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iles\01 Projects\August 25 Ktm Valley File\DSS File\Baneshwor_SS_Feeders\data_files\GIS worked out\"/>
    </mc:Choice>
  </mc:AlternateContent>
  <xr:revisionPtr revIDLastSave="0" documentId="13_ncr:1_{3B4D19CC-7C01-4A56-81BF-26C340CDFFBA}" xr6:coauthVersionLast="47" xr6:coauthVersionMax="47" xr10:uidLastSave="{00000000-0000-0000-0000-000000000000}"/>
  <bookViews>
    <workbookView xWindow="-120" yWindow="-120" windowWidth="29040" windowHeight="15720" tabRatio="811" firstSheet="3" activeTab="3" xr2:uid="{952FC37D-4F8C-40BD-9999-95C1FF4BAD5C}"/>
    <workbookView xWindow="22932" yWindow="-108" windowWidth="23256" windowHeight="12456" firstSheet="5" activeTab="12" xr2:uid="{63770207-7B86-492D-8E01-7EA01D0F2061}"/>
  </bookViews>
  <sheets>
    <sheet name="Buscoords BackUp" sheetId="7" state="hidden" r:id="rId1"/>
    <sheet name="Lines Work" sheetId="8" state="hidden" r:id="rId2"/>
    <sheet name="Lines_Work II" sheetId="17" state="hidden" r:id="rId3"/>
    <sheet name="Line Switches Names" sheetId="28" r:id="rId4"/>
    <sheet name="Transformer Switches Names" sheetId="29" r:id="rId5"/>
    <sheet name="Load Switches Names" sheetId="30" r:id="rId6"/>
    <sheet name="Lines_Work III" sheetId="18" state="hidden" r:id="rId7"/>
    <sheet name="Monitor Work" sheetId="25" state="hidden" r:id="rId8"/>
    <sheet name="LineCode" sheetId="15" state="hidden" r:id="rId9"/>
    <sheet name="Transformer BackUp" sheetId="9" state="hidden" r:id="rId10"/>
    <sheet name="Transformer Work" sheetId="14" r:id="rId11"/>
    <sheet name="Transformer Work II" sheetId="20" state="hidden" r:id="rId12"/>
    <sheet name="Transformer Work III" sheetId="21" r:id="rId13"/>
    <sheet name="Buscoords Workout" sheetId="11" state="hidden" r:id="rId14"/>
    <sheet name="Buscoords Workout II" sheetId="22" state="hidden" r:id="rId15"/>
    <sheet name="Loads Workout" sheetId="23" state="hidden" r:id="rId16"/>
    <sheet name="Loads Workout II" sheetId="24" r:id="rId17"/>
    <sheet name="Lines LookUp" sheetId="12" state="hidden" r:id="rId18"/>
    <sheet name="Lines BackUp" sheetId="10" state="hidden" r:id="rId19"/>
  </sheets>
  <definedNames>
    <definedName name="_xlnm._FilterDatabase" localSheetId="13" hidden="1">'Buscoords Workout'!$A$1:$K$2845</definedName>
    <definedName name="_xlnm._FilterDatabase" localSheetId="14" hidden="1">'Buscoords Workout II'!$A$1:$C$2566</definedName>
    <definedName name="_xlnm._FilterDatabase" localSheetId="3" hidden="1">'Line Switches Names'!$A$1:$A$38</definedName>
    <definedName name="_xlnm._FilterDatabase" localSheetId="8" hidden="1">LineCode!$A$1:$F$13</definedName>
    <definedName name="_xlnm._FilterDatabase" localSheetId="18" hidden="1">'Lines BackUp'!$A$1:$U$2224</definedName>
    <definedName name="_xlnm._FilterDatabase" localSheetId="1" hidden="1">'Lines Work'!$A$1:$AA$2830</definedName>
    <definedName name="_xlnm._FilterDatabase" localSheetId="2" hidden="1">'Lines_Work II'!$R$2:$Y$2224</definedName>
    <definedName name="_xlnm._FilterDatabase" localSheetId="6" hidden="1">'Lines_Work III'!$A$2:$H$2279</definedName>
    <definedName name="_xlnm._FilterDatabase" localSheetId="5" hidden="1">'Load Switches Names'!$A$1:$F$294</definedName>
    <definedName name="_xlnm._FilterDatabase" localSheetId="15" hidden="1">'Loads Workout'!$A$1:$K$295</definedName>
    <definedName name="_xlnm._FilterDatabase" localSheetId="16" hidden="1">'Loads Workout II'!$A:$G</definedName>
    <definedName name="_xlnm._FilterDatabase" localSheetId="4" hidden="1">'Transformer Switches Names'!$A$1:$F$294</definedName>
    <definedName name="_xlnm._FilterDatabase" localSheetId="10" hidden="1">'Transformer Work'!$A$1:$Q$295</definedName>
    <definedName name="_xlnm._FilterDatabase" localSheetId="11" hidden="1">'Transformer Work II'!$A$1:$G$295</definedName>
    <definedName name="_xlnm._FilterDatabase" localSheetId="12" hidden="1">'Transformer Work III'!$A$1:$K$315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29" l="1"/>
  <c r="F3" i="29"/>
  <c r="F4" i="29"/>
  <c r="F5" i="29"/>
  <c r="F6" i="29"/>
  <c r="F7" i="29"/>
  <c r="F8" i="29"/>
  <c r="F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22" i="29"/>
  <c r="F23" i="29"/>
  <c r="F24" i="29"/>
  <c r="F25" i="29"/>
  <c r="F26" i="29"/>
  <c r="F27" i="29"/>
  <c r="F28" i="29"/>
  <c r="F29" i="29"/>
  <c r="F30" i="29"/>
  <c r="F31" i="29"/>
  <c r="F32" i="29"/>
  <c r="F33" i="29"/>
  <c r="F34" i="29"/>
  <c r="F35" i="29"/>
  <c r="F36" i="29"/>
  <c r="F37" i="29"/>
  <c r="F38" i="29"/>
  <c r="F39" i="29"/>
  <c r="F40" i="29"/>
  <c r="F41" i="29"/>
  <c r="F42" i="29"/>
  <c r="F43" i="29"/>
  <c r="F44" i="29"/>
  <c r="F45" i="29"/>
  <c r="F46" i="29"/>
  <c r="F47" i="29"/>
  <c r="F48" i="29"/>
  <c r="F49" i="29"/>
  <c r="F50" i="29"/>
  <c r="F51" i="29"/>
  <c r="F52" i="29"/>
  <c r="F53" i="29"/>
  <c r="F54" i="29"/>
  <c r="F55" i="29"/>
  <c r="F56" i="29"/>
  <c r="F57" i="29"/>
  <c r="F58" i="29"/>
  <c r="F59" i="29"/>
  <c r="F60" i="29"/>
  <c r="F61" i="29"/>
  <c r="F62" i="29"/>
  <c r="F63" i="29"/>
  <c r="F64" i="29"/>
  <c r="F65" i="29"/>
  <c r="F66" i="29"/>
  <c r="F67" i="29"/>
  <c r="F68" i="29"/>
  <c r="F69" i="29"/>
  <c r="F70" i="29"/>
  <c r="F71" i="29"/>
  <c r="F72" i="29"/>
  <c r="F73" i="29"/>
  <c r="F74" i="29"/>
  <c r="F75" i="29"/>
  <c r="F76" i="29"/>
  <c r="F77" i="29"/>
  <c r="F78" i="29"/>
  <c r="F79" i="29"/>
  <c r="F80" i="29"/>
  <c r="F81" i="29"/>
  <c r="F82" i="29"/>
  <c r="F83" i="29"/>
  <c r="F84" i="29"/>
  <c r="F85" i="29"/>
  <c r="F86" i="29"/>
  <c r="F87" i="29"/>
  <c r="F88" i="29"/>
  <c r="F89" i="29"/>
  <c r="F90" i="29"/>
  <c r="F91" i="29"/>
  <c r="F92" i="29"/>
  <c r="F93" i="29"/>
  <c r="F94" i="29"/>
  <c r="F95" i="29"/>
  <c r="F96" i="29"/>
  <c r="F97" i="29"/>
  <c r="F98" i="29"/>
  <c r="F99" i="29"/>
  <c r="F100" i="29"/>
  <c r="F101" i="29"/>
  <c r="F102" i="29"/>
  <c r="F103" i="29"/>
  <c r="F104" i="29"/>
  <c r="F105" i="29"/>
  <c r="F106" i="29"/>
  <c r="F107" i="29"/>
  <c r="F108" i="29"/>
  <c r="F109" i="29"/>
  <c r="F110" i="29"/>
  <c r="F111" i="29"/>
  <c r="F112" i="29"/>
  <c r="F113" i="29"/>
  <c r="F114" i="29"/>
  <c r="F115" i="29"/>
  <c r="F116" i="29"/>
  <c r="F117" i="29"/>
  <c r="F118" i="29"/>
  <c r="F119" i="29"/>
  <c r="F120" i="29"/>
  <c r="F121" i="29"/>
  <c r="F122" i="29"/>
  <c r="F123" i="29"/>
  <c r="F124" i="29"/>
  <c r="F125" i="29"/>
  <c r="F126" i="29"/>
  <c r="F127" i="29"/>
  <c r="F128" i="29"/>
  <c r="F129" i="29"/>
  <c r="F130" i="29"/>
  <c r="F131" i="29"/>
  <c r="F132" i="29"/>
  <c r="F133" i="29"/>
  <c r="F134" i="29"/>
  <c r="F135" i="29"/>
  <c r="F136" i="29"/>
  <c r="F137" i="29"/>
  <c r="F138" i="29"/>
  <c r="F139" i="29"/>
  <c r="F140" i="29"/>
  <c r="F141" i="29"/>
  <c r="F142" i="29"/>
  <c r="F143" i="29"/>
  <c r="F144" i="29"/>
  <c r="F145" i="29"/>
  <c r="F146" i="29"/>
  <c r="F147" i="29"/>
  <c r="F148" i="29"/>
  <c r="F149" i="29"/>
  <c r="F150" i="29"/>
  <c r="F151" i="29"/>
  <c r="F152" i="29"/>
  <c r="F153" i="29"/>
  <c r="F154" i="29"/>
  <c r="F155" i="29"/>
  <c r="F156" i="29"/>
  <c r="F157" i="29"/>
  <c r="F158" i="29"/>
  <c r="F159" i="29"/>
  <c r="F160" i="29"/>
  <c r="F161" i="29"/>
  <c r="F162" i="29"/>
  <c r="F163" i="29"/>
  <c r="F164" i="29"/>
  <c r="F165" i="29"/>
  <c r="F166" i="29"/>
  <c r="F167" i="29"/>
  <c r="F168" i="29"/>
  <c r="F169" i="29"/>
  <c r="F170" i="29"/>
  <c r="F171" i="29"/>
  <c r="F172" i="29"/>
  <c r="F173" i="29"/>
  <c r="F174" i="29"/>
  <c r="F175" i="29"/>
  <c r="F176" i="29"/>
  <c r="F177" i="29"/>
  <c r="F178" i="29"/>
  <c r="F179" i="29"/>
  <c r="F180" i="29"/>
  <c r="F181" i="29"/>
  <c r="F182" i="29"/>
  <c r="F183" i="29"/>
  <c r="F184" i="29"/>
  <c r="F185" i="29"/>
  <c r="F186" i="29"/>
  <c r="F187" i="29"/>
  <c r="F188" i="29"/>
  <c r="F189" i="29"/>
  <c r="F190" i="29"/>
  <c r="F191" i="29"/>
  <c r="F192" i="29"/>
  <c r="F193" i="29"/>
  <c r="F194" i="29"/>
  <c r="F195" i="29"/>
  <c r="F196" i="29"/>
  <c r="F197" i="29"/>
  <c r="F198" i="29"/>
  <c r="F199" i="29"/>
  <c r="F200" i="29"/>
  <c r="F201" i="29"/>
  <c r="F202" i="29"/>
  <c r="F203" i="29"/>
  <c r="F204" i="29"/>
  <c r="F205" i="29"/>
  <c r="F206" i="29"/>
  <c r="F207" i="29"/>
  <c r="F208" i="29"/>
  <c r="F209" i="29"/>
  <c r="F210" i="29"/>
  <c r="F211" i="29"/>
  <c r="F212" i="29"/>
  <c r="F213" i="29"/>
  <c r="F214" i="29"/>
  <c r="F215" i="29"/>
  <c r="F216" i="29"/>
  <c r="F217" i="29"/>
  <c r="F218" i="29"/>
  <c r="F219" i="29"/>
  <c r="F220" i="29"/>
  <c r="F221" i="29"/>
  <c r="F222" i="29"/>
  <c r="F223" i="29"/>
  <c r="F224" i="29"/>
  <c r="F225" i="29"/>
  <c r="F226" i="29"/>
  <c r="F227" i="29"/>
  <c r="F228" i="29"/>
  <c r="F229" i="29"/>
  <c r="F230" i="29"/>
  <c r="F231" i="29"/>
  <c r="F232" i="29"/>
  <c r="F233" i="29"/>
  <c r="F234" i="29"/>
  <c r="F235" i="29"/>
  <c r="F236" i="29"/>
  <c r="F237" i="29"/>
  <c r="F238" i="29"/>
  <c r="F239" i="29"/>
  <c r="F240" i="29"/>
  <c r="F241" i="29"/>
  <c r="F242" i="29"/>
  <c r="F243" i="29"/>
  <c r="F244" i="29"/>
  <c r="F245" i="29"/>
  <c r="F246" i="29"/>
  <c r="F247" i="29"/>
  <c r="F248" i="29"/>
  <c r="F249" i="29"/>
  <c r="F250" i="29"/>
  <c r="F251" i="29"/>
  <c r="F252" i="29"/>
  <c r="F253" i="29"/>
  <c r="F254" i="29"/>
  <c r="F255" i="29"/>
  <c r="F256" i="29"/>
  <c r="F257" i="29"/>
  <c r="F258" i="29"/>
  <c r="F259" i="29"/>
  <c r="F260" i="29"/>
  <c r="F261" i="29"/>
  <c r="F262" i="29"/>
  <c r="F263" i="29"/>
  <c r="F264" i="29"/>
  <c r="F265" i="29"/>
  <c r="F266" i="29"/>
  <c r="F267" i="29"/>
  <c r="F268" i="29"/>
  <c r="F269" i="29"/>
  <c r="F270" i="29"/>
  <c r="F271" i="29"/>
  <c r="F272" i="29"/>
  <c r="F273" i="29"/>
  <c r="F274" i="29"/>
  <c r="F275" i="29"/>
  <c r="F276" i="29"/>
  <c r="F277" i="29"/>
  <c r="F278" i="29"/>
  <c r="F279" i="29"/>
  <c r="F280" i="29"/>
  <c r="F281" i="29"/>
  <c r="F282" i="29"/>
  <c r="F283" i="29"/>
  <c r="F284" i="29"/>
  <c r="F285" i="29"/>
  <c r="F286" i="29"/>
  <c r="F287" i="29"/>
  <c r="F288" i="29"/>
  <c r="F289" i="29"/>
  <c r="F290" i="29"/>
  <c r="F291" i="29"/>
  <c r="F292" i="29"/>
  <c r="F293" i="29"/>
  <c r="F294" i="29"/>
  <c r="F1" i="29"/>
  <c r="F2" i="30"/>
  <c r="F3" i="30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4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236" i="30"/>
  <c r="F237" i="30"/>
  <c r="F238" i="30"/>
  <c r="F239" i="30"/>
  <c r="F240" i="30"/>
  <c r="F241" i="30"/>
  <c r="F242" i="30"/>
  <c r="F243" i="30"/>
  <c r="F244" i="30"/>
  <c r="F245" i="30"/>
  <c r="F246" i="30"/>
  <c r="F247" i="30"/>
  <c r="F248" i="30"/>
  <c r="F249" i="30"/>
  <c r="F250" i="30"/>
  <c r="F251" i="30"/>
  <c r="F252" i="30"/>
  <c r="F253" i="30"/>
  <c r="F254" i="30"/>
  <c r="F255" i="30"/>
  <c r="F256" i="30"/>
  <c r="F257" i="30"/>
  <c r="F258" i="30"/>
  <c r="F259" i="30"/>
  <c r="F260" i="30"/>
  <c r="F261" i="30"/>
  <c r="F262" i="30"/>
  <c r="F263" i="30"/>
  <c r="F264" i="30"/>
  <c r="F265" i="30"/>
  <c r="F266" i="30"/>
  <c r="F267" i="30"/>
  <c r="F268" i="30"/>
  <c r="F269" i="30"/>
  <c r="F270" i="30"/>
  <c r="F271" i="30"/>
  <c r="F272" i="30"/>
  <c r="F273" i="30"/>
  <c r="F274" i="30"/>
  <c r="F275" i="30"/>
  <c r="F276" i="30"/>
  <c r="F277" i="30"/>
  <c r="F278" i="30"/>
  <c r="F279" i="30"/>
  <c r="F280" i="30"/>
  <c r="F281" i="30"/>
  <c r="F282" i="30"/>
  <c r="F283" i="30"/>
  <c r="F284" i="30"/>
  <c r="F285" i="30"/>
  <c r="F286" i="30"/>
  <c r="F287" i="30"/>
  <c r="F288" i="30"/>
  <c r="F289" i="30"/>
  <c r="F290" i="30"/>
  <c r="F291" i="30"/>
  <c r="F292" i="30"/>
  <c r="F293" i="30"/>
  <c r="F294" i="30"/>
  <c r="F1" i="30"/>
  <c r="D4" i="30"/>
  <c r="D7" i="30"/>
  <c r="D8" i="30"/>
  <c r="D15" i="30"/>
  <c r="D17" i="30"/>
  <c r="D20" i="30"/>
  <c r="D23" i="30"/>
  <c r="D24" i="30"/>
  <c r="D31" i="30"/>
  <c r="D33" i="30"/>
  <c r="D36" i="30"/>
  <c r="D39" i="30"/>
  <c r="D40" i="30"/>
  <c r="D47" i="30"/>
  <c r="D49" i="30"/>
  <c r="D52" i="30"/>
  <c r="D55" i="30"/>
  <c r="D56" i="30"/>
  <c r="D63" i="30"/>
  <c r="D65" i="30"/>
  <c r="D68" i="30"/>
  <c r="D71" i="30"/>
  <c r="D72" i="30"/>
  <c r="D79" i="30"/>
  <c r="D81" i="30"/>
  <c r="D84" i="30"/>
  <c r="D87" i="30"/>
  <c r="D88" i="30"/>
  <c r="D95" i="30"/>
  <c r="D97" i="30"/>
  <c r="D100" i="30"/>
  <c r="D103" i="30"/>
  <c r="D104" i="30"/>
  <c r="D111" i="30"/>
  <c r="D113" i="30"/>
  <c r="D116" i="30"/>
  <c r="D119" i="30"/>
  <c r="D120" i="30"/>
  <c r="D127" i="30"/>
  <c r="D129" i="30"/>
  <c r="D132" i="30"/>
  <c r="D135" i="30"/>
  <c r="D136" i="30"/>
  <c r="D143" i="30"/>
  <c r="D145" i="30"/>
  <c r="D151" i="30"/>
  <c r="D152" i="30"/>
  <c r="D159" i="30"/>
  <c r="D161" i="30"/>
  <c r="D167" i="30"/>
  <c r="D168" i="30"/>
  <c r="D175" i="30"/>
  <c r="D177" i="30"/>
  <c r="D183" i="30"/>
  <c r="D191" i="30"/>
  <c r="D193" i="30"/>
  <c r="D199" i="30"/>
  <c r="D207" i="30"/>
  <c r="D209" i="30"/>
  <c r="D215" i="30"/>
  <c r="D223" i="30"/>
  <c r="D225" i="30"/>
  <c r="D231" i="30"/>
  <c r="D239" i="30"/>
  <c r="D241" i="30"/>
  <c r="D247" i="30"/>
  <c r="D255" i="30"/>
  <c r="D257" i="30"/>
  <c r="D263" i="30"/>
  <c r="D271" i="30"/>
  <c r="D273" i="30"/>
  <c r="D279" i="30"/>
  <c r="D287" i="30"/>
  <c r="D289" i="30"/>
  <c r="D1" i="30"/>
  <c r="D9" i="29"/>
  <c r="D11" i="29"/>
  <c r="D25" i="29"/>
  <c r="D27" i="29"/>
  <c r="D41" i="29"/>
  <c r="D43" i="29"/>
  <c r="D57" i="29"/>
  <c r="D59" i="29"/>
  <c r="D73" i="29"/>
  <c r="D75" i="29"/>
  <c r="D89" i="29"/>
  <c r="D91" i="29"/>
  <c r="D105" i="29"/>
  <c r="D107" i="29"/>
  <c r="D121" i="29"/>
  <c r="D123" i="29"/>
  <c r="D137" i="29"/>
  <c r="D139" i="29"/>
  <c r="D153" i="29"/>
  <c r="D155" i="29"/>
  <c r="D169" i="29"/>
  <c r="D171" i="29"/>
  <c r="D185" i="29"/>
  <c r="D187" i="29"/>
  <c r="D201" i="29"/>
  <c r="D203" i="29"/>
  <c r="D217" i="29"/>
  <c r="D219" i="29"/>
  <c r="D233" i="29"/>
  <c r="D235" i="29"/>
  <c r="D249" i="29"/>
  <c r="D251" i="29"/>
  <c r="D265" i="29"/>
  <c r="D267" i="29"/>
  <c r="D281" i="29"/>
  <c r="D283" i="29"/>
  <c r="D1" i="29"/>
  <c r="D2" i="28"/>
  <c r="D3" i="28"/>
  <c r="D4" i="28"/>
  <c r="D5" i="28"/>
  <c r="D6" i="28"/>
  <c r="D7" i="28"/>
  <c r="D8" i="28"/>
  <c r="D9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23" i="28"/>
  <c r="D24" i="28"/>
  <c r="D25" i="28"/>
  <c r="D26" i="28"/>
  <c r="D27" i="28"/>
  <c r="D28" i="28"/>
  <c r="D29" i="28"/>
  <c r="D30" i="28"/>
  <c r="D31" i="28"/>
  <c r="D32" i="28"/>
  <c r="D33" i="28"/>
  <c r="D34" i="28"/>
  <c r="D35" i="28"/>
  <c r="D36" i="28"/>
  <c r="D37" i="28"/>
  <c r="D38" i="28"/>
  <c r="D1" i="28"/>
  <c r="C2" i="29"/>
  <c r="D2" i="29" s="1"/>
  <c r="C3" i="29"/>
  <c r="D3" i="29" s="1"/>
  <c r="C4" i="29"/>
  <c r="D4" i="29" s="1"/>
  <c r="C5" i="29"/>
  <c r="D5" i="29" s="1"/>
  <c r="C6" i="29"/>
  <c r="D6" i="29" s="1"/>
  <c r="C7" i="29"/>
  <c r="D7" i="29" s="1"/>
  <c r="C8" i="29"/>
  <c r="D8" i="29" s="1"/>
  <c r="C9" i="29"/>
  <c r="C10" i="29"/>
  <c r="D10" i="29" s="1"/>
  <c r="C11" i="29"/>
  <c r="C12" i="29"/>
  <c r="D12" i="29" s="1"/>
  <c r="C13" i="29"/>
  <c r="D13" i="29" s="1"/>
  <c r="C14" i="29"/>
  <c r="D14" i="29" s="1"/>
  <c r="C15" i="29"/>
  <c r="D15" i="29" s="1"/>
  <c r="C16" i="29"/>
  <c r="D16" i="29" s="1"/>
  <c r="C17" i="29"/>
  <c r="D17" i="29" s="1"/>
  <c r="C18" i="29"/>
  <c r="D18" i="29" s="1"/>
  <c r="C19" i="29"/>
  <c r="D19" i="29" s="1"/>
  <c r="C20" i="29"/>
  <c r="D20" i="29" s="1"/>
  <c r="C21" i="29"/>
  <c r="D21" i="29" s="1"/>
  <c r="C22" i="29"/>
  <c r="D22" i="29" s="1"/>
  <c r="C23" i="29"/>
  <c r="D23" i="29" s="1"/>
  <c r="C24" i="29"/>
  <c r="D24" i="29" s="1"/>
  <c r="C25" i="29"/>
  <c r="C26" i="29"/>
  <c r="D26" i="29" s="1"/>
  <c r="C27" i="29"/>
  <c r="C28" i="29"/>
  <c r="D28" i="29" s="1"/>
  <c r="C29" i="29"/>
  <c r="D29" i="29" s="1"/>
  <c r="C30" i="29"/>
  <c r="D30" i="29" s="1"/>
  <c r="C31" i="29"/>
  <c r="D31" i="29" s="1"/>
  <c r="C32" i="29"/>
  <c r="D32" i="29" s="1"/>
  <c r="C33" i="29"/>
  <c r="D33" i="29" s="1"/>
  <c r="C34" i="29"/>
  <c r="D34" i="29" s="1"/>
  <c r="C35" i="29"/>
  <c r="D35" i="29" s="1"/>
  <c r="C36" i="29"/>
  <c r="D36" i="29" s="1"/>
  <c r="C37" i="29"/>
  <c r="D37" i="29" s="1"/>
  <c r="C38" i="29"/>
  <c r="D38" i="29" s="1"/>
  <c r="C39" i="29"/>
  <c r="D39" i="29" s="1"/>
  <c r="C40" i="29"/>
  <c r="D40" i="29" s="1"/>
  <c r="C41" i="29"/>
  <c r="C42" i="29"/>
  <c r="D42" i="29" s="1"/>
  <c r="C43" i="29"/>
  <c r="C44" i="29"/>
  <c r="D44" i="29" s="1"/>
  <c r="C45" i="29"/>
  <c r="D45" i="29" s="1"/>
  <c r="C46" i="29"/>
  <c r="D46" i="29" s="1"/>
  <c r="C47" i="29"/>
  <c r="D47" i="29" s="1"/>
  <c r="C48" i="29"/>
  <c r="D48" i="29" s="1"/>
  <c r="C49" i="29"/>
  <c r="D49" i="29" s="1"/>
  <c r="C50" i="29"/>
  <c r="D50" i="29" s="1"/>
  <c r="C51" i="29"/>
  <c r="D51" i="29" s="1"/>
  <c r="C52" i="29"/>
  <c r="D52" i="29" s="1"/>
  <c r="C53" i="29"/>
  <c r="D53" i="29" s="1"/>
  <c r="C54" i="29"/>
  <c r="D54" i="29" s="1"/>
  <c r="C55" i="29"/>
  <c r="D55" i="29" s="1"/>
  <c r="C56" i="29"/>
  <c r="D56" i="29" s="1"/>
  <c r="C57" i="29"/>
  <c r="C58" i="29"/>
  <c r="D58" i="29" s="1"/>
  <c r="C59" i="29"/>
  <c r="C60" i="29"/>
  <c r="D60" i="29" s="1"/>
  <c r="C61" i="29"/>
  <c r="D61" i="29" s="1"/>
  <c r="C62" i="29"/>
  <c r="D62" i="29" s="1"/>
  <c r="C63" i="29"/>
  <c r="D63" i="29" s="1"/>
  <c r="C64" i="29"/>
  <c r="D64" i="29" s="1"/>
  <c r="C65" i="29"/>
  <c r="D65" i="29" s="1"/>
  <c r="C66" i="29"/>
  <c r="D66" i="29" s="1"/>
  <c r="C67" i="29"/>
  <c r="D67" i="29" s="1"/>
  <c r="C68" i="29"/>
  <c r="D68" i="29" s="1"/>
  <c r="C69" i="29"/>
  <c r="D69" i="29" s="1"/>
  <c r="C70" i="29"/>
  <c r="D70" i="29" s="1"/>
  <c r="C71" i="29"/>
  <c r="D71" i="29" s="1"/>
  <c r="C72" i="29"/>
  <c r="D72" i="29" s="1"/>
  <c r="C73" i="29"/>
  <c r="C74" i="29"/>
  <c r="D74" i="29" s="1"/>
  <c r="C75" i="29"/>
  <c r="C76" i="29"/>
  <c r="D76" i="29" s="1"/>
  <c r="C77" i="29"/>
  <c r="D77" i="29" s="1"/>
  <c r="C78" i="29"/>
  <c r="D78" i="29" s="1"/>
  <c r="C79" i="29"/>
  <c r="D79" i="29" s="1"/>
  <c r="C80" i="29"/>
  <c r="D80" i="29" s="1"/>
  <c r="C81" i="29"/>
  <c r="D81" i="29" s="1"/>
  <c r="C82" i="29"/>
  <c r="D82" i="29" s="1"/>
  <c r="C83" i="29"/>
  <c r="D83" i="29" s="1"/>
  <c r="C84" i="29"/>
  <c r="D84" i="29" s="1"/>
  <c r="C85" i="29"/>
  <c r="D85" i="29" s="1"/>
  <c r="C86" i="29"/>
  <c r="D86" i="29" s="1"/>
  <c r="C87" i="29"/>
  <c r="D87" i="29" s="1"/>
  <c r="C88" i="29"/>
  <c r="D88" i="29" s="1"/>
  <c r="C89" i="29"/>
  <c r="C90" i="29"/>
  <c r="D90" i="29" s="1"/>
  <c r="C91" i="29"/>
  <c r="C92" i="29"/>
  <c r="D92" i="29" s="1"/>
  <c r="C93" i="29"/>
  <c r="D93" i="29" s="1"/>
  <c r="C94" i="29"/>
  <c r="D94" i="29" s="1"/>
  <c r="C95" i="29"/>
  <c r="D95" i="29" s="1"/>
  <c r="C96" i="29"/>
  <c r="D96" i="29" s="1"/>
  <c r="C97" i="29"/>
  <c r="D97" i="29" s="1"/>
  <c r="C98" i="29"/>
  <c r="D98" i="29" s="1"/>
  <c r="C99" i="29"/>
  <c r="D99" i="29" s="1"/>
  <c r="C100" i="29"/>
  <c r="D100" i="29" s="1"/>
  <c r="C101" i="29"/>
  <c r="D101" i="29" s="1"/>
  <c r="C102" i="29"/>
  <c r="D102" i="29" s="1"/>
  <c r="C103" i="29"/>
  <c r="D103" i="29" s="1"/>
  <c r="C104" i="29"/>
  <c r="D104" i="29" s="1"/>
  <c r="C105" i="29"/>
  <c r="C106" i="29"/>
  <c r="D106" i="29" s="1"/>
  <c r="C107" i="29"/>
  <c r="C108" i="29"/>
  <c r="D108" i="29" s="1"/>
  <c r="C109" i="29"/>
  <c r="D109" i="29" s="1"/>
  <c r="C110" i="29"/>
  <c r="D110" i="29" s="1"/>
  <c r="C111" i="29"/>
  <c r="D111" i="29" s="1"/>
  <c r="C112" i="29"/>
  <c r="D112" i="29" s="1"/>
  <c r="C113" i="29"/>
  <c r="D113" i="29" s="1"/>
  <c r="C114" i="29"/>
  <c r="D114" i="29" s="1"/>
  <c r="C115" i="29"/>
  <c r="D115" i="29" s="1"/>
  <c r="C116" i="29"/>
  <c r="D116" i="29" s="1"/>
  <c r="C117" i="29"/>
  <c r="D117" i="29" s="1"/>
  <c r="C118" i="29"/>
  <c r="D118" i="29" s="1"/>
  <c r="C119" i="29"/>
  <c r="D119" i="29" s="1"/>
  <c r="C120" i="29"/>
  <c r="D120" i="29" s="1"/>
  <c r="C121" i="29"/>
  <c r="C122" i="29"/>
  <c r="D122" i="29" s="1"/>
  <c r="C123" i="29"/>
  <c r="C124" i="29"/>
  <c r="D124" i="29" s="1"/>
  <c r="C125" i="29"/>
  <c r="D125" i="29" s="1"/>
  <c r="C126" i="29"/>
  <c r="D126" i="29" s="1"/>
  <c r="C127" i="29"/>
  <c r="D127" i="29" s="1"/>
  <c r="C128" i="29"/>
  <c r="D128" i="29" s="1"/>
  <c r="C129" i="29"/>
  <c r="D129" i="29" s="1"/>
  <c r="C130" i="29"/>
  <c r="D130" i="29" s="1"/>
  <c r="C131" i="29"/>
  <c r="D131" i="29" s="1"/>
  <c r="C132" i="29"/>
  <c r="D132" i="29" s="1"/>
  <c r="C133" i="29"/>
  <c r="D133" i="29" s="1"/>
  <c r="C134" i="29"/>
  <c r="D134" i="29" s="1"/>
  <c r="C135" i="29"/>
  <c r="D135" i="29" s="1"/>
  <c r="C136" i="29"/>
  <c r="D136" i="29" s="1"/>
  <c r="C137" i="29"/>
  <c r="C138" i="29"/>
  <c r="D138" i="29" s="1"/>
  <c r="C139" i="29"/>
  <c r="C140" i="29"/>
  <c r="D140" i="29" s="1"/>
  <c r="C141" i="29"/>
  <c r="D141" i="29" s="1"/>
  <c r="C142" i="29"/>
  <c r="D142" i="29" s="1"/>
  <c r="C143" i="29"/>
  <c r="D143" i="29" s="1"/>
  <c r="C144" i="29"/>
  <c r="D144" i="29" s="1"/>
  <c r="C145" i="29"/>
  <c r="D145" i="29" s="1"/>
  <c r="C146" i="29"/>
  <c r="D146" i="29" s="1"/>
  <c r="C147" i="29"/>
  <c r="D147" i="29" s="1"/>
  <c r="C148" i="29"/>
  <c r="D148" i="29" s="1"/>
  <c r="C149" i="29"/>
  <c r="D149" i="29" s="1"/>
  <c r="C150" i="29"/>
  <c r="D150" i="29" s="1"/>
  <c r="C151" i="29"/>
  <c r="D151" i="29" s="1"/>
  <c r="C152" i="29"/>
  <c r="D152" i="29" s="1"/>
  <c r="C153" i="29"/>
  <c r="C154" i="29"/>
  <c r="D154" i="29" s="1"/>
  <c r="C155" i="29"/>
  <c r="C156" i="29"/>
  <c r="D156" i="29" s="1"/>
  <c r="C157" i="29"/>
  <c r="D157" i="29" s="1"/>
  <c r="C158" i="29"/>
  <c r="D158" i="29" s="1"/>
  <c r="C159" i="29"/>
  <c r="D159" i="29" s="1"/>
  <c r="C160" i="29"/>
  <c r="D160" i="29" s="1"/>
  <c r="C161" i="29"/>
  <c r="D161" i="29" s="1"/>
  <c r="C162" i="29"/>
  <c r="D162" i="29" s="1"/>
  <c r="C163" i="29"/>
  <c r="D163" i="29" s="1"/>
  <c r="C164" i="29"/>
  <c r="D164" i="29" s="1"/>
  <c r="C165" i="29"/>
  <c r="D165" i="29" s="1"/>
  <c r="C166" i="29"/>
  <c r="D166" i="29" s="1"/>
  <c r="C167" i="29"/>
  <c r="D167" i="29" s="1"/>
  <c r="C168" i="29"/>
  <c r="D168" i="29" s="1"/>
  <c r="C169" i="29"/>
  <c r="C170" i="29"/>
  <c r="D170" i="29" s="1"/>
  <c r="C171" i="29"/>
  <c r="C172" i="29"/>
  <c r="D172" i="29" s="1"/>
  <c r="C173" i="29"/>
  <c r="D173" i="29" s="1"/>
  <c r="C174" i="29"/>
  <c r="D174" i="29" s="1"/>
  <c r="C175" i="29"/>
  <c r="D175" i="29" s="1"/>
  <c r="C176" i="29"/>
  <c r="D176" i="29" s="1"/>
  <c r="C177" i="29"/>
  <c r="D177" i="29" s="1"/>
  <c r="C178" i="29"/>
  <c r="D178" i="29" s="1"/>
  <c r="C179" i="29"/>
  <c r="D179" i="29" s="1"/>
  <c r="C180" i="29"/>
  <c r="D180" i="29" s="1"/>
  <c r="C181" i="29"/>
  <c r="D181" i="29" s="1"/>
  <c r="C182" i="29"/>
  <c r="D182" i="29" s="1"/>
  <c r="C183" i="29"/>
  <c r="D183" i="29" s="1"/>
  <c r="C184" i="29"/>
  <c r="D184" i="29" s="1"/>
  <c r="C185" i="29"/>
  <c r="C186" i="29"/>
  <c r="D186" i="29" s="1"/>
  <c r="C187" i="29"/>
  <c r="C188" i="29"/>
  <c r="D188" i="29" s="1"/>
  <c r="C189" i="29"/>
  <c r="D189" i="29" s="1"/>
  <c r="C190" i="29"/>
  <c r="D190" i="29" s="1"/>
  <c r="C191" i="29"/>
  <c r="D191" i="29" s="1"/>
  <c r="C192" i="29"/>
  <c r="D192" i="29" s="1"/>
  <c r="C193" i="29"/>
  <c r="D193" i="29" s="1"/>
  <c r="C194" i="29"/>
  <c r="D194" i="29" s="1"/>
  <c r="C195" i="29"/>
  <c r="D195" i="29" s="1"/>
  <c r="C196" i="29"/>
  <c r="D196" i="29" s="1"/>
  <c r="C197" i="29"/>
  <c r="D197" i="29" s="1"/>
  <c r="C198" i="29"/>
  <c r="D198" i="29" s="1"/>
  <c r="C199" i="29"/>
  <c r="D199" i="29" s="1"/>
  <c r="C200" i="29"/>
  <c r="D200" i="29" s="1"/>
  <c r="C201" i="29"/>
  <c r="C202" i="29"/>
  <c r="D202" i="29" s="1"/>
  <c r="C203" i="29"/>
  <c r="C204" i="29"/>
  <c r="D204" i="29" s="1"/>
  <c r="C205" i="29"/>
  <c r="D205" i="29" s="1"/>
  <c r="C206" i="29"/>
  <c r="D206" i="29" s="1"/>
  <c r="C207" i="29"/>
  <c r="D207" i="29" s="1"/>
  <c r="C208" i="29"/>
  <c r="D208" i="29" s="1"/>
  <c r="C209" i="29"/>
  <c r="D209" i="29" s="1"/>
  <c r="C210" i="29"/>
  <c r="D210" i="29" s="1"/>
  <c r="C211" i="29"/>
  <c r="D211" i="29" s="1"/>
  <c r="C212" i="29"/>
  <c r="D212" i="29" s="1"/>
  <c r="C213" i="29"/>
  <c r="D213" i="29" s="1"/>
  <c r="C214" i="29"/>
  <c r="D214" i="29" s="1"/>
  <c r="C215" i="29"/>
  <c r="D215" i="29" s="1"/>
  <c r="C216" i="29"/>
  <c r="D216" i="29" s="1"/>
  <c r="C217" i="29"/>
  <c r="C218" i="29"/>
  <c r="D218" i="29" s="1"/>
  <c r="C219" i="29"/>
  <c r="C220" i="29"/>
  <c r="D220" i="29" s="1"/>
  <c r="C221" i="29"/>
  <c r="D221" i="29" s="1"/>
  <c r="C222" i="29"/>
  <c r="D222" i="29" s="1"/>
  <c r="C223" i="29"/>
  <c r="D223" i="29" s="1"/>
  <c r="C224" i="29"/>
  <c r="D224" i="29" s="1"/>
  <c r="C225" i="29"/>
  <c r="D225" i="29" s="1"/>
  <c r="C226" i="29"/>
  <c r="D226" i="29" s="1"/>
  <c r="C227" i="29"/>
  <c r="D227" i="29" s="1"/>
  <c r="C228" i="29"/>
  <c r="D228" i="29" s="1"/>
  <c r="C229" i="29"/>
  <c r="D229" i="29" s="1"/>
  <c r="C230" i="29"/>
  <c r="D230" i="29" s="1"/>
  <c r="C231" i="29"/>
  <c r="D231" i="29" s="1"/>
  <c r="C232" i="29"/>
  <c r="D232" i="29" s="1"/>
  <c r="C233" i="29"/>
  <c r="C234" i="29"/>
  <c r="D234" i="29" s="1"/>
  <c r="C235" i="29"/>
  <c r="C236" i="29"/>
  <c r="D236" i="29" s="1"/>
  <c r="C237" i="29"/>
  <c r="D237" i="29" s="1"/>
  <c r="C238" i="29"/>
  <c r="D238" i="29" s="1"/>
  <c r="C239" i="29"/>
  <c r="D239" i="29" s="1"/>
  <c r="C240" i="29"/>
  <c r="D240" i="29" s="1"/>
  <c r="C241" i="29"/>
  <c r="D241" i="29" s="1"/>
  <c r="C242" i="29"/>
  <c r="D242" i="29" s="1"/>
  <c r="C243" i="29"/>
  <c r="D243" i="29" s="1"/>
  <c r="C244" i="29"/>
  <c r="D244" i="29" s="1"/>
  <c r="C245" i="29"/>
  <c r="D245" i="29" s="1"/>
  <c r="C246" i="29"/>
  <c r="D246" i="29" s="1"/>
  <c r="C247" i="29"/>
  <c r="D247" i="29" s="1"/>
  <c r="C248" i="29"/>
  <c r="D248" i="29" s="1"/>
  <c r="C249" i="29"/>
  <c r="C250" i="29"/>
  <c r="D250" i="29" s="1"/>
  <c r="C251" i="29"/>
  <c r="C252" i="29"/>
  <c r="D252" i="29" s="1"/>
  <c r="C253" i="29"/>
  <c r="D253" i="29" s="1"/>
  <c r="C254" i="29"/>
  <c r="D254" i="29" s="1"/>
  <c r="C255" i="29"/>
  <c r="D255" i="29" s="1"/>
  <c r="C256" i="29"/>
  <c r="D256" i="29" s="1"/>
  <c r="C257" i="29"/>
  <c r="D257" i="29" s="1"/>
  <c r="C258" i="29"/>
  <c r="D258" i="29" s="1"/>
  <c r="C259" i="29"/>
  <c r="D259" i="29" s="1"/>
  <c r="C260" i="29"/>
  <c r="D260" i="29" s="1"/>
  <c r="C261" i="29"/>
  <c r="D261" i="29" s="1"/>
  <c r="C262" i="29"/>
  <c r="D262" i="29" s="1"/>
  <c r="C263" i="29"/>
  <c r="D263" i="29" s="1"/>
  <c r="C264" i="29"/>
  <c r="D264" i="29" s="1"/>
  <c r="C265" i="29"/>
  <c r="C266" i="29"/>
  <c r="D266" i="29" s="1"/>
  <c r="C267" i="29"/>
  <c r="C268" i="29"/>
  <c r="D268" i="29" s="1"/>
  <c r="C269" i="29"/>
  <c r="D269" i="29" s="1"/>
  <c r="C270" i="29"/>
  <c r="D270" i="29" s="1"/>
  <c r="C271" i="29"/>
  <c r="D271" i="29" s="1"/>
  <c r="C272" i="29"/>
  <c r="D272" i="29" s="1"/>
  <c r="C273" i="29"/>
  <c r="D273" i="29" s="1"/>
  <c r="C274" i="29"/>
  <c r="D274" i="29" s="1"/>
  <c r="C275" i="29"/>
  <c r="D275" i="29" s="1"/>
  <c r="C276" i="29"/>
  <c r="D276" i="29" s="1"/>
  <c r="C277" i="29"/>
  <c r="D277" i="29" s="1"/>
  <c r="C278" i="29"/>
  <c r="D278" i="29" s="1"/>
  <c r="C279" i="29"/>
  <c r="D279" i="29" s="1"/>
  <c r="C280" i="29"/>
  <c r="D280" i="29" s="1"/>
  <c r="C281" i="29"/>
  <c r="C282" i="29"/>
  <c r="D282" i="29" s="1"/>
  <c r="C283" i="29"/>
  <c r="C284" i="29"/>
  <c r="D284" i="29" s="1"/>
  <c r="C285" i="29"/>
  <c r="D285" i="29" s="1"/>
  <c r="C286" i="29"/>
  <c r="D286" i="29" s="1"/>
  <c r="C287" i="29"/>
  <c r="D287" i="29" s="1"/>
  <c r="C288" i="29"/>
  <c r="D288" i="29" s="1"/>
  <c r="C289" i="29"/>
  <c r="D289" i="29" s="1"/>
  <c r="C290" i="29"/>
  <c r="D290" i="29" s="1"/>
  <c r="C291" i="29"/>
  <c r="D291" i="29" s="1"/>
  <c r="C292" i="29"/>
  <c r="D292" i="29" s="1"/>
  <c r="C293" i="29"/>
  <c r="D293" i="29" s="1"/>
  <c r="C294" i="29"/>
  <c r="D294" i="29" s="1"/>
  <c r="C2" i="30"/>
  <c r="D2" i="30" s="1"/>
  <c r="C3" i="30"/>
  <c r="D3" i="30" s="1"/>
  <c r="C4" i="30"/>
  <c r="C5" i="30"/>
  <c r="D5" i="30" s="1"/>
  <c r="C6" i="30"/>
  <c r="D6" i="30" s="1"/>
  <c r="C7" i="30"/>
  <c r="C8" i="30"/>
  <c r="C9" i="30"/>
  <c r="D9" i="30" s="1"/>
  <c r="C10" i="30"/>
  <c r="D10" i="30" s="1"/>
  <c r="C11" i="30"/>
  <c r="D11" i="30" s="1"/>
  <c r="C12" i="30"/>
  <c r="D12" i="30" s="1"/>
  <c r="C13" i="30"/>
  <c r="D13" i="30" s="1"/>
  <c r="C14" i="30"/>
  <c r="D14" i="30" s="1"/>
  <c r="C15" i="30"/>
  <c r="C16" i="30"/>
  <c r="D16" i="30" s="1"/>
  <c r="C17" i="30"/>
  <c r="C18" i="30"/>
  <c r="D18" i="30" s="1"/>
  <c r="C19" i="30"/>
  <c r="D19" i="30" s="1"/>
  <c r="C20" i="30"/>
  <c r="C21" i="30"/>
  <c r="D21" i="30" s="1"/>
  <c r="C22" i="30"/>
  <c r="D22" i="30" s="1"/>
  <c r="C23" i="30"/>
  <c r="C24" i="30"/>
  <c r="C25" i="30"/>
  <c r="D25" i="30" s="1"/>
  <c r="C26" i="30"/>
  <c r="D26" i="30" s="1"/>
  <c r="C27" i="30"/>
  <c r="D27" i="30" s="1"/>
  <c r="C28" i="30"/>
  <c r="D28" i="30" s="1"/>
  <c r="C29" i="30"/>
  <c r="D29" i="30" s="1"/>
  <c r="C30" i="30"/>
  <c r="D30" i="30" s="1"/>
  <c r="C31" i="30"/>
  <c r="C32" i="30"/>
  <c r="D32" i="30" s="1"/>
  <c r="C33" i="30"/>
  <c r="C34" i="30"/>
  <c r="D34" i="30" s="1"/>
  <c r="C35" i="30"/>
  <c r="D35" i="30" s="1"/>
  <c r="C36" i="30"/>
  <c r="C37" i="30"/>
  <c r="D37" i="30" s="1"/>
  <c r="C38" i="30"/>
  <c r="D38" i="30" s="1"/>
  <c r="C39" i="30"/>
  <c r="C40" i="30"/>
  <c r="C41" i="30"/>
  <c r="D41" i="30" s="1"/>
  <c r="C42" i="30"/>
  <c r="D42" i="30" s="1"/>
  <c r="C43" i="30"/>
  <c r="D43" i="30" s="1"/>
  <c r="C44" i="30"/>
  <c r="D44" i="30" s="1"/>
  <c r="C45" i="30"/>
  <c r="D45" i="30" s="1"/>
  <c r="C46" i="30"/>
  <c r="D46" i="30" s="1"/>
  <c r="C47" i="30"/>
  <c r="C48" i="30"/>
  <c r="D48" i="30" s="1"/>
  <c r="C49" i="30"/>
  <c r="C50" i="30"/>
  <c r="D50" i="30" s="1"/>
  <c r="C51" i="30"/>
  <c r="D51" i="30" s="1"/>
  <c r="C52" i="30"/>
  <c r="C53" i="30"/>
  <c r="D53" i="30" s="1"/>
  <c r="C54" i="30"/>
  <c r="D54" i="30" s="1"/>
  <c r="C55" i="30"/>
  <c r="C56" i="30"/>
  <c r="C57" i="30"/>
  <c r="D57" i="30" s="1"/>
  <c r="C58" i="30"/>
  <c r="D58" i="30" s="1"/>
  <c r="C59" i="30"/>
  <c r="D59" i="30" s="1"/>
  <c r="C60" i="30"/>
  <c r="D60" i="30" s="1"/>
  <c r="C61" i="30"/>
  <c r="D61" i="30" s="1"/>
  <c r="C62" i="30"/>
  <c r="D62" i="30" s="1"/>
  <c r="C63" i="30"/>
  <c r="C64" i="30"/>
  <c r="D64" i="30" s="1"/>
  <c r="C65" i="30"/>
  <c r="C66" i="30"/>
  <c r="D66" i="30" s="1"/>
  <c r="C67" i="30"/>
  <c r="D67" i="30" s="1"/>
  <c r="C68" i="30"/>
  <c r="C69" i="30"/>
  <c r="D69" i="30" s="1"/>
  <c r="C70" i="30"/>
  <c r="D70" i="30" s="1"/>
  <c r="C71" i="30"/>
  <c r="C72" i="30"/>
  <c r="C73" i="30"/>
  <c r="D73" i="30" s="1"/>
  <c r="C74" i="30"/>
  <c r="D74" i="30" s="1"/>
  <c r="C75" i="30"/>
  <c r="D75" i="30" s="1"/>
  <c r="C76" i="30"/>
  <c r="D76" i="30" s="1"/>
  <c r="C77" i="30"/>
  <c r="D77" i="30" s="1"/>
  <c r="C78" i="30"/>
  <c r="D78" i="30" s="1"/>
  <c r="C79" i="30"/>
  <c r="C80" i="30"/>
  <c r="D80" i="30" s="1"/>
  <c r="C81" i="30"/>
  <c r="C82" i="30"/>
  <c r="D82" i="30" s="1"/>
  <c r="C83" i="30"/>
  <c r="D83" i="30" s="1"/>
  <c r="C84" i="30"/>
  <c r="C85" i="30"/>
  <c r="D85" i="30" s="1"/>
  <c r="C86" i="30"/>
  <c r="D86" i="30" s="1"/>
  <c r="C87" i="30"/>
  <c r="C88" i="30"/>
  <c r="C89" i="30"/>
  <c r="D89" i="30" s="1"/>
  <c r="C90" i="30"/>
  <c r="D90" i="30" s="1"/>
  <c r="C91" i="30"/>
  <c r="D91" i="30" s="1"/>
  <c r="C92" i="30"/>
  <c r="D92" i="30" s="1"/>
  <c r="C93" i="30"/>
  <c r="D93" i="30" s="1"/>
  <c r="C94" i="30"/>
  <c r="D94" i="30" s="1"/>
  <c r="C95" i="30"/>
  <c r="C96" i="30"/>
  <c r="D96" i="30" s="1"/>
  <c r="C97" i="30"/>
  <c r="C98" i="30"/>
  <c r="D98" i="30" s="1"/>
  <c r="C99" i="30"/>
  <c r="D99" i="30" s="1"/>
  <c r="C100" i="30"/>
  <c r="C101" i="30"/>
  <c r="D101" i="30" s="1"/>
  <c r="C102" i="30"/>
  <c r="D102" i="30" s="1"/>
  <c r="C103" i="30"/>
  <c r="C104" i="30"/>
  <c r="C105" i="30"/>
  <c r="D105" i="30" s="1"/>
  <c r="C106" i="30"/>
  <c r="D106" i="30" s="1"/>
  <c r="C107" i="30"/>
  <c r="D107" i="30" s="1"/>
  <c r="C108" i="30"/>
  <c r="D108" i="30" s="1"/>
  <c r="C109" i="30"/>
  <c r="D109" i="30" s="1"/>
  <c r="C110" i="30"/>
  <c r="D110" i="30" s="1"/>
  <c r="C111" i="30"/>
  <c r="C112" i="30"/>
  <c r="D112" i="30" s="1"/>
  <c r="C113" i="30"/>
  <c r="C114" i="30"/>
  <c r="D114" i="30" s="1"/>
  <c r="C115" i="30"/>
  <c r="D115" i="30" s="1"/>
  <c r="C116" i="30"/>
  <c r="C117" i="30"/>
  <c r="D117" i="30" s="1"/>
  <c r="C118" i="30"/>
  <c r="D118" i="30" s="1"/>
  <c r="C119" i="30"/>
  <c r="C120" i="30"/>
  <c r="C121" i="30"/>
  <c r="D121" i="30" s="1"/>
  <c r="C122" i="30"/>
  <c r="D122" i="30" s="1"/>
  <c r="C123" i="30"/>
  <c r="D123" i="30" s="1"/>
  <c r="C124" i="30"/>
  <c r="D124" i="30" s="1"/>
  <c r="C125" i="30"/>
  <c r="D125" i="30" s="1"/>
  <c r="C126" i="30"/>
  <c r="D126" i="30" s="1"/>
  <c r="C127" i="30"/>
  <c r="C128" i="30"/>
  <c r="D128" i="30" s="1"/>
  <c r="C129" i="30"/>
  <c r="C130" i="30"/>
  <c r="D130" i="30" s="1"/>
  <c r="C131" i="30"/>
  <c r="D131" i="30" s="1"/>
  <c r="C132" i="30"/>
  <c r="C133" i="30"/>
  <c r="D133" i="30" s="1"/>
  <c r="C134" i="30"/>
  <c r="D134" i="30" s="1"/>
  <c r="C135" i="30"/>
  <c r="C136" i="30"/>
  <c r="C137" i="30"/>
  <c r="D137" i="30" s="1"/>
  <c r="C138" i="30"/>
  <c r="D138" i="30" s="1"/>
  <c r="C139" i="30"/>
  <c r="D139" i="30" s="1"/>
  <c r="C140" i="30"/>
  <c r="D140" i="30" s="1"/>
  <c r="C141" i="30"/>
  <c r="D141" i="30" s="1"/>
  <c r="C142" i="30"/>
  <c r="D142" i="30" s="1"/>
  <c r="C143" i="30"/>
  <c r="C144" i="30"/>
  <c r="D144" i="30" s="1"/>
  <c r="C145" i="30"/>
  <c r="C146" i="30"/>
  <c r="D146" i="30" s="1"/>
  <c r="C147" i="30"/>
  <c r="D147" i="30" s="1"/>
  <c r="C148" i="30"/>
  <c r="D148" i="30" s="1"/>
  <c r="C149" i="30"/>
  <c r="D149" i="30" s="1"/>
  <c r="C150" i="30"/>
  <c r="D150" i="30" s="1"/>
  <c r="C151" i="30"/>
  <c r="C152" i="30"/>
  <c r="C153" i="30"/>
  <c r="D153" i="30" s="1"/>
  <c r="C154" i="30"/>
  <c r="D154" i="30" s="1"/>
  <c r="C155" i="30"/>
  <c r="D155" i="30" s="1"/>
  <c r="C156" i="30"/>
  <c r="D156" i="30" s="1"/>
  <c r="C157" i="30"/>
  <c r="D157" i="30" s="1"/>
  <c r="C158" i="30"/>
  <c r="D158" i="30" s="1"/>
  <c r="C159" i="30"/>
  <c r="C160" i="30"/>
  <c r="D160" i="30" s="1"/>
  <c r="C161" i="30"/>
  <c r="C162" i="30"/>
  <c r="D162" i="30" s="1"/>
  <c r="C163" i="30"/>
  <c r="D163" i="30" s="1"/>
  <c r="C164" i="30"/>
  <c r="D164" i="30" s="1"/>
  <c r="C165" i="30"/>
  <c r="D165" i="30" s="1"/>
  <c r="C166" i="30"/>
  <c r="D166" i="30" s="1"/>
  <c r="C167" i="30"/>
  <c r="C168" i="30"/>
  <c r="C169" i="30"/>
  <c r="D169" i="30" s="1"/>
  <c r="C170" i="30"/>
  <c r="D170" i="30" s="1"/>
  <c r="C171" i="30"/>
  <c r="D171" i="30" s="1"/>
  <c r="C172" i="30"/>
  <c r="D172" i="30" s="1"/>
  <c r="C173" i="30"/>
  <c r="D173" i="30" s="1"/>
  <c r="C174" i="30"/>
  <c r="D174" i="30" s="1"/>
  <c r="C175" i="30"/>
  <c r="C176" i="30"/>
  <c r="D176" i="30" s="1"/>
  <c r="C177" i="30"/>
  <c r="C178" i="30"/>
  <c r="D178" i="30" s="1"/>
  <c r="C179" i="30"/>
  <c r="D179" i="30" s="1"/>
  <c r="C180" i="30"/>
  <c r="D180" i="30" s="1"/>
  <c r="C181" i="30"/>
  <c r="D181" i="30" s="1"/>
  <c r="C182" i="30"/>
  <c r="D182" i="30" s="1"/>
  <c r="C183" i="30"/>
  <c r="C184" i="30"/>
  <c r="D184" i="30" s="1"/>
  <c r="C185" i="30"/>
  <c r="D185" i="30" s="1"/>
  <c r="C186" i="30"/>
  <c r="D186" i="30" s="1"/>
  <c r="C187" i="30"/>
  <c r="D187" i="30" s="1"/>
  <c r="C188" i="30"/>
  <c r="D188" i="30" s="1"/>
  <c r="C189" i="30"/>
  <c r="D189" i="30" s="1"/>
  <c r="C190" i="30"/>
  <c r="D190" i="30" s="1"/>
  <c r="C191" i="30"/>
  <c r="C192" i="30"/>
  <c r="D192" i="30" s="1"/>
  <c r="C193" i="30"/>
  <c r="C194" i="30"/>
  <c r="D194" i="30" s="1"/>
  <c r="C195" i="30"/>
  <c r="D195" i="30" s="1"/>
  <c r="C196" i="30"/>
  <c r="D196" i="30" s="1"/>
  <c r="C197" i="30"/>
  <c r="D197" i="30" s="1"/>
  <c r="C198" i="30"/>
  <c r="D198" i="30" s="1"/>
  <c r="C199" i="30"/>
  <c r="C200" i="30"/>
  <c r="D200" i="30" s="1"/>
  <c r="C201" i="30"/>
  <c r="D201" i="30" s="1"/>
  <c r="C202" i="30"/>
  <c r="D202" i="30" s="1"/>
  <c r="C203" i="30"/>
  <c r="D203" i="30" s="1"/>
  <c r="C204" i="30"/>
  <c r="D204" i="30" s="1"/>
  <c r="C205" i="30"/>
  <c r="D205" i="30" s="1"/>
  <c r="C206" i="30"/>
  <c r="D206" i="30" s="1"/>
  <c r="C207" i="30"/>
  <c r="C208" i="30"/>
  <c r="D208" i="30" s="1"/>
  <c r="C209" i="30"/>
  <c r="C210" i="30"/>
  <c r="D210" i="30" s="1"/>
  <c r="C211" i="30"/>
  <c r="D211" i="30" s="1"/>
  <c r="C212" i="30"/>
  <c r="D212" i="30" s="1"/>
  <c r="C213" i="30"/>
  <c r="D213" i="30" s="1"/>
  <c r="C214" i="30"/>
  <c r="D214" i="30" s="1"/>
  <c r="C215" i="30"/>
  <c r="C216" i="30"/>
  <c r="D216" i="30" s="1"/>
  <c r="C217" i="30"/>
  <c r="D217" i="30" s="1"/>
  <c r="C218" i="30"/>
  <c r="D218" i="30" s="1"/>
  <c r="C219" i="30"/>
  <c r="D219" i="30" s="1"/>
  <c r="C220" i="30"/>
  <c r="D220" i="30" s="1"/>
  <c r="C221" i="30"/>
  <c r="D221" i="30" s="1"/>
  <c r="C222" i="30"/>
  <c r="D222" i="30" s="1"/>
  <c r="C223" i="30"/>
  <c r="C224" i="30"/>
  <c r="D224" i="30" s="1"/>
  <c r="C225" i="30"/>
  <c r="C226" i="30"/>
  <c r="D226" i="30" s="1"/>
  <c r="C227" i="30"/>
  <c r="D227" i="30" s="1"/>
  <c r="C228" i="30"/>
  <c r="D228" i="30" s="1"/>
  <c r="C229" i="30"/>
  <c r="D229" i="30" s="1"/>
  <c r="C230" i="30"/>
  <c r="D230" i="30" s="1"/>
  <c r="C231" i="30"/>
  <c r="C232" i="30"/>
  <c r="D232" i="30" s="1"/>
  <c r="C233" i="30"/>
  <c r="D233" i="30" s="1"/>
  <c r="C234" i="30"/>
  <c r="D234" i="30" s="1"/>
  <c r="C235" i="30"/>
  <c r="D235" i="30" s="1"/>
  <c r="C236" i="30"/>
  <c r="D236" i="30" s="1"/>
  <c r="C237" i="30"/>
  <c r="D237" i="30" s="1"/>
  <c r="C238" i="30"/>
  <c r="D238" i="30" s="1"/>
  <c r="C239" i="30"/>
  <c r="C240" i="30"/>
  <c r="D240" i="30" s="1"/>
  <c r="C241" i="30"/>
  <c r="C242" i="30"/>
  <c r="D242" i="30" s="1"/>
  <c r="C243" i="30"/>
  <c r="D243" i="30" s="1"/>
  <c r="C244" i="30"/>
  <c r="D244" i="30" s="1"/>
  <c r="C245" i="30"/>
  <c r="D245" i="30" s="1"/>
  <c r="C246" i="30"/>
  <c r="D246" i="30" s="1"/>
  <c r="C247" i="30"/>
  <c r="C248" i="30"/>
  <c r="D248" i="30" s="1"/>
  <c r="C249" i="30"/>
  <c r="D249" i="30" s="1"/>
  <c r="C250" i="30"/>
  <c r="D250" i="30" s="1"/>
  <c r="C251" i="30"/>
  <c r="D251" i="30" s="1"/>
  <c r="C252" i="30"/>
  <c r="D252" i="30" s="1"/>
  <c r="C253" i="30"/>
  <c r="D253" i="30" s="1"/>
  <c r="C254" i="30"/>
  <c r="D254" i="30" s="1"/>
  <c r="C255" i="30"/>
  <c r="C256" i="30"/>
  <c r="D256" i="30" s="1"/>
  <c r="C257" i="30"/>
  <c r="C258" i="30"/>
  <c r="D258" i="30" s="1"/>
  <c r="C259" i="30"/>
  <c r="D259" i="30" s="1"/>
  <c r="C260" i="30"/>
  <c r="D260" i="30" s="1"/>
  <c r="C261" i="30"/>
  <c r="D261" i="30" s="1"/>
  <c r="C262" i="30"/>
  <c r="D262" i="30" s="1"/>
  <c r="C263" i="30"/>
  <c r="C264" i="30"/>
  <c r="D264" i="30" s="1"/>
  <c r="C265" i="30"/>
  <c r="D265" i="30" s="1"/>
  <c r="C266" i="30"/>
  <c r="D266" i="30" s="1"/>
  <c r="C267" i="30"/>
  <c r="D267" i="30" s="1"/>
  <c r="C268" i="30"/>
  <c r="D268" i="30" s="1"/>
  <c r="C269" i="30"/>
  <c r="D269" i="30" s="1"/>
  <c r="C270" i="30"/>
  <c r="D270" i="30" s="1"/>
  <c r="C271" i="30"/>
  <c r="C272" i="30"/>
  <c r="D272" i="30" s="1"/>
  <c r="C273" i="30"/>
  <c r="C274" i="30"/>
  <c r="D274" i="30" s="1"/>
  <c r="C275" i="30"/>
  <c r="D275" i="30" s="1"/>
  <c r="C276" i="30"/>
  <c r="D276" i="30" s="1"/>
  <c r="C277" i="30"/>
  <c r="D277" i="30" s="1"/>
  <c r="C278" i="30"/>
  <c r="D278" i="30" s="1"/>
  <c r="C279" i="30"/>
  <c r="C280" i="30"/>
  <c r="D280" i="30" s="1"/>
  <c r="C281" i="30"/>
  <c r="D281" i="30" s="1"/>
  <c r="C282" i="30"/>
  <c r="D282" i="30" s="1"/>
  <c r="C283" i="30"/>
  <c r="D283" i="30" s="1"/>
  <c r="C284" i="30"/>
  <c r="D284" i="30" s="1"/>
  <c r="C285" i="30"/>
  <c r="D285" i="30" s="1"/>
  <c r="C286" i="30"/>
  <c r="D286" i="30" s="1"/>
  <c r="C287" i="30"/>
  <c r="C288" i="30"/>
  <c r="D288" i="30" s="1"/>
  <c r="C289" i="30"/>
  <c r="C290" i="30"/>
  <c r="D290" i="30" s="1"/>
  <c r="C291" i="30"/>
  <c r="D291" i="30" s="1"/>
  <c r="C292" i="30"/>
  <c r="D292" i="30" s="1"/>
  <c r="C293" i="30"/>
  <c r="D293" i="30" s="1"/>
  <c r="C294" i="30"/>
  <c r="D294" i="30" s="1"/>
  <c r="C1" i="30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" i="28"/>
  <c r="C4" i="28"/>
  <c r="C5" i="28"/>
  <c r="C6" i="28"/>
  <c r="C7" i="28"/>
  <c r="C8" i="28"/>
  <c r="C9" i="28"/>
  <c r="C10" i="28"/>
  <c r="C11" i="28"/>
  <c r="C12" i="28"/>
  <c r="C13" i="28"/>
  <c r="C1" i="28"/>
  <c r="C2" i="28"/>
  <c r="C1" i="29"/>
  <c r="M2225" i="17"/>
  <c r="N2225" i="17"/>
  <c r="S2225" i="17"/>
  <c r="T2225" i="17"/>
  <c r="U2225" i="17"/>
  <c r="V2225" i="17"/>
  <c r="W2225" i="17"/>
  <c r="X2225" i="17"/>
  <c r="M2226" i="17"/>
  <c r="N2226" i="17" s="1"/>
  <c r="W2226" i="17" s="1"/>
  <c r="S2226" i="17"/>
  <c r="T2226" i="17"/>
  <c r="U2226" i="17"/>
  <c r="V2226" i="17"/>
  <c r="X2226" i="17"/>
  <c r="M2227" i="17"/>
  <c r="N2227" i="17"/>
  <c r="S2227" i="17"/>
  <c r="T2227" i="17"/>
  <c r="U2227" i="17"/>
  <c r="V2227" i="17"/>
  <c r="W2227" i="17"/>
  <c r="X2227" i="17"/>
  <c r="M2228" i="17"/>
  <c r="N2228" i="17" s="1"/>
  <c r="W2228" i="17" s="1"/>
  <c r="S2228" i="17"/>
  <c r="T2228" i="17"/>
  <c r="U2228" i="17"/>
  <c r="V2228" i="17"/>
  <c r="X2228" i="17"/>
  <c r="M2229" i="17"/>
  <c r="N2229" i="17"/>
  <c r="S2229" i="17"/>
  <c r="T2229" i="17"/>
  <c r="U2229" i="17"/>
  <c r="V2229" i="17"/>
  <c r="W2229" i="17"/>
  <c r="X2229" i="17"/>
  <c r="M2230" i="17"/>
  <c r="N2230" i="17" s="1"/>
  <c r="W2230" i="17" s="1"/>
  <c r="S2230" i="17"/>
  <c r="T2230" i="17"/>
  <c r="U2230" i="17"/>
  <c r="V2230" i="17"/>
  <c r="X2230" i="17"/>
  <c r="M2231" i="17"/>
  <c r="N2231" i="17"/>
  <c r="S2231" i="17"/>
  <c r="T2231" i="17"/>
  <c r="U2231" i="17"/>
  <c r="V2231" i="17"/>
  <c r="W2231" i="17"/>
  <c r="X2231" i="17"/>
  <c r="M2232" i="17"/>
  <c r="N2232" i="17" s="1"/>
  <c r="W2232" i="17" s="1"/>
  <c r="S2232" i="17"/>
  <c r="T2232" i="17"/>
  <c r="U2232" i="17"/>
  <c r="V2232" i="17"/>
  <c r="X2232" i="17"/>
  <c r="M2233" i="17"/>
  <c r="N2233" i="17"/>
  <c r="S2233" i="17"/>
  <c r="T2233" i="17"/>
  <c r="U2233" i="17"/>
  <c r="V2233" i="17"/>
  <c r="W2233" i="17"/>
  <c r="X2233" i="17"/>
  <c r="M2234" i="17"/>
  <c r="N2234" i="17" s="1"/>
  <c r="W2234" i="17" s="1"/>
  <c r="S2234" i="17"/>
  <c r="T2234" i="17"/>
  <c r="U2234" i="17"/>
  <c r="V2234" i="17"/>
  <c r="X2234" i="17"/>
  <c r="M2235" i="17"/>
  <c r="N2235" i="17"/>
  <c r="S2235" i="17"/>
  <c r="T2235" i="17"/>
  <c r="U2235" i="17"/>
  <c r="V2235" i="17"/>
  <c r="W2235" i="17"/>
  <c r="X2235" i="17"/>
  <c r="M2236" i="17"/>
  <c r="N2236" i="17" s="1"/>
  <c r="W2236" i="17" s="1"/>
  <c r="S2236" i="17"/>
  <c r="T2236" i="17"/>
  <c r="U2236" i="17"/>
  <c r="V2236" i="17"/>
  <c r="X2236" i="17"/>
  <c r="M2237" i="17"/>
  <c r="N2237" i="17"/>
  <c r="S2237" i="17"/>
  <c r="T2237" i="17"/>
  <c r="U2237" i="17"/>
  <c r="V2237" i="17"/>
  <c r="W2237" i="17"/>
  <c r="X2237" i="17"/>
  <c r="M2238" i="17"/>
  <c r="N2238" i="17" s="1"/>
  <c r="W2238" i="17" s="1"/>
  <c r="S2238" i="17"/>
  <c r="T2238" i="17"/>
  <c r="U2238" i="17"/>
  <c r="V2238" i="17"/>
  <c r="X2238" i="17"/>
  <c r="M2239" i="17"/>
  <c r="N2239" i="17"/>
  <c r="S2239" i="17"/>
  <c r="T2239" i="17"/>
  <c r="U2239" i="17"/>
  <c r="V2239" i="17"/>
  <c r="W2239" i="17"/>
  <c r="X2239" i="17"/>
  <c r="M2240" i="17"/>
  <c r="N2240" i="17" s="1"/>
  <c r="W2240" i="17" s="1"/>
  <c r="S2240" i="17"/>
  <c r="T2240" i="17"/>
  <c r="U2240" i="17"/>
  <c r="V2240" i="17"/>
  <c r="X2240" i="17"/>
  <c r="M2241" i="17"/>
  <c r="N2241" i="17"/>
  <c r="S2241" i="17"/>
  <c r="T2241" i="17"/>
  <c r="U2241" i="17"/>
  <c r="V2241" i="17"/>
  <c r="W2241" i="17"/>
  <c r="X2241" i="17"/>
  <c r="M2242" i="17"/>
  <c r="N2242" i="17" s="1"/>
  <c r="W2242" i="17" s="1"/>
  <c r="S2242" i="17"/>
  <c r="T2242" i="17"/>
  <c r="U2242" i="17"/>
  <c r="V2242" i="17"/>
  <c r="X2242" i="17"/>
  <c r="M2243" i="17"/>
  <c r="N2243" i="17"/>
  <c r="S2243" i="17"/>
  <c r="T2243" i="17"/>
  <c r="U2243" i="17"/>
  <c r="V2243" i="17"/>
  <c r="W2243" i="17"/>
  <c r="X2243" i="17"/>
  <c r="M2244" i="17"/>
  <c r="N2244" i="17" s="1"/>
  <c r="W2244" i="17" s="1"/>
  <c r="S2244" i="17"/>
  <c r="T2244" i="17"/>
  <c r="U2244" i="17"/>
  <c r="V2244" i="17"/>
  <c r="X2244" i="17"/>
  <c r="M2245" i="17"/>
  <c r="N2245" i="17"/>
  <c r="S2245" i="17"/>
  <c r="T2245" i="17"/>
  <c r="U2245" i="17"/>
  <c r="V2245" i="17"/>
  <c r="W2245" i="17"/>
  <c r="X2245" i="17"/>
  <c r="M2246" i="17"/>
  <c r="N2246" i="17" s="1"/>
  <c r="W2246" i="17" s="1"/>
  <c r="S2246" i="17"/>
  <c r="T2246" i="17"/>
  <c r="U2246" i="17"/>
  <c r="V2246" i="17"/>
  <c r="X2246" i="17"/>
  <c r="M2247" i="17"/>
  <c r="N2247" i="17"/>
  <c r="S2247" i="17"/>
  <c r="T2247" i="17"/>
  <c r="U2247" i="17"/>
  <c r="V2247" i="17"/>
  <c r="W2247" i="17"/>
  <c r="X2247" i="17"/>
  <c r="M2248" i="17"/>
  <c r="N2248" i="17" s="1"/>
  <c r="W2248" i="17" s="1"/>
  <c r="S2248" i="17"/>
  <c r="T2248" i="17"/>
  <c r="U2248" i="17"/>
  <c r="V2248" i="17"/>
  <c r="X2248" i="17"/>
  <c r="M2249" i="17"/>
  <c r="N2249" i="17"/>
  <c r="S2249" i="17"/>
  <c r="T2249" i="17"/>
  <c r="U2249" i="17"/>
  <c r="V2249" i="17"/>
  <c r="W2249" i="17"/>
  <c r="X2249" i="17"/>
  <c r="M2250" i="17"/>
  <c r="N2250" i="17" s="1"/>
  <c r="W2250" i="17" s="1"/>
  <c r="S2250" i="17"/>
  <c r="T2250" i="17"/>
  <c r="U2250" i="17"/>
  <c r="V2250" i="17"/>
  <c r="X2250" i="17"/>
  <c r="M2251" i="17"/>
  <c r="N2251" i="17"/>
  <c r="S2251" i="17"/>
  <c r="T2251" i="17"/>
  <c r="U2251" i="17"/>
  <c r="V2251" i="17"/>
  <c r="W2251" i="17"/>
  <c r="X2251" i="17"/>
  <c r="M2252" i="17"/>
  <c r="N2252" i="17" s="1"/>
  <c r="W2252" i="17" s="1"/>
  <c r="S2252" i="17"/>
  <c r="T2252" i="17"/>
  <c r="U2252" i="17"/>
  <c r="V2252" i="17"/>
  <c r="X2252" i="17"/>
  <c r="M2253" i="17"/>
  <c r="N2253" i="17"/>
  <c r="S2253" i="17"/>
  <c r="T2253" i="17"/>
  <c r="U2253" i="17"/>
  <c r="V2253" i="17"/>
  <c r="W2253" i="17"/>
  <c r="X2253" i="17"/>
  <c r="M2254" i="17"/>
  <c r="N2254" i="17" s="1"/>
  <c r="W2254" i="17" s="1"/>
  <c r="S2254" i="17"/>
  <c r="T2254" i="17"/>
  <c r="U2254" i="17"/>
  <c r="V2254" i="17"/>
  <c r="X2254" i="17"/>
  <c r="M2255" i="17"/>
  <c r="N2255" i="17"/>
  <c r="W2255" i="17" s="1"/>
  <c r="S2255" i="17"/>
  <c r="T2255" i="17"/>
  <c r="U2255" i="17"/>
  <c r="V2255" i="17"/>
  <c r="X2255" i="17"/>
  <c r="M2256" i="17"/>
  <c r="N2256" i="17" s="1"/>
  <c r="W2256" i="17" s="1"/>
  <c r="S2256" i="17"/>
  <c r="T2256" i="17"/>
  <c r="U2256" i="17"/>
  <c r="V2256" i="17"/>
  <c r="X2256" i="17"/>
  <c r="M2257" i="17"/>
  <c r="N2257" i="17"/>
  <c r="W2257" i="17" s="1"/>
  <c r="S2257" i="17"/>
  <c r="T2257" i="17"/>
  <c r="U2257" i="17"/>
  <c r="V2257" i="17"/>
  <c r="X2257" i="17"/>
  <c r="M2258" i="17"/>
  <c r="N2258" i="17" s="1"/>
  <c r="W2258" i="17" s="1"/>
  <c r="S2258" i="17"/>
  <c r="T2258" i="17"/>
  <c r="U2258" i="17"/>
  <c r="V2258" i="17"/>
  <c r="X2258" i="17"/>
  <c r="M2259" i="17"/>
  <c r="N2259" i="17"/>
  <c r="W2259" i="17" s="1"/>
  <c r="S2259" i="17"/>
  <c r="T2259" i="17"/>
  <c r="U2259" i="17"/>
  <c r="V2259" i="17"/>
  <c r="X2259" i="17"/>
  <c r="M2260" i="17"/>
  <c r="N2260" i="17" s="1"/>
  <c r="W2260" i="17" s="1"/>
  <c r="S2260" i="17"/>
  <c r="T2260" i="17"/>
  <c r="U2260" i="17"/>
  <c r="V2260" i="17"/>
  <c r="X2260" i="17"/>
  <c r="M2261" i="17"/>
  <c r="N2261" i="17"/>
  <c r="W2261" i="17" s="1"/>
  <c r="S2261" i="17"/>
  <c r="T2261" i="17"/>
  <c r="U2261" i="17"/>
  <c r="V2261" i="17"/>
  <c r="X2261" i="17"/>
  <c r="M2262" i="17"/>
  <c r="N2262" i="17" s="1"/>
  <c r="W2262" i="17" s="1"/>
  <c r="S2262" i="17"/>
  <c r="T2262" i="17"/>
  <c r="U2262" i="17"/>
  <c r="V2262" i="17"/>
  <c r="X2262" i="17"/>
  <c r="M2263" i="17"/>
  <c r="N2263" i="17"/>
  <c r="W2263" i="17" s="1"/>
  <c r="S2263" i="17"/>
  <c r="T2263" i="17"/>
  <c r="U2263" i="17"/>
  <c r="V2263" i="17"/>
  <c r="X2263" i="17"/>
  <c r="M2264" i="17"/>
  <c r="N2264" i="17" s="1"/>
  <c r="W2264" i="17" s="1"/>
  <c r="S2264" i="17"/>
  <c r="T2264" i="17"/>
  <c r="U2264" i="17"/>
  <c r="V2264" i="17"/>
  <c r="X2264" i="17"/>
  <c r="M2265" i="17"/>
  <c r="N2265" i="17"/>
  <c r="W2265" i="17" s="1"/>
  <c r="S2265" i="17"/>
  <c r="T2265" i="17"/>
  <c r="U2265" i="17"/>
  <c r="V2265" i="17"/>
  <c r="X2265" i="17"/>
  <c r="M2266" i="17"/>
  <c r="N2266" i="17" s="1"/>
  <c r="W2266" i="17" s="1"/>
  <c r="S2266" i="17"/>
  <c r="T2266" i="17"/>
  <c r="U2266" i="17"/>
  <c r="V2266" i="17"/>
  <c r="X2266" i="17"/>
  <c r="M2267" i="17"/>
  <c r="N2267" i="17"/>
  <c r="W2267" i="17" s="1"/>
  <c r="S2267" i="17"/>
  <c r="T2267" i="17"/>
  <c r="U2267" i="17"/>
  <c r="V2267" i="17"/>
  <c r="X2267" i="17"/>
  <c r="M2268" i="17"/>
  <c r="N2268" i="17" s="1"/>
  <c r="W2268" i="17" s="1"/>
  <c r="S2268" i="17"/>
  <c r="T2268" i="17"/>
  <c r="U2268" i="17"/>
  <c r="V2268" i="17"/>
  <c r="X2268" i="17"/>
  <c r="M2269" i="17"/>
  <c r="N2269" i="17"/>
  <c r="W2269" i="17" s="1"/>
  <c r="S2269" i="17"/>
  <c r="T2269" i="17"/>
  <c r="U2269" i="17"/>
  <c r="V2269" i="17"/>
  <c r="X2269" i="17"/>
  <c r="M2270" i="17"/>
  <c r="N2270" i="17" s="1"/>
  <c r="W2270" i="17" s="1"/>
  <c r="S2270" i="17"/>
  <c r="T2270" i="17"/>
  <c r="U2270" i="17"/>
  <c r="V2270" i="17"/>
  <c r="X2270" i="17"/>
  <c r="M2271" i="17"/>
  <c r="N2271" i="17"/>
  <c r="W2271" i="17" s="1"/>
  <c r="S2271" i="17"/>
  <c r="T2271" i="17"/>
  <c r="U2271" i="17"/>
  <c r="V2271" i="17"/>
  <c r="X2271" i="17"/>
  <c r="M2272" i="17"/>
  <c r="N2272" i="17" s="1"/>
  <c r="W2272" i="17" s="1"/>
  <c r="S2272" i="17"/>
  <c r="T2272" i="17"/>
  <c r="U2272" i="17"/>
  <c r="V2272" i="17"/>
  <c r="X2272" i="17"/>
  <c r="M2273" i="17"/>
  <c r="N2273" i="17"/>
  <c r="W2273" i="17" s="1"/>
  <c r="S2273" i="17"/>
  <c r="T2273" i="17"/>
  <c r="U2273" i="17"/>
  <c r="V2273" i="17"/>
  <c r="X2273" i="17"/>
  <c r="M2274" i="17"/>
  <c r="N2274" i="17" s="1"/>
  <c r="W2274" i="17" s="1"/>
  <c r="S2274" i="17"/>
  <c r="T2274" i="17"/>
  <c r="U2274" i="17"/>
  <c r="V2274" i="17"/>
  <c r="X2274" i="17"/>
  <c r="M2275" i="17"/>
  <c r="N2275" i="17"/>
  <c r="W2275" i="17" s="1"/>
  <c r="S2275" i="17"/>
  <c r="T2275" i="17"/>
  <c r="U2275" i="17"/>
  <c r="V2275" i="17"/>
  <c r="X2275" i="17"/>
  <c r="M2276" i="17"/>
  <c r="N2276" i="17" s="1"/>
  <c r="W2276" i="17" s="1"/>
  <c r="S2276" i="17"/>
  <c r="T2276" i="17"/>
  <c r="U2276" i="17"/>
  <c r="V2276" i="17"/>
  <c r="X2276" i="17"/>
  <c r="M2277" i="17"/>
  <c r="N2277" i="17"/>
  <c r="W2277" i="17" s="1"/>
  <c r="S2277" i="17"/>
  <c r="T2277" i="17"/>
  <c r="U2277" i="17"/>
  <c r="V2277" i="17"/>
  <c r="X2277" i="17"/>
  <c r="M2278" i="17"/>
  <c r="N2278" i="17" s="1"/>
  <c r="W2278" i="17" s="1"/>
  <c r="S2278" i="17"/>
  <c r="T2278" i="17"/>
  <c r="U2278" i="17"/>
  <c r="V2278" i="17"/>
  <c r="X2278" i="17"/>
  <c r="M2279" i="17"/>
  <c r="N2279" i="17"/>
  <c r="W2279" i="17" s="1"/>
  <c r="S2279" i="17"/>
  <c r="T2279" i="17"/>
  <c r="U2279" i="17"/>
  <c r="V2279" i="17"/>
  <c r="X2279" i="17"/>
  <c r="M2280" i="17"/>
  <c r="N2280" i="17" s="1"/>
  <c r="W2280" i="17" s="1"/>
  <c r="S2280" i="17"/>
  <c r="T2280" i="17"/>
  <c r="U2280" i="17"/>
  <c r="V2280" i="17"/>
  <c r="X2280" i="17"/>
  <c r="M2281" i="17"/>
  <c r="N2281" i="17"/>
  <c r="W2281" i="17" s="1"/>
  <c r="S2281" i="17"/>
  <c r="T2281" i="17"/>
  <c r="U2281" i="17"/>
  <c r="V2281" i="17"/>
  <c r="X2281" i="17"/>
  <c r="M2282" i="17"/>
  <c r="N2282" i="17" s="1"/>
  <c r="W2282" i="17" s="1"/>
  <c r="S2282" i="17"/>
  <c r="T2282" i="17"/>
  <c r="U2282" i="17"/>
  <c r="V2282" i="17"/>
  <c r="X2282" i="17"/>
  <c r="M2283" i="17"/>
  <c r="N2283" i="17"/>
  <c r="W2283" i="17" s="1"/>
  <c r="S2283" i="17"/>
  <c r="T2283" i="17"/>
  <c r="U2283" i="17"/>
  <c r="V2283" i="17"/>
  <c r="X2283" i="17"/>
  <c r="M2284" i="17"/>
  <c r="N2284" i="17" s="1"/>
  <c r="W2284" i="17" s="1"/>
  <c r="S2284" i="17"/>
  <c r="T2284" i="17"/>
  <c r="U2284" i="17"/>
  <c r="V2284" i="17"/>
  <c r="X2284" i="17"/>
  <c r="M2285" i="17"/>
  <c r="N2285" i="17"/>
  <c r="W2285" i="17" s="1"/>
  <c r="S2285" i="17"/>
  <c r="T2285" i="17"/>
  <c r="U2285" i="17"/>
  <c r="V2285" i="17"/>
  <c r="X2285" i="17"/>
  <c r="M2286" i="17"/>
  <c r="N2286" i="17" s="1"/>
  <c r="W2286" i="17" s="1"/>
  <c r="S2286" i="17"/>
  <c r="T2286" i="17"/>
  <c r="U2286" i="17"/>
  <c r="V2286" i="17"/>
  <c r="X2286" i="17"/>
  <c r="M2287" i="17"/>
  <c r="N2287" i="17"/>
  <c r="W2287" i="17" s="1"/>
  <c r="S2287" i="17"/>
  <c r="T2287" i="17"/>
  <c r="U2287" i="17"/>
  <c r="V2287" i="17"/>
  <c r="X2287" i="17"/>
  <c r="M2288" i="17"/>
  <c r="N2288" i="17" s="1"/>
  <c r="W2288" i="17" s="1"/>
  <c r="S2288" i="17"/>
  <c r="T2288" i="17"/>
  <c r="U2288" i="17"/>
  <c r="V2288" i="17"/>
  <c r="X2288" i="17"/>
  <c r="M2289" i="17"/>
  <c r="N2289" i="17"/>
  <c r="W2289" i="17" s="1"/>
  <c r="S2289" i="17"/>
  <c r="T2289" i="17"/>
  <c r="U2289" i="17"/>
  <c r="V2289" i="17"/>
  <c r="X2289" i="17"/>
  <c r="M2290" i="17"/>
  <c r="N2290" i="17" s="1"/>
  <c r="W2290" i="17" s="1"/>
  <c r="S2290" i="17"/>
  <c r="T2290" i="17"/>
  <c r="U2290" i="17"/>
  <c r="V2290" i="17"/>
  <c r="X2290" i="17"/>
  <c r="M2291" i="17"/>
  <c r="N2291" i="17"/>
  <c r="W2291" i="17" s="1"/>
  <c r="S2291" i="17"/>
  <c r="T2291" i="17"/>
  <c r="U2291" i="17"/>
  <c r="V2291" i="17"/>
  <c r="X2291" i="17"/>
  <c r="M2292" i="17"/>
  <c r="N2292" i="17" s="1"/>
  <c r="W2292" i="17" s="1"/>
  <c r="S2292" i="17"/>
  <c r="T2292" i="17"/>
  <c r="U2292" i="17"/>
  <c r="V2292" i="17"/>
  <c r="X2292" i="17"/>
  <c r="M2293" i="17"/>
  <c r="N2293" i="17"/>
  <c r="W2293" i="17" s="1"/>
  <c r="S2293" i="17"/>
  <c r="T2293" i="17"/>
  <c r="U2293" i="17"/>
  <c r="V2293" i="17"/>
  <c r="X2293" i="17"/>
  <c r="M2294" i="17"/>
  <c r="N2294" i="17" s="1"/>
  <c r="W2294" i="17" s="1"/>
  <c r="S2294" i="17"/>
  <c r="T2294" i="17"/>
  <c r="U2294" i="17"/>
  <c r="V2294" i="17"/>
  <c r="X2294" i="17"/>
  <c r="M2295" i="17"/>
  <c r="N2295" i="17"/>
  <c r="W2295" i="17" s="1"/>
  <c r="S2295" i="17"/>
  <c r="T2295" i="17"/>
  <c r="U2295" i="17"/>
  <c r="V2295" i="17"/>
  <c r="X2295" i="17"/>
  <c r="M2296" i="17"/>
  <c r="N2296" i="17" s="1"/>
  <c r="W2296" i="17" s="1"/>
  <c r="S2296" i="17"/>
  <c r="T2296" i="17"/>
  <c r="U2296" i="17"/>
  <c r="V2296" i="17"/>
  <c r="X2296" i="17"/>
  <c r="M2297" i="17"/>
  <c r="N2297" i="17"/>
  <c r="W2297" i="17" s="1"/>
  <c r="S2297" i="17"/>
  <c r="T2297" i="17"/>
  <c r="U2297" i="17"/>
  <c r="V2297" i="17"/>
  <c r="X2297" i="17"/>
  <c r="M2298" i="17"/>
  <c r="N2298" i="17" s="1"/>
  <c r="W2298" i="17" s="1"/>
  <c r="S2298" i="17"/>
  <c r="T2298" i="17"/>
  <c r="U2298" i="17"/>
  <c r="V2298" i="17"/>
  <c r="X2298" i="17"/>
  <c r="M2299" i="17"/>
  <c r="N2299" i="17"/>
  <c r="W2299" i="17" s="1"/>
  <c r="S2299" i="17"/>
  <c r="T2299" i="17"/>
  <c r="U2299" i="17"/>
  <c r="V2299" i="17"/>
  <c r="X2299" i="17"/>
  <c r="M2300" i="17"/>
  <c r="N2300" i="17" s="1"/>
  <c r="W2300" i="17" s="1"/>
  <c r="S2300" i="17"/>
  <c r="T2300" i="17"/>
  <c r="U2300" i="17"/>
  <c r="V2300" i="17"/>
  <c r="X2300" i="17"/>
  <c r="M2301" i="17"/>
  <c r="N2301" i="17"/>
  <c r="W2301" i="17" s="1"/>
  <c r="S2301" i="17"/>
  <c r="T2301" i="17"/>
  <c r="U2301" i="17"/>
  <c r="V2301" i="17"/>
  <c r="X2301" i="17"/>
  <c r="M2302" i="17"/>
  <c r="N2302" i="17" s="1"/>
  <c r="W2302" i="17" s="1"/>
  <c r="S2302" i="17"/>
  <c r="T2302" i="17"/>
  <c r="U2302" i="17"/>
  <c r="V2302" i="17"/>
  <c r="X2302" i="17"/>
  <c r="M2303" i="17"/>
  <c r="N2303" i="17"/>
  <c r="W2303" i="17" s="1"/>
  <c r="S2303" i="17"/>
  <c r="T2303" i="17"/>
  <c r="U2303" i="17"/>
  <c r="V2303" i="17"/>
  <c r="X2303" i="17"/>
  <c r="M2304" i="17"/>
  <c r="N2304" i="17" s="1"/>
  <c r="W2304" i="17" s="1"/>
  <c r="S2304" i="17"/>
  <c r="T2304" i="17"/>
  <c r="U2304" i="17"/>
  <c r="V2304" i="17"/>
  <c r="X2304" i="17"/>
  <c r="M2305" i="17"/>
  <c r="N2305" i="17"/>
  <c r="W2305" i="17" s="1"/>
  <c r="S2305" i="17"/>
  <c r="T2305" i="17"/>
  <c r="U2305" i="17"/>
  <c r="V2305" i="17"/>
  <c r="X2305" i="17"/>
  <c r="M2306" i="17"/>
  <c r="N2306" i="17" s="1"/>
  <c r="W2306" i="17" s="1"/>
  <c r="S2306" i="17"/>
  <c r="T2306" i="17"/>
  <c r="U2306" i="17"/>
  <c r="V2306" i="17"/>
  <c r="X2306" i="17"/>
  <c r="M2307" i="17"/>
  <c r="N2307" i="17"/>
  <c r="W2307" i="17" s="1"/>
  <c r="S2307" i="17"/>
  <c r="T2307" i="17"/>
  <c r="U2307" i="17"/>
  <c r="V2307" i="17"/>
  <c r="X2307" i="17"/>
  <c r="M2308" i="17"/>
  <c r="N2308" i="17" s="1"/>
  <c r="W2308" i="17" s="1"/>
  <c r="S2308" i="17"/>
  <c r="T2308" i="17"/>
  <c r="U2308" i="17"/>
  <c r="V2308" i="17"/>
  <c r="X2308" i="17"/>
  <c r="M2309" i="17"/>
  <c r="N2309" i="17"/>
  <c r="W2309" i="17" s="1"/>
  <c r="S2309" i="17"/>
  <c r="T2309" i="17"/>
  <c r="U2309" i="17"/>
  <c r="V2309" i="17"/>
  <c r="X2309" i="17"/>
  <c r="M2310" i="17"/>
  <c r="N2310" i="17" s="1"/>
  <c r="W2310" i="17" s="1"/>
  <c r="S2310" i="17"/>
  <c r="T2310" i="17"/>
  <c r="U2310" i="17"/>
  <c r="V2310" i="17"/>
  <c r="X2310" i="17"/>
  <c r="M2311" i="17"/>
  <c r="N2311" i="17"/>
  <c r="W2311" i="17" s="1"/>
  <c r="S2311" i="17"/>
  <c r="T2311" i="17"/>
  <c r="U2311" i="17"/>
  <c r="V2311" i="17"/>
  <c r="X2311" i="17"/>
  <c r="M2312" i="17"/>
  <c r="N2312" i="17" s="1"/>
  <c r="W2312" i="17" s="1"/>
  <c r="S2312" i="17"/>
  <c r="T2312" i="17"/>
  <c r="U2312" i="17"/>
  <c r="V2312" i="17"/>
  <c r="X2312" i="17"/>
  <c r="M2313" i="17"/>
  <c r="N2313" i="17"/>
  <c r="W2313" i="17" s="1"/>
  <c r="S2313" i="17"/>
  <c r="T2313" i="17"/>
  <c r="U2313" i="17"/>
  <c r="V2313" i="17"/>
  <c r="X2313" i="17"/>
  <c r="M2314" i="17"/>
  <c r="N2314" i="17" s="1"/>
  <c r="W2314" i="17" s="1"/>
  <c r="S2314" i="17"/>
  <c r="T2314" i="17"/>
  <c r="U2314" i="17"/>
  <c r="V2314" i="17"/>
  <c r="X2314" i="17"/>
  <c r="M2315" i="17"/>
  <c r="N2315" i="17"/>
  <c r="W2315" i="17" s="1"/>
  <c r="S2315" i="17"/>
  <c r="T2315" i="17"/>
  <c r="U2315" i="17"/>
  <c r="V2315" i="17"/>
  <c r="X2315" i="17"/>
  <c r="M2316" i="17"/>
  <c r="N2316" i="17" s="1"/>
  <c r="W2316" i="17" s="1"/>
  <c r="S2316" i="17"/>
  <c r="T2316" i="17"/>
  <c r="U2316" i="17"/>
  <c r="V2316" i="17"/>
  <c r="X2316" i="17"/>
  <c r="M2317" i="17"/>
  <c r="N2317" i="17"/>
  <c r="W2317" i="17" s="1"/>
  <c r="S2317" i="17"/>
  <c r="T2317" i="17"/>
  <c r="U2317" i="17"/>
  <c r="V2317" i="17"/>
  <c r="X2317" i="17"/>
  <c r="M2318" i="17"/>
  <c r="N2318" i="17" s="1"/>
  <c r="W2318" i="17" s="1"/>
  <c r="S2318" i="17"/>
  <c r="T2318" i="17"/>
  <c r="U2318" i="17"/>
  <c r="V2318" i="17"/>
  <c r="X2318" i="17"/>
  <c r="M2319" i="17"/>
  <c r="N2319" i="17"/>
  <c r="W2319" i="17" s="1"/>
  <c r="S2319" i="17"/>
  <c r="T2319" i="17"/>
  <c r="U2319" i="17"/>
  <c r="V2319" i="17"/>
  <c r="X2319" i="17"/>
  <c r="M2320" i="17"/>
  <c r="N2320" i="17" s="1"/>
  <c r="W2320" i="17" s="1"/>
  <c r="S2320" i="17"/>
  <c r="T2320" i="17"/>
  <c r="U2320" i="17"/>
  <c r="V2320" i="17"/>
  <c r="X2320" i="17"/>
  <c r="M2321" i="17"/>
  <c r="N2321" i="17"/>
  <c r="W2321" i="17" s="1"/>
  <c r="S2321" i="17"/>
  <c r="T2321" i="17"/>
  <c r="U2321" i="17"/>
  <c r="V2321" i="17"/>
  <c r="X2321" i="17"/>
  <c r="M2322" i="17"/>
  <c r="N2322" i="17" s="1"/>
  <c r="W2322" i="17" s="1"/>
  <c r="S2322" i="17"/>
  <c r="T2322" i="17"/>
  <c r="U2322" i="17"/>
  <c r="V2322" i="17"/>
  <c r="X2322" i="17"/>
  <c r="M2323" i="17"/>
  <c r="N2323" i="17"/>
  <c r="W2323" i="17" s="1"/>
  <c r="S2323" i="17"/>
  <c r="T2323" i="17"/>
  <c r="U2323" i="17"/>
  <c r="V2323" i="17"/>
  <c r="X2323" i="17"/>
  <c r="M2324" i="17"/>
  <c r="N2324" i="17" s="1"/>
  <c r="W2324" i="17" s="1"/>
  <c r="S2324" i="17"/>
  <c r="T2324" i="17"/>
  <c r="U2324" i="17"/>
  <c r="V2324" i="17"/>
  <c r="X2324" i="17"/>
  <c r="M2325" i="17"/>
  <c r="N2325" i="17"/>
  <c r="W2325" i="17" s="1"/>
  <c r="S2325" i="17"/>
  <c r="T2325" i="17"/>
  <c r="U2325" i="17"/>
  <c r="V2325" i="17"/>
  <c r="X2325" i="17"/>
  <c r="M2326" i="17"/>
  <c r="N2326" i="17" s="1"/>
  <c r="W2326" i="17" s="1"/>
  <c r="S2326" i="17"/>
  <c r="T2326" i="17"/>
  <c r="U2326" i="17"/>
  <c r="V2326" i="17"/>
  <c r="X2326" i="17"/>
  <c r="M2327" i="17"/>
  <c r="N2327" i="17"/>
  <c r="W2327" i="17" s="1"/>
  <c r="S2327" i="17"/>
  <c r="T2327" i="17"/>
  <c r="U2327" i="17"/>
  <c r="V2327" i="17"/>
  <c r="X2327" i="17"/>
  <c r="M2328" i="17"/>
  <c r="N2328" i="17" s="1"/>
  <c r="W2328" i="17" s="1"/>
  <c r="S2328" i="17"/>
  <c r="T2328" i="17"/>
  <c r="U2328" i="17"/>
  <c r="V2328" i="17"/>
  <c r="X2328" i="17"/>
  <c r="M2329" i="17"/>
  <c r="N2329" i="17"/>
  <c r="W2329" i="17" s="1"/>
  <c r="S2329" i="17"/>
  <c r="T2329" i="17"/>
  <c r="U2329" i="17"/>
  <c r="V2329" i="17"/>
  <c r="X2329" i="17"/>
  <c r="M2330" i="17"/>
  <c r="N2330" i="17" s="1"/>
  <c r="W2330" i="17" s="1"/>
  <c r="S2330" i="17"/>
  <c r="T2330" i="17"/>
  <c r="U2330" i="17"/>
  <c r="V2330" i="17"/>
  <c r="X2330" i="17"/>
  <c r="M2331" i="17"/>
  <c r="N2331" i="17"/>
  <c r="W2331" i="17" s="1"/>
  <c r="S2331" i="17"/>
  <c r="T2331" i="17"/>
  <c r="U2331" i="17"/>
  <c r="V2331" i="17"/>
  <c r="X2331" i="17"/>
  <c r="M2332" i="17"/>
  <c r="N2332" i="17" s="1"/>
  <c r="W2332" i="17" s="1"/>
  <c r="S2332" i="17"/>
  <c r="T2332" i="17"/>
  <c r="U2332" i="17"/>
  <c r="V2332" i="17"/>
  <c r="X2332" i="17"/>
  <c r="M2333" i="17"/>
  <c r="N2333" i="17"/>
  <c r="W2333" i="17" s="1"/>
  <c r="S2333" i="17"/>
  <c r="T2333" i="17"/>
  <c r="U2333" i="17"/>
  <c r="V2333" i="17"/>
  <c r="X2333" i="17"/>
  <c r="M2334" i="17"/>
  <c r="N2334" i="17" s="1"/>
  <c r="W2334" i="17" s="1"/>
  <c r="S2334" i="17"/>
  <c r="T2334" i="17"/>
  <c r="U2334" i="17"/>
  <c r="V2334" i="17"/>
  <c r="X2334" i="17"/>
  <c r="M2335" i="17"/>
  <c r="N2335" i="17"/>
  <c r="W2335" i="17" s="1"/>
  <c r="S2335" i="17"/>
  <c r="T2335" i="17"/>
  <c r="U2335" i="17"/>
  <c r="V2335" i="17"/>
  <c r="X2335" i="17"/>
  <c r="M2336" i="17"/>
  <c r="N2336" i="17" s="1"/>
  <c r="W2336" i="17" s="1"/>
  <c r="S2336" i="17"/>
  <c r="T2336" i="17"/>
  <c r="U2336" i="17"/>
  <c r="V2336" i="17"/>
  <c r="X2336" i="17"/>
  <c r="M2337" i="17"/>
  <c r="N2337" i="17"/>
  <c r="W2337" i="17" s="1"/>
  <c r="S2337" i="17"/>
  <c r="T2337" i="17"/>
  <c r="U2337" i="17"/>
  <c r="V2337" i="17"/>
  <c r="X2337" i="17"/>
  <c r="M2338" i="17"/>
  <c r="N2338" i="17" s="1"/>
  <c r="W2338" i="17" s="1"/>
  <c r="S2338" i="17"/>
  <c r="T2338" i="17"/>
  <c r="U2338" i="17"/>
  <c r="V2338" i="17"/>
  <c r="X2338" i="17"/>
  <c r="M2339" i="17"/>
  <c r="N2339" i="17"/>
  <c r="W2339" i="17" s="1"/>
  <c r="S2339" i="17"/>
  <c r="T2339" i="17"/>
  <c r="U2339" i="17"/>
  <c r="V2339" i="17"/>
  <c r="X2339" i="17"/>
  <c r="M2340" i="17"/>
  <c r="N2340" i="17" s="1"/>
  <c r="W2340" i="17" s="1"/>
  <c r="S2340" i="17"/>
  <c r="T2340" i="17"/>
  <c r="U2340" i="17"/>
  <c r="V2340" i="17"/>
  <c r="X2340" i="17"/>
  <c r="M2341" i="17"/>
  <c r="N2341" i="17"/>
  <c r="W2341" i="17" s="1"/>
  <c r="S2341" i="17"/>
  <c r="T2341" i="17"/>
  <c r="U2341" i="17"/>
  <c r="V2341" i="17"/>
  <c r="X2341" i="17"/>
  <c r="M2342" i="17"/>
  <c r="N2342" i="17" s="1"/>
  <c r="W2342" i="17" s="1"/>
  <c r="S2342" i="17"/>
  <c r="T2342" i="17"/>
  <c r="U2342" i="17"/>
  <c r="V2342" i="17"/>
  <c r="X2342" i="17"/>
  <c r="M2343" i="17"/>
  <c r="N2343" i="17"/>
  <c r="W2343" i="17" s="1"/>
  <c r="S2343" i="17"/>
  <c r="T2343" i="17"/>
  <c r="U2343" i="17"/>
  <c r="V2343" i="17"/>
  <c r="X2343" i="17"/>
  <c r="M2344" i="17"/>
  <c r="N2344" i="17" s="1"/>
  <c r="W2344" i="17" s="1"/>
  <c r="S2344" i="17"/>
  <c r="T2344" i="17"/>
  <c r="U2344" i="17"/>
  <c r="V2344" i="17"/>
  <c r="X2344" i="17"/>
  <c r="M2345" i="17"/>
  <c r="N2345" i="17"/>
  <c r="W2345" i="17" s="1"/>
  <c r="S2345" i="17"/>
  <c r="T2345" i="17"/>
  <c r="U2345" i="17"/>
  <c r="V2345" i="17"/>
  <c r="X2345" i="17"/>
  <c r="M2346" i="17"/>
  <c r="N2346" i="17" s="1"/>
  <c r="W2346" i="17" s="1"/>
  <c r="S2346" i="17"/>
  <c r="T2346" i="17"/>
  <c r="U2346" i="17"/>
  <c r="V2346" i="17"/>
  <c r="X2346" i="17"/>
  <c r="M2347" i="17"/>
  <c r="N2347" i="17"/>
  <c r="W2347" i="17" s="1"/>
  <c r="S2347" i="17"/>
  <c r="T2347" i="17"/>
  <c r="U2347" i="17"/>
  <c r="V2347" i="17"/>
  <c r="X2347" i="17"/>
  <c r="M2348" i="17"/>
  <c r="N2348" i="17" s="1"/>
  <c r="W2348" i="17" s="1"/>
  <c r="S2348" i="17"/>
  <c r="T2348" i="17"/>
  <c r="U2348" i="17"/>
  <c r="V2348" i="17"/>
  <c r="X2348" i="17"/>
  <c r="M2349" i="17"/>
  <c r="N2349" i="17"/>
  <c r="W2349" i="17" s="1"/>
  <c r="S2349" i="17"/>
  <c r="T2349" i="17"/>
  <c r="U2349" i="17"/>
  <c r="V2349" i="17"/>
  <c r="X2349" i="17"/>
  <c r="M2350" i="17"/>
  <c r="N2350" i="17" s="1"/>
  <c r="W2350" i="17" s="1"/>
  <c r="S2350" i="17"/>
  <c r="T2350" i="17"/>
  <c r="U2350" i="17"/>
  <c r="V2350" i="17"/>
  <c r="X2350" i="17"/>
  <c r="M2351" i="17"/>
  <c r="N2351" i="17"/>
  <c r="W2351" i="17" s="1"/>
  <c r="S2351" i="17"/>
  <c r="T2351" i="17"/>
  <c r="U2351" i="17"/>
  <c r="V2351" i="17"/>
  <c r="X2351" i="17"/>
  <c r="M2352" i="17"/>
  <c r="N2352" i="17" s="1"/>
  <c r="W2352" i="17" s="1"/>
  <c r="S2352" i="17"/>
  <c r="T2352" i="17"/>
  <c r="U2352" i="17"/>
  <c r="V2352" i="17"/>
  <c r="X2352" i="17"/>
  <c r="M2353" i="17"/>
  <c r="N2353" i="17"/>
  <c r="W2353" i="17" s="1"/>
  <c r="S2353" i="17"/>
  <c r="T2353" i="17"/>
  <c r="U2353" i="17"/>
  <c r="V2353" i="17"/>
  <c r="X2353" i="17"/>
  <c r="M2354" i="17"/>
  <c r="N2354" i="17" s="1"/>
  <c r="W2354" i="17" s="1"/>
  <c r="S2354" i="17"/>
  <c r="T2354" i="17"/>
  <c r="U2354" i="17"/>
  <c r="V2354" i="17"/>
  <c r="X2354" i="17"/>
  <c r="M2355" i="17"/>
  <c r="N2355" i="17" s="1"/>
  <c r="W2355" i="17" s="1"/>
  <c r="S2355" i="17"/>
  <c r="T2355" i="17"/>
  <c r="U2355" i="17"/>
  <c r="V2355" i="17"/>
  <c r="X2355" i="17"/>
  <c r="M2356" i="17"/>
  <c r="N2356" i="17" s="1"/>
  <c r="W2356" i="17" s="1"/>
  <c r="S2356" i="17"/>
  <c r="T2356" i="17"/>
  <c r="U2356" i="17"/>
  <c r="V2356" i="17"/>
  <c r="X2356" i="17"/>
  <c r="M2357" i="17"/>
  <c r="N2357" i="17"/>
  <c r="W2357" i="17" s="1"/>
  <c r="S2357" i="17"/>
  <c r="T2357" i="17"/>
  <c r="U2357" i="17"/>
  <c r="V2357" i="17"/>
  <c r="X2357" i="17"/>
  <c r="M2358" i="17"/>
  <c r="N2358" i="17" s="1"/>
  <c r="W2358" i="17" s="1"/>
  <c r="S2358" i="17"/>
  <c r="T2358" i="17"/>
  <c r="U2358" i="17"/>
  <c r="V2358" i="17"/>
  <c r="X2358" i="17"/>
  <c r="M2359" i="17"/>
  <c r="N2359" i="17" s="1"/>
  <c r="W2359" i="17" s="1"/>
  <c r="S2359" i="17"/>
  <c r="T2359" i="17"/>
  <c r="U2359" i="17"/>
  <c r="V2359" i="17"/>
  <c r="X2359" i="17"/>
  <c r="M2360" i="17"/>
  <c r="N2360" i="17" s="1"/>
  <c r="W2360" i="17" s="1"/>
  <c r="S2360" i="17"/>
  <c r="T2360" i="17"/>
  <c r="U2360" i="17"/>
  <c r="V2360" i="17"/>
  <c r="X2360" i="17"/>
  <c r="M2361" i="17"/>
  <c r="N2361" i="17"/>
  <c r="W2361" i="17" s="1"/>
  <c r="S2361" i="17"/>
  <c r="T2361" i="17"/>
  <c r="U2361" i="17"/>
  <c r="V2361" i="17"/>
  <c r="X2361" i="17"/>
  <c r="M2362" i="17"/>
  <c r="N2362" i="17" s="1"/>
  <c r="W2362" i="17" s="1"/>
  <c r="S2362" i="17"/>
  <c r="T2362" i="17"/>
  <c r="U2362" i="17"/>
  <c r="V2362" i="17"/>
  <c r="X2362" i="17"/>
  <c r="M2363" i="17"/>
  <c r="N2363" i="17" s="1"/>
  <c r="W2363" i="17" s="1"/>
  <c r="S2363" i="17"/>
  <c r="T2363" i="17"/>
  <c r="U2363" i="17"/>
  <c r="V2363" i="17"/>
  <c r="X2363" i="17"/>
  <c r="M2364" i="17"/>
  <c r="N2364" i="17" s="1"/>
  <c r="W2364" i="17" s="1"/>
  <c r="S2364" i="17"/>
  <c r="T2364" i="17"/>
  <c r="U2364" i="17"/>
  <c r="V2364" i="17"/>
  <c r="X2364" i="17"/>
  <c r="M2365" i="17"/>
  <c r="N2365" i="17"/>
  <c r="W2365" i="17" s="1"/>
  <c r="S2365" i="17"/>
  <c r="T2365" i="17"/>
  <c r="U2365" i="17"/>
  <c r="V2365" i="17"/>
  <c r="X2365" i="17"/>
  <c r="M2366" i="17"/>
  <c r="N2366" i="17" s="1"/>
  <c r="W2366" i="17" s="1"/>
  <c r="S2366" i="17"/>
  <c r="T2366" i="17"/>
  <c r="U2366" i="17"/>
  <c r="V2366" i="17"/>
  <c r="X2366" i="17"/>
  <c r="M2367" i="17"/>
  <c r="N2367" i="17" s="1"/>
  <c r="W2367" i="17" s="1"/>
  <c r="S2367" i="17"/>
  <c r="T2367" i="17"/>
  <c r="U2367" i="17"/>
  <c r="V2367" i="17"/>
  <c r="X2367" i="17"/>
  <c r="M2368" i="17"/>
  <c r="N2368" i="17" s="1"/>
  <c r="W2368" i="17" s="1"/>
  <c r="S2368" i="17"/>
  <c r="T2368" i="17"/>
  <c r="U2368" i="17"/>
  <c r="V2368" i="17"/>
  <c r="X2368" i="17"/>
  <c r="M2369" i="17"/>
  <c r="N2369" i="17"/>
  <c r="W2369" i="17" s="1"/>
  <c r="S2369" i="17"/>
  <c r="T2369" i="17"/>
  <c r="U2369" i="17"/>
  <c r="V2369" i="17"/>
  <c r="X2369" i="17"/>
  <c r="M2370" i="17"/>
  <c r="N2370" i="17" s="1"/>
  <c r="W2370" i="17" s="1"/>
  <c r="S2370" i="17"/>
  <c r="T2370" i="17"/>
  <c r="U2370" i="17"/>
  <c r="V2370" i="17"/>
  <c r="X2370" i="17"/>
  <c r="M2371" i="17"/>
  <c r="N2371" i="17" s="1"/>
  <c r="W2371" i="17" s="1"/>
  <c r="S2371" i="17"/>
  <c r="T2371" i="17"/>
  <c r="U2371" i="17"/>
  <c r="V2371" i="17"/>
  <c r="X2371" i="17"/>
  <c r="M2372" i="17"/>
  <c r="N2372" i="17" s="1"/>
  <c r="W2372" i="17" s="1"/>
  <c r="S2372" i="17"/>
  <c r="T2372" i="17"/>
  <c r="U2372" i="17"/>
  <c r="V2372" i="17"/>
  <c r="X2372" i="17"/>
  <c r="M2373" i="17"/>
  <c r="N2373" i="17"/>
  <c r="W2373" i="17" s="1"/>
  <c r="S2373" i="17"/>
  <c r="T2373" i="17"/>
  <c r="U2373" i="17"/>
  <c r="V2373" i="17"/>
  <c r="X2373" i="17"/>
  <c r="M2374" i="17"/>
  <c r="N2374" i="17" s="1"/>
  <c r="W2374" i="17" s="1"/>
  <c r="S2374" i="17"/>
  <c r="T2374" i="17"/>
  <c r="U2374" i="17"/>
  <c r="V2374" i="17"/>
  <c r="X2374" i="17"/>
  <c r="M2375" i="17"/>
  <c r="N2375" i="17" s="1"/>
  <c r="W2375" i="17" s="1"/>
  <c r="S2375" i="17"/>
  <c r="T2375" i="17"/>
  <c r="U2375" i="17"/>
  <c r="V2375" i="17"/>
  <c r="X2375" i="17"/>
  <c r="M2376" i="17"/>
  <c r="N2376" i="17" s="1"/>
  <c r="W2376" i="17" s="1"/>
  <c r="S2376" i="17"/>
  <c r="T2376" i="17"/>
  <c r="U2376" i="17"/>
  <c r="V2376" i="17"/>
  <c r="X2376" i="17"/>
  <c r="M2377" i="17"/>
  <c r="N2377" i="17"/>
  <c r="W2377" i="17" s="1"/>
  <c r="S2377" i="17"/>
  <c r="T2377" i="17"/>
  <c r="U2377" i="17"/>
  <c r="V2377" i="17"/>
  <c r="X2377" i="17"/>
  <c r="M2378" i="17"/>
  <c r="N2378" i="17" s="1"/>
  <c r="W2378" i="17" s="1"/>
  <c r="S2378" i="17"/>
  <c r="T2378" i="17"/>
  <c r="U2378" i="17"/>
  <c r="V2378" i="17"/>
  <c r="X2378" i="17"/>
  <c r="M2379" i="17"/>
  <c r="N2379" i="17" s="1"/>
  <c r="W2379" i="17" s="1"/>
  <c r="S2379" i="17"/>
  <c r="T2379" i="17"/>
  <c r="U2379" i="17"/>
  <c r="V2379" i="17"/>
  <c r="X2379" i="17"/>
  <c r="M2380" i="17"/>
  <c r="N2380" i="17" s="1"/>
  <c r="W2380" i="17" s="1"/>
  <c r="S2380" i="17"/>
  <c r="T2380" i="17"/>
  <c r="U2380" i="17"/>
  <c r="V2380" i="17"/>
  <c r="X2380" i="17"/>
  <c r="M2381" i="17"/>
  <c r="N2381" i="17"/>
  <c r="W2381" i="17" s="1"/>
  <c r="S2381" i="17"/>
  <c r="T2381" i="17"/>
  <c r="U2381" i="17"/>
  <c r="V2381" i="17"/>
  <c r="X2381" i="17"/>
  <c r="M2382" i="17"/>
  <c r="N2382" i="17" s="1"/>
  <c r="W2382" i="17" s="1"/>
  <c r="S2382" i="17"/>
  <c r="T2382" i="17"/>
  <c r="U2382" i="17"/>
  <c r="V2382" i="17"/>
  <c r="X2382" i="17"/>
  <c r="M2383" i="17"/>
  <c r="N2383" i="17" s="1"/>
  <c r="W2383" i="17" s="1"/>
  <c r="S2383" i="17"/>
  <c r="T2383" i="17"/>
  <c r="U2383" i="17"/>
  <c r="V2383" i="17"/>
  <c r="X2383" i="17"/>
  <c r="M2384" i="17"/>
  <c r="N2384" i="17" s="1"/>
  <c r="W2384" i="17" s="1"/>
  <c r="S2384" i="17"/>
  <c r="T2384" i="17"/>
  <c r="U2384" i="17"/>
  <c r="V2384" i="17"/>
  <c r="X2384" i="17"/>
  <c r="M2385" i="17"/>
  <c r="N2385" i="17" s="1"/>
  <c r="W2385" i="17" s="1"/>
  <c r="S2385" i="17"/>
  <c r="T2385" i="17"/>
  <c r="U2385" i="17"/>
  <c r="V2385" i="17"/>
  <c r="X2385" i="17"/>
  <c r="M2386" i="17"/>
  <c r="N2386" i="17" s="1"/>
  <c r="W2386" i="17" s="1"/>
  <c r="S2386" i="17"/>
  <c r="T2386" i="17"/>
  <c r="U2386" i="17"/>
  <c r="V2386" i="17"/>
  <c r="X2386" i="17"/>
  <c r="M2387" i="17"/>
  <c r="N2387" i="17" s="1"/>
  <c r="W2387" i="17" s="1"/>
  <c r="S2387" i="17"/>
  <c r="T2387" i="17"/>
  <c r="U2387" i="17"/>
  <c r="V2387" i="17"/>
  <c r="X2387" i="17"/>
  <c r="M2388" i="17"/>
  <c r="N2388" i="17" s="1"/>
  <c r="W2388" i="17" s="1"/>
  <c r="S2388" i="17"/>
  <c r="T2388" i="17"/>
  <c r="U2388" i="17"/>
  <c r="V2388" i="17"/>
  <c r="X2388" i="17"/>
  <c r="M2389" i="17"/>
  <c r="N2389" i="17"/>
  <c r="W2389" i="17" s="1"/>
  <c r="S2389" i="17"/>
  <c r="T2389" i="17"/>
  <c r="U2389" i="17"/>
  <c r="V2389" i="17"/>
  <c r="X2389" i="17"/>
  <c r="M2390" i="17"/>
  <c r="N2390" i="17" s="1"/>
  <c r="W2390" i="17" s="1"/>
  <c r="S2390" i="17"/>
  <c r="T2390" i="17"/>
  <c r="U2390" i="17"/>
  <c r="V2390" i="17"/>
  <c r="X2390" i="17"/>
  <c r="M2391" i="17"/>
  <c r="N2391" i="17"/>
  <c r="W2391" i="17" s="1"/>
  <c r="S2391" i="17"/>
  <c r="T2391" i="17"/>
  <c r="U2391" i="17"/>
  <c r="V2391" i="17"/>
  <c r="X2391" i="17"/>
  <c r="M2392" i="17"/>
  <c r="N2392" i="17" s="1"/>
  <c r="W2392" i="17" s="1"/>
  <c r="S2392" i="17"/>
  <c r="T2392" i="17"/>
  <c r="U2392" i="17"/>
  <c r="V2392" i="17"/>
  <c r="X2392" i="17"/>
  <c r="M2393" i="17"/>
  <c r="N2393" i="17"/>
  <c r="W2393" i="17" s="1"/>
  <c r="S2393" i="17"/>
  <c r="T2393" i="17"/>
  <c r="U2393" i="17"/>
  <c r="V2393" i="17"/>
  <c r="X2393" i="17"/>
  <c r="M2394" i="17"/>
  <c r="N2394" i="17" s="1"/>
  <c r="W2394" i="17" s="1"/>
  <c r="S2394" i="17"/>
  <c r="T2394" i="17"/>
  <c r="U2394" i="17"/>
  <c r="V2394" i="17"/>
  <c r="X2394" i="17"/>
  <c r="M2395" i="17"/>
  <c r="N2395" i="17" s="1"/>
  <c r="W2395" i="17" s="1"/>
  <c r="S2395" i="17"/>
  <c r="T2395" i="17"/>
  <c r="U2395" i="17"/>
  <c r="V2395" i="17"/>
  <c r="X2395" i="17"/>
  <c r="M2396" i="17"/>
  <c r="N2396" i="17"/>
  <c r="W2396" i="17" s="1"/>
  <c r="S2396" i="17"/>
  <c r="T2396" i="17"/>
  <c r="U2396" i="17"/>
  <c r="V2396" i="17"/>
  <c r="X2396" i="17"/>
  <c r="M2397" i="17"/>
  <c r="N2397" i="17" s="1"/>
  <c r="W2397" i="17" s="1"/>
  <c r="S2397" i="17"/>
  <c r="T2397" i="17"/>
  <c r="U2397" i="17"/>
  <c r="V2397" i="17"/>
  <c r="X2397" i="17"/>
  <c r="M2398" i="17"/>
  <c r="N2398" i="17"/>
  <c r="W2398" i="17" s="1"/>
  <c r="S2398" i="17"/>
  <c r="T2398" i="17"/>
  <c r="U2398" i="17"/>
  <c r="V2398" i="17"/>
  <c r="X2398" i="17"/>
  <c r="M2399" i="17"/>
  <c r="N2399" i="17" s="1"/>
  <c r="W2399" i="17" s="1"/>
  <c r="S2399" i="17"/>
  <c r="T2399" i="17"/>
  <c r="U2399" i="17"/>
  <c r="V2399" i="17"/>
  <c r="X2399" i="17"/>
  <c r="M2400" i="17"/>
  <c r="N2400" i="17"/>
  <c r="W2400" i="17" s="1"/>
  <c r="S2400" i="17"/>
  <c r="T2400" i="17"/>
  <c r="U2400" i="17"/>
  <c r="V2400" i="17"/>
  <c r="X2400" i="17"/>
  <c r="M2401" i="17"/>
  <c r="N2401" i="17" s="1"/>
  <c r="W2401" i="17" s="1"/>
  <c r="S2401" i="17"/>
  <c r="T2401" i="17"/>
  <c r="U2401" i="17"/>
  <c r="V2401" i="17"/>
  <c r="X2401" i="17"/>
  <c r="M2402" i="17"/>
  <c r="N2402" i="17"/>
  <c r="W2402" i="17" s="1"/>
  <c r="S2402" i="17"/>
  <c r="T2402" i="17"/>
  <c r="U2402" i="17"/>
  <c r="V2402" i="17"/>
  <c r="X2402" i="17"/>
  <c r="M2403" i="17"/>
  <c r="N2403" i="17" s="1"/>
  <c r="W2403" i="17" s="1"/>
  <c r="S2403" i="17"/>
  <c r="T2403" i="17"/>
  <c r="U2403" i="17"/>
  <c r="V2403" i="17"/>
  <c r="X2403" i="17"/>
  <c r="M2404" i="17"/>
  <c r="N2404" i="17"/>
  <c r="W2404" i="17" s="1"/>
  <c r="S2404" i="17"/>
  <c r="T2404" i="17"/>
  <c r="U2404" i="17"/>
  <c r="V2404" i="17"/>
  <c r="X2404" i="17"/>
  <c r="M2405" i="17"/>
  <c r="N2405" i="17" s="1"/>
  <c r="W2405" i="17" s="1"/>
  <c r="S2405" i="17"/>
  <c r="T2405" i="17"/>
  <c r="U2405" i="17"/>
  <c r="V2405" i="17"/>
  <c r="X2405" i="17"/>
  <c r="M2406" i="17"/>
  <c r="N2406" i="17"/>
  <c r="W2406" i="17" s="1"/>
  <c r="S2406" i="17"/>
  <c r="T2406" i="17"/>
  <c r="U2406" i="17"/>
  <c r="V2406" i="17"/>
  <c r="X2406" i="17"/>
  <c r="M2407" i="17"/>
  <c r="N2407" i="17" s="1"/>
  <c r="W2407" i="17" s="1"/>
  <c r="S2407" i="17"/>
  <c r="T2407" i="17"/>
  <c r="U2407" i="17"/>
  <c r="V2407" i="17"/>
  <c r="X2407" i="17"/>
  <c r="M2408" i="17"/>
  <c r="N2408" i="17"/>
  <c r="W2408" i="17" s="1"/>
  <c r="S2408" i="17"/>
  <c r="T2408" i="17"/>
  <c r="U2408" i="17"/>
  <c r="V2408" i="17"/>
  <c r="X2408" i="17"/>
  <c r="M2409" i="17"/>
  <c r="N2409" i="17" s="1"/>
  <c r="W2409" i="17" s="1"/>
  <c r="S2409" i="17"/>
  <c r="T2409" i="17"/>
  <c r="U2409" i="17"/>
  <c r="V2409" i="17"/>
  <c r="X2409" i="17"/>
  <c r="M2410" i="17"/>
  <c r="N2410" i="17"/>
  <c r="W2410" i="17" s="1"/>
  <c r="S2410" i="17"/>
  <c r="T2410" i="17"/>
  <c r="U2410" i="17"/>
  <c r="V2410" i="17"/>
  <c r="X2410" i="17"/>
  <c r="M2411" i="17"/>
  <c r="N2411" i="17" s="1"/>
  <c r="W2411" i="17" s="1"/>
  <c r="S2411" i="17"/>
  <c r="T2411" i="17"/>
  <c r="U2411" i="17"/>
  <c r="V2411" i="17"/>
  <c r="X2411" i="17"/>
  <c r="M2412" i="17"/>
  <c r="N2412" i="17"/>
  <c r="W2412" i="17" s="1"/>
  <c r="S2412" i="17"/>
  <c r="T2412" i="17"/>
  <c r="U2412" i="17"/>
  <c r="V2412" i="17"/>
  <c r="X2412" i="17"/>
  <c r="M2413" i="17"/>
  <c r="N2413" i="17" s="1"/>
  <c r="W2413" i="17" s="1"/>
  <c r="S2413" i="17"/>
  <c r="T2413" i="17"/>
  <c r="U2413" i="17"/>
  <c r="V2413" i="17"/>
  <c r="X2413" i="17"/>
  <c r="M2414" i="17"/>
  <c r="N2414" i="17"/>
  <c r="W2414" i="17" s="1"/>
  <c r="S2414" i="17"/>
  <c r="T2414" i="17"/>
  <c r="U2414" i="17"/>
  <c r="V2414" i="17"/>
  <c r="X2414" i="17"/>
  <c r="M2415" i="17"/>
  <c r="N2415" i="17" s="1"/>
  <c r="W2415" i="17" s="1"/>
  <c r="S2415" i="17"/>
  <c r="T2415" i="17"/>
  <c r="U2415" i="17"/>
  <c r="V2415" i="17"/>
  <c r="X2415" i="17"/>
  <c r="M2416" i="17"/>
  <c r="N2416" i="17"/>
  <c r="W2416" i="17" s="1"/>
  <c r="S2416" i="17"/>
  <c r="T2416" i="17"/>
  <c r="U2416" i="17"/>
  <c r="V2416" i="17"/>
  <c r="X2416" i="17"/>
  <c r="M2417" i="17"/>
  <c r="N2417" i="17" s="1"/>
  <c r="W2417" i="17" s="1"/>
  <c r="S2417" i="17"/>
  <c r="T2417" i="17"/>
  <c r="U2417" i="17"/>
  <c r="V2417" i="17"/>
  <c r="X2417" i="17"/>
  <c r="M2418" i="17"/>
  <c r="N2418" i="17"/>
  <c r="W2418" i="17" s="1"/>
  <c r="S2418" i="17"/>
  <c r="T2418" i="17"/>
  <c r="U2418" i="17"/>
  <c r="V2418" i="17"/>
  <c r="X2418" i="17"/>
  <c r="M2419" i="17"/>
  <c r="N2419" i="17" s="1"/>
  <c r="W2419" i="17" s="1"/>
  <c r="S2419" i="17"/>
  <c r="T2419" i="17"/>
  <c r="U2419" i="17"/>
  <c r="V2419" i="17"/>
  <c r="X2419" i="17"/>
  <c r="M2420" i="17"/>
  <c r="N2420" i="17"/>
  <c r="W2420" i="17" s="1"/>
  <c r="S2420" i="17"/>
  <c r="T2420" i="17"/>
  <c r="U2420" i="17"/>
  <c r="V2420" i="17"/>
  <c r="X2420" i="17"/>
  <c r="M2421" i="17"/>
  <c r="N2421" i="17" s="1"/>
  <c r="W2421" i="17" s="1"/>
  <c r="S2421" i="17"/>
  <c r="T2421" i="17"/>
  <c r="U2421" i="17"/>
  <c r="V2421" i="17"/>
  <c r="X2421" i="17"/>
  <c r="M2422" i="17"/>
  <c r="N2422" i="17"/>
  <c r="W2422" i="17" s="1"/>
  <c r="S2422" i="17"/>
  <c r="T2422" i="17"/>
  <c r="U2422" i="17"/>
  <c r="V2422" i="17"/>
  <c r="X2422" i="17"/>
  <c r="M2423" i="17"/>
  <c r="N2423" i="17" s="1"/>
  <c r="W2423" i="17" s="1"/>
  <c r="S2423" i="17"/>
  <c r="T2423" i="17"/>
  <c r="U2423" i="17"/>
  <c r="V2423" i="17"/>
  <c r="X2423" i="17"/>
  <c r="M2424" i="17"/>
  <c r="N2424" i="17"/>
  <c r="W2424" i="17" s="1"/>
  <c r="S2424" i="17"/>
  <c r="T2424" i="17"/>
  <c r="U2424" i="17"/>
  <c r="V2424" i="17"/>
  <c r="X2424" i="17"/>
  <c r="M2425" i="17"/>
  <c r="N2425" i="17" s="1"/>
  <c r="W2425" i="17" s="1"/>
  <c r="S2425" i="17"/>
  <c r="T2425" i="17"/>
  <c r="U2425" i="17"/>
  <c r="V2425" i="17"/>
  <c r="X2425" i="17"/>
  <c r="M2426" i="17"/>
  <c r="N2426" i="17"/>
  <c r="W2426" i="17" s="1"/>
  <c r="S2426" i="17"/>
  <c r="T2426" i="17"/>
  <c r="U2426" i="17"/>
  <c r="V2426" i="17"/>
  <c r="X2426" i="17"/>
  <c r="M2427" i="17"/>
  <c r="N2427" i="17" s="1"/>
  <c r="W2427" i="17" s="1"/>
  <c r="S2427" i="17"/>
  <c r="T2427" i="17"/>
  <c r="U2427" i="17"/>
  <c r="V2427" i="17"/>
  <c r="X2427" i="17"/>
  <c r="M2428" i="17"/>
  <c r="N2428" i="17"/>
  <c r="W2428" i="17" s="1"/>
  <c r="S2428" i="17"/>
  <c r="T2428" i="17"/>
  <c r="U2428" i="17"/>
  <c r="V2428" i="17"/>
  <c r="X2428" i="17"/>
  <c r="M2429" i="17"/>
  <c r="N2429" i="17"/>
  <c r="W2429" i="17" s="1"/>
  <c r="S2429" i="17"/>
  <c r="T2429" i="17"/>
  <c r="U2429" i="17"/>
  <c r="V2429" i="17"/>
  <c r="X2429" i="17"/>
  <c r="M2430" i="17"/>
  <c r="N2430" i="17"/>
  <c r="W2430" i="17" s="1"/>
  <c r="S2430" i="17"/>
  <c r="T2430" i="17"/>
  <c r="U2430" i="17"/>
  <c r="V2430" i="17"/>
  <c r="X2430" i="17"/>
  <c r="M2431" i="17"/>
  <c r="N2431" i="17"/>
  <c r="W2431" i="17" s="1"/>
  <c r="S2431" i="17"/>
  <c r="T2431" i="17"/>
  <c r="U2431" i="17"/>
  <c r="V2431" i="17"/>
  <c r="X2431" i="17"/>
  <c r="M2432" i="17"/>
  <c r="N2432" i="17"/>
  <c r="W2432" i="17" s="1"/>
  <c r="S2432" i="17"/>
  <c r="T2432" i="17"/>
  <c r="U2432" i="17"/>
  <c r="V2432" i="17"/>
  <c r="X2432" i="17"/>
  <c r="M2433" i="17"/>
  <c r="N2433" i="17" s="1"/>
  <c r="W2433" i="17" s="1"/>
  <c r="S2433" i="17"/>
  <c r="T2433" i="17"/>
  <c r="U2433" i="17"/>
  <c r="V2433" i="17"/>
  <c r="X2433" i="17"/>
  <c r="M2434" i="17"/>
  <c r="N2434" i="17"/>
  <c r="W2434" i="17" s="1"/>
  <c r="S2434" i="17"/>
  <c r="T2434" i="17"/>
  <c r="U2434" i="17"/>
  <c r="V2434" i="17"/>
  <c r="X2434" i="17"/>
  <c r="M2435" i="17"/>
  <c r="N2435" i="17"/>
  <c r="W2435" i="17" s="1"/>
  <c r="S2435" i="17"/>
  <c r="T2435" i="17"/>
  <c r="U2435" i="17"/>
  <c r="V2435" i="17"/>
  <c r="X2435" i="17"/>
  <c r="M2436" i="17"/>
  <c r="N2436" i="17"/>
  <c r="W2436" i="17" s="1"/>
  <c r="S2436" i="17"/>
  <c r="T2436" i="17"/>
  <c r="U2436" i="17"/>
  <c r="V2436" i="17"/>
  <c r="X2436" i="17"/>
  <c r="M2437" i="17"/>
  <c r="N2437" i="17" s="1"/>
  <c r="W2437" i="17" s="1"/>
  <c r="S2437" i="17"/>
  <c r="T2437" i="17"/>
  <c r="U2437" i="17"/>
  <c r="V2437" i="17"/>
  <c r="X2437" i="17"/>
  <c r="M2438" i="17"/>
  <c r="N2438" i="17"/>
  <c r="W2438" i="17" s="1"/>
  <c r="S2438" i="17"/>
  <c r="T2438" i="17"/>
  <c r="U2438" i="17"/>
  <c r="V2438" i="17"/>
  <c r="X2438" i="17"/>
  <c r="M2439" i="17"/>
  <c r="N2439" i="17"/>
  <c r="W2439" i="17" s="1"/>
  <c r="S2439" i="17"/>
  <c r="T2439" i="17"/>
  <c r="U2439" i="17"/>
  <c r="V2439" i="17"/>
  <c r="X2439" i="17"/>
  <c r="M2440" i="17"/>
  <c r="N2440" i="17"/>
  <c r="W2440" i="17" s="1"/>
  <c r="S2440" i="17"/>
  <c r="T2440" i="17"/>
  <c r="U2440" i="17"/>
  <c r="V2440" i="17"/>
  <c r="X2440" i="17"/>
  <c r="M2441" i="17"/>
  <c r="N2441" i="17"/>
  <c r="W2441" i="17" s="1"/>
  <c r="S2441" i="17"/>
  <c r="T2441" i="17"/>
  <c r="U2441" i="17"/>
  <c r="V2441" i="17"/>
  <c r="X2441" i="17"/>
  <c r="M2442" i="17"/>
  <c r="N2442" i="17"/>
  <c r="W2442" i="17" s="1"/>
  <c r="S2442" i="17"/>
  <c r="T2442" i="17"/>
  <c r="U2442" i="17"/>
  <c r="V2442" i="17"/>
  <c r="X2442" i="17"/>
  <c r="M2443" i="17"/>
  <c r="N2443" i="17" s="1"/>
  <c r="W2443" i="17" s="1"/>
  <c r="S2443" i="17"/>
  <c r="T2443" i="17"/>
  <c r="U2443" i="17"/>
  <c r="V2443" i="17"/>
  <c r="X2443" i="17"/>
  <c r="M2444" i="17"/>
  <c r="N2444" i="17"/>
  <c r="W2444" i="17" s="1"/>
  <c r="S2444" i="17"/>
  <c r="T2444" i="17"/>
  <c r="U2444" i="17"/>
  <c r="V2444" i="17"/>
  <c r="X2444" i="17"/>
  <c r="M2445" i="17"/>
  <c r="N2445" i="17"/>
  <c r="W2445" i="17" s="1"/>
  <c r="S2445" i="17"/>
  <c r="T2445" i="17"/>
  <c r="U2445" i="17"/>
  <c r="V2445" i="17"/>
  <c r="X2445" i="17"/>
  <c r="M2446" i="17"/>
  <c r="N2446" i="17"/>
  <c r="W2446" i="17" s="1"/>
  <c r="S2446" i="17"/>
  <c r="T2446" i="17"/>
  <c r="U2446" i="17"/>
  <c r="V2446" i="17"/>
  <c r="X2446" i="17"/>
  <c r="M2447" i="17"/>
  <c r="N2447" i="17"/>
  <c r="W2447" i="17" s="1"/>
  <c r="S2447" i="17"/>
  <c r="T2447" i="17"/>
  <c r="U2447" i="17"/>
  <c r="V2447" i="17"/>
  <c r="X2447" i="17"/>
  <c r="M2448" i="17"/>
  <c r="N2448" i="17" s="1"/>
  <c r="W2448" i="17" s="1"/>
  <c r="S2448" i="17"/>
  <c r="T2448" i="17"/>
  <c r="U2448" i="17"/>
  <c r="V2448" i="17"/>
  <c r="X2448" i="17"/>
  <c r="M2449" i="17"/>
  <c r="N2449" i="17" s="1"/>
  <c r="W2449" i="17" s="1"/>
  <c r="S2449" i="17"/>
  <c r="T2449" i="17"/>
  <c r="U2449" i="17"/>
  <c r="V2449" i="17"/>
  <c r="X2449" i="17"/>
  <c r="M2450" i="17"/>
  <c r="N2450" i="17"/>
  <c r="W2450" i="17" s="1"/>
  <c r="S2450" i="17"/>
  <c r="T2450" i="17"/>
  <c r="U2450" i="17"/>
  <c r="V2450" i="17"/>
  <c r="X2450" i="17"/>
  <c r="M2451" i="17"/>
  <c r="N2451" i="17"/>
  <c r="W2451" i="17" s="1"/>
  <c r="S2451" i="17"/>
  <c r="T2451" i="17"/>
  <c r="U2451" i="17"/>
  <c r="V2451" i="17"/>
  <c r="X2451" i="17"/>
  <c r="M2452" i="17"/>
  <c r="N2452" i="17"/>
  <c r="W2452" i="17" s="1"/>
  <c r="S2452" i="17"/>
  <c r="T2452" i="17"/>
  <c r="U2452" i="17"/>
  <c r="V2452" i="17"/>
  <c r="X2452" i="17"/>
  <c r="M2453" i="17"/>
  <c r="N2453" i="17" s="1"/>
  <c r="W2453" i="17" s="1"/>
  <c r="S2453" i="17"/>
  <c r="T2453" i="17"/>
  <c r="U2453" i="17"/>
  <c r="V2453" i="17"/>
  <c r="X2453" i="17"/>
  <c r="M2454" i="17"/>
  <c r="N2454" i="17" s="1"/>
  <c r="W2454" i="17" s="1"/>
  <c r="S2454" i="17"/>
  <c r="T2454" i="17"/>
  <c r="U2454" i="17"/>
  <c r="V2454" i="17"/>
  <c r="X2454" i="17"/>
  <c r="M2455" i="17"/>
  <c r="N2455" i="17"/>
  <c r="W2455" i="17" s="1"/>
  <c r="S2455" i="17"/>
  <c r="T2455" i="17"/>
  <c r="U2455" i="17"/>
  <c r="V2455" i="17"/>
  <c r="X2455" i="17"/>
  <c r="M2456" i="17"/>
  <c r="N2456" i="17"/>
  <c r="W2456" i="17" s="1"/>
  <c r="S2456" i="17"/>
  <c r="T2456" i="17"/>
  <c r="U2456" i="17"/>
  <c r="V2456" i="17"/>
  <c r="X2456" i="17"/>
  <c r="M2457" i="17"/>
  <c r="N2457" i="17"/>
  <c r="W2457" i="17" s="1"/>
  <c r="S2457" i="17"/>
  <c r="T2457" i="17"/>
  <c r="U2457" i="17"/>
  <c r="V2457" i="17"/>
  <c r="X2457" i="17"/>
  <c r="M2458" i="17"/>
  <c r="N2458" i="17" s="1"/>
  <c r="W2458" i="17" s="1"/>
  <c r="S2458" i="17"/>
  <c r="T2458" i="17"/>
  <c r="U2458" i="17"/>
  <c r="V2458" i="17"/>
  <c r="X2458" i="17"/>
  <c r="M2459" i="17"/>
  <c r="N2459" i="17" s="1"/>
  <c r="W2459" i="17" s="1"/>
  <c r="S2459" i="17"/>
  <c r="T2459" i="17"/>
  <c r="U2459" i="17"/>
  <c r="V2459" i="17"/>
  <c r="X2459" i="17"/>
  <c r="M2460" i="17"/>
  <c r="N2460" i="17"/>
  <c r="W2460" i="17" s="1"/>
  <c r="S2460" i="17"/>
  <c r="T2460" i="17"/>
  <c r="U2460" i="17"/>
  <c r="V2460" i="17"/>
  <c r="X2460" i="17"/>
  <c r="M2461" i="17"/>
  <c r="N2461" i="17"/>
  <c r="W2461" i="17" s="1"/>
  <c r="S2461" i="17"/>
  <c r="T2461" i="17"/>
  <c r="U2461" i="17"/>
  <c r="V2461" i="17"/>
  <c r="X2461" i="17"/>
  <c r="M2462" i="17"/>
  <c r="N2462" i="17"/>
  <c r="W2462" i="17" s="1"/>
  <c r="S2462" i="17"/>
  <c r="T2462" i="17"/>
  <c r="U2462" i="17"/>
  <c r="V2462" i="17"/>
  <c r="X2462" i="17"/>
  <c r="M2463" i="17"/>
  <c r="N2463" i="17"/>
  <c r="W2463" i="17" s="1"/>
  <c r="S2463" i="17"/>
  <c r="T2463" i="17"/>
  <c r="U2463" i="17"/>
  <c r="V2463" i="17"/>
  <c r="X2463" i="17"/>
  <c r="M2464" i="17"/>
  <c r="N2464" i="17" s="1"/>
  <c r="W2464" i="17" s="1"/>
  <c r="S2464" i="17"/>
  <c r="T2464" i="17"/>
  <c r="U2464" i="17"/>
  <c r="V2464" i="17"/>
  <c r="X2464" i="17"/>
  <c r="M2465" i="17"/>
  <c r="N2465" i="17" s="1"/>
  <c r="W2465" i="17" s="1"/>
  <c r="S2465" i="17"/>
  <c r="T2465" i="17"/>
  <c r="U2465" i="17"/>
  <c r="V2465" i="17"/>
  <c r="X2465" i="17"/>
  <c r="M2466" i="17"/>
  <c r="N2466" i="17"/>
  <c r="W2466" i="17" s="1"/>
  <c r="S2466" i="17"/>
  <c r="T2466" i="17"/>
  <c r="U2466" i="17"/>
  <c r="V2466" i="17"/>
  <c r="X2466" i="17"/>
  <c r="M2467" i="17"/>
  <c r="N2467" i="17"/>
  <c r="W2467" i="17" s="1"/>
  <c r="S2467" i="17"/>
  <c r="T2467" i="17"/>
  <c r="U2467" i="17"/>
  <c r="V2467" i="17"/>
  <c r="X2467" i="17"/>
  <c r="M2468" i="17"/>
  <c r="N2468" i="17"/>
  <c r="W2468" i="17" s="1"/>
  <c r="S2468" i="17"/>
  <c r="T2468" i="17"/>
  <c r="U2468" i="17"/>
  <c r="V2468" i="17"/>
  <c r="X2468" i="17"/>
  <c r="M2469" i="17"/>
  <c r="N2469" i="17" s="1"/>
  <c r="W2469" i="17" s="1"/>
  <c r="S2469" i="17"/>
  <c r="T2469" i="17"/>
  <c r="U2469" i="17"/>
  <c r="V2469" i="17"/>
  <c r="X2469" i="17"/>
  <c r="M2470" i="17"/>
  <c r="N2470" i="17" s="1"/>
  <c r="W2470" i="17" s="1"/>
  <c r="S2470" i="17"/>
  <c r="T2470" i="17"/>
  <c r="U2470" i="17"/>
  <c r="V2470" i="17"/>
  <c r="X2470" i="17"/>
  <c r="M2471" i="17"/>
  <c r="N2471" i="17"/>
  <c r="W2471" i="17" s="1"/>
  <c r="S2471" i="17"/>
  <c r="T2471" i="17"/>
  <c r="U2471" i="17"/>
  <c r="V2471" i="17"/>
  <c r="X2471" i="17"/>
  <c r="M2472" i="17"/>
  <c r="N2472" i="17"/>
  <c r="W2472" i="17" s="1"/>
  <c r="S2472" i="17"/>
  <c r="T2472" i="17"/>
  <c r="U2472" i="17"/>
  <c r="V2472" i="17"/>
  <c r="X2472" i="17"/>
  <c r="M2473" i="17"/>
  <c r="N2473" i="17"/>
  <c r="W2473" i="17" s="1"/>
  <c r="S2473" i="17"/>
  <c r="T2473" i="17"/>
  <c r="U2473" i="17"/>
  <c r="V2473" i="17"/>
  <c r="X2473" i="17"/>
  <c r="M2474" i="17"/>
  <c r="N2474" i="17" s="1"/>
  <c r="W2474" i="17" s="1"/>
  <c r="S2474" i="17"/>
  <c r="T2474" i="17"/>
  <c r="U2474" i="17"/>
  <c r="V2474" i="17"/>
  <c r="X2474" i="17"/>
  <c r="M2475" i="17"/>
  <c r="N2475" i="17" s="1"/>
  <c r="W2475" i="17" s="1"/>
  <c r="S2475" i="17"/>
  <c r="T2475" i="17"/>
  <c r="U2475" i="17"/>
  <c r="V2475" i="17"/>
  <c r="X2475" i="17"/>
  <c r="M2476" i="17"/>
  <c r="N2476" i="17"/>
  <c r="W2476" i="17" s="1"/>
  <c r="S2476" i="17"/>
  <c r="T2476" i="17"/>
  <c r="U2476" i="17"/>
  <c r="V2476" i="17"/>
  <c r="X2476" i="17"/>
  <c r="M2477" i="17"/>
  <c r="N2477" i="17"/>
  <c r="W2477" i="17" s="1"/>
  <c r="S2477" i="17"/>
  <c r="T2477" i="17"/>
  <c r="U2477" i="17"/>
  <c r="V2477" i="17"/>
  <c r="X2477" i="17"/>
  <c r="M2478" i="17"/>
  <c r="N2478" i="17" s="1"/>
  <c r="W2478" i="17" s="1"/>
  <c r="S2478" i="17"/>
  <c r="T2478" i="17"/>
  <c r="U2478" i="17"/>
  <c r="V2478" i="17"/>
  <c r="X2478" i="17"/>
  <c r="M2479" i="17"/>
  <c r="N2479" i="17"/>
  <c r="W2479" i="17" s="1"/>
  <c r="S2479" i="17"/>
  <c r="T2479" i="17"/>
  <c r="U2479" i="17"/>
  <c r="V2479" i="17"/>
  <c r="X2479" i="17"/>
  <c r="M2480" i="17"/>
  <c r="N2480" i="17" s="1"/>
  <c r="W2480" i="17" s="1"/>
  <c r="S2480" i="17"/>
  <c r="T2480" i="17"/>
  <c r="U2480" i="17"/>
  <c r="V2480" i="17"/>
  <c r="X2480" i="17"/>
  <c r="M2481" i="17"/>
  <c r="N2481" i="17" s="1"/>
  <c r="W2481" i="17" s="1"/>
  <c r="S2481" i="17"/>
  <c r="T2481" i="17"/>
  <c r="U2481" i="17"/>
  <c r="V2481" i="17"/>
  <c r="X2481" i="17"/>
  <c r="M2482" i="17"/>
  <c r="N2482" i="17"/>
  <c r="W2482" i="17" s="1"/>
  <c r="S2482" i="17"/>
  <c r="T2482" i="17"/>
  <c r="U2482" i="17"/>
  <c r="V2482" i="17"/>
  <c r="X2482" i="17"/>
  <c r="M2483" i="17"/>
  <c r="N2483" i="17"/>
  <c r="W2483" i="17" s="1"/>
  <c r="S2483" i="17"/>
  <c r="T2483" i="17"/>
  <c r="U2483" i="17"/>
  <c r="V2483" i="17"/>
  <c r="X2483" i="17"/>
  <c r="M2484" i="17"/>
  <c r="N2484" i="17" s="1"/>
  <c r="W2484" i="17" s="1"/>
  <c r="S2484" i="17"/>
  <c r="T2484" i="17"/>
  <c r="U2484" i="17"/>
  <c r="V2484" i="17"/>
  <c r="X2484" i="17"/>
  <c r="M2485" i="17"/>
  <c r="N2485" i="17" s="1"/>
  <c r="W2485" i="17" s="1"/>
  <c r="S2485" i="17"/>
  <c r="T2485" i="17"/>
  <c r="U2485" i="17"/>
  <c r="V2485" i="17"/>
  <c r="X2485" i="17"/>
  <c r="M2486" i="17"/>
  <c r="N2486" i="17" s="1"/>
  <c r="W2486" i="17" s="1"/>
  <c r="S2486" i="17"/>
  <c r="T2486" i="17"/>
  <c r="U2486" i="17"/>
  <c r="V2486" i="17"/>
  <c r="X2486" i="17"/>
  <c r="M2487" i="17"/>
  <c r="N2487" i="17"/>
  <c r="W2487" i="17" s="1"/>
  <c r="S2487" i="17"/>
  <c r="T2487" i="17"/>
  <c r="U2487" i="17"/>
  <c r="V2487" i="17"/>
  <c r="X2487" i="17"/>
  <c r="M2488" i="17"/>
  <c r="N2488" i="17"/>
  <c r="W2488" i="17" s="1"/>
  <c r="S2488" i="17"/>
  <c r="T2488" i="17"/>
  <c r="U2488" i="17"/>
  <c r="V2488" i="17"/>
  <c r="X2488" i="17"/>
  <c r="M2489" i="17"/>
  <c r="N2489" i="17"/>
  <c r="W2489" i="17" s="1"/>
  <c r="S2489" i="17"/>
  <c r="T2489" i="17"/>
  <c r="U2489" i="17"/>
  <c r="V2489" i="17"/>
  <c r="X2489" i="17"/>
  <c r="M2490" i="17"/>
  <c r="N2490" i="17" s="1"/>
  <c r="W2490" i="17" s="1"/>
  <c r="S2490" i="17"/>
  <c r="T2490" i="17"/>
  <c r="U2490" i="17"/>
  <c r="V2490" i="17"/>
  <c r="X2490" i="17"/>
  <c r="M2491" i="17"/>
  <c r="N2491" i="17" s="1"/>
  <c r="W2491" i="17" s="1"/>
  <c r="S2491" i="17"/>
  <c r="T2491" i="17"/>
  <c r="U2491" i="17"/>
  <c r="V2491" i="17"/>
  <c r="X2491" i="17"/>
  <c r="M2492" i="17"/>
  <c r="N2492" i="17"/>
  <c r="W2492" i="17" s="1"/>
  <c r="S2492" i="17"/>
  <c r="T2492" i="17"/>
  <c r="U2492" i="17"/>
  <c r="V2492" i="17"/>
  <c r="X2492" i="17"/>
  <c r="M2493" i="17"/>
  <c r="N2493" i="17"/>
  <c r="W2493" i="17" s="1"/>
  <c r="S2493" i="17"/>
  <c r="T2493" i="17"/>
  <c r="U2493" i="17"/>
  <c r="V2493" i="17"/>
  <c r="X2493" i="17"/>
  <c r="M2494" i="17"/>
  <c r="N2494" i="17" s="1"/>
  <c r="W2494" i="17" s="1"/>
  <c r="S2494" i="17"/>
  <c r="T2494" i="17"/>
  <c r="U2494" i="17"/>
  <c r="V2494" i="17"/>
  <c r="X2494" i="17"/>
  <c r="M2495" i="17"/>
  <c r="N2495" i="17"/>
  <c r="W2495" i="17" s="1"/>
  <c r="S2495" i="17"/>
  <c r="T2495" i="17"/>
  <c r="U2495" i="17"/>
  <c r="V2495" i="17"/>
  <c r="X2495" i="17"/>
  <c r="M2496" i="17"/>
  <c r="N2496" i="17" s="1"/>
  <c r="W2496" i="17" s="1"/>
  <c r="S2496" i="17"/>
  <c r="T2496" i="17"/>
  <c r="U2496" i="17"/>
  <c r="V2496" i="17"/>
  <c r="X2496" i="17"/>
  <c r="M2497" i="17"/>
  <c r="N2497" i="17" s="1"/>
  <c r="W2497" i="17" s="1"/>
  <c r="S2497" i="17"/>
  <c r="T2497" i="17"/>
  <c r="U2497" i="17"/>
  <c r="V2497" i="17"/>
  <c r="X2497" i="17"/>
  <c r="M2498" i="17"/>
  <c r="N2498" i="17"/>
  <c r="W2498" i="17" s="1"/>
  <c r="S2498" i="17"/>
  <c r="T2498" i="17"/>
  <c r="U2498" i="17"/>
  <c r="V2498" i="17"/>
  <c r="X2498" i="17"/>
  <c r="M2499" i="17"/>
  <c r="N2499" i="17"/>
  <c r="W2499" i="17" s="1"/>
  <c r="S2499" i="17"/>
  <c r="T2499" i="17"/>
  <c r="U2499" i="17"/>
  <c r="V2499" i="17"/>
  <c r="X2499" i="17"/>
  <c r="M2500" i="17"/>
  <c r="N2500" i="17" s="1"/>
  <c r="W2500" i="17" s="1"/>
  <c r="S2500" i="17"/>
  <c r="T2500" i="17"/>
  <c r="U2500" i="17"/>
  <c r="V2500" i="17"/>
  <c r="X2500" i="17"/>
  <c r="M2501" i="17"/>
  <c r="N2501" i="17"/>
  <c r="W2501" i="17" s="1"/>
  <c r="S2501" i="17"/>
  <c r="T2501" i="17"/>
  <c r="U2501" i="17"/>
  <c r="V2501" i="17"/>
  <c r="X2501" i="17"/>
  <c r="M2502" i="17"/>
  <c r="N2502" i="17" s="1"/>
  <c r="W2502" i="17" s="1"/>
  <c r="S2502" i="17"/>
  <c r="T2502" i="17"/>
  <c r="U2502" i="17"/>
  <c r="V2502" i="17"/>
  <c r="X2502" i="17"/>
  <c r="M2503" i="17"/>
  <c r="N2503" i="17"/>
  <c r="W2503" i="17" s="1"/>
  <c r="S2503" i="17"/>
  <c r="T2503" i="17"/>
  <c r="U2503" i="17"/>
  <c r="V2503" i="17"/>
  <c r="X2503" i="17"/>
  <c r="M2504" i="17"/>
  <c r="N2504" i="17"/>
  <c r="W2504" i="17" s="1"/>
  <c r="S2504" i="17"/>
  <c r="T2504" i="17"/>
  <c r="U2504" i="17"/>
  <c r="V2504" i="17"/>
  <c r="X2504" i="17"/>
  <c r="M2505" i="17"/>
  <c r="N2505" i="17"/>
  <c r="W2505" i="17" s="1"/>
  <c r="S2505" i="17"/>
  <c r="T2505" i="17"/>
  <c r="U2505" i="17"/>
  <c r="V2505" i="17"/>
  <c r="X2505" i="17"/>
  <c r="M2506" i="17"/>
  <c r="N2506" i="17" s="1"/>
  <c r="W2506" i="17" s="1"/>
  <c r="S2506" i="17"/>
  <c r="T2506" i="17"/>
  <c r="U2506" i="17"/>
  <c r="V2506" i="17"/>
  <c r="X2506" i="17"/>
  <c r="M2507" i="17"/>
  <c r="N2507" i="17" s="1"/>
  <c r="W2507" i="17" s="1"/>
  <c r="S2507" i="17"/>
  <c r="T2507" i="17"/>
  <c r="U2507" i="17"/>
  <c r="V2507" i="17"/>
  <c r="X2507" i="17"/>
  <c r="M2508" i="17"/>
  <c r="N2508" i="17"/>
  <c r="W2508" i="17" s="1"/>
  <c r="S2508" i="17"/>
  <c r="T2508" i="17"/>
  <c r="U2508" i="17"/>
  <c r="V2508" i="17"/>
  <c r="X2508" i="17"/>
  <c r="M2509" i="17"/>
  <c r="N2509" i="17"/>
  <c r="W2509" i="17" s="1"/>
  <c r="S2509" i="17"/>
  <c r="T2509" i="17"/>
  <c r="U2509" i="17"/>
  <c r="V2509" i="17"/>
  <c r="X2509" i="17"/>
  <c r="M2510" i="17"/>
  <c r="N2510" i="17" s="1"/>
  <c r="W2510" i="17" s="1"/>
  <c r="S2510" i="17"/>
  <c r="T2510" i="17"/>
  <c r="U2510" i="17"/>
  <c r="V2510" i="17"/>
  <c r="X2510" i="17"/>
  <c r="M2511" i="17"/>
  <c r="N2511" i="17"/>
  <c r="W2511" i="17" s="1"/>
  <c r="S2511" i="17"/>
  <c r="T2511" i="17"/>
  <c r="U2511" i="17"/>
  <c r="V2511" i="17"/>
  <c r="X2511" i="17"/>
  <c r="M2512" i="17"/>
  <c r="N2512" i="17" s="1"/>
  <c r="W2512" i="17" s="1"/>
  <c r="S2512" i="17"/>
  <c r="T2512" i="17"/>
  <c r="U2512" i="17"/>
  <c r="V2512" i="17"/>
  <c r="X2512" i="17"/>
  <c r="M2513" i="17"/>
  <c r="N2513" i="17" s="1"/>
  <c r="W2513" i="17" s="1"/>
  <c r="S2513" i="17"/>
  <c r="T2513" i="17"/>
  <c r="U2513" i="17"/>
  <c r="V2513" i="17"/>
  <c r="X2513" i="17"/>
  <c r="M2514" i="17"/>
  <c r="N2514" i="17"/>
  <c r="W2514" i="17" s="1"/>
  <c r="S2514" i="17"/>
  <c r="T2514" i="17"/>
  <c r="U2514" i="17"/>
  <c r="V2514" i="17"/>
  <c r="X2514" i="17"/>
  <c r="M2515" i="17"/>
  <c r="N2515" i="17"/>
  <c r="W2515" i="17" s="1"/>
  <c r="S2515" i="17"/>
  <c r="T2515" i="17"/>
  <c r="U2515" i="17"/>
  <c r="V2515" i="17"/>
  <c r="X2515" i="17"/>
  <c r="M2516" i="17"/>
  <c r="N2516" i="17" s="1"/>
  <c r="W2516" i="17" s="1"/>
  <c r="S2516" i="17"/>
  <c r="T2516" i="17"/>
  <c r="U2516" i="17"/>
  <c r="V2516" i="17"/>
  <c r="X2516" i="17"/>
  <c r="M2517" i="17"/>
  <c r="N2517" i="17"/>
  <c r="W2517" i="17" s="1"/>
  <c r="S2517" i="17"/>
  <c r="T2517" i="17"/>
  <c r="U2517" i="17"/>
  <c r="V2517" i="17"/>
  <c r="X2517" i="17"/>
  <c r="M2518" i="17"/>
  <c r="N2518" i="17" s="1"/>
  <c r="W2518" i="17" s="1"/>
  <c r="S2518" i="17"/>
  <c r="T2518" i="17"/>
  <c r="U2518" i="17"/>
  <c r="V2518" i="17"/>
  <c r="X2518" i="17"/>
  <c r="M2519" i="17"/>
  <c r="N2519" i="17"/>
  <c r="W2519" i="17" s="1"/>
  <c r="S2519" i="17"/>
  <c r="T2519" i="17"/>
  <c r="U2519" i="17"/>
  <c r="V2519" i="17"/>
  <c r="X2519" i="17"/>
  <c r="M2520" i="17"/>
  <c r="N2520" i="17"/>
  <c r="W2520" i="17" s="1"/>
  <c r="S2520" i="17"/>
  <c r="T2520" i="17"/>
  <c r="U2520" i="17"/>
  <c r="V2520" i="17"/>
  <c r="X2520" i="17"/>
  <c r="M2521" i="17"/>
  <c r="N2521" i="17"/>
  <c r="W2521" i="17" s="1"/>
  <c r="S2521" i="17"/>
  <c r="T2521" i="17"/>
  <c r="U2521" i="17"/>
  <c r="V2521" i="17"/>
  <c r="X2521" i="17"/>
  <c r="M2522" i="17"/>
  <c r="N2522" i="17"/>
  <c r="W2522" i="17" s="1"/>
  <c r="S2522" i="17"/>
  <c r="T2522" i="17"/>
  <c r="U2522" i="17"/>
  <c r="V2522" i="17"/>
  <c r="X2522" i="17"/>
  <c r="M2523" i="17"/>
  <c r="N2523" i="17" s="1"/>
  <c r="W2523" i="17" s="1"/>
  <c r="S2523" i="17"/>
  <c r="T2523" i="17"/>
  <c r="U2523" i="17"/>
  <c r="V2523" i="17"/>
  <c r="X2523" i="17"/>
  <c r="M2524" i="17"/>
  <c r="N2524" i="17"/>
  <c r="W2524" i="17" s="1"/>
  <c r="S2524" i="17"/>
  <c r="T2524" i="17"/>
  <c r="U2524" i="17"/>
  <c r="V2524" i="17"/>
  <c r="X2524" i="17"/>
  <c r="M2525" i="17"/>
  <c r="N2525" i="17"/>
  <c r="W2525" i="17" s="1"/>
  <c r="S2525" i="17"/>
  <c r="T2525" i="17"/>
  <c r="U2525" i="17"/>
  <c r="V2525" i="17"/>
  <c r="X2525" i="17"/>
  <c r="M2526" i="17"/>
  <c r="N2526" i="17" s="1"/>
  <c r="W2526" i="17" s="1"/>
  <c r="S2526" i="17"/>
  <c r="T2526" i="17"/>
  <c r="U2526" i="17"/>
  <c r="V2526" i="17"/>
  <c r="X2526" i="17"/>
  <c r="M2527" i="17"/>
  <c r="N2527" i="17"/>
  <c r="W2527" i="17" s="1"/>
  <c r="S2527" i="17"/>
  <c r="T2527" i="17"/>
  <c r="U2527" i="17"/>
  <c r="V2527" i="17"/>
  <c r="X2527" i="17"/>
  <c r="M2528" i="17"/>
  <c r="N2528" i="17" s="1"/>
  <c r="W2528" i="17" s="1"/>
  <c r="S2528" i="17"/>
  <c r="T2528" i="17"/>
  <c r="U2528" i="17"/>
  <c r="V2528" i="17"/>
  <c r="X2528" i="17"/>
  <c r="M2529" i="17"/>
  <c r="N2529" i="17" s="1"/>
  <c r="W2529" i="17" s="1"/>
  <c r="S2529" i="17"/>
  <c r="T2529" i="17"/>
  <c r="U2529" i="17"/>
  <c r="V2529" i="17"/>
  <c r="X2529" i="17"/>
  <c r="M2530" i="17"/>
  <c r="N2530" i="17"/>
  <c r="W2530" i="17" s="1"/>
  <c r="S2530" i="17"/>
  <c r="T2530" i="17"/>
  <c r="U2530" i="17"/>
  <c r="V2530" i="17"/>
  <c r="X2530" i="17"/>
  <c r="M2531" i="17"/>
  <c r="N2531" i="17" s="1"/>
  <c r="W2531" i="17" s="1"/>
  <c r="S2531" i="17"/>
  <c r="T2531" i="17"/>
  <c r="U2531" i="17"/>
  <c r="V2531" i="17"/>
  <c r="X2531" i="17"/>
  <c r="M2532" i="17"/>
  <c r="N2532" i="17" s="1"/>
  <c r="W2532" i="17" s="1"/>
  <c r="S2532" i="17"/>
  <c r="T2532" i="17"/>
  <c r="U2532" i="17"/>
  <c r="V2532" i="17"/>
  <c r="X2532" i="17"/>
  <c r="M2533" i="17"/>
  <c r="N2533" i="17"/>
  <c r="W2533" i="17" s="1"/>
  <c r="S2533" i="17"/>
  <c r="T2533" i="17"/>
  <c r="U2533" i="17"/>
  <c r="V2533" i="17"/>
  <c r="X2533" i="17"/>
  <c r="M2534" i="17"/>
  <c r="N2534" i="17" s="1"/>
  <c r="W2534" i="17" s="1"/>
  <c r="S2534" i="17"/>
  <c r="T2534" i="17"/>
  <c r="U2534" i="17"/>
  <c r="V2534" i="17"/>
  <c r="X2534" i="17"/>
  <c r="M2535" i="17"/>
  <c r="N2535" i="17"/>
  <c r="W2535" i="17" s="1"/>
  <c r="S2535" i="17"/>
  <c r="T2535" i="17"/>
  <c r="U2535" i="17"/>
  <c r="V2535" i="17"/>
  <c r="X2535" i="17"/>
  <c r="M2536" i="17"/>
  <c r="N2536" i="17"/>
  <c r="W2536" i="17" s="1"/>
  <c r="S2536" i="17"/>
  <c r="T2536" i="17"/>
  <c r="U2536" i="17"/>
  <c r="V2536" i="17"/>
  <c r="X2536" i="17"/>
  <c r="M2537" i="17"/>
  <c r="N2537" i="17"/>
  <c r="W2537" i="17" s="1"/>
  <c r="S2537" i="17"/>
  <c r="T2537" i="17"/>
  <c r="U2537" i="17"/>
  <c r="V2537" i="17"/>
  <c r="X2537" i="17"/>
  <c r="M2538" i="17"/>
  <c r="N2538" i="17" s="1"/>
  <c r="W2538" i="17" s="1"/>
  <c r="S2538" i="17"/>
  <c r="T2538" i="17"/>
  <c r="U2538" i="17"/>
  <c r="V2538" i="17"/>
  <c r="X2538" i="17"/>
  <c r="M2539" i="17"/>
  <c r="N2539" i="17" s="1"/>
  <c r="W2539" i="17" s="1"/>
  <c r="S2539" i="17"/>
  <c r="T2539" i="17"/>
  <c r="U2539" i="17"/>
  <c r="V2539" i="17"/>
  <c r="X2539" i="17"/>
  <c r="M2540" i="17"/>
  <c r="N2540" i="17"/>
  <c r="W2540" i="17" s="1"/>
  <c r="S2540" i="17"/>
  <c r="T2540" i="17"/>
  <c r="U2540" i="17"/>
  <c r="V2540" i="17"/>
  <c r="X2540" i="17"/>
  <c r="M2541" i="17"/>
  <c r="N2541" i="17"/>
  <c r="W2541" i="17" s="1"/>
  <c r="S2541" i="17"/>
  <c r="T2541" i="17"/>
  <c r="U2541" i="17"/>
  <c r="V2541" i="17"/>
  <c r="X2541" i="17"/>
  <c r="M2542" i="17"/>
  <c r="N2542" i="17" s="1"/>
  <c r="W2542" i="17" s="1"/>
  <c r="S2542" i="17"/>
  <c r="T2542" i="17"/>
  <c r="U2542" i="17"/>
  <c r="V2542" i="17"/>
  <c r="X2542" i="17"/>
  <c r="M2543" i="17"/>
  <c r="N2543" i="17"/>
  <c r="W2543" i="17" s="1"/>
  <c r="S2543" i="17"/>
  <c r="T2543" i="17"/>
  <c r="U2543" i="17"/>
  <c r="V2543" i="17"/>
  <c r="X2543" i="17"/>
  <c r="M2544" i="17"/>
  <c r="N2544" i="17" s="1"/>
  <c r="W2544" i="17" s="1"/>
  <c r="S2544" i="17"/>
  <c r="T2544" i="17"/>
  <c r="U2544" i="17"/>
  <c r="V2544" i="17"/>
  <c r="X2544" i="17"/>
  <c r="M2545" i="17"/>
  <c r="N2545" i="17" s="1"/>
  <c r="W2545" i="17" s="1"/>
  <c r="S2545" i="17"/>
  <c r="T2545" i="17"/>
  <c r="U2545" i="17"/>
  <c r="V2545" i="17"/>
  <c r="X2545" i="17"/>
  <c r="M2546" i="17"/>
  <c r="N2546" i="17"/>
  <c r="W2546" i="17" s="1"/>
  <c r="S2546" i="17"/>
  <c r="T2546" i="17"/>
  <c r="U2546" i="17"/>
  <c r="V2546" i="17"/>
  <c r="X2546" i="17"/>
  <c r="M2547" i="17"/>
  <c r="N2547" i="17"/>
  <c r="W2547" i="17" s="1"/>
  <c r="S2547" i="17"/>
  <c r="T2547" i="17"/>
  <c r="U2547" i="17"/>
  <c r="V2547" i="17"/>
  <c r="X2547" i="17"/>
  <c r="M2548" i="17"/>
  <c r="N2548" i="17" s="1"/>
  <c r="W2548" i="17" s="1"/>
  <c r="S2548" i="17"/>
  <c r="T2548" i="17"/>
  <c r="U2548" i="17"/>
  <c r="V2548" i="17"/>
  <c r="X2548" i="17"/>
  <c r="M2549" i="17"/>
  <c r="N2549" i="17"/>
  <c r="W2549" i="17" s="1"/>
  <c r="S2549" i="17"/>
  <c r="T2549" i="17"/>
  <c r="U2549" i="17"/>
  <c r="V2549" i="17"/>
  <c r="X2549" i="17"/>
  <c r="M2550" i="17"/>
  <c r="N2550" i="17" s="1"/>
  <c r="W2550" i="17" s="1"/>
  <c r="S2550" i="17"/>
  <c r="T2550" i="17"/>
  <c r="U2550" i="17"/>
  <c r="V2550" i="17"/>
  <c r="X2550" i="17"/>
  <c r="M2551" i="17"/>
  <c r="N2551" i="17"/>
  <c r="W2551" i="17" s="1"/>
  <c r="S2551" i="17"/>
  <c r="T2551" i="17"/>
  <c r="U2551" i="17"/>
  <c r="V2551" i="17"/>
  <c r="X2551" i="17"/>
  <c r="M2552" i="17"/>
  <c r="N2552" i="17"/>
  <c r="W2552" i="17" s="1"/>
  <c r="S2552" i="17"/>
  <c r="T2552" i="17"/>
  <c r="U2552" i="17"/>
  <c r="V2552" i="17"/>
  <c r="X2552" i="17"/>
  <c r="M2553" i="17"/>
  <c r="N2553" i="17"/>
  <c r="W2553" i="17" s="1"/>
  <c r="S2553" i="17"/>
  <c r="T2553" i="17"/>
  <c r="U2553" i="17"/>
  <c r="V2553" i="17"/>
  <c r="X2553" i="17"/>
  <c r="M2554" i="17"/>
  <c r="N2554" i="17"/>
  <c r="W2554" i="17" s="1"/>
  <c r="S2554" i="17"/>
  <c r="T2554" i="17"/>
  <c r="U2554" i="17"/>
  <c r="V2554" i="17"/>
  <c r="X2554" i="17"/>
  <c r="M2555" i="17"/>
  <c r="N2555" i="17" s="1"/>
  <c r="W2555" i="17" s="1"/>
  <c r="S2555" i="17"/>
  <c r="T2555" i="17"/>
  <c r="U2555" i="17"/>
  <c r="V2555" i="17"/>
  <c r="X2555" i="17"/>
  <c r="M2556" i="17"/>
  <c r="N2556" i="17"/>
  <c r="W2556" i="17" s="1"/>
  <c r="S2556" i="17"/>
  <c r="T2556" i="17"/>
  <c r="U2556" i="17"/>
  <c r="V2556" i="17"/>
  <c r="X2556" i="17"/>
  <c r="M2557" i="17"/>
  <c r="N2557" i="17"/>
  <c r="W2557" i="17" s="1"/>
  <c r="S2557" i="17"/>
  <c r="T2557" i="17"/>
  <c r="U2557" i="17"/>
  <c r="V2557" i="17"/>
  <c r="X2557" i="17"/>
  <c r="M2558" i="17"/>
  <c r="N2558" i="17" s="1"/>
  <c r="W2558" i="17" s="1"/>
  <c r="S2558" i="17"/>
  <c r="T2558" i="17"/>
  <c r="U2558" i="17"/>
  <c r="V2558" i="17"/>
  <c r="X2558" i="17"/>
  <c r="M2559" i="17"/>
  <c r="N2559" i="17"/>
  <c r="W2559" i="17" s="1"/>
  <c r="S2559" i="17"/>
  <c r="T2559" i="17"/>
  <c r="U2559" i="17"/>
  <c r="V2559" i="17"/>
  <c r="X2559" i="17"/>
  <c r="M2560" i="17"/>
  <c r="N2560" i="17" s="1"/>
  <c r="W2560" i="17" s="1"/>
  <c r="S2560" i="17"/>
  <c r="T2560" i="17"/>
  <c r="U2560" i="17"/>
  <c r="V2560" i="17"/>
  <c r="X2560" i="17"/>
  <c r="M2561" i="17"/>
  <c r="N2561" i="17" s="1"/>
  <c r="W2561" i="17" s="1"/>
  <c r="S2561" i="17"/>
  <c r="T2561" i="17"/>
  <c r="U2561" i="17"/>
  <c r="V2561" i="17"/>
  <c r="X2561" i="17"/>
  <c r="M2562" i="17"/>
  <c r="N2562" i="17"/>
  <c r="S2562" i="17"/>
  <c r="T2562" i="17"/>
  <c r="U2562" i="17"/>
  <c r="V2562" i="17"/>
  <c r="W2562" i="17"/>
  <c r="X2562" i="17"/>
  <c r="M2563" i="17"/>
  <c r="N2563" i="17"/>
  <c r="W2563" i="17" s="1"/>
  <c r="S2563" i="17"/>
  <c r="T2563" i="17"/>
  <c r="U2563" i="17"/>
  <c r="V2563" i="17"/>
  <c r="X2563" i="17"/>
  <c r="M2564" i="17"/>
  <c r="N2564" i="17"/>
  <c r="S2564" i="17"/>
  <c r="T2564" i="17"/>
  <c r="U2564" i="17"/>
  <c r="V2564" i="17"/>
  <c r="W2564" i="17"/>
  <c r="X2564" i="17"/>
  <c r="M2565" i="17"/>
  <c r="N2565" i="17" s="1"/>
  <c r="W2565" i="17" s="1"/>
  <c r="S2565" i="17"/>
  <c r="T2565" i="17"/>
  <c r="U2565" i="17"/>
  <c r="V2565" i="17"/>
  <c r="X2565" i="17"/>
  <c r="M2566" i="17"/>
  <c r="N2566" i="17"/>
  <c r="S2566" i="17"/>
  <c r="T2566" i="17"/>
  <c r="U2566" i="17"/>
  <c r="V2566" i="17"/>
  <c r="W2566" i="17"/>
  <c r="X2566" i="17"/>
  <c r="M2567" i="17"/>
  <c r="N2567" i="17"/>
  <c r="W2567" i="17" s="1"/>
  <c r="S2567" i="17"/>
  <c r="T2567" i="17"/>
  <c r="U2567" i="17"/>
  <c r="V2567" i="17"/>
  <c r="X2567" i="17"/>
  <c r="M2568" i="17"/>
  <c r="N2568" i="17"/>
  <c r="S2568" i="17"/>
  <c r="T2568" i="17"/>
  <c r="U2568" i="17"/>
  <c r="V2568" i="17"/>
  <c r="W2568" i="17"/>
  <c r="X2568" i="17"/>
  <c r="M2569" i="17"/>
  <c r="N2569" i="17"/>
  <c r="W2569" i="17" s="1"/>
  <c r="S2569" i="17"/>
  <c r="T2569" i="17"/>
  <c r="U2569" i="17"/>
  <c r="V2569" i="17"/>
  <c r="X2569" i="17"/>
  <c r="M2570" i="17"/>
  <c r="N2570" i="17"/>
  <c r="S2570" i="17"/>
  <c r="T2570" i="17"/>
  <c r="U2570" i="17"/>
  <c r="V2570" i="17"/>
  <c r="W2570" i="17"/>
  <c r="X2570" i="17"/>
  <c r="M2571" i="17"/>
  <c r="N2571" i="17" s="1"/>
  <c r="W2571" i="17" s="1"/>
  <c r="S2571" i="17"/>
  <c r="T2571" i="17"/>
  <c r="U2571" i="17"/>
  <c r="V2571" i="17"/>
  <c r="X2571" i="17"/>
  <c r="M2572" i="17"/>
  <c r="N2572" i="17"/>
  <c r="S2572" i="17"/>
  <c r="T2572" i="17"/>
  <c r="U2572" i="17"/>
  <c r="V2572" i="17"/>
  <c r="W2572" i="17"/>
  <c r="X2572" i="17"/>
  <c r="M2573" i="17"/>
  <c r="N2573" i="17" s="1"/>
  <c r="W2573" i="17" s="1"/>
  <c r="S2573" i="17"/>
  <c r="T2573" i="17"/>
  <c r="U2573" i="17"/>
  <c r="V2573" i="17"/>
  <c r="X2573" i="17"/>
  <c r="M2574" i="17"/>
  <c r="N2574" i="17"/>
  <c r="S2574" i="17"/>
  <c r="T2574" i="17"/>
  <c r="U2574" i="17"/>
  <c r="V2574" i="17"/>
  <c r="W2574" i="17"/>
  <c r="X2574" i="17"/>
  <c r="M2575" i="17"/>
  <c r="N2575" i="17" s="1"/>
  <c r="W2575" i="17" s="1"/>
  <c r="S2575" i="17"/>
  <c r="T2575" i="17"/>
  <c r="U2575" i="17"/>
  <c r="V2575" i="17"/>
  <c r="X2575" i="17"/>
  <c r="M2576" i="17"/>
  <c r="N2576" i="17"/>
  <c r="S2576" i="17"/>
  <c r="T2576" i="17"/>
  <c r="U2576" i="17"/>
  <c r="V2576" i="17"/>
  <c r="W2576" i="17"/>
  <c r="X2576" i="17"/>
  <c r="M2577" i="17"/>
  <c r="N2577" i="17"/>
  <c r="W2577" i="17" s="1"/>
  <c r="S2577" i="17"/>
  <c r="T2577" i="17"/>
  <c r="U2577" i="17"/>
  <c r="V2577" i="17"/>
  <c r="X2577" i="17"/>
  <c r="M2578" i="17"/>
  <c r="N2578" i="17"/>
  <c r="S2578" i="17"/>
  <c r="T2578" i="17"/>
  <c r="U2578" i="17"/>
  <c r="V2578" i="17"/>
  <c r="W2578" i="17"/>
  <c r="X2578" i="17"/>
  <c r="M2579" i="17"/>
  <c r="N2579" i="17" s="1"/>
  <c r="W2579" i="17" s="1"/>
  <c r="S2579" i="17"/>
  <c r="T2579" i="17"/>
  <c r="U2579" i="17"/>
  <c r="V2579" i="17"/>
  <c r="X2579" i="17"/>
  <c r="M2580" i="17"/>
  <c r="N2580" i="17"/>
  <c r="S2580" i="17"/>
  <c r="T2580" i="17"/>
  <c r="U2580" i="17"/>
  <c r="V2580" i="17"/>
  <c r="W2580" i="17"/>
  <c r="X2580" i="17"/>
  <c r="M2581" i="17"/>
  <c r="N2581" i="17"/>
  <c r="W2581" i="17" s="1"/>
  <c r="S2581" i="17"/>
  <c r="T2581" i="17"/>
  <c r="U2581" i="17"/>
  <c r="V2581" i="17"/>
  <c r="X2581" i="17"/>
  <c r="M2582" i="17"/>
  <c r="N2582" i="17"/>
  <c r="S2582" i="17"/>
  <c r="T2582" i="17"/>
  <c r="U2582" i="17"/>
  <c r="V2582" i="17"/>
  <c r="W2582" i="17"/>
  <c r="X2582" i="17"/>
  <c r="M2583" i="17"/>
  <c r="N2583" i="17" s="1"/>
  <c r="W2583" i="17" s="1"/>
  <c r="S2583" i="17"/>
  <c r="T2583" i="17"/>
  <c r="U2583" i="17"/>
  <c r="V2583" i="17"/>
  <c r="X2583" i="17"/>
  <c r="M2584" i="17"/>
  <c r="N2584" i="17"/>
  <c r="S2584" i="17"/>
  <c r="T2584" i="17"/>
  <c r="U2584" i="17"/>
  <c r="V2584" i="17"/>
  <c r="W2584" i="17"/>
  <c r="X2584" i="17"/>
  <c r="M2585" i="17"/>
  <c r="N2585" i="17"/>
  <c r="W2585" i="17" s="1"/>
  <c r="S2585" i="17"/>
  <c r="T2585" i="17"/>
  <c r="U2585" i="17"/>
  <c r="V2585" i="17"/>
  <c r="X2585" i="17"/>
  <c r="M2586" i="17"/>
  <c r="N2586" i="17"/>
  <c r="S2586" i="17"/>
  <c r="T2586" i="17"/>
  <c r="U2586" i="17"/>
  <c r="V2586" i="17"/>
  <c r="W2586" i="17"/>
  <c r="X2586" i="17"/>
  <c r="M2587" i="17"/>
  <c r="N2587" i="17"/>
  <c r="W2587" i="17" s="1"/>
  <c r="S2587" i="17"/>
  <c r="T2587" i="17"/>
  <c r="U2587" i="17"/>
  <c r="V2587" i="17"/>
  <c r="X2587" i="17"/>
  <c r="M2588" i="17"/>
  <c r="N2588" i="17"/>
  <c r="S2588" i="17"/>
  <c r="T2588" i="17"/>
  <c r="U2588" i="17"/>
  <c r="V2588" i="17"/>
  <c r="W2588" i="17"/>
  <c r="X2588" i="17"/>
  <c r="M2589" i="17"/>
  <c r="N2589" i="17"/>
  <c r="W2589" i="17" s="1"/>
  <c r="S2589" i="17"/>
  <c r="T2589" i="17"/>
  <c r="U2589" i="17"/>
  <c r="V2589" i="17"/>
  <c r="X2589" i="17"/>
  <c r="M2590" i="17"/>
  <c r="N2590" i="17"/>
  <c r="S2590" i="17"/>
  <c r="T2590" i="17"/>
  <c r="U2590" i="17"/>
  <c r="V2590" i="17"/>
  <c r="W2590" i="17"/>
  <c r="X2590" i="17"/>
  <c r="M2591" i="17"/>
  <c r="N2591" i="17" s="1"/>
  <c r="W2591" i="17" s="1"/>
  <c r="S2591" i="17"/>
  <c r="T2591" i="17"/>
  <c r="U2591" i="17"/>
  <c r="V2591" i="17"/>
  <c r="X2591" i="17"/>
  <c r="M2592" i="17"/>
  <c r="N2592" i="17"/>
  <c r="S2592" i="17"/>
  <c r="T2592" i="17"/>
  <c r="U2592" i="17"/>
  <c r="V2592" i="17"/>
  <c r="W2592" i="17"/>
  <c r="X2592" i="17"/>
  <c r="M2593" i="17"/>
  <c r="N2593" i="17"/>
  <c r="W2593" i="17" s="1"/>
  <c r="S2593" i="17"/>
  <c r="T2593" i="17"/>
  <c r="U2593" i="17"/>
  <c r="V2593" i="17"/>
  <c r="X2593" i="17"/>
  <c r="M2594" i="17"/>
  <c r="N2594" i="17"/>
  <c r="S2594" i="17"/>
  <c r="T2594" i="17"/>
  <c r="U2594" i="17"/>
  <c r="V2594" i="17"/>
  <c r="W2594" i="17"/>
  <c r="X2594" i="17"/>
  <c r="M2595" i="17"/>
  <c r="N2595" i="17"/>
  <c r="W2595" i="17" s="1"/>
  <c r="S2595" i="17"/>
  <c r="T2595" i="17"/>
  <c r="U2595" i="17"/>
  <c r="V2595" i="17"/>
  <c r="X2595" i="17"/>
  <c r="M2596" i="17"/>
  <c r="N2596" i="17"/>
  <c r="S2596" i="17"/>
  <c r="T2596" i="17"/>
  <c r="U2596" i="17"/>
  <c r="V2596" i="17"/>
  <c r="W2596" i="17"/>
  <c r="X2596" i="17"/>
  <c r="M2597" i="17"/>
  <c r="N2597" i="17" s="1"/>
  <c r="W2597" i="17" s="1"/>
  <c r="S2597" i="17"/>
  <c r="T2597" i="17"/>
  <c r="U2597" i="17"/>
  <c r="V2597" i="17"/>
  <c r="X2597" i="17"/>
  <c r="M2598" i="17"/>
  <c r="N2598" i="17"/>
  <c r="S2598" i="17"/>
  <c r="T2598" i="17"/>
  <c r="U2598" i="17"/>
  <c r="V2598" i="17"/>
  <c r="W2598" i="17"/>
  <c r="X2598" i="17"/>
  <c r="M2599" i="17"/>
  <c r="N2599" i="17"/>
  <c r="W2599" i="17" s="1"/>
  <c r="S2599" i="17"/>
  <c r="T2599" i="17"/>
  <c r="U2599" i="17"/>
  <c r="V2599" i="17"/>
  <c r="X2599" i="17"/>
  <c r="M2600" i="17"/>
  <c r="N2600" i="17"/>
  <c r="W2600" i="17" s="1"/>
  <c r="S2600" i="17"/>
  <c r="T2600" i="17"/>
  <c r="U2600" i="17"/>
  <c r="V2600" i="17"/>
  <c r="X2600" i="17"/>
  <c r="M2601" i="17"/>
  <c r="N2601" i="17"/>
  <c r="W2601" i="17" s="1"/>
  <c r="S2601" i="17"/>
  <c r="T2601" i="17"/>
  <c r="U2601" i="17"/>
  <c r="V2601" i="17"/>
  <c r="X2601" i="17"/>
  <c r="M2602" i="17"/>
  <c r="N2602" i="17"/>
  <c r="W2602" i="17" s="1"/>
  <c r="S2602" i="17"/>
  <c r="T2602" i="17"/>
  <c r="U2602" i="17"/>
  <c r="V2602" i="17"/>
  <c r="X2602" i="17"/>
  <c r="M2603" i="17"/>
  <c r="N2603" i="17" s="1"/>
  <c r="W2603" i="17" s="1"/>
  <c r="S2603" i="17"/>
  <c r="T2603" i="17"/>
  <c r="U2603" i="17"/>
  <c r="V2603" i="17"/>
  <c r="X2603" i="17"/>
  <c r="M2604" i="17"/>
  <c r="N2604" i="17"/>
  <c r="S2604" i="17"/>
  <c r="T2604" i="17"/>
  <c r="U2604" i="17"/>
  <c r="V2604" i="17"/>
  <c r="W2604" i="17"/>
  <c r="X2604" i="17"/>
  <c r="M2605" i="17"/>
  <c r="N2605" i="17" s="1"/>
  <c r="W2605" i="17" s="1"/>
  <c r="S2605" i="17"/>
  <c r="T2605" i="17"/>
  <c r="U2605" i="17"/>
  <c r="V2605" i="17"/>
  <c r="X2605" i="17"/>
  <c r="M2606" i="17"/>
  <c r="N2606" i="17"/>
  <c r="S2606" i="17"/>
  <c r="T2606" i="17"/>
  <c r="U2606" i="17"/>
  <c r="V2606" i="17"/>
  <c r="W2606" i="17"/>
  <c r="X2606" i="17"/>
  <c r="M2607" i="17"/>
  <c r="N2607" i="17" s="1"/>
  <c r="W2607" i="17" s="1"/>
  <c r="S2607" i="17"/>
  <c r="T2607" i="17"/>
  <c r="U2607" i="17"/>
  <c r="V2607" i="17"/>
  <c r="X2607" i="17"/>
  <c r="M2608" i="17"/>
  <c r="N2608" i="17"/>
  <c r="W2608" i="17" s="1"/>
  <c r="S2608" i="17"/>
  <c r="T2608" i="17"/>
  <c r="U2608" i="17"/>
  <c r="V2608" i="17"/>
  <c r="X2608" i="17"/>
  <c r="M2609" i="17"/>
  <c r="N2609" i="17"/>
  <c r="W2609" i="17" s="1"/>
  <c r="S2609" i="17"/>
  <c r="T2609" i="17"/>
  <c r="U2609" i="17"/>
  <c r="V2609" i="17"/>
  <c r="X2609" i="17"/>
  <c r="M2610" i="17"/>
  <c r="N2610" i="17"/>
  <c r="W2610" i="17" s="1"/>
  <c r="S2610" i="17"/>
  <c r="T2610" i="17"/>
  <c r="U2610" i="17"/>
  <c r="V2610" i="17"/>
  <c r="X2610" i="17"/>
  <c r="M2611" i="17"/>
  <c r="N2611" i="17" s="1"/>
  <c r="W2611" i="17" s="1"/>
  <c r="S2611" i="17"/>
  <c r="T2611" i="17"/>
  <c r="U2611" i="17"/>
  <c r="V2611" i="17"/>
  <c r="X2611" i="17"/>
  <c r="M2612" i="17"/>
  <c r="N2612" i="17"/>
  <c r="S2612" i="17"/>
  <c r="T2612" i="17"/>
  <c r="U2612" i="17"/>
  <c r="V2612" i="17"/>
  <c r="W2612" i="17"/>
  <c r="X2612" i="17"/>
  <c r="M2613" i="17"/>
  <c r="N2613" i="17"/>
  <c r="W2613" i="17" s="1"/>
  <c r="S2613" i="17"/>
  <c r="T2613" i="17"/>
  <c r="U2613" i="17"/>
  <c r="V2613" i="17"/>
  <c r="X2613" i="17"/>
  <c r="M2614" i="17"/>
  <c r="N2614" i="17"/>
  <c r="W2614" i="17" s="1"/>
  <c r="S2614" i="17"/>
  <c r="T2614" i="17"/>
  <c r="U2614" i="17"/>
  <c r="V2614" i="17"/>
  <c r="X2614" i="17"/>
  <c r="M2615" i="17"/>
  <c r="N2615" i="17" s="1"/>
  <c r="W2615" i="17" s="1"/>
  <c r="S2615" i="17"/>
  <c r="T2615" i="17"/>
  <c r="U2615" i="17"/>
  <c r="V2615" i="17"/>
  <c r="X2615" i="17"/>
  <c r="M2616" i="17"/>
  <c r="N2616" i="17"/>
  <c r="W2616" i="17" s="1"/>
  <c r="S2616" i="17"/>
  <c r="T2616" i="17"/>
  <c r="U2616" i="17"/>
  <c r="V2616" i="17"/>
  <c r="X2616" i="17"/>
  <c r="M2617" i="17"/>
  <c r="N2617" i="17"/>
  <c r="W2617" i="17" s="1"/>
  <c r="S2617" i="17"/>
  <c r="T2617" i="17"/>
  <c r="U2617" i="17"/>
  <c r="V2617" i="17"/>
  <c r="X2617" i="17"/>
  <c r="M2618" i="17"/>
  <c r="N2618" i="17"/>
  <c r="S2618" i="17"/>
  <c r="T2618" i="17"/>
  <c r="U2618" i="17"/>
  <c r="V2618" i="17"/>
  <c r="W2618" i="17"/>
  <c r="X2618" i="17"/>
  <c r="M2619" i="17"/>
  <c r="N2619" i="17"/>
  <c r="W2619" i="17" s="1"/>
  <c r="S2619" i="17"/>
  <c r="T2619" i="17"/>
  <c r="U2619" i="17"/>
  <c r="V2619" i="17"/>
  <c r="X2619" i="17"/>
  <c r="M2620" i="17"/>
  <c r="N2620" i="17"/>
  <c r="S2620" i="17"/>
  <c r="T2620" i="17"/>
  <c r="U2620" i="17"/>
  <c r="V2620" i="17"/>
  <c r="W2620" i="17"/>
  <c r="X2620" i="17"/>
  <c r="M2621" i="17"/>
  <c r="N2621" i="17"/>
  <c r="W2621" i="17" s="1"/>
  <c r="S2621" i="17"/>
  <c r="T2621" i="17"/>
  <c r="U2621" i="17"/>
  <c r="V2621" i="17"/>
  <c r="X2621" i="17"/>
  <c r="M2622" i="17"/>
  <c r="N2622" i="17"/>
  <c r="S2622" i="17"/>
  <c r="T2622" i="17"/>
  <c r="U2622" i="17"/>
  <c r="V2622" i="17"/>
  <c r="W2622" i="17"/>
  <c r="X2622" i="17"/>
  <c r="M2623" i="17"/>
  <c r="N2623" i="17" s="1"/>
  <c r="W2623" i="17" s="1"/>
  <c r="S2623" i="17"/>
  <c r="T2623" i="17"/>
  <c r="U2623" i="17"/>
  <c r="V2623" i="17"/>
  <c r="X2623" i="17"/>
  <c r="M2624" i="17"/>
  <c r="N2624" i="17"/>
  <c r="S2624" i="17"/>
  <c r="T2624" i="17"/>
  <c r="U2624" i="17"/>
  <c r="V2624" i="17"/>
  <c r="W2624" i="17"/>
  <c r="X2624" i="17"/>
  <c r="M2625" i="17"/>
  <c r="N2625" i="17"/>
  <c r="W2625" i="17" s="1"/>
  <c r="S2625" i="17"/>
  <c r="T2625" i="17"/>
  <c r="U2625" i="17"/>
  <c r="V2625" i="17"/>
  <c r="X2625" i="17"/>
  <c r="M2626" i="17"/>
  <c r="N2626" i="17"/>
  <c r="S2626" i="17"/>
  <c r="T2626" i="17"/>
  <c r="U2626" i="17"/>
  <c r="V2626" i="17"/>
  <c r="W2626" i="17"/>
  <c r="X2626" i="17"/>
  <c r="M2627" i="17"/>
  <c r="N2627" i="17"/>
  <c r="W2627" i="17" s="1"/>
  <c r="S2627" i="17"/>
  <c r="T2627" i="17"/>
  <c r="U2627" i="17"/>
  <c r="V2627" i="17"/>
  <c r="X2627" i="17"/>
  <c r="M2628" i="17"/>
  <c r="N2628" i="17"/>
  <c r="W2628" i="17" s="1"/>
  <c r="S2628" i="17"/>
  <c r="T2628" i="17"/>
  <c r="U2628" i="17"/>
  <c r="V2628" i="17"/>
  <c r="X2628" i="17"/>
  <c r="M2629" i="17"/>
  <c r="N2629" i="17" s="1"/>
  <c r="W2629" i="17" s="1"/>
  <c r="S2629" i="17"/>
  <c r="T2629" i="17"/>
  <c r="U2629" i="17"/>
  <c r="V2629" i="17"/>
  <c r="X2629" i="17"/>
  <c r="M2630" i="17"/>
  <c r="N2630" i="17"/>
  <c r="W2630" i="17" s="1"/>
  <c r="S2630" i="17"/>
  <c r="T2630" i="17"/>
  <c r="U2630" i="17"/>
  <c r="V2630" i="17"/>
  <c r="X2630" i="17"/>
  <c r="M2631" i="17"/>
  <c r="N2631" i="17"/>
  <c r="W2631" i="17" s="1"/>
  <c r="S2631" i="17"/>
  <c r="T2631" i="17"/>
  <c r="U2631" i="17"/>
  <c r="V2631" i="17"/>
  <c r="X2631" i="17"/>
  <c r="M2632" i="17"/>
  <c r="N2632" i="17"/>
  <c r="W2632" i="17" s="1"/>
  <c r="S2632" i="17"/>
  <c r="T2632" i="17"/>
  <c r="U2632" i="17"/>
  <c r="V2632" i="17"/>
  <c r="X2632" i="17"/>
  <c r="M2633" i="17"/>
  <c r="N2633" i="17"/>
  <c r="W2633" i="17" s="1"/>
  <c r="S2633" i="17"/>
  <c r="T2633" i="17"/>
  <c r="U2633" i="17"/>
  <c r="V2633" i="17"/>
  <c r="X2633" i="17"/>
  <c r="M2634" i="17"/>
  <c r="N2634" i="17"/>
  <c r="W2634" i="17" s="1"/>
  <c r="S2634" i="17"/>
  <c r="T2634" i="17"/>
  <c r="U2634" i="17"/>
  <c r="V2634" i="17"/>
  <c r="X2634" i="17"/>
  <c r="M2635" i="17"/>
  <c r="N2635" i="17" s="1"/>
  <c r="W2635" i="17" s="1"/>
  <c r="S2635" i="17"/>
  <c r="T2635" i="17"/>
  <c r="U2635" i="17"/>
  <c r="V2635" i="17"/>
  <c r="X2635" i="17"/>
  <c r="M2636" i="17"/>
  <c r="N2636" i="17"/>
  <c r="S2636" i="17"/>
  <c r="T2636" i="17"/>
  <c r="U2636" i="17"/>
  <c r="V2636" i="17"/>
  <c r="W2636" i="17"/>
  <c r="X2636" i="17"/>
  <c r="M2637" i="17"/>
  <c r="N2637" i="17" s="1"/>
  <c r="W2637" i="17" s="1"/>
  <c r="S2637" i="17"/>
  <c r="T2637" i="17"/>
  <c r="U2637" i="17"/>
  <c r="V2637" i="17"/>
  <c r="X2637" i="17"/>
  <c r="M2638" i="17"/>
  <c r="N2638" i="17"/>
  <c r="S2638" i="17"/>
  <c r="T2638" i="17"/>
  <c r="U2638" i="17"/>
  <c r="V2638" i="17"/>
  <c r="W2638" i="17"/>
  <c r="X2638" i="17"/>
  <c r="M2639" i="17"/>
  <c r="N2639" i="17" s="1"/>
  <c r="W2639" i="17" s="1"/>
  <c r="S2639" i="17"/>
  <c r="T2639" i="17"/>
  <c r="U2639" i="17"/>
  <c r="V2639" i="17"/>
  <c r="X2639" i="17"/>
  <c r="M2640" i="17"/>
  <c r="N2640" i="17"/>
  <c r="W2640" i="17" s="1"/>
  <c r="S2640" i="17"/>
  <c r="T2640" i="17"/>
  <c r="U2640" i="17"/>
  <c r="V2640" i="17"/>
  <c r="X2640" i="17"/>
  <c r="M2641" i="17"/>
  <c r="N2641" i="17"/>
  <c r="W2641" i="17" s="1"/>
  <c r="S2641" i="17"/>
  <c r="T2641" i="17"/>
  <c r="U2641" i="17"/>
  <c r="V2641" i="17"/>
  <c r="X2641" i="17"/>
  <c r="M2642" i="17"/>
  <c r="N2642" i="17"/>
  <c r="W2642" i="17" s="1"/>
  <c r="S2642" i="17"/>
  <c r="T2642" i="17"/>
  <c r="U2642" i="17"/>
  <c r="V2642" i="17"/>
  <c r="X2642" i="17"/>
  <c r="M2643" i="17"/>
  <c r="N2643" i="17" s="1"/>
  <c r="W2643" i="17" s="1"/>
  <c r="S2643" i="17"/>
  <c r="T2643" i="17"/>
  <c r="U2643" i="17"/>
  <c r="V2643" i="17"/>
  <c r="X2643" i="17"/>
  <c r="M2644" i="17"/>
  <c r="N2644" i="17"/>
  <c r="S2644" i="17"/>
  <c r="T2644" i="17"/>
  <c r="U2644" i="17"/>
  <c r="V2644" i="17"/>
  <c r="W2644" i="17"/>
  <c r="X2644" i="17"/>
  <c r="M2645" i="17"/>
  <c r="N2645" i="17"/>
  <c r="W2645" i="17" s="1"/>
  <c r="S2645" i="17"/>
  <c r="T2645" i="17"/>
  <c r="U2645" i="17"/>
  <c r="V2645" i="17"/>
  <c r="X2645" i="17"/>
  <c r="M2646" i="17"/>
  <c r="N2646" i="17"/>
  <c r="W2646" i="17" s="1"/>
  <c r="S2646" i="17"/>
  <c r="T2646" i="17"/>
  <c r="U2646" i="17"/>
  <c r="V2646" i="17"/>
  <c r="X2646" i="17"/>
  <c r="M2647" i="17"/>
  <c r="N2647" i="17" s="1"/>
  <c r="W2647" i="17" s="1"/>
  <c r="S2647" i="17"/>
  <c r="T2647" i="17"/>
  <c r="U2647" i="17"/>
  <c r="V2647" i="17"/>
  <c r="X2647" i="17"/>
  <c r="M2648" i="17"/>
  <c r="N2648" i="17"/>
  <c r="W2648" i="17" s="1"/>
  <c r="S2648" i="17"/>
  <c r="T2648" i="17"/>
  <c r="U2648" i="17"/>
  <c r="V2648" i="17"/>
  <c r="X2648" i="17"/>
  <c r="M2649" i="17"/>
  <c r="N2649" i="17"/>
  <c r="W2649" i="17" s="1"/>
  <c r="S2649" i="17"/>
  <c r="T2649" i="17"/>
  <c r="U2649" i="17"/>
  <c r="V2649" i="17"/>
  <c r="X2649" i="17"/>
  <c r="M2650" i="17"/>
  <c r="N2650" i="17"/>
  <c r="S2650" i="17"/>
  <c r="T2650" i="17"/>
  <c r="U2650" i="17"/>
  <c r="V2650" i="17"/>
  <c r="W2650" i="17"/>
  <c r="X2650" i="17"/>
  <c r="M2651" i="17"/>
  <c r="N2651" i="17"/>
  <c r="W2651" i="17" s="1"/>
  <c r="S2651" i="17"/>
  <c r="T2651" i="17"/>
  <c r="U2651" i="17"/>
  <c r="V2651" i="17"/>
  <c r="X2651" i="17"/>
  <c r="M2652" i="17"/>
  <c r="N2652" i="17"/>
  <c r="S2652" i="17"/>
  <c r="T2652" i="17"/>
  <c r="U2652" i="17"/>
  <c r="V2652" i="17"/>
  <c r="W2652" i="17"/>
  <c r="X2652" i="17"/>
  <c r="M2653" i="17"/>
  <c r="N2653" i="17"/>
  <c r="W2653" i="17" s="1"/>
  <c r="S2653" i="17"/>
  <c r="T2653" i="17"/>
  <c r="U2653" i="17"/>
  <c r="V2653" i="17"/>
  <c r="X2653" i="17"/>
  <c r="M2654" i="17"/>
  <c r="N2654" i="17"/>
  <c r="S2654" i="17"/>
  <c r="T2654" i="17"/>
  <c r="U2654" i="17"/>
  <c r="V2654" i="17"/>
  <c r="W2654" i="17"/>
  <c r="X2654" i="17"/>
  <c r="M2655" i="17"/>
  <c r="N2655" i="17" s="1"/>
  <c r="W2655" i="17" s="1"/>
  <c r="S2655" i="17"/>
  <c r="T2655" i="17"/>
  <c r="U2655" i="17"/>
  <c r="V2655" i="17"/>
  <c r="X2655" i="17"/>
  <c r="M2656" i="17"/>
  <c r="N2656" i="17"/>
  <c r="S2656" i="17"/>
  <c r="T2656" i="17"/>
  <c r="U2656" i="17"/>
  <c r="V2656" i="17"/>
  <c r="W2656" i="17"/>
  <c r="X2656" i="17"/>
  <c r="M2657" i="17"/>
  <c r="N2657" i="17"/>
  <c r="W2657" i="17" s="1"/>
  <c r="S2657" i="17"/>
  <c r="T2657" i="17"/>
  <c r="U2657" i="17"/>
  <c r="V2657" i="17"/>
  <c r="X2657" i="17"/>
  <c r="M2658" i="17"/>
  <c r="N2658" i="17"/>
  <c r="S2658" i="17"/>
  <c r="T2658" i="17"/>
  <c r="U2658" i="17"/>
  <c r="V2658" i="17"/>
  <c r="W2658" i="17"/>
  <c r="X2658" i="17"/>
  <c r="M2659" i="17"/>
  <c r="N2659" i="17"/>
  <c r="W2659" i="17" s="1"/>
  <c r="S2659" i="17"/>
  <c r="T2659" i="17"/>
  <c r="U2659" i="17"/>
  <c r="V2659" i="17"/>
  <c r="X2659" i="17"/>
  <c r="M2660" i="17"/>
  <c r="N2660" i="17"/>
  <c r="W2660" i="17" s="1"/>
  <c r="S2660" i="17"/>
  <c r="T2660" i="17"/>
  <c r="U2660" i="17"/>
  <c r="V2660" i="17"/>
  <c r="X2660" i="17"/>
  <c r="M2661" i="17"/>
  <c r="N2661" i="17" s="1"/>
  <c r="W2661" i="17" s="1"/>
  <c r="S2661" i="17"/>
  <c r="T2661" i="17"/>
  <c r="U2661" i="17"/>
  <c r="V2661" i="17"/>
  <c r="X2661" i="17"/>
  <c r="M2662" i="17"/>
  <c r="N2662" i="17"/>
  <c r="W2662" i="17" s="1"/>
  <c r="S2662" i="17"/>
  <c r="T2662" i="17"/>
  <c r="U2662" i="17"/>
  <c r="V2662" i="17"/>
  <c r="X2662" i="17"/>
  <c r="M2663" i="17"/>
  <c r="N2663" i="17"/>
  <c r="W2663" i="17" s="1"/>
  <c r="S2663" i="17"/>
  <c r="T2663" i="17"/>
  <c r="U2663" i="17"/>
  <c r="V2663" i="17"/>
  <c r="X2663" i="17"/>
  <c r="M2664" i="17"/>
  <c r="N2664" i="17"/>
  <c r="W2664" i="17" s="1"/>
  <c r="S2664" i="17"/>
  <c r="T2664" i="17"/>
  <c r="U2664" i="17"/>
  <c r="V2664" i="17"/>
  <c r="X2664" i="17"/>
  <c r="M2665" i="17"/>
  <c r="N2665" i="17"/>
  <c r="W2665" i="17" s="1"/>
  <c r="S2665" i="17"/>
  <c r="T2665" i="17"/>
  <c r="U2665" i="17"/>
  <c r="V2665" i="17"/>
  <c r="X2665" i="17"/>
  <c r="M2666" i="17"/>
  <c r="N2666" i="17"/>
  <c r="W2666" i="17" s="1"/>
  <c r="S2666" i="17"/>
  <c r="T2666" i="17"/>
  <c r="U2666" i="17"/>
  <c r="V2666" i="17"/>
  <c r="X2666" i="17"/>
  <c r="M2667" i="17"/>
  <c r="N2667" i="17" s="1"/>
  <c r="W2667" i="17" s="1"/>
  <c r="S2667" i="17"/>
  <c r="T2667" i="17"/>
  <c r="U2667" i="17"/>
  <c r="V2667" i="17"/>
  <c r="X2667" i="17"/>
  <c r="M2668" i="17"/>
  <c r="N2668" i="17"/>
  <c r="S2668" i="17"/>
  <c r="T2668" i="17"/>
  <c r="U2668" i="17"/>
  <c r="V2668" i="17"/>
  <c r="W2668" i="17"/>
  <c r="X2668" i="17"/>
  <c r="M2669" i="17"/>
  <c r="N2669" i="17" s="1"/>
  <c r="W2669" i="17" s="1"/>
  <c r="S2669" i="17"/>
  <c r="T2669" i="17"/>
  <c r="U2669" i="17"/>
  <c r="V2669" i="17"/>
  <c r="X2669" i="17"/>
  <c r="M2670" i="17"/>
  <c r="N2670" i="17"/>
  <c r="S2670" i="17"/>
  <c r="T2670" i="17"/>
  <c r="U2670" i="17"/>
  <c r="V2670" i="17"/>
  <c r="W2670" i="17"/>
  <c r="X2670" i="17"/>
  <c r="M2671" i="17"/>
  <c r="N2671" i="17" s="1"/>
  <c r="W2671" i="17" s="1"/>
  <c r="S2671" i="17"/>
  <c r="T2671" i="17"/>
  <c r="U2671" i="17"/>
  <c r="V2671" i="17"/>
  <c r="X2671" i="17"/>
  <c r="M2672" i="17"/>
  <c r="N2672" i="17"/>
  <c r="W2672" i="17" s="1"/>
  <c r="S2672" i="17"/>
  <c r="T2672" i="17"/>
  <c r="U2672" i="17"/>
  <c r="V2672" i="17"/>
  <c r="X2672" i="17"/>
  <c r="M2673" i="17"/>
  <c r="N2673" i="17"/>
  <c r="W2673" i="17" s="1"/>
  <c r="S2673" i="17"/>
  <c r="T2673" i="17"/>
  <c r="U2673" i="17"/>
  <c r="V2673" i="17"/>
  <c r="X2673" i="17"/>
  <c r="M2674" i="17"/>
  <c r="N2674" i="17"/>
  <c r="W2674" i="17" s="1"/>
  <c r="S2674" i="17"/>
  <c r="T2674" i="17"/>
  <c r="U2674" i="17"/>
  <c r="V2674" i="17"/>
  <c r="X2674" i="17"/>
  <c r="M2675" i="17"/>
  <c r="N2675" i="17" s="1"/>
  <c r="W2675" i="17" s="1"/>
  <c r="S2675" i="17"/>
  <c r="T2675" i="17"/>
  <c r="U2675" i="17"/>
  <c r="V2675" i="17"/>
  <c r="X2675" i="17"/>
  <c r="M2676" i="17"/>
  <c r="N2676" i="17"/>
  <c r="S2676" i="17"/>
  <c r="T2676" i="17"/>
  <c r="U2676" i="17"/>
  <c r="V2676" i="17"/>
  <c r="W2676" i="17"/>
  <c r="X2676" i="17"/>
  <c r="M2677" i="17"/>
  <c r="N2677" i="17"/>
  <c r="W2677" i="17" s="1"/>
  <c r="S2677" i="17"/>
  <c r="T2677" i="17"/>
  <c r="U2677" i="17"/>
  <c r="V2677" i="17"/>
  <c r="X2677" i="17"/>
  <c r="M2678" i="17"/>
  <c r="N2678" i="17"/>
  <c r="W2678" i="17" s="1"/>
  <c r="S2678" i="17"/>
  <c r="T2678" i="17"/>
  <c r="U2678" i="17"/>
  <c r="V2678" i="17"/>
  <c r="X2678" i="17"/>
  <c r="M2679" i="17"/>
  <c r="N2679" i="17" s="1"/>
  <c r="W2679" i="17" s="1"/>
  <c r="S2679" i="17"/>
  <c r="T2679" i="17"/>
  <c r="U2679" i="17"/>
  <c r="V2679" i="17"/>
  <c r="X2679" i="17"/>
  <c r="M2680" i="17"/>
  <c r="N2680" i="17"/>
  <c r="W2680" i="17" s="1"/>
  <c r="S2680" i="17"/>
  <c r="T2680" i="17"/>
  <c r="U2680" i="17"/>
  <c r="V2680" i="17"/>
  <c r="X2680" i="17"/>
  <c r="M2681" i="17"/>
  <c r="N2681" i="17"/>
  <c r="W2681" i="17" s="1"/>
  <c r="S2681" i="17"/>
  <c r="T2681" i="17"/>
  <c r="U2681" i="17"/>
  <c r="V2681" i="17"/>
  <c r="X2681" i="17"/>
  <c r="M2682" i="17"/>
  <c r="N2682" i="17" s="1"/>
  <c r="W2682" i="17" s="1"/>
  <c r="S2682" i="17"/>
  <c r="T2682" i="17"/>
  <c r="U2682" i="17"/>
  <c r="V2682" i="17"/>
  <c r="X2682" i="17"/>
  <c r="M2683" i="17"/>
  <c r="N2683" i="17"/>
  <c r="W2683" i="17" s="1"/>
  <c r="S2683" i="17"/>
  <c r="T2683" i="17"/>
  <c r="U2683" i="17"/>
  <c r="V2683" i="17"/>
  <c r="X2683" i="17"/>
  <c r="M2684" i="17"/>
  <c r="N2684" i="17" s="1"/>
  <c r="W2684" i="17" s="1"/>
  <c r="S2684" i="17"/>
  <c r="T2684" i="17"/>
  <c r="U2684" i="17"/>
  <c r="V2684" i="17"/>
  <c r="X2684" i="17"/>
  <c r="M2685" i="17"/>
  <c r="N2685" i="17"/>
  <c r="W2685" i="17" s="1"/>
  <c r="S2685" i="17"/>
  <c r="T2685" i="17"/>
  <c r="U2685" i="17"/>
  <c r="V2685" i="17"/>
  <c r="X2685" i="17"/>
  <c r="M2686" i="17"/>
  <c r="N2686" i="17" s="1"/>
  <c r="W2686" i="17" s="1"/>
  <c r="S2686" i="17"/>
  <c r="T2686" i="17"/>
  <c r="U2686" i="17"/>
  <c r="V2686" i="17"/>
  <c r="X2686" i="17"/>
  <c r="M2687" i="17"/>
  <c r="N2687" i="17" s="1"/>
  <c r="W2687" i="17" s="1"/>
  <c r="S2687" i="17"/>
  <c r="T2687" i="17"/>
  <c r="U2687" i="17"/>
  <c r="V2687" i="17"/>
  <c r="X2687" i="17"/>
  <c r="M2688" i="17"/>
  <c r="N2688" i="17"/>
  <c r="S2688" i="17"/>
  <c r="T2688" i="17"/>
  <c r="U2688" i="17"/>
  <c r="V2688" i="17"/>
  <c r="W2688" i="17"/>
  <c r="X2688" i="17"/>
  <c r="M2689" i="17"/>
  <c r="N2689" i="17"/>
  <c r="W2689" i="17" s="1"/>
  <c r="S2689" i="17"/>
  <c r="T2689" i="17"/>
  <c r="U2689" i="17"/>
  <c r="V2689" i="17"/>
  <c r="X2689" i="17"/>
  <c r="M2690" i="17"/>
  <c r="N2690" i="17" s="1"/>
  <c r="W2690" i="17" s="1"/>
  <c r="S2690" i="17"/>
  <c r="T2690" i="17"/>
  <c r="U2690" i="17"/>
  <c r="V2690" i="17"/>
  <c r="X2690" i="17"/>
  <c r="M2691" i="17"/>
  <c r="N2691" i="17"/>
  <c r="W2691" i="17" s="1"/>
  <c r="S2691" i="17"/>
  <c r="T2691" i="17"/>
  <c r="U2691" i="17"/>
  <c r="V2691" i="17"/>
  <c r="X2691" i="17"/>
  <c r="M2692" i="17"/>
  <c r="N2692" i="17"/>
  <c r="W2692" i="17" s="1"/>
  <c r="S2692" i="17"/>
  <c r="T2692" i="17"/>
  <c r="U2692" i="17"/>
  <c r="V2692" i="17"/>
  <c r="X2692" i="17"/>
  <c r="M2693" i="17"/>
  <c r="N2693" i="17" s="1"/>
  <c r="W2693" i="17" s="1"/>
  <c r="S2693" i="17"/>
  <c r="T2693" i="17"/>
  <c r="U2693" i="17"/>
  <c r="V2693" i="17"/>
  <c r="X2693" i="17"/>
  <c r="M2694" i="17"/>
  <c r="N2694" i="17" s="1"/>
  <c r="W2694" i="17" s="1"/>
  <c r="S2694" i="17"/>
  <c r="T2694" i="17"/>
  <c r="U2694" i="17"/>
  <c r="V2694" i="17"/>
  <c r="X2694" i="17"/>
  <c r="M2695" i="17"/>
  <c r="N2695" i="17"/>
  <c r="W2695" i="17" s="1"/>
  <c r="S2695" i="17"/>
  <c r="T2695" i="17"/>
  <c r="U2695" i="17"/>
  <c r="V2695" i="17"/>
  <c r="X2695" i="17"/>
  <c r="M2696" i="17"/>
  <c r="N2696" i="17"/>
  <c r="W2696" i="17" s="1"/>
  <c r="S2696" i="17"/>
  <c r="T2696" i="17"/>
  <c r="U2696" i="17"/>
  <c r="V2696" i="17"/>
  <c r="X2696" i="17"/>
  <c r="M2697" i="17"/>
  <c r="N2697" i="17"/>
  <c r="W2697" i="17" s="1"/>
  <c r="S2697" i="17"/>
  <c r="T2697" i="17"/>
  <c r="U2697" i="17"/>
  <c r="V2697" i="17"/>
  <c r="X2697" i="17"/>
  <c r="M2698" i="17"/>
  <c r="N2698" i="17"/>
  <c r="W2698" i="17" s="1"/>
  <c r="S2698" i="17"/>
  <c r="T2698" i="17"/>
  <c r="U2698" i="17"/>
  <c r="V2698" i="17"/>
  <c r="X2698" i="17"/>
  <c r="M2699" i="17"/>
  <c r="N2699" i="17" s="1"/>
  <c r="W2699" i="17" s="1"/>
  <c r="S2699" i="17"/>
  <c r="T2699" i="17"/>
  <c r="U2699" i="17"/>
  <c r="V2699" i="17"/>
  <c r="X2699" i="17"/>
  <c r="M2700" i="17"/>
  <c r="N2700" i="17"/>
  <c r="S2700" i="17"/>
  <c r="T2700" i="17"/>
  <c r="U2700" i="17"/>
  <c r="V2700" i="17"/>
  <c r="W2700" i="17"/>
  <c r="X2700" i="17"/>
  <c r="M2701" i="17"/>
  <c r="N2701" i="17"/>
  <c r="W2701" i="17" s="1"/>
  <c r="S2701" i="17"/>
  <c r="T2701" i="17"/>
  <c r="U2701" i="17"/>
  <c r="V2701" i="17"/>
  <c r="X2701" i="17"/>
  <c r="M2702" i="17"/>
  <c r="N2702" i="17" s="1"/>
  <c r="W2702" i="17" s="1"/>
  <c r="S2702" i="17"/>
  <c r="T2702" i="17"/>
  <c r="U2702" i="17"/>
  <c r="V2702" i="17"/>
  <c r="X2702" i="17"/>
  <c r="M2703" i="17"/>
  <c r="N2703" i="17" s="1"/>
  <c r="W2703" i="17" s="1"/>
  <c r="S2703" i="17"/>
  <c r="T2703" i="17"/>
  <c r="U2703" i="17"/>
  <c r="V2703" i="17"/>
  <c r="X2703" i="17"/>
  <c r="M2704" i="17"/>
  <c r="N2704" i="17"/>
  <c r="W2704" i="17" s="1"/>
  <c r="S2704" i="17"/>
  <c r="T2704" i="17"/>
  <c r="U2704" i="17"/>
  <c r="V2704" i="17"/>
  <c r="X2704" i="17"/>
  <c r="M2705" i="17"/>
  <c r="N2705" i="17"/>
  <c r="W2705" i="17" s="1"/>
  <c r="S2705" i="17"/>
  <c r="T2705" i="17"/>
  <c r="U2705" i="17"/>
  <c r="V2705" i="17"/>
  <c r="X2705" i="17"/>
  <c r="M2706" i="17"/>
  <c r="N2706" i="17"/>
  <c r="W2706" i="17" s="1"/>
  <c r="S2706" i="17"/>
  <c r="T2706" i="17"/>
  <c r="U2706" i="17"/>
  <c r="V2706" i="17"/>
  <c r="X2706" i="17"/>
  <c r="M2707" i="17"/>
  <c r="N2707" i="17" s="1"/>
  <c r="W2707" i="17" s="1"/>
  <c r="S2707" i="17"/>
  <c r="T2707" i="17"/>
  <c r="U2707" i="17"/>
  <c r="V2707" i="17"/>
  <c r="X2707" i="17"/>
  <c r="M2708" i="17"/>
  <c r="N2708" i="17" s="1"/>
  <c r="W2708" i="17" s="1"/>
  <c r="S2708" i="17"/>
  <c r="T2708" i="17"/>
  <c r="U2708" i="17"/>
  <c r="V2708" i="17"/>
  <c r="X2708" i="17"/>
  <c r="M2709" i="17"/>
  <c r="N2709" i="17"/>
  <c r="W2709" i="17" s="1"/>
  <c r="S2709" i="17"/>
  <c r="T2709" i="17"/>
  <c r="U2709" i="17"/>
  <c r="V2709" i="17"/>
  <c r="X2709" i="17"/>
  <c r="M2710" i="17"/>
  <c r="N2710" i="17"/>
  <c r="W2710" i="17" s="1"/>
  <c r="S2710" i="17"/>
  <c r="T2710" i="17"/>
  <c r="U2710" i="17"/>
  <c r="V2710" i="17"/>
  <c r="X2710" i="17"/>
  <c r="M2711" i="17"/>
  <c r="N2711" i="17" s="1"/>
  <c r="W2711" i="17" s="1"/>
  <c r="S2711" i="17"/>
  <c r="T2711" i="17"/>
  <c r="U2711" i="17"/>
  <c r="V2711" i="17"/>
  <c r="X2711" i="17"/>
  <c r="M2712" i="17"/>
  <c r="N2712" i="17"/>
  <c r="W2712" i="17" s="1"/>
  <c r="S2712" i="17"/>
  <c r="T2712" i="17"/>
  <c r="U2712" i="17"/>
  <c r="V2712" i="17"/>
  <c r="X2712" i="17"/>
  <c r="M2713" i="17"/>
  <c r="N2713" i="17" s="1"/>
  <c r="W2713" i="17" s="1"/>
  <c r="S2713" i="17"/>
  <c r="T2713" i="17"/>
  <c r="U2713" i="17"/>
  <c r="V2713" i="17"/>
  <c r="X2713" i="17"/>
  <c r="M2714" i="17"/>
  <c r="N2714" i="17" s="1"/>
  <c r="W2714" i="17" s="1"/>
  <c r="S2714" i="17"/>
  <c r="T2714" i="17"/>
  <c r="U2714" i="17"/>
  <c r="V2714" i="17"/>
  <c r="X2714" i="17"/>
  <c r="M2715" i="17"/>
  <c r="N2715" i="17"/>
  <c r="W2715" i="17" s="1"/>
  <c r="S2715" i="17"/>
  <c r="T2715" i="17"/>
  <c r="U2715" i="17"/>
  <c r="V2715" i="17"/>
  <c r="X2715" i="17"/>
  <c r="M2716" i="17"/>
  <c r="N2716" i="17"/>
  <c r="S2716" i="17"/>
  <c r="T2716" i="17"/>
  <c r="U2716" i="17"/>
  <c r="V2716" i="17"/>
  <c r="W2716" i="17"/>
  <c r="X2716" i="17"/>
  <c r="M2717" i="17"/>
  <c r="N2717" i="17"/>
  <c r="W2717" i="17" s="1"/>
  <c r="S2717" i="17"/>
  <c r="T2717" i="17"/>
  <c r="U2717" i="17"/>
  <c r="V2717" i="17"/>
  <c r="X2717" i="17"/>
  <c r="M2718" i="17"/>
  <c r="N2718" i="17" s="1"/>
  <c r="W2718" i="17" s="1"/>
  <c r="S2718" i="17"/>
  <c r="T2718" i="17"/>
  <c r="U2718" i="17"/>
  <c r="V2718" i="17"/>
  <c r="X2718" i="17"/>
  <c r="M2719" i="17"/>
  <c r="N2719" i="17" s="1"/>
  <c r="W2719" i="17" s="1"/>
  <c r="S2719" i="17"/>
  <c r="T2719" i="17"/>
  <c r="U2719" i="17"/>
  <c r="V2719" i="17"/>
  <c r="X2719" i="17"/>
  <c r="M2720" i="17"/>
  <c r="N2720" i="17"/>
  <c r="S2720" i="17"/>
  <c r="T2720" i="17"/>
  <c r="U2720" i="17"/>
  <c r="V2720" i="17"/>
  <c r="W2720" i="17"/>
  <c r="X2720" i="17"/>
  <c r="M2721" i="17"/>
  <c r="N2721" i="17"/>
  <c r="W2721" i="17" s="1"/>
  <c r="S2721" i="17"/>
  <c r="T2721" i="17"/>
  <c r="U2721" i="17"/>
  <c r="V2721" i="17"/>
  <c r="X2721" i="17"/>
  <c r="M2722" i="17"/>
  <c r="N2722" i="17" s="1"/>
  <c r="W2722" i="17" s="1"/>
  <c r="S2722" i="17"/>
  <c r="T2722" i="17"/>
  <c r="U2722" i="17"/>
  <c r="V2722" i="17"/>
  <c r="X2722" i="17"/>
  <c r="M2723" i="17"/>
  <c r="N2723" i="17"/>
  <c r="W2723" i="17" s="1"/>
  <c r="S2723" i="17"/>
  <c r="T2723" i="17"/>
  <c r="U2723" i="17"/>
  <c r="V2723" i="17"/>
  <c r="X2723" i="17"/>
  <c r="M2724" i="17"/>
  <c r="N2724" i="17"/>
  <c r="W2724" i="17" s="1"/>
  <c r="S2724" i="17"/>
  <c r="T2724" i="17"/>
  <c r="U2724" i="17"/>
  <c r="V2724" i="17"/>
  <c r="X2724" i="17"/>
  <c r="M2725" i="17"/>
  <c r="N2725" i="17" s="1"/>
  <c r="W2725" i="17" s="1"/>
  <c r="S2725" i="17"/>
  <c r="T2725" i="17"/>
  <c r="U2725" i="17"/>
  <c r="V2725" i="17"/>
  <c r="X2725" i="17"/>
  <c r="M2726" i="17"/>
  <c r="N2726" i="17" s="1"/>
  <c r="W2726" i="17" s="1"/>
  <c r="S2726" i="17"/>
  <c r="T2726" i="17"/>
  <c r="U2726" i="17"/>
  <c r="V2726" i="17"/>
  <c r="X2726" i="17"/>
  <c r="M2727" i="17"/>
  <c r="N2727" i="17"/>
  <c r="W2727" i="17" s="1"/>
  <c r="S2727" i="17"/>
  <c r="T2727" i="17"/>
  <c r="U2727" i="17"/>
  <c r="V2727" i="17"/>
  <c r="X2727" i="17"/>
  <c r="M2728" i="17"/>
  <c r="N2728" i="17" s="1"/>
  <c r="W2728" i="17" s="1"/>
  <c r="S2728" i="17"/>
  <c r="T2728" i="17"/>
  <c r="U2728" i="17"/>
  <c r="V2728" i="17"/>
  <c r="X2728" i="17"/>
  <c r="M2729" i="17"/>
  <c r="N2729" i="17"/>
  <c r="W2729" i="17" s="1"/>
  <c r="S2729" i="17"/>
  <c r="T2729" i="17"/>
  <c r="U2729" i="17"/>
  <c r="V2729" i="17"/>
  <c r="X2729" i="17"/>
  <c r="M2730" i="17"/>
  <c r="N2730" i="17"/>
  <c r="W2730" i="17" s="1"/>
  <c r="S2730" i="17"/>
  <c r="T2730" i="17"/>
  <c r="U2730" i="17"/>
  <c r="V2730" i="17"/>
  <c r="X2730" i="17"/>
  <c r="M2731" i="17"/>
  <c r="N2731" i="17" s="1"/>
  <c r="W2731" i="17" s="1"/>
  <c r="S2731" i="17"/>
  <c r="T2731" i="17"/>
  <c r="U2731" i="17"/>
  <c r="V2731" i="17"/>
  <c r="X2731" i="17"/>
  <c r="M2732" i="17"/>
  <c r="N2732" i="17"/>
  <c r="S2732" i="17"/>
  <c r="T2732" i="17"/>
  <c r="U2732" i="17"/>
  <c r="V2732" i="17"/>
  <c r="W2732" i="17"/>
  <c r="X2732" i="17"/>
  <c r="M2733" i="17"/>
  <c r="N2733" i="17"/>
  <c r="S2733" i="17"/>
  <c r="T2733" i="17"/>
  <c r="U2733" i="17"/>
  <c r="V2733" i="17"/>
  <c r="W2733" i="17"/>
  <c r="X2733" i="17"/>
  <c r="M2734" i="17"/>
  <c r="N2734" i="17"/>
  <c r="S2734" i="17"/>
  <c r="T2734" i="17"/>
  <c r="U2734" i="17"/>
  <c r="V2734" i="17"/>
  <c r="W2734" i="17"/>
  <c r="X2734" i="17"/>
  <c r="M2735" i="17"/>
  <c r="N2735" i="17"/>
  <c r="S2735" i="17"/>
  <c r="T2735" i="17"/>
  <c r="U2735" i="17"/>
  <c r="V2735" i="17"/>
  <c r="W2735" i="17"/>
  <c r="X2735" i="17"/>
  <c r="M2736" i="17"/>
  <c r="N2736" i="17"/>
  <c r="S2736" i="17"/>
  <c r="T2736" i="17"/>
  <c r="U2736" i="17"/>
  <c r="V2736" i="17"/>
  <c r="W2736" i="17"/>
  <c r="X2736" i="17"/>
  <c r="M2737" i="17"/>
  <c r="N2737" i="17"/>
  <c r="S2737" i="17"/>
  <c r="T2737" i="17"/>
  <c r="U2737" i="17"/>
  <c r="V2737" i="17"/>
  <c r="W2737" i="17"/>
  <c r="X2737" i="17"/>
  <c r="M2738" i="17"/>
  <c r="N2738" i="17"/>
  <c r="S2738" i="17"/>
  <c r="T2738" i="17"/>
  <c r="U2738" i="17"/>
  <c r="V2738" i="17"/>
  <c r="W2738" i="17"/>
  <c r="X2738" i="17"/>
  <c r="M2739" i="17"/>
  <c r="N2739" i="17"/>
  <c r="S2739" i="17"/>
  <c r="T2739" i="17"/>
  <c r="U2739" i="17"/>
  <c r="V2739" i="17"/>
  <c r="W2739" i="17"/>
  <c r="X2739" i="17"/>
  <c r="M2740" i="17"/>
  <c r="N2740" i="17"/>
  <c r="S2740" i="17"/>
  <c r="T2740" i="17"/>
  <c r="U2740" i="17"/>
  <c r="V2740" i="17"/>
  <c r="W2740" i="17"/>
  <c r="X2740" i="17"/>
  <c r="M2741" i="17"/>
  <c r="N2741" i="17"/>
  <c r="S2741" i="17"/>
  <c r="T2741" i="17"/>
  <c r="U2741" i="17"/>
  <c r="V2741" i="17"/>
  <c r="W2741" i="17"/>
  <c r="X2741" i="17"/>
  <c r="M2742" i="17"/>
  <c r="N2742" i="17"/>
  <c r="S2742" i="17"/>
  <c r="T2742" i="17"/>
  <c r="U2742" i="17"/>
  <c r="V2742" i="17"/>
  <c r="W2742" i="17"/>
  <c r="X2742" i="17"/>
  <c r="M2743" i="17"/>
  <c r="N2743" i="17"/>
  <c r="S2743" i="17"/>
  <c r="T2743" i="17"/>
  <c r="U2743" i="17"/>
  <c r="V2743" i="17"/>
  <c r="W2743" i="17"/>
  <c r="X2743" i="17"/>
  <c r="M2744" i="17"/>
  <c r="N2744" i="17"/>
  <c r="S2744" i="17"/>
  <c r="T2744" i="17"/>
  <c r="U2744" i="17"/>
  <c r="V2744" i="17"/>
  <c r="W2744" i="17"/>
  <c r="X2744" i="17"/>
  <c r="M2745" i="17"/>
  <c r="N2745" i="17"/>
  <c r="S2745" i="17"/>
  <c r="T2745" i="17"/>
  <c r="U2745" i="17"/>
  <c r="V2745" i="17"/>
  <c r="W2745" i="17"/>
  <c r="X2745" i="17"/>
  <c r="M2746" i="17"/>
  <c r="N2746" i="17"/>
  <c r="S2746" i="17"/>
  <c r="T2746" i="17"/>
  <c r="U2746" i="17"/>
  <c r="V2746" i="17"/>
  <c r="W2746" i="17"/>
  <c r="X2746" i="17"/>
  <c r="M2747" i="17"/>
  <c r="N2747" i="17"/>
  <c r="S2747" i="17"/>
  <c r="T2747" i="17"/>
  <c r="U2747" i="17"/>
  <c r="V2747" i="17"/>
  <c r="W2747" i="17"/>
  <c r="X2747" i="17"/>
  <c r="M2748" i="17"/>
  <c r="N2748" i="17"/>
  <c r="W2748" i="17" s="1"/>
  <c r="S2748" i="17"/>
  <c r="T2748" i="17"/>
  <c r="U2748" i="17"/>
  <c r="V2748" i="17"/>
  <c r="X2748" i="17"/>
  <c r="M2749" i="17"/>
  <c r="N2749" i="17"/>
  <c r="S2749" i="17"/>
  <c r="T2749" i="17"/>
  <c r="U2749" i="17"/>
  <c r="V2749" i="17"/>
  <c r="W2749" i="17"/>
  <c r="X2749" i="17"/>
  <c r="M2750" i="17"/>
  <c r="N2750" i="17"/>
  <c r="W2750" i="17" s="1"/>
  <c r="S2750" i="17"/>
  <c r="T2750" i="17"/>
  <c r="U2750" i="17"/>
  <c r="V2750" i="17"/>
  <c r="X2750" i="17"/>
  <c r="M2751" i="17"/>
  <c r="N2751" i="17"/>
  <c r="S2751" i="17"/>
  <c r="T2751" i="17"/>
  <c r="U2751" i="17"/>
  <c r="V2751" i="17"/>
  <c r="W2751" i="17"/>
  <c r="X2751" i="17"/>
  <c r="M2752" i="17"/>
  <c r="N2752" i="17"/>
  <c r="W2752" i="17" s="1"/>
  <c r="S2752" i="17"/>
  <c r="T2752" i="17"/>
  <c r="U2752" i="17"/>
  <c r="V2752" i="17"/>
  <c r="X2752" i="17"/>
  <c r="M2753" i="17"/>
  <c r="N2753" i="17"/>
  <c r="S2753" i="17"/>
  <c r="T2753" i="17"/>
  <c r="U2753" i="17"/>
  <c r="V2753" i="17"/>
  <c r="W2753" i="17"/>
  <c r="X2753" i="17"/>
  <c r="M2754" i="17"/>
  <c r="N2754" i="17"/>
  <c r="W2754" i="17" s="1"/>
  <c r="S2754" i="17"/>
  <c r="T2754" i="17"/>
  <c r="U2754" i="17"/>
  <c r="V2754" i="17"/>
  <c r="X2754" i="17"/>
  <c r="M2755" i="17"/>
  <c r="N2755" i="17"/>
  <c r="S2755" i="17"/>
  <c r="T2755" i="17"/>
  <c r="U2755" i="17"/>
  <c r="V2755" i="17"/>
  <c r="W2755" i="17"/>
  <c r="X2755" i="17"/>
  <c r="M2756" i="17"/>
  <c r="N2756" i="17"/>
  <c r="W2756" i="17" s="1"/>
  <c r="S2756" i="17"/>
  <c r="T2756" i="17"/>
  <c r="U2756" i="17"/>
  <c r="V2756" i="17"/>
  <c r="X2756" i="17"/>
  <c r="M2757" i="17"/>
  <c r="N2757" i="17"/>
  <c r="S2757" i="17"/>
  <c r="T2757" i="17"/>
  <c r="U2757" i="17"/>
  <c r="V2757" i="17"/>
  <c r="W2757" i="17"/>
  <c r="X2757" i="17"/>
  <c r="M2758" i="17"/>
  <c r="N2758" i="17"/>
  <c r="W2758" i="17" s="1"/>
  <c r="S2758" i="17"/>
  <c r="T2758" i="17"/>
  <c r="U2758" i="17"/>
  <c r="V2758" i="17"/>
  <c r="X2758" i="17"/>
  <c r="M2759" i="17"/>
  <c r="N2759" i="17"/>
  <c r="S2759" i="17"/>
  <c r="T2759" i="17"/>
  <c r="U2759" i="17"/>
  <c r="V2759" i="17"/>
  <c r="W2759" i="17"/>
  <c r="X2759" i="17"/>
  <c r="M2760" i="17"/>
  <c r="N2760" i="17"/>
  <c r="W2760" i="17" s="1"/>
  <c r="S2760" i="17"/>
  <c r="T2760" i="17"/>
  <c r="U2760" i="17"/>
  <c r="V2760" i="17"/>
  <c r="X2760" i="17"/>
  <c r="M2761" i="17"/>
  <c r="N2761" i="17"/>
  <c r="S2761" i="17"/>
  <c r="T2761" i="17"/>
  <c r="U2761" i="17"/>
  <c r="V2761" i="17"/>
  <c r="W2761" i="17"/>
  <c r="X2761" i="17"/>
  <c r="M2762" i="17"/>
  <c r="N2762" i="17"/>
  <c r="W2762" i="17" s="1"/>
  <c r="S2762" i="17"/>
  <c r="T2762" i="17"/>
  <c r="U2762" i="17"/>
  <c r="V2762" i="17"/>
  <c r="X2762" i="17"/>
  <c r="M2763" i="17"/>
  <c r="N2763" i="17"/>
  <c r="S2763" i="17"/>
  <c r="T2763" i="17"/>
  <c r="U2763" i="17"/>
  <c r="V2763" i="17"/>
  <c r="W2763" i="17"/>
  <c r="X2763" i="17"/>
  <c r="M2764" i="17"/>
  <c r="N2764" i="17"/>
  <c r="W2764" i="17" s="1"/>
  <c r="S2764" i="17"/>
  <c r="T2764" i="17"/>
  <c r="U2764" i="17"/>
  <c r="V2764" i="17"/>
  <c r="X2764" i="17"/>
  <c r="M2765" i="17"/>
  <c r="N2765" i="17"/>
  <c r="S2765" i="17"/>
  <c r="T2765" i="17"/>
  <c r="U2765" i="17"/>
  <c r="V2765" i="17"/>
  <c r="W2765" i="17"/>
  <c r="X2765" i="17"/>
  <c r="M2766" i="17"/>
  <c r="N2766" i="17"/>
  <c r="W2766" i="17" s="1"/>
  <c r="S2766" i="17"/>
  <c r="T2766" i="17"/>
  <c r="U2766" i="17"/>
  <c r="V2766" i="17"/>
  <c r="X2766" i="17"/>
  <c r="M2767" i="17"/>
  <c r="N2767" i="17"/>
  <c r="S2767" i="17"/>
  <c r="T2767" i="17"/>
  <c r="U2767" i="17"/>
  <c r="V2767" i="17"/>
  <c r="W2767" i="17"/>
  <c r="X2767" i="17"/>
  <c r="M2768" i="17"/>
  <c r="N2768" i="17"/>
  <c r="W2768" i="17" s="1"/>
  <c r="S2768" i="17"/>
  <c r="T2768" i="17"/>
  <c r="U2768" i="17"/>
  <c r="V2768" i="17"/>
  <c r="X2768" i="17"/>
  <c r="M2769" i="17"/>
  <c r="N2769" i="17"/>
  <c r="S2769" i="17"/>
  <c r="T2769" i="17"/>
  <c r="U2769" i="17"/>
  <c r="V2769" i="17"/>
  <c r="W2769" i="17"/>
  <c r="X2769" i="17"/>
  <c r="M2770" i="17"/>
  <c r="N2770" i="17"/>
  <c r="W2770" i="17" s="1"/>
  <c r="S2770" i="17"/>
  <c r="T2770" i="17"/>
  <c r="U2770" i="17"/>
  <c r="V2770" i="17"/>
  <c r="X2770" i="17"/>
  <c r="M2771" i="17"/>
  <c r="N2771" i="17"/>
  <c r="S2771" i="17"/>
  <c r="T2771" i="17"/>
  <c r="U2771" i="17"/>
  <c r="V2771" i="17"/>
  <c r="W2771" i="17"/>
  <c r="X2771" i="17"/>
  <c r="M2772" i="17"/>
  <c r="N2772" i="17"/>
  <c r="W2772" i="17" s="1"/>
  <c r="S2772" i="17"/>
  <c r="T2772" i="17"/>
  <c r="U2772" i="17"/>
  <c r="V2772" i="17"/>
  <c r="X2772" i="17"/>
  <c r="M2773" i="17"/>
  <c r="N2773" i="17"/>
  <c r="S2773" i="17"/>
  <c r="T2773" i="17"/>
  <c r="U2773" i="17"/>
  <c r="V2773" i="17"/>
  <c r="W2773" i="17"/>
  <c r="X2773" i="17"/>
  <c r="M2774" i="17"/>
  <c r="N2774" i="17"/>
  <c r="W2774" i="17" s="1"/>
  <c r="S2774" i="17"/>
  <c r="T2774" i="17"/>
  <c r="U2774" i="17"/>
  <c r="V2774" i="17"/>
  <c r="X2774" i="17"/>
  <c r="M2775" i="17"/>
  <c r="N2775" i="17"/>
  <c r="S2775" i="17"/>
  <c r="T2775" i="17"/>
  <c r="U2775" i="17"/>
  <c r="V2775" i="17"/>
  <c r="W2775" i="17"/>
  <c r="X2775" i="17"/>
  <c r="M2776" i="17"/>
  <c r="N2776" i="17"/>
  <c r="W2776" i="17" s="1"/>
  <c r="S2776" i="17"/>
  <c r="T2776" i="17"/>
  <c r="U2776" i="17"/>
  <c r="V2776" i="17"/>
  <c r="X2776" i="17"/>
  <c r="M2777" i="17"/>
  <c r="N2777" i="17"/>
  <c r="S2777" i="17"/>
  <c r="T2777" i="17"/>
  <c r="U2777" i="17"/>
  <c r="V2777" i="17"/>
  <c r="W2777" i="17"/>
  <c r="X2777" i="17"/>
  <c r="M2778" i="17"/>
  <c r="N2778" i="17"/>
  <c r="W2778" i="17" s="1"/>
  <c r="S2778" i="17"/>
  <c r="T2778" i="17"/>
  <c r="U2778" i="17"/>
  <c r="V2778" i="17"/>
  <c r="X2778" i="17"/>
  <c r="M2779" i="17"/>
  <c r="N2779" i="17"/>
  <c r="S2779" i="17"/>
  <c r="T2779" i="17"/>
  <c r="U2779" i="17"/>
  <c r="V2779" i="17"/>
  <c r="W2779" i="17"/>
  <c r="X2779" i="17"/>
  <c r="M2780" i="17"/>
  <c r="N2780" i="17"/>
  <c r="W2780" i="17" s="1"/>
  <c r="S2780" i="17"/>
  <c r="T2780" i="17"/>
  <c r="U2780" i="17"/>
  <c r="V2780" i="17"/>
  <c r="X2780" i="17"/>
  <c r="M2781" i="17"/>
  <c r="N2781" i="17"/>
  <c r="S2781" i="17"/>
  <c r="T2781" i="17"/>
  <c r="U2781" i="17"/>
  <c r="V2781" i="17"/>
  <c r="W2781" i="17"/>
  <c r="X2781" i="17"/>
  <c r="M2782" i="17"/>
  <c r="N2782" i="17"/>
  <c r="W2782" i="17" s="1"/>
  <c r="S2782" i="17"/>
  <c r="T2782" i="17"/>
  <c r="U2782" i="17"/>
  <c r="V2782" i="17"/>
  <c r="X2782" i="17"/>
  <c r="M2783" i="17"/>
  <c r="N2783" i="17"/>
  <c r="S2783" i="17"/>
  <c r="T2783" i="17"/>
  <c r="U2783" i="17"/>
  <c r="V2783" i="17"/>
  <c r="W2783" i="17"/>
  <c r="X2783" i="17"/>
  <c r="M2784" i="17"/>
  <c r="N2784" i="17"/>
  <c r="W2784" i="17" s="1"/>
  <c r="S2784" i="17"/>
  <c r="T2784" i="17"/>
  <c r="U2784" i="17"/>
  <c r="V2784" i="17"/>
  <c r="X2784" i="17"/>
  <c r="M2785" i="17"/>
  <c r="N2785" i="17"/>
  <c r="S2785" i="17"/>
  <c r="T2785" i="17"/>
  <c r="U2785" i="17"/>
  <c r="V2785" i="17"/>
  <c r="W2785" i="17"/>
  <c r="X2785" i="17"/>
  <c r="M2786" i="17"/>
  <c r="N2786" i="17"/>
  <c r="W2786" i="17" s="1"/>
  <c r="S2786" i="17"/>
  <c r="T2786" i="17"/>
  <c r="U2786" i="17"/>
  <c r="V2786" i="17"/>
  <c r="X2786" i="17"/>
  <c r="M2787" i="17"/>
  <c r="N2787" i="17"/>
  <c r="S2787" i="17"/>
  <c r="T2787" i="17"/>
  <c r="U2787" i="17"/>
  <c r="V2787" i="17"/>
  <c r="W2787" i="17"/>
  <c r="X2787" i="17"/>
  <c r="M2788" i="17"/>
  <c r="N2788" i="17"/>
  <c r="W2788" i="17" s="1"/>
  <c r="S2788" i="17"/>
  <c r="T2788" i="17"/>
  <c r="U2788" i="17"/>
  <c r="V2788" i="17"/>
  <c r="X2788" i="17"/>
  <c r="M2789" i="17"/>
  <c r="N2789" i="17"/>
  <c r="S2789" i="17"/>
  <c r="T2789" i="17"/>
  <c r="U2789" i="17"/>
  <c r="V2789" i="17"/>
  <c r="W2789" i="17"/>
  <c r="X2789" i="17"/>
  <c r="M2790" i="17"/>
  <c r="N2790" i="17"/>
  <c r="W2790" i="17" s="1"/>
  <c r="S2790" i="17"/>
  <c r="T2790" i="17"/>
  <c r="U2790" i="17"/>
  <c r="V2790" i="17"/>
  <c r="X2790" i="17"/>
  <c r="M2791" i="17"/>
  <c r="N2791" i="17"/>
  <c r="S2791" i="17"/>
  <c r="T2791" i="17"/>
  <c r="U2791" i="17"/>
  <c r="V2791" i="17"/>
  <c r="W2791" i="17"/>
  <c r="X2791" i="17"/>
  <c r="M2792" i="17"/>
  <c r="N2792" i="17"/>
  <c r="W2792" i="17" s="1"/>
  <c r="S2792" i="17"/>
  <c r="T2792" i="17"/>
  <c r="U2792" i="17"/>
  <c r="V2792" i="17"/>
  <c r="X2792" i="17"/>
  <c r="M2793" i="17"/>
  <c r="N2793" i="17"/>
  <c r="S2793" i="17"/>
  <c r="T2793" i="17"/>
  <c r="U2793" i="17"/>
  <c r="V2793" i="17"/>
  <c r="W2793" i="17"/>
  <c r="X2793" i="17"/>
  <c r="M2794" i="17"/>
  <c r="N2794" i="17"/>
  <c r="W2794" i="17" s="1"/>
  <c r="S2794" i="17"/>
  <c r="T2794" i="17"/>
  <c r="U2794" i="17"/>
  <c r="V2794" i="17"/>
  <c r="X2794" i="17"/>
  <c r="M2795" i="17"/>
  <c r="N2795" i="17"/>
  <c r="S2795" i="17"/>
  <c r="T2795" i="17"/>
  <c r="U2795" i="17"/>
  <c r="V2795" i="17"/>
  <c r="W2795" i="17"/>
  <c r="X2795" i="17"/>
  <c r="M2796" i="17"/>
  <c r="N2796" i="17"/>
  <c r="W2796" i="17" s="1"/>
  <c r="S2796" i="17"/>
  <c r="T2796" i="17"/>
  <c r="U2796" i="17"/>
  <c r="V2796" i="17"/>
  <c r="X2796" i="17"/>
  <c r="M2797" i="17"/>
  <c r="N2797" i="17"/>
  <c r="S2797" i="17"/>
  <c r="T2797" i="17"/>
  <c r="U2797" i="17"/>
  <c r="V2797" i="17"/>
  <c r="W2797" i="17"/>
  <c r="X2797" i="17"/>
  <c r="M2798" i="17"/>
  <c r="N2798" i="17"/>
  <c r="W2798" i="17" s="1"/>
  <c r="S2798" i="17"/>
  <c r="T2798" i="17"/>
  <c r="U2798" i="17"/>
  <c r="V2798" i="17"/>
  <c r="X2798" i="17"/>
  <c r="M2799" i="17"/>
  <c r="N2799" i="17"/>
  <c r="S2799" i="17"/>
  <c r="T2799" i="17"/>
  <c r="U2799" i="17"/>
  <c r="V2799" i="17"/>
  <c r="W2799" i="17"/>
  <c r="X2799" i="17"/>
  <c r="M2800" i="17"/>
  <c r="N2800" i="17"/>
  <c r="W2800" i="17" s="1"/>
  <c r="S2800" i="17"/>
  <c r="T2800" i="17"/>
  <c r="U2800" i="17"/>
  <c r="V2800" i="17"/>
  <c r="X2800" i="17"/>
  <c r="M2801" i="17"/>
  <c r="N2801" i="17"/>
  <c r="S2801" i="17"/>
  <c r="T2801" i="17"/>
  <c r="U2801" i="17"/>
  <c r="V2801" i="17"/>
  <c r="W2801" i="17"/>
  <c r="X2801" i="17"/>
  <c r="M2802" i="17"/>
  <c r="N2802" i="17"/>
  <c r="W2802" i="17" s="1"/>
  <c r="S2802" i="17"/>
  <c r="T2802" i="17"/>
  <c r="U2802" i="17"/>
  <c r="V2802" i="17"/>
  <c r="X2802" i="17"/>
  <c r="M2803" i="17"/>
  <c r="N2803" i="17"/>
  <c r="S2803" i="17"/>
  <c r="T2803" i="17"/>
  <c r="U2803" i="17"/>
  <c r="V2803" i="17"/>
  <c r="W2803" i="17"/>
  <c r="X2803" i="17"/>
  <c r="M2804" i="17"/>
  <c r="N2804" i="17"/>
  <c r="W2804" i="17" s="1"/>
  <c r="S2804" i="17"/>
  <c r="T2804" i="17"/>
  <c r="U2804" i="17"/>
  <c r="V2804" i="17"/>
  <c r="X2804" i="17"/>
  <c r="M2805" i="17"/>
  <c r="N2805" i="17"/>
  <c r="S2805" i="17"/>
  <c r="T2805" i="17"/>
  <c r="U2805" i="17"/>
  <c r="V2805" i="17"/>
  <c r="W2805" i="17"/>
  <c r="X2805" i="17"/>
  <c r="M2806" i="17"/>
  <c r="N2806" i="17"/>
  <c r="W2806" i="17" s="1"/>
  <c r="S2806" i="17"/>
  <c r="T2806" i="17"/>
  <c r="U2806" i="17"/>
  <c r="V2806" i="17"/>
  <c r="X2806" i="17"/>
  <c r="M2807" i="17"/>
  <c r="N2807" i="17"/>
  <c r="S2807" i="17"/>
  <c r="T2807" i="17"/>
  <c r="U2807" i="17"/>
  <c r="V2807" i="17"/>
  <c r="W2807" i="17"/>
  <c r="X2807" i="17"/>
  <c r="M2808" i="17"/>
  <c r="N2808" i="17"/>
  <c r="W2808" i="17" s="1"/>
  <c r="S2808" i="17"/>
  <c r="T2808" i="17"/>
  <c r="U2808" i="17"/>
  <c r="V2808" i="17"/>
  <c r="X2808" i="17"/>
  <c r="M2809" i="17"/>
  <c r="N2809" i="17"/>
  <c r="S2809" i="17"/>
  <c r="T2809" i="17"/>
  <c r="U2809" i="17"/>
  <c r="V2809" i="17"/>
  <c r="W2809" i="17"/>
  <c r="X2809" i="17"/>
  <c r="M2810" i="17"/>
  <c r="N2810" i="17"/>
  <c r="W2810" i="17" s="1"/>
  <c r="S2810" i="17"/>
  <c r="T2810" i="17"/>
  <c r="U2810" i="17"/>
  <c r="V2810" i="17"/>
  <c r="X2810" i="17"/>
  <c r="M2811" i="17"/>
  <c r="N2811" i="17"/>
  <c r="S2811" i="17"/>
  <c r="T2811" i="17"/>
  <c r="U2811" i="17"/>
  <c r="V2811" i="17"/>
  <c r="W2811" i="17"/>
  <c r="X2811" i="17"/>
  <c r="M2812" i="17"/>
  <c r="N2812" i="17"/>
  <c r="W2812" i="17" s="1"/>
  <c r="S2812" i="17"/>
  <c r="T2812" i="17"/>
  <c r="U2812" i="17"/>
  <c r="V2812" i="17"/>
  <c r="X2812" i="17"/>
  <c r="M2813" i="17"/>
  <c r="N2813" i="17"/>
  <c r="S2813" i="17"/>
  <c r="T2813" i="17"/>
  <c r="U2813" i="17"/>
  <c r="V2813" i="17"/>
  <c r="W2813" i="17"/>
  <c r="X2813" i="17"/>
  <c r="M2814" i="17"/>
  <c r="N2814" i="17" s="1"/>
  <c r="W2814" i="17" s="1"/>
  <c r="S2814" i="17"/>
  <c r="T2814" i="17"/>
  <c r="U2814" i="17"/>
  <c r="V2814" i="17"/>
  <c r="X2814" i="17"/>
  <c r="M2815" i="17"/>
  <c r="N2815" i="17"/>
  <c r="S2815" i="17"/>
  <c r="T2815" i="17"/>
  <c r="U2815" i="17"/>
  <c r="V2815" i="17"/>
  <c r="W2815" i="17"/>
  <c r="X2815" i="17"/>
  <c r="M2816" i="17"/>
  <c r="N2816" i="17" s="1"/>
  <c r="W2816" i="17" s="1"/>
  <c r="S2816" i="17"/>
  <c r="T2816" i="17"/>
  <c r="U2816" i="17"/>
  <c r="V2816" i="17"/>
  <c r="X2816" i="17"/>
  <c r="M2817" i="17"/>
  <c r="N2817" i="17"/>
  <c r="S2817" i="17"/>
  <c r="T2817" i="17"/>
  <c r="U2817" i="17"/>
  <c r="V2817" i="17"/>
  <c r="W2817" i="17"/>
  <c r="X2817" i="17"/>
  <c r="M2818" i="17"/>
  <c r="N2818" i="17" s="1"/>
  <c r="W2818" i="17" s="1"/>
  <c r="S2818" i="17"/>
  <c r="T2818" i="17"/>
  <c r="U2818" i="17"/>
  <c r="V2818" i="17"/>
  <c r="X2818" i="17"/>
  <c r="M2819" i="17"/>
  <c r="N2819" i="17"/>
  <c r="S2819" i="17"/>
  <c r="T2819" i="17"/>
  <c r="U2819" i="17"/>
  <c r="V2819" i="17"/>
  <c r="W2819" i="17"/>
  <c r="X2819" i="17"/>
  <c r="M2820" i="17"/>
  <c r="N2820" i="17" s="1"/>
  <c r="W2820" i="17" s="1"/>
  <c r="S2820" i="17"/>
  <c r="T2820" i="17"/>
  <c r="U2820" i="17"/>
  <c r="V2820" i="17"/>
  <c r="X2820" i="17"/>
  <c r="M2821" i="17"/>
  <c r="N2821" i="17"/>
  <c r="S2821" i="17"/>
  <c r="T2821" i="17"/>
  <c r="U2821" i="17"/>
  <c r="V2821" i="17"/>
  <c r="W2821" i="17"/>
  <c r="X2821" i="17"/>
  <c r="M2822" i="17"/>
  <c r="N2822" i="17" s="1"/>
  <c r="W2822" i="17" s="1"/>
  <c r="S2822" i="17"/>
  <c r="T2822" i="17"/>
  <c r="U2822" i="17"/>
  <c r="V2822" i="17"/>
  <c r="X2822" i="17"/>
  <c r="M2823" i="17"/>
  <c r="N2823" i="17"/>
  <c r="S2823" i="17"/>
  <c r="T2823" i="17"/>
  <c r="U2823" i="17"/>
  <c r="V2823" i="17"/>
  <c r="W2823" i="17"/>
  <c r="X2823" i="17"/>
  <c r="M2824" i="17"/>
  <c r="N2824" i="17" s="1"/>
  <c r="W2824" i="17" s="1"/>
  <c r="S2824" i="17"/>
  <c r="T2824" i="17"/>
  <c r="U2824" i="17"/>
  <c r="V2824" i="17"/>
  <c r="X2824" i="17"/>
  <c r="M2825" i="17"/>
  <c r="N2825" i="17"/>
  <c r="S2825" i="17"/>
  <c r="T2825" i="17"/>
  <c r="U2825" i="17"/>
  <c r="V2825" i="17"/>
  <c r="W2825" i="17"/>
  <c r="X2825" i="17"/>
  <c r="M2826" i="17"/>
  <c r="N2826" i="17" s="1"/>
  <c r="W2826" i="17" s="1"/>
  <c r="S2826" i="17"/>
  <c r="T2826" i="17"/>
  <c r="U2826" i="17"/>
  <c r="V2826" i="17"/>
  <c r="X2826" i="17"/>
  <c r="M2827" i="17"/>
  <c r="N2827" i="17"/>
  <c r="S2827" i="17"/>
  <c r="T2827" i="17"/>
  <c r="U2827" i="17"/>
  <c r="V2827" i="17"/>
  <c r="W2827" i="17"/>
  <c r="X2827" i="17"/>
  <c r="M2828" i="17"/>
  <c r="N2828" i="17" s="1"/>
  <c r="W2828" i="17" s="1"/>
  <c r="S2828" i="17"/>
  <c r="T2828" i="17"/>
  <c r="U2828" i="17"/>
  <c r="V2828" i="17"/>
  <c r="X2828" i="17"/>
  <c r="M2829" i="17"/>
  <c r="N2829" i="17"/>
  <c r="S2829" i="17"/>
  <c r="T2829" i="17"/>
  <c r="U2829" i="17"/>
  <c r="V2829" i="17"/>
  <c r="W2829" i="17"/>
  <c r="X2829" i="17"/>
  <c r="M2830" i="17"/>
  <c r="N2830" i="17" s="1"/>
  <c r="W2830" i="17" s="1"/>
  <c r="S2830" i="17"/>
  <c r="T2830" i="17"/>
  <c r="U2830" i="17"/>
  <c r="V2830" i="17"/>
  <c r="X2830" i="17"/>
  <c r="I296" i="11"/>
  <c r="J296" i="11"/>
  <c r="I297" i="11"/>
  <c r="J297" i="11"/>
  <c r="I298" i="11"/>
  <c r="J298" i="11"/>
  <c r="I299" i="11"/>
  <c r="J299" i="11"/>
  <c r="I300" i="11"/>
  <c r="J300" i="11"/>
  <c r="I301" i="11"/>
  <c r="J301" i="11"/>
  <c r="I302" i="11"/>
  <c r="J302" i="11"/>
  <c r="I303" i="11"/>
  <c r="J303" i="11"/>
  <c r="I304" i="11"/>
  <c r="J304" i="11"/>
  <c r="I305" i="11"/>
  <c r="J305" i="11"/>
  <c r="I306" i="11"/>
  <c r="J306" i="11"/>
  <c r="I307" i="11"/>
  <c r="J307" i="11"/>
  <c r="I308" i="11"/>
  <c r="J308" i="11"/>
  <c r="I309" i="11"/>
  <c r="J309" i="11"/>
  <c r="I310" i="11"/>
  <c r="J310" i="11"/>
  <c r="I311" i="11"/>
  <c r="J311" i="11"/>
  <c r="I312" i="11"/>
  <c r="J312" i="11"/>
  <c r="I313" i="11"/>
  <c r="J313" i="11"/>
  <c r="I314" i="11"/>
  <c r="J314" i="11"/>
  <c r="I315" i="11"/>
  <c r="J315" i="11"/>
  <c r="I316" i="11"/>
  <c r="J316" i="11"/>
  <c r="I317" i="11"/>
  <c r="J317" i="11"/>
  <c r="I318" i="11"/>
  <c r="J318" i="11"/>
  <c r="I319" i="11"/>
  <c r="J319" i="11"/>
  <c r="I320" i="11"/>
  <c r="J320" i="11"/>
  <c r="I321" i="11"/>
  <c r="J321" i="11"/>
  <c r="I322" i="11"/>
  <c r="J322" i="11"/>
  <c r="I323" i="11"/>
  <c r="J323" i="11"/>
  <c r="I324" i="11"/>
  <c r="J324" i="11"/>
  <c r="I325" i="11"/>
  <c r="J325" i="11"/>
  <c r="I326" i="11"/>
  <c r="J326" i="11"/>
  <c r="I327" i="11"/>
  <c r="J327" i="11"/>
  <c r="I328" i="11"/>
  <c r="J328" i="11"/>
  <c r="I329" i="11"/>
  <c r="J329" i="11"/>
  <c r="I330" i="11"/>
  <c r="J330" i="11"/>
  <c r="I331" i="11"/>
  <c r="J331" i="11"/>
  <c r="I332" i="11"/>
  <c r="J332" i="11"/>
  <c r="I333" i="11"/>
  <c r="J333" i="11"/>
  <c r="I334" i="11"/>
  <c r="J334" i="11"/>
  <c r="I335" i="11"/>
  <c r="J335" i="11"/>
  <c r="I336" i="11"/>
  <c r="J336" i="11"/>
  <c r="I337" i="11"/>
  <c r="J337" i="11"/>
  <c r="I338" i="11"/>
  <c r="J338" i="11"/>
  <c r="I339" i="11"/>
  <c r="J339" i="11"/>
  <c r="I340" i="11"/>
  <c r="J340" i="11"/>
  <c r="I341" i="11"/>
  <c r="J341" i="11"/>
  <c r="I342" i="11"/>
  <c r="J342" i="11"/>
  <c r="I343" i="11"/>
  <c r="J343" i="11"/>
  <c r="I344" i="11"/>
  <c r="J344" i="11"/>
  <c r="I345" i="11"/>
  <c r="J345" i="11"/>
  <c r="I346" i="11"/>
  <c r="J346" i="11"/>
  <c r="I347" i="11"/>
  <c r="J347" i="11"/>
  <c r="I348" i="11"/>
  <c r="J348" i="11"/>
  <c r="I349" i="11"/>
  <c r="J349" i="11"/>
  <c r="I350" i="11"/>
  <c r="J350" i="11"/>
  <c r="I351" i="11"/>
  <c r="J351" i="11"/>
  <c r="I352" i="11"/>
  <c r="J352" i="11"/>
  <c r="I353" i="11"/>
  <c r="J353" i="11"/>
  <c r="I354" i="11"/>
  <c r="J354" i="11"/>
  <c r="I355" i="11"/>
  <c r="J355" i="11"/>
  <c r="I356" i="11"/>
  <c r="J356" i="11"/>
  <c r="I357" i="11"/>
  <c r="J357" i="11"/>
  <c r="I358" i="11"/>
  <c r="J358" i="11"/>
  <c r="I359" i="11"/>
  <c r="J359" i="11"/>
  <c r="I360" i="11"/>
  <c r="J360" i="11"/>
  <c r="I361" i="11"/>
  <c r="J361" i="11"/>
  <c r="I362" i="11"/>
  <c r="J362" i="11"/>
  <c r="I363" i="11"/>
  <c r="J363" i="11"/>
  <c r="I364" i="11"/>
  <c r="J364" i="11"/>
  <c r="I365" i="11"/>
  <c r="J365" i="11"/>
  <c r="I366" i="11"/>
  <c r="J366" i="11"/>
  <c r="I367" i="11"/>
  <c r="J367" i="11"/>
  <c r="I368" i="11"/>
  <c r="J368" i="11"/>
  <c r="I369" i="11"/>
  <c r="J369" i="11"/>
  <c r="I370" i="11"/>
  <c r="J370" i="11"/>
  <c r="I371" i="11"/>
  <c r="J371" i="11"/>
  <c r="I372" i="11"/>
  <c r="J372" i="11"/>
  <c r="I373" i="11"/>
  <c r="J373" i="11"/>
  <c r="I374" i="11"/>
  <c r="J374" i="11"/>
  <c r="I375" i="11"/>
  <c r="J375" i="11"/>
  <c r="I376" i="11"/>
  <c r="J376" i="11"/>
  <c r="I377" i="11"/>
  <c r="J377" i="11"/>
  <c r="I378" i="11"/>
  <c r="J378" i="11"/>
  <c r="I379" i="11"/>
  <c r="J379" i="11"/>
  <c r="I380" i="11"/>
  <c r="J380" i="11"/>
  <c r="I381" i="11"/>
  <c r="J381" i="11"/>
  <c r="I382" i="11"/>
  <c r="J382" i="11"/>
  <c r="I383" i="11"/>
  <c r="J383" i="11"/>
  <c r="I384" i="11"/>
  <c r="J384" i="11"/>
  <c r="I385" i="11"/>
  <c r="J385" i="11"/>
  <c r="I386" i="11"/>
  <c r="J386" i="11"/>
  <c r="I387" i="11"/>
  <c r="J387" i="11"/>
  <c r="I388" i="11"/>
  <c r="J388" i="11"/>
  <c r="I389" i="11"/>
  <c r="J389" i="11"/>
  <c r="I390" i="11"/>
  <c r="J390" i="11"/>
  <c r="I391" i="11"/>
  <c r="J391" i="11"/>
  <c r="I392" i="11"/>
  <c r="J392" i="11"/>
  <c r="I393" i="11"/>
  <c r="J393" i="11"/>
  <c r="I394" i="11"/>
  <c r="J394" i="11"/>
  <c r="I395" i="11"/>
  <c r="J395" i="11"/>
  <c r="I396" i="11"/>
  <c r="J396" i="11"/>
  <c r="I397" i="11"/>
  <c r="J397" i="11"/>
  <c r="I398" i="11"/>
  <c r="J398" i="11"/>
  <c r="I399" i="11"/>
  <c r="J399" i="11"/>
  <c r="I400" i="11"/>
  <c r="J400" i="11"/>
  <c r="I401" i="11"/>
  <c r="J401" i="11"/>
  <c r="I402" i="11"/>
  <c r="J402" i="11"/>
  <c r="I403" i="11"/>
  <c r="J403" i="11"/>
  <c r="I404" i="11"/>
  <c r="J404" i="11"/>
  <c r="I405" i="11"/>
  <c r="J405" i="11"/>
  <c r="I406" i="11"/>
  <c r="J406" i="11"/>
  <c r="I407" i="11"/>
  <c r="J407" i="11"/>
  <c r="I408" i="11"/>
  <c r="J408" i="11"/>
  <c r="I409" i="11"/>
  <c r="J409" i="11"/>
  <c r="I410" i="11"/>
  <c r="J410" i="11"/>
  <c r="I411" i="11"/>
  <c r="J411" i="11"/>
  <c r="I412" i="11"/>
  <c r="J412" i="11"/>
  <c r="I413" i="11"/>
  <c r="J413" i="11"/>
  <c r="I414" i="11"/>
  <c r="J414" i="11"/>
  <c r="I415" i="11"/>
  <c r="J415" i="11"/>
  <c r="I416" i="11"/>
  <c r="J416" i="11"/>
  <c r="I417" i="11"/>
  <c r="J417" i="11"/>
  <c r="I418" i="11"/>
  <c r="J418" i="11"/>
  <c r="I419" i="11"/>
  <c r="J419" i="11"/>
  <c r="I420" i="11"/>
  <c r="J420" i="11"/>
  <c r="I421" i="11"/>
  <c r="J421" i="11"/>
  <c r="I422" i="11"/>
  <c r="J422" i="11"/>
  <c r="I423" i="11"/>
  <c r="J423" i="11"/>
  <c r="I424" i="11"/>
  <c r="J424" i="11"/>
  <c r="I425" i="11"/>
  <c r="J425" i="11"/>
  <c r="I426" i="11"/>
  <c r="J426" i="11"/>
  <c r="I427" i="11"/>
  <c r="J427" i="11"/>
  <c r="I428" i="11"/>
  <c r="J428" i="11"/>
  <c r="I429" i="11"/>
  <c r="J429" i="11"/>
  <c r="I430" i="11"/>
  <c r="J430" i="11"/>
  <c r="I431" i="11"/>
  <c r="J431" i="11"/>
  <c r="I432" i="11"/>
  <c r="J432" i="11"/>
  <c r="I433" i="11"/>
  <c r="J433" i="11"/>
  <c r="I434" i="11"/>
  <c r="J434" i="11"/>
  <c r="I435" i="11"/>
  <c r="J435" i="11"/>
  <c r="I436" i="11"/>
  <c r="J436" i="11"/>
  <c r="I437" i="11"/>
  <c r="J437" i="11"/>
  <c r="I438" i="11"/>
  <c r="J438" i="11"/>
  <c r="I439" i="11"/>
  <c r="J439" i="11"/>
  <c r="I440" i="11"/>
  <c r="J440" i="11"/>
  <c r="I441" i="11"/>
  <c r="J441" i="11"/>
  <c r="I442" i="11"/>
  <c r="J442" i="11"/>
  <c r="I443" i="11"/>
  <c r="J443" i="11"/>
  <c r="I444" i="11"/>
  <c r="J444" i="11"/>
  <c r="I445" i="11"/>
  <c r="J445" i="11"/>
  <c r="I446" i="11"/>
  <c r="J446" i="11"/>
  <c r="I447" i="11"/>
  <c r="J447" i="11"/>
  <c r="I448" i="11"/>
  <c r="J448" i="11"/>
  <c r="I449" i="11"/>
  <c r="J449" i="11"/>
  <c r="I450" i="11"/>
  <c r="J450" i="11"/>
  <c r="I451" i="11"/>
  <c r="J451" i="11"/>
  <c r="I452" i="11"/>
  <c r="J452" i="11"/>
  <c r="I453" i="11"/>
  <c r="J453" i="11"/>
  <c r="I454" i="11"/>
  <c r="J454" i="11"/>
  <c r="I455" i="11"/>
  <c r="J455" i="11"/>
  <c r="I456" i="11"/>
  <c r="J456" i="11"/>
  <c r="I457" i="11"/>
  <c r="J457" i="11"/>
  <c r="I458" i="11"/>
  <c r="J458" i="11"/>
  <c r="I459" i="11"/>
  <c r="J459" i="11"/>
  <c r="I460" i="11"/>
  <c r="J460" i="11"/>
  <c r="I461" i="11"/>
  <c r="J461" i="11"/>
  <c r="I462" i="11"/>
  <c r="J462" i="11"/>
  <c r="I463" i="11"/>
  <c r="J463" i="11"/>
  <c r="I464" i="11"/>
  <c r="J464" i="11"/>
  <c r="I465" i="11"/>
  <c r="J465" i="11"/>
  <c r="I466" i="11"/>
  <c r="J466" i="11"/>
  <c r="I467" i="11"/>
  <c r="J467" i="11"/>
  <c r="I468" i="11"/>
  <c r="J468" i="11"/>
  <c r="I469" i="11"/>
  <c r="J469" i="11"/>
  <c r="I470" i="11"/>
  <c r="J470" i="11"/>
  <c r="I471" i="11"/>
  <c r="J471" i="11"/>
  <c r="I472" i="11"/>
  <c r="J472" i="11"/>
  <c r="I473" i="11"/>
  <c r="J473" i="11"/>
  <c r="I474" i="11"/>
  <c r="J474" i="11"/>
  <c r="I475" i="11"/>
  <c r="J475" i="11"/>
  <c r="I476" i="11"/>
  <c r="J476" i="11"/>
  <c r="I477" i="11"/>
  <c r="J477" i="11"/>
  <c r="I478" i="11"/>
  <c r="J478" i="11"/>
  <c r="I479" i="11"/>
  <c r="J479" i="11"/>
  <c r="I480" i="11"/>
  <c r="J480" i="11"/>
  <c r="I481" i="11"/>
  <c r="J481" i="11"/>
  <c r="I482" i="11"/>
  <c r="J482" i="11"/>
  <c r="I483" i="11"/>
  <c r="J483" i="11"/>
  <c r="I484" i="11"/>
  <c r="J484" i="11"/>
  <c r="I485" i="11"/>
  <c r="J485" i="11"/>
  <c r="I486" i="11"/>
  <c r="J486" i="11"/>
  <c r="I487" i="11"/>
  <c r="J487" i="11"/>
  <c r="I488" i="11"/>
  <c r="J488" i="11"/>
  <c r="I489" i="11"/>
  <c r="J489" i="11"/>
  <c r="I490" i="11"/>
  <c r="J490" i="11"/>
  <c r="I491" i="11"/>
  <c r="J491" i="11"/>
  <c r="I492" i="11"/>
  <c r="J492" i="11"/>
  <c r="I493" i="11"/>
  <c r="J493" i="11"/>
  <c r="I494" i="11"/>
  <c r="J494" i="11"/>
  <c r="I495" i="11"/>
  <c r="J495" i="11"/>
  <c r="I496" i="11"/>
  <c r="J496" i="11"/>
  <c r="I497" i="11"/>
  <c r="J497" i="11"/>
  <c r="I498" i="11"/>
  <c r="J498" i="11"/>
  <c r="I499" i="11"/>
  <c r="J499" i="11"/>
  <c r="I500" i="11"/>
  <c r="J500" i="11"/>
  <c r="I501" i="11"/>
  <c r="J501" i="11"/>
  <c r="I502" i="11"/>
  <c r="J502" i="11"/>
  <c r="I503" i="11"/>
  <c r="J503" i="11"/>
  <c r="I504" i="11"/>
  <c r="J504" i="11"/>
  <c r="I505" i="11"/>
  <c r="J505" i="11"/>
  <c r="I506" i="11"/>
  <c r="J506" i="11"/>
  <c r="I507" i="11"/>
  <c r="J507" i="11"/>
  <c r="I508" i="11"/>
  <c r="J508" i="11"/>
  <c r="I509" i="11"/>
  <c r="J509" i="11"/>
  <c r="I510" i="11"/>
  <c r="J510" i="11"/>
  <c r="I511" i="11"/>
  <c r="J511" i="11"/>
  <c r="I512" i="11"/>
  <c r="J512" i="11"/>
  <c r="I513" i="11"/>
  <c r="J513" i="11"/>
  <c r="I514" i="11"/>
  <c r="J514" i="11"/>
  <c r="I515" i="11"/>
  <c r="J515" i="11"/>
  <c r="I516" i="11"/>
  <c r="J516" i="11"/>
  <c r="I517" i="11"/>
  <c r="J517" i="11"/>
  <c r="I518" i="11"/>
  <c r="J518" i="11"/>
  <c r="I519" i="11"/>
  <c r="J519" i="11"/>
  <c r="I520" i="11"/>
  <c r="J520" i="11"/>
  <c r="I521" i="11"/>
  <c r="J521" i="11"/>
  <c r="I522" i="11"/>
  <c r="J522" i="11"/>
  <c r="I523" i="11"/>
  <c r="J523" i="11"/>
  <c r="I524" i="11"/>
  <c r="J524" i="11"/>
  <c r="I525" i="11"/>
  <c r="J525" i="11"/>
  <c r="I526" i="11"/>
  <c r="J526" i="11"/>
  <c r="I527" i="11"/>
  <c r="J527" i="11"/>
  <c r="I528" i="11"/>
  <c r="J528" i="11"/>
  <c r="I529" i="11"/>
  <c r="J529" i="11"/>
  <c r="I530" i="11"/>
  <c r="J530" i="11"/>
  <c r="I531" i="11"/>
  <c r="J531" i="11"/>
  <c r="I532" i="11"/>
  <c r="J532" i="11"/>
  <c r="I533" i="11"/>
  <c r="J533" i="11"/>
  <c r="I534" i="11"/>
  <c r="J534" i="11"/>
  <c r="I535" i="11"/>
  <c r="J535" i="11"/>
  <c r="I536" i="11"/>
  <c r="J536" i="11"/>
  <c r="I537" i="11"/>
  <c r="J537" i="11"/>
  <c r="I538" i="11"/>
  <c r="J538" i="11"/>
  <c r="I539" i="11"/>
  <c r="J539" i="11"/>
  <c r="I540" i="11"/>
  <c r="J540" i="11"/>
  <c r="I541" i="11"/>
  <c r="J541" i="11"/>
  <c r="I542" i="11"/>
  <c r="J542" i="11"/>
  <c r="I543" i="11"/>
  <c r="J543" i="11"/>
  <c r="I544" i="11"/>
  <c r="J544" i="11"/>
  <c r="I545" i="11"/>
  <c r="J545" i="11"/>
  <c r="I546" i="11"/>
  <c r="J546" i="11"/>
  <c r="I547" i="11"/>
  <c r="J547" i="11"/>
  <c r="I548" i="11"/>
  <c r="J548" i="11"/>
  <c r="I549" i="11"/>
  <c r="J549" i="11"/>
  <c r="I550" i="11"/>
  <c r="J550" i="11"/>
  <c r="I551" i="11"/>
  <c r="J551" i="11"/>
  <c r="I552" i="11"/>
  <c r="J552" i="11"/>
  <c r="I553" i="11"/>
  <c r="J553" i="11"/>
  <c r="I554" i="11"/>
  <c r="J554" i="11"/>
  <c r="I555" i="11"/>
  <c r="J555" i="11"/>
  <c r="I556" i="11"/>
  <c r="J556" i="11"/>
  <c r="I557" i="11"/>
  <c r="J557" i="11"/>
  <c r="I558" i="11"/>
  <c r="J558" i="11"/>
  <c r="I559" i="11"/>
  <c r="J559" i="11"/>
  <c r="I560" i="11"/>
  <c r="J560" i="11"/>
  <c r="I561" i="11"/>
  <c r="J561" i="11"/>
  <c r="I562" i="11"/>
  <c r="J562" i="11"/>
  <c r="I563" i="11"/>
  <c r="J563" i="11"/>
  <c r="I564" i="11"/>
  <c r="J564" i="11"/>
  <c r="I565" i="11"/>
  <c r="J565" i="11"/>
  <c r="I566" i="11"/>
  <c r="J566" i="11"/>
  <c r="I567" i="11"/>
  <c r="J567" i="11"/>
  <c r="I568" i="11"/>
  <c r="J568" i="11"/>
  <c r="I569" i="11"/>
  <c r="J569" i="11"/>
  <c r="I570" i="11"/>
  <c r="J570" i="11"/>
  <c r="I571" i="11"/>
  <c r="J571" i="11"/>
  <c r="I572" i="11"/>
  <c r="J572" i="11"/>
  <c r="I573" i="11"/>
  <c r="J573" i="11"/>
  <c r="I574" i="11"/>
  <c r="J574" i="11"/>
  <c r="I575" i="11"/>
  <c r="J575" i="11"/>
  <c r="I576" i="11"/>
  <c r="J576" i="11"/>
  <c r="I577" i="11"/>
  <c r="J577" i="11"/>
  <c r="I578" i="11"/>
  <c r="J578" i="11"/>
  <c r="I579" i="11"/>
  <c r="J579" i="11"/>
  <c r="I580" i="11"/>
  <c r="J580" i="11"/>
  <c r="I581" i="11"/>
  <c r="J581" i="11"/>
  <c r="I582" i="11"/>
  <c r="J582" i="11"/>
  <c r="I583" i="11"/>
  <c r="J583" i="11"/>
  <c r="I584" i="11"/>
  <c r="J584" i="11"/>
  <c r="I585" i="11"/>
  <c r="J585" i="11"/>
  <c r="I586" i="11"/>
  <c r="J586" i="11"/>
  <c r="I587" i="11"/>
  <c r="J587" i="11"/>
  <c r="I588" i="11"/>
  <c r="J588" i="11"/>
  <c r="I589" i="11"/>
  <c r="J589" i="11"/>
  <c r="I590" i="11"/>
  <c r="J590" i="11"/>
  <c r="I591" i="11"/>
  <c r="J591" i="11"/>
  <c r="I592" i="11"/>
  <c r="J592" i="11"/>
  <c r="I593" i="11"/>
  <c r="J593" i="11"/>
  <c r="I594" i="11"/>
  <c r="J594" i="11"/>
  <c r="I595" i="11"/>
  <c r="J595" i="11"/>
  <c r="I596" i="11"/>
  <c r="J596" i="11"/>
  <c r="I597" i="11"/>
  <c r="J597" i="11"/>
  <c r="I598" i="11"/>
  <c r="J598" i="11"/>
  <c r="I599" i="11"/>
  <c r="J599" i="11"/>
  <c r="I600" i="11"/>
  <c r="J600" i="11"/>
  <c r="I601" i="11"/>
  <c r="J601" i="11"/>
  <c r="I602" i="11"/>
  <c r="J602" i="11"/>
  <c r="I603" i="11"/>
  <c r="J603" i="11"/>
  <c r="I604" i="11"/>
  <c r="J604" i="11"/>
  <c r="I605" i="11"/>
  <c r="J605" i="11"/>
  <c r="I606" i="11"/>
  <c r="J606" i="11"/>
  <c r="I607" i="11"/>
  <c r="J607" i="11"/>
  <c r="I608" i="11"/>
  <c r="J608" i="11"/>
  <c r="I609" i="11"/>
  <c r="J609" i="11"/>
  <c r="I610" i="11"/>
  <c r="J610" i="11"/>
  <c r="I611" i="11"/>
  <c r="J611" i="11"/>
  <c r="I612" i="11"/>
  <c r="J612" i="11"/>
  <c r="I613" i="11"/>
  <c r="J613" i="11"/>
  <c r="I614" i="11"/>
  <c r="J614" i="11"/>
  <c r="I615" i="11"/>
  <c r="J615" i="11"/>
  <c r="I616" i="11"/>
  <c r="J616" i="11"/>
  <c r="I617" i="11"/>
  <c r="J617" i="11"/>
  <c r="I618" i="11"/>
  <c r="J618" i="11"/>
  <c r="I619" i="11"/>
  <c r="J619" i="11"/>
  <c r="I620" i="11"/>
  <c r="J620" i="11"/>
  <c r="I621" i="11"/>
  <c r="J621" i="11"/>
  <c r="I622" i="11"/>
  <c r="J622" i="11"/>
  <c r="I623" i="11"/>
  <c r="J623" i="11"/>
  <c r="I624" i="11"/>
  <c r="J624" i="11"/>
  <c r="I625" i="11"/>
  <c r="J625" i="11"/>
  <c r="I626" i="11"/>
  <c r="J626" i="11"/>
  <c r="I627" i="11"/>
  <c r="J627" i="11"/>
  <c r="I628" i="11"/>
  <c r="J628" i="11"/>
  <c r="I629" i="11"/>
  <c r="J629" i="11"/>
  <c r="I630" i="11"/>
  <c r="J630" i="11"/>
  <c r="I631" i="11"/>
  <c r="J631" i="11"/>
  <c r="I632" i="11"/>
  <c r="J632" i="11"/>
  <c r="I633" i="11"/>
  <c r="J633" i="11"/>
  <c r="I634" i="11"/>
  <c r="J634" i="11"/>
  <c r="I635" i="11"/>
  <c r="J635" i="11"/>
  <c r="I636" i="11"/>
  <c r="J636" i="11"/>
  <c r="I637" i="11"/>
  <c r="J637" i="11"/>
  <c r="I638" i="11"/>
  <c r="J638" i="11"/>
  <c r="I639" i="11"/>
  <c r="J639" i="11"/>
  <c r="I640" i="11"/>
  <c r="J640" i="11"/>
  <c r="I641" i="11"/>
  <c r="J641" i="11"/>
  <c r="I642" i="11"/>
  <c r="J642" i="11"/>
  <c r="I643" i="11"/>
  <c r="J643" i="11"/>
  <c r="I644" i="11"/>
  <c r="J644" i="11"/>
  <c r="I645" i="11"/>
  <c r="J645" i="11"/>
  <c r="I646" i="11"/>
  <c r="J646" i="11"/>
  <c r="I647" i="11"/>
  <c r="J647" i="11"/>
  <c r="I648" i="11"/>
  <c r="J648" i="11"/>
  <c r="I649" i="11"/>
  <c r="J649" i="11"/>
  <c r="I650" i="11"/>
  <c r="J650" i="11"/>
  <c r="I651" i="11"/>
  <c r="J651" i="11"/>
  <c r="I652" i="11"/>
  <c r="J652" i="11"/>
  <c r="I653" i="11"/>
  <c r="J653" i="11"/>
  <c r="I654" i="11"/>
  <c r="J654" i="11"/>
  <c r="I655" i="11"/>
  <c r="J655" i="11"/>
  <c r="I656" i="11"/>
  <c r="J656" i="11"/>
  <c r="I657" i="11"/>
  <c r="J657" i="11"/>
  <c r="I658" i="11"/>
  <c r="J658" i="11"/>
  <c r="I659" i="11"/>
  <c r="J659" i="11"/>
  <c r="I660" i="11"/>
  <c r="J660" i="11"/>
  <c r="I661" i="11"/>
  <c r="J661" i="11"/>
  <c r="I662" i="11"/>
  <c r="J662" i="11"/>
  <c r="I663" i="11"/>
  <c r="J663" i="11"/>
  <c r="I664" i="11"/>
  <c r="J664" i="11"/>
  <c r="I665" i="11"/>
  <c r="J665" i="11"/>
  <c r="I666" i="11"/>
  <c r="J666" i="11"/>
  <c r="I667" i="11"/>
  <c r="J667" i="11"/>
  <c r="I668" i="11"/>
  <c r="J668" i="11"/>
  <c r="I669" i="11"/>
  <c r="J669" i="11"/>
  <c r="I670" i="11"/>
  <c r="J670" i="11"/>
  <c r="I671" i="11"/>
  <c r="J671" i="11"/>
  <c r="I672" i="11"/>
  <c r="J672" i="11"/>
  <c r="I673" i="11"/>
  <c r="J673" i="11"/>
  <c r="I674" i="11"/>
  <c r="J674" i="11"/>
  <c r="I675" i="11"/>
  <c r="J675" i="11"/>
  <c r="I676" i="11"/>
  <c r="J676" i="11"/>
  <c r="I677" i="11"/>
  <c r="J677" i="11"/>
  <c r="I678" i="11"/>
  <c r="J678" i="11"/>
  <c r="I679" i="11"/>
  <c r="J679" i="11"/>
  <c r="I680" i="11"/>
  <c r="J680" i="11"/>
  <c r="I681" i="11"/>
  <c r="J681" i="11"/>
  <c r="I682" i="11"/>
  <c r="J682" i="11"/>
  <c r="I683" i="11"/>
  <c r="J683" i="11"/>
  <c r="I684" i="11"/>
  <c r="J684" i="11"/>
  <c r="I685" i="11"/>
  <c r="J685" i="11"/>
  <c r="I686" i="11"/>
  <c r="J686" i="11"/>
  <c r="I687" i="11"/>
  <c r="J687" i="11"/>
  <c r="I688" i="11"/>
  <c r="J688" i="11"/>
  <c r="I689" i="11"/>
  <c r="J689" i="11"/>
  <c r="I690" i="11"/>
  <c r="J690" i="11"/>
  <c r="I691" i="11"/>
  <c r="J691" i="11"/>
  <c r="I692" i="11"/>
  <c r="J692" i="11"/>
  <c r="I693" i="11"/>
  <c r="J693" i="11"/>
  <c r="I694" i="11"/>
  <c r="J694" i="11"/>
  <c r="I695" i="11"/>
  <c r="J695" i="11"/>
  <c r="I696" i="11"/>
  <c r="J696" i="11"/>
  <c r="I697" i="11"/>
  <c r="J697" i="11"/>
  <c r="I698" i="11"/>
  <c r="J698" i="11"/>
  <c r="I699" i="11"/>
  <c r="J699" i="11"/>
  <c r="I700" i="11"/>
  <c r="J700" i="11"/>
  <c r="I701" i="11"/>
  <c r="J701" i="11"/>
  <c r="I702" i="11"/>
  <c r="J702" i="11"/>
  <c r="I703" i="11"/>
  <c r="J703" i="11"/>
  <c r="I704" i="11"/>
  <c r="J704" i="11"/>
  <c r="I705" i="11"/>
  <c r="J705" i="11"/>
  <c r="I706" i="11"/>
  <c r="J706" i="11"/>
  <c r="I707" i="11"/>
  <c r="J707" i="11"/>
  <c r="I708" i="11"/>
  <c r="J708" i="11"/>
  <c r="I709" i="11"/>
  <c r="J709" i="11"/>
  <c r="I710" i="11"/>
  <c r="J710" i="11"/>
  <c r="I711" i="11"/>
  <c r="J711" i="11"/>
  <c r="I712" i="11"/>
  <c r="J712" i="11"/>
  <c r="I713" i="11"/>
  <c r="J713" i="11"/>
  <c r="I714" i="11"/>
  <c r="J714" i="11"/>
  <c r="I715" i="11"/>
  <c r="J715" i="11"/>
  <c r="I716" i="11"/>
  <c r="J716" i="11"/>
  <c r="I717" i="11"/>
  <c r="J717" i="11"/>
  <c r="I718" i="11"/>
  <c r="J718" i="11"/>
  <c r="I719" i="11"/>
  <c r="J719" i="11"/>
  <c r="I720" i="11"/>
  <c r="J720" i="11"/>
  <c r="I721" i="11"/>
  <c r="J721" i="11"/>
  <c r="I722" i="11"/>
  <c r="J722" i="11"/>
  <c r="I723" i="11"/>
  <c r="J723" i="11"/>
  <c r="I724" i="11"/>
  <c r="J724" i="11"/>
  <c r="I725" i="11"/>
  <c r="J725" i="11"/>
  <c r="I726" i="11"/>
  <c r="J726" i="11"/>
  <c r="I727" i="11"/>
  <c r="J727" i="11"/>
  <c r="I728" i="11"/>
  <c r="J728" i="11"/>
  <c r="I729" i="11"/>
  <c r="J729" i="11"/>
  <c r="I730" i="11"/>
  <c r="J730" i="11"/>
  <c r="I731" i="11"/>
  <c r="J731" i="11"/>
  <c r="I732" i="11"/>
  <c r="J732" i="11"/>
  <c r="I733" i="11"/>
  <c r="J733" i="11"/>
  <c r="I734" i="11"/>
  <c r="J734" i="11"/>
  <c r="I735" i="11"/>
  <c r="J735" i="11"/>
  <c r="I736" i="11"/>
  <c r="J736" i="11"/>
  <c r="I737" i="11"/>
  <c r="J737" i="11"/>
  <c r="I738" i="11"/>
  <c r="J738" i="11"/>
  <c r="I739" i="11"/>
  <c r="J739" i="11"/>
  <c r="I740" i="11"/>
  <c r="J740" i="11"/>
  <c r="I741" i="11"/>
  <c r="J741" i="11"/>
  <c r="I742" i="11"/>
  <c r="J742" i="11"/>
  <c r="I743" i="11"/>
  <c r="J743" i="11"/>
  <c r="I744" i="11"/>
  <c r="J744" i="11"/>
  <c r="I745" i="11"/>
  <c r="J745" i="11"/>
  <c r="I746" i="11"/>
  <c r="J746" i="11"/>
  <c r="I747" i="11"/>
  <c r="J747" i="11"/>
  <c r="I748" i="11"/>
  <c r="J748" i="11"/>
  <c r="I749" i="11"/>
  <c r="J749" i="11"/>
  <c r="I750" i="11"/>
  <c r="J750" i="11"/>
  <c r="I751" i="11"/>
  <c r="J751" i="11"/>
  <c r="I752" i="11"/>
  <c r="J752" i="11"/>
  <c r="I753" i="11"/>
  <c r="J753" i="11"/>
  <c r="I754" i="11"/>
  <c r="J754" i="11"/>
  <c r="I755" i="11"/>
  <c r="J755" i="11"/>
  <c r="I756" i="11"/>
  <c r="J756" i="11"/>
  <c r="I757" i="11"/>
  <c r="J757" i="11"/>
  <c r="I758" i="11"/>
  <c r="J758" i="11"/>
  <c r="I759" i="11"/>
  <c r="J759" i="11"/>
  <c r="I760" i="11"/>
  <c r="J760" i="11"/>
  <c r="I761" i="11"/>
  <c r="J761" i="11"/>
  <c r="I762" i="11"/>
  <c r="J762" i="11"/>
  <c r="I763" i="11"/>
  <c r="J763" i="11"/>
  <c r="I764" i="11"/>
  <c r="J764" i="11"/>
  <c r="I765" i="11"/>
  <c r="J765" i="11"/>
  <c r="I766" i="11"/>
  <c r="J766" i="11"/>
  <c r="I767" i="11"/>
  <c r="J767" i="11"/>
  <c r="I768" i="11"/>
  <c r="J768" i="11"/>
  <c r="I769" i="11"/>
  <c r="J769" i="11"/>
  <c r="I770" i="11"/>
  <c r="J770" i="11"/>
  <c r="I771" i="11"/>
  <c r="J771" i="11"/>
  <c r="I772" i="11"/>
  <c r="J772" i="11"/>
  <c r="I773" i="11"/>
  <c r="J773" i="11"/>
  <c r="I774" i="11"/>
  <c r="J774" i="11"/>
  <c r="I775" i="11"/>
  <c r="J775" i="11"/>
  <c r="I776" i="11"/>
  <c r="J776" i="11"/>
  <c r="I777" i="11"/>
  <c r="J777" i="11"/>
  <c r="I778" i="11"/>
  <c r="J778" i="11"/>
  <c r="I779" i="11"/>
  <c r="J779" i="11"/>
  <c r="I780" i="11"/>
  <c r="J780" i="11"/>
  <c r="I781" i="11"/>
  <c r="J781" i="11"/>
  <c r="I782" i="11"/>
  <c r="J782" i="11"/>
  <c r="I783" i="11"/>
  <c r="J783" i="11"/>
  <c r="I784" i="11"/>
  <c r="J784" i="11"/>
  <c r="I785" i="11"/>
  <c r="J785" i="11"/>
  <c r="I786" i="11"/>
  <c r="J786" i="11"/>
  <c r="I787" i="11"/>
  <c r="J787" i="11"/>
  <c r="I788" i="11"/>
  <c r="J788" i="11"/>
  <c r="I789" i="11"/>
  <c r="J789" i="11"/>
  <c r="I790" i="11"/>
  <c r="J790" i="11"/>
  <c r="I791" i="11"/>
  <c r="J791" i="11"/>
  <c r="I792" i="11"/>
  <c r="J792" i="11"/>
  <c r="I793" i="11"/>
  <c r="J793" i="11"/>
  <c r="I794" i="11"/>
  <c r="J794" i="11"/>
  <c r="I795" i="11"/>
  <c r="J795" i="11"/>
  <c r="I796" i="11"/>
  <c r="J796" i="11"/>
  <c r="I797" i="11"/>
  <c r="J797" i="11"/>
  <c r="I798" i="11"/>
  <c r="J798" i="11"/>
  <c r="I799" i="11"/>
  <c r="J799" i="11"/>
  <c r="I800" i="11"/>
  <c r="J800" i="11"/>
  <c r="I801" i="11"/>
  <c r="J801" i="11"/>
  <c r="I802" i="11"/>
  <c r="J802" i="11"/>
  <c r="I803" i="11"/>
  <c r="J803" i="11"/>
  <c r="I804" i="11"/>
  <c r="J804" i="11"/>
  <c r="I805" i="11"/>
  <c r="J805" i="11"/>
  <c r="I806" i="11"/>
  <c r="J806" i="11"/>
  <c r="I807" i="11"/>
  <c r="J807" i="11"/>
  <c r="I808" i="11"/>
  <c r="J808" i="11"/>
  <c r="I809" i="11"/>
  <c r="J809" i="11"/>
  <c r="I810" i="11"/>
  <c r="J810" i="11"/>
  <c r="I811" i="11"/>
  <c r="J811" i="11"/>
  <c r="I812" i="11"/>
  <c r="J812" i="11"/>
  <c r="I813" i="11"/>
  <c r="J813" i="11"/>
  <c r="I814" i="11"/>
  <c r="J814" i="11"/>
  <c r="I815" i="11"/>
  <c r="J815" i="11"/>
  <c r="I816" i="11"/>
  <c r="J816" i="11"/>
  <c r="I817" i="11"/>
  <c r="J817" i="11"/>
  <c r="I818" i="11"/>
  <c r="J818" i="11"/>
  <c r="I819" i="11"/>
  <c r="J819" i="11"/>
  <c r="I820" i="11"/>
  <c r="J820" i="11"/>
  <c r="I821" i="11"/>
  <c r="J821" i="11"/>
  <c r="I822" i="11"/>
  <c r="J822" i="11"/>
  <c r="I823" i="11"/>
  <c r="J823" i="11"/>
  <c r="I824" i="11"/>
  <c r="J824" i="11"/>
  <c r="I825" i="11"/>
  <c r="J825" i="11"/>
  <c r="I826" i="11"/>
  <c r="J826" i="11"/>
  <c r="I827" i="11"/>
  <c r="J827" i="11"/>
  <c r="I828" i="11"/>
  <c r="J828" i="11"/>
  <c r="I829" i="11"/>
  <c r="J829" i="11"/>
  <c r="I830" i="11"/>
  <c r="J830" i="11"/>
  <c r="I831" i="11"/>
  <c r="J831" i="11"/>
  <c r="I832" i="11"/>
  <c r="J832" i="11"/>
  <c r="I833" i="11"/>
  <c r="J833" i="11"/>
  <c r="I834" i="11"/>
  <c r="J834" i="11"/>
  <c r="I835" i="11"/>
  <c r="J835" i="11"/>
  <c r="I836" i="11"/>
  <c r="J836" i="11"/>
  <c r="I837" i="11"/>
  <c r="J837" i="11"/>
  <c r="I838" i="11"/>
  <c r="J838" i="11"/>
  <c r="I839" i="11"/>
  <c r="J839" i="11"/>
  <c r="I840" i="11"/>
  <c r="J840" i="11"/>
  <c r="I841" i="11"/>
  <c r="J841" i="11"/>
  <c r="I842" i="11"/>
  <c r="J842" i="11"/>
  <c r="I843" i="11"/>
  <c r="J843" i="11"/>
  <c r="I844" i="11"/>
  <c r="J844" i="11"/>
  <c r="I845" i="11"/>
  <c r="J845" i="11"/>
  <c r="I846" i="11"/>
  <c r="J846" i="11"/>
  <c r="I847" i="11"/>
  <c r="J847" i="11"/>
  <c r="I848" i="11"/>
  <c r="J848" i="11"/>
  <c r="I849" i="11"/>
  <c r="J849" i="11"/>
  <c r="I850" i="11"/>
  <c r="J850" i="11"/>
  <c r="I851" i="11"/>
  <c r="J851" i="11"/>
  <c r="I852" i="11"/>
  <c r="J852" i="11"/>
  <c r="I853" i="11"/>
  <c r="J853" i="11"/>
  <c r="I854" i="11"/>
  <c r="J854" i="11"/>
  <c r="I855" i="11"/>
  <c r="J855" i="11"/>
  <c r="I856" i="11"/>
  <c r="J856" i="11"/>
  <c r="I857" i="11"/>
  <c r="J857" i="11"/>
  <c r="I858" i="11"/>
  <c r="J858" i="11"/>
  <c r="I859" i="11"/>
  <c r="J859" i="11"/>
  <c r="I860" i="11"/>
  <c r="J860" i="11"/>
  <c r="I861" i="11"/>
  <c r="J861" i="11"/>
  <c r="I862" i="11"/>
  <c r="J862" i="11"/>
  <c r="I863" i="11"/>
  <c r="J863" i="11"/>
  <c r="I864" i="11"/>
  <c r="J864" i="11"/>
  <c r="I865" i="11"/>
  <c r="J865" i="11"/>
  <c r="I866" i="11"/>
  <c r="J866" i="11"/>
  <c r="I867" i="11"/>
  <c r="J867" i="11"/>
  <c r="I868" i="11"/>
  <c r="J868" i="11"/>
  <c r="I869" i="11"/>
  <c r="J869" i="11"/>
  <c r="I870" i="11"/>
  <c r="J870" i="11"/>
  <c r="I871" i="11"/>
  <c r="J871" i="11"/>
  <c r="I872" i="11"/>
  <c r="J872" i="11"/>
  <c r="I873" i="11"/>
  <c r="J873" i="11"/>
  <c r="I874" i="11"/>
  <c r="J874" i="11"/>
  <c r="I875" i="11"/>
  <c r="J875" i="11"/>
  <c r="I876" i="11"/>
  <c r="J876" i="11"/>
  <c r="I877" i="11"/>
  <c r="J877" i="11"/>
  <c r="I878" i="11"/>
  <c r="J878" i="11"/>
  <c r="I879" i="11"/>
  <c r="J879" i="11"/>
  <c r="I880" i="11"/>
  <c r="J880" i="11"/>
  <c r="I881" i="11"/>
  <c r="J881" i="11"/>
  <c r="I882" i="11"/>
  <c r="J882" i="11"/>
  <c r="I883" i="11"/>
  <c r="J883" i="11"/>
  <c r="I884" i="11"/>
  <c r="J884" i="11"/>
  <c r="I885" i="11"/>
  <c r="J885" i="11"/>
  <c r="I886" i="11"/>
  <c r="J886" i="11"/>
  <c r="I887" i="11"/>
  <c r="J887" i="11"/>
  <c r="I888" i="11"/>
  <c r="J888" i="11"/>
  <c r="I889" i="11"/>
  <c r="J889" i="11"/>
  <c r="I890" i="11"/>
  <c r="J890" i="11"/>
  <c r="I891" i="11"/>
  <c r="J891" i="11"/>
  <c r="I892" i="11"/>
  <c r="J892" i="11"/>
  <c r="I893" i="11"/>
  <c r="J893" i="11"/>
  <c r="I894" i="11"/>
  <c r="J894" i="11"/>
  <c r="I895" i="11"/>
  <c r="J895" i="11"/>
  <c r="I896" i="11"/>
  <c r="J896" i="11"/>
  <c r="I897" i="11"/>
  <c r="J897" i="11"/>
  <c r="I898" i="11"/>
  <c r="J898" i="11"/>
  <c r="I899" i="11"/>
  <c r="J899" i="11"/>
  <c r="I900" i="11"/>
  <c r="J900" i="11"/>
  <c r="I901" i="11"/>
  <c r="J901" i="11"/>
  <c r="I902" i="11"/>
  <c r="J902" i="11"/>
  <c r="I903" i="11"/>
  <c r="J903" i="11"/>
  <c r="I904" i="11"/>
  <c r="J904" i="11"/>
  <c r="I905" i="11"/>
  <c r="J905" i="11"/>
  <c r="I906" i="11"/>
  <c r="J906" i="11"/>
  <c r="I907" i="11"/>
  <c r="J907" i="11"/>
  <c r="I908" i="11"/>
  <c r="J908" i="11"/>
  <c r="I909" i="11"/>
  <c r="J909" i="11"/>
  <c r="I910" i="11"/>
  <c r="J910" i="11"/>
  <c r="I911" i="11"/>
  <c r="J911" i="11"/>
  <c r="I912" i="11"/>
  <c r="J912" i="11"/>
  <c r="I913" i="11"/>
  <c r="J913" i="11"/>
  <c r="I914" i="11"/>
  <c r="J914" i="11"/>
  <c r="I915" i="11"/>
  <c r="J915" i="11"/>
  <c r="I916" i="11"/>
  <c r="J916" i="11"/>
  <c r="I917" i="11"/>
  <c r="J917" i="11"/>
  <c r="I918" i="11"/>
  <c r="J918" i="11"/>
  <c r="I919" i="11"/>
  <c r="J919" i="11"/>
  <c r="I920" i="11"/>
  <c r="J920" i="11"/>
  <c r="I921" i="11"/>
  <c r="J921" i="11"/>
  <c r="I922" i="11"/>
  <c r="J922" i="11"/>
  <c r="I923" i="11"/>
  <c r="J923" i="11"/>
  <c r="I924" i="11"/>
  <c r="J924" i="11"/>
  <c r="I925" i="11"/>
  <c r="J925" i="11"/>
  <c r="I926" i="11"/>
  <c r="J926" i="11"/>
  <c r="I927" i="11"/>
  <c r="J927" i="11"/>
  <c r="I928" i="11"/>
  <c r="J928" i="11"/>
  <c r="I929" i="11"/>
  <c r="J929" i="11"/>
  <c r="I930" i="11"/>
  <c r="J930" i="11"/>
  <c r="I931" i="11"/>
  <c r="J931" i="11"/>
  <c r="I932" i="11"/>
  <c r="J932" i="11"/>
  <c r="I933" i="11"/>
  <c r="J933" i="11"/>
  <c r="I934" i="11"/>
  <c r="J934" i="11"/>
  <c r="I935" i="11"/>
  <c r="J935" i="11"/>
  <c r="I936" i="11"/>
  <c r="J936" i="11"/>
  <c r="I937" i="11"/>
  <c r="J937" i="11"/>
  <c r="I938" i="11"/>
  <c r="J938" i="11"/>
  <c r="I939" i="11"/>
  <c r="J939" i="11"/>
  <c r="I940" i="11"/>
  <c r="J940" i="11"/>
  <c r="I941" i="11"/>
  <c r="J941" i="11"/>
  <c r="I942" i="11"/>
  <c r="J942" i="11"/>
  <c r="I943" i="11"/>
  <c r="J943" i="11"/>
  <c r="I944" i="11"/>
  <c r="J944" i="11"/>
  <c r="I945" i="11"/>
  <c r="J945" i="11"/>
  <c r="I946" i="11"/>
  <c r="J946" i="11"/>
  <c r="I947" i="11"/>
  <c r="J947" i="11"/>
  <c r="I948" i="11"/>
  <c r="J948" i="11"/>
  <c r="I949" i="11"/>
  <c r="J949" i="11"/>
  <c r="I950" i="11"/>
  <c r="J950" i="11"/>
  <c r="I951" i="11"/>
  <c r="J951" i="11"/>
  <c r="I952" i="11"/>
  <c r="J952" i="11"/>
  <c r="I953" i="11"/>
  <c r="J953" i="11"/>
  <c r="I954" i="11"/>
  <c r="J954" i="11"/>
  <c r="I955" i="11"/>
  <c r="J955" i="11"/>
  <c r="I956" i="11"/>
  <c r="J956" i="11"/>
  <c r="I957" i="11"/>
  <c r="J957" i="11"/>
  <c r="I958" i="11"/>
  <c r="J958" i="11"/>
  <c r="I959" i="11"/>
  <c r="J959" i="11"/>
  <c r="I960" i="11"/>
  <c r="J960" i="11"/>
  <c r="I961" i="11"/>
  <c r="J961" i="11"/>
  <c r="I962" i="11"/>
  <c r="J962" i="11"/>
  <c r="I963" i="11"/>
  <c r="J963" i="11"/>
  <c r="I964" i="11"/>
  <c r="J964" i="11"/>
  <c r="I965" i="11"/>
  <c r="J965" i="11"/>
  <c r="I966" i="11"/>
  <c r="J966" i="11"/>
  <c r="I967" i="11"/>
  <c r="J967" i="11"/>
  <c r="I968" i="11"/>
  <c r="J968" i="11"/>
  <c r="I969" i="11"/>
  <c r="J969" i="11"/>
  <c r="I970" i="11"/>
  <c r="J970" i="11"/>
  <c r="I971" i="11"/>
  <c r="J971" i="11"/>
  <c r="I972" i="11"/>
  <c r="J972" i="11"/>
  <c r="I973" i="11"/>
  <c r="J973" i="11"/>
  <c r="I974" i="11"/>
  <c r="J974" i="11"/>
  <c r="I975" i="11"/>
  <c r="J975" i="11"/>
  <c r="I976" i="11"/>
  <c r="J976" i="11"/>
  <c r="I977" i="11"/>
  <c r="J977" i="11"/>
  <c r="I978" i="11"/>
  <c r="J978" i="11"/>
  <c r="I979" i="11"/>
  <c r="J979" i="11"/>
  <c r="I980" i="11"/>
  <c r="J980" i="11"/>
  <c r="I981" i="11"/>
  <c r="J981" i="11"/>
  <c r="I982" i="11"/>
  <c r="J982" i="11"/>
  <c r="I983" i="11"/>
  <c r="J983" i="11"/>
  <c r="I984" i="11"/>
  <c r="J984" i="11"/>
  <c r="I985" i="11"/>
  <c r="J985" i="11"/>
  <c r="I986" i="11"/>
  <c r="J986" i="11"/>
  <c r="I987" i="11"/>
  <c r="J987" i="11"/>
  <c r="I988" i="11"/>
  <c r="J988" i="11"/>
  <c r="I989" i="11"/>
  <c r="J989" i="11"/>
  <c r="I990" i="11"/>
  <c r="J990" i="11"/>
  <c r="I991" i="11"/>
  <c r="J991" i="11"/>
  <c r="I992" i="11"/>
  <c r="J992" i="11"/>
  <c r="I993" i="11"/>
  <c r="J993" i="11"/>
  <c r="I994" i="11"/>
  <c r="J994" i="11"/>
  <c r="I995" i="11"/>
  <c r="J995" i="11"/>
  <c r="I996" i="11"/>
  <c r="J996" i="11"/>
  <c r="I997" i="11"/>
  <c r="J997" i="11"/>
  <c r="I998" i="11"/>
  <c r="J998" i="11"/>
  <c r="I999" i="11"/>
  <c r="J999" i="11"/>
  <c r="I1000" i="11"/>
  <c r="J1000" i="11"/>
  <c r="I1001" i="11"/>
  <c r="J1001" i="11"/>
  <c r="I1002" i="11"/>
  <c r="J1002" i="11"/>
  <c r="I1003" i="11"/>
  <c r="J1003" i="11"/>
  <c r="I1004" i="11"/>
  <c r="J1004" i="11"/>
  <c r="I1005" i="11"/>
  <c r="J1005" i="11"/>
  <c r="I1006" i="11"/>
  <c r="J1006" i="11"/>
  <c r="I1007" i="11"/>
  <c r="J1007" i="11"/>
  <c r="I1008" i="11"/>
  <c r="J1008" i="11"/>
  <c r="I1009" i="11"/>
  <c r="J1009" i="11"/>
  <c r="I1010" i="11"/>
  <c r="J1010" i="11"/>
  <c r="I1011" i="11"/>
  <c r="J1011" i="11"/>
  <c r="I1012" i="11"/>
  <c r="J1012" i="11"/>
  <c r="I1013" i="11"/>
  <c r="J1013" i="11"/>
  <c r="I1014" i="11"/>
  <c r="J1014" i="11"/>
  <c r="I1015" i="11"/>
  <c r="J1015" i="11"/>
  <c r="I1016" i="11"/>
  <c r="J1016" i="11"/>
  <c r="I1017" i="11"/>
  <c r="J1017" i="11"/>
  <c r="I1018" i="11"/>
  <c r="J1018" i="11"/>
  <c r="I1019" i="11"/>
  <c r="J1019" i="11"/>
  <c r="I1020" i="11"/>
  <c r="J1020" i="11"/>
  <c r="I1021" i="11"/>
  <c r="J1021" i="11"/>
  <c r="I1022" i="11"/>
  <c r="J1022" i="11"/>
  <c r="I1023" i="11"/>
  <c r="J1023" i="11"/>
  <c r="I1024" i="11"/>
  <c r="J1024" i="11"/>
  <c r="I1025" i="11"/>
  <c r="J1025" i="11"/>
  <c r="I1026" i="11"/>
  <c r="J1026" i="11"/>
  <c r="I1027" i="11"/>
  <c r="J1027" i="11"/>
  <c r="I1028" i="11"/>
  <c r="J1028" i="11"/>
  <c r="I1029" i="11"/>
  <c r="J1029" i="11"/>
  <c r="I1030" i="11"/>
  <c r="J1030" i="11"/>
  <c r="I1031" i="11"/>
  <c r="J1031" i="11"/>
  <c r="I1032" i="11"/>
  <c r="J1032" i="11"/>
  <c r="I1033" i="11"/>
  <c r="J1033" i="11"/>
  <c r="I1034" i="11"/>
  <c r="J1034" i="11"/>
  <c r="I1035" i="11"/>
  <c r="J1035" i="11"/>
  <c r="I1036" i="11"/>
  <c r="J1036" i="11"/>
  <c r="I1037" i="11"/>
  <c r="J1037" i="11"/>
  <c r="I1038" i="11"/>
  <c r="J1038" i="11"/>
  <c r="I1039" i="11"/>
  <c r="J1039" i="11"/>
  <c r="I1040" i="11"/>
  <c r="J1040" i="11"/>
  <c r="I1041" i="11"/>
  <c r="J1041" i="11"/>
  <c r="I1042" i="11"/>
  <c r="J1042" i="11"/>
  <c r="I1043" i="11"/>
  <c r="J1043" i="11"/>
  <c r="I1044" i="11"/>
  <c r="J1044" i="11"/>
  <c r="I1045" i="11"/>
  <c r="J1045" i="11"/>
  <c r="I1046" i="11"/>
  <c r="J1046" i="11"/>
  <c r="I1047" i="11"/>
  <c r="J1047" i="11"/>
  <c r="I1048" i="11"/>
  <c r="J1048" i="11"/>
  <c r="I1049" i="11"/>
  <c r="J1049" i="11"/>
  <c r="I1050" i="11"/>
  <c r="J1050" i="11"/>
  <c r="I1051" i="11"/>
  <c r="J1051" i="11"/>
  <c r="I1052" i="11"/>
  <c r="J1052" i="11"/>
  <c r="I1053" i="11"/>
  <c r="J1053" i="11"/>
  <c r="I1054" i="11"/>
  <c r="J1054" i="11"/>
  <c r="I1055" i="11"/>
  <c r="J1055" i="11"/>
  <c r="I1056" i="11"/>
  <c r="J1056" i="11"/>
  <c r="I1057" i="11"/>
  <c r="J1057" i="11"/>
  <c r="I1058" i="11"/>
  <c r="J1058" i="11"/>
  <c r="I1059" i="11"/>
  <c r="J1059" i="11"/>
  <c r="I1060" i="11"/>
  <c r="J1060" i="11"/>
  <c r="I1061" i="11"/>
  <c r="J1061" i="11"/>
  <c r="I1062" i="11"/>
  <c r="J1062" i="11"/>
  <c r="I1063" i="11"/>
  <c r="J1063" i="11"/>
  <c r="I1064" i="11"/>
  <c r="J1064" i="11"/>
  <c r="I1065" i="11"/>
  <c r="J1065" i="11"/>
  <c r="I1066" i="11"/>
  <c r="J1066" i="11"/>
  <c r="I1067" i="11"/>
  <c r="J1067" i="11"/>
  <c r="I1068" i="11"/>
  <c r="J1068" i="11"/>
  <c r="I1069" i="11"/>
  <c r="J1069" i="11"/>
  <c r="I1070" i="11"/>
  <c r="J1070" i="11"/>
  <c r="I1071" i="11"/>
  <c r="J1071" i="11"/>
  <c r="I1072" i="11"/>
  <c r="J1072" i="11"/>
  <c r="I1073" i="11"/>
  <c r="J1073" i="11"/>
  <c r="I1074" i="11"/>
  <c r="J1074" i="11"/>
  <c r="I1075" i="11"/>
  <c r="J1075" i="11"/>
  <c r="I1076" i="11"/>
  <c r="J1076" i="11"/>
  <c r="I1077" i="11"/>
  <c r="J1077" i="11"/>
  <c r="I1078" i="11"/>
  <c r="J1078" i="11"/>
  <c r="I1079" i="11"/>
  <c r="J1079" i="11"/>
  <c r="I1080" i="11"/>
  <c r="J1080" i="11"/>
  <c r="I1081" i="11"/>
  <c r="J1081" i="11"/>
  <c r="I1082" i="11"/>
  <c r="J1082" i="11"/>
  <c r="I1083" i="11"/>
  <c r="J1083" i="11"/>
  <c r="I1084" i="11"/>
  <c r="J1084" i="11"/>
  <c r="I1085" i="11"/>
  <c r="J1085" i="11"/>
  <c r="I1086" i="11"/>
  <c r="J1086" i="11"/>
  <c r="I1087" i="11"/>
  <c r="J1087" i="11"/>
  <c r="I1088" i="11"/>
  <c r="J1088" i="11"/>
  <c r="I1089" i="11"/>
  <c r="J1089" i="11"/>
  <c r="I1090" i="11"/>
  <c r="J1090" i="11"/>
  <c r="I1091" i="11"/>
  <c r="J1091" i="11"/>
  <c r="I1092" i="11"/>
  <c r="J1092" i="11"/>
  <c r="I1093" i="11"/>
  <c r="J1093" i="11"/>
  <c r="I1094" i="11"/>
  <c r="J1094" i="11"/>
  <c r="I1095" i="11"/>
  <c r="J1095" i="11"/>
  <c r="I1096" i="11"/>
  <c r="J1096" i="11"/>
  <c r="I1097" i="11"/>
  <c r="J1097" i="11"/>
  <c r="I1098" i="11"/>
  <c r="J1098" i="11"/>
  <c r="I1099" i="11"/>
  <c r="J1099" i="11"/>
  <c r="I1100" i="11"/>
  <c r="J1100" i="11"/>
  <c r="I1101" i="11"/>
  <c r="J1101" i="11"/>
  <c r="I1102" i="11"/>
  <c r="J1102" i="11"/>
  <c r="I1103" i="11"/>
  <c r="J1103" i="11"/>
  <c r="I1104" i="11"/>
  <c r="J1104" i="11"/>
  <c r="I1105" i="11"/>
  <c r="J1105" i="11"/>
  <c r="I1106" i="11"/>
  <c r="J1106" i="11"/>
  <c r="I1107" i="11"/>
  <c r="J1107" i="11"/>
  <c r="I1108" i="11"/>
  <c r="J1108" i="11"/>
  <c r="I1109" i="11"/>
  <c r="J1109" i="11"/>
  <c r="I1110" i="11"/>
  <c r="J1110" i="11"/>
  <c r="I1111" i="11"/>
  <c r="J1111" i="11"/>
  <c r="I1112" i="11"/>
  <c r="J1112" i="11"/>
  <c r="I1113" i="11"/>
  <c r="J1113" i="11"/>
  <c r="I1114" i="11"/>
  <c r="J1114" i="11"/>
  <c r="I1115" i="11"/>
  <c r="J1115" i="11"/>
  <c r="I1116" i="11"/>
  <c r="J1116" i="11"/>
  <c r="I1117" i="11"/>
  <c r="J1117" i="11"/>
  <c r="I1118" i="11"/>
  <c r="J1118" i="11"/>
  <c r="I1119" i="11"/>
  <c r="J1119" i="11"/>
  <c r="I1120" i="11"/>
  <c r="J1120" i="11"/>
  <c r="I1121" i="11"/>
  <c r="J1121" i="11"/>
  <c r="I1122" i="11"/>
  <c r="J1122" i="11"/>
  <c r="I1123" i="11"/>
  <c r="J1123" i="11"/>
  <c r="I1124" i="11"/>
  <c r="J1124" i="11"/>
  <c r="I1125" i="11"/>
  <c r="J1125" i="11"/>
  <c r="I1126" i="11"/>
  <c r="J1126" i="11"/>
  <c r="I1127" i="11"/>
  <c r="J1127" i="11"/>
  <c r="I1128" i="11"/>
  <c r="J1128" i="11"/>
  <c r="I1129" i="11"/>
  <c r="J1129" i="11"/>
  <c r="I1130" i="11"/>
  <c r="J1130" i="11"/>
  <c r="I1131" i="11"/>
  <c r="J1131" i="11"/>
  <c r="I1132" i="11"/>
  <c r="J1132" i="11"/>
  <c r="I1133" i="11"/>
  <c r="J1133" i="11"/>
  <c r="I1134" i="11"/>
  <c r="J1134" i="11"/>
  <c r="I1135" i="11"/>
  <c r="J1135" i="11"/>
  <c r="I1136" i="11"/>
  <c r="J1136" i="11"/>
  <c r="I1137" i="11"/>
  <c r="J1137" i="11"/>
  <c r="I1138" i="11"/>
  <c r="J1138" i="11"/>
  <c r="I1139" i="11"/>
  <c r="J1139" i="11"/>
  <c r="I1140" i="11"/>
  <c r="J1140" i="11"/>
  <c r="I1141" i="11"/>
  <c r="J1141" i="11"/>
  <c r="I1142" i="11"/>
  <c r="J1142" i="11"/>
  <c r="I1143" i="11"/>
  <c r="J1143" i="11"/>
  <c r="I1144" i="11"/>
  <c r="J1144" i="11"/>
  <c r="I1145" i="11"/>
  <c r="J1145" i="11"/>
  <c r="I1146" i="11"/>
  <c r="J1146" i="11"/>
  <c r="I1147" i="11"/>
  <c r="J1147" i="11"/>
  <c r="I1148" i="11"/>
  <c r="J1148" i="11"/>
  <c r="I1149" i="11"/>
  <c r="J1149" i="11"/>
  <c r="I1150" i="11"/>
  <c r="J1150" i="11"/>
  <c r="I1151" i="11"/>
  <c r="J1151" i="11"/>
  <c r="I1152" i="11"/>
  <c r="J1152" i="11"/>
  <c r="I1153" i="11"/>
  <c r="J1153" i="11"/>
  <c r="I1154" i="11"/>
  <c r="J1154" i="11"/>
  <c r="I1155" i="11"/>
  <c r="J1155" i="11"/>
  <c r="I1156" i="11"/>
  <c r="J1156" i="11"/>
  <c r="I1157" i="11"/>
  <c r="J1157" i="11"/>
  <c r="I1158" i="11"/>
  <c r="J1158" i="11"/>
  <c r="I1159" i="11"/>
  <c r="J1159" i="11"/>
  <c r="I1160" i="11"/>
  <c r="J1160" i="11"/>
  <c r="I1161" i="11"/>
  <c r="J1161" i="11"/>
  <c r="I1162" i="11"/>
  <c r="J1162" i="11"/>
  <c r="I1163" i="11"/>
  <c r="J1163" i="11"/>
  <c r="I1164" i="11"/>
  <c r="J1164" i="11"/>
  <c r="I1165" i="11"/>
  <c r="J1165" i="11"/>
  <c r="I1166" i="11"/>
  <c r="J1166" i="11"/>
  <c r="I1167" i="11"/>
  <c r="J1167" i="11"/>
  <c r="I1168" i="11"/>
  <c r="J1168" i="11"/>
  <c r="I1169" i="11"/>
  <c r="J1169" i="11"/>
  <c r="I1170" i="11"/>
  <c r="J1170" i="11"/>
  <c r="I1171" i="11"/>
  <c r="J1171" i="11"/>
  <c r="I1172" i="11"/>
  <c r="J1172" i="11"/>
  <c r="I1173" i="11"/>
  <c r="J1173" i="11"/>
  <c r="I1174" i="11"/>
  <c r="J1174" i="11"/>
  <c r="I1175" i="11"/>
  <c r="J1175" i="11"/>
  <c r="I1176" i="11"/>
  <c r="J1176" i="11"/>
  <c r="I1177" i="11"/>
  <c r="J1177" i="11"/>
  <c r="I1178" i="11"/>
  <c r="J1178" i="11"/>
  <c r="I1179" i="11"/>
  <c r="J1179" i="11"/>
  <c r="I1180" i="11"/>
  <c r="J1180" i="11"/>
  <c r="I1181" i="11"/>
  <c r="J1181" i="11"/>
  <c r="I1182" i="11"/>
  <c r="J1182" i="11"/>
  <c r="I1183" i="11"/>
  <c r="J1183" i="11"/>
  <c r="I1184" i="11"/>
  <c r="J1184" i="11"/>
  <c r="I1185" i="11"/>
  <c r="J1185" i="11"/>
  <c r="I1186" i="11"/>
  <c r="J1186" i="11"/>
  <c r="I1187" i="11"/>
  <c r="J1187" i="11"/>
  <c r="I1188" i="11"/>
  <c r="J1188" i="11"/>
  <c r="I1189" i="11"/>
  <c r="J1189" i="11"/>
  <c r="I1190" i="11"/>
  <c r="J1190" i="11"/>
  <c r="I1191" i="11"/>
  <c r="J1191" i="11"/>
  <c r="I1192" i="11"/>
  <c r="J1192" i="11"/>
  <c r="I1193" i="11"/>
  <c r="J1193" i="11"/>
  <c r="I1194" i="11"/>
  <c r="J1194" i="11"/>
  <c r="I1195" i="11"/>
  <c r="J1195" i="11"/>
  <c r="I1196" i="11"/>
  <c r="J1196" i="11"/>
  <c r="I1197" i="11"/>
  <c r="J1197" i="11"/>
  <c r="I1198" i="11"/>
  <c r="J1198" i="11"/>
  <c r="I1199" i="11"/>
  <c r="J1199" i="11"/>
  <c r="I1200" i="11"/>
  <c r="J1200" i="11"/>
  <c r="I1201" i="11"/>
  <c r="J1201" i="11"/>
  <c r="I1202" i="11"/>
  <c r="J1202" i="11"/>
  <c r="I1203" i="11"/>
  <c r="J1203" i="11"/>
  <c r="I1204" i="11"/>
  <c r="J1204" i="11"/>
  <c r="I1205" i="11"/>
  <c r="J1205" i="11"/>
  <c r="I1206" i="11"/>
  <c r="J1206" i="11"/>
  <c r="I1207" i="11"/>
  <c r="J1207" i="11"/>
  <c r="I1208" i="11"/>
  <c r="J1208" i="11"/>
  <c r="I1209" i="11"/>
  <c r="J1209" i="11"/>
  <c r="I1210" i="11"/>
  <c r="J1210" i="11"/>
  <c r="I1211" i="11"/>
  <c r="J1211" i="11"/>
  <c r="I1212" i="11"/>
  <c r="J1212" i="11"/>
  <c r="I1213" i="11"/>
  <c r="J1213" i="11"/>
  <c r="I1214" i="11"/>
  <c r="J1214" i="11"/>
  <c r="I1215" i="11"/>
  <c r="J1215" i="11"/>
  <c r="I1216" i="11"/>
  <c r="J1216" i="11"/>
  <c r="I1217" i="11"/>
  <c r="J1217" i="11"/>
  <c r="I1218" i="11"/>
  <c r="J1218" i="11"/>
  <c r="I1219" i="11"/>
  <c r="J1219" i="11"/>
  <c r="I1220" i="11"/>
  <c r="J1220" i="11"/>
  <c r="I1221" i="11"/>
  <c r="J1221" i="11"/>
  <c r="I1222" i="11"/>
  <c r="J1222" i="11"/>
  <c r="I1223" i="11"/>
  <c r="J1223" i="11"/>
  <c r="I1224" i="11"/>
  <c r="J1224" i="11"/>
  <c r="I1225" i="11"/>
  <c r="J1225" i="11"/>
  <c r="I1226" i="11"/>
  <c r="J1226" i="11"/>
  <c r="I1227" i="11"/>
  <c r="J1227" i="11"/>
  <c r="I1228" i="11"/>
  <c r="J1228" i="11"/>
  <c r="I1229" i="11"/>
  <c r="J1229" i="11"/>
  <c r="I1230" i="11"/>
  <c r="J1230" i="11"/>
  <c r="I1231" i="11"/>
  <c r="J1231" i="11"/>
  <c r="I1232" i="11"/>
  <c r="J1232" i="11"/>
  <c r="I1233" i="11"/>
  <c r="J1233" i="11"/>
  <c r="I1234" i="11"/>
  <c r="J1234" i="11"/>
  <c r="I1235" i="11"/>
  <c r="J1235" i="11"/>
  <c r="I1236" i="11"/>
  <c r="J1236" i="11"/>
  <c r="I1237" i="11"/>
  <c r="J1237" i="11"/>
  <c r="I1238" i="11"/>
  <c r="J1238" i="11"/>
  <c r="I1239" i="11"/>
  <c r="J1239" i="11"/>
  <c r="I1240" i="11"/>
  <c r="J1240" i="11"/>
  <c r="I1241" i="11"/>
  <c r="J1241" i="11"/>
  <c r="I1242" i="11"/>
  <c r="J1242" i="11"/>
  <c r="I1243" i="11"/>
  <c r="J1243" i="11"/>
  <c r="I1244" i="11"/>
  <c r="J1244" i="11"/>
  <c r="I1245" i="11"/>
  <c r="J1245" i="11"/>
  <c r="I1246" i="11"/>
  <c r="J1246" i="11"/>
  <c r="I1247" i="11"/>
  <c r="J1247" i="11"/>
  <c r="I1248" i="11"/>
  <c r="J1248" i="11"/>
  <c r="I1249" i="11"/>
  <c r="J1249" i="11"/>
  <c r="I1250" i="11"/>
  <c r="J1250" i="11"/>
  <c r="I1251" i="11"/>
  <c r="J1251" i="11"/>
  <c r="I1252" i="11"/>
  <c r="J1252" i="11"/>
  <c r="I1253" i="11"/>
  <c r="J1253" i="11"/>
  <c r="I1254" i="11"/>
  <c r="J1254" i="11"/>
  <c r="I1255" i="11"/>
  <c r="J1255" i="11"/>
  <c r="I1256" i="11"/>
  <c r="J1256" i="11"/>
  <c r="I1257" i="11"/>
  <c r="J1257" i="11"/>
  <c r="I1258" i="11"/>
  <c r="J1258" i="11"/>
  <c r="I1259" i="11"/>
  <c r="J1259" i="11"/>
  <c r="I1260" i="11"/>
  <c r="J1260" i="11"/>
  <c r="I1261" i="11"/>
  <c r="J1261" i="11"/>
  <c r="I1262" i="11"/>
  <c r="J1262" i="11"/>
  <c r="I1263" i="11"/>
  <c r="J1263" i="11"/>
  <c r="I1264" i="11"/>
  <c r="J1264" i="11"/>
  <c r="I1265" i="11"/>
  <c r="J1265" i="11"/>
  <c r="I1266" i="11"/>
  <c r="J1266" i="11"/>
  <c r="I1267" i="11"/>
  <c r="J1267" i="11"/>
  <c r="I1268" i="11"/>
  <c r="J1268" i="11"/>
  <c r="I1269" i="11"/>
  <c r="J1269" i="11"/>
  <c r="I1270" i="11"/>
  <c r="J1270" i="11"/>
  <c r="I1271" i="11"/>
  <c r="J1271" i="11"/>
  <c r="I1272" i="11"/>
  <c r="J1272" i="11"/>
  <c r="I1273" i="11"/>
  <c r="J1273" i="11"/>
  <c r="I1274" i="11"/>
  <c r="J1274" i="11"/>
  <c r="I1275" i="11"/>
  <c r="J1275" i="11"/>
  <c r="I1276" i="11"/>
  <c r="J1276" i="11"/>
  <c r="I1277" i="11"/>
  <c r="J1277" i="11"/>
  <c r="I1278" i="11"/>
  <c r="J1278" i="11"/>
  <c r="I1279" i="11"/>
  <c r="J1279" i="11"/>
  <c r="I1280" i="11"/>
  <c r="J1280" i="11"/>
  <c r="I1281" i="11"/>
  <c r="J1281" i="11"/>
  <c r="I1282" i="11"/>
  <c r="J1282" i="11"/>
  <c r="I1283" i="11"/>
  <c r="J1283" i="11"/>
  <c r="I1284" i="11"/>
  <c r="J1284" i="11"/>
  <c r="I1285" i="11"/>
  <c r="J1285" i="11"/>
  <c r="I1286" i="11"/>
  <c r="J1286" i="11"/>
  <c r="I1287" i="11"/>
  <c r="J1287" i="11"/>
  <c r="I1288" i="11"/>
  <c r="J1288" i="11"/>
  <c r="I1289" i="11"/>
  <c r="J1289" i="11"/>
  <c r="I1290" i="11"/>
  <c r="J1290" i="11"/>
  <c r="I1291" i="11"/>
  <c r="J1291" i="11"/>
  <c r="I1292" i="11"/>
  <c r="J1292" i="11"/>
  <c r="I1293" i="11"/>
  <c r="J1293" i="11"/>
  <c r="I1294" i="11"/>
  <c r="J1294" i="11"/>
  <c r="I1295" i="11"/>
  <c r="J1295" i="11"/>
  <c r="I1296" i="11"/>
  <c r="J1296" i="11"/>
  <c r="I1297" i="11"/>
  <c r="J1297" i="11"/>
  <c r="I1298" i="11"/>
  <c r="J1298" i="11"/>
  <c r="I1299" i="11"/>
  <c r="J1299" i="11"/>
  <c r="I1300" i="11"/>
  <c r="J1300" i="11"/>
  <c r="I1301" i="11"/>
  <c r="J1301" i="11"/>
  <c r="I1302" i="11"/>
  <c r="J1302" i="11"/>
  <c r="I1303" i="11"/>
  <c r="J1303" i="11"/>
  <c r="I1304" i="11"/>
  <c r="J1304" i="11"/>
  <c r="I1305" i="11"/>
  <c r="J1305" i="11"/>
  <c r="I1306" i="11"/>
  <c r="J1306" i="11"/>
  <c r="I1307" i="11"/>
  <c r="J1307" i="11"/>
  <c r="I1308" i="11"/>
  <c r="J1308" i="11"/>
  <c r="I1309" i="11"/>
  <c r="J1309" i="11"/>
  <c r="I1310" i="11"/>
  <c r="J1310" i="11"/>
  <c r="I1311" i="11"/>
  <c r="J1311" i="11"/>
  <c r="I1312" i="11"/>
  <c r="J1312" i="11"/>
  <c r="I1313" i="11"/>
  <c r="J1313" i="11"/>
  <c r="I1314" i="11"/>
  <c r="J1314" i="11"/>
  <c r="I1315" i="11"/>
  <c r="J1315" i="11"/>
  <c r="I1316" i="11"/>
  <c r="J1316" i="11"/>
  <c r="I1317" i="11"/>
  <c r="J1317" i="11"/>
  <c r="I1318" i="11"/>
  <c r="J1318" i="11"/>
  <c r="I1319" i="11"/>
  <c r="J1319" i="11"/>
  <c r="I1320" i="11"/>
  <c r="J1320" i="11"/>
  <c r="I1321" i="11"/>
  <c r="J1321" i="11"/>
  <c r="I1322" i="11"/>
  <c r="J1322" i="11"/>
  <c r="I1323" i="11"/>
  <c r="J1323" i="11"/>
  <c r="I1324" i="11"/>
  <c r="J1324" i="11"/>
  <c r="I1325" i="11"/>
  <c r="J1325" i="11"/>
  <c r="I1326" i="11"/>
  <c r="J1326" i="11"/>
  <c r="I1327" i="11"/>
  <c r="J1327" i="11"/>
  <c r="I1328" i="11"/>
  <c r="J1328" i="11"/>
  <c r="I1329" i="11"/>
  <c r="J1329" i="11"/>
  <c r="I1330" i="11"/>
  <c r="J1330" i="11"/>
  <c r="I1331" i="11"/>
  <c r="J1331" i="11"/>
  <c r="I1332" i="11"/>
  <c r="J1332" i="11"/>
  <c r="I1333" i="11"/>
  <c r="J1333" i="11"/>
  <c r="I1334" i="11"/>
  <c r="J1334" i="11"/>
  <c r="I1335" i="11"/>
  <c r="J1335" i="11"/>
  <c r="I1336" i="11"/>
  <c r="J1336" i="11"/>
  <c r="I1337" i="11"/>
  <c r="J1337" i="11"/>
  <c r="I1338" i="11"/>
  <c r="J1338" i="11"/>
  <c r="I1339" i="11"/>
  <c r="J1339" i="11"/>
  <c r="I1340" i="11"/>
  <c r="J1340" i="11"/>
  <c r="I1341" i="11"/>
  <c r="J1341" i="11"/>
  <c r="I1342" i="11"/>
  <c r="J1342" i="11"/>
  <c r="I1343" i="11"/>
  <c r="J1343" i="11"/>
  <c r="I1344" i="11"/>
  <c r="J1344" i="11"/>
  <c r="I1345" i="11"/>
  <c r="J1345" i="11"/>
  <c r="I1346" i="11"/>
  <c r="J1346" i="11"/>
  <c r="I1347" i="11"/>
  <c r="J1347" i="11"/>
  <c r="I1348" i="11"/>
  <c r="J1348" i="11"/>
  <c r="I1349" i="11"/>
  <c r="J1349" i="11"/>
  <c r="I1350" i="11"/>
  <c r="J1350" i="11"/>
  <c r="I1351" i="11"/>
  <c r="J1351" i="11"/>
  <c r="I1352" i="11"/>
  <c r="J1352" i="11"/>
  <c r="I1353" i="11"/>
  <c r="J1353" i="11"/>
  <c r="I1354" i="11"/>
  <c r="J1354" i="11"/>
  <c r="I1355" i="11"/>
  <c r="J1355" i="11"/>
  <c r="I1356" i="11"/>
  <c r="J1356" i="11"/>
  <c r="I1357" i="11"/>
  <c r="J1357" i="11"/>
  <c r="I1358" i="11"/>
  <c r="J1358" i="11"/>
  <c r="I1359" i="11"/>
  <c r="J1359" i="11"/>
  <c r="I1360" i="11"/>
  <c r="J1360" i="11"/>
  <c r="I1361" i="11"/>
  <c r="J1361" i="11"/>
  <c r="I1362" i="11"/>
  <c r="J1362" i="11"/>
  <c r="I1363" i="11"/>
  <c r="J1363" i="11"/>
  <c r="I1364" i="11"/>
  <c r="J1364" i="11"/>
  <c r="I1365" i="11"/>
  <c r="J1365" i="11"/>
  <c r="I1366" i="11"/>
  <c r="J1366" i="11"/>
  <c r="I1367" i="11"/>
  <c r="J1367" i="11"/>
  <c r="I1368" i="11"/>
  <c r="J1368" i="11"/>
  <c r="I1369" i="11"/>
  <c r="J1369" i="11"/>
  <c r="I1370" i="11"/>
  <c r="J1370" i="11"/>
  <c r="I1371" i="11"/>
  <c r="J1371" i="11"/>
  <c r="I1372" i="11"/>
  <c r="J1372" i="11"/>
  <c r="I1373" i="11"/>
  <c r="J1373" i="11"/>
  <c r="I1374" i="11"/>
  <c r="J1374" i="11"/>
  <c r="I1375" i="11"/>
  <c r="J1375" i="11"/>
  <c r="I1376" i="11"/>
  <c r="J1376" i="11"/>
  <c r="I1377" i="11"/>
  <c r="J1377" i="11"/>
  <c r="I1378" i="11"/>
  <c r="J1378" i="11"/>
  <c r="I1379" i="11"/>
  <c r="J1379" i="11"/>
  <c r="I1380" i="11"/>
  <c r="J1380" i="11"/>
  <c r="I1381" i="11"/>
  <c r="J1381" i="11"/>
  <c r="I1382" i="11"/>
  <c r="J1382" i="11"/>
  <c r="I1383" i="11"/>
  <c r="J1383" i="11"/>
  <c r="I1384" i="11"/>
  <c r="J1384" i="11"/>
  <c r="I1385" i="11"/>
  <c r="J1385" i="11"/>
  <c r="I1386" i="11"/>
  <c r="J1386" i="11"/>
  <c r="I1387" i="11"/>
  <c r="J1387" i="11"/>
  <c r="I1388" i="11"/>
  <c r="J1388" i="11"/>
  <c r="I1389" i="11"/>
  <c r="J1389" i="11"/>
  <c r="I1390" i="11"/>
  <c r="J1390" i="11"/>
  <c r="I1391" i="11"/>
  <c r="J1391" i="11"/>
  <c r="I1392" i="11"/>
  <c r="J1392" i="11"/>
  <c r="I1393" i="11"/>
  <c r="J1393" i="11"/>
  <c r="I1394" i="11"/>
  <c r="J1394" i="11"/>
  <c r="I1395" i="11"/>
  <c r="J1395" i="11"/>
  <c r="I1396" i="11"/>
  <c r="J1396" i="11"/>
  <c r="I1397" i="11"/>
  <c r="J1397" i="11"/>
  <c r="I1398" i="11"/>
  <c r="J1398" i="11"/>
  <c r="I1399" i="11"/>
  <c r="J1399" i="11"/>
  <c r="I1400" i="11"/>
  <c r="J1400" i="11"/>
  <c r="I1401" i="11"/>
  <c r="J1401" i="11"/>
  <c r="I1402" i="11"/>
  <c r="J1402" i="11"/>
  <c r="I1403" i="11"/>
  <c r="J1403" i="11"/>
  <c r="I1404" i="11"/>
  <c r="J1404" i="11"/>
  <c r="I1405" i="11"/>
  <c r="J1405" i="11"/>
  <c r="I1406" i="11"/>
  <c r="J1406" i="11"/>
  <c r="I1407" i="11"/>
  <c r="J1407" i="11"/>
  <c r="I1408" i="11"/>
  <c r="J1408" i="11"/>
  <c r="I1409" i="11"/>
  <c r="J1409" i="11"/>
  <c r="I1410" i="11"/>
  <c r="J1410" i="11"/>
  <c r="I1411" i="11"/>
  <c r="J1411" i="11"/>
  <c r="I1412" i="11"/>
  <c r="J1412" i="11"/>
  <c r="I1413" i="11"/>
  <c r="J1413" i="11"/>
  <c r="I1414" i="11"/>
  <c r="J1414" i="11"/>
  <c r="I1415" i="11"/>
  <c r="J1415" i="11"/>
  <c r="I1416" i="11"/>
  <c r="J1416" i="11"/>
  <c r="I1417" i="11"/>
  <c r="J1417" i="11"/>
  <c r="I1418" i="11"/>
  <c r="J1418" i="11"/>
  <c r="I1419" i="11"/>
  <c r="J1419" i="11"/>
  <c r="I1420" i="11"/>
  <c r="J1420" i="11"/>
  <c r="I1421" i="11"/>
  <c r="J1421" i="11"/>
  <c r="I1422" i="11"/>
  <c r="J1422" i="11"/>
  <c r="I1423" i="11"/>
  <c r="J1423" i="11"/>
  <c r="I1424" i="11"/>
  <c r="J1424" i="11"/>
  <c r="I1425" i="11"/>
  <c r="J1425" i="11"/>
  <c r="I1426" i="11"/>
  <c r="J1426" i="11"/>
  <c r="I1427" i="11"/>
  <c r="J1427" i="11"/>
  <c r="I1428" i="11"/>
  <c r="J1428" i="11"/>
  <c r="I1429" i="11"/>
  <c r="J1429" i="11"/>
  <c r="I1430" i="11"/>
  <c r="J1430" i="11"/>
  <c r="I1431" i="11"/>
  <c r="J1431" i="11"/>
  <c r="I1432" i="11"/>
  <c r="J1432" i="11"/>
  <c r="I1433" i="11"/>
  <c r="J1433" i="11"/>
  <c r="I1434" i="11"/>
  <c r="J1434" i="11"/>
  <c r="I1435" i="11"/>
  <c r="J1435" i="11"/>
  <c r="I1436" i="11"/>
  <c r="J1436" i="11"/>
  <c r="I1437" i="11"/>
  <c r="J1437" i="11"/>
  <c r="I1438" i="11"/>
  <c r="J1438" i="11"/>
  <c r="I1439" i="11"/>
  <c r="J1439" i="11"/>
  <c r="I1440" i="11"/>
  <c r="J1440" i="11"/>
  <c r="I1441" i="11"/>
  <c r="J1441" i="11"/>
  <c r="I1442" i="11"/>
  <c r="J1442" i="11"/>
  <c r="I1443" i="11"/>
  <c r="J1443" i="11"/>
  <c r="I1444" i="11"/>
  <c r="J1444" i="11"/>
  <c r="I1445" i="11"/>
  <c r="J1445" i="11"/>
  <c r="I1446" i="11"/>
  <c r="J1446" i="11"/>
  <c r="I1447" i="11"/>
  <c r="J1447" i="11"/>
  <c r="I1448" i="11"/>
  <c r="J1448" i="11"/>
  <c r="I1449" i="11"/>
  <c r="J1449" i="11"/>
  <c r="I1450" i="11"/>
  <c r="J1450" i="11"/>
  <c r="I1451" i="11"/>
  <c r="J1451" i="11"/>
  <c r="I1452" i="11"/>
  <c r="J1452" i="11"/>
  <c r="I1453" i="11"/>
  <c r="J1453" i="11"/>
  <c r="I1454" i="11"/>
  <c r="J1454" i="11"/>
  <c r="I1455" i="11"/>
  <c r="J1455" i="11"/>
  <c r="I1456" i="11"/>
  <c r="J1456" i="11"/>
  <c r="I1457" i="11"/>
  <c r="J1457" i="11"/>
  <c r="I1458" i="11"/>
  <c r="J1458" i="11"/>
  <c r="I1459" i="11"/>
  <c r="J1459" i="11"/>
  <c r="I1460" i="11"/>
  <c r="J1460" i="11"/>
  <c r="I1461" i="11"/>
  <c r="J1461" i="11"/>
  <c r="I1462" i="11"/>
  <c r="J1462" i="11"/>
  <c r="I1463" i="11"/>
  <c r="J1463" i="11"/>
  <c r="I1464" i="11"/>
  <c r="J1464" i="11"/>
  <c r="I1465" i="11"/>
  <c r="J1465" i="11"/>
  <c r="I1466" i="11"/>
  <c r="J1466" i="11"/>
  <c r="I1467" i="11"/>
  <c r="J1467" i="11"/>
  <c r="I1468" i="11"/>
  <c r="J1468" i="11"/>
  <c r="I1469" i="11"/>
  <c r="J1469" i="11"/>
  <c r="I1470" i="11"/>
  <c r="J1470" i="11"/>
  <c r="I1471" i="11"/>
  <c r="J1471" i="11"/>
  <c r="I1472" i="11"/>
  <c r="J1472" i="11"/>
  <c r="I1473" i="11"/>
  <c r="J1473" i="11"/>
  <c r="I1474" i="11"/>
  <c r="J1474" i="11"/>
  <c r="I1475" i="11"/>
  <c r="J1475" i="11"/>
  <c r="I1476" i="11"/>
  <c r="J1476" i="11"/>
  <c r="I1477" i="11"/>
  <c r="J1477" i="11"/>
  <c r="I1478" i="11"/>
  <c r="J1478" i="11"/>
  <c r="I1479" i="11"/>
  <c r="J1479" i="11"/>
  <c r="I1480" i="11"/>
  <c r="J1480" i="11"/>
  <c r="I1481" i="11"/>
  <c r="J1481" i="11"/>
  <c r="I1482" i="11"/>
  <c r="J1482" i="11"/>
  <c r="I1483" i="11"/>
  <c r="J1483" i="11"/>
  <c r="I1484" i="11"/>
  <c r="J1484" i="11"/>
  <c r="I1485" i="11"/>
  <c r="J1485" i="11"/>
  <c r="I1486" i="11"/>
  <c r="J1486" i="11"/>
  <c r="I1487" i="11"/>
  <c r="J1487" i="11"/>
  <c r="I1488" i="11"/>
  <c r="J1488" i="11"/>
  <c r="I1489" i="11"/>
  <c r="J1489" i="11"/>
  <c r="I1490" i="11"/>
  <c r="J1490" i="11"/>
  <c r="I1491" i="11"/>
  <c r="J1491" i="11"/>
  <c r="I1492" i="11"/>
  <c r="J1492" i="11"/>
  <c r="I1493" i="11"/>
  <c r="J1493" i="11"/>
  <c r="I1494" i="11"/>
  <c r="J1494" i="11"/>
  <c r="I1495" i="11"/>
  <c r="J1495" i="11"/>
  <c r="I1496" i="11"/>
  <c r="J1496" i="11"/>
  <c r="I1497" i="11"/>
  <c r="J1497" i="11"/>
  <c r="I1498" i="11"/>
  <c r="J1498" i="11"/>
  <c r="I1499" i="11"/>
  <c r="J1499" i="11"/>
  <c r="I1500" i="11"/>
  <c r="J1500" i="11"/>
  <c r="I1501" i="11"/>
  <c r="J1501" i="11"/>
  <c r="I1502" i="11"/>
  <c r="J1502" i="11"/>
  <c r="I1503" i="11"/>
  <c r="J1503" i="11"/>
  <c r="I1504" i="11"/>
  <c r="J1504" i="11"/>
  <c r="I1505" i="11"/>
  <c r="J1505" i="11"/>
  <c r="I1506" i="11"/>
  <c r="J1506" i="11"/>
  <c r="I1507" i="11"/>
  <c r="J1507" i="11"/>
  <c r="I1508" i="11"/>
  <c r="J1508" i="11"/>
  <c r="I1509" i="11"/>
  <c r="J1509" i="11"/>
  <c r="I1510" i="11"/>
  <c r="J1510" i="11"/>
  <c r="I1511" i="11"/>
  <c r="J1511" i="11"/>
  <c r="I1512" i="11"/>
  <c r="J1512" i="11"/>
  <c r="I1513" i="11"/>
  <c r="J1513" i="11"/>
  <c r="I1514" i="11"/>
  <c r="J1514" i="11"/>
  <c r="I1515" i="11"/>
  <c r="J1515" i="11"/>
  <c r="I1516" i="11"/>
  <c r="J1516" i="11"/>
  <c r="I1517" i="11"/>
  <c r="J1517" i="11"/>
  <c r="I1518" i="11"/>
  <c r="J1518" i="11"/>
  <c r="I1519" i="11"/>
  <c r="J1519" i="11"/>
  <c r="I1520" i="11"/>
  <c r="J1520" i="11"/>
  <c r="I1521" i="11"/>
  <c r="J1521" i="11"/>
  <c r="I1522" i="11"/>
  <c r="J1522" i="11"/>
  <c r="I1523" i="11"/>
  <c r="J1523" i="11"/>
  <c r="I1524" i="11"/>
  <c r="J1524" i="11"/>
  <c r="I1525" i="11"/>
  <c r="J1525" i="11"/>
  <c r="I1526" i="11"/>
  <c r="J1526" i="11"/>
  <c r="I1527" i="11"/>
  <c r="J1527" i="11"/>
  <c r="I1528" i="11"/>
  <c r="J1528" i="11"/>
  <c r="I1529" i="11"/>
  <c r="J1529" i="11"/>
  <c r="I1530" i="11"/>
  <c r="J1530" i="11"/>
  <c r="I1531" i="11"/>
  <c r="J1531" i="11"/>
  <c r="I1532" i="11"/>
  <c r="J1532" i="11"/>
  <c r="I1533" i="11"/>
  <c r="J1533" i="11"/>
  <c r="I1534" i="11"/>
  <c r="J1534" i="11"/>
  <c r="I1535" i="11"/>
  <c r="J1535" i="11"/>
  <c r="I1536" i="11"/>
  <c r="J1536" i="11"/>
  <c r="I1537" i="11"/>
  <c r="J1537" i="11"/>
  <c r="I1538" i="11"/>
  <c r="J1538" i="11"/>
  <c r="I1539" i="11"/>
  <c r="J1539" i="11"/>
  <c r="I1540" i="11"/>
  <c r="J1540" i="11"/>
  <c r="I1541" i="11"/>
  <c r="J1541" i="11"/>
  <c r="I1542" i="11"/>
  <c r="J1542" i="11"/>
  <c r="I1543" i="11"/>
  <c r="J1543" i="11"/>
  <c r="I1544" i="11"/>
  <c r="J1544" i="11"/>
  <c r="I1545" i="11"/>
  <c r="J1545" i="11"/>
  <c r="I1546" i="11"/>
  <c r="J1546" i="11"/>
  <c r="I1547" i="11"/>
  <c r="J1547" i="11"/>
  <c r="I1548" i="11"/>
  <c r="J1548" i="11"/>
  <c r="I1549" i="11"/>
  <c r="J1549" i="11"/>
  <c r="I1550" i="11"/>
  <c r="J1550" i="11"/>
  <c r="I1551" i="11"/>
  <c r="J1551" i="11"/>
  <c r="I1552" i="11"/>
  <c r="J1552" i="11"/>
  <c r="I1553" i="11"/>
  <c r="J1553" i="11"/>
  <c r="I1554" i="11"/>
  <c r="J1554" i="11"/>
  <c r="I1555" i="11"/>
  <c r="J1555" i="11"/>
  <c r="I1556" i="11"/>
  <c r="J1556" i="11"/>
  <c r="I1557" i="11"/>
  <c r="J1557" i="11"/>
  <c r="I1558" i="11"/>
  <c r="J1558" i="11"/>
  <c r="I1559" i="11"/>
  <c r="J1559" i="11"/>
  <c r="I1560" i="11"/>
  <c r="J1560" i="11"/>
  <c r="I1561" i="11"/>
  <c r="J1561" i="11"/>
  <c r="I1562" i="11"/>
  <c r="J1562" i="11"/>
  <c r="I1563" i="11"/>
  <c r="J1563" i="11"/>
  <c r="I1564" i="11"/>
  <c r="J1564" i="11"/>
  <c r="I1565" i="11"/>
  <c r="J1565" i="11"/>
  <c r="I1566" i="11"/>
  <c r="J1566" i="11"/>
  <c r="I1567" i="11"/>
  <c r="J1567" i="11"/>
  <c r="I1568" i="11"/>
  <c r="J1568" i="11"/>
  <c r="I1569" i="11"/>
  <c r="J1569" i="11"/>
  <c r="I1570" i="11"/>
  <c r="J1570" i="11"/>
  <c r="I1571" i="11"/>
  <c r="J1571" i="11"/>
  <c r="I1572" i="11"/>
  <c r="J1572" i="11"/>
  <c r="I1573" i="11"/>
  <c r="J1573" i="11"/>
  <c r="I1574" i="11"/>
  <c r="J1574" i="11"/>
  <c r="I1575" i="11"/>
  <c r="J1575" i="11"/>
  <c r="I1576" i="11"/>
  <c r="J1576" i="11"/>
  <c r="I1577" i="11"/>
  <c r="J1577" i="11"/>
  <c r="I1578" i="11"/>
  <c r="J1578" i="11"/>
  <c r="I1579" i="11"/>
  <c r="J1579" i="11"/>
  <c r="I1580" i="11"/>
  <c r="J1580" i="11"/>
  <c r="I1581" i="11"/>
  <c r="J1581" i="11"/>
  <c r="I1582" i="11"/>
  <c r="J1582" i="11"/>
  <c r="I1583" i="11"/>
  <c r="J1583" i="11"/>
  <c r="I1584" i="11"/>
  <c r="J1584" i="11"/>
  <c r="I1585" i="11"/>
  <c r="J1585" i="11"/>
  <c r="I1586" i="11"/>
  <c r="J1586" i="11"/>
  <c r="I1587" i="11"/>
  <c r="J1587" i="11"/>
  <c r="I1588" i="11"/>
  <c r="J1588" i="11"/>
  <c r="I1589" i="11"/>
  <c r="J1589" i="11"/>
  <c r="I1590" i="11"/>
  <c r="J1590" i="11"/>
  <c r="I1591" i="11"/>
  <c r="J1591" i="11"/>
  <c r="I1592" i="11"/>
  <c r="J1592" i="11"/>
  <c r="I1593" i="11"/>
  <c r="J1593" i="11"/>
  <c r="I1594" i="11"/>
  <c r="J1594" i="11"/>
  <c r="I1595" i="11"/>
  <c r="J1595" i="11"/>
  <c r="I1596" i="11"/>
  <c r="J1596" i="11"/>
  <c r="I1597" i="11"/>
  <c r="J1597" i="11"/>
  <c r="I1598" i="11"/>
  <c r="J1598" i="11"/>
  <c r="I1599" i="11"/>
  <c r="J1599" i="11"/>
  <c r="I1600" i="11"/>
  <c r="J1600" i="11"/>
  <c r="I1601" i="11"/>
  <c r="J1601" i="11"/>
  <c r="I1602" i="11"/>
  <c r="J1602" i="11"/>
  <c r="I1603" i="11"/>
  <c r="J1603" i="11"/>
  <c r="I1604" i="11"/>
  <c r="J1604" i="11"/>
  <c r="I1605" i="11"/>
  <c r="J1605" i="11"/>
  <c r="I1606" i="11"/>
  <c r="J1606" i="11"/>
  <c r="I1607" i="11"/>
  <c r="J1607" i="11"/>
  <c r="I1608" i="11"/>
  <c r="J1608" i="11"/>
  <c r="I1609" i="11"/>
  <c r="J1609" i="11"/>
  <c r="I1610" i="11"/>
  <c r="J1610" i="11"/>
  <c r="I1611" i="11"/>
  <c r="J1611" i="11"/>
  <c r="I1612" i="11"/>
  <c r="J1612" i="11"/>
  <c r="I1613" i="11"/>
  <c r="J1613" i="11"/>
  <c r="I1614" i="11"/>
  <c r="J1614" i="11"/>
  <c r="I1615" i="11"/>
  <c r="J1615" i="11"/>
  <c r="I1616" i="11"/>
  <c r="J1616" i="11"/>
  <c r="I1617" i="11"/>
  <c r="J1617" i="11"/>
  <c r="I1618" i="11"/>
  <c r="J1618" i="11"/>
  <c r="I1619" i="11"/>
  <c r="J1619" i="11"/>
  <c r="I1620" i="11"/>
  <c r="J1620" i="11"/>
  <c r="I1621" i="11"/>
  <c r="J1621" i="11"/>
  <c r="I1622" i="11"/>
  <c r="J1622" i="11"/>
  <c r="I1623" i="11"/>
  <c r="J1623" i="11"/>
  <c r="I1624" i="11"/>
  <c r="J1624" i="11"/>
  <c r="I1625" i="11"/>
  <c r="J1625" i="11"/>
  <c r="I1626" i="11"/>
  <c r="J1626" i="11"/>
  <c r="I1627" i="11"/>
  <c r="J1627" i="11"/>
  <c r="I1628" i="11"/>
  <c r="J1628" i="11"/>
  <c r="I1629" i="11"/>
  <c r="J1629" i="11"/>
  <c r="I1630" i="11"/>
  <c r="J1630" i="11"/>
  <c r="I1631" i="11"/>
  <c r="J1631" i="11"/>
  <c r="I1632" i="11"/>
  <c r="J1632" i="11"/>
  <c r="I1633" i="11"/>
  <c r="J1633" i="11"/>
  <c r="I1634" i="11"/>
  <c r="J1634" i="11"/>
  <c r="I1635" i="11"/>
  <c r="J1635" i="11"/>
  <c r="I1636" i="11"/>
  <c r="J1636" i="11"/>
  <c r="I1637" i="11"/>
  <c r="J1637" i="11"/>
  <c r="I1638" i="11"/>
  <c r="J1638" i="11"/>
  <c r="I1639" i="11"/>
  <c r="J1639" i="11"/>
  <c r="I1640" i="11"/>
  <c r="J1640" i="11"/>
  <c r="I1641" i="11"/>
  <c r="J1641" i="11"/>
  <c r="I1642" i="11"/>
  <c r="J1642" i="11"/>
  <c r="I1643" i="11"/>
  <c r="J1643" i="11"/>
  <c r="I1644" i="11"/>
  <c r="J1644" i="11"/>
  <c r="I1645" i="11"/>
  <c r="J1645" i="11"/>
  <c r="I1646" i="11"/>
  <c r="J1646" i="11"/>
  <c r="I1647" i="11"/>
  <c r="J1647" i="11"/>
  <c r="I1648" i="11"/>
  <c r="J1648" i="11"/>
  <c r="I1649" i="11"/>
  <c r="J1649" i="11"/>
  <c r="I1650" i="11"/>
  <c r="J1650" i="11"/>
  <c r="I1651" i="11"/>
  <c r="J1651" i="11"/>
  <c r="I1652" i="11"/>
  <c r="J1652" i="11"/>
  <c r="I1653" i="11"/>
  <c r="J1653" i="11"/>
  <c r="I1654" i="11"/>
  <c r="J1654" i="11"/>
  <c r="I1655" i="11"/>
  <c r="J1655" i="11"/>
  <c r="I1656" i="11"/>
  <c r="J1656" i="11"/>
  <c r="I1657" i="11"/>
  <c r="J1657" i="11"/>
  <c r="I1658" i="11"/>
  <c r="J1658" i="11"/>
  <c r="I1659" i="11"/>
  <c r="J1659" i="11"/>
  <c r="I1660" i="11"/>
  <c r="J1660" i="11"/>
  <c r="I1661" i="11"/>
  <c r="J1661" i="11"/>
  <c r="I1662" i="11"/>
  <c r="J1662" i="11"/>
  <c r="I1663" i="11"/>
  <c r="J1663" i="11"/>
  <c r="I1664" i="11"/>
  <c r="J1664" i="11"/>
  <c r="I1665" i="11"/>
  <c r="J1665" i="11"/>
  <c r="I1666" i="11"/>
  <c r="J1666" i="11"/>
  <c r="I1667" i="11"/>
  <c r="J1667" i="11"/>
  <c r="I1668" i="11"/>
  <c r="J1668" i="11"/>
  <c r="I1669" i="11"/>
  <c r="J1669" i="11"/>
  <c r="I1670" i="11"/>
  <c r="J1670" i="11"/>
  <c r="I1671" i="11"/>
  <c r="J1671" i="11"/>
  <c r="I1672" i="11"/>
  <c r="J1672" i="11"/>
  <c r="I1673" i="11"/>
  <c r="J1673" i="11"/>
  <c r="I1674" i="11"/>
  <c r="J1674" i="11"/>
  <c r="I1675" i="11"/>
  <c r="J1675" i="11"/>
  <c r="I1676" i="11"/>
  <c r="J1676" i="11"/>
  <c r="I1677" i="11"/>
  <c r="J1677" i="11"/>
  <c r="I1678" i="11"/>
  <c r="J1678" i="11"/>
  <c r="I1679" i="11"/>
  <c r="J1679" i="11"/>
  <c r="I1680" i="11"/>
  <c r="J1680" i="11"/>
  <c r="I1681" i="11"/>
  <c r="J1681" i="11"/>
  <c r="I1682" i="11"/>
  <c r="J1682" i="11"/>
  <c r="I1683" i="11"/>
  <c r="J1683" i="11"/>
  <c r="I1684" i="11"/>
  <c r="J1684" i="11"/>
  <c r="I1685" i="11"/>
  <c r="J1685" i="11"/>
  <c r="I1686" i="11"/>
  <c r="J1686" i="11"/>
  <c r="I1687" i="11"/>
  <c r="J1687" i="11"/>
  <c r="I1688" i="11"/>
  <c r="J1688" i="11"/>
  <c r="I1689" i="11"/>
  <c r="J1689" i="11"/>
  <c r="I1690" i="11"/>
  <c r="J1690" i="11"/>
  <c r="I1691" i="11"/>
  <c r="J1691" i="11"/>
  <c r="I1692" i="11"/>
  <c r="J1692" i="11"/>
  <c r="I1693" i="11"/>
  <c r="J1693" i="11"/>
  <c r="I1694" i="11"/>
  <c r="J1694" i="11"/>
  <c r="I1695" i="11"/>
  <c r="J1695" i="11"/>
  <c r="I1696" i="11"/>
  <c r="J1696" i="11"/>
  <c r="I1697" i="11"/>
  <c r="J1697" i="11"/>
  <c r="I1698" i="11"/>
  <c r="J1698" i="11"/>
  <c r="I1699" i="11"/>
  <c r="J1699" i="11"/>
  <c r="I1700" i="11"/>
  <c r="J1700" i="11"/>
  <c r="I1701" i="11"/>
  <c r="J1701" i="11"/>
  <c r="I1702" i="11"/>
  <c r="J1702" i="11"/>
  <c r="I1703" i="11"/>
  <c r="J1703" i="11"/>
  <c r="I1704" i="11"/>
  <c r="J1704" i="11"/>
  <c r="I1705" i="11"/>
  <c r="J1705" i="11"/>
  <c r="I1706" i="11"/>
  <c r="J1706" i="11"/>
  <c r="I1707" i="11"/>
  <c r="J1707" i="11"/>
  <c r="I1708" i="11"/>
  <c r="J1708" i="11"/>
  <c r="I1709" i="11"/>
  <c r="J1709" i="11"/>
  <c r="I1710" i="11"/>
  <c r="J1710" i="11"/>
  <c r="I1711" i="11"/>
  <c r="J1711" i="11"/>
  <c r="I1712" i="11"/>
  <c r="J1712" i="11"/>
  <c r="I1713" i="11"/>
  <c r="J1713" i="11"/>
  <c r="I1714" i="11"/>
  <c r="J1714" i="11"/>
  <c r="I1715" i="11"/>
  <c r="J1715" i="11"/>
  <c r="I1716" i="11"/>
  <c r="J1716" i="11"/>
  <c r="I1717" i="11"/>
  <c r="J1717" i="11"/>
  <c r="I1718" i="11"/>
  <c r="J1718" i="11"/>
  <c r="I1719" i="11"/>
  <c r="J1719" i="11"/>
  <c r="I1720" i="11"/>
  <c r="J1720" i="11"/>
  <c r="I1721" i="11"/>
  <c r="J1721" i="11"/>
  <c r="I1722" i="11"/>
  <c r="J1722" i="11"/>
  <c r="I1723" i="11"/>
  <c r="J1723" i="11"/>
  <c r="I1724" i="11"/>
  <c r="J1724" i="11"/>
  <c r="I1725" i="11"/>
  <c r="J1725" i="11"/>
  <c r="I1726" i="11"/>
  <c r="J1726" i="11"/>
  <c r="I1727" i="11"/>
  <c r="J1727" i="11"/>
  <c r="I1728" i="11"/>
  <c r="J1728" i="11"/>
  <c r="I1729" i="11"/>
  <c r="J1729" i="11"/>
  <c r="I1730" i="11"/>
  <c r="J1730" i="11"/>
  <c r="I1731" i="11"/>
  <c r="J1731" i="11"/>
  <c r="I1732" i="11"/>
  <c r="J1732" i="11"/>
  <c r="I1733" i="11"/>
  <c r="J1733" i="11"/>
  <c r="I1734" i="11"/>
  <c r="J1734" i="11"/>
  <c r="I1735" i="11"/>
  <c r="J1735" i="11"/>
  <c r="I1736" i="11"/>
  <c r="J1736" i="11"/>
  <c r="I1737" i="11"/>
  <c r="J1737" i="11"/>
  <c r="I1738" i="11"/>
  <c r="J1738" i="11"/>
  <c r="I1739" i="11"/>
  <c r="J1739" i="11"/>
  <c r="I1740" i="11"/>
  <c r="J1740" i="11"/>
  <c r="I1741" i="11"/>
  <c r="J1741" i="11"/>
  <c r="I1742" i="11"/>
  <c r="J1742" i="11"/>
  <c r="I1743" i="11"/>
  <c r="J1743" i="11"/>
  <c r="I1744" i="11"/>
  <c r="J1744" i="11"/>
  <c r="I1745" i="11"/>
  <c r="J1745" i="11"/>
  <c r="I1746" i="11"/>
  <c r="J1746" i="11"/>
  <c r="I1747" i="11"/>
  <c r="J1747" i="11"/>
  <c r="I1748" i="11"/>
  <c r="J1748" i="11"/>
  <c r="I1749" i="11"/>
  <c r="J1749" i="11"/>
  <c r="I1750" i="11"/>
  <c r="J1750" i="11"/>
  <c r="I1751" i="11"/>
  <c r="J1751" i="11"/>
  <c r="I1752" i="11"/>
  <c r="J1752" i="11"/>
  <c r="I1753" i="11"/>
  <c r="J1753" i="11"/>
  <c r="I1754" i="11"/>
  <c r="J1754" i="11"/>
  <c r="I1755" i="11"/>
  <c r="J1755" i="11"/>
  <c r="I1756" i="11"/>
  <c r="J1756" i="11"/>
  <c r="I1757" i="11"/>
  <c r="J1757" i="11"/>
  <c r="I1758" i="11"/>
  <c r="J1758" i="11"/>
  <c r="I1759" i="11"/>
  <c r="J1759" i="11"/>
  <c r="I1760" i="11"/>
  <c r="J1760" i="11"/>
  <c r="I1761" i="11"/>
  <c r="J1761" i="11"/>
  <c r="I1762" i="11"/>
  <c r="J1762" i="11"/>
  <c r="I1763" i="11"/>
  <c r="J1763" i="11"/>
  <c r="I1764" i="11"/>
  <c r="J1764" i="11"/>
  <c r="I1765" i="11"/>
  <c r="J1765" i="11"/>
  <c r="I1766" i="11"/>
  <c r="J1766" i="11"/>
  <c r="I1767" i="11"/>
  <c r="J1767" i="11"/>
  <c r="I1768" i="11"/>
  <c r="J1768" i="11"/>
  <c r="I1769" i="11"/>
  <c r="J1769" i="11"/>
  <c r="I1770" i="11"/>
  <c r="J1770" i="11"/>
  <c r="I1771" i="11"/>
  <c r="J1771" i="11"/>
  <c r="I1772" i="11"/>
  <c r="J1772" i="11"/>
  <c r="I1773" i="11"/>
  <c r="J1773" i="11"/>
  <c r="I1774" i="11"/>
  <c r="J1774" i="11"/>
  <c r="I1775" i="11"/>
  <c r="J1775" i="11"/>
  <c r="I1776" i="11"/>
  <c r="J1776" i="11"/>
  <c r="I1777" i="11"/>
  <c r="J1777" i="11"/>
  <c r="I1778" i="11"/>
  <c r="J1778" i="11"/>
  <c r="I1779" i="11"/>
  <c r="J1779" i="11"/>
  <c r="I1780" i="11"/>
  <c r="J1780" i="11"/>
  <c r="I1781" i="11"/>
  <c r="J1781" i="11"/>
  <c r="I1782" i="11"/>
  <c r="J1782" i="11"/>
  <c r="I1783" i="11"/>
  <c r="J1783" i="11"/>
  <c r="I1784" i="11"/>
  <c r="J1784" i="11"/>
  <c r="I1785" i="11"/>
  <c r="J1785" i="11"/>
  <c r="I1786" i="11"/>
  <c r="J1786" i="11"/>
  <c r="I1787" i="11"/>
  <c r="J1787" i="11"/>
  <c r="I1788" i="11"/>
  <c r="J1788" i="11"/>
  <c r="I1789" i="11"/>
  <c r="J1789" i="11"/>
  <c r="I1790" i="11"/>
  <c r="J1790" i="11"/>
  <c r="I1791" i="11"/>
  <c r="J1791" i="11"/>
  <c r="I1792" i="11"/>
  <c r="J1792" i="11"/>
  <c r="I1793" i="11"/>
  <c r="J1793" i="11"/>
  <c r="I1794" i="11"/>
  <c r="J1794" i="11"/>
  <c r="I1795" i="11"/>
  <c r="J1795" i="11"/>
  <c r="I1796" i="11"/>
  <c r="J1796" i="11"/>
  <c r="I1797" i="11"/>
  <c r="J1797" i="11"/>
  <c r="I1798" i="11"/>
  <c r="J1798" i="11"/>
  <c r="I1799" i="11"/>
  <c r="J1799" i="11"/>
  <c r="I1800" i="11"/>
  <c r="J1800" i="11"/>
  <c r="I1801" i="11"/>
  <c r="J1801" i="11"/>
  <c r="I1802" i="11"/>
  <c r="J1802" i="11"/>
  <c r="I1803" i="11"/>
  <c r="J1803" i="11"/>
  <c r="I1804" i="11"/>
  <c r="J1804" i="11"/>
  <c r="I1805" i="11"/>
  <c r="J1805" i="11"/>
  <c r="I1806" i="11"/>
  <c r="J1806" i="11"/>
  <c r="I1807" i="11"/>
  <c r="J1807" i="11"/>
  <c r="I1808" i="11"/>
  <c r="J1808" i="11"/>
  <c r="I1809" i="11"/>
  <c r="J1809" i="11"/>
  <c r="I1810" i="11"/>
  <c r="J1810" i="11"/>
  <c r="I1811" i="11"/>
  <c r="J1811" i="11"/>
  <c r="I1812" i="11"/>
  <c r="J1812" i="11"/>
  <c r="I1813" i="11"/>
  <c r="J1813" i="11"/>
  <c r="I1814" i="11"/>
  <c r="J1814" i="11"/>
  <c r="I1815" i="11"/>
  <c r="J1815" i="11"/>
  <c r="I1816" i="11"/>
  <c r="J1816" i="11"/>
  <c r="I1817" i="11"/>
  <c r="J1817" i="11"/>
  <c r="I1818" i="11"/>
  <c r="J1818" i="11"/>
  <c r="I1819" i="11"/>
  <c r="J1819" i="11"/>
  <c r="I1820" i="11"/>
  <c r="J1820" i="11"/>
  <c r="I1821" i="11"/>
  <c r="J1821" i="11"/>
  <c r="I1822" i="11"/>
  <c r="J1822" i="11"/>
  <c r="I1823" i="11"/>
  <c r="J1823" i="11"/>
  <c r="I1824" i="11"/>
  <c r="J1824" i="11"/>
  <c r="I1825" i="11"/>
  <c r="J1825" i="11"/>
  <c r="I1826" i="11"/>
  <c r="J1826" i="11"/>
  <c r="I1827" i="11"/>
  <c r="J1827" i="11"/>
  <c r="I1828" i="11"/>
  <c r="J1828" i="11"/>
  <c r="I1829" i="11"/>
  <c r="J1829" i="11"/>
  <c r="I1830" i="11"/>
  <c r="J1830" i="11"/>
  <c r="I1831" i="11"/>
  <c r="J1831" i="11"/>
  <c r="I1832" i="11"/>
  <c r="J1832" i="11"/>
  <c r="I1833" i="11"/>
  <c r="J1833" i="11"/>
  <c r="I1834" i="11"/>
  <c r="J1834" i="11"/>
  <c r="I1835" i="11"/>
  <c r="J1835" i="11"/>
  <c r="I1836" i="11"/>
  <c r="J1836" i="11"/>
  <c r="I1837" i="11"/>
  <c r="J1837" i="11"/>
  <c r="I1838" i="11"/>
  <c r="J1838" i="11"/>
  <c r="I1839" i="11"/>
  <c r="J1839" i="11"/>
  <c r="I1840" i="11"/>
  <c r="J1840" i="11"/>
  <c r="I1841" i="11"/>
  <c r="J1841" i="11"/>
  <c r="I1842" i="11"/>
  <c r="J1842" i="11"/>
  <c r="I1843" i="11"/>
  <c r="J1843" i="11"/>
  <c r="I1844" i="11"/>
  <c r="J1844" i="11"/>
  <c r="I1845" i="11"/>
  <c r="J1845" i="11"/>
  <c r="I1846" i="11"/>
  <c r="J1846" i="11"/>
  <c r="I1847" i="11"/>
  <c r="J1847" i="11"/>
  <c r="I1848" i="11"/>
  <c r="J1848" i="11"/>
  <c r="I1849" i="11"/>
  <c r="J1849" i="11"/>
  <c r="I1850" i="11"/>
  <c r="J1850" i="11"/>
  <c r="I1851" i="11"/>
  <c r="J1851" i="11"/>
  <c r="I1852" i="11"/>
  <c r="J1852" i="11"/>
  <c r="I1853" i="11"/>
  <c r="J1853" i="11"/>
  <c r="I1854" i="11"/>
  <c r="J1854" i="11"/>
  <c r="I1855" i="11"/>
  <c r="J1855" i="11"/>
  <c r="I1856" i="11"/>
  <c r="J1856" i="11"/>
  <c r="I1857" i="11"/>
  <c r="J1857" i="11"/>
  <c r="I1858" i="11"/>
  <c r="J1858" i="11"/>
  <c r="I1859" i="11"/>
  <c r="J1859" i="11"/>
  <c r="I1860" i="11"/>
  <c r="J1860" i="11"/>
  <c r="I1861" i="11"/>
  <c r="J1861" i="11"/>
  <c r="I1862" i="11"/>
  <c r="J1862" i="11"/>
  <c r="I1863" i="11"/>
  <c r="J1863" i="11"/>
  <c r="I1864" i="11"/>
  <c r="J1864" i="11"/>
  <c r="I1865" i="11"/>
  <c r="J1865" i="11"/>
  <c r="I1866" i="11"/>
  <c r="J1866" i="11"/>
  <c r="I1867" i="11"/>
  <c r="J1867" i="11"/>
  <c r="I1868" i="11"/>
  <c r="J1868" i="11"/>
  <c r="I1869" i="11"/>
  <c r="J1869" i="11"/>
  <c r="I1870" i="11"/>
  <c r="J1870" i="11"/>
  <c r="I1871" i="11"/>
  <c r="J1871" i="11"/>
  <c r="I1872" i="11"/>
  <c r="J1872" i="11"/>
  <c r="I1873" i="11"/>
  <c r="J1873" i="11"/>
  <c r="I1874" i="11"/>
  <c r="J1874" i="11"/>
  <c r="I1875" i="11"/>
  <c r="J1875" i="11"/>
  <c r="I1876" i="11"/>
  <c r="J1876" i="11"/>
  <c r="I1877" i="11"/>
  <c r="J1877" i="11"/>
  <c r="I1878" i="11"/>
  <c r="J1878" i="11"/>
  <c r="I1879" i="11"/>
  <c r="J1879" i="11"/>
  <c r="I1880" i="11"/>
  <c r="J1880" i="11"/>
  <c r="I1881" i="11"/>
  <c r="J1881" i="11"/>
  <c r="I1882" i="11"/>
  <c r="J1882" i="11"/>
  <c r="I1883" i="11"/>
  <c r="J1883" i="11"/>
  <c r="I1884" i="11"/>
  <c r="J1884" i="11"/>
  <c r="I1885" i="11"/>
  <c r="J1885" i="11"/>
  <c r="I1886" i="11"/>
  <c r="J1886" i="11"/>
  <c r="I1887" i="11"/>
  <c r="J1887" i="11"/>
  <c r="I1888" i="11"/>
  <c r="J1888" i="11"/>
  <c r="I1889" i="11"/>
  <c r="J1889" i="11"/>
  <c r="I1890" i="11"/>
  <c r="J1890" i="11"/>
  <c r="I1891" i="11"/>
  <c r="J1891" i="11"/>
  <c r="I1892" i="11"/>
  <c r="J1892" i="11"/>
  <c r="I1893" i="11"/>
  <c r="J1893" i="11"/>
  <c r="I1894" i="11"/>
  <c r="J1894" i="11"/>
  <c r="I1895" i="11"/>
  <c r="J1895" i="11"/>
  <c r="I1896" i="11"/>
  <c r="J1896" i="11"/>
  <c r="I1897" i="11"/>
  <c r="J1897" i="11"/>
  <c r="I1898" i="11"/>
  <c r="J1898" i="11"/>
  <c r="I1899" i="11"/>
  <c r="J1899" i="11"/>
  <c r="I1900" i="11"/>
  <c r="J1900" i="11"/>
  <c r="I1901" i="11"/>
  <c r="J1901" i="11"/>
  <c r="I1902" i="11"/>
  <c r="J1902" i="11"/>
  <c r="I1903" i="11"/>
  <c r="J1903" i="11"/>
  <c r="I1904" i="11"/>
  <c r="J1904" i="11"/>
  <c r="I1905" i="11"/>
  <c r="J1905" i="11"/>
  <c r="I1906" i="11"/>
  <c r="J1906" i="11"/>
  <c r="I1907" i="11"/>
  <c r="J1907" i="11"/>
  <c r="I1908" i="11"/>
  <c r="J1908" i="11"/>
  <c r="I1909" i="11"/>
  <c r="J1909" i="11"/>
  <c r="I1910" i="11"/>
  <c r="J1910" i="11"/>
  <c r="I1911" i="11"/>
  <c r="J1911" i="11"/>
  <c r="I1912" i="11"/>
  <c r="J1912" i="11"/>
  <c r="I1913" i="11"/>
  <c r="J1913" i="11"/>
  <c r="I1914" i="11"/>
  <c r="J1914" i="11"/>
  <c r="I1915" i="11"/>
  <c r="J1915" i="11"/>
  <c r="I1916" i="11"/>
  <c r="J1916" i="11"/>
  <c r="I1917" i="11"/>
  <c r="J1917" i="11"/>
  <c r="I1918" i="11"/>
  <c r="J1918" i="11"/>
  <c r="I1919" i="11"/>
  <c r="J1919" i="11"/>
  <c r="I1920" i="11"/>
  <c r="J1920" i="11"/>
  <c r="I1921" i="11"/>
  <c r="J1921" i="11"/>
  <c r="I1922" i="11"/>
  <c r="J1922" i="11"/>
  <c r="I1923" i="11"/>
  <c r="J1923" i="11"/>
  <c r="I1924" i="11"/>
  <c r="J1924" i="11"/>
  <c r="I1925" i="11"/>
  <c r="J1925" i="11"/>
  <c r="I1926" i="11"/>
  <c r="J1926" i="11"/>
  <c r="I1927" i="11"/>
  <c r="J1927" i="11"/>
  <c r="I1928" i="11"/>
  <c r="J1928" i="11"/>
  <c r="I1929" i="11"/>
  <c r="J1929" i="11"/>
  <c r="I1930" i="11"/>
  <c r="J1930" i="11"/>
  <c r="I1931" i="11"/>
  <c r="J1931" i="11"/>
  <c r="I1932" i="11"/>
  <c r="J1932" i="11"/>
  <c r="I1933" i="11"/>
  <c r="J1933" i="11"/>
  <c r="I1934" i="11"/>
  <c r="J1934" i="11"/>
  <c r="I1935" i="11"/>
  <c r="J1935" i="11"/>
  <c r="I1936" i="11"/>
  <c r="J1936" i="11"/>
  <c r="I1937" i="11"/>
  <c r="J1937" i="11"/>
  <c r="I1938" i="11"/>
  <c r="J1938" i="11"/>
  <c r="I1939" i="11"/>
  <c r="J1939" i="11"/>
  <c r="I1940" i="11"/>
  <c r="J1940" i="11"/>
  <c r="I1941" i="11"/>
  <c r="J1941" i="11"/>
  <c r="I1942" i="11"/>
  <c r="J1942" i="11"/>
  <c r="I1943" i="11"/>
  <c r="J1943" i="11"/>
  <c r="I1944" i="11"/>
  <c r="J1944" i="11"/>
  <c r="I1945" i="11"/>
  <c r="J1945" i="11"/>
  <c r="I1946" i="11"/>
  <c r="J1946" i="11"/>
  <c r="I1947" i="11"/>
  <c r="J1947" i="11"/>
  <c r="I1948" i="11"/>
  <c r="J1948" i="11"/>
  <c r="I1949" i="11"/>
  <c r="J1949" i="11"/>
  <c r="I1950" i="11"/>
  <c r="J1950" i="11"/>
  <c r="I1951" i="11"/>
  <c r="J1951" i="11"/>
  <c r="I1952" i="11"/>
  <c r="J1952" i="11"/>
  <c r="I1953" i="11"/>
  <c r="J1953" i="11"/>
  <c r="I1954" i="11"/>
  <c r="J1954" i="11"/>
  <c r="I1955" i="11"/>
  <c r="J1955" i="11"/>
  <c r="I1956" i="11"/>
  <c r="J1956" i="11"/>
  <c r="I1957" i="11"/>
  <c r="J1957" i="11"/>
  <c r="I1958" i="11"/>
  <c r="J1958" i="11"/>
  <c r="I1959" i="11"/>
  <c r="J1959" i="11"/>
  <c r="I1960" i="11"/>
  <c r="J1960" i="11"/>
  <c r="I1961" i="11"/>
  <c r="J1961" i="11"/>
  <c r="I1962" i="11"/>
  <c r="J1962" i="11"/>
  <c r="I1963" i="11"/>
  <c r="J1963" i="11"/>
  <c r="I1964" i="11"/>
  <c r="J1964" i="11"/>
  <c r="I1965" i="11"/>
  <c r="J1965" i="11"/>
  <c r="I1966" i="11"/>
  <c r="J1966" i="11"/>
  <c r="I1967" i="11"/>
  <c r="J1967" i="11"/>
  <c r="I1968" i="11"/>
  <c r="J1968" i="11"/>
  <c r="I1969" i="11"/>
  <c r="J1969" i="11"/>
  <c r="I1970" i="11"/>
  <c r="J1970" i="11"/>
  <c r="I1971" i="11"/>
  <c r="J1971" i="11"/>
  <c r="I1972" i="11"/>
  <c r="J1972" i="11"/>
  <c r="I1973" i="11"/>
  <c r="J1973" i="11"/>
  <c r="I1974" i="11"/>
  <c r="J1974" i="11"/>
  <c r="I1975" i="11"/>
  <c r="J1975" i="11"/>
  <c r="I1976" i="11"/>
  <c r="J1976" i="11"/>
  <c r="I1977" i="11"/>
  <c r="J1977" i="11"/>
  <c r="I1978" i="11"/>
  <c r="J1978" i="11"/>
  <c r="I1979" i="11"/>
  <c r="J1979" i="11"/>
  <c r="I1980" i="11"/>
  <c r="J1980" i="11"/>
  <c r="I1981" i="11"/>
  <c r="J1981" i="11"/>
  <c r="I1982" i="11"/>
  <c r="J1982" i="11"/>
  <c r="I1983" i="11"/>
  <c r="J1983" i="11"/>
  <c r="I1984" i="11"/>
  <c r="J1984" i="11"/>
  <c r="I1985" i="11"/>
  <c r="J1985" i="11"/>
  <c r="I1986" i="11"/>
  <c r="J1986" i="11"/>
  <c r="I1987" i="11"/>
  <c r="J1987" i="11"/>
  <c r="I1988" i="11"/>
  <c r="J1988" i="11"/>
  <c r="I1989" i="11"/>
  <c r="J1989" i="11"/>
  <c r="I1990" i="11"/>
  <c r="J1990" i="11"/>
  <c r="I1991" i="11"/>
  <c r="J1991" i="11"/>
  <c r="I1992" i="11"/>
  <c r="J1992" i="11"/>
  <c r="I1993" i="11"/>
  <c r="J1993" i="11"/>
  <c r="I1994" i="11"/>
  <c r="J1994" i="11"/>
  <c r="I1995" i="11"/>
  <c r="J1995" i="11"/>
  <c r="I1996" i="11"/>
  <c r="J1996" i="11"/>
  <c r="I1997" i="11"/>
  <c r="J1997" i="11"/>
  <c r="I1998" i="11"/>
  <c r="J1998" i="11"/>
  <c r="I1999" i="11"/>
  <c r="J1999" i="11"/>
  <c r="I2000" i="11"/>
  <c r="J2000" i="11"/>
  <c r="I2001" i="11"/>
  <c r="J2001" i="11"/>
  <c r="I2002" i="11"/>
  <c r="J2002" i="11"/>
  <c r="I2003" i="11"/>
  <c r="J2003" i="11"/>
  <c r="I2004" i="11"/>
  <c r="J2004" i="11"/>
  <c r="I2005" i="11"/>
  <c r="J2005" i="11"/>
  <c r="I2006" i="11"/>
  <c r="J2006" i="11"/>
  <c r="I2007" i="11"/>
  <c r="J2007" i="11"/>
  <c r="I2008" i="11"/>
  <c r="J2008" i="11"/>
  <c r="I2009" i="11"/>
  <c r="J2009" i="11"/>
  <c r="I2010" i="11"/>
  <c r="J2010" i="11"/>
  <c r="I2011" i="11"/>
  <c r="J2011" i="11"/>
  <c r="I2012" i="11"/>
  <c r="J2012" i="11"/>
  <c r="I2013" i="11"/>
  <c r="J2013" i="11"/>
  <c r="I2014" i="11"/>
  <c r="J2014" i="11"/>
  <c r="I2015" i="11"/>
  <c r="J2015" i="11"/>
  <c r="I2016" i="11"/>
  <c r="J2016" i="11"/>
  <c r="I2017" i="11"/>
  <c r="J2017" i="11"/>
  <c r="I2018" i="11"/>
  <c r="J2018" i="11"/>
  <c r="I2019" i="11"/>
  <c r="J2019" i="11"/>
  <c r="I2020" i="11"/>
  <c r="J2020" i="11"/>
  <c r="I2021" i="11"/>
  <c r="J2021" i="11"/>
  <c r="I2022" i="11"/>
  <c r="J2022" i="11"/>
  <c r="I2023" i="11"/>
  <c r="J2023" i="11"/>
  <c r="I2024" i="11"/>
  <c r="J2024" i="11"/>
  <c r="I2025" i="11"/>
  <c r="J2025" i="11"/>
  <c r="I2026" i="11"/>
  <c r="J2026" i="11"/>
  <c r="I2027" i="11"/>
  <c r="J2027" i="11"/>
  <c r="I2028" i="11"/>
  <c r="J2028" i="11"/>
  <c r="I2029" i="11"/>
  <c r="J2029" i="11"/>
  <c r="I2030" i="11"/>
  <c r="J2030" i="11"/>
  <c r="I2031" i="11"/>
  <c r="J2031" i="11"/>
  <c r="I2032" i="11"/>
  <c r="J2032" i="11"/>
  <c r="I2033" i="11"/>
  <c r="J2033" i="11"/>
  <c r="I2034" i="11"/>
  <c r="J2034" i="11"/>
  <c r="I2035" i="11"/>
  <c r="J2035" i="11"/>
  <c r="I2036" i="11"/>
  <c r="J2036" i="11"/>
  <c r="I2037" i="11"/>
  <c r="J2037" i="11"/>
  <c r="I2038" i="11"/>
  <c r="J2038" i="11"/>
  <c r="I2039" i="11"/>
  <c r="J2039" i="11"/>
  <c r="I2040" i="11"/>
  <c r="J2040" i="11"/>
  <c r="I2041" i="11"/>
  <c r="J2041" i="11"/>
  <c r="I2042" i="11"/>
  <c r="J2042" i="11"/>
  <c r="I2043" i="11"/>
  <c r="J2043" i="11"/>
  <c r="I2044" i="11"/>
  <c r="J2044" i="11"/>
  <c r="I2045" i="11"/>
  <c r="J2045" i="11"/>
  <c r="I2046" i="11"/>
  <c r="J2046" i="11"/>
  <c r="I2047" i="11"/>
  <c r="J2047" i="11"/>
  <c r="I2048" i="11"/>
  <c r="J2048" i="11"/>
  <c r="I2049" i="11"/>
  <c r="J2049" i="11"/>
  <c r="I2050" i="11"/>
  <c r="J2050" i="11"/>
  <c r="I2051" i="11"/>
  <c r="J2051" i="11"/>
  <c r="I2052" i="11"/>
  <c r="J2052" i="11"/>
  <c r="I2053" i="11"/>
  <c r="J2053" i="11"/>
  <c r="I2054" i="11"/>
  <c r="J2054" i="11"/>
  <c r="I2055" i="11"/>
  <c r="J2055" i="11"/>
  <c r="I2056" i="11"/>
  <c r="J2056" i="11"/>
  <c r="I2057" i="11"/>
  <c r="J2057" i="11"/>
  <c r="I2058" i="11"/>
  <c r="J2058" i="11"/>
  <c r="I2059" i="11"/>
  <c r="J2059" i="11"/>
  <c r="I2060" i="11"/>
  <c r="J2060" i="11"/>
  <c r="I2061" i="11"/>
  <c r="J2061" i="11"/>
  <c r="I2062" i="11"/>
  <c r="J2062" i="11"/>
  <c r="I2063" i="11"/>
  <c r="J2063" i="11"/>
  <c r="I2064" i="11"/>
  <c r="J2064" i="11"/>
  <c r="I2065" i="11"/>
  <c r="J2065" i="11"/>
  <c r="I2066" i="11"/>
  <c r="J2066" i="11"/>
  <c r="I2067" i="11"/>
  <c r="J2067" i="11"/>
  <c r="I2068" i="11"/>
  <c r="J2068" i="11"/>
  <c r="I2069" i="11"/>
  <c r="J2069" i="11"/>
  <c r="I2070" i="11"/>
  <c r="J2070" i="11"/>
  <c r="I2071" i="11"/>
  <c r="J2071" i="11"/>
  <c r="I2072" i="11"/>
  <c r="J2072" i="11"/>
  <c r="I2073" i="11"/>
  <c r="J2073" i="11"/>
  <c r="I2074" i="11"/>
  <c r="J2074" i="11"/>
  <c r="I2075" i="11"/>
  <c r="J2075" i="11"/>
  <c r="I2076" i="11"/>
  <c r="J2076" i="11"/>
  <c r="I2077" i="11"/>
  <c r="J2077" i="11"/>
  <c r="I2078" i="11"/>
  <c r="J2078" i="11"/>
  <c r="I2079" i="11"/>
  <c r="J2079" i="11"/>
  <c r="I2080" i="11"/>
  <c r="J2080" i="11"/>
  <c r="I2081" i="11"/>
  <c r="J2081" i="11"/>
  <c r="I2082" i="11"/>
  <c r="J2082" i="11"/>
  <c r="I2083" i="11"/>
  <c r="J2083" i="11"/>
  <c r="I2084" i="11"/>
  <c r="J2084" i="11"/>
  <c r="I2085" i="11"/>
  <c r="J2085" i="11"/>
  <c r="I2086" i="11"/>
  <c r="J2086" i="11"/>
  <c r="I2087" i="11"/>
  <c r="J2087" i="11"/>
  <c r="I2088" i="11"/>
  <c r="J2088" i="11"/>
  <c r="I2089" i="11"/>
  <c r="J2089" i="11"/>
  <c r="I2090" i="11"/>
  <c r="J2090" i="11"/>
  <c r="I2091" i="11"/>
  <c r="J2091" i="11"/>
  <c r="I2092" i="11"/>
  <c r="J2092" i="11"/>
  <c r="I2093" i="11"/>
  <c r="J2093" i="11"/>
  <c r="I2094" i="11"/>
  <c r="J2094" i="11"/>
  <c r="I2095" i="11"/>
  <c r="J2095" i="11"/>
  <c r="I2096" i="11"/>
  <c r="J2096" i="11"/>
  <c r="I2097" i="11"/>
  <c r="J2097" i="11"/>
  <c r="I2098" i="11"/>
  <c r="J2098" i="11"/>
  <c r="I2099" i="11"/>
  <c r="J2099" i="11"/>
  <c r="I2100" i="11"/>
  <c r="J2100" i="11"/>
  <c r="I2101" i="11"/>
  <c r="J2101" i="11"/>
  <c r="I2102" i="11"/>
  <c r="J2102" i="11"/>
  <c r="I2103" i="11"/>
  <c r="J2103" i="11"/>
  <c r="I2104" i="11"/>
  <c r="J2104" i="11"/>
  <c r="I2105" i="11"/>
  <c r="J2105" i="11"/>
  <c r="I2106" i="11"/>
  <c r="J2106" i="11"/>
  <c r="I2107" i="11"/>
  <c r="J2107" i="11"/>
  <c r="I2108" i="11"/>
  <c r="J2108" i="11"/>
  <c r="I2109" i="11"/>
  <c r="J2109" i="11"/>
  <c r="I2110" i="11"/>
  <c r="J2110" i="11"/>
  <c r="I2111" i="11"/>
  <c r="J2111" i="11"/>
  <c r="I2112" i="11"/>
  <c r="J2112" i="11"/>
  <c r="I2113" i="11"/>
  <c r="J2113" i="11"/>
  <c r="I2114" i="11"/>
  <c r="J2114" i="11"/>
  <c r="I2115" i="11"/>
  <c r="J2115" i="11"/>
  <c r="I2116" i="11"/>
  <c r="J2116" i="11"/>
  <c r="I2117" i="11"/>
  <c r="J2117" i="11"/>
  <c r="I2118" i="11"/>
  <c r="J2118" i="11"/>
  <c r="I2119" i="11"/>
  <c r="J2119" i="11"/>
  <c r="I2120" i="11"/>
  <c r="J2120" i="11"/>
  <c r="I2121" i="11"/>
  <c r="J2121" i="11"/>
  <c r="I2122" i="11"/>
  <c r="J2122" i="11"/>
  <c r="I2123" i="11"/>
  <c r="J2123" i="11"/>
  <c r="I2124" i="11"/>
  <c r="J2124" i="11"/>
  <c r="I2125" i="11"/>
  <c r="J2125" i="11"/>
  <c r="I2126" i="11"/>
  <c r="J2126" i="11"/>
  <c r="I2127" i="11"/>
  <c r="J2127" i="11"/>
  <c r="I2128" i="11"/>
  <c r="J2128" i="11"/>
  <c r="I2129" i="11"/>
  <c r="J2129" i="11"/>
  <c r="I2130" i="11"/>
  <c r="J2130" i="11"/>
  <c r="I2131" i="11"/>
  <c r="J2131" i="11"/>
  <c r="I2132" i="11"/>
  <c r="J2132" i="11"/>
  <c r="I2133" i="11"/>
  <c r="J2133" i="11"/>
  <c r="I2134" i="11"/>
  <c r="J2134" i="11"/>
  <c r="I2135" i="11"/>
  <c r="J2135" i="11"/>
  <c r="I2136" i="11"/>
  <c r="J2136" i="11"/>
  <c r="I2137" i="11"/>
  <c r="J2137" i="11"/>
  <c r="I2138" i="11"/>
  <c r="J2138" i="11"/>
  <c r="I2139" i="11"/>
  <c r="J2139" i="11"/>
  <c r="I2140" i="11"/>
  <c r="J2140" i="11"/>
  <c r="I2141" i="11"/>
  <c r="J2141" i="11"/>
  <c r="I2142" i="11"/>
  <c r="J2142" i="11"/>
  <c r="I2143" i="11"/>
  <c r="J2143" i="11"/>
  <c r="I2144" i="11"/>
  <c r="J2144" i="11"/>
  <c r="I2145" i="11"/>
  <c r="J2145" i="11"/>
  <c r="I2146" i="11"/>
  <c r="J2146" i="11"/>
  <c r="I2147" i="11"/>
  <c r="J2147" i="11"/>
  <c r="I2148" i="11"/>
  <c r="J2148" i="11"/>
  <c r="I2149" i="11"/>
  <c r="J2149" i="11"/>
  <c r="I2150" i="11"/>
  <c r="J2150" i="11"/>
  <c r="I2151" i="11"/>
  <c r="J2151" i="11"/>
  <c r="I2152" i="11"/>
  <c r="J2152" i="11"/>
  <c r="I2153" i="11"/>
  <c r="J2153" i="11"/>
  <c r="I2154" i="11"/>
  <c r="J2154" i="11"/>
  <c r="I2155" i="11"/>
  <c r="J2155" i="11"/>
  <c r="I2156" i="11"/>
  <c r="J2156" i="11"/>
  <c r="I2157" i="11"/>
  <c r="J2157" i="11"/>
  <c r="I2158" i="11"/>
  <c r="J2158" i="11"/>
  <c r="I2159" i="11"/>
  <c r="J2159" i="11"/>
  <c r="I2160" i="11"/>
  <c r="J2160" i="11"/>
  <c r="I2161" i="11"/>
  <c r="J2161" i="11"/>
  <c r="I2162" i="11"/>
  <c r="J2162" i="11"/>
  <c r="I2163" i="11"/>
  <c r="J2163" i="11"/>
  <c r="I2164" i="11"/>
  <c r="J2164" i="11"/>
  <c r="I2165" i="11"/>
  <c r="J2165" i="11"/>
  <c r="I2166" i="11"/>
  <c r="J2166" i="11"/>
  <c r="I2167" i="11"/>
  <c r="J2167" i="11"/>
  <c r="I2168" i="11"/>
  <c r="J2168" i="11"/>
  <c r="I2169" i="11"/>
  <c r="J2169" i="11"/>
  <c r="I2170" i="11"/>
  <c r="J2170" i="11"/>
  <c r="I2171" i="11"/>
  <c r="J2171" i="11"/>
  <c r="I2172" i="11"/>
  <c r="J2172" i="11"/>
  <c r="I2173" i="11"/>
  <c r="J2173" i="11"/>
  <c r="I2174" i="11"/>
  <c r="J2174" i="11"/>
  <c r="I2175" i="11"/>
  <c r="J2175" i="11"/>
  <c r="I2176" i="11"/>
  <c r="J2176" i="11"/>
  <c r="I2177" i="11"/>
  <c r="J2177" i="11"/>
  <c r="I2178" i="11"/>
  <c r="J2178" i="11"/>
  <c r="I2179" i="11"/>
  <c r="J2179" i="11"/>
  <c r="I2180" i="11"/>
  <c r="J2180" i="11"/>
  <c r="I2181" i="11"/>
  <c r="J2181" i="11"/>
  <c r="I2182" i="11"/>
  <c r="J2182" i="11"/>
  <c r="I2183" i="11"/>
  <c r="J2183" i="11"/>
  <c r="I2184" i="11"/>
  <c r="J2184" i="11"/>
  <c r="I2185" i="11"/>
  <c r="J2185" i="11"/>
  <c r="I2186" i="11"/>
  <c r="J2186" i="11"/>
  <c r="I2187" i="11"/>
  <c r="J2187" i="11"/>
  <c r="I2188" i="11"/>
  <c r="J2188" i="11"/>
  <c r="I2189" i="11"/>
  <c r="J2189" i="11"/>
  <c r="I2190" i="11"/>
  <c r="J2190" i="11"/>
  <c r="I2191" i="11"/>
  <c r="J2191" i="11"/>
  <c r="I2192" i="11"/>
  <c r="J2192" i="11"/>
  <c r="I2193" i="11"/>
  <c r="J2193" i="11"/>
  <c r="I2194" i="11"/>
  <c r="J2194" i="11"/>
  <c r="I2195" i="11"/>
  <c r="J2195" i="11"/>
  <c r="I2196" i="11"/>
  <c r="J2196" i="11"/>
  <c r="I2197" i="11"/>
  <c r="J2197" i="11"/>
  <c r="I2198" i="11"/>
  <c r="J2198" i="11"/>
  <c r="I2199" i="11"/>
  <c r="J2199" i="11"/>
  <c r="I2200" i="11"/>
  <c r="J2200" i="11"/>
  <c r="I2201" i="11"/>
  <c r="J2201" i="11"/>
  <c r="I2202" i="11"/>
  <c r="J2202" i="11"/>
  <c r="I2203" i="11"/>
  <c r="J2203" i="11"/>
  <c r="I2204" i="11"/>
  <c r="J2204" i="11"/>
  <c r="I2205" i="11"/>
  <c r="J2205" i="11"/>
  <c r="I2206" i="11"/>
  <c r="J2206" i="11"/>
  <c r="I2207" i="11"/>
  <c r="J2207" i="11"/>
  <c r="I2208" i="11"/>
  <c r="J2208" i="11"/>
  <c r="I2209" i="11"/>
  <c r="J2209" i="11"/>
  <c r="I2210" i="11"/>
  <c r="J2210" i="11"/>
  <c r="I2211" i="11"/>
  <c r="J2211" i="11"/>
  <c r="I2212" i="11"/>
  <c r="J2212" i="11"/>
  <c r="I2213" i="11"/>
  <c r="J2213" i="11"/>
  <c r="I2214" i="11"/>
  <c r="J2214" i="11"/>
  <c r="I2215" i="11"/>
  <c r="J2215" i="11"/>
  <c r="I2216" i="11"/>
  <c r="J2216" i="11"/>
  <c r="I2217" i="11"/>
  <c r="J2217" i="11"/>
  <c r="I2218" i="11"/>
  <c r="J2218" i="11"/>
  <c r="I2219" i="11"/>
  <c r="J2219" i="11"/>
  <c r="I2220" i="11"/>
  <c r="J2220" i="11"/>
  <c r="I2221" i="11"/>
  <c r="J2221" i="11"/>
  <c r="I2222" i="11"/>
  <c r="J2222" i="11"/>
  <c r="I2223" i="11"/>
  <c r="J2223" i="11"/>
  <c r="I2224" i="11"/>
  <c r="J2224" i="11"/>
  <c r="I2225" i="11"/>
  <c r="J2225" i="11"/>
  <c r="I2226" i="11"/>
  <c r="J2226" i="11"/>
  <c r="I2227" i="11"/>
  <c r="J2227" i="11"/>
  <c r="I2228" i="11"/>
  <c r="J2228" i="11"/>
  <c r="I2229" i="11"/>
  <c r="J2229" i="11"/>
  <c r="I2230" i="11"/>
  <c r="J2230" i="11"/>
  <c r="I2231" i="11"/>
  <c r="J2231" i="11"/>
  <c r="I2232" i="11"/>
  <c r="J2232" i="11"/>
  <c r="I2233" i="11"/>
  <c r="J2233" i="11"/>
  <c r="I2234" i="11"/>
  <c r="J2234" i="11"/>
  <c r="I2235" i="11"/>
  <c r="J2235" i="11"/>
  <c r="I2236" i="11"/>
  <c r="J2236" i="11"/>
  <c r="I2237" i="11"/>
  <c r="J2237" i="11"/>
  <c r="I2238" i="11"/>
  <c r="J2238" i="11"/>
  <c r="I2239" i="11"/>
  <c r="J2239" i="11"/>
  <c r="I2240" i="11"/>
  <c r="J2240" i="11"/>
  <c r="I2241" i="11"/>
  <c r="J2241" i="11"/>
  <c r="I2242" i="11"/>
  <c r="J2242" i="11"/>
  <c r="I2243" i="11"/>
  <c r="J2243" i="11"/>
  <c r="I2244" i="11"/>
  <c r="J2244" i="11"/>
  <c r="I2245" i="11"/>
  <c r="J2245" i="11"/>
  <c r="I2246" i="11"/>
  <c r="J2246" i="11"/>
  <c r="I2247" i="11"/>
  <c r="J2247" i="11"/>
  <c r="I2248" i="11"/>
  <c r="J2248" i="11"/>
  <c r="I2249" i="11"/>
  <c r="J2249" i="11"/>
  <c r="I2250" i="11"/>
  <c r="J2250" i="11"/>
  <c r="I2251" i="11"/>
  <c r="J2251" i="11"/>
  <c r="I2252" i="11"/>
  <c r="J2252" i="11"/>
  <c r="I2253" i="11"/>
  <c r="J2253" i="11"/>
  <c r="I2254" i="11"/>
  <c r="J2254" i="11"/>
  <c r="I2255" i="11"/>
  <c r="J2255" i="11"/>
  <c r="I2256" i="11"/>
  <c r="J2256" i="11"/>
  <c r="I2257" i="11"/>
  <c r="J2257" i="11"/>
  <c r="I2258" i="11"/>
  <c r="J2258" i="11"/>
  <c r="I2259" i="11"/>
  <c r="J2259" i="11"/>
  <c r="I2260" i="11"/>
  <c r="J2260" i="11"/>
  <c r="I2261" i="11"/>
  <c r="J2261" i="11"/>
  <c r="I2262" i="11"/>
  <c r="J2262" i="11"/>
  <c r="I2263" i="11"/>
  <c r="J2263" i="11"/>
  <c r="I2264" i="11"/>
  <c r="J2264" i="11"/>
  <c r="I2265" i="11"/>
  <c r="J2265" i="11"/>
  <c r="I2266" i="11"/>
  <c r="J2266" i="11"/>
  <c r="I2267" i="11"/>
  <c r="J2267" i="11"/>
  <c r="I2268" i="11"/>
  <c r="J2268" i="11"/>
  <c r="I2269" i="11"/>
  <c r="J2269" i="11"/>
  <c r="I2270" i="11"/>
  <c r="J2270" i="11"/>
  <c r="I2271" i="11"/>
  <c r="J2271" i="11"/>
  <c r="I2272" i="11"/>
  <c r="J2272" i="11"/>
  <c r="I2273" i="11"/>
  <c r="J2273" i="11"/>
  <c r="I2274" i="11"/>
  <c r="J2274" i="11"/>
  <c r="I2275" i="11"/>
  <c r="J2275" i="11"/>
  <c r="I2276" i="11"/>
  <c r="J2276" i="11"/>
  <c r="I2277" i="11"/>
  <c r="J2277" i="11"/>
  <c r="I2278" i="11"/>
  <c r="J2278" i="11"/>
  <c r="I2279" i="11"/>
  <c r="J2279" i="11"/>
  <c r="I2280" i="11"/>
  <c r="J2280" i="11"/>
  <c r="I2281" i="11"/>
  <c r="J2281" i="11"/>
  <c r="I2282" i="11"/>
  <c r="J2282" i="11"/>
  <c r="I2283" i="11"/>
  <c r="J2283" i="11"/>
  <c r="I2284" i="11"/>
  <c r="J2284" i="11"/>
  <c r="I2285" i="11"/>
  <c r="J2285" i="11"/>
  <c r="I2286" i="11"/>
  <c r="J2286" i="11"/>
  <c r="I2287" i="11"/>
  <c r="J2287" i="11"/>
  <c r="I2288" i="11"/>
  <c r="J2288" i="11"/>
  <c r="I2289" i="11"/>
  <c r="J2289" i="11"/>
  <c r="I2290" i="11"/>
  <c r="J2290" i="11"/>
  <c r="I2291" i="11"/>
  <c r="J2291" i="11"/>
  <c r="I2292" i="11"/>
  <c r="J2292" i="11"/>
  <c r="I2293" i="11"/>
  <c r="J2293" i="11"/>
  <c r="I2294" i="11"/>
  <c r="J2294" i="11"/>
  <c r="I2295" i="11"/>
  <c r="J2295" i="11"/>
  <c r="I2296" i="11"/>
  <c r="J2296" i="11"/>
  <c r="I2297" i="11"/>
  <c r="J2297" i="11"/>
  <c r="I2298" i="11"/>
  <c r="J2298" i="11"/>
  <c r="I2299" i="11"/>
  <c r="J2299" i="11"/>
  <c r="I2300" i="11"/>
  <c r="J2300" i="11"/>
  <c r="I2301" i="11"/>
  <c r="J2301" i="11"/>
  <c r="I2302" i="11"/>
  <c r="J2302" i="11"/>
  <c r="I2303" i="11"/>
  <c r="J2303" i="11"/>
  <c r="I2304" i="11"/>
  <c r="J2304" i="11"/>
  <c r="I2305" i="11"/>
  <c r="J2305" i="11"/>
  <c r="I2306" i="11"/>
  <c r="J2306" i="11"/>
  <c r="I2307" i="11"/>
  <c r="J2307" i="11"/>
  <c r="I2308" i="11"/>
  <c r="J2308" i="11"/>
  <c r="I2309" i="11"/>
  <c r="J2309" i="11"/>
  <c r="I2310" i="11"/>
  <c r="J2310" i="11"/>
  <c r="I2311" i="11"/>
  <c r="J2311" i="11"/>
  <c r="I2312" i="11"/>
  <c r="J2312" i="11"/>
  <c r="I2313" i="11"/>
  <c r="J2313" i="11"/>
  <c r="I2314" i="11"/>
  <c r="J2314" i="11"/>
  <c r="I2315" i="11"/>
  <c r="J2315" i="11"/>
  <c r="I2316" i="11"/>
  <c r="J2316" i="11"/>
  <c r="I2317" i="11"/>
  <c r="J2317" i="11"/>
  <c r="I2318" i="11"/>
  <c r="J2318" i="11"/>
  <c r="I2319" i="11"/>
  <c r="J2319" i="11"/>
  <c r="I2320" i="11"/>
  <c r="J2320" i="11"/>
  <c r="I2321" i="11"/>
  <c r="J2321" i="11"/>
  <c r="I2322" i="11"/>
  <c r="J2322" i="11"/>
  <c r="I2323" i="11"/>
  <c r="J2323" i="11"/>
  <c r="I2324" i="11"/>
  <c r="J2324" i="11"/>
  <c r="I2325" i="11"/>
  <c r="J2325" i="11"/>
  <c r="I2326" i="11"/>
  <c r="J2326" i="11"/>
  <c r="I2327" i="11"/>
  <c r="J2327" i="11"/>
  <c r="I2328" i="11"/>
  <c r="J2328" i="11"/>
  <c r="I2329" i="11"/>
  <c r="J2329" i="11"/>
  <c r="I2330" i="11"/>
  <c r="J2330" i="11"/>
  <c r="I2331" i="11"/>
  <c r="J2331" i="11"/>
  <c r="I2332" i="11"/>
  <c r="J2332" i="11"/>
  <c r="I2333" i="11"/>
  <c r="J2333" i="11"/>
  <c r="I2334" i="11"/>
  <c r="J2334" i="11"/>
  <c r="I2335" i="11"/>
  <c r="J2335" i="11"/>
  <c r="I2336" i="11"/>
  <c r="J2336" i="11"/>
  <c r="I2337" i="11"/>
  <c r="J2337" i="11"/>
  <c r="I2338" i="11"/>
  <c r="J2338" i="11"/>
  <c r="I2339" i="11"/>
  <c r="J2339" i="11"/>
  <c r="I2340" i="11"/>
  <c r="J2340" i="11"/>
  <c r="I2341" i="11"/>
  <c r="J2341" i="11"/>
  <c r="I2342" i="11"/>
  <c r="J2342" i="11"/>
  <c r="I2343" i="11"/>
  <c r="J2343" i="11"/>
  <c r="I2344" i="11"/>
  <c r="J2344" i="11"/>
  <c r="I2345" i="11"/>
  <c r="J2345" i="11"/>
  <c r="I2346" i="11"/>
  <c r="J2346" i="11"/>
  <c r="I2347" i="11"/>
  <c r="J2347" i="11"/>
  <c r="I2348" i="11"/>
  <c r="J2348" i="11"/>
  <c r="I2349" i="11"/>
  <c r="J2349" i="11"/>
  <c r="I2350" i="11"/>
  <c r="J2350" i="11"/>
  <c r="I2351" i="11"/>
  <c r="J2351" i="11"/>
  <c r="I2352" i="11"/>
  <c r="J2352" i="11"/>
  <c r="I2353" i="11"/>
  <c r="J2353" i="11"/>
  <c r="I2354" i="11"/>
  <c r="J2354" i="11"/>
  <c r="I2355" i="11"/>
  <c r="J2355" i="11"/>
  <c r="I2356" i="11"/>
  <c r="J2356" i="11"/>
  <c r="I2357" i="11"/>
  <c r="J2357" i="11"/>
  <c r="I2358" i="11"/>
  <c r="J2358" i="11"/>
  <c r="I2359" i="11"/>
  <c r="J2359" i="11"/>
  <c r="I2360" i="11"/>
  <c r="J2360" i="11"/>
  <c r="I2361" i="11"/>
  <c r="J2361" i="11"/>
  <c r="I2362" i="11"/>
  <c r="J2362" i="11"/>
  <c r="I2363" i="11"/>
  <c r="J2363" i="11"/>
  <c r="I2364" i="11"/>
  <c r="J2364" i="11"/>
  <c r="I2365" i="11"/>
  <c r="J2365" i="11"/>
  <c r="I2366" i="11"/>
  <c r="J2366" i="11"/>
  <c r="I2367" i="11"/>
  <c r="J2367" i="11"/>
  <c r="I2368" i="11"/>
  <c r="J2368" i="11"/>
  <c r="I2369" i="11"/>
  <c r="J2369" i="11"/>
  <c r="I2370" i="11"/>
  <c r="J2370" i="11"/>
  <c r="I2371" i="11"/>
  <c r="J2371" i="11"/>
  <c r="I2372" i="11"/>
  <c r="J2372" i="11"/>
  <c r="I2373" i="11"/>
  <c r="J2373" i="11"/>
  <c r="I2374" i="11"/>
  <c r="J2374" i="11"/>
  <c r="I2375" i="11"/>
  <c r="J2375" i="11"/>
  <c r="I2376" i="11"/>
  <c r="J2376" i="11"/>
  <c r="I2377" i="11"/>
  <c r="J2377" i="11"/>
  <c r="I2378" i="11"/>
  <c r="J2378" i="11"/>
  <c r="I2379" i="11"/>
  <c r="J2379" i="11"/>
  <c r="I2380" i="11"/>
  <c r="J2380" i="11"/>
  <c r="I2381" i="11"/>
  <c r="J2381" i="11"/>
  <c r="I2382" i="11"/>
  <c r="J2382" i="11"/>
  <c r="I2383" i="11"/>
  <c r="J2383" i="11"/>
  <c r="I2384" i="11"/>
  <c r="J2384" i="11"/>
  <c r="I2385" i="11"/>
  <c r="J2385" i="11"/>
  <c r="I2386" i="11"/>
  <c r="J2386" i="11"/>
  <c r="I2387" i="11"/>
  <c r="J2387" i="11"/>
  <c r="I2388" i="11"/>
  <c r="J2388" i="11"/>
  <c r="I2389" i="11"/>
  <c r="J2389" i="11"/>
  <c r="I2390" i="11"/>
  <c r="J2390" i="11"/>
  <c r="I2391" i="11"/>
  <c r="J2391" i="11"/>
  <c r="I2392" i="11"/>
  <c r="J2392" i="11"/>
  <c r="I2393" i="11"/>
  <c r="J2393" i="11"/>
  <c r="I2394" i="11"/>
  <c r="J2394" i="11"/>
  <c r="I2395" i="11"/>
  <c r="J2395" i="11"/>
  <c r="I2396" i="11"/>
  <c r="J2396" i="11"/>
  <c r="I2397" i="11"/>
  <c r="J2397" i="11"/>
  <c r="I2398" i="11"/>
  <c r="J2398" i="11"/>
  <c r="I2399" i="11"/>
  <c r="J2399" i="11"/>
  <c r="I2400" i="11"/>
  <c r="J2400" i="11"/>
  <c r="I2401" i="11"/>
  <c r="J2401" i="11"/>
  <c r="I2402" i="11"/>
  <c r="J2402" i="11"/>
  <c r="I2403" i="11"/>
  <c r="J2403" i="11"/>
  <c r="I2404" i="11"/>
  <c r="J2404" i="11"/>
  <c r="I2405" i="11"/>
  <c r="J2405" i="11"/>
  <c r="I2406" i="11"/>
  <c r="J2406" i="11"/>
  <c r="I2407" i="11"/>
  <c r="J2407" i="11"/>
  <c r="I2408" i="11"/>
  <c r="J2408" i="11"/>
  <c r="I2409" i="11"/>
  <c r="J2409" i="11"/>
  <c r="I2410" i="11"/>
  <c r="J2410" i="11"/>
  <c r="I2411" i="11"/>
  <c r="J2411" i="11"/>
  <c r="I2412" i="11"/>
  <c r="J2412" i="11"/>
  <c r="I2413" i="11"/>
  <c r="J2413" i="11"/>
  <c r="I2414" i="11"/>
  <c r="J2414" i="11"/>
  <c r="I2415" i="11"/>
  <c r="J2415" i="11"/>
  <c r="I2416" i="11"/>
  <c r="J2416" i="11"/>
  <c r="I2417" i="11"/>
  <c r="J2417" i="11"/>
  <c r="I2418" i="11"/>
  <c r="J2418" i="11"/>
  <c r="I2419" i="11"/>
  <c r="J2419" i="11"/>
  <c r="I2420" i="11"/>
  <c r="J2420" i="11"/>
  <c r="I2421" i="11"/>
  <c r="J2421" i="11"/>
  <c r="I2422" i="11"/>
  <c r="J2422" i="11"/>
  <c r="I2423" i="11"/>
  <c r="J2423" i="11"/>
  <c r="I2424" i="11"/>
  <c r="J2424" i="11"/>
  <c r="I2425" i="11"/>
  <c r="J2425" i="11"/>
  <c r="I2426" i="11"/>
  <c r="J2426" i="11"/>
  <c r="I2427" i="11"/>
  <c r="J2427" i="11"/>
  <c r="I2428" i="11"/>
  <c r="J2428" i="11"/>
  <c r="I2429" i="11"/>
  <c r="J2429" i="11"/>
  <c r="I2430" i="11"/>
  <c r="J2430" i="11"/>
  <c r="I2431" i="11"/>
  <c r="J2431" i="11"/>
  <c r="I2432" i="11"/>
  <c r="J2432" i="11"/>
  <c r="I2433" i="11"/>
  <c r="J2433" i="11"/>
  <c r="I2434" i="11"/>
  <c r="J2434" i="11"/>
  <c r="I2435" i="11"/>
  <c r="J2435" i="11"/>
  <c r="I2436" i="11"/>
  <c r="J2436" i="11"/>
  <c r="I2437" i="11"/>
  <c r="J2437" i="11"/>
  <c r="I2438" i="11"/>
  <c r="J2438" i="11"/>
  <c r="I2439" i="11"/>
  <c r="J2439" i="11"/>
  <c r="I2440" i="11"/>
  <c r="J2440" i="11"/>
  <c r="I2441" i="11"/>
  <c r="J2441" i="11"/>
  <c r="I2442" i="11"/>
  <c r="J2442" i="11"/>
  <c r="I2443" i="11"/>
  <c r="J2443" i="11"/>
  <c r="I2444" i="11"/>
  <c r="J2444" i="11"/>
  <c r="I2445" i="11"/>
  <c r="J2445" i="11"/>
  <c r="I2446" i="11"/>
  <c r="J2446" i="11"/>
  <c r="I2447" i="11"/>
  <c r="J2447" i="11"/>
  <c r="I2448" i="11"/>
  <c r="J2448" i="11"/>
  <c r="I2449" i="11"/>
  <c r="J2449" i="11"/>
  <c r="I2450" i="11"/>
  <c r="J2450" i="11"/>
  <c r="I2451" i="11"/>
  <c r="J2451" i="11"/>
  <c r="I2452" i="11"/>
  <c r="J2452" i="11"/>
  <c r="I2453" i="11"/>
  <c r="J2453" i="11"/>
  <c r="I2454" i="11"/>
  <c r="J2454" i="11"/>
  <c r="I2455" i="11"/>
  <c r="J2455" i="11"/>
  <c r="I2456" i="11"/>
  <c r="J2456" i="11"/>
  <c r="I2457" i="11"/>
  <c r="J2457" i="11"/>
  <c r="I2458" i="11"/>
  <c r="J2458" i="11"/>
  <c r="I2459" i="11"/>
  <c r="J2459" i="11"/>
  <c r="I2460" i="11"/>
  <c r="J2460" i="11"/>
  <c r="I2461" i="11"/>
  <c r="J2461" i="11"/>
  <c r="I2462" i="11"/>
  <c r="J2462" i="11"/>
  <c r="I2463" i="11"/>
  <c r="J2463" i="11"/>
  <c r="I2464" i="11"/>
  <c r="J2464" i="11"/>
  <c r="I2465" i="11"/>
  <c r="J2465" i="11"/>
  <c r="I2466" i="11"/>
  <c r="J2466" i="11"/>
  <c r="I2467" i="11"/>
  <c r="J2467" i="11"/>
  <c r="I2468" i="11"/>
  <c r="J2468" i="11"/>
  <c r="I2469" i="11"/>
  <c r="J2469" i="11"/>
  <c r="I2470" i="11"/>
  <c r="J2470" i="11"/>
  <c r="I2471" i="11"/>
  <c r="J2471" i="11"/>
  <c r="I2472" i="11"/>
  <c r="J2472" i="11"/>
  <c r="I2473" i="11"/>
  <c r="J2473" i="11"/>
  <c r="I2474" i="11"/>
  <c r="J2474" i="11"/>
  <c r="I2475" i="11"/>
  <c r="J2475" i="11"/>
  <c r="I2476" i="11"/>
  <c r="J2476" i="11"/>
  <c r="I2477" i="11"/>
  <c r="J2477" i="11"/>
  <c r="I2478" i="11"/>
  <c r="J2478" i="11"/>
  <c r="I2479" i="11"/>
  <c r="J2479" i="11"/>
  <c r="I2480" i="11"/>
  <c r="J2480" i="11"/>
  <c r="I2481" i="11"/>
  <c r="J2481" i="11"/>
  <c r="I2482" i="11"/>
  <c r="J2482" i="11"/>
  <c r="I2483" i="11"/>
  <c r="J2483" i="11"/>
  <c r="I2484" i="11"/>
  <c r="J2484" i="11"/>
  <c r="I2485" i="11"/>
  <c r="J2485" i="11"/>
  <c r="I2486" i="11"/>
  <c r="J2486" i="11"/>
  <c r="I2487" i="11"/>
  <c r="J2487" i="11"/>
  <c r="I2488" i="11"/>
  <c r="J2488" i="11"/>
  <c r="I2489" i="11"/>
  <c r="J2489" i="11"/>
  <c r="I2490" i="11"/>
  <c r="J2490" i="11"/>
  <c r="I2491" i="11"/>
  <c r="J2491" i="11"/>
  <c r="I2492" i="11"/>
  <c r="J2492" i="11"/>
  <c r="I2493" i="11"/>
  <c r="J2493" i="11"/>
  <c r="I2494" i="11"/>
  <c r="J2494" i="11"/>
  <c r="I2495" i="11"/>
  <c r="J2495" i="11"/>
  <c r="I2496" i="11"/>
  <c r="J2496" i="11"/>
  <c r="I2497" i="11"/>
  <c r="J2497" i="11"/>
  <c r="I2498" i="11"/>
  <c r="J2498" i="11"/>
  <c r="I2499" i="11"/>
  <c r="J2499" i="11"/>
  <c r="I2500" i="11"/>
  <c r="J2500" i="11"/>
  <c r="I2501" i="11"/>
  <c r="J2501" i="11"/>
  <c r="I2502" i="11"/>
  <c r="J2502" i="11"/>
  <c r="I2503" i="11"/>
  <c r="J2503" i="11"/>
  <c r="I2504" i="11"/>
  <c r="J2504" i="11"/>
  <c r="I2505" i="11"/>
  <c r="J2505" i="11"/>
  <c r="I2506" i="11"/>
  <c r="J2506" i="11"/>
  <c r="I2507" i="11"/>
  <c r="J2507" i="11"/>
  <c r="I2508" i="11"/>
  <c r="J2508" i="11"/>
  <c r="I2509" i="11"/>
  <c r="J2509" i="11"/>
  <c r="I2510" i="11"/>
  <c r="J2510" i="11"/>
  <c r="I2511" i="11"/>
  <c r="J2511" i="11"/>
  <c r="I2512" i="11"/>
  <c r="J2512" i="11"/>
  <c r="I2513" i="11"/>
  <c r="J2513" i="11"/>
  <c r="I2514" i="11"/>
  <c r="J2514" i="11"/>
  <c r="I2515" i="11"/>
  <c r="J2515" i="11"/>
  <c r="I2516" i="11"/>
  <c r="J2516" i="11"/>
  <c r="I2517" i="11"/>
  <c r="J2517" i="11"/>
  <c r="I2518" i="11"/>
  <c r="J2518" i="11"/>
  <c r="I2519" i="11"/>
  <c r="J2519" i="11"/>
  <c r="I2520" i="11"/>
  <c r="J2520" i="11"/>
  <c r="I2521" i="11"/>
  <c r="J2521" i="11"/>
  <c r="I2522" i="11"/>
  <c r="J2522" i="11"/>
  <c r="I2523" i="11"/>
  <c r="J2523" i="11"/>
  <c r="I2524" i="11"/>
  <c r="J2524" i="11"/>
  <c r="I2525" i="11"/>
  <c r="J2525" i="11"/>
  <c r="I2526" i="11"/>
  <c r="J2526" i="11"/>
  <c r="I2527" i="11"/>
  <c r="J2527" i="11"/>
  <c r="I2528" i="11"/>
  <c r="J2528" i="11"/>
  <c r="I2529" i="11"/>
  <c r="J2529" i="11"/>
  <c r="I2530" i="11"/>
  <c r="J2530" i="11"/>
  <c r="I2531" i="11"/>
  <c r="J2531" i="11"/>
  <c r="I2532" i="11"/>
  <c r="J2532" i="11"/>
  <c r="I2533" i="11"/>
  <c r="J2533" i="11"/>
  <c r="I2534" i="11"/>
  <c r="J2534" i="11"/>
  <c r="I2535" i="11"/>
  <c r="J2535" i="11"/>
  <c r="I2536" i="11"/>
  <c r="J2536" i="11"/>
  <c r="I2537" i="11"/>
  <c r="J2537" i="11"/>
  <c r="I2538" i="11"/>
  <c r="J2538" i="11"/>
  <c r="I2539" i="11"/>
  <c r="J2539" i="11"/>
  <c r="I2540" i="11"/>
  <c r="J2540" i="11"/>
  <c r="I2541" i="11"/>
  <c r="J2541" i="11"/>
  <c r="I2542" i="11"/>
  <c r="J2542" i="11"/>
  <c r="I2543" i="11"/>
  <c r="J2543" i="11"/>
  <c r="I2544" i="11"/>
  <c r="J2544" i="11"/>
  <c r="I2545" i="11"/>
  <c r="J2545" i="11"/>
  <c r="I2546" i="11"/>
  <c r="J2546" i="11"/>
  <c r="I2547" i="11"/>
  <c r="J2547" i="11"/>
  <c r="I2548" i="11"/>
  <c r="J2548" i="11"/>
  <c r="I2549" i="11"/>
  <c r="J2549" i="11"/>
  <c r="I2550" i="11"/>
  <c r="J2550" i="11"/>
  <c r="I2551" i="11"/>
  <c r="J2551" i="11"/>
  <c r="I2552" i="11"/>
  <c r="J2552" i="11"/>
  <c r="I2553" i="11"/>
  <c r="J2553" i="11"/>
  <c r="I2554" i="11"/>
  <c r="J2554" i="11"/>
  <c r="I2555" i="11"/>
  <c r="J2555" i="11"/>
  <c r="I2556" i="11"/>
  <c r="J2556" i="11"/>
  <c r="I2557" i="11"/>
  <c r="J2557" i="11"/>
  <c r="I2558" i="11"/>
  <c r="J2558" i="11"/>
  <c r="I2559" i="11"/>
  <c r="J2559" i="11"/>
  <c r="I2560" i="11"/>
  <c r="J2560" i="11"/>
  <c r="I2561" i="11"/>
  <c r="J2561" i="11"/>
  <c r="I2562" i="11"/>
  <c r="J2562" i="11"/>
  <c r="I2563" i="11"/>
  <c r="J2563" i="11"/>
  <c r="I2564" i="11"/>
  <c r="J2564" i="11"/>
  <c r="I2565" i="11"/>
  <c r="J2565" i="11"/>
  <c r="I2566" i="11"/>
  <c r="J2566" i="11"/>
  <c r="I2567" i="11"/>
  <c r="J2567" i="11"/>
  <c r="I2568" i="11"/>
  <c r="J2568" i="11"/>
  <c r="I2569" i="11"/>
  <c r="J2569" i="11"/>
  <c r="I2570" i="11"/>
  <c r="J2570" i="11"/>
  <c r="I2571" i="11"/>
  <c r="J2571" i="11"/>
  <c r="I2572" i="11"/>
  <c r="J2572" i="11"/>
  <c r="I2573" i="11"/>
  <c r="J2573" i="11"/>
  <c r="I2574" i="11"/>
  <c r="J2574" i="11"/>
  <c r="I2575" i="11"/>
  <c r="J2575" i="11"/>
  <c r="I2576" i="11"/>
  <c r="J2576" i="11"/>
  <c r="I2577" i="11"/>
  <c r="J2577" i="11"/>
  <c r="I2578" i="11"/>
  <c r="J2578" i="11"/>
  <c r="I2579" i="11"/>
  <c r="J2579" i="11"/>
  <c r="I2580" i="11"/>
  <c r="J2580" i="11"/>
  <c r="I2581" i="11"/>
  <c r="J2581" i="11"/>
  <c r="I2582" i="11"/>
  <c r="J2582" i="11"/>
  <c r="I2583" i="11"/>
  <c r="J2583" i="11"/>
  <c r="I2584" i="11"/>
  <c r="J2584" i="11"/>
  <c r="I2585" i="11"/>
  <c r="J2585" i="11"/>
  <c r="I2586" i="11"/>
  <c r="J2586" i="11"/>
  <c r="I2587" i="11"/>
  <c r="J2587" i="11"/>
  <c r="I2588" i="11"/>
  <c r="J2588" i="11"/>
  <c r="I2589" i="11"/>
  <c r="J2589" i="11"/>
  <c r="I2590" i="11"/>
  <c r="J2590" i="11"/>
  <c r="I2591" i="11"/>
  <c r="J2591" i="11"/>
  <c r="I2592" i="11"/>
  <c r="J2592" i="11"/>
  <c r="I2593" i="11"/>
  <c r="J2593" i="11"/>
  <c r="I2594" i="11"/>
  <c r="J2594" i="11"/>
  <c r="I2595" i="11"/>
  <c r="J2595" i="11"/>
  <c r="I2596" i="11"/>
  <c r="J2596" i="11"/>
  <c r="I2597" i="11"/>
  <c r="J2597" i="11"/>
  <c r="I2598" i="11"/>
  <c r="J2598" i="11"/>
  <c r="I2599" i="11"/>
  <c r="J2599" i="11"/>
  <c r="I2600" i="11"/>
  <c r="J2600" i="11"/>
  <c r="I2601" i="11"/>
  <c r="J2601" i="11"/>
  <c r="I2602" i="11"/>
  <c r="J2602" i="11"/>
  <c r="I2603" i="11"/>
  <c r="J2603" i="11"/>
  <c r="I2604" i="11"/>
  <c r="J2604" i="11"/>
  <c r="I2605" i="11"/>
  <c r="J2605" i="11"/>
  <c r="I2606" i="11"/>
  <c r="J2606" i="11"/>
  <c r="I2607" i="11"/>
  <c r="J2607" i="11"/>
  <c r="I2608" i="11"/>
  <c r="J2608" i="11"/>
  <c r="I2609" i="11"/>
  <c r="J2609" i="11"/>
  <c r="I2610" i="11"/>
  <c r="J2610" i="11"/>
  <c r="I2611" i="11"/>
  <c r="J2611" i="11"/>
  <c r="I2612" i="11"/>
  <c r="J2612" i="11"/>
  <c r="I2613" i="11"/>
  <c r="J2613" i="11"/>
  <c r="I2614" i="11"/>
  <c r="J2614" i="11"/>
  <c r="I2615" i="11"/>
  <c r="J2615" i="11"/>
  <c r="I2616" i="11"/>
  <c r="J2616" i="11"/>
  <c r="I2617" i="11"/>
  <c r="J2617" i="11"/>
  <c r="I2618" i="11"/>
  <c r="J2618" i="11"/>
  <c r="I2619" i="11"/>
  <c r="J2619" i="11"/>
  <c r="I2620" i="11"/>
  <c r="J2620" i="11"/>
  <c r="I2621" i="11"/>
  <c r="J2621" i="11"/>
  <c r="I2622" i="11"/>
  <c r="J2622" i="11"/>
  <c r="I2623" i="11"/>
  <c r="J2623" i="11"/>
  <c r="I2624" i="11"/>
  <c r="J2624" i="11"/>
  <c r="I2625" i="11"/>
  <c r="J2625" i="11"/>
  <c r="I2626" i="11"/>
  <c r="J2626" i="11"/>
  <c r="I2627" i="11"/>
  <c r="J2627" i="11"/>
  <c r="I2628" i="11"/>
  <c r="J2628" i="11"/>
  <c r="I2629" i="11"/>
  <c r="J2629" i="11"/>
  <c r="I2630" i="11"/>
  <c r="J2630" i="11"/>
  <c r="I2631" i="11"/>
  <c r="J2631" i="11"/>
  <c r="I2632" i="11"/>
  <c r="J2632" i="11"/>
  <c r="I2633" i="11"/>
  <c r="J2633" i="11"/>
  <c r="I2634" i="11"/>
  <c r="J2634" i="11"/>
  <c r="I2635" i="11"/>
  <c r="J2635" i="11"/>
  <c r="I2636" i="11"/>
  <c r="J2636" i="11"/>
  <c r="I2637" i="11"/>
  <c r="J2637" i="11"/>
  <c r="I2638" i="11"/>
  <c r="J2638" i="11"/>
  <c r="I2639" i="11"/>
  <c r="J2639" i="11"/>
  <c r="I2640" i="11"/>
  <c r="J2640" i="11"/>
  <c r="I2641" i="11"/>
  <c r="J2641" i="11"/>
  <c r="I2642" i="11"/>
  <c r="J2642" i="11"/>
  <c r="I2643" i="11"/>
  <c r="J2643" i="11"/>
  <c r="I2644" i="11"/>
  <c r="J2644" i="11"/>
  <c r="I2645" i="11"/>
  <c r="J2645" i="11"/>
  <c r="I2646" i="11"/>
  <c r="J2646" i="11"/>
  <c r="I2647" i="11"/>
  <c r="J2647" i="11"/>
  <c r="I2648" i="11"/>
  <c r="J2648" i="11"/>
  <c r="I2649" i="11"/>
  <c r="J2649" i="11"/>
  <c r="I2650" i="11"/>
  <c r="J2650" i="11"/>
  <c r="I2651" i="11"/>
  <c r="J2651" i="11"/>
  <c r="I2652" i="11"/>
  <c r="J2652" i="11"/>
  <c r="I2653" i="11"/>
  <c r="J2653" i="11"/>
  <c r="I2654" i="11"/>
  <c r="J2654" i="11"/>
  <c r="I2655" i="11"/>
  <c r="J2655" i="11"/>
  <c r="I2656" i="11"/>
  <c r="J2656" i="11"/>
  <c r="I2657" i="11"/>
  <c r="J2657" i="11"/>
  <c r="I2658" i="11"/>
  <c r="J2658" i="11"/>
  <c r="I2659" i="11"/>
  <c r="J2659" i="11"/>
  <c r="I2660" i="11"/>
  <c r="J2660" i="11"/>
  <c r="I2661" i="11"/>
  <c r="J2661" i="11"/>
  <c r="I2662" i="11"/>
  <c r="J2662" i="11"/>
  <c r="I2663" i="11"/>
  <c r="J2663" i="11"/>
  <c r="I2664" i="11"/>
  <c r="J2664" i="11"/>
  <c r="I2665" i="11"/>
  <c r="J2665" i="11"/>
  <c r="I2666" i="11"/>
  <c r="J2666" i="11"/>
  <c r="I2667" i="11"/>
  <c r="J2667" i="11"/>
  <c r="I2668" i="11"/>
  <c r="J2668" i="11"/>
  <c r="I2669" i="11"/>
  <c r="J2669" i="11"/>
  <c r="I2670" i="11"/>
  <c r="J2670" i="11"/>
  <c r="I2671" i="11"/>
  <c r="J2671" i="11"/>
  <c r="I2672" i="11"/>
  <c r="J2672" i="11"/>
  <c r="I2673" i="11"/>
  <c r="J2673" i="11"/>
  <c r="I2674" i="11"/>
  <c r="J2674" i="11"/>
  <c r="I2675" i="11"/>
  <c r="J2675" i="11"/>
  <c r="I2676" i="11"/>
  <c r="J2676" i="11"/>
  <c r="I2677" i="11"/>
  <c r="J2677" i="11"/>
  <c r="I2678" i="11"/>
  <c r="J2678" i="11"/>
  <c r="I2679" i="11"/>
  <c r="J2679" i="11"/>
  <c r="I2680" i="11"/>
  <c r="J2680" i="11"/>
  <c r="I2681" i="11"/>
  <c r="J2681" i="11"/>
  <c r="I2682" i="11"/>
  <c r="J2682" i="11"/>
  <c r="I2683" i="11"/>
  <c r="J2683" i="11"/>
  <c r="I2684" i="11"/>
  <c r="J2684" i="11"/>
  <c r="I2685" i="11"/>
  <c r="J2685" i="11"/>
  <c r="I2686" i="11"/>
  <c r="J2686" i="11"/>
  <c r="I2687" i="11"/>
  <c r="J2687" i="11"/>
  <c r="I2688" i="11"/>
  <c r="J2688" i="11"/>
  <c r="I2689" i="11"/>
  <c r="J2689" i="11"/>
  <c r="I2690" i="11"/>
  <c r="J2690" i="11"/>
  <c r="I2691" i="11"/>
  <c r="J2691" i="11"/>
  <c r="I2692" i="11"/>
  <c r="J2692" i="11"/>
  <c r="I2693" i="11"/>
  <c r="J2693" i="11"/>
  <c r="I2694" i="11"/>
  <c r="J2694" i="11"/>
  <c r="I2695" i="11"/>
  <c r="J2695" i="11"/>
  <c r="I2696" i="11"/>
  <c r="J2696" i="11"/>
  <c r="I2697" i="11"/>
  <c r="J2697" i="11"/>
  <c r="I2698" i="11"/>
  <c r="J2698" i="11"/>
  <c r="I2699" i="11"/>
  <c r="J2699" i="11"/>
  <c r="I2700" i="11"/>
  <c r="J2700" i="11"/>
  <c r="I2701" i="11"/>
  <c r="J2701" i="11"/>
  <c r="I2702" i="11"/>
  <c r="J2702" i="11"/>
  <c r="I2703" i="11"/>
  <c r="J2703" i="11"/>
  <c r="I2704" i="11"/>
  <c r="J2704" i="11"/>
  <c r="I2705" i="11"/>
  <c r="J2705" i="11"/>
  <c r="I2706" i="11"/>
  <c r="J2706" i="11"/>
  <c r="I2707" i="11"/>
  <c r="J2707" i="11"/>
  <c r="I2708" i="11"/>
  <c r="J2708" i="11"/>
  <c r="I2709" i="11"/>
  <c r="J2709" i="11"/>
  <c r="I2710" i="11"/>
  <c r="J2710" i="11"/>
  <c r="I2711" i="11"/>
  <c r="J2711" i="11"/>
  <c r="I2712" i="11"/>
  <c r="J2712" i="11"/>
  <c r="I2713" i="11"/>
  <c r="J2713" i="11"/>
  <c r="I2714" i="11"/>
  <c r="J2714" i="11"/>
  <c r="I2715" i="11"/>
  <c r="J2715" i="11"/>
  <c r="I2716" i="11"/>
  <c r="J2716" i="11"/>
  <c r="I2717" i="11"/>
  <c r="J2717" i="11"/>
  <c r="I2718" i="11"/>
  <c r="J2718" i="11"/>
  <c r="I2719" i="11"/>
  <c r="J2719" i="11"/>
  <c r="I2720" i="11"/>
  <c r="J2720" i="11"/>
  <c r="I2721" i="11"/>
  <c r="J2721" i="11"/>
  <c r="I2722" i="11"/>
  <c r="J2722" i="11"/>
  <c r="I2723" i="11"/>
  <c r="J2723" i="11"/>
  <c r="I2724" i="11"/>
  <c r="J2724" i="11"/>
  <c r="I2725" i="11"/>
  <c r="J2725" i="11"/>
  <c r="I2726" i="11"/>
  <c r="J2726" i="11"/>
  <c r="I2727" i="11"/>
  <c r="J2727" i="11"/>
  <c r="I2728" i="11"/>
  <c r="J2728" i="11"/>
  <c r="I2729" i="11"/>
  <c r="J2729" i="11"/>
  <c r="I2730" i="11"/>
  <c r="J2730" i="11"/>
  <c r="I2731" i="11"/>
  <c r="J2731" i="11"/>
  <c r="I2732" i="11"/>
  <c r="J2732" i="11"/>
  <c r="I2733" i="11"/>
  <c r="J2733" i="11"/>
  <c r="I2734" i="11"/>
  <c r="J2734" i="11"/>
  <c r="I2735" i="11"/>
  <c r="J2735" i="11"/>
  <c r="I2736" i="11"/>
  <c r="J2736" i="11"/>
  <c r="I2737" i="11"/>
  <c r="J2737" i="11"/>
  <c r="I2738" i="11"/>
  <c r="J2738" i="11"/>
  <c r="I2739" i="11"/>
  <c r="J2739" i="11"/>
  <c r="I2740" i="11"/>
  <c r="J2740" i="11"/>
  <c r="I2741" i="11"/>
  <c r="J2741" i="11"/>
  <c r="I2742" i="11"/>
  <c r="J2742" i="11"/>
  <c r="I2743" i="11"/>
  <c r="J2743" i="11"/>
  <c r="I2744" i="11"/>
  <c r="J2744" i="11"/>
  <c r="I2745" i="11"/>
  <c r="J2745" i="11"/>
  <c r="I2746" i="11"/>
  <c r="J2746" i="11"/>
  <c r="I2747" i="11"/>
  <c r="J2747" i="11"/>
  <c r="I2748" i="11"/>
  <c r="J2748" i="11"/>
  <c r="I2749" i="11"/>
  <c r="J2749" i="11"/>
  <c r="I2750" i="11"/>
  <c r="J2750" i="11"/>
  <c r="I2751" i="11"/>
  <c r="J2751" i="11"/>
  <c r="I2752" i="11"/>
  <c r="J2752" i="11"/>
  <c r="I2753" i="11"/>
  <c r="J2753" i="11"/>
  <c r="I2754" i="11"/>
  <c r="J2754" i="11"/>
  <c r="I2755" i="11"/>
  <c r="J2755" i="11"/>
  <c r="I2756" i="11"/>
  <c r="J2756" i="11"/>
  <c r="I2757" i="11"/>
  <c r="J2757" i="11"/>
  <c r="I2758" i="11"/>
  <c r="J2758" i="11"/>
  <c r="I2759" i="11"/>
  <c r="J2759" i="11"/>
  <c r="I2760" i="11"/>
  <c r="J2760" i="11"/>
  <c r="I2761" i="11"/>
  <c r="J2761" i="11"/>
  <c r="I2762" i="11"/>
  <c r="J2762" i="11"/>
  <c r="I2763" i="11"/>
  <c r="J2763" i="11"/>
  <c r="I2764" i="11"/>
  <c r="J2764" i="11"/>
  <c r="I2765" i="11"/>
  <c r="J2765" i="11"/>
  <c r="I2766" i="11"/>
  <c r="J2766" i="11"/>
  <c r="I2767" i="11"/>
  <c r="J2767" i="11"/>
  <c r="I2768" i="11"/>
  <c r="J2768" i="11"/>
  <c r="I2769" i="11"/>
  <c r="J2769" i="11"/>
  <c r="I2770" i="11"/>
  <c r="J2770" i="11"/>
  <c r="I2771" i="11"/>
  <c r="J2771" i="11"/>
  <c r="I2772" i="11"/>
  <c r="J2772" i="11"/>
  <c r="I2773" i="11"/>
  <c r="J2773" i="11"/>
  <c r="I2774" i="11"/>
  <c r="J2774" i="11"/>
  <c r="I2775" i="11"/>
  <c r="J2775" i="11"/>
  <c r="I2776" i="11"/>
  <c r="J2776" i="11"/>
  <c r="I2777" i="11"/>
  <c r="J2777" i="11"/>
  <c r="I2778" i="11"/>
  <c r="J2778" i="11"/>
  <c r="I2779" i="11"/>
  <c r="J2779" i="11"/>
  <c r="I2780" i="11"/>
  <c r="J2780" i="11"/>
  <c r="I2781" i="11"/>
  <c r="J2781" i="11"/>
  <c r="I2782" i="11"/>
  <c r="J2782" i="11"/>
  <c r="I2783" i="11"/>
  <c r="J2783" i="11"/>
  <c r="I2784" i="11"/>
  <c r="J2784" i="11"/>
  <c r="I2785" i="11"/>
  <c r="J2785" i="11"/>
  <c r="I2786" i="11"/>
  <c r="J2786" i="11"/>
  <c r="I2787" i="11"/>
  <c r="J2787" i="11"/>
  <c r="I2788" i="11"/>
  <c r="J2788" i="11"/>
  <c r="I2789" i="11"/>
  <c r="J2789" i="11"/>
  <c r="I2790" i="11"/>
  <c r="J2790" i="11"/>
  <c r="I2791" i="11"/>
  <c r="J2791" i="11"/>
  <c r="I2792" i="11"/>
  <c r="J2792" i="11"/>
  <c r="I2793" i="11"/>
  <c r="J2793" i="11"/>
  <c r="I2794" i="11"/>
  <c r="J2794" i="11"/>
  <c r="I2795" i="11"/>
  <c r="J2795" i="11"/>
  <c r="I2796" i="11"/>
  <c r="J2796" i="11"/>
  <c r="I2797" i="11"/>
  <c r="J2797" i="11"/>
  <c r="I2798" i="11"/>
  <c r="J2798" i="11"/>
  <c r="I2799" i="11"/>
  <c r="J2799" i="11"/>
  <c r="I2800" i="11"/>
  <c r="J2800" i="11"/>
  <c r="I2801" i="11"/>
  <c r="J2801" i="11"/>
  <c r="I2802" i="11"/>
  <c r="J2802" i="11"/>
  <c r="I2803" i="11"/>
  <c r="J2803" i="11"/>
  <c r="I2804" i="11"/>
  <c r="J2804" i="11"/>
  <c r="I2805" i="11"/>
  <c r="J2805" i="11"/>
  <c r="I2806" i="11"/>
  <c r="J2806" i="11"/>
  <c r="I2807" i="11"/>
  <c r="J2807" i="11"/>
  <c r="I2808" i="11"/>
  <c r="J2808" i="11"/>
  <c r="I2809" i="11"/>
  <c r="J2809" i="11"/>
  <c r="I2810" i="11"/>
  <c r="J2810" i="11"/>
  <c r="I2811" i="11"/>
  <c r="J2811" i="11"/>
  <c r="I2812" i="11"/>
  <c r="J2812" i="11"/>
  <c r="I2813" i="11"/>
  <c r="J2813" i="11"/>
  <c r="I2814" i="11"/>
  <c r="J2814" i="11"/>
  <c r="I2815" i="11"/>
  <c r="J2815" i="11"/>
  <c r="I2816" i="11"/>
  <c r="J2816" i="11"/>
  <c r="I2817" i="11"/>
  <c r="J2817" i="11"/>
  <c r="I2818" i="11"/>
  <c r="J2818" i="11"/>
  <c r="I2819" i="11"/>
  <c r="J2819" i="11"/>
  <c r="I2820" i="11"/>
  <c r="J2820" i="11"/>
  <c r="I2821" i="11"/>
  <c r="J2821" i="11"/>
  <c r="I2822" i="11"/>
  <c r="J2822" i="11"/>
  <c r="I2823" i="11"/>
  <c r="J2823" i="11"/>
  <c r="I2824" i="11"/>
  <c r="J2824" i="11"/>
  <c r="I2825" i="11"/>
  <c r="J2825" i="11"/>
  <c r="I2826" i="11"/>
  <c r="J2826" i="11"/>
  <c r="I2827" i="11"/>
  <c r="J2827" i="11"/>
  <c r="I2828" i="11"/>
  <c r="J2828" i="11"/>
  <c r="I2829" i="11"/>
  <c r="J2829" i="11"/>
  <c r="I2830" i="11"/>
  <c r="J2830" i="11"/>
  <c r="I2831" i="11"/>
  <c r="J2831" i="11"/>
  <c r="I2832" i="11"/>
  <c r="J2832" i="11"/>
  <c r="I2833" i="11"/>
  <c r="J2833" i="11"/>
  <c r="I2834" i="11"/>
  <c r="J2834" i="11"/>
  <c r="I2835" i="11"/>
  <c r="J2835" i="11"/>
  <c r="I2836" i="11"/>
  <c r="J2836" i="11"/>
  <c r="I2837" i="11"/>
  <c r="J2837" i="11"/>
  <c r="I2838" i="11"/>
  <c r="J2838" i="11"/>
  <c r="I2839" i="11"/>
  <c r="J2839" i="11"/>
  <c r="I2840" i="11"/>
  <c r="J2840" i="11"/>
  <c r="I2841" i="11"/>
  <c r="J2841" i="11"/>
  <c r="I2842" i="11"/>
  <c r="J2842" i="11"/>
  <c r="I2843" i="11"/>
  <c r="J2843" i="11"/>
  <c r="I2844" i="11"/>
  <c r="J2844" i="11"/>
  <c r="I2845" i="11"/>
  <c r="J2845" i="11"/>
  <c r="I2" i="11"/>
  <c r="I3" i="11"/>
  <c r="J3" i="11"/>
  <c r="I4" i="11"/>
  <c r="J4" i="11"/>
  <c r="I5" i="11"/>
  <c r="J5" i="11"/>
  <c r="I6" i="11"/>
  <c r="J6" i="11"/>
  <c r="I7" i="11"/>
  <c r="J7" i="11"/>
  <c r="I8" i="11"/>
  <c r="J8" i="11"/>
  <c r="I9" i="11"/>
  <c r="J9" i="11"/>
  <c r="I10" i="11"/>
  <c r="J10" i="11"/>
  <c r="I11" i="11"/>
  <c r="J11" i="11"/>
  <c r="I12" i="11"/>
  <c r="J12" i="11"/>
  <c r="I13" i="11"/>
  <c r="J13" i="11"/>
  <c r="I14" i="11"/>
  <c r="J14" i="11"/>
  <c r="I15" i="11"/>
  <c r="J15" i="11"/>
  <c r="I16" i="11"/>
  <c r="J16" i="11"/>
  <c r="I17" i="11"/>
  <c r="J17" i="11"/>
  <c r="I18" i="11"/>
  <c r="J18" i="11"/>
  <c r="I19" i="11"/>
  <c r="J19" i="11"/>
  <c r="I20" i="11"/>
  <c r="J20" i="11"/>
  <c r="I21" i="11"/>
  <c r="J21" i="11"/>
  <c r="I22" i="11"/>
  <c r="J22" i="11"/>
  <c r="I23" i="11"/>
  <c r="J23" i="11"/>
  <c r="I24" i="11"/>
  <c r="J24" i="11"/>
  <c r="I25" i="11"/>
  <c r="J25" i="11"/>
  <c r="I26" i="11"/>
  <c r="J26" i="11"/>
  <c r="I27" i="11"/>
  <c r="J27" i="11"/>
  <c r="I28" i="11"/>
  <c r="J28" i="11"/>
  <c r="I29" i="11"/>
  <c r="J29" i="11"/>
  <c r="I30" i="11"/>
  <c r="J30" i="11"/>
  <c r="I31" i="11"/>
  <c r="J31" i="11"/>
  <c r="I32" i="11"/>
  <c r="J32" i="11"/>
  <c r="I33" i="11"/>
  <c r="J33" i="11"/>
  <c r="I34" i="11"/>
  <c r="J34" i="11"/>
  <c r="I35" i="11"/>
  <c r="J35" i="11"/>
  <c r="I36" i="11"/>
  <c r="J36" i="11"/>
  <c r="I37" i="11"/>
  <c r="J37" i="11"/>
  <c r="I38" i="11"/>
  <c r="J38" i="11"/>
  <c r="I39" i="11"/>
  <c r="J39" i="11"/>
  <c r="I40" i="11"/>
  <c r="J40" i="11"/>
  <c r="I41" i="11"/>
  <c r="J41" i="11"/>
  <c r="I42" i="11"/>
  <c r="J42" i="11"/>
  <c r="I43" i="11"/>
  <c r="J43" i="11"/>
  <c r="I44" i="11"/>
  <c r="J44" i="11"/>
  <c r="I45" i="11"/>
  <c r="J45" i="11"/>
  <c r="I46" i="11"/>
  <c r="J46" i="11"/>
  <c r="I47" i="11"/>
  <c r="J47" i="11"/>
  <c r="I48" i="11"/>
  <c r="J48" i="11"/>
  <c r="I49" i="11"/>
  <c r="J49" i="11"/>
  <c r="I50" i="11"/>
  <c r="J50" i="11"/>
  <c r="I51" i="11"/>
  <c r="J51" i="11"/>
  <c r="I52" i="11"/>
  <c r="J52" i="11"/>
  <c r="I53" i="11"/>
  <c r="J53" i="11"/>
  <c r="I54" i="11"/>
  <c r="J54" i="11"/>
  <c r="I55" i="11"/>
  <c r="J55" i="11"/>
  <c r="I56" i="11"/>
  <c r="J56" i="11"/>
  <c r="I57" i="11"/>
  <c r="J57" i="11"/>
  <c r="I58" i="11"/>
  <c r="J58" i="11"/>
  <c r="I59" i="11"/>
  <c r="J59" i="11"/>
  <c r="I60" i="11"/>
  <c r="J60" i="11"/>
  <c r="I61" i="11"/>
  <c r="J61" i="11"/>
  <c r="I62" i="11"/>
  <c r="J62" i="11"/>
  <c r="I63" i="11"/>
  <c r="J63" i="11"/>
  <c r="I64" i="11"/>
  <c r="J64" i="11"/>
  <c r="I65" i="11"/>
  <c r="J65" i="11"/>
  <c r="I66" i="11"/>
  <c r="J66" i="11"/>
  <c r="I67" i="11"/>
  <c r="J67" i="11"/>
  <c r="I68" i="11"/>
  <c r="J68" i="11"/>
  <c r="I69" i="11"/>
  <c r="J69" i="11"/>
  <c r="I70" i="11"/>
  <c r="J70" i="11"/>
  <c r="I71" i="11"/>
  <c r="J71" i="11"/>
  <c r="I72" i="11"/>
  <c r="J72" i="11"/>
  <c r="I73" i="11"/>
  <c r="J73" i="11"/>
  <c r="I74" i="11"/>
  <c r="J74" i="11"/>
  <c r="I75" i="11"/>
  <c r="J75" i="11"/>
  <c r="I76" i="11"/>
  <c r="J76" i="11"/>
  <c r="I77" i="11"/>
  <c r="J77" i="11"/>
  <c r="I78" i="11"/>
  <c r="J78" i="11"/>
  <c r="I79" i="11"/>
  <c r="J79" i="11"/>
  <c r="I80" i="11"/>
  <c r="J80" i="11"/>
  <c r="I81" i="11"/>
  <c r="J81" i="11"/>
  <c r="I82" i="11"/>
  <c r="J82" i="11"/>
  <c r="I83" i="11"/>
  <c r="J83" i="11"/>
  <c r="I84" i="11"/>
  <c r="J84" i="11"/>
  <c r="I85" i="11"/>
  <c r="J85" i="11"/>
  <c r="I86" i="11"/>
  <c r="J86" i="11"/>
  <c r="I87" i="11"/>
  <c r="J87" i="11"/>
  <c r="I88" i="11"/>
  <c r="J88" i="11"/>
  <c r="I89" i="11"/>
  <c r="J89" i="11"/>
  <c r="I90" i="11"/>
  <c r="J90" i="11"/>
  <c r="I91" i="11"/>
  <c r="J91" i="11"/>
  <c r="I92" i="11"/>
  <c r="J92" i="11"/>
  <c r="I93" i="11"/>
  <c r="J93" i="11"/>
  <c r="I94" i="11"/>
  <c r="J94" i="11"/>
  <c r="I95" i="11"/>
  <c r="J95" i="11"/>
  <c r="I96" i="11"/>
  <c r="J96" i="11"/>
  <c r="I97" i="11"/>
  <c r="J97" i="11"/>
  <c r="I98" i="11"/>
  <c r="J98" i="11"/>
  <c r="I99" i="11"/>
  <c r="J99" i="11"/>
  <c r="I100" i="11"/>
  <c r="J100" i="11"/>
  <c r="I101" i="11"/>
  <c r="J101" i="11"/>
  <c r="I102" i="11"/>
  <c r="J102" i="11"/>
  <c r="I103" i="11"/>
  <c r="J103" i="11"/>
  <c r="I104" i="11"/>
  <c r="J104" i="11"/>
  <c r="I105" i="11"/>
  <c r="J105" i="11"/>
  <c r="I106" i="11"/>
  <c r="J106" i="11"/>
  <c r="I107" i="11"/>
  <c r="J107" i="11"/>
  <c r="I108" i="11"/>
  <c r="J108" i="11"/>
  <c r="I109" i="11"/>
  <c r="J109" i="11"/>
  <c r="I110" i="11"/>
  <c r="J110" i="11"/>
  <c r="I111" i="11"/>
  <c r="J111" i="11"/>
  <c r="I112" i="11"/>
  <c r="J112" i="11"/>
  <c r="I113" i="11"/>
  <c r="J113" i="11"/>
  <c r="I114" i="11"/>
  <c r="J114" i="11"/>
  <c r="I115" i="11"/>
  <c r="J115" i="11"/>
  <c r="I116" i="11"/>
  <c r="J116" i="11"/>
  <c r="I117" i="11"/>
  <c r="J117" i="11"/>
  <c r="I118" i="11"/>
  <c r="J118" i="11"/>
  <c r="I119" i="11"/>
  <c r="J119" i="11"/>
  <c r="I120" i="11"/>
  <c r="J120" i="11"/>
  <c r="I121" i="11"/>
  <c r="J121" i="11"/>
  <c r="I122" i="11"/>
  <c r="J122" i="11"/>
  <c r="I123" i="11"/>
  <c r="J123" i="11"/>
  <c r="I124" i="11"/>
  <c r="J124" i="11"/>
  <c r="I125" i="11"/>
  <c r="J125" i="11"/>
  <c r="I126" i="11"/>
  <c r="J126" i="11"/>
  <c r="I127" i="11"/>
  <c r="J127" i="11"/>
  <c r="I128" i="11"/>
  <c r="J128" i="11"/>
  <c r="I129" i="11"/>
  <c r="J129" i="11"/>
  <c r="I130" i="11"/>
  <c r="J130" i="11"/>
  <c r="I131" i="11"/>
  <c r="J131" i="11"/>
  <c r="I132" i="11"/>
  <c r="J132" i="11"/>
  <c r="I133" i="11"/>
  <c r="J133" i="11"/>
  <c r="I134" i="11"/>
  <c r="J134" i="11"/>
  <c r="I135" i="11"/>
  <c r="J135" i="11"/>
  <c r="I136" i="11"/>
  <c r="J136" i="11"/>
  <c r="I137" i="11"/>
  <c r="J137" i="11"/>
  <c r="I138" i="11"/>
  <c r="J138" i="11"/>
  <c r="I139" i="11"/>
  <c r="J139" i="11"/>
  <c r="I140" i="11"/>
  <c r="J140" i="11"/>
  <c r="I141" i="11"/>
  <c r="J141" i="11"/>
  <c r="I142" i="11"/>
  <c r="J142" i="11"/>
  <c r="I143" i="11"/>
  <c r="J143" i="11"/>
  <c r="I144" i="11"/>
  <c r="J144" i="11"/>
  <c r="I145" i="11"/>
  <c r="J145" i="11"/>
  <c r="I146" i="11"/>
  <c r="J146" i="11"/>
  <c r="I147" i="11"/>
  <c r="J147" i="11"/>
  <c r="I148" i="11"/>
  <c r="J148" i="11"/>
  <c r="I149" i="11"/>
  <c r="J149" i="11"/>
  <c r="I150" i="11"/>
  <c r="J150" i="11"/>
  <c r="I151" i="11"/>
  <c r="J151" i="11"/>
  <c r="I152" i="11"/>
  <c r="J152" i="11"/>
  <c r="I153" i="11"/>
  <c r="J153" i="11"/>
  <c r="I154" i="11"/>
  <c r="J154" i="11"/>
  <c r="I155" i="11"/>
  <c r="J155" i="11"/>
  <c r="I156" i="11"/>
  <c r="J156" i="11"/>
  <c r="I157" i="11"/>
  <c r="J157" i="11"/>
  <c r="I158" i="11"/>
  <c r="J158" i="11"/>
  <c r="I159" i="11"/>
  <c r="J159" i="11"/>
  <c r="I160" i="11"/>
  <c r="J160" i="11"/>
  <c r="I161" i="11"/>
  <c r="J161" i="11"/>
  <c r="I162" i="11"/>
  <c r="J162" i="11"/>
  <c r="I163" i="11"/>
  <c r="J163" i="11"/>
  <c r="I164" i="11"/>
  <c r="J164" i="11"/>
  <c r="I165" i="11"/>
  <c r="J165" i="11"/>
  <c r="I166" i="11"/>
  <c r="J166" i="11"/>
  <c r="I167" i="11"/>
  <c r="J167" i="11"/>
  <c r="I168" i="11"/>
  <c r="J168" i="11"/>
  <c r="I169" i="11"/>
  <c r="J169" i="11"/>
  <c r="I170" i="11"/>
  <c r="J170" i="11"/>
  <c r="I171" i="11"/>
  <c r="J171" i="11"/>
  <c r="I172" i="11"/>
  <c r="J172" i="11"/>
  <c r="I173" i="11"/>
  <c r="J173" i="11"/>
  <c r="I174" i="11"/>
  <c r="J174" i="11"/>
  <c r="I175" i="11"/>
  <c r="J175" i="11"/>
  <c r="I176" i="11"/>
  <c r="J176" i="11"/>
  <c r="I177" i="11"/>
  <c r="J177" i="11"/>
  <c r="I178" i="11"/>
  <c r="J178" i="11"/>
  <c r="I179" i="11"/>
  <c r="J179" i="11"/>
  <c r="I180" i="11"/>
  <c r="J180" i="11"/>
  <c r="I181" i="11"/>
  <c r="J181" i="11"/>
  <c r="I182" i="11"/>
  <c r="J182" i="11"/>
  <c r="I183" i="11"/>
  <c r="J183" i="11"/>
  <c r="I184" i="11"/>
  <c r="J184" i="11"/>
  <c r="I185" i="11"/>
  <c r="J185" i="11"/>
  <c r="I186" i="11"/>
  <c r="J186" i="11"/>
  <c r="I187" i="11"/>
  <c r="J187" i="11"/>
  <c r="I188" i="11"/>
  <c r="J188" i="11"/>
  <c r="I189" i="11"/>
  <c r="J189" i="11"/>
  <c r="I190" i="11"/>
  <c r="J190" i="11"/>
  <c r="I191" i="11"/>
  <c r="J191" i="11"/>
  <c r="I192" i="11"/>
  <c r="J192" i="11"/>
  <c r="I193" i="11"/>
  <c r="J193" i="11"/>
  <c r="I194" i="11"/>
  <c r="J194" i="11"/>
  <c r="I195" i="11"/>
  <c r="J195" i="11"/>
  <c r="I196" i="11"/>
  <c r="J196" i="11"/>
  <c r="I197" i="11"/>
  <c r="J197" i="11"/>
  <c r="I198" i="11"/>
  <c r="J198" i="11"/>
  <c r="I199" i="11"/>
  <c r="J199" i="11"/>
  <c r="I200" i="11"/>
  <c r="J200" i="11"/>
  <c r="I201" i="11"/>
  <c r="J201" i="11"/>
  <c r="I202" i="11"/>
  <c r="J202" i="11"/>
  <c r="I203" i="11"/>
  <c r="J203" i="11"/>
  <c r="I204" i="11"/>
  <c r="J204" i="11"/>
  <c r="I205" i="11"/>
  <c r="J205" i="11"/>
  <c r="I206" i="11"/>
  <c r="J206" i="11"/>
  <c r="I207" i="11"/>
  <c r="J207" i="11"/>
  <c r="I208" i="11"/>
  <c r="J208" i="11"/>
  <c r="I209" i="11"/>
  <c r="J209" i="11"/>
  <c r="I210" i="11"/>
  <c r="J210" i="11"/>
  <c r="I211" i="11"/>
  <c r="J211" i="11"/>
  <c r="I212" i="11"/>
  <c r="J212" i="11"/>
  <c r="I213" i="11"/>
  <c r="J213" i="11"/>
  <c r="I214" i="11"/>
  <c r="J214" i="11"/>
  <c r="I215" i="11"/>
  <c r="J215" i="11"/>
  <c r="I216" i="11"/>
  <c r="J216" i="11"/>
  <c r="I217" i="11"/>
  <c r="J217" i="11"/>
  <c r="I218" i="11"/>
  <c r="J218" i="11"/>
  <c r="I219" i="11"/>
  <c r="J219" i="11"/>
  <c r="I220" i="11"/>
  <c r="J220" i="11"/>
  <c r="I221" i="11"/>
  <c r="J221" i="11"/>
  <c r="I222" i="11"/>
  <c r="J222" i="11"/>
  <c r="I223" i="11"/>
  <c r="J223" i="11"/>
  <c r="I224" i="11"/>
  <c r="J224" i="11"/>
  <c r="I225" i="11"/>
  <c r="J225" i="11"/>
  <c r="I226" i="11"/>
  <c r="J226" i="11"/>
  <c r="I227" i="11"/>
  <c r="J227" i="11"/>
  <c r="I228" i="11"/>
  <c r="J228" i="11"/>
  <c r="I229" i="11"/>
  <c r="J229" i="11"/>
  <c r="I230" i="11"/>
  <c r="J230" i="11"/>
  <c r="I231" i="11"/>
  <c r="J231" i="11"/>
  <c r="I232" i="11"/>
  <c r="J232" i="11"/>
  <c r="I233" i="11"/>
  <c r="J233" i="11"/>
  <c r="I234" i="11"/>
  <c r="J234" i="11"/>
  <c r="I235" i="11"/>
  <c r="J235" i="11"/>
  <c r="I236" i="11"/>
  <c r="J236" i="11"/>
  <c r="I237" i="11"/>
  <c r="J237" i="11"/>
  <c r="I238" i="11"/>
  <c r="J238" i="11"/>
  <c r="I239" i="11"/>
  <c r="J239" i="11"/>
  <c r="I240" i="11"/>
  <c r="J240" i="11"/>
  <c r="I241" i="11"/>
  <c r="J241" i="11"/>
  <c r="I242" i="11"/>
  <c r="J242" i="11"/>
  <c r="I243" i="11"/>
  <c r="J243" i="11"/>
  <c r="I244" i="11"/>
  <c r="J244" i="11"/>
  <c r="I245" i="11"/>
  <c r="J245" i="11"/>
  <c r="I246" i="11"/>
  <c r="J246" i="11"/>
  <c r="I247" i="11"/>
  <c r="J247" i="11"/>
  <c r="I248" i="11"/>
  <c r="J248" i="11"/>
  <c r="I249" i="11"/>
  <c r="J249" i="11"/>
  <c r="I250" i="11"/>
  <c r="J250" i="11"/>
  <c r="I251" i="11"/>
  <c r="J251" i="11"/>
  <c r="I252" i="11"/>
  <c r="J252" i="11"/>
  <c r="I253" i="11"/>
  <c r="J253" i="11"/>
  <c r="I254" i="11"/>
  <c r="J254" i="11"/>
  <c r="I255" i="11"/>
  <c r="J255" i="11"/>
  <c r="I256" i="11"/>
  <c r="J256" i="11"/>
  <c r="I257" i="11"/>
  <c r="J257" i="11"/>
  <c r="I258" i="11"/>
  <c r="J258" i="11"/>
  <c r="I259" i="11"/>
  <c r="J259" i="11"/>
  <c r="I260" i="11"/>
  <c r="J260" i="11"/>
  <c r="I261" i="11"/>
  <c r="J261" i="11"/>
  <c r="I262" i="11"/>
  <c r="J262" i="11"/>
  <c r="I263" i="11"/>
  <c r="J263" i="11"/>
  <c r="I264" i="11"/>
  <c r="J264" i="11"/>
  <c r="I265" i="11"/>
  <c r="J265" i="11"/>
  <c r="I266" i="11"/>
  <c r="J266" i="11"/>
  <c r="I267" i="11"/>
  <c r="J267" i="11"/>
  <c r="I268" i="11"/>
  <c r="J268" i="11"/>
  <c r="I269" i="11"/>
  <c r="J269" i="11"/>
  <c r="I270" i="11"/>
  <c r="J270" i="11"/>
  <c r="I271" i="11"/>
  <c r="J271" i="11"/>
  <c r="I272" i="11"/>
  <c r="J272" i="11"/>
  <c r="I273" i="11"/>
  <c r="J273" i="11"/>
  <c r="I274" i="11"/>
  <c r="J274" i="11"/>
  <c r="I275" i="11"/>
  <c r="J275" i="11"/>
  <c r="I276" i="11"/>
  <c r="J276" i="11"/>
  <c r="I277" i="11"/>
  <c r="J277" i="11"/>
  <c r="I278" i="11"/>
  <c r="J278" i="11"/>
  <c r="I279" i="11"/>
  <c r="J279" i="11"/>
  <c r="I280" i="11"/>
  <c r="J280" i="11"/>
  <c r="I281" i="11"/>
  <c r="J281" i="11"/>
  <c r="I282" i="11"/>
  <c r="J282" i="11"/>
  <c r="I283" i="11"/>
  <c r="J283" i="11"/>
  <c r="I284" i="11"/>
  <c r="J284" i="11"/>
  <c r="I285" i="11"/>
  <c r="J285" i="11"/>
  <c r="I286" i="11"/>
  <c r="J286" i="11"/>
  <c r="I287" i="11"/>
  <c r="J287" i="11"/>
  <c r="I288" i="11"/>
  <c r="J288" i="11"/>
  <c r="I289" i="11"/>
  <c r="J289" i="11"/>
  <c r="I290" i="11"/>
  <c r="J290" i="11"/>
  <c r="I291" i="11"/>
  <c r="J291" i="11"/>
  <c r="I292" i="11"/>
  <c r="J292" i="11"/>
  <c r="I293" i="11"/>
  <c r="J293" i="11"/>
  <c r="I294" i="11"/>
  <c r="J294" i="11"/>
  <c r="I295" i="11"/>
  <c r="J295" i="11"/>
  <c r="J2" i="11"/>
  <c r="V146" i="8"/>
  <c r="W146" i="8"/>
  <c r="X146" i="8"/>
  <c r="V147" i="8"/>
  <c r="W147" i="8"/>
  <c r="X147" i="8"/>
  <c r="V148" i="8"/>
  <c r="W148" i="8"/>
  <c r="X148" i="8"/>
  <c r="V149" i="8"/>
  <c r="W149" i="8"/>
  <c r="X149" i="8"/>
  <c r="V150" i="8"/>
  <c r="W150" i="8"/>
  <c r="X150" i="8"/>
  <c r="V151" i="8"/>
  <c r="W151" i="8"/>
  <c r="X151" i="8"/>
  <c r="V152" i="8"/>
  <c r="W152" i="8"/>
  <c r="X152" i="8"/>
  <c r="V153" i="8"/>
  <c r="W153" i="8"/>
  <c r="X153" i="8"/>
  <c r="V154" i="8"/>
  <c r="W154" i="8"/>
  <c r="X154" i="8"/>
  <c r="V155" i="8"/>
  <c r="W155" i="8"/>
  <c r="X155" i="8"/>
  <c r="V156" i="8"/>
  <c r="W156" i="8"/>
  <c r="X156" i="8"/>
  <c r="V157" i="8"/>
  <c r="W157" i="8"/>
  <c r="X157" i="8"/>
  <c r="V158" i="8"/>
  <c r="W158" i="8"/>
  <c r="X158" i="8"/>
  <c r="V4" i="8"/>
  <c r="W4" i="8"/>
  <c r="X4" i="8"/>
  <c r="V159" i="8"/>
  <c r="W159" i="8"/>
  <c r="X159" i="8"/>
  <c r="V5" i="8"/>
  <c r="W5" i="8"/>
  <c r="X5" i="8"/>
  <c r="V160" i="8"/>
  <c r="W160" i="8"/>
  <c r="X160" i="8"/>
  <c r="V161" i="8"/>
  <c r="W161" i="8"/>
  <c r="X161" i="8"/>
  <c r="V162" i="8"/>
  <c r="W162" i="8"/>
  <c r="X162" i="8"/>
  <c r="V163" i="8"/>
  <c r="W163" i="8"/>
  <c r="X163" i="8"/>
  <c r="V164" i="8"/>
  <c r="W164" i="8"/>
  <c r="X164" i="8"/>
  <c r="V165" i="8"/>
  <c r="W165" i="8"/>
  <c r="X165" i="8"/>
  <c r="V166" i="8"/>
  <c r="W166" i="8"/>
  <c r="X166" i="8"/>
  <c r="V167" i="8"/>
  <c r="W167" i="8"/>
  <c r="X167" i="8"/>
  <c r="V168" i="8"/>
  <c r="W168" i="8"/>
  <c r="X168" i="8"/>
  <c r="V169" i="8"/>
  <c r="W169" i="8"/>
  <c r="X169" i="8"/>
  <c r="V170" i="8"/>
  <c r="W170" i="8"/>
  <c r="X170" i="8"/>
  <c r="V171" i="8"/>
  <c r="W171" i="8"/>
  <c r="X171" i="8"/>
  <c r="V172" i="8"/>
  <c r="W172" i="8"/>
  <c r="X172" i="8"/>
  <c r="V173" i="8"/>
  <c r="W173" i="8"/>
  <c r="X173" i="8"/>
  <c r="V174" i="8"/>
  <c r="W174" i="8"/>
  <c r="X174" i="8"/>
  <c r="V175" i="8"/>
  <c r="W175" i="8"/>
  <c r="X175" i="8"/>
  <c r="V176" i="8"/>
  <c r="W176" i="8"/>
  <c r="X176" i="8"/>
  <c r="V177" i="8"/>
  <c r="W177" i="8"/>
  <c r="X177" i="8"/>
  <c r="V178" i="8"/>
  <c r="W178" i="8"/>
  <c r="X178" i="8"/>
  <c r="V179" i="8"/>
  <c r="W179" i="8"/>
  <c r="X179" i="8"/>
  <c r="V180" i="8"/>
  <c r="W180" i="8"/>
  <c r="X180" i="8"/>
  <c r="V181" i="8"/>
  <c r="W181" i="8"/>
  <c r="X181" i="8"/>
  <c r="V182" i="8"/>
  <c r="W182" i="8"/>
  <c r="X182" i="8"/>
  <c r="V183" i="8"/>
  <c r="W183" i="8"/>
  <c r="X183" i="8"/>
  <c r="V184" i="8"/>
  <c r="W184" i="8"/>
  <c r="X184" i="8"/>
  <c r="V185" i="8"/>
  <c r="W185" i="8"/>
  <c r="X185" i="8"/>
  <c r="V186" i="8"/>
  <c r="W186" i="8"/>
  <c r="X186" i="8"/>
  <c r="V187" i="8"/>
  <c r="W187" i="8"/>
  <c r="X187" i="8"/>
  <c r="V188" i="8"/>
  <c r="W188" i="8"/>
  <c r="X188" i="8"/>
  <c r="V189" i="8"/>
  <c r="W189" i="8"/>
  <c r="X189" i="8"/>
  <c r="V190" i="8"/>
  <c r="W190" i="8"/>
  <c r="X190" i="8"/>
  <c r="V191" i="8"/>
  <c r="W191" i="8"/>
  <c r="X191" i="8"/>
  <c r="V192" i="8"/>
  <c r="W192" i="8"/>
  <c r="X192" i="8"/>
  <c r="V193" i="8"/>
  <c r="W193" i="8"/>
  <c r="X193" i="8"/>
  <c r="V194" i="8"/>
  <c r="W194" i="8"/>
  <c r="X194" i="8"/>
  <c r="V195" i="8"/>
  <c r="W195" i="8"/>
  <c r="X195" i="8"/>
  <c r="V196" i="8"/>
  <c r="W196" i="8"/>
  <c r="X196" i="8"/>
  <c r="V197" i="8"/>
  <c r="W197" i="8"/>
  <c r="X197" i="8"/>
  <c r="V198" i="8"/>
  <c r="W198" i="8"/>
  <c r="X198" i="8"/>
  <c r="V199" i="8"/>
  <c r="W199" i="8"/>
  <c r="X199" i="8"/>
  <c r="V200" i="8"/>
  <c r="W200" i="8"/>
  <c r="X200" i="8"/>
  <c r="V201" i="8"/>
  <c r="W201" i="8"/>
  <c r="X201" i="8"/>
  <c r="V202" i="8"/>
  <c r="W202" i="8"/>
  <c r="X202" i="8"/>
  <c r="V203" i="8"/>
  <c r="W203" i="8"/>
  <c r="X203" i="8"/>
  <c r="V204" i="8"/>
  <c r="W204" i="8"/>
  <c r="X204" i="8"/>
  <c r="V205" i="8"/>
  <c r="W205" i="8"/>
  <c r="X205" i="8"/>
  <c r="V206" i="8"/>
  <c r="W206" i="8"/>
  <c r="X206" i="8"/>
  <c r="V207" i="8"/>
  <c r="W207" i="8"/>
  <c r="X207" i="8"/>
  <c r="V208" i="8"/>
  <c r="W208" i="8"/>
  <c r="X208" i="8"/>
  <c r="V209" i="8"/>
  <c r="W209" i="8"/>
  <c r="X209" i="8"/>
  <c r="V210" i="8"/>
  <c r="W210" i="8"/>
  <c r="X210" i="8"/>
  <c r="V211" i="8"/>
  <c r="W211" i="8"/>
  <c r="X211" i="8"/>
  <c r="V212" i="8"/>
  <c r="W212" i="8"/>
  <c r="X212" i="8"/>
  <c r="V213" i="8"/>
  <c r="W213" i="8"/>
  <c r="X213" i="8"/>
  <c r="V214" i="8"/>
  <c r="W214" i="8"/>
  <c r="X214" i="8"/>
  <c r="V215" i="8"/>
  <c r="W215" i="8"/>
  <c r="X215" i="8"/>
  <c r="V216" i="8"/>
  <c r="W216" i="8"/>
  <c r="X216" i="8"/>
  <c r="V217" i="8"/>
  <c r="W217" i="8"/>
  <c r="X217" i="8"/>
  <c r="V218" i="8"/>
  <c r="W218" i="8"/>
  <c r="X218" i="8"/>
  <c r="V219" i="8"/>
  <c r="W219" i="8"/>
  <c r="X219" i="8"/>
  <c r="V220" i="8"/>
  <c r="W220" i="8"/>
  <c r="X220" i="8"/>
  <c r="V221" i="8"/>
  <c r="W221" i="8"/>
  <c r="X221" i="8"/>
  <c r="V222" i="8"/>
  <c r="W222" i="8"/>
  <c r="X222" i="8"/>
  <c r="V223" i="8"/>
  <c r="W223" i="8"/>
  <c r="X223" i="8"/>
  <c r="V224" i="8"/>
  <c r="W224" i="8"/>
  <c r="X224" i="8"/>
  <c r="V225" i="8"/>
  <c r="W225" i="8"/>
  <c r="X225" i="8"/>
  <c r="V226" i="8"/>
  <c r="W226" i="8"/>
  <c r="X226" i="8"/>
  <c r="V227" i="8"/>
  <c r="W227" i="8"/>
  <c r="X227" i="8"/>
  <c r="V228" i="8"/>
  <c r="W228" i="8"/>
  <c r="X228" i="8"/>
  <c r="V229" i="8"/>
  <c r="W229" i="8"/>
  <c r="X229" i="8"/>
  <c r="V230" i="8"/>
  <c r="W230" i="8"/>
  <c r="X230" i="8"/>
  <c r="V231" i="8"/>
  <c r="W231" i="8"/>
  <c r="X231" i="8"/>
  <c r="V232" i="8"/>
  <c r="W232" i="8"/>
  <c r="X232" i="8"/>
  <c r="V233" i="8"/>
  <c r="W233" i="8"/>
  <c r="X233" i="8"/>
  <c r="V234" i="8"/>
  <c r="W234" i="8"/>
  <c r="X234" i="8"/>
  <c r="V235" i="8"/>
  <c r="W235" i="8"/>
  <c r="X235" i="8"/>
  <c r="V236" i="8"/>
  <c r="W236" i="8"/>
  <c r="X236" i="8"/>
  <c r="V237" i="8"/>
  <c r="W237" i="8"/>
  <c r="X237" i="8"/>
  <c r="V238" i="8"/>
  <c r="W238" i="8"/>
  <c r="X238" i="8"/>
  <c r="V239" i="8"/>
  <c r="W239" i="8"/>
  <c r="X239" i="8"/>
  <c r="V240" i="8"/>
  <c r="W240" i="8"/>
  <c r="X240" i="8"/>
  <c r="V241" i="8"/>
  <c r="W241" i="8"/>
  <c r="X241" i="8"/>
  <c r="V242" i="8"/>
  <c r="W242" i="8"/>
  <c r="X242" i="8"/>
  <c r="V243" i="8"/>
  <c r="W243" i="8"/>
  <c r="X243" i="8"/>
  <c r="V244" i="8"/>
  <c r="W244" i="8"/>
  <c r="X244" i="8"/>
  <c r="V245" i="8"/>
  <c r="W245" i="8"/>
  <c r="X245" i="8"/>
  <c r="V246" i="8"/>
  <c r="W246" i="8"/>
  <c r="X246" i="8"/>
  <c r="V247" i="8"/>
  <c r="W247" i="8"/>
  <c r="X247" i="8"/>
  <c r="V248" i="8"/>
  <c r="W248" i="8"/>
  <c r="X248" i="8"/>
  <c r="V249" i="8"/>
  <c r="W249" i="8"/>
  <c r="X249" i="8"/>
  <c r="V250" i="8"/>
  <c r="W250" i="8"/>
  <c r="X250" i="8"/>
  <c r="V251" i="8"/>
  <c r="W251" i="8"/>
  <c r="X251" i="8"/>
  <c r="V252" i="8"/>
  <c r="W252" i="8"/>
  <c r="X252" i="8"/>
  <c r="V253" i="8"/>
  <c r="W253" i="8"/>
  <c r="X253" i="8"/>
  <c r="V254" i="8"/>
  <c r="W254" i="8"/>
  <c r="X254" i="8"/>
  <c r="V255" i="8"/>
  <c r="W255" i="8"/>
  <c r="X255" i="8"/>
  <c r="V256" i="8"/>
  <c r="W256" i="8"/>
  <c r="X256" i="8"/>
  <c r="V257" i="8"/>
  <c r="W257" i="8"/>
  <c r="X257" i="8"/>
  <c r="V258" i="8"/>
  <c r="W258" i="8"/>
  <c r="X258" i="8"/>
  <c r="V259" i="8"/>
  <c r="W259" i="8"/>
  <c r="X259" i="8"/>
  <c r="V260" i="8"/>
  <c r="W260" i="8"/>
  <c r="X260" i="8"/>
  <c r="V261" i="8"/>
  <c r="W261" i="8"/>
  <c r="X261" i="8"/>
  <c r="V262" i="8"/>
  <c r="W262" i="8"/>
  <c r="X262" i="8"/>
  <c r="V263" i="8"/>
  <c r="W263" i="8"/>
  <c r="X263" i="8"/>
  <c r="V264" i="8"/>
  <c r="W264" i="8"/>
  <c r="X264" i="8"/>
  <c r="V265" i="8"/>
  <c r="W265" i="8"/>
  <c r="X265" i="8"/>
  <c r="V266" i="8"/>
  <c r="W266" i="8"/>
  <c r="X266" i="8"/>
  <c r="V267" i="8"/>
  <c r="W267" i="8"/>
  <c r="X267" i="8"/>
  <c r="V268" i="8"/>
  <c r="W268" i="8"/>
  <c r="X268" i="8"/>
  <c r="V269" i="8"/>
  <c r="W269" i="8"/>
  <c r="X269" i="8"/>
  <c r="V270" i="8"/>
  <c r="W270" i="8"/>
  <c r="X270" i="8"/>
  <c r="V271" i="8"/>
  <c r="W271" i="8"/>
  <c r="X271" i="8"/>
  <c r="V272" i="8"/>
  <c r="W272" i="8"/>
  <c r="X272" i="8"/>
  <c r="V273" i="8"/>
  <c r="W273" i="8"/>
  <c r="X273" i="8"/>
  <c r="V274" i="8"/>
  <c r="W274" i="8"/>
  <c r="X274" i="8"/>
  <c r="V275" i="8"/>
  <c r="W275" i="8"/>
  <c r="X275" i="8"/>
  <c r="V276" i="8"/>
  <c r="W276" i="8"/>
  <c r="X276" i="8"/>
  <c r="V277" i="8"/>
  <c r="W277" i="8"/>
  <c r="X277" i="8"/>
  <c r="V278" i="8"/>
  <c r="W278" i="8"/>
  <c r="X278" i="8"/>
  <c r="V279" i="8"/>
  <c r="W279" i="8"/>
  <c r="X279" i="8"/>
  <c r="V280" i="8"/>
  <c r="W280" i="8"/>
  <c r="X280" i="8"/>
  <c r="V281" i="8"/>
  <c r="W281" i="8"/>
  <c r="X281" i="8"/>
  <c r="V282" i="8"/>
  <c r="W282" i="8"/>
  <c r="X282" i="8"/>
  <c r="V283" i="8"/>
  <c r="W283" i="8"/>
  <c r="X283" i="8"/>
  <c r="V284" i="8"/>
  <c r="W284" i="8"/>
  <c r="X284" i="8"/>
  <c r="V285" i="8"/>
  <c r="W285" i="8"/>
  <c r="X285" i="8"/>
  <c r="V286" i="8"/>
  <c r="W286" i="8"/>
  <c r="X286" i="8"/>
  <c r="V287" i="8"/>
  <c r="W287" i="8"/>
  <c r="X287" i="8"/>
  <c r="V288" i="8"/>
  <c r="W288" i="8"/>
  <c r="X288" i="8"/>
  <c r="V289" i="8"/>
  <c r="W289" i="8"/>
  <c r="X289" i="8"/>
  <c r="V290" i="8"/>
  <c r="W290" i="8"/>
  <c r="X290" i="8"/>
  <c r="V291" i="8"/>
  <c r="W291" i="8"/>
  <c r="X291" i="8"/>
  <c r="V292" i="8"/>
  <c r="W292" i="8"/>
  <c r="X292" i="8"/>
  <c r="V293" i="8"/>
  <c r="W293" i="8"/>
  <c r="X293" i="8"/>
  <c r="V294" i="8"/>
  <c r="W294" i="8"/>
  <c r="X294" i="8"/>
  <c r="V295" i="8"/>
  <c r="W295" i="8"/>
  <c r="X295" i="8"/>
  <c r="V296" i="8"/>
  <c r="W296" i="8"/>
  <c r="X296" i="8"/>
  <c r="V297" i="8"/>
  <c r="W297" i="8"/>
  <c r="X297" i="8"/>
  <c r="V298" i="8"/>
  <c r="W298" i="8"/>
  <c r="X298" i="8"/>
  <c r="V299" i="8"/>
  <c r="W299" i="8"/>
  <c r="X299" i="8"/>
  <c r="V300" i="8"/>
  <c r="W300" i="8"/>
  <c r="X300" i="8"/>
  <c r="V301" i="8"/>
  <c r="W301" i="8"/>
  <c r="X301" i="8"/>
  <c r="V302" i="8"/>
  <c r="W302" i="8"/>
  <c r="X302" i="8"/>
  <c r="V303" i="8"/>
  <c r="W303" i="8"/>
  <c r="X303" i="8"/>
  <c r="V304" i="8"/>
  <c r="W304" i="8"/>
  <c r="X304" i="8"/>
  <c r="V305" i="8"/>
  <c r="W305" i="8"/>
  <c r="X305" i="8"/>
  <c r="V306" i="8"/>
  <c r="W306" i="8"/>
  <c r="X306" i="8"/>
  <c r="V307" i="8"/>
  <c r="W307" i="8"/>
  <c r="X307" i="8"/>
  <c r="V308" i="8"/>
  <c r="W308" i="8"/>
  <c r="X308" i="8"/>
  <c r="V309" i="8"/>
  <c r="W309" i="8"/>
  <c r="X309" i="8"/>
  <c r="V310" i="8"/>
  <c r="W310" i="8"/>
  <c r="X310" i="8"/>
  <c r="V311" i="8"/>
  <c r="W311" i="8"/>
  <c r="X311" i="8"/>
  <c r="V312" i="8"/>
  <c r="W312" i="8"/>
  <c r="X312" i="8"/>
  <c r="V313" i="8"/>
  <c r="W313" i="8"/>
  <c r="X313" i="8"/>
  <c r="V314" i="8"/>
  <c r="W314" i="8"/>
  <c r="X314" i="8"/>
  <c r="V315" i="8"/>
  <c r="W315" i="8"/>
  <c r="X315" i="8"/>
  <c r="V316" i="8"/>
  <c r="W316" i="8"/>
  <c r="X316" i="8"/>
  <c r="V317" i="8"/>
  <c r="W317" i="8"/>
  <c r="X317" i="8"/>
  <c r="V318" i="8"/>
  <c r="W318" i="8"/>
  <c r="X318" i="8"/>
  <c r="V319" i="8"/>
  <c r="W319" i="8"/>
  <c r="X319" i="8"/>
  <c r="V320" i="8"/>
  <c r="W320" i="8"/>
  <c r="X320" i="8"/>
  <c r="V321" i="8"/>
  <c r="W321" i="8"/>
  <c r="X321" i="8"/>
  <c r="V322" i="8"/>
  <c r="W322" i="8"/>
  <c r="X322" i="8"/>
  <c r="V323" i="8"/>
  <c r="W323" i="8"/>
  <c r="X323" i="8"/>
  <c r="V324" i="8"/>
  <c r="W324" i="8"/>
  <c r="X324" i="8"/>
  <c r="V325" i="8"/>
  <c r="W325" i="8"/>
  <c r="X325" i="8"/>
  <c r="V326" i="8"/>
  <c r="W326" i="8"/>
  <c r="X326" i="8"/>
  <c r="V327" i="8"/>
  <c r="W327" i="8"/>
  <c r="X327" i="8"/>
  <c r="V328" i="8"/>
  <c r="W328" i="8"/>
  <c r="X328" i="8"/>
  <c r="V329" i="8"/>
  <c r="W329" i="8"/>
  <c r="X329" i="8"/>
  <c r="V330" i="8"/>
  <c r="W330" i="8"/>
  <c r="X330" i="8"/>
  <c r="V331" i="8"/>
  <c r="W331" i="8"/>
  <c r="X331" i="8"/>
  <c r="V332" i="8"/>
  <c r="W332" i="8"/>
  <c r="X332" i="8"/>
  <c r="V333" i="8"/>
  <c r="W333" i="8"/>
  <c r="X333" i="8"/>
  <c r="V334" i="8"/>
  <c r="W334" i="8"/>
  <c r="X334" i="8"/>
  <c r="V335" i="8"/>
  <c r="W335" i="8"/>
  <c r="X335" i="8"/>
  <c r="V336" i="8"/>
  <c r="W336" i="8"/>
  <c r="X336" i="8"/>
  <c r="V337" i="8"/>
  <c r="W337" i="8"/>
  <c r="X337" i="8"/>
  <c r="V338" i="8"/>
  <c r="W338" i="8"/>
  <c r="X338" i="8"/>
  <c r="V339" i="8"/>
  <c r="W339" i="8"/>
  <c r="X339" i="8"/>
  <c r="V340" i="8"/>
  <c r="W340" i="8"/>
  <c r="X340" i="8"/>
  <c r="V6" i="8"/>
  <c r="W6" i="8"/>
  <c r="X6" i="8"/>
  <c r="V341" i="8"/>
  <c r="W341" i="8"/>
  <c r="X341" i="8"/>
  <c r="V7" i="8"/>
  <c r="W7" i="8"/>
  <c r="X7" i="8"/>
  <c r="V342" i="8"/>
  <c r="W342" i="8"/>
  <c r="X342" i="8"/>
  <c r="V8" i="8"/>
  <c r="W8" i="8"/>
  <c r="X8" i="8"/>
  <c r="V343" i="8"/>
  <c r="W343" i="8"/>
  <c r="X343" i="8"/>
  <c r="V344" i="8"/>
  <c r="W344" i="8"/>
  <c r="X344" i="8"/>
  <c r="V9" i="8"/>
  <c r="W9" i="8"/>
  <c r="X9" i="8"/>
  <c r="V345" i="8"/>
  <c r="W345" i="8"/>
  <c r="X345" i="8"/>
  <c r="V10" i="8"/>
  <c r="W10" i="8"/>
  <c r="X10" i="8"/>
  <c r="V11" i="8"/>
  <c r="W11" i="8"/>
  <c r="X11" i="8"/>
  <c r="V346" i="8"/>
  <c r="W346" i="8"/>
  <c r="X346" i="8"/>
  <c r="V347" i="8"/>
  <c r="W347" i="8"/>
  <c r="X347" i="8"/>
  <c r="V348" i="8"/>
  <c r="W348" i="8"/>
  <c r="X348" i="8"/>
  <c r="V349" i="8"/>
  <c r="W349" i="8"/>
  <c r="X349" i="8"/>
  <c r="V350" i="8"/>
  <c r="W350" i="8"/>
  <c r="X350" i="8"/>
  <c r="V351" i="8"/>
  <c r="W351" i="8"/>
  <c r="X351" i="8"/>
  <c r="V352" i="8"/>
  <c r="W352" i="8"/>
  <c r="X352" i="8"/>
  <c r="V353" i="8"/>
  <c r="W353" i="8"/>
  <c r="X353" i="8"/>
  <c r="V354" i="8"/>
  <c r="W354" i="8"/>
  <c r="X354" i="8"/>
  <c r="V355" i="8"/>
  <c r="W355" i="8"/>
  <c r="X355" i="8"/>
  <c r="V356" i="8"/>
  <c r="W356" i="8"/>
  <c r="X356" i="8"/>
  <c r="V357" i="8"/>
  <c r="W357" i="8"/>
  <c r="X357" i="8"/>
  <c r="V358" i="8"/>
  <c r="W358" i="8"/>
  <c r="X358" i="8"/>
  <c r="V359" i="8"/>
  <c r="W359" i="8"/>
  <c r="X359" i="8"/>
  <c r="V360" i="8"/>
  <c r="W360" i="8"/>
  <c r="X360" i="8"/>
  <c r="V361" i="8"/>
  <c r="W361" i="8"/>
  <c r="X361" i="8"/>
  <c r="V362" i="8"/>
  <c r="W362" i="8"/>
  <c r="X362" i="8"/>
  <c r="V363" i="8"/>
  <c r="W363" i="8"/>
  <c r="X363" i="8"/>
  <c r="V364" i="8"/>
  <c r="W364" i="8"/>
  <c r="X364" i="8"/>
  <c r="V365" i="8"/>
  <c r="W365" i="8"/>
  <c r="X365" i="8"/>
  <c r="V366" i="8"/>
  <c r="W366" i="8"/>
  <c r="X366" i="8"/>
  <c r="V367" i="8"/>
  <c r="W367" i="8"/>
  <c r="X367" i="8"/>
  <c r="V368" i="8"/>
  <c r="W368" i="8"/>
  <c r="X368" i="8"/>
  <c r="V369" i="8"/>
  <c r="W369" i="8"/>
  <c r="X369" i="8"/>
  <c r="V370" i="8"/>
  <c r="W370" i="8"/>
  <c r="X370" i="8"/>
  <c r="V371" i="8"/>
  <c r="W371" i="8"/>
  <c r="X371" i="8"/>
  <c r="V372" i="8"/>
  <c r="W372" i="8"/>
  <c r="X372" i="8"/>
  <c r="V373" i="8"/>
  <c r="W373" i="8"/>
  <c r="X373" i="8"/>
  <c r="V374" i="8"/>
  <c r="W374" i="8"/>
  <c r="X374" i="8"/>
  <c r="V375" i="8"/>
  <c r="W375" i="8"/>
  <c r="X375" i="8"/>
  <c r="V376" i="8"/>
  <c r="W376" i="8"/>
  <c r="X376" i="8"/>
  <c r="V377" i="8"/>
  <c r="W377" i="8"/>
  <c r="X377" i="8"/>
  <c r="V378" i="8"/>
  <c r="W378" i="8"/>
  <c r="X378" i="8"/>
  <c r="V379" i="8"/>
  <c r="W379" i="8"/>
  <c r="X379" i="8"/>
  <c r="V380" i="8"/>
  <c r="W380" i="8"/>
  <c r="X380" i="8"/>
  <c r="V381" i="8"/>
  <c r="W381" i="8"/>
  <c r="X381" i="8"/>
  <c r="V382" i="8"/>
  <c r="W382" i="8"/>
  <c r="X382" i="8"/>
  <c r="V383" i="8"/>
  <c r="W383" i="8"/>
  <c r="X383" i="8"/>
  <c r="V384" i="8"/>
  <c r="W384" i="8"/>
  <c r="X384" i="8"/>
  <c r="V385" i="8"/>
  <c r="W385" i="8"/>
  <c r="X385" i="8"/>
  <c r="V386" i="8"/>
  <c r="W386" i="8"/>
  <c r="X386" i="8"/>
  <c r="V387" i="8"/>
  <c r="W387" i="8"/>
  <c r="X387" i="8"/>
  <c r="V388" i="8"/>
  <c r="W388" i="8"/>
  <c r="X388" i="8"/>
  <c r="V389" i="8"/>
  <c r="W389" i="8"/>
  <c r="X389" i="8"/>
  <c r="V390" i="8"/>
  <c r="W390" i="8"/>
  <c r="X390" i="8"/>
  <c r="V391" i="8"/>
  <c r="W391" i="8"/>
  <c r="X391" i="8"/>
  <c r="V392" i="8"/>
  <c r="W392" i="8"/>
  <c r="X392" i="8"/>
  <c r="V393" i="8"/>
  <c r="W393" i="8"/>
  <c r="X393" i="8"/>
  <c r="V394" i="8"/>
  <c r="W394" i="8"/>
  <c r="X394" i="8"/>
  <c r="V395" i="8"/>
  <c r="W395" i="8"/>
  <c r="X395" i="8"/>
  <c r="V396" i="8"/>
  <c r="W396" i="8"/>
  <c r="X396" i="8"/>
  <c r="V397" i="8"/>
  <c r="W397" i="8"/>
  <c r="X397" i="8"/>
  <c r="V398" i="8"/>
  <c r="W398" i="8"/>
  <c r="X398" i="8"/>
  <c r="V399" i="8"/>
  <c r="W399" i="8"/>
  <c r="X399" i="8"/>
  <c r="V12" i="8"/>
  <c r="W12" i="8"/>
  <c r="X12" i="8"/>
  <c r="V400" i="8"/>
  <c r="W400" i="8"/>
  <c r="X400" i="8"/>
  <c r="V13" i="8"/>
  <c r="W13" i="8"/>
  <c r="X13" i="8"/>
  <c r="V401" i="8"/>
  <c r="W401" i="8"/>
  <c r="X401" i="8"/>
  <c r="V402" i="8"/>
  <c r="W402" i="8"/>
  <c r="X402" i="8"/>
  <c r="V403" i="8"/>
  <c r="W403" i="8"/>
  <c r="X403" i="8"/>
  <c r="V404" i="8"/>
  <c r="W404" i="8"/>
  <c r="X404" i="8"/>
  <c r="V405" i="8"/>
  <c r="W405" i="8"/>
  <c r="X405" i="8"/>
  <c r="V406" i="8"/>
  <c r="W406" i="8"/>
  <c r="X406" i="8"/>
  <c r="V407" i="8"/>
  <c r="W407" i="8"/>
  <c r="X407" i="8"/>
  <c r="V408" i="8"/>
  <c r="W408" i="8"/>
  <c r="X408" i="8"/>
  <c r="V409" i="8"/>
  <c r="W409" i="8"/>
  <c r="X409" i="8"/>
  <c r="V410" i="8"/>
  <c r="W410" i="8"/>
  <c r="X410" i="8"/>
  <c r="V411" i="8"/>
  <c r="W411" i="8"/>
  <c r="X411" i="8"/>
  <c r="V412" i="8"/>
  <c r="W412" i="8"/>
  <c r="X412" i="8"/>
  <c r="V413" i="8"/>
  <c r="W413" i="8"/>
  <c r="X413" i="8"/>
  <c r="V414" i="8"/>
  <c r="W414" i="8"/>
  <c r="X414" i="8"/>
  <c r="V415" i="8"/>
  <c r="W415" i="8"/>
  <c r="X415" i="8"/>
  <c r="V416" i="8"/>
  <c r="W416" i="8"/>
  <c r="X416" i="8"/>
  <c r="V14" i="8"/>
  <c r="W14" i="8"/>
  <c r="X14" i="8"/>
  <c r="V15" i="8"/>
  <c r="W15" i="8"/>
  <c r="X15" i="8"/>
  <c r="V417" i="8"/>
  <c r="W417" i="8"/>
  <c r="X417" i="8"/>
  <c r="V418" i="8"/>
  <c r="W418" i="8"/>
  <c r="X418" i="8"/>
  <c r="V419" i="8"/>
  <c r="W419" i="8"/>
  <c r="X419" i="8"/>
  <c r="V420" i="8"/>
  <c r="W420" i="8"/>
  <c r="X420" i="8"/>
  <c r="V421" i="8"/>
  <c r="W421" i="8"/>
  <c r="X421" i="8"/>
  <c r="V422" i="8"/>
  <c r="W422" i="8"/>
  <c r="X422" i="8"/>
  <c r="V423" i="8"/>
  <c r="W423" i="8"/>
  <c r="X423" i="8"/>
  <c r="V424" i="8"/>
  <c r="W424" i="8"/>
  <c r="X424" i="8"/>
  <c r="V425" i="8"/>
  <c r="W425" i="8"/>
  <c r="X425" i="8"/>
  <c r="V426" i="8"/>
  <c r="W426" i="8"/>
  <c r="X426" i="8"/>
  <c r="V427" i="8"/>
  <c r="W427" i="8"/>
  <c r="X427" i="8"/>
  <c r="V428" i="8"/>
  <c r="W428" i="8"/>
  <c r="X428" i="8"/>
  <c r="V429" i="8"/>
  <c r="W429" i="8"/>
  <c r="X429" i="8"/>
  <c r="V430" i="8"/>
  <c r="W430" i="8"/>
  <c r="X430" i="8"/>
  <c r="V431" i="8"/>
  <c r="W431" i="8"/>
  <c r="X431" i="8"/>
  <c r="V432" i="8"/>
  <c r="W432" i="8"/>
  <c r="X432" i="8"/>
  <c r="V433" i="8"/>
  <c r="W433" i="8"/>
  <c r="X433" i="8"/>
  <c r="V2316" i="8"/>
  <c r="W2316" i="8"/>
  <c r="X2316" i="8"/>
  <c r="V119" i="8"/>
  <c r="W119" i="8"/>
  <c r="X119" i="8"/>
  <c r="V2317" i="8"/>
  <c r="W2317" i="8"/>
  <c r="X2317" i="8"/>
  <c r="V2318" i="8"/>
  <c r="W2318" i="8"/>
  <c r="X2318" i="8"/>
  <c r="V120" i="8"/>
  <c r="W120" i="8"/>
  <c r="X120" i="8"/>
  <c r="V2319" i="8"/>
  <c r="W2319" i="8"/>
  <c r="X2319" i="8"/>
  <c r="V2320" i="8"/>
  <c r="W2320" i="8"/>
  <c r="X2320" i="8"/>
  <c r="V2321" i="8"/>
  <c r="W2321" i="8"/>
  <c r="X2321" i="8"/>
  <c r="V2322" i="8"/>
  <c r="W2322" i="8"/>
  <c r="X2322" i="8"/>
  <c r="V2323" i="8"/>
  <c r="W2323" i="8"/>
  <c r="X2323" i="8"/>
  <c r="V2324" i="8"/>
  <c r="W2324" i="8"/>
  <c r="X2324" i="8"/>
  <c r="V2325" i="8"/>
  <c r="W2325" i="8"/>
  <c r="X2325" i="8"/>
  <c r="V121" i="8"/>
  <c r="W121" i="8"/>
  <c r="X121" i="8"/>
  <c r="V2326" i="8"/>
  <c r="W2326" i="8"/>
  <c r="X2326" i="8"/>
  <c r="V2327" i="8"/>
  <c r="W2327" i="8"/>
  <c r="X2327" i="8"/>
  <c r="V122" i="8"/>
  <c r="W122" i="8"/>
  <c r="X122" i="8"/>
  <c r="V2328" i="8"/>
  <c r="W2328" i="8"/>
  <c r="X2328" i="8"/>
  <c r="V2329" i="8"/>
  <c r="W2329" i="8"/>
  <c r="X2329" i="8"/>
  <c r="V2330" i="8"/>
  <c r="W2330" i="8"/>
  <c r="X2330" i="8"/>
  <c r="V2331" i="8"/>
  <c r="W2331" i="8"/>
  <c r="X2331" i="8"/>
  <c r="V2332" i="8"/>
  <c r="W2332" i="8"/>
  <c r="X2332" i="8"/>
  <c r="V2333" i="8"/>
  <c r="W2333" i="8"/>
  <c r="X2333" i="8"/>
  <c r="V2334" i="8"/>
  <c r="W2334" i="8"/>
  <c r="X2334" i="8"/>
  <c r="V2335" i="8"/>
  <c r="W2335" i="8"/>
  <c r="X2335" i="8"/>
  <c r="V2336" i="8"/>
  <c r="W2336" i="8"/>
  <c r="X2336" i="8"/>
  <c r="V2337" i="8"/>
  <c r="W2337" i="8"/>
  <c r="X2337" i="8"/>
  <c r="V2338" i="8"/>
  <c r="W2338" i="8"/>
  <c r="X2338" i="8"/>
  <c r="V2339" i="8"/>
  <c r="W2339" i="8"/>
  <c r="X2339" i="8"/>
  <c r="V2340" i="8"/>
  <c r="W2340" i="8"/>
  <c r="X2340" i="8"/>
  <c r="V2341" i="8"/>
  <c r="W2341" i="8"/>
  <c r="X2341" i="8"/>
  <c r="V2342" i="8"/>
  <c r="W2342" i="8"/>
  <c r="X2342" i="8"/>
  <c r="V2343" i="8"/>
  <c r="W2343" i="8"/>
  <c r="X2343" i="8"/>
  <c r="V2344" i="8"/>
  <c r="W2344" i="8"/>
  <c r="X2344" i="8"/>
  <c r="V2345" i="8"/>
  <c r="W2345" i="8"/>
  <c r="X2345" i="8"/>
  <c r="V2346" i="8"/>
  <c r="W2346" i="8"/>
  <c r="X2346" i="8"/>
  <c r="V2347" i="8"/>
  <c r="W2347" i="8"/>
  <c r="X2347" i="8"/>
  <c r="V2348" i="8"/>
  <c r="W2348" i="8"/>
  <c r="X2348" i="8"/>
  <c r="V2349" i="8"/>
  <c r="W2349" i="8"/>
  <c r="X2349" i="8"/>
  <c r="V2350" i="8"/>
  <c r="W2350" i="8"/>
  <c r="X2350" i="8"/>
  <c r="V2351" i="8"/>
  <c r="W2351" i="8"/>
  <c r="X2351" i="8"/>
  <c r="V2352" i="8"/>
  <c r="W2352" i="8"/>
  <c r="X2352" i="8"/>
  <c r="V2353" i="8"/>
  <c r="W2353" i="8"/>
  <c r="X2353" i="8"/>
  <c r="V2354" i="8"/>
  <c r="W2354" i="8"/>
  <c r="X2354" i="8"/>
  <c r="V2355" i="8"/>
  <c r="W2355" i="8"/>
  <c r="X2355" i="8"/>
  <c r="V2356" i="8"/>
  <c r="W2356" i="8"/>
  <c r="X2356" i="8"/>
  <c r="V2357" i="8"/>
  <c r="W2357" i="8"/>
  <c r="X2357" i="8"/>
  <c r="V2358" i="8"/>
  <c r="W2358" i="8"/>
  <c r="X2358" i="8"/>
  <c r="V2359" i="8"/>
  <c r="W2359" i="8"/>
  <c r="X2359" i="8"/>
  <c r="V2360" i="8"/>
  <c r="W2360" i="8"/>
  <c r="X2360" i="8"/>
  <c r="V2361" i="8"/>
  <c r="W2361" i="8"/>
  <c r="X2361" i="8"/>
  <c r="V2362" i="8"/>
  <c r="W2362" i="8"/>
  <c r="X2362" i="8"/>
  <c r="V2363" i="8"/>
  <c r="W2363" i="8"/>
  <c r="X2363" i="8"/>
  <c r="V2364" i="8"/>
  <c r="W2364" i="8"/>
  <c r="X2364" i="8"/>
  <c r="V2365" i="8"/>
  <c r="W2365" i="8"/>
  <c r="X2365" i="8"/>
  <c r="V2366" i="8"/>
  <c r="W2366" i="8"/>
  <c r="X2366" i="8"/>
  <c r="V2367" i="8"/>
  <c r="W2367" i="8"/>
  <c r="X2367" i="8"/>
  <c r="V2368" i="8"/>
  <c r="W2368" i="8"/>
  <c r="X2368" i="8"/>
  <c r="V2369" i="8"/>
  <c r="W2369" i="8"/>
  <c r="X2369" i="8"/>
  <c r="V2370" i="8"/>
  <c r="W2370" i="8"/>
  <c r="X2370" i="8"/>
  <c r="V2371" i="8"/>
  <c r="W2371" i="8"/>
  <c r="X2371" i="8"/>
  <c r="V2372" i="8"/>
  <c r="W2372" i="8"/>
  <c r="X2372" i="8"/>
  <c r="V2373" i="8"/>
  <c r="W2373" i="8"/>
  <c r="X2373" i="8"/>
  <c r="V2374" i="8"/>
  <c r="W2374" i="8"/>
  <c r="X2374" i="8"/>
  <c r="V2375" i="8"/>
  <c r="W2375" i="8"/>
  <c r="X2375" i="8"/>
  <c r="V2376" i="8"/>
  <c r="W2376" i="8"/>
  <c r="X2376" i="8"/>
  <c r="V2377" i="8"/>
  <c r="W2377" i="8"/>
  <c r="X2377" i="8"/>
  <c r="V2378" i="8"/>
  <c r="W2378" i="8"/>
  <c r="X2378" i="8"/>
  <c r="V2379" i="8"/>
  <c r="W2379" i="8"/>
  <c r="X2379" i="8"/>
  <c r="V2380" i="8"/>
  <c r="W2380" i="8"/>
  <c r="X2380" i="8"/>
  <c r="V2381" i="8"/>
  <c r="W2381" i="8"/>
  <c r="X2381" i="8"/>
  <c r="V2382" i="8"/>
  <c r="W2382" i="8"/>
  <c r="X2382" i="8"/>
  <c r="V2383" i="8"/>
  <c r="W2383" i="8"/>
  <c r="X2383" i="8"/>
  <c r="V2384" i="8"/>
  <c r="W2384" i="8"/>
  <c r="X2384" i="8"/>
  <c r="V2385" i="8"/>
  <c r="W2385" i="8"/>
  <c r="X2385" i="8"/>
  <c r="V2386" i="8"/>
  <c r="W2386" i="8"/>
  <c r="X2386" i="8"/>
  <c r="V2387" i="8"/>
  <c r="W2387" i="8"/>
  <c r="X2387" i="8"/>
  <c r="V2388" i="8"/>
  <c r="W2388" i="8"/>
  <c r="X2388" i="8"/>
  <c r="V2389" i="8"/>
  <c r="W2389" i="8"/>
  <c r="X2389" i="8"/>
  <c r="V2390" i="8"/>
  <c r="W2390" i="8"/>
  <c r="X2390" i="8"/>
  <c r="V2391" i="8"/>
  <c r="W2391" i="8"/>
  <c r="X2391" i="8"/>
  <c r="V2392" i="8"/>
  <c r="W2392" i="8"/>
  <c r="X2392" i="8"/>
  <c r="V2393" i="8"/>
  <c r="W2393" i="8"/>
  <c r="X2393" i="8"/>
  <c r="V2394" i="8"/>
  <c r="W2394" i="8"/>
  <c r="X2394" i="8"/>
  <c r="V2395" i="8"/>
  <c r="W2395" i="8"/>
  <c r="X2395" i="8"/>
  <c r="V2396" i="8"/>
  <c r="W2396" i="8"/>
  <c r="X2396" i="8"/>
  <c r="V2397" i="8"/>
  <c r="W2397" i="8"/>
  <c r="X2397" i="8"/>
  <c r="V2398" i="8"/>
  <c r="W2398" i="8"/>
  <c r="X2398" i="8"/>
  <c r="V2399" i="8"/>
  <c r="W2399" i="8"/>
  <c r="X2399" i="8"/>
  <c r="V2400" i="8"/>
  <c r="W2400" i="8"/>
  <c r="X2400" i="8"/>
  <c r="V2401" i="8"/>
  <c r="W2401" i="8"/>
  <c r="X2401" i="8"/>
  <c r="V2402" i="8"/>
  <c r="W2402" i="8"/>
  <c r="X2402" i="8"/>
  <c r="V2403" i="8"/>
  <c r="W2403" i="8"/>
  <c r="X2403" i="8"/>
  <c r="V2404" i="8"/>
  <c r="W2404" i="8"/>
  <c r="X2404" i="8"/>
  <c r="V2405" i="8"/>
  <c r="W2405" i="8"/>
  <c r="X2405" i="8"/>
  <c r="V2406" i="8"/>
  <c r="W2406" i="8"/>
  <c r="X2406" i="8"/>
  <c r="V2407" i="8"/>
  <c r="W2407" i="8"/>
  <c r="X2407" i="8"/>
  <c r="V2408" i="8"/>
  <c r="W2408" i="8"/>
  <c r="X2408" i="8"/>
  <c r="V2409" i="8"/>
  <c r="W2409" i="8"/>
  <c r="X2409" i="8"/>
  <c r="V2410" i="8"/>
  <c r="W2410" i="8"/>
  <c r="X2410" i="8"/>
  <c r="V2411" i="8"/>
  <c r="W2411" i="8"/>
  <c r="X2411" i="8"/>
  <c r="V2412" i="8"/>
  <c r="W2412" i="8"/>
  <c r="X2412" i="8"/>
  <c r="V2413" i="8"/>
  <c r="W2413" i="8"/>
  <c r="X2413" i="8"/>
  <c r="V2414" i="8"/>
  <c r="W2414" i="8"/>
  <c r="X2414" i="8"/>
  <c r="V2415" i="8"/>
  <c r="W2415" i="8"/>
  <c r="X2415" i="8"/>
  <c r="V2416" i="8"/>
  <c r="W2416" i="8"/>
  <c r="X2416" i="8"/>
  <c r="V2417" i="8"/>
  <c r="W2417" i="8"/>
  <c r="X2417" i="8"/>
  <c r="V2418" i="8"/>
  <c r="W2418" i="8"/>
  <c r="X2418" i="8"/>
  <c r="V2419" i="8"/>
  <c r="W2419" i="8"/>
  <c r="X2419" i="8"/>
  <c r="V2420" i="8"/>
  <c r="W2420" i="8"/>
  <c r="X2420" i="8"/>
  <c r="V2421" i="8"/>
  <c r="W2421" i="8"/>
  <c r="X2421" i="8"/>
  <c r="V2422" i="8"/>
  <c r="W2422" i="8"/>
  <c r="X2422" i="8"/>
  <c r="V2423" i="8"/>
  <c r="W2423" i="8"/>
  <c r="X2423" i="8"/>
  <c r="V2424" i="8"/>
  <c r="W2424" i="8"/>
  <c r="X2424" i="8"/>
  <c r="V2425" i="8"/>
  <c r="W2425" i="8"/>
  <c r="X2425" i="8"/>
  <c r="V2426" i="8"/>
  <c r="W2426" i="8"/>
  <c r="X2426" i="8"/>
  <c r="V2427" i="8"/>
  <c r="W2427" i="8"/>
  <c r="X2427" i="8"/>
  <c r="V2428" i="8"/>
  <c r="W2428" i="8"/>
  <c r="X2428" i="8"/>
  <c r="V2429" i="8"/>
  <c r="W2429" i="8"/>
  <c r="X2429" i="8"/>
  <c r="V2430" i="8"/>
  <c r="W2430" i="8"/>
  <c r="X2430" i="8"/>
  <c r="V2431" i="8"/>
  <c r="W2431" i="8"/>
  <c r="X2431" i="8"/>
  <c r="V2432" i="8"/>
  <c r="W2432" i="8"/>
  <c r="X2432" i="8"/>
  <c r="V2433" i="8"/>
  <c r="W2433" i="8"/>
  <c r="X2433" i="8"/>
  <c r="V2434" i="8"/>
  <c r="W2434" i="8"/>
  <c r="X2434" i="8"/>
  <c r="V2435" i="8"/>
  <c r="W2435" i="8"/>
  <c r="X2435" i="8"/>
  <c r="V2436" i="8"/>
  <c r="W2436" i="8"/>
  <c r="X2436" i="8"/>
  <c r="V2437" i="8"/>
  <c r="W2437" i="8"/>
  <c r="X2437" i="8"/>
  <c r="V2438" i="8"/>
  <c r="W2438" i="8"/>
  <c r="X2438" i="8"/>
  <c r="V2439" i="8"/>
  <c r="W2439" i="8"/>
  <c r="X2439" i="8"/>
  <c r="V2440" i="8"/>
  <c r="W2440" i="8"/>
  <c r="X2440" i="8"/>
  <c r="V2441" i="8"/>
  <c r="W2441" i="8"/>
  <c r="X2441" i="8"/>
  <c r="V2442" i="8"/>
  <c r="W2442" i="8"/>
  <c r="X2442" i="8"/>
  <c r="V2443" i="8"/>
  <c r="W2443" i="8"/>
  <c r="X2443" i="8"/>
  <c r="V2444" i="8"/>
  <c r="W2444" i="8"/>
  <c r="X2444" i="8"/>
  <c r="V2445" i="8"/>
  <c r="W2445" i="8"/>
  <c r="X2445" i="8"/>
  <c r="V2446" i="8"/>
  <c r="W2446" i="8"/>
  <c r="X2446" i="8"/>
  <c r="V2447" i="8"/>
  <c r="W2447" i="8"/>
  <c r="X2447" i="8"/>
  <c r="V2448" i="8"/>
  <c r="W2448" i="8"/>
  <c r="X2448" i="8"/>
  <c r="V2449" i="8"/>
  <c r="W2449" i="8"/>
  <c r="X2449" i="8"/>
  <c r="V2450" i="8"/>
  <c r="W2450" i="8"/>
  <c r="X2450" i="8"/>
  <c r="V2451" i="8"/>
  <c r="W2451" i="8"/>
  <c r="X2451" i="8"/>
  <c r="V2452" i="8"/>
  <c r="W2452" i="8"/>
  <c r="X2452" i="8"/>
  <c r="V2453" i="8"/>
  <c r="W2453" i="8"/>
  <c r="X2453" i="8"/>
  <c r="V2454" i="8"/>
  <c r="W2454" i="8"/>
  <c r="X2454" i="8"/>
  <c r="V2455" i="8"/>
  <c r="W2455" i="8"/>
  <c r="X2455" i="8"/>
  <c r="V2456" i="8"/>
  <c r="W2456" i="8"/>
  <c r="X2456" i="8"/>
  <c r="V2457" i="8"/>
  <c r="W2457" i="8"/>
  <c r="X2457" i="8"/>
  <c r="V2458" i="8"/>
  <c r="W2458" i="8"/>
  <c r="X2458" i="8"/>
  <c r="V2459" i="8"/>
  <c r="W2459" i="8"/>
  <c r="X2459" i="8"/>
  <c r="V2460" i="8"/>
  <c r="W2460" i="8"/>
  <c r="X2460" i="8"/>
  <c r="V2461" i="8"/>
  <c r="W2461" i="8"/>
  <c r="X2461" i="8"/>
  <c r="V2462" i="8"/>
  <c r="W2462" i="8"/>
  <c r="X2462" i="8"/>
  <c r="V2463" i="8"/>
  <c r="W2463" i="8"/>
  <c r="X2463" i="8"/>
  <c r="V2464" i="8"/>
  <c r="W2464" i="8"/>
  <c r="X2464" i="8"/>
  <c r="V2465" i="8"/>
  <c r="W2465" i="8"/>
  <c r="X2465" i="8"/>
  <c r="V2466" i="8"/>
  <c r="W2466" i="8"/>
  <c r="X2466" i="8"/>
  <c r="V2467" i="8"/>
  <c r="W2467" i="8"/>
  <c r="X2467" i="8"/>
  <c r="V2468" i="8"/>
  <c r="W2468" i="8"/>
  <c r="X2468" i="8"/>
  <c r="V2469" i="8"/>
  <c r="W2469" i="8"/>
  <c r="X2469" i="8"/>
  <c r="V2470" i="8"/>
  <c r="W2470" i="8"/>
  <c r="X2470" i="8"/>
  <c r="V2471" i="8"/>
  <c r="W2471" i="8"/>
  <c r="X2471" i="8"/>
  <c r="V2472" i="8"/>
  <c r="W2472" i="8"/>
  <c r="X2472" i="8"/>
  <c r="V2473" i="8"/>
  <c r="W2473" i="8"/>
  <c r="X2473" i="8"/>
  <c r="V2474" i="8"/>
  <c r="W2474" i="8"/>
  <c r="X2474" i="8"/>
  <c r="V2475" i="8"/>
  <c r="W2475" i="8"/>
  <c r="X2475" i="8"/>
  <c r="V2476" i="8"/>
  <c r="W2476" i="8"/>
  <c r="X2476" i="8"/>
  <c r="V2477" i="8"/>
  <c r="W2477" i="8"/>
  <c r="X2477" i="8"/>
  <c r="V2478" i="8"/>
  <c r="W2478" i="8"/>
  <c r="X2478" i="8"/>
  <c r="V2479" i="8"/>
  <c r="W2479" i="8"/>
  <c r="X2479" i="8"/>
  <c r="V2480" i="8"/>
  <c r="W2480" i="8"/>
  <c r="X2480" i="8"/>
  <c r="V2481" i="8"/>
  <c r="W2481" i="8"/>
  <c r="X2481" i="8"/>
  <c r="V2482" i="8"/>
  <c r="W2482" i="8"/>
  <c r="X2482" i="8"/>
  <c r="V123" i="8"/>
  <c r="W123" i="8"/>
  <c r="X123" i="8"/>
  <c r="V124" i="8"/>
  <c r="W124" i="8"/>
  <c r="X124" i="8"/>
  <c r="V2483" i="8"/>
  <c r="W2483" i="8"/>
  <c r="X2483" i="8"/>
  <c r="V2484" i="8"/>
  <c r="W2484" i="8"/>
  <c r="X2484" i="8"/>
  <c r="V2485" i="8"/>
  <c r="W2485" i="8"/>
  <c r="X2485" i="8"/>
  <c r="V2486" i="8"/>
  <c r="W2486" i="8"/>
  <c r="X2486" i="8"/>
  <c r="V2487" i="8"/>
  <c r="W2487" i="8"/>
  <c r="X2487" i="8"/>
  <c r="V2488" i="8"/>
  <c r="W2488" i="8"/>
  <c r="X2488" i="8"/>
  <c r="V2489" i="8"/>
  <c r="W2489" i="8"/>
  <c r="X2489" i="8"/>
  <c r="V2490" i="8"/>
  <c r="W2490" i="8"/>
  <c r="X2490" i="8"/>
  <c r="V2491" i="8"/>
  <c r="W2491" i="8"/>
  <c r="X2491" i="8"/>
  <c r="V2492" i="8"/>
  <c r="W2492" i="8"/>
  <c r="X2492" i="8"/>
  <c r="V125" i="8"/>
  <c r="W125" i="8"/>
  <c r="X125" i="8"/>
  <c r="V126" i="8"/>
  <c r="W126" i="8"/>
  <c r="X126" i="8"/>
  <c r="V2493" i="8"/>
  <c r="W2493" i="8"/>
  <c r="X2493" i="8"/>
  <c r="V2494" i="8"/>
  <c r="W2494" i="8"/>
  <c r="X2494" i="8"/>
  <c r="V2495" i="8"/>
  <c r="W2495" i="8"/>
  <c r="X2495" i="8"/>
  <c r="V2496" i="8"/>
  <c r="W2496" i="8"/>
  <c r="X2496" i="8"/>
  <c r="V2497" i="8"/>
  <c r="W2497" i="8"/>
  <c r="X2497" i="8"/>
  <c r="V2498" i="8"/>
  <c r="W2498" i="8"/>
  <c r="X2498" i="8"/>
  <c r="V2499" i="8"/>
  <c r="W2499" i="8"/>
  <c r="X2499" i="8"/>
  <c r="V2500" i="8"/>
  <c r="W2500" i="8"/>
  <c r="X2500" i="8"/>
  <c r="V2501" i="8"/>
  <c r="W2501" i="8"/>
  <c r="X2501" i="8"/>
  <c r="V2502" i="8"/>
  <c r="W2502" i="8"/>
  <c r="X2502" i="8"/>
  <c r="V2503" i="8"/>
  <c r="W2503" i="8"/>
  <c r="X2503" i="8"/>
  <c r="V2504" i="8"/>
  <c r="W2504" i="8"/>
  <c r="X2504" i="8"/>
  <c r="V2505" i="8"/>
  <c r="W2505" i="8"/>
  <c r="X2505" i="8"/>
  <c r="V2506" i="8"/>
  <c r="W2506" i="8"/>
  <c r="X2506" i="8"/>
  <c r="V2507" i="8"/>
  <c r="W2507" i="8"/>
  <c r="X2507" i="8"/>
  <c r="V2508" i="8"/>
  <c r="W2508" i="8"/>
  <c r="X2508" i="8"/>
  <c r="V2509" i="8"/>
  <c r="W2509" i="8"/>
  <c r="X2509" i="8"/>
  <c r="V2510" i="8"/>
  <c r="W2510" i="8"/>
  <c r="X2510" i="8"/>
  <c r="V2511" i="8"/>
  <c r="W2511" i="8"/>
  <c r="X2511" i="8"/>
  <c r="V2512" i="8"/>
  <c r="W2512" i="8"/>
  <c r="X2512" i="8"/>
  <c r="V2513" i="8"/>
  <c r="W2513" i="8"/>
  <c r="X2513" i="8"/>
  <c r="V2514" i="8"/>
  <c r="W2514" i="8"/>
  <c r="X2514" i="8"/>
  <c r="V2515" i="8"/>
  <c r="W2515" i="8"/>
  <c r="X2515" i="8"/>
  <c r="V2516" i="8"/>
  <c r="W2516" i="8"/>
  <c r="X2516" i="8"/>
  <c r="V2517" i="8"/>
  <c r="W2517" i="8"/>
  <c r="X2517" i="8"/>
  <c r="V2518" i="8"/>
  <c r="W2518" i="8"/>
  <c r="X2518" i="8"/>
  <c r="V2519" i="8"/>
  <c r="W2519" i="8"/>
  <c r="X2519" i="8"/>
  <c r="V2520" i="8"/>
  <c r="W2520" i="8"/>
  <c r="X2520" i="8"/>
  <c r="V2521" i="8"/>
  <c r="W2521" i="8"/>
  <c r="X2521" i="8"/>
  <c r="V2522" i="8"/>
  <c r="W2522" i="8"/>
  <c r="X2522" i="8"/>
  <c r="V2523" i="8"/>
  <c r="W2523" i="8"/>
  <c r="X2523" i="8"/>
  <c r="V2524" i="8"/>
  <c r="W2524" i="8"/>
  <c r="X2524" i="8"/>
  <c r="V2525" i="8"/>
  <c r="W2525" i="8"/>
  <c r="X2525" i="8"/>
  <c r="V2526" i="8"/>
  <c r="W2526" i="8"/>
  <c r="X2526" i="8"/>
  <c r="V2527" i="8"/>
  <c r="W2527" i="8"/>
  <c r="X2527" i="8"/>
  <c r="V2528" i="8"/>
  <c r="W2528" i="8"/>
  <c r="X2528" i="8"/>
  <c r="V2529" i="8"/>
  <c r="W2529" i="8"/>
  <c r="X2529" i="8"/>
  <c r="V2530" i="8"/>
  <c r="W2530" i="8"/>
  <c r="X2530" i="8"/>
  <c r="V2531" i="8"/>
  <c r="W2531" i="8"/>
  <c r="X2531" i="8"/>
  <c r="V2532" i="8"/>
  <c r="W2532" i="8"/>
  <c r="X2532" i="8"/>
  <c r="V2533" i="8"/>
  <c r="W2533" i="8"/>
  <c r="X2533" i="8"/>
  <c r="V2534" i="8"/>
  <c r="W2534" i="8"/>
  <c r="X2534" i="8"/>
  <c r="V2535" i="8"/>
  <c r="W2535" i="8"/>
  <c r="X2535" i="8"/>
  <c r="V2536" i="8"/>
  <c r="W2536" i="8"/>
  <c r="X2536" i="8"/>
  <c r="V2537" i="8"/>
  <c r="W2537" i="8"/>
  <c r="X2537" i="8"/>
  <c r="V2538" i="8"/>
  <c r="W2538" i="8"/>
  <c r="X2538" i="8"/>
  <c r="V2539" i="8"/>
  <c r="W2539" i="8"/>
  <c r="X2539" i="8"/>
  <c r="V2540" i="8"/>
  <c r="W2540" i="8"/>
  <c r="X2540" i="8"/>
  <c r="V2541" i="8"/>
  <c r="W2541" i="8"/>
  <c r="X2541" i="8"/>
  <c r="V2542" i="8"/>
  <c r="W2542" i="8"/>
  <c r="X2542" i="8"/>
  <c r="V2543" i="8"/>
  <c r="W2543" i="8"/>
  <c r="X2543" i="8"/>
  <c r="V2544" i="8"/>
  <c r="W2544" i="8"/>
  <c r="X2544" i="8"/>
  <c r="V2545" i="8"/>
  <c r="W2545" i="8"/>
  <c r="X2545" i="8"/>
  <c r="V2546" i="8"/>
  <c r="W2546" i="8"/>
  <c r="X2546" i="8"/>
  <c r="V2547" i="8"/>
  <c r="W2547" i="8"/>
  <c r="X2547" i="8"/>
  <c r="V2548" i="8"/>
  <c r="W2548" i="8"/>
  <c r="X2548" i="8"/>
  <c r="V2549" i="8"/>
  <c r="W2549" i="8"/>
  <c r="X2549" i="8"/>
  <c r="V2550" i="8"/>
  <c r="W2550" i="8"/>
  <c r="X2550" i="8"/>
  <c r="V2551" i="8"/>
  <c r="W2551" i="8"/>
  <c r="X2551" i="8"/>
  <c r="V2552" i="8"/>
  <c r="W2552" i="8"/>
  <c r="X2552" i="8"/>
  <c r="V2553" i="8"/>
  <c r="W2553" i="8"/>
  <c r="X2553" i="8"/>
  <c r="V2554" i="8"/>
  <c r="W2554" i="8"/>
  <c r="X2554" i="8"/>
  <c r="V2555" i="8"/>
  <c r="W2555" i="8"/>
  <c r="X2555" i="8"/>
  <c r="V2556" i="8"/>
  <c r="W2556" i="8"/>
  <c r="X2556" i="8"/>
  <c r="V2557" i="8"/>
  <c r="W2557" i="8"/>
  <c r="X2557" i="8"/>
  <c r="V2558" i="8"/>
  <c r="W2558" i="8"/>
  <c r="X2558" i="8"/>
  <c r="V2559" i="8"/>
  <c r="W2559" i="8"/>
  <c r="X2559" i="8"/>
  <c r="V2560" i="8"/>
  <c r="W2560" i="8"/>
  <c r="X2560" i="8"/>
  <c r="V2561" i="8"/>
  <c r="W2561" i="8"/>
  <c r="X2561" i="8"/>
  <c r="V2562" i="8"/>
  <c r="W2562" i="8"/>
  <c r="X2562" i="8"/>
  <c r="V2563" i="8"/>
  <c r="W2563" i="8"/>
  <c r="X2563" i="8"/>
  <c r="V2564" i="8"/>
  <c r="W2564" i="8"/>
  <c r="X2564" i="8"/>
  <c r="V2565" i="8"/>
  <c r="W2565" i="8"/>
  <c r="X2565" i="8"/>
  <c r="V2566" i="8"/>
  <c r="W2566" i="8"/>
  <c r="X2566" i="8"/>
  <c r="V2567" i="8"/>
  <c r="W2567" i="8"/>
  <c r="X2567" i="8"/>
  <c r="V2568" i="8"/>
  <c r="W2568" i="8"/>
  <c r="X2568" i="8"/>
  <c r="V2569" i="8"/>
  <c r="W2569" i="8"/>
  <c r="X2569" i="8"/>
  <c r="V2570" i="8"/>
  <c r="W2570" i="8"/>
  <c r="X2570" i="8"/>
  <c r="V2571" i="8"/>
  <c r="W2571" i="8"/>
  <c r="X2571" i="8"/>
  <c r="V2572" i="8"/>
  <c r="W2572" i="8"/>
  <c r="X2572" i="8"/>
  <c r="V2573" i="8"/>
  <c r="W2573" i="8"/>
  <c r="X2573" i="8"/>
  <c r="V2574" i="8"/>
  <c r="W2574" i="8"/>
  <c r="X2574" i="8"/>
  <c r="V2575" i="8"/>
  <c r="W2575" i="8"/>
  <c r="X2575" i="8"/>
  <c r="V2576" i="8"/>
  <c r="W2576" i="8"/>
  <c r="X2576" i="8"/>
  <c r="V2577" i="8"/>
  <c r="W2577" i="8"/>
  <c r="X2577" i="8"/>
  <c r="V2578" i="8"/>
  <c r="W2578" i="8"/>
  <c r="X2578" i="8"/>
  <c r="V2579" i="8"/>
  <c r="W2579" i="8"/>
  <c r="X2579" i="8"/>
  <c r="V2580" i="8"/>
  <c r="W2580" i="8"/>
  <c r="X2580" i="8"/>
  <c r="V2581" i="8"/>
  <c r="W2581" i="8"/>
  <c r="X2581" i="8"/>
  <c r="V2582" i="8"/>
  <c r="W2582" i="8"/>
  <c r="X2582" i="8"/>
  <c r="V2583" i="8"/>
  <c r="W2583" i="8"/>
  <c r="X2583" i="8"/>
  <c r="V2584" i="8"/>
  <c r="W2584" i="8"/>
  <c r="X2584" i="8"/>
  <c r="V2585" i="8"/>
  <c r="W2585" i="8"/>
  <c r="X2585" i="8"/>
  <c r="V2586" i="8"/>
  <c r="W2586" i="8"/>
  <c r="X2586" i="8"/>
  <c r="V2587" i="8"/>
  <c r="W2587" i="8"/>
  <c r="X2587" i="8"/>
  <c r="V2588" i="8"/>
  <c r="W2588" i="8"/>
  <c r="X2588" i="8"/>
  <c r="V2589" i="8"/>
  <c r="W2589" i="8"/>
  <c r="X2589" i="8"/>
  <c r="V2590" i="8"/>
  <c r="W2590" i="8"/>
  <c r="X2590" i="8"/>
  <c r="V2591" i="8"/>
  <c r="W2591" i="8"/>
  <c r="X2591" i="8"/>
  <c r="V2592" i="8"/>
  <c r="W2592" i="8"/>
  <c r="X2592" i="8"/>
  <c r="V2593" i="8"/>
  <c r="W2593" i="8"/>
  <c r="X2593" i="8"/>
  <c r="V2594" i="8"/>
  <c r="W2594" i="8"/>
  <c r="X2594" i="8"/>
  <c r="V2595" i="8"/>
  <c r="W2595" i="8"/>
  <c r="X2595" i="8"/>
  <c r="V2596" i="8"/>
  <c r="W2596" i="8"/>
  <c r="X2596" i="8"/>
  <c r="V2597" i="8"/>
  <c r="W2597" i="8"/>
  <c r="X2597" i="8"/>
  <c r="V2598" i="8"/>
  <c r="W2598" i="8"/>
  <c r="X2598" i="8"/>
  <c r="V2599" i="8"/>
  <c r="W2599" i="8"/>
  <c r="X2599" i="8"/>
  <c r="V2600" i="8"/>
  <c r="W2600" i="8"/>
  <c r="X2600" i="8"/>
  <c r="V2601" i="8"/>
  <c r="W2601" i="8"/>
  <c r="X2601" i="8"/>
  <c r="V2602" i="8"/>
  <c r="W2602" i="8"/>
  <c r="X2602" i="8"/>
  <c r="V2603" i="8"/>
  <c r="W2603" i="8"/>
  <c r="X2603" i="8"/>
  <c r="V2604" i="8"/>
  <c r="W2604" i="8"/>
  <c r="X2604" i="8"/>
  <c r="V127" i="8"/>
  <c r="W127" i="8"/>
  <c r="X127" i="8"/>
  <c r="V128" i="8"/>
  <c r="W128" i="8"/>
  <c r="X128" i="8"/>
  <c r="V2605" i="8"/>
  <c r="W2605" i="8"/>
  <c r="X2605" i="8"/>
  <c r="V2606" i="8"/>
  <c r="W2606" i="8"/>
  <c r="X2606" i="8"/>
  <c r="V2607" i="8"/>
  <c r="W2607" i="8"/>
  <c r="X2607" i="8"/>
  <c r="V2608" i="8"/>
  <c r="W2608" i="8"/>
  <c r="X2608" i="8"/>
  <c r="V2609" i="8"/>
  <c r="W2609" i="8"/>
  <c r="X2609" i="8"/>
  <c r="V2610" i="8"/>
  <c r="W2610" i="8"/>
  <c r="X2610" i="8"/>
  <c r="V2611" i="8"/>
  <c r="W2611" i="8"/>
  <c r="X2611" i="8"/>
  <c r="V2612" i="8"/>
  <c r="W2612" i="8"/>
  <c r="X2612" i="8"/>
  <c r="V2613" i="8"/>
  <c r="W2613" i="8"/>
  <c r="X2613" i="8"/>
  <c r="V2614" i="8"/>
  <c r="W2614" i="8"/>
  <c r="X2614" i="8"/>
  <c r="V2615" i="8"/>
  <c r="W2615" i="8"/>
  <c r="X2615" i="8"/>
  <c r="V2616" i="8"/>
  <c r="W2616" i="8"/>
  <c r="X2616" i="8"/>
  <c r="V1759" i="8"/>
  <c r="W1759" i="8"/>
  <c r="X1759" i="8"/>
  <c r="V1760" i="8"/>
  <c r="W1760" i="8"/>
  <c r="X1760" i="8"/>
  <c r="V2315" i="8"/>
  <c r="W2315" i="8"/>
  <c r="X2315" i="8"/>
  <c r="E2273" i="11"/>
  <c r="F2273" i="11" s="1"/>
  <c r="G2273" i="11"/>
  <c r="E2274" i="11"/>
  <c r="F2274" i="11" s="1"/>
  <c r="G2274" i="11"/>
  <c r="E2275" i="11"/>
  <c r="F2275" i="11" s="1"/>
  <c r="G2275" i="11"/>
  <c r="K2275" i="11" s="1"/>
  <c r="E2276" i="11"/>
  <c r="F2276" i="11" s="1"/>
  <c r="G2276" i="11"/>
  <c r="K2276" i="11" s="1"/>
  <c r="E2277" i="11"/>
  <c r="F2277" i="11" s="1"/>
  <c r="G2277" i="11"/>
  <c r="E2278" i="11"/>
  <c r="F2278" i="11" s="1"/>
  <c r="G2278" i="11"/>
  <c r="E2279" i="11"/>
  <c r="F2279" i="11" s="1"/>
  <c r="G2279" i="11"/>
  <c r="E2280" i="11"/>
  <c r="F2280" i="11" s="1"/>
  <c r="G2280" i="11"/>
  <c r="E2281" i="11"/>
  <c r="F2281" i="11" s="1"/>
  <c r="G2281" i="11"/>
  <c r="E2282" i="11"/>
  <c r="F2282" i="11" s="1"/>
  <c r="G2282" i="11"/>
  <c r="E2283" i="11"/>
  <c r="F2283" i="11" s="1"/>
  <c r="G2283" i="11"/>
  <c r="E2284" i="11"/>
  <c r="F2284" i="11" s="1"/>
  <c r="G2284" i="11"/>
  <c r="E2285" i="11"/>
  <c r="F2285" i="11" s="1"/>
  <c r="G2285" i="11"/>
  <c r="E2286" i="11"/>
  <c r="F2286" i="11" s="1"/>
  <c r="G2286" i="11"/>
  <c r="E2287" i="11"/>
  <c r="F2287" i="11" s="1"/>
  <c r="G2287" i="11"/>
  <c r="E2288" i="11"/>
  <c r="F2288" i="11" s="1"/>
  <c r="G2288" i="11"/>
  <c r="E2289" i="11"/>
  <c r="F2289" i="11" s="1"/>
  <c r="G2289" i="11"/>
  <c r="E2290" i="11"/>
  <c r="F2290" i="11" s="1"/>
  <c r="G2290" i="11"/>
  <c r="E2291" i="11"/>
  <c r="F2291" i="11" s="1"/>
  <c r="G2291" i="11"/>
  <c r="K2291" i="11" s="1"/>
  <c r="E2292" i="11"/>
  <c r="F2292" i="11" s="1"/>
  <c r="G2292" i="11"/>
  <c r="K2292" i="11" s="1"/>
  <c r="E2293" i="11"/>
  <c r="F2293" i="11" s="1"/>
  <c r="G2293" i="11"/>
  <c r="E2294" i="11"/>
  <c r="F2294" i="11" s="1"/>
  <c r="G2294" i="11"/>
  <c r="E2295" i="11"/>
  <c r="F2295" i="11" s="1"/>
  <c r="G2295" i="11"/>
  <c r="E2296" i="11"/>
  <c r="F2296" i="11" s="1"/>
  <c r="G2296" i="11"/>
  <c r="E2297" i="11"/>
  <c r="F2297" i="11" s="1"/>
  <c r="G2297" i="11"/>
  <c r="E2298" i="11"/>
  <c r="F2298" i="11" s="1"/>
  <c r="G2298" i="11"/>
  <c r="E2299" i="11"/>
  <c r="F2299" i="11" s="1"/>
  <c r="G2299" i="11"/>
  <c r="E2300" i="11"/>
  <c r="F2300" i="11" s="1"/>
  <c r="G2300" i="11"/>
  <c r="E2301" i="11"/>
  <c r="F2301" i="11" s="1"/>
  <c r="G2301" i="11"/>
  <c r="E2302" i="11"/>
  <c r="F2302" i="11" s="1"/>
  <c r="G2302" i="11"/>
  <c r="E2303" i="11"/>
  <c r="F2303" i="11" s="1"/>
  <c r="G2303" i="11"/>
  <c r="E2304" i="11"/>
  <c r="F2304" i="11" s="1"/>
  <c r="G2304" i="11"/>
  <c r="E2305" i="11"/>
  <c r="F2305" i="11" s="1"/>
  <c r="G2305" i="11"/>
  <c r="E2306" i="11"/>
  <c r="F2306" i="11" s="1"/>
  <c r="G2306" i="11"/>
  <c r="E2307" i="11"/>
  <c r="F2307" i="11" s="1"/>
  <c r="G2307" i="11"/>
  <c r="K2307" i="11" s="1"/>
  <c r="E2308" i="11"/>
  <c r="F2308" i="11" s="1"/>
  <c r="G2308" i="11"/>
  <c r="K2308" i="11" s="1"/>
  <c r="E2309" i="11"/>
  <c r="F2309" i="11" s="1"/>
  <c r="G2309" i="11"/>
  <c r="E2310" i="11"/>
  <c r="F2310" i="11" s="1"/>
  <c r="G2310" i="11"/>
  <c r="E2311" i="11"/>
  <c r="F2311" i="11" s="1"/>
  <c r="G2311" i="11"/>
  <c r="E2312" i="11"/>
  <c r="F2312" i="11" s="1"/>
  <c r="G2312" i="11"/>
  <c r="E2313" i="11"/>
  <c r="F2313" i="11" s="1"/>
  <c r="G2313" i="11"/>
  <c r="E2314" i="11"/>
  <c r="F2314" i="11" s="1"/>
  <c r="G2314" i="11"/>
  <c r="E2315" i="11"/>
  <c r="F2315" i="11" s="1"/>
  <c r="G2315" i="11"/>
  <c r="E2316" i="11"/>
  <c r="F2316" i="11" s="1"/>
  <c r="G2316" i="11"/>
  <c r="E2317" i="11"/>
  <c r="F2317" i="11" s="1"/>
  <c r="G2317" i="11"/>
  <c r="E2318" i="11"/>
  <c r="F2318" i="11" s="1"/>
  <c r="G2318" i="11"/>
  <c r="E2319" i="11"/>
  <c r="F2319" i="11" s="1"/>
  <c r="G2319" i="11"/>
  <c r="E2320" i="11"/>
  <c r="F2320" i="11" s="1"/>
  <c r="G2320" i="11"/>
  <c r="E2321" i="11"/>
  <c r="F2321" i="11" s="1"/>
  <c r="G2321" i="11"/>
  <c r="E2322" i="11"/>
  <c r="F2322" i="11" s="1"/>
  <c r="G2322" i="11"/>
  <c r="E2323" i="11"/>
  <c r="F2323" i="11" s="1"/>
  <c r="G2323" i="11"/>
  <c r="K2323" i="11" s="1"/>
  <c r="E2324" i="11"/>
  <c r="F2324" i="11" s="1"/>
  <c r="G2324" i="11"/>
  <c r="K2324" i="11" s="1"/>
  <c r="E2325" i="11"/>
  <c r="F2325" i="11" s="1"/>
  <c r="G2325" i="11"/>
  <c r="E2326" i="11"/>
  <c r="F2326" i="11" s="1"/>
  <c r="G2326" i="11"/>
  <c r="E2327" i="11"/>
  <c r="F2327" i="11" s="1"/>
  <c r="G2327" i="11"/>
  <c r="E2328" i="11"/>
  <c r="F2328" i="11" s="1"/>
  <c r="G2328" i="11"/>
  <c r="E2329" i="11"/>
  <c r="F2329" i="11" s="1"/>
  <c r="G2329" i="11"/>
  <c r="E2330" i="11"/>
  <c r="F2330" i="11" s="1"/>
  <c r="G2330" i="11"/>
  <c r="E2331" i="11"/>
  <c r="F2331" i="11" s="1"/>
  <c r="G2331" i="11"/>
  <c r="E2332" i="11"/>
  <c r="F2332" i="11" s="1"/>
  <c r="G2332" i="11"/>
  <c r="E2333" i="11"/>
  <c r="F2333" i="11" s="1"/>
  <c r="G2333" i="11"/>
  <c r="E2334" i="11"/>
  <c r="F2334" i="11" s="1"/>
  <c r="G2334" i="11"/>
  <c r="E2335" i="11"/>
  <c r="F2335" i="11" s="1"/>
  <c r="G2335" i="11"/>
  <c r="E2336" i="11"/>
  <c r="F2336" i="11" s="1"/>
  <c r="G2336" i="11"/>
  <c r="E2337" i="11"/>
  <c r="F2337" i="11" s="1"/>
  <c r="G2337" i="11"/>
  <c r="E2338" i="11"/>
  <c r="F2338" i="11" s="1"/>
  <c r="G2338" i="11"/>
  <c r="E2339" i="11"/>
  <c r="F2339" i="11" s="1"/>
  <c r="G2339" i="11"/>
  <c r="K2339" i="11" s="1"/>
  <c r="E2340" i="11"/>
  <c r="F2340" i="11" s="1"/>
  <c r="G2340" i="11"/>
  <c r="K2340" i="11" s="1"/>
  <c r="E2341" i="11"/>
  <c r="F2341" i="11" s="1"/>
  <c r="G2341" i="11"/>
  <c r="E2342" i="11"/>
  <c r="F2342" i="11" s="1"/>
  <c r="G2342" i="11"/>
  <c r="E2343" i="11"/>
  <c r="F2343" i="11" s="1"/>
  <c r="G2343" i="11"/>
  <c r="E2344" i="11"/>
  <c r="F2344" i="11" s="1"/>
  <c r="G2344" i="11"/>
  <c r="E2345" i="11"/>
  <c r="F2345" i="11" s="1"/>
  <c r="G2345" i="11"/>
  <c r="E2346" i="11"/>
  <c r="F2346" i="11" s="1"/>
  <c r="G2346" i="11"/>
  <c r="E2347" i="11"/>
  <c r="F2347" i="11" s="1"/>
  <c r="G2347" i="11"/>
  <c r="E2348" i="11"/>
  <c r="F2348" i="11" s="1"/>
  <c r="G2348" i="11"/>
  <c r="E2349" i="11"/>
  <c r="F2349" i="11" s="1"/>
  <c r="G2349" i="11"/>
  <c r="E2350" i="11"/>
  <c r="F2350" i="11" s="1"/>
  <c r="G2350" i="11"/>
  <c r="E2351" i="11"/>
  <c r="F2351" i="11" s="1"/>
  <c r="G2351" i="11"/>
  <c r="E2352" i="11"/>
  <c r="F2352" i="11" s="1"/>
  <c r="G2352" i="11"/>
  <c r="E2353" i="11"/>
  <c r="F2353" i="11" s="1"/>
  <c r="G2353" i="11"/>
  <c r="E2354" i="11"/>
  <c r="F2354" i="11" s="1"/>
  <c r="G2354" i="11"/>
  <c r="K2354" i="11" s="1"/>
  <c r="E2355" i="11"/>
  <c r="F2355" i="11" s="1"/>
  <c r="G2355" i="11"/>
  <c r="K2355" i="11" s="1"/>
  <c r="E2356" i="11"/>
  <c r="F2356" i="11" s="1"/>
  <c r="G2356" i="11"/>
  <c r="K2356" i="11" s="1"/>
  <c r="E2357" i="11"/>
  <c r="F2357" i="11" s="1"/>
  <c r="G2357" i="11"/>
  <c r="E2358" i="11"/>
  <c r="F2358" i="11" s="1"/>
  <c r="G2358" i="11"/>
  <c r="E2359" i="11"/>
  <c r="F2359" i="11" s="1"/>
  <c r="G2359" i="11"/>
  <c r="E2360" i="11"/>
  <c r="F2360" i="11" s="1"/>
  <c r="G2360" i="11"/>
  <c r="E2361" i="11"/>
  <c r="F2361" i="11" s="1"/>
  <c r="G2361" i="11"/>
  <c r="E2362" i="11"/>
  <c r="F2362" i="11" s="1"/>
  <c r="G2362" i="11"/>
  <c r="E2363" i="11"/>
  <c r="F2363" i="11" s="1"/>
  <c r="G2363" i="11"/>
  <c r="E2364" i="11"/>
  <c r="F2364" i="11" s="1"/>
  <c r="G2364" i="11"/>
  <c r="E2365" i="11"/>
  <c r="F2365" i="11" s="1"/>
  <c r="G2365" i="11"/>
  <c r="E2366" i="11"/>
  <c r="F2366" i="11" s="1"/>
  <c r="G2366" i="11"/>
  <c r="E2367" i="11"/>
  <c r="F2367" i="11" s="1"/>
  <c r="G2367" i="11"/>
  <c r="E2368" i="11"/>
  <c r="F2368" i="11" s="1"/>
  <c r="G2368" i="11"/>
  <c r="E2369" i="11"/>
  <c r="F2369" i="11" s="1"/>
  <c r="G2369" i="11"/>
  <c r="K2369" i="11" s="1"/>
  <c r="E2370" i="11"/>
  <c r="F2370" i="11" s="1"/>
  <c r="G2370" i="11"/>
  <c r="K2370" i="11" s="1"/>
  <c r="E2371" i="11"/>
  <c r="F2371" i="11" s="1"/>
  <c r="G2371" i="11"/>
  <c r="K2371" i="11" s="1"/>
  <c r="E2372" i="11"/>
  <c r="F2372" i="11" s="1"/>
  <c r="G2372" i="11"/>
  <c r="K2372" i="11" s="1"/>
  <c r="E2373" i="11"/>
  <c r="F2373" i="11" s="1"/>
  <c r="G2373" i="11"/>
  <c r="E2374" i="11"/>
  <c r="F2374" i="11" s="1"/>
  <c r="G2374" i="11"/>
  <c r="E2375" i="11"/>
  <c r="F2375" i="11" s="1"/>
  <c r="G2375" i="11"/>
  <c r="E2376" i="11"/>
  <c r="F2376" i="11" s="1"/>
  <c r="G2376" i="11"/>
  <c r="E2377" i="11"/>
  <c r="F2377" i="11" s="1"/>
  <c r="G2377" i="11"/>
  <c r="E2378" i="11"/>
  <c r="F2378" i="11" s="1"/>
  <c r="G2378" i="11"/>
  <c r="E2379" i="11"/>
  <c r="F2379" i="11" s="1"/>
  <c r="G2379" i="11"/>
  <c r="E2380" i="11"/>
  <c r="F2380" i="11" s="1"/>
  <c r="G2380" i="11"/>
  <c r="E2381" i="11"/>
  <c r="F2381" i="11" s="1"/>
  <c r="G2381" i="11"/>
  <c r="E2382" i="11"/>
  <c r="F2382" i="11" s="1"/>
  <c r="G2382" i="11"/>
  <c r="E2383" i="11"/>
  <c r="F2383" i="11" s="1"/>
  <c r="G2383" i="11"/>
  <c r="E2384" i="11"/>
  <c r="F2384" i="11" s="1"/>
  <c r="G2384" i="11"/>
  <c r="E2385" i="11"/>
  <c r="F2385" i="11" s="1"/>
  <c r="G2385" i="11"/>
  <c r="K2385" i="11" s="1"/>
  <c r="E2386" i="11"/>
  <c r="F2386" i="11" s="1"/>
  <c r="G2386" i="11"/>
  <c r="K2386" i="11" s="1"/>
  <c r="E2387" i="11"/>
  <c r="F2387" i="11" s="1"/>
  <c r="G2387" i="11"/>
  <c r="K2387" i="11" s="1"/>
  <c r="E2388" i="11"/>
  <c r="F2388" i="11" s="1"/>
  <c r="G2388" i="11"/>
  <c r="K2388" i="11" s="1"/>
  <c r="E2389" i="11"/>
  <c r="F2389" i="11" s="1"/>
  <c r="G2389" i="11"/>
  <c r="E2390" i="11"/>
  <c r="F2390" i="11" s="1"/>
  <c r="G2390" i="11"/>
  <c r="E2391" i="11"/>
  <c r="F2391" i="11" s="1"/>
  <c r="G2391" i="11"/>
  <c r="E2392" i="11"/>
  <c r="F2392" i="11" s="1"/>
  <c r="G2392" i="11"/>
  <c r="E2393" i="11"/>
  <c r="F2393" i="11" s="1"/>
  <c r="G2393" i="11"/>
  <c r="E2394" i="11"/>
  <c r="F2394" i="11" s="1"/>
  <c r="G2394" i="11"/>
  <c r="E2395" i="11"/>
  <c r="F2395" i="11" s="1"/>
  <c r="G2395" i="11"/>
  <c r="E2396" i="11"/>
  <c r="F2396" i="11" s="1"/>
  <c r="G2396" i="11"/>
  <c r="E2397" i="11"/>
  <c r="F2397" i="11" s="1"/>
  <c r="G2397" i="11"/>
  <c r="E2398" i="11"/>
  <c r="F2398" i="11" s="1"/>
  <c r="G2398" i="11"/>
  <c r="E2399" i="11"/>
  <c r="F2399" i="11" s="1"/>
  <c r="G2399" i="11"/>
  <c r="E2400" i="11"/>
  <c r="F2400" i="11" s="1"/>
  <c r="G2400" i="11"/>
  <c r="E2401" i="11"/>
  <c r="F2401" i="11" s="1"/>
  <c r="G2401" i="11"/>
  <c r="K2401" i="11" s="1"/>
  <c r="E2402" i="11"/>
  <c r="F2402" i="11" s="1"/>
  <c r="G2402" i="11"/>
  <c r="K2402" i="11" s="1"/>
  <c r="E2403" i="11"/>
  <c r="F2403" i="11" s="1"/>
  <c r="G2403" i="11"/>
  <c r="K2403" i="11" s="1"/>
  <c r="E2404" i="11"/>
  <c r="F2404" i="11" s="1"/>
  <c r="G2404" i="11"/>
  <c r="K2404" i="11" s="1"/>
  <c r="E2405" i="11"/>
  <c r="F2405" i="11" s="1"/>
  <c r="G2405" i="11"/>
  <c r="K2405" i="11" s="1"/>
  <c r="E2406" i="11"/>
  <c r="F2406" i="11" s="1"/>
  <c r="G2406" i="11"/>
  <c r="K2406" i="11" s="1"/>
  <c r="E2407" i="11"/>
  <c r="F2407" i="11" s="1"/>
  <c r="G2407" i="11"/>
  <c r="K2407" i="11" s="1"/>
  <c r="E2408" i="11"/>
  <c r="F2408" i="11" s="1"/>
  <c r="G2408" i="11"/>
  <c r="K2408" i="11" s="1"/>
  <c r="E2409" i="11"/>
  <c r="F2409" i="11" s="1"/>
  <c r="G2409" i="11"/>
  <c r="K2409" i="11" s="1"/>
  <c r="E2410" i="11"/>
  <c r="F2410" i="11" s="1"/>
  <c r="G2410" i="11"/>
  <c r="K2410" i="11" s="1"/>
  <c r="E2411" i="11"/>
  <c r="F2411" i="11" s="1"/>
  <c r="G2411" i="11"/>
  <c r="K2411" i="11" s="1"/>
  <c r="E2412" i="11"/>
  <c r="F2412" i="11" s="1"/>
  <c r="G2412" i="11"/>
  <c r="E2413" i="11"/>
  <c r="F2413" i="11" s="1"/>
  <c r="G2413" i="11"/>
  <c r="K2413" i="11" s="1"/>
  <c r="E2414" i="11"/>
  <c r="F2414" i="11" s="1"/>
  <c r="G2414" i="11"/>
  <c r="K2414" i="11" s="1"/>
  <c r="E2415" i="11"/>
  <c r="F2415" i="11" s="1"/>
  <c r="G2415" i="11"/>
  <c r="K2415" i="11" s="1"/>
  <c r="E2416" i="11"/>
  <c r="F2416" i="11" s="1"/>
  <c r="G2416" i="11"/>
  <c r="K2416" i="11" s="1"/>
  <c r="E2417" i="11"/>
  <c r="F2417" i="11" s="1"/>
  <c r="G2417" i="11"/>
  <c r="K2417" i="11" s="1"/>
  <c r="E2418" i="11"/>
  <c r="F2418" i="11" s="1"/>
  <c r="G2418" i="11"/>
  <c r="K2418" i="11" s="1"/>
  <c r="E2419" i="11"/>
  <c r="F2419" i="11" s="1"/>
  <c r="G2419" i="11"/>
  <c r="K2419" i="11" s="1"/>
  <c r="E2420" i="11"/>
  <c r="F2420" i="11" s="1"/>
  <c r="G2420" i="11"/>
  <c r="K2420" i="11" s="1"/>
  <c r="E2421" i="11"/>
  <c r="F2421" i="11" s="1"/>
  <c r="G2421" i="11"/>
  <c r="K2421" i="11" s="1"/>
  <c r="E2422" i="11"/>
  <c r="F2422" i="11" s="1"/>
  <c r="G2422" i="11"/>
  <c r="K2422" i="11" s="1"/>
  <c r="E2423" i="11"/>
  <c r="F2423" i="11" s="1"/>
  <c r="G2423" i="11"/>
  <c r="K2423" i="11" s="1"/>
  <c r="E2424" i="11"/>
  <c r="F2424" i="11" s="1"/>
  <c r="G2424" i="11"/>
  <c r="K2424" i="11" s="1"/>
  <c r="E2425" i="11"/>
  <c r="F2425" i="11" s="1"/>
  <c r="G2425" i="11"/>
  <c r="K2425" i="11" s="1"/>
  <c r="E2426" i="11"/>
  <c r="F2426" i="11" s="1"/>
  <c r="G2426" i="11"/>
  <c r="K2426" i="11" s="1"/>
  <c r="E2427" i="11"/>
  <c r="F2427" i="11" s="1"/>
  <c r="G2427" i="11"/>
  <c r="K2427" i="11" s="1"/>
  <c r="E2428" i="11"/>
  <c r="F2428" i="11" s="1"/>
  <c r="G2428" i="11"/>
  <c r="K2428" i="11" s="1"/>
  <c r="E2429" i="11"/>
  <c r="F2429" i="11" s="1"/>
  <c r="G2429" i="11"/>
  <c r="K2429" i="11" s="1"/>
  <c r="E2430" i="11"/>
  <c r="F2430" i="11" s="1"/>
  <c r="G2430" i="11"/>
  <c r="K2430" i="11" s="1"/>
  <c r="E2431" i="11"/>
  <c r="F2431" i="11" s="1"/>
  <c r="G2431" i="11"/>
  <c r="K2431" i="11" s="1"/>
  <c r="E2432" i="11"/>
  <c r="F2432" i="11" s="1"/>
  <c r="G2432" i="11"/>
  <c r="K2432" i="11" s="1"/>
  <c r="E2433" i="11"/>
  <c r="F2433" i="11" s="1"/>
  <c r="G2433" i="11"/>
  <c r="K2433" i="11" s="1"/>
  <c r="E2434" i="11"/>
  <c r="F2434" i="11" s="1"/>
  <c r="G2434" i="11"/>
  <c r="K2434" i="11" s="1"/>
  <c r="E2435" i="11"/>
  <c r="F2435" i="11" s="1"/>
  <c r="G2435" i="11"/>
  <c r="K2435" i="11" s="1"/>
  <c r="E2436" i="11"/>
  <c r="F2436" i="11" s="1"/>
  <c r="G2436" i="11"/>
  <c r="K2436" i="11" s="1"/>
  <c r="E2437" i="11"/>
  <c r="F2437" i="11" s="1"/>
  <c r="G2437" i="11"/>
  <c r="K2437" i="11" s="1"/>
  <c r="E2438" i="11"/>
  <c r="F2438" i="11" s="1"/>
  <c r="G2438" i="11"/>
  <c r="K2438" i="11" s="1"/>
  <c r="E2439" i="11"/>
  <c r="F2439" i="11" s="1"/>
  <c r="G2439" i="11"/>
  <c r="K2439" i="11" s="1"/>
  <c r="E2440" i="11"/>
  <c r="F2440" i="11" s="1"/>
  <c r="G2440" i="11"/>
  <c r="K2440" i="11" s="1"/>
  <c r="E2441" i="11"/>
  <c r="F2441" i="11" s="1"/>
  <c r="G2441" i="11"/>
  <c r="K2441" i="11" s="1"/>
  <c r="E2442" i="11"/>
  <c r="F2442" i="11" s="1"/>
  <c r="G2442" i="11"/>
  <c r="K2442" i="11" s="1"/>
  <c r="E2443" i="11"/>
  <c r="F2443" i="11" s="1"/>
  <c r="G2443" i="11"/>
  <c r="K2443" i="11" s="1"/>
  <c r="E2444" i="11"/>
  <c r="F2444" i="11" s="1"/>
  <c r="G2444" i="11"/>
  <c r="K2444" i="11" s="1"/>
  <c r="E2445" i="11"/>
  <c r="F2445" i="11" s="1"/>
  <c r="G2445" i="11"/>
  <c r="K2445" i="11" s="1"/>
  <c r="E2446" i="11"/>
  <c r="F2446" i="11" s="1"/>
  <c r="G2446" i="11"/>
  <c r="K2446" i="11" s="1"/>
  <c r="E2447" i="11"/>
  <c r="F2447" i="11" s="1"/>
  <c r="G2447" i="11"/>
  <c r="K2447" i="11" s="1"/>
  <c r="E2448" i="11"/>
  <c r="F2448" i="11" s="1"/>
  <c r="G2448" i="11"/>
  <c r="K2448" i="11" s="1"/>
  <c r="E2449" i="11"/>
  <c r="F2449" i="11" s="1"/>
  <c r="G2449" i="11"/>
  <c r="K2449" i="11" s="1"/>
  <c r="E2450" i="11"/>
  <c r="F2450" i="11" s="1"/>
  <c r="G2450" i="11"/>
  <c r="K2450" i="11" s="1"/>
  <c r="E2451" i="11"/>
  <c r="F2451" i="11" s="1"/>
  <c r="G2451" i="11"/>
  <c r="K2451" i="11" s="1"/>
  <c r="E2452" i="11"/>
  <c r="F2452" i="11" s="1"/>
  <c r="G2452" i="11"/>
  <c r="K2452" i="11" s="1"/>
  <c r="E2453" i="11"/>
  <c r="F2453" i="11" s="1"/>
  <c r="G2453" i="11"/>
  <c r="K2453" i="11" s="1"/>
  <c r="E2454" i="11"/>
  <c r="F2454" i="11" s="1"/>
  <c r="G2454" i="11"/>
  <c r="K2454" i="11" s="1"/>
  <c r="E2455" i="11"/>
  <c r="F2455" i="11" s="1"/>
  <c r="G2455" i="11"/>
  <c r="K2455" i="11" s="1"/>
  <c r="E2456" i="11"/>
  <c r="F2456" i="11" s="1"/>
  <c r="G2456" i="11"/>
  <c r="K2456" i="11" s="1"/>
  <c r="E2457" i="11"/>
  <c r="F2457" i="11" s="1"/>
  <c r="G2457" i="11"/>
  <c r="K2457" i="11" s="1"/>
  <c r="E2458" i="11"/>
  <c r="F2458" i="11" s="1"/>
  <c r="G2458" i="11"/>
  <c r="K2458" i="11" s="1"/>
  <c r="E2459" i="11"/>
  <c r="F2459" i="11" s="1"/>
  <c r="G2459" i="11"/>
  <c r="K2459" i="11" s="1"/>
  <c r="E2460" i="11"/>
  <c r="F2460" i="11" s="1"/>
  <c r="G2460" i="11"/>
  <c r="K2460" i="11" s="1"/>
  <c r="E2461" i="11"/>
  <c r="F2461" i="11" s="1"/>
  <c r="G2461" i="11"/>
  <c r="K2461" i="11" s="1"/>
  <c r="E2462" i="11"/>
  <c r="F2462" i="11" s="1"/>
  <c r="G2462" i="11"/>
  <c r="K2462" i="11" s="1"/>
  <c r="E2463" i="11"/>
  <c r="F2463" i="11" s="1"/>
  <c r="G2463" i="11"/>
  <c r="K2463" i="11" s="1"/>
  <c r="E2464" i="11"/>
  <c r="F2464" i="11" s="1"/>
  <c r="G2464" i="11"/>
  <c r="K2464" i="11" s="1"/>
  <c r="E2465" i="11"/>
  <c r="F2465" i="11" s="1"/>
  <c r="G2465" i="11"/>
  <c r="K2465" i="11" s="1"/>
  <c r="E2466" i="11"/>
  <c r="F2466" i="11" s="1"/>
  <c r="G2466" i="11"/>
  <c r="K2466" i="11" s="1"/>
  <c r="E2467" i="11"/>
  <c r="F2467" i="11" s="1"/>
  <c r="G2467" i="11"/>
  <c r="K2467" i="11" s="1"/>
  <c r="E2468" i="11"/>
  <c r="F2468" i="11" s="1"/>
  <c r="G2468" i="11"/>
  <c r="K2468" i="11" s="1"/>
  <c r="E2469" i="11"/>
  <c r="F2469" i="11" s="1"/>
  <c r="G2469" i="11"/>
  <c r="K2469" i="11" s="1"/>
  <c r="E2470" i="11"/>
  <c r="F2470" i="11" s="1"/>
  <c r="G2470" i="11"/>
  <c r="K2470" i="11" s="1"/>
  <c r="E2471" i="11"/>
  <c r="F2471" i="11" s="1"/>
  <c r="G2471" i="11"/>
  <c r="K2471" i="11" s="1"/>
  <c r="E2472" i="11"/>
  <c r="F2472" i="11" s="1"/>
  <c r="G2472" i="11"/>
  <c r="K2472" i="11" s="1"/>
  <c r="E2473" i="11"/>
  <c r="F2473" i="11" s="1"/>
  <c r="G2473" i="11"/>
  <c r="K2473" i="11" s="1"/>
  <c r="E2474" i="11"/>
  <c r="F2474" i="11" s="1"/>
  <c r="G2474" i="11"/>
  <c r="K2474" i="11" s="1"/>
  <c r="E2475" i="11"/>
  <c r="F2475" i="11" s="1"/>
  <c r="G2475" i="11"/>
  <c r="K2475" i="11" s="1"/>
  <c r="E2476" i="11"/>
  <c r="F2476" i="11" s="1"/>
  <c r="G2476" i="11"/>
  <c r="K2476" i="11" s="1"/>
  <c r="E2477" i="11"/>
  <c r="F2477" i="11" s="1"/>
  <c r="G2477" i="11"/>
  <c r="K2477" i="11" s="1"/>
  <c r="E2478" i="11"/>
  <c r="F2478" i="11" s="1"/>
  <c r="G2478" i="11"/>
  <c r="K2478" i="11" s="1"/>
  <c r="E2479" i="11"/>
  <c r="F2479" i="11" s="1"/>
  <c r="G2479" i="11"/>
  <c r="K2479" i="11" s="1"/>
  <c r="E2480" i="11"/>
  <c r="F2480" i="11" s="1"/>
  <c r="G2480" i="11"/>
  <c r="K2480" i="11" s="1"/>
  <c r="E2481" i="11"/>
  <c r="F2481" i="11" s="1"/>
  <c r="G2481" i="11"/>
  <c r="K2481" i="11" s="1"/>
  <c r="E2482" i="11"/>
  <c r="F2482" i="11" s="1"/>
  <c r="G2482" i="11"/>
  <c r="K2482" i="11" s="1"/>
  <c r="E2483" i="11"/>
  <c r="F2483" i="11" s="1"/>
  <c r="G2483" i="11"/>
  <c r="K2483" i="11" s="1"/>
  <c r="E2484" i="11"/>
  <c r="F2484" i="11" s="1"/>
  <c r="G2484" i="11"/>
  <c r="K2484" i="11" s="1"/>
  <c r="E2485" i="11"/>
  <c r="F2485" i="11" s="1"/>
  <c r="G2485" i="11"/>
  <c r="K2485" i="11" s="1"/>
  <c r="E2486" i="11"/>
  <c r="F2486" i="11" s="1"/>
  <c r="G2486" i="11"/>
  <c r="K2486" i="11" s="1"/>
  <c r="E2487" i="11"/>
  <c r="F2487" i="11" s="1"/>
  <c r="G2487" i="11"/>
  <c r="K2487" i="11" s="1"/>
  <c r="E2488" i="11"/>
  <c r="F2488" i="11" s="1"/>
  <c r="G2488" i="11"/>
  <c r="K2488" i="11" s="1"/>
  <c r="E2489" i="11"/>
  <c r="F2489" i="11" s="1"/>
  <c r="G2489" i="11"/>
  <c r="K2489" i="11" s="1"/>
  <c r="E2490" i="11"/>
  <c r="F2490" i="11" s="1"/>
  <c r="G2490" i="11"/>
  <c r="K2490" i="11" s="1"/>
  <c r="E2491" i="11"/>
  <c r="F2491" i="11" s="1"/>
  <c r="G2491" i="11"/>
  <c r="K2491" i="11" s="1"/>
  <c r="E2492" i="11"/>
  <c r="F2492" i="11" s="1"/>
  <c r="G2492" i="11"/>
  <c r="K2492" i="11" s="1"/>
  <c r="E2493" i="11"/>
  <c r="F2493" i="11" s="1"/>
  <c r="G2493" i="11"/>
  <c r="K2493" i="11" s="1"/>
  <c r="E2494" i="11"/>
  <c r="F2494" i="11" s="1"/>
  <c r="G2494" i="11"/>
  <c r="K2494" i="11" s="1"/>
  <c r="E2495" i="11"/>
  <c r="F2495" i="11" s="1"/>
  <c r="G2495" i="11"/>
  <c r="K2495" i="11" s="1"/>
  <c r="E2496" i="11"/>
  <c r="F2496" i="11" s="1"/>
  <c r="G2496" i="11"/>
  <c r="K2496" i="11" s="1"/>
  <c r="E2497" i="11"/>
  <c r="F2497" i="11" s="1"/>
  <c r="G2497" i="11"/>
  <c r="K2497" i="11" s="1"/>
  <c r="E2498" i="11"/>
  <c r="F2498" i="11" s="1"/>
  <c r="G2498" i="11"/>
  <c r="K2498" i="11" s="1"/>
  <c r="E2499" i="11"/>
  <c r="F2499" i="11" s="1"/>
  <c r="G2499" i="11"/>
  <c r="K2499" i="11" s="1"/>
  <c r="E2500" i="11"/>
  <c r="F2500" i="11" s="1"/>
  <c r="G2500" i="11"/>
  <c r="K2500" i="11" s="1"/>
  <c r="E2501" i="11"/>
  <c r="F2501" i="11" s="1"/>
  <c r="G2501" i="11"/>
  <c r="K2501" i="11" s="1"/>
  <c r="E2502" i="11"/>
  <c r="F2502" i="11" s="1"/>
  <c r="G2502" i="11"/>
  <c r="K2502" i="11" s="1"/>
  <c r="E2503" i="11"/>
  <c r="F2503" i="11" s="1"/>
  <c r="G2503" i="11"/>
  <c r="K2503" i="11" s="1"/>
  <c r="E2504" i="11"/>
  <c r="F2504" i="11" s="1"/>
  <c r="G2504" i="11"/>
  <c r="K2504" i="11" s="1"/>
  <c r="E2505" i="11"/>
  <c r="F2505" i="11" s="1"/>
  <c r="G2505" i="11"/>
  <c r="K2505" i="11" s="1"/>
  <c r="E2506" i="11"/>
  <c r="F2506" i="11" s="1"/>
  <c r="G2506" i="11"/>
  <c r="K2506" i="11" s="1"/>
  <c r="E2507" i="11"/>
  <c r="F2507" i="11" s="1"/>
  <c r="G2507" i="11"/>
  <c r="K2507" i="11" s="1"/>
  <c r="E2508" i="11"/>
  <c r="F2508" i="11" s="1"/>
  <c r="G2508" i="11"/>
  <c r="K2508" i="11" s="1"/>
  <c r="E2509" i="11"/>
  <c r="F2509" i="11" s="1"/>
  <c r="G2509" i="11"/>
  <c r="K2509" i="11" s="1"/>
  <c r="E2510" i="11"/>
  <c r="F2510" i="11" s="1"/>
  <c r="G2510" i="11"/>
  <c r="K2510" i="11" s="1"/>
  <c r="E2511" i="11"/>
  <c r="F2511" i="11" s="1"/>
  <c r="G2511" i="11"/>
  <c r="K2511" i="11" s="1"/>
  <c r="E2512" i="11"/>
  <c r="F2512" i="11" s="1"/>
  <c r="G2512" i="11"/>
  <c r="K2512" i="11" s="1"/>
  <c r="E2513" i="11"/>
  <c r="F2513" i="11" s="1"/>
  <c r="G2513" i="11"/>
  <c r="K2513" i="11" s="1"/>
  <c r="E2514" i="11"/>
  <c r="F2514" i="11" s="1"/>
  <c r="G2514" i="11"/>
  <c r="K2514" i="11" s="1"/>
  <c r="E2515" i="11"/>
  <c r="F2515" i="11" s="1"/>
  <c r="G2515" i="11"/>
  <c r="K2515" i="11" s="1"/>
  <c r="E2516" i="11"/>
  <c r="F2516" i="11" s="1"/>
  <c r="G2516" i="11"/>
  <c r="K2516" i="11" s="1"/>
  <c r="E2517" i="11"/>
  <c r="F2517" i="11" s="1"/>
  <c r="G2517" i="11"/>
  <c r="K2517" i="11" s="1"/>
  <c r="E2518" i="11"/>
  <c r="F2518" i="11" s="1"/>
  <c r="G2518" i="11"/>
  <c r="K2518" i="11" s="1"/>
  <c r="E2519" i="11"/>
  <c r="F2519" i="11" s="1"/>
  <c r="G2519" i="11"/>
  <c r="K2519" i="11" s="1"/>
  <c r="E2520" i="11"/>
  <c r="F2520" i="11" s="1"/>
  <c r="G2520" i="11"/>
  <c r="K2520" i="11" s="1"/>
  <c r="E2521" i="11"/>
  <c r="F2521" i="11" s="1"/>
  <c r="G2521" i="11"/>
  <c r="K2521" i="11" s="1"/>
  <c r="E2522" i="11"/>
  <c r="F2522" i="11" s="1"/>
  <c r="G2522" i="11"/>
  <c r="K2522" i="11" s="1"/>
  <c r="E2523" i="11"/>
  <c r="F2523" i="11" s="1"/>
  <c r="G2523" i="11"/>
  <c r="K2523" i="11" s="1"/>
  <c r="E2524" i="11"/>
  <c r="F2524" i="11" s="1"/>
  <c r="G2524" i="11"/>
  <c r="K2524" i="11" s="1"/>
  <c r="E2525" i="11"/>
  <c r="F2525" i="11" s="1"/>
  <c r="G2525" i="11"/>
  <c r="K2525" i="11" s="1"/>
  <c r="E2526" i="11"/>
  <c r="F2526" i="11" s="1"/>
  <c r="G2526" i="11"/>
  <c r="K2526" i="11" s="1"/>
  <c r="E2527" i="11"/>
  <c r="F2527" i="11" s="1"/>
  <c r="G2527" i="11"/>
  <c r="K2527" i="11" s="1"/>
  <c r="E2528" i="11"/>
  <c r="F2528" i="11" s="1"/>
  <c r="G2528" i="11"/>
  <c r="K2528" i="11" s="1"/>
  <c r="E2529" i="11"/>
  <c r="F2529" i="11" s="1"/>
  <c r="G2529" i="11"/>
  <c r="K2529" i="11" s="1"/>
  <c r="E2530" i="11"/>
  <c r="F2530" i="11" s="1"/>
  <c r="G2530" i="11"/>
  <c r="K2530" i="11" s="1"/>
  <c r="E2531" i="11"/>
  <c r="F2531" i="11" s="1"/>
  <c r="G2531" i="11"/>
  <c r="K2531" i="11" s="1"/>
  <c r="E2532" i="11"/>
  <c r="F2532" i="11" s="1"/>
  <c r="G2532" i="11"/>
  <c r="K2532" i="11" s="1"/>
  <c r="E2533" i="11"/>
  <c r="F2533" i="11" s="1"/>
  <c r="G2533" i="11"/>
  <c r="K2533" i="11" s="1"/>
  <c r="E2534" i="11"/>
  <c r="F2534" i="11" s="1"/>
  <c r="G2534" i="11"/>
  <c r="K2534" i="11" s="1"/>
  <c r="E2535" i="11"/>
  <c r="F2535" i="11" s="1"/>
  <c r="G2535" i="11"/>
  <c r="K2535" i="11" s="1"/>
  <c r="E2536" i="11"/>
  <c r="F2536" i="11" s="1"/>
  <c r="G2536" i="11"/>
  <c r="K2536" i="11" s="1"/>
  <c r="E2537" i="11"/>
  <c r="F2537" i="11" s="1"/>
  <c r="G2537" i="11"/>
  <c r="K2537" i="11" s="1"/>
  <c r="E2538" i="11"/>
  <c r="F2538" i="11" s="1"/>
  <c r="G2538" i="11"/>
  <c r="K2538" i="11" s="1"/>
  <c r="E2539" i="11"/>
  <c r="F2539" i="11" s="1"/>
  <c r="G2539" i="11"/>
  <c r="K2539" i="11" s="1"/>
  <c r="E2540" i="11"/>
  <c r="F2540" i="11" s="1"/>
  <c r="G2540" i="11"/>
  <c r="K2540" i="11" s="1"/>
  <c r="E2541" i="11"/>
  <c r="F2541" i="11" s="1"/>
  <c r="G2541" i="11"/>
  <c r="K2541" i="11" s="1"/>
  <c r="E2542" i="11"/>
  <c r="F2542" i="11" s="1"/>
  <c r="G2542" i="11"/>
  <c r="K2542" i="11" s="1"/>
  <c r="E2543" i="11"/>
  <c r="F2543" i="11" s="1"/>
  <c r="G2543" i="11"/>
  <c r="K2543" i="11" s="1"/>
  <c r="E2544" i="11"/>
  <c r="F2544" i="11" s="1"/>
  <c r="G2544" i="11"/>
  <c r="K2544" i="11" s="1"/>
  <c r="E2545" i="11"/>
  <c r="F2545" i="11" s="1"/>
  <c r="G2545" i="11"/>
  <c r="K2545" i="11" s="1"/>
  <c r="E2546" i="11"/>
  <c r="F2546" i="11" s="1"/>
  <c r="G2546" i="11"/>
  <c r="K2546" i="11" s="1"/>
  <c r="E2547" i="11"/>
  <c r="F2547" i="11" s="1"/>
  <c r="G2547" i="11"/>
  <c r="K2547" i="11" s="1"/>
  <c r="E2548" i="11"/>
  <c r="F2548" i="11" s="1"/>
  <c r="G2548" i="11"/>
  <c r="K2548" i="11" s="1"/>
  <c r="E2549" i="11"/>
  <c r="F2549" i="11" s="1"/>
  <c r="G2549" i="11"/>
  <c r="K2549" i="11" s="1"/>
  <c r="E2550" i="11"/>
  <c r="F2550" i="11" s="1"/>
  <c r="G2550" i="11"/>
  <c r="K2550" i="11" s="1"/>
  <c r="E2551" i="11"/>
  <c r="F2551" i="11" s="1"/>
  <c r="G2551" i="11"/>
  <c r="K2551" i="11" s="1"/>
  <c r="E2552" i="11"/>
  <c r="F2552" i="11" s="1"/>
  <c r="G2552" i="11"/>
  <c r="K2552" i="11" s="1"/>
  <c r="E2553" i="11"/>
  <c r="F2553" i="11" s="1"/>
  <c r="G2553" i="11"/>
  <c r="K2553" i="11" s="1"/>
  <c r="E2554" i="11"/>
  <c r="F2554" i="11" s="1"/>
  <c r="G2554" i="11"/>
  <c r="K2554" i="11" s="1"/>
  <c r="E2555" i="11"/>
  <c r="F2555" i="11" s="1"/>
  <c r="G2555" i="11"/>
  <c r="K2555" i="11" s="1"/>
  <c r="E2556" i="11"/>
  <c r="F2556" i="11" s="1"/>
  <c r="G2556" i="11"/>
  <c r="K2556" i="11" s="1"/>
  <c r="E2557" i="11"/>
  <c r="F2557" i="11" s="1"/>
  <c r="G2557" i="11"/>
  <c r="K2557" i="11" s="1"/>
  <c r="E2558" i="11"/>
  <c r="F2558" i="11" s="1"/>
  <c r="G2558" i="11"/>
  <c r="K2558" i="11" s="1"/>
  <c r="E2559" i="11"/>
  <c r="F2559" i="11" s="1"/>
  <c r="G2559" i="11"/>
  <c r="K2559" i="11" s="1"/>
  <c r="E2560" i="11"/>
  <c r="F2560" i="11" s="1"/>
  <c r="G2560" i="11"/>
  <c r="K2560" i="11" s="1"/>
  <c r="E2561" i="11"/>
  <c r="F2561" i="11" s="1"/>
  <c r="G2561" i="11"/>
  <c r="K2561" i="11" s="1"/>
  <c r="E2562" i="11"/>
  <c r="F2562" i="11" s="1"/>
  <c r="G2562" i="11"/>
  <c r="K2562" i="11" s="1"/>
  <c r="E2563" i="11"/>
  <c r="F2563" i="11" s="1"/>
  <c r="G2563" i="11"/>
  <c r="K2563" i="11" s="1"/>
  <c r="E2564" i="11"/>
  <c r="F2564" i="11" s="1"/>
  <c r="G2564" i="11"/>
  <c r="K2564" i="11" s="1"/>
  <c r="E2565" i="11"/>
  <c r="F2565" i="11" s="1"/>
  <c r="G2565" i="11"/>
  <c r="K2565" i="11" s="1"/>
  <c r="E2566" i="11"/>
  <c r="F2566" i="11" s="1"/>
  <c r="G2566" i="11"/>
  <c r="K2566" i="11" s="1"/>
  <c r="E2567" i="11"/>
  <c r="F2567" i="11" s="1"/>
  <c r="G2567" i="11"/>
  <c r="K2567" i="11" s="1"/>
  <c r="E2568" i="11"/>
  <c r="F2568" i="11" s="1"/>
  <c r="G2568" i="11"/>
  <c r="K2568" i="11" s="1"/>
  <c r="E2569" i="11"/>
  <c r="F2569" i="11" s="1"/>
  <c r="G2569" i="11"/>
  <c r="K2569" i="11" s="1"/>
  <c r="E2570" i="11"/>
  <c r="F2570" i="11" s="1"/>
  <c r="G2570" i="11"/>
  <c r="K2570" i="11" s="1"/>
  <c r="E2571" i="11"/>
  <c r="F2571" i="11" s="1"/>
  <c r="G2571" i="11"/>
  <c r="K2571" i="11" s="1"/>
  <c r="E2572" i="11"/>
  <c r="F2572" i="11" s="1"/>
  <c r="G2572" i="11"/>
  <c r="K2572" i="11" s="1"/>
  <c r="E2573" i="11"/>
  <c r="F2573" i="11" s="1"/>
  <c r="G2573" i="11"/>
  <c r="K2573" i="11" s="1"/>
  <c r="E2574" i="11"/>
  <c r="F2574" i="11" s="1"/>
  <c r="G2574" i="11"/>
  <c r="K2574" i="11" s="1"/>
  <c r="E2575" i="11"/>
  <c r="F2575" i="11" s="1"/>
  <c r="G2575" i="11"/>
  <c r="K2575" i="11" s="1"/>
  <c r="E2576" i="11"/>
  <c r="F2576" i="11" s="1"/>
  <c r="G2576" i="11"/>
  <c r="K2576" i="11" s="1"/>
  <c r="E2577" i="11"/>
  <c r="F2577" i="11" s="1"/>
  <c r="G2577" i="11"/>
  <c r="K2577" i="11" s="1"/>
  <c r="E2578" i="11"/>
  <c r="F2578" i="11" s="1"/>
  <c r="G2578" i="11"/>
  <c r="K2578" i="11" s="1"/>
  <c r="E2579" i="11"/>
  <c r="F2579" i="11" s="1"/>
  <c r="G2579" i="11"/>
  <c r="K2579" i="11" s="1"/>
  <c r="E2580" i="11"/>
  <c r="F2580" i="11" s="1"/>
  <c r="G2580" i="11"/>
  <c r="K2580" i="11" s="1"/>
  <c r="E2581" i="11"/>
  <c r="F2581" i="11" s="1"/>
  <c r="G2581" i="11"/>
  <c r="K2581" i="11" s="1"/>
  <c r="E2582" i="11"/>
  <c r="F2582" i="11" s="1"/>
  <c r="G2582" i="11"/>
  <c r="K2582" i="11" s="1"/>
  <c r="E2583" i="11"/>
  <c r="F2583" i="11" s="1"/>
  <c r="G2583" i="11"/>
  <c r="K2583" i="11" s="1"/>
  <c r="E2584" i="11"/>
  <c r="F2584" i="11" s="1"/>
  <c r="G2584" i="11"/>
  <c r="K2584" i="11" s="1"/>
  <c r="E2585" i="11"/>
  <c r="F2585" i="11" s="1"/>
  <c r="G2585" i="11"/>
  <c r="K2585" i="11" s="1"/>
  <c r="E2586" i="11"/>
  <c r="F2586" i="11" s="1"/>
  <c r="G2586" i="11"/>
  <c r="K2586" i="11" s="1"/>
  <c r="E2587" i="11"/>
  <c r="F2587" i="11" s="1"/>
  <c r="G2587" i="11"/>
  <c r="K2587" i="11" s="1"/>
  <c r="E2588" i="11"/>
  <c r="F2588" i="11" s="1"/>
  <c r="G2588" i="11"/>
  <c r="K2588" i="11" s="1"/>
  <c r="E2589" i="11"/>
  <c r="F2589" i="11" s="1"/>
  <c r="G2589" i="11"/>
  <c r="K2589" i="11" s="1"/>
  <c r="E2590" i="11"/>
  <c r="F2590" i="11" s="1"/>
  <c r="G2590" i="11"/>
  <c r="K2590" i="11" s="1"/>
  <c r="E2591" i="11"/>
  <c r="F2591" i="11" s="1"/>
  <c r="G2591" i="11"/>
  <c r="K2591" i="11" s="1"/>
  <c r="E2592" i="11"/>
  <c r="F2592" i="11" s="1"/>
  <c r="G2592" i="11"/>
  <c r="K2592" i="11" s="1"/>
  <c r="E2593" i="11"/>
  <c r="F2593" i="11" s="1"/>
  <c r="G2593" i="11"/>
  <c r="K2593" i="11" s="1"/>
  <c r="E2594" i="11"/>
  <c r="F2594" i="11" s="1"/>
  <c r="G2594" i="11"/>
  <c r="K2594" i="11" s="1"/>
  <c r="E2595" i="11"/>
  <c r="F2595" i="11" s="1"/>
  <c r="G2595" i="11"/>
  <c r="K2595" i="11" s="1"/>
  <c r="E2596" i="11"/>
  <c r="F2596" i="11" s="1"/>
  <c r="G2596" i="11"/>
  <c r="K2596" i="11" s="1"/>
  <c r="E2597" i="11"/>
  <c r="F2597" i="11" s="1"/>
  <c r="G2597" i="11"/>
  <c r="K2597" i="11" s="1"/>
  <c r="E2598" i="11"/>
  <c r="F2598" i="11" s="1"/>
  <c r="G2598" i="11"/>
  <c r="K2598" i="11" s="1"/>
  <c r="E2599" i="11"/>
  <c r="F2599" i="11" s="1"/>
  <c r="G2599" i="11"/>
  <c r="K2599" i="11" s="1"/>
  <c r="E2600" i="11"/>
  <c r="F2600" i="11" s="1"/>
  <c r="G2600" i="11"/>
  <c r="K2600" i="11" s="1"/>
  <c r="E2601" i="11"/>
  <c r="F2601" i="11" s="1"/>
  <c r="G2601" i="11"/>
  <c r="K2601" i="11" s="1"/>
  <c r="E2602" i="11"/>
  <c r="F2602" i="11" s="1"/>
  <c r="G2602" i="11"/>
  <c r="K2602" i="11" s="1"/>
  <c r="E2603" i="11"/>
  <c r="F2603" i="11" s="1"/>
  <c r="G2603" i="11"/>
  <c r="K2603" i="11" s="1"/>
  <c r="E2604" i="11"/>
  <c r="F2604" i="11" s="1"/>
  <c r="G2604" i="11"/>
  <c r="K2604" i="11" s="1"/>
  <c r="E2605" i="11"/>
  <c r="F2605" i="11" s="1"/>
  <c r="G2605" i="11"/>
  <c r="K2605" i="11" s="1"/>
  <c r="E2606" i="11"/>
  <c r="F2606" i="11" s="1"/>
  <c r="G2606" i="11"/>
  <c r="K2606" i="11" s="1"/>
  <c r="E2607" i="11"/>
  <c r="F2607" i="11" s="1"/>
  <c r="G2607" i="11"/>
  <c r="K2607" i="11" s="1"/>
  <c r="E2608" i="11"/>
  <c r="F2608" i="11" s="1"/>
  <c r="G2608" i="11"/>
  <c r="K2608" i="11" s="1"/>
  <c r="E2609" i="11"/>
  <c r="F2609" i="11" s="1"/>
  <c r="G2609" i="11"/>
  <c r="K2609" i="11" s="1"/>
  <c r="E2610" i="11"/>
  <c r="F2610" i="11" s="1"/>
  <c r="G2610" i="11"/>
  <c r="K2610" i="11" s="1"/>
  <c r="E2611" i="11"/>
  <c r="F2611" i="11" s="1"/>
  <c r="G2611" i="11"/>
  <c r="K2611" i="11" s="1"/>
  <c r="E2612" i="11"/>
  <c r="F2612" i="11" s="1"/>
  <c r="G2612" i="11"/>
  <c r="K2612" i="11" s="1"/>
  <c r="E2613" i="11"/>
  <c r="F2613" i="11" s="1"/>
  <c r="G2613" i="11"/>
  <c r="K2613" i="11" s="1"/>
  <c r="E2614" i="11"/>
  <c r="F2614" i="11" s="1"/>
  <c r="G2614" i="11"/>
  <c r="K2614" i="11" s="1"/>
  <c r="E2615" i="11"/>
  <c r="F2615" i="11" s="1"/>
  <c r="G2615" i="11"/>
  <c r="K2615" i="11" s="1"/>
  <c r="E2616" i="11"/>
  <c r="F2616" i="11" s="1"/>
  <c r="G2616" i="11"/>
  <c r="K2616" i="11" s="1"/>
  <c r="E2617" i="11"/>
  <c r="F2617" i="11" s="1"/>
  <c r="G2617" i="11"/>
  <c r="K2617" i="11" s="1"/>
  <c r="E2618" i="11"/>
  <c r="F2618" i="11" s="1"/>
  <c r="G2618" i="11"/>
  <c r="K2618" i="11" s="1"/>
  <c r="E2619" i="11"/>
  <c r="F2619" i="11" s="1"/>
  <c r="G2619" i="11"/>
  <c r="K2619" i="11" s="1"/>
  <c r="E2620" i="11"/>
  <c r="F2620" i="11" s="1"/>
  <c r="G2620" i="11"/>
  <c r="K2620" i="11" s="1"/>
  <c r="E2621" i="11"/>
  <c r="F2621" i="11" s="1"/>
  <c r="G2621" i="11"/>
  <c r="K2621" i="11" s="1"/>
  <c r="E2622" i="11"/>
  <c r="F2622" i="11" s="1"/>
  <c r="G2622" i="11"/>
  <c r="K2622" i="11" s="1"/>
  <c r="E2623" i="11"/>
  <c r="F2623" i="11" s="1"/>
  <c r="G2623" i="11"/>
  <c r="K2623" i="11" s="1"/>
  <c r="E2624" i="11"/>
  <c r="F2624" i="11" s="1"/>
  <c r="G2624" i="11"/>
  <c r="K2624" i="11" s="1"/>
  <c r="E2625" i="11"/>
  <c r="F2625" i="11" s="1"/>
  <c r="G2625" i="11"/>
  <c r="K2625" i="11" s="1"/>
  <c r="E2626" i="11"/>
  <c r="F2626" i="11" s="1"/>
  <c r="G2626" i="11"/>
  <c r="K2626" i="11" s="1"/>
  <c r="E2627" i="11"/>
  <c r="F2627" i="11" s="1"/>
  <c r="G2627" i="11"/>
  <c r="K2627" i="11" s="1"/>
  <c r="E2628" i="11"/>
  <c r="F2628" i="11" s="1"/>
  <c r="G2628" i="11"/>
  <c r="K2628" i="11" s="1"/>
  <c r="E2629" i="11"/>
  <c r="F2629" i="11" s="1"/>
  <c r="G2629" i="11"/>
  <c r="K2629" i="11" s="1"/>
  <c r="E2630" i="11"/>
  <c r="F2630" i="11" s="1"/>
  <c r="G2630" i="11"/>
  <c r="K2630" i="11" s="1"/>
  <c r="E2631" i="11"/>
  <c r="F2631" i="11" s="1"/>
  <c r="G2631" i="11"/>
  <c r="K2631" i="11" s="1"/>
  <c r="E2632" i="11"/>
  <c r="F2632" i="11" s="1"/>
  <c r="G2632" i="11"/>
  <c r="K2632" i="11" s="1"/>
  <c r="E2633" i="11"/>
  <c r="F2633" i="11" s="1"/>
  <c r="G2633" i="11"/>
  <c r="K2633" i="11" s="1"/>
  <c r="E2634" i="11"/>
  <c r="F2634" i="11" s="1"/>
  <c r="G2634" i="11"/>
  <c r="K2634" i="11" s="1"/>
  <c r="E2635" i="11"/>
  <c r="F2635" i="11" s="1"/>
  <c r="G2635" i="11"/>
  <c r="K2635" i="11" s="1"/>
  <c r="E2636" i="11"/>
  <c r="F2636" i="11" s="1"/>
  <c r="G2636" i="11"/>
  <c r="K2636" i="11" s="1"/>
  <c r="E2637" i="11"/>
  <c r="F2637" i="11" s="1"/>
  <c r="G2637" i="11"/>
  <c r="K2637" i="11" s="1"/>
  <c r="E2638" i="11"/>
  <c r="F2638" i="11" s="1"/>
  <c r="G2638" i="11"/>
  <c r="K2638" i="11" s="1"/>
  <c r="E2639" i="11"/>
  <c r="F2639" i="11" s="1"/>
  <c r="G2639" i="11"/>
  <c r="K2639" i="11" s="1"/>
  <c r="E2640" i="11"/>
  <c r="F2640" i="11" s="1"/>
  <c r="G2640" i="11"/>
  <c r="K2640" i="11" s="1"/>
  <c r="E2641" i="11"/>
  <c r="F2641" i="11" s="1"/>
  <c r="G2641" i="11"/>
  <c r="K2641" i="11" s="1"/>
  <c r="E2642" i="11"/>
  <c r="F2642" i="11" s="1"/>
  <c r="G2642" i="11"/>
  <c r="K2642" i="11" s="1"/>
  <c r="E2643" i="11"/>
  <c r="F2643" i="11" s="1"/>
  <c r="G2643" i="11"/>
  <c r="K2643" i="11" s="1"/>
  <c r="E2644" i="11"/>
  <c r="F2644" i="11" s="1"/>
  <c r="G2644" i="11"/>
  <c r="K2644" i="11" s="1"/>
  <c r="E2645" i="11"/>
  <c r="F2645" i="11" s="1"/>
  <c r="G2645" i="11"/>
  <c r="K2645" i="11" s="1"/>
  <c r="E2646" i="11"/>
  <c r="F2646" i="11" s="1"/>
  <c r="G2646" i="11"/>
  <c r="K2646" i="11" s="1"/>
  <c r="E2647" i="11"/>
  <c r="F2647" i="11" s="1"/>
  <c r="G2647" i="11"/>
  <c r="K2647" i="11" s="1"/>
  <c r="E2648" i="11"/>
  <c r="F2648" i="11" s="1"/>
  <c r="G2648" i="11"/>
  <c r="K2648" i="11" s="1"/>
  <c r="E2649" i="11"/>
  <c r="F2649" i="11" s="1"/>
  <c r="G2649" i="11"/>
  <c r="K2649" i="11" s="1"/>
  <c r="E2650" i="11"/>
  <c r="F2650" i="11" s="1"/>
  <c r="G2650" i="11"/>
  <c r="K2650" i="11" s="1"/>
  <c r="E2651" i="11"/>
  <c r="F2651" i="11" s="1"/>
  <c r="G2651" i="11"/>
  <c r="K2651" i="11" s="1"/>
  <c r="E2652" i="11"/>
  <c r="F2652" i="11" s="1"/>
  <c r="G2652" i="11"/>
  <c r="K2652" i="11" s="1"/>
  <c r="E2653" i="11"/>
  <c r="F2653" i="11" s="1"/>
  <c r="G2653" i="11"/>
  <c r="K2653" i="11" s="1"/>
  <c r="E2654" i="11"/>
  <c r="F2654" i="11" s="1"/>
  <c r="G2654" i="11"/>
  <c r="K2654" i="11" s="1"/>
  <c r="E2655" i="11"/>
  <c r="F2655" i="11" s="1"/>
  <c r="G2655" i="11"/>
  <c r="K2655" i="11" s="1"/>
  <c r="E2656" i="11"/>
  <c r="F2656" i="11" s="1"/>
  <c r="G2656" i="11"/>
  <c r="K2656" i="11" s="1"/>
  <c r="E2657" i="11"/>
  <c r="F2657" i="11" s="1"/>
  <c r="G2657" i="11"/>
  <c r="K2657" i="11" s="1"/>
  <c r="E2658" i="11"/>
  <c r="F2658" i="11" s="1"/>
  <c r="G2658" i="11"/>
  <c r="K2658" i="11" s="1"/>
  <c r="E2659" i="11"/>
  <c r="F2659" i="11" s="1"/>
  <c r="G2659" i="11"/>
  <c r="K2659" i="11" s="1"/>
  <c r="E2660" i="11"/>
  <c r="F2660" i="11" s="1"/>
  <c r="G2660" i="11"/>
  <c r="K2660" i="11" s="1"/>
  <c r="E2661" i="11"/>
  <c r="F2661" i="11" s="1"/>
  <c r="G2661" i="11"/>
  <c r="K2661" i="11" s="1"/>
  <c r="E2662" i="11"/>
  <c r="F2662" i="11" s="1"/>
  <c r="G2662" i="11"/>
  <c r="K2662" i="11" s="1"/>
  <c r="E2663" i="11"/>
  <c r="F2663" i="11" s="1"/>
  <c r="G2663" i="11"/>
  <c r="K2663" i="11" s="1"/>
  <c r="E2664" i="11"/>
  <c r="F2664" i="11" s="1"/>
  <c r="G2664" i="11"/>
  <c r="K2664" i="11" s="1"/>
  <c r="E2665" i="11"/>
  <c r="F2665" i="11" s="1"/>
  <c r="G2665" i="11"/>
  <c r="K2665" i="11" s="1"/>
  <c r="E2666" i="11"/>
  <c r="F2666" i="11" s="1"/>
  <c r="G2666" i="11"/>
  <c r="K2666" i="11" s="1"/>
  <c r="E2667" i="11"/>
  <c r="F2667" i="11" s="1"/>
  <c r="G2667" i="11"/>
  <c r="K2667" i="11" s="1"/>
  <c r="E2668" i="11"/>
  <c r="F2668" i="11" s="1"/>
  <c r="G2668" i="11"/>
  <c r="K2668" i="11" s="1"/>
  <c r="E2669" i="11"/>
  <c r="F2669" i="11" s="1"/>
  <c r="G2669" i="11"/>
  <c r="K2669" i="11" s="1"/>
  <c r="E2670" i="11"/>
  <c r="F2670" i="11" s="1"/>
  <c r="G2670" i="11"/>
  <c r="K2670" i="11" s="1"/>
  <c r="E2671" i="11"/>
  <c r="F2671" i="11" s="1"/>
  <c r="G2671" i="11"/>
  <c r="K2671" i="11" s="1"/>
  <c r="E2672" i="11"/>
  <c r="F2672" i="11" s="1"/>
  <c r="G2672" i="11"/>
  <c r="K2672" i="11" s="1"/>
  <c r="E2673" i="11"/>
  <c r="F2673" i="11" s="1"/>
  <c r="G2673" i="11"/>
  <c r="K2673" i="11" s="1"/>
  <c r="E2674" i="11"/>
  <c r="F2674" i="11" s="1"/>
  <c r="G2674" i="11"/>
  <c r="K2674" i="11" s="1"/>
  <c r="E2675" i="11"/>
  <c r="F2675" i="11" s="1"/>
  <c r="G2675" i="11"/>
  <c r="K2675" i="11" s="1"/>
  <c r="E2676" i="11"/>
  <c r="F2676" i="11" s="1"/>
  <c r="G2676" i="11"/>
  <c r="K2676" i="11" s="1"/>
  <c r="E2677" i="11"/>
  <c r="F2677" i="11" s="1"/>
  <c r="G2677" i="11"/>
  <c r="K2677" i="11" s="1"/>
  <c r="E2678" i="11"/>
  <c r="F2678" i="11" s="1"/>
  <c r="G2678" i="11"/>
  <c r="K2678" i="11" s="1"/>
  <c r="E2679" i="11"/>
  <c r="F2679" i="11" s="1"/>
  <c r="G2679" i="11"/>
  <c r="K2679" i="11" s="1"/>
  <c r="E2680" i="11"/>
  <c r="F2680" i="11" s="1"/>
  <c r="G2680" i="11"/>
  <c r="K2680" i="11" s="1"/>
  <c r="E2681" i="11"/>
  <c r="F2681" i="11" s="1"/>
  <c r="G2681" i="11"/>
  <c r="K2681" i="11" s="1"/>
  <c r="E2682" i="11"/>
  <c r="F2682" i="11" s="1"/>
  <c r="G2682" i="11"/>
  <c r="K2682" i="11" s="1"/>
  <c r="E2683" i="11"/>
  <c r="F2683" i="11" s="1"/>
  <c r="G2683" i="11"/>
  <c r="K2683" i="11" s="1"/>
  <c r="E2684" i="11"/>
  <c r="F2684" i="11" s="1"/>
  <c r="G2684" i="11"/>
  <c r="K2684" i="11" s="1"/>
  <c r="E2685" i="11"/>
  <c r="F2685" i="11" s="1"/>
  <c r="G2685" i="11"/>
  <c r="K2685" i="11" s="1"/>
  <c r="E2686" i="11"/>
  <c r="F2686" i="11" s="1"/>
  <c r="G2686" i="11"/>
  <c r="K2686" i="11" s="1"/>
  <c r="E2687" i="11"/>
  <c r="F2687" i="11" s="1"/>
  <c r="G2687" i="11"/>
  <c r="K2687" i="11" s="1"/>
  <c r="E2688" i="11"/>
  <c r="F2688" i="11" s="1"/>
  <c r="G2688" i="11"/>
  <c r="K2688" i="11" s="1"/>
  <c r="E2689" i="11"/>
  <c r="F2689" i="11" s="1"/>
  <c r="G2689" i="11"/>
  <c r="K2689" i="11" s="1"/>
  <c r="E2690" i="11"/>
  <c r="F2690" i="11" s="1"/>
  <c r="G2690" i="11"/>
  <c r="K2690" i="11" s="1"/>
  <c r="E2691" i="11"/>
  <c r="F2691" i="11" s="1"/>
  <c r="G2691" i="11"/>
  <c r="K2691" i="11" s="1"/>
  <c r="E2692" i="11"/>
  <c r="F2692" i="11" s="1"/>
  <c r="G2692" i="11"/>
  <c r="K2692" i="11" s="1"/>
  <c r="E2693" i="11"/>
  <c r="F2693" i="11" s="1"/>
  <c r="G2693" i="11"/>
  <c r="K2693" i="11" s="1"/>
  <c r="E2694" i="11"/>
  <c r="F2694" i="11" s="1"/>
  <c r="G2694" i="11"/>
  <c r="K2694" i="11" s="1"/>
  <c r="E2695" i="11"/>
  <c r="F2695" i="11" s="1"/>
  <c r="G2695" i="11"/>
  <c r="K2695" i="11" s="1"/>
  <c r="E2696" i="11"/>
  <c r="F2696" i="11" s="1"/>
  <c r="G2696" i="11"/>
  <c r="K2696" i="11" s="1"/>
  <c r="E2697" i="11"/>
  <c r="F2697" i="11" s="1"/>
  <c r="G2697" i="11"/>
  <c r="K2697" i="11" s="1"/>
  <c r="E2698" i="11"/>
  <c r="F2698" i="11" s="1"/>
  <c r="G2698" i="11"/>
  <c r="K2698" i="11" s="1"/>
  <c r="E2699" i="11"/>
  <c r="F2699" i="11" s="1"/>
  <c r="G2699" i="11"/>
  <c r="K2699" i="11" s="1"/>
  <c r="E2700" i="11"/>
  <c r="F2700" i="11" s="1"/>
  <c r="G2700" i="11"/>
  <c r="K2700" i="11" s="1"/>
  <c r="E2701" i="11"/>
  <c r="F2701" i="11" s="1"/>
  <c r="G2701" i="11"/>
  <c r="K2701" i="11" s="1"/>
  <c r="E2702" i="11"/>
  <c r="F2702" i="11" s="1"/>
  <c r="G2702" i="11"/>
  <c r="K2702" i="11" s="1"/>
  <c r="E2703" i="11"/>
  <c r="F2703" i="11" s="1"/>
  <c r="G2703" i="11"/>
  <c r="K2703" i="11" s="1"/>
  <c r="E2704" i="11"/>
  <c r="F2704" i="11" s="1"/>
  <c r="G2704" i="11"/>
  <c r="K2704" i="11" s="1"/>
  <c r="E2705" i="11"/>
  <c r="F2705" i="11" s="1"/>
  <c r="G2705" i="11"/>
  <c r="K2705" i="11" s="1"/>
  <c r="E2706" i="11"/>
  <c r="F2706" i="11" s="1"/>
  <c r="G2706" i="11"/>
  <c r="K2706" i="11" s="1"/>
  <c r="E2707" i="11"/>
  <c r="F2707" i="11" s="1"/>
  <c r="G2707" i="11"/>
  <c r="K2707" i="11" s="1"/>
  <c r="E2708" i="11"/>
  <c r="F2708" i="11" s="1"/>
  <c r="G2708" i="11"/>
  <c r="K2708" i="11" s="1"/>
  <c r="E2709" i="11"/>
  <c r="F2709" i="11" s="1"/>
  <c r="G2709" i="11"/>
  <c r="K2709" i="11" s="1"/>
  <c r="E2710" i="11"/>
  <c r="F2710" i="11" s="1"/>
  <c r="G2710" i="11"/>
  <c r="K2710" i="11" s="1"/>
  <c r="E2711" i="11"/>
  <c r="F2711" i="11" s="1"/>
  <c r="G2711" i="11"/>
  <c r="K2711" i="11" s="1"/>
  <c r="E2712" i="11"/>
  <c r="F2712" i="11" s="1"/>
  <c r="G2712" i="11"/>
  <c r="K2712" i="11" s="1"/>
  <c r="E2713" i="11"/>
  <c r="F2713" i="11" s="1"/>
  <c r="G2713" i="11"/>
  <c r="K2713" i="11" s="1"/>
  <c r="E2714" i="11"/>
  <c r="F2714" i="11" s="1"/>
  <c r="G2714" i="11"/>
  <c r="K2714" i="11" s="1"/>
  <c r="E2715" i="11"/>
  <c r="F2715" i="11" s="1"/>
  <c r="G2715" i="11"/>
  <c r="K2715" i="11" s="1"/>
  <c r="E2716" i="11"/>
  <c r="F2716" i="11" s="1"/>
  <c r="G2716" i="11"/>
  <c r="K2716" i="11" s="1"/>
  <c r="E2717" i="11"/>
  <c r="F2717" i="11" s="1"/>
  <c r="G2717" i="11"/>
  <c r="K2717" i="11" s="1"/>
  <c r="E2718" i="11"/>
  <c r="F2718" i="11" s="1"/>
  <c r="G2718" i="11"/>
  <c r="K2718" i="11" s="1"/>
  <c r="E2719" i="11"/>
  <c r="F2719" i="11" s="1"/>
  <c r="G2719" i="11"/>
  <c r="K2719" i="11" s="1"/>
  <c r="E2720" i="11"/>
  <c r="F2720" i="11" s="1"/>
  <c r="G2720" i="11"/>
  <c r="K2720" i="11" s="1"/>
  <c r="E2721" i="11"/>
  <c r="F2721" i="11" s="1"/>
  <c r="G2721" i="11"/>
  <c r="K2721" i="11" s="1"/>
  <c r="E2722" i="11"/>
  <c r="F2722" i="11" s="1"/>
  <c r="G2722" i="11"/>
  <c r="K2722" i="11" s="1"/>
  <c r="E2723" i="11"/>
  <c r="F2723" i="11" s="1"/>
  <c r="G2723" i="11"/>
  <c r="K2723" i="11" s="1"/>
  <c r="E2724" i="11"/>
  <c r="F2724" i="11" s="1"/>
  <c r="G2724" i="11"/>
  <c r="K2724" i="11" s="1"/>
  <c r="E2725" i="11"/>
  <c r="F2725" i="11" s="1"/>
  <c r="G2725" i="11"/>
  <c r="K2725" i="11" s="1"/>
  <c r="E2726" i="11"/>
  <c r="F2726" i="11" s="1"/>
  <c r="G2726" i="11"/>
  <c r="K2726" i="11" s="1"/>
  <c r="E2727" i="11"/>
  <c r="F2727" i="11" s="1"/>
  <c r="G2727" i="11"/>
  <c r="K2727" i="11" s="1"/>
  <c r="E2728" i="11"/>
  <c r="F2728" i="11" s="1"/>
  <c r="G2728" i="11"/>
  <c r="K2728" i="11" s="1"/>
  <c r="E2729" i="11"/>
  <c r="F2729" i="11" s="1"/>
  <c r="G2729" i="11"/>
  <c r="K2729" i="11" s="1"/>
  <c r="E2730" i="11"/>
  <c r="F2730" i="11" s="1"/>
  <c r="G2730" i="11"/>
  <c r="K2730" i="11" s="1"/>
  <c r="E2731" i="11"/>
  <c r="F2731" i="11" s="1"/>
  <c r="G2731" i="11"/>
  <c r="K2731" i="11" s="1"/>
  <c r="E2732" i="11"/>
  <c r="F2732" i="11" s="1"/>
  <c r="G2732" i="11"/>
  <c r="K2732" i="11" s="1"/>
  <c r="E2733" i="11"/>
  <c r="F2733" i="11" s="1"/>
  <c r="G2733" i="11"/>
  <c r="K2733" i="11" s="1"/>
  <c r="E2734" i="11"/>
  <c r="F2734" i="11" s="1"/>
  <c r="G2734" i="11"/>
  <c r="K2734" i="11" s="1"/>
  <c r="E2735" i="11"/>
  <c r="F2735" i="11" s="1"/>
  <c r="G2735" i="11"/>
  <c r="K2735" i="11" s="1"/>
  <c r="E2736" i="11"/>
  <c r="F2736" i="11" s="1"/>
  <c r="G2736" i="11"/>
  <c r="K2736" i="11" s="1"/>
  <c r="E2737" i="11"/>
  <c r="F2737" i="11" s="1"/>
  <c r="G2737" i="11"/>
  <c r="K2737" i="11" s="1"/>
  <c r="E2738" i="11"/>
  <c r="F2738" i="11" s="1"/>
  <c r="G2738" i="11"/>
  <c r="K2738" i="11" s="1"/>
  <c r="E2739" i="11"/>
  <c r="F2739" i="11" s="1"/>
  <c r="G2739" i="11"/>
  <c r="K2739" i="11" s="1"/>
  <c r="E2740" i="11"/>
  <c r="F2740" i="11" s="1"/>
  <c r="G2740" i="11"/>
  <c r="K2740" i="11" s="1"/>
  <c r="E2741" i="11"/>
  <c r="F2741" i="11" s="1"/>
  <c r="G2741" i="11"/>
  <c r="K2741" i="11" s="1"/>
  <c r="E2742" i="11"/>
  <c r="F2742" i="11" s="1"/>
  <c r="G2742" i="11"/>
  <c r="K2742" i="11" s="1"/>
  <c r="E2743" i="11"/>
  <c r="F2743" i="11" s="1"/>
  <c r="G2743" i="11"/>
  <c r="K2743" i="11" s="1"/>
  <c r="E2744" i="11"/>
  <c r="F2744" i="11" s="1"/>
  <c r="G2744" i="11"/>
  <c r="K2744" i="11" s="1"/>
  <c r="E2745" i="11"/>
  <c r="F2745" i="11" s="1"/>
  <c r="G2745" i="11"/>
  <c r="K2745" i="11" s="1"/>
  <c r="E2746" i="11"/>
  <c r="F2746" i="11" s="1"/>
  <c r="G2746" i="11"/>
  <c r="K2746" i="11" s="1"/>
  <c r="E2747" i="11"/>
  <c r="F2747" i="11" s="1"/>
  <c r="G2747" i="11"/>
  <c r="K2747" i="11" s="1"/>
  <c r="E2748" i="11"/>
  <c r="F2748" i="11" s="1"/>
  <c r="G2748" i="11"/>
  <c r="K2748" i="11" s="1"/>
  <c r="E2749" i="11"/>
  <c r="F2749" i="11" s="1"/>
  <c r="G2749" i="11"/>
  <c r="K2749" i="11" s="1"/>
  <c r="E2750" i="11"/>
  <c r="F2750" i="11" s="1"/>
  <c r="G2750" i="11"/>
  <c r="K2750" i="11" s="1"/>
  <c r="E2751" i="11"/>
  <c r="F2751" i="11" s="1"/>
  <c r="G2751" i="11"/>
  <c r="K2751" i="11" s="1"/>
  <c r="E2752" i="11"/>
  <c r="F2752" i="11" s="1"/>
  <c r="G2752" i="11"/>
  <c r="K2752" i="11" s="1"/>
  <c r="E2753" i="11"/>
  <c r="F2753" i="11" s="1"/>
  <c r="G2753" i="11"/>
  <c r="K2753" i="11" s="1"/>
  <c r="E2754" i="11"/>
  <c r="F2754" i="11" s="1"/>
  <c r="G2754" i="11"/>
  <c r="K2754" i="11" s="1"/>
  <c r="E2755" i="11"/>
  <c r="F2755" i="11" s="1"/>
  <c r="G2755" i="11"/>
  <c r="K2755" i="11" s="1"/>
  <c r="E2756" i="11"/>
  <c r="F2756" i="11" s="1"/>
  <c r="G2756" i="11"/>
  <c r="K2756" i="11" s="1"/>
  <c r="E2757" i="11"/>
  <c r="F2757" i="11" s="1"/>
  <c r="G2757" i="11"/>
  <c r="K2757" i="11" s="1"/>
  <c r="E2758" i="11"/>
  <c r="F2758" i="11" s="1"/>
  <c r="G2758" i="11"/>
  <c r="K2758" i="11" s="1"/>
  <c r="E2759" i="11"/>
  <c r="F2759" i="11" s="1"/>
  <c r="G2759" i="11"/>
  <c r="K2759" i="11" s="1"/>
  <c r="E2760" i="11"/>
  <c r="F2760" i="11" s="1"/>
  <c r="G2760" i="11"/>
  <c r="K2760" i="11" s="1"/>
  <c r="E2761" i="11"/>
  <c r="F2761" i="11" s="1"/>
  <c r="G2761" i="11"/>
  <c r="K2761" i="11" s="1"/>
  <c r="E2762" i="11"/>
  <c r="F2762" i="11" s="1"/>
  <c r="G2762" i="11"/>
  <c r="K2762" i="11" s="1"/>
  <c r="E2763" i="11"/>
  <c r="F2763" i="11" s="1"/>
  <c r="G2763" i="11"/>
  <c r="K2763" i="11" s="1"/>
  <c r="E2764" i="11"/>
  <c r="F2764" i="11" s="1"/>
  <c r="G2764" i="11"/>
  <c r="K2764" i="11" s="1"/>
  <c r="E2765" i="11"/>
  <c r="F2765" i="11" s="1"/>
  <c r="G2765" i="11"/>
  <c r="K2765" i="11" s="1"/>
  <c r="E2766" i="11"/>
  <c r="F2766" i="11" s="1"/>
  <c r="G2766" i="11"/>
  <c r="K2766" i="11" s="1"/>
  <c r="E2767" i="11"/>
  <c r="F2767" i="11" s="1"/>
  <c r="G2767" i="11"/>
  <c r="K2767" i="11" s="1"/>
  <c r="E2768" i="11"/>
  <c r="F2768" i="11" s="1"/>
  <c r="G2768" i="11"/>
  <c r="K2768" i="11" s="1"/>
  <c r="E2769" i="11"/>
  <c r="F2769" i="11" s="1"/>
  <c r="G2769" i="11"/>
  <c r="K2769" i="11" s="1"/>
  <c r="E2770" i="11"/>
  <c r="F2770" i="11" s="1"/>
  <c r="G2770" i="11"/>
  <c r="K2770" i="11" s="1"/>
  <c r="E2771" i="11"/>
  <c r="F2771" i="11" s="1"/>
  <c r="G2771" i="11"/>
  <c r="K2771" i="11" s="1"/>
  <c r="E2772" i="11"/>
  <c r="F2772" i="11" s="1"/>
  <c r="G2772" i="11"/>
  <c r="K2772" i="11" s="1"/>
  <c r="E2773" i="11"/>
  <c r="F2773" i="11" s="1"/>
  <c r="G2773" i="11"/>
  <c r="K2773" i="11" s="1"/>
  <c r="E2774" i="11"/>
  <c r="F2774" i="11" s="1"/>
  <c r="G2774" i="11"/>
  <c r="K2774" i="11" s="1"/>
  <c r="E2775" i="11"/>
  <c r="F2775" i="11" s="1"/>
  <c r="G2775" i="11"/>
  <c r="K2775" i="11" s="1"/>
  <c r="E2776" i="11"/>
  <c r="F2776" i="11" s="1"/>
  <c r="G2776" i="11"/>
  <c r="K2776" i="11" s="1"/>
  <c r="E2777" i="11"/>
  <c r="F2777" i="11" s="1"/>
  <c r="G2777" i="11"/>
  <c r="K2777" i="11" s="1"/>
  <c r="E2778" i="11"/>
  <c r="F2778" i="11" s="1"/>
  <c r="G2778" i="11"/>
  <c r="K2778" i="11" s="1"/>
  <c r="E2779" i="11"/>
  <c r="F2779" i="11" s="1"/>
  <c r="G2779" i="11"/>
  <c r="K2779" i="11" s="1"/>
  <c r="E2780" i="11"/>
  <c r="F2780" i="11" s="1"/>
  <c r="G2780" i="11"/>
  <c r="K2780" i="11" s="1"/>
  <c r="E2781" i="11"/>
  <c r="F2781" i="11" s="1"/>
  <c r="G2781" i="11"/>
  <c r="K2781" i="11" s="1"/>
  <c r="E2782" i="11"/>
  <c r="F2782" i="11" s="1"/>
  <c r="G2782" i="11"/>
  <c r="K2782" i="11" s="1"/>
  <c r="E2783" i="11"/>
  <c r="F2783" i="11" s="1"/>
  <c r="G2783" i="11"/>
  <c r="K2783" i="11" s="1"/>
  <c r="E2784" i="11"/>
  <c r="F2784" i="11" s="1"/>
  <c r="G2784" i="11"/>
  <c r="K2784" i="11" s="1"/>
  <c r="E2785" i="11"/>
  <c r="F2785" i="11" s="1"/>
  <c r="G2785" i="11"/>
  <c r="K2785" i="11" s="1"/>
  <c r="E2786" i="11"/>
  <c r="F2786" i="11" s="1"/>
  <c r="G2786" i="11"/>
  <c r="K2786" i="11" s="1"/>
  <c r="E2787" i="11"/>
  <c r="F2787" i="11" s="1"/>
  <c r="G2787" i="11"/>
  <c r="K2787" i="11" s="1"/>
  <c r="E2788" i="11"/>
  <c r="F2788" i="11" s="1"/>
  <c r="G2788" i="11"/>
  <c r="K2788" i="11" s="1"/>
  <c r="E2789" i="11"/>
  <c r="F2789" i="11" s="1"/>
  <c r="G2789" i="11"/>
  <c r="K2789" i="11" s="1"/>
  <c r="E2790" i="11"/>
  <c r="F2790" i="11" s="1"/>
  <c r="G2790" i="11"/>
  <c r="K2790" i="11" s="1"/>
  <c r="E2791" i="11"/>
  <c r="F2791" i="11" s="1"/>
  <c r="G2791" i="11"/>
  <c r="K2791" i="11" s="1"/>
  <c r="E2792" i="11"/>
  <c r="F2792" i="11" s="1"/>
  <c r="G2792" i="11"/>
  <c r="K2792" i="11" s="1"/>
  <c r="E2793" i="11"/>
  <c r="F2793" i="11" s="1"/>
  <c r="G2793" i="11"/>
  <c r="K2793" i="11" s="1"/>
  <c r="E2794" i="11"/>
  <c r="F2794" i="11" s="1"/>
  <c r="G2794" i="11"/>
  <c r="K2794" i="11" s="1"/>
  <c r="E2795" i="11"/>
  <c r="F2795" i="11" s="1"/>
  <c r="G2795" i="11"/>
  <c r="K2795" i="11" s="1"/>
  <c r="E2796" i="11"/>
  <c r="F2796" i="11" s="1"/>
  <c r="G2796" i="11"/>
  <c r="K2796" i="11" s="1"/>
  <c r="E2797" i="11"/>
  <c r="F2797" i="11" s="1"/>
  <c r="G2797" i="11"/>
  <c r="K2797" i="11" s="1"/>
  <c r="E2798" i="11"/>
  <c r="F2798" i="11" s="1"/>
  <c r="G2798" i="11"/>
  <c r="K2798" i="11" s="1"/>
  <c r="E2799" i="11"/>
  <c r="F2799" i="11" s="1"/>
  <c r="G2799" i="11"/>
  <c r="K2799" i="11" s="1"/>
  <c r="E2800" i="11"/>
  <c r="F2800" i="11" s="1"/>
  <c r="G2800" i="11"/>
  <c r="K2800" i="11" s="1"/>
  <c r="E2801" i="11"/>
  <c r="F2801" i="11" s="1"/>
  <c r="G2801" i="11"/>
  <c r="K2801" i="11" s="1"/>
  <c r="E2802" i="11"/>
  <c r="F2802" i="11" s="1"/>
  <c r="G2802" i="11"/>
  <c r="K2802" i="11" s="1"/>
  <c r="E2803" i="11"/>
  <c r="F2803" i="11" s="1"/>
  <c r="G2803" i="11"/>
  <c r="K2803" i="11" s="1"/>
  <c r="E2804" i="11"/>
  <c r="F2804" i="11" s="1"/>
  <c r="G2804" i="11"/>
  <c r="K2804" i="11" s="1"/>
  <c r="E2805" i="11"/>
  <c r="F2805" i="11" s="1"/>
  <c r="G2805" i="11"/>
  <c r="K2805" i="11" s="1"/>
  <c r="E2806" i="11"/>
  <c r="F2806" i="11" s="1"/>
  <c r="G2806" i="11"/>
  <c r="K2806" i="11" s="1"/>
  <c r="E2807" i="11"/>
  <c r="F2807" i="11" s="1"/>
  <c r="G2807" i="11"/>
  <c r="K2807" i="11" s="1"/>
  <c r="E2808" i="11"/>
  <c r="F2808" i="11" s="1"/>
  <c r="G2808" i="11"/>
  <c r="K2808" i="11" s="1"/>
  <c r="E2809" i="11"/>
  <c r="F2809" i="11" s="1"/>
  <c r="G2809" i="11"/>
  <c r="K2809" i="11" s="1"/>
  <c r="E2810" i="11"/>
  <c r="F2810" i="11" s="1"/>
  <c r="G2810" i="11"/>
  <c r="K2810" i="11" s="1"/>
  <c r="E2811" i="11"/>
  <c r="F2811" i="11" s="1"/>
  <c r="G2811" i="11"/>
  <c r="K2811" i="11" s="1"/>
  <c r="E2812" i="11"/>
  <c r="F2812" i="11" s="1"/>
  <c r="G2812" i="11"/>
  <c r="K2812" i="11" s="1"/>
  <c r="E2813" i="11"/>
  <c r="F2813" i="11" s="1"/>
  <c r="G2813" i="11"/>
  <c r="K2813" i="11" s="1"/>
  <c r="E2814" i="11"/>
  <c r="F2814" i="11" s="1"/>
  <c r="G2814" i="11"/>
  <c r="K2814" i="11" s="1"/>
  <c r="E2815" i="11"/>
  <c r="F2815" i="11" s="1"/>
  <c r="G2815" i="11"/>
  <c r="K2815" i="11" s="1"/>
  <c r="E2816" i="11"/>
  <c r="F2816" i="11" s="1"/>
  <c r="G2816" i="11"/>
  <c r="K2816" i="11" s="1"/>
  <c r="E2817" i="11"/>
  <c r="F2817" i="11" s="1"/>
  <c r="G2817" i="11"/>
  <c r="K2817" i="11" s="1"/>
  <c r="E2818" i="11"/>
  <c r="F2818" i="11" s="1"/>
  <c r="G2818" i="11"/>
  <c r="K2818" i="11" s="1"/>
  <c r="E2819" i="11"/>
  <c r="F2819" i="11" s="1"/>
  <c r="G2819" i="11"/>
  <c r="K2819" i="11" s="1"/>
  <c r="E2820" i="11"/>
  <c r="F2820" i="11" s="1"/>
  <c r="G2820" i="11"/>
  <c r="K2820" i="11" s="1"/>
  <c r="E2821" i="11"/>
  <c r="F2821" i="11" s="1"/>
  <c r="G2821" i="11"/>
  <c r="K2821" i="11" s="1"/>
  <c r="E2822" i="11"/>
  <c r="F2822" i="11" s="1"/>
  <c r="G2822" i="11"/>
  <c r="K2822" i="11" s="1"/>
  <c r="E2823" i="11"/>
  <c r="F2823" i="11" s="1"/>
  <c r="G2823" i="11"/>
  <c r="K2823" i="11" s="1"/>
  <c r="E2824" i="11"/>
  <c r="F2824" i="11" s="1"/>
  <c r="G2824" i="11"/>
  <c r="K2824" i="11" s="1"/>
  <c r="E2825" i="11"/>
  <c r="F2825" i="11" s="1"/>
  <c r="G2825" i="11"/>
  <c r="K2825" i="11" s="1"/>
  <c r="E2826" i="11"/>
  <c r="F2826" i="11" s="1"/>
  <c r="G2826" i="11"/>
  <c r="K2826" i="11" s="1"/>
  <c r="E2827" i="11"/>
  <c r="F2827" i="11" s="1"/>
  <c r="G2827" i="11"/>
  <c r="K2827" i="11" s="1"/>
  <c r="E2828" i="11"/>
  <c r="F2828" i="11" s="1"/>
  <c r="G2828" i="11"/>
  <c r="K2828" i="11" s="1"/>
  <c r="E2829" i="11"/>
  <c r="F2829" i="11" s="1"/>
  <c r="G2829" i="11"/>
  <c r="K2829" i="11" s="1"/>
  <c r="E2830" i="11"/>
  <c r="F2830" i="11" s="1"/>
  <c r="G2830" i="11"/>
  <c r="K2830" i="11" s="1"/>
  <c r="E2831" i="11"/>
  <c r="F2831" i="11" s="1"/>
  <c r="G2831" i="11"/>
  <c r="K2831" i="11" s="1"/>
  <c r="E2832" i="11"/>
  <c r="F2832" i="11" s="1"/>
  <c r="G2832" i="11"/>
  <c r="K2832" i="11" s="1"/>
  <c r="E2833" i="11"/>
  <c r="F2833" i="11" s="1"/>
  <c r="G2833" i="11"/>
  <c r="K2833" i="11" s="1"/>
  <c r="E2834" i="11"/>
  <c r="F2834" i="11" s="1"/>
  <c r="G2834" i="11"/>
  <c r="K2834" i="11" s="1"/>
  <c r="E2835" i="11"/>
  <c r="F2835" i="11" s="1"/>
  <c r="G2835" i="11"/>
  <c r="K2835" i="11" s="1"/>
  <c r="E2836" i="11"/>
  <c r="F2836" i="11" s="1"/>
  <c r="G2836" i="11"/>
  <c r="K2836" i="11" s="1"/>
  <c r="E2837" i="11"/>
  <c r="F2837" i="11" s="1"/>
  <c r="G2837" i="11"/>
  <c r="K2837" i="11" s="1"/>
  <c r="E2838" i="11"/>
  <c r="F2838" i="11" s="1"/>
  <c r="G2838" i="11"/>
  <c r="K2838" i="11" s="1"/>
  <c r="E2839" i="11"/>
  <c r="F2839" i="11" s="1"/>
  <c r="G2839" i="11"/>
  <c r="K2839" i="11" s="1"/>
  <c r="E2840" i="11"/>
  <c r="F2840" i="11" s="1"/>
  <c r="G2840" i="11"/>
  <c r="K2840" i="11" s="1"/>
  <c r="E2841" i="11"/>
  <c r="F2841" i="11" s="1"/>
  <c r="G2841" i="11"/>
  <c r="K2841" i="11" s="1"/>
  <c r="E2842" i="11"/>
  <c r="F2842" i="11" s="1"/>
  <c r="G2842" i="11"/>
  <c r="K2842" i="11" s="1"/>
  <c r="E2843" i="11"/>
  <c r="F2843" i="11" s="1"/>
  <c r="G2843" i="11"/>
  <c r="K2843" i="11" s="1"/>
  <c r="E2844" i="11"/>
  <c r="F2844" i="11" s="1"/>
  <c r="G2844" i="11"/>
  <c r="K2844" i="11" s="1"/>
  <c r="E2845" i="11"/>
  <c r="F2845" i="11" s="1"/>
  <c r="G2845" i="11"/>
  <c r="K2845" i="11" s="1"/>
  <c r="M10" i="15"/>
  <c r="N89" i="25"/>
  <c r="N239" i="25"/>
  <c r="O239" i="25"/>
  <c r="N240" i="25"/>
  <c r="O240" i="25"/>
  <c r="N241" i="25"/>
  <c r="O241" i="25"/>
  <c r="N242" i="25"/>
  <c r="O242" i="25"/>
  <c r="N243" i="25"/>
  <c r="O243" i="25"/>
  <c r="N244" i="25"/>
  <c r="O244" i="25"/>
  <c r="N245" i="25"/>
  <c r="O245" i="25"/>
  <c r="N246" i="25"/>
  <c r="O246" i="25"/>
  <c r="N247" i="25"/>
  <c r="O247" i="25"/>
  <c r="N248" i="25"/>
  <c r="O248" i="25"/>
  <c r="N249" i="25"/>
  <c r="O249" i="25"/>
  <c r="N250" i="25"/>
  <c r="O250" i="25"/>
  <c r="N251" i="25"/>
  <c r="O251" i="25"/>
  <c r="N252" i="25"/>
  <c r="O252" i="25"/>
  <c r="N253" i="25"/>
  <c r="O253" i="25"/>
  <c r="N254" i="25"/>
  <c r="O254" i="25"/>
  <c r="N255" i="25"/>
  <c r="O255" i="25"/>
  <c r="N256" i="25"/>
  <c r="O256" i="25"/>
  <c r="N257" i="25"/>
  <c r="O257" i="25"/>
  <c r="N258" i="25"/>
  <c r="O258" i="25"/>
  <c r="N259" i="25"/>
  <c r="O259" i="25"/>
  <c r="N260" i="25"/>
  <c r="O260" i="25"/>
  <c r="N261" i="25"/>
  <c r="O261" i="25"/>
  <c r="N262" i="25"/>
  <c r="O262" i="25"/>
  <c r="N263" i="25"/>
  <c r="O263" i="25"/>
  <c r="N264" i="25"/>
  <c r="O264" i="25"/>
  <c r="N265" i="25"/>
  <c r="O265" i="25"/>
  <c r="N266" i="25"/>
  <c r="O266" i="25"/>
  <c r="N267" i="25"/>
  <c r="O267" i="25"/>
  <c r="N268" i="25"/>
  <c r="O268" i="25"/>
  <c r="N271" i="25"/>
  <c r="O271" i="25"/>
  <c r="N272" i="25"/>
  <c r="O272" i="25"/>
  <c r="N273" i="25"/>
  <c r="O273" i="25"/>
  <c r="N274" i="25"/>
  <c r="O274" i="25"/>
  <c r="N275" i="25"/>
  <c r="O275" i="25"/>
  <c r="N276" i="25"/>
  <c r="O276" i="25"/>
  <c r="N277" i="25"/>
  <c r="O277" i="25"/>
  <c r="N278" i="25"/>
  <c r="O278" i="25"/>
  <c r="N279" i="25"/>
  <c r="O279" i="25"/>
  <c r="N280" i="25"/>
  <c r="O280" i="25"/>
  <c r="N281" i="25"/>
  <c r="O281" i="25"/>
  <c r="N282" i="25"/>
  <c r="O282" i="25"/>
  <c r="N283" i="25"/>
  <c r="O283" i="25"/>
  <c r="N284" i="25"/>
  <c r="O284" i="25"/>
  <c r="N285" i="25"/>
  <c r="O285" i="25"/>
  <c r="N286" i="25"/>
  <c r="O286" i="25"/>
  <c r="N287" i="25"/>
  <c r="O287" i="25"/>
  <c r="N288" i="25"/>
  <c r="O288" i="25"/>
  <c r="N289" i="25"/>
  <c r="O289" i="25"/>
  <c r="N290" i="25"/>
  <c r="O290" i="25"/>
  <c r="N291" i="25"/>
  <c r="O291" i="25"/>
  <c r="N294" i="25"/>
  <c r="O294" i="25"/>
  <c r="N295" i="25"/>
  <c r="O295" i="25"/>
  <c r="N296" i="25"/>
  <c r="O296" i="25"/>
  <c r="N297" i="25"/>
  <c r="O297" i="25"/>
  <c r="N298" i="25"/>
  <c r="O298" i="25"/>
  <c r="N299" i="25"/>
  <c r="O299" i="25"/>
  <c r="N300" i="25"/>
  <c r="O300" i="25"/>
  <c r="N301" i="25"/>
  <c r="O301" i="25"/>
  <c r="N302" i="25"/>
  <c r="O302" i="25"/>
  <c r="N303" i="25"/>
  <c r="O303" i="25"/>
  <c r="N304" i="25"/>
  <c r="O304" i="25"/>
  <c r="N305" i="25"/>
  <c r="O305" i="25"/>
  <c r="N306" i="25"/>
  <c r="O306" i="25"/>
  <c r="N307" i="25"/>
  <c r="O307" i="25"/>
  <c r="N308" i="25"/>
  <c r="O308" i="25"/>
  <c r="N309" i="25"/>
  <c r="O309" i="25"/>
  <c r="N310" i="25"/>
  <c r="O310" i="25"/>
  <c r="N311" i="25"/>
  <c r="O311" i="25"/>
  <c r="N312" i="25"/>
  <c r="O312" i="25"/>
  <c r="N313" i="25"/>
  <c r="O313" i="25"/>
  <c r="N314" i="25"/>
  <c r="O314" i="25"/>
  <c r="N315" i="25"/>
  <c r="O315" i="25"/>
  <c r="N2" i="25"/>
  <c r="O2" i="25"/>
  <c r="N3" i="25"/>
  <c r="O3" i="25"/>
  <c r="N4" i="25"/>
  <c r="O4" i="25"/>
  <c r="N5" i="25"/>
  <c r="O5" i="25"/>
  <c r="N6" i="25"/>
  <c r="O6" i="25"/>
  <c r="N7" i="25"/>
  <c r="O7" i="25"/>
  <c r="N8" i="25"/>
  <c r="O8" i="25"/>
  <c r="N9" i="25"/>
  <c r="O9" i="25"/>
  <c r="N10" i="25"/>
  <c r="O10" i="25"/>
  <c r="N11" i="25"/>
  <c r="O11" i="25"/>
  <c r="N12" i="25"/>
  <c r="O12" i="25"/>
  <c r="N13" i="25"/>
  <c r="O13" i="25"/>
  <c r="N14" i="25"/>
  <c r="O14" i="25"/>
  <c r="N15" i="25"/>
  <c r="O15" i="25"/>
  <c r="N16" i="25"/>
  <c r="O16" i="25"/>
  <c r="N17" i="25"/>
  <c r="O17" i="25"/>
  <c r="N18" i="25"/>
  <c r="O18" i="25"/>
  <c r="N19" i="25"/>
  <c r="O19" i="25"/>
  <c r="N20" i="25"/>
  <c r="O20" i="25"/>
  <c r="N21" i="25"/>
  <c r="O21" i="25"/>
  <c r="N22" i="25"/>
  <c r="O22" i="25"/>
  <c r="N23" i="25"/>
  <c r="O23" i="25"/>
  <c r="N24" i="25"/>
  <c r="O24" i="25"/>
  <c r="N25" i="25"/>
  <c r="O25" i="25"/>
  <c r="N26" i="25"/>
  <c r="O26" i="25"/>
  <c r="N27" i="25"/>
  <c r="O27" i="25"/>
  <c r="N28" i="25"/>
  <c r="O28" i="25"/>
  <c r="N29" i="25"/>
  <c r="O29" i="25"/>
  <c r="N32" i="25"/>
  <c r="O32" i="25"/>
  <c r="N33" i="25"/>
  <c r="O33" i="25"/>
  <c r="N34" i="25"/>
  <c r="O34" i="25"/>
  <c r="N35" i="25"/>
  <c r="O35" i="25"/>
  <c r="N36" i="25"/>
  <c r="O36" i="25"/>
  <c r="N37" i="25"/>
  <c r="O37" i="25"/>
  <c r="N38" i="25"/>
  <c r="O38" i="25"/>
  <c r="N39" i="25"/>
  <c r="O39" i="25"/>
  <c r="N40" i="25"/>
  <c r="O40" i="25"/>
  <c r="N41" i="25"/>
  <c r="O41" i="25"/>
  <c r="N42" i="25"/>
  <c r="O42" i="25"/>
  <c r="N43" i="25"/>
  <c r="O43" i="25"/>
  <c r="N44" i="25"/>
  <c r="O44" i="25"/>
  <c r="N45" i="25"/>
  <c r="O45" i="25"/>
  <c r="N46" i="25"/>
  <c r="O46" i="25"/>
  <c r="N47" i="25"/>
  <c r="O47" i="25"/>
  <c r="N48" i="25"/>
  <c r="O48" i="25"/>
  <c r="N49" i="25"/>
  <c r="O49" i="25"/>
  <c r="N50" i="25"/>
  <c r="O50" i="25"/>
  <c r="N51" i="25"/>
  <c r="O51" i="25"/>
  <c r="N52" i="25"/>
  <c r="O52" i="25"/>
  <c r="N53" i="25"/>
  <c r="O53" i="25"/>
  <c r="N54" i="25"/>
  <c r="O54" i="25"/>
  <c r="N55" i="25"/>
  <c r="O55" i="25"/>
  <c r="N58" i="25"/>
  <c r="O58" i="25"/>
  <c r="N59" i="25"/>
  <c r="O59" i="25"/>
  <c r="N60" i="25"/>
  <c r="O60" i="25"/>
  <c r="N61" i="25"/>
  <c r="O61" i="25"/>
  <c r="N62" i="25"/>
  <c r="O62" i="25"/>
  <c r="N63" i="25"/>
  <c r="O63" i="25"/>
  <c r="N64" i="25"/>
  <c r="O64" i="25"/>
  <c r="N65" i="25"/>
  <c r="O65" i="25"/>
  <c r="N66" i="25"/>
  <c r="O66" i="25"/>
  <c r="N67" i="25"/>
  <c r="O67" i="25"/>
  <c r="N68" i="25"/>
  <c r="O68" i="25"/>
  <c r="N69" i="25"/>
  <c r="O69" i="25"/>
  <c r="N70" i="25"/>
  <c r="O70" i="25"/>
  <c r="N71" i="25"/>
  <c r="O71" i="25"/>
  <c r="N72" i="25"/>
  <c r="O72" i="25"/>
  <c r="N73" i="25"/>
  <c r="O73" i="25"/>
  <c r="N74" i="25"/>
  <c r="O74" i="25"/>
  <c r="N75" i="25"/>
  <c r="O75" i="25"/>
  <c r="N76" i="25"/>
  <c r="O76" i="25"/>
  <c r="N77" i="25"/>
  <c r="O77" i="25"/>
  <c r="N78" i="25"/>
  <c r="O78" i="25"/>
  <c r="N79" i="25"/>
  <c r="O79" i="25"/>
  <c r="N80" i="25"/>
  <c r="O80" i="25"/>
  <c r="N83" i="25"/>
  <c r="O83" i="25"/>
  <c r="N84" i="25"/>
  <c r="O84" i="25"/>
  <c r="N85" i="25"/>
  <c r="O85" i="25"/>
  <c r="N86" i="25"/>
  <c r="O86" i="25"/>
  <c r="N87" i="25"/>
  <c r="O87" i="25"/>
  <c r="N88" i="25"/>
  <c r="O88" i="25"/>
  <c r="O89" i="25"/>
  <c r="N90" i="25"/>
  <c r="O90" i="25"/>
  <c r="N91" i="25"/>
  <c r="O91" i="25"/>
  <c r="N92" i="25"/>
  <c r="O92" i="25"/>
  <c r="N93" i="25"/>
  <c r="O93" i="25"/>
  <c r="N94" i="25"/>
  <c r="O94" i="25"/>
  <c r="N95" i="25"/>
  <c r="O95" i="25"/>
  <c r="N96" i="25"/>
  <c r="O96" i="25"/>
  <c r="N97" i="25"/>
  <c r="O97" i="25"/>
  <c r="N98" i="25"/>
  <c r="O98" i="25"/>
  <c r="N99" i="25"/>
  <c r="O99" i="25"/>
  <c r="N100" i="25"/>
  <c r="O100" i="25"/>
  <c r="N101" i="25"/>
  <c r="O101" i="25"/>
  <c r="N104" i="25"/>
  <c r="O104" i="25"/>
  <c r="N105" i="25"/>
  <c r="O105" i="25"/>
  <c r="N108" i="25"/>
  <c r="O108" i="25"/>
  <c r="N109" i="25"/>
  <c r="O109" i="25"/>
  <c r="N110" i="25"/>
  <c r="O110" i="25"/>
  <c r="N111" i="25"/>
  <c r="O111" i="25"/>
  <c r="N112" i="25"/>
  <c r="O112" i="25"/>
  <c r="N113" i="25"/>
  <c r="O113" i="25"/>
  <c r="N114" i="25"/>
  <c r="O114" i="25"/>
  <c r="N115" i="25"/>
  <c r="O115" i="25"/>
  <c r="N116" i="25"/>
  <c r="O116" i="25"/>
  <c r="N117" i="25"/>
  <c r="O117" i="25"/>
  <c r="N118" i="25"/>
  <c r="O118" i="25"/>
  <c r="N119" i="25"/>
  <c r="O119" i="25"/>
  <c r="N120" i="25"/>
  <c r="O120" i="25"/>
  <c r="N121" i="25"/>
  <c r="O121" i="25"/>
  <c r="N122" i="25"/>
  <c r="O122" i="25"/>
  <c r="N123" i="25"/>
  <c r="O123" i="25"/>
  <c r="N124" i="25"/>
  <c r="O124" i="25"/>
  <c r="N125" i="25"/>
  <c r="O125" i="25"/>
  <c r="N126" i="25"/>
  <c r="O126" i="25"/>
  <c r="N127" i="25"/>
  <c r="O127" i="25"/>
  <c r="N128" i="25"/>
  <c r="O128" i="25"/>
  <c r="N129" i="25"/>
  <c r="O129" i="25"/>
  <c r="N130" i="25"/>
  <c r="O130" i="25"/>
  <c r="N131" i="25"/>
  <c r="O131" i="25"/>
  <c r="N132" i="25"/>
  <c r="O132" i="25"/>
  <c r="N133" i="25"/>
  <c r="O133" i="25"/>
  <c r="N134" i="25"/>
  <c r="O134" i="25"/>
  <c r="N137" i="25"/>
  <c r="O137" i="25"/>
  <c r="N140" i="25"/>
  <c r="O140" i="25"/>
  <c r="N141" i="25"/>
  <c r="O141" i="25"/>
  <c r="N142" i="25"/>
  <c r="O142" i="25"/>
  <c r="N143" i="25"/>
  <c r="O143" i="25"/>
  <c r="N144" i="25"/>
  <c r="O144" i="25"/>
  <c r="N145" i="25"/>
  <c r="O145" i="25"/>
  <c r="N146" i="25"/>
  <c r="O146" i="25"/>
  <c r="N147" i="25"/>
  <c r="O147" i="25"/>
  <c r="N148" i="25"/>
  <c r="O148" i="25"/>
  <c r="N149" i="25"/>
  <c r="O149" i="25"/>
  <c r="N150" i="25"/>
  <c r="O150" i="25"/>
  <c r="N152" i="25"/>
  <c r="O152" i="25"/>
  <c r="N153" i="25"/>
  <c r="O153" i="25"/>
  <c r="N154" i="25"/>
  <c r="O154" i="25"/>
  <c r="N155" i="25"/>
  <c r="O155" i="25"/>
  <c r="N156" i="25"/>
  <c r="O156" i="25"/>
  <c r="N157" i="25"/>
  <c r="O157" i="25"/>
  <c r="N158" i="25"/>
  <c r="O158" i="25"/>
  <c r="N159" i="25"/>
  <c r="O159" i="25"/>
  <c r="N160" i="25"/>
  <c r="O160" i="25"/>
  <c r="N161" i="25"/>
  <c r="O161" i="25"/>
  <c r="N162" i="25"/>
  <c r="O162" i="25"/>
  <c r="N163" i="25"/>
  <c r="O163" i="25"/>
  <c r="N164" i="25"/>
  <c r="O164" i="25"/>
  <c r="N165" i="25"/>
  <c r="O165" i="25"/>
  <c r="N166" i="25"/>
  <c r="O166" i="25"/>
  <c r="N167" i="25"/>
  <c r="O167" i="25"/>
  <c r="N168" i="25"/>
  <c r="O168" i="25"/>
  <c r="N169" i="25"/>
  <c r="O169" i="25"/>
  <c r="N170" i="25"/>
  <c r="O170" i="25"/>
  <c r="N171" i="25"/>
  <c r="O171" i="25"/>
  <c r="N172" i="25"/>
  <c r="O172" i="25"/>
  <c r="N173" i="25"/>
  <c r="O173" i="25"/>
  <c r="N174" i="25"/>
  <c r="O174" i="25"/>
  <c r="N175" i="25"/>
  <c r="O175" i="25"/>
  <c r="N176" i="25"/>
  <c r="O176" i="25"/>
  <c r="N177" i="25"/>
  <c r="O177" i="25"/>
  <c r="N178" i="25"/>
  <c r="O178" i="25"/>
  <c r="N181" i="25"/>
  <c r="O181" i="25"/>
  <c r="N182" i="25"/>
  <c r="O182" i="25"/>
  <c r="N183" i="25"/>
  <c r="O183" i="25"/>
  <c r="N184" i="25"/>
  <c r="O184" i="25"/>
  <c r="N185" i="25"/>
  <c r="O185" i="25"/>
  <c r="N186" i="25"/>
  <c r="O186" i="25"/>
  <c r="N187" i="25"/>
  <c r="O187" i="25"/>
  <c r="N188" i="25"/>
  <c r="O188" i="25"/>
  <c r="N189" i="25"/>
  <c r="O189" i="25"/>
  <c r="N190" i="25"/>
  <c r="O190" i="25"/>
  <c r="N191" i="25"/>
  <c r="O191" i="25"/>
  <c r="N192" i="25"/>
  <c r="O192" i="25"/>
  <c r="N193" i="25"/>
  <c r="O193" i="25"/>
  <c r="N194" i="25"/>
  <c r="O194" i="25"/>
  <c r="N195" i="25"/>
  <c r="O195" i="25"/>
  <c r="N196" i="25"/>
  <c r="O196" i="25"/>
  <c r="N197" i="25"/>
  <c r="O197" i="25"/>
  <c r="N198" i="25"/>
  <c r="O198" i="25"/>
  <c r="N199" i="25"/>
  <c r="O199" i="25"/>
  <c r="N200" i="25"/>
  <c r="O200" i="25"/>
  <c r="N201" i="25"/>
  <c r="O201" i="25"/>
  <c r="N202" i="25"/>
  <c r="O202" i="25"/>
  <c r="N203" i="25"/>
  <c r="O203" i="25"/>
  <c r="N204" i="25"/>
  <c r="O204" i="25"/>
  <c r="N205" i="25"/>
  <c r="O205" i="25"/>
  <c r="N206" i="25"/>
  <c r="O206" i="25"/>
  <c r="N207" i="25"/>
  <c r="O207" i="25"/>
  <c r="N208" i="25"/>
  <c r="O208" i="25"/>
  <c r="N209" i="25"/>
  <c r="O209" i="25"/>
  <c r="N210" i="25"/>
  <c r="O210" i="25"/>
  <c r="N211" i="25"/>
  <c r="O211" i="25"/>
  <c r="N212" i="25"/>
  <c r="O212" i="25"/>
  <c r="N213" i="25"/>
  <c r="O213" i="25"/>
  <c r="N214" i="25"/>
  <c r="O214" i="25"/>
  <c r="N215" i="25"/>
  <c r="O215" i="25"/>
  <c r="N216" i="25"/>
  <c r="O216" i="25"/>
  <c r="N217" i="25"/>
  <c r="O217" i="25"/>
  <c r="N218" i="25"/>
  <c r="O218" i="25"/>
  <c r="N219" i="25"/>
  <c r="O219" i="25"/>
  <c r="N220" i="25"/>
  <c r="O220" i="25"/>
  <c r="N221" i="25"/>
  <c r="O221" i="25"/>
  <c r="N222" i="25"/>
  <c r="O222" i="25"/>
  <c r="N223" i="25"/>
  <c r="O223" i="25"/>
  <c r="N224" i="25"/>
  <c r="O224" i="25"/>
  <c r="N225" i="25"/>
  <c r="O225" i="25"/>
  <c r="N226" i="25"/>
  <c r="O226" i="25"/>
  <c r="N227" i="25"/>
  <c r="O227" i="25"/>
  <c r="N228" i="25"/>
  <c r="O228" i="25"/>
  <c r="N229" i="25"/>
  <c r="O229" i="25"/>
  <c r="N230" i="25"/>
  <c r="O230" i="25"/>
  <c r="N231" i="25"/>
  <c r="O231" i="25"/>
  <c r="N232" i="25"/>
  <c r="O232" i="25"/>
  <c r="N233" i="25"/>
  <c r="O233" i="25"/>
  <c r="N234" i="25"/>
  <c r="O234" i="25"/>
  <c r="N235" i="25"/>
  <c r="O235" i="25"/>
  <c r="N236" i="25"/>
  <c r="O236" i="25"/>
  <c r="N237" i="25"/>
  <c r="O237" i="25"/>
  <c r="N238" i="25"/>
  <c r="O238" i="25"/>
  <c r="N151" i="25"/>
  <c r="O151" i="25"/>
  <c r="Q3" i="23"/>
  <c r="R3" i="23"/>
  <c r="S3" i="23"/>
  <c r="T3" i="23"/>
  <c r="U3" i="23"/>
  <c r="Q4" i="23"/>
  <c r="R4" i="23"/>
  <c r="S4" i="23"/>
  <c r="T4" i="23"/>
  <c r="U4" i="23"/>
  <c r="Q5" i="23"/>
  <c r="R5" i="23"/>
  <c r="S5" i="23"/>
  <c r="T5" i="23"/>
  <c r="U5" i="23"/>
  <c r="Q6" i="23"/>
  <c r="R6" i="23"/>
  <c r="S6" i="23"/>
  <c r="T6" i="23"/>
  <c r="U6" i="23"/>
  <c r="Q7" i="23"/>
  <c r="R7" i="23"/>
  <c r="S7" i="23"/>
  <c r="T7" i="23"/>
  <c r="U7" i="23"/>
  <c r="Q8" i="23"/>
  <c r="R8" i="23"/>
  <c r="S8" i="23"/>
  <c r="T8" i="23"/>
  <c r="U8" i="23"/>
  <c r="Q9" i="23"/>
  <c r="R9" i="23"/>
  <c r="S9" i="23"/>
  <c r="T9" i="23"/>
  <c r="U9" i="23"/>
  <c r="Q10" i="23"/>
  <c r="R10" i="23"/>
  <c r="S10" i="23"/>
  <c r="T10" i="23"/>
  <c r="U10" i="23"/>
  <c r="Q11" i="23"/>
  <c r="R11" i="23"/>
  <c r="S11" i="23"/>
  <c r="T11" i="23"/>
  <c r="U11" i="23"/>
  <c r="Q12" i="23"/>
  <c r="R12" i="23"/>
  <c r="S12" i="23"/>
  <c r="T12" i="23"/>
  <c r="U12" i="23"/>
  <c r="Q13" i="23"/>
  <c r="R13" i="23"/>
  <c r="S13" i="23"/>
  <c r="T13" i="23"/>
  <c r="U13" i="23"/>
  <c r="Q14" i="23"/>
  <c r="R14" i="23"/>
  <c r="S14" i="23"/>
  <c r="T14" i="23"/>
  <c r="U14" i="23"/>
  <c r="Q15" i="23"/>
  <c r="R15" i="23"/>
  <c r="S15" i="23"/>
  <c r="T15" i="23"/>
  <c r="U15" i="23"/>
  <c r="Q16" i="23"/>
  <c r="R16" i="23"/>
  <c r="S16" i="23"/>
  <c r="T16" i="23"/>
  <c r="U16" i="23"/>
  <c r="Q17" i="23"/>
  <c r="R17" i="23"/>
  <c r="S17" i="23"/>
  <c r="T17" i="23"/>
  <c r="U17" i="23"/>
  <c r="Q18" i="23"/>
  <c r="R18" i="23"/>
  <c r="S18" i="23"/>
  <c r="T18" i="23"/>
  <c r="U18" i="23"/>
  <c r="Q19" i="23"/>
  <c r="R19" i="23"/>
  <c r="S19" i="23"/>
  <c r="T19" i="23"/>
  <c r="U19" i="23"/>
  <c r="Q20" i="23"/>
  <c r="R20" i="23"/>
  <c r="S20" i="23"/>
  <c r="T20" i="23"/>
  <c r="U20" i="23"/>
  <c r="Q21" i="23"/>
  <c r="R21" i="23"/>
  <c r="S21" i="23"/>
  <c r="T21" i="23"/>
  <c r="U21" i="23"/>
  <c r="Q22" i="23"/>
  <c r="R22" i="23"/>
  <c r="S22" i="23"/>
  <c r="T22" i="23"/>
  <c r="U22" i="23"/>
  <c r="Q23" i="23"/>
  <c r="R23" i="23"/>
  <c r="S23" i="23"/>
  <c r="T23" i="23"/>
  <c r="U23" i="23"/>
  <c r="Q24" i="23"/>
  <c r="R24" i="23"/>
  <c r="S24" i="23"/>
  <c r="T24" i="23"/>
  <c r="U24" i="23"/>
  <c r="Q25" i="23"/>
  <c r="R25" i="23"/>
  <c r="S25" i="23"/>
  <c r="T25" i="23"/>
  <c r="U25" i="23"/>
  <c r="Q26" i="23"/>
  <c r="R26" i="23"/>
  <c r="S26" i="23"/>
  <c r="T26" i="23"/>
  <c r="U26" i="23"/>
  <c r="Q27" i="23"/>
  <c r="R27" i="23"/>
  <c r="S27" i="23"/>
  <c r="T27" i="23"/>
  <c r="U27" i="23"/>
  <c r="Q28" i="23"/>
  <c r="R28" i="23"/>
  <c r="S28" i="23"/>
  <c r="T28" i="23"/>
  <c r="U28" i="23"/>
  <c r="Q29" i="23"/>
  <c r="R29" i="23"/>
  <c r="S29" i="23"/>
  <c r="T29" i="23"/>
  <c r="U29" i="23"/>
  <c r="Q30" i="23"/>
  <c r="R30" i="23"/>
  <c r="S30" i="23"/>
  <c r="T30" i="23"/>
  <c r="U30" i="23"/>
  <c r="Q31" i="23"/>
  <c r="R31" i="23"/>
  <c r="S31" i="23"/>
  <c r="T31" i="23"/>
  <c r="U31" i="23"/>
  <c r="Q32" i="23"/>
  <c r="R32" i="23"/>
  <c r="S32" i="23"/>
  <c r="T32" i="23"/>
  <c r="U32" i="23"/>
  <c r="Q33" i="23"/>
  <c r="R33" i="23"/>
  <c r="S33" i="23"/>
  <c r="T33" i="23"/>
  <c r="U33" i="23"/>
  <c r="Q34" i="23"/>
  <c r="R34" i="23"/>
  <c r="S34" i="23"/>
  <c r="T34" i="23"/>
  <c r="U34" i="23"/>
  <c r="Q35" i="23"/>
  <c r="R35" i="23"/>
  <c r="S35" i="23"/>
  <c r="T35" i="23"/>
  <c r="U35" i="23"/>
  <c r="Q36" i="23"/>
  <c r="R36" i="23"/>
  <c r="S36" i="23"/>
  <c r="T36" i="23"/>
  <c r="U36" i="23"/>
  <c r="Q37" i="23"/>
  <c r="R37" i="23"/>
  <c r="S37" i="23"/>
  <c r="T37" i="23"/>
  <c r="U37" i="23"/>
  <c r="Q38" i="23"/>
  <c r="R38" i="23"/>
  <c r="S38" i="23"/>
  <c r="T38" i="23"/>
  <c r="U38" i="23"/>
  <c r="Q39" i="23"/>
  <c r="R39" i="23"/>
  <c r="S39" i="23"/>
  <c r="T39" i="23"/>
  <c r="U39" i="23"/>
  <c r="Q40" i="23"/>
  <c r="R40" i="23"/>
  <c r="S40" i="23"/>
  <c r="T40" i="23"/>
  <c r="U40" i="23"/>
  <c r="Q41" i="23"/>
  <c r="R41" i="23"/>
  <c r="S41" i="23"/>
  <c r="T41" i="23"/>
  <c r="U41" i="23"/>
  <c r="Q42" i="23"/>
  <c r="R42" i="23"/>
  <c r="S42" i="23"/>
  <c r="T42" i="23"/>
  <c r="U42" i="23"/>
  <c r="Q43" i="23"/>
  <c r="R43" i="23"/>
  <c r="S43" i="23"/>
  <c r="T43" i="23"/>
  <c r="U43" i="23"/>
  <c r="Q44" i="23"/>
  <c r="R44" i="23"/>
  <c r="S44" i="23"/>
  <c r="T44" i="23"/>
  <c r="U44" i="23"/>
  <c r="Q45" i="23"/>
  <c r="R45" i="23"/>
  <c r="S45" i="23"/>
  <c r="T45" i="23"/>
  <c r="U45" i="23"/>
  <c r="Q46" i="23"/>
  <c r="R46" i="23"/>
  <c r="S46" i="23"/>
  <c r="T46" i="23"/>
  <c r="U46" i="23"/>
  <c r="Q47" i="23"/>
  <c r="R47" i="23"/>
  <c r="S47" i="23"/>
  <c r="T47" i="23"/>
  <c r="U47" i="23"/>
  <c r="Q48" i="23"/>
  <c r="R48" i="23"/>
  <c r="S48" i="23"/>
  <c r="T48" i="23"/>
  <c r="U48" i="23"/>
  <c r="Q49" i="23"/>
  <c r="R49" i="23"/>
  <c r="S49" i="23"/>
  <c r="T49" i="23"/>
  <c r="U49" i="23"/>
  <c r="Q50" i="23"/>
  <c r="R50" i="23"/>
  <c r="S50" i="23"/>
  <c r="T50" i="23"/>
  <c r="U50" i="23"/>
  <c r="Q51" i="23"/>
  <c r="R51" i="23"/>
  <c r="S51" i="23"/>
  <c r="T51" i="23"/>
  <c r="U51" i="23"/>
  <c r="Q52" i="23"/>
  <c r="R52" i="23"/>
  <c r="S52" i="23"/>
  <c r="T52" i="23"/>
  <c r="U52" i="23"/>
  <c r="Q53" i="23"/>
  <c r="R53" i="23"/>
  <c r="S53" i="23"/>
  <c r="T53" i="23"/>
  <c r="U53" i="23"/>
  <c r="Q54" i="23"/>
  <c r="R54" i="23"/>
  <c r="S54" i="23"/>
  <c r="T54" i="23"/>
  <c r="U54" i="23"/>
  <c r="Q55" i="23"/>
  <c r="R55" i="23"/>
  <c r="S55" i="23"/>
  <c r="T55" i="23"/>
  <c r="U55" i="23"/>
  <c r="Q56" i="23"/>
  <c r="R56" i="23"/>
  <c r="S56" i="23"/>
  <c r="T56" i="23"/>
  <c r="U56" i="23"/>
  <c r="Q57" i="23"/>
  <c r="R57" i="23"/>
  <c r="S57" i="23"/>
  <c r="T57" i="23"/>
  <c r="U57" i="23"/>
  <c r="Q58" i="23"/>
  <c r="R58" i="23"/>
  <c r="S58" i="23"/>
  <c r="T58" i="23"/>
  <c r="U58" i="23"/>
  <c r="Q59" i="23"/>
  <c r="R59" i="23"/>
  <c r="S59" i="23"/>
  <c r="T59" i="23"/>
  <c r="U59" i="23"/>
  <c r="Q60" i="23"/>
  <c r="R60" i="23"/>
  <c r="S60" i="23"/>
  <c r="T60" i="23"/>
  <c r="U60" i="23"/>
  <c r="Q61" i="23"/>
  <c r="R61" i="23"/>
  <c r="S61" i="23"/>
  <c r="T61" i="23"/>
  <c r="U61" i="23"/>
  <c r="Q62" i="23"/>
  <c r="R62" i="23"/>
  <c r="S62" i="23"/>
  <c r="T62" i="23"/>
  <c r="U62" i="23"/>
  <c r="Q63" i="23"/>
  <c r="R63" i="23"/>
  <c r="S63" i="23"/>
  <c r="T63" i="23"/>
  <c r="U63" i="23"/>
  <c r="Q64" i="23"/>
  <c r="R64" i="23"/>
  <c r="S64" i="23"/>
  <c r="T64" i="23"/>
  <c r="U64" i="23"/>
  <c r="Q65" i="23"/>
  <c r="R65" i="23"/>
  <c r="S65" i="23"/>
  <c r="T65" i="23"/>
  <c r="U65" i="23"/>
  <c r="Q66" i="23"/>
  <c r="R66" i="23"/>
  <c r="S66" i="23"/>
  <c r="T66" i="23"/>
  <c r="U66" i="23"/>
  <c r="Q67" i="23"/>
  <c r="R67" i="23"/>
  <c r="S67" i="23"/>
  <c r="T67" i="23"/>
  <c r="U67" i="23"/>
  <c r="Q68" i="23"/>
  <c r="R68" i="23"/>
  <c r="S68" i="23"/>
  <c r="T68" i="23"/>
  <c r="U68" i="23"/>
  <c r="Q69" i="23"/>
  <c r="R69" i="23"/>
  <c r="S69" i="23"/>
  <c r="T69" i="23"/>
  <c r="U69" i="23"/>
  <c r="Q70" i="23"/>
  <c r="R70" i="23"/>
  <c r="S70" i="23"/>
  <c r="T70" i="23"/>
  <c r="U70" i="23"/>
  <c r="Q71" i="23"/>
  <c r="R71" i="23"/>
  <c r="S71" i="23"/>
  <c r="T71" i="23"/>
  <c r="U71" i="23"/>
  <c r="Q72" i="23"/>
  <c r="R72" i="23"/>
  <c r="S72" i="23"/>
  <c r="T72" i="23"/>
  <c r="U72" i="23"/>
  <c r="Q73" i="23"/>
  <c r="R73" i="23"/>
  <c r="S73" i="23"/>
  <c r="T73" i="23"/>
  <c r="U73" i="23"/>
  <c r="Q74" i="23"/>
  <c r="R74" i="23"/>
  <c r="S74" i="23"/>
  <c r="T74" i="23"/>
  <c r="U74" i="23"/>
  <c r="Q75" i="23"/>
  <c r="R75" i="23"/>
  <c r="S75" i="23"/>
  <c r="T75" i="23"/>
  <c r="U75" i="23"/>
  <c r="Q76" i="23"/>
  <c r="R76" i="23"/>
  <c r="S76" i="23"/>
  <c r="T76" i="23"/>
  <c r="U76" i="23"/>
  <c r="Q77" i="23"/>
  <c r="R77" i="23"/>
  <c r="S77" i="23"/>
  <c r="T77" i="23"/>
  <c r="U77" i="23"/>
  <c r="Q78" i="23"/>
  <c r="R78" i="23"/>
  <c r="S78" i="23"/>
  <c r="T78" i="23"/>
  <c r="U78" i="23"/>
  <c r="Q79" i="23"/>
  <c r="R79" i="23"/>
  <c r="S79" i="23"/>
  <c r="T79" i="23"/>
  <c r="U79" i="23"/>
  <c r="Q80" i="23"/>
  <c r="R80" i="23"/>
  <c r="S80" i="23"/>
  <c r="T80" i="23"/>
  <c r="U80" i="23"/>
  <c r="Q81" i="23"/>
  <c r="R81" i="23"/>
  <c r="S81" i="23"/>
  <c r="T81" i="23"/>
  <c r="U81" i="23"/>
  <c r="Q82" i="23"/>
  <c r="R82" i="23"/>
  <c r="S82" i="23"/>
  <c r="T82" i="23"/>
  <c r="U82" i="23"/>
  <c r="Q83" i="23"/>
  <c r="R83" i="23"/>
  <c r="S83" i="23"/>
  <c r="T83" i="23"/>
  <c r="U83" i="23"/>
  <c r="Q84" i="23"/>
  <c r="R84" i="23"/>
  <c r="S84" i="23"/>
  <c r="T84" i="23"/>
  <c r="U84" i="23"/>
  <c r="Q85" i="23"/>
  <c r="R85" i="23"/>
  <c r="S85" i="23"/>
  <c r="T85" i="23"/>
  <c r="U85" i="23"/>
  <c r="Q86" i="23"/>
  <c r="R86" i="23"/>
  <c r="S86" i="23"/>
  <c r="T86" i="23"/>
  <c r="U86" i="23"/>
  <c r="Q87" i="23"/>
  <c r="R87" i="23"/>
  <c r="S87" i="23"/>
  <c r="T87" i="23"/>
  <c r="U87" i="23"/>
  <c r="Q88" i="23"/>
  <c r="R88" i="23"/>
  <c r="S88" i="23"/>
  <c r="T88" i="23"/>
  <c r="U88" i="23"/>
  <c r="Q89" i="23"/>
  <c r="R89" i="23"/>
  <c r="S89" i="23"/>
  <c r="T89" i="23"/>
  <c r="U89" i="23"/>
  <c r="Q90" i="23"/>
  <c r="R90" i="23"/>
  <c r="S90" i="23"/>
  <c r="T90" i="23"/>
  <c r="U90" i="23"/>
  <c r="Q91" i="23"/>
  <c r="R91" i="23"/>
  <c r="S91" i="23"/>
  <c r="T91" i="23"/>
  <c r="U91" i="23"/>
  <c r="Q92" i="23"/>
  <c r="R92" i="23"/>
  <c r="S92" i="23"/>
  <c r="T92" i="23"/>
  <c r="U92" i="23"/>
  <c r="Q93" i="23"/>
  <c r="R93" i="23"/>
  <c r="S93" i="23"/>
  <c r="T93" i="23"/>
  <c r="U93" i="23"/>
  <c r="Q94" i="23"/>
  <c r="R94" i="23"/>
  <c r="S94" i="23"/>
  <c r="T94" i="23"/>
  <c r="U94" i="23"/>
  <c r="Q95" i="23"/>
  <c r="R95" i="23"/>
  <c r="S95" i="23"/>
  <c r="T95" i="23"/>
  <c r="U95" i="23"/>
  <c r="Q96" i="23"/>
  <c r="R96" i="23"/>
  <c r="S96" i="23"/>
  <c r="T96" i="23"/>
  <c r="U96" i="23"/>
  <c r="Q97" i="23"/>
  <c r="R97" i="23"/>
  <c r="S97" i="23"/>
  <c r="T97" i="23"/>
  <c r="U97" i="23"/>
  <c r="Q98" i="23"/>
  <c r="R98" i="23"/>
  <c r="S98" i="23"/>
  <c r="T98" i="23"/>
  <c r="U98" i="23"/>
  <c r="Q99" i="23"/>
  <c r="R99" i="23"/>
  <c r="S99" i="23"/>
  <c r="T99" i="23"/>
  <c r="U99" i="23"/>
  <c r="Q100" i="23"/>
  <c r="R100" i="23"/>
  <c r="S100" i="23"/>
  <c r="T100" i="23"/>
  <c r="U100" i="23"/>
  <c r="Q101" i="23"/>
  <c r="R101" i="23"/>
  <c r="S101" i="23"/>
  <c r="T101" i="23"/>
  <c r="U101" i="23"/>
  <c r="Q102" i="23"/>
  <c r="R102" i="23"/>
  <c r="S102" i="23"/>
  <c r="T102" i="23"/>
  <c r="U102" i="23"/>
  <c r="Q103" i="23"/>
  <c r="R103" i="23"/>
  <c r="S103" i="23"/>
  <c r="T103" i="23"/>
  <c r="U103" i="23"/>
  <c r="Q104" i="23"/>
  <c r="R104" i="23"/>
  <c r="S104" i="23"/>
  <c r="T104" i="23"/>
  <c r="U104" i="23"/>
  <c r="Q105" i="23"/>
  <c r="R105" i="23"/>
  <c r="S105" i="23"/>
  <c r="T105" i="23"/>
  <c r="U105" i="23"/>
  <c r="Q106" i="23"/>
  <c r="R106" i="23"/>
  <c r="S106" i="23"/>
  <c r="T106" i="23"/>
  <c r="U106" i="23"/>
  <c r="Q107" i="23"/>
  <c r="R107" i="23"/>
  <c r="S107" i="23"/>
  <c r="T107" i="23"/>
  <c r="U107" i="23"/>
  <c r="Q108" i="23"/>
  <c r="R108" i="23"/>
  <c r="S108" i="23"/>
  <c r="T108" i="23"/>
  <c r="U108" i="23"/>
  <c r="Q109" i="23"/>
  <c r="R109" i="23"/>
  <c r="S109" i="23"/>
  <c r="T109" i="23"/>
  <c r="U109" i="23"/>
  <c r="Q110" i="23"/>
  <c r="R110" i="23"/>
  <c r="S110" i="23"/>
  <c r="T110" i="23"/>
  <c r="U110" i="23"/>
  <c r="Q111" i="23"/>
  <c r="R111" i="23"/>
  <c r="S111" i="23"/>
  <c r="T111" i="23"/>
  <c r="U111" i="23"/>
  <c r="Q112" i="23"/>
  <c r="R112" i="23"/>
  <c r="S112" i="23"/>
  <c r="T112" i="23"/>
  <c r="U112" i="23"/>
  <c r="Q113" i="23"/>
  <c r="R113" i="23"/>
  <c r="S113" i="23"/>
  <c r="T113" i="23"/>
  <c r="U113" i="23"/>
  <c r="Q114" i="23"/>
  <c r="R114" i="23"/>
  <c r="S114" i="23"/>
  <c r="T114" i="23"/>
  <c r="U114" i="23"/>
  <c r="Q115" i="23"/>
  <c r="R115" i="23"/>
  <c r="S115" i="23"/>
  <c r="T115" i="23"/>
  <c r="U115" i="23"/>
  <c r="Q116" i="23"/>
  <c r="R116" i="23"/>
  <c r="S116" i="23"/>
  <c r="T116" i="23"/>
  <c r="U116" i="23"/>
  <c r="Q117" i="23"/>
  <c r="R117" i="23"/>
  <c r="S117" i="23"/>
  <c r="T117" i="23"/>
  <c r="U117" i="23"/>
  <c r="Q118" i="23"/>
  <c r="R118" i="23"/>
  <c r="S118" i="23"/>
  <c r="T118" i="23"/>
  <c r="U118" i="23"/>
  <c r="Q119" i="23"/>
  <c r="R119" i="23"/>
  <c r="S119" i="23"/>
  <c r="T119" i="23"/>
  <c r="U119" i="23"/>
  <c r="Q120" i="23"/>
  <c r="R120" i="23"/>
  <c r="S120" i="23"/>
  <c r="T120" i="23"/>
  <c r="U120" i="23"/>
  <c r="Q121" i="23"/>
  <c r="R121" i="23"/>
  <c r="S121" i="23"/>
  <c r="T121" i="23"/>
  <c r="U121" i="23"/>
  <c r="Q122" i="23"/>
  <c r="R122" i="23"/>
  <c r="S122" i="23"/>
  <c r="T122" i="23"/>
  <c r="U122" i="23"/>
  <c r="Q123" i="23"/>
  <c r="R123" i="23"/>
  <c r="S123" i="23"/>
  <c r="T123" i="23"/>
  <c r="U123" i="23"/>
  <c r="Q124" i="23"/>
  <c r="R124" i="23"/>
  <c r="S124" i="23"/>
  <c r="T124" i="23"/>
  <c r="U124" i="23"/>
  <c r="Q125" i="23"/>
  <c r="R125" i="23"/>
  <c r="S125" i="23"/>
  <c r="T125" i="23"/>
  <c r="U125" i="23"/>
  <c r="Q126" i="23"/>
  <c r="R126" i="23"/>
  <c r="S126" i="23"/>
  <c r="T126" i="23"/>
  <c r="U126" i="23"/>
  <c r="Q127" i="23"/>
  <c r="R127" i="23"/>
  <c r="S127" i="23"/>
  <c r="T127" i="23"/>
  <c r="U127" i="23"/>
  <c r="Q128" i="23"/>
  <c r="R128" i="23"/>
  <c r="S128" i="23"/>
  <c r="T128" i="23"/>
  <c r="U128" i="23"/>
  <c r="Q129" i="23"/>
  <c r="R129" i="23"/>
  <c r="S129" i="23"/>
  <c r="T129" i="23"/>
  <c r="U129" i="23"/>
  <c r="Q130" i="23"/>
  <c r="R130" i="23"/>
  <c r="S130" i="23"/>
  <c r="T130" i="23"/>
  <c r="U130" i="23"/>
  <c r="Q131" i="23"/>
  <c r="R131" i="23"/>
  <c r="S131" i="23"/>
  <c r="T131" i="23"/>
  <c r="U131" i="23"/>
  <c r="Q132" i="23"/>
  <c r="R132" i="23"/>
  <c r="S132" i="23"/>
  <c r="T132" i="23"/>
  <c r="U132" i="23"/>
  <c r="Q133" i="23"/>
  <c r="R133" i="23"/>
  <c r="S133" i="23"/>
  <c r="T133" i="23"/>
  <c r="U133" i="23"/>
  <c r="Q134" i="23"/>
  <c r="R134" i="23"/>
  <c r="S134" i="23"/>
  <c r="T134" i="23"/>
  <c r="U134" i="23"/>
  <c r="Q135" i="23"/>
  <c r="R135" i="23"/>
  <c r="S135" i="23"/>
  <c r="T135" i="23"/>
  <c r="U135" i="23"/>
  <c r="Q136" i="23"/>
  <c r="R136" i="23"/>
  <c r="S136" i="23"/>
  <c r="T136" i="23"/>
  <c r="U136" i="23"/>
  <c r="Q137" i="23"/>
  <c r="R137" i="23"/>
  <c r="S137" i="23"/>
  <c r="T137" i="23"/>
  <c r="U137" i="23"/>
  <c r="Q138" i="23"/>
  <c r="R138" i="23"/>
  <c r="S138" i="23"/>
  <c r="T138" i="23"/>
  <c r="U138" i="23"/>
  <c r="Q139" i="23"/>
  <c r="R139" i="23"/>
  <c r="S139" i="23"/>
  <c r="T139" i="23"/>
  <c r="U139" i="23"/>
  <c r="Q140" i="23"/>
  <c r="R140" i="23"/>
  <c r="S140" i="23"/>
  <c r="T140" i="23"/>
  <c r="U140" i="23"/>
  <c r="Q141" i="23"/>
  <c r="R141" i="23"/>
  <c r="S141" i="23"/>
  <c r="T141" i="23"/>
  <c r="U141" i="23"/>
  <c r="Q142" i="23"/>
  <c r="R142" i="23"/>
  <c r="S142" i="23"/>
  <c r="T142" i="23"/>
  <c r="U142" i="23"/>
  <c r="Q143" i="23"/>
  <c r="R143" i="23"/>
  <c r="S143" i="23"/>
  <c r="T143" i="23"/>
  <c r="U143" i="23"/>
  <c r="Q144" i="23"/>
  <c r="R144" i="23"/>
  <c r="S144" i="23"/>
  <c r="T144" i="23"/>
  <c r="U144" i="23"/>
  <c r="Q145" i="23"/>
  <c r="R145" i="23"/>
  <c r="S145" i="23"/>
  <c r="T145" i="23"/>
  <c r="U145" i="23"/>
  <c r="Q146" i="23"/>
  <c r="R146" i="23"/>
  <c r="S146" i="23"/>
  <c r="T146" i="23"/>
  <c r="U146" i="23"/>
  <c r="Q147" i="23"/>
  <c r="R147" i="23"/>
  <c r="S147" i="23"/>
  <c r="T147" i="23"/>
  <c r="U147" i="23"/>
  <c r="Q148" i="23"/>
  <c r="R148" i="23"/>
  <c r="S148" i="23"/>
  <c r="T148" i="23"/>
  <c r="U148" i="23"/>
  <c r="Q149" i="23"/>
  <c r="R149" i="23"/>
  <c r="S149" i="23"/>
  <c r="T149" i="23"/>
  <c r="U149" i="23"/>
  <c r="Q150" i="23"/>
  <c r="R150" i="23"/>
  <c r="S150" i="23"/>
  <c r="T150" i="23"/>
  <c r="U150" i="23"/>
  <c r="Q151" i="23"/>
  <c r="R151" i="23"/>
  <c r="S151" i="23"/>
  <c r="T151" i="23"/>
  <c r="U151" i="23"/>
  <c r="Q152" i="23"/>
  <c r="R152" i="23"/>
  <c r="S152" i="23"/>
  <c r="T152" i="23"/>
  <c r="U152" i="23"/>
  <c r="Q153" i="23"/>
  <c r="R153" i="23"/>
  <c r="S153" i="23"/>
  <c r="T153" i="23"/>
  <c r="U153" i="23"/>
  <c r="Q154" i="23"/>
  <c r="R154" i="23"/>
  <c r="S154" i="23"/>
  <c r="T154" i="23"/>
  <c r="U154" i="23"/>
  <c r="Q155" i="23"/>
  <c r="R155" i="23"/>
  <c r="S155" i="23"/>
  <c r="T155" i="23"/>
  <c r="U155" i="23"/>
  <c r="Q156" i="23"/>
  <c r="R156" i="23"/>
  <c r="S156" i="23"/>
  <c r="T156" i="23"/>
  <c r="U156" i="23"/>
  <c r="Q157" i="23"/>
  <c r="R157" i="23"/>
  <c r="S157" i="23"/>
  <c r="T157" i="23"/>
  <c r="U157" i="23"/>
  <c r="Q158" i="23"/>
  <c r="R158" i="23"/>
  <c r="S158" i="23"/>
  <c r="T158" i="23"/>
  <c r="U158" i="23"/>
  <c r="Q159" i="23"/>
  <c r="R159" i="23"/>
  <c r="S159" i="23"/>
  <c r="T159" i="23"/>
  <c r="U159" i="23"/>
  <c r="Q160" i="23"/>
  <c r="R160" i="23"/>
  <c r="S160" i="23"/>
  <c r="T160" i="23"/>
  <c r="U160" i="23"/>
  <c r="Q161" i="23"/>
  <c r="R161" i="23"/>
  <c r="S161" i="23"/>
  <c r="T161" i="23"/>
  <c r="U161" i="23"/>
  <c r="Q162" i="23"/>
  <c r="R162" i="23"/>
  <c r="S162" i="23"/>
  <c r="T162" i="23"/>
  <c r="U162" i="23"/>
  <c r="Q163" i="23"/>
  <c r="R163" i="23"/>
  <c r="S163" i="23"/>
  <c r="T163" i="23"/>
  <c r="U163" i="23"/>
  <c r="Q164" i="23"/>
  <c r="R164" i="23"/>
  <c r="S164" i="23"/>
  <c r="T164" i="23"/>
  <c r="U164" i="23"/>
  <c r="Q165" i="23"/>
  <c r="R165" i="23"/>
  <c r="S165" i="23"/>
  <c r="T165" i="23"/>
  <c r="U165" i="23"/>
  <c r="Q166" i="23"/>
  <c r="R166" i="23"/>
  <c r="S166" i="23"/>
  <c r="T166" i="23"/>
  <c r="U166" i="23"/>
  <c r="Q167" i="23"/>
  <c r="R167" i="23"/>
  <c r="S167" i="23"/>
  <c r="T167" i="23"/>
  <c r="U167" i="23"/>
  <c r="Q168" i="23"/>
  <c r="R168" i="23"/>
  <c r="S168" i="23"/>
  <c r="T168" i="23"/>
  <c r="U168" i="23"/>
  <c r="Q169" i="23"/>
  <c r="R169" i="23"/>
  <c r="S169" i="23"/>
  <c r="T169" i="23"/>
  <c r="U169" i="23"/>
  <c r="Q170" i="23"/>
  <c r="R170" i="23"/>
  <c r="S170" i="23"/>
  <c r="T170" i="23"/>
  <c r="U170" i="23"/>
  <c r="Q171" i="23"/>
  <c r="R171" i="23"/>
  <c r="S171" i="23"/>
  <c r="T171" i="23"/>
  <c r="U171" i="23"/>
  <c r="Q172" i="23"/>
  <c r="R172" i="23"/>
  <c r="S172" i="23"/>
  <c r="T172" i="23"/>
  <c r="U172" i="23"/>
  <c r="Q173" i="23"/>
  <c r="R173" i="23"/>
  <c r="S173" i="23"/>
  <c r="T173" i="23"/>
  <c r="U173" i="23"/>
  <c r="Q174" i="23"/>
  <c r="R174" i="23"/>
  <c r="S174" i="23"/>
  <c r="T174" i="23"/>
  <c r="U174" i="23"/>
  <c r="Q175" i="23"/>
  <c r="R175" i="23"/>
  <c r="S175" i="23"/>
  <c r="T175" i="23"/>
  <c r="U175" i="23"/>
  <c r="Q176" i="23"/>
  <c r="R176" i="23"/>
  <c r="S176" i="23"/>
  <c r="T176" i="23"/>
  <c r="U176" i="23"/>
  <c r="Q177" i="23"/>
  <c r="R177" i="23"/>
  <c r="S177" i="23"/>
  <c r="T177" i="23"/>
  <c r="U177" i="23"/>
  <c r="Q178" i="23"/>
  <c r="R178" i="23"/>
  <c r="S178" i="23"/>
  <c r="T178" i="23"/>
  <c r="U178" i="23"/>
  <c r="Q179" i="23"/>
  <c r="R179" i="23"/>
  <c r="S179" i="23"/>
  <c r="T179" i="23"/>
  <c r="U179" i="23"/>
  <c r="Q180" i="23"/>
  <c r="R180" i="23"/>
  <c r="S180" i="23"/>
  <c r="T180" i="23"/>
  <c r="U180" i="23"/>
  <c r="Q181" i="23"/>
  <c r="R181" i="23"/>
  <c r="S181" i="23"/>
  <c r="T181" i="23"/>
  <c r="U181" i="23"/>
  <c r="Q182" i="23"/>
  <c r="R182" i="23"/>
  <c r="S182" i="23"/>
  <c r="T182" i="23"/>
  <c r="U182" i="23"/>
  <c r="Q183" i="23"/>
  <c r="R183" i="23"/>
  <c r="S183" i="23"/>
  <c r="T183" i="23"/>
  <c r="U183" i="23"/>
  <c r="Q184" i="23"/>
  <c r="R184" i="23"/>
  <c r="S184" i="23"/>
  <c r="T184" i="23"/>
  <c r="U184" i="23"/>
  <c r="Q185" i="23"/>
  <c r="R185" i="23"/>
  <c r="S185" i="23"/>
  <c r="T185" i="23"/>
  <c r="U185" i="23"/>
  <c r="Q186" i="23"/>
  <c r="R186" i="23"/>
  <c r="S186" i="23"/>
  <c r="T186" i="23"/>
  <c r="U186" i="23"/>
  <c r="Q187" i="23"/>
  <c r="R187" i="23"/>
  <c r="S187" i="23"/>
  <c r="T187" i="23"/>
  <c r="U187" i="23"/>
  <c r="Q188" i="23"/>
  <c r="R188" i="23"/>
  <c r="S188" i="23"/>
  <c r="T188" i="23"/>
  <c r="U188" i="23"/>
  <c r="Q189" i="23"/>
  <c r="R189" i="23"/>
  <c r="S189" i="23"/>
  <c r="T189" i="23"/>
  <c r="U189" i="23"/>
  <c r="Q190" i="23"/>
  <c r="R190" i="23"/>
  <c r="S190" i="23"/>
  <c r="T190" i="23"/>
  <c r="U190" i="23"/>
  <c r="Q191" i="23"/>
  <c r="R191" i="23"/>
  <c r="S191" i="23"/>
  <c r="T191" i="23"/>
  <c r="U191" i="23"/>
  <c r="Q192" i="23"/>
  <c r="R192" i="23"/>
  <c r="S192" i="23"/>
  <c r="T192" i="23"/>
  <c r="U192" i="23"/>
  <c r="Q193" i="23"/>
  <c r="R193" i="23"/>
  <c r="S193" i="23"/>
  <c r="T193" i="23"/>
  <c r="U193" i="23"/>
  <c r="Q194" i="23"/>
  <c r="R194" i="23"/>
  <c r="S194" i="23"/>
  <c r="T194" i="23"/>
  <c r="U194" i="23"/>
  <c r="Q195" i="23"/>
  <c r="R195" i="23"/>
  <c r="S195" i="23"/>
  <c r="T195" i="23"/>
  <c r="U195" i="23"/>
  <c r="Q196" i="23"/>
  <c r="R196" i="23"/>
  <c r="S196" i="23"/>
  <c r="T196" i="23"/>
  <c r="U196" i="23"/>
  <c r="Q197" i="23"/>
  <c r="R197" i="23"/>
  <c r="S197" i="23"/>
  <c r="T197" i="23"/>
  <c r="U197" i="23"/>
  <c r="Q198" i="23"/>
  <c r="R198" i="23"/>
  <c r="S198" i="23"/>
  <c r="T198" i="23"/>
  <c r="U198" i="23"/>
  <c r="Q199" i="23"/>
  <c r="R199" i="23"/>
  <c r="S199" i="23"/>
  <c r="T199" i="23"/>
  <c r="U199" i="23"/>
  <c r="Q200" i="23"/>
  <c r="R200" i="23"/>
  <c r="S200" i="23"/>
  <c r="T200" i="23"/>
  <c r="U200" i="23"/>
  <c r="Q201" i="23"/>
  <c r="R201" i="23"/>
  <c r="S201" i="23"/>
  <c r="T201" i="23"/>
  <c r="U201" i="23"/>
  <c r="Q202" i="23"/>
  <c r="R202" i="23"/>
  <c r="S202" i="23"/>
  <c r="T202" i="23"/>
  <c r="U202" i="23"/>
  <c r="Q203" i="23"/>
  <c r="R203" i="23"/>
  <c r="S203" i="23"/>
  <c r="T203" i="23"/>
  <c r="U203" i="23"/>
  <c r="Q204" i="23"/>
  <c r="R204" i="23"/>
  <c r="S204" i="23"/>
  <c r="T204" i="23"/>
  <c r="U204" i="23"/>
  <c r="Q205" i="23"/>
  <c r="R205" i="23"/>
  <c r="S205" i="23"/>
  <c r="T205" i="23"/>
  <c r="U205" i="23"/>
  <c r="Q206" i="23"/>
  <c r="R206" i="23"/>
  <c r="S206" i="23"/>
  <c r="T206" i="23"/>
  <c r="U206" i="23"/>
  <c r="Q207" i="23"/>
  <c r="R207" i="23"/>
  <c r="S207" i="23"/>
  <c r="T207" i="23"/>
  <c r="U207" i="23"/>
  <c r="Q208" i="23"/>
  <c r="R208" i="23"/>
  <c r="S208" i="23"/>
  <c r="T208" i="23"/>
  <c r="U208" i="23"/>
  <c r="Q209" i="23"/>
  <c r="R209" i="23"/>
  <c r="S209" i="23"/>
  <c r="T209" i="23"/>
  <c r="U209" i="23"/>
  <c r="Q210" i="23"/>
  <c r="R210" i="23"/>
  <c r="S210" i="23"/>
  <c r="T210" i="23"/>
  <c r="U210" i="23"/>
  <c r="Q211" i="23"/>
  <c r="R211" i="23"/>
  <c r="S211" i="23"/>
  <c r="T211" i="23"/>
  <c r="U211" i="23"/>
  <c r="Q212" i="23"/>
  <c r="R212" i="23"/>
  <c r="S212" i="23"/>
  <c r="T212" i="23"/>
  <c r="U212" i="23"/>
  <c r="Q213" i="23"/>
  <c r="R213" i="23"/>
  <c r="S213" i="23"/>
  <c r="T213" i="23"/>
  <c r="U213" i="23"/>
  <c r="Q214" i="23"/>
  <c r="R214" i="23"/>
  <c r="S214" i="23"/>
  <c r="T214" i="23"/>
  <c r="U214" i="23"/>
  <c r="Q215" i="23"/>
  <c r="R215" i="23"/>
  <c r="S215" i="23"/>
  <c r="T215" i="23"/>
  <c r="U215" i="23"/>
  <c r="Q216" i="23"/>
  <c r="R216" i="23"/>
  <c r="S216" i="23"/>
  <c r="T216" i="23"/>
  <c r="U216" i="23"/>
  <c r="Q217" i="23"/>
  <c r="R217" i="23"/>
  <c r="S217" i="23"/>
  <c r="T217" i="23"/>
  <c r="U217" i="23"/>
  <c r="Q218" i="23"/>
  <c r="R218" i="23"/>
  <c r="S218" i="23"/>
  <c r="T218" i="23"/>
  <c r="U218" i="23"/>
  <c r="Q219" i="23"/>
  <c r="R219" i="23"/>
  <c r="S219" i="23"/>
  <c r="T219" i="23"/>
  <c r="U219" i="23"/>
  <c r="Q220" i="23"/>
  <c r="R220" i="23"/>
  <c r="S220" i="23"/>
  <c r="T220" i="23"/>
  <c r="U220" i="23"/>
  <c r="Q221" i="23"/>
  <c r="R221" i="23"/>
  <c r="S221" i="23"/>
  <c r="T221" i="23"/>
  <c r="U221" i="23"/>
  <c r="Q222" i="23"/>
  <c r="R222" i="23"/>
  <c r="S222" i="23"/>
  <c r="T222" i="23"/>
  <c r="U222" i="23"/>
  <c r="Q223" i="23"/>
  <c r="R223" i="23"/>
  <c r="S223" i="23"/>
  <c r="T223" i="23"/>
  <c r="U223" i="23"/>
  <c r="Q224" i="23"/>
  <c r="R224" i="23"/>
  <c r="S224" i="23"/>
  <c r="T224" i="23"/>
  <c r="U224" i="23"/>
  <c r="Q225" i="23"/>
  <c r="R225" i="23"/>
  <c r="S225" i="23"/>
  <c r="T225" i="23"/>
  <c r="U225" i="23"/>
  <c r="Q226" i="23"/>
  <c r="R226" i="23"/>
  <c r="S226" i="23"/>
  <c r="T226" i="23"/>
  <c r="U226" i="23"/>
  <c r="Q227" i="23"/>
  <c r="R227" i="23"/>
  <c r="S227" i="23"/>
  <c r="T227" i="23"/>
  <c r="U227" i="23"/>
  <c r="Q228" i="23"/>
  <c r="R228" i="23"/>
  <c r="S228" i="23"/>
  <c r="T228" i="23"/>
  <c r="U228" i="23"/>
  <c r="Q229" i="23"/>
  <c r="R229" i="23"/>
  <c r="S229" i="23"/>
  <c r="T229" i="23"/>
  <c r="U229" i="23"/>
  <c r="Q230" i="23"/>
  <c r="R230" i="23"/>
  <c r="S230" i="23"/>
  <c r="T230" i="23"/>
  <c r="U230" i="23"/>
  <c r="Q231" i="23"/>
  <c r="R231" i="23"/>
  <c r="S231" i="23"/>
  <c r="T231" i="23"/>
  <c r="U231" i="23"/>
  <c r="Q232" i="23"/>
  <c r="R232" i="23"/>
  <c r="S232" i="23"/>
  <c r="T232" i="23"/>
  <c r="U232" i="23"/>
  <c r="Q233" i="23"/>
  <c r="R233" i="23"/>
  <c r="S233" i="23"/>
  <c r="T233" i="23"/>
  <c r="U233" i="23"/>
  <c r="Q234" i="23"/>
  <c r="R234" i="23"/>
  <c r="S234" i="23"/>
  <c r="T234" i="23"/>
  <c r="U234" i="23"/>
  <c r="Q235" i="23"/>
  <c r="R235" i="23"/>
  <c r="S235" i="23"/>
  <c r="T235" i="23"/>
  <c r="U235" i="23"/>
  <c r="Q236" i="23"/>
  <c r="R236" i="23"/>
  <c r="S236" i="23"/>
  <c r="T236" i="23"/>
  <c r="U236" i="23"/>
  <c r="Q237" i="23"/>
  <c r="R237" i="23"/>
  <c r="S237" i="23"/>
  <c r="T237" i="23"/>
  <c r="U237" i="23"/>
  <c r="Q238" i="23"/>
  <c r="R238" i="23"/>
  <c r="S238" i="23"/>
  <c r="T238" i="23"/>
  <c r="U238" i="23"/>
  <c r="Q239" i="23"/>
  <c r="R239" i="23"/>
  <c r="S239" i="23"/>
  <c r="T239" i="23"/>
  <c r="U239" i="23"/>
  <c r="Q240" i="23"/>
  <c r="R240" i="23"/>
  <c r="S240" i="23"/>
  <c r="T240" i="23"/>
  <c r="U240" i="23"/>
  <c r="Q241" i="23"/>
  <c r="R241" i="23"/>
  <c r="S241" i="23"/>
  <c r="T241" i="23"/>
  <c r="U241" i="23"/>
  <c r="Q242" i="23"/>
  <c r="R242" i="23"/>
  <c r="S242" i="23"/>
  <c r="T242" i="23"/>
  <c r="U242" i="23"/>
  <c r="Q243" i="23"/>
  <c r="R243" i="23"/>
  <c r="S243" i="23"/>
  <c r="T243" i="23"/>
  <c r="U243" i="23"/>
  <c r="Q244" i="23"/>
  <c r="R244" i="23"/>
  <c r="S244" i="23"/>
  <c r="T244" i="23"/>
  <c r="U244" i="23"/>
  <c r="Q245" i="23"/>
  <c r="R245" i="23"/>
  <c r="S245" i="23"/>
  <c r="T245" i="23"/>
  <c r="U245" i="23"/>
  <c r="Q246" i="23"/>
  <c r="R246" i="23"/>
  <c r="S246" i="23"/>
  <c r="T246" i="23"/>
  <c r="U246" i="23"/>
  <c r="Q247" i="23"/>
  <c r="R247" i="23"/>
  <c r="S247" i="23"/>
  <c r="T247" i="23"/>
  <c r="U247" i="23"/>
  <c r="Q248" i="23"/>
  <c r="R248" i="23"/>
  <c r="S248" i="23"/>
  <c r="T248" i="23"/>
  <c r="U248" i="23"/>
  <c r="Q249" i="23"/>
  <c r="R249" i="23"/>
  <c r="S249" i="23"/>
  <c r="T249" i="23"/>
  <c r="U249" i="23"/>
  <c r="Q250" i="23"/>
  <c r="R250" i="23"/>
  <c r="S250" i="23"/>
  <c r="T250" i="23"/>
  <c r="U250" i="23"/>
  <c r="Q251" i="23"/>
  <c r="R251" i="23"/>
  <c r="S251" i="23"/>
  <c r="T251" i="23"/>
  <c r="U251" i="23"/>
  <c r="Q252" i="23"/>
  <c r="R252" i="23"/>
  <c r="S252" i="23"/>
  <c r="T252" i="23"/>
  <c r="U252" i="23"/>
  <c r="Q253" i="23"/>
  <c r="R253" i="23"/>
  <c r="S253" i="23"/>
  <c r="T253" i="23"/>
  <c r="U253" i="23"/>
  <c r="Q254" i="23"/>
  <c r="R254" i="23"/>
  <c r="S254" i="23"/>
  <c r="T254" i="23"/>
  <c r="U254" i="23"/>
  <c r="Q255" i="23"/>
  <c r="R255" i="23"/>
  <c r="S255" i="23"/>
  <c r="T255" i="23"/>
  <c r="U255" i="23"/>
  <c r="Q256" i="23"/>
  <c r="R256" i="23"/>
  <c r="S256" i="23"/>
  <c r="T256" i="23"/>
  <c r="U256" i="23"/>
  <c r="Q257" i="23"/>
  <c r="R257" i="23"/>
  <c r="S257" i="23"/>
  <c r="T257" i="23"/>
  <c r="U257" i="23"/>
  <c r="Q258" i="23"/>
  <c r="R258" i="23"/>
  <c r="S258" i="23"/>
  <c r="T258" i="23"/>
  <c r="U258" i="23"/>
  <c r="Q259" i="23"/>
  <c r="R259" i="23"/>
  <c r="S259" i="23"/>
  <c r="T259" i="23"/>
  <c r="U259" i="23"/>
  <c r="Q260" i="23"/>
  <c r="R260" i="23"/>
  <c r="S260" i="23"/>
  <c r="T260" i="23"/>
  <c r="U260" i="23"/>
  <c r="Q261" i="23"/>
  <c r="R261" i="23"/>
  <c r="S261" i="23"/>
  <c r="T261" i="23"/>
  <c r="U261" i="23"/>
  <c r="Q262" i="23"/>
  <c r="R262" i="23"/>
  <c r="S262" i="23"/>
  <c r="T262" i="23"/>
  <c r="U262" i="23"/>
  <c r="Q263" i="23"/>
  <c r="R263" i="23"/>
  <c r="S263" i="23"/>
  <c r="T263" i="23"/>
  <c r="U263" i="23"/>
  <c r="Q264" i="23"/>
  <c r="R264" i="23"/>
  <c r="S264" i="23"/>
  <c r="T264" i="23"/>
  <c r="U264" i="23"/>
  <c r="Q265" i="23"/>
  <c r="R265" i="23"/>
  <c r="S265" i="23"/>
  <c r="T265" i="23"/>
  <c r="U265" i="23"/>
  <c r="Q266" i="23"/>
  <c r="R266" i="23"/>
  <c r="S266" i="23"/>
  <c r="T266" i="23"/>
  <c r="U266" i="23"/>
  <c r="Q267" i="23"/>
  <c r="R267" i="23"/>
  <c r="S267" i="23"/>
  <c r="T267" i="23"/>
  <c r="U267" i="23"/>
  <c r="Q268" i="23"/>
  <c r="R268" i="23"/>
  <c r="S268" i="23"/>
  <c r="T268" i="23"/>
  <c r="U268" i="23"/>
  <c r="Q269" i="23"/>
  <c r="R269" i="23"/>
  <c r="S269" i="23"/>
  <c r="T269" i="23"/>
  <c r="U269" i="23"/>
  <c r="Q270" i="23"/>
  <c r="R270" i="23"/>
  <c r="S270" i="23"/>
  <c r="T270" i="23"/>
  <c r="U270" i="23"/>
  <c r="Q271" i="23"/>
  <c r="R271" i="23"/>
  <c r="S271" i="23"/>
  <c r="T271" i="23"/>
  <c r="U271" i="23"/>
  <c r="Q272" i="23"/>
  <c r="R272" i="23"/>
  <c r="S272" i="23"/>
  <c r="T272" i="23"/>
  <c r="U272" i="23"/>
  <c r="Q273" i="23"/>
  <c r="R273" i="23"/>
  <c r="S273" i="23"/>
  <c r="T273" i="23"/>
  <c r="U273" i="23"/>
  <c r="Q274" i="23"/>
  <c r="R274" i="23"/>
  <c r="S274" i="23"/>
  <c r="T274" i="23"/>
  <c r="U274" i="23"/>
  <c r="Q275" i="23"/>
  <c r="R275" i="23"/>
  <c r="S275" i="23"/>
  <c r="T275" i="23"/>
  <c r="U275" i="23"/>
  <c r="Q276" i="23"/>
  <c r="R276" i="23"/>
  <c r="S276" i="23"/>
  <c r="T276" i="23"/>
  <c r="U276" i="23"/>
  <c r="Q277" i="23"/>
  <c r="R277" i="23"/>
  <c r="S277" i="23"/>
  <c r="T277" i="23"/>
  <c r="U277" i="23"/>
  <c r="Q278" i="23"/>
  <c r="R278" i="23"/>
  <c r="S278" i="23"/>
  <c r="T278" i="23"/>
  <c r="U278" i="23"/>
  <c r="Q279" i="23"/>
  <c r="R279" i="23"/>
  <c r="S279" i="23"/>
  <c r="T279" i="23"/>
  <c r="U279" i="23"/>
  <c r="Q280" i="23"/>
  <c r="R280" i="23"/>
  <c r="S280" i="23"/>
  <c r="T280" i="23"/>
  <c r="U280" i="23"/>
  <c r="Q281" i="23"/>
  <c r="R281" i="23"/>
  <c r="S281" i="23"/>
  <c r="T281" i="23"/>
  <c r="U281" i="23"/>
  <c r="Q282" i="23"/>
  <c r="R282" i="23"/>
  <c r="S282" i="23"/>
  <c r="T282" i="23"/>
  <c r="U282" i="23"/>
  <c r="Q283" i="23"/>
  <c r="R283" i="23"/>
  <c r="S283" i="23"/>
  <c r="T283" i="23"/>
  <c r="U283" i="23"/>
  <c r="Q284" i="23"/>
  <c r="R284" i="23"/>
  <c r="S284" i="23"/>
  <c r="T284" i="23"/>
  <c r="U284" i="23"/>
  <c r="Q285" i="23"/>
  <c r="R285" i="23"/>
  <c r="S285" i="23"/>
  <c r="T285" i="23"/>
  <c r="U285" i="23"/>
  <c r="Q286" i="23"/>
  <c r="R286" i="23"/>
  <c r="S286" i="23"/>
  <c r="T286" i="23"/>
  <c r="U286" i="23"/>
  <c r="Q287" i="23"/>
  <c r="R287" i="23"/>
  <c r="S287" i="23"/>
  <c r="T287" i="23"/>
  <c r="U287" i="23"/>
  <c r="Q288" i="23"/>
  <c r="R288" i="23"/>
  <c r="S288" i="23"/>
  <c r="T288" i="23"/>
  <c r="U288" i="23"/>
  <c r="Q289" i="23"/>
  <c r="R289" i="23"/>
  <c r="S289" i="23"/>
  <c r="T289" i="23"/>
  <c r="U289" i="23"/>
  <c r="Q290" i="23"/>
  <c r="R290" i="23"/>
  <c r="S290" i="23"/>
  <c r="T290" i="23"/>
  <c r="U290" i="23"/>
  <c r="Q291" i="23"/>
  <c r="R291" i="23"/>
  <c r="S291" i="23"/>
  <c r="T291" i="23"/>
  <c r="U291" i="23"/>
  <c r="Q292" i="23"/>
  <c r="R292" i="23"/>
  <c r="S292" i="23"/>
  <c r="T292" i="23"/>
  <c r="U292" i="23"/>
  <c r="Q293" i="23"/>
  <c r="R293" i="23"/>
  <c r="S293" i="23"/>
  <c r="T293" i="23"/>
  <c r="U293" i="23"/>
  <c r="Q294" i="23"/>
  <c r="R294" i="23"/>
  <c r="S294" i="23"/>
  <c r="T294" i="23"/>
  <c r="U294" i="23"/>
  <c r="Q295" i="23"/>
  <c r="R295" i="23"/>
  <c r="S295" i="23"/>
  <c r="T295" i="23"/>
  <c r="U295" i="23"/>
  <c r="U2" i="23"/>
  <c r="T2" i="23"/>
  <c r="R2" i="23"/>
  <c r="L34" i="23"/>
  <c r="L45" i="23"/>
  <c r="L48" i="23"/>
  <c r="L49" i="23"/>
  <c r="L58" i="23"/>
  <c r="L60" i="23"/>
  <c r="L63" i="23"/>
  <c r="L64" i="23"/>
  <c r="L80" i="23"/>
  <c r="L86" i="23"/>
  <c r="L96" i="23"/>
  <c r="L102" i="23"/>
  <c r="L108" i="23"/>
  <c r="L109" i="23"/>
  <c r="L124" i="23"/>
  <c r="L150" i="23"/>
  <c r="L155" i="23"/>
  <c r="L190" i="23"/>
  <c r="L191" i="23"/>
  <c r="L237" i="23"/>
  <c r="L278" i="23"/>
  <c r="L283" i="23"/>
  <c r="L289" i="23"/>
  <c r="J287" i="23"/>
  <c r="L287" i="23" s="1"/>
  <c r="K287" i="23"/>
  <c r="J29" i="23"/>
  <c r="L29" i="23" s="1"/>
  <c r="K29" i="23"/>
  <c r="J30" i="23"/>
  <c r="L30" i="23" s="1"/>
  <c r="K30" i="23"/>
  <c r="J31" i="23"/>
  <c r="L31" i="23" s="1"/>
  <c r="K31" i="23"/>
  <c r="J32" i="23"/>
  <c r="L32" i="23" s="1"/>
  <c r="K32" i="23"/>
  <c r="J33" i="23"/>
  <c r="L33" i="23" s="1"/>
  <c r="K33" i="23"/>
  <c r="J34" i="23"/>
  <c r="K34" i="23"/>
  <c r="J289" i="23"/>
  <c r="K289" i="23"/>
  <c r="J35" i="23"/>
  <c r="L35" i="23" s="1"/>
  <c r="K35" i="23"/>
  <c r="J36" i="23"/>
  <c r="L36" i="23" s="1"/>
  <c r="K36" i="23"/>
  <c r="J37" i="23"/>
  <c r="L37" i="23" s="1"/>
  <c r="K37" i="23"/>
  <c r="J38" i="23"/>
  <c r="L38" i="23" s="1"/>
  <c r="K38" i="23"/>
  <c r="J295" i="23"/>
  <c r="L295" i="23" s="1"/>
  <c r="K295" i="23"/>
  <c r="J39" i="23"/>
  <c r="L39" i="23" s="1"/>
  <c r="K39" i="23"/>
  <c r="J3" i="23"/>
  <c r="L3" i="23" s="1"/>
  <c r="K3" i="23"/>
  <c r="J40" i="23"/>
  <c r="L40" i="23" s="1"/>
  <c r="K40" i="23"/>
  <c r="J41" i="23"/>
  <c r="L41" i="23" s="1"/>
  <c r="K41" i="23"/>
  <c r="J42" i="23"/>
  <c r="L42" i="23" s="1"/>
  <c r="K42" i="23"/>
  <c r="J43" i="23"/>
  <c r="L43" i="23" s="1"/>
  <c r="K43" i="23"/>
  <c r="J4" i="23"/>
  <c r="L4" i="23" s="1"/>
  <c r="K4" i="23"/>
  <c r="J16" i="23"/>
  <c r="L16" i="23" s="1"/>
  <c r="K16" i="23"/>
  <c r="J44" i="23"/>
  <c r="L44" i="23" s="1"/>
  <c r="K44" i="23"/>
  <c r="J45" i="23"/>
  <c r="K45" i="23"/>
  <c r="J24" i="23"/>
  <c r="L24" i="23" s="1"/>
  <c r="K24" i="23"/>
  <c r="J285" i="23"/>
  <c r="L285" i="23" s="1"/>
  <c r="K285" i="23"/>
  <c r="J46" i="23"/>
  <c r="L46" i="23" s="1"/>
  <c r="K46" i="23"/>
  <c r="J17" i="23"/>
  <c r="L17" i="23" s="1"/>
  <c r="K17" i="23"/>
  <c r="J291" i="23"/>
  <c r="L291" i="23" s="1"/>
  <c r="K291" i="23"/>
  <c r="J6" i="23"/>
  <c r="L6" i="23" s="1"/>
  <c r="K6" i="23"/>
  <c r="J47" i="23"/>
  <c r="L47" i="23" s="1"/>
  <c r="K47" i="23"/>
  <c r="J48" i="23"/>
  <c r="K48" i="23"/>
  <c r="J49" i="23"/>
  <c r="K49" i="23"/>
  <c r="J50" i="23"/>
  <c r="L50" i="23" s="1"/>
  <c r="K50" i="23"/>
  <c r="J51" i="23"/>
  <c r="L51" i="23" s="1"/>
  <c r="K51" i="23"/>
  <c r="J52" i="23"/>
  <c r="L52" i="23" s="1"/>
  <c r="K52" i="23"/>
  <c r="J53" i="23"/>
  <c r="L53" i="23" s="1"/>
  <c r="K53" i="23"/>
  <c r="J54" i="23"/>
  <c r="L54" i="23" s="1"/>
  <c r="K54" i="23"/>
  <c r="J55" i="23"/>
  <c r="L55" i="23" s="1"/>
  <c r="K55" i="23"/>
  <c r="J56" i="23"/>
  <c r="L56" i="23" s="1"/>
  <c r="K56" i="23"/>
  <c r="J57" i="23"/>
  <c r="L57" i="23" s="1"/>
  <c r="K57" i="23"/>
  <c r="J58" i="23"/>
  <c r="K58" i="23"/>
  <c r="J59" i="23"/>
  <c r="L59" i="23" s="1"/>
  <c r="K59" i="23"/>
  <c r="J60" i="23"/>
  <c r="K60" i="23"/>
  <c r="J61" i="23"/>
  <c r="L61" i="23" s="1"/>
  <c r="K61" i="23"/>
  <c r="J62" i="23"/>
  <c r="L62" i="23" s="1"/>
  <c r="K62" i="23"/>
  <c r="J63" i="23"/>
  <c r="K63" i="23"/>
  <c r="J64" i="23"/>
  <c r="K64" i="23"/>
  <c r="J65" i="23"/>
  <c r="L65" i="23" s="1"/>
  <c r="K65" i="23"/>
  <c r="J66" i="23"/>
  <c r="L66" i="23" s="1"/>
  <c r="K66" i="23"/>
  <c r="J67" i="23"/>
  <c r="L67" i="23" s="1"/>
  <c r="K67" i="23"/>
  <c r="J68" i="23"/>
  <c r="L68" i="23" s="1"/>
  <c r="K68" i="23"/>
  <c r="J69" i="23"/>
  <c r="L69" i="23" s="1"/>
  <c r="K69" i="23"/>
  <c r="J70" i="23"/>
  <c r="L70" i="23" s="1"/>
  <c r="K70" i="23"/>
  <c r="J71" i="23"/>
  <c r="L71" i="23" s="1"/>
  <c r="K71" i="23"/>
  <c r="J72" i="23"/>
  <c r="L72" i="23" s="1"/>
  <c r="K72" i="23"/>
  <c r="J73" i="23"/>
  <c r="L73" i="23" s="1"/>
  <c r="K73" i="23"/>
  <c r="J74" i="23"/>
  <c r="L74" i="23" s="1"/>
  <c r="K74" i="23"/>
  <c r="J75" i="23"/>
  <c r="L75" i="23" s="1"/>
  <c r="K75" i="23"/>
  <c r="J76" i="23"/>
  <c r="L76" i="23" s="1"/>
  <c r="K76" i="23"/>
  <c r="J77" i="23"/>
  <c r="L77" i="23" s="1"/>
  <c r="K77" i="23"/>
  <c r="J78" i="23"/>
  <c r="L78" i="23" s="1"/>
  <c r="K78" i="23"/>
  <c r="J79" i="23"/>
  <c r="L79" i="23" s="1"/>
  <c r="K79" i="23"/>
  <c r="J80" i="23"/>
  <c r="K80" i="23"/>
  <c r="J81" i="23"/>
  <c r="L81" i="23" s="1"/>
  <c r="K81" i="23"/>
  <c r="J82" i="23"/>
  <c r="L82" i="23" s="1"/>
  <c r="K82" i="23"/>
  <c r="J83" i="23"/>
  <c r="L83" i="23" s="1"/>
  <c r="K83" i="23"/>
  <c r="J84" i="23"/>
  <c r="L84" i="23" s="1"/>
  <c r="K84" i="23"/>
  <c r="J85" i="23"/>
  <c r="L85" i="23" s="1"/>
  <c r="K85" i="23"/>
  <c r="J25" i="23"/>
  <c r="L25" i="23" s="1"/>
  <c r="K25" i="23"/>
  <c r="J284" i="23"/>
  <c r="L284" i="23" s="1"/>
  <c r="K284" i="23"/>
  <c r="J86" i="23"/>
  <c r="K86" i="23"/>
  <c r="J87" i="23"/>
  <c r="L87" i="23" s="1"/>
  <c r="K87" i="23"/>
  <c r="J88" i="23"/>
  <c r="L88" i="23" s="1"/>
  <c r="K88" i="23"/>
  <c r="J8" i="23"/>
  <c r="L8" i="23" s="1"/>
  <c r="K8" i="23"/>
  <c r="J89" i="23"/>
  <c r="L89" i="23" s="1"/>
  <c r="K89" i="23"/>
  <c r="J90" i="23"/>
  <c r="L90" i="23" s="1"/>
  <c r="K90" i="23"/>
  <c r="J15" i="23"/>
  <c r="L15" i="23" s="1"/>
  <c r="K15" i="23"/>
  <c r="J10" i="23"/>
  <c r="L10" i="23" s="1"/>
  <c r="K10" i="23"/>
  <c r="J21" i="23"/>
  <c r="L21" i="23" s="1"/>
  <c r="K21" i="23"/>
  <c r="J91" i="23"/>
  <c r="L91" i="23" s="1"/>
  <c r="K91" i="23"/>
  <c r="J92" i="23"/>
  <c r="L92" i="23" s="1"/>
  <c r="K92" i="23"/>
  <c r="J292" i="23"/>
  <c r="L292" i="23" s="1"/>
  <c r="K292" i="23"/>
  <c r="J26" i="23"/>
  <c r="L26" i="23" s="1"/>
  <c r="K26" i="23"/>
  <c r="J23" i="23"/>
  <c r="L23" i="23" s="1"/>
  <c r="K23" i="23"/>
  <c r="J93" i="23"/>
  <c r="L93" i="23" s="1"/>
  <c r="K93" i="23"/>
  <c r="J94" i="23"/>
  <c r="L94" i="23" s="1"/>
  <c r="K94" i="23"/>
  <c r="J14" i="23"/>
  <c r="L14" i="23" s="1"/>
  <c r="K14" i="23"/>
  <c r="J95" i="23"/>
  <c r="L95" i="23" s="1"/>
  <c r="K95" i="23"/>
  <c r="J96" i="23"/>
  <c r="K96" i="23"/>
  <c r="J97" i="23"/>
  <c r="L97" i="23" s="1"/>
  <c r="K97" i="23"/>
  <c r="J98" i="23"/>
  <c r="L98" i="23" s="1"/>
  <c r="K98" i="23"/>
  <c r="J99" i="23"/>
  <c r="L99" i="23" s="1"/>
  <c r="K99" i="23"/>
  <c r="J28" i="23"/>
  <c r="L28" i="23" s="1"/>
  <c r="K28" i="23"/>
  <c r="J100" i="23"/>
  <c r="L100" i="23" s="1"/>
  <c r="K100" i="23"/>
  <c r="J101" i="23"/>
  <c r="L101" i="23" s="1"/>
  <c r="K101" i="23"/>
  <c r="J102" i="23"/>
  <c r="K102" i="23"/>
  <c r="J103" i="23"/>
  <c r="L103" i="23" s="1"/>
  <c r="K103" i="23"/>
  <c r="J104" i="23"/>
  <c r="L104" i="23" s="1"/>
  <c r="K104" i="23"/>
  <c r="J105" i="23"/>
  <c r="L105" i="23" s="1"/>
  <c r="K105" i="23"/>
  <c r="J106" i="23"/>
  <c r="L106" i="23" s="1"/>
  <c r="K106" i="23"/>
  <c r="J107" i="23"/>
  <c r="L107" i="23" s="1"/>
  <c r="K107" i="23"/>
  <c r="J108" i="23"/>
  <c r="K108" i="23"/>
  <c r="J109" i="23"/>
  <c r="K109" i="23"/>
  <c r="J110" i="23"/>
  <c r="L110" i="23" s="1"/>
  <c r="K110" i="23"/>
  <c r="J111" i="23"/>
  <c r="L111" i="23" s="1"/>
  <c r="K111" i="23"/>
  <c r="J112" i="23"/>
  <c r="L112" i="23" s="1"/>
  <c r="K112" i="23"/>
  <c r="J12" i="23"/>
  <c r="L12" i="23" s="1"/>
  <c r="K12" i="23"/>
  <c r="J113" i="23"/>
  <c r="L113" i="23" s="1"/>
  <c r="K113" i="23"/>
  <c r="J114" i="23"/>
  <c r="L114" i="23" s="1"/>
  <c r="K114" i="23"/>
  <c r="J115" i="23"/>
  <c r="L115" i="23" s="1"/>
  <c r="K115" i="23"/>
  <c r="J116" i="23"/>
  <c r="L116" i="23" s="1"/>
  <c r="K116" i="23"/>
  <c r="J117" i="23"/>
  <c r="L117" i="23" s="1"/>
  <c r="K117" i="23"/>
  <c r="J118" i="23"/>
  <c r="L118" i="23" s="1"/>
  <c r="K118" i="23"/>
  <c r="J119" i="23"/>
  <c r="L119" i="23" s="1"/>
  <c r="K119" i="23"/>
  <c r="J120" i="23"/>
  <c r="L120" i="23" s="1"/>
  <c r="K120" i="23"/>
  <c r="J121" i="23"/>
  <c r="L121" i="23" s="1"/>
  <c r="K121" i="23"/>
  <c r="J122" i="23"/>
  <c r="L122" i="23" s="1"/>
  <c r="K122" i="23"/>
  <c r="J123" i="23"/>
  <c r="L123" i="23" s="1"/>
  <c r="K123" i="23"/>
  <c r="J124" i="23"/>
  <c r="K124" i="23"/>
  <c r="J125" i="23"/>
  <c r="L125" i="23" s="1"/>
  <c r="K125" i="23"/>
  <c r="J126" i="23"/>
  <c r="L126" i="23" s="1"/>
  <c r="K126" i="23"/>
  <c r="J2" i="23"/>
  <c r="L2" i="23" s="1"/>
  <c r="Q2" i="23" s="1"/>
  <c r="K2" i="23"/>
  <c r="S2" i="23" s="1"/>
  <c r="J294" i="23"/>
  <c r="L294" i="23" s="1"/>
  <c r="K294" i="23"/>
  <c r="J127" i="23"/>
  <c r="L127" i="23" s="1"/>
  <c r="K127" i="23"/>
  <c r="J128" i="23"/>
  <c r="L128" i="23" s="1"/>
  <c r="K128" i="23"/>
  <c r="J129" i="23"/>
  <c r="L129" i="23" s="1"/>
  <c r="K129" i="23"/>
  <c r="J130" i="23"/>
  <c r="L130" i="23" s="1"/>
  <c r="K130" i="23"/>
  <c r="J131" i="23"/>
  <c r="L131" i="23" s="1"/>
  <c r="K131" i="23"/>
  <c r="J132" i="23"/>
  <c r="L132" i="23" s="1"/>
  <c r="K132" i="23"/>
  <c r="J13" i="23"/>
  <c r="L13" i="23" s="1"/>
  <c r="K13" i="23"/>
  <c r="J133" i="23"/>
  <c r="L133" i="23" s="1"/>
  <c r="K133" i="23"/>
  <c r="J134" i="23"/>
  <c r="L134" i="23" s="1"/>
  <c r="K134" i="23"/>
  <c r="J135" i="23"/>
  <c r="L135" i="23" s="1"/>
  <c r="K135" i="23"/>
  <c r="J136" i="23"/>
  <c r="L136" i="23" s="1"/>
  <c r="K136" i="23"/>
  <c r="J137" i="23"/>
  <c r="L137" i="23" s="1"/>
  <c r="K137" i="23"/>
  <c r="J138" i="23"/>
  <c r="L138" i="23" s="1"/>
  <c r="K138" i="23"/>
  <c r="J139" i="23"/>
  <c r="L139" i="23" s="1"/>
  <c r="K139" i="23"/>
  <c r="J140" i="23"/>
  <c r="L140" i="23" s="1"/>
  <c r="K140" i="23"/>
  <c r="J20" i="23"/>
  <c r="L20" i="23" s="1"/>
  <c r="K20" i="23"/>
  <c r="J7" i="23"/>
  <c r="L7" i="23" s="1"/>
  <c r="K7" i="23"/>
  <c r="J290" i="23"/>
  <c r="L290" i="23" s="1"/>
  <c r="K290" i="23"/>
  <c r="J141" i="23"/>
  <c r="L141" i="23" s="1"/>
  <c r="K141" i="23"/>
  <c r="J5" i="23"/>
  <c r="L5" i="23" s="1"/>
  <c r="K5" i="23"/>
  <c r="J19" i="23"/>
  <c r="L19" i="23" s="1"/>
  <c r="K19" i="23"/>
  <c r="J293" i="23"/>
  <c r="L293" i="23" s="1"/>
  <c r="K293" i="23"/>
  <c r="J27" i="23"/>
  <c r="L27" i="23" s="1"/>
  <c r="K27" i="23"/>
  <c r="J9" i="23"/>
  <c r="L9" i="23" s="1"/>
  <c r="K9" i="23"/>
  <c r="J142" i="23"/>
  <c r="L142" i="23" s="1"/>
  <c r="K142" i="23"/>
  <c r="J22" i="23"/>
  <c r="L22" i="23" s="1"/>
  <c r="K22" i="23"/>
  <c r="J11" i="23"/>
  <c r="L11" i="23" s="1"/>
  <c r="K11" i="23"/>
  <c r="J18" i="23"/>
  <c r="L18" i="23" s="1"/>
  <c r="K18" i="23"/>
  <c r="J288" i="23"/>
  <c r="L288" i="23" s="1"/>
  <c r="K288" i="23"/>
  <c r="J143" i="23"/>
  <c r="L143" i="23" s="1"/>
  <c r="K143" i="23"/>
  <c r="J144" i="23"/>
  <c r="L144" i="23" s="1"/>
  <c r="K144" i="23"/>
  <c r="J145" i="23"/>
  <c r="L145" i="23" s="1"/>
  <c r="K145" i="23"/>
  <c r="J146" i="23"/>
  <c r="L146" i="23" s="1"/>
  <c r="K146" i="23"/>
  <c r="J147" i="23"/>
  <c r="L147" i="23" s="1"/>
  <c r="K147" i="23"/>
  <c r="J148" i="23"/>
  <c r="L148" i="23" s="1"/>
  <c r="K148" i="23"/>
  <c r="J149" i="23"/>
  <c r="L149" i="23" s="1"/>
  <c r="K149" i="23"/>
  <c r="J150" i="23"/>
  <c r="K150" i="23"/>
  <c r="J151" i="23"/>
  <c r="L151" i="23" s="1"/>
  <c r="K151" i="23"/>
  <c r="J152" i="23"/>
  <c r="L152" i="23" s="1"/>
  <c r="K152" i="23"/>
  <c r="J153" i="23"/>
  <c r="L153" i="23" s="1"/>
  <c r="K153" i="23"/>
  <c r="J154" i="23"/>
  <c r="L154" i="23" s="1"/>
  <c r="K154" i="23"/>
  <c r="J155" i="23"/>
  <c r="K155" i="23"/>
  <c r="J156" i="23"/>
  <c r="L156" i="23" s="1"/>
  <c r="K156" i="23"/>
  <c r="J157" i="23"/>
  <c r="L157" i="23" s="1"/>
  <c r="K157" i="23"/>
  <c r="J158" i="23"/>
  <c r="L158" i="23" s="1"/>
  <c r="K158" i="23"/>
  <c r="J159" i="23"/>
  <c r="L159" i="23" s="1"/>
  <c r="K159" i="23"/>
  <c r="J160" i="23"/>
  <c r="L160" i="23" s="1"/>
  <c r="K160" i="23"/>
  <c r="J161" i="23"/>
  <c r="L161" i="23" s="1"/>
  <c r="K161" i="23"/>
  <c r="J162" i="23"/>
  <c r="L162" i="23" s="1"/>
  <c r="K162" i="23"/>
  <c r="J163" i="23"/>
  <c r="L163" i="23" s="1"/>
  <c r="K163" i="23"/>
  <c r="J164" i="23"/>
  <c r="L164" i="23" s="1"/>
  <c r="K164" i="23"/>
  <c r="J165" i="23"/>
  <c r="L165" i="23" s="1"/>
  <c r="K165" i="23"/>
  <c r="J166" i="23"/>
  <c r="L166" i="23" s="1"/>
  <c r="K166" i="23"/>
  <c r="J167" i="23"/>
  <c r="L167" i="23" s="1"/>
  <c r="K167" i="23"/>
  <c r="J168" i="23"/>
  <c r="L168" i="23" s="1"/>
  <c r="K168" i="23"/>
  <c r="J169" i="23"/>
  <c r="L169" i="23" s="1"/>
  <c r="K169" i="23"/>
  <c r="J170" i="23"/>
  <c r="L170" i="23" s="1"/>
  <c r="K170" i="23"/>
  <c r="J171" i="23"/>
  <c r="L171" i="23" s="1"/>
  <c r="K171" i="23"/>
  <c r="J172" i="23"/>
  <c r="L172" i="23" s="1"/>
  <c r="K172" i="23"/>
  <c r="J173" i="23"/>
  <c r="L173" i="23" s="1"/>
  <c r="K173" i="23"/>
  <c r="J174" i="23"/>
  <c r="L174" i="23" s="1"/>
  <c r="K174" i="23"/>
  <c r="J175" i="23"/>
  <c r="L175" i="23" s="1"/>
  <c r="K175" i="23"/>
  <c r="J176" i="23"/>
  <c r="L176" i="23" s="1"/>
  <c r="K176" i="23"/>
  <c r="J177" i="23"/>
  <c r="L177" i="23" s="1"/>
  <c r="K177" i="23"/>
  <c r="J178" i="23"/>
  <c r="L178" i="23" s="1"/>
  <c r="K178" i="23"/>
  <c r="J179" i="23"/>
  <c r="L179" i="23" s="1"/>
  <c r="K179" i="23"/>
  <c r="J180" i="23"/>
  <c r="L180" i="23" s="1"/>
  <c r="K180" i="23"/>
  <c r="J181" i="23"/>
  <c r="L181" i="23" s="1"/>
  <c r="K181" i="23"/>
  <c r="J182" i="23"/>
  <c r="L182" i="23" s="1"/>
  <c r="K182" i="23"/>
  <c r="J183" i="23"/>
  <c r="L183" i="23" s="1"/>
  <c r="K183" i="23"/>
  <c r="J184" i="23"/>
  <c r="L184" i="23" s="1"/>
  <c r="K184" i="23"/>
  <c r="J185" i="23"/>
  <c r="L185" i="23" s="1"/>
  <c r="K185" i="23"/>
  <c r="J186" i="23"/>
  <c r="L186" i="23" s="1"/>
  <c r="K186" i="23"/>
  <c r="J187" i="23"/>
  <c r="L187" i="23" s="1"/>
  <c r="K187" i="23"/>
  <c r="J188" i="23"/>
  <c r="L188" i="23" s="1"/>
  <c r="K188" i="23"/>
  <c r="J189" i="23"/>
  <c r="L189" i="23" s="1"/>
  <c r="K189" i="23"/>
  <c r="J190" i="23"/>
  <c r="K190" i="23"/>
  <c r="J191" i="23"/>
  <c r="K191" i="23"/>
  <c r="J192" i="23"/>
  <c r="L192" i="23" s="1"/>
  <c r="K192" i="23"/>
  <c r="J193" i="23"/>
  <c r="L193" i="23" s="1"/>
  <c r="K193" i="23"/>
  <c r="J194" i="23"/>
  <c r="L194" i="23" s="1"/>
  <c r="K194" i="23"/>
  <c r="J195" i="23"/>
  <c r="L195" i="23" s="1"/>
  <c r="K195" i="23"/>
  <c r="J196" i="23"/>
  <c r="L196" i="23" s="1"/>
  <c r="K196" i="23"/>
  <c r="J197" i="23"/>
  <c r="L197" i="23" s="1"/>
  <c r="K197" i="23"/>
  <c r="J198" i="23"/>
  <c r="L198" i="23" s="1"/>
  <c r="K198" i="23"/>
  <c r="J199" i="23"/>
  <c r="L199" i="23" s="1"/>
  <c r="K199" i="23"/>
  <c r="J200" i="23"/>
  <c r="L200" i="23" s="1"/>
  <c r="K200" i="23"/>
  <c r="J201" i="23"/>
  <c r="L201" i="23" s="1"/>
  <c r="K201" i="23"/>
  <c r="J202" i="23"/>
  <c r="L202" i="23" s="1"/>
  <c r="K202" i="23"/>
  <c r="J203" i="23"/>
  <c r="L203" i="23" s="1"/>
  <c r="K203" i="23"/>
  <c r="J204" i="23"/>
  <c r="L204" i="23" s="1"/>
  <c r="K204" i="23"/>
  <c r="J205" i="23"/>
  <c r="L205" i="23" s="1"/>
  <c r="K205" i="23"/>
  <c r="J206" i="23"/>
  <c r="L206" i="23" s="1"/>
  <c r="K206" i="23"/>
  <c r="J207" i="23"/>
  <c r="L207" i="23" s="1"/>
  <c r="K207" i="23"/>
  <c r="J208" i="23"/>
  <c r="L208" i="23" s="1"/>
  <c r="K208" i="23"/>
  <c r="J209" i="23"/>
  <c r="L209" i="23" s="1"/>
  <c r="K209" i="23"/>
  <c r="J210" i="23"/>
  <c r="L210" i="23" s="1"/>
  <c r="K210" i="23"/>
  <c r="J211" i="23"/>
  <c r="L211" i="23" s="1"/>
  <c r="K211" i="23"/>
  <c r="J212" i="23"/>
  <c r="L212" i="23" s="1"/>
  <c r="K212" i="23"/>
  <c r="J213" i="23"/>
  <c r="L213" i="23" s="1"/>
  <c r="K213" i="23"/>
  <c r="J214" i="23"/>
  <c r="L214" i="23" s="1"/>
  <c r="K214" i="23"/>
  <c r="J215" i="23"/>
  <c r="L215" i="23" s="1"/>
  <c r="K215" i="23"/>
  <c r="J216" i="23"/>
  <c r="L216" i="23" s="1"/>
  <c r="K216" i="23"/>
  <c r="J217" i="23"/>
  <c r="L217" i="23" s="1"/>
  <c r="K217" i="23"/>
  <c r="J218" i="23"/>
  <c r="L218" i="23" s="1"/>
  <c r="K218" i="23"/>
  <c r="J219" i="23"/>
  <c r="L219" i="23" s="1"/>
  <c r="K219" i="23"/>
  <c r="J220" i="23"/>
  <c r="L220" i="23" s="1"/>
  <c r="K220" i="23"/>
  <c r="J221" i="23"/>
  <c r="L221" i="23" s="1"/>
  <c r="K221" i="23"/>
  <c r="J222" i="23"/>
  <c r="L222" i="23" s="1"/>
  <c r="K222" i="23"/>
  <c r="J223" i="23"/>
  <c r="L223" i="23" s="1"/>
  <c r="K223" i="23"/>
  <c r="J224" i="23"/>
  <c r="L224" i="23" s="1"/>
  <c r="K224" i="23"/>
  <c r="J225" i="23"/>
  <c r="L225" i="23" s="1"/>
  <c r="K225" i="23"/>
  <c r="J226" i="23"/>
  <c r="L226" i="23" s="1"/>
  <c r="K226" i="23"/>
  <c r="J227" i="23"/>
  <c r="L227" i="23" s="1"/>
  <c r="K227" i="23"/>
  <c r="J228" i="23"/>
  <c r="L228" i="23" s="1"/>
  <c r="K228" i="23"/>
  <c r="J229" i="23"/>
  <c r="L229" i="23" s="1"/>
  <c r="K229" i="23"/>
  <c r="J230" i="23"/>
  <c r="L230" i="23" s="1"/>
  <c r="K230" i="23"/>
  <c r="J231" i="23"/>
  <c r="L231" i="23" s="1"/>
  <c r="K231" i="23"/>
  <c r="J232" i="23"/>
  <c r="L232" i="23" s="1"/>
  <c r="K232" i="23"/>
  <c r="J233" i="23"/>
  <c r="L233" i="23" s="1"/>
  <c r="K233" i="23"/>
  <c r="J234" i="23"/>
  <c r="L234" i="23" s="1"/>
  <c r="K234" i="23"/>
  <c r="J235" i="23"/>
  <c r="L235" i="23" s="1"/>
  <c r="K235" i="23"/>
  <c r="J236" i="23"/>
  <c r="L236" i="23" s="1"/>
  <c r="K236" i="23"/>
  <c r="J237" i="23"/>
  <c r="K237" i="23"/>
  <c r="J238" i="23"/>
  <c r="L238" i="23" s="1"/>
  <c r="K238" i="23"/>
  <c r="J239" i="23"/>
  <c r="L239" i="23" s="1"/>
  <c r="K239" i="23"/>
  <c r="J240" i="23"/>
  <c r="L240" i="23" s="1"/>
  <c r="K240" i="23"/>
  <c r="J241" i="23"/>
  <c r="L241" i="23" s="1"/>
  <c r="K241" i="23"/>
  <c r="J242" i="23"/>
  <c r="L242" i="23" s="1"/>
  <c r="K242" i="23"/>
  <c r="J243" i="23"/>
  <c r="L243" i="23" s="1"/>
  <c r="K243" i="23"/>
  <c r="J244" i="23"/>
  <c r="L244" i="23" s="1"/>
  <c r="K244" i="23"/>
  <c r="J245" i="23"/>
  <c r="L245" i="23" s="1"/>
  <c r="K245" i="23"/>
  <c r="J246" i="23"/>
  <c r="L246" i="23" s="1"/>
  <c r="K246" i="23"/>
  <c r="J247" i="23"/>
  <c r="L247" i="23" s="1"/>
  <c r="K247" i="23"/>
  <c r="J248" i="23"/>
  <c r="L248" i="23" s="1"/>
  <c r="K248" i="23"/>
  <c r="J249" i="23"/>
  <c r="L249" i="23" s="1"/>
  <c r="K249" i="23"/>
  <c r="J250" i="23"/>
  <c r="L250" i="23" s="1"/>
  <c r="K250" i="23"/>
  <c r="J251" i="23"/>
  <c r="L251" i="23" s="1"/>
  <c r="K251" i="23"/>
  <c r="J252" i="23"/>
  <c r="L252" i="23" s="1"/>
  <c r="K252" i="23"/>
  <c r="J253" i="23"/>
  <c r="L253" i="23" s="1"/>
  <c r="K253" i="23"/>
  <c r="J254" i="23"/>
  <c r="L254" i="23" s="1"/>
  <c r="K254" i="23"/>
  <c r="J255" i="23"/>
  <c r="L255" i="23" s="1"/>
  <c r="K255" i="23"/>
  <c r="J256" i="23"/>
  <c r="L256" i="23" s="1"/>
  <c r="K256" i="23"/>
  <c r="J257" i="23"/>
  <c r="L257" i="23" s="1"/>
  <c r="K257" i="23"/>
  <c r="J258" i="23"/>
  <c r="L258" i="23" s="1"/>
  <c r="K258" i="23"/>
  <c r="J259" i="23"/>
  <c r="L259" i="23" s="1"/>
  <c r="K259" i="23"/>
  <c r="J260" i="23"/>
  <c r="L260" i="23" s="1"/>
  <c r="K260" i="23"/>
  <c r="J261" i="23"/>
  <c r="L261" i="23" s="1"/>
  <c r="K261" i="23"/>
  <c r="J262" i="23"/>
  <c r="L262" i="23" s="1"/>
  <c r="K262" i="23"/>
  <c r="J263" i="23"/>
  <c r="L263" i="23" s="1"/>
  <c r="K263" i="23"/>
  <c r="J264" i="23"/>
  <c r="L264" i="23" s="1"/>
  <c r="K264" i="23"/>
  <c r="J265" i="23"/>
  <c r="L265" i="23" s="1"/>
  <c r="K265" i="23"/>
  <c r="J266" i="23"/>
  <c r="L266" i="23" s="1"/>
  <c r="K266" i="23"/>
  <c r="J267" i="23"/>
  <c r="L267" i="23" s="1"/>
  <c r="K267" i="23"/>
  <c r="J268" i="23"/>
  <c r="L268" i="23" s="1"/>
  <c r="K268" i="23"/>
  <c r="J269" i="23"/>
  <c r="L269" i="23" s="1"/>
  <c r="K269" i="23"/>
  <c r="J270" i="23"/>
  <c r="L270" i="23" s="1"/>
  <c r="K270" i="23"/>
  <c r="J271" i="23"/>
  <c r="L271" i="23" s="1"/>
  <c r="K271" i="23"/>
  <c r="J272" i="23"/>
  <c r="L272" i="23" s="1"/>
  <c r="K272" i="23"/>
  <c r="J273" i="23"/>
  <c r="L273" i="23" s="1"/>
  <c r="K273" i="23"/>
  <c r="J274" i="23"/>
  <c r="L274" i="23" s="1"/>
  <c r="K274" i="23"/>
  <c r="J275" i="23"/>
  <c r="L275" i="23" s="1"/>
  <c r="K275" i="23"/>
  <c r="J276" i="23"/>
  <c r="L276" i="23" s="1"/>
  <c r="K276" i="23"/>
  <c r="J277" i="23"/>
  <c r="L277" i="23" s="1"/>
  <c r="K277" i="23"/>
  <c r="J278" i="23"/>
  <c r="K278" i="23"/>
  <c r="J279" i="23"/>
  <c r="L279" i="23" s="1"/>
  <c r="K279" i="23"/>
  <c r="J280" i="23"/>
  <c r="L280" i="23" s="1"/>
  <c r="K280" i="23"/>
  <c r="J281" i="23"/>
  <c r="L281" i="23" s="1"/>
  <c r="K281" i="23"/>
  <c r="J282" i="23"/>
  <c r="L282" i="23" s="1"/>
  <c r="K282" i="23"/>
  <c r="J283" i="23"/>
  <c r="K283" i="23"/>
  <c r="K286" i="23"/>
  <c r="J286" i="23"/>
  <c r="L286" i="23" s="1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R3" i="1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S2" i="11"/>
  <c r="R2" i="11"/>
  <c r="H3" i="20"/>
  <c r="H4" i="20"/>
  <c r="H5" i="20"/>
  <c r="H6" i="20"/>
  <c r="H7" i="20"/>
  <c r="H8" i="20"/>
  <c r="H9" i="20"/>
  <c r="H10" i="20"/>
  <c r="H11" i="20"/>
  <c r="H12" i="20"/>
  <c r="H13" i="20"/>
  <c r="H14" i="20"/>
  <c r="L14" i="20" s="1"/>
  <c r="H15" i="20"/>
  <c r="L15" i="20" s="1"/>
  <c r="H16" i="20"/>
  <c r="H17" i="20"/>
  <c r="H18" i="20"/>
  <c r="L18" i="20" s="1"/>
  <c r="H19" i="20"/>
  <c r="H20" i="20"/>
  <c r="H21" i="20"/>
  <c r="H22" i="20"/>
  <c r="H23" i="20"/>
  <c r="H24" i="20"/>
  <c r="H25" i="20"/>
  <c r="H26" i="20"/>
  <c r="H27" i="20"/>
  <c r="H28" i="20"/>
  <c r="H29" i="20"/>
  <c r="H30" i="20"/>
  <c r="L30" i="20" s="1"/>
  <c r="H31" i="20"/>
  <c r="H32" i="20"/>
  <c r="H33" i="20"/>
  <c r="H34" i="20"/>
  <c r="L34" i="20" s="1"/>
  <c r="H35" i="20"/>
  <c r="H36" i="20"/>
  <c r="H37" i="20"/>
  <c r="H38" i="20"/>
  <c r="H39" i="20"/>
  <c r="H40" i="20"/>
  <c r="H41" i="20"/>
  <c r="H42" i="20"/>
  <c r="H43" i="20"/>
  <c r="H44" i="20"/>
  <c r="H45" i="20"/>
  <c r="H46" i="20"/>
  <c r="L46" i="20" s="1"/>
  <c r="H47" i="20"/>
  <c r="H48" i="20"/>
  <c r="H49" i="20"/>
  <c r="H50" i="20"/>
  <c r="L50" i="20" s="1"/>
  <c r="H51" i="20"/>
  <c r="H52" i="20"/>
  <c r="H53" i="20"/>
  <c r="H54" i="20"/>
  <c r="H55" i="20"/>
  <c r="H56" i="20"/>
  <c r="H57" i="20"/>
  <c r="H58" i="20"/>
  <c r="H59" i="20"/>
  <c r="H60" i="20"/>
  <c r="H61" i="20"/>
  <c r="H62" i="20"/>
  <c r="L62" i="20" s="1"/>
  <c r="H63" i="20"/>
  <c r="H64" i="20"/>
  <c r="H65" i="20"/>
  <c r="H66" i="20"/>
  <c r="L66" i="20" s="1"/>
  <c r="H67" i="20"/>
  <c r="H68" i="20"/>
  <c r="H69" i="20"/>
  <c r="H70" i="20"/>
  <c r="H71" i="20"/>
  <c r="H72" i="20"/>
  <c r="H73" i="20"/>
  <c r="H74" i="20"/>
  <c r="H75" i="20"/>
  <c r="H76" i="20"/>
  <c r="H77" i="20"/>
  <c r="H78" i="20"/>
  <c r="L78" i="20" s="1"/>
  <c r="H79" i="20"/>
  <c r="H80" i="20"/>
  <c r="H81" i="20"/>
  <c r="H82" i="20"/>
  <c r="L82" i="20" s="1"/>
  <c r="H83" i="20"/>
  <c r="H84" i="20"/>
  <c r="H85" i="20"/>
  <c r="H86" i="20"/>
  <c r="H87" i="20"/>
  <c r="H88" i="20"/>
  <c r="H89" i="20"/>
  <c r="H90" i="20"/>
  <c r="H91" i="20"/>
  <c r="H92" i="20"/>
  <c r="H93" i="20"/>
  <c r="H94" i="20"/>
  <c r="L94" i="20" s="1"/>
  <c r="H95" i="20"/>
  <c r="H96" i="20"/>
  <c r="H97" i="20"/>
  <c r="H98" i="20"/>
  <c r="L98" i="20" s="1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L110" i="20" s="1"/>
  <c r="H111" i="20"/>
  <c r="H112" i="20"/>
  <c r="H113" i="20"/>
  <c r="H114" i="20"/>
  <c r="L114" i="20" s="1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L130" i="20" s="1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L146" i="20" s="1"/>
  <c r="H147" i="20"/>
  <c r="H148" i="20"/>
  <c r="L148" i="20" s="1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L162" i="20" s="1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L178" i="20" s="1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L194" i="20" s="1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L210" i="20" s="1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L226" i="20" s="1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L242" i="20" s="1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L258" i="20" s="1"/>
  <c r="H259" i="20"/>
  <c r="H260" i="20"/>
  <c r="H261" i="20"/>
  <c r="H262" i="20"/>
  <c r="H263" i="20"/>
  <c r="H264" i="20"/>
  <c r="H265" i="20"/>
  <c r="H266" i="20"/>
  <c r="H267" i="20"/>
  <c r="H268" i="20"/>
  <c r="H269" i="20"/>
  <c r="H270" i="20"/>
  <c r="H271" i="20"/>
  <c r="H272" i="20"/>
  <c r="H273" i="20"/>
  <c r="H274" i="20"/>
  <c r="L274" i="20" s="1"/>
  <c r="H275" i="20"/>
  <c r="H276" i="20"/>
  <c r="H277" i="20"/>
  <c r="H278" i="20"/>
  <c r="H279" i="20"/>
  <c r="H280" i="20"/>
  <c r="H281" i="20"/>
  <c r="H282" i="20"/>
  <c r="H283" i="20"/>
  <c r="H284" i="20"/>
  <c r="H285" i="20"/>
  <c r="H286" i="20"/>
  <c r="H287" i="20"/>
  <c r="H288" i="20"/>
  <c r="H289" i="20"/>
  <c r="H290" i="20"/>
  <c r="L290" i="20" s="1"/>
  <c r="H291" i="20"/>
  <c r="H292" i="20"/>
  <c r="H293" i="20"/>
  <c r="H294" i="20"/>
  <c r="H295" i="20"/>
  <c r="H2" i="20"/>
  <c r="L3" i="20"/>
  <c r="O3" i="20"/>
  <c r="Q3" i="20"/>
  <c r="R3" i="20"/>
  <c r="L4" i="20"/>
  <c r="O4" i="20"/>
  <c r="Q4" i="20"/>
  <c r="R4" i="20"/>
  <c r="L5" i="20"/>
  <c r="O5" i="20"/>
  <c r="Q5" i="20"/>
  <c r="R5" i="20"/>
  <c r="L6" i="20"/>
  <c r="O6" i="20"/>
  <c r="Q6" i="20"/>
  <c r="R6" i="20"/>
  <c r="L7" i="20"/>
  <c r="O7" i="20"/>
  <c r="Q7" i="20"/>
  <c r="R7" i="20"/>
  <c r="L8" i="20"/>
  <c r="O8" i="20"/>
  <c r="Q8" i="20"/>
  <c r="R8" i="20"/>
  <c r="L9" i="20"/>
  <c r="O9" i="20"/>
  <c r="Q9" i="20"/>
  <c r="R9" i="20"/>
  <c r="L10" i="20"/>
  <c r="O10" i="20"/>
  <c r="Q10" i="20"/>
  <c r="R10" i="20"/>
  <c r="L11" i="20"/>
  <c r="O11" i="20"/>
  <c r="Q11" i="20"/>
  <c r="R11" i="20"/>
  <c r="L12" i="20"/>
  <c r="O12" i="20"/>
  <c r="Q12" i="20"/>
  <c r="R12" i="20"/>
  <c r="L13" i="20"/>
  <c r="O13" i="20"/>
  <c r="Q13" i="20"/>
  <c r="R13" i="20"/>
  <c r="O14" i="20"/>
  <c r="Q14" i="20"/>
  <c r="R14" i="20"/>
  <c r="O15" i="20"/>
  <c r="Q15" i="20"/>
  <c r="R15" i="20"/>
  <c r="L16" i="20"/>
  <c r="O16" i="20"/>
  <c r="Q16" i="20"/>
  <c r="R16" i="20"/>
  <c r="L17" i="20"/>
  <c r="O17" i="20"/>
  <c r="Q17" i="20"/>
  <c r="R17" i="20"/>
  <c r="O18" i="20"/>
  <c r="Q18" i="20"/>
  <c r="R18" i="20"/>
  <c r="L19" i="20"/>
  <c r="O19" i="20"/>
  <c r="Q19" i="20"/>
  <c r="R19" i="20"/>
  <c r="L20" i="20"/>
  <c r="O20" i="20"/>
  <c r="Q20" i="20"/>
  <c r="R20" i="20"/>
  <c r="L21" i="20"/>
  <c r="O21" i="20"/>
  <c r="Q21" i="20"/>
  <c r="R21" i="20"/>
  <c r="L22" i="20"/>
  <c r="O22" i="20"/>
  <c r="Q22" i="20"/>
  <c r="R22" i="20"/>
  <c r="L23" i="20"/>
  <c r="O23" i="20"/>
  <c r="Q23" i="20"/>
  <c r="R23" i="20"/>
  <c r="L24" i="20"/>
  <c r="O24" i="20"/>
  <c r="Q24" i="20"/>
  <c r="R24" i="20"/>
  <c r="L25" i="20"/>
  <c r="O25" i="20"/>
  <c r="Q25" i="20"/>
  <c r="R25" i="20"/>
  <c r="L26" i="20"/>
  <c r="O26" i="20"/>
  <c r="Q26" i="20"/>
  <c r="R26" i="20"/>
  <c r="L27" i="20"/>
  <c r="O27" i="20"/>
  <c r="Q27" i="20"/>
  <c r="R27" i="20"/>
  <c r="L28" i="20"/>
  <c r="O28" i="20"/>
  <c r="Q28" i="20"/>
  <c r="R28" i="20"/>
  <c r="L29" i="20"/>
  <c r="O29" i="20"/>
  <c r="Q29" i="20"/>
  <c r="R29" i="20"/>
  <c r="O30" i="20"/>
  <c r="Q30" i="20"/>
  <c r="R30" i="20"/>
  <c r="L31" i="20"/>
  <c r="O31" i="20"/>
  <c r="Q31" i="20"/>
  <c r="R31" i="20"/>
  <c r="L32" i="20"/>
  <c r="O32" i="20"/>
  <c r="Q32" i="20"/>
  <c r="R32" i="20"/>
  <c r="L33" i="20"/>
  <c r="O33" i="20"/>
  <c r="Q33" i="20"/>
  <c r="R33" i="20"/>
  <c r="O34" i="20"/>
  <c r="Q34" i="20"/>
  <c r="R34" i="20"/>
  <c r="L35" i="20"/>
  <c r="O35" i="20"/>
  <c r="Q35" i="20"/>
  <c r="R35" i="20"/>
  <c r="L36" i="20"/>
  <c r="O36" i="20"/>
  <c r="Q36" i="20"/>
  <c r="R36" i="20"/>
  <c r="L37" i="20"/>
  <c r="O37" i="20"/>
  <c r="Q37" i="20"/>
  <c r="R37" i="20"/>
  <c r="L38" i="20"/>
  <c r="O38" i="20"/>
  <c r="Q38" i="20"/>
  <c r="R38" i="20"/>
  <c r="L39" i="20"/>
  <c r="O39" i="20"/>
  <c r="Q39" i="20"/>
  <c r="R39" i="20"/>
  <c r="L40" i="20"/>
  <c r="O40" i="20"/>
  <c r="Q40" i="20"/>
  <c r="R40" i="20"/>
  <c r="L41" i="20"/>
  <c r="O41" i="20"/>
  <c r="Q41" i="20"/>
  <c r="R41" i="20"/>
  <c r="L42" i="20"/>
  <c r="O42" i="20"/>
  <c r="Q42" i="20"/>
  <c r="R42" i="20"/>
  <c r="L43" i="20"/>
  <c r="O43" i="20"/>
  <c r="Q43" i="20"/>
  <c r="R43" i="20"/>
  <c r="L44" i="20"/>
  <c r="O44" i="20"/>
  <c r="Q44" i="20"/>
  <c r="R44" i="20"/>
  <c r="L45" i="20"/>
  <c r="O45" i="20"/>
  <c r="Q45" i="20"/>
  <c r="R45" i="20"/>
  <c r="O46" i="20"/>
  <c r="Q46" i="20"/>
  <c r="R46" i="20"/>
  <c r="L47" i="20"/>
  <c r="O47" i="20"/>
  <c r="Q47" i="20"/>
  <c r="R47" i="20"/>
  <c r="L48" i="20"/>
  <c r="O48" i="20"/>
  <c r="Q48" i="20"/>
  <c r="R48" i="20"/>
  <c r="L49" i="20"/>
  <c r="O49" i="20"/>
  <c r="Q49" i="20"/>
  <c r="R49" i="20"/>
  <c r="O50" i="20"/>
  <c r="Q50" i="20"/>
  <c r="R50" i="20"/>
  <c r="L51" i="20"/>
  <c r="O51" i="20"/>
  <c r="Q51" i="20"/>
  <c r="R51" i="20"/>
  <c r="L52" i="20"/>
  <c r="O52" i="20"/>
  <c r="Q52" i="20"/>
  <c r="R52" i="20"/>
  <c r="L53" i="20"/>
  <c r="O53" i="20"/>
  <c r="Q53" i="20"/>
  <c r="R53" i="20"/>
  <c r="L54" i="20"/>
  <c r="O54" i="20"/>
  <c r="Q54" i="20"/>
  <c r="R54" i="20"/>
  <c r="L55" i="20"/>
  <c r="O55" i="20"/>
  <c r="Q55" i="20"/>
  <c r="R55" i="20"/>
  <c r="L56" i="20"/>
  <c r="O56" i="20"/>
  <c r="Q56" i="20"/>
  <c r="R56" i="20"/>
  <c r="L57" i="20"/>
  <c r="O57" i="20"/>
  <c r="Q57" i="20"/>
  <c r="R57" i="20"/>
  <c r="L58" i="20"/>
  <c r="O58" i="20"/>
  <c r="Q58" i="20"/>
  <c r="R58" i="20"/>
  <c r="L59" i="20"/>
  <c r="O59" i="20"/>
  <c r="Q59" i="20"/>
  <c r="R59" i="20"/>
  <c r="L60" i="20"/>
  <c r="O60" i="20"/>
  <c r="Q60" i="20"/>
  <c r="R60" i="20"/>
  <c r="L61" i="20"/>
  <c r="O61" i="20"/>
  <c r="Q61" i="20"/>
  <c r="R61" i="20"/>
  <c r="O62" i="20"/>
  <c r="Q62" i="20"/>
  <c r="R62" i="20"/>
  <c r="L63" i="20"/>
  <c r="O63" i="20"/>
  <c r="Q63" i="20"/>
  <c r="R63" i="20"/>
  <c r="L64" i="20"/>
  <c r="O64" i="20"/>
  <c r="Q64" i="20"/>
  <c r="R64" i="20"/>
  <c r="L65" i="20"/>
  <c r="O65" i="20"/>
  <c r="Q65" i="20"/>
  <c r="R65" i="20"/>
  <c r="O66" i="20"/>
  <c r="Q66" i="20"/>
  <c r="R66" i="20"/>
  <c r="L67" i="20"/>
  <c r="O67" i="20"/>
  <c r="Q67" i="20"/>
  <c r="R67" i="20"/>
  <c r="L68" i="20"/>
  <c r="O68" i="20"/>
  <c r="Q68" i="20"/>
  <c r="R68" i="20"/>
  <c r="L69" i="20"/>
  <c r="O69" i="20"/>
  <c r="Q69" i="20"/>
  <c r="R69" i="20"/>
  <c r="L70" i="20"/>
  <c r="O70" i="20"/>
  <c r="Q70" i="20"/>
  <c r="R70" i="20"/>
  <c r="L71" i="20"/>
  <c r="O71" i="20"/>
  <c r="Q71" i="20"/>
  <c r="R71" i="20"/>
  <c r="L72" i="20"/>
  <c r="O72" i="20"/>
  <c r="Q72" i="20"/>
  <c r="R72" i="20"/>
  <c r="L73" i="20"/>
  <c r="O73" i="20"/>
  <c r="Q73" i="20"/>
  <c r="R73" i="20"/>
  <c r="L74" i="20"/>
  <c r="O74" i="20"/>
  <c r="Q74" i="20"/>
  <c r="R74" i="20"/>
  <c r="L75" i="20"/>
  <c r="O75" i="20"/>
  <c r="Q75" i="20"/>
  <c r="R75" i="20"/>
  <c r="L76" i="20"/>
  <c r="O76" i="20"/>
  <c r="Q76" i="20"/>
  <c r="R76" i="20"/>
  <c r="L77" i="20"/>
  <c r="O77" i="20"/>
  <c r="Q77" i="20"/>
  <c r="R77" i="20"/>
  <c r="O78" i="20"/>
  <c r="Q78" i="20"/>
  <c r="R78" i="20"/>
  <c r="L79" i="20"/>
  <c r="O79" i="20"/>
  <c r="Q79" i="20"/>
  <c r="R79" i="20"/>
  <c r="L80" i="20"/>
  <c r="O80" i="20"/>
  <c r="Q80" i="20"/>
  <c r="R80" i="20"/>
  <c r="L81" i="20"/>
  <c r="O81" i="20"/>
  <c r="Q81" i="20"/>
  <c r="R81" i="20"/>
  <c r="O82" i="20"/>
  <c r="Q82" i="20"/>
  <c r="R82" i="20"/>
  <c r="L83" i="20"/>
  <c r="O83" i="20"/>
  <c r="Q83" i="20"/>
  <c r="R83" i="20"/>
  <c r="L84" i="20"/>
  <c r="O84" i="20"/>
  <c r="Q84" i="20"/>
  <c r="R84" i="20"/>
  <c r="L85" i="20"/>
  <c r="O85" i="20"/>
  <c r="Q85" i="20"/>
  <c r="R85" i="20"/>
  <c r="L86" i="20"/>
  <c r="O86" i="20"/>
  <c r="Q86" i="20"/>
  <c r="R86" i="20"/>
  <c r="L87" i="20"/>
  <c r="O87" i="20"/>
  <c r="Q87" i="20"/>
  <c r="R87" i="20"/>
  <c r="L88" i="20"/>
  <c r="O88" i="20"/>
  <c r="Q88" i="20"/>
  <c r="R88" i="20"/>
  <c r="L89" i="20"/>
  <c r="O89" i="20"/>
  <c r="Q89" i="20"/>
  <c r="R89" i="20"/>
  <c r="L90" i="20"/>
  <c r="O90" i="20"/>
  <c r="Q90" i="20"/>
  <c r="R90" i="20"/>
  <c r="L91" i="20"/>
  <c r="O91" i="20"/>
  <c r="Q91" i="20"/>
  <c r="R91" i="20"/>
  <c r="L92" i="20"/>
  <c r="O92" i="20"/>
  <c r="Q92" i="20"/>
  <c r="R92" i="20"/>
  <c r="L93" i="20"/>
  <c r="O93" i="20"/>
  <c r="Q93" i="20"/>
  <c r="R93" i="20"/>
  <c r="O94" i="20"/>
  <c r="Q94" i="20"/>
  <c r="R94" i="20"/>
  <c r="L95" i="20"/>
  <c r="O95" i="20"/>
  <c r="Q95" i="20"/>
  <c r="R95" i="20"/>
  <c r="L96" i="20"/>
  <c r="O96" i="20"/>
  <c r="Q96" i="20"/>
  <c r="R96" i="20"/>
  <c r="L97" i="20"/>
  <c r="O97" i="20"/>
  <c r="Q97" i="20"/>
  <c r="R97" i="20"/>
  <c r="O98" i="20"/>
  <c r="Q98" i="20"/>
  <c r="R98" i="20"/>
  <c r="L99" i="20"/>
  <c r="O99" i="20"/>
  <c r="Q99" i="20"/>
  <c r="R99" i="20"/>
  <c r="L100" i="20"/>
  <c r="O100" i="20"/>
  <c r="Q100" i="20"/>
  <c r="R100" i="20"/>
  <c r="L101" i="20"/>
  <c r="O101" i="20"/>
  <c r="Q101" i="20"/>
  <c r="R101" i="20"/>
  <c r="L102" i="20"/>
  <c r="O102" i="20"/>
  <c r="Q102" i="20"/>
  <c r="R102" i="20"/>
  <c r="L103" i="20"/>
  <c r="O103" i="20"/>
  <c r="Q103" i="20"/>
  <c r="R103" i="20"/>
  <c r="L104" i="20"/>
  <c r="O104" i="20"/>
  <c r="Q104" i="20"/>
  <c r="R104" i="20"/>
  <c r="L105" i="20"/>
  <c r="O105" i="20"/>
  <c r="Q105" i="20"/>
  <c r="R105" i="20"/>
  <c r="L106" i="20"/>
  <c r="O106" i="20"/>
  <c r="Q106" i="20"/>
  <c r="R106" i="20"/>
  <c r="L107" i="20"/>
  <c r="O107" i="20"/>
  <c r="Q107" i="20"/>
  <c r="R107" i="20"/>
  <c r="L108" i="20"/>
  <c r="O108" i="20"/>
  <c r="Q108" i="20"/>
  <c r="R108" i="20"/>
  <c r="L109" i="20"/>
  <c r="O109" i="20"/>
  <c r="Q109" i="20"/>
  <c r="R109" i="20"/>
  <c r="O110" i="20"/>
  <c r="Q110" i="20"/>
  <c r="R110" i="20"/>
  <c r="L111" i="20"/>
  <c r="O111" i="20"/>
  <c r="Q111" i="20"/>
  <c r="R111" i="20"/>
  <c r="L112" i="20"/>
  <c r="O112" i="20"/>
  <c r="Q112" i="20"/>
  <c r="R112" i="20"/>
  <c r="L113" i="20"/>
  <c r="O113" i="20"/>
  <c r="Q113" i="20"/>
  <c r="R113" i="20"/>
  <c r="O114" i="20"/>
  <c r="Q114" i="20"/>
  <c r="R114" i="20"/>
  <c r="L115" i="20"/>
  <c r="O115" i="20"/>
  <c r="Q115" i="20"/>
  <c r="R115" i="20"/>
  <c r="L116" i="20"/>
  <c r="O116" i="20"/>
  <c r="Q116" i="20"/>
  <c r="R116" i="20"/>
  <c r="L117" i="20"/>
  <c r="O117" i="20"/>
  <c r="Q117" i="20"/>
  <c r="R117" i="20"/>
  <c r="L118" i="20"/>
  <c r="O118" i="20"/>
  <c r="Q118" i="20"/>
  <c r="R118" i="20"/>
  <c r="L119" i="20"/>
  <c r="O119" i="20"/>
  <c r="Q119" i="20"/>
  <c r="R119" i="20"/>
  <c r="L120" i="20"/>
  <c r="O120" i="20"/>
  <c r="Q120" i="20"/>
  <c r="R120" i="20"/>
  <c r="L121" i="20"/>
  <c r="O121" i="20"/>
  <c r="Q121" i="20"/>
  <c r="R121" i="20"/>
  <c r="L122" i="20"/>
  <c r="O122" i="20"/>
  <c r="Q122" i="20"/>
  <c r="R122" i="20"/>
  <c r="L123" i="20"/>
  <c r="O123" i="20"/>
  <c r="Q123" i="20"/>
  <c r="R123" i="20"/>
  <c r="L124" i="20"/>
  <c r="O124" i="20"/>
  <c r="Q124" i="20"/>
  <c r="R124" i="20"/>
  <c r="L125" i="20"/>
  <c r="O125" i="20"/>
  <c r="Q125" i="20"/>
  <c r="R125" i="20"/>
  <c r="L126" i="20"/>
  <c r="O126" i="20"/>
  <c r="Q126" i="20"/>
  <c r="R126" i="20"/>
  <c r="L127" i="20"/>
  <c r="O127" i="20"/>
  <c r="Q127" i="20"/>
  <c r="R127" i="20"/>
  <c r="L128" i="20"/>
  <c r="O128" i="20"/>
  <c r="Q128" i="20"/>
  <c r="R128" i="20"/>
  <c r="L129" i="20"/>
  <c r="O129" i="20"/>
  <c r="Q129" i="20"/>
  <c r="R129" i="20"/>
  <c r="O130" i="20"/>
  <c r="Q130" i="20"/>
  <c r="R130" i="20"/>
  <c r="L131" i="20"/>
  <c r="O131" i="20"/>
  <c r="Q131" i="20"/>
  <c r="R131" i="20"/>
  <c r="L132" i="20"/>
  <c r="O132" i="20"/>
  <c r="Q132" i="20"/>
  <c r="R132" i="20"/>
  <c r="L133" i="20"/>
  <c r="O133" i="20"/>
  <c r="Q133" i="20"/>
  <c r="R133" i="20"/>
  <c r="L134" i="20"/>
  <c r="O134" i="20"/>
  <c r="Q134" i="20"/>
  <c r="R134" i="20"/>
  <c r="L135" i="20"/>
  <c r="O135" i="20"/>
  <c r="Q135" i="20"/>
  <c r="R135" i="20"/>
  <c r="L136" i="20"/>
  <c r="O136" i="20"/>
  <c r="Q136" i="20"/>
  <c r="R136" i="20"/>
  <c r="L137" i="20"/>
  <c r="O137" i="20"/>
  <c r="Q137" i="20"/>
  <c r="R137" i="20"/>
  <c r="L138" i="20"/>
  <c r="O138" i="20"/>
  <c r="Q138" i="20"/>
  <c r="R138" i="20"/>
  <c r="L139" i="20"/>
  <c r="O139" i="20"/>
  <c r="Q139" i="20"/>
  <c r="R139" i="20"/>
  <c r="L140" i="20"/>
  <c r="O140" i="20"/>
  <c r="Q140" i="20"/>
  <c r="R140" i="20"/>
  <c r="L141" i="20"/>
  <c r="O141" i="20"/>
  <c r="Q141" i="20"/>
  <c r="R141" i="20"/>
  <c r="L142" i="20"/>
  <c r="O142" i="20"/>
  <c r="Q142" i="20"/>
  <c r="R142" i="20"/>
  <c r="L143" i="20"/>
  <c r="O143" i="20"/>
  <c r="Q143" i="20"/>
  <c r="R143" i="20"/>
  <c r="L144" i="20"/>
  <c r="O144" i="20"/>
  <c r="Q144" i="20"/>
  <c r="R144" i="20"/>
  <c r="L145" i="20"/>
  <c r="O145" i="20"/>
  <c r="Q145" i="20"/>
  <c r="R145" i="20"/>
  <c r="O146" i="20"/>
  <c r="Q146" i="20"/>
  <c r="R146" i="20"/>
  <c r="L147" i="20"/>
  <c r="O147" i="20"/>
  <c r="Q147" i="20"/>
  <c r="R147" i="20"/>
  <c r="Q148" i="20"/>
  <c r="R148" i="20"/>
  <c r="L149" i="20"/>
  <c r="O149" i="20"/>
  <c r="Q149" i="20"/>
  <c r="R149" i="20"/>
  <c r="L150" i="20"/>
  <c r="O150" i="20"/>
  <c r="Q150" i="20"/>
  <c r="R150" i="20"/>
  <c r="L151" i="20"/>
  <c r="O151" i="20"/>
  <c r="Q151" i="20"/>
  <c r="R151" i="20"/>
  <c r="L152" i="20"/>
  <c r="O152" i="20"/>
  <c r="Q152" i="20"/>
  <c r="R152" i="20"/>
  <c r="L153" i="20"/>
  <c r="O153" i="20"/>
  <c r="Q153" i="20"/>
  <c r="R153" i="20"/>
  <c r="L154" i="20"/>
  <c r="O154" i="20"/>
  <c r="Q154" i="20"/>
  <c r="R154" i="20"/>
  <c r="L155" i="20"/>
  <c r="O155" i="20"/>
  <c r="Q155" i="20"/>
  <c r="R155" i="20"/>
  <c r="L156" i="20"/>
  <c r="O156" i="20"/>
  <c r="Q156" i="20"/>
  <c r="R156" i="20"/>
  <c r="L157" i="20"/>
  <c r="O157" i="20"/>
  <c r="Q157" i="20"/>
  <c r="R157" i="20"/>
  <c r="L158" i="20"/>
  <c r="O158" i="20"/>
  <c r="Q158" i="20"/>
  <c r="R158" i="20"/>
  <c r="L159" i="20"/>
  <c r="O159" i="20"/>
  <c r="Q159" i="20"/>
  <c r="R159" i="20"/>
  <c r="L160" i="20"/>
  <c r="O160" i="20"/>
  <c r="Q160" i="20"/>
  <c r="R160" i="20"/>
  <c r="L161" i="20"/>
  <c r="O161" i="20"/>
  <c r="Q161" i="20"/>
  <c r="R161" i="20"/>
  <c r="O162" i="20"/>
  <c r="Q162" i="20"/>
  <c r="R162" i="20"/>
  <c r="L163" i="20"/>
  <c r="O163" i="20"/>
  <c r="Q163" i="20"/>
  <c r="R163" i="20"/>
  <c r="L164" i="20"/>
  <c r="O164" i="20"/>
  <c r="Q164" i="20"/>
  <c r="R164" i="20"/>
  <c r="L165" i="20"/>
  <c r="O165" i="20"/>
  <c r="Q165" i="20"/>
  <c r="R165" i="20"/>
  <c r="L166" i="20"/>
  <c r="O166" i="20"/>
  <c r="Q166" i="20"/>
  <c r="R166" i="20"/>
  <c r="L167" i="20"/>
  <c r="O167" i="20"/>
  <c r="Q167" i="20"/>
  <c r="R167" i="20"/>
  <c r="L168" i="20"/>
  <c r="O168" i="20"/>
  <c r="Q168" i="20"/>
  <c r="R168" i="20"/>
  <c r="L169" i="20"/>
  <c r="O169" i="20"/>
  <c r="Q169" i="20"/>
  <c r="R169" i="20"/>
  <c r="L170" i="20"/>
  <c r="O170" i="20"/>
  <c r="Q170" i="20"/>
  <c r="R170" i="20"/>
  <c r="L171" i="20"/>
  <c r="O171" i="20"/>
  <c r="Q171" i="20"/>
  <c r="R171" i="20"/>
  <c r="L172" i="20"/>
  <c r="O172" i="20"/>
  <c r="Q172" i="20"/>
  <c r="R172" i="20"/>
  <c r="L173" i="20"/>
  <c r="O173" i="20"/>
  <c r="Q173" i="20"/>
  <c r="R173" i="20"/>
  <c r="L174" i="20"/>
  <c r="O174" i="20"/>
  <c r="Q174" i="20"/>
  <c r="R174" i="20"/>
  <c r="L175" i="20"/>
  <c r="O175" i="20"/>
  <c r="Q175" i="20"/>
  <c r="R175" i="20"/>
  <c r="L176" i="20"/>
  <c r="O176" i="20"/>
  <c r="Q176" i="20"/>
  <c r="R176" i="20"/>
  <c r="L177" i="20"/>
  <c r="O177" i="20"/>
  <c r="Q177" i="20"/>
  <c r="R177" i="20"/>
  <c r="O178" i="20"/>
  <c r="Q178" i="20"/>
  <c r="R178" i="20"/>
  <c r="L179" i="20"/>
  <c r="O179" i="20"/>
  <c r="Q179" i="20"/>
  <c r="R179" i="20"/>
  <c r="L180" i="20"/>
  <c r="O180" i="20"/>
  <c r="Q180" i="20"/>
  <c r="R180" i="20"/>
  <c r="L181" i="20"/>
  <c r="O181" i="20"/>
  <c r="Q181" i="20"/>
  <c r="R181" i="20"/>
  <c r="L182" i="20"/>
  <c r="O182" i="20"/>
  <c r="Q182" i="20"/>
  <c r="R182" i="20"/>
  <c r="L183" i="20"/>
  <c r="O183" i="20"/>
  <c r="Q183" i="20"/>
  <c r="R183" i="20"/>
  <c r="L184" i="20"/>
  <c r="O184" i="20"/>
  <c r="Q184" i="20"/>
  <c r="R184" i="20"/>
  <c r="L185" i="20"/>
  <c r="O185" i="20"/>
  <c r="Q185" i="20"/>
  <c r="R185" i="20"/>
  <c r="L186" i="20"/>
  <c r="O186" i="20"/>
  <c r="Q186" i="20"/>
  <c r="R186" i="20"/>
  <c r="L187" i="20"/>
  <c r="O187" i="20"/>
  <c r="Q187" i="20"/>
  <c r="R187" i="20"/>
  <c r="L188" i="20"/>
  <c r="O188" i="20"/>
  <c r="Q188" i="20"/>
  <c r="R188" i="20"/>
  <c r="L189" i="20"/>
  <c r="O189" i="20"/>
  <c r="Q189" i="20"/>
  <c r="R189" i="20"/>
  <c r="L190" i="20"/>
  <c r="O190" i="20"/>
  <c r="Q190" i="20"/>
  <c r="R190" i="20"/>
  <c r="L191" i="20"/>
  <c r="O191" i="20"/>
  <c r="Q191" i="20"/>
  <c r="R191" i="20"/>
  <c r="L192" i="20"/>
  <c r="O192" i="20"/>
  <c r="Q192" i="20"/>
  <c r="R192" i="20"/>
  <c r="L193" i="20"/>
  <c r="O193" i="20"/>
  <c r="Q193" i="20"/>
  <c r="R193" i="20"/>
  <c r="O194" i="20"/>
  <c r="Q194" i="20"/>
  <c r="R194" i="20"/>
  <c r="L195" i="20"/>
  <c r="O195" i="20"/>
  <c r="Q195" i="20"/>
  <c r="R195" i="20"/>
  <c r="L196" i="20"/>
  <c r="O196" i="20"/>
  <c r="Q196" i="20"/>
  <c r="R196" i="20"/>
  <c r="L197" i="20"/>
  <c r="O197" i="20"/>
  <c r="Q197" i="20"/>
  <c r="R197" i="20"/>
  <c r="L198" i="20"/>
  <c r="O198" i="20"/>
  <c r="Q198" i="20"/>
  <c r="R198" i="20"/>
  <c r="L199" i="20"/>
  <c r="O199" i="20"/>
  <c r="Q199" i="20"/>
  <c r="R199" i="20"/>
  <c r="L200" i="20"/>
  <c r="O200" i="20"/>
  <c r="Q200" i="20"/>
  <c r="R200" i="20"/>
  <c r="L201" i="20"/>
  <c r="O201" i="20"/>
  <c r="Q201" i="20"/>
  <c r="R201" i="20"/>
  <c r="L202" i="20"/>
  <c r="O202" i="20"/>
  <c r="Q202" i="20"/>
  <c r="R202" i="20"/>
  <c r="L203" i="20"/>
  <c r="O203" i="20"/>
  <c r="Q203" i="20"/>
  <c r="R203" i="20"/>
  <c r="L204" i="20"/>
  <c r="O204" i="20"/>
  <c r="Q204" i="20"/>
  <c r="R204" i="20"/>
  <c r="L205" i="20"/>
  <c r="O205" i="20"/>
  <c r="Q205" i="20"/>
  <c r="R205" i="20"/>
  <c r="L206" i="20"/>
  <c r="O206" i="20"/>
  <c r="Q206" i="20"/>
  <c r="R206" i="20"/>
  <c r="L207" i="20"/>
  <c r="O207" i="20"/>
  <c r="Q207" i="20"/>
  <c r="R207" i="20"/>
  <c r="L208" i="20"/>
  <c r="O208" i="20"/>
  <c r="Q208" i="20"/>
  <c r="R208" i="20"/>
  <c r="L209" i="20"/>
  <c r="O209" i="20"/>
  <c r="Q209" i="20"/>
  <c r="R209" i="20"/>
  <c r="O210" i="20"/>
  <c r="Q210" i="20"/>
  <c r="R210" i="20"/>
  <c r="L211" i="20"/>
  <c r="O211" i="20"/>
  <c r="Q211" i="20"/>
  <c r="R211" i="20"/>
  <c r="L212" i="20"/>
  <c r="O212" i="20"/>
  <c r="Q212" i="20"/>
  <c r="R212" i="20"/>
  <c r="L213" i="20"/>
  <c r="O213" i="20"/>
  <c r="Q213" i="20"/>
  <c r="R213" i="20"/>
  <c r="L214" i="20"/>
  <c r="O214" i="20"/>
  <c r="Q214" i="20"/>
  <c r="R214" i="20"/>
  <c r="L215" i="20"/>
  <c r="O215" i="20"/>
  <c r="Q215" i="20"/>
  <c r="R215" i="20"/>
  <c r="L216" i="20"/>
  <c r="O216" i="20"/>
  <c r="Q216" i="20"/>
  <c r="R216" i="20"/>
  <c r="L217" i="20"/>
  <c r="O217" i="20"/>
  <c r="Q217" i="20"/>
  <c r="R217" i="20"/>
  <c r="L218" i="20"/>
  <c r="O218" i="20"/>
  <c r="Q218" i="20"/>
  <c r="R218" i="20"/>
  <c r="L219" i="20"/>
  <c r="O219" i="20"/>
  <c r="Q219" i="20"/>
  <c r="R219" i="20"/>
  <c r="L220" i="20"/>
  <c r="O220" i="20"/>
  <c r="Q220" i="20"/>
  <c r="R220" i="20"/>
  <c r="L221" i="20"/>
  <c r="O221" i="20"/>
  <c r="Q221" i="20"/>
  <c r="R221" i="20"/>
  <c r="L222" i="20"/>
  <c r="O222" i="20"/>
  <c r="Q222" i="20"/>
  <c r="R222" i="20"/>
  <c r="L223" i="20"/>
  <c r="O223" i="20"/>
  <c r="Q223" i="20"/>
  <c r="R223" i="20"/>
  <c r="L224" i="20"/>
  <c r="O224" i="20"/>
  <c r="Q224" i="20"/>
  <c r="R224" i="20"/>
  <c r="L225" i="20"/>
  <c r="O225" i="20"/>
  <c r="Q225" i="20"/>
  <c r="R225" i="20"/>
  <c r="O226" i="20"/>
  <c r="Q226" i="20"/>
  <c r="R226" i="20"/>
  <c r="L227" i="20"/>
  <c r="O227" i="20"/>
  <c r="Q227" i="20"/>
  <c r="R227" i="20"/>
  <c r="L228" i="20"/>
  <c r="O228" i="20"/>
  <c r="Q228" i="20"/>
  <c r="R228" i="20"/>
  <c r="L229" i="20"/>
  <c r="O229" i="20"/>
  <c r="Q229" i="20"/>
  <c r="R229" i="20"/>
  <c r="L230" i="20"/>
  <c r="O230" i="20"/>
  <c r="Q230" i="20"/>
  <c r="R230" i="20"/>
  <c r="L231" i="20"/>
  <c r="O231" i="20"/>
  <c r="Q231" i="20"/>
  <c r="R231" i="20"/>
  <c r="L232" i="20"/>
  <c r="O232" i="20"/>
  <c r="Q232" i="20"/>
  <c r="R232" i="20"/>
  <c r="L233" i="20"/>
  <c r="O233" i="20"/>
  <c r="Q233" i="20"/>
  <c r="R233" i="20"/>
  <c r="L234" i="20"/>
  <c r="O234" i="20"/>
  <c r="Q234" i="20"/>
  <c r="R234" i="20"/>
  <c r="L235" i="20"/>
  <c r="O235" i="20"/>
  <c r="Q235" i="20"/>
  <c r="R235" i="20"/>
  <c r="L236" i="20"/>
  <c r="O236" i="20"/>
  <c r="Q236" i="20"/>
  <c r="R236" i="20"/>
  <c r="L237" i="20"/>
  <c r="O237" i="20"/>
  <c r="Q237" i="20"/>
  <c r="R237" i="20"/>
  <c r="L238" i="20"/>
  <c r="O238" i="20"/>
  <c r="Q238" i="20"/>
  <c r="R238" i="20"/>
  <c r="L239" i="20"/>
  <c r="O239" i="20"/>
  <c r="Q239" i="20"/>
  <c r="R239" i="20"/>
  <c r="L240" i="20"/>
  <c r="O240" i="20"/>
  <c r="Q240" i="20"/>
  <c r="R240" i="20"/>
  <c r="L241" i="20"/>
  <c r="O241" i="20"/>
  <c r="Q241" i="20"/>
  <c r="R241" i="20"/>
  <c r="O242" i="20"/>
  <c r="Q242" i="20"/>
  <c r="R242" i="20"/>
  <c r="L243" i="20"/>
  <c r="O243" i="20"/>
  <c r="Q243" i="20"/>
  <c r="R243" i="20"/>
  <c r="L244" i="20"/>
  <c r="O244" i="20"/>
  <c r="Q244" i="20"/>
  <c r="R244" i="20"/>
  <c r="L245" i="20"/>
  <c r="O245" i="20"/>
  <c r="Q245" i="20"/>
  <c r="R245" i="20"/>
  <c r="L246" i="20"/>
  <c r="O246" i="20"/>
  <c r="Q246" i="20"/>
  <c r="R246" i="20"/>
  <c r="L247" i="20"/>
  <c r="O247" i="20"/>
  <c r="Q247" i="20"/>
  <c r="R247" i="20"/>
  <c r="L248" i="20"/>
  <c r="O248" i="20"/>
  <c r="Q248" i="20"/>
  <c r="R248" i="20"/>
  <c r="L249" i="20"/>
  <c r="O249" i="20"/>
  <c r="Q249" i="20"/>
  <c r="R249" i="20"/>
  <c r="L250" i="20"/>
  <c r="O250" i="20"/>
  <c r="Q250" i="20"/>
  <c r="R250" i="20"/>
  <c r="L251" i="20"/>
  <c r="O251" i="20"/>
  <c r="Q251" i="20"/>
  <c r="R251" i="20"/>
  <c r="L252" i="20"/>
  <c r="O252" i="20"/>
  <c r="Q252" i="20"/>
  <c r="R252" i="20"/>
  <c r="L253" i="20"/>
  <c r="O253" i="20"/>
  <c r="Q253" i="20"/>
  <c r="R253" i="20"/>
  <c r="L254" i="20"/>
  <c r="O254" i="20"/>
  <c r="Q254" i="20"/>
  <c r="R254" i="20"/>
  <c r="L255" i="20"/>
  <c r="O255" i="20"/>
  <c r="Q255" i="20"/>
  <c r="R255" i="20"/>
  <c r="L256" i="20"/>
  <c r="O256" i="20"/>
  <c r="Q256" i="20"/>
  <c r="R256" i="20"/>
  <c r="L257" i="20"/>
  <c r="O257" i="20"/>
  <c r="Q257" i="20"/>
  <c r="R257" i="20"/>
  <c r="O258" i="20"/>
  <c r="Q258" i="20"/>
  <c r="R258" i="20"/>
  <c r="L259" i="20"/>
  <c r="O259" i="20"/>
  <c r="Q259" i="20"/>
  <c r="R259" i="20"/>
  <c r="L260" i="20"/>
  <c r="O260" i="20"/>
  <c r="Q260" i="20"/>
  <c r="R260" i="20"/>
  <c r="L261" i="20"/>
  <c r="O261" i="20"/>
  <c r="Q261" i="20"/>
  <c r="R261" i="20"/>
  <c r="L262" i="20"/>
  <c r="O262" i="20"/>
  <c r="Q262" i="20"/>
  <c r="R262" i="20"/>
  <c r="L263" i="20"/>
  <c r="O263" i="20"/>
  <c r="Q263" i="20"/>
  <c r="R263" i="20"/>
  <c r="L264" i="20"/>
  <c r="O264" i="20"/>
  <c r="Q264" i="20"/>
  <c r="R264" i="20"/>
  <c r="L265" i="20"/>
  <c r="O265" i="20"/>
  <c r="Q265" i="20"/>
  <c r="R265" i="20"/>
  <c r="L266" i="20"/>
  <c r="O266" i="20"/>
  <c r="Q266" i="20"/>
  <c r="R266" i="20"/>
  <c r="L267" i="20"/>
  <c r="O267" i="20"/>
  <c r="Q267" i="20"/>
  <c r="R267" i="20"/>
  <c r="L268" i="20"/>
  <c r="O268" i="20"/>
  <c r="Q268" i="20"/>
  <c r="R268" i="20"/>
  <c r="L269" i="20"/>
  <c r="O269" i="20"/>
  <c r="Q269" i="20"/>
  <c r="R269" i="20"/>
  <c r="L270" i="20"/>
  <c r="O270" i="20"/>
  <c r="Q270" i="20"/>
  <c r="R270" i="20"/>
  <c r="L271" i="20"/>
  <c r="O271" i="20"/>
  <c r="Q271" i="20"/>
  <c r="R271" i="20"/>
  <c r="L272" i="20"/>
  <c r="O272" i="20"/>
  <c r="Q272" i="20"/>
  <c r="R272" i="20"/>
  <c r="L273" i="20"/>
  <c r="O273" i="20"/>
  <c r="Q273" i="20"/>
  <c r="R273" i="20"/>
  <c r="O274" i="20"/>
  <c r="Q274" i="20"/>
  <c r="R274" i="20"/>
  <c r="L275" i="20"/>
  <c r="O275" i="20"/>
  <c r="Q275" i="20"/>
  <c r="R275" i="20"/>
  <c r="L276" i="20"/>
  <c r="O276" i="20"/>
  <c r="Q276" i="20"/>
  <c r="R276" i="20"/>
  <c r="L277" i="20"/>
  <c r="O277" i="20"/>
  <c r="Q277" i="20"/>
  <c r="R277" i="20"/>
  <c r="L278" i="20"/>
  <c r="O278" i="20"/>
  <c r="Q278" i="20"/>
  <c r="R278" i="20"/>
  <c r="L279" i="20"/>
  <c r="O279" i="20"/>
  <c r="Q279" i="20"/>
  <c r="R279" i="20"/>
  <c r="L280" i="20"/>
  <c r="O280" i="20"/>
  <c r="Q280" i="20"/>
  <c r="R280" i="20"/>
  <c r="L281" i="20"/>
  <c r="O281" i="20"/>
  <c r="Q281" i="20"/>
  <c r="R281" i="20"/>
  <c r="L282" i="20"/>
  <c r="O282" i="20"/>
  <c r="Q282" i="20"/>
  <c r="R282" i="20"/>
  <c r="L283" i="20"/>
  <c r="O283" i="20"/>
  <c r="Q283" i="20"/>
  <c r="R283" i="20"/>
  <c r="L284" i="20"/>
  <c r="O284" i="20"/>
  <c r="Q284" i="20"/>
  <c r="R284" i="20"/>
  <c r="L285" i="20"/>
  <c r="O285" i="20"/>
  <c r="Q285" i="20"/>
  <c r="R285" i="20"/>
  <c r="L286" i="20"/>
  <c r="O286" i="20"/>
  <c r="Q286" i="20"/>
  <c r="R286" i="20"/>
  <c r="L287" i="20"/>
  <c r="O287" i="20"/>
  <c r="Q287" i="20"/>
  <c r="R287" i="20"/>
  <c r="L288" i="20"/>
  <c r="O288" i="20"/>
  <c r="Q288" i="20"/>
  <c r="R288" i="20"/>
  <c r="L289" i="20"/>
  <c r="O289" i="20"/>
  <c r="Q289" i="20"/>
  <c r="R289" i="20"/>
  <c r="O290" i="20"/>
  <c r="Q290" i="20"/>
  <c r="R290" i="20"/>
  <c r="L291" i="20"/>
  <c r="O291" i="20"/>
  <c r="Q291" i="20"/>
  <c r="R291" i="20"/>
  <c r="L292" i="20"/>
  <c r="O292" i="20"/>
  <c r="Q292" i="20"/>
  <c r="R292" i="20"/>
  <c r="L293" i="20"/>
  <c r="O293" i="20"/>
  <c r="Q293" i="20"/>
  <c r="R293" i="20"/>
  <c r="L294" i="20"/>
  <c r="O294" i="20"/>
  <c r="Q294" i="20"/>
  <c r="R294" i="20"/>
  <c r="L295" i="20"/>
  <c r="O295" i="20"/>
  <c r="Q295" i="20"/>
  <c r="R295" i="20"/>
  <c r="R2" i="20"/>
  <c r="Q2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O148" i="20" s="1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239" i="20"/>
  <c r="I240" i="20"/>
  <c r="I241" i="20"/>
  <c r="I242" i="20"/>
  <c r="I243" i="20"/>
  <c r="I244" i="20"/>
  <c r="I245" i="20"/>
  <c r="I246" i="20"/>
  <c r="I247" i="20"/>
  <c r="I248" i="20"/>
  <c r="I249" i="20"/>
  <c r="I250" i="20"/>
  <c r="I251" i="20"/>
  <c r="I252" i="20"/>
  <c r="I253" i="20"/>
  <c r="I254" i="20"/>
  <c r="I255" i="20"/>
  <c r="I256" i="20"/>
  <c r="I257" i="20"/>
  <c r="I258" i="20"/>
  <c r="I259" i="20"/>
  <c r="I260" i="20"/>
  <c r="I261" i="20"/>
  <c r="I262" i="20"/>
  <c r="I263" i="20"/>
  <c r="I264" i="20"/>
  <c r="I265" i="20"/>
  <c r="I266" i="20"/>
  <c r="I267" i="20"/>
  <c r="I268" i="20"/>
  <c r="I269" i="20"/>
  <c r="I270" i="20"/>
  <c r="I271" i="20"/>
  <c r="I272" i="20"/>
  <c r="I273" i="20"/>
  <c r="I274" i="20"/>
  <c r="I275" i="20"/>
  <c r="I276" i="20"/>
  <c r="I277" i="20"/>
  <c r="I278" i="20"/>
  <c r="I279" i="20"/>
  <c r="I280" i="20"/>
  <c r="I281" i="20"/>
  <c r="I282" i="20"/>
  <c r="I283" i="20"/>
  <c r="I284" i="20"/>
  <c r="I285" i="20"/>
  <c r="I286" i="20"/>
  <c r="I287" i="20"/>
  <c r="I288" i="20"/>
  <c r="I289" i="20"/>
  <c r="I290" i="20"/>
  <c r="I291" i="20"/>
  <c r="I292" i="20"/>
  <c r="I293" i="20"/>
  <c r="I294" i="20"/>
  <c r="I295" i="20"/>
  <c r="I2" i="20"/>
  <c r="O2" i="20" s="1"/>
  <c r="L2" i="20"/>
  <c r="S3" i="17"/>
  <c r="S4" i="17"/>
  <c r="S5" i="17"/>
  <c r="S6" i="17"/>
  <c r="S7" i="17"/>
  <c r="S8" i="17"/>
  <c r="S9" i="17"/>
  <c r="S10" i="17"/>
  <c r="S11" i="17"/>
  <c r="S12" i="17"/>
  <c r="S13" i="17"/>
  <c r="S14" i="17"/>
  <c r="S15" i="17"/>
  <c r="S16" i="17"/>
  <c r="S17" i="17"/>
  <c r="S18" i="17"/>
  <c r="S19" i="17"/>
  <c r="S20" i="17"/>
  <c r="S21" i="17"/>
  <c r="S22" i="17"/>
  <c r="S23" i="17"/>
  <c r="S24" i="17"/>
  <c r="S25" i="17"/>
  <c r="S26" i="17"/>
  <c r="S27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2" i="17"/>
  <c r="S183" i="17"/>
  <c r="S184" i="17"/>
  <c r="S185" i="17"/>
  <c r="S186" i="17"/>
  <c r="S187" i="17"/>
  <c r="S188" i="17"/>
  <c r="S189" i="17"/>
  <c r="S190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S212" i="17"/>
  <c r="S213" i="17"/>
  <c r="S214" i="17"/>
  <c r="S215" i="17"/>
  <c r="S216" i="17"/>
  <c r="S217" i="17"/>
  <c r="S218" i="17"/>
  <c r="S219" i="17"/>
  <c r="S220" i="17"/>
  <c r="S221" i="17"/>
  <c r="S222" i="17"/>
  <c r="S223" i="17"/>
  <c r="S224" i="17"/>
  <c r="S225" i="17"/>
  <c r="S226" i="17"/>
  <c r="S227" i="17"/>
  <c r="S228" i="17"/>
  <c r="S229" i="17"/>
  <c r="S230" i="17"/>
  <c r="S231" i="17"/>
  <c r="S232" i="17"/>
  <c r="S233" i="17"/>
  <c r="S234" i="17"/>
  <c r="S235" i="17"/>
  <c r="S236" i="17"/>
  <c r="S237" i="17"/>
  <c r="S238" i="17"/>
  <c r="S239" i="17"/>
  <c r="S240" i="17"/>
  <c r="S241" i="17"/>
  <c r="S242" i="17"/>
  <c r="S243" i="17"/>
  <c r="S244" i="17"/>
  <c r="S245" i="17"/>
  <c r="S246" i="17"/>
  <c r="S247" i="17"/>
  <c r="S248" i="17"/>
  <c r="S249" i="17"/>
  <c r="S250" i="17"/>
  <c r="S251" i="17"/>
  <c r="S252" i="17"/>
  <c r="S253" i="17"/>
  <c r="S254" i="17"/>
  <c r="S255" i="17"/>
  <c r="S256" i="17"/>
  <c r="S257" i="17"/>
  <c r="S258" i="17"/>
  <c r="S259" i="17"/>
  <c r="S260" i="17"/>
  <c r="S261" i="17"/>
  <c r="S262" i="17"/>
  <c r="S263" i="17"/>
  <c r="S264" i="17"/>
  <c r="S265" i="17"/>
  <c r="S266" i="17"/>
  <c r="S267" i="17"/>
  <c r="S268" i="17"/>
  <c r="S269" i="17"/>
  <c r="S270" i="17"/>
  <c r="S271" i="17"/>
  <c r="S272" i="17"/>
  <c r="S273" i="17"/>
  <c r="S274" i="17"/>
  <c r="S275" i="17"/>
  <c r="S276" i="17"/>
  <c r="S277" i="17"/>
  <c r="S278" i="17"/>
  <c r="S279" i="17"/>
  <c r="S280" i="17"/>
  <c r="S281" i="17"/>
  <c r="S282" i="17"/>
  <c r="S283" i="17"/>
  <c r="S284" i="17"/>
  <c r="S285" i="17"/>
  <c r="S286" i="17"/>
  <c r="S287" i="17"/>
  <c r="S288" i="17"/>
  <c r="S289" i="17"/>
  <c r="S290" i="17"/>
  <c r="S291" i="17"/>
  <c r="S292" i="17"/>
  <c r="S293" i="17"/>
  <c r="S294" i="17"/>
  <c r="S295" i="17"/>
  <c r="S296" i="17"/>
  <c r="S297" i="17"/>
  <c r="S298" i="17"/>
  <c r="S299" i="17"/>
  <c r="S300" i="17"/>
  <c r="S301" i="17"/>
  <c r="S302" i="17"/>
  <c r="S303" i="17"/>
  <c r="S304" i="17"/>
  <c r="S305" i="17"/>
  <c r="S306" i="17"/>
  <c r="S307" i="17"/>
  <c r="S308" i="17"/>
  <c r="S309" i="17"/>
  <c r="S310" i="17"/>
  <c r="S311" i="17"/>
  <c r="S312" i="17"/>
  <c r="S313" i="17"/>
  <c r="S314" i="17"/>
  <c r="S315" i="17"/>
  <c r="S316" i="17"/>
  <c r="S317" i="17"/>
  <c r="S318" i="17"/>
  <c r="S319" i="17"/>
  <c r="S320" i="17"/>
  <c r="S321" i="17"/>
  <c r="S322" i="17"/>
  <c r="S323" i="17"/>
  <c r="S324" i="17"/>
  <c r="S325" i="17"/>
  <c r="S326" i="17"/>
  <c r="S327" i="17"/>
  <c r="S328" i="17"/>
  <c r="S329" i="17"/>
  <c r="S330" i="17"/>
  <c r="S331" i="17"/>
  <c r="S332" i="17"/>
  <c r="S333" i="17"/>
  <c r="S334" i="17"/>
  <c r="S335" i="17"/>
  <c r="S336" i="17"/>
  <c r="S337" i="17"/>
  <c r="S338" i="17"/>
  <c r="S339" i="17"/>
  <c r="S340" i="17"/>
  <c r="S341" i="17"/>
  <c r="S342" i="17"/>
  <c r="S343" i="17"/>
  <c r="S344" i="17"/>
  <c r="S345" i="17"/>
  <c r="S346" i="17"/>
  <c r="S347" i="17"/>
  <c r="S348" i="17"/>
  <c r="S349" i="17"/>
  <c r="S350" i="17"/>
  <c r="S351" i="17"/>
  <c r="S352" i="17"/>
  <c r="S353" i="17"/>
  <c r="S354" i="17"/>
  <c r="S355" i="17"/>
  <c r="S356" i="17"/>
  <c r="S357" i="17"/>
  <c r="S358" i="17"/>
  <c r="S359" i="17"/>
  <c r="S360" i="17"/>
  <c r="S361" i="17"/>
  <c r="S362" i="17"/>
  <c r="S363" i="17"/>
  <c r="S364" i="17"/>
  <c r="S365" i="17"/>
  <c r="S366" i="17"/>
  <c r="S367" i="17"/>
  <c r="S368" i="17"/>
  <c r="S369" i="17"/>
  <c r="S370" i="17"/>
  <c r="S371" i="17"/>
  <c r="S372" i="17"/>
  <c r="S373" i="17"/>
  <c r="S374" i="17"/>
  <c r="S375" i="17"/>
  <c r="S376" i="17"/>
  <c r="S377" i="17"/>
  <c r="S378" i="17"/>
  <c r="S379" i="17"/>
  <c r="S380" i="17"/>
  <c r="S381" i="17"/>
  <c r="S382" i="17"/>
  <c r="S383" i="17"/>
  <c r="S384" i="17"/>
  <c r="S385" i="17"/>
  <c r="S386" i="17"/>
  <c r="S387" i="17"/>
  <c r="S388" i="17"/>
  <c r="S389" i="17"/>
  <c r="S390" i="17"/>
  <c r="S391" i="17"/>
  <c r="S392" i="17"/>
  <c r="S393" i="17"/>
  <c r="S394" i="17"/>
  <c r="S395" i="17"/>
  <c r="S396" i="17"/>
  <c r="S397" i="17"/>
  <c r="S398" i="17"/>
  <c r="S399" i="17"/>
  <c r="S400" i="17"/>
  <c r="S401" i="17"/>
  <c r="S402" i="17"/>
  <c r="S403" i="17"/>
  <c r="S404" i="17"/>
  <c r="S405" i="17"/>
  <c r="S406" i="17"/>
  <c r="S407" i="17"/>
  <c r="S408" i="17"/>
  <c r="S409" i="17"/>
  <c r="S410" i="17"/>
  <c r="S411" i="17"/>
  <c r="S412" i="17"/>
  <c r="S413" i="17"/>
  <c r="S414" i="17"/>
  <c r="S415" i="17"/>
  <c r="S416" i="17"/>
  <c r="S417" i="17"/>
  <c r="S418" i="17"/>
  <c r="S419" i="17"/>
  <c r="S420" i="17"/>
  <c r="S421" i="17"/>
  <c r="S422" i="17"/>
  <c r="S423" i="17"/>
  <c r="S424" i="17"/>
  <c r="S425" i="17"/>
  <c r="S426" i="17"/>
  <c r="S427" i="17"/>
  <c r="S428" i="17"/>
  <c r="S429" i="17"/>
  <c r="S430" i="17"/>
  <c r="S431" i="17"/>
  <c r="S432" i="17"/>
  <c r="S433" i="17"/>
  <c r="S434" i="17"/>
  <c r="S435" i="17"/>
  <c r="S436" i="17"/>
  <c r="S437" i="17"/>
  <c r="S438" i="17"/>
  <c r="S439" i="17"/>
  <c r="S440" i="17"/>
  <c r="S441" i="17"/>
  <c r="S442" i="17"/>
  <c r="S443" i="17"/>
  <c r="S444" i="17"/>
  <c r="S445" i="17"/>
  <c r="S446" i="17"/>
  <c r="S447" i="17"/>
  <c r="S448" i="17"/>
  <c r="S449" i="17"/>
  <c r="S450" i="17"/>
  <c r="S451" i="17"/>
  <c r="S452" i="17"/>
  <c r="S453" i="17"/>
  <c r="S454" i="17"/>
  <c r="S455" i="17"/>
  <c r="S456" i="17"/>
  <c r="S457" i="17"/>
  <c r="S458" i="17"/>
  <c r="S459" i="17"/>
  <c r="S460" i="17"/>
  <c r="S461" i="17"/>
  <c r="S462" i="17"/>
  <c r="S463" i="17"/>
  <c r="S464" i="17"/>
  <c r="S465" i="17"/>
  <c r="S466" i="17"/>
  <c r="S467" i="17"/>
  <c r="S468" i="17"/>
  <c r="S469" i="17"/>
  <c r="S470" i="17"/>
  <c r="S471" i="17"/>
  <c r="S472" i="17"/>
  <c r="S473" i="17"/>
  <c r="S474" i="17"/>
  <c r="S475" i="17"/>
  <c r="S476" i="17"/>
  <c r="S477" i="17"/>
  <c r="S478" i="17"/>
  <c r="S479" i="17"/>
  <c r="S480" i="17"/>
  <c r="S481" i="17"/>
  <c r="S482" i="17"/>
  <c r="S483" i="17"/>
  <c r="S484" i="17"/>
  <c r="S485" i="17"/>
  <c r="S486" i="17"/>
  <c r="S487" i="17"/>
  <c r="S488" i="17"/>
  <c r="S489" i="17"/>
  <c r="S490" i="17"/>
  <c r="S491" i="17"/>
  <c r="S492" i="17"/>
  <c r="S493" i="17"/>
  <c r="S494" i="17"/>
  <c r="S495" i="17"/>
  <c r="S496" i="17"/>
  <c r="S497" i="17"/>
  <c r="S498" i="17"/>
  <c r="S499" i="17"/>
  <c r="S500" i="17"/>
  <c r="S501" i="17"/>
  <c r="S502" i="17"/>
  <c r="S503" i="17"/>
  <c r="S504" i="17"/>
  <c r="S505" i="17"/>
  <c r="S506" i="17"/>
  <c r="S507" i="17"/>
  <c r="S508" i="17"/>
  <c r="S509" i="17"/>
  <c r="S510" i="17"/>
  <c r="S511" i="17"/>
  <c r="S512" i="17"/>
  <c r="S513" i="17"/>
  <c r="S514" i="17"/>
  <c r="S515" i="17"/>
  <c r="S516" i="17"/>
  <c r="S517" i="17"/>
  <c r="S518" i="17"/>
  <c r="S519" i="17"/>
  <c r="S520" i="17"/>
  <c r="S521" i="17"/>
  <c r="S522" i="17"/>
  <c r="S523" i="17"/>
  <c r="S524" i="17"/>
  <c r="S525" i="17"/>
  <c r="S526" i="17"/>
  <c r="S527" i="17"/>
  <c r="S528" i="17"/>
  <c r="S529" i="17"/>
  <c r="S530" i="17"/>
  <c r="S531" i="17"/>
  <c r="S532" i="17"/>
  <c r="S533" i="17"/>
  <c r="S534" i="17"/>
  <c r="S535" i="17"/>
  <c r="S536" i="17"/>
  <c r="S537" i="17"/>
  <c r="S538" i="17"/>
  <c r="S539" i="17"/>
  <c r="S540" i="17"/>
  <c r="S541" i="17"/>
  <c r="S542" i="17"/>
  <c r="S543" i="17"/>
  <c r="S544" i="17"/>
  <c r="S545" i="17"/>
  <c r="S546" i="17"/>
  <c r="S547" i="17"/>
  <c r="S548" i="17"/>
  <c r="S549" i="17"/>
  <c r="S550" i="17"/>
  <c r="S551" i="17"/>
  <c r="S552" i="17"/>
  <c r="S553" i="17"/>
  <c r="S554" i="17"/>
  <c r="S555" i="17"/>
  <c r="S556" i="17"/>
  <c r="S557" i="17"/>
  <c r="S558" i="17"/>
  <c r="S559" i="17"/>
  <c r="S560" i="17"/>
  <c r="S561" i="17"/>
  <c r="S562" i="17"/>
  <c r="S563" i="17"/>
  <c r="S564" i="17"/>
  <c r="S565" i="17"/>
  <c r="S566" i="17"/>
  <c r="S567" i="17"/>
  <c r="S568" i="17"/>
  <c r="S569" i="17"/>
  <c r="S570" i="17"/>
  <c r="S571" i="17"/>
  <c r="S572" i="17"/>
  <c r="S573" i="17"/>
  <c r="S574" i="17"/>
  <c r="S575" i="17"/>
  <c r="S576" i="17"/>
  <c r="S577" i="17"/>
  <c r="S578" i="17"/>
  <c r="S579" i="17"/>
  <c r="S580" i="17"/>
  <c r="S581" i="17"/>
  <c r="S582" i="17"/>
  <c r="S583" i="17"/>
  <c r="S584" i="17"/>
  <c r="S585" i="17"/>
  <c r="S586" i="17"/>
  <c r="S587" i="17"/>
  <c r="S588" i="17"/>
  <c r="S589" i="17"/>
  <c r="S590" i="17"/>
  <c r="S591" i="17"/>
  <c r="S592" i="17"/>
  <c r="S593" i="17"/>
  <c r="S594" i="17"/>
  <c r="S595" i="17"/>
  <c r="S596" i="17"/>
  <c r="S597" i="17"/>
  <c r="S598" i="17"/>
  <c r="S599" i="17"/>
  <c r="S600" i="17"/>
  <c r="S601" i="17"/>
  <c r="S602" i="17"/>
  <c r="S603" i="17"/>
  <c r="S604" i="17"/>
  <c r="S605" i="17"/>
  <c r="S606" i="17"/>
  <c r="S607" i="17"/>
  <c r="S608" i="17"/>
  <c r="S609" i="17"/>
  <c r="S610" i="17"/>
  <c r="S611" i="17"/>
  <c r="S612" i="17"/>
  <c r="S613" i="17"/>
  <c r="S614" i="17"/>
  <c r="S615" i="17"/>
  <c r="S616" i="17"/>
  <c r="S617" i="17"/>
  <c r="S618" i="17"/>
  <c r="S619" i="17"/>
  <c r="S620" i="17"/>
  <c r="S621" i="17"/>
  <c r="S622" i="17"/>
  <c r="S623" i="17"/>
  <c r="S624" i="17"/>
  <c r="S625" i="17"/>
  <c r="S626" i="17"/>
  <c r="S627" i="17"/>
  <c r="S628" i="17"/>
  <c r="S629" i="17"/>
  <c r="S630" i="17"/>
  <c r="S631" i="17"/>
  <c r="S632" i="17"/>
  <c r="S633" i="17"/>
  <c r="S634" i="17"/>
  <c r="S635" i="17"/>
  <c r="S636" i="17"/>
  <c r="S637" i="17"/>
  <c r="S638" i="17"/>
  <c r="S639" i="17"/>
  <c r="S640" i="17"/>
  <c r="S641" i="17"/>
  <c r="S642" i="17"/>
  <c r="S643" i="17"/>
  <c r="S644" i="17"/>
  <c r="S645" i="17"/>
  <c r="S646" i="17"/>
  <c r="S647" i="17"/>
  <c r="S648" i="17"/>
  <c r="S649" i="17"/>
  <c r="S650" i="17"/>
  <c r="S651" i="17"/>
  <c r="S652" i="17"/>
  <c r="S653" i="17"/>
  <c r="S654" i="17"/>
  <c r="S655" i="17"/>
  <c r="S656" i="17"/>
  <c r="S657" i="17"/>
  <c r="S658" i="17"/>
  <c r="S659" i="17"/>
  <c r="S660" i="17"/>
  <c r="S661" i="17"/>
  <c r="S662" i="17"/>
  <c r="S663" i="17"/>
  <c r="S664" i="17"/>
  <c r="S665" i="17"/>
  <c r="S666" i="17"/>
  <c r="S667" i="17"/>
  <c r="S668" i="17"/>
  <c r="S669" i="17"/>
  <c r="S670" i="17"/>
  <c r="S671" i="17"/>
  <c r="S672" i="17"/>
  <c r="S673" i="17"/>
  <c r="S674" i="17"/>
  <c r="S675" i="17"/>
  <c r="S676" i="17"/>
  <c r="S677" i="17"/>
  <c r="S678" i="17"/>
  <c r="S679" i="17"/>
  <c r="S680" i="17"/>
  <c r="S681" i="17"/>
  <c r="S682" i="17"/>
  <c r="S683" i="17"/>
  <c r="S684" i="17"/>
  <c r="S685" i="17"/>
  <c r="S686" i="17"/>
  <c r="S687" i="17"/>
  <c r="S688" i="17"/>
  <c r="S689" i="17"/>
  <c r="S690" i="17"/>
  <c r="S691" i="17"/>
  <c r="S692" i="17"/>
  <c r="S693" i="17"/>
  <c r="S694" i="17"/>
  <c r="S695" i="17"/>
  <c r="S696" i="17"/>
  <c r="S697" i="17"/>
  <c r="S698" i="17"/>
  <c r="S699" i="17"/>
  <c r="S700" i="17"/>
  <c r="S701" i="17"/>
  <c r="S702" i="17"/>
  <c r="S703" i="17"/>
  <c r="S704" i="17"/>
  <c r="S705" i="17"/>
  <c r="S706" i="17"/>
  <c r="S707" i="17"/>
  <c r="S708" i="17"/>
  <c r="S709" i="17"/>
  <c r="S710" i="17"/>
  <c r="S711" i="17"/>
  <c r="S712" i="17"/>
  <c r="S713" i="17"/>
  <c r="S714" i="17"/>
  <c r="S715" i="17"/>
  <c r="S716" i="17"/>
  <c r="S717" i="17"/>
  <c r="S718" i="17"/>
  <c r="S719" i="17"/>
  <c r="S720" i="17"/>
  <c r="S721" i="17"/>
  <c r="S722" i="17"/>
  <c r="S723" i="17"/>
  <c r="S724" i="17"/>
  <c r="S725" i="17"/>
  <c r="S726" i="17"/>
  <c r="S727" i="17"/>
  <c r="S728" i="17"/>
  <c r="S729" i="17"/>
  <c r="S730" i="17"/>
  <c r="S731" i="17"/>
  <c r="S732" i="17"/>
  <c r="S733" i="17"/>
  <c r="S734" i="17"/>
  <c r="S735" i="17"/>
  <c r="S736" i="17"/>
  <c r="S737" i="17"/>
  <c r="S738" i="17"/>
  <c r="S739" i="17"/>
  <c r="S740" i="17"/>
  <c r="S741" i="17"/>
  <c r="S742" i="17"/>
  <c r="S743" i="17"/>
  <c r="S744" i="17"/>
  <c r="S745" i="17"/>
  <c r="S746" i="17"/>
  <c r="S747" i="17"/>
  <c r="S748" i="17"/>
  <c r="S749" i="17"/>
  <c r="S750" i="17"/>
  <c r="S751" i="17"/>
  <c r="S752" i="17"/>
  <c r="S753" i="17"/>
  <c r="S754" i="17"/>
  <c r="S755" i="17"/>
  <c r="S756" i="17"/>
  <c r="S757" i="17"/>
  <c r="S758" i="17"/>
  <c r="S759" i="17"/>
  <c r="S760" i="17"/>
  <c r="S761" i="17"/>
  <c r="S762" i="17"/>
  <c r="S763" i="17"/>
  <c r="S764" i="17"/>
  <c r="S765" i="17"/>
  <c r="S766" i="17"/>
  <c r="S767" i="17"/>
  <c r="S768" i="17"/>
  <c r="S769" i="17"/>
  <c r="S770" i="17"/>
  <c r="S771" i="17"/>
  <c r="S772" i="17"/>
  <c r="S773" i="17"/>
  <c r="S774" i="17"/>
  <c r="S775" i="17"/>
  <c r="S776" i="17"/>
  <c r="S777" i="17"/>
  <c r="S778" i="17"/>
  <c r="S779" i="17"/>
  <c r="S780" i="17"/>
  <c r="S781" i="17"/>
  <c r="S782" i="17"/>
  <c r="S783" i="17"/>
  <c r="S784" i="17"/>
  <c r="S785" i="17"/>
  <c r="S786" i="17"/>
  <c r="S787" i="17"/>
  <c r="S788" i="17"/>
  <c r="S789" i="17"/>
  <c r="S790" i="17"/>
  <c r="S791" i="17"/>
  <c r="S792" i="17"/>
  <c r="S793" i="17"/>
  <c r="S794" i="17"/>
  <c r="S795" i="17"/>
  <c r="S796" i="17"/>
  <c r="S797" i="17"/>
  <c r="S798" i="17"/>
  <c r="S799" i="17"/>
  <c r="S800" i="17"/>
  <c r="S801" i="17"/>
  <c r="S802" i="17"/>
  <c r="S803" i="17"/>
  <c r="S804" i="17"/>
  <c r="S805" i="17"/>
  <c r="S806" i="17"/>
  <c r="S807" i="17"/>
  <c r="S808" i="17"/>
  <c r="S809" i="17"/>
  <c r="S810" i="17"/>
  <c r="S811" i="17"/>
  <c r="S812" i="17"/>
  <c r="S813" i="17"/>
  <c r="S814" i="17"/>
  <c r="S815" i="17"/>
  <c r="S816" i="17"/>
  <c r="S817" i="17"/>
  <c r="S818" i="17"/>
  <c r="S819" i="17"/>
  <c r="S820" i="17"/>
  <c r="S821" i="17"/>
  <c r="S822" i="17"/>
  <c r="S823" i="17"/>
  <c r="S824" i="17"/>
  <c r="S825" i="17"/>
  <c r="S826" i="17"/>
  <c r="S827" i="17"/>
  <c r="S828" i="17"/>
  <c r="S829" i="17"/>
  <c r="S830" i="17"/>
  <c r="S831" i="17"/>
  <c r="S832" i="17"/>
  <c r="S833" i="17"/>
  <c r="S834" i="17"/>
  <c r="S835" i="17"/>
  <c r="S836" i="17"/>
  <c r="S837" i="17"/>
  <c r="S838" i="17"/>
  <c r="S839" i="17"/>
  <c r="S840" i="17"/>
  <c r="S841" i="17"/>
  <c r="S842" i="17"/>
  <c r="S843" i="17"/>
  <c r="S844" i="17"/>
  <c r="S845" i="17"/>
  <c r="S846" i="17"/>
  <c r="S847" i="17"/>
  <c r="S848" i="17"/>
  <c r="S849" i="17"/>
  <c r="S850" i="17"/>
  <c r="S851" i="17"/>
  <c r="S852" i="17"/>
  <c r="S853" i="17"/>
  <c r="S854" i="17"/>
  <c r="S855" i="17"/>
  <c r="S856" i="17"/>
  <c r="S857" i="17"/>
  <c r="S858" i="17"/>
  <c r="S859" i="17"/>
  <c r="S860" i="17"/>
  <c r="S861" i="17"/>
  <c r="S862" i="17"/>
  <c r="S863" i="17"/>
  <c r="S864" i="17"/>
  <c r="S865" i="17"/>
  <c r="S866" i="17"/>
  <c r="S867" i="17"/>
  <c r="S868" i="17"/>
  <c r="S869" i="17"/>
  <c r="S870" i="17"/>
  <c r="S871" i="17"/>
  <c r="S872" i="17"/>
  <c r="S873" i="17"/>
  <c r="S874" i="17"/>
  <c r="S875" i="17"/>
  <c r="S876" i="17"/>
  <c r="S877" i="17"/>
  <c r="S878" i="17"/>
  <c r="S879" i="17"/>
  <c r="S880" i="17"/>
  <c r="S881" i="17"/>
  <c r="S882" i="17"/>
  <c r="S883" i="17"/>
  <c r="S884" i="17"/>
  <c r="S885" i="17"/>
  <c r="S886" i="17"/>
  <c r="S887" i="17"/>
  <c r="S888" i="17"/>
  <c r="S889" i="17"/>
  <c r="S890" i="17"/>
  <c r="S891" i="17"/>
  <c r="S892" i="17"/>
  <c r="S893" i="17"/>
  <c r="S894" i="17"/>
  <c r="S895" i="17"/>
  <c r="S896" i="17"/>
  <c r="S897" i="17"/>
  <c r="S898" i="17"/>
  <c r="S899" i="17"/>
  <c r="S900" i="17"/>
  <c r="S901" i="17"/>
  <c r="S902" i="17"/>
  <c r="S903" i="17"/>
  <c r="S904" i="17"/>
  <c r="S905" i="17"/>
  <c r="S906" i="17"/>
  <c r="S907" i="17"/>
  <c r="S908" i="17"/>
  <c r="S909" i="17"/>
  <c r="S910" i="17"/>
  <c r="S911" i="17"/>
  <c r="S912" i="17"/>
  <c r="S913" i="17"/>
  <c r="S914" i="17"/>
  <c r="S915" i="17"/>
  <c r="S916" i="17"/>
  <c r="S917" i="17"/>
  <c r="S918" i="17"/>
  <c r="S919" i="17"/>
  <c r="S920" i="17"/>
  <c r="S921" i="17"/>
  <c r="S922" i="17"/>
  <c r="S923" i="17"/>
  <c r="S924" i="17"/>
  <c r="S925" i="17"/>
  <c r="S926" i="17"/>
  <c r="S927" i="17"/>
  <c r="S928" i="17"/>
  <c r="S929" i="17"/>
  <c r="S930" i="17"/>
  <c r="S931" i="17"/>
  <c r="S932" i="17"/>
  <c r="S933" i="17"/>
  <c r="S934" i="17"/>
  <c r="S935" i="17"/>
  <c r="S936" i="17"/>
  <c r="S937" i="17"/>
  <c r="S938" i="17"/>
  <c r="S939" i="17"/>
  <c r="S940" i="17"/>
  <c r="S941" i="17"/>
  <c r="S942" i="17"/>
  <c r="S943" i="17"/>
  <c r="S944" i="17"/>
  <c r="S945" i="17"/>
  <c r="S946" i="17"/>
  <c r="S947" i="17"/>
  <c r="S948" i="17"/>
  <c r="S949" i="17"/>
  <c r="S950" i="17"/>
  <c r="S951" i="17"/>
  <c r="S952" i="17"/>
  <c r="S953" i="17"/>
  <c r="S954" i="17"/>
  <c r="S955" i="17"/>
  <c r="S956" i="17"/>
  <c r="S957" i="17"/>
  <c r="S958" i="17"/>
  <c r="S959" i="17"/>
  <c r="S960" i="17"/>
  <c r="S961" i="17"/>
  <c r="S962" i="17"/>
  <c r="S963" i="17"/>
  <c r="S964" i="17"/>
  <c r="S965" i="17"/>
  <c r="S966" i="17"/>
  <c r="S967" i="17"/>
  <c r="S968" i="17"/>
  <c r="S969" i="17"/>
  <c r="S970" i="17"/>
  <c r="S971" i="17"/>
  <c r="S972" i="17"/>
  <c r="S973" i="17"/>
  <c r="S974" i="17"/>
  <c r="S975" i="17"/>
  <c r="S976" i="17"/>
  <c r="S977" i="17"/>
  <c r="S978" i="17"/>
  <c r="S979" i="17"/>
  <c r="S980" i="17"/>
  <c r="S981" i="17"/>
  <c r="S982" i="17"/>
  <c r="S983" i="17"/>
  <c r="S984" i="17"/>
  <c r="S985" i="17"/>
  <c r="S986" i="17"/>
  <c r="S987" i="17"/>
  <c r="S988" i="17"/>
  <c r="S989" i="17"/>
  <c r="S990" i="17"/>
  <c r="S991" i="17"/>
  <c r="S992" i="17"/>
  <c r="S993" i="17"/>
  <c r="S994" i="17"/>
  <c r="S995" i="17"/>
  <c r="S996" i="17"/>
  <c r="S997" i="17"/>
  <c r="S998" i="17"/>
  <c r="S999" i="17"/>
  <c r="S1000" i="17"/>
  <c r="S1001" i="17"/>
  <c r="S1002" i="17"/>
  <c r="S1003" i="17"/>
  <c r="S1004" i="17"/>
  <c r="S1005" i="17"/>
  <c r="S1006" i="17"/>
  <c r="S1007" i="17"/>
  <c r="S1008" i="17"/>
  <c r="S1009" i="17"/>
  <c r="S1010" i="17"/>
  <c r="S1011" i="17"/>
  <c r="S1012" i="17"/>
  <c r="S1013" i="17"/>
  <c r="S1014" i="17"/>
  <c r="S1015" i="17"/>
  <c r="S1016" i="17"/>
  <c r="S1017" i="17"/>
  <c r="S1018" i="17"/>
  <c r="S1019" i="17"/>
  <c r="S1020" i="17"/>
  <c r="S1021" i="17"/>
  <c r="S1022" i="17"/>
  <c r="S1023" i="17"/>
  <c r="S1024" i="17"/>
  <c r="S1025" i="17"/>
  <c r="S1026" i="17"/>
  <c r="S1027" i="17"/>
  <c r="S1028" i="17"/>
  <c r="S1029" i="17"/>
  <c r="S1030" i="17"/>
  <c r="S1031" i="17"/>
  <c r="S1032" i="17"/>
  <c r="S1033" i="17"/>
  <c r="S1034" i="17"/>
  <c r="S1035" i="17"/>
  <c r="S1036" i="17"/>
  <c r="S1037" i="17"/>
  <c r="S1038" i="17"/>
  <c r="S1039" i="17"/>
  <c r="S1040" i="17"/>
  <c r="S1041" i="17"/>
  <c r="S1042" i="17"/>
  <c r="S1043" i="17"/>
  <c r="S1044" i="17"/>
  <c r="S1045" i="17"/>
  <c r="S1046" i="17"/>
  <c r="S1047" i="17"/>
  <c r="S1048" i="17"/>
  <c r="S1049" i="17"/>
  <c r="S1050" i="17"/>
  <c r="S1051" i="17"/>
  <c r="S1052" i="17"/>
  <c r="S1053" i="17"/>
  <c r="S1054" i="17"/>
  <c r="S1055" i="17"/>
  <c r="S1056" i="17"/>
  <c r="S1057" i="17"/>
  <c r="S1058" i="17"/>
  <c r="S1059" i="17"/>
  <c r="S1060" i="17"/>
  <c r="S1061" i="17"/>
  <c r="S1062" i="17"/>
  <c r="S1063" i="17"/>
  <c r="S1064" i="17"/>
  <c r="S1065" i="17"/>
  <c r="S1066" i="17"/>
  <c r="S1067" i="17"/>
  <c r="S1068" i="17"/>
  <c r="S1069" i="17"/>
  <c r="S1070" i="17"/>
  <c r="S1071" i="17"/>
  <c r="S1072" i="17"/>
  <c r="S1073" i="17"/>
  <c r="S1074" i="17"/>
  <c r="S1075" i="17"/>
  <c r="S1076" i="17"/>
  <c r="S1077" i="17"/>
  <c r="S1078" i="17"/>
  <c r="S1079" i="17"/>
  <c r="S1080" i="17"/>
  <c r="S1081" i="17"/>
  <c r="S1082" i="17"/>
  <c r="S1083" i="17"/>
  <c r="S1084" i="17"/>
  <c r="S1085" i="17"/>
  <c r="S1086" i="17"/>
  <c r="S1087" i="17"/>
  <c r="S1088" i="17"/>
  <c r="S1089" i="17"/>
  <c r="S1090" i="17"/>
  <c r="S1091" i="17"/>
  <c r="S1092" i="17"/>
  <c r="S1093" i="17"/>
  <c r="S1094" i="17"/>
  <c r="S1095" i="17"/>
  <c r="S1096" i="17"/>
  <c r="S1097" i="17"/>
  <c r="S1098" i="17"/>
  <c r="S1099" i="17"/>
  <c r="S1100" i="17"/>
  <c r="S1101" i="17"/>
  <c r="S1102" i="17"/>
  <c r="S1103" i="17"/>
  <c r="S1104" i="17"/>
  <c r="S1105" i="17"/>
  <c r="S1106" i="17"/>
  <c r="S1107" i="17"/>
  <c r="S1108" i="17"/>
  <c r="S1109" i="17"/>
  <c r="S1110" i="17"/>
  <c r="S1111" i="17"/>
  <c r="S1112" i="17"/>
  <c r="S1113" i="17"/>
  <c r="S1114" i="17"/>
  <c r="S1115" i="17"/>
  <c r="S1116" i="17"/>
  <c r="S1117" i="17"/>
  <c r="S1118" i="17"/>
  <c r="S1119" i="17"/>
  <c r="S1120" i="17"/>
  <c r="S1121" i="17"/>
  <c r="S1122" i="17"/>
  <c r="S1123" i="17"/>
  <c r="S1124" i="17"/>
  <c r="S1125" i="17"/>
  <c r="S1126" i="17"/>
  <c r="S1127" i="17"/>
  <c r="S1128" i="17"/>
  <c r="S1129" i="17"/>
  <c r="S1130" i="17"/>
  <c r="S1131" i="17"/>
  <c r="S1132" i="17"/>
  <c r="S1133" i="17"/>
  <c r="S1134" i="17"/>
  <c r="S1135" i="17"/>
  <c r="S1136" i="17"/>
  <c r="S1137" i="17"/>
  <c r="S1138" i="17"/>
  <c r="S1139" i="17"/>
  <c r="S1140" i="17"/>
  <c r="S1141" i="17"/>
  <c r="S1142" i="17"/>
  <c r="S1143" i="17"/>
  <c r="S1144" i="17"/>
  <c r="S1145" i="17"/>
  <c r="S1146" i="17"/>
  <c r="S1147" i="17"/>
  <c r="S1148" i="17"/>
  <c r="S1149" i="17"/>
  <c r="S1150" i="17"/>
  <c r="S1151" i="17"/>
  <c r="S1152" i="17"/>
  <c r="S1153" i="17"/>
  <c r="S1154" i="17"/>
  <c r="S1155" i="17"/>
  <c r="S1156" i="17"/>
  <c r="S1157" i="17"/>
  <c r="S1158" i="17"/>
  <c r="S1159" i="17"/>
  <c r="S1160" i="17"/>
  <c r="S1161" i="17"/>
  <c r="S1162" i="17"/>
  <c r="S1163" i="17"/>
  <c r="S1164" i="17"/>
  <c r="S1165" i="17"/>
  <c r="S1166" i="17"/>
  <c r="S1167" i="17"/>
  <c r="S1168" i="17"/>
  <c r="S1169" i="17"/>
  <c r="S1170" i="17"/>
  <c r="S1171" i="17"/>
  <c r="S1172" i="17"/>
  <c r="S1173" i="17"/>
  <c r="S1174" i="17"/>
  <c r="S1175" i="17"/>
  <c r="S1176" i="17"/>
  <c r="S1177" i="17"/>
  <c r="S1178" i="17"/>
  <c r="S1179" i="17"/>
  <c r="S1180" i="17"/>
  <c r="S1181" i="17"/>
  <c r="S1182" i="17"/>
  <c r="S1183" i="17"/>
  <c r="S1184" i="17"/>
  <c r="S1185" i="17"/>
  <c r="S1186" i="17"/>
  <c r="S1187" i="17"/>
  <c r="S1188" i="17"/>
  <c r="S1189" i="17"/>
  <c r="S1190" i="17"/>
  <c r="S1191" i="17"/>
  <c r="S1192" i="17"/>
  <c r="S1193" i="17"/>
  <c r="S1194" i="17"/>
  <c r="S1195" i="17"/>
  <c r="S1196" i="17"/>
  <c r="S1197" i="17"/>
  <c r="S1198" i="17"/>
  <c r="S1199" i="17"/>
  <c r="S1200" i="17"/>
  <c r="S1201" i="17"/>
  <c r="S1202" i="17"/>
  <c r="S1203" i="17"/>
  <c r="S1204" i="17"/>
  <c r="S1205" i="17"/>
  <c r="S1206" i="17"/>
  <c r="S1207" i="17"/>
  <c r="S1208" i="17"/>
  <c r="S1209" i="17"/>
  <c r="S1210" i="17"/>
  <c r="S1211" i="17"/>
  <c r="S1212" i="17"/>
  <c r="S1213" i="17"/>
  <c r="S1214" i="17"/>
  <c r="S1215" i="17"/>
  <c r="S1216" i="17"/>
  <c r="S1217" i="17"/>
  <c r="S1218" i="17"/>
  <c r="S1219" i="17"/>
  <c r="S1220" i="17"/>
  <c r="S1221" i="17"/>
  <c r="S1222" i="17"/>
  <c r="S1223" i="17"/>
  <c r="S1224" i="17"/>
  <c r="S1225" i="17"/>
  <c r="S1226" i="17"/>
  <c r="S1227" i="17"/>
  <c r="S1228" i="17"/>
  <c r="S1229" i="17"/>
  <c r="S1230" i="17"/>
  <c r="S1231" i="17"/>
  <c r="S1232" i="17"/>
  <c r="S1233" i="17"/>
  <c r="S1234" i="17"/>
  <c r="S1235" i="17"/>
  <c r="S1236" i="17"/>
  <c r="S1237" i="17"/>
  <c r="S1238" i="17"/>
  <c r="S1239" i="17"/>
  <c r="S1240" i="17"/>
  <c r="S1241" i="17"/>
  <c r="S1242" i="17"/>
  <c r="S1243" i="17"/>
  <c r="S1244" i="17"/>
  <c r="S1245" i="17"/>
  <c r="S1246" i="17"/>
  <c r="S1247" i="17"/>
  <c r="S1248" i="17"/>
  <c r="S1249" i="17"/>
  <c r="S1250" i="17"/>
  <c r="S1251" i="17"/>
  <c r="S1252" i="17"/>
  <c r="S1253" i="17"/>
  <c r="S1254" i="17"/>
  <c r="S1255" i="17"/>
  <c r="S1256" i="17"/>
  <c r="S1257" i="17"/>
  <c r="S1258" i="17"/>
  <c r="S1259" i="17"/>
  <c r="S1260" i="17"/>
  <c r="S1261" i="17"/>
  <c r="S1262" i="17"/>
  <c r="S1263" i="17"/>
  <c r="S1264" i="17"/>
  <c r="S1265" i="17"/>
  <c r="S1266" i="17"/>
  <c r="S1267" i="17"/>
  <c r="S1268" i="17"/>
  <c r="S1269" i="17"/>
  <c r="S1270" i="17"/>
  <c r="S1271" i="17"/>
  <c r="S1272" i="17"/>
  <c r="S1273" i="17"/>
  <c r="S1274" i="17"/>
  <c r="S1275" i="17"/>
  <c r="S1276" i="17"/>
  <c r="S1277" i="17"/>
  <c r="S1278" i="17"/>
  <c r="S1279" i="17"/>
  <c r="S1280" i="17"/>
  <c r="S1281" i="17"/>
  <c r="S1282" i="17"/>
  <c r="S1283" i="17"/>
  <c r="S1284" i="17"/>
  <c r="S1285" i="17"/>
  <c r="S1286" i="17"/>
  <c r="S1287" i="17"/>
  <c r="S1288" i="17"/>
  <c r="S1289" i="17"/>
  <c r="S1290" i="17"/>
  <c r="S1291" i="17"/>
  <c r="S1292" i="17"/>
  <c r="S1293" i="17"/>
  <c r="S1294" i="17"/>
  <c r="S1295" i="17"/>
  <c r="S1296" i="17"/>
  <c r="S1297" i="17"/>
  <c r="S1298" i="17"/>
  <c r="S1299" i="17"/>
  <c r="S1300" i="17"/>
  <c r="S1301" i="17"/>
  <c r="S1302" i="17"/>
  <c r="S1303" i="17"/>
  <c r="S1304" i="17"/>
  <c r="S1305" i="17"/>
  <c r="S1306" i="17"/>
  <c r="S1307" i="17"/>
  <c r="S1308" i="17"/>
  <c r="S1309" i="17"/>
  <c r="S1310" i="17"/>
  <c r="S1311" i="17"/>
  <c r="S1312" i="17"/>
  <c r="S1313" i="17"/>
  <c r="S1314" i="17"/>
  <c r="S1315" i="17"/>
  <c r="S1316" i="17"/>
  <c r="S1317" i="17"/>
  <c r="S1318" i="17"/>
  <c r="S1319" i="17"/>
  <c r="S1320" i="17"/>
  <c r="S1321" i="17"/>
  <c r="S1322" i="17"/>
  <c r="S1323" i="17"/>
  <c r="S1324" i="17"/>
  <c r="S1325" i="17"/>
  <c r="S1326" i="17"/>
  <c r="S1327" i="17"/>
  <c r="S1328" i="17"/>
  <c r="S1329" i="17"/>
  <c r="S1330" i="17"/>
  <c r="S1331" i="17"/>
  <c r="S1332" i="17"/>
  <c r="S1333" i="17"/>
  <c r="S1334" i="17"/>
  <c r="S1335" i="17"/>
  <c r="S1336" i="17"/>
  <c r="S1337" i="17"/>
  <c r="S1338" i="17"/>
  <c r="S1339" i="17"/>
  <c r="S1340" i="17"/>
  <c r="S1341" i="17"/>
  <c r="S1342" i="17"/>
  <c r="S1343" i="17"/>
  <c r="S1344" i="17"/>
  <c r="S1345" i="17"/>
  <c r="S1346" i="17"/>
  <c r="S1347" i="17"/>
  <c r="S1348" i="17"/>
  <c r="S1349" i="17"/>
  <c r="S1350" i="17"/>
  <c r="S1351" i="17"/>
  <c r="S1352" i="17"/>
  <c r="S1353" i="17"/>
  <c r="S1354" i="17"/>
  <c r="S1355" i="17"/>
  <c r="S1356" i="17"/>
  <c r="S1357" i="17"/>
  <c r="S1358" i="17"/>
  <c r="S1359" i="17"/>
  <c r="S1360" i="17"/>
  <c r="S1361" i="17"/>
  <c r="S1362" i="17"/>
  <c r="S1363" i="17"/>
  <c r="S1364" i="17"/>
  <c r="S1365" i="17"/>
  <c r="S1366" i="17"/>
  <c r="S1367" i="17"/>
  <c r="S1368" i="17"/>
  <c r="S1369" i="17"/>
  <c r="S1370" i="17"/>
  <c r="S1371" i="17"/>
  <c r="S1372" i="17"/>
  <c r="S1373" i="17"/>
  <c r="S1374" i="17"/>
  <c r="S1375" i="17"/>
  <c r="S1376" i="17"/>
  <c r="S1377" i="17"/>
  <c r="S1378" i="17"/>
  <c r="S1379" i="17"/>
  <c r="S1380" i="17"/>
  <c r="S1381" i="17"/>
  <c r="S1382" i="17"/>
  <c r="S1383" i="17"/>
  <c r="S1384" i="17"/>
  <c r="S1385" i="17"/>
  <c r="S1386" i="17"/>
  <c r="S1387" i="17"/>
  <c r="S1388" i="17"/>
  <c r="S1389" i="17"/>
  <c r="S1390" i="17"/>
  <c r="S1391" i="17"/>
  <c r="S1392" i="17"/>
  <c r="S1393" i="17"/>
  <c r="S1394" i="17"/>
  <c r="S1395" i="17"/>
  <c r="S1396" i="17"/>
  <c r="S1397" i="17"/>
  <c r="S1398" i="17"/>
  <c r="S1399" i="17"/>
  <c r="S1400" i="17"/>
  <c r="S1401" i="17"/>
  <c r="S1402" i="17"/>
  <c r="S1403" i="17"/>
  <c r="S1404" i="17"/>
  <c r="S1405" i="17"/>
  <c r="S1406" i="17"/>
  <c r="S1407" i="17"/>
  <c r="S1408" i="17"/>
  <c r="S1409" i="17"/>
  <c r="S1410" i="17"/>
  <c r="S1411" i="17"/>
  <c r="S1412" i="17"/>
  <c r="S1413" i="17"/>
  <c r="S1414" i="17"/>
  <c r="S1415" i="17"/>
  <c r="S1416" i="17"/>
  <c r="S1417" i="17"/>
  <c r="S1418" i="17"/>
  <c r="S1419" i="17"/>
  <c r="S1420" i="17"/>
  <c r="S1421" i="17"/>
  <c r="S1422" i="17"/>
  <c r="S1423" i="17"/>
  <c r="S1424" i="17"/>
  <c r="S1425" i="17"/>
  <c r="S1426" i="17"/>
  <c r="S1427" i="17"/>
  <c r="S1428" i="17"/>
  <c r="S1429" i="17"/>
  <c r="S1430" i="17"/>
  <c r="S1431" i="17"/>
  <c r="S1432" i="17"/>
  <c r="S1433" i="17"/>
  <c r="S1434" i="17"/>
  <c r="S1435" i="17"/>
  <c r="S1436" i="17"/>
  <c r="S1437" i="17"/>
  <c r="S1438" i="17"/>
  <c r="S1439" i="17"/>
  <c r="S1440" i="17"/>
  <c r="S1441" i="17"/>
  <c r="S1442" i="17"/>
  <c r="S1443" i="17"/>
  <c r="S1444" i="17"/>
  <c r="S1445" i="17"/>
  <c r="S1446" i="17"/>
  <c r="S1447" i="17"/>
  <c r="S1448" i="17"/>
  <c r="S1449" i="17"/>
  <c r="S1450" i="17"/>
  <c r="S1451" i="17"/>
  <c r="S1452" i="17"/>
  <c r="S1453" i="17"/>
  <c r="S1454" i="17"/>
  <c r="S1455" i="17"/>
  <c r="S1456" i="17"/>
  <c r="S1457" i="17"/>
  <c r="S1458" i="17"/>
  <c r="S1459" i="17"/>
  <c r="S1460" i="17"/>
  <c r="S1461" i="17"/>
  <c r="S1462" i="17"/>
  <c r="S1463" i="17"/>
  <c r="S1464" i="17"/>
  <c r="S1465" i="17"/>
  <c r="S1466" i="17"/>
  <c r="S1467" i="17"/>
  <c r="S1468" i="17"/>
  <c r="S1469" i="17"/>
  <c r="S1470" i="17"/>
  <c r="S1471" i="17"/>
  <c r="S1472" i="17"/>
  <c r="S1473" i="17"/>
  <c r="S1474" i="17"/>
  <c r="S1475" i="17"/>
  <c r="S1476" i="17"/>
  <c r="S1477" i="17"/>
  <c r="S1478" i="17"/>
  <c r="S1479" i="17"/>
  <c r="S1480" i="17"/>
  <c r="S1481" i="17"/>
  <c r="S1482" i="17"/>
  <c r="S1483" i="17"/>
  <c r="S1484" i="17"/>
  <c r="S1485" i="17"/>
  <c r="S1486" i="17"/>
  <c r="S1487" i="17"/>
  <c r="S1488" i="17"/>
  <c r="S1489" i="17"/>
  <c r="S1490" i="17"/>
  <c r="S1491" i="17"/>
  <c r="S1492" i="17"/>
  <c r="S1493" i="17"/>
  <c r="S1494" i="17"/>
  <c r="S1495" i="17"/>
  <c r="S1496" i="17"/>
  <c r="S1497" i="17"/>
  <c r="S1498" i="17"/>
  <c r="S1499" i="17"/>
  <c r="S1500" i="17"/>
  <c r="S1501" i="17"/>
  <c r="S1502" i="17"/>
  <c r="S1503" i="17"/>
  <c r="S1504" i="17"/>
  <c r="S1505" i="17"/>
  <c r="S1506" i="17"/>
  <c r="S1507" i="17"/>
  <c r="S1508" i="17"/>
  <c r="S1509" i="17"/>
  <c r="S1510" i="17"/>
  <c r="S1511" i="17"/>
  <c r="S1512" i="17"/>
  <c r="S1513" i="17"/>
  <c r="S1514" i="17"/>
  <c r="S1515" i="17"/>
  <c r="S1516" i="17"/>
  <c r="S1517" i="17"/>
  <c r="S1518" i="17"/>
  <c r="S1519" i="17"/>
  <c r="S1520" i="17"/>
  <c r="S1521" i="17"/>
  <c r="S1522" i="17"/>
  <c r="S1523" i="17"/>
  <c r="S1524" i="17"/>
  <c r="S1525" i="17"/>
  <c r="S1526" i="17"/>
  <c r="S1527" i="17"/>
  <c r="S1528" i="17"/>
  <c r="S1529" i="17"/>
  <c r="S1530" i="17"/>
  <c r="S1531" i="17"/>
  <c r="S1532" i="17"/>
  <c r="S1533" i="17"/>
  <c r="S1534" i="17"/>
  <c r="S1535" i="17"/>
  <c r="S1536" i="17"/>
  <c r="S1537" i="17"/>
  <c r="S1538" i="17"/>
  <c r="S1539" i="17"/>
  <c r="S1540" i="17"/>
  <c r="S1541" i="17"/>
  <c r="S1542" i="17"/>
  <c r="S1543" i="17"/>
  <c r="S1544" i="17"/>
  <c r="S1545" i="17"/>
  <c r="S1546" i="17"/>
  <c r="S1547" i="17"/>
  <c r="S1548" i="17"/>
  <c r="S1549" i="17"/>
  <c r="S1550" i="17"/>
  <c r="S1551" i="17"/>
  <c r="S1552" i="17"/>
  <c r="S1553" i="17"/>
  <c r="S1554" i="17"/>
  <c r="S1555" i="17"/>
  <c r="S1556" i="17"/>
  <c r="S1557" i="17"/>
  <c r="S1558" i="17"/>
  <c r="S1559" i="17"/>
  <c r="S1560" i="17"/>
  <c r="S1561" i="17"/>
  <c r="S1562" i="17"/>
  <c r="S1563" i="17"/>
  <c r="S1564" i="17"/>
  <c r="S1565" i="17"/>
  <c r="S1566" i="17"/>
  <c r="S1567" i="17"/>
  <c r="S1568" i="17"/>
  <c r="S1569" i="17"/>
  <c r="S1570" i="17"/>
  <c r="S1571" i="17"/>
  <c r="S1572" i="17"/>
  <c r="S1573" i="17"/>
  <c r="S1574" i="17"/>
  <c r="S1575" i="17"/>
  <c r="S1576" i="17"/>
  <c r="S1577" i="17"/>
  <c r="S1578" i="17"/>
  <c r="S1579" i="17"/>
  <c r="S1580" i="17"/>
  <c r="S1581" i="17"/>
  <c r="S1582" i="17"/>
  <c r="S1583" i="17"/>
  <c r="S1584" i="17"/>
  <c r="S1585" i="17"/>
  <c r="S1586" i="17"/>
  <c r="S1587" i="17"/>
  <c r="S1588" i="17"/>
  <c r="S1589" i="17"/>
  <c r="S1590" i="17"/>
  <c r="S1591" i="17"/>
  <c r="S1592" i="17"/>
  <c r="S1593" i="17"/>
  <c r="S1594" i="17"/>
  <c r="S1595" i="17"/>
  <c r="S1596" i="17"/>
  <c r="S1597" i="17"/>
  <c r="S1598" i="17"/>
  <c r="S1599" i="17"/>
  <c r="S1600" i="17"/>
  <c r="S1601" i="17"/>
  <c r="S1602" i="17"/>
  <c r="S1603" i="17"/>
  <c r="S1604" i="17"/>
  <c r="S1605" i="17"/>
  <c r="S1606" i="17"/>
  <c r="S1607" i="17"/>
  <c r="S1608" i="17"/>
  <c r="S1609" i="17"/>
  <c r="S1610" i="17"/>
  <c r="S1611" i="17"/>
  <c r="S1612" i="17"/>
  <c r="S1613" i="17"/>
  <c r="S1614" i="17"/>
  <c r="S1615" i="17"/>
  <c r="S1616" i="17"/>
  <c r="S1617" i="17"/>
  <c r="S1618" i="17"/>
  <c r="S1619" i="17"/>
  <c r="S1620" i="17"/>
  <c r="S1621" i="17"/>
  <c r="S1622" i="17"/>
  <c r="S1623" i="17"/>
  <c r="S1624" i="17"/>
  <c r="S1625" i="17"/>
  <c r="S1626" i="17"/>
  <c r="S1627" i="17"/>
  <c r="S1628" i="17"/>
  <c r="S1629" i="17"/>
  <c r="S1630" i="17"/>
  <c r="S1631" i="17"/>
  <c r="S1632" i="17"/>
  <c r="S1633" i="17"/>
  <c r="S1634" i="17"/>
  <c r="S1635" i="17"/>
  <c r="S1636" i="17"/>
  <c r="S1637" i="17"/>
  <c r="S1638" i="17"/>
  <c r="S1639" i="17"/>
  <c r="S1640" i="17"/>
  <c r="S1641" i="17"/>
  <c r="S1642" i="17"/>
  <c r="S1643" i="17"/>
  <c r="S1644" i="17"/>
  <c r="S1645" i="17"/>
  <c r="S1646" i="17"/>
  <c r="S1647" i="17"/>
  <c r="S1648" i="17"/>
  <c r="S1649" i="17"/>
  <c r="S1650" i="17"/>
  <c r="S1651" i="17"/>
  <c r="S1652" i="17"/>
  <c r="S1653" i="17"/>
  <c r="S1654" i="17"/>
  <c r="S1655" i="17"/>
  <c r="S1656" i="17"/>
  <c r="S1657" i="17"/>
  <c r="S1658" i="17"/>
  <c r="S1659" i="17"/>
  <c r="S1660" i="17"/>
  <c r="S1661" i="17"/>
  <c r="S1662" i="17"/>
  <c r="S1663" i="17"/>
  <c r="S1664" i="17"/>
  <c r="S1665" i="17"/>
  <c r="S1666" i="17"/>
  <c r="S1667" i="17"/>
  <c r="S1668" i="17"/>
  <c r="S1669" i="17"/>
  <c r="S1670" i="17"/>
  <c r="S1671" i="17"/>
  <c r="S1672" i="17"/>
  <c r="S1673" i="17"/>
  <c r="S1674" i="17"/>
  <c r="S1675" i="17"/>
  <c r="S1676" i="17"/>
  <c r="S1677" i="17"/>
  <c r="S1678" i="17"/>
  <c r="S1679" i="17"/>
  <c r="S1680" i="17"/>
  <c r="S1681" i="17"/>
  <c r="S1682" i="17"/>
  <c r="S1683" i="17"/>
  <c r="S1684" i="17"/>
  <c r="S1685" i="17"/>
  <c r="S1686" i="17"/>
  <c r="S1687" i="17"/>
  <c r="S1688" i="17"/>
  <c r="S1689" i="17"/>
  <c r="S1690" i="17"/>
  <c r="S1691" i="17"/>
  <c r="S1692" i="17"/>
  <c r="S1693" i="17"/>
  <c r="S1694" i="17"/>
  <c r="S1695" i="17"/>
  <c r="S1696" i="17"/>
  <c r="S1697" i="17"/>
  <c r="S1698" i="17"/>
  <c r="S1699" i="17"/>
  <c r="S1700" i="17"/>
  <c r="S1701" i="17"/>
  <c r="S1702" i="17"/>
  <c r="S1703" i="17"/>
  <c r="S1704" i="17"/>
  <c r="S1705" i="17"/>
  <c r="S1706" i="17"/>
  <c r="S1707" i="17"/>
  <c r="S1708" i="17"/>
  <c r="S1709" i="17"/>
  <c r="S1710" i="17"/>
  <c r="S1711" i="17"/>
  <c r="S1712" i="17"/>
  <c r="S1713" i="17"/>
  <c r="S1714" i="17"/>
  <c r="S1715" i="17"/>
  <c r="S1716" i="17"/>
  <c r="S1717" i="17"/>
  <c r="S1718" i="17"/>
  <c r="S1719" i="17"/>
  <c r="S1720" i="17"/>
  <c r="S1721" i="17"/>
  <c r="S1722" i="17"/>
  <c r="S1723" i="17"/>
  <c r="S1724" i="17"/>
  <c r="S1725" i="17"/>
  <c r="S1726" i="17"/>
  <c r="S1727" i="17"/>
  <c r="S1728" i="17"/>
  <c r="S1729" i="17"/>
  <c r="S1730" i="17"/>
  <c r="S1731" i="17"/>
  <c r="S1732" i="17"/>
  <c r="S1733" i="17"/>
  <c r="S1734" i="17"/>
  <c r="S1735" i="17"/>
  <c r="S1736" i="17"/>
  <c r="S1737" i="17"/>
  <c r="S1738" i="17"/>
  <c r="S1739" i="17"/>
  <c r="S1740" i="17"/>
  <c r="S1741" i="17"/>
  <c r="S1742" i="17"/>
  <c r="S1743" i="17"/>
  <c r="S1744" i="17"/>
  <c r="S1745" i="17"/>
  <c r="S1746" i="17"/>
  <c r="S1747" i="17"/>
  <c r="S1748" i="17"/>
  <c r="S1749" i="17"/>
  <c r="S1750" i="17"/>
  <c r="S1751" i="17"/>
  <c r="S1752" i="17"/>
  <c r="S1753" i="17"/>
  <c r="S1754" i="17"/>
  <c r="S1755" i="17"/>
  <c r="S1756" i="17"/>
  <c r="S1757" i="17"/>
  <c r="S1758" i="17"/>
  <c r="S1759" i="17"/>
  <c r="S1760" i="17"/>
  <c r="S1761" i="17"/>
  <c r="S1762" i="17"/>
  <c r="S1763" i="17"/>
  <c r="S1764" i="17"/>
  <c r="S1765" i="17"/>
  <c r="S1766" i="17"/>
  <c r="S1767" i="17"/>
  <c r="S1768" i="17"/>
  <c r="S1769" i="17"/>
  <c r="S1770" i="17"/>
  <c r="S1771" i="17"/>
  <c r="S1772" i="17"/>
  <c r="S1773" i="17"/>
  <c r="S1774" i="17"/>
  <c r="S1775" i="17"/>
  <c r="S1776" i="17"/>
  <c r="S1777" i="17"/>
  <c r="S1778" i="17"/>
  <c r="S1779" i="17"/>
  <c r="S1780" i="17"/>
  <c r="S1781" i="17"/>
  <c r="S1782" i="17"/>
  <c r="S1783" i="17"/>
  <c r="S1784" i="17"/>
  <c r="S1785" i="17"/>
  <c r="S1786" i="17"/>
  <c r="S1787" i="17"/>
  <c r="S1788" i="17"/>
  <c r="S1789" i="17"/>
  <c r="S1790" i="17"/>
  <c r="S1791" i="17"/>
  <c r="S1792" i="17"/>
  <c r="S1793" i="17"/>
  <c r="S1794" i="17"/>
  <c r="S1795" i="17"/>
  <c r="S1796" i="17"/>
  <c r="S1797" i="17"/>
  <c r="S1798" i="17"/>
  <c r="S1799" i="17"/>
  <c r="S1800" i="17"/>
  <c r="S1801" i="17"/>
  <c r="S1802" i="17"/>
  <c r="S1803" i="17"/>
  <c r="S1804" i="17"/>
  <c r="S1805" i="17"/>
  <c r="S1806" i="17"/>
  <c r="S1807" i="17"/>
  <c r="S1808" i="17"/>
  <c r="S1809" i="17"/>
  <c r="S1810" i="17"/>
  <c r="S1811" i="17"/>
  <c r="S1812" i="17"/>
  <c r="S1813" i="17"/>
  <c r="S1814" i="17"/>
  <c r="S1815" i="17"/>
  <c r="S1816" i="17"/>
  <c r="S1817" i="17"/>
  <c r="S1818" i="17"/>
  <c r="S1819" i="17"/>
  <c r="S1820" i="17"/>
  <c r="S1821" i="17"/>
  <c r="S1822" i="17"/>
  <c r="S1823" i="17"/>
  <c r="S1824" i="17"/>
  <c r="S1825" i="17"/>
  <c r="S1826" i="17"/>
  <c r="S1827" i="17"/>
  <c r="S1828" i="17"/>
  <c r="S1829" i="17"/>
  <c r="S1830" i="17"/>
  <c r="S1831" i="17"/>
  <c r="S1832" i="17"/>
  <c r="S1833" i="17"/>
  <c r="S1834" i="17"/>
  <c r="S1835" i="17"/>
  <c r="S1836" i="17"/>
  <c r="S1837" i="17"/>
  <c r="S1838" i="17"/>
  <c r="S1839" i="17"/>
  <c r="S1840" i="17"/>
  <c r="S1841" i="17"/>
  <c r="S1842" i="17"/>
  <c r="S1843" i="17"/>
  <c r="S1844" i="17"/>
  <c r="S1845" i="17"/>
  <c r="S1846" i="17"/>
  <c r="S1847" i="17"/>
  <c r="S1848" i="17"/>
  <c r="S1849" i="17"/>
  <c r="S1850" i="17"/>
  <c r="S1851" i="17"/>
  <c r="S1852" i="17"/>
  <c r="S1853" i="17"/>
  <c r="S1854" i="17"/>
  <c r="S1855" i="17"/>
  <c r="S1856" i="17"/>
  <c r="S1857" i="17"/>
  <c r="S1858" i="17"/>
  <c r="S1859" i="17"/>
  <c r="S1860" i="17"/>
  <c r="S1861" i="17"/>
  <c r="S1862" i="17"/>
  <c r="S1863" i="17"/>
  <c r="S1864" i="17"/>
  <c r="S1865" i="17"/>
  <c r="S1866" i="17"/>
  <c r="S1867" i="17"/>
  <c r="S1868" i="17"/>
  <c r="S1869" i="17"/>
  <c r="S1870" i="17"/>
  <c r="S1871" i="17"/>
  <c r="S1872" i="17"/>
  <c r="S1873" i="17"/>
  <c r="S1874" i="17"/>
  <c r="S1875" i="17"/>
  <c r="S1876" i="17"/>
  <c r="S1877" i="17"/>
  <c r="S1878" i="17"/>
  <c r="S1879" i="17"/>
  <c r="S1880" i="17"/>
  <c r="S1881" i="17"/>
  <c r="S1882" i="17"/>
  <c r="S1883" i="17"/>
  <c r="S1884" i="17"/>
  <c r="S1885" i="17"/>
  <c r="S1886" i="17"/>
  <c r="S1887" i="17"/>
  <c r="S1888" i="17"/>
  <c r="S1889" i="17"/>
  <c r="S1890" i="17"/>
  <c r="S1891" i="17"/>
  <c r="S1892" i="17"/>
  <c r="S1893" i="17"/>
  <c r="S1894" i="17"/>
  <c r="S1895" i="17"/>
  <c r="S1896" i="17"/>
  <c r="S1897" i="17"/>
  <c r="S1898" i="17"/>
  <c r="S1899" i="17"/>
  <c r="S1900" i="17"/>
  <c r="S1901" i="17"/>
  <c r="S1902" i="17"/>
  <c r="S1903" i="17"/>
  <c r="S1904" i="17"/>
  <c r="S1905" i="17"/>
  <c r="S1906" i="17"/>
  <c r="S1907" i="17"/>
  <c r="S1908" i="17"/>
  <c r="S1909" i="17"/>
  <c r="S1910" i="17"/>
  <c r="S1911" i="17"/>
  <c r="S1912" i="17"/>
  <c r="S1913" i="17"/>
  <c r="S1914" i="17"/>
  <c r="S1915" i="17"/>
  <c r="S1916" i="17"/>
  <c r="S1917" i="17"/>
  <c r="S1918" i="17"/>
  <c r="S1919" i="17"/>
  <c r="S1920" i="17"/>
  <c r="S1921" i="17"/>
  <c r="S1922" i="17"/>
  <c r="S1923" i="17"/>
  <c r="S1924" i="17"/>
  <c r="S1925" i="17"/>
  <c r="S1926" i="17"/>
  <c r="S1927" i="17"/>
  <c r="S1928" i="17"/>
  <c r="S1929" i="17"/>
  <c r="S1930" i="17"/>
  <c r="S1931" i="17"/>
  <c r="S1932" i="17"/>
  <c r="S1933" i="17"/>
  <c r="S1934" i="17"/>
  <c r="S1935" i="17"/>
  <c r="S1936" i="17"/>
  <c r="S1937" i="17"/>
  <c r="S1938" i="17"/>
  <c r="S1939" i="17"/>
  <c r="S1940" i="17"/>
  <c r="S1941" i="17"/>
  <c r="S1942" i="17"/>
  <c r="S1943" i="17"/>
  <c r="S1944" i="17"/>
  <c r="S1945" i="17"/>
  <c r="S1946" i="17"/>
  <c r="S1947" i="17"/>
  <c r="S1948" i="17"/>
  <c r="S1949" i="17"/>
  <c r="S1950" i="17"/>
  <c r="S1951" i="17"/>
  <c r="S1952" i="17"/>
  <c r="S1953" i="17"/>
  <c r="S1954" i="17"/>
  <c r="S1955" i="17"/>
  <c r="S1956" i="17"/>
  <c r="S1957" i="17"/>
  <c r="S1958" i="17"/>
  <c r="S1959" i="17"/>
  <c r="S1960" i="17"/>
  <c r="S1961" i="17"/>
  <c r="S1962" i="17"/>
  <c r="S1963" i="17"/>
  <c r="S1964" i="17"/>
  <c r="S1965" i="17"/>
  <c r="S1966" i="17"/>
  <c r="S1967" i="17"/>
  <c r="S1968" i="17"/>
  <c r="S1969" i="17"/>
  <c r="S1970" i="17"/>
  <c r="S1971" i="17"/>
  <c r="S1972" i="17"/>
  <c r="S1973" i="17"/>
  <c r="S1974" i="17"/>
  <c r="S1975" i="17"/>
  <c r="S1976" i="17"/>
  <c r="S1977" i="17"/>
  <c r="S1978" i="17"/>
  <c r="S1979" i="17"/>
  <c r="S1980" i="17"/>
  <c r="S1981" i="17"/>
  <c r="S1982" i="17"/>
  <c r="S1983" i="17"/>
  <c r="S1984" i="17"/>
  <c r="S1985" i="17"/>
  <c r="S1986" i="17"/>
  <c r="S1987" i="17"/>
  <c r="S1988" i="17"/>
  <c r="S1989" i="17"/>
  <c r="S1990" i="17"/>
  <c r="S1991" i="17"/>
  <c r="S1992" i="17"/>
  <c r="S1993" i="17"/>
  <c r="S1994" i="17"/>
  <c r="S1995" i="17"/>
  <c r="S1996" i="17"/>
  <c r="S1997" i="17"/>
  <c r="S1998" i="17"/>
  <c r="S1999" i="17"/>
  <c r="S2000" i="17"/>
  <c r="S2001" i="17"/>
  <c r="S2002" i="17"/>
  <c r="S2003" i="17"/>
  <c r="S2004" i="17"/>
  <c r="S2005" i="17"/>
  <c r="S2006" i="17"/>
  <c r="S2007" i="17"/>
  <c r="S2008" i="17"/>
  <c r="S2009" i="17"/>
  <c r="S2010" i="17"/>
  <c r="S2011" i="17"/>
  <c r="S2012" i="17"/>
  <c r="S2013" i="17"/>
  <c r="S2014" i="17"/>
  <c r="S2015" i="17"/>
  <c r="S2016" i="17"/>
  <c r="S2017" i="17"/>
  <c r="S2018" i="17"/>
  <c r="S2019" i="17"/>
  <c r="S2020" i="17"/>
  <c r="S2021" i="17"/>
  <c r="S2022" i="17"/>
  <c r="S2023" i="17"/>
  <c r="S2024" i="17"/>
  <c r="S2025" i="17"/>
  <c r="S2026" i="17"/>
  <c r="S2027" i="17"/>
  <c r="S2028" i="17"/>
  <c r="S2029" i="17"/>
  <c r="S2030" i="17"/>
  <c r="S2031" i="17"/>
  <c r="S2032" i="17"/>
  <c r="S2033" i="17"/>
  <c r="S2034" i="17"/>
  <c r="S2035" i="17"/>
  <c r="S2036" i="17"/>
  <c r="S2037" i="17"/>
  <c r="S2038" i="17"/>
  <c r="S2039" i="17"/>
  <c r="S2040" i="17"/>
  <c r="S2041" i="17"/>
  <c r="S2042" i="17"/>
  <c r="S2043" i="17"/>
  <c r="S2044" i="17"/>
  <c r="S2045" i="17"/>
  <c r="S2046" i="17"/>
  <c r="S2047" i="17"/>
  <c r="S2048" i="17"/>
  <c r="S2049" i="17"/>
  <c r="S2050" i="17"/>
  <c r="S2051" i="17"/>
  <c r="S2052" i="17"/>
  <c r="S2053" i="17"/>
  <c r="S2054" i="17"/>
  <c r="S2055" i="17"/>
  <c r="S2056" i="17"/>
  <c r="S2057" i="17"/>
  <c r="S2058" i="17"/>
  <c r="S2059" i="17"/>
  <c r="S2060" i="17"/>
  <c r="S2061" i="17"/>
  <c r="S2062" i="17"/>
  <c r="S2063" i="17"/>
  <c r="S2064" i="17"/>
  <c r="S2065" i="17"/>
  <c r="S2066" i="17"/>
  <c r="S2067" i="17"/>
  <c r="S2068" i="17"/>
  <c r="S2069" i="17"/>
  <c r="S2070" i="17"/>
  <c r="S2071" i="17"/>
  <c r="S2072" i="17"/>
  <c r="S2073" i="17"/>
  <c r="S2074" i="17"/>
  <c r="S2075" i="17"/>
  <c r="S2076" i="17"/>
  <c r="S2077" i="17"/>
  <c r="S2078" i="17"/>
  <c r="S2079" i="17"/>
  <c r="S2080" i="17"/>
  <c r="S2081" i="17"/>
  <c r="S2082" i="17"/>
  <c r="S2083" i="17"/>
  <c r="S2084" i="17"/>
  <c r="S2085" i="17"/>
  <c r="S2086" i="17"/>
  <c r="S2087" i="17"/>
  <c r="S2088" i="17"/>
  <c r="S2089" i="17"/>
  <c r="S2090" i="17"/>
  <c r="S2091" i="17"/>
  <c r="S2092" i="17"/>
  <c r="S2093" i="17"/>
  <c r="S2094" i="17"/>
  <c r="S2095" i="17"/>
  <c r="S2096" i="17"/>
  <c r="S2097" i="17"/>
  <c r="S2098" i="17"/>
  <c r="S2099" i="17"/>
  <c r="S2100" i="17"/>
  <c r="S2101" i="17"/>
  <c r="S2102" i="17"/>
  <c r="S2103" i="17"/>
  <c r="S2104" i="17"/>
  <c r="S2105" i="17"/>
  <c r="S2106" i="17"/>
  <c r="S2107" i="17"/>
  <c r="S2108" i="17"/>
  <c r="S2109" i="17"/>
  <c r="S2110" i="17"/>
  <c r="S2111" i="17"/>
  <c r="S2112" i="17"/>
  <c r="S2113" i="17"/>
  <c r="S2114" i="17"/>
  <c r="S2115" i="17"/>
  <c r="S2116" i="17"/>
  <c r="S2117" i="17"/>
  <c r="S2118" i="17"/>
  <c r="S2119" i="17"/>
  <c r="S2120" i="17"/>
  <c r="S2121" i="17"/>
  <c r="S2122" i="17"/>
  <c r="S2123" i="17"/>
  <c r="S2124" i="17"/>
  <c r="S2125" i="17"/>
  <c r="S2126" i="17"/>
  <c r="S2127" i="17"/>
  <c r="S2128" i="17"/>
  <c r="S2129" i="17"/>
  <c r="S2130" i="17"/>
  <c r="S2131" i="17"/>
  <c r="S2132" i="17"/>
  <c r="S2133" i="17"/>
  <c r="S2134" i="17"/>
  <c r="S2135" i="17"/>
  <c r="S2136" i="17"/>
  <c r="S2137" i="17"/>
  <c r="S2138" i="17"/>
  <c r="S2139" i="17"/>
  <c r="S2140" i="17"/>
  <c r="S2141" i="17"/>
  <c r="S2142" i="17"/>
  <c r="S2143" i="17"/>
  <c r="S2144" i="17"/>
  <c r="S2145" i="17"/>
  <c r="S2146" i="17"/>
  <c r="S2147" i="17"/>
  <c r="S2148" i="17"/>
  <c r="S2149" i="17"/>
  <c r="S2150" i="17"/>
  <c r="S2151" i="17"/>
  <c r="S2152" i="17"/>
  <c r="S2153" i="17"/>
  <c r="S2154" i="17"/>
  <c r="S2155" i="17"/>
  <c r="S2156" i="17"/>
  <c r="S2157" i="17"/>
  <c r="S2158" i="17"/>
  <c r="S2159" i="17"/>
  <c r="S2160" i="17"/>
  <c r="S2161" i="17"/>
  <c r="S2162" i="17"/>
  <c r="S2163" i="17"/>
  <c r="S2164" i="17"/>
  <c r="S2165" i="17"/>
  <c r="S2166" i="17"/>
  <c r="S2167" i="17"/>
  <c r="S2168" i="17"/>
  <c r="S2169" i="17"/>
  <c r="S2170" i="17"/>
  <c r="S2171" i="17"/>
  <c r="S2172" i="17"/>
  <c r="S2173" i="17"/>
  <c r="S2174" i="17"/>
  <c r="S2175" i="17"/>
  <c r="S2176" i="17"/>
  <c r="S2177" i="17"/>
  <c r="S2178" i="17"/>
  <c r="S2179" i="17"/>
  <c r="S2180" i="17"/>
  <c r="S2181" i="17"/>
  <c r="S2182" i="17"/>
  <c r="S2183" i="17"/>
  <c r="S2184" i="17"/>
  <c r="S2185" i="17"/>
  <c r="S2186" i="17"/>
  <c r="S2187" i="17"/>
  <c r="S2188" i="17"/>
  <c r="S2189" i="17"/>
  <c r="S2190" i="17"/>
  <c r="S2191" i="17"/>
  <c r="S2192" i="17"/>
  <c r="S2193" i="17"/>
  <c r="S2194" i="17"/>
  <c r="S2195" i="17"/>
  <c r="S2196" i="17"/>
  <c r="S2197" i="17"/>
  <c r="S2198" i="17"/>
  <c r="S2199" i="17"/>
  <c r="S2200" i="17"/>
  <c r="S2201" i="17"/>
  <c r="S2202" i="17"/>
  <c r="S2203" i="17"/>
  <c r="S2204" i="17"/>
  <c r="S2205" i="17"/>
  <c r="S2206" i="17"/>
  <c r="S2207" i="17"/>
  <c r="S2208" i="17"/>
  <c r="S2209" i="17"/>
  <c r="S2210" i="17"/>
  <c r="S2211" i="17"/>
  <c r="S2212" i="17"/>
  <c r="S2213" i="17"/>
  <c r="S2214" i="17"/>
  <c r="S2215" i="17"/>
  <c r="S2216" i="17"/>
  <c r="S2217" i="17"/>
  <c r="S2218" i="17"/>
  <c r="S2219" i="17"/>
  <c r="S2220" i="17"/>
  <c r="S2221" i="17"/>
  <c r="S2222" i="17"/>
  <c r="S2223" i="17"/>
  <c r="S2224" i="17"/>
  <c r="S2" i="17"/>
  <c r="T3" i="17"/>
  <c r="U3" i="17"/>
  <c r="V3" i="17"/>
  <c r="X3" i="17"/>
  <c r="T4" i="17"/>
  <c r="U4" i="17"/>
  <c r="V4" i="17"/>
  <c r="X4" i="17"/>
  <c r="T5" i="17"/>
  <c r="U5" i="17"/>
  <c r="V5" i="17"/>
  <c r="X5" i="17"/>
  <c r="T6" i="17"/>
  <c r="U6" i="17"/>
  <c r="V6" i="17"/>
  <c r="X6" i="17"/>
  <c r="T7" i="17"/>
  <c r="U7" i="17"/>
  <c r="V7" i="17"/>
  <c r="X7" i="17"/>
  <c r="T8" i="17"/>
  <c r="U8" i="17"/>
  <c r="V8" i="17"/>
  <c r="X8" i="17"/>
  <c r="T9" i="17"/>
  <c r="U9" i="17"/>
  <c r="V9" i="17"/>
  <c r="X9" i="17"/>
  <c r="T10" i="17"/>
  <c r="U10" i="17"/>
  <c r="V10" i="17"/>
  <c r="X10" i="17"/>
  <c r="T11" i="17"/>
  <c r="U11" i="17"/>
  <c r="V11" i="17"/>
  <c r="X11" i="17"/>
  <c r="T12" i="17"/>
  <c r="U12" i="17"/>
  <c r="V12" i="17"/>
  <c r="X12" i="17"/>
  <c r="T13" i="17"/>
  <c r="U13" i="17"/>
  <c r="V13" i="17"/>
  <c r="X13" i="17"/>
  <c r="T14" i="17"/>
  <c r="U14" i="17"/>
  <c r="V14" i="17"/>
  <c r="X14" i="17"/>
  <c r="T15" i="17"/>
  <c r="U15" i="17"/>
  <c r="V15" i="17"/>
  <c r="X15" i="17"/>
  <c r="T16" i="17"/>
  <c r="U16" i="17"/>
  <c r="V16" i="17"/>
  <c r="X16" i="17"/>
  <c r="T17" i="17"/>
  <c r="U17" i="17"/>
  <c r="V17" i="17"/>
  <c r="X17" i="17"/>
  <c r="T18" i="17"/>
  <c r="U18" i="17"/>
  <c r="V18" i="17"/>
  <c r="X18" i="17"/>
  <c r="T19" i="17"/>
  <c r="U19" i="17"/>
  <c r="V19" i="17"/>
  <c r="X19" i="17"/>
  <c r="T20" i="17"/>
  <c r="U20" i="17"/>
  <c r="V20" i="17"/>
  <c r="X20" i="17"/>
  <c r="T21" i="17"/>
  <c r="U21" i="17"/>
  <c r="V21" i="17"/>
  <c r="X21" i="17"/>
  <c r="T22" i="17"/>
  <c r="U22" i="17"/>
  <c r="V22" i="17"/>
  <c r="X22" i="17"/>
  <c r="T23" i="17"/>
  <c r="U23" i="17"/>
  <c r="V23" i="17"/>
  <c r="X23" i="17"/>
  <c r="T24" i="17"/>
  <c r="U24" i="17"/>
  <c r="V24" i="17"/>
  <c r="X24" i="17"/>
  <c r="T25" i="17"/>
  <c r="U25" i="17"/>
  <c r="V25" i="17"/>
  <c r="X25" i="17"/>
  <c r="T26" i="17"/>
  <c r="U26" i="17"/>
  <c r="V26" i="17"/>
  <c r="X26" i="17"/>
  <c r="T27" i="17"/>
  <c r="U27" i="17"/>
  <c r="V27" i="17"/>
  <c r="X27" i="17"/>
  <c r="T28" i="17"/>
  <c r="U28" i="17"/>
  <c r="V28" i="17"/>
  <c r="X28" i="17"/>
  <c r="T29" i="17"/>
  <c r="U29" i="17"/>
  <c r="V29" i="17"/>
  <c r="X29" i="17"/>
  <c r="T30" i="17"/>
  <c r="U30" i="17"/>
  <c r="V30" i="17"/>
  <c r="X30" i="17"/>
  <c r="T31" i="17"/>
  <c r="U31" i="17"/>
  <c r="V31" i="17"/>
  <c r="X31" i="17"/>
  <c r="T32" i="17"/>
  <c r="U32" i="17"/>
  <c r="V32" i="17"/>
  <c r="X32" i="17"/>
  <c r="T33" i="17"/>
  <c r="U33" i="17"/>
  <c r="V33" i="17"/>
  <c r="X33" i="17"/>
  <c r="T34" i="17"/>
  <c r="U34" i="17"/>
  <c r="V34" i="17"/>
  <c r="X34" i="17"/>
  <c r="T35" i="17"/>
  <c r="U35" i="17"/>
  <c r="V35" i="17"/>
  <c r="X35" i="17"/>
  <c r="T36" i="17"/>
  <c r="U36" i="17"/>
  <c r="V36" i="17"/>
  <c r="X36" i="17"/>
  <c r="T37" i="17"/>
  <c r="U37" i="17"/>
  <c r="V37" i="17"/>
  <c r="X37" i="17"/>
  <c r="T38" i="17"/>
  <c r="U38" i="17"/>
  <c r="V38" i="17"/>
  <c r="X38" i="17"/>
  <c r="T39" i="17"/>
  <c r="U39" i="17"/>
  <c r="V39" i="17"/>
  <c r="X39" i="17"/>
  <c r="T40" i="17"/>
  <c r="U40" i="17"/>
  <c r="V40" i="17"/>
  <c r="X40" i="17"/>
  <c r="T41" i="17"/>
  <c r="U41" i="17"/>
  <c r="V41" i="17"/>
  <c r="X41" i="17"/>
  <c r="T42" i="17"/>
  <c r="U42" i="17"/>
  <c r="V42" i="17"/>
  <c r="X42" i="17"/>
  <c r="T43" i="17"/>
  <c r="U43" i="17"/>
  <c r="V43" i="17"/>
  <c r="X43" i="17"/>
  <c r="T44" i="17"/>
  <c r="U44" i="17"/>
  <c r="V44" i="17"/>
  <c r="X44" i="17"/>
  <c r="T45" i="17"/>
  <c r="U45" i="17"/>
  <c r="V45" i="17"/>
  <c r="X45" i="17"/>
  <c r="T46" i="17"/>
  <c r="U46" i="17"/>
  <c r="V46" i="17"/>
  <c r="X46" i="17"/>
  <c r="T47" i="17"/>
  <c r="U47" i="17"/>
  <c r="V47" i="17"/>
  <c r="X47" i="17"/>
  <c r="T48" i="17"/>
  <c r="U48" i="17"/>
  <c r="V48" i="17"/>
  <c r="X48" i="17"/>
  <c r="T49" i="17"/>
  <c r="U49" i="17"/>
  <c r="V49" i="17"/>
  <c r="X49" i="17"/>
  <c r="T50" i="17"/>
  <c r="U50" i="17"/>
  <c r="V50" i="17"/>
  <c r="X50" i="17"/>
  <c r="T51" i="17"/>
  <c r="U51" i="17"/>
  <c r="V51" i="17"/>
  <c r="X51" i="17"/>
  <c r="T52" i="17"/>
  <c r="U52" i="17"/>
  <c r="V52" i="17"/>
  <c r="X52" i="17"/>
  <c r="T53" i="17"/>
  <c r="U53" i="17"/>
  <c r="V53" i="17"/>
  <c r="X53" i="17"/>
  <c r="T54" i="17"/>
  <c r="U54" i="17"/>
  <c r="V54" i="17"/>
  <c r="X54" i="17"/>
  <c r="T55" i="17"/>
  <c r="U55" i="17"/>
  <c r="V55" i="17"/>
  <c r="X55" i="17"/>
  <c r="T56" i="17"/>
  <c r="U56" i="17"/>
  <c r="V56" i="17"/>
  <c r="X56" i="17"/>
  <c r="T57" i="17"/>
  <c r="U57" i="17"/>
  <c r="V57" i="17"/>
  <c r="X57" i="17"/>
  <c r="T58" i="17"/>
  <c r="U58" i="17"/>
  <c r="V58" i="17"/>
  <c r="X58" i="17"/>
  <c r="T59" i="17"/>
  <c r="U59" i="17"/>
  <c r="V59" i="17"/>
  <c r="X59" i="17"/>
  <c r="T60" i="17"/>
  <c r="U60" i="17"/>
  <c r="V60" i="17"/>
  <c r="X60" i="17"/>
  <c r="T61" i="17"/>
  <c r="U61" i="17"/>
  <c r="V61" i="17"/>
  <c r="X61" i="17"/>
  <c r="T62" i="17"/>
  <c r="U62" i="17"/>
  <c r="V62" i="17"/>
  <c r="X62" i="17"/>
  <c r="T63" i="17"/>
  <c r="U63" i="17"/>
  <c r="V63" i="17"/>
  <c r="X63" i="17"/>
  <c r="T64" i="17"/>
  <c r="U64" i="17"/>
  <c r="V64" i="17"/>
  <c r="X64" i="17"/>
  <c r="T65" i="17"/>
  <c r="U65" i="17"/>
  <c r="V65" i="17"/>
  <c r="X65" i="17"/>
  <c r="T66" i="17"/>
  <c r="U66" i="17"/>
  <c r="V66" i="17"/>
  <c r="X66" i="17"/>
  <c r="T67" i="17"/>
  <c r="U67" i="17"/>
  <c r="V67" i="17"/>
  <c r="X67" i="17"/>
  <c r="T68" i="17"/>
  <c r="U68" i="17"/>
  <c r="V68" i="17"/>
  <c r="X68" i="17"/>
  <c r="T69" i="17"/>
  <c r="U69" i="17"/>
  <c r="V69" i="17"/>
  <c r="X69" i="17"/>
  <c r="T70" i="17"/>
  <c r="U70" i="17"/>
  <c r="V70" i="17"/>
  <c r="X70" i="17"/>
  <c r="T71" i="17"/>
  <c r="U71" i="17"/>
  <c r="V71" i="17"/>
  <c r="X71" i="17"/>
  <c r="T72" i="17"/>
  <c r="U72" i="17"/>
  <c r="V72" i="17"/>
  <c r="X72" i="17"/>
  <c r="T73" i="17"/>
  <c r="U73" i="17"/>
  <c r="V73" i="17"/>
  <c r="X73" i="17"/>
  <c r="T74" i="17"/>
  <c r="U74" i="17"/>
  <c r="V74" i="17"/>
  <c r="X74" i="17"/>
  <c r="T75" i="17"/>
  <c r="U75" i="17"/>
  <c r="V75" i="17"/>
  <c r="X75" i="17"/>
  <c r="T76" i="17"/>
  <c r="U76" i="17"/>
  <c r="V76" i="17"/>
  <c r="X76" i="17"/>
  <c r="T77" i="17"/>
  <c r="U77" i="17"/>
  <c r="V77" i="17"/>
  <c r="X77" i="17"/>
  <c r="T78" i="17"/>
  <c r="U78" i="17"/>
  <c r="V78" i="17"/>
  <c r="X78" i="17"/>
  <c r="T79" i="17"/>
  <c r="U79" i="17"/>
  <c r="V79" i="17"/>
  <c r="X79" i="17"/>
  <c r="T80" i="17"/>
  <c r="U80" i="17"/>
  <c r="V80" i="17"/>
  <c r="X80" i="17"/>
  <c r="T81" i="17"/>
  <c r="U81" i="17"/>
  <c r="V81" i="17"/>
  <c r="X81" i="17"/>
  <c r="T82" i="17"/>
  <c r="U82" i="17"/>
  <c r="V82" i="17"/>
  <c r="X82" i="17"/>
  <c r="T83" i="17"/>
  <c r="U83" i="17"/>
  <c r="V83" i="17"/>
  <c r="X83" i="17"/>
  <c r="T84" i="17"/>
  <c r="U84" i="17"/>
  <c r="V84" i="17"/>
  <c r="X84" i="17"/>
  <c r="T85" i="17"/>
  <c r="U85" i="17"/>
  <c r="V85" i="17"/>
  <c r="X85" i="17"/>
  <c r="T86" i="17"/>
  <c r="U86" i="17"/>
  <c r="V86" i="17"/>
  <c r="X86" i="17"/>
  <c r="T87" i="17"/>
  <c r="U87" i="17"/>
  <c r="V87" i="17"/>
  <c r="X87" i="17"/>
  <c r="T88" i="17"/>
  <c r="U88" i="17"/>
  <c r="V88" i="17"/>
  <c r="X88" i="17"/>
  <c r="T89" i="17"/>
  <c r="U89" i="17"/>
  <c r="V89" i="17"/>
  <c r="X89" i="17"/>
  <c r="T90" i="17"/>
  <c r="U90" i="17"/>
  <c r="V90" i="17"/>
  <c r="X90" i="17"/>
  <c r="T91" i="17"/>
  <c r="U91" i="17"/>
  <c r="V91" i="17"/>
  <c r="X91" i="17"/>
  <c r="T92" i="17"/>
  <c r="U92" i="17"/>
  <c r="V92" i="17"/>
  <c r="X92" i="17"/>
  <c r="T93" i="17"/>
  <c r="U93" i="17"/>
  <c r="V93" i="17"/>
  <c r="X93" i="17"/>
  <c r="T94" i="17"/>
  <c r="U94" i="17"/>
  <c r="V94" i="17"/>
  <c r="X94" i="17"/>
  <c r="T95" i="17"/>
  <c r="U95" i="17"/>
  <c r="V95" i="17"/>
  <c r="X95" i="17"/>
  <c r="T96" i="17"/>
  <c r="U96" i="17"/>
  <c r="V96" i="17"/>
  <c r="X96" i="17"/>
  <c r="T97" i="17"/>
  <c r="U97" i="17"/>
  <c r="V97" i="17"/>
  <c r="X97" i="17"/>
  <c r="T98" i="17"/>
  <c r="U98" i="17"/>
  <c r="V98" i="17"/>
  <c r="X98" i="17"/>
  <c r="T99" i="17"/>
  <c r="U99" i="17"/>
  <c r="V99" i="17"/>
  <c r="X99" i="17"/>
  <c r="T100" i="17"/>
  <c r="U100" i="17"/>
  <c r="V100" i="17"/>
  <c r="X100" i="17"/>
  <c r="T101" i="17"/>
  <c r="U101" i="17"/>
  <c r="V101" i="17"/>
  <c r="X101" i="17"/>
  <c r="T102" i="17"/>
  <c r="U102" i="17"/>
  <c r="V102" i="17"/>
  <c r="X102" i="17"/>
  <c r="T103" i="17"/>
  <c r="U103" i="17"/>
  <c r="V103" i="17"/>
  <c r="X103" i="17"/>
  <c r="T104" i="17"/>
  <c r="U104" i="17"/>
  <c r="V104" i="17"/>
  <c r="X104" i="17"/>
  <c r="T105" i="17"/>
  <c r="U105" i="17"/>
  <c r="V105" i="17"/>
  <c r="X105" i="17"/>
  <c r="T106" i="17"/>
  <c r="U106" i="17"/>
  <c r="V106" i="17"/>
  <c r="X106" i="17"/>
  <c r="T107" i="17"/>
  <c r="U107" i="17"/>
  <c r="V107" i="17"/>
  <c r="X107" i="17"/>
  <c r="T108" i="17"/>
  <c r="U108" i="17"/>
  <c r="V108" i="17"/>
  <c r="X108" i="17"/>
  <c r="T109" i="17"/>
  <c r="U109" i="17"/>
  <c r="V109" i="17"/>
  <c r="X109" i="17"/>
  <c r="T110" i="17"/>
  <c r="U110" i="17"/>
  <c r="V110" i="17"/>
  <c r="X110" i="17"/>
  <c r="T111" i="17"/>
  <c r="U111" i="17"/>
  <c r="V111" i="17"/>
  <c r="X111" i="17"/>
  <c r="T112" i="17"/>
  <c r="U112" i="17"/>
  <c r="V112" i="17"/>
  <c r="X112" i="17"/>
  <c r="T113" i="17"/>
  <c r="U113" i="17"/>
  <c r="V113" i="17"/>
  <c r="X113" i="17"/>
  <c r="T114" i="17"/>
  <c r="U114" i="17"/>
  <c r="V114" i="17"/>
  <c r="X114" i="17"/>
  <c r="T115" i="17"/>
  <c r="U115" i="17"/>
  <c r="V115" i="17"/>
  <c r="X115" i="17"/>
  <c r="T116" i="17"/>
  <c r="U116" i="17"/>
  <c r="V116" i="17"/>
  <c r="X116" i="17"/>
  <c r="T117" i="17"/>
  <c r="U117" i="17"/>
  <c r="V117" i="17"/>
  <c r="X117" i="17"/>
  <c r="T118" i="17"/>
  <c r="U118" i="17"/>
  <c r="V118" i="17"/>
  <c r="X118" i="17"/>
  <c r="T119" i="17"/>
  <c r="U119" i="17"/>
  <c r="V119" i="17"/>
  <c r="X119" i="17"/>
  <c r="T120" i="17"/>
  <c r="U120" i="17"/>
  <c r="V120" i="17"/>
  <c r="X120" i="17"/>
  <c r="T121" i="17"/>
  <c r="U121" i="17"/>
  <c r="V121" i="17"/>
  <c r="X121" i="17"/>
  <c r="T122" i="17"/>
  <c r="U122" i="17"/>
  <c r="V122" i="17"/>
  <c r="X122" i="17"/>
  <c r="T123" i="17"/>
  <c r="U123" i="17"/>
  <c r="V123" i="17"/>
  <c r="X123" i="17"/>
  <c r="T124" i="17"/>
  <c r="U124" i="17"/>
  <c r="V124" i="17"/>
  <c r="X124" i="17"/>
  <c r="T125" i="17"/>
  <c r="U125" i="17"/>
  <c r="V125" i="17"/>
  <c r="X125" i="17"/>
  <c r="T126" i="17"/>
  <c r="U126" i="17"/>
  <c r="V126" i="17"/>
  <c r="X126" i="17"/>
  <c r="T127" i="17"/>
  <c r="U127" i="17"/>
  <c r="V127" i="17"/>
  <c r="X127" i="17"/>
  <c r="T128" i="17"/>
  <c r="U128" i="17"/>
  <c r="V128" i="17"/>
  <c r="X128" i="17"/>
  <c r="T129" i="17"/>
  <c r="U129" i="17"/>
  <c r="V129" i="17"/>
  <c r="X129" i="17"/>
  <c r="T130" i="17"/>
  <c r="U130" i="17"/>
  <c r="V130" i="17"/>
  <c r="X130" i="17"/>
  <c r="T131" i="17"/>
  <c r="U131" i="17"/>
  <c r="V131" i="17"/>
  <c r="X131" i="17"/>
  <c r="T132" i="17"/>
  <c r="U132" i="17"/>
  <c r="V132" i="17"/>
  <c r="X132" i="17"/>
  <c r="T133" i="17"/>
  <c r="U133" i="17"/>
  <c r="V133" i="17"/>
  <c r="X133" i="17"/>
  <c r="T134" i="17"/>
  <c r="U134" i="17"/>
  <c r="V134" i="17"/>
  <c r="X134" i="17"/>
  <c r="T135" i="17"/>
  <c r="U135" i="17"/>
  <c r="V135" i="17"/>
  <c r="X135" i="17"/>
  <c r="T136" i="17"/>
  <c r="U136" i="17"/>
  <c r="V136" i="17"/>
  <c r="X136" i="17"/>
  <c r="T137" i="17"/>
  <c r="U137" i="17"/>
  <c r="V137" i="17"/>
  <c r="X137" i="17"/>
  <c r="T138" i="17"/>
  <c r="U138" i="17"/>
  <c r="V138" i="17"/>
  <c r="X138" i="17"/>
  <c r="T139" i="17"/>
  <c r="U139" i="17"/>
  <c r="V139" i="17"/>
  <c r="X139" i="17"/>
  <c r="T140" i="17"/>
  <c r="U140" i="17"/>
  <c r="V140" i="17"/>
  <c r="X140" i="17"/>
  <c r="T141" i="17"/>
  <c r="U141" i="17"/>
  <c r="V141" i="17"/>
  <c r="X141" i="17"/>
  <c r="T142" i="17"/>
  <c r="U142" i="17"/>
  <c r="V142" i="17"/>
  <c r="X142" i="17"/>
  <c r="T143" i="17"/>
  <c r="U143" i="17"/>
  <c r="V143" i="17"/>
  <c r="X143" i="17"/>
  <c r="T144" i="17"/>
  <c r="U144" i="17"/>
  <c r="V144" i="17"/>
  <c r="X144" i="17"/>
  <c r="T145" i="17"/>
  <c r="U145" i="17"/>
  <c r="V145" i="17"/>
  <c r="X145" i="17"/>
  <c r="T146" i="17"/>
  <c r="U146" i="17"/>
  <c r="V146" i="17"/>
  <c r="X146" i="17"/>
  <c r="T147" i="17"/>
  <c r="U147" i="17"/>
  <c r="V147" i="17"/>
  <c r="X147" i="17"/>
  <c r="T148" i="17"/>
  <c r="U148" i="17"/>
  <c r="V148" i="17"/>
  <c r="X148" i="17"/>
  <c r="T149" i="17"/>
  <c r="U149" i="17"/>
  <c r="V149" i="17"/>
  <c r="X149" i="17"/>
  <c r="T150" i="17"/>
  <c r="U150" i="17"/>
  <c r="V150" i="17"/>
  <c r="X150" i="17"/>
  <c r="T151" i="17"/>
  <c r="U151" i="17"/>
  <c r="V151" i="17"/>
  <c r="X151" i="17"/>
  <c r="T152" i="17"/>
  <c r="U152" i="17"/>
  <c r="V152" i="17"/>
  <c r="X152" i="17"/>
  <c r="T153" i="17"/>
  <c r="U153" i="17"/>
  <c r="V153" i="17"/>
  <c r="X153" i="17"/>
  <c r="T154" i="17"/>
  <c r="U154" i="17"/>
  <c r="V154" i="17"/>
  <c r="X154" i="17"/>
  <c r="T155" i="17"/>
  <c r="U155" i="17"/>
  <c r="V155" i="17"/>
  <c r="X155" i="17"/>
  <c r="T156" i="17"/>
  <c r="U156" i="17"/>
  <c r="V156" i="17"/>
  <c r="X156" i="17"/>
  <c r="T157" i="17"/>
  <c r="U157" i="17"/>
  <c r="V157" i="17"/>
  <c r="X157" i="17"/>
  <c r="T158" i="17"/>
  <c r="U158" i="17"/>
  <c r="V158" i="17"/>
  <c r="X158" i="17"/>
  <c r="T159" i="17"/>
  <c r="U159" i="17"/>
  <c r="V159" i="17"/>
  <c r="X159" i="17"/>
  <c r="T160" i="17"/>
  <c r="U160" i="17"/>
  <c r="V160" i="17"/>
  <c r="X160" i="17"/>
  <c r="T161" i="17"/>
  <c r="U161" i="17"/>
  <c r="V161" i="17"/>
  <c r="X161" i="17"/>
  <c r="T162" i="17"/>
  <c r="U162" i="17"/>
  <c r="V162" i="17"/>
  <c r="X162" i="17"/>
  <c r="T163" i="17"/>
  <c r="U163" i="17"/>
  <c r="V163" i="17"/>
  <c r="X163" i="17"/>
  <c r="T164" i="17"/>
  <c r="U164" i="17"/>
  <c r="V164" i="17"/>
  <c r="X164" i="17"/>
  <c r="T165" i="17"/>
  <c r="U165" i="17"/>
  <c r="V165" i="17"/>
  <c r="X165" i="17"/>
  <c r="T166" i="17"/>
  <c r="U166" i="17"/>
  <c r="V166" i="17"/>
  <c r="X166" i="17"/>
  <c r="T167" i="17"/>
  <c r="U167" i="17"/>
  <c r="V167" i="17"/>
  <c r="X167" i="17"/>
  <c r="T168" i="17"/>
  <c r="U168" i="17"/>
  <c r="V168" i="17"/>
  <c r="X168" i="17"/>
  <c r="T169" i="17"/>
  <c r="U169" i="17"/>
  <c r="V169" i="17"/>
  <c r="X169" i="17"/>
  <c r="T170" i="17"/>
  <c r="U170" i="17"/>
  <c r="V170" i="17"/>
  <c r="X170" i="17"/>
  <c r="T171" i="17"/>
  <c r="U171" i="17"/>
  <c r="V171" i="17"/>
  <c r="X171" i="17"/>
  <c r="T172" i="17"/>
  <c r="U172" i="17"/>
  <c r="V172" i="17"/>
  <c r="X172" i="17"/>
  <c r="T173" i="17"/>
  <c r="U173" i="17"/>
  <c r="V173" i="17"/>
  <c r="X173" i="17"/>
  <c r="T174" i="17"/>
  <c r="U174" i="17"/>
  <c r="V174" i="17"/>
  <c r="X174" i="17"/>
  <c r="T175" i="17"/>
  <c r="U175" i="17"/>
  <c r="V175" i="17"/>
  <c r="X175" i="17"/>
  <c r="T176" i="17"/>
  <c r="U176" i="17"/>
  <c r="V176" i="17"/>
  <c r="X176" i="17"/>
  <c r="T177" i="17"/>
  <c r="U177" i="17"/>
  <c r="V177" i="17"/>
  <c r="X177" i="17"/>
  <c r="T178" i="17"/>
  <c r="U178" i="17"/>
  <c r="V178" i="17"/>
  <c r="X178" i="17"/>
  <c r="T179" i="17"/>
  <c r="U179" i="17"/>
  <c r="V179" i="17"/>
  <c r="X179" i="17"/>
  <c r="T180" i="17"/>
  <c r="U180" i="17"/>
  <c r="V180" i="17"/>
  <c r="X180" i="17"/>
  <c r="T181" i="17"/>
  <c r="U181" i="17"/>
  <c r="V181" i="17"/>
  <c r="X181" i="17"/>
  <c r="T182" i="17"/>
  <c r="U182" i="17"/>
  <c r="V182" i="17"/>
  <c r="X182" i="17"/>
  <c r="T183" i="17"/>
  <c r="U183" i="17"/>
  <c r="V183" i="17"/>
  <c r="X183" i="17"/>
  <c r="T184" i="17"/>
  <c r="U184" i="17"/>
  <c r="V184" i="17"/>
  <c r="X184" i="17"/>
  <c r="T185" i="17"/>
  <c r="U185" i="17"/>
  <c r="V185" i="17"/>
  <c r="X185" i="17"/>
  <c r="T186" i="17"/>
  <c r="U186" i="17"/>
  <c r="V186" i="17"/>
  <c r="X186" i="17"/>
  <c r="T187" i="17"/>
  <c r="U187" i="17"/>
  <c r="V187" i="17"/>
  <c r="X187" i="17"/>
  <c r="T188" i="17"/>
  <c r="U188" i="17"/>
  <c r="V188" i="17"/>
  <c r="X188" i="17"/>
  <c r="T189" i="17"/>
  <c r="U189" i="17"/>
  <c r="V189" i="17"/>
  <c r="X189" i="17"/>
  <c r="T190" i="17"/>
  <c r="U190" i="17"/>
  <c r="V190" i="17"/>
  <c r="X190" i="17"/>
  <c r="T191" i="17"/>
  <c r="U191" i="17"/>
  <c r="V191" i="17"/>
  <c r="X191" i="17"/>
  <c r="T192" i="17"/>
  <c r="U192" i="17"/>
  <c r="V192" i="17"/>
  <c r="X192" i="17"/>
  <c r="T193" i="17"/>
  <c r="U193" i="17"/>
  <c r="V193" i="17"/>
  <c r="X193" i="17"/>
  <c r="T194" i="17"/>
  <c r="U194" i="17"/>
  <c r="V194" i="17"/>
  <c r="X194" i="17"/>
  <c r="T195" i="17"/>
  <c r="U195" i="17"/>
  <c r="V195" i="17"/>
  <c r="X195" i="17"/>
  <c r="T196" i="17"/>
  <c r="U196" i="17"/>
  <c r="V196" i="17"/>
  <c r="X196" i="17"/>
  <c r="T197" i="17"/>
  <c r="U197" i="17"/>
  <c r="V197" i="17"/>
  <c r="X197" i="17"/>
  <c r="T198" i="17"/>
  <c r="U198" i="17"/>
  <c r="V198" i="17"/>
  <c r="X198" i="17"/>
  <c r="T199" i="17"/>
  <c r="U199" i="17"/>
  <c r="V199" i="17"/>
  <c r="X199" i="17"/>
  <c r="T200" i="17"/>
  <c r="U200" i="17"/>
  <c r="V200" i="17"/>
  <c r="X200" i="17"/>
  <c r="T201" i="17"/>
  <c r="U201" i="17"/>
  <c r="V201" i="17"/>
  <c r="X201" i="17"/>
  <c r="T202" i="17"/>
  <c r="U202" i="17"/>
  <c r="V202" i="17"/>
  <c r="X202" i="17"/>
  <c r="T203" i="17"/>
  <c r="U203" i="17"/>
  <c r="V203" i="17"/>
  <c r="X203" i="17"/>
  <c r="T204" i="17"/>
  <c r="U204" i="17"/>
  <c r="V204" i="17"/>
  <c r="X204" i="17"/>
  <c r="T205" i="17"/>
  <c r="U205" i="17"/>
  <c r="V205" i="17"/>
  <c r="X205" i="17"/>
  <c r="T206" i="17"/>
  <c r="U206" i="17"/>
  <c r="V206" i="17"/>
  <c r="X206" i="17"/>
  <c r="T207" i="17"/>
  <c r="U207" i="17"/>
  <c r="V207" i="17"/>
  <c r="X207" i="17"/>
  <c r="T208" i="17"/>
  <c r="U208" i="17"/>
  <c r="V208" i="17"/>
  <c r="X208" i="17"/>
  <c r="T209" i="17"/>
  <c r="U209" i="17"/>
  <c r="V209" i="17"/>
  <c r="X209" i="17"/>
  <c r="T210" i="17"/>
  <c r="U210" i="17"/>
  <c r="V210" i="17"/>
  <c r="X210" i="17"/>
  <c r="T211" i="17"/>
  <c r="U211" i="17"/>
  <c r="V211" i="17"/>
  <c r="X211" i="17"/>
  <c r="T212" i="17"/>
  <c r="U212" i="17"/>
  <c r="V212" i="17"/>
  <c r="X212" i="17"/>
  <c r="T213" i="17"/>
  <c r="U213" i="17"/>
  <c r="V213" i="17"/>
  <c r="X213" i="17"/>
  <c r="T214" i="17"/>
  <c r="U214" i="17"/>
  <c r="V214" i="17"/>
  <c r="X214" i="17"/>
  <c r="T215" i="17"/>
  <c r="U215" i="17"/>
  <c r="V215" i="17"/>
  <c r="X215" i="17"/>
  <c r="T216" i="17"/>
  <c r="U216" i="17"/>
  <c r="V216" i="17"/>
  <c r="X216" i="17"/>
  <c r="T217" i="17"/>
  <c r="U217" i="17"/>
  <c r="V217" i="17"/>
  <c r="X217" i="17"/>
  <c r="T218" i="17"/>
  <c r="U218" i="17"/>
  <c r="V218" i="17"/>
  <c r="X218" i="17"/>
  <c r="T219" i="17"/>
  <c r="U219" i="17"/>
  <c r="V219" i="17"/>
  <c r="X219" i="17"/>
  <c r="T220" i="17"/>
  <c r="U220" i="17"/>
  <c r="V220" i="17"/>
  <c r="X220" i="17"/>
  <c r="T221" i="17"/>
  <c r="U221" i="17"/>
  <c r="V221" i="17"/>
  <c r="X221" i="17"/>
  <c r="T222" i="17"/>
  <c r="U222" i="17"/>
  <c r="V222" i="17"/>
  <c r="X222" i="17"/>
  <c r="T223" i="17"/>
  <c r="U223" i="17"/>
  <c r="V223" i="17"/>
  <c r="X223" i="17"/>
  <c r="T224" i="17"/>
  <c r="U224" i="17"/>
  <c r="V224" i="17"/>
  <c r="X224" i="17"/>
  <c r="T225" i="17"/>
  <c r="U225" i="17"/>
  <c r="V225" i="17"/>
  <c r="X225" i="17"/>
  <c r="T226" i="17"/>
  <c r="U226" i="17"/>
  <c r="V226" i="17"/>
  <c r="X226" i="17"/>
  <c r="T227" i="17"/>
  <c r="U227" i="17"/>
  <c r="V227" i="17"/>
  <c r="X227" i="17"/>
  <c r="T228" i="17"/>
  <c r="U228" i="17"/>
  <c r="V228" i="17"/>
  <c r="X228" i="17"/>
  <c r="T229" i="17"/>
  <c r="U229" i="17"/>
  <c r="V229" i="17"/>
  <c r="X229" i="17"/>
  <c r="T230" i="17"/>
  <c r="U230" i="17"/>
  <c r="V230" i="17"/>
  <c r="X230" i="17"/>
  <c r="T231" i="17"/>
  <c r="U231" i="17"/>
  <c r="V231" i="17"/>
  <c r="X231" i="17"/>
  <c r="T232" i="17"/>
  <c r="U232" i="17"/>
  <c r="V232" i="17"/>
  <c r="X232" i="17"/>
  <c r="T233" i="17"/>
  <c r="U233" i="17"/>
  <c r="V233" i="17"/>
  <c r="X233" i="17"/>
  <c r="T234" i="17"/>
  <c r="U234" i="17"/>
  <c r="V234" i="17"/>
  <c r="X234" i="17"/>
  <c r="T235" i="17"/>
  <c r="U235" i="17"/>
  <c r="V235" i="17"/>
  <c r="X235" i="17"/>
  <c r="T236" i="17"/>
  <c r="U236" i="17"/>
  <c r="V236" i="17"/>
  <c r="X236" i="17"/>
  <c r="T237" i="17"/>
  <c r="U237" i="17"/>
  <c r="V237" i="17"/>
  <c r="X237" i="17"/>
  <c r="T238" i="17"/>
  <c r="U238" i="17"/>
  <c r="V238" i="17"/>
  <c r="X238" i="17"/>
  <c r="T239" i="17"/>
  <c r="U239" i="17"/>
  <c r="V239" i="17"/>
  <c r="X239" i="17"/>
  <c r="T240" i="17"/>
  <c r="U240" i="17"/>
  <c r="V240" i="17"/>
  <c r="X240" i="17"/>
  <c r="T241" i="17"/>
  <c r="U241" i="17"/>
  <c r="V241" i="17"/>
  <c r="X241" i="17"/>
  <c r="T242" i="17"/>
  <c r="U242" i="17"/>
  <c r="V242" i="17"/>
  <c r="X242" i="17"/>
  <c r="T243" i="17"/>
  <c r="U243" i="17"/>
  <c r="V243" i="17"/>
  <c r="X243" i="17"/>
  <c r="T244" i="17"/>
  <c r="U244" i="17"/>
  <c r="V244" i="17"/>
  <c r="X244" i="17"/>
  <c r="T245" i="17"/>
  <c r="U245" i="17"/>
  <c r="V245" i="17"/>
  <c r="X245" i="17"/>
  <c r="T246" i="17"/>
  <c r="U246" i="17"/>
  <c r="V246" i="17"/>
  <c r="X246" i="17"/>
  <c r="T247" i="17"/>
  <c r="U247" i="17"/>
  <c r="V247" i="17"/>
  <c r="X247" i="17"/>
  <c r="T248" i="17"/>
  <c r="U248" i="17"/>
  <c r="V248" i="17"/>
  <c r="X248" i="17"/>
  <c r="T249" i="17"/>
  <c r="U249" i="17"/>
  <c r="V249" i="17"/>
  <c r="X249" i="17"/>
  <c r="T250" i="17"/>
  <c r="U250" i="17"/>
  <c r="V250" i="17"/>
  <c r="X250" i="17"/>
  <c r="T251" i="17"/>
  <c r="U251" i="17"/>
  <c r="V251" i="17"/>
  <c r="X251" i="17"/>
  <c r="T252" i="17"/>
  <c r="U252" i="17"/>
  <c r="V252" i="17"/>
  <c r="X252" i="17"/>
  <c r="T253" i="17"/>
  <c r="U253" i="17"/>
  <c r="V253" i="17"/>
  <c r="X253" i="17"/>
  <c r="T254" i="17"/>
  <c r="U254" i="17"/>
  <c r="V254" i="17"/>
  <c r="X254" i="17"/>
  <c r="T255" i="17"/>
  <c r="U255" i="17"/>
  <c r="V255" i="17"/>
  <c r="X255" i="17"/>
  <c r="T256" i="17"/>
  <c r="U256" i="17"/>
  <c r="V256" i="17"/>
  <c r="X256" i="17"/>
  <c r="T257" i="17"/>
  <c r="U257" i="17"/>
  <c r="V257" i="17"/>
  <c r="X257" i="17"/>
  <c r="T258" i="17"/>
  <c r="U258" i="17"/>
  <c r="V258" i="17"/>
  <c r="X258" i="17"/>
  <c r="T259" i="17"/>
  <c r="U259" i="17"/>
  <c r="V259" i="17"/>
  <c r="X259" i="17"/>
  <c r="T260" i="17"/>
  <c r="U260" i="17"/>
  <c r="V260" i="17"/>
  <c r="X260" i="17"/>
  <c r="T261" i="17"/>
  <c r="U261" i="17"/>
  <c r="V261" i="17"/>
  <c r="X261" i="17"/>
  <c r="T262" i="17"/>
  <c r="U262" i="17"/>
  <c r="V262" i="17"/>
  <c r="X262" i="17"/>
  <c r="T263" i="17"/>
  <c r="U263" i="17"/>
  <c r="V263" i="17"/>
  <c r="X263" i="17"/>
  <c r="T264" i="17"/>
  <c r="U264" i="17"/>
  <c r="V264" i="17"/>
  <c r="X264" i="17"/>
  <c r="T265" i="17"/>
  <c r="U265" i="17"/>
  <c r="V265" i="17"/>
  <c r="X265" i="17"/>
  <c r="T266" i="17"/>
  <c r="U266" i="17"/>
  <c r="V266" i="17"/>
  <c r="X266" i="17"/>
  <c r="T267" i="17"/>
  <c r="U267" i="17"/>
  <c r="V267" i="17"/>
  <c r="X267" i="17"/>
  <c r="T268" i="17"/>
  <c r="U268" i="17"/>
  <c r="V268" i="17"/>
  <c r="X268" i="17"/>
  <c r="T269" i="17"/>
  <c r="U269" i="17"/>
  <c r="V269" i="17"/>
  <c r="X269" i="17"/>
  <c r="T270" i="17"/>
  <c r="U270" i="17"/>
  <c r="V270" i="17"/>
  <c r="X270" i="17"/>
  <c r="T271" i="17"/>
  <c r="U271" i="17"/>
  <c r="V271" i="17"/>
  <c r="X271" i="17"/>
  <c r="T272" i="17"/>
  <c r="U272" i="17"/>
  <c r="V272" i="17"/>
  <c r="X272" i="17"/>
  <c r="T273" i="17"/>
  <c r="U273" i="17"/>
  <c r="V273" i="17"/>
  <c r="X273" i="17"/>
  <c r="T274" i="17"/>
  <c r="U274" i="17"/>
  <c r="V274" i="17"/>
  <c r="X274" i="17"/>
  <c r="T275" i="17"/>
  <c r="U275" i="17"/>
  <c r="V275" i="17"/>
  <c r="X275" i="17"/>
  <c r="T276" i="17"/>
  <c r="U276" i="17"/>
  <c r="V276" i="17"/>
  <c r="X276" i="17"/>
  <c r="T277" i="17"/>
  <c r="U277" i="17"/>
  <c r="V277" i="17"/>
  <c r="X277" i="17"/>
  <c r="T278" i="17"/>
  <c r="U278" i="17"/>
  <c r="V278" i="17"/>
  <c r="X278" i="17"/>
  <c r="T279" i="17"/>
  <c r="U279" i="17"/>
  <c r="V279" i="17"/>
  <c r="X279" i="17"/>
  <c r="T280" i="17"/>
  <c r="U280" i="17"/>
  <c r="V280" i="17"/>
  <c r="X280" i="17"/>
  <c r="T281" i="17"/>
  <c r="U281" i="17"/>
  <c r="V281" i="17"/>
  <c r="X281" i="17"/>
  <c r="T282" i="17"/>
  <c r="U282" i="17"/>
  <c r="V282" i="17"/>
  <c r="X282" i="17"/>
  <c r="T283" i="17"/>
  <c r="U283" i="17"/>
  <c r="V283" i="17"/>
  <c r="X283" i="17"/>
  <c r="T284" i="17"/>
  <c r="U284" i="17"/>
  <c r="V284" i="17"/>
  <c r="X284" i="17"/>
  <c r="T285" i="17"/>
  <c r="U285" i="17"/>
  <c r="V285" i="17"/>
  <c r="X285" i="17"/>
  <c r="T286" i="17"/>
  <c r="U286" i="17"/>
  <c r="V286" i="17"/>
  <c r="X286" i="17"/>
  <c r="T287" i="17"/>
  <c r="U287" i="17"/>
  <c r="V287" i="17"/>
  <c r="X287" i="17"/>
  <c r="T288" i="17"/>
  <c r="U288" i="17"/>
  <c r="V288" i="17"/>
  <c r="X288" i="17"/>
  <c r="T289" i="17"/>
  <c r="U289" i="17"/>
  <c r="V289" i="17"/>
  <c r="X289" i="17"/>
  <c r="T290" i="17"/>
  <c r="U290" i="17"/>
  <c r="V290" i="17"/>
  <c r="X290" i="17"/>
  <c r="T291" i="17"/>
  <c r="U291" i="17"/>
  <c r="V291" i="17"/>
  <c r="X291" i="17"/>
  <c r="T292" i="17"/>
  <c r="U292" i="17"/>
  <c r="V292" i="17"/>
  <c r="X292" i="17"/>
  <c r="T293" i="17"/>
  <c r="U293" i="17"/>
  <c r="V293" i="17"/>
  <c r="X293" i="17"/>
  <c r="T294" i="17"/>
  <c r="U294" i="17"/>
  <c r="V294" i="17"/>
  <c r="X294" i="17"/>
  <c r="T295" i="17"/>
  <c r="U295" i="17"/>
  <c r="V295" i="17"/>
  <c r="X295" i="17"/>
  <c r="T296" i="17"/>
  <c r="U296" i="17"/>
  <c r="V296" i="17"/>
  <c r="X296" i="17"/>
  <c r="T297" i="17"/>
  <c r="U297" i="17"/>
  <c r="V297" i="17"/>
  <c r="X297" i="17"/>
  <c r="T298" i="17"/>
  <c r="U298" i="17"/>
  <c r="V298" i="17"/>
  <c r="X298" i="17"/>
  <c r="T299" i="17"/>
  <c r="U299" i="17"/>
  <c r="V299" i="17"/>
  <c r="X299" i="17"/>
  <c r="T300" i="17"/>
  <c r="U300" i="17"/>
  <c r="V300" i="17"/>
  <c r="X300" i="17"/>
  <c r="T301" i="17"/>
  <c r="U301" i="17"/>
  <c r="V301" i="17"/>
  <c r="X301" i="17"/>
  <c r="T302" i="17"/>
  <c r="U302" i="17"/>
  <c r="V302" i="17"/>
  <c r="X302" i="17"/>
  <c r="T303" i="17"/>
  <c r="U303" i="17"/>
  <c r="V303" i="17"/>
  <c r="X303" i="17"/>
  <c r="T304" i="17"/>
  <c r="U304" i="17"/>
  <c r="V304" i="17"/>
  <c r="X304" i="17"/>
  <c r="T305" i="17"/>
  <c r="U305" i="17"/>
  <c r="V305" i="17"/>
  <c r="X305" i="17"/>
  <c r="T306" i="17"/>
  <c r="U306" i="17"/>
  <c r="V306" i="17"/>
  <c r="X306" i="17"/>
  <c r="T307" i="17"/>
  <c r="U307" i="17"/>
  <c r="V307" i="17"/>
  <c r="X307" i="17"/>
  <c r="T308" i="17"/>
  <c r="U308" i="17"/>
  <c r="V308" i="17"/>
  <c r="X308" i="17"/>
  <c r="T309" i="17"/>
  <c r="U309" i="17"/>
  <c r="V309" i="17"/>
  <c r="X309" i="17"/>
  <c r="T310" i="17"/>
  <c r="U310" i="17"/>
  <c r="V310" i="17"/>
  <c r="X310" i="17"/>
  <c r="T311" i="17"/>
  <c r="U311" i="17"/>
  <c r="V311" i="17"/>
  <c r="X311" i="17"/>
  <c r="T312" i="17"/>
  <c r="U312" i="17"/>
  <c r="V312" i="17"/>
  <c r="X312" i="17"/>
  <c r="T313" i="17"/>
  <c r="U313" i="17"/>
  <c r="V313" i="17"/>
  <c r="X313" i="17"/>
  <c r="T314" i="17"/>
  <c r="U314" i="17"/>
  <c r="V314" i="17"/>
  <c r="X314" i="17"/>
  <c r="T315" i="17"/>
  <c r="U315" i="17"/>
  <c r="V315" i="17"/>
  <c r="X315" i="17"/>
  <c r="T316" i="17"/>
  <c r="U316" i="17"/>
  <c r="V316" i="17"/>
  <c r="X316" i="17"/>
  <c r="T317" i="17"/>
  <c r="U317" i="17"/>
  <c r="V317" i="17"/>
  <c r="X317" i="17"/>
  <c r="T318" i="17"/>
  <c r="U318" i="17"/>
  <c r="V318" i="17"/>
  <c r="X318" i="17"/>
  <c r="T319" i="17"/>
  <c r="U319" i="17"/>
  <c r="V319" i="17"/>
  <c r="X319" i="17"/>
  <c r="T320" i="17"/>
  <c r="U320" i="17"/>
  <c r="V320" i="17"/>
  <c r="X320" i="17"/>
  <c r="T321" i="17"/>
  <c r="U321" i="17"/>
  <c r="V321" i="17"/>
  <c r="X321" i="17"/>
  <c r="T322" i="17"/>
  <c r="U322" i="17"/>
  <c r="V322" i="17"/>
  <c r="X322" i="17"/>
  <c r="T323" i="17"/>
  <c r="U323" i="17"/>
  <c r="V323" i="17"/>
  <c r="X323" i="17"/>
  <c r="T324" i="17"/>
  <c r="U324" i="17"/>
  <c r="V324" i="17"/>
  <c r="X324" i="17"/>
  <c r="T325" i="17"/>
  <c r="U325" i="17"/>
  <c r="V325" i="17"/>
  <c r="X325" i="17"/>
  <c r="T326" i="17"/>
  <c r="U326" i="17"/>
  <c r="V326" i="17"/>
  <c r="X326" i="17"/>
  <c r="T327" i="17"/>
  <c r="U327" i="17"/>
  <c r="V327" i="17"/>
  <c r="X327" i="17"/>
  <c r="T328" i="17"/>
  <c r="U328" i="17"/>
  <c r="V328" i="17"/>
  <c r="X328" i="17"/>
  <c r="T329" i="17"/>
  <c r="U329" i="17"/>
  <c r="V329" i="17"/>
  <c r="X329" i="17"/>
  <c r="T330" i="17"/>
  <c r="U330" i="17"/>
  <c r="V330" i="17"/>
  <c r="X330" i="17"/>
  <c r="T331" i="17"/>
  <c r="U331" i="17"/>
  <c r="V331" i="17"/>
  <c r="X331" i="17"/>
  <c r="T332" i="17"/>
  <c r="U332" i="17"/>
  <c r="V332" i="17"/>
  <c r="X332" i="17"/>
  <c r="T333" i="17"/>
  <c r="U333" i="17"/>
  <c r="V333" i="17"/>
  <c r="X333" i="17"/>
  <c r="T334" i="17"/>
  <c r="U334" i="17"/>
  <c r="V334" i="17"/>
  <c r="X334" i="17"/>
  <c r="T335" i="17"/>
  <c r="U335" i="17"/>
  <c r="V335" i="17"/>
  <c r="X335" i="17"/>
  <c r="T336" i="17"/>
  <c r="U336" i="17"/>
  <c r="V336" i="17"/>
  <c r="X336" i="17"/>
  <c r="T337" i="17"/>
  <c r="U337" i="17"/>
  <c r="V337" i="17"/>
  <c r="X337" i="17"/>
  <c r="T338" i="17"/>
  <c r="U338" i="17"/>
  <c r="V338" i="17"/>
  <c r="X338" i="17"/>
  <c r="T339" i="17"/>
  <c r="U339" i="17"/>
  <c r="V339" i="17"/>
  <c r="X339" i="17"/>
  <c r="T340" i="17"/>
  <c r="U340" i="17"/>
  <c r="V340" i="17"/>
  <c r="X340" i="17"/>
  <c r="T341" i="17"/>
  <c r="U341" i="17"/>
  <c r="V341" i="17"/>
  <c r="X341" i="17"/>
  <c r="T342" i="17"/>
  <c r="U342" i="17"/>
  <c r="V342" i="17"/>
  <c r="X342" i="17"/>
  <c r="T343" i="17"/>
  <c r="U343" i="17"/>
  <c r="V343" i="17"/>
  <c r="X343" i="17"/>
  <c r="T344" i="17"/>
  <c r="U344" i="17"/>
  <c r="V344" i="17"/>
  <c r="X344" i="17"/>
  <c r="T345" i="17"/>
  <c r="U345" i="17"/>
  <c r="V345" i="17"/>
  <c r="X345" i="17"/>
  <c r="T346" i="17"/>
  <c r="U346" i="17"/>
  <c r="V346" i="17"/>
  <c r="X346" i="17"/>
  <c r="T347" i="17"/>
  <c r="U347" i="17"/>
  <c r="V347" i="17"/>
  <c r="X347" i="17"/>
  <c r="T348" i="17"/>
  <c r="U348" i="17"/>
  <c r="V348" i="17"/>
  <c r="X348" i="17"/>
  <c r="T349" i="17"/>
  <c r="U349" i="17"/>
  <c r="V349" i="17"/>
  <c r="X349" i="17"/>
  <c r="T350" i="17"/>
  <c r="U350" i="17"/>
  <c r="V350" i="17"/>
  <c r="X350" i="17"/>
  <c r="T351" i="17"/>
  <c r="U351" i="17"/>
  <c r="V351" i="17"/>
  <c r="X351" i="17"/>
  <c r="T352" i="17"/>
  <c r="U352" i="17"/>
  <c r="V352" i="17"/>
  <c r="X352" i="17"/>
  <c r="T353" i="17"/>
  <c r="U353" i="17"/>
  <c r="V353" i="17"/>
  <c r="X353" i="17"/>
  <c r="T354" i="17"/>
  <c r="U354" i="17"/>
  <c r="V354" i="17"/>
  <c r="X354" i="17"/>
  <c r="T355" i="17"/>
  <c r="U355" i="17"/>
  <c r="V355" i="17"/>
  <c r="X355" i="17"/>
  <c r="T356" i="17"/>
  <c r="U356" i="17"/>
  <c r="V356" i="17"/>
  <c r="X356" i="17"/>
  <c r="T357" i="17"/>
  <c r="U357" i="17"/>
  <c r="V357" i="17"/>
  <c r="X357" i="17"/>
  <c r="T358" i="17"/>
  <c r="U358" i="17"/>
  <c r="V358" i="17"/>
  <c r="X358" i="17"/>
  <c r="T359" i="17"/>
  <c r="U359" i="17"/>
  <c r="V359" i="17"/>
  <c r="X359" i="17"/>
  <c r="T360" i="17"/>
  <c r="U360" i="17"/>
  <c r="V360" i="17"/>
  <c r="X360" i="17"/>
  <c r="T361" i="17"/>
  <c r="U361" i="17"/>
  <c r="V361" i="17"/>
  <c r="X361" i="17"/>
  <c r="T362" i="17"/>
  <c r="U362" i="17"/>
  <c r="V362" i="17"/>
  <c r="X362" i="17"/>
  <c r="T363" i="17"/>
  <c r="U363" i="17"/>
  <c r="V363" i="17"/>
  <c r="X363" i="17"/>
  <c r="T364" i="17"/>
  <c r="U364" i="17"/>
  <c r="V364" i="17"/>
  <c r="X364" i="17"/>
  <c r="T365" i="17"/>
  <c r="U365" i="17"/>
  <c r="V365" i="17"/>
  <c r="X365" i="17"/>
  <c r="T366" i="17"/>
  <c r="U366" i="17"/>
  <c r="V366" i="17"/>
  <c r="X366" i="17"/>
  <c r="T367" i="17"/>
  <c r="U367" i="17"/>
  <c r="V367" i="17"/>
  <c r="X367" i="17"/>
  <c r="T368" i="17"/>
  <c r="U368" i="17"/>
  <c r="V368" i="17"/>
  <c r="X368" i="17"/>
  <c r="T369" i="17"/>
  <c r="U369" i="17"/>
  <c r="V369" i="17"/>
  <c r="X369" i="17"/>
  <c r="T370" i="17"/>
  <c r="U370" i="17"/>
  <c r="V370" i="17"/>
  <c r="X370" i="17"/>
  <c r="T371" i="17"/>
  <c r="U371" i="17"/>
  <c r="V371" i="17"/>
  <c r="X371" i="17"/>
  <c r="T372" i="17"/>
  <c r="U372" i="17"/>
  <c r="V372" i="17"/>
  <c r="X372" i="17"/>
  <c r="T373" i="17"/>
  <c r="U373" i="17"/>
  <c r="V373" i="17"/>
  <c r="X373" i="17"/>
  <c r="T374" i="17"/>
  <c r="U374" i="17"/>
  <c r="V374" i="17"/>
  <c r="X374" i="17"/>
  <c r="T375" i="17"/>
  <c r="U375" i="17"/>
  <c r="V375" i="17"/>
  <c r="X375" i="17"/>
  <c r="T376" i="17"/>
  <c r="U376" i="17"/>
  <c r="V376" i="17"/>
  <c r="X376" i="17"/>
  <c r="T377" i="17"/>
  <c r="U377" i="17"/>
  <c r="V377" i="17"/>
  <c r="X377" i="17"/>
  <c r="T378" i="17"/>
  <c r="U378" i="17"/>
  <c r="V378" i="17"/>
  <c r="X378" i="17"/>
  <c r="T379" i="17"/>
  <c r="U379" i="17"/>
  <c r="V379" i="17"/>
  <c r="X379" i="17"/>
  <c r="T380" i="17"/>
  <c r="U380" i="17"/>
  <c r="V380" i="17"/>
  <c r="X380" i="17"/>
  <c r="T381" i="17"/>
  <c r="U381" i="17"/>
  <c r="V381" i="17"/>
  <c r="X381" i="17"/>
  <c r="T382" i="17"/>
  <c r="U382" i="17"/>
  <c r="V382" i="17"/>
  <c r="X382" i="17"/>
  <c r="T383" i="17"/>
  <c r="U383" i="17"/>
  <c r="V383" i="17"/>
  <c r="X383" i="17"/>
  <c r="T384" i="17"/>
  <c r="U384" i="17"/>
  <c r="V384" i="17"/>
  <c r="X384" i="17"/>
  <c r="T385" i="17"/>
  <c r="U385" i="17"/>
  <c r="V385" i="17"/>
  <c r="X385" i="17"/>
  <c r="T386" i="17"/>
  <c r="U386" i="17"/>
  <c r="V386" i="17"/>
  <c r="X386" i="17"/>
  <c r="T387" i="17"/>
  <c r="U387" i="17"/>
  <c r="V387" i="17"/>
  <c r="X387" i="17"/>
  <c r="T388" i="17"/>
  <c r="U388" i="17"/>
  <c r="V388" i="17"/>
  <c r="X388" i="17"/>
  <c r="T389" i="17"/>
  <c r="U389" i="17"/>
  <c r="V389" i="17"/>
  <c r="X389" i="17"/>
  <c r="T390" i="17"/>
  <c r="U390" i="17"/>
  <c r="V390" i="17"/>
  <c r="X390" i="17"/>
  <c r="T391" i="17"/>
  <c r="U391" i="17"/>
  <c r="V391" i="17"/>
  <c r="X391" i="17"/>
  <c r="T392" i="17"/>
  <c r="U392" i="17"/>
  <c r="V392" i="17"/>
  <c r="X392" i="17"/>
  <c r="T393" i="17"/>
  <c r="U393" i="17"/>
  <c r="V393" i="17"/>
  <c r="X393" i="17"/>
  <c r="T394" i="17"/>
  <c r="U394" i="17"/>
  <c r="V394" i="17"/>
  <c r="X394" i="17"/>
  <c r="T395" i="17"/>
  <c r="U395" i="17"/>
  <c r="V395" i="17"/>
  <c r="X395" i="17"/>
  <c r="T396" i="17"/>
  <c r="U396" i="17"/>
  <c r="V396" i="17"/>
  <c r="X396" i="17"/>
  <c r="T397" i="17"/>
  <c r="U397" i="17"/>
  <c r="V397" i="17"/>
  <c r="X397" i="17"/>
  <c r="T398" i="17"/>
  <c r="U398" i="17"/>
  <c r="V398" i="17"/>
  <c r="X398" i="17"/>
  <c r="T399" i="17"/>
  <c r="U399" i="17"/>
  <c r="V399" i="17"/>
  <c r="X399" i="17"/>
  <c r="T400" i="17"/>
  <c r="U400" i="17"/>
  <c r="V400" i="17"/>
  <c r="X400" i="17"/>
  <c r="T401" i="17"/>
  <c r="U401" i="17"/>
  <c r="V401" i="17"/>
  <c r="X401" i="17"/>
  <c r="T402" i="17"/>
  <c r="U402" i="17"/>
  <c r="V402" i="17"/>
  <c r="X402" i="17"/>
  <c r="T403" i="17"/>
  <c r="U403" i="17"/>
  <c r="V403" i="17"/>
  <c r="X403" i="17"/>
  <c r="T404" i="17"/>
  <c r="U404" i="17"/>
  <c r="V404" i="17"/>
  <c r="X404" i="17"/>
  <c r="T405" i="17"/>
  <c r="U405" i="17"/>
  <c r="V405" i="17"/>
  <c r="X405" i="17"/>
  <c r="T406" i="17"/>
  <c r="U406" i="17"/>
  <c r="V406" i="17"/>
  <c r="X406" i="17"/>
  <c r="T407" i="17"/>
  <c r="U407" i="17"/>
  <c r="V407" i="17"/>
  <c r="X407" i="17"/>
  <c r="T408" i="17"/>
  <c r="U408" i="17"/>
  <c r="V408" i="17"/>
  <c r="X408" i="17"/>
  <c r="T409" i="17"/>
  <c r="U409" i="17"/>
  <c r="V409" i="17"/>
  <c r="X409" i="17"/>
  <c r="T410" i="17"/>
  <c r="U410" i="17"/>
  <c r="V410" i="17"/>
  <c r="X410" i="17"/>
  <c r="T411" i="17"/>
  <c r="U411" i="17"/>
  <c r="V411" i="17"/>
  <c r="X411" i="17"/>
  <c r="T412" i="17"/>
  <c r="U412" i="17"/>
  <c r="V412" i="17"/>
  <c r="X412" i="17"/>
  <c r="T413" i="17"/>
  <c r="U413" i="17"/>
  <c r="V413" i="17"/>
  <c r="X413" i="17"/>
  <c r="T414" i="17"/>
  <c r="U414" i="17"/>
  <c r="V414" i="17"/>
  <c r="X414" i="17"/>
  <c r="T415" i="17"/>
  <c r="U415" i="17"/>
  <c r="V415" i="17"/>
  <c r="X415" i="17"/>
  <c r="T416" i="17"/>
  <c r="U416" i="17"/>
  <c r="V416" i="17"/>
  <c r="X416" i="17"/>
  <c r="T417" i="17"/>
  <c r="U417" i="17"/>
  <c r="V417" i="17"/>
  <c r="X417" i="17"/>
  <c r="T418" i="17"/>
  <c r="U418" i="17"/>
  <c r="V418" i="17"/>
  <c r="X418" i="17"/>
  <c r="T419" i="17"/>
  <c r="U419" i="17"/>
  <c r="V419" i="17"/>
  <c r="X419" i="17"/>
  <c r="T420" i="17"/>
  <c r="U420" i="17"/>
  <c r="V420" i="17"/>
  <c r="X420" i="17"/>
  <c r="T421" i="17"/>
  <c r="U421" i="17"/>
  <c r="V421" i="17"/>
  <c r="X421" i="17"/>
  <c r="T422" i="17"/>
  <c r="U422" i="17"/>
  <c r="V422" i="17"/>
  <c r="X422" i="17"/>
  <c r="T423" i="17"/>
  <c r="U423" i="17"/>
  <c r="V423" i="17"/>
  <c r="X423" i="17"/>
  <c r="T424" i="17"/>
  <c r="U424" i="17"/>
  <c r="V424" i="17"/>
  <c r="X424" i="17"/>
  <c r="T425" i="17"/>
  <c r="U425" i="17"/>
  <c r="V425" i="17"/>
  <c r="X425" i="17"/>
  <c r="T426" i="17"/>
  <c r="U426" i="17"/>
  <c r="V426" i="17"/>
  <c r="X426" i="17"/>
  <c r="T427" i="17"/>
  <c r="U427" i="17"/>
  <c r="V427" i="17"/>
  <c r="X427" i="17"/>
  <c r="T428" i="17"/>
  <c r="U428" i="17"/>
  <c r="V428" i="17"/>
  <c r="X428" i="17"/>
  <c r="T429" i="17"/>
  <c r="U429" i="17"/>
  <c r="V429" i="17"/>
  <c r="X429" i="17"/>
  <c r="T430" i="17"/>
  <c r="U430" i="17"/>
  <c r="V430" i="17"/>
  <c r="X430" i="17"/>
  <c r="T431" i="17"/>
  <c r="U431" i="17"/>
  <c r="V431" i="17"/>
  <c r="X431" i="17"/>
  <c r="T432" i="17"/>
  <c r="U432" i="17"/>
  <c r="V432" i="17"/>
  <c r="X432" i="17"/>
  <c r="T433" i="17"/>
  <c r="U433" i="17"/>
  <c r="V433" i="17"/>
  <c r="X433" i="17"/>
  <c r="T434" i="17"/>
  <c r="U434" i="17"/>
  <c r="V434" i="17"/>
  <c r="X434" i="17"/>
  <c r="T435" i="17"/>
  <c r="U435" i="17"/>
  <c r="V435" i="17"/>
  <c r="X435" i="17"/>
  <c r="T436" i="17"/>
  <c r="U436" i="17"/>
  <c r="V436" i="17"/>
  <c r="X436" i="17"/>
  <c r="T437" i="17"/>
  <c r="U437" i="17"/>
  <c r="V437" i="17"/>
  <c r="X437" i="17"/>
  <c r="T438" i="17"/>
  <c r="U438" i="17"/>
  <c r="V438" i="17"/>
  <c r="X438" i="17"/>
  <c r="T439" i="17"/>
  <c r="U439" i="17"/>
  <c r="V439" i="17"/>
  <c r="X439" i="17"/>
  <c r="T440" i="17"/>
  <c r="U440" i="17"/>
  <c r="V440" i="17"/>
  <c r="X440" i="17"/>
  <c r="T441" i="17"/>
  <c r="U441" i="17"/>
  <c r="V441" i="17"/>
  <c r="X441" i="17"/>
  <c r="T442" i="17"/>
  <c r="U442" i="17"/>
  <c r="V442" i="17"/>
  <c r="X442" i="17"/>
  <c r="T443" i="17"/>
  <c r="U443" i="17"/>
  <c r="V443" i="17"/>
  <c r="X443" i="17"/>
  <c r="T444" i="17"/>
  <c r="U444" i="17"/>
  <c r="V444" i="17"/>
  <c r="X444" i="17"/>
  <c r="T445" i="17"/>
  <c r="U445" i="17"/>
  <c r="V445" i="17"/>
  <c r="X445" i="17"/>
  <c r="T446" i="17"/>
  <c r="U446" i="17"/>
  <c r="V446" i="17"/>
  <c r="X446" i="17"/>
  <c r="T447" i="17"/>
  <c r="U447" i="17"/>
  <c r="V447" i="17"/>
  <c r="X447" i="17"/>
  <c r="T448" i="17"/>
  <c r="U448" i="17"/>
  <c r="V448" i="17"/>
  <c r="X448" i="17"/>
  <c r="T449" i="17"/>
  <c r="U449" i="17"/>
  <c r="V449" i="17"/>
  <c r="X449" i="17"/>
  <c r="T450" i="17"/>
  <c r="U450" i="17"/>
  <c r="V450" i="17"/>
  <c r="X450" i="17"/>
  <c r="T451" i="17"/>
  <c r="U451" i="17"/>
  <c r="V451" i="17"/>
  <c r="X451" i="17"/>
  <c r="T452" i="17"/>
  <c r="U452" i="17"/>
  <c r="V452" i="17"/>
  <c r="X452" i="17"/>
  <c r="T453" i="17"/>
  <c r="U453" i="17"/>
  <c r="V453" i="17"/>
  <c r="X453" i="17"/>
  <c r="T454" i="17"/>
  <c r="U454" i="17"/>
  <c r="V454" i="17"/>
  <c r="X454" i="17"/>
  <c r="T455" i="17"/>
  <c r="U455" i="17"/>
  <c r="V455" i="17"/>
  <c r="X455" i="17"/>
  <c r="T456" i="17"/>
  <c r="U456" i="17"/>
  <c r="V456" i="17"/>
  <c r="X456" i="17"/>
  <c r="T457" i="17"/>
  <c r="U457" i="17"/>
  <c r="V457" i="17"/>
  <c r="X457" i="17"/>
  <c r="T458" i="17"/>
  <c r="U458" i="17"/>
  <c r="V458" i="17"/>
  <c r="X458" i="17"/>
  <c r="T459" i="17"/>
  <c r="U459" i="17"/>
  <c r="V459" i="17"/>
  <c r="X459" i="17"/>
  <c r="T460" i="17"/>
  <c r="U460" i="17"/>
  <c r="V460" i="17"/>
  <c r="X460" i="17"/>
  <c r="T461" i="17"/>
  <c r="U461" i="17"/>
  <c r="V461" i="17"/>
  <c r="X461" i="17"/>
  <c r="T462" i="17"/>
  <c r="U462" i="17"/>
  <c r="V462" i="17"/>
  <c r="X462" i="17"/>
  <c r="T463" i="17"/>
  <c r="U463" i="17"/>
  <c r="V463" i="17"/>
  <c r="X463" i="17"/>
  <c r="T464" i="17"/>
  <c r="U464" i="17"/>
  <c r="V464" i="17"/>
  <c r="X464" i="17"/>
  <c r="T465" i="17"/>
  <c r="U465" i="17"/>
  <c r="V465" i="17"/>
  <c r="X465" i="17"/>
  <c r="T466" i="17"/>
  <c r="U466" i="17"/>
  <c r="V466" i="17"/>
  <c r="X466" i="17"/>
  <c r="T467" i="17"/>
  <c r="U467" i="17"/>
  <c r="V467" i="17"/>
  <c r="X467" i="17"/>
  <c r="T468" i="17"/>
  <c r="U468" i="17"/>
  <c r="V468" i="17"/>
  <c r="X468" i="17"/>
  <c r="T469" i="17"/>
  <c r="U469" i="17"/>
  <c r="V469" i="17"/>
  <c r="X469" i="17"/>
  <c r="T470" i="17"/>
  <c r="U470" i="17"/>
  <c r="V470" i="17"/>
  <c r="X470" i="17"/>
  <c r="T471" i="17"/>
  <c r="U471" i="17"/>
  <c r="V471" i="17"/>
  <c r="X471" i="17"/>
  <c r="T472" i="17"/>
  <c r="U472" i="17"/>
  <c r="V472" i="17"/>
  <c r="X472" i="17"/>
  <c r="T473" i="17"/>
  <c r="U473" i="17"/>
  <c r="V473" i="17"/>
  <c r="X473" i="17"/>
  <c r="T474" i="17"/>
  <c r="U474" i="17"/>
  <c r="V474" i="17"/>
  <c r="X474" i="17"/>
  <c r="T475" i="17"/>
  <c r="U475" i="17"/>
  <c r="V475" i="17"/>
  <c r="X475" i="17"/>
  <c r="T476" i="17"/>
  <c r="U476" i="17"/>
  <c r="V476" i="17"/>
  <c r="X476" i="17"/>
  <c r="T477" i="17"/>
  <c r="U477" i="17"/>
  <c r="V477" i="17"/>
  <c r="X477" i="17"/>
  <c r="T478" i="17"/>
  <c r="U478" i="17"/>
  <c r="V478" i="17"/>
  <c r="X478" i="17"/>
  <c r="T479" i="17"/>
  <c r="U479" i="17"/>
  <c r="V479" i="17"/>
  <c r="X479" i="17"/>
  <c r="T480" i="17"/>
  <c r="U480" i="17"/>
  <c r="V480" i="17"/>
  <c r="X480" i="17"/>
  <c r="T481" i="17"/>
  <c r="U481" i="17"/>
  <c r="V481" i="17"/>
  <c r="X481" i="17"/>
  <c r="T482" i="17"/>
  <c r="U482" i="17"/>
  <c r="V482" i="17"/>
  <c r="X482" i="17"/>
  <c r="T483" i="17"/>
  <c r="U483" i="17"/>
  <c r="V483" i="17"/>
  <c r="X483" i="17"/>
  <c r="T484" i="17"/>
  <c r="U484" i="17"/>
  <c r="V484" i="17"/>
  <c r="X484" i="17"/>
  <c r="T485" i="17"/>
  <c r="U485" i="17"/>
  <c r="V485" i="17"/>
  <c r="X485" i="17"/>
  <c r="T486" i="17"/>
  <c r="U486" i="17"/>
  <c r="V486" i="17"/>
  <c r="X486" i="17"/>
  <c r="T487" i="17"/>
  <c r="U487" i="17"/>
  <c r="V487" i="17"/>
  <c r="X487" i="17"/>
  <c r="T488" i="17"/>
  <c r="U488" i="17"/>
  <c r="V488" i="17"/>
  <c r="X488" i="17"/>
  <c r="T489" i="17"/>
  <c r="U489" i="17"/>
  <c r="V489" i="17"/>
  <c r="X489" i="17"/>
  <c r="T490" i="17"/>
  <c r="U490" i="17"/>
  <c r="V490" i="17"/>
  <c r="X490" i="17"/>
  <c r="T491" i="17"/>
  <c r="U491" i="17"/>
  <c r="V491" i="17"/>
  <c r="X491" i="17"/>
  <c r="T492" i="17"/>
  <c r="U492" i="17"/>
  <c r="V492" i="17"/>
  <c r="X492" i="17"/>
  <c r="T493" i="17"/>
  <c r="U493" i="17"/>
  <c r="V493" i="17"/>
  <c r="X493" i="17"/>
  <c r="T494" i="17"/>
  <c r="U494" i="17"/>
  <c r="V494" i="17"/>
  <c r="X494" i="17"/>
  <c r="T495" i="17"/>
  <c r="U495" i="17"/>
  <c r="V495" i="17"/>
  <c r="X495" i="17"/>
  <c r="T496" i="17"/>
  <c r="U496" i="17"/>
  <c r="V496" i="17"/>
  <c r="X496" i="17"/>
  <c r="T497" i="17"/>
  <c r="U497" i="17"/>
  <c r="V497" i="17"/>
  <c r="X497" i="17"/>
  <c r="T498" i="17"/>
  <c r="U498" i="17"/>
  <c r="V498" i="17"/>
  <c r="X498" i="17"/>
  <c r="T499" i="17"/>
  <c r="U499" i="17"/>
  <c r="V499" i="17"/>
  <c r="X499" i="17"/>
  <c r="T500" i="17"/>
  <c r="U500" i="17"/>
  <c r="V500" i="17"/>
  <c r="X500" i="17"/>
  <c r="T501" i="17"/>
  <c r="U501" i="17"/>
  <c r="V501" i="17"/>
  <c r="X501" i="17"/>
  <c r="T502" i="17"/>
  <c r="U502" i="17"/>
  <c r="V502" i="17"/>
  <c r="X502" i="17"/>
  <c r="T503" i="17"/>
  <c r="U503" i="17"/>
  <c r="V503" i="17"/>
  <c r="X503" i="17"/>
  <c r="T504" i="17"/>
  <c r="U504" i="17"/>
  <c r="V504" i="17"/>
  <c r="X504" i="17"/>
  <c r="T505" i="17"/>
  <c r="U505" i="17"/>
  <c r="V505" i="17"/>
  <c r="X505" i="17"/>
  <c r="T506" i="17"/>
  <c r="U506" i="17"/>
  <c r="V506" i="17"/>
  <c r="X506" i="17"/>
  <c r="T507" i="17"/>
  <c r="U507" i="17"/>
  <c r="V507" i="17"/>
  <c r="X507" i="17"/>
  <c r="T508" i="17"/>
  <c r="U508" i="17"/>
  <c r="V508" i="17"/>
  <c r="X508" i="17"/>
  <c r="T509" i="17"/>
  <c r="U509" i="17"/>
  <c r="V509" i="17"/>
  <c r="X509" i="17"/>
  <c r="T510" i="17"/>
  <c r="U510" i="17"/>
  <c r="V510" i="17"/>
  <c r="X510" i="17"/>
  <c r="T511" i="17"/>
  <c r="U511" i="17"/>
  <c r="V511" i="17"/>
  <c r="X511" i="17"/>
  <c r="T512" i="17"/>
  <c r="U512" i="17"/>
  <c r="V512" i="17"/>
  <c r="X512" i="17"/>
  <c r="T513" i="17"/>
  <c r="U513" i="17"/>
  <c r="V513" i="17"/>
  <c r="X513" i="17"/>
  <c r="T514" i="17"/>
  <c r="U514" i="17"/>
  <c r="V514" i="17"/>
  <c r="X514" i="17"/>
  <c r="T515" i="17"/>
  <c r="U515" i="17"/>
  <c r="V515" i="17"/>
  <c r="X515" i="17"/>
  <c r="T516" i="17"/>
  <c r="U516" i="17"/>
  <c r="V516" i="17"/>
  <c r="X516" i="17"/>
  <c r="T517" i="17"/>
  <c r="U517" i="17"/>
  <c r="V517" i="17"/>
  <c r="X517" i="17"/>
  <c r="T518" i="17"/>
  <c r="U518" i="17"/>
  <c r="V518" i="17"/>
  <c r="X518" i="17"/>
  <c r="T519" i="17"/>
  <c r="U519" i="17"/>
  <c r="V519" i="17"/>
  <c r="X519" i="17"/>
  <c r="T520" i="17"/>
  <c r="U520" i="17"/>
  <c r="V520" i="17"/>
  <c r="X520" i="17"/>
  <c r="T521" i="17"/>
  <c r="U521" i="17"/>
  <c r="V521" i="17"/>
  <c r="X521" i="17"/>
  <c r="T522" i="17"/>
  <c r="U522" i="17"/>
  <c r="V522" i="17"/>
  <c r="X522" i="17"/>
  <c r="T523" i="17"/>
  <c r="U523" i="17"/>
  <c r="V523" i="17"/>
  <c r="X523" i="17"/>
  <c r="T524" i="17"/>
  <c r="U524" i="17"/>
  <c r="V524" i="17"/>
  <c r="X524" i="17"/>
  <c r="T525" i="17"/>
  <c r="U525" i="17"/>
  <c r="V525" i="17"/>
  <c r="X525" i="17"/>
  <c r="T526" i="17"/>
  <c r="U526" i="17"/>
  <c r="V526" i="17"/>
  <c r="X526" i="17"/>
  <c r="T527" i="17"/>
  <c r="U527" i="17"/>
  <c r="V527" i="17"/>
  <c r="X527" i="17"/>
  <c r="T528" i="17"/>
  <c r="U528" i="17"/>
  <c r="V528" i="17"/>
  <c r="X528" i="17"/>
  <c r="T529" i="17"/>
  <c r="U529" i="17"/>
  <c r="V529" i="17"/>
  <c r="X529" i="17"/>
  <c r="T530" i="17"/>
  <c r="U530" i="17"/>
  <c r="V530" i="17"/>
  <c r="X530" i="17"/>
  <c r="T531" i="17"/>
  <c r="U531" i="17"/>
  <c r="V531" i="17"/>
  <c r="X531" i="17"/>
  <c r="T532" i="17"/>
  <c r="U532" i="17"/>
  <c r="V532" i="17"/>
  <c r="X532" i="17"/>
  <c r="T533" i="17"/>
  <c r="U533" i="17"/>
  <c r="V533" i="17"/>
  <c r="X533" i="17"/>
  <c r="T534" i="17"/>
  <c r="U534" i="17"/>
  <c r="V534" i="17"/>
  <c r="X534" i="17"/>
  <c r="T535" i="17"/>
  <c r="U535" i="17"/>
  <c r="V535" i="17"/>
  <c r="X535" i="17"/>
  <c r="T536" i="17"/>
  <c r="U536" i="17"/>
  <c r="V536" i="17"/>
  <c r="X536" i="17"/>
  <c r="T537" i="17"/>
  <c r="U537" i="17"/>
  <c r="V537" i="17"/>
  <c r="X537" i="17"/>
  <c r="T538" i="17"/>
  <c r="U538" i="17"/>
  <c r="V538" i="17"/>
  <c r="X538" i="17"/>
  <c r="T539" i="17"/>
  <c r="U539" i="17"/>
  <c r="V539" i="17"/>
  <c r="X539" i="17"/>
  <c r="T540" i="17"/>
  <c r="U540" i="17"/>
  <c r="V540" i="17"/>
  <c r="X540" i="17"/>
  <c r="T541" i="17"/>
  <c r="U541" i="17"/>
  <c r="V541" i="17"/>
  <c r="X541" i="17"/>
  <c r="T542" i="17"/>
  <c r="U542" i="17"/>
  <c r="V542" i="17"/>
  <c r="X542" i="17"/>
  <c r="T543" i="17"/>
  <c r="U543" i="17"/>
  <c r="V543" i="17"/>
  <c r="X543" i="17"/>
  <c r="T544" i="17"/>
  <c r="U544" i="17"/>
  <c r="V544" i="17"/>
  <c r="X544" i="17"/>
  <c r="T545" i="17"/>
  <c r="U545" i="17"/>
  <c r="V545" i="17"/>
  <c r="X545" i="17"/>
  <c r="T546" i="17"/>
  <c r="U546" i="17"/>
  <c r="V546" i="17"/>
  <c r="X546" i="17"/>
  <c r="T547" i="17"/>
  <c r="U547" i="17"/>
  <c r="V547" i="17"/>
  <c r="X547" i="17"/>
  <c r="T548" i="17"/>
  <c r="U548" i="17"/>
  <c r="V548" i="17"/>
  <c r="X548" i="17"/>
  <c r="T549" i="17"/>
  <c r="U549" i="17"/>
  <c r="V549" i="17"/>
  <c r="X549" i="17"/>
  <c r="T550" i="17"/>
  <c r="U550" i="17"/>
  <c r="V550" i="17"/>
  <c r="X550" i="17"/>
  <c r="T551" i="17"/>
  <c r="U551" i="17"/>
  <c r="V551" i="17"/>
  <c r="X551" i="17"/>
  <c r="T552" i="17"/>
  <c r="U552" i="17"/>
  <c r="V552" i="17"/>
  <c r="X552" i="17"/>
  <c r="T553" i="17"/>
  <c r="U553" i="17"/>
  <c r="V553" i="17"/>
  <c r="X553" i="17"/>
  <c r="T554" i="17"/>
  <c r="U554" i="17"/>
  <c r="V554" i="17"/>
  <c r="X554" i="17"/>
  <c r="T555" i="17"/>
  <c r="U555" i="17"/>
  <c r="V555" i="17"/>
  <c r="X555" i="17"/>
  <c r="T556" i="17"/>
  <c r="U556" i="17"/>
  <c r="V556" i="17"/>
  <c r="X556" i="17"/>
  <c r="T557" i="17"/>
  <c r="U557" i="17"/>
  <c r="V557" i="17"/>
  <c r="X557" i="17"/>
  <c r="T558" i="17"/>
  <c r="U558" i="17"/>
  <c r="V558" i="17"/>
  <c r="X558" i="17"/>
  <c r="T559" i="17"/>
  <c r="U559" i="17"/>
  <c r="V559" i="17"/>
  <c r="X559" i="17"/>
  <c r="T560" i="17"/>
  <c r="U560" i="17"/>
  <c r="V560" i="17"/>
  <c r="X560" i="17"/>
  <c r="T561" i="17"/>
  <c r="U561" i="17"/>
  <c r="V561" i="17"/>
  <c r="X561" i="17"/>
  <c r="T562" i="17"/>
  <c r="U562" i="17"/>
  <c r="V562" i="17"/>
  <c r="X562" i="17"/>
  <c r="T563" i="17"/>
  <c r="U563" i="17"/>
  <c r="V563" i="17"/>
  <c r="X563" i="17"/>
  <c r="T564" i="17"/>
  <c r="U564" i="17"/>
  <c r="V564" i="17"/>
  <c r="X564" i="17"/>
  <c r="T565" i="17"/>
  <c r="U565" i="17"/>
  <c r="V565" i="17"/>
  <c r="X565" i="17"/>
  <c r="T566" i="17"/>
  <c r="U566" i="17"/>
  <c r="V566" i="17"/>
  <c r="X566" i="17"/>
  <c r="T567" i="17"/>
  <c r="U567" i="17"/>
  <c r="V567" i="17"/>
  <c r="X567" i="17"/>
  <c r="T568" i="17"/>
  <c r="U568" i="17"/>
  <c r="V568" i="17"/>
  <c r="X568" i="17"/>
  <c r="T569" i="17"/>
  <c r="U569" i="17"/>
  <c r="V569" i="17"/>
  <c r="X569" i="17"/>
  <c r="T570" i="17"/>
  <c r="U570" i="17"/>
  <c r="V570" i="17"/>
  <c r="X570" i="17"/>
  <c r="T571" i="17"/>
  <c r="U571" i="17"/>
  <c r="V571" i="17"/>
  <c r="X571" i="17"/>
  <c r="T572" i="17"/>
  <c r="U572" i="17"/>
  <c r="V572" i="17"/>
  <c r="X572" i="17"/>
  <c r="T573" i="17"/>
  <c r="U573" i="17"/>
  <c r="V573" i="17"/>
  <c r="X573" i="17"/>
  <c r="T574" i="17"/>
  <c r="U574" i="17"/>
  <c r="V574" i="17"/>
  <c r="X574" i="17"/>
  <c r="T575" i="17"/>
  <c r="U575" i="17"/>
  <c r="V575" i="17"/>
  <c r="X575" i="17"/>
  <c r="T576" i="17"/>
  <c r="U576" i="17"/>
  <c r="V576" i="17"/>
  <c r="X576" i="17"/>
  <c r="T577" i="17"/>
  <c r="U577" i="17"/>
  <c r="V577" i="17"/>
  <c r="X577" i="17"/>
  <c r="T578" i="17"/>
  <c r="U578" i="17"/>
  <c r="V578" i="17"/>
  <c r="X578" i="17"/>
  <c r="T579" i="17"/>
  <c r="U579" i="17"/>
  <c r="V579" i="17"/>
  <c r="X579" i="17"/>
  <c r="T580" i="17"/>
  <c r="U580" i="17"/>
  <c r="V580" i="17"/>
  <c r="X580" i="17"/>
  <c r="T581" i="17"/>
  <c r="U581" i="17"/>
  <c r="V581" i="17"/>
  <c r="X581" i="17"/>
  <c r="T582" i="17"/>
  <c r="U582" i="17"/>
  <c r="V582" i="17"/>
  <c r="X582" i="17"/>
  <c r="T583" i="17"/>
  <c r="U583" i="17"/>
  <c r="V583" i="17"/>
  <c r="X583" i="17"/>
  <c r="T584" i="17"/>
  <c r="U584" i="17"/>
  <c r="V584" i="17"/>
  <c r="X584" i="17"/>
  <c r="T585" i="17"/>
  <c r="U585" i="17"/>
  <c r="V585" i="17"/>
  <c r="X585" i="17"/>
  <c r="T586" i="17"/>
  <c r="U586" i="17"/>
  <c r="V586" i="17"/>
  <c r="X586" i="17"/>
  <c r="T587" i="17"/>
  <c r="U587" i="17"/>
  <c r="V587" i="17"/>
  <c r="X587" i="17"/>
  <c r="T588" i="17"/>
  <c r="U588" i="17"/>
  <c r="V588" i="17"/>
  <c r="X588" i="17"/>
  <c r="T589" i="17"/>
  <c r="U589" i="17"/>
  <c r="V589" i="17"/>
  <c r="X589" i="17"/>
  <c r="T590" i="17"/>
  <c r="U590" i="17"/>
  <c r="V590" i="17"/>
  <c r="X590" i="17"/>
  <c r="T591" i="17"/>
  <c r="U591" i="17"/>
  <c r="V591" i="17"/>
  <c r="X591" i="17"/>
  <c r="T592" i="17"/>
  <c r="U592" i="17"/>
  <c r="V592" i="17"/>
  <c r="X592" i="17"/>
  <c r="T593" i="17"/>
  <c r="U593" i="17"/>
  <c r="V593" i="17"/>
  <c r="X593" i="17"/>
  <c r="T594" i="17"/>
  <c r="U594" i="17"/>
  <c r="V594" i="17"/>
  <c r="X594" i="17"/>
  <c r="T595" i="17"/>
  <c r="U595" i="17"/>
  <c r="V595" i="17"/>
  <c r="X595" i="17"/>
  <c r="T596" i="17"/>
  <c r="U596" i="17"/>
  <c r="V596" i="17"/>
  <c r="X596" i="17"/>
  <c r="T597" i="17"/>
  <c r="U597" i="17"/>
  <c r="V597" i="17"/>
  <c r="X597" i="17"/>
  <c r="T598" i="17"/>
  <c r="U598" i="17"/>
  <c r="V598" i="17"/>
  <c r="X598" i="17"/>
  <c r="T599" i="17"/>
  <c r="U599" i="17"/>
  <c r="V599" i="17"/>
  <c r="X599" i="17"/>
  <c r="T600" i="17"/>
  <c r="U600" i="17"/>
  <c r="V600" i="17"/>
  <c r="X600" i="17"/>
  <c r="T601" i="17"/>
  <c r="U601" i="17"/>
  <c r="V601" i="17"/>
  <c r="X601" i="17"/>
  <c r="T602" i="17"/>
  <c r="U602" i="17"/>
  <c r="V602" i="17"/>
  <c r="X602" i="17"/>
  <c r="T603" i="17"/>
  <c r="U603" i="17"/>
  <c r="V603" i="17"/>
  <c r="X603" i="17"/>
  <c r="T604" i="17"/>
  <c r="U604" i="17"/>
  <c r="V604" i="17"/>
  <c r="X604" i="17"/>
  <c r="T605" i="17"/>
  <c r="U605" i="17"/>
  <c r="V605" i="17"/>
  <c r="X605" i="17"/>
  <c r="T606" i="17"/>
  <c r="U606" i="17"/>
  <c r="V606" i="17"/>
  <c r="X606" i="17"/>
  <c r="T607" i="17"/>
  <c r="U607" i="17"/>
  <c r="V607" i="17"/>
  <c r="X607" i="17"/>
  <c r="T608" i="17"/>
  <c r="U608" i="17"/>
  <c r="V608" i="17"/>
  <c r="X608" i="17"/>
  <c r="T609" i="17"/>
  <c r="U609" i="17"/>
  <c r="V609" i="17"/>
  <c r="X609" i="17"/>
  <c r="T610" i="17"/>
  <c r="U610" i="17"/>
  <c r="V610" i="17"/>
  <c r="X610" i="17"/>
  <c r="T611" i="17"/>
  <c r="U611" i="17"/>
  <c r="V611" i="17"/>
  <c r="X611" i="17"/>
  <c r="T612" i="17"/>
  <c r="U612" i="17"/>
  <c r="V612" i="17"/>
  <c r="X612" i="17"/>
  <c r="T613" i="17"/>
  <c r="U613" i="17"/>
  <c r="V613" i="17"/>
  <c r="X613" i="17"/>
  <c r="T614" i="17"/>
  <c r="U614" i="17"/>
  <c r="V614" i="17"/>
  <c r="X614" i="17"/>
  <c r="T615" i="17"/>
  <c r="U615" i="17"/>
  <c r="V615" i="17"/>
  <c r="X615" i="17"/>
  <c r="T616" i="17"/>
  <c r="U616" i="17"/>
  <c r="V616" i="17"/>
  <c r="X616" i="17"/>
  <c r="T617" i="17"/>
  <c r="U617" i="17"/>
  <c r="V617" i="17"/>
  <c r="X617" i="17"/>
  <c r="T618" i="17"/>
  <c r="U618" i="17"/>
  <c r="V618" i="17"/>
  <c r="X618" i="17"/>
  <c r="T619" i="17"/>
  <c r="U619" i="17"/>
  <c r="V619" i="17"/>
  <c r="X619" i="17"/>
  <c r="T620" i="17"/>
  <c r="U620" i="17"/>
  <c r="V620" i="17"/>
  <c r="X620" i="17"/>
  <c r="T621" i="17"/>
  <c r="U621" i="17"/>
  <c r="V621" i="17"/>
  <c r="X621" i="17"/>
  <c r="T622" i="17"/>
  <c r="U622" i="17"/>
  <c r="V622" i="17"/>
  <c r="X622" i="17"/>
  <c r="T623" i="17"/>
  <c r="U623" i="17"/>
  <c r="V623" i="17"/>
  <c r="X623" i="17"/>
  <c r="T624" i="17"/>
  <c r="U624" i="17"/>
  <c r="V624" i="17"/>
  <c r="X624" i="17"/>
  <c r="T625" i="17"/>
  <c r="U625" i="17"/>
  <c r="V625" i="17"/>
  <c r="X625" i="17"/>
  <c r="T626" i="17"/>
  <c r="U626" i="17"/>
  <c r="V626" i="17"/>
  <c r="X626" i="17"/>
  <c r="T627" i="17"/>
  <c r="U627" i="17"/>
  <c r="V627" i="17"/>
  <c r="X627" i="17"/>
  <c r="T628" i="17"/>
  <c r="U628" i="17"/>
  <c r="V628" i="17"/>
  <c r="X628" i="17"/>
  <c r="T629" i="17"/>
  <c r="U629" i="17"/>
  <c r="V629" i="17"/>
  <c r="X629" i="17"/>
  <c r="T630" i="17"/>
  <c r="U630" i="17"/>
  <c r="V630" i="17"/>
  <c r="X630" i="17"/>
  <c r="T631" i="17"/>
  <c r="U631" i="17"/>
  <c r="V631" i="17"/>
  <c r="X631" i="17"/>
  <c r="T632" i="17"/>
  <c r="U632" i="17"/>
  <c r="V632" i="17"/>
  <c r="X632" i="17"/>
  <c r="T633" i="17"/>
  <c r="U633" i="17"/>
  <c r="V633" i="17"/>
  <c r="X633" i="17"/>
  <c r="T634" i="17"/>
  <c r="U634" i="17"/>
  <c r="V634" i="17"/>
  <c r="X634" i="17"/>
  <c r="T635" i="17"/>
  <c r="U635" i="17"/>
  <c r="V635" i="17"/>
  <c r="X635" i="17"/>
  <c r="T636" i="17"/>
  <c r="U636" i="17"/>
  <c r="V636" i="17"/>
  <c r="X636" i="17"/>
  <c r="T637" i="17"/>
  <c r="U637" i="17"/>
  <c r="V637" i="17"/>
  <c r="X637" i="17"/>
  <c r="T638" i="17"/>
  <c r="U638" i="17"/>
  <c r="V638" i="17"/>
  <c r="X638" i="17"/>
  <c r="T639" i="17"/>
  <c r="U639" i="17"/>
  <c r="V639" i="17"/>
  <c r="X639" i="17"/>
  <c r="T640" i="17"/>
  <c r="U640" i="17"/>
  <c r="V640" i="17"/>
  <c r="X640" i="17"/>
  <c r="T641" i="17"/>
  <c r="U641" i="17"/>
  <c r="V641" i="17"/>
  <c r="X641" i="17"/>
  <c r="T642" i="17"/>
  <c r="U642" i="17"/>
  <c r="V642" i="17"/>
  <c r="X642" i="17"/>
  <c r="T643" i="17"/>
  <c r="U643" i="17"/>
  <c r="V643" i="17"/>
  <c r="X643" i="17"/>
  <c r="T644" i="17"/>
  <c r="U644" i="17"/>
  <c r="V644" i="17"/>
  <c r="X644" i="17"/>
  <c r="T645" i="17"/>
  <c r="U645" i="17"/>
  <c r="V645" i="17"/>
  <c r="X645" i="17"/>
  <c r="T646" i="17"/>
  <c r="U646" i="17"/>
  <c r="V646" i="17"/>
  <c r="X646" i="17"/>
  <c r="T647" i="17"/>
  <c r="U647" i="17"/>
  <c r="V647" i="17"/>
  <c r="X647" i="17"/>
  <c r="T648" i="17"/>
  <c r="U648" i="17"/>
  <c r="V648" i="17"/>
  <c r="X648" i="17"/>
  <c r="T649" i="17"/>
  <c r="U649" i="17"/>
  <c r="V649" i="17"/>
  <c r="X649" i="17"/>
  <c r="T650" i="17"/>
  <c r="U650" i="17"/>
  <c r="V650" i="17"/>
  <c r="X650" i="17"/>
  <c r="T651" i="17"/>
  <c r="U651" i="17"/>
  <c r="V651" i="17"/>
  <c r="X651" i="17"/>
  <c r="T652" i="17"/>
  <c r="U652" i="17"/>
  <c r="V652" i="17"/>
  <c r="X652" i="17"/>
  <c r="T653" i="17"/>
  <c r="U653" i="17"/>
  <c r="V653" i="17"/>
  <c r="X653" i="17"/>
  <c r="T654" i="17"/>
  <c r="U654" i="17"/>
  <c r="V654" i="17"/>
  <c r="X654" i="17"/>
  <c r="T655" i="17"/>
  <c r="U655" i="17"/>
  <c r="V655" i="17"/>
  <c r="X655" i="17"/>
  <c r="T656" i="17"/>
  <c r="U656" i="17"/>
  <c r="V656" i="17"/>
  <c r="X656" i="17"/>
  <c r="T657" i="17"/>
  <c r="U657" i="17"/>
  <c r="V657" i="17"/>
  <c r="X657" i="17"/>
  <c r="T658" i="17"/>
  <c r="U658" i="17"/>
  <c r="V658" i="17"/>
  <c r="X658" i="17"/>
  <c r="T659" i="17"/>
  <c r="U659" i="17"/>
  <c r="V659" i="17"/>
  <c r="X659" i="17"/>
  <c r="T660" i="17"/>
  <c r="U660" i="17"/>
  <c r="V660" i="17"/>
  <c r="X660" i="17"/>
  <c r="T661" i="17"/>
  <c r="U661" i="17"/>
  <c r="V661" i="17"/>
  <c r="X661" i="17"/>
  <c r="T662" i="17"/>
  <c r="U662" i="17"/>
  <c r="V662" i="17"/>
  <c r="X662" i="17"/>
  <c r="T663" i="17"/>
  <c r="U663" i="17"/>
  <c r="V663" i="17"/>
  <c r="X663" i="17"/>
  <c r="T664" i="17"/>
  <c r="U664" i="17"/>
  <c r="V664" i="17"/>
  <c r="X664" i="17"/>
  <c r="T665" i="17"/>
  <c r="U665" i="17"/>
  <c r="V665" i="17"/>
  <c r="X665" i="17"/>
  <c r="T666" i="17"/>
  <c r="U666" i="17"/>
  <c r="V666" i="17"/>
  <c r="X666" i="17"/>
  <c r="T667" i="17"/>
  <c r="U667" i="17"/>
  <c r="V667" i="17"/>
  <c r="X667" i="17"/>
  <c r="T668" i="17"/>
  <c r="U668" i="17"/>
  <c r="V668" i="17"/>
  <c r="X668" i="17"/>
  <c r="T669" i="17"/>
  <c r="U669" i="17"/>
  <c r="V669" i="17"/>
  <c r="X669" i="17"/>
  <c r="T670" i="17"/>
  <c r="U670" i="17"/>
  <c r="V670" i="17"/>
  <c r="X670" i="17"/>
  <c r="T671" i="17"/>
  <c r="U671" i="17"/>
  <c r="V671" i="17"/>
  <c r="X671" i="17"/>
  <c r="T672" i="17"/>
  <c r="U672" i="17"/>
  <c r="V672" i="17"/>
  <c r="X672" i="17"/>
  <c r="T673" i="17"/>
  <c r="U673" i="17"/>
  <c r="V673" i="17"/>
  <c r="X673" i="17"/>
  <c r="T674" i="17"/>
  <c r="U674" i="17"/>
  <c r="V674" i="17"/>
  <c r="X674" i="17"/>
  <c r="T675" i="17"/>
  <c r="U675" i="17"/>
  <c r="V675" i="17"/>
  <c r="X675" i="17"/>
  <c r="T676" i="17"/>
  <c r="U676" i="17"/>
  <c r="V676" i="17"/>
  <c r="X676" i="17"/>
  <c r="T677" i="17"/>
  <c r="U677" i="17"/>
  <c r="V677" i="17"/>
  <c r="X677" i="17"/>
  <c r="T678" i="17"/>
  <c r="U678" i="17"/>
  <c r="V678" i="17"/>
  <c r="X678" i="17"/>
  <c r="T679" i="17"/>
  <c r="U679" i="17"/>
  <c r="V679" i="17"/>
  <c r="X679" i="17"/>
  <c r="T680" i="17"/>
  <c r="U680" i="17"/>
  <c r="V680" i="17"/>
  <c r="X680" i="17"/>
  <c r="T681" i="17"/>
  <c r="U681" i="17"/>
  <c r="V681" i="17"/>
  <c r="X681" i="17"/>
  <c r="T682" i="17"/>
  <c r="U682" i="17"/>
  <c r="V682" i="17"/>
  <c r="X682" i="17"/>
  <c r="T683" i="17"/>
  <c r="U683" i="17"/>
  <c r="V683" i="17"/>
  <c r="X683" i="17"/>
  <c r="T684" i="17"/>
  <c r="U684" i="17"/>
  <c r="V684" i="17"/>
  <c r="X684" i="17"/>
  <c r="T685" i="17"/>
  <c r="U685" i="17"/>
  <c r="V685" i="17"/>
  <c r="X685" i="17"/>
  <c r="T686" i="17"/>
  <c r="U686" i="17"/>
  <c r="V686" i="17"/>
  <c r="X686" i="17"/>
  <c r="T687" i="17"/>
  <c r="U687" i="17"/>
  <c r="V687" i="17"/>
  <c r="X687" i="17"/>
  <c r="T688" i="17"/>
  <c r="U688" i="17"/>
  <c r="V688" i="17"/>
  <c r="X688" i="17"/>
  <c r="T689" i="17"/>
  <c r="U689" i="17"/>
  <c r="V689" i="17"/>
  <c r="X689" i="17"/>
  <c r="T690" i="17"/>
  <c r="U690" i="17"/>
  <c r="V690" i="17"/>
  <c r="X690" i="17"/>
  <c r="T691" i="17"/>
  <c r="U691" i="17"/>
  <c r="V691" i="17"/>
  <c r="X691" i="17"/>
  <c r="T692" i="17"/>
  <c r="U692" i="17"/>
  <c r="V692" i="17"/>
  <c r="X692" i="17"/>
  <c r="T693" i="17"/>
  <c r="U693" i="17"/>
  <c r="V693" i="17"/>
  <c r="X693" i="17"/>
  <c r="T694" i="17"/>
  <c r="U694" i="17"/>
  <c r="V694" i="17"/>
  <c r="X694" i="17"/>
  <c r="T695" i="17"/>
  <c r="U695" i="17"/>
  <c r="V695" i="17"/>
  <c r="X695" i="17"/>
  <c r="T696" i="17"/>
  <c r="U696" i="17"/>
  <c r="V696" i="17"/>
  <c r="X696" i="17"/>
  <c r="T697" i="17"/>
  <c r="U697" i="17"/>
  <c r="V697" i="17"/>
  <c r="X697" i="17"/>
  <c r="T698" i="17"/>
  <c r="U698" i="17"/>
  <c r="V698" i="17"/>
  <c r="X698" i="17"/>
  <c r="T699" i="17"/>
  <c r="U699" i="17"/>
  <c r="V699" i="17"/>
  <c r="X699" i="17"/>
  <c r="T700" i="17"/>
  <c r="U700" i="17"/>
  <c r="V700" i="17"/>
  <c r="X700" i="17"/>
  <c r="T701" i="17"/>
  <c r="U701" i="17"/>
  <c r="V701" i="17"/>
  <c r="X701" i="17"/>
  <c r="T702" i="17"/>
  <c r="U702" i="17"/>
  <c r="V702" i="17"/>
  <c r="X702" i="17"/>
  <c r="T703" i="17"/>
  <c r="U703" i="17"/>
  <c r="V703" i="17"/>
  <c r="X703" i="17"/>
  <c r="T704" i="17"/>
  <c r="U704" i="17"/>
  <c r="V704" i="17"/>
  <c r="X704" i="17"/>
  <c r="T705" i="17"/>
  <c r="U705" i="17"/>
  <c r="V705" i="17"/>
  <c r="X705" i="17"/>
  <c r="T706" i="17"/>
  <c r="U706" i="17"/>
  <c r="V706" i="17"/>
  <c r="X706" i="17"/>
  <c r="T707" i="17"/>
  <c r="U707" i="17"/>
  <c r="V707" i="17"/>
  <c r="X707" i="17"/>
  <c r="T708" i="17"/>
  <c r="U708" i="17"/>
  <c r="V708" i="17"/>
  <c r="X708" i="17"/>
  <c r="T709" i="17"/>
  <c r="U709" i="17"/>
  <c r="V709" i="17"/>
  <c r="X709" i="17"/>
  <c r="T710" i="17"/>
  <c r="U710" i="17"/>
  <c r="V710" i="17"/>
  <c r="X710" i="17"/>
  <c r="T711" i="17"/>
  <c r="U711" i="17"/>
  <c r="V711" i="17"/>
  <c r="X711" i="17"/>
  <c r="T712" i="17"/>
  <c r="U712" i="17"/>
  <c r="V712" i="17"/>
  <c r="X712" i="17"/>
  <c r="T713" i="17"/>
  <c r="U713" i="17"/>
  <c r="V713" i="17"/>
  <c r="X713" i="17"/>
  <c r="T714" i="17"/>
  <c r="U714" i="17"/>
  <c r="V714" i="17"/>
  <c r="X714" i="17"/>
  <c r="T715" i="17"/>
  <c r="U715" i="17"/>
  <c r="V715" i="17"/>
  <c r="X715" i="17"/>
  <c r="T716" i="17"/>
  <c r="U716" i="17"/>
  <c r="V716" i="17"/>
  <c r="X716" i="17"/>
  <c r="T717" i="17"/>
  <c r="U717" i="17"/>
  <c r="V717" i="17"/>
  <c r="X717" i="17"/>
  <c r="T718" i="17"/>
  <c r="U718" i="17"/>
  <c r="V718" i="17"/>
  <c r="X718" i="17"/>
  <c r="T719" i="17"/>
  <c r="U719" i="17"/>
  <c r="V719" i="17"/>
  <c r="X719" i="17"/>
  <c r="T720" i="17"/>
  <c r="U720" i="17"/>
  <c r="V720" i="17"/>
  <c r="X720" i="17"/>
  <c r="T721" i="17"/>
  <c r="U721" i="17"/>
  <c r="V721" i="17"/>
  <c r="X721" i="17"/>
  <c r="T722" i="17"/>
  <c r="U722" i="17"/>
  <c r="V722" i="17"/>
  <c r="X722" i="17"/>
  <c r="T723" i="17"/>
  <c r="U723" i="17"/>
  <c r="V723" i="17"/>
  <c r="X723" i="17"/>
  <c r="T724" i="17"/>
  <c r="U724" i="17"/>
  <c r="V724" i="17"/>
  <c r="X724" i="17"/>
  <c r="T725" i="17"/>
  <c r="U725" i="17"/>
  <c r="V725" i="17"/>
  <c r="X725" i="17"/>
  <c r="T726" i="17"/>
  <c r="U726" i="17"/>
  <c r="V726" i="17"/>
  <c r="X726" i="17"/>
  <c r="T727" i="17"/>
  <c r="U727" i="17"/>
  <c r="V727" i="17"/>
  <c r="X727" i="17"/>
  <c r="T728" i="17"/>
  <c r="U728" i="17"/>
  <c r="V728" i="17"/>
  <c r="X728" i="17"/>
  <c r="T729" i="17"/>
  <c r="U729" i="17"/>
  <c r="V729" i="17"/>
  <c r="X729" i="17"/>
  <c r="T730" i="17"/>
  <c r="U730" i="17"/>
  <c r="V730" i="17"/>
  <c r="X730" i="17"/>
  <c r="T731" i="17"/>
  <c r="U731" i="17"/>
  <c r="V731" i="17"/>
  <c r="X731" i="17"/>
  <c r="T732" i="17"/>
  <c r="U732" i="17"/>
  <c r="V732" i="17"/>
  <c r="X732" i="17"/>
  <c r="T733" i="17"/>
  <c r="U733" i="17"/>
  <c r="V733" i="17"/>
  <c r="X733" i="17"/>
  <c r="T734" i="17"/>
  <c r="U734" i="17"/>
  <c r="V734" i="17"/>
  <c r="X734" i="17"/>
  <c r="T735" i="17"/>
  <c r="U735" i="17"/>
  <c r="V735" i="17"/>
  <c r="X735" i="17"/>
  <c r="T736" i="17"/>
  <c r="U736" i="17"/>
  <c r="V736" i="17"/>
  <c r="X736" i="17"/>
  <c r="T737" i="17"/>
  <c r="U737" i="17"/>
  <c r="V737" i="17"/>
  <c r="X737" i="17"/>
  <c r="T738" i="17"/>
  <c r="U738" i="17"/>
  <c r="V738" i="17"/>
  <c r="X738" i="17"/>
  <c r="T739" i="17"/>
  <c r="U739" i="17"/>
  <c r="V739" i="17"/>
  <c r="X739" i="17"/>
  <c r="T740" i="17"/>
  <c r="U740" i="17"/>
  <c r="V740" i="17"/>
  <c r="X740" i="17"/>
  <c r="T741" i="17"/>
  <c r="U741" i="17"/>
  <c r="V741" i="17"/>
  <c r="X741" i="17"/>
  <c r="T742" i="17"/>
  <c r="U742" i="17"/>
  <c r="V742" i="17"/>
  <c r="X742" i="17"/>
  <c r="T743" i="17"/>
  <c r="U743" i="17"/>
  <c r="V743" i="17"/>
  <c r="X743" i="17"/>
  <c r="T744" i="17"/>
  <c r="U744" i="17"/>
  <c r="V744" i="17"/>
  <c r="X744" i="17"/>
  <c r="T745" i="17"/>
  <c r="U745" i="17"/>
  <c r="V745" i="17"/>
  <c r="X745" i="17"/>
  <c r="T746" i="17"/>
  <c r="U746" i="17"/>
  <c r="V746" i="17"/>
  <c r="X746" i="17"/>
  <c r="T747" i="17"/>
  <c r="U747" i="17"/>
  <c r="V747" i="17"/>
  <c r="X747" i="17"/>
  <c r="T748" i="17"/>
  <c r="U748" i="17"/>
  <c r="V748" i="17"/>
  <c r="X748" i="17"/>
  <c r="T749" i="17"/>
  <c r="U749" i="17"/>
  <c r="V749" i="17"/>
  <c r="X749" i="17"/>
  <c r="T750" i="17"/>
  <c r="U750" i="17"/>
  <c r="V750" i="17"/>
  <c r="X750" i="17"/>
  <c r="T751" i="17"/>
  <c r="U751" i="17"/>
  <c r="V751" i="17"/>
  <c r="X751" i="17"/>
  <c r="T752" i="17"/>
  <c r="U752" i="17"/>
  <c r="V752" i="17"/>
  <c r="X752" i="17"/>
  <c r="T753" i="17"/>
  <c r="U753" i="17"/>
  <c r="V753" i="17"/>
  <c r="X753" i="17"/>
  <c r="T754" i="17"/>
  <c r="U754" i="17"/>
  <c r="V754" i="17"/>
  <c r="X754" i="17"/>
  <c r="T755" i="17"/>
  <c r="U755" i="17"/>
  <c r="V755" i="17"/>
  <c r="X755" i="17"/>
  <c r="T756" i="17"/>
  <c r="U756" i="17"/>
  <c r="V756" i="17"/>
  <c r="X756" i="17"/>
  <c r="T757" i="17"/>
  <c r="U757" i="17"/>
  <c r="V757" i="17"/>
  <c r="X757" i="17"/>
  <c r="T758" i="17"/>
  <c r="U758" i="17"/>
  <c r="V758" i="17"/>
  <c r="X758" i="17"/>
  <c r="T759" i="17"/>
  <c r="U759" i="17"/>
  <c r="V759" i="17"/>
  <c r="X759" i="17"/>
  <c r="T760" i="17"/>
  <c r="U760" i="17"/>
  <c r="V760" i="17"/>
  <c r="X760" i="17"/>
  <c r="T761" i="17"/>
  <c r="U761" i="17"/>
  <c r="V761" i="17"/>
  <c r="X761" i="17"/>
  <c r="T762" i="17"/>
  <c r="U762" i="17"/>
  <c r="V762" i="17"/>
  <c r="X762" i="17"/>
  <c r="T763" i="17"/>
  <c r="U763" i="17"/>
  <c r="V763" i="17"/>
  <c r="X763" i="17"/>
  <c r="T764" i="17"/>
  <c r="U764" i="17"/>
  <c r="V764" i="17"/>
  <c r="X764" i="17"/>
  <c r="T765" i="17"/>
  <c r="U765" i="17"/>
  <c r="V765" i="17"/>
  <c r="X765" i="17"/>
  <c r="T766" i="17"/>
  <c r="U766" i="17"/>
  <c r="V766" i="17"/>
  <c r="X766" i="17"/>
  <c r="T767" i="17"/>
  <c r="U767" i="17"/>
  <c r="V767" i="17"/>
  <c r="X767" i="17"/>
  <c r="T768" i="17"/>
  <c r="U768" i="17"/>
  <c r="V768" i="17"/>
  <c r="X768" i="17"/>
  <c r="T769" i="17"/>
  <c r="U769" i="17"/>
  <c r="V769" i="17"/>
  <c r="X769" i="17"/>
  <c r="T770" i="17"/>
  <c r="U770" i="17"/>
  <c r="V770" i="17"/>
  <c r="X770" i="17"/>
  <c r="T771" i="17"/>
  <c r="U771" i="17"/>
  <c r="V771" i="17"/>
  <c r="X771" i="17"/>
  <c r="T772" i="17"/>
  <c r="U772" i="17"/>
  <c r="V772" i="17"/>
  <c r="X772" i="17"/>
  <c r="T773" i="17"/>
  <c r="U773" i="17"/>
  <c r="V773" i="17"/>
  <c r="X773" i="17"/>
  <c r="T774" i="17"/>
  <c r="U774" i="17"/>
  <c r="V774" i="17"/>
  <c r="X774" i="17"/>
  <c r="T775" i="17"/>
  <c r="U775" i="17"/>
  <c r="V775" i="17"/>
  <c r="X775" i="17"/>
  <c r="T776" i="17"/>
  <c r="U776" i="17"/>
  <c r="V776" i="17"/>
  <c r="X776" i="17"/>
  <c r="T777" i="17"/>
  <c r="U777" i="17"/>
  <c r="V777" i="17"/>
  <c r="X777" i="17"/>
  <c r="T778" i="17"/>
  <c r="U778" i="17"/>
  <c r="V778" i="17"/>
  <c r="X778" i="17"/>
  <c r="T779" i="17"/>
  <c r="U779" i="17"/>
  <c r="V779" i="17"/>
  <c r="X779" i="17"/>
  <c r="T780" i="17"/>
  <c r="U780" i="17"/>
  <c r="V780" i="17"/>
  <c r="X780" i="17"/>
  <c r="T781" i="17"/>
  <c r="U781" i="17"/>
  <c r="V781" i="17"/>
  <c r="X781" i="17"/>
  <c r="T782" i="17"/>
  <c r="U782" i="17"/>
  <c r="V782" i="17"/>
  <c r="X782" i="17"/>
  <c r="T783" i="17"/>
  <c r="U783" i="17"/>
  <c r="V783" i="17"/>
  <c r="X783" i="17"/>
  <c r="T784" i="17"/>
  <c r="U784" i="17"/>
  <c r="V784" i="17"/>
  <c r="X784" i="17"/>
  <c r="T785" i="17"/>
  <c r="U785" i="17"/>
  <c r="V785" i="17"/>
  <c r="X785" i="17"/>
  <c r="T786" i="17"/>
  <c r="U786" i="17"/>
  <c r="V786" i="17"/>
  <c r="X786" i="17"/>
  <c r="T787" i="17"/>
  <c r="U787" i="17"/>
  <c r="V787" i="17"/>
  <c r="X787" i="17"/>
  <c r="T788" i="17"/>
  <c r="U788" i="17"/>
  <c r="V788" i="17"/>
  <c r="X788" i="17"/>
  <c r="T789" i="17"/>
  <c r="U789" i="17"/>
  <c r="V789" i="17"/>
  <c r="X789" i="17"/>
  <c r="T790" i="17"/>
  <c r="U790" i="17"/>
  <c r="V790" i="17"/>
  <c r="X790" i="17"/>
  <c r="T791" i="17"/>
  <c r="U791" i="17"/>
  <c r="V791" i="17"/>
  <c r="X791" i="17"/>
  <c r="T792" i="17"/>
  <c r="U792" i="17"/>
  <c r="V792" i="17"/>
  <c r="X792" i="17"/>
  <c r="T793" i="17"/>
  <c r="U793" i="17"/>
  <c r="V793" i="17"/>
  <c r="X793" i="17"/>
  <c r="T794" i="17"/>
  <c r="U794" i="17"/>
  <c r="V794" i="17"/>
  <c r="X794" i="17"/>
  <c r="T795" i="17"/>
  <c r="U795" i="17"/>
  <c r="V795" i="17"/>
  <c r="X795" i="17"/>
  <c r="T796" i="17"/>
  <c r="U796" i="17"/>
  <c r="V796" i="17"/>
  <c r="X796" i="17"/>
  <c r="T797" i="17"/>
  <c r="U797" i="17"/>
  <c r="V797" i="17"/>
  <c r="X797" i="17"/>
  <c r="T798" i="17"/>
  <c r="U798" i="17"/>
  <c r="V798" i="17"/>
  <c r="X798" i="17"/>
  <c r="T799" i="17"/>
  <c r="U799" i="17"/>
  <c r="V799" i="17"/>
  <c r="X799" i="17"/>
  <c r="T800" i="17"/>
  <c r="U800" i="17"/>
  <c r="V800" i="17"/>
  <c r="X800" i="17"/>
  <c r="T801" i="17"/>
  <c r="U801" i="17"/>
  <c r="V801" i="17"/>
  <c r="X801" i="17"/>
  <c r="T802" i="17"/>
  <c r="U802" i="17"/>
  <c r="V802" i="17"/>
  <c r="X802" i="17"/>
  <c r="T803" i="17"/>
  <c r="U803" i="17"/>
  <c r="V803" i="17"/>
  <c r="X803" i="17"/>
  <c r="T804" i="17"/>
  <c r="U804" i="17"/>
  <c r="V804" i="17"/>
  <c r="X804" i="17"/>
  <c r="T805" i="17"/>
  <c r="U805" i="17"/>
  <c r="V805" i="17"/>
  <c r="X805" i="17"/>
  <c r="T806" i="17"/>
  <c r="U806" i="17"/>
  <c r="V806" i="17"/>
  <c r="X806" i="17"/>
  <c r="T807" i="17"/>
  <c r="U807" i="17"/>
  <c r="V807" i="17"/>
  <c r="X807" i="17"/>
  <c r="T808" i="17"/>
  <c r="U808" i="17"/>
  <c r="V808" i="17"/>
  <c r="X808" i="17"/>
  <c r="T809" i="17"/>
  <c r="U809" i="17"/>
  <c r="V809" i="17"/>
  <c r="X809" i="17"/>
  <c r="T810" i="17"/>
  <c r="U810" i="17"/>
  <c r="V810" i="17"/>
  <c r="X810" i="17"/>
  <c r="T811" i="17"/>
  <c r="U811" i="17"/>
  <c r="V811" i="17"/>
  <c r="X811" i="17"/>
  <c r="T812" i="17"/>
  <c r="U812" i="17"/>
  <c r="V812" i="17"/>
  <c r="X812" i="17"/>
  <c r="T813" i="17"/>
  <c r="U813" i="17"/>
  <c r="V813" i="17"/>
  <c r="X813" i="17"/>
  <c r="T814" i="17"/>
  <c r="U814" i="17"/>
  <c r="V814" i="17"/>
  <c r="X814" i="17"/>
  <c r="T815" i="17"/>
  <c r="U815" i="17"/>
  <c r="V815" i="17"/>
  <c r="X815" i="17"/>
  <c r="T816" i="17"/>
  <c r="U816" i="17"/>
  <c r="V816" i="17"/>
  <c r="X816" i="17"/>
  <c r="T817" i="17"/>
  <c r="U817" i="17"/>
  <c r="V817" i="17"/>
  <c r="X817" i="17"/>
  <c r="T818" i="17"/>
  <c r="U818" i="17"/>
  <c r="V818" i="17"/>
  <c r="X818" i="17"/>
  <c r="T819" i="17"/>
  <c r="U819" i="17"/>
  <c r="V819" i="17"/>
  <c r="X819" i="17"/>
  <c r="T820" i="17"/>
  <c r="U820" i="17"/>
  <c r="V820" i="17"/>
  <c r="X820" i="17"/>
  <c r="T821" i="17"/>
  <c r="U821" i="17"/>
  <c r="V821" i="17"/>
  <c r="X821" i="17"/>
  <c r="T822" i="17"/>
  <c r="U822" i="17"/>
  <c r="V822" i="17"/>
  <c r="X822" i="17"/>
  <c r="T823" i="17"/>
  <c r="U823" i="17"/>
  <c r="V823" i="17"/>
  <c r="X823" i="17"/>
  <c r="T824" i="17"/>
  <c r="U824" i="17"/>
  <c r="V824" i="17"/>
  <c r="X824" i="17"/>
  <c r="T825" i="17"/>
  <c r="U825" i="17"/>
  <c r="V825" i="17"/>
  <c r="X825" i="17"/>
  <c r="T826" i="17"/>
  <c r="U826" i="17"/>
  <c r="V826" i="17"/>
  <c r="X826" i="17"/>
  <c r="T827" i="17"/>
  <c r="U827" i="17"/>
  <c r="V827" i="17"/>
  <c r="X827" i="17"/>
  <c r="T828" i="17"/>
  <c r="U828" i="17"/>
  <c r="V828" i="17"/>
  <c r="X828" i="17"/>
  <c r="T829" i="17"/>
  <c r="U829" i="17"/>
  <c r="V829" i="17"/>
  <c r="X829" i="17"/>
  <c r="T830" i="17"/>
  <c r="U830" i="17"/>
  <c r="V830" i="17"/>
  <c r="X830" i="17"/>
  <c r="T831" i="17"/>
  <c r="U831" i="17"/>
  <c r="V831" i="17"/>
  <c r="X831" i="17"/>
  <c r="T832" i="17"/>
  <c r="U832" i="17"/>
  <c r="V832" i="17"/>
  <c r="X832" i="17"/>
  <c r="T833" i="17"/>
  <c r="U833" i="17"/>
  <c r="V833" i="17"/>
  <c r="X833" i="17"/>
  <c r="T834" i="17"/>
  <c r="U834" i="17"/>
  <c r="V834" i="17"/>
  <c r="X834" i="17"/>
  <c r="T835" i="17"/>
  <c r="U835" i="17"/>
  <c r="V835" i="17"/>
  <c r="X835" i="17"/>
  <c r="T836" i="17"/>
  <c r="U836" i="17"/>
  <c r="V836" i="17"/>
  <c r="X836" i="17"/>
  <c r="T837" i="17"/>
  <c r="U837" i="17"/>
  <c r="V837" i="17"/>
  <c r="X837" i="17"/>
  <c r="T838" i="17"/>
  <c r="U838" i="17"/>
  <c r="V838" i="17"/>
  <c r="X838" i="17"/>
  <c r="T839" i="17"/>
  <c r="U839" i="17"/>
  <c r="V839" i="17"/>
  <c r="X839" i="17"/>
  <c r="T840" i="17"/>
  <c r="U840" i="17"/>
  <c r="V840" i="17"/>
  <c r="X840" i="17"/>
  <c r="T841" i="17"/>
  <c r="U841" i="17"/>
  <c r="V841" i="17"/>
  <c r="X841" i="17"/>
  <c r="T842" i="17"/>
  <c r="U842" i="17"/>
  <c r="V842" i="17"/>
  <c r="X842" i="17"/>
  <c r="T843" i="17"/>
  <c r="U843" i="17"/>
  <c r="V843" i="17"/>
  <c r="X843" i="17"/>
  <c r="T844" i="17"/>
  <c r="U844" i="17"/>
  <c r="V844" i="17"/>
  <c r="X844" i="17"/>
  <c r="T845" i="17"/>
  <c r="U845" i="17"/>
  <c r="V845" i="17"/>
  <c r="X845" i="17"/>
  <c r="T846" i="17"/>
  <c r="U846" i="17"/>
  <c r="V846" i="17"/>
  <c r="X846" i="17"/>
  <c r="T847" i="17"/>
  <c r="U847" i="17"/>
  <c r="V847" i="17"/>
  <c r="X847" i="17"/>
  <c r="T848" i="17"/>
  <c r="U848" i="17"/>
  <c r="V848" i="17"/>
  <c r="X848" i="17"/>
  <c r="T849" i="17"/>
  <c r="U849" i="17"/>
  <c r="V849" i="17"/>
  <c r="X849" i="17"/>
  <c r="T850" i="17"/>
  <c r="U850" i="17"/>
  <c r="V850" i="17"/>
  <c r="X850" i="17"/>
  <c r="T851" i="17"/>
  <c r="U851" i="17"/>
  <c r="V851" i="17"/>
  <c r="X851" i="17"/>
  <c r="T852" i="17"/>
  <c r="U852" i="17"/>
  <c r="V852" i="17"/>
  <c r="X852" i="17"/>
  <c r="T853" i="17"/>
  <c r="U853" i="17"/>
  <c r="V853" i="17"/>
  <c r="X853" i="17"/>
  <c r="T854" i="17"/>
  <c r="U854" i="17"/>
  <c r="V854" i="17"/>
  <c r="X854" i="17"/>
  <c r="T855" i="17"/>
  <c r="U855" i="17"/>
  <c r="V855" i="17"/>
  <c r="X855" i="17"/>
  <c r="T856" i="17"/>
  <c r="U856" i="17"/>
  <c r="V856" i="17"/>
  <c r="X856" i="17"/>
  <c r="T857" i="17"/>
  <c r="U857" i="17"/>
  <c r="V857" i="17"/>
  <c r="X857" i="17"/>
  <c r="T858" i="17"/>
  <c r="U858" i="17"/>
  <c r="V858" i="17"/>
  <c r="X858" i="17"/>
  <c r="T859" i="17"/>
  <c r="U859" i="17"/>
  <c r="V859" i="17"/>
  <c r="X859" i="17"/>
  <c r="T860" i="17"/>
  <c r="U860" i="17"/>
  <c r="V860" i="17"/>
  <c r="X860" i="17"/>
  <c r="T861" i="17"/>
  <c r="U861" i="17"/>
  <c r="V861" i="17"/>
  <c r="X861" i="17"/>
  <c r="T862" i="17"/>
  <c r="U862" i="17"/>
  <c r="V862" i="17"/>
  <c r="X862" i="17"/>
  <c r="T863" i="17"/>
  <c r="U863" i="17"/>
  <c r="V863" i="17"/>
  <c r="X863" i="17"/>
  <c r="T864" i="17"/>
  <c r="U864" i="17"/>
  <c r="V864" i="17"/>
  <c r="X864" i="17"/>
  <c r="T865" i="17"/>
  <c r="U865" i="17"/>
  <c r="V865" i="17"/>
  <c r="X865" i="17"/>
  <c r="T866" i="17"/>
  <c r="U866" i="17"/>
  <c r="V866" i="17"/>
  <c r="X866" i="17"/>
  <c r="T867" i="17"/>
  <c r="U867" i="17"/>
  <c r="V867" i="17"/>
  <c r="X867" i="17"/>
  <c r="T868" i="17"/>
  <c r="U868" i="17"/>
  <c r="V868" i="17"/>
  <c r="X868" i="17"/>
  <c r="T869" i="17"/>
  <c r="U869" i="17"/>
  <c r="V869" i="17"/>
  <c r="X869" i="17"/>
  <c r="T870" i="17"/>
  <c r="U870" i="17"/>
  <c r="V870" i="17"/>
  <c r="X870" i="17"/>
  <c r="T871" i="17"/>
  <c r="U871" i="17"/>
  <c r="V871" i="17"/>
  <c r="X871" i="17"/>
  <c r="T872" i="17"/>
  <c r="U872" i="17"/>
  <c r="V872" i="17"/>
  <c r="X872" i="17"/>
  <c r="T873" i="17"/>
  <c r="U873" i="17"/>
  <c r="V873" i="17"/>
  <c r="X873" i="17"/>
  <c r="T874" i="17"/>
  <c r="U874" i="17"/>
  <c r="V874" i="17"/>
  <c r="X874" i="17"/>
  <c r="T875" i="17"/>
  <c r="U875" i="17"/>
  <c r="V875" i="17"/>
  <c r="X875" i="17"/>
  <c r="T876" i="17"/>
  <c r="U876" i="17"/>
  <c r="V876" i="17"/>
  <c r="X876" i="17"/>
  <c r="T877" i="17"/>
  <c r="U877" i="17"/>
  <c r="V877" i="17"/>
  <c r="X877" i="17"/>
  <c r="T878" i="17"/>
  <c r="U878" i="17"/>
  <c r="V878" i="17"/>
  <c r="X878" i="17"/>
  <c r="T879" i="17"/>
  <c r="U879" i="17"/>
  <c r="V879" i="17"/>
  <c r="X879" i="17"/>
  <c r="T880" i="17"/>
  <c r="U880" i="17"/>
  <c r="V880" i="17"/>
  <c r="X880" i="17"/>
  <c r="T881" i="17"/>
  <c r="U881" i="17"/>
  <c r="V881" i="17"/>
  <c r="X881" i="17"/>
  <c r="T882" i="17"/>
  <c r="U882" i="17"/>
  <c r="V882" i="17"/>
  <c r="X882" i="17"/>
  <c r="T883" i="17"/>
  <c r="U883" i="17"/>
  <c r="V883" i="17"/>
  <c r="X883" i="17"/>
  <c r="T884" i="17"/>
  <c r="U884" i="17"/>
  <c r="V884" i="17"/>
  <c r="X884" i="17"/>
  <c r="T885" i="17"/>
  <c r="U885" i="17"/>
  <c r="V885" i="17"/>
  <c r="X885" i="17"/>
  <c r="T886" i="17"/>
  <c r="U886" i="17"/>
  <c r="V886" i="17"/>
  <c r="X886" i="17"/>
  <c r="T887" i="17"/>
  <c r="U887" i="17"/>
  <c r="V887" i="17"/>
  <c r="X887" i="17"/>
  <c r="T888" i="17"/>
  <c r="U888" i="17"/>
  <c r="V888" i="17"/>
  <c r="X888" i="17"/>
  <c r="T889" i="17"/>
  <c r="U889" i="17"/>
  <c r="V889" i="17"/>
  <c r="X889" i="17"/>
  <c r="T890" i="17"/>
  <c r="U890" i="17"/>
  <c r="V890" i="17"/>
  <c r="X890" i="17"/>
  <c r="T891" i="17"/>
  <c r="U891" i="17"/>
  <c r="V891" i="17"/>
  <c r="X891" i="17"/>
  <c r="T892" i="17"/>
  <c r="U892" i="17"/>
  <c r="V892" i="17"/>
  <c r="X892" i="17"/>
  <c r="T893" i="17"/>
  <c r="U893" i="17"/>
  <c r="V893" i="17"/>
  <c r="X893" i="17"/>
  <c r="T894" i="17"/>
  <c r="U894" i="17"/>
  <c r="V894" i="17"/>
  <c r="X894" i="17"/>
  <c r="T895" i="17"/>
  <c r="U895" i="17"/>
  <c r="V895" i="17"/>
  <c r="X895" i="17"/>
  <c r="T896" i="17"/>
  <c r="U896" i="17"/>
  <c r="V896" i="17"/>
  <c r="X896" i="17"/>
  <c r="T897" i="17"/>
  <c r="U897" i="17"/>
  <c r="V897" i="17"/>
  <c r="X897" i="17"/>
  <c r="T898" i="17"/>
  <c r="U898" i="17"/>
  <c r="V898" i="17"/>
  <c r="X898" i="17"/>
  <c r="T899" i="17"/>
  <c r="U899" i="17"/>
  <c r="V899" i="17"/>
  <c r="X899" i="17"/>
  <c r="T900" i="17"/>
  <c r="U900" i="17"/>
  <c r="V900" i="17"/>
  <c r="X900" i="17"/>
  <c r="T901" i="17"/>
  <c r="U901" i="17"/>
  <c r="V901" i="17"/>
  <c r="X901" i="17"/>
  <c r="T902" i="17"/>
  <c r="U902" i="17"/>
  <c r="V902" i="17"/>
  <c r="X902" i="17"/>
  <c r="T903" i="17"/>
  <c r="U903" i="17"/>
  <c r="V903" i="17"/>
  <c r="X903" i="17"/>
  <c r="T904" i="17"/>
  <c r="U904" i="17"/>
  <c r="V904" i="17"/>
  <c r="X904" i="17"/>
  <c r="T905" i="17"/>
  <c r="U905" i="17"/>
  <c r="V905" i="17"/>
  <c r="X905" i="17"/>
  <c r="T906" i="17"/>
  <c r="U906" i="17"/>
  <c r="V906" i="17"/>
  <c r="X906" i="17"/>
  <c r="T907" i="17"/>
  <c r="U907" i="17"/>
  <c r="V907" i="17"/>
  <c r="X907" i="17"/>
  <c r="T908" i="17"/>
  <c r="U908" i="17"/>
  <c r="V908" i="17"/>
  <c r="X908" i="17"/>
  <c r="T909" i="17"/>
  <c r="U909" i="17"/>
  <c r="V909" i="17"/>
  <c r="X909" i="17"/>
  <c r="T910" i="17"/>
  <c r="U910" i="17"/>
  <c r="V910" i="17"/>
  <c r="X910" i="17"/>
  <c r="T911" i="17"/>
  <c r="U911" i="17"/>
  <c r="V911" i="17"/>
  <c r="X911" i="17"/>
  <c r="T912" i="17"/>
  <c r="U912" i="17"/>
  <c r="V912" i="17"/>
  <c r="X912" i="17"/>
  <c r="T913" i="17"/>
  <c r="U913" i="17"/>
  <c r="V913" i="17"/>
  <c r="X913" i="17"/>
  <c r="T914" i="17"/>
  <c r="U914" i="17"/>
  <c r="V914" i="17"/>
  <c r="X914" i="17"/>
  <c r="T915" i="17"/>
  <c r="U915" i="17"/>
  <c r="V915" i="17"/>
  <c r="X915" i="17"/>
  <c r="T916" i="17"/>
  <c r="U916" i="17"/>
  <c r="V916" i="17"/>
  <c r="X916" i="17"/>
  <c r="T917" i="17"/>
  <c r="U917" i="17"/>
  <c r="V917" i="17"/>
  <c r="X917" i="17"/>
  <c r="T918" i="17"/>
  <c r="U918" i="17"/>
  <c r="V918" i="17"/>
  <c r="X918" i="17"/>
  <c r="T919" i="17"/>
  <c r="U919" i="17"/>
  <c r="V919" i="17"/>
  <c r="X919" i="17"/>
  <c r="T920" i="17"/>
  <c r="U920" i="17"/>
  <c r="V920" i="17"/>
  <c r="X920" i="17"/>
  <c r="T921" i="17"/>
  <c r="U921" i="17"/>
  <c r="V921" i="17"/>
  <c r="X921" i="17"/>
  <c r="T922" i="17"/>
  <c r="U922" i="17"/>
  <c r="V922" i="17"/>
  <c r="X922" i="17"/>
  <c r="T923" i="17"/>
  <c r="U923" i="17"/>
  <c r="V923" i="17"/>
  <c r="X923" i="17"/>
  <c r="T924" i="17"/>
  <c r="U924" i="17"/>
  <c r="V924" i="17"/>
  <c r="X924" i="17"/>
  <c r="T925" i="17"/>
  <c r="U925" i="17"/>
  <c r="V925" i="17"/>
  <c r="X925" i="17"/>
  <c r="T926" i="17"/>
  <c r="U926" i="17"/>
  <c r="V926" i="17"/>
  <c r="X926" i="17"/>
  <c r="T927" i="17"/>
  <c r="U927" i="17"/>
  <c r="V927" i="17"/>
  <c r="X927" i="17"/>
  <c r="T928" i="17"/>
  <c r="U928" i="17"/>
  <c r="V928" i="17"/>
  <c r="X928" i="17"/>
  <c r="T929" i="17"/>
  <c r="U929" i="17"/>
  <c r="V929" i="17"/>
  <c r="X929" i="17"/>
  <c r="T930" i="17"/>
  <c r="U930" i="17"/>
  <c r="V930" i="17"/>
  <c r="X930" i="17"/>
  <c r="T931" i="17"/>
  <c r="U931" i="17"/>
  <c r="V931" i="17"/>
  <c r="X931" i="17"/>
  <c r="T932" i="17"/>
  <c r="U932" i="17"/>
  <c r="V932" i="17"/>
  <c r="X932" i="17"/>
  <c r="T933" i="17"/>
  <c r="U933" i="17"/>
  <c r="V933" i="17"/>
  <c r="X933" i="17"/>
  <c r="T934" i="17"/>
  <c r="U934" i="17"/>
  <c r="V934" i="17"/>
  <c r="X934" i="17"/>
  <c r="T935" i="17"/>
  <c r="U935" i="17"/>
  <c r="V935" i="17"/>
  <c r="X935" i="17"/>
  <c r="T936" i="17"/>
  <c r="U936" i="17"/>
  <c r="V936" i="17"/>
  <c r="X936" i="17"/>
  <c r="T937" i="17"/>
  <c r="U937" i="17"/>
  <c r="V937" i="17"/>
  <c r="X937" i="17"/>
  <c r="T938" i="17"/>
  <c r="U938" i="17"/>
  <c r="V938" i="17"/>
  <c r="X938" i="17"/>
  <c r="T939" i="17"/>
  <c r="U939" i="17"/>
  <c r="V939" i="17"/>
  <c r="X939" i="17"/>
  <c r="T940" i="17"/>
  <c r="U940" i="17"/>
  <c r="V940" i="17"/>
  <c r="X940" i="17"/>
  <c r="T941" i="17"/>
  <c r="U941" i="17"/>
  <c r="V941" i="17"/>
  <c r="X941" i="17"/>
  <c r="T942" i="17"/>
  <c r="U942" i="17"/>
  <c r="V942" i="17"/>
  <c r="X942" i="17"/>
  <c r="T943" i="17"/>
  <c r="U943" i="17"/>
  <c r="V943" i="17"/>
  <c r="X943" i="17"/>
  <c r="T944" i="17"/>
  <c r="U944" i="17"/>
  <c r="V944" i="17"/>
  <c r="X944" i="17"/>
  <c r="T945" i="17"/>
  <c r="U945" i="17"/>
  <c r="V945" i="17"/>
  <c r="X945" i="17"/>
  <c r="T946" i="17"/>
  <c r="U946" i="17"/>
  <c r="V946" i="17"/>
  <c r="X946" i="17"/>
  <c r="T947" i="17"/>
  <c r="U947" i="17"/>
  <c r="V947" i="17"/>
  <c r="X947" i="17"/>
  <c r="T948" i="17"/>
  <c r="U948" i="17"/>
  <c r="V948" i="17"/>
  <c r="X948" i="17"/>
  <c r="T949" i="17"/>
  <c r="U949" i="17"/>
  <c r="V949" i="17"/>
  <c r="X949" i="17"/>
  <c r="T950" i="17"/>
  <c r="U950" i="17"/>
  <c r="V950" i="17"/>
  <c r="X950" i="17"/>
  <c r="T951" i="17"/>
  <c r="U951" i="17"/>
  <c r="V951" i="17"/>
  <c r="X951" i="17"/>
  <c r="T952" i="17"/>
  <c r="U952" i="17"/>
  <c r="V952" i="17"/>
  <c r="X952" i="17"/>
  <c r="T953" i="17"/>
  <c r="U953" i="17"/>
  <c r="V953" i="17"/>
  <c r="X953" i="17"/>
  <c r="T954" i="17"/>
  <c r="U954" i="17"/>
  <c r="V954" i="17"/>
  <c r="X954" i="17"/>
  <c r="T955" i="17"/>
  <c r="U955" i="17"/>
  <c r="V955" i="17"/>
  <c r="X955" i="17"/>
  <c r="T956" i="17"/>
  <c r="U956" i="17"/>
  <c r="V956" i="17"/>
  <c r="X956" i="17"/>
  <c r="T957" i="17"/>
  <c r="U957" i="17"/>
  <c r="V957" i="17"/>
  <c r="X957" i="17"/>
  <c r="T958" i="17"/>
  <c r="U958" i="17"/>
  <c r="V958" i="17"/>
  <c r="X958" i="17"/>
  <c r="T959" i="17"/>
  <c r="U959" i="17"/>
  <c r="V959" i="17"/>
  <c r="X959" i="17"/>
  <c r="T960" i="17"/>
  <c r="U960" i="17"/>
  <c r="V960" i="17"/>
  <c r="X960" i="17"/>
  <c r="T961" i="17"/>
  <c r="U961" i="17"/>
  <c r="V961" i="17"/>
  <c r="X961" i="17"/>
  <c r="T962" i="17"/>
  <c r="U962" i="17"/>
  <c r="V962" i="17"/>
  <c r="X962" i="17"/>
  <c r="T963" i="17"/>
  <c r="U963" i="17"/>
  <c r="V963" i="17"/>
  <c r="X963" i="17"/>
  <c r="T964" i="17"/>
  <c r="U964" i="17"/>
  <c r="V964" i="17"/>
  <c r="X964" i="17"/>
  <c r="T965" i="17"/>
  <c r="U965" i="17"/>
  <c r="V965" i="17"/>
  <c r="X965" i="17"/>
  <c r="T966" i="17"/>
  <c r="U966" i="17"/>
  <c r="V966" i="17"/>
  <c r="X966" i="17"/>
  <c r="T967" i="17"/>
  <c r="U967" i="17"/>
  <c r="V967" i="17"/>
  <c r="X967" i="17"/>
  <c r="T968" i="17"/>
  <c r="U968" i="17"/>
  <c r="V968" i="17"/>
  <c r="X968" i="17"/>
  <c r="T969" i="17"/>
  <c r="U969" i="17"/>
  <c r="V969" i="17"/>
  <c r="X969" i="17"/>
  <c r="T970" i="17"/>
  <c r="U970" i="17"/>
  <c r="V970" i="17"/>
  <c r="X970" i="17"/>
  <c r="T971" i="17"/>
  <c r="U971" i="17"/>
  <c r="V971" i="17"/>
  <c r="X971" i="17"/>
  <c r="T972" i="17"/>
  <c r="U972" i="17"/>
  <c r="V972" i="17"/>
  <c r="X972" i="17"/>
  <c r="T973" i="17"/>
  <c r="U973" i="17"/>
  <c r="V973" i="17"/>
  <c r="X973" i="17"/>
  <c r="T974" i="17"/>
  <c r="U974" i="17"/>
  <c r="V974" i="17"/>
  <c r="X974" i="17"/>
  <c r="T975" i="17"/>
  <c r="U975" i="17"/>
  <c r="V975" i="17"/>
  <c r="X975" i="17"/>
  <c r="T976" i="17"/>
  <c r="U976" i="17"/>
  <c r="V976" i="17"/>
  <c r="X976" i="17"/>
  <c r="T977" i="17"/>
  <c r="U977" i="17"/>
  <c r="V977" i="17"/>
  <c r="X977" i="17"/>
  <c r="T978" i="17"/>
  <c r="U978" i="17"/>
  <c r="V978" i="17"/>
  <c r="X978" i="17"/>
  <c r="T979" i="17"/>
  <c r="U979" i="17"/>
  <c r="V979" i="17"/>
  <c r="X979" i="17"/>
  <c r="T980" i="17"/>
  <c r="U980" i="17"/>
  <c r="V980" i="17"/>
  <c r="X980" i="17"/>
  <c r="T981" i="17"/>
  <c r="U981" i="17"/>
  <c r="V981" i="17"/>
  <c r="X981" i="17"/>
  <c r="T982" i="17"/>
  <c r="U982" i="17"/>
  <c r="V982" i="17"/>
  <c r="X982" i="17"/>
  <c r="T983" i="17"/>
  <c r="U983" i="17"/>
  <c r="V983" i="17"/>
  <c r="X983" i="17"/>
  <c r="T984" i="17"/>
  <c r="U984" i="17"/>
  <c r="V984" i="17"/>
  <c r="X984" i="17"/>
  <c r="T985" i="17"/>
  <c r="U985" i="17"/>
  <c r="V985" i="17"/>
  <c r="X985" i="17"/>
  <c r="T986" i="17"/>
  <c r="U986" i="17"/>
  <c r="V986" i="17"/>
  <c r="X986" i="17"/>
  <c r="T987" i="17"/>
  <c r="U987" i="17"/>
  <c r="V987" i="17"/>
  <c r="X987" i="17"/>
  <c r="T988" i="17"/>
  <c r="U988" i="17"/>
  <c r="V988" i="17"/>
  <c r="X988" i="17"/>
  <c r="T989" i="17"/>
  <c r="U989" i="17"/>
  <c r="V989" i="17"/>
  <c r="X989" i="17"/>
  <c r="T990" i="17"/>
  <c r="U990" i="17"/>
  <c r="V990" i="17"/>
  <c r="X990" i="17"/>
  <c r="T991" i="17"/>
  <c r="U991" i="17"/>
  <c r="V991" i="17"/>
  <c r="X991" i="17"/>
  <c r="T992" i="17"/>
  <c r="U992" i="17"/>
  <c r="V992" i="17"/>
  <c r="X992" i="17"/>
  <c r="T993" i="17"/>
  <c r="U993" i="17"/>
  <c r="V993" i="17"/>
  <c r="X993" i="17"/>
  <c r="T994" i="17"/>
  <c r="U994" i="17"/>
  <c r="V994" i="17"/>
  <c r="X994" i="17"/>
  <c r="T995" i="17"/>
  <c r="U995" i="17"/>
  <c r="V995" i="17"/>
  <c r="X995" i="17"/>
  <c r="T996" i="17"/>
  <c r="U996" i="17"/>
  <c r="V996" i="17"/>
  <c r="X996" i="17"/>
  <c r="T997" i="17"/>
  <c r="U997" i="17"/>
  <c r="V997" i="17"/>
  <c r="X997" i="17"/>
  <c r="T998" i="17"/>
  <c r="U998" i="17"/>
  <c r="V998" i="17"/>
  <c r="X998" i="17"/>
  <c r="T999" i="17"/>
  <c r="U999" i="17"/>
  <c r="V999" i="17"/>
  <c r="X999" i="17"/>
  <c r="T1000" i="17"/>
  <c r="U1000" i="17"/>
  <c r="V1000" i="17"/>
  <c r="X1000" i="17"/>
  <c r="T1001" i="17"/>
  <c r="U1001" i="17"/>
  <c r="V1001" i="17"/>
  <c r="X1001" i="17"/>
  <c r="T1002" i="17"/>
  <c r="U1002" i="17"/>
  <c r="V1002" i="17"/>
  <c r="X1002" i="17"/>
  <c r="T1003" i="17"/>
  <c r="U1003" i="17"/>
  <c r="V1003" i="17"/>
  <c r="X1003" i="17"/>
  <c r="T1004" i="17"/>
  <c r="U1004" i="17"/>
  <c r="V1004" i="17"/>
  <c r="X1004" i="17"/>
  <c r="T1005" i="17"/>
  <c r="U1005" i="17"/>
  <c r="V1005" i="17"/>
  <c r="X1005" i="17"/>
  <c r="T1006" i="17"/>
  <c r="U1006" i="17"/>
  <c r="V1006" i="17"/>
  <c r="X1006" i="17"/>
  <c r="T1007" i="17"/>
  <c r="U1007" i="17"/>
  <c r="V1007" i="17"/>
  <c r="X1007" i="17"/>
  <c r="T1008" i="17"/>
  <c r="U1008" i="17"/>
  <c r="V1008" i="17"/>
  <c r="X1008" i="17"/>
  <c r="T1009" i="17"/>
  <c r="U1009" i="17"/>
  <c r="V1009" i="17"/>
  <c r="X1009" i="17"/>
  <c r="T1010" i="17"/>
  <c r="U1010" i="17"/>
  <c r="V1010" i="17"/>
  <c r="X1010" i="17"/>
  <c r="T1011" i="17"/>
  <c r="U1011" i="17"/>
  <c r="V1011" i="17"/>
  <c r="X1011" i="17"/>
  <c r="T1012" i="17"/>
  <c r="U1012" i="17"/>
  <c r="V1012" i="17"/>
  <c r="X1012" i="17"/>
  <c r="T1013" i="17"/>
  <c r="U1013" i="17"/>
  <c r="V1013" i="17"/>
  <c r="X1013" i="17"/>
  <c r="T1014" i="17"/>
  <c r="U1014" i="17"/>
  <c r="V1014" i="17"/>
  <c r="X1014" i="17"/>
  <c r="T1015" i="17"/>
  <c r="U1015" i="17"/>
  <c r="V1015" i="17"/>
  <c r="X1015" i="17"/>
  <c r="T1016" i="17"/>
  <c r="U1016" i="17"/>
  <c r="V1016" i="17"/>
  <c r="X1016" i="17"/>
  <c r="T1017" i="17"/>
  <c r="U1017" i="17"/>
  <c r="V1017" i="17"/>
  <c r="X1017" i="17"/>
  <c r="T1018" i="17"/>
  <c r="U1018" i="17"/>
  <c r="V1018" i="17"/>
  <c r="X1018" i="17"/>
  <c r="T1019" i="17"/>
  <c r="U1019" i="17"/>
  <c r="V1019" i="17"/>
  <c r="X1019" i="17"/>
  <c r="T1020" i="17"/>
  <c r="U1020" i="17"/>
  <c r="V1020" i="17"/>
  <c r="X1020" i="17"/>
  <c r="T1021" i="17"/>
  <c r="U1021" i="17"/>
  <c r="V1021" i="17"/>
  <c r="X1021" i="17"/>
  <c r="T1022" i="17"/>
  <c r="U1022" i="17"/>
  <c r="V1022" i="17"/>
  <c r="X1022" i="17"/>
  <c r="T1023" i="17"/>
  <c r="U1023" i="17"/>
  <c r="V1023" i="17"/>
  <c r="X1023" i="17"/>
  <c r="T1024" i="17"/>
  <c r="U1024" i="17"/>
  <c r="V1024" i="17"/>
  <c r="X1024" i="17"/>
  <c r="T1025" i="17"/>
  <c r="U1025" i="17"/>
  <c r="V1025" i="17"/>
  <c r="X1025" i="17"/>
  <c r="T1026" i="17"/>
  <c r="U1026" i="17"/>
  <c r="V1026" i="17"/>
  <c r="X1026" i="17"/>
  <c r="T1027" i="17"/>
  <c r="U1027" i="17"/>
  <c r="V1027" i="17"/>
  <c r="X1027" i="17"/>
  <c r="T1028" i="17"/>
  <c r="U1028" i="17"/>
  <c r="V1028" i="17"/>
  <c r="X1028" i="17"/>
  <c r="T1029" i="17"/>
  <c r="U1029" i="17"/>
  <c r="V1029" i="17"/>
  <c r="X1029" i="17"/>
  <c r="T1030" i="17"/>
  <c r="U1030" i="17"/>
  <c r="V1030" i="17"/>
  <c r="X1030" i="17"/>
  <c r="T1031" i="17"/>
  <c r="U1031" i="17"/>
  <c r="V1031" i="17"/>
  <c r="X1031" i="17"/>
  <c r="T1032" i="17"/>
  <c r="U1032" i="17"/>
  <c r="V1032" i="17"/>
  <c r="X1032" i="17"/>
  <c r="T1033" i="17"/>
  <c r="U1033" i="17"/>
  <c r="V1033" i="17"/>
  <c r="X1033" i="17"/>
  <c r="T1034" i="17"/>
  <c r="U1034" i="17"/>
  <c r="V1034" i="17"/>
  <c r="X1034" i="17"/>
  <c r="T1035" i="17"/>
  <c r="U1035" i="17"/>
  <c r="V1035" i="17"/>
  <c r="X1035" i="17"/>
  <c r="T1036" i="17"/>
  <c r="U1036" i="17"/>
  <c r="V1036" i="17"/>
  <c r="X1036" i="17"/>
  <c r="T1037" i="17"/>
  <c r="U1037" i="17"/>
  <c r="V1037" i="17"/>
  <c r="X1037" i="17"/>
  <c r="T1038" i="17"/>
  <c r="U1038" i="17"/>
  <c r="V1038" i="17"/>
  <c r="X1038" i="17"/>
  <c r="T1039" i="17"/>
  <c r="U1039" i="17"/>
  <c r="V1039" i="17"/>
  <c r="X1039" i="17"/>
  <c r="T1040" i="17"/>
  <c r="U1040" i="17"/>
  <c r="V1040" i="17"/>
  <c r="X1040" i="17"/>
  <c r="T1041" i="17"/>
  <c r="U1041" i="17"/>
  <c r="V1041" i="17"/>
  <c r="X1041" i="17"/>
  <c r="T1042" i="17"/>
  <c r="U1042" i="17"/>
  <c r="V1042" i="17"/>
  <c r="X1042" i="17"/>
  <c r="T1043" i="17"/>
  <c r="U1043" i="17"/>
  <c r="V1043" i="17"/>
  <c r="X1043" i="17"/>
  <c r="T1044" i="17"/>
  <c r="U1044" i="17"/>
  <c r="V1044" i="17"/>
  <c r="X1044" i="17"/>
  <c r="T1045" i="17"/>
  <c r="U1045" i="17"/>
  <c r="V1045" i="17"/>
  <c r="X1045" i="17"/>
  <c r="T1046" i="17"/>
  <c r="U1046" i="17"/>
  <c r="V1046" i="17"/>
  <c r="X1046" i="17"/>
  <c r="T1047" i="17"/>
  <c r="U1047" i="17"/>
  <c r="V1047" i="17"/>
  <c r="X1047" i="17"/>
  <c r="T1048" i="17"/>
  <c r="U1048" i="17"/>
  <c r="V1048" i="17"/>
  <c r="X1048" i="17"/>
  <c r="T1049" i="17"/>
  <c r="U1049" i="17"/>
  <c r="V1049" i="17"/>
  <c r="X1049" i="17"/>
  <c r="T1050" i="17"/>
  <c r="U1050" i="17"/>
  <c r="V1050" i="17"/>
  <c r="X1050" i="17"/>
  <c r="T1051" i="17"/>
  <c r="U1051" i="17"/>
  <c r="V1051" i="17"/>
  <c r="X1051" i="17"/>
  <c r="T1052" i="17"/>
  <c r="U1052" i="17"/>
  <c r="V1052" i="17"/>
  <c r="X1052" i="17"/>
  <c r="T1053" i="17"/>
  <c r="U1053" i="17"/>
  <c r="V1053" i="17"/>
  <c r="X1053" i="17"/>
  <c r="T1054" i="17"/>
  <c r="U1054" i="17"/>
  <c r="V1054" i="17"/>
  <c r="X1054" i="17"/>
  <c r="T1055" i="17"/>
  <c r="U1055" i="17"/>
  <c r="V1055" i="17"/>
  <c r="X1055" i="17"/>
  <c r="T1056" i="17"/>
  <c r="U1056" i="17"/>
  <c r="V1056" i="17"/>
  <c r="X1056" i="17"/>
  <c r="T1057" i="17"/>
  <c r="U1057" i="17"/>
  <c r="V1057" i="17"/>
  <c r="X1057" i="17"/>
  <c r="T1058" i="17"/>
  <c r="U1058" i="17"/>
  <c r="V1058" i="17"/>
  <c r="X1058" i="17"/>
  <c r="T1059" i="17"/>
  <c r="U1059" i="17"/>
  <c r="V1059" i="17"/>
  <c r="X1059" i="17"/>
  <c r="T1060" i="17"/>
  <c r="U1060" i="17"/>
  <c r="V1060" i="17"/>
  <c r="X1060" i="17"/>
  <c r="T1061" i="17"/>
  <c r="U1061" i="17"/>
  <c r="V1061" i="17"/>
  <c r="X1061" i="17"/>
  <c r="T1062" i="17"/>
  <c r="U1062" i="17"/>
  <c r="V1062" i="17"/>
  <c r="X1062" i="17"/>
  <c r="T1063" i="17"/>
  <c r="U1063" i="17"/>
  <c r="V1063" i="17"/>
  <c r="X1063" i="17"/>
  <c r="T1064" i="17"/>
  <c r="U1064" i="17"/>
  <c r="V1064" i="17"/>
  <c r="X1064" i="17"/>
  <c r="T1065" i="17"/>
  <c r="U1065" i="17"/>
  <c r="V1065" i="17"/>
  <c r="X1065" i="17"/>
  <c r="T1066" i="17"/>
  <c r="U1066" i="17"/>
  <c r="V1066" i="17"/>
  <c r="X1066" i="17"/>
  <c r="T1067" i="17"/>
  <c r="U1067" i="17"/>
  <c r="V1067" i="17"/>
  <c r="X1067" i="17"/>
  <c r="T1068" i="17"/>
  <c r="U1068" i="17"/>
  <c r="V1068" i="17"/>
  <c r="X1068" i="17"/>
  <c r="T1069" i="17"/>
  <c r="U1069" i="17"/>
  <c r="V1069" i="17"/>
  <c r="X1069" i="17"/>
  <c r="T1070" i="17"/>
  <c r="U1070" i="17"/>
  <c r="V1070" i="17"/>
  <c r="X1070" i="17"/>
  <c r="T1071" i="17"/>
  <c r="U1071" i="17"/>
  <c r="V1071" i="17"/>
  <c r="X1071" i="17"/>
  <c r="T1072" i="17"/>
  <c r="U1072" i="17"/>
  <c r="V1072" i="17"/>
  <c r="X1072" i="17"/>
  <c r="T1073" i="17"/>
  <c r="U1073" i="17"/>
  <c r="V1073" i="17"/>
  <c r="X1073" i="17"/>
  <c r="T1074" i="17"/>
  <c r="U1074" i="17"/>
  <c r="V1074" i="17"/>
  <c r="X1074" i="17"/>
  <c r="T1075" i="17"/>
  <c r="U1075" i="17"/>
  <c r="V1075" i="17"/>
  <c r="X1075" i="17"/>
  <c r="T1076" i="17"/>
  <c r="U1076" i="17"/>
  <c r="V1076" i="17"/>
  <c r="X1076" i="17"/>
  <c r="T1077" i="17"/>
  <c r="U1077" i="17"/>
  <c r="V1077" i="17"/>
  <c r="X1077" i="17"/>
  <c r="T1078" i="17"/>
  <c r="U1078" i="17"/>
  <c r="V1078" i="17"/>
  <c r="X1078" i="17"/>
  <c r="T1079" i="17"/>
  <c r="U1079" i="17"/>
  <c r="V1079" i="17"/>
  <c r="X1079" i="17"/>
  <c r="T1080" i="17"/>
  <c r="U1080" i="17"/>
  <c r="V1080" i="17"/>
  <c r="X1080" i="17"/>
  <c r="T1081" i="17"/>
  <c r="U1081" i="17"/>
  <c r="V1081" i="17"/>
  <c r="X1081" i="17"/>
  <c r="T1082" i="17"/>
  <c r="U1082" i="17"/>
  <c r="V1082" i="17"/>
  <c r="X1082" i="17"/>
  <c r="T1083" i="17"/>
  <c r="U1083" i="17"/>
  <c r="V1083" i="17"/>
  <c r="X1083" i="17"/>
  <c r="T1084" i="17"/>
  <c r="U1084" i="17"/>
  <c r="V1084" i="17"/>
  <c r="X1084" i="17"/>
  <c r="T1085" i="17"/>
  <c r="U1085" i="17"/>
  <c r="V1085" i="17"/>
  <c r="X1085" i="17"/>
  <c r="T1086" i="17"/>
  <c r="U1086" i="17"/>
  <c r="V1086" i="17"/>
  <c r="X1086" i="17"/>
  <c r="T1087" i="17"/>
  <c r="U1087" i="17"/>
  <c r="V1087" i="17"/>
  <c r="X1087" i="17"/>
  <c r="T1088" i="17"/>
  <c r="U1088" i="17"/>
  <c r="V1088" i="17"/>
  <c r="X1088" i="17"/>
  <c r="T1089" i="17"/>
  <c r="U1089" i="17"/>
  <c r="V1089" i="17"/>
  <c r="X1089" i="17"/>
  <c r="T1090" i="17"/>
  <c r="U1090" i="17"/>
  <c r="V1090" i="17"/>
  <c r="X1090" i="17"/>
  <c r="T1091" i="17"/>
  <c r="U1091" i="17"/>
  <c r="V1091" i="17"/>
  <c r="X1091" i="17"/>
  <c r="T1092" i="17"/>
  <c r="U1092" i="17"/>
  <c r="V1092" i="17"/>
  <c r="X1092" i="17"/>
  <c r="T1093" i="17"/>
  <c r="U1093" i="17"/>
  <c r="V1093" i="17"/>
  <c r="X1093" i="17"/>
  <c r="T1094" i="17"/>
  <c r="U1094" i="17"/>
  <c r="V1094" i="17"/>
  <c r="X1094" i="17"/>
  <c r="T1095" i="17"/>
  <c r="U1095" i="17"/>
  <c r="V1095" i="17"/>
  <c r="X1095" i="17"/>
  <c r="T1096" i="17"/>
  <c r="U1096" i="17"/>
  <c r="V1096" i="17"/>
  <c r="X1096" i="17"/>
  <c r="T1097" i="17"/>
  <c r="U1097" i="17"/>
  <c r="V1097" i="17"/>
  <c r="X1097" i="17"/>
  <c r="T1098" i="17"/>
  <c r="U1098" i="17"/>
  <c r="V1098" i="17"/>
  <c r="X1098" i="17"/>
  <c r="T1099" i="17"/>
  <c r="U1099" i="17"/>
  <c r="V1099" i="17"/>
  <c r="X1099" i="17"/>
  <c r="T1100" i="17"/>
  <c r="U1100" i="17"/>
  <c r="V1100" i="17"/>
  <c r="X1100" i="17"/>
  <c r="T1101" i="17"/>
  <c r="U1101" i="17"/>
  <c r="V1101" i="17"/>
  <c r="X1101" i="17"/>
  <c r="T1102" i="17"/>
  <c r="U1102" i="17"/>
  <c r="V1102" i="17"/>
  <c r="X1102" i="17"/>
  <c r="T1103" i="17"/>
  <c r="U1103" i="17"/>
  <c r="V1103" i="17"/>
  <c r="X1103" i="17"/>
  <c r="T1104" i="17"/>
  <c r="U1104" i="17"/>
  <c r="V1104" i="17"/>
  <c r="X1104" i="17"/>
  <c r="T1105" i="17"/>
  <c r="U1105" i="17"/>
  <c r="V1105" i="17"/>
  <c r="X1105" i="17"/>
  <c r="T1106" i="17"/>
  <c r="U1106" i="17"/>
  <c r="V1106" i="17"/>
  <c r="X1106" i="17"/>
  <c r="T1107" i="17"/>
  <c r="U1107" i="17"/>
  <c r="V1107" i="17"/>
  <c r="X1107" i="17"/>
  <c r="T1108" i="17"/>
  <c r="U1108" i="17"/>
  <c r="V1108" i="17"/>
  <c r="X1108" i="17"/>
  <c r="T1109" i="17"/>
  <c r="U1109" i="17"/>
  <c r="V1109" i="17"/>
  <c r="X1109" i="17"/>
  <c r="T1110" i="17"/>
  <c r="U1110" i="17"/>
  <c r="V1110" i="17"/>
  <c r="X1110" i="17"/>
  <c r="T1111" i="17"/>
  <c r="U1111" i="17"/>
  <c r="V1111" i="17"/>
  <c r="X1111" i="17"/>
  <c r="T1112" i="17"/>
  <c r="U1112" i="17"/>
  <c r="V1112" i="17"/>
  <c r="X1112" i="17"/>
  <c r="T1113" i="17"/>
  <c r="U1113" i="17"/>
  <c r="V1113" i="17"/>
  <c r="X1113" i="17"/>
  <c r="T1114" i="17"/>
  <c r="U1114" i="17"/>
  <c r="V1114" i="17"/>
  <c r="X1114" i="17"/>
  <c r="T1115" i="17"/>
  <c r="U1115" i="17"/>
  <c r="V1115" i="17"/>
  <c r="X1115" i="17"/>
  <c r="T1116" i="17"/>
  <c r="U1116" i="17"/>
  <c r="V1116" i="17"/>
  <c r="X1116" i="17"/>
  <c r="T1117" i="17"/>
  <c r="U1117" i="17"/>
  <c r="V1117" i="17"/>
  <c r="X1117" i="17"/>
  <c r="T1118" i="17"/>
  <c r="U1118" i="17"/>
  <c r="V1118" i="17"/>
  <c r="X1118" i="17"/>
  <c r="T1119" i="17"/>
  <c r="U1119" i="17"/>
  <c r="V1119" i="17"/>
  <c r="X1119" i="17"/>
  <c r="T1120" i="17"/>
  <c r="U1120" i="17"/>
  <c r="V1120" i="17"/>
  <c r="X1120" i="17"/>
  <c r="T1121" i="17"/>
  <c r="U1121" i="17"/>
  <c r="V1121" i="17"/>
  <c r="X1121" i="17"/>
  <c r="T1122" i="17"/>
  <c r="U1122" i="17"/>
  <c r="V1122" i="17"/>
  <c r="X1122" i="17"/>
  <c r="T1123" i="17"/>
  <c r="U1123" i="17"/>
  <c r="V1123" i="17"/>
  <c r="X1123" i="17"/>
  <c r="T1124" i="17"/>
  <c r="U1124" i="17"/>
  <c r="V1124" i="17"/>
  <c r="X1124" i="17"/>
  <c r="T1125" i="17"/>
  <c r="U1125" i="17"/>
  <c r="V1125" i="17"/>
  <c r="X1125" i="17"/>
  <c r="T1126" i="17"/>
  <c r="U1126" i="17"/>
  <c r="V1126" i="17"/>
  <c r="X1126" i="17"/>
  <c r="T1127" i="17"/>
  <c r="U1127" i="17"/>
  <c r="V1127" i="17"/>
  <c r="X1127" i="17"/>
  <c r="T1128" i="17"/>
  <c r="U1128" i="17"/>
  <c r="V1128" i="17"/>
  <c r="X1128" i="17"/>
  <c r="T1129" i="17"/>
  <c r="U1129" i="17"/>
  <c r="V1129" i="17"/>
  <c r="X1129" i="17"/>
  <c r="T1130" i="17"/>
  <c r="U1130" i="17"/>
  <c r="V1130" i="17"/>
  <c r="X1130" i="17"/>
  <c r="T1131" i="17"/>
  <c r="U1131" i="17"/>
  <c r="V1131" i="17"/>
  <c r="X1131" i="17"/>
  <c r="T1132" i="17"/>
  <c r="U1132" i="17"/>
  <c r="V1132" i="17"/>
  <c r="X1132" i="17"/>
  <c r="T1133" i="17"/>
  <c r="U1133" i="17"/>
  <c r="V1133" i="17"/>
  <c r="X1133" i="17"/>
  <c r="T1134" i="17"/>
  <c r="U1134" i="17"/>
  <c r="V1134" i="17"/>
  <c r="X1134" i="17"/>
  <c r="T1135" i="17"/>
  <c r="U1135" i="17"/>
  <c r="V1135" i="17"/>
  <c r="X1135" i="17"/>
  <c r="T1136" i="17"/>
  <c r="U1136" i="17"/>
  <c r="V1136" i="17"/>
  <c r="X1136" i="17"/>
  <c r="T1137" i="17"/>
  <c r="U1137" i="17"/>
  <c r="V1137" i="17"/>
  <c r="X1137" i="17"/>
  <c r="T1138" i="17"/>
  <c r="U1138" i="17"/>
  <c r="V1138" i="17"/>
  <c r="X1138" i="17"/>
  <c r="T1139" i="17"/>
  <c r="U1139" i="17"/>
  <c r="V1139" i="17"/>
  <c r="X1139" i="17"/>
  <c r="T1140" i="17"/>
  <c r="U1140" i="17"/>
  <c r="V1140" i="17"/>
  <c r="X1140" i="17"/>
  <c r="T1141" i="17"/>
  <c r="U1141" i="17"/>
  <c r="V1141" i="17"/>
  <c r="X1141" i="17"/>
  <c r="T1142" i="17"/>
  <c r="U1142" i="17"/>
  <c r="V1142" i="17"/>
  <c r="X1142" i="17"/>
  <c r="T1143" i="17"/>
  <c r="U1143" i="17"/>
  <c r="V1143" i="17"/>
  <c r="X1143" i="17"/>
  <c r="T1144" i="17"/>
  <c r="U1144" i="17"/>
  <c r="V1144" i="17"/>
  <c r="X1144" i="17"/>
  <c r="T1145" i="17"/>
  <c r="U1145" i="17"/>
  <c r="V1145" i="17"/>
  <c r="X1145" i="17"/>
  <c r="T1146" i="17"/>
  <c r="U1146" i="17"/>
  <c r="V1146" i="17"/>
  <c r="X1146" i="17"/>
  <c r="T1147" i="17"/>
  <c r="U1147" i="17"/>
  <c r="V1147" i="17"/>
  <c r="X1147" i="17"/>
  <c r="T1148" i="17"/>
  <c r="U1148" i="17"/>
  <c r="V1148" i="17"/>
  <c r="X1148" i="17"/>
  <c r="T1149" i="17"/>
  <c r="U1149" i="17"/>
  <c r="V1149" i="17"/>
  <c r="X1149" i="17"/>
  <c r="T1150" i="17"/>
  <c r="U1150" i="17"/>
  <c r="V1150" i="17"/>
  <c r="X1150" i="17"/>
  <c r="T1151" i="17"/>
  <c r="U1151" i="17"/>
  <c r="V1151" i="17"/>
  <c r="X1151" i="17"/>
  <c r="T1152" i="17"/>
  <c r="U1152" i="17"/>
  <c r="V1152" i="17"/>
  <c r="X1152" i="17"/>
  <c r="T1153" i="17"/>
  <c r="U1153" i="17"/>
  <c r="V1153" i="17"/>
  <c r="X1153" i="17"/>
  <c r="T1154" i="17"/>
  <c r="U1154" i="17"/>
  <c r="V1154" i="17"/>
  <c r="X1154" i="17"/>
  <c r="T1155" i="17"/>
  <c r="U1155" i="17"/>
  <c r="V1155" i="17"/>
  <c r="X1155" i="17"/>
  <c r="T1156" i="17"/>
  <c r="U1156" i="17"/>
  <c r="V1156" i="17"/>
  <c r="X1156" i="17"/>
  <c r="T1157" i="17"/>
  <c r="U1157" i="17"/>
  <c r="V1157" i="17"/>
  <c r="X1157" i="17"/>
  <c r="T1158" i="17"/>
  <c r="U1158" i="17"/>
  <c r="V1158" i="17"/>
  <c r="X1158" i="17"/>
  <c r="T1159" i="17"/>
  <c r="U1159" i="17"/>
  <c r="V1159" i="17"/>
  <c r="X1159" i="17"/>
  <c r="T1160" i="17"/>
  <c r="U1160" i="17"/>
  <c r="V1160" i="17"/>
  <c r="X1160" i="17"/>
  <c r="T1161" i="17"/>
  <c r="U1161" i="17"/>
  <c r="V1161" i="17"/>
  <c r="X1161" i="17"/>
  <c r="T1162" i="17"/>
  <c r="U1162" i="17"/>
  <c r="V1162" i="17"/>
  <c r="X1162" i="17"/>
  <c r="T1163" i="17"/>
  <c r="U1163" i="17"/>
  <c r="V1163" i="17"/>
  <c r="X1163" i="17"/>
  <c r="T1164" i="17"/>
  <c r="U1164" i="17"/>
  <c r="V1164" i="17"/>
  <c r="X1164" i="17"/>
  <c r="T1165" i="17"/>
  <c r="U1165" i="17"/>
  <c r="V1165" i="17"/>
  <c r="X1165" i="17"/>
  <c r="T1166" i="17"/>
  <c r="U1166" i="17"/>
  <c r="V1166" i="17"/>
  <c r="X1166" i="17"/>
  <c r="T1167" i="17"/>
  <c r="U1167" i="17"/>
  <c r="V1167" i="17"/>
  <c r="X1167" i="17"/>
  <c r="T1168" i="17"/>
  <c r="U1168" i="17"/>
  <c r="V1168" i="17"/>
  <c r="X1168" i="17"/>
  <c r="T1169" i="17"/>
  <c r="U1169" i="17"/>
  <c r="V1169" i="17"/>
  <c r="X1169" i="17"/>
  <c r="T1170" i="17"/>
  <c r="U1170" i="17"/>
  <c r="V1170" i="17"/>
  <c r="X1170" i="17"/>
  <c r="T1171" i="17"/>
  <c r="U1171" i="17"/>
  <c r="V1171" i="17"/>
  <c r="X1171" i="17"/>
  <c r="T1172" i="17"/>
  <c r="U1172" i="17"/>
  <c r="V1172" i="17"/>
  <c r="X1172" i="17"/>
  <c r="T1173" i="17"/>
  <c r="U1173" i="17"/>
  <c r="V1173" i="17"/>
  <c r="X1173" i="17"/>
  <c r="T1174" i="17"/>
  <c r="U1174" i="17"/>
  <c r="V1174" i="17"/>
  <c r="X1174" i="17"/>
  <c r="T1175" i="17"/>
  <c r="U1175" i="17"/>
  <c r="V1175" i="17"/>
  <c r="X1175" i="17"/>
  <c r="T1176" i="17"/>
  <c r="U1176" i="17"/>
  <c r="V1176" i="17"/>
  <c r="X1176" i="17"/>
  <c r="T1177" i="17"/>
  <c r="U1177" i="17"/>
  <c r="V1177" i="17"/>
  <c r="X1177" i="17"/>
  <c r="T1178" i="17"/>
  <c r="U1178" i="17"/>
  <c r="V1178" i="17"/>
  <c r="X1178" i="17"/>
  <c r="T1179" i="17"/>
  <c r="U1179" i="17"/>
  <c r="V1179" i="17"/>
  <c r="X1179" i="17"/>
  <c r="T1180" i="17"/>
  <c r="U1180" i="17"/>
  <c r="V1180" i="17"/>
  <c r="X1180" i="17"/>
  <c r="T1181" i="17"/>
  <c r="U1181" i="17"/>
  <c r="V1181" i="17"/>
  <c r="X1181" i="17"/>
  <c r="T1182" i="17"/>
  <c r="U1182" i="17"/>
  <c r="V1182" i="17"/>
  <c r="X1182" i="17"/>
  <c r="T1183" i="17"/>
  <c r="U1183" i="17"/>
  <c r="V1183" i="17"/>
  <c r="X1183" i="17"/>
  <c r="T1184" i="17"/>
  <c r="U1184" i="17"/>
  <c r="V1184" i="17"/>
  <c r="X1184" i="17"/>
  <c r="T1185" i="17"/>
  <c r="U1185" i="17"/>
  <c r="V1185" i="17"/>
  <c r="X1185" i="17"/>
  <c r="T1186" i="17"/>
  <c r="U1186" i="17"/>
  <c r="V1186" i="17"/>
  <c r="X1186" i="17"/>
  <c r="T1187" i="17"/>
  <c r="U1187" i="17"/>
  <c r="V1187" i="17"/>
  <c r="X1187" i="17"/>
  <c r="T1188" i="17"/>
  <c r="U1188" i="17"/>
  <c r="V1188" i="17"/>
  <c r="X1188" i="17"/>
  <c r="T1189" i="17"/>
  <c r="U1189" i="17"/>
  <c r="V1189" i="17"/>
  <c r="X1189" i="17"/>
  <c r="T1190" i="17"/>
  <c r="U1190" i="17"/>
  <c r="V1190" i="17"/>
  <c r="X1190" i="17"/>
  <c r="T1191" i="17"/>
  <c r="U1191" i="17"/>
  <c r="V1191" i="17"/>
  <c r="X1191" i="17"/>
  <c r="T1192" i="17"/>
  <c r="U1192" i="17"/>
  <c r="V1192" i="17"/>
  <c r="X1192" i="17"/>
  <c r="T1193" i="17"/>
  <c r="U1193" i="17"/>
  <c r="V1193" i="17"/>
  <c r="X1193" i="17"/>
  <c r="T1194" i="17"/>
  <c r="U1194" i="17"/>
  <c r="V1194" i="17"/>
  <c r="X1194" i="17"/>
  <c r="T1195" i="17"/>
  <c r="U1195" i="17"/>
  <c r="V1195" i="17"/>
  <c r="X1195" i="17"/>
  <c r="T1196" i="17"/>
  <c r="U1196" i="17"/>
  <c r="V1196" i="17"/>
  <c r="X1196" i="17"/>
  <c r="T1197" i="17"/>
  <c r="U1197" i="17"/>
  <c r="V1197" i="17"/>
  <c r="X1197" i="17"/>
  <c r="T1198" i="17"/>
  <c r="U1198" i="17"/>
  <c r="V1198" i="17"/>
  <c r="X1198" i="17"/>
  <c r="T1199" i="17"/>
  <c r="U1199" i="17"/>
  <c r="V1199" i="17"/>
  <c r="X1199" i="17"/>
  <c r="T1200" i="17"/>
  <c r="U1200" i="17"/>
  <c r="V1200" i="17"/>
  <c r="X1200" i="17"/>
  <c r="T1201" i="17"/>
  <c r="U1201" i="17"/>
  <c r="V1201" i="17"/>
  <c r="X1201" i="17"/>
  <c r="T1202" i="17"/>
  <c r="U1202" i="17"/>
  <c r="V1202" i="17"/>
  <c r="X1202" i="17"/>
  <c r="T1203" i="17"/>
  <c r="U1203" i="17"/>
  <c r="V1203" i="17"/>
  <c r="X1203" i="17"/>
  <c r="T1204" i="17"/>
  <c r="U1204" i="17"/>
  <c r="V1204" i="17"/>
  <c r="X1204" i="17"/>
  <c r="T1205" i="17"/>
  <c r="U1205" i="17"/>
  <c r="V1205" i="17"/>
  <c r="X1205" i="17"/>
  <c r="T1206" i="17"/>
  <c r="U1206" i="17"/>
  <c r="V1206" i="17"/>
  <c r="X1206" i="17"/>
  <c r="T1207" i="17"/>
  <c r="U1207" i="17"/>
  <c r="V1207" i="17"/>
  <c r="X1207" i="17"/>
  <c r="T1208" i="17"/>
  <c r="U1208" i="17"/>
  <c r="V1208" i="17"/>
  <c r="X1208" i="17"/>
  <c r="T1209" i="17"/>
  <c r="U1209" i="17"/>
  <c r="V1209" i="17"/>
  <c r="X1209" i="17"/>
  <c r="T1210" i="17"/>
  <c r="U1210" i="17"/>
  <c r="V1210" i="17"/>
  <c r="X1210" i="17"/>
  <c r="T1211" i="17"/>
  <c r="U1211" i="17"/>
  <c r="V1211" i="17"/>
  <c r="X1211" i="17"/>
  <c r="T1212" i="17"/>
  <c r="U1212" i="17"/>
  <c r="V1212" i="17"/>
  <c r="X1212" i="17"/>
  <c r="T1213" i="17"/>
  <c r="U1213" i="17"/>
  <c r="V1213" i="17"/>
  <c r="X1213" i="17"/>
  <c r="T1214" i="17"/>
  <c r="U1214" i="17"/>
  <c r="V1214" i="17"/>
  <c r="X1214" i="17"/>
  <c r="T1215" i="17"/>
  <c r="U1215" i="17"/>
  <c r="V1215" i="17"/>
  <c r="X1215" i="17"/>
  <c r="T1216" i="17"/>
  <c r="U1216" i="17"/>
  <c r="V1216" i="17"/>
  <c r="X1216" i="17"/>
  <c r="T1217" i="17"/>
  <c r="U1217" i="17"/>
  <c r="V1217" i="17"/>
  <c r="X1217" i="17"/>
  <c r="T1218" i="17"/>
  <c r="U1218" i="17"/>
  <c r="V1218" i="17"/>
  <c r="X1218" i="17"/>
  <c r="T1219" i="17"/>
  <c r="U1219" i="17"/>
  <c r="V1219" i="17"/>
  <c r="X1219" i="17"/>
  <c r="T1220" i="17"/>
  <c r="U1220" i="17"/>
  <c r="V1220" i="17"/>
  <c r="X1220" i="17"/>
  <c r="T1221" i="17"/>
  <c r="U1221" i="17"/>
  <c r="V1221" i="17"/>
  <c r="X1221" i="17"/>
  <c r="T1222" i="17"/>
  <c r="U1222" i="17"/>
  <c r="V1222" i="17"/>
  <c r="X1222" i="17"/>
  <c r="T1223" i="17"/>
  <c r="U1223" i="17"/>
  <c r="V1223" i="17"/>
  <c r="X1223" i="17"/>
  <c r="T1224" i="17"/>
  <c r="U1224" i="17"/>
  <c r="V1224" i="17"/>
  <c r="X1224" i="17"/>
  <c r="T1225" i="17"/>
  <c r="U1225" i="17"/>
  <c r="V1225" i="17"/>
  <c r="X1225" i="17"/>
  <c r="T1226" i="17"/>
  <c r="U1226" i="17"/>
  <c r="V1226" i="17"/>
  <c r="X1226" i="17"/>
  <c r="T1227" i="17"/>
  <c r="U1227" i="17"/>
  <c r="V1227" i="17"/>
  <c r="X1227" i="17"/>
  <c r="T1228" i="17"/>
  <c r="U1228" i="17"/>
  <c r="V1228" i="17"/>
  <c r="X1228" i="17"/>
  <c r="T1229" i="17"/>
  <c r="U1229" i="17"/>
  <c r="V1229" i="17"/>
  <c r="X1229" i="17"/>
  <c r="T1230" i="17"/>
  <c r="U1230" i="17"/>
  <c r="V1230" i="17"/>
  <c r="X1230" i="17"/>
  <c r="T1231" i="17"/>
  <c r="U1231" i="17"/>
  <c r="V1231" i="17"/>
  <c r="X1231" i="17"/>
  <c r="T1232" i="17"/>
  <c r="U1232" i="17"/>
  <c r="V1232" i="17"/>
  <c r="X1232" i="17"/>
  <c r="T1233" i="17"/>
  <c r="U1233" i="17"/>
  <c r="V1233" i="17"/>
  <c r="X1233" i="17"/>
  <c r="T1234" i="17"/>
  <c r="U1234" i="17"/>
  <c r="V1234" i="17"/>
  <c r="X1234" i="17"/>
  <c r="T1235" i="17"/>
  <c r="U1235" i="17"/>
  <c r="V1235" i="17"/>
  <c r="X1235" i="17"/>
  <c r="T1236" i="17"/>
  <c r="U1236" i="17"/>
  <c r="V1236" i="17"/>
  <c r="X1236" i="17"/>
  <c r="T1237" i="17"/>
  <c r="U1237" i="17"/>
  <c r="V1237" i="17"/>
  <c r="X1237" i="17"/>
  <c r="T1238" i="17"/>
  <c r="U1238" i="17"/>
  <c r="V1238" i="17"/>
  <c r="X1238" i="17"/>
  <c r="T1239" i="17"/>
  <c r="U1239" i="17"/>
  <c r="V1239" i="17"/>
  <c r="X1239" i="17"/>
  <c r="T1240" i="17"/>
  <c r="U1240" i="17"/>
  <c r="V1240" i="17"/>
  <c r="X1240" i="17"/>
  <c r="T1241" i="17"/>
  <c r="U1241" i="17"/>
  <c r="V1241" i="17"/>
  <c r="X1241" i="17"/>
  <c r="T1242" i="17"/>
  <c r="U1242" i="17"/>
  <c r="V1242" i="17"/>
  <c r="X1242" i="17"/>
  <c r="T1243" i="17"/>
  <c r="U1243" i="17"/>
  <c r="V1243" i="17"/>
  <c r="X1243" i="17"/>
  <c r="T1244" i="17"/>
  <c r="U1244" i="17"/>
  <c r="V1244" i="17"/>
  <c r="X1244" i="17"/>
  <c r="T1245" i="17"/>
  <c r="U1245" i="17"/>
  <c r="V1245" i="17"/>
  <c r="X1245" i="17"/>
  <c r="T1246" i="17"/>
  <c r="U1246" i="17"/>
  <c r="V1246" i="17"/>
  <c r="X1246" i="17"/>
  <c r="T1247" i="17"/>
  <c r="U1247" i="17"/>
  <c r="V1247" i="17"/>
  <c r="X1247" i="17"/>
  <c r="T1248" i="17"/>
  <c r="U1248" i="17"/>
  <c r="V1248" i="17"/>
  <c r="X1248" i="17"/>
  <c r="T1249" i="17"/>
  <c r="U1249" i="17"/>
  <c r="V1249" i="17"/>
  <c r="X1249" i="17"/>
  <c r="T1250" i="17"/>
  <c r="U1250" i="17"/>
  <c r="V1250" i="17"/>
  <c r="X1250" i="17"/>
  <c r="T1251" i="17"/>
  <c r="U1251" i="17"/>
  <c r="V1251" i="17"/>
  <c r="X1251" i="17"/>
  <c r="T1252" i="17"/>
  <c r="U1252" i="17"/>
  <c r="V1252" i="17"/>
  <c r="X1252" i="17"/>
  <c r="T1253" i="17"/>
  <c r="U1253" i="17"/>
  <c r="V1253" i="17"/>
  <c r="X1253" i="17"/>
  <c r="T1254" i="17"/>
  <c r="U1254" i="17"/>
  <c r="V1254" i="17"/>
  <c r="X1254" i="17"/>
  <c r="T1255" i="17"/>
  <c r="U1255" i="17"/>
  <c r="V1255" i="17"/>
  <c r="X1255" i="17"/>
  <c r="T1256" i="17"/>
  <c r="U1256" i="17"/>
  <c r="V1256" i="17"/>
  <c r="X1256" i="17"/>
  <c r="T1257" i="17"/>
  <c r="U1257" i="17"/>
  <c r="V1257" i="17"/>
  <c r="X1257" i="17"/>
  <c r="T1258" i="17"/>
  <c r="U1258" i="17"/>
  <c r="V1258" i="17"/>
  <c r="X1258" i="17"/>
  <c r="T1259" i="17"/>
  <c r="U1259" i="17"/>
  <c r="V1259" i="17"/>
  <c r="X1259" i="17"/>
  <c r="T1260" i="17"/>
  <c r="U1260" i="17"/>
  <c r="V1260" i="17"/>
  <c r="X1260" i="17"/>
  <c r="T1261" i="17"/>
  <c r="U1261" i="17"/>
  <c r="V1261" i="17"/>
  <c r="X1261" i="17"/>
  <c r="T1262" i="17"/>
  <c r="U1262" i="17"/>
  <c r="V1262" i="17"/>
  <c r="X1262" i="17"/>
  <c r="T1263" i="17"/>
  <c r="U1263" i="17"/>
  <c r="V1263" i="17"/>
  <c r="X1263" i="17"/>
  <c r="T1264" i="17"/>
  <c r="U1264" i="17"/>
  <c r="V1264" i="17"/>
  <c r="X1264" i="17"/>
  <c r="T1265" i="17"/>
  <c r="U1265" i="17"/>
  <c r="V1265" i="17"/>
  <c r="X1265" i="17"/>
  <c r="T1266" i="17"/>
  <c r="U1266" i="17"/>
  <c r="V1266" i="17"/>
  <c r="X1266" i="17"/>
  <c r="T1267" i="17"/>
  <c r="U1267" i="17"/>
  <c r="V1267" i="17"/>
  <c r="X1267" i="17"/>
  <c r="T1268" i="17"/>
  <c r="U1268" i="17"/>
  <c r="V1268" i="17"/>
  <c r="X1268" i="17"/>
  <c r="T1269" i="17"/>
  <c r="U1269" i="17"/>
  <c r="V1269" i="17"/>
  <c r="X1269" i="17"/>
  <c r="T1270" i="17"/>
  <c r="U1270" i="17"/>
  <c r="V1270" i="17"/>
  <c r="X1270" i="17"/>
  <c r="T1271" i="17"/>
  <c r="U1271" i="17"/>
  <c r="V1271" i="17"/>
  <c r="X1271" i="17"/>
  <c r="T1272" i="17"/>
  <c r="U1272" i="17"/>
  <c r="V1272" i="17"/>
  <c r="X1272" i="17"/>
  <c r="T1273" i="17"/>
  <c r="U1273" i="17"/>
  <c r="V1273" i="17"/>
  <c r="X1273" i="17"/>
  <c r="T1274" i="17"/>
  <c r="U1274" i="17"/>
  <c r="V1274" i="17"/>
  <c r="X1274" i="17"/>
  <c r="T1275" i="17"/>
  <c r="U1275" i="17"/>
  <c r="V1275" i="17"/>
  <c r="X1275" i="17"/>
  <c r="T1276" i="17"/>
  <c r="U1276" i="17"/>
  <c r="V1276" i="17"/>
  <c r="X1276" i="17"/>
  <c r="T1277" i="17"/>
  <c r="U1277" i="17"/>
  <c r="V1277" i="17"/>
  <c r="X1277" i="17"/>
  <c r="T1278" i="17"/>
  <c r="U1278" i="17"/>
  <c r="V1278" i="17"/>
  <c r="X1278" i="17"/>
  <c r="T1279" i="17"/>
  <c r="U1279" i="17"/>
  <c r="V1279" i="17"/>
  <c r="X1279" i="17"/>
  <c r="T1280" i="17"/>
  <c r="U1280" i="17"/>
  <c r="V1280" i="17"/>
  <c r="X1280" i="17"/>
  <c r="T1281" i="17"/>
  <c r="U1281" i="17"/>
  <c r="V1281" i="17"/>
  <c r="X1281" i="17"/>
  <c r="T1282" i="17"/>
  <c r="U1282" i="17"/>
  <c r="V1282" i="17"/>
  <c r="X1282" i="17"/>
  <c r="T1283" i="17"/>
  <c r="U1283" i="17"/>
  <c r="V1283" i="17"/>
  <c r="X1283" i="17"/>
  <c r="T1284" i="17"/>
  <c r="U1284" i="17"/>
  <c r="V1284" i="17"/>
  <c r="X1284" i="17"/>
  <c r="T1285" i="17"/>
  <c r="U1285" i="17"/>
  <c r="V1285" i="17"/>
  <c r="X1285" i="17"/>
  <c r="T1286" i="17"/>
  <c r="U1286" i="17"/>
  <c r="V1286" i="17"/>
  <c r="X1286" i="17"/>
  <c r="T1287" i="17"/>
  <c r="U1287" i="17"/>
  <c r="V1287" i="17"/>
  <c r="X1287" i="17"/>
  <c r="T1288" i="17"/>
  <c r="U1288" i="17"/>
  <c r="V1288" i="17"/>
  <c r="X1288" i="17"/>
  <c r="T1289" i="17"/>
  <c r="U1289" i="17"/>
  <c r="V1289" i="17"/>
  <c r="X1289" i="17"/>
  <c r="T1290" i="17"/>
  <c r="U1290" i="17"/>
  <c r="V1290" i="17"/>
  <c r="X1290" i="17"/>
  <c r="T1291" i="17"/>
  <c r="U1291" i="17"/>
  <c r="V1291" i="17"/>
  <c r="X1291" i="17"/>
  <c r="T1292" i="17"/>
  <c r="U1292" i="17"/>
  <c r="V1292" i="17"/>
  <c r="X1292" i="17"/>
  <c r="T1293" i="17"/>
  <c r="U1293" i="17"/>
  <c r="V1293" i="17"/>
  <c r="X1293" i="17"/>
  <c r="T1294" i="17"/>
  <c r="U1294" i="17"/>
  <c r="V1294" i="17"/>
  <c r="X1294" i="17"/>
  <c r="T1295" i="17"/>
  <c r="U1295" i="17"/>
  <c r="V1295" i="17"/>
  <c r="X1295" i="17"/>
  <c r="T1296" i="17"/>
  <c r="U1296" i="17"/>
  <c r="V1296" i="17"/>
  <c r="X1296" i="17"/>
  <c r="T1297" i="17"/>
  <c r="U1297" i="17"/>
  <c r="V1297" i="17"/>
  <c r="X1297" i="17"/>
  <c r="T1298" i="17"/>
  <c r="U1298" i="17"/>
  <c r="V1298" i="17"/>
  <c r="X1298" i="17"/>
  <c r="T1299" i="17"/>
  <c r="U1299" i="17"/>
  <c r="V1299" i="17"/>
  <c r="X1299" i="17"/>
  <c r="T1300" i="17"/>
  <c r="U1300" i="17"/>
  <c r="V1300" i="17"/>
  <c r="X1300" i="17"/>
  <c r="T1301" i="17"/>
  <c r="U1301" i="17"/>
  <c r="V1301" i="17"/>
  <c r="X1301" i="17"/>
  <c r="T1302" i="17"/>
  <c r="U1302" i="17"/>
  <c r="V1302" i="17"/>
  <c r="X1302" i="17"/>
  <c r="T1303" i="17"/>
  <c r="U1303" i="17"/>
  <c r="V1303" i="17"/>
  <c r="X1303" i="17"/>
  <c r="T1304" i="17"/>
  <c r="U1304" i="17"/>
  <c r="V1304" i="17"/>
  <c r="X1304" i="17"/>
  <c r="T1305" i="17"/>
  <c r="U1305" i="17"/>
  <c r="V1305" i="17"/>
  <c r="X1305" i="17"/>
  <c r="T1306" i="17"/>
  <c r="U1306" i="17"/>
  <c r="V1306" i="17"/>
  <c r="X1306" i="17"/>
  <c r="T1307" i="17"/>
  <c r="U1307" i="17"/>
  <c r="V1307" i="17"/>
  <c r="X1307" i="17"/>
  <c r="T1308" i="17"/>
  <c r="U1308" i="17"/>
  <c r="V1308" i="17"/>
  <c r="X1308" i="17"/>
  <c r="T1309" i="17"/>
  <c r="U1309" i="17"/>
  <c r="V1309" i="17"/>
  <c r="X1309" i="17"/>
  <c r="T1310" i="17"/>
  <c r="U1310" i="17"/>
  <c r="V1310" i="17"/>
  <c r="X1310" i="17"/>
  <c r="T1311" i="17"/>
  <c r="U1311" i="17"/>
  <c r="V1311" i="17"/>
  <c r="X1311" i="17"/>
  <c r="T1312" i="17"/>
  <c r="U1312" i="17"/>
  <c r="V1312" i="17"/>
  <c r="X1312" i="17"/>
  <c r="T1313" i="17"/>
  <c r="U1313" i="17"/>
  <c r="V1313" i="17"/>
  <c r="X1313" i="17"/>
  <c r="T1314" i="17"/>
  <c r="U1314" i="17"/>
  <c r="V1314" i="17"/>
  <c r="X1314" i="17"/>
  <c r="T1315" i="17"/>
  <c r="U1315" i="17"/>
  <c r="V1315" i="17"/>
  <c r="X1315" i="17"/>
  <c r="T1316" i="17"/>
  <c r="U1316" i="17"/>
  <c r="V1316" i="17"/>
  <c r="X1316" i="17"/>
  <c r="T1317" i="17"/>
  <c r="U1317" i="17"/>
  <c r="V1317" i="17"/>
  <c r="X1317" i="17"/>
  <c r="T1318" i="17"/>
  <c r="U1318" i="17"/>
  <c r="V1318" i="17"/>
  <c r="X1318" i="17"/>
  <c r="T1319" i="17"/>
  <c r="U1319" i="17"/>
  <c r="V1319" i="17"/>
  <c r="X1319" i="17"/>
  <c r="T1320" i="17"/>
  <c r="U1320" i="17"/>
  <c r="V1320" i="17"/>
  <c r="X1320" i="17"/>
  <c r="T1321" i="17"/>
  <c r="U1321" i="17"/>
  <c r="V1321" i="17"/>
  <c r="X1321" i="17"/>
  <c r="T1322" i="17"/>
  <c r="U1322" i="17"/>
  <c r="V1322" i="17"/>
  <c r="X1322" i="17"/>
  <c r="T1323" i="17"/>
  <c r="U1323" i="17"/>
  <c r="V1323" i="17"/>
  <c r="X1323" i="17"/>
  <c r="T1324" i="17"/>
  <c r="U1324" i="17"/>
  <c r="V1324" i="17"/>
  <c r="X1324" i="17"/>
  <c r="T1325" i="17"/>
  <c r="U1325" i="17"/>
  <c r="V1325" i="17"/>
  <c r="X1325" i="17"/>
  <c r="T1326" i="17"/>
  <c r="U1326" i="17"/>
  <c r="V1326" i="17"/>
  <c r="X1326" i="17"/>
  <c r="T1327" i="17"/>
  <c r="U1327" i="17"/>
  <c r="V1327" i="17"/>
  <c r="X1327" i="17"/>
  <c r="T1328" i="17"/>
  <c r="U1328" i="17"/>
  <c r="V1328" i="17"/>
  <c r="X1328" i="17"/>
  <c r="T1329" i="17"/>
  <c r="U1329" i="17"/>
  <c r="V1329" i="17"/>
  <c r="X1329" i="17"/>
  <c r="T1330" i="17"/>
  <c r="U1330" i="17"/>
  <c r="V1330" i="17"/>
  <c r="X1330" i="17"/>
  <c r="T1331" i="17"/>
  <c r="U1331" i="17"/>
  <c r="V1331" i="17"/>
  <c r="X1331" i="17"/>
  <c r="T1332" i="17"/>
  <c r="U1332" i="17"/>
  <c r="V1332" i="17"/>
  <c r="X1332" i="17"/>
  <c r="T1333" i="17"/>
  <c r="U1333" i="17"/>
  <c r="V1333" i="17"/>
  <c r="X1333" i="17"/>
  <c r="T1334" i="17"/>
  <c r="U1334" i="17"/>
  <c r="V1334" i="17"/>
  <c r="X1334" i="17"/>
  <c r="T1335" i="17"/>
  <c r="U1335" i="17"/>
  <c r="V1335" i="17"/>
  <c r="X1335" i="17"/>
  <c r="T1336" i="17"/>
  <c r="U1336" i="17"/>
  <c r="V1336" i="17"/>
  <c r="X1336" i="17"/>
  <c r="T1337" i="17"/>
  <c r="U1337" i="17"/>
  <c r="V1337" i="17"/>
  <c r="X1337" i="17"/>
  <c r="T1338" i="17"/>
  <c r="U1338" i="17"/>
  <c r="V1338" i="17"/>
  <c r="X1338" i="17"/>
  <c r="T1339" i="17"/>
  <c r="U1339" i="17"/>
  <c r="V1339" i="17"/>
  <c r="X1339" i="17"/>
  <c r="T1340" i="17"/>
  <c r="U1340" i="17"/>
  <c r="V1340" i="17"/>
  <c r="X1340" i="17"/>
  <c r="T1341" i="17"/>
  <c r="U1341" i="17"/>
  <c r="V1341" i="17"/>
  <c r="X1341" i="17"/>
  <c r="T1342" i="17"/>
  <c r="U1342" i="17"/>
  <c r="V1342" i="17"/>
  <c r="X1342" i="17"/>
  <c r="T1343" i="17"/>
  <c r="U1343" i="17"/>
  <c r="V1343" i="17"/>
  <c r="X1343" i="17"/>
  <c r="T1344" i="17"/>
  <c r="U1344" i="17"/>
  <c r="V1344" i="17"/>
  <c r="X1344" i="17"/>
  <c r="T1345" i="17"/>
  <c r="U1345" i="17"/>
  <c r="V1345" i="17"/>
  <c r="X1345" i="17"/>
  <c r="T1346" i="17"/>
  <c r="U1346" i="17"/>
  <c r="V1346" i="17"/>
  <c r="X1346" i="17"/>
  <c r="T1347" i="17"/>
  <c r="U1347" i="17"/>
  <c r="V1347" i="17"/>
  <c r="X1347" i="17"/>
  <c r="T1348" i="17"/>
  <c r="U1348" i="17"/>
  <c r="V1348" i="17"/>
  <c r="X1348" i="17"/>
  <c r="T1349" i="17"/>
  <c r="U1349" i="17"/>
  <c r="V1349" i="17"/>
  <c r="X1349" i="17"/>
  <c r="T1350" i="17"/>
  <c r="U1350" i="17"/>
  <c r="V1350" i="17"/>
  <c r="X1350" i="17"/>
  <c r="T1351" i="17"/>
  <c r="U1351" i="17"/>
  <c r="V1351" i="17"/>
  <c r="X1351" i="17"/>
  <c r="T1352" i="17"/>
  <c r="U1352" i="17"/>
  <c r="V1352" i="17"/>
  <c r="X1352" i="17"/>
  <c r="T1353" i="17"/>
  <c r="U1353" i="17"/>
  <c r="V1353" i="17"/>
  <c r="X1353" i="17"/>
  <c r="T1354" i="17"/>
  <c r="U1354" i="17"/>
  <c r="V1354" i="17"/>
  <c r="X1354" i="17"/>
  <c r="T1355" i="17"/>
  <c r="U1355" i="17"/>
  <c r="V1355" i="17"/>
  <c r="X1355" i="17"/>
  <c r="T1356" i="17"/>
  <c r="U1356" i="17"/>
  <c r="V1356" i="17"/>
  <c r="X1356" i="17"/>
  <c r="T1357" i="17"/>
  <c r="U1357" i="17"/>
  <c r="V1357" i="17"/>
  <c r="X1357" i="17"/>
  <c r="T1358" i="17"/>
  <c r="U1358" i="17"/>
  <c r="V1358" i="17"/>
  <c r="X1358" i="17"/>
  <c r="T1359" i="17"/>
  <c r="U1359" i="17"/>
  <c r="V1359" i="17"/>
  <c r="X1359" i="17"/>
  <c r="T1360" i="17"/>
  <c r="U1360" i="17"/>
  <c r="V1360" i="17"/>
  <c r="X1360" i="17"/>
  <c r="T1361" i="17"/>
  <c r="U1361" i="17"/>
  <c r="V1361" i="17"/>
  <c r="X1361" i="17"/>
  <c r="T1362" i="17"/>
  <c r="U1362" i="17"/>
  <c r="V1362" i="17"/>
  <c r="X1362" i="17"/>
  <c r="T1363" i="17"/>
  <c r="U1363" i="17"/>
  <c r="V1363" i="17"/>
  <c r="X1363" i="17"/>
  <c r="T1364" i="17"/>
  <c r="U1364" i="17"/>
  <c r="V1364" i="17"/>
  <c r="X1364" i="17"/>
  <c r="T1365" i="17"/>
  <c r="U1365" i="17"/>
  <c r="V1365" i="17"/>
  <c r="X1365" i="17"/>
  <c r="T1366" i="17"/>
  <c r="U1366" i="17"/>
  <c r="V1366" i="17"/>
  <c r="X1366" i="17"/>
  <c r="T1367" i="17"/>
  <c r="U1367" i="17"/>
  <c r="V1367" i="17"/>
  <c r="X1367" i="17"/>
  <c r="T1368" i="17"/>
  <c r="U1368" i="17"/>
  <c r="V1368" i="17"/>
  <c r="X1368" i="17"/>
  <c r="T1369" i="17"/>
  <c r="U1369" i="17"/>
  <c r="V1369" i="17"/>
  <c r="X1369" i="17"/>
  <c r="T1370" i="17"/>
  <c r="U1370" i="17"/>
  <c r="V1370" i="17"/>
  <c r="X1370" i="17"/>
  <c r="T1371" i="17"/>
  <c r="U1371" i="17"/>
  <c r="V1371" i="17"/>
  <c r="X1371" i="17"/>
  <c r="T1372" i="17"/>
  <c r="U1372" i="17"/>
  <c r="V1372" i="17"/>
  <c r="X1372" i="17"/>
  <c r="T1373" i="17"/>
  <c r="U1373" i="17"/>
  <c r="V1373" i="17"/>
  <c r="X1373" i="17"/>
  <c r="T1374" i="17"/>
  <c r="U1374" i="17"/>
  <c r="V1374" i="17"/>
  <c r="X1374" i="17"/>
  <c r="T1375" i="17"/>
  <c r="U1375" i="17"/>
  <c r="V1375" i="17"/>
  <c r="X1375" i="17"/>
  <c r="T1376" i="17"/>
  <c r="U1376" i="17"/>
  <c r="V1376" i="17"/>
  <c r="X1376" i="17"/>
  <c r="T1377" i="17"/>
  <c r="U1377" i="17"/>
  <c r="V1377" i="17"/>
  <c r="X1377" i="17"/>
  <c r="T1378" i="17"/>
  <c r="U1378" i="17"/>
  <c r="V1378" i="17"/>
  <c r="X1378" i="17"/>
  <c r="T1379" i="17"/>
  <c r="U1379" i="17"/>
  <c r="V1379" i="17"/>
  <c r="X1379" i="17"/>
  <c r="T1380" i="17"/>
  <c r="U1380" i="17"/>
  <c r="V1380" i="17"/>
  <c r="X1380" i="17"/>
  <c r="T1381" i="17"/>
  <c r="U1381" i="17"/>
  <c r="V1381" i="17"/>
  <c r="X1381" i="17"/>
  <c r="T1382" i="17"/>
  <c r="U1382" i="17"/>
  <c r="V1382" i="17"/>
  <c r="X1382" i="17"/>
  <c r="T1383" i="17"/>
  <c r="U1383" i="17"/>
  <c r="V1383" i="17"/>
  <c r="X1383" i="17"/>
  <c r="T1384" i="17"/>
  <c r="U1384" i="17"/>
  <c r="V1384" i="17"/>
  <c r="X1384" i="17"/>
  <c r="T1385" i="17"/>
  <c r="U1385" i="17"/>
  <c r="V1385" i="17"/>
  <c r="X1385" i="17"/>
  <c r="T1386" i="17"/>
  <c r="U1386" i="17"/>
  <c r="V1386" i="17"/>
  <c r="X1386" i="17"/>
  <c r="T1387" i="17"/>
  <c r="U1387" i="17"/>
  <c r="V1387" i="17"/>
  <c r="X1387" i="17"/>
  <c r="T1388" i="17"/>
  <c r="U1388" i="17"/>
  <c r="V1388" i="17"/>
  <c r="X1388" i="17"/>
  <c r="T1389" i="17"/>
  <c r="U1389" i="17"/>
  <c r="V1389" i="17"/>
  <c r="X1389" i="17"/>
  <c r="T1390" i="17"/>
  <c r="U1390" i="17"/>
  <c r="V1390" i="17"/>
  <c r="X1390" i="17"/>
  <c r="T1391" i="17"/>
  <c r="U1391" i="17"/>
  <c r="V1391" i="17"/>
  <c r="X1391" i="17"/>
  <c r="T1392" i="17"/>
  <c r="U1392" i="17"/>
  <c r="V1392" i="17"/>
  <c r="X1392" i="17"/>
  <c r="T1393" i="17"/>
  <c r="U1393" i="17"/>
  <c r="V1393" i="17"/>
  <c r="X1393" i="17"/>
  <c r="T1394" i="17"/>
  <c r="U1394" i="17"/>
  <c r="V1394" i="17"/>
  <c r="X1394" i="17"/>
  <c r="T1395" i="17"/>
  <c r="U1395" i="17"/>
  <c r="V1395" i="17"/>
  <c r="X1395" i="17"/>
  <c r="T1396" i="17"/>
  <c r="U1396" i="17"/>
  <c r="V1396" i="17"/>
  <c r="X1396" i="17"/>
  <c r="T1397" i="17"/>
  <c r="U1397" i="17"/>
  <c r="V1397" i="17"/>
  <c r="X1397" i="17"/>
  <c r="T1398" i="17"/>
  <c r="U1398" i="17"/>
  <c r="V1398" i="17"/>
  <c r="X1398" i="17"/>
  <c r="T1399" i="17"/>
  <c r="U1399" i="17"/>
  <c r="V1399" i="17"/>
  <c r="X1399" i="17"/>
  <c r="T1400" i="17"/>
  <c r="U1400" i="17"/>
  <c r="V1400" i="17"/>
  <c r="X1400" i="17"/>
  <c r="T1401" i="17"/>
  <c r="U1401" i="17"/>
  <c r="V1401" i="17"/>
  <c r="X1401" i="17"/>
  <c r="T1402" i="17"/>
  <c r="U1402" i="17"/>
  <c r="V1402" i="17"/>
  <c r="X1402" i="17"/>
  <c r="T1403" i="17"/>
  <c r="U1403" i="17"/>
  <c r="V1403" i="17"/>
  <c r="X1403" i="17"/>
  <c r="T1404" i="17"/>
  <c r="U1404" i="17"/>
  <c r="V1404" i="17"/>
  <c r="X1404" i="17"/>
  <c r="T1405" i="17"/>
  <c r="U1405" i="17"/>
  <c r="V1405" i="17"/>
  <c r="X1405" i="17"/>
  <c r="T1406" i="17"/>
  <c r="U1406" i="17"/>
  <c r="V1406" i="17"/>
  <c r="X1406" i="17"/>
  <c r="T1407" i="17"/>
  <c r="U1407" i="17"/>
  <c r="V1407" i="17"/>
  <c r="X1407" i="17"/>
  <c r="T1408" i="17"/>
  <c r="U1408" i="17"/>
  <c r="V1408" i="17"/>
  <c r="X1408" i="17"/>
  <c r="T1409" i="17"/>
  <c r="U1409" i="17"/>
  <c r="V1409" i="17"/>
  <c r="X1409" i="17"/>
  <c r="T1410" i="17"/>
  <c r="U1410" i="17"/>
  <c r="V1410" i="17"/>
  <c r="X1410" i="17"/>
  <c r="T1411" i="17"/>
  <c r="U1411" i="17"/>
  <c r="V1411" i="17"/>
  <c r="X1411" i="17"/>
  <c r="T1412" i="17"/>
  <c r="U1412" i="17"/>
  <c r="V1412" i="17"/>
  <c r="X1412" i="17"/>
  <c r="T1413" i="17"/>
  <c r="U1413" i="17"/>
  <c r="V1413" i="17"/>
  <c r="X1413" i="17"/>
  <c r="T1414" i="17"/>
  <c r="U1414" i="17"/>
  <c r="V1414" i="17"/>
  <c r="X1414" i="17"/>
  <c r="T1415" i="17"/>
  <c r="U1415" i="17"/>
  <c r="V1415" i="17"/>
  <c r="X1415" i="17"/>
  <c r="T1416" i="17"/>
  <c r="U1416" i="17"/>
  <c r="V1416" i="17"/>
  <c r="X1416" i="17"/>
  <c r="T1417" i="17"/>
  <c r="U1417" i="17"/>
  <c r="V1417" i="17"/>
  <c r="X1417" i="17"/>
  <c r="T1418" i="17"/>
  <c r="U1418" i="17"/>
  <c r="V1418" i="17"/>
  <c r="X1418" i="17"/>
  <c r="T1419" i="17"/>
  <c r="U1419" i="17"/>
  <c r="V1419" i="17"/>
  <c r="X1419" i="17"/>
  <c r="T1420" i="17"/>
  <c r="U1420" i="17"/>
  <c r="V1420" i="17"/>
  <c r="X1420" i="17"/>
  <c r="T1421" i="17"/>
  <c r="U1421" i="17"/>
  <c r="V1421" i="17"/>
  <c r="X1421" i="17"/>
  <c r="T1422" i="17"/>
  <c r="U1422" i="17"/>
  <c r="V1422" i="17"/>
  <c r="X1422" i="17"/>
  <c r="T1423" i="17"/>
  <c r="U1423" i="17"/>
  <c r="V1423" i="17"/>
  <c r="X1423" i="17"/>
  <c r="T1424" i="17"/>
  <c r="U1424" i="17"/>
  <c r="V1424" i="17"/>
  <c r="X1424" i="17"/>
  <c r="T1425" i="17"/>
  <c r="U1425" i="17"/>
  <c r="V1425" i="17"/>
  <c r="X1425" i="17"/>
  <c r="T1426" i="17"/>
  <c r="U1426" i="17"/>
  <c r="V1426" i="17"/>
  <c r="X1426" i="17"/>
  <c r="T1427" i="17"/>
  <c r="U1427" i="17"/>
  <c r="V1427" i="17"/>
  <c r="X1427" i="17"/>
  <c r="T1428" i="17"/>
  <c r="U1428" i="17"/>
  <c r="V1428" i="17"/>
  <c r="X1428" i="17"/>
  <c r="T1429" i="17"/>
  <c r="U1429" i="17"/>
  <c r="V1429" i="17"/>
  <c r="X1429" i="17"/>
  <c r="T1430" i="17"/>
  <c r="U1430" i="17"/>
  <c r="V1430" i="17"/>
  <c r="X1430" i="17"/>
  <c r="T1431" i="17"/>
  <c r="U1431" i="17"/>
  <c r="V1431" i="17"/>
  <c r="X1431" i="17"/>
  <c r="T1432" i="17"/>
  <c r="U1432" i="17"/>
  <c r="V1432" i="17"/>
  <c r="X1432" i="17"/>
  <c r="T1433" i="17"/>
  <c r="U1433" i="17"/>
  <c r="V1433" i="17"/>
  <c r="X1433" i="17"/>
  <c r="T1434" i="17"/>
  <c r="U1434" i="17"/>
  <c r="V1434" i="17"/>
  <c r="X1434" i="17"/>
  <c r="T1435" i="17"/>
  <c r="U1435" i="17"/>
  <c r="V1435" i="17"/>
  <c r="X1435" i="17"/>
  <c r="T1436" i="17"/>
  <c r="U1436" i="17"/>
  <c r="V1436" i="17"/>
  <c r="X1436" i="17"/>
  <c r="T1437" i="17"/>
  <c r="U1437" i="17"/>
  <c r="V1437" i="17"/>
  <c r="X1437" i="17"/>
  <c r="T1438" i="17"/>
  <c r="U1438" i="17"/>
  <c r="V1438" i="17"/>
  <c r="X1438" i="17"/>
  <c r="T1439" i="17"/>
  <c r="U1439" i="17"/>
  <c r="V1439" i="17"/>
  <c r="X1439" i="17"/>
  <c r="T1440" i="17"/>
  <c r="U1440" i="17"/>
  <c r="V1440" i="17"/>
  <c r="X1440" i="17"/>
  <c r="T1441" i="17"/>
  <c r="U1441" i="17"/>
  <c r="V1441" i="17"/>
  <c r="X1441" i="17"/>
  <c r="T1442" i="17"/>
  <c r="U1442" i="17"/>
  <c r="V1442" i="17"/>
  <c r="X1442" i="17"/>
  <c r="T1443" i="17"/>
  <c r="U1443" i="17"/>
  <c r="V1443" i="17"/>
  <c r="X1443" i="17"/>
  <c r="T1444" i="17"/>
  <c r="U1444" i="17"/>
  <c r="V1444" i="17"/>
  <c r="X1444" i="17"/>
  <c r="T1445" i="17"/>
  <c r="U1445" i="17"/>
  <c r="V1445" i="17"/>
  <c r="X1445" i="17"/>
  <c r="T1446" i="17"/>
  <c r="U1446" i="17"/>
  <c r="V1446" i="17"/>
  <c r="X1446" i="17"/>
  <c r="T1447" i="17"/>
  <c r="U1447" i="17"/>
  <c r="V1447" i="17"/>
  <c r="X1447" i="17"/>
  <c r="T1448" i="17"/>
  <c r="U1448" i="17"/>
  <c r="V1448" i="17"/>
  <c r="X1448" i="17"/>
  <c r="T1449" i="17"/>
  <c r="U1449" i="17"/>
  <c r="V1449" i="17"/>
  <c r="X1449" i="17"/>
  <c r="T1450" i="17"/>
  <c r="U1450" i="17"/>
  <c r="V1450" i="17"/>
  <c r="X1450" i="17"/>
  <c r="T1451" i="17"/>
  <c r="U1451" i="17"/>
  <c r="V1451" i="17"/>
  <c r="X1451" i="17"/>
  <c r="T1452" i="17"/>
  <c r="U1452" i="17"/>
  <c r="V1452" i="17"/>
  <c r="X1452" i="17"/>
  <c r="T1453" i="17"/>
  <c r="U1453" i="17"/>
  <c r="V1453" i="17"/>
  <c r="X1453" i="17"/>
  <c r="T1454" i="17"/>
  <c r="U1454" i="17"/>
  <c r="V1454" i="17"/>
  <c r="X1454" i="17"/>
  <c r="T1455" i="17"/>
  <c r="U1455" i="17"/>
  <c r="V1455" i="17"/>
  <c r="X1455" i="17"/>
  <c r="T1456" i="17"/>
  <c r="U1456" i="17"/>
  <c r="V1456" i="17"/>
  <c r="X1456" i="17"/>
  <c r="T1457" i="17"/>
  <c r="U1457" i="17"/>
  <c r="V1457" i="17"/>
  <c r="X1457" i="17"/>
  <c r="T1458" i="17"/>
  <c r="U1458" i="17"/>
  <c r="V1458" i="17"/>
  <c r="X1458" i="17"/>
  <c r="T1459" i="17"/>
  <c r="U1459" i="17"/>
  <c r="V1459" i="17"/>
  <c r="X1459" i="17"/>
  <c r="T1460" i="17"/>
  <c r="U1460" i="17"/>
  <c r="V1460" i="17"/>
  <c r="X1460" i="17"/>
  <c r="T1461" i="17"/>
  <c r="U1461" i="17"/>
  <c r="V1461" i="17"/>
  <c r="X1461" i="17"/>
  <c r="T1462" i="17"/>
  <c r="U1462" i="17"/>
  <c r="V1462" i="17"/>
  <c r="X1462" i="17"/>
  <c r="T1463" i="17"/>
  <c r="U1463" i="17"/>
  <c r="V1463" i="17"/>
  <c r="X1463" i="17"/>
  <c r="T1464" i="17"/>
  <c r="U1464" i="17"/>
  <c r="V1464" i="17"/>
  <c r="X1464" i="17"/>
  <c r="T1465" i="17"/>
  <c r="U1465" i="17"/>
  <c r="V1465" i="17"/>
  <c r="X1465" i="17"/>
  <c r="T1466" i="17"/>
  <c r="U1466" i="17"/>
  <c r="V1466" i="17"/>
  <c r="X1466" i="17"/>
  <c r="T1467" i="17"/>
  <c r="U1467" i="17"/>
  <c r="V1467" i="17"/>
  <c r="X1467" i="17"/>
  <c r="T1468" i="17"/>
  <c r="U1468" i="17"/>
  <c r="V1468" i="17"/>
  <c r="X1468" i="17"/>
  <c r="T1469" i="17"/>
  <c r="U1469" i="17"/>
  <c r="V1469" i="17"/>
  <c r="X1469" i="17"/>
  <c r="T1470" i="17"/>
  <c r="U1470" i="17"/>
  <c r="V1470" i="17"/>
  <c r="X1470" i="17"/>
  <c r="T1471" i="17"/>
  <c r="U1471" i="17"/>
  <c r="V1471" i="17"/>
  <c r="X1471" i="17"/>
  <c r="T1472" i="17"/>
  <c r="U1472" i="17"/>
  <c r="V1472" i="17"/>
  <c r="X1472" i="17"/>
  <c r="T1473" i="17"/>
  <c r="U1473" i="17"/>
  <c r="V1473" i="17"/>
  <c r="X1473" i="17"/>
  <c r="T1474" i="17"/>
  <c r="U1474" i="17"/>
  <c r="V1474" i="17"/>
  <c r="X1474" i="17"/>
  <c r="T1475" i="17"/>
  <c r="U1475" i="17"/>
  <c r="V1475" i="17"/>
  <c r="X1475" i="17"/>
  <c r="T1476" i="17"/>
  <c r="U1476" i="17"/>
  <c r="V1476" i="17"/>
  <c r="X1476" i="17"/>
  <c r="T1477" i="17"/>
  <c r="U1477" i="17"/>
  <c r="V1477" i="17"/>
  <c r="X1477" i="17"/>
  <c r="T1478" i="17"/>
  <c r="U1478" i="17"/>
  <c r="V1478" i="17"/>
  <c r="X1478" i="17"/>
  <c r="T1479" i="17"/>
  <c r="U1479" i="17"/>
  <c r="V1479" i="17"/>
  <c r="X1479" i="17"/>
  <c r="T1480" i="17"/>
  <c r="U1480" i="17"/>
  <c r="V1480" i="17"/>
  <c r="X1480" i="17"/>
  <c r="T1481" i="17"/>
  <c r="U1481" i="17"/>
  <c r="V1481" i="17"/>
  <c r="X1481" i="17"/>
  <c r="T1482" i="17"/>
  <c r="U1482" i="17"/>
  <c r="V1482" i="17"/>
  <c r="X1482" i="17"/>
  <c r="T1483" i="17"/>
  <c r="U1483" i="17"/>
  <c r="V1483" i="17"/>
  <c r="X1483" i="17"/>
  <c r="T1484" i="17"/>
  <c r="U1484" i="17"/>
  <c r="V1484" i="17"/>
  <c r="X1484" i="17"/>
  <c r="T1485" i="17"/>
  <c r="U1485" i="17"/>
  <c r="V1485" i="17"/>
  <c r="X1485" i="17"/>
  <c r="T1486" i="17"/>
  <c r="U1486" i="17"/>
  <c r="V1486" i="17"/>
  <c r="X1486" i="17"/>
  <c r="T1487" i="17"/>
  <c r="U1487" i="17"/>
  <c r="V1487" i="17"/>
  <c r="X1487" i="17"/>
  <c r="T1488" i="17"/>
  <c r="U1488" i="17"/>
  <c r="V1488" i="17"/>
  <c r="X1488" i="17"/>
  <c r="T1489" i="17"/>
  <c r="U1489" i="17"/>
  <c r="V1489" i="17"/>
  <c r="X1489" i="17"/>
  <c r="T1490" i="17"/>
  <c r="U1490" i="17"/>
  <c r="V1490" i="17"/>
  <c r="X1490" i="17"/>
  <c r="T1491" i="17"/>
  <c r="U1491" i="17"/>
  <c r="V1491" i="17"/>
  <c r="X1491" i="17"/>
  <c r="T1492" i="17"/>
  <c r="U1492" i="17"/>
  <c r="V1492" i="17"/>
  <c r="X1492" i="17"/>
  <c r="T1493" i="17"/>
  <c r="U1493" i="17"/>
  <c r="V1493" i="17"/>
  <c r="X1493" i="17"/>
  <c r="T1494" i="17"/>
  <c r="U1494" i="17"/>
  <c r="V1494" i="17"/>
  <c r="X1494" i="17"/>
  <c r="T1495" i="17"/>
  <c r="U1495" i="17"/>
  <c r="V1495" i="17"/>
  <c r="X1495" i="17"/>
  <c r="T1496" i="17"/>
  <c r="U1496" i="17"/>
  <c r="V1496" i="17"/>
  <c r="X1496" i="17"/>
  <c r="T1497" i="17"/>
  <c r="U1497" i="17"/>
  <c r="V1497" i="17"/>
  <c r="X1497" i="17"/>
  <c r="T1498" i="17"/>
  <c r="U1498" i="17"/>
  <c r="V1498" i="17"/>
  <c r="X1498" i="17"/>
  <c r="T1499" i="17"/>
  <c r="U1499" i="17"/>
  <c r="V1499" i="17"/>
  <c r="X1499" i="17"/>
  <c r="T1500" i="17"/>
  <c r="U1500" i="17"/>
  <c r="V1500" i="17"/>
  <c r="X1500" i="17"/>
  <c r="T1501" i="17"/>
  <c r="U1501" i="17"/>
  <c r="V1501" i="17"/>
  <c r="X1501" i="17"/>
  <c r="T1502" i="17"/>
  <c r="U1502" i="17"/>
  <c r="V1502" i="17"/>
  <c r="X1502" i="17"/>
  <c r="T1503" i="17"/>
  <c r="U1503" i="17"/>
  <c r="V1503" i="17"/>
  <c r="X1503" i="17"/>
  <c r="T1504" i="17"/>
  <c r="U1504" i="17"/>
  <c r="V1504" i="17"/>
  <c r="X1504" i="17"/>
  <c r="T1505" i="17"/>
  <c r="U1505" i="17"/>
  <c r="V1505" i="17"/>
  <c r="X1505" i="17"/>
  <c r="T1506" i="17"/>
  <c r="U1506" i="17"/>
  <c r="V1506" i="17"/>
  <c r="X1506" i="17"/>
  <c r="T1507" i="17"/>
  <c r="U1507" i="17"/>
  <c r="V1507" i="17"/>
  <c r="X1507" i="17"/>
  <c r="T1508" i="17"/>
  <c r="U1508" i="17"/>
  <c r="V1508" i="17"/>
  <c r="X1508" i="17"/>
  <c r="T1509" i="17"/>
  <c r="U1509" i="17"/>
  <c r="V1509" i="17"/>
  <c r="X1509" i="17"/>
  <c r="T1510" i="17"/>
  <c r="U1510" i="17"/>
  <c r="V1510" i="17"/>
  <c r="X1510" i="17"/>
  <c r="T1511" i="17"/>
  <c r="U1511" i="17"/>
  <c r="V1511" i="17"/>
  <c r="X1511" i="17"/>
  <c r="T1512" i="17"/>
  <c r="U1512" i="17"/>
  <c r="V1512" i="17"/>
  <c r="X1512" i="17"/>
  <c r="T1513" i="17"/>
  <c r="U1513" i="17"/>
  <c r="V1513" i="17"/>
  <c r="X1513" i="17"/>
  <c r="T1514" i="17"/>
  <c r="U1514" i="17"/>
  <c r="V1514" i="17"/>
  <c r="X1514" i="17"/>
  <c r="T1515" i="17"/>
  <c r="U1515" i="17"/>
  <c r="V1515" i="17"/>
  <c r="X1515" i="17"/>
  <c r="T1516" i="17"/>
  <c r="U1516" i="17"/>
  <c r="V1516" i="17"/>
  <c r="X1516" i="17"/>
  <c r="T1517" i="17"/>
  <c r="U1517" i="17"/>
  <c r="V1517" i="17"/>
  <c r="X1517" i="17"/>
  <c r="T1518" i="17"/>
  <c r="U1518" i="17"/>
  <c r="V1518" i="17"/>
  <c r="X1518" i="17"/>
  <c r="T1519" i="17"/>
  <c r="U1519" i="17"/>
  <c r="V1519" i="17"/>
  <c r="X1519" i="17"/>
  <c r="T1520" i="17"/>
  <c r="U1520" i="17"/>
  <c r="V1520" i="17"/>
  <c r="X1520" i="17"/>
  <c r="T1521" i="17"/>
  <c r="U1521" i="17"/>
  <c r="V1521" i="17"/>
  <c r="X1521" i="17"/>
  <c r="T1522" i="17"/>
  <c r="U1522" i="17"/>
  <c r="V1522" i="17"/>
  <c r="X1522" i="17"/>
  <c r="T1523" i="17"/>
  <c r="U1523" i="17"/>
  <c r="V1523" i="17"/>
  <c r="X1523" i="17"/>
  <c r="T1524" i="17"/>
  <c r="U1524" i="17"/>
  <c r="V1524" i="17"/>
  <c r="X1524" i="17"/>
  <c r="T1525" i="17"/>
  <c r="U1525" i="17"/>
  <c r="V1525" i="17"/>
  <c r="X1525" i="17"/>
  <c r="T1526" i="17"/>
  <c r="U1526" i="17"/>
  <c r="V1526" i="17"/>
  <c r="X1526" i="17"/>
  <c r="T1527" i="17"/>
  <c r="U1527" i="17"/>
  <c r="V1527" i="17"/>
  <c r="X1527" i="17"/>
  <c r="T1528" i="17"/>
  <c r="U1528" i="17"/>
  <c r="V1528" i="17"/>
  <c r="X1528" i="17"/>
  <c r="T1529" i="17"/>
  <c r="U1529" i="17"/>
  <c r="V1529" i="17"/>
  <c r="X1529" i="17"/>
  <c r="T1530" i="17"/>
  <c r="U1530" i="17"/>
  <c r="V1530" i="17"/>
  <c r="X1530" i="17"/>
  <c r="T1531" i="17"/>
  <c r="U1531" i="17"/>
  <c r="V1531" i="17"/>
  <c r="X1531" i="17"/>
  <c r="T1532" i="17"/>
  <c r="U1532" i="17"/>
  <c r="V1532" i="17"/>
  <c r="X1532" i="17"/>
  <c r="T1533" i="17"/>
  <c r="U1533" i="17"/>
  <c r="V1533" i="17"/>
  <c r="X1533" i="17"/>
  <c r="T1534" i="17"/>
  <c r="U1534" i="17"/>
  <c r="V1534" i="17"/>
  <c r="X1534" i="17"/>
  <c r="T1535" i="17"/>
  <c r="U1535" i="17"/>
  <c r="V1535" i="17"/>
  <c r="X1535" i="17"/>
  <c r="T1536" i="17"/>
  <c r="U1536" i="17"/>
  <c r="V1536" i="17"/>
  <c r="X1536" i="17"/>
  <c r="T1537" i="17"/>
  <c r="U1537" i="17"/>
  <c r="V1537" i="17"/>
  <c r="X1537" i="17"/>
  <c r="T1538" i="17"/>
  <c r="U1538" i="17"/>
  <c r="V1538" i="17"/>
  <c r="X1538" i="17"/>
  <c r="T1539" i="17"/>
  <c r="U1539" i="17"/>
  <c r="V1539" i="17"/>
  <c r="X1539" i="17"/>
  <c r="T1540" i="17"/>
  <c r="U1540" i="17"/>
  <c r="V1540" i="17"/>
  <c r="X1540" i="17"/>
  <c r="T1541" i="17"/>
  <c r="U1541" i="17"/>
  <c r="V1541" i="17"/>
  <c r="X1541" i="17"/>
  <c r="T1542" i="17"/>
  <c r="U1542" i="17"/>
  <c r="V1542" i="17"/>
  <c r="X1542" i="17"/>
  <c r="T1543" i="17"/>
  <c r="U1543" i="17"/>
  <c r="V1543" i="17"/>
  <c r="X1543" i="17"/>
  <c r="T1544" i="17"/>
  <c r="U1544" i="17"/>
  <c r="V1544" i="17"/>
  <c r="X1544" i="17"/>
  <c r="T1545" i="17"/>
  <c r="U1545" i="17"/>
  <c r="V1545" i="17"/>
  <c r="X1545" i="17"/>
  <c r="T1546" i="17"/>
  <c r="U1546" i="17"/>
  <c r="V1546" i="17"/>
  <c r="X1546" i="17"/>
  <c r="T1547" i="17"/>
  <c r="U1547" i="17"/>
  <c r="V1547" i="17"/>
  <c r="X1547" i="17"/>
  <c r="T1548" i="17"/>
  <c r="U1548" i="17"/>
  <c r="V1548" i="17"/>
  <c r="X1548" i="17"/>
  <c r="T1549" i="17"/>
  <c r="U1549" i="17"/>
  <c r="V1549" i="17"/>
  <c r="X1549" i="17"/>
  <c r="T1550" i="17"/>
  <c r="U1550" i="17"/>
  <c r="V1550" i="17"/>
  <c r="X1550" i="17"/>
  <c r="T1551" i="17"/>
  <c r="U1551" i="17"/>
  <c r="V1551" i="17"/>
  <c r="X1551" i="17"/>
  <c r="T1552" i="17"/>
  <c r="U1552" i="17"/>
  <c r="V1552" i="17"/>
  <c r="X1552" i="17"/>
  <c r="T1553" i="17"/>
  <c r="U1553" i="17"/>
  <c r="V1553" i="17"/>
  <c r="X1553" i="17"/>
  <c r="T1554" i="17"/>
  <c r="U1554" i="17"/>
  <c r="V1554" i="17"/>
  <c r="X1554" i="17"/>
  <c r="T1555" i="17"/>
  <c r="U1555" i="17"/>
  <c r="V1555" i="17"/>
  <c r="X1555" i="17"/>
  <c r="T1556" i="17"/>
  <c r="U1556" i="17"/>
  <c r="V1556" i="17"/>
  <c r="X1556" i="17"/>
  <c r="T1557" i="17"/>
  <c r="U1557" i="17"/>
  <c r="V1557" i="17"/>
  <c r="X1557" i="17"/>
  <c r="T1558" i="17"/>
  <c r="U1558" i="17"/>
  <c r="V1558" i="17"/>
  <c r="X1558" i="17"/>
  <c r="T1559" i="17"/>
  <c r="U1559" i="17"/>
  <c r="V1559" i="17"/>
  <c r="X1559" i="17"/>
  <c r="T1560" i="17"/>
  <c r="U1560" i="17"/>
  <c r="V1560" i="17"/>
  <c r="X1560" i="17"/>
  <c r="T1561" i="17"/>
  <c r="U1561" i="17"/>
  <c r="V1561" i="17"/>
  <c r="X1561" i="17"/>
  <c r="T1562" i="17"/>
  <c r="U1562" i="17"/>
  <c r="V1562" i="17"/>
  <c r="X1562" i="17"/>
  <c r="T1563" i="17"/>
  <c r="U1563" i="17"/>
  <c r="V1563" i="17"/>
  <c r="X1563" i="17"/>
  <c r="T1564" i="17"/>
  <c r="U1564" i="17"/>
  <c r="V1564" i="17"/>
  <c r="X1564" i="17"/>
  <c r="T1565" i="17"/>
  <c r="U1565" i="17"/>
  <c r="V1565" i="17"/>
  <c r="X1565" i="17"/>
  <c r="T1566" i="17"/>
  <c r="U1566" i="17"/>
  <c r="V1566" i="17"/>
  <c r="X1566" i="17"/>
  <c r="T1567" i="17"/>
  <c r="U1567" i="17"/>
  <c r="V1567" i="17"/>
  <c r="X1567" i="17"/>
  <c r="T1568" i="17"/>
  <c r="U1568" i="17"/>
  <c r="V1568" i="17"/>
  <c r="X1568" i="17"/>
  <c r="T1569" i="17"/>
  <c r="U1569" i="17"/>
  <c r="V1569" i="17"/>
  <c r="X1569" i="17"/>
  <c r="T1570" i="17"/>
  <c r="U1570" i="17"/>
  <c r="V1570" i="17"/>
  <c r="X1570" i="17"/>
  <c r="T1571" i="17"/>
  <c r="U1571" i="17"/>
  <c r="V1571" i="17"/>
  <c r="X1571" i="17"/>
  <c r="T1572" i="17"/>
  <c r="U1572" i="17"/>
  <c r="V1572" i="17"/>
  <c r="X1572" i="17"/>
  <c r="T1573" i="17"/>
  <c r="U1573" i="17"/>
  <c r="V1573" i="17"/>
  <c r="X1573" i="17"/>
  <c r="T1574" i="17"/>
  <c r="U1574" i="17"/>
  <c r="V1574" i="17"/>
  <c r="X1574" i="17"/>
  <c r="T1575" i="17"/>
  <c r="U1575" i="17"/>
  <c r="V1575" i="17"/>
  <c r="X1575" i="17"/>
  <c r="T1576" i="17"/>
  <c r="U1576" i="17"/>
  <c r="V1576" i="17"/>
  <c r="X1576" i="17"/>
  <c r="T1577" i="17"/>
  <c r="U1577" i="17"/>
  <c r="V1577" i="17"/>
  <c r="X1577" i="17"/>
  <c r="T1578" i="17"/>
  <c r="U1578" i="17"/>
  <c r="V1578" i="17"/>
  <c r="X1578" i="17"/>
  <c r="T1579" i="17"/>
  <c r="U1579" i="17"/>
  <c r="V1579" i="17"/>
  <c r="X1579" i="17"/>
  <c r="T1580" i="17"/>
  <c r="U1580" i="17"/>
  <c r="V1580" i="17"/>
  <c r="X1580" i="17"/>
  <c r="T1581" i="17"/>
  <c r="U1581" i="17"/>
  <c r="V1581" i="17"/>
  <c r="X1581" i="17"/>
  <c r="T1582" i="17"/>
  <c r="U1582" i="17"/>
  <c r="V1582" i="17"/>
  <c r="X1582" i="17"/>
  <c r="T1583" i="17"/>
  <c r="U1583" i="17"/>
  <c r="V1583" i="17"/>
  <c r="X1583" i="17"/>
  <c r="T1584" i="17"/>
  <c r="U1584" i="17"/>
  <c r="V1584" i="17"/>
  <c r="X1584" i="17"/>
  <c r="T1585" i="17"/>
  <c r="U1585" i="17"/>
  <c r="V1585" i="17"/>
  <c r="X1585" i="17"/>
  <c r="T1586" i="17"/>
  <c r="U1586" i="17"/>
  <c r="V1586" i="17"/>
  <c r="X1586" i="17"/>
  <c r="T1587" i="17"/>
  <c r="U1587" i="17"/>
  <c r="V1587" i="17"/>
  <c r="X1587" i="17"/>
  <c r="T1588" i="17"/>
  <c r="U1588" i="17"/>
  <c r="V1588" i="17"/>
  <c r="X1588" i="17"/>
  <c r="T1589" i="17"/>
  <c r="U1589" i="17"/>
  <c r="V1589" i="17"/>
  <c r="X1589" i="17"/>
  <c r="T1590" i="17"/>
  <c r="U1590" i="17"/>
  <c r="V1590" i="17"/>
  <c r="X1590" i="17"/>
  <c r="T1591" i="17"/>
  <c r="U1591" i="17"/>
  <c r="V1591" i="17"/>
  <c r="X1591" i="17"/>
  <c r="T1592" i="17"/>
  <c r="U1592" i="17"/>
  <c r="V1592" i="17"/>
  <c r="X1592" i="17"/>
  <c r="T1593" i="17"/>
  <c r="U1593" i="17"/>
  <c r="V1593" i="17"/>
  <c r="X1593" i="17"/>
  <c r="T1594" i="17"/>
  <c r="U1594" i="17"/>
  <c r="V1594" i="17"/>
  <c r="X1594" i="17"/>
  <c r="T1595" i="17"/>
  <c r="U1595" i="17"/>
  <c r="V1595" i="17"/>
  <c r="X1595" i="17"/>
  <c r="T1596" i="17"/>
  <c r="U1596" i="17"/>
  <c r="V1596" i="17"/>
  <c r="X1596" i="17"/>
  <c r="T1597" i="17"/>
  <c r="U1597" i="17"/>
  <c r="V1597" i="17"/>
  <c r="X1597" i="17"/>
  <c r="T1598" i="17"/>
  <c r="U1598" i="17"/>
  <c r="V1598" i="17"/>
  <c r="X1598" i="17"/>
  <c r="T1599" i="17"/>
  <c r="U1599" i="17"/>
  <c r="V1599" i="17"/>
  <c r="X1599" i="17"/>
  <c r="T1600" i="17"/>
  <c r="U1600" i="17"/>
  <c r="V1600" i="17"/>
  <c r="X1600" i="17"/>
  <c r="T1601" i="17"/>
  <c r="U1601" i="17"/>
  <c r="V1601" i="17"/>
  <c r="X1601" i="17"/>
  <c r="T1602" i="17"/>
  <c r="U1602" i="17"/>
  <c r="V1602" i="17"/>
  <c r="X1602" i="17"/>
  <c r="T1603" i="17"/>
  <c r="U1603" i="17"/>
  <c r="V1603" i="17"/>
  <c r="X1603" i="17"/>
  <c r="T1604" i="17"/>
  <c r="U1604" i="17"/>
  <c r="V1604" i="17"/>
  <c r="X1604" i="17"/>
  <c r="T1605" i="17"/>
  <c r="U1605" i="17"/>
  <c r="V1605" i="17"/>
  <c r="X1605" i="17"/>
  <c r="T1606" i="17"/>
  <c r="U1606" i="17"/>
  <c r="V1606" i="17"/>
  <c r="X1606" i="17"/>
  <c r="T1607" i="17"/>
  <c r="U1607" i="17"/>
  <c r="V1607" i="17"/>
  <c r="X1607" i="17"/>
  <c r="T1608" i="17"/>
  <c r="U1608" i="17"/>
  <c r="V1608" i="17"/>
  <c r="X1608" i="17"/>
  <c r="T1609" i="17"/>
  <c r="U1609" i="17"/>
  <c r="V1609" i="17"/>
  <c r="X1609" i="17"/>
  <c r="T1610" i="17"/>
  <c r="U1610" i="17"/>
  <c r="V1610" i="17"/>
  <c r="X1610" i="17"/>
  <c r="T1611" i="17"/>
  <c r="U1611" i="17"/>
  <c r="V1611" i="17"/>
  <c r="X1611" i="17"/>
  <c r="T1612" i="17"/>
  <c r="U1612" i="17"/>
  <c r="V1612" i="17"/>
  <c r="X1612" i="17"/>
  <c r="T1613" i="17"/>
  <c r="U1613" i="17"/>
  <c r="V1613" i="17"/>
  <c r="X1613" i="17"/>
  <c r="T1614" i="17"/>
  <c r="U1614" i="17"/>
  <c r="V1614" i="17"/>
  <c r="X1614" i="17"/>
  <c r="T1615" i="17"/>
  <c r="U1615" i="17"/>
  <c r="V1615" i="17"/>
  <c r="X1615" i="17"/>
  <c r="T1616" i="17"/>
  <c r="U1616" i="17"/>
  <c r="V1616" i="17"/>
  <c r="X1616" i="17"/>
  <c r="T1617" i="17"/>
  <c r="U1617" i="17"/>
  <c r="V1617" i="17"/>
  <c r="X1617" i="17"/>
  <c r="T1618" i="17"/>
  <c r="U1618" i="17"/>
  <c r="V1618" i="17"/>
  <c r="X1618" i="17"/>
  <c r="T1619" i="17"/>
  <c r="U1619" i="17"/>
  <c r="V1619" i="17"/>
  <c r="X1619" i="17"/>
  <c r="T1620" i="17"/>
  <c r="U1620" i="17"/>
  <c r="V1620" i="17"/>
  <c r="X1620" i="17"/>
  <c r="T1621" i="17"/>
  <c r="U1621" i="17"/>
  <c r="V1621" i="17"/>
  <c r="X1621" i="17"/>
  <c r="T1622" i="17"/>
  <c r="U1622" i="17"/>
  <c r="V1622" i="17"/>
  <c r="X1622" i="17"/>
  <c r="T1623" i="17"/>
  <c r="U1623" i="17"/>
  <c r="V1623" i="17"/>
  <c r="X1623" i="17"/>
  <c r="T1624" i="17"/>
  <c r="U1624" i="17"/>
  <c r="V1624" i="17"/>
  <c r="X1624" i="17"/>
  <c r="T1625" i="17"/>
  <c r="U1625" i="17"/>
  <c r="V1625" i="17"/>
  <c r="X1625" i="17"/>
  <c r="T1626" i="17"/>
  <c r="U1626" i="17"/>
  <c r="V1626" i="17"/>
  <c r="X1626" i="17"/>
  <c r="T1627" i="17"/>
  <c r="U1627" i="17"/>
  <c r="V1627" i="17"/>
  <c r="X1627" i="17"/>
  <c r="T1628" i="17"/>
  <c r="U1628" i="17"/>
  <c r="V1628" i="17"/>
  <c r="X1628" i="17"/>
  <c r="T1629" i="17"/>
  <c r="U1629" i="17"/>
  <c r="V1629" i="17"/>
  <c r="X1629" i="17"/>
  <c r="T1630" i="17"/>
  <c r="U1630" i="17"/>
  <c r="V1630" i="17"/>
  <c r="X1630" i="17"/>
  <c r="T1631" i="17"/>
  <c r="U1631" i="17"/>
  <c r="V1631" i="17"/>
  <c r="X1631" i="17"/>
  <c r="T1632" i="17"/>
  <c r="U1632" i="17"/>
  <c r="V1632" i="17"/>
  <c r="X1632" i="17"/>
  <c r="T1633" i="17"/>
  <c r="U1633" i="17"/>
  <c r="V1633" i="17"/>
  <c r="X1633" i="17"/>
  <c r="T1634" i="17"/>
  <c r="U1634" i="17"/>
  <c r="V1634" i="17"/>
  <c r="X1634" i="17"/>
  <c r="T1635" i="17"/>
  <c r="U1635" i="17"/>
  <c r="V1635" i="17"/>
  <c r="X1635" i="17"/>
  <c r="T1636" i="17"/>
  <c r="U1636" i="17"/>
  <c r="V1636" i="17"/>
  <c r="X1636" i="17"/>
  <c r="T1637" i="17"/>
  <c r="U1637" i="17"/>
  <c r="V1637" i="17"/>
  <c r="X1637" i="17"/>
  <c r="T1638" i="17"/>
  <c r="U1638" i="17"/>
  <c r="V1638" i="17"/>
  <c r="X1638" i="17"/>
  <c r="T1639" i="17"/>
  <c r="U1639" i="17"/>
  <c r="V1639" i="17"/>
  <c r="X1639" i="17"/>
  <c r="T1640" i="17"/>
  <c r="U1640" i="17"/>
  <c r="V1640" i="17"/>
  <c r="X1640" i="17"/>
  <c r="T1641" i="17"/>
  <c r="U1641" i="17"/>
  <c r="V1641" i="17"/>
  <c r="X1641" i="17"/>
  <c r="T1642" i="17"/>
  <c r="U1642" i="17"/>
  <c r="V1642" i="17"/>
  <c r="X1642" i="17"/>
  <c r="T1643" i="17"/>
  <c r="U1643" i="17"/>
  <c r="V1643" i="17"/>
  <c r="X1643" i="17"/>
  <c r="T1644" i="17"/>
  <c r="U1644" i="17"/>
  <c r="V1644" i="17"/>
  <c r="X1644" i="17"/>
  <c r="T1645" i="17"/>
  <c r="U1645" i="17"/>
  <c r="V1645" i="17"/>
  <c r="X1645" i="17"/>
  <c r="T1646" i="17"/>
  <c r="U1646" i="17"/>
  <c r="V1646" i="17"/>
  <c r="X1646" i="17"/>
  <c r="T1647" i="17"/>
  <c r="U1647" i="17"/>
  <c r="V1647" i="17"/>
  <c r="X1647" i="17"/>
  <c r="T1648" i="17"/>
  <c r="U1648" i="17"/>
  <c r="V1648" i="17"/>
  <c r="X1648" i="17"/>
  <c r="T1649" i="17"/>
  <c r="U1649" i="17"/>
  <c r="V1649" i="17"/>
  <c r="X1649" i="17"/>
  <c r="T1650" i="17"/>
  <c r="U1650" i="17"/>
  <c r="V1650" i="17"/>
  <c r="X1650" i="17"/>
  <c r="T1651" i="17"/>
  <c r="U1651" i="17"/>
  <c r="V1651" i="17"/>
  <c r="X1651" i="17"/>
  <c r="T1652" i="17"/>
  <c r="U1652" i="17"/>
  <c r="V1652" i="17"/>
  <c r="X1652" i="17"/>
  <c r="T1653" i="17"/>
  <c r="U1653" i="17"/>
  <c r="V1653" i="17"/>
  <c r="X1653" i="17"/>
  <c r="T1654" i="17"/>
  <c r="U1654" i="17"/>
  <c r="V1654" i="17"/>
  <c r="X1654" i="17"/>
  <c r="T1655" i="17"/>
  <c r="U1655" i="17"/>
  <c r="V1655" i="17"/>
  <c r="X1655" i="17"/>
  <c r="T1656" i="17"/>
  <c r="U1656" i="17"/>
  <c r="V1656" i="17"/>
  <c r="X1656" i="17"/>
  <c r="T1657" i="17"/>
  <c r="U1657" i="17"/>
  <c r="V1657" i="17"/>
  <c r="X1657" i="17"/>
  <c r="T1658" i="17"/>
  <c r="U1658" i="17"/>
  <c r="V1658" i="17"/>
  <c r="X1658" i="17"/>
  <c r="T1659" i="17"/>
  <c r="U1659" i="17"/>
  <c r="V1659" i="17"/>
  <c r="X1659" i="17"/>
  <c r="T1660" i="17"/>
  <c r="U1660" i="17"/>
  <c r="V1660" i="17"/>
  <c r="X1660" i="17"/>
  <c r="T1661" i="17"/>
  <c r="U1661" i="17"/>
  <c r="V1661" i="17"/>
  <c r="X1661" i="17"/>
  <c r="T1662" i="17"/>
  <c r="U1662" i="17"/>
  <c r="V1662" i="17"/>
  <c r="X1662" i="17"/>
  <c r="T1663" i="17"/>
  <c r="U1663" i="17"/>
  <c r="V1663" i="17"/>
  <c r="X1663" i="17"/>
  <c r="T1664" i="17"/>
  <c r="U1664" i="17"/>
  <c r="V1664" i="17"/>
  <c r="X1664" i="17"/>
  <c r="T1665" i="17"/>
  <c r="U1665" i="17"/>
  <c r="V1665" i="17"/>
  <c r="X1665" i="17"/>
  <c r="T1666" i="17"/>
  <c r="U1666" i="17"/>
  <c r="V1666" i="17"/>
  <c r="X1666" i="17"/>
  <c r="T1667" i="17"/>
  <c r="U1667" i="17"/>
  <c r="V1667" i="17"/>
  <c r="X1667" i="17"/>
  <c r="T1668" i="17"/>
  <c r="U1668" i="17"/>
  <c r="V1668" i="17"/>
  <c r="X1668" i="17"/>
  <c r="T1669" i="17"/>
  <c r="U1669" i="17"/>
  <c r="V1669" i="17"/>
  <c r="X1669" i="17"/>
  <c r="T1670" i="17"/>
  <c r="U1670" i="17"/>
  <c r="V1670" i="17"/>
  <c r="X1670" i="17"/>
  <c r="T1671" i="17"/>
  <c r="U1671" i="17"/>
  <c r="V1671" i="17"/>
  <c r="X1671" i="17"/>
  <c r="T1672" i="17"/>
  <c r="U1672" i="17"/>
  <c r="V1672" i="17"/>
  <c r="X1672" i="17"/>
  <c r="T1673" i="17"/>
  <c r="U1673" i="17"/>
  <c r="V1673" i="17"/>
  <c r="X1673" i="17"/>
  <c r="T1674" i="17"/>
  <c r="U1674" i="17"/>
  <c r="V1674" i="17"/>
  <c r="X1674" i="17"/>
  <c r="T1675" i="17"/>
  <c r="U1675" i="17"/>
  <c r="V1675" i="17"/>
  <c r="X1675" i="17"/>
  <c r="T1676" i="17"/>
  <c r="U1676" i="17"/>
  <c r="V1676" i="17"/>
  <c r="X1676" i="17"/>
  <c r="T1677" i="17"/>
  <c r="U1677" i="17"/>
  <c r="V1677" i="17"/>
  <c r="X1677" i="17"/>
  <c r="T1678" i="17"/>
  <c r="U1678" i="17"/>
  <c r="V1678" i="17"/>
  <c r="X1678" i="17"/>
  <c r="T1679" i="17"/>
  <c r="U1679" i="17"/>
  <c r="V1679" i="17"/>
  <c r="X1679" i="17"/>
  <c r="T1680" i="17"/>
  <c r="U1680" i="17"/>
  <c r="V1680" i="17"/>
  <c r="X1680" i="17"/>
  <c r="T1681" i="17"/>
  <c r="U1681" i="17"/>
  <c r="V1681" i="17"/>
  <c r="X1681" i="17"/>
  <c r="T1682" i="17"/>
  <c r="U1682" i="17"/>
  <c r="V1682" i="17"/>
  <c r="X1682" i="17"/>
  <c r="T1683" i="17"/>
  <c r="U1683" i="17"/>
  <c r="V1683" i="17"/>
  <c r="X1683" i="17"/>
  <c r="T1684" i="17"/>
  <c r="U1684" i="17"/>
  <c r="V1684" i="17"/>
  <c r="X1684" i="17"/>
  <c r="T1685" i="17"/>
  <c r="U1685" i="17"/>
  <c r="V1685" i="17"/>
  <c r="X1685" i="17"/>
  <c r="T1686" i="17"/>
  <c r="U1686" i="17"/>
  <c r="V1686" i="17"/>
  <c r="X1686" i="17"/>
  <c r="T1687" i="17"/>
  <c r="U1687" i="17"/>
  <c r="V1687" i="17"/>
  <c r="X1687" i="17"/>
  <c r="T1688" i="17"/>
  <c r="U1688" i="17"/>
  <c r="V1688" i="17"/>
  <c r="X1688" i="17"/>
  <c r="T1689" i="17"/>
  <c r="U1689" i="17"/>
  <c r="V1689" i="17"/>
  <c r="X1689" i="17"/>
  <c r="T1690" i="17"/>
  <c r="U1690" i="17"/>
  <c r="V1690" i="17"/>
  <c r="X1690" i="17"/>
  <c r="T1691" i="17"/>
  <c r="U1691" i="17"/>
  <c r="V1691" i="17"/>
  <c r="X1691" i="17"/>
  <c r="T1692" i="17"/>
  <c r="U1692" i="17"/>
  <c r="V1692" i="17"/>
  <c r="X1692" i="17"/>
  <c r="T1693" i="17"/>
  <c r="U1693" i="17"/>
  <c r="V1693" i="17"/>
  <c r="X1693" i="17"/>
  <c r="T1694" i="17"/>
  <c r="U1694" i="17"/>
  <c r="V1694" i="17"/>
  <c r="X1694" i="17"/>
  <c r="T1695" i="17"/>
  <c r="U1695" i="17"/>
  <c r="V1695" i="17"/>
  <c r="X1695" i="17"/>
  <c r="T1696" i="17"/>
  <c r="U1696" i="17"/>
  <c r="V1696" i="17"/>
  <c r="X1696" i="17"/>
  <c r="T1697" i="17"/>
  <c r="U1697" i="17"/>
  <c r="V1697" i="17"/>
  <c r="X1697" i="17"/>
  <c r="T1698" i="17"/>
  <c r="U1698" i="17"/>
  <c r="V1698" i="17"/>
  <c r="X1698" i="17"/>
  <c r="T1699" i="17"/>
  <c r="U1699" i="17"/>
  <c r="V1699" i="17"/>
  <c r="X1699" i="17"/>
  <c r="T1700" i="17"/>
  <c r="U1700" i="17"/>
  <c r="V1700" i="17"/>
  <c r="X1700" i="17"/>
  <c r="T1701" i="17"/>
  <c r="U1701" i="17"/>
  <c r="V1701" i="17"/>
  <c r="X1701" i="17"/>
  <c r="T1702" i="17"/>
  <c r="U1702" i="17"/>
  <c r="V1702" i="17"/>
  <c r="X1702" i="17"/>
  <c r="T1703" i="17"/>
  <c r="U1703" i="17"/>
  <c r="V1703" i="17"/>
  <c r="X1703" i="17"/>
  <c r="T1704" i="17"/>
  <c r="U1704" i="17"/>
  <c r="V1704" i="17"/>
  <c r="X1704" i="17"/>
  <c r="T1705" i="17"/>
  <c r="U1705" i="17"/>
  <c r="V1705" i="17"/>
  <c r="X1705" i="17"/>
  <c r="T1706" i="17"/>
  <c r="U1706" i="17"/>
  <c r="V1706" i="17"/>
  <c r="X1706" i="17"/>
  <c r="T1707" i="17"/>
  <c r="U1707" i="17"/>
  <c r="V1707" i="17"/>
  <c r="X1707" i="17"/>
  <c r="T1708" i="17"/>
  <c r="U1708" i="17"/>
  <c r="V1708" i="17"/>
  <c r="X1708" i="17"/>
  <c r="T1709" i="17"/>
  <c r="U1709" i="17"/>
  <c r="V1709" i="17"/>
  <c r="X1709" i="17"/>
  <c r="T1710" i="17"/>
  <c r="U1710" i="17"/>
  <c r="V1710" i="17"/>
  <c r="X1710" i="17"/>
  <c r="T1711" i="17"/>
  <c r="U1711" i="17"/>
  <c r="V1711" i="17"/>
  <c r="X1711" i="17"/>
  <c r="T1712" i="17"/>
  <c r="U1712" i="17"/>
  <c r="V1712" i="17"/>
  <c r="X1712" i="17"/>
  <c r="T1713" i="17"/>
  <c r="U1713" i="17"/>
  <c r="V1713" i="17"/>
  <c r="X1713" i="17"/>
  <c r="T1714" i="17"/>
  <c r="U1714" i="17"/>
  <c r="V1714" i="17"/>
  <c r="X1714" i="17"/>
  <c r="T1715" i="17"/>
  <c r="U1715" i="17"/>
  <c r="V1715" i="17"/>
  <c r="X1715" i="17"/>
  <c r="T1716" i="17"/>
  <c r="U1716" i="17"/>
  <c r="V1716" i="17"/>
  <c r="X1716" i="17"/>
  <c r="T1717" i="17"/>
  <c r="U1717" i="17"/>
  <c r="V1717" i="17"/>
  <c r="X1717" i="17"/>
  <c r="T1718" i="17"/>
  <c r="U1718" i="17"/>
  <c r="V1718" i="17"/>
  <c r="X1718" i="17"/>
  <c r="T1719" i="17"/>
  <c r="U1719" i="17"/>
  <c r="V1719" i="17"/>
  <c r="X1719" i="17"/>
  <c r="T1720" i="17"/>
  <c r="U1720" i="17"/>
  <c r="V1720" i="17"/>
  <c r="X1720" i="17"/>
  <c r="T1721" i="17"/>
  <c r="U1721" i="17"/>
  <c r="V1721" i="17"/>
  <c r="X1721" i="17"/>
  <c r="T1722" i="17"/>
  <c r="U1722" i="17"/>
  <c r="V1722" i="17"/>
  <c r="X1722" i="17"/>
  <c r="T1723" i="17"/>
  <c r="U1723" i="17"/>
  <c r="V1723" i="17"/>
  <c r="X1723" i="17"/>
  <c r="T1724" i="17"/>
  <c r="U1724" i="17"/>
  <c r="V1724" i="17"/>
  <c r="X1724" i="17"/>
  <c r="T1725" i="17"/>
  <c r="U1725" i="17"/>
  <c r="V1725" i="17"/>
  <c r="X1725" i="17"/>
  <c r="T1726" i="17"/>
  <c r="U1726" i="17"/>
  <c r="V1726" i="17"/>
  <c r="X1726" i="17"/>
  <c r="T1727" i="17"/>
  <c r="U1727" i="17"/>
  <c r="V1727" i="17"/>
  <c r="X1727" i="17"/>
  <c r="T1728" i="17"/>
  <c r="U1728" i="17"/>
  <c r="V1728" i="17"/>
  <c r="X1728" i="17"/>
  <c r="T1729" i="17"/>
  <c r="U1729" i="17"/>
  <c r="V1729" i="17"/>
  <c r="X1729" i="17"/>
  <c r="T1730" i="17"/>
  <c r="U1730" i="17"/>
  <c r="V1730" i="17"/>
  <c r="X1730" i="17"/>
  <c r="T1731" i="17"/>
  <c r="U1731" i="17"/>
  <c r="V1731" i="17"/>
  <c r="X1731" i="17"/>
  <c r="T1732" i="17"/>
  <c r="U1732" i="17"/>
  <c r="V1732" i="17"/>
  <c r="X1732" i="17"/>
  <c r="T1733" i="17"/>
  <c r="U1733" i="17"/>
  <c r="V1733" i="17"/>
  <c r="X1733" i="17"/>
  <c r="T1734" i="17"/>
  <c r="U1734" i="17"/>
  <c r="V1734" i="17"/>
  <c r="X1734" i="17"/>
  <c r="T1735" i="17"/>
  <c r="U1735" i="17"/>
  <c r="V1735" i="17"/>
  <c r="X1735" i="17"/>
  <c r="T1736" i="17"/>
  <c r="U1736" i="17"/>
  <c r="V1736" i="17"/>
  <c r="X1736" i="17"/>
  <c r="T1737" i="17"/>
  <c r="U1737" i="17"/>
  <c r="V1737" i="17"/>
  <c r="X1737" i="17"/>
  <c r="T1738" i="17"/>
  <c r="U1738" i="17"/>
  <c r="V1738" i="17"/>
  <c r="X1738" i="17"/>
  <c r="T1739" i="17"/>
  <c r="U1739" i="17"/>
  <c r="V1739" i="17"/>
  <c r="X1739" i="17"/>
  <c r="T1740" i="17"/>
  <c r="U1740" i="17"/>
  <c r="V1740" i="17"/>
  <c r="X1740" i="17"/>
  <c r="T1741" i="17"/>
  <c r="U1741" i="17"/>
  <c r="V1741" i="17"/>
  <c r="X1741" i="17"/>
  <c r="T1742" i="17"/>
  <c r="U1742" i="17"/>
  <c r="V1742" i="17"/>
  <c r="X1742" i="17"/>
  <c r="T1743" i="17"/>
  <c r="U1743" i="17"/>
  <c r="V1743" i="17"/>
  <c r="X1743" i="17"/>
  <c r="T1744" i="17"/>
  <c r="U1744" i="17"/>
  <c r="V1744" i="17"/>
  <c r="X1744" i="17"/>
  <c r="T1745" i="17"/>
  <c r="U1745" i="17"/>
  <c r="V1745" i="17"/>
  <c r="X1745" i="17"/>
  <c r="T1746" i="17"/>
  <c r="U1746" i="17"/>
  <c r="V1746" i="17"/>
  <c r="X1746" i="17"/>
  <c r="T1747" i="17"/>
  <c r="U1747" i="17"/>
  <c r="V1747" i="17"/>
  <c r="X1747" i="17"/>
  <c r="T1748" i="17"/>
  <c r="U1748" i="17"/>
  <c r="V1748" i="17"/>
  <c r="X1748" i="17"/>
  <c r="T1749" i="17"/>
  <c r="U1749" i="17"/>
  <c r="V1749" i="17"/>
  <c r="X1749" i="17"/>
  <c r="T1750" i="17"/>
  <c r="U1750" i="17"/>
  <c r="V1750" i="17"/>
  <c r="X1750" i="17"/>
  <c r="T1751" i="17"/>
  <c r="U1751" i="17"/>
  <c r="V1751" i="17"/>
  <c r="X1751" i="17"/>
  <c r="T1752" i="17"/>
  <c r="U1752" i="17"/>
  <c r="V1752" i="17"/>
  <c r="X1752" i="17"/>
  <c r="T1753" i="17"/>
  <c r="U1753" i="17"/>
  <c r="V1753" i="17"/>
  <c r="X1753" i="17"/>
  <c r="T1754" i="17"/>
  <c r="U1754" i="17"/>
  <c r="V1754" i="17"/>
  <c r="X1754" i="17"/>
  <c r="T1755" i="17"/>
  <c r="U1755" i="17"/>
  <c r="V1755" i="17"/>
  <c r="X1755" i="17"/>
  <c r="T1756" i="17"/>
  <c r="U1756" i="17"/>
  <c r="V1756" i="17"/>
  <c r="X1756" i="17"/>
  <c r="T1757" i="17"/>
  <c r="U1757" i="17"/>
  <c r="V1757" i="17"/>
  <c r="X1757" i="17"/>
  <c r="T1758" i="17"/>
  <c r="U1758" i="17"/>
  <c r="V1758" i="17"/>
  <c r="X1758" i="17"/>
  <c r="T1759" i="17"/>
  <c r="U1759" i="17"/>
  <c r="V1759" i="17"/>
  <c r="X1759" i="17"/>
  <c r="T1760" i="17"/>
  <c r="U1760" i="17"/>
  <c r="V1760" i="17"/>
  <c r="X1760" i="17"/>
  <c r="T1761" i="17"/>
  <c r="U1761" i="17"/>
  <c r="V1761" i="17"/>
  <c r="X1761" i="17"/>
  <c r="T1762" i="17"/>
  <c r="U1762" i="17"/>
  <c r="V1762" i="17"/>
  <c r="X1762" i="17"/>
  <c r="T1763" i="17"/>
  <c r="U1763" i="17"/>
  <c r="V1763" i="17"/>
  <c r="X1763" i="17"/>
  <c r="T1764" i="17"/>
  <c r="U1764" i="17"/>
  <c r="V1764" i="17"/>
  <c r="X1764" i="17"/>
  <c r="T1765" i="17"/>
  <c r="U1765" i="17"/>
  <c r="V1765" i="17"/>
  <c r="X1765" i="17"/>
  <c r="T1766" i="17"/>
  <c r="U1766" i="17"/>
  <c r="V1766" i="17"/>
  <c r="X1766" i="17"/>
  <c r="T1767" i="17"/>
  <c r="U1767" i="17"/>
  <c r="V1767" i="17"/>
  <c r="X1767" i="17"/>
  <c r="T1768" i="17"/>
  <c r="U1768" i="17"/>
  <c r="V1768" i="17"/>
  <c r="X1768" i="17"/>
  <c r="T1769" i="17"/>
  <c r="U1769" i="17"/>
  <c r="V1769" i="17"/>
  <c r="X1769" i="17"/>
  <c r="T1770" i="17"/>
  <c r="U1770" i="17"/>
  <c r="V1770" i="17"/>
  <c r="X1770" i="17"/>
  <c r="T1771" i="17"/>
  <c r="U1771" i="17"/>
  <c r="V1771" i="17"/>
  <c r="X1771" i="17"/>
  <c r="T1772" i="17"/>
  <c r="U1772" i="17"/>
  <c r="V1772" i="17"/>
  <c r="X1772" i="17"/>
  <c r="T1773" i="17"/>
  <c r="U1773" i="17"/>
  <c r="V1773" i="17"/>
  <c r="X1773" i="17"/>
  <c r="T1774" i="17"/>
  <c r="U1774" i="17"/>
  <c r="V1774" i="17"/>
  <c r="X1774" i="17"/>
  <c r="T1775" i="17"/>
  <c r="U1775" i="17"/>
  <c r="V1775" i="17"/>
  <c r="X1775" i="17"/>
  <c r="T1776" i="17"/>
  <c r="U1776" i="17"/>
  <c r="V1776" i="17"/>
  <c r="X1776" i="17"/>
  <c r="T1777" i="17"/>
  <c r="U1777" i="17"/>
  <c r="V1777" i="17"/>
  <c r="X1777" i="17"/>
  <c r="T1778" i="17"/>
  <c r="U1778" i="17"/>
  <c r="V1778" i="17"/>
  <c r="X1778" i="17"/>
  <c r="T1779" i="17"/>
  <c r="U1779" i="17"/>
  <c r="V1779" i="17"/>
  <c r="X1779" i="17"/>
  <c r="T1780" i="17"/>
  <c r="U1780" i="17"/>
  <c r="V1780" i="17"/>
  <c r="X1780" i="17"/>
  <c r="T1781" i="17"/>
  <c r="U1781" i="17"/>
  <c r="V1781" i="17"/>
  <c r="X1781" i="17"/>
  <c r="T1782" i="17"/>
  <c r="U1782" i="17"/>
  <c r="V1782" i="17"/>
  <c r="X1782" i="17"/>
  <c r="T1783" i="17"/>
  <c r="U1783" i="17"/>
  <c r="V1783" i="17"/>
  <c r="X1783" i="17"/>
  <c r="T1784" i="17"/>
  <c r="U1784" i="17"/>
  <c r="V1784" i="17"/>
  <c r="X1784" i="17"/>
  <c r="T1785" i="17"/>
  <c r="U1785" i="17"/>
  <c r="V1785" i="17"/>
  <c r="X1785" i="17"/>
  <c r="T1786" i="17"/>
  <c r="U1786" i="17"/>
  <c r="V1786" i="17"/>
  <c r="X1786" i="17"/>
  <c r="T1787" i="17"/>
  <c r="U1787" i="17"/>
  <c r="V1787" i="17"/>
  <c r="X1787" i="17"/>
  <c r="T1788" i="17"/>
  <c r="U1788" i="17"/>
  <c r="V1788" i="17"/>
  <c r="X1788" i="17"/>
  <c r="T1789" i="17"/>
  <c r="U1789" i="17"/>
  <c r="V1789" i="17"/>
  <c r="X1789" i="17"/>
  <c r="T1790" i="17"/>
  <c r="U1790" i="17"/>
  <c r="V1790" i="17"/>
  <c r="X1790" i="17"/>
  <c r="T1791" i="17"/>
  <c r="U1791" i="17"/>
  <c r="V1791" i="17"/>
  <c r="X1791" i="17"/>
  <c r="T1792" i="17"/>
  <c r="U1792" i="17"/>
  <c r="V1792" i="17"/>
  <c r="X1792" i="17"/>
  <c r="T1793" i="17"/>
  <c r="U1793" i="17"/>
  <c r="V1793" i="17"/>
  <c r="X1793" i="17"/>
  <c r="T1794" i="17"/>
  <c r="U1794" i="17"/>
  <c r="V1794" i="17"/>
  <c r="X1794" i="17"/>
  <c r="T1795" i="17"/>
  <c r="U1795" i="17"/>
  <c r="V1795" i="17"/>
  <c r="X1795" i="17"/>
  <c r="T1796" i="17"/>
  <c r="U1796" i="17"/>
  <c r="V1796" i="17"/>
  <c r="X1796" i="17"/>
  <c r="T1797" i="17"/>
  <c r="U1797" i="17"/>
  <c r="V1797" i="17"/>
  <c r="X1797" i="17"/>
  <c r="T1798" i="17"/>
  <c r="U1798" i="17"/>
  <c r="V1798" i="17"/>
  <c r="X1798" i="17"/>
  <c r="T1799" i="17"/>
  <c r="U1799" i="17"/>
  <c r="V1799" i="17"/>
  <c r="X1799" i="17"/>
  <c r="T1800" i="17"/>
  <c r="U1800" i="17"/>
  <c r="V1800" i="17"/>
  <c r="X1800" i="17"/>
  <c r="T1801" i="17"/>
  <c r="U1801" i="17"/>
  <c r="V1801" i="17"/>
  <c r="X1801" i="17"/>
  <c r="T1802" i="17"/>
  <c r="U1802" i="17"/>
  <c r="V1802" i="17"/>
  <c r="X1802" i="17"/>
  <c r="T1803" i="17"/>
  <c r="U1803" i="17"/>
  <c r="V1803" i="17"/>
  <c r="X1803" i="17"/>
  <c r="T1804" i="17"/>
  <c r="U1804" i="17"/>
  <c r="V1804" i="17"/>
  <c r="X1804" i="17"/>
  <c r="T1805" i="17"/>
  <c r="U1805" i="17"/>
  <c r="V1805" i="17"/>
  <c r="X1805" i="17"/>
  <c r="T1806" i="17"/>
  <c r="U1806" i="17"/>
  <c r="V1806" i="17"/>
  <c r="X1806" i="17"/>
  <c r="T1807" i="17"/>
  <c r="U1807" i="17"/>
  <c r="V1807" i="17"/>
  <c r="X1807" i="17"/>
  <c r="T1808" i="17"/>
  <c r="U1808" i="17"/>
  <c r="V1808" i="17"/>
  <c r="X1808" i="17"/>
  <c r="T1809" i="17"/>
  <c r="U1809" i="17"/>
  <c r="V1809" i="17"/>
  <c r="X1809" i="17"/>
  <c r="T1810" i="17"/>
  <c r="U1810" i="17"/>
  <c r="V1810" i="17"/>
  <c r="X1810" i="17"/>
  <c r="T1811" i="17"/>
  <c r="U1811" i="17"/>
  <c r="V1811" i="17"/>
  <c r="X1811" i="17"/>
  <c r="T1812" i="17"/>
  <c r="U1812" i="17"/>
  <c r="V1812" i="17"/>
  <c r="X1812" i="17"/>
  <c r="T1813" i="17"/>
  <c r="U1813" i="17"/>
  <c r="V1813" i="17"/>
  <c r="X1813" i="17"/>
  <c r="T1814" i="17"/>
  <c r="U1814" i="17"/>
  <c r="V1814" i="17"/>
  <c r="X1814" i="17"/>
  <c r="T1815" i="17"/>
  <c r="U1815" i="17"/>
  <c r="V1815" i="17"/>
  <c r="X1815" i="17"/>
  <c r="T1816" i="17"/>
  <c r="U1816" i="17"/>
  <c r="V1816" i="17"/>
  <c r="X1816" i="17"/>
  <c r="T1817" i="17"/>
  <c r="U1817" i="17"/>
  <c r="V1817" i="17"/>
  <c r="X1817" i="17"/>
  <c r="T1818" i="17"/>
  <c r="U1818" i="17"/>
  <c r="V1818" i="17"/>
  <c r="X1818" i="17"/>
  <c r="T1819" i="17"/>
  <c r="U1819" i="17"/>
  <c r="V1819" i="17"/>
  <c r="X1819" i="17"/>
  <c r="T1820" i="17"/>
  <c r="U1820" i="17"/>
  <c r="V1820" i="17"/>
  <c r="X1820" i="17"/>
  <c r="T1821" i="17"/>
  <c r="U1821" i="17"/>
  <c r="V1821" i="17"/>
  <c r="X1821" i="17"/>
  <c r="T1822" i="17"/>
  <c r="U1822" i="17"/>
  <c r="V1822" i="17"/>
  <c r="X1822" i="17"/>
  <c r="T1823" i="17"/>
  <c r="U1823" i="17"/>
  <c r="V1823" i="17"/>
  <c r="X1823" i="17"/>
  <c r="T1824" i="17"/>
  <c r="U1824" i="17"/>
  <c r="V1824" i="17"/>
  <c r="X1824" i="17"/>
  <c r="T1825" i="17"/>
  <c r="U1825" i="17"/>
  <c r="V1825" i="17"/>
  <c r="X1825" i="17"/>
  <c r="T1826" i="17"/>
  <c r="U1826" i="17"/>
  <c r="V1826" i="17"/>
  <c r="X1826" i="17"/>
  <c r="T1827" i="17"/>
  <c r="U1827" i="17"/>
  <c r="V1827" i="17"/>
  <c r="X1827" i="17"/>
  <c r="T1828" i="17"/>
  <c r="U1828" i="17"/>
  <c r="V1828" i="17"/>
  <c r="X1828" i="17"/>
  <c r="T1829" i="17"/>
  <c r="U1829" i="17"/>
  <c r="V1829" i="17"/>
  <c r="X1829" i="17"/>
  <c r="T1830" i="17"/>
  <c r="U1830" i="17"/>
  <c r="V1830" i="17"/>
  <c r="X1830" i="17"/>
  <c r="T1831" i="17"/>
  <c r="U1831" i="17"/>
  <c r="V1831" i="17"/>
  <c r="X1831" i="17"/>
  <c r="T1832" i="17"/>
  <c r="U1832" i="17"/>
  <c r="V1832" i="17"/>
  <c r="X1832" i="17"/>
  <c r="T1833" i="17"/>
  <c r="U1833" i="17"/>
  <c r="V1833" i="17"/>
  <c r="X1833" i="17"/>
  <c r="T1834" i="17"/>
  <c r="U1834" i="17"/>
  <c r="V1834" i="17"/>
  <c r="X1834" i="17"/>
  <c r="T1835" i="17"/>
  <c r="U1835" i="17"/>
  <c r="V1835" i="17"/>
  <c r="X1835" i="17"/>
  <c r="T1836" i="17"/>
  <c r="U1836" i="17"/>
  <c r="V1836" i="17"/>
  <c r="X1836" i="17"/>
  <c r="T1837" i="17"/>
  <c r="U1837" i="17"/>
  <c r="V1837" i="17"/>
  <c r="X1837" i="17"/>
  <c r="T1838" i="17"/>
  <c r="U1838" i="17"/>
  <c r="V1838" i="17"/>
  <c r="X1838" i="17"/>
  <c r="T1839" i="17"/>
  <c r="U1839" i="17"/>
  <c r="V1839" i="17"/>
  <c r="X1839" i="17"/>
  <c r="T1840" i="17"/>
  <c r="U1840" i="17"/>
  <c r="V1840" i="17"/>
  <c r="X1840" i="17"/>
  <c r="T1841" i="17"/>
  <c r="U1841" i="17"/>
  <c r="V1841" i="17"/>
  <c r="X1841" i="17"/>
  <c r="T1842" i="17"/>
  <c r="U1842" i="17"/>
  <c r="V1842" i="17"/>
  <c r="X1842" i="17"/>
  <c r="T1843" i="17"/>
  <c r="U1843" i="17"/>
  <c r="V1843" i="17"/>
  <c r="X1843" i="17"/>
  <c r="T1844" i="17"/>
  <c r="U1844" i="17"/>
  <c r="V1844" i="17"/>
  <c r="X1844" i="17"/>
  <c r="T1845" i="17"/>
  <c r="U1845" i="17"/>
  <c r="V1845" i="17"/>
  <c r="X1845" i="17"/>
  <c r="T1846" i="17"/>
  <c r="U1846" i="17"/>
  <c r="V1846" i="17"/>
  <c r="X1846" i="17"/>
  <c r="T1847" i="17"/>
  <c r="U1847" i="17"/>
  <c r="V1847" i="17"/>
  <c r="X1847" i="17"/>
  <c r="T1848" i="17"/>
  <c r="U1848" i="17"/>
  <c r="V1848" i="17"/>
  <c r="X1848" i="17"/>
  <c r="T1849" i="17"/>
  <c r="U1849" i="17"/>
  <c r="V1849" i="17"/>
  <c r="X1849" i="17"/>
  <c r="T1850" i="17"/>
  <c r="U1850" i="17"/>
  <c r="V1850" i="17"/>
  <c r="X1850" i="17"/>
  <c r="T1851" i="17"/>
  <c r="U1851" i="17"/>
  <c r="V1851" i="17"/>
  <c r="X1851" i="17"/>
  <c r="T1852" i="17"/>
  <c r="U1852" i="17"/>
  <c r="V1852" i="17"/>
  <c r="X1852" i="17"/>
  <c r="T1853" i="17"/>
  <c r="U1853" i="17"/>
  <c r="V1853" i="17"/>
  <c r="X1853" i="17"/>
  <c r="T1854" i="17"/>
  <c r="U1854" i="17"/>
  <c r="V1854" i="17"/>
  <c r="X1854" i="17"/>
  <c r="T1855" i="17"/>
  <c r="U1855" i="17"/>
  <c r="V1855" i="17"/>
  <c r="X1855" i="17"/>
  <c r="T1856" i="17"/>
  <c r="U1856" i="17"/>
  <c r="V1856" i="17"/>
  <c r="X1856" i="17"/>
  <c r="T1857" i="17"/>
  <c r="U1857" i="17"/>
  <c r="V1857" i="17"/>
  <c r="X1857" i="17"/>
  <c r="T1858" i="17"/>
  <c r="U1858" i="17"/>
  <c r="V1858" i="17"/>
  <c r="X1858" i="17"/>
  <c r="T1859" i="17"/>
  <c r="U1859" i="17"/>
  <c r="V1859" i="17"/>
  <c r="X1859" i="17"/>
  <c r="T1860" i="17"/>
  <c r="U1860" i="17"/>
  <c r="V1860" i="17"/>
  <c r="X1860" i="17"/>
  <c r="T1861" i="17"/>
  <c r="U1861" i="17"/>
  <c r="V1861" i="17"/>
  <c r="X1861" i="17"/>
  <c r="T1862" i="17"/>
  <c r="U1862" i="17"/>
  <c r="V1862" i="17"/>
  <c r="X1862" i="17"/>
  <c r="T1863" i="17"/>
  <c r="U1863" i="17"/>
  <c r="V1863" i="17"/>
  <c r="X1863" i="17"/>
  <c r="T1864" i="17"/>
  <c r="U1864" i="17"/>
  <c r="V1864" i="17"/>
  <c r="X1864" i="17"/>
  <c r="T1865" i="17"/>
  <c r="U1865" i="17"/>
  <c r="V1865" i="17"/>
  <c r="X1865" i="17"/>
  <c r="T1866" i="17"/>
  <c r="U1866" i="17"/>
  <c r="V1866" i="17"/>
  <c r="X1866" i="17"/>
  <c r="T1867" i="17"/>
  <c r="U1867" i="17"/>
  <c r="V1867" i="17"/>
  <c r="X1867" i="17"/>
  <c r="T1868" i="17"/>
  <c r="U1868" i="17"/>
  <c r="V1868" i="17"/>
  <c r="X1868" i="17"/>
  <c r="T1869" i="17"/>
  <c r="U1869" i="17"/>
  <c r="V1869" i="17"/>
  <c r="X1869" i="17"/>
  <c r="T1870" i="17"/>
  <c r="U1870" i="17"/>
  <c r="V1870" i="17"/>
  <c r="X1870" i="17"/>
  <c r="T1871" i="17"/>
  <c r="U1871" i="17"/>
  <c r="V1871" i="17"/>
  <c r="X1871" i="17"/>
  <c r="T1872" i="17"/>
  <c r="U1872" i="17"/>
  <c r="V1872" i="17"/>
  <c r="X1872" i="17"/>
  <c r="T1873" i="17"/>
  <c r="U1873" i="17"/>
  <c r="V1873" i="17"/>
  <c r="X1873" i="17"/>
  <c r="T1874" i="17"/>
  <c r="U1874" i="17"/>
  <c r="V1874" i="17"/>
  <c r="X1874" i="17"/>
  <c r="T1875" i="17"/>
  <c r="U1875" i="17"/>
  <c r="V1875" i="17"/>
  <c r="X1875" i="17"/>
  <c r="T1876" i="17"/>
  <c r="U1876" i="17"/>
  <c r="V1876" i="17"/>
  <c r="X1876" i="17"/>
  <c r="T1877" i="17"/>
  <c r="U1877" i="17"/>
  <c r="V1877" i="17"/>
  <c r="X1877" i="17"/>
  <c r="T1878" i="17"/>
  <c r="U1878" i="17"/>
  <c r="V1878" i="17"/>
  <c r="X1878" i="17"/>
  <c r="T1879" i="17"/>
  <c r="U1879" i="17"/>
  <c r="V1879" i="17"/>
  <c r="X1879" i="17"/>
  <c r="T1880" i="17"/>
  <c r="U1880" i="17"/>
  <c r="V1880" i="17"/>
  <c r="X1880" i="17"/>
  <c r="T1881" i="17"/>
  <c r="U1881" i="17"/>
  <c r="V1881" i="17"/>
  <c r="X1881" i="17"/>
  <c r="T1882" i="17"/>
  <c r="U1882" i="17"/>
  <c r="V1882" i="17"/>
  <c r="X1882" i="17"/>
  <c r="T1883" i="17"/>
  <c r="U1883" i="17"/>
  <c r="V1883" i="17"/>
  <c r="X1883" i="17"/>
  <c r="T1884" i="17"/>
  <c r="U1884" i="17"/>
  <c r="V1884" i="17"/>
  <c r="X1884" i="17"/>
  <c r="T1885" i="17"/>
  <c r="U1885" i="17"/>
  <c r="V1885" i="17"/>
  <c r="X1885" i="17"/>
  <c r="T1886" i="17"/>
  <c r="U1886" i="17"/>
  <c r="V1886" i="17"/>
  <c r="X1886" i="17"/>
  <c r="T1887" i="17"/>
  <c r="U1887" i="17"/>
  <c r="V1887" i="17"/>
  <c r="X1887" i="17"/>
  <c r="T1888" i="17"/>
  <c r="U1888" i="17"/>
  <c r="V1888" i="17"/>
  <c r="X1888" i="17"/>
  <c r="T1889" i="17"/>
  <c r="U1889" i="17"/>
  <c r="V1889" i="17"/>
  <c r="X1889" i="17"/>
  <c r="T1890" i="17"/>
  <c r="U1890" i="17"/>
  <c r="V1890" i="17"/>
  <c r="X1890" i="17"/>
  <c r="T1891" i="17"/>
  <c r="U1891" i="17"/>
  <c r="V1891" i="17"/>
  <c r="X1891" i="17"/>
  <c r="T1892" i="17"/>
  <c r="U1892" i="17"/>
  <c r="V1892" i="17"/>
  <c r="X1892" i="17"/>
  <c r="T1893" i="17"/>
  <c r="U1893" i="17"/>
  <c r="V1893" i="17"/>
  <c r="X1893" i="17"/>
  <c r="T1894" i="17"/>
  <c r="U1894" i="17"/>
  <c r="V1894" i="17"/>
  <c r="X1894" i="17"/>
  <c r="T1895" i="17"/>
  <c r="U1895" i="17"/>
  <c r="V1895" i="17"/>
  <c r="X1895" i="17"/>
  <c r="T1896" i="17"/>
  <c r="U1896" i="17"/>
  <c r="V1896" i="17"/>
  <c r="X1896" i="17"/>
  <c r="T1897" i="17"/>
  <c r="U1897" i="17"/>
  <c r="V1897" i="17"/>
  <c r="X1897" i="17"/>
  <c r="T1898" i="17"/>
  <c r="U1898" i="17"/>
  <c r="V1898" i="17"/>
  <c r="X1898" i="17"/>
  <c r="T1899" i="17"/>
  <c r="U1899" i="17"/>
  <c r="V1899" i="17"/>
  <c r="X1899" i="17"/>
  <c r="T1900" i="17"/>
  <c r="U1900" i="17"/>
  <c r="V1900" i="17"/>
  <c r="X1900" i="17"/>
  <c r="T1901" i="17"/>
  <c r="U1901" i="17"/>
  <c r="V1901" i="17"/>
  <c r="X1901" i="17"/>
  <c r="T1902" i="17"/>
  <c r="U1902" i="17"/>
  <c r="V1902" i="17"/>
  <c r="X1902" i="17"/>
  <c r="T1903" i="17"/>
  <c r="U1903" i="17"/>
  <c r="V1903" i="17"/>
  <c r="X1903" i="17"/>
  <c r="T1904" i="17"/>
  <c r="U1904" i="17"/>
  <c r="V1904" i="17"/>
  <c r="X1904" i="17"/>
  <c r="T1905" i="17"/>
  <c r="U1905" i="17"/>
  <c r="V1905" i="17"/>
  <c r="X1905" i="17"/>
  <c r="T1906" i="17"/>
  <c r="U1906" i="17"/>
  <c r="V1906" i="17"/>
  <c r="X1906" i="17"/>
  <c r="T1907" i="17"/>
  <c r="U1907" i="17"/>
  <c r="V1907" i="17"/>
  <c r="X1907" i="17"/>
  <c r="T1908" i="17"/>
  <c r="U1908" i="17"/>
  <c r="V1908" i="17"/>
  <c r="X1908" i="17"/>
  <c r="T1909" i="17"/>
  <c r="U1909" i="17"/>
  <c r="V1909" i="17"/>
  <c r="X1909" i="17"/>
  <c r="T1910" i="17"/>
  <c r="U1910" i="17"/>
  <c r="V1910" i="17"/>
  <c r="X1910" i="17"/>
  <c r="T1911" i="17"/>
  <c r="U1911" i="17"/>
  <c r="V1911" i="17"/>
  <c r="X1911" i="17"/>
  <c r="T1912" i="17"/>
  <c r="U1912" i="17"/>
  <c r="V1912" i="17"/>
  <c r="X1912" i="17"/>
  <c r="T1913" i="17"/>
  <c r="U1913" i="17"/>
  <c r="V1913" i="17"/>
  <c r="X1913" i="17"/>
  <c r="T1914" i="17"/>
  <c r="U1914" i="17"/>
  <c r="V1914" i="17"/>
  <c r="X1914" i="17"/>
  <c r="T1915" i="17"/>
  <c r="U1915" i="17"/>
  <c r="V1915" i="17"/>
  <c r="X1915" i="17"/>
  <c r="T1916" i="17"/>
  <c r="U1916" i="17"/>
  <c r="V1916" i="17"/>
  <c r="X1916" i="17"/>
  <c r="T1917" i="17"/>
  <c r="U1917" i="17"/>
  <c r="V1917" i="17"/>
  <c r="X1917" i="17"/>
  <c r="T1918" i="17"/>
  <c r="U1918" i="17"/>
  <c r="V1918" i="17"/>
  <c r="X1918" i="17"/>
  <c r="T1919" i="17"/>
  <c r="U1919" i="17"/>
  <c r="V1919" i="17"/>
  <c r="X1919" i="17"/>
  <c r="T1920" i="17"/>
  <c r="U1920" i="17"/>
  <c r="V1920" i="17"/>
  <c r="X1920" i="17"/>
  <c r="T1921" i="17"/>
  <c r="U1921" i="17"/>
  <c r="V1921" i="17"/>
  <c r="X1921" i="17"/>
  <c r="T1922" i="17"/>
  <c r="U1922" i="17"/>
  <c r="V1922" i="17"/>
  <c r="X1922" i="17"/>
  <c r="T1923" i="17"/>
  <c r="U1923" i="17"/>
  <c r="V1923" i="17"/>
  <c r="X1923" i="17"/>
  <c r="T1924" i="17"/>
  <c r="U1924" i="17"/>
  <c r="V1924" i="17"/>
  <c r="X1924" i="17"/>
  <c r="T1925" i="17"/>
  <c r="U1925" i="17"/>
  <c r="V1925" i="17"/>
  <c r="X1925" i="17"/>
  <c r="T1926" i="17"/>
  <c r="U1926" i="17"/>
  <c r="V1926" i="17"/>
  <c r="X1926" i="17"/>
  <c r="T1927" i="17"/>
  <c r="U1927" i="17"/>
  <c r="V1927" i="17"/>
  <c r="X1927" i="17"/>
  <c r="T1928" i="17"/>
  <c r="U1928" i="17"/>
  <c r="V1928" i="17"/>
  <c r="X1928" i="17"/>
  <c r="T1929" i="17"/>
  <c r="U1929" i="17"/>
  <c r="V1929" i="17"/>
  <c r="X1929" i="17"/>
  <c r="T1930" i="17"/>
  <c r="U1930" i="17"/>
  <c r="V1930" i="17"/>
  <c r="X1930" i="17"/>
  <c r="T1931" i="17"/>
  <c r="U1931" i="17"/>
  <c r="V1931" i="17"/>
  <c r="X1931" i="17"/>
  <c r="T1932" i="17"/>
  <c r="U1932" i="17"/>
  <c r="V1932" i="17"/>
  <c r="X1932" i="17"/>
  <c r="T1933" i="17"/>
  <c r="U1933" i="17"/>
  <c r="V1933" i="17"/>
  <c r="X1933" i="17"/>
  <c r="T1934" i="17"/>
  <c r="U1934" i="17"/>
  <c r="V1934" i="17"/>
  <c r="X1934" i="17"/>
  <c r="T1935" i="17"/>
  <c r="U1935" i="17"/>
  <c r="V1935" i="17"/>
  <c r="X1935" i="17"/>
  <c r="T1936" i="17"/>
  <c r="U1936" i="17"/>
  <c r="V1936" i="17"/>
  <c r="X1936" i="17"/>
  <c r="T1937" i="17"/>
  <c r="U1937" i="17"/>
  <c r="V1937" i="17"/>
  <c r="X1937" i="17"/>
  <c r="T1938" i="17"/>
  <c r="U1938" i="17"/>
  <c r="V1938" i="17"/>
  <c r="X1938" i="17"/>
  <c r="T1939" i="17"/>
  <c r="U1939" i="17"/>
  <c r="V1939" i="17"/>
  <c r="X1939" i="17"/>
  <c r="T1940" i="17"/>
  <c r="U1940" i="17"/>
  <c r="V1940" i="17"/>
  <c r="X1940" i="17"/>
  <c r="T1941" i="17"/>
  <c r="U1941" i="17"/>
  <c r="V1941" i="17"/>
  <c r="X1941" i="17"/>
  <c r="T1942" i="17"/>
  <c r="U1942" i="17"/>
  <c r="V1942" i="17"/>
  <c r="X1942" i="17"/>
  <c r="T1943" i="17"/>
  <c r="U1943" i="17"/>
  <c r="V1943" i="17"/>
  <c r="X1943" i="17"/>
  <c r="T1944" i="17"/>
  <c r="U1944" i="17"/>
  <c r="V1944" i="17"/>
  <c r="X1944" i="17"/>
  <c r="T1945" i="17"/>
  <c r="U1945" i="17"/>
  <c r="V1945" i="17"/>
  <c r="X1945" i="17"/>
  <c r="T1946" i="17"/>
  <c r="U1946" i="17"/>
  <c r="V1946" i="17"/>
  <c r="X1946" i="17"/>
  <c r="T1947" i="17"/>
  <c r="U1947" i="17"/>
  <c r="V1947" i="17"/>
  <c r="X1947" i="17"/>
  <c r="T1948" i="17"/>
  <c r="U1948" i="17"/>
  <c r="V1948" i="17"/>
  <c r="X1948" i="17"/>
  <c r="T1949" i="17"/>
  <c r="U1949" i="17"/>
  <c r="V1949" i="17"/>
  <c r="X1949" i="17"/>
  <c r="T1950" i="17"/>
  <c r="U1950" i="17"/>
  <c r="V1950" i="17"/>
  <c r="X1950" i="17"/>
  <c r="T1951" i="17"/>
  <c r="U1951" i="17"/>
  <c r="V1951" i="17"/>
  <c r="X1951" i="17"/>
  <c r="T1952" i="17"/>
  <c r="U1952" i="17"/>
  <c r="V1952" i="17"/>
  <c r="X1952" i="17"/>
  <c r="T1953" i="17"/>
  <c r="U1953" i="17"/>
  <c r="V1953" i="17"/>
  <c r="X1953" i="17"/>
  <c r="T1954" i="17"/>
  <c r="U1954" i="17"/>
  <c r="V1954" i="17"/>
  <c r="X1954" i="17"/>
  <c r="T1955" i="17"/>
  <c r="U1955" i="17"/>
  <c r="V1955" i="17"/>
  <c r="X1955" i="17"/>
  <c r="T1956" i="17"/>
  <c r="U1956" i="17"/>
  <c r="V1956" i="17"/>
  <c r="X1956" i="17"/>
  <c r="T1957" i="17"/>
  <c r="U1957" i="17"/>
  <c r="V1957" i="17"/>
  <c r="X1957" i="17"/>
  <c r="T1958" i="17"/>
  <c r="U1958" i="17"/>
  <c r="V1958" i="17"/>
  <c r="X1958" i="17"/>
  <c r="T1959" i="17"/>
  <c r="U1959" i="17"/>
  <c r="V1959" i="17"/>
  <c r="X1959" i="17"/>
  <c r="T1960" i="17"/>
  <c r="U1960" i="17"/>
  <c r="V1960" i="17"/>
  <c r="X1960" i="17"/>
  <c r="T1961" i="17"/>
  <c r="U1961" i="17"/>
  <c r="V1961" i="17"/>
  <c r="X1961" i="17"/>
  <c r="T1962" i="17"/>
  <c r="U1962" i="17"/>
  <c r="V1962" i="17"/>
  <c r="X1962" i="17"/>
  <c r="T1963" i="17"/>
  <c r="U1963" i="17"/>
  <c r="V1963" i="17"/>
  <c r="X1963" i="17"/>
  <c r="T1964" i="17"/>
  <c r="U1964" i="17"/>
  <c r="V1964" i="17"/>
  <c r="X1964" i="17"/>
  <c r="T1965" i="17"/>
  <c r="U1965" i="17"/>
  <c r="V1965" i="17"/>
  <c r="X1965" i="17"/>
  <c r="T1966" i="17"/>
  <c r="U1966" i="17"/>
  <c r="V1966" i="17"/>
  <c r="X1966" i="17"/>
  <c r="T1967" i="17"/>
  <c r="U1967" i="17"/>
  <c r="V1967" i="17"/>
  <c r="X1967" i="17"/>
  <c r="T1968" i="17"/>
  <c r="U1968" i="17"/>
  <c r="V1968" i="17"/>
  <c r="X1968" i="17"/>
  <c r="T1969" i="17"/>
  <c r="U1969" i="17"/>
  <c r="V1969" i="17"/>
  <c r="X1969" i="17"/>
  <c r="T1970" i="17"/>
  <c r="U1970" i="17"/>
  <c r="V1970" i="17"/>
  <c r="X1970" i="17"/>
  <c r="T1971" i="17"/>
  <c r="U1971" i="17"/>
  <c r="V1971" i="17"/>
  <c r="X1971" i="17"/>
  <c r="T1972" i="17"/>
  <c r="U1972" i="17"/>
  <c r="V1972" i="17"/>
  <c r="X1972" i="17"/>
  <c r="T1973" i="17"/>
  <c r="U1973" i="17"/>
  <c r="V1973" i="17"/>
  <c r="X1973" i="17"/>
  <c r="T1974" i="17"/>
  <c r="U1974" i="17"/>
  <c r="V1974" i="17"/>
  <c r="X1974" i="17"/>
  <c r="T1975" i="17"/>
  <c r="U1975" i="17"/>
  <c r="V1975" i="17"/>
  <c r="X1975" i="17"/>
  <c r="T1976" i="17"/>
  <c r="U1976" i="17"/>
  <c r="V1976" i="17"/>
  <c r="X1976" i="17"/>
  <c r="T1977" i="17"/>
  <c r="U1977" i="17"/>
  <c r="V1977" i="17"/>
  <c r="X1977" i="17"/>
  <c r="T1978" i="17"/>
  <c r="U1978" i="17"/>
  <c r="V1978" i="17"/>
  <c r="X1978" i="17"/>
  <c r="T1979" i="17"/>
  <c r="U1979" i="17"/>
  <c r="V1979" i="17"/>
  <c r="X1979" i="17"/>
  <c r="T1980" i="17"/>
  <c r="U1980" i="17"/>
  <c r="V1980" i="17"/>
  <c r="X1980" i="17"/>
  <c r="T1981" i="17"/>
  <c r="U1981" i="17"/>
  <c r="V1981" i="17"/>
  <c r="X1981" i="17"/>
  <c r="T1982" i="17"/>
  <c r="U1982" i="17"/>
  <c r="V1982" i="17"/>
  <c r="X1982" i="17"/>
  <c r="T1983" i="17"/>
  <c r="U1983" i="17"/>
  <c r="V1983" i="17"/>
  <c r="X1983" i="17"/>
  <c r="T1984" i="17"/>
  <c r="U1984" i="17"/>
  <c r="V1984" i="17"/>
  <c r="X1984" i="17"/>
  <c r="T1985" i="17"/>
  <c r="U1985" i="17"/>
  <c r="V1985" i="17"/>
  <c r="X1985" i="17"/>
  <c r="T1986" i="17"/>
  <c r="U1986" i="17"/>
  <c r="V1986" i="17"/>
  <c r="X1986" i="17"/>
  <c r="T1987" i="17"/>
  <c r="U1987" i="17"/>
  <c r="V1987" i="17"/>
  <c r="X1987" i="17"/>
  <c r="T1988" i="17"/>
  <c r="U1988" i="17"/>
  <c r="V1988" i="17"/>
  <c r="X1988" i="17"/>
  <c r="T1989" i="17"/>
  <c r="U1989" i="17"/>
  <c r="V1989" i="17"/>
  <c r="X1989" i="17"/>
  <c r="T1990" i="17"/>
  <c r="U1990" i="17"/>
  <c r="V1990" i="17"/>
  <c r="X1990" i="17"/>
  <c r="T1991" i="17"/>
  <c r="U1991" i="17"/>
  <c r="V1991" i="17"/>
  <c r="X1991" i="17"/>
  <c r="T1992" i="17"/>
  <c r="U1992" i="17"/>
  <c r="V1992" i="17"/>
  <c r="X1992" i="17"/>
  <c r="T1993" i="17"/>
  <c r="U1993" i="17"/>
  <c r="V1993" i="17"/>
  <c r="X1993" i="17"/>
  <c r="T1994" i="17"/>
  <c r="U1994" i="17"/>
  <c r="V1994" i="17"/>
  <c r="X1994" i="17"/>
  <c r="T1995" i="17"/>
  <c r="U1995" i="17"/>
  <c r="V1995" i="17"/>
  <c r="X1995" i="17"/>
  <c r="T1996" i="17"/>
  <c r="U1996" i="17"/>
  <c r="V1996" i="17"/>
  <c r="X1996" i="17"/>
  <c r="T1997" i="17"/>
  <c r="U1997" i="17"/>
  <c r="V1997" i="17"/>
  <c r="X1997" i="17"/>
  <c r="T1998" i="17"/>
  <c r="U1998" i="17"/>
  <c r="V1998" i="17"/>
  <c r="X1998" i="17"/>
  <c r="T1999" i="17"/>
  <c r="U1999" i="17"/>
  <c r="V1999" i="17"/>
  <c r="X1999" i="17"/>
  <c r="T2000" i="17"/>
  <c r="U2000" i="17"/>
  <c r="V2000" i="17"/>
  <c r="X2000" i="17"/>
  <c r="T2001" i="17"/>
  <c r="U2001" i="17"/>
  <c r="V2001" i="17"/>
  <c r="X2001" i="17"/>
  <c r="T2002" i="17"/>
  <c r="U2002" i="17"/>
  <c r="V2002" i="17"/>
  <c r="X2002" i="17"/>
  <c r="T2003" i="17"/>
  <c r="U2003" i="17"/>
  <c r="V2003" i="17"/>
  <c r="X2003" i="17"/>
  <c r="T2004" i="17"/>
  <c r="U2004" i="17"/>
  <c r="V2004" i="17"/>
  <c r="X2004" i="17"/>
  <c r="T2005" i="17"/>
  <c r="U2005" i="17"/>
  <c r="V2005" i="17"/>
  <c r="X2005" i="17"/>
  <c r="T2006" i="17"/>
  <c r="U2006" i="17"/>
  <c r="V2006" i="17"/>
  <c r="X2006" i="17"/>
  <c r="T2007" i="17"/>
  <c r="U2007" i="17"/>
  <c r="V2007" i="17"/>
  <c r="X2007" i="17"/>
  <c r="T2008" i="17"/>
  <c r="U2008" i="17"/>
  <c r="V2008" i="17"/>
  <c r="X2008" i="17"/>
  <c r="T2009" i="17"/>
  <c r="U2009" i="17"/>
  <c r="V2009" i="17"/>
  <c r="X2009" i="17"/>
  <c r="T2010" i="17"/>
  <c r="U2010" i="17"/>
  <c r="V2010" i="17"/>
  <c r="X2010" i="17"/>
  <c r="T2011" i="17"/>
  <c r="U2011" i="17"/>
  <c r="V2011" i="17"/>
  <c r="X2011" i="17"/>
  <c r="T2012" i="17"/>
  <c r="U2012" i="17"/>
  <c r="V2012" i="17"/>
  <c r="X2012" i="17"/>
  <c r="T2013" i="17"/>
  <c r="U2013" i="17"/>
  <c r="V2013" i="17"/>
  <c r="X2013" i="17"/>
  <c r="T2014" i="17"/>
  <c r="U2014" i="17"/>
  <c r="V2014" i="17"/>
  <c r="X2014" i="17"/>
  <c r="T2015" i="17"/>
  <c r="U2015" i="17"/>
  <c r="V2015" i="17"/>
  <c r="X2015" i="17"/>
  <c r="T2016" i="17"/>
  <c r="U2016" i="17"/>
  <c r="V2016" i="17"/>
  <c r="X2016" i="17"/>
  <c r="T2017" i="17"/>
  <c r="U2017" i="17"/>
  <c r="V2017" i="17"/>
  <c r="X2017" i="17"/>
  <c r="T2018" i="17"/>
  <c r="U2018" i="17"/>
  <c r="V2018" i="17"/>
  <c r="X2018" i="17"/>
  <c r="T2019" i="17"/>
  <c r="U2019" i="17"/>
  <c r="V2019" i="17"/>
  <c r="X2019" i="17"/>
  <c r="T2020" i="17"/>
  <c r="U2020" i="17"/>
  <c r="V2020" i="17"/>
  <c r="X2020" i="17"/>
  <c r="T2021" i="17"/>
  <c r="U2021" i="17"/>
  <c r="V2021" i="17"/>
  <c r="X2021" i="17"/>
  <c r="T2022" i="17"/>
  <c r="U2022" i="17"/>
  <c r="V2022" i="17"/>
  <c r="X2022" i="17"/>
  <c r="T2023" i="17"/>
  <c r="U2023" i="17"/>
  <c r="V2023" i="17"/>
  <c r="X2023" i="17"/>
  <c r="T2024" i="17"/>
  <c r="U2024" i="17"/>
  <c r="V2024" i="17"/>
  <c r="X2024" i="17"/>
  <c r="T2025" i="17"/>
  <c r="U2025" i="17"/>
  <c r="V2025" i="17"/>
  <c r="X2025" i="17"/>
  <c r="T2026" i="17"/>
  <c r="U2026" i="17"/>
  <c r="V2026" i="17"/>
  <c r="X2026" i="17"/>
  <c r="T2027" i="17"/>
  <c r="U2027" i="17"/>
  <c r="V2027" i="17"/>
  <c r="X2027" i="17"/>
  <c r="T2028" i="17"/>
  <c r="U2028" i="17"/>
  <c r="V2028" i="17"/>
  <c r="X2028" i="17"/>
  <c r="T2029" i="17"/>
  <c r="U2029" i="17"/>
  <c r="V2029" i="17"/>
  <c r="X2029" i="17"/>
  <c r="T2030" i="17"/>
  <c r="U2030" i="17"/>
  <c r="V2030" i="17"/>
  <c r="X2030" i="17"/>
  <c r="T2031" i="17"/>
  <c r="U2031" i="17"/>
  <c r="V2031" i="17"/>
  <c r="X2031" i="17"/>
  <c r="T2032" i="17"/>
  <c r="U2032" i="17"/>
  <c r="V2032" i="17"/>
  <c r="X2032" i="17"/>
  <c r="T2033" i="17"/>
  <c r="U2033" i="17"/>
  <c r="V2033" i="17"/>
  <c r="X2033" i="17"/>
  <c r="T2034" i="17"/>
  <c r="U2034" i="17"/>
  <c r="V2034" i="17"/>
  <c r="X2034" i="17"/>
  <c r="T2035" i="17"/>
  <c r="U2035" i="17"/>
  <c r="V2035" i="17"/>
  <c r="X2035" i="17"/>
  <c r="T2036" i="17"/>
  <c r="U2036" i="17"/>
  <c r="V2036" i="17"/>
  <c r="X2036" i="17"/>
  <c r="T2037" i="17"/>
  <c r="U2037" i="17"/>
  <c r="V2037" i="17"/>
  <c r="X2037" i="17"/>
  <c r="T2038" i="17"/>
  <c r="U2038" i="17"/>
  <c r="V2038" i="17"/>
  <c r="X2038" i="17"/>
  <c r="T2039" i="17"/>
  <c r="U2039" i="17"/>
  <c r="V2039" i="17"/>
  <c r="X2039" i="17"/>
  <c r="T2040" i="17"/>
  <c r="U2040" i="17"/>
  <c r="V2040" i="17"/>
  <c r="X2040" i="17"/>
  <c r="T2041" i="17"/>
  <c r="U2041" i="17"/>
  <c r="V2041" i="17"/>
  <c r="X2041" i="17"/>
  <c r="T2042" i="17"/>
  <c r="U2042" i="17"/>
  <c r="V2042" i="17"/>
  <c r="X2042" i="17"/>
  <c r="T2043" i="17"/>
  <c r="U2043" i="17"/>
  <c r="V2043" i="17"/>
  <c r="X2043" i="17"/>
  <c r="T2044" i="17"/>
  <c r="U2044" i="17"/>
  <c r="V2044" i="17"/>
  <c r="X2044" i="17"/>
  <c r="T2045" i="17"/>
  <c r="U2045" i="17"/>
  <c r="V2045" i="17"/>
  <c r="X2045" i="17"/>
  <c r="T2046" i="17"/>
  <c r="U2046" i="17"/>
  <c r="V2046" i="17"/>
  <c r="X2046" i="17"/>
  <c r="T2047" i="17"/>
  <c r="U2047" i="17"/>
  <c r="V2047" i="17"/>
  <c r="X2047" i="17"/>
  <c r="T2048" i="17"/>
  <c r="U2048" i="17"/>
  <c r="V2048" i="17"/>
  <c r="X2048" i="17"/>
  <c r="T2049" i="17"/>
  <c r="U2049" i="17"/>
  <c r="V2049" i="17"/>
  <c r="X2049" i="17"/>
  <c r="T2050" i="17"/>
  <c r="U2050" i="17"/>
  <c r="V2050" i="17"/>
  <c r="X2050" i="17"/>
  <c r="T2051" i="17"/>
  <c r="U2051" i="17"/>
  <c r="V2051" i="17"/>
  <c r="X2051" i="17"/>
  <c r="T2052" i="17"/>
  <c r="U2052" i="17"/>
  <c r="V2052" i="17"/>
  <c r="X2052" i="17"/>
  <c r="T2053" i="17"/>
  <c r="U2053" i="17"/>
  <c r="V2053" i="17"/>
  <c r="X2053" i="17"/>
  <c r="T2054" i="17"/>
  <c r="U2054" i="17"/>
  <c r="V2054" i="17"/>
  <c r="X2054" i="17"/>
  <c r="T2055" i="17"/>
  <c r="U2055" i="17"/>
  <c r="V2055" i="17"/>
  <c r="X2055" i="17"/>
  <c r="T2056" i="17"/>
  <c r="U2056" i="17"/>
  <c r="V2056" i="17"/>
  <c r="X2056" i="17"/>
  <c r="T2057" i="17"/>
  <c r="U2057" i="17"/>
  <c r="V2057" i="17"/>
  <c r="X2057" i="17"/>
  <c r="T2058" i="17"/>
  <c r="U2058" i="17"/>
  <c r="V2058" i="17"/>
  <c r="X2058" i="17"/>
  <c r="T2059" i="17"/>
  <c r="U2059" i="17"/>
  <c r="V2059" i="17"/>
  <c r="X2059" i="17"/>
  <c r="T2060" i="17"/>
  <c r="U2060" i="17"/>
  <c r="V2060" i="17"/>
  <c r="X2060" i="17"/>
  <c r="T2061" i="17"/>
  <c r="U2061" i="17"/>
  <c r="V2061" i="17"/>
  <c r="X2061" i="17"/>
  <c r="T2062" i="17"/>
  <c r="U2062" i="17"/>
  <c r="V2062" i="17"/>
  <c r="X2062" i="17"/>
  <c r="T2063" i="17"/>
  <c r="U2063" i="17"/>
  <c r="V2063" i="17"/>
  <c r="X2063" i="17"/>
  <c r="T2064" i="17"/>
  <c r="U2064" i="17"/>
  <c r="V2064" i="17"/>
  <c r="X2064" i="17"/>
  <c r="T2065" i="17"/>
  <c r="U2065" i="17"/>
  <c r="V2065" i="17"/>
  <c r="X2065" i="17"/>
  <c r="T2066" i="17"/>
  <c r="U2066" i="17"/>
  <c r="V2066" i="17"/>
  <c r="X2066" i="17"/>
  <c r="T2067" i="17"/>
  <c r="U2067" i="17"/>
  <c r="V2067" i="17"/>
  <c r="X2067" i="17"/>
  <c r="T2068" i="17"/>
  <c r="U2068" i="17"/>
  <c r="V2068" i="17"/>
  <c r="X2068" i="17"/>
  <c r="T2069" i="17"/>
  <c r="U2069" i="17"/>
  <c r="V2069" i="17"/>
  <c r="X2069" i="17"/>
  <c r="T2070" i="17"/>
  <c r="U2070" i="17"/>
  <c r="V2070" i="17"/>
  <c r="X2070" i="17"/>
  <c r="T2071" i="17"/>
  <c r="U2071" i="17"/>
  <c r="V2071" i="17"/>
  <c r="X2071" i="17"/>
  <c r="T2072" i="17"/>
  <c r="U2072" i="17"/>
  <c r="V2072" i="17"/>
  <c r="X2072" i="17"/>
  <c r="T2073" i="17"/>
  <c r="U2073" i="17"/>
  <c r="V2073" i="17"/>
  <c r="X2073" i="17"/>
  <c r="T2074" i="17"/>
  <c r="U2074" i="17"/>
  <c r="V2074" i="17"/>
  <c r="X2074" i="17"/>
  <c r="T2075" i="17"/>
  <c r="U2075" i="17"/>
  <c r="V2075" i="17"/>
  <c r="X2075" i="17"/>
  <c r="T2076" i="17"/>
  <c r="U2076" i="17"/>
  <c r="V2076" i="17"/>
  <c r="X2076" i="17"/>
  <c r="T2077" i="17"/>
  <c r="U2077" i="17"/>
  <c r="V2077" i="17"/>
  <c r="X2077" i="17"/>
  <c r="T2078" i="17"/>
  <c r="U2078" i="17"/>
  <c r="V2078" i="17"/>
  <c r="X2078" i="17"/>
  <c r="T2079" i="17"/>
  <c r="U2079" i="17"/>
  <c r="V2079" i="17"/>
  <c r="X2079" i="17"/>
  <c r="T2080" i="17"/>
  <c r="U2080" i="17"/>
  <c r="V2080" i="17"/>
  <c r="X2080" i="17"/>
  <c r="T2081" i="17"/>
  <c r="U2081" i="17"/>
  <c r="V2081" i="17"/>
  <c r="X2081" i="17"/>
  <c r="T2082" i="17"/>
  <c r="U2082" i="17"/>
  <c r="V2082" i="17"/>
  <c r="X2082" i="17"/>
  <c r="T2083" i="17"/>
  <c r="U2083" i="17"/>
  <c r="V2083" i="17"/>
  <c r="X2083" i="17"/>
  <c r="T2084" i="17"/>
  <c r="U2084" i="17"/>
  <c r="V2084" i="17"/>
  <c r="X2084" i="17"/>
  <c r="T2085" i="17"/>
  <c r="U2085" i="17"/>
  <c r="V2085" i="17"/>
  <c r="X2085" i="17"/>
  <c r="T2086" i="17"/>
  <c r="U2086" i="17"/>
  <c r="V2086" i="17"/>
  <c r="X2086" i="17"/>
  <c r="T2087" i="17"/>
  <c r="U2087" i="17"/>
  <c r="V2087" i="17"/>
  <c r="X2087" i="17"/>
  <c r="T2088" i="17"/>
  <c r="U2088" i="17"/>
  <c r="V2088" i="17"/>
  <c r="X2088" i="17"/>
  <c r="T2089" i="17"/>
  <c r="U2089" i="17"/>
  <c r="V2089" i="17"/>
  <c r="X2089" i="17"/>
  <c r="T2090" i="17"/>
  <c r="U2090" i="17"/>
  <c r="V2090" i="17"/>
  <c r="X2090" i="17"/>
  <c r="T2091" i="17"/>
  <c r="U2091" i="17"/>
  <c r="V2091" i="17"/>
  <c r="X2091" i="17"/>
  <c r="T2092" i="17"/>
  <c r="U2092" i="17"/>
  <c r="V2092" i="17"/>
  <c r="X2092" i="17"/>
  <c r="T2093" i="17"/>
  <c r="U2093" i="17"/>
  <c r="V2093" i="17"/>
  <c r="X2093" i="17"/>
  <c r="T2094" i="17"/>
  <c r="U2094" i="17"/>
  <c r="V2094" i="17"/>
  <c r="X2094" i="17"/>
  <c r="T2095" i="17"/>
  <c r="U2095" i="17"/>
  <c r="V2095" i="17"/>
  <c r="X2095" i="17"/>
  <c r="T2096" i="17"/>
  <c r="U2096" i="17"/>
  <c r="V2096" i="17"/>
  <c r="X2096" i="17"/>
  <c r="T2097" i="17"/>
  <c r="U2097" i="17"/>
  <c r="V2097" i="17"/>
  <c r="X2097" i="17"/>
  <c r="T2098" i="17"/>
  <c r="U2098" i="17"/>
  <c r="V2098" i="17"/>
  <c r="X2098" i="17"/>
  <c r="T2099" i="17"/>
  <c r="U2099" i="17"/>
  <c r="V2099" i="17"/>
  <c r="X2099" i="17"/>
  <c r="T2100" i="17"/>
  <c r="U2100" i="17"/>
  <c r="V2100" i="17"/>
  <c r="X2100" i="17"/>
  <c r="T2101" i="17"/>
  <c r="U2101" i="17"/>
  <c r="V2101" i="17"/>
  <c r="X2101" i="17"/>
  <c r="T2102" i="17"/>
  <c r="U2102" i="17"/>
  <c r="V2102" i="17"/>
  <c r="X2102" i="17"/>
  <c r="T2103" i="17"/>
  <c r="U2103" i="17"/>
  <c r="V2103" i="17"/>
  <c r="X2103" i="17"/>
  <c r="T2104" i="17"/>
  <c r="U2104" i="17"/>
  <c r="V2104" i="17"/>
  <c r="X2104" i="17"/>
  <c r="T2105" i="17"/>
  <c r="U2105" i="17"/>
  <c r="V2105" i="17"/>
  <c r="X2105" i="17"/>
  <c r="T2106" i="17"/>
  <c r="U2106" i="17"/>
  <c r="V2106" i="17"/>
  <c r="X2106" i="17"/>
  <c r="T2107" i="17"/>
  <c r="U2107" i="17"/>
  <c r="V2107" i="17"/>
  <c r="X2107" i="17"/>
  <c r="T2108" i="17"/>
  <c r="U2108" i="17"/>
  <c r="V2108" i="17"/>
  <c r="X2108" i="17"/>
  <c r="T2109" i="17"/>
  <c r="U2109" i="17"/>
  <c r="V2109" i="17"/>
  <c r="X2109" i="17"/>
  <c r="T2110" i="17"/>
  <c r="U2110" i="17"/>
  <c r="V2110" i="17"/>
  <c r="X2110" i="17"/>
  <c r="T2111" i="17"/>
  <c r="U2111" i="17"/>
  <c r="V2111" i="17"/>
  <c r="X2111" i="17"/>
  <c r="T2112" i="17"/>
  <c r="U2112" i="17"/>
  <c r="V2112" i="17"/>
  <c r="X2112" i="17"/>
  <c r="T2113" i="17"/>
  <c r="U2113" i="17"/>
  <c r="V2113" i="17"/>
  <c r="X2113" i="17"/>
  <c r="T2114" i="17"/>
  <c r="U2114" i="17"/>
  <c r="V2114" i="17"/>
  <c r="X2114" i="17"/>
  <c r="T2115" i="17"/>
  <c r="U2115" i="17"/>
  <c r="V2115" i="17"/>
  <c r="X2115" i="17"/>
  <c r="T2116" i="17"/>
  <c r="U2116" i="17"/>
  <c r="V2116" i="17"/>
  <c r="X2116" i="17"/>
  <c r="T2117" i="17"/>
  <c r="U2117" i="17"/>
  <c r="V2117" i="17"/>
  <c r="X2117" i="17"/>
  <c r="T2118" i="17"/>
  <c r="U2118" i="17"/>
  <c r="V2118" i="17"/>
  <c r="X2118" i="17"/>
  <c r="T2119" i="17"/>
  <c r="U2119" i="17"/>
  <c r="V2119" i="17"/>
  <c r="X2119" i="17"/>
  <c r="T2120" i="17"/>
  <c r="U2120" i="17"/>
  <c r="V2120" i="17"/>
  <c r="X2120" i="17"/>
  <c r="T2121" i="17"/>
  <c r="U2121" i="17"/>
  <c r="V2121" i="17"/>
  <c r="X2121" i="17"/>
  <c r="T2122" i="17"/>
  <c r="U2122" i="17"/>
  <c r="V2122" i="17"/>
  <c r="X2122" i="17"/>
  <c r="T2123" i="17"/>
  <c r="U2123" i="17"/>
  <c r="V2123" i="17"/>
  <c r="X2123" i="17"/>
  <c r="T2124" i="17"/>
  <c r="U2124" i="17"/>
  <c r="V2124" i="17"/>
  <c r="X2124" i="17"/>
  <c r="T2125" i="17"/>
  <c r="U2125" i="17"/>
  <c r="V2125" i="17"/>
  <c r="X2125" i="17"/>
  <c r="T2126" i="17"/>
  <c r="U2126" i="17"/>
  <c r="V2126" i="17"/>
  <c r="X2126" i="17"/>
  <c r="T2127" i="17"/>
  <c r="U2127" i="17"/>
  <c r="V2127" i="17"/>
  <c r="X2127" i="17"/>
  <c r="T2128" i="17"/>
  <c r="U2128" i="17"/>
  <c r="V2128" i="17"/>
  <c r="X2128" i="17"/>
  <c r="T2129" i="17"/>
  <c r="U2129" i="17"/>
  <c r="V2129" i="17"/>
  <c r="X2129" i="17"/>
  <c r="T2130" i="17"/>
  <c r="U2130" i="17"/>
  <c r="V2130" i="17"/>
  <c r="X2130" i="17"/>
  <c r="T2131" i="17"/>
  <c r="U2131" i="17"/>
  <c r="V2131" i="17"/>
  <c r="X2131" i="17"/>
  <c r="T2132" i="17"/>
  <c r="U2132" i="17"/>
  <c r="V2132" i="17"/>
  <c r="X2132" i="17"/>
  <c r="T2133" i="17"/>
  <c r="U2133" i="17"/>
  <c r="V2133" i="17"/>
  <c r="X2133" i="17"/>
  <c r="T2134" i="17"/>
  <c r="U2134" i="17"/>
  <c r="V2134" i="17"/>
  <c r="X2134" i="17"/>
  <c r="T2135" i="17"/>
  <c r="U2135" i="17"/>
  <c r="V2135" i="17"/>
  <c r="X2135" i="17"/>
  <c r="T2136" i="17"/>
  <c r="U2136" i="17"/>
  <c r="V2136" i="17"/>
  <c r="X2136" i="17"/>
  <c r="T2137" i="17"/>
  <c r="U2137" i="17"/>
  <c r="V2137" i="17"/>
  <c r="X2137" i="17"/>
  <c r="T2138" i="17"/>
  <c r="U2138" i="17"/>
  <c r="V2138" i="17"/>
  <c r="X2138" i="17"/>
  <c r="T2139" i="17"/>
  <c r="U2139" i="17"/>
  <c r="V2139" i="17"/>
  <c r="X2139" i="17"/>
  <c r="T2140" i="17"/>
  <c r="U2140" i="17"/>
  <c r="V2140" i="17"/>
  <c r="X2140" i="17"/>
  <c r="T2141" i="17"/>
  <c r="U2141" i="17"/>
  <c r="V2141" i="17"/>
  <c r="X2141" i="17"/>
  <c r="T2142" i="17"/>
  <c r="U2142" i="17"/>
  <c r="V2142" i="17"/>
  <c r="X2142" i="17"/>
  <c r="T2143" i="17"/>
  <c r="U2143" i="17"/>
  <c r="V2143" i="17"/>
  <c r="X2143" i="17"/>
  <c r="T2144" i="17"/>
  <c r="U2144" i="17"/>
  <c r="V2144" i="17"/>
  <c r="X2144" i="17"/>
  <c r="T2145" i="17"/>
  <c r="U2145" i="17"/>
  <c r="V2145" i="17"/>
  <c r="X2145" i="17"/>
  <c r="T2146" i="17"/>
  <c r="U2146" i="17"/>
  <c r="V2146" i="17"/>
  <c r="X2146" i="17"/>
  <c r="T2147" i="17"/>
  <c r="U2147" i="17"/>
  <c r="V2147" i="17"/>
  <c r="X2147" i="17"/>
  <c r="T2148" i="17"/>
  <c r="U2148" i="17"/>
  <c r="V2148" i="17"/>
  <c r="X2148" i="17"/>
  <c r="T2149" i="17"/>
  <c r="U2149" i="17"/>
  <c r="V2149" i="17"/>
  <c r="X2149" i="17"/>
  <c r="T2150" i="17"/>
  <c r="U2150" i="17"/>
  <c r="V2150" i="17"/>
  <c r="X2150" i="17"/>
  <c r="T2151" i="17"/>
  <c r="U2151" i="17"/>
  <c r="V2151" i="17"/>
  <c r="X2151" i="17"/>
  <c r="T2152" i="17"/>
  <c r="U2152" i="17"/>
  <c r="V2152" i="17"/>
  <c r="X2152" i="17"/>
  <c r="T2153" i="17"/>
  <c r="U2153" i="17"/>
  <c r="V2153" i="17"/>
  <c r="X2153" i="17"/>
  <c r="T2154" i="17"/>
  <c r="U2154" i="17"/>
  <c r="V2154" i="17"/>
  <c r="X2154" i="17"/>
  <c r="T2155" i="17"/>
  <c r="U2155" i="17"/>
  <c r="V2155" i="17"/>
  <c r="X2155" i="17"/>
  <c r="T2156" i="17"/>
  <c r="U2156" i="17"/>
  <c r="V2156" i="17"/>
  <c r="X2156" i="17"/>
  <c r="T2157" i="17"/>
  <c r="U2157" i="17"/>
  <c r="V2157" i="17"/>
  <c r="X2157" i="17"/>
  <c r="T2158" i="17"/>
  <c r="U2158" i="17"/>
  <c r="V2158" i="17"/>
  <c r="X2158" i="17"/>
  <c r="T2159" i="17"/>
  <c r="U2159" i="17"/>
  <c r="V2159" i="17"/>
  <c r="X2159" i="17"/>
  <c r="T2160" i="17"/>
  <c r="U2160" i="17"/>
  <c r="V2160" i="17"/>
  <c r="X2160" i="17"/>
  <c r="T2161" i="17"/>
  <c r="U2161" i="17"/>
  <c r="V2161" i="17"/>
  <c r="X2161" i="17"/>
  <c r="T2162" i="17"/>
  <c r="U2162" i="17"/>
  <c r="V2162" i="17"/>
  <c r="X2162" i="17"/>
  <c r="T2163" i="17"/>
  <c r="U2163" i="17"/>
  <c r="V2163" i="17"/>
  <c r="X2163" i="17"/>
  <c r="T2164" i="17"/>
  <c r="U2164" i="17"/>
  <c r="V2164" i="17"/>
  <c r="X2164" i="17"/>
  <c r="T2165" i="17"/>
  <c r="U2165" i="17"/>
  <c r="V2165" i="17"/>
  <c r="X2165" i="17"/>
  <c r="T2166" i="17"/>
  <c r="U2166" i="17"/>
  <c r="V2166" i="17"/>
  <c r="X2166" i="17"/>
  <c r="T2167" i="17"/>
  <c r="U2167" i="17"/>
  <c r="V2167" i="17"/>
  <c r="X2167" i="17"/>
  <c r="T2168" i="17"/>
  <c r="U2168" i="17"/>
  <c r="V2168" i="17"/>
  <c r="X2168" i="17"/>
  <c r="T2169" i="17"/>
  <c r="U2169" i="17"/>
  <c r="V2169" i="17"/>
  <c r="X2169" i="17"/>
  <c r="T2170" i="17"/>
  <c r="U2170" i="17"/>
  <c r="V2170" i="17"/>
  <c r="X2170" i="17"/>
  <c r="T2171" i="17"/>
  <c r="U2171" i="17"/>
  <c r="V2171" i="17"/>
  <c r="X2171" i="17"/>
  <c r="T2172" i="17"/>
  <c r="U2172" i="17"/>
  <c r="V2172" i="17"/>
  <c r="X2172" i="17"/>
  <c r="T2173" i="17"/>
  <c r="U2173" i="17"/>
  <c r="V2173" i="17"/>
  <c r="X2173" i="17"/>
  <c r="T2174" i="17"/>
  <c r="U2174" i="17"/>
  <c r="V2174" i="17"/>
  <c r="X2174" i="17"/>
  <c r="T2175" i="17"/>
  <c r="U2175" i="17"/>
  <c r="V2175" i="17"/>
  <c r="X2175" i="17"/>
  <c r="T2176" i="17"/>
  <c r="U2176" i="17"/>
  <c r="V2176" i="17"/>
  <c r="X2176" i="17"/>
  <c r="T2177" i="17"/>
  <c r="U2177" i="17"/>
  <c r="V2177" i="17"/>
  <c r="X2177" i="17"/>
  <c r="T2178" i="17"/>
  <c r="U2178" i="17"/>
  <c r="V2178" i="17"/>
  <c r="X2178" i="17"/>
  <c r="T2179" i="17"/>
  <c r="U2179" i="17"/>
  <c r="V2179" i="17"/>
  <c r="X2179" i="17"/>
  <c r="T2180" i="17"/>
  <c r="U2180" i="17"/>
  <c r="V2180" i="17"/>
  <c r="X2180" i="17"/>
  <c r="T2181" i="17"/>
  <c r="U2181" i="17"/>
  <c r="V2181" i="17"/>
  <c r="X2181" i="17"/>
  <c r="T2182" i="17"/>
  <c r="U2182" i="17"/>
  <c r="V2182" i="17"/>
  <c r="X2182" i="17"/>
  <c r="T2183" i="17"/>
  <c r="U2183" i="17"/>
  <c r="V2183" i="17"/>
  <c r="X2183" i="17"/>
  <c r="T2184" i="17"/>
  <c r="U2184" i="17"/>
  <c r="V2184" i="17"/>
  <c r="X2184" i="17"/>
  <c r="T2185" i="17"/>
  <c r="U2185" i="17"/>
  <c r="V2185" i="17"/>
  <c r="X2185" i="17"/>
  <c r="T2186" i="17"/>
  <c r="U2186" i="17"/>
  <c r="V2186" i="17"/>
  <c r="X2186" i="17"/>
  <c r="T2187" i="17"/>
  <c r="U2187" i="17"/>
  <c r="V2187" i="17"/>
  <c r="X2187" i="17"/>
  <c r="T2188" i="17"/>
  <c r="U2188" i="17"/>
  <c r="V2188" i="17"/>
  <c r="X2188" i="17"/>
  <c r="T2189" i="17"/>
  <c r="U2189" i="17"/>
  <c r="V2189" i="17"/>
  <c r="X2189" i="17"/>
  <c r="T2190" i="17"/>
  <c r="U2190" i="17"/>
  <c r="V2190" i="17"/>
  <c r="X2190" i="17"/>
  <c r="T2191" i="17"/>
  <c r="U2191" i="17"/>
  <c r="V2191" i="17"/>
  <c r="X2191" i="17"/>
  <c r="T2192" i="17"/>
  <c r="U2192" i="17"/>
  <c r="V2192" i="17"/>
  <c r="X2192" i="17"/>
  <c r="T2193" i="17"/>
  <c r="U2193" i="17"/>
  <c r="V2193" i="17"/>
  <c r="X2193" i="17"/>
  <c r="T2194" i="17"/>
  <c r="U2194" i="17"/>
  <c r="V2194" i="17"/>
  <c r="X2194" i="17"/>
  <c r="T2195" i="17"/>
  <c r="U2195" i="17"/>
  <c r="V2195" i="17"/>
  <c r="X2195" i="17"/>
  <c r="T2196" i="17"/>
  <c r="U2196" i="17"/>
  <c r="V2196" i="17"/>
  <c r="X2196" i="17"/>
  <c r="T2197" i="17"/>
  <c r="U2197" i="17"/>
  <c r="V2197" i="17"/>
  <c r="X2197" i="17"/>
  <c r="T2198" i="17"/>
  <c r="U2198" i="17"/>
  <c r="V2198" i="17"/>
  <c r="X2198" i="17"/>
  <c r="T2199" i="17"/>
  <c r="U2199" i="17"/>
  <c r="V2199" i="17"/>
  <c r="X2199" i="17"/>
  <c r="T2200" i="17"/>
  <c r="U2200" i="17"/>
  <c r="V2200" i="17"/>
  <c r="X2200" i="17"/>
  <c r="T2201" i="17"/>
  <c r="U2201" i="17"/>
  <c r="V2201" i="17"/>
  <c r="X2201" i="17"/>
  <c r="T2202" i="17"/>
  <c r="U2202" i="17"/>
  <c r="V2202" i="17"/>
  <c r="X2202" i="17"/>
  <c r="T2203" i="17"/>
  <c r="U2203" i="17"/>
  <c r="V2203" i="17"/>
  <c r="X2203" i="17"/>
  <c r="T2204" i="17"/>
  <c r="U2204" i="17"/>
  <c r="V2204" i="17"/>
  <c r="X2204" i="17"/>
  <c r="T2205" i="17"/>
  <c r="U2205" i="17"/>
  <c r="V2205" i="17"/>
  <c r="X2205" i="17"/>
  <c r="T2206" i="17"/>
  <c r="U2206" i="17"/>
  <c r="V2206" i="17"/>
  <c r="X2206" i="17"/>
  <c r="T2207" i="17"/>
  <c r="U2207" i="17"/>
  <c r="V2207" i="17"/>
  <c r="X2207" i="17"/>
  <c r="T2208" i="17"/>
  <c r="U2208" i="17"/>
  <c r="V2208" i="17"/>
  <c r="X2208" i="17"/>
  <c r="T2209" i="17"/>
  <c r="U2209" i="17"/>
  <c r="V2209" i="17"/>
  <c r="X2209" i="17"/>
  <c r="T2210" i="17"/>
  <c r="U2210" i="17"/>
  <c r="V2210" i="17"/>
  <c r="X2210" i="17"/>
  <c r="T2211" i="17"/>
  <c r="U2211" i="17"/>
  <c r="V2211" i="17"/>
  <c r="X2211" i="17"/>
  <c r="T2212" i="17"/>
  <c r="U2212" i="17"/>
  <c r="V2212" i="17"/>
  <c r="X2212" i="17"/>
  <c r="T2213" i="17"/>
  <c r="U2213" i="17"/>
  <c r="V2213" i="17"/>
  <c r="X2213" i="17"/>
  <c r="T2214" i="17"/>
  <c r="U2214" i="17"/>
  <c r="V2214" i="17"/>
  <c r="X2214" i="17"/>
  <c r="T2215" i="17"/>
  <c r="U2215" i="17"/>
  <c r="V2215" i="17"/>
  <c r="X2215" i="17"/>
  <c r="T2216" i="17"/>
  <c r="U2216" i="17"/>
  <c r="V2216" i="17"/>
  <c r="X2216" i="17"/>
  <c r="T2217" i="17"/>
  <c r="U2217" i="17"/>
  <c r="V2217" i="17"/>
  <c r="X2217" i="17"/>
  <c r="T2218" i="17"/>
  <c r="U2218" i="17"/>
  <c r="V2218" i="17"/>
  <c r="X2218" i="17"/>
  <c r="T2219" i="17"/>
  <c r="U2219" i="17"/>
  <c r="V2219" i="17"/>
  <c r="X2219" i="17"/>
  <c r="T2220" i="17"/>
  <c r="U2220" i="17"/>
  <c r="V2220" i="17"/>
  <c r="X2220" i="17"/>
  <c r="T2221" i="17"/>
  <c r="U2221" i="17"/>
  <c r="V2221" i="17"/>
  <c r="X2221" i="17"/>
  <c r="T2222" i="17"/>
  <c r="U2222" i="17"/>
  <c r="V2222" i="17"/>
  <c r="X2222" i="17"/>
  <c r="T2223" i="17"/>
  <c r="U2223" i="17"/>
  <c r="V2223" i="17"/>
  <c r="X2223" i="17"/>
  <c r="T2224" i="17"/>
  <c r="U2224" i="17"/>
  <c r="V2224" i="17"/>
  <c r="X2224" i="17"/>
  <c r="X2" i="17"/>
  <c r="V2" i="17"/>
  <c r="U2" i="17"/>
  <c r="T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6" i="17"/>
  <c r="M617" i="17"/>
  <c r="M618" i="17"/>
  <c r="M619" i="17"/>
  <c r="M620" i="17"/>
  <c r="M621" i="17"/>
  <c r="M622" i="17"/>
  <c r="M623" i="17"/>
  <c r="M624" i="17"/>
  <c r="M625" i="17"/>
  <c r="M626" i="17"/>
  <c r="M627" i="17"/>
  <c r="M628" i="17"/>
  <c r="M629" i="17"/>
  <c r="M630" i="17"/>
  <c r="M631" i="17"/>
  <c r="M632" i="17"/>
  <c r="M633" i="17"/>
  <c r="M634" i="17"/>
  <c r="M635" i="17"/>
  <c r="M636" i="17"/>
  <c r="M637" i="17"/>
  <c r="M638" i="17"/>
  <c r="M639" i="17"/>
  <c r="M640" i="17"/>
  <c r="M641" i="17"/>
  <c r="M642" i="17"/>
  <c r="M643" i="17"/>
  <c r="M644" i="17"/>
  <c r="M645" i="17"/>
  <c r="M646" i="17"/>
  <c r="M647" i="17"/>
  <c r="M648" i="17"/>
  <c r="M649" i="17"/>
  <c r="M650" i="17"/>
  <c r="M651" i="17"/>
  <c r="M652" i="17"/>
  <c r="M653" i="17"/>
  <c r="M654" i="17"/>
  <c r="M655" i="17"/>
  <c r="M656" i="17"/>
  <c r="M657" i="17"/>
  <c r="M658" i="17"/>
  <c r="M659" i="17"/>
  <c r="M660" i="17"/>
  <c r="M661" i="17"/>
  <c r="M662" i="17"/>
  <c r="M663" i="17"/>
  <c r="M664" i="17"/>
  <c r="M665" i="17"/>
  <c r="M666" i="17"/>
  <c r="M667" i="17"/>
  <c r="M668" i="17"/>
  <c r="M669" i="17"/>
  <c r="M670" i="17"/>
  <c r="M671" i="17"/>
  <c r="M672" i="17"/>
  <c r="M673" i="17"/>
  <c r="M674" i="17"/>
  <c r="M675" i="17"/>
  <c r="M676" i="17"/>
  <c r="M677" i="17"/>
  <c r="M678" i="17"/>
  <c r="M679" i="17"/>
  <c r="M680" i="17"/>
  <c r="M681" i="17"/>
  <c r="M682" i="17"/>
  <c r="M683" i="17"/>
  <c r="M684" i="17"/>
  <c r="M685" i="17"/>
  <c r="M686" i="17"/>
  <c r="M687" i="17"/>
  <c r="M688" i="17"/>
  <c r="M689" i="17"/>
  <c r="M690" i="17"/>
  <c r="M691" i="17"/>
  <c r="M692" i="17"/>
  <c r="M693" i="17"/>
  <c r="M694" i="17"/>
  <c r="M695" i="17"/>
  <c r="M696" i="17"/>
  <c r="M697" i="17"/>
  <c r="M698" i="17"/>
  <c r="M699" i="17"/>
  <c r="M700" i="17"/>
  <c r="M701" i="17"/>
  <c r="M702" i="17"/>
  <c r="M703" i="17"/>
  <c r="M704" i="17"/>
  <c r="M705" i="17"/>
  <c r="M706" i="17"/>
  <c r="M707" i="17"/>
  <c r="M708" i="17"/>
  <c r="M709" i="17"/>
  <c r="M710" i="17"/>
  <c r="M711" i="17"/>
  <c r="M712" i="17"/>
  <c r="M713" i="17"/>
  <c r="M714" i="17"/>
  <c r="M715" i="17"/>
  <c r="M716" i="17"/>
  <c r="M717" i="17"/>
  <c r="M718" i="17"/>
  <c r="M719" i="17"/>
  <c r="M720" i="17"/>
  <c r="M721" i="17"/>
  <c r="M722" i="17"/>
  <c r="M723" i="17"/>
  <c r="M724" i="17"/>
  <c r="M725" i="17"/>
  <c r="M726" i="17"/>
  <c r="M727" i="17"/>
  <c r="M728" i="17"/>
  <c r="M729" i="17"/>
  <c r="M730" i="17"/>
  <c r="M731" i="17"/>
  <c r="M732" i="17"/>
  <c r="M733" i="17"/>
  <c r="M734" i="17"/>
  <c r="M735" i="17"/>
  <c r="M736" i="17"/>
  <c r="M737" i="17"/>
  <c r="M738" i="17"/>
  <c r="M739" i="17"/>
  <c r="M740" i="17"/>
  <c r="M741" i="17"/>
  <c r="M742" i="17"/>
  <c r="M743" i="17"/>
  <c r="M744" i="17"/>
  <c r="M745" i="17"/>
  <c r="M746" i="17"/>
  <c r="M747" i="17"/>
  <c r="M748" i="17"/>
  <c r="M749" i="17"/>
  <c r="M750" i="17"/>
  <c r="M751" i="17"/>
  <c r="M752" i="17"/>
  <c r="M753" i="17"/>
  <c r="M754" i="17"/>
  <c r="M755" i="17"/>
  <c r="M756" i="17"/>
  <c r="M757" i="17"/>
  <c r="M758" i="17"/>
  <c r="M759" i="17"/>
  <c r="M760" i="17"/>
  <c r="M761" i="17"/>
  <c r="M762" i="17"/>
  <c r="M763" i="17"/>
  <c r="M764" i="17"/>
  <c r="M765" i="17"/>
  <c r="M766" i="17"/>
  <c r="M767" i="17"/>
  <c r="M768" i="17"/>
  <c r="M769" i="17"/>
  <c r="M770" i="17"/>
  <c r="M771" i="17"/>
  <c r="M772" i="17"/>
  <c r="M773" i="17"/>
  <c r="M774" i="17"/>
  <c r="M775" i="17"/>
  <c r="M776" i="17"/>
  <c r="M777" i="17"/>
  <c r="M778" i="17"/>
  <c r="M779" i="17"/>
  <c r="M780" i="17"/>
  <c r="M781" i="17"/>
  <c r="M782" i="17"/>
  <c r="M783" i="17"/>
  <c r="M784" i="17"/>
  <c r="M785" i="17"/>
  <c r="M786" i="17"/>
  <c r="M787" i="17"/>
  <c r="M788" i="17"/>
  <c r="M789" i="17"/>
  <c r="M790" i="17"/>
  <c r="M791" i="17"/>
  <c r="M792" i="17"/>
  <c r="M793" i="17"/>
  <c r="M794" i="17"/>
  <c r="M795" i="17"/>
  <c r="M796" i="17"/>
  <c r="M797" i="17"/>
  <c r="M798" i="17"/>
  <c r="M799" i="17"/>
  <c r="M800" i="17"/>
  <c r="M801" i="17"/>
  <c r="M802" i="17"/>
  <c r="M803" i="17"/>
  <c r="M804" i="17"/>
  <c r="M805" i="17"/>
  <c r="M806" i="17"/>
  <c r="M807" i="17"/>
  <c r="M808" i="17"/>
  <c r="M809" i="17"/>
  <c r="M810" i="17"/>
  <c r="M811" i="17"/>
  <c r="M812" i="17"/>
  <c r="M813" i="17"/>
  <c r="M814" i="17"/>
  <c r="M815" i="17"/>
  <c r="M816" i="17"/>
  <c r="M817" i="17"/>
  <c r="M818" i="17"/>
  <c r="M819" i="17"/>
  <c r="M820" i="17"/>
  <c r="M821" i="17"/>
  <c r="M822" i="17"/>
  <c r="M823" i="17"/>
  <c r="M824" i="17"/>
  <c r="M825" i="17"/>
  <c r="M826" i="17"/>
  <c r="M827" i="17"/>
  <c r="M828" i="17"/>
  <c r="M829" i="17"/>
  <c r="M830" i="17"/>
  <c r="M831" i="17"/>
  <c r="M832" i="17"/>
  <c r="M833" i="17"/>
  <c r="M834" i="17"/>
  <c r="M835" i="17"/>
  <c r="M836" i="17"/>
  <c r="M837" i="17"/>
  <c r="M838" i="17"/>
  <c r="M839" i="17"/>
  <c r="M840" i="17"/>
  <c r="M841" i="17"/>
  <c r="M842" i="17"/>
  <c r="M843" i="17"/>
  <c r="M844" i="17"/>
  <c r="M845" i="17"/>
  <c r="M846" i="17"/>
  <c r="M847" i="17"/>
  <c r="M848" i="17"/>
  <c r="M849" i="17"/>
  <c r="M850" i="17"/>
  <c r="M851" i="17"/>
  <c r="M852" i="17"/>
  <c r="M853" i="17"/>
  <c r="M854" i="17"/>
  <c r="M855" i="17"/>
  <c r="M856" i="17"/>
  <c r="M857" i="17"/>
  <c r="M858" i="17"/>
  <c r="M859" i="17"/>
  <c r="M860" i="17"/>
  <c r="M861" i="17"/>
  <c r="M862" i="17"/>
  <c r="M863" i="17"/>
  <c r="M864" i="17"/>
  <c r="M865" i="17"/>
  <c r="M866" i="17"/>
  <c r="M867" i="17"/>
  <c r="M868" i="17"/>
  <c r="M869" i="17"/>
  <c r="M870" i="17"/>
  <c r="M871" i="17"/>
  <c r="M872" i="17"/>
  <c r="M873" i="17"/>
  <c r="M874" i="17"/>
  <c r="M875" i="17"/>
  <c r="M876" i="17"/>
  <c r="M877" i="17"/>
  <c r="M878" i="17"/>
  <c r="M879" i="17"/>
  <c r="M880" i="17"/>
  <c r="M881" i="17"/>
  <c r="M882" i="17"/>
  <c r="M883" i="17"/>
  <c r="M884" i="17"/>
  <c r="M885" i="17"/>
  <c r="M886" i="17"/>
  <c r="M887" i="17"/>
  <c r="M888" i="17"/>
  <c r="M889" i="17"/>
  <c r="M890" i="17"/>
  <c r="M891" i="17"/>
  <c r="M892" i="17"/>
  <c r="M893" i="17"/>
  <c r="M894" i="17"/>
  <c r="M895" i="17"/>
  <c r="M896" i="17"/>
  <c r="M897" i="17"/>
  <c r="M898" i="17"/>
  <c r="M899" i="17"/>
  <c r="M900" i="17"/>
  <c r="M901" i="17"/>
  <c r="M902" i="17"/>
  <c r="M903" i="17"/>
  <c r="M904" i="17"/>
  <c r="M905" i="17"/>
  <c r="M906" i="17"/>
  <c r="M907" i="17"/>
  <c r="M908" i="17"/>
  <c r="M909" i="17"/>
  <c r="M910" i="17"/>
  <c r="M911" i="17"/>
  <c r="M912" i="17"/>
  <c r="M913" i="17"/>
  <c r="M914" i="17"/>
  <c r="M915" i="17"/>
  <c r="M916" i="17"/>
  <c r="M917" i="17"/>
  <c r="M918" i="17"/>
  <c r="M919" i="17"/>
  <c r="M920" i="17"/>
  <c r="M921" i="17"/>
  <c r="M922" i="17"/>
  <c r="M923" i="17"/>
  <c r="M924" i="17"/>
  <c r="M925" i="17"/>
  <c r="M926" i="17"/>
  <c r="M927" i="17"/>
  <c r="M928" i="17"/>
  <c r="M929" i="17"/>
  <c r="M930" i="17"/>
  <c r="M931" i="17"/>
  <c r="M932" i="17"/>
  <c r="M933" i="17"/>
  <c r="M934" i="17"/>
  <c r="M935" i="17"/>
  <c r="M936" i="17"/>
  <c r="M937" i="17"/>
  <c r="M938" i="17"/>
  <c r="M939" i="17"/>
  <c r="M940" i="17"/>
  <c r="M941" i="17"/>
  <c r="M942" i="17"/>
  <c r="M943" i="17"/>
  <c r="M944" i="17"/>
  <c r="M945" i="17"/>
  <c r="M946" i="17"/>
  <c r="M947" i="17"/>
  <c r="M948" i="17"/>
  <c r="M949" i="17"/>
  <c r="M950" i="17"/>
  <c r="M951" i="17"/>
  <c r="M952" i="17"/>
  <c r="M953" i="17"/>
  <c r="M954" i="17"/>
  <c r="M955" i="17"/>
  <c r="M956" i="17"/>
  <c r="M957" i="17"/>
  <c r="M958" i="17"/>
  <c r="M959" i="17"/>
  <c r="M960" i="17"/>
  <c r="M961" i="17"/>
  <c r="M962" i="17"/>
  <c r="M963" i="17"/>
  <c r="M964" i="17"/>
  <c r="M965" i="17"/>
  <c r="M966" i="17"/>
  <c r="M967" i="17"/>
  <c r="M968" i="17"/>
  <c r="M969" i="17"/>
  <c r="M970" i="17"/>
  <c r="M971" i="17"/>
  <c r="M972" i="17"/>
  <c r="M973" i="17"/>
  <c r="M974" i="17"/>
  <c r="M975" i="17"/>
  <c r="M976" i="17"/>
  <c r="M977" i="17"/>
  <c r="M978" i="17"/>
  <c r="M979" i="17"/>
  <c r="M980" i="17"/>
  <c r="M981" i="17"/>
  <c r="M982" i="17"/>
  <c r="M983" i="17"/>
  <c r="M984" i="17"/>
  <c r="M985" i="17"/>
  <c r="M986" i="17"/>
  <c r="M987" i="17"/>
  <c r="M988" i="17"/>
  <c r="M989" i="17"/>
  <c r="M990" i="17"/>
  <c r="M991" i="17"/>
  <c r="M992" i="17"/>
  <c r="M993" i="17"/>
  <c r="M994" i="17"/>
  <c r="M995" i="17"/>
  <c r="M996" i="17"/>
  <c r="M997" i="17"/>
  <c r="M998" i="17"/>
  <c r="M999" i="17"/>
  <c r="M1000" i="17"/>
  <c r="M1001" i="17"/>
  <c r="M1002" i="17"/>
  <c r="M1003" i="17"/>
  <c r="M1004" i="17"/>
  <c r="M1005" i="17"/>
  <c r="M1006" i="17"/>
  <c r="M1007" i="17"/>
  <c r="M1008" i="17"/>
  <c r="M1009" i="17"/>
  <c r="M1010" i="17"/>
  <c r="M1011" i="17"/>
  <c r="M1012" i="17"/>
  <c r="M1013" i="17"/>
  <c r="M1014" i="17"/>
  <c r="M1015" i="17"/>
  <c r="M1016" i="17"/>
  <c r="M1017" i="17"/>
  <c r="M1018" i="17"/>
  <c r="M1019" i="17"/>
  <c r="M1020" i="17"/>
  <c r="M1021" i="17"/>
  <c r="M1022" i="17"/>
  <c r="M1023" i="17"/>
  <c r="M1024" i="17"/>
  <c r="M1025" i="17"/>
  <c r="M1026" i="17"/>
  <c r="M1027" i="17"/>
  <c r="M1028" i="17"/>
  <c r="M1029" i="17"/>
  <c r="M1030" i="17"/>
  <c r="M1031" i="17"/>
  <c r="M1032" i="17"/>
  <c r="M1033" i="17"/>
  <c r="M1034" i="17"/>
  <c r="M1035" i="17"/>
  <c r="M1036" i="17"/>
  <c r="M1037" i="17"/>
  <c r="M1038" i="17"/>
  <c r="M1039" i="17"/>
  <c r="M1040" i="17"/>
  <c r="M1041" i="17"/>
  <c r="M1042" i="17"/>
  <c r="M1043" i="17"/>
  <c r="M1044" i="17"/>
  <c r="M1045" i="17"/>
  <c r="M1046" i="17"/>
  <c r="M1047" i="17"/>
  <c r="M1048" i="17"/>
  <c r="M1049" i="17"/>
  <c r="M1050" i="17"/>
  <c r="M1051" i="17"/>
  <c r="M1052" i="17"/>
  <c r="M1053" i="17"/>
  <c r="M1054" i="17"/>
  <c r="M1055" i="17"/>
  <c r="M1056" i="17"/>
  <c r="M1057" i="17"/>
  <c r="M1058" i="17"/>
  <c r="M1059" i="17"/>
  <c r="M1060" i="17"/>
  <c r="M1061" i="17"/>
  <c r="M1062" i="17"/>
  <c r="M1063" i="17"/>
  <c r="M1064" i="17"/>
  <c r="M1065" i="17"/>
  <c r="M1066" i="17"/>
  <c r="M1067" i="17"/>
  <c r="M1068" i="17"/>
  <c r="M1069" i="17"/>
  <c r="M1070" i="17"/>
  <c r="M1071" i="17"/>
  <c r="M1072" i="17"/>
  <c r="M1073" i="17"/>
  <c r="M1074" i="17"/>
  <c r="M1075" i="17"/>
  <c r="M1076" i="17"/>
  <c r="M1077" i="17"/>
  <c r="M1078" i="17"/>
  <c r="M1079" i="17"/>
  <c r="M1080" i="17"/>
  <c r="M1081" i="17"/>
  <c r="M1082" i="17"/>
  <c r="M1083" i="17"/>
  <c r="M1084" i="17"/>
  <c r="M1085" i="17"/>
  <c r="M1086" i="17"/>
  <c r="M1087" i="17"/>
  <c r="M1088" i="17"/>
  <c r="M1089" i="17"/>
  <c r="M1090" i="17"/>
  <c r="M1091" i="17"/>
  <c r="M1092" i="17"/>
  <c r="M1093" i="17"/>
  <c r="M1094" i="17"/>
  <c r="M1095" i="17"/>
  <c r="M1096" i="17"/>
  <c r="M1097" i="17"/>
  <c r="M1098" i="17"/>
  <c r="M1099" i="17"/>
  <c r="M1100" i="17"/>
  <c r="M1101" i="17"/>
  <c r="M1102" i="17"/>
  <c r="M1103" i="17"/>
  <c r="M1104" i="17"/>
  <c r="M1105" i="17"/>
  <c r="M1106" i="17"/>
  <c r="M1107" i="17"/>
  <c r="M1108" i="17"/>
  <c r="M1109" i="17"/>
  <c r="M1110" i="17"/>
  <c r="M1111" i="17"/>
  <c r="M1112" i="17"/>
  <c r="M1113" i="17"/>
  <c r="M1114" i="17"/>
  <c r="M1115" i="17"/>
  <c r="M1116" i="17"/>
  <c r="M1117" i="17"/>
  <c r="M1118" i="17"/>
  <c r="M1119" i="17"/>
  <c r="M1120" i="17"/>
  <c r="M1121" i="17"/>
  <c r="M1122" i="17"/>
  <c r="M1123" i="17"/>
  <c r="M1124" i="17"/>
  <c r="M1125" i="17"/>
  <c r="M1126" i="17"/>
  <c r="M1127" i="17"/>
  <c r="M1128" i="17"/>
  <c r="M1129" i="17"/>
  <c r="M1130" i="17"/>
  <c r="M1131" i="17"/>
  <c r="M1132" i="17"/>
  <c r="M1133" i="17"/>
  <c r="M1134" i="17"/>
  <c r="M1135" i="17"/>
  <c r="M1136" i="17"/>
  <c r="M1137" i="17"/>
  <c r="M1138" i="17"/>
  <c r="M1139" i="17"/>
  <c r="M1140" i="17"/>
  <c r="M1141" i="17"/>
  <c r="M1142" i="17"/>
  <c r="M1143" i="17"/>
  <c r="M1144" i="17"/>
  <c r="M1145" i="17"/>
  <c r="M1146" i="17"/>
  <c r="M1147" i="17"/>
  <c r="M1148" i="17"/>
  <c r="M1149" i="17"/>
  <c r="M1150" i="17"/>
  <c r="M1151" i="17"/>
  <c r="M1152" i="17"/>
  <c r="M1153" i="17"/>
  <c r="M1154" i="17"/>
  <c r="M1155" i="17"/>
  <c r="M1156" i="17"/>
  <c r="M1157" i="17"/>
  <c r="M1158" i="17"/>
  <c r="M1159" i="17"/>
  <c r="M1160" i="17"/>
  <c r="M1161" i="17"/>
  <c r="M1162" i="17"/>
  <c r="M1163" i="17"/>
  <c r="M1164" i="17"/>
  <c r="M1165" i="17"/>
  <c r="M1166" i="17"/>
  <c r="M1167" i="17"/>
  <c r="M1168" i="17"/>
  <c r="M1169" i="17"/>
  <c r="M1170" i="17"/>
  <c r="M1171" i="17"/>
  <c r="M1172" i="17"/>
  <c r="M1173" i="17"/>
  <c r="M1174" i="17"/>
  <c r="M1175" i="17"/>
  <c r="M1176" i="17"/>
  <c r="M1177" i="17"/>
  <c r="M1178" i="17"/>
  <c r="M1179" i="17"/>
  <c r="M1180" i="17"/>
  <c r="M1181" i="17"/>
  <c r="M1182" i="17"/>
  <c r="M1183" i="17"/>
  <c r="M1184" i="17"/>
  <c r="M1185" i="17"/>
  <c r="M1186" i="17"/>
  <c r="M1187" i="17"/>
  <c r="M1188" i="17"/>
  <c r="M1189" i="17"/>
  <c r="M1190" i="17"/>
  <c r="M1191" i="17"/>
  <c r="M1192" i="17"/>
  <c r="M1193" i="17"/>
  <c r="M1194" i="17"/>
  <c r="M1195" i="17"/>
  <c r="M1196" i="17"/>
  <c r="M1197" i="17"/>
  <c r="M1198" i="17"/>
  <c r="M1199" i="17"/>
  <c r="M1200" i="17"/>
  <c r="M1201" i="17"/>
  <c r="M1202" i="17"/>
  <c r="M1203" i="17"/>
  <c r="M1204" i="17"/>
  <c r="M1205" i="17"/>
  <c r="M1206" i="17"/>
  <c r="M1207" i="17"/>
  <c r="M1208" i="17"/>
  <c r="M1209" i="17"/>
  <c r="M1210" i="17"/>
  <c r="M1211" i="17"/>
  <c r="M1212" i="17"/>
  <c r="M1213" i="17"/>
  <c r="M1214" i="17"/>
  <c r="M1215" i="17"/>
  <c r="M1216" i="17"/>
  <c r="M1217" i="17"/>
  <c r="M1218" i="17"/>
  <c r="M1219" i="17"/>
  <c r="M1220" i="17"/>
  <c r="M1221" i="17"/>
  <c r="M1222" i="17"/>
  <c r="M1223" i="17"/>
  <c r="M1224" i="17"/>
  <c r="M1225" i="17"/>
  <c r="M1226" i="17"/>
  <c r="M1227" i="17"/>
  <c r="M1228" i="17"/>
  <c r="M1229" i="17"/>
  <c r="M1230" i="17"/>
  <c r="M1231" i="17"/>
  <c r="M1232" i="17"/>
  <c r="M1233" i="17"/>
  <c r="M1234" i="17"/>
  <c r="M1235" i="17"/>
  <c r="M1236" i="17"/>
  <c r="M1237" i="17"/>
  <c r="M1238" i="17"/>
  <c r="M1239" i="17"/>
  <c r="M1240" i="17"/>
  <c r="M1241" i="17"/>
  <c r="M1242" i="17"/>
  <c r="M1243" i="17"/>
  <c r="M1244" i="17"/>
  <c r="M1245" i="17"/>
  <c r="M1246" i="17"/>
  <c r="M1247" i="17"/>
  <c r="M1248" i="17"/>
  <c r="M1249" i="17"/>
  <c r="M1250" i="17"/>
  <c r="M1251" i="17"/>
  <c r="M1252" i="17"/>
  <c r="M1253" i="17"/>
  <c r="M1254" i="17"/>
  <c r="M1255" i="17"/>
  <c r="M1256" i="17"/>
  <c r="M1257" i="17"/>
  <c r="M1258" i="17"/>
  <c r="M1259" i="17"/>
  <c r="M1260" i="17"/>
  <c r="M1261" i="17"/>
  <c r="M1262" i="17"/>
  <c r="M1263" i="17"/>
  <c r="M1264" i="17"/>
  <c r="M1265" i="17"/>
  <c r="M1266" i="17"/>
  <c r="M1267" i="17"/>
  <c r="M1268" i="17"/>
  <c r="M1269" i="17"/>
  <c r="M1270" i="17"/>
  <c r="M1271" i="17"/>
  <c r="M1272" i="17"/>
  <c r="N1272" i="17" s="1"/>
  <c r="W1272" i="17" s="1"/>
  <c r="M1273" i="17"/>
  <c r="M1274" i="17"/>
  <c r="M1275" i="17"/>
  <c r="M1276" i="17"/>
  <c r="M1277" i="17"/>
  <c r="M1278" i="17"/>
  <c r="M1279" i="17"/>
  <c r="M1280" i="17"/>
  <c r="M1281" i="17"/>
  <c r="M1282" i="17"/>
  <c r="M1283" i="17"/>
  <c r="M1284" i="17"/>
  <c r="M1285" i="17"/>
  <c r="M1286" i="17"/>
  <c r="M1287" i="17"/>
  <c r="M1288" i="17"/>
  <c r="N1288" i="17" s="1"/>
  <c r="W1288" i="17" s="1"/>
  <c r="M1289" i="17"/>
  <c r="M1290" i="17"/>
  <c r="M1291" i="17"/>
  <c r="M1292" i="17"/>
  <c r="M1293" i="17"/>
  <c r="M1294" i="17"/>
  <c r="M1295" i="17"/>
  <c r="M1296" i="17"/>
  <c r="M1297" i="17"/>
  <c r="M1298" i="17"/>
  <c r="M1299" i="17"/>
  <c r="M1300" i="17"/>
  <c r="M1301" i="17"/>
  <c r="M1302" i="17"/>
  <c r="M1303" i="17"/>
  <c r="M1304" i="17"/>
  <c r="N1304" i="17" s="1"/>
  <c r="W1304" i="17" s="1"/>
  <c r="M1305" i="17"/>
  <c r="M1306" i="17"/>
  <c r="M1307" i="17"/>
  <c r="M1308" i="17"/>
  <c r="M1309" i="17"/>
  <c r="M1310" i="17"/>
  <c r="M1311" i="17"/>
  <c r="M1312" i="17"/>
  <c r="M1313" i="17"/>
  <c r="M1314" i="17"/>
  <c r="M1315" i="17"/>
  <c r="M1316" i="17"/>
  <c r="M1317" i="17"/>
  <c r="M1318" i="17"/>
  <c r="M1319" i="17"/>
  <c r="M1320" i="17"/>
  <c r="N1320" i="17" s="1"/>
  <c r="W1320" i="17" s="1"/>
  <c r="M1321" i="17"/>
  <c r="M1322" i="17"/>
  <c r="M1323" i="17"/>
  <c r="M1324" i="17"/>
  <c r="M1325" i="17"/>
  <c r="M1326" i="17"/>
  <c r="M1327" i="17"/>
  <c r="M1328" i="17"/>
  <c r="M1329" i="17"/>
  <c r="M1330" i="17"/>
  <c r="M1331" i="17"/>
  <c r="M1332" i="17"/>
  <c r="M1333" i="17"/>
  <c r="M1334" i="17"/>
  <c r="M1335" i="17"/>
  <c r="M1336" i="17"/>
  <c r="N1336" i="17" s="1"/>
  <c r="W1336" i="17" s="1"/>
  <c r="M1337" i="17"/>
  <c r="M1338" i="17"/>
  <c r="M1339" i="17"/>
  <c r="M1340" i="17"/>
  <c r="M1341" i="17"/>
  <c r="M1342" i="17"/>
  <c r="M1343" i="17"/>
  <c r="M1344" i="17"/>
  <c r="M1345" i="17"/>
  <c r="M1346" i="17"/>
  <c r="M1347" i="17"/>
  <c r="M1348" i="17"/>
  <c r="M1349" i="17"/>
  <c r="M1350" i="17"/>
  <c r="M1351" i="17"/>
  <c r="M1352" i="17"/>
  <c r="N1352" i="17" s="1"/>
  <c r="W1352" i="17" s="1"/>
  <c r="M1353" i="17"/>
  <c r="M1354" i="17"/>
  <c r="M1355" i="17"/>
  <c r="M1356" i="17"/>
  <c r="M1357" i="17"/>
  <c r="M1358" i="17"/>
  <c r="M1359" i="17"/>
  <c r="M1360" i="17"/>
  <c r="M1361" i="17"/>
  <c r="M1362" i="17"/>
  <c r="M1363" i="17"/>
  <c r="M1364" i="17"/>
  <c r="M1365" i="17"/>
  <c r="M1366" i="17"/>
  <c r="M1367" i="17"/>
  <c r="M1368" i="17"/>
  <c r="N1368" i="17" s="1"/>
  <c r="W1368" i="17" s="1"/>
  <c r="M1369" i="17"/>
  <c r="M1370" i="17"/>
  <c r="M1371" i="17"/>
  <c r="M1372" i="17"/>
  <c r="M1373" i="17"/>
  <c r="M1374" i="17"/>
  <c r="M1375" i="17"/>
  <c r="M1376" i="17"/>
  <c r="M1377" i="17"/>
  <c r="M1378" i="17"/>
  <c r="M1379" i="17"/>
  <c r="M1380" i="17"/>
  <c r="M1381" i="17"/>
  <c r="M1382" i="17"/>
  <c r="M1383" i="17"/>
  <c r="M1384" i="17"/>
  <c r="N1384" i="17" s="1"/>
  <c r="W1384" i="17" s="1"/>
  <c r="M1385" i="17"/>
  <c r="M1386" i="17"/>
  <c r="M1387" i="17"/>
  <c r="M1388" i="17"/>
  <c r="M1389" i="17"/>
  <c r="M1390" i="17"/>
  <c r="M1391" i="17"/>
  <c r="M1392" i="17"/>
  <c r="M1393" i="17"/>
  <c r="M1394" i="17"/>
  <c r="M1395" i="17"/>
  <c r="M1396" i="17"/>
  <c r="M1397" i="17"/>
  <c r="M1398" i="17"/>
  <c r="M1399" i="17"/>
  <c r="M1400" i="17"/>
  <c r="N1400" i="17" s="1"/>
  <c r="W1400" i="17" s="1"/>
  <c r="M1401" i="17"/>
  <c r="M1402" i="17"/>
  <c r="M1403" i="17"/>
  <c r="M1404" i="17"/>
  <c r="M1405" i="17"/>
  <c r="M1406" i="17"/>
  <c r="M1407" i="17"/>
  <c r="M1408" i="17"/>
  <c r="M1409" i="17"/>
  <c r="M1410" i="17"/>
  <c r="M1411" i="17"/>
  <c r="M1412" i="17"/>
  <c r="M1413" i="17"/>
  <c r="M1414" i="17"/>
  <c r="M1415" i="17"/>
  <c r="M1416" i="17"/>
  <c r="N1416" i="17" s="1"/>
  <c r="W1416" i="17" s="1"/>
  <c r="M1417" i="17"/>
  <c r="M1418" i="17"/>
  <c r="M1419" i="17"/>
  <c r="M1420" i="17"/>
  <c r="M1421" i="17"/>
  <c r="M1422" i="17"/>
  <c r="M1423" i="17"/>
  <c r="M1424" i="17"/>
  <c r="M1425" i="17"/>
  <c r="M1426" i="17"/>
  <c r="M1427" i="17"/>
  <c r="M1428" i="17"/>
  <c r="M1429" i="17"/>
  <c r="M1430" i="17"/>
  <c r="M1431" i="17"/>
  <c r="M1432" i="17"/>
  <c r="N1432" i="17" s="1"/>
  <c r="W1432" i="17" s="1"/>
  <c r="M1433" i="17"/>
  <c r="M1434" i="17"/>
  <c r="M1435" i="17"/>
  <c r="M1436" i="17"/>
  <c r="M1437" i="17"/>
  <c r="M1438" i="17"/>
  <c r="M1439" i="17"/>
  <c r="M1440" i="17"/>
  <c r="M1441" i="17"/>
  <c r="M1442" i="17"/>
  <c r="M1443" i="17"/>
  <c r="M1444" i="17"/>
  <c r="M1445" i="17"/>
  <c r="M1446" i="17"/>
  <c r="M1447" i="17"/>
  <c r="M1448" i="17"/>
  <c r="N1448" i="17" s="1"/>
  <c r="W1448" i="17" s="1"/>
  <c r="M1449" i="17"/>
  <c r="M1450" i="17"/>
  <c r="M1451" i="17"/>
  <c r="M1452" i="17"/>
  <c r="M1453" i="17"/>
  <c r="M1454" i="17"/>
  <c r="M1455" i="17"/>
  <c r="M1456" i="17"/>
  <c r="M1457" i="17"/>
  <c r="M1458" i="17"/>
  <c r="M1459" i="17"/>
  <c r="M1460" i="17"/>
  <c r="M1461" i="17"/>
  <c r="M1462" i="17"/>
  <c r="M1463" i="17"/>
  <c r="M1464" i="17"/>
  <c r="N1464" i="17" s="1"/>
  <c r="W1464" i="17" s="1"/>
  <c r="M1465" i="17"/>
  <c r="M1466" i="17"/>
  <c r="M1467" i="17"/>
  <c r="M1468" i="17"/>
  <c r="M1469" i="17"/>
  <c r="M1470" i="17"/>
  <c r="M1471" i="17"/>
  <c r="M1472" i="17"/>
  <c r="M1473" i="17"/>
  <c r="M1474" i="17"/>
  <c r="M1475" i="17"/>
  <c r="M1476" i="17"/>
  <c r="M1477" i="17"/>
  <c r="M1478" i="17"/>
  <c r="M1479" i="17"/>
  <c r="M1480" i="17"/>
  <c r="N1480" i="17" s="1"/>
  <c r="W1480" i="17" s="1"/>
  <c r="M1481" i="17"/>
  <c r="M1482" i="17"/>
  <c r="M1483" i="17"/>
  <c r="M1484" i="17"/>
  <c r="M1485" i="17"/>
  <c r="M1486" i="17"/>
  <c r="M1487" i="17"/>
  <c r="M1488" i="17"/>
  <c r="M1489" i="17"/>
  <c r="M1490" i="17"/>
  <c r="M1491" i="17"/>
  <c r="M1492" i="17"/>
  <c r="M1493" i="17"/>
  <c r="M1494" i="17"/>
  <c r="M1495" i="17"/>
  <c r="M1496" i="17"/>
  <c r="N1496" i="17" s="1"/>
  <c r="W1496" i="17" s="1"/>
  <c r="M1497" i="17"/>
  <c r="M1498" i="17"/>
  <c r="M1499" i="17"/>
  <c r="M1500" i="17"/>
  <c r="M1501" i="17"/>
  <c r="M1502" i="17"/>
  <c r="M1503" i="17"/>
  <c r="M1504" i="17"/>
  <c r="M1505" i="17"/>
  <c r="M1506" i="17"/>
  <c r="M1507" i="17"/>
  <c r="M1508" i="17"/>
  <c r="M1509" i="17"/>
  <c r="M1510" i="17"/>
  <c r="M1511" i="17"/>
  <c r="M1512" i="17"/>
  <c r="N1512" i="17" s="1"/>
  <c r="W1512" i="17" s="1"/>
  <c r="M1513" i="17"/>
  <c r="M1514" i="17"/>
  <c r="M1515" i="17"/>
  <c r="M1516" i="17"/>
  <c r="M1517" i="17"/>
  <c r="M1518" i="17"/>
  <c r="M1519" i="17"/>
  <c r="M1520" i="17"/>
  <c r="M1521" i="17"/>
  <c r="M1522" i="17"/>
  <c r="M1523" i="17"/>
  <c r="M1524" i="17"/>
  <c r="M1525" i="17"/>
  <c r="M1526" i="17"/>
  <c r="M1527" i="17"/>
  <c r="M1528" i="17"/>
  <c r="N1528" i="17" s="1"/>
  <c r="W1528" i="17" s="1"/>
  <c r="M1529" i="17"/>
  <c r="M1530" i="17"/>
  <c r="M1531" i="17"/>
  <c r="M1532" i="17"/>
  <c r="M1533" i="17"/>
  <c r="M1534" i="17"/>
  <c r="M1535" i="17"/>
  <c r="M1536" i="17"/>
  <c r="M1537" i="17"/>
  <c r="M1538" i="17"/>
  <c r="M1539" i="17"/>
  <c r="M1540" i="17"/>
  <c r="M1541" i="17"/>
  <c r="M1542" i="17"/>
  <c r="M1543" i="17"/>
  <c r="M1544" i="17"/>
  <c r="N1544" i="17" s="1"/>
  <c r="W1544" i="17" s="1"/>
  <c r="M1545" i="17"/>
  <c r="M1546" i="17"/>
  <c r="M1547" i="17"/>
  <c r="M1548" i="17"/>
  <c r="M1549" i="17"/>
  <c r="M1550" i="17"/>
  <c r="M1551" i="17"/>
  <c r="M1552" i="17"/>
  <c r="M1553" i="17"/>
  <c r="M1554" i="17"/>
  <c r="M1555" i="17"/>
  <c r="M1556" i="17"/>
  <c r="M1557" i="17"/>
  <c r="M1558" i="17"/>
  <c r="M1559" i="17"/>
  <c r="M1560" i="17"/>
  <c r="N1560" i="17" s="1"/>
  <c r="W1560" i="17" s="1"/>
  <c r="M1561" i="17"/>
  <c r="M1562" i="17"/>
  <c r="M1563" i="17"/>
  <c r="M1564" i="17"/>
  <c r="M1565" i="17"/>
  <c r="M1566" i="17"/>
  <c r="M1567" i="17"/>
  <c r="M1568" i="17"/>
  <c r="M1569" i="17"/>
  <c r="M1570" i="17"/>
  <c r="M1571" i="17"/>
  <c r="M1572" i="17"/>
  <c r="M1573" i="17"/>
  <c r="M1574" i="17"/>
  <c r="M1575" i="17"/>
  <c r="M1576" i="17"/>
  <c r="N1576" i="17" s="1"/>
  <c r="W1576" i="17" s="1"/>
  <c r="M1577" i="17"/>
  <c r="M1578" i="17"/>
  <c r="M1579" i="17"/>
  <c r="M1580" i="17"/>
  <c r="M1581" i="17"/>
  <c r="M1582" i="17"/>
  <c r="M1583" i="17"/>
  <c r="M1584" i="17"/>
  <c r="M1585" i="17"/>
  <c r="M1586" i="17"/>
  <c r="M1587" i="17"/>
  <c r="M1588" i="17"/>
  <c r="M1589" i="17"/>
  <c r="M1590" i="17"/>
  <c r="M1591" i="17"/>
  <c r="M1592" i="17"/>
  <c r="N1592" i="17" s="1"/>
  <c r="W1592" i="17" s="1"/>
  <c r="M1593" i="17"/>
  <c r="M1594" i="17"/>
  <c r="M1595" i="17"/>
  <c r="M1596" i="17"/>
  <c r="M1597" i="17"/>
  <c r="M1598" i="17"/>
  <c r="M1599" i="17"/>
  <c r="M1600" i="17"/>
  <c r="M1601" i="17"/>
  <c r="M1602" i="17"/>
  <c r="M1603" i="17"/>
  <c r="M1604" i="17"/>
  <c r="M1605" i="17"/>
  <c r="M1606" i="17"/>
  <c r="M1607" i="17"/>
  <c r="M1608" i="17"/>
  <c r="N1608" i="17" s="1"/>
  <c r="W1608" i="17" s="1"/>
  <c r="M1609" i="17"/>
  <c r="M1610" i="17"/>
  <c r="M1611" i="17"/>
  <c r="M1612" i="17"/>
  <c r="M1613" i="17"/>
  <c r="M1614" i="17"/>
  <c r="M1615" i="17"/>
  <c r="M1616" i="17"/>
  <c r="M1617" i="17"/>
  <c r="M1618" i="17"/>
  <c r="M1619" i="17"/>
  <c r="M1620" i="17"/>
  <c r="M1621" i="17"/>
  <c r="M1622" i="17"/>
  <c r="M1623" i="17"/>
  <c r="M1624" i="17"/>
  <c r="N1624" i="17" s="1"/>
  <c r="W1624" i="17" s="1"/>
  <c r="M1625" i="17"/>
  <c r="M1626" i="17"/>
  <c r="M1627" i="17"/>
  <c r="M1628" i="17"/>
  <c r="M1629" i="17"/>
  <c r="M1630" i="17"/>
  <c r="M1631" i="17"/>
  <c r="M1632" i="17"/>
  <c r="M1633" i="17"/>
  <c r="M1634" i="17"/>
  <c r="M1635" i="17"/>
  <c r="M1636" i="17"/>
  <c r="M1637" i="17"/>
  <c r="M1638" i="17"/>
  <c r="M1639" i="17"/>
  <c r="M1640" i="17"/>
  <c r="N1640" i="17" s="1"/>
  <c r="W1640" i="17" s="1"/>
  <c r="M1641" i="17"/>
  <c r="M1642" i="17"/>
  <c r="M1643" i="17"/>
  <c r="M1644" i="17"/>
  <c r="M1645" i="17"/>
  <c r="M1646" i="17"/>
  <c r="M1647" i="17"/>
  <c r="M1648" i="17"/>
  <c r="M1649" i="17"/>
  <c r="M1650" i="17"/>
  <c r="M1651" i="17"/>
  <c r="M1652" i="17"/>
  <c r="M1653" i="17"/>
  <c r="M1654" i="17"/>
  <c r="M1655" i="17"/>
  <c r="M1656" i="17"/>
  <c r="N1656" i="17" s="1"/>
  <c r="W1656" i="17" s="1"/>
  <c r="M1657" i="17"/>
  <c r="M1658" i="17"/>
  <c r="M1659" i="17"/>
  <c r="M1660" i="17"/>
  <c r="M1661" i="17"/>
  <c r="M1662" i="17"/>
  <c r="M1663" i="17"/>
  <c r="M1664" i="17"/>
  <c r="M1665" i="17"/>
  <c r="M1666" i="17"/>
  <c r="M1667" i="17"/>
  <c r="M1668" i="17"/>
  <c r="M1669" i="17"/>
  <c r="M1670" i="17"/>
  <c r="M1671" i="17"/>
  <c r="M1672" i="17"/>
  <c r="N1672" i="17" s="1"/>
  <c r="W1672" i="17" s="1"/>
  <c r="M1673" i="17"/>
  <c r="M1674" i="17"/>
  <c r="M1675" i="17"/>
  <c r="M1676" i="17"/>
  <c r="M1677" i="17"/>
  <c r="M1678" i="17"/>
  <c r="M1679" i="17"/>
  <c r="M1680" i="17"/>
  <c r="M1681" i="17"/>
  <c r="M1682" i="17"/>
  <c r="M1683" i="17"/>
  <c r="M1684" i="17"/>
  <c r="M1685" i="17"/>
  <c r="M1686" i="17"/>
  <c r="M1687" i="17"/>
  <c r="M1688" i="17"/>
  <c r="N1688" i="17" s="1"/>
  <c r="W1688" i="17" s="1"/>
  <c r="M1689" i="17"/>
  <c r="M1690" i="17"/>
  <c r="M1691" i="17"/>
  <c r="M1692" i="17"/>
  <c r="M1693" i="17"/>
  <c r="M1694" i="17"/>
  <c r="M1695" i="17"/>
  <c r="M1696" i="17"/>
  <c r="M1697" i="17"/>
  <c r="M1698" i="17"/>
  <c r="M1699" i="17"/>
  <c r="M1700" i="17"/>
  <c r="M1701" i="17"/>
  <c r="M1702" i="17"/>
  <c r="M1703" i="17"/>
  <c r="M1704" i="17"/>
  <c r="N1704" i="17" s="1"/>
  <c r="W1704" i="17" s="1"/>
  <c r="M1705" i="17"/>
  <c r="M1706" i="17"/>
  <c r="M1707" i="17"/>
  <c r="M1708" i="17"/>
  <c r="M1709" i="17"/>
  <c r="M1710" i="17"/>
  <c r="M1711" i="17"/>
  <c r="M1712" i="17"/>
  <c r="M1713" i="17"/>
  <c r="M1714" i="17"/>
  <c r="M1715" i="17"/>
  <c r="M1716" i="17"/>
  <c r="M1717" i="17"/>
  <c r="M1718" i="17"/>
  <c r="M1719" i="17"/>
  <c r="M1720" i="17"/>
  <c r="N1720" i="17" s="1"/>
  <c r="W1720" i="17" s="1"/>
  <c r="M1721" i="17"/>
  <c r="M1722" i="17"/>
  <c r="M1723" i="17"/>
  <c r="M1724" i="17"/>
  <c r="M1725" i="17"/>
  <c r="M1726" i="17"/>
  <c r="M1727" i="17"/>
  <c r="M1728" i="17"/>
  <c r="M1729" i="17"/>
  <c r="M1730" i="17"/>
  <c r="M1731" i="17"/>
  <c r="M1732" i="17"/>
  <c r="M1733" i="17"/>
  <c r="M1734" i="17"/>
  <c r="M1735" i="17"/>
  <c r="M1736" i="17"/>
  <c r="N1736" i="17" s="1"/>
  <c r="W1736" i="17" s="1"/>
  <c r="M1737" i="17"/>
  <c r="M1738" i="17"/>
  <c r="M1739" i="17"/>
  <c r="M1740" i="17"/>
  <c r="M1741" i="17"/>
  <c r="M1742" i="17"/>
  <c r="M1743" i="17"/>
  <c r="M1744" i="17"/>
  <c r="M1745" i="17"/>
  <c r="M1746" i="17"/>
  <c r="M1747" i="17"/>
  <c r="M1748" i="17"/>
  <c r="M1749" i="17"/>
  <c r="M1750" i="17"/>
  <c r="M1751" i="17"/>
  <c r="M1752" i="17"/>
  <c r="N1752" i="17" s="1"/>
  <c r="W1752" i="17" s="1"/>
  <c r="M1753" i="17"/>
  <c r="M1754" i="17"/>
  <c r="N1754" i="17" s="1"/>
  <c r="W1754" i="17" s="1"/>
  <c r="M1755" i="17"/>
  <c r="M1756" i="17"/>
  <c r="M1757" i="17"/>
  <c r="M1758" i="17"/>
  <c r="M1759" i="17"/>
  <c r="M1760" i="17"/>
  <c r="M1761" i="17"/>
  <c r="M1762" i="17"/>
  <c r="M1763" i="17"/>
  <c r="M1764" i="17"/>
  <c r="M1765" i="17"/>
  <c r="M1766" i="17"/>
  <c r="M1767" i="17"/>
  <c r="M1768" i="17"/>
  <c r="N1768" i="17" s="1"/>
  <c r="W1768" i="17" s="1"/>
  <c r="M1769" i="17"/>
  <c r="M1770" i="17"/>
  <c r="N1770" i="17" s="1"/>
  <c r="W1770" i="17" s="1"/>
  <c r="M1771" i="17"/>
  <c r="M1772" i="17"/>
  <c r="M1773" i="17"/>
  <c r="M1774" i="17"/>
  <c r="M1775" i="17"/>
  <c r="M1776" i="17"/>
  <c r="M1777" i="17"/>
  <c r="M1778" i="17"/>
  <c r="M1779" i="17"/>
  <c r="M1780" i="17"/>
  <c r="M1781" i="17"/>
  <c r="M1782" i="17"/>
  <c r="M1783" i="17"/>
  <c r="M1784" i="17"/>
  <c r="N1784" i="17" s="1"/>
  <c r="W1784" i="17" s="1"/>
  <c r="M1785" i="17"/>
  <c r="M1786" i="17"/>
  <c r="N1786" i="17" s="1"/>
  <c r="W1786" i="17" s="1"/>
  <c r="M1787" i="17"/>
  <c r="M1788" i="17"/>
  <c r="M1789" i="17"/>
  <c r="M1790" i="17"/>
  <c r="M1791" i="17"/>
  <c r="M1792" i="17"/>
  <c r="M1793" i="17"/>
  <c r="M1794" i="17"/>
  <c r="M1795" i="17"/>
  <c r="M1796" i="17"/>
  <c r="M1797" i="17"/>
  <c r="M1798" i="17"/>
  <c r="M1799" i="17"/>
  <c r="M1800" i="17"/>
  <c r="N1800" i="17" s="1"/>
  <c r="W1800" i="17" s="1"/>
  <c r="M1801" i="17"/>
  <c r="M1802" i="17"/>
  <c r="N1802" i="17" s="1"/>
  <c r="W1802" i="17" s="1"/>
  <c r="M1803" i="17"/>
  <c r="M1804" i="17"/>
  <c r="M1805" i="17"/>
  <c r="M1806" i="17"/>
  <c r="M1807" i="17"/>
  <c r="M1808" i="17"/>
  <c r="M1809" i="17"/>
  <c r="M1810" i="17"/>
  <c r="M1811" i="17"/>
  <c r="M1812" i="17"/>
  <c r="M1813" i="17"/>
  <c r="M1814" i="17"/>
  <c r="M1815" i="17"/>
  <c r="M1816" i="17"/>
  <c r="N1816" i="17" s="1"/>
  <c r="W1816" i="17" s="1"/>
  <c r="M1817" i="17"/>
  <c r="M1818" i="17"/>
  <c r="N1818" i="17" s="1"/>
  <c r="W1818" i="17" s="1"/>
  <c r="M1819" i="17"/>
  <c r="M1820" i="17"/>
  <c r="M1821" i="17"/>
  <c r="M1822" i="17"/>
  <c r="M1823" i="17"/>
  <c r="M1824" i="17"/>
  <c r="M1825" i="17"/>
  <c r="M1826" i="17"/>
  <c r="M1827" i="17"/>
  <c r="M1828" i="17"/>
  <c r="M1829" i="17"/>
  <c r="M1830" i="17"/>
  <c r="M1831" i="17"/>
  <c r="M1832" i="17"/>
  <c r="N1832" i="17" s="1"/>
  <c r="W1832" i="17" s="1"/>
  <c r="M1833" i="17"/>
  <c r="M1834" i="17"/>
  <c r="N1834" i="17" s="1"/>
  <c r="W1834" i="17" s="1"/>
  <c r="M1835" i="17"/>
  <c r="M1836" i="17"/>
  <c r="M1837" i="17"/>
  <c r="M1838" i="17"/>
  <c r="M1839" i="17"/>
  <c r="M1840" i="17"/>
  <c r="M1841" i="17"/>
  <c r="M1842" i="17"/>
  <c r="M1843" i="17"/>
  <c r="M1844" i="17"/>
  <c r="M1845" i="17"/>
  <c r="M1846" i="17"/>
  <c r="M1847" i="17"/>
  <c r="M1848" i="17"/>
  <c r="N1848" i="17" s="1"/>
  <c r="W1848" i="17" s="1"/>
  <c r="M1849" i="17"/>
  <c r="M1850" i="17"/>
  <c r="N1850" i="17" s="1"/>
  <c r="W1850" i="17" s="1"/>
  <c r="M1851" i="17"/>
  <c r="M1852" i="17"/>
  <c r="M1853" i="17"/>
  <c r="M1854" i="17"/>
  <c r="M1855" i="17"/>
  <c r="M1856" i="17"/>
  <c r="M1857" i="17"/>
  <c r="M1858" i="17"/>
  <c r="M1859" i="17"/>
  <c r="M1860" i="17"/>
  <c r="M1861" i="17"/>
  <c r="M1862" i="17"/>
  <c r="M1863" i="17"/>
  <c r="M1864" i="17"/>
  <c r="N1864" i="17" s="1"/>
  <c r="W1864" i="17" s="1"/>
  <c r="M1865" i="17"/>
  <c r="M1866" i="17"/>
  <c r="N1866" i="17" s="1"/>
  <c r="W1866" i="17" s="1"/>
  <c r="M1867" i="17"/>
  <c r="M1868" i="17"/>
  <c r="M1869" i="17"/>
  <c r="M1870" i="17"/>
  <c r="M1871" i="17"/>
  <c r="M1872" i="17"/>
  <c r="M1873" i="17"/>
  <c r="M1874" i="17"/>
  <c r="M1875" i="17"/>
  <c r="M1876" i="17"/>
  <c r="M1877" i="17"/>
  <c r="M1878" i="17"/>
  <c r="M1879" i="17"/>
  <c r="M1880" i="17"/>
  <c r="N1880" i="17" s="1"/>
  <c r="W1880" i="17" s="1"/>
  <c r="M1881" i="17"/>
  <c r="M1882" i="17"/>
  <c r="N1882" i="17" s="1"/>
  <c r="W1882" i="17" s="1"/>
  <c r="M1883" i="17"/>
  <c r="M1884" i="17"/>
  <c r="M1885" i="17"/>
  <c r="M1886" i="17"/>
  <c r="M1887" i="17"/>
  <c r="M1888" i="17"/>
  <c r="M1889" i="17"/>
  <c r="M1890" i="17"/>
  <c r="M1891" i="17"/>
  <c r="M1892" i="17"/>
  <c r="M1893" i="17"/>
  <c r="M1894" i="17"/>
  <c r="M1895" i="17"/>
  <c r="M1896" i="17"/>
  <c r="N1896" i="17" s="1"/>
  <c r="W1896" i="17" s="1"/>
  <c r="M1897" i="17"/>
  <c r="M1898" i="17"/>
  <c r="N1898" i="17" s="1"/>
  <c r="W1898" i="17" s="1"/>
  <c r="M1899" i="17"/>
  <c r="M1900" i="17"/>
  <c r="M1901" i="17"/>
  <c r="M1902" i="17"/>
  <c r="M1903" i="17"/>
  <c r="M1904" i="17"/>
  <c r="M1905" i="17"/>
  <c r="M1906" i="17"/>
  <c r="M1907" i="17"/>
  <c r="M1908" i="17"/>
  <c r="M1909" i="17"/>
  <c r="M1910" i="17"/>
  <c r="M1911" i="17"/>
  <c r="M1912" i="17"/>
  <c r="N1912" i="17" s="1"/>
  <c r="W1912" i="17" s="1"/>
  <c r="M1913" i="17"/>
  <c r="M1914" i="17"/>
  <c r="N1914" i="17" s="1"/>
  <c r="W1914" i="17" s="1"/>
  <c r="M1915" i="17"/>
  <c r="M1916" i="17"/>
  <c r="M1917" i="17"/>
  <c r="M1918" i="17"/>
  <c r="M1919" i="17"/>
  <c r="M1920" i="17"/>
  <c r="M1921" i="17"/>
  <c r="M1922" i="17"/>
  <c r="M1923" i="17"/>
  <c r="M1924" i="17"/>
  <c r="M1925" i="17"/>
  <c r="M1926" i="17"/>
  <c r="M1927" i="17"/>
  <c r="M1928" i="17"/>
  <c r="N1928" i="17" s="1"/>
  <c r="W1928" i="17" s="1"/>
  <c r="M1929" i="17"/>
  <c r="M1930" i="17"/>
  <c r="N1930" i="17" s="1"/>
  <c r="W1930" i="17" s="1"/>
  <c r="M1931" i="17"/>
  <c r="M1932" i="17"/>
  <c r="M1933" i="17"/>
  <c r="M1934" i="17"/>
  <c r="M1935" i="17"/>
  <c r="M1936" i="17"/>
  <c r="M1937" i="17"/>
  <c r="M1938" i="17"/>
  <c r="M1939" i="17"/>
  <c r="M1940" i="17"/>
  <c r="M1941" i="17"/>
  <c r="M1942" i="17"/>
  <c r="M1943" i="17"/>
  <c r="M1944" i="17"/>
  <c r="N1944" i="17" s="1"/>
  <c r="W1944" i="17" s="1"/>
  <c r="M1945" i="17"/>
  <c r="M1946" i="17"/>
  <c r="N1946" i="17" s="1"/>
  <c r="W1946" i="17" s="1"/>
  <c r="M1947" i="17"/>
  <c r="M1948" i="17"/>
  <c r="M1949" i="17"/>
  <c r="M1950" i="17"/>
  <c r="M1951" i="17"/>
  <c r="M1952" i="17"/>
  <c r="M1953" i="17"/>
  <c r="M1954" i="17"/>
  <c r="M1955" i="17"/>
  <c r="M1956" i="17"/>
  <c r="M1957" i="17"/>
  <c r="M1958" i="17"/>
  <c r="M1959" i="17"/>
  <c r="M1960" i="17"/>
  <c r="N1960" i="17" s="1"/>
  <c r="W1960" i="17" s="1"/>
  <c r="M1961" i="17"/>
  <c r="M1962" i="17"/>
  <c r="M1963" i="17"/>
  <c r="M1964" i="17"/>
  <c r="M1965" i="17"/>
  <c r="M1966" i="17"/>
  <c r="M1967" i="17"/>
  <c r="M1968" i="17"/>
  <c r="M1969" i="17"/>
  <c r="M1970" i="17"/>
  <c r="M1971" i="17"/>
  <c r="M1972" i="17"/>
  <c r="M1973" i="17"/>
  <c r="M1974" i="17"/>
  <c r="M1975" i="17"/>
  <c r="M1976" i="17"/>
  <c r="N1976" i="17" s="1"/>
  <c r="W1976" i="17" s="1"/>
  <c r="M1977" i="17"/>
  <c r="M1978" i="17"/>
  <c r="N1978" i="17" s="1"/>
  <c r="W1978" i="17" s="1"/>
  <c r="M1979" i="17"/>
  <c r="M1980" i="17"/>
  <c r="M1981" i="17"/>
  <c r="M1982" i="17"/>
  <c r="M1983" i="17"/>
  <c r="M1984" i="17"/>
  <c r="M1985" i="17"/>
  <c r="M1986" i="17"/>
  <c r="M1987" i="17"/>
  <c r="M1988" i="17"/>
  <c r="M1989" i="17"/>
  <c r="M1990" i="17"/>
  <c r="M1991" i="17"/>
  <c r="M1992" i="17"/>
  <c r="N1992" i="17" s="1"/>
  <c r="W1992" i="17" s="1"/>
  <c r="M1993" i="17"/>
  <c r="M1994" i="17"/>
  <c r="N1994" i="17" s="1"/>
  <c r="W1994" i="17" s="1"/>
  <c r="M1995" i="17"/>
  <c r="M1996" i="17"/>
  <c r="M1997" i="17"/>
  <c r="M1998" i="17"/>
  <c r="M1999" i="17"/>
  <c r="M2000" i="17"/>
  <c r="M2001" i="17"/>
  <c r="M2002" i="17"/>
  <c r="M2003" i="17"/>
  <c r="M2004" i="17"/>
  <c r="M2005" i="17"/>
  <c r="M2006" i="17"/>
  <c r="M2007" i="17"/>
  <c r="M2008" i="17"/>
  <c r="N2008" i="17" s="1"/>
  <c r="W2008" i="17" s="1"/>
  <c r="M2009" i="17"/>
  <c r="M2010" i="17"/>
  <c r="N2010" i="17" s="1"/>
  <c r="W2010" i="17" s="1"/>
  <c r="M2011" i="17"/>
  <c r="M2012" i="17"/>
  <c r="M2013" i="17"/>
  <c r="M2014" i="17"/>
  <c r="M2015" i="17"/>
  <c r="M2016" i="17"/>
  <c r="M2017" i="17"/>
  <c r="M2018" i="17"/>
  <c r="M2019" i="17"/>
  <c r="M2020" i="17"/>
  <c r="M2021" i="17"/>
  <c r="M2022" i="17"/>
  <c r="M2023" i="17"/>
  <c r="M2024" i="17"/>
  <c r="N2024" i="17" s="1"/>
  <c r="W2024" i="17" s="1"/>
  <c r="M2025" i="17"/>
  <c r="M2026" i="17"/>
  <c r="N2026" i="17" s="1"/>
  <c r="W2026" i="17" s="1"/>
  <c r="M2027" i="17"/>
  <c r="M2028" i="17"/>
  <c r="M2029" i="17"/>
  <c r="M2030" i="17"/>
  <c r="M2031" i="17"/>
  <c r="M2032" i="17"/>
  <c r="M2033" i="17"/>
  <c r="M2034" i="17"/>
  <c r="M2035" i="17"/>
  <c r="M2036" i="17"/>
  <c r="M2037" i="17"/>
  <c r="M2038" i="17"/>
  <c r="M2039" i="17"/>
  <c r="M2040" i="17"/>
  <c r="N2040" i="17" s="1"/>
  <c r="W2040" i="17" s="1"/>
  <c r="M2041" i="17"/>
  <c r="M2042" i="17"/>
  <c r="M2043" i="17"/>
  <c r="M2044" i="17"/>
  <c r="M2045" i="17"/>
  <c r="M2046" i="17"/>
  <c r="M2047" i="17"/>
  <c r="M2048" i="17"/>
  <c r="M2049" i="17"/>
  <c r="M2050" i="17"/>
  <c r="M2051" i="17"/>
  <c r="M2052" i="17"/>
  <c r="M2053" i="17"/>
  <c r="M2054" i="17"/>
  <c r="M2055" i="17"/>
  <c r="M2056" i="17"/>
  <c r="N2056" i="17" s="1"/>
  <c r="W2056" i="17" s="1"/>
  <c r="M2057" i="17"/>
  <c r="M2058" i="17"/>
  <c r="N2058" i="17" s="1"/>
  <c r="W2058" i="17" s="1"/>
  <c r="M2059" i="17"/>
  <c r="M2060" i="17"/>
  <c r="M2061" i="17"/>
  <c r="M2062" i="17"/>
  <c r="M2063" i="17"/>
  <c r="M2064" i="17"/>
  <c r="M2065" i="17"/>
  <c r="M2066" i="17"/>
  <c r="M2067" i="17"/>
  <c r="M2068" i="17"/>
  <c r="M2069" i="17"/>
  <c r="M2070" i="17"/>
  <c r="M2071" i="17"/>
  <c r="M2072" i="17"/>
  <c r="N2072" i="17" s="1"/>
  <c r="W2072" i="17" s="1"/>
  <c r="M2073" i="17"/>
  <c r="M2074" i="17"/>
  <c r="N2074" i="17" s="1"/>
  <c r="W2074" i="17" s="1"/>
  <c r="M2075" i="17"/>
  <c r="M2076" i="17"/>
  <c r="M2077" i="17"/>
  <c r="M2078" i="17"/>
  <c r="M2079" i="17"/>
  <c r="M2080" i="17"/>
  <c r="M2081" i="17"/>
  <c r="M2082" i="17"/>
  <c r="M2083" i="17"/>
  <c r="M2084" i="17"/>
  <c r="M2085" i="17"/>
  <c r="M2086" i="17"/>
  <c r="M2087" i="17"/>
  <c r="M2088" i="17"/>
  <c r="N2088" i="17" s="1"/>
  <c r="W2088" i="17" s="1"/>
  <c r="M2089" i="17"/>
  <c r="M2090" i="17"/>
  <c r="N2090" i="17" s="1"/>
  <c r="W2090" i="17" s="1"/>
  <c r="M2091" i="17"/>
  <c r="M2092" i="17"/>
  <c r="M2093" i="17"/>
  <c r="M2094" i="17"/>
  <c r="M2095" i="17"/>
  <c r="M2096" i="17"/>
  <c r="M2097" i="17"/>
  <c r="M2098" i="17"/>
  <c r="M2099" i="17"/>
  <c r="M2100" i="17"/>
  <c r="M2101" i="17"/>
  <c r="M2102" i="17"/>
  <c r="M2103" i="17"/>
  <c r="M2104" i="17"/>
  <c r="N2104" i="17" s="1"/>
  <c r="W2104" i="17" s="1"/>
  <c r="M2105" i="17"/>
  <c r="M2106" i="17"/>
  <c r="N2106" i="17" s="1"/>
  <c r="W2106" i="17" s="1"/>
  <c r="M2107" i="17"/>
  <c r="M2108" i="17"/>
  <c r="M2109" i="17"/>
  <c r="M2110" i="17"/>
  <c r="M2111" i="17"/>
  <c r="M2112" i="17"/>
  <c r="M2113" i="17"/>
  <c r="M2114" i="17"/>
  <c r="M2115" i="17"/>
  <c r="M2116" i="17"/>
  <c r="M2117" i="17"/>
  <c r="M2118" i="17"/>
  <c r="M2119" i="17"/>
  <c r="M2120" i="17"/>
  <c r="N2120" i="17" s="1"/>
  <c r="W2120" i="17" s="1"/>
  <c r="M2121" i="17"/>
  <c r="M2122" i="17"/>
  <c r="N2122" i="17" s="1"/>
  <c r="W2122" i="17" s="1"/>
  <c r="M2123" i="17"/>
  <c r="M2124" i="17"/>
  <c r="M2125" i="17"/>
  <c r="M2126" i="17"/>
  <c r="M2127" i="17"/>
  <c r="M2128" i="17"/>
  <c r="M2129" i="17"/>
  <c r="M2130" i="17"/>
  <c r="M2131" i="17"/>
  <c r="M2132" i="17"/>
  <c r="M2133" i="17"/>
  <c r="M2134" i="17"/>
  <c r="M2135" i="17"/>
  <c r="M2136" i="17"/>
  <c r="N2136" i="17" s="1"/>
  <c r="W2136" i="17" s="1"/>
  <c r="M2137" i="17"/>
  <c r="M2138" i="17"/>
  <c r="N2138" i="17" s="1"/>
  <c r="W2138" i="17" s="1"/>
  <c r="M2139" i="17"/>
  <c r="M2140" i="17"/>
  <c r="M2141" i="17"/>
  <c r="M2142" i="17"/>
  <c r="M2143" i="17"/>
  <c r="M2144" i="17"/>
  <c r="M2145" i="17"/>
  <c r="M2146" i="17"/>
  <c r="M2147" i="17"/>
  <c r="M2148" i="17"/>
  <c r="M2149" i="17"/>
  <c r="M2150" i="17"/>
  <c r="M2151" i="17"/>
  <c r="M2152" i="17"/>
  <c r="N2152" i="17" s="1"/>
  <c r="W2152" i="17" s="1"/>
  <c r="M2153" i="17"/>
  <c r="M2154" i="17"/>
  <c r="N2154" i="17" s="1"/>
  <c r="W2154" i="17" s="1"/>
  <c r="M2155" i="17"/>
  <c r="M2156" i="17"/>
  <c r="M2157" i="17"/>
  <c r="M2158" i="17"/>
  <c r="M2159" i="17"/>
  <c r="M2160" i="17"/>
  <c r="M2161" i="17"/>
  <c r="M2162" i="17"/>
  <c r="M2163" i="17"/>
  <c r="M2164" i="17"/>
  <c r="M2165" i="17"/>
  <c r="M2166" i="17"/>
  <c r="M2167" i="17"/>
  <c r="M2168" i="17"/>
  <c r="N2168" i="17" s="1"/>
  <c r="W2168" i="17" s="1"/>
  <c r="M2169" i="17"/>
  <c r="M2170" i="17"/>
  <c r="N2170" i="17" s="1"/>
  <c r="W2170" i="17" s="1"/>
  <c r="M2171" i="17"/>
  <c r="M2172" i="17"/>
  <c r="M2173" i="17"/>
  <c r="M2174" i="17"/>
  <c r="M2175" i="17"/>
  <c r="M2176" i="17"/>
  <c r="M2177" i="17"/>
  <c r="M2178" i="17"/>
  <c r="M2179" i="17"/>
  <c r="M2180" i="17"/>
  <c r="M2181" i="17"/>
  <c r="M2182" i="17"/>
  <c r="M2183" i="17"/>
  <c r="M2184" i="17"/>
  <c r="N2184" i="17" s="1"/>
  <c r="W2184" i="17" s="1"/>
  <c r="M2185" i="17"/>
  <c r="M2186" i="17"/>
  <c r="N2186" i="17" s="1"/>
  <c r="W2186" i="17" s="1"/>
  <c r="M2187" i="17"/>
  <c r="M2188" i="17"/>
  <c r="M2189" i="17"/>
  <c r="M2190" i="17"/>
  <c r="M2191" i="17"/>
  <c r="M2192" i="17"/>
  <c r="M2193" i="17"/>
  <c r="M2194" i="17"/>
  <c r="M2195" i="17"/>
  <c r="M2196" i="17"/>
  <c r="M2197" i="17"/>
  <c r="M2198" i="17"/>
  <c r="M2199" i="17"/>
  <c r="M2200" i="17"/>
  <c r="N2200" i="17" s="1"/>
  <c r="W2200" i="17" s="1"/>
  <c r="M2201" i="17"/>
  <c r="M2202" i="17"/>
  <c r="N2202" i="17" s="1"/>
  <c r="W2202" i="17" s="1"/>
  <c r="M2203" i="17"/>
  <c r="M2204" i="17"/>
  <c r="M2205" i="17"/>
  <c r="M2206" i="17"/>
  <c r="M2207" i="17"/>
  <c r="M2208" i="17"/>
  <c r="M2209" i="17"/>
  <c r="M2210" i="17"/>
  <c r="M2211" i="17"/>
  <c r="M2212" i="17"/>
  <c r="M2213" i="17"/>
  <c r="M2214" i="17"/>
  <c r="M2215" i="17"/>
  <c r="M2216" i="17"/>
  <c r="N2216" i="17" s="1"/>
  <c r="W2216" i="17" s="1"/>
  <c r="M2217" i="17"/>
  <c r="M2218" i="17"/>
  <c r="N2218" i="17" s="1"/>
  <c r="W2218" i="17" s="1"/>
  <c r="M2219" i="17"/>
  <c r="M2220" i="17"/>
  <c r="M2221" i="17"/>
  <c r="M2222" i="17"/>
  <c r="M2223" i="17"/>
  <c r="M2224" i="17"/>
  <c r="M2" i="17"/>
  <c r="M3" i="15"/>
  <c r="M4" i="15"/>
  <c r="W4" i="15" s="1"/>
  <c r="M5" i="15"/>
  <c r="M6" i="15"/>
  <c r="W6" i="15" s="1"/>
  <c r="M7" i="15"/>
  <c r="W7" i="15" s="1"/>
  <c r="M8" i="15"/>
  <c r="W8" i="15" s="1"/>
  <c r="M9" i="15"/>
  <c r="W9" i="15" s="1"/>
  <c r="W10" i="15"/>
  <c r="M11" i="15"/>
  <c r="W11" i="15" s="1"/>
  <c r="M12" i="15"/>
  <c r="W12" i="15" s="1"/>
  <c r="M13" i="15"/>
  <c r="W13" i="15" s="1"/>
  <c r="M2" i="15"/>
  <c r="W2" i="15" s="1"/>
  <c r="J3" i="15"/>
  <c r="K3" i="15"/>
  <c r="U3" i="15" s="1"/>
  <c r="J4" i="15"/>
  <c r="T4" i="15" s="1"/>
  <c r="K4" i="15"/>
  <c r="U4" i="15" s="1"/>
  <c r="J5" i="15"/>
  <c r="T5" i="15" s="1"/>
  <c r="U5" i="15"/>
  <c r="J6" i="15"/>
  <c r="T6" i="15" s="1"/>
  <c r="K6" i="15"/>
  <c r="U6" i="15" s="1"/>
  <c r="J7" i="15"/>
  <c r="T7" i="15" s="1"/>
  <c r="U7" i="15"/>
  <c r="J8" i="15"/>
  <c r="T8" i="15" s="1"/>
  <c r="K8" i="15"/>
  <c r="U8" i="15" s="1"/>
  <c r="J9" i="15"/>
  <c r="T9" i="15" s="1"/>
  <c r="K9" i="15"/>
  <c r="U9" i="15" s="1"/>
  <c r="J10" i="15"/>
  <c r="T10" i="15" s="1"/>
  <c r="U10" i="15"/>
  <c r="J11" i="15"/>
  <c r="T11" i="15" s="1"/>
  <c r="K11" i="15"/>
  <c r="U11" i="15" s="1"/>
  <c r="J12" i="15"/>
  <c r="T12" i="15" s="1"/>
  <c r="K12" i="15"/>
  <c r="U12" i="15" s="1"/>
  <c r="J13" i="15"/>
  <c r="T13" i="15" s="1"/>
  <c r="K13" i="15"/>
  <c r="U13" i="15" s="1"/>
  <c r="K2" i="15"/>
  <c r="J2" i="15"/>
  <c r="T2" i="15" s="1"/>
  <c r="P3" i="15"/>
  <c r="R3" i="15"/>
  <c r="S3" i="15"/>
  <c r="T3" i="15"/>
  <c r="V3" i="15"/>
  <c r="W3" i="15"/>
  <c r="P4" i="15"/>
  <c r="R4" i="15"/>
  <c r="S4" i="15"/>
  <c r="V4" i="15"/>
  <c r="P5" i="15"/>
  <c r="R5" i="15"/>
  <c r="S5" i="15"/>
  <c r="V5" i="15"/>
  <c r="W5" i="15"/>
  <c r="P6" i="15"/>
  <c r="R6" i="15"/>
  <c r="S6" i="15"/>
  <c r="V6" i="15"/>
  <c r="P7" i="15"/>
  <c r="R7" i="15"/>
  <c r="S7" i="15"/>
  <c r="V7" i="15"/>
  <c r="P8" i="15"/>
  <c r="R8" i="15"/>
  <c r="S8" i="15"/>
  <c r="V8" i="15"/>
  <c r="P9" i="15"/>
  <c r="R9" i="15"/>
  <c r="S9" i="15"/>
  <c r="V9" i="15"/>
  <c r="P10" i="15"/>
  <c r="R10" i="15"/>
  <c r="S10" i="15"/>
  <c r="V10" i="15"/>
  <c r="P11" i="15"/>
  <c r="R11" i="15"/>
  <c r="S11" i="15"/>
  <c r="V11" i="15"/>
  <c r="P12" i="15"/>
  <c r="R12" i="15"/>
  <c r="S12" i="15"/>
  <c r="V12" i="15"/>
  <c r="P13" i="15"/>
  <c r="R13" i="15"/>
  <c r="S13" i="15"/>
  <c r="V13" i="15"/>
  <c r="V2" i="15"/>
  <c r="U2" i="15"/>
  <c r="S2" i="15"/>
  <c r="R2" i="15"/>
  <c r="P2" i="15"/>
  <c r="E2" i="15"/>
  <c r="E3" i="15"/>
  <c r="E12" i="15"/>
  <c r="E7" i="15"/>
  <c r="E8" i="15"/>
  <c r="E13" i="15"/>
  <c r="E11" i="15"/>
  <c r="E9" i="15"/>
  <c r="E5" i="15"/>
  <c r="E4" i="15"/>
  <c r="E6" i="15"/>
  <c r="E10" i="15"/>
  <c r="E2264" i="11"/>
  <c r="G2264" i="11"/>
  <c r="E2265" i="11"/>
  <c r="F2265" i="11" s="1"/>
  <c r="G2265" i="11"/>
  <c r="E2266" i="11"/>
  <c r="G2266" i="11"/>
  <c r="E2267" i="11"/>
  <c r="G2267" i="11"/>
  <c r="E2268" i="11"/>
  <c r="G2268" i="11"/>
  <c r="E2269" i="11"/>
  <c r="G2269" i="11"/>
  <c r="E2270" i="11"/>
  <c r="G2270" i="11"/>
  <c r="E2271" i="11"/>
  <c r="G2271" i="11"/>
  <c r="E2272" i="11"/>
  <c r="G2272" i="11"/>
  <c r="V1067" i="8"/>
  <c r="V1068" i="8"/>
  <c r="V1069" i="8"/>
  <c r="V1070" i="8"/>
  <c r="V1071" i="8"/>
  <c r="V1072" i="8"/>
  <c r="V1073" i="8"/>
  <c r="V58" i="8"/>
  <c r="V1074" i="8"/>
  <c r="V59" i="8"/>
  <c r="V60" i="8"/>
  <c r="V61" i="8"/>
  <c r="V1075" i="8"/>
  <c r="V1076" i="8"/>
  <c r="V1077" i="8"/>
  <c r="V1078" i="8"/>
  <c r="V1079" i="8"/>
  <c r="V1080" i="8"/>
  <c r="V1081" i="8"/>
  <c r="V1082" i="8"/>
  <c r="V1083" i="8"/>
  <c r="V1084" i="8"/>
  <c r="V1085" i="8"/>
  <c r="V1086" i="8"/>
  <c r="V1087" i="8"/>
  <c r="V1088" i="8"/>
  <c r="V1089" i="8"/>
  <c r="V1090" i="8"/>
  <c r="V1091" i="8"/>
  <c r="V1092" i="8"/>
  <c r="V1093" i="8"/>
  <c r="V1094" i="8"/>
  <c r="V1095" i="8"/>
  <c r="V1096" i="8"/>
  <c r="V1097" i="8"/>
  <c r="V1098" i="8"/>
  <c r="V1099" i="8"/>
  <c r="V1100" i="8"/>
  <c r="V1101" i="8"/>
  <c r="V1102" i="8"/>
  <c r="V1103" i="8"/>
  <c r="V1104" i="8"/>
  <c r="V1105" i="8"/>
  <c r="V1106" i="8"/>
  <c r="V1107" i="8"/>
  <c r="V1108" i="8"/>
  <c r="V1109" i="8"/>
  <c r="V1110" i="8"/>
  <c r="V1111" i="8"/>
  <c r="V1112" i="8"/>
  <c r="V62" i="8"/>
  <c r="V63" i="8"/>
  <c r="V1113" i="8"/>
  <c r="V64" i="8"/>
  <c r="V1114" i="8"/>
  <c r="V65" i="8"/>
  <c r="V1115" i="8"/>
  <c r="V66" i="8"/>
  <c r="V67" i="8"/>
  <c r="V1116" i="8"/>
  <c r="V68" i="8"/>
  <c r="V1117" i="8"/>
  <c r="V1118" i="8"/>
  <c r="V69" i="8"/>
  <c r="V1119" i="8"/>
  <c r="V1120" i="8"/>
  <c r="V1121" i="8"/>
  <c r="V1122" i="8"/>
  <c r="V1123" i="8"/>
  <c r="V1124" i="8"/>
  <c r="V1125" i="8"/>
  <c r="V1126" i="8"/>
  <c r="V1127" i="8"/>
  <c r="V1128" i="8"/>
  <c r="V1129" i="8"/>
  <c r="V1130" i="8"/>
  <c r="V1131" i="8"/>
  <c r="V1132" i="8"/>
  <c r="V1133" i="8"/>
  <c r="V70" i="8"/>
  <c r="V71" i="8"/>
  <c r="V1134" i="8"/>
  <c r="V1135" i="8"/>
  <c r="V1136" i="8"/>
  <c r="V1137" i="8"/>
  <c r="V1138" i="8"/>
  <c r="V1139" i="8"/>
  <c r="V1140" i="8"/>
  <c r="V72" i="8"/>
  <c r="V1141" i="8"/>
  <c r="V1142" i="8"/>
  <c r="V1143" i="8"/>
  <c r="V1144" i="8"/>
  <c r="V1145" i="8"/>
  <c r="V73" i="8"/>
  <c r="V1146" i="8"/>
  <c r="V1147" i="8"/>
  <c r="V1148" i="8"/>
  <c r="V74" i="8"/>
  <c r="V75" i="8"/>
  <c r="V1149" i="8"/>
  <c r="V1150" i="8"/>
  <c r="V1151" i="8"/>
  <c r="V1152" i="8"/>
  <c r="V1153" i="8"/>
  <c r="V1154" i="8"/>
  <c r="V1155" i="8"/>
  <c r="V1156" i="8"/>
  <c r="V1157" i="8"/>
  <c r="V1158" i="8"/>
  <c r="V1159" i="8"/>
  <c r="V1160" i="8"/>
  <c r="V1161" i="8"/>
  <c r="V1162" i="8"/>
  <c r="V1163" i="8"/>
  <c r="V1164" i="8"/>
  <c r="V1165" i="8"/>
  <c r="V1166" i="8"/>
  <c r="V1167" i="8"/>
  <c r="V1168" i="8"/>
  <c r="V1169" i="8"/>
  <c r="V1170" i="8"/>
  <c r="V1171" i="8"/>
  <c r="V1172" i="8"/>
  <c r="V1173" i="8"/>
  <c r="V1174" i="8"/>
  <c r="V1175" i="8"/>
  <c r="V1176" i="8"/>
  <c r="V1177" i="8"/>
  <c r="V1178" i="8"/>
  <c r="V1179" i="8"/>
  <c r="V1180" i="8"/>
  <c r="V1181" i="8"/>
  <c r="V1182" i="8"/>
  <c r="V1183" i="8"/>
  <c r="V1184" i="8"/>
  <c r="V1185" i="8"/>
  <c r="V1186" i="8"/>
  <c r="V1187" i="8"/>
  <c r="V1188" i="8"/>
  <c r="V1189" i="8"/>
  <c r="V1190" i="8"/>
  <c r="V1191" i="8"/>
  <c r="V1192" i="8"/>
  <c r="V76" i="8"/>
  <c r="V77" i="8"/>
  <c r="V1193" i="8"/>
  <c r="V1194" i="8"/>
  <c r="V1195" i="8"/>
  <c r="V1196" i="8"/>
  <c r="V1197" i="8"/>
  <c r="V1198" i="8"/>
  <c r="V1199" i="8"/>
  <c r="V1200" i="8"/>
  <c r="V1201" i="8"/>
  <c r="V1202" i="8"/>
  <c r="V1203" i="8"/>
  <c r="V1204" i="8"/>
  <c r="V1205" i="8"/>
  <c r="V1206" i="8"/>
  <c r="V1207" i="8"/>
  <c r="V1208" i="8"/>
  <c r="V1209" i="8"/>
  <c r="V1210" i="8"/>
  <c r="V1211" i="8"/>
  <c r="V1212" i="8"/>
  <c r="V1213" i="8"/>
  <c r="V1214" i="8"/>
  <c r="V1215" i="8"/>
  <c r="V1216" i="8"/>
  <c r="V1217" i="8"/>
  <c r="V1218" i="8"/>
  <c r="V1219" i="8"/>
  <c r="V78" i="8"/>
  <c r="V79" i="8"/>
  <c r="V1220" i="8"/>
  <c r="V1221" i="8"/>
  <c r="V1222" i="8"/>
  <c r="V1223" i="8"/>
  <c r="V1224" i="8"/>
  <c r="V1225" i="8"/>
  <c r="V1226" i="8"/>
  <c r="V1227" i="8"/>
  <c r="V1228" i="8"/>
  <c r="V1229" i="8"/>
  <c r="V1230" i="8"/>
  <c r="V1231" i="8"/>
  <c r="V1232" i="8"/>
  <c r="V1233" i="8"/>
  <c r="V1234" i="8"/>
  <c r="V1235" i="8"/>
  <c r="V1236" i="8"/>
  <c r="V1237" i="8"/>
  <c r="V1238" i="8"/>
  <c r="V1239" i="8"/>
  <c r="V1240" i="8"/>
  <c r="V1241" i="8"/>
  <c r="V1242" i="8"/>
  <c r="V1243" i="8"/>
  <c r="V1244" i="8"/>
  <c r="V1245" i="8"/>
  <c r="V1246" i="8"/>
  <c r="V1247" i="8"/>
  <c r="V1248" i="8"/>
  <c r="V1249" i="8"/>
  <c r="V1250" i="8"/>
  <c r="V1251" i="8"/>
  <c r="V1252" i="8"/>
  <c r="V1253" i="8"/>
  <c r="V1254" i="8"/>
  <c r="V1255" i="8"/>
  <c r="V1256" i="8"/>
  <c r="V1257" i="8"/>
  <c r="V1258" i="8"/>
  <c r="V1259" i="8"/>
  <c r="V1260" i="8"/>
  <c r="V1261" i="8"/>
  <c r="V1262" i="8"/>
  <c r="V1263" i="8"/>
  <c r="V1264" i="8"/>
  <c r="V1265" i="8"/>
  <c r="V1266" i="8"/>
  <c r="V1267" i="8"/>
  <c r="V1268" i="8"/>
  <c r="V1269" i="8"/>
  <c r="V1270" i="8"/>
  <c r="V1271" i="8"/>
  <c r="V1272" i="8"/>
  <c r="V1273" i="8"/>
  <c r="V1274" i="8"/>
  <c r="V1275" i="8"/>
  <c r="V1276" i="8"/>
  <c r="V1277" i="8"/>
  <c r="V1278" i="8"/>
  <c r="V1279" i="8"/>
  <c r="V1280" i="8"/>
  <c r="V80" i="8"/>
  <c r="V1281" i="8"/>
  <c r="V1282" i="8"/>
  <c r="V81" i="8"/>
  <c r="V1283" i="8"/>
  <c r="V1284" i="8"/>
  <c r="V1285" i="8"/>
  <c r="V1286" i="8"/>
  <c r="V1287" i="8"/>
  <c r="V1288" i="8"/>
  <c r="V1289" i="8"/>
  <c r="V1290" i="8"/>
  <c r="V1291" i="8"/>
  <c r="V1292" i="8"/>
  <c r="V82" i="8"/>
  <c r="V83" i="8"/>
  <c r="V84" i="8"/>
  <c r="V85" i="8"/>
  <c r="V1293" i="8"/>
  <c r="V1294" i="8"/>
  <c r="V1295" i="8"/>
  <c r="V1296" i="8"/>
  <c r="V1297" i="8"/>
  <c r="V1298" i="8"/>
  <c r="V1299" i="8"/>
  <c r="V1300" i="8"/>
  <c r="V1301" i="8"/>
  <c r="V1302" i="8"/>
  <c r="V1303" i="8"/>
  <c r="V1304" i="8"/>
  <c r="V1305" i="8"/>
  <c r="V1306" i="8"/>
  <c r="V1307" i="8"/>
  <c r="V1308" i="8"/>
  <c r="V1309" i="8"/>
  <c r="V1310" i="8"/>
  <c r="V86" i="8"/>
  <c r="V87" i="8"/>
  <c r="V1311" i="8"/>
  <c r="V1312" i="8"/>
  <c r="V1313" i="8"/>
  <c r="V1314" i="8"/>
  <c r="V1315" i="8"/>
  <c r="V1316" i="8"/>
  <c r="V1317" i="8"/>
  <c r="V1318" i="8"/>
  <c r="V1319" i="8"/>
  <c r="V1320" i="8"/>
  <c r="V1321" i="8"/>
  <c r="V1322" i="8"/>
  <c r="V1323" i="8"/>
  <c r="V1324" i="8"/>
  <c r="V1325" i="8"/>
  <c r="V1326" i="8"/>
  <c r="V1327" i="8"/>
  <c r="V1328" i="8"/>
  <c r="V1329" i="8"/>
  <c r="V1330" i="8"/>
  <c r="V1331" i="8"/>
  <c r="V1332" i="8"/>
  <c r="V1333" i="8"/>
  <c r="V1334" i="8"/>
  <c r="V1335" i="8"/>
  <c r="V1336" i="8"/>
  <c r="V1337" i="8"/>
  <c r="V1338" i="8"/>
  <c r="V1339" i="8"/>
  <c r="V1340" i="8"/>
  <c r="V1341" i="8"/>
  <c r="V1342" i="8"/>
  <c r="V1343" i="8"/>
  <c r="V1344" i="8"/>
  <c r="V1345" i="8"/>
  <c r="V1346" i="8"/>
  <c r="V1347" i="8"/>
  <c r="V1348" i="8"/>
  <c r="V1349" i="8"/>
  <c r="V1350" i="8"/>
  <c r="V1351" i="8"/>
  <c r="V1352" i="8"/>
  <c r="V1353" i="8"/>
  <c r="V1354" i="8"/>
  <c r="V1355" i="8"/>
  <c r="V1356" i="8"/>
  <c r="V1357" i="8"/>
  <c r="V1358" i="8"/>
  <c r="V1359" i="8"/>
  <c r="V1360" i="8"/>
  <c r="V1361" i="8"/>
  <c r="V1362" i="8"/>
  <c r="V1363" i="8"/>
  <c r="V1364" i="8"/>
  <c r="V1365" i="8"/>
  <c r="V1366" i="8"/>
  <c r="V1367" i="8"/>
  <c r="V1368" i="8"/>
  <c r="V88" i="8"/>
  <c r="V89" i="8"/>
  <c r="V1369" i="8"/>
  <c r="V1370" i="8"/>
  <c r="V1371" i="8"/>
  <c r="V90" i="8"/>
  <c r="V1372" i="8"/>
  <c r="V91" i="8"/>
  <c r="V1373" i="8"/>
  <c r="V1374" i="8"/>
  <c r="V1375" i="8"/>
  <c r="V1376" i="8"/>
  <c r="V92" i="8"/>
  <c r="V93" i="8"/>
  <c r="V1377" i="8"/>
  <c r="V1378" i="8"/>
  <c r="V1379" i="8"/>
  <c r="V1380" i="8"/>
  <c r="V1381" i="8"/>
  <c r="V1382" i="8"/>
  <c r="V1383" i="8"/>
  <c r="V1384" i="8"/>
  <c r="V1385" i="8"/>
  <c r="V1386" i="8"/>
  <c r="V1387" i="8"/>
  <c r="V1388" i="8"/>
  <c r="V1389" i="8"/>
  <c r="V1390" i="8"/>
  <c r="V1391" i="8"/>
  <c r="V1392" i="8"/>
  <c r="V1393" i="8"/>
  <c r="V1394" i="8"/>
  <c r="V1395" i="8"/>
  <c r="V1396" i="8"/>
  <c r="V1397" i="8"/>
  <c r="V1398" i="8"/>
  <c r="V1399" i="8"/>
  <c r="V1400" i="8"/>
  <c r="V1401" i="8"/>
  <c r="V1402" i="8"/>
  <c r="V1403" i="8"/>
  <c r="V1404" i="8"/>
  <c r="V1405" i="8"/>
  <c r="V1406" i="8"/>
  <c r="V1407" i="8"/>
  <c r="V1408" i="8"/>
  <c r="V1409" i="8"/>
  <c r="V1410" i="8"/>
  <c r="V1411" i="8"/>
  <c r="V1412" i="8"/>
  <c r="V1413" i="8"/>
  <c r="V1414" i="8"/>
  <c r="V1415" i="8"/>
  <c r="V1416" i="8"/>
  <c r="V1417" i="8"/>
  <c r="V1418" i="8"/>
  <c r="V1419" i="8"/>
  <c r="V1420" i="8"/>
  <c r="V1421" i="8"/>
  <c r="V1422" i="8"/>
  <c r="V1423" i="8"/>
  <c r="V1424" i="8"/>
  <c r="V1425" i="8"/>
  <c r="V1426" i="8"/>
  <c r="V1427" i="8"/>
  <c r="V1428" i="8"/>
  <c r="V1429" i="8"/>
  <c r="V1430" i="8"/>
  <c r="V1431" i="8"/>
  <c r="V1432" i="8"/>
  <c r="V1433" i="8"/>
  <c r="V1434" i="8"/>
  <c r="V1435" i="8"/>
  <c r="V1436" i="8"/>
  <c r="V1437" i="8"/>
  <c r="V1438" i="8"/>
  <c r="V1439" i="8"/>
  <c r="V1440" i="8"/>
  <c r="V1441" i="8"/>
  <c r="V1442" i="8"/>
  <c r="V1443" i="8"/>
  <c r="V1444" i="8"/>
  <c r="V1445" i="8"/>
  <c r="V1446" i="8"/>
  <c r="V1447" i="8"/>
  <c r="V1448" i="8"/>
  <c r="V1449" i="8"/>
  <c r="V1450" i="8"/>
  <c r="V1451" i="8"/>
  <c r="V1452" i="8"/>
  <c r="V1453" i="8"/>
  <c r="V1454" i="8"/>
  <c r="V1455" i="8"/>
  <c r="V1456" i="8"/>
  <c r="V1457" i="8"/>
  <c r="V1458" i="8"/>
  <c r="V1459" i="8"/>
  <c r="V1460" i="8"/>
  <c r="V1461" i="8"/>
  <c r="V1462" i="8"/>
  <c r="V1463" i="8"/>
  <c r="V94" i="8"/>
  <c r="V95" i="8"/>
  <c r="V1464" i="8"/>
  <c r="V1465" i="8"/>
  <c r="V1466" i="8"/>
  <c r="V1467" i="8"/>
  <c r="V1468" i="8"/>
  <c r="V1469" i="8"/>
  <c r="V1470" i="8"/>
  <c r="V1471" i="8"/>
  <c r="V1472" i="8"/>
  <c r="V1473" i="8"/>
  <c r="V1474" i="8"/>
  <c r="V1475" i="8"/>
  <c r="V1476" i="8"/>
  <c r="V1477" i="8"/>
  <c r="V1478" i="8"/>
  <c r="V1479" i="8"/>
  <c r="V1480" i="8"/>
  <c r="V1481" i="8"/>
  <c r="V1482" i="8"/>
  <c r="V1483" i="8"/>
  <c r="V1484" i="8"/>
  <c r="V1485" i="8"/>
  <c r="V1486" i="8"/>
  <c r="V1487" i="8"/>
  <c r="V1488" i="8"/>
  <c r="V1489" i="8"/>
  <c r="V1490" i="8"/>
  <c r="V1491" i="8"/>
  <c r="V1492" i="8"/>
  <c r="V1493" i="8"/>
  <c r="V1494" i="8"/>
  <c r="V1495" i="8"/>
  <c r="V96" i="8"/>
  <c r="V97" i="8"/>
  <c r="V1496" i="8"/>
  <c r="V1497" i="8"/>
  <c r="V1498" i="8"/>
  <c r="V1499" i="8"/>
  <c r="V1500" i="8"/>
  <c r="V1501" i="8"/>
  <c r="V1502" i="8"/>
  <c r="V1503" i="8"/>
  <c r="V1504" i="8"/>
  <c r="V1505" i="8"/>
  <c r="V1506" i="8"/>
  <c r="V1507" i="8"/>
  <c r="V1508" i="8"/>
  <c r="V1509" i="8"/>
  <c r="V1510" i="8"/>
  <c r="V1511" i="8"/>
  <c r="V1512" i="8"/>
  <c r="V1513" i="8"/>
  <c r="V1514" i="8"/>
  <c r="V1515" i="8"/>
  <c r="V1516" i="8"/>
  <c r="V1517" i="8"/>
  <c r="V1518" i="8"/>
  <c r="V1519" i="8"/>
  <c r="V1520" i="8"/>
  <c r="V1521" i="8"/>
  <c r="V1522" i="8"/>
  <c r="V1523" i="8"/>
  <c r="V1524" i="8"/>
  <c r="V1525" i="8"/>
  <c r="V1526" i="8"/>
  <c r="V1527" i="8"/>
  <c r="V1528" i="8"/>
  <c r="V1529" i="8"/>
  <c r="V1530" i="8"/>
  <c r="V1531" i="8"/>
  <c r="V1532" i="8"/>
  <c r="V1533" i="8"/>
  <c r="V1534" i="8"/>
  <c r="V1535" i="8"/>
  <c r="V1536" i="8"/>
  <c r="V1537" i="8"/>
  <c r="V1538" i="8"/>
  <c r="V1539" i="8"/>
  <c r="V1540" i="8"/>
  <c r="V1541" i="8"/>
  <c r="V1542" i="8"/>
  <c r="V1543" i="8"/>
  <c r="V1544" i="8"/>
  <c r="V1545" i="8"/>
  <c r="V1546" i="8"/>
  <c r="V1547" i="8"/>
  <c r="V1548" i="8"/>
  <c r="V1549" i="8"/>
  <c r="V1550" i="8"/>
  <c r="V1551" i="8"/>
  <c r="V1552" i="8"/>
  <c r="V1553" i="8"/>
  <c r="V1554" i="8"/>
  <c r="V1555" i="8"/>
  <c r="V1556" i="8"/>
  <c r="V1557" i="8"/>
  <c r="V1558" i="8"/>
  <c r="V1559" i="8"/>
  <c r="V1560" i="8"/>
  <c r="V1561" i="8"/>
  <c r="V1562" i="8"/>
  <c r="V1563" i="8"/>
  <c r="V1564" i="8"/>
  <c r="V1565" i="8"/>
  <c r="V1566" i="8"/>
  <c r="V1567" i="8"/>
  <c r="V1568" i="8"/>
  <c r="V1569" i="8"/>
  <c r="V1570" i="8"/>
  <c r="V1571" i="8"/>
  <c r="V1572" i="8"/>
  <c r="V1573" i="8"/>
  <c r="V1574" i="8"/>
  <c r="V1575" i="8"/>
  <c r="V1576" i="8"/>
  <c r="V1577" i="8"/>
  <c r="V1578" i="8"/>
  <c r="V1579" i="8"/>
  <c r="V1580" i="8"/>
  <c r="V1581" i="8"/>
  <c r="V1582" i="8"/>
  <c r="V1583" i="8"/>
  <c r="V1584" i="8"/>
  <c r="V1585" i="8"/>
  <c r="V1586" i="8"/>
  <c r="V1587" i="8"/>
  <c r="V1588" i="8"/>
  <c r="V1589" i="8"/>
  <c r="V1590" i="8"/>
  <c r="V1591" i="8"/>
  <c r="V1592" i="8"/>
  <c r="V1593" i="8"/>
  <c r="V1594" i="8"/>
  <c r="V1595" i="8"/>
  <c r="V1596" i="8"/>
  <c r="V1597" i="8"/>
  <c r="V1598" i="8"/>
  <c r="V1599" i="8"/>
  <c r="V1600" i="8"/>
  <c r="V98" i="8"/>
  <c r="V99" i="8"/>
  <c r="V1601" i="8"/>
  <c r="V1602" i="8"/>
  <c r="V1603" i="8"/>
  <c r="V1604" i="8"/>
  <c r="V1605" i="8"/>
  <c r="V1606" i="8"/>
  <c r="V1607" i="8"/>
  <c r="V1608" i="8"/>
  <c r="V1609" i="8"/>
  <c r="V1610" i="8"/>
  <c r="V1611" i="8"/>
  <c r="V1612" i="8"/>
  <c r="V1613" i="8"/>
  <c r="V1614" i="8"/>
  <c r="V1615" i="8"/>
  <c r="V1616" i="8"/>
  <c r="V1617" i="8"/>
  <c r="V1618" i="8"/>
  <c r="V1619" i="8"/>
  <c r="V1620" i="8"/>
  <c r="V1621" i="8"/>
  <c r="V1622" i="8"/>
  <c r="V1623" i="8"/>
  <c r="V1624" i="8"/>
  <c r="V1625" i="8"/>
  <c r="V1626" i="8"/>
  <c r="V1627" i="8"/>
  <c r="V1628" i="8"/>
  <c r="V1629" i="8"/>
  <c r="V1630" i="8"/>
  <c r="V1631" i="8"/>
  <c r="V1632" i="8"/>
  <c r="V1633" i="8"/>
  <c r="V1634" i="8"/>
  <c r="V1635" i="8"/>
  <c r="V1636" i="8"/>
  <c r="V1637" i="8"/>
  <c r="V1638" i="8"/>
  <c r="V1639" i="8"/>
  <c r="V1640" i="8"/>
  <c r="V1641" i="8"/>
  <c r="V1642" i="8"/>
  <c r="V1643" i="8"/>
  <c r="V1644" i="8"/>
  <c r="V1645" i="8"/>
  <c r="V1646" i="8"/>
  <c r="V1647" i="8"/>
  <c r="V1648" i="8"/>
  <c r="V1649" i="8"/>
  <c r="V1650" i="8"/>
  <c r="V1651" i="8"/>
  <c r="V1652" i="8"/>
  <c r="V1653" i="8"/>
  <c r="V1654" i="8"/>
  <c r="V1655" i="8"/>
  <c r="V1656" i="8"/>
  <c r="V1657" i="8"/>
  <c r="V1658" i="8"/>
  <c r="V1659" i="8"/>
  <c r="V1660" i="8"/>
  <c r="V1661" i="8"/>
  <c r="V1662" i="8"/>
  <c r="V1663" i="8"/>
  <c r="V1664" i="8"/>
  <c r="V1665" i="8"/>
  <c r="V1666" i="8"/>
  <c r="V1667" i="8"/>
  <c r="V1668" i="8"/>
  <c r="V1669" i="8"/>
  <c r="V1670" i="8"/>
  <c r="V1671" i="8"/>
  <c r="V1672" i="8"/>
  <c r="V1673" i="8"/>
  <c r="V1674" i="8"/>
  <c r="V1675" i="8"/>
  <c r="V1676" i="8"/>
  <c r="V1677" i="8"/>
  <c r="V1678" i="8"/>
  <c r="V1679" i="8"/>
  <c r="V1680" i="8"/>
  <c r="V1681" i="8"/>
  <c r="V1682" i="8"/>
  <c r="V1683" i="8"/>
  <c r="V1684" i="8"/>
  <c r="V1685" i="8"/>
  <c r="V1686" i="8"/>
  <c r="V1687" i="8"/>
  <c r="V1688" i="8"/>
  <c r="V1689" i="8"/>
  <c r="V1690" i="8"/>
  <c r="V1691" i="8"/>
  <c r="V1692" i="8"/>
  <c r="V1693" i="8"/>
  <c r="V1694" i="8"/>
  <c r="V1695" i="8"/>
  <c r="V1696" i="8"/>
  <c r="V1697" i="8"/>
  <c r="V1698" i="8"/>
  <c r="V1699" i="8"/>
  <c r="V1700" i="8"/>
  <c r="V1701" i="8"/>
  <c r="V1702" i="8"/>
  <c r="V1703" i="8"/>
  <c r="V1704" i="8"/>
  <c r="V1705" i="8"/>
  <c r="V1706" i="8"/>
  <c r="V1707" i="8"/>
  <c r="V1708" i="8"/>
  <c r="V1709" i="8"/>
  <c r="V1710" i="8"/>
  <c r="V1711" i="8"/>
  <c r="V1712" i="8"/>
  <c r="V1713" i="8"/>
  <c r="V1714" i="8"/>
  <c r="V1715" i="8"/>
  <c r="V1716" i="8"/>
  <c r="V1717" i="8"/>
  <c r="V1718" i="8"/>
  <c r="V1719" i="8"/>
  <c r="V1720" i="8"/>
  <c r="V1721" i="8"/>
  <c r="V1722" i="8"/>
  <c r="V1723" i="8"/>
  <c r="V1724" i="8"/>
  <c r="V1725" i="8"/>
  <c r="V1726" i="8"/>
  <c r="V1727" i="8"/>
  <c r="V1728" i="8"/>
  <c r="V1729" i="8"/>
  <c r="V1730" i="8"/>
  <c r="V1731" i="8"/>
  <c r="V1732" i="8"/>
  <c r="V1733" i="8"/>
  <c r="V1734" i="8"/>
  <c r="V1735" i="8"/>
  <c r="V1736" i="8"/>
  <c r="V1737" i="8"/>
  <c r="V1738" i="8"/>
  <c r="V1739" i="8"/>
  <c r="V1740" i="8"/>
  <c r="V1741" i="8"/>
  <c r="V1742" i="8"/>
  <c r="V1743" i="8"/>
  <c r="V1744" i="8"/>
  <c r="V1745" i="8"/>
  <c r="V1746" i="8"/>
  <c r="V1747" i="8"/>
  <c r="V1748" i="8"/>
  <c r="V1749" i="8"/>
  <c r="V1750" i="8"/>
  <c r="V1751" i="8"/>
  <c r="V1752" i="8"/>
  <c r="V1753" i="8"/>
  <c r="V1754" i="8"/>
  <c r="V1755" i="8"/>
  <c r="V1756" i="8"/>
  <c r="V1757" i="8"/>
  <c r="V1758" i="8"/>
  <c r="V1761" i="8"/>
  <c r="V1762" i="8"/>
  <c r="V1763" i="8"/>
  <c r="V1764" i="8"/>
  <c r="V1765" i="8"/>
  <c r="V1766" i="8"/>
  <c r="V1767" i="8"/>
  <c r="V1768" i="8"/>
  <c r="V100" i="8"/>
  <c r="V101" i="8"/>
  <c r="V102" i="8"/>
  <c r="V103" i="8"/>
  <c r="V1769" i="8"/>
  <c r="V104" i="8"/>
  <c r="V1770" i="8"/>
  <c r="V1771" i="8"/>
  <c r="V1772" i="8"/>
  <c r="V1773" i="8"/>
  <c r="V1774" i="8"/>
  <c r="V1775" i="8"/>
  <c r="V1776" i="8"/>
  <c r="V1777" i="8"/>
  <c r="V1778" i="8"/>
  <c r="V1779" i="8"/>
  <c r="V1780" i="8"/>
  <c r="V1781" i="8"/>
  <c r="V1782" i="8"/>
  <c r="V1783" i="8"/>
  <c r="V1784" i="8"/>
  <c r="V1785" i="8"/>
  <c r="V1786" i="8"/>
  <c r="V1787" i="8"/>
  <c r="V1788" i="8"/>
  <c r="V1789" i="8"/>
  <c r="V1790" i="8"/>
  <c r="V1791" i="8"/>
  <c r="V1792" i="8"/>
  <c r="V1793" i="8"/>
  <c r="V1794" i="8"/>
  <c r="V1795" i="8"/>
  <c r="V1796" i="8"/>
  <c r="V1797" i="8"/>
  <c r="V1798" i="8"/>
  <c r="V1799" i="8"/>
  <c r="V1800" i="8"/>
  <c r="V1801" i="8"/>
  <c r="V1802" i="8"/>
  <c r="V1803" i="8"/>
  <c r="V1804" i="8"/>
  <c r="V1805" i="8"/>
  <c r="V1806" i="8"/>
  <c r="V1807" i="8"/>
  <c r="V1808" i="8"/>
  <c r="V1809" i="8"/>
  <c r="V1810" i="8"/>
  <c r="V1811" i="8"/>
  <c r="V1812" i="8"/>
  <c r="V1813" i="8"/>
  <c r="V1814" i="8"/>
  <c r="V1815" i="8"/>
  <c r="V1816" i="8"/>
  <c r="V1817" i="8"/>
  <c r="V1818" i="8"/>
  <c r="V1819" i="8"/>
  <c r="V1820" i="8"/>
  <c r="V1821" i="8"/>
  <c r="V1822" i="8"/>
  <c r="V1823" i="8"/>
  <c r="V1824" i="8"/>
  <c r="V1825" i="8"/>
  <c r="V1826" i="8"/>
  <c r="V1827" i="8"/>
  <c r="V1828" i="8"/>
  <c r="V1829" i="8"/>
  <c r="V1830" i="8"/>
  <c r="V1831" i="8"/>
  <c r="V1832" i="8"/>
  <c r="V1833" i="8"/>
  <c r="V1834" i="8"/>
  <c r="V1835" i="8"/>
  <c r="V1836" i="8"/>
  <c r="V1837" i="8"/>
  <c r="V1838" i="8"/>
  <c r="V1839" i="8"/>
  <c r="V1840" i="8"/>
  <c r="V1841" i="8"/>
  <c r="V1842" i="8"/>
  <c r="V1843" i="8"/>
  <c r="V1844" i="8"/>
  <c r="V1845" i="8"/>
  <c r="V1846" i="8"/>
  <c r="V1847" i="8"/>
  <c r="V1848" i="8"/>
  <c r="V1849" i="8"/>
  <c r="V1850" i="8"/>
  <c r="V1851" i="8"/>
  <c r="V1852" i="8"/>
  <c r="V1853" i="8"/>
  <c r="V1854" i="8"/>
  <c r="V1855" i="8"/>
  <c r="V1856" i="8"/>
  <c r="V1857" i="8"/>
  <c r="V1858" i="8"/>
  <c r="V1859" i="8"/>
  <c r="V1860" i="8"/>
  <c r="V1861" i="8"/>
  <c r="V1862" i="8"/>
  <c r="V1863" i="8"/>
  <c r="V1864" i="8"/>
  <c r="V1865" i="8"/>
  <c r="V1866" i="8"/>
  <c r="V1867" i="8"/>
  <c r="V1868" i="8"/>
  <c r="V1869" i="8"/>
  <c r="V1870" i="8"/>
  <c r="V1871" i="8"/>
  <c r="V1872" i="8"/>
  <c r="V1873" i="8"/>
  <c r="V1874" i="8"/>
  <c r="V1875" i="8"/>
  <c r="V1876" i="8"/>
  <c r="V1877" i="8"/>
  <c r="V1878" i="8"/>
  <c r="V1879" i="8"/>
  <c r="V1880" i="8"/>
  <c r="V1881" i="8"/>
  <c r="V1882" i="8"/>
  <c r="V1883" i="8"/>
  <c r="V1884" i="8"/>
  <c r="V1885" i="8"/>
  <c r="V1886" i="8"/>
  <c r="V1887" i="8"/>
  <c r="V1888" i="8"/>
  <c r="V1889" i="8"/>
  <c r="V1890" i="8"/>
  <c r="V1891" i="8"/>
  <c r="V1892" i="8"/>
  <c r="V1893" i="8"/>
  <c r="V1894" i="8"/>
  <c r="V1895" i="8"/>
  <c r="V1896" i="8"/>
  <c r="V1897" i="8"/>
  <c r="V1898" i="8"/>
  <c r="V1899" i="8"/>
  <c r="V1900" i="8"/>
  <c r="V1901" i="8"/>
  <c r="V1902" i="8"/>
  <c r="V1903" i="8"/>
  <c r="V1904" i="8"/>
  <c r="V1905" i="8"/>
  <c r="V1906" i="8"/>
  <c r="V1907" i="8"/>
  <c r="V1908" i="8"/>
  <c r="V1909" i="8"/>
  <c r="V1910" i="8"/>
  <c r="V1911" i="8"/>
  <c r="V105" i="8"/>
  <c r="V106" i="8"/>
  <c r="V1912" i="8"/>
  <c r="V1913" i="8"/>
  <c r="V1914" i="8"/>
  <c r="V1915" i="8"/>
  <c r="V1916" i="8"/>
  <c r="V1917" i="8"/>
  <c r="V1918" i="8"/>
  <c r="V1919" i="8"/>
  <c r="V1920" i="8"/>
  <c r="V1921" i="8"/>
  <c r="V1922" i="8"/>
  <c r="V1923" i="8"/>
  <c r="V1924" i="8"/>
  <c r="V1925" i="8"/>
  <c r="V1926" i="8"/>
  <c r="V107" i="8"/>
  <c r="V108" i="8"/>
  <c r="V1927" i="8"/>
  <c r="V1928" i="8"/>
  <c r="V1929" i="8"/>
  <c r="V1930" i="8"/>
  <c r="V1931" i="8"/>
  <c r="V1932" i="8"/>
  <c r="V1933" i="8"/>
  <c r="V1934" i="8"/>
  <c r="V1935" i="8"/>
  <c r="V1936" i="8"/>
  <c r="V1937" i="8"/>
  <c r="V1938" i="8"/>
  <c r="V1939" i="8"/>
  <c r="V1940" i="8"/>
  <c r="V1941" i="8"/>
  <c r="V1942" i="8"/>
  <c r="V1943" i="8"/>
  <c r="V1944" i="8"/>
  <c r="V1945" i="8"/>
  <c r="V1946" i="8"/>
  <c r="V1947" i="8"/>
  <c r="V1948" i="8"/>
  <c r="V1949" i="8"/>
  <c r="V1950" i="8"/>
  <c r="V1951" i="8"/>
  <c r="V1952" i="8"/>
  <c r="V1953" i="8"/>
  <c r="V1954" i="8"/>
  <c r="V1955" i="8"/>
  <c r="V1956" i="8"/>
  <c r="V1957" i="8"/>
  <c r="V1958" i="8"/>
  <c r="V1959" i="8"/>
  <c r="V1960" i="8"/>
  <c r="V1961" i="8"/>
  <c r="V1962" i="8"/>
  <c r="V1963" i="8"/>
  <c r="V1964" i="8"/>
  <c r="V1965" i="8"/>
  <c r="V1966" i="8"/>
  <c r="V1967" i="8"/>
  <c r="V1968" i="8"/>
  <c r="V1969" i="8"/>
  <c r="V1970" i="8"/>
  <c r="V1971" i="8"/>
  <c r="V1972" i="8"/>
  <c r="V1973" i="8"/>
  <c r="V1974" i="8"/>
  <c r="V1975" i="8"/>
  <c r="V1976" i="8"/>
  <c r="V1977" i="8"/>
  <c r="V1978" i="8"/>
  <c r="V1979" i="8"/>
  <c r="V1980" i="8"/>
  <c r="V1981" i="8"/>
  <c r="V1982" i="8"/>
  <c r="V1983" i="8"/>
  <c r="V1984" i="8"/>
  <c r="V1985" i="8"/>
  <c r="V1986" i="8"/>
  <c r="V1987" i="8"/>
  <c r="V1988" i="8"/>
  <c r="V1989" i="8"/>
  <c r="V1990" i="8"/>
  <c r="V1991" i="8"/>
  <c r="V1992" i="8"/>
  <c r="V1993" i="8"/>
  <c r="V1994" i="8"/>
  <c r="V1995" i="8"/>
  <c r="V1996" i="8"/>
  <c r="V1997" i="8"/>
  <c r="V1998" i="8"/>
  <c r="V1999" i="8"/>
  <c r="V2000" i="8"/>
  <c r="V2001" i="8"/>
  <c r="V2002" i="8"/>
  <c r="V2003" i="8"/>
  <c r="V2004" i="8"/>
  <c r="V2005" i="8"/>
  <c r="V2006" i="8"/>
  <c r="V2007" i="8"/>
  <c r="V2008" i="8"/>
  <c r="V2009" i="8"/>
  <c r="V2010" i="8"/>
  <c r="V2011" i="8"/>
  <c r="V2012" i="8"/>
  <c r="V2013" i="8"/>
  <c r="V2014" i="8"/>
  <c r="V2015" i="8"/>
  <c r="V2016" i="8"/>
  <c r="V2017" i="8"/>
  <c r="V2018" i="8"/>
  <c r="V2019" i="8"/>
  <c r="V2020" i="8"/>
  <c r="V2021" i="8"/>
  <c r="V2022" i="8"/>
  <c r="V2023" i="8"/>
  <c r="V2024" i="8"/>
  <c r="V2025" i="8"/>
  <c r="V2026" i="8"/>
  <c r="V2027" i="8"/>
  <c r="V2028" i="8"/>
  <c r="V2029" i="8"/>
  <c r="V2030" i="8"/>
  <c r="V2031" i="8"/>
  <c r="V2032" i="8"/>
  <c r="V2033" i="8"/>
  <c r="V2034" i="8"/>
  <c r="V2035" i="8"/>
  <c r="V2036" i="8"/>
  <c r="V2037" i="8"/>
  <c r="V2038" i="8"/>
  <c r="V2039" i="8"/>
  <c r="V2040" i="8"/>
  <c r="V2041" i="8"/>
  <c r="V2042" i="8"/>
  <c r="V2043" i="8"/>
  <c r="V2044" i="8"/>
  <c r="V2045" i="8"/>
  <c r="V2046" i="8"/>
  <c r="V2047" i="8"/>
  <c r="V2048" i="8"/>
  <c r="V2049" i="8"/>
  <c r="V2050" i="8"/>
  <c r="V2051" i="8"/>
  <c r="V2052" i="8"/>
  <c r="V2053" i="8"/>
  <c r="V2054" i="8"/>
  <c r="V2055" i="8"/>
  <c r="V2056" i="8"/>
  <c r="V2057" i="8"/>
  <c r="V2058" i="8"/>
  <c r="V2059" i="8"/>
  <c r="V2060" i="8"/>
  <c r="V2061" i="8"/>
  <c r="V2062" i="8"/>
  <c r="V2063" i="8"/>
  <c r="V2064" i="8"/>
  <c r="V2065" i="8"/>
  <c r="V2066" i="8"/>
  <c r="V2067" i="8"/>
  <c r="V2068" i="8"/>
  <c r="V2069" i="8"/>
  <c r="V2070" i="8"/>
  <c r="V2071" i="8"/>
  <c r="V2072" i="8"/>
  <c r="V2073" i="8"/>
  <c r="V2074" i="8"/>
  <c r="V2075" i="8"/>
  <c r="V2076" i="8"/>
  <c r="V2077" i="8"/>
  <c r="V2078" i="8"/>
  <c r="V2079" i="8"/>
  <c r="V2080" i="8"/>
  <c r="V2081" i="8"/>
  <c r="V2082" i="8"/>
  <c r="V2083" i="8"/>
  <c r="V2084" i="8"/>
  <c r="V2085" i="8"/>
  <c r="V2086" i="8"/>
  <c r="V2087" i="8"/>
  <c r="V2088" i="8"/>
  <c r="V2089" i="8"/>
  <c r="V2090" i="8"/>
  <c r="V2091" i="8"/>
  <c r="V2092" i="8"/>
  <c r="V2093" i="8"/>
  <c r="V2094" i="8"/>
  <c r="V2095" i="8"/>
  <c r="V2096" i="8"/>
  <c r="V2097" i="8"/>
  <c r="V2098" i="8"/>
  <c r="V2099" i="8"/>
  <c r="V2100" i="8"/>
  <c r="V2101" i="8"/>
  <c r="V2102" i="8"/>
  <c r="V2103" i="8"/>
  <c r="V2104" i="8"/>
  <c r="V2105" i="8"/>
  <c r="V109" i="8"/>
  <c r="V110" i="8"/>
  <c r="V2106" i="8"/>
  <c r="V2107" i="8"/>
  <c r="V2108" i="8"/>
  <c r="V2109" i="8"/>
  <c r="V2110" i="8"/>
  <c r="V2111" i="8"/>
  <c r="V2112" i="8"/>
  <c r="V2113" i="8"/>
  <c r="V2114" i="8"/>
  <c r="V2115" i="8"/>
  <c r="V2116" i="8"/>
  <c r="V2117" i="8"/>
  <c r="V2118" i="8"/>
  <c r="V2119" i="8"/>
  <c r="V2120" i="8"/>
  <c r="V2121" i="8"/>
  <c r="V111" i="8"/>
  <c r="V112" i="8"/>
  <c r="V2122" i="8"/>
  <c r="V2123" i="8"/>
  <c r="V2124" i="8"/>
  <c r="V2125" i="8"/>
  <c r="V2126" i="8"/>
  <c r="V2127" i="8"/>
  <c r="V2128" i="8"/>
  <c r="V2129" i="8"/>
  <c r="V2130" i="8"/>
  <c r="V2131" i="8"/>
  <c r="V2132" i="8"/>
  <c r="V2133" i="8"/>
  <c r="V2134" i="8"/>
  <c r="V2135" i="8"/>
  <c r="V2136" i="8"/>
  <c r="V2137" i="8"/>
  <c r="V2138" i="8"/>
  <c r="V2139" i="8"/>
  <c r="V2140" i="8"/>
  <c r="V2141" i="8"/>
  <c r="V2142" i="8"/>
  <c r="V2143" i="8"/>
  <c r="V2144" i="8"/>
  <c r="V2145" i="8"/>
  <c r="V2146" i="8"/>
  <c r="V2147" i="8"/>
  <c r="V2148" i="8"/>
  <c r="V2149" i="8"/>
  <c r="V2150" i="8"/>
  <c r="V2151" i="8"/>
  <c r="V2152" i="8"/>
  <c r="V2153" i="8"/>
  <c r="V2154" i="8"/>
  <c r="V2155" i="8"/>
  <c r="V2156" i="8"/>
  <c r="V2157" i="8"/>
  <c r="V2158" i="8"/>
  <c r="V2159" i="8"/>
  <c r="V2160" i="8"/>
  <c r="V2161" i="8"/>
  <c r="V2162" i="8"/>
  <c r="V2163" i="8"/>
  <c r="V2164" i="8"/>
  <c r="V2165" i="8"/>
  <c r="V2166" i="8"/>
  <c r="V2167" i="8"/>
  <c r="V2168" i="8"/>
  <c r="V2169" i="8"/>
  <c r="V2170" i="8"/>
  <c r="V2171" i="8"/>
  <c r="V2172" i="8"/>
  <c r="V2173" i="8"/>
  <c r="V2174" i="8"/>
  <c r="V2175" i="8"/>
  <c r="V2176" i="8"/>
  <c r="V2177" i="8"/>
  <c r="V2178" i="8"/>
  <c r="V2179" i="8"/>
  <c r="V2180" i="8"/>
  <c r="V2181" i="8"/>
  <c r="V2182" i="8"/>
  <c r="V2183" i="8"/>
  <c r="V2184" i="8"/>
  <c r="V2185" i="8"/>
  <c r="V2186" i="8"/>
  <c r="V2187" i="8"/>
  <c r="V2188" i="8"/>
  <c r="V2189" i="8"/>
  <c r="V2190" i="8"/>
  <c r="V2191" i="8"/>
  <c r="V2192" i="8"/>
  <c r="V2193" i="8"/>
  <c r="V2194" i="8"/>
  <c r="V2195" i="8"/>
  <c r="V2196" i="8"/>
  <c r="V2197" i="8"/>
  <c r="V2198" i="8"/>
  <c r="V2199" i="8"/>
  <c r="V2200" i="8"/>
  <c r="V2201" i="8"/>
  <c r="V2202" i="8"/>
  <c r="V2203" i="8"/>
  <c r="V2204" i="8"/>
  <c r="V2205" i="8"/>
  <c r="V113" i="8"/>
  <c r="V114" i="8"/>
  <c r="V2206" i="8"/>
  <c r="V2207" i="8"/>
  <c r="V2208" i="8"/>
  <c r="V2209" i="8"/>
  <c r="V2210" i="8"/>
  <c r="V2211" i="8"/>
  <c r="V2212" i="8"/>
  <c r="V2213" i="8"/>
  <c r="V2214" i="8"/>
  <c r="V2215" i="8"/>
  <c r="V2216" i="8"/>
  <c r="V2217" i="8"/>
  <c r="V2218" i="8"/>
  <c r="V2219" i="8"/>
  <c r="V2220" i="8"/>
  <c r="V2221" i="8"/>
  <c r="V2222" i="8"/>
  <c r="V2223" i="8"/>
  <c r="V2224" i="8"/>
  <c r="V2225" i="8"/>
  <c r="V2226" i="8"/>
  <c r="V2227" i="8"/>
  <c r="V2228" i="8"/>
  <c r="V2229" i="8"/>
  <c r="V2230" i="8"/>
  <c r="V2231" i="8"/>
  <c r="V2232" i="8"/>
  <c r="V2233" i="8"/>
  <c r="V2234" i="8"/>
  <c r="V2235" i="8"/>
  <c r="V2236" i="8"/>
  <c r="V2237" i="8"/>
  <c r="V2238" i="8"/>
  <c r="V115" i="8"/>
  <c r="V116" i="8"/>
  <c r="V2239" i="8"/>
  <c r="V2240" i="8"/>
  <c r="V2241" i="8"/>
  <c r="V2242" i="8"/>
  <c r="V2243" i="8"/>
  <c r="V2244" i="8"/>
  <c r="V2245" i="8"/>
  <c r="V2246" i="8"/>
  <c r="V2247" i="8"/>
  <c r="V2248" i="8"/>
  <c r="V2249" i="8"/>
  <c r="V2250" i="8"/>
  <c r="V2251" i="8"/>
  <c r="V2252" i="8"/>
  <c r="V2253" i="8"/>
  <c r="V2254" i="8"/>
  <c r="V2255" i="8"/>
  <c r="V117" i="8"/>
  <c r="V118" i="8"/>
  <c r="V2256" i="8"/>
  <c r="V2257" i="8"/>
  <c r="V2258" i="8"/>
  <c r="V2259" i="8"/>
  <c r="V2260" i="8"/>
  <c r="V2261" i="8"/>
  <c r="V2262" i="8"/>
  <c r="V2263" i="8"/>
  <c r="V2264" i="8"/>
  <c r="V2265" i="8"/>
  <c r="V2266" i="8"/>
  <c r="V2267" i="8"/>
  <c r="V2268" i="8"/>
  <c r="V2269" i="8"/>
  <c r="V2270" i="8"/>
  <c r="V2271" i="8"/>
  <c r="V2272" i="8"/>
  <c r="V2273" i="8"/>
  <c r="V2274" i="8"/>
  <c r="V2275" i="8"/>
  <c r="V2276" i="8"/>
  <c r="V2277" i="8"/>
  <c r="V2278" i="8"/>
  <c r="V2279" i="8"/>
  <c r="V2280" i="8"/>
  <c r="V2281" i="8"/>
  <c r="V2282" i="8"/>
  <c r="V2283" i="8"/>
  <c r="V2284" i="8"/>
  <c r="V2285" i="8"/>
  <c r="V2286" i="8"/>
  <c r="V2287" i="8"/>
  <c r="V2288" i="8"/>
  <c r="V2289" i="8"/>
  <c r="V2290" i="8"/>
  <c r="V2291" i="8"/>
  <c r="V2292" i="8"/>
  <c r="V2293" i="8"/>
  <c r="V2294" i="8"/>
  <c r="V2295" i="8"/>
  <c r="V2296" i="8"/>
  <c r="V2297" i="8"/>
  <c r="V2298" i="8"/>
  <c r="V2299" i="8"/>
  <c r="V2300" i="8"/>
  <c r="V2301" i="8"/>
  <c r="V2302" i="8"/>
  <c r="V2303" i="8"/>
  <c r="V2304" i="8"/>
  <c r="V2305" i="8"/>
  <c r="V2306" i="8"/>
  <c r="V2307" i="8"/>
  <c r="V2308" i="8"/>
  <c r="V2309" i="8"/>
  <c r="V2310" i="8"/>
  <c r="V2311" i="8"/>
  <c r="V2312" i="8"/>
  <c r="V2313" i="8"/>
  <c r="V2314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44" i="8"/>
  <c r="V45" i="8"/>
  <c r="V46" i="8"/>
  <c r="V47" i="8"/>
  <c r="V907" i="8"/>
  <c r="V908" i="8"/>
  <c r="V48" i="8"/>
  <c r="V909" i="8"/>
  <c r="V49" i="8"/>
  <c r="V910" i="8"/>
  <c r="V911" i="8"/>
  <c r="V50" i="8"/>
  <c r="V912" i="8"/>
  <c r="V913" i="8"/>
  <c r="V51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52" i="8"/>
  <c r="V53" i="8"/>
  <c r="V938" i="8"/>
  <c r="V939" i="8"/>
  <c r="V940" i="8"/>
  <c r="V941" i="8"/>
  <c r="V942" i="8"/>
  <c r="V54" i="8"/>
  <c r="V55" i="8"/>
  <c r="V943" i="8"/>
  <c r="V944" i="8"/>
  <c r="V945" i="8"/>
  <c r="V946" i="8"/>
  <c r="V56" i="8"/>
  <c r="V57" i="8"/>
  <c r="V947" i="8"/>
  <c r="V948" i="8"/>
  <c r="V949" i="8"/>
  <c r="V950" i="8"/>
  <c r="V951" i="8"/>
  <c r="V952" i="8"/>
  <c r="V953" i="8"/>
  <c r="V954" i="8"/>
  <c r="V955" i="8"/>
  <c r="V956" i="8"/>
  <c r="V957" i="8"/>
  <c r="V958" i="8"/>
  <c r="V959" i="8"/>
  <c r="V960" i="8"/>
  <c r="V961" i="8"/>
  <c r="V962" i="8"/>
  <c r="V963" i="8"/>
  <c r="V964" i="8"/>
  <c r="V965" i="8"/>
  <c r="V966" i="8"/>
  <c r="V967" i="8"/>
  <c r="V968" i="8"/>
  <c r="V969" i="8"/>
  <c r="V970" i="8"/>
  <c r="V971" i="8"/>
  <c r="V972" i="8"/>
  <c r="V973" i="8"/>
  <c r="V974" i="8"/>
  <c r="V975" i="8"/>
  <c r="V976" i="8"/>
  <c r="V977" i="8"/>
  <c r="V978" i="8"/>
  <c r="V979" i="8"/>
  <c r="V980" i="8"/>
  <c r="V981" i="8"/>
  <c r="V982" i="8"/>
  <c r="V983" i="8"/>
  <c r="V984" i="8"/>
  <c r="V985" i="8"/>
  <c r="V986" i="8"/>
  <c r="V987" i="8"/>
  <c r="V988" i="8"/>
  <c r="V989" i="8"/>
  <c r="V990" i="8"/>
  <c r="V991" i="8"/>
  <c r="V992" i="8"/>
  <c r="V993" i="8"/>
  <c r="V994" i="8"/>
  <c r="V995" i="8"/>
  <c r="V996" i="8"/>
  <c r="V997" i="8"/>
  <c r="V998" i="8"/>
  <c r="V999" i="8"/>
  <c r="V1000" i="8"/>
  <c r="V1001" i="8"/>
  <c r="V1002" i="8"/>
  <c r="V1003" i="8"/>
  <c r="V1004" i="8"/>
  <c r="V1005" i="8"/>
  <c r="V1006" i="8"/>
  <c r="V1007" i="8"/>
  <c r="V1008" i="8"/>
  <c r="V1009" i="8"/>
  <c r="V1010" i="8"/>
  <c r="V1011" i="8"/>
  <c r="V1012" i="8"/>
  <c r="V1013" i="8"/>
  <c r="V1014" i="8"/>
  <c r="V1015" i="8"/>
  <c r="V1016" i="8"/>
  <c r="V1017" i="8"/>
  <c r="V1018" i="8"/>
  <c r="V1019" i="8"/>
  <c r="V1020" i="8"/>
  <c r="V1021" i="8"/>
  <c r="V1022" i="8"/>
  <c r="V1023" i="8"/>
  <c r="V1024" i="8"/>
  <c r="V1025" i="8"/>
  <c r="V1026" i="8"/>
  <c r="V1027" i="8"/>
  <c r="V1028" i="8"/>
  <c r="V1029" i="8"/>
  <c r="V1030" i="8"/>
  <c r="V1031" i="8"/>
  <c r="V1032" i="8"/>
  <c r="V1033" i="8"/>
  <c r="V1034" i="8"/>
  <c r="V1035" i="8"/>
  <c r="V1036" i="8"/>
  <c r="V1037" i="8"/>
  <c r="V1038" i="8"/>
  <c r="V1039" i="8"/>
  <c r="V1040" i="8"/>
  <c r="V1041" i="8"/>
  <c r="V1042" i="8"/>
  <c r="V1043" i="8"/>
  <c r="V1044" i="8"/>
  <c r="V1045" i="8"/>
  <c r="V1046" i="8"/>
  <c r="V1047" i="8"/>
  <c r="V1048" i="8"/>
  <c r="V1049" i="8"/>
  <c r="V1050" i="8"/>
  <c r="V1051" i="8"/>
  <c r="V1052" i="8"/>
  <c r="V1053" i="8"/>
  <c r="V1054" i="8"/>
  <c r="V1055" i="8"/>
  <c r="V1056" i="8"/>
  <c r="V1057" i="8"/>
  <c r="V1058" i="8"/>
  <c r="V1059" i="8"/>
  <c r="V1060" i="8"/>
  <c r="V1061" i="8"/>
  <c r="V1062" i="8"/>
  <c r="V1063" i="8"/>
  <c r="V1064" i="8"/>
  <c r="V1065" i="8"/>
  <c r="V1066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31" i="8"/>
  <c r="V32" i="8"/>
  <c r="V674" i="8"/>
  <c r="V675" i="8"/>
  <c r="V33" i="8"/>
  <c r="V676" i="8"/>
  <c r="V34" i="8"/>
  <c r="V35" i="8"/>
  <c r="V36" i="8"/>
  <c r="V677" i="8"/>
  <c r="V37" i="8"/>
  <c r="V38" i="8"/>
  <c r="V39" i="8"/>
  <c r="V678" i="8"/>
  <c r="V679" i="8"/>
  <c r="V680" i="8"/>
  <c r="V40" i="8"/>
  <c r="V681" i="8"/>
  <c r="V4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42" i="8"/>
  <c r="V43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2617" i="8"/>
  <c r="V2618" i="8"/>
  <c r="V2619" i="8"/>
  <c r="V2620" i="8"/>
  <c r="V2621" i="8"/>
  <c r="V2622" i="8"/>
  <c r="V2623" i="8"/>
  <c r="V2624" i="8"/>
  <c r="V2625" i="8"/>
  <c r="V2626" i="8"/>
  <c r="V2627" i="8"/>
  <c r="V2628" i="8"/>
  <c r="V2629" i="8"/>
  <c r="V2630" i="8"/>
  <c r="V2631" i="8"/>
  <c r="V2632" i="8"/>
  <c r="V2633" i="8"/>
  <c r="V2634" i="8"/>
  <c r="V2635" i="8"/>
  <c r="V2636" i="8"/>
  <c r="V2637" i="8"/>
  <c r="V2638" i="8"/>
  <c r="V2639" i="8"/>
  <c r="V2640" i="8"/>
  <c r="V2641" i="8"/>
  <c r="V2642" i="8"/>
  <c r="V2643" i="8"/>
  <c r="V2644" i="8"/>
  <c r="V2645" i="8"/>
  <c r="V2646" i="8"/>
  <c r="V2647" i="8"/>
  <c r="V2648" i="8"/>
  <c r="V2649" i="8"/>
  <c r="V2650" i="8"/>
  <c r="V2651" i="8"/>
  <c r="V2652" i="8"/>
  <c r="V2653" i="8"/>
  <c r="V2654" i="8"/>
  <c r="V2655" i="8"/>
  <c r="V2656" i="8"/>
  <c r="V2657" i="8"/>
  <c r="V2658" i="8"/>
  <c r="V2659" i="8"/>
  <c r="V2660" i="8"/>
  <c r="V2661" i="8"/>
  <c r="V2662" i="8"/>
  <c r="V2663" i="8"/>
  <c r="V2664" i="8"/>
  <c r="V2665" i="8"/>
  <c r="V2666" i="8"/>
  <c r="V2667" i="8"/>
  <c r="V2668" i="8"/>
  <c r="V2669" i="8"/>
  <c r="V2670" i="8"/>
  <c r="V2671" i="8"/>
  <c r="V2672" i="8"/>
  <c r="V2673" i="8"/>
  <c r="V2674" i="8"/>
  <c r="V2675" i="8"/>
  <c r="V2676" i="8"/>
  <c r="V2677" i="8"/>
  <c r="V2678" i="8"/>
  <c r="V2679" i="8"/>
  <c r="V2680" i="8"/>
  <c r="V2681" i="8"/>
  <c r="V2682" i="8"/>
  <c r="V2683" i="8"/>
  <c r="V2684" i="8"/>
  <c r="V2685" i="8"/>
  <c r="V2686" i="8"/>
  <c r="V2687" i="8"/>
  <c r="V2688" i="8"/>
  <c r="V2689" i="8"/>
  <c r="V2690" i="8"/>
  <c r="V2691" i="8"/>
  <c r="V2692" i="8"/>
  <c r="V2693" i="8"/>
  <c r="V2694" i="8"/>
  <c r="V2695" i="8"/>
  <c r="V2696" i="8"/>
  <c r="V2697" i="8"/>
  <c r="V2698" i="8"/>
  <c r="V2699" i="8"/>
  <c r="V2700" i="8"/>
  <c r="V2701" i="8"/>
  <c r="V2702" i="8"/>
  <c r="V2703" i="8"/>
  <c r="V2704" i="8"/>
  <c r="V2705" i="8"/>
  <c r="V2706" i="8"/>
  <c r="V2707" i="8"/>
  <c r="V2708" i="8"/>
  <c r="V2709" i="8"/>
  <c r="V2710" i="8"/>
  <c r="V2711" i="8"/>
  <c r="V2712" i="8"/>
  <c r="V2713" i="8"/>
  <c r="V2714" i="8"/>
  <c r="V2715" i="8"/>
  <c r="V2716" i="8"/>
  <c r="V2717" i="8"/>
  <c r="V2718" i="8"/>
  <c r="V2719" i="8"/>
  <c r="V2720" i="8"/>
  <c r="V129" i="8"/>
  <c r="V130" i="8"/>
  <c r="V2721" i="8"/>
  <c r="V2722" i="8"/>
  <c r="V2723" i="8"/>
  <c r="V2724" i="8"/>
  <c r="V2725" i="8"/>
  <c r="V2726" i="8"/>
  <c r="V2727" i="8"/>
  <c r="V2728" i="8"/>
  <c r="V2729" i="8"/>
  <c r="V2730" i="8"/>
  <c r="V2731" i="8"/>
  <c r="V2732" i="8"/>
  <c r="V2733" i="8"/>
  <c r="V2734" i="8"/>
  <c r="V2735" i="8"/>
  <c r="V2736" i="8"/>
  <c r="V2737" i="8"/>
  <c r="V2738" i="8"/>
  <c r="V2739" i="8"/>
  <c r="V2740" i="8"/>
  <c r="V2741" i="8"/>
  <c r="V2742" i="8"/>
  <c r="V2743" i="8"/>
  <c r="V2744" i="8"/>
  <c r="V2745" i="8"/>
  <c r="V2746" i="8"/>
  <c r="V2747" i="8"/>
  <c r="V2748" i="8"/>
  <c r="V2749" i="8"/>
  <c r="V2750" i="8"/>
  <c r="V2751" i="8"/>
  <c r="V2752" i="8"/>
  <c r="V2753" i="8"/>
  <c r="V2754" i="8"/>
  <c r="V2755" i="8"/>
  <c r="V2756" i="8"/>
  <c r="V2757" i="8"/>
  <c r="V2758" i="8"/>
  <c r="V2759" i="8"/>
  <c r="V2760" i="8"/>
  <c r="V2761" i="8"/>
  <c r="V2762" i="8"/>
  <c r="V2763" i="8"/>
  <c r="V2764" i="8"/>
  <c r="V2765" i="8"/>
  <c r="V2766" i="8"/>
  <c r="V2767" i="8"/>
  <c r="V2768" i="8"/>
  <c r="V2769" i="8"/>
  <c r="V2770" i="8"/>
  <c r="V2771" i="8"/>
  <c r="V2772" i="8"/>
  <c r="V2773" i="8"/>
  <c r="V2774" i="8"/>
  <c r="V2775" i="8"/>
  <c r="V2776" i="8"/>
  <c r="V2777" i="8"/>
  <c r="V2778" i="8"/>
  <c r="V2779" i="8"/>
  <c r="V2780" i="8"/>
  <c r="V2781" i="8"/>
  <c r="V2782" i="8"/>
  <c r="V2783" i="8"/>
  <c r="V2784" i="8"/>
  <c r="V2785" i="8"/>
  <c r="V2786" i="8"/>
  <c r="V2787" i="8"/>
  <c r="V2788" i="8"/>
  <c r="V2789" i="8"/>
  <c r="V2790" i="8"/>
  <c r="V2791" i="8"/>
  <c r="V2792" i="8"/>
  <c r="V2793" i="8"/>
  <c r="V2794" i="8"/>
  <c r="V2795" i="8"/>
  <c r="V2796" i="8"/>
  <c r="V2797" i="8"/>
  <c r="V2798" i="8"/>
  <c r="V2799" i="8"/>
  <c r="V2800" i="8"/>
  <c r="V2801" i="8"/>
  <c r="V2802" i="8"/>
  <c r="V2803" i="8"/>
  <c r="V2804" i="8"/>
  <c r="V131" i="8"/>
  <c r="V2805" i="8"/>
  <c r="V132" i="8"/>
  <c r="V2806" i="8"/>
  <c r="V2807" i="8"/>
  <c r="V2808" i="8"/>
  <c r="V2809" i="8"/>
  <c r="V2810" i="8"/>
  <c r="V2811" i="8"/>
  <c r="V2812" i="8"/>
  <c r="V2813" i="8"/>
  <c r="V2814" i="8"/>
  <c r="V2815" i="8"/>
  <c r="V2816" i="8"/>
  <c r="V2817" i="8"/>
  <c r="V2818" i="8"/>
  <c r="V2819" i="8"/>
  <c r="V2820" i="8"/>
  <c r="V2821" i="8"/>
  <c r="V2822" i="8"/>
  <c r="V2823" i="8"/>
  <c r="V2824" i="8"/>
  <c r="V2825" i="8"/>
  <c r="V2826" i="8"/>
  <c r="V2827" i="8"/>
  <c r="V2828" i="8"/>
  <c r="V2829" i="8"/>
  <c r="V2830" i="8"/>
  <c r="V434" i="8"/>
  <c r="V435" i="8"/>
  <c r="V16" i="8"/>
  <c r="V17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18" i="8"/>
  <c r="V449" i="8"/>
  <c r="V450" i="8"/>
  <c r="V19" i="8"/>
  <c r="V451" i="8"/>
  <c r="V452" i="8"/>
  <c r="V453" i="8"/>
  <c r="V454" i="8"/>
  <c r="V455" i="8"/>
  <c r="V456" i="8"/>
  <c r="V20" i="8"/>
  <c r="V21" i="8"/>
  <c r="V457" i="8"/>
  <c r="V458" i="8"/>
  <c r="V459" i="8"/>
  <c r="V460" i="8"/>
  <c r="V461" i="8"/>
  <c r="V22" i="8"/>
  <c r="V23" i="8"/>
  <c r="V462" i="8"/>
  <c r="V463" i="8"/>
  <c r="V464" i="8"/>
  <c r="V465" i="8"/>
  <c r="V466" i="8"/>
  <c r="V467" i="8"/>
  <c r="V468" i="8"/>
  <c r="V469" i="8"/>
  <c r="V470" i="8"/>
  <c r="V24" i="8"/>
  <c r="V25" i="8"/>
  <c r="V26" i="8"/>
  <c r="V471" i="8"/>
  <c r="V27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28" i="8"/>
  <c r="V29" i="8"/>
  <c r="V30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133" i="8"/>
  <c r="V2" i="8"/>
  <c r="V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W1326" i="8"/>
  <c r="X1326" i="8"/>
  <c r="W1327" i="8"/>
  <c r="X1327" i="8"/>
  <c r="W1328" i="8"/>
  <c r="X1328" i="8"/>
  <c r="W1329" i="8"/>
  <c r="X1329" i="8"/>
  <c r="W1330" i="8"/>
  <c r="X1330" i="8"/>
  <c r="W1331" i="8"/>
  <c r="X1331" i="8"/>
  <c r="W1332" i="8"/>
  <c r="X1332" i="8"/>
  <c r="W1333" i="8"/>
  <c r="X1333" i="8"/>
  <c r="W1334" i="8"/>
  <c r="X1334" i="8"/>
  <c r="W1335" i="8"/>
  <c r="X1335" i="8"/>
  <c r="W1336" i="8"/>
  <c r="X1336" i="8"/>
  <c r="W1337" i="8"/>
  <c r="X1337" i="8"/>
  <c r="W1338" i="8"/>
  <c r="X1338" i="8"/>
  <c r="W1339" i="8"/>
  <c r="X1339" i="8"/>
  <c r="W1340" i="8"/>
  <c r="X1340" i="8"/>
  <c r="W1341" i="8"/>
  <c r="X1341" i="8"/>
  <c r="W1342" i="8"/>
  <c r="X1342" i="8"/>
  <c r="W1343" i="8"/>
  <c r="X1343" i="8"/>
  <c r="W1344" i="8"/>
  <c r="X1344" i="8"/>
  <c r="W1345" i="8"/>
  <c r="X1345" i="8"/>
  <c r="W1346" i="8"/>
  <c r="X1346" i="8"/>
  <c r="W1347" i="8"/>
  <c r="X1347" i="8"/>
  <c r="W1348" i="8"/>
  <c r="X1348" i="8"/>
  <c r="W1349" i="8"/>
  <c r="X1349" i="8"/>
  <c r="W1350" i="8"/>
  <c r="X1350" i="8"/>
  <c r="W1351" i="8"/>
  <c r="X1351" i="8"/>
  <c r="W1352" i="8"/>
  <c r="X1352" i="8"/>
  <c r="W1353" i="8"/>
  <c r="X1353" i="8"/>
  <c r="W1354" i="8"/>
  <c r="X1354" i="8"/>
  <c r="W1355" i="8"/>
  <c r="X1355" i="8"/>
  <c r="W1356" i="8"/>
  <c r="X1356" i="8"/>
  <c r="W1357" i="8"/>
  <c r="X1357" i="8"/>
  <c r="W1358" i="8"/>
  <c r="X1358" i="8"/>
  <c r="W1359" i="8"/>
  <c r="X1359" i="8"/>
  <c r="W1360" i="8"/>
  <c r="X1360" i="8"/>
  <c r="W1361" i="8"/>
  <c r="X1361" i="8"/>
  <c r="W1362" i="8"/>
  <c r="X1362" i="8"/>
  <c r="W1363" i="8"/>
  <c r="X1363" i="8"/>
  <c r="W1364" i="8"/>
  <c r="X1364" i="8"/>
  <c r="W1365" i="8"/>
  <c r="X1365" i="8"/>
  <c r="W1366" i="8"/>
  <c r="X1366" i="8"/>
  <c r="W1367" i="8"/>
  <c r="X1367" i="8"/>
  <c r="W1368" i="8"/>
  <c r="X1368" i="8"/>
  <c r="W88" i="8"/>
  <c r="X88" i="8"/>
  <c r="W89" i="8"/>
  <c r="X89" i="8"/>
  <c r="W1369" i="8"/>
  <c r="X1369" i="8"/>
  <c r="W1370" i="8"/>
  <c r="X1370" i="8"/>
  <c r="W1371" i="8"/>
  <c r="X1371" i="8"/>
  <c r="W90" i="8"/>
  <c r="X90" i="8"/>
  <c r="W1372" i="8"/>
  <c r="X1372" i="8"/>
  <c r="W91" i="8"/>
  <c r="X91" i="8"/>
  <c r="W1373" i="8"/>
  <c r="X1373" i="8"/>
  <c r="W1374" i="8"/>
  <c r="X1374" i="8"/>
  <c r="W1375" i="8"/>
  <c r="X1375" i="8"/>
  <c r="W1376" i="8"/>
  <c r="X1376" i="8"/>
  <c r="W92" i="8"/>
  <c r="X92" i="8"/>
  <c r="W93" i="8"/>
  <c r="X93" i="8"/>
  <c r="W1377" i="8"/>
  <c r="X1377" i="8"/>
  <c r="W1378" i="8"/>
  <c r="X1378" i="8"/>
  <c r="W1379" i="8"/>
  <c r="X1379" i="8"/>
  <c r="W1380" i="8"/>
  <c r="X1380" i="8"/>
  <c r="W1381" i="8"/>
  <c r="X1381" i="8"/>
  <c r="W1382" i="8"/>
  <c r="X1382" i="8"/>
  <c r="W1383" i="8"/>
  <c r="X1383" i="8"/>
  <c r="W1384" i="8"/>
  <c r="X1384" i="8"/>
  <c r="W1385" i="8"/>
  <c r="X1385" i="8"/>
  <c r="W1386" i="8"/>
  <c r="X1386" i="8"/>
  <c r="W1387" i="8"/>
  <c r="X1387" i="8"/>
  <c r="W1388" i="8"/>
  <c r="X1388" i="8"/>
  <c r="W1389" i="8"/>
  <c r="X1389" i="8"/>
  <c r="W1390" i="8"/>
  <c r="X1390" i="8"/>
  <c r="W1391" i="8"/>
  <c r="X1391" i="8"/>
  <c r="W1392" i="8"/>
  <c r="X1392" i="8"/>
  <c r="W1393" i="8"/>
  <c r="X1393" i="8"/>
  <c r="W1394" i="8"/>
  <c r="X1394" i="8"/>
  <c r="W1395" i="8"/>
  <c r="X1395" i="8"/>
  <c r="W1396" i="8"/>
  <c r="X1396" i="8"/>
  <c r="W1397" i="8"/>
  <c r="X1397" i="8"/>
  <c r="W1398" i="8"/>
  <c r="X1398" i="8"/>
  <c r="W1399" i="8"/>
  <c r="X1399" i="8"/>
  <c r="W1400" i="8"/>
  <c r="X1400" i="8"/>
  <c r="W1401" i="8"/>
  <c r="X1401" i="8"/>
  <c r="W1402" i="8"/>
  <c r="X1402" i="8"/>
  <c r="W1403" i="8"/>
  <c r="X1403" i="8"/>
  <c r="W1404" i="8"/>
  <c r="X1404" i="8"/>
  <c r="W1405" i="8"/>
  <c r="X1405" i="8"/>
  <c r="W1406" i="8"/>
  <c r="X1406" i="8"/>
  <c r="W1407" i="8"/>
  <c r="X1407" i="8"/>
  <c r="W1408" i="8"/>
  <c r="X1408" i="8"/>
  <c r="W1409" i="8"/>
  <c r="X1409" i="8"/>
  <c r="W1410" i="8"/>
  <c r="X1410" i="8"/>
  <c r="W1411" i="8"/>
  <c r="X1411" i="8"/>
  <c r="W1412" i="8"/>
  <c r="X1412" i="8"/>
  <c r="W1413" i="8"/>
  <c r="X1413" i="8"/>
  <c r="W1414" i="8"/>
  <c r="X1414" i="8"/>
  <c r="W1415" i="8"/>
  <c r="X1415" i="8"/>
  <c r="W1416" i="8"/>
  <c r="X1416" i="8"/>
  <c r="W1417" i="8"/>
  <c r="X1417" i="8"/>
  <c r="W1418" i="8"/>
  <c r="X1418" i="8"/>
  <c r="W1419" i="8"/>
  <c r="X1419" i="8"/>
  <c r="W1420" i="8"/>
  <c r="X1420" i="8"/>
  <c r="W1421" i="8"/>
  <c r="X1421" i="8"/>
  <c r="W1422" i="8"/>
  <c r="X1422" i="8"/>
  <c r="W1423" i="8"/>
  <c r="X1423" i="8"/>
  <c r="W1424" i="8"/>
  <c r="X1424" i="8"/>
  <c r="W1425" i="8"/>
  <c r="X1425" i="8"/>
  <c r="W1426" i="8"/>
  <c r="X1426" i="8"/>
  <c r="W1427" i="8"/>
  <c r="X1427" i="8"/>
  <c r="W1428" i="8"/>
  <c r="X1428" i="8"/>
  <c r="W1429" i="8"/>
  <c r="X1429" i="8"/>
  <c r="W1430" i="8"/>
  <c r="X1430" i="8"/>
  <c r="W1431" i="8"/>
  <c r="X1431" i="8"/>
  <c r="W1432" i="8"/>
  <c r="X1432" i="8"/>
  <c r="W1433" i="8"/>
  <c r="X1433" i="8"/>
  <c r="W1434" i="8"/>
  <c r="X1434" i="8"/>
  <c r="W1435" i="8"/>
  <c r="X1435" i="8"/>
  <c r="W1436" i="8"/>
  <c r="X1436" i="8"/>
  <c r="W1437" i="8"/>
  <c r="X1437" i="8"/>
  <c r="W1438" i="8"/>
  <c r="X1438" i="8"/>
  <c r="W1439" i="8"/>
  <c r="X1439" i="8"/>
  <c r="W1440" i="8"/>
  <c r="X1440" i="8"/>
  <c r="W1441" i="8"/>
  <c r="X1441" i="8"/>
  <c r="W1442" i="8"/>
  <c r="X1442" i="8"/>
  <c r="W1443" i="8"/>
  <c r="X1443" i="8"/>
  <c r="W1444" i="8"/>
  <c r="X1444" i="8"/>
  <c r="W1445" i="8"/>
  <c r="X1445" i="8"/>
  <c r="W1446" i="8"/>
  <c r="X1446" i="8"/>
  <c r="W1447" i="8"/>
  <c r="X1447" i="8"/>
  <c r="W1448" i="8"/>
  <c r="X1448" i="8"/>
  <c r="W1449" i="8"/>
  <c r="X1449" i="8"/>
  <c r="W1450" i="8"/>
  <c r="X1450" i="8"/>
  <c r="W1451" i="8"/>
  <c r="X1451" i="8"/>
  <c r="W1452" i="8"/>
  <c r="X1452" i="8"/>
  <c r="W1453" i="8"/>
  <c r="X1453" i="8"/>
  <c r="W1454" i="8"/>
  <c r="X1454" i="8"/>
  <c r="W1455" i="8"/>
  <c r="X1455" i="8"/>
  <c r="W1456" i="8"/>
  <c r="X1456" i="8"/>
  <c r="W1457" i="8"/>
  <c r="X1457" i="8"/>
  <c r="W1458" i="8"/>
  <c r="X1458" i="8"/>
  <c r="W1459" i="8"/>
  <c r="X1459" i="8"/>
  <c r="W1460" i="8"/>
  <c r="X1460" i="8"/>
  <c r="W1461" i="8"/>
  <c r="X1461" i="8"/>
  <c r="W1462" i="8"/>
  <c r="X1462" i="8"/>
  <c r="W1463" i="8"/>
  <c r="X1463" i="8"/>
  <c r="W94" i="8"/>
  <c r="X94" i="8"/>
  <c r="W95" i="8"/>
  <c r="X95" i="8"/>
  <c r="W1464" i="8"/>
  <c r="X1464" i="8"/>
  <c r="W1465" i="8"/>
  <c r="X1465" i="8"/>
  <c r="W1466" i="8"/>
  <c r="X1466" i="8"/>
  <c r="W1467" i="8"/>
  <c r="X1467" i="8"/>
  <c r="W1468" i="8"/>
  <c r="X1468" i="8"/>
  <c r="W1469" i="8"/>
  <c r="X1469" i="8"/>
  <c r="W1470" i="8"/>
  <c r="X1470" i="8"/>
  <c r="W1471" i="8"/>
  <c r="X1471" i="8"/>
  <c r="W1472" i="8"/>
  <c r="X1472" i="8"/>
  <c r="W1473" i="8"/>
  <c r="X1473" i="8"/>
  <c r="W1474" i="8"/>
  <c r="X1474" i="8"/>
  <c r="W1475" i="8"/>
  <c r="X1475" i="8"/>
  <c r="W1476" i="8"/>
  <c r="X1476" i="8"/>
  <c r="W1477" i="8"/>
  <c r="X1477" i="8"/>
  <c r="W1478" i="8"/>
  <c r="X1478" i="8"/>
  <c r="W1479" i="8"/>
  <c r="X1479" i="8"/>
  <c r="W1480" i="8"/>
  <c r="X1480" i="8"/>
  <c r="W1481" i="8"/>
  <c r="X1481" i="8"/>
  <c r="W1482" i="8"/>
  <c r="X1482" i="8"/>
  <c r="W1483" i="8"/>
  <c r="X1483" i="8"/>
  <c r="W1484" i="8"/>
  <c r="X1484" i="8"/>
  <c r="W1485" i="8"/>
  <c r="X1485" i="8"/>
  <c r="W1486" i="8"/>
  <c r="X1486" i="8"/>
  <c r="W1487" i="8"/>
  <c r="X1487" i="8"/>
  <c r="W1488" i="8"/>
  <c r="X1488" i="8"/>
  <c r="W1489" i="8"/>
  <c r="X1489" i="8"/>
  <c r="W1490" i="8"/>
  <c r="X1490" i="8"/>
  <c r="W1491" i="8"/>
  <c r="X1491" i="8"/>
  <c r="W1492" i="8"/>
  <c r="X1492" i="8"/>
  <c r="W1493" i="8"/>
  <c r="X1493" i="8"/>
  <c r="W1494" i="8"/>
  <c r="X1494" i="8"/>
  <c r="W1495" i="8"/>
  <c r="X1495" i="8"/>
  <c r="W96" i="8"/>
  <c r="X96" i="8"/>
  <c r="W97" i="8"/>
  <c r="X97" i="8"/>
  <c r="W1496" i="8"/>
  <c r="X1496" i="8"/>
  <c r="W1497" i="8"/>
  <c r="X1497" i="8"/>
  <c r="W1498" i="8"/>
  <c r="X1498" i="8"/>
  <c r="W1499" i="8"/>
  <c r="X1499" i="8"/>
  <c r="W1500" i="8"/>
  <c r="X1500" i="8"/>
  <c r="W1501" i="8"/>
  <c r="X1501" i="8"/>
  <c r="W1502" i="8"/>
  <c r="X1502" i="8"/>
  <c r="W1503" i="8"/>
  <c r="X1503" i="8"/>
  <c r="W1504" i="8"/>
  <c r="X1504" i="8"/>
  <c r="W1505" i="8"/>
  <c r="X1505" i="8"/>
  <c r="W1506" i="8"/>
  <c r="X1506" i="8"/>
  <c r="W1507" i="8"/>
  <c r="X1507" i="8"/>
  <c r="W1508" i="8"/>
  <c r="X1508" i="8"/>
  <c r="W1509" i="8"/>
  <c r="X1509" i="8"/>
  <c r="W1510" i="8"/>
  <c r="X1510" i="8"/>
  <c r="W1511" i="8"/>
  <c r="X1511" i="8"/>
  <c r="W1512" i="8"/>
  <c r="X1512" i="8"/>
  <c r="W1513" i="8"/>
  <c r="X1513" i="8"/>
  <c r="W1514" i="8"/>
  <c r="X1514" i="8"/>
  <c r="W1515" i="8"/>
  <c r="X1515" i="8"/>
  <c r="W1516" i="8"/>
  <c r="X1516" i="8"/>
  <c r="W1517" i="8"/>
  <c r="X1517" i="8"/>
  <c r="W1518" i="8"/>
  <c r="X1518" i="8"/>
  <c r="W1519" i="8"/>
  <c r="X1519" i="8"/>
  <c r="W1520" i="8"/>
  <c r="X1520" i="8"/>
  <c r="W1521" i="8"/>
  <c r="X1521" i="8"/>
  <c r="W1522" i="8"/>
  <c r="X1522" i="8"/>
  <c r="W1523" i="8"/>
  <c r="X1523" i="8"/>
  <c r="W1524" i="8"/>
  <c r="X1524" i="8"/>
  <c r="W1525" i="8"/>
  <c r="X1525" i="8"/>
  <c r="W1526" i="8"/>
  <c r="X1526" i="8"/>
  <c r="W1527" i="8"/>
  <c r="X1527" i="8"/>
  <c r="W1528" i="8"/>
  <c r="X1528" i="8"/>
  <c r="W1529" i="8"/>
  <c r="X1529" i="8"/>
  <c r="W1530" i="8"/>
  <c r="X1530" i="8"/>
  <c r="W1531" i="8"/>
  <c r="X1531" i="8"/>
  <c r="W1532" i="8"/>
  <c r="X1532" i="8"/>
  <c r="W1533" i="8"/>
  <c r="X1533" i="8"/>
  <c r="W1534" i="8"/>
  <c r="X1534" i="8"/>
  <c r="W1535" i="8"/>
  <c r="X1535" i="8"/>
  <c r="W1536" i="8"/>
  <c r="X1536" i="8"/>
  <c r="W1537" i="8"/>
  <c r="X1537" i="8"/>
  <c r="W1538" i="8"/>
  <c r="X1538" i="8"/>
  <c r="W1539" i="8"/>
  <c r="X1539" i="8"/>
  <c r="W1540" i="8"/>
  <c r="X1540" i="8"/>
  <c r="W1541" i="8"/>
  <c r="X1541" i="8"/>
  <c r="W1542" i="8"/>
  <c r="X1542" i="8"/>
  <c r="W1543" i="8"/>
  <c r="X1543" i="8"/>
  <c r="W1544" i="8"/>
  <c r="X1544" i="8"/>
  <c r="W1545" i="8"/>
  <c r="X1545" i="8"/>
  <c r="W1546" i="8"/>
  <c r="X1546" i="8"/>
  <c r="W1547" i="8"/>
  <c r="X1547" i="8"/>
  <c r="W1548" i="8"/>
  <c r="X1548" i="8"/>
  <c r="W1549" i="8"/>
  <c r="X1549" i="8"/>
  <c r="W1550" i="8"/>
  <c r="X1550" i="8"/>
  <c r="W1551" i="8"/>
  <c r="X1551" i="8"/>
  <c r="W1552" i="8"/>
  <c r="X1552" i="8"/>
  <c r="W1553" i="8"/>
  <c r="X1553" i="8"/>
  <c r="W1554" i="8"/>
  <c r="X1554" i="8"/>
  <c r="W1555" i="8"/>
  <c r="X1555" i="8"/>
  <c r="W1556" i="8"/>
  <c r="X1556" i="8"/>
  <c r="W1557" i="8"/>
  <c r="X1557" i="8"/>
  <c r="W1558" i="8"/>
  <c r="X1558" i="8"/>
  <c r="W1559" i="8"/>
  <c r="X1559" i="8"/>
  <c r="W1560" i="8"/>
  <c r="X1560" i="8"/>
  <c r="W1561" i="8"/>
  <c r="X1561" i="8"/>
  <c r="W1562" i="8"/>
  <c r="X1562" i="8"/>
  <c r="W1563" i="8"/>
  <c r="X1563" i="8"/>
  <c r="W1564" i="8"/>
  <c r="X1564" i="8"/>
  <c r="W1565" i="8"/>
  <c r="X1565" i="8"/>
  <c r="W1566" i="8"/>
  <c r="X1566" i="8"/>
  <c r="W1567" i="8"/>
  <c r="X1567" i="8"/>
  <c r="W1568" i="8"/>
  <c r="X1568" i="8"/>
  <c r="W1569" i="8"/>
  <c r="X1569" i="8"/>
  <c r="W1570" i="8"/>
  <c r="X1570" i="8"/>
  <c r="W1571" i="8"/>
  <c r="X1571" i="8"/>
  <c r="W1572" i="8"/>
  <c r="X1572" i="8"/>
  <c r="W1573" i="8"/>
  <c r="X1573" i="8"/>
  <c r="W1574" i="8"/>
  <c r="X1574" i="8"/>
  <c r="W1575" i="8"/>
  <c r="X1575" i="8"/>
  <c r="W1576" i="8"/>
  <c r="X1576" i="8"/>
  <c r="W1577" i="8"/>
  <c r="X1577" i="8"/>
  <c r="W1578" i="8"/>
  <c r="X1578" i="8"/>
  <c r="W1579" i="8"/>
  <c r="X1579" i="8"/>
  <c r="W1580" i="8"/>
  <c r="X1580" i="8"/>
  <c r="W1581" i="8"/>
  <c r="X1581" i="8"/>
  <c r="W1582" i="8"/>
  <c r="X1582" i="8"/>
  <c r="W1583" i="8"/>
  <c r="X1583" i="8"/>
  <c r="W1584" i="8"/>
  <c r="X1584" i="8"/>
  <c r="W1585" i="8"/>
  <c r="X1585" i="8"/>
  <c r="W1586" i="8"/>
  <c r="X1586" i="8"/>
  <c r="W1587" i="8"/>
  <c r="X1587" i="8"/>
  <c r="W1588" i="8"/>
  <c r="X1588" i="8"/>
  <c r="W1589" i="8"/>
  <c r="X1589" i="8"/>
  <c r="W1590" i="8"/>
  <c r="X1590" i="8"/>
  <c r="W1591" i="8"/>
  <c r="X1591" i="8"/>
  <c r="W1592" i="8"/>
  <c r="X1592" i="8"/>
  <c r="W1593" i="8"/>
  <c r="X1593" i="8"/>
  <c r="W1594" i="8"/>
  <c r="X1594" i="8"/>
  <c r="W1595" i="8"/>
  <c r="X1595" i="8"/>
  <c r="W1596" i="8"/>
  <c r="X1596" i="8"/>
  <c r="W1597" i="8"/>
  <c r="X1597" i="8"/>
  <c r="W1598" i="8"/>
  <c r="X1598" i="8"/>
  <c r="W1599" i="8"/>
  <c r="X1599" i="8"/>
  <c r="W1600" i="8"/>
  <c r="X1600" i="8"/>
  <c r="W98" i="8"/>
  <c r="X98" i="8"/>
  <c r="W99" i="8"/>
  <c r="X99" i="8"/>
  <c r="W1601" i="8"/>
  <c r="X1601" i="8"/>
  <c r="W1602" i="8"/>
  <c r="X1602" i="8"/>
  <c r="W1603" i="8"/>
  <c r="X1603" i="8"/>
  <c r="W1604" i="8"/>
  <c r="X1604" i="8"/>
  <c r="W1605" i="8"/>
  <c r="X1605" i="8"/>
  <c r="W1606" i="8"/>
  <c r="X1606" i="8"/>
  <c r="W1607" i="8"/>
  <c r="X1607" i="8"/>
  <c r="W1608" i="8"/>
  <c r="X1608" i="8"/>
  <c r="W1609" i="8"/>
  <c r="X1609" i="8"/>
  <c r="W1610" i="8"/>
  <c r="X1610" i="8"/>
  <c r="W1611" i="8"/>
  <c r="X1611" i="8"/>
  <c r="W1612" i="8"/>
  <c r="X1612" i="8"/>
  <c r="W1613" i="8"/>
  <c r="X1613" i="8"/>
  <c r="W1614" i="8"/>
  <c r="X1614" i="8"/>
  <c r="W1615" i="8"/>
  <c r="X1615" i="8"/>
  <c r="W1616" i="8"/>
  <c r="X1616" i="8"/>
  <c r="W1617" i="8"/>
  <c r="X1617" i="8"/>
  <c r="W1618" i="8"/>
  <c r="X1618" i="8"/>
  <c r="W1619" i="8"/>
  <c r="X1619" i="8"/>
  <c r="W1620" i="8"/>
  <c r="X1620" i="8"/>
  <c r="W1621" i="8"/>
  <c r="X1621" i="8"/>
  <c r="W1622" i="8"/>
  <c r="X1622" i="8"/>
  <c r="W1623" i="8"/>
  <c r="X1623" i="8"/>
  <c r="W1624" i="8"/>
  <c r="X1624" i="8"/>
  <c r="W1625" i="8"/>
  <c r="X1625" i="8"/>
  <c r="W1626" i="8"/>
  <c r="X1626" i="8"/>
  <c r="W1627" i="8"/>
  <c r="X1627" i="8"/>
  <c r="W1628" i="8"/>
  <c r="X1628" i="8"/>
  <c r="W1629" i="8"/>
  <c r="X1629" i="8"/>
  <c r="W1630" i="8"/>
  <c r="X1630" i="8"/>
  <c r="W1631" i="8"/>
  <c r="X1631" i="8"/>
  <c r="W1632" i="8"/>
  <c r="X1632" i="8"/>
  <c r="W1633" i="8"/>
  <c r="X1633" i="8"/>
  <c r="W1634" i="8"/>
  <c r="X1634" i="8"/>
  <c r="W1635" i="8"/>
  <c r="X1635" i="8"/>
  <c r="W1636" i="8"/>
  <c r="X1636" i="8"/>
  <c r="W1637" i="8"/>
  <c r="X1637" i="8"/>
  <c r="W1638" i="8"/>
  <c r="X1638" i="8"/>
  <c r="W1639" i="8"/>
  <c r="X1639" i="8"/>
  <c r="W1640" i="8"/>
  <c r="X1640" i="8"/>
  <c r="W1641" i="8"/>
  <c r="X1641" i="8"/>
  <c r="W1642" i="8"/>
  <c r="X1642" i="8"/>
  <c r="W1643" i="8"/>
  <c r="X1643" i="8"/>
  <c r="W1644" i="8"/>
  <c r="X1644" i="8"/>
  <c r="W1645" i="8"/>
  <c r="X1645" i="8"/>
  <c r="W1646" i="8"/>
  <c r="X1646" i="8"/>
  <c r="W1647" i="8"/>
  <c r="X1647" i="8"/>
  <c r="W1648" i="8"/>
  <c r="X1648" i="8"/>
  <c r="W1649" i="8"/>
  <c r="X1649" i="8"/>
  <c r="W1650" i="8"/>
  <c r="X1650" i="8"/>
  <c r="W1651" i="8"/>
  <c r="X1651" i="8"/>
  <c r="W1652" i="8"/>
  <c r="X1652" i="8"/>
  <c r="W1653" i="8"/>
  <c r="X1653" i="8"/>
  <c r="W1654" i="8"/>
  <c r="X1654" i="8"/>
  <c r="W1655" i="8"/>
  <c r="X1655" i="8"/>
  <c r="W1656" i="8"/>
  <c r="X1656" i="8"/>
  <c r="W1657" i="8"/>
  <c r="X1657" i="8"/>
  <c r="W1658" i="8"/>
  <c r="X1658" i="8"/>
  <c r="W1659" i="8"/>
  <c r="X1659" i="8"/>
  <c r="W1660" i="8"/>
  <c r="X1660" i="8"/>
  <c r="W1661" i="8"/>
  <c r="X1661" i="8"/>
  <c r="W1662" i="8"/>
  <c r="X1662" i="8"/>
  <c r="W1663" i="8"/>
  <c r="X1663" i="8"/>
  <c r="W1664" i="8"/>
  <c r="X1664" i="8"/>
  <c r="W1665" i="8"/>
  <c r="X1665" i="8"/>
  <c r="W1666" i="8"/>
  <c r="X1666" i="8"/>
  <c r="W1667" i="8"/>
  <c r="X1667" i="8"/>
  <c r="W1668" i="8"/>
  <c r="X1668" i="8"/>
  <c r="W1669" i="8"/>
  <c r="X1669" i="8"/>
  <c r="W1670" i="8"/>
  <c r="X1670" i="8"/>
  <c r="W1671" i="8"/>
  <c r="X1671" i="8"/>
  <c r="W1672" i="8"/>
  <c r="X1672" i="8"/>
  <c r="W1673" i="8"/>
  <c r="X1673" i="8"/>
  <c r="W1674" i="8"/>
  <c r="X1674" i="8"/>
  <c r="W1675" i="8"/>
  <c r="X1675" i="8"/>
  <c r="W1676" i="8"/>
  <c r="X1676" i="8"/>
  <c r="W1677" i="8"/>
  <c r="X1677" i="8"/>
  <c r="W1678" i="8"/>
  <c r="X1678" i="8"/>
  <c r="W1679" i="8"/>
  <c r="X1679" i="8"/>
  <c r="W1680" i="8"/>
  <c r="X1680" i="8"/>
  <c r="W1681" i="8"/>
  <c r="X1681" i="8"/>
  <c r="W1682" i="8"/>
  <c r="X1682" i="8"/>
  <c r="W1683" i="8"/>
  <c r="X1683" i="8"/>
  <c r="W1684" i="8"/>
  <c r="X1684" i="8"/>
  <c r="W1685" i="8"/>
  <c r="X1685" i="8"/>
  <c r="W1686" i="8"/>
  <c r="X1686" i="8"/>
  <c r="W1687" i="8"/>
  <c r="X1687" i="8"/>
  <c r="W1688" i="8"/>
  <c r="X1688" i="8"/>
  <c r="W1689" i="8"/>
  <c r="X1689" i="8"/>
  <c r="W1690" i="8"/>
  <c r="X1690" i="8"/>
  <c r="W1691" i="8"/>
  <c r="X1691" i="8"/>
  <c r="W1692" i="8"/>
  <c r="X1692" i="8"/>
  <c r="W1693" i="8"/>
  <c r="X1693" i="8"/>
  <c r="W1694" i="8"/>
  <c r="X1694" i="8"/>
  <c r="W1695" i="8"/>
  <c r="X1695" i="8"/>
  <c r="W1696" i="8"/>
  <c r="X1696" i="8"/>
  <c r="W1697" i="8"/>
  <c r="X1697" i="8"/>
  <c r="W1698" i="8"/>
  <c r="X1698" i="8"/>
  <c r="W1699" i="8"/>
  <c r="X1699" i="8"/>
  <c r="W1700" i="8"/>
  <c r="X1700" i="8"/>
  <c r="W1701" i="8"/>
  <c r="X1701" i="8"/>
  <c r="W1702" i="8"/>
  <c r="X1702" i="8"/>
  <c r="W1703" i="8"/>
  <c r="X1703" i="8"/>
  <c r="W1704" i="8"/>
  <c r="X1704" i="8"/>
  <c r="W1705" i="8"/>
  <c r="X1705" i="8"/>
  <c r="W1706" i="8"/>
  <c r="X1706" i="8"/>
  <c r="W1707" i="8"/>
  <c r="X1707" i="8"/>
  <c r="W1708" i="8"/>
  <c r="X1708" i="8"/>
  <c r="W1709" i="8"/>
  <c r="X1709" i="8"/>
  <c r="W1710" i="8"/>
  <c r="X1710" i="8"/>
  <c r="W1711" i="8"/>
  <c r="X1711" i="8"/>
  <c r="W1712" i="8"/>
  <c r="X1712" i="8"/>
  <c r="W1713" i="8"/>
  <c r="X1713" i="8"/>
  <c r="W1714" i="8"/>
  <c r="X1714" i="8"/>
  <c r="W1715" i="8"/>
  <c r="X1715" i="8"/>
  <c r="W1716" i="8"/>
  <c r="X1716" i="8"/>
  <c r="W1717" i="8"/>
  <c r="X1717" i="8"/>
  <c r="W1718" i="8"/>
  <c r="X1718" i="8"/>
  <c r="W1719" i="8"/>
  <c r="X1719" i="8"/>
  <c r="W1720" i="8"/>
  <c r="X1720" i="8"/>
  <c r="W1721" i="8"/>
  <c r="X1721" i="8"/>
  <c r="W1722" i="8"/>
  <c r="X1722" i="8"/>
  <c r="W1723" i="8"/>
  <c r="X1723" i="8"/>
  <c r="W1724" i="8"/>
  <c r="X1724" i="8"/>
  <c r="W1725" i="8"/>
  <c r="X1725" i="8"/>
  <c r="W1726" i="8"/>
  <c r="X1726" i="8"/>
  <c r="W1727" i="8"/>
  <c r="X1727" i="8"/>
  <c r="W1728" i="8"/>
  <c r="X1728" i="8"/>
  <c r="W1729" i="8"/>
  <c r="X1729" i="8"/>
  <c r="W1730" i="8"/>
  <c r="X1730" i="8"/>
  <c r="W1731" i="8"/>
  <c r="X1731" i="8"/>
  <c r="W1732" i="8"/>
  <c r="X1732" i="8"/>
  <c r="W1733" i="8"/>
  <c r="X1733" i="8"/>
  <c r="W1734" i="8"/>
  <c r="X1734" i="8"/>
  <c r="W1735" i="8"/>
  <c r="X1735" i="8"/>
  <c r="W1736" i="8"/>
  <c r="X1736" i="8"/>
  <c r="W1737" i="8"/>
  <c r="X1737" i="8"/>
  <c r="W1738" i="8"/>
  <c r="X1738" i="8"/>
  <c r="W1739" i="8"/>
  <c r="X1739" i="8"/>
  <c r="W1740" i="8"/>
  <c r="X1740" i="8"/>
  <c r="W1741" i="8"/>
  <c r="X1741" i="8"/>
  <c r="W1742" i="8"/>
  <c r="X1742" i="8"/>
  <c r="W1743" i="8"/>
  <c r="X1743" i="8"/>
  <c r="W1744" i="8"/>
  <c r="X1744" i="8"/>
  <c r="W1745" i="8"/>
  <c r="X1745" i="8"/>
  <c r="W1746" i="8"/>
  <c r="X1746" i="8"/>
  <c r="W1747" i="8"/>
  <c r="X1747" i="8"/>
  <c r="W1748" i="8"/>
  <c r="X1748" i="8"/>
  <c r="W1749" i="8"/>
  <c r="X1749" i="8"/>
  <c r="W1750" i="8"/>
  <c r="X1750" i="8"/>
  <c r="W1751" i="8"/>
  <c r="X1751" i="8"/>
  <c r="W1752" i="8"/>
  <c r="X1752" i="8"/>
  <c r="W1753" i="8"/>
  <c r="X1753" i="8"/>
  <c r="W1754" i="8"/>
  <c r="X1754" i="8"/>
  <c r="W1755" i="8"/>
  <c r="X1755" i="8"/>
  <c r="W1756" i="8"/>
  <c r="X1756" i="8"/>
  <c r="W1757" i="8"/>
  <c r="X1757" i="8"/>
  <c r="W1758" i="8"/>
  <c r="X1758" i="8"/>
  <c r="W1761" i="8"/>
  <c r="X1761" i="8"/>
  <c r="W1762" i="8"/>
  <c r="X1762" i="8"/>
  <c r="W1763" i="8"/>
  <c r="X1763" i="8"/>
  <c r="W1764" i="8"/>
  <c r="X1764" i="8"/>
  <c r="W1765" i="8"/>
  <c r="X1765" i="8"/>
  <c r="W1766" i="8"/>
  <c r="X1766" i="8"/>
  <c r="W1767" i="8"/>
  <c r="X1767" i="8"/>
  <c r="W1768" i="8"/>
  <c r="X1768" i="8"/>
  <c r="W100" i="8"/>
  <c r="X100" i="8"/>
  <c r="W101" i="8"/>
  <c r="X101" i="8"/>
  <c r="W102" i="8"/>
  <c r="X102" i="8"/>
  <c r="W103" i="8"/>
  <c r="X103" i="8"/>
  <c r="W1769" i="8"/>
  <c r="X1769" i="8"/>
  <c r="W104" i="8"/>
  <c r="X104" i="8"/>
  <c r="W1770" i="8"/>
  <c r="X1770" i="8"/>
  <c r="W1771" i="8"/>
  <c r="X1771" i="8"/>
  <c r="W1772" i="8"/>
  <c r="X1772" i="8"/>
  <c r="W1773" i="8"/>
  <c r="X1773" i="8"/>
  <c r="W1774" i="8"/>
  <c r="X1774" i="8"/>
  <c r="W1775" i="8"/>
  <c r="X1775" i="8"/>
  <c r="W1776" i="8"/>
  <c r="X1776" i="8"/>
  <c r="W1777" i="8"/>
  <c r="X1777" i="8"/>
  <c r="W1778" i="8"/>
  <c r="X1778" i="8"/>
  <c r="W1779" i="8"/>
  <c r="X1779" i="8"/>
  <c r="W1780" i="8"/>
  <c r="X1780" i="8"/>
  <c r="W1781" i="8"/>
  <c r="X1781" i="8"/>
  <c r="W1782" i="8"/>
  <c r="X1782" i="8"/>
  <c r="W1783" i="8"/>
  <c r="X1783" i="8"/>
  <c r="W1784" i="8"/>
  <c r="X1784" i="8"/>
  <c r="W1785" i="8"/>
  <c r="X1785" i="8"/>
  <c r="W1786" i="8"/>
  <c r="X1786" i="8"/>
  <c r="W1787" i="8"/>
  <c r="X1787" i="8"/>
  <c r="W1788" i="8"/>
  <c r="X1788" i="8"/>
  <c r="W1789" i="8"/>
  <c r="X1789" i="8"/>
  <c r="W1790" i="8"/>
  <c r="X1790" i="8"/>
  <c r="W1791" i="8"/>
  <c r="X1791" i="8"/>
  <c r="W1792" i="8"/>
  <c r="X1792" i="8"/>
  <c r="W1793" i="8"/>
  <c r="X1793" i="8"/>
  <c r="W1794" i="8"/>
  <c r="X1794" i="8"/>
  <c r="W1795" i="8"/>
  <c r="X1795" i="8"/>
  <c r="W1796" i="8"/>
  <c r="X1796" i="8"/>
  <c r="W1797" i="8"/>
  <c r="X1797" i="8"/>
  <c r="W1798" i="8"/>
  <c r="X1798" i="8"/>
  <c r="W1799" i="8"/>
  <c r="X1799" i="8"/>
  <c r="W1800" i="8"/>
  <c r="X1800" i="8"/>
  <c r="W1801" i="8"/>
  <c r="X1801" i="8"/>
  <c r="W1802" i="8"/>
  <c r="X1802" i="8"/>
  <c r="W1803" i="8"/>
  <c r="X1803" i="8"/>
  <c r="W1804" i="8"/>
  <c r="X1804" i="8"/>
  <c r="W1805" i="8"/>
  <c r="X1805" i="8"/>
  <c r="W1806" i="8"/>
  <c r="X1806" i="8"/>
  <c r="W1807" i="8"/>
  <c r="X1807" i="8"/>
  <c r="W1808" i="8"/>
  <c r="X1808" i="8"/>
  <c r="W1809" i="8"/>
  <c r="X1809" i="8"/>
  <c r="W1810" i="8"/>
  <c r="X1810" i="8"/>
  <c r="W1811" i="8"/>
  <c r="X1811" i="8"/>
  <c r="W1812" i="8"/>
  <c r="X1812" i="8"/>
  <c r="W1813" i="8"/>
  <c r="X1813" i="8"/>
  <c r="W1814" i="8"/>
  <c r="X1814" i="8"/>
  <c r="W1815" i="8"/>
  <c r="X1815" i="8"/>
  <c r="W1816" i="8"/>
  <c r="X1816" i="8"/>
  <c r="W1817" i="8"/>
  <c r="X1817" i="8"/>
  <c r="W1818" i="8"/>
  <c r="X1818" i="8"/>
  <c r="W1819" i="8"/>
  <c r="X1819" i="8"/>
  <c r="W1820" i="8"/>
  <c r="X1820" i="8"/>
  <c r="W1821" i="8"/>
  <c r="X1821" i="8"/>
  <c r="W1822" i="8"/>
  <c r="X1822" i="8"/>
  <c r="W1823" i="8"/>
  <c r="X1823" i="8"/>
  <c r="W1824" i="8"/>
  <c r="X1824" i="8"/>
  <c r="W1825" i="8"/>
  <c r="X1825" i="8"/>
  <c r="W1826" i="8"/>
  <c r="X1826" i="8"/>
  <c r="W1827" i="8"/>
  <c r="X1827" i="8"/>
  <c r="W1828" i="8"/>
  <c r="X1828" i="8"/>
  <c r="W1829" i="8"/>
  <c r="X1829" i="8"/>
  <c r="W1830" i="8"/>
  <c r="X1830" i="8"/>
  <c r="W1831" i="8"/>
  <c r="X1831" i="8"/>
  <c r="W1832" i="8"/>
  <c r="X1832" i="8"/>
  <c r="W1833" i="8"/>
  <c r="X1833" i="8"/>
  <c r="W1834" i="8"/>
  <c r="X1834" i="8"/>
  <c r="W1835" i="8"/>
  <c r="X1835" i="8"/>
  <c r="W1836" i="8"/>
  <c r="X1836" i="8"/>
  <c r="W1837" i="8"/>
  <c r="X1837" i="8"/>
  <c r="W1838" i="8"/>
  <c r="X1838" i="8"/>
  <c r="W1839" i="8"/>
  <c r="X1839" i="8"/>
  <c r="W1840" i="8"/>
  <c r="X1840" i="8"/>
  <c r="W1841" i="8"/>
  <c r="X1841" i="8"/>
  <c r="W1842" i="8"/>
  <c r="X1842" i="8"/>
  <c r="W1843" i="8"/>
  <c r="X1843" i="8"/>
  <c r="W1844" i="8"/>
  <c r="X1844" i="8"/>
  <c r="W1845" i="8"/>
  <c r="X1845" i="8"/>
  <c r="W1846" i="8"/>
  <c r="X1846" i="8"/>
  <c r="W1847" i="8"/>
  <c r="X1847" i="8"/>
  <c r="W1848" i="8"/>
  <c r="X1848" i="8"/>
  <c r="W1849" i="8"/>
  <c r="X1849" i="8"/>
  <c r="W1850" i="8"/>
  <c r="X1850" i="8"/>
  <c r="W1851" i="8"/>
  <c r="X1851" i="8"/>
  <c r="W1852" i="8"/>
  <c r="X1852" i="8"/>
  <c r="W1853" i="8"/>
  <c r="X1853" i="8"/>
  <c r="W1854" i="8"/>
  <c r="X1854" i="8"/>
  <c r="W1855" i="8"/>
  <c r="X1855" i="8"/>
  <c r="W1856" i="8"/>
  <c r="X1856" i="8"/>
  <c r="W1857" i="8"/>
  <c r="X1857" i="8"/>
  <c r="W1858" i="8"/>
  <c r="X1858" i="8"/>
  <c r="W1859" i="8"/>
  <c r="X1859" i="8"/>
  <c r="W1860" i="8"/>
  <c r="X1860" i="8"/>
  <c r="W1861" i="8"/>
  <c r="X1861" i="8"/>
  <c r="W1862" i="8"/>
  <c r="X1862" i="8"/>
  <c r="W1863" i="8"/>
  <c r="X1863" i="8"/>
  <c r="W1864" i="8"/>
  <c r="X1864" i="8"/>
  <c r="W1865" i="8"/>
  <c r="X1865" i="8"/>
  <c r="W1866" i="8"/>
  <c r="X1866" i="8"/>
  <c r="W1867" i="8"/>
  <c r="X1867" i="8"/>
  <c r="W1868" i="8"/>
  <c r="X1868" i="8"/>
  <c r="W1869" i="8"/>
  <c r="X1869" i="8"/>
  <c r="W1870" i="8"/>
  <c r="X1870" i="8"/>
  <c r="W1871" i="8"/>
  <c r="X1871" i="8"/>
  <c r="W1872" i="8"/>
  <c r="X1872" i="8"/>
  <c r="W1873" i="8"/>
  <c r="X1873" i="8"/>
  <c r="W1874" i="8"/>
  <c r="X1874" i="8"/>
  <c r="W1875" i="8"/>
  <c r="X1875" i="8"/>
  <c r="W1876" i="8"/>
  <c r="X1876" i="8"/>
  <c r="W1877" i="8"/>
  <c r="X1877" i="8"/>
  <c r="W1878" i="8"/>
  <c r="X1878" i="8"/>
  <c r="W1879" i="8"/>
  <c r="X1879" i="8"/>
  <c r="W1880" i="8"/>
  <c r="X1880" i="8"/>
  <c r="W1881" i="8"/>
  <c r="X1881" i="8"/>
  <c r="W1882" i="8"/>
  <c r="X1882" i="8"/>
  <c r="W1883" i="8"/>
  <c r="X1883" i="8"/>
  <c r="W1884" i="8"/>
  <c r="X1884" i="8"/>
  <c r="W1885" i="8"/>
  <c r="X1885" i="8"/>
  <c r="W1886" i="8"/>
  <c r="X1886" i="8"/>
  <c r="W1887" i="8"/>
  <c r="X1887" i="8"/>
  <c r="W1888" i="8"/>
  <c r="X1888" i="8"/>
  <c r="W1889" i="8"/>
  <c r="X1889" i="8"/>
  <c r="W1890" i="8"/>
  <c r="X1890" i="8"/>
  <c r="W1891" i="8"/>
  <c r="X1891" i="8"/>
  <c r="W1892" i="8"/>
  <c r="X1892" i="8"/>
  <c r="W1893" i="8"/>
  <c r="X1893" i="8"/>
  <c r="W1894" i="8"/>
  <c r="X1894" i="8"/>
  <c r="W1895" i="8"/>
  <c r="X1895" i="8"/>
  <c r="W1896" i="8"/>
  <c r="X1896" i="8"/>
  <c r="W1897" i="8"/>
  <c r="X1897" i="8"/>
  <c r="W1898" i="8"/>
  <c r="X1898" i="8"/>
  <c r="W1899" i="8"/>
  <c r="X1899" i="8"/>
  <c r="W1900" i="8"/>
  <c r="X1900" i="8"/>
  <c r="W1901" i="8"/>
  <c r="X1901" i="8"/>
  <c r="W1902" i="8"/>
  <c r="X1902" i="8"/>
  <c r="W1903" i="8"/>
  <c r="X1903" i="8"/>
  <c r="W1904" i="8"/>
  <c r="X1904" i="8"/>
  <c r="W1905" i="8"/>
  <c r="X1905" i="8"/>
  <c r="W1906" i="8"/>
  <c r="X1906" i="8"/>
  <c r="W1907" i="8"/>
  <c r="X1907" i="8"/>
  <c r="W1908" i="8"/>
  <c r="X1908" i="8"/>
  <c r="W1909" i="8"/>
  <c r="X1909" i="8"/>
  <c r="W1910" i="8"/>
  <c r="X1910" i="8"/>
  <c r="W1911" i="8"/>
  <c r="X1911" i="8"/>
  <c r="W105" i="8"/>
  <c r="X105" i="8"/>
  <c r="W106" i="8"/>
  <c r="X106" i="8"/>
  <c r="W1912" i="8"/>
  <c r="X1912" i="8"/>
  <c r="W1913" i="8"/>
  <c r="X1913" i="8"/>
  <c r="W1914" i="8"/>
  <c r="X1914" i="8"/>
  <c r="W1915" i="8"/>
  <c r="X1915" i="8"/>
  <c r="W1916" i="8"/>
  <c r="X1916" i="8"/>
  <c r="W1917" i="8"/>
  <c r="X1917" i="8"/>
  <c r="W1918" i="8"/>
  <c r="X1918" i="8"/>
  <c r="W1919" i="8"/>
  <c r="X1919" i="8"/>
  <c r="W1920" i="8"/>
  <c r="X1920" i="8"/>
  <c r="W1921" i="8"/>
  <c r="X1921" i="8"/>
  <c r="W1922" i="8"/>
  <c r="X1922" i="8"/>
  <c r="W1923" i="8"/>
  <c r="X1923" i="8"/>
  <c r="W1924" i="8"/>
  <c r="X1924" i="8"/>
  <c r="W1925" i="8"/>
  <c r="X1925" i="8"/>
  <c r="W1926" i="8"/>
  <c r="X1926" i="8"/>
  <c r="W107" i="8"/>
  <c r="X107" i="8"/>
  <c r="W108" i="8"/>
  <c r="X108" i="8"/>
  <c r="W1927" i="8"/>
  <c r="X1927" i="8"/>
  <c r="W1928" i="8"/>
  <c r="X1928" i="8"/>
  <c r="W1929" i="8"/>
  <c r="X1929" i="8"/>
  <c r="W1930" i="8"/>
  <c r="X1930" i="8"/>
  <c r="W1931" i="8"/>
  <c r="X1931" i="8"/>
  <c r="W1932" i="8"/>
  <c r="X1932" i="8"/>
  <c r="W1933" i="8"/>
  <c r="X1933" i="8"/>
  <c r="W1934" i="8"/>
  <c r="X1934" i="8"/>
  <c r="W1935" i="8"/>
  <c r="X1935" i="8"/>
  <c r="W1936" i="8"/>
  <c r="X1936" i="8"/>
  <c r="W1937" i="8"/>
  <c r="X1937" i="8"/>
  <c r="W1938" i="8"/>
  <c r="X1938" i="8"/>
  <c r="W1939" i="8"/>
  <c r="X1939" i="8"/>
  <c r="W1940" i="8"/>
  <c r="X1940" i="8"/>
  <c r="W1941" i="8"/>
  <c r="X1941" i="8"/>
  <c r="W1942" i="8"/>
  <c r="X1942" i="8"/>
  <c r="W1943" i="8"/>
  <c r="X1943" i="8"/>
  <c r="W1944" i="8"/>
  <c r="X1944" i="8"/>
  <c r="W1945" i="8"/>
  <c r="X1945" i="8"/>
  <c r="W1946" i="8"/>
  <c r="X1946" i="8"/>
  <c r="W1947" i="8"/>
  <c r="X1947" i="8"/>
  <c r="W1948" i="8"/>
  <c r="X1948" i="8"/>
  <c r="W1949" i="8"/>
  <c r="X1949" i="8"/>
  <c r="W1950" i="8"/>
  <c r="X1950" i="8"/>
  <c r="W1951" i="8"/>
  <c r="X1951" i="8"/>
  <c r="W1952" i="8"/>
  <c r="X1952" i="8"/>
  <c r="W1953" i="8"/>
  <c r="X1953" i="8"/>
  <c r="W1954" i="8"/>
  <c r="X1954" i="8"/>
  <c r="W1955" i="8"/>
  <c r="X1955" i="8"/>
  <c r="W1956" i="8"/>
  <c r="X1956" i="8"/>
  <c r="W1957" i="8"/>
  <c r="X1957" i="8"/>
  <c r="W1958" i="8"/>
  <c r="X1958" i="8"/>
  <c r="W1959" i="8"/>
  <c r="X1959" i="8"/>
  <c r="W1960" i="8"/>
  <c r="X1960" i="8"/>
  <c r="W1961" i="8"/>
  <c r="X1961" i="8"/>
  <c r="W1962" i="8"/>
  <c r="X1962" i="8"/>
  <c r="W1963" i="8"/>
  <c r="X1963" i="8"/>
  <c r="W1964" i="8"/>
  <c r="X1964" i="8"/>
  <c r="W1965" i="8"/>
  <c r="X1965" i="8"/>
  <c r="W1966" i="8"/>
  <c r="X1966" i="8"/>
  <c r="W1967" i="8"/>
  <c r="X1967" i="8"/>
  <c r="W1968" i="8"/>
  <c r="X1968" i="8"/>
  <c r="W1969" i="8"/>
  <c r="X1969" i="8"/>
  <c r="W1970" i="8"/>
  <c r="X1970" i="8"/>
  <c r="W1971" i="8"/>
  <c r="X1971" i="8"/>
  <c r="W1972" i="8"/>
  <c r="X1972" i="8"/>
  <c r="W1973" i="8"/>
  <c r="X1973" i="8"/>
  <c r="W1974" i="8"/>
  <c r="X1974" i="8"/>
  <c r="W1975" i="8"/>
  <c r="X1975" i="8"/>
  <c r="W1976" i="8"/>
  <c r="X1976" i="8"/>
  <c r="W1977" i="8"/>
  <c r="X1977" i="8"/>
  <c r="W1978" i="8"/>
  <c r="X1978" i="8"/>
  <c r="W1979" i="8"/>
  <c r="X1979" i="8"/>
  <c r="W1980" i="8"/>
  <c r="X1980" i="8"/>
  <c r="W1981" i="8"/>
  <c r="X1981" i="8"/>
  <c r="W1982" i="8"/>
  <c r="X1982" i="8"/>
  <c r="W1983" i="8"/>
  <c r="X1983" i="8"/>
  <c r="W1984" i="8"/>
  <c r="X1984" i="8"/>
  <c r="W1985" i="8"/>
  <c r="X1985" i="8"/>
  <c r="W1986" i="8"/>
  <c r="X1986" i="8"/>
  <c r="W1987" i="8"/>
  <c r="X1987" i="8"/>
  <c r="W1988" i="8"/>
  <c r="X1988" i="8"/>
  <c r="W1989" i="8"/>
  <c r="X1989" i="8"/>
  <c r="W1990" i="8"/>
  <c r="X1990" i="8"/>
  <c r="W1991" i="8"/>
  <c r="X1991" i="8"/>
  <c r="W1992" i="8"/>
  <c r="X1992" i="8"/>
  <c r="W1993" i="8"/>
  <c r="X1993" i="8"/>
  <c r="W1994" i="8"/>
  <c r="X1994" i="8"/>
  <c r="W1995" i="8"/>
  <c r="X1995" i="8"/>
  <c r="W1996" i="8"/>
  <c r="X1996" i="8"/>
  <c r="W1997" i="8"/>
  <c r="X1997" i="8"/>
  <c r="W1998" i="8"/>
  <c r="X1998" i="8"/>
  <c r="W1999" i="8"/>
  <c r="X1999" i="8"/>
  <c r="W2000" i="8"/>
  <c r="X2000" i="8"/>
  <c r="W2001" i="8"/>
  <c r="X2001" i="8"/>
  <c r="W2002" i="8"/>
  <c r="X2002" i="8"/>
  <c r="W2003" i="8"/>
  <c r="X2003" i="8"/>
  <c r="W2004" i="8"/>
  <c r="X2004" i="8"/>
  <c r="W2005" i="8"/>
  <c r="X2005" i="8"/>
  <c r="W2006" i="8"/>
  <c r="X2006" i="8"/>
  <c r="W2007" i="8"/>
  <c r="X2007" i="8"/>
  <c r="W2008" i="8"/>
  <c r="X2008" i="8"/>
  <c r="W2009" i="8"/>
  <c r="X2009" i="8"/>
  <c r="W2010" i="8"/>
  <c r="X2010" i="8"/>
  <c r="W2011" i="8"/>
  <c r="X2011" i="8"/>
  <c r="W2012" i="8"/>
  <c r="X2012" i="8"/>
  <c r="W2013" i="8"/>
  <c r="X2013" i="8"/>
  <c r="W2014" i="8"/>
  <c r="X2014" i="8"/>
  <c r="W2015" i="8"/>
  <c r="X2015" i="8"/>
  <c r="W2016" i="8"/>
  <c r="X2016" i="8"/>
  <c r="W2017" i="8"/>
  <c r="X2017" i="8"/>
  <c r="W2018" i="8"/>
  <c r="X2018" i="8"/>
  <c r="W2019" i="8"/>
  <c r="X2019" i="8"/>
  <c r="W2020" i="8"/>
  <c r="X2020" i="8"/>
  <c r="W2021" i="8"/>
  <c r="X2021" i="8"/>
  <c r="W2022" i="8"/>
  <c r="X2022" i="8"/>
  <c r="W2023" i="8"/>
  <c r="X2023" i="8"/>
  <c r="W2024" i="8"/>
  <c r="X2024" i="8"/>
  <c r="W2025" i="8"/>
  <c r="X2025" i="8"/>
  <c r="W2026" i="8"/>
  <c r="X2026" i="8"/>
  <c r="W2027" i="8"/>
  <c r="X2027" i="8"/>
  <c r="W2028" i="8"/>
  <c r="X2028" i="8"/>
  <c r="W2029" i="8"/>
  <c r="X2029" i="8"/>
  <c r="W2030" i="8"/>
  <c r="X2030" i="8"/>
  <c r="W2031" i="8"/>
  <c r="X2031" i="8"/>
  <c r="W2032" i="8"/>
  <c r="X2032" i="8"/>
  <c r="W2033" i="8"/>
  <c r="X2033" i="8"/>
  <c r="W2034" i="8"/>
  <c r="X2034" i="8"/>
  <c r="W2035" i="8"/>
  <c r="X2035" i="8"/>
  <c r="W2036" i="8"/>
  <c r="X2036" i="8"/>
  <c r="W2037" i="8"/>
  <c r="X2037" i="8"/>
  <c r="W2038" i="8"/>
  <c r="X2038" i="8"/>
  <c r="W2039" i="8"/>
  <c r="X2039" i="8"/>
  <c r="W2040" i="8"/>
  <c r="X2040" i="8"/>
  <c r="W2041" i="8"/>
  <c r="X2041" i="8"/>
  <c r="W2042" i="8"/>
  <c r="X2042" i="8"/>
  <c r="W2043" i="8"/>
  <c r="X2043" i="8"/>
  <c r="W2044" i="8"/>
  <c r="X2044" i="8"/>
  <c r="W2045" i="8"/>
  <c r="X2045" i="8"/>
  <c r="W2046" i="8"/>
  <c r="X2046" i="8"/>
  <c r="W2047" i="8"/>
  <c r="X2047" i="8"/>
  <c r="W2048" i="8"/>
  <c r="X2048" i="8"/>
  <c r="W2049" i="8"/>
  <c r="X2049" i="8"/>
  <c r="W2050" i="8"/>
  <c r="X2050" i="8"/>
  <c r="W2051" i="8"/>
  <c r="X2051" i="8"/>
  <c r="W2052" i="8"/>
  <c r="X2052" i="8"/>
  <c r="W2053" i="8"/>
  <c r="X2053" i="8"/>
  <c r="W2054" i="8"/>
  <c r="X2054" i="8"/>
  <c r="W2055" i="8"/>
  <c r="X2055" i="8"/>
  <c r="W2056" i="8"/>
  <c r="X2056" i="8"/>
  <c r="W2057" i="8"/>
  <c r="X2057" i="8"/>
  <c r="W2058" i="8"/>
  <c r="X2058" i="8"/>
  <c r="W2059" i="8"/>
  <c r="X2059" i="8"/>
  <c r="W2060" i="8"/>
  <c r="X2060" i="8"/>
  <c r="W2061" i="8"/>
  <c r="X2061" i="8"/>
  <c r="W2062" i="8"/>
  <c r="X2062" i="8"/>
  <c r="W2063" i="8"/>
  <c r="X2063" i="8"/>
  <c r="W2064" i="8"/>
  <c r="X2064" i="8"/>
  <c r="W2065" i="8"/>
  <c r="X2065" i="8"/>
  <c r="W2066" i="8"/>
  <c r="X2066" i="8"/>
  <c r="W2067" i="8"/>
  <c r="X2067" i="8"/>
  <c r="W2068" i="8"/>
  <c r="X2068" i="8"/>
  <c r="W2069" i="8"/>
  <c r="X2069" i="8"/>
  <c r="W2070" i="8"/>
  <c r="X2070" i="8"/>
  <c r="W2071" i="8"/>
  <c r="X2071" i="8"/>
  <c r="W2072" i="8"/>
  <c r="X2072" i="8"/>
  <c r="W2073" i="8"/>
  <c r="X2073" i="8"/>
  <c r="W2074" i="8"/>
  <c r="X2074" i="8"/>
  <c r="W2075" i="8"/>
  <c r="X2075" i="8"/>
  <c r="W2076" i="8"/>
  <c r="X2076" i="8"/>
  <c r="W2077" i="8"/>
  <c r="X2077" i="8"/>
  <c r="W2078" i="8"/>
  <c r="X2078" i="8"/>
  <c r="W2079" i="8"/>
  <c r="X2079" i="8"/>
  <c r="W2080" i="8"/>
  <c r="X2080" i="8"/>
  <c r="W2081" i="8"/>
  <c r="X2081" i="8"/>
  <c r="W2082" i="8"/>
  <c r="X2082" i="8"/>
  <c r="W2083" i="8"/>
  <c r="X2083" i="8"/>
  <c r="W2084" i="8"/>
  <c r="X2084" i="8"/>
  <c r="W2085" i="8"/>
  <c r="X2085" i="8"/>
  <c r="W2086" i="8"/>
  <c r="X2086" i="8"/>
  <c r="W2087" i="8"/>
  <c r="X2087" i="8"/>
  <c r="W2088" i="8"/>
  <c r="X2088" i="8"/>
  <c r="W2089" i="8"/>
  <c r="X2089" i="8"/>
  <c r="W2090" i="8"/>
  <c r="X2090" i="8"/>
  <c r="W2091" i="8"/>
  <c r="X2091" i="8"/>
  <c r="W2092" i="8"/>
  <c r="X2092" i="8"/>
  <c r="W2093" i="8"/>
  <c r="X2093" i="8"/>
  <c r="W2094" i="8"/>
  <c r="X2094" i="8"/>
  <c r="W2095" i="8"/>
  <c r="X2095" i="8"/>
  <c r="W2096" i="8"/>
  <c r="X2096" i="8"/>
  <c r="W2097" i="8"/>
  <c r="X2097" i="8"/>
  <c r="W2098" i="8"/>
  <c r="X2098" i="8"/>
  <c r="W2099" i="8"/>
  <c r="X2099" i="8"/>
  <c r="W2100" i="8"/>
  <c r="X2100" i="8"/>
  <c r="W2101" i="8"/>
  <c r="X2101" i="8"/>
  <c r="W2102" i="8"/>
  <c r="X2102" i="8"/>
  <c r="W2103" i="8"/>
  <c r="X2103" i="8"/>
  <c r="W2104" i="8"/>
  <c r="X2104" i="8"/>
  <c r="W2105" i="8"/>
  <c r="X2105" i="8"/>
  <c r="W109" i="8"/>
  <c r="X109" i="8"/>
  <c r="W110" i="8"/>
  <c r="X110" i="8"/>
  <c r="W2106" i="8"/>
  <c r="X2106" i="8"/>
  <c r="W2107" i="8"/>
  <c r="X2107" i="8"/>
  <c r="W2108" i="8"/>
  <c r="X2108" i="8"/>
  <c r="W2109" i="8"/>
  <c r="X2109" i="8"/>
  <c r="W2110" i="8"/>
  <c r="X2110" i="8"/>
  <c r="W2111" i="8"/>
  <c r="X2111" i="8"/>
  <c r="W2112" i="8"/>
  <c r="X2112" i="8"/>
  <c r="W2113" i="8"/>
  <c r="X2113" i="8"/>
  <c r="W2114" i="8"/>
  <c r="X2114" i="8"/>
  <c r="W2115" i="8"/>
  <c r="X2115" i="8"/>
  <c r="W2116" i="8"/>
  <c r="X2116" i="8"/>
  <c r="W2117" i="8"/>
  <c r="X2117" i="8"/>
  <c r="W2118" i="8"/>
  <c r="X2118" i="8"/>
  <c r="W2119" i="8"/>
  <c r="X2119" i="8"/>
  <c r="W2120" i="8"/>
  <c r="X2120" i="8"/>
  <c r="W2121" i="8"/>
  <c r="X2121" i="8"/>
  <c r="W111" i="8"/>
  <c r="X111" i="8"/>
  <c r="W112" i="8"/>
  <c r="X112" i="8"/>
  <c r="W2122" i="8"/>
  <c r="X2122" i="8"/>
  <c r="W2123" i="8"/>
  <c r="X2123" i="8"/>
  <c r="W2124" i="8"/>
  <c r="X2124" i="8"/>
  <c r="W2125" i="8"/>
  <c r="X2125" i="8"/>
  <c r="W2126" i="8"/>
  <c r="X2126" i="8"/>
  <c r="W2127" i="8"/>
  <c r="X2127" i="8"/>
  <c r="W2128" i="8"/>
  <c r="X2128" i="8"/>
  <c r="W2129" i="8"/>
  <c r="X2129" i="8"/>
  <c r="W2130" i="8"/>
  <c r="X2130" i="8"/>
  <c r="W2131" i="8"/>
  <c r="X2131" i="8"/>
  <c r="W2132" i="8"/>
  <c r="X2132" i="8"/>
  <c r="W2133" i="8"/>
  <c r="X2133" i="8"/>
  <c r="W2134" i="8"/>
  <c r="X2134" i="8"/>
  <c r="W2135" i="8"/>
  <c r="X2135" i="8"/>
  <c r="W2136" i="8"/>
  <c r="X2136" i="8"/>
  <c r="W2137" i="8"/>
  <c r="X2137" i="8"/>
  <c r="W2138" i="8"/>
  <c r="X2138" i="8"/>
  <c r="W2139" i="8"/>
  <c r="X2139" i="8"/>
  <c r="W2140" i="8"/>
  <c r="X2140" i="8"/>
  <c r="W2141" i="8"/>
  <c r="X2141" i="8"/>
  <c r="W2142" i="8"/>
  <c r="X2142" i="8"/>
  <c r="W2143" i="8"/>
  <c r="X2143" i="8"/>
  <c r="W2144" i="8"/>
  <c r="X2144" i="8"/>
  <c r="W2145" i="8"/>
  <c r="X2145" i="8"/>
  <c r="W2146" i="8"/>
  <c r="X2146" i="8"/>
  <c r="W2147" i="8"/>
  <c r="X2147" i="8"/>
  <c r="W2148" i="8"/>
  <c r="X2148" i="8"/>
  <c r="W2149" i="8"/>
  <c r="X2149" i="8"/>
  <c r="W2150" i="8"/>
  <c r="X2150" i="8"/>
  <c r="W2151" i="8"/>
  <c r="X2151" i="8"/>
  <c r="W2152" i="8"/>
  <c r="X2152" i="8"/>
  <c r="W2153" i="8"/>
  <c r="X2153" i="8"/>
  <c r="W2154" i="8"/>
  <c r="X2154" i="8"/>
  <c r="W2155" i="8"/>
  <c r="X2155" i="8"/>
  <c r="W2156" i="8"/>
  <c r="X2156" i="8"/>
  <c r="W2157" i="8"/>
  <c r="X2157" i="8"/>
  <c r="W2158" i="8"/>
  <c r="X2158" i="8"/>
  <c r="W2159" i="8"/>
  <c r="X2159" i="8"/>
  <c r="W2160" i="8"/>
  <c r="X2160" i="8"/>
  <c r="W2161" i="8"/>
  <c r="X2161" i="8"/>
  <c r="W2162" i="8"/>
  <c r="X2162" i="8"/>
  <c r="W2163" i="8"/>
  <c r="X2163" i="8"/>
  <c r="W2164" i="8"/>
  <c r="X2164" i="8"/>
  <c r="W2165" i="8"/>
  <c r="X2165" i="8"/>
  <c r="W2166" i="8"/>
  <c r="X2166" i="8"/>
  <c r="W2167" i="8"/>
  <c r="X2167" i="8"/>
  <c r="W2168" i="8"/>
  <c r="X2168" i="8"/>
  <c r="W2169" i="8"/>
  <c r="X2169" i="8"/>
  <c r="W2170" i="8"/>
  <c r="X2170" i="8"/>
  <c r="W2171" i="8"/>
  <c r="X2171" i="8"/>
  <c r="W2172" i="8"/>
  <c r="X2172" i="8"/>
  <c r="W2173" i="8"/>
  <c r="X2173" i="8"/>
  <c r="W2174" i="8"/>
  <c r="X2174" i="8"/>
  <c r="W2175" i="8"/>
  <c r="X2175" i="8"/>
  <c r="W2176" i="8"/>
  <c r="X2176" i="8"/>
  <c r="W2177" i="8"/>
  <c r="X2177" i="8"/>
  <c r="W2178" i="8"/>
  <c r="X2178" i="8"/>
  <c r="W2179" i="8"/>
  <c r="X2179" i="8"/>
  <c r="W2180" i="8"/>
  <c r="X2180" i="8"/>
  <c r="W2181" i="8"/>
  <c r="X2181" i="8"/>
  <c r="W2182" i="8"/>
  <c r="X2182" i="8"/>
  <c r="W2183" i="8"/>
  <c r="X2183" i="8"/>
  <c r="W2184" i="8"/>
  <c r="X2184" i="8"/>
  <c r="W2185" i="8"/>
  <c r="X2185" i="8"/>
  <c r="W2186" i="8"/>
  <c r="X2186" i="8"/>
  <c r="W2187" i="8"/>
  <c r="X2187" i="8"/>
  <c r="W2188" i="8"/>
  <c r="X2188" i="8"/>
  <c r="W2189" i="8"/>
  <c r="X2189" i="8"/>
  <c r="W2190" i="8"/>
  <c r="X2190" i="8"/>
  <c r="W2191" i="8"/>
  <c r="X2191" i="8"/>
  <c r="W2192" i="8"/>
  <c r="X2192" i="8"/>
  <c r="W2193" i="8"/>
  <c r="X2193" i="8"/>
  <c r="W2194" i="8"/>
  <c r="X2194" i="8"/>
  <c r="W2195" i="8"/>
  <c r="X2195" i="8"/>
  <c r="W2196" i="8"/>
  <c r="X2196" i="8"/>
  <c r="W2197" i="8"/>
  <c r="X2197" i="8"/>
  <c r="W2198" i="8"/>
  <c r="X2198" i="8"/>
  <c r="W2199" i="8"/>
  <c r="X2199" i="8"/>
  <c r="W2200" i="8"/>
  <c r="X2200" i="8"/>
  <c r="W2201" i="8"/>
  <c r="X2201" i="8"/>
  <c r="W2202" i="8"/>
  <c r="X2202" i="8"/>
  <c r="W2203" i="8"/>
  <c r="X2203" i="8"/>
  <c r="W2204" i="8"/>
  <c r="X2204" i="8"/>
  <c r="W2205" i="8"/>
  <c r="X2205" i="8"/>
  <c r="W113" i="8"/>
  <c r="X113" i="8"/>
  <c r="W114" i="8"/>
  <c r="X114" i="8"/>
  <c r="W2206" i="8"/>
  <c r="X2206" i="8"/>
  <c r="W2207" i="8"/>
  <c r="X2207" i="8"/>
  <c r="W2208" i="8"/>
  <c r="X2208" i="8"/>
  <c r="W2209" i="8"/>
  <c r="X2209" i="8"/>
  <c r="W2210" i="8"/>
  <c r="X2210" i="8"/>
  <c r="W2211" i="8"/>
  <c r="X2211" i="8"/>
  <c r="W2212" i="8"/>
  <c r="X2212" i="8"/>
  <c r="W2213" i="8"/>
  <c r="X2213" i="8"/>
  <c r="W2214" i="8"/>
  <c r="X2214" i="8"/>
  <c r="W2215" i="8"/>
  <c r="X2215" i="8"/>
  <c r="W2216" i="8"/>
  <c r="X2216" i="8"/>
  <c r="W2217" i="8"/>
  <c r="X2217" i="8"/>
  <c r="W2218" i="8"/>
  <c r="X2218" i="8"/>
  <c r="W2219" i="8"/>
  <c r="X2219" i="8"/>
  <c r="W2220" i="8"/>
  <c r="X2220" i="8"/>
  <c r="W2221" i="8"/>
  <c r="X2221" i="8"/>
  <c r="W2222" i="8"/>
  <c r="X2222" i="8"/>
  <c r="W2223" i="8"/>
  <c r="X2223" i="8"/>
  <c r="W2224" i="8"/>
  <c r="X2224" i="8"/>
  <c r="W2225" i="8"/>
  <c r="X2225" i="8"/>
  <c r="W2226" i="8"/>
  <c r="X2226" i="8"/>
  <c r="W2227" i="8"/>
  <c r="X2227" i="8"/>
  <c r="W2228" i="8"/>
  <c r="X2228" i="8"/>
  <c r="W2229" i="8"/>
  <c r="X2229" i="8"/>
  <c r="W2230" i="8"/>
  <c r="X2230" i="8"/>
  <c r="W2231" i="8"/>
  <c r="X2231" i="8"/>
  <c r="W2232" i="8"/>
  <c r="X2232" i="8"/>
  <c r="W2233" i="8"/>
  <c r="X2233" i="8"/>
  <c r="W2234" i="8"/>
  <c r="X2234" i="8"/>
  <c r="W2235" i="8"/>
  <c r="X2235" i="8"/>
  <c r="W2236" i="8"/>
  <c r="X2236" i="8"/>
  <c r="W2237" i="8"/>
  <c r="X2237" i="8"/>
  <c r="W2238" i="8"/>
  <c r="X2238" i="8"/>
  <c r="W115" i="8"/>
  <c r="X115" i="8"/>
  <c r="W116" i="8"/>
  <c r="X116" i="8"/>
  <c r="W2239" i="8"/>
  <c r="X2239" i="8"/>
  <c r="W2240" i="8"/>
  <c r="X2240" i="8"/>
  <c r="W2241" i="8"/>
  <c r="X2241" i="8"/>
  <c r="W2242" i="8"/>
  <c r="X2242" i="8"/>
  <c r="W2243" i="8"/>
  <c r="X2243" i="8"/>
  <c r="W2244" i="8"/>
  <c r="X2244" i="8"/>
  <c r="W2245" i="8"/>
  <c r="X2245" i="8"/>
  <c r="W2246" i="8"/>
  <c r="X2246" i="8"/>
  <c r="W2247" i="8"/>
  <c r="X2247" i="8"/>
  <c r="W2248" i="8"/>
  <c r="X2248" i="8"/>
  <c r="W2249" i="8"/>
  <c r="X2249" i="8"/>
  <c r="W2250" i="8"/>
  <c r="X2250" i="8"/>
  <c r="W2251" i="8"/>
  <c r="X2251" i="8"/>
  <c r="W2252" i="8"/>
  <c r="X2252" i="8"/>
  <c r="W2253" i="8"/>
  <c r="X2253" i="8"/>
  <c r="W2254" i="8"/>
  <c r="X2254" i="8"/>
  <c r="W2255" i="8"/>
  <c r="X2255" i="8"/>
  <c r="W117" i="8"/>
  <c r="X117" i="8"/>
  <c r="W118" i="8"/>
  <c r="X118" i="8"/>
  <c r="W2256" i="8"/>
  <c r="X2256" i="8"/>
  <c r="W2257" i="8"/>
  <c r="X2257" i="8"/>
  <c r="W2258" i="8"/>
  <c r="X2258" i="8"/>
  <c r="W2259" i="8"/>
  <c r="X2259" i="8"/>
  <c r="W2260" i="8"/>
  <c r="X2260" i="8"/>
  <c r="W2261" i="8"/>
  <c r="X2261" i="8"/>
  <c r="W2262" i="8"/>
  <c r="X2262" i="8"/>
  <c r="W2263" i="8"/>
  <c r="X2263" i="8"/>
  <c r="W2264" i="8"/>
  <c r="X2264" i="8"/>
  <c r="W2265" i="8"/>
  <c r="X2265" i="8"/>
  <c r="W2266" i="8"/>
  <c r="X2266" i="8"/>
  <c r="W2267" i="8"/>
  <c r="X2267" i="8"/>
  <c r="W2268" i="8"/>
  <c r="X2268" i="8"/>
  <c r="W2269" i="8"/>
  <c r="X2269" i="8"/>
  <c r="W2270" i="8"/>
  <c r="X2270" i="8"/>
  <c r="W2271" i="8"/>
  <c r="X2271" i="8"/>
  <c r="W2272" i="8"/>
  <c r="X2272" i="8"/>
  <c r="W2273" i="8"/>
  <c r="X2273" i="8"/>
  <c r="W2274" i="8"/>
  <c r="X2274" i="8"/>
  <c r="W2275" i="8"/>
  <c r="X2275" i="8"/>
  <c r="W2276" i="8"/>
  <c r="X2276" i="8"/>
  <c r="W2277" i="8"/>
  <c r="X2277" i="8"/>
  <c r="W2278" i="8"/>
  <c r="X2278" i="8"/>
  <c r="W2279" i="8"/>
  <c r="X2279" i="8"/>
  <c r="W2280" i="8"/>
  <c r="X2280" i="8"/>
  <c r="W2281" i="8"/>
  <c r="X2281" i="8"/>
  <c r="W2282" i="8"/>
  <c r="X2282" i="8"/>
  <c r="W2283" i="8"/>
  <c r="X2283" i="8"/>
  <c r="W2284" i="8"/>
  <c r="X2284" i="8"/>
  <c r="W2285" i="8"/>
  <c r="X2285" i="8"/>
  <c r="W2286" i="8"/>
  <c r="X2286" i="8"/>
  <c r="W2287" i="8"/>
  <c r="X2287" i="8"/>
  <c r="W2288" i="8"/>
  <c r="X2288" i="8"/>
  <c r="W2289" i="8"/>
  <c r="X2289" i="8"/>
  <c r="W2290" i="8"/>
  <c r="X2290" i="8"/>
  <c r="W2291" i="8"/>
  <c r="X2291" i="8"/>
  <c r="W2292" i="8"/>
  <c r="X2292" i="8"/>
  <c r="W2293" i="8"/>
  <c r="X2293" i="8"/>
  <c r="W2294" i="8"/>
  <c r="X2294" i="8"/>
  <c r="W2295" i="8"/>
  <c r="X2295" i="8"/>
  <c r="W2296" i="8"/>
  <c r="X2296" i="8"/>
  <c r="W2297" i="8"/>
  <c r="X2297" i="8"/>
  <c r="W2298" i="8"/>
  <c r="X2298" i="8"/>
  <c r="W2299" i="8"/>
  <c r="X2299" i="8"/>
  <c r="W2300" i="8"/>
  <c r="X2300" i="8"/>
  <c r="W2301" i="8"/>
  <c r="X2301" i="8"/>
  <c r="W2302" i="8"/>
  <c r="X2302" i="8"/>
  <c r="W2303" i="8"/>
  <c r="X2303" i="8"/>
  <c r="W2304" i="8"/>
  <c r="X2304" i="8"/>
  <c r="W2305" i="8"/>
  <c r="X2305" i="8"/>
  <c r="W2306" i="8"/>
  <c r="X2306" i="8"/>
  <c r="W2307" i="8"/>
  <c r="X2307" i="8"/>
  <c r="W2308" i="8"/>
  <c r="X2308" i="8"/>
  <c r="W2309" i="8"/>
  <c r="X2309" i="8"/>
  <c r="W2310" i="8"/>
  <c r="X2310" i="8"/>
  <c r="W2311" i="8"/>
  <c r="X2311" i="8"/>
  <c r="W2312" i="8"/>
  <c r="X2312" i="8"/>
  <c r="W2313" i="8"/>
  <c r="X2313" i="8"/>
  <c r="W2314" i="8"/>
  <c r="X2314" i="8"/>
  <c r="W891" i="8"/>
  <c r="X891" i="8"/>
  <c r="W892" i="8"/>
  <c r="X892" i="8"/>
  <c r="W893" i="8"/>
  <c r="X893" i="8"/>
  <c r="W894" i="8"/>
  <c r="X894" i="8"/>
  <c r="W895" i="8"/>
  <c r="X895" i="8"/>
  <c r="W896" i="8"/>
  <c r="X896" i="8"/>
  <c r="W897" i="8"/>
  <c r="X897" i="8"/>
  <c r="W898" i="8"/>
  <c r="X898" i="8"/>
  <c r="W899" i="8"/>
  <c r="X899" i="8"/>
  <c r="W900" i="8"/>
  <c r="X900" i="8"/>
  <c r="W901" i="8"/>
  <c r="X901" i="8"/>
  <c r="W902" i="8"/>
  <c r="X902" i="8"/>
  <c r="W903" i="8"/>
  <c r="X903" i="8"/>
  <c r="W904" i="8"/>
  <c r="X904" i="8"/>
  <c r="W905" i="8"/>
  <c r="X905" i="8"/>
  <c r="W906" i="8"/>
  <c r="X906" i="8"/>
  <c r="W44" i="8"/>
  <c r="X44" i="8"/>
  <c r="W45" i="8"/>
  <c r="X45" i="8"/>
  <c r="W46" i="8"/>
  <c r="X46" i="8"/>
  <c r="W47" i="8"/>
  <c r="X47" i="8"/>
  <c r="W907" i="8"/>
  <c r="X907" i="8"/>
  <c r="W908" i="8"/>
  <c r="X908" i="8"/>
  <c r="W48" i="8"/>
  <c r="X48" i="8"/>
  <c r="W909" i="8"/>
  <c r="X909" i="8"/>
  <c r="W49" i="8"/>
  <c r="X49" i="8"/>
  <c r="W910" i="8"/>
  <c r="X910" i="8"/>
  <c r="W911" i="8"/>
  <c r="X911" i="8"/>
  <c r="W50" i="8"/>
  <c r="X50" i="8"/>
  <c r="W912" i="8"/>
  <c r="X912" i="8"/>
  <c r="W913" i="8"/>
  <c r="X913" i="8"/>
  <c r="W51" i="8"/>
  <c r="X51" i="8"/>
  <c r="W914" i="8"/>
  <c r="X914" i="8"/>
  <c r="W915" i="8"/>
  <c r="X915" i="8"/>
  <c r="W916" i="8"/>
  <c r="X916" i="8"/>
  <c r="W917" i="8"/>
  <c r="X917" i="8"/>
  <c r="W918" i="8"/>
  <c r="X918" i="8"/>
  <c r="W919" i="8"/>
  <c r="X919" i="8"/>
  <c r="W920" i="8"/>
  <c r="X920" i="8"/>
  <c r="W921" i="8"/>
  <c r="X921" i="8"/>
  <c r="W922" i="8"/>
  <c r="X922" i="8"/>
  <c r="W923" i="8"/>
  <c r="X923" i="8"/>
  <c r="W924" i="8"/>
  <c r="X924" i="8"/>
  <c r="W925" i="8"/>
  <c r="X925" i="8"/>
  <c r="W926" i="8"/>
  <c r="X926" i="8"/>
  <c r="W927" i="8"/>
  <c r="X927" i="8"/>
  <c r="W928" i="8"/>
  <c r="X928" i="8"/>
  <c r="W929" i="8"/>
  <c r="X929" i="8"/>
  <c r="W930" i="8"/>
  <c r="X930" i="8"/>
  <c r="W931" i="8"/>
  <c r="X931" i="8"/>
  <c r="W932" i="8"/>
  <c r="X932" i="8"/>
  <c r="W933" i="8"/>
  <c r="X933" i="8"/>
  <c r="W934" i="8"/>
  <c r="X934" i="8"/>
  <c r="W935" i="8"/>
  <c r="X935" i="8"/>
  <c r="W936" i="8"/>
  <c r="X936" i="8"/>
  <c r="W937" i="8"/>
  <c r="X937" i="8"/>
  <c r="W52" i="8"/>
  <c r="X52" i="8"/>
  <c r="W53" i="8"/>
  <c r="X53" i="8"/>
  <c r="W938" i="8"/>
  <c r="X938" i="8"/>
  <c r="W939" i="8"/>
  <c r="X939" i="8"/>
  <c r="W940" i="8"/>
  <c r="X940" i="8"/>
  <c r="W941" i="8"/>
  <c r="X941" i="8"/>
  <c r="W942" i="8"/>
  <c r="X942" i="8"/>
  <c r="W54" i="8"/>
  <c r="X54" i="8"/>
  <c r="W55" i="8"/>
  <c r="X55" i="8"/>
  <c r="W943" i="8"/>
  <c r="X943" i="8"/>
  <c r="W944" i="8"/>
  <c r="X944" i="8"/>
  <c r="W945" i="8"/>
  <c r="X945" i="8"/>
  <c r="W946" i="8"/>
  <c r="X946" i="8"/>
  <c r="W56" i="8"/>
  <c r="X56" i="8"/>
  <c r="W57" i="8"/>
  <c r="X57" i="8"/>
  <c r="W947" i="8"/>
  <c r="X947" i="8"/>
  <c r="W948" i="8"/>
  <c r="X948" i="8"/>
  <c r="W949" i="8"/>
  <c r="X949" i="8"/>
  <c r="W950" i="8"/>
  <c r="X950" i="8"/>
  <c r="W951" i="8"/>
  <c r="X951" i="8"/>
  <c r="W952" i="8"/>
  <c r="X952" i="8"/>
  <c r="W953" i="8"/>
  <c r="X953" i="8"/>
  <c r="W954" i="8"/>
  <c r="X954" i="8"/>
  <c r="W955" i="8"/>
  <c r="X955" i="8"/>
  <c r="W956" i="8"/>
  <c r="X956" i="8"/>
  <c r="W957" i="8"/>
  <c r="X957" i="8"/>
  <c r="W958" i="8"/>
  <c r="X958" i="8"/>
  <c r="W959" i="8"/>
  <c r="X959" i="8"/>
  <c r="W960" i="8"/>
  <c r="X960" i="8"/>
  <c r="W961" i="8"/>
  <c r="X961" i="8"/>
  <c r="W962" i="8"/>
  <c r="X962" i="8"/>
  <c r="W963" i="8"/>
  <c r="X963" i="8"/>
  <c r="W964" i="8"/>
  <c r="X964" i="8"/>
  <c r="W965" i="8"/>
  <c r="X965" i="8"/>
  <c r="W966" i="8"/>
  <c r="X966" i="8"/>
  <c r="W967" i="8"/>
  <c r="X967" i="8"/>
  <c r="W968" i="8"/>
  <c r="X968" i="8"/>
  <c r="W969" i="8"/>
  <c r="X969" i="8"/>
  <c r="W970" i="8"/>
  <c r="X970" i="8"/>
  <c r="W971" i="8"/>
  <c r="X971" i="8"/>
  <c r="W972" i="8"/>
  <c r="X972" i="8"/>
  <c r="W973" i="8"/>
  <c r="X973" i="8"/>
  <c r="W974" i="8"/>
  <c r="X974" i="8"/>
  <c r="W975" i="8"/>
  <c r="X975" i="8"/>
  <c r="W976" i="8"/>
  <c r="X976" i="8"/>
  <c r="W977" i="8"/>
  <c r="X977" i="8"/>
  <c r="W978" i="8"/>
  <c r="X978" i="8"/>
  <c r="W979" i="8"/>
  <c r="X979" i="8"/>
  <c r="W980" i="8"/>
  <c r="X980" i="8"/>
  <c r="W981" i="8"/>
  <c r="X981" i="8"/>
  <c r="W982" i="8"/>
  <c r="X982" i="8"/>
  <c r="W983" i="8"/>
  <c r="X983" i="8"/>
  <c r="W984" i="8"/>
  <c r="X984" i="8"/>
  <c r="W985" i="8"/>
  <c r="X985" i="8"/>
  <c r="W986" i="8"/>
  <c r="X986" i="8"/>
  <c r="W987" i="8"/>
  <c r="X987" i="8"/>
  <c r="W988" i="8"/>
  <c r="X988" i="8"/>
  <c r="W989" i="8"/>
  <c r="X989" i="8"/>
  <c r="W990" i="8"/>
  <c r="X990" i="8"/>
  <c r="W991" i="8"/>
  <c r="X991" i="8"/>
  <c r="W992" i="8"/>
  <c r="X992" i="8"/>
  <c r="W993" i="8"/>
  <c r="X993" i="8"/>
  <c r="W994" i="8"/>
  <c r="X994" i="8"/>
  <c r="W995" i="8"/>
  <c r="X995" i="8"/>
  <c r="W996" i="8"/>
  <c r="X996" i="8"/>
  <c r="W997" i="8"/>
  <c r="X997" i="8"/>
  <c r="W998" i="8"/>
  <c r="X998" i="8"/>
  <c r="W999" i="8"/>
  <c r="X999" i="8"/>
  <c r="W1000" i="8"/>
  <c r="X1000" i="8"/>
  <c r="W1001" i="8"/>
  <c r="X1001" i="8"/>
  <c r="W1002" i="8"/>
  <c r="X1002" i="8"/>
  <c r="W1003" i="8"/>
  <c r="X1003" i="8"/>
  <c r="W1004" i="8"/>
  <c r="X1004" i="8"/>
  <c r="W1005" i="8"/>
  <c r="X1005" i="8"/>
  <c r="W1006" i="8"/>
  <c r="X1006" i="8"/>
  <c r="W1007" i="8"/>
  <c r="X1007" i="8"/>
  <c r="W1008" i="8"/>
  <c r="X1008" i="8"/>
  <c r="W1009" i="8"/>
  <c r="X1009" i="8"/>
  <c r="W1010" i="8"/>
  <c r="X1010" i="8"/>
  <c r="W1011" i="8"/>
  <c r="X1011" i="8"/>
  <c r="W1012" i="8"/>
  <c r="X1012" i="8"/>
  <c r="W1013" i="8"/>
  <c r="X1013" i="8"/>
  <c r="W1014" i="8"/>
  <c r="X1014" i="8"/>
  <c r="W1015" i="8"/>
  <c r="X1015" i="8"/>
  <c r="W1016" i="8"/>
  <c r="X1016" i="8"/>
  <c r="W1017" i="8"/>
  <c r="X1017" i="8"/>
  <c r="W1018" i="8"/>
  <c r="X1018" i="8"/>
  <c r="W1019" i="8"/>
  <c r="X1019" i="8"/>
  <c r="W1020" i="8"/>
  <c r="X1020" i="8"/>
  <c r="W1021" i="8"/>
  <c r="X1021" i="8"/>
  <c r="W1022" i="8"/>
  <c r="X1022" i="8"/>
  <c r="W1023" i="8"/>
  <c r="X1023" i="8"/>
  <c r="W1024" i="8"/>
  <c r="X1024" i="8"/>
  <c r="W1025" i="8"/>
  <c r="X1025" i="8"/>
  <c r="W1026" i="8"/>
  <c r="X1026" i="8"/>
  <c r="W1027" i="8"/>
  <c r="X1027" i="8"/>
  <c r="W1028" i="8"/>
  <c r="X1028" i="8"/>
  <c r="W1029" i="8"/>
  <c r="X1029" i="8"/>
  <c r="W1030" i="8"/>
  <c r="X1030" i="8"/>
  <c r="W1031" i="8"/>
  <c r="X1031" i="8"/>
  <c r="W1032" i="8"/>
  <c r="X1032" i="8"/>
  <c r="W1033" i="8"/>
  <c r="X1033" i="8"/>
  <c r="W1034" i="8"/>
  <c r="X1034" i="8"/>
  <c r="W1035" i="8"/>
  <c r="X1035" i="8"/>
  <c r="W1036" i="8"/>
  <c r="X1036" i="8"/>
  <c r="W1037" i="8"/>
  <c r="X1037" i="8"/>
  <c r="W1038" i="8"/>
  <c r="X1038" i="8"/>
  <c r="W1039" i="8"/>
  <c r="X1039" i="8"/>
  <c r="W1040" i="8"/>
  <c r="X1040" i="8"/>
  <c r="W1041" i="8"/>
  <c r="X1041" i="8"/>
  <c r="W1042" i="8"/>
  <c r="X1042" i="8"/>
  <c r="W1043" i="8"/>
  <c r="X1043" i="8"/>
  <c r="W1044" i="8"/>
  <c r="X1044" i="8"/>
  <c r="W1045" i="8"/>
  <c r="X1045" i="8"/>
  <c r="W1046" i="8"/>
  <c r="X1046" i="8"/>
  <c r="W1047" i="8"/>
  <c r="X1047" i="8"/>
  <c r="W1048" i="8"/>
  <c r="X1048" i="8"/>
  <c r="W1049" i="8"/>
  <c r="X1049" i="8"/>
  <c r="W1050" i="8"/>
  <c r="X1050" i="8"/>
  <c r="W1051" i="8"/>
  <c r="X1051" i="8"/>
  <c r="W1052" i="8"/>
  <c r="X1052" i="8"/>
  <c r="W1053" i="8"/>
  <c r="X1053" i="8"/>
  <c r="W1054" i="8"/>
  <c r="X1054" i="8"/>
  <c r="W1055" i="8"/>
  <c r="X1055" i="8"/>
  <c r="W1056" i="8"/>
  <c r="X1056" i="8"/>
  <c r="W1057" i="8"/>
  <c r="X1057" i="8"/>
  <c r="W1058" i="8"/>
  <c r="X1058" i="8"/>
  <c r="W1059" i="8"/>
  <c r="X1059" i="8"/>
  <c r="W1060" i="8"/>
  <c r="X1060" i="8"/>
  <c r="W1061" i="8"/>
  <c r="X1061" i="8"/>
  <c r="W1062" i="8"/>
  <c r="X1062" i="8"/>
  <c r="W1063" i="8"/>
  <c r="X1063" i="8"/>
  <c r="W1064" i="8"/>
  <c r="X1064" i="8"/>
  <c r="W1065" i="8"/>
  <c r="X1065" i="8"/>
  <c r="W1066" i="8"/>
  <c r="X1066" i="8"/>
  <c r="W662" i="8"/>
  <c r="X662" i="8"/>
  <c r="W663" i="8"/>
  <c r="X663" i="8"/>
  <c r="W664" i="8"/>
  <c r="X664" i="8"/>
  <c r="W665" i="8"/>
  <c r="X665" i="8"/>
  <c r="W666" i="8"/>
  <c r="X666" i="8"/>
  <c r="W667" i="8"/>
  <c r="X667" i="8"/>
  <c r="W668" i="8"/>
  <c r="X668" i="8"/>
  <c r="W669" i="8"/>
  <c r="X669" i="8"/>
  <c r="W670" i="8"/>
  <c r="X670" i="8"/>
  <c r="W671" i="8"/>
  <c r="X671" i="8"/>
  <c r="W672" i="8"/>
  <c r="X672" i="8"/>
  <c r="W673" i="8"/>
  <c r="X673" i="8"/>
  <c r="W31" i="8"/>
  <c r="X31" i="8"/>
  <c r="W32" i="8"/>
  <c r="X32" i="8"/>
  <c r="W674" i="8"/>
  <c r="X674" i="8"/>
  <c r="W675" i="8"/>
  <c r="X675" i="8"/>
  <c r="W33" i="8"/>
  <c r="X33" i="8"/>
  <c r="W676" i="8"/>
  <c r="X676" i="8"/>
  <c r="W34" i="8"/>
  <c r="X34" i="8"/>
  <c r="W35" i="8"/>
  <c r="X35" i="8"/>
  <c r="W36" i="8"/>
  <c r="X36" i="8"/>
  <c r="W677" i="8"/>
  <c r="X677" i="8"/>
  <c r="W37" i="8"/>
  <c r="X37" i="8"/>
  <c r="W38" i="8"/>
  <c r="X38" i="8"/>
  <c r="W39" i="8"/>
  <c r="X39" i="8"/>
  <c r="W678" i="8"/>
  <c r="X678" i="8"/>
  <c r="W679" i="8"/>
  <c r="X679" i="8"/>
  <c r="W680" i="8"/>
  <c r="X680" i="8"/>
  <c r="W40" i="8"/>
  <c r="X40" i="8"/>
  <c r="W681" i="8"/>
  <c r="X681" i="8"/>
  <c r="W41" i="8"/>
  <c r="X41" i="8"/>
  <c r="W682" i="8"/>
  <c r="X682" i="8"/>
  <c r="W683" i="8"/>
  <c r="X683" i="8"/>
  <c r="W684" i="8"/>
  <c r="X684" i="8"/>
  <c r="W685" i="8"/>
  <c r="X685" i="8"/>
  <c r="W686" i="8"/>
  <c r="X686" i="8"/>
  <c r="W687" i="8"/>
  <c r="X687" i="8"/>
  <c r="W688" i="8"/>
  <c r="X688" i="8"/>
  <c r="W689" i="8"/>
  <c r="X689" i="8"/>
  <c r="W690" i="8"/>
  <c r="X690" i="8"/>
  <c r="W691" i="8"/>
  <c r="X691" i="8"/>
  <c r="W692" i="8"/>
  <c r="X692" i="8"/>
  <c r="W693" i="8"/>
  <c r="X693" i="8"/>
  <c r="W694" i="8"/>
  <c r="X694" i="8"/>
  <c r="W695" i="8"/>
  <c r="X695" i="8"/>
  <c r="W696" i="8"/>
  <c r="X696" i="8"/>
  <c r="W697" i="8"/>
  <c r="X697" i="8"/>
  <c r="W698" i="8"/>
  <c r="X698" i="8"/>
  <c r="W699" i="8"/>
  <c r="X699" i="8"/>
  <c r="W700" i="8"/>
  <c r="X700" i="8"/>
  <c r="W701" i="8"/>
  <c r="X701" i="8"/>
  <c r="W702" i="8"/>
  <c r="X702" i="8"/>
  <c r="W703" i="8"/>
  <c r="X703" i="8"/>
  <c r="W704" i="8"/>
  <c r="X704" i="8"/>
  <c r="W705" i="8"/>
  <c r="X705" i="8"/>
  <c r="W706" i="8"/>
  <c r="X706" i="8"/>
  <c r="W707" i="8"/>
  <c r="X707" i="8"/>
  <c r="W708" i="8"/>
  <c r="X708" i="8"/>
  <c r="W709" i="8"/>
  <c r="X709" i="8"/>
  <c r="W710" i="8"/>
  <c r="X710" i="8"/>
  <c r="W711" i="8"/>
  <c r="X711" i="8"/>
  <c r="W712" i="8"/>
  <c r="X712" i="8"/>
  <c r="W713" i="8"/>
  <c r="X713" i="8"/>
  <c r="W714" i="8"/>
  <c r="X714" i="8"/>
  <c r="W715" i="8"/>
  <c r="X715" i="8"/>
  <c r="W716" i="8"/>
  <c r="X716" i="8"/>
  <c r="W717" i="8"/>
  <c r="X717" i="8"/>
  <c r="W718" i="8"/>
  <c r="X718" i="8"/>
  <c r="W719" i="8"/>
  <c r="X719" i="8"/>
  <c r="W720" i="8"/>
  <c r="X720" i="8"/>
  <c r="W721" i="8"/>
  <c r="X721" i="8"/>
  <c r="W722" i="8"/>
  <c r="X722" i="8"/>
  <c r="W723" i="8"/>
  <c r="X723" i="8"/>
  <c r="W724" i="8"/>
  <c r="X724" i="8"/>
  <c r="W725" i="8"/>
  <c r="X725" i="8"/>
  <c r="W726" i="8"/>
  <c r="X726" i="8"/>
  <c r="W727" i="8"/>
  <c r="X727" i="8"/>
  <c r="W728" i="8"/>
  <c r="X728" i="8"/>
  <c r="W729" i="8"/>
  <c r="X729" i="8"/>
  <c r="W730" i="8"/>
  <c r="X730" i="8"/>
  <c r="W731" i="8"/>
  <c r="X731" i="8"/>
  <c r="W732" i="8"/>
  <c r="X732" i="8"/>
  <c r="W733" i="8"/>
  <c r="X733" i="8"/>
  <c r="W734" i="8"/>
  <c r="X734" i="8"/>
  <c r="W735" i="8"/>
  <c r="X735" i="8"/>
  <c r="W736" i="8"/>
  <c r="X736" i="8"/>
  <c r="W737" i="8"/>
  <c r="X737" i="8"/>
  <c r="W738" i="8"/>
  <c r="X738" i="8"/>
  <c r="W739" i="8"/>
  <c r="X739" i="8"/>
  <c r="W740" i="8"/>
  <c r="X740" i="8"/>
  <c r="W741" i="8"/>
  <c r="X741" i="8"/>
  <c r="W742" i="8"/>
  <c r="X742" i="8"/>
  <c r="W743" i="8"/>
  <c r="X743" i="8"/>
  <c r="W744" i="8"/>
  <c r="X744" i="8"/>
  <c r="W745" i="8"/>
  <c r="X745" i="8"/>
  <c r="W746" i="8"/>
  <c r="X746" i="8"/>
  <c r="W747" i="8"/>
  <c r="X747" i="8"/>
  <c r="W748" i="8"/>
  <c r="X748" i="8"/>
  <c r="W749" i="8"/>
  <c r="X749" i="8"/>
  <c r="W750" i="8"/>
  <c r="X750" i="8"/>
  <c r="W751" i="8"/>
  <c r="X751" i="8"/>
  <c r="W752" i="8"/>
  <c r="X752" i="8"/>
  <c r="W753" i="8"/>
  <c r="X753" i="8"/>
  <c r="W754" i="8"/>
  <c r="X754" i="8"/>
  <c r="W755" i="8"/>
  <c r="X755" i="8"/>
  <c r="W756" i="8"/>
  <c r="X756" i="8"/>
  <c r="W757" i="8"/>
  <c r="X757" i="8"/>
  <c r="W758" i="8"/>
  <c r="X758" i="8"/>
  <c r="W759" i="8"/>
  <c r="X759" i="8"/>
  <c r="W760" i="8"/>
  <c r="X760" i="8"/>
  <c r="W761" i="8"/>
  <c r="X761" i="8"/>
  <c r="W762" i="8"/>
  <c r="X762" i="8"/>
  <c r="W763" i="8"/>
  <c r="X763" i="8"/>
  <c r="W764" i="8"/>
  <c r="X764" i="8"/>
  <c r="W765" i="8"/>
  <c r="X765" i="8"/>
  <c r="W766" i="8"/>
  <c r="X766" i="8"/>
  <c r="W767" i="8"/>
  <c r="X767" i="8"/>
  <c r="W768" i="8"/>
  <c r="X768" i="8"/>
  <c r="W769" i="8"/>
  <c r="X769" i="8"/>
  <c r="W770" i="8"/>
  <c r="X770" i="8"/>
  <c r="W771" i="8"/>
  <c r="X771" i="8"/>
  <c r="W772" i="8"/>
  <c r="X772" i="8"/>
  <c r="W773" i="8"/>
  <c r="X773" i="8"/>
  <c r="W774" i="8"/>
  <c r="X774" i="8"/>
  <c r="W775" i="8"/>
  <c r="X775" i="8"/>
  <c r="W776" i="8"/>
  <c r="X776" i="8"/>
  <c r="W777" i="8"/>
  <c r="X777" i="8"/>
  <c r="W778" i="8"/>
  <c r="X778" i="8"/>
  <c r="W779" i="8"/>
  <c r="X779" i="8"/>
  <c r="W780" i="8"/>
  <c r="X780" i="8"/>
  <c r="W781" i="8"/>
  <c r="X781" i="8"/>
  <c r="W782" i="8"/>
  <c r="X782" i="8"/>
  <c r="W783" i="8"/>
  <c r="X783" i="8"/>
  <c r="W784" i="8"/>
  <c r="X784" i="8"/>
  <c r="W785" i="8"/>
  <c r="X785" i="8"/>
  <c r="W786" i="8"/>
  <c r="X786" i="8"/>
  <c r="W787" i="8"/>
  <c r="X787" i="8"/>
  <c r="W788" i="8"/>
  <c r="X788" i="8"/>
  <c r="W789" i="8"/>
  <c r="X789" i="8"/>
  <c r="W790" i="8"/>
  <c r="X790" i="8"/>
  <c r="W791" i="8"/>
  <c r="X791" i="8"/>
  <c r="W792" i="8"/>
  <c r="X792" i="8"/>
  <c r="W793" i="8"/>
  <c r="X793" i="8"/>
  <c r="W794" i="8"/>
  <c r="X794" i="8"/>
  <c r="W795" i="8"/>
  <c r="X795" i="8"/>
  <c r="W796" i="8"/>
  <c r="X796" i="8"/>
  <c r="W797" i="8"/>
  <c r="X797" i="8"/>
  <c r="W798" i="8"/>
  <c r="X798" i="8"/>
  <c r="W799" i="8"/>
  <c r="X799" i="8"/>
  <c r="W800" i="8"/>
  <c r="X800" i="8"/>
  <c r="W801" i="8"/>
  <c r="X801" i="8"/>
  <c r="W802" i="8"/>
  <c r="X802" i="8"/>
  <c r="W803" i="8"/>
  <c r="X803" i="8"/>
  <c r="W804" i="8"/>
  <c r="X804" i="8"/>
  <c r="W805" i="8"/>
  <c r="X805" i="8"/>
  <c r="W806" i="8"/>
  <c r="X806" i="8"/>
  <c r="W807" i="8"/>
  <c r="X807" i="8"/>
  <c r="W808" i="8"/>
  <c r="X808" i="8"/>
  <c r="W809" i="8"/>
  <c r="X809" i="8"/>
  <c r="W810" i="8"/>
  <c r="X810" i="8"/>
  <c r="W811" i="8"/>
  <c r="X811" i="8"/>
  <c r="W812" i="8"/>
  <c r="X812" i="8"/>
  <c r="W813" i="8"/>
  <c r="X813" i="8"/>
  <c r="W814" i="8"/>
  <c r="X814" i="8"/>
  <c r="W815" i="8"/>
  <c r="X815" i="8"/>
  <c r="W816" i="8"/>
  <c r="X816" i="8"/>
  <c r="W817" i="8"/>
  <c r="X817" i="8"/>
  <c r="W818" i="8"/>
  <c r="X818" i="8"/>
  <c r="W819" i="8"/>
  <c r="X819" i="8"/>
  <c r="W820" i="8"/>
  <c r="X820" i="8"/>
  <c r="W821" i="8"/>
  <c r="X821" i="8"/>
  <c r="W822" i="8"/>
  <c r="X822" i="8"/>
  <c r="W823" i="8"/>
  <c r="X823" i="8"/>
  <c r="W824" i="8"/>
  <c r="X824" i="8"/>
  <c r="W825" i="8"/>
  <c r="X825" i="8"/>
  <c r="W826" i="8"/>
  <c r="X826" i="8"/>
  <c r="W827" i="8"/>
  <c r="X827" i="8"/>
  <c r="W828" i="8"/>
  <c r="X828" i="8"/>
  <c r="W829" i="8"/>
  <c r="X829" i="8"/>
  <c r="W830" i="8"/>
  <c r="X830" i="8"/>
  <c r="W831" i="8"/>
  <c r="X831" i="8"/>
  <c r="W832" i="8"/>
  <c r="X832" i="8"/>
  <c r="W833" i="8"/>
  <c r="X833" i="8"/>
  <c r="W834" i="8"/>
  <c r="X834" i="8"/>
  <c r="W835" i="8"/>
  <c r="X835" i="8"/>
  <c r="W836" i="8"/>
  <c r="X836" i="8"/>
  <c r="W837" i="8"/>
  <c r="X837" i="8"/>
  <c r="W838" i="8"/>
  <c r="X838" i="8"/>
  <c r="W839" i="8"/>
  <c r="X839" i="8"/>
  <c r="W840" i="8"/>
  <c r="X840" i="8"/>
  <c r="W841" i="8"/>
  <c r="X841" i="8"/>
  <c r="W842" i="8"/>
  <c r="X842" i="8"/>
  <c r="W843" i="8"/>
  <c r="X843" i="8"/>
  <c r="W844" i="8"/>
  <c r="X844" i="8"/>
  <c r="W845" i="8"/>
  <c r="X845" i="8"/>
  <c r="W846" i="8"/>
  <c r="X846" i="8"/>
  <c r="W847" i="8"/>
  <c r="X847" i="8"/>
  <c r="W848" i="8"/>
  <c r="X848" i="8"/>
  <c r="W849" i="8"/>
  <c r="X849" i="8"/>
  <c r="W850" i="8"/>
  <c r="X850" i="8"/>
  <c r="W851" i="8"/>
  <c r="X851" i="8"/>
  <c r="W852" i="8"/>
  <c r="X852" i="8"/>
  <c r="W853" i="8"/>
  <c r="X853" i="8"/>
  <c r="W854" i="8"/>
  <c r="X854" i="8"/>
  <c r="W855" i="8"/>
  <c r="X855" i="8"/>
  <c r="W856" i="8"/>
  <c r="X856" i="8"/>
  <c r="W857" i="8"/>
  <c r="X857" i="8"/>
  <c r="W858" i="8"/>
  <c r="X858" i="8"/>
  <c r="W859" i="8"/>
  <c r="X859" i="8"/>
  <c r="W42" i="8"/>
  <c r="X42" i="8"/>
  <c r="W43" i="8"/>
  <c r="X43" i="8"/>
  <c r="W860" i="8"/>
  <c r="X860" i="8"/>
  <c r="W861" i="8"/>
  <c r="X861" i="8"/>
  <c r="W862" i="8"/>
  <c r="X862" i="8"/>
  <c r="W863" i="8"/>
  <c r="X863" i="8"/>
  <c r="W864" i="8"/>
  <c r="X864" i="8"/>
  <c r="W865" i="8"/>
  <c r="X865" i="8"/>
  <c r="W866" i="8"/>
  <c r="X866" i="8"/>
  <c r="W867" i="8"/>
  <c r="X867" i="8"/>
  <c r="W868" i="8"/>
  <c r="X868" i="8"/>
  <c r="W869" i="8"/>
  <c r="X869" i="8"/>
  <c r="W870" i="8"/>
  <c r="X870" i="8"/>
  <c r="W871" i="8"/>
  <c r="X871" i="8"/>
  <c r="W872" i="8"/>
  <c r="X872" i="8"/>
  <c r="W873" i="8"/>
  <c r="X873" i="8"/>
  <c r="W874" i="8"/>
  <c r="X874" i="8"/>
  <c r="W875" i="8"/>
  <c r="X875" i="8"/>
  <c r="W876" i="8"/>
  <c r="X876" i="8"/>
  <c r="W877" i="8"/>
  <c r="X877" i="8"/>
  <c r="W878" i="8"/>
  <c r="X878" i="8"/>
  <c r="W879" i="8"/>
  <c r="X879" i="8"/>
  <c r="W880" i="8"/>
  <c r="X880" i="8"/>
  <c r="W881" i="8"/>
  <c r="X881" i="8"/>
  <c r="W882" i="8"/>
  <c r="X882" i="8"/>
  <c r="W883" i="8"/>
  <c r="X883" i="8"/>
  <c r="W884" i="8"/>
  <c r="X884" i="8"/>
  <c r="W885" i="8"/>
  <c r="X885" i="8"/>
  <c r="W886" i="8"/>
  <c r="X886" i="8"/>
  <c r="W887" i="8"/>
  <c r="X887" i="8"/>
  <c r="W888" i="8"/>
  <c r="X888" i="8"/>
  <c r="W889" i="8"/>
  <c r="X889" i="8"/>
  <c r="W890" i="8"/>
  <c r="X890" i="8"/>
  <c r="W2617" i="8"/>
  <c r="X2617" i="8"/>
  <c r="W2618" i="8"/>
  <c r="X2618" i="8"/>
  <c r="W2619" i="8"/>
  <c r="X2619" i="8"/>
  <c r="W2620" i="8"/>
  <c r="X2620" i="8"/>
  <c r="W2621" i="8"/>
  <c r="X2621" i="8"/>
  <c r="W2622" i="8"/>
  <c r="X2622" i="8"/>
  <c r="W2623" i="8"/>
  <c r="X2623" i="8"/>
  <c r="W2624" i="8"/>
  <c r="X2624" i="8"/>
  <c r="W2625" i="8"/>
  <c r="X2625" i="8"/>
  <c r="W2626" i="8"/>
  <c r="X2626" i="8"/>
  <c r="W2627" i="8"/>
  <c r="X2627" i="8"/>
  <c r="W2628" i="8"/>
  <c r="X2628" i="8"/>
  <c r="W2629" i="8"/>
  <c r="X2629" i="8"/>
  <c r="W2630" i="8"/>
  <c r="X2630" i="8"/>
  <c r="W2631" i="8"/>
  <c r="X2631" i="8"/>
  <c r="W2632" i="8"/>
  <c r="X2632" i="8"/>
  <c r="W2633" i="8"/>
  <c r="X2633" i="8"/>
  <c r="W2634" i="8"/>
  <c r="X2634" i="8"/>
  <c r="W2635" i="8"/>
  <c r="X2635" i="8"/>
  <c r="W2636" i="8"/>
  <c r="X2636" i="8"/>
  <c r="W2637" i="8"/>
  <c r="X2637" i="8"/>
  <c r="W2638" i="8"/>
  <c r="X2638" i="8"/>
  <c r="W2639" i="8"/>
  <c r="X2639" i="8"/>
  <c r="W2640" i="8"/>
  <c r="X2640" i="8"/>
  <c r="W2641" i="8"/>
  <c r="X2641" i="8"/>
  <c r="W2642" i="8"/>
  <c r="X2642" i="8"/>
  <c r="W2643" i="8"/>
  <c r="X2643" i="8"/>
  <c r="W2644" i="8"/>
  <c r="X2644" i="8"/>
  <c r="W2645" i="8"/>
  <c r="X2645" i="8"/>
  <c r="W2646" i="8"/>
  <c r="X2646" i="8"/>
  <c r="W2647" i="8"/>
  <c r="X2647" i="8"/>
  <c r="W2648" i="8"/>
  <c r="X2648" i="8"/>
  <c r="W2649" i="8"/>
  <c r="X2649" i="8"/>
  <c r="W2650" i="8"/>
  <c r="X2650" i="8"/>
  <c r="W2651" i="8"/>
  <c r="X2651" i="8"/>
  <c r="W2652" i="8"/>
  <c r="X2652" i="8"/>
  <c r="W2653" i="8"/>
  <c r="X2653" i="8"/>
  <c r="W2654" i="8"/>
  <c r="X2654" i="8"/>
  <c r="W2655" i="8"/>
  <c r="X2655" i="8"/>
  <c r="W2656" i="8"/>
  <c r="X2656" i="8"/>
  <c r="W2657" i="8"/>
  <c r="X2657" i="8"/>
  <c r="W2658" i="8"/>
  <c r="X2658" i="8"/>
  <c r="W2659" i="8"/>
  <c r="X2659" i="8"/>
  <c r="W2660" i="8"/>
  <c r="X2660" i="8"/>
  <c r="W2661" i="8"/>
  <c r="X2661" i="8"/>
  <c r="W2662" i="8"/>
  <c r="X2662" i="8"/>
  <c r="W2663" i="8"/>
  <c r="X2663" i="8"/>
  <c r="W2664" i="8"/>
  <c r="X2664" i="8"/>
  <c r="W2665" i="8"/>
  <c r="X2665" i="8"/>
  <c r="W2666" i="8"/>
  <c r="X2666" i="8"/>
  <c r="W2667" i="8"/>
  <c r="X2667" i="8"/>
  <c r="W2668" i="8"/>
  <c r="X2668" i="8"/>
  <c r="W2669" i="8"/>
  <c r="X2669" i="8"/>
  <c r="W2670" i="8"/>
  <c r="X2670" i="8"/>
  <c r="W2671" i="8"/>
  <c r="X2671" i="8"/>
  <c r="W2672" i="8"/>
  <c r="X2672" i="8"/>
  <c r="W2673" i="8"/>
  <c r="X2673" i="8"/>
  <c r="W2674" i="8"/>
  <c r="X2674" i="8"/>
  <c r="W2675" i="8"/>
  <c r="X2675" i="8"/>
  <c r="W2676" i="8"/>
  <c r="X2676" i="8"/>
  <c r="W2677" i="8"/>
  <c r="X2677" i="8"/>
  <c r="W2678" i="8"/>
  <c r="X2678" i="8"/>
  <c r="W2679" i="8"/>
  <c r="X2679" i="8"/>
  <c r="W2680" i="8"/>
  <c r="X2680" i="8"/>
  <c r="W2681" i="8"/>
  <c r="X2681" i="8"/>
  <c r="W2682" i="8"/>
  <c r="X2682" i="8"/>
  <c r="W2683" i="8"/>
  <c r="X2683" i="8"/>
  <c r="W2684" i="8"/>
  <c r="X2684" i="8"/>
  <c r="W2685" i="8"/>
  <c r="X2685" i="8"/>
  <c r="W2686" i="8"/>
  <c r="X2686" i="8"/>
  <c r="W2687" i="8"/>
  <c r="X2687" i="8"/>
  <c r="W2688" i="8"/>
  <c r="X2688" i="8"/>
  <c r="W2689" i="8"/>
  <c r="X2689" i="8"/>
  <c r="W2690" i="8"/>
  <c r="X2690" i="8"/>
  <c r="W2691" i="8"/>
  <c r="X2691" i="8"/>
  <c r="W2692" i="8"/>
  <c r="X2692" i="8"/>
  <c r="W2693" i="8"/>
  <c r="X2693" i="8"/>
  <c r="W2694" i="8"/>
  <c r="X2694" i="8"/>
  <c r="W2695" i="8"/>
  <c r="X2695" i="8"/>
  <c r="W2696" i="8"/>
  <c r="X2696" i="8"/>
  <c r="W2697" i="8"/>
  <c r="X2697" i="8"/>
  <c r="W2698" i="8"/>
  <c r="X2698" i="8"/>
  <c r="W2699" i="8"/>
  <c r="X2699" i="8"/>
  <c r="W2700" i="8"/>
  <c r="X2700" i="8"/>
  <c r="W2701" i="8"/>
  <c r="X2701" i="8"/>
  <c r="W2702" i="8"/>
  <c r="X2702" i="8"/>
  <c r="W2703" i="8"/>
  <c r="X2703" i="8"/>
  <c r="W2704" i="8"/>
  <c r="X2704" i="8"/>
  <c r="W2705" i="8"/>
  <c r="X2705" i="8"/>
  <c r="W2706" i="8"/>
  <c r="X2706" i="8"/>
  <c r="W2707" i="8"/>
  <c r="X2707" i="8"/>
  <c r="W2708" i="8"/>
  <c r="X2708" i="8"/>
  <c r="W2709" i="8"/>
  <c r="X2709" i="8"/>
  <c r="W2710" i="8"/>
  <c r="X2710" i="8"/>
  <c r="W2711" i="8"/>
  <c r="X2711" i="8"/>
  <c r="W2712" i="8"/>
  <c r="X2712" i="8"/>
  <c r="W2713" i="8"/>
  <c r="X2713" i="8"/>
  <c r="W2714" i="8"/>
  <c r="X2714" i="8"/>
  <c r="W2715" i="8"/>
  <c r="X2715" i="8"/>
  <c r="W2716" i="8"/>
  <c r="X2716" i="8"/>
  <c r="W2717" i="8"/>
  <c r="X2717" i="8"/>
  <c r="W2718" i="8"/>
  <c r="X2718" i="8"/>
  <c r="W2719" i="8"/>
  <c r="X2719" i="8"/>
  <c r="W2720" i="8"/>
  <c r="X2720" i="8"/>
  <c r="W129" i="8"/>
  <c r="X129" i="8"/>
  <c r="W130" i="8"/>
  <c r="X130" i="8"/>
  <c r="W2721" i="8"/>
  <c r="X2721" i="8"/>
  <c r="W2722" i="8"/>
  <c r="X2722" i="8"/>
  <c r="W2723" i="8"/>
  <c r="X2723" i="8"/>
  <c r="W2724" i="8"/>
  <c r="X2724" i="8"/>
  <c r="W2725" i="8"/>
  <c r="X2725" i="8"/>
  <c r="W2726" i="8"/>
  <c r="X2726" i="8"/>
  <c r="W2727" i="8"/>
  <c r="X2727" i="8"/>
  <c r="W2728" i="8"/>
  <c r="X2728" i="8"/>
  <c r="W2729" i="8"/>
  <c r="X2729" i="8"/>
  <c r="W2730" i="8"/>
  <c r="X2730" i="8"/>
  <c r="W2731" i="8"/>
  <c r="X2731" i="8"/>
  <c r="W2732" i="8"/>
  <c r="X2732" i="8"/>
  <c r="W2733" i="8"/>
  <c r="X2733" i="8"/>
  <c r="W2734" i="8"/>
  <c r="X2734" i="8"/>
  <c r="W2735" i="8"/>
  <c r="X2735" i="8"/>
  <c r="W2736" i="8"/>
  <c r="X2736" i="8"/>
  <c r="W2737" i="8"/>
  <c r="X2737" i="8"/>
  <c r="W2738" i="8"/>
  <c r="X2738" i="8"/>
  <c r="W2739" i="8"/>
  <c r="X2739" i="8"/>
  <c r="W2740" i="8"/>
  <c r="X2740" i="8"/>
  <c r="W2741" i="8"/>
  <c r="X2741" i="8"/>
  <c r="W2742" i="8"/>
  <c r="X2742" i="8"/>
  <c r="W2743" i="8"/>
  <c r="X2743" i="8"/>
  <c r="W2744" i="8"/>
  <c r="X2744" i="8"/>
  <c r="W2745" i="8"/>
  <c r="X2745" i="8"/>
  <c r="W2746" i="8"/>
  <c r="X2746" i="8"/>
  <c r="W2747" i="8"/>
  <c r="X2747" i="8"/>
  <c r="W2748" i="8"/>
  <c r="X2748" i="8"/>
  <c r="W2749" i="8"/>
  <c r="X2749" i="8"/>
  <c r="W2750" i="8"/>
  <c r="X2750" i="8"/>
  <c r="W2751" i="8"/>
  <c r="X2751" i="8"/>
  <c r="W2752" i="8"/>
  <c r="X2752" i="8"/>
  <c r="W2753" i="8"/>
  <c r="X2753" i="8"/>
  <c r="W2754" i="8"/>
  <c r="X2754" i="8"/>
  <c r="W2755" i="8"/>
  <c r="X2755" i="8"/>
  <c r="W2756" i="8"/>
  <c r="X2756" i="8"/>
  <c r="W2757" i="8"/>
  <c r="X2757" i="8"/>
  <c r="W2758" i="8"/>
  <c r="X2758" i="8"/>
  <c r="W2759" i="8"/>
  <c r="X2759" i="8"/>
  <c r="W2760" i="8"/>
  <c r="X2760" i="8"/>
  <c r="W2761" i="8"/>
  <c r="X2761" i="8"/>
  <c r="W2762" i="8"/>
  <c r="X2762" i="8"/>
  <c r="W2763" i="8"/>
  <c r="X2763" i="8"/>
  <c r="W2764" i="8"/>
  <c r="X2764" i="8"/>
  <c r="W2765" i="8"/>
  <c r="X2765" i="8"/>
  <c r="W2766" i="8"/>
  <c r="X2766" i="8"/>
  <c r="W2767" i="8"/>
  <c r="X2767" i="8"/>
  <c r="W2768" i="8"/>
  <c r="X2768" i="8"/>
  <c r="W2769" i="8"/>
  <c r="X2769" i="8"/>
  <c r="W2770" i="8"/>
  <c r="X2770" i="8"/>
  <c r="W2771" i="8"/>
  <c r="X2771" i="8"/>
  <c r="W2772" i="8"/>
  <c r="X2772" i="8"/>
  <c r="W2773" i="8"/>
  <c r="X2773" i="8"/>
  <c r="W2774" i="8"/>
  <c r="X2774" i="8"/>
  <c r="W2775" i="8"/>
  <c r="X2775" i="8"/>
  <c r="W2776" i="8"/>
  <c r="X2776" i="8"/>
  <c r="W2777" i="8"/>
  <c r="X2777" i="8"/>
  <c r="W2778" i="8"/>
  <c r="X2778" i="8"/>
  <c r="W2779" i="8"/>
  <c r="X2779" i="8"/>
  <c r="W2780" i="8"/>
  <c r="X2780" i="8"/>
  <c r="W2781" i="8"/>
  <c r="X2781" i="8"/>
  <c r="W2782" i="8"/>
  <c r="X2782" i="8"/>
  <c r="W2783" i="8"/>
  <c r="X2783" i="8"/>
  <c r="W2784" i="8"/>
  <c r="X2784" i="8"/>
  <c r="W2785" i="8"/>
  <c r="X2785" i="8"/>
  <c r="W2786" i="8"/>
  <c r="X2786" i="8"/>
  <c r="W2787" i="8"/>
  <c r="X2787" i="8"/>
  <c r="W2788" i="8"/>
  <c r="X2788" i="8"/>
  <c r="W2789" i="8"/>
  <c r="X2789" i="8"/>
  <c r="W2790" i="8"/>
  <c r="X2790" i="8"/>
  <c r="W2791" i="8"/>
  <c r="X2791" i="8"/>
  <c r="W2792" i="8"/>
  <c r="X2792" i="8"/>
  <c r="W2793" i="8"/>
  <c r="X2793" i="8"/>
  <c r="W2794" i="8"/>
  <c r="X2794" i="8"/>
  <c r="W2795" i="8"/>
  <c r="X2795" i="8"/>
  <c r="W2796" i="8"/>
  <c r="X2796" i="8"/>
  <c r="W2797" i="8"/>
  <c r="X2797" i="8"/>
  <c r="W2798" i="8"/>
  <c r="X2798" i="8"/>
  <c r="W2799" i="8"/>
  <c r="X2799" i="8"/>
  <c r="W2800" i="8"/>
  <c r="X2800" i="8"/>
  <c r="W2801" i="8"/>
  <c r="X2801" i="8"/>
  <c r="W2802" i="8"/>
  <c r="X2802" i="8"/>
  <c r="W2803" i="8"/>
  <c r="X2803" i="8"/>
  <c r="W2804" i="8"/>
  <c r="X2804" i="8"/>
  <c r="W131" i="8"/>
  <c r="X131" i="8"/>
  <c r="W2805" i="8"/>
  <c r="X2805" i="8"/>
  <c r="W132" i="8"/>
  <c r="X132" i="8"/>
  <c r="W2806" i="8"/>
  <c r="X2806" i="8"/>
  <c r="W2807" i="8"/>
  <c r="X2807" i="8"/>
  <c r="W2808" i="8"/>
  <c r="X2808" i="8"/>
  <c r="W2809" i="8"/>
  <c r="X2809" i="8"/>
  <c r="W2810" i="8"/>
  <c r="X2810" i="8"/>
  <c r="W2811" i="8"/>
  <c r="X2811" i="8"/>
  <c r="W2812" i="8"/>
  <c r="X2812" i="8"/>
  <c r="W2813" i="8"/>
  <c r="X2813" i="8"/>
  <c r="W2814" i="8"/>
  <c r="X2814" i="8"/>
  <c r="W2815" i="8"/>
  <c r="X2815" i="8"/>
  <c r="W2816" i="8"/>
  <c r="X2816" i="8"/>
  <c r="W2817" i="8"/>
  <c r="X2817" i="8"/>
  <c r="W2818" i="8"/>
  <c r="X2818" i="8"/>
  <c r="W2819" i="8"/>
  <c r="X2819" i="8"/>
  <c r="W2820" i="8"/>
  <c r="X2820" i="8"/>
  <c r="W2821" i="8"/>
  <c r="X2821" i="8"/>
  <c r="W2822" i="8"/>
  <c r="X2822" i="8"/>
  <c r="W2823" i="8"/>
  <c r="X2823" i="8"/>
  <c r="W2824" i="8"/>
  <c r="X2824" i="8"/>
  <c r="W2825" i="8"/>
  <c r="X2825" i="8"/>
  <c r="W2826" i="8"/>
  <c r="X2826" i="8"/>
  <c r="W2827" i="8"/>
  <c r="X2827" i="8"/>
  <c r="W2828" i="8"/>
  <c r="X2828" i="8"/>
  <c r="W2829" i="8"/>
  <c r="X2829" i="8"/>
  <c r="W2830" i="8"/>
  <c r="X2830" i="8"/>
  <c r="W434" i="8"/>
  <c r="X434" i="8"/>
  <c r="W435" i="8"/>
  <c r="X435" i="8"/>
  <c r="W16" i="8"/>
  <c r="X16" i="8"/>
  <c r="W17" i="8"/>
  <c r="X17" i="8"/>
  <c r="W436" i="8"/>
  <c r="X436" i="8"/>
  <c r="W437" i="8"/>
  <c r="X437" i="8"/>
  <c r="W438" i="8"/>
  <c r="X438" i="8"/>
  <c r="W439" i="8"/>
  <c r="X439" i="8"/>
  <c r="W440" i="8"/>
  <c r="X440" i="8"/>
  <c r="W441" i="8"/>
  <c r="X441" i="8"/>
  <c r="W442" i="8"/>
  <c r="X442" i="8"/>
  <c r="W443" i="8"/>
  <c r="X443" i="8"/>
  <c r="W444" i="8"/>
  <c r="X444" i="8"/>
  <c r="W445" i="8"/>
  <c r="X445" i="8"/>
  <c r="W446" i="8"/>
  <c r="X446" i="8"/>
  <c r="W447" i="8"/>
  <c r="X447" i="8"/>
  <c r="W448" i="8"/>
  <c r="X448" i="8"/>
  <c r="W18" i="8"/>
  <c r="X18" i="8"/>
  <c r="W449" i="8"/>
  <c r="X449" i="8"/>
  <c r="W450" i="8"/>
  <c r="X450" i="8"/>
  <c r="W19" i="8"/>
  <c r="X19" i="8"/>
  <c r="W451" i="8"/>
  <c r="X451" i="8"/>
  <c r="W452" i="8"/>
  <c r="X452" i="8"/>
  <c r="W453" i="8"/>
  <c r="X453" i="8"/>
  <c r="W454" i="8"/>
  <c r="X454" i="8"/>
  <c r="W455" i="8"/>
  <c r="X455" i="8"/>
  <c r="W456" i="8"/>
  <c r="X456" i="8"/>
  <c r="W20" i="8"/>
  <c r="X20" i="8"/>
  <c r="W21" i="8"/>
  <c r="X21" i="8"/>
  <c r="W457" i="8"/>
  <c r="X457" i="8"/>
  <c r="W458" i="8"/>
  <c r="X458" i="8"/>
  <c r="W459" i="8"/>
  <c r="X459" i="8"/>
  <c r="W460" i="8"/>
  <c r="X460" i="8"/>
  <c r="W461" i="8"/>
  <c r="X461" i="8"/>
  <c r="W22" i="8"/>
  <c r="X22" i="8"/>
  <c r="W23" i="8"/>
  <c r="X23" i="8"/>
  <c r="W462" i="8"/>
  <c r="X462" i="8"/>
  <c r="W463" i="8"/>
  <c r="X463" i="8"/>
  <c r="W464" i="8"/>
  <c r="X464" i="8"/>
  <c r="W465" i="8"/>
  <c r="X465" i="8"/>
  <c r="W466" i="8"/>
  <c r="X466" i="8"/>
  <c r="W467" i="8"/>
  <c r="X467" i="8"/>
  <c r="W468" i="8"/>
  <c r="X468" i="8"/>
  <c r="W469" i="8"/>
  <c r="X469" i="8"/>
  <c r="W470" i="8"/>
  <c r="X470" i="8"/>
  <c r="W24" i="8"/>
  <c r="X24" i="8"/>
  <c r="W25" i="8"/>
  <c r="X25" i="8"/>
  <c r="W26" i="8"/>
  <c r="X26" i="8"/>
  <c r="W471" i="8"/>
  <c r="X471" i="8"/>
  <c r="W27" i="8"/>
  <c r="X27" i="8"/>
  <c r="W472" i="8"/>
  <c r="X472" i="8"/>
  <c r="W473" i="8"/>
  <c r="X473" i="8"/>
  <c r="W474" i="8"/>
  <c r="X474" i="8"/>
  <c r="W475" i="8"/>
  <c r="X475" i="8"/>
  <c r="W476" i="8"/>
  <c r="X476" i="8"/>
  <c r="W477" i="8"/>
  <c r="X477" i="8"/>
  <c r="W478" i="8"/>
  <c r="X478" i="8"/>
  <c r="W479" i="8"/>
  <c r="X479" i="8"/>
  <c r="W480" i="8"/>
  <c r="X480" i="8"/>
  <c r="W481" i="8"/>
  <c r="X481" i="8"/>
  <c r="W482" i="8"/>
  <c r="X482" i="8"/>
  <c r="W483" i="8"/>
  <c r="X483" i="8"/>
  <c r="W484" i="8"/>
  <c r="X484" i="8"/>
  <c r="W28" i="8"/>
  <c r="X28" i="8"/>
  <c r="W29" i="8"/>
  <c r="X29" i="8"/>
  <c r="W30" i="8"/>
  <c r="X30" i="8"/>
  <c r="W485" i="8"/>
  <c r="X485" i="8"/>
  <c r="W486" i="8"/>
  <c r="X486" i="8"/>
  <c r="W487" i="8"/>
  <c r="X487" i="8"/>
  <c r="W488" i="8"/>
  <c r="X488" i="8"/>
  <c r="W489" i="8"/>
  <c r="X489" i="8"/>
  <c r="W490" i="8"/>
  <c r="X490" i="8"/>
  <c r="W491" i="8"/>
  <c r="X491" i="8"/>
  <c r="W492" i="8"/>
  <c r="X492" i="8"/>
  <c r="W493" i="8"/>
  <c r="X493" i="8"/>
  <c r="W494" i="8"/>
  <c r="X494" i="8"/>
  <c r="W495" i="8"/>
  <c r="X495" i="8"/>
  <c r="W496" i="8"/>
  <c r="X496" i="8"/>
  <c r="W497" i="8"/>
  <c r="X497" i="8"/>
  <c r="W498" i="8"/>
  <c r="X498" i="8"/>
  <c r="W499" i="8"/>
  <c r="X499" i="8"/>
  <c r="W500" i="8"/>
  <c r="X500" i="8"/>
  <c r="W501" i="8"/>
  <c r="X501" i="8"/>
  <c r="W502" i="8"/>
  <c r="X502" i="8"/>
  <c r="W503" i="8"/>
  <c r="X503" i="8"/>
  <c r="W504" i="8"/>
  <c r="X504" i="8"/>
  <c r="W505" i="8"/>
  <c r="X505" i="8"/>
  <c r="W506" i="8"/>
  <c r="X506" i="8"/>
  <c r="W507" i="8"/>
  <c r="X507" i="8"/>
  <c r="W508" i="8"/>
  <c r="X508" i="8"/>
  <c r="W509" i="8"/>
  <c r="X509" i="8"/>
  <c r="W510" i="8"/>
  <c r="X510" i="8"/>
  <c r="W511" i="8"/>
  <c r="X511" i="8"/>
  <c r="W512" i="8"/>
  <c r="X512" i="8"/>
  <c r="W513" i="8"/>
  <c r="X513" i="8"/>
  <c r="W514" i="8"/>
  <c r="X514" i="8"/>
  <c r="W515" i="8"/>
  <c r="X515" i="8"/>
  <c r="W516" i="8"/>
  <c r="X516" i="8"/>
  <c r="W517" i="8"/>
  <c r="X517" i="8"/>
  <c r="W518" i="8"/>
  <c r="X518" i="8"/>
  <c r="W519" i="8"/>
  <c r="X519" i="8"/>
  <c r="W520" i="8"/>
  <c r="X520" i="8"/>
  <c r="W521" i="8"/>
  <c r="X521" i="8"/>
  <c r="W522" i="8"/>
  <c r="X522" i="8"/>
  <c r="W523" i="8"/>
  <c r="X523" i="8"/>
  <c r="W524" i="8"/>
  <c r="X524" i="8"/>
  <c r="W525" i="8"/>
  <c r="X525" i="8"/>
  <c r="W526" i="8"/>
  <c r="X526" i="8"/>
  <c r="W527" i="8"/>
  <c r="X527" i="8"/>
  <c r="W528" i="8"/>
  <c r="X528" i="8"/>
  <c r="W529" i="8"/>
  <c r="X529" i="8"/>
  <c r="W530" i="8"/>
  <c r="X530" i="8"/>
  <c r="W531" i="8"/>
  <c r="X531" i="8"/>
  <c r="W532" i="8"/>
  <c r="X532" i="8"/>
  <c r="W533" i="8"/>
  <c r="X533" i="8"/>
  <c r="W534" i="8"/>
  <c r="X534" i="8"/>
  <c r="W535" i="8"/>
  <c r="X535" i="8"/>
  <c r="W536" i="8"/>
  <c r="X536" i="8"/>
  <c r="W537" i="8"/>
  <c r="X537" i="8"/>
  <c r="W538" i="8"/>
  <c r="X538" i="8"/>
  <c r="W539" i="8"/>
  <c r="X539" i="8"/>
  <c r="W540" i="8"/>
  <c r="X540" i="8"/>
  <c r="W541" i="8"/>
  <c r="X541" i="8"/>
  <c r="W542" i="8"/>
  <c r="X542" i="8"/>
  <c r="W543" i="8"/>
  <c r="X543" i="8"/>
  <c r="W544" i="8"/>
  <c r="X544" i="8"/>
  <c r="W545" i="8"/>
  <c r="X545" i="8"/>
  <c r="W546" i="8"/>
  <c r="X546" i="8"/>
  <c r="W547" i="8"/>
  <c r="X547" i="8"/>
  <c r="W548" i="8"/>
  <c r="X548" i="8"/>
  <c r="W549" i="8"/>
  <c r="X549" i="8"/>
  <c r="W550" i="8"/>
  <c r="X550" i="8"/>
  <c r="W551" i="8"/>
  <c r="X551" i="8"/>
  <c r="W552" i="8"/>
  <c r="X552" i="8"/>
  <c r="W553" i="8"/>
  <c r="X553" i="8"/>
  <c r="W554" i="8"/>
  <c r="X554" i="8"/>
  <c r="W555" i="8"/>
  <c r="X555" i="8"/>
  <c r="W556" i="8"/>
  <c r="X556" i="8"/>
  <c r="W557" i="8"/>
  <c r="X557" i="8"/>
  <c r="W558" i="8"/>
  <c r="X558" i="8"/>
  <c r="W559" i="8"/>
  <c r="X559" i="8"/>
  <c r="W560" i="8"/>
  <c r="X560" i="8"/>
  <c r="W561" i="8"/>
  <c r="X561" i="8"/>
  <c r="W562" i="8"/>
  <c r="X562" i="8"/>
  <c r="W563" i="8"/>
  <c r="X563" i="8"/>
  <c r="W564" i="8"/>
  <c r="X564" i="8"/>
  <c r="W565" i="8"/>
  <c r="X565" i="8"/>
  <c r="W566" i="8"/>
  <c r="X566" i="8"/>
  <c r="W567" i="8"/>
  <c r="X567" i="8"/>
  <c r="W568" i="8"/>
  <c r="X568" i="8"/>
  <c r="W569" i="8"/>
  <c r="X569" i="8"/>
  <c r="W570" i="8"/>
  <c r="X570" i="8"/>
  <c r="W571" i="8"/>
  <c r="X571" i="8"/>
  <c r="W572" i="8"/>
  <c r="X572" i="8"/>
  <c r="W573" i="8"/>
  <c r="X573" i="8"/>
  <c r="W574" i="8"/>
  <c r="X574" i="8"/>
  <c r="W575" i="8"/>
  <c r="X575" i="8"/>
  <c r="W576" i="8"/>
  <c r="X576" i="8"/>
  <c r="W577" i="8"/>
  <c r="X577" i="8"/>
  <c r="W578" i="8"/>
  <c r="X578" i="8"/>
  <c r="W579" i="8"/>
  <c r="X579" i="8"/>
  <c r="W580" i="8"/>
  <c r="X580" i="8"/>
  <c r="W581" i="8"/>
  <c r="X581" i="8"/>
  <c r="W582" i="8"/>
  <c r="X582" i="8"/>
  <c r="W583" i="8"/>
  <c r="X583" i="8"/>
  <c r="W584" i="8"/>
  <c r="X584" i="8"/>
  <c r="W585" i="8"/>
  <c r="X585" i="8"/>
  <c r="W586" i="8"/>
  <c r="X586" i="8"/>
  <c r="W587" i="8"/>
  <c r="X587" i="8"/>
  <c r="W588" i="8"/>
  <c r="X588" i="8"/>
  <c r="W589" i="8"/>
  <c r="X589" i="8"/>
  <c r="W590" i="8"/>
  <c r="X590" i="8"/>
  <c r="W591" i="8"/>
  <c r="X591" i="8"/>
  <c r="W592" i="8"/>
  <c r="X592" i="8"/>
  <c r="W593" i="8"/>
  <c r="X593" i="8"/>
  <c r="W594" i="8"/>
  <c r="X594" i="8"/>
  <c r="W595" i="8"/>
  <c r="X595" i="8"/>
  <c r="W596" i="8"/>
  <c r="X596" i="8"/>
  <c r="W597" i="8"/>
  <c r="X597" i="8"/>
  <c r="W598" i="8"/>
  <c r="X598" i="8"/>
  <c r="W599" i="8"/>
  <c r="X599" i="8"/>
  <c r="W600" i="8"/>
  <c r="X600" i="8"/>
  <c r="W601" i="8"/>
  <c r="X601" i="8"/>
  <c r="W602" i="8"/>
  <c r="X602" i="8"/>
  <c r="W603" i="8"/>
  <c r="X603" i="8"/>
  <c r="W604" i="8"/>
  <c r="X604" i="8"/>
  <c r="W605" i="8"/>
  <c r="X605" i="8"/>
  <c r="W606" i="8"/>
  <c r="X606" i="8"/>
  <c r="W607" i="8"/>
  <c r="X607" i="8"/>
  <c r="W608" i="8"/>
  <c r="X608" i="8"/>
  <c r="W609" i="8"/>
  <c r="X609" i="8"/>
  <c r="W610" i="8"/>
  <c r="X610" i="8"/>
  <c r="W611" i="8"/>
  <c r="X611" i="8"/>
  <c r="W612" i="8"/>
  <c r="X612" i="8"/>
  <c r="W613" i="8"/>
  <c r="X613" i="8"/>
  <c r="W614" i="8"/>
  <c r="X614" i="8"/>
  <c r="W615" i="8"/>
  <c r="X615" i="8"/>
  <c r="W616" i="8"/>
  <c r="X616" i="8"/>
  <c r="W617" i="8"/>
  <c r="X617" i="8"/>
  <c r="W618" i="8"/>
  <c r="X618" i="8"/>
  <c r="W619" i="8"/>
  <c r="X619" i="8"/>
  <c r="W620" i="8"/>
  <c r="X620" i="8"/>
  <c r="W621" i="8"/>
  <c r="X621" i="8"/>
  <c r="W622" i="8"/>
  <c r="X622" i="8"/>
  <c r="W623" i="8"/>
  <c r="X623" i="8"/>
  <c r="W624" i="8"/>
  <c r="X624" i="8"/>
  <c r="W625" i="8"/>
  <c r="X625" i="8"/>
  <c r="W626" i="8"/>
  <c r="X626" i="8"/>
  <c r="W627" i="8"/>
  <c r="X627" i="8"/>
  <c r="W628" i="8"/>
  <c r="X628" i="8"/>
  <c r="W629" i="8"/>
  <c r="X629" i="8"/>
  <c r="W630" i="8"/>
  <c r="X630" i="8"/>
  <c r="W631" i="8"/>
  <c r="X631" i="8"/>
  <c r="W632" i="8"/>
  <c r="X632" i="8"/>
  <c r="W633" i="8"/>
  <c r="X633" i="8"/>
  <c r="W634" i="8"/>
  <c r="X634" i="8"/>
  <c r="W635" i="8"/>
  <c r="X635" i="8"/>
  <c r="W636" i="8"/>
  <c r="X636" i="8"/>
  <c r="W637" i="8"/>
  <c r="X637" i="8"/>
  <c r="W638" i="8"/>
  <c r="X638" i="8"/>
  <c r="W639" i="8"/>
  <c r="X639" i="8"/>
  <c r="W640" i="8"/>
  <c r="X640" i="8"/>
  <c r="W641" i="8"/>
  <c r="X641" i="8"/>
  <c r="W642" i="8"/>
  <c r="X642" i="8"/>
  <c r="W643" i="8"/>
  <c r="X643" i="8"/>
  <c r="W644" i="8"/>
  <c r="X644" i="8"/>
  <c r="W645" i="8"/>
  <c r="X645" i="8"/>
  <c r="W646" i="8"/>
  <c r="X646" i="8"/>
  <c r="W647" i="8"/>
  <c r="X647" i="8"/>
  <c r="W648" i="8"/>
  <c r="X648" i="8"/>
  <c r="W649" i="8"/>
  <c r="X649" i="8"/>
  <c r="W650" i="8"/>
  <c r="X650" i="8"/>
  <c r="W651" i="8"/>
  <c r="X651" i="8"/>
  <c r="W652" i="8"/>
  <c r="X652" i="8"/>
  <c r="W653" i="8"/>
  <c r="X653" i="8"/>
  <c r="W654" i="8"/>
  <c r="X654" i="8"/>
  <c r="W655" i="8"/>
  <c r="X655" i="8"/>
  <c r="W656" i="8"/>
  <c r="X656" i="8"/>
  <c r="W657" i="8"/>
  <c r="X657" i="8"/>
  <c r="W658" i="8"/>
  <c r="X658" i="8"/>
  <c r="W659" i="8"/>
  <c r="X659" i="8"/>
  <c r="W660" i="8"/>
  <c r="X660" i="8"/>
  <c r="W661" i="8"/>
  <c r="X661" i="8"/>
  <c r="W133" i="8"/>
  <c r="X133" i="8"/>
  <c r="W2" i="8"/>
  <c r="X2" i="8"/>
  <c r="W3" i="8"/>
  <c r="X3" i="8"/>
  <c r="W134" i="8"/>
  <c r="X134" i="8"/>
  <c r="W135" i="8"/>
  <c r="X135" i="8"/>
  <c r="W136" i="8"/>
  <c r="X136" i="8"/>
  <c r="W137" i="8"/>
  <c r="X137" i="8"/>
  <c r="W138" i="8"/>
  <c r="X138" i="8"/>
  <c r="W139" i="8"/>
  <c r="X139" i="8"/>
  <c r="W140" i="8"/>
  <c r="X140" i="8"/>
  <c r="W141" i="8"/>
  <c r="X141" i="8"/>
  <c r="W142" i="8"/>
  <c r="X142" i="8"/>
  <c r="W143" i="8"/>
  <c r="X143" i="8"/>
  <c r="W144" i="8"/>
  <c r="X144" i="8"/>
  <c r="W145" i="8"/>
  <c r="X145" i="8"/>
  <c r="P295" i="14"/>
  <c r="O295" i="14"/>
  <c r="P294" i="14"/>
  <c r="O294" i="14"/>
  <c r="P293" i="14"/>
  <c r="O293" i="14"/>
  <c r="P292" i="14"/>
  <c r="O292" i="14"/>
  <c r="P291" i="14"/>
  <c r="O291" i="14"/>
  <c r="P290" i="14"/>
  <c r="O290" i="14"/>
  <c r="P289" i="14"/>
  <c r="O289" i="14"/>
  <c r="P288" i="14"/>
  <c r="O288" i="14"/>
  <c r="P287" i="14"/>
  <c r="O287" i="14"/>
  <c r="P286" i="14"/>
  <c r="O286" i="14"/>
  <c r="P285" i="14"/>
  <c r="O285" i="14"/>
  <c r="P284" i="14"/>
  <c r="O284" i="14"/>
  <c r="P283" i="14"/>
  <c r="O283" i="14"/>
  <c r="P282" i="14"/>
  <c r="O282" i="14"/>
  <c r="P281" i="14"/>
  <c r="O281" i="14"/>
  <c r="P280" i="14"/>
  <c r="O280" i="14"/>
  <c r="P279" i="14"/>
  <c r="O279" i="14"/>
  <c r="P278" i="14"/>
  <c r="O278" i="14"/>
  <c r="P277" i="14"/>
  <c r="O277" i="14"/>
  <c r="P276" i="14"/>
  <c r="O276" i="14"/>
  <c r="P275" i="14"/>
  <c r="O275" i="14"/>
  <c r="P274" i="14"/>
  <c r="O274" i="14"/>
  <c r="P273" i="14"/>
  <c r="O273" i="14"/>
  <c r="P272" i="14"/>
  <c r="O272" i="14"/>
  <c r="P271" i="14"/>
  <c r="O271" i="14"/>
  <c r="P270" i="14"/>
  <c r="O270" i="14"/>
  <c r="P269" i="14"/>
  <c r="O269" i="14"/>
  <c r="P268" i="14"/>
  <c r="O268" i="14"/>
  <c r="P267" i="14"/>
  <c r="O267" i="14"/>
  <c r="P266" i="14"/>
  <c r="O266" i="14"/>
  <c r="P265" i="14"/>
  <c r="O265" i="14"/>
  <c r="P264" i="14"/>
  <c r="O264" i="14"/>
  <c r="P263" i="14"/>
  <c r="O263" i="14"/>
  <c r="P262" i="14"/>
  <c r="O262" i="14"/>
  <c r="P261" i="14"/>
  <c r="O261" i="14"/>
  <c r="P260" i="14"/>
  <c r="O260" i="14"/>
  <c r="P259" i="14"/>
  <c r="O259" i="14"/>
  <c r="P258" i="14"/>
  <c r="O258" i="14"/>
  <c r="P257" i="14"/>
  <c r="O257" i="14"/>
  <c r="P256" i="14"/>
  <c r="O256" i="14"/>
  <c r="P255" i="14"/>
  <c r="O255" i="14"/>
  <c r="P254" i="14"/>
  <c r="O254" i="14"/>
  <c r="P253" i="14"/>
  <c r="O253" i="14"/>
  <c r="P252" i="14"/>
  <c r="O252" i="14"/>
  <c r="P251" i="14"/>
  <c r="O251" i="14"/>
  <c r="P250" i="14"/>
  <c r="O250" i="14"/>
  <c r="P249" i="14"/>
  <c r="O249" i="14"/>
  <c r="P248" i="14"/>
  <c r="O248" i="14"/>
  <c r="P247" i="14"/>
  <c r="O247" i="14"/>
  <c r="P246" i="14"/>
  <c r="O246" i="14"/>
  <c r="P245" i="14"/>
  <c r="O245" i="14"/>
  <c r="P244" i="14"/>
  <c r="O244" i="14"/>
  <c r="P243" i="14"/>
  <c r="O243" i="14"/>
  <c r="P242" i="14"/>
  <c r="O242" i="14"/>
  <c r="P241" i="14"/>
  <c r="O241" i="14"/>
  <c r="P240" i="14"/>
  <c r="O240" i="14"/>
  <c r="P239" i="14"/>
  <c r="O239" i="14"/>
  <c r="P238" i="14"/>
  <c r="O238" i="14"/>
  <c r="P237" i="14"/>
  <c r="O237" i="14"/>
  <c r="P236" i="14"/>
  <c r="O236" i="14"/>
  <c r="P235" i="14"/>
  <c r="O235" i="14"/>
  <c r="P234" i="14"/>
  <c r="O234" i="14"/>
  <c r="P233" i="14"/>
  <c r="O233" i="14"/>
  <c r="P232" i="14"/>
  <c r="O232" i="14"/>
  <c r="P231" i="14"/>
  <c r="O231" i="14"/>
  <c r="P230" i="14"/>
  <c r="O230" i="14"/>
  <c r="P229" i="14"/>
  <c r="O229" i="14"/>
  <c r="P228" i="14"/>
  <c r="O228" i="14"/>
  <c r="P227" i="14"/>
  <c r="O227" i="14"/>
  <c r="P226" i="14"/>
  <c r="O226" i="14"/>
  <c r="P225" i="14"/>
  <c r="O225" i="14"/>
  <c r="P224" i="14"/>
  <c r="O224" i="14"/>
  <c r="P223" i="14"/>
  <c r="O223" i="14"/>
  <c r="P222" i="14"/>
  <c r="O222" i="14"/>
  <c r="P221" i="14"/>
  <c r="O221" i="14"/>
  <c r="P220" i="14"/>
  <c r="O220" i="14"/>
  <c r="P219" i="14"/>
  <c r="O219" i="14"/>
  <c r="P218" i="14"/>
  <c r="O218" i="14"/>
  <c r="P217" i="14"/>
  <c r="O217" i="14"/>
  <c r="P216" i="14"/>
  <c r="O216" i="14"/>
  <c r="P215" i="14"/>
  <c r="O215" i="14"/>
  <c r="P214" i="14"/>
  <c r="O214" i="14"/>
  <c r="P213" i="14"/>
  <c r="O213" i="14"/>
  <c r="P212" i="14"/>
  <c r="O212" i="14"/>
  <c r="P211" i="14"/>
  <c r="O211" i="14"/>
  <c r="P210" i="14"/>
  <c r="O210" i="14"/>
  <c r="P209" i="14"/>
  <c r="O209" i="14"/>
  <c r="P208" i="14"/>
  <c r="O208" i="14"/>
  <c r="P207" i="14"/>
  <c r="O207" i="14"/>
  <c r="P206" i="14"/>
  <c r="O206" i="14"/>
  <c r="P205" i="14"/>
  <c r="O205" i="14"/>
  <c r="P204" i="14"/>
  <c r="O204" i="14"/>
  <c r="P203" i="14"/>
  <c r="O203" i="14"/>
  <c r="P202" i="14"/>
  <c r="O202" i="14"/>
  <c r="P201" i="14"/>
  <c r="O201" i="14"/>
  <c r="P200" i="14"/>
  <c r="O200" i="14"/>
  <c r="P199" i="14"/>
  <c r="O199" i="14"/>
  <c r="P198" i="14"/>
  <c r="O198" i="14"/>
  <c r="P197" i="14"/>
  <c r="O197" i="14"/>
  <c r="P196" i="14"/>
  <c r="O196" i="14"/>
  <c r="P195" i="14"/>
  <c r="O195" i="14"/>
  <c r="P194" i="14"/>
  <c r="O194" i="14"/>
  <c r="P193" i="14"/>
  <c r="O193" i="14"/>
  <c r="P192" i="14"/>
  <c r="O192" i="14"/>
  <c r="P191" i="14"/>
  <c r="O191" i="14"/>
  <c r="P190" i="14"/>
  <c r="O190" i="14"/>
  <c r="P189" i="14"/>
  <c r="O189" i="14"/>
  <c r="P188" i="14"/>
  <c r="O188" i="14"/>
  <c r="P187" i="14"/>
  <c r="O187" i="14"/>
  <c r="P186" i="14"/>
  <c r="O186" i="14"/>
  <c r="P185" i="14"/>
  <c r="O185" i="14"/>
  <c r="P184" i="14"/>
  <c r="O184" i="14"/>
  <c r="P183" i="14"/>
  <c r="O183" i="14"/>
  <c r="P182" i="14"/>
  <c r="O182" i="14"/>
  <c r="P181" i="14"/>
  <c r="O181" i="14"/>
  <c r="P180" i="14"/>
  <c r="O180" i="14"/>
  <c r="P179" i="14"/>
  <c r="O179" i="14"/>
  <c r="P178" i="14"/>
  <c r="O178" i="14"/>
  <c r="P177" i="14"/>
  <c r="O177" i="14"/>
  <c r="P176" i="14"/>
  <c r="O176" i="14"/>
  <c r="O175" i="14"/>
  <c r="P174" i="14"/>
  <c r="O174" i="14"/>
  <c r="P173" i="14"/>
  <c r="O173" i="14"/>
  <c r="P172" i="14"/>
  <c r="O172" i="14"/>
  <c r="P171" i="14"/>
  <c r="O171" i="14"/>
  <c r="P170" i="14"/>
  <c r="O170" i="14"/>
  <c r="P169" i="14"/>
  <c r="O169" i="14"/>
  <c r="P168" i="14"/>
  <c r="O168" i="14"/>
  <c r="P167" i="14"/>
  <c r="O167" i="14"/>
  <c r="P166" i="14"/>
  <c r="O166" i="14"/>
  <c r="P165" i="14"/>
  <c r="O165" i="14"/>
  <c r="P164" i="14"/>
  <c r="O164" i="14"/>
  <c r="P163" i="14"/>
  <c r="O163" i="14"/>
  <c r="P162" i="14"/>
  <c r="O162" i="14"/>
  <c r="P161" i="14"/>
  <c r="O161" i="14"/>
  <c r="P160" i="14"/>
  <c r="O160" i="14"/>
  <c r="P159" i="14"/>
  <c r="O159" i="14"/>
  <c r="P158" i="14"/>
  <c r="O158" i="14"/>
  <c r="P157" i="14"/>
  <c r="O157" i="14"/>
  <c r="P156" i="14"/>
  <c r="O156" i="14"/>
  <c r="P155" i="14"/>
  <c r="O155" i="14"/>
  <c r="P154" i="14"/>
  <c r="O154" i="14"/>
  <c r="P153" i="14"/>
  <c r="O153" i="14"/>
  <c r="P152" i="14"/>
  <c r="O152" i="14"/>
  <c r="P151" i="14"/>
  <c r="O151" i="14"/>
  <c r="P150" i="14"/>
  <c r="O150" i="14"/>
  <c r="P149" i="14"/>
  <c r="O149" i="14"/>
  <c r="P148" i="14"/>
  <c r="O148" i="14"/>
  <c r="P147" i="14"/>
  <c r="O147" i="14"/>
  <c r="P146" i="14"/>
  <c r="O146" i="14"/>
  <c r="P145" i="14"/>
  <c r="O145" i="14"/>
  <c r="P144" i="14"/>
  <c r="O144" i="14"/>
  <c r="P143" i="14"/>
  <c r="O143" i="14"/>
  <c r="P142" i="14"/>
  <c r="O142" i="14"/>
  <c r="P141" i="14"/>
  <c r="O141" i="14"/>
  <c r="P140" i="14"/>
  <c r="O140" i="14"/>
  <c r="P139" i="14"/>
  <c r="O139" i="14"/>
  <c r="P138" i="14"/>
  <c r="O138" i="14"/>
  <c r="P137" i="14"/>
  <c r="O137" i="14"/>
  <c r="P136" i="14"/>
  <c r="O136" i="14"/>
  <c r="P135" i="14"/>
  <c r="O135" i="14"/>
  <c r="P134" i="14"/>
  <c r="O134" i="14"/>
  <c r="P133" i="14"/>
  <c r="O133" i="14"/>
  <c r="P132" i="14"/>
  <c r="O132" i="14"/>
  <c r="P131" i="14"/>
  <c r="O131" i="14"/>
  <c r="P130" i="14"/>
  <c r="O130" i="14"/>
  <c r="P129" i="14"/>
  <c r="O129" i="14"/>
  <c r="P128" i="14"/>
  <c r="O128" i="14"/>
  <c r="P127" i="14"/>
  <c r="O127" i="14"/>
  <c r="P126" i="14"/>
  <c r="O126" i="14"/>
  <c r="P125" i="14"/>
  <c r="O125" i="14"/>
  <c r="P124" i="14"/>
  <c r="O124" i="14"/>
  <c r="P123" i="14"/>
  <c r="O123" i="14"/>
  <c r="P122" i="14"/>
  <c r="O122" i="14"/>
  <c r="P121" i="14"/>
  <c r="O121" i="14"/>
  <c r="P120" i="14"/>
  <c r="O120" i="14"/>
  <c r="P119" i="14"/>
  <c r="O119" i="14"/>
  <c r="P118" i="14"/>
  <c r="O118" i="14"/>
  <c r="P117" i="14"/>
  <c r="O117" i="14"/>
  <c r="P116" i="14"/>
  <c r="O116" i="14"/>
  <c r="P115" i="14"/>
  <c r="O115" i="14"/>
  <c r="P114" i="14"/>
  <c r="O114" i="14"/>
  <c r="P113" i="14"/>
  <c r="O113" i="14"/>
  <c r="P112" i="14"/>
  <c r="O112" i="14"/>
  <c r="P111" i="14"/>
  <c r="O111" i="14"/>
  <c r="P110" i="14"/>
  <c r="O110" i="14"/>
  <c r="P109" i="14"/>
  <c r="O109" i="14"/>
  <c r="P108" i="14"/>
  <c r="O108" i="14"/>
  <c r="P107" i="14"/>
  <c r="O107" i="14"/>
  <c r="P106" i="14"/>
  <c r="O106" i="14"/>
  <c r="P105" i="14"/>
  <c r="O105" i="14"/>
  <c r="P104" i="14"/>
  <c r="O104" i="14"/>
  <c r="P103" i="14"/>
  <c r="O103" i="14"/>
  <c r="P102" i="14"/>
  <c r="O102" i="14"/>
  <c r="P101" i="14"/>
  <c r="O101" i="14"/>
  <c r="P100" i="14"/>
  <c r="O100" i="14"/>
  <c r="P99" i="14"/>
  <c r="O99" i="14"/>
  <c r="P98" i="14"/>
  <c r="O98" i="14"/>
  <c r="P97" i="14"/>
  <c r="O97" i="14"/>
  <c r="P96" i="14"/>
  <c r="O96" i="14"/>
  <c r="P95" i="14"/>
  <c r="O95" i="14"/>
  <c r="P94" i="14"/>
  <c r="O94" i="14"/>
  <c r="P93" i="14"/>
  <c r="O93" i="14"/>
  <c r="P92" i="14"/>
  <c r="O92" i="14"/>
  <c r="P91" i="14"/>
  <c r="O91" i="14"/>
  <c r="P90" i="14"/>
  <c r="O90" i="14"/>
  <c r="P89" i="14"/>
  <c r="O89" i="14"/>
  <c r="P88" i="14"/>
  <c r="O88" i="14"/>
  <c r="P87" i="14"/>
  <c r="O87" i="14"/>
  <c r="P86" i="14"/>
  <c r="O86" i="14"/>
  <c r="P85" i="14"/>
  <c r="O85" i="14"/>
  <c r="P84" i="14"/>
  <c r="O84" i="14"/>
  <c r="P83" i="14"/>
  <c r="O83" i="14"/>
  <c r="P82" i="14"/>
  <c r="O82" i="14"/>
  <c r="P81" i="14"/>
  <c r="O81" i="14"/>
  <c r="P80" i="14"/>
  <c r="O80" i="14"/>
  <c r="P79" i="14"/>
  <c r="O79" i="14"/>
  <c r="P78" i="14"/>
  <c r="O78" i="14"/>
  <c r="P77" i="14"/>
  <c r="O77" i="14"/>
  <c r="P76" i="14"/>
  <c r="O76" i="14"/>
  <c r="P75" i="14"/>
  <c r="O75" i="14"/>
  <c r="P74" i="14"/>
  <c r="O74" i="14"/>
  <c r="P73" i="14"/>
  <c r="O73" i="14"/>
  <c r="P72" i="14"/>
  <c r="O72" i="14"/>
  <c r="P71" i="14"/>
  <c r="O71" i="14"/>
  <c r="P70" i="14"/>
  <c r="O70" i="14"/>
  <c r="P69" i="14"/>
  <c r="O69" i="14"/>
  <c r="P68" i="14"/>
  <c r="O68" i="14"/>
  <c r="P67" i="14"/>
  <c r="O67" i="14"/>
  <c r="P66" i="14"/>
  <c r="O66" i="14"/>
  <c r="P65" i="14"/>
  <c r="O65" i="14"/>
  <c r="O64" i="14"/>
  <c r="P63" i="14"/>
  <c r="O63" i="14"/>
  <c r="P62" i="14"/>
  <c r="O62" i="14"/>
  <c r="P61" i="14"/>
  <c r="O61" i="14"/>
  <c r="P60" i="14"/>
  <c r="O60" i="14"/>
  <c r="P59" i="14"/>
  <c r="O59" i="14"/>
  <c r="P58" i="14"/>
  <c r="O58" i="14"/>
  <c r="P57" i="14"/>
  <c r="O57" i="14"/>
  <c r="P56" i="14"/>
  <c r="O56" i="14"/>
  <c r="P55" i="14"/>
  <c r="O55" i="14"/>
  <c r="P54" i="14"/>
  <c r="O54" i="14"/>
  <c r="P53" i="14"/>
  <c r="O53" i="14"/>
  <c r="P52" i="14"/>
  <c r="O52" i="14"/>
  <c r="P51" i="14"/>
  <c r="O51" i="14"/>
  <c r="P50" i="14"/>
  <c r="O50" i="14"/>
  <c r="P49" i="14"/>
  <c r="O49" i="14"/>
  <c r="P48" i="14"/>
  <c r="O48" i="14"/>
  <c r="P47" i="14"/>
  <c r="O47" i="14"/>
  <c r="P46" i="14"/>
  <c r="O46" i="14"/>
  <c r="P45" i="14"/>
  <c r="O45" i="14"/>
  <c r="P44" i="14"/>
  <c r="O44" i="14"/>
  <c r="P43" i="14"/>
  <c r="O43" i="14"/>
  <c r="P42" i="14"/>
  <c r="O42" i="14"/>
  <c r="P41" i="14"/>
  <c r="O41" i="14"/>
  <c r="P40" i="14"/>
  <c r="O40" i="14"/>
  <c r="P39" i="14"/>
  <c r="O39" i="14"/>
  <c r="P38" i="14"/>
  <c r="O38" i="14"/>
  <c r="P37" i="14"/>
  <c r="O37" i="14"/>
  <c r="P36" i="14"/>
  <c r="O36" i="14"/>
  <c r="P35" i="14"/>
  <c r="O35" i="14"/>
  <c r="P34" i="14"/>
  <c r="O34" i="14"/>
  <c r="P33" i="14"/>
  <c r="O33" i="14"/>
  <c r="P32" i="14"/>
  <c r="O32" i="14"/>
  <c r="P31" i="14"/>
  <c r="O31" i="14"/>
  <c r="P30" i="14"/>
  <c r="O30" i="14"/>
  <c r="P29" i="14"/>
  <c r="O29" i="14"/>
  <c r="P28" i="14"/>
  <c r="O28" i="14"/>
  <c r="P27" i="14"/>
  <c r="O27" i="14"/>
  <c r="P26" i="14"/>
  <c r="O26" i="14"/>
  <c r="P25" i="14"/>
  <c r="O25" i="14"/>
  <c r="P24" i="14"/>
  <c r="O24" i="14"/>
  <c r="O23" i="14"/>
  <c r="P22" i="14"/>
  <c r="O22" i="14"/>
  <c r="P21" i="14"/>
  <c r="O21" i="14"/>
  <c r="P20" i="14"/>
  <c r="O20" i="14"/>
  <c r="P19" i="14"/>
  <c r="O19" i="14"/>
  <c r="P18" i="14"/>
  <c r="O18" i="14"/>
  <c r="P17" i="14"/>
  <c r="O17" i="14"/>
  <c r="P16" i="14"/>
  <c r="O16" i="14"/>
  <c r="P15" i="14"/>
  <c r="O15" i="14"/>
  <c r="P14" i="14"/>
  <c r="O14" i="14"/>
  <c r="P13" i="14"/>
  <c r="O13" i="14"/>
  <c r="P12" i="14"/>
  <c r="O12" i="14"/>
  <c r="P11" i="14"/>
  <c r="O11" i="14"/>
  <c r="P10" i="14"/>
  <c r="O10" i="14"/>
  <c r="P9" i="14"/>
  <c r="O9" i="14"/>
  <c r="P8" i="14"/>
  <c r="O8" i="14"/>
  <c r="P7" i="14"/>
  <c r="O7" i="14"/>
  <c r="P6" i="14"/>
  <c r="O6" i="14"/>
  <c r="P5" i="14"/>
  <c r="O5" i="14"/>
  <c r="P4" i="14"/>
  <c r="O4" i="14"/>
  <c r="P3" i="14"/>
  <c r="O3" i="14"/>
  <c r="P2" i="14"/>
  <c r="O2" i="14"/>
  <c r="X1068" i="8"/>
  <c r="X1069" i="8"/>
  <c r="X1070" i="8"/>
  <c r="X1071" i="8"/>
  <c r="X1072" i="8"/>
  <c r="X1073" i="8"/>
  <c r="X58" i="8"/>
  <c r="X1074" i="8"/>
  <c r="X59" i="8"/>
  <c r="X60" i="8"/>
  <c r="X61" i="8"/>
  <c r="X1075" i="8"/>
  <c r="X1076" i="8"/>
  <c r="X1077" i="8"/>
  <c r="X1078" i="8"/>
  <c r="X1079" i="8"/>
  <c r="X1080" i="8"/>
  <c r="X1081" i="8"/>
  <c r="X1082" i="8"/>
  <c r="X1083" i="8"/>
  <c r="X1084" i="8"/>
  <c r="X1085" i="8"/>
  <c r="X1086" i="8"/>
  <c r="X1087" i="8"/>
  <c r="X1088" i="8"/>
  <c r="X1089" i="8"/>
  <c r="X1090" i="8"/>
  <c r="X1091" i="8"/>
  <c r="X1092" i="8"/>
  <c r="X1093" i="8"/>
  <c r="X1094" i="8"/>
  <c r="X1095" i="8"/>
  <c r="X1096" i="8"/>
  <c r="X1097" i="8"/>
  <c r="X1098" i="8"/>
  <c r="X1099" i="8"/>
  <c r="X1100" i="8"/>
  <c r="X1101" i="8"/>
  <c r="X1102" i="8"/>
  <c r="X1103" i="8"/>
  <c r="X1104" i="8"/>
  <c r="X1105" i="8"/>
  <c r="X1106" i="8"/>
  <c r="X1107" i="8"/>
  <c r="X1108" i="8"/>
  <c r="X1109" i="8"/>
  <c r="X1110" i="8"/>
  <c r="X1111" i="8"/>
  <c r="X1112" i="8"/>
  <c r="X62" i="8"/>
  <c r="X63" i="8"/>
  <c r="X1113" i="8"/>
  <c r="X64" i="8"/>
  <c r="X1114" i="8"/>
  <c r="X65" i="8"/>
  <c r="X1115" i="8"/>
  <c r="X66" i="8"/>
  <c r="X67" i="8"/>
  <c r="X1116" i="8"/>
  <c r="X68" i="8"/>
  <c r="X1117" i="8"/>
  <c r="X1118" i="8"/>
  <c r="X69" i="8"/>
  <c r="X1119" i="8"/>
  <c r="X1120" i="8"/>
  <c r="X1121" i="8"/>
  <c r="X1122" i="8"/>
  <c r="X1123" i="8"/>
  <c r="X1124" i="8"/>
  <c r="X1125" i="8"/>
  <c r="X1126" i="8"/>
  <c r="X1127" i="8"/>
  <c r="X1128" i="8"/>
  <c r="X1129" i="8"/>
  <c r="X1130" i="8"/>
  <c r="X1131" i="8"/>
  <c r="X1132" i="8"/>
  <c r="X1133" i="8"/>
  <c r="X70" i="8"/>
  <c r="X71" i="8"/>
  <c r="X1134" i="8"/>
  <c r="X1135" i="8"/>
  <c r="X1136" i="8"/>
  <c r="X1137" i="8"/>
  <c r="X1138" i="8"/>
  <c r="X1139" i="8"/>
  <c r="X1140" i="8"/>
  <c r="X72" i="8"/>
  <c r="X1141" i="8"/>
  <c r="X1142" i="8"/>
  <c r="X1143" i="8"/>
  <c r="X1144" i="8"/>
  <c r="X1145" i="8"/>
  <c r="X73" i="8"/>
  <c r="X1146" i="8"/>
  <c r="X1147" i="8"/>
  <c r="X1148" i="8"/>
  <c r="X74" i="8"/>
  <c r="X75" i="8"/>
  <c r="X1149" i="8"/>
  <c r="X1150" i="8"/>
  <c r="X1151" i="8"/>
  <c r="X1152" i="8"/>
  <c r="X1153" i="8"/>
  <c r="X1154" i="8"/>
  <c r="X1155" i="8"/>
  <c r="X1156" i="8"/>
  <c r="X1157" i="8"/>
  <c r="X1158" i="8"/>
  <c r="X1159" i="8"/>
  <c r="X1160" i="8"/>
  <c r="X1161" i="8"/>
  <c r="X1162" i="8"/>
  <c r="X1163" i="8"/>
  <c r="X1164" i="8"/>
  <c r="X1165" i="8"/>
  <c r="X1166" i="8"/>
  <c r="X1167" i="8"/>
  <c r="X1168" i="8"/>
  <c r="X1169" i="8"/>
  <c r="X1170" i="8"/>
  <c r="X1171" i="8"/>
  <c r="X1172" i="8"/>
  <c r="X1173" i="8"/>
  <c r="X1174" i="8"/>
  <c r="X1175" i="8"/>
  <c r="X1176" i="8"/>
  <c r="X1177" i="8"/>
  <c r="X1178" i="8"/>
  <c r="X1179" i="8"/>
  <c r="X1180" i="8"/>
  <c r="X1181" i="8"/>
  <c r="X1182" i="8"/>
  <c r="X1183" i="8"/>
  <c r="X1184" i="8"/>
  <c r="X1185" i="8"/>
  <c r="X1186" i="8"/>
  <c r="X1187" i="8"/>
  <c r="X1188" i="8"/>
  <c r="X1189" i="8"/>
  <c r="X1190" i="8"/>
  <c r="X1191" i="8"/>
  <c r="X1192" i="8"/>
  <c r="X76" i="8"/>
  <c r="X77" i="8"/>
  <c r="X1193" i="8"/>
  <c r="X1194" i="8"/>
  <c r="X1195" i="8"/>
  <c r="X1196" i="8"/>
  <c r="X1197" i="8"/>
  <c r="X1198" i="8"/>
  <c r="X1199" i="8"/>
  <c r="X1200" i="8"/>
  <c r="X1201" i="8"/>
  <c r="X1202" i="8"/>
  <c r="X1203" i="8"/>
  <c r="X1204" i="8"/>
  <c r="X1205" i="8"/>
  <c r="X1206" i="8"/>
  <c r="X1207" i="8"/>
  <c r="X1208" i="8"/>
  <c r="X1209" i="8"/>
  <c r="X1210" i="8"/>
  <c r="X1211" i="8"/>
  <c r="X1212" i="8"/>
  <c r="X1213" i="8"/>
  <c r="X1214" i="8"/>
  <c r="X1215" i="8"/>
  <c r="X1216" i="8"/>
  <c r="X1217" i="8"/>
  <c r="X1218" i="8"/>
  <c r="X1219" i="8"/>
  <c r="X78" i="8"/>
  <c r="X79" i="8"/>
  <c r="X1220" i="8"/>
  <c r="X1221" i="8"/>
  <c r="X1222" i="8"/>
  <c r="X1223" i="8"/>
  <c r="X1224" i="8"/>
  <c r="X1225" i="8"/>
  <c r="X1226" i="8"/>
  <c r="X1227" i="8"/>
  <c r="X1228" i="8"/>
  <c r="X1229" i="8"/>
  <c r="X1230" i="8"/>
  <c r="X1231" i="8"/>
  <c r="X1232" i="8"/>
  <c r="X1233" i="8"/>
  <c r="X1234" i="8"/>
  <c r="X1235" i="8"/>
  <c r="X1236" i="8"/>
  <c r="X1237" i="8"/>
  <c r="X1238" i="8"/>
  <c r="X1239" i="8"/>
  <c r="X1240" i="8"/>
  <c r="X1241" i="8"/>
  <c r="X1242" i="8"/>
  <c r="X1243" i="8"/>
  <c r="X1244" i="8"/>
  <c r="X1245" i="8"/>
  <c r="X1246" i="8"/>
  <c r="X1247" i="8"/>
  <c r="X1248" i="8"/>
  <c r="X1249" i="8"/>
  <c r="X1250" i="8"/>
  <c r="X1251" i="8"/>
  <c r="X1252" i="8"/>
  <c r="X1253" i="8"/>
  <c r="X1254" i="8"/>
  <c r="X1255" i="8"/>
  <c r="X1256" i="8"/>
  <c r="X1257" i="8"/>
  <c r="X1258" i="8"/>
  <c r="X1259" i="8"/>
  <c r="X1260" i="8"/>
  <c r="X1261" i="8"/>
  <c r="X1262" i="8"/>
  <c r="X1263" i="8"/>
  <c r="X1264" i="8"/>
  <c r="X1265" i="8"/>
  <c r="X1266" i="8"/>
  <c r="X1267" i="8"/>
  <c r="X1268" i="8"/>
  <c r="X1269" i="8"/>
  <c r="X1270" i="8"/>
  <c r="X1271" i="8"/>
  <c r="X1272" i="8"/>
  <c r="X1273" i="8"/>
  <c r="X1274" i="8"/>
  <c r="X1275" i="8"/>
  <c r="X1276" i="8"/>
  <c r="X1277" i="8"/>
  <c r="X1278" i="8"/>
  <c r="X1279" i="8"/>
  <c r="X1280" i="8"/>
  <c r="X80" i="8"/>
  <c r="X1281" i="8"/>
  <c r="X1282" i="8"/>
  <c r="X81" i="8"/>
  <c r="X1283" i="8"/>
  <c r="X1284" i="8"/>
  <c r="X1285" i="8"/>
  <c r="X1286" i="8"/>
  <c r="X1287" i="8"/>
  <c r="X1288" i="8"/>
  <c r="X1289" i="8"/>
  <c r="X1290" i="8"/>
  <c r="X1291" i="8"/>
  <c r="X1292" i="8"/>
  <c r="X82" i="8"/>
  <c r="X83" i="8"/>
  <c r="X84" i="8"/>
  <c r="X85" i="8"/>
  <c r="X1293" i="8"/>
  <c r="X1294" i="8"/>
  <c r="X1295" i="8"/>
  <c r="X1296" i="8"/>
  <c r="X1297" i="8"/>
  <c r="X1298" i="8"/>
  <c r="X1299" i="8"/>
  <c r="X1300" i="8"/>
  <c r="X1301" i="8"/>
  <c r="X1302" i="8"/>
  <c r="X1303" i="8"/>
  <c r="X1304" i="8"/>
  <c r="X1305" i="8"/>
  <c r="X1306" i="8"/>
  <c r="X1307" i="8"/>
  <c r="X1308" i="8"/>
  <c r="X1309" i="8"/>
  <c r="X1310" i="8"/>
  <c r="X86" i="8"/>
  <c r="X87" i="8"/>
  <c r="X1311" i="8"/>
  <c r="X1312" i="8"/>
  <c r="X1313" i="8"/>
  <c r="X1314" i="8"/>
  <c r="X1315" i="8"/>
  <c r="X1316" i="8"/>
  <c r="X1317" i="8"/>
  <c r="X1318" i="8"/>
  <c r="X1319" i="8"/>
  <c r="X1320" i="8"/>
  <c r="X1321" i="8"/>
  <c r="X1322" i="8"/>
  <c r="X1323" i="8"/>
  <c r="X1324" i="8"/>
  <c r="X1325" i="8"/>
  <c r="X1067" i="8"/>
  <c r="W1068" i="8"/>
  <c r="W1069" i="8"/>
  <c r="W1070" i="8"/>
  <c r="W1071" i="8"/>
  <c r="W1072" i="8"/>
  <c r="W1073" i="8"/>
  <c r="W58" i="8"/>
  <c r="W1074" i="8"/>
  <c r="W59" i="8"/>
  <c r="W60" i="8"/>
  <c r="W61" i="8"/>
  <c r="W1075" i="8"/>
  <c r="W1076" i="8"/>
  <c r="W1077" i="8"/>
  <c r="W1078" i="8"/>
  <c r="W1079" i="8"/>
  <c r="W1080" i="8"/>
  <c r="W1081" i="8"/>
  <c r="W1082" i="8"/>
  <c r="W1083" i="8"/>
  <c r="W1084" i="8"/>
  <c r="W1085" i="8"/>
  <c r="W1086" i="8"/>
  <c r="W1087" i="8"/>
  <c r="W1088" i="8"/>
  <c r="W1089" i="8"/>
  <c r="W1090" i="8"/>
  <c r="W1091" i="8"/>
  <c r="W1092" i="8"/>
  <c r="W1093" i="8"/>
  <c r="W1094" i="8"/>
  <c r="W1095" i="8"/>
  <c r="W1096" i="8"/>
  <c r="W1097" i="8"/>
  <c r="W1098" i="8"/>
  <c r="W1099" i="8"/>
  <c r="W1100" i="8"/>
  <c r="W1101" i="8"/>
  <c r="W1102" i="8"/>
  <c r="W1103" i="8"/>
  <c r="W1104" i="8"/>
  <c r="W1105" i="8"/>
  <c r="W1106" i="8"/>
  <c r="W1107" i="8"/>
  <c r="W1108" i="8"/>
  <c r="W1109" i="8"/>
  <c r="W1110" i="8"/>
  <c r="W1111" i="8"/>
  <c r="W1112" i="8"/>
  <c r="W62" i="8"/>
  <c r="W63" i="8"/>
  <c r="W1113" i="8"/>
  <c r="W64" i="8"/>
  <c r="W1114" i="8"/>
  <c r="W65" i="8"/>
  <c r="W1115" i="8"/>
  <c r="W66" i="8"/>
  <c r="W67" i="8"/>
  <c r="W1116" i="8"/>
  <c r="W68" i="8"/>
  <c r="W1117" i="8"/>
  <c r="W1118" i="8"/>
  <c r="W69" i="8"/>
  <c r="W1119" i="8"/>
  <c r="W1120" i="8"/>
  <c r="W1121" i="8"/>
  <c r="W1122" i="8"/>
  <c r="W1123" i="8"/>
  <c r="W1124" i="8"/>
  <c r="W1125" i="8"/>
  <c r="W1126" i="8"/>
  <c r="W1127" i="8"/>
  <c r="W1128" i="8"/>
  <c r="W1129" i="8"/>
  <c r="W1130" i="8"/>
  <c r="W1131" i="8"/>
  <c r="W1132" i="8"/>
  <c r="W1133" i="8"/>
  <c r="W70" i="8"/>
  <c r="W71" i="8"/>
  <c r="W1134" i="8"/>
  <c r="W1135" i="8"/>
  <c r="W1136" i="8"/>
  <c r="W1137" i="8"/>
  <c r="W1138" i="8"/>
  <c r="W1139" i="8"/>
  <c r="W1140" i="8"/>
  <c r="W72" i="8"/>
  <c r="W1141" i="8"/>
  <c r="W1142" i="8"/>
  <c r="W1143" i="8"/>
  <c r="W1144" i="8"/>
  <c r="W1145" i="8"/>
  <c r="W73" i="8"/>
  <c r="W1146" i="8"/>
  <c r="W1147" i="8"/>
  <c r="W1148" i="8"/>
  <c r="W74" i="8"/>
  <c r="W75" i="8"/>
  <c r="W1149" i="8"/>
  <c r="W1150" i="8"/>
  <c r="W1151" i="8"/>
  <c r="W1152" i="8"/>
  <c r="W1153" i="8"/>
  <c r="W1154" i="8"/>
  <c r="W1155" i="8"/>
  <c r="W1156" i="8"/>
  <c r="W1157" i="8"/>
  <c r="W1158" i="8"/>
  <c r="W1159" i="8"/>
  <c r="W1160" i="8"/>
  <c r="W1161" i="8"/>
  <c r="W1162" i="8"/>
  <c r="W1163" i="8"/>
  <c r="W1164" i="8"/>
  <c r="W1165" i="8"/>
  <c r="W1166" i="8"/>
  <c r="W1167" i="8"/>
  <c r="W1168" i="8"/>
  <c r="W1169" i="8"/>
  <c r="W1170" i="8"/>
  <c r="W1171" i="8"/>
  <c r="W1172" i="8"/>
  <c r="W1173" i="8"/>
  <c r="W1174" i="8"/>
  <c r="W1175" i="8"/>
  <c r="W1176" i="8"/>
  <c r="W1177" i="8"/>
  <c r="W1178" i="8"/>
  <c r="W1179" i="8"/>
  <c r="W1180" i="8"/>
  <c r="W1181" i="8"/>
  <c r="W1182" i="8"/>
  <c r="W1183" i="8"/>
  <c r="W1184" i="8"/>
  <c r="W1185" i="8"/>
  <c r="W1186" i="8"/>
  <c r="W1187" i="8"/>
  <c r="W1188" i="8"/>
  <c r="W1189" i="8"/>
  <c r="W1190" i="8"/>
  <c r="W1191" i="8"/>
  <c r="W1192" i="8"/>
  <c r="W76" i="8"/>
  <c r="W77" i="8"/>
  <c r="W1193" i="8"/>
  <c r="W1194" i="8"/>
  <c r="W1195" i="8"/>
  <c r="W1196" i="8"/>
  <c r="W1197" i="8"/>
  <c r="W1198" i="8"/>
  <c r="W1199" i="8"/>
  <c r="W1200" i="8"/>
  <c r="W1201" i="8"/>
  <c r="W1202" i="8"/>
  <c r="W1203" i="8"/>
  <c r="W1204" i="8"/>
  <c r="W1205" i="8"/>
  <c r="W1206" i="8"/>
  <c r="W1207" i="8"/>
  <c r="W1208" i="8"/>
  <c r="W1209" i="8"/>
  <c r="W1210" i="8"/>
  <c r="W1211" i="8"/>
  <c r="W1212" i="8"/>
  <c r="W1213" i="8"/>
  <c r="W1214" i="8"/>
  <c r="W1215" i="8"/>
  <c r="W1216" i="8"/>
  <c r="W1217" i="8"/>
  <c r="W1218" i="8"/>
  <c r="W1219" i="8"/>
  <c r="W78" i="8"/>
  <c r="W79" i="8"/>
  <c r="W1220" i="8"/>
  <c r="W1221" i="8"/>
  <c r="W1222" i="8"/>
  <c r="W1223" i="8"/>
  <c r="W1224" i="8"/>
  <c r="W1225" i="8"/>
  <c r="W1226" i="8"/>
  <c r="W1227" i="8"/>
  <c r="W1228" i="8"/>
  <c r="W1229" i="8"/>
  <c r="W1230" i="8"/>
  <c r="W1231" i="8"/>
  <c r="W1232" i="8"/>
  <c r="W1233" i="8"/>
  <c r="W1234" i="8"/>
  <c r="W1235" i="8"/>
  <c r="W1236" i="8"/>
  <c r="W1237" i="8"/>
  <c r="W1238" i="8"/>
  <c r="W1239" i="8"/>
  <c r="W1240" i="8"/>
  <c r="W1241" i="8"/>
  <c r="W1242" i="8"/>
  <c r="W1243" i="8"/>
  <c r="W1244" i="8"/>
  <c r="W1245" i="8"/>
  <c r="W1246" i="8"/>
  <c r="W1247" i="8"/>
  <c r="W1248" i="8"/>
  <c r="W1249" i="8"/>
  <c r="W1250" i="8"/>
  <c r="W1251" i="8"/>
  <c r="W1252" i="8"/>
  <c r="W1253" i="8"/>
  <c r="W1254" i="8"/>
  <c r="W1255" i="8"/>
  <c r="W1256" i="8"/>
  <c r="W1257" i="8"/>
  <c r="W1258" i="8"/>
  <c r="W1259" i="8"/>
  <c r="W1260" i="8"/>
  <c r="W1261" i="8"/>
  <c r="W1262" i="8"/>
  <c r="W1263" i="8"/>
  <c r="W1264" i="8"/>
  <c r="W1265" i="8"/>
  <c r="W1266" i="8"/>
  <c r="W1267" i="8"/>
  <c r="W1268" i="8"/>
  <c r="W1269" i="8"/>
  <c r="W1270" i="8"/>
  <c r="W1271" i="8"/>
  <c r="W1272" i="8"/>
  <c r="W1273" i="8"/>
  <c r="W1274" i="8"/>
  <c r="W1275" i="8"/>
  <c r="W1276" i="8"/>
  <c r="W1277" i="8"/>
  <c r="W1278" i="8"/>
  <c r="W1279" i="8"/>
  <c r="W1280" i="8"/>
  <c r="W80" i="8"/>
  <c r="W1281" i="8"/>
  <c r="W1282" i="8"/>
  <c r="W81" i="8"/>
  <c r="W1283" i="8"/>
  <c r="W1284" i="8"/>
  <c r="W1285" i="8"/>
  <c r="W1286" i="8"/>
  <c r="W1287" i="8"/>
  <c r="W1288" i="8"/>
  <c r="W1289" i="8"/>
  <c r="W1290" i="8"/>
  <c r="W1291" i="8"/>
  <c r="W1292" i="8"/>
  <c r="W82" i="8"/>
  <c r="W83" i="8"/>
  <c r="W84" i="8"/>
  <c r="W85" i="8"/>
  <c r="W1293" i="8"/>
  <c r="W1294" i="8"/>
  <c r="W1295" i="8"/>
  <c r="W1296" i="8"/>
  <c r="W1297" i="8"/>
  <c r="W1298" i="8"/>
  <c r="W1299" i="8"/>
  <c r="W1300" i="8"/>
  <c r="W1301" i="8"/>
  <c r="W1302" i="8"/>
  <c r="W1303" i="8"/>
  <c r="W1304" i="8"/>
  <c r="W1305" i="8"/>
  <c r="W1306" i="8"/>
  <c r="W1307" i="8"/>
  <c r="W1308" i="8"/>
  <c r="W1309" i="8"/>
  <c r="W1310" i="8"/>
  <c r="W86" i="8"/>
  <c r="W87" i="8"/>
  <c r="W1311" i="8"/>
  <c r="W1312" i="8"/>
  <c r="W1313" i="8"/>
  <c r="W1314" i="8"/>
  <c r="W1315" i="8"/>
  <c r="W1316" i="8"/>
  <c r="W1317" i="8"/>
  <c r="W1318" i="8"/>
  <c r="W1319" i="8"/>
  <c r="W1320" i="8"/>
  <c r="W1321" i="8"/>
  <c r="W1322" i="8"/>
  <c r="W1323" i="8"/>
  <c r="W1324" i="8"/>
  <c r="W1325" i="8"/>
  <c r="W1067" i="8"/>
  <c r="E2" i="11"/>
  <c r="F2" i="11" s="1"/>
  <c r="E3" i="11"/>
  <c r="E4" i="11"/>
  <c r="E5" i="11"/>
  <c r="E6" i="11"/>
  <c r="E7" i="11"/>
  <c r="F7" i="11" s="1"/>
  <c r="E8" i="11"/>
  <c r="F8" i="11" s="1"/>
  <c r="E9" i="11"/>
  <c r="F9" i="11" s="1"/>
  <c r="E10" i="11"/>
  <c r="E11" i="11"/>
  <c r="E12" i="11"/>
  <c r="E13" i="11"/>
  <c r="F13" i="11" s="1"/>
  <c r="E14" i="11"/>
  <c r="E15" i="11"/>
  <c r="E16" i="11"/>
  <c r="F16" i="11" s="1"/>
  <c r="E17" i="11"/>
  <c r="E18" i="11"/>
  <c r="E19" i="11"/>
  <c r="E20" i="11"/>
  <c r="E21" i="11"/>
  <c r="E22" i="11"/>
  <c r="E23" i="11"/>
  <c r="F23" i="11" s="1"/>
  <c r="E24" i="11"/>
  <c r="F24" i="11" s="1"/>
  <c r="E25" i="11"/>
  <c r="F25" i="11" s="1"/>
  <c r="E26" i="11"/>
  <c r="E27" i="11"/>
  <c r="E28" i="11"/>
  <c r="E29" i="11"/>
  <c r="F29" i="11" s="1"/>
  <c r="E30" i="11"/>
  <c r="E31" i="11"/>
  <c r="E32" i="11"/>
  <c r="F32" i="11" s="1"/>
  <c r="E33" i="11"/>
  <c r="E34" i="11"/>
  <c r="E35" i="11"/>
  <c r="E36" i="11"/>
  <c r="E37" i="11"/>
  <c r="E38" i="11"/>
  <c r="E39" i="11"/>
  <c r="F39" i="11" s="1"/>
  <c r="E40" i="11"/>
  <c r="F40" i="11" s="1"/>
  <c r="E41" i="11"/>
  <c r="F41" i="11" s="1"/>
  <c r="E42" i="11"/>
  <c r="E43" i="11"/>
  <c r="E44" i="11"/>
  <c r="E45" i="11"/>
  <c r="F45" i="11" s="1"/>
  <c r="E46" i="11"/>
  <c r="E47" i="11"/>
  <c r="E48" i="11"/>
  <c r="F48" i="11" s="1"/>
  <c r="E49" i="11"/>
  <c r="E50" i="11"/>
  <c r="E51" i="11"/>
  <c r="E52" i="11"/>
  <c r="E53" i="11"/>
  <c r="E54" i="11"/>
  <c r="E55" i="11"/>
  <c r="F55" i="11" s="1"/>
  <c r="E56" i="11"/>
  <c r="F56" i="11" s="1"/>
  <c r="E57" i="11"/>
  <c r="F57" i="11" s="1"/>
  <c r="E58" i="11"/>
  <c r="E59" i="11"/>
  <c r="E60" i="11"/>
  <c r="E61" i="11"/>
  <c r="F61" i="11" s="1"/>
  <c r="E62" i="11"/>
  <c r="E63" i="11"/>
  <c r="E64" i="11"/>
  <c r="F64" i="11" s="1"/>
  <c r="E65" i="11"/>
  <c r="E66" i="11"/>
  <c r="E67" i="11"/>
  <c r="E68" i="11"/>
  <c r="E69" i="11"/>
  <c r="E70" i="11"/>
  <c r="E71" i="11"/>
  <c r="F71" i="11" s="1"/>
  <c r="E72" i="11"/>
  <c r="F72" i="11" s="1"/>
  <c r="E73" i="11"/>
  <c r="F73" i="11" s="1"/>
  <c r="E74" i="11"/>
  <c r="E75" i="11"/>
  <c r="E76" i="11"/>
  <c r="E77" i="11"/>
  <c r="F77" i="11" s="1"/>
  <c r="E78" i="11"/>
  <c r="E79" i="11"/>
  <c r="E80" i="11"/>
  <c r="F80" i="11" s="1"/>
  <c r="E81" i="11"/>
  <c r="E82" i="11"/>
  <c r="E83" i="11"/>
  <c r="E84" i="11"/>
  <c r="E85" i="11"/>
  <c r="E86" i="11"/>
  <c r="E87" i="11"/>
  <c r="F87" i="11" s="1"/>
  <c r="E88" i="11"/>
  <c r="F88" i="11" s="1"/>
  <c r="E89" i="11"/>
  <c r="F89" i="11" s="1"/>
  <c r="E90" i="11"/>
  <c r="E91" i="11"/>
  <c r="E92" i="11"/>
  <c r="E93" i="11"/>
  <c r="F93" i="11" s="1"/>
  <c r="E94" i="11"/>
  <c r="E95" i="11"/>
  <c r="E96" i="11"/>
  <c r="F96" i="11" s="1"/>
  <c r="E97" i="11"/>
  <c r="E98" i="11"/>
  <c r="E99" i="11"/>
  <c r="E100" i="11"/>
  <c r="E101" i="11"/>
  <c r="E102" i="11"/>
  <c r="E103" i="11"/>
  <c r="F103" i="11" s="1"/>
  <c r="E104" i="11"/>
  <c r="F104" i="11" s="1"/>
  <c r="E105" i="11"/>
  <c r="F105" i="11" s="1"/>
  <c r="E106" i="11"/>
  <c r="E107" i="11"/>
  <c r="E108" i="11"/>
  <c r="E109" i="11"/>
  <c r="F109" i="11" s="1"/>
  <c r="E110" i="11"/>
  <c r="E111" i="11"/>
  <c r="E112" i="11"/>
  <c r="F112" i="11" s="1"/>
  <c r="E113" i="11"/>
  <c r="E114" i="11"/>
  <c r="E115" i="11"/>
  <c r="E116" i="11"/>
  <c r="E117" i="11"/>
  <c r="E118" i="11"/>
  <c r="E119" i="11"/>
  <c r="F119" i="11" s="1"/>
  <c r="E120" i="11"/>
  <c r="F120" i="11" s="1"/>
  <c r="E121" i="11"/>
  <c r="F121" i="11" s="1"/>
  <c r="E122" i="11"/>
  <c r="E123" i="11"/>
  <c r="E124" i="11"/>
  <c r="E125" i="11"/>
  <c r="F125" i="11" s="1"/>
  <c r="E126" i="11"/>
  <c r="E127" i="11"/>
  <c r="E128" i="11"/>
  <c r="F128" i="11" s="1"/>
  <c r="E129" i="11"/>
  <c r="E130" i="11"/>
  <c r="E131" i="11"/>
  <c r="E132" i="11"/>
  <c r="E133" i="11"/>
  <c r="E134" i="11"/>
  <c r="E135" i="11"/>
  <c r="F135" i="11" s="1"/>
  <c r="E136" i="11"/>
  <c r="F136" i="11" s="1"/>
  <c r="E137" i="11"/>
  <c r="F137" i="11" s="1"/>
  <c r="E138" i="11"/>
  <c r="E139" i="11"/>
  <c r="E140" i="11"/>
  <c r="E141" i="11"/>
  <c r="F141" i="11" s="1"/>
  <c r="E142" i="11"/>
  <c r="E143" i="11"/>
  <c r="E144" i="11"/>
  <c r="F144" i="11" s="1"/>
  <c r="E145" i="11"/>
  <c r="E146" i="11"/>
  <c r="E147" i="11"/>
  <c r="E148" i="11"/>
  <c r="E149" i="11"/>
  <c r="E150" i="11"/>
  <c r="E151" i="11"/>
  <c r="F151" i="11" s="1"/>
  <c r="E152" i="11"/>
  <c r="F152" i="11" s="1"/>
  <c r="E153" i="11"/>
  <c r="F153" i="11" s="1"/>
  <c r="E154" i="11"/>
  <c r="E155" i="11"/>
  <c r="E156" i="11"/>
  <c r="E157" i="11"/>
  <c r="F157" i="11" s="1"/>
  <c r="E158" i="11"/>
  <c r="E159" i="11"/>
  <c r="E160" i="11"/>
  <c r="F160" i="11" s="1"/>
  <c r="E161" i="11"/>
  <c r="E162" i="11"/>
  <c r="E163" i="11"/>
  <c r="E164" i="11"/>
  <c r="E165" i="11"/>
  <c r="E166" i="11"/>
  <c r="E167" i="11"/>
  <c r="F167" i="11" s="1"/>
  <c r="E168" i="11"/>
  <c r="F168" i="11" s="1"/>
  <c r="E169" i="11"/>
  <c r="F169" i="11" s="1"/>
  <c r="E170" i="11"/>
  <c r="E171" i="11"/>
  <c r="E172" i="11"/>
  <c r="E173" i="11"/>
  <c r="F173" i="11" s="1"/>
  <c r="E174" i="11"/>
  <c r="E175" i="11"/>
  <c r="E176" i="11"/>
  <c r="F176" i="11" s="1"/>
  <c r="E177" i="11"/>
  <c r="E178" i="11"/>
  <c r="E179" i="11"/>
  <c r="E180" i="11"/>
  <c r="E181" i="11"/>
  <c r="E182" i="11"/>
  <c r="E183" i="11"/>
  <c r="F183" i="11" s="1"/>
  <c r="E184" i="11"/>
  <c r="F184" i="11" s="1"/>
  <c r="E185" i="11"/>
  <c r="F185" i="11" s="1"/>
  <c r="E186" i="11"/>
  <c r="E187" i="11"/>
  <c r="E188" i="11"/>
  <c r="E189" i="11"/>
  <c r="F189" i="11" s="1"/>
  <c r="E190" i="11"/>
  <c r="E191" i="11"/>
  <c r="E192" i="11"/>
  <c r="F192" i="11" s="1"/>
  <c r="E193" i="11"/>
  <c r="E194" i="11"/>
  <c r="E195" i="11"/>
  <c r="E196" i="11"/>
  <c r="E197" i="11"/>
  <c r="E198" i="11"/>
  <c r="E199" i="11"/>
  <c r="F199" i="11" s="1"/>
  <c r="E200" i="11"/>
  <c r="F200" i="11" s="1"/>
  <c r="E201" i="11"/>
  <c r="F201" i="11" s="1"/>
  <c r="E202" i="11"/>
  <c r="E203" i="11"/>
  <c r="E204" i="11"/>
  <c r="E205" i="11"/>
  <c r="F205" i="11" s="1"/>
  <c r="E206" i="11"/>
  <c r="E207" i="11"/>
  <c r="E208" i="11"/>
  <c r="F208" i="11" s="1"/>
  <c r="E209" i="11"/>
  <c r="E210" i="11"/>
  <c r="E211" i="11"/>
  <c r="E212" i="11"/>
  <c r="E213" i="11"/>
  <c r="E214" i="11"/>
  <c r="E215" i="11"/>
  <c r="F215" i="11" s="1"/>
  <c r="E216" i="11"/>
  <c r="F216" i="11" s="1"/>
  <c r="E217" i="11"/>
  <c r="F217" i="11" s="1"/>
  <c r="E218" i="11"/>
  <c r="E219" i="11"/>
  <c r="E220" i="11"/>
  <c r="E221" i="11"/>
  <c r="F221" i="11" s="1"/>
  <c r="E222" i="11"/>
  <c r="E223" i="11"/>
  <c r="E224" i="11"/>
  <c r="F224" i="11" s="1"/>
  <c r="E225" i="11"/>
  <c r="E226" i="11"/>
  <c r="E227" i="11"/>
  <c r="E228" i="11"/>
  <c r="E229" i="11"/>
  <c r="E230" i="11"/>
  <c r="E231" i="11"/>
  <c r="F231" i="11" s="1"/>
  <c r="E232" i="11"/>
  <c r="F232" i="11" s="1"/>
  <c r="E233" i="11"/>
  <c r="F233" i="11" s="1"/>
  <c r="E234" i="11"/>
  <c r="E235" i="11"/>
  <c r="E236" i="11"/>
  <c r="E237" i="11"/>
  <c r="F237" i="11" s="1"/>
  <c r="E238" i="11"/>
  <c r="E239" i="11"/>
  <c r="E240" i="11"/>
  <c r="F240" i="11" s="1"/>
  <c r="E241" i="11"/>
  <c r="E242" i="11"/>
  <c r="E243" i="11"/>
  <c r="E244" i="11"/>
  <c r="E245" i="11"/>
  <c r="E246" i="11"/>
  <c r="E247" i="11"/>
  <c r="F247" i="11" s="1"/>
  <c r="E248" i="11"/>
  <c r="F248" i="11" s="1"/>
  <c r="E249" i="11"/>
  <c r="F249" i="11" s="1"/>
  <c r="E250" i="11"/>
  <c r="E251" i="11"/>
  <c r="E252" i="11"/>
  <c r="E253" i="11"/>
  <c r="F253" i="11" s="1"/>
  <c r="E254" i="11"/>
  <c r="E255" i="11"/>
  <c r="E256" i="11"/>
  <c r="F256" i="11" s="1"/>
  <c r="E257" i="11"/>
  <c r="E258" i="11"/>
  <c r="E259" i="11"/>
  <c r="E260" i="11"/>
  <c r="E261" i="11"/>
  <c r="E262" i="11"/>
  <c r="F262" i="11" s="1"/>
  <c r="E263" i="11"/>
  <c r="F263" i="11" s="1"/>
  <c r="E264" i="11"/>
  <c r="F264" i="11" s="1"/>
  <c r="E265" i="11"/>
  <c r="F265" i="11" s="1"/>
  <c r="E266" i="11"/>
  <c r="E267" i="11"/>
  <c r="E268" i="11"/>
  <c r="E269" i="11"/>
  <c r="F269" i="11" s="1"/>
  <c r="E270" i="11"/>
  <c r="E271" i="11"/>
  <c r="E272" i="11"/>
  <c r="F272" i="11" s="1"/>
  <c r="E273" i="11"/>
  <c r="E274" i="11"/>
  <c r="E275" i="11"/>
  <c r="E276" i="11"/>
  <c r="E277" i="11"/>
  <c r="E278" i="11"/>
  <c r="F278" i="11" s="1"/>
  <c r="E279" i="11"/>
  <c r="F279" i="11" s="1"/>
  <c r="E280" i="11"/>
  <c r="F280" i="11" s="1"/>
  <c r="E281" i="11"/>
  <c r="F281" i="11" s="1"/>
  <c r="E282" i="11"/>
  <c r="E283" i="11"/>
  <c r="E284" i="11"/>
  <c r="E285" i="11"/>
  <c r="F285" i="11" s="1"/>
  <c r="E286" i="11"/>
  <c r="E287" i="11"/>
  <c r="E288" i="11"/>
  <c r="F288" i="11" s="1"/>
  <c r="E289" i="11"/>
  <c r="E290" i="11"/>
  <c r="E291" i="11"/>
  <c r="E292" i="11"/>
  <c r="E293" i="11"/>
  <c r="E294" i="11"/>
  <c r="F294" i="11" s="1"/>
  <c r="E295" i="11"/>
  <c r="F295" i="11" s="1"/>
  <c r="E296" i="11"/>
  <c r="F296" i="11" s="1"/>
  <c r="E297" i="11"/>
  <c r="F297" i="11" s="1"/>
  <c r="E298" i="11"/>
  <c r="E299" i="11"/>
  <c r="E300" i="11"/>
  <c r="E301" i="11"/>
  <c r="F301" i="11" s="1"/>
  <c r="E302" i="11"/>
  <c r="E303" i="11"/>
  <c r="E304" i="11"/>
  <c r="F304" i="11" s="1"/>
  <c r="E305" i="11"/>
  <c r="E306" i="11"/>
  <c r="E307" i="11"/>
  <c r="E308" i="11"/>
  <c r="E309" i="11"/>
  <c r="E310" i="11"/>
  <c r="F310" i="11" s="1"/>
  <c r="E311" i="11"/>
  <c r="F311" i="11" s="1"/>
  <c r="E312" i="11"/>
  <c r="F312" i="11" s="1"/>
  <c r="E313" i="11"/>
  <c r="F313" i="11" s="1"/>
  <c r="E314" i="11"/>
  <c r="E315" i="11"/>
  <c r="E316" i="11"/>
  <c r="E317" i="11"/>
  <c r="F317" i="11" s="1"/>
  <c r="E318" i="11"/>
  <c r="E319" i="11"/>
  <c r="E320" i="11"/>
  <c r="F320" i="11" s="1"/>
  <c r="E321" i="11"/>
  <c r="E322" i="11"/>
  <c r="E323" i="11"/>
  <c r="E324" i="11"/>
  <c r="E325" i="11"/>
  <c r="E326" i="11"/>
  <c r="F326" i="11" s="1"/>
  <c r="E327" i="11"/>
  <c r="F327" i="11" s="1"/>
  <c r="E328" i="11"/>
  <c r="F328" i="11" s="1"/>
  <c r="E329" i="11"/>
  <c r="F329" i="11" s="1"/>
  <c r="E330" i="11"/>
  <c r="E331" i="11"/>
  <c r="E332" i="11"/>
  <c r="E333" i="11"/>
  <c r="F333" i="11" s="1"/>
  <c r="E334" i="11"/>
  <c r="E335" i="11"/>
  <c r="E336" i="11"/>
  <c r="F336" i="11" s="1"/>
  <c r="E337" i="11"/>
  <c r="E338" i="11"/>
  <c r="E339" i="11"/>
  <c r="E340" i="11"/>
  <c r="E341" i="11"/>
  <c r="E342" i="11"/>
  <c r="F342" i="11" s="1"/>
  <c r="E343" i="11"/>
  <c r="F343" i="11" s="1"/>
  <c r="E344" i="11"/>
  <c r="F344" i="11" s="1"/>
  <c r="E345" i="11"/>
  <c r="F345" i="11" s="1"/>
  <c r="E346" i="11"/>
  <c r="E347" i="11"/>
  <c r="E348" i="11"/>
  <c r="F348" i="11" s="1"/>
  <c r="E349" i="11"/>
  <c r="F349" i="11" s="1"/>
  <c r="E350" i="11"/>
  <c r="E351" i="11"/>
  <c r="E352" i="11"/>
  <c r="F352" i="11" s="1"/>
  <c r="E353" i="11"/>
  <c r="E354" i="11"/>
  <c r="E355" i="11"/>
  <c r="E356" i="11"/>
  <c r="E357" i="11"/>
  <c r="E358" i="11"/>
  <c r="F358" i="11" s="1"/>
  <c r="E359" i="11"/>
  <c r="F359" i="11" s="1"/>
  <c r="E360" i="11"/>
  <c r="F360" i="11" s="1"/>
  <c r="E361" i="11"/>
  <c r="F361" i="11" s="1"/>
  <c r="E362" i="11"/>
  <c r="E363" i="11"/>
  <c r="E364" i="11"/>
  <c r="F364" i="11" s="1"/>
  <c r="E365" i="11"/>
  <c r="F365" i="11" s="1"/>
  <c r="E366" i="11"/>
  <c r="E367" i="11"/>
  <c r="E368" i="11"/>
  <c r="F368" i="11" s="1"/>
  <c r="E369" i="11"/>
  <c r="E370" i="11"/>
  <c r="E371" i="11"/>
  <c r="E372" i="11"/>
  <c r="E373" i="11"/>
  <c r="E374" i="11"/>
  <c r="F374" i="11" s="1"/>
  <c r="E375" i="11"/>
  <c r="F375" i="11" s="1"/>
  <c r="E376" i="11"/>
  <c r="F376" i="11" s="1"/>
  <c r="E377" i="11"/>
  <c r="F377" i="11" s="1"/>
  <c r="E378" i="11"/>
  <c r="E379" i="11"/>
  <c r="E380" i="11"/>
  <c r="F380" i="11" s="1"/>
  <c r="E381" i="11"/>
  <c r="F381" i="11" s="1"/>
  <c r="E382" i="11"/>
  <c r="E383" i="11"/>
  <c r="E384" i="11"/>
  <c r="F384" i="11" s="1"/>
  <c r="E385" i="11"/>
  <c r="E386" i="11"/>
  <c r="E387" i="11"/>
  <c r="E388" i="11"/>
  <c r="E389" i="11"/>
  <c r="E390" i="11"/>
  <c r="F390" i="11" s="1"/>
  <c r="E391" i="11"/>
  <c r="F391" i="11" s="1"/>
  <c r="E392" i="11"/>
  <c r="F392" i="11" s="1"/>
  <c r="E393" i="11"/>
  <c r="F393" i="11" s="1"/>
  <c r="E394" i="11"/>
  <c r="E395" i="11"/>
  <c r="E396" i="11"/>
  <c r="F396" i="11" s="1"/>
  <c r="E397" i="11"/>
  <c r="F397" i="11" s="1"/>
  <c r="E398" i="11"/>
  <c r="E399" i="11"/>
  <c r="E400" i="11"/>
  <c r="F400" i="11" s="1"/>
  <c r="E401" i="11"/>
  <c r="E402" i="11"/>
  <c r="E403" i="11"/>
  <c r="E404" i="11"/>
  <c r="E405" i="11"/>
  <c r="E406" i="11"/>
  <c r="F406" i="11" s="1"/>
  <c r="E407" i="11"/>
  <c r="F407" i="11" s="1"/>
  <c r="E408" i="11"/>
  <c r="F408" i="11" s="1"/>
  <c r="E409" i="11"/>
  <c r="F409" i="11" s="1"/>
  <c r="E410" i="11"/>
  <c r="E411" i="11"/>
  <c r="E412" i="11"/>
  <c r="F412" i="11" s="1"/>
  <c r="E413" i="11"/>
  <c r="F413" i="11" s="1"/>
  <c r="E414" i="11"/>
  <c r="E415" i="11"/>
  <c r="E416" i="11"/>
  <c r="F416" i="11" s="1"/>
  <c r="E417" i="11"/>
  <c r="E418" i="11"/>
  <c r="E419" i="11"/>
  <c r="E420" i="11"/>
  <c r="E421" i="11"/>
  <c r="E422" i="11"/>
  <c r="F422" i="11" s="1"/>
  <c r="E423" i="11"/>
  <c r="F423" i="11" s="1"/>
  <c r="E424" i="11"/>
  <c r="F424" i="11" s="1"/>
  <c r="E425" i="11"/>
  <c r="F425" i="11" s="1"/>
  <c r="E426" i="11"/>
  <c r="E427" i="11"/>
  <c r="E428" i="11"/>
  <c r="F428" i="11" s="1"/>
  <c r="E429" i="11"/>
  <c r="F429" i="11" s="1"/>
  <c r="E430" i="11"/>
  <c r="E431" i="11"/>
  <c r="E432" i="11"/>
  <c r="F432" i="11" s="1"/>
  <c r="E433" i="11"/>
  <c r="E434" i="11"/>
  <c r="E435" i="11"/>
  <c r="E436" i="11"/>
  <c r="E437" i="11"/>
  <c r="E438" i="11"/>
  <c r="F438" i="11" s="1"/>
  <c r="E439" i="11"/>
  <c r="F439" i="11" s="1"/>
  <c r="E440" i="11"/>
  <c r="F440" i="11" s="1"/>
  <c r="E441" i="11"/>
  <c r="F441" i="11" s="1"/>
  <c r="E442" i="11"/>
  <c r="E443" i="11"/>
  <c r="E444" i="11"/>
  <c r="F444" i="11" s="1"/>
  <c r="E445" i="11"/>
  <c r="F445" i="11" s="1"/>
  <c r="E446" i="11"/>
  <c r="E447" i="11"/>
  <c r="E448" i="11"/>
  <c r="F448" i="11" s="1"/>
  <c r="E449" i="11"/>
  <c r="E450" i="11"/>
  <c r="E451" i="11"/>
  <c r="E452" i="11"/>
  <c r="E453" i="11"/>
  <c r="E454" i="11"/>
  <c r="F454" i="11" s="1"/>
  <c r="E455" i="11"/>
  <c r="F455" i="11" s="1"/>
  <c r="E456" i="11"/>
  <c r="F456" i="11" s="1"/>
  <c r="E457" i="11"/>
  <c r="F457" i="11" s="1"/>
  <c r="E458" i="11"/>
  <c r="E459" i="11"/>
  <c r="E460" i="11"/>
  <c r="F460" i="11" s="1"/>
  <c r="E461" i="11"/>
  <c r="F461" i="11" s="1"/>
  <c r="E462" i="11"/>
  <c r="E463" i="11"/>
  <c r="E464" i="11"/>
  <c r="F464" i="11" s="1"/>
  <c r="E465" i="11"/>
  <c r="E466" i="11"/>
  <c r="E467" i="11"/>
  <c r="E468" i="11"/>
  <c r="E469" i="11"/>
  <c r="E470" i="11"/>
  <c r="F470" i="11" s="1"/>
  <c r="E471" i="11"/>
  <c r="F471" i="11" s="1"/>
  <c r="E472" i="11"/>
  <c r="F472" i="11" s="1"/>
  <c r="E473" i="11"/>
  <c r="F473" i="11" s="1"/>
  <c r="E474" i="11"/>
  <c r="E475" i="11"/>
  <c r="E476" i="11"/>
  <c r="F476" i="11" s="1"/>
  <c r="E477" i="11"/>
  <c r="F477" i="11" s="1"/>
  <c r="E478" i="11"/>
  <c r="E479" i="11"/>
  <c r="E480" i="11"/>
  <c r="F480" i="11" s="1"/>
  <c r="E481" i="11"/>
  <c r="E482" i="11"/>
  <c r="E483" i="11"/>
  <c r="E484" i="11"/>
  <c r="E485" i="11"/>
  <c r="E486" i="11"/>
  <c r="F486" i="11" s="1"/>
  <c r="E487" i="11"/>
  <c r="F487" i="11" s="1"/>
  <c r="E488" i="11"/>
  <c r="F488" i="11" s="1"/>
  <c r="E489" i="11"/>
  <c r="F489" i="11" s="1"/>
  <c r="E490" i="11"/>
  <c r="E491" i="11"/>
  <c r="E492" i="11"/>
  <c r="F492" i="11" s="1"/>
  <c r="E493" i="11"/>
  <c r="F493" i="11" s="1"/>
  <c r="E494" i="11"/>
  <c r="E495" i="11"/>
  <c r="E496" i="11"/>
  <c r="F496" i="11" s="1"/>
  <c r="E497" i="11"/>
  <c r="E498" i="11"/>
  <c r="E499" i="11"/>
  <c r="E500" i="11"/>
  <c r="E501" i="11"/>
  <c r="E502" i="11"/>
  <c r="F502" i="11" s="1"/>
  <c r="E503" i="11"/>
  <c r="F503" i="11" s="1"/>
  <c r="E504" i="11"/>
  <c r="F504" i="11" s="1"/>
  <c r="E505" i="11"/>
  <c r="F505" i="11" s="1"/>
  <c r="E506" i="11"/>
  <c r="E507" i="11"/>
  <c r="E508" i="11"/>
  <c r="F508" i="11" s="1"/>
  <c r="E509" i="11"/>
  <c r="F509" i="11" s="1"/>
  <c r="E510" i="11"/>
  <c r="E511" i="11"/>
  <c r="E512" i="11"/>
  <c r="F512" i="11" s="1"/>
  <c r="E513" i="11"/>
  <c r="E514" i="11"/>
  <c r="E515" i="11"/>
  <c r="E516" i="11"/>
  <c r="E517" i="11"/>
  <c r="E518" i="11"/>
  <c r="F518" i="11" s="1"/>
  <c r="E519" i="11"/>
  <c r="F519" i="11" s="1"/>
  <c r="E520" i="11"/>
  <c r="F520" i="11" s="1"/>
  <c r="E521" i="11"/>
  <c r="F521" i="11" s="1"/>
  <c r="E522" i="11"/>
  <c r="E523" i="11"/>
  <c r="E524" i="11"/>
  <c r="F524" i="11" s="1"/>
  <c r="E525" i="11"/>
  <c r="F525" i="11" s="1"/>
  <c r="E526" i="11"/>
  <c r="E527" i="11"/>
  <c r="E528" i="11"/>
  <c r="F528" i="11" s="1"/>
  <c r="E529" i="11"/>
  <c r="E530" i="11"/>
  <c r="E531" i="11"/>
  <c r="E532" i="11"/>
  <c r="E533" i="11"/>
  <c r="E534" i="11"/>
  <c r="F534" i="11" s="1"/>
  <c r="E535" i="11"/>
  <c r="F535" i="11" s="1"/>
  <c r="E536" i="11"/>
  <c r="F536" i="11" s="1"/>
  <c r="E537" i="11"/>
  <c r="F537" i="11" s="1"/>
  <c r="E538" i="11"/>
  <c r="E539" i="11"/>
  <c r="E540" i="11"/>
  <c r="F540" i="11" s="1"/>
  <c r="E541" i="11"/>
  <c r="F541" i="11" s="1"/>
  <c r="E542" i="11"/>
  <c r="E543" i="11"/>
  <c r="E544" i="11"/>
  <c r="F544" i="11" s="1"/>
  <c r="E545" i="11"/>
  <c r="E546" i="11"/>
  <c r="E547" i="11"/>
  <c r="E548" i="11"/>
  <c r="E549" i="11"/>
  <c r="E550" i="11"/>
  <c r="F550" i="11" s="1"/>
  <c r="E551" i="11"/>
  <c r="F551" i="11" s="1"/>
  <c r="E552" i="11"/>
  <c r="F552" i="11" s="1"/>
  <c r="E553" i="11"/>
  <c r="F553" i="11" s="1"/>
  <c r="E554" i="11"/>
  <c r="E555" i="11"/>
  <c r="E556" i="11"/>
  <c r="F556" i="11" s="1"/>
  <c r="E557" i="11"/>
  <c r="F557" i="11" s="1"/>
  <c r="E558" i="11"/>
  <c r="E559" i="11"/>
  <c r="E560" i="11"/>
  <c r="F560" i="11" s="1"/>
  <c r="E561" i="11"/>
  <c r="E562" i="11"/>
  <c r="E563" i="11"/>
  <c r="E564" i="11"/>
  <c r="E565" i="11"/>
  <c r="E566" i="11"/>
  <c r="F566" i="11" s="1"/>
  <c r="E567" i="11"/>
  <c r="F567" i="11" s="1"/>
  <c r="E568" i="11"/>
  <c r="F568" i="11" s="1"/>
  <c r="E569" i="11"/>
  <c r="F569" i="11" s="1"/>
  <c r="E570" i="11"/>
  <c r="E571" i="11"/>
  <c r="E572" i="11"/>
  <c r="F572" i="11" s="1"/>
  <c r="E573" i="11"/>
  <c r="F573" i="11" s="1"/>
  <c r="E574" i="11"/>
  <c r="E575" i="11"/>
  <c r="E576" i="11"/>
  <c r="F576" i="11" s="1"/>
  <c r="E577" i="11"/>
  <c r="E578" i="11"/>
  <c r="E579" i="11"/>
  <c r="E580" i="11"/>
  <c r="E581" i="11"/>
  <c r="E582" i="11"/>
  <c r="F582" i="11" s="1"/>
  <c r="E583" i="11"/>
  <c r="F583" i="11" s="1"/>
  <c r="E584" i="11"/>
  <c r="F584" i="11" s="1"/>
  <c r="E585" i="11"/>
  <c r="F585" i="11" s="1"/>
  <c r="E586" i="11"/>
  <c r="E587" i="11"/>
  <c r="E588" i="11"/>
  <c r="F588" i="11" s="1"/>
  <c r="E589" i="11"/>
  <c r="F589" i="11" s="1"/>
  <c r="E590" i="11"/>
  <c r="E591" i="11"/>
  <c r="E592" i="11"/>
  <c r="F592" i="11" s="1"/>
  <c r="E593" i="11"/>
  <c r="E594" i="11"/>
  <c r="E595" i="11"/>
  <c r="E596" i="11"/>
  <c r="E597" i="11"/>
  <c r="E598" i="11"/>
  <c r="F598" i="11" s="1"/>
  <c r="E599" i="11"/>
  <c r="F599" i="11" s="1"/>
  <c r="E600" i="11"/>
  <c r="F600" i="11" s="1"/>
  <c r="E601" i="11"/>
  <c r="F601" i="11" s="1"/>
  <c r="E602" i="11"/>
  <c r="E603" i="11"/>
  <c r="E604" i="11"/>
  <c r="F604" i="11" s="1"/>
  <c r="E605" i="11"/>
  <c r="F605" i="11" s="1"/>
  <c r="E606" i="11"/>
  <c r="E607" i="11"/>
  <c r="E608" i="11"/>
  <c r="F608" i="11" s="1"/>
  <c r="E609" i="11"/>
  <c r="E610" i="11"/>
  <c r="E611" i="11"/>
  <c r="E612" i="11"/>
  <c r="E613" i="11"/>
  <c r="E614" i="11"/>
  <c r="F614" i="11" s="1"/>
  <c r="E615" i="11"/>
  <c r="F615" i="11" s="1"/>
  <c r="E616" i="11"/>
  <c r="F616" i="11" s="1"/>
  <c r="E617" i="11"/>
  <c r="F617" i="11" s="1"/>
  <c r="E618" i="11"/>
  <c r="E619" i="11"/>
  <c r="E620" i="11"/>
  <c r="F620" i="11" s="1"/>
  <c r="E621" i="11"/>
  <c r="F621" i="11" s="1"/>
  <c r="E622" i="11"/>
  <c r="E623" i="11"/>
  <c r="E624" i="11"/>
  <c r="F624" i="11" s="1"/>
  <c r="E625" i="11"/>
  <c r="E626" i="11"/>
  <c r="E627" i="11"/>
  <c r="E628" i="11"/>
  <c r="E629" i="11"/>
  <c r="E630" i="11"/>
  <c r="F630" i="11" s="1"/>
  <c r="E631" i="11"/>
  <c r="F631" i="11" s="1"/>
  <c r="E632" i="11"/>
  <c r="F632" i="11" s="1"/>
  <c r="E633" i="11"/>
  <c r="F633" i="11" s="1"/>
  <c r="E634" i="11"/>
  <c r="E635" i="11"/>
  <c r="E636" i="11"/>
  <c r="F636" i="11" s="1"/>
  <c r="E637" i="11"/>
  <c r="F637" i="11" s="1"/>
  <c r="E638" i="11"/>
  <c r="E639" i="11"/>
  <c r="E640" i="11"/>
  <c r="F640" i="11" s="1"/>
  <c r="E641" i="11"/>
  <c r="E642" i="11"/>
  <c r="E643" i="11"/>
  <c r="E644" i="11"/>
  <c r="E645" i="11"/>
  <c r="E646" i="11"/>
  <c r="F646" i="11" s="1"/>
  <c r="E647" i="11"/>
  <c r="F647" i="11" s="1"/>
  <c r="E648" i="11"/>
  <c r="F648" i="11" s="1"/>
  <c r="E649" i="11"/>
  <c r="F649" i="11" s="1"/>
  <c r="E650" i="11"/>
  <c r="E651" i="11"/>
  <c r="E652" i="11"/>
  <c r="F652" i="11" s="1"/>
  <c r="E653" i="11"/>
  <c r="F653" i="11" s="1"/>
  <c r="E654" i="11"/>
  <c r="E655" i="11"/>
  <c r="E656" i="11"/>
  <c r="F656" i="11" s="1"/>
  <c r="E657" i="11"/>
  <c r="E658" i="11"/>
  <c r="E659" i="11"/>
  <c r="E660" i="11"/>
  <c r="E661" i="11"/>
  <c r="E662" i="11"/>
  <c r="F662" i="11" s="1"/>
  <c r="E663" i="11"/>
  <c r="F663" i="11" s="1"/>
  <c r="E664" i="11"/>
  <c r="F664" i="11" s="1"/>
  <c r="E665" i="11"/>
  <c r="F665" i="11" s="1"/>
  <c r="E666" i="11"/>
  <c r="E667" i="11"/>
  <c r="E668" i="11"/>
  <c r="F668" i="11" s="1"/>
  <c r="E669" i="11"/>
  <c r="F669" i="11" s="1"/>
  <c r="E670" i="11"/>
  <c r="E671" i="11"/>
  <c r="E672" i="11"/>
  <c r="F672" i="11" s="1"/>
  <c r="E673" i="11"/>
  <c r="E674" i="11"/>
  <c r="E675" i="11"/>
  <c r="E676" i="11"/>
  <c r="E677" i="11"/>
  <c r="E678" i="11"/>
  <c r="F678" i="11" s="1"/>
  <c r="E679" i="11"/>
  <c r="F679" i="11" s="1"/>
  <c r="E680" i="11"/>
  <c r="F680" i="11" s="1"/>
  <c r="E681" i="11"/>
  <c r="F681" i="11" s="1"/>
  <c r="E682" i="11"/>
  <c r="E683" i="11"/>
  <c r="E684" i="11"/>
  <c r="F684" i="11" s="1"/>
  <c r="E685" i="11"/>
  <c r="F685" i="11" s="1"/>
  <c r="E686" i="11"/>
  <c r="E687" i="11"/>
  <c r="E688" i="11"/>
  <c r="F688" i="11" s="1"/>
  <c r="E689" i="11"/>
  <c r="E690" i="11"/>
  <c r="E691" i="11"/>
  <c r="E692" i="11"/>
  <c r="E693" i="11"/>
  <c r="E694" i="11"/>
  <c r="F694" i="11" s="1"/>
  <c r="E695" i="11"/>
  <c r="F695" i="11" s="1"/>
  <c r="E696" i="11"/>
  <c r="F696" i="11" s="1"/>
  <c r="E697" i="11"/>
  <c r="F697" i="11" s="1"/>
  <c r="E698" i="11"/>
  <c r="E699" i="11"/>
  <c r="E700" i="11"/>
  <c r="F700" i="11" s="1"/>
  <c r="E701" i="11"/>
  <c r="F701" i="11" s="1"/>
  <c r="E702" i="11"/>
  <c r="E703" i="11"/>
  <c r="E704" i="11"/>
  <c r="F704" i="11" s="1"/>
  <c r="E705" i="11"/>
  <c r="E706" i="11"/>
  <c r="E707" i="11"/>
  <c r="E708" i="11"/>
  <c r="E709" i="11"/>
  <c r="E710" i="11"/>
  <c r="F710" i="11" s="1"/>
  <c r="E711" i="11"/>
  <c r="F711" i="11" s="1"/>
  <c r="E712" i="11"/>
  <c r="F712" i="11" s="1"/>
  <c r="E713" i="11"/>
  <c r="F713" i="11" s="1"/>
  <c r="E714" i="11"/>
  <c r="E715" i="11"/>
  <c r="E716" i="11"/>
  <c r="F716" i="11" s="1"/>
  <c r="E717" i="11"/>
  <c r="F717" i="11" s="1"/>
  <c r="E718" i="11"/>
  <c r="E719" i="11"/>
  <c r="E720" i="11"/>
  <c r="F720" i="11" s="1"/>
  <c r="E721" i="11"/>
  <c r="E722" i="11"/>
  <c r="E723" i="11"/>
  <c r="E724" i="11"/>
  <c r="E725" i="11"/>
  <c r="E726" i="11"/>
  <c r="F726" i="11" s="1"/>
  <c r="E727" i="11"/>
  <c r="F727" i="11" s="1"/>
  <c r="E728" i="11"/>
  <c r="F728" i="11" s="1"/>
  <c r="E729" i="11"/>
  <c r="F729" i="11" s="1"/>
  <c r="E730" i="11"/>
  <c r="E731" i="11"/>
  <c r="E732" i="11"/>
  <c r="F732" i="11" s="1"/>
  <c r="E733" i="11"/>
  <c r="F733" i="11" s="1"/>
  <c r="E734" i="11"/>
  <c r="E735" i="11"/>
  <c r="E736" i="11"/>
  <c r="F736" i="11" s="1"/>
  <c r="E737" i="11"/>
  <c r="E738" i="11"/>
  <c r="E739" i="11"/>
  <c r="E740" i="11"/>
  <c r="E741" i="11"/>
  <c r="E742" i="11"/>
  <c r="F742" i="11" s="1"/>
  <c r="E743" i="11"/>
  <c r="F743" i="11" s="1"/>
  <c r="E744" i="11"/>
  <c r="F744" i="11" s="1"/>
  <c r="E745" i="11"/>
  <c r="F745" i="11" s="1"/>
  <c r="E746" i="11"/>
  <c r="E747" i="11"/>
  <c r="E748" i="11"/>
  <c r="F748" i="11" s="1"/>
  <c r="E749" i="11"/>
  <c r="F749" i="11" s="1"/>
  <c r="E750" i="11"/>
  <c r="E751" i="11"/>
  <c r="E752" i="11"/>
  <c r="F752" i="11" s="1"/>
  <c r="E753" i="11"/>
  <c r="E754" i="11"/>
  <c r="E755" i="11"/>
  <c r="E756" i="11"/>
  <c r="E757" i="11"/>
  <c r="E758" i="11"/>
  <c r="F758" i="11" s="1"/>
  <c r="E759" i="11"/>
  <c r="F759" i="11" s="1"/>
  <c r="E760" i="11"/>
  <c r="F760" i="11" s="1"/>
  <c r="E761" i="11"/>
  <c r="F761" i="11" s="1"/>
  <c r="E762" i="11"/>
  <c r="E763" i="11"/>
  <c r="E764" i="11"/>
  <c r="F764" i="11" s="1"/>
  <c r="E765" i="11"/>
  <c r="F765" i="11" s="1"/>
  <c r="E766" i="11"/>
  <c r="E767" i="11"/>
  <c r="E768" i="11"/>
  <c r="F768" i="11" s="1"/>
  <c r="E769" i="11"/>
  <c r="E770" i="11"/>
  <c r="E771" i="11"/>
  <c r="E772" i="11"/>
  <c r="E773" i="11"/>
  <c r="E774" i="11"/>
  <c r="F774" i="11" s="1"/>
  <c r="E775" i="11"/>
  <c r="F775" i="11" s="1"/>
  <c r="E776" i="11"/>
  <c r="F776" i="11" s="1"/>
  <c r="E777" i="11"/>
  <c r="F777" i="11" s="1"/>
  <c r="E778" i="11"/>
  <c r="E779" i="11"/>
  <c r="E780" i="11"/>
  <c r="F780" i="11" s="1"/>
  <c r="E781" i="11"/>
  <c r="F781" i="11" s="1"/>
  <c r="E782" i="11"/>
  <c r="E783" i="11"/>
  <c r="E784" i="11"/>
  <c r="F784" i="11" s="1"/>
  <c r="E785" i="11"/>
  <c r="E786" i="11"/>
  <c r="E787" i="11"/>
  <c r="E788" i="11"/>
  <c r="E789" i="11"/>
  <c r="E790" i="11"/>
  <c r="F790" i="11" s="1"/>
  <c r="E791" i="11"/>
  <c r="F791" i="11" s="1"/>
  <c r="E792" i="11"/>
  <c r="F792" i="11" s="1"/>
  <c r="E793" i="11"/>
  <c r="F793" i="11" s="1"/>
  <c r="E794" i="11"/>
  <c r="E795" i="11"/>
  <c r="E796" i="11"/>
  <c r="F796" i="11" s="1"/>
  <c r="E797" i="11"/>
  <c r="F797" i="11" s="1"/>
  <c r="E798" i="11"/>
  <c r="E799" i="11"/>
  <c r="E800" i="11"/>
  <c r="F800" i="11" s="1"/>
  <c r="E801" i="11"/>
  <c r="E802" i="11"/>
  <c r="E803" i="11"/>
  <c r="E804" i="11"/>
  <c r="E805" i="11"/>
  <c r="E806" i="11"/>
  <c r="F806" i="11" s="1"/>
  <c r="E807" i="11"/>
  <c r="F807" i="11" s="1"/>
  <c r="E808" i="11"/>
  <c r="F808" i="11" s="1"/>
  <c r="E809" i="11"/>
  <c r="F809" i="11" s="1"/>
  <c r="E810" i="11"/>
  <c r="E811" i="11"/>
  <c r="E812" i="11"/>
  <c r="F812" i="11" s="1"/>
  <c r="E813" i="11"/>
  <c r="F813" i="11" s="1"/>
  <c r="E814" i="11"/>
  <c r="E815" i="11"/>
  <c r="E816" i="11"/>
  <c r="F816" i="11" s="1"/>
  <c r="E817" i="11"/>
  <c r="E818" i="11"/>
  <c r="E819" i="11"/>
  <c r="E820" i="11"/>
  <c r="E821" i="11"/>
  <c r="E822" i="11"/>
  <c r="F822" i="11" s="1"/>
  <c r="E823" i="11"/>
  <c r="F823" i="11" s="1"/>
  <c r="E824" i="11"/>
  <c r="F824" i="11" s="1"/>
  <c r="E825" i="11"/>
  <c r="F825" i="11" s="1"/>
  <c r="E826" i="11"/>
  <c r="E827" i="11"/>
  <c r="E828" i="11"/>
  <c r="F828" i="11" s="1"/>
  <c r="E829" i="11"/>
  <c r="F829" i="11" s="1"/>
  <c r="E830" i="11"/>
  <c r="E831" i="11"/>
  <c r="E832" i="11"/>
  <c r="F832" i="11" s="1"/>
  <c r="E833" i="11"/>
  <c r="E834" i="11"/>
  <c r="E835" i="11"/>
  <c r="E836" i="11"/>
  <c r="E837" i="11"/>
  <c r="E838" i="11"/>
  <c r="F838" i="11" s="1"/>
  <c r="E839" i="11"/>
  <c r="F839" i="11" s="1"/>
  <c r="E840" i="11"/>
  <c r="F840" i="11" s="1"/>
  <c r="E841" i="11"/>
  <c r="F841" i="11" s="1"/>
  <c r="E842" i="11"/>
  <c r="E843" i="11"/>
  <c r="E844" i="11"/>
  <c r="F844" i="11" s="1"/>
  <c r="E845" i="11"/>
  <c r="F845" i="11" s="1"/>
  <c r="E846" i="11"/>
  <c r="E847" i="11"/>
  <c r="E848" i="11"/>
  <c r="F848" i="11" s="1"/>
  <c r="E849" i="11"/>
  <c r="E850" i="11"/>
  <c r="E851" i="11"/>
  <c r="E852" i="11"/>
  <c r="E853" i="11"/>
  <c r="E854" i="11"/>
  <c r="F854" i="11" s="1"/>
  <c r="E855" i="11"/>
  <c r="F855" i="11" s="1"/>
  <c r="E856" i="11"/>
  <c r="F856" i="11" s="1"/>
  <c r="E857" i="11"/>
  <c r="F857" i="11" s="1"/>
  <c r="E858" i="11"/>
  <c r="E859" i="11"/>
  <c r="E860" i="11"/>
  <c r="F860" i="11" s="1"/>
  <c r="E861" i="11"/>
  <c r="F861" i="11" s="1"/>
  <c r="E862" i="11"/>
  <c r="E863" i="11"/>
  <c r="E864" i="11"/>
  <c r="F864" i="11" s="1"/>
  <c r="E865" i="11"/>
  <c r="E866" i="11"/>
  <c r="E867" i="11"/>
  <c r="E868" i="11"/>
  <c r="E869" i="11"/>
  <c r="E870" i="11"/>
  <c r="F870" i="11" s="1"/>
  <c r="E871" i="11"/>
  <c r="E872" i="11"/>
  <c r="F872" i="11" s="1"/>
  <c r="E873" i="11"/>
  <c r="F873" i="11" s="1"/>
  <c r="E874" i="11"/>
  <c r="E875" i="11"/>
  <c r="E876" i="11"/>
  <c r="F876" i="11" s="1"/>
  <c r="E877" i="11"/>
  <c r="F877" i="11" s="1"/>
  <c r="E878" i="11"/>
  <c r="E879" i="11"/>
  <c r="E880" i="11"/>
  <c r="F880" i="11" s="1"/>
  <c r="E881" i="11"/>
  <c r="E882" i="11"/>
  <c r="E883" i="11"/>
  <c r="E884" i="11"/>
  <c r="E885" i="11"/>
  <c r="E886" i="11"/>
  <c r="F886" i="11" s="1"/>
  <c r="E887" i="11"/>
  <c r="E888" i="11"/>
  <c r="F888" i="11" s="1"/>
  <c r="E889" i="11"/>
  <c r="F889" i="11" s="1"/>
  <c r="E890" i="11"/>
  <c r="E891" i="11"/>
  <c r="E892" i="11"/>
  <c r="F892" i="11" s="1"/>
  <c r="E893" i="11"/>
  <c r="F893" i="11" s="1"/>
  <c r="E894" i="11"/>
  <c r="E895" i="11"/>
  <c r="E896" i="11"/>
  <c r="F896" i="11" s="1"/>
  <c r="E897" i="11"/>
  <c r="E898" i="11"/>
  <c r="E899" i="11"/>
  <c r="E900" i="11"/>
  <c r="E901" i="11"/>
  <c r="E902" i="11"/>
  <c r="F902" i="11" s="1"/>
  <c r="E903" i="11"/>
  <c r="E904" i="11"/>
  <c r="F904" i="11" s="1"/>
  <c r="E905" i="11"/>
  <c r="F905" i="11" s="1"/>
  <c r="E906" i="11"/>
  <c r="E907" i="11"/>
  <c r="E908" i="11"/>
  <c r="F908" i="11" s="1"/>
  <c r="E909" i="11"/>
  <c r="F909" i="11" s="1"/>
  <c r="E910" i="11"/>
  <c r="E911" i="11"/>
  <c r="E912" i="11"/>
  <c r="F912" i="11" s="1"/>
  <c r="E913" i="11"/>
  <c r="E914" i="11"/>
  <c r="E915" i="11"/>
  <c r="E916" i="11"/>
  <c r="E917" i="11"/>
  <c r="E918" i="11"/>
  <c r="F918" i="11" s="1"/>
  <c r="E919" i="11"/>
  <c r="E920" i="11"/>
  <c r="F920" i="11" s="1"/>
  <c r="E921" i="11"/>
  <c r="F921" i="11" s="1"/>
  <c r="E922" i="11"/>
  <c r="E923" i="11"/>
  <c r="E924" i="11"/>
  <c r="F924" i="11" s="1"/>
  <c r="E925" i="11"/>
  <c r="F925" i="11" s="1"/>
  <c r="E926" i="11"/>
  <c r="E927" i="11"/>
  <c r="E928" i="11"/>
  <c r="F928" i="11" s="1"/>
  <c r="E929" i="11"/>
  <c r="E930" i="11"/>
  <c r="E931" i="11"/>
  <c r="E932" i="11"/>
  <c r="E933" i="11"/>
  <c r="E934" i="11"/>
  <c r="F934" i="11" s="1"/>
  <c r="E935" i="11"/>
  <c r="E936" i="11"/>
  <c r="F936" i="11" s="1"/>
  <c r="E937" i="11"/>
  <c r="F937" i="11" s="1"/>
  <c r="E938" i="11"/>
  <c r="E939" i="11"/>
  <c r="E940" i="11"/>
  <c r="F940" i="11" s="1"/>
  <c r="E941" i="11"/>
  <c r="F941" i="11" s="1"/>
  <c r="E942" i="11"/>
  <c r="E943" i="11"/>
  <c r="E944" i="11"/>
  <c r="F944" i="11" s="1"/>
  <c r="E945" i="11"/>
  <c r="E946" i="11"/>
  <c r="E947" i="11"/>
  <c r="E948" i="11"/>
  <c r="E949" i="11"/>
  <c r="E950" i="11"/>
  <c r="F950" i="11" s="1"/>
  <c r="E951" i="11"/>
  <c r="E952" i="11"/>
  <c r="F952" i="11" s="1"/>
  <c r="E953" i="11"/>
  <c r="F953" i="11" s="1"/>
  <c r="E954" i="11"/>
  <c r="E955" i="11"/>
  <c r="E956" i="11"/>
  <c r="F956" i="11" s="1"/>
  <c r="E957" i="11"/>
  <c r="F957" i="11" s="1"/>
  <c r="E958" i="11"/>
  <c r="E959" i="11"/>
  <c r="E960" i="11"/>
  <c r="F960" i="11" s="1"/>
  <c r="E961" i="11"/>
  <c r="E962" i="11"/>
  <c r="E963" i="11"/>
  <c r="E964" i="11"/>
  <c r="E965" i="11"/>
  <c r="E966" i="11"/>
  <c r="F966" i="11" s="1"/>
  <c r="E967" i="11"/>
  <c r="E968" i="11"/>
  <c r="F968" i="11" s="1"/>
  <c r="E969" i="11"/>
  <c r="F969" i="11" s="1"/>
  <c r="E970" i="11"/>
  <c r="E971" i="11"/>
  <c r="E972" i="11"/>
  <c r="F972" i="11" s="1"/>
  <c r="E973" i="11"/>
  <c r="F973" i="11" s="1"/>
  <c r="E974" i="11"/>
  <c r="E975" i="11"/>
  <c r="E976" i="11"/>
  <c r="F976" i="11" s="1"/>
  <c r="E977" i="11"/>
  <c r="E978" i="11"/>
  <c r="E979" i="11"/>
  <c r="E980" i="11"/>
  <c r="E981" i="11"/>
  <c r="E982" i="11"/>
  <c r="F982" i="11" s="1"/>
  <c r="E983" i="11"/>
  <c r="E984" i="11"/>
  <c r="F984" i="11" s="1"/>
  <c r="E985" i="11"/>
  <c r="F985" i="11" s="1"/>
  <c r="E986" i="11"/>
  <c r="E987" i="11"/>
  <c r="E988" i="11"/>
  <c r="F988" i="11" s="1"/>
  <c r="E989" i="11"/>
  <c r="F989" i="11" s="1"/>
  <c r="E990" i="11"/>
  <c r="E991" i="11"/>
  <c r="E992" i="11"/>
  <c r="F992" i="11" s="1"/>
  <c r="E993" i="11"/>
  <c r="E994" i="11"/>
  <c r="E995" i="11"/>
  <c r="E996" i="11"/>
  <c r="E997" i="11"/>
  <c r="E998" i="11"/>
  <c r="F998" i="11" s="1"/>
  <c r="E999" i="11"/>
  <c r="E1000" i="11"/>
  <c r="F1000" i="11" s="1"/>
  <c r="E1001" i="11"/>
  <c r="F1001" i="11" s="1"/>
  <c r="E1002" i="11"/>
  <c r="E1003" i="11"/>
  <c r="E1004" i="11"/>
  <c r="F1004" i="11" s="1"/>
  <c r="E1005" i="11"/>
  <c r="F1005" i="11" s="1"/>
  <c r="E1006" i="11"/>
  <c r="E1007" i="11"/>
  <c r="E1008" i="11"/>
  <c r="F1008" i="11" s="1"/>
  <c r="E1009" i="11"/>
  <c r="E1010" i="11"/>
  <c r="E1011" i="11"/>
  <c r="E1012" i="11"/>
  <c r="E1013" i="11"/>
  <c r="E1014" i="11"/>
  <c r="F1014" i="11" s="1"/>
  <c r="E1015" i="11"/>
  <c r="E1016" i="11"/>
  <c r="F1016" i="11" s="1"/>
  <c r="E1017" i="11"/>
  <c r="F1017" i="11" s="1"/>
  <c r="E1018" i="11"/>
  <c r="E1019" i="11"/>
  <c r="E1020" i="11"/>
  <c r="F1020" i="11" s="1"/>
  <c r="E1021" i="11"/>
  <c r="F1021" i="11" s="1"/>
  <c r="E1022" i="11"/>
  <c r="E1023" i="11"/>
  <c r="E1024" i="11"/>
  <c r="F1024" i="11" s="1"/>
  <c r="E1025" i="11"/>
  <c r="E1026" i="11"/>
  <c r="E1027" i="11"/>
  <c r="E1028" i="11"/>
  <c r="E1029" i="11"/>
  <c r="E1030" i="11"/>
  <c r="F1030" i="11" s="1"/>
  <c r="E1031" i="11"/>
  <c r="E1032" i="11"/>
  <c r="F1032" i="11" s="1"/>
  <c r="E1033" i="11"/>
  <c r="F1033" i="11" s="1"/>
  <c r="E1034" i="11"/>
  <c r="E1035" i="11"/>
  <c r="E1036" i="11"/>
  <c r="F1036" i="11" s="1"/>
  <c r="E1037" i="11"/>
  <c r="F1037" i="11" s="1"/>
  <c r="E1038" i="11"/>
  <c r="E1039" i="11"/>
  <c r="E1040" i="11"/>
  <c r="F1040" i="11" s="1"/>
  <c r="E1041" i="11"/>
  <c r="E1042" i="11"/>
  <c r="E1043" i="11"/>
  <c r="E1044" i="11"/>
  <c r="E1045" i="11"/>
  <c r="E1046" i="11"/>
  <c r="F1046" i="11" s="1"/>
  <c r="E1047" i="11"/>
  <c r="E1048" i="11"/>
  <c r="F1048" i="11" s="1"/>
  <c r="E1049" i="11"/>
  <c r="F1049" i="11" s="1"/>
  <c r="E1050" i="11"/>
  <c r="E1051" i="11"/>
  <c r="E1052" i="11"/>
  <c r="F1052" i="11" s="1"/>
  <c r="E1053" i="11"/>
  <c r="F1053" i="11" s="1"/>
  <c r="E1054" i="11"/>
  <c r="E1055" i="11"/>
  <c r="E1056" i="11"/>
  <c r="F1056" i="11" s="1"/>
  <c r="E1057" i="11"/>
  <c r="E1058" i="11"/>
  <c r="E1059" i="11"/>
  <c r="E1060" i="11"/>
  <c r="E1061" i="11"/>
  <c r="E1062" i="11"/>
  <c r="F1062" i="11" s="1"/>
  <c r="E1063" i="11"/>
  <c r="E1064" i="11"/>
  <c r="F1064" i="11" s="1"/>
  <c r="E1065" i="11"/>
  <c r="F1065" i="11" s="1"/>
  <c r="E1066" i="11"/>
  <c r="E1067" i="11"/>
  <c r="E1068" i="11"/>
  <c r="F1068" i="11" s="1"/>
  <c r="E1069" i="11"/>
  <c r="F1069" i="11" s="1"/>
  <c r="E1070" i="11"/>
  <c r="E1071" i="11"/>
  <c r="E1072" i="11"/>
  <c r="F1072" i="11" s="1"/>
  <c r="E1073" i="11"/>
  <c r="E1074" i="11"/>
  <c r="E1075" i="11"/>
  <c r="E1076" i="11"/>
  <c r="E1077" i="11"/>
  <c r="E1078" i="11"/>
  <c r="F1078" i="11" s="1"/>
  <c r="E1079" i="11"/>
  <c r="E1080" i="11"/>
  <c r="F1080" i="11" s="1"/>
  <c r="E1081" i="11"/>
  <c r="F1081" i="11" s="1"/>
  <c r="E1082" i="11"/>
  <c r="E1083" i="11"/>
  <c r="E1084" i="11"/>
  <c r="F1084" i="11" s="1"/>
  <c r="E1085" i="11"/>
  <c r="F1085" i="11" s="1"/>
  <c r="E1086" i="11"/>
  <c r="E1087" i="11"/>
  <c r="E1088" i="11"/>
  <c r="F1088" i="11" s="1"/>
  <c r="E1089" i="11"/>
  <c r="E1090" i="11"/>
  <c r="E1091" i="11"/>
  <c r="E1092" i="11"/>
  <c r="E1093" i="11"/>
  <c r="E1094" i="11"/>
  <c r="F1094" i="11" s="1"/>
  <c r="E1095" i="11"/>
  <c r="E1096" i="11"/>
  <c r="F1096" i="11" s="1"/>
  <c r="E1097" i="11"/>
  <c r="F1097" i="11" s="1"/>
  <c r="E1098" i="11"/>
  <c r="E1099" i="11"/>
  <c r="E1100" i="11"/>
  <c r="F1100" i="11" s="1"/>
  <c r="E1101" i="11"/>
  <c r="F1101" i="11" s="1"/>
  <c r="E1102" i="11"/>
  <c r="E1103" i="11"/>
  <c r="E1104" i="11"/>
  <c r="F1104" i="11" s="1"/>
  <c r="E1105" i="11"/>
  <c r="E1106" i="11"/>
  <c r="E1107" i="11"/>
  <c r="E1108" i="11"/>
  <c r="E1109" i="11"/>
  <c r="E1110" i="11"/>
  <c r="F1110" i="11" s="1"/>
  <c r="E1111" i="11"/>
  <c r="E1112" i="11"/>
  <c r="F1112" i="11" s="1"/>
  <c r="E1113" i="11"/>
  <c r="F1113" i="11" s="1"/>
  <c r="E1114" i="11"/>
  <c r="E1115" i="11"/>
  <c r="E1116" i="11"/>
  <c r="F1116" i="11" s="1"/>
  <c r="E1117" i="11"/>
  <c r="F1117" i="11" s="1"/>
  <c r="E1118" i="11"/>
  <c r="E1119" i="11"/>
  <c r="E1120" i="11"/>
  <c r="F1120" i="11" s="1"/>
  <c r="E1121" i="11"/>
  <c r="E1122" i="11"/>
  <c r="E1123" i="11"/>
  <c r="E1124" i="11"/>
  <c r="E1125" i="11"/>
  <c r="E1126" i="11"/>
  <c r="F1126" i="11" s="1"/>
  <c r="E1127" i="11"/>
  <c r="E1128" i="11"/>
  <c r="F1128" i="11" s="1"/>
  <c r="E1129" i="11"/>
  <c r="F1129" i="11" s="1"/>
  <c r="E1130" i="11"/>
  <c r="E1131" i="11"/>
  <c r="E1132" i="11"/>
  <c r="F1132" i="11" s="1"/>
  <c r="E1133" i="11"/>
  <c r="F1133" i="11" s="1"/>
  <c r="E1134" i="11"/>
  <c r="E1135" i="11"/>
  <c r="E1136" i="11"/>
  <c r="F1136" i="11" s="1"/>
  <c r="E1137" i="11"/>
  <c r="E1138" i="11"/>
  <c r="E1139" i="11"/>
  <c r="E1140" i="11"/>
  <c r="E1141" i="11"/>
  <c r="E1142" i="11"/>
  <c r="F1142" i="11" s="1"/>
  <c r="E1143" i="11"/>
  <c r="E1144" i="11"/>
  <c r="F1144" i="11" s="1"/>
  <c r="E1145" i="11"/>
  <c r="F1145" i="11" s="1"/>
  <c r="E1146" i="11"/>
  <c r="E1147" i="11"/>
  <c r="E1148" i="11"/>
  <c r="F1148" i="11" s="1"/>
  <c r="E1149" i="11"/>
  <c r="F1149" i="11" s="1"/>
  <c r="E1150" i="11"/>
  <c r="E1151" i="11"/>
  <c r="E1152" i="11"/>
  <c r="F1152" i="11" s="1"/>
  <c r="E1153" i="11"/>
  <c r="E1154" i="11"/>
  <c r="E1155" i="11"/>
  <c r="E1156" i="11"/>
  <c r="E1157" i="11"/>
  <c r="E1158" i="11"/>
  <c r="F1158" i="11" s="1"/>
  <c r="E1159" i="11"/>
  <c r="E1160" i="11"/>
  <c r="F1160" i="11" s="1"/>
  <c r="E1161" i="11"/>
  <c r="F1161" i="11" s="1"/>
  <c r="E1162" i="11"/>
  <c r="E1163" i="11"/>
  <c r="E1164" i="11"/>
  <c r="F1164" i="11" s="1"/>
  <c r="E1165" i="11"/>
  <c r="F1165" i="11" s="1"/>
  <c r="E1166" i="11"/>
  <c r="E1167" i="11"/>
  <c r="E1168" i="11"/>
  <c r="F1168" i="11" s="1"/>
  <c r="E1169" i="11"/>
  <c r="E1170" i="11"/>
  <c r="E1171" i="11"/>
  <c r="E1172" i="11"/>
  <c r="E1173" i="11"/>
  <c r="E1174" i="11"/>
  <c r="F1174" i="11" s="1"/>
  <c r="E1175" i="11"/>
  <c r="E1176" i="11"/>
  <c r="F1176" i="11" s="1"/>
  <c r="E1177" i="11"/>
  <c r="F1177" i="11" s="1"/>
  <c r="E1178" i="11"/>
  <c r="E1179" i="11"/>
  <c r="E1180" i="11"/>
  <c r="F1180" i="11" s="1"/>
  <c r="E1181" i="11"/>
  <c r="F1181" i="11" s="1"/>
  <c r="E1182" i="11"/>
  <c r="E1183" i="11"/>
  <c r="E1184" i="11"/>
  <c r="F1184" i="11" s="1"/>
  <c r="E1185" i="11"/>
  <c r="E1186" i="11"/>
  <c r="E1187" i="11"/>
  <c r="E1188" i="11"/>
  <c r="E1189" i="11"/>
  <c r="E1190" i="11"/>
  <c r="F1190" i="11" s="1"/>
  <c r="E1191" i="11"/>
  <c r="E1192" i="11"/>
  <c r="F1192" i="11" s="1"/>
  <c r="E1193" i="11"/>
  <c r="F1193" i="11" s="1"/>
  <c r="E1194" i="11"/>
  <c r="E1195" i="11"/>
  <c r="E1196" i="11"/>
  <c r="F1196" i="11" s="1"/>
  <c r="E1197" i="11"/>
  <c r="F1197" i="11" s="1"/>
  <c r="E1198" i="11"/>
  <c r="E1199" i="11"/>
  <c r="E1200" i="11"/>
  <c r="F1200" i="11" s="1"/>
  <c r="E1201" i="11"/>
  <c r="E1202" i="11"/>
  <c r="E1203" i="11"/>
  <c r="E1204" i="11"/>
  <c r="E1205" i="11"/>
  <c r="E1206" i="11"/>
  <c r="F1206" i="11" s="1"/>
  <c r="E1207" i="11"/>
  <c r="E1208" i="11"/>
  <c r="F1208" i="11" s="1"/>
  <c r="E1209" i="11"/>
  <c r="F1209" i="11" s="1"/>
  <c r="E1210" i="11"/>
  <c r="E1211" i="11"/>
  <c r="E1212" i="11"/>
  <c r="F1212" i="11" s="1"/>
  <c r="E1213" i="11"/>
  <c r="F1213" i="11" s="1"/>
  <c r="E1214" i="11"/>
  <c r="E1215" i="11"/>
  <c r="E1216" i="11"/>
  <c r="F1216" i="11" s="1"/>
  <c r="E1217" i="11"/>
  <c r="E1218" i="11"/>
  <c r="E1219" i="11"/>
  <c r="E1220" i="11"/>
  <c r="E1221" i="11"/>
  <c r="E1222" i="11"/>
  <c r="F1222" i="11" s="1"/>
  <c r="E1223" i="11"/>
  <c r="E1224" i="11"/>
  <c r="F1224" i="11" s="1"/>
  <c r="E1225" i="11"/>
  <c r="F1225" i="11" s="1"/>
  <c r="E1226" i="11"/>
  <c r="E1227" i="11"/>
  <c r="E1228" i="11"/>
  <c r="F1228" i="11" s="1"/>
  <c r="E1229" i="11"/>
  <c r="F1229" i="11" s="1"/>
  <c r="E1230" i="11"/>
  <c r="E1231" i="11"/>
  <c r="E1232" i="11"/>
  <c r="F1232" i="11" s="1"/>
  <c r="E1233" i="11"/>
  <c r="E1234" i="11"/>
  <c r="E1235" i="11"/>
  <c r="E1236" i="11"/>
  <c r="E1237" i="11"/>
  <c r="E1238" i="11"/>
  <c r="F1238" i="11" s="1"/>
  <c r="E1239" i="11"/>
  <c r="E1240" i="11"/>
  <c r="F1240" i="11" s="1"/>
  <c r="E1241" i="11"/>
  <c r="F1241" i="11" s="1"/>
  <c r="E1242" i="11"/>
  <c r="E1243" i="11"/>
  <c r="E1244" i="11"/>
  <c r="F1244" i="11" s="1"/>
  <c r="E1245" i="11"/>
  <c r="F1245" i="11" s="1"/>
  <c r="E1246" i="11"/>
  <c r="E1247" i="11"/>
  <c r="E1248" i="11"/>
  <c r="F1248" i="11" s="1"/>
  <c r="E1249" i="11"/>
  <c r="E1250" i="11"/>
  <c r="E1251" i="11"/>
  <c r="E1252" i="11"/>
  <c r="E1253" i="11"/>
  <c r="E1254" i="11"/>
  <c r="F1254" i="11" s="1"/>
  <c r="E1255" i="11"/>
  <c r="E1256" i="11"/>
  <c r="F1256" i="11" s="1"/>
  <c r="E1257" i="11"/>
  <c r="F1257" i="11" s="1"/>
  <c r="E1258" i="11"/>
  <c r="E1259" i="11"/>
  <c r="E1260" i="11"/>
  <c r="F1260" i="11" s="1"/>
  <c r="E1261" i="11"/>
  <c r="F1261" i="11" s="1"/>
  <c r="E1262" i="11"/>
  <c r="E1263" i="11"/>
  <c r="E1264" i="11"/>
  <c r="F1264" i="11" s="1"/>
  <c r="E1265" i="11"/>
  <c r="E1266" i="11"/>
  <c r="E1267" i="11"/>
  <c r="E1268" i="11"/>
  <c r="E1269" i="11"/>
  <c r="E1270" i="11"/>
  <c r="F1270" i="11" s="1"/>
  <c r="E1271" i="11"/>
  <c r="E1272" i="11"/>
  <c r="F1272" i="11" s="1"/>
  <c r="E1273" i="11"/>
  <c r="F1273" i="11" s="1"/>
  <c r="E1274" i="11"/>
  <c r="E1275" i="11"/>
  <c r="E1276" i="11"/>
  <c r="F1276" i="11" s="1"/>
  <c r="E1277" i="11"/>
  <c r="F1277" i="11" s="1"/>
  <c r="E1278" i="11"/>
  <c r="E1279" i="11"/>
  <c r="E1280" i="11"/>
  <c r="F1280" i="11" s="1"/>
  <c r="E1281" i="11"/>
  <c r="E1282" i="11"/>
  <c r="E1283" i="11"/>
  <c r="E1284" i="11"/>
  <c r="E1285" i="11"/>
  <c r="E1286" i="11"/>
  <c r="F1286" i="11" s="1"/>
  <c r="E1287" i="11"/>
  <c r="E1288" i="11"/>
  <c r="F1288" i="11" s="1"/>
  <c r="E1289" i="11"/>
  <c r="F1289" i="11" s="1"/>
  <c r="E1290" i="11"/>
  <c r="E1291" i="11"/>
  <c r="E1292" i="11"/>
  <c r="F1292" i="11" s="1"/>
  <c r="E1293" i="11"/>
  <c r="F1293" i="11" s="1"/>
  <c r="E1294" i="11"/>
  <c r="E1295" i="11"/>
  <c r="E1296" i="11"/>
  <c r="F1296" i="11" s="1"/>
  <c r="E1297" i="11"/>
  <c r="E1298" i="11"/>
  <c r="E1299" i="11"/>
  <c r="E1300" i="11"/>
  <c r="E1301" i="11"/>
  <c r="E1302" i="11"/>
  <c r="F1302" i="11" s="1"/>
  <c r="E1303" i="11"/>
  <c r="E1304" i="11"/>
  <c r="F1304" i="11" s="1"/>
  <c r="E1305" i="11"/>
  <c r="F1305" i="11" s="1"/>
  <c r="E1306" i="11"/>
  <c r="E1307" i="11"/>
  <c r="E1308" i="11"/>
  <c r="F1308" i="11" s="1"/>
  <c r="E1309" i="11"/>
  <c r="F1309" i="11" s="1"/>
  <c r="E1310" i="11"/>
  <c r="E1311" i="11"/>
  <c r="E1312" i="11"/>
  <c r="F1312" i="11" s="1"/>
  <c r="E1313" i="11"/>
  <c r="E1314" i="11"/>
  <c r="E1315" i="11"/>
  <c r="E1316" i="11"/>
  <c r="E1317" i="11"/>
  <c r="E1318" i="11"/>
  <c r="F1318" i="11" s="1"/>
  <c r="E1319" i="11"/>
  <c r="E1320" i="11"/>
  <c r="F1320" i="11" s="1"/>
  <c r="E1321" i="11"/>
  <c r="F1321" i="11" s="1"/>
  <c r="E1322" i="11"/>
  <c r="E1323" i="11"/>
  <c r="E1324" i="11"/>
  <c r="F1324" i="11" s="1"/>
  <c r="E1325" i="11"/>
  <c r="F1325" i="11" s="1"/>
  <c r="E1326" i="11"/>
  <c r="E1327" i="11"/>
  <c r="E1328" i="11"/>
  <c r="F1328" i="11" s="1"/>
  <c r="E1329" i="11"/>
  <c r="E1330" i="11"/>
  <c r="E1331" i="11"/>
  <c r="E1332" i="11"/>
  <c r="E1333" i="11"/>
  <c r="E1334" i="11"/>
  <c r="F1334" i="11" s="1"/>
  <c r="E1335" i="11"/>
  <c r="E1336" i="11"/>
  <c r="F1336" i="11" s="1"/>
  <c r="E1337" i="11"/>
  <c r="F1337" i="11" s="1"/>
  <c r="E1338" i="11"/>
  <c r="E1339" i="11"/>
  <c r="E1340" i="11"/>
  <c r="F1340" i="11" s="1"/>
  <c r="E1341" i="11"/>
  <c r="F1341" i="11" s="1"/>
  <c r="E1342" i="11"/>
  <c r="E1343" i="11"/>
  <c r="E1344" i="11"/>
  <c r="F1344" i="11" s="1"/>
  <c r="E1345" i="11"/>
  <c r="E1346" i="11"/>
  <c r="E1347" i="11"/>
  <c r="E1348" i="11"/>
  <c r="E1349" i="11"/>
  <c r="E1350" i="11"/>
  <c r="F1350" i="11" s="1"/>
  <c r="E1351" i="11"/>
  <c r="E1352" i="11"/>
  <c r="F1352" i="11" s="1"/>
  <c r="E1353" i="11"/>
  <c r="F1353" i="11" s="1"/>
  <c r="E1354" i="11"/>
  <c r="E1355" i="11"/>
  <c r="E1356" i="11"/>
  <c r="F1356" i="11" s="1"/>
  <c r="E1357" i="11"/>
  <c r="F1357" i="11" s="1"/>
  <c r="E1358" i="11"/>
  <c r="E1359" i="11"/>
  <c r="E1360" i="11"/>
  <c r="F1360" i="11" s="1"/>
  <c r="E1361" i="11"/>
  <c r="E1362" i="11"/>
  <c r="E1363" i="11"/>
  <c r="E1364" i="11"/>
  <c r="E1365" i="11"/>
  <c r="E1366" i="11"/>
  <c r="F1366" i="11" s="1"/>
  <c r="E1367" i="11"/>
  <c r="E1368" i="11"/>
  <c r="F1368" i="11" s="1"/>
  <c r="E1369" i="11"/>
  <c r="F1369" i="11" s="1"/>
  <c r="E1370" i="11"/>
  <c r="E1371" i="11"/>
  <c r="E1372" i="11"/>
  <c r="F1372" i="11" s="1"/>
  <c r="E1373" i="11"/>
  <c r="F1373" i="11" s="1"/>
  <c r="E1374" i="11"/>
  <c r="E1375" i="11"/>
  <c r="E1376" i="11"/>
  <c r="F1376" i="11" s="1"/>
  <c r="E1377" i="11"/>
  <c r="E1378" i="11"/>
  <c r="E1379" i="11"/>
  <c r="E1380" i="11"/>
  <c r="E1381" i="11"/>
  <c r="E1382" i="11"/>
  <c r="F1382" i="11" s="1"/>
  <c r="E1383" i="11"/>
  <c r="E1384" i="11"/>
  <c r="F1384" i="11" s="1"/>
  <c r="E1385" i="11"/>
  <c r="F1385" i="11" s="1"/>
  <c r="E1386" i="11"/>
  <c r="E1387" i="11"/>
  <c r="E1388" i="11"/>
  <c r="F1388" i="11" s="1"/>
  <c r="E1389" i="11"/>
  <c r="F1389" i="11" s="1"/>
  <c r="E1390" i="11"/>
  <c r="E1391" i="11"/>
  <c r="E1392" i="11"/>
  <c r="F1392" i="11" s="1"/>
  <c r="E1393" i="11"/>
  <c r="E1394" i="11"/>
  <c r="E1395" i="11"/>
  <c r="E1396" i="11"/>
  <c r="E1397" i="11"/>
  <c r="E1398" i="11"/>
  <c r="F1398" i="11" s="1"/>
  <c r="E1399" i="11"/>
  <c r="E1400" i="11"/>
  <c r="F1400" i="11" s="1"/>
  <c r="E1401" i="11"/>
  <c r="F1401" i="11" s="1"/>
  <c r="E1402" i="11"/>
  <c r="E1403" i="11"/>
  <c r="F1403" i="11" s="1"/>
  <c r="E1404" i="11"/>
  <c r="F1404" i="11" s="1"/>
  <c r="E1405" i="11"/>
  <c r="F1405" i="11" s="1"/>
  <c r="E1406" i="11"/>
  <c r="E1407" i="11"/>
  <c r="E1408" i="11"/>
  <c r="F1408" i="11" s="1"/>
  <c r="E1409" i="11"/>
  <c r="E1410" i="11"/>
  <c r="E1411" i="11"/>
  <c r="E1412" i="11"/>
  <c r="E1413" i="11"/>
  <c r="E1414" i="11"/>
  <c r="F1414" i="11" s="1"/>
  <c r="E1415" i="11"/>
  <c r="E1416" i="11"/>
  <c r="F1416" i="11" s="1"/>
  <c r="E1417" i="11"/>
  <c r="F1417" i="11" s="1"/>
  <c r="E1418" i="11"/>
  <c r="E1419" i="11"/>
  <c r="F1419" i="11" s="1"/>
  <c r="E1420" i="11"/>
  <c r="F1420" i="11" s="1"/>
  <c r="E1421" i="11"/>
  <c r="F1421" i="11" s="1"/>
  <c r="E1422" i="11"/>
  <c r="E1423" i="11"/>
  <c r="E1424" i="11"/>
  <c r="F1424" i="11" s="1"/>
  <c r="E1425" i="11"/>
  <c r="E1426" i="11"/>
  <c r="E1427" i="11"/>
  <c r="E1428" i="11"/>
  <c r="E1429" i="11"/>
  <c r="E1430" i="11"/>
  <c r="F1430" i="11" s="1"/>
  <c r="E1431" i="11"/>
  <c r="E1432" i="11"/>
  <c r="F1432" i="11" s="1"/>
  <c r="E1433" i="11"/>
  <c r="F1433" i="11" s="1"/>
  <c r="E1434" i="11"/>
  <c r="E1435" i="11"/>
  <c r="F1435" i="11" s="1"/>
  <c r="E1436" i="11"/>
  <c r="F1436" i="11" s="1"/>
  <c r="E1437" i="11"/>
  <c r="F1437" i="11" s="1"/>
  <c r="E1438" i="11"/>
  <c r="E1439" i="11"/>
  <c r="E1440" i="11"/>
  <c r="F1440" i="11" s="1"/>
  <c r="E1441" i="11"/>
  <c r="E1442" i="11"/>
  <c r="E1443" i="11"/>
  <c r="E1444" i="11"/>
  <c r="E1445" i="11"/>
  <c r="E1446" i="11"/>
  <c r="F1446" i="11" s="1"/>
  <c r="E1447" i="11"/>
  <c r="E1448" i="11"/>
  <c r="F1448" i="11" s="1"/>
  <c r="E1449" i="11"/>
  <c r="F1449" i="11" s="1"/>
  <c r="E1450" i="11"/>
  <c r="E1451" i="11"/>
  <c r="F1451" i="11" s="1"/>
  <c r="E1452" i="11"/>
  <c r="F1452" i="11" s="1"/>
  <c r="E1453" i="11"/>
  <c r="F1453" i="11" s="1"/>
  <c r="E1454" i="11"/>
  <c r="E1455" i="11"/>
  <c r="E1456" i="11"/>
  <c r="F1456" i="11" s="1"/>
  <c r="E1457" i="11"/>
  <c r="E1458" i="11"/>
  <c r="E1459" i="11"/>
  <c r="E1460" i="11"/>
  <c r="E1461" i="11"/>
  <c r="E1462" i="11"/>
  <c r="F1462" i="11" s="1"/>
  <c r="E1463" i="11"/>
  <c r="F1463" i="11" s="1"/>
  <c r="E1464" i="11"/>
  <c r="F1464" i="11" s="1"/>
  <c r="E1465" i="11"/>
  <c r="F1465" i="11" s="1"/>
  <c r="E1466" i="11"/>
  <c r="E1467" i="11"/>
  <c r="F1467" i="11" s="1"/>
  <c r="E1468" i="11"/>
  <c r="F1468" i="11" s="1"/>
  <c r="E1469" i="11"/>
  <c r="F1469" i="11" s="1"/>
  <c r="E1470" i="11"/>
  <c r="E1471" i="11"/>
  <c r="E1472" i="11"/>
  <c r="F1472" i="11" s="1"/>
  <c r="E1473" i="11"/>
  <c r="E1474" i="11"/>
  <c r="E1475" i="11"/>
  <c r="E1476" i="11"/>
  <c r="E1477" i="11"/>
  <c r="E1478" i="11"/>
  <c r="F1478" i="11" s="1"/>
  <c r="E1479" i="11"/>
  <c r="F1479" i="11" s="1"/>
  <c r="E1480" i="11"/>
  <c r="F1480" i="11" s="1"/>
  <c r="E1481" i="11"/>
  <c r="F1481" i="11" s="1"/>
  <c r="E1482" i="11"/>
  <c r="E1483" i="11"/>
  <c r="F1483" i="11" s="1"/>
  <c r="E1484" i="11"/>
  <c r="F1484" i="11" s="1"/>
  <c r="E1485" i="11"/>
  <c r="F1485" i="11" s="1"/>
  <c r="E1486" i="11"/>
  <c r="E1487" i="11"/>
  <c r="E1488" i="11"/>
  <c r="F1488" i="11" s="1"/>
  <c r="E1489" i="11"/>
  <c r="E1490" i="11"/>
  <c r="E1491" i="11"/>
  <c r="E1492" i="11"/>
  <c r="E1493" i="11"/>
  <c r="E1494" i="11"/>
  <c r="F1494" i="11" s="1"/>
  <c r="E1495" i="11"/>
  <c r="F1495" i="11" s="1"/>
  <c r="E1496" i="11"/>
  <c r="F1496" i="11" s="1"/>
  <c r="E1497" i="11"/>
  <c r="F1497" i="11" s="1"/>
  <c r="E1498" i="11"/>
  <c r="E1499" i="11"/>
  <c r="F1499" i="11" s="1"/>
  <c r="E1500" i="11"/>
  <c r="F1500" i="11" s="1"/>
  <c r="E1501" i="11"/>
  <c r="F1501" i="11" s="1"/>
  <c r="E1502" i="11"/>
  <c r="E1503" i="11"/>
  <c r="E1504" i="11"/>
  <c r="F1504" i="11" s="1"/>
  <c r="E1505" i="11"/>
  <c r="E1506" i="11"/>
  <c r="E1507" i="11"/>
  <c r="E1508" i="11"/>
  <c r="E1509" i="11"/>
  <c r="E1510" i="11"/>
  <c r="F1510" i="11" s="1"/>
  <c r="E1511" i="11"/>
  <c r="F1511" i="11" s="1"/>
  <c r="E1512" i="11"/>
  <c r="F1512" i="11" s="1"/>
  <c r="E1513" i="11"/>
  <c r="F1513" i="11" s="1"/>
  <c r="E1514" i="11"/>
  <c r="E1515" i="11"/>
  <c r="F1515" i="11" s="1"/>
  <c r="E1516" i="11"/>
  <c r="F1516" i="11" s="1"/>
  <c r="E1517" i="11"/>
  <c r="F1517" i="11" s="1"/>
  <c r="E1518" i="11"/>
  <c r="E1519" i="11"/>
  <c r="E1520" i="11"/>
  <c r="F1520" i="11" s="1"/>
  <c r="E1521" i="11"/>
  <c r="E1522" i="11"/>
  <c r="E1523" i="11"/>
  <c r="E1524" i="11"/>
  <c r="E1525" i="11"/>
  <c r="E1526" i="11"/>
  <c r="F1526" i="11" s="1"/>
  <c r="E1527" i="11"/>
  <c r="F1527" i="11" s="1"/>
  <c r="E1528" i="11"/>
  <c r="F1528" i="11" s="1"/>
  <c r="E1529" i="11"/>
  <c r="F1529" i="11" s="1"/>
  <c r="E1530" i="11"/>
  <c r="E1531" i="11"/>
  <c r="F1531" i="11" s="1"/>
  <c r="E1532" i="11"/>
  <c r="F1532" i="11" s="1"/>
  <c r="E1533" i="11"/>
  <c r="F1533" i="11" s="1"/>
  <c r="E1534" i="11"/>
  <c r="E1535" i="11"/>
  <c r="E1536" i="11"/>
  <c r="F1536" i="11" s="1"/>
  <c r="E1537" i="11"/>
  <c r="E1538" i="11"/>
  <c r="E1539" i="11"/>
  <c r="E1540" i="11"/>
  <c r="E1541" i="11"/>
  <c r="E1542" i="11"/>
  <c r="F1542" i="11" s="1"/>
  <c r="E1543" i="11"/>
  <c r="F1543" i="11" s="1"/>
  <c r="E1544" i="11"/>
  <c r="F1544" i="11" s="1"/>
  <c r="E1545" i="11"/>
  <c r="F1545" i="11" s="1"/>
  <c r="E1546" i="11"/>
  <c r="E1547" i="11"/>
  <c r="F1547" i="11" s="1"/>
  <c r="E1548" i="11"/>
  <c r="F1548" i="11" s="1"/>
  <c r="E1549" i="11"/>
  <c r="F1549" i="11" s="1"/>
  <c r="E1550" i="11"/>
  <c r="E1551" i="11"/>
  <c r="E1552" i="11"/>
  <c r="F1552" i="11" s="1"/>
  <c r="E1553" i="11"/>
  <c r="E1554" i="11"/>
  <c r="E1555" i="11"/>
  <c r="E1556" i="11"/>
  <c r="E1557" i="11"/>
  <c r="E1558" i="11"/>
  <c r="F1558" i="11" s="1"/>
  <c r="E1559" i="11"/>
  <c r="F1559" i="11" s="1"/>
  <c r="E1560" i="11"/>
  <c r="F1560" i="11" s="1"/>
  <c r="E1561" i="11"/>
  <c r="F1561" i="11" s="1"/>
  <c r="E1562" i="11"/>
  <c r="E1563" i="11"/>
  <c r="F1563" i="11" s="1"/>
  <c r="E1564" i="11"/>
  <c r="F1564" i="11" s="1"/>
  <c r="E1565" i="11"/>
  <c r="F1565" i="11" s="1"/>
  <c r="E1566" i="11"/>
  <c r="E1567" i="11"/>
  <c r="E1568" i="11"/>
  <c r="F1568" i="11" s="1"/>
  <c r="E1569" i="11"/>
  <c r="E1570" i="11"/>
  <c r="E1571" i="11"/>
  <c r="E1572" i="11"/>
  <c r="E1573" i="11"/>
  <c r="E1574" i="11"/>
  <c r="F1574" i="11" s="1"/>
  <c r="E1575" i="11"/>
  <c r="F1575" i="11" s="1"/>
  <c r="E1576" i="11"/>
  <c r="F1576" i="11" s="1"/>
  <c r="E1577" i="11"/>
  <c r="F1577" i="11" s="1"/>
  <c r="E1578" i="11"/>
  <c r="E1579" i="11"/>
  <c r="F1579" i="11" s="1"/>
  <c r="E1580" i="11"/>
  <c r="F1580" i="11" s="1"/>
  <c r="E1581" i="11"/>
  <c r="F1581" i="11" s="1"/>
  <c r="E1582" i="11"/>
  <c r="E1583" i="11"/>
  <c r="E1584" i="11"/>
  <c r="F1584" i="11" s="1"/>
  <c r="E1585" i="11"/>
  <c r="E1586" i="11"/>
  <c r="E1587" i="11"/>
  <c r="E1588" i="11"/>
  <c r="E1589" i="11"/>
  <c r="E1590" i="11"/>
  <c r="F1590" i="11" s="1"/>
  <c r="E1591" i="11"/>
  <c r="F1591" i="11" s="1"/>
  <c r="E1592" i="11"/>
  <c r="F1592" i="11" s="1"/>
  <c r="E1593" i="11"/>
  <c r="F1593" i="11" s="1"/>
  <c r="E1594" i="11"/>
  <c r="E1595" i="11"/>
  <c r="F1595" i="11" s="1"/>
  <c r="E1596" i="11"/>
  <c r="F1596" i="11" s="1"/>
  <c r="E1597" i="11"/>
  <c r="F1597" i="11" s="1"/>
  <c r="E1598" i="11"/>
  <c r="E1599" i="11"/>
  <c r="E1600" i="11"/>
  <c r="F1600" i="11" s="1"/>
  <c r="E1601" i="11"/>
  <c r="E1602" i="11"/>
  <c r="E1603" i="11"/>
  <c r="E1604" i="11"/>
  <c r="E1605" i="11"/>
  <c r="E1606" i="11"/>
  <c r="F1606" i="11" s="1"/>
  <c r="E1607" i="11"/>
  <c r="F1607" i="11" s="1"/>
  <c r="E1608" i="11"/>
  <c r="F1608" i="11" s="1"/>
  <c r="E1609" i="11"/>
  <c r="F1609" i="11" s="1"/>
  <c r="E1610" i="11"/>
  <c r="E1611" i="11"/>
  <c r="F1611" i="11" s="1"/>
  <c r="E1612" i="11"/>
  <c r="F1612" i="11" s="1"/>
  <c r="E1613" i="11"/>
  <c r="F1613" i="11" s="1"/>
  <c r="E1614" i="11"/>
  <c r="E1615" i="11"/>
  <c r="E1616" i="11"/>
  <c r="F1616" i="11" s="1"/>
  <c r="E1617" i="11"/>
  <c r="E1618" i="11"/>
  <c r="E1619" i="11"/>
  <c r="E1620" i="11"/>
  <c r="E1621" i="11"/>
  <c r="E1622" i="11"/>
  <c r="F1622" i="11" s="1"/>
  <c r="E1623" i="11"/>
  <c r="F1623" i="11" s="1"/>
  <c r="E1624" i="11"/>
  <c r="F1624" i="11" s="1"/>
  <c r="E1625" i="11"/>
  <c r="F1625" i="11" s="1"/>
  <c r="E1626" i="11"/>
  <c r="E1627" i="11"/>
  <c r="F1627" i="11" s="1"/>
  <c r="E1628" i="11"/>
  <c r="F1628" i="11" s="1"/>
  <c r="E1629" i="11"/>
  <c r="F1629" i="11" s="1"/>
  <c r="E1630" i="11"/>
  <c r="E1631" i="11"/>
  <c r="E1632" i="11"/>
  <c r="F1632" i="11" s="1"/>
  <c r="E1633" i="11"/>
  <c r="E1634" i="11"/>
  <c r="E1635" i="11"/>
  <c r="E1636" i="11"/>
  <c r="E1637" i="11"/>
  <c r="E1638" i="11"/>
  <c r="F1638" i="11" s="1"/>
  <c r="E1639" i="11"/>
  <c r="F1639" i="11" s="1"/>
  <c r="E1640" i="11"/>
  <c r="F1640" i="11" s="1"/>
  <c r="E1641" i="11"/>
  <c r="F1641" i="11" s="1"/>
  <c r="E1642" i="11"/>
  <c r="E1643" i="11"/>
  <c r="F1643" i="11" s="1"/>
  <c r="E1644" i="11"/>
  <c r="F1644" i="11" s="1"/>
  <c r="E1645" i="11"/>
  <c r="F1645" i="11" s="1"/>
  <c r="E1646" i="11"/>
  <c r="E1647" i="11"/>
  <c r="E1648" i="11"/>
  <c r="F1648" i="11" s="1"/>
  <c r="E1649" i="11"/>
  <c r="E1650" i="11"/>
  <c r="E1651" i="11"/>
  <c r="E1652" i="11"/>
  <c r="E1653" i="11"/>
  <c r="E1654" i="11"/>
  <c r="F1654" i="11" s="1"/>
  <c r="E1655" i="11"/>
  <c r="F1655" i="11" s="1"/>
  <c r="E1656" i="11"/>
  <c r="F1656" i="11" s="1"/>
  <c r="E1657" i="11"/>
  <c r="F1657" i="11" s="1"/>
  <c r="E1658" i="11"/>
  <c r="E1659" i="11"/>
  <c r="F1659" i="11" s="1"/>
  <c r="E1660" i="11"/>
  <c r="F1660" i="11" s="1"/>
  <c r="E1661" i="11"/>
  <c r="F1661" i="11" s="1"/>
  <c r="E1662" i="11"/>
  <c r="E1663" i="11"/>
  <c r="E1664" i="11"/>
  <c r="F1664" i="11" s="1"/>
  <c r="E1665" i="11"/>
  <c r="E1666" i="11"/>
  <c r="E1667" i="11"/>
  <c r="E1668" i="11"/>
  <c r="E1669" i="11"/>
  <c r="E1670" i="11"/>
  <c r="F1670" i="11" s="1"/>
  <c r="E1671" i="11"/>
  <c r="F1671" i="11" s="1"/>
  <c r="E1672" i="11"/>
  <c r="F1672" i="11" s="1"/>
  <c r="E1673" i="11"/>
  <c r="F1673" i="11" s="1"/>
  <c r="E1674" i="11"/>
  <c r="E1675" i="11"/>
  <c r="F1675" i="11" s="1"/>
  <c r="E1676" i="11"/>
  <c r="F1676" i="11" s="1"/>
  <c r="E1677" i="11"/>
  <c r="F1677" i="11" s="1"/>
  <c r="E1678" i="11"/>
  <c r="E1679" i="11"/>
  <c r="E1680" i="11"/>
  <c r="F1680" i="11" s="1"/>
  <c r="E1681" i="11"/>
  <c r="E1682" i="11"/>
  <c r="E1683" i="11"/>
  <c r="E1684" i="11"/>
  <c r="E1685" i="11"/>
  <c r="E1686" i="11"/>
  <c r="F1686" i="11" s="1"/>
  <c r="E1687" i="11"/>
  <c r="F1687" i="11" s="1"/>
  <c r="E1688" i="11"/>
  <c r="F1688" i="11" s="1"/>
  <c r="E1689" i="11"/>
  <c r="F1689" i="11" s="1"/>
  <c r="E1690" i="11"/>
  <c r="E1691" i="11"/>
  <c r="F1691" i="11" s="1"/>
  <c r="E1692" i="11"/>
  <c r="F1692" i="11" s="1"/>
  <c r="E1693" i="11"/>
  <c r="F1693" i="11" s="1"/>
  <c r="E1694" i="11"/>
  <c r="E1695" i="11"/>
  <c r="E1696" i="11"/>
  <c r="F1696" i="11" s="1"/>
  <c r="E1697" i="11"/>
  <c r="E1698" i="11"/>
  <c r="E1699" i="11"/>
  <c r="E1700" i="11"/>
  <c r="E1701" i="11"/>
  <c r="E1702" i="11"/>
  <c r="F1702" i="11" s="1"/>
  <c r="E1703" i="11"/>
  <c r="F1703" i="11" s="1"/>
  <c r="E1704" i="11"/>
  <c r="F1704" i="11" s="1"/>
  <c r="E1705" i="11"/>
  <c r="F1705" i="11" s="1"/>
  <c r="E1706" i="11"/>
  <c r="E1707" i="11"/>
  <c r="F1707" i="11" s="1"/>
  <c r="E1708" i="11"/>
  <c r="F1708" i="11" s="1"/>
  <c r="E1709" i="11"/>
  <c r="F1709" i="11" s="1"/>
  <c r="E1710" i="11"/>
  <c r="E1711" i="11"/>
  <c r="E1712" i="11"/>
  <c r="F1712" i="11" s="1"/>
  <c r="E1713" i="11"/>
  <c r="E1714" i="11"/>
  <c r="E1715" i="11"/>
  <c r="E1716" i="11"/>
  <c r="E1717" i="11"/>
  <c r="E1718" i="11"/>
  <c r="F1718" i="11" s="1"/>
  <c r="E1719" i="11"/>
  <c r="F1719" i="11" s="1"/>
  <c r="E1720" i="11"/>
  <c r="F1720" i="11" s="1"/>
  <c r="E1721" i="11"/>
  <c r="F1721" i="11" s="1"/>
  <c r="E1722" i="11"/>
  <c r="E1723" i="11"/>
  <c r="F1723" i="11" s="1"/>
  <c r="E1724" i="11"/>
  <c r="F1724" i="11" s="1"/>
  <c r="E1725" i="11"/>
  <c r="F1725" i="11" s="1"/>
  <c r="E1726" i="11"/>
  <c r="E1727" i="11"/>
  <c r="E1728" i="11"/>
  <c r="F1728" i="11" s="1"/>
  <c r="E1729" i="11"/>
  <c r="E1730" i="11"/>
  <c r="E1731" i="11"/>
  <c r="E1732" i="11"/>
  <c r="E1733" i="11"/>
  <c r="E1734" i="11"/>
  <c r="F1734" i="11" s="1"/>
  <c r="E1735" i="11"/>
  <c r="F1735" i="11" s="1"/>
  <c r="E1736" i="11"/>
  <c r="F1736" i="11" s="1"/>
  <c r="E1737" i="11"/>
  <c r="F1737" i="11" s="1"/>
  <c r="E1738" i="11"/>
  <c r="E1739" i="11"/>
  <c r="F1739" i="11" s="1"/>
  <c r="E1740" i="11"/>
  <c r="F1740" i="11" s="1"/>
  <c r="E1741" i="11"/>
  <c r="F1741" i="11" s="1"/>
  <c r="E1742" i="11"/>
  <c r="E1743" i="11"/>
  <c r="E1744" i="11"/>
  <c r="F1744" i="11" s="1"/>
  <c r="E1745" i="11"/>
  <c r="E1746" i="11"/>
  <c r="E1747" i="11"/>
  <c r="E1748" i="11"/>
  <c r="E1749" i="11"/>
  <c r="E1750" i="11"/>
  <c r="F1750" i="11" s="1"/>
  <c r="E1751" i="11"/>
  <c r="F1751" i="11" s="1"/>
  <c r="E1752" i="11"/>
  <c r="F1752" i="11" s="1"/>
  <c r="E1753" i="11"/>
  <c r="F1753" i="11" s="1"/>
  <c r="E1754" i="11"/>
  <c r="E1755" i="11"/>
  <c r="F1755" i="11" s="1"/>
  <c r="E1756" i="11"/>
  <c r="F1756" i="11" s="1"/>
  <c r="E1757" i="11"/>
  <c r="F1757" i="11" s="1"/>
  <c r="E1758" i="11"/>
  <c r="E1759" i="11"/>
  <c r="E1760" i="11"/>
  <c r="F1760" i="11" s="1"/>
  <c r="E1761" i="11"/>
  <c r="E1762" i="11"/>
  <c r="E1763" i="11"/>
  <c r="E1764" i="11"/>
  <c r="E1765" i="11"/>
  <c r="E1766" i="11"/>
  <c r="F1766" i="11" s="1"/>
  <c r="E1767" i="11"/>
  <c r="F1767" i="11" s="1"/>
  <c r="E1768" i="11"/>
  <c r="F1768" i="11" s="1"/>
  <c r="E1769" i="11"/>
  <c r="F1769" i="11" s="1"/>
  <c r="E1770" i="11"/>
  <c r="E1771" i="11"/>
  <c r="F1771" i="11" s="1"/>
  <c r="E1772" i="11"/>
  <c r="F1772" i="11" s="1"/>
  <c r="E1773" i="11"/>
  <c r="F1773" i="11" s="1"/>
  <c r="E1774" i="11"/>
  <c r="E1775" i="11"/>
  <c r="E1776" i="11"/>
  <c r="F1776" i="11" s="1"/>
  <c r="E1777" i="11"/>
  <c r="E1778" i="11"/>
  <c r="E1779" i="11"/>
  <c r="E1780" i="11"/>
  <c r="E1781" i="11"/>
  <c r="E1782" i="11"/>
  <c r="F1782" i="11" s="1"/>
  <c r="E1783" i="11"/>
  <c r="F1783" i="11" s="1"/>
  <c r="E1784" i="11"/>
  <c r="F1784" i="11" s="1"/>
  <c r="E1785" i="11"/>
  <c r="F1785" i="11" s="1"/>
  <c r="E1786" i="11"/>
  <c r="E1787" i="11"/>
  <c r="F1787" i="11" s="1"/>
  <c r="E1788" i="11"/>
  <c r="F1788" i="11" s="1"/>
  <c r="E1789" i="11"/>
  <c r="F1789" i="11" s="1"/>
  <c r="E1790" i="11"/>
  <c r="E1791" i="11"/>
  <c r="E1792" i="11"/>
  <c r="F1792" i="11" s="1"/>
  <c r="E1793" i="11"/>
  <c r="E1794" i="11"/>
  <c r="E1795" i="11"/>
  <c r="E1796" i="11"/>
  <c r="E1797" i="11"/>
  <c r="E1798" i="11"/>
  <c r="F1798" i="11" s="1"/>
  <c r="E1799" i="11"/>
  <c r="F1799" i="11" s="1"/>
  <c r="E1800" i="11"/>
  <c r="F1800" i="11" s="1"/>
  <c r="E1801" i="11"/>
  <c r="F1801" i="11" s="1"/>
  <c r="E1802" i="11"/>
  <c r="E1803" i="11"/>
  <c r="F1803" i="11" s="1"/>
  <c r="E1804" i="11"/>
  <c r="F1804" i="11" s="1"/>
  <c r="E1805" i="11"/>
  <c r="F1805" i="11" s="1"/>
  <c r="E1806" i="11"/>
  <c r="E1807" i="11"/>
  <c r="E1808" i="11"/>
  <c r="F1808" i="11" s="1"/>
  <c r="E1809" i="11"/>
  <c r="E1810" i="11"/>
  <c r="E1811" i="11"/>
  <c r="E1812" i="11"/>
  <c r="E1813" i="11"/>
  <c r="E1814" i="11"/>
  <c r="F1814" i="11" s="1"/>
  <c r="E1815" i="11"/>
  <c r="F1815" i="11" s="1"/>
  <c r="E1816" i="11"/>
  <c r="F1816" i="11" s="1"/>
  <c r="E1817" i="11"/>
  <c r="F1817" i="11" s="1"/>
  <c r="E1818" i="11"/>
  <c r="E1819" i="11"/>
  <c r="F1819" i="11" s="1"/>
  <c r="E1820" i="11"/>
  <c r="F1820" i="11" s="1"/>
  <c r="E1821" i="11"/>
  <c r="F1821" i="11" s="1"/>
  <c r="E1822" i="11"/>
  <c r="E1823" i="11"/>
  <c r="E1824" i="11"/>
  <c r="F1824" i="11" s="1"/>
  <c r="E1825" i="11"/>
  <c r="E1826" i="11"/>
  <c r="E1827" i="11"/>
  <c r="E1828" i="11"/>
  <c r="E1829" i="11"/>
  <c r="E1830" i="11"/>
  <c r="F1830" i="11" s="1"/>
  <c r="E1831" i="11"/>
  <c r="F1831" i="11" s="1"/>
  <c r="E1832" i="11"/>
  <c r="F1832" i="11" s="1"/>
  <c r="E1833" i="11"/>
  <c r="F1833" i="11" s="1"/>
  <c r="E1834" i="11"/>
  <c r="E1835" i="11"/>
  <c r="F1835" i="11" s="1"/>
  <c r="E1836" i="11"/>
  <c r="F1836" i="11" s="1"/>
  <c r="E1837" i="11"/>
  <c r="F1837" i="11" s="1"/>
  <c r="E1838" i="11"/>
  <c r="E1839" i="11"/>
  <c r="E1840" i="11"/>
  <c r="F1840" i="11" s="1"/>
  <c r="E1841" i="11"/>
  <c r="E1842" i="11"/>
  <c r="E1843" i="11"/>
  <c r="E1844" i="11"/>
  <c r="E1845" i="11"/>
  <c r="E1846" i="11"/>
  <c r="F1846" i="11" s="1"/>
  <c r="E1847" i="11"/>
  <c r="F1847" i="11" s="1"/>
  <c r="E1848" i="11"/>
  <c r="F1848" i="11" s="1"/>
  <c r="E1849" i="11"/>
  <c r="F1849" i="11" s="1"/>
  <c r="E1850" i="11"/>
  <c r="E1851" i="11"/>
  <c r="F1851" i="11" s="1"/>
  <c r="E1852" i="11"/>
  <c r="F1852" i="11" s="1"/>
  <c r="E1853" i="11"/>
  <c r="F1853" i="11" s="1"/>
  <c r="E1854" i="11"/>
  <c r="E1855" i="11"/>
  <c r="E1856" i="11"/>
  <c r="F1856" i="11" s="1"/>
  <c r="E1857" i="11"/>
  <c r="E1858" i="11"/>
  <c r="E1859" i="11"/>
  <c r="E1860" i="11"/>
  <c r="E1861" i="11"/>
  <c r="E1862" i="11"/>
  <c r="F1862" i="11" s="1"/>
  <c r="E1863" i="11"/>
  <c r="F1863" i="11" s="1"/>
  <c r="E1864" i="11"/>
  <c r="F1864" i="11" s="1"/>
  <c r="E1865" i="11"/>
  <c r="F1865" i="11" s="1"/>
  <c r="E1866" i="11"/>
  <c r="E1867" i="11"/>
  <c r="F1867" i="11" s="1"/>
  <c r="E1868" i="11"/>
  <c r="F1868" i="11" s="1"/>
  <c r="E1869" i="11"/>
  <c r="F1869" i="11" s="1"/>
  <c r="E1870" i="11"/>
  <c r="E1871" i="11"/>
  <c r="E1872" i="11"/>
  <c r="F1872" i="11" s="1"/>
  <c r="E1873" i="11"/>
  <c r="E1874" i="11"/>
  <c r="E1875" i="11"/>
  <c r="E1876" i="11"/>
  <c r="E1877" i="11"/>
  <c r="E1878" i="11"/>
  <c r="F1878" i="11" s="1"/>
  <c r="E1879" i="11"/>
  <c r="F1879" i="11" s="1"/>
  <c r="E1880" i="11"/>
  <c r="F1880" i="11" s="1"/>
  <c r="E1881" i="11"/>
  <c r="F1881" i="11" s="1"/>
  <c r="E1882" i="11"/>
  <c r="E1883" i="11"/>
  <c r="F1883" i="11" s="1"/>
  <c r="E1884" i="11"/>
  <c r="F1884" i="11" s="1"/>
  <c r="E1885" i="11"/>
  <c r="F1885" i="11" s="1"/>
  <c r="E1886" i="11"/>
  <c r="E1887" i="11"/>
  <c r="E1888" i="11"/>
  <c r="F1888" i="11" s="1"/>
  <c r="E1889" i="11"/>
  <c r="E1890" i="11"/>
  <c r="E1891" i="11"/>
  <c r="E1892" i="11"/>
  <c r="E1893" i="11"/>
  <c r="E1894" i="11"/>
  <c r="F1894" i="11" s="1"/>
  <c r="E1895" i="11"/>
  <c r="F1895" i="11" s="1"/>
  <c r="E1896" i="11"/>
  <c r="F1896" i="11" s="1"/>
  <c r="E1897" i="11"/>
  <c r="F1897" i="11" s="1"/>
  <c r="E1898" i="11"/>
  <c r="E1899" i="11"/>
  <c r="F1899" i="11" s="1"/>
  <c r="E1900" i="11"/>
  <c r="F1900" i="11" s="1"/>
  <c r="E1901" i="11"/>
  <c r="F1901" i="11" s="1"/>
  <c r="E1902" i="11"/>
  <c r="E1903" i="11"/>
  <c r="E1904" i="11"/>
  <c r="F1904" i="11" s="1"/>
  <c r="E1905" i="11"/>
  <c r="E1906" i="11"/>
  <c r="E1907" i="11"/>
  <c r="E1908" i="11"/>
  <c r="E1909" i="11"/>
  <c r="E1910" i="11"/>
  <c r="F1910" i="11" s="1"/>
  <c r="E1911" i="11"/>
  <c r="F1911" i="11" s="1"/>
  <c r="E1912" i="11"/>
  <c r="F1912" i="11" s="1"/>
  <c r="E1913" i="11"/>
  <c r="F1913" i="11" s="1"/>
  <c r="E1914" i="11"/>
  <c r="E1915" i="11"/>
  <c r="F1915" i="11" s="1"/>
  <c r="E1916" i="11"/>
  <c r="F1916" i="11" s="1"/>
  <c r="E1917" i="11"/>
  <c r="F1917" i="11" s="1"/>
  <c r="E1918" i="11"/>
  <c r="E1919" i="11"/>
  <c r="E1920" i="11"/>
  <c r="F1920" i="11" s="1"/>
  <c r="E1921" i="11"/>
  <c r="E1922" i="11"/>
  <c r="E1923" i="11"/>
  <c r="E1924" i="11"/>
  <c r="E1925" i="11"/>
  <c r="E1926" i="11"/>
  <c r="F1926" i="11" s="1"/>
  <c r="E1927" i="11"/>
  <c r="F1927" i="11" s="1"/>
  <c r="E1928" i="11"/>
  <c r="F1928" i="11" s="1"/>
  <c r="E1929" i="11"/>
  <c r="F1929" i="11" s="1"/>
  <c r="E1930" i="11"/>
  <c r="E1931" i="11"/>
  <c r="F1931" i="11" s="1"/>
  <c r="E1932" i="11"/>
  <c r="F1932" i="11" s="1"/>
  <c r="E1933" i="11"/>
  <c r="F1933" i="11" s="1"/>
  <c r="E1934" i="11"/>
  <c r="E1935" i="11"/>
  <c r="E1936" i="11"/>
  <c r="F1936" i="11" s="1"/>
  <c r="E1937" i="11"/>
  <c r="E1938" i="11"/>
  <c r="E1939" i="11"/>
  <c r="E1940" i="11"/>
  <c r="E1941" i="11"/>
  <c r="E1942" i="11"/>
  <c r="F1942" i="11" s="1"/>
  <c r="E1943" i="11"/>
  <c r="F1943" i="11" s="1"/>
  <c r="E1944" i="11"/>
  <c r="F1944" i="11" s="1"/>
  <c r="E1945" i="11"/>
  <c r="F1945" i="11" s="1"/>
  <c r="E1946" i="11"/>
  <c r="E1947" i="11"/>
  <c r="F1947" i="11" s="1"/>
  <c r="E1948" i="11"/>
  <c r="F1948" i="11" s="1"/>
  <c r="E1949" i="11"/>
  <c r="F1949" i="11" s="1"/>
  <c r="E1950" i="11"/>
  <c r="E1951" i="11"/>
  <c r="E1952" i="11"/>
  <c r="F1952" i="11" s="1"/>
  <c r="E1953" i="11"/>
  <c r="E1954" i="11"/>
  <c r="E1955" i="11"/>
  <c r="E1956" i="11"/>
  <c r="E1957" i="11"/>
  <c r="E1958" i="11"/>
  <c r="F1958" i="11" s="1"/>
  <c r="E1959" i="11"/>
  <c r="F1959" i="11" s="1"/>
  <c r="E1960" i="11"/>
  <c r="F1960" i="11" s="1"/>
  <c r="E1961" i="11"/>
  <c r="F1961" i="11" s="1"/>
  <c r="E1962" i="11"/>
  <c r="E1963" i="11"/>
  <c r="F1963" i="11" s="1"/>
  <c r="E1964" i="11"/>
  <c r="F1964" i="11" s="1"/>
  <c r="E1965" i="11"/>
  <c r="F1965" i="11" s="1"/>
  <c r="E1966" i="11"/>
  <c r="E1967" i="11"/>
  <c r="E1968" i="11"/>
  <c r="F1968" i="11" s="1"/>
  <c r="E1969" i="11"/>
  <c r="E1970" i="11"/>
  <c r="E1971" i="11"/>
  <c r="E1972" i="11"/>
  <c r="E1973" i="11"/>
  <c r="E1974" i="11"/>
  <c r="F1974" i="11" s="1"/>
  <c r="E1975" i="11"/>
  <c r="F1975" i="11" s="1"/>
  <c r="E1976" i="11"/>
  <c r="F1976" i="11" s="1"/>
  <c r="E1977" i="11"/>
  <c r="F1977" i="11" s="1"/>
  <c r="E1978" i="11"/>
  <c r="E1979" i="11"/>
  <c r="F1979" i="11" s="1"/>
  <c r="E1980" i="11"/>
  <c r="F1980" i="11" s="1"/>
  <c r="E1981" i="11"/>
  <c r="F1981" i="11" s="1"/>
  <c r="E1982" i="11"/>
  <c r="E1983" i="11"/>
  <c r="E1984" i="11"/>
  <c r="F1984" i="11" s="1"/>
  <c r="E1985" i="11"/>
  <c r="E1986" i="11"/>
  <c r="E1987" i="11"/>
  <c r="E1988" i="11"/>
  <c r="E1989" i="11"/>
  <c r="E1990" i="11"/>
  <c r="F1990" i="11" s="1"/>
  <c r="E1991" i="11"/>
  <c r="F1991" i="11" s="1"/>
  <c r="E1992" i="11"/>
  <c r="F1992" i="11" s="1"/>
  <c r="E1993" i="11"/>
  <c r="F1993" i="11" s="1"/>
  <c r="E1994" i="11"/>
  <c r="E1995" i="11"/>
  <c r="F1995" i="11" s="1"/>
  <c r="E1996" i="11"/>
  <c r="F1996" i="11" s="1"/>
  <c r="E1997" i="11"/>
  <c r="F1997" i="11" s="1"/>
  <c r="E1998" i="11"/>
  <c r="E1999" i="11"/>
  <c r="E2000" i="11"/>
  <c r="F2000" i="11" s="1"/>
  <c r="E2001" i="11"/>
  <c r="E2002" i="11"/>
  <c r="E2003" i="11"/>
  <c r="E2004" i="11"/>
  <c r="E2005" i="11"/>
  <c r="E2006" i="11"/>
  <c r="F2006" i="11" s="1"/>
  <c r="E2007" i="11"/>
  <c r="F2007" i="11" s="1"/>
  <c r="E2008" i="11"/>
  <c r="F2008" i="11" s="1"/>
  <c r="E2009" i="11"/>
  <c r="F2009" i="11" s="1"/>
  <c r="E2010" i="11"/>
  <c r="E2011" i="11"/>
  <c r="F2011" i="11" s="1"/>
  <c r="E2012" i="11"/>
  <c r="F2012" i="11" s="1"/>
  <c r="E2013" i="11"/>
  <c r="F2013" i="11" s="1"/>
  <c r="E2014" i="11"/>
  <c r="E2015" i="11"/>
  <c r="E2016" i="11"/>
  <c r="F2016" i="11" s="1"/>
  <c r="E2017" i="11"/>
  <c r="E2018" i="11"/>
  <c r="E2019" i="11"/>
  <c r="E2020" i="11"/>
  <c r="E2021" i="11"/>
  <c r="E2022" i="11"/>
  <c r="F2022" i="11" s="1"/>
  <c r="E2023" i="11"/>
  <c r="F2023" i="11" s="1"/>
  <c r="E2024" i="11"/>
  <c r="F2024" i="11" s="1"/>
  <c r="E2025" i="11"/>
  <c r="F2025" i="11" s="1"/>
  <c r="E2026" i="11"/>
  <c r="E2027" i="11"/>
  <c r="F2027" i="11" s="1"/>
  <c r="E2028" i="11"/>
  <c r="F2028" i="11" s="1"/>
  <c r="E2029" i="11"/>
  <c r="F2029" i="11" s="1"/>
  <c r="E2030" i="11"/>
  <c r="E2031" i="11"/>
  <c r="E2032" i="11"/>
  <c r="F2032" i="11" s="1"/>
  <c r="E2033" i="11"/>
  <c r="E2034" i="11"/>
  <c r="E2035" i="11"/>
  <c r="E2036" i="11"/>
  <c r="E2037" i="11"/>
  <c r="E2038" i="11"/>
  <c r="F2038" i="11" s="1"/>
  <c r="E2039" i="11"/>
  <c r="F2039" i="11" s="1"/>
  <c r="E2040" i="11"/>
  <c r="F2040" i="11" s="1"/>
  <c r="E2041" i="11"/>
  <c r="F2041" i="11" s="1"/>
  <c r="E2042" i="11"/>
  <c r="E2043" i="11"/>
  <c r="F2043" i="11" s="1"/>
  <c r="E2044" i="11"/>
  <c r="F2044" i="11" s="1"/>
  <c r="E2045" i="11"/>
  <c r="F2045" i="11" s="1"/>
  <c r="E2046" i="11"/>
  <c r="E2047" i="11"/>
  <c r="E2048" i="11"/>
  <c r="F2048" i="11" s="1"/>
  <c r="E2049" i="11"/>
  <c r="E2050" i="11"/>
  <c r="E2051" i="11"/>
  <c r="E2052" i="11"/>
  <c r="E2053" i="11"/>
  <c r="E2054" i="11"/>
  <c r="F2054" i="11" s="1"/>
  <c r="E2055" i="11"/>
  <c r="F2055" i="11" s="1"/>
  <c r="E2056" i="11"/>
  <c r="F2056" i="11" s="1"/>
  <c r="E2057" i="11"/>
  <c r="F2057" i="11" s="1"/>
  <c r="E2058" i="11"/>
  <c r="E2059" i="11"/>
  <c r="F2059" i="11" s="1"/>
  <c r="E2060" i="11"/>
  <c r="F2060" i="11" s="1"/>
  <c r="E2061" i="11"/>
  <c r="F2061" i="11" s="1"/>
  <c r="E2062" i="11"/>
  <c r="E2063" i="11"/>
  <c r="E2064" i="11"/>
  <c r="F2064" i="11" s="1"/>
  <c r="E2065" i="11"/>
  <c r="E2066" i="11"/>
  <c r="E2067" i="11"/>
  <c r="E2068" i="11"/>
  <c r="E2069" i="11"/>
  <c r="E2070" i="11"/>
  <c r="F2070" i="11" s="1"/>
  <c r="E2071" i="11"/>
  <c r="F2071" i="11" s="1"/>
  <c r="E2072" i="11"/>
  <c r="F2072" i="11" s="1"/>
  <c r="E2073" i="11"/>
  <c r="F2073" i="11" s="1"/>
  <c r="E2074" i="11"/>
  <c r="E2075" i="11"/>
  <c r="F2075" i="11" s="1"/>
  <c r="E2076" i="11"/>
  <c r="F2076" i="11" s="1"/>
  <c r="E2077" i="11"/>
  <c r="F2077" i="11" s="1"/>
  <c r="E2078" i="11"/>
  <c r="E2079" i="11"/>
  <c r="E2080" i="11"/>
  <c r="F2080" i="11" s="1"/>
  <c r="E2081" i="11"/>
  <c r="E2082" i="11"/>
  <c r="E2083" i="11"/>
  <c r="E2084" i="11"/>
  <c r="E2085" i="11"/>
  <c r="E2086" i="11"/>
  <c r="F2086" i="11" s="1"/>
  <c r="E2087" i="11"/>
  <c r="F2087" i="11" s="1"/>
  <c r="E2088" i="11"/>
  <c r="F2088" i="11" s="1"/>
  <c r="E2089" i="11"/>
  <c r="F2089" i="11" s="1"/>
  <c r="E2090" i="11"/>
  <c r="E2091" i="11"/>
  <c r="F2091" i="11" s="1"/>
  <c r="E2092" i="11"/>
  <c r="F2092" i="11" s="1"/>
  <c r="E2093" i="11"/>
  <c r="F2093" i="11" s="1"/>
  <c r="E2094" i="11"/>
  <c r="E2095" i="11"/>
  <c r="E2096" i="11"/>
  <c r="F2096" i="11" s="1"/>
  <c r="E2097" i="11"/>
  <c r="E2098" i="11"/>
  <c r="E2099" i="11"/>
  <c r="E2100" i="11"/>
  <c r="E2101" i="11"/>
  <c r="E2102" i="11"/>
  <c r="F2102" i="11" s="1"/>
  <c r="E2103" i="11"/>
  <c r="F2103" i="11" s="1"/>
  <c r="E2104" i="11"/>
  <c r="F2104" i="11" s="1"/>
  <c r="E2105" i="11"/>
  <c r="F2105" i="11" s="1"/>
  <c r="E2106" i="11"/>
  <c r="E2107" i="11"/>
  <c r="F2107" i="11" s="1"/>
  <c r="E2108" i="11"/>
  <c r="F2108" i="11" s="1"/>
  <c r="E2109" i="11"/>
  <c r="F2109" i="11" s="1"/>
  <c r="E2110" i="11"/>
  <c r="E2111" i="11"/>
  <c r="E2112" i="11"/>
  <c r="F2112" i="11" s="1"/>
  <c r="E2113" i="11"/>
  <c r="E2114" i="11"/>
  <c r="E2115" i="11"/>
  <c r="E2116" i="11"/>
  <c r="E2117" i="11"/>
  <c r="E2118" i="11"/>
  <c r="F2118" i="11" s="1"/>
  <c r="E2119" i="11"/>
  <c r="F2119" i="11" s="1"/>
  <c r="E2120" i="11"/>
  <c r="F2120" i="11" s="1"/>
  <c r="E2121" i="11"/>
  <c r="F2121" i="11" s="1"/>
  <c r="E2122" i="11"/>
  <c r="E2123" i="11"/>
  <c r="F2123" i="11" s="1"/>
  <c r="E2124" i="11"/>
  <c r="F2124" i="11" s="1"/>
  <c r="E2125" i="11"/>
  <c r="F2125" i="11" s="1"/>
  <c r="E2126" i="11"/>
  <c r="E2127" i="11"/>
  <c r="E2128" i="11"/>
  <c r="F2128" i="11" s="1"/>
  <c r="E2129" i="11"/>
  <c r="E2130" i="11"/>
  <c r="E2131" i="11"/>
  <c r="E2132" i="11"/>
  <c r="E2133" i="11"/>
  <c r="E2134" i="11"/>
  <c r="F2134" i="11" s="1"/>
  <c r="E2135" i="11"/>
  <c r="F2135" i="11" s="1"/>
  <c r="E2136" i="11"/>
  <c r="F2136" i="11" s="1"/>
  <c r="E2137" i="11"/>
  <c r="F2137" i="11" s="1"/>
  <c r="E2138" i="11"/>
  <c r="E2139" i="11"/>
  <c r="F2139" i="11" s="1"/>
  <c r="E2140" i="11"/>
  <c r="F2140" i="11" s="1"/>
  <c r="E2141" i="11"/>
  <c r="F2141" i="11" s="1"/>
  <c r="E2142" i="11"/>
  <c r="E2143" i="11"/>
  <c r="E2144" i="11"/>
  <c r="F2144" i="11" s="1"/>
  <c r="E2145" i="11"/>
  <c r="E2146" i="11"/>
  <c r="E2147" i="11"/>
  <c r="E2148" i="11"/>
  <c r="E2149" i="11"/>
  <c r="E2150" i="11"/>
  <c r="F2150" i="11" s="1"/>
  <c r="E2151" i="11"/>
  <c r="F2151" i="11" s="1"/>
  <c r="E2152" i="11"/>
  <c r="F2152" i="11" s="1"/>
  <c r="E2153" i="11"/>
  <c r="F2153" i="11" s="1"/>
  <c r="E2154" i="11"/>
  <c r="E2155" i="11"/>
  <c r="F2155" i="11" s="1"/>
  <c r="E2156" i="11"/>
  <c r="F2156" i="11" s="1"/>
  <c r="E2157" i="11"/>
  <c r="F2157" i="11" s="1"/>
  <c r="E2158" i="11"/>
  <c r="E2159" i="11"/>
  <c r="E2160" i="11"/>
  <c r="F2160" i="11" s="1"/>
  <c r="E2161" i="11"/>
  <c r="E2162" i="11"/>
  <c r="E2163" i="11"/>
  <c r="E2164" i="11"/>
  <c r="E2165" i="11"/>
  <c r="E2166" i="11"/>
  <c r="F2166" i="11" s="1"/>
  <c r="E2167" i="11"/>
  <c r="F2167" i="11" s="1"/>
  <c r="E2168" i="11"/>
  <c r="F2168" i="11" s="1"/>
  <c r="E2169" i="11"/>
  <c r="F2169" i="11" s="1"/>
  <c r="E2170" i="11"/>
  <c r="E2171" i="11"/>
  <c r="F2171" i="11" s="1"/>
  <c r="E2172" i="11"/>
  <c r="F2172" i="11" s="1"/>
  <c r="E2173" i="11"/>
  <c r="F2173" i="11" s="1"/>
  <c r="E2174" i="11"/>
  <c r="E2175" i="11"/>
  <c r="E2176" i="11"/>
  <c r="F2176" i="11" s="1"/>
  <c r="E2177" i="11"/>
  <c r="E2178" i="11"/>
  <c r="E2179" i="11"/>
  <c r="E2180" i="11"/>
  <c r="E2181" i="11"/>
  <c r="E2182" i="11"/>
  <c r="F2182" i="11" s="1"/>
  <c r="E2183" i="11"/>
  <c r="F2183" i="11" s="1"/>
  <c r="E2184" i="11"/>
  <c r="F2184" i="11" s="1"/>
  <c r="E2185" i="11"/>
  <c r="F2185" i="11" s="1"/>
  <c r="E2186" i="11"/>
  <c r="E2187" i="11"/>
  <c r="F2187" i="11" s="1"/>
  <c r="E2188" i="11"/>
  <c r="F2188" i="11" s="1"/>
  <c r="E2189" i="11"/>
  <c r="F2189" i="11" s="1"/>
  <c r="E2190" i="11"/>
  <c r="E2191" i="11"/>
  <c r="E2192" i="11"/>
  <c r="F2192" i="11" s="1"/>
  <c r="E2193" i="11"/>
  <c r="E2194" i="11"/>
  <c r="E2195" i="11"/>
  <c r="E2196" i="11"/>
  <c r="E2197" i="11"/>
  <c r="E2198" i="11"/>
  <c r="F2198" i="11" s="1"/>
  <c r="E2199" i="11"/>
  <c r="F2199" i="11" s="1"/>
  <c r="E2200" i="11"/>
  <c r="F2200" i="11" s="1"/>
  <c r="E2201" i="11"/>
  <c r="F2201" i="11" s="1"/>
  <c r="E2202" i="11"/>
  <c r="E2203" i="11"/>
  <c r="F2203" i="11" s="1"/>
  <c r="E2204" i="11"/>
  <c r="F2204" i="11" s="1"/>
  <c r="E2205" i="11"/>
  <c r="F2205" i="11" s="1"/>
  <c r="E2206" i="11"/>
  <c r="E2207" i="11"/>
  <c r="E2208" i="11"/>
  <c r="F2208" i="11" s="1"/>
  <c r="E2209" i="11"/>
  <c r="E2210" i="11"/>
  <c r="E2211" i="11"/>
  <c r="E2212" i="11"/>
  <c r="E2213" i="11"/>
  <c r="E2214" i="11"/>
  <c r="F2214" i="11" s="1"/>
  <c r="E2215" i="11"/>
  <c r="F2215" i="11" s="1"/>
  <c r="E2216" i="11"/>
  <c r="F2216" i="11" s="1"/>
  <c r="E2217" i="11"/>
  <c r="F2217" i="11" s="1"/>
  <c r="E2218" i="11"/>
  <c r="E2219" i="11"/>
  <c r="F2219" i="11" s="1"/>
  <c r="E2220" i="11"/>
  <c r="F2220" i="11" s="1"/>
  <c r="E2221" i="11"/>
  <c r="F2221" i="11" s="1"/>
  <c r="E2222" i="11"/>
  <c r="E2223" i="11"/>
  <c r="E2224" i="11"/>
  <c r="F2224" i="11" s="1"/>
  <c r="E2225" i="11"/>
  <c r="E2226" i="11"/>
  <c r="E2227" i="11"/>
  <c r="E2228" i="11"/>
  <c r="E2229" i="11"/>
  <c r="E2230" i="11"/>
  <c r="F2230" i="11" s="1"/>
  <c r="E2231" i="11"/>
  <c r="F2231" i="11" s="1"/>
  <c r="E2232" i="11"/>
  <c r="F2232" i="11" s="1"/>
  <c r="E2233" i="11"/>
  <c r="F2233" i="11" s="1"/>
  <c r="E2234" i="11"/>
  <c r="E2235" i="11"/>
  <c r="F2235" i="11" s="1"/>
  <c r="E2236" i="11"/>
  <c r="F2236" i="11" s="1"/>
  <c r="E2237" i="11"/>
  <c r="F2237" i="11" s="1"/>
  <c r="E2238" i="11"/>
  <c r="E2239" i="11"/>
  <c r="E2240" i="11"/>
  <c r="F2240" i="11" s="1"/>
  <c r="E2241" i="11"/>
  <c r="E2242" i="11"/>
  <c r="E2243" i="11"/>
  <c r="E2244" i="11"/>
  <c r="E2245" i="11"/>
  <c r="E2246" i="11"/>
  <c r="F2246" i="11" s="1"/>
  <c r="E2247" i="11"/>
  <c r="F2247" i="11" s="1"/>
  <c r="E2248" i="11"/>
  <c r="F2248" i="11" s="1"/>
  <c r="E2249" i="11"/>
  <c r="F2249" i="11" s="1"/>
  <c r="E2250" i="11"/>
  <c r="E2251" i="11"/>
  <c r="F2251" i="11" s="1"/>
  <c r="E2252" i="11"/>
  <c r="F2252" i="11" s="1"/>
  <c r="E2253" i="11"/>
  <c r="F2253" i="11" s="1"/>
  <c r="E2254" i="11"/>
  <c r="E2255" i="11"/>
  <c r="E2256" i="11"/>
  <c r="F2256" i="11" s="1"/>
  <c r="E2257" i="11"/>
  <c r="E2258" i="11"/>
  <c r="E2259" i="11"/>
  <c r="E2260" i="11"/>
  <c r="E2261" i="11"/>
  <c r="E2262" i="11"/>
  <c r="F2262" i="11" s="1"/>
  <c r="E2263" i="11"/>
  <c r="F2263" i="11" s="1"/>
  <c r="G2" i="11"/>
  <c r="N2" i="11"/>
  <c r="G3" i="11"/>
  <c r="N3" i="11"/>
  <c r="G4" i="11"/>
  <c r="N4" i="11"/>
  <c r="G5" i="11"/>
  <c r="N5" i="11"/>
  <c r="G6" i="11"/>
  <c r="N6" i="11"/>
  <c r="G7" i="11"/>
  <c r="N7" i="11"/>
  <c r="G8" i="11"/>
  <c r="N8" i="11"/>
  <c r="G9" i="11"/>
  <c r="N9" i="11"/>
  <c r="G10" i="11"/>
  <c r="N10" i="11"/>
  <c r="G11" i="11"/>
  <c r="N11" i="11"/>
  <c r="G12" i="11"/>
  <c r="N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K1166" i="11" s="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K1294" i="11" s="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195" i="11"/>
  <c r="G2196" i="11"/>
  <c r="G2197" i="11"/>
  <c r="G2198" i="11"/>
  <c r="G2199" i="11"/>
  <c r="G2200" i="11"/>
  <c r="G2201" i="11"/>
  <c r="G2202" i="11"/>
  <c r="G2203" i="11"/>
  <c r="G2204" i="11"/>
  <c r="G2205" i="11"/>
  <c r="G2206" i="11"/>
  <c r="G2207" i="11"/>
  <c r="G2208" i="11"/>
  <c r="G2209" i="11"/>
  <c r="G2210" i="11"/>
  <c r="G2211" i="11"/>
  <c r="G2212" i="11"/>
  <c r="G2213" i="11"/>
  <c r="G2214" i="11"/>
  <c r="G2215" i="11"/>
  <c r="G2216" i="11"/>
  <c r="G2217" i="11"/>
  <c r="G2218" i="11"/>
  <c r="G2219" i="11"/>
  <c r="G2220" i="11"/>
  <c r="G2221" i="11"/>
  <c r="G2222" i="11"/>
  <c r="G2223" i="11"/>
  <c r="G2224" i="11"/>
  <c r="G2225" i="11"/>
  <c r="G2226" i="11"/>
  <c r="G2227" i="11"/>
  <c r="G2228" i="11"/>
  <c r="G2229" i="11"/>
  <c r="G2230" i="11"/>
  <c r="G2231" i="11"/>
  <c r="G2232" i="11"/>
  <c r="G2233" i="11"/>
  <c r="G2234" i="11"/>
  <c r="G2235" i="11"/>
  <c r="G2236" i="11"/>
  <c r="G2237" i="11"/>
  <c r="G2238" i="11"/>
  <c r="G2239" i="11"/>
  <c r="G2240" i="11"/>
  <c r="G2241" i="11"/>
  <c r="G2242" i="11"/>
  <c r="G2243" i="11"/>
  <c r="G2244" i="11"/>
  <c r="G2245" i="11"/>
  <c r="G2246" i="11"/>
  <c r="G2247" i="11"/>
  <c r="G2248" i="11"/>
  <c r="G2249" i="11"/>
  <c r="G2250" i="11"/>
  <c r="G2251" i="11"/>
  <c r="G2252" i="11"/>
  <c r="G2253" i="11"/>
  <c r="G2254" i="11"/>
  <c r="G2255" i="11"/>
  <c r="G2256" i="11"/>
  <c r="G2257" i="11"/>
  <c r="G2258" i="11"/>
  <c r="G2259" i="11"/>
  <c r="G2260" i="11"/>
  <c r="G2261" i="11"/>
  <c r="G2262" i="11"/>
  <c r="G2263" i="11"/>
  <c r="L12" i="7"/>
  <c r="L3" i="7"/>
  <c r="L4" i="7"/>
  <c r="L5" i="7"/>
  <c r="L6" i="7"/>
  <c r="L7" i="7"/>
  <c r="L8" i="7"/>
  <c r="L9" i="7"/>
  <c r="L10" i="7"/>
  <c r="L11" i="7"/>
  <c r="L2" i="7"/>
  <c r="H2611" i="11" l="1"/>
  <c r="H2627" i="11"/>
  <c r="H2595" i="11"/>
  <c r="H2835" i="11"/>
  <c r="H2579" i="11"/>
  <c r="H2819" i="11"/>
  <c r="H2563" i="11"/>
  <c r="H2803" i="11"/>
  <c r="H2547" i="11"/>
  <c r="H2787" i="11"/>
  <c r="H2531" i="11"/>
  <c r="H2771" i="11"/>
  <c r="H2515" i="11"/>
  <c r="H2755" i="11"/>
  <c r="H2499" i="11"/>
  <c r="H2739" i="11"/>
  <c r="H2483" i="11"/>
  <c r="H2723" i="11"/>
  <c r="H2467" i="11"/>
  <c r="H2707" i="11"/>
  <c r="H2451" i="11"/>
  <c r="H2691" i="11"/>
  <c r="H2435" i="11"/>
  <c r="H2675" i="11"/>
  <c r="H2419" i="11"/>
  <c r="H2659" i="11"/>
  <c r="H2402" i="11"/>
  <c r="H2643" i="11"/>
  <c r="H2323" i="11"/>
  <c r="K2199" i="11"/>
  <c r="H2199" i="11"/>
  <c r="K2087" i="11"/>
  <c r="H2087" i="11"/>
  <c r="K1959" i="11"/>
  <c r="H1959" i="11"/>
  <c r="K1815" i="11"/>
  <c r="H1815" i="11"/>
  <c r="K1671" i="11"/>
  <c r="H1671" i="11"/>
  <c r="K1575" i="11"/>
  <c r="H1575" i="11"/>
  <c r="K1431" i="11"/>
  <c r="H1431" i="11"/>
  <c r="K1319" i="11"/>
  <c r="H1319" i="11"/>
  <c r="K1191" i="11"/>
  <c r="H1191" i="11"/>
  <c r="K1063" i="11"/>
  <c r="H1063" i="11"/>
  <c r="K951" i="11"/>
  <c r="H951" i="11"/>
  <c r="K839" i="11"/>
  <c r="H839" i="11"/>
  <c r="K711" i="11"/>
  <c r="H711" i="11"/>
  <c r="K583" i="11"/>
  <c r="H583" i="11"/>
  <c r="K455" i="11"/>
  <c r="H455" i="11"/>
  <c r="K327" i="11"/>
  <c r="H327" i="11"/>
  <c r="K215" i="11"/>
  <c r="H215" i="11"/>
  <c r="K119" i="11"/>
  <c r="H119" i="11"/>
  <c r="K10" i="11"/>
  <c r="H10" i="11"/>
  <c r="K2183" i="11"/>
  <c r="H2183" i="11"/>
  <c r="K2071" i="11"/>
  <c r="H2071" i="11"/>
  <c r="K1943" i="11"/>
  <c r="H1943" i="11"/>
  <c r="K1847" i="11"/>
  <c r="H1847" i="11"/>
  <c r="K1719" i="11"/>
  <c r="H1719" i="11"/>
  <c r="K1559" i="11"/>
  <c r="H1559" i="11"/>
  <c r="K1415" i="11"/>
  <c r="H1415" i="11"/>
  <c r="K1239" i="11"/>
  <c r="H1239" i="11"/>
  <c r="K1111" i="11"/>
  <c r="H1111" i="11"/>
  <c r="K983" i="11"/>
  <c r="H983" i="11"/>
  <c r="K855" i="11"/>
  <c r="H855" i="11"/>
  <c r="K727" i="11"/>
  <c r="H727" i="11"/>
  <c r="K599" i="11"/>
  <c r="H599" i="11"/>
  <c r="K471" i="11"/>
  <c r="H471" i="11"/>
  <c r="K343" i="11"/>
  <c r="H343" i="11"/>
  <c r="K231" i="11"/>
  <c r="H231" i="11"/>
  <c r="K135" i="11"/>
  <c r="H135" i="11"/>
  <c r="K23" i="11"/>
  <c r="H23" i="11"/>
  <c r="K2263" i="11"/>
  <c r="H2263" i="11"/>
  <c r="K2119" i="11"/>
  <c r="H2119" i="11"/>
  <c r="K1991" i="11"/>
  <c r="H1991" i="11"/>
  <c r="K1863" i="11"/>
  <c r="H1863" i="11"/>
  <c r="K1767" i="11"/>
  <c r="H1767" i="11"/>
  <c r="K1639" i="11"/>
  <c r="H1639" i="11"/>
  <c r="K1527" i="11"/>
  <c r="H1527" i="11"/>
  <c r="K1399" i="11"/>
  <c r="H1399" i="11"/>
  <c r="K1271" i="11"/>
  <c r="H1271" i="11"/>
  <c r="K1159" i="11"/>
  <c r="H1159" i="11"/>
  <c r="K1015" i="11"/>
  <c r="H1015" i="11"/>
  <c r="K887" i="11"/>
  <c r="H887" i="11"/>
  <c r="K759" i="11"/>
  <c r="H759" i="11"/>
  <c r="K631" i="11"/>
  <c r="H631" i="11"/>
  <c r="K503" i="11"/>
  <c r="H503" i="11"/>
  <c r="K375" i="11"/>
  <c r="H375" i="11"/>
  <c r="K247" i="11"/>
  <c r="H247" i="11"/>
  <c r="K71" i="11"/>
  <c r="H71" i="11"/>
  <c r="K2247" i="11"/>
  <c r="H2247" i="11"/>
  <c r="K2135" i="11"/>
  <c r="H2135" i="11"/>
  <c r="K2023" i="11"/>
  <c r="H2023" i="11"/>
  <c r="K1911" i="11"/>
  <c r="H1911" i="11"/>
  <c r="K1799" i="11"/>
  <c r="H1799" i="11"/>
  <c r="K1703" i="11"/>
  <c r="H1703" i="11"/>
  <c r="K1543" i="11"/>
  <c r="H1543" i="11"/>
  <c r="K1463" i="11"/>
  <c r="H1463" i="11"/>
  <c r="K1303" i="11"/>
  <c r="H1303" i="11"/>
  <c r="K1175" i="11"/>
  <c r="H1175" i="11"/>
  <c r="K1047" i="11"/>
  <c r="H1047" i="11"/>
  <c r="K935" i="11"/>
  <c r="H935" i="11"/>
  <c r="K807" i="11"/>
  <c r="H807" i="11"/>
  <c r="K679" i="11"/>
  <c r="H679" i="11"/>
  <c r="K551" i="11"/>
  <c r="H551" i="11"/>
  <c r="K423" i="11"/>
  <c r="H423" i="11"/>
  <c r="K295" i="11"/>
  <c r="H295" i="11"/>
  <c r="K103" i="11"/>
  <c r="H103" i="11"/>
  <c r="K2167" i="11"/>
  <c r="H2167" i="11"/>
  <c r="K2039" i="11"/>
  <c r="H2039" i="11"/>
  <c r="K1895" i="11"/>
  <c r="H1895" i="11"/>
  <c r="K1751" i="11"/>
  <c r="H1751" i="11"/>
  <c r="K1623" i="11"/>
  <c r="H1623" i="11"/>
  <c r="K1495" i="11"/>
  <c r="H1495" i="11"/>
  <c r="K1351" i="11"/>
  <c r="H1351" i="11"/>
  <c r="K1223" i="11"/>
  <c r="H1223" i="11"/>
  <c r="K1143" i="11"/>
  <c r="H1143" i="11"/>
  <c r="K1031" i="11"/>
  <c r="H1031" i="11"/>
  <c r="K903" i="11"/>
  <c r="H903" i="11"/>
  <c r="K775" i="11"/>
  <c r="H775" i="11"/>
  <c r="K663" i="11"/>
  <c r="H663" i="11"/>
  <c r="K535" i="11"/>
  <c r="H535" i="11"/>
  <c r="K391" i="11"/>
  <c r="H391" i="11"/>
  <c r="K263" i="11"/>
  <c r="H263" i="11"/>
  <c r="K151" i="11"/>
  <c r="H151" i="11"/>
  <c r="K39" i="11"/>
  <c r="H39" i="11"/>
  <c r="K2151" i="11"/>
  <c r="H2151" i="11"/>
  <c r="K2007" i="11"/>
  <c r="H2007" i="11"/>
  <c r="K1879" i="11"/>
  <c r="H1879" i="11"/>
  <c r="K1735" i="11"/>
  <c r="H1735" i="11"/>
  <c r="K1591" i="11"/>
  <c r="H1591" i="11"/>
  <c r="K1447" i="11"/>
  <c r="H1447" i="11"/>
  <c r="K1287" i="11"/>
  <c r="H1287" i="11"/>
  <c r="K1095" i="11"/>
  <c r="H1095" i="11"/>
  <c r="K967" i="11"/>
  <c r="H967" i="11"/>
  <c r="K823" i="11"/>
  <c r="H823" i="11"/>
  <c r="K695" i="11"/>
  <c r="H695" i="11"/>
  <c r="K567" i="11"/>
  <c r="H567" i="11"/>
  <c r="K439" i="11"/>
  <c r="H439" i="11"/>
  <c r="K311" i="11"/>
  <c r="H311" i="11"/>
  <c r="K199" i="11"/>
  <c r="H199" i="11"/>
  <c r="K87" i="11"/>
  <c r="H87" i="11"/>
  <c r="K2" i="11"/>
  <c r="H2" i="11"/>
  <c r="K2231" i="11"/>
  <c r="H2231" i="11"/>
  <c r="K2103" i="11"/>
  <c r="H2103" i="11"/>
  <c r="K1975" i="11"/>
  <c r="H1975" i="11"/>
  <c r="K1831" i="11"/>
  <c r="H1831" i="11"/>
  <c r="K1655" i="11"/>
  <c r="H1655" i="11"/>
  <c r="K1511" i="11"/>
  <c r="H1511" i="11"/>
  <c r="K1383" i="11"/>
  <c r="H1383" i="11"/>
  <c r="K1255" i="11"/>
  <c r="H1255" i="11"/>
  <c r="K1127" i="11"/>
  <c r="H1127" i="11"/>
  <c r="K999" i="11"/>
  <c r="H999" i="11"/>
  <c r="K871" i="11"/>
  <c r="H871" i="11"/>
  <c r="K743" i="11"/>
  <c r="H743" i="11"/>
  <c r="K615" i="11"/>
  <c r="H615" i="11"/>
  <c r="K487" i="11"/>
  <c r="H487" i="11"/>
  <c r="K359" i="11"/>
  <c r="H359" i="11"/>
  <c r="K183" i="11"/>
  <c r="H183" i="11"/>
  <c r="K2204" i="11"/>
  <c r="H2204" i="11"/>
  <c r="K2156" i="11"/>
  <c r="H2156" i="11"/>
  <c r="K2076" i="11"/>
  <c r="H2076" i="11"/>
  <c r="K2012" i="11"/>
  <c r="H2012" i="11"/>
  <c r="K1964" i="11"/>
  <c r="H1964" i="11"/>
  <c r="K1900" i="11"/>
  <c r="H1900" i="11"/>
  <c r="K1852" i="11"/>
  <c r="H1852" i="11"/>
  <c r="K1820" i="11"/>
  <c r="H1820" i="11"/>
  <c r="K1740" i="11"/>
  <c r="H1740" i="11"/>
  <c r="K1692" i="11"/>
  <c r="H1692" i="11"/>
  <c r="K1596" i="11"/>
  <c r="H1596" i="11"/>
  <c r="K1532" i="11"/>
  <c r="H1532" i="11"/>
  <c r="K1468" i="11"/>
  <c r="H1468" i="11"/>
  <c r="K1404" i="11"/>
  <c r="H1404" i="11"/>
  <c r="K1356" i="11"/>
  <c r="H1356" i="11"/>
  <c r="K1292" i="11"/>
  <c r="H1292" i="11"/>
  <c r="K1228" i="11"/>
  <c r="H1228" i="11"/>
  <c r="K1164" i="11"/>
  <c r="H1164" i="11"/>
  <c r="K1100" i="11"/>
  <c r="H1100" i="11"/>
  <c r="K1068" i="11"/>
  <c r="H1068" i="11"/>
  <c r="K1020" i="11"/>
  <c r="H1020" i="11"/>
  <c r="K972" i="11"/>
  <c r="H972" i="11"/>
  <c r="K940" i="11"/>
  <c r="H940" i="11"/>
  <c r="K876" i="11"/>
  <c r="H876" i="11"/>
  <c r="K828" i="11"/>
  <c r="H828" i="11"/>
  <c r="K764" i="11"/>
  <c r="H764" i="11"/>
  <c r="K700" i="11"/>
  <c r="H700" i="11"/>
  <c r="K636" i="11"/>
  <c r="H636" i="11"/>
  <c r="K588" i="11"/>
  <c r="H588" i="11"/>
  <c r="K540" i="11"/>
  <c r="H540" i="11"/>
  <c r="K476" i="11"/>
  <c r="H476" i="11"/>
  <c r="K428" i="11"/>
  <c r="H428" i="11"/>
  <c r="K364" i="11"/>
  <c r="H364" i="11"/>
  <c r="K332" i="11"/>
  <c r="H332" i="11"/>
  <c r="K284" i="11"/>
  <c r="H284" i="11"/>
  <c r="K252" i="11"/>
  <c r="H252" i="11"/>
  <c r="K188" i="11"/>
  <c r="H188" i="11"/>
  <c r="K60" i="11"/>
  <c r="H60" i="11"/>
  <c r="K2235" i="11"/>
  <c r="H2235" i="11"/>
  <c r="K2171" i="11"/>
  <c r="H2171" i="11"/>
  <c r="K2091" i="11"/>
  <c r="H2091" i="11"/>
  <c r="K2043" i="11"/>
  <c r="H2043" i="11"/>
  <c r="K1979" i="11"/>
  <c r="H1979" i="11"/>
  <c r="K1915" i="11"/>
  <c r="H1915" i="11"/>
  <c r="K1883" i="11"/>
  <c r="H1883" i="11"/>
  <c r="K1835" i="11"/>
  <c r="H1835" i="11"/>
  <c r="K1787" i="11"/>
  <c r="H1787" i="11"/>
  <c r="K1707" i="11"/>
  <c r="H1707" i="11"/>
  <c r="K1627" i="11"/>
  <c r="H1627" i="11"/>
  <c r="K1483" i="11"/>
  <c r="H1483" i="11"/>
  <c r="K1387" i="11"/>
  <c r="H1387" i="11"/>
  <c r="K1323" i="11"/>
  <c r="H1323" i="11"/>
  <c r="K1227" i="11"/>
  <c r="H1227" i="11"/>
  <c r="K1163" i="11"/>
  <c r="H1163" i="11"/>
  <c r="K1131" i="11"/>
  <c r="H1131" i="11"/>
  <c r="K1083" i="11"/>
  <c r="H1083" i="11"/>
  <c r="K1003" i="11"/>
  <c r="H1003" i="11"/>
  <c r="K939" i="11"/>
  <c r="H939" i="11"/>
  <c r="K891" i="11"/>
  <c r="H891" i="11"/>
  <c r="K859" i="11"/>
  <c r="H859" i="11"/>
  <c r="K811" i="11"/>
  <c r="H811" i="11"/>
  <c r="K779" i="11"/>
  <c r="H779" i="11"/>
  <c r="K763" i="11"/>
  <c r="H763" i="11"/>
  <c r="K731" i="11"/>
  <c r="H731" i="11"/>
  <c r="K715" i="11"/>
  <c r="H715" i="11"/>
  <c r="K699" i="11"/>
  <c r="H699" i="11"/>
  <c r="K683" i="11"/>
  <c r="H683" i="11"/>
  <c r="K667" i="11"/>
  <c r="H667" i="11"/>
  <c r="K651" i="11"/>
  <c r="H651" i="11"/>
  <c r="K635" i="11"/>
  <c r="H635" i="11"/>
  <c r="K619" i="11"/>
  <c r="H619" i="11"/>
  <c r="K603" i="11"/>
  <c r="H603" i="11"/>
  <c r="K587" i="11"/>
  <c r="H587" i="11"/>
  <c r="K571" i="11"/>
  <c r="H571" i="11"/>
  <c r="K555" i="11"/>
  <c r="H555" i="11"/>
  <c r="K539" i="11"/>
  <c r="H539" i="11"/>
  <c r="K523" i="11"/>
  <c r="H523" i="11"/>
  <c r="K507" i="11"/>
  <c r="H507" i="11"/>
  <c r="K491" i="11"/>
  <c r="H491" i="11"/>
  <c r="K459" i="11"/>
  <c r="H459" i="11"/>
  <c r="K443" i="11"/>
  <c r="H443" i="11"/>
  <c r="K427" i="11"/>
  <c r="H427" i="11"/>
  <c r="K411" i="11"/>
  <c r="H411" i="11"/>
  <c r="K395" i="11"/>
  <c r="H395" i="11"/>
  <c r="K379" i="11"/>
  <c r="H379" i="11"/>
  <c r="K363" i="11"/>
  <c r="H363" i="11"/>
  <c r="K347" i="11"/>
  <c r="H347" i="11"/>
  <c r="K299" i="11"/>
  <c r="H299" i="11"/>
  <c r="K2236" i="11"/>
  <c r="H2236" i="11"/>
  <c r="K2220" i="11"/>
  <c r="H2220" i="11"/>
  <c r="K2188" i="11"/>
  <c r="H2188" i="11"/>
  <c r="K2172" i="11"/>
  <c r="H2172" i="11"/>
  <c r="K2140" i="11"/>
  <c r="H2140" i="11"/>
  <c r="K2092" i="11"/>
  <c r="H2092" i="11"/>
  <c r="K2060" i="11"/>
  <c r="H2060" i="11"/>
  <c r="K2044" i="11"/>
  <c r="H2044" i="11"/>
  <c r="K2028" i="11"/>
  <c r="H2028" i="11"/>
  <c r="K1996" i="11"/>
  <c r="H1996" i="11"/>
  <c r="K1980" i="11"/>
  <c r="H1980" i="11"/>
  <c r="K1916" i="11"/>
  <c r="H1916" i="11"/>
  <c r="K1884" i="11"/>
  <c r="H1884" i="11"/>
  <c r="K1868" i="11"/>
  <c r="H1868" i="11"/>
  <c r="K1836" i="11"/>
  <c r="H1836" i="11"/>
  <c r="K1788" i="11"/>
  <c r="H1788" i="11"/>
  <c r="K1756" i="11"/>
  <c r="H1756" i="11"/>
  <c r="K1724" i="11"/>
  <c r="H1724" i="11"/>
  <c r="K1708" i="11"/>
  <c r="H1708" i="11"/>
  <c r="K1676" i="11"/>
  <c r="H1676" i="11"/>
  <c r="K1644" i="11"/>
  <c r="H1644" i="11"/>
  <c r="K1612" i="11"/>
  <c r="H1612" i="11"/>
  <c r="K1580" i="11"/>
  <c r="H1580" i="11"/>
  <c r="K1564" i="11"/>
  <c r="H1564" i="11"/>
  <c r="K1516" i="11"/>
  <c r="H1516" i="11"/>
  <c r="K1484" i="11"/>
  <c r="H1484" i="11"/>
  <c r="K1452" i="11"/>
  <c r="H1452" i="11"/>
  <c r="K1420" i="11"/>
  <c r="H1420" i="11"/>
  <c r="K1372" i="11"/>
  <c r="H1372" i="11"/>
  <c r="K1340" i="11"/>
  <c r="H1340" i="11"/>
  <c r="K1308" i="11"/>
  <c r="H1308" i="11"/>
  <c r="K1276" i="11"/>
  <c r="H1276" i="11"/>
  <c r="K1244" i="11"/>
  <c r="H1244" i="11"/>
  <c r="K1196" i="11"/>
  <c r="H1196" i="11"/>
  <c r="K1180" i="11"/>
  <c r="H1180" i="11"/>
  <c r="K1148" i="11"/>
  <c r="H1148" i="11"/>
  <c r="K1084" i="11"/>
  <c r="H1084" i="11"/>
  <c r="K1052" i="11"/>
  <c r="H1052" i="11"/>
  <c r="K1004" i="11"/>
  <c r="H1004" i="11"/>
  <c r="K956" i="11"/>
  <c r="H956" i="11"/>
  <c r="K924" i="11"/>
  <c r="H924" i="11"/>
  <c r="K892" i="11"/>
  <c r="H892" i="11"/>
  <c r="K844" i="11"/>
  <c r="H844" i="11"/>
  <c r="K812" i="11"/>
  <c r="H812" i="11"/>
  <c r="K780" i="11"/>
  <c r="H780" i="11"/>
  <c r="K748" i="11"/>
  <c r="H748" i="11"/>
  <c r="K716" i="11"/>
  <c r="H716" i="11"/>
  <c r="K668" i="11"/>
  <c r="H668" i="11"/>
  <c r="K652" i="11"/>
  <c r="H652" i="11"/>
  <c r="K604" i="11"/>
  <c r="H604" i="11"/>
  <c r="K572" i="11"/>
  <c r="H572" i="11"/>
  <c r="K524" i="11"/>
  <c r="H524" i="11"/>
  <c r="K492" i="11"/>
  <c r="H492" i="11"/>
  <c r="K460" i="11"/>
  <c r="H460" i="11"/>
  <c r="K412" i="11"/>
  <c r="H412" i="11"/>
  <c r="K396" i="11"/>
  <c r="H396" i="11"/>
  <c r="K348" i="11"/>
  <c r="H348" i="11"/>
  <c r="K300" i="11"/>
  <c r="H300" i="11"/>
  <c r="K268" i="11"/>
  <c r="H268" i="11"/>
  <c r="K220" i="11"/>
  <c r="H220" i="11"/>
  <c r="K172" i="11"/>
  <c r="H172" i="11"/>
  <c r="K156" i="11"/>
  <c r="H156" i="11"/>
  <c r="K140" i="11"/>
  <c r="H140" i="11"/>
  <c r="K124" i="11"/>
  <c r="H124" i="11"/>
  <c r="K108" i="11"/>
  <c r="H108" i="11"/>
  <c r="K92" i="11"/>
  <c r="H92" i="11"/>
  <c r="K28" i="11"/>
  <c r="H28" i="11"/>
  <c r="K2251" i="11"/>
  <c r="H2251" i="11"/>
  <c r="K2203" i="11"/>
  <c r="H2203" i="11"/>
  <c r="K2155" i="11"/>
  <c r="H2155" i="11"/>
  <c r="K2107" i="11"/>
  <c r="H2107" i="11"/>
  <c r="K2059" i="11"/>
  <c r="H2059" i="11"/>
  <c r="K1995" i="11"/>
  <c r="H1995" i="11"/>
  <c r="K1947" i="11"/>
  <c r="H1947" i="11"/>
  <c r="K1867" i="11"/>
  <c r="H1867" i="11"/>
  <c r="K1819" i="11"/>
  <c r="H1819" i="11"/>
  <c r="K1755" i="11"/>
  <c r="H1755" i="11"/>
  <c r="K1723" i="11"/>
  <c r="H1723" i="11"/>
  <c r="K1659" i="11"/>
  <c r="H1659" i="11"/>
  <c r="K1643" i="11"/>
  <c r="H1643" i="11"/>
  <c r="K1579" i="11"/>
  <c r="H1579" i="11"/>
  <c r="K1563" i="11"/>
  <c r="H1563" i="11"/>
  <c r="K1531" i="11"/>
  <c r="H1531" i="11"/>
  <c r="K1467" i="11"/>
  <c r="H1467" i="11"/>
  <c r="K1419" i="11"/>
  <c r="H1419" i="11"/>
  <c r="K1371" i="11"/>
  <c r="H1371" i="11"/>
  <c r="K1307" i="11"/>
  <c r="H1307" i="11"/>
  <c r="K1259" i="11"/>
  <c r="H1259" i="11"/>
  <c r="K1179" i="11"/>
  <c r="H1179" i="11"/>
  <c r="K1115" i="11"/>
  <c r="H1115" i="11"/>
  <c r="K1051" i="11"/>
  <c r="H1051" i="11"/>
  <c r="K955" i="11"/>
  <c r="H955" i="11"/>
  <c r="K315" i="11"/>
  <c r="H315" i="11"/>
  <c r="K2234" i="11"/>
  <c r="H2234" i="11"/>
  <c r="K2154" i="11"/>
  <c r="H2154" i="11"/>
  <c r="K2124" i="11"/>
  <c r="H2124" i="11"/>
  <c r="K1948" i="11"/>
  <c r="H1948" i="11"/>
  <c r="K1772" i="11"/>
  <c r="H1772" i="11"/>
  <c r="K1628" i="11"/>
  <c r="H1628" i="11"/>
  <c r="K1500" i="11"/>
  <c r="H1500" i="11"/>
  <c r="K1388" i="11"/>
  <c r="H1388" i="11"/>
  <c r="K1260" i="11"/>
  <c r="H1260" i="11"/>
  <c r="K1116" i="11"/>
  <c r="H1116" i="11"/>
  <c r="K988" i="11"/>
  <c r="H988" i="11"/>
  <c r="K860" i="11"/>
  <c r="H860" i="11"/>
  <c r="K732" i="11"/>
  <c r="H732" i="11"/>
  <c r="K620" i="11"/>
  <c r="H620" i="11"/>
  <c r="K508" i="11"/>
  <c r="H508" i="11"/>
  <c r="K380" i="11"/>
  <c r="H380" i="11"/>
  <c r="K236" i="11"/>
  <c r="H236" i="11"/>
  <c r="K76" i="11"/>
  <c r="H76" i="11"/>
  <c r="K2187" i="11"/>
  <c r="H2187" i="11"/>
  <c r="K2123" i="11"/>
  <c r="H2123" i="11"/>
  <c r="K2011" i="11"/>
  <c r="H2011" i="11"/>
  <c r="K1931" i="11"/>
  <c r="H1931" i="11"/>
  <c r="K1851" i="11"/>
  <c r="H1851" i="11"/>
  <c r="K1771" i="11"/>
  <c r="H1771" i="11"/>
  <c r="K1675" i="11"/>
  <c r="H1675" i="11"/>
  <c r="K1595" i="11"/>
  <c r="H1595" i="11"/>
  <c r="K1515" i="11"/>
  <c r="H1515" i="11"/>
  <c r="K1435" i="11"/>
  <c r="H1435" i="11"/>
  <c r="K1339" i="11"/>
  <c r="H1339" i="11"/>
  <c r="K1275" i="11"/>
  <c r="H1275" i="11"/>
  <c r="K1211" i="11"/>
  <c r="H1211" i="11"/>
  <c r="K1099" i="11"/>
  <c r="H1099" i="11"/>
  <c r="K1035" i="11"/>
  <c r="H1035" i="11"/>
  <c r="K987" i="11"/>
  <c r="H987" i="11"/>
  <c r="K907" i="11"/>
  <c r="H907" i="11"/>
  <c r="K827" i="11"/>
  <c r="H827" i="11"/>
  <c r="K747" i="11"/>
  <c r="H747" i="11"/>
  <c r="K475" i="11"/>
  <c r="H475" i="11"/>
  <c r="K2122" i="11"/>
  <c r="H2122" i="11"/>
  <c r="K2252" i="11"/>
  <c r="H2252" i="11"/>
  <c r="K2108" i="11"/>
  <c r="H2108" i="11"/>
  <c r="K1932" i="11"/>
  <c r="H1932" i="11"/>
  <c r="K1804" i="11"/>
  <c r="H1804" i="11"/>
  <c r="K1660" i="11"/>
  <c r="H1660" i="11"/>
  <c r="K1548" i="11"/>
  <c r="H1548" i="11"/>
  <c r="K1436" i="11"/>
  <c r="H1436" i="11"/>
  <c r="K1324" i="11"/>
  <c r="H1324" i="11"/>
  <c r="K1212" i="11"/>
  <c r="H1212" i="11"/>
  <c r="K1132" i="11"/>
  <c r="H1132" i="11"/>
  <c r="K1036" i="11"/>
  <c r="H1036" i="11"/>
  <c r="K908" i="11"/>
  <c r="H908" i="11"/>
  <c r="K796" i="11"/>
  <c r="H796" i="11"/>
  <c r="K684" i="11"/>
  <c r="H684" i="11"/>
  <c r="K556" i="11"/>
  <c r="H556" i="11"/>
  <c r="K444" i="11"/>
  <c r="H444" i="11"/>
  <c r="K316" i="11"/>
  <c r="H316" i="11"/>
  <c r="K204" i="11"/>
  <c r="H204" i="11"/>
  <c r="K44" i="11"/>
  <c r="H44" i="11"/>
  <c r="K2219" i="11"/>
  <c r="H2219" i="11"/>
  <c r="K2139" i="11"/>
  <c r="H2139" i="11"/>
  <c r="K2075" i="11"/>
  <c r="H2075" i="11"/>
  <c r="K2027" i="11"/>
  <c r="H2027" i="11"/>
  <c r="K1963" i="11"/>
  <c r="H1963" i="11"/>
  <c r="K1899" i="11"/>
  <c r="H1899" i="11"/>
  <c r="K1803" i="11"/>
  <c r="H1803" i="11"/>
  <c r="K1739" i="11"/>
  <c r="H1739" i="11"/>
  <c r="K1691" i="11"/>
  <c r="H1691" i="11"/>
  <c r="K1611" i="11"/>
  <c r="H1611" i="11"/>
  <c r="K1547" i="11"/>
  <c r="H1547" i="11"/>
  <c r="K1499" i="11"/>
  <c r="H1499" i="11"/>
  <c r="K1451" i="11"/>
  <c r="H1451" i="11"/>
  <c r="K1403" i="11"/>
  <c r="H1403" i="11"/>
  <c r="K1355" i="11"/>
  <c r="H1355" i="11"/>
  <c r="K1291" i="11"/>
  <c r="H1291" i="11"/>
  <c r="K1243" i="11"/>
  <c r="H1243" i="11"/>
  <c r="K1195" i="11"/>
  <c r="H1195" i="11"/>
  <c r="K1147" i="11"/>
  <c r="H1147" i="11"/>
  <c r="K1067" i="11"/>
  <c r="H1067" i="11"/>
  <c r="K1019" i="11"/>
  <c r="H1019" i="11"/>
  <c r="K971" i="11"/>
  <c r="H971" i="11"/>
  <c r="K923" i="11"/>
  <c r="H923" i="11"/>
  <c r="K875" i="11"/>
  <c r="H875" i="11"/>
  <c r="K843" i="11"/>
  <c r="H843" i="11"/>
  <c r="K795" i="11"/>
  <c r="H795" i="11"/>
  <c r="K331" i="11"/>
  <c r="H331" i="11"/>
  <c r="K2250" i="11"/>
  <c r="H2250" i="11"/>
  <c r="K2218" i="11"/>
  <c r="H2218" i="11"/>
  <c r="K2202" i="11"/>
  <c r="H2202" i="11"/>
  <c r="K2186" i="11"/>
  <c r="H2186" i="11"/>
  <c r="K2170" i="11"/>
  <c r="H2170" i="11"/>
  <c r="K2138" i="11"/>
  <c r="H2138" i="11"/>
  <c r="K1367" i="11"/>
  <c r="H1367" i="11"/>
  <c r="K2215" i="11"/>
  <c r="H2215" i="11"/>
  <c r="K2055" i="11"/>
  <c r="H2055" i="11"/>
  <c r="K1927" i="11"/>
  <c r="H1927" i="11"/>
  <c r="K1783" i="11"/>
  <c r="H1783" i="11"/>
  <c r="K1687" i="11"/>
  <c r="H1687" i="11"/>
  <c r="K1607" i="11"/>
  <c r="H1607" i="11"/>
  <c r="K1479" i="11"/>
  <c r="H1479" i="11"/>
  <c r="K1335" i="11"/>
  <c r="H1335" i="11"/>
  <c r="K1207" i="11"/>
  <c r="H1207" i="11"/>
  <c r="K1079" i="11"/>
  <c r="H1079" i="11"/>
  <c r="K919" i="11"/>
  <c r="H919" i="11"/>
  <c r="K791" i="11"/>
  <c r="H791" i="11"/>
  <c r="K647" i="11"/>
  <c r="H647" i="11"/>
  <c r="K519" i="11"/>
  <c r="H519" i="11"/>
  <c r="K407" i="11"/>
  <c r="H407" i="11"/>
  <c r="K279" i="11"/>
  <c r="H279" i="11"/>
  <c r="K167" i="11"/>
  <c r="H167" i="11"/>
  <c r="K55" i="11"/>
  <c r="H55" i="11"/>
  <c r="K230" i="11"/>
  <c r="H230" i="11"/>
  <c r="K2246" i="11"/>
  <c r="H2246" i="11"/>
  <c r="K294" i="11"/>
  <c r="H294" i="11"/>
  <c r="K1958" i="11"/>
  <c r="H1958" i="11"/>
  <c r="K214" i="11"/>
  <c r="H214" i="11"/>
  <c r="K1846" i="11"/>
  <c r="H1846" i="11"/>
  <c r="K262" i="11"/>
  <c r="H262" i="11"/>
  <c r="K2070" i="11"/>
  <c r="H2070" i="11"/>
  <c r="K1542" i="11"/>
  <c r="H1542" i="11"/>
  <c r="K278" i="11"/>
  <c r="H278" i="11"/>
  <c r="K2198" i="11"/>
  <c r="H2198" i="11"/>
  <c r="K1462" i="11"/>
  <c r="H1462" i="11"/>
  <c r="K38" i="11"/>
  <c r="H38" i="11"/>
  <c r="K1590" i="11"/>
  <c r="H1590" i="11"/>
  <c r="K182" i="11"/>
  <c r="H182" i="11"/>
  <c r="K2262" i="11"/>
  <c r="H2262" i="11"/>
  <c r="K1494" i="11"/>
  <c r="H1494" i="11"/>
  <c r="K198" i="11"/>
  <c r="H198" i="11"/>
  <c r="K2230" i="11"/>
  <c r="H2230" i="11"/>
  <c r="K2182" i="11"/>
  <c r="H2182" i="11"/>
  <c r="K2150" i="11"/>
  <c r="H2150" i="11"/>
  <c r="K2134" i="11"/>
  <c r="H2134" i="11"/>
  <c r="K2102" i="11"/>
  <c r="H2102" i="11"/>
  <c r="K2054" i="11"/>
  <c r="H2054" i="11"/>
  <c r="K2022" i="11"/>
  <c r="H2022" i="11"/>
  <c r="K1990" i="11"/>
  <c r="H1990" i="11"/>
  <c r="K1942" i="11"/>
  <c r="H1942" i="11"/>
  <c r="K1910" i="11"/>
  <c r="H1910" i="11"/>
  <c r="K1878" i="11"/>
  <c r="H1878" i="11"/>
  <c r="K1830" i="11"/>
  <c r="H1830" i="11"/>
  <c r="K1798" i="11"/>
  <c r="H1798" i="11"/>
  <c r="K1766" i="11"/>
  <c r="H1766" i="11"/>
  <c r="K1734" i="11"/>
  <c r="H1734" i="11"/>
  <c r="K1718" i="11"/>
  <c r="H1718" i="11"/>
  <c r="K1686" i="11"/>
  <c r="H1686" i="11"/>
  <c r="K1670" i="11"/>
  <c r="H1670" i="11"/>
  <c r="K1638" i="11"/>
  <c r="H1638" i="11"/>
  <c r="K1622" i="11"/>
  <c r="H1622" i="11"/>
  <c r="K1574" i="11"/>
  <c r="H1574" i="11"/>
  <c r="K1526" i="11"/>
  <c r="H1526" i="11"/>
  <c r="K1430" i="11"/>
  <c r="H1430" i="11"/>
  <c r="K1190" i="11"/>
  <c r="H1190" i="11"/>
  <c r="K246" i="11"/>
  <c r="H246" i="11"/>
  <c r="K283" i="11"/>
  <c r="H283" i="11"/>
  <c r="K267" i="11"/>
  <c r="H267" i="11"/>
  <c r="K251" i="11"/>
  <c r="H251" i="11"/>
  <c r="K235" i="11"/>
  <c r="H235" i="11"/>
  <c r="K219" i="11"/>
  <c r="H219" i="11"/>
  <c r="K203" i="11"/>
  <c r="H203" i="11"/>
  <c r="K187" i="11"/>
  <c r="H187" i="11"/>
  <c r="K171" i="11"/>
  <c r="H171" i="11"/>
  <c r="K155" i="11"/>
  <c r="H155" i="11"/>
  <c r="K139" i="11"/>
  <c r="H139" i="11"/>
  <c r="K123" i="11"/>
  <c r="H123" i="11"/>
  <c r="K107" i="11"/>
  <c r="H107" i="11"/>
  <c r="K91" i="11"/>
  <c r="H91" i="11"/>
  <c r="K75" i="11"/>
  <c r="H75" i="11"/>
  <c r="K59" i="11"/>
  <c r="H59" i="11"/>
  <c r="K43" i="11"/>
  <c r="H43" i="11"/>
  <c r="K27" i="11"/>
  <c r="H27" i="11"/>
  <c r="K12" i="11"/>
  <c r="H12" i="11"/>
  <c r="K4" i="11"/>
  <c r="H4" i="11"/>
  <c r="K2106" i="11"/>
  <c r="H2106" i="11"/>
  <c r="K2090" i="11"/>
  <c r="H2090" i="11"/>
  <c r="K2074" i="11"/>
  <c r="H2074" i="11"/>
  <c r="K2058" i="11"/>
  <c r="H2058" i="11"/>
  <c r="K2042" i="11"/>
  <c r="H2042" i="11"/>
  <c r="K2026" i="11"/>
  <c r="H2026" i="11"/>
  <c r="K2010" i="11"/>
  <c r="H2010" i="11"/>
  <c r="K1994" i="11"/>
  <c r="H1994" i="11"/>
  <c r="K1978" i="11"/>
  <c r="H1978" i="11"/>
  <c r="K1962" i="11"/>
  <c r="H1962" i="11"/>
  <c r="K1946" i="11"/>
  <c r="H1946" i="11"/>
  <c r="K1930" i="11"/>
  <c r="H1930" i="11"/>
  <c r="K1914" i="11"/>
  <c r="H1914" i="11"/>
  <c r="K1898" i="11"/>
  <c r="H1898" i="11"/>
  <c r="K1882" i="11"/>
  <c r="H1882" i="11"/>
  <c r="K1866" i="11"/>
  <c r="H1866" i="11"/>
  <c r="K1850" i="11"/>
  <c r="H1850" i="11"/>
  <c r="K1834" i="11"/>
  <c r="H1834" i="11"/>
  <c r="K1818" i="11"/>
  <c r="H1818" i="11"/>
  <c r="K1802" i="11"/>
  <c r="H1802" i="11"/>
  <c r="K1786" i="11"/>
  <c r="H1786" i="11"/>
  <c r="K1770" i="11"/>
  <c r="H1770" i="11"/>
  <c r="K1754" i="11"/>
  <c r="H1754" i="11"/>
  <c r="K1738" i="11"/>
  <c r="H1738" i="11"/>
  <c r="K1722" i="11"/>
  <c r="H1722" i="11"/>
  <c r="K1706" i="11"/>
  <c r="H1706" i="11"/>
  <c r="K1690" i="11"/>
  <c r="H1690" i="11"/>
  <c r="K1674" i="11"/>
  <c r="H1674" i="11"/>
  <c r="K1658" i="11"/>
  <c r="H1658" i="11"/>
  <c r="K1642" i="11"/>
  <c r="H1642" i="11"/>
  <c r="K1626" i="11"/>
  <c r="H1626" i="11"/>
  <c r="K1610" i="11"/>
  <c r="H1610" i="11"/>
  <c r="K1594" i="11"/>
  <c r="H1594" i="11"/>
  <c r="K1578" i="11"/>
  <c r="H1578" i="11"/>
  <c r="K1562" i="11"/>
  <c r="H1562" i="11"/>
  <c r="K1546" i="11"/>
  <c r="H1546" i="11"/>
  <c r="K1530" i="11"/>
  <c r="H1530" i="11"/>
  <c r="K1514" i="11"/>
  <c r="H1514" i="11"/>
  <c r="K1498" i="11"/>
  <c r="H1498" i="11"/>
  <c r="K1482" i="11"/>
  <c r="H1482" i="11"/>
  <c r="K1466" i="11"/>
  <c r="H1466" i="11"/>
  <c r="K1450" i="11"/>
  <c r="H1450" i="11"/>
  <c r="K1434" i="11"/>
  <c r="H1434" i="11"/>
  <c r="K1418" i="11"/>
  <c r="H1418" i="11"/>
  <c r="K1402" i="11"/>
  <c r="H1402" i="11"/>
  <c r="K1386" i="11"/>
  <c r="H1386" i="11"/>
  <c r="K1370" i="11"/>
  <c r="H1370" i="11"/>
  <c r="K1354" i="11"/>
  <c r="H1354" i="11"/>
  <c r="K1338" i="11"/>
  <c r="H1338" i="11"/>
  <c r="K1322" i="11"/>
  <c r="H1322" i="11"/>
  <c r="K1306" i="11"/>
  <c r="H1306" i="11"/>
  <c r="K1290" i="11"/>
  <c r="H1290" i="11"/>
  <c r="K1274" i="11"/>
  <c r="H1274" i="11"/>
  <c r="K1258" i="11"/>
  <c r="H1258" i="11"/>
  <c r="K1242" i="11"/>
  <c r="H1242" i="11"/>
  <c r="K1226" i="11"/>
  <c r="H1226" i="11"/>
  <c r="K1210" i="11"/>
  <c r="H1210" i="11"/>
  <c r="K1194" i="11"/>
  <c r="H1194" i="11"/>
  <c r="K1178" i="11"/>
  <c r="H1178" i="11"/>
  <c r="K1162" i="11"/>
  <c r="H1162" i="11"/>
  <c r="K1146" i="11"/>
  <c r="H1146" i="11"/>
  <c r="K1130" i="11"/>
  <c r="H1130" i="11"/>
  <c r="K1114" i="11"/>
  <c r="H1114" i="11"/>
  <c r="K1098" i="11"/>
  <c r="H1098" i="11"/>
  <c r="K1082" i="11"/>
  <c r="H1082" i="11"/>
  <c r="K1066" i="11"/>
  <c r="H1066" i="11"/>
  <c r="K1050" i="11"/>
  <c r="H1050" i="11"/>
  <c r="K1034" i="11"/>
  <c r="H1034" i="11"/>
  <c r="K1018" i="11"/>
  <c r="H1018" i="11"/>
  <c r="K1002" i="11"/>
  <c r="H1002" i="11"/>
  <c r="K986" i="11"/>
  <c r="H986" i="11"/>
  <c r="K970" i="11"/>
  <c r="H970" i="11"/>
  <c r="K954" i="11"/>
  <c r="H954" i="11"/>
  <c r="K938" i="11"/>
  <c r="H938" i="11"/>
  <c r="K922" i="11"/>
  <c r="H922" i="11"/>
  <c r="K906" i="11"/>
  <c r="H906" i="11"/>
  <c r="K890" i="11"/>
  <c r="H890" i="11"/>
  <c r="K874" i="11"/>
  <c r="H874" i="11"/>
  <c r="K858" i="11"/>
  <c r="H858" i="11"/>
  <c r="K842" i="11"/>
  <c r="H842" i="11"/>
  <c r="K826" i="11"/>
  <c r="H826" i="11"/>
  <c r="K810" i="11"/>
  <c r="H810" i="11"/>
  <c r="K794" i="11"/>
  <c r="H794" i="11"/>
  <c r="K778" i="11"/>
  <c r="H778" i="11"/>
  <c r="K762" i="11"/>
  <c r="H762" i="11"/>
  <c r="K746" i="11"/>
  <c r="H746" i="11"/>
  <c r="K730" i="11"/>
  <c r="H730" i="11"/>
  <c r="K714" i="11"/>
  <c r="H714" i="11"/>
  <c r="K698" i="11"/>
  <c r="H698" i="11"/>
  <c r="K682" i="11"/>
  <c r="H682" i="11"/>
  <c r="K666" i="11"/>
  <c r="H666" i="11"/>
  <c r="K650" i="11"/>
  <c r="H650" i="11"/>
  <c r="K634" i="11"/>
  <c r="H634" i="11"/>
  <c r="K618" i="11"/>
  <c r="H618" i="11"/>
  <c r="K602" i="11"/>
  <c r="H602" i="11"/>
  <c r="K586" i="11"/>
  <c r="H586" i="11"/>
  <c r="K570" i="11"/>
  <c r="H570" i="11"/>
  <c r="K554" i="11"/>
  <c r="H554" i="11"/>
  <c r="K538" i="11"/>
  <c r="H538" i="11"/>
  <c r="K522" i="11"/>
  <c r="H522" i="11"/>
  <c r="K506" i="11"/>
  <c r="H506" i="11"/>
  <c r="K490" i="11"/>
  <c r="H490" i="11"/>
  <c r="K474" i="11"/>
  <c r="H474" i="11"/>
  <c r="K458" i="11"/>
  <c r="H458" i="11"/>
  <c r="K442" i="11"/>
  <c r="H442" i="11"/>
  <c r="K426" i="11"/>
  <c r="H426" i="11"/>
  <c r="K410" i="11"/>
  <c r="H410" i="11"/>
  <c r="K394" i="11"/>
  <c r="H394" i="11"/>
  <c r="K378" i="11"/>
  <c r="H378" i="11"/>
  <c r="K362" i="11"/>
  <c r="H362" i="11"/>
  <c r="K346" i="11"/>
  <c r="H346" i="11"/>
  <c r="K330" i="11"/>
  <c r="H330" i="11"/>
  <c r="K314" i="11"/>
  <c r="H314" i="11"/>
  <c r="K298" i="11"/>
  <c r="H298" i="11"/>
  <c r="K282" i="11"/>
  <c r="H282" i="11"/>
  <c r="K266" i="11"/>
  <c r="H266" i="11"/>
  <c r="K250" i="11"/>
  <c r="H250" i="11"/>
  <c r="K234" i="11"/>
  <c r="H234" i="11"/>
  <c r="K218" i="11"/>
  <c r="H218" i="11"/>
  <c r="K202" i="11"/>
  <c r="H202" i="11"/>
  <c r="K186" i="11"/>
  <c r="H186" i="11"/>
  <c r="K170" i="11"/>
  <c r="H170" i="11"/>
  <c r="K154" i="11"/>
  <c r="H154" i="11"/>
  <c r="K138" i="11"/>
  <c r="H138" i="11"/>
  <c r="K122" i="11"/>
  <c r="H122" i="11"/>
  <c r="K106" i="11"/>
  <c r="H106" i="11"/>
  <c r="K90" i="11"/>
  <c r="H90" i="11"/>
  <c r="K74" i="11"/>
  <c r="H74" i="11"/>
  <c r="K58" i="11"/>
  <c r="H58" i="11"/>
  <c r="K42" i="11"/>
  <c r="H42" i="11"/>
  <c r="K26" i="11"/>
  <c r="H26" i="11"/>
  <c r="K2249" i="11"/>
  <c r="H2249" i="11"/>
  <c r="K2233" i="11"/>
  <c r="H2233" i="11"/>
  <c r="K2201" i="11"/>
  <c r="H2201" i="11"/>
  <c r="K2185" i="11"/>
  <c r="H2185" i="11"/>
  <c r="K2153" i="11"/>
  <c r="H2153" i="11"/>
  <c r="K2121" i="11"/>
  <c r="H2121" i="11"/>
  <c r="K2089" i="11"/>
  <c r="H2089" i="11"/>
  <c r="K2057" i="11"/>
  <c r="H2057" i="11"/>
  <c r="K2025" i="11"/>
  <c r="H2025" i="11"/>
  <c r="K1993" i="11"/>
  <c r="H1993" i="11"/>
  <c r="K1961" i="11"/>
  <c r="H1961" i="11"/>
  <c r="K1945" i="11"/>
  <c r="H1945" i="11"/>
  <c r="K1913" i="11"/>
  <c r="H1913" i="11"/>
  <c r="K1897" i="11"/>
  <c r="H1897" i="11"/>
  <c r="K1865" i="11"/>
  <c r="H1865" i="11"/>
  <c r="K1833" i="11"/>
  <c r="H1833" i="11"/>
  <c r="K1801" i="11"/>
  <c r="H1801" i="11"/>
  <c r="K1769" i="11"/>
  <c r="H1769" i="11"/>
  <c r="K1737" i="11"/>
  <c r="H1737" i="11"/>
  <c r="K1705" i="11"/>
  <c r="H1705" i="11"/>
  <c r="K1673" i="11"/>
  <c r="H1673" i="11"/>
  <c r="K1641" i="11"/>
  <c r="H1641" i="11"/>
  <c r="K1625" i="11"/>
  <c r="H1625" i="11"/>
  <c r="K1593" i="11"/>
  <c r="H1593" i="11"/>
  <c r="K1577" i="11"/>
  <c r="H1577" i="11"/>
  <c r="K1561" i="11"/>
  <c r="H1561" i="11"/>
  <c r="K1545" i="11"/>
  <c r="H1545" i="11"/>
  <c r="K1529" i="11"/>
  <c r="H1529" i="11"/>
  <c r="K1497" i="11"/>
  <c r="H1497" i="11"/>
  <c r="K1481" i="11"/>
  <c r="H1481" i="11"/>
  <c r="K1465" i="11"/>
  <c r="H1465" i="11"/>
  <c r="K1449" i="11"/>
  <c r="H1449" i="11"/>
  <c r="K1433" i="11"/>
  <c r="H1433" i="11"/>
  <c r="K1417" i="11"/>
  <c r="H1417" i="11"/>
  <c r="K1401" i="11"/>
  <c r="H1401" i="11"/>
  <c r="K1385" i="11"/>
  <c r="H1385" i="11"/>
  <c r="K1369" i="11"/>
  <c r="H1369" i="11"/>
  <c r="K1353" i="11"/>
  <c r="H1353" i="11"/>
  <c r="K1337" i="11"/>
  <c r="H1337" i="11"/>
  <c r="K1321" i="11"/>
  <c r="H1321" i="11"/>
  <c r="K1305" i="11"/>
  <c r="H1305" i="11"/>
  <c r="K1289" i="11"/>
  <c r="H1289" i="11"/>
  <c r="K1273" i="11"/>
  <c r="H1273" i="11"/>
  <c r="K1257" i="11"/>
  <c r="H1257" i="11"/>
  <c r="K1241" i="11"/>
  <c r="H1241" i="11"/>
  <c r="K1225" i="11"/>
  <c r="H1225" i="11"/>
  <c r="K1209" i="11"/>
  <c r="H1209" i="11"/>
  <c r="K1193" i="11"/>
  <c r="H1193" i="11"/>
  <c r="K1177" i="11"/>
  <c r="H1177" i="11"/>
  <c r="K1161" i="11"/>
  <c r="H1161" i="11"/>
  <c r="K1145" i="11"/>
  <c r="H1145" i="11"/>
  <c r="K1129" i="11"/>
  <c r="H1129" i="11"/>
  <c r="K1113" i="11"/>
  <c r="H1113" i="11"/>
  <c r="K1097" i="11"/>
  <c r="H1097" i="11"/>
  <c r="K1081" i="11"/>
  <c r="H1081" i="11"/>
  <c r="K1065" i="11"/>
  <c r="H1065" i="11"/>
  <c r="K1049" i="11"/>
  <c r="H1049" i="11"/>
  <c r="K1033" i="11"/>
  <c r="H1033" i="11"/>
  <c r="K1017" i="11"/>
  <c r="H1017" i="11"/>
  <c r="K1001" i="11"/>
  <c r="H1001" i="11"/>
  <c r="K985" i="11"/>
  <c r="H985" i="11"/>
  <c r="K969" i="11"/>
  <c r="H969" i="11"/>
  <c r="K953" i="11"/>
  <c r="H953" i="11"/>
  <c r="K937" i="11"/>
  <c r="H937" i="11"/>
  <c r="K921" i="11"/>
  <c r="H921" i="11"/>
  <c r="K905" i="11"/>
  <c r="H905" i="11"/>
  <c r="K889" i="11"/>
  <c r="H889" i="11"/>
  <c r="K873" i="11"/>
  <c r="H873" i="11"/>
  <c r="K857" i="11"/>
  <c r="H857" i="11"/>
  <c r="K841" i="11"/>
  <c r="H841" i="11"/>
  <c r="K825" i="11"/>
  <c r="H825" i="11"/>
  <c r="K809" i="11"/>
  <c r="H809" i="11"/>
  <c r="K793" i="11"/>
  <c r="H793" i="11"/>
  <c r="K777" i="11"/>
  <c r="H777" i="11"/>
  <c r="K761" i="11"/>
  <c r="H761" i="11"/>
  <c r="K745" i="11"/>
  <c r="H745" i="11"/>
  <c r="K729" i="11"/>
  <c r="H729" i="11"/>
  <c r="K713" i="11"/>
  <c r="H713" i="11"/>
  <c r="K697" i="11"/>
  <c r="H697" i="11"/>
  <c r="K681" i="11"/>
  <c r="H681" i="11"/>
  <c r="K665" i="11"/>
  <c r="H665" i="11"/>
  <c r="K649" i="11"/>
  <c r="H649" i="11"/>
  <c r="K633" i="11"/>
  <c r="H633" i="11"/>
  <c r="K617" i="11"/>
  <c r="H617" i="11"/>
  <c r="K601" i="11"/>
  <c r="H601" i="11"/>
  <c r="K585" i="11"/>
  <c r="H585" i="11"/>
  <c r="K569" i="11"/>
  <c r="H569" i="11"/>
  <c r="K553" i="11"/>
  <c r="H553" i="11"/>
  <c r="K537" i="11"/>
  <c r="H537" i="11"/>
  <c r="K521" i="11"/>
  <c r="H521" i="11"/>
  <c r="K505" i="11"/>
  <c r="H505" i="11"/>
  <c r="K489" i="11"/>
  <c r="H489" i="11"/>
  <c r="K473" i="11"/>
  <c r="H473" i="11"/>
  <c r="K457" i="11"/>
  <c r="H457" i="11"/>
  <c r="K441" i="11"/>
  <c r="H441" i="11"/>
  <c r="K425" i="11"/>
  <c r="H425" i="11"/>
  <c r="K409" i="11"/>
  <c r="H409" i="11"/>
  <c r="K393" i="11"/>
  <c r="H393" i="11"/>
  <c r="K377" i="11"/>
  <c r="H377" i="11"/>
  <c r="K361" i="11"/>
  <c r="H361" i="11"/>
  <c r="K345" i="11"/>
  <c r="H345" i="11"/>
  <c r="K329" i="11"/>
  <c r="H329" i="11"/>
  <c r="K313" i="11"/>
  <c r="H313" i="11"/>
  <c r="K297" i="11"/>
  <c r="H297" i="11"/>
  <c r="K281" i="11"/>
  <c r="H281" i="11"/>
  <c r="K265" i="11"/>
  <c r="H265" i="11"/>
  <c r="K249" i="11"/>
  <c r="H249" i="11"/>
  <c r="K233" i="11"/>
  <c r="H233" i="11"/>
  <c r="K217" i="11"/>
  <c r="H217" i="11"/>
  <c r="K201" i="11"/>
  <c r="H201" i="11"/>
  <c r="K185" i="11"/>
  <c r="H185" i="11"/>
  <c r="K169" i="11"/>
  <c r="H169" i="11"/>
  <c r="K153" i="11"/>
  <c r="H153" i="11"/>
  <c r="K137" i="11"/>
  <c r="H137" i="11"/>
  <c r="K121" i="11"/>
  <c r="H121" i="11"/>
  <c r="K105" i="11"/>
  <c r="H105" i="11"/>
  <c r="K89" i="11"/>
  <c r="H89" i="11"/>
  <c r="K73" i="11"/>
  <c r="H73" i="11"/>
  <c r="K57" i="11"/>
  <c r="H57" i="11"/>
  <c r="K41" i="11"/>
  <c r="H41" i="11"/>
  <c r="K25" i="11"/>
  <c r="H25" i="11"/>
  <c r="K11" i="11"/>
  <c r="H11" i="11"/>
  <c r="K3" i="11"/>
  <c r="H3" i="11"/>
  <c r="K2217" i="11"/>
  <c r="H2217" i="11"/>
  <c r="K2169" i="11"/>
  <c r="H2169" i="11"/>
  <c r="K2137" i="11"/>
  <c r="H2137" i="11"/>
  <c r="K2105" i="11"/>
  <c r="H2105" i="11"/>
  <c r="K2073" i="11"/>
  <c r="H2073" i="11"/>
  <c r="K2041" i="11"/>
  <c r="H2041" i="11"/>
  <c r="K2009" i="11"/>
  <c r="H2009" i="11"/>
  <c r="K1977" i="11"/>
  <c r="H1977" i="11"/>
  <c r="K1929" i="11"/>
  <c r="H1929" i="11"/>
  <c r="K1881" i="11"/>
  <c r="H1881" i="11"/>
  <c r="K1849" i="11"/>
  <c r="H1849" i="11"/>
  <c r="K1817" i="11"/>
  <c r="H1817" i="11"/>
  <c r="K1785" i="11"/>
  <c r="H1785" i="11"/>
  <c r="K1753" i="11"/>
  <c r="H1753" i="11"/>
  <c r="K1721" i="11"/>
  <c r="H1721" i="11"/>
  <c r="K1689" i="11"/>
  <c r="H1689" i="11"/>
  <c r="K1657" i="11"/>
  <c r="H1657" i="11"/>
  <c r="K1609" i="11"/>
  <c r="H1609" i="11"/>
  <c r="K1513" i="11"/>
  <c r="H1513" i="11"/>
  <c r="K2248" i="11"/>
  <c r="H2248" i="11"/>
  <c r="K2232" i="11"/>
  <c r="H2232" i="11"/>
  <c r="K2216" i="11"/>
  <c r="H2216" i="11"/>
  <c r="K2200" i="11"/>
  <c r="H2200" i="11"/>
  <c r="K2184" i="11"/>
  <c r="H2184" i="11"/>
  <c r="K2168" i="11"/>
  <c r="H2168" i="11"/>
  <c r="K2152" i="11"/>
  <c r="H2152" i="11"/>
  <c r="K2136" i="11"/>
  <c r="H2136" i="11"/>
  <c r="K2120" i="11"/>
  <c r="H2120" i="11"/>
  <c r="K2104" i="11"/>
  <c r="H2104" i="11"/>
  <c r="K2088" i="11"/>
  <c r="H2088" i="11"/>
  <c r="K2072" i="11"/>
  <c r="H2072" i="11"/>
  <c r="K2056" i="11"/>
  <c r="H2056" i="11"/>
  <c r="K2040" i="11"/>
  <c r="H2040" i="11"/>
  <c r="K2024" i="11"/>
  <c r="H2024" i="11"/>
  <c r="K2008" i="11"/>
  <c r="H2008" i="11"/>
  <c r="K1992" i="11"/>
  <c r="H1992" i="11"/>
  <c r="K1976" i="11"/>
  <c r="H1976" i="11"/>
  <c r="K1960" i="11"/>
  <c r="H1960" i="11"/>
  <c r="K1944" i="11"/>
  <c r="H1944" i="11"/>
  <c r="K1928" i="11"/>
  <c r="H1928" i="11"/>
  <c r="K1912" i="11"/>
  <c r="H1912" i="11"/>
  <c r="K1896" i="11"/>
  <c r="H1896" i="11"/>
  <c r="K1880" i="11"/>
  <c r="H1880" i="11"/>
  <c r="K1864" i="11"/>
  <c r="H1864" i="11"/>
  <c r="K1848" i="11"/>
  <c r="H1848" i="11"/>
  <c r="K1832" i="11"/>
  <c r="H1832" i="11"/>
  <c r="K1816" i="11"/>
  <c r="H1816" i="11"/>
  <c r="K1800" i="11"/>
  <c r="H1800" i="11"/>
  <c r="K1784" i="11"/>
  <c r="H1784" i="11"/>
  <c r="K1768" i="11"/>
  <c r="H1768" i="11"/>
  <c r="K1752" i="11"/>
  <c r="H1752" i="11"/>
  <c r="K1736" i="11"/>
  <c r="H1736" i="11"/>
  <c r="K1720" i="11"/>
  <c r="H1720" i="11"/>
  <c r="K1704" i="11"/>
  <c r="H1704" i="11"/>
  <c r="K1688" i="11"/>
  <c r="H1688" i="11"/>
  <c r="K1672" i="11"/>
  <c r="H1672" i="11"/>
  <c r="K1656" i="11"/>
  <c r="H1656" i="11"/>
  <c r="K1640" i="11"/>
  <c r="H1640" i="11"/>
  <c r="K1624" i="11"/>
  <c r="H1624" i="11"/>
  <c r="K1608" i="11"/>
  <c r="H1608" i="11"/>
  <c r="K1592" i="11"/>
  <c r="H1592" i="11"/>
  <c r="K1576" i="11"/>
  <c r="H1576" i="11"/>
  <c r="K1560" i="11"/>
  <c r="H1560" i="11"/>
  <c r="K1544" i="11"/>
  <c r="H1544" i="11"/>
  <c r="K1528" i="11"/>
  <c r="H1528" i="11"/>
  <c r="K1512" i="11"/>
  <c r="H1512" i="11"/>
  <c r="K1496" i="11"/>
  <c r="H1496" i="11"/>
  <c r="K1480" i="11"/>
  <c r="H1480" i="11"/>
  <c r="K1464" i="11"/>
  <c r="H1464" i="11"/>
  <c r="K1448" i="11"/>
  <c r="H1448" i="11"/>
  <c r="K1432" i="11"/>
  <c r="H1432" i="11"/>
  <c r="K1416" i="11"/>
  <c r="H1416" i="11"/>
  <c r="K1400" i="11"/>
  <c r="H1400" i="11"/>
  <c r="K1384" i="11"/>
  <c r="H1384" i="11"/>
  <c r="K1368" i="11"/>
  <c r="H1368" i="11"/>
  <c r="K1352" i="11"/>
  <c r="H1352" i="11"/>
  <c r="K1336" i="11"/>
  <c r="H1336" i="11"/>
  <c r="K1320" i="11"/>
  <c r="H1320" i="11"/>
  <c r="K1304" i="11"/>
  <c r="H1304" i="11"/>
  <c r="K1288" i="11"/>
  <c r="H1288" i="11"/>
  <c r="K1272" i="11"/>
  <c r="H1272" i="11"/>
  <c r="K1256" i="11"/>
  <c r="H1256" i="11"/>
  <c r="K1240" i="11"/>
  <c r="H1240" i="11"/>
  <c r="K1224" i="11"/>
  <c r="H1224" i="11"/>
  <c r="K1208" i="11"/>
  <c r="H1208" i="11"/>
  <c r="K1192" i="11"/>
  <c r="H1192" i="11"/>
  <c r="K1176" i="11"/>
  <c r="H1176" i="11"/>
  <c r="K1160" i="11"/>
  <c r="H1160" i="11"/>
  <c r="K1144" i="11"/>
  <c r="H1144" i="11"/>
  <c r="K1128" i="11"/>
  <c r="H1128" i="11"/>
  <c r="K1112" i="11"/>
  <c r="H1112" i="11"/>
  <c r="K1096" i="11"/>
  <c r="H1096" i="11"/>
  <c r="K1080" i="11"/>
  <c r="H1080" i="11"/>
  <c r="K1064" i="11"/>
  <c r="H1064" i="11"/>
  <c r="K1048" i="11"/>
  <c r="H1048" i="11"/>
  <c r="K1032" i="11"/>
  <c r="H1032" i="11"/>
  <c r="K1016" i="11"/>
  <c r="H1016" i="11"/>
  <c r="K1000" i="11"/>
  <c r="H1000" i="11"/>
  <c r="K984" i="11"/>
  <c r="H984" i="11"/>
  <c r="K968" i="11"/>
  <c r="H968" i="11"/>
  <c r="K952" i="11"/>
  <c r="H952" i="11"/>
  <c r="K936" i="11"/>
  <c r="H936" i="11"/>
  <c r="K920" i="11"/>
  <c r="H920" i="11"/>
  <c r="K904" i="11"/>
  <c r="H904" i="11"/>
  <c r="K888" i="11"/>
  <c r="H888" i="11"/>
  <c r="K872" i="11"/>
  <c r="H872" i="11"/>
  <c r="K856" i="11"/>
  <c r="H856" i="11"/>
  <c r="K840" i="11"/>
  <c r="H840" i="11"/>
  <c r="K824" i="11"/>
  <c r="H824" i="11"/>
  <c r="K808" i="11"/>
  <c r="H808" i="11"/>
  <c r="K792" i="11"/>
  <c r="H792" i="11"/>
  <c r="K776" i="11"/>
  <c r="H776" i="11"/>
  <c r="K760" i="11"/>
  <c r="H760" i="11"/>
  <c r="K744" i="11"/>
  <c r="H744" i="11"/>
  <c r="K728" i="11"/>
  <c r="H728" i="11"/>
  <c r="K712" i="11"/>
  <c r="H712" i="11"/>
  <c r="K696" i="11"/>
  <c r="H696" i="11"/>
  <c r="K680" i="11"/>
  <c r="H680" i="11"/>
  <c r="K664" i="11"/>
  <c r="H664" i="11"/>
  <c r="K648" i="11"/>
  <c r="H648" i="11"/>
  <c r="K632" i="11"/>
  <c r="H632" i="11"/>
  <c r="K616" i="11"/>
  <c r="H616" i="11"/>
  <c r="K600" i="11"/>
  <c r="H600" i="11"/>
  <c r="K584" i="11"/>
  <c r="H584" i="11"/>
  <c r="K568" i="11"/>
  <c r="H568" i="11"/>
  <c r="K552" i="11"/>
  <c r="H552" i="11"/>
  <c r="K536" i="11"/>
  <c r="H536" i="11"/>
  <c r="K520" i="11"/>
  <c r="H520" i="11"/>
  <c r="K504" i="11"/>
  <c r="H504" i="11"/>
  <c r="K488" i="11"/>
  <c r="H488" i="11"/>
  <c r="K472" i="11"/>
  <c r="H472" i="11"/>
  <c r="K456" i="11"/>
  <c r="H456" i="11"/>
  <c r="K440" i="11"/>
  <c r="H440" i="11"/>
  <c r="K424" i="11"/>
  <c r="H424" i="11"/>
  <c r="K408" i="11"/>
  <c r="H408" i="11"/>
  <c r="K392" i="11"/>
  <c r="H392" i="11"/>
  <c r="K376" i="11"/>
  <c r="H376" i="11"/>
  <c r="K360" i="11"/>
  <c r="H360" i="11"/>
  <c r="K344" i="11"/>
  <c r="H344" i="11"/>
  <c r="K328" i="11"/>
  <c r="H328" i="11"/>
  <c r="K312" i="11"/>
  <c r="H312" i="11"/>
  <c r="K296" i="11"/>
  <c r="H296" i="11"/>
  <c r="K280" i="11"/>
  <c r="H280" i="11"/>
  <c r="K264" i="11"/>
  <c r="H264" i="11"/>
  <c r="K248" i="11"/>
  <c r="H248" i="11"/>
  <c r="K232" i="11"/>
  <c r="H232" i="11"/>
  <c r="K216" i="11"/>
  <c r="H216" i="11"/>
  <c r="K200" i="11"/>
  <c r="H200" i="11"/>
  <c r="K184" i="11"/>
  <c r="H184" i="11"/>
  <c r="K168" i="11"/>
  <c r="H168" i="11"/>
  <c r="K152" i="11"/>
  <c r="H152" i="11"/>
  <c r="K136" i="11"/>
  <c r="H136" i="11"/>
  <c r="K120" i="11"/>
  <c r="H120" i="11"/>
  <c r="K104" i="11"/>
  <c r="H104" i="11"/>
  <c r="K88" i="11"/>
  <c r="H88" i="11"/>
  <c r="K72" i="11"/>
  <c r="H72" i="11"/>
  <c r="K56" i="11"/>
  <c r="H56" i="11"/>
  <c r="K40" i="11"/>
  <c r="H40" i="11"/>
  <c r="K24" i="11"/>
  <c r="H24" i="11"/>
  <c r="K2214" i="11"/>
  <c r="H2214" i="11"/>
  <c r="K2166" i="11"/>
  <c r="H2166" i="11"/>
  <c r="K2118" i="11"/>
  <c r="H2118" i="11"/>
  <c r="K2086" i="11"/>
  <c r="H2086" i="11"/>
  <c r="K2038" i="11"/>
  <c r="H2038" i="11"/>
  <c r="K2006" i="11"/>
  <c r="H2006" i="11"/>
  <c r="K1974" i="11"/>
  <c r="H1974" i="11"/>
  <c r="K1926" i="11"/>
  <c r="H1926" i="11"/>
  <c r="K1894" i="11"/>
  <c r="H1894" i="11"/>
  <c r="K1862" i="11"/>
  <c r="H1862" i="11"/>
  <c r="K1814" i="11"/>
  <c r="H1814" i="11"/>
  <c r="K1782" i="11"/>
  <c r="H1782" i="11"/>
  <c r="K1750" i="11"/>
  <c r="H1750" i="11"/>
  <c r="K1702" i="11"/>
  <c r="H1702" i="11"/>
  <c r="K1654" i="11"/>
  <c r="H1654" i="11"/>
  <c r="K1606" i="11"/>
  <c r="H1606" i="11"/>
  <c r="K1558" i="11"/>
  <c r="H1558" i="11"/>
  <c r="K1510" i="11"/>
  <c r="H1510" i="11"/>
  <c r="K1478" i="11"/>
  <c r="H1478" i="11"/>
  <c r="K1446" i="11"/>
  <c r="H1446" i="11"/>
  <c r="K1414" i="11"/>
  <c r="H1414" i="11"/>
  <c r="K1398" i="11"/>
  <c r="H1398" i="11"/>
  <c r="K1382" i="11"/>
  <c r="H1382" i="11"/>
  <c r="K1366" i="11"/>
  <c r="H1366" i="11"/>
  <c r="K1350" i="11"/>
  <c r="H1350" i="11"/>
  <c r="K1334" i="11"/>
  <c r="H1334" i="11"/>
  <c r="K1318" i="11"/>
  <c r="H1318" i="11"/>
  <c r="K1302" i="11"/>
  <c r="H1302" i="11"/>
  <c r="K1286" i="11"/>
  <c r="H1286" i="11"/>
  <c r="K1270" i="11"/>
  <c r="H1270" i="11"/>
  <c r="K1254" i="11"/>
  <c r="H1254" i="11"/>
  <c r="K1238" i="11"/>
  <c r="H1238" i="11"/>
  <c r="K1222" i="11"/>
  <c r="H1222" i="11"/>
  <c r="K1206" i="11"/>
  <c r="H1206" i="11"/>
  <c r="K1174" i="11"/>
  <c r="H1174" i="11"/>
  <c r="K1158" i="11"/>
  <c r="H1158" i="11"/>
  <c r="K1142" i="11"/>
  <c r="H1142" i="11"/>
  <c r="K1126" i="11"/>
  <c r="H1126" i="11"/>
  <c r="K1110" i="11"/>
  <c r="H1110" i="11"/>
  <c r="K1094" i="11"/>
  <c r="H1094" i="11"/>
  <c r="K1078" i="11"/>
  <c r="H1078" i="11"/>
  <c r="K1062" i="11"/>
  <c r="H1062" i="11"/>
  <c r="K1046" i="11"/>
  <c r="H1046" i="11"/>
  <c r="K1030" i="11"/>
  <c r="H1030" i="11"/>
  <c r="K1014" i="11"/>
  <c r="H1014" i="11"/>
  <c r="K998" i="11"/>
  <c r="H998" i="11"/>
  <c r="K982" i="11"/>
  <c r="H982" i="11"/>
  <c r="K966" i="11"/>
  <c r="H966" i="11"/>
  <c r="K950" i="11"/>
  <c r="H950" i="11"/>
  <c r="K934" i="11"/>
  <c r="H934" i="11"/>
  <c r="K918" i="11"/>
  <c r="H918" i="11"/>
  <c r="K902" i="11"/>
  <c r="H902" i="11"/>
  <c r="K886" i="11"/>
  <c r="H886" i="11"/>
  <c r="K870" i="11"/>
  <c r="H870" i="11"/>
  <c r="K854" i="11"/>
  <c r="H854" i="11"/>
  <c r="K838" i="11"/>
  <c r="H838" i="11"/>
  <c r="K822" i="11"/>
  <c r="H822" i="11"/>
  <c r="K806" i="11"/>
  <c r="H806" i="11"/>
  <c r="K790" i="11"/>
  <c r="H790" i="11"/>
  <c r="K774" i="11"/>
  <c r="H774" i="11"/>
  <c r="K758" i="11"/>
  <c r="H758" i="11"/>
  <c r="K742" i="11"/>
  <c r="H742" i="11"/>
  <c r="K726" i="11"/>
  <c r="H726" i="11"/>
  <c r="K710" i="11"/>
  <c r="H710" i="11"/>
  <c r="K694" i="11"/>
  <c r="H694" i="11"/>
  <c r="K678" i="11"/>
  <c r="H678" i="11"/>
  <c r="K662" i="11"/>
  <c r="H662" i="11"/>
  <c r="K646" i="11"/>
  <c r="H646" i="11"/>
  <c r="K630" i="11"/>
  <c r="H630" i="11"/>
  <c r="K614" i="11"/>
  <c r="H614" i="11"/>
  <c r="K598" i="11"/>
  <c r="H598" i="11"/>
  <c r="K582" i="11"/>
  <c r="H582" i="11"/>
  <c r="K566" i="11"/>
  <c r="H566" i="11"/>
  <c r="K550" i="11"/>
  <c r="H550" i="11"/>
  <c r="K534" i="11"/>
  <c r="H534" i="11"/>
  <c r="K518" i="11"/>
  <c r="H518" i="11"/>
  <c r="K502" i="11"/>
  <c r="H502" i="11"/>
  <c r="K486" i="11"/>
  <c r="H486" i="11"/>
  <c r="K470" i="11"/>
  <c r="H470" i="11"/>
  <c r="K454" i="11"/>
  <c r="H454" i="11"/>
  <c r="K438" i="11"/>
  <c r="H438" i="11"/>
  <c r="K422" i="11"/>
  <c r="H422" i="11"/>
  <c r="K406" i="11"/>
  <c r="H406" i="11"/>
  <c r="K390" i="11"/>
  <c r="H390" i="11"/>
  <c r="K374" i="11"/>
  <c r="H374" i="11"/>
  <c r="K358" i="11"/>
  <c r="H358" i="11"/>
  <c r="K342" i="11"/>
  <c r="H342" i="11"/>
  <c r="K326" i="11"/>
  <c r="H326" i="11"/>
  <c r="K310" i="11"/>
  <c r="H310" i="11"/>
  <c r="K150" i="11"/>
  <c r="H150" i="11"/>
  <c r="K2149" i="11"/>
  <c r="H2149" i="11"/>
  <c r="K1941" i="11"/>
  <c r="H1941" i="11"/>
  <c r="K1733" i="11"/>
  <c r="H1733" i="11"/>
  <c r="K1541" i="11"/>
  <c r="H1541" i="11"/>
  <c r="K1397" i="11"/>
  <c r="H1397" i="11"/>
  <c r="K1237" i="11"/>
  <c r="H1237" i="11"/>
  <c r="K1109" i="11"/>
  <c r="H1109" i="11"/>
  <c r="K965" i="11"/>
  <c r="H965" i="11"/>
  <c r="K789" i="11"/>
  <c r="H789" i="11"/>
  <c r="K645" i="11"/>
  <c r="H645" i="11"/>
  <c r="K501" i="11"/>
  <c r="H501" i="11"/>
  <c r="K373" i="11"/>
  <c r="H373" i="11"/>
  <c r="K229" i="11"/>
  <c r="H229" i="11"/>
  <c r="K101" i="11"/>
  <c r="H101" i="11"/>
  <c r="K86" i="11"/>
  <c r="H86" i="11"/>
  <c r="K2101" i="11"/>
  <c r="H2101" i="11"/>
  <c r="K1957" i="11"/>
  <c r="H1957" i="11"/>
  <c r="K1845" i="11"/>
  <c r="H1845" i="11"/>
  <c r="K1685" i="11"/>
  <c r="H1685" i="11"/>
  <c r="K1573" i="11"/>
  <c r="H1573" i="11"/>
  <c r="K1477" i="11"/>
  <c r="H1477" i="11"/>
  <c r="K1349" i="11"/>
  <c r="H1349" i="11"/>
  <c r="K1253" i="11"/>
  <c r="H1253" i="11"/>
  <c r="K1157" i="11"/>
  <c r="H1157" i="11"/>
  <c r="K1045" i="11"/>
  <c r="H1045" i="11"/>
  <c r="K901" i="11"/>
  <c r="H901" i="11"/>
  <c r="K837" i="11"/>
  <c r="H837" i="11"/>
  <c r="K757" i="11"/>
  <c r="H757" i="11"/>
  <c r="K661" i="11"/>
  <c r="H661" i="11"/>
  <c r="K549" i="11"/>
  <c r="H549" i="11"/>
  <c r="K437" i="11"/>
  <c r="H437" i="11"/>
  <c r="K309" i="11"/>
  <c r="H309" i="11"/>
  <c r="K149" i="11"/>
  <c r="H149" i="11"/>
  <c r="K2260" i="11"/>
  <c r="H2260" i="11"/>
  <c r="K2244" i="11"/>
  <c r="H2244" i="11"/>
  <c r="K2228" i="11"/>
  <c r="H2228" i="11"/>
  <c r="K2212" i="11"/>
  <c r="H2212" i="11"/>
  <c r="K2196" i="11"/>
  <c r="H2196" i="11"/>
  <c r="K2180" i="11"/>
  <c r="H2180" i="11"/>
  <c r="K2164" i="11"/>
  <c r="H2164" i="11"/>
  <c r="K2148" i="11"/>
  <c r="H2148" i="11"/>
  <c r="K2132" i="11"/>
  <c r="H2132" i="11"/>
  <c r="K2116" i="11"/>
  <c r="H2116" i="11"/>
  <c r="K2100" i="11"/>
  <c r="H2100" i="11"/>
  <c r="K2084" i="11"/>
  <c r="H2084" i="11"/>
  <c r="K2068" i="11"/>
  <c r="H2068" i="11"/>
  <c r="K2052" i="11"/>
  <c r="H2052" i="11"/>
  <c r="K2036" i="11"/>
  <c r="H2036" i="11"/>
  <c r="K2020" i="11"/>
  <c r="H2020" i="11"/>
  <c r="K2004" i="11"/>
  <c r="H2004" i="11"/>
  <c r="K1988" i="11"/>
  <c r="H1988" i="11"/>
  <c r="K1972" i="11"/>
  <c r="H1972" i="11"/>
  <c r="K1956" i="11"/>
  <c r="H1956" i="11"/>
  <c r="K1940" i="11"/>
  <c r="H1940" i="11"/>
  <c r="K1924" i="11"/>
  <c r="H1924" i="11"/>
  <c r="K1908" i="11"/>
  <c r="H1908" i="11"/>
  <c r="K1892" i="11"/>
  <c r="H1892" i="11"/>
  <c r="K1876" i="11"/>
  <c r="H1876" i="11"/>
  <c r="K1860" i="11"/>
  <c r="H1860" i="11"/>
  <c r="K1844" i="11"/>
  <c r="H1844" i="11"/>
  <c r="K1828" i="11"/>
  <c r="H1828" i="11"/>
  <c r="K1812" i="11"/>
  <c r="H1812" i="11"/>
  <c r="K1796" i="11"/>
  <c r="H1796" i="11"/>
  <c r="K1780" i="11"/>
  <c r="H1780" i="11"/>
  <c r="K1764" i="11"/>
  <c r="H1764" i="11"/>
  <c r="K1748" i="11"/>
  <c r="H1748" i="11"/>
  <c r="K1732" i="11"/>
  <c r="H1732" i="11"/>
  <c r="K1716" i="11"/>
  <c r="H1716" i="11"/>
  <c r="K1700" i="11"/>
  <c r="H1700" i="11"/>
  <c r="K1684" i="11"/>
  <c r="H1684" i="11"/>
  <c r="K1668" i="11"/>
  <c r="H1668" i="11"/>
  <c r="K1652" i="11"/>
  <c r="H1652" i="11"/>
  <c r="K1636" i="11"/>
  <c r="H1636" i="11"/>
  <c r="K1620" i="11"/>
  <c r="H1620" i="11"/>
  <c r="K1604" i="11"/>
  <c r="H1604" i="11"/>
  <c r="K1588" i="11"/>
  <c r="H1588" i="11"/>
  <c r="K1572" i="11"/>
  <c r="H1572" i="11"/>
  <c r="K1556" i="11"/>
  <c r="H1556" i="11"/>
  <c r="K1540" i="11"/>
  <c r="H1540" i="11"/>
  <c r="K1524" i="11"/>
  <c r="H1524" i="11"/>
  <c r="K1508" i="11"/>
  <c r="H1508" i="11"/>
  <c r="K1492" i="11"/>
  <c r="H1492" i="11"/>
  <c r="K1476" i="11"/>
  <c r="H1476" i="11"/>
  <c r="K1460" i="11"/>
  <c r="H1460" i="11"/>
  <c r="K1444" i="11"/>
  <c r="H1444" i="11"/>
  <c r="K1428" i="11"/>
  <c r="H1428" i="11"/>
  <c r="K1412" i="11"/>
  <c r="H1412" i="11"/>
  <c r="K1396" i="11"/>
  <c r="H1396" i="11"/>
  <c r="K1380" i="11"/>
  <c r="H1380" i="11"/>
  <c r="K1364" i="11"/>
  <c r="H1364" i="11"/>
  <c r="K1348" i="11"/>
  <c r="H1348" i="11"/>
  <c r="K1332" i="11"/>
  <c r="H1332" i="11"/>
  <c r="K1316" i="11"/>
  <c r="H1316" i="11"/>
  <c r="K1300" i="11"/>
  <c r="H1300" i="11"/>
  <c r="K1284" i="11"/>
  <c r="H1284" i="11"/>
  <c r="K1268" i="11"/>
  <c r="H1268" i="11"/>
  <c r="K1252" i="11"/>
  <c r="H1252" i="11"/>
  <c r="K1236" i="11"/>
  <c r="H1236" i="11"/>
  <c r="K1220" i="11"/>
  <c r="H1220" i="11"/>
  <c r="K1204" i="11"/>
  <c r="H1204" i="11"/>
  <c r="K1188" i="11"/>
  <c r="H1188" i="11"/>
  <c r="K1172" i="11"/>
  <c r="H1172" i="11"/>
  <c r="K1156" i="11"/>
  <c r="H1156" i="11"/>
  <c r="K1140" i="11"/>
  <c r="H1140" i="11"/>
  <c r="K1124" i="11"/>
  <c r="H1124" i="11"/>
  <c r="K1108" i="11"/>
  <c r="H1108" i="11"/>
  <c r="K1092" i="11"/>
  <c r="H1092" i="11"/>
  <c r="K1076" i="11"/>
  <c r="H1076" i="11"/>
  <c r="K1060" i="11"/>
  <c r="H1060" i="11"/>
  <c r="K1044" i="11"/>
  <c r="H1044" i="11"/>
  <c r="K1028" i="11"/>
  <c r="H1028" i="11"/>
  <c r="K1012" i="11"/>
  <c r="H1012" i="11"/>
  <c r="K996" i="11"/>
  <c r="H996" i="11"/>
  <c r="K980" i="11"/>
  <c r="H980" i="11"/>
  <c r="K964" i="11"/>
  <c r="H964" i="11"/>
  <c r="K948" i="11"/>
  <c r="H948" i="11"/>
  <c r="K932" i="11"/>
  <c r="H932" i="11"/>
  <c r="K916" i="11"/>
  <c r="H916" i="11"/>
  <c r="K900" i="11"/>
  <c r="H900" i="11"/>
  <c r="K884" i="11"/>
  <c r="H884" i="11"/>
  <c r="K868" i="11"/>
  <c r="H868" i="11"/>
  <c r="K852" i="11"/>
  <c r="H852" i="11"/>
  <c r="K836" i="11"/>
  <c r="H836" i="11"/>
  <c r="K820" i="11"/>
  <c r="H820" i="11"/>
  <c r="K804" i="11"/>
  <c r="H804" i="11"/>
  <c r="K788" i="11"/>
  <c r="H788" i="11"/>
  <c r="K772" i="11"/>
  <c r="H772" i="11"/>
  <c r="K756" i="11"/>
  <c r="H756" i="11"/>
  <c r="K740" i="11"/>
  <c r="H740" i="11"/>
  <c r="K724" i="11"/>
  <c r="H724" i="11"/>
  <c r="K708" i="11"/>
  <c r="H708" i="11"/>
  <c r="K692" i="11"/>
  <c r="H692" i="11"/>
  <c r="K676" i="11"/>
  <c r="H676" i="11"/>
  <c r="K660" i="11"/>
  <c r="H660" i="11"/>
  <c r="K644" i="11"/>
  <c r="H644" i="11"/>
  <c r="K628" i="11"/>
  <c r="H628" i="11"/>
  <c r="K612" i="11"/>
  <c r="H612" i="11"/>
  <c r="K596" i="11"/>
  <c r="H596" i="11"/>
  <c r="K580" i="11"/>
  <c r="H580" i="11"/>
  <c r="K564" i="11"/>
  <c r="H564" i="11"/>
  <c r="K548" i="11"/>
  <c r="H548" i="11"/>
  <c r="K532" i="11"/>
  <c r="H532" i="11"/>
  <c r="K516" i="11"/>
  <c r="H516" i="11"/>
  <c r="K500" i="11"/>
  <c r="H500" i="11"/>
  <c r="K484" i="11"/>
  <c r="H484" i="11"/>
  <c r="K468" i="11"/>
  <c r="H468" i="11"/>
  <c r="K452" i="11"/>
  <c r="H452" i="11"/>
  <c r="K436" i="11"/>
  <c r="H436" i="11"/>
  <c r="K420" i="11"/>
  <c r="H420" i="11"/>
  <c r="K404" i="11"/>
  <c r="H404" i="11"/>
  <c r="K388" i="11"/>
  <c r="H388" i="11"/>
  <c r="K372" i="11"/>
  <c r="H372" i="11"/>
  <c r="K356" i="11"/>
  <c r="H356" i="11"/>
  <c r="K340" i="11"/>
  <c r="H340" i="11"/>
  <c r="K324" i="11"/>
  <c r="H324" i="11"/>
  <c r="K308" i="11"/>
  <c r="H308" i="11"/>
  <c r="K292" i="11"/>
  <c r="H292" i="11"/>
  <c r="K276" i="11"/>
  <c r="H276" i="11"/>
  <c r="K260" i="11"/>
  <c r="H260" i="11"/>
  <c r="K244" i="11"/>
  <c r="H244" i="11"/>
  <c r="K228" i="11"/>
  <c r="H228" i="11"/>
  <c r="K212" i="11"/>
  <c r="H212" i="11"/>
  <c r="K196" i="11"/>
  <c r="H196" i="11"/>
  <c r="K180" i="11"/>
  <c r="H180" i="11"/>
  <c r="K164" i="11"/>
  <c r="H164" i="11"/>
  <c r="K148" i="11"/>
  <c r="H148" i="11"/>
  <c r="K132" i="11"/>
  <c r="H132" i="11"/>
  <c r="K116" i="11"/>
  <c r="H116" i="11"/>
  <c r="K100" i="11"/>
  <c r="H100" i="11"/>
  <c r="K84" i="11"/>
  <c r="H84" i="11"/>
  <c r="K68" i="11"/>
  <c r="H68" i="11"/>
  <c r="K52" i="11"/>
  <c r="H52" i="11"/>
  <c r="K36" i="11"/>
  <c r="H36" i="11"/>
  <c r="K20" i="11"/>
  <c r="H20" i="11"/>
  <c r="K134" i="11"/>
  <c r="H134" i="11"/>
  <c r="K2229" i="11"/>
  <c r="H2229" i="11"/>
  <c r="K2069" i="11"/>
  <c r="H2069" i="11"/>
  <c r="K1909" i="11"/>
  <c r="H1909" i="11"/>
  <c r="K1749" i="11"/>
  <c r="H1749" i="11"/>
  <c r="K1589" i="11"/>
  <c r="H1589" i="11"/>
  <c r="K1445" i="11"/>
  <c r="H1445" i="11"/>
  <c r="K1269" i="11"/>
  <c r="H1269" i="11"/>
  <c r="K1173" i="11"/>
  <c r="H1173" i="11"/>
  <c r="K1077" i="11"/>
  <c r="H1077" i="11"/>
  <c r="K949" i="11"/>
  <c r="H949" i="11"/>
  <c r="K821" i="11"/>
  <c r="H821" i="11"/>
  <c r="K693" i="11"/>
  <c r="H693" i="11"/>
  <c r="K581" i="11"/>
  <c r="H581" i="11"/>
  <c r="K453" i="11"/>
  <c r="H453" i="11"/>
  <c r="K277" i="11"/>
  <c r="H277" i="11"/>
  <c r="K2227" i="11"/>
  <c r="H2227" i="11"/>
  <c r="K2147" i="11"/>
  <c r="H2147" i="11"/>
  <c r="K2083" i="11"/>
  <c r="H2083" i="11"/>
  <c r="K2003" i="11"/>
  <c r="H2003" i="11"/>
  <c r="K1923" i="11"/>
  <c r="H1923" i="11"/>
  <c r="K1811" i="11"/>
  <c r="H1811" i="11"/>
  <c r="K1715" i="11"/>
  <c r="H1715" i="11"/>
  <c r="K1619" i="11"/>
  <c r="H1619" i="11"/>
  <c r="K1523" i="11"/>
  <c r="H1523" i="11"/>
  <c r="K1459" i="11"/>
  <c r="H1459" i="11"/>
  <c r="K1363" i="11"/>
  <c r="H1363" i="11"/>
  <c r="K1267" i="11"/>
  <c r="H1267" i="11"/>
  <c r="K1187" i="11"/>
  <c r="H1187" i="11"/>
  <c r="K1123" i="11"/>
  <c r="H1123" i="11"/>
  <c r="K1059" i="11"/>
  <c r="H1059" i="11"/>
  <c r="K979" i="11"/>
  <c r="H979" i="11"/>
  <c r="K915" i="11"/>
  <c r="H915" i="11"/>
  <c r="K819" i="11"/>
  <c r="H819" i="11"/>
  <c r="K723" i="11"/>
  <c r="H723" i="11"/>
  <c r="K627" i="11"/>
  <c r="H627" i="11"/>
  <c r="K515" i="11"/>
  <c r="H515" i="11"/>
  <c r="K435" i="11"/>
  <c r="H435" i="11"/>
  <c r="K339" i="11"/>
  <c r="H339" i="11"/>
  <c r="K227" i="11"/>
  <c r="H227" i="11"/>
  <c r="K147" i="11"/>
  <c r="H147" i="11"/>
  <c r="K51" i="11"/>
  <c r="H51" i="11"/>
  <c r="K8" i="11"/>
  <c r="H8" i="11"/>
  <c r="K22" i="11"/>
  <c r="H22" i="11"/>
  <c r="K2133" i="11"/>
  <c r="H2133" i="11"/>
  <c r="K1973" i="11"/>
  <c r="H1973" i="11"/>
  <c r="K1813" i="11"/>
  <c r="H1813" i="11"/>
  <c r="K1669" i="11"/>
  <c r="H1669" i="11"/>
  <c r="K1525" i="11"/>
  <c r="H1525" i="11"/>
  <c r="K1429" i="11"/>
  <c r="H1429" i="11"/>
  <c r="K1317" i="11"/>
  <c r="H1317" i="11"/>
  <c r="K1221" i="11"/>
  <c r="H1221" i="11"/>
  <c r="K1141" i="11"/>
  <c r="H1141" i="11"/>
  <c r="K1061" i="11"/>
  <c r="H1061" i="11"/>
  <c r="K917" i="11"/>
  <c r="H917" i="11"/>
  <c r="K853" i="11"/>
  <c r="H853" i="11"/>
  <c r="K773" i="11"/>
  <c r="H773" i="11"/>
  <c r="K725" i="11"/>
  <c r="H725" i="11"/>
  <c r="K677" i="11"/>
  <c r="H677" i="11"/>
  <c r="K597" i="11"/>
  <c r="H597" i="11"/>
  <c r="K533" i="11"/>
  <c r="H533" i="11"/>
  <c r="K469" i="11"/>
  <c r="H469" i="11"/>
  <c r="K405" i="11"/>
  <c r="H405" i="11"/>
  <c r="K341" i="11"/>
  <c r="H341" i="11"/>
  <c r="K325" i="11"/>
  <c r="H325" i="11"/>
  <c r="K261" i="11"/>
  <c r="H261" i="11"/>
  <c r="K197" i="11"/>
  <c r="H197" i="11"/>
  <c r="K165" i="11"/>
  <c r="H165" i="11"/>
  <c r="K117" i="11"/>
  <c r="H117" i="11"/>
  <c r="K69" i="11"/>
  <c r="H69" i="11"/>
  <c r="K9" i="11"/>
  <c r="H9" i="11"/>
  <c r="K2211" i="11"/>
  <c r="H2211" i="11"/>
  <c r="K2163" i="11"/>
  <c r="H2163" i="11"/>
  <c r="K2115" i="11"/>
  <c r="H2115" i="11"/>
  <c r="K2035" i="11"/>
  <c r="H2035" i="11"/>
  <c r="K1955" i="11"/>
  <c r="H1955" i="11"/>
  <c r="K1891" i="11"/>
  <c r="H1891" i="11"/>
  <c r="K1875" i="11"/>
  <c r="H1875" i="11"/>
  <c r="K1843" i="11"/>
  <c r="H1843" i="11"/>
  <c r="K1795" i="11"/>
  <c r="H1795" i="11"/>
  <c r="K1747" i="11"/>
  <c r="H1747" i="11"/>
  <c r="K1683" i="11"/>
  <c r="H1683" i="11"/>
  <c r="K1651" i="11"/>
  <c r="H1651" i="11"/>
  <c r="K1603" i="11"/>
  <c r="H1603" i="11"/>
  <c r="K1555" i="11"/>
  <c r="H1555" i="11"/>
  <c r="K1443" i="11"/>
  <c r="H1443" i="11"/>
  <c r="K1395" i="11"/>
  <c r="H1395" i="11"/>
  <c r="K1331" i="11"/>
  <c r="H1331" i="11"/>
  <c r="K1283" i="11"/>
  <c r="H1283" i="11"/>
  <c r="K1235" i="11"/>
  <c r="H1235" i="11"/>
  <c r="K1155" i="11"/>
  <c r="H1155" i="11"/>
  <c r="K1091" i="11"/>
  <c r="H1091" i="11"/>
  <c r="K1043" i="11"/>
  <c r="H1043" i="11"/>
  <c r="K995" i="11"/>
  <c r="H995" i="11"/>
  <c r="K947" i="11"/>
  <c r="H947" i="11"/>
  <c r="K883" i="11"/>
  <c r="H883" i="11"/>
  <c r="K835" i="11"/>
  <c r="H835" i="11"/>
  <c r="K771" i="11"/>
  <c r="H771" i="11"/>
  <c r="K707" i="11"/>
  <c r="H707" i="11"/>
  <c r="K659" i="11"/>
  <c r="H659" i="11"/>
  <c r="K595" i="11"/>
  <c r="H595" i="11"/>
  <c r="K531" i="11"/>
  <c r="H531" i="11"/>
  <c r="K467" i="11"/>
  <c r="H467" i="11"/>
  <c r="K403" i="11"/>
  <c r="H403" i="11"/>
  <c r="K355" i="11"/>
  <c r="H355" i="11"/>
  <c r="K291" i="11"/>
  <c r="H291" i="11"/>
  <c r="K259" i="11"/>
  <c r="H259" i="11"/>
  <c r="K211" i="11"/>
  <c r="H211" i="11"/>
  <c r="K163" i="11"/>
  <c r="H163" i="11"/>
  <c r="K99" i="11"/>
  <c r="H99" i="11"/>
  <c r="K35" i="11"/>
  <c r="H35" i="11"/>
  <c r="K2258" i="11"/>
  <c r="H2258" i="11"/>
  <c r="K2242" i="11"/>
  <c r="H2242" i="11"/>
  <c r="K2226" i="11"/>
  <c r="H2226" i="11"/>
  <c r="K2210" i="11"/>
  <c r="H2210" i="11"/>
  <c r="K2194" i="11"/>
  <c r="H2194" i="11"/>
  <c r="K2178" i="11"/>
  <c r="H2178" i="11"/>
  <c r="K2162" i="11"/>
  <c r="H2162" i="11"/>
  <c r="K2146" i="11"/>
  <c r="H2146" i="11"/>
  <c r="K2130" i="11"/>
  <c r="H2130" i="11"/>
  <c r="K2114" i="11"/>
  <c r="H2114" i="11"/>
  <c r="K2098" i="11"/>
  <c r="H2098" i="11"/>
  <c r="K2082" i="11"/>
  <c r="H2082" i="11"/>
  <c r="K2066" i="11"/>
  <c r="H2066" i="11"/>
  <c r="K2050" i="11"/>
  <c r="H2050" i="11"/>
  <c r="K2034" i="11"/>
  <c r="H2034" i="11"/>
  <c r="K2018" i="11"/>
  <c r="H2018" i="11"/>
  <c r="K2002" i="11"/>
  <c r="H2002" i="11"/>
  <c r="K1986" i="11"/>
  <c r="H1986" i="11"/>
  <c r="K1970" i="11"/>
  <c r="H1970" i="11"/>
  <c r="K1954" i="11"/>
  <c r="H1954" i="11"/>
  <c r="K1938" i="11"/>
  <c r="H1938" i="11"/>
  <c r="K1922" i="11"/>
  <c r="H1922" i="11"/>
  <c r="K1906" i="11"/>
  <c r="H1906" i="11"/>
  <c r="K1890" i="11"/>
  <c r="H1890" i="11"/>
  <c r="K1874" i="11"/>
  <c r="H1874" i="11"/>
  <c r="K1858" i="11"/>
  <c r="H1858" i="11"/>
  <c r="K1842" i="11"/>
  <c r="H1842" i="11"/>
  <c r="K1826" i="11"/>
  <c r="H1826" i="11"/>
  <c r="K1810" i="11"/>
  <c r="H1810" i="11"/>
  <c r="K1794" i="11"/>
  <c r="H1794" i="11"/>
  <c r="K1778" i="11"/>
  <c r="H1778" i="11"/>
  <c r="K1762" i="11"/>
  <c r="H1762" i="11"/>
  <c r="K1746" i="11"/>
  <c r="H1746" i="11"/>
  <c r="K1730" i="11"/>
  <c r="H1730" i="11"/>
  <c r="K1714" i="11"/>
  <c r="H1714" i="11"/>
  <c r="K1698" i="11"/>
  <c r="H1698" i="11"/>
  <c r="K1682" i="11"/>
  <c r="H1682" i="11"/>
  <c r="K1666" i="11"/>
  <c r="H1666" i="11"/>
  <c r="K1650" i="11"/>
  <c r="H1650" i="11"/>
  <c r="K1634" i="11"/>
  <c r="H1634" i="11"/>
  <c r="K1618" i="11"/>
  <c r="H1618" i="11"/>
  <c r="K1602" i="11"/>
  <c r="H1602" i="11"/>
  <c r="K1586" i="11"/>
  <c r="H1586" i="11"/>
  <c r="K1570" i="11"/>
  <c r="H1570" i="11"/>
  <c r="K1554" i="11"/>
  <c r="H1554" i="11"/>
  <c r="K1538" i="11"/>
  <c r="H1538" i="11"/>
  <c r="K1522" i="11"/>
  <c r="H1522" i="11"/>
  <c r="K1506" i="11"/>
  <c r="H1506" i="11"/>
  <c r="K1490" i="11"/>
  <c r="H1490" i="11"/>
  <c r="K1474" i="11"/>
  <c r="H1474" i="11"/>
  <c r="K1458" i="11"/>
  <c r="H1458" i="11"/>
  <c r="K1442" i="11"/>
  <c r="H1442" i="11"/>
  <c r="K1426" i="11"/>
  <c r="H1426" i="11"/>
  <c r="K1410" i="11"/>
  <c r="H1410" i="11"/>
  <c r="K1394" i="11"/>
  <c r="H1394" i="11"/>
  <c r="K1378" i="11"/>
  <c r="H1378" i="11"/>
  <c r="K1362" i="11"/>
  <c r="H1362" i="11"/>
  <c r="K1346" i="11"/>
  <c r="H1346" i="11"/>
  <c r="K1330" i="11"/>
  <c r="H1330" i="11"/>
  <c r="K1314" i="11"/>
  <c r="H1314" i="11"/>
  <c r="K1298" i="11"/>
  <c r="H1298" i="11"/>
  <c r="K1282" i="11"/>
  <c r="H1282" i="11"/>
  <c r="K1266" i="11"/>
  <c r="H1266" i="11"/>
  <c r="K1250" i="11"/>
  <c r="H1250" i="11"/>
  <c r="K1234" i="11"/>
  <c r="H1234" i="11"/>
  <c r="K1218" i="11"/>
  <c r="H1218" i="11"/>
  <c r="K1202" i="11"/>
  <c r="H1202" i="11"/>
  <c r="K1186" i="11"/>
  <c r="H1186" i="11"/>
  <c r="K1170" i="11"/>
  <c r="H1170" i="11"/>
  <c r="K1154" i="11"/>
  <c r="H1154" i="11"/>
  <c r="K1138" i="11"/>
  <c r="H1138" i="11"/>
  <c r="K1122" i="11"/>
  <c r="H1122" i="11"/>
  <c r="K1106" i="11"/>
  <c r="H1106" i="11"/>
  <c r="K1090" i="11"/>
  <c r="H1090" i="11"/>
  <c r="K1074" i="11"/>
  <c r="H1074" i="11"/>
  <c r="K1058" i="11"/>
  <c r="H1058" i="11"/>
  <c r="K1042" i="11"/>
  <c r="H1042" i="11"/>
  <c r="K1026" i="11"/>
  <c r="H1026" i="11"/>
  <c r="K1010" i="11"/>
  <c r="H1010" i="11"/>
  <c r="K994" i="11"/>
  <c r="H994" i="11"/>
  <c r="K978" i="11"/>
  <c r="H978" i="11"/>
  <c r="K962" i="11"/>
  <c r="H962" i="11"/>
  <c r="K946" i="11"/>
  <c r="H946" i="11"/>
  <c r="K930" i="11"/>
  <c r="H930" i="11"/>
  <c r="K914" i="11"/>
  <c r="H914" i="11"/>
  <c r="K898" i="11"/>
  <c r="H898" i="11"/>
  <c r="K882" i="11"/>
  <c r="H882" i="11"/>
  <c r="K866" i="11"/>
  <c r="H866" i="11"/>
  <c r="K850" i="11"/>
  <c r="H850" i="11"/>
  <c r="K834" i="11"/>
  <c r="H834" i="11"/>
  <c r="K818" i="11"/>
  <c r="H818" i="11"/>
  <c r="K802" i="11"/>
  <c r="H802" i="11"/>
  <c r="K786" i="11"/>
  <c r="H786" i="11"/>
  <c r="K770" i="11"/>
  <c r="H770" i="11"/>
  <c r="K754" i="11"/>
  <c r="H754" i="11"/>
  <c r="K738" i="11"/>
  <c r="H738" i="11"/>
  <c r="K722" i="11"/>
  <c r="H722" i="11"/>
  <c r="K706" i="11"/>
  <c r="H706" i="11"/>
  <c r="K690" i="11"/>
  <c r="H690" i="11"/>
  <c r="K674" i="11"/>
  <c r="H674" i="11"/>
  <c r="K658" i="11"/>
  <c r="H658" i="11"/>
  <c r="K642" i="11"/>
  <c r="H642" i="11"/>
  <c r="K626" i="11"/>
  <c r="H626" i="11"/>
  <c r="K610" i="11"/>
  <c r="H610" i="11"/>
  <c r="K594" i="11"/>
  <c r="H594" i="11"/>
  <c r="K578" i="11"/>
  <c r="H578" i="11"/>
  <c r="K562" i="11"/>
  <c r="H562" i="11"/>
  <c r="K546" i="11"/>
  <c r="H546" i="11"/>
  <c r="K530" i="11"/>
  <c r="H530" i="11"/>
  <c r="K514" i="11"/>
  <c r="H514" i="11"/>
  <c r="K498" i="11"/>
  <c r="H498" i="11"/>
  <c r="K482" i="11"/>
  <c r="H482" i="11"/>
  <c r="K466" i="11"/>
  <c r="H466" i="11"/>
  <c r="K450" i="11"/>
  <c r="H450" i="11"/>
  <c r="K434" i="11"/>
  <c r="H434" i="11"/>
  <c r="K418" i="11"/>
  <c r="H418" i="11"/>
  <c r="K402" i="11"/>
  <c r="H402" i="11"/>
  <c r="K386" i="11"/>
  <c r="H386" i="11"/>
  <c r="K370" i="11"/>
  <c r="H370" i="11"/>
  <c r="K354" i="11"/>
  <c r="H354" i="11"/>
  <c r="K338" i="11"/>
  <c r="H338" i="11"/>
  <c r="K322" i="11"/>
  <c r="H322" i="11"/>
  <c r="K306" i="11"/>
  <c r="H306" i="11"/>
  <c r="K290" i="11"/>
  <c r="H290" i="11"/>
  <c r="K274" i="11"/>
  <c r="H274" i="11"/>
  <c r="K258" i="11"/>
  <c r="H258" i="11"/>
  <c r="K242" i="11"/>
  <c r="H242" i="11"/>
  <c r="K226" i="11"/>
  <c r="H226" i="11"/>
  <c r="K210" i="11"/>
  <c r="H210" i="11"/>
  <c r="K194" i="11"/>
  <c r="H194" i="11"/>
  <c r="K178" i="11"/>
  <c r="H178" i="11"/>
  <c r="K162" i="11"/>
  <c r="H162" i="11"/>
  <c r="K146" i="11"/>
  <c r="H146" i="11"/>
  <c r="K130" i="11"/>
  <c r="H130" i="11"/>
  <c r="K114" i="11"/>
  <c r="H114" i="11"/>
  <c r="K98" i="11"/>
  <c r="H98" i="11"/>
  <c r="K82" i="11"/>
  <c r="H82" i="11"/>
  <c r="K66" i="11"/>
  <c r="H66" i="11"/>
  <c r="K50" i="11"/>
  <c r="H50" i="11"/>
  <c r="K34" i="11"/>
  <c r="H34" i="11"/>
  <c r="K18" i="11"/>
  <c r="H18" i="11"/>
  <c r="K118" i="11"/>
  <c r="H118" i="11"/>
  <c r="K2245" i="11"/>
  <c r="H2245" i="11"/>
  <c r="K2117" i="11"/>
  <c r="H2117" i="11"/>
  <c r="K2005" i="11"/>
  <c r="H2005" i="11"/>
  <c r="K1877" i="11"/>
  <c r="H1877" i="11"/>
  <c r="K1765" i="11"/>
  <c r="H1765" i="11"/>
  <c r="K1701" i="11"/>
  <c r="H1701" i="11"/>
  <c r="K1605" i="11"/>
  <c r="H1605" i="11"/>
  <c r="K1493" i="11"/>
  <c r="H1493" i="11"/>
  <c r="K1461" i="11"/>
  <c r="H1461" i="11"/>
  <c r="K1285" i="11"/>
  <c r="H1285" i="11"/>
  <c r="K1189" i="11"/>
  <c r="H1189" i="11"/>
  <c r="K1093" i="11"/>
  <c r="H1093" i="11"/>
  <c r="K1013" i="11"/>
  <c r="H1013" i="11"/>
  <c r="K869" i="11"/>
  <c r="H869" i="11"/>
  <c r="K741" i="11"/>
  <c r="H741" i="11"/>
  <c r="K613" i="11"/>
  <c r="H613" i="11"/>
  <c r="K517" i="11"/>
  <c r="H517" i="11"/>
  <c r="K389" i="11"/>
  <c r="H389" i="11"/>
  <c r="K245" i="11"/>
  <c r="H245" i="11"/>
  <c r="K2243" i="11"/>
  <c r="H2243" i="11"/>
  <c r="K2179" i="11"/>
  <c r="H2179" i="11"/>
  <c r="K2099" i="11"/>
  <c r="H2099" i="11"/>
  <c r="K2051" i="11"/>
  <c r="H2051" i="11"/>
  <c r="K1987" i="11"/>
  <c r="H1987" i="11"/>
  <c r="K1907" i="11"/>
  <c r="H1907" i="11"/>
  <c r="K1827" i="11"/>
  <c r="H1827" i="11"/>
  <c r="K1763" i="11"/>
  <c r="H1763" i="11"/>
  <c r="K1699" i="11"/>
  <c r="H1699" i="11"/>
  <c r="K1635" i="11"/>
  <c r="H1635" i="11"/>
  <c r="K1571" i="11"/>
  <c r="H1571" i="11"/>
  <c r="K1507" i="11"/>
  <c r="H1507" i="11"/>
  <c r="K1475" i="11"/>
  <c r="H1475" i="11"/>
  <c r="K1411" i="11"/>
  <c r="H1411" i="11"/>
  <c r="K1347" i="11"/>
  <c r="H1347" i="11"/>
  <c r="K1299" i="11"/>
  <c r="H1299" i="11"/>
  <c r="K1203" i="11"/>
  <c r="H1203" i="11"/>
  <c r="K1139" i="11"/>
  <c r="H1139" i="11"/>
  <c r="K1075" i="11"/>
  <c r="H1075" i="11"/>
  <c r="K1011" i="11"/>
  <c r="H1011" i="11"/>
  <c r="K931" i="11"/>
  <c r="H931" i="11"/>
  <c r="K867" i="11"/>
  <c r="H867" i="11"/>
  <c r="K803" i="11"/>
  <c r="H803" i="11"/>
  <c r="K755" i="11"/>
  <c r="H755" i="11"/>
  <c r="K691" i="11"/>
  <c r="H691" i="11"/>
  <c r="K643" i="11"/>
  <c r="H643" i="11"/>
  <c r="K563" i="11"/>
  <c r="H563" i="11"/>
  <c r="K499" i="11"/>
  <c r="H499" i="11"/>
  <c r="K451" i="11"/>
  <c r="H451" i="11"/>
  <c r="K387" i="11"/>
  <c r="H387" i="11"/>
  <c r="K307" i="11"/>
  <c r="H307" i="11"/>
  <c r="K243" i="11"/>
  <c r="H243" i="11"/>
  <c r="K179" i="11"/>
  <c r="H179" i="11"/>
  <c r="K115" i="11"/>
  <c r="H115" i="11"/>
  <c r="K83" i="11"/>
  <c r="H83" i="11"/>
  <c r="K19" i="11"/>
  <c r="H19" i="11"/>
  <c r="K2241" i="11"/>
  <c r="H2241" i="11"/>
  <c r="K2193" i="11"/>
  <c r="H2193" i="11"/>
  <c r="K2161" i="11"/>
  <c r="H2161" i="11"/>
  <c r="K2113" i="11"/>
  <c r="H2113" i="11"/>
  <c r="K2065" i="11"/>
  <c r="H2065" i="11"/>
  <c r="K2017" i="11"/>
  <c r="H2017" i="11"/>
  <c r="K1985" i="11"/>
  <c r="H1985" i="11"/>
  <c r="K1953" i="11"/>
  <c r="H1953" i="11"/>
  <c r="K1921" i="11"/>
  <c r="H1921" i="11"/>
  <c r="K1889" i="11"/>
  <c r="H1889" i="11"/>
  <c r="K1841" i="11"/>
  <c r="H1841" i="11"/>
  <c r="K1793" i="11"/>
  <c r="H1793" i="11"/>
  <c r="K1745" i="11"/>
  <c r="H1745" i="11"/>
  <c r="K1713" i="11"/>
  <c r="H1713" i="11"/>
  <c r="K1681" i="11"/>
  <c r="H1681" i="11"/>
  <c r="K1649" i="11"/>
  <c r="H1649" i="11"/>
  <c r="K1617" i="11"/>
  <c r="H1617" i="11"/>
  <c r="K1585" i="11"/>
  <c r="H1585" i="11"/>
  <c r="K1553" i="11"/>
  <c r="H1553" i="11"/>
  <c r="K1521" i="11"/>
  <c r="H1521" i="11"/>
  <c r="K1489" i="11"/>
  <c r="H1489" i="11"/>
  <c r="K1441" i="11"/>
  <c r="H1441" i="11"/>
  <c r="K1409" i="11"/>
  <c r="H1409" i="11"/>
  <c r="K1377" i="11"/>
  <c r="H1377" i="11"/>
  <c r="K1361" i="11"/>
  <c r="H1361" i="11"/>
  <c r="K1313" i="11"/>
  <c r="H1313" i="11"/>
  <c r="K1281" i="11"/>
  <c r="H1281" i="11"/>
  <c r="K1249" i="11"/>
  <c r="H1249" i="11"/>
  <c r="K1217" i="11"/>
  <c r="H1217" i="11"/>
  <c r="K1185" i="11"/>
  <c r="H1185" i="11"/>
  <c r="K1153" i="11"/>
  <c r="H1153" i="11"/>
  <c r="K1121" i="11"/>
  <c r="H1121" i="11"/>
  <c r="K1073" i="11"/>
  <c r="H1073" i="11"/>
  <c r="K1041" i="11"/>
  <c r="H1041" i="11"/>
  <c r="K1009" i="11"/>
  <c r="H1009" i="11"/>
  <c r="K977" i="11"/>
  <c r="H977" i="11"/>
  <c r="K929" i="11"/>
  <c r="H929" i="11"/>
  <c r="K897" i="11"/>
  <c r="H897" i="11"/>
  <c r="K865" i="11"/>
  <c r="H865" i="11"/>
  <c r="K849" i="11"/>
  <c r="H849" i="11"/>
  <c r="K833" i="11"/>
  <c r="H833" i="11"/>
  <c r="K817" i="11"/>
  <c r="H817" i="11"/>
  <c r="K801" i="11"/>
  <c r="H801" i="11"/>
  <c r="K785" i="11"/>
  <c r="H785" i="11"/>
  <c r="K769" i="11"/>
  <c r="H769" i="11"/>
  <c r="K753" i="11"/>
  <c r="H753" i="11"/>
  <c r="K737" i="11"/>
  <c r="H737" i="11"/>
  <c r="K721" i="11"/>
  <c r="H721" i="11"/>
  <c r="K689" i="11"/>
  <c r="H689" i="11"/>
  <c r="K673" i="11"/>
  <c r="H673" i="11"/>
  <c r="K657" i="11"/>
  <c r="H657" i="11"/>
  <c r="K641" i="11"/>
  <c r="H641" i="11"/>
  <c r="K625" i="11"/>
  <c r="H625" i="11"/>
  <c r="K609" i="11"/>
  <c r="H609" i="11"/>
  <c r="K593" i="11"/>
  <c r="H593" i="11"/>
  <c r="K577" i="11"/>
  <c r="H577" i="11"/>
  <c r="K561" i="11"/>
  <c r="H561" i="11"/>
  <c r="K545" i="11"/>
  <c r="H545" i="11"/>
  <c r="K529" i="11"/>
  <c r="H529" i="11"/>
  <c r="K513" i="11"/>
  <c r="H513" i="11"/>
  <c r="K497" i="11"/>
  <c r="H497" i="11"/>
  <c r="K481" i="11"/>
  <c r="H481" i="11"/>
  <c r="K465" i="11"/>
  <c r="H465" i="11"/>
  <c r="K449" i="11"/>
  <c r="H449" i="11"/>
  <c r="K433" i="11"/>
  <c r="H433" i="11"/>
  <c r="K417" i="11"/>
  <c r="H417" i="11"/>
  <c r="K401" i="11"/>
  <c r="H401" i="11"/>
  <c r="K385" i="11"/>
  <c r="H385" i="11"/>
  <c r="K369" i="11"/>
  <c r="H369" i="11"/>
  <c r="K353" i="11"/>
  <c r="H353" i="11"/>
  <c r="K337" i="11"/>
  <c r="H337" i="11"/>
  <c r="K321" i="11"/>
  <c r="H321" i="11"/>
  <c r="K305" i="11"/>
  <c r="H305" i="11"/>
  <c r="K289" i="11"/>
  <c r="H289" i="11"/>
  <c r="K273" i="11"/>
  <c r="H273" i="11"/>
  <c r="K257" i="11"/>
  <c r="H257" i="11"/>
  <c r="K241" i="11"/>
  <c r="H241" i="11"/>
  <c r="K225" i="11"/>
  <c r="H225" i="11"/>
  <c r="K209" i="11"/>
  <c r="H209" i="11"/>
  <c r="K193" i="11"/>
  <c r="H193" i="11"/>
  <c r="K177" i="11"/>
  <c r="H177" i="11"/>
  <c r="K161" i="11"/>
  <c r="H161" i="11"/>
  <c r="K145" i="11"/>
  <c r="H145" i="11"/>
  <c r="K129" i="11"/>
  <c r="H129" i="11"/>
  <c r="K113" i="11"/>
  <c r="H113" i="11"/>
  <c r="K97" i="11"/>
  <c r="H97" i="11"/>
  <c r="K81" i="11"/>
  <c r="H81" i="11"/>
  <c r="K65" i="11"/>
  <c r="H65" i="11"/>
  <c r="K49" i="11"/>
  <c r="H49" i="11"/>
  <c r="K33" i="11"/>
  <c r="H33" i="11"/>
  <c r="K17" i="11"/>
  <c r="H17" i="11"/>
  <c r="K7" i="11"/>
  <c r="H7" i="11"/>
  <c r="K2197" i="11"/>
  <c r="H2197" i="11"/>
  <c r="K2053" i="11"/>
  <c r="H2053" i="11"/>
  <c r="K1925" i="11"/>
  <c r="H1925" i="11"/>
  <c r="K1797" i="11"/>
  <c r="H1797" i="11"/>
  <c r="K1653" i="11"/>
  <c r="H1653" i="11"/>
  <c r="K1509" i="11"/>
  <c r="H1509" i="11"/>
  <c r="K1413" i="11"/>
  <c r="H1413" i="11"/>
  <c r="K1301" i="11"/>
  <c r="H1301" i="11"/>
  <c r="K1205" i="11"/>
  <c r="H1205" i="11"/>
  <c r="K1125" i="11"/>
  <c r="H1125" i="11"/>
  <c r="K1029" i="11"/>
  <c r="H1029" i="11"/>
  <c r="K885" i="11"/>
  <c r="H885" i="11"/>
  <c r="K805" i="11"/>
  <c r="H805" i="11"/>
  <c r="K709" i="11"/>
  <c r="H709" i="11"/>
  <c r="K629" i="11"/>
  <c r="H629" i="11"/>
  <c r="K565" i="11"/>
  <c r="H565" i="11"/>
  <c r="K485" i="11"/>
  <c r="H485" i="11"/>
  <c r="K421" i="11"/>
  <c r="H421" i="11"/>
  <c r="K357" i="11"/>
  <c r="H357" i="11"/>
  <c r="K293" i="11"/>
  <c r="H293" i="11"/>
  <c r="K213" i="11"/>
  <c r="H213" i="11"/>
  <c r="K181" i="11"/>
  <c r="H181" i="11"/>
  <c r="K133" i="11"/>
  <c r="H133" i="11"/>
  <c r="K53" i="11"/>
  <c r="H53" i="11"/>
  <c r="K2259" i="11"/>
  <c r="H2259" i="11"/>
  <c r="K2195" i="11"/>
  <c r="H2195" i="11"/>
  <c r="K2131" i="11"/>
  <c r="H2131" i="11"/>
  <c r="K2067" i="11"/>
  <c r="H2067" i="11"/>
  <c r="K2019" i="11"/>
  <c r="H2019" i="11"/>
  <c r="K1971" i="11"/>
  <c r="H1971" i="11"/>
  <c r="K1939" i="11"/>
  <c r="H1939" i="11"/>
  <c r="K1859" i="11"/>
  <c r="H1859" i="11"/>
  <c r="K1779" i="11"/>
  <c r="H1779" i="11"/>
  <c r="K1731" i="11"/>
  <c r="H1731" i="11"/>
  <c r="K1667" i="11"/>
  <c r="H1667" i="11"/>
  <c r="K1587" i="11"/>
  <c r="H1587" i="11"/>
  <c r="K1539" i="11"/>
  <c r="H1539" i="11"/>
  <c r="K1491" i="11"/>
  <c r="H1491" i="11"/>
  <c r="K1427" i="11"/>
  <c r="H1427" i="11"/>
  <c r="K1379" i="11"/>
  <c r="H1379" i="11"/>
  <c r="K1315" i="11"/>
  <c r="H1315" i="11"/>
  <c r="K1251" i="11"/>
  <c r="H1251" i="11"/>
  <c r="K1219" i="11"/>
  <c r="H1219" i="11"/>
  <c r="K1171" i="11"/>
  <c r="H1171" i="11"/>
  <c r="K1107" i="11"/>
  <c r="H1107" i="11"/>
  <c r="K1027" i="11"/>
  <c r="H1027" i="11"/>
  <c r="K963" i="11"/>
  <c r="H963" i="11"/>
  <c r="K899" i="11"/>
  <c r="H899" i="11"/>
  <c r="K851" i="11"/>
  <c r="H851" i="11"/>
  <c r="K787" i="11"/>
  <c r="H787" i="11"/>
  <c r="K739" i="11"/>
  <c r="H739" i="11"/>
  <c r="K675" i="11"/>
  <c r="H675" i="11"/>
  <c r="K611" i="11"/>
  <c r="H611" i="11"/>
  <c r="K579" i="11"/>
  <c r="H579" i="11"/>
  <c r="K547" i="11"/>
  <c r="H547" i="11"/>
  <c r="K483" i="11"/>
  <c r="H483" i="11"/>
  <c r="K419" i="11"/>
  <c r="H419" i="11"/>
  <c r="K371" i="11"/>
  <c r="H371" i="11"/>
  <c r="K323" i="11"/>
  <c r="H323" i="11"/>
  <c r="K275" i="11"/>
  <c r="H275" i="11"/>
  <c r="K195" i="11"/>
  <c r="H195" i="11"/>
  <c r="K131" i="11"/>
  <c r="H131" i="11"/>
  <c r="K67" i="11"/>
  <c r="H67" i="11"/>
  <c r="K2257" i="11"/>
  <c r="H2257" i="11"/>
  <c r="K2225" i="11"/>
  <c r="H2225" i="11"/>
  <c r="K2209" i="11"/>
  <c r="H2209" i="11"/>
  <c r="K2177" i="11"/>
  <c r="H2177" i="11"/>
  <c r="K2145" i="11"/>
  <c r="H2145" i="11"/>
  <c r="K2129" i="11"/>
  <c r="H2129" i="11"/>
  <c r="K2097" i="11"/>
  <c r="H2097" i="11"/>
  <c r="K2081" i="11"/>
  <c r="H2081" i="11"/>
  <c r="K2049" i="11"/>
  <c r="H2049" i="11"/>
  <c r="K2033" i="11"/>
  <c r="H2033" i="11"/>
  <c r="K2001" i="11"/>
  <c r="H2001" i="11"/>
  <c r="K1969" i="11"/>
  <c r="H1969" i="11"/>
  <c r="K1937" i="11"/>
  <c r="H1937" i="11"/>
  <c r="K1905" i="11"/>
  <c r="H1905" i="11"/>
  <c r="K1873" i="11"/>
  <c r="H1873" i="11"/>
  <c r="K1857" i="11"/>
  <c r="H1857" i="11"/>
  <c r="K1825" i="11"/>
  <c r="H1825" i="11"/>
  <c r="K1809" i="11"/>
  <c r="H1809" i="11"/>
  <c r="K1777" i="11"/>
  <c r="H1777" i="11"/>
  <c r="K1761" i="11"/>
  <c r="H1761" i="11"/>
  <c r="K1729" i="11"/>
  <c r="H1729" i="11"/>
  <c r="K1697" i="11"/>
  <c r="H1697" i="11"/>
  <c r="K1665" i="11"/>
  <c r="H1665" i="11"/>
  <c r="K1633" i="11"/>
  <c r="H1633" i="11"/>
  <c r="K1601" i="11"/>
  <c r="H1601" i="11"/>
  <c r="K1569" i="11"/>
  <c r="H1569" i="11"/>
  <c r="K1537" i="11"/>
  <c r="H1537" i="11"/>
  <c r="K1505" i="11"/>
  <c r="H1505" i="11"/>
  <c r="K1473" i="11"/>
  <c r="H1473" i="11"/>
  <c r="K1457" i="11"/>
  <c r="H1457" i="11"/>
  <c r="K1425" i="11"/>
  <c r="H1425" i="11"/>
  <c r="K1393" i="11"/>
  <c r="H1393" i="11"/>
  <c r="K1345" i="11"/>
  <c r="H1345" i="11"/>
  <c r="K1329" i="11"/>
  <c r="H1329" i="11"/>
  <c r="K1297" i="11"/>
  <c r="H1297" i="11"/>
  <c r="K1265" i="11"/>
  <c r="H1265" i="11"/>
  <c r="K1233" i="11"/>
  <c r="H1233" i="11"/>
  <c r="K1201" i="11"/>
  <c r="H1201" i="11"/>
  <c r="K1169" i="11"/>
  <c r="H1169" i="11"/>
  <c r="K1137" i="11"/>
  <c r="H1137" i="11"/>
  <c r="K1105" i="11"/>
  <c r="H1105" i="11"/>
  <c r="K1089" i="11"/>
  <c r="H1089" i="11"/>
  <c r="K1057" i="11"/>
  <c r="H1057" i="11"/>
  <c r="K1025" i="11"/>
  <c r="H1025" i="11"/>
  <c r="K993" i="11"/>
  <c r="H993" i="11"/>
  <c r="K961" i="11"/>
  <c r="H961" i="11"/>
  <c r="K945" i="11"/>
  <c r="H945" i="11"/>
  <c r="K913" i="11"/>
  <c r="H913" i="11"/>
  <c r="K881" i="11"/>
  <c r="H881" i="11"/>
  <c r="K705" i="11"/>
  <c r="H705" i="11"/>
  <c r="K2256" i="11"/>
  <c r="H2256" i="11"/>
  <c r="K2240" i="11"/>
  <c r="H2240" i="11"/>
  <c r="K2224" i="11"/>
  <c r="H2224" i="11"/>
  <c r="K2208" i="11"/>
  <c r="H2208" i="11"/>
  <c r="K2192" i="11"/>
  <c r="H2192" i="11"/>
  <c r="K2176" i="11"/>
  <c r="H2176" i="11"/>
  <c r="K2160" i="11"/>
  <c r="H2160" i="11"/>
  <c r="K2144" i="11"/>
  <c r="H2144" i="11"/>
  <c r="K2128" i="11"/>
  <c r="H2128" i="11"/>
  <c r="K2112" i="11"/>
  <c r="H2112" i="11"/>
  <c r="K2096" i="11"/>
  <c r="H2096" i="11"/>
  <c r="K2080" i="11"/>
  <c r="H2080" i="11"/>
  <c r="K2064" i="11"/>
  <c r="H2064" i="11"/>
  <c r="K2048" i="11"/>
  <c r="H2048" i="11"/>
  <c r="K2032" i="11"/>
  <c r="H2032" i="11"/>
  <c r="K2016" i="11"/>
  <c r="H2016" i="11"/>
  <c r="K2000" i="11"/>
  <c r="H2000" i="11"/>
  <c r="K1984" i="11"/>
  <c r="H1984" i="11"/>
  <c r="K1968" i="11"/>
  <c r="H1968" i="11"/>
  <c r="K1952" i="11"/>
  <c r="H1952" i="11"/>
  <c r="K1936" i="11"/>
  <c r="H1936" i="11"/>
  <c r="K1920" i="11"/>
  <c r="H1920" i="11"/>
  <c r="K1904" i="11"/>
  <c r="H1904" i="11"/>
  <c r="K1888" i="11"/>
  <c r="H1888" i="11"/>
  <c r="K1872" i="11"/>
  <c r="H1872" i="11"/>
  <c r="K1856" i="11"/>
  <c r="H1856" i="11"/>
  <c r="K1840" i="11"/>
  <c r="H1840" i="11"/>
  <c r="K1824" i="11"/>
  <c r="H1824" i="11"/>
  <c r="K1808" i="11"/>
  <c r="H1808" i="11"/>
  <c r="K1792" i="11"/>
  <c r="H1792" i="11"/>
  <c r="K1776" i="11"/>
  <c r="H1776" i="11"/>
  <c r="K1760" i="11"/>
  <c r="H1760" i="11"/>
  <c r="K1744" i="11"/>
  <c r="H1744" i="11"/>
  <c r="K1728" i="11"/>
  <c r="H1728" i="11"/>
  <c r="K1712" i="11"/>
  <c r="H1712" i="11"/>
  <c r="K1696" i="11"/>
  <c r="H1696" i="11"/>
  <c r="K1680" i="11"/>
  <c r="H1680" i="11"/>
  <c r="K1664" i="11"/>
  <c r="H1664" i="11"/>
  <c r="K1648" i="11"/>
  <c r="H1648" i="11"/>
  <c r="K1632" i="11"/>
  <c r="H1632" i="11"/>
  <c r="K1616" i="11"/>
  <c r="H1616" i="11"/>
  <c r="K1600" i="11"/>
  <c r="H1600" i="11"/>
  <c r="K1584" i="11"/>
  <c r="H1584" i="11"/>
  <c r="K1568" i="11"/>
  <c r="H1568" i="11"/>
  <c r="K1552" i="11"/>
  <c r="H1552" i="11"/>
  <c r="K1536" i="11"/>
  <c r="H1536" i="11"/>
  <c r="K1520" i="11"/>
  <c r="H1520" i="11"/>
  <c r="K1504" i="11"/>
  <c r="H1504" i="11"/>
  <c r="K1488" i="11"/>
  <c r="H1488" i="11"/>
  <c r="K1472" i="11"/>
  <c r="H1472" i="11"/>
  <c r="K1456" i="11"/>
  <c r="H1456" i="11"/>
  <c r="K1440" i="11"/>
  <c r="H1440" i="11"/>
  <c r="K1424" i="11"/>
  <c r="H1424" i="11"/>
  <c r="K1408" i="11"/>
  <c r="H1408" i="11"/>
  <c r="K1392" i="11"/>
  <c r="H1392" i="11"/>
  <c r="K1376" i="11"/>
  <c r="H1376" i="11"/>
  <c r="K1360" i="11"/>
  <c r="H1360" i="11"/>
  <c r="K1344" i="11"/>
  <c r="H1344" i="11"/>
  <c r="K1328" i="11"/>
  <c r="H1328" i="11"/>
  <c r="K1312" i="11"/>
  <c r="H1312" i="11"/>
  <c r="K1296" i="11"/>
  <c r="H1296" i="11"/>
  <c r="K1280" i="11"/>
  <c r="H1280" i="11"/>
  <c r="K1264" i="11"/>
  <c r="H1264" i="11"/>
  <c r="K1248" i="11"/>
  <c r="H1248" i="11"/>
  <c r="K1232" i="11"/>
  <c r="H1232" i="11"/>
  <c r="K1216" i="11"/>
  <c r="H1216" i="11"/>
  <c r="K1200" i="11"/>
  <c r="H1200" i="11"/>
  <c r="K1184" i="11"/>
  <c r="H1184" i="11"/>
  <c r="K1168" i="11"/>
  <c r="H1168" i="11"/>
  <c r="K1152" i="11"/>
  <c r="H1152" i="11"/>
  <c r="K1136" i="11"/>
  <c r="H1136" i="11"/>
  <c r="K1120" i="11"/>
  <c r="H1120" i="11"/>
  <c r="K1104" i="11"/>
  <c r="H1104" i="11"/>
  <c r="K1088" i="11"/>
  <c r="H1088" i="11"/>
  <c r="K1072" i="11"/>
  <c r="H1072" i="11"/>
  <c r="K1056" i="11"/>
  <c r="H1056" i="11"/>
  <c r="K1040" i="11"/>
  <c r="H1040" i="11"/>
  <c r="K1024" i="11"/>
  <c r="H1024" i="11"/>
  <c r="K1008" i="11"/>
  <c r="H1008" i="11"/>
  <c r="K992" i="11"/>
  <c r="H992" i="11"/>
  <c r="K976" i="11"/>
  <c r="H976" i="11"/>
  <c r="K960" i="11"/>
  <c r="H960" i="11"/>
  <c r="K944" i="11"/>
  <c r="H944" i="11"/>
  <c r="K928" i="11"/>
  <c r="H928" i="11"/>
  <c r="K912" i="11"/>
  <c r="H912" i="11"/>
  <c r="K896" i="11"/>
  <c r="H896" i="11"/>
  <c r="K880" i="11"/>
  <c r="H880" i="11"/>
  <c r="K864" i="11"/>
  <c r="H864" i="11"/>
  <c r="K848" i="11"/>
  <c r="H848" i="11"/>
  <c r="K832" i="11"/>
  <c r="H832" i="11"/>
  <c r="K816" i="11"/>
  <c r="H816" i="11"/>
  <c r="K800" i="11"/>
  <c r="H800" i="11"/>
  <c r="K784" i="11"/>
  <c r="H784" i="11"/>
  <c r="K768" i="11"/>
  <c r="H768" i="11"/>
  <c r="K752" i="11"/>
  <c r="H752" i="11"/>
  <c r="K736" i="11"/>
  <c r="H736" i="11"/>
  <c r="K720" i="11"/>
  <c r="H720" i="11"/>
  <c r="K704" i="11"/>
  <c r="H704" i="11"/>
  <c r="K688" i="11"/>
  <c r="H688" i="11"/>
  <c r="K672" i="11"/>
  <c r="H672" i="11"/>
  <c r="K656" i="11"/>
  <c r="H656" i="11"/>
  <c r="K640" i="11"/>
  <c r="H640" i="11"/>
  <c r="K624" i="11"/>
  <c r="H624" i="11"/>
  <c r="K608" i="11"/>
  <c r="H608" i="11"/>
  <c r="K592" i="11"/>
  <c r="H592" i="11"/>
  <c r="K576" i="11"/>
  <c r="H576" i="11"/>
  <c r="K560" i="11"/>
  <c r="H560" i="11"/>
  <c r="K544" i="11"/>
  <c r="H544" i="11"/>
  <c r="K528" i="11"/>
  <c r="H528" i="11"/>
  <c r="K512" i="11"/>
  <c r="H512" i="11"/>
  <c r="K496" i="11"/>
  <c r="H496" i="11"/>
  <c r="K480" i="11"/>
  <c r="H480" i="11"/>
  <c r="K464" i="11"/>
  <c r="H464" i="11"/>
  <c r="K448" i="11"/>
  <c r="H448" i="11"/>
  <c r="K432" i="11"/>
  <c r="H432" i="11"/>
  <c r="K416" i="11"/>
  <c r="H416" i="11"/>
  <c r="K400" i="11"/>
  <c r="H400" i="11"/>
  <c r="K384" i="11"/>
  <c r="H384" i="11"/>
  <c r="K368" i="11"/>
  <c r="H368" i="11"/>
  <c r="K352" i="11"/>
  <c r="H352" i="11"/>
  <c r="K336" i="11"/>
  <c r="H336" i="11"/>
  <c r="K320" i="11"/>
  <c r="H320" i="11"/>
  <c r="K304" i="11"/>
  <c r="H304" i="11"/>
  <c r="K288" i="11"/>
  <c r="H288" i="11"/>
  <c r="K272" i="11"/>
  <c r="H272" i="11"/>
  <c r="K256" i="11"/>
  <c r="H256" i="11"/>
  <c r="K240" i="11"/>
  <c r="H240" i="11"/>
  <c r="K224" i="11"/>
  <c r="H224" i="11"/>
  <c r="K208" i="11"/>
  <c r="H208" i="11"/>
  <c r="K192" i="11"/>
  <c r="H192" i="11"/>
  <c r="K176" i="11"/>
  <c r="H176" i="11"/>
  <c r="K160" i="11"/>
  <c r="H160" i="11"/>
  <c r="K144" i="11"/>
  <c r="H144" i="11"/>
  <c r="K128" i="11"/>
  <c r="H128" i="11"/>
  <c r="K112" i="11"/>
  <c r="H112" i="11"/>
  <c r="K96" i="11"/>
  <c r="H96" i="11"/>
  <c r="K80" i="11"/>
  <c r="H80" i="11"/>
  <c r="K64" i="11"/>
  <c r="H64" i="11"/>
  <c r="K48" i="11"/>
  <c r="H48" i="11"/>
  <c r="K32" i="11"/>
  <c r="H32" i="11"/>
  <c r="K16" i="11"/>
  <c r="H16" i="11"/>
  <c r="K102" i="11"/>
  <c r="H102" i="11"/>
  <c r="K2261" i="11"/>
  <c r="H2261" i="11"/>
  <c r="K2165" i="11"/>
  <c r="H2165" i="11"/>
  <c r="K2021" i="11"/>
  <c r="H2021" i="11"/>
  <c r="K1829" i="11"/>
  <c r="H1829" i="11"/>
  <c r="K1637" i="11"/>
  <c r="H1637" i="11"/>
  <c r="K1381" i="11"/>
  <c r="H1381" i="11"/>
  <c r="K997" i="11"/>
  <c r="H997" i="11"/>
  <c r="K85" i="11"/>
  <c r="H85" i="11"/>
  <c r="K2255" i="11"/>
  <c r="H2255" i="11"/>
  <c r="K2191" i="11"/>
  <c r="H2191" i="11"/>
  <c r="K2143" i="11"/>
  <c r="H2143" i="11"/>
  <c r="K2095" i="11"/>
  <c r="H2095" i="11"/>
  <c r="K2047" i="11"/>
  <c r="H2047" i="11"/>
  <c r="K1999" i="11"/>
  <c r="H1999" i="11"/>
  <c r="K1951" i="11"/>
  <c r="H1951" i="11"/>
  <c r="K1903" i="11"/>
  <c r="H1903" i="11"/>
  <c r="K1855" i="11"/>
  <c r="H1855" i="11"/>
  <c r="K1775" i="11"/>
  <c r="H1775" i="11"/>
  <c r="K1711" i="11"/>
  <c r="H1711" i="11"/>
  <c r="K1647" i="11"/>
  <c r="H1647" i="11"/>
  <c r="K1583" i="11"/>
  <c r="H1583" i="11"/>
  <c r="K1519" i="11"/>
  <c r="H1519" i="11"/>
  <c r="K1455" i="11"/>
  <c r="H1455" i="11"/>
  <c r="K1407" i="11"/>
  <c r="H1407" i="11"/>
  <c r="K1359" i="11"/>
  <c r="H1359" i="11"/>
  <c r="K1311" i="11"/>
  <c r="H1311" i="11"/>
  <c r="K1263" i="11"/>
  <c r="H1263" i="11"/>
  <c r="K1199" i="11"/>
  <c r="H1199" i="11"/>
  <c r="K1135" i="11"/>
  <c r="H1135" i="11"/>
  <c r="K1071" i="11"/>
  <c r="H1071" i="11"/>
  <c r="K1007" i="11"/>
  <c r="H1007" i="11"/>
  <c r="K959" i="11"/>
  <c r="H959" i="11"/>
  <c r="K911" i="11"/>
  <c r="H911" i="11"/>
  <c r="K863" i="11"/>
  <c r="H863" i="11"/>
  <c r="K799" i="11"/>
  <c r="H799" i="11"/>
  <c r="K735" i="11"/>
  <c r="H735" i="11"/>
  <c r="K687" i="11"/>
  <c r="H687" i="11"/>
  <c r="K639" i="11"/>
  <c r="H639" i="11"/>
  <c r="K575" i="11"/>
  <c r="H575" i="11"/>
  <c r="K511" i="11"/>
  <c r="H511" i="11"/>
  <c r="K463" i="11"/>
  <c r="H463" i="11"/>
  <c r="K415" i="11"/>
  <c r="H415" i="11"/>
  <c r="K351" i="11"/>
  <c r="H351" i="11"/>
  <c r="K287" i="11"/>
  <c r="H287" i="11"/>
  <c r="K223" i="11"/>
  <c r="H223" i="11"/>
  <c r="K159" i="11"/>
  <c r="H159" i="11"/>
  <c r="K111" i="11"/>
  <c r="H111" i="11"/>
  <c r="K63" i="11"/>
  <c r="H63" i="11"/>
  <c r="K31" i="11"/>
  <c r="H31" i="11"/>
  <c r="K6" i="11"/>
  <c r="H6" i="11"/>
  <c r="K54" i="11"/>
  <c r="H54" i="11"/>
  <c r="K2181" i="11"/>
  <c r="H2181" i="11"/>
  <c r="K2037" i="11"/>
  <c r="H2037" i="11"/>
  <c r="K1893" i="11"/>
  <c r="H1893" i="11"/>
  <c r="K1781" i="11"/>
  <c r="H1781" i="11"/>
  <c r="K1621" i="11"/>
  <c r="H1621" i="11"/>
  <c r="K1365" i="11"/>
  <c r="H1365" i="11"/>
  <c r="K981" i="11"/>
  <c r="H981" i="11"/>
  <c r="K21" i="11"/>
  <c r="H21" i="11"/>
  <c r="K2223" i="11"/>
  <c r="H2223" i="11"/>
  <c r="K2175" i="11"/>
  <c r="H2175" i="11"/>
  <c r="K2127" i="11"/>
  <c r="H2127" i="11"/>
  <c r="K2079" i="11"/>
  <c r="H2079" i="11"/>
  <c r="K2015" i="11"/>
  <c r="H2015" i="11"/>
  <c r="K1967" i="11"/>
  <c r="H1967" i="11"/>
  <c r="K1919" i="11"/>
  <c r="H1919" i="11"/>
  <c r="K1871" i="11"/>
  <c r="H1871" i="11"/>
  <c r="K1823" i="11"/>
  <c r="H1823" i="11"/>
  <c r="K1791" i="11"/>
  <c r="H1791" i="11"/>
  <c r="K1743" i="11"/>
  <c r="H1743" i="11"/>
  <c r="K1695" i="11"/>
  <c r="H1695" i="11"/>
  <c r="K1663" i="11"/>
  <c r="H1663" i="11"/>
  <c r="K1615" i="11"/>
  <c r="H1615" i="11"/>
  <c r="K1567" i="11"/>
  <c r="H1567" i="11"/>
  <c r="K1535" i="11"/>
  <c r="H1535" i="11"/>
  <c r="K1487" i="11"/>
  <c r="H1487" i="11"/>
  <c r="K1439" i="11"/>
  <c r="H1439" i="11"/>
  <c r="K1391" i="11"/>
  <c r="H1391" i="11"/>
  <c r="K1343" i="11"/>
  <c r="H1343" i="11"/>
  <c r="K1295" i="11"/>
  <c r="H1295" i="11"/>
  <c r="K1247" i="11"/>
  <c r="H1247" i="11"/>
  <c r="K1215" i="11"/>
  <c r="H1215" i="11"/>
  <c r="K1167" i="11"/>
  <c r="H1167" i="11"/>
  <c r="K1119" i="11"/>
  <c r="H1119" i="11"/>
  <c r="K1087" i="11"/>
  <c r="H1087" i="11"/>
  <c r="K1039" i="11"/>
  <c r="H1039" i="11"/>
  <c r="K1023" i="11"/>
  <c r="H1023" i="11"/>
  <c r="K975" i="11"/>
  <c r="H975" i="11"/>
  <c r="K927" i="11"/>
  <c r="H927" i="11"/>
  <c r="K879" i="11"/>
  <c r="H879" i="11"/>
  <c r="K831" i="11"/>
  <c r="H831" i="11"/>
  <c r="K783" i="11"/>
  <c r="H783" i="11"/>
  <c r="K751" i="11"/>
  <c r="H751" i="11"/>
  <c r="K703" i="11"/>
  <c r="H703" i="11"/>
  <c r="K655" i="11"/>
  <c r="H655" i="11"/>
  <c r="K607" i="11"/>
  <c r="H607" i="11"/>
  <c r="K559" i="11"/>
  <c r="H559" i="11"/>
  <c r="K527" i="11"/>
  <c r="H527" i="11"/>
  <c r="K479" i="11"/>
  <c r="H479" i="11"/>
  <c r="K431" i="11"/>
  <c r="H431" i="11"/>
  <c r="K367" i="11"/>
  <c r="H367" i="11"/>
  <c r="K319" i="11"/>
  <c r="H319" i="11"/>
  <c r="K271" i="11"/>
  <c r="H271" i="11"/>
  <c r="K239" i="11"/>
  <c r="H239" i="11"/>
  <c r="K191" i="11"/>
  <c r="H191" i="11"/>
  <c r="K143" i="11"/>
  <c r="H143" i="11"/>
  <c r="K79" i="11"/>
  <c r="H79" i="11"/>
  <c r="K2254" i="11"/>
  <c r="H2254" i="11"/>
  <c r="K2238" i="11"/>
  <c r="H2238" i="11"/>
  <c r="K2222" i="11"/>
  <c r="H2222" i="11"/>
  <c r="K2206" i="11"/>
  <c r="H2206" i="11"/>
  <c r="K2190" i="11"/>
  <c r="H2190" i="11"/>
  <c r="K2174" i="11"/>
  <c r="H2174" i="11"/>
  <c r="K2158" i="11"/>
  <c r="H2158" i="11"/>
  <c r="K2142" i="11"/>
  <c r="H2142" i="11"/>
  <c r="K2126" i="11"/>
  <c r="H2126" i="11"/>
  <c r="K2110" i="11"/>
  <c r="H2110" i="11"/>
  <c r="K2094" i="11"/>
  <c r="H2094" i="11"/>
  <c r="K2078" i="11"/>
  <c r="H2078" i="11"/>
  <c r="K2062" i="11"/>
  <c r="H2062" i="11"/>
  <c r="K2046" i="11"/>
  <c r="H2046" i="11"/>
  <c r="K2030" i="11"/>
  <c r="H2030" i="11"/>
  <c r="K2014" i="11"/>
  <c r="H2014" i="11"/>
  <c r="K1998" i="11"/>
  <c r="H1998" i="11"/>
  <c r="K1982" i="11"/>
  <c r="H1982" i="11"/>
  <c r="K1966" i="11"/>
  <c r="H1966" i="11"/>
  <c r="K166" i="11"/>
  <c r="H166" i="11"/>
  <c r="K70" i="11"/>
  <c r="H70" i="11"/>
  <c r="K2213" i="11"/>
  <c r="H2213" i="11"/>
  <c r="K2085" i="11"/>
  <c r="H2085" i="11"/>
  <c r="K1989" i="11"/>
  <c r="H1989" i="11"/>
  <c r="K1861" i="11"/>
  <c r="H1861" i="11"/>
  <c r="K1717" i="11"/>
  <c r="H1717" i="11"/>
  <c r="K1557" i="11"/>
  <c r="H1557" i="11"/>
  <c r="K1333" i="11"/>
  <c r="H1333" i="11"/>
  <c r="K933" i="11"/>
  <c r="H933" i="11"/>
  <c r="K37" i="11"/>
  <c r="H37" i="11"/>
  <c r="K2239" i="11"/>
  <c r="H2239" i="11"/>
  <c r="K2207" i="11"/>
  <c r="H2207" i="11"/>
  <c r="K2159" i="11"/>
  <c r="H2159" i="11"/>
  <c r="K2111" i="11"/>
  <c r="H2111" i="11"/>
  <c r="K2063" i="11"/>
  <c r="H2063" i="11"/>
  <c r="K2031" i="11"/>
  <c r="H2031" i="11"/>
  <c r="K1983" i="11"/>
  <c r="H1983" i="11"/>
  <c r="K1935" i="11"/>
  <c r="H1935" i="11"/>
  <c r="K1887" i="11"/>
  <c r="H1887" i="11"/>
  <c r="K1839" i="11"/>
  <c r="H1839" i="11"/>
  <c r="K1807" i="11"/>
  <c r="H1807" i="11"/>
  <c r="K1759" i="11"/>
  <c r="H1759" i="11"/>
  <c r="K1727" i="11"/>
  <c r="H1727" i="11"/>
  <c r="K1679" i="11"/>
  <c r="H1679" i="11"/>
  <c r="K1631" i="11"/>
  <c r="H1631" i="11"/>
  <c r="K1599" i="11"/>
  <c r="H1599" i="11"/>
  <c r="K1551" i="11"/>
  <c r="H1551" i="11"/>
  <c r="K1503" i="11"/>
  <c r="H1503" i="11"/>
  <c r="K1471" i="11"/>
  <c r="H1471" i="11"/>
  <c r="K1423" i="11"/>
  <c r="H1423" i="11"/>
  <c r="K1375" i="11"/>
  <c r="H1375" i="11"/>
  <c r="K1327" i="11"/>
  <c r="H1327" i="11"/>
  <c r="K1279" i="11"/>
  <c r="H1279" i="11"/>
  <c r="K1231" i="11"/>
  <c r="H1231" i="11"/>
  <c r="K1183" i="11"/>
  <c r="H1183" i="11"/>
  <c r="K1151" i="11"/>
  <c r="H1151" i="11"/>
  <c r="K1103" i="11"/>
  <c r="H1103" i="11"/>
  <c r="K1055" i="11"/>
  <c r="H1055" i="11"/>
  <c r="K991" i="11"/>
  <c r="H991" i="11"/>
  <c r="K943" i="11"/>
  <c r="H943" i="11"/>
  <c r="K895" i="11"/>
  <c r="H895" i="11"/>
  <c r="K847" i="11"/>
  <c r="H847" i="11"/>
  <c r="K815" i="11"/>
  <c r="H815" i="11"/>
  <c r="K767" i="11"/>
  <c r="H767" i="11"/>
  <c r="K719" i="11"/>
  <c r="H719" i="11"/>
  <c r="K671" i="11"/>
  <c r="H671" i="11"/>
  <c r="K623" i="11"/>
  <c r="H623" i="11"/>
  <c r="K591" i="11"/>
  <c r="H591" i="11"/>
  <c r="K543" i="11"/>
  <c r="H543" i="11"/>
  <c r="K495" i="11"/>
  <c r="H495" i="11"/>
  <c r="K447" i="11"/>
  <c r="H447" i="11"/>
  <c r="K399" i="11"/>
  <c r="H399" i="11"/>
  <c r="K383" i="11"/>
  <c r="H383" i="11"/>
  <c r="K335" i="11"/>
  <c r="H335" i="11"/>
  <c r="K303" i="11"/>
  <c r="H303" i="11"/>
  <c r="K255" i="11"/>
  <c r="H255" i="11"/>
  <c r="K207" i="11"/>
  <c r="H207" i="11"/>
  <c r="K175" i="11"/>
  <c r="H175" i="11"/>
  <c r="K127" i="11"/>
  <c r="H127" i="11"/>
  <c r="K95" i="11"/>
  <c r="H95" i="11"/>
  <c r="K47" i="11"/>
  <c r="H47" i="11"/>
  <c r="K15" i="11"/>
  <c r="H15" i="11"/>
  <c r="K2253" i="11"/>
  <c r="H2253" i="11"/>
  <c r="K2237" i="11"/>
  <c r="H2237" i="11"/>
  <c r="K2221" i="11"/>
  <c r="H2221" i="11"/>
  <c r="K2205" i="11"/>
  <c r="H2205" i="11"/>
  <c r="K2189" i="11"/>
  <c r="H2189" i="11"/>
  <c r="K2173" i="11"/>
  <c r="H2173" i="11"/>
  <c r="K2157" i="11"/>
  <c r="H2157" i="11"/>
  <c r="K2265" i="11"/>
  <c r="H2265" i="11"/>
  <c r="K2272" i="11"/>
  <c r="H2272" i="11"/>
  <c r="K2264" i="11"/>
  <c r="H2264" i="11"/>
  <c r="K2271" i="11"/>
  <c r="H2271" i="11"/>
  <c r="K2412" i="11"/>
  <c r="H2412" i="11"/>
  <c r="K2396" i="11"/>
  <c r="H2396" i="11"/>
  <c r="K2380" i="11"/>
  <c r="H2380" i="11"/>
  <c r="K2364" i="11"/>
  <c r="H2364" i="11"/>
  <c r="K2348" i="11"/>
  <c r="H2348" i="11"/>
  <c r="K2332" i="11"/>
  <c r="H2332" i="11"/>
  <c r="K2316" i="11"/>
  <c r="H2316" i="11"/>
  <c r="K2300" i="11"/>
  <c r="H2300" i="11"/>
  <c r="K2284" i="11"/>
  <c r="H2284" i="11"/>
  <c r="H2836" i="11"/>
  <c r="H2820" i="11"/>
  <c r="H2804" i="11"/>
  <c r="H2788" i="11"/>
  <c r="H2772" i="11"/>
  <c r="H2756" i="11"/>
  <c r="H2740" i="11"/>
  <c r="H2724" i="11"/>
  <c r="H2708" i="11"/>
  <c r="H2692" i="11"/>
  <c r="H2676" i="11"/>
  <c r="H2660" i="11"/>
  <c r="H2644" i="11"/>
  <c r="H2628" i="11"/>
  <c r="H2612" i="11"/>
  <c r="H2596" i="11"/>
  <c r="H2580" i="11"/>
  <c r="H2564" i="11"/>
  <c r="H2548" i="11"/>
  <c r="H2532" i="11"/>
  <c r="H2516" i="11"/>
  <c r="H2500" i="11"/>
  <c r="H2484" i="11"/>
  <c r="H2468" i="11"/>
  <c r="H2452" i="11"/>
  <c r="H2436" i="11"/>
  <c r="H2420" i="11"/>
  <c r="H2403" i="11"/>
  <c r="H2324" i="11"/>
  <c r="K2270" i="11"/>
  <c r="H2270" i="11"/>
  <c r="K2395" i="11"/>
  <c r="H2395" i="11"/>
  <c r="K2379" i="11"/>
  <c r="H2379" i="11"/>
  <c r="K2363" i="11"/>
  <c r="H2363" i="11"/>
  <c r="K2347" i="11"/>
  <c r="H2347" i="11"/>
  <c r="K2331" i="11"/>
  <c r="H2331" i="11"/>
  <c r="K2315" i="11"/>
  <c r="H2315" i="11"/>
  <c r="K2299" i="11"/>
  <c r="H2299" i="11"/>
  <c r="K2283" i="11"/>
  <c r="H2283" i="11"/>
  <c r="H2834" i="11"/>
  <c r="H2818" i="11"/>
  <c r="H2802" i="11"/>
  <c r="H2786" i="11"/>
  <c r="H2770" i="11"/>
  <c r="H2754" i="11"/>
  <c r="H2738" i="11"/>
  <c r="H2722" i="11"/>
  <c r="H2706" i="11"/>
  <c r="H2690" i="11"/>
  <c r="H2674" i="11"/>
  <c r="H2658" i="11"/>
  <c r="H2642" i="11"/>
  <c r="H2626" i="11"/>
  <c r="H2610" i="11"/>
  <c r="H2594" i="11"/>
  <c r="H2578" i="11"/>
  <c r="H2562" i="11"/>
  <c r="H2546" i="11"/>
  <c r="H2530" i="11"/>
  <c r="H2514" i="11"/>
  <c r="H2498" i="11"/>
  <c r="H2482" i="11"/>
  <c r="H2466" i="11"/>
  <c r="H2450" i="11"/>
  <c r="H2434" i="11"/>
  <c r="H2418" i="11"/>
  <c r="H2401" i="11"/>
  <c r="H2308" i="11"/>
  <c r="H1166" i="11"/>
  <c r="H2833" i="11"/>
  <c r="H2817" i="11"/>
  <c r="H2801" i="11"/>
  <c r="H2785" i="11"/>
  <c r="H2769" i="11"/>
  <c r="H2753" i="11"/>
  <c r="H2737" i="11"/>
  <c r="H2721" i="11"/>
  <c r="H2705" i="11"/>
  <c r="H2689" i="11"/>
  <c r="H2673" i="11"/>
  <c r="H2657" i="11"/>
  <c r="H2641" i="11"/>
  <c r="H2625" i="11"/>
  <c r="H2609" i="11"/>
  <c r="H2593" i="11"/>
  <c r="H2577" i="11"/>
  <c r="H2561" i="11"/>
  <c r="H2545" i="11"/>
  <c r="H2529" i="11"/>
  <c r="H2513" i="11"/>
  <c r="H2497" i="11"/>
  <c r="H2481" i="11"/>
  <c r="H2465" i="11"/>
  <c r="H2449" i="11"/>
  <c r="H2433" i="11"/>
  <c r="H2417" i="11"/>
  <c r="H2388" i="11"/>
  <c r="H2307" i="11"/>
  <c r="K2269" i="11"/>
  <c r="H2269" i="11"/>
  <c r="K2394" i="11"/>
  <c r="H2394" i="11"/>
  <c r="K2378" i="11"/>
  <c r="H2378" i="11"/>
  <c r="K2362" i="11"/>
  <c r="H2362" i="11"/>
  <c r="K2346" i="11"/>
  <c r="H2346" i="11"/>
  <c r="K2338" i="11"/>
  <c r="H2338" i="11"/>
  <c r="K2330" i="11"/>
  <c r="H2330" i="11"/>
  <c r="K2322" i="11"/>
  <c r="H2322" i="11"/>
  <c r="K2314" i="11"/>
  <c r="H2314" i="11"/>
  <c r="K2306" i="11"/>
  <c r="H2306" i="11"/>
  <c r="K2298" i="11"/>
  <c r="H2298" i="11"/>
  <c r="K2290" i="11"/>
  <c r="H2290" i="11"/>
  <c r="K2282" i="11"/>
  <c r="H2282" i="11"/>
  <c r="K2274" i="11"/>
  <c r="H2274" i="11"/>
  <c r="H2832" i="11"/>
  <c r="H2816" i="11"/>
  <c r="H2800" i="11"/>
  <c r="H2784" i="11"/>
  <c r="H2768" i="11"/>
  <c r="H2752" i="11"/>
  <c r="H2736" i="11"/>
  <c r="H2720" i="11"/>
  <c r="H2704" i="11"/>
  <c r="H2688" i="11"/>
  <c r="H2672" i="11"/>
  <c r="H2656" i="11"/>
  <c r="H2640" i="11"/>
  <c r="H2624" i="11"/>
  <c r="H2608" i="11"/>
  <c r="H2592" i="11"/>
  <c r="H2576" i="11"/>
  <c r="H2560" i="11"/>
  <c r="H2544" i="11"/>
  <c r="H2528" i="11"/>
  <c r="H2512" i="11"/>
  <c r="H2496" i="11"/>
  <c r="H2480" i="11"/>
  <c r="H2464" i="11"/>
  <c r="H2448" i="11"/>
  <c r="H2432" i="11"/>
  <c r="H2416" i="11"/>
  <c r="H2387" i="11"/>
  <c r="H2292" i="11"/>
  <c r="H2831" i="11"/>
  <c r="H2815" i="11"/>
  <c r="H2799" i="11"/>
  <c r="H2783" i="11"/>
  <c r="H2767" i="11"/>
  <c r="H2751" i="11"/>
  <c r="H2735" i="11"/>
  <c r="H2719" i="11"/>
  <c r="H2703" i="11"/>
  <c r="H2687" i="11"/>
  <c r="H2671" i="11"/>
  <c r="H2655" i="11"/>
  <c r="H2639" i="11"/>
  <c r="H2623" i="11"/>
  <c r="H2607" i="11"/>
  <c r="H2591" i="11"/>
  <c r="H2575" i="11"/>
  <c r="H2559" i="11"/>
  <c r="H2543" i="11"/>
  <c r="H2527" i="11"/>
  <c r="H2511" i="11"/>
  <c r="H2495" i="11"/>
  <c r="H2479" i="11"/>
  <c r="H2463" i="11"/>
  <c r="H2447" i="11"/>
  <c r="H2431" i="11"/>
  <c r="H2415" i="11"/>
  <c r="H2386" i="11"/>
  <c r="H2291" i="11"/>
  <c r="K2268" i="11"/>
  <c r="H2268" i="11"/>
  <c r="K2393" i="11"/>
  <c r="H2393" i="11"/>
  <c r="K2377" i="11"/>
  <c r="H2377" i="11"/>
  <c r="K2361" i="11"/>
  <c r="H2361" i="11"/>
  <c r="K2353" i="11"/>
  <c r="H2353" i="11"/>
  <c r="K2345" i="11"/>
  <c r="H2345" i="11"/>
  <c r="K2337" i="11"/>
  <c r="H2337" i="11"/>
  <c r="K2329" i="11"/>
  <c r="H2329" i="11"/>
  <c r="K2321" i="11"/>
  <c r="H2321" i="11"/>
  <c r="K2313" i="11"/>
  <c r="H2313" i="11"/>
  <c r="K2305" i="11"/>
  <c r="H2305" i="11"/>
  <c r="K2297" i="11"/>
  <c r="H2297" i="11"/>
  <c r="K2289" i="11"/>
  <c r="H2289" i="11"/>
  <c r="K2281" i="11"/>
  <c r="H2281" i="11"/>
  <c r="K2273" i="11"/>
  <c r="H2273" i="11"/>
  <c r="H2830" i="11"/>
  <c r="H2814" i="11"/>
  <c r="H2798" i="11"/>
  <c r="H2782" i="11"/>
  <c r="H2766" i="11"/>
  <c r="H2750" i="11"/>
  <c r="H2734" i="11"/>
  <c r="H2718" i="11"/>
  <c r="H2702" i="11"/>
  <c r="H2686" i="11"/>
  <c r="H2670" i="11"/>
  <c r="H2654" i="11"/>
  <c r="H2638" i="11"/>
  <c r="H2622" i="11"/>
  <c r="H2606" i="11"/>
  <c r="H2590" i="11"/>
  <c r="H2574" i="11"/>
  <c r="H2558" i="11"/>
  <c r="H2542" i="11"/>
  <c r="H2526" i="11"/>
  <c r="H2510" i="11"/>
  <c r="H2494" i="11"/>
  <c r="H2478" i="11"/>
  <c r="H2462" i="11"/>
  <c r="H2446" i="11"/>
  <c r="H2430" i="11"/>
  <c r="H2414" i="11"/>
  <c r="H2385" i="11"/>
  <c r="H2276" i="11"/>
  <c r="H2845" i="11"/>
  <c r="H2829" i="11"/>
  <c r="H2813" i="11"/>
  <c r="H2797" i="11"/>
  <c r="H2781" i="11"/>
  <c r="H2765" i="11"/>
  <c r="H2749" i="11"/>
  <c r="H2733" i="11"/>
  <c r="H2717" i="11"/>
  <c r="H2701" i="11"/>
  <c r="H2685" i="11"/>
  <c r="H2669" i="11"/>
  <c r="H2653" i="11"/>
  <c r="H2637" i="11"/>
  <c r="H2621" i="11"/>
  <c r="H2605" i="11"/>
  <c r="H2589" i="11"/>
  <c r="H2573" i="11"/>
  <c r="H2557" i="11"/>
  <c r="H2541" i="11"/>
  <c r="H2525" i="11"/>
  <c r="H2509" i="11"/>
  <c r="H2493" i="11"/>
  <c r="H2477" i="11"/>
  <c r="H2461" i="11"/>
  <c r="H2445" i="11"/>
  <c r="H2429" i="11"/>
  <c r="H2413" i="11"/>
  <c r="H2372" i="11"/>
  <c r="H2275" i="11"/>
  <c r="K2267" i="11"/>
  <c r="H2267" i="11"/>
  <c r="K2400" i="11"/>
  <c r="H2400" i="11"/>
  <c r="K2392" i="11"/>
  <c r="H2392" i="11"/>
  <c r="K2384" i="11"/>
  <c r="H2384" i="11"/>
  <c r="K2376" i="11"/>
  <c r="H2376" i="11"/>
  <c r="K2368" i="11"/>
  <c r="H2368" i="11"/>
  <c r="K2360" i="11"/>
  <c r="H2360" i="11"/>
  <c r="K2352" i="11"/>
  <c r="H2352" i="11"/>
  <c r="K2344" i="11"/>
  <c r="H2344" i="11"/>
  <c r="K2336" i="11"/>
  <c r="H2336" i="11"/>
  <c r="K2328" i="11"/>
  <c r="H2328" i="11"/>
  <c r="K2320" i="11"/>
  <c r="H2320" i="11"/>
  <c r="K2312" i="11"/>
  <c r="H2312" i="11"/>
  <c r="K2304" i="11"/>
  <c r="H2304" i="11"/>
  <c r="K2296" i="11"/>
  <c r="H2296" i="11"/>
  <c r="K2288" i="11"/>
  <c r="H2288" i="11"/>
  <c r="K2280" i="11"/>
  <c r="H2280" i="11"/>
  <c r="H2844" i="11"/>
  <c r="H2828" i="11"/>
  <c r="H2812" i="11"/>
  <c r="H2796" i="11"/>
  <c r="H2780" i="11"/>
  <c r="H2764" i="11"/>
  <c r="H2748" i="11"/>
  <c r="H2732" i="11"/>
  <c r="H2716" i="11"/>
  <c r="H2700" i="11"/>
  <c r="H2684" i="11"/>
  <c r="H2668" i="11"/>
  <c r="H2652" i="11"/>
  <c r="H2636" i="11"/>
  <c r="H2620" i="11"/>
  <c r="H2604" i="11"/>
  <c r="H2588" i="11"/>
  <c r="H2572" i="11"/>
  <c r="H2556" i="11"/>
  <c r="H2540" i="11"/>
  <c r="H2524" i="11"/>
  <c r="H2508" i="11"/>
  <c r="H2492" i="11"/>
  <c r="H2476" i="11"/>
  <c r="H2460" i="11"/>
  <c r="H2444" i="11"/>
  <c r="H2428" i="11"/>
  <c r="H2411" i="11"/>
  <c r="H2371" i="11"/>
  <c r="H2843" i="11"/>
  <c r="H2827" i="11"/>
  <c r="H2811" i="11"/>
  <c r="H2795" i="11"/>
  <c r="H2779" i="11"/>
  <c r="H2763" i="11"/>
  <c r="H2747" i="11"/>
  <c r="H2731" i="11"/>
  <c r="H2715" i="11"/>
  <c r="H2699" i="11"/>
  <c r="H2683" i="11"/>
  <c r="H2667" i="11"/>
  <c r="H2651" i="11"/>
  <c r="H2635" i="11"/>
  <c r="H2619" i="11"/>
  <c r="H2603" i="11"/>
  <c r="H2587" i="11"/>
  <c r="H2571" i="11"/>
  <c r="H2555" i="11"/>
  <c r="H2539" i="11"/>
  <c r="H2523" i="11"/>
  <c r="H2507" i="11"/>
  <c r="H2491" i="11"/>
  <c r="H2475" i="11"/>
  <c r="H2459" i="11"/>
  <c r="H2443" i="11"/>
  <c r="H2427" i="11"/>
  <c r="H2410" i="11"/>
  <c r="H2370" i="11"/>
  <c r="K1950" i="11"/>
  <c r="H1950" i="11"/>
  <c r="K1934" i="11"/>
  <c r="H1934" i="11"/>
  <c r="K1918" i="11"/>
  <c r="H1918" i="11"/>
  <c r="K1902" i="11"/>
  <c r="H1902" i="11"/>
  <c r="K1886" i="11"/>
  <c r="H1886" i="11"/>
  <c r="K1870" i="11"/>
  <c r="H1870" i="11"/>
  <c r="K1854" i="11"/>
  <c r="H1854" i="11"/>
  <c r="K1838" i="11"/>
  <c r="H1838" i="11"/>
  <c r="K1822" i="11"/>
  <c r="H1822" i="11"/>
  <c r="K1806" i="11"/>
  <c r="H1806" i="11"/>
  <c r="K1790" i="11"/>
  <c r="H1790" i="11"/>
  <c r="K1774" i="11"/>
  <c r="H1774" i="11"/>
  <c r="K1758" i="11"/>
  <c r="H1758" i="11"/>
  <c r="K1742" i="11"/>
  <c r="H1742" i="11"/>
  <c r="K1726" i="11"/>
  <c r="H1726" i="11"/>
  <c r="K1710" i="11"/>
  <c r="H1710" i="11"/>
  <c r="K1694" i="11"/>
  <c r="H1694" i="11"/>
  <c r="K1678" i="11"/>
  <c r="H1678" i="11"/>
  <c r="K1662" i="11"/>
  <c r="H1662" i="11"/>
  <c r="K1646" i="11"/>
  <c r="H1646" i="11"/>
  <c r="K1630" i="11"/>
  <c r="H1630" i="11"/>
  <c r="K1614" i="11"/>
  <c r="H1614" i="11"/>
  <c r="K1598" i="11"/>
  <c r="H1598" i="11"/>
  <c r="K1582" i="11"/>
  <c r="H1582" i="11"/>
  <c r="K1566" i="11"/>
  <c r="H1566" i="11"/>
  <c r="K1550" i="11"/>
  <c r="H1550" i="11"/>
  <c r="K1534" i="11"/>
  <c r="H1534" i="11"/>
  <c r="K1518" i="11"/>
  <c r="H1518" i="11"/>
  <c r="K1502" i="11"/>
  <c r="H1502" i="11"/>
  <c r="K1486" i="11"/>
  <c r="H1486" i="11"/>
  <c r="K1470" i="11"/>
  <c r="H1470" i="11"/>
  <c r="K1454" i="11"/>
  <c r="H1454" i="11"/>
  <c r="K1438" i="11"/>
  <c r="H1438" i="11"/>
  <c r="K1422" i="11"/>
  <c r="H1422" i="11"/>
  <c r="K1406" i="11"/>
  <c r="H1406" i="11"/>
  <c r="K1390" i="11"/>
  <c r="H1390" i="11"/>
  <c r="K1374" i="11"/>
  <c r="H1374" i="11"/>
  <c r="K1358" i="11"/>
  <c r="H1358" i="11"/>
  <c r="K1342" i="11"/>
  <c r="H1342" i="11"/>
  <c r="K1326" i="11"/>
  <c r="H1326" i="11"/>
  <c r="K1310" i="11"/>
  <c r="H1310" i="11"/>
  <c r="K1278" i="11"/>
  <c r="H1278" i="11"/>
  <c r="K1262" i="11"/>
  <c r="H1262" i="11"/>
  <c r="K1246" i="11"/>
  <c r="H1246" i="11"/>
  <c r="K1230" i="11"/>
  <c r="H1230" i="11"/>
  <c r="K1214" i="11"/>
  <c r="H1214" i="11"/>
  <c r="K1198" i="11"/>
  <c r="H1198" i="11"/>
  <c r="K1182" i="11"/>
  <c r="H1182" i="11"/>
  <c r="K1150" i="11"/>
  <c r="H1150" i="11"/>
  <c r="K1134" i="11"/>
  <c r="H1134" i="11"/>
  <c r="K1118" i="11"/>
  <c r="H1118" i="11"/>
  <c r="K1102" i="11"/>
  <c r="H1102" i="11"/>
  <c r="K1086" i="11"/>
  <c r="H1086" i="11"/>
  <c r="K1070" i="11"/>
  <c r="H1070" i="11"/>
  <c r="K1054" i="11"/>
  <c r="H1054" i="11"/>
  <c r="K1038" i="11"/>
  <c r="H1038" i="11"/>
  <c r="K1022" i="11"/>
  <c r="H1022" i="11"/>
  <c r="K1006" i="11"/>
  <c r="H1006" i="11"/>
  <c r="K990" i="11"/>
  <c r="H990" i="11"/>
  <c r="K974" i="11"/>
  <c r="H974" i="11"/>
  <c r="K958" i="11"/>
  <c r="H958" i="11"/>
  <c r="K942" i="11"/>
  <c r="H942" i="11"/>
  <c r="K926" i="11"/>
  <c r="H926" i="11"/>
  <c r="K910" i="11"/>
  <c r="H910" i="11"/>
  <c r="K894" i="11"/>
  <c r="H894" i="11"/>
  <c r="K878" i="11"/>
  <c r="H878" i="11"/>
  <c r="K862" i="11"/>
  <c r="H862" i="11"/>
  <c r="K846" i="11"/>
  <c r="H846" i="11"/>
  <c r="K830" i="11"/>
  <c r="H830" i="11"/>
  <c r="K814" i="11"/>
  <c r="H814" i="11"/>
  <c r="K798" i="11"/>
  <c r="H798" i="11"/>
  <c r="K782" i="11"/>
  <c r="H782" i="11"/>
  <c r="K766" i="11"/>
  <c r="H766" i="11"/>
  <c r="K750" i="11"/>
  <c r="H750" i="11"/>
  <c r="K734" i="11"/>
  <c r="H734" i="11"/>
  <c r="K718" i="11"/>
  <c r="H718" i="11"/>
  <c r="K702" i="11"/>
  <c r="H702" i="11"/>
  <c r="K686" i="11"/>
  <c r="H686" i="11"/>
  <c r="K670" i="11"/>
  <c r="H670" i="11"/>
  <c r="K654" i="11"/>
  <c r="H654" i="11"/>
  <c r="K638" i="11"/>
  <c r="H638" i="11"/>
  <c r="K622" i="11"/>
  <c r="H622" i="11"/>
  <c r="K606" i="11"/>
  <c r="H606" i="11"/>
  <c r="K590" i="11"/>
  <c r="H590" i="11"/>
  <c r="K574" i="11"/>
  <c r="H574" i="11"/>
  <c r="K558" i="11"/>
  <c r="H558" i="11"/>
  <c r="K542" i="11"/>
  <c r="H542" i="11"/>
  <c r="K526" i="11"/>
  <c r="H526" i="11"/>
  <c r="K510" i="11"/>
  <c r="H510" i="11"/>
  <c r="K494" i="11"/>
  <c r="H494" i="11"/>
  <c r="K478" i="11"/>
  <c r="H478" i="11"/>
  <c r="K462" i="11"/>
  <c r="H462" i="11"/>
  <c r="K446" i="11"/>
  <c r="H446" i="11"/>
  <c r="K430" i="11"/>
  <c r="H430" i="11"/>
  <c r="K414" i="11"/>
  <c r="H414" i="11"/>
  <c r="K398" i="11"/>
  <c r="H398" i="11"/>
  <c r="K382" i="11"/>
  <c r="H382" i="11"/>
  <c r="K366" i="11"/>
  <c r="H366" i="11"/>
  <c r="K350" i="11"/>
  <c r="H350" i="11"/>
  <c r="K334" i="11"/>
  <c r="H334" i="11"/>
  <c r="K318" i="11"/>
  <c r="H318" i="11"/>
  <c r="K302" i="11"/>
  <c r="H302" i="11"/>
  <c r="K286" i="11"/>
  <c r="H286" i="11"/>
  <c r="K270" i="11"/>
  <c r="H270" i="11"/>
  <c r="K254" i="11"/>
  <c r="H254" i="11"/>
  <c r="K238" i="11"/>
  <c r="H238" i="11"/>
  <c r="K222" i="11"/>
  <c r="H222" i="11"/>
  <c r="K206" i="11"/>
  <c r="H206" i="11"/>
  <c r="K190" i="11"/>
  <c r="H190" i="11"/>
  <c r="K174" i="11"/>
  <c r="H174" i="11"/>
  <c r="K158" i="11"/>
  <c r="H158" i="11"/>
  <c r="K142" i="11"/>
  <c r="H142" i="11"/>
  <c r="K126" i="11"/>
  <c r="H126" i="11"/>
  <c r="K110" i="11"/>
  <c r="H110" i="11"/>
  <c r="K94" i="11"/>
  <c r="H94" i="11"/>
  <c r="K78" i="11"/>
  <c r="H78" i="11"/>
  <c r="K62" i="11"/>
  <c r="H62" i="11"/>
  <c r="K46" i="11"/>
  <c r="H46" i="11"/>
  <c r="K30" i="11"/>
  <c r="H30" i="11"/>
  <c r="K14" i="11"/>
  <c r="H14" i="11"/>
  <c r="K2266" i="11"/>
  <c r="H2266" i="11"/>
  <c r="K2399" i="11"/>
  <c r="H2399" i="11"/>
  <c r="K2391" i="11"/>
  <c r="H2391" i="11"/>
  <c r="K2383" i="11"/>
  <c r="H2383" i="11"/>
  <c r="K2375" i="11"/>
  <c r="H2375" i="11"/>
  <c r="K2367" i="11"/>
  <c r="H2367" i="11"/>
  <c r="K2359" i="11"/>
  <c r="H2359" i="11"/>
  <c r="K2351" i="11"/>
  <c r="H2351" i="11"/>
  <c r="K2343" i="11"/>
  <c r="H2343" i="11"/>
  <c r="K2335" i="11"/>
  <c r="H2335" i="11"/>
  <c r="K2327" i="11"/>
  <c r="H2327" i="11"/>
  <c r="K2319" i="11"/>
  <c r="H2319" i="11"/>
  <c r="K2311" i="11"/>
  <c r="H2311" i="11"/>
  <c r="K2303" i="11"/>
  <c r="H2303" i="11"/>
  <c r="K2295" i="11"/>
  <c r="H2295" i="11"/>
  <c r="K2287" i="11"/>
  <c r="H2287" i="11"/>
  <c r="K2279" i="11"/>
  <c r="H2279" i="11"/>
  <c r="H2842" i="11"/>
  <c r="H2826" i="11"/>
  <c r="H2810" i="11"/>
  <c r="H2794" i="11"/>
  <c r="H2778" i="11"/>
  <c r="H2762" i="11"/>
  <c r="H2746" i="11"/>
  <c r="H2730" i="11"/>
  <c r="H2714" i="11"/>
  <c r="H2698" i="11"/>
  <c r="H2682" i="11"/>
  <c r="H2666" i="11"/>
  <c r="H2650" i="11"/>
  <c r="H2634" i="11"/>
  <c r="H2618" i="11"/>
  <c r="H2602" i="11"/>
  <c r="H2586" i="11"/>
  <c r="H2570" i="11"/>
  <c r="H2554" i="11"/>
  <c r="H2538" i="11"/>
  <c r="H2522" i="11"/>
  <c r="H2506" i="11"/>
  <c r="H2490" i="11"/>
  <c r="H2474" i="11"/>
  <c r="H2458" i="11"/>
  <c r="H2442" i="11"/>
  <c r="H2426" i="11"/>
  <c r="H2409" i="11"/>
  <c r="H2369" i="11"/>
  <c r="K2141" i="11"/>
  <c r="H2141" i="11"/>
  <c r="K2125" i="11"/>
  <c r="H2125" i="11"/>
  <c r="K2109" i="11"/>
  <c r="H2109" i="11"/>
  <c r="K2093" i="11"/>
  <c r="H2093" i="11"/>
  <c r="K2077" i="11"/>
  <c r="H2077" i="11"/>
  <c r="K2061" i="11"/>
  <c r="H2061" i="11"/>
  <c r="K2045" i="11"/>
  <c r="H2045" i="11"/>
  <c r="K2029" i="11"/>
  <c r="H2029" i="11"/>
  <c r="K2013" i="11"/>
  <c r="H2013" i="11"/>
  <c r="K1997" i="11"/>
  <c r="H1997" i="11"/>
  <c r="K1981" i="11"/>
  <c r="H1981" i="11"/>
  <c r="K1965" i="11"/>
  <c r="H1965" i="11"/>
  <c r="K1949" i="11"/>
  <c r="H1949" i="11"/>
  <c r="K1933" i="11"/>
  <c r="H1933" i="11"/>
  <c r="K1917" i="11"/>
  <c r="H1917" i="11"/>
  <c r="K1901" i="11"/>
  <c r="H1901" i="11"/>
  <c r="K1885" i="11"/>
  <c r="H1885" i="11"/>
  <c r="K1869" i="11"/>
  <c r="H1869" i="11"/>
  <c r="K1853" i="11"/>
  <c r="H1853" i="11"/>
  <c r="K1837" i="11"/>
  <c r="H1837" i="11"/>
  <c r="K1821" i="11"/>
  <c r="H1821" i="11"/>
  <c r="K1805" i="11"/>
  <c r="H1805" i="11"/>
  <c r="K1789" i="11"/>
  <c r="H1789" i="11"/>
  <c r="K1773" i="11"/>
  <c r="H1773" i="11"/>
  <c r="K1757" i="11"/>
  <c r="H1757" i="11"/>
  <c r="K1741" i="11"/>
  <c r="H1741" i="11"/>
  <c r="K1725" i="11"/>
  <c r="H1725" i="11"/>
  <c r="K1709" i="11"/>
  <c r="H1709" i="11"/>
  <c r="K1693" i="11"/>
  <c r="H1693" i="11"/>
  <c r="K1677" i="11"/>
  <c r="H1677" i="11"/>
  <c r="K1661" i="11"/>
  <c r="H1661" i="11"/>
  <c r="K1645" i="11"/>
  <c r="H1645" i="11"/>
  <c r="K1629" i="11"/>
  <c r="H1629" i="11"/>
  <c r="K1613" i="11"/>
  <c r="H1613" i="11"/>
  <c r="K1597" i="11"/>
  <c r="H1597" i="11"/>
  <c r="K1581" i="11"/>
  <c r="H1581" i="11"/>
  <c r="K1565" i="11"/>
  <c r="H1565" i="11"/>
  <c r="K1549" i="11"/>
  <c r="H1549" i="11"/>
  <c r="K1533" i="11"/>
  <c r="H1533" i="11"/>
  <c r="K1517" i="11"/>
  <c r="H1517" i="11"/>
  <c r="K1501" i="11"/>
  <c r="H1501" i="11"/>
  <c r="K1485" i="11"/>
  <c r="H1485" i="11"/>
  <c r="K1469" i="11"/>
  <c r="H1469" i="11"/>
  <c r="K1453" i="11"/>
  <c r="H1453" i="11"/>
  <c r="K1437" i="11"/>
  <c r="H1437" i="11"/>
  <c r="K1421" i="11"/>
  <c r="H1421" i="11"/>
  <c r="K1405" i="11"/>
  <c r="H1405" i="11"/>
  <c r="K1389" i="11"/>
  <c r="H1389" i="11"/>
  <c r="K1373" i="11"/>
  <c r="H1373" i="11"/>
  <c r="K1357" i="11"/>
  <c r="H1357" i="11"/>
  <c r="K1341" i="11"/>
  <c r="H1341" i="11"/>
  <c r="K1325" i="11"/>
  <c r="H1325" i="11"/>
  <c r="K1309" i="11"/>
  <c r="H1309" i="11"/>
  <c r="K1293" i="11"/>
  <c r="H1293" i="11"/>
  <c r="K1277" i="11"/>
  <c r="H1277" i="11"/>
  <c r="K1261" i="11"/>
  <c r="H1261" i="11"/>
  <c r="K1245" i="11"/>
  <c r="H1245" i="11"/>
  <c r="K1229" i="11"/>
  <c r="H1229" i="11"/>
  <c r="K1213" i="11"/>
  <c r="H1213" i="11"/>
  <c r="K1197" i="11"/>
  <c r="H1197" i="11"/>
  <c r="K1181" i="11"/>
  <c r="H1181" i="11"/>
  <c r="K1165" i="11"/>
  <c r="H1165" i="11"/>
  <c r="K1149" i="11"/>
  <c r="H1149" i="11"/>
  <c r="K1133" i="11"/>
  <c r="H1133" i="11"/>
  <c r="K1117" i="11"/>
  <c r="H1117" i="11"/>
  <c r="K1101" i="11"/>
  <c r="H1101" i="11"/>
  <c r="K1085" i="11"/>
  <c r="H1085" i="11"/>
  <c r="K1069" i="11"/>
  <c r="H1069" i="11"/>
  <c r="K1053" i="11"/>
  <c r="H1053" i="11"/>
  <c r="K1037" i="11"/>
  <c r="H1037" i="11"/>
  <c r="K1021" i="11"/>
  <c r="H1021" i="11"/>
  <c r="K1005" i="11"/>
  <c r="H1005" i="11"/>
  <c r="K989" i="11"/>
  <c r="H989" i="11"/>
  <c r="K973" i="11"/>
  <c r="H973" i="11"/>
  <c r="K957" i="11"/>
  <c r="H957" i="11"/>
  <c r="K941" i="11"/>
  <c r="H941" i="11"/>
  <c r="K925" i="11"/>
  <c r="H925" i="11"/>
  <c r="K909" i="11"/>
  <c r="H909" i="11"/>
  <c r="K893" i="11"/>
  <c r="H893" i="11"/>
  <c r="K877" i="11"/>
  <c r="H877" i="11"/>
  <c r="K861" i="11"/>
  <c r="H861" i="11"/>
  <c r="K845" i="11"/>
  <c r="H845" i="11"/>
  <c r="K829" i="11"/>
  <c r="H829" i="11"/>
  <c r="K813" i="11"/>
  <c r="H813" i="11"/>
  <c r="K797" i="11"/>
  <c r="H797" i="11"/>
  <c r="K781" i="11"/>
  <c r="H781" i="11"/>
  <c r="K765" i="11"/>
  <c r="H765" i="11"/>
  <c r="K749" i="11"/>
  <c r="H749" i="11"/>
  <c r="K733" i="11"/>
  <c r="H733" i="11"/>
  <c r="K717" i="11"/>
  <c r="H717" i="11"/>
  <c r="K701" i="11"/>
  <c r="H701" i="11"/>
  <c r="K685" i="11"/>
  <c r="H685" i="11"/>
  <c r="K669" i="11"/>
  <c r="H669" i="11"/>
  <c r="K653" i="11"/>
  <c r="H653" i="11"/>
  <c r="K637" i="11"/>
  <c r="H637" i="11"/>
  <c r="K621" i="11"/>
  <c r="H621" i="11"/>
  <c r="K605" i="11"/>
  <c r="H605" i="11"/>
  <c r="K589" i="11"/>
  <c r="H589" i="11"/>
  <c r="K573" i="11"/>
  <c r="H573" i="11"/>
  <c r="K557" i="11"/>
  <c r="H557" i="11"/>
  <c r="K541" i="11"/>
  <c r="H541" i="11"/>
  <c r="K525" i="11"/>
  <c r="H525" i="11"/>
  <c r="K509" i="11"/>
  <c r="H509" i="11"/>
  <c r="K493" i="11"/>
  <c r="H493" i="11"/>
  <c r="K477" i="11"/>
  <c r="H477" i="11"/>
  <c r="K461" i="11"/>
  <c r="H461" i="11"/>
  <c r="K445" i="11"/>
  <c r="H445" i="11"/>
  <c r="K429" i="11"/>
  <c r="H429" i="11"/>
  <c r="K413" i="11"/>
  <c r="H413" i="11"/>
  <c r="K397" i="11"/>
  <c r="H397" i="11"/>
  <c r="K381" i="11"/>
  <c r="H381" i="11"/>
  <c r="K365" i="11"/>
  <c r="H365" i="11"/>
  <c r="K349" i="11"/>
  <c r="H349" i="11"/>
  <c r="K333" i="11"/>
  <c r="H333" i="11"/>
  <c r="K317" i="11"/>
  <c r="H317" i="11"/>
  <c r="K301" i="11"/>
  <c r="H301" i="11"/>
  <c r="K285" i="11"/>
  <c r="H285" i="11"/>
  <c r="K269" i="11"/>
  <c r="H269" i="11"/>
  <c r="K253" i="11"/>
  <c r="H253" i="11"/>
  <c r="K237" i="11"/>
  <c r="H237" i="11"/>
  <c r="K221" i="11"/>
  <c r="H221" i="11"/>
  <c r="K205" i="11"/>
  <c r="H205" i="11"/>
  <c r="K189" i="11"/>
  <c r="H189" i="11"/>
  <c r="K173" i="11"/>
  <c r="H173" i="11"/>
  <c r="K157" i="11"/>
  <c r="H157" i="11"/>
  <c r="K141" i="11"/>
  <c r="H141" i="11"/>
  <c r="K125" i="11"/>
  <c r="H125" i="11"/>
  <c r="K109" i="11"/>
  <c r="H109" i="11"/>
  <c r="K93" i="11"/>
  <c r="H93" i="11"/>
  <c r="K77" i="11"/>
  <c r="H77" i="11"/>
  <c r="K61" i="11"/>
  <c r="H61" i="11"/>
  <c r="K45" i="11"/>
  <c r="H45" i="11"/>
  <c r="K29" i="11"/>
  <c r="H29" i="11"/>
  <c r="K13" i="11"/>
  <c r="H13" i="11"/>
  <c r="K5" i="11"/>
  <c r="H5" i="11"/>
  <c r="H2841" i="11"/>
  <c r="H2825" i="11"/>
  <c r="H2809" i="11"/>
  <c r="H2793" i="11"/>
  <c r="H2777" i="11"/>
  <c r="H2761" i="11"/>
  <c r="H2745" i="11"/>
  <c r="H2729" i="11"/>
  <c r="H2713" i="11"/>
  <c r="H2697" i="11"/>
  <c r="H2681" i="11"/>
  <c r="H2665" i="11"/>
  <c r="H2649" i="11"/>
  <c r="H2633" i="11"/>
  <c r="H2617" i="11"/>
  <c r="H2601" i="11"/>
  <c r="H2585" i="11"/>
  <c r="H2569" i="11"/>
  <c r="H2553" i="11"/>
  <c r="H2537" i="11"/>
  <c r="H2521" i="11"/>
  <c r="H2505" i="11"/>
  <c r="H2489" i="11"/>
  <c r="H2473" i="11"/>
  <c r="H2457" i="11"/>
  <c r="H2441" i="11"/>
  <c r="H2425" i="11"/>
  <c r="H2408" i="11"/>
  <c r="H2356" i="11"/>
  <c r="K2398" i="11"/>
  <c r="H2398" i="11"/>
  <c r="K2390" i="11"/>
  <c r="H2390" i="11"/>
  <c r="K2382" i="11"/>
  <c r="H2382" i="11"/>
  <c r="K2374" i="11"/>
  <c r="H2374" i="11"/>
  <c r="K2366" i="11"/>
  <c r="H2366" i="11"/>
  <c r="K2358" i="11"/>
  <c r="H2358" i="11"/>
  <c r="K2350" i="11"/>
  <c r="H2350" i="11"/>
  <c r="K2342" i="11"/>
  <c r="H2342" i="11"/>
  <c r="K2334" i="11"/>
  <c r="H2334" i="11"/>
  <c r="K2326" i="11"/>
  <c r="H2326" i="11"/>
  <c r="K2318" i="11"/>
  <c r="H2318" i="11"/>
  <c r="K2310" i="11"/>
  <c r="H2310" i="11"/>
  <c r="K2302" i="11"/>
  <c r="H2302" i="11"/>
  <c r="K2294" i="11"/>
  <c r="H2294" i="11"/>
  <c r="K2286" i="11"/>
  <c r="H2286" i="11"/>
  <c r="K2278" i="11"/>
  <c r="H2278" i="11"/>
  <c r="H2840" i="11"/>
  <c r="H2824" i="11"/>
  <c r="H2808" i="11"/>
  <c r="H2792" i="11"/>
  <c r="H2776" i="11"/>
  <c r="H2760" i="11"/>
  <c r="H2744" i="11"/>
  <c r="H2728" i="11"/>
  <c r="H2712" i="11"/>
  <c r="H2696" i="11"/>
  <c r="H2680" i="11"/>
  <c r="H2664" i="11"/>
  <c r="H2648" i="11"/>
  <c r="H2632" i="11"/>
  <c r="H2616" i="11"/>
  <c r="H2600" i="11"/>
  <c r="H2584" i="11"/>
  <c r="H2568" i="11"/>
  <c r="H2552" i="11"/>
  <c r="H2536" i="11"/>
  <c r="H2520" i="11"/>
  <c r="H2504" i="11"/>
  <c r="H2488" i="11"/>
  <c r="H2472" i="11"/>
  <c r="H2456" i="11"/>
  <c r="H2440" i="11"/>
  <c r="H2424" i="11"/>
  <c r="H2407" i="11"/>
  <c r="H2355" i="11"/>
  <c r="H1294" i="11"/>
  <c r="H2839" i="11"/>
  <c r="H2823" i="11"/>
  <c r="H2807" i="11"/>
  <c r="H2791" i="11"/>
  <c r="H2775" i="11"/>
  <c r="H2759" i="11"/>
  <c r="H2743" i="11"/>
  <c r="H2727" i="11"/>
  <c r="H2711" i="11"/>
  <c r="H2695" i="11"/>
  <c r="H2679" i="11"/>
  <c r="H2663" i="11"/>
  <c r="H2647" i="11"/>
  <c r="H2631" i="11"/>
  <c r="H2615" i="11"/>
  <c r="H2599" i="11"/>
  <c r="H2583" i="11"/>
  <c r="H2567" i="11"/>
  <c r="H2551" i="11"/>
  <c r="H2535" i="11"/>
  <c r="H2519" i="11"/>
  <c r="H2503" i="11"/>
  <c r="H2487" i="11"/>
  <c r="H2471" i="11"/>
  <c r="H2455" i="11"/>
  <c r="H2439" i="11"/>
  <c r="H2423" i="11"/>
  <c r="H2406" i="11"/>
  <c r="H2354" i="11"/>
  <c r="K2397" i="11"/>
  <c r="H2397" i="11"/>
  <c r="K2389" i="11"/>
  <c r="H2389" i="11"/>
  <c r="K2381" i="11"/>
  <c r="H2381" i="11"/>
  <c r="K2373" i="11"/>
  <c r="H2373" i="11"/>
  <c r="K2365" i="11"/>
  <c r="H2365" i="11"/>
  <c r="K2357" i="11"/>
  <c r="H2357" i="11"/>
  <c r="K2349" i="11"/>
  <c r="H2349" i="11"/>
  <c r="K2341" i="11"/>
  <c r="H2341" i="11"/>
  <c r="K2333" i="11"/>
  <c r="H2333" i="11"/>
  <c r="K2325" i="11"/>
  <c r="H2325" i="11"/>
  <c r="K2317" i="11"/>
  <c r="H2317" i="11"/>
  <c r="K2309" i="11"/>
  <c r="H2309" i="11"/>
  <c r="K2301" i="11"/>
  <c r="H2301" i="11"/>
  <c r="K2293" i="11"/>
  <c r="H2293" i="11"/>
  <c r="K2285" i="11"/>
  <c r="H2285" i="11"/>
  <c r="K2277" i="11"/>
  <c r="H2277" i="11"/>
  <c r="H2838" i="11"/>
  <c r="H2822" i="11"/>
  <c r="H2806" i="11"/>
  <c r="H2790" i="11"/>
  <c r="H2774" i="11"/>
  <c r="H2758" i="11"/>
  <c r="H2742" i="11"/>
  <c r="H2726" i="11"/>
  <c r="H2710" i="11"/>
  <c r="H2694" i="11"/>
  <c r="H2678" i="11"/>
  <c r="H2662" i="11"/>
  <c r="H2646" i="11"/>
  <c r="H2630" i="11"/>
  <c r="H2614" i="11"/>
  <c r="H2598" i="11"/>
  <c r="H2582" i="11"/>
  <c r="H2566" i="11"/>
  <c r="H2550" i="11"/>
  <c r="H2534" i="11"/>
  <c r="H2518" i="11"/>
  <c r="H2502" i="11"/>
  <c r="H2486" i="11"/>
  <c r="H2470" i="11"/>
  <c r="H2454" i="11"/>
  <c r="H2438" i="11"/>
  <c r="H2422" i="11"/>
  <c r="H2405" i="11"/>
  <c r="H2340" i="11"/>
  <c r="H2837" i="11"/>
  <c r="H2821" i="11"/>
  <c r="H2805" i="11"/>
  <c r="H2789" i="11"/>
  <c r="H2773" i="11"/>
  <c r="H2757" i="11"/>
  <c r="H2741" i="11"/>
  <c r="H2725" i="11"/>
  <c r="H2709" i="11"/>
  <c r="H2693" i="11"/>
  <c r="H2677" i="11"/>
  <c r="H2661" i="11"/>
  <c r="H2645" i="11"/>
  <c r="H2629" i="11"/>
  <c r="H2613" i="11"/>
  <c r="H2597" i="11"/>
  <c r="H2581" i="11"/>
  <c r="H2565" i="11"/>
  <c r="H2549" i="11"/>
  <c r="H2533" i="11"/>
  <c r="H2517" i="11"/>
  <c r="H2501" i="11"/>
  <c r="H2485" i="11"/>
  <c r="H2469" i="11"/>
  <c r="H2453" i="11"/>
  <c r="H2437" i="11"/>
  <c r="H2421" i="11"/>
  <c r="H2404" i="11"/>
  <c r="H2339" i="11"/>
  <c r="F2261" i="11"/>
  <c r="F2245" i="11"/>
  <c r="F2229" i="11"/>
  <c r="F2149" i="11"/>
  <c r="F2133" i="11"/>
  <c r="F2117" i="11"/>
  <c r="F2101" i="11"/>
  <c r="F2085" i="11"/>
  <c r="F2069" i="11"/>
  <c r="F2053" i="11"/>
  <c r="F2037" i="11"/>
  <c r="F2021" i="11"/>
  <c r="F2005" i="11"/>
  <c r="F1989" i="11"/>
  <c r="F1973" i="11"/>
  <c r="F1957" i="11"/>
  <c r="F1941" i="11"/>
  <c r="F1925" i="11"/>
  <c r="F1909" i="11"/>
  <c r="F1893" i="11"/>
  <c r="F1877" i="11"/>
  <c r="F1861" i="11"/>
  <c r="F1845" i="11"/>
  <c r="F1829" i="11"/>
  <c r="F1813" i="11"/>
  <c r="F1797" i="11"/>
  <c r="F1781" i="11"/>
  <c r="F1765" i="11"/>
  <c r="F1749" i="11"/>
  <c r="F1733" i="11"/>
  <c r="F1717" i="11"/>
  <c r="F1701" i="11"/>
  <c r="F1685" i="11"/>
  <c r="F1669" i="11"/>
  <c r="F1653" i="11"/>
  <c r="F1637" i="11"/>
  <c r="F1621" i="11"/>
  <c r="F1605" i="11"/>
  <c r="F1589" i="11"/>
  <c r="F1573" i="11"/>
  <c r="F1557" i="11"/>
  <c r="F1541" i="11"/>
  <c r="F1525" i="11"/>
  <c r="F1509" i="11"/>
  <c r="F2213" i="11"/>
  <c r="F2181" i="11"/>
  <c r="F2165" i="11"/>
  <c r="F2197" i="11"/>
  <c r="F1493" i="11"/>
  <c r="F1477" i="11"/>
  <c r="F1461" i="11"/>
  <c r="F1445" i="11"/>
  <c r="F1429" i="11"/>
  <c r="F1413" i="11"/>
  <c r="F1397" i="11"/>
  <c r="F1381" i="11"/>
  <c r="F1365" i="11"/>
  <c r="F1349" i="11"/>
  <c r="F1333" i="11"/>
  <c r="F1317" i="11"/>
  <c r="F1301" i="11"/>
  <c r="F1285" i="11"/>
  <c r="F1269" i="11"/>
  <c r="F1253" i="11"/>
  <c r="F1237" i="11"/>
  <c r="F1221" i="11"/>
  <c r="F1205" i="11"/>
  <c r="F1189" i="11"/>
  <c r="F1173" i="11"/>
  <c r="F1157" i="11"/>
  <c r="F1141" i="11"/>
  <c r="F1125" i="11"/>
  <c r="F1109" i="11"/>
  <c r="F1093" i="11"/>
  <c r="F1077" i="11"/>
  <c r="F1061" i="11"/>
  <c r="F1045" i="11"/>
  <c r="F1029" i="11"/>
  <c r="F1013" i="11"/>
  <c r="F997" i="11"/>
  <c r="F981" i="11"/>
  <c r="F965" i="11"/>
  <c r="F949" i="11"/>
  <c r="F933" i="11"/>
  <c r="F917" i="11"/>
  <c r="F901" i="11"/>
  <c r="F885" i="11"/>
  <c r="F869" i="11"/>
  <c r="F853" i="11"/>
  <c r="F837" i="11"/>
  <c r="F821" i="11"/>
  <c r="F805" i="11"/>
  <c r="F789" i="11"/>
  <c r="F773" i="11"/>
  <c r="F757" i="11"/>
  <c r="F741" i="11"/>
  <c r="F725" i="11"/>
  <c r="F709" i="11"/>
  <c r="F693" i="11"/>
  <c r="F677" i="11"/>
  <c r="F661" i="11"/>
  <c r="F645" i="11"/>
  <c r="F629" i="11"/>
  <c r="F613" i="11"/>
  <c r="F597" i="11"/>
  <c r="F581" i="11"/>
  <c r="F565" i="11"/>
  <c r="F549" i="11"/>
  <c r="F533" i="11"/>
  <c r="F517" i="11"/>
  <c r="F501" i="11"/>
  <c r="F485" i="11"/>
  <c r="F469" i="11"/>
  <c r="F453" i="11"/>
  <c r="F437" i="11"/>
  <c r="F421" i="11"/>
  <c r="F405" i="11"/>
  <c r="F389" i="11"/>
  <c r="F373" i="11"/>
  <c r="F357" i="11"/>
  <c r="F341" i="11"/>
  <c r="F325" i="11"/>
  <c r="F309" i="11"/>
  <c r="F293" i="11"/>
  <c r="F277" i="11"/>
  <c r="F261" i="11"/>
  <c r="F245" i="11"/>
  <c r="F229" i="11"/>
  <c r="F213" i="11"/>
  <c r="F197" i="11"/>
  <c r="F181" i="11"/>
  <c r="F165" i="11"/>
  <c r="F149" i="11"/>
  <c r="F2254" i="11"/>
  <c r="F2238" i="11"/>
  <c r="F2222" i="11"/>
  <c r="F2206" i="11"/>
  <c r="F2190" i="11"/>
  <c r="F2174" i="11"/>
  <c r="F2158" i="11"/>
  <c r="F2142" i="11"/>
  <c r="F2126" i="11"/>
  <c r="F2110" i="11"/>
  <c r="F2094" i="11"/>
  <c r="F2078" i="11"/>
  <c r="F2062" i="11"/>
  <c r="F2046" i="11"/>
  <c r="F2030" i="11"/>
  <c r="F2014" i="11"/>
  <c r="F1998" i="11"/>
  <c r="F1982" i="11"/>
  <c r="F1966" i="11"/>
  <c r="F1950" i="11"/>
  <c r="F1934" i="11"/>
  <c r="F1918" i="11"/>
  <c r="F1902" i="11"/>
  <c r="F1886" i="11"/>
  <c r="F1870" i="11"/>
  <c r="F1854" i="11"/>
  <c r="F1838" i="11"/>
  <c r="F1822" i="11"/>
  <c r="F1806" i="11"/>
  <c r="F1790" i="11"/>
  <c r="F1774" i="11"/>
  <c r="F1758" i="11"/>
  <c r="F1742" i="11"/>
  <c r="F1726" i="11"/>
  <c r="F1710" i="11"/>
  <c r="F1694" i="11"/>
  <c r="F1678" i="11"/>
  <c r="F1662" i="11"/>
  <c r="F1646" i="11"/>
  <c r="F1630" i="11"/>
  <c r="F1614" i="11"/>
  <c r="F1598" i="11"/>
  <c r="F1582" i="11"/>
  <c r="F1566" i="11"/>
  <c r="F1550" i="11"/>
  <c r="F1534" i="11"/>
  <c r="F1518" i="11"/>
  <c r="F1502" i="11"/>
  <c r="F1486" i="11"/>
  <c r="F1470" i="11"/>
  <c r="F1454" i="11"/>
  <c r="F1438" i="11"/>
  <c r="F1422" i="11"/>
  <c r="F1390" i="11"/>
  <c r="F1374" i="11"/>
  <c r="F1387" i="11"/>
  <c r="F1371" i="11"/>
  <c r="F1355" i="11"/>
  <c r="F1339" i="11"/>
  <c r="F1323" i="11"/>
  <c r="F1307" i="11"/>
  <c r="F1291" i="11"/>
  <c r="F1275" i="11"/>
  <c r="F1259" i="11"/>
  <c r="F1243" i="11"/>
  <c r="F1227" i="11"/>
  <c r="F1211" i="11"/>
  <c r="F1195" i="11"/>
  <c r="F1179" i="11"/>
  <c r="F1163" i="11"/>
  <c r="F1147" i="11"/>
  <c r="F1131" i="11"/>
  <c r="F1115" i="11"/>
  <c r="F1099" i="11"/>
  <c r="F1083" i="11"/>
  <c r="F1067" i="11"/>
  <c r="F1051" i="11"/>
  <c r="F1035" i="11"/>
  <c r="F1019" i="11"/>
  <c r="F1003" i="11"/>
  <c r="F246" i="11"/>
  <c r="F230" i="11"/>
  <c r="F214" i="11"/>
  <c r="F198" i="11"/>
  <c r="F182" i="11"/>
  <c r="F166" i="11"/>
  <c r="F150" i="11"/>
  <c r="F134" i="11"/>
  <c r="F118" i="11"/>
  <c r="F102" i="11"/>
  <c r="F86" i="11"/>
  <c r="F70" i="11"/>
  <c r="F54" i="11"/>
  <c r="F38" i="11"/>
  <c r="F22" i="11"/>
  <c r="F6" i="11"/>
  <c r="F133" i="11"/>
  <c r="F117" i="11"/>
  <c r="F101" i="11"/>
  <c r="F85" i="11"/>
  <c r="F69" i="11"/>
  <c r="F53" i="11"/>
  <c r="F37" i="11"/>
  <c r="F21" i="11"/>
  <c r="F5" i="11"/>
  <c r="F3" i="11"/>
  <c r="F1358" i="11"/>
  <c r="F1342" i="11"/>
  <c r="F1326" i="11"/>
  <c r="F1310" i="11"/>
  <c r="F1294" i="11"/>
  <c r="F1278" i="11"/>
  <c r="F1262" i="11"/>
  <c r="F1246" i="11"/>
  <c r="F1230" i="11"/>
  <c r="F1214" i="11"/>
  <c r="F1198" i="11"/>
  <c r="F1182" i="11"/>
  <c r="F1166" i="11"/>
  <c r="F1150" i="11"/>
  <c r="F1134" i="11"/>
  <c r="F1118" i="11"/>
  <c r="F1102" i="11"/>
  <c r="F1086" i="11"/>
  <c r="F1070" i="11"/>
  <c r="F1054" i="11"/>
  <c r="F1038" i="11"/>
  <c r="F1022" i="11"/>
  <c r="F1006" i="11"/>
  <c r="F990" i="11"/>
  <c r="F974" i="11"/>
  <c r="F958" i="11"/>
  <c r="F942" i="11"/>
  <c r="F926" i="11"/>
  <c r="F910" i="11"/>
  <c r="F894" i="11"/>
  <c r="F878" i="11"/>
  <c r="F862" i="11"/>
  <c r="F846" i="11"/>
  <c r="F830" i="11"/>
  <c r="F814" i="11"/>
  <c r="F798" i="11"/>
  <c r="F782" i="11"/>
  <c r="F766" i="11"/>
  <c r="F750" i="11"/>
  <c r="F734" i="11"/>
  <c r="F718" i="11"/>
  <c r="F702" i="11"/>
  <c r="F686" i="11"/>
  <c r="F670" i="11"/>
  <c r="F654" i="11"/>
  <c r="F638" i="11"/>
  <c r="F622" i="11"/>
  <c r="F606" i="11"/>
  <c r="F590" i="11"/>
  <c r="F574" i="11"/>
  <c r="F558" i="11"/>
  <c r="F542" i="11"/>
  <c r="F526" i="11"/>
  <c r="F510" i="11"/>
  <c r="F494" i="11"/>
  <c r="F478" i="11"/>
  <c r="F462" i="11"/>
  <c r="F446" i="11"/>
  <c r="F430" i="11"/>
  <c r="F414" i="11"/>
  <c r="F398" i="11"/>
  <c r="F382" i="11"/>
  <c r="F366" i="11"/>
  <c r="F350" i="11"/>
  <c r="F334" i="11"/>
  <c r="F318" i="11"/>
  <c r="F302" i="11"/>
  <c r="F286" i="11"/>
  <c r="F270" i="11"/>
  <c r="F254" i="11"/>
  <c r="F238" i="11"/>
  <c r="F222" i="11"/>
  <c r="F206" i="11"/>
  <c r="F190" i="11"/>
  <c r="F174" i="11"/>
  <c r="F158" i="11"/>
  <c r="F142" i="11"/>
  <c r="F126" i="11"/>
  <c r="F110" i="11"/>
  <c r="F94" i="11"/>
  <c r="F78" i="11"/>
  <c r="F62" i="11"/>
  <c r="F46" i="11"/>
  <c r="F30" i="11"/>
  <c r="F14" i="11"/>
  <c r="F987" i="11"/>
  <c r="F971" i="11"/>
  <c r="F955" i="11"/>
  <c r="F939" i="11"/>
  <c r="F923" i="11"/>
  <c r="F907" i="11"/>
  <c r="F891" i="11"/>
  <c r="F875" i="11"/>
  <c r="F859" i="11"/>
  <c r="F843" i="11"/>
  <c r="F827" i="11"/>
  <c r="F811" i="11"/>
  <c r="F795" i="11"/>
  <c r="F779" i="11"/>
  <c r="F763" i="11"/>
  <c r="F747" i="11"/>
  <c r="F731" i="11"/>
  <c r="F715" i="11"/>
  <c r="F699" i="11"/>
  <c r="F683" i="11"/>
  <c r="F667" i="11"/>
  <c r="F651" i="11"/>
  <c r="F635" i="11"/>
  <c r="F619" i="11"/>
  <c r="F603" i="11"/>
  <c r="F587" i="11"/>
  <c r="F571" i="11"/>
  <c r="F555" i="11"/>
  <c r="F539" i="11"/>
  <c r="F523" i="11"/>
  <c r="F507" i="11"/>
  <c r="F491" i="11"/>
  <c r="F475" i="11"/>
  <c r="F459" i="11"/>
  <c r="F443" i="11"/>
  <c r="F427" i="11"/>
  <c r="F411" i="11"/>
  <c r="F395" i="11"/>
  <c r="F379" i="11"/>
  <c r="F363" i="11"/>
  <c r="F347" i="11"/>
  <c r="F331" i="11"/>
  <c r="F315" i="11"/>
  <c r="F299" i="11"/>
  <c r="F283" i="11"/>
  <c r="F267" i="11"/>
  <c r="F251" i="11"/>
  <c r="F235" i="11"/>
  <c r="F219" i="11"/>
  <c r="F203" i="11"/>
  <c r="F187" i="11"/>
  <c r="F171" i="11"/>
  <c r="F155" i="11"/>
  <c r="F139" i="11"/>
  <c r="F123" i="11"/>
  <c r="F107" i="11"/>
  <c r="F91" i="11"/>
  <c r="F75" i="11"/>
  <c r="F59" i="11"/>
  <c r="F43" i="11"/>
  <c r="F27" i="11"/>
  <c r="F11" i="11"/>
  <c r="F332" i="11"/>
  <c r="F316" i="11"/>
  <c r="F300" i="11"/>
  <c r="F284" i="11"/>
  <c r="F268" i="11"/>
  <c r="F252" i="11"/>
  <c r="F236" i="11"/>
  <c r="F220" i="11"/>
  <c r="F204" i="11"/>
  <c r="F188" i="11"/>
  <c r="F172" i="11"/>
  <c r="F156" i="11"/>
  <c r="F140" i="11"/>
  <c r="F124" i="11"/>
  <c r="F108" i="11"/>
  <c r="F92" i="11"/>
  <c r="F76" i="11"/>
  <c r="F60" i="11"/>
  <c r="F44" i="11"/>
  <c r="F28" i="11"/>
  <c r="F12" i="11"/>
  <c r="N1256" i="17"/>
  <c r="W1256" i="17" s="1"/>
  <c r="N1738" i="17"/>
  <c r="W1738" i="17" s="1"/>
  <c r="N2217" i="17"/>
  <c r="W2217" i="17" s="1"/>
  <c r="N2201" i="17"/>
  <c r="W2201" i="17" s="1"/>
  <c r="N2185" i="17"/>
  <c r="W2185" i="17" s="1"/>
  <c r="N2169" i="17"/>
  <c r="W2169" i="17" s="1"/>
  <c r="N2153" i="17"/>
  <c r="W2153" i="17" s="1"/>
  <c r="N2137" i="17"/>
  <c r="W2137" i="17" s="1"/>
  <c r="N2121" i="17"/>
  <c r="W2121" i="17" s="1"/>
  <c r="N2221" i="17"/>
  <c r="W2221" i="17" s="1"/>
  <c r="N2205" i="17"/>
  <c r="W2205" i="17" s="1"/>
  <c r="N2189" i="17"/>
  <c r="W2189" i="17" s="1"/>
  <c r="N2173" i="17"/>
  <c r="W2173" i="17" s="1"/>
  <c r="N2157" i="17"/>
  <c r="W2157" i="17" s="1"/>
  <c r="N2141" i="17"/>
  <c r="W2141" i="17" s="1"/>
  <c r="N2125" i="17"/>
  <c r="W2125" i="17" s="1"/>
  <c r="N2109" i="17"/>
  <c r="W2109" i="17" s="1"/>
  <c r="N2093" i="17"/>
  <c r="W2093" i="17" s="1"/>
  <c r="N2077" i="17"/>
  <c r="W2077" i="17" s="1"/>
  <c r="N2061" i="17"/>
  <c r="W2061" i="17" s="1"/>
  <c r="N2045" i="17"/>
  <c r="W2045" i="17" s="1"/>
  <c r="N2029" i="17"/>
  <c r="W2029" i="17" s="1"/>
  <c r="N2042" i="17"/>
  <c r="W2042" i="17" s="1"/>
  <c r="N1962" i="17"/>
  <c r="W1962" i="17" s="1"/>
  <c r="N1722" i="17"/>
  <c r="W1722" i="17" s="1"/>
  <c r="N1706" i="17"/>
  <c r="W1706" i="17" s="1"/>
  <c r="N1690" i="17"/>
  <c r="W1690" i="17" s="1"/>
  <c r="N1674" i="17"/>
  <c r="W1674" i="17" s="1"/>
  <c r="N1658" i="17"/>
  <c r="W1658" i="17" s="1"/>
  <c r="N1642" i="17"/>
  <c r="W1642" i="17" s="1"/>
  <c r="N1626" i="17"/>
  <c r="W1626" i="17" s="1"/>
  <c r="N1610" i="17"/>
  <c r="W1610" i="17" s="1"/>
  <c r="N1594" i="17"/>
  <c r="W1594" i="17" s="1"/>
  <c r="N1578" i="17"/>
  <c r="W1578" i="17" s="1"/>
  <c r="N1562" i="17"/>
  <c r="W1562" i="17" s="1"/>
  <c r="N1546" i="17"/>
  <c r="W1546" i="17" s="1"/>
  <c r="N1530" i="17"/>
  <c r="W1530" i="17" s="1"/>
  <c r="N1514" i="17"/>
  <c r="W1514" i="17" s="1"/>
  <c r="N1498" i="17"/>
  <c r="W1498" i="17" s="1"/>
  <c r="N1482" i="17"/>
  <c r="W1482" i="17" s="1"/>
  <c r="N1466" i="17"/>
  <c r="W1466" i="17" s="1"/>
  <c r="N1450" i="17"/>
  <c r="W1450" i="17" s="1"/>
  <c r="N1434" i="17"/>
  <c r="W1434" i="17" s="1"/>
  <c r="N1418" i="17"/>
  <c r="W1418" i="17" s="1"/>
  <c r="N1402" i="17"/>
  <c r="W1402" i="17" s="1"/>
  <c r="N2105" i="17"/>
  <c r="W2105" i="17" s="1"/>
  <c r="N2089" i="17"/>
  <c r="W2089" i="17" s="1"/>
  <c r="N2073" i="17"/>
  <c r="W2073" i="17" s="1"/>
  <c r="N2057" i="17"/>
  <c r="W2057" i="17" s="1"/>
  <c r="N2041" i="17"/>
  <c r="W2041" i="17" s="1"/>
  <c r="N2025" i="17"/>
  <c r="W2025" i="17" s="1"/>
  <c r="N2009" i="17"/>
  <c r="W2009" i="17" s="1"/>
  <c r="N1993" i="17"/>
  <c r="W1993" i="17" s="1"/>
  <c r="N1977" i="17"/>
  <c r="W1977" i="17" s="1"/>
  <c r="N1961" i="17"/>
  <c r="W1961" i="17" s="1"/>
  <c r="N1945" i="17"/>
  <c r="W1945" i="17" s="1"/>
  <c r="N1929" i="17"/>
  <c r="W1929" i="17" s="1"/>
  <c r="N1913" i="17"/>
  <c r="W1913" i="17" s="1"/>
  <c r="N1897" i="17"/>
  <c r="W1897" i="17" s="1"/>
  <c r="N1881" i="17"/>
  <c r="W1881" i="17" s="1"/>
  <c r="N1865" i="17"/>
  <c r="W1865" i="17" s="1"/>
  <c r="N1849" i="17"/>
  <c r="W1849" i="17" s="1"/>
  <c r="N1833" i="17"/>
  <c r="W1833" i="17" s="1"/>
  <c r="N1817" i="17"/>
  <c r="W1817" i="17" s="1"/>
  <c r="N1801" i="17"/>
  <c r="W1801" i="17" s="1"/>
  <c r="N1785" i="17"/>
  <c r="W1785" i="17" s="1"/>
  <c r="N1769" i="17"/>
  <c r="W1769" i="17" s="1"/>
  <c r="N1753" i="17"/>
  <c r="W1753" i="17" s="1"/>
  <c r="N1737" i="17"/>
  <c r="W1737" i="17" s="1"/>
  <c r="N1721" i="17"/>
  <c r="W1721" i="17" s="1"/>
  <c r="N1705" i="17"/>
  <c r="W1705" i="17" s="1"/>
  <c r="N1689" i="17"/>
  <c r="W1689" i="17" s="1"/>
  <c r="N1673" i="17"/>
  <c r="W1673" i="17" s="1"/>
  <c r="N1657" i="17"/>
  <c r="W1657" i="17" s="1"/>
  <c r="N1641" i="17"/>
  <c r="W1641" i="17" s="1"/>
  <c r="N1625" i="17"/>
  <c r="W1625" i="17" s="1"/>
  <c r="N1609" i="17"/>
  <c r="W1609" i="17" s="1"/>
  <c r="N1593" i="17"/>
  <c r="W1593" i="17" s="1"/>
  <c r="N1577" i="17"/>
  <c r="W1577" i="17" s="1"/>
  <c r="N1561" i="17"/>
  <c r="W1561" i="17" s="1"/>
  <c r="N1545" i="17"/>
  <c r="W1545" i="17" s="1"/>
  <c r="N1529" i="17"/>
  <c r="W1529" i="17" s="1"/>
  <c r="N1513" i="17"/>
  <c r="W1513" i="17" s="1"/>
  <c r="N1497" i="17"/>
  <c r="W1497" i="17" s="1"/>
  <c r="N1481" i="17"/>
  <c r="W1481" i="17" s="1"/>
  <c r="N1465" i="17"/>
  <c r="W1465" i="17" s="1"/>
  <c r="N1449" i="17"/>
  <c r="W1449" i="17" s="1"/>
  <c r="N1433" i="17"/>
  <c r="W1433" i="17" s="1"/>
  <c r="N1417" i="17"/>
  <c r="W1417" i="17" s="1"/>
  <c r="N1401" i="17"/>
  <c r="W1401" i="17" s="1"/>
  <c r="N1385" i="17"/>
  <c r="W1385" i="17" s="1"/>
  <c r="N1369" i="17"/>
  <c r="W1369" i="17" s="1"/>
  <c r="N1353" i="17"/>
  <c r="W1353" i="17" s="1"/>
  <c r="N1337" i="17"/>
  <c r="W1337" i="17" s="1"/>
  <c r="N1321" i="17"/>
  <c r="W1321" i="17" s="1"/>
  <c r="N1305" i="17"/>
  <c r="W1305" i="17" s="1"/>
  <c r="N1289" i="17"/>
  <c r="W1289" i="17" s="1"/>
  <c r="N1273" i="17"/>
  <c r="W1273" i="17" s="1"/>
  <c r="N1257" i="17"/>
  <c r="W1257" i="17" s="1"/>
  <c r="N1241" i="17"/>
  <c r="W1241" i="17" s="1"/>
  <c r="N1225" i="17"/>
  <c r="W1225" i="17" s="1"/>
  <c r="N1209" i="17"/>
  <c r="W1209" i="17" s="1"/>
  <c r="N1193" i="17"/>
  <c r="W1193" i="17" s="1"/>
  <c r="N1177" i="17"/>
  <c r="W1177" i="17" s="1"/>
  <c r="N1161" i="17"/>
  <c r="W1161" i="17" s="1"/>
  <c r="N1145" i="17"/>
  <c r="W1145" i="17" s="1"/>
  <c r="N1129" i="17"/>
  <c r="W1129" i="17" s="1"/>
  <c r="N1113" i="17"/>
  <c r="W1113" i="17" s="1"/>
  <c r="N1097" i="17"/>
  <c r="W1097" i="17" s="1"/>
  <c r="N1081" i="17"/>
  <c r="W1081" i="17" s="1"/>
  <c r="N1065" i="17"/>
  <c r="W1065" i="17" s="1"/>
  <c r="N1049" i="17"/>
  <c r="W1049" i="17" s="1"/>
  <c r="N1033" i="17"/>
  <c r="W1033" i="17" s="1"/>
  <c r="N1017" i="17"/>
  <c r="W1017" i="17" s="1"/>
  <c r="N1001" i="17"/>
  <c r="W1001" i="17" s="1"/>
  <c r="N985" i="17"/>
  <c r="W985" i="17" s="1"/>
  <c r="N969" i="17"/>
  <c r="W969" i="17" s="1"/>
  <c r="N953" i="17"/>
  <c r="W953" i="17" s="1"/>
  <c r="N937" i="17"/>
  <c r="W937" i="17" s="1"/>
  <c r="N921" i="17"/>
  <c r="W921" i="17" s="1"/>
  <c r="N905" i="17"/>
  <c r="W905" i="17" s="1"/>
  <c r="N889" i="17"/>
  <c r="W889" i="17" s="1"/>
  <c r="N873" i="17"/>
  <c r="W873" i="17" s="1"/>
  <c r="N857" i="17"/>
  <c r="W857" i="17" s="1"/>
  <c r="N841" i="17"/>
  <c r="W841" i="17" s="1"/>
  <c r="N825" i="17"/>
  <c r="W825" i="17" s="1"/>
  <c r="N809" i="17"/>
  <c r="W809" i="17" s="1"/>
  <c r="N793" i="17"/>
  <c r="W793" i="17" s="1"/>
  <c r="N777" i="17"/>
  <c r="W777" i="17" s="1"/>
  <c r="N761" i="17"/>
  <c r="W761" i="17" s="1"/>
  <c r="N2215" i="17"/>
  <c r="W2215" i="17" s="1"/>
  <c r="N2199" i="17"/>
  <c r="W2199" i="17" s="1"/>
  <c r="N2183" i="17"/>
  <c r="W2183" i="17" s="1"/>
  <c r="N2167" i="17"/>
  <c r="W2167" i="17" s="1"/>
  <c r="N2151" i="17"/>
  <c r="W2151" i="17" s="1"/>
  <c r="N2135" i="17"/>
  <c r="W2135" i="17" s="1"/>
  <c r="N2119" i="17"/>
  <c r="W2119" i="17" s="1"/>
  <c r="N2103" i="17"/>
  <c r="W2103" i="17" s="1"/>
  <c r="N2087" i="17"/>
  <c r="W2087" i="17" s="1"/>
  <c r="N2071" i="17"/>
  <c r="W2071" i="17" s="1"/>
  <c r="N2055" i="17"/>
  <c r="W2055" i="17" s="1"/>
  <c r="N2039" i="17"/>
  <c r="W2039" i="17" s="1"/>
  <c r="N2023" i="17"/>
  <c r="W2023" i="17" s="1"/>
  <c r="N2007" i="17"/>
  <c r="W2007" i="17" s="1"/>
  <c r="N2214" i="17"/>
  <c r="W2214" i="17" s="1"/>
  <c r="N2198" i="17"/>
  <c r="W2198" i="17" s="1"/>
  <c r="N2182" i="17"/>
  <c r="W2182" i="17" s="1"/>
  <c r="N2166" i="17"/>
  <c r="W2166" i="17" s="1"/>
  <c r="N2150" i="17"/>
  <c r="W2150" i="17" s="1"/>
  <c r="N2134" i="17"/>
  <c r="W2134" i="17" s="1"/>
  <c r="N2118" i="17"/>
  <c r="W2118" i="17" s="1"/>
  <c r="N2211" i="17"/>
  <c r="W2211" i="17" s="1"/>
  <c r="N2195" i="17"/>
  <c r="W2195" i="17" s="1"/>
  <c r="N2179" i="17"/>
  <c r="W2179" i="17" s="1"/>
  <c r="N2163" i="17"/>
  <c r="W2163" i="17" s="1"/>
  <c r="N2147" i="17"/>
  <c r="W2147" i="17" s="1"/>
  <c r="N2131" i="17"/>
  <c r="W2131" i="17" s="1"/>
  <c r="N2115" i="17"/>
  <c r="W2115" i="17" s="1"/>
  <c r="N2099" i="17"/>
  <c r="W2099" i="17" s="1"/>
  <c r="N2083" i="17"/>
  <c r="W2083" i="17" s="1"/>
  <c r="N2067" i="17"/>
  <c r="W2067" i="17" s="1"/>
  <c r="N2051" i="17"/>
  <c r="W2051" i="17" s="1"/>
  <c r="N2035" i="17"/>
  <c r="W2035" i="17" s="1"/>
  <c r="N2223" i="17"/>
  <c r="W2223" i="17" s="1"/>
  <c r="N2207" i="17"/>
  <c r="W2207" i="17" s="1"/>
  <c r="N2191" i="17"/>
  <c r="W2191" i="17" s="1"/>
  <c r="N2175" i="17"/>
  <c r="W2175" i="17" s="1"/>
  <c r="N2159" i="17"/>
  <c r="W2159" i="17" s="1"/>
  <c r="N2143" i="17"/>
  <c r="W2143" i="17" s="1"/>
  <c r="N2127" i="17"/>
  <c r="W2127" i="17" s="1"/>
  <c r="N2111" i="17"/>
  <c r="W2111" i="17" s="1"/>
  <c r="N2095" i="17"/>
  <c r="W2095" i="17" s="1"/>
  <c r="N2079" i="17"/>
  <c r="W2079" i="17" s="1"/>
  <c r="N2063" i="17"/>
  <c r="W2063" i="17" s="1"/>
  <c r="N2047" i="17"/>
  <c r="W2047" i="17" s="1"/>
  <c r="N2031" i="17"/>
  <c r="W2031" i="17" s="1"/>
  <c r="N2015" i="17"/>
  <c r="W2015" i="17" s="1"/>
  <c r="N1999" i="17"/>
  <c r="W1999" i="17" s="1"/>
  <c r="N1983" i="17"/>
  <c r="W1983" i="17" s="1"/>
  <c r="N1967" i="17"/>
  <c r="W1967" i="17" s="1"/>
  <c r="N1951" i="17"/>
  <c r="W1951" i="17" s="1"/>
  <c r="N1935" i="17"/>
  <c r="W1935" i="17" s="1"/>
  <c r="N1919" i="17"/>
  <c r="W1919" i="17" s="1"/>
  <c r="N1903" i="17"/>
  <c r="W1903" i="17" s="1"/>
  <c r="N1887" i="17"/>
  <c r="W1887" i="17" s="1"/>
  <c r="N1871" i="17"/>
  <c r="W1871" i="17" s="1"/>
  <c r="N1855" i="17"/>
  <c r="W1855" i="17" s="1"/>
  <c r="N1839" i="17"/>
  <c r="W1839" i="17" s="1"/>
  <c r="N1823" i="17"/>
  <c r="W1823" i="17" s="1"/>
  <c r="N1807" i="17"/>
  <c r="W1807" i="17" s="1"/>
  <c r="N1791" i="17"/>
  <c r="W1791" i="17" s="1"/>
  <c r="N1775" i="17"/>
  <c r="W1775" i="17" s="1"/>
  <c r="N1759" i="17"/>
  <c r="W1759" i="17" s="1"/>
  <c r="N1743" i="17"/>
  <c r="W1743" i="17" s="1"/>
  <c r="N1727" i="17"/>
  <c r="W1727" i="17" s="1"/>
  <c r="N1711" i="17"/>
  <c r="W1711" i="17" s="1"/>
  <c r="N1695" i="17"/>
  <c r="W1695" i="17" s="1"/>
  <c r="N1679" i="17"/>
  <c r="W1679" i="17" s="1"/>
  <c r="N1663" i="17"/>
  <c r="W1663" i="17" s="1"/>
  <c r="N1647" i="17"/>
  <c r="W1647" i="17" s="1"/>
  <c r="N1631" i="17"/>
  <c r="W1631" i="17" s="1"/>
  <c r="N1615" i="17"/>
  <c r="W1615" i="17" s="1"/>
  <c r="N1599" i="17"/>
  <c r="W1599" i="17" s="1"/>
  <c r="N1583" i="17"/>
  <c r="W1583" i="17" s="1"/>
  <c r="N1567" i="17"/>
  <c r="W1567" i="17" s="1"/>
  <c r="N1551" i="17"/>
  <c r="W1551" i="17" s="1"/>
  <c r="N1535" i="17"/>
  <c r="W1535" i="17" s="1"/>
  <c r="N1519" i="17"/>
  <c r="W1519" i="17" s="1"/>
  <c r="N1503" i="17"/>
  <c r="W1503" i="17" s="1"/>
  <c r="N1487" i="17"/>
  <c r="W1487" i="17" s="1"/>
  <c r="N1471" i="17"/>
  <c r="W1471" i="17" s="1"/>
  <c r="N1455" i="17"/>
  <c r="W1455" i="17" s="1"/>
  <c r="N1439" i="17"/>
  <c r="W1439" i="17" s="1"/>
  <c r="N1423" i="17"/>
  <c r="W1423" i="17" s="1"/>
  <c r="N1407" i="17"/>
  <c r="W1407" i="17" s="1"/>
  <c r="N2222" i="17"/>
  <c r="W2222" i="17" s="1"/>
  <c r="N2206" i="17"/>
  <c r="W2206" i="17" s="1"/>
  <c r="N2190" i="17"/>
  <c r="W2190" i="17" s="1"/>
  <c r="N2174" i="17"/>
  <c r="W2174" i="17" s="1"/>
  <c r="N2158" i="17"/>
  <c r="W2158" i="17" s="1"/>
  <c r="N2142" i="17"/>
  <c r="W2142" i="17" s="1"/>
  <c r="N2126" i="17"/>
  <c r="W2126" i="17" s="1"/>
  <c r="N2110" i="17"/>
  <c r="W2110" i="17" s="1"/>
  <c r="N2094" i="17"/>
  <c r="W2094" i="17" s="1"/>
  <c r="N2078" i="17"/>
  <c r="W2078" i="17" s="1"/>
  <c r="N2062" i="17"/>
  <c r="W2062" i="17" s="1"/>
  <c r="N2046" i="17"/>
  <c r="W2046" i="17" s="1"/>
  <c r="N2030" i="17"/>
  <c r="W2030" i="17" s="1"/>
  <c r="N2014" i="17"/>
  <c r="W2014" i="17" s="1"/>
  <c r="N1998" i="17"/>
  <c r="W1998" i="17" s="1"/>
  <c r="N1982" i="17"/>
  <c r="W1982" i="17" s="1"/>
  <c r="N1966" i="17"/>
  <c r="W1966" i="17" s="1"/>
  <c r="N1950" i="17"/>
  <c r="W1950" i="17" s="1"/>
  <c r="N1934" i="17"/>
  <c r="W1934" i="17" s="1"/>
  <c r="N1918" i="17"/>
  <c r="W1918" i="17" s="1"/>
  <c r="N1902" i="17"/>
  <c r="W1902" i="17" s="1"/>
  <c r="N1886" i="17"/>
  <c r="W1886" i="17" s="1"/>
  <c r="N1870" i="17"/>
  <c r="W1870" i="17" s="1"/>
  <c r="N1854" i="17"/>
  <c r="W1854" i="17" s="1"/>
  <c r="N1838" i="17"/>
  <c r="W1838" i="17" s="1"/>
  <c r="N1822" i="17"/>
  <c r="W1822" i="17" s="1"/>
  <c r="N1806" i="17"/>
  <c r="W1806" i="17" s="1"/>
  <c r="N1790" i="17"/>
  <c r="W1790" i="17" s="1"/>
  <c r="N1774" i="17"/>
  <c r="W1774" i="17" s="1"/>
  <c r="N1758" i="17"/>
  <c r="W1758" i="17" s="1"/>
  <c r="N1742" i="17"/>
  <c r="W1742" i="17" s="1"/>
  <c r="N1726" i="17"/>
  <c r="W1726" i="17" s="1"/>
  <c r="N1710" i="17"/>
  <c r="W1710" i="17" s="1"/>
  <c r="N1694" i="17"/>
  <c r="W1694" i="17" s="1"/>
  <c r="N1678" i="17"/>
  <c r="W1678" i="17" s="1"/>
  <c r="N1662" i="17"/>
  <c r="W1662" i="17" s="1"/>
  <c r="N1646" i="17"/>
  <c r="W1646" i="17" s="1"/>
  <c r="N1630" i="17"/>
  <c r="W1630" i="17" s="1"/>
  <c r="N1614" i="17"/>
  <c r="W1614" i="17" s="1"/>
  <c r="N1598" i="17"/>
  <c r="W1598" i="17" s="1"/>
  <c r="N1582" i="17"/>
  <c r="W1582" i="17" s="1"/>
  <c r="N1566" i="17"/>
  <c r="W1566" i="17" s="1"/>
  <c r="N1550" i="17"/>
  <c r="W1550" i="17" s="1"/>
  <c r="N1534" i="17"/>
  <c r="W1534" i="17" s="1"/>
  <c r="N1518" i="17"/>
  <c r="W1518" i="17" s="1"/>
  <c r="N1502" i="17"/>
  <c r="W1502" i="17" s="1"/>
  <c r="N1486" i="17"/>
  <c r="W1486" i="17" s="1"/>
  <c r="N1470" i="17"/>
  <c r="W1470" i="17" s="1"/>
  <c r="N1454" i="17"/>
  <c r="W1454" i="17" s="1"/>
  <c r="N1438" i="17"/>
  <c r="W1438" i="17" s="1"/>
  <c r="N1422" i="17"/>
  <c r="W1422" i="17" s="1"/>
  <c r="N1406" i="17"/>
  <c r="W1406" i="17" s="1"/>
  <c r="N1390" i="17"/>
  <c r="W1390" i="17" s="1"/>
  <c r="N1374" i="17"/>
  <c r="W1374" i="17" s="1"/>
  <c r="N1358" i="17"/>
  <c r="W1358" i="17" s="1"/>
  <c r="N2013" i="17"/>
  <c r="W2013" i="17" s="1"/>
  <c r="N1997" i="17"/>
  <c r="W1997" i="17" s="1"/>
  <c r="N1981" i="17"/>
  <c r="W1981" i="17" s="1"/>
  <c r="N1965" i="17"/>
  <c r="W1965" i="17" s="1"/>
  <c r="N1949" i="17"/>
  <c r="W1949" i="17" s="1"/>
  <c r="N1933" i="17"/>
  <c r="W1933" i="17" s="1"/>
  <c r="N1917" i="17"/>
  <c r="W1917" i="17" s="1"/>
  <c r="N1901" i="17"/>
  <c r="W1901" i="17" s="1"/>
  <c r="N1885" i="17"/>
  <c r="W1885" i="17" s="1"/>
  <c r="N1869" i="17"/>
  <c r="W1869" i="17" s="1"/>
  <c r="N1853" i="17"/>
  <c r="W1853" i="17" s="1"/>
  <c r="N1837" i="17"/>
  <c r="W1837" i="17" s="1"/>
  <c r="N1821" i="17"/>
  <c r="W1821" i="17" s="1"/>
  <c r="N1805" i="17"/>
  <c r="W1805" i="17" s="1"/>
  <c r="N1789" i="17"/>
  <c r="W1789" i="17" s="1"/>
  <c r="N1773" i="17"/>
  <c r="W1773" i="17" s="1"/>
  <c r="N1757" i="17"/>
  <c r="W1757" i="17" s="1"/>
  <c r="N1741" i="17"/>
  <c r="W1741" i="17" s="1"/>
  <c r="N1725" i="17"/>
  <c r="W1725" i="17" s="1"/>
  <c r="N1709" i="17"/>
  <c r="W1709" i="17" s="1"/>
  <c r="N1693" i="17"/>
  <c r="W1693" i="17" s="1"/>
  <c r="N1677" i="17"/>
  <c r="W1677" i="17" s="1"/>
  <c r="N1661" i="17"/>
  <c r="W1661" i="17" s="1"/>
  <c r="N1645" i="17"/>
  <c r="W1645" i="17" s="1"/>
  <c r="N1629" i="17"/>
  <c r="W1629" i="17" s="1"/>
  <c r="N1613" i="17"/>
  <c r="W1613" i="17" s="1"/>
  <c r="N1597" i="17"/>
  <c r="W1597" i="17" s="1"/>
  <c r="N1581" i="17"/>
  <c r="W1581" i="17" s="1"/>
  <c r="N1565" i="17"/>
  <c r="W1565" i="17" s="1"/>
  <c r="N1549" i="17"/>
  <c r="W1549" i="17" s="1"/>
  <c r="N1533" i="17"/>
  <c r="W1533" i="17" s="1"/>
  <c r="N1517" i="17"/>
  <c r="W1517" i="17" s="1"/>
  <c r="N1501" i="17"/>
  <c r="W1501" i="17" s="1"/>
  <c r="N1485" i="17"/>
  <c r="W1485" i="17" s="1"/>
  <c r="N1469" i="17"/>
  <c r="W1469" i="17" s="1"/>
  <c r="N1453" i="17"/>
  <c r="W1453" i="17" s="1"/>
  <c r="N1437" i="17"/>
  <c r="W1437" i="17" s="1"/>
  <c r="N1421" i="17"/>
  <c r="W1421" i="17" s="1"/>
  <c r="N1405" i="17"/>
  <c r="W1405" i="17" s="1"/>
  <c r="N1389" i="17"/>
  <c r="W1389" i="17" s="1"/>
  <c r="N1373" i="17"/>
  <c r="W1373" i="17" s="1"/>
  <c r="N1357" i="17"/>
  <c r="W1357" i="17" s="1"/>
  <c r="N1341" i="17"/>
  <c r="W1341" i="17" s="1"/>
  <c r="N1325" i="17"/>
  <c r="W1325" i="17" s="1"/>
  <c r="N1309" i="17"/>
  <c r="W1309" i="17" s="1"/>
  <c r="N1293" i="17"/>
  <c r="W1293" i="17" s="1"/>
  <c r="N1277" i="17"/>
  <c r="W1277" i="17" s="1"/>
  <c r="N1261" i="17"/>
  <c r="W1261" i="17" s="1"/>
  <c r="N1245" i="17"/>
  <c r="W1245" i="17" s="1"/>
  <c r="N1229" i="17"/>
  <c r="W1229" i="17" s="1"/>
  <c r="N1213" i="17"/>
  <c r="W1213" i="17" s="1"/>
  <c r="N1197" i="17"/>
  <c r="W1197" i="17" s="1"/>
  <c r="N1181" i="17"/>
  <c r="W1181" i="17" s="1"/>
  <c r="N1165" i="17"/>
  <c r="W1165" i="17" s="1"/>
  <c r="N1149" i="17"/>
  <c r="W1149" i="17" s="1"/>
  <c r="N1133" i="17"/>
  <c r="W1133" i="17" s="1"/>
  <c r="N1117" i="17"/>
  <c r="W1117" i="17" s="1"/>
  <c r="N1101" i="17"/>
  <c r="W1101" i="17" s="1"/>
  <c r="N1085" i="17"/>
  <c r="W1085" i="17" s="1"/>
  <c r="N1069" i="17"/>
  <c r="W1069" i="17" s="1"/>
  <c r="N1053" i="17"/>
  <c r="W1053" i="17" s="1"/>
  <c r="N1037" i="17"/>
  <c r="W1037" i="17" s="1"/>
  <c r="N1021" i="17"/>
  <c r="W1021" i="17" s="1"/>
  <c r="N1005" i="17"/>
  <c r="W1005" i="17" s="1"/>
  <c r="N989" i="17"/>
  <c r="W989" i="17" s="1"/>
  <c r="N973" i="17"/>
  <c r="W973" i="17" s="1"/>
  <c r="N957" i="17"/>
  <c r="W957" i="17" s="1"/>
  <c r="N2220" i="17"/>
  <c r="W2220" i="17" s="1"/>
  <c r="N1386" i="17"/>
  <c r="W1386" i="17" s="1"/>
  <c r="N1370" i="17"/>
  <c r="W1370" i="17" s="1"/>
  <c r="N1354" i="17"/>
  <c r="W1354" i="17" s="1"/>
  <c r="N1338" i="17"/>
  <c r="W1338" i="17" s="1"/>
  <c r="N1322" i="17"/>
  <c r="W1322" i="17" s="1"/>
  <c r="N1306" i="17"/>
  <c r="W1306" i="17" s="1"/>
  <c r="N1290" i="17"/>
  <c r="W1290" i="17" s="1"/>
  <c r="N1274" i="17"/>
  <c r="W1274" i="17" s="1"/>
  <c r="N1258" i="17"/>
  <c r="W1258" i="17" s="1"/>
  <c r="N1242" i="17"/>
  <c r="W1242" i="17" s="1"/>
  <c r="N1226" i="17"/>
  <c r="W1226" i="17" s="1"/>
  <c r="N1210" i="17"/>
  <c r="W1210" i="17" s="1"/>
  <c r="N1194" i="17"/>
  <c r="W1194" i="17" s="1"/>
  <c r="N1178" i="17"/>
  <c r="W1178" i="17" s="1"/>
  <c r="N1162" i="17"/>
  <c r="W1162" i="17" s="1"/>
  <c r="N1146" i="17"/>
  <c r="W1146" i="17" s="1"/>
  <c r="N1130" i="17"/>
  <c r="W1130" i="17" s="1"/>
  <c r="N1114" i="17"/>
  <c r="W1114" i="17" s="1"/>
  <c r="N1098" i="17"/>
  <c r="W1098" i="17" s="1"/>
  <c r="N1082" i="17"/>
  <c r="W1082" i="17" s="1"/>
  <c r="N745" i="17"/>
  <c r="W745" i="17" s="1"/>
  <c r="N729" i="17"/>
  <c r="W729" i="17" s="1"/>
  <c r="N713" i="17"/>
  <c r="W713" i="17" s="1"/>
  <c r="N697" i="17"/>
  <c r="W697" i="17" s="1"/>
  <c r="N681" i="17"/>
  <c r="W681" i="17" s="1"/>
  <c r="N665" i="17"/>
  <c r="W665" i="17" s="1"/>
  <c r="N649" i="17"/>
  <c r="W649" i="17" s="1"/>
  <c r="N633" i="17"/>
  <c r="W633" i="17" s="1"/>
  <c r="N617" i="17"/>
  <c r="W617" i="17" s="1"/>
  <c r="N601" i="17"/>
  <c r="W601" i="17" s="1"/>
  <c r="N585" i="17"/>
  <c r="W585" i="17" s="1"/>
  <c r="N569" i="17"/>
  <c r="W569" i="17" s="1"/>
  <c r="N553" i="17"/>
  <c r="W553" i="17" s="1"/>
  <c r="N537" i="17"/>
  <c r="W537" i="17" s="1"/>
  <c r="N521" i="17"/>
  <c r="W521" i="17" s="1"/>
  <c r="N505" i="17"/>
  <c r="W505" i="17" s="1"/>
  <c r="N489" i="17"/>
  <c r="W489" i="17" s="1"/>
  <c r="N473" i="17"/>
  <c r="W473" i="17" s="1"/>
  <c r="N457" i="17"/>
  <c r="W457" i="17" s="1"/>
  <c r="N441" i="17"/>
  <c r="W441" i="17" s="1"/>
  <c r="N425" i="17"/>
  <c r="W425" i="17" s="1"/>
  <c r="N409" i="17"/>
  <c r="W409" i="17" s="1"/>
  <c r="N393" i="17"/>
  <c r="W393" i="17" s="1"/>
  <c r="N377" i="17"/>
  <c r="W377" i="17" s="1"/>
  <c r="N361" i="17"/>
  <c r="W361" i="17" s="1"/>
  <c r="N345" i="17"/>
  <c r="W345" i="17" s="1"/>
  <c r="N329" i="17"/>
  <c r="W329" i="17" s="1"/>
  <c r="N313" i="17"/>
  <c r="W313" i="17" s="1"/>
  <c r="N297" i="17"/>
  <c r="W297" i="17" s="1"/>
  <c r="N281" i="17"/>
  <c r="W281" i="17" s="1"/>
  <c r="N265" i="17"/>
  <c r="W265" i="17" s="1"/>
  <c r="N249" i="17"/>
  <c r="W249" i="17" s="1"/>
  <c r="N233" i="17"/>
  <c r="W233" i="17" s="1"/>
  <c r="N217" i="17"/>
  <c r="W217" i="17" s="1"/>
  <c r="N201" i="17"/>
  <c r="W201" i="17" s="1"/>
  <c r="N185" i="17"/>
  <c r="W185" i="17" s="1"/>
  <c r="N169" i="17"/>
  <c r="W169" i="17" s="1"/>
  <c r="N153" i="17"/>
  <c r="W153" i="17" s="1"/>
  <c r="N137" i="17"/>
  <c r="W137" i="17" s="1"/>
  <c r="N121" i="17"/>
  <c r="W121" i="17" s="1"/>
  <c r="N105" i="17"/>
  <c r="W105" i="17" s="1"/>
  <c r="N89" i="17"/>
  <c r="W89" i="17" s="1"/>
  <c r="N73" i="17"/>
  <c r="W73" i="17" s="1"/>
  <c r="N57" i="17"/>
  <c r="W57" i="17" s="1"/>
  <c r="N41" i="17"/>
  <c r="W41" i="17" s="1"/>
  <c r="N25" i="17"/>
  <c r="W25" i="17" s="1"/>
  <c r="N1991" i="17"/>
  <c r="W1991" i="17" s="1"/>
  <c r="N1975" i="17"/>
  <c r="W1975" i="17" s="1"/>
  <c r="N1959" i="17"/>
  <c r="W1959" i="17" s="1"/>
  <c r="N1943" i="17"/>
  <c r="W1943" i="17" s="1"/>
  <c r="N1927" i="17"/>
  <c r="W1927" i="17" s="1"/>
  <c r="N1911" i="17"/>
  <c r="W1911" i="17" s="1"/>
  <c r="N1895" i="17"/>
  <c r="W1895" i="17" s="1"/>
  <c r="N1879" i="17"/>
  <c r="W1879" i="17" s="1"/>
  <c r="N1863" i="17"/>
  <c r="W1863" i="17" s="1"/>
  <c r="N1847" i="17"/>
  <c r="W1847" i="17" s="1"/>
  <c r="N1831" i="17"/>
  <c r="W1831" i="17" s="1"/>
  <c r="N1815" i="17"/>
  <c r="W1815" i="17" s="1"/>
  <c r="N1799" i="17"/>
  <c r="W1799" i="17" s="1"/>
  <c r="N1783" i="17"/>
  <c r="W1783" i="17" s="1"/>
  <c r="N1767" i="17"/>
  <c r="W1767" i="17" s="1"/>
  <c r="N1751" i="17"/>
  <c r="W1751" i="17" s="1"/>
  <c r="N1735" i="17"/>
  <c r="W1735" i="17" s="1"/>
  <c r="N1719" i="17"/>
  <c r="W1719" i="17" s="1"/>
  <c r="N1703" i="17"/>
  <c r="W1703" i="17" s="1"/>
  <c r="N1687" i="17"/>
  <c r="W1687" i="17" s="1"/>
  <c r="N1671" i="17"/>
  <c r="W1671" i="17" s="1"/>
  <c r="N1655" i="17"/>
  <c r="W1655" i="17" s="1"/>
  <c r="N1639" i="17"/>
  <c r="W1639" i="17" s="1"/>
  <c r="N1623" i="17"/>
  <c r="W1623" i="17" s="1"/>
  <c r="N1607" i="17"/>
  <c r="W1607" i="17" s="1"/>
  <c r="N1591" i="17"/>
  <c r="W1591" i="17" s="1"/>
  <c r="N1575" i="17"/>
  <c r="W1575" i="17" s="1"/>
  <c r="N1559" i="17"/>
  <c r="W1559" i="17" s="1"/>
  <c r="N1543" i="17"/>
  <c r="W1543" i="17" s="1"/>
  <c r="N1527" i="17"/>
  <c r="W1527" i="17" s="1"/>
  <c r="N1511" i="17"/>
  <c r="W1511" i="17" s="1"/>
  <c r="N1495" i="17"/>
  <c r="W1495" i="17" s="1"/>
  <c r="N1479" i="17"/>
  <c r="W1479" i="17" s="1"/>
  <c r="N1463" i="17"/>
  <c r="W1463" i="17" s="1"/>
  <c r="N1447" i="17"/>
  <c r="W1447" i="17" s="1"/>
  <c r="N1431" i="17"/>
  <c r="W1431" i="17" s="1"/>
  <c r="N1415" i="17"/>
  <c r="W1415" i="17" s="1"/>
  <c r="N1399" i="17"/>
  <c r="W1399" i="17" s="1"/>
  <c r="N1383" i="17"/>
  <c r="W1383" i="17" s="1"/>
  <c r="N1367" i="17"/>
  <c r="W1367" i="17" s="1"/>
  <c r="N1351" i="17"/>
  <c r="W1351" i="17" s="1"/>
  <c r="N1335" i="17"/>
  <c r="W1335" i="17" s="1"/>
  <c r="N1319" i="17"/>
  <c r="W1319" i="17" s="1"/>
  <c r="N1303" i="17"/>
  <c r="W1303" i="17" s="1"/>
  <c r="N1287" i="17"/>
  <c r="W1287" i="17" s="1"/>
  <c r="N1271" i="17"/>
  <c r="W1271" i="17" s="1"/>
  <c r="N1255" i="17"/>
  <c r="W1255" i="17" s="1"/>
  <c r="N1239" i="17"/>
  <c r="W1239" i="17" s="1"/>
  <c r="N1223" i="17"/>
  <c r="W1223" i="17" s="1"/>
  <c r="N1207" i="17"/>
  <c r="W1207" i="17" s="1"/>
  <c r="N1191" i="17"/>
  <c r="W1191" i="17" s="1"/>
  <c r="N1175" i="17"/>
  <c r="W1175" i="17" s="1"/>
  <c r="N1159" i="17"/>
  <c r="W1159" i="17" s="1"/>
  <c r="N1143" i="17"/>
  <c r="W1143" i="17" s="1"/>
  <c r="N1127" i="17"/>
  <c r="W1127" i="17" s="1"/>
  <c r="N1111" i="17"/>
  <c r="W1111" i="17" s="1"/>
  <c r="N1095" i="17"/>
  <c r="W1095" i="17" s="1"/>
  <c r="N1079" i="17"/>
  <c r="W1079" i="17" s="1"/>
  <c r="N1063" i="17"/>
  <c r="W1063" i="17" s="1"/>
  <c r="N1047" i="17"/>
  <c r="W1047" i="17" s="1"/>
  <c r="N1031" i="17"/>
  <c r="W1031" i="17" s="1"/>
  <c r="N1015" i="17"/>
  <c r="W1015" i="17" s="1"/>
  <c r="N999" i="17"/>
  <c r="W999" i="17" s="1"/>
  <c r="N983" i="17"/>
  <c r="W983" i="17" s="1"/>
  <c r="N967" i="17"/>
  <c r="W967" i="17" s="1"/>
  <c r="N951" i="17"/>
  <c r="W951" i="17" s="1"/>
  <c r="N935" i="17"/>
  <c r="W935" i="17" s="1"/>
  <c r="N2102" i="17"/>
  <c r="W2102" i="17" s="1"/>
  <c r="N2086" i="17"/>
  <c r="W2086" i="17" s="1"/>
  <c r="N2070" i="17"/>
  <c r="W2070" i="17" s="1"/>
  <c r="N2054" i="17"/>
  <c r="W2054" i="17" s="1"/>
  <c r="N2038" i="17"/>
  <c r="W2038" i="17" s="1"/>
  <c r="N2022" i="17"/>
  <c r="W2022" i="17" s="1"/>
  <c r="N2006" i="17"/>
  <c r="W2006" i="17" s="1"/>
  <c r="N1990" i="17"/>
  <c r="W1990" i="17" s="1"/>
  <c r="N1974" i="17"/>
  <c r="W1974" i="17" s="1"/>
  <c r="N1958" i="17"/>
  <c r="W1958" i="17" s="1"/>
  <c r="N1942" i="17"/>
  <c r="W1942" i="17" s="1"/>
  <c r="N1926" i="17"/>
  <c r="W1926" i="17" s="1"/>
  <c r="N1910" i="17"/>
  <c r="W1910" i="17" s="1"/>
  <c r="N1894" i="17"/>
  <c r="W1894" i="17" s="1"/>
  <c r="N1878" i="17"/>
  <c r="W1878" i="17" s="1"/>
  <c r="N1862" i="17"/>
  <c r="W1862" i="17" s="1"/>
  <c r="N1846" i="17"/>
  <c r="W1846" i="17" s="1"/>
  <c r="N1830" i="17"/>
  <c r="W1830" i="17" s="1"/>
  <c r="N1814" i="17"/>
  <c r="W1814" i="17" s="1"/>
  <c r="N1798" i="17"/>
  <c r="W1798" i="17" s="1"/>
  <c r="N1782" i="17"/>
  <c r="W1782" i="17" s="1"/>
  <c r="N1766" i="17"/>
  <c r="W1766" i="17" s="1"/>
  <c r="N1750" i="17"/>
  <c r="W1750" i="17" s="1"/>
  <c r="N1734" i="17"/>
  <c r="W1734" i="17" s="1"/>
  <c r="N1718" i="17"/>
  <c r="W1718" i="17" s="1"/>
  <c r="N1702" i="17"/>
  <c r="W1702" i="17" s="1"/>
  <c r="N1686" i="17"/>
  <c r="W1686" i="17" s="1"/>
  <c r="N1670" i="17"/>
  <c r="W1670" i="17" s="1"/>
  <c r="N1654" i="17"/>
  <c r="W1654" i="17" s="1"/>
  <c r="N1638" i="17"/>
  <c r="W1638" i="17" s="1"/>
  <c r="N1622" i="17"/>
  <c r="W1622" i="17" s="1"/>
  <c r="N1606" i="17"/>
  <c r="W1606" i="17" s="1"/>
  <c r="N1590" i="17"/>
  <c r="W1590" i="17" s="1"/>
  <c r="N1574" i="17"/>
  <c r="W1574" i="17" s="1"/>
  <c r="N1558" i="17"/>
  <c r="W1558" i="17" s="1"/>
  <c r="N1542" i="17"/>
  <c r="W1542" i="17" s="1"/>
  <c r="N1526" i="17"/>
  <c r="W1526" i="17" s="1"/>
  <c r="N1510" i="17"/>
  <c r="W1510" i="17" s="1"/>
  <c r="N1494" i="17"/>
  <c r="W1494" i="17" s="1"/>
  <c r="N1478" i="17"/>
  <c r="W1478" i="17" s="1"/>
  <c r="N1462" i="17"/>
  <c r="W1462" i="17" s="1"/>
  <c r="N1446" i="17"/>
  <c r="W1446" i="17" s="1"/>
  <c r="N1430" i="17"/>
  <c r="W1430" i="17" s="1"/>
  <c r="N1414" i="17"/>
  <c r="W1414" i="17" s="1"/>
  <c r="N1398" i="17"/>
  <c r="W1398" i="17" s="1"/>
  <c r="N1382" i="17"/>
  <c r="W1382" i="17" s="1"/>
  <c r="N1366" i="17"/>
  <c r="W1366" i="17" s="1"/>
  <c r="N1350" i="17"/>
  <c r="W1350" i="17" s="1"/>
  <c r="N1334" i="17"/>
  <c r="W1334" i="17" s="1"/>
  <c r="N1318" i="17"/>
  <c r="W1318" i="17" s="1"/>
  <c r="N1302" i="17"/>
  <c r="W1302" i="17" s="1"/>
  <c r="N1286" i="17"/>
  <c r="W1286" i="17" s="1"/>
  <c r="N1270" i="17"/>
  <c r="W1270" i="17" s="1"/>
  <c r="N1254" i="17"/>
  <c r="W1254" i="17" s="1"/>
  <c r="N1238" i="17"/>
  <c r="W1238" i="17" s="1"/>
  <c r="N1222" i="17"/>
  <c r="W1222" i="17" s="1"/>
  <c r="N1206" i="17"/>
  <c r="W1206" i="17" s="1"/>
  <c r="N1190" i="17"/>
  <c r="W1190" i="17" s="1"/>
  <c r="N1174" i="17"/>
  <c r="W1174" i="17" s="1"/>
  <c r="N1158" i="17"/>
  <c r="W1158" i="17" s="1"/>
  <c r="N1142" i="17"/>
  <c r="W1142" i="17" s="1"/>
  <c r="N1126" i="17"/>
  <c r="W1126" i="17" s="1"/>
  <c r="N1110" i="17"/>
  <c r="W1110" i="17" s="1"/>
  <c r="N1094" i="17"/>
  <c r="W1094" i="17" s="1"/>
  <c r="N1078" i="17"/>
  <c r="W1078" i="17" s="1"/>
  <c r="N1062" i="17"/>
  <c r="W1062" i="17" s="1"/>
  <c r="N1046" i="17"/>
  <c r="W1046" i="17" s="1"/>
  <c r="N1030" i="17"/>
  <c r="W1030" i="17" s="1"/>
  <c r="N1014" i="17"/>
  <c r="W1014" i="17" s="1"/>
  <c r="N998" i="17"/>
  <c r="W998" i="17" s="1"/>
  <c r="N982" i="17"/>
  <c r="W982" i="17" s="1"/>
  <c r="N2213" i="17"/>
  <c r="W2213" i="17" s="1"/>
  <c r="N2197" i="17"/>
  <c r="W2197" i="17" s="1"/>
  <c r="N2181" i="17"/>
  <c r="W2181" i="17" s="1"/>
  <c r="N2165" i="17"/>
  <c r="W2165" i="17" s="1"/>
  <c r="N2149" i="17"/>
  <c r="W2149" i="17" s="1"/>
  <c r="N2133" i="17"/>
  <c r="W2133" i="17" s="1"/>
  <c r="N2117" i="17"/>
  <c r="W2117" i="17" s="1"/>
  <c r="N2101" i="17"/>
  <c r="W2101" i="17" s="1"/>
  <c r="N2085" i="17"/>
  <c r="W2085" i="17" s="1"/>
  <c r="N2069" i="17"/>
  <c r="W2069" i="17" s="1"/>
  <c r="N2053" i="17"/>
  <c r="W2053" i="17" s="1"/>
  <c r="N2037" i="17"/>
  <c r="W2037" i="17" s="1"/>
  <c r="N2021" i="17"/>
  <c r="W2021" i="17" s="1"/>
  <c r="N2005" i="17"/>
  <c r="W2005" i="17" s="1"/>
  <c r="N1989" i="17"/>
  <c r="W1989" i="17" s="1"/>
  <c r="N1973" i="17"/>
  <c r="W1973" i="17" s="1"/>
  <c r="N1957" i="17"/>
  <c r="W1957" i="17" s="1"/>
  <c r="N1941" i="17"/>
  <c r="W1941" i="17" s="1"/>
  <c r="N1925" i="17"/>
  <c r="W1925" i="17" s="1"/>
  <c r="N1909" i="17"/>
  <c r="W1909" i="17" s="1"/>
  <c r="N1893" i="17"/>
  <c r="W1893" i="17" s="1"/>
  <c r="N1877" i="17"/>
  <c r="W1877" i="17" s="1"/>
  <c r="N1861" i="17"/>
  <c r="W1861" i="17" s="1"/>
  <c r="N1845" i="17"/>
  <c r="W1845" i="17" s="1"/>
  <c r="N1829" i="17"/>
  <c r="W1829" i="17" s="1"/>
  <c r="N1813" i="17"/>
  <c r="W1813" i="17" s="1"/>
  <c r="N1797" i="17"/>
  <c r="W1797" i="17" s="1"/>
  <c r="N1781" i="17"/>
  <c r="W1781" i="17" s="1"/>
  <c r="N1765" i="17"/>
  <c r="W1765" i="17" s="1"/>
  <c r="N1749" i="17"/>
  <c r="W1749" i="17" s="1"/>
  <c r="N1733" i="17"/>
  <c r="W1733" i="17" s="1"/>
  <c r="N1717" i="17"/>
  <c r="W1717" i="17" s="1"/>
  <c r="N1701" i="17"/>
  <c r="W1701" i="17" s="1"/>
  <c r="N1685" i="17"/>
  <c r="W1685" i="17" s="1"/>
  <c r="N1669" i="17"/>
  <c r="W1669" i="17" s="1"/>
  <c r="N1653" i="17"/>
  <c r="W1653" i="17" s="1"/>
  <c r="N1637" i="17"/>
  <c r="W1637" i="17" s="1"/>
  <c r="N1621" i="17"/>
  <c r="W1621" i="17" s="1"/>
  <c r="N1605" i="17"/>
  <c r="W1605" i="17" s="1"/>
  <c r="N1589" i="17"/>
  <c r="W1589" i="17" s="1"/>
  <c r="N1573" i="17"/>
  <c r="W1573" i="17" s="1"/>
  <c r="N1557" i="17"/>
  <c r="W1557" i="17" s="1"/>
  <c r="N1541" i="17"/>
  <c r="W1541" i="17" s="1"/>
  <c r="N1525" i="17"/>
  <c r="W1525" i="17" s="1"/>
  <c r="N1509" i="17"/>
  <c r="W1509" i="17" s="1"/>
  <c r="N1493" i="17"/>
  <c r="W1493" i="17" s="1"/>
  <c r="N1477" i="17"/>
  <c r="W1477" i="17" s="1"/>
  <c r="N1461" i="17"/>
  <c r="W1461" i="17" s="1"/>
  <c r="N1445" i="17"/>
  <c r="W1445" i="17" s="1"/>
  <c r="N1429" i="17"/>
  <c r="W1429" i="17" s="1"/>
  <c r="N1413" i="17"/>
  <c r="W1413" i="17" s="1"/>
  <c r="N1397" i="17"/>
  <c r="W1397" i="17" s="1"/>
  <c r="N1381" i="17"/>
  <c r="W1381" i="17" s="1"/>
  <c r="N1365" i="17"/>
  <c r="W1365" i="17" s="1"/>
  <c r="N2212" i="17"/>
  <c r="W2212" i="17" s="1"/>
  <c r="N2196" i="17"/>
  <c r="W2196" i="17" s="1"/>
  <c r="N2180" i="17"/>
  <c r="W2180" i="17" s="1"/>
  <c r="N2164" i="17"/>
  <c r="W2164" i="17" s="1"/>
  <c r="N2148" i="17"/>
  <c r="W2148" i="17" s="1"/>
  <c r="N2132" i="17"/>
  <c r="W2132" i="17" s="1"/>
  <c r="N2116" i="17"/>
  <c r="W2116" i="17" s="1"/>
  <c r="N2100" i="17"/>
  <c r="W2100" i="17" s="1"/>
  <c r="N2084" i="17"/>
  <c r="W2084" i="17" s="1"/>
  <c r="N2068" i="17"/>
  <c r="W2068" i="17" s="1"/>
  <c r="N2052" i="17"/>
  <c r="W2052" i="17" s="1"/>
  <c r="N2036" i="17"/>
  <c r="W2036" i="17" s="1"/>
  <c r="N2020" i="17"/>
  <c r="W2020" i="17" s="1"/>
  <c r="N2004" i="17"/>
  <c r="W2004" i="17" s="1"/>
  <c r="N1988" i="17"/>
  <c r="W1988" i="17" s="1"/>
  <c r="N1972" i="17"/>
  <c r="W1972" i="17" s="1"/>
  <c r="N1956" i="17"/>
  <c r="W1956" i="17" s="1"/>
  <c r="N1940" i="17"/>
  <c r="W1940" i="17" s="1"/>
  <c r="N1924" i="17"/>
  <c r="W1924" i="17" s="1"/>
  <c r="N1908" i="17"/>
  <c r="W1908" i="17" s="1"/>
  <c r="N1892" i="17"/>
  <c r="W1892" i="17" s="1"/>
  <c r="N1876" i="17"/>
  <c r="W1876" i="17" s="1"/>
  <c r="N1860" i="17"/>
  <c r="W1860" i="17" s="1"/>
  <c r="N1844" i="17"/>
  <c r="W1844" i="17" s="1"/>
  <c r="N1828" i="17"/>
  <c r="W1828" i="17" s="1"/>
  <c r="N1812" i="17"/>
  <c r="W1812" i="17" s="1"/>
  <c r="N1796" i="17"/>
  <c r="W1796" i="17" s="1"/>
  <c r="N1780" i="17"/>
  <c r="W1780" i="17" s="1"/>
  <c r="N1764" i="17"/>
  <c r="W1764" i="17" s="1"/>
  <c r="N1748" i="17"/>
  <c r="W1748" i="17" s="1"/>
  <c r="N1732" i="17"/>
  <c r="W1732" i="17" s="1"/>
  <c r="N1716" i="17"/>
  <c r="W1716" i="17" s="1"/>
  <c r="N1700" i="17"/>
  <c r="W1700" i="17" s="1"/>
  <c r="N1684" i="17"/>
  <c r="W1684" i="17" s="1"/>
  <c r="N1668" i="17"/>
  <c r="W1668" i="17" s="1"/>
  <c r="N1652" i="17"/>
  <c r="W1652" i="17" s="1"/>
  <c r="N1636" i="17"/>
  <c r="W1636" i="17" s="1"/>
  <c r="N1620" i="17"/>
  <c r="W1620" i="17" s="1"/>
  <c r="N1604" i="17"/>
  <c r="W1604" i="17" s="1"/>
  <c r="N1588" i="17"/>
  <c r="W1588" i="17" s="1"/>
  <c r="N1572" i="17"/>
  <c r="W1572" i="17" s="1"/>
  <c r="N1556" i="17"/>
  <c r="W1556" i="17" s="1"/>
  <c r="N1540" i="17"/>
  <c r="W1540" i="17" s="1"/>
  <c r="N1524" i="17"/>
  <c r="W1524" i="17" s="1"/>
  <c r="N1508" i="17"/>
  <c r="W1508" i="17" s="1"/>
  <c r="N1492" i="17"/>
  <c r="W1492" i="17" s="1"/>
  <c r="N1476" i="17"/>
  <c r="W1476" i="17" s="1"/>
  <c r="N1460" i="17"/>
  <c r="W1460" i="17" s="1"/>
  <c r="N1444" i="17"/>
  <c r="W1444" i="17" s="1"/>
  <c r="N1428" i="17"/>
  <c r="W1428" i="17" s="1"/>
  <c r="N1412" i="17"/>
  <c r="W1412" i="17" s="1"/>
  <c r="N1396" i="17"/>
  <c r="W1396" i="17" s="1"/>
  <c r="N1380" i="17"/>
  <c r="W1380" i="17" s="1"/>
  <c r="N1364" i="17"/>
  <c r="W1364" i="17" s="1"/>
  <c r="N2019" i="17"/>
  <c r="W2019" i="17" s="1"/>
  <c r="N2003" i="17"/>
  <c r="W2003" i="17" s="1"/>
  <c r="N1987" i="17"/>
  <c r="W1987" i="17" s="1"/>
  <c r="N1971" i="17"/>
  <c r="W1971" i="17" s="1"/>
  <c r="N1955" i="17"/>
  <c r="W1955" i="17" s="1"/>
  <c r="N1939" i="17"/>
  <c r="W1939" i="17" s="1"/>
  <c r="N1923" i="17"/>
  <c r="W1923" i="17" s="1"/>
  <c r="N1907" i="17"/>
  <c r="W1907" i="17" s="1"/>
  <c r="N1891" i="17"/>
  <c r="W1891" i="17" s="1"/>
  <c r="N1875" i="17"/>
  <c r="W1875" i="17" s="1"/>
  <c r="N1859" i="17"/>
  <c r="W1859" i="17" s="1"/>
  <c r="N1843" i="17"/>
  <c r="W1843" i="17" s="1"/>
  <c r="N1827" i="17"/>
  <c r="W1827" i="17" s="1"/>
  <c r="N1811" i="17"/>
  <c r="W1811" i="17" s="1"/>
  <c r="N1795" i="17"/>
  <c r="W1795" i="17" s="1"/>
  <c r="N1779" i="17"/>
  <c r="W1779" i="17" s="1"/>
  <c r="N1763" i="17"/>
  <c r="W1763" i="17" s="1"/>
  <c r="N1747" i="17"/>
  <c r="W1747" i="17" s="1"/>
  <c r="N1731" i="17"/>
  <c r="W1731" i="17" s="1"/>
  <c r="N1715" i="17"/>
  <c r="W1715" i="17" s="1"/>
  <c r="N1699" i="17"/>
  <c r="W1699" i="17" s="1"/>
  <c r="N1683" i="17"/>
  <c r="W1683" i="17" s="1"/>
  <c r="N1667" i="17"/>
  <c r="W1667" i="17" s="1"/>
  <c r="N1651" i="17"/>
  <c r="W1651" i="17" s="1"/>
  <c r="N1635" i="17"/>
  <c r="W1635" i="17" s="1"/>
  <c r="N1619" i="17"/>
  <c r="W1619" i="17" s="1"/>
  <c r="N1603" i="17"/>
  <c r="W1603" i="17" s="1"/>
  <c r="N1587" i="17"/>
  <c r="W1587" i="17" s="1"/>
  <c r="N1571" i="17"/>
  <c r="W1571" i="17" s="1"/>
  <c r="N1555" i="17"/>
  <c r="W1555" i="17" s="1"/>
  <c r="N1539" i="17"/>
  <c r="W1539" i="17" s="1"/>
  <c r="N1523" i="17"/>
  <c r="W1523" i="17" s="1"/>
  <c r="N1507" i="17"/>
  <c r="W1507" i="17" s="1"/>
  <c r="N1491" i="17"/>
  <c r="W1491" i="17" s="1"/>
  <c r="N1475" i="17"/>
  <c r="W1475" i="17" s="1"/>
  <c r="N1459" i="17"/>
  <c r="W1459" i="17" s="1"/>
  <c r="N1443" i="17"/>
  <c r="W1443" i="17" s="1"/>
  <c r="N1427" i="17"/>
  <c r="W1427" i="17" s="1"/>
  <c r="N1411" i="17"/>
  <c r="W1411" i="17" s="1"/>
  <c r="N1395" i="17"/>
  <c r="W1395" i="17" s="1"/>
  <c r="N1379" i="17"/>
  <c r="W1379" i="17" s="1"/>
  <c r="N1363" i="17"/>
  <c r="W1363" i="17" s="1"/>
  <c r="N1347" i="17"/>
  <c r="W1347" i="17" s="1"/>
  <c r="N1331" i="17"/>
  <c r="W1331" i="17" s="1"/>
  <c r="N1315" i="17"/>
  <c r="W1315" i="17" s="1"/>
  <c r="N1299" i="17"/>
  <c r="W1299" i="17" s="1"/>
  <c r="N1283" i="17"/>
  <c r="W1283" i="17" s="1"/>
  <c r="N1267" i="17"/>
  <c r="W1267" i="17" s="1"/>
  <c r="N1251" i="17"/>
  <c r="W1251" i="17" s="1"/>
  <c r="N1235" i="17"/>
  <c r="W1235" i="17" s="1"/>
  <c r="N1219" i="17"/>
  <c r="W1219" i="17" s="1"/>
  <c r="N1203" i="17"/>
  <c r="W1203" i="17" s="1"/>
  <c r="N1187" i="17"/>
  <c r="W1187" i="17" s="1"/>
  <c r="N1171" i="17"/>
  <c r="W1171" i="17" s="1"/>
  <c r="N1155" i="17"/>
  <c r="W1155" i="17" s="1"/>
  <c r="N1139" i="17"/>
  <c r="W1139" i="17" s="1"/>
  <c r="N1123" i="17"/>
  <c r="W1123" i="17" s="1"/>
  <c r="N1107" i="17"/>
  <c r="W1107" i="17" s="1"/>
  <c r="N1091" i="17"/>
  <c r="W1091" i="17" s="1"/>
  <c r="N1075" i="17"/>
  <c r="W1075" i="17" s="1"/>
  <c r="N1059" i="17"/>
  <c r="W1059" i="17" s="1"/>
  <c r="N1043" i="17"/>
  <c r="W1043" i="17" s="1"/>
  <c r="N1027" i="17"/>
  <c r="W1027" i="17" s="1"/>
  <c r="N1011" i="17"/>
  <c r="W1011" i="17" s="1"/>
  <c r="N995" i="17"/>
  <c r="W995" i="17" s="1"/>
  <c r="N979" i="17"/>
  <c r="W979" i="17" s="1"/>
  <c r="N963" i="17"/>
  <c r="W963" i="17" s="1"/>
  <c r="N947" i="17"/>
  <c r="W947" i="17" s="1"/>
  <c r="N931" i="17"/>
  <c r="W931" i="17" s="1"/>
  <c r="N915" i="17"/>
  <c r="W915" i="17" s="1"/>
  <c r="N899" i="17"/>
  <c r="W899" i="17" s="1"/>
  <c r="N883" i="17"/>
  <c r="W883" i="17" s="1"/>
  <c r="N867" i="17"/>
  <c r="W867" i="17" s="1"/>
  <c r="N851" i="17"/>
  <c r="W851" i="17" s="1"/>
  <c r="N835" i="17"/>
  <c r="W835" i="17" s="1"/>
  <c r="N819" i="17"/>
  <c r="W819" i="17" s="1"/>
  <c r="N803" i="17"/>
  <c r="W803" i="17" s="1"/>
  <c r="N787" i="17"/>
  <c r="W787" i="17" s="1"/>
  <c r="N771" i="17"/>
  <c r="W771" i="17" s="1"/>
  <c r="N755" i="17"/>
  <c r="W755" i="17" s="1"/>
  <c r="N739" i="17"/>
  <c r="W739" i="17" s="1"/>
  <c r="N723" i="17"/>
  <c r="W723" i="17" s="1"/>
  <c r="N707" i="17"/>
  <c r="W707" i="17" s="1"/>
  <c r="N691" i="17"/>
  <c r="W691" i="17" s="1"/>
  <c r="N2210" i="17"/>
  <c r="W2210" i="17" s="1"/>
  <c r="N2194" i="17"/>
  <c r="W2194" i="17" s="1"/>
  <c r="N2178" i="17"/>
  <c r="W2178" i="17" s="1"/>
  <c r="N2162" i="17"/>
  <c r="W2162" i="17" s="1"/>
  <c r="N2146" i="17"/>
  <c r="W2146" i="17" s="1"/>
  <c r="N2130" i="17"/>
  <c r="W2130" i="17" s="1"/>
  <c r="N2114" i="17"/>
  <c r="W2114" i="17" s="1"/>
  <c r="N2098" i="17"/>
  <c r="W2098" i="17" s="1"/>
  <c r="N2082" i="17"/>
  <c r="W2082" i="17" s="1"/>
  <c r="N2066" i="17"/>
  <c r="W2066" i="17" s="1"/>
  <c r="N2050" i="17"/>
  <c r="W2050" i="17" s="1"/>
  <c r="N2034" i="17"/>
  <c r="W2034" i="17" s="1"/>
  <c r="N2018" i="17"/>
  <c r="W2018" i="17" s="1"/>
  <c r="N2002" i="17"/>
  <c r="W2002" i="17" s="1"/>
  <c r="N1986" i="17"/>
  <c r="W1986" i="17" s="1"/>
  <c r="N1970" i="17"/>
  <c r="W1970" i="17" s="1"/>
  <c r="N1954" i="17"/>
  <c r="W1954" i="17" s="1"/>
  <c r="N1938" i="17"/>
  <c r="W1938" i="17" s="1"/>
  <c r="N1922" i="17"/>
  <c r="W1922" i="17" s="1"/>
  <c r="N1906" i="17"/>
  <c r="W1906" i="17" s="1"/>
  <c r="N1890" i="17"/>
  <c r="W1890" i="17" s="1"/>
  <c r="N1874" i="17"/>
  <c r="W1874" i="17" s="1"/>
  <c r="N1858" i="17"/>
  <c r="W1858" i="17" s="1"/>
  <c r="N1842" i="17"/>
  <c r="W1842" i="17" s="1"/>
  <c r="N1826" i="17"/>
  <c r="W1826" i="17" s="1"/>
  <c r="N1810" i="17"/>
  <c r="W1810" i="17" s="1"/>
  <c r="N1794" i="17"/>
  <c r="W1794" i="17" s="1"/>
  <c r="N1778" i="17"/>
  <c r="W1778" i="17" s="1"/>
  <c r="N1762" i="17"/>
  <c r="W1762" i="17" s="1"/>
  <c r="N1746" i="17"/>
  <c r="W1746" i="17" s="1"/>
  <c r="N1730" i="17"/>
  <c r="W1730" i="17" s="1"/>
  <c r="N1714" i="17"/>
  <c r="W1714" i="17" s="1"/>
  <c r="N1698" i="17"/>
  <c r="W1698" i="17" s="1"/>
  <c r="N1682" i="17"/>
  <c r="W1682" i="17" s="1"/>
  <c r="N1666" i="17"/>
  <c r="W1666" i="17" s="1"/>
  <c r="N1650" i="17"/>
  <c r="W1650" i="17" s="1"/>
  <c r="N1634" i="17"/>
  <c r="W1634" i="17" s="1"/>
  <c r="N1618" i="17"/>
  <c r="W1618" i="17" s="1"/>
  <c r="N1602" i="17"/>
  <c r="W1602" i="17" s="1"/>
  <c r="N1586" i="17"/>
  <c r="W1586" i="17" s="1"/>
  <c r="N1570" i="17"/>
  <c r="W1570" i="17" s="1"/>
  <c r="N1554" i="17"/>
  <c r="W1554" i="17" s="1"/>
  <c r="N1538" i="17"/>
  <c r="W1538" i="17" s="1"/>
  <c r="N1522" i="17"/>
  <c r="W1522" i="17" s="1"/>
  <c r="N1506" i="17"/>
  <c r="W1506" i="17" s="1"/>
  <c r="N1490" i="17"/>
  <c r="W1490" i="17" s="1"/>
  <c r="N1474" i="17"/>
  <c r="W1474" i="17" s="1"/>
  <c r="N1458" i="17"/>
  <c r="W1458" i="17" s="1"/>
  <c r="N1442" i="17"/>
  <c r="W1442" i="17" s="1"/>
  <c r="N1426" i="17"/>
  <c r="W1426" i="17" s="1"/>
  <c r="N1410" i="17"/>
  <c r="W1410" i="17" s="1"/>
  <c r="N1394" i="17"/>
  <c r="W1394" i="17" s="1"/>
  <c r="N1378" i="17"/>
  <c r="W1378" i="17" s="1"/>
  <c r="N1362" i="17"/>
  <c r="W1362" i="17" s="1"/>
  <c r="N2" i="17"/>
  <c r="W2" i="17" s="1"/>
  <c r="N2209" i="17"/>
  <c r="W2209" i="17" s="1"/>
  <c r="N2193" i="17"/>
  <c r="W2193" i="17" s="1"/>
  <c r="N2177" i="17"/>
  <c r="W2177" i="17" s="1"/>
  <c r="N2161" i="17"/>
  <c r="W2161" i="17" s="1"/>
  <c r="N2145" i="17"/>
  <c r="W2145" i="17" s="1"/>
  <c r="N2129" i="17"/>
  <c r="W2129" i="17" s="1"/>
  <c r="N2113" i="17"/>
  <c r="W2113" i="17" s="1"/>
  <c r="N2097" i="17"/>
  <c r="W2097" i="17" s="1"/>
  <c r="N2081" i="17"/>
  <c r="W2081" i="17" s="1"/>
  <c r="N2065" i="17"/>
  <c r="W2065" i="17" s="1"/>
  <c r="N2049" i="17"/>
  <c r="W2049" i="17" s="1"/>
  <c r="N2033" i="17"/>
  <c r="W2033" i="17" s="1"/>
  <c r="N2017" i="17"/>
  <c r="W2017" i="17" s="1"/>
  <c r="N2001" i="17"/>
  <c r="W2001" i="17" s="1"/>
  <c r="N1985" i="17"/>
  <c r="W1985" i="17" s="1"/>
  <c r="N1969" i="17"/>
  <c r="W1969" i="17" s="1"/>
  <c r="N1953" i="17"/>
  <c r="W1953" i="17" s="1"/>
  <c r="N1937" i="17"/>
  <c r="W1937" i="17" s="1"/>
  <c r="N1921" i="17"/>
  <c r="W1921" i="17" s="1"/>
  <c r="N1905" i="17"/>
  <c r="W1905" i="17" s="1"/>
  <c r="N1889" i="17"/>
  <c r="W1889" i="17" s="1"/>
  <c r="N1873" i="17"/>
  <c r="W1873" i="17" s="1"/>
  <c r="N1857" i="17"/>
  <c r="W1857" i="17" s="1"/>
  <c r="N1841" i="17"/>
  <c r="W1841" i="17" s="1"/>
  <c r="N1825" i="17"/>
  <c r="W1825" i="17" s="1"/>
  <c r="N1809" i="17"/>
  <c r="W1809" i="17" s="1"/>
  <c r="N1793" i="17"/>
  <c r="W1793" i="17" s="1"/>
  <c r="N1777" i="17"/>
  <c r="W1777" i="17" s="1"/>
  <c r="N1761" i="17"/>
  <c r="W1761" i="17" s="1"/>
  <c r="N1745" i="17"/>
  <c r="W1745" i="17" s="1"/>
  <c r="N1729" i="17"/>
  <c r="W1729" i="17" s="1"/>
  <c r="N1713" i="17"/>
  <c r="W1713" i="17" s="1"/>
  <c r="N1697" i="17"/>
  <c r="W1697" i="17" s="1"/>
  <c r="N1681" i="17"/>
  <c r="W1681" i="17" s="1"/>
  <c r="N1665" i="17"/>
  <c r="W1665" i="17" s="1"/>
  <c r="N1649" i="17"/>
  <c r="W1649" i="17" s="1"/>
  <c r="N1633" i="17"/>
  <c r="W1633" i="17" s="1"/>
  <c r="N1617" i="17"/>
  <c r="W1617" i="17" s="1"/>
  <c r="N1601" i="17"/>
  <c r="W1601" i="17" s="1"/>
  <c r="N1585" i="17"/>
  <c r="W1585" i="17" s="1"/>
  <c r="N1569" i="17"/>
  <c r="W1569" i="17" s="1"/>
  <c r="N1553" i="17"/>
  <c r="W1553" i="17" s="1"/>
  <c r="N1537" i="17"/>
  <c r="W1537" i="17" s="1"/>
  <c r="N1521" i="17"/>
  <c r="W1521" i="17" s="1"/>
  <c r="N1505" i="17"/>
  <c r="W1505" i="17" s="1"/>
  <c r="N1489" i="17"/>
  <c r="W1489" i="17" s="1"/>
  <c r="N1473" i="17"/>
  <c r="W1473" i="17" s="1"/>
  <c r="N1457" i="17"/>
  <c r="W1457" i="17" s="1"/>
  <c r="N1441" i="17"/>
  <c r="W1441" i="17" s="1"/>
  <c r="N1425" i="17"/>
  <c r="W1425" i="17" s="1"/>
  <c r="N1409" i="17"/>
  <c r="W1409" i="17" s="1"/>
  <c r="N1393" i="17"/>
  <c r="W1393" i="17" s="1"/>
  <c r="N1377" i="17"/>
  <c r="W1377" i="17" s="1"/>
  <c r="N1361" i="17"/>
  <c r="W1361" i="17" s="1"/>
  <c r="N2224" i="17"/>
  <c r="W2224" i="17" s="1"/>
  <c r="N2208" i="17"/>
  <c r="W2208" i="17" s="1"/>
  <c r="N2192" i="17"/>
  <c r="W2192" i="17" s="1"/>
  <c r="N2176" i="17"/>
  <c r="W2176" i="17" s="1"/>
  <c r="N2160" i="17"/>
  <c r="W2160" i="17" s="1"/>
  <c r="N2144" i="17"/>
  <c r="W2144" i="17" s="1"/>
  <c r="N2128" i="17"/>
  <c r="W2128" i="17" s="1"/>
  <c r="N2112" i="17"/>
  <c r="W2112" i="17" s="1"/>
  <c r="N2096" i="17"/>
  <c r="W2096" i="17" s="1"/>
  <c r="N2080" i="17"/>
  <c r="W2080" i="17" s="1"/>
  <c r="N2064" i="17"/>
  <c r="W2064" i="17" s="1"/>
  <c r="N2048" i="17"/>
  <c r="W2048" i="17" s="1"/>
  <c r="N2032" i="17"/>
  <c r="W2032" i="17" s="1"/>
  <c r="N2016" i="17"/>
  <c r="W2016" i="17" s="1"/>
  <c r="N2000" i="17"/>
  <c r="W2000" i="17" s="1"/>
  <c r="N1984" i="17"/>
  <c r="W1984" i="17" s="1"/>
  <c r="N1968" i="17"/>
  <c r="W1968" i="17" s="1"/>
  <c r="N1952" i="17"/>
  <c r="W1952" i="17" s="1"/>
  <c r="N1936" i="17"/>
  <c r="W1936" i="17" s="1"/>
  <c r="N1920" i="17"/>
  <c r="W1920" i="17" s="1"/>
  <c r="N1904" i="17"/>
  <c r="W1904" i="17" s="1"/>
  <c r="N1888" i="17"/>
  <c r="W1888" i="17" s="1"/>
  <c r="N1872" i="17"/>
  <c r="W1872" i="17" s="1"/>
  <c r="N1856" i="17"/>
  <c r="W1856" i="17" s="1"/>
  <c r="N1840" i="17"/>
  <c r="W1840" i="17" s="1"/>
  <c r="N1824" i="17"/>
  <c r="W1824" i="17" s="1"/>
  <c r="N1808" i="17"/>
  <c r="W1808" i="17" s="1"/>
  <c r="N1792" i="17"/>
  <c r="W1792" i="17" s="1"/>
  <c r="N1776" i="17"/>
  <c r="W1776" i="17" s="1"/>
  <c r="N1760" i="17"/>
  <c r="W1760" i="17" s="1"/>
  <c r="N1744" i="17"/>
  <c r="W1744" i="17" s="1"/>
  <c r="N1728" i="17"/>
  <c r="W1728" i="17" s="1"/>
  <c r="N1712" i="17"/>
  <c r="W1712" i="17" s="1"/>
  <c r="N1696" i="17"/>
  <c r="W1696" i="17" s="1"/>
  <c r="N1680" i="17"/>
  <c r="W1680" i="17" s="1"/>
  <c r="N1664" i="17"/>
  <c r="W1664" i="17" s="1"/>
  <c r="N1648" i="17"/>
  <c r="W1648" i="17" s="1"/>
  <c r="N1632" i="17"/>
  <c r="W1632" i="17" s="1"/>
  <c r="N1616" i="17"/>
  <c r="W1616" i="17" s="1"/>
  <c r="N1600" i="17"/>
  <c r="W1600" i="17" s="1"/>
  <c r="N1584" i="17"/>
  <c r="W1584" i="17" s="1"/>
  <c r="N1568" i="17"/>
  <c r="W1568" i="17" s="1"/>
  <c r="N1552" i="17"/>
  <c r="W1552" i="17" s="1"/>
  <c r="N1536" i="17"/>
  <c r="W1536" i="17" s="1"/>
  <c r="N1520" i="17"/>
  <c r="W1520" i="17" s="1"/>
  <c r="N1504" i="17"/>
  <c r="W1504" i="17" s="1"/>
  <c r="N1488" i="17"/>
  <c r="W1488" i="17" s="1"/>
  <c r="N1472" i="17"/>
  <c r="W1472" i="17" s="1"/>
  <c r="N1456" i="17"/>
  <c r="W1456" i="17" s="1"/>
  <c r="N1440" i="17"/>
  <c r="W1440" i="17" s="1"/>
  <c r="N1424" i="17"/>
  <c r="W1424" i="17" s="1"/>
  <c r="N1408" i="17"/>
  <c r="W1408" i="17" s="1"/>
  <c r="N1392" i="17"/>
  <c r="W1392" i="17" s="1"/>
  <c r="N1376" i="17"/>
  <c r="W1376" i="17" s="1"/>
  <c r="N1360" i="17"/>
  <c r="W1360" i="17" s="1"/>
  <c r="N1344" i="17"/>
  <c r="W1344" i="17" s="1"/>
  <c r="N1328" i="17"/>
  <c r="W1328" i="17" s="1"/>
  <c r="N1312" i="17"/>
  <c r="W1312" i="17" s="1"/>
  <c r="N1296" i="17"/>
  <c r="W1296" i="17" s="1"/>
  <c r="N1280" i="17"/>
  <c r="W1280" i="17" s="1"/>
  <c r="N1264" i="17"/>
  <c r="W1264" i="17" s="1"/>
  <c r="N1248" i="17"/>
  <c r="W1248" i="17" s="1"/>
  <c r="N1232" i="17"/>
  <c r="W1232" i="17" s="1"/>
  <c r="N1216" i="17"/>
  <c r="W1216" i="17" s="1"/>
  <c r="N1391" i="17"/>
  <c r="W1391" i="17" s="1"/>
  <c r="N1375" i="17"/>
  <c r="W1375" i="17" s="1"/>
  <c r="N1359" i="17"/>
  <c r="W1359" i="17" s="1"/>
  <c r="N1343" i="17"/>
  <c r="W1343" i="17" s="1"/>
  <c r="N1327" i="17"/>
  <c r="W1327" i="17" s="1"/>
  <c r="N1311" i="17"/>
  <c r="W1311" i="17" s="1"/>
  <c r="N1295" i="17"/>
  <c r="W1295" i="17" s="1"/>
  <c r="N1279" i="17"/>
  <c r="W1279" i="17" s="1"/>
  <c r="N1263" i="17"/>
  <c r="W1263" i="17" s="1"/>
  <c r="N1247" i="17"/>
  <c r="W1247" i="17" s="1"/>
  <c r="N1231" i="17"/>
  <c r="W1231" i="17" s="1"/>
  <c r="N1215" i="17"/>
  <c r="W1215" i="17" s="1"/>
  <c r="N1199" i="17"/>
  <c r="W1199" i="17" s="1"/>
  <c r="N1183" i="17"/>
  <c r="W1183" i="17" s="1"/>
  <c r="N1167" i="17"/>
  <c r="W1167" i="17" s="1"/>
  <c r="N1151" i="17"/>
  <c r="W1151" i="17" s="1"/>
  <c r="N1135" i="17"/>
  <c r="W1135" i="17" s="1"/>
  <c r="N1119" i="17"/>
  <c r="W1119" i="17" s="1"/>
  <c r="N1103" i="17"/>
  <c r="W1103" i="17" s="1"/>
  <c r="N1087" i="17"/>
  <c r="W1087" i="17" s="1"/>
  <c r="N1071" i="17"/>
  <c r="W1071" i="17" s="1"/>
  <c r="N1055" i="17"/>
  <c r="W1055" i="17" s="1"/>
  <c r="N1039" i="17"/>
  <c r="W1039" i="17" s="1"/>
  <c r="N1023" i="17"/>
  <c r="W1023" i="17" s="1"/>
  <c r="N1007" i="17"/>
  <c r="W1007" i="17" s="1"/>
  <c r="N991" i="17"/>
  <c r="W991" i="17" s="1"/>
  <c r="N975" i="17"/>
  <c r="W975" i="17" s="1"/>
  <c r="N959" i="17"/>
  <c r="W959" i="17" s="1"/>
  <c r="N943" i="17"/>
  <c r="W943" i="17" s="1"/>
  <c r="N927" i="17"/>
  <c r="W927" i="17" s="1"/>
  <c r="N911" i="17"/>
  <c r="W911" i="17" s="1"/>
  <c r="N895" i="17"/>
  <c r="W895" i="17" s="1"/>
  <c r="N879" i="17"/>
  <c r="W879" i="17" s="1"/>
  <c r="N863" i="17"/>
  <c r="W863" i="17" s="1"/>
  <c r="N847" i="17"/>
  <c r="W847" i="17" s="1"/>
  <c r="N831" i="17"/>
  <c r="W831" i="17" s="1"/>
  <c r="N815" i="17"/>
  <c r="W815" i="17" s="1"/>
  <c r="N799" i="17"/>
  <c r="W799" i="17" s="1"/>
  <c r="N783" i="17"/>
  <c r="W783" i="17" s="1"/>
  <c r="N767" i="17"/>
  <c r="W767" i="17" s="1"/>
  <c r="N751" i="17"/>
  <c r="W751" i="17" s="1"/>
  <c r="N735" i="17"/>
  <c r="W735" i="17" s="1"/>
  <c r="N719" i="17"/>
  <c r="W719" i="17" s="1"/>
  <c r="N703" i="17"/>
  <c r="W703" i="17" s="1"/>
  <c r="N687" i="17"/>
  <c r="W687" i="17" s="1"/>
  <c r="N671" i="17"/>
  <c r="W671" i="17" s="1"/>
  <c r="N655" i="17"/>
  <c r="W655" i="17" s="1"/>
  <c r="N639" i="17"/>
  <c r="W639" i="17" s="1"/>
  <c r="N623" i="17"/>
  <c r="W623" i="17" s="1"/>
  <c r="N607" i="17"/>
  <c r="W607" i="17" s="1"/>
  <c r="N591" i="17"/>
  <c r="W591" i="17" s="1"/>
  <c r="N575" i="17"/>
  <c r="W575" i="17" s="1"/>
  <c r="N559" i="17"/>
  <c r="W559" i="17" s="1"/>
  <c r="N543" i="17"/>
  <c r="W543" i="17" s="1"/>
  <c r="N527" i="17"/>
  <c r="W527" i="17" s="1"/>
  <c r="N511" i="17"/>
  <c r="W511" i="17" s="1"/>
  <c r="N495" i="17"/>
  <c r="W495" i="17" s="1"/>
  <c r="N479" i="17"/>
  <c r="W479" i="17" s="1"/>
  <c r="N463" i="17"/>
  <c r="W463" i="17" s="1"/>
  <c r="N447" i="17"/>
  <c r="W447" i="17" s="1"/>
  <c r="N431" i="17"/>
  <c r="W431" i="17" s="1"/>
  <c r="N415" i="17"/>
  <c r="W415" i="17" s="1"/>
  <c r="N399" i="17"/>
  <c r="W399" i="17" s="1"/>
  <c r="N383" i="17"/>
  <c r="W383" i="17" s="1"/>
  <c r="N367" i="17"/>
  <c r="W367" i="17" s="1"/>
  <c r="N351" i="17"/>
  <c r="W351" i="17" s="1"/>
  <c r="N335" i="17"/>
  <c r="W335" i="17" s="1"/>
  <c r="N319" i="17"/>
  <c r="W319" i="17" s="1"/>
  <c r="N303" i="17"/>
  <c r="W303" i="17" s="1"/>
  <c r="N287" i="17"/>
  <c r="W287" i="17" s="1"/>
  <c r="N271" i="17"/>
  <c r="W271" i="17" s="1"/>
  <c r="N255" i="17"/>
  <c r="W255" i="17" s="1"/>
  <c r="N239" i="17"/>
  <c r="W239" i="17" s="1"/>
  <c r="N223" i="17"/>
  <c r="W223" i="17" s="1"/>
  <c r="N207" i="17"/>
  <c r="W207" i="17" s="1"/>
  <c r="N191" i="17"/>
  <c r="W191" i="17" s="1"/>
  <c r="N175" i="17"/>
  <c r="W175" i="17" s="1"/>
  <c r="N159" i="17"/>
  <c r="W159" i="17" s="1"/>
  <c r="N143" i="17"/>
  <c r="W143" i="17" s="1"/>
  <c r="N127" i="17"/>
  <c r="W127" i="17" s="1"/>
  <c r="N111" i="17"/>
  <c r="W111" i="17" s="1"/>
  <c r="N95" i="17"/>
  <c r="W95" i="17" s="1"/>
  <c r="N79" i="17"/>
  <c r="W79" i="17" s="1"/>
  <c r="N63" i="17"/>
  <c r="W63" i="17" s="1"/>
  <c r="N47" i="17"/>
  <c r="W47" i="17" s="1"/>
  <c r="N1342" i="17"/>
  <c r="W1342" i="17" s="1"/>
  <c r="N1326" i="17"/>
  <c r="W1326" i="17" s="1"/>
  <c r="N1310" i="17"/>
  <c r="W1310" i="17" s="1"/>
  <c r="N1294" i="17"/>
  <c r="W1294" i="17" s="1"/>
  <c r="N1278" i="17"/>
  <c r="W1278" i="17" s="1"/>
  <c r="N1262" i="17"/>
  <c r="W1262" i="17" s="1"/>
  <c r="N1246" i="17"/>
  <c r="W1246" i="17" s="1"/>
  <c r="N1230" i="17"/>
  <c r="W1230" i="17" s="1"/>
  <c r="N1214" i="17"/>
  <c r="W1214" i="17" s="1"/>
  <c r="N1198" i="17"/>
  <c r="W1198" i="17" s="1"/>
  <c r="N1182" i="17"/>
  <c r="W1182" i="17" s="1"/>
  <c r="N1166" i="17"/>
  <c r="W1166" i="17" s="1"/>
  <c r="N1150" i="17"/>
  <c r="W1150" i="17" s="1"/>
  <c r="N1134" i="17"/>
  <c r="W1134" i="17" s="1"/>
  <c r="N1118" i="17"/>
  <c r="W1118" i="17" s="1"/>
  <c r="N1102" i="17"/>
  <c r="W1102" i="17" s="1"/>
  <c r="N1086" i="17"/>
  <c r="W1086" i="17" s="1"/>
  <c r="N1070" i="17"/>
  <c r="W1070" i="17" s="1"/>
  <c r="N1054" i="17"/>
  <c r="W1054" i="17" s="1"/>
  <c r="N1038" i="17"/>
  <c r="W1038" i="17" s="1"/>
  <c r="N1022" i="17"/>
  <c r="W1022" i="17" s="1"/>
  <c r="N1006" i="17"/>
  <c r="W1006" i="17" s="1"/>
  <c r="N990" i="17"/>
  <c r="W990" i="17" s="1"/>
  <c r="N974" i="17"/>
  <c r="W974" i="17" s="1"/>
  <c r="N958" i="17"/>
  <c r="W958" i="17" s="1"/>
  <c r="N942" i="17"/>
  <c r="W942" i="17" s="1"/>
  <c r="N926" i="17"/>
  <c r="W926" i="17" s="1"/>
  <c r="N910" i="17"/>
  <c r="W910" i="17" s="1"/>
  <c r="N894" i="17"/>
  <c r="W894" i="17" s="1"/>
  <c r="N878" i="17"/>
  <c r="W878" i="17" s="1"/>
  <c r="N862" i="17"/>
  <c r="W862" i="17" s="1"/>
  <c r="N846" i="17"/>
  <c r="W846" i="17" s="1"/>
  <c r="N830" i="17"/>
  <c r="W830" i="17" s="1"/>
  <c r="N814" i="17"/>
  <c r="W814" i="17" s="1"/>
  <c r="N798" i="17"/>
  <c r="W798" i="17" s="1"/>
  <c r="N782" i="17"/>
  <c r="W782" i="17" s="1"/>
  <c r="N766" i="17"/>
  <c r="W766" i="17" s="1"/>
  <c r="N750" i="17"/>
  <c r="W750" i="17" s="1"/>
  <c r="N734" i="17"/>
  <c r="W734" i="17" s="1"/>
  <c r="N718" i="17"/>
  <c r="W718" i="17" s="1"/>
  <c r="N702" i="17"/>
  <c r="W702" i="17" s="1"/>
  <c r="N686" i="17"/>
  <c r="W686" i="17" s="1"/>
  <c r="N670" i="17"/>
  <c r="W670" i="17" s="1"/>
  <c r="N654" i="17"/>
  <c r="W654" i="17" s="1"/>
  <c r="N638" i="17"/>
  <c r="W638" i="17" s="1"/>
  <c r="N622" i="17"/>
  <c r="W622" i="17" s="1"/>
  <c r="N606" i="17"/>
  <c r="W606" i="17" s="1"/>
  <c r="N590" i="17"/>
  <c r="W590" i="17" s="1"/>
  <c r="N574" i="17"/>
  <c r="W574" i="17" s="1"/>
  <c r="N558" i="17"/>
  <c r="W558" i="17" s="1"/>
  <c r="N542" i="17"/>
  <c r="W542" i="17" s="1"/>
  <c r="N526" i="17"/>
  <c r="W526" i="17" s="1"/>
  <c r="N510" i="17"/>
  <c r="W510" i="17" s="1"/>
  <c r="N494" i="17"/>
  <c r="W494" i="17" s="1"/>
  <c r="N478" i="17"/>
  <c r="W478" i="17" s="1"/>
  <c r="N462" i="17"/>
  <c r="W462" i="17" s="1"/>
  <c r="N446" i="17"/>
  <c r="W446" i="17" s="1"/>
  <c r="N430" i="17"/>
  <c r="W430" i="17" s="1"/>
  <c r="N414" i="17"/>
  <c r="W414" i="17" s="1"/>
  <c r="N398" i="17"/>
  <c r="W398" i="17" s="1"/>
  <c r="N382" i="17"/>
  <c r="W382" i="17" s="1"/>
  <c r="N366" i="17"/>
  <c r="W366" i="17" s="1"/>
  <c r="N350" i="17"/>
  <c r="W350" i="17" s="1"/>
  <c r="N334" i="17"/>
  <c r="W334" i="17" s="1"/>
  <c r="N318" i="17"/>
  <c r="W318" i="17" s="1"/>
  <c r="N302" i="17"/>
  <c r="W302" i="17" s="1"/>
  <c r="N286" i="17"/>
  <c r="W286" i="17" s="1"/>
  <c r="N270" i="17"/>
  <c r="W270" i="17" s="1"/>
  <c r="N254" i="17"/>
  <c r="W254" i="17" s="1"/>
  <c r="N238" i="17"/>
  <c r="W238" i="17" s="1"/>
  <c r="N222" i="17"/>
  <c r="W222" i="17" s="1"/>
  <c r="N206" i="17"/>
  <c r="W206" i="17" s="1"/>
  <c r="N190" i="17"/>
  <c r="W190" i="17" s="1"/>
  <c r="N174" i="17"/>
  <c r="W174" i="17" s="1"/>
  <c r="N158" i="17"/>
  <c r="W158" i="17" s="1"/>
  <c r="N142" i="17"/>
  <c r="W142" i="17" s="1"/>
  <c r="N126" i="17"/>
  <c r="W126" i="17" s="1"/>
  <c r="N110" i="17"/>
  <c r="W110" i="17" s="1"/>
  <c r="N94" i="17"/>
  <c r="W94" i="17" s="1"/>
  <c r="N78" i="17"/>
  <c r="W78" i="17" s="1"/>
  <c r="N62" i="17"/>
  <c r="W62" i="17" s="1"/>
  <c r="N46" i="17"/>
  <c r="W46" i="17" s="1"/>
  <c r="N30" i="17"/>
  <c r="W30" i="17" s="1"/>
  <c r="N941" i="17"/>
  <c r="W941" i="17" s="1"/>
  <c r="N925" i="17"/>
  <c r="W925" i="17" s="1"/>
  <c r="N909" i="17"/>
  <c r="W909" i="17" s="1"/>
  <c r="N893" i="17"/>
  <c r="W893" i="17" s="1"/>
  <c r="N877" i="17"/>
  <c r="W877" i="17" s="1"/>
  <c r="N861" i="17"/>
  <c r="W861" i="17" s="1"/>
  <c r="N845" i="17"/>
  <c r="W845" i="17" s="1"/>
  <c r="N829" i="17"/>
  <c r="W829" i="17" s="1"/>
  <c r="N813" i="17"/>
  <c r="W813" i="17" s="1"/>
  <c r="N797" i="17"/>
  <c r="W797" i="17" s="1"/>
  <c r="N781" i="17"/>
  <c r="W781" i="17" s="1"/>
  <c r="N765" i="17"/>
  <c r="W765" i="17" s="1"/>
  <c r="N749" i="17"/>
  <c r="W749" i="17" s="1"/>
  <c r="N733" i="17"/>
  <c r="W733" i="17" s="1"/>
  <c r="N717" i="17"/>
  <c r="W717" i="17" s="1"/>
  <c r="N701" i="17"/>
  <c r="W701" i="17" s="1"/>
  <c r="N685" i="17"/>
  <c r="W685" i="17" s="1"/>
  <c r="N669" i="17"/>
  <c r="W669" i="17" s="1"/>
  <c r="N653" i="17"/>
  <c r="W653" i="17" s="1"/>
  <c r="N637" i="17"/>
  <c r="W637" i="17" s="1"/>
  <c r="N621" i="17"/>
  <c r="W621" i="17" s="1"/>
  <c r="N605" i="17"/>
  <c r="W605" i="17" s="1"/>
  <c r="N589" i="17"/>
  <c r="W589" i="17" s="1"/>
  <c r="N573" i="17"/>
  <c r="W573" i="17" s="1"/>
  <c r="N557" i="17"/>
  <c r="W557" i="17" s="1"/>
  <c r="N541" i="17"/>
  <c r="W541" i="17" s="1"/>
  <c r="N525" i="17"/>
  <c r="W525" i="17" s="1"/>
  <c r="N509" i="17"/>
  <c r="W509" i="17" s="1"/>
  <c r="N493" i="17"/>
  <c r="W493" i="17" s="1"/>
  <c r="N477" i="17"/>
  <c r="W477" i="17" s="1"/>
  <c r="N461" i="17"/>
  <c r="W461" i="17" s="1"/>
  <c r="N445" i="17"/>
  <c r="W445" i="17" s="1"/>
  <c r="N429" i="17"/>
  <c r="W429" i="17" s="1"/>
  <c r="N413" i="17"/>
  <c r="W413" i="17" s="1"/>
  <c r="N397" i="17"/>
  <c r="W397" i="17" s="1"/>
  <c r="N381" i="17"/>
  <c r="W381" i="17" s="1"/>
  <c r="N365" i="17"/>
  <c r="W365" i="17" s="1"/>
  <c r="N349" i="17"/>
  <c r="W349" i="17" s="1"/>
  <c r="N333" i="17"/>
  <c r="W333" i="17" s="1"/>
  <c r="N317" i="17"/>
  <c r="W317" i="17" s="1"/>
  <c r="N301" i="17"/>
  <c r="W301" i="17" s="1"/>
  <c r="N285" i="17"/>
  <c r="W285" i="17" s="1"/>
  <c r="N269" i="17"/>
  <c r="W269" i="17" s="1"/>
  <c r="N253" i="17"/>
  <c r="W253" i="17" s="1"/>
  <c r="N237" i="17"/>
  <c r="W237" i="17" s="1"/>
  <c r="N221" i="17"/>
  <c r="W221" i="17" s="1"/>
  <c r="N205" i="17"/>
  <c r="W205" i="17" s="1"/>
  <c r="N189" i="17"/>
  <c r="W189" i="17" s="1"/>
  <c r="N173" i="17"/>
  <c r="W173" i="17" s="1"/>
  <c r="N157" i="17"/>
  <c r="W157" i="17" s="1"/>
  <c r="N141" i="17"/>
  <c r="W141" i="17" s="1"/>
  <c r="N125" i="17"/>
  <c r="W125" i="17" s="1"/>
  <c r="N109" i="17"/>
  <c r="W109" i="17" s="1"/>
  <c r="N93" i="17"/>
  <c r="W93" i="17" s="1"/>
  <c r="N77" i="17"/>
  <c r="W77" i="17" s="1"/>
  <c r="N61" i="17"/>
  <c r="W61" i="17" s="1"/>
  <c r="N45" i="17"/>
  <c r="W45" i="17" s="1"/>
  <c r="N29" i="17"/>
  <c r="W29" i="17" s="1"/>
  <c r="N2204" i="17"/>
  <c r="W2204" i="17" s="1"/>
  <c r="N2188" i="17"/>
  <c r="W2188" i="17" s="1"/>
  <c r="N2172" i="17"/>
  <c r="W2172" i="17" s="1"/>
  <c r="N2156" i="17"/>
  <c r="W2156" i="17" s="1"/>
  <c r="N2140" i="17"/>
  <c r="W2140" i="17" s="1"/>
  <c r="N2124" i="17"/>
  <c r="W2124" i="17" s="1"/>
  <c r="N2108" i="17"/>
  <c r="W2108" i="17" s="1"/>
  <c r="N2092" i="17"/>
  <c r="W2092" i="17" s="1"/>
  <c r="N2076" i="17"/>
  <c r="W2076" i="17" s="1"/>
  <c r="N2060" i="17"/>
  <c r="W2060" i="17" s="1"/>
  <c r="N2044" i="17"/>
  <c r="W2044" i="17" s="1"/>
  <c r="N2028" i="17"/>
  <c r="W2028" i="17" s="1"/>
  <c r="N2012" i="17"/>
  <c r="W2012" i="17" s="1"/>
  <c r="N1996" i="17"/>
  <c r="W1996" i="17" s="1"/>
  <c r="N1980" i="17"/>
  <c r="W1980" i="17" s="1"/>
  <c r="N1964" i="17"/>
  <c r="W1964" i="17" s="1"/>
  <c r="N1948" i="17"/>
  <c r="W1948" i="17" s="1"/>
  <c r="N1932" i="17"/>
  <c r="W1932" i="17" s="1"/>
  <c r="N1916" i="17"/>
  <c r="W1916" i="17" s="1"/>
  <c r="N1900" i="17"/>
  <c r="W1900" i="17" s="1"/>
  <c r="N1884" i="17"/>
  <c r="W1884" i="17" s="1"/>
  <c r="N1868" i="17"/>
  <c r="W1868" i="17" s="1"/>
  <c r="N1852" i="17"/>
  <c r="W1852" i="17" s="1"/>
  <c r="N1836" i="17"/>
  <c r="W1836" i="17" s="1"/>
  <c r="N1820" i="17"/>
  <c r="W1820" i="17" s="1"/>
  <c r="N1804" i="17"/>
  <c r="W1804" i="17" s="1"/>
  <c r="N1788" i="17"/>
  <c r="W1788" i="17" s="1"/>
  <c r="N1772" i="17"/>
  <c r="W1772" i="17" s="1"/>
  <c r="N1756" i="17"/>
  <c r="W1756" i="17" s="1"/>
  <c r="N1740" i="17"/>
  <c r="W1740" i="17" s="1"/>
  <c r="N1724" i="17"/>
  <c r="W1724" i="17" s="1"/>
  <c r="N1708" i="17"/>
  <c r="W1708" i="17" s="1"/>
  <c r="N1692" i="17"/>
  <c r="W1692" i="17" s="1"/>
  <c r="N1676" i="17"/>
  <c r="W1676" i="17" s="1"/>
  <c r="N1660" i="17"/>
  <c r="W1660" i="17" s="1"/>
  <c r="N1644" i="17"/>
  <c r="W1644" i="17" s="1"/>
  <c r="N1628" i="17"/>
  <c r="W1628" i="17" s="1"/>
  <c r="N1612" i="17"/>
  <c r="W1612" i="17" s="1"/>
  <c r="N1596" i="17"/>
  <c r="W1596" i="17" s="1"/>
  <c r="N1580" i="17"/>
  <c r="W1580" i="17" s="1"/>
  <c r="N1564" i="17"/>
  <c r="W1564" i="17" s="1"/>
  <c r="N1548" i="17"/>
  <c r="W1548" i="17" s="1"/>
  <c r="N1532" i="17"/>
  <c r="W1532" i="17" s="1"/>
  <c r="N1516" i="17"/>
  <c r="W1516" i="17" s="1"/>
  <c r="N1500" i="17"/>
  <c r="W1500" i="17" s="1"/>
  <c r="N1484" i="17"/>
  <c r="W1484" i="17" s="1"/>
  <c r="N1468" i="17"/>
  <c r="W1468" i="17" s="1"/>
  <c r="N1452" i="17"/>
  <c r="W1452" i="17" s="1"/>
  <c r="N1436" i="17"/>
  <c r="W1436" i="17" s="1"/>
  <c r="N1420" i="17"/>
  <c r="W1420" i="17" s="1"/>
  <c r="N1404" i="17"/>
  <c r="W1404" i="17" s="1"/>
  <c r="N1388" i="17"/>
  <c r="W1388" i="17" s="1"/>
  <c r="N1372" i="17"/>
  <c r="W1372" i="17" s="1"/>
  <c r="N1356" i="17"/>
  <c r="W1356" i="17" s="1"/>
  <c r="N1340" i="17"/>
  <c r="W1340" i="17" s="1"/>
  <c r="N1324" i="17"/>
  <c r="W1324" i="17" s="1"/>
  <c r="N1308" i="17"/>
  <c r="W1308" i="17" s="1"/>
  <c r="N1292" i="17"/>
  <c r="W1292" i="17" s="1"/>
  <c r="N1276" i="17"/>
  <c r="W1276" i="17" s="1"/>
  <c r="N1260" i="17"/>
  <c r="W1260" i="17" s="1"/>
  <c r="N1244" i="17"/>
  <c r="W1244" i="17" s="1"/>
  <c r="N1228" i="17"/>
  <c r="W1228" i="17" s="1"/>
  <c r="N1212" i="17"/>
  <c r="W1212" i="17" s="1"/>
  <c r="N1196" i="17"/>
  <c r="W1196" i="17" s="1"/>
  <c r="N1180" i="17"/>
  <c r="W1180" i="17" s="1"/>
  <c r="N1164" i="17"/>
  <c r="W1164" i="17" s="1"/>
  <c r="N1148" i="17"/>
  <c r="W1148" i="17" s="1"/>
  <c r="N2219" i="17"/>
  <c r="W2219" i="17" s="1"/>
  <c r="N2203" i="17"/>
  <c r="W2203" i="17" s="1"/>
  <c r="N2187" i="17"/>
  <c r="W2187" i="17" s="1"/>
  <c r="N2171" i="17"/>
  <c r="W2171" i="17" s="1"/>
  <c r="N2155" i="17"/>
  <c r="W2155" i="17" s="1"/>
  <c r="N2139" i="17"/>
  <c r="W2139" i="17" s="1"/>
  <c r="N2123" i="17"/>
  <c r="W2123" i="17" s="1"/>
  <c r="N2107" i="17"/>
  <c r="W2107" i="17" s="1"/>
  <c r="N2091" i="17"/>
  <c r="W2091" i="17" s="1"/>
  <c r="N2075" i="17"/>
  <c r="W2075" i="17" s="1"/>
  <c r="N2059" i="17"/>
  <c r="W2059" i="17" s="1"/>
  <c r="N2043" i="17"/>
  <c r="W2043" i="17" s="1"/>
  <c r="N2027" i="17"/>
  <c r="W2027" i="17" s="1"/>
  <c r="N2011" i="17"/>
  <c r="W2011" i="17" s="1"/>
  <c r="N1995" i="17"/>
  <c r="W1995" i="17" s="1"/>
  <c r="N1979" i="17"/>
  <c r="W1979" i="17" s="1"/>
  <c r="N1963" i="17"/>
  <c r="W1963" i="17" s="1"/>
  <c r="N1947" i="17"/>
  <c r="W1947" i="17" s="1"/>
  <c r="N1931" i="17"/>
  <c r="W1931" i="17" s="1"/>
  <c r="N1915" i="17"/>
  <c r="W1915" i="17" s="1"/>
  <c r="N1899" i="17"/>
  <c r="W1899" i="17" s="1"/>
  <c r="N1883" i="17"/>
  <c r="W1883" i="17" s="1"/>
  <c r="N1867" i="17"/>
  <c r="W1867" i="17" s="1"/>
  <c r="N1851" i="17"/>
  <c r="W1851" i="17" s="1"/>
  <c r="N1835" i="17"/>
  <c r="W1835" i="17" s="1"/>
  <c r="N1819" i="17"/>
  <c r="W1819" i="17" s="1"/>
  <c r="N1803" i="17"/>
  <c r="W1803" i="17" s="1"/>
  <c r="N1787" i="17"/>
  <c r="W1787" i="17" s="1"/>
  <c r="N1771" i="17"/>
  <c r="W1771" i="17" s="1"/>
  <c r="N1755" i="17"/>
  <c r="W1755" i="17" s="1"/>
  <c r="N1739" i="17"/>
  <c r="W1739" i="17" s="1"/>
  <c r="N1723" i="17"/>
  <c r="W1723" i="17" s="1"/>
  <c r="N1707" i="17"/>
  <c r="W1707" i="17" s="1"/>
  <c r="N1691" i="17"/>
  <c r="W1691" i="17" s="1"/>
  <c r="N1675" i="17"/>
  <c r="W1675" i="17" s="1"/>
  <c r="N1659" i="17"/>
  <c r="W1659" i="17" s="1"/>
  <c r="N1643" i="17"/>
  <c r="W1643" i="17" s="1"/>
  <c r="N1627" i="17"/>
  <c r="W1627" i="17" s="1"/>
  <c r="N1611" i="17"/>
  <c r="W1611" i="17" s="1"/>
  <c r="N1595" i="17"/>
  <c r="W1595" i="17" s="1"/>
  <c r="N1579" i="17"/>
  <c r="W1579" i="17" s="1"/>
  <c r="N1563" i="17"/>
  <c r="W1563" i="17" s="1"/>
  <c r="N1547" i="17"/>
  <c r="W1547" i="17" s="1"/>
  <c r="N1531" i="17"/>
  <c r="W1531" i="17" s="1"/>
  <c r="N1515" i="17"/>
  <c r="W1515" i="17" s="1"/>
  <c r="N1499" i="17"/>
  <c r="W1499" i="17" s="1"/>
  <c r="N1483" i="17"/>
  <c r="W1483" i="17" s="1"/>
  <c r="N1467" i="17"/>
  <c r="W1467" i="17" s="1"/>
  <c r="N1451" i="17"/>
  <c r="W1451" i="17" s="1"/>
  <c r="N1435" i="17"/>
  <c r="W1435" i="17" s="1"/>
  <c r="N1419" i="17"/>
  <c r="W1419" i="17" s="1"/>
  <c r="N1403" i="17"/>
  <c r="W1403" i="17" s="1"/>
  <c r="N1387" i="17"/>
  <c r="W1387" i="17" s="1"/>
  <c r="N1371" i="17"/>
  <c r="W1371" i="17" s="1"/>
  <c r="N1066" i="17"/>
  <c r="W1066" i="17" s="1"/>
  <c r="N1050" i="17"/>
  <c r="W1050" i="17" s="1"/>
  <c r="N1034" i="17"/>
  <c r="W1034" i="17" s="1"/>
  <c r="N1018" i="17"/>
  <c r="W1018" i="17" s="1"/>
  <c r="N1002" i="17"/>
  <c r="W1002" i="17" s="1"/>
  <c r="N986" i="17"/>
  <c r="W986" i="17" s="1"/>
  <c r="N970" i="17"/>
  <c r="W970" i="17" s="1"/>
  <c r="N954" i="17"/>
  <c r="W954" i="17" s="1"/>
  <c r="N938" i="17"/>
  <c r="W938" i="17" s="1"/>
  <c r="N922" i="17"/>
  <c r="W922" i="17" s="1"/>
  <c r="N906" i="17"/>
  <c r="W906" i="17" s="1"/>
  <c r="N890" i="17"/>
  <c r="W890" i="17" s="1"/>
  <c r="N874" i="17"/>
  <c r="W874" i="17" s="1"/>
  <c r="N858" i="17"/>
  <c r="W858" i="17" s="1"/>
  <c r="N842" i="17"/>
  <c r="W842" i="17" s="1"/>
  <c r="N826" i="17"/>
  <c r="W826" i="17" s="1"/>
  <c r="N810" i="17"/>
  <c r="W810" i="17" s="1"/>
  <c r="N794" i="17"/>
  <c r="W794" i="17" s="1"/>
  <c r="N778" i="17"/>
  <c r="W778" i="17" s="1"/>
  <c r="N762" i="17"/>
  <c r="W762" i="17" s="1"/>
  <c r="N746" i="17"/>
  <c r="W746" i="17" s="1"/>
  <c r="N730" i="17"/>
  <c r="W730" i="17" s="1"/>
  <c r="N714" i="17"/>
  <c r="W714" i="17" s="1"/>
  <c r="N698" i="17"/>
  <c r="W698" i="17" s="1"/>
  <c r="N682" i="17"/>
  <c r="W682" i="17" s="1"/>
  <c r="N666" i="17"/>
  <c r="W666" i="17" s="1"/>
  <c r="N650" i="17"/>
  <c r="W650" i="17" s="1"/>
  <c r="N634" i="17"/>
  <c r="W634" i="17" s="1"/>
  <c r="N618" i="17"/>
  <c r="W618" i="17" s="1"/>
  <c r="N602" i="17"/>
  <c r="W602" i="17" s="1"/>
  <c r="N586" i="17"/>
  <c r="W586" i="17" s="1"/>
  <c r="N570" i="17"/>
  <c r="W570" i="17" s="1"/>
  <c r="N554" i="17"/>
  <c r="W554" i="17" s="1"/>
  <c r="N538" i="17"/>
  <c r="W538" i="17" s="1"/>
  <c r="N522" i="17"/>
  <c r="W522" i="17" s="1"/>
  <c r="N506" i="17"/>
  <c r="W506" i="17" s="1"/>
  <c r="N490" i="17"/>
  <c r="W490" i="17" s="1"/>
  <c r="N474" i="17"/>
  <c r="W474" i="17" s="1"/>
  <c r="N458" i="17"/>
  <c r="W458" i="17" s="1"/>
  <c r="N442" i="17"/>
  <c r="W442" i="17" s="1"/>
  <c r="N426" i="17"/>
  <c r="W426" i="17" s="1"/>
  <c r="N410" i="17"/>
  <c r="W410" i="17" s="1"/>
  <c r="N394" i="17"/>
  <c r="W394" i="17" s="1"/>
  <c r="N378" i="17"/>
  <c r="W378" i="17" s="1"/>
  <c r="N362" i="17"/>
  <c r="W362" i="17" s="1"/>
  <c r="N346" i="17"/>
  <c r="W346" i="17" s="1"/>
  <c r="N330" i="17"/>
  <c r="W330" i="17" s="1"/>
  <c r="N314" i="17"/>
  <c r="W314" i="17" s="1"/>
  <c r="N298" i="17"/>
  <c r="W298" i="17" s="1"/>
  <c r="N282" i="17"/>
  <c r="W282" i="17" s="1"/>
  <c r="N266" i="17"/>
  <c r="W266" i="17" s="1"/>
  <c r="N250" i="17"/>
  <c r="W250" i="17" s="1"/>
  <c r="N234" i="17"/>
  <c r="W234" i="17" s="1"/>
  <c r="N9" i="17"/>
  <c r="W9" i="17" s="1"/>
  <c r="N1240" i="17"/>
  <c r="W1240" i="17" s="1"/>
  <c r="N1224" i="17"/>
  <c r="W1224" i="17" s="1"/>
  <c r="N1208" i="17"/>
  <c r="W1208" i="17" s="1"/>
  <c r="N1192" i="17"/>
  <c r="W1192" i="17" s="1"/>
  <c r="N1176" i="17"/>
  <c r="W1176" i="17" s="1"/>
  <c r="N1160" i="17"/>
  <c r="W1160" i="17" s="1"/>
  <c r="N1144" i="17"/>
  <c r="W1144" i="17" s="1"/>
  <c r="N1128" i="17"/>
  <c r="W1128" i="17" s="1"/>
  <c r="N1112" i="17"/>
  <c r="W1112" i="17" s="1"/>
  <c r="N1096" i="17"/>
  <c r="W1096" i="17" s="1"/>
  <c r="N1080" i="17"/>
  <c r="W1080" i="17" s="1"/>
  <c r="N1064" i="17"/>
  <c r="W1064" i="17" s="1"/>
  <c r="N1048" i="17"/>
  <c r="W1048" i="17" s="1"/>
  <c r="N1032" i="17"/>
  <c r="W1032" i="17" s="1"/>
  <c r="N1016" i="17"/>
  <c r="W1016" i="17" s="1"/>
  <c r="N1000" i="17"/>
  <c r="W1000" i="17" s="1"/>
  <c r="N984" i="17"/>
  <c r="W984" i="17" s="1"/>
  <c r="N968" i="17"/>
  <c r="W968" i="17" s="1"/>
  <c r="N952" i="17"/>
  <c r="W952" i="17" s="1"/>
  <c r="N936" i="17"/>
  <c r="W936" i="17" s="1"/>
  <c r="N920" i="17"/>
  <c r="W920" i="17" s="1"/>
  <c r="N904" i="17"/>
  <c r="W904" i="17" s="1"/>
  <c r="N888" i="17"/>
  <c r="W888" i="17" s="1"/>
  <c r="N872" i="17"/>
  <c r="W872" i="17" s="1"/>
  <c r="N856" i="17"/>
  <c r="W856" i="17" s="1"/>
  <c r="N840" i="17"/>
  <c r="W840" i="17" s="1"/>
  <c r="N824" i="17"/>
  <c r="W824" i="17" s="1"/>
  <c r="N808" i="17"/>
  <c r="W808" i="17" s="1"/>
  <c r="N792" i="17"/>
  <c r="W792" i="17" s="1"/>
  <c r="N776" i="17"/>
  <c r="W776" i="17" s="1"/>
  <c r="N760" i="17"/>
  <c r="W760" i="17" s="1"/>
  <c r="N744" i="17"/>
  <c r="W744" i="17" s="1"/>
  <c r="N728" i="17"/>
  <c r="W728" i="17" s="1"/>
  <c r="N712" i="17"/>
  <c r="W712" i="17" s="1"/>
  <c r="N696" i="17"/>
  <c r="W696" i="17" s="1"/>
  <c r="N680" i="17"/>
  <c r="W680" i="17" s="1"/>
  <c r="N664" i="17"/>
  <c r="W664" i="17" s="1"/>
  <c r="N648" i="17"/>
  <c r="W648" i="17" s="1"/>
  <c r="N632" i="17"/>
  <c r="W632" i="17" s="1"/>
  <c r="N616" i="17"/>
  <c r="W616" i="17" s="1"/>
  <c r="N600" i="17"/>
  <c r="W600" i="17" s="1"/>
  <c r="N584" i="17"/>
  <c r="W584" i="17" s="1"/>
  <c r="N568" i="17"/>
  <c r="W568" i="17" s="1"/>
  <c r="N552" i="17"/>
  <c r="W552" i="17" s="1"/>
  <c r="N536" i="17"/>
  <c r="W536" i="17" s="1"/>
  <c r="N520" i="17"/>
  <c r="W520" i="17" s="1"/>
  <c r="N504" i="17"/>
  <c r="W504" i="17" s="1"/>
  <c r="N488" i="17"/>
  <c r="W488" i="17" s="1"/>
  <c r="N472" i="17"/>
  <c r="W472" i="17" s="1"/>
  <c r="N456" i="17"/>
  <c r="W456" i="17" s="1"/>
  <c r="N440" i="17"/>
  <c r="W440" i="17" s="1"/>
  <c r="N424" i="17"/>
  <c r="W424" i="17" s="1"/>
  <c r="N408" i="17"/>
  <c r="W408" i="17" s="1"/>
  <c r="N392" i="17"/>
  <c r="W392" i="17" s="1"/>
  <c r="N376" i="17"/>
  <c r="W376" i="17" s="1"/>
  <c r="N360" i="17"/>
  <c r="W360" i="17" s="1"/>
  <c r="N344" i="17"/>
  <c r="W344" i="17" s="1"/>
  <c r="N328" i="17"/>
  <c r="W328" i="17" s="1"/>
  <c r="N312" i="17"/>
  <c r="W312" i="17" s="1"/>
  <c r="N296" i="17"/>
  <c r="W296" i="17" s="1"/>
  <c r="N280" i="17"/>
  <c r="W280" i="17" s="1"/>
  <c r="N264" i="17"/>
  <c r="W264" i="17" s="1"/>
  <c r="N248" i="17"/>
  <c r="W248" i="17" s="1"/>
  <c r="N232" i="17"/>
  <c r="W232" i="17" s="1"/>
  <c r="N216" i="17"/>
  <c r="W216" i="17" s="1"/>
  <c r="N200" i="17"/>
  <c r="W200" i="17" s="1"/>
  <c r="N184" i="17"/>
  <c r="W184" i="17" s="1"/>
  <c r="N168" i="17"/>
  <c r="W168" i="17" s="1"/>
  <c r="N152" i="17"/>
  <c r="W152" i="17" s="1"/>
  <c r="N136" i="17"/>
  <c r="W136" i="17" s="1"/>
  <c r="N120" i="17"/>
  <c r="W120" i="17" s="1"/>
  <c r="N104" i="17"/>
  <c r="W104" i="17" s="1"/>
  <c r="N88" i="17"/>
  <c r="W88" i="17" s="1"/>
  <c r="N72" i="17"/>
  <c r="W72" i="17" s="1"/>
  <c r="N56" i="17"/>
  <c r="W56" i="17" s="1"/>
  <c r="N40" i="17"/>
  <c r="W40" i="17" s="1"/>
  <c r="N24" i="17"/>
  <c r="W24" i="17" s="1"/>
  <c r="N8" i="17"/>
  <c r="W8" i="17" s="1"/>
  <c r="N919" i="17"/>
  <c r="W919" i="17" s="1"/>
  <c r="N903" i="17"/>
  <c r="W903" i="17" s="1"/>
  <c r="N887" i="17"/>
  <c r="W887" i="17" s="1"/>
  <c r="N871" i="17"/>
  <c r="W871" i="17" s="1"/>
  <c r="N855" i="17"/>
  <c r="W855" i="17" s="1"/>
  <c r="N839" i="17"/>
  <c r="W839" i="17" s="1"/>
  <c r="N823" i="17"/>
  <c r="W823" i="17" s="1"/>
  <c r="N807" i="17"/>
  <c r="W807" i="17" s="1"/>
  <c r="N791" i="17"/>
  <c r="W791" i="17" s="1"/>
  <c r="N775" i="17"/>
  <c r="W775" i="17" s="1"/>
  <c r="N759" i="17"/>
  <c r="W759" i="17" s="1"/>
  <c r="N743" i="17"/>
  <c r="W743" i="17" s="1"/>
  <c r="N727" i="17"/>
  <c r="W727" i="17" s="1"/>
  <c r="N711" i="17"/>
  <c r="W711" i="17" s="1"/>
  <c r="N695" i="17"/>
  <c r="W695" i="17" s="1"/>
  <c r="N679" i="17"/>
  <c r="W679" i="17" s="1"/>
  <c r="N663" i="17"/>
  <c r="W663" i="17" s="1"/>
  <c r="N647" i="17"/>
  <c r="W647" i="17" s="1"/>
  <c r="N631" i="17"/>
  <c r="W631" i="17" s="1"/>
  <c r="N615" i="17"/>
  <c r="W615" i="17" s="1"/>
  <c r="N599" i="17"/>
  <c r="W599" i="17" s="1"/>
  <c r="N583" i="17"/>
  <c r="W583" i="17" s="1"/>
  <c r="N567" i="17"/>
  <c r="W567" i="17" s="1"/>
  <c r="N551" i="17"/>
  <c r="W551" i="17" s="1"/>
  <c r="N535" i="17"/>
  <c r="W535" i="17" s="1"/>
  <c r="N519" i="17"/>
  <c r="W519" i="17" s="1"/>
  <c r="N503" i="17"/>
  <c r="W503" i="17" s="1"/>
  <c r="N487" i="17"/>
  <c r="W487" i="17" s="1"/>
  <c r="N471" i="17"/>
  <c r="W471" i="17" s="1"/>
  <c r="N455" i="17"/>
  <c r="W455" i="17" s="1"/>
  <c r="N439" i="17"/>
  <c r="W439" i="17" s="1"/>
  <c r="N423" i="17"/>
  <c r="W423" i="17" s="1"/>
  <c r="N407" i="17"/>
  <c r="W407" i="17" s="1"/>
  <c r="N391" i="17"/>
  <c r="W391" i="17" s="1"/>
  <c r="N375" i="17"/>
  <c r="W375" i="17" s="1"/>
  <c r="N359" i="17"/>
  <c r="W359" i="17" s="1"/>
  <c r="N343" i="17"/>
  <c r="W343" i="17" s="1"/>
  <c r="N327" i="17"/>
  <c r="W327" i="17" s="1"/>
  <c r="N311" i="17"/>
  <c r="W311" i="17" s="1"/>
  <c r="N295" i="17"/>
  <c r="W295" i="17" s="1"/>
  <c r="N279" i="17"/>
  <c r="W279" i="17" s="1"/>
  <c r="N263" i="17"/>
  <c r="W263" i="17" s="1"/>
  <c r="N247" i="17"/>
  <c r="W247" i="17" s="1"/>
  <c r="N231" i="17"/>
  <c r="W231" i="17" s="1"/>
  <c r="N215" i="17"/>
  <c r="W215" i="17" s="1"/>
  <c r="N199" i="17"/>
  <c r="W199" i="17" s="1"/>
  <c r="N183" i="17"/>
  <c r="W183" i="17" s="1"/>
  <c r="N167" i="17"/>
  <c r="W167" i="17" s="1"/>
  <c r="N151" i="17"/>
  <c r="W151" i="17" s="1"/>
  <c r="N135" i="17"/>
  <c r="W135" i="17" s="1"/>
  <c r="N119" i="17"/>
  <c r="W119" i="17" s="1"/>
  <c r="N103" i="17"/>
  <c r="W103" i="17" s="1"/>
  <c r="N87" i="17"/>
  <c r="W87" i="17" s="1"/>
  <c r="N71" i="17"/>
  <c r="W71" i="17" s="1"/>
  <c r="N55" i="17"/>
  <c r="W55" i="17" s="1"/>
  <c r="N39" i="17"/>
  <c r="W39" i="17" s="1"/>
  <c r="N23" i="17"/>
  <c r="W23" i="17" s="1"/>
  <c r="N7" i="17"/>
  <c r="W7" i="17" s="1"/>
  <c r="N966" i="17"/>
  <c r="W966" i="17" s="1"/>
  <c r="N950" i="17"/>
  <c r="W950" i="17" s="1"/>
  <c r="N934" i="17"/>
  <c r="W934" i="17" s="1"/>
  <c r="N918" i="17"/>
  <c r="W918" i="17" s="1"/>
  <c r="N902" i="17"/>
  <c r="W902" i="17" s="1"/>
  <c r="N886" i="17"/>
  <c r="W886" i="17" s="1"/>
  <c r="N870" i="17"/>
  <c r="W870" i="17" s="1"/>
  <c r="N854" i="17"/>
  <c r="W854" i="17" s="1"/>
  <c r="N838" i="17"/>
  <c r="W838" i="17" s="1"/>
  <c r="N822" i="17"/>
  <c r="W822" i="17" s="1"/>
  <c r="N806" i="17"/>
  <c r="W806" i="17" s="1"/>
  <c r="N790" i="17"/>
  <c r="W790" i="17" s="1"/>
  <c r="N774" i="17"/>
  <c r="W774" i="17" s="1"/>
  <c r="N758" i="17"/>
  <c r="W758" i="17" s="1"/>
  <c r="N742" i="17"/>
  <c r="W742" i="17" s="1"/>
  <c r="N726" i="17"/>
  <c r="W726" i="17" s="1"/>
  <c r="N710" i="17"/>
  <c r="W710" i="17" s="1"/>
  <c r="N694" i="17"/>
  <c r="W694" i="17" s="1"/>
  <c r="N678" i="17"/>
  <c r="W678" i="17" s="1"/>
  <c r="N662" i="17"/>
  <c r="W662" i="17" s="1"/>
  <c r="N646" i="17"/>
  <c r="W646" i="17" s="1"/>
  <c r="N630" i="17"/>
  <c r="W630" i="17" s="1"/>
  <c r="N614" i="17"/>
  <c r="W614" i="17" s="1"/>
  <c r="N598" i="17"/>
  <c r="W598" i="17" s="1"/>
  <c r="N582" i="17"/>
  <c r="W582" i="17" s="1"/>
  <c r="N566" i="17"/>
  <c r="W566" i="17" s="1"/>
  <c r="N550" i="17"/>
  <c r="W550" i="17" s="1"/>
  <c r="N534" i="17"/>
  <c r="W534" i="17" s="1"/>
  <c r="N518" i="17"/>
  <c r="W518" i="17" s="1"/>
  <c r="N502" i="17"/>
  <c r="W502" i="17" s="1"/>
  <c r="N486" i="17"/>
  <c r="W486" i="17" s="1"/>
  <c r="N470" i="17"/>
  <c r="W470" i="17" s="1"/>
  <c r="N454" i="17"/>
  <c r="W454" i="17" s="1"/>
  <c r="N438" i="17"/>
  <c r="W438" i="17" s="1"/>
  <c r="N422" i="17"/>
  <c r="W422" i="17" s="1"/>
  <c r="N406" i="17"/>
  <c r="W406" i="17" s="1"/>
  <c r="N390" i="17"/>
  <c r="W390" i="17" s="1"/>
  <c r="N374" i="17"/>
  <c r="W374" i="17" s="1"/>
  <c r="N358" i="17"/>
  <c r="W358" i="17" s="1"/>
  <c r="N342" i="17"/>
  <c r="W342" i="17" s="1"/>
  <c r="N326" i="17"/>
  <c r="W326" i="17" s="1"/>
  <c r="N310" i="17"/>
  <c r="W310" i="17" s="1"/>
  <c r="N294" i="17"/>
  <c r="W294" i="17" s="1"/>
  <c r="N278" i="17"/>
  <c r="W278" i="17" s="1"/>
  <c r="N262" i="17"/>
  <c r="W262" i="17" s="1"/>
  <c r="N246" i="17"/>
  <c r="W246" i="17" s="1"/>
  <c r="N230" i="17"/>
  <c r="W230" i="17" s="1"/>
  <c r="N214" i="17"/>
  <c r="W214" i="17" s="1"/>
  <c r="N198" i="17"/>
  <c r="W198" i="17" s="1"/>
  <c r="N182" i="17"/>
  <c r="W182" i="17" s="1"/>
  <c r="N166" i="17"/>
  <c r="W166" i="17" s="1"/>
  <c r="N150" i="17"/>
  <c r="W150" i="17" s="1"/>
  <c r="N134" i="17"/>
  <c r="W134" i="17" s="1"/>
  <c r="N118" i="17"/>
  <c r="W118" i="17" s="1"/>
  <c r="N102" i="17"/>
  <c r="W102" i="17" s="1"/>
  <c r="N86" i="17"/>
  <c r="W86" i="17" s="1"/>
  <c r="N70" i="17"/>
  <c r="W70" i="17" s="1"/>
  <c r="N54" i="17"/>
  <c r="W54" i="17" s="1"/>
  <c r="N38" i="17"/>
  <c r="W38" i="17" s="1"/>
  <c r="N22" i="17"/>
  <c r="W22" i="17" s="1"/>
  <c r="N6" i="17"/>
  <c r="W6" i="17" s="1"/>
  <c r="N1349" i="17"/>
  <c r="W1349" i="17" s="1"/>
  <c r="N1333" i="17"/>
  <c r="W1333" i="17" s="1"/>
  <c r="N1317" i="17"/>
  <c r="W1317" i="17" s="1"/>
  <c r="N1301" i="17"/>
  <c r="W1301" i="17" s="1"/>
  <c r="N1285" i="17"/>
  <c r="W1285" i="17" s="1"/>
  <c r="N1269" i="17"/>
  <c r="W1269" i="17" s="1"/>
  <c r="N1253" i="17"/>
  <c r="W1253" i="17" s="1"/>
  <c r="N1237" i="17"/>
  <c r="W1237" i="17" s="1"/>
  <c r="N1221" i="17"/>
  <c r="W1221" i="17" s="1"/>
  <c r="N1205" i="17"/>
  <c r="W1205" i="17" s="1"/>
  <c r="N1189" i="17"/>
  <c r="W1189" i="17" s="1"/>
  <c r="N1173" i="17"/>
  <c r="W1173" i="17" s="1"/>
  <c r="N1157" i="17"/>
  <c r="W1157" i="17" s="1"/>
  <c r="N1141" i="17"/>
  <c r="W1141" i="17" s="1"/>
  <c r="N1125" i="17"/>
  <c r="W1125" i="17" s="1"/>
  <c r="N1109" i="17"/>
  <c r="W1109" i="17" s="1"/>
  <c r="N1093" i="17"/>
  <c r="W1093" i="17" s="1"/>
  <c r="N1077" i="17"/>
  <c r="W1077" i="17" s="1"/>
  <c r="N1061" i="17"/>
  <c r="W1061" i="17" s="1"/>
  <c r="N1045" i="17"/>
  <c r="W1045" i="17" s="1"/>
  <c r="N1029" i="17"/>
  <c r="W1029" i="17" s="1"/>
  <c r="N1013" i="17"/>
  <c r="W1013" i="17" s="1"/>
  <c r="N997" i="17"/>
  <c r="W997" i="17" s="1"/>
  <c r="N981" i="17"/>
  <c r="W981" i="17" s="1"/>
  <c r="N965" i="17"/>
  <c r="W965" i="17" s="1"/>
  <c r="N949" i="17"/>
  <c r="W949" i="17" s="1"/>
  <c r="N933" i="17"/>
  <c r="W933" i="17" s="1"/>
  <c r="N917" i="17"/>
  <c r="W917" i="17" s="1"/>
  <c r="N901" i="17"/>
  <c r="W901" i="17" s="1"/>
  <c r="N885" i="17"/>
  <c r="W885" i="17" s="1"/>
  <c r="N869" i="17"/>
  <c r="W869" i="17" s="1"/>
  <c r="N853" i="17"/>
  <c r="W853" i="17" s="1"/>
  <c r="N837" i="17"/>
  <c r="W837" i="17" s="1"/>
  <c r="N821" i="17"/>
  <c r="W821" i="17" s="1"/>
  <c r="N805" i="17"/>
  <c r="W805" i="17" s="1"/>
  <c r="N789" i="17"/>
  <c r="W789" i="17" s="1"/>
  <c r="N773" i="17"/>
  <c r="W773" i="17" s="1"/>
  <c r="N757" i="17"/>
  <c r="W757" i="17" s="1"/>
  <c r="N741" i="17"/>
  <c r="W741" i="17" s="1"/>
  <c r="N725" i="17"/>
  <c r="W725" i="17" s="1"/>
  <c r="N709" i="17"/>
  <c r="W709" i="17" s="1"/>
  <c r="N693" i="17"/>
  <c r="W693" i="17" s="1"/>
  <c r="N677" i="17"/>
  <c r="W677" i="17" s="1"/>
  <c r="N661" i="17"/>
  <c r="W661" i="17" s="1"/>
  <c r="N645" i="17"/>
  <c r="W645" i="17" s="1"/>
  <c r="N629" i="17"/>
  <c r="W629" i="17" s="1"/>
  <c r="N613" i="17"/>
  <c r="W613" i="17" s="1"/>
  <c r="N597" i="17"/>
  <c r="W597" i="17" s="1"/>
  <c r="N581" i="17"/>
  <c r="W581" i="17" s="1"/>
  <c r="N565" i="17"/>
  <c r="W565" i="17" s="1"/>
  <c r="N549" i="17"/>
  <c r="W549" i="17" s="1"/>
  <c r="N533" i="17"/>
  <c r="W533" i="17" s="1"/>
  <c r="N517" i="17"/>
  <c r="W517" i="17" s="1"/>
  <c r="N501" i="17"/>
  <c r="W501" i="17" s="1"/>
  <c r="N485" i="17"/>
  <c r="W485" i="17" s="1"/>
  <c r="N469" i="17"/>
  <c r="W469" i="17" s="1"/>
  <c r="N453" i="17"/>
  <c r="W453" i="17" s="1"/>
  <c r="N437" i="17"/>
  <c r="W437" i="17" s="1"/>
  <c r="N421" i="17"/>
  <c r="W421" i="17" s="1"/>
  <c r="N405" i="17"/>
  <c r="W405" i="17" s="1"/>
  <c r="N389" i="17"/>
  <c r="W389" i="17" s="1"/>
  <c r="N373" i="17"/>
  <c r="W373" i="17" s="1"/>
  <c r="N357" i="17"/>
  <c r="W357" i="17" s="1"/>
  <c r="N341" i="17"/>
  <c r="W341" i="17" s="1"/>
  <c r="N325" i="17"/>
  <c r="W325" i="17" s="1"/>
  <c r="N309" i="17"/>
  <c r="W309" i="17" s="1"/>
  <c r="N293" i="17"/>
  <c r="W293" i="17" s="1"/>
  <c r="N277" i="17"/>
  <c r="W277" i="17" s="1"/>
  <c r="N261" i="17"/>
  <c r="W261" i="17" s="1"/>
  <c r="N245" i="17"/>
  <c r="W245" i="17" s="1"/>
  <c r="N229" i="17"/>
  <c r="W229" i="17" s="1"/>
  <c r="N213" i="17"/>
  <c r="W213" i="17" s="1"/>
  <c r="N197" i="17"/>
  <c r="W197" i="17" s="1"/>
  <c r="N181" i="17"/>
  <c r="W181" i="17" s="1"/>
  <c r="N165" i="17"/>
  <c r="W165" i="17" s="1"/>
  <c r="N149" i="17"/>
  <c r="W149" i="17" s="1"/>
  <c r="N133" i="17"/>
  <c r="W133" i="17" s="1"/>
  <c r="N117" i="17"/>
  <c r="W117" i="17" s="1"/>
  <c r="N101" i="17"/>
  <c r="W101" i="17" s="1"/>
  <c r="N85" i="17"/>
  <c r="W85" i="17" s="1"/>
  <c r="N69" i="17"/>
  <c r="W69" i="17" s="1"/>
  <c r="N53" i="17"/>
  <c r="W53" i="17" s="1"/>
  <c r="N37" i="17"/>
  <c r="W37" i="17" s="1"/>
  <c r="N21" i="17"/>
  <c r="W21" i="17" s="1"/>
  <c r="N5" i="17"/>
  <c r="W5" i="17" s="1"/>
  <c r="N1348" i="17"/>
  <c r="W1348" i="17" s="1"/>
  <c r="N1332" i="17"/>
  <c r="W1332" i="17" s="1"/>
  <c r="N1316" i="17"/>
  <c r="W1316" i="17" s="1"/>
  <c r="N1300" i="17"/>
  <c r="W1300" i="17" s="1"/>
  <c r="N1284" i="17"/>
  <c r="W1284" i="17" s="1"/>
  <c r="N1268" i="17"/>
  <c r="W1268" i="17" s="1"/>
  <c r="N1252" i="17"/>
  <c r="W1252" i="17" s="1"/>
  <c r="N1236" i="17"/>
  <c r="W1236" i="17" s="1"/>
  <c r="N1220" i="17"/>
  <c r="W1220" i="17" s="1"/>
  <c r="N1204" i="17"/>
  <c r="W1204" i="17" s="1"/>
  <c r="N1188" i="17"/>
  <c r="W1188" i="17" s="1"/>
  <c r="N1172" i="17"/>
  <c r="W1172" i="17" s="1"/>
  <c r="N1156" i="17"/>
  <c r="W1156" i="17" s="1"/>
  <c r="N1140" i="17"/>
  <c r="W1140" i="17" s="1"/>
  <c r="N1124" i="17"/>
  <c r="W1124" i="17" s="1"/>
  <c r="N1108" i="17"/>
  <c r="W1108" i="17" s="1"/>
  <c r="N1092" i="17"/>
  <c r="W1092" i="17" s="1"/>
  <c r="N1076" i="17"/>
  <c r="W1076" i="17" s="1"/>
  <c r="N1060" i="17"/>
  <c r="W1060" i="17" s="1"/>
  <c r="N1044" i="17"/>
  <c r="W1044" i="17" s="1"/>
  <c r="N1028" i="17"/>
  <c r="W1028" i="17" s="1"/>
  <c r="N1012" i="17"/>
  <c r="W1012" i="17" s="1"/>
  <c r="N996" i="17"/>
  <c r="W996" i="17" s="1"/>
  <c r="N980" i="17"/>
  <c r="W980" i="17" s="1"/>
  <c r="N964" i="17"/>
  <c r="W964" i="17" s="1"/>
  <c r="N948" i="17"/>
  <c r="W948" i="17" s="1"/>
  <c r="N932" i="17"/>
  <c r="W932" i="17" s="1"/>
  <c r="N916" i="17"/>
  <c r="W916" i="17" s="1"/>
  <c r="N900" i="17"/>
  <c r="W900" i="17" s="1"/>
  <c r="N884" i="17"/>
  <c r="W884" i="17" s="1"/>
  <c r="N868" i="17"/>
  <c r="W868" i="17" s="1"/>
  <c r="N852" i="17"/>
  <c r="W852" i="17" s="1"/>
  <c r="N836" i="17"/>
  <c r="W836" i="17" s="1"/>
  <c r="N820" i="17"/>
  <c r="W820" i="17" s="1"/>
  <c r="N804" i="17"/>
  <c r="W804" i="17" s="1"/>
  <c r="N788" i="17"/>
  <c r="W788" i="17" s="1"/>
  <c r="N772" i="17"/>
  <c r="W772" i="17" s="1"/>
  <c r="N756" i="17"/>
  <c r="W756" i="17" s="1"/>
  <c r="N740" i="17"/>
  <c r="W740" i="17" s="1"/>
  <c r="N724" i="17"/>
  <c r="W724" i="17" s="1"/>
  <c r="N708" i="17"/>
  <c r="W708" i="17" s="1"/>
  <c r="N692" i="17"/>
  <c r="W692" i="17" s="1"/>
  <c r="N676" i="17"/>
  <c r="W676" i="17" s="1"/>
  <c r="N660" i="17"/>
  <c r="W660" i="17" s="1"/>
  <c r="N644" i="17"/>
  <c r="W644" i="17" s="1"/>
  <c r="N628" i="17"/>
  <c r="W628" i="17" s="1"/>
  <c r="N612" i="17"/>
  <c r="W612" i="17" s="1"/>
  <c r="N596" i="17"/>
  <c r="W596" i="17" s="1"/>
  <c r="N580" i="17"/>
  <c r="W580" i="17" s="1"/>
  <c r="N564" i="17"/>
  <c r="W564" i="17" s="1"/>
  <c r="N548" i="17"/>
  <c r="W548" i="17" s="1"/>
  <c r="N532" i="17"/>
  <c r="W532" i="17" s="1"/>
  <c r="N516" i="17"/>
  <c r="W516" i="17" s="1"/>
  <c r="N500" i="17"/>
  <c r="W500" i="17" s="1"/>
  <c r="N484" i="17"/>
  <c r="W484" i="17" s="1"/>
  <c r="N468" i="17"/>
  <c r="W468" i="17" s="1"/>
  <c r="N452" i="17"/>
  <c r="W452" i="17" s="1"/>
  <c r="N436" i="17"/>
  <c r="W436" i="17" s="1"/>
  <c r="N420" i="17"/>
  <c r="W420" i="17" s="1"/>
  <c r="N404" i="17"/>
  <c r="W404" i="17" s="1"/>
  <c r="N388" i="17"/>
  <c r="W388" i="17" s="1"/>
  <c r="N372" i="17"/>
  <c r="W372" i="17" s="1"/>
  <c r="N356" i="17"/>
  <c r="W356" i="17" s="1"/>
  <c r="N340" i="17"/>
  <c r="W340" i="17" s="1"/>
  <c r="N324" i="17"/>
  <c r="W324" i="17" s="1"/>
  <c r="N308" i="17"/>
  <c r="W308" i="17" s="1"/>
  <c r="N292" i="17"/>
  <c r="W292" i="17" s="1"/>
  <c r="N276" i="17"/>
  <c r="W276" i="17" s="1"/>
  <c r="N260" i="17"/>
  <c r="W260" i="17" s="1"/>
  <c r="N244" i="17"/>
  <c r="W244" i="17" s="1"/>
  <c r="N228" i="17"/>
  <c r="W228" i="17" s="1"/>
  <c r="N212" i="17"/>
  <c r="W212" i="17" s="1"/>
  <c r="N196" i="17"/>
  <c r="W196" i="17" s="1"/>
  <c r="N180" i="17"/>
  <c r="W180" i="17" s="1"/>
  <c r="N164" i="17"/>
  <c r="W164" i="17" s="1"/>
  <c r="N148" i="17"/>
  <c r="W148" i="17" s="1"/>
  <c r="N132" i="17"/>
  <c r="W132" i="17" s="1"/>
  <c r="N116" i="17"/>
  <c r="W116" i="17" s="1"/>
  <c r="N100" i="17"/>
  <c r="W100" i="17" s="1"/>
  <c r="N84" i="17"/>
  <c r="W84" i="17" s="1"/>
  <c r="N68" i="17"/>
  <c r="W68" i="17" s="1"/>
  <c r="N52" i="17"/>
  <c r="W52" i="17" s="1"/>
  <c r="N36" i="17"/>
  <c r="W36" i="17" s="1"/>
  <c r="N20" i="17"/>
  <c r="W20" i="17" s="1"/>
  <c r="N4" i="17"/>
  <c r="W4" i="17" s="1"/>
  <c r="N675" i="17"/>
  <c r="W675" i="17" s="1"/>
  <c r="N659" i="17"/>
  <c r="W659" i="17" s="1"/>
  <c r="N643" i="17"/>
  <c r="W643" i="17" s="1"/>
  <c r="N627" i="17"/>
  <c r="W627" i="17" s="1"/>
  <c r="N611" i="17"/>
  <c r="W611" i="17" s="1"/>
  <c r="N595" i="17"/>
  <c r="W595" i="17" s="1"/>
  <c r="N579" i="17"/>
  <c r="W579" i="17" s="1"/>
  <c r="N563" i="17"/>
  <c r="W563" i="17" s="1"/>
  <c r="N547" i="17"/>
  <c r="W547" i="17" s="1"/>
  <c r="N531" i="17"/>
  <c r="W531" i="17" s="1"/>
  <c r="N515" i="17"/>
  <c r="W515" i="17" s="1"/>
  <c r="N499" i="17"/>
  <c r="W499" i="17" s="1"/>
  <c r="N483" i="17"/>
  <c r="W483" i="17" s="1"/>
  <c r="N467" i="17"/>
  <c r="W467" i="17" s="1"/>
  <c r="N451" i="17"/>
  <c r="W451" i="17" s="1"/>
  <c r="N435" i="17"/>
  <c r="W435" i="17" s="1"/>
  <c r="N419" i="17"/>
  <c r="W419" i="17" s="1"/>
  <c r="N403" i="17"/>
  <c r="W403" i="17" s="1"/>
  <c r="N387" i="17"/>
  <c r="W387" i="17" s="1"/>
  <c r="N371" i="17"/>
  <c r="W371" i="17" s="1"/>
  <c r="N355" i="17"/>
  <c r="W355" i="17" s="1"/>
  <c r="N339" i="17"/>
  <c r="W339" i="17" s="1"/>
  <c r="N323" i="17"/>
  <c r="W323" i="17" s="1"/>
  <c r="N307" i="17"/>
  <c r="W307" i="17" s="1"/>
  <c r="N291" i="17"/>
  <c r="W291" i="17" s="1"/>
  <c r="N275" i="17"/>
  <c r="W275" i="17" s="1"/>
  <c r="N259" i="17"/>
  <c r="W259" i="17" s="1"/>
  <c r="N243" i="17"/>
  <c r="W243" i="17" s="1"/>
  <c r="N227" i="17"/>
  <c r="W227" i="17" s="1"/>
  <c r="N211" i="17"/>
  <c r="W211" i="17" s="1"/>
  <c r="N195" i="17"/>
  <c r="W195" i="17" s="1"/>
  <c r="N179" i="17"/>
  <c r="W179" i="17" s="1"/>
  <c r="N163" i="17"/>
  <c r="W163" i="17" s="1"/>
  <c r="N147" i="17"/>
  <c r="W147" i="17" s="1"/>
  <c r="N131" i="17"/>
  <c r="W131" i="17" s="1"/>
  <c r="N115" i="17"/>
  <c r="W115" i="17" s="1"/>
  <c r="N99" i="17"/>
  <c r="W99" i="17" s="1"/>
  <c r="N83" i="17"/>
  <c r="W83" i="17" s="1"/>
  <c r="N67" i="17"/>
  <c r="W67" i="17" s="1"/>
  <c r="N51" i="17"/>
  <c r="W51" i="17" s="1"/>
  <c r="N35" i="17"/>
  <c r="W35" i="17" s="1"/>
  <c r="N19" i="17"/>
  <c r="W19" i="17" s="1"/>
  <c r="N3" i="17"/>
  <c r="W3" i="17" s="1"/>
  <c r="N1346" i="17"/>
  <c r="W1346" i="17" s="1"/>
  <c r="N1330" i="17"/>
  <c r="W1330" i="17" s="1"/>
  <c r="N1314" i="17"/>
  <c r="W1314" i="17" s="1"/>
  <c r="N1298" i="17"/>
  <c r="W1298" i="17" s="1"/>
  <c r="N1282" i="17"/>
  <c r="W1282" i="17" s="1"/>
  <c r="N1266" i="17"/>
  <c r="W1266" i="17" s="1"/>
  <c r="N1250" i="17"/>
  <c r="W1250" i="17" s="1"/>
  <c r="N1234" i="17"/>
  <c r="W1234" i="17" s="1"/>
  <c r="N1218" i="17"/>
  <c r="W1218" i="17" s="1"/>
  <c r="N1202" i="17"/>
  <c r="W1202" i="17" s="1"/>
  <c r="N1186" i="17"/>
  <c r="W1186" i="17" s="1"/>
  <c r="N1170" i="17"/>
  <c r="W1170" i="17" s="1"/>
  <c r="N1154" i="17"/>
  <c r="W1154" i="17" s="1"/>
  <c r="N1138" i="17"/>
  <c r="W1138" i="17" s="1"/>
  <c r="N1122" i="17"/>
  <c r="W1122" i="17" s="1"/>
  <c r="N1106" i="17"/>
  <c r="W1106" i="17" s="1"/>
  <c r="N1090" i="17"/>
  <c r="W1090" i="17" s="1"/>
  <c r="N1074" i="17"/>
  <c r="W1074" i="17" s="1"/>
  <c r="N1058" i="17"/>
  <c r="W1058" i="17" s="1"/>
  <c r="N1042" i="17"/>
  <c r="W1042" i="17" s="1"/>
  <c r="N1026" i="17"/>
  <c r="W1026" i="17" s="1"/>
  <c r="N1010" i="17"/>
  <c r="W1010" i="17" s="1"/>
  <c r="N994" i="17"/>
  <c r="W994" i="17" s="1"/>
  <c r="N978" i="17"/>
  <c r="W978" i="17" s="1"/>
  <c r="N962" i="17"/>
  <c r="W962" i="17" s="1"/>
  <c r="N946" i="17"/>
  <c r="W946" i="17" s="1"/>
  <c r="N930" i="17"/>
  <c r="W930" i="17" s="1"/>
  <c r="N914" i="17"/>
  <c r="W914" i="17" s="1"/>
  <c r="N898" i="17"/>
  <c r="W898" i="17" s="1"/>
  <c r="N882" i="17"/>
  <c r="W882" i="17" s="1"/>
  <c r="N866" i="17"/>
  <c r="W866" i="17" s="1"/>
  <c r="N850" i="17"/>
  <c r="W850" i="17" s="1"/>
  <c r="N834" i="17"/>
  <c r="W834" i="17" s="1"/>
  <c r="N818" i="17"/>
  <c r="W818" i="17" s="1"/>
  <c r="N802" i="17"/>
  <c r="W802" i="17" s="1"/>
  <c r="N786" i="17"/>
  <c r="W786" i="17" s="1"/>
  <c r="N770" i="17"/>
  <c r="W770" i="17" s="1"/>
  <c r="N754" i="17"/>
  <c r="W754" i="17" s="1"/>
  <c r="N738" i="17"/>
  <c r="W738" i="17" s="1"/>
  <c r="N722" i="17"/>
  <c r="W722" i="17" s="1"/>
  <c r="N706" i="17"/>
  <c r="W706" i="17" s="1"/>
  <c r="N690" i="17"/>
  <c r="W690" i="17" s="1"/>
  <c r="N674" i="17"/>
  <c r="W674" i="17" s="1"/>
  <c r="N658" i="17"/>
  <c r="W658" i="17" s="1"/>
  <c r="N642" i="17"/>
  <c r="W642" i="17" s="1"/>
  <c r="N626" i="17"/>
  <c r="W626" i="17" s="1"/>
  <c r="N610" i="17"/>
  <c r="W610" i="17" s="1"/>
  <c r="N594" i="17"/>
  <c r="W594" i="17" s="1"/>
  <c r="N578" i="17"/>
  <c r="W578" i="17" s="1"/>
  <c r="N562" i="17"/>
  <c r="W562" i="17" s="1"/>
  <c r="N546" i="17"/>
  <c r="W546" i="17" s="1"/>
  <c r="N530" i="17"/>
  <c r="W530" i="17" s="1"/>
  <c r="N514" i="17"/>
  <c r="W514" i="17" s="1"/>
  <c r="N498" i="17"/>
  <c r="W498" i="17" s="1"/>
  <c r="N482" i="17"/>
  <c r="W482" i="17" s="1"/>
  <c r="N466" i="17"/>
  <c r="W466" i="17" s="1"/>
  <c r="N450" i="17"/>
  <c r="W450" i="17" s="1"/>
  <c r="N434" i="17"/>
  <c r="W434" i="17" s="1"/>
  <c r="N418" i="17"/>
  <c r="W418" i="17" s="1"/>
  <c r="N402" i="17"/>
  <c r="W402" i="17" s="1"/>
  <c r="N386" i="17"/>
  <c r="W386" i="17" s="1"/>
  <c r="N370" i="17"/>
  <c r="W370" i="17" s="1"/>
  <c r="N354" i="17"/>
  <c r="W354" i="17" s="1"/>
  <c r="N338" i="17"/>
  <c r="W338" i="17" s="1"/>
  <c r="N322" i="17"/>
  <c r="W322" i="17" s="1"/>
  <c r="N306" i="17"/>
  <c r="W306" i="17" s="1"/>
  <c r="N290" i="17"/>
  <c r="W290" i="17" s="1"/>
  <c r="N274" i="17"/>
  <c r="W274" i="17" s="1"/>
  <c r="N258" i="17"/>
  <c r="W258" i="17" s="1"/>
  <c r="N242" i="17"/>
  <c r="W242" i="17" s="1"/>
  <c r="N226" i="17"/>
  <c r="W226" i="17" s="1"/>
  <c r="N210" i="17"/>
  <c r="W210" i="17" s="1"/>
  <c r="N194" i="17"/>
  <c r="W194" i="17" s="1"/>
  <c r="N178" i="17"/>
  <c r="W178" i="17" s="1"/>
  <c r="N162" i="17"/>
  <c r="W162" i="17" s="1"/>
  <c r="N146" i="17"/>
  <c r="W146" i="17" s="1"/>
  <c r="N130" i="17"/>
  <c r="W130" i="17" s="1"/>
  <c r="N114" i="17"/>
  <c r="W114" i="17" s="1"/>
  <c r="N98" i="17"/>
  <c r="W98" i="17" s="1"/>
  <c r="N82" i="17"/>
  <c r="W82" i="17" s="1"/>
  <c r="N66" i="17"/>
  <c r="W66" i="17" s="1"/>
  <c r="N50" i="17"/>
  <c r="W50" i="17" s="1"/>
  <c r="N34" i="17"/>
  <c r="W34" i="17" s="1"/>
  <c r="N18" i="17"/>
  <c r="W18" i="17" s="1"/>
  <c r="N1345" i="17"/>
  <c r="W1345" i="17" s="1"/>
  <c r="N1329" i="17"/>
  <c r="W1329" i="17" s="1"/>
  <c r="N1313" i="17"/>
  <c r="W1313" i="17" s="1"/>
  <c r="N1297" i="17"/>
  <c r="W1297" i="17" s="1"/>
  <c r="N1281" i="17"/>
  <c r="W1281" i="17" s="1"/>
  <c r="N1265" i="17"/>
  <c r="W1265" i="17" s="1"/>
  <c r="N1249" i="17"/>
  <c r="W1249" i="17" s="1"/>
  <c r="N1233" i="17"/>
  <c r="W1233" i="17" s="1"/>
  <c r="N1217" i="17"/>
  <c r="W1217" i="17" s="1"/>
  <c r="N1201" i="17"/>
  <c r="W1201" i="17" s="1"/>
  <c r="N1185" i="17"/>
  <c r="W1185" i="17" s="1"/>
  <c r="N1169" i="17"/>
  <c r="W1169" i="17" s="1"/>
  <c r="N1153" i="17"/>
  <c r="W1153" i="17" s="1"/>
  <c r="N1137" i="17"/>
  <c r="W1137" i="17" s="1"/>
  <c r="N1121" i="17"/>
  <c r="W1121" i="17" s="1"/>
  <c r="N1105" i="17"/>
  <c r="W1105" i="17" s="1"/>
  <c r="N1089" i="17"/>
  <c r="W1089" i="17" s="1"/>
  <c r="N1073" i="17"/>
  <c r="W1073" i="17" s="1"/>
  <c r="N1057" i="17"/>
  <c r="W1057" i="17" s="1"/>
  <c r="N1041" i="17"/>
  <c r="W1041" i="17" s="1"/>
  <c r="N1025" i="17"/>
  <c r="W1025" i="17" s="1"/>
  <c r="N1009" i="17"/>
  <c r="W1009" i="17" s="1"/>
  <c r="N993" i="17"/>
  <c r="W993" i="17" s="1"/>
  <c r="N977" i="17"/>
  <c r="W977" i="17" s="1"/>
  <c r="N961" i="17"/>
  <c r="W961" i="17" s="1"/>
  <c r="N945" i="17"/>
  <c r="W945" i="17" s="1"/>
  <c r="N929" i="17"/>
  <c r="W929" i="17" s="1"/>
  <c r="N913" i="17"/>
  <c r="W913" i="17" s="1"/>
  <c r="N897" i="17"/>
  <c r="W897" i="17" s="1"/>
  <c r="N881" i="17"/>
  <c r="W881" i="17" s="1"/>
  <c r="N865" i="17"/>
  <c r="W865" i="17" s="1"/>
  <c r="N849" i="17"/>
  <c r="W849" i="17" s="1"/>
  <c r="N833" i="17"/>
  <c r="W833" i="17" s="1"/>
  <c r="N817" i="17"/>
  <c r="W817" i="17" s="1"/>
  <c r="N801" i="17"/>
  <c r="W801" i="17" s="1"/>
  <c r="N785" i="17"/>
  <c r="W785" i="17" s="1"/>
  <c r="N769" i="17"/>
  <c r="W769" i="17" s="1"/>
  <c r="N753" i="17"/>
  <c r="W753" i="17" s="1"/>
  <c r="N737" i="17"/>
  <c r="W737" i="17" s="1"/>
  <c r="N721" i="17"/>
  <c r="W721" i="17" s="1"/>
  <c r="N705" i="17"/>
  <c r="W705" i="17" s="1"/>
  <c r="N689" i="17"/>
  <c r="W689" i="17" s="1"/>
  <c r="N673" i="17"/>
  <c r="W673" i="17" s="1"/>
  <c r="N657" i="17"/>
  <c r="W657" i="17" s="1"/>
  <c r="N641" i="17"/>
  <c r="W641" i="17" s="1"/>
  <c r="N625" i="17"/>
  <c r="W625" i="17" s="1"/>
  <c r="N609" i="17"/>
  <c r="W609" i="17" s="1"/>
  <c r="N593" i="17"/>
  <c r="W593" i="17" s="1"/>
  <c r="N577" i="17"/>
  <c r="W577" i="17" s="1"/>
  <c r="N561" i="17"/>
  <c r="W561" i="17" s="1"/>
  <c r="N545" i="17"/>
  <c r="W545" i="17" s="1"/>
  <c r="N529" i="17"/>
  <c r="W529" i="17" s="1"/>
  <c r="N513" i="17"/>
  <c r="W513" i="17" s="1"/>
  <c r="N497" i="17"/>
  <c r="W497" i="17" s="1"/>
  <c r="N481" i="17"/>
  <c r="W481" i="17" s="1"/>
  <c r="N465" i="17"/>
  <c r="W465" i="17" s="1"/>
  <c r="N449" i="17"/>
  <c r="W449" i="17" s="1"/>
  <c r="N433" i="17"/>
  <c r="W433" i="17" s="1"/>
  <c r="N417" i="17"/>
  <c r="W417" i="17" s="1"/>
  <c r="N401" i="17"/>
  <c r="W401" i="17" s="1"/>
  <c r="N385" i="17"/>
  <c r="W385" i="17" s="1"/>
  <c r="N369" i="17"/>
  <c r="W369" i="17" s="1"/>
  <c r="N353" i="17"/>
  <c r="W353" i="17" s="1"/>
  <c r="N337" i="17"/>
  <c r="W337" i="17" s="1"/>
  <c r="N321" i="17"/>
  <c r="W321" i="17" s="1"/>
  <c r="N305" i="17"/>
  <c r="W305" i="17" s="1"/>
  <c r="N289" i="17"/>
  <c r="W289" i="17" s="1"/>
  <c r="N273" i="17"/>
  <c r="W273" i="17" s="1"/>
  <c r="N257" i="17"/>
  <c r="W257" i="17" s="1"/>
  <c r="N241" i="17"/>
  <c r="W241" i="17" s="1"/>
  <c r="N225" i="17"/>
  <c r="W225" i="17" s="1"/>
  <c r="N209" i="17"/>
  <c r="W209" i="17" s="1"/>
  <c r="N193" i="17"/>
  <c r="W193" i="17" s="1"/>
  <c r="N177" i="17"/>
  <c r="W177" i="17" s="1"/>
  <c r="N161" i="17"/>
  <c r="W161" i="17" s="1"/>
  <c r="N145" i="17"/>
  <c r="W145" i="17" s="1"/>
  <c r="N129" i="17"/>
  <c r="W129" i="17" s="1"/>
  <c r="N113" i="17"/>
  <c r="W113" i="17" s="1"/>
  <c r="N97" i="17"/>
  <c r="W97" i="17" s="1"/>
  <c r="N81" i="17"/>
  <c r="W81" i="17" s="1"/>
  <c r="N65" i="17"/>
  <c r="W65" i="17" s="1"/>
  <c r="N49" i="17"/>
  <c r="W49" i="17" s="1"/>
  <c r="N33" i="17"/>
  <c r="W33" i="17" s="1"/>
  <c r="N17" i="17"/>
  <c r="W17" i="17" s="1"/>
  <c r="N1200" i="17"/>
  <c r="W1200" i="17" s="1"/>
  <c r="N1184" i="17"/>
  <c r="W1184" i="17" s="1"/>
  <c r="N1168" i="17"/>
  <c r="W1168" i="17" s="1"/>
  <c r="N1152" i="17"/>
  <c r="W1152" i="17" s="1"/>
  <c r="N1136" i="17"/>
  <c r="W1136" i="17" s="1"/>
  <c r="N1120" i="17"/>
  <c r="W1120" i="17" s="1"/>
  <c r="N1104" i="17"/>
  <c r="W1104" i="17" s="1"/>
  <c r="N1088" i="17"/>
  <c r="W1088" i="17" s="1"/>
  <c r="N1072" i="17"/>
  <c r="W1072" i="17" s="1"/>
  <c r="N1056" i="17"/>
  <c r="W1056" i="17" s="1"/>
  <c r="N1040" i="17"/>
  <c r="W1040" i="17" s="1"/>
  <c r="N1024" i="17"/>
  <c r="W1024" i="17" s="1"/>
  <c r="N1008" i="17"/>
  <c r="W1008" i="17" s="1"/>
  <c r="N992" i="17"/>
  <c r="W992" i="17" s="1"/>
  <c r="N976" i="17"/>
  <c r="W976" i="17" s="1"/>
  <c r="N960" i="17"/>
  <c r="W960" i="17" s="1"/>
  <c r="N944" i="17"/>
  <c r="W944" i="17" s="1"/>
  <c r="N928" i="17"/>
  <c r="W928" i="17" s="1"/>
  <c r="N912" i="17"/>
  <c r="W912" i="17" s="1"/>
  <c r="N896" i="17"/>
  <c r="W896" i="17" s="1"/>
  <c r="N880" i="17"/>
  <c r="W880" i="17" s="1"/>
  <c r="N864" i="17"/>
  <c r="W864" i="17" s="1"/>
  <c r="N848" i="17"/>
  <c r="W848" i="17" s="1"/>
  <c r="N832" i="17"/>
  <c r="W832" i="17" s="1"/>
  <c r="N816" i="17"/>
  <c r="W816" i="17" s="1"/>
  <c r="N800" i="17"/>
  <c r="W800" i="17" s="1"/>
  <c r="N784" i="17"/>
  <c r="W784" i="17" s="1"/>
  <c r="N768" i="17"/>
  <c r="W768" i="17" s="1"/>
  <c r="N752" i="17"/>
  <c r="W752" i="17" s="1"/>
  <c r="N736" i="17"/>
  <c r="W736" i="17" s="1"/>
  <c r="N720" i="17"/>
  <c r="W720" i="17" s="1"/>
  <c r="N704" i="17"/>
  <c r="W704" i="17" s="1"/>
  <c r="N688" i="17"/>
  <c r="W688" i="17" s="1"/>
  <c r="N672" i="17"/>
  <c r="W672" i="17" s="1"/>
  <c r="N656" i="17"/>
  <c r="W656" i="17" s="1"/>
  <c r="N640" i="17"/>
  <c r="W640" i="17" s="1"/>
  <c r="N624" i="17"/>
  <c r="W624" i="17" s="1"/>
  <c r="N608" i="17"/>
  <c r="W608" i="17" s="1"/>
  <c r="N592" i="17"/>
  <c r="W592" i="17" s="1"/>
  <c r="N576" i="17"/>
  <c r="W576" i="17" s="1"/>
  <c r="N560" i="17"/>
  <c r="W560" i="17" s="1"/>
  <c r="N544" i="17"/>
  <c r="W544" i="17" s="1"/>
  <c r="N528" i="17"/>
  <c r="W528" i="17" s="1"/>
  <c r="N512" i="17"/>
  <c r="W512" i="17" s="1"/>
  <c r="N496" i="17"/>
  <c r="W496" i="17" s="1"/>
  <c r="N480" i="17"/>
  <c r="W480" i="17" s="1"/>
  <c r="N464" i="17"/>
  <c r="W464" i="17" s="1"/>
  <c r="N448" i="17"/>
  <c r="W448" i="17" s="1"/>
  <c r="N432" i="17"/>
  <c r="W432" i="17" s="1"/>
  <c r="N416" i="17"/>
  <c r="W416" i="17" s="1"/>
  <c r="N400" i="17"/>
  <c r="W400" i="17" s="1"/>
  <c r="N384" i="17"/>
  <c r="W384" i="17" s="1"/>
  <c r="N368" i="17"/>
  <c r="W368" i="17" s="1"/>
  <c r="N352" i="17"/>
  <c r="W352" i="17" s="1"/>
  <c r="N336" i="17"/>
  <c r="W336" i="17" s="1"/>
  <c r="N320" i="17"/>
  <c r="W320" i="17" s="1"/>
  <c r="N304" i="17"/>
  <c r="W304" i="17" s="1"/>
  <c r="N288" i="17"/>
  <c r="W288" i="17" s="1"/>
  <c r="N272" i="17"/>
  <c r="W272" i="17" s="1"/>
  <c r="N256" i="17"/>
  <c r="W256" i="17" s="1"/>
  <c r="N240" i="17"/>
  <c r="W240" i="17" s="1"/>
  <c r="N224" i="17"/>
  <c r="W224" i="17" s="1"/>
  <c r="N208" i="17"/>
  <c r="W208" i="17" s="1"/>
  <c r="N192" i="17"/>
  <c r="W192" i="17" s="1"/>
  <c r="N176" i="17"/>
  <c r="W176" i="17" s="1"/>
  <c r="N160" i="17"/>
  <c r="W160" i="17" s="1"/>
  <c r="N144" i="17"/>
  <c r="W144" i="17" s="1"/>
  <c r="N128" i="17"/>
  <c r="W128" i="17" s="1"/>
  <c r="N112" i="17"/>
  <c r="W112" i="17" s="1"/>
  <c r="N96" i="17"/>
  <c r="W96" i="17" s="1"/>
  <c r="N80" i="17"/>
  <c r="W80" i="17" s="1"/>
  <c r="N64" i="17"/>
  <c r="W64" i="17" s="1"/>
  <c r="N48" i="17"/>
  <c r="W48" i="17" s="1"/>
  <c r="N32" i="17"/>
  <c r="W32" i="17" s="1"/>
  <c r="N16" i="17"/>
  <c r="W16" i="17" s="1"/>
  <c r="N31" i="17"/>
  <c r="W31" i="17" s="1"/>
  <c r="N15" i="17"/>
  <c r="W15" i="17" s="1"/>
  <c r="N14" i="17"/>
  <c r="W14" i="17" s="1"/>
  <c r="N13" i="17"/>
  <c r="W13" i="17" s="1"/>
  <c r="N1132" i="17"/>
  <c r="W1132" i="17" s="1"/>
  <c r="N1116" i="17"/>
  <c r="W1116" i="17" s="1"/>
  <c r="N1100" i="17"/>
  <c r="W1100" i="17" s="1"/>
  <c r="N1084" i="17"/>
  <c r="W1084" i="17" s="1"/>
  <c r="N1068" i="17"/>
  <c r="W1068" i="17" s="1"/>
  <c r="N1052" i="17"/>
  <c r="W1052" i="17" s="1"/>
  <c r="N1036" i="17"/>
  <c r="W1036" i="17" s="1"/>
  <c r="N1020" i="17"/>
  <c r="W1020" i="17" s="1"/>
  <c r="N1004" i="17"/>
  <c r="W1004" i="17" s="1"/>
  <c r="N988" i="17"/>
  <c r="W988" i="17" s="1"/>
  <c r="N972" i="17"/>
  <c r="W972" i="17" s="1"/>
  <c r="N956" i="17"/>
  <c r="W956" i="17" s="1"/>
  <c r="N940" i="17"/>
  <c r="W940" i="17" s="1"/>
  <c r="N924" i="17"/>
  <c r="W924" i="17" s="1"/>
  <c r="N908" i="17"/>
  <c r="W908" i="17" s="1"/>
  <c r="N892" i="17"/>
  <c r="W892" i="17" s="1"/>
  <c r="N876" i="17"/>
  <c r="W876" i="17" s="1"/>
  <c r="N860" i="17"/>
  <c r="W860" i="17" s="1"/>
  <c r="N844" i="17"/>
  <c r="W844" i="17" s="1"/>
  <c r="N828" i="17"/>
  <c r="W828" i="17" s="1"/>
  <c r="N812" i="17"/>
  <c r="W812" i="17" s="1"/>
  <c r="N796" i="17"/>
  <c r="W796" i="17" s="1"/>
  <c r="N780" i="17"/>
  <c r="W780" i="17" s="1"/>
  <c r="N764" i="17"/>
  <c r="W764" i="17" s="1"/>
  <c r="N748" i="17"/>
  <c r="W748" i="17" s="1"/>
  <c r="N732" i="17"/>
  <c r="W732" i="17" s="1"/>
  <c r="N716" i="17"/>
  <c r="W716" i="17" s="1"/>
  <c r="N700" i="17"/>
  <c r="W700" i="17" s="1"/>
  <c r="N684" i="17"/>
  <c r="W684" i="17" s="1"/>
  <c r="N668" i="17"/>
  <c r="W668" i="17" s="1"/>
  <c r="N652" i="17"/>
  <c r="W652" i="17" s="1"/>
  <c r="N636" i="17"/>
  <c r="W636" i="17" s="1"/>
  <c r="N620" i="17"/>
  <c r="W620" i="17" s="1"/>
  <c r="N604" i="17"/>
  <c r="W604" i="17" s="1"/>
  <c r="N588" i="17"/>
  <c r="W588" i="17" s="1"/>
  <c r="N572" i="17"/>
  <c r="W572" i="17" s="1"/>
  <c r="N556" i="17"/>
  <c r="W556" i="17" s="1"/>
  <c r="N540" i="17"/>
  <c r="W540" i="17" s="1"/>
  <c r="N524" i="17"/>
  <c r="W524" i="17" s="1"/>
  <c r="N508" i="17"/>
  <c r="W508" i="17" s="1"/>
  <c r="N492" i="17"/>
  <c r="W492" i="17" s="1"/>
  <c r="N476" i="17"/>
  <c r="W476" i="17" s="1"/>
  <c r="N460" i="17"/>
  <c r="W460" i="17" s="1"/>
  <c r="N444" i="17"/>
  <c r="W444" i="17" s="1"/>
  <c r="N428" i="17"/>
  <c r="W428" i="17" s="1"/>
  <c r="N412" i="17"/>
  <c r="W412" i="17" s="1"/>
  <c r="N396" i="17"/>
  <c r="W396" i="17" s="1"/>
  <c r="N380" i="17"/>
  <c r="W380" i="17" s="1"/>
  <c r="N364" i="17"/>
  <c r="W364" i="17" s="1"/>
  <c r="N348" i="17"/>
  <c r="W348" i="17" s="1"/>
  <c r="N332" i="17"/>
  <c r="W332" i="17" s="1"/>
  <c r="N316" i="17"/>
  <c r="W316" i="17" s="1"/>
  <c r="N300" i="17"/>
  <c r="W300" i="17" s="1"/>
  <c r="N284" i="17"/>
  <c r="W284" i="17" s="1"/>
  <c r="N268" i="17"/>
  <c r="W268" i="17" s="1"/>
  <c r="N252" i="17"/>
  <c r="W252" i="17" s="1"/>
  <c r="N236" i="17"/>
  <c r="W236" i="17" s="1"/>
  <c r="N220" i="17"/>
  <c r="W220" i="17" s="1"/>
  <c r="N204" i="17"/>
  <c r="W204" i="17" s="1"/>
  <c r="N188" i="17"/>
  <c r="W188" i="17" s="1"/>
  <c r="N172" i="17"/>
  <c r="W172" i="17" s="1"/>
  <c r="N156" i="17"/>
  <c r="W156" i="17" s="1"/>
  <c r="N140" i="17"/>
  <c r="W140" i="17" s="1"/>
  <c r="N124" i="17"/>
  <c r="W124" i="17" s="1"/>
  <c r="N108" i="17"/>
  <c r="W108" i="17" s="1"/>
  <c r="N92" i="17"/>
  <c r="W92" i="17" s="1"/>
  <c r="N76" i="17"/>
  <c r="W76" i="17" s="1"/>
  <c r="N60" i="17"/>
  <c r="W60" i="17" s="1"/>
  <c r="N44" i="17"/>
  <c r="W44" i="17" s="1"/>
  <c r="N28" i="17"/>
  <c r="W28" i="17" s="1"/>
  <c r="N12" i="17"/>
  <c r="W12" i="17" s="1"/>
  <c r="N1355" i="17"/>
  <c r="W1355" i="17" s="1"/>
  <c r="N1339" i="17"/>
  <c r="W1339" i="17" s="1"/>
  <c r="N1323" i="17"/>
  <c r="W1323" i="17" s="1"/>
  <c r="N1307" i="17"/>
  <c r="W1307" i="17" s="1"/>
  <c r="N1291" i="17"/>
  <c r="W1291" i="17" s="1"/>
  <c r="N1275" i="17"/>
  <c r="W1275" i="17" s="1"/>
  <c r="N1259" i="17"/>
  <c r="W1259" i="17" s="1"/>
  <c r="N1243" i="17"/>
  <c r="W1243" i="17" s="1"/>
  <c r="N1227" i="17"/>
  <c r="W1227" i="17" s="1"/>
  <c r="N1211" i="17"/>
  <c r="W1211" i="17" s="1"/>
  <c r="N1195" i="17"/>
  <c r="W1195" i="17" s="1"/>
  <c r="N1179" i="17"/>
  <c r="W1179" i="17" s="1"/>
  <c r="N1163" i="17"/>
  <c r="W1163" i="17" s="1"/>
  <c r="N1147" i="17"/>
  <c r="W1147" i="17" s="1"/>
  <c r="N1131" i="17"/>
  <c r="W1131" i="17" s="1"/>
  <c r="N1115" i="17"/>
  <c r="W1115" i="17" s="1"/>
  <c r="N1099" i="17"/>
  <c r="W1099" i="17" s="1"/>
  <c r="N1083" i="17"/>
  <c r="W1083" i="17" s="1"/>
  <c r="N1067" i="17"/>
  <c r="W1067" i="17" s="1"/>
  <c r="N1051" i="17"/>
  <c r="W1051" i="17" s="1"/>
  <c r="N1035" i="17"/>
  <c r="W1035" i="17" s="1"/>
  <c r="N1019" i="17"/>
  <c r="W1019" i="17" s="1"/>
  <c r="N1003" i="17"/>
  <c r="W1003" i="17" s="1"/>
  <c r="N987" i="17"/>
  <c r="W987" i="17" s="1"/>
  <c r="N971" i="17"/>
  <c r="W971" i="17" s="1"/>
  <c r="N955" i="17"/>
  <c r="W955" i="17" s="1"/>
  <c r="N939" i="17"/>
  <c r="W939" i="17" s="1"/>
  <c r="N923" i="17"/>
  <c r="W923" i="17" s="1"/>
  <c r="N907" i="17"/>
  <c r="W907" i="17" s="1"/>
  <c r="N891" i="17"/>
  <c r="W891" i="17" s="1"/>
  <c r="N875" i="17"/>
  <c r="W875" i="17" s="1"/>
  <c r="N859" i="17"/>
  <c r="W859" i="17" s="1"/>
  <c r="N843" i="17"/>
  <c r="W843" i="17" s="1"/>
  <c r="N827" i="17"/>
  <c r="W827" i="17" s="1"/>
  <c r="N811" i="17"/>
  <c r="W811" i="17" s="1"/>
  <c r="N795" i="17"/>
  <c r="W795" i="17" s="1"/>
  <c r="N779" i="17"/>
  <c r="W779" i="17" s="1"/>
  <c r="N763" i="17"/>
  <c r="W763" i="17" s="1"/>
  <c r="N747" i="17"/>
  <c r="W747" i="17" s="1"/>
  <c r="N731" i="17"/>
  <c r="W731" i="17" s="1"/>
  <c r="N715" i="17"/>
  <c r="W715" i="17" s="1"/>
  <c r="N699" i="17"/>
  <c r="W699" i="17" s="1"/>
  <c r="N683" i="17"/>
  <c r="W683" i="17" s="1"/>
  <c r="N667" i="17"/>
  <c r="W667" i="17" s="1"/>
  <c r="N651" i="17"/>
  <c r="W651" i="17" s="1"/>
  <c r="N635" i="17"/>
  <c r="W635" i="17" s="1"/>
  <c r="N619" i="17"/>
  <c r="W619" i="17" s="1"/>
  <c r="N603" i="17"/>
  <c r="W603" i="17" s="1"/>
  <c r="N587" i="17"/>
  <c r="W587" i="17" s="1"/>
  <c r="N571" i="17"/>
  <c r="W571" i="17" s="1"/>
  <c r="N555" i="17"/>
  <c r="W555" i="17" s="1"/>
  <c r="N539" i="17"/>
  <c r="W539" i="17" s="1"/>
  <c r="N523" i="17"/>
  <c r="W523" i="17" s="1"/>
  <c r="N507" i="17"/>
  <c r="W507" i="17" s="1"/>
  <c r="N491" i="17"/>
  <c r="W491" i="17" s="1"/>
  <c r="N475" i="17"/>
  <c r="W475" i="17" s="1"/>
  <c r="N459" i="17"/>
  <c r="W459" i="17" s="1"/>
  <c r="N443" i="17"/>
  <c r="W443" i="17" s="1"/>
  <c r="N427" i="17"/>
  <c r="W427" i="17" s="1"/>
  <c r="N411" i="17"/>
  <c r="W411" i="17" s="1"/>
  <c r="N395" i="17"/>
  <c r="W395" i="17" s="1"/>
  <c r="N379" i="17"/>
  <c r="W379" i="17" s="1"/>
  <c r="N363" i="17"/>
  <c r="W363" i="17" s="1"/>
  <c r="N347" i="17"/>
  <c r="W347" i="17" s="1"/>
  <c r="N331" i="17"/>
  <c r="W331" i="17" s="1"/>
  <c r="N315" i="17"/>
  <c r="W315" i="17" s="1"/>
  <c r="N299" i="17"/>
  <c r="W299" i="17" s="1"/>
  <c r="N283" i="17"/>
  <c r="W283" i="17" s="1"/>
  <c r="N267" i="17"/>
  <c r="W267" i="17" s="1"/>
  <c r="N251" i="17"/>
  <c r="W251" i="17" s="1"/>
  <c r="N235" i="17"/>
  <c r="W235" i="17" s="1"/>
  <c r="N219" i="17"/>
  <c r="W219" i="17" s="1"/>
  <c r="N203" i="17"/>
  <c r="W203" i="17" s="1"/>
  <c r="N187" i="17"/>
  <c r="W187" i="17" s="1"/>
  <c r="N171" i="17"/>
  <c r="W171" i="17" s="1"/>
  <c r="N155" i="17"/>
  <c r="W155" i="17" s="1"/>
  <c r="N139" i="17"/>
  <c r="W139" i="17" s="1"/>
  <c r="N123" i="17"/>
  <c r="W123" i="17" s="1"/>
  <c r="N107" i="17"/>
  <c r="W107" i="17" s="1"/>
  <c r="N91" i="17"/>
  <c r="W91" i="17" s="1"/>
  <c r="N75" i="17"/>
  <c r="W75" i="17" s="1"/>
  <c r="N59" i="17"/>
  <c r="W59" i="17" s="1"/>
  <c r="N43" i="17"/>
  <c r="W43" i="17" s="1"/>
  <c r="N27" i="17"/>
  <c r="W27" i="17" s="1"/>
  <c r="N11" i="17"/>
  <c r="W11" i="17" s="1"/>
  <c r="N218" i="17"/>
  <c r="W218" i="17" s="1"/>
  <c r="N202" i="17"/>
  <c r="W202" i="17" s="1"/>
  <c r="N186" i="17"/>
  <c r="W186" i="17" s="1"/>
  <c r="N170" i="17"/>
  <c r="W170" i="17" s="1"/>
  <c r="N154" i="17"/>
  <c r="W154" i="17" s="1"/>
  <c r="N138" i="17"/>
  <c r="W138" i="17" s="1"/>
  <c r="N122" i="17"/>
  <c r="W122" i="17" s="1"/>
  <c r="N106" i="17"/>
  <c r="W106" i="17" s="1"/>
  <c r="N90" i="17"/>
  <c r="W90" i="17" s="1"/>
  <c r="N74" i="17"/>
  <c r="W74" i="17" s="1"/>
  <c r="N58" i="17"/>
  <c r="W58" i="17" s="1"/>
  <c r="N42" i="17"/>
  <c r="W42" i="17" s="1"/>
  <c r="N26" i="17"/>
  <c r="W26" i="17" s="1"/>
  <c r="N10" i="17"/>
  <c r="W10" i="17" s="1"/>
  <c r="F2255" i="11"/>
  <c r="F2239" i="11"/>
  <c r="F2223" i="11"/>
  <c r="F2207" i="11"/>
  <c r="F2191" i="11"/>
  <c r="F2175" i="11"/>
  <c r="F2159" i="11"/>
  <c r="F2143" i="11"/>
  <c r="F2127" i="11"/>
  <c r="F2111" i="11"/>
  <c r="F2095" i="11"/>
  <c r="F2079" i="11"/>
  <c r="F2063" i="11"/>
  <c r="F2047" i="11"/>
  <c r="F2031" i="11"/>
  <c r="F2015" i="11"/>
  <c r="F1999" i="11"/>
  <c r="F1983" i="11"/>
  <c r="F1967" i="11"/>
  <c r="F1951" i="11"/>
  <c r="F1935" i="11"/>
  <c r="F1919" i="11"/>
  <c r="F1903" i="11"/>
  <c r="F1887" i="11"/>
  <c r="F1871" i="11"/>
  <c r="F1855" i="11"/>
  <c r="F1839" i="11"/>
  <c r="F1823" i="11"/>
  <c r="F1807" i="11"/>
  <c r="F1791" i="11"/>
  <c r="F1775" i="11"/>
  <c r="F1759" i="11"/>
  <c r="F1743" i="11"/>
  <c r="F1727" i="11"/>
  <c r="F1711" i="11"/>
  <c r="F1695" i="11"/>
  <c r="F1679" i="11"/>
  <c r="F1663" i="11"/>
  <c r="F1647" i="11"/>
  <c r="F1631" i="11"/>
  <c r="F1615" i="11"/>
  <c r="F1599" i="11"/>
  <c r="F1583" i="11"/>
  <c r="F1567" i="11"/>
  <c r="F1551" i="11"/>
  <c r="F1535" i="11"/>
  <c r="F1519" i="11"/>
  <c r="F1503" i="11"/>
  <c r="F1487" i="11"/>
  <c r="F1471" i="11"/>
  <c r="F1455" i="11"/>
  <c r="F1439" i="11"/>
  <c r="F1423" i="11"/>
  <c r="F1407" i="11"/>
  <c r="F1391" i="11"/>
  <c r="F1375" i="11"/>
  <c r="F1406" i="11"/>
  <c r="F2270" i="11"/>
  <c r="F2260" i="11"/>
  <c r="F2244" i="11"/>
  <c r="F2228" i="11"/>
  <c r="F2212" i="11"/>
  <c r="F2196" i="11"/>
  <c r="F2180" i="11"/>
  <c r="F2164" i="11"/>
  <c r="F2148" i="11"/>
  <c r="F2132" i="11"/>
  <c r="F2116" i="11"/>
  <c r="F2100" i="11"/>
  <c r="F2084" i="11"/>
  <c r="F2068" i="11"/>
  <c r="F2052" i="11"/>
  <c r="F2036" i="11"/>
  <c r="F2020" i="11"/>
  <c r="F2004" i="11"/>
  <c r="F1988" i="11"/>
  <c r="F1972" i="11"/>
  <c r="F1956" i="11"/>
  <c r="F1940" i="11"/>
  <c r="F1924" i="11"/>
  <c r="F1908" i="11"/>
  <c r="F1892" i="11"/>
  <c r="F1876" i="11"/>
  <c r="F1860" i="11"/>
  <c r="F1844" i="11"/>
  <c r="F1828" i="11"/>
  <c r="F1812" i="11"/>
  <c r="F1796" i="11"/>
  <c r="F1780" i="11"/>
  <c r="F1764" i="11"/>
  <c r="F1748" i="11"/>
  <c r="F1732" i="11"/>
  <c r="F1716" i="11"/>
  <c r="F1700" i="11"/>
  <c r="F1684" i="11"/>
  <c r="F1668" i="11"/>
  <c r="F1652" i="11"/>
  <c r="F1636" i="11"/>
  <c r="F1620" i="11"/>
  <c r="F1604" i="11"/>
  <c r="F1588" i="11"/>
  <c r="F1572" i="11"/>
  <c r="F1556" i="11"/>
  <c r="F1540" i="11"/>
  <c r="F1524" i="11"/>
  <c r="F1508" i="11"/>
  <c r="F1492" i="11"/>
  <c r="F1476" i="11"/>
  <c r="F1460" i="11"/>
  <c r="F1444" i="11"/>
  <c r="F1428" i="11"/>
  <c r="F1412" i="11"/>
  <c r="F1396" i="11"/>
  <c r="F1380" i="11"/>
  <c r="F1364" i="11"/>
  <c r="F1359" i="11"/>
  <c r="F1343" i="11"/>
  <c r="F1327" i="11"/>
  <c r="F1311" i="11"/>
  <c r="F1295" i="11"/>
  <c r="F1279" i="11"/>
  <c r="F1263" i="11"/>
  <c r="F1247" i="11"/>
  <c r="F1231" i="11"/>
  <c r="F1215" i="11"/>
  <c r="F1199" i="11"/>
  <c r="F1183" i="11"/>
  <c r="F1167" i="11"/>
  <c r="F1151" i="11"/>
  <c r="F1135" i="11"/>
  <c r="F1119" i="11"/>
  <c r="F1103" i="11"/>
  <c r="F1087" i="11"/>
  <c r="F1071" i="11"/>
  <c r="F1055" i="11"/>
  <c r="F1039" i="11"/>
  <c r="F1023" i="11"/>
  <c r="F1007" i="11"/>
  <c r="F991" i="11"/>
  <c r="F975" i="11"/>
  <c r="F959" i="11"/>
  <c r="F943" i="11"/>
  <c r="F927" i="11"/>
  <c r="F911" i="11"/>
  <c r="F895" i="11"/>
  <c r="F879" i="11"/>
  <c r="F863" i="11"/>
  <c r="F847" i="11"/>
  <c r="F831" i="11"/>
  <c r="F815" i="11"/>
  <c r="F799" i="11"/>
  <c r="F783" i="11"/>
  <c r="F767" i="11"/>
  <c r="F751" i="11"/>
  <c r="F735" i="11"/>
  <c r="F719" i="11"/>
  <c r="F703" i="11"/>
  <c r="F687" i="11"/>
  <c r="F671" i="11"/>
  <c r="F655" i="11"/>
  <c r="F639" i="11"/>
  <c r="F623" i="11"/>
  <c r="F607" i="11"/>
  <c r="F591" i="11"/>
  <c r="F575" i="11"/>
  <c r="F559" i="11"/>
  <c r="F543" i="11"/>
  <c r="F527" i="11"/>
  <c r="F511" i="11"/>
  <c r="F495" i="11"/>
  <c r="F479" i="11"/>
  <c r="F463" i="11"/>
  <c r="F447" i="11"/>
  <c r="F431" i="11"/>
  <c r="F415" i="11"/>
  <c r="F399" i="11"/>
  <c r="F383" i="11"/>
  <c r="F367" i="11"/>
  <c r="F351" i="11"/>
  <c r="F335" i="11"/>
  <c r="F319" i="11"/>
  <c r="F303" i="11"/>
  <c r="F287" i="11"/>
  <c r="F271" i="11"/>
  <c r="F255" i="11"/>
  <c r="F239" i="11"/>
  <c r="F223" i="11"/>
  <c r="F207" i="11"/>
  <c r="F191" i="11"/>
  <c r="F175" i="11"/>
  <c r="F159" i="11"/>
  <c r="F143" i="11"/>
  <c r="F127" i="11"/>
  <c r="F111" i="11"/>
  <c r="F95" i="11"/>
  <c r="F79" i="11"/>
  <c r="F63" i="11"/>
  <c r="F47" i="11"/>
  <c r="F31" i="11"/>
  <c r="F15" i="11"/>
  <c r="F1348" i="11"/>
  <c r="F1332" i="11"/>
  <c r="F1316" i="11"/>
  <c r="F1300" i="11"/>
  <c r="F1284" i="11"/>
  <c r="F1268" i="11"/>
  <c r="F1252" i="11"/>
  <c r="F1236" i="11"/>
  <c r="F1220" i="11"/>
  <c r="F1204" i="11"/>
  <c r="F1188" i="11"/>
  <c r="F1172" i="11"/>
  <c r="F1156" i="11"/>
  <c r="F1140" i="11"/>
  <c r="F1124" i="11"/>
  <c r="F1108" i="11"/>
  <c r="F1092" i="11"/>
  <c r="F1076" i="11"/>
  <c r="F1060" i="11"/>
  <c r="F1044" i="11"/>
  <c r="F1028" i="11"/>
  <c r="F1012" i="11"/>
  <c r="F996" i="11"/>
  <c r="F980" i="11"/>
  <c r="F964" i="11"/>
  <c r="F948" i="11"/>
  <c r="F932" i="11"/>
  <c r="F916" i="11"/>
  <c r="F900" i="11"/>
  <c r="F884" i="11"/>
  <c r="F868" i="11"/>
  <c r="F852" i="11"/>
  <c r="F836" i="11"/>
  <c r="F820" i="11"/>
  <c r="F804" i="11"/>
  <c r="F788" i="11"/>
  <c r="F772" i="11"/>
  <c r="F756" i="11"/>
  <c r="F740" i="11"/>
  <c r="F724" i="11"/>
  <c r="F708" i="11"/>
  <c r="F692" i="11"/>
  <c r="F676" i="11"/>
  <c r="F660" i="11"/>
  <c r="F644" i="11"/>
  <c r="F628" i="11"/>
  <c r="F612" i="11"/>
  <c r="F596" i="11"/>
  <c r="F580" i="11"/>
  <c r="F564" i="11"/>
  <c r="F548" i="11"/>
  <c r="F532" i="11"/>
  <c r="F516" i="11"/>
  <c r="F500" i="11"/>
  <c r="F484" i="11"/>
  <c r="F468" i="11"/>
  <c r="F452" i="11"/>
  <c r="F436" i="11"/>
  <c r="F420" i="11"/>
  <c r="F404" i="11"/>
  <c r="F388" i="11"/>
  <c r="F372" i="11"/>
  <c r="F356" i="11"/>
  <c r="F340" i="11"/>
  <c r="F324" i="11"/>
  <c r="F308" i="11"/>
  <c r="F292" i="11"/>
  <c r="F276" i="11"/>
  <c r="F260" i="11"/>
  <c r="F244" i="11"/>
  <c r="F228" i="11"/>
  <c r="F212" i="11"/>
  <c r="F196" i="11"/>
  <c r="F180" i="11"/>
  <c r="F164" i="11"/>
  <c r="F148" i="11"/>
  <c r="F132" i="11"/>
  <c r="F116" i="11"/>
  <c r="F100" i="11"/>
  <c r="F84" i="11"/>
  <c r="F68" i="11"/>
  <c r="F52" i="11"/>
  <c r="F36" i="11"/>
  <c r="F20" i="11"/>
  <c r="F4" i="11"/>
  <c r="F2250" i="11"/>
  <c r="F2234" i="11"/>
  <c r="F2218" i="11"/>
  <c r="F2202" i="11"/>
  <c r="F2186" i="11"/>
  <c r="F2170" i="11"/>
  <c r="F2154" i="11"/>
  <c r="F2138" i="11"/>
  <c r="F2122" i="11"/>
  <c r="F2106" i="11"/>
  <c r="F2090" i="11"/>
  <c r="F2074" i="11"/>
  <c r="F2058" i="11"/>
  <c r="F2042" i="11"/>
  <c r="F2026" i="11"/>
  <c r="F2010" i="11"/>
  <c r="F1994" i="11"/>
  <c r="F1978" i="11"/>
  <c r="F1962" i="11"/>
  <c r="F1946" i="11"/>
  <c r="F1930" i="11"/>
  <c r="F1914" i="11"/>
  <c r="F1898" i="11"/>
  <c r="F1882" i="11"/>
  <c r="F1866" i="11"/>
  <c r="F1850" i="11"/>
  <c r="F1834" i="11"/>
  <c r="F1818" i="11"/>
  <c r="F1802" i="11"/>
  <c r="F1786" i="11"/>
  <c r="F1770" i="11"/>
  <c r="F1754" i="11"/>
  <c r="F1738" i="11"/>
  <c r="F1722" i="11"/>
  <c r="F1706" i="11"/>
  <c r="F1690" i="11"/>
  <c r="F1674" i="11"/>
  <c r="F1658" i="11"/>
  <c r="F1642" i="11"/>
  <c r="F1626" i="11"/>
  <c r="F1610" i="11"/>
  <c r="F1594" i="11"/>
  <c r="F1578" i="11"/>
  <c r="F1562" i="11"/>
  <c r="F1546" i="11"/>
  <c r="F1530" i="11"/>
  <c r="F1514" i="11"/>
  <c r="F1498" i="11"/>
  <c r="F1482" i="11"/>
  <c r="F1466" i="11"/>
  <c r="F1450" i="11"/>
  <c r="F1434" i="11"/>
  <c r="F1418" i="11"/>
  <c r="F1402" i="11"/>
  <c r="F1386" i="11"/>
  <c r="F1370" i="11"/>
  <c r="F1354" i="11"/>
  <c r="F1338" i="11"/>
  <c r="F1322" i="11"/>
  <c r="F1306" i="11"/>
  <c r="F1290" i="11"/>
  <c r="F1274" i="11"/>
  <c r="F1258" i="11"/>
  <c r="F1242" i="11"/>
  <c r="F1226" i="11"/>
  <c r="F1210" i="11"/>
  <c r="F1194" i="11"/>
  <c r="F1178" i="11"/>
  <c r="F1162" i="11"/>
  <c r="F1146" i="11"/>
  <c r="F1130" i="11"/>
  <c r="F1114" i="11"/>
  <c r="F1098" i="11"/>
  <c r="F1082" i="11"/>
  <c r="F1066" i="11"/>
  <c r="F1050" i="11"/>
  <c r="F1034" i="11"/>
  <c r="F1018" i="11"/>
  <c r="F1002" i="11"/>
  <c r="F986" i="11"/>
  <c r="F970" i="11"/>
  <c r="F954" i="11"/>
  <c r="F938" i="11"/>
  <c r="F922" i="11"/>
  <c r="F906" i="11"/>
  <c r="F890" i="11"/>
  <c r="F874" i="11"/>
  <c r="F858" i="11"/>
  <c r="F842" i="11"/>
  <c r="F826" i="11"/>
  <c r="F810" i="11"/>
  <c r="F794" i="11"/>
  <c r="F778" i="11"/>
  <c r="F762" i="11"/>
  <c r="F746" i="11"/>
  <c r="F730" i="11"/>
  <c r="F714" i="11"/>
  <c r="F698" i="11"/>
  <c r="F682" i="11"/>
  <c r="F666" i="11"/>
  <c r="F650" i="11"/>
  <c r="F634" i="11"/>
  <c r="F618" i="11"/>
  <c r="F602" i="11"/>
  <c r="F586" i="11"/>
  <c r="F570" i="11"/>
  <c r="F554" i="11"/>
  <c r="F538" i="11"/>
  <c r="F522" i="11"/>
  <c r="F506" i="11"/>
  <c r="F490" i="11"/>
  <c r="F474" i="11"/>
  <c r="F458" i="11"/>
  <c r="F442" i="11"/>
  <c r="F426" i="11"/>
  <c r="F410" i="11"/>
  <c r="F394" i="11"/>
  <c r="F378" i="11"/>
  <c r="F362" i="11"/>
  <c r="F346" i="11"/>
  <c r="F330" i="11"/>
  <c r="F314" i="11"/>
  <c r="F298" i="11"/>
  <c r="F282" i="11"/>
  <c r="F266" i="11"/>
  <c r="F250" i="11"/>
  <c r="F234" i="11"/>
  <c r="F218" i="11"/>
  <c r="F202" i="11"/>
  <c r="F186" i="11"/>
  <c r="F170" i="11"/>
  <c r="F154" i="11"/>
  <c r="F138" i="11"/>
  <c r="F122" i="11"/>
  <c r="F106" i="11"/>
  <c r="F90" i="11"/>
  <c r="F74" i="11"/>
  <c r="F58" i="11"/>
  <c r="F42" i="11"/>
  <c r="F26" i="11"/>
  <c r="F10" i="11"/>
  <c r="F2266" i="11"/>
  <c r="F1447" i="11"/>
  <c r="F1431" i="11"/>
  <c r="F1415" i="11"/>
  <c r="F1399" i="11"/>
  <c r="F1383" i="11"/>
  <c r="F1367" i="11"/>
  <c r="F1351" i="11"/>
  <c r="F1335" i="11"/>
  <c r="F1319" i="11"/>
  <c r="F1303" i="11"/>
  <c r="F1287" i="11"/>
  <c r="F1271" i="11"/>
  <c r="F1255" i="11"/>
  <c r="F1239" i="11"/>
  <c r="F1223" i="11"/>
  <c r="F1207" i="11"/>
  <c r="F1191" i="11"/>
  <c r="F1175" i="11"/>
  <c r="F1159" i="11"/>
  <c r="F1143" i="11"/>
  <c r="F1127" i="11"/>
  <c r="F1111" i="11"/>
  <c r="F1095" i="11"/>
  <c r="F1079" i="11"/>
  <c r="F1063" i="11"/>
  <c r="F1047" i="11"/>
  <c r="F1031" i="11"/>
  <c r="F1015" i="11"/>
  <c r="F999" i="11"/>
  <c r="F983" i="11"/>
  <c r="F967" i="11"/>
  <c r="F951" i="11"/>
  <c r="F935" i="11"/>
  <c r="F919" i="11"/>
  <c r="F903" i="11"/>
  <c r="F887" i="11"/>
  <c r="F871" i="11"/>
  <c r="F2259" i="11"/>
  <c r="F2243" i="11"/>
  <c r="F2227" i="11"/>
  <c r="F2211" i="11"/>
  <c r="F2195" i="11"/>
  <c r="F2179" i="11"/>
  <c r="F2163" i="11"/>
  <c r="F2147" i="11"/>
  <c r="F2131" i="11"/>
  <c r="F2115" i="11"/>
  <c r="F2099" i="11"/>
  <c r="F2083" i="11"/>
  <c r="F2067" i="11"/>
  <c r="F2051" i="11"/>
  <c r="F2035" i="11"/>
  <c r="F2019" i="11"/>
  <c r="F2003" i="11"/>
  <c r="F1987" i="11"/>
  <c r="F1971" i="11"/>
  <c r="F1955" i="11"/>
  <c r="F1939" i="11"/>
  <c r="F1923" i="11"/>
  <c r="F1907" i="11"/>
  <c r="F1891" i="11"/>
  <c r="F1875" i="11"/>
  <c r="F1859" i="11"/>
  <c r="F1843" i="11"/>
  <c r="F1827" i="11"/>
  <c r="F1811" i="11"/>
  <c r="F1795" i="11"/>
  <c r="F1779" i="11"/>
  <c r="F1763" i="11"/>
  <c r="F1747" i="11"/>
  <c r="F1731" i="11"/>
  <c r="F1715" i="11"/>
  <c r="F1699" i="11"/>
  <c r="F1683" i="11"/>
  <c r="F1667" i="11"/>
  <c r="F1651" i="11"/>
  <c r="F1635" i="11"/>
  <c r="F1619" i="11"/>
  <c r="F1603" i="11"/>
  <c r="F1587" i="11"/>
  <c r="F1571" i="11"/>
  <c r="F1555" i="11"/>
  <c r="F1539" i="11"/>
  <c r="F1523" i="11"/>
  <c r="F1507" i="11"/>
  <c r="F1491" i="11"/>
  <c r="F1475" i="11"/>
  <c r="F1459" i="11"/>
  <c r="F1443" i="11"/>
  <c r="F1427" i="11"/>
  <c r="F1411" i="11"/>
  <c r="F1395" i="11"/>
  <c r="F1379" i="11"/>
  <c r="F2268" i="11"/>
  <c r="F2267" i="11"/>
  <c r="F2098" i="11"/>
  <c r="F1826" i="11"/>
  <c r="F1410" i="11"/>
  <c r="F2194" i="11"/>
  <c r="F2050" i="11"/>
  <c r="F1938" i="11"/>
  <c r="F1794" i="11"/>
  <c r="F1650" i="11"/>
  <c r="F1442" i="11"/>
  <c r="F2177" i="11"/>
  <c r="F2113" i="11"/>
  <c r="F2049" i="11"/>
  <c r="F1985" i="11"/>
  <c r="F1969" i="11"/>
  <c r="F1953" i="11"/>
  <c r="F1937" i="11"/>
  <c r="F1921" i="11"/>
  <c r="F1905" i="11"/>
  <c r="F1825" i="11"/>
  <c r="F1809" i="11"/>
  <c r="F1777" i="11"/>
  <c r="F1697" i="11"/>
  <c r="F1681" i="11"/>
  <c r="F1665" i="11"/>
  <c r="F1649" i="11"/>
  <c r="F1633" i="11"/>
  <c r="F1617" i="11"/>
  <c r="F1601" i="11"/>
  <c r="F1585" i="11"/>
  <c r="F1569" i="11"/>
  <c r="F1553" i="11"/>
  <c r="F1537" i="11"/>
  <c r="F1521" i="11"/>
  <c r="F1505" i="11"/>
  <c r="F1489" i="11"/>
  <c r="F1473" i="11"/>
  <c r="F1457" i="11"/>
  <c r="F1441" i="11"/>
  <c r="F1425" i="11"/>
  <c r="F1409" i="11"/>
  <c r="F1393" i="11"/>
  <c r="F1377" i="11"/>
  <c r="F1361" i="11"/>
  <c r="F1889" i="11"/>
  <c r="F2226" i="11"/>
  <c r="F1970" i="11"/>
  <c r="F1682" i="11"/>
  <c r="F1873" i="11"/>
  <c r="F2258" i="11"/>
  <c r="F2114" i="11"/>
  <c r="F1874" i="11"/>
  <c r="F1698" i="11"/>
  <c r="F1538" i="11"/>
  <c r="F2241" i="11"/>
  <c r="F2145" i="11"/>
  <c r="F2033" i="11"/>
  <c r="F1761" i="11"/>
  <c r="F2082" i="11"/>
  <c r="F1810" i="11"/>
  <c r="F1490" i="11"/>
  <c r="F2209" i="11"/>
  <c r="F2081" i="11"/>
  <c r="F1745" i="11"/>
  <c r="F2242" i="11"/>
  <c r="F2066" i="11"/>
  <c r="F1922" i="11"/>
  <c r="F1730" i="11"/>
  <c r="F1426" i="11"/>
  <c r="F2257" i="11"/>
  <c r="F2161" i="11"/>
  <c r="F2065" i="11"/>
  <c r="F1729" i="11"/>
  <c r="F2210" i="11"/>
  <c r="F2002" i="11"/>
  <c r="F1778" i="11"/>
  <c r="F1634" i="11"/>
  <c r="F1394" i="11"/>
  <c r="F2225" i="11"/>
  <c r="F2097" i="11"/>
  <c r="F1793" i="11"/>
  <c r="F2018" i="11"/>
  <c r="F1586" i="11"/>
  <c r="F2146" i="11"/>
  <c r="F2034" i="11"/>
  <c r="F1906" i="11"/>
  <c r="F1762" i="11"/>
  <c r="F1666" i="11"/>
  <c r="F1602" i="11"/>
  <c r="F1522" i="11"/>
  <c r="F1378" i="11"/>
  <c r="F2001" i="11"/>
  <c r="F2178" i="11"/>
  <c r="F1954" i="11"/>
  <c r="F1842" i="11"/>
  <c r="F1746" i="11"/>
  <c r="F1618" i="11"/>
  <c r="F1554" i="11"/>
  <c r="F1506" i="11"/>
  <c r="F1458" i="11"/>
  <c r="F1362" i="11"/>
  <c r="F1841" i="11"/>
  <c r="F2162" i="11"/>
  <c r="F1986" i="11"/>
  <c r="F1858" i="11"/>
  <c r="F1714" i="11"/>
  <c r="F1570" i="11"/>
  <c r="F2193" i="11"/>
  <c r="F2129" i="11"/>
  <c r="F2017" i="11"/>
  <c r="F1713" i="11"/>
  <c r="F2130" i="11"/>
  <c r="F1890" i="11"/>
  <c r="F1474" i="11"/>
  <c r="F1857" i="11"/>
  <c r="F2272" i="11"/>
  <c r="F2264" i="11"/>
  <c r="F2271" i="11"/>
  <c r="F2269" i="11"/>
  <c r="F1363" i="11"/>
  <c r="F1347" i="11"/>
  <c r="F1331" i="11"/>
  <c r="F1315" i="11"/>
  <c r="F1299" i="11"/>
  <c r="F1283" i="11"/>
  <c r="F1267" i="11"/>
  <c r="F1251" i="11"/>
  <c r="F1235" i="11"/>
  <c r="F1219" i="11"/>
  <c r="F1203" i="11"/>
  <c r="F1187" i="11"/>
  <c r="F1171" i="11"/>
  <c r="F1155" i="11"/>
  <c r="F1139" i="11"/>
  <c r="F1123" i="11"/>
  <c r="F1107" i="11"/>
  <c r="F1091" i="11"/>
  <c r="F1075" i="11"/>
  <c r="F1059" i="11"/>
  <c r="F1043" i="11"/>
  <c r="F1027" i="11"/>
  <c r="F1011" i="11"/>
  <c r="F995" i="11"/>
  <c r="F979" i="11"/>
  <c r="F963" i="11"/>
  <c r="F947" i="11"/>
  <c r="F931" i="11"/>
  <c r="F915" i="11"/>
  <c r="F899" i="11"/>
  <c r="F883" i="11"/>
  <c r="F867" i="11"/>
  <c r="F851" i="11"/>
  <c r="F835" i="11"/>
  <c r="F819" i="11"/>
  <c r="F803" i="11"/>
  <c r="F787" i="11"/>
  <c r="F771" i="11"/>
  <c r="F755" i="11"/>
  <c r="F739" i="11"/>
  <c r="F723" i="11"/>
  <c r="F707" i="11"/>
  <c r="F691" i="11"/>
  <c r="F675" i="11"/>
  <c r="F659" i="11"/>
  <c r="F643" i="11"/>
  <c r="F627" i="11"/>
  <c r="F611" i="11"/>
  <c r="F595" i="11"/>
  <c r="F579" i="11"/>
  <c r="F563" i="11"/>
  <c r="F547" i="11"/>
  <c r="F531" i="11"/>
  <c r="F515" i="11"/>
  <c r="F499" i="11"/>
  <c r="F483" i="11"/>
  <c r="F467" i="11"/>
  <c r="F451" i="11"/>
  <c r="F435" i="11"/>
  <c r="F419" i="11"/>
  <c r="F403" i="11"/>
  <c r="F387" i="11"/>
  <c r="F371" i="11"/>
  <c r="F355" i="11"/>
  <c r="F339" i="11"/>
  <c r="F323" i="11"/>
  <c r="F307" i="11"/>
  <c r="F291" i="11"/>
  <c r="F275" i="11"/>
  <c r="F259" i="11"/>
  <c r="F243" i="11"/>
  <c r="F227" i="11"/>
  <c r="F211" i="11"/>
  <c r="F195" i="11"/>
  <c r="F179" i="11"/>
  <c r="F163" i="11"/>
  <c r="F147" i="11"/>
  <c r="F131" i="11"/>
  <c r="F115" i="11"/>
  <c r="F99" i="11"/>
  <c r="F83" i="11"/>
  <c r="F67" i="11"/>
  <c r="F51" i="11"/>
  <c r="F35" i="11"/>
  <c r="F19" i="11"/>
  <c r="F1346" i="11"/>
  <c r="F1330" i="11"/>
  <c r="F1314" i="11"/>
  <c r="F1298" i="11"/>
  <c r="F1282" i="11"/>
  <c r="F1266" i="11"/>
  <c r="F1250" i="11"/>
  <c r="F1234" i="11"/>
  <c r="F1218" i="11"/>
  <c r="F1202" i="11"/>
  <c r="F1186" i="11"/>
  <c r="F1170" i="11"/>
  <c r="F1154" i="11"/>
  <c r="F1138" i="11"/>
  <c r="F1122" i="11"/>
  <c r="F1106" i="11"/>
  <c r="F1090" i="11"/>
  <c r="F1074" i="11"/>
  <c r="F1058" i="11"/>
  <c r="F1042" i="11"/>
  <c r="F1026" i="11"/>
  <c r="F1010" i="11"/>
  <c r="F994" i="11"/>
  <c r="F978" i="11"/>
  <c r="F962" i="11"/>
  <c r="F946" i="11"/>
  <c r="F930" i="11"/>
  <c r="F914" i="11"/>
  <c r="F898" i="11"/>
  <c r="F882" i="11"/>
  <c r="F866" i="11"/>
  <c r="F850" i="11"/>
  <c r="F834" i="11"/>
  <c r="F818" i="11"/>
  <c r="F802" i="11"/>
  <c r="F786" i="11"/>
  <c r="F770" i="11"/>
  <c r="F754" i="11"/>
  <c r="F738" i="11"/>
  <c r="F722" i="11"/>
  <c r="F706" i="11"/>
  <c r="F690" i="11"/>
  <c r="F674" i="11"/>
  <c r="F658" i="11"/>
  <c r="F642" i="11"/>
  <c r="F626" i="11"/>
  <c r="F610" i="11"/>
  <c r="F594" i="11"/>
  <c r="F578" i="11"/>
  <c r="F562" i="11"/>
  <c r="F546" i="11"/>
  <c r="F530" i="11"/>
  <c r="F514" i="11"/>
  <c r="F498" i="11"/>
  <c r="F482" i="11"/>
  <c r="F466" i="11"/>
  <c r="F450" i="11"/>
  <c r="F434" i="11"/>
  <c r="F418" i="11"/>
  <c r="F402" i="11"/>
  <c r="F386" i="11"/>
  <c r="F370" i="11"/>
  <c r="F354" i="11"/>
  <c r="F338" i="11"/>
  <c r="F322" i="11"/>
  <c r="F306" i="11"/>
  <c r="F290" i="11"/>
  <c r="F274" i="11"/>
  <c r="F258" i="11"/>
  <c r="F242" i="11"/>
  <c r="F226" i="11"/>
  <c r="F210" i="11"/>
  <c r="F194" i="11"/>
  <c r="F178" i="11"/>
  <c r="F162" i="11"/>
  <c r="F146" i="11"/>
  <c r="F130" i="11"/>
  <c r="F114" i="11"/>
  <c r="F98" i="11"/>
  <c r="F82" i="11"/>
  <c r="F66" i="11"/>
  <c r="F50" i="11"/>
  <c r="F34" i="11"/>
  <c r="F18" i="11"/>
  <c r="F1345" i="11"/>
  <c r="F1329" i="11"/>
  <c r="F1313" i="11"/>
  <c r="F1297" i="11"/>
  <c r="F1281" i="11"/>
  <c r="F1265" i="11"/>
  <c r="F1249" i="11"/>
  <c r="F1233" i="11"/>
  <c r="F1217" i="11"/>
  <c r="F1201" i="11"/>
  <c r="F1185" i="11"/>
  <c r="F1169" i="11"/>
  <c r="F1153" i="11"/>
  <c r="F1137" i="11"/>
  <c r="F1121" i="11"/>
  <c r="F1105" i="11"/>
  <c r="F1089" i="11"/>
  <c r="F1073" i="11"/>
  <c r="F1057" i="11"/>
  <c r="F1041" i="11"/>
  <c r="F1025" i="11"/>
  <c r="F1009" i="11"/>
  <c r="F993" i="11"/>
  <c r="F977" i="11"/>
  <c r="F961" i="11"/>
  <c r="F945" i="11"/>
  <c r="F929" i="11"/>
  <c r="F913" i="11"/>
  <c r="F897" i="11"/>
  <c r="F881" i="11"/>
  <c r="F865" i="11"/>
  <c r="F849" i="11"/>
  <c r="F833" i="11"/>
  <c r="F817" i="11"/>
  <c r="F801" i="11"/>
  <c r="F785" i="11"/>
  <c r="F769" i="11"/>
  <c r="F753" i="11"/>
  <c r="F737" i="11"/>
  <c r="F721" i="11"/>
  <c r="F705" i="11"/>
  <c r="F689" i="11"/>
  <c r="F673" i="11"/>
  <c r="F657" i="11"/>
  <c r="F641" i="11"/>
  <c r="F625" i="11"/>
  <c r="F609" i="11"/>
  <c r="F593" i="11"/>
  <c r="F577" i="11"/>
  <c r="F561" i="11"/>
  <c r="F545" i="11"/>
  <c r="F529" i="11"/>
  <c r="F513" i="11"/>
  <c r="F497" i="11"/>
  <c r="F481" i="11"/>
  <c r="F465" i="11"/>
  <c r="F449" i="11"/>
  <c r="F433" i="11"/>
  <c r="F417" i="11"/>
  <c r="F401" i="11"/>
  <c r="F385" i="11"/>
  <c r="F369" i="11"/>
  <c r="F353" i="11"/>
  <c r="F337" i="11"/>
  <c r="F321" i="11"/>
  <c r="F305" i="11"/>
  <c r="F289" i="11"/>
  <c r="F273" i="11"/>
  <c r="F257" i="11"/>
  <c r="F241" i="11"/>
  <c r="F225" i="11"/>
  <c r="F209" i="11"/>
  <c r="F193" i="11"/>
  <c r="F177" i="11"/>
  <c r="F161" i="11"/>
  <c r="F145" i="11"/>
  <c r="F129" i="11"/>
  <c r="F113" i="11"/>
  <c r="F97" i="11"/>
  <c r="F81" i="11"/>
  <c r="F65" i="11"/>
  <c r="F49" i="11"/>
  <c r="F33" i="11"/>
  <c r="F17" i="11"/>
  <c r="Z273" i="8" l="1"/>
  <c r="Z2331" i="8"/>
  <c r="Z190" i="8"/>
  <c r="Y184" i="8"/>
  <c r="Y2527" i="8"/>
  <c r="Y2476" i="8"/>
  <c r="Z2433" i="8"/>
  <c r="Y238" i="8"/>
  <c r="Z266" i="8"/>
  <c r="Y2492" i="8"/>
  <c r="Y2443" i="8"/>
  <c r="Z391" i="8"/>
  <c r="Y2361" i="8"/>
  <c r="Z2354" i="8"/>
  <c r="Z2344" i="8"/>
  <c r="Z373" i="8"/>
  <c r="Z2526" i="8"/>
  <c r="Y2564" i="8"/>
  <c r="Y385" i="8"/>
  <c r="Z280" i="8"/>
  <c r="Z167" i="8"/>
  <c r="Y2563" i="8"/>
  <c r="Y2377" i="8"/>
  <c r="Y2482" i="8"/>
  <c r="Y2485" i="8"/>
  <c r="Y249" i="8"/>
  <c r="Z2374" i="8"/>
  <c r="Z2516" i="8"/>
  <c r="Y333" i="8"/>
  <c r="Z2542" i="8"/>
  <c r="Z282" i="8"/>
  <c r="Z258" i="8"/>
  <c r="Z2453" i="8"/>
  <c r="Y2591" i="8"/>
  <c r="Y365" i="8"/>
  <c r="Z2484" i="8"/>
  <c r="Y260" i="8"/>
  <c r="Y172" i="8"/>
  <c r="Y2539" i="8"/>
  <c r="Y2343" i="8"/>
  <c r="Z284" i="8"/>
  <c r="Z234" i="8"/>
  <c r="Y2333" i="8"/>
  <c r="Y2545" i="8"/>
  <c r="Z2556" i="8"/>
  <c r="Y2525" i="8"/>
  <c r="Z390" i="8"/>
  <c r="Z309" i="8"/>
  <c r="Y2502" i="8"/>
  <c r="Z318" i="8"/>
  <c r="Z2392" i="8"/>
  <c r="Z2329" i="8"/>
  <c r="Z151" i="8"/>
  <c r="Z2597" i="8"/>
  <c r="Z225" i="8"/>
  <c r="Z183" i="8"/>
  <c r="Z2589" i="8"/>
  <c r="Y2436" i="8"/>
  <c r="Y2356" i="8"/>
  <c r="Z2388" i="8"/>
  <c r="Y296" i="8"/>
  <c r="Z2382" i="8"/>
  <c r="Z2327" i="8"/>
  <c r="Z2424" i="8"/>
  <c r="Z2594" i="8"/>
  <c r="Z2553" i="8"/>
  <c r="Y2610" i="8"/>
  <c r="Z165" i="8"/>
  <c r="Z360" i="8"/>
  <c r="Z2347" i="8"/>
  <c r="Z2317" i="8"/>
  <c r="Y273" i="8"/>
  <c r="Y2582" i="8"/>
  <c r="Y332" i="8"/>
  <c r="Z2361" i="8"/>
  <c r="Y8" i="8"/>
  <c r="Z2413" i="8"/>
  <c r="Z299" i="8"/>
  <c r="Z198" i="8"/>
  <c r="Z230" i="8"/>
  <c r="Y383" i="8"/>
  <c r="Z302" i="8"/>
  <c r="Z394" i="8"/>
  <c r="Z2475" i="8"/>
  <c r="Z358" i="8"/>
  <c r="Y2420" i="8"/>
  <c r="Z432" i="8"/>
  <c r="Z169" i="8"/>
  <c r="Y146" i="8"/>
  <c r="Y6" i="8"/>
  <c r="Y2422" i="8"/>
  <c r="Z215" i="8"/>
  <c r="Z2486" i="8"/>
  <c r="Z271" i="8"/>
  <c r="Y2338" i="8"/>
  <c r="Z2564" i="8"/>
  <c r="Y324" i="8"/>
  <c r="Z2423" i="8"/>
  <c r="Y2445" i="8"/>
  <c r="Z305" i="8"/>
  <c r="Y2330" i="8"/>
  <c r="Z2557" i="8"/>
  <c r="Z383" i="8"/>
  <c r="Y302" i="8"/>
  <c r="Z2407" i="8"/>
  <c r="Y161" i="8"/>
  <c r="Y2336" i="8"/>
  <c r="Z2550" i="8"/>
  <c r="Y2533" i="8"/>
  <c r="Z2429" i="8"/>
  <c r="Z2339" i="8"/>
  <c r="Y194" i="8"/>
  <c r="Y2392" i="8"/>
  <c r="AA2392" i="8" s="1"/>
  <c r="Y2408" i="8"/>
  <c r="Y2456" i="8"/>
  <c r="Y2334" i="8"/>
  <c r="Z2362" i="8"/>
  <c r="Z2616" i="8"/>
  <c r="Y349" i="8"/>
  <c r="Z2551" i="8"/>
  <c r="Y386" i="8"/>
  <c r="Y2379" i="8"/>
  <c r="Y167" i="8"/>
  <c r="Y2364" i="8"/>
  <c r="Y2568" i="8"/>
  <c r="Y327" i="8"/>
  <c r="Y2360" i="8"/>
  <c r="Z2569" i="8"/>
  <c r="Y269" i="8"/>
  <c r="Z342" i="8"/>
  <c r="Y265" i="8"/>
  <c r="Z2605" i="8"/>
  <c r="Y2565" i="8"/>
  <c r="Y2370" i="8"/>
  <c r="Y155" i="8"/>
  <c r="Z2494" i="8"/>
  <c r="Z2371" i="8"/>
  <c r="Z315" i="8"/>
  <c r="Z344" i="8"/>
  <c r="Y2552" i="8"/>
  <c r="Z2495" i="8"/>
  <c r="Y361" i="8"/>
  <c r="Y225" i="8"/>
  <c r="Z184" i="8"/>
  <c r="Z345" i="8"/>
  <c r="Z2536" i="8"/>
  <c r="Y2393" i="8"/>
  <c r="Z2514" i="8"/>
  <c r="Z188" i="8"/>
  <c r="Y400" i="8"/>
  <c r="Z411" i="8"/>
  <c r="Z2497" i="8"/>
  <c r="Y173" i="8"/>
  <c r="Y230" i="8"/>
  <c r="Y413" i="8"/>
  <c r="Z14" i="8"/>
  <c r="Y371" i="8"/>
  <c r="Z278" i="8"/>
  <c r="Y358" i="8"/>
  <c r="Y2434" i="8"/>
  <c r="Z178" i="8"/>
  <c r="Z196" i="8"/>
  <c r="Z353" i="8"/>
  <c r="Z2455" i="8"/>
  <c r="Z237" i="8"/>
  <c r="Y126" i="8"/>
  <c r="Z285" i="8"/>
  <c r="Z2351" i="8"/>
  <c r="Z2573" i="8"/>
  <c r="Z337" i="8"/>
  <c r="Z2440" i="8"/>
  <c r="Y253" i="8"/>
  <c r="Y2469" i="8"/>
  <c r="Y315" i="8"/>
  <c r="Y2344" i="8"/>
  <c r="AA2344" i="8" s="1"/>
  <c r="Z2570" i="8"/>
  <c r="Y398" i="8"/>
  <c r="Z306" i="8"/>
  <c r="Y2416" i="8"/>
  <c r="Y2519" i="8"/>
  <c r="Y326" i="8"/>
  <c r="Y165" i="8"/>
  <c r="AA165" i="8" s="1"/>
  <c r="Z2358" i="8"/>
  <c r="Z2567" i="8"/>
  <c r="Z2541" i="8"/>
  <c r="Z2512" i="8"/>
  <c r="Z2360" i="8"/>
  <c r="Y199" i="8"/>
  <c r="Y2429" i="8"/>
  <c r="Z2434" i="8"/>
  <c r="Y2541" i="8"/>
  <c r="Y175" i="8"/>
  <c r="Z2378" i="8"/>
  <c r="Y148" i="8"/>
  <c r="Z370" i="8"/>
  <c r="Z2582" i="8"/>
  <c r="Y415" i="8"/>
  <c r="Z2389" i="8"/>
  <c r="Z192" i="8"/>
  <c r="Y2374" i="8"/>
  <c r="Y2599" i="8"/>
  <c r="Y183" i="8"/>
  <c r="Y2365" i="8"/>
  <c r="Y2580" i="8"/>
  <c r="Y306" i="8"/>
  <c r="Y395" i="8"/>
  <c r="Y276" i="8"/>
  <c r="Z2615" i="8"/>
  <c r="Z2576" i="8"/>
  <c r="Y2386" i="8"/>
  <c r="Y251" i="8"/>
  <c r="Y2504" i="8"/>
  <c r="Y2398" i="8"/>
  <c r="Z320" i="8"/>
  <c r="Z351" i="8"/>
  <c r="Z2600" i="8"/>
  <c r="Y2553" i="8"/>
  <c r="Z372" i="8"/>
  <c r="Y2368" i="8"/>
  <c r="Z2498" i="8"/>
  <c r="Y2328" i="8"/>
  <c r="Z2562" i="8"/>
  <c r="Z354" i="8"/>
  <c r="Z2540" i="8"/>
  <c r="Z236" i="8"/>
  <c r="Z405" i="8"/>
  <c r="Z2528" i="8"/>
  <c r="Z2545" i="8"/>
  <c r="Z181" i="8"/>
  <c r="Z254" i="8"/>
  <c r="Y2319" i="8"/>
  <c r="Z334" i="8"/>
  <c r="Y424" i="8"/>
  <c r="Z396" i="8"/>
  <c r="Y278" i="8"/>
  <c r="Z2338" i="8"/>
  <c r="Z2444" i="8"/>
  <c r="Y2489" i="8"/>
  <c r="Z2379" i="8"/>
  <c r="Y188" i="8"/>
  <c r="Z260" i="8"/>
  <c r="AA260" i="8" s="1"/>
  <c r="Z367" i="8"/>
  <c r="Z2459" i="8"/>
  <c r="Y252" i="8"/>
  <c r="Y290" i="8"/>
  <c r="Y2363" i="8"/>
  <c r="Y2587" i="8"/>
  <c r="Z359" i="8"/>
  <c r="Z2448" i="8"/>
  <c r="Z267" i="8"/>
  <c r="Y2535" i="8"/>
  <c r="Y334" i="8"/>
  <c r="Z2348" i="8"/>
  <c r="Z2575" i="8"/>
  <c r="Z409" i="8"/>
  <c r="Z311" i="8"/>
  <c r="Z2454" i="8"/>
  <c r="Y2524" i="8"/>
  <c r="Y340" i="8"/>
  <c r="Y174" i="8"/>
  <c r="Z2377" i="8"/>
  <c r="AA2377" i="8" s="1"/>
  <c r="Z2585" i="8"/>
  <c r="Z2604" i="8"/>
  <c r="Z2365" i="8"/>
  <c r="Z204" i="8"/>
  <c r="Y2515" i="8"/>
  <c r="Z2450" i="8"/>
  <c r="Z2555" i="8"/>
  <c r="Y227" i="8"/>
  <c r="Y2383" i="8"/>
  <c r="Y158" i="8"/>
  <c r="Z380" i="8"/>
  <c r="Y2588" i="8"/>
  <c r="Y122" i="8"/>
  <c r="Y2405" i="8"/>
  <c r="Z208" i="8"/>
  <c r="Z2384" i="8"/>
  <c r="Y2607" i="8"/>
  <c r="Y235" i="8"/>
  <c r="Z2370" i="8"/>
  <c r="AA2370" i="8" s="1"/>
  <c r="Y2585" i="8"/>
  <c r="Y362" i="8"/>
  <c r="Y422" i="8"/>
  <c r="Y345" i="8"/>
  <c r="Z153" i="8"/>
  <c r="Z2592" i="8"/>
  <c r="Y2439" i="8"/>
  <c r="Y267" i="8"/>
  <c r="Y2509" i="8"/>
  <c r="Y2425" i="8"/>
  <c r="Z387" i="8"/>
  <c r="Z2321" i="8"/>
  <c r="Y2608" i="8"/>
  <c r="Y2590" i="8"/>
  <c r="Z388" i="8"/>
  <c r="Z162" i="8"/>
  <c r="Y322" i="8"/>
  <c r="Y2355" i="8"/>
  <c r="Y215" i="8"/>
  <c r="Y2340" i="8"/>
  <c r="Y351" i="8"/>
  <c r="Y316" i="8"/>
  <c r="Y2522" i="8"/>
  <c r="Z10" i="8"/>
  <c r="Z2571" i="8"/>
  <c r="Z210" i="8"/>
  <c r="Z262" i="8"/>
  <c r="Z368" i="8"/>
  <c r="Z270" i="8"/>
  <c r="Z2387" i="8"/>
  <c r="Y417" i="8"/>
  <c r="Z310" i="8"/>
  <c r="Z2400" i="8"/>
  <c r="Y2451" i="8"/>
  <c r="Y2538" i="8"/>
  <c r="Y2387" i="8"/>
  <c r="Z209" i="8"/>
  <c r="Y159" i="8"/>
  <c r="Y372" i="8"/>
  <c r="Y2480" i="8"/>
  <c r="Z275" i="8"/>
  <c r="Y2521" i="8"/>
  <c r="Y300" i="8"/>
  <c r="Y2396" i="8"/>
  <c r="Z2591" i="8"/>
  <c r="AA2591" i="8" s="1"/>
  <c r="Z363" i="8"/>
  <c r="Z2456" i="8"/>
  <c r="AA2456" i="8" s="1"/>
  <c r="Y272" i="8"/>
  <c r="Y157" i="8"/>
  <c r="Z338" i="8"/>
  <c r="Z2375" i="8"/>
  <c r="Z2579" i="8"/>
  <c r="Y421" i="8"/>
  <c r="Z325" i="8"/>
  <c r="Z2466" i="8"/>
  <c r="Z2532" i="8"/>
  <c r="Z356" i="8"/>
  <c r="Y178" i="8"/>
  <c r="Z2381" i="8"/>
  <c r="Y2598" i="8"/>
  <c r="Y2518" i="8"/>
  <c r="Z2376" i="8"/>
  <c r="Z220" i="8"/>
  <c r="Y152" i="8"/>
  <c r="Z2465" i="8"/>
  <c r="Y232" i="8"/>
  <c r="Z2393" i="8"/>
  <c r="AA2393" i="8" s="1"/>
  <c r="Z175" i="8"/>
  <c r="Z414" i="8"/>
  <c r="Y2606" i="8"/>
  <c r="Y2358" i="8"/>
  <c r="Z2437" i="8"/>
  <c r="Y239" i="8"/>
  <c r="Z2390" i="8"/>
  <c r="Y2385" i="8"/>
  <c r="Y250" i="8"/>
  <c r="Y2391" i="8"/>
  <c r="Y2595" i="8"/>
  <c r="Z15" i="8"/>
  <c r="Z427" i="8"/>
  <c r="Y348" i="8"/>
  <c r="Z161" i="8"/>
  <c r="Y2616" i="8"/>
  <c r="Y2460" i="8"/>
  <c r="Y283" i="8"/>
  <c r="Z2598" i="8"/>
  <c r="Y2430" i="8"/>
  <c r="Z416" i="8"/>
  <c r="Z2335" i="8"/>
  <c r="Z217" i="8"/>
  <c r="Y128" i="8"/>
  <c r="Y393" i="8"/>
  <c r="Z2368" i="8"/>
  <c r="Y2324" i="8"/>
  <c r="Y2486" i="8"/>
  <c r="Z158" i="8"/>
  <c r="Z2345" i="8"/>
  <c r="Z402" i="8"/>
  <c r="Z326" i="8"/>
  <c r="Z168" i="8"/>
  <c r="Y2341" i="8"/>
  <c r="Z2603" i="8"/>
  <c r="Y4" i="8"/>
  <c r="Y205" i="8"/>
  <c r="Z389" i="8"/>
  <c r="Y270" i="8"/>
  <c r="Y2414" i="8"/>
  <c r="Z371" i="8"/>
  <c r="Z341" i="8"/>
  <c r="Z2426" i="8"/>
  <c r="Z2521" i="8"/>
  <c r="Z2346" i="8"/>
  <c r="Y2403" i="8"/>
  <c r="Y228" i="8"/>
  <c r="Y170" i="8"/>
  <c r="Y412" i="8"/>
  <c r="Y124" i="8"/>
  <c r="Y147" i="8"/>
  <c r="Y309" i="8"/>
  <c r="AA309" i="8" s="1"/>
  <c r="Z2401" i="8"/>
  <c r="Y2605" i="8"/>
  <c r="AA2605" i="8" s="1"/>
  <c r="Z382" i="8"/>
  <c r="Z2481" i="8"/>
  <c r="Z281" i="8"/>
  <c r="Y164" i="8"/>
  <c r="Z7" i="8"/>
  <c r="Y2384" i="8"/>
  <c r="Z2588" i="8"/>
  <c r="Y426" i="8"/>
  <c r="Z339" i="8"/>
  <c r="Y2470" i="8"/>
  <c r="Z2549" i="8"/>
  <c r="Y366" i="8"/>
  <c r="Y209" i="8"/>
  <c r="Z2386" i="8"/>
  <c r="Z2608" i="8"/>
  <c r="Y2557" i="8"/>
  <c r="Z2590" i="8"/>
  <c r="Z2402" i="8"/>
  <c r="Z245" i="8"/>
  <c r="Y226" i="8"/>
  <c r="Z2483" i="8"/>
  <c r="Z164" i="8"/>
  <c r="Y242" i="8"/>
  <c r="Y2409" i="8"/>
  <c r="Y196" i="8"/>
  <c r="Z423" i="8"/>
  <c r="Y2339" i="8"/>
  <c r="Y2389" i="8"/>
  <c r="Y2442" i="8"/>
  <c r="Y244" i="8"/>
  <c r="Y2432" i="8"/>
  <c r="Z2406" i="8"/>
  <c r="Y255" i="8"/>
  <c r="Y2412" i="8"/>
  <c r="Z2613" i="8"/>
  <c r="Y2373" i="8"/>
  <c r="Z2438" i="8"/>
  <c r="Z403" i="8"/>
  <c r="Y187" i="8"/>
  <c r="Z187" i="8"/>
  <c r="Z2476" i="8"/>
  <c r="AA2476" i="8" s="1"/>
  <c r="Z288" i="8"/>
  <c r="Y231" i="8"/>
  <c r="Y2435" i="8"/>
  <c r="Y2372" i="8"/>
  <c r="Y2362" i="8"/>
  <c r="AA2362" i="8" s="1"/>
  <c r="Z243" i="8"/>
  <c r="Y166" i="8"/>
  <c r="Z2415" i="8"/>
  <c r="Y2427" i="8"/>
  <c r="Y2359" i="8"/>
  <c r="Z2491" i="8"/>
  <c r="Z172" i="8"/>
  <c r="AA172" i="8" s="1"/>
  <c r="Z2457" i="8"/>
  <c r="Y288" i="8"/>
  <c r="Z428" i="8"/>
  <c r="Z296" i="8"/>
  <c r="Y2357" i="8"/>
  <c r="Z150" i="8"/>
  <c r="Z173" i="8"/>
  <c r="AA173" i="8" s="1"/>
  <c r="Z213" i="8"/>
  <c r="Z393" i="8"/>
  <c r="Y210" i="8"/>
  <c r="Z2533" i="8"/>
  <c r="Y388" i="8"/>
  <c r="Z123" i="8"/>
  <c r="Z2537" i="8"/>
  <c r="Y2346" i="8"/>
  <c r="Z2443" i="8"/>
  <c r="AA2443" i="8" s="1"/>
  <c r="Z274" i="8"/>
  <c r="Y179" i="8"/>
  <c r="Y2322" i="8"/>
  <c r="Z2529" i="8"/>
  <c r="Z289" i="8"/>
  <c r="Z323" i="8"/>
  <c r="Y2410" i="8"/>
  <c r="Z2315" i="8"/>
  <c r="Z400" i="8"/>
  <c r="Y2561" i="8"/>
  <c r="Y291" i="8"/>
  <c r="Y181" i="8"/>
  <c r="Y346" i="8"/>
  <c r="Z2397" i="8"/>
  <c r="Y2604" i="8"/>
  <c r="Y342" i="8"/>
  <c r="Z2492" i="8"/>
  <c r="Z384" i="8"/>
  <c r="Y274" i="8"/>
  <c r="Z2399" i="8"/>
  <c r="Y2613" i="8"/>
  <c r="Y2566" i="8"/>
  <c r="Z2412" i="8"/>
  <c r="Z256" i="8"/>
  <c r="Y241" i="8"/>
  <c r="Y2488" i="8"/>
  <c r="Y190" i="8"/>
  <c r="AA190" i="8" s="1"/>
  <c r="Y247" i="8"/>
  <c r="Z2420" i="8"/>
  <c r="AA2420" i="8" s="1"/>
  <c r="Y201" i="8"/>
  <c r="Z2342" i="8"/>
  <c r="Z160" i="8"/>
  <c r="Y2394" i="8"/>
  <c r="Z2447" i="8"/>
  <c r="Y264" i="8"/>
  <c r="Y2437" i="8"/>
  <c r="Z2422" i="8"/>
  <c r="AA2422" i="8" s="1"/>
  <c r="Y281" i="8"/>
  <c r="Z2417" i="8"/>
  <c r="Z200" i="8"/>
  <c r="Y2453" i="8"/>
  <c r="Y2464" i="8"/>
  <c r="Z2396" i="8"/>
  <c r="Y192" i="8"/>
  <c r="Y203" i="8"/>
  <c r="Z2489" i="8"/>
  <c r="Y2320" i="8"/>
  <c r="Y299" i="8"/>
  <c r="Z2446" i="8"/>
  <c r="Y2404" i="8"/>
  <c r="Z2372" i="8"/>
  <c r="Z328" i="8"/>
  <c r="Y176" i="8"/>
  <c r="Z2469" i="8"/>
  <c r="Z2432" i="8"/>
  <c r="Y2450" i="8"/>
  <c r="Y2547" i="8"/>
  <c r="Z316" i="8"/>
  <c r="Y2468" i="8"/>
  <c r="Y2380" i="8"/>
  <c r="Z2568" i="8"/>
  <c r="Y301" i="8"/>
  <c r="Z2464" i="8"/>
  <c r="Z180" i="8"/>
  <c r="Z202" i="8"/>
  <c r="Y229" i="8"/>
  <c r="Z222" i="8"/>
  <c r="Z412" i="8"/>
  <c r="Z294" i="8"/>
  <c r="Z417" i="8"/>
  <c r="Y389" i="8"/>
  <c r="Z2574" i="8"/>
  <c r="Z2580" i="8"/>
  <c r="Y2514" i="8"/>
  <c r="AA2514" i="8" s="1"/>
  <c r="Z279" i="8"/>
  <c r="Y220" i="8"/>
  <c r="Z2328" i="8"/>
  <c r="Z2538" i="8"/>
  <c r="Z327" i="8"/>
  <c r="Z147" i="8"/>
  <c r="Y337" i="8"/>
  <c r="Y2418" i="8"/>
  <c r="Z156" i="8"/>
  <c r="Y404" i="8"/>
  <c r="Y2574" i="8"/>
  <c r="Y305" i="8"/>
  <c r="AA305" i="8" s="1"/>
  <c r="Z185" i="8"/>
  <c r="Y355" i="8"/>
  <c r="Y2411" i="8"/>
  <c r="Z2611" i="8"/>
  <c r="Z149" i="8"/>
  <c r="Y352" i="8"/>
  <c r="Y2494" i="8"/>
  <c r="AA2494" i="8" s="1"/>
  <c r="Z2601" i="8"/>
  <c r="Z401" i="8"/>
  <c r="Y284" i="8"/>
  <c r="AA284" i="8" s="1"/>
  <c r="Z2404" i="8"/>
  <c r="Z1759" i="8"/>
  <c r="Y2586" i="8"/>
  <c r="Z146" i="8"/>
  <c r="AA146" i="8" s="1"/>
  <c r="Z2418" i="8"/>
  <c r="Y261" i="8"/>
  <c r="Y339" i="8"/>
  <c r="Z2496" i="8"/>
  <c r="Z226" i="8"/>
  <c r="Z257" i="8"/>
  <c r="Z2461" i="8"/>
  <c r="Y212" i="8"/>
  <c r="Z2436" i="8"/>
  <c r="AA2436" i="8" s="1"/>
  <c r="Y331" i="8"/>
  <c r="Z2467" i="8"/>
  <c r="Y285" i="8"/>
  <c r="AA285" i="8" s="1"/>
  <c r="Y2463" i="8"/>
  <c r="Z2478" i="8"/>
  <c r="Z301" i="8"/>
  <c r="Y2423" i="8"/>
  <c r="Z216" i="8"/>
  <c r="Y2487" i="8"/>
  <c r="Z2474" i="8"/>
  <c r="Y2401" i="8"/>
  <c r="Y208" i="8"/>
  <c r="Y219" i="8"/>
  <c r="Y2493" i="8"/>
  <c r="Z2325" i="8"/>
  <c r="Y320" i="8"/>
  <c r="Y2472" i="8"/>
  <c r="Y2441" i="8"/>
  <c r="Z2394" i="8"/>
  <c r="Z381" i="8"/>
  <c r="Z313" i="8"/>
  <c r="Y2474" i="8"/>
  <c r="Z4" i="8"/>
  <c r="Y2381" i="8"/>
  <c r="Y2584" i="8"/>
  <c r="Z332" i="8"/>
  <c r="Z2473" i="8"/>
  <c r="Y2562" i="8"/>
  <c r="Z2584" i="8"/>
  <c r="Z312" i="8"/>
  <c r="Y2497" i="8"/>
  <c r="Y191" i="8"/>
  <c r="Y391" i="8"/>
  <c r="AA391" i="8" s="1"/>
  <c r="Z246" i="8"/>
  <c r="Y222" i="8"/>
  <c r="Y294" i="8"/>
  <c r="Z2411" i="8"/>
  <c r="Z421" i="8"/>
  <c r="Z422" i="8"/>
  <c r="Z2334" i="8"/>
  <c r="AA2334" i="8" s="1"/>
  <c r="Z2606" i="8"/>
  <c r="Z2610" i="8"/>
  <c r="AA2610" i="8" s="1"/>
  <c r="Y2567" i="8"/>
  <c r="Z293" i="8"/>
  <c r="Y237" i="8"/>
  <c r="AA237" i="8" s="1"/>
  <c r="Y2332" i="8"/>
  <c r="Y2542" i="8"/>
  <c r="Z6" i="8"/>
  <c r="AA6" i="8" s="1"/>
  <c r="Y171" i="8"/>
  <c r="Y350" i="8"/>
  <c r="Z2427" i="8"/>
  <c r="Z171" i="8"/>
  <c r="Y420" i="8"/>
  <c r="Z2578" i="8"/>
  <c r="Z333" i="8"/>
  <c r="Z194" i="8"/>
  <c r="AA194" i="8" s="1"/>
  <c r="Z364" i="8"/>
  <c r="Y2415" i="8"/>
  <c r="Z186" i="8"/>
  <c r="Y356" i="8"/>
  <c r="Z2502" i="8"/>
  <c r="Z127" i="8"/>
  <c r="Z410" i="8"/>
  <c r="Y293" i="8"/>
  <c r="Y2421" i="8"/>
  <c r="Z2369" i="8"/>
  <c r="Z2581" i="8"/>
  <c r="Z155" i="8"/>
  <c r="AA155" i="8" s="1"/>
  <c r="Z2428" i="8"/>
  <c r="Y266" i="8"/>
  <c r="Y353" i="8"/>
  <c r="AA353" i="8" s="1"/>
  <c r="Z2510" i="8"/>
  <c r="Z241" i="8"/>
  <c r="Z283" i="8"/>
  <c r="Y2466" i="8"/>
  <c r="Y217" i="8"/>
  <c r="Y2452" i="8"/>
  <c r="Z228" i="8"/>
  <c r="Y336" i="8"/>
  <c r="Z2482" i="8"/>
  <c r="AA2482" i="8" s="1"/>
  <c r="Y321" i="8"/>
  <c r="Z2468" i="8"/>
  <c r="Y177" i="8"/>
  <c r="Y317" i="8"/>
  <c r="Y2428" i="8"/>
  <c r="Z263" i="8"/>
  <c r="Y2506" i="8"/>
  <c r="Z2480" i="8"/>
  <c r="Y2417" i="8"/>
  <c r="Y224" i="8"/>
  <c r="Z224" i="8"/>
  <c r="Z2513" i="8"/>
  <c r="Y2350" i="8"/>
  <c r="Z330" i="8"/>
  <c r="Y2477" i="8"/>
  <c r="Y2462" i="8"/>
  <c r="Y2399" i="8"/>
  <c r="Y297" i="8"/>
  <c r="Y298" i="8"/>
  <c r="Z2554" i="8"/>
  <c r="Y257" i="8"/>
  <c r="Z2408" i="8"/>
  <c r="Y2600" i="8"/>
  <c r="Z9" i="8"/>
  <c r="Y2496" i="8"/>
  <c r="Y2589" i="8"/>
  <c r="Z2614" i="8"/>
  <c r="Z348" i="8"/>
  <c r="Z2566" i="8"/>
  <c r="Z244" i="8"/>
  <c r="Y419" i="8"/>
  <c r="Y246" i="8"/>
  <c r="Z242" i="8"/>
  <c r="Y431" i="8"/>
  <c r="Z377" i="8"/>
  <c r="Y2326" i="8"/>
  <c r="Z1760" i="8"/>
  <c r="Z2356" i="8"/>
  <c r="AA2356" i="8" s="1"/>
  <c r="Y2592" i="8"/>
  <c r="Z251" i="8"/>
  <c r="Y2337" i="8"/>
  <c r="Z128" i="8"/>
  <c r="Y189" i="8"/>
  <c r="Y354" i="8"/>
  <c r="Z2431" i="8"/>
  <c r="Z189" i="8"/>
  <c r="Z433" i="8"/>
  <c r="Y2583" i="8"/>
  <c r="Y338" i="8"/>
  <c r="Z221" i="8"/>
  <c r="Y374" i="8"/>
  <c r="Y2424" i="8"/>
  <c r="AA2424" i="8" s="1"/>
  <c r="Y168" i="8"/>
  <c r="Y195" i="8"/>
  <c r="Z365" i="8"/>
  <c r="AA365" i="8" s="1"/>
  <c r="Z2518" i="8"/>
  <c r="Y154" i="8"/>
  <c r="Z119" i="8"/>
  <c r="Y312" i="8"/>
  <c r="Y2438" i="8"/>
  <c r="Y2400" i="8"/>
  <c r="Y1760" i="8"/>
  <c r="Z159" i="8"/>
  <c r="Z2520" i="8"/>
  <c r="Y287" i="8"/>
  <c r="Y379" i="8"/>
  <c r="Y2526" i="8"/>
  <c r="Z277" i="8"/>
  <c r="Z298" i="8"/>
  <c r="Y2471" i="8"/>
  <c r="Z227" i="8"/>
  <c r="Z2462" i="8"/>
  <c r="Y310" i="8"/>
  <c r="Y343" i="8"/>
  <c r="Y2490" i="8"/>
  <c r="Z331" i="8"/>
  <c r="Y123" i="8"/>
  <c r="Y182" i="8"/>
  <c r="Y7" i="8"/>
  <c r="Y2444" i="8"/>
  <c r="Z300" i="8"/>
  <c r="Y2579" i="8"/>
  <c r="Y2483" i="8"/>
  <c r="AA2483" i="8" s="1"/>
  <c r="Y2433" i="8"/>
  <c r="AA2433" i="8" s="1"/>
  <c r="Y271" i="8"/>
  <c r="Y282" i="8"/>
  <c r="Y2529" i="8"/>
  <c r="Z2366" i="8"/>
  <c r="Z336" i="8"/>
  <c r="Y2499" i="8"/>
  <c r="Y2505" i="8"/>
  <c r="Z2410" i="8"/>
  <c r="Z308" i="8"/>
  <c r="Y2321" i="8"/>
  <c r="Y2570" i="8"/>
  <c r="Z2323" i="8"/>
  <c r="Y2413" i="8"/>
  <c r="Z218" i="8"/>
  <c r="Z374" i="8"/>
  <c r="Z2602" i="8"/>
  <c r="Y2594" i="8"/>
  <c r="Z231" i="8"/>
  <c r="Z13" i="8"/>
  <c r="Y2571" i="8"/>
  <c r="Z276" i="8"/>
  <c r="Y433" i="8"/>
  <c r="Y375" i="8"/>
  <c r="Y397" i="8"/>
  <c r="Z2326" i="8"/>
  <c r="Y394" i="8"/>
  <c r="AA394" i="8" s="1"/>
  <c r="Y370" i="8"/>
  <c r="Y380" i="8"/>
  <c r="Y2347" i="8"/>
  <c r="Y2540" i="8"/>
  <c r="Y2382" i="8"/>
  <c r="Z2337" i="8"/>
  <c r="Y308" i="8"/>
  <c r="Y256" i="8"/>
  <c r="Z2341" i="8"/>
  <c r="Y2609" i="8"/>
  <c r="Y368" i="8"/>
  <c r="Y193" i="8"/>
  <c r="Y359" i="8"/>
  <c r="Z2435" i="8"/>
  <c r="Z193" i="8"/>
  <c r="Z2333" i="8"/>
  <c r="AA2333" i="8" s="1"/>
  <c r="Z2587" i="8"/>
  <c r="Y364" i="8"/>
  <c r="Z239" i="8"/>
  <c r="Y13" i="8"/>
  <c r="Z2445" i="8"/>
  <c r="AA2445" i="8" s="1"/>
  <c r="Z212" i="8"/>
  <c r="Y204" i="8"/>
  <c r="Z379" i="8"/>
  <c r="Z2523" i="8"/>
  <c r="Z177" i="8"/>
  <c r="Z2349" i="8"/>
  <c r="Y10" i="8"/>
  <c r="Y2479" i="8"/>
  <c r="Z2421" i="8"/>
  <c r="Z2548" i="8"/>
  <c r="Z250" i="8"/>
  <c r="Z2559" i="8"/>
  <c r="Z307" i="8"/>
  <c r="Z395" i="8"/>
  <c r="Y2531" i="8"/>
  <c r="Z304" i="8"/>
  <c r="Y2484" i="8"/>
  <c r="AA2484" i="8" s="1"/>
  <c r="Z232" i="8"/>
  <c r="Z2471" i="8"/>
  <c r="Y186" i="8"/>
  <c r="Y11" i="8"/>
  <c r="Y2503" i="8"/>
  <c r="Z343" i="8"/>
  <c r="Z2490" i="8"/>
  <c r="Y341" i="8"/>
  <c r="Y9" i="8"/>
  <c r="Y2454" i="8"/>
  <c r="Z321" i="8"/>
  <c r="Y160" i="8"/>
  <c r="Y2507" i="8"/>
  <c r="Y2449" i="8"/>
  <c r="Y423" i="8"/>
  <c r="Z287" i="8"/>
  <c r="Y2534" i="8"/>
  <c r="Y2371" i="8"/>
  <c r="AA2371" i="8" s="1"/>
  <c r="Y387" i="8"/>
  <c r="Z2504" i="8"/>
  <c r="Y2510" i="8"/>
  <c r="Y2431" i="8"/>
  <c r="Y313" i="8"/>
  <c r="Y2447" i="8"/>
  <c r="Y2581" i="8"/>
  <c r="Y2342" i="8"/>
  <c r="Y2491" i="8"/>
  <c r="Y344" i="8"/>
  <c r="AA344" i="8" s="1"/>
  <c r="Z2563" i="8"/>
  <c r="Y180" i="8"/>
  <c r="Z2599" i="8"/>
  <c r="Z347" i="8"/>
  <c r="Z124" i="8"/>
  <c r="Y2603" i="8"/>
  <c r="Y319" i="8"/>
  <c r="Y2323" i="8"/>
  <c r="Y405" i="8"/>
  <c r="Y425" i="8"/>
  <c r="Y2329" i="8"/>
  <c r="AA2329" i="8" s="1"/>
  <c r="Y14" i="8"/>
  <c r="AA14" i="8" s="1"/>
  <c r="Z378" i="8"/>
  <c r="Y403" i="8"/>
  <c r="Z366" i="8"/>
  <c r="Y2602" i="8"/>
  <c r="Y396" i="8"/>
  <c r="Y2390" i="8"/>
  <c r="Z2403" i="8"/>
  <c r="Z357" i="8"/>
  <c r="Z265" i="8"/>
  <c r="AA265" i="8" s="1"/>
  <c r="Y2366" i="8"/>
  <c r="Y2573" i="8"/>
  <c r="AA2573" i="8" s="1"/>
  <c r="Z376" i="8"/>
  <c r="Z197" i="8"/>
  <c r="Y363" i="8"/>
  <c r="Z2439" i="8"/>
  <c r="Y198" i="8"/>
  <c r="Z2355" i="8"/>
  <c r="Y163" i="8"/>
  <c r="Y378" i="8"/>
  <c r="Z253" i="8"/>
  <c r="AA253" i="8" s="1"/>
  <c r="Y409" i="8"/>
  <c r="Z2449" i="8"/>
  <c r="Y213" i="8"/>
  <c r="Y401" i="8"/>
  <c r="Y2536" i="8"/>
  <c r="AA2536" i="8" s="1"/>
  <c r="Z195" i="8"/>
  <c r="Z2353" i="8"/>
  <c r="Y357" i="8"/>
  <c r="Z2485" i="8"/>
  <c r="AA2485" i="8" s="1"/>
  <c r="Y2426" i="8"/>
  <c r="Z255" i="8"/>
  <c r="Z2595" i="8"/>
  <c r="Y323" i="8"/>
  <c r="Y408" i="8"/>
  <c r="Y2555" i="8"/>
  <c r="Z408" i="8"/>
  <c r="Z314" i="8"/>
  <c r="Z125" i="8"/>
  <c r="Z247" i="8"/>
  <c r="Z126" i="8"/>
  <c r="Y207" i="8"/>
  <c r="Z386" i="8"/>
  <c r="AA386" i="8" s="1"/>
  <c r="Y2523" i="8"/>
  <c r="Z350" i="8"/>
  <c r="Y2498" i="8"/>
  <c r="Y377" i="8"/>
  <c r="Z362" i="8"/>
  <c r="Y2459" i="8"/>
  <c r="Z2318" i="8"/>
  <c r="Z2463" i="8"/>
  <c r="Z2543" i="8"/>
  <c r="Z2470" i="8"/>
  <c r="Z2319" i="8"/>
  <c r="Y303" i="8"/>
  <c r="Y2611" i="8"/>
  <c r="Z2398" i="8"/>
  <c r="Z392" i="8"/>
  <c r="Y2520" i="8"/>
  <c r="Y5" i="8"/>
  <c r="Z2441" i="8"/>
  <c r="Z349" i="8"/>
  <c r="Z2488" i="8"/>
  <c r="Z203" i="8"/>
  <c r="Z2508" i="8"/>
  <c r="Y127" i="8"/>
  <c r="Z157" i="8"/>
  <c r="Y2467" i="8"/>
  <c r="Z191" i="8"/>
  <c r="Z176" i="8"/>
  <c r="Y2516" i="8"/>
  <c r="AA2516" i="8" s="1"/>
  <c r="Y2501" i="8"/>
  <c r="Z297" i="8"/>
  <c r="Z324" i="8"/>
  <c r="Y151" i="8"/>
  <c r="AA151" i="8" s="1"/>
  <c r="Y120" i="8"/>
  <c r="Y197" i="8"/>
  <c r="Z2419" i="8"/>
  <c r="Z206" i="8"/>
  <c r="Y410" i="8"/>
  <c r="Y121" i="8"/>
  <c r="Y2327" i="8"/>
  <c r="Z2500" i="8"/>
  <c r="Y2406" i="8"/>
  <c r="Z2517" i="8"/>
  <c r="Z385" i="8"/>
  <c r="AA385" i="8" s="1"/>
  <c r="Y275" i="8"/>
  <c r="Y2378" i="8"/>
  <c r="Z2577" i="8"/>
  <c r="Z407" i="8"/>
  <c r="Z201" i="8"/>
  <c r="Y392" i="8"/>
  <c r="Y2448" i="8"/>
  <c r="Y202" i="8"/>
  <c r="Z2363" i="8"/>
  <c r="Z148" i="8"/>
  <c r="Y2352" i="8"/>
  <c r="Y258" i="8"/>
  <c r="AA258" i="8" s="1"/>
  <c r="Y414" i="8"/>
  <c r="Z2477" i="8"/>
  <c r="Y254" i="8"/>
  <c r="Z235" i="8"/>
  <c r="Y430" i="8"/>
  <c r="Y2558" i="8"/>
  <c r="Z2357" i="8"/>
  <c r="Y390" i="8"/>
  <c r="Z2503" i="8"/>
  <c r="Y2475" i="8"/>
  <c r="AA2475" i="8" s="1"/>
  <c r="Z292" i="8"/>
  <c r="Y2601" i="8"/>
  <c r="Y328" i="8"/>
  <c r="Y432" i="8"/>
  <c r="Z2560" i="8"/>
  <c r="Z413" i="8"/>
  <c r="AA413" i="8" s="1"/>
  <c r="Z319" i="8"/>
  <c r="Y2551" i="8"/>
  <c r="Y304" i="8"/>
  <c r="Y2512" i="8"/>
  <c r="Y223" i="8"/>
  <c r="Z418" i="8"/>
  <c r="Z2547" i="8"/>
  <c r="Z361" i="8"/>
  <c r="Y2508" i="8"/>
  <c r="Z398" i="8"/>
  <c r="Y367" i="8"/>
  <c r="Z2499" i="8"/>
  <c r="Z2352" i="8"/>
  <c r="Z2487" i="8"/>
  <c r="Y2596" i="8"/>
  <c r="Y2549" i="8"/>
  <c r="Y2354" i="8"/>
  <c r="Y329" i="8"/>
  <c r="Y335" i="8"/>
  <c r="Z2414" i="8"/>
  <c r="Y416" i="8"/>
  <c r="Z2535" i="8"/>
  <c r="Y200" i="8"/>
  <c r="Y2457" i="8"/>
  <c r="Y360" i="8"/>
  <c r="Y125" i="8"/>
  <c r="Z219" i="8"/>
  <c r="Z154" i="8"/>
  <c r="Y2315" i="8"/>
  <c r="Z120" i="8"/>
  <c r="Y2569" i="8"/>
  <c r="Y234" i="8"/>
  <c r="Z240" i="8"/>
  <c r="Y153" i="8"/>
  <c r="Z2522" i="8"/>
  <c r="Z329" i="8"/>
  <c r="Y2353" i="8"/>
  <c r="Z166" i="8"/>
  <c r="Y221" i="8"/>
  <c r="Z205" i="8"/>
  <c r="Y2446" i="8"/>
  <c r="Y206" i="8"/>
  <c r="Y2318" i="8"/>
  <c r="Z2451" i="8"/>
  <c r="Y2419" i="8"/>
  <c r="Z2525" i="8"/>
  <c r="AA2525" i="8" s="1"/>
  <c r="Z2452" i="8"/>
  <c r="Y2440" i="8"/>
  <c r="AA2440" i="8" s="1"/>
  <c r="Z399" i="8"/>
  <c r="Y289" i="8"/>
  <c r="Z2391" i="8"/>
  <c r="Z2609" i="8"/>
  <c r="Y428" i="8"/>
  <c r="Y211" i="8"/>
  <c r="Z419" i="8"/>
  <c r="Y2530" i="8"/>
  <c r="Z211" i="8"/>
  <c r="Z2367" i="8"/>
  <c r="Z163" i="8"/>
  <c r="Y2375" i="8"/>
  <c r="Y268" i="8"/>
  <c r="Y15" i="8"/>
  <c r="Z2493" i="8"/>
  <c r="Y292" i="8"/>
  <c r="Y240" i="8"/>
  <c r="Y119" i="8"/>
  <c r="Z2607" i="8"/>
  <c r="Y236" i="8"/>
  <c r="Z2385" i="8"/>
  <c r="Y399" i="8"/>
  <c r="Y2511" i="8"/>
  <c r="Z2479" i="8"/>
  <c r="Z2544" i="8"/>
  <c r="Z317" i="8"/>
  <c r="Y2614" i="8"/>
  <c r="Y347" i="8"/>
  <c r="Z2330" i="8"/>
  <c r="AA2330" i="8" s="1"/>
  <c r="Z2565" i="8"/>
  <c r="AA2565" i="8" s="1"/>
  <c r="Z2322" i="8"/>
  <c r="Z369" i="8"/>
  <c r="Y2556" i="8"/>
  <c r="Y325" i="8"/>
  <c r="Y2517" i="8"/>
  <c r="AA2517" i="8" s="1"/>
  <c r="Y233" i="8"/>
  <c r="Y2316" i="8"/>
  <c r="Z2583" i="8"/>
  <c r="Y382" i="8"/>
  <c r="Y2513" i="8"/>
  <c r="Y406" i="8"/>
  <c r="Y407" i="8"/>
  <c r="Z2509" i="8"/>
  <c r="Z2405" i="8"/>
  <c r="Z2506" i="8"/>
  <c r="Y2615" i="8"/>
  <c r="Y2554" i="8"/>
  <c r="Y2407" i="8"/>
  <c r="Z340" i="8"/>
  <c r="Y149" i="8"/>
  <c r="Z2430" i="8"/>
  <c r="Z2320" i="8"/>
  <c r="Z2546" i="8"/>
  <c r="Y216" i="8"/>
  <c r="Y2495" i="8"/>
  <c r="Y376" i="8"/>
  <c r="Z2507" i="8"/>
  <c r="Z261" i="8"/>
  <c r="Y263" i="8"/>
  <c r="Z5" i="8"/>
  <c r="Z2364" i="8"/>
  <c r="Z415" i="8"/>
  <c r="Z303" i="8"/>
  <c r="Z2343" i="8"/>
  <c r="Y295" i="8"/>
  <c r="Y2532" i="8"/>
  <c r="Z8" i="8"/>
  <c r="Y2369" i="8"/>
  <c r="Z174" i="8"/>
  <c r="Y381" i="8"/>
  <c r="Z229" i="8"/>
  <c r="Z214" i="8"/>
  <c r="Z2501" i="8"/>
  <c r="Z286" i="8"/>
  <c r="Y2478" i="8"/>
  <c r="Z2530" i="8"/>
  <c r="Z12" i="8"/>
  <c r="Y2550" i="8"/>
  <c r="AA2550" i="8" s="1"/>
  <c r="Z2458" i="8"/>
  <c r="Z406" i="8"/>
  <c r="Y318" i="8"/>
  <c r="Y2395" i="8"/>
  <c r="Z170" i="8"/>
  <c r="Z2332" i="8"/>
  <c r="Z233" i="8"/>
  <c r="Z424" i="8"/>
  <c r="Z2534" i="8"/>
  <c r="Z290" i="8"/>
  <c r="Z2383" i="8"/>
  <c r="Y185" i="8"/>
  <c r="Y2397" i="8"/>
  <c r="Y277" i="8"/>
  <c r="Z429" i="8"/>
  <c r="Z2531" i="8"/>
  <c r="Z249" i="8"/>
  <c r="AA249" i="8" s="1"/>
  <c r="Y2335" i="8"/>
  <c r="Y2612" i="8"/>
  <c r="Z259" i="8"/>
  <c r="Z2416" i="8"/>
  <c r="Y402" i="8"/>
  <c r="Z2519" i="8"/>
  <c r="Z2511" i="8"/>
  <c r="Y2544" i="8"/>
  <c r="Z420" i="8"/>
  <c r="Y156" i="8"/>
  <c r="Y373" i="8"/>
  <c r="Z2340" i="8"/>
  <c r="Y2576" i="8"/>
  <c r="Y2367" i="8"/>
  <c r="Z375" i="8"/>
  <c r="AA375" i="8" s="1"/>
  <c r="Z2561" i="8"/>
  <c r="Y330" i="8"/>
  <c r="Y243" i="8"/>
  <c r="Z122" i="8"/>
  <c r="AA122" i="8" s="1"/>
  <c r="Z2612" i="8"/>
  <c r="Z397" i="8"/>
  <c r="Y2528" i="8"/>
  <c r="Y150" i="8"/>
  <c r="Z425" i="8"/>
  <c r="Z2539" i="8"/>
  <c r="AA2539" i="8" s="1"/>
  <c r="Z2442" i="8"/>
  <c r="Y427" i="8"/>
  <c r="Y218" i="8"/>
  <c r="Y2575" i="8"/>
  <c r="Z2460" i="8"/>
  <c r="Z404" i="8"/>
  <c r="Y2325" i="8"/>
  <c r="Y2461" i="8"/>
  <c r="Y2345" i="8"/>
  <c r="Z2593" i="8"/>
  <c r="Z252" i="8"/>
  <c r="Y2500" i="8"/>
  <c r="Z430" i="8"/>
  <c r="Y245" i="8"/>
  <c r="Z346" i="8"/>
  <c r="Y279" i="8"/>
  <c r="Z248" i="8"/>
  <c r="Z2380" i="8"/>
  <c r="Z2527" i="8"/>
  <c r="Y314" i="8"/>
  <c r="Z2359" i="8"/>
  <c r="Y311" i="8"/>
  <c r="Y2543" i="8"/>
  <c r="Z11" i="8"/>
  <c r="Y2481" i="8"/>
  <c r="Z182" i="8"/>
  <c r="Y411" i="8"/>
  <c r="AA411" i="8" s="1"/>
  <c r="Z238" i="8"/>
  <c r="AA238" i="8" s="1"/>
  <c r="Y214" i="8"/>
  <c r="Y2578" i="8"/>
  <c r="Y286" i="8"/>
  <c r="Y2546" i="8"/>
  <c r="Y2577" i="8"/>
  <c r="Y12" i="8"/>
  <c r="Y2572" i="8"/>
  <c r="Y2560" i="8"/>
  <c r="Z431" i="8"/>
  <c r="Z322" i="8"/>
  <c r="Z2409" i="8"/>
  <c r="Z179" i="8"/>
  <c r="Z2395" i="8"/>
  <c r="Y262" i="8"/>
  <c r="Z121" i="8"/>
  <c r="Z2552" i="8"/>
  <c r="AA2552" i="8" s="1"/>
  <c r="Z295" i="8"/>
  <c r="Y2388" i="8"/>
  <c r="AA2388" i="8" s="1"/>
  <c r="Z207" i="8"/>
  <c r="Y2402" i="8"/>
  <c r="Z291" i="8"/>
  <c r="Z2316" i="8"/>
  <c r="Y2548" i="8"/>
  <c r="Z355" i="8"/>
  <c r="Y259" i="8"/>
  <c r="Y2349" i="8"/>
  <c r="Y2458" i="8"/>
  <c r="Z2425" i="8"/>
  <c r="Y418" i="8"/>
  <c r="Z2524" i="8"/>
  <c r="AA2524" i="8" s="1"/>
  <c r="Z2515" i="8"/>
  <c r="Y2593" i="8"/>
  <c r="Z426" i="8"/>
  <c r="Y169" i="8"/>
  <c r="AA169" i="8" s="1"/>
  <c r="Y384" i="8"/>
  <c r="Y2351" i="8"/>
  <c r="AA2351" i="8" s="1"/>
  <c r="Z2596" i="8"/>
  <c r="Y2597" i="8"/>
  <c r="AA2597" i="8" s="1"/>
  <c r="Z2336" i="8"/>
  <c r="AA2336" i="8" s="1"/>
  <c r="Z2572" i="8"/>
  <c r="Z335" i="8"/>
  <c r="Y2537" i="8"/>
  <c r="Y248" i="8"/>
  <c r="Y2348" i="8"/>
  <c r="Y1759" i="8"/>
  <c r="Y429" i="8"/>
  <c r="Z2558" i="8"/>
  <c r="Y2317" i="8"/>
  <c r="AA2317" i="8" s="1"/>
  <c r="Y2559" i="8"/>
  <c r="Y307" i="8"/>
  <c r="Z223" i="8"/>
  <c r="Z2586" i="8"/>
  <c r="Y2465" i="8"/>
  <c r="Z2324" i="8"/>
  <c r="Y2376" i="8"/>
  <c r="Z2472" i="8"/>
  <c r="Z2350" i="8"/>
  <c r="Z199" i="8"/>
  <c r="Z268" i="8"/>
  <c r="Z2505" i="8"/>
  <c r="Y2473" i="8"/>
  <c r="Z272" i="8"/>
  <c r="Y162" i="8"/>
  <c r="Z352" i="8"/>
  <c r="Z264" i="8"/>
  <c r="Y2455" i="8"/>
  <c r="Y280" i="8"/>
  <c r="AA280" i="8" s="1"/>
  <c r="Y2331" i="8"/>
  <c r="AA2331" i="8" s="1"/>
  <c r="Z152" i="8"/>
  <c r="Y369" i="8"/>
  <c r="Z269" i="8"/>
  <c r="Z2373" i="8"/>
  <c r="AA230" i="8"/>
  <c r="AA2564" i="8"/>
  <c r="AA302" i="8"/>
  <c r="Z1101" i="8"/>
  <c r="Z2643" i="8"/>
  <c r="Y2637" i="8"/>
  <c r="Y2645" i="8"/>
  <c r="Z2633" i="8"/>
  <c r="Y2640" i="8"/>
  <c r="Y2644" i="8"/>
  <c r="Z2634" i="8"/>
  <c r="Z2639" i="8"/>
  <c r="Z2642" i="8"/>
  <c r="Y2636" i="8"/>
  <c r="Z2645" i="8"/>
  <c r="Y2647" i="8"/>
  <c r="Z2640" i="8"/>
  <c r="Y2641" i="8"/>
  <c r="Z2638" i="8"/>
  <c r="Y2634" i="8"/>
  <c r="Z2635" i="8"/>
  <c r="Y2642" i="8"/>
  <c r="Z2646" i="8"/>
  <c r="Y2646" i="8"/>
  <c r="Z2641" i="8"/>
  <c r="Y2638" i="8"/>
  <c r="Z2637" i="8"/>
  <c r="Y2639" i="8"/>
  <c r="Y2643" i="8"/>
  <c r="Y2635" i="8"/>
  <c r="Z2636" i="8"/>
  <c r="Z2644" i="8"/>
  <c r="Z2648" i="8"/>
  <c r="Y2648" i="8"/>
  <c r="Z1170" i="8"/>
  <c r="Z2647" i="8"/>
  <c r="Z1097" i="8"/>
  <c r="Z1112" i="8"/>
  <c r="Y1211" i="8"/>
  <c r="Z1080" i="8"/>
  <c r="Y1173" i="8"/>
  <c r="Y1618" i="8"/>
  <c r="Z1324" i="8"/>
  <c r="Z1190" i="8"/>
  <c r="Z1968" i="8"/>
  <c r="Z1083" i="8"/>
  <c r="Z1154" i="8"/>
  <c r="Z1723" i="8"/>
  <c r="Z1186" i="8"/>
  <c r="Z1332" i="8"/>
  <c r="Z1596" i="8"/>
  <c r="Y1312" i="8"/>
  <c r="Y1596" i="8"/>
  <c r="Y1105" i="8"/>
  <c r="Z1719" i="8"/>
  <c r="Y831" i="8"/>
  <c r="Z1130" i="8"/>
  <c r="Y1227" i="8"/>
  <c r="Z1328" i="8"/>
  <c r="Z1162" i="8"/>
  <c r="Z1227" i="8"/>
  <c r="Y1091" i="8"/>
  <c r="Y1535" i="8"/>
  <c r="Y1144" i="8"/>
  <c r="Y1340" i="8"/>
  <c r="Y1276" i="8"/>
  <c r="Z1092" i="8"/>
  <c r="Y1246" i="8"/>
  <c r="Z1368" i="8"/>
  <c r="Y1175" i="8"/>
  <c r="Z1074" i="8"/>
  <c r="Y1249" i="8"/>
  <c r="Y1956" i="8"/>
  <c r="Y85" i="8"/>
  <c r="Z1923" i="8"/>
  <c r="Y1159" i="8"/>
  <c r="Y65" i="8"/>
  <c r="Y1309" i="8"/>
  <c r="Y2036" i="8"/>
  <c r="Z1089" i="8"/>
  <c r="Z1109" i="8"/>
  <c r="Y1324" i="8"/>
  <c r="Y941" i="8"/>
  <c r="Z1201" i="8"/>
  <c r="Z1098" i="8"/>
  <c r="Z1124" i="8"/>
  <c r="Y1078" i="8"/>
  <c r="Z1196" i="8"/>
  <c r="Z62" i="8"/>
  <c r="Y1275" i="8"/>
  <c r="Z1255" i="8"/>
  <c r="Y1289" i="8"/>
  <c r="Y1318" i="8"/>
  <c r="Z1102" i="8"/>
  <c r="Y1147" i="8"/>
  <c r="Z1180" i="8"/>
  <c r="Z1312" i="8"/>
  <c r="Z1303" i="8"/>
  <c r="Y1311" i="8"/>
  <c r="Z1159" i="8"/>
  <c r="Z1153" i="8"/>
  <c r="Z1321" i="8"/>
  <c r="Y1301" i="8"/>
  <c r="Z1308" i="8"/>
  <c r="Z1069" i="8"/>
  <c r="Y1146" i="8"/>
  <c r="Z66" i="8"/>
  <c r="Y1160" i="8"/>
  <c r="Z1131" i="8"/>
  <c r="Z1195" i="8"/>
  <c r="Y1127" i="8"/>
  <c r="Z1076" i="8"/>
  <c r="Z1317" i="8"/>
  <c r="Y1102" i="8"/>
  <c r="Z1090" i="8"/>
  <c r="Z1189" i="8"/>
  <c r="Z61" i="8"/>
  <c r="Y1157" i="8"/>
  <c r="Z1160" i="8"/>
  <c r="Z1091" i="8"/>
  <c r="Y1296" i="8"/>
  <c r="Y1298" i="8"/>
  <c r="Y1089" i="8"/>
  <c r="Y1199" i="8"/>
  <c r="Y1075" i="8"/>
  <c r="Y1131" i="8"/>
  <c r="Y1230" i="8"/>
  <c r="Y1233" i="8"/>
  <c r="Y1266" i="8"/>
  <c r="Y1293" i="8"/>
  <c r="Y1294" i="8"/>
  <c r="Y86" i="8"/>
  <c r="Y1183" i="8"/>
  <c r="Z1594" i="8"/>
  <c r="Y1934" i="8"/>
  <c r="Z1687" i="8"/>
  <c r="Y1746" i="8"/>
  <c r="Z1504" i="8"/>
  <c r="Z1653" i="8"/>
  <c r="Y1806" i="8"/>
  <c r="Y1516" i="8"/>
  <c r="Z1832" i="8"/>
  <c r="Z1330" i="8"/>
  <c r="Y1945" i="8"/>
  <c r="Y1913" i="8"/>
  <c r="Z2000" i="8"/>
  <c r="Z894" i="8"/>
  <c r="Z1068" i="8"/>
  <c r="Z58" i="8"/>
  <c r="Y1187" i="8"/>
  <c r="Z1202" i="8"/>
  <c r="Y67" i="8"/>
  <c r="Y68" i="8"/>
  <c r="Y1308" i="8"/>
  <c r="Z1114" i="8"/>
  <c r="Y1624" i="8"/>
  <c r="Z1398" i="8"/>
  <c r="Y1747" i="8"/>
  <c r="Z1572" i="8"/>
  <c r="Z1406" i="8"/>
  <c r="Y1496" i="8"/>
  <c r="Y2203" i="8"/>
  <c r="Y2183" i="8"/>
  <c r="Y1770" i="8"/>
  <c r="Z1748" i="8"/>
  <c r="Z1236" i="8"/>
  <c r="Z72" i="8"/>
  <c r="Z64" i="8"/>
  <c r="Z1082" i="8"/>
  <c r="Z1129" i="8"/>
  <c r="Y1201" i="8"/>
  <c r="Z1178" i="8"/>
  <c r="Y1202" i="8"/>
  <c r="Z1210" i="8"/>
  <c r="Z1282" i="8"/>
  <c r="Z1088" i="8"/>
  <c r="Z1117" i="8"/>
  <c r="Z1107" i="8"/>
  <c r="Y1140" i="8"/>
  <c r="Z1136" i="8"/>
  <c r="Z1231" i="8"/>
  <c r="Z1138" i="8"/>
  <c r="Y1215" i="8"/>
  <c r="Z1232" i="8"/>
  <c r="Z1257" i="8"/>
  <c r="Z1260" i="8"/>
  <c r="Z1118" i="8"/>
  <c r="Y1129" i="8"/>
  <c r="Y1142" i="8"/>
  <c r="Y1077" i="8"/>
  <c r="Y1186" i="8"/>
  <c r="Y1292" i="8"/>
  <c r="Y80" i="8"/>
  <c r="Y1070" i="8"/>
  <c r="Y1071" i="8"/>
  <c r="Y1084" i="8"/>
  <c r="Z1125" i="8"/>
  <c r="Z1313" i="8"/>
  <c r="Y1640" i="8"/>
  <c r="Z1353" i="8"/>
  <c r="Z1799" i="8"/>
  <c r="Y1440" i="8"/>
  <c r="Z1703" i="8"/>
  <c r="Z1774" i="8"/>
  <c r="Y1388" i="8"/>
  <c r="Y1621" i="8"/>
  <c r="Z1484" i="8"/>
  <c r="Y1518" i="8"/>
  <c r="Z2211" i="8"/>
  <c r="Y2218" i="8"/>
  <c r="Y1852" i="8"/>
  <c r="Z2204" i="8"/>
  <c r="Y730" i="8"/>
  <c r="Y1505" i="8"/>
  <c r="Z2806" i="8"/>
  <c r="Y1010" i="8"/>
  <c r="Y2708" i="8"/>
  <c r="Z2767" i="8"/>
  <c r="Y980" i="8"/>
  <c r="Z815" i="8"/>
  <c r="Z915" i="8"/>
  <c r="Y1049" i="8"/>
  <c r="Z2783" i="8"/>
  <c r="Z788" i="8"/>
  <c r="Z2296" i="8"/>
  <c r="Z777" i="8"/>
  <c r="Z935" i="8"/>
  <c r="Z2655" i="8"/>
  <c r="Z2302" i="8"/>
  <c r="Y758" i="8"/>
  <c r="Y1778" i="8"/>
  <c r="Z2627" i="8"/>
  <c r="Y681" i="8"/>
  <c r="Z2813" i="8"/>
  <c r="Y763" i="8"/>
  <c r="Z908" i="8"/>
  <c r="Z2251" i="8"/>
  <c r="Y1701" i="8"/>
  <c r="Y1777" i="8"/>
  <c r="Y2230" i="8"/>
  <c r="Z2048" i="8"/>
  <c r="Z722" i="8"/>
  <c r="Y2273" i="8"/>
  <c r="Y1823" i="8"/>
  <c r="Y965" i="8"/>
  <c r="Z2166" i="8"/>
  <c r="Z1362" i="8"/>
  <c r="Z1027" i="8"/>
  <c r="Z2154" i="8"/>
  <c r="Z958" i="8"/>
  <c r="Z2187" i="8"/>
  <c r="Z603" i="8"/>
  <c r="Y926" i="8"/>
  <c r="Z2630" i="8"/>
  <c r="Z2739" i="8"/>
  <c r="Z57" i="8"/>
  <c r="Y772" i="8"/>
  <c r="Z2311" i="8"/>
  <c r="Z999" i="8"/>
  <c r="Z2766" i="8"/>
  <c r="Y771" i="8"/>
  <c r="Y2275" i="8"/>
  <c r="Z747" i="8"/>
  <c r="Y921" i="8"/>
  <c r="Z2649" i="8"/>
  <c r="Z668" i="8"/>
  <c r="Z2295" i="8"/>
  <c r="Y752" i="8"/>
  <c r="Z927" i="8"/>
  <c r="Y2808" i="8"/>
  <c r="Z890" i="8"/>
  <c r="Z33" i="8"/>
  <c r="Z2798" i="8"/>
  <c r="Y757" i="8"/>
  <c r="Y2200" i="8"/>
  <c r="Y2237" i="8"/>
  <c r="Y1639" i="8"/>
  <c r="Z1766" i="8"/>
  <c r="Y2178" i="8"/>
  <c r="Z2034" i="8"/>
  <c r="Y711" i="8"/>
  <c r="Z2243" i="8"/>
  <c r="Z1791" i="8"/>
  <c r="Z959" i="8"/>
  <c r="Z2138" i="8"/>
  <c r="Y815" i="8"/>
  <c r="Y1021" i="8"/>
  <c r="Y2138" i="8"/>
  <c r="Y953" i="8"/>
  <c r="Z2171" i="8"/>
  <c r="Z1882" i="8"/>
  <c r="Z923" i="8"/>
  <c r="Z2159" i="8"/>
  <c r="Y990" i="8"/>
  <c r="Y515" i="8"/>
  <c r="Y587" i="8"/>
  <c r="Y2120" i="8"/>
  <c r="Y861" i="8"/>
  <c r="Z2722" i="8"/>
  <c r="Z939" i="8"/>
  <c r="Z724" i="8"/>
  <c r="Z2215" i="8"/>
  <c r="Y979" i="8"/>
  <c r="Z2755" i="8"/>
  <c r="Y765" i="8"/>
  <c r="Z2207" i="8"/>
  <c r="Z735" i="8"/>
  <c r="Y893" i="8"/>
  <c r="Y1060" i="8"/>
  <c r="Y2274" i="8"/>
  <c r="Y741" i="8"/>
  <c r="Y920" i="8"/>
  <c r="Z2804" i="8"/>
  <c r="Y885" i="8"/>
  <c r="Y1066" i="8"/>
  <c r="Z2787" i="8"/>
  <c r="Y746" i="8"/>
  <c r="Y2156" i="8"/>
  <c r="Z2231" i="8"/>
  <c r="Z1357" i="8"/>
  <c r="Z1736" i="8"/>
  <c r="Z2173" i="8"/>
  <c r="Y2004" i="8"/>
  <c r="Z676" i="8"/>
  <c r="Z2235" i="8"/>
  <c r="Y1741" i="8"/>
  <c r="Y949" i="8"/>
  <c r="Z2122" i="8"/>
  <c r="Z810" i="8"/>
  <c r="Z1011" i="8"/>
  <c r="Y2122" i="8"/>
  <c r="Z948" i="8"/>
  <c r="Y2160" i="8"/>
  <c r="Y1798" i="8"/>
  <c r="Y47" i="8"/>
  <c r="Z2143" i="8"/>
  <c r="Z979" i="8"/>
  <c r="Y2165" i="8"/>
  <c r="Y957" i="8"/>
  <c r="Y2153" i="8"/>
  <c r="Y1479" i="8"/>
  <c r="Z2247" i="8"/>
  <c r="Y1986" i="8"/>
  <c r="Y1046" i="8"/>
  <c r="Z2216" i="8"/>
  <c r="Y1056" i="8"/>
  <c r="Z2306" i="8"/>
  <c r="Z2044" i="8"/>
  <c r="Y1864" i="8"/>
  <c r="Y1847" i="8"/>
  <c r="Y2095" i="8"/>
  <c r="Y1809" i="8"/>
  <c r="Z1361" i="8"/>
  <c r="Z1899" i="8"/>
  <c r="Y1658" i="8"/>
  <c r="Y2057" i="8"/>
  <c r="Z1857" i="8"/>
  <c r="Y466" i="8"/>
  <c r="Z470" i="8"/>
  <c r="Y2747" i="8"/>
  <c r="Z847" i="8"/>
  <c r="Y847" i="8"/>
  <c r="Y2713" i="8"/>
  <c r="Y937" i="8"/>
  <c r="Z694" i="8"/>
  <c r="Z2063" i="8"/>
  <c r="Y972" i="8"/>
  <c r="Y2738" i="8"/>
  <c r="Y736" i="8"/>
  <c r="Z1518" i="8"/>
  <c r="Z717" i="8"/>
  <c r="Z2288" i="8"/>
  <c r="Y2628" i="8"/>
  <c r="Z1017" i="8"/>
  <c r="Z2267" i="8"/>
  <c r="Z728" i="8"/>
  <c r="Y51" i="8"/>
  <c r="Z2776" i="8"/>
  <c r="Z869" i="8"/>
  <c r="Z1023" i="8"/>
  <c r="Y2770" i="8"/>
  <c r="Z715" i="8"/>
  <c r="Y2149" i="8"/>
  <c r="Y2215" i="8"/>
  <c r="Y2214" i="8"/>
  <c r="Y1707" i="8"/>
  <c r="Y2167" i="8"/>
  <c r="Y1990" i="8"/>
  <c r="Y31" i="8"/>
  <c r="Z2219" i="8"/>
  <c r="Y1722" i="8"/>
  <c r="Z2111" i="8"/>
  <c r="Y800" i="8"/>
  <c r="Y1006" i="8"/>
  <c r="Y2111" i="8"/>
  <c r="Z2137" i="8"/>
  <c r="Z1782" i="8"/>
  <c r="Y905" i="8"/>
  <c r="Z2039" i="8"/>
  <c r="Z957" i="8"/>
  <c r="Y2159" i="8"/>
  <c r="Z947" i="8"/>
  <c r="Z2142" i="8"/>
  <c r="Y751" i="8"/>
  <c r="Z2238" i="8"/>
  <c r="Z1957" i="8"/>
  <c r="Y1025" i="8"/>
  <c r="Y114" i="8"/>
  <c r="Z1050" i="8"/>
  <c r="Y2301" i="8"/>
  <c r="Z2019" i="8"/>
  <c r="Y1841" i="8"/>
  <c r="Y1829" i="8"/>
  <c r="Y2089" i="8"/>
  <c r="Y1803" i="8"/>
  <c r="Z2229" i="8"/>
  <c r="Y1869" i="8"/>
  <c r="Z1651" i="8"/>
  <c r="Y2041" i="8"/>
  <c r="Z1851" i="8"/>
  <c r="Y98" i="8"/>
  <c r="Z1886" i="8"/>
  <c r="Z1650" i="8"/>
  <c r="Z1924" i="8"/>
  <c r="Y1698" i="8"/>
  <c r="Z1359" i="8"/>
  <c r="Y1873" i="8"/>
  <c r="Z1649" i="8"/>
  <c r="Z2189" i="8"/>
  <c r="Z1983" i="8"/>
  <c r="Y1752" i="8"/>
  <c r="Z1343" i="8"/>
  <c r="Y1819" i="8"/>
  <c r="Z644" i="8"/>
  <c r="Z779" i="8"/>
  <c r="Z816" i="8"/>
  <c r="Z2696" i="8"/>
  <c r="Y2312" i="8"/>
  <c r="Z663" i="8"/>
  <c r="Z2032" i="8"/>
  <c r="AA2032" i="8" s="1"/>
  <c r="Z951" i="8"/>
  <c r="Z2721" i="8"/>
  <c r="Z711" i="8"/>
  <c r="Z2700" i="8"/>
  <c r="Y699" i="8"/>
  <c r="Z2274" i="8"/>
  <c r="Z875" i="8"/>
  <c r="Z1005" i="8"/>
  <c r="Y2221" i="8"/>
  <c r="Z716" i="8"/>
  <c r="Y48" i="8"/>
  <c r="Z2770" i="8"/>
  <c r="Z42" i="8"/>
  <c r="Y1011" i="8"/>
  <c r="Z2753" i="8"/>
  <c r="Z703" i="8"/>
  <c r="Y2141" i="8"/>
  <c r="Z2190" i="8"/>
  <c r="Y2119" i="8"/>
  <c r="Z1676" i="8"/>
  <c r="Z2161" i="8"/>
  <c r="Y1939" i="8"/>
  <c r="Y665" i="8"/>
  <c r="Y2133" i="8"/>
  <c r="Y1347" i="8"/>
  <c r="Z918" i="8"/>
  <c r="Z109" i="8"/>
  <c r="Z789" i="8"/>
  <c r="Z975" i="8"/>
  <c r="Y2074" i="8"/>
  <c r="Z941" i="8"/>
  <c r="Y2132" i="8"/>
  <c r="Z537" i="8"/>
  <c r="Y2140" i="8"/>
  <c r="Y996" i="8"/>
  <c r="Z689" i="8"/>
  <c r="Y779" i="8"/>
  <c r="Y2231" i="8"/>
  <c r="Y1062" i="8"/>
  <c r="Z881" i="8"/>
  <c r="Y2684" i="8"/>
  <c r="Z699" i="8"/>
  <c r="Z2689" i="8"/>
  <c r="Y687" i="8"/>
  <c r="Y117" i="8"/>
  <c r="Y870" i="8"/>
  <c r="Y998" i="8"/>
  <c r="Z2201" i="8"/>
  <c r="Y710" i="8"/>
  <c r="Z906" i="8"/>
  <c r="Z2759" i="8"/>
  <c r="Y855" i="8"/>
  <c r="Z1004" i="8"/>
  <c r="Y2716" i="8"/>
  <c r="Z697" i="8"/>
  <c r="Y2083" i="8"/>
  <c r="Z2184" i="8"/>
  <c r="Z110" i="8"/>
  <c r="Z1645" i="8"/>
  <c r="Z2155" i="8"/>
  <c r="Y1784" i="8"/>
  <c r="Z1043" i="8"/>
  <c r="Y2128" i="8"/>
  <c r="Y764" i="8"/>
  <c r="Z2309" i="8"/>
  <c r="Y2094" i="8"/>
  <c r="Z784" i="8"/>
  <c r="Y970" i="8"/>
  <c r="Z2053" i="8"/>
  <c r="Z53" i="8"/>
  <c r="Y2127" i="8"/>
  <c r="Y1651" i="8"/>
  <c r="Y2314" i="8"/>
  <c r="Z2008" i="8"/>
  <c r="Z946" i="8"/>
  <c r="Z2126" i="8"/>
  <c r="Z2109" i="8"/>
  <c r="Y693" i="8"/>
  <c r="Z2196" i="8"/>
  <c r="Z1916" i="8"/>
  <c r="Z994" i="8"/>
  <c r="Z2108" i="8"/>
  <c r="Y1040" i="8"/>
  <c r="Y2270" i="8"/>
  <c r="Z1977" i="8"/>
  <c r="Y1744" i="8"/>
  <c r="Z1804" i="8"/>
  <c r="Y2073" i="8"/>
  <c r="Z1770" i="8"/>
  <c r="Y2180" i="8"/>
  <c r="Z1815" i="8"/>
  <c r="Z98" i="8"/>
  <c r="Z2030" i="8"/>
  <c r="Y1815" i="8"/>
  <c r="Z1509" i="8"/>
  <c r="Y1874" i="8"/>
  <c r="Z1628" i="8"/>
  <c r="Y1886" i="8"/>
  <c r="Z1670" i="8"/>
  <c r="Y1330" i="8"/>
  <c r="Y1850" i="8"/>
  <c r="Y1613" i="8"/>
  <c r="Y2168" i="8"/>
  <c r="Y1973" i="8"/>
  <c r="Z1669" i="8"/>
  <c r="Y1329" i="8"/>
  <c r="Z1787" i="8"/>
  <c r="Y1336" i="8"/>
  <c r="Y1825" i="8"/>
  <c r="Z1381" i="8"/>
  <c r="Z1812" i="8"/>
  <c r="Y1471" i="8"/>
  <c r="Y112" i="8"/>
  <c r="Z1877" i="8"/>
  <c r="Y1567" i="8"/>
  <c r="Y478" i="8"/>
  <c r="Z2663" i="8"/>
  <c r="Z982" i="8"/>
  <c r="Z36" i="8"/>
  <c r="Z766" i="8"/>
  <c r="Z2624" i="8"/>
  <c r="Z2223" i="8"/>
  <c r="Z1055" i="8"/>
  <c r="Z871" i="8"/>
  <c r="Y49" i="8"/>
  <c r="Z2678" i="8"/>
  <c r="Y678" i="8"/>
  <c r="Z2672" i="8"/>
  <c r="Z41" i="8"/>
  <c r="Y2135" i="8"/>
  <c r="Z845" i="8"/>
  <c r="Y992" i="8"/>
  <c r="Z2157" i="8"/>
  <c r="Z704" i="8"/>
  <c r="Y2295" i="8"/>
  <c r="Z2742" i="8"/>
  <c r="Z839" i="8"/>
  <c r="Z984" i="8"/>
  <c r="Z2710" i="8"/>
  <c r="Y38" i="8"/>
  <c r="Y1024" i="8"/>
  <c r="Z2168" i="8"/>
  <c r="Z2095" i="8"/>
  <c r="Y1497" i="8"/>
  <c r="Z2145" i="8"/>
  <c r="Z1722" i="8"/>
  <c r="Y1022" i="8"/>
  <c r="Y2118" i="8"/>
  <c r="Y748" i="8"/>
  <c r="Z2293" i="8"/>
  <c r="Z2074" i="8"/>
  <c r="Z758" i="8"/>
  <c r="Z930" i="8"/>
  <c r="Y2030" i="8"/>
  <c r="Y930" i="8"/>
  <c r="Z112" i="8"/>
  <c r="Y1558" i="8"/>
  <c r="Z2308" i="8"/>
  <c r="Z1925" i="8"/>
  <c r="Y929" i="8"/>
  <c r="Z111" i="8"/>
  <c r="Z904" i="8"/>
  <c r="Y2079" i="8"/>
  <c r="Y688" i="8"/>
  <c r="Y2164" i="8"/>
  <c r="Z1888" i="8"/>
  <c r="Y989" i="8"/>
  <c r="Y2104" i="8"/>
  <c r="Y1030" i="8"/>
  <c r="Z117" i="8"/>
  <c r="Z1963" i="8"/>
  <c r="Z1623" i="8"/>
  <c r="Y101" i="8"/>
  <c r="Y2063" i="8"/>
  <c r="Z1762" i="8"/>
  <c r="Z2144" i="8"/>
  <c r="Y1797" i="8"/>
  <c r="Y1533" i="8"/>
  <c r="Y2025" i="8"/>
  <c r="Z104" i="8"/>
  <c r="Z468" i="8"/>
  <c r="Z637" i="8"/>
  <c r="Y975" i="8"/>
  <c r="Y1033" i="8"/>
  <c r="Y36" i="8"/>
  <c r="Z866" i="8"/>
  <c r="Y2175" i="8"/>
  <c r="Y1032" i="8"/>
  <c r="Z851" i="8"/>
  <c r="Y2311" i="8"/>
  <c r="Z2650" i="8"/>
  <c r="Z34" i="8"/>
  <c r="Z2661" i="8"/>
  <c r="Y34" i="8"/>
  <c r="Z2114" i="8"/>
  <c r="Y840" i="8"/>
  <c r="Z977" i="8"/>
  <c r="Y2106" i="8"/>
  <c r="Z698" i="8"/>
  <c r="Z2287" i="8"/>
  <c r="Y2731" i="8"/>
  <c r="Z808" i="8"/>
  <c r="Y946" i="8"/>
  <c r="Z2682" i="8"/>
  <c r="Y33" i="8"/>
  <c r="Y993" i="8"/>
  <c r="Y2114" i="8"/>
  <c r="Z2088" i="8"/>
  <c r="Z2133" i="8"/>
  <c r="Y1676" i="8"/>
  <c r="Y1001" i="8"/>
  <c r="Y2101" i="8"/>
  <c r="Y732" i="8"/>
  <c r="Y2278" i="8"/>
  <c r="Y2061" i="8"/>
  <c r="Z737" i="8"/>
  <c r="Z924" i="8"/>
  <c r="Y2023" i="8"/>
  <c r="Z49" i="8"/>
  <c r="Z2093" i="8"/>
  <c r="Z88" i="8"/>
  <c r="Y2298" i="8"/>
  <c r="Y1918" i="8"/>
  <c r="Y923" i="8"/>
  <c r="Z2116" i="8"/>
  <c r="Z2313" i="8"/>
  <c r="Y2072" i="8"/>
  <c r="Y677" i="8"/>
  <c r="Z2158" i="8"/>
  <c r="Z1834" i="8"/>
  <c r="Z973" i="8"/>
  <c r="Z2098" i="8"/>
  <c r="Z1003" i="8"/>
  <c r="Y2252" i="8"/>
  <c r="Y1942" i="8"/>
  <c r="Y1507" i="8"/>
  <c r="Y1737" i="8"/>
  <c r="Z2698" i="8"/>
  <c r="Y37" i="8"/>
  <c r="Z592" i="8"/>
  <c r="Z2198" i="8"/>
  <c r="Z988" i="8"/>
  <c r="Y1050" i="8"/>
  <c r="Z805" i="8"/>
  <c r="Z2667" i="8"/>
  <c r="Y1026" i="8"/>
  <c r="Z841" i="8"/>
  <c r="Y2289" i="8"/>
  <c r="Z669" i="8"/>
  <c r="Z2106" i="8"/>
  <c r="Z824" i="8"/>
  <c r="Z964" i="8"/>
  <c r="Z2084" i="8"/>
  <c r="Z692" i="8"/>
  <c r="Z2280" i="8"/>
  <c r="Z2716" i="8"/>
  <c r="Z792" i="8"/>
  <c r="Z913" i="8"/>
  <c r="Z2676" i="8"/>
  <c r="Y667" i="8"/>
  <c r="Y988" i="8"/>
  <c r="Y2103" i="8"/>
  <c r="Y2069" i="8"/>
  <c r="Z925" i="8"/>
  <c r="Z2128" i="8"/>
  <c r="Y1645" i="8"/>
  <c r="Y986" i="8"/>
  <c r="Z2081" i="8"/>
  <c r="Y700" i="8"/>
  <c r="Y2257" i="8"/>
  <c r="Y2010" i="8"/>
  <c r="Z726" i="8"/>
  <c r="Y918" i="8"/>
  <c r="Z1931" i="8"/>
  <c r="Z905" i="8"/>
  <c r="Z2073" i="8"/>
  <c r="Z1058" i="8"/>
  <c r="Z2292" i="8"/>
  <c r="Z105" i="8"/>
  <c r="Z899" i="8"/>
  <c r="Y2110" i="8"/>
  <c r="Y2302" i="8"/>
  <c r="Y2066" i="8"/>
  <c r="Y668" i="8"/>
  <c r="Y2148" i="8"/>
  <c r="Y1409" i="8"/>
  <c r="Z2051" i="8"/>
  <c r="Y973" i="8"/>
  <c r="Y2692" i="8"/>
  <c r="Z2119" i="8"/>
  <c r="Y924" i="8"/>
  <c r="Z800" i="8"/>
  <c r="Y2651" i="8"/>
  <c r="Y1019" i="8"/>
  <c r="Z794" i="8"/>
  <c r="Z2282" i="8"/>
  <c r="Y1061" i="8"/>
  <c r="Z2628" i="8"/>
  <c r="Y662" i="8"/>
  <c r="Z2077" i="8"/>
  <c r="Z809" i="8"/>
  <c r="Z950" i="8"/>
  <c r="Z2069" i="8"/>
  <c r="Z686" i="8"/>
  <c r="Z2255" i="8"/>
  <c r="Y2705" i="8"/>
  <c r="Y787" i="8"/>
  <c r="Y892" i="8"/>
  <c r="Z2665" i="8"/>
  <c r="Y1059" i="8"/>
  <c r="Z961" i="8"/>
  <c r="Y2090" i="8"/>
  <c r="Z2062" i="8"/>
  <c r="Z914" i="8"/>
  <c r="Z2123" i="8"/>
  <c r="Z1496" i="8"/>
  <c r="Y976" i="8"/>
  <c r="Z2054" i="8"/>
  <c r="Z38" i="8"/>
  <c r="Z2249" i="8"/>
  <c r="Z1974" i="8"/>
  <c r="Y716" i="8"/>
  <c r="Z51" i="8"/>
  <c r="Z1798" i="8"/>
  <c r="Y895" i="8"/>
  <c r="Z2067" i="8"/>
  <c r="Y1042" i="8"/>
  <c r="Y2282" i="8"/>
  <c r="Z1874" i="8"/>
  <c r="Y894" i="8"/>
  <c r="Z2099" i="8"/>
  <c r="Z2291" i="8"/>
  <c r="Y2021" i="8"/>
  <c r="Y1057" i="8"/>
  <c r="Y2142" i="8"/>
  <c r="Z813" i="8"/>
  <c r="Z933" i="8"/>
  <c r="Z2037" i="8"/>
  <c r="AA2037" i="8" s="1"/>
  <c r="Z962" i="8"/>
  <c r="Y2210" i="8"/>
  <c r="Y1895" i="8"/>
  <c r="Z1996" i="8"/>
  <c r="Z1581" i="8"/>
  <c r="Y2001" i="8"/>
  <c r="Z1637" i="8"/>
  <c r="Y2115" i="8"/>
  <c r="Z1768" i="8"/>
  <c r="Y1467" i="8"/>
  <c r="Z1990" i="8"/>
  <c r="Y2150" i="8"/>
  <c r="Y767" i="8"/>
  <c r="Y2284" i="8"/>
  <c r="Y902" i="8"/>
  <c r="Y784" i="8"/>
  <c r="Y1013" i="8"/>
  <c r="Z771" i="8"/>
  <c r="Z2242" i="8"/>
  <c r="Z2623" i="8"/>
  <c r="Z986" i="8"/>
  <c r="Z2617" i="8"/>
  <c r="Z1060" i="8"/>
  <c r="Y2012" i="8"/>
  <c r="Z752" i="8"/>
  <c r="Y56" i="8"/>
  <c r="Z2026" i="8"/>
  <c r="Z681" i="8"/>
  <c r="Z2240" i="8"/>
  <c r="Y2699" i="8"/>
  <c r="Z763" i="8"/>
  <c r="Z2294" i="8"/>
  <c r="Z1047" i="8"/>
  <c r="Y52" i="8"/>
  <c r="Y2064" i="8"/>
  <c r="Y2042" i="8"/>
  <c r="Y44" i="8"/>
  <c r="Z2118" i="8"/>
  <c r="Z1347" i="8"/>
  <c r="Y954" i="8"/>
  <c r="Y2048" i="8"/>
  <c r="Y676" i="8"/>
  <c r="Y2243" i="8"/>
  <c r="Y1967" i="8"/>
  <c r="Z710" i="8"/>
  <c r="Y906" i="8"/>
  <c r="Y1748" i="8"/>
  <c r="Y2303" i="8"/>
  <c r="Y2060" i="8"/>
  <c r="Z1026" i="8"/>
  <c r="Y2277" i="8"/>
  <c r="Y1859" i="8"/>
  <c r="Y2286" i="8"/>
  <c r="Z2072" i="8"/>
  <c r="Z2281" i="8"/>
  <c r="Y2015" i="8"/>
  <c r="Z1051" i="8"/>
  <c r="Y2136" i="8"/>
  <c r="Y808" i="8"/>
  <c r="Y922" i="8"/>
  <c r="Y2000" i="8"/>
  <c r="Y956" i="8"/>
  <c r="Z2169" i="8"/>
  <c r="Z1864" i="8"/>
  <c r="Y1981" i="8"/>
  <c r="Z1573" i="8"/>
  <c r="Y1980" i="8"/>
  <c r="Z1622" i="8"/>
  <c r="Y2109" i="8"/>
  <c r="Z1754" i="8"/>
  <c r="Y1461" i="8"/>
  <c r="Y1985" i="8"/>
  <c r="Y1724" i="8"/>
  <c r="Z1345" i="8"/>
  <c r="Y1761" i="8"/>
  <c r="Z1444" i="8"/>
  <c r="Y1814" i="8"/>
  <c r="Z1523" i="8"/>
  <c r="Z2014" i="8"/>
  <c r="Z1775" i="8"/>
  <c r="Y1473" i="8"/>
  <c r="Y2087" i="8"/>
  <c r="Z1897" i="8"/>
  <c r="Y1569" i="8"/>
  <c r="Z2023" i="8"/>
  <c r="Y1641" i="8"/>
  <c r="Z1988" i="8"/>
  <c r="Y1703" i="8"/>
  <c r="Z2017" i="8"/>
  <c r="Z1750" i="8"/>
  <c r="Z1335" i="8"/>
  <c r="Z2049" i="8"/>
  <c r="Z1793" i="8"/>
  <c r="Y1449" i="8"/>
  <c r="Y753" i="8"/>
  <c r="Y2755" i="8"/>
  <c r="Y2622" i="8"/>
  <c r="Y761" i="8"/>
  <c r="Z2244" i="8"/>
  <c r="Z2298" i="8"/>
  <c r="Y679" i="8"/>
  <c r="Z2618" i="8"/>
  <c r="Y1000" i="8"/>
  <c r="Y712" i="8"/>
  <c r="Y2181" i="8"/>
  <c r="Z886" i="8"/>
  <c r="Z978" i="8"/>
  <c r="Y886" i="8"/>
  <c r="Z1054" i="8"/>
  <c r="Z1934" i="8"/>
  <c r="Y735" i="8"/>
  <c r="Z1964" i="8"/>
  <c r="Z1053" i="8"/>
  <c r="Z2228" i="8"/>
  <c r="Z2694" i="8"/>
  <c r="Z757" i="8"/>
  <c r="Y2260" i="8"/>
  <c r="Z2632" i="8"/>
  <c r="Z1041" i="8"/>
  <c r="Y927" i="8"/>
  <c r="Y2050" i="8"/>
  <c r="Z2011" i="8"/>
  <c r="Y901" i="8"/>
  <c r="Z2112" i="8"/>
  <c r="Z785" i="8"/>
  <c r="Y919" i="8"/>
  <c r="Z2010" i="8"/>
  <c r="Z670" i="8"/>
  <c r="Y2235" i="8"/>
  <c r="Z1945" i="8"/>
  <c r="Z705" i="8"/>
  <c r="Y2287" i="8"/>
  <c r="Y1713" i="8"/>
  <c r="Y2262" i="8"/>
  <c r="Y2053" i="8"/>
  <c r="Y1005" i="8"/>
  <c r="Y2267" i="8"/>
  <c r="Y1844" i="8"/>
  <c r="Z2271" i="8"/>
  <c r="Z2046" i="8"/>
  <c r="Y2271" i="8"/>
  <c r="Z1986" i="8"/>
  <c r="Z1009" i="8"/>
  <c r="Z2104" i="8"/>
  <c r="Z761" i="8"/>
  <c r="Y2307" i="8"/>
  <c r="Y1978" i="8"/>
  <c r="Y945" i="8"/>
  <c r="Y817" i="8"/>
  <c r="Z1039" i="8"/>
  <c r="Z1991" i="8"/>
  <c r="Y2130" i="8"/>
  <c r="Y664" i="8"/>
  <c r="Z857" i="8"/>
  <c r="Z987" i="8"/>
  <c r="Y682" i="8"/>
  <c r="Z2005" i="8"/>
  <c r="Z856" i="8"/>
  <c r="Z55" i="8"/>
  <c r="Y856" i="8"/>
  <c r="Y1018" i="8"/>
  <c r="Z2717" i="8"/>
  <c r="Y717" i="8"/>
  <c r="Z920" i="8"/>
  <c r="Y824" i="8"/>
  <c r="Y1036" i="8"/>
  <c r="Z2113" i="8"/>
  <c r="Z2671" i="8"/>
  <c r="Y728" i="8"/>
  <c r="Z2200" i="8"/>
  <c r="Z844" i="8"/>
  <c r="Z54" i="8"/>
  <c r="Z2305" i="8"/>
  <c r="Y1810" i="8"/>
  <c r="Z1954" i="8"/>
  <c r="Y2294" i="8"/>
  <c r="Y2088" i="8"/>
  <c r="Z738" i="8"/>
  <c r="Z910" i="8"/>
  <c r="Z1953" i="8"/>
  <c r="Y1016" i="8"/>
  <c r="Y2213" i="8"/>
  <c r="Z1822" i="8"/>
  <c r="Y1064" i="8"/>
  <c r="Z2218" i="8"/>
  <c r="Y1511" i="8"/>
  <c r="Z2212" i="8"/>
  <c r="Y1995" i="8"/>
  <c r="Y958" i="8"/>
  <c r="Y2207" i="8"/>
  <c r="Z1557" i="8"/>
  <c r="Y2261" i="8"/>
  <c r="Z2015" i="8"/>
  <c r="Y2217" i="8"/>
  <c r="Z1943" i="8"/>
  <c r="Z963" i="8"/>
  <c r="Y2085" i="8"/>
  <c r="Z719" i="8"/>
  <c r="Y118" i="8"/>
  <c r="Z1949" i="8"/>
  <c r="Y933" i="8"/>
  <c r="Z2135" i="8"/>
  <c r="Z1771" i="8"/>
  <c r="Y1916" i="8"/>
  <c r="Y1551" i="8"/>
  <c r="Y1900" i="8"/>
  <c r="Z1461" i="8"/>
  <c r="Y2068" i="8"/>
  <c r="Y1712" i="8"/>
  <c r="Y1346" i="8"/>
  <c r="Z1905" i="8"/>
  <c r="Z1692" i="8"/>
  <c r="Y2170" i="8"/>
  <c r="Z542" i="8"/>
  <c r="Z2734" i="8"/>
  <c r="Z2713" i="8"/>
  <c r="Y1999" i="8"/>
  <c r="Z1038" i="8"/>
  <c r="Z820" i="8"/>
  <c r="Y57" i="8"/>
  <c r="Z1061" i="8"/>
  <c r="Z1921" i="8"/>
  <c r="Z804" i="8"/>
  <c r="Z2310" i="8"/>
  <c r="Y799" i="8"/>
  <c r="Y978" i="8"/>
  <c r="Y2661" i="8"/>
  <c r="Z39" i="8"/>
  <c r="Y899" i="8"/>
  <c r="Z782" i="8"/>
  <c r="Y977" i="8"/>
  <c r="Y2018" i="8"/>
  <c r="Y692" i="8"/>
  <c r="Y1940" i="8"/>
  <c r="Y776" i="8"/>
  <c r="Z926" i="8"/>
  <c r="Z2259" i="8"/>
  <c r="Z1716" i="8"/>
  <c r="Z1808" i="8"/>
  <c r="Y2244" i="8"/>
  <c r="Y2062" i="8"/>
  <c r="Y727" i="8"/>
  <c r="Z2278" i="8"/>
  <c r="Z1853" i="8"/>
  <c r="Z970" i="8"/>
  <c r="Z2172" i="8"/>
  <c r="Z1511" i="8"/>
  <c r="Y1037" i="8"/>
  <c r="Y2172" i="8"/>
  <c r="Z969" i="8"/>
  <c r="Y2193" i="8"/>
  <c r="Z1944" i="8"/>
  <c r="Y935" i="8"/>
  <c r="Y2187" i="8"/>
  <c r="Y1020" i="8"/>
  <c r="Z2197" i="8"/>
  <c r="Z1979" i="8"/>
  <c r="Y2206" i="8"/>
  <c r="Z1633" i="8"/>
  <c r="Y909" i="8"/>
  <c r="Y2038" i="8"/>
  <c r="Z687" i="8"/>
  <c r="Y2238" i="8"/>
  <c r="Z1563" i="8"/>
  <c r="Z912" i="8"/>
  <c r="Y2108" i="8"/>
  <c r="Y1928" i="8"/>
  <c r="Z1901" i="8"/>
  <c r="Y1469" i="8"/>
  <c r="Y1875" i="8"/>
  <c r="Z1415" i="8"/>
  <c r="Z2025" i="8"/>
  <c r="Y1693" i="8"/>
  <c r="Y2144" i="8"/>
  <c r="Y1893" i="8"/>
  <c r="Z1671" i="8"/>
  <c r="Y1925" i="8"/>
  <c r="Y1692" i="8"/>
  <c r="Y2019" i="8"/>
  <c r="Y1767" i="8"/>
  <c r="Z1390" i="8"/>
  <c r="Y1910" i="8"/>
  <c r="Z1691" i="8"/>
  <c r="Z1329" i="8"/>
  <c r="Y2014" i="8"/>
  <c r="Y1801" i="8"/>
  <c r="Z1420" i="8"/>
  <c r="Z1878" i="8"/>
  <c r="Z755" i="8"/>
  <c r="Y952" i="8"/>
  <c r="Z2726" i="8"/>
  <c r="Z734" i="8"/>
  <c r="Y2250" i="8"/>
  <c r="Y1053" i="8"/>
  <c r="Z2192" i="8"/>
  <c r="Y55" i="8"/>
  <c r="Y2092" i="8"/>
  <c r="Z1872" i="8"/>
  <c r="Z1928" i="8"/>
  <c r="Z1558" i="8"/>
  <c r="Z1467" i="8"/>
  <c r="Y1730" i="8"/>
  <c r="Y1933" i="8"/>
  <c r="Z1414" i="8"/>
  <c r="Z1734" i="8"/>
  <c r="Y1984" i="8"/>
  <c r="Y1600" i="8"/>
  <c r="Y1968" i="8"/>
  <c r="Y1670" i="8"/>
  <c r="Y2137" i="8"/>
  <c r="Y1867" i="8"/>
  <c r="Z1397" i="8"/>
  <c r="Y103" i="8"/>
  <c r="Z1998" i="8"/>
  <c r="Z1611" i="8"/>
  <c r="Y1993" i="8"/>
  <c r="Z1567" i="8"/>
  <c r="Z2177" i="8"/>
  <c r="Z1883" i="8"/>
  <c r="Z1513" i="8"/>
  <c r="Y1883" i="8"/>
  <c r="Z1632" i="8"/>
  <c r="Z2007" i="8"/>
  <c r="Z1755" i="8"/>
  <c r="Z1363" i="8"/>
  <c r="Z1472" i="8"/>
  <c r="Z1956" i="8"/>
  <c r="Z1655" i="8"/>
  <c r="Y1485" i="8"/>
  <c r="Z1894" i="8"/>
  <c r="Z753" i="8"/>
  <c r="Z2751" i="8"/>
  <c r="Y694" i="8"/>
  <c r="Z2711" i="8"/>
  <c r="Y704" i="8"/>
  <c r="Z2101" i="8"/>
  <c r="Z2234" i="8"/>
  <c r="Y2171" i="8"/>
  <c r="Y2266" i="8"/>
  <c r="Z2058" i="8"/>
  <c r="Z1408" i="8"/>
  <c r="Z1833" i="8"/>
  <c r="Y1512" i="8"/>
  <c r="Y1438" i="8"/>
  <c r="Z1699" i="8"/>
  <c r="Y1899" i="8"/>
  <c r="Z1384" i="8"/>
  <c r="Z1711" i="8"/>
  <c r="Y1974" i="8"/>
  <c r="Z1585" i="8"/>
  <c r="Z1952" i="8"/>
  <c r="Z1656" i="8"/>
  <c r="Y2113" i="8"/>
  <c r="Z1849" i="8"/>
  <c r="Z1351" i="8"/>
  <c r="Z1757" i="8"/>
  <c r="Z1972" i="8"/>
  <c r="Y1604" i="8"/>
  <c r="Y1951" i="8"/>
  <c r="Y1545" i="8"/>
  <c r="Z2156" i="8"/>
  <c r="Y1830" i="8"/>
  <c r="Z1506" i="8"/>
  <c r="Y1871" i="8"/>
  <c r="Y1610" i="8"/>
  <c r="Z2002" i="8"/>
  <c r="Z1749" i="8"/>
  <c r="Y1623" i="8"/>
  <c r="Z1466" i="8"/>
  <c r="Z1936" i="8"/>
  <c r="Y1650" i="8"/>
  <c r="Z1478" i="8"/>
  <c r="Z1873" i="8"/>
  <c r="Z1609" i="8"/>
  <c r="Y1478" i="8"/>
  <c r="Y1817" i="8"/>
  <c r="Y1506" i="8"/>
  <c r="Z1334" i="8"/>
  <c r="Z1500" i="8"/>
  <c r="Z1689" i="8"/>
  <c r="Z1510" i="8"/>
  <c r="Z1831" i="8"/>
  <c r="Z1590" i="8"/>
  <c r="Z1382" i="8"/>
  <c r="Z1733" i="8"/>
  <c r="Y1566" i="8"/>
  <c r="Y1949" i="8"/>
  <c r="Y1673" i="8"/>
  <c r="Y1459" i="8"/>
  <c r="Z1606" i="8"/>
  <c r="Y1446" i="8"/>
  <c r="Y1630" i="8"/>
  <c r="Y1452" i="8"/>
  <c r="Y663" i="8"/>
  <c r="Z2220" i="8"/>
  <c r="Y2082" i="8"/>
  <c r="Y2204" i="8"/>
  <c r="Y2022" i="8"/>
  <c r="Y2211" i="8"/>
  <c r="Z2027" i="8"/>
  <c r="Z667" i="8"/>
  <c r="Z1818" i="8"/>
  <c r="Y1463" i="8"/>
  <c r="Z1385" i="8"/>
  <c r="Y1686" i="8"/>
  <c r="Y1887" i="8"/>
  <c r="Y1368" i="8"/>
  <c r="Y1705" i="8"/>
  <c r="Y1892" i="8"/>
  <c r="Z1531" i="8"/>
  <c r="Y1924" i="8"/>
  <c r="Z1627" i="8"/>
  <c r="Y2107" i="8"/>
  <c r="Z1844" i="8"/>
  <c r="Z1336" i="8"/>
  <c r="Z1744" i="8"/>
  <c r="Y1957" i="8"/>
  <c r="Y1568" i="8"/>
  <c r="Y108" i="8"/>
  <c r="Y1537" i="8"/>
  <c r="Y2151" i="8"/>
  <c r="Y1824" i="8"/>
  <c r="Y1486" i="8"/>
  <c r="Z1865" i="8"/>
  <c r="Y1589" i="8"/>
  <c r="Y1997" i="8"/>
  <c r="Z1742" i="8"/>
  <c r="Y1617" i="8"/>
  <c r="Z1462" i="8"/>
  <c r="Z1911" i="8"/>
  <c r="Z1644" i="8"/>
  <c r="Z1455" i="8"/>
  <c r="Z1827" i="8"/>
  <c r="Z1603" i="8"/>
  <c r="Z1465" i="8"/>
  <c r="Y991" i="8"/>
  <c r="Z2107" i="8"/>
  <c r="Y729" i="8"/>
  <c r="Y2179" i="8"/>
  <c r="Y775" i="8"/>
  <c r="Z1542" i="8"/>
  <c r="Z1813" i="8"/>
  <c r="Y2197" i="8"/>
  <c r="Y2007" i="8"/>
  <c r="Z1045" i="8"/>
  <c r="Z1725" i="8"/>
  <c r="Y1432" i="8"/>
  <c r="Y88" i="8"/>
  <c r="Y1679" i="8"/>
  <c r="Z1880" i="8"/>
  <c r="Y1331" i="8"/>
  <c r="Y1678" i="8"/>
  <c r="Y1862" i="8"/>
  <c r="Y1502" i="8"/>
  <c r="Z1891" i="8"/>
  <c r="Y1605" i="8"/>
  <c r="Z2061" i="8"/>
  <c r="Z1795" i="8"/>
  <c r="Z2066" i="8"/>
  <c r="Y1634" i="8"/>
  <c r="Z1940" i="8"/>
  <c r="Z1545" i="8"/>
  <c r="Z1922" i="8"/>
  <c r="Y1529" i="8"/>
  <c r="Z2117" i="8"/>
  <c r="Y1818" i="8"/>
  <c r="Y1426" i="8"/>
  <c r="Y1854" i="8"/>
  <c r="Z1559" i="8"/>
  <c r="Y1992" i="8"/>
  <c r="Z1732" i="8"/>
  <c r="Z1610" i="8"/>
  <c r="Z1456" i="8"/>
  <c r="Z1868" i="8"/>
  <c r="Z1638" i="8"/>
  <c r="Y1443" i="8"/>
  <c r="Z1807" i="8"/>
  <c r="Y1599" i="8"/>
  <c r="Y1455" i="8"/>
  <c r="Z1765" i="8"/>
  <c r="Z1490" i="8"/>
  <c r="Z1659" i="8"/>
  <c r="Z1483" i="8"/>
  <c r="Z1668" i="8"/>
  <c r="Y96" i="8"/>
  <c r="Z1790" i="8"/>
  <c r="Y1555" i="8"/>
  <c r="Z1360" i="8"/>
  <c r="Y1714" i="8"/>
  <c r="Z1541" i="8"/>
  <c r="Z107" i="8"/>
  <c r="Y1653" i="8"/>
  <c r="Z1440" i="8"/>
  <c r="Z1583" i="8"/>
  <c r="Z1428" i="8"/>
  <c r="Z1595" i="8"/>
  <c r="Y1428" i="8"/>
  <c r="Z1657" i="8"/>
  <c r="Y1468" i="8"/>
  <c r="Z1875" i="8"/>
  <c r="Y1697" i="8"/>
  <c r="Y1508" i="8"/>
  <c r="Z1287" i="8"/>
  <c r="Z1167" i="8"/>
  <c r="Z1269" i="8"/>
  <c r="Y1310" i="8"/>
  <c r="Y1083" i="8"/>
  <c r="Y1122" i="8"/>
  <c r="Y1162" i="8"/>
  <c r="Y1176" i="8"/>
  <c r="Z1216" i="8"/>
  <c r="Y1172" i="8"/>
  <c r="Y1081" i="8"/>
  <c r="Z83" i="8"/>
  <c r="Y61" i="8"/>
  <c r="Y1313" i="8"/>
  <c r="Z1077" i="8"/>
  <c r="Z1302" i="8"/>
  <c r="Y1101" i="8"/>
  <c r="Z1295" i="8"/>
  <c r="Y2096" i="8"/>
  <c r="Z1997" i="8"/>
  <c r="Y705" i="8"/>
  <c r="Z732" i="8"/>
  <c r="Y985" i="8"/>
  <c r="Y1379" i="8"/>
  <c r="Z2164" i="8"/>
  <c r="Z1935" i="8"/>
  <c r="Z1915" i="8"/>
  <c r="Y2084" i="8"/>
  <c r="Z2185" i="8"/>
  <c r="Z1629" i="8"/>
  <c r="Y1840" i="8"/>
  <c r="Y1953" i="8"/>
  <c r="Y1671" i="8"/>
  <c r="Z1850" i="8"/>
  <c r="Z96" i="8"/>
  <c r="Z1885" i="8"/>
  <c r="Z1569" i="8"/>
  <c r="Z2055" i="8"/>
  <c r="Y1788" i="8"/>
  <c r="Y2055" i="8"/>
  <c r="Y1619" i="8"/>
  <c r="Z1903" i="8"/>
  <c r="AA1903" i="8" s="1"/>
  <c r="Z1514" i="8"/>
  <c r="Z1917" i="8"/>
  <c r="Z1486" i="8"/>
  <c r="Y110" i="8"/>
  <c r="Y1812" i="8"/>
  <c r="Y1357" i="8"/>
  <c r="Y1836" i="8"/>
  <c r="Y1544" i="8"/>
  <c r="Z1976" i="8"/>
  <c r="Z1720" i="8"/>
  <c r="Z1600" i="8"/>
  <c r="Y1450" i="8"/>
  <c r="Z1863" i="8"/>
  <c r="Y1628" i="8"/>
  <c r="Y1419" i="8"/>
  <c r="Z1797" i="8"/>
  <c r="Y1592" i="8"/>
  <c r="Z1442" i="8"/>
  <c r="Z1730" i="8"/>
  <c r="Y1484" i="8"/>
  <c r="Z1643" i="8"/>
  <c r="Z1464" i="8"/>
  <c r="Z1626" i="8"/>
  <c r="Y1483" i="8"/>
  <c r="Y104" i="8"/>
  <c r="Y1548" i="8"/>
  <c r="Y1344" i="8"/>
  <c r="Y1709" i="8"/>
  <c r="Y1527" i="8"/>
  <c r="Y1909" i="8"/>
  <c r="Y1636" i="8"/>
  <c r="Y1434" i="8"/>
  <c r="Z1576" i="8"/>
  <c r="Y1416" i="8"/>
  <c r="Y1583" i="8"/>
  <c r="Y1398" i="8"/>
  <c r="Z1640" i="8"/>
  <c r="Y94" i="8"/>
  <c r="Y1870" i="8"/>
  <c r="Y1687" i="8"/>
  <c r="Y1487" i="8"/>
  <c r="Y1257" i="8"/>
  <c r="Y2735" i="8"/>
  <c r="Z1929" i="8"/>
  <c r="Y928" i="8"/>
  <c r="Z874" i="8"/>
  <c r="Y914" i="8"/>
  <c r="Y2234" i="8"/>
  <c r="Z1010" i="8"/>
  <c r="Y111" i="8"/>
  <c r="Y756" i="8"/>
  <c r="Z921" i="8"/>
  <c r="Z1909" i="8"/>
  <c r="Z2047" i="8"/>
  <c r="Y2139" i="8"/>
  <c r="Y1503" i="8"/>
  <c r="Y1768" i="8"/>
  <c r="Z1947" i="8"/>
  <c r="Y1664" i="8"/>
  <c r="Y1839" i="8"/>
  <c r="Z1473" i="8"/>
  <c r="Z1879" i="8"/>
  <c r="Y1531" i="8"/>
  <c r="Z2045" i="8"/>
  <c r="Y1775" i="8"/>
  <c r="Z2050" i="8"/>
  <c r="Z1561" i="8"/>
  <c r="Z1890" i="8"/>
  <c r="Z1471" i="8"/>
  <c r="Y1912" i="8"/>
  <c r="Y95" i="8"/>
  <c r="Z2091" i="8"/>
  <c r="Y1773" i="8"/>
  <c r="Y1327" i="8"/>
  <c r="Z1817" i="8"/>
  <c r="Y1513" i="8"/>
  <c r="Z1960" i="8"/>
  <c r="Z1701" i="8"/>
  <c r="Z1593" i="8"/>
  <c r="Y1444" i="8"/>
  <c r="Z1858" i="8"/>
  <c r="Y1622" i="8"/>
  <c r="Y1407" i="8"/>
  <c r="Z1776" i="8"/>
  <c r="Y1586" i="8"/>
  <c r="Z1436" i="8"/>
  <c r="Z1715" i="8"/>
  <c r="Z1454" i="8"/>
  <c r="Y1632" i="8"/>
  <c r="Y1454" i="8"/>
  <c r="Z1620" i="8"/>
  <c r="Y1477" i="8"/>
  <c r="Y1764" i="8"/>
  <c r="Y1534" i="8"/>
  <c r="Y1328" i="8"/>
  <c r="Y1683" i="8"/>
  <c r="Y1489" i="8"/>
  <c r="Z1887" i="8"/>
  <c r="Y1607" i="8"/>
  <c r="Y1422" i="8"/>
  <c r="Y1554" i="8"/>
  <c r="Y1410" i="8"/>
  <c r="Y1576" i="8"/>
  <c r="Y1392" i="8"/>
  <c r="Z1618" i="8"/>
  <c r="Y1439" i="8"/>
  <c r="Z1854" i="8"/>
  <c r="Y1666" i="8"/>
  <c r="Y1474" i="8"/>
  <c r="Z1241" i="8"/>
  <c r="Z1284" i="8"/>
  <c r="Z48" i="8"/>
  <c r="Y792" i="8"/>
  <c r="Z907" i="8"/>
  <c r="Z2203" i="8"/>
  <c r="Z952" i="8"/>
  <c r="Y1979" i="8"/>
  <c r="Z708" i="8"/>
  <c r="Y898" i="8"/>
  <c r="Z1802" i="8"/>
  <c r="Y2031" i="8"/>
  <c r="Y2124" i="8"/>
  <c r="Y1475" i="8"/>
  <c r="Z1761" i="8"/>
  <c r="Y1937" i="8"/>
  <c r="Y1643" i="8"/>
  <c r="Z1820" i="8"/>
  <c r="Z1451" i="8"/>
  <c r="Z1867" i="8"/>
  <c r="Z1501" i="8"/>
  <c r="Z2018" i="8"/>
  <c r="Y1710" i="8"/>
  <c r="Y2045" i="8"/>
  <c r="Y1538" i="8"/>
  <c r="Z1884" i="8"/>
  <c r="Z1457" i="8"/>
  <c r="Y1837" i="8"/>
  <c r="Y1457" i="8"/>
  <c r="Z2059" i="8"/>
  <c r="Y1765" i="8"/>
  <c r="Y2091" i="8"/>
  <c r="Y1793" i="8"/>
  <c r="Y1493" i="8"/>
  <c r="Z1955" i="8"/>
  <c r="Y1695" i="8"/>
  <c r="Z1574" i="8"/>
  <c r="Y1414" i="8"/>
  <c r="Z1843" i="8"/>
  <c r="Z1599" i="8"/>
  <c r="Z1395" i="8"/>
  <c r="Y1743" i="8"/>
  <c r="Z1579" i="8"/>
  <c r="Z1418" i="8"/>
  <c r="Y1690" i="8"/>
  <c r="Y1442" i="8"/>
  <c r="Y1627" i="8"/>
  <c r="Z1448" i="8"/>
  <c r="Z1614" i="8"/>
  <c r="Z1470" i="8"/>
  <c r="Z1747" i="8"/>
  <c r="Z1527" i="8"/>
  <c r="Z1898" i="8"/>
  <c r="Z1673" i="8"/>
  <c r="Y1482" i="8"/>
  <c r="Z1871" i="8"/>
  <c r="Y1601" i="8"/>
  <c r="Z1416" i="8"/>
  <c r="Y1547" i="8"/>
  <c r="Y1404" i="8"/>
  <c r="Y1565" i="8"/>
  <c r="Z1386" i="8"/>
  <c r="Z1612" i="8"/>
  <c r="Z1427" i="8"/>
  <c r="Z1824" i="8"/>
  <c r="Z1646" i="8"/>
  <c r="Z1438" i="8"/>
  <c r="Y1225" i="8"/>
  <c r="Y565" i="8"/>
  <c r="Z2290" i="8"/>
  <c r="Z865" i="8"/>
  <c r="Z829" i="8"/>
  <c r="Y997" i="8"/>
  <c r="Y1996" i="8"/>
  <c r="Y2002" i="8"/>
  <c r="Z2266" i="8"/>
  <c r="Y1711" i="8"/>
  <c r="Z662" i="8"/>
  <c r="Z2312" i="8"/>
  <c r="Y2033" i="8"/>
  <c r="Y1964" i="8"/>
  <c r="Y2100" i="8"/>
  <c r="Y1415" i="8"/>
  <c r="Z1746" i="8"/>
  <c r="Y1914" i="8"/>
  <c r="Y1524" i="8"/>
  <c r="Y1789" i="8"/>
  <c r="Z1383" i="8"/>
  <c r="Y1832" i="8"/>
  <c r="Y1465" i="8"/>
  <c r="Y2009" i="8"/>
  <c r="Z1662" i="8"/>
  <c r="Z1967" i="8"/>
  <c r="Y1530" i="8"/>
  <c r="Y1878" i="8"/>
  <c r="Z1419" i="8"/>
  <c r="Y1794" i="8"/>
  <c r="Z1426" i="8"/>
  <c r="Y2044" i="8"/>
  <c r="Y1750" i="8"/>
  <c r="Z2080" i="8"/>
  <c r="Z1785" i="8"/>
  <c r="Z1485" i="8"/>
  <c r="Y1902" i="8"/>
  <c r="Y1688" i="8"/>
  <c r="Z1568" i="8"/>
  <c r="Y1408" i="8"/>
  <c r="Y1833" i="8"/>
  <c r="Z1592" i="8"/>
  <c r="Y1384" i="8"/>
  <c r="Y1735" i="8"/>
  <c r="Y2117" i="8"/>
  <c r="Z830" i="8"/>
  <c r="Z798" i="8"/>
  <c r="Y53" i="8"/>
  <c r="Y107" i="8"/>
  <c r="Y1988" i="8"/>
  <c r="Y2248" i="8"/>
  <c r="Z1617" i="8"/>
  <c r="Z1056" i="8"/>
  <c r="Z2275" i="8"/>
  <c r="Y1965" i="8"/>
  <c r="Z1948" i="8"/>
  <c r="Z2078" i="8"/>
  <c r="Z1407" i="8"/>
  <c r="Z1705" i="8"/>
  <c r="Y1905" i="8"/>
  <c r="Y1509" i="8"/>
  <c r="Y1782" i="8"/>
  <c r="Z90" i="8"/>
  <c r="Z1826" i="8"/>
  <c r="Y1451" i="8"/>
  <c r="Z2004" i="8"/>
  <c r="Y1649" i="8"/>
  <c r="Y1962" i="8"/>
  <c r="Y1472" i="8"/>
  <c r="Z1866" i="8"/>
  <c r="Y1389" i="8"/>
  <c r="Z1786" i="8"/>
  <c r="Y1396" i="8"/>
  <c r="Y1982" i="8"/>
  <c r="Z1738" i="8"/>
  <c r="Y2075" i="8"/>
  <c r="Z1772" i="8"/>
  <c r="Y1456" i="8"/>
  <c r="Z1895" i="8"/>
  <c r="Y1646" i="8"/>
  <c r="Y1563" i="8"/>
  <c r="Z1396" i="8"/>
  <c r="Z1792" i="8"/>
  <c r="Z1586" i="8"/>
  <c r="Z1378" i="8"/>
  <c r="Y1731" i="8"/>
  <c r="Z1556" i="8"/>
  <c r="Y1395" i="8"/>
  <c r="Z1615" i="8"/>
  <c r="Z1430" i="8"/>
  <c r="Y1615" i="8"/>
  <c r="Y1424" i="8"/>
  <c r="Z1597" i="8"/>
  <c r="Z1460" i="8"/>
  <c r="Z1683" i="8"/>
  <c r="Y1510" i="8"/>
  <c r="Z1861" i="8"/>
  <c r="Y1648" i="8"/>
  <c r="Z1459" i="8"/>
  <c r="Z1830" i="8"/>
  <c r="Y1584" i="8"/>
  <c r="Z1404" i="8"/>
  <c r="Y1526" i="8"/>
  <c r="Z1392" i="8"/>
  <c r="Y1540" i="8"/>
  <c r="Z89" i="8"/>
  <c r="Z1588" i="8"/>
  <c r="Y89" i="8"/>
  <c r="Z1814" i="8"/>
  <c r="Z1634" i="8"/>
  <c r="Y1403" i="8"/>
  <c r="Y1197" i="8"/>
  <c r="Z1208" i="8"/>
  <c r="Y1193" i="8"/>
  <c r="Y1236" i="8"/>
  <c r="Y1282" i="8"/>
  <c r="Y1322" i="8"/>
  <c r="Y1097" i="8"/>
  <c r="Y1112" i="8"/>
  <c r="Y73" i="8"/>
  <c r="Z1289" i="8"/>
  <c r="Y1107" i="8"/>
  <c r="Z1222" i="8"/>
  <c r="Y1226" i="8"/>
  <c r="Z1262" i="8"/>
  <c r="Y1240" i="8"/>
  <c r="Y87" i="8"/>
  <c r="Y951" i="8"/>
  <c r="Z1042" i="8"/>
  <c r="Z50" i="8"/>
  <c r="Z1021" i="8"/>
  <c r="Z1937" i="8"/>
  <c r="Y2192" i="8"/>
  <c r="Z1580" i="8"/>
  <c r="Y1009" i="8"/>
  <c r="Z2221" i="8"/>
  <c r="Y1930" i="8"/>
  <c r="Z1881" i="8"/>
  <c r="Y2052" i="8"/>
  <c r="Z1331" i="8"/>
  <c r="Y1699" i="8"/>
  <c r="Z1892" i="8"/>
  <c r="Z1481" i="8"/>
  <c r="Y1776" i="8"/>
  <c r="Y1367" i="8"/>
  <c r="Y1820" i="8"/>
  <c r="Z1443" i="8"/>
  <c r="Y1989" i="8"/>
  <c r="Z1619" i="8"/>
  <c r="Y1923" i="8"/>
  <c r="Y1420" i="8"/>
  <c r="Z1855" i="8"/>
  <c r="Y1376" i="8"/>
  <c r="Z1780" i="8"/>
  <c r="Z1327" i="8"/>
  <c r="Y1977" i="8"/>
  <c r="Y1721" i="8"/>
  <c r="Y2059" i="8"/>
  <c r="Z1764" i="8"/>
  <c r="Y1433" i="8"/>
  <c r="Y1889" i="8"/>
  <c r="Y1574" i="8"/>
  <c r="Z1544" i="8"/>
  <c r="Y1390" i="8"/>
  <c r="Y1786" i="8"/>
  <c r="Y1580" i="8"/>
  <c r="Y1362" i="8"/>
  <c r="Y1726" i="8"/>
  <c r="Y1550" i="8"/>
  <c r="Y1378" i="8"/>
  <c r="Z1598" i="8"/>
  <c r="Z1424" i="8"/>
  <c r="Z1602" i="8"/>
  <c r="Z1412" i="8"/>
  <c r="Y1591" i="8"/>
  <c r="Y1448" i="8"/>
  <c r="Z1663" i="8"/>
  <c r="Z1482" i="8"/>
  <c r="Z1856" i="8"/>
  <c r="Y1642" i="8"/>
  <c r="Y1447" i="8"/>
  <c r="Y1805" i="8"/>
  <c r="Z1533" i="8"/>
  <c r="Y93" i="8"/>
  <c r="Y1520" i="8"/>
  <c r="Y91" i="8"/>
  <c r="Z1532" i="8"/>
  <c r="Y32" i="8"/>
  <c r="Y900" i="8"/>
  <c r="Y1017" i="8"/>
  <c r="Z2289" i="8"/>
  <c r="Z1006" i="8"/>
  <c r="Y1659" i="8"/>
  <c r="Y2176" i="8"/>
  <c r="Y703" i="8"/>
  <c r="Y2265" i="8"/>
  <c r="Y2152" i="8"/>
  <c r="Y1907" i="8"/>
  <c r="Z1852" i="8"/>
  <c r="Z1933" i="8"/>
  <c r="Z2094" i="8"/>
  <c r="Z1685" i="8"/>
  <c r="Y1880" i="8"/>
  <c r="Y1466" i="8"/>
  <c r="Z1769" i="8"/>
  <c r="Y1352" i="8"/>
  <c r="Z1801" i="8"/>
  <c r="Y1421" i="8"/>
  <c r="Z1978" i="8"/>
  <c r="Z1591" i="8"/>
  <c r="Y1897" i="8"/>
  <c r="Y1397" i="8"/>
  <c r="Z1837" i="8"/>
  <c r="Y1371" i="8"/>
  <c r="Z1773" i="8"/>
  <c r="Y2240" i="8"/>
  <c r="Y1966" i="8"/>
  <c r="Y1715" i="8"/>
  <c r="Z2043" i="8"/>
  <c r="Y1738" i="8"/>
  <c r="Z1402" i="8"/>
  <c r="Z1842" i="8"/>
  <c r="Z1477" i="8"/>
  <c r="Z1537" i="8"/>
  <c r="Z1379" i="8"/>
  <c r="Z1743" i="8"/>
  <c r="Y1557" i="8"/>
  <c r="Z1340" i="8"/>
  <c r="Z1721" i="8"/>
  <c r="Y1543" i="8"/>
  <c r="Z1374" i="8"/>
  <c r="Y1579" i="8"/>
  <c r="Y1418" i="8"/>
  <c r="Y1598" i="8"/>
  <c r="Y1400" i="8"/>
  <c r="Y1578" i="8"/>
  <c r="Z1423" i="8"/>
  <c r="Z1648" i="8"/>
  <c r="Z1476" i="8"/>
  <c r="Y1851" i="8"/>
  <c r="Z1636" i="8"/>
  <c r="Z1434" i="8"/>
  <c r="Z1779" i="8"/>
  <c r="Z1526" i="8"/>
  <c r="Z91" i="8"/>
  <c r="Y1504" i="8"/>
  <c r="Y1354" i="8"/>
  <c r="Y1514" i="8"/>
  <c r="Y1348" i="8"/>
  <c r="Y2051" i="8"/>
  <c r="Y874" i="8"/>
  <c r="Z1062" i="8"/>
  <c r="Z2134" i="8"/>
  <c r="Y1894" i="8"/>
  <c r="Y2229" i="8"/>
  <c r="Y969" i="8"/>
  <c r="Z2131" i="8"/>
  <c r="Y1004" i="8"/>
  <c r="Y2241" i="8"/>
  <c r="Z2147" i="8"/>
  <c r="Z1876" i="8"/>
  <c r="Y1834" i="8"/>
  <c r="Y1920" i="8"/>
  <c r="Z2083" i="8"/>
  <c r="Z1664" i="8"/>
  <c r="Z1862" i="8"/>
  <c r="Y1391" i="8"/>
  <c r="Y1753" i="8"/>
  <c r="Y2056" i="8"/>
  <c r="Y1769" i="8"/>
  <c r="Z2233" i="8"/>
  <c r="Y1927" i="8"/>
  <c r="Z1538" i="8"/>
  <c r="Y1849" i="8"/>
  <c r="Y1358" i="8"/>
  <c r="Y1800" i="8"/>
  <c r="Y1365" i="8"/>
  <c r="Z1727" i="8"/>
  <c r="Z2226" i="8"/>
  <c r="Y1961" i="8"/>
  <c r="Z1681" i="8"/>
  <c r="Z2012" i="8"/>
  <c r="Z1708" i="8"/>
  <c r="Y1380" i="8"/>
  <c r="Z1823" i="8"/>
  <c r="Z1463" i="8"/>
  <c r="Z1530" i="8"/>
  <c r="Y90" i="8"/>
  <c r="Z1735" i="8"/>
  <c r="Z1550" i="8"/>
  <c r="Y1946" i="8"/>
  <c r="Z1695" i="8"/>
  <c r="Y1536" i="8"/>
  <c r="Z1356" i="8"/>
  <c r="Y1573" i="8"/>
  <c r="Y1406" i="8"/>
  <c r="Z1578" i="8"/>
  <c r="Y1394" i="8"/>
  <c r="Y1572" i="8"/>
  <c r="Y1412" i="8"/>
  <c r="Z1642" i="8"/>
  <c r="Y1470" i="8"/>
  <c r="Z1811" i="8"/>
  <c r="Z1607" i="8"/>
  <c r="Z1422" i="8"/>
  <c r="Y1763" i="8"/>
  <c r="Z1520" i="8"/>
  <c r="Z1365" i="8"/>
  <c r="Z1498" i="8"/>
  <c r="Z1348" i="8"/>
  <c r="Y1498" i="8"/>
  <c r="Y1332" i="8"/>
  <c r="Z1564" i="8"/>
  <c r="Z1342" i="8"/>
  <c r="Z1794" i="8"/>
  <c r="Y1612" i="8"/>
  <c r="Z1376" i="8"/>
  <c r="Y1154" i="8"/>
  <c r="Z1139" i="8"/>
  <c r="Y1150" i="8"/>
  <c r="Y77" i="8"/>
  <c r="Y1235" i="8"/>
  <c r="Y1281" i="8"/>
  <c r="Y84" i="8"/>
  <c r="Z1218" i="8"/>
  <c r="Y1109" i="8"/>
  <c r="Z1213" i="8"/>
  <c r="Z1106" i="8"/>
  <c r="Y1315" i="8"/>
  <c r="Y1184" i="8"/>
  <c r="Z1200" i="8"/>
  <c r="Y1196" i="8"/>
  <c r="Y1270" i="8"/>
  <c r="Z1141" i="8"/>
  <c r="Z860" i="8"/>
  <c r="Z840" i="8"/>
  <c r="Z2688" i="8"/>
  <c r="Z1982" i="8"/>
  <c r="Z1938" i="8"/>
  <c r="Z929" i="8"/>
  <c r="Y1987" i="8"/>
  <c r="Y2291" i="8"/>
  <c r="Y2222" i="8"/>
  <c r="Y2071" i="8"/>
  <c r="Z1810" i="8"/>
  <c r="Z1706" i="8"/>
  <c r="Z1777" i="8"/>
  <c r="Y2020" i="8"/>
  <c r="Z1621" i="8"/>
  <c r="Z1839" i="8"/>
  <c r="Z1367" i="8"/>
  <c r="Y1717" i="8"/>
  <c r="Z2029" i="8"/>
  <c r="Y1745" i="8"/>
  <c r="Y2199" i="8"/>
  <c r="Z1918" i="8"/>
  <c r="Z1450" i="8"/>
  <c r="Z1825" i="8"/>
  <c r="Y2076" i="8"/>
  <c r="Y1757" i="8"/>
  <c r="Y2013" i="8"/>
  <c r="Z1647" i="8"/>
  <c r="Z2206" i="8"/>
  <c r="Z1950" i="8"/>
  <c r="Y1603" i="8"/>
  <c r="Z1971" i="8"/>
  <c r="Y1681" i="8"/>
  <c r="Y2080" i="8"/>
  <c r="Y1779" i="8"/>
  <c r="Y1402" i="8"/>
  <c r="Z1512" i="8"/>
  <c r="Z1346" i="8"/>
  <c r="Z1700" i="8"/>
  <c r="Z1536" i="8"/>
  <c r="Z1927" i="8"/>
  <c r="Z1675" i="8"/>
  <c r="Z1522" i="8"/>
  <c r="Z1847" i="8"/>
  <c r="Z1549" i="8"/>
  <c r="Z1394" i="8"/>
  <c r="Y1549" i="8"/>
  <c r="Z1370" i="8"/>
  <c r="Z1548" i="8"/>
  <c r="Y1370" i="8"/>
  <c r="Y1620" i="8"/>
  <c r="Z1447" i="8"/>
  <c r="Y1790" i="8"/>
  <c r="Y1590" i="8"/>
  <c r="Y1382" i="8"/>
  <c r="Z1724" i="8"/>
  <c r="Y1499" i="8"/>
  <c r="Y1338" i="8"/>
  <c r="Y1488" i="8"/>
  <c r="Z993" i="8"/>
  <c r="Z998" i="8"/>
  <c r="Y2310" i="8"/>
  <c r="Y684" i="8"/>
  <c r="Z2261" i="8"/>
  <c r="Z1696" i="8"/>
  <c r="Z114" i="8"/>
  <c r="Y1971" i="8"/>
  <c r="Z1992" i="8"/>
  <c r="Z1565" i="8"/>
  <c r="Y1594" i="8"/>
  <c r="Y1740" i="8"/>
  <c r="Z1942" i="8"/>
  <c r="Y1445" i="8"/>
  <c r="Z1753" i="8"/>
  <c r="Y2005" i="8"/>
  <c r="Z1613" i="8"/>
  <c r="Z1973" i="8"/>
  <c r="Y1684" i="8"/>
  <c r="Y2163" i="8"/>
  <c r="Y1885" i="8"/>
  <c r="Y1413" i="8"/>
  <c r="Y1781" i="8"/>
  <c r="Y2039" i="8"/>
  <c r="Z1682" i="8"/>
  <c r="Y1998" i="8"/>
  <c r="Z1575" i="8"/>
  <c r="Y2188" i="8"/>
  <c r="Z1908" i="8"/>
  <c r="Y1552" i="8"/>
  <c r="Z106" i="8"/>
  <c r="Y1667" i="8"/>
  <c r="Y2027" i="8"/>
  <c r="Z101" i="8"/>
  <c r="Y1369" i="8"/>
  <c r="Z1479" i="8"/>
  <c r="Z1966" i="8"/>
  <c r="Z1660" i="8"/>
  <c r="Z1491" i="8"/>
  <c r="Z1900" i="8"/>
  <c r="Y1638" i="8"/>
  <c r="Y1491" i="8"/>
  <c r="Y1827" i="8"/>
  <c r="Y1522" i="8"/>
  <c r="Y1356" i="8"/>
  <c r="Z1528" i="8"/>
  <c r="Y1334" i="8"/>
  <c r="Z1534" i="8"/>
  <c r="Z1344" i="8"/>
  <c r="Y1608" i="8"/>
  <c r="Y1423" i="8"/>
  <c r="Z1763" i="8"/>
  <c r="Z1577" i="8"/>
  <c r="Y1360" i="8"/>
  <c r="Z1713" i="8"/>
  <c r="Z1488" i="8"/>
  <c r="Z1630" i="8"/>
  <c r="Z1458" i="8"/>
  <c r="Z1672" i="8"/>
  <c r="Z94" i="8"/>
  <c r="Z1751" i="8"/>
  <c r="Z1525" i="8"/>
  <c r="Y1929" i="8"/>
  <c r="Z1737" i="8"/>
  <c r="Y1564" i="8"/>
  <c r="Q2" i="14"/>
  <c r="Z1286" i="8"/>
  <c r="Y1325" i="8"/>
  <c r="Z1115" i="8"/>
  <c r="Z1217" i="8"/>
  <c r="Z1228" i="8"/>
  <c r="Y1262" i="8"/>
  <c r="Y1072" i="8"/>
  <c r="Z1667" i="8"/>
  <c r="Z1126" i="8"/>
  <c r="Z1193" i="8"/>
  <c r="Z1311" i="8"/>
  <c r="Z1165" i="8"/>
  <c r="Z1132" i="8"/>
  <c r="Z1135" i="8"/>
  <c r="Y1152" i="8"/>
  <c r="Z1150" i="8"/>
  <c r="Z1247" i="8"/>
  <c r="Z1169" i="8"/>
  <c r="Y1229" i="8"/>
  <c r="Z1248" i="8"/>
  <c r="Z1273" i="8"/>
  <c r="Z1290" i="8"/>
  <c r="Z1133" i="8"/>
  <c r="Y1155" i="8"/>
  <c r="Y1106" i="8"/>
  <c r="Y1068" i="8"/>
  <c r="Y1214" i="8"/>
  <c r="Y1304" i="8"/>
  <c r="Y1307" i="8"/>
  <c r="Y1082" i="8"/>
  <c r="Y1099" i="8"/>
  <c r="Y1100" i="8"/>
  <c r="Z1166" i="8"/>
  <c r="Y1216" i="8"/>
  <c r="Y1702" i="8"/>
  <c r="Y1364" i="8"/>
  <c r="Z1835" i="8"/>
  <c r="Z1452" i="8"/>
  <c r="Y1719" i="8"/>
  <c r="Z1805" i="8"/>
  <c r="Y1464" i="8"/>
  <c r="Z1679" i="8"/>
  <c r="Y97" i="8"/>
  <c r="Y1387" i="8"/>
  <c r="Y1611" i="8"/>
  <c r="Z1710" i="8"/>
  <c r="Z1693" i="8"/>
  <c r="Y1947" i="8"/>
  <c r="Z1120" i="8"/>
  <c r="Z1093" i="8"/>
  <c r="Y1265" i="8"/>
  <c r="Z1783" i="8"/>
  <c r="Z1272" i="8"/>
  <c r="Z1144" i="8"/>
  <c r="Z1226" i="8"/>
  <c r="Z65" i="8"/>
  <c r="Z1209" i="8"/>
  <c r="Z1073" i="8"/>
  <c r="Z1149" i="8"/>
  <c r="Z1263" i="8"/>
  <c r="Z1264" i="8"/>
  <c r="Z1099" i="8"/>
  <c r="Y1074" i="8"/>
  <c r="Z73" i="8"/>
  <c r="Y1170" i="8"/>
  <c r="Z1111" i="8"/>
  <c r="Y1069" i="8"/>
  <c r="Y1228" i="8"/>
  <c r="Z1151" i="8"/>
  <c r="Y1321" i="8"/>
  <c r="Y1098" i="8"/>
  <c r="Y1113" i="8"/>
  <c r="Y64" i="8"/>
  <c r="Z1194" i="8"/>
  <c r="Y1326" i="8"/>
  <c r="Z1707" i="8"/>
  <c r="Y1386" i="8"/>
  <c r="Z1364" i="8"/>
  <c r="Z1475" i="8"/>
  <c r="Y1756" i="8"/>
  <c r="Y1882" i="8"/>
  <c r="Y1500" i="8"/>
  <c r="Z1350" i="8"/>
  <c r="Z1529" i="8"/>
  <c r="Z1432" i="8"/>
  <c r="Z1661" i="8"/>
  <c r="Z1758" i="8"/>
  <c r="Y1791" i="8"/>
  <c r="Y1732" i="8"/>
  <c r="Z1113" i="8"/>
  <c r="Z1265" i="8"/>
  <c r="Z1122" i="8"/>
  <c r="Z1211" i="8"/>
  <c r="Y1243" i="8"/>
  <c r="Y1156" i="8"/>
  <c r="Y1323" i="8"/>
  <c r="Z1299" i="8"/>
  <c r="Z1326" i="8"/>
  <c r="Z1366" i="8"/>
  <c r="Z1155" i="8"/>
  <c r="Z1100" i="8"/>
  <c r="Y1217" i="8"/>
  <c r="Y1218" i="8"/>
  <c r="Z1288" i="8"/>
  <c r="Z1172" i="8"/>
  <c r="Z1191" i="8"/>
  <c r="Z1177" i="8"/>
  <c r="Y1231" i="8"/>
  <c r="Y1232" i="8"/>
  <c r="Z1244" i="8"/>
  <c r="Z1181" i="8"/>
  <c r="Z1145" i="8"/>
  <c r="Y1167" i="8"/>
  <c r="Z1183" i="8"/>
  <c r="Z1219" i="8"/>
  <c r="Y1245" i="8"/>
  <c r="Y1241" i="8"/>
  <c r="Z1204" i="8"/>
  <c r="Z1205" i="8"/>
  <c r="Z1128" i="8"/>
  <c r="Z77" i="8"/>
  <c r="Y1247" i="8"/>
  <c r="Z1225" i="8"/>
  <c r="Y1248" i="8"/>
  <c r="Z1281" i="8"/>
  <c r="Z1087" i="8"/>
  <c r="Z1197" i="8"/>
  <c r="Z1157" i="8"/>
  <c r="Z1182" i="8"/>
  <c r="Y1181" i="8"/>
  <c r="Z1199" i="8"/>
  <c r="Z1279" i="8"/>
  <c r="Z1235" i="8"/>
  <c r="Y1261" i="8"/>
  <c r="Z1221" i="8"/>
  <c r="Y1252" i="8"/>
  <c r="Y1087" i="8"/>
  <c r="Z1158" i="8"/>
  <c r="Y1198" i="8"/>
  <c r="Z1270" i="8"/>
  <c r="Y1168" i="8"/>
  <c r="Y1244" i="8"/>
  <c r="Y1137" i="8"/>
  <c r="Y62" i="8"/>
  <c r="Y63" i="8"/>
  <c r="Y1123" i="8"/>
  <c r="Y1124" i="8"/>
  <c r="Z1238" i="8"/>
  <c r="Y1342" i="8"/>
  <c r="Z1717" i="8"/>
  <c r="Z1474" i="8"/>
  <c r="Z92" i="8"/>
  <c r="Z1494" i="8"/>
  <c r="Z1841" i="8"/>
  <c r="Y1366" i="8"/>
  <c r="Y1528" i="8"/>
  <c r="Y1374" i="8"/>
  <c r="Y1562" i="8"/>
  <c r="Y1772" i="8"/>
  <c r="Z2003" i="8"/>
  <c r="Y2024" i="8"/>
  <c r="Y1609" i="8"/>
  <c r="Y1263" i="8"/>
  <c r="Z82" i="8"/>
  <c r="Y75" i="8"/>
  <c r="Y1277" i="8"/>
  <c r="Z1237" i="8"/>
  <c r="Y1269" i="8"/>
  <c r="Y1103" i="8"/>
  <c r="Z1174" i="8"/>
  <c r="Y1212" i="8"/>
  <c r="Z1175" i="8"/>
  <c r="Y1286" i="8"/>
  <c r="Z1276" i="8"/>
  <c r="Y1080" i="8"/>
  <c r="Y1121" i="8"/>
  <c r="Y1136" i="8"/>
  <c r="Z1137" i="8"/>
  <c r="Y1138" i="8"/>
  <c r="Z1254" i="8"/>
  <c r="Z1358" i="8"/>
  <c r="Z1767" i="8"/>
  <c r="Z1508" i="8"/>
  <c r="Z1439" i="8"/>
  <c r="Z1540" i="8"/>
  <c r="Y1944" i="8"/>
  <c r="Z1411" i="8"/>
  <c r="Y1542" i="8"/>
  <c r="Z1400" i="8"/>
  <c r="Y1616" i="8"/>
  <c r="Y1785" i="8"/>
  <c r="Y2028" i="8"/>
  <c r="Y2040" i="8"/>
  <c r="Z1859" i="8"/>
  <c r="Y1126" i="8"/>
  <c r="Z1239" i="8"/>
  <c r="Y1264" i="8"/>
  <c r="Z1173" i="8"/>
  <c r="Z1233" i="8"/>
  <c r="Z1307" i="8"/>
  <c r="Y1279" i="8"/>
  <c r="Y1280" i="8"/>
  <c r="Z1267" i="8"/>
  <c r="Z1214" i="8"/>
  <c r="Y1209" i="8"/>
  <c r="Z1315" i="8"/>
  <c r="Z1305" i="8"/>
  <c r="Y1300" i="8"/>
  <c r="Y1291" i="8"/>
  <c r="Z1253" i="8"/>
  <c r="Y1125" i="8"/>
  <c r="Y1115" i="8"/>
  <c r="Z1188" i="8"/>
  <c r="Y1242" i="8"/>
  <c r="Z1280" i="8"/>
  <c r="Z1142" i="8"/>
  <c r="Y1316" i="8"/>
  <c r="Y1096" i="8"/>
  <c r="Y1135" i="8"/>
  <c r="Z75" i="8"/>
  <c r="Y1149" i="8"/>
  <c r="Y1165" i="8"/>
  <c r="Z87" i="8"/>
  <c r="Z1380" i="8"/>
  <c r="Z103" i="8"/>
  <c r="Z1519" i="8"/>
  <c r="Y1458" i="8"/>
  <c r="Z1589" i="8"/>
  <c r="Z1338" i="8"/>
  <c r="Y1435" i="8"/>
  <c r="Y1561" i="8"/>
  <c r="Y1436" i="8"/>
  <c r="Y1644" i="8"/>
  <c r="Y2043" i="8"/>
  <c r="Z1739" i="8"/>
  <c r="Z1684" i="8"/>
  <c r="Y2065" i="8"/>
  <c r="Y2660" i="8"/>
  <c r="Z78" i="8"/>
  <c r="Z1108" i="8"/>
  <c r="Z1220" i="8"/>
  <c r="Z1143" i="8"/>
  <c r="Z1243" i="8"/>
  <c r="Z1105" i="8"/>
  <c r="Z1198" i="8"/>
  <c r="Y1195" i="8"/>
  <c r="Y1287" i="8"/>
  <c r="Z1256" i="8"/>
  <c r="Z1176" i="8"/>
  <c r="Z1242" i="8"/>
  <c r="Z80" i="8"/>
  <c r="Y1192" i="8"/>
  <c r="Z68" i="8"/>
  <c r="Z1187" i="8"/>
  <c r="Z1096" i="8"/>
  <c r="Z1274" i="8"/>
  <c r="Z1323" i="8"/>
  <c r="Z76" i="8"/>
  <c r="Z85" i="8"/>
  <c r="Y82" i="8"/>
  <c r="Z1293" i="8"/>
  <c r="Y83" i="8"/>
  <c r="Z1072" i="8"/>
  <c r="Z74" i="8"/>
  <c r="Z1297" i="8"/>
  <c r="Z1215" i="8"/>
  <c r="Z1250" i="8"/>
  <c r="Y1223" i="8"/>
  <c r="Z1078" i="8"/>
  <c r="Z1319" i="8"/>
  <c r="Y1251" i="8"/>
  <c r="Y1303" i="8"/>
  <c r="Z1283" i="8"/>
  <c r="Y1139" i="8"/>
  <c r="Y72" i="8"/>
  <c r="Z1230" i="8"/>
  <c r="Y1274" i="8"/>
  <c r="Z1306" i="8"/>
  <c r="Z1258" i="8"/>
  <c r="Y1093" i="8"/>
  <c r="Y1120" i="8"/>
  <c r="Y74" i="8"/>
  <c r="Y1163" i="8"/>
  <c r="Y1164" i="8"/>
  <c r="Y1180" i="8"/>
  <c r="Z1271" i="8"/>
  <c r="Z1391" i="8"/>
  <c r="Z1788" i="8"/>
  <c r="Y1532" i="8"/>
  <c r="Z1468" i="8"/>
  <c r="Y1625" i="8"/>
  <c r="Z93" i="8"/>
  <c r="Y1460" i="8"/>
  <c r="Y1602" i="8"/>
  <c r="Y1501" i="8"/>
  <c r="AA1501" i="8" s="1"/>
  <c r="Z1690" i="8"/>
  <c r="Y2097" i="8"/>
  <c r="Y1787" i="8"/>
  <c r="Y1734" i="8"/>
  <c r="Y2121" i="8"/>
  <c r="Z2076" i="8"/>
  <c r="Z2693" i="8"/>
  <c r="Z1161" i="8"/>
  <c r="Y1273" i="8"/>
  <c r="Z1224" i="8"/>
  <c r="Z1294" i="8"/>
  <c r="Z1249" i="8"/>
  <c r="Z63" i="8"/>
  <c r="Z1322" i="8"/>
  <c r="Y1260" i="8"/>
  <c r="Z1207" i="8"/>
  <c r="Z1310" i="8"/>
  <c r="Y1305" i="8"/>
  <c r="Y1079" i="8"/>
  <c r="Y1306" i="8"/>
  <c r="Z1086" i="8"/>
  <c r="Z1164" i="8"/>
  <c r="Y1134" i="8"/>
  <c r="Z1229" i="8"/>
  <c r="Z1268" i="8"/>
  <c r="Y1239" i="8"/>
  <c r="Z1094" i="8"/>
  <c r="Z1121" i="8"/>
  <c r="Y1076" i="8"/>
  <c r="Y1317" i="8"/>
  <c r="Z86" i="8"/>
  <c r="Y1151" i="8"/>
  <c r="Y1153" i="8"/>
  <c r="Z1246" i="8"/>
  <c r="Y1288" i="8"/>
  <c r="Z1320" i="8"/>
  <c r="Z1300" i="8"/>
  <c r="Y1118" i="8"/>
  <c r="Z1134" i="8"/>
  <c r="Y1177" i="8"/>
  <c r="Y1178" i="8"/>
  <c r="Y1179" i="8"/>
  <c r="Y1207" i="8"/>
  <c r="Z1285" i="8"/>
  <c r="Y1427" i="8"/>
  <c r="Z1803" i="8"/>
  <c r="Z1539" i="8"/>
  <c r="Y1481" i="8"/>
  <c r="Z1641" i="8"/>
  <c r="Y1411" i="8"/>
  <c r="Z1515" i="8"/>
  <c r="Z1674" i="8"/>
  <c r="Z1516" i="8"/>
  <c r="Y1919" i="8"/>
  <c r="Y1675" i="8"/>
  <c r="Z2060" i="8"/>
  <c r="Z1352" i="8"/>
  <c r="Y2196" i="8"/>
  <c r="Z1179" i="8"/>
  <c r="Y1095" i="8"/>
  <c r="Z1298" i="8"/>
  <c r="Z1184" i="8"/>
  <c r="Y1092" i="8"/>
  <c r="Z1079" i="8"/>
  <c r="Z1325" i="8"/>
  <c r="Y1194" i="8"/>
  <c r="Y1182" i="8"/>
  <c r="Z1278" i="8"/>
  <c r="Y1314" i="8"/>
  <c r="Z1152" i="8"/>
  <c r="Z1171" i="8"/>
  <c r="Y1133" i="8"/>
  <c r="Y1148" i="8"/>
  <c r="Z1192" i="8"/>
  <c r="Y76" i="8"/>
  <c r="Y1206" i="8"/>
  <c r="Y1221" i="8"/>
  <c r="Z1168" i="8"/>
  <c r="Y1539" i="8"/>
  <c r="AA1539" i="8" s="1"/>
  <c r="Z1809" i="8"/>
  <c r="Y1553" i="8"/>
  <c r="Y1494" i="8"/>
  <c r="AA1494" i="8" s="1"/>
  <c r="Z1354" i="8"/>
  <c r="Y1476" i="8"/>
  <c r="Z1560" i="8"/>
  <c r="Z1694" i="8"/>
  <c r="Z1535" i="8"/>
  <c r="Y1941" i="8"/>
  <c r="Z1688" i="8"/>
  <c r="Y1343" i="8"/>
  <c r="Y1372" i="8"/>
  <c r="Y2227" i="8"/>
  <c r="Z1024" i="8"/>
  <c r="Y1290" i="8"/>
  <c r="Z1104" i="8"/>
  <c r="Y1255" i="8"/>
  <c r="Z1140" i="8"/>
  <c r="Y1185" i="8"/>
  <c r="Y1302" i="8"/>
  <c r="Z84" i="8"/>
  <c r="Y1094" i="8"/>
  <c r="Y1258" i="8"/>
  <c r="Y1111" i="8"/>
  <c r="Z1071" i="8"/>
  <c r="Z1116" i="8"/>
  <c r="Z1212" i="8"/>
  <c r="Y1085" i="8"/>
  <c r="Z1261" i="8"/>
  <c r="Z1314" i="8"/>
  <c r="Y1271" i="8"/>
  <c r="Z69" i="8"/>
  <c r="Z1234" i="8"/>
  <c r="Y1108" i="8"/>
  <c r="Z1095" i="8"/>
  <c r="Z1067" i="8"/>
  <c r="Y1208" i="8"/>
  <c r="Y1210" i="8"/>
  <c r="Z1292" i="8"/>
  <c r="Y1090" i="8"/>
  <c r="Z1127" i="8"/>
  <c r="Z1185" i="8"/>
  <c r="Y1158" i="8"/>
  <c r="Y1161" i="8"/>
  <c r="Y1204" i="8"/>
  <c r="Y1205" i="8"/>
  <c r="Y1220" i="8"/>
  <c r="Y1237" i="8"/>
  <c r="Y66" i="8"/>
  <c r="Y1546" i="8"/>
  <c r="Z1819" i="8"/>
  <c r="Y1570" i="8"/>
  <c r="Z1553" i="8"/>
  <c r="Z1410" i="8"/>
  <c r="Y1560" i="8"/>
  <c r="Y1597" i="8"/>
  <c r="Y1350" i="8"/>
  <c r="Y1556" i="8"/>
  <c r="Z1517" i="8"/>
  <c r="Y1950" i="8"/>
  <c r="Y1795" i="8"/>
  <c r="Z1789" i="8"/>
  <c r="Z2265" i="8"/>
  <c r="Z870" i="8"/>
  <c r="Y1189" i="8"/>
  <c r="Z1223" i="8"/>
  <c r="Y1073" i="8"/>
  <c r="Z1110" i="8"/>
  <c r="Z1075" i="8"/>
  <c r="Z1203" i="8"/>
  <c r="Y1259" i="8"/>
  <c r="Z1156" i="8"/>
  <c r="Z1309" i="8"/>
  <c r="Y1110" i="8"/>
  <c r="Z1070" i="8"/>
  <c r="Y1119" i="8"/>
  <c r="Z1085" i="8"/>
  <c r="Z1148" i="8"/>
  <c r="Z1266" i="8"/>
  <c r="Y1114" i="8"/>
  <c r="Z1277" i="8"/>
  <c r="Y1213" i="8"/>
  <c r="Y1285" i="8"/>
  <c r="Z70" i="8"/>
  <c r="Z1316" i="8"/>
  <c r="Y1117" i="8"/>
  <c r="Z1119" i="8"/>
  <c r="Z1296" i="8"/>
  <c r="Y1238" i="8"/>
  <c r="Y1224" i="8"/>
  <c r="Z1304" i="8"/>
  <c r="Y1116" i="8"/>
  <c r="Z59" i="8"/>
  <c r="Z1259" i="8"/>
  <c r="Y1174" i="8"/>
  <c r="Y1191" i="8"/>
  <c r="Y78" i="8"/>
  <c r="Y79" i="8"/>
  <c r="Z1252" i="8"/>
  <c r="Y1253" i="8"/>
  <c r="Y1128" i="8"/>
  <c r="Z1552" i="8"/>
  <c r="Y1891" i="8"/>
  <c r="Z1582" i="8"/>
  <c r="Y1606" i="8"/>
  <c r="Z1446" i="8"/>
  <c r="Z1571" i="8"/>
  <c r="Y1614" i="8"/>
  <c r="Z1388" i="8"/>
  <c r="Y1669" i="8"/>
  <c r="Z1543" i="8"/>
  <c r="Z1987" i="8"/>
  <c r="Y1838" i="8"/>
  <c r="Y1857" i="8"/>
  <c r="Y934" i="8"/>
  <c r="Y1190" i="8"/>
  <c r="Y1319" i="8"/>
  <c r="Z1245" i="8"/>
  <c r="Z1206" i="8"/>
  <c r="Y1278" i="8"/>
  <c r="Y69" i="8"/>
  <c r="Z1084" i="8"/>
  <c r="Y71" i="8"/>
  <c r="Z1103" i="8"/>
  <c r="Z1163" i="8"/>
  <c r="Z81" i="8"/>
  <c r="Y1166" i="8"/>
  <c r="Z1291" i="8"/>
  <c r="Y58" i="8"/>
  <c r="Y1297" i="8"/>
  <c r="Z1146" i="8"/>
  <c r="Y59" i="8"/>
  <c r="Y1132" i="8"/>
  <c r="Z71" i="8"/>
  <c r="Z60" i="8"/>
  <c r="Y1254" i="8"/>
  <c r="Y1256" i="8"/>
  <c r="Z1318" i="8"/>
  <c r="Y1130" i="8"/>
  <c r="Y1088" i="8"/>
  <c r="Z1275" i="8"/>
  <c r="Y1188" i="8"/>
  <c r="Y1203" i="8"/>
  <c r="Y1234" i="8"/>
  <c r="Z1251" i="8"/>
  <c r="Y1268" i="8"/>
  <c r="Y1283" i="8"/>
  <c r="Y1141" i="8"/>
  <c r="Y1582" i="8"/>
  <c r="Z1896" i="8"/>
  <c r="Y99" i="8"/>
  <c r="Z1635" i="8"/>
  <c r="Z1469" i="8"/>
  <c r="Z1584" i="8"/>
  <c r="Y1626" i="8"/>
  <c r="Y1430" i="8"/>
  <c r="Y1807" i="8"/>
  <c r="Y1685" i="8"/>
  <c r="Y1575" i="8"/>
  <c r="Z1435" i="8"/>
  <c r="Z1524" i="8"/>
  <c r="Y105" i="8"/>
  <c r="Y1171" i="8"/>
  <c r="Y1320" i="8"/>
  <c r="Z79" i="8"/>
  <c r="Z1123" i="8"/>
  <c r="Z1240" i="8"/>
  <c r="Y70" i="8"/>
  <c r="Z67" i="8"/>
  <c r="Y1222" i="8"/>
  <c r="AA1222" i="8" s="1"/>
  <c r="Y1086" i="8"/>
  <c r="Y1299" i="8"/>
  <c r="Y1145" i="8"/>
  <c r="Z1147" i="8"/>
  <c r="Z1081" i="8"/>
  <c r="Y1284" i="8"/>
  <c r="Y1272" i="8"/>
  <c r="Y60" i="8"/>
  <c r="Y1143" i="8"/>
  <c r="Y1104" i="8"/>
  <c r="Z1301" i="8"/>
  <c r="Y1200" i="8"/>
  <c r="Y1219" i="8"/>
  <c r="Y1250" i="8"/>
  <c r="Y1267" i="8"/>
  <c r="Y81" i="8"/>
  <c r="Y1295" i="8"/>
  <c r="Y1169" i="8"/>
  <c r="Y1588" i="8"/>
  <c r="Z1907" i="8"/>
  <c r="Z1677" i="8"/>
  <c r="Z1718" i="8"/>
  <c r="Y1495" i="8"/>
  <c r="Z1704" i="8"/>
  <c r="Y1490" i="8"/>
  <c r="Y1822" i="8"/>
  <c r="Z1731" i="8"/>
  <c r="Z1654" i="8"/>
  <c r="Y1480" i="8"/>
  <c r="Y1629" i="8"/>
  <c r="Z2021" i="8"/>
  <c r="Y1339" i="8"/>
  <c r="Y604" i="8"/>
  <c r="Y2677" i="8"/>
  <c r="Z1000" i="8"/>
  <c r="Z624" i="8"/>
  <c r="Z739" i="8"/>
  <c r="Z770" i="8"/>
  <c r="Q210" i="14"/>
  <c r="Q189" i="14"/>
  <c r="Q75" i="14"/>
  <c r="Q31" i="14"/>
  <c r="Q193" i="14"/>
  <c r="Q274" i="14"/>
  <c r="Q61" i="14"/>
  <c r="Q89" i="14"/>
  <c r="Q138" i="14"/>
  <c r="Q227" i="14"/>
  <c r="Q284" i="14"/>
  <c r="Q132" i="14"/>
  <c r="Q85" i="14"/>
  <c r="Q21" i="14"/>
  <c r="Q231" i="14"/>
  <c r="Q103" i="14"/>
  <c r="Q7" i="14"/>
  <c r="Q32" i="14"/>
  <c r="Y511" i="8"/>
  <c r="Y671" i="8"/>
  <c r="Y1831" i="8"/>
  <c r="Y2810" i="8"/>
  <c r="Y770" i="8"/>
  <c r="Z2264" i="8"/>
  <c r="Y1813" i="8"/>
  <c r="Z136" i="8"/>
  <c r="Z2031" i="8"/>
  <c r="Y1345" i="8"/>
  <c r="Y451" i="8"/>
  <c r="Y1635" i="8"/>
  <c r="Y487" i="8"/>
  <c r="Z972" i="8"/>
  <c r="Y1855" i="8"/>
  <c r="Y1381" i="8"/>
  <c r="Z893" i="8"/>
  <c r="Y1661" i="8"/>
  <c r="Y106" i="8"/>
  <c r="Y2782" i="8"/>
  <c r="Y1581" i="8"/>
  <c r="Y450" i="8"/>
  <c r="Y794" i="8"/>
  <c r="Z1902" i="8"/>
  <c r="Z1893" i="8"/>
  <c r="Y2721" i="8"/>
  <c r="Y1780" i="8"/>
  <c r="Y658" i="8"/>
  <c r="Z2038" i="8"/>
  <c r="Y2650" i="8"/>
  <c r="Z56" i="8"/>
  <c r="Y2751" i="8"/>
  <c r="Y633" i="8"/>
  <c r="Z740" i="8"/>
  <c r="Z1697" i="8"/>
  <c r="Z898" i="8"/>
  <c r="Y2288" i="8"/>
  <c r="Y1751" i="8"/>
  <c r="Y841" i="8"/>
  <c r="Z2132" i="8"/>
  <c r="Y785" i="8"/>
  <c r="Y1571" i="8"/>
  <c r="Q218" i="14"/>
  <c r="Q197" i="14"/>
  <c r="Q83" i="14"/>
  <c r="Q39" i="14"/>
  <c r="Q201" i="14"/>
  <c r="Q282" i="14"/>
  <c r="Q182" i="14"/>
  <c r="Q105" i="14"/>
  <c r="Q146" i="14"/>
  <c r="Q235" i="14"/>
  <c r="Q292" i="14"/>
  <c r="Q140" i="14"/>
  <c r="Q93" i="14"/>
  <c r="Q70" i="14"/>
  <c r="Q239" i="14"/>
  <c r="Q111" i="14"/>
  <c r="Q15" i="14"/>
  <c r="Q40" i="14"/>
  <c r="Y495" i="8"/>
  <c r="Y1028" i="8"/>
  <c r="Y1799" i="8"/>
  <c r="Z2780" i="8"/>
  <c r="Y738" i="8"/>
  <c r="Z2250" i="8"/>
  <c r="Y540" i="8"/>
  <c r="Z651" i="8"/>
  <c r="Z1999" i="8"/>
  <c r="Z1919" i="8"/>
  <c r="Y2805" i="8"/>
  <c r="Y1541" i="8"/>
  <c r="Y19" i="8"/>
  <c r="Z956" i="8"/>
  <c r="Z1714" i="8"/>
  <c r="Z579" i="8"/>
  <c r="Z2301" i="8"/>
  <c r="Z1551" i="8"/>
  <c r="Y1881" i="8"/>
  <c r="Y2734" i="8"/>
  <c r="Y1517" i="8"/>
  <c r="Y17" i="8"/>
  <c r="Y762" i="8"/>
  <c r="Z919" i="8"/>
  <c r="Z1870" i="8"/>
  <c r="Z1829" i="8"/>
  <c r="Y2691" i="8"/>
  <c r="Y1008" i="8"/>
  <c r="Y642" i="8"/>
  <c r="Y2626" i="8"/>
  <c r="Z2022" i="8"/>
  <c r="Y2657" i="8"/>
  <c r="Y569" i="8"/>
  <c r="Z678" i="8"/>
  <c r="Z1601" i="8"/>
  <c r="Z2230" i="8"/>
  <c r="Y2256" i="8"/>
  <c r="Y1689" i="8"/>
  <c r="Y825" i="8"/>
  <c r="Z2056" i="8"/>
  <c r="Y669" i="8"/>
  <c r="Y1523" i="8"/>
  <c r="Z1570" i="8"/>
  <c r="Y627" i="8"/>
  <c r="Z2822" i="8"/>
  <c r="Y477" i="8"/>
  <c r="Y452" i="8"/>
  <c r="Y463" i="8"/>
  <c r="Y655" i="8"/>
  <c r="Y2827" i="8"/>
  <c r="Y518" i="8"/>
  <c r="Y833" i="8"/>
  <c r="Y968" i="8"/>
  <c r="Y2254" i="8"/>
  <c r="Y1932" i="8"/>
  <c r="Q226" i="14"/>
  <c r="Q205" i="14"/>
  <c r="Q91" i="14"/>
  <c r="Q47" i="14"/>
  <c r="Q209" i="14"/>
  <c r="Q290" i="14"/>
  <c r="Q190" i="14"/>
  <c r="Q121" i="14"/>
  <c r="Q154" i="14"/>
  <c r="Q243" i="14"/>
  <c r="Q35" i="14"/>
  <c r="Q148" i="14"/>
  <c r="Q101" i="14"/>
  <c r="Q78" i="14"/>
  <c r="Q247" i="14"/>
  <c r="Q119" i="14"/>
  <c r="Q72" i="14"/>
  <c r="Q48" i="14"/>
  <c r="Y482" i="8"/>
  <c r="Y1012" i="8"/>
  <c r="Y1783" i="8"/>
  <c r="Z2748" i="8"/>
  <c r="Y722" i="8"/>
  <c r="Y2220" i="8"/>
  <c r="Y455" i="8"/>
  <c r="Z587" i="8"/>
  <c r="Z1951" i="8"/>
  <c r="Z1889" i="8"/>
  <c r="Y2758" i="8"/>
  <c r="Y1525" i="8"/>
  <c r="Y436" i="8"/>
  <c r="Z944" i="8"/>
  <c r="Z1698" i="8"/>
  <c r="Z515" i="8"/>
  <c r="Z2285" i="8"/>
  <c r="Y1519" i="8"/>
  <c r="Y1865" i="8"/>
  <c r="Y2688" i="8"/>
  <c r="Z1487" i="8"/>
  <c r="Y2804" i="8"/>
  <c r="Z746" i="8"/>
  <c r="Z895" i="8"/>
  <c r="Z1838" i="8"/>
  <c r="Z1781" i="8"/>
  <c r="Y2627" i="8"/>
  <c r="Y1890" i="8"/>
  <c r="Y594" i="8"/>
  <c r="Y868" i="8"/>
  <c r="Z650" i="8"/>
  <c r="Y876" i="8"/>
  <c r="Y910" i="8"/>
  <c r="Y505" i="8"/>
  <c r="Z1029" i="8"/>
  <c r="Z1555" i="8"/>
  <c r="Z2214" i="8"/>
  <c r="Y2242" i="8"/>
  <c r="Y1657" i="8"/>
  <c r="Y793" i="8"/>
  <c r="Z2040" i="8"/>
  <c r="Y1058" i="8"/>
  <c r="Y1383" i="8"/>
  <c r="Z1554" i="8"/>
  <c r="Y563" i="8"/>
  <c r="Y143" i="8"/>
  <c r="Y26" i="8"/>
  <c r="Y2821" i="8"/>
  <c r="Y457" i="8"/>
  <c r="Y631" i="8"/>
  <c r="Y2757" i="8"/>
  <c r="Y510" i="8"/>
  <c r="Y1034" i="8"/>
  <c r="Z968" i="8"/>
  <c r="Z2254" i="8"/>
  <c r="Z1932" i="8"/>
  <c r="Y507" i="8"/>
  <c r="Q207" i="14"/>
  <c r="Q234" i="14"/>
  <c r="Q213" i="14"/>
  <c r="Q99" i="14"/>
  <c r="Q55" i="14"/>
  <c r="Q217" i="14"/>
  <c r="Q212" i="14"/>
  <c r="Q198" i="14"/>
  <c r="Q137" i="14"/>
  <c r="Q162" i="14"/>
  <c r="Q251" i="14"/>
  <c r="Q43" i="14"/>
  <c r="Q156" i="14"/>
  <c r="Q109" i="14"/>
  <c r="Q86" i="14"/>
  <c r="Q255" i="14"/>
  <c r="Q127" i="14"/>
  <c r="Q80" i="14"/>
  <c r="Q56" i="14"/>
  <c r="Y444" i="8"/>
  <c r="Z996" i="8"/>
  <c r="Y1754" i="8"/>
  <c r="Y2718" i="8"/>
  <c r="Y706" i="8"/>
  <c r="Y2190" i="8"/>
  <c r="Y2794" i="8"/>
  <c r="Z523" i="8"/>
  <c r="Y1718" i="8"/>
  <c r="Y1766" i="8"/>
  <c r="Y2742" i="8"/>
  <c r="Z1495" i="8"/>
  <c r="Z2819" i="8"/>
  <c r="Z897" i="8"/>
  <c r="Y1682" i="8"/>
  <c r="Z460" i="8"/>
  <c r="Z2209" i="8"/>
  <c r="Z1503" i="8"/>
  <c r="Z1756" i="8"/>
  <c r="Y2656" i="8"/>
  <c r="Z1409" i="8"/>
  <c r="Y2788" i="8"/>
  <c r="Y714" i="8"/>
  <c r="Z2303" i="8"/>
  <c r="Z1806" i="8"/>
  <c r="Y984" i="8"/>
  <c r="Y869" i="8"/>
  <c r="Y1858" i="8"/>
  <c r="Z578" i="8"/>
  <c r="Q23" i="14"/>
  <c r="Q242" i="14"/>
  <c r="Q221" i="14"/>
  <c r="Q107" i="14"/>
  <c r="Q63" i="14"/>
  <c r="Q225" i="14"/>
  <c r="Q220" i="14"/>
  <c r="Q206" i="14"/>
  <c r="Q153" i="14"/>
  <c r="Q170" i="14"/>
  <c r="Q259" i="14"/>
  <c r="Q59" i="14"/>
  <c r="Q164" i="14"/>
  <c r="Q117" i="14"/>
  <c r="Q94" i="14"/>
  <c r="Q263" i="14"/>
  <c r="Q135" i="14"/>
  <c r="Q88" i="14"/>
  <c r="Q233" i="14"/>
  <c r="Y2811" i="8"/>
  <c r="Z980" i="8"/>
  <c r="Y1706" i="8"/>
  <c r="Y2702" i="8"/>
  <c r="Y690" i="8"/>
  <c r="Y2158" i="8"/>
  <c r="Y2762" i="8"/>
  <c r="Z466" i="8"/>
  <c r="Z1702" i="8"/>
  <c r="Y1716" i="8"/>
  <c r="Y2712" i="8"/>
  <c r="Z95" i="8"/>
  <c r="Y2789" i="8"/>
  <c r="Z2273" i="8"/>
  <c r="Z1666" i="8"/>
  <c r="Z2801" i="8"/>
  <c r="Z2179" i="8"/>
  <c r="Z1489" i="8"/>
  <c r="Z1740" i="8"/>
  <c r="Y882" i="8"/>
  <c r="Y1351" i="8"/>
  <c r="Y2772" i="8"/>
  <c r="Y698" i="8"/>
  <c r="Z118" i="8"/>
  <c r="Y1774" i="8"/>
  <c r="Y2255" i="8"/>
  <c r="Y839" i="8"/>
  <c r="Y1842" i="8"/>
  <c r="Y546" i="8"/>
  <c r="Y806" i="8"/>
  <c r="Y602" i="8"/>
  <c r="Y830" i="8"/>
  <c r="Y2308" i="8"/>
  <c r="Y867" i="8"/>
  <c r="Y2727" i="8"/>
  <c r="Z997" i="8"/>
  <c r="Z1493" i="8"/>
  <c r="Z2136" i="8"/>
  <c r="Y2198" i="8"/>
  <c r="Y1515" i="8"/>
  <c r="Z776" i="8"/>
  <c r="Z2013" i="8"/>
  <c r="Y2249" i="8"/>
  <c r="Z144" i="8"/>
  <c r="Y499" i="8"/>
  <c r="Y650" i="8"/>
  <c r="Y439" i="8"/>
  <c r="Y640" i="8"/>
  <c r="Y2820" i="8"/>
  <c r="Y615" i="8"/>
  <c r="Y889" i="8"/>
  <c r="Y486" i="8"/>
  <c r="Y572" i="8"/>
  <c r="Z46" i="8"/>
  <c r="Z116" i="8"/>
  <c r="Z1904" i="8"/>
  <c r="Q64" i="14"/>
  <c r="Q180" i="14"/>
  <c r="Q30" i="14"/>
  <c r="Q115" i="14"/>
  <c r="Q176" i="14"/>
  <c r="Q257" i="14"/>
  <c r="Q228" i="14"/>
  <c r="Q214" i="14"/>
  <c r="Q169" i="14"/>
  <c r="Q26" i="14"/>
  <c r="Q267" i="14"/>
  <c r="Q3" i="14"/>
  <c r="Q172" i="14"/>
  <c r="Q125" i="14"/>
  <c r="Q102" i="14"/>
  <c r="Q271" i="14"/>
  <c r="Q143" i="14"/>
  <c r="Q96" i="14"/>
  <c r="Q249" i="14"/>
  <c r="Y2797" i="8"/>
  <c r="Y964" i="8"/>
  <c r="Y1674" i="8"/>
  <c r="Y2686" i="8"/>
  <c r="Z1059" i="8"/>
  <c r="Y2126" i="8"/>
  <c r="Y2668" i="8"/>
  <c r="Z2715" i="8"/>
  <c r="Z1686" i="8"/>
  <c r="Y1700" i="8"/>
  <c r="Y2680" i="8"/>
  <c r="Z1449" i="8"/>
  <c r="Y2773" i="8"/>
  <c r="Z2257" i="8"/>
  <c r="Z2024" i="8"/>
  <c r="Z2737" i="8"/>
  <c r="Z2103" i="8"/>
  <c r="Y1353" i="8"/>
  <c r="Y1708" i="8"/>
  <c r="Y852" i="8"/>
  <c r="Y1335" i="8"/>
  <c r="Y2740" i="8"/>
  <c r="Z682" i="8"/>
  <c r="Z2241" i="8"/>
  <c r="Z769" i="8"/>
  <c r="Y2131" i="8"/>
  <c r="Y925" i="8"/>
  <c r="Y1826" i="8"/>
  <c r="Y530" i="8"/>
  <c r="Y790" i="8"/>
  <c r="Y586" i="8"/>
  <c r="Y798" i="8"/>
  <c r="Y2292" i="8"/>
  <c r="Y837" i="8"/>
  <c r="Y2697" i="8"/>
  <c r="Z965" i="8"/>
  <c r="Z1371" i="8"/>
  <c r="Z2092" i="8"/>
  <c r="Y2166" i="8"/>
  <c r="Y92" i="8"/>
  <c r="Z760" i="8"/>
  <c r="Z1981" i="8"/>
  <c r="Y2219" i="8"/>
  <c r="Z2262" i="8"/>
  <c r="Z643" i="8"/>
  <c r="Y448" i="8"/>
  <c r="Y634" i="8"/>
  <c r="Y2806" i="8"/>
  <c r="Y632" i="8"/>
  <c r="Y2812" i="8"/>
  <c r="Y607" i="8"/>
  <c r="Z526" i="8"/>
  <c r="Y473" i="8"/>
  <c r="Y508" i="8"/>
  <c r="Z2195" i="8"/>
  <c r="Y2224" i="8"/>
  <c r="Z134" i="8"/>
  <c r="Z482" i="8"/>
  <c r="Q17" i="14"/>
  <c r="Q188" i="14"/>
  <c r="Q38" i="14"/>
  <c r="Q123" i="14"/>
  <c r="Q184" i="14"/>
  <c r="Q273" i="14"/>
  <c r="Q236" i="14"/>
  <c r="Q222" i="14"/>
  <c r="Q9" i="14"/>
  <c r="Q34" i="14"/>
  <c r="Q275" i="14"/>
  <c r="Q11" i="14"/>
  <c r="Q261" i="14"/>
  <c r="Q133" i="14"/>
  <c r="Q110" i="14"/>
  <c r="Q279" i="14"/>
  <c r="Q151" i="14"/>
  <c r="Q104" i="14"/>
  <c r="Q265" i="14"/>
  <c r="Y2765" i="8"/>
  <c r="Y2313" i="8"/>
  <c r="Z1658" i="8"/>
  <c r="Y2670" i="8"/>
  <c r="Y1043" i="8"/>
  <c r="Y2112" i="8"/>
  <c r="Y816" i="8"/>
  <c r="Z2683" i="8"/>
  <c r="Y1654" i="8"/>
  <c r="Y1668" i="8"/>
  <c r="Y2664" i="8"/>
  <c r="Z1433" i="8"/>
  <c r="Z2757" i="8"/>
  <c r="Z2213" i="8"/>
  <c r="Y2008" i="8"/>
  <c r="Z2707" i="8"/>
  <c r="Z2087" i="8"/>
  <c r="Z741" i="8"/>
  <c r="Y1660" i="8"/>
  <c r="Y804" i="8"/>
  <c r="Y1915" i="8"/>
  <c r="Y2694" i="8"/>
  <c r="Z675" i="8"/>
  <c r="Z2227" i="8"/>
  <c r="Z2141" i="8"/>
  <c r="Y1991" i="8"/>
  <c r="Y2309" i="8"/>
  <c r="Y1736" i="8"/>
  <c r="Y498" i="8"/>
  <c r="Y680" i="8"/>
  <c r="Y522" i="8"/>
  <c r="Y782" i="8"/>
  <c r="Z2260" i="8"/>
  <c r="Y805" i="8"/>
  <c r="Y829" i="8"/>
  <c r="Z949" i="8"/>
  <c r="Z1341" i="8"/>
  <c r="Z1625" i="8"/>
  <c r="Y2134" i="8"/>
  <c r="Y645" i="8"/>
  <c r="Z696" i="8"/>
  <c r="Z1965" i="8"/>
  <c r="Y2205" i="8"/>
  <c r="Z2248" i="8"/>
  <c r="Z619" i="8"/>
  <c r="Y807" i="8"/>
  <c r="Y626" i="8"/>
  <c r="Y2784" i="8"/>
  <c r="Y624" i="8"/>
  <c r="Y2790" i="8"/>
  <c r="Y599" i="8"/>
  <c r="Z469" i="8"/>
  <c r="Y23" i="8"/>
  <c r="Y479" i="8"/>
  <c r="Y2195" i="8"/>
  <c r="Z2224" i="8"/>
  <c r="Z659" i="8"/>
  <c r="Y27" i="8"/>
  <c r="Z2733" i="8"/>
  <c r="Z942" i="8"/>
  <c r="Z1375" i="8"/>
  <c r="Z459" i="8"/>
  <c r="Z762" i="8"/>
  <c r="Z501" i="8"/>
  <c r="Q25" i="14"/>
  <c r="Q191" i="14"/>
  <c r="Q46" i="14"/>
  <c r="Q131" i="14"/>
  <c r="Q192" i="14"/>
  <c r="Q289" i="14"/>
  <c r="Q244" i="14"/>
  <c r="Q230" i="14"/>
  <c r="Q66" i="14"/>
  <c r="Q42" i="14"/>
  <c r="Q283" i="14"/>
  <c r="Q19" i="14"/>
  <c r="Q269" i="14"/>
  <c r="Q141" i="14"/>
  <c r="Q118" i="14"/>
  <c r="Q287" i="14"/>
  <c r="Q159" i="14"/>
  <c r="Q112" i="14"/>
  <c r="Q281" i="14"/>
  <c r="Y2719" i="8"/>
  <c r="Y2281" i="8"/>
  <c r="Y139" i="8"/>
  <c r="Z995" i="8"/>
  <c r="Y2098" i="8"/>
  <c r="Y1952" i="8"/>
  <c r="Z2651" i="8"/>
  <c r="Y1749" i="8"/>
  <c r="Z1604" i="8"/>
  <c r="Y890" i="8"/>
  <c r="Y1385" i="8"/>
  <c r="Y2741" i="8"/>
  <c r="Z2167" i="8"/>
  <c r="Y1960" i="8"/>
  <c r="Z2675" i="8"/>
  <c r="Z2071" i="8"/>
  <c r="Z679" i="8"/>
  <c r="Z1566" i="8"/>
  <c r="Y788" i="8"/>
  <c r="Y1853" i="8"/>
  <c r="Y2678" i="8"/>
  <c r="Y1051" i="8"/>
  <c r="Q33" i="14"/>
  <c r="Q54" i="14"/>
  <c r="Q62" i="14"/>
  <c r="Q139" i="14"/>
  <c r="Q200" i="14"/>
  <c r="Q65" i="14"/>
  <c r="Q252" i="14"/>
  <c r="Q238" i="14"/>
  <c r="Q74" i="14"/>
  <c r="Q50" i="14"/>
  <c r="Q291" i="14"/>
  <c r="Q68" i="14"/>
  <c r="Q277" i="14"/>
  <c r="Q149" i="14"/>
  <c r="Q126" i="14"/>
  <c r="Q295" i="14"/>
  <c r="Q167" i="14"/>
  <c r="Q120" i="14"/>
  <c r="Y2687" i="8"/>
  <c r="Z2175" i="8"/>
  <c r="Y654" i="8"/>
  <c r="Z2622" i="8"/>
  <c r="Y963" i="8"/>
  <c r="Z2082" i="8"/>
  <c r="Y1936" i="8"/>
  <c r="Z831" i="8"/>
  <c r="Y1733" i="8"/>
  <c r="Z1480" i="8"/>
  <c r="Y42" i="8"/>
  <c r="Z1372" i="8"/>
  <c r="Z2695" i="8"/>
  <c r="Z2151" i="8"/>
  <c r="Z1914" i="8"/>
  <c r="Z823" i="8"/>
  <c r="Z1726" i="8"/>
  <c r="Z1046" i="8"/>
  <c r="Z1502" i="8"/>
  <c r="Y1972" i="8"/>
  <c r="Y1762" i="8"/>
  <c r="Y2662" i="8"/>
  <c r="Z1035" i="8"/>
  <c r="Z2165" i="8"/>
  <c r="Z2065" i="8"/>
  <c r="Y1884" i="8"/>
  <c r="Y2247" i="8"/>
  <c r="Y1704" i="8"/>
  <c r="Y447" i="8"/>
  <c r="Y1015" i="8"/>
  <c r="Y453" i="8"/>
  <c r="Y734" i="8"/>
  <c r="Z2232" i="8"/>
  <c r="Y725" i="8"/>
  <c r="Y701" i="8"/>
  <c r="Z2222" i="8"/>
  <c r="Z764" i="8"/>
  <c r="Z1499" i="8"/>
  <c r="Z1421" i="8"/>
  <c r="Y549" i="8"/>
  <c r="Z985" i="8"/>
  <c r="Z1778" i="8"/>
  <c r="Y2173" i="8"/>
  <c r="Z2110" i="8"/>
  <c r="Z555" i="8"/>
  <c r="Q41" i="14"/>
  <c r="Q175" i="14"/>
  <c r="Q183" i="14"/>
  <c r="Q196" i="14"/>
  <c r="Q208" i="14"/>
  <c r="Q81" i="14"/>
  <c r="Q260" i="14"/>
  <c r="Q254" i="14"/>
  <c r="Q82" i="14"/>
  <c r="Q58" i="14"/>
  <c r="Q147" i="14"/>
  <c r="Q76" i="14"/>
  <c r="Q285" i="14"/>
  <c r="Q157" i="14"/>
  <c r="Q134" i="14"/>
  <c r="Q6" i="14"/>
  <c r="Q240" i="14"/>
  <c r="Q128" i="14"/>
  <c r="Y1067" i="8"/>
  <c r="Y2671" i="8"/>
  <c r="Z2127" i="8"/>
  <c r="Z622" i="8"/>
  <c r="Y880" i="8"/>
  <c r="Y947" i="8"/>
  <c r="Y2034" i="8"/>
  <c r="Y1655" i="8"/>
  <c r="Z799" i="8"/>
  <c r="Y1637" i="8"/>
  <c r="Y648" i="8"/>
  <c r="Y1948" i="8"/>
  <c r="Y1359" i="8"/>
  <c r="Z889" i="8"/>
  <c r="Z2121" i="8"/>
  <c r="Z1836" i="8"/>
  <c r="Z807" i="8"/>
  <c r="Y1694" i="8"/>
  <c r="Z1030" i="8"/>
  <c r="Y656" i="8"/>
  <c r="Y1896" i="8"/>
  <c r="Y133" i="8"/>
  <c r="Z1019" i="8"/>
  <c r="Z2149" i="8"/>
  <c r="Z2033" i="8"/>
  <c r="Y1868" i="8"/>
  <c r="Y2155" i="8"/>
  <c r="Y1672" i="8"/>
  <c r="Z2830" i="8"/>
  <c r="Y999" i="8"/>
  <c r="Y2822" i="8"/>
  <c r="Y718" i="8"/>
  <c r="Y2154" i="8"/>
  <c r="Y709" i="8"/>
  <c r="Z990" i="8"/>
  <c r="Z2176" i="8"/>
  <c r="Z748" i="8"/>
  <c r="Y2143" i="8"/>
  <c r="Z1389" i="8"/>
  <c r="Y485" i="8"/>
  <c r="Z953" i="8"/>
  <c r="Z1624" i="8"/>
  <c r="Y2157" i="8"/>
  <c r="Z2020" i="8"/>
  <c r="Z547" i="8"/>
  <c r="Z602" i="8"/>
  <c r="Y578" i="8"/>
  <c r="Y625" i="8"/>
  <c r="Y576" i="8"/>
  <c r="Y2726" i="8"/>
  <c r="Y559" i="8"/>
  <c r="Y630" i="8"/>
  <c r="Y2826" i="8"/>
  <c r="Y759" i="8"/>
  <c r="Q49" i="14"/>
  <c r="Q28" i="14"/>
  <c r="Q199" i="14"/>
  <c r="Q204" i="14"/>
  <c r="Q216" i="14"/>
  <c r="Q97" i="14"/>
  <c r="Q268" i="14"/>
  <c r="Q262" i="14"/>
  <c r="Q90" i="14"/>
  <c r="Q179" i="14"/>
  <c r="Q155" i="14"/>
  <c r="Q84" i="14"/>
  <c r="Q293" i="14"/>
  <c r="Q165" i="14"/>
  <c r="Q142" i="14"/>
  <c r="Q14" i="14"/>
  <c r="Q248" i="14"/>
  <c r="Q136" i="14"/>
  <c r="Z2191" i="8"/>
  <c r="Y2623" i="8"/>
  <c r="Y2003" i="8"/>
  <c r="Y590" i="8"/>
  <c r="Z864" i="8"/>
  <c r="Y939" i="8"/>
  <c r="Y1970" i="8"/>
  <c r="Z1639" i="8"/>
  <c r="Z751" i="8"/>
  <c r="Z1605" i="8"/>
  <c r="Y616" i="8"/>
  <c r="Y1888" i="8"/>
  <c r="Y2" i="8"/>
  <c r="Z859" i="8"/>
  <c r="Z2075" i="8"/>
  <c r="Y1727" i="8"/>
  <c r="Z40" i="8"/>
  <c r="Z1678" i="8"/>
  <c r="Z1014" i="8"/>
  <c r="Y592" i="8"/>
  <c r="Z1800" i="8"/>
  <c r="Y646" i="8"/>
  <c r="Y2630" i="8"/>
  <c r="Z896" i="8"/>
  <c r="Z2057" i="8"/>
  <c r="Y2017" i="8"/>
  <c r="Y1804" i="8"/>
  <c r="Y2123" i="8"/>
  <c r="Y1656" i="8"/>
  <c r="Y2814" i="8"/>
  <c r="Q57" i="14"/>
  <c r="Q36" i="14"/>
  <c r="Q250" i="14"/>
  <c r="Q229" i="14"/>
  <c r="Q224" i="14"/>
  <c r="Q113" i="14"/>
  <c r="Q253" i="14"/>
  <c r="Q278" i="14"/>
  <c r="Q98" i="14"/>
  <c r="Q187" i="14"/>
  <c r="Q163" i="14"/>
  <c r="Q92" i="14"/>
  <c r="Q4" i="14"/>
  <c r="Q173" i="14"/>
  <c r="Q150" i="14"/>
  <c r="Q22" i="14"/>
  <c r="Q256" i="14"/>
  <c r="Q144" i="14"/>
  <c r="Y591" i="8"/>
  <c r="Y881" i="8"/>
  <c r="Y1955" i="8"/>
  <c r="Y574" i="8"/>
  <c r="Y850" i="8"/>
  <c r="Z928" i="8"/>
  <c r="Y1954" i="8"/>
  <c r="Y1593" i="8"/>
  <c r="Z1040" i="8"/>
  <c r="Y1559" i="8"/>
  <c r="Y584" i="8"/>
  <c r="Y1872" i="8"/>
  <c r="Y647" i="8"/>
  <c r="Z843" i="8"/>
  <c r="Y2011" i="8"/>
  <c r="Y1663" i="8"/>
  <c r="Z31" i="8"/>
  <c r="Y1662" i="8"/>
  <c r="Z2253" i="8"/>
  <c r="Y560" i="8"/>
  <c r="Z1784" i="8"/>
  <c r="Y614" i="8"/>
  <c r="Y888" i="8"/>
  <c r="Z2120" i="8"/>
  <c r="Z2041" i="8"/>
  <c r="Z2001" i="8"/>
  <c r="Y659" i="8"/>
  <c r="Y2047" i="8"/>
  <c r="Y1898" i="8"/>
  <c r="Y2800" i="8"/>
  <c r="Z2284" i="8"/>
  <c r="Z2760" i="8"/>
  <c r="Z666" i="8"/>
  <c r="Y2046" i="8"/>
  <c r="Y2299" i="8"/>
  <c r="Z2307" i="8"/>
  <c r="Z2100" i="8"/>
  <c r="Z664" i="8"/>
  <c r="Y2067" i="8"/>
  <c r="Y907" i="8"/>
  <c r="Y2803" i="8"/>
  <c r="Z2286" i="8"/>
  <c r="Z1562" i="8"/>
  <c r="Y2049" i="8"/>
  <c r="Z1941" i="8"/>
  <c r="Z29" i="8"/>
  <c r="Z546" i="8"/>
  <c r="Y562" i="8"/>
  <c r="Y593" i="8"/>
  <c r="Y536" i="8"/>
  <c r="Z599" i="8"/>
  <c r="Y519" i="8"/>
  <c r="Y606" i="8"/>
  <c r="Y2796" i="8"/>
  <c r="Y743" i="8"/>
  <c r="Z967" i="8"/>
  <c r="Z2102" i="8"/>
  <c r="Z586" i="8"/>
  <c r="Y2829" i="8"/>
  <c r="Y2283" i="8"/>
  <c r="Z608" i="8"/>
  <c r="Z2800" i="8"/>
  <c r="Y145" i="8"/>
  <c r="Z2828" i="8"/>
  <c r="Q178" i="14"/>
  <c r="Q44" i="14"/>
  <c r="Q241" i="14"/>
  <c r="Q237" i="14"/>
  <c r="Q232" i="14"/>
  <c r="Q129" i="14"/>
  <c r="Q29" i="14"/>
  <c r="Q294" i="14"/>
  <c r="Q106" i="14"/>
  <c r="Q195" i="14"/>
  <c r="Q171" i="14"/>
  <c r="Q100" i="14"/>
  <c r="Q12" i="14"/>
  <c r="Q270" i="14"/>
  <c r="Q158" i="14"/>
  <c r="Q71" i="14"/>
  <c r="Q264" i="14"/>
  <c r="Q152" i="14"/>
  <c r="Y140" i="8"/>
  <c r="Y865" i="8"/>
  <c r="Z1939" i="8"/>
  <c r="Z558" i="8"/>
  <c r="Z834" i="8"/>
  <c r="Y913" i="8"/>
  <c r="Y1938" i="8"/>
  <c r="Y1577" i="8"/>
  <c r="Z976" i="8"/>
  <c r="Z97" i="8"/>
  <c r="Y568" i="8"/>
  <c r="Y1856" i="8"/>
  <c r="Z631" i="8"/>
  <c r="Y827" i="8"/>
  <c r="Z1995" i="8"/>
  <c r="Y1647" i="8"/>
  <c r="Z1032" i="8"/>
  <c r="Z1741" i="8"/>
  <c r="Z115" i="8"/>
  <c r="Y512" i="8"/>
  <c r="Y1755" i="8"/>
  <c r="Y598" i="8"/>
  <c r="Y872" i="8"/>
  <c r="Y2026" i="8"/>
  <c r="Z2009" i="8"/>
  <c r="Z1985" i="8"/>
  <c r="Y595" i="8"/>
  <c r="Y1935" i="8"/>
  <c r="Y1866" i="8"/>
  <c r="Z2768" i="8"/>
  <c r="Z2178" i="8"/>
  <c r="Y2744" i="8"/>
  <c r="Y1039" i="8"/>
  <c r="Y657" i="8"/>
  <c r="Y2223" i="8"/>
  <c r="Y2201" i="8"/>
  <c r="Z2068" i="8"/>
  <c r="Q202" i="14"/>
  <c r="Q181" i="14"/>
  <c r="Q67" i="14"/>
  <c r="Q215" i="14"/>
  <c r="Q185" i="14"/>
  <c r="Q266" i="14"/>
  <c r="Q53" i="14"/>
  <c r="Q73" i="14"/>
  <c r="Q130" i="14"/>
  <c r="Q219" i="14"/>
  <c r="Q276" i="14"/>
  <c r="Q124" i="14"/>
  <c r="Q77" i="14"/>
  <c r="Q13" i="14"/>
  <c r="Q223" i="14"/>
  <c r="Q95" i="14"/>
  <c r="Q288" i="14"/>
  <c r="Q24" i="14"/>
  <c r="Y543" i="8"/>
  <c r="Y755" i="8"/>
  <c r="Y1863" i="8"/>
  <c r="Y469" i="8"/>
  <c r="Y786" i="8"/>
  <c r="Y2280" i="8"/>
  <c r="Y1861" i="8"/>
  <c r="Y1363" i="8"/>
  <c r="Z2079" i="8"/>
  <c r="Y1361" i="8"/>
  <c r="Y488" i="8"/>
  <c r="Y1792" i="8"/>
  <c r="Y535" i="8"/>
  <c r="Z1020" i="8"/>
  <c r="Y1917" i="8"/>
  <c r="Z1413" i="8"/>
  <c r="Z917" i="8"/>
  <c r="Y1677" i="8"/>
  <c r="Z2085" i="8"/>
  <c r="Y2828" i="8"/>
  <c r="Y1691" i="8"/>
  <c r="Y502" i="8"/>
  <c r="Y810" i="8"/>
  <c r="Q45" i="14"/>
  <c r="Q174" i="14"/>
  <c r="Y1911" i="8"/>
  <c r="Z1387" i="8"/>
  <c r="Z1709" i="8"/>
  <c r="Z1993" i="8"/>
  <c r="Y1802" i="8"/>
  <c r="Y2776" i="8"/>
  <c r="Y2783" i="8"/>
  <c r="Z2160" i="8"/>
  <c r="Y987" i="8"/>
  <c r="Y745" i="8"/>
  <c r="Y2081" i="8"/>
  <c r="Z440" i="8"/>
  <c r="Y610" i="8"/>
  <c r="Y2791" i="8"/>
  <c r="Z2631" i="8"/>
  <c r="Y558" i="8"/>
  <c r="Z759" i="8"/>
  <c r="Y116" i="8"/>
  <c r="Z569" i="8"/>
  <c r="Y2777" i="8"/>
  <c r="Z2299" i="8"/>
  <c r="Z1405" i="8"/>
  <c r="Y456" i="8"/>
  <c r="Y35" i="8"/>
  <c r="Z2816" i="8"/>
  <c r="Y747" i="8"/>
  <c r="Z1821" i="8"/>
  <c r="Y501" i="8"/>
  <c r="Z2699" i="8"/>
  <c r="Y113" i="8"/>
  <c r="Y596" i="8"/>
  <c r="Z2793" i="8"/>
  <c r="Y897" i="8"/>
  <c r="Z612" i="8"/>
  <c r="Z454" i="8"/>
  <c r="Y2685" i="8"/>
  <c r="Y138" i="8"/>
  <c r="Z450" i="8"/>
  <c r="Y2655" i="8"/>
  <c r="Z783" i="8"/>
  <c r="Z606" i="8"/>
  <c r="Z2743" i="8"/>
  <c r="Y39" i="8"/>
  <c r="Y1926" i="8"/>
  <c r="Z583" i="8"/>
  <c r="Y2750" i="8"/>
  <c r="Y912" i="8"/>
  <c r="Z656" i="8"/>
  <c r="Y449" i="8"/>
  <c r="Y2272" i="8"/>
  <c r="Z588" i="8"/>
  <c r="Y438" i="8"/>
  <c r="Z862" i="8"/>
  <c r="Z2016" i="8"/>
  <c r="Z492" i="8"/>
  <c r="Y2689" i="8"/>
  <c r="Y1044" i="8"/>
  <c r="Z1860" i="8"/>
  <c r="Z531" i="8"/>
  <c r="Y2703" i="8"/>
  <c r="Y2125" i="8"/>
  <c r="Z621" i="8"/>
  <c r="Z2796" i="8"/>
  <c r="Y950" i="8"/>
  <c r="Z581" i="8"/>
  <c r="Y2754" i="8"/>
  <c r="Z892" i="8"/>
  <c r="Y603" i="8"/>
  <c r="Z442" i="8"/>
  <c r="Y860" i="8"/>
  <c r="Z37" i="8"/>
  <c r="Z1970" i="8"/>
  <c r="Z774" i="8"/>
  <c r="Y948" i="8"/>
  <c r="Z2680" i="8"/>
  <c r="Z731" i="8"/>
  <c r="Y2169" i="8"/>
  <c r="Z888" i="8"/>
  <c r="Y674" i="8"/>
  <c r="Y115" i="8"/>
  <c r="Y877" i="8"/>
  <c r="Y1027" i="8"/>
  <c r="Z2761" i="8"/>
  <c r="Z772" i="8"/>
  <c r="Q8" i="14"/>
  <c r="Q79" i="14"/>
  <c r="Y1879" i="8"/>
  <c r="Y552" i="8"/>
  <c r="Z2193" i="8"/>
  <c r="Z1961" i="8"/>
  <c r="Y1742" i="8"/>
  <c r="Y2728" i="8"/>
  <c r="Z2052" i="8"/>
  <c r="Y971" i="8"/>
  <c r="Z1001" i="8"/>
  <c r="Y1835" i="8"/>
  <c r="Z434" i="8"/>
  <c r="Y570" i="8"/>
  <c r="Y608" i="8"/>
  <c r="Z873" i="8"/>
  <c r="Y542" i="8"/>
  <c r="Z743" i="8"/>
  <c r="Y2208" i="8"/>
  <c r="Z552" i="8"/>
  <c r="Z2771" i="8"/>
  <c r="Z2246" i="8"/>
  <c r="Y1375" i="8"/>
  <c r="Z19" i="8"/>
  <c r="Y1341" i="8"/>
  <c r="Z2810" i="8"/>
  <c r="Z723" i="8"/>
  <c r="Y1373" i="8"/>
  <c r="Z495" i="8"/>
  <c r="Y2693" i="8"/>
  <c r="Y2174" i="8"/>
  <c r="Z590" i="8"/>
  <c r="Z2775" i="8"/>
  <c r="Y2185" i="8"/>
  <c r="Z601" i="8"/>
  <c r="Y440" i="8"/>
  <c r="Z657" i="8"/>
  <c r="Z445" i="8"/>
  <c r="Y2633" i="8"/>
  <c r="Y1729" i="8"/>
  <c r="Z572" i="8"/>
  <c r="Y2730" i="8"/>
  <c r="Z671" i="8"/>
  <c r="Y1848" i="8"/>
  <c r="Y533" i="8"/>
  <c r="Y2743" i="8"/>
  <c r="Y2191" i="8"/>
  <c r="Z645" i="8"/>
  <c r="Z444" i="8"/>
  <c r="Y2264" i="8"/>
  <c r="Y577" i="8"/>
  <c r="Z2825" i="8"/>
  <c r="Y857" i="8"/>
  <c r="Y1845" i="8"/>
  <c r="Y484" i="8"/>
  <c r="Y2682" i="8"/>
  <c r="Y983" i="8"/>
  <c r="Y1828" i="8"/>
  <c r="Y492" i="8"/>
  <c r="Z2681" i="8"/>
  <c r="Y2105" i="8"/>
  <c r="Z615" i="8"/>
  <c r="Z2784" i="8"/>
  <c r="Y932" i="8"/>
  <c r="Z564" i="8"/>
  <c r="Z2747" i="8"/>
  <c r="Z2300" i="8"/>
  <c r="Z598" i="8"/>
  <c r="Z436" i="8"/>
  <c r="Z846" i="8"/>
  <c r="Z884" i="8"/>
  <c r="Y1041" i="8"/>
  <c r="Z2752" i="8"/>
  <c r="Y768" i="8"/>
  <c r="Z2314" i="8"/>
  <c r="Y2669" i="8"/>
  <c r="Y720" i="8"/>
  <c r="Z2153" i="8"/>
  <c r="Z877" i="8"/>
  <c r="Y1045" i="8"/>
  <c r="Y2232" i="8"/>
  <c r="Z872" i="8"/>
  <c r="Y960" i="8"/>
  <c r="Y2745" i="8"/>
  <c r="Y760" i="8"/>
  <c r="Y2290" i="8"/>
  <c r="Z778" i="8"/>
  <c r="Y966" i="8"/>
  <c r="Y724" i="8"/>
  <c r="Q16" i="14"/>
  <c r="Q87" i="14"/>
  <c r="Z494" i="8"/>
  <c r="Y504" i="8"/>
  <c r="Z2115" i="8"/>
  <c r="Z1930" i="8"/>
  <c r="Y1696" i="8"/>
  <c r="Y2714" i="8"/>
  <c r="Y2625" i="8"/>
  <c r="Z2036" i="8"/>
  <c r="Y2228" i="8"/>
  <c r="Z934" i="8"/>
  <c r="Y1771" i="8"/>
  <c r="Z2769" i="8"/>
  <c r="Y554" i="8"/>
  <c r="Y600" i="8"/>
  <c r="Y623" i="8"/>
  <c r="Y534" i="8"/>
  <c r="Y695" i="8"/>
  <c r="Z2208" i="8"/>
  <c r="Y541" i="8"/>
  <c r="Y2753" i="8"/>
  <c r="Y2147" i="8"/>
  <c r="Z145" i="8"/>
  <c r="Z441" i="8"/>
  <c r="Z3" i="8"/>
  <c r="Z2805" i="8"/>
  <c r="Y708" i="8"/>
  <c r="Z1373" i="8"/>
  <c r="Z489" i="8"/>
  <c r="Z2656" i="8"/>
  <c r="Z2174" i="8"/>
  <c r="Y579" i="8"/>
  <c r="Y2764" i="8"/>
  <c r="Y2263" i="8"/>
  <c r="Z584" i="8"/>
  <c r="Z16" i="8"/>
  <c r="Z2626" i="8"/>
  <c r="Z646" i="8"/>
  <c r="Z2809" i="8"/>
  <c r="Z878" i="8"/>
  <c r="Z1729" i="8"/>
  <c r="Z561" i="8"/>
  <c r="Z2712" i="8"/>
  <c r="Y961" i="8"/>
  <c r="Z1848" i="8"/>
  <c r="Z527" i="8"/>
  <c r="Y2737" i="8"/>
  <c r="Z1984" i="8"/>
  <c r="Y628" i="8"/>
  <c r="Z438" i="8"/>
  <c r="Z2042" i="8"/>
  <c r="Y571" i="8"/>
  <c r="Z2807" i="8"/>
  <c r="Q186" i="14"/>
  <c r="Q114" i="14"/>
  <c r="Q272" i="14"/>
  <c r="Y481" i="8"/>
  <c r="Z1840" i="8"/>
  <c r="Y496" i="8"/>
  <c r="Z2125" i="8"/>
  <c r="Y459" i="8"/>
  <c r="Y2698" i="8"/>
  <c r="Y773" i="8"/>
  <c r="Z1913" i="8"/>
  <c r="Y2058" i="8"/>
  <c r="Z2270" i="8"/>
  <c r="Y1758" i="8"/>
  <c r="Y144" i="8"/>
  <c r="Y538" i="8"/>
  <c r="Y544" i="8"/>
  <c r="Y583" i="8"/>
  <c r="Y526" i="8"/>
  <c r="Z695" i="8"/>
  <c r="Y2194" i="8"/>
  <c r="Z524" i="8"/>
  <c r="Z2746" i="8"/>
  <c r="Y942" i="8"/>
  <c r="Y134" i="8"/>
  <c r="Y2817" i="8"/>
  <c r="Z653" i="8"/>
  <c r="Z2745" i="8"/>
  <c r="Y685" i="8"/>
  <c r="Z139" i="8"/>
  <c r="Z481" i="8"/>
  <c r="Y2649" i="8"/>
  <c r="Y1975" i="8"/>
  <c r="Z573" i="8"/>
  <c r="Z2738" i="8"/>
  <c r="Z2263" i="8"/>
  <c r="Y573" i="8"/>
  <c r="Z2827" i="8"/>
  <c r="Y887" i="8"/>
  <c r="Z629" i="8"/>
  <c r="Y2799" i="8"/>
  <c r="Y836" i="8"/>
  <c r="Y1665" i="8"/>
  <c r="Z544" i="8"/>
  <c r="Z2705" i="8"/>
  <c r="Z903" i="8"/>
  <c r="Z1816" i="8"/>
  <c r="Z521" i="8"/>
  <c r="Z2690" i="8"/>
  <c r="Y1631" i="8"/>
  <c r="Y611" i="8"/>
  <c r="Z2791" i="8"/>
  <c r="Y673" i="8"/>
  <c r="Z566" i="8"/>
  <c r="Z2803" i="8"/>
  <c r="Y834" i="8"/>
  <c r="Y1337" i="8"/>
  <c r="Z473" i="8"/>
  <c r="Y795" i="8"/>
  <c r="Y1796" i="8"/>
  <c r="Z465" i="8"/>
  <c r="Y1441" i="8"/>
  <c r="Z559" i="8"/>
  <c r="Z2772" i="8"/>
  <c r="Z811" i="8"/>
  <c r="Z536" i="8"/>
  <c r="Z130" i="8"/>
  <c r="Z2239" i="8"/>
  <c r="Z575" i="8"/>
  <c r="Y2823" i="8"/>
  <c r="Y733" i="8"/>
  <c r="Z854" i="8"/>
  <c r="Y1029" i="8"/>
  <c r="Z2735" i="8"/>
  <c r="Y739" i="8"/>
  <c r="Y2285" i="8"/>
  <c r="Z665" i="8"/>
  <c r="Z2096" i="8"/>
  <c r="Z858" i="8"/>
  <c r="Q194" i="14"/>
  <c r="Q122" i="14"/>
  <c r="Q280" i="14"/>
  <c r="Y1808" i="8"/>
  <c r="Y445" i="8"/>
  <c r="Z1910" i="8"/>
  <c r="Y2752" i="8"/>
  <c r="Y915" i="8"/>
  <c r="Z1507" i="8"/>
  <c r="Z1369" i="8"/>
  <c r="Z2210" i="8"/>
  <c r="Y1633" i="8"/>
  <c r="Y136" i="8"/>
  <c r="Y514" i="8"/>
  <c r="Y528" i="8"/>
  <c r="Y567" i="8"/>
  <c r="Y494" i="8"/>
  <c r="Y1048" i="8"/>
  <c r="Z2194" i="8"/>
  <c r="Y513" i="8"/>
  <c r="Z2740" i="8"/>
  <c r="Y931" i="8"/>
  <c r="Z636" i="8"/>
  <c r="Z2765" i="8"/>
  <c r="Y636" i="8"/>
  <c r="Z2732" i="8"/>
  <c r="Y666" i="8"/>
  <c r="Y3" i="8"/>
  <c r="Z455" i="8"/>
  <c r="Z1975" i="8"/>
  <c r="Z562" i="8"/>
  <c r="Z2731" i="8"/>
  <c r="Y2006" i="8"/>
  <c r="Z556" i="8"/>
  <c r="Z2821" i="8"/>
  <c r="Y879" i="8"/>
  <c r="Y612" i="8"/>
  <c r="Z2792" i="8"/>
  <c r="Z729" i="8"/>
  <c r="Z1665" i="8"/>
  <c r="Z533" i="8"/>
  <c r="Z2662" i="8"/>
  <c r="Y2251" i="8"/>
  <c r="Y1816" i="8"/>
  <c r="Z510" i="8"/>
  <c r="Z2669" i="8"/>
  <c r="Z1631" i="8"/>
  <c r="Z605" i="8"/>
  <c r="Z2756" i="8"/>
  <c r="Z673" i="8"/>
  <c r="Z560" i="8"/>
  <c r="Z2797" i="8"/>
  <c r="Z819" i="8"/>
  <c r="Z1337" i="8"/>
  <c r="Z24" i="8"/>
  <c r="Y2631" i="8"/>
  <c r="Z795" i="8"/>
  <c r="Z1796" i="8"/>
  <c r="Z461" i="8"/>
  <c r="Z883" i="8"/>
  <c r="Z1441" i="8"/>
  <c r="Z553" i="8"/>
  <c r="Z2754" i="8"/>
  <c r="Y1906" i="8"/>
  <c r="Z525" i="8"/>
  <c r="Y2695" i="8"/>
  <c r="Z2225" i="8"/>
  <c r="Y564" i="8"/>
  <c r="Z132" i="8"/>
  <c r="Z709" i="8"/>
  <c r="Z849" i="8"/>
  <c r="Z1022" i="8"/>
  <c r="Z2729" i="8"/>
  <c r="Y721" i="8"/>
  <c r="Z2258" i="8"/>
  <c r="Q52" i="14"/>
  <c r="Q203" i="14"/>
  <c r="Q160" i="14"/>
  <c r="Z818" i="8"/>
  <c r="Z567" i="8"/>
  <c r="Y1739" i="8"/>
  <c r="Z1869" i="8"/>
  <c r="Y130" i="8"/>
  <c r="Y846" i="8"/>
  <c r="Y2177" i="8"/>
  <c r="Z780" i="8"/>
  <c r="Y2029" i="8"/>
  <c r="Z2180" i="8"/>
  <c r="Z1025" i="8"/>
  <c r="Y531" i="8"/>
  <c r="Y490" i="8"/>
  <c r="Y520" i="8"/>
  <c r="Y527" i="8"/>
  <c r="Y20" i="8"/>
  <c r="Z1048" i="8"/>
  <c r="Y2102" i="8"/>
  <c r="Z502" i="8"/>
  <c r="Z129" i="8"/>
  <c r="Z931" i="8"/>
  <c r="Z625" i="8"/>
  <c r="Y2746" i="8"/>
  <c r="Y597" i="8"/>
  <c r="Z2720" i="8"/>
  <c r="Y1003" i="8"/>
  <c r="Z658" i="8"/>
  <c r="Z446" i="8"/>
  <c r="Y754" i="8"/>
  <c r="Y1959" i="8"/>
  <c r="Y557" i="8"/>
  <c r="Y2725" i="8"/>
  <c r="Z2006" i="8"/>
  <c r="Y545" i="8"/>
  <c r="Z2815" i="8"/>
  <c r="Y864" i="8"/>
  <c r="Z595" i="8"/>
  <c r="Y2787" i="8"/>
  <c r="Z721" i="8"/>
  <c r="Y1587" i="8"/>
  <c r="Y516" i="8"/>
  <c r="Z2654" i="8"/>
  <c r="Z2035" i="8"/>
  <c r="Y1728" i="8"/>
  <c r="Z479" i="8"/>
  <c r="Y2654" i="8"/>
  <c r="Y1521" i="8"/>
  <c r="Z594" i="8"/>
  <c r="Z2749" i="8"/>
  <c r="Y2276" i="8"/>
  <c r="Z543" i="8"/>
  <c r="Z2785" i="8"/>
  <c r="Q60" i="14"/>
  <c r="Q211" i="14"/>
  <c r="Q168" i="14"/>
  <c r="Z802" i="8"/>
  <c r="Y551" i="8"/>
  <c r="Y1723" i="8"/>
  <c r="Z1745" i="8"/>
  <c r="Z2706" i="8"/>
  <c r="Y766" i="8"/>
  <c r="Y2161" i="8"/>
  <c r="Z700" i="8"/>
  <c r="Y1921" i="8"/>
  <c r="Z2148" i="8"/>
  <c r="Z2188" i="8"/>
  <c r="Z642" i="8"/>
  <c r="Y28" i="8"/>
  <c r="Y483" i="8"/>
  <c r="Y503" i="8"/>
  <c r="Y443" i="8"/>
  <c r="Y46" i="8"/>
  <c r="Y2086" i="8"/>
  <c r="Z496" i="8"/>
  <c r="Y2701" i="8"/>
  <c r="Y891" i="8"/>
  <c r="Z597" i="8"/>
  <c r="Y2733" i="8"/>
  <c r="Z591" i="8"/>
  <c r="Y2700" i="8"/>
  <c r="Z971" i="8"/>
  <c r="Y653" i="8"/>
  <c r="Y2816" i="8"/>
  <c r="Y723" i="8"/>
  <c r="Z1959" i="8"/>
  <c r="Z545" i="8"/>
  <c r="Z2620" i="8"/>
  <c r="Y1958" i="8"/>
  <c r="Y539" i="8"/>
  <c r="Y131" i="8"/>
  <c r="Y814" i="8"/>
  <c r="Y556" i="8"/>
  <c r="Y2781" i="8"/>
  <c r="Y691" i="8"/>
  <c r="Z1587" i="8"/>
  <c r="Z499" i="8"/>
  <c r="Y1969" i="8"/>
  <c r="Z1728" i="8"/>
  <c r="Z25" i="8"/>
  <c r="Y2632" i="8"/>
  <c r="Z1521" i="8"/>
  <c r="Y589" i="8"/>
  <c r="Z2736" i="8"/>
  <c r="Z2276" i="8"/>
  <c r="Y532" i="8"/>
  <c r="Z2773" i="8"/>
  <c r="Y774" i="8"/>
  <c r="Z661" i="8"/>
  <c r="Y18" i="8"/>
  <c r="Y2617" i="8"/>
  <c r="Z943" i="8"/>
  <c r="Z100" i="8"/>
  <c r="Z437" i="8"/>
  <c r="Y848" i="8"/>
  <c r="Y1425" i="8"/>
  <c r="Z508" i="8"/>
  <c r="Z2741" i="8"/>
  <c r="Z140" i="8"/>
  <c r="Y472" i="8"/>
  <c r="Y2659" i="8"/>
  <c r="Y2663" i="8"/>
  <c r="Z541" i="8"/>
  <c r="Z2777" i="8"/>
  <c r="Z1065" i="8"/>
  <c r="Y823" i="8"/>
  <c r="Z983" i="8"/>
  <c r="Z2709" i="8"/>
  <c r="Y702" i="8"/>
  <c r="Y2226" i="8"/>
  <c r="Z867" i="8"/>
  <c r="Z1008" i="8"/>
  <c r="Z2762" i="8"/>
  <c r="Z821" i="8"/>
  <c r="Q10" i="14"/>
  <c r="Q27" i="14"/>
  <c r="Y904" i="8"/>
  <c r="Z1052" i="8"/>
  <c r="Y566" i="8"/>
  <c r="Y1943" i="8"/>
  <c r="Y686" i="8"/>
  <c r="Y2145" i="8"/>
  <c r="Z989" i="8"/>
  <c r="Y1843" i="8"/>
  <c r="Z2028" i="8"/>
  <c r="Z1989" i="8"/>
  <c r="Z610" i="8"/>
  <c r="Y465" i="8"/>
  <c r="Y475" i="8"/>
  <c r="Y474" i="8"/>
  <c r="Y2818" i="8"/>
  <c r="Y2674" i="8"/>
  <c r="Z2086" i="8"/>
  <c r="Y460" i="8"/>
  <c r="Y2673" i="8"/>
  <c r="Z891" i="8"/>
  <c r="Y580" i="8"/>
  <c r="Y129" i="8"/>
  <c r="Z585" i="8"/>
  <c r="Y2679" i="8"/>
  <c r="Z955" i="8"/>
  <c r="Z647" i="8"/>
  <c r="Z2788" i="8"/>
  <c r="Z1063" i="8"/>
  <c r="Y1652" i="8"/>
  <c r="Z539" i="8"/>
  <c r="Y859" i="8"/>
  <c r="Q18" i="14"/>
  <c r="Q51" i="14"/>
  <c r="Y2296" i="8"/>
  <c r="Z1036" i="8"/>
  <c r="Y550" i="8"/>
  <c r="Y471" i="8"/>
  <c r="Y838" i="8"/>
  <c r="Y1023" i="8"/>
  <c r="Y2759" i="8"/>
  <c r="Z945" i="8"/>
  <c r="Y1811" i="8"/>
  <c r="Z1920" i="8"/>
  <c r="Z108" i="8"/>
  <c r="Z570" i="8"/>
  <c r="Y2768" i="8"/>
  <c r="Y24" i="8"/>
  <c r="Y470" i="8"/>
  <c r="Y2780" i="8"/>
  <c r="Z2674" i="8"/>
  <c r="Z2070" i="8"/>
  <c r="Z456" i="8"/>
  <c r="Y2658" i="8"/>
  <c r="Z2283" i="8"/>
  <c r="Z563" i="8"/>
  <c r="Z2686" i="8"/>
  <c r="Z574" i="8"/>
  <c r="Y2672" i="8"/>
  <c r="Y944" i="8"/>
  <c r="Z635" i="8"/>
  <c r="Z2782" i="8"/>
  <c r="Y955" i="8"/>
  <c r="Z1652" i="8"/>
  <c r="Y523" i="8"/>
  <c r="Y844" i="8"/>
  <c r="Y1417" i="8"/>
  <c r="Z528" i="8"/>
  <c r="Y2793" i="8"/>
  <c r="Z768" i="8"/>
  <c r="Z522" i="8"/>
  <c r="Y2763" i="8"/>
  <c r="Y938" i="8"/>
  <c r="Y1431" i="8"/>
  <c r="Z23" i="8"/>
  <c r="Z850" i="8"/>
  <c r="Z991" i="8"/>
  <c r="Y1680" i="8"/>
  <c r="Z449" i="8"/>
  <c r="Z863" i="8"/>
  <c r="Z1505" i="8"/>
  <c r="Z571" i="8"/>
  <c r="Y2690" i="8"/>
  <c r="Z1846" i="8"/>
  <c r="Z509" i="8"/>
  <c r="Y2749" i="8"/>
  <c r="Z727" i="8"/>
  <c r="Z627" i="8"/>
  <c r="Y2825" i="8"/>
  <c r="Z848" i="8"/>
  <c r="Z936" i="8"/>
  <c r="Y661" i="8"/>
  <c r="Y2819" i="8"/>
  <c r="Y796" i="8"/>
  <c r="Z1393" i="8"/>
  <c r="Z483" i="8"/>
  <c r="Y883" i="8"/>
  <c r="Y660" i="8"/>
  <c r="Z464" i="8"/>
  <c r="Z2629" i="8"/>
  <c r="Y1349" i="8"/>
  <c r="Y525" i="8"/>
  <c r="Z2687" i="8"/>
  <c r="Z1049" i="8"/>
  <c r="Z775" i="8"/>
  <c r="Z2272" i="8"/>
  <c r="Y2681" i="8"/>
  <c r="Y672" i="8"/>
  <c r="Z2162" i="8"/>
  <c r="Q245" i="14"/>
  <c r="Q108" i="14"/>
  <c r="Z1752" i="8"/>
  <c r="Y1963" i="8"/>
  <c r="Y2815" i="8"/>
  <c r="Z1031" i="8"/>
  <c r="Y1007" i="8"/>
  <c r="Z749" i="8"/>
  <c r="Z922" i="8"/>
  <c r="Y1595" i="8"/>
  <c r="Z1608" i="8"/>
  <c r="Z1912" i="8"/>
  <c r="Z538" i="8"/>
  <c r="Y822" i="8"/>
  <c r="Y437" i="8"/>
  <c r="Y462" i="8"/>
  <c r="Y581" i="8"/>
  <c r="Y742" i="8"/>
  <c r="Y2070" i="8"/>
  <c r="Z447" i="8"/>
  <c r="Z2129" i="8"/>
  <c r="Y524" i="8"/>
  <c r="Y2665" i="8"/>
  <c r="Z540" i="8"/>
  <c r="Z2621" i="8"/>
  <c r="Z2245" i="8"/>
  <c r="Y619" i="8"/>
  <c r="Z2764" i="8"/>
  <c r="Y2306" i="8"/>
  <c r="Z2" i="8"/>
  <c r="Z517" i="8"/>
  <c r="Z814" i="8"/>
  <c r="Z1417" i="8"/>
  <c r="Z511" i="8"/>
  <c r="Z2781" i="8"/>
  <c r="Z745" i="8"/>
  <c r="Z516" i="8"/>
  <c r="Z2730" i="8"/>
  <c r="Y908" i="8"/>
  <c r="Y1399" i="8"/>
  <c r="Z439" i="8"/>
  <c r="Y843" i="8"/>
  <c r="Y2202" i="8"/>
  <c r="Z143" i="8"/>
  <c r="Y435" i="8"/>
  <c r="Y835" i="8"/>
  <c r="Y1429" i="8"/>
  <c r="Y555" i="8"/>
  <c r="Y2683" i="8"/>
  <c r="Y102" i="8"/>
  <c r="Z498" i="8"/>
  <c r="Y2736" i="8"/>
  <c r="Y41" i="8"/>
  <c r="Y588" i="8"/>
  <c r="Y2813" i="8"/>
  <c r="Y819" i="8"/>
  <c r="Y2304" i="8"/>
  <c r="Z655" i="8"/>
  <c r="Z2802" i="8"/>
  <c r="Y781" i="8"/>
  <c r="Y1377" i="8"/>
  <c r="Z472" i="8"/>
  <c r="Y875" i="8"/>
  <c r="Z654" i="8"/>
  <c r="Z20" i="8"/>
  <c r="Z817" i="8"/>
  <c r="Z1349" i="8"/>
  <c r="Z513" i="8"/>
  <c r="Z2673" i="8"/>
  <c r="Z44" i="8"/>
  <c r="Y769" i="8"/>
  <c r="Y2212" i="8"/>
  <c r="Z2664" i="8"/>
  <c r="Z1064" i="8"/>
  <c r="Z2124" i="8"/>
  <c r="Z832" i="8"/>
  <c r="Y917" i="8"/>
  <c r="Z2723" i="8"/>
  <c r="Q246" i="14"/>
  <c r="Q116" i="14"/>
  <c r="Y1877" i="8"/>
  <c r="Y1931" i="8"/>
  <c r="Y858" i="8"/>
  <c r="Y2785" i="8"/>
  <c r="Z932" i="8"/>
  <c r="Y959" i="8"/>
  <c r="Y974" i="8"/>
  <c r="Z909" i="8"/>
  <c r="Y613" i="8"/>
  <c r="Z1546" i="8"/>
  <c r="Z1712" i="8"/>
  <c r="Z514" i="8"/>
  <c r="Y601" i="8"/>
  <c r="Y2774" i="8"/>
  <c r="Y21" i="8"/>
  <c r="Y517" i="8"/>
  <c r="Z742" i="8"/>
  <c r="Y1904" i="8"/>
  <c r="Y442" i="8"/>
  <c r="Y854" i="8"/>
  <c r="Y2129" i="8"/>
  <c r="Z518" i="8"/>
  <c r="Z529" i="8"/>
  <c r="Z880" i="8"/>
  <c r="Y2162" i="8"/>
  <c r="Z613" i="8"/>
  <c r="Z2758" i="8"/>
  <c r="Y2259" i="8"/>
  <c r="Z652" i="8"/>
  <c r="Z500" i="8"/>
  <c r="Y777" i="8"/>
  <c r="Z1401" i="8"/>
  <c r="Y500" i="8"/>
  <c r="Y2775" i="8"/>
  <c r="Z706" i="8"/>
  <c r="Z505" i="8"/>
  <c r="Y2724" i="8"/>
  <c r="Y2184" i="8"/>
  <c r="Z1399" i="8"/>
  <c r="Z435" i="8"/>
  <c r="Y828" i="8"/>
  <c r="Z2202" i="8"/>
  <c r="Y137" i="8"/>
  <c r="Z2826" i="8"/>
  <c r="Z736" i="8"/>
  <c r="Z1429" i="8"/>
  <c r="Z549" i="8"/>
  <c r="Y2618" i="8"/>
  <c r="Z102" i="8"/>
  <c r="Y493" i="8"/>
  <c r="Z2728" i="8"/>
  <c r="Y1052" i="8"/>
  <c r="Z582" i="8"/>
  <c r="Y2807" i="8"/>
  <c r="Z796" i="8"/>
  <c r="Z2304" i="8"/>
  <c r="Y644" i="8"/>
  <c r="Z2790" i="8"/>
  <c r="Z718" i="8"/>
  <c r="Z1377" i="8"/>
  <c r="Y461" i="8"/>
  <c r="Z855" i="8"/>
  <c r="Y649" i="8"/>
  <c r="Y2830" i="8"/>
  <c r="Y802" i="8"/>
  <c r="Y1333" i="8"/>
  <c r="Z507" i="8"/>
  <c r="Y2666" i="8"/>
  <c r="Y2239" i="8"/>
  <c r="Y740" i="8"/>
  <c r="Z2199" i="8"/>
  <c r="Z2653" i="8"/>
  <c r="Z1034" i="8"/>
  <c r="Z2097" i="8"/>
  <c r="Z790" i="8"/>
  <c r="Z911" i="8"/>
  <c r="Q258" i="14"/>
  <c r="Q20" i="14"/>
  <c r="Z1497" i="8"/>
  <c r="Y1585" i="8"/>
  <c r="Y842" i="8"/>
  <c r="Y2293" i="8"/>
  <c r="Z2130" i="8"/>
  <c r="Z900" i="8"/>
  <c r="Y2093" i="8"/>
  <c r="Z2152" i="8"/>
  <c r="Y22" i="8"/>
  <c r="Y2621" i="8"/>
  <c r="Z1616" i="8"/>
  <c r="Z28" i="8"/>
  <c r="Y561" i="8"/>
  <c r="Y2766" i="8"/>
  <c r="Y16" i="8"/>
  <c r="Y967" i="8"/>
  <c r="Z648" i="8"/>
  <c r="Z2817" i="8"/>
  <c r="Z838" i="8"/>
  <c r="Y1994" i="8"/>
  <c r="Z506" i="8"/>
  <c r="Y43" i="8"/>
  <c r="Z512" i="8"/>
  <c r="Y873" i="8"/>
  <c r="Y940" i="8"/>
  <c r="Z596" i="8"/>
  <c r="Y2739" i="8"/>
  <c r="Y1492" i="8"/>
  <c r="Z641" i="8"/>
  <c r="Y489" i="8"/>
  <c r="Y707" i="8"/>
  <c r="Y1401" i="8"/>
  <c r="Y29" i="8"/>
  <c r="Z2763" i="8"/>
  <c r="Z683" i="8"/>
  <c r="Z488" i="8"/>
  <c r="Z2718" i="8"/>
  <c r="Y803" i="8"/>
  <c r="Z137" i="8"/>
  <c r="Y2809" i="8"/>
  <c r="Y821" i="8"/>
  <c r="Y2186" i="8"/>
  <c r="Y651" i="8"/>
  <c r="Z2820" i="8"/>
  <c r="Z720" i="8"/>
  <c r="Y1355" i="8"/>
  <c r="Z532" i="8"/>
  <c r="Z827" i="8"/>
  <c r="Z142" i="8"/>
  <c r="Z484" i="8"/>
  <c r="Y2722" i="8"/>
  <c r="Z1044" i="8"/>
  <c r="Z554" i="8"/>
  <c r="Z2779" i="8"/>
  <c r="Y789" i="8"/>
  <c r="Y2182" i="8"/>
  <c r="Z604" i="8"/>
  <c r="Y2779" i="8"/>
  <c r="Y696" i="8"/>
  <c r="Y141" i="8"/>
  <c r="Z448" i="8"/>
  <c r="Y818" i="8"/>
  <c r="Z626" i="8"/>
  <c r="Z2823" i="8"/>
  <c r="Z787" i="8"/>
  <c r="Z1333" i="8"/>
  <c r="Y491" i="8"/>
  <c r="Z2658" i="8"/>
  <c r="Y2233" i="8"/>
  <c r="Z733" i="8"/>
  <c r="Z2163" i="8"/>
  <c r="Z1015" i="8"/>
  <c r="Z2089" i="8"/>
  <c r="Y780" i="8"/>
  <c r="Y903" i="8"/>
  <c r="Z2691" i="8"/>
  <c r="Y731" i="8"/>
  <c r="Z902" i="8"/>
  <c r="Z2657" i="8"/>
  <c r="Y683" i="8"/>
  <c r="Z2064" i="8"/>
  <c r="Z836" i="8"/>
  <c r="Z966" i="8"/>
  <c r="Q177" i="14"/>
  <c r="Q69" i="14"/>
  <c r="Y639" i="8"/>
  <c r="Y1437" i="8"/>
  <c r="Z1445" i="8"/>
  <c r="Z1962" i="8"/>
  <c r="Y1922" i="8"/>
  <c r="Y2116" i="8"/>
  <c r="Y2246" i="8"/>
  <c r="Y2077" i="8"/>
  <c r="Z1547" i="8"/>
  <c r="Y2771" i="8"/>
  <c r="Y863" i="8"/>
  <c r="Z99" i="8"/>
  <c r="Z477" i="8"/>
  <c r="Y537" i="8"/>
  <c r="Y812" i="8"/>
  <c r="Z443" i="8"/>
  <c r="Y2709" i="8"/>
  <c r="Z45" i="8"/>
  <c r="Y637" i="8"/>
  <c r="Z2811" i="8"/>
  <c r="Y809" i="8"/>
  <c r="Z1994" i="8"/>
  <c r="Z490" i="8"/>
  <c r="Z853" i="8"/>
  <c r="Y30" i="8"/>
  <c r="Y866" i="8"/>
  <c r="Z940" i="8"/>
  <c r="Y585" i="8"/>
  <c r="Y2732" i="8"/>
  <c r="Y1462" i="8"/>
  <c r="Y635" i="8"/>
  <c r="Z475" i="8"/>
  <c r="Y1055" i="8"/>
  <c r="Z138" i="8"/>
  <c r="Z480" i="8"/>
  <c r="Z2744" i="8"/>
  <c r="Z672" i="8"/>
  <c r="Y480" i="8"/>
  <c r="Y2706" i="8"/>
  <c r="Z803" i="8"/>
  <c r="Z640" i="8"/>
  <c r="Y2792" i="8"/>
  <c r="Y813" i="8"/>
  <c r="Z2186" i="8"/>
  <c r="Z628" i="8"/>
  <c r="Z2814" i="8"/>
  <c r="Y713" i="8"/>
  <c r="Z1355" i="8"/>
  <c r="Y521" i="8"/>
  <c r="Y820" i="8"/>
  <c r="Z639" i="8"/>
  <c r="Z478" i="8"/>
  <c r="Y2711" i="8"/>
  <c r="Y50" i="8"/>
  <c r="Z548" i="8"/>
  <c r="Y2761" i="8"/>
  <c r="Z781" i="8"/>
  <c r="Z2182" i="8"/>
  <c r="Z593" i="8"/>
  <c r="Y2767" i="8"/>
  <c r="Z677" i="8"/>
  <c r="Z660" i="8"/>
  <c r="Y2824" i="8"/>
  <c r="Y726" i="8"/>
  <c r="Y621" i="8"/>
  <c r="Z2818" i="8"/>
  <c r="Y749" i="8"/>
  <c r="Y643" i="8"/>
  <c r="Z485" i="8"/>
  <c r="Z2704" i="8"/>
  <c r="Y715" i="8"/>
  <c r="Z2140" i="8"/>
  <c r="Z833" i="8"/>
  <c r="Q37" i="14"/>
  <c r="Q166" i="14"/>
  <c r="Z835" i="8"/>
  <c r="Z1403" i="8"/>
  <c r="Y1725" i="8"/>
  <c r="Z2181" i="8"/>
  <c r="Y1720" i="8"/>
  <c r="Y506" i="8"/>
  <c r="Y446" i="8"/>
  <c r="Z2252" i="8"/>
  <c r="Y2035" i="8"/>
  <c r="Y871" i="8"/>
  <c r="Y2189" i="8"/>
  <c r="Z491" i="8"/>
  <c r="Y618" i="8"/>
  <c r="Y25" i="8"/>
  <c r="Z474" i="8"/>
  <c r="Y582" i="8"/>
  <c r="Z730" i="8"/>
  <c r="Z2268" i="8"/>
  <c r="Z580" i="8"/>
  <c r="Y2795" i="8"/>
  <c r="Y1065" i="8"/>
  <c r="Y1405" i="8"/>
  <c r="Z463" i="8"/>
  <c r="Z693" i="8"/>
  <c r="Z17" i="8"/>
  <c r="Y778" i="8"/>
  <c r="Y1821" i="8"/>
  <c r="Z551" i="8"/>
  <c r="Y2707" i="8"/>
  <c r="Z113" i="8"/>
  <c r="Z607" i="8"/>
  <c r="Z131" i="8"/>
  <c r="Z609" i="8"/>
  <c r="Z632" i="8"/>
  <c r="Z2824" i="8"/>
  <c r="Z688" i="8"/>
  <c r="Y142" i="8"/>
  <c r="Y605" i="8"/>
  <c r="Z992" i="8"/>
  <c r="Z690" i="8"/>
  <c r="Y1054" i="8"/>
  <c r="Z2724" i="8"/>
  <c r="Z630" i="8"/>
  <c r="Y622" i="8"/>
  <c r="Y2099" i="8"/>
  <c r="Z1016" i="8"/>
  <c r="Z901" i="8"/>
  <c r="Z826" i="8"/>
  <c r="Z2256" i="8"/>
  <c r="Z842" i="8"/>
  <c r="Y2146" i="8"/>
  <c r="Z707" i="8"/>
  <c r="Z1437" i="8"/>
  <c r="Z837" i="8"/>
  <c r="Z1002" i="8"/>
  <c r="Y1035" i="8"/>
  <c r="Z2269" i="8"/>
  <c r="Z135" i="8"/>
  <c r="Z638" i="8"/>
  <c r="Z452" i="8"/>
  <c r="Z765" i="8"/>
  <c r="Z1845" i="8"/>
  <c r="Z616" i="8"/>
  <c r="Y1038" i="8"/>
  <c r="Z744" i="8"/>
  <c r="Z2670" i="8"/>
  <c r="Z2799" i="8"/>
  <c r="Z2236" i="8"/>
  <c r="Z476" i="8"/>
  <c r="Y638" i="8"/>
  <c r="Z1013" i="8"/>
  <c r="Z2139" i="8"/>
  <c r="Z713" i="8"/>
  <c r="Y1976" i="8"/>
  <c r="Y862" i="8"/>
  <c r="Z684" i="8"/>
  <c r="Z685" i="8"/>
  <c r="Z1012" i="8"/>
  <c r="Z1906" i="8"/>
  <c r="Z649" i="8"/>
  <c r="Z486" i="8"/>
  <c r="Y884" i="8"/>
  <c r="Y2016" i="8"/>
  <c r="Z633" i="8"/>
  <c r="Y675" i="8"/>
  <c r="Z767" i="8"/>
  <c r="Z2677" i="8"/>
  <c r="Z458" i="8"/>
  <c r="Y2236" i="8"/>
  <c r="Z30" i="8"/>
  <c r="Z756" i="8"/>
  <c r="Z960" i="8"/>
  <c r="Z852" i="8"/>
  <c r="Z2277" i="8"/>
  <c r="Z773" i="8"/>
  <c r="Z2146" i="8"/>
  <c r="Y2620" i="8"/>
  <c r="Z714" i="8"/>
  <c r="Z691" i="8"/>
  <c r="Z2701" i="8"/>
  <c r="Y40" i="8"/>
  <c r="Y811" i="8"/>
  <c r="Y1393" i="8"/>
  <c r="Y548" i="8"/>
  <c r="Y2624" i="8"/>
  <c r="Z2205" i="8"/>
  <c r="Y1846" i="8"/>
  <c r="Z885" i="8"/>
  <c r="Y878" i="8"/>
  <c r="Z2684" i="8"/>
  <c r="Y468" i="8"/>
  <c r="Z1453" i="8"/>
  <c r="Z503" i="8"/>
  <c r="Z2183" i="8"/>
  <c r="Z2625" i="8"/>
  <c r="Y750" i="8"/>
  <c r="Y697" i="8"/>
  <c r="Z2795" i="8"/>
  <c r="Z725" i="8"/>
  <c r="Y982" i="8"/>
  <c r="Z1425" i="8"/>
  <c r="Z565" i="8"/>
  <c r="Z2279" i="8"/>
  <c r="Z47" i="8"/>
  <c r="Y2786" i="8"/>
  <c r="Y2769" i="8"/>
  <c r="Z26" i="8"/>
  <c r="Y2720" i="8"/>
  <c r="Y1453" i="8"/>
  <c r="Z535" i="8"/>
  <c r="Y529" i="8"/>
  <c r="Y851" i="8"/>
  <c r="Z2679" i="8"/>
  <c r="Y916" i="8"/>
  <c r="Z882" i="8"/>
  <c r="Y2305" i="8"/>
  <c r="Z801" i="8"/>
  <c r="Z2217" i="8"/>
  <c r="Y791" i="8"/>
  <c r="Z797" i="8"/>
  <c r="Z2829" i="8"/>
  <c r="Z1066" i="8"/>
  <c r="Z2105" i="8"/>
  <c r="Z576" i="8"/>
  <c r="Z2660" i="8"/>
  <c r="Z750" i="8"/>
  <c r="Z1007" i="8"/>
  <c r="Y2798" i="8"/>
  <c r="Z2750" i="8"/>
  <c r="Y454" i="8"/>
  <c r="Z534" i="8"/>
  <c r="Z2725" i="8"/>
  <c r="Z680" i="8"/>
  <c r="Y476" i="8"/>
  <c r="Y2078" i="8"/>
  <c r="Y575" i="8"/>
  <c r="Z887" i="8"/>
  <c r="Y994" i="8"/>
  <c r="Z2685" i="8"/>
  <c r="Z937" i="8"/>
  <c r="Y2619" i="8"/>
  <c r="Y911" i="8"/>
  <c r="Z806" i="8"/>
  <c r="Y2225" i="8"/>
  <c r="Z2652" i="8"/>
  <c r="Z812" i="8"/>
  <c r="Z828" i="8"/>
  <c r="Z451" i="8"/>
  <c r="Z2666" i="8"/>
  <c r="Z702" i="8"/>
  <c r="Y54" i="8"/>
  <c r="Z141" i="8"/>
  <c r="Y2696" i="8"/>
  <c r="Y797" i="8"/>
  <c r="Z712" i="8"/>
  <c r="Z2808" i="8"/>
  <c r="Z2774" i="8"/>
  <c r="Y458" i="8"/>
  <c r="Z618" i="8"/>
  <c r="Z557" i="8"/>
  <c r="Z786" i="8"/>
  <c r="Y497" i="8"/>
  <c r="Z916" i="8"/>
  <c r="Y832" i="8"/>
  <c r="Y2245" i="8"/>
  <c r="Z2697" i="8"/>
  <c r="Z822" i="8"/>
  <c r="Z879" i="8"/>
  <c r="Y464" i="8"/>
  <c r="Z2727" i="8"/>
  <c r="Y2667" i="8"/>
  <c r="Z974" i="8"/>
  <c r="Y100" i="8"/>
  <c r="Z2703" i="8"/>
  <c r="Y849" i="8"/>
  <c r="Y2729" i="8"/>
  <c r="Z457" i="8"/>
  <c r="Z2786" i="8"/>
  <c r="Z467" i="8"/>
  <c r="Y641" i="8"/>
  <c r="Z568" i="8"/>
  <c r="Y135" i="8"/>
  <c r="Z634" i="8"/>
  <c r="Q5" i="14"/>
  <c r="Z52" i="8"/>
  <c r="Z2708" i="8"/>
  <c r="Z27" i="8"/>
  <c r="Y2760" i="8"/>
  <c r="Y2748" i="8"/>
  <c r="Z1028" i="8"/>
  <c r="Z1828" i="8"/>
  <c r="Y2717" i="8"/>
  <c r="Z876" i="8"/>
  <c r="Z487" i="8"/>
  <c r="Z589" i="8"/>
  <c r="Y467" i="8"/>
  <c r="Z550" i="8"/>
  <c r="Y652" i="8"/>
  <c r="Z2297" i="8"/>
  <c r="Y2801" i="8"/>
  <c r="Z453" i="8"/>
  <c r="Y2054" i="8"/>
  <c r="Q286" i="14"/>
  <c r="Y1063" i="8"/>
  <c r="Z2668" i="8"/>
  <c r="Z861" i="8"/>
  <c r="Z981" i="8"/>
  <c r="Z2714" i="8"/>
  <c r="Z2692" i="8"/>
  <c r="Z2659" i="8"/>
  <c r="Z530" i="8"/>
  <c r="Y2778" i="8"/>
  <c r="Z2778" i="8"/>
  <c r="Y826" i="8"/>
  <c r="Y1860" i="8"/>
  <c r="Y434" i="8"/>
  <c r="Y2653" i="8"/>
  <c r="Z493" i="8"/>
  <c r="Z600" i="8"/>
  <c r="Z617" i="8"/>
  <c r="Y2258" i="8"/>
  <c r="Z1958" i="8"/>
  <c r="Y2297" i="8"/>
  <c r="Y132" i="8"/>
  <c r="Z611" i="8"/>
  <c r="Q161" i="14"/>
  <c r="Z32" i="8"/>
  <c r="Z2702" i="8"/>
  <c r="Y981" i="8"/>
  <c r="Z2619" i="8"/>
  <c r="Z1033" i="8"/>
  <c r="Z1969" i="8"/>
  <c r="Y2715" i="8"/>
  <c r="Y2676" i="8"/>
  <c r="Y547" i="8"/>
  <c r="Z2789" i="8"/>
  <c r="Y2802" i="8"/>
  <c r="Z868" i="8"/>
  <c r="Z2150" i="8"/>
  <c r="Z21" i="8"/>
  <c r="Y2704" i="8"/>
  <c r="Z504" i="8"/>
  <c r="Y617" i="8"/>
  <c r="Z623" i="8"/>
  <c r="Y896" i="8"/>
  <c r="Z954" i="8"/>
  <c r="Y845" i="8"/>
  <c r="Z614" i="8"/>
  <c r="Z1492" i="8"/>
  <c r="Y1876" i="8"/>
  <c r="Q145" i="14"/>
  <c r="Y2756" i="8"/>
  <c r="Z577" i="8"/>
  <c r="Z1680" i="8"/>
  <c r="Y629" i="8"/>
  <c r="Y962" i="8"/>
  <c r="Y1002" i="8"/>
  <c r="Y853" i="8"/>
  <c r="Y620" i="8"/>
  <c r="Y2279" i="8"/>
  <c r="Y1908" i="8"/>
  <c r="Z793" i="8"/>
  <c r="Z1980" i="8"/>
  <c r="Y1031" i="8"/>
  <c r="Z43" i="8"/>
  <c r="Z938" i="8"/>
  <c r="Z825" i="8"/>
  <c r="Z2794" i="8"/>
  <c r="Z1037" i="8"/>
  <c r="Z2237" i="8"/>
  <c r="Y670" i="8"/>
  <c r="Y2209" i="8"/>
  <c r="Y737" i="8"/>
  <c r="Y1901" i="8"/>
  <c r="Y689" i="8"/>
  <c r="Z2719" i="8"/>
  <c r="Y995" i="8"/>
  <c r="Z674" i="8"/>
  <c r="Y2253" i="8"/>
  <c r="Z2090" i="8"/>
  <c r="Z1057" i="8"/>
  <c r="Y609" i="8"/>
  <c r="Z519" i="8"/>
  <c r="Z2812" i="8"/>
  <c r="Y2675" i="8"/>
  <c r="Y936" i="8"/>
  <c r="Y509" i="8"/>
  <c r="Z18" i="8"/>
  <c r="Z133" i="8"/>
  <c r="Z1926" i="8"/>
  <c r="Z1431" i="8"/>
  <c r="Z791" i="8"/>
  <c r="Y1047" i="8"/>
  <c r="Y441" i="8"/>
  <c r="Y2268" i="8"/>
  <c r="Y801" i="8"/>
  <c r="Z1018" i="8"/>
  <c r="Y2269" i="8"/>
  <c r="Z35" i="8"/>
  <c r="Y2216" i="8"/>
  <c r="AA2216" i="8" s="1"/>
  <c r="Z754" i="8"/>
  <c r="Y1983" i="8"/>
  <c r="Y719" i="8"/>
  <c r="Y2723" i="8"/>
  <c r="Y1014" i="8"/>
  <c r="Y2652" i="8"/>
  <c r="Y744" i="8"/>
  <c r="Y2300" i="8"/>
  <c r="Y109" i="8"/>
  <c r="Z701" i="8"/>
  <c r="Z620" i="8"/>
  <c r="Y553" i="8"/>
  <c r="Z497" i="8"/>
  <c r="Y2710" i="8"/>
  <c r="Y943" i="8"/>
  <c r="Z520" i="8"/>
  <c r="Z22" i="8"/>
  <c r="Z1339" i="8"/>
  <c r="Z2170" i="8"/>
  <c r="Y783" i="8"/>
  <c r="Z462" i="8"/>
  <c r="Z471" i="8"/>
  <c r="Y45" i="8"/>
  <c r="Y2629" i="8"/>
  <c r="Z1946" i="8"/>
  <c r="AA1799" i="8" l="1"/>
  <c r="AA1302" i="8"/>
  <c r="AA679" i="8"/>
  <c r="AA1622" i="8"/>
  <c r="AA831" i="8"/>
  <c r="AA2305" i="8"/>
  <c r="AA692" i="8"/>
  <c r="AA32" i="8"/>
  <c r="AA1146" i="8"/>
  <c r="AA83" i="8"/>
  <c r="AA1659" i="8"/>
  <c r="AA1847" i="8"/>
  <c r="AA2051" i="8"/>
  <c r="AA704" i="8"/>
  <c r="AA668" i="8"/>
  <c r="AA1516" i="8"/>
  <c r="AA1070" i="8"/>
  <c r="AA2339" i="8"/>
  <c r="AA2023" i="8"/>
  <c r="AA2354" i="8"/>
  <c r="AA2523" i="8"/>
  <c r="AA271" i="8"/>
  <c r="AA2382" i="8"/>
  <c r="AA299" i="8"/>
  <c r="AA2374" i="8"/>
  <c r="AA373" i="8"/>
  <c r="AA2423" i="8"/>
  <c r="AA196" i="8"/>
  <c r="AA342" i="8"/>
  <c r="AA2526" i="8"/>
  <c r="AA2639" i="8"/>
  <c r="AA1072" i="8"/>
  <c r="AA354" i="8"/>
  <c r="AA167" i="8"/>
  <c r="AA2360" i="8"/>
  <c r="AA2498" i="8"/>
  <c r="AA1612" i="8"/>
  <c r="AA2434" i="8"/>
  <c r="AA2282" i="8"/>
  <c r="AA432" i="8"/>
  <c r="AA2454" i="8"/>
  <c r="AA2428" i="8"/>
  <c r="AA358" i="8"/>
  <c r="AA2477" i="8"/>
  <c r="AA184" i="8"/>
  <c r="AA426" i="8"/>
  <c r="AA428" i="8"/>
  <c r="AA2580" i="8"/>
  <c r="AA322" i="8"/>
  <c r="AA2446" i="8"/>
  <c r="AA2578" i="8"/>
  <c r="AA424" i="8"/>
  <c r="AA211" i="8"/>
  <c r="AA2403" i="8"/>
  <c r="AA222" i="8"/>
  <c r="AA2585" i="8"/>
  <c r="AA2515" i="8"/>
  <c r="AA2519" i="8"/>
  <c r="AA174" i="8"/>
  <c r="AA162" i="8"/>
  <c r="AA2602" i="8"/>
  <c r="AA2520" i="8"/>
  <c r="AA2414" i="8"/>
  <c r="AA248" i="8"/>
  <c r="AA2409" i="8"/>
  <c r="AA2596" i="8"/>
  <c r="AA346" i="8"/>
  <c r="AA2402" i="8"/>
  <c r="AA2615" i="8"/>
  <c r="AA2430" i="8"/>
  <c r="AA123" i="8"/>
  <c r="AA325" i="8"/>
  <c r="AA2473" i="8"/>
  <c r="AA1759" i="8"/>
  <c r="AA2345" i="8"/>
  <c r="AA243" i="8"/>
  <c r="AA2500" i="8"/>
  <c r="AA2463" i="8"/>
  <c r="AA403" i="8"/>
  <c r="AA250" i="8"/>
  <c r="AA2321" i="8"/>
  <c r="AA1760" i="8"/>
  <c r="AA2452" i="8"/>
  <c r="AA2548" i="8"/>
  <c r="AA224" i="8"/>
  <c r="AA193" i="8"/>
  <c r="AA216" i="8"/>
  <c r="AA2611" i="8"/>
  <c r="AA213" i="8"/>
  <c r="AA423" i="8"/>
  <c r="AA177" i="8"/>
  <c r="AA147" i="8"/>
  <c r="AA2438" i="8"/>
  <c r="AA2595" i="8"/>
  <c r="AA416" i="8"/>
  <c r="AA223" i="8"/>
  <c r="AA2540" i="8"/>
  <c r="AA10" i="8"/>
  <c r="AA2432" i="8"/>
  <c r="AA2350" i="8"/>
  <c r="AA380" i="8"/>
  <c r="AA203" i="8"/>
  <c r="AA2416" i="8"/>
  <c r="AA246" i="8"/>
  <c r="AA2391" i="8"/>
  <c r="AA2554" i="8"/>
  <c r="AA2493" i="8"/>
  <c r="AA2386" i="8"/>
  <c r="AA372" i="8"/>
  <c r="AA15" i="8"/>
  <c r="AA431" i="8"/>
  <c r="AA328" i="8"/>
  <c r="AA425" i="8"/>
  <c r="AA433" i="8"/>
  <c r="AA2415" i="8"/>
  <c r="AA339" i="8"/>
  <c r="AA389" i="8"/>
  <c r="AA2410" i="8"/>
  <c r="AA124" i="8"/>
  <c r="AA351" i="8"/>
  <c r="AA175" i="8"/>
  <c r="AA2504" i="8"/>
  <c r="AA251" i="8"/>
  <c r="AA2511" i="8"/>
  <c r="AA381" i="8"/>
  <c r="AA166" i="8"/>
  <c r="AA2378" i="8"/>
  <c r="AA247" i="8"/>
  <c r="AA298" i="8"/>
  <c r="AA2394" i="8"/>
  <c r="AA170" i="8"/>
  <c r="AA2470" i="8"/>
  <c r="AA2462" i="8"/>
  <c r="AA320" i="8"/>
  <c r="AA262" i="8"/>
  <c r="AA149" i="8"/>
  <c r="AA370" i="8"/>
  <c r="AA181" i="8"/>
  <c r="AA383" i="8"/>
  <c r="AA163" i="8"/>
  <c r="AA404" i="8"/>
  <c r="AA148" i="8"/>
  <c r="AA2567" i="8"/>
  <c r="AA2389" i="8"/>
  <c r="AA405" i="8"/>
  <c r="AA334" i="8"/>
  <c r="AA2365" i="8"/>
  <c r="AA2398" i="8"/>
  <c r="AA214" i="8"/>
  <c r="AA2528" i="8"/>
  <c r="AA2385" i="8"/>
  <c r="AA275" i="8"/>
  <c r="AA2376" i="8"/>
  <c r="AA412" i="8"/>
  <c r="AA218" i="8"/>
  <c r="AA2441" i="8"/>
  <c r="AA2518" i="8"/>
  <c r="AA2491" i="8"/>
  <c r="AA277" i="8"/>
  <c r="AA347" i="8"/>
  <c r="AA202" i="8"/>
  <c r="AA2337" i="8"/>
  <c r="AA417" i="8"/>
  <c r="AA357" i="8"/>
  <c r="AA294" i="8"/>
  <c r="AA235" i="8"/>
  <c r="AA2405" i="8"/>
  <c r="AA2503" i="8"/>
  <c r="AA2574" i="8"/>
  <c r="AA401" i="8"/>
  <c r="AA341" i="8"/>
  <c r="AA2401" i="8"/>
  <c r="AA2584" i="8"/>
  <c r="AA2566" i="8"/>
  <c r="AA2425" i="8"/>
  <c r="AA188" i="8"/>
  <c r="AA2572" i="8"/>
  <c r="AA355" i="8"/>
  <c r="AA2575" i="8"/>
  <c r="AA2576" i="8"/>
  <c r="AA2530" i="8"/>
  <c r="AA2375" i="8"/>
  <c r="AA2601" i="8"/>
  <c r="AA197" i="8"/>
  <c r="AA2510" i="8"/>
  <c r="AA368" i="8"/>
  <c r="AA336" i="8"/>
  <c r="AA310" i="8"/>
  <c r="AA241" i="8"/>
  <c r="AA2606" i="8"/>
  <c r="AA281" i="8"/>
  <c r="AA231" i="8"/>
  <c r="AA2579" i="8"/>
  <c r="AA345" i="8"/>
  <c r="AA367" i="8"/>
  <c r="AA2234" i="8"/>
  <c r="AA379" i="8"/>
  <c r="AA273" i="8"/>
  <c r="AA126" i="8"/>
  <c r="AA179" i="8"/>
  <c r="AA400" i="8"/>
  <c r="AA2347" i="8"/>
  <c r="AA2557" i="8"/>
  <c r="AA240" i="8"/>
  <c r="AA1574" i="8"/>
  <c r="AA337" i="8"/>
  <c r="AA2492" i="8"/>
  <c r="AA2390" i="8"/>
  <c r="AA221" i="8"/>
  <c r="AA2512" i="8"/>
  <c r="AA396" i="8"/>
  <c r="AA2531" i="8"/>
  <c r="AA2327" i="8"/>
  <c r="AA390" i="8"/>
  <c r="AA2534" i="8"/>
  <c r="AA338" i="8"/>
  <c r="AA2421" i="8"/>
  <c r="AA80" i="8"/>
  <c r="AA1109" i="8"/>
  <c r="AA207" i="8"/>
  <c r="AA2604" i="8"/>
  <c r="AA164" i="8"/>
  <c r="AA1818" i="8"/>
  <c r="AA270" i="8"/>
  <c r="AA406" i="8"/>
  <c r="AA292" i="8"/>
  <c r="AA9" i="8"/>
  <c r="AA2533" i="8"/>
  <c r="AA1092" i="8"/>
  <c r="AA287" i="8"/>
  <c r="AA171" i="8"/>
  <c r="AA1923" i="8"/>
  <c r="AA2348" i="8"/>
  <c r="AA2361" i="8"/>
  <c r="AA333" i="8"/>
  <c r="AA2458" i="8"/>
  <c r="AA1596" i="8"/>
  <c r="AA2577" i="8"/>
  <c r="AA2544" i="8"/>
  <c r="AA274" i="8"/>
  <c r="AA2495" i="8"/>
  <c r="AA371" i="8"/>
  <c r="AA2444" i="8"/>
  <c r="AA2328" i="8"/>
  <c r="AA289" i="8"/>
  <c r="AA2587" i="8"/>
  <c r="AA419" i="8"/>
  <c r="AA212" i="8"/>
  <c r="AA220" i="8"/>
  <c r="AA2521" i="8"/>
  <c r="AA2556" i="8"/>
  <c r="AA414" i="8"/>
  <c r="AA2379" i="8"/>
  <c r="AA329" i="8"/>
  <c r="AA321" i="8"/>
  <c r="AA2461" i="8"/>
  <c r="AA2335" i="8"/>
  <c r="AA2355" i="8"/>
  <c r="AA205" i="8"/>
  <c r="AA2453" i="8"/>
  <c r="AA315" i="8"/>
  <c r="AA398" i="8"/>
  <c r="AA2553" i="8"/>
  <c r="AA236" i="8"/>
  <c r="AA178" i="8"/>
  <c r="AA1117" i="8"/>
  <c r="AA359" i="8"/>
  <c r="AA2644" i="8"/>
  <c r="AA2478" i="8"/>
  <c r="AA2418" i="8"/>
  <c r="AA2600" i="8"/>
  <c r="AA2551" i="8"/>
  <c r="AA2497" i="8"/>
  <c r="AA2464" i="8"/>
  <c r="AA2608" i="8"/>
  <c r="AA255" i="8"/>
  <c r="AA2251" i="8"/>
  <c r="AA290" i="8"/>
  <c r="AA229" i="8"/>
  <c r="AA2346" i="8"/>
  <c r="AA915" i="8"/>
  <c r="AA67" i="8"/>
  <c r="AA1080" i="8"/>
  <c r="AA2396" i="8"/>
  <c r="AA209" i="8"/>
  <c r="AA409" i="8"/>
  <c r="AA395" i="8"/>
  <c r="AA2489" i="8"/>
  <c r="AA2406" i="8"/>
  <c r="AA1572" i="8"/>
  <c r="AA2036" i="8"/>
  <c r="AA2783" i="8"/>
  <c r="AA226" i="8"/>
  <c r="AA2541" i="8"/>
  <c r="AA2338" i="8"/>
  <c r="AA1301" i="8"/>
  <c r="AA2400" i="8"/>
  <c r="AA2806" i="8"/>
  <c r="AA300" i="8"/>
  <c r="AA378" i="8"/>
  <c r="AA410" i="8"/>
  <c r="AA1719" i="8"/>
  <c r="AA2646" i="8"/>
  <c r="AA2490" i="8"/>
  <c r="AA421" i="8"/>
  <c r="AA2509" i="8"/>
  <c r="AA2571" i="8"/>
  <c r="AA427" i="8"/>
  <c r="AA286" i="8"/>
  <c r="AA407" i="8"/>
  <c r="AA317" i="8"/>
  <c r="AA392" i="8"/>
  <c r="AA387" i="8"/>
  <c r="AA186" i="8"/>
  <c r="AA2341" i="8"/>
  <c r="AA227" i="8"/>
  <c r="AA2592" i="8"/>
  <c r="AA422" i="8"/>
  <c r="AA1130" i="8"/>
  <c r="AA420" i="8"/>
  <c r="AA1074" i="8"/>
  <c r="AA2645" i="8"/>
  <c r="AA2296" i="8"/>
  <c r="AA1127" i="8"/>
  <c r="AA2508" i="8"/>
  <c r="AA2366" i="8"/>
  <c r="AA282" i="8"/>
  <c r="AA187" i="8"/>
  <c r="AA348" i="8"/>
  <c r="AA2638" i="8"/>
  <c r="AA1282" i="8"/>
  <c r="AA208" i="8"/>
  <c r="AA1154" i="8"/>
  <c r="AA2555" i="8"/>
  <c r="AA1723" i="8"/>
  <c r="AA1098" i="8"/>
  <c r="AA61" i="8"/>
  <c r="AA2326" i="8"/>
  <c r="AA267" i="8"/>
  <c r="AA2411" i="8"/>
  <c r="AA362" i="8"/>
  <c r="AA261" i="8"/>
  <c r="AA2448" i="8"/>
  <c r="AA232" i="8"/>
  <c r="AA1579" i="8"/>
  <c r="AA2324" i="8"/>
  <c r="AA2643" i="8"/>
  <c r="AA2399" i="8"/>
  <c r="AA730" i="8"/>
  <c r="AA2612" i="8"/>
  <c r="AA2481" i="8"/>
  <c r="AA1308" i="8"/>
  <c r="AA210" i="8"/>
  <c r="AA2426" i="8"/>
  <c r="AA2609" i="8"/>
  <c r="AA2538" i="8"/>
  <c r="AA2633" i="8"/>
  <c r="AA1249" i="8"/>
  <c r="AA72" i="8"/>
  <c r="AA201" i="8"/>
  <c r="AA256" i="8"/>
  <c r="AA1162" i="8"/>
  <c r="AA1934" i="8"/>
  <c r="AA1186" i="8"/>
  <c r="AA2640" i="8"/>
  <c r="AA2636" i="8"/>
  <c r="AA2583" i="8"/>
  <c r="AA2627" i="8"/>
  <c r="AA1215" i="8"/>
  <c r="AA291" i="8"/>
  <c r="AA1496" i="8"/>
  <c r="AA2352" i="8"/>
  <c r="AA356" i="8"/>
  <c r="AA313" i="8"/>
  <c r="AA2479" i="8"/>
  <c r="AA312" i="8"/>
  <c r="AA1356" i="8"/>
  <c r="AA343" i="8"/>
  <c r="AA1624" i="8"/>
  <c r="AA1153" i="8"/>
  <c r="AA1255" i="8"/>
  <c r="AA1091" i="8"/>
  <c r="AA1049" i="8"/>
  <c r="AA1913" i="8"/>
  <c r="AA1195" i="8"/>
  <c r="AA2588" i="8"/>
  <c r="AA1266" i="8"/>
  <c r="AA1317" i="8"/>
  <c r="AA1747" i="8"/>
  <c r="AA2642" i="8"/>
  <c r="AA2637" i="8"/>
  <c r="AA1328" i="8"/>
  <c r="AA1199" i="8"/>
  <c r="AA2211" i="8"/>
  <c r="AA2449" i="8"/>
  <c r="AA1183" i="8"/>
  <c r="AA239" i="8"/>
  <c r="AA2381" i="8"/>
  <c r="AA2472" i="8"/>
  <c r="AA1236" i="8"/>
  <c r="AA1313" i="8"/>
  <c r="AA259" i="8"/>
  <c r="AA2395" i="8"/>
  <c r="AA382" i="8"/>
  <c r="AA1114" i="8"/>
  <c r="AA1260" i="8"/>
  <c r="AA330" i="8"/>
  <c r="AA1298" i="8"/>
  <c r="AA2372" i="8"/>
  <c r="AA159" i="8"/>
  <c r="AA316" i="8"/>
  <c r="AA278" i="8"/>
  <c r="AA327" i="8"/>
  <c r="AA2429" i="8"/>
  <c r="AA335" i="8"/>
  <c r="AA268" i="8"/>
  <c r="AA128" i="8"/>
  <c r="AA1275" i="8"/>
  <c r="AA85" i="8"/>
  <c r="AA1124" i="8"/>
  <c r="AA2560" i="8"/>
  <c r="AA364" i="8"/>
  <c r="AA2387" i="8"/>
  <c r="AA1196" i="8"/>
  <c r="AA1440" i="8"/>
  <c r="AA1324" i="8"/>
  <c r="AA2648" i="8"/>
  <c r="AA2641" i="8"/>
  <c r="AA2397" i="8"/>
  <c r="AA1138" i="8"/>
  <c r="AA185" i="8"/>
  <c r="AA2451" i="8"/>
  <c r="AA1618" i="8"/>
  <c r="AA2513" i="8"/>
  <c r="AA242" i="8"/>
  <c r="AA1118" i="8"/>
  <c r="AA1078" i="8"/>
  <c r="AA1211" i="8"/>
  <c r="AA307" i="8"/>
  <c r="AA399" i="8"/>
  <c r="AA418" i="8"/>
  <c r="AA2581" i="8"/>
  <c r="AA2607" i="8"/>
  <c r="AA2363" i="8"/>
  <c r="AA816" i="8"/>
  <c r="AA1504" i="8"/>
  <c r="AA1097" i="8"/>
  <c r="AA1368" i="8"/>
  <c r="AA1956" i="8"/>
  <c r="AA1129" i="8"/>
  <c r="AA2559" i="8"/>
  <c r="AA402" i="8"/>
  <c r="AA233" i="8"/>
  <c r="AA2598" i="8"/>
  <c r="AA304" i="8"/>
  <c r="AA254" i="8"/>
  <c r="AA160" i="8"/>
  <c r="AA2412" i="8"/>
  <c r="AA340" i="8"/>
  <c r="AA2542" i="8"/>
  <c r="AA1173" i="8"/>
  <c r="AA1321" i="8"/>
  <c r="AA1010" i="8"/>
  <c r="AA319" i="8"/>
  <c r="AA182" i="8"/>
  <c r="AA369" i="8"/>
  <c r="AA2549" i="8"/>
  <c r="AA323" i="8"/>
  <c r="AA2437" i="8"/>
  <c r="AA1774" i="8"/>
  <c r="AA1806" i="8"/>
  <c r="AA121" i="8"/>
  <c r="AA2447" i="8"/>
  <c r="AA217" i="8"/>
  <c r="AA2562" i="8"/>
  <c r="AA158" i="8"/>
  <c r="AA2349" i="8"/>
  <c r="AA2460" i="8"/>
  <c r="AA2367" i="8"/>
  <c r="AA429" i="8"/>
  <c r="AA12" i="8"/>
  <c r="AA2419" i="8"/>
  <c r="AA206" i="8"/>
  <c r="AA377" i="8"/>
  <c r="AA363" i="8"/>
  <c r="AA2499" i="8"/>
  <c r="AA1178" i="8"/>
  <c r="AA1303" i="8"/>
  <c r="AA2614" i="8"/>
  <c r="AA376" i="8"/>
  <c r="AA2450" i="8"/>
  <c r="AA2442" i="8"/>
  <c r="AA2383" i="8"/>
  <c r="AA2603" i="8"/>
  <c r="AA2471" i="8"/>
  <c r="AA263" i="8"/>
  <c r="AA2586" i="8"/>
  <c r="AA2322" i="8"/>
  <c r="AA1232" i="8"/>
  <c r="AA1332" i="8"/>
  <c r="AA1687" i="8"/>
  <c r="AA1102" i="8"/>
  <c r="AA361" i="8"/>
  <c r="AA308" i="8"/>
  <c r="AA1175" i="8"/>
  <c r="AA1112" i="8"/>
  <c r="AA384" i="8"/>
  <c r="AA2547" i="8"/>
  <c r="AA2357" i="8"/>
  <c r="AA2404" i="8"/>
  <c r="AA2384" i="8"/>
  <c r="AA1101" i="8"/>
  <c r="AA7" i="8"/>
  <c r="AA150" i="8"/>
  <c r="AA1190" i="8"/>
  <c r="AA1640" i="8"/>
  <c r="AA295" i="8"/>
  <c r="AA2316" i="8"/>
  <c r="AA303" i="8"/>
  <c r="AA125" i="8"/>
  <c r="AA13" i="8"/>
  <c r="AA1170" i="8"/>
  <c r="AA119" i="8"/>
  <c r="AA366" i="8"/>
  <c r="AA2325" i="8"/>
  <c r="AA352" i="8"/>
  <c r="AA2380" i="8"/>
  <c r="AA388" i="8"/>
  <c r="AA2590" i="8"/>
  <c r="AA306" i="8"/>
  <c r="AA2408" i="8"/>
  <c r="AA318" i="8"/>
  <c r="AA1157" i="8"/>
  <c r="AA408" i="8"/>
  <c r="AA127" i="8"/>
  <c r="AA2332" i="8"/>
  <c r="AA279" i="8"/>
  <c r="AA269" i="8"/>
  <c r="AA324" i="8"/>
  <c r="AA2594" i="8"/>
  <c r="AA2502" i="8"/>
  <c r="AA1505" i="8"/>
  <c r="AA2431" i="8"/>
  <c r="AA219" i="8"/>
  <c r="AA257" i="8"/>
  <c r="AA2488" i="8"/>
  <c r="AA2561" i="8"/>
  <c r="AA2532" i="8"/>
  <c r="AA2480" i="8"/>
  <c r="AA311" i="8"/>
  <c r="AA2570" i="8"/>
  <c r="AA2569" i="8"/>
  <c r="AA1187" i="8"/>
  <c r="AA1276" i="8"/>
  <c r="AA1289" i="8"/>
  <c r="AA2543" i="8"/>
  <c r="AA2435" i="8"/>
  <c r="AA397" i="8"/>
  <c r="AA331" i="8"/>
  <c r="AA293" i="8"/>
  <c r="AA393" i="8"/>
  <c r="AA244" i="8"/>
  <c r="AA4" i="8"/>
  <c r="AA2522" i="8"/>
  <c r="AA276" i="8"/>
  <c r="AA198" i="8"/>
  <c r="AA2487" i="8"/>
  <c r="AA2439" i="8"/>
  <c r="AA2505" i="8"/>
  <c r="AA189" i="8"/>
  <c r="AA2466" i="8"/>
  <c r="AA2496" i="8"/>
  <c r="AA200" i="8"/>
  <c r="AA2315" i="8"/>
  <c r="AA283" i="8"/>
  <c r="AA153" i="8"/>
  <c r="AA2469" i="8"/>
  <c r="AA2568" i="8"/>
  <c r="AA2486" i="8"/>
  <c r="AA2413" i="8"/>
  <c r="AA296" i="8"/>
  <c r="AA1832" i="8"/>
  <c r="AA1703" i="8"/>
  <c r="AA154" i="8"/>
  <c r="AA2417" i="8"/>
  <c r="AA199" i="8"/>
  <c r="AA2364" i="8"/>
  <c r="AA215" i="8"/>
  <c r="AA8" i="8"/>
  <c r="AA2545" i="8"/>
  <c r="AA2340" i="8"/>
  <c r="AA2318" i="8"/>
  <c r="AA2323" i="8"/>
  <c r="AA11" i="8"/>
  <c r="AA176" i="8"/>
  <c r="AA2613" i="8"/>
  <c r="AA2535" i="8"/>
  <c r="AA2368" i="8"/>
  <c r="AA1353" i="8"/>
  <c r="AA64" i="8"/>
  <c r="AA1594" i="8"/>
  <c r="AA1340" i="8"/>
  <c r="AA1484" i="8"/>
  <c r="AA2302" i="8"/>
  <c r="AA120" i="8"/>
  <c r="AA5" i="8"/>
  <c r="AA2353" i="8"/>
  <c r="AA2506" i="8"/>
  <c r="AA2529" i="8"/>
  <c r="AA228" i="8"/>
  <c r="AA161" i="8"/>
  <c r="AA332" i="8"/>
  <c r="AA234" i="8"/>
  <c r="AA2501" i="8"/>
  <c r="AA195" i="8"/>
  <c r="AA2474" i="8"/>
  <c r="AA156" i="8"/>
  <c r="AA264" i="8"/>
  <c r="AA2465" i="8"/>
  <c r="AA157" i="8"/>
  <c r="AA2599" i="8"/>
  <c r="AA2407" i="8"/>
  <c r="AA2582" i="8"/>
  <c r="AA2589" i="8"/>
  <c r="AA266" i="8"/>
  <c r="AA2546" i="8"/>
  <c r="AA2457" i="8"/>
  <c r="AA204" i="8"/>
  <c r="AA168" i="8"/>
  <c r="AA288" i="8"/>
  <c r="AA152" i="8"/>
  <c r="AA272" i="8"/>
  <c r="AA183" i="8"/>
  <c r="AA2343" i="8"/>
  <c r="AA2319" i="8"/>
  <c r="AA192" i="8"/>
  <c r="AA2358" i="8"/>
  <c r="AA349" i="8"/>
  <c r="AA225" i="8"/>
  <c r="AA2558" i="8"/>
  <c r="AA374" i="8"/>
  <c r="AA2427" i="8"/>
  <c r="AA2616" i="8"/>
  <c r="AA2563" i="8"/>
  <c r="AA1105" i="8"/>
  <c r="AA430" i="8"/>
  <c r="AA180" i="8"/>
  <c r="AA297" i="8"/>
  <c r="AA2468" i="8"/>
  <c r="AA2369" i="8"/>
  <c r="AA350" i="8"/>
  <c r="AA2467" i="8"/>
  <c r="AA2320" i="8"/>
  <c r="AA2342" i="8"/>
  <c r="AA2373" i="8"/>
  <c r="AA415" i="8"/>
  <c r="AA326" i="8"/>
  <c r="AA360" i="8"/>
  <c r="AA2593" i="8"/>
  <c r="AA314" i="8"/>
  <c r="AA2507" i="8"/>
  <c r="AA301" i="8"/>
  <c r="AA2537" i="8"/>
  <c r="AA2359" i="8"/>
  <c r="AA245" i="8"/>
  <c r="AA252" i="8"/>
  <c r="AA2455" i="8"/>
  <c r="AA2527" i="8"/>
  <c r="AA191" i="8"/>
  <c r="AA2459" i="8"/>
  <c r="AA1778" i="8"/>
  <c r="AA1069" i="8"/>
  <c r="AA1257" i="8"/>
  <c r="AA1296" i="8"/>
  <c r="AA1082" i="8"/>
  <c r="AA62" i="8"/>
  <c r="AA68" i="8"/>
  <c r="AA58" i="8"/>
  <c r="AA66" i="8"/>
  <c r="AA1125" i="8"/>
  <c r="AA1621" i="8"/>
  <c r="AA1748" i="8"/>
  <c r="AA1653" i="8"/>
  <c r="AA1309" i="8"/>
  <c r="AA1083" i="8"/>
  <c r="AA1210" i="8"/>
  <c r="AA1231" i="8"/>
  <c r="AA1077" i="8"/>
  <c r="AA496" i="8"/>
  <c r="AA2000" i="8"/>
  <c r="AA1107" i="8"/>
  <c r="AA815" i="8"/>
  <c r="AA2218" i="8"/>
  <c r="AA777" i="8"/>
  <c r="AA2230" i="8"/>
  <c r="AA2203" i="8"/>
  <c r="AA1293" i="8"/>
  <c r="AA1159" i="8"/>
  <c r="AA2647" i="8"/>
  <c r="AA76" i="8"/>
  <c r="AA1012" i="8"/>
  <c r="AA1766" i="8"/>
  <c r="AA2034" i="8"/>
  <c r="AA1375" i="8"/>
  <c r="AA688" i="8"/>
  <c r="AA1931" i="8"/>
  <c r="AA2767" i="8"/>
  <c r="AA893" i="8"/>
  <c r="AA2766" i="8"/>
  <c r="AA1528" i="8"/>
  <c r="AA1201" i="8"/>
  <c r="AA1312" i="8"/>
  <c r="AA2634" i="8"/>
  <c r="AA961" i="8"/>
  <c r="AA2290" i="8"/>
  <c r="AA747" i="8"/>
  <c r="AA470" i="8"/>
  <c r="AA1963" i="8"/>
  <c r="AA507" i="8"/>
  <c r="AA98" i="8"/>
  <c r="AA2178" i="8"/>
  <c r="AA1377" i="8"/>
  <c r="AA1856" i="8"/>
  <c r="AA1744" i="8"/>
  <c r="AA823" i="8"/>
  <c r="AA446" i="8"/>
  <c r="AA2780" i="8"/>
  <c r="AA46" i="8"/>
  <c r="AA1084" i="8"/>
  <c r="AA1136" i="8"/>
  <c r="AA2204" i="8"/>
  <c r="AA854" i="8"/>
  <c r="AA2655" i="8"/>
  <c r="AA697" i="8"/>
  <c r="AA2005" i="8"/>
  <c r="AA104" i="8"/>
  <c r="AA2635" i="8"/>
  <c r="AA1983" i="8"/>
  <c r="AA1028" i="8"/>
  <c r="AA2794" i="8"/>
  <c r="AA2020" i="8"/>
  <c r="AA2173" i="8"/>
  <c r="AA1068" i="8"/>
  <c r="AA1246" i="8"/>
  <c r="AA665" i="8"/>
  <c r="AA2040" i="8"/>
  <c r="AA2165" i="8"/>
  <c r="AA1859" i="8"/>
  <c r="AA86" i="8"/>
  <c r="AA1770" i="8"/>
  <c r="AA1189" i="8"/>
  <c r="AA984" i="8"/>
  <c r="AA466" i="8"/>
  <c r="AA2207" i="8"/>
  <c r="AA1017" i="8"/>
  <c r="AA2813" i="8"/>
  <c r="AA1003" i="8"/>
  <c r="AA2180" i="8"/>
  <c r="AA1961" i="8"/>
  <c r="AA948" i="8"/>
  <c r="AA2219" i="8"/>
  <c r="AA925" i="8"/>
  <c r="AA103" i="8"/>
  <c r="AA2309" i="8"/>
  <c r="AA447" i="8"/>
  <c r="AA1737" i="8"/>
  <c r="AA2243" i="8"/>
  <c r="AA923" i="8"/>
  <c r="AA106" i="8"/>
  <c r="AA2685" i="8"/>
  <c r="AA2623" i="8"/>
  <c r="AA1951" i="8"/>
  <c r="AA869" i="8"/>
  <c r="AA802" i="8"/>
  <c r="AA650" i="8"/>
  <c r="AA25" i="8"/>
  <c r="AA2621" i="8"/>
  <c r="AA1244" i="8"/>
  <c r="AA1551" i="8"/>
  <c r="AA108" i="8"/>
  <c r="AA1418" i="8"/>
  <c r="AA1019" i="8"/>
  <c r="AA1645" i="8"/>
  <c r="AA866" i="8"/>
  <c r="AA1888" i="8"/>
  <c r="AA2104" i="8"/>
  <c r="AA2278" i="8"/>
  <c r="AA2159" i="8"/>
  <c r="AA51" i="8"/>
  <c r="AA2106" i="8"/>
  <c r="AA2667" i="8"/>
  <c r="AA757" i="8"/>
  <c r="AA894" i="8"/>
  <c r="AA1294" i="8"/>
  <c r="AA1161" i="8"/>
  <c r="AA1597" i="8"/>
  <c r="AA1810" i="8"/>
  <c r="AA1376" i="8"/>
  <c r="AA1844" i="8"/>
  <c r="AA1181" i="8"/>
  <c r="AA1430" i="8"/>
  <c r="AA1665" i="8"/>
  <c r="AA1863" i="8"/>
  <c r="AA1111" i="8"/>
  <c r="AA851" i="8"/>
  <c r="AA1752" i="8"/>
  <c r="AA436" i="8"/>
  <c r="AA2157" i="8"/>
  <c r="AA1372" i="8"/>
  <c r="AA1071" i="8"/>
  <c r="AA2750" i="8"/>
  <c r="AA1935" i="8"/>
  <c r="AA2651" i="8"/>
  <c r="AA1736" i="8"/>
  <c r="AA738" i="8"/>
  <c r="AA2810" i="8"/>
  <c r="AA1090" i="8"/>
  <c r="AA670" i="8"/>
  <c r="AA2798" i="8"/>
  <c r="AA883" i="8"/>
  <c r="AA2663" i="8"/>
  <c r="AA546" i="8"/>
  <c r="AA1772" i="8"/>
  <c r="AA1647" i="8"/>
  <c r="AA2183" i="8"/>
  <c r="AA677" i="8"/>
  <c r="AA953" i="8"/>
  <c r="AA1311" i="8"/>
  <c r="AA958" i="8"/>
  <c r="AA941" i="8"/>
  <c r="AA1656" i="8"/>
  <c r="AA2134" i="8"/>
  <c r="AA1172" i="8"/>
  <c r="AA2074" i="8"/>
  <c r="AA468" i="8"/>
  <c r="AA1140" i="8"/>
  <c r="AA1819" i="8"/>
  <c r="AA772" i="8"/>
  <c r="AA1979" i="8"/>
  <c r="AA1764" i="8"/>
  <c r="AA1062" i="8"/>
  <c r="AA1977" i="8"/>
  <c r="AA935" i="8"/>
  <c r="AA1184" i="8"/>
  <c r="AA1722" i="8"/>
  <c r="AA443" i="8"/>
  <c r="AA2130" i="8"/>
  <c r="AA2746" i="8"/>
  <c r="AA1404" i="8"/>
  <c r="AA706" i="8"/>
  <c r="AA2736" i="8"/>
  <c r="AA445" i="8"/>
  <c r="AA1348" i="8"/>
  <c r="AA2293" i="8"/>
  <c r="AA755" i="8"/>
  <c r="AA2311" i="8"/>
  <c r="AA1823" i="8"/>
  <c r="AA753" i="8"/>
  <c r="AA2717" i="8"/>
  <c r="AA895" i="8"/>
  <c r="AA1483" i="8"/>
  <c r="AA2689" i="8"/>
  <c r="AA2247" i="8"/>
  <c r="AA42" i="8"/>
  <c r="AA2678" i="8"/>
  <c r="AA1991" i="8"/>
  <c r="AA1707" i="8"/>
  <c r="AA1852" i="8"/>
  <c r="AA1362" i="8"/>
  <c r="AA1949" i="8"/>
  <c r="AA2048" i="8"/>
  <c r="AA2084" i="8"/>
  <c r="AA763" i="8"/>
  <c r="AA1202" i="8"/>
  <c r="AA1131" i="8"/>
  <c r="AA1227" i="8"/>
  <c r="AA1447" i="8"/>
  <c r="AA1000" i="8"/>
  <c r="AA2289" i="8"/>
  <c r="AA717" i="8"/>
  <c r="AA1463" i="8"/>
  <c r="AA2008" i="8"/>
  <c r="AA2081" i="8"/>
  <c r="AA1449" i="8"/>
  <c r="AA681" i="8"/>
  <c r="AA633" i="8"/>
  <c r="AA1333" i="8"/>
  <c r="AA523" i="8"/>
  <c r="AA708" i="8"/>
  <c r="AA2284" i="8"/>
  <c r="AA1051" i="8"/>
  <c r="AA118" i="8"/>
  <c r="AA1932" i="8"/>
  <c r="AA1601" i="8"/>
  <c r="AA2734" i="8"/>
  <c r="AA1467" i="8"/>
  <c r="AA1075" i="8"/>
  <c r="AA1389" i="8"/>
  <c r="AA2281" i="8"/>
  <c r="AA1575" i="8"/>
  <c r="AA1398" i="8"/>
  <c r="AA1472" i="8"/>
  <c r="AA1371" i="8"/>
  <c r="AA813" i="8"/>
  <c r="AA542" i="8"/>
  <c r="AA712" i="8"/>
  <c r="AA1045" i="8"/>
  <c r="AA913" i="8"/>
  <c r="AA2123" i="8"/>
  <c r="AA2143" i="8"/>
  <c r="AA1142" i="8"/>
  <c r="AA65" i="8"/>
  <c r="AA1968" i="8"/>
  <c r="AA1882" i="8"/>
  <c r="AA1580" i="8"/>
  <c r="AA1388" i="8"/>
  <c r="AA1369" i="8"/>
  <c r="AA2249" i="8"/>
  <c r="AA1318" i="8"/>
  <c r="AA1446" i="8"/>
  <c r="AA1688" i="8"/>
  <c r="AA998" i="8"/>
  <c r="AA57" i="8"/>
  <c r="AA988" i="8"/>
  <c r="AA663" i="8"/>
  <c r="AA729" i="8"/>
  <c r="AA1700" i="8"/>
  <c r="AA1515" i="8"/>
  <c r="AA698" i="8"/>
  <c r="AA1526" i="8"/>
  <c r="AA2713" i="8"/>
  <c r="AA1825" i="8"/>
  <c r="AA1731" i="8"/>
  <c r="AA2192" i="8"/>
  <c r="AA1869" i="8"/>
  <c r="AA1365" i="8"/>
  <c r="AA2632" i="8"/>
  <c r="AA129" i="8"/>
  <c r="AA2109" i="8"/>
  <c r="AA980" i="8"/>
  <c r="AA1073" i="8"/>
  <c r="AA824" i="8"/>
  <c r="AA1382" i="8"/>
  <c r="AA2164" i="8"/>
  <c r="AA1216" i="8"/>
  <c r="AA1461" i="8"/>
  <c r="AA2025" i="8"/>
  <c r="AA675" i="8"/>
  <c r="AA475" i="8"/>
  <c r="AA660" i="8"/>
  <c r="AA2085" i="8"/>
  <c r="AA1672" i="8"/>
  <c r="AA1697" i="8"/>
  <c r="AA1629" i="8"/>
  <c r="AA1768" i="8"/>
  <c r="AA1511" i="8"/>
  <c r="AA2200" i="8"/>
  <c r="AA2019" i="8"/>
  <c r="AA442" i="8"/>
  <c r="AA131" i="8"/>
  <c r="AA2225" i="8"/>
  <c r="AA707" i="8"/>
  <c r="AA2824" i="8"/>
  <c r="AA635" i="8"/>
  <c r="AA2775" i="8"/>
  <c r="AA2827" i="8"/>
  <c r="AA934" i="8"/>
  <c r="AA760" i="8"/>
  <c r="AA1704" i="8"/>
  <c r="AA1981" i="8"/>
  <c r="AA587" i="8"/>
  <c r="AA1480" i="8"/>
  <c r="AA1149" i="8"/>
  <c r="AA1209" i="8"/>
  <c r="AA2221" i="8"/>
  <c r="AA2267" i="8"/>
  <c r="AA2291" i="8"/>
  <c r="AA2001" i="8"/>
  <c r="AA989" i="8"/>
  <c r="AA2273" i="8"/>
  <c r="AA1047" i="8"/>
  <c r="AA1212" i="8"/>
  <c r="AA2196" i="8"/>
  <c r="AA1905" i="8"/>
  <c r="AA1974" i="8"/>
  <c r="AA2014" i="8"/>
  <c r="AA1061" i="8"/>
  <c r="AA145" i="8"/>
  <c r="AA2618" i="8"/>
  <c r="AA2141" i="8"/>
  <c r="AA2789" i="8"/>
  <c r="AA787" i="8"/>
  <c r="AA1424" i="8"/>
  <c r="AA1765" i="8"/>
  <c r="AA1513" i="8"/>
  <c r="AA1948" i="8"/>
  <c r="AA1517" i="8"/>
  <c r="AA1675" i="8"/>
  <c r="AA1578" i="8"/>
  <c r="AA1310" i="8"/>
  <c r="AA1940" i="8"/>
  <c r="AA1761" i="8"/>
  <c r="AA906" i="8"/>
  <c r="AA694" i="8"/>
  <c r="AA1684" i="8"/>
  <c r="AA2053" i="8"/>
  <c r="AA2738" i="8"/>
  <c r="AA2776" i="8"/>
  <c r="AA2047" i="8"/>
  <c r="AA1381" i="8"/>
  <c r="AA1822" i="8"/>
  <c r="AA1182" i="8"/>
  <c r="AA1247" i="8"/>
  <c r="AA1450" i="8"/>
  <c r="AA1812" i="8"/>
  <c r="AA33" i="8"/>
  <c r="AA1802" i="8"/>
  <c r="AA659" i="8"/>
  <c r="AA2190" i="8"/>
  <c r="AA1855" i="8"/>
  <c r="AA1732" i="8"/>
  <c r="AA1464" i="8"/>
  <c r="AA1918" i="8"/>
  <c r="AA1397" i="8"/>
  <c r="AA2107" i="8"/>
  <c r="AA2072" i="8"/>
  <c r="AA2118" i="8"/>
  <c r="AA1011" i="8"/>
  <c r="AA603" i="8"/>
  <c r="AA2708" i="8"/>
  <c r="AA2259" i="8"/>
  <c r="AA525" i="8"/>
  <c r="AA608" i="8"/>
  <c r="AA937" i="8"/>
  <c r="AA1409" i="8"/>
  <c r="AA1746" i="8"/>
  <c r="AA2739" i="8"/>
  <c r="AA1477" i="8"/>
  <c r="AA1455" i="8"/>
  <c r="AA1415" i="8"/>
  <c r="AA1009" i="8"/>
  <c r="AA2755" i="8"/>
  <c r="AA478" i="8"/>
  <c r="AA2089" i="8"/>
  <c r="AA908" i="8"/>
  <c r="AA1530" i="8"/>
  <c r="AA1720" i="8"/>
  <c r="AA858" i="8"/>
  <c r="AA844" i="8"/>
  <c r="AA2765" i="8"/>
  <c r="AA2803" i="8"/>
  <c r="AA887" i="8"/>
  <c r="AA1771" i="8"/>
  <c r="AA1845" i="8"/>
  <c r="AA1860" i="8"/>
  <c r="AA555" i="8"/>
  <c r="AA776" i="8"/>
  <c r="AA1702" i="8"/>
  <c r="AA70" i="8"/>
  <c r="AA1254" i="8"/>
  <c r="AA1271" i="8"/>
  <c r="AA1616" i="8"/>
  <c r="AA1243" i="8"/>
  <c r="AA1550" i="8"/>
  <c r="AA808" i="8"/>
  <c r="AA1990" i="8"/>
  <c r="AA2661" i="8"/>
  <c r="AA111" i="8"/>
  <c r="AA2770" i="8"/>
  <c r="AA1355" i="8"/>
  <c r="AA2233" i="8"/>
  <c r="AA1677" i="8"/>
  <c r="AA1952" i="8"/>
  <c r="AA1168" i="8"/>
  <c r="AA1456" i="8"/>
  <c r="AA1094" i="8"/>
  <c r="AA1223" i="8"/>
  <c r="AA1192" i="8"/>
  <c r="AA1996" i="8"/>
  <c r="AA1743" i="8"/>
  <c r="AA2139" i="8"/>
  <c r="AA1870" i="8"/>
  <c r="AA1610" i="8"/>
  <c r="AA1630" i="8"/>
  <c r="AA752" i="8"/>
  <c r="AA1777" i="8"/>
  <c r="AA726" i="8"/>
  <c r="AA2718" i="8"/>
  <c r="AA2675" i="8"/>
  <c r="AA911" i="8"/>
  <c r="AA1403" i="8"/>
  <c r="AA1476" i="8"/>
  <c r="AA2756" i="8"/>
  <c r="AA878" i="8"/>
  <c r="AA1280" i="8"/>
  <c r="AA1193" i="8"/>
  <c r="AA1322" i="8"/>
  <c r="AA2829" i="8"/>
  <c r="AA2" i="8"/>
  <c r="AA508" i="8"/>
  <c r="AA1644" i="8"/>
  <c r="AA1126" i="8"/>
  <c r="AA1590" i="8"/>
  <c r="AA2265" i="8"/>
  <c r="AA899" i="8"/>
  <c r="AA1336" i="8"/>
  <c r="AA117" i="8"/>
  <c r="AA921" i="8"/>
  <c r="AA609" i="8"/>
  <c r="AA16" i="8"/>
  <c r="AA1696" i="8"/>
  <c r="AA645" i="8"/>
  <c r="AA2694" i="8"/>
  <c r="AA1531" i="8"/>
  <c r="AA1419" i="8"/>
  <c r="AA88" i="8"/>
  <c r="AA1473" i="8"/>
  <c r="AA2004" i="8"/>
  <c r="AA924" i="8"/>
  <c r="AA1399" i="8"/>
  <c r="AA739" i="8"/>
  <c r="AA1466" i="8"/>
  <c r="AA2075" i="8"/>
  <c r="AA1866" i="8"/>
  <c r="AA1359" i="8"/>
  <c r="AA1058" i="8"/>
  <c r="AA2021" i="8"/>
  <c r="AA1267" i="8"/>
  <c r="AA1469" i="8"/>
  <c r="AA1256" i="8"/>
  <c r="AA1606" i="8"/>
  <c r="AA1238" i="8"/>
  <c r="AA1350" i="8"/>
  <c r="AA1133" i="8"/>
  <c r="AA2060" i="8"/>
  <c r="AA1177" i="8"/>
  <c r="AA1229" i="8"/>
  <c r="AA1251" i="8"/>
  <c r="AA1096" i="8"/>
  <c r="AA1305" i="8"/>
  <c r="AA1156" i="8"/>
  <c r="AA1099" i="8"/>
  <c r="AA1152" i="8"/>
  <c r="AA1564" i="8"/>
  <c r="AA2027" i="8"/>
  <c r="AA1613" i="8"/>
  <c r="AA993" i="8"/>
  <c r="AA1706" i="8"/>
  <c r="AA1394" i="8"/>
  <c r="AA2012" i="8"/>
  <c r="AA91" i="8"/>
  <c r="AA1378" i="8"/>
  <c r="AA1407" i="8"/>
  <c r="AA1690" i="8"/>
  <c r="AA1457" i="8"/>
  <c r="AA1454" i="8"/>
  <c r="AA1548" i="8"/>
  <c r="AA1885" i="8"/>
  <c r="AA705" i="8"/>
  <c r="AA2066" i="8"/>
  <c r="AA2197" i="8"/>
  <c r="AA1924" i="8"/>
  <c r="AA2212" i="8"/>
  <c r="AA2271" i="8"/>
  <c r="AA2133" i="8"/>
  <c r="AA34" i="8"/>
  <c r="AA1886" i="8"/>
  <c r="AA784" i="8"/>
  <c r="AA2063" i="8"/>
  <c r="AA2156" i="8"/>
  <c r="AA2215" i="8"/>
  <c r="AA1560" i="8"/>
  <c r="AA927" i="8"/>
  <c r="AA1884" i="8"/>
  <c r="AA1654" i="8"/>
  <c r="AA511" i="8"/>
  <c r="AA1834" i="8"/>
  <c r="AA35" i="8"/>
  <c r="AA860" i="8"/>
  <c r="AA1493" i="8"/>
  <c r="AA1141" i="8"/>
  <c r="AA59" i="8"/>
  <c r="AA1787" i="8"/>
  <c r="AA74" i="8"/>
  <c r="AA1471" i="8"/>
  <c r="AA1508" i="8"/>
  <c r="AA1790" i="8"/>
  <c r="AA1992" i="8"/>
  <c r="AA1824" i="8"/>
  <c r="AA1347" i="8"/>
  <c r="AA857" i="8"/>
  <c r="AA2011" i="8"/>
  <c r="AA1865" i="8"/>
  <c r="AA2147" i="8"/>
  <c r="AA1559" i="8"/>
  <c r="AA1335" i="8"/>
  <c r="AA1783" i="8"/>
  <c r="AA1714" i="8"/>
  <c r="AA907" i="8"/>
  <c r="AA910" i="8"/>
  <c r="AA2038" i="8"/>
  <c r="AA2140" i="8"/>
  <c r="AA2176" i="8"/>
  <c r="AA1576" i="8"/>
  <c r="AA2148" i="8"/>
  <c r="AA1939" i="8"/>
  <c r="AA1030" i="8"/>
  <c r="AA515" i="8"/>
  <c r="AA1198" i="8"/>
  <c r="AA2113" i="8"/>
  <c r="AA1652" i="8"/>
  <c r="AA82" i="8"/>
  <c r="AA624" i="8"/>
  <c r="AA1470" i="8"/>
  <c r="AA1964" i="8"/>
  <c r="AA2294" i="8"/>
  <c r="AA2229" i="8"/>
  <c r="AA957" i="8"/>
  <c r="AA2100" i="8"/>
  <c r="AA798" i="8"/>
  <c r="AA1962" i="8"/>
  <c r="AA2617" i="8"/>
  <c r="AA810" i="8"/>
  <c r="AA625" i="8"/>
  <c r="AA1950" i="8"/>
  <c r="AA2101" i="8"/>
  <c r="AA890" i="8"/>
  <c r="AA794" i="8"/>
  <c r="AA2310" i="8"/>
  <c r="AA1412" i="8"/>
  <c r="AA2055" i="8"/>
  <c r="AA1330" i="8"/>
  <c r="AA1004" i="8"/>
  <c r="AA2274" i="8"/>
  <c r="AA1841" i="8"/>
  <c r="AA2137" i="8"/>
  <c r="AA1518" i="8"/>
  <c r="AA1088" i="8"/>
  <c r="AA1089" i="8"/>
  <c r="AA1535" i="8"/>
  <c r="AA1813" i="8"/>
  <c r="AA1997" i="8"/>
  <c r="AA978" i="8"/>
  <c r="AA577" i="8"/>
  <c r="AA1828" i="8"/>
  <c r="AA1462" i="8"/>
  <c r="AA537" i="8"/>
  <c r="AA2722" i="8"/>
  <c r="AA842" i="8"/>
  <c r="AA817" i="8"/>
  <c r="AA2228" i="8"/>
  <c r="AA2800" i="8"/>
  <c r="AA1727" i="8"/>
  <c r="AA1891" i="8"/>
  <c r="AA1286" i="8"/>
  <c r="AA1929" i="8"/>
  <c r="AA1334" i="8"/>
  <c r="AA1753" i="8"/>
  <c r="AA1395" i="8"/>
  <c r="AA2009" i="8"/>
  <c r="AA1452" i="8"/>
  <c r="AA132" i="8"/>
  <c r="AA1304" i="8"/>
  <c r="AA825" i="8"/>
  <c r="AA985" i="8"/>
  <c r="AA1522" i="8"/>
  <c r="AA1721" i="8"/>
  <c r="AA1586" i="8"/>
  <c r="AA49" i="8"/>
  <c r="AA2312" i="8"/>
  <c r="AA1194" i="8"/>
  <c r="AA1103" i="8"/>
  <c r="AA1937" i="8"/>
  <c r="AA2090" i="8"/>
  <c r="AA2018" i="8"/>
  <c r="AA2715" i="8"/>
  <c r="AA601" i="8"/>
  <c r="AA1120" i="8"/>
  <c r="AA1710" i="8"/>
  <c r="AA1890" i="8"/>
  <c r="AA902" i="8"/>
  <c r="AA2306" i="8"/>
  <c r="AA1709" i="8"/>
  <c r="AA2826" i="8"/>
  <c r="AA1896" i="8"/>
  <c r="AA965" i="8"/>
  <c r="AA2626" i="8"/>
  <c r="AA956" i="8"/>
  <c r="AA1297" i="8"/>
  <c r="AA1213" i="8"/>
  <c r="AA1791" i="8"/>
  <c r="AA1486" i="8"/>
  <c r="AA1033" i="8"/>
  <c r="AA2696" i="8"/>
  <c r="AA765" i="8"/>
  <c r="AA2099" i="8"/>
  <c r="AA2077" i="8"/>
  <c r="AA1912" i="8"/>
  <c r="AA2115" i="8"/>
  <c r="AA2201" i="8"/>
  <c r="AA1593" i="8"/>
  <c r="AA2017" i="8"/>
  <c r="AA1762" i="8"/>
  <c r="AA949" i="8"/>
  <c r="AA2308" i="8"/>
  <c r="AA2179" i="8"/>
  <c r="AA1809" i="8"/>
  <c r="AA1226" i="8"/>
  <c r="AA1763" i="8"/>
  <c r="AA1591" i="8"/>
  <c r="AA1166" i="8"/>
  <c r="AA2217" i="8"/>
  <c r="AA1001" i="8"/>
  <c r="AA1230" i="8"/>
  <c r="AA914" i="8"/>
  <c r="AA1807" i="8"/>
  <c r="AA1769" i="8"/>
  <c r="AA1614" i="8"/>
  <c r="AA1643" i="8"/>
  <c r="AA1005" i="8"/>
  <c r="AA1343" i="8"/>
  <c r="AA1602" i="8"/>
  <c r="AA928" i="8"/>
  <c r="AA2256" i="8"/>
  <c r="AA1738" i="8"/>
  <c r="AA926" i="8"/>
  <c r="AA1567" i="8"/>
  <c r="AA2231" i="8"/>
  <c r="AA500" i="8"/>
  <c r="AA27" i="8"/>
  <c r="AA2092" i="8"/>
  <c r="AA2808" i="8"/>
  <c r="AA1740" i="8"/>
  <c r="AA2771" i="8"/>
  <c r="AA2086" i="8"/>
  <c r="AA1562" i="8"/>
  <c r="AA1087" i="8"/>
  <c r="AA1966" i="8"/>
  <c r="AA1540" i="8"/>
  <c r="AA1833" i="8"/>
  <c r="AA1837" i="8"/>
  <c r="AA96" i="8"/>
  <c r="AA1830" i="8"/>
  <c r="AA1899" i="8"/>
  <c r="AA1894" i="8"/>
  <c r="AA2108" i="8"/>
  <c r="AA2010" i="8"/>
  <c r="AA112" i="8"/>
  <c r="AA1628" i="8"/>
  <c r="AA2094" i="8"/>
  <c r="AA711" i="8"/>
  <c r="AA1873" i="8"/>
  <c r="AA746" i="8"/>
  <c r="AA529" i="8"/>
  <c r="AA673" i="8"/>
  <c r="AA1840" i="8"/>
  <c r="AA598" i="8"/>
  <c r="AA543" i="8"/>
  <c r="AA1637" i="8"/>
  <c r="AA1668" i="8"/>
  <c r="AA2762" i="8"/>
  <c r="AA1219" i="8"/>
  <c r="AA1240" i="8"/>
  <c r="AA1206" i="8"/>
  <c r="AA1292" i="8"/>
  <c r="AA1180" i="8"/>
  <c r="AA1406" i="8"/>
  <c r="AA1933" i="8"/>
  <c r="AA1786" i="8"/>
  <c r="AA1408" i="8"/>
  <c r="AA1892" i="8"/>
  <c r="AA728" i="8"/>
  <c r="AA1874" i="8"/>
  <c r="AA1671" i="8"/>
  <c r="AA2710" i="8"/>
  <c r="AA1876" i="8"/>
  <c r="AA2676" i="8"/>
  <c r="AA2748" i="8"/>
  <c r="AA2620" i="8"/>
  <c r="AA835" i="8"/>
  <c r="AA99" i="8"/>
  <c r="AA29" i="8"/>
  <c r="AA1497" i="8"/>
  <c r="AA549" i="8"/>
  <c r="AA2787" i="8"/>
  <c r="AA564" i="8"/>
  <c r="AA1808" i="8"/>
  <c r="AA130" i="8"/>
  <c r="AA2747" i="8"/>
  <c r="AA1917" i="8"/>
  <c r="AA1577" i="8"/>
  <c r="AA1655" i="8"/>
  <c r="AA788" i="8"/>
  <c r="AA2227" i="8"/>
  <c r="AA2166" i="8"/>
  <c r="AA1351" i="8"/>
  <c r="AA2214" i="8"/>
  <c r="AA722" i="8"/>
  <c r="AA2301" i="8"/>
  <c r="AA56" i="8"/>
  <c r="AA1582" i="8"/>
  <c r="AA1132" i="8"/>
  <c r="AA1316" i="8"/>
  <c r="AA1163" i="8"/>
  <c r="AA1366" i="8"/>
  <c r="AA1326" i="8"/>
  <c r="AA1908" i="8"/>
  <c r="AA1942" i="8"/>
  <c r="AA1724" i="8"/>
  <c r="AA1536" i="8"/>
  <c r="AA1543" i="8"/>
  <c r="AA1410" i="8"/>
  <c r="AA94" i="8"/>
  <c r="AA1357" i="8"/>
  <c r="AA1953" i="8"/>
  <c r="AA2238" i="8"/>
  <c r="AA1989" i="8"/>
  <c r="AA1027" i="8"/>
  <c r="AA963" i="8"/>
  <c r="AA804" i="8"/>
  <c r="AA1754" i="8"/>
  <c r="AA1233" i="8"/>
  <c r="AA1474" i="8"/>
  <c r="AA945" i="8"/>
  <c r="AA2188" i="8"/>
  <c r="AA1387" i="8"/>
  <c r="AA2120" i="8"/>
  <c r="AA775" i="8"/>
  <c r="AA1144" i="8"/>
  <c r="AA2171" i="8"/>
  <c r="AA2719" i="8"/>
  <c r="AA862" i="8"/>
  <c r="AA2702" i="8"/>
  <c r="AA689" i="8"/>
  <c r="AA652" i="8"/>
  <c r="AA565" i="8"/>
  <c r="AA871" i="8"/>
  <c r="AA2711" i="8"/>
  <c r="AA1922" i="8"/>
  <c r="AA2687" i="8"/>
  <c r="AA1521" i="8"/>
  <c r="AA510" i="8"/>
  <c r="AA136" i="8"/>
  <c r="AA2314" i="8"/>
  <c r="AA1363" i="8"/>
  <c r="AA1039" i="8"/>
  <c r="AA1032" i="8"/>
  <c r="AA1784" i="8"/>
  <c r="AA2630" i="8"/>
  <c r="AA2154" i="8"/>
  <c r="AA1067" i="8"/>
  <c r="AA1046" i="8"/>
  <c r="AA2087" i="8"/>
  <c r="AA1902" i="8"/>
  <c r="AA1188" i="8"/>
  <c r="AA1024" i="8"/>
  <c r="AA1427" i="8"/>
  <c r="AA1076" i="8"/>
  <c r="AA1589" i="8"/>
  <c r="AA1228" i="8"/>
  <c r="AA1139" i="8"/>
  <c r="AA1619" i="8"/>
  <c r="AA1529" i="8"/>
  <c r="AA1623" i="8"/>
  <c r="AA1878" i="8"/>
  <c r="AA2261" i="8"/>
  <c r="AA1095" i="8"/>
  <c r="AA2658" i="8"/>
  <c r="AA519" i="8"/>
  <c r="AA1701" i="8"/>
  <c r="AA44" i="8"/>
  <c r="AA2698" i="8"/>
  <c r="AA982" i="8"/>
  <c r="AA719" i="8"/>
  <c r="AA505" i="8"/>
  <c r="AA41" i="8"/>
  <c r="AA658" i="8"/>
  <c r="AA1025" i="8"/>
  <c r="AA1507" i="8"/>
  <c r="AA39" i="8"/>
  <c r="AA631" i="8"/>
  <c r="AA593" i="8"/>
  <c r="AA2151" i="8"/>
  <c r="AA1749" i="8"/>
  <c r="AA498" i="8"/>
  <c r="AA2757" i="8"/>
  <c r="AA2262" i="8"/>
  <c r="AA2013" i="8"/>
  <c r="AA2255" i="8"/>
  <c r="AA1716" i="8"/>
  <c r="AA968" i="8"/>
  <c r="AA17" i="8"/>
  <c r="AA2250" i="8"/>
  <c r="AA1581" i="8"/>
  <c r="AA1584" i="8"/>
  <c r="AA1110" i="8"/>
  <c r="AA1185" i="8"/>
  <c r="AA1116" i="8"/>
  <c r="AA1268" i="8"/>
  <c r="AA1788" i="8"/>
  <c r="AA1274" i="8"/>
  <c r="AA1108" i="8"/>
  <c r="AA1300" i="8"/>
  <c r="AA1121" i="8"/>
  <c r="AA1145" i="8"/>
  <c r="AA101" i="8"/>
  <c r="AA1794" i="8"/>
  <c r="AA874" i="8"/>
  <c r="AA1400" i="8"/>
  <c r="AA1327" i="8"/>
  <c r="AA1615" i="8"/>
  <c r="AA1705" i="8"/>
  <c r="AA1386" i="8"/>
  <c r="AA1442" i="8"/>
  <c r="AA2059" i="8"/>
  <c r="AA1854" i="8"/>
  <c r="AA1817" i="8"/>
  <c r="AA1664" i="8"/>
  <c r="AA1600" i="8"/>
  <c r="AA1569" i="8"/>
  <c r="AA732" i="8"/>
  <c r="AA1634" i="8"/>
  <c r="AA2007" i="8"/>
  <c r="AA1993" i="8"/>
  <c r="AA1558" i="8"/>
  <c r="AA1329" i="8"/>
  <c r="AA1901" i="8"/>
  <c r="AA1944" i="8"/>
  <c r="AA1916" i="8"/>
  <c r="AA2112" i="8"/>
  <c r="AA1814" i="8"/>
  <c r="AA2240" i="8"/>
  <c r="AA38" i="8"/>
  <c r="AA973" i="8"/>
  <c r="AA2114" i="8"/>
  <c r="AA1040" i="8"/>
  <c r="AA970" i="8"/>
  <c r="AA1782" i="8"/>
  <c r="AA972" i="8"/>
  <c r="AA2095" i="8"/>
  <c r="AA47" i="8"/>
  <c r="AA979" i="8"/>
  <c r="AA849" i="8"/>
  <c r="AA1877" i="8"/>
  <c r="AA483" i="8"/>
  <c r="AA1910" i="8"/>
  <c r="AA2160" i="8"/>
  <c r="AA93" i="8"/>
  <c r="AA1485" i="8"/>
  <c r="AA1390" i="8"/>
  <c r="AA929" i="8"/>
  <c r="AA987" i="8"/>
  <c r="AA1134" i="8"/>
  <c r="AA617" i="8"/>
  <c r="AA931" i="8"/>
  <c r="AA2194" i="8"/>
  <c r="AA552" i="8"/>
  <c r="AA1868" i="8"/>
  <c r="AA2198" i="8"/>
  <c r="AA2065" i="8"/>
  <c r="AA1392" i="8"/>
  <c r="AA1063" i="8"/>
  <c r="AA535" i="8"/>
  <c r="AA477" i="8"/>
  <c r="AA2830" i="8"/>
  <c r="AA517" i="8"/>
  <c r="AA472" i="8"/>
  <c r="AA2026" i="8"/>
  <c r="AA1872" i="8"/>
  <c r="AA1487" i="8"/>
  <c r="AA1319" i="8"/>
  <c r="AA1320" i="8"/>
  <c r="AA1135" i="8"/>
  <c r="AA997" i="8"/>
  <c r="AA1555" i="8"/>
  <c r="AA847" i="8"/>
  <c r="AA1056" i="8"/>
  <c r="AA493" i="8"/>
  <c r="AA2660" i="8"/>
  <c r="AA2720" i="8"/>
  <c r="AA822" i="8"/>
  <c r="AA1686" i="8"/>
  <c r="AA648" i="8"/>
  <c r="AA1106" i="8"/>
  <c r="AA2727" i="8"/>
  <c r="AA1016" i="8"/>
  <c r="AA1547" i="8"/>
  <c r="AA2707" i="8"/>
  <c r="AA718" i="8"/>
  <c r="AA574" i="8"/>
  <c r="AA1816" i="8"/>
  <c r="AA144" i="8"/>
  <c r="AA615" i="8"/>
  <c r="AA2693" i="8"/>
  <c r="AA2811" i="8"/>
  <c r="AA1272" i="8"/>
  <c r="AA1079" i="8"/>
  <c r="AA1481" i="8"/>
  <c r="AA1218" i="8"/>
  <c r="AA1648" i="8"/>
  <c r="AA1396" i="8"/>
  <c r="AA1038" i="8"/>
  <c r="AA685" i="8"/>
  <c r="AA653" i="8"/>
  <c r="AA1674" i="8"/>
  <c r="AA1635" i="8"/>
  <c r="AA1287" i="8"/>
  <c r="AA1976" i="8"/>
  <c r="AA1681" i="8"/>
  <c r="AA2083" i="8"/>
  <c r="AA809" i="8"/>
  <c r="AA1265" i="8"/>
  <c r="AA1460" i="8"/>
  <c r="AA1909" i="8"/>
  <c r="AA1428" i="8"/>
  <c r="AA1020" i="8"/>
  <c r="AA1864" i="8"/>
  <c r="AA2078" i="8"/>
  <c r="AA586" i="8"/>
  <c r="AA919" i="8"/>
  <c r="AA2716" i="8"/>
  <c r="AA736" i="8"/>
  <c r="AA724" i="8"/>
  <c r="AA1676" i="8"/>
  <c r="AA2740" i="8"/>
  <c r="AA2791" i="8"/>
  <c r="AA3" i="8"/>
  <c r="AA1879" i="8"/>
  <c r="AA37" i="8"/>
  <c r="AA976" i="8"/>
  <c r="AA1898" i="8"/>
  <c r="AA2033" i="8"/>
  <c r="AA2136" i="8"/>
  <c r="AA2772" i="8"/>
  <c r="AA2158" i="8"/>
  <c r="AA2303" i="8"/>
  <c r="AA2804" i="8"/>
  <c r="AA1203" i="8"/>
  <c r="AA1164" i="8"/>
  <c r="AA1214" i="8"/>
  <c r="AA1542" i="8"/>
  <c r="AA1248" i="8"/>
  <c r="AA1263" i="8"/>
  <c r="AA1165" i="8"/>
  <c r="AA1498" i="8"/>
  <c r="AA1920" i="8"/>
  <c r="AA1354" i="8"/>
  <c r="AA1773" i="8"/>
  <c r="AA1420" i="8"/>
  <c r="AA1465" i="8"/>
  <c r="AA1416" i="8"/>
  <c r="AA55" i="8"/>
  <c r="AA2122" i="8"/>
  <c r="AA2672" i="8"/>
  <c r="AA2788" i="8"/>
  <c r="AA1739" i="8"/>
  <c r="AA2649" i="8"/>
  <c r="AA2753" i="8"/>
  <c r="AA2068" i="8"/>
  <c r="AA1804" i="8"/>
  <c r="AA2071" i="8"/>
  <c r="AA1043" i="8"/>
  <c r="AA60" i="8"/>
  <c r="AA79" i="8"/>
  <c r="AA1325" i="8"/>
  <c r="AA1641" i="8"/>
  <c r="AA1436" i="8"/>
  <c r="AA1307" i="8"/>
  <c r="AA1269" i="8"/>
  <c r="AA1252" i="8"/>
  <c r="AA1288" i="8"/>
  <c r="AA1113" i="8"/>
  <c r="AA1805" i="8"/>
  <c r="AA1155" i="8"/>
  <c r="AA1667" i="8"/>
  <c r="AA1458" i="8"/>
  <c r="AA1998" i="8"/>
  <c r="AA1512" i="8"/>
  <c r="AA1520" i="8"/>
  <c r="AA1358" i="8"/>
  <c r="AA1557" i="8"/>
  <c r="AA703" i="8"/>
  <c r="AA1544" i="8"/>
  <c r="AA1021" i="8"/>
  <c r="AA1459" i="8"/>
  <c r="AA1649" i="8"/>
  <c r="AA1414" i="8"/>
  <c r="AA1583" i="8"/>
  <c r="AA920" i="8"/>
  <c r="AA2287" i="8"/>
  <c r="AA986" i="8"/>
  <c r="AA2175" i="8"/>
  <c r="AA687" i="8"/>
  <c r="AA1426" i="8"/>
  <c r="AA1650" i="8"/>
  <c r="AA1988" i="8"/>
  <c r="AA1887" i="8"/>
  <c r="AA2050" i="8"/>
  <c r="AA2030" i="8"/>
  <c r="AA981" i="8"/>
  <c r="AA575" i="8"/>
  <c r="AA885" i="8"/>
  <c r="AA452" i="8"/>
  <c r="AA622" i="8"/>
  <c r="AA715" i="8"/>
  <c r="AA2097" i="8"/>
  <c r="AA2124" i="8"/>
  <c r="AA2759" i="8"/>
  <c r="AA437" i="8"/>
  <c r="AA971" i="8"/>
  <c r="AA2749" i="8"/>
  <c r="AA1631" i="8"/>
  <c r="AA2096" i="8"/>
  <c r="AA2042" i="8"/>
  <c r="AA584" i="8"/>
  <c r="AA1911" i="8"/>
  <c r="AA1361" i="8"/>
  <c r="AA2223" i="8"/>
  <c r="AA2067" i="8"/>
  <c r="AA1954" i="8"/>
  <c r="AA751" i="8"/>
  <c r="AA990" i="8"/>
  <c r="AA2127" i="8"/>
  <c r="AA1972" i="8"/>
  <c r="AA2622" i="8"/>
  <c r="AA829" i="8"/>
  <c r="AA1660" i="8"/>
  <c r="AA1658" i="8"/>
  <c r="AA964" i="8"/>
  <c r="AA830" i="8"/>
  <c r="AA2821" i="8"/>
  <c r="AA1570" i="8"/>
  <c r="AA1284" i="8"/>
  <c r="AA1987" i="8"/>
  <c r="AA1191" i="8"/>
  <c r="AA870" i="8"/>
  <c r="AA1104" i="8"/>
  <c r="AA1242" i="8"/>
  <c r="AA1261" i="8"/>
  <c r="AA1290" i="8"/>
  <c r="AA1262" i="8"/>
  <c r="AA2039" i="8"/>
  <c r="AA1971" i="8"/>
  <c r="AA2688" i="8"/>
  <c r="AA1636" i="8"/>
  <c r="AA1367" i="8"/>
  <c r="AA1527" i="8"/>
  <c r="AA1775" i="8"/>
  <c r="AA1603" i="8"/>
  <c r="AA1566" i="8"/>
  <c r="AA1945" i="8"/>
  <c r="AA2244" i="8"/>
  <c r="AA1895" i="8"/>
  <c r="AA36" i="8"/>
  <c r="AA1479" i="8"/>
  <c r="AA1060" i="8"/>
  <c r="AA2117" i="8"/>
  <c r="AA463" i="8"/>
  <c r="AA138" i="8"/>
  <c r="AA2163" i="8"/>
  <c r="AA789" i="8"/>
  <c r="AA2093" i="8"/>
  <c r="AA582" i="8"/>
  <c r="AA932" i="8"/>
  <c r="AA2730" i="8"/>
  <c r="AA1036" i="8"/>
  <c r="AA1943" i="8"/>
  <c r="AA556" i="8"/>
  <c r="AA1029" i="8"/>
  <c r="AA1041" i="8"/>
  <c r="AA2682" i="8"/>
  <c r="AA501" i="8"/>
  <c r="AA536" i="8"/>
  <c r="AA1662" i="8"/>
  <c r="AA881" i="8"/>
  <c r="AA592" i="8"/>
  <c r="AA999" i="8"/>
  <c r="AA889" i="8"/>
  <c r="AA1604" i="8"/>
  <c r="AA2213" i="8"/>
  <c r="AA1383" i="8"/>
  <c r="AA604" i="8"/>
  <c r="AA1158" i="8"/>
  <c r="AA1239" i="8"/>
  <c r="AA1220" i="8"/>
  <c r="AA1299" i="8"/>
  <c r="AA1839" i="8"/>
  <c r="AA733" i="8"/>
  <c r="AA2828" i="8"/>
  <c r="AA2680" i="8"/>
  <c r="AA833" i="8"/>
  <c r="AA2782" i="8"/>
  <c r="AA1941" i="8"/>
  <c r="AA1598" i="8"/>
  <c r="AA1881" i="8"/>
  <c r="AA1982" i="8"/>
  <c r="AA1711" i="8"/>
  <c r="AA1947" i="8"/>
  <c r="AA1638" i="8"/>
  <c r="AA1742" i="8"/>
  <c r="AA2220" i="8"/>
  <c r="AA1506" i="8"/>
  <c r="AA1611" i="8"/>
  <c r="AA1928" i="8"/>
  <c r="AA886" i="8"/>
  <c r="AA904" i="8"/>
  <c r="AA2135" i="8"/>
  <c r="AA1044" i="8"/>
  <c r="AA1315" i="8"/>
  <c r="AA1930" i="8"/>
  <c r="AA73" i="8"/>
  <c r="AA750" i="8"/>
  <c r="AA2751" i="8"/>
  <c r="AA1499" i="8"/>
  <c r="AA678" i="8"/>
  <c r="AA539" i="8"/>
  <c r="AA2149" i="8"/>
  <c r="AA2224" i="8"/>
  <c r="AA1553" i="8"/>
  <c r="AA1985" i="8"/>
  <c r="AA2128" i="8"/>
  <c r="AA526" i="8"/>
  <c r="AA682" i="8"/>
  <c r="AA2268" i="8"/>
  <c r="AA845" i="8"/>
  <c r="AA872" i="8"/>
  <c r="AA102" i="8"/>
  <c r="AA649" i="8"/>
  <c r="AA852" i="8"/>
  <c r="AA2792" i="8"/>
  <c r="AA2695" i="8"/>
  <c r="AA1411" i="8"/>
  <c r="AA84" i="8"/>
  <c r="AA1482" i="8"/>
  <c r="AA1670" i="8"/>
  <c r="AA917" i="8"/>
  <c r="AA1443" i="8"/>
  <c r="AA946" i="8"/>
  <c r="AA547" i="8"/>
  <c r="AA538" i="8"/>
  <c r="AA561" i="8"/>
  <c r="AA867" i="8"/>
  <c r="AA2102" i="8"/>
  <c r="AA2266" i="8"/>
  <c r="AA1059" i="8"/>
  <c r="AA2275" i="8"/>
  <c r="AA569" i="8"/>
  <c r="AA54" i="8"/>
  <c r="AA551" i="8"/>
  <c r="AA619" i="8"/>
  <c r="AA2686" i="8"/>
  <c r="AA2226" i="8"/>
  <c r="AA1048" i="8"/>
  <c r="AA2105" i="8"/>
  <c r="AA533" i="8"/>
  <c r="AA495" i="8"/>
  <c r="AA877" i="8"/>
  <c r="AA449" i="8"/>
  <c r="AA759" i="8"/>
  <c r="AA2222" i="8"/>
  <c r="AA781" i="8"/>
  <c r="AA116" i="8"/>
  <c r="AA1708" i="8"/>
  <c r="AA1258" i="8"/>
  <c r="AA1546" i="8"/>
  <c r="AA1608" i="8"/>
  <c r="AA2028" i="8"/>
  <c r="AA2006" i="8"/>
  <c r="AA818" i="8"/>
  <c r="AA2208" i="8"/>
  <c r="AA581" i="8"/>
  <c r="AA783" i="8"/>
  <c r="AA2723" i="8"/>
  <c r="AA2659" i="8"/>
  <c r="AA1022" i="8"/>
  <c r="AA742" i="8"/>
  <c r="AA2082" i="8"/>
  <c r="AA2276" i="8"/>
  <c r="AA481" i="8"/>
  <c r="AA469" i="8"/>
  <c r="AA1014" i="8"/>
  <c r="AA2246" i="8"/>
  <c r="AA28" i="8"/>
  <c r="AA2825" i="8"/>
  <c r="AA955" i="8"/>
  <c r="AA1969" i="8"/>
  <c r="AA1758" i="8"/>
  <c r="AA1054" i="8"/>
  <c r="AA485" i="8"/>
  <c r="AA672" i="8"/>
  <c r="AA780" i="8"/>
  <c r="AA1413" i="8"/>
  <c r="AA647" i="8"/>
  <c r="AA1756" i="8"/>
  <c r="AA141" i="8"/>
  <c r="AA1339" i="8"/>
  <c r="AA634" i="8"/>
  <c r="AA1588" i="8"/>
  <c r="AA1352" i="8"/>
  <c r="AA1793" i="8"/>
  <c r="AA1534" i="8"/>
  <c r="AA995" i="8"/>
  <c r="AA2761" i="8"/>
  <c r="AA482" i="8"/>
  <c r="AA491" i="8"/>
  <c r="AA2820" i="8"/>
  <c r="AA960" i="8"/>
  <c r="AA2818" i="8"/>
  <c r="AA1437" i="8"/>
  <c r="AA2239" i="8"/>
  <c r="AA588" i="8"/>
  <c r="AA524" i="8"/>
  <c r="AA2070" i="8"/>
  <c r="AA531" i="8"/>
  <c r="AA721" i="8"/>
  <c r="AA2662" i="8"/>
  <c r="AA134" i="8"/>
  <c r="AA2656" i="8"/>
  <c r="AA2046" i="8"/>
  <c r="AA1914" i="8"/>
  <c r="AA1689" i="8"/>
  <c r="AA1295" i="8"/>
  <c r="AA1086" i="8"/>
  <c r="AA1626" i="8"/>
  <c r="AA71" i="8"/>
  <c r="AA1380" i="8"/>
  <c r="AA2300" i="8"/>
  <c r="AA954" i="8"/>
  <c r="AA994" i="8"/>
  <c r="AA863" i="8"/>
  <c r="AA2714" i="8"/>
  <c r="AA1503" i="8"/>
  <c r="AA996" i="8"/>
  <c r="AA1008" i="8"/>
  <c r="AA1541" i="8"/>
  <c r="AA2721" i="8"/>
  <c r="AA770" i="8"/>
  <c r="AA1718" i="8"/>
  <c r="AA1291" i="8"/>
  <c r="AA1237" i="8"/>
  <c r="AA1435" i="8"/>
  <c r="AA1767" i="8"/>
  <c r="AA1661" i="8"/>
  <c r="AA1488" i="8"/>
  <c r="AA1620" i="8"/>
  <c r="AA77" i="8"/>
  <c r="AA1422" i="8"/>
  <c r="AA1735" i="8"/>
  <c r="AA1538" i="8"/>
  <c r="AA2131" i="8"/>
  <c r="AA1978" i="8"/>
  <c r="AA1889" i="8"/>
  <c r="AA1563" i="8"/>
  <c r="AA107" i="8"/>
  <c r="AA1750" i="8"/>
  <c r="AA1225" i="8"/>
  <c r="AA1695" i="8"/>
  <c r="AA1867" i="8"/>
  <c r="AA792" i="8"/>
  <c r="AA1858" i="8"/>
  <c r="AA1514" i="8"/>
  <c r="AA1915" i="8"/>
  <c r="AA1657" i="8"/>
  <c r="AA1880" i="8"/>
  <c r="AA1568" i="8"/>
  <c r="AA1936" i="8"/>
  <c r="AA1849" i="8"/>
  <c r="AA1632" i="8"/>
  <c r="AA952" i="8"/>
  <c r="AA2144" i="8"/>
  <c r="AA1346" i="8"/>
  <c r="AA2307" i="8"/>
  <c r="AA2242" i="8"/>
  <c r="AA105" i="8"/>
  <c r="AA2098" i="8"/>
  <c r="AA110" i="8"/>
  <c r="AA699" i="8"/>
  <c r="AA779" i="8"/>
  <c r="AA2041" i="8"/>
  <c r="AA2142" i="8"/>
  <c r="AA31" i="8"/>
  <c r="AA2628" i="8"/>
  <c r="AA1857" i="8"/>
  <c r="AA2170" i="8"/>
  <c r="AA737" i="8"/>
  <c r="AA2692" i="8"/>
  <c r="AA713" i="8"/>
  <c r="AA1821" i="8"/>
  <c r="AA2189" i="8"/>
  <c r="AA50" i="8"/>
  <c r="AA696" i="8"/>
  <c r="AA2162" i="8"/>
  <c r="AA1064" i="8"/>
  <c r="AA655" i="8"/>
  <c r="AA843" i="8"/>
  <c r="AA1595" i="8"/>
  <c r="AA2763" i="8"/>
  <c r="AA563" i="8"/>
  <c r="AA1023" i="8"/>
  <c r="AA1843" i="8"/>
  <c r="AA2700" i="8"/>
  <c r="AA2725" i="8"/>
  <c r="AA20" i="8"/>
  <c r="AA1975" i="8"/>
  <c r="AA465" i="8"/>
  <c r="AA2705" i="8"/>
  <c r="AA2270" i="8"/>
  <c r="AA438" i="8"/>
  <c r="AA2263" i="8"/>
  <c r="AA695" i="8"/>
  <c r="AA494" i="8"/>
  <c r="AA2079" i="8"/>
  <c r="AA1741" i="8"/>
  <c r="AA865" i="8"/>
  <c r="AA664" i="8"/>
  <c r="AA1639" i="8"/>
  <c r="AA2726" i="8"/>
  <c r="AA2313" i="8"/>
  <c r="AA1241" i="8"/>
  <c r="AA1432" i="8"/>
  <c r="AA1370" i="8"/>
  <c r="AA667" i="8"/>
  <c r="AA1883" i="8"/>
  <c r="AA2073" i="8"/>
  <c r="AA716" i="8"/>
  <c r="AA880" i="8"/>
  <c r="AA2664" i="8"/>
  <c r="AA1587" i="8"/>
  <c r="AA591" i="8"/>
  <c r="AA700" i="8"/>
  <c r="AA455" i="8"/>
  <c r="AA2285" i="8"/>
  <c r="AA544" i="8"/>
  <c r="AA2745" i="8"/>
  <c r="AA2058" i="8"/>
  <c r="AA492" i="8"/>
  <c r="AA671" i="8"/>
  <c r="AA912" i="8"/>
  <c r="AA2260" i="8"/>
  <c r="AA669" i="8"/>
  <c r="AA1829" i="8"/>
  <c r="AA1919" i="8"/>
  <c r="AA2132" i="8"/>
  <c r="AA2031" i="8"/>
  <c r="AA1907" i="8"/>
  <c r="AA81" i="8"/>
  <c r="AA1259" i="8"/>
  <c r="AA1148" i="8"/>
  <c r="AA1789" i="8"/>
  <c r="AA1205" i="8"/>
  <c r="AA1115" i="8"/>
  <c r="AA1364" i="8"/>
  <c r="AA1360" i="8"/>
  <c r="AA2145" i="8"/>
  <c r="AA2161" i="8"/>
  <c r="AA487" i="8"/>
  <c r="AA1633" i="8"/>
  <c r="AA939" i="8"/>
  <c r="AA861" i="8"/>
  <c r="AA497" i="8"/>
  <c r="AA812" i="8"/>
  <c r="AA454" i="8"/>
  <c r="AA2795" i="8"/>
  <c r="AA811" i="8"/>
  <c r="AA992" i="8"/>
  <c r="AA693" i="8"/>
  <c r="AA637" i="8"/>
  <c r="AA1015" i="8"/>
  <c r="AA2152" i="8"/>
  <c r="AA518" i="8"/>
  <c r="AA959" i="8"/>
  <c r="AA769" i="8"/>
  <c r="AA456" i="8"/>
  <c r="AA686" i="8"/>
  <c r="AA597" i="8"/>
  <c r="AA572" i="8"/>
  <c r="AA2699" i="8"/>
  <c r="AA2280" i="8"/>
  <c r="AA2121" i="8"/>
  <c r="AA2257" i="8"/>
  <c r="AA1842" i="8"/>
  <c r="AA1751" i="8"/>
  <c r="AA1119" i="8"/>
  <c r="AA1143" i="8"/>
  <c r="AA1253" i="8"/>
  <c r="AA1609" i="8"/>
  <c r="AA1549" i="8"/>
  <c r="AA1642" i="8"/>
  <c r="AA2056" i="8"/>
  <c r="AA1699" i="8"/>
  <c r="AA1509" i="8"/>
  <c r="AA2091" i="8"/>
  <c r="AA1986" i="8"/>
  <c r="AA2119" i="8"/>
  <c r="AA1803" i="8"/>
  <c r="AA1224" i="8"/>
  <c r="AA1532" i="8"/>
  <c r="AA1283" i="8"/>
  <c r="AA2245" i="8"/>
  <c r="AA702" i="8"/>
  <c r="AA100" i="8"/>
  <c r="AA514" i="8"/>
  <c r="AA2681" i="8"/>
  <c r="AA950" i="8"/>
  <c r="AA709" i="8"/>
  <c r="AA2116" i="8"/>
  <c r="AA2150" i="8"/>
  <c r="AA2304" i="8"/>
  <c r="AA838" i="8"/>
  <c r="AA557" i="8"/>
  <c r="AA140" i="8"/>
  <c r="AA606" i="8"/>
  <c r="AA2741" i="8"/>
  <c r="AA1685" i="8"/>
  <c r="AA1669" i="8"/>
  <c r="AA1314" i="8"/>
  <c r="AA1221" i="8"/>
  <c r="AA63" i="8"/>
  <c r="AA1279" i="8"/>
  <c r="AA1245" i="8"/>
  <c r="AA1217" i="8"/>
  <c r="AA2168" i="8"/>
  <c r="AA467" i="8"/>
  <c r="AA2624" i="8"/>
  <c r="AA135" i="8"/>
  <c r="AA509" i="8"/>
  <c r="AA435" i="8"/>
  <c r="AA922" i="8"/>
  <c r="AA727" i="8"/>
  <c r="AA936" i="8"/>
  <c r="AA1958" i="8"/>
  <c r="AA882" i="8"/>
  <c r="AA1393" i="8"/>
  <c r="AA2677" i="8"/>
  <c r="AA1035" i="8"/>
  <c r="AA821" i="8"/>
  <c r="AA940" i="8"/>
  <c r="AA819" i="8"/>
  <c r="AA2733" i="8"/>
  <c r="AA1959" i="8"/>
  <c r="AA1984" i="8"/>
  <c r="AA579" i="8"/>
  <c r="AA768" i="8"/>
  <c r="AA113" i="8"/>
  <c r="AA1861" i="8"/>
  <c r="AA2744" i="8"/>
  <c r="AA560" i="8"/>
  <c r="AA646" i="8"/>
  <c r="AA2665" i="8"/>
  <c r="AA1519" i="8"/>
  <c r="AA1123" i="8"/>
  <c r="AA1500" i="8"/>
  <c r="AA1093" i="8"/>
  <c r="AA1169" i="8"/>
  <c r="AA684" i="8"/>
  <c r="AA1270" i="8"/>
  <c r="AA1423" i="8"/>
  <c r="AA1379" i="8"/>
  <c r="AA1176" i="8"/>
  <c r="AA1599" i="8"/>
  <c r="AA1725" i="8"/>
  <c r="AA2022" i="8"/>
  <c r="AA2002" i="8"/>
  <c r="AA1585" i="8"/>
  <c r="AA2177" i="8"/>
  <c r="AA2799" i="8"/>
  <c r="AA1691" i="8"/>
  <c r="AA839" i="8"/>
  <c r="AA578" i="8"/>
  <c r="AA1179" i="8"/>
  <c r="AA820" i="8"/>
  <c r="AA600" i="8"/>
  <c r="AA2674" i="8"/>
  <c r="AA2003" i="8"/>
  <c r="AA2206" i="8"/>
  <c r="AA1200" i="8"/>
  <c r="AA2043" i="8"/>
  <c r="AA1384" i="8"/>
  <c r="AA1475" i="8"/>
  <c r="AA1344" i="8"/>
  <c r="AA1617" i="8"/>
  <c r="AA1627" i="8"/>
  <c r="AA1871" i="8"/>
  <c r="AA620" i="8"/>
  <c r="AA1057" i="8"/>
  <c r="AA2146" i="8"/>
  <c r="AA532" i="8"/>
  <c r="AA2029" i="8"/>
  <c r="AA24" i="8"/>
  <c r="AA2823" i="8"/>
  <c r="AA2193" i="8"/>
  <c r="AA595" i="8"/>
  <c r="AA2191" i="8"/>
  <c r="AA2205" i="8"/>
  <c r="AA1171" i="8"/>
  <c r="AA1453" i="8"/>
  <c r="AA109" i="8"/>
  <c r="AA1980" i="8"/>
  <c r="AA2054" i="8"/>
  <c r="AA1552" i="8"/>
  <c r="AA2076" i="8"/>
  <c r="AA1374" i="8"/>
  <c r="AA1533" i="8"/>
  <c r="AA1556" i="8"/>
  <c r="AA1965" i="8"/>
  <c r="AA898" i="8"/>
  <c r="AA1167" i="8"/>
  <c r="AA1605" i="8"/>
  <c r="AA1545" i="8"/>
  <c r="AA2298" i="8"/>
  <c r="AA2650" i="8"/>
  <c r="AA1925" i="8"/>
  <c r="AA1050" i="8"/>
  <c r="AA2064" i="8"/>
  <c r="AA611" i="8"/>
  <c r="AA2049" i="8"/>
  <c r="AA859" i="8"/>
  <c r="AA2657" i="8"/>
  <c r="AA1208" i="8"/>
  <c r="AA1306" i="8"/>
  <c r="AA745" i="8"/>
  <c r="AA1663" i="8"/>
  <c r="AA1592" i="8"/>
  <c r="AA2277" i="8"/>
  <c r="AA1401" i="8"/>
  <c r="AA1429" i="8"/>
  <c r="AA30" i="8"/>
  <c r="AA1425" i="8"/>
  <c r="AA1489" i="8"/>
  <c r="AA1439" i="8"/>
  <c r="AA92" i="8"/>
  <c r="AA1565" i="8"/>
  <c r="AA2199" i="8"/>
  <c r="AA1938" i="8"/>
  <c r="AA1281" i="8"/>
  <c r="AA2241" i="8"/>
  <c r="AA1779" i="8"/>
  <c r="AA1897" i="8"/>
  <c r="AA1792" i="8"/>
  <c r="AA2248" i="8"/>
  <c r="AA1785" i="8"/>
  <c r="AA1524" i="8"/>
  <c r="AA1561" i="8"/>
  <c r="AA756" i="8"/>
  <c r="AA1678" i="8"/>
  <c r="AA991" i="8"/>
  <c r="AA1673" i="8"/>
  <c r="AA1755" i="8"/>
  <c r="AA909" i="8"/>
  <c r="AA1853" i="8"/>
  <c r="AA1692" i="8"/>
  <c r="AA2286" i="8"/>
  <c r="AA1042" i="8"/>
  <c r="AA2110" i="8"/>
  <c r="AA930" i="8"/>
  <c r="AA2126" i="8"/>
  <c r="AA2155" i="8"/>
  <c r="AA69" i="8"/>
  <c r="AA618" i="8"/>
  <c r="AA641" i="8"/>
  <c r="AA832" i="8"/>
  <c r="AA1431" i="8"/>
  <c r="AA848" i="8"/>
  <c r="AA2731" i="8"/>
  <c r="AA567" i="8"/>
  <c r="AA571" i="8"/>
  <c r="AA541" i="8"/>
  <c r="AA2743" i="8"/>
  <c r="AA2272" i="8"/>
  <c r="AA612" i="8"/>
  <c r="AA488" i="8"/>
  <c r="AA967" i="8"/>
  <c r="AA2670" i="8"/>
  <c r="AA607" i="8"/>
  <c r="AA2697" i="8"/>
  <c r="AA640" i="8"/>
  <c r="AA642" i="8"/>
  <c r="AA1780" i="8"/>
  <c r="AA1838" i="8"/>
  <c r="AA78" i="8"/>
  <c r="AA1277" i="8"/>
  <c r="AA1234" i="8"/>
  <c r="AA1207" i="8"/>
  <c r="AA1468" i="8"/>
  <c r="AA1331" i="8"/>
  <c r="AA1694" i="8"/>
  <c r="AA1502" i="8"/>
  <c r="AA2167" i="8"/>
  <c r="AA632" i="8"/>
  <c r="AA1666" i="8"/>
  <c r="AA1523" i="8"/>
  <c r="AA2805" i="8"/>
  <c r="AA785" i="8"/>
  <c r="AA1893" i="8"/>
  <c r="AA1345" i="8"/>
  <c r="AA1174" i="8"/>
  <c r="AA1338" i="8"/>
  <c r="AA1264" i="8"/>
  <c r="AA75" i="8"/>
  <c r="AA1342" i="8"/>
  <c r="AA1235" i="8"/>
  <c r="AA1100" i="8"/>
  <c r="AA1273" i="8"/>
  <c r="AA1713" i="8"/>
  <c r="AA1781" i="8"/>
  <c r="AA114" i="8"/>
  <c r="AA2080" i="8"/>
  <c r="AA1717" i="8"/>
  <c r="AA840" i="8"/>
  <c r="AA1150" i="8"/>
  <c r="AA1607" i="8"/>
  <c r="AA90" i="8"/>
  <c r="AA1927" i="8"/>
  <c r="AA969" i="8"/>
  <c r="AA1851" i="8"/>
  <c r="AA1421" i="8"/>
  <c r="AA1006" i="8"/>
  <c r="AA1448" i="8"/>
  <c r="AA1433" i="8"/>
  <c r="AA1776" i="8"/>
  <c r="AA951" i="8"/>
  <c r="AA1197" i="8"/>
  <c r="AA1510" i="8"/>
  <c r="AA1646" i="8"/>
  <c r="AA1826" i="8"/>
  <c r="AA53" i="8"/>
  <c r="AA2044" i="8"/>
  <c r="AA1438" i="8"/>
  <c r="AA1451" i="8"/>
  <c r="AA48" i="8"/>
  <c r="AA1683" i="8"/>
  <c r="AA1444" i="8"/>
  <c r="AA2045" i="8"/>
  <c r="AA1434" i="8"/>
  <c r="AA1797" i="8"/>
  <c r="AA1081" i="8"/>
  <c r="AA1490" i="8"/>
  <c r="AA1679" i="8"/>
  <c r="AA1827" i="8"/>
  <c r="AA1957" i="8"/>
  <c r="AA1733" i="8"/>
  <c r="AA1734" i="8"/>
  <c r="AA1693" i="8"/>
  <c r="AA2062" i="8"/>
  <c r="AA799" i="8"/>
  <c r="AA1712" i="8"/>
  <c r="AA2015" i="8"/>
  <c r="AA2088" i="8"/>
  <c r="AA2235" i="8"/>
  <c r="AA1053" i="8"/>
  <c r="AA761" i="8"/>
  <c r="AA1573" i="8"/>
  <c r="AA1026" i="8"/>
  <c r="AA771" i="8"/>
  <c r="AA2210" i="8"/>
  <c r="AA1798" i="8"/>
  <c r="AA892" i="8"/>
  <c r="AA800" i="8"/>
  <c r="AA841" i="8"/>
  <c r="AA2061" i="8"/>
  <c r="AA758" i="8"/>
  <c r="AA2742" i="8"/>
  <c r="AA1973" i="8"/>
  <c r="AA2184" i="8"/>
  <c r="AA918" i="8"/>
  <c r="AA1651" i="8"/>
  <c r="AA947" i="8"/>
  <c r="AA2153" i="8"/>
  <c r="AA676" i="8"/>
  <c r="AA2232" i="8"/>
  <c r="AA1726" i="8"/>
  <c r="AA1385" i="8"/>
  <c r="AA2784" i="8"/>
  <c r="AA782" i="8"/>
  <c r="AA2024" i="8"/>
  <c r="AA1682" i="8"/>
  <c r="AA1999" i="8"/>
  <c r="AA1085" i="8"/>
  <c r="AA1795" i="8"/>
  <c r="AA1204" i="8"/>
  <c r="AA1285" i="8"/>
  <c r="AA1625" i="8"/>
  <c r="AA1801" i="8"/>
  <c r="AA2187" i="8"/>
  <c r="AA1900" i="8"/>
  <c r="AA735" i="8"/>
  <c r="AA933" i="8"/>
  <c r="AA905" i="8"/>
  <c r="AA977" i="8"/>
  <c r="AA748" i="8"/>
  <c r="AA1850" i="8"/>
  <c r="AA875" i="8"/>
  <c r="AA710" i="8"/>
  <c r="AA2069" i="8"/>
  <c r="AA801" i="8"/>
  <c r="AA2653" i="8"/>
  <c r="AA1730" i="8"/>
  <c r="AA1875" i="8"/>
  <c r="AA974" i="8"/>
  <c r="AA1946" i="8"/>
  <c r="AA605" i="8"/>
  <c r="AA1323" i="8"/>
  <c r="AA1391" i="8"/>
  <c r="AA1122" i="8"/>
  <c r="AA855" i="8"/>
  <c r="AA2288" i="8"/>
  <c r="AA471" i="8"/>
  <c r="AA576" i="8"/>
  <c r="AA1904" i="8"/>
  <c r="AA1831" i="8"/>
  <c r="AA1250" i="8"/>
  <c r="AA1278" i="8"/>
  <c r="AA1137" i="8"/>
  <c r="AA1715" i="8"/>
  <c r="AA901" i="8"/>
  <c r="AA1967" i="8"/>
  <c r="AA916" i="8"/>
  <c r="AA2778" i="8"/>
  <c r="AA52" i="8"/>
  <c r="AA853" i="8"/>
  <c r="AA807" i="8"/>
  <c r="AA545" i="8"/>
  <c r="AA2185" i="8"/>
  <c r="AA690" i="8"/>
  <c r="AA1128" i="8"/>
  <c r="AA1836" i="8"/>
  <c r="AA1037" i="8"/>
  <c r="AA2181" i="8"/>
  <c r="AA662" i="8"/>
  <c r="AA764" i="8"/>
  <c r="AA512" i="8"/>
  <c r="AA1906" i="8"/>
  <c r="AA585" i="8"/>
  <c r="AA137" i="8"/>
  <c r="AA2684" i="8"/>
  <c r="AA846" i="8"/>
  <c r="AA22" i="8"/>
  <c r="AA568" i="8"/>
  <c r="AA19" i="8"/>
  <c r="AA520" i="8"/>
  <c r="AA1811" i="8"/>
  <c r="AA2816" i="8"/>
  <c r="AA616" i="8"/>
  <c r="AA23" i="8"/>
  <c r="AA1537" i="8"/>
  <c r="AA1491" i="8"/>
  <c r="AA638" i="8"/>
  <c r="AA938" i="8"/>
  <c r="AA2754" i="8"/>
  <c r="AA562" i="8"/>
  <c r="AA1441" i="8"/>
  <c r="AA720" i="8"/>
  <c r="AA743" i="8"/>
  <c r="AA888" i="8"/>
  <c r="AA2057" i="8"/>
  <c r="AA559" i="8"/>
  <c r="AA1960" i="8"/>
  <c r="AA2812" i="8"/>
  <c r="AA837" i="8"/>
  <c r="AA439" i="8"/>
  <c r="AA876" i="8"/>
  <c r="AA1571" i="8"/>
  <c r="AA1402" i="8"/>
  <c r="AA1820" i="8"/>
  <c r="AA1151" i="8"/>
  <c r="AA2269" i="8"/>
  <c r="AA630" i="8"/>
  <c r="AA457" i="8"/>
  <c r="AA725" i="8"/>
  <c r="AA548" i="8"/>
  <c r="AA1994" i="8"/>
  <c r="AA1034" i="8"/>
  <c r="AA644" i="8"/>
  <c r="AA627" i="8"/>
  <c r="AA2679" i="8"/>
  <c r="AA499" i="8"/>
  <c r="AA1921" i="8"/>
  <c r="AA594" i="8"/>
  <c r="AA553" i="8"/>
  <c r="AA1373" i="8"/>
  <c r="AA1835" i="8"/>
  <c r="AA656" i="8"/>
  <c r="AA558" i="8"/>
  <c r="AA657" i="8"/>
  <c r="AA2796" i="8"/>
  <c r="AA2671" i="8"/>
  <c r="AA701" i="8"/>
  <c r="AA2237" i="8"/>
  <c r="AA1018" i="8"/>
  <c r="AA87" i="8"/>
  <c r="AA856" i="8"/>
  <c r="AA975" i="8"/>
  <c r="AA2295" i="8"/>
  <c r="AA441" i="8"/>
  <c r="AA793" i="8"/>
  <c r="AA2760" i="8"/>
  <c r="AA40" i="8"/>
  <c r="AA767" i="8"/>
  <c r="AA1013" i="8"/>
  <c r="AA2252" i="8"/>
  <c r="AA749" i="8"/>
  <c r="AA1445" i="8"/>
  <c r="AA2809" i="8"/>
  <c r="AA873" i="8"/>
  <c r="AA740" i="8"/>
  <c r="AA2807" i="8"/>
  <c r="AA766" i="8"/>
  <c r="AA479" i="8"/>
  <c r="AA666" i="8"/>
  <c r="AA2735" i="8"/>
  <c r="AA473" i="8"/>
  <c r="AA2174" i="8"/>
  <c r="AA1341" i="8"/>
  <c r="AA2052" i="8"/>
  <c r="AA2169" i="8"/>
  <c r="AA1995" i="8"/>
  <c r="AA1955" i="8"/>
  <c r="AA1800" i="8"/>
  <c r="AA2822" i="8"/>
  <c r="AA734" i="8"/>
  <c r="AA95" i="8"/>
  <c r="AA1554" i="8"/>
  <c r="AA1525" i="8"/>
  <c r="AA2279" i="8"/>
  <c r="AA623" i="8"/>
  <c r="AA2774" i="8"/>
  <c r="AA691" i="8"/>
  <c r="AA621" i="8"/>
  <c r="AA521" i="8"/>
  <c r="AA1055" i="8"/>
  <c r="AA2709" i="8"/>
  <c r="AA900" i="8"/>
  <c r="AA1052" i="8"/>
  <c r="AA2785" i="8"/>
  <c r="AA516" i="8"/>
  <c r="AA2815" i="8"/>
  <c r="AA2690" i="8"/>
  <c r="AA566" i="8"/>
  <c r="AA2777" i="8"/>
  <c r="AA774" i="8"/>
  <c r="AA1745" i="8"/>
  <c r="AA795" i="8"/>
  <c r="AA636" i="8"/>
  <c r="AA834" i="8"/>
  <c r="AA942" i="8"/>
  <c r="AA1495" i="8"/>
  <c r="AA89" i="8"/>
  <c r="AA2138" i="8"/>
  <c r="AA133" i="8"/>
  <c r="AA1002" i="8"/>
  <c r="AA1066" i="8"/>
  <c r="AA97" i="8"/>
  <c r="AA1147" i="8"/>
  <c r="AA962" i="8"/>
  <c r="AA1757" i="8"/>
  <c r="AA2172" i="8"/>
  <c r="AA2111" i="8"/>
  <c r="AA1478" i="8"/>
  <c r="AA1815" i="8"/>
  <c r="AA1160" i="8"/>
  <c r="AA1862" i="8"/>
  <c r="AA654" i="8"/>
  <c r="AA805" i="8"/>
  <c r="AA741" i="8"/>
  <c r="AA2292" i="8"/>
  <c r="AA2103" i="8"/>
  <c r="AA2797" i="8"/>
  <c r="AA444" i="8"/>
  <c r="AA1698" i="8"/>
  <c r="AA451" i="8"/>
  <c r="AA613" i="8"/>
  <c r="AA614" i="8"/>
  <c r="AA2652" i="8"/>
  <c r="AA458" i="8"/>
  <c r="AA2186" i="8"/>
  <c r="AA943" i="8"/>
  <c r="AA628" i="8"/>
  <c r="AA2764" i="8"/>
  <c r="AA534" i="8"/>
  <c r="AA723" i="8"/>
  <c r="AA674" i="8"/>
  <c r="AA596" i="8"/>
  <c r="AA2631" i="8"/>
  <c r="AA850" i="8"/>
  <c r="AA1970" i="8"/>
  <c r="AA806" i="8"/>
  <c r="AA460" i="8"/>
  <c r="AA143" i="8"/>
  <c r="AA868" i="8"/>
  <c r="AA944" i="8"/>
  <c r="AA2669" i="8"/>
  <c r="AA2790" i="8"/>
  <c r="AA2691" i="8"/>
  <c r="AA434" i="8"/>
  <c r="AA1492" i="8"/>
  <c r="AA744" i="8"/>
  <c r="AA2182" i="8"/>
  <c r="AA1349" i="8"/>
  <c r="AA476" i="8"/>
  <c r="AA506" i="8"/>
  <c r="AA639" i="8"/>
  <c r="AA803" i="8"/>
  <c r="AA43" i="8"/>
  <c r="AA2666" i="8"/>
  <c r="AA1417" i="8"/>
  <c r="AA2673" i="8"/>
  <c r="AA2701" i="8"/>
  <c r="AA2035" i="8"/>
  <c r="AA459" i="8"/>
  <c r="AA489" i="8"/>
  <c r="AA884" i="8"/>
  <c r="AA484" i="8"/>
  <c r="AA1065" i="8"/>
  <c r="AA797" i="8"/>
  <c r="AA573" i="8"/>
  <c r="AA2202" i="8"/>
  <c r="AA826" i="8"/>
  <c r="AA21" i="8"/>
  <c r="AA462" i="8"/>
  <c r="AA796" i="8"/>
  <c r="AA474" i="8"/>
  <c r="AA589" i="8"/>
  <c r="AA503" i="8"/>
  <c r="AA513" i="8"/>
  <c r="AA2625" i="8"/>
  <c r="AA2283" i="8"/>
  <c r="AA2814" i="8"/>
  <c r="AA139" i="8"/>
  <c r="AA2683" i="8"/>
  <c r="AA2195" i="8"/>
  <c r="AA2668" i="8"/>
  <c r="AA486" i="8"/>
  <c r="AA714" i="8"/>
  <c r="AA791" i="8"/>
  <c r="AA903" i="8"/>
  <c r="AA828" i="8"/>
  <c r="AA2786" i="8"/>
  <c r="AA1007" i="8"/>
  <c r="AA2793" i="8"/>
  <c r="AA550" i="8"/>
  <c r="AA580" i="8"/>
  <c r="AA18" i="8"/>
  <c r="AA2781" i="8"/>
  <c r="AA754" i="8"/>
  <c r="AA490" i="8"/>
  <c r="AA2258" i="8"/>
  <c r="AA461" i="8"/>
  <c r="AA836" i="8"/>
  <c r="AA2817" i="8"/>
  <c r="AA773" i="8"/>
  <c r="AA2737" i="8"/>
  <c r="AA2752" i="8"/>
  <c r="AA983" i="8"/>
  <c r="AA2125" i="8"/>
  <c r="AA583" i="8"/>
  <c r="AA610" i="8"/>
  <c r="AA502" i="8"/>
  <c r="AA599" i="8"/>
  <c r="AA2299" i="8"/>
  <c r="AA2253" i="8"/>
  <c r="AA864" i="8"/>
  <c r="AA626" i="8"/>
  <c r="AA522" i="8"/>
  <c r="AA448" i="8"/>
  <c r="AA790" i="8"/>
  <c r="AA897" i="8"/>
  <c r="AA504" i="8"/>
  <c r="AA2619" i="8"/>
  <c r="AA45" i="8"/>
  <c r="AA2724" i="8"/>
  <c r="AA2129" i="8"/>
  <c r="AA1031" i="8"/>
  <c r="AA2629" i="8"/>
  <c r="AA1846" i="8"/>
  <c r="AA528" i="8"/>
  <c r="AA661" i="8"/>
  <c r="AA891" i="8"/>
  <c r="AA2706" i="8"/>
  <c r="AA1728" i="8"/>
  <c r="AA1796" i="8"/>
  <c r="AA2732" i="8"/>
  <c r="AA1337" i="8"/>
  <c r="AA527" i="8"/>
  <c r="AA554" i="8"/>
  <c r="AA966" i="8"/>
  <c r="AA1729" i="8"/>
  <c r="AA2728" i="8"/>
  <c r="AA731" i="8"/>
  <c r="AA2703" i="8"/>
  <c r="AA1926" i="8"/>
  <c r="AA440" i="8"/>
  <c r="AA786" i="8"/>
  <c r="AA2768" i="8"/>
  <c r="AA827" i="8"/>
  <c r="AA590" i="8"/>
  <c r="AA602" i="8"/>
  <c r="AA453" i="8"/>
  <c r="AA680" i="8"/>
  <c r="AA643" i="8"/>
  <c r="AA530" i="8"/>
  <c r="AA2773" i="8"/>
  <c r="AA2712" i="8"/>
  <c r="AA2819" i="8"/>
  <c r="AA2758" i="8"/>
  <c r="AA2254" i="8"/>
  <c r="AA762" i="8"/>
  <c r="AA540" i="8"/>
  <c r="AA450" i="8"/>
  <c r="AA2264" i="8"/>
  <c r="AA2801" i="8"/>
  <c r="AA2729" i="8"/>
  <c r="AA2209" i="8"/>
  <c r="AA2297" i="8"/>
  <c r="AA464" i="8"/>
  <c r="AA26" i="8"/>
  <c r="AA2016" i="8"/>
  <c r="AA2236" i="8"/>
  <c r="AA2704" i="8"/>
  <c r="AA629" i="8"/>
  <c r="AA879" i="8"/>
  <c r="AA2769" i="8"/>
  <c r="AA142" i="8"/>
  <c r="AA814" i="8"/>
  <c r="AA778" i="8"/>
  <c r="AA1680" i="8"/>
  <c r="AA115" i="8"/>
  <c r="AA896" i="8"/>
  <c r="AA1405" i="8"/>
  <c r="AA1848" i="8"/>
  <c r="AA2802" i="8"/>
  <c r="AA683" i="8"/>
  <c r="AA570" i="8"/>
  <c r="AA480" i="8"/>
  <c r="AA651" i="8"/>
  <c r="AA2779" i="8"/>
  <c r="AA2654" i="8"/>
</calcChain>
</file>

<file path=xl/sharedStrings.xml><?xml version="1.0" encoding="utf-8"?>
<sst xmlns="http://schemas.openxmlformats.org/spreadsheetml/2006/main" count="138741" uniqueCount="13341">
  <si>
    <t>BUS</t>
  </si>
  <si>
    <t>Easting</t>
  </si>
  <si>
    <t>Northing</t>
  </si>
  <si>
    <t>FID</t>
  </si>
  <si>
    <t>Shape *</t>
  </si>
  <si>
    <t>Feeder_Nam</t>
  </si>
  <si>
    <t>FeederCd</t>
  </si>
  <si>
    <t>Rating_kV</t>
  </si>
  <si>
    <t>CondSz_Nam</t>
  </si>
  <si>
    <t>CondSz_Num</t>
  </si>
  <si>
    <t>Status</t>
  </si>
  <si>
    <t>Under_Over</t>
  </si>
  <si>
    <t>GISOper</t>
  </si>
  <si>
    <t>Type</t>
  </si>
  <si>
    <t>CondMtrl</t>
  </si>
  <si>
    <t>NmbrPhases</t>
  </si>
  <si>
    <t>DC_Name</t>
  </si>
  <si>
    <t>Dis_Name</t>
  </si>
  <si>
    <t>Len_in_m</t>
  </si>
  <si>
    <t>X_start</t>
  </si>
  <si>
    <t>Y_start</t>
  </si>
  <si>
    <t>X_end</t>
  </si>
  <si>
    <t>Y_end</t>
  </si>
  <si>
    <t>Shape_Leng</t>
  </si>
  <si>
    <t>Polyline</t>
  </si>
  <si>
    <t>IC Hall</t>
  </si>
  <si>
    <t>BANICH</t>
  </si>
  <si>
    <t>In Service</t>
  </si>
  <si>
    <t>Under</t>
  </si>
  <si>
    <t>Pratibha</t>
  </si>
  <si>
    <t>ACSR</t>
  </si>
  <si>
    <t>Aluminium</t>
  </si>
  <si>
    <t>Baneshwor</t>
  </si>
  <si>
    <t>Kathmandu</t>
  </si>
  <si>
    <t>Imadol - 1</t>
  </si>
  <si>
    <t>BANIM1</t>
  </si>
  <si>
    <t>Trilochan Subedi</t>
  </si>
  <si>
    <t>Dog</t>
  </si>
  <si>
    <t>Over</t>
  </si>
  <si>
    <t>B Pyakurel</t>
  </si>
  <si>
    <t>Lagankhel</t>
  </si>
  <si>
    <t>Lalitpur</t>
  </si>
  <si>
    <t>XLPE</t>
  </si>
  <si>
    <t>BANIM2</t>
  </si>
  <si>
    <t>Imadol - 2</t>
  </si>
  <si>
    <t>Koteshwor</t>
  </si>
  <si>
    <t>BANKOT</t>
  </si>
  <si>
    <t>Lubhu</t>
  </si>
  <si>
    <t>BANLUB</t>
  </si>
  <si>
    <t>Covered</t>
  </si>
  <si>
    <t>Rabbit</t>
  </si>
  <si>
    <t>ABC</t>
  </si>
  <si>
    <t>Gothatar</t>
  </si>
  <si>
    <t>BANGOT</t>
  </si>
  <si>
    <t>Dhobikhola</t>
  </si>
  <si>
    <t>BANDHO</t>
  </si>
  <si>
    <t>Sankhamul</t>
  </si>
  <si>
    <t>BANSAN</t>
  </si>
  <si>
    <t>BANBAN</t>
  </si>
  <si>
    <t>Sabin Mainali</t>
  </si>
  <si>
    <t>Bagmati</t>
  </si>
  <si>
    <t>BANBAG</t>
  </si>
  <si>
    <t>New Airport</t>
  </si>
  <si>
    <t>BANNEW</t>
  </si>
  <si>
    <t>SSNAME</t>
  </si>
  <si>
    <t>FEEDERNAME</t>
  </si>
  <si>
    <t>PLACE</t>
  </si>
  <si>
    <t>TC_kVA</t>
  </si>
  <si>
    <t>kV_IN</t>
  </si>
  <si>
    <t>kV_OUT</t>
  </si>
  <si>
    <t>TO</t>
  </si>
  <si>
    <t>Point</t>
  </si>
  <si>
    <t>Baneshwor Grid</t>
  </si>
  <si>
    <t>Civil Hospital</t>
  </si>
  <si>
    <t>Private</t>
  </si>
  <si>
    <t>BICC Hall</t>
  </si>
  <si>
    <t>Mahadev Temple</t>
  </si>
  <si>
    <t>NEA</t>
  </si>
  <si>
    <t xml:space="preserve"> </t>
  </si>
  <si>
    <t>PVT</t>
  </si>
  <si>
    <t>Hill View Housing</t>
  </si>
  <si>
    <t>Setu Gambhir School NEA</t>
  </si>
  <si>
    <t>Bakla Basti</t>
  </si>
  <si>
    <t>Bogateshwor Mahadev</t>
  </si>
  <si>
    <t>Upreti Cotton</t>
  </si>
  <si>
    <t>Park Pari Khola Cheu</t>
  </si>
  <si>
    <t>Asian Paints</t>
  </si>
  <si>
    <t>Formaila Nagarpalika</t>
  </si>
  <si>
    <t>Bhagwati Mandir</t>
  </si>
  <si>
    <t>Khanna Garment</t>
  </si>
  <si>
    <t>Gwarko Chowk</t>
  </si>
  <si>
    <t>GUNA Cinema</t>
  </si>
  <si>
    <t>Namste Oil Store NEA</t>
  </si>
  <si>
    <t>balkumari</t>
  </si>
  <si>
    <t>KUKL</t>
  </si>
  <si>
    <t>PRADIP MAN (Shravan Apparels)</t>
  </si>
  <si>
    <t>gwarko chock</t>
  </si>
  <si>
    <t>Hanumante Plastic Udhyog</t>
  </si>
  <si>
    <t>Rishika Publication</t>
  </si>
  <si>
    <t>B &amp; B</t>
  </si>
  <si>
    <t>B &amp; B Nursing</t>
  </si>
  <si>
    <t>KUKL Chyasal</t>
  </si>
  <si>
    <t>Chyasal Khelkud</t>
  </si>
  <si>
    <t>Oriental Costruction &amp; Developers</t>
  </si>
  <si>
    <t>Sunrise</t>
  </si>
  <si>
    <t>Ban Karyalaya</t>
  </si>
  <si>
    <t>CG properties</t>
  </si>
  <si>
    <t>CG Properties P. LTd.</t>
  </si>
  <si>
    <t>Nepal Dairy</t>
  </si>
  <si>
    <t>Nepal Diary</t>
  </si>
  <si>
    <t>packaginj</t>
  </si>
  <si>
    <t>GULKHU AJU PACKAGING</t>
  </si>
  <si>
    <t>Classic tower</t>
  </si>
  <si>
    <t>Classiic Tower</t>
  </si>
  <si>
    <t>jagadamba press</t>
  </si>
  <si>
    <t>Jagdamba Press</t>
  </si>
  <si>
    <t>LA Agadi</t>
  </si>
  <si>
    <t>LA</t>
  </si>
  <si>
    <t>Polytank</t>
  </si>
  <si>
    <t>Royal Archid Developers</t>
  </si>
  <si>
    <t>Lalit metal</t>
  </si>
  <si>
    <t>Lalit Metal</t>
  </si>
  <si>
    <t>KU</t>
  </si>
  <si>
    <t>Kathmandu University</t>
  </si>
  <si>
    <t>A. S. Plastic Uddyog</t>
  </si>
  <si>
    <t>Udyogmarga</t>
  </si>
  <si>
    <t>Genaral herbs</t>
  </si>
  <si>
    <t>General Herbs &amp; Herbs</t>
  </si>
  <si>
    <t>Samiti Bhawan</t>
  </si>
  <si>
    <t>Airwaot TOle</t>
  </si>
  <si>
    <t>Dhapa Height</t>
  </si>
  <si>
    <t>Seti Pakha</t>
  </si>
  <si>
    <t>Bho Sparsha</t>
  </si>
  <si>
    <t>Kastha udyog</t>
  </si>
  <si>
    <t>Nabin Kasta Udyog</t>
  </si>
  <si>
    <t>Seti Pakha Ht</t>
  </si>
  <si>
    <t>Budha Pokhari</t>
  </si>
  <si>
    <t>Buddha Pokhari</t>
  </si>
  <si>
    <t>Lamatar Bisankhu</t>
  </si>
  <si>
    <t>Manedovan</t>
  </si>
  <si>
    <t>Phedi Khola</t>
  </si>
  <si>
    <t>Bhimsen Danda</t>
  </si>
  <si>
    <t>Lakuri Bhyang</t>
  </si>
  <si>
    <t>Sisneri</t>
  </si>
  <si>
    <t>Subhatara</t>
  </si>
  <si>
    <t>Dhueni</t>
  </si>
  <si>
    <t>Lamatar Ga ba sa</t>
  </si>
  <si>
    <t>Brick</t>
  </si>
  <si>
    <t>ECO Bricks Block &amp; Tiles</t>
  </si>
  <si>
    <t>Thulaghar</t>
  </si>
  <si>
    <t>Campus Pachadi</t>
  </si>
  <si>
    <t>Dadathok</t>
  </si>
  <si>
    <t>Ganeshthan Arubot</t>
  </si>
  <si>
    <t>Devisthan Campus Near</t>
  </si>
  <si>
    <t>Chasidol</t>
  </si>
  <si>
    <t>Gaphal</t>
  </si>
  <si>
    <t>Gaphal 2</t>
  </si>
  <si>
    <t>Lubhu Buspark</t>
  </si>
  <si>
    <t>Lubhu Inbahal</t>
  </si>
  <si>
    <t>Office Pachadi</t>
  </si>
  <si>
    <t>Nytha</t>
  </si>
  <si>
    <t>Bisundol</t>
  </si>
  <si>
    <t>Bisundol 2</t>
  </si>
  <si>
    <t>Ashadi Factory</t>
  </si>
  <si>
    <t>Accord Pharmaceuticals</t>
  </si>
  <si>
    <t>Oxygen Plant</t>
  </si>
  <si>
    <t>SOPAN PHARMACETUCALS LTD.</t>
  </si>
  <si>
    <t>Sankhadevi Khet</t>
  </si>
  <si>
    <t>Sankhadevi 1</t>
  </si>
  <si>
    <t>Godar Gaun</t>
  </si>
  <si>
    <t>Narkatte 1</t>
  </si>
  <si>
    <t>Narkatte 2</t>
  </si>
  <si>
    <t>Sanagaun Chiyan</t>
  </si>
  <si>
    <t>Almonium</t>
  </si>
  <si>
    <t xml:space="preserve">Ganga Almonium
</t>
  </si>
  <si>
    <t>Changathali</t>
  </si>
  <si>
    <t>Gopalchowk</t>
  </si>
  <si>
    <t>Changathali 9</t>
  </si>
  <si>
    <t>Daraz Karkhana</t>
  </si>
  <si>
    <t>Yeti Brick NEA</t>
  </si>
  <si>
    <t>Office agadi</t>
  </si>
  <si>
    <t>NTC Lubhu</t>
  </si>
  <si>
    <t>Town Planning</t>
  </si>
  <si>
    <t>Ploytank Udyog</t>
  </si>
  <si>
    <t>JAGDAMBA POLYTANK INDUSTRIES</t>
  </si>
  <si>
    <t>Balaji Pet</t>
  </si>
  <si>
    <t>Balaji PET Industries</t>
  </si>
  <si>
    <t>RIJALCO POLYTANK IND. PVT. LTD</t>
  </si>
  <si>
    <t>Shakti Hume Pipe</t>
  </si>
  <si>
    <t>Himal</t>
  </si>
  <si>
    <t>Himal Hydro</t>
  </si>
  <si>
    <t>shyam</t>
  </si>
  <si>
    <t>Shyam Milan Shrestha</t>
  </si>
  <si>
    <t>Millenium Publication</t>
  </si>
  <si>
    <t>MILLENIUM PUBLICATION(P)Ltd.</t>
  </si>
  <si>
    <t>Khanepani nera</t>
  </si>
  <si>
    <t>Changathali Khanepani</t>
  </si>
  <si>
    <t>Harisiddi Pul</t>
  </si>
  <si>
    <t>Star Fashion</t>
  </si>
  <si>
    <t>Kathmandu Star Fashion</t>
  </si>
  <si>
    <t>real estate</t>
  </si>
  <si>
    <t>Comitted Interpreneur Real Estate</t>
  </si>
  <si>
    <t>brick and tile factory harishidhi</t>
  </si>
  <si>
    <t>HARISIDDHI BRICK &amp; TILES FACTORY LTD.</t>
  </si>
  <si>
    <t>SanaGaun Tel Mill</t>
  </si>
  <si>
    <t>Sanagaun Bazar</t>
  </si>
  <si>
    <t>Sanagaun 1</t>
  </si>
  <si>
    <t>Sanagaun Kuwa</t>
  </si>
  <si>
    <t>School Chowk</t>
  </si>
  <si>
    <t>Jadibuti</t>
  </si>
  <si>
    <t>Nea</t>
  </si>
  <si>
    <t>Pepsi Chowk</t>
  </si>
  <si>
    <t>Near EPS</t>
  </si>
  <si>
    <t>SahakariL</t>
  </si>
  <si>
    <t>Sangam Chowk</t>
  </si>
  <si>
    <t>Baneshwor Tank</t>
  </si>
  <si>
    <t>Near Jyoti Bikash Bank</t>
  </si>
  <si>
    <t>Panchakumari Turning</t>
  </si>
  <si>
    <t>White House</t>
  </si>
  <si>
    <t>Milan Chowk</t>
  </si>
  <si>
    <t>Katyani Chowk</t>
  </si>
  <si>
    <t>Khariboot</t>
  </si>
  <si>
    <t>Ratnarajya</t>
  </si>
  <si>
    <t>Mid Baneshwor</t>
  </si>
  <si>
    <t>Nea Apex College</t>
  </si>
  <si>
    <t>Tinkune</t>
  </si>
  <si>
    <t>Milan Basti marga</t>
  </si>
  <si>
    <t>Siddhicharan marg</t>
  </si>
  <si>
    <t>Mandir</t>
  </si>
  <si>
    <t>Near Nechali Fork</t>
  </si>
  <si>
    <t>Om Shanti chowk</t>
  </si>
  <si>
    <t>Aadi Budda marg</t>
  </si>
  <si>
    <t>Prayag marg</t>
  </si>
  <si>
    <t>Upsanti marg</t>
  </si>
  <si>
    <t>Kareshwor marg</t>
  </si>
  <si>
    <t>Jagriti marg</t>
  </si>
  <si>
    <t>Opp. of Emuna khaja ghar</t>
  </si>
  <si>
    <t>Everest Girls hostel</t>
  </si>
  <si>
    <t>Luna HR Solutions</t>
  </si>
  <si>
    <t>I Store</t>
  </si>
  <si>
    <t>Vijay chowk</t>
  </si>
  <si>
    <t>Survival Forme</t>
  </si>
  <si>
    <t>NIMST College</t>
  </si>
  <si>
    <t>Pingla khaja ghar</t>
  </si>
  <si>
    <t>Sinamangal</t>
  </si>
  <si>
    <t>Omnagar Marg</t>
  </si>
  <si>
    <t>Airport</t>
  </si>
  <si>
    <t>Nepal Medical College</t>
  </si>
  <si>
    <t>Near Tara hall Sinamangal</t>
  </si>
  <si>
    <t>Sinamangal Pool</t>
  </si>
  <si>
    <t>Sinamangal Medical Hall</t>
  </si>
  <si>
    <t>Bagmati Sinagamal Bridge</t>
  </si>
  <si>
    <t>Bagmati River side</t>
  </si>
  <si>
    <t>Bhimsengola</t>
  </si>
  <si>
    <t>Near Badminton Court</t>
  </si>
  <si>
    <t>Near Chunamuna School</t>
  </si>
  <si>
    <t>Araniko Marg</t>
  </si>
  <si>
    <t>Suryabikram Gyali MARG</t>
  </si>
  <si>
    <t>Big Mart</t>
  </si>
  <si>
    <t>Sangeet Pathshala School</t>
  </si>
  <si>
    <t>Old Baneshwor</t>
  </si>
  <si>
    <t>Tara Marg</t>
  </si>
  <si>
    <t>Kumari Mandir Chowk</t>
  </si>
  <si>
    <t>BAG</t>
  </si>
  <si>
    <t>BAN</t>
  </si>
  <si>
    <t>DHO</t>
  </si>
  <si>
    <t>GOT</t>
  </si>
  <si>
    <t>ICH</t>
  </si>
  <si>
    <t>IM1</t>
  </si>
  <si>
    <t>IM2</t>
  </si>
  <si>
    <t>KOT</t>
  </si>
  <si>
    <t>LUB</t>
  </si>
  <si>
    <t>NEW</t>
  </si>
  <si>
    <t>SAN</t>
  </si>
  <si>
    <t>LookUp</t>
  </si>
  <si>
    <t>337849.895-3063154.299</t>
  </si>
  <si>
    <t>335651.884-3061498.491</t>
  </si>
  <si>
    <t>336599.76-3063015.281</t>
  </si>
  <si>
    <t>SourceBus</t>
  </si>
  <si>
    <t>FeederCode</t>
  </si>
  <si>
    <t>LkUp_I</t>
  </si>
  <si>
    <t>Bus_1</t>
  </si>
  <si>
    <t>Bus_2</t>
  </si>
  <si>
    <t>Blank</t>
  </si>
  <si>
    <t>3p_11kV_100_ACSR_Al_o</t>
  </si>
  <si>
    <t>3p_11kV_100_ABC_Al_o</t>
  </si>
  <si>
    <t>3p_11kV_100_XLPE_Al_u</t>
  </si>
  <si>
    <t>3p_11kV_120_XLPE_Al_u</t>
  </si>
  <si>
    <t>3p_11kV_240_XLPE_Al_u</t>
  </si>
  <si>
    <t>3p_11kV_300_XLPE_Al_u</t>
  </si>
  <si>
    <t>3p_11kV_50_ACSR_Al_o</t>
  </si>
  <si>
    <t>3p_11kV_100_XLPE_Al_o</t>
  </si>
  <si>
    <t>3p_11kV_150_XLPE_Al_o</t>
  </si>
  <si>
    <t>3p_11kV_200_XLPE_Al_o</t>
  </si>
  <si>
    <t>3p_11kV_240_XLPE_Al_o</t>
  </si>
  <si>
    <t>3p_11kV_300_XLPE_Al_o</t>
  </si>
  <si>
    <t>New</t>
  </si>
  <si>
    <t>nphases=3</t>
  </si>
  <si>
    <t>Units=km</t>
  </si>
  <si>
    <t>R1</t>
  </si>
  <si>
    <t>R0</t>
  </si>
  <si>
    <t>X0</t>
  </si>
  <si>
    <t>C1</t>
  </si>
  <si>
    <t>C0</t>
  </si>
  <si>
    <t>X1</t>
  </si>
  <si>
    <t>nphases</t>
  </si>
  <si>
    <t>phases=3</t>
  </si>
  <si>
    <t>Units=m</t>
  </si>
  <si>
    <t>LineCode LookUp</t>
  </si>
  <si>
    <t>LineCode</t>
  </si>
  <si>
    <t>Bus2=1001</t>
  </si>
  <si>
    <t>Linecode=3p_11kV_100_XLPE_Al_u</t>
  </si>
  <si>
    <t>Bus1=1001</t>
  </si>
  <si>
    <t>Bus2=1002</t>
  </si>
  <si>
    <t>Bus1=1002</t>
  </si>
  <si>
    <t>Bus2=1003</t>
  </si>
  <si>
    <t>Bus1=1003</t>
  </si>
  <si>
    <t>Bus2=1004</t>
  </si>
  <si>
    <t>Bus1=1004</t>
  </si>
  <si>
    <t>Bus2=1005</t>
  </si>
  <si>
    <t>Bus1=1005</t>
  </si>
  <si>
    <t>Bus2=1006</t>
  </si>
  <si>
    <t>Bus1=1006</t>
  </si>
  <si>
    <t>Bus2=1007</t>
  </si>
  <si>
    <t>Bus1=1007</t>
  </si>
  <si>
    <t>Bus2=1008</t>
  </si>
  <si>
    <t>Bus1=1008</t>
  </si>
  <si>
    <t>Bus2=1009</t>
  </si>
  <si>
    <t>Bus1=1009</t>
  </si>
  <si>
    <t>Bus2=1010</t>
  </si>
  <si>
    <t>Bus1=1010</t>
  </si>
  <si>
    <t>Bus2=1011</t>
  </si>
  <si>
    <t>Bus1=1011</t>
  </si>
  <si>
    <t>Bus2=1012</t>
  </si>
  <si>
    <t>Bus1=1012</t>
  </si>
  <si>
    <t>Bus2=1013</t>
  </si>
  <si>
    <t>Bus1=1013</t>
  </si>
  <si>
    <t>Bus2=1014</t>
  </si>
  <si>
    <t>Bus1=1014</t>
  </si>
  <si>
    <t>Bus2=1015</t>
  </si>
  <si>
    <t>Bus1=1015</t>
  </si>
  <si>
    <t>Bus2=1016</t>
  </si>
  <si>
    <t>Line.line_BAG_1016_1017</t>
  </si>
  <si>
    <t>Bus1=1016</t>
  </si>
  <si>
    <t>Bus2=1017</t>
  </si>
  <si>
    <t>Length=39.2335</t>
  </si>
  <si>
    <t>Line.line_BAG_1017_1018</t>
  </si>
  <si>
    <t>Bus1=1017</t>
  </si>
  <si>
    <t>Bus2=1018</t>
  </si>
  <si>
    <t>Length=32.6236</t>
  </si>
  <si>
    <t>Bus1=1018</t>
  </si>
  <si>
    <t>Bus2=1019</t>
  </si>
  <si>
    <t>Bus1=1019</t>
  </si>
  <si>
    <t>Bus2=1020</t>
  </si>
  <si>
    <t>Bus1=1020</t>
  </si>
  <si>
    <t>Bus2=1021</t>
  </si>
  <si>
    <t>Bus1=1021</t>
  </si>
  <si>
    <t>Bus2=1022</t>
  </si>
  <si>
    <t>Line.line_BAG_1022_1023</t>
  </si>
  <si>
    <t>Bus1=1022</t>
  </si>
  <si>
    <t>Bus2=1023</t>
  </si>
  <si>
    <t>Linecode=3p_11kV_100_ACSR_Al_o</t>
  </si>
  <si>
    <t>Length=17.1121</t>
  </si>
  <si>
    <t>Line.line_BAG_1023_1024</t>
  </si>
  <si>
    <t>Bus1=1023</t>
  </si>
  <si>
    <t>Bus2=1024</t>
  </si>
  <si>
    <t>Length=21.8972</t>
  </si>
  <si>
    <t>Line.line_BAG_1024_1025</t>
  </si>
  <si>
    <t>Bus1=1024</t>
  </si>
  <si>
    <t>Bus2=1025</t>
  </si>
  <si>
    <t>Length=21.119</t>
  </si>
  <si>
    <t>Line.line_BAG_1025_1026</t>
  </si>
  <si>
    <t>Bus1=1025</t>
  </si>
  <si>
    <t>Bus2=1026</t>
  </si>
  <si>
    <t>Length=21.9997</t>
  </si>
  <si>
    <t>Line.line_BAG_1026_1027</t>
  </si>
  <si>
    <t>Bus1=1026</t>
  </si>
  <si>
    <t>Bus2=1027</t>
  </si>
  <si>
    <t>Length=23.3073</t>
  </si>
  <si>
    <t>Line.line_BAG_1027_1028</t>
  </si>
  <si>
    <t>Bus1=1027</t>
  </si>
  <si>
    <t>Bus2=1028</t>
  </si>
  <si>
    <t>Length=20.7128</t>
  </si>
  <si>
    <t>Line.line_BAG_1028_1029</t>
  </si>
  <si>
    <t>Bus1=1028</t>
  </si>
  <si>
    <t>Bus2=1029</t>
  </si>
  <si>
    <t>Length=22.8853</t>
  </si>
  <si>
    <t>Line.line_BAG_1029_1030</t>
  </si>
  <si>
    <t>Bus1=1029</t>
  </si>
  <si>
    <t>Bus2=1030</t>
  </si>
  <si>
    <t>Length=20.2749</t>
  </si>
  <si>
    <t>Line.line_BAG_1030_1031</t>
  </si>
  <si>
    <t>Bus1=1030</t>
  </si>
  <si>
    <t>Bus2=1031</t>
  </si>
  <si>
    <t>Length=20.762</t>
  </si>
  <si>
    <t>Line.line_BAG_1031_1032</t>
  </si>
  <si>
    <t>Bus1=1031</t>
  </si>
  <si>
    <t>Bus2=1032</t>
  </si>
  <si>
    <t>Length=19.0436</t>
  </si>
  <si>
    <t>Line.line_BAG_1032_1078</t>
  </si>
  <si>
    <t>Bus1=1032</t>
  </si>
  <si>
    <t>Bus2=1078</t>
  </si>
  <si>
    <t>Length=29.1285</t>
  </si>
  <si>
    <t>Line.line_BAG_1078_1079</t>
  </si>
  <si>
    <t>Bus1=1078</t>
  </si>
  <si>
    <t>Bus2=1079</t>
  </si>
  <si>
    <t>Length=22.4025</t>
  </si>
  <si>
    <t>Line.line_BAG_1079_1080</t>
  </si>
  <si>
    <t>Bus1=1079</t>
  </si>
  <si>
    <t>Bus2=1080</t>
  </si>
  <si>
    <t>Length=17.3889</t>
  </si>
  <si>
    <t>Line.line_BAG_1080_1081</t>
  </si>
  <si>
    <t>Bus1=1080</t>
  </si>
  <si>
    <t>Bus2=1081</t>
  </si>
  <si>
    <t>Length=24.3008</t>
  </si>
  <si>
    <t>Line.line_BAG_1081_1082</t>
  </si>
  <si>
    <t>Bus1=1081</t>
  </si>
  <si>
    <t>Bus2=1082</t>
  </si>
  <si>
    <t>Length=18.1215</t>
  </si>
  <si>
    <t>Line.line_BAG_1082_1083</t>
  </si>
  <si>
    <t>Bus1=1082</t>
  </si>
  <si>
    <t>Bus2=1083</t>
  </si>
  <si>
    <t>Length=17.2493</t>
  </si>
  <si>
    <t>Line.line_BAG_1083_1084</t>
  </si>
  <si>
    <t>Bus1=1083</t>
  </si>
  <si>
    <t>Bus2=1084</t>
  </si>
  <si>
    <t>Length=24.8618</t>
  </si>
  <si>
    <t>Line.line_BAG_1084_1085</t>
  </si>
  <si>
    <t>Bus1=1084</t>
  </si>
  <si>
    <t>Bus2=1085</t>
  </si>
  <si>
    <t>Length=19.3259</t>
  </si>
  <si>
    <t>Line.line_BAG_1085_1086</t>
  </si>
  <si>
    <t>Bus1=1085</t>
  </si>
  <si>
    <t>Bus2=1086</t>
  </si>
  <si>
    <t>Length=16.6217</t>
  </si>
  <si>
    <t>Line.line_BAG_1086_1087</t>
  </si>
  <si>
    <t>Bus1=1086</t>
  </si>
  <si>
    <t>Bus2=1087</t>
  </si>
  <si>
    <t>Length=26.0104</t>
  </si>
  <si>
    <t>Line.line_BAG_1087_1088</t>
  </si>
  <si>
    <t>Bus1=1087</t>
  </si>
  <si>
    <t>Bus2=1088</t>
  </si>
  <si>
    <t>Length=22.1808</t>
  </si>
  <si>
    <t>Line.line_BAG_1088_1089</t>
  </si>
  <si>
    <t>Bus1=1088</t>
  </si>
  <si>
    <t>Bus2=1089</t>
  </si>
  <si>
    <t>Length=15.6006</t>
  </si>
  <si>
    <t>Line.line_BAG_1089_1090</t>
  </si>
  <si>
    <t>Bus1=1089</t>
  </si>
  <si>
    <t>Bus2=1090</t>
  </si>
  <si>
    <t>Length=19.0134</t>
  </si>
  <si>
    <t>Line.line_BAG_1090_1091</t>
  </si>
  <si>
    <t>Bus1=1090</t>
  </si>
  <si>
    <t>Bus2=1091</t>
  </si>
  <si>
    <t>Length=19.0611</t>
  </si>
  <si>
    <t>Line.line_BAG_1091_1092</t>
  </si>
  <si>
    <t>Bus1=1091</t>
  </si>
  <si>
    <t>Bus2=1092</t>
  </si>
  <si>
    <t>Length=15.5224</t>
  </si>
  <si>
    <t>Line.line_BAG_1092_1093</t>
  </si>
  <si>
    <t>Bus1=1092</t>
  </si>
  <si>
    <t>Bus2=1093</t>
  </si>
  <si>
    <t>Length=19.5499</t>
  </si>
  <si>
    <t>Bus1=1093</t>
  </si>
  <si>
    <t>Bus2=1094</t>
  </si>
  <si>
    <t>Line.line_BAG_1094_1095</t>
  </si>
  <si>
    <t>Bus1=1094</t>
  </si>
  <si>
    <t>Bus2=1095</t>
  </si>
  <si>
    <t>Length=9.74125</t>
  </si>
  <si>
    <t>Line.line_BAG_1095_1096</t>
  </si>
  <si>
    <t>Bus1=1095</t>
  </si>
  <si>
    <t>Bus2=1096</t>
  </si>
  <si>
    <t>Length=7.90813</t>
  </si>
  <si>
    <t>Line.line_BAG_1096_1097</t>
  </si>
  <si>
    <t>Bus1=1096</t>
  </si>
  <si>
    <t>Bus2=1097</t>
  </si>
  <si>
    <t>Length=7.40058</t>
  </si>
  <si>
    <t>Line.line_BAG_1097_1098</t>
  </si>
  <si>
    <t>Bus1=1097</t>
  </si>
  <si>
    <t>Bus2=1098</t>
  </si>
  <si>
    <t>Length=24.4666</t>
  </si>
  <si>
    <t>Line.line_BAG_1098_1099</t>
  </si>
  <si>
    <t>Bus1=1098</t>
  </si>
  <si>
    <t>Bus2=1099</t>
  </si>
  <si>
    <t>Length=21.0746</t>
  </si>
  <si>
    <t>Line.line_BAG_1099_1100</t>
  </si>
  <si>
    <t>Bus1=1099</t>
  </si>
  <si>
    <t>Bus2=1100</t>
  </si>
  <si>
    <t>Length=22.6729</t>
  </si>
  <si>
    <t>Line.line_BAG_1100_1101</t>
  </si>
  <si>
    <t>Bus1=1100</t>
  </si>
  <si>
    <t>Bus2=1101</t>
  </si>
  <si>
    <t>Length=20.3115</t>
  </si>
  <si>
    <t>Line.line_BAG_1101_1102</t>
  </si>
  <si>
    <t>Bus1=1101</t>
  </si>
  <si>
    <t>Bus2=1102</t>
  </si>
  <si>
    <t>Length=22.4656</t>
  </si>
  <si>
    <t>Line.line_BAG_1102_1103</t>
  </si>
  <si>
    <t>Bus1=1102</t>
  </si>
  <si>
    <t>Bus2=1103</t>
  </si>
  <si>
    <t>Length=25.6014</t>
  </si>
  <si>
    <t>Line.line_BAG_1103_1104</t>
  </si>
  <si>
    <t>Bus1=1103</t>
  </si>
  <si>
    <t>Bus2=1104</t>
  </si>
  <si>
    <t>Length=18.7941</t>
  </si>
  <si>
    <t>Line.line_BAG_1104_1105</t>
  </si>
  <si>
    <t>Bus1=1104</t>
  </si>
  <si>
    <t>Bus2=1105</t>
  </si>
  <si>
    <t>Length=19.2441</t>
  </si>
  <si>
    <t>Line.line_BAG_1105_1106</t>
  </si>
  <si>
    <t>Bus1=1105</t>
  </si>
  <si>
    <t>Bus2=1106</t>
  </si>
  <si>
    <t>Length=15.7967</t>
  </si>
  <si>
    <t>Line.line_BAG_1106_1107</t>
  </si>
  <si>
    <t>Bus1=1106</t>
  </si>
  <si>
    <t>Bus2=1107</t>
  </si>
  <si>
    <t>Length=20.5191</t>
  </si>
  <si>
    <t>Line.line_BAG_1107_1108</t>
  </si>
  <si>
    <t>Bus1=1107</t>
  </si>
  <si>
    <t>Bus2=1108</t>
  </si>
  <si>
    <t>Length=22.4359</t>
  </si>
  <si>
    <t>Line.line_BAG_1108_1109</t>
  </si>
  <si>
    <t>Bus1=1108</t>
  </si>
  <si>
    <t>Bus2=1109</t>
  </si>
  <si>
    <t>Length=21.3993</t>
  </si>
  <si>
    <t>Line.line_BAG_1109_1110</t>
  </si>
  <si>
    <t>Bus1=1109</t>
  </si>
  <si>
    <t>Bus2=1110</t>
  </si>
  <si>
    <t>Length=16.0019</t>
  </si>
  <si>
    <t>Line.line_BAG_1110_1111</t>
  </si>
  <si>
    <t>Bus1=1110</t>
  </si>
  <si>
    <t>Bus2=1111</t>
  </si>
  <si>
    <t>Length=12.2532</t>
  </si>
  <si>
    <t>Bus1=1111</t>
  </si>
  <si>
    <t>Bus2=1118</t>
  </si>
  <si>
    <t>Line.line_BAG_1118_1119</t>
  </si>
  <si>
    <t>Bus1=1118</t>
  </si>
  <si>
    <t>Bus2=1119</t>
  </si>
  <si>
    <t>Length=22.4732</t>
  </si>
  <si>
    <t>Line.line_BAG_1119_1120</t>
  </si>
  <si>
    <t>Bus1=1119</t>
  </si>
  <si>
    <t>Bus2=1120</t>
  </si>
  <si>
    <t>Length=21.5158</t>
  </si>
  <si>
    <t>Line.line_BAG_1120_1121</t>
  </si>
  <si>
    <t>Bus1=1120</t>
  </si>
  <si>
    <t>Bus2=1121</t>
  </si>
  <si>
    <t>Length=23.428</t>
  </si>
  <si>
    <t>Line.line_BAG_1121_1122</t>
  </si>
  <si>
    <t>Bus1=1121</t>
  </si>
  <si>
    <t>Bus2=1122</t>
  </si>
  <si>
    <t>Length=3.52858</t>
  </si>
  <si>
    <t>Line.line_BAG_1122_1123</t>
  </si>
  <si>
    <t>Bus1=1122</t>
  </si>
  <si>
    <t>Bus2=1123</t>
  </si>
  <si>
    <t>Length=15.8181</t>
  </si>
  <si>
    <t>Line.line_BAG_1123_1124</t>
  </si>
  <si>
    <t>Bus1=1123</t>
  </si>
  <si>
    <t>Bus2=1124</t>
  </si>
  <si>
    <t>Length=23.0925</t>
  </si>
  <si>
    <t>Bus1=1124</t>
  </si>
  <si>
    <t>Bus2=1132</t>
  </si>
  <si>
    <t>Line.line_BAG_1132_1133</t>
  </si>
  <si>
    <t>Bus1=1132</t>
  </si>
  <si>
    <t>Bus2=1133</t>
  </si>
  <si>
    <t>Length=18.8898</t>
  </si>
  <si>
    <t>Line.line_BAG_1133_1134</t>
  </si>
  <si>
    <t>Bus1=1133</t>
  </si>
  <si>
    <t>Bus2=1134</t>
  </si>
  <si>
    <t>Length=31.0918</t>
  </si>
  <si>
    <t>Line.line_BAG_1134_1135</t>
  </si>
  <si>
    <t>Bus1=1134</t>
  </si>
  <si>
    <t>Bus2=1135</t>
  </si>
  <si>
    <t>Length=19.049</t>
  </si>
  <si>
    <t>Line.line_BAG_1135_1136</t>
  </si>
  <si>
    <t>Bus1=1135</t>
  </si>
  <si>
    <t>Bus2=1136</t>
  </si>
  <si>
    <t>Length=7.70415</t>
  </si>
  <si>
    <t>Line.line_BAG_1136_1137</t>
  </si>
  <si>
    <t>Bus1=1136</t>
  </si>
  <si>
    <t>Bus2=1137</t>
  </si>
  <si>
    <t>Length=12.7142</t>
  </si>
  <si>
    <t>Line.line_BAG_1137_1140</t>
  </si>
  <si>
    <t>Bus1=1137</t>
  </si>
  <si>
    <t>Bus2=1140</t>
  </si>
  <si>
    <t>Length=11.0375</t>
  </si>
  <si>
    <t>Line.line_BAG_1140_1141</t>
  </si>
  <si>
    <t>Bus1=1140</t>
  </si>
  <si>
    <t>Bus2=1141</t>
  </si>
  <si>
    <t>Length=22.6028</t>
  </si>
  <si>
    <t>Line.line_BAG_1141_1142</t>
  </si>
  <si>
    <t>Bus1=1141</t>
  </si>
  <si>
    <t>Bus2=1142</t>
  </si>
  <si>
    <t>Length=23.7188</t>
  </si>
  <si>
    <t>Line.line_BAG_1142_1143</t>
  </si>
  <si>
    <t>Bus1=1142</t>
  </si>
  <si>
    <t>Bus2=1143</t>
  </si>
  <si>
    <t>Length=23.3056</t>
  </si>
  <si>
    <t>Line.line_BAG_1143_1144</t>
  </si>
  <si>
    <t>Bus1=1143</t>
  </si>
  <si>
    <t>Bus2=1144</t>
  </si>
  <si>
    <t>Length=27.19</t>
  </si>
  <si>
    <t>Line.line_BAG_1144_1145</t>
  </si>
  <si>
    <t>Bus1=1144</t>
  </si>
  <si>
    <t>Bus2=1145</t>
  </si>
  <si>
    <t>Length=28.8699</t>
  </si>
  <si>
    <t>Line.line_BAG_1145_1146</t>
  </si>
  <si>
    <t>Bus1=1145</t>
  </si>
  <si>
    <t>Bus2=1146</t>
  </si>
  <si>
    <t>Length=24.2457</t>
  </si>
  <si>
    <t>Line.line_BAG_1146_1147</t>
  </si>
  <si>
    <t>Bus1=1146</t>
  </si>
  <si>
    <t>Bus2=1147</t>
  </si>
  <si>
    <t>Length=23.1441</t>
  </si>
  <si>
    <t>Line.line_BAG_1147_1148</t>
  </si>
  <si>
    <t>Bus1=1147</t>
  </si>
  <si>
    <t>Bus2=1148</t>
  </si>
  <si>
    <t>Length=9.12903</t>
  </si>
  <si>
    <t>Line.line_BAG_1148_1149</t>
  </si>
  <si>
    <t>Bus1=1148</t>
  </si>
  <si>
    <t>Bus2=1149</t>
  </si>
  <si>
    <t>Length=14.9739</t>
  </si>
  <si>
    <t>Line.line_BAG_1149_1150</t>
  </si>
  <si>
    <t>Bus1=1149</t>
  </si>
  <si>
    <t>Bus2=1150</t>
  </si>
  <si>
    <t>Linecode=3p_11kV_100_ABC_Al_o</t>
  </si>
  <si>
    <t>Length=25.1219</t>
  </si>
  <si>
    <t>Line.line_BAG_1150_1151</t>
  </si>
  <si>
    <t>Bus1=1150</t>
  </si>
  <si>
    <t>Bus2=1151</t>
  </si>
  <si>
    <t>Length=16.3104</t>
  </si>
  <si>
    <t>Line.line_BAG_1151_1152</t>
  </si>
  <si>
    <t>Bus1=1151</t>
  </si>
  <si>
    <t>Bus2=1152</t>
  </si>
  <si>
    <t>Length=16.4571</t>
  </si>
  <si>
    <t>Line.line_BAG_1152_1153</t>
  </si>
  <si>
    <t>Bus1=1152</t>
  </si>
  <si>
    <t>Bus2=1153</t>
  </si>
  <si>
    <t>Length=17.8247</t>
  </si>
  <si>
    <t>Line.line_BAG_1153_1154</t>
  </si>
  <si>
    <t>Bus1=1153</t>
  </si>
  <si>
    <t>Bus2=1154</t>
  </si>
  <si>
    <t>Length=22.2201</t>
  </si>
  <si>
    <t>Line.line_BAG_1154_1155</t>
  </si>
  <si>
    <t>Bus1=1154</t>
  </si>
  <si>
    <t>Bus2=1155</t>
  </si>
  <si>
    <t>Length=15.3939</t>
  </si>
  <si>
    <t>Bus1=1155</t>
  </si>
  <si>
    <t>Bus2=1156</t>
  </si>
  <si>
    <t>Line.line_BAG_1156_1157</t>
  </si>
  <si>
    <t>Bus1=1156</t>
  </si>
  <si>
    <t>Bus2=1157</t>
  </si>
  <si>
    <t>Length=29.8269</t>
  </si>
  <si>
    <t>Line.line_BAG_1157_1158</t>
  </si>
  <si>
    <t>Bus1=1157</t>
  </si>
  <si>
    <t>Bus2=1158</t>
  </si>
  <si>
    <t>Length=29.2</t>
  </si>
  <si>
    <t>Line.line_BAG_1158_1159</t>
  </si>
  <si>
    <t>Bus1=1158</t>
  </si>
  <si>
    <t>Bus2=1159</t>
  </si>
  <si>
    <t>Length=19.0121</t>
  </si>
  <si>
    <t>Line.line_BAG_1159_1160</t>
  </si>
  <si>
    <t>Bus1=1159</t>
  </si>
  <si>
    <t>Bus2=1160</t>
  </si>
  <si>
    <t>Length=22.6358</t>
  </si>
  <si>
    <t>Line.line_BAG_1160_1161</t>
  </si>
  <si>
    <t>Bus1=1160</t>
  </si>
  <si>
    <t>Bus2=1161</t>
  </si>
  <si>
    <t>Length=27.539</t>
  </si>
  <si>
    <t>Line.line_BAG_1161_1162</t>
  </si>
  <si>
    <t>Bus1=1161</t>
  </si>
  <si>
    <t>Bus2=1162</t>
  </si>
  <si>
    <t>Length=19.4623</t>
  </si>
  <si>
    <t>Line.line_BAG_1162_1163</t>
  </si>
  <si>
    <t>Bus1=1162</t>
  </si>
  <si>
    <t>Bus2=1163</t>
  </si>
  <si>
    <t>Length=19.5484</t>
  </si>
  <si>
    <t>Line.line_BAG_1163_1164</t>
  </si>
  <si>
    <t>Bus1=1163</t>
  </si>
  <si>
    <t>Bus2=1164</t>
  </si>
  <si>
    <t>Length=24.3968</t>
  </si>
  <si>
    <t>Line.line_BAG_1164_1165</t>
  </si>
  <si>
    <t>Bus1=1164</t>
  </si>
  <si>
    <t>Bus2=1165</t>
  </si>
  <si>
    <t>Length=21.1673</t>
  </si>
  <si>
    <t>Line.line_BAG_1165_1166</t>
  </si>
  <si>
    <t>Bus1=1165</t>
  </si>
  <si>
    <t>Bus2=1166</t>
  </si>
  <si>
    <t>Length=20.3729</t>
  </si>
  <si>
    <t>Line.line_BAG_1166_1167</t>
  </si>
  <si>
    <t>Bus1=1166</t>
  </si>
  <si>
    <t>Bus2=1167</t>
  </si>
  <si>
    <t>Length=19.1001</t>
  </si>
  <si>
    <t>Line.line_BAG_1167_1168</t>
  </si>
  <si>
    <t>Bus1=1167</t>
  </si>
  <si>
    <t>Bus2=1168</t>
  </si>
  <si>
    <t>Length=17.5588</t>
  </si>
  <si>
    <t>Line.line_BAG_1168_1169</t>
  </si>
  <si>
    <t>Bus1=1168</t>
  </si>
  <si>
    <t>Bus2=1169</t>
  </si>
  <si>
    <t>Length=1.05245</t>
  </si>
  <si>
    <t>Bus1=1169</t>
  </si>
  <si>
    <t>Bus2=1170</t>
  </si>
  <si>
    <t>Line.line_BAG_1170_1171</t>
  </si>
  <si>
    <t>Bus1=1170</t>
  </si>
  <si>
    <t>Bus2=1171</t>
  </si>
  <si>
    <t>Length=21.3545</t>
  </si>
  <si>
    <t>Line.line_BAG_1171_1172</t>
  </si>
  <si>
    <t>Bus1=1171</t>
  </si>
  <si>
    <t>Bus2=1172</t>
  </si>
  <si>
    <t>Length=18.3092</t>
  </si>
  <si>
    <t>Line.line_BAG_1172_1173</t>
  </si>
  <si>
    <t>Bus1=1172</t>
  </si>
  <si>
    <t>Bus2=1173</t>
  </si>
  <si>
    <t>Length=18.0149</t>
  </si>
  <si>
    <t>Line.line_BAG_1173_1174</t>
  </si>
  <si>
    <t>Bus1=1173</t>
  </si>
  <si>
    <t>Bus2=1174</t>
  </si>
  <si>
    <t>Length=19.5002</t>
  </si>
  <si>
    <t>Line.line_BAG_1174_1175</t>
  </si>
  <si>
    <t>Bus1=1174</t>
  </si>
  <si>
    <t>Bus2=1175</t>
  </si>
  <si>
    <t>Length=22.536</t>
  </si>
  <si>
    <t>Line.line_BAG_1175_1176</t>
  </si>
  <si>
    <t>Bus1=1175</t>
  </si>
  <si>
    <t>Bus2=1176</t>
  </si>
  <si>
    <t>Length=21.8549</t>
  </si>
  <si>
    <t>Line.line_BAG_1176_1177</t>
  </si>
  <si>
    <t>Bus1=1176</t>
  </si>
  <si>
    <t>Bus2=1177</t>
  </si>
  <si>
    <t>Length=22.5754</t>
  </si>
  <si>
    <t>Line.line_BAG_1177_1178</t>
  </si>
  <si>
    <t>Bus1=1177</t>
  </si>
  <si>
    <t>Bus2=1178</t>
  </si>
  <si>
    <t>Length=30.5189</t>
  </si>
  <si>
    <t>Line.line_BAG_1178_1179</t>
  </si>
  <si>
    <t>Bus1=1178</t>
  </si>
  <si>
    <t>Bus2=1179</t>
  </si>
  <si>
    <t>Length=26.3792</t>
  </si>
  <si>
    <t>Line.line_BAG_1179_1180</t>
  </si>
  <si>
    <t>Bus1=1179</t>
  </si>
  <si>
    <t>Bus2=1180</t>
  </si>
  <si>
    <t>Length=27.7925</t>
  </si>
  <si>
    <t>Line.line_BAG_1180_1181</t>
  </si>
  <si>
    <t>Bus1=1180</t>
  </si>
  <si>
    <t>Bus2=1181</t>
  </si>
  <si>
    <t>Length=27.3754</t>
  </si>
  <si>
    <t>Line.line_BAG_1181_1182</t>
  </si>
  <si>
    <t>Bus1=1181</t>
  </si>
  <si>
    <t>Bus2=1182</t>
  </si>
  <si>
    <t>Length=22.81</t>
  </si>
  <si>
    <t>Line.line_BAG_1182_1183</t>
  </si>
  <si>
    <t>Bus1=1182</t>
  </si>
  <si>
    <t>Bus2=1183</t>
  </si>
  <si>
    <t>Length=20.7054</t>
  </si>
  <si>
    <t>Line.line_BAG_1183_1184</t>
  </si>
  <si>
    <t>Bus1=1183</t>
  </si>
  <si>
    <t>Bus2=1184</t>
  </si>
  <si>
    <t>Length=22.9426</t>
  </si>
  <si>
    <t>Line.line_BAG_1184_1185</t>
  </si>
  <si>
    <t>Bus1=1184</t>
  </si>
  <si>
    <t>Bus2=1185</t>
  </si>
  <si>
    <t>Length=19.1021</t>
  </si>
  <si>
    <t>Line.line_BAG_1185_1186</t>
  </si>
  <si>
    <t>Bus1=1185</t>
  </si>
  <si>
    <t>Bus2=1186</t>
  </si>
  <si>
    <t>Length=29.4407</t>
  </si>
  <si>
    <t>Line.line_BAG_1186_1187</t>
  </si>
  <si>
    <t>Bus1=1186</t>
  </si>
  <si>
    <t>Bus2=1187</t>
  </si>
  <si>
    <t>Length=24.6829</t>
  </si>
  <si>
    <t>Line.line_BAG_1187_1188</t>
  </si>
  <si>
    <t>Bus1=1187</t>
  </si>
  <si>
    <t>Bus2=1188</t>
  </si>
  <si>
    <t>Length=27.3133</t>
  </si>
  <si>
    <t>Line.line_BAG_1188_1189</t>
  </si>
  <si>
    <t>Bus1=1188</t>
  </si>
  <si>
    <t>Bus2=1189</t>
  </si>
  <si>
    <t>Length=25.9372</t>
  </si>
  <si>
    <t>Line.line_BAG_1189_1190</t>
  </si>
  <si>
    <t>Bus1=1189</t>
  </si>
  <si>
    <t>Bus2=1190</t>
  </si>
  <si>
    <t>Length=38.5479</t>
  </si>
  <si>
    <t>Line.line_BAG_1190_1191</t>
  </si>
  <si>
    <t>Bus1=1190</t>
  </si>
  <si>
    <t>Bus2=1191</t>
  </si>
  <si>
    <t>Length=31.2559</t>
  </si>
  <si>
    <t>Line.line_BAG_1191_1192</t>
  </si>
  <si>
    <t>Bus1=1191</t>
  </si>
  <si>
    <t>Bus2=1192</t>
  </si>
  <si>
    <t>Length=15.3936</t>
  </si>
  <si>
    <t>Line.line_BAG_1192_1193</t>
  </si>
  <si>
    <t>Bus1=1192</t>
  </si>
  <si>
    <t>Bus2=1193</t>
  </si>
  <si>
    <t>Length=29.8052</t>
  </si>
  <si>
    <t>Line.line_BAG_1193_1194</t>
  </si>
  <si>
    <t>Bus1=1193</t>
  </si>
  <si>
    <t>Bus2=1194</t>
  </si>
  <si>
    <t>Length=25.5721</t>
  </si>
  <si>
    <t>Line.line_BAG_1194_1195</t>
  </si>
  <si>
    <t>Bus1=1194</t>
  </si>
  <si>
    <t>Bus2=1195</t>
  </si>
  <si>
    <t>Length=24.9421</t>
  </si>
  <si>
    <t>Line.line_BAG_1195_1196</t>
  </si>
  <si>
    <t>Bus1=1195</t>
  </si>
  <si>
    <t>Bus2=1196</t>
  </si>
  <si>
    <t>Length=21.8404</t>
  </si>
  <si>
    <t>Line.line_BAG_1196_1197</t>
  </si>
  <si>
    <t>Bus1=1196</t>
  </si>
  <si>
    <t>Bus2=1197</t>
  </si>
  <si>
    <t>Length=23.2918</t>
  </si>
  <si>
    <t>Line.line_BAG_1197_1198</t>
  </si>
  <si>
    <t>Bus1=1197</t>
  </si>
  <si>
    <t>Bus2=1198</t>
  </si>
  <si>
    <t>Length=22.9033</t>
  </si>
  <si>
    <t>Line.line_BAG_1198_1199</t>
  </si>
  <si>
    <t>Bus1=1198</t>
  </si>
  <si>
    <t>Bus2=1199</t>
  </si>
  <si>
    <t>Length=22.3789</t>
  </si>
  <si>
    <t>Line.line_BAG_1199_1200</t>
  </si>
  <si>
    <t>Bus1=1199</t>
  </si>
  <si>
    <t>Bus2=1200</t>
  </si>
  <si>
    <t>Length=19.2645</t>
  </si>
  <si>
    <t>Line.line_BAG_1200_1201</t>
  </si>
  <si>
    <t>Bus1=1200</t>
  </si>
  <si>
    <t>Bus2=1201</t>
  </si>
  <si>
    <t>Length=24.176</t>
  </si>
  <si>
    <t>Line.line_BAG_1201_1202</t>
  </si>
  <si>
    <t>Bus1=1201</t>
  </si>
  <si>
    <t>Bus2=1202</t>
  </si>
  <si>
    <t>Length=23.3862</t>
  </si>
  <si>
    <t>Line.line_BAG_1202_1203</t>
  </si>
  <si>
    <t>Bus1=1202</t>
  </si>
  <si>
    <t>Bus2=1203</t>
  </si>
  <si>
    <t>Length=10.6981</t>
  </si>
  <si>
    <t>Line.line_BAG_1203_1204</t>
  </si>
  <si>
    <t>Bus1=1203</t>
  </si>
  <si>
    <t>Bus2=1204</t>
  </si>
  <si>
    <t>Length=10.6063</t>
  </si>
  <si>
    <t>Line.line_BAG_1204_1205</t>
  </si>
  <si>
    <t>Bus1=1204</t>
  </si>
  <si>
    <t>Bus2=1205</t>
  </si>
  <si>
    <t>Length=19.5229</t>
  </si>
  <si>
    <t>Line.line_BAG_1205_1206</t>
  </si>
  <si>
    <t>Bus1=1205</t>
  </si>
  <si>
    <t>Bus2=1206</t>
  </si>
  <si>
    <t>Length=23.9213</t>
  </si>
  <si>
    <t>Line.line_BAG_1206_1207</t>
  </si>
  <si>
    <t>Bus1=1206</t>
  </si>
  <si>
    <t>Bus2=1207</t>
  </si>
  <si>
    <t>Length=5.7738</t>
  </si>
  <si>
    <t>Bus1=1207</t>
  </si>
  <si>
    <t>Bus2=1210</t>
  </si>
  <si>
    <t>Line.line_BAG_1078_1033</t>
  </si>
  <si>
    <t>Bus2=1033</t>
  </si>
  <si>
    <t>Length=29.0838</t>
  </si>
  <si>
    <t>Line.line_BAG_1033_1034</t>
  </si>
  <si>
    <t>Bus1=1033</t>
  </si>
  <si>
    <t>Bus2=1034</t>
  </si>
  <si>
    <t>Length=29.3398</t>
  </si>
  <si>
    <t>Line.line_BAG_1034_1035</t>
  </si>
  <si>
    <t>Bus1=1034</t>
  </si>
  <si>
    <t>Bus2=1035</t>
  </si>
  <si>
    <t>Length=33.2436</t>
  </si>
  <si>
    <t>Line.line_BAG_1035_1036</t>
  </si>
  <si>
    <t>Bus1=1035</t>
  </si>
  <si>
    <t>Bus2=1036</t>
  </si>
  <si>
    <t>Length=27.9786</t>
  </si>
  <si>
    <t>Line.line_BAG_1036_1037</t>
  </si>
  <si>
    <t>Bus1=1036</t>
  </si>
  <si>
    <t>Bus2=1037</t>
  </si>
  <si>
    <t>Length=53.7526</t>
  </si>
  <si>
    <t>Line.line_BAG_1037_1038</t>
  </si>
  <si>
    <t>Bus1=1037</t>
  </si>
  <si>
    <t>Bus2=1038</t>
  </si>
  <si>
    <t>Length=13.6072</t>
  </si>
  <si>
    <t>Line.line_BAG_1038_1039</t>
  </si>
  <si>
    <t>Bus1=1038</t>
  </si>
  <si>
    <t>Bus2=1039</t>
  </si>
  <si>
    <t>Length=36.109</t>
  </si>
  <si>
    <t>Line.line_BAG_1039_1040</t>
  </si>
  <si>
    <t>Bus1=1039</t>
  </si>
  <si>
    <t>Bus2=1040</t>
  </si>
  <si>
    <t>Length=31.5504</t>
  </si>
  <si>
    <t>Line.line_BAG_1040_1041</t>
  </si>
  <si>
    <t>Bus1=1040</t>
  </si>
  <si>
    <t>Bus2=1041</t>
  </si>
  <si>
    <t>Length=20.6649</t>
  </si>
  <si>
    <t>Line.line_BAG_1041_1042</t>
  </si>
  <si>
    <t>Bus1=1041</t>
  </si>
  <si>
    <t>Bus2=1042</t>
  </si>
  <si>
    <t>Length=24.2869</t>
  </si>
  <si>
    <t>Line.line_BAG_1042_1043</t>
  </si>
  <si>
    <t>Bus1=1042</t>
  </si>
  <si>
    <t>Bus2=1043</t>
  </si>
  <si>
    <t>Length=31.4536</t>
  </si>
  <si>
    <t>Bus1=1043</t>
  </si>
  <si>
    <t>Bus2=1044</t>
  </si>
  <si>
    <t>Bus1=1044</t>
  </si>
  <si>
    <t>Bus2=1045</t>
  </si>
  <si>
    <t>Bus1=1045</t>
  </si>
  <si>
    <t>Bus2=1046</t>
  </si>
  <si>
    <t>Bus1=1046</t>
  </si>
  <si>
    <t>Bus2=1047</t>
  </si>
  <si>
    <t>Bus1=1047</t>
  </si>
  <si>
    <t>Bus2=1048</t>
  </si>
  <si>
    <t>Bus1=1048</t>
  </si>
  <si>
    <t>Bus2=1049</t>
  </si>
  <si>
    <t>Bus1=1049</t>
  </si>
  <si>
    <t>Bus2=1050</t>
  </si>
  <si>
    <t>Bus1=1050</t>
  </si>
  <si>
    <t>Bus2=1051</t>
  </si>
  <si>
    <t>Bus1=1051</t>
  </si>
  <si>
    <t>Bus2=1052</t>
  </si>
  <si>
    <t>Bus1=1052</t>
  </si>
  <si>
    <t>Bus2=1053</t>
  </si>
  <si>
    <t>Bus1=1053</t>
  </si>
  <si>
    <t>Bus2=1054</t>
  </si>
  <si>
    <t>Bus1=1054</t>
  </si>
  <si>
    <t>Bus2=1055</t>
  </si>
  <si>
    <t>Bus1=1055</t>
  </si>
  <si>
    <t>Bus2=1056</t>
  </si>
  <si>
    <t>Bus1=1056</t>
  </si>
  <si>
    <t>Bus2=1057</t>
  </si>
  <si>
    <t>Bus1=1057</t>
  </si>
  <si>
    <t>Bus2=1058</t>
  </si>
  <si>
    <t>Bus1=1058</t>
  </si>
  <si>
    <t>Bus2=1059</t>
  </si>
  <si>
    <t>Bus1=1059</t>
  </si>
  <si>
    <t>Bus2=1060</t>
  </si>
  <si>
    <t>Bus1=1060</t>
  </si>
  <si>
    <t>Bus2=1061</t>
  </si>
  <si>
    <t>Bus1=1061</t>
  </si>
  <si>
    <t>Bus2=1062</t>
  </si>
  <si>
    <t>Bus1=1062</t>
  </si>
  <si>
    <t>Bus2=1063</t>
  </si>
  <si>
    <t>Bus1=1063</t>
  </si>
  <si>
    <t>Bus2=1064</t>
  </si>
  <si>
    <t>Bus1=1064</t>
  </si>
  <si>
    <t>Bus2=1065</t>
  </si>
  <si>
    <t>Bus1=1065</t>
  </si>
  <si>
    <t>Bus2=1066</t>
  </si>
  <si>
    <t>Bus1=1066</t>
  </si>
  <si>
    <t>Bus2=1067</t>
  </si>
  <si>
    <t>Bus1=1067</t>
  </si>
  <si>
    <t>Bus2=1068</t>
  </si>
  <si>
    <t>Line.line_BAG_1069_1070</t>
  </si>
  <si>
    <t>Bus1=1069</t>
  </si>
  <si>
    <t>Bus2=1070</t>
  </si>
  <si>
    <t>Length=26.358</t>
  </si>
  <si>
    <t>Line.line_BAG_1070_1071</t>
  </si>
  <si>
    <t>Bus1=1070</t>
  </si>
  <si>
    <t>Bus2=1071</t>
  </si>
  <si>
    <t>Length=13.7342</t>
  </si>
  <si>
    <t>Line.line_BAG_1071_1072</t>
  </si>
  <si>
    <t>Bus1=1071</t>
  </si>
  <si>
    <t>Bus2=1072</t>
  </si>
  <si>
    <t>Length=16.1673</t>
  </si>
  <si>
    <t>Line.line_BAG_1072_1073</t>
  </si>
  <si>
    <t>Bus1=1072</t>
  </si>
  <si>
    <t>Bus2=1073</t>
  </si>
  <si>
    <t>Length=34.646</t>
  </si>
  <si>
    <t>Line.line_BAG_1073_1074</t>
  </si>
  <si>
    <t>Bus1=1073</t>
  </si>
  <si>
    <t>Bus2=1074</t>
  </si>
  <si>
    <t>Length=29.5551</t>
  </si>
  <si>
    <t>Line.line_BAG_1074_1075</t>
  </si>
  <si>
    <t>Bus1=1074</t>
  </si>
  <si>
    <t>Bus2=1075</t>
  </si>
  <si>
    <t>Length=23.3122</t>
  </si>
  <si>
    <t>Line.line_BAG_1075_1076</t>
  </si>
  <si>
    <t>Bus1=1075</t>
  </si>
  <si>
    <t>Bus2=1076</t>
  </si>
  <si>
    <t>Length=30.3534</t>
  </si>
  <si>
    <t>Line.line_BAG_1076_1077</t>
  </si>
  <si>
    <t>Bus1=1076</t>
  </si>
  <si>
    <t>Bus2=1077</t>
  </si>
  <si>
    <t>Length=10.5385</t>
  </si>
  <si>
    <t>Line.line_BAG_1077_1114</t>
  </si>
  <si>
    <t>Bus1=1077</t>
  </si>
  <si>
    <t>Bus2=1114</t>
  </si>
  <si>
    <t>Length=44.8751</t>
  </si>
  <si>
    <t>Line.line_BAG_1114_1115</t>
  </si>
  <si>
    <t>Bus1=1114</t>
  </si>
  <si>
    <t>Bus2=1115</t>
  </si>
  <si>
    <t>Length=50.3759</t>
  </si>
  <si>
    <t>Line.line_BAG_1114_1113</t>
  </si>
  <si>
    <t>Bus2=1113</t>
  </si>
  <si>
    <t>Length=38.4273</t>
  </si>
  <si>
    <t>Line.line_BAG_1112_1116</t>
  </si>
  <si>
    <t>Bus1=1112</t>
  </si>
  <si>
    <t>Bus2=1116</t>
  </si>
  <si>
    <t>Length=40.9917</t>
  </si>
  <si>
    <t>Line.line_BAG_1116_1117</t>
  </si>
  <si>
    <t>Bus1=1116</t>
  </si>
  <si>
    <t>Bus2=1117</t>
  </si>
  <si>
    <t>Length=59.5311</t>
  </si>
  <si>
    <t>Bus1=1131</t>
  </si>
  <si>
    <t>Bus2=1125</t>
  </si>
  <si>
    <t>Line.line_BAG_1125_1126</t>
  </si>
  <si>
    <t>Bus1=1125</t>
  </si>
  <si>
    <t>Bus2=1126</t>
  </si>
  <si>
    <t>Length=37.9755</t>
  </si>
  <si>
    <t>Line.line_BAG_1126_1127</t>
  </si>
  <si>
    <t>Bus1=1126</t>
  </si>
  <si>
    <t>Bus2=1127</t>
  </si>
  <si>
    <t>Length=21.4477</t>
  </si>
  <si>
    <t>Line.line_BAG_1127_1128</t>
  </si>
  <si>
    <t>Bus1=1127</t>
  </si>
  <si>
    <t>Bus2=1128</t>
  </si>
  <si>
    <t>Length=34.7122</t>
  </si>
  <si>
    <t>Line.line_BAG_1128_1129</t>
  </si>
  <si>
    <t>Bus1=1128</t>
  </si>
  <si>
    <t>Bus2=1129</t>
  </si>
  <si>
    <t>Length=46.6956</t>
  </si>
  <si>
    <t>Line.line_BAG_1129_1130</t>
  </si>
  <si>
    <t>Bus1=1129</t>
  </si>
  <si>
    <t>Bus2=1130</t>
  </si>
  <si>
    <t>Length=21.5271</t>
  </si>
  <si>
    <t>Line.line_BAG_1140_1138</t>
  </si>
  <si>
    <t>Bus2=1138</t>
  </si>
  <si>
    <t>Length=47.4194</t>
  </si>
  <si>
    <t>Line.line_BAG_1138_1139</t>
  </si>
  <si>
    <t>Bus1=1138</t>
  </si>
  <si>
    <t>Bus2=1139</t>
  </si>
  <si>
    <t>Length=18.2362</t>
  </si>
  <si>
    <t>Line.line_BAG_1210_1208</t>
  </si>
  <si>
    <t>Bus1=1210</t>
  </si>
  <si>
    <t>Bus2=1208</t>
  </si>
  <si>
    <t>Length=20.1748</t>
  </si>
  <si>
    <t>Line.line_BAG_1208_1209</t>
  </si>
  <si>
    <t>Bus1=1208</t>
  </si>
  <si>
    <t>Bus2=1209</t>
  </si>
  <si>
    <t>Length=16.4312</t>
  </si>
  <si>
    <t>Bus2=1211</t>
  </si>
  <si>
    <t>Bus1=1211</t>
  </si>
  <si>
    <t>Bus2=1212</t>
  </si>
  <si>
    <t>Line.line_BAG_1212_1213</t>
  </si>
  <si>
    <t>Bus1=1212</t>
  </si>
  <si>
    <t>Bus2=1213</t>
  </si>
  <si>
    <t>Length=21.8749</t>
  </si>
  <si>
    <t>Line.line_BAG_1213_1214</t>
  </si>
  <si>
    <t>Bus1=1213</t>
  </si>
  <si>
    <t>Bus2=1214</t>
  </si>
  <si>
    <t>Length=32.2168</t>
  </si>
  <si>
    <t>Bus1=1068</t>
  </si>
  <si>
    <t>Bus2=1069</t>
  </si>
  <si>
    <t>Bus2=2001</t>
  </si>
  <si>
    <t>Linecode=3p_11kV_240_XLPE_Al_u</t>
  </si>
  <si>
    <t>Bus1=2001</t>
  </si>
  <si>
    <t>Bus2=2002</t>
  </si>
  <si>
    <t>Bus1=2002</t>
  </si>
  <si>
    <t>Bus2=2003</t>
  </si>
  <si>
    <t>Bus1=2003</t>
  </si>
  <si>
    <t>Bus2=2004</t>
  </si>
  <si>
    <t>Length=17.8009</t>
  </si>
  <si>
    <t>Bus1=2004</t>
  </si>
  <si>
    <t>Bus2=2005</t>
  </si>
  <si>
    <t>Bus1=2005</t>
  </si>
  <si>
    <t>Bus2=2006</t>
  </si>
  <si>
    <t>Bus1=2006</t>
  </si>
  <si>
    <t>Bus2=2007</t>
  </si>
  <si>
    <t>Bus1=2007</t>
  </si>
  <si>
    <t>Bus2=2008</t>
  </si>
  <si>
    <t>Bus1=2008</t>
  </si>
  <si>
    <t>Bus2=2009</t>
  </si>
  <si>
    <t>Bus1=2009</t>
  </si>
  <si>
    <t>Bus2=2010</t>
  </si>
  <si>
    <t>Line.line_BAN_2010_2011</t>
  </si>
  <si>
    <t>Bus1=2010</t>
  </si>
  <si>
    <t>Bus2=2011</t>
  </si>
  <si>
    <t>Length=28.6144</t>
  </si>
  <si>
    <t>Bus1=2011</t>
  </si>
  <si>
    <t>Bus2=2012</t>
  </si>
  <si>
    <t>Bus1=2012</t>
  </si>
  <si>
    <t>Bus2=2013</t>
  </si>
  <si>
    <t>Bus1=2013</t>
  </si>
  <si>
    <t>Bus2=2014</t>
  </si>
  <si>
    <t>Bus1=2014</t>
  </si>
  <si>
    <t>Bus2=2015</t>
  </si>
  <si>
    <t>Bus1=2015</t>
  </si>
  <si>
    <t>Bus2=2016</t>
  </si>
  <si>
    <t>Bus1=2016</t>
  </si>
  <si>
    <t>Bus2=2017</t>
  </si>
  <si>
    <t>Bus1=2017</t>
  </si>
  <si>
    <t>Bus2=2018</t>
  </si>
  <si>
    <t>Bus1=2018</t>
  </si>
  <si>
    <t>Bus2=2019</t>
  </si>
  <si>
    <t>Bus1=2019</t>
  </si>
  <si>
    <t>Bus2=2020</t>
  </si>
  <si>
    <t>Line.line_BAN_2020_2021</t>
  </si>
  <si>
    <t>Bus1=2020</t>
  </si>
  <si>
    <t>Bus2=2021</t>
  </si>
  <si>
    <t>Length=23.0411</t>
  </si>
  <si>
    <t>Line.line_BAN_2021_2022</t>
  </si>
  <si>
    <t>Bus1=2021</t>
  </si>
  <si>
    <t>Bus2=2022</t>
  </si>
  <si>
    <t>Length=19.4663</t>
  </si>
  <si>
    <t>Line.line_BAN_2022_2023</t>
  </si>
  <si>
    <t>Bus1=2022</t>
  </si>
  <si>
    <t>Bus2=2023</t>
  </si>
  <si>
    <t>Length=23.5064</t>
  </si>
  <si>
    <t>Line.line_BAN_2023_2024</t>
  </si>
  <si>
    <t>Bus1=2023</t>
  </si>
  <si>
    <t>Bus2=2024</t>
  </si>
  <si>
    <t>Length=19.5024</t>
  </si>
  <si>
    <t>Line.line_BAN_2024_2025</t>
  </si>
  <si>
    <t>Bus1=2024</t>
  </si>
  <si>
    <t>Bus2=2025</t>
  </si>
  <si>
    <t>Length=17.5605</t>
  </si>
  <si>
    <t>Line.line_BAN_2025_2026</t>
  </si>
  <si>
    <t>Bus1=2025</t>
  </si>
  <si>
    <t>Bus2=2026</t>
  </si>
  <si>
    <t>Length=20.2208</t>
  </si>
  <si>
    <t>Line.line_BAN_2026_2027</t>
  </si>
  <si>
    <t>Bus1=2026</t>
  </si>
  <si>
    <t>Bus2=2027</t>
  </si>
  <si>
    <t>Length=19.2092</t>
  </si>
  <si>
    <t>Line.line_BAN_2027_2028</t>
  </si>
  <si>
    <t>Bus1=2027</t>
  </si>
  <si>
    <t>Bus2=2028</t>
  </si>
  <si>
    <t>Length=19.0136</t>
  </si>
  <si>
    <t>Line.line_BAN_2028_2029</t>
  </si>
  <si>
    <t>Bus1=2028</t>
  </si>
  <si>
    <t>Bus2=2029</t>
  </si>
  <si>
    <t>Length=27.7359</t>
  </si>
  <si>
    <t>Line.line_BAN_2029_2030</t>
  </si>
  <si>
    <t>Bus1=2029</t>
  </si>
  <si>
    <t>Bus2=2030</t>
  </si>
  <si>
    <t>Length=28.0456</t>
  </si>
  <si>
    <t>Line.line_BAN_2030_2031</t>
  </si>
  <si>
    <t>Bus1=2030</t>
  </si>
  <si>
    <t>Bus2=2031</t>
  </si>
  <si>
    <t>Length=19.3352</t>
  </si>
  <si>
    <t>Line.line_BAN_2031_2032</t>
  </si>
  <si>
    <t>Bus1=2031</t>
  </si>
  <si>
    <t>Bus2=2032</t>
  </si>
  <si>
    <t>Length=23.4026</t>
  </si>
  <si>
    <t>Line.line_BAN_2032_2052</t>
  </si>
  <si>
    <t>Bus1=2032</t>
  </si>
  <si>
    <t>Bus2=2052</t>
  </si>
  <si>
    <t>Length=18.9445</t>
  </si>
  <si>
    <t>Line.line_BAN_2052_2033</t>
  </si>
  <si>
    <t>Bus1=2052</t>
  </si>
  <si>
    <t>Bus2=2033</t>
  </si>
  <si>
    <t>Length=23.5061</t>
  </si>
  <si>
    <t>Line.line_BAN_2033_2034</t>
  </si>
  <si>
    <t>Bus1=2033</t>
  </si>
  <si>
    <t>Bus2=2034</t>
  </si>
  <si>
    <t>Length=21.1184</t>
  </si>
  <si>
    <t>Line.line_BAN_2034_2035</t>
  </si>
  <si>
    <t>Bus1=2034</t>
  </si>
  <si>
    <t>Bus2=2035</t>
  </si>
  <si>
    <t>Length=13.3952</t>
  </si>
  <si>
    <t>Line.line_BAN_2035_2036</t>
  </si>
  <si>
    <t>Bus1=2035</t>
  </si>
  <si>
    <t>Bus2=2036</t>
  </si>
  <si>
    <t>Length=28.7279</t>
  </si>
  <si>
    <t>Line.line_BAN_2036_2037</t>
  </si>
  <si>
    <t>Bus1=2036</t>
  </si>
  <si>
    <t>Bus2=2037</t>
  </si>
  <si>
    <t>Length=28.3625</t>
  </si>
  <si>
    <t>Line.line_BAN_2037_2038</t>
  </si>
  <si>
    <t>Bus1=2037</t>
  </si>
  <si>
    <t>Bus2=2038</t>
  </si>
  <si>
    <t>Length=22.1462</t>
  </si>
  <si>
    <t>Line.line_BAN_2038_2039</t>
  </si>
  <si>
    <t>Bus1=2038</t>
  </si>
  <si>
    <t>Bus2=2039</t>
  </si>
  <si>
    <t>Length=33.6519</t>
  </si>
  <si>
    <t>Line.line_BAN_2039_2040</t>
  </si>
  <si>
    <t>Bus1=2039</t>
  </si>
  <si>
    <t>Bus2=2040</t>
  </si>
  <si>
    <t>Length=23.0208</t>
  </si>
  <si>
    <t>Line.line_BAN_2040_2041</t>
  </si>
  <si>
    <t>Bus1=2040</t>
  </si>
  <si>
    <t>Bus2=2041</t>
  </si>
  <si>
    <t>Length=17.8258</t>
  </si>
  <si>
    <t>Line.line_BAN_2041_2042</t>
  </si>
  <si>
    <t>Bus1=2041</t>
  </si>
  <si>
    <t>Bus2=2042</t>
  </si>
  <si>
    <t>Length=24.6464</t>
  </si>
  <si>
    <t>Line.line_BAN_2042_2043</t>
  </si>
  <si>
    <t>Bus1=2042</t>
  </si>
  <si>
    <t>Bus2=2043</t>
  </si>
  <si>
    <t>Length=18.9939</t>
  </si>
  <si>
    <t>Line.line_BAN_2043_2044</t>
  </si>
  <si>
    <t>Bus1=2043</t>
  </si>
  <si>
    <t>Bus2=2044</t>
  </si>
  <si>
    <t>Length=21.0106</t>
  </si>
  <si>
    <t>Line.line_BAN_2044_2045</t>
  </si>
  <si>
    <t>Bus1=2044</t>
  </si>
  <si>
    <t>Bus2=2045</t>
  </si>
  <si>
    <t>Length=21.4784</t>
  </si>
  <si>
    <t>Line.line_BAN_2045_2046</t>
  </si>
  <si>
    <t>Bus1=2045</t>
  </si>
  <si>
    <t>Bus2=2046</t>
  </si>
  <si>
    <t>Length=22.0877</t>
  </si>
  <si>
    <t>Line.line_BAN_2046_2060</t>
  </si>
  <si>
    <t>Bus1=2046</t>
  </si>
  <si>
    <t>Bus2=2060</t>
  </si>
  <si>
    <t>Length=21.5386</t>
  </si>
  <si>
    <t>Line.line_BAN_2060_2047</t>
  </si>
  <si>
    <t>Bus1=2060</t>
  </si>
  <si>
    <t>Bus2=2047</t>
  </si>
  <si>
    <t>Length=17.7468</t>
  </si>
  <si>
    <t>Line.line_BAN_2047_2048</t>
  </si>
  <si>
    <t>Bus1=2047</t>
  </si>
  <si>
    <t>Bus2=2048</t>
  </si>
  <si>
    <t>Length=14.6296</t>
  </si>
  <si>
    <t>Line.line_BAN_2048_2049</t>
  </si>
  <si>
    <t>Bus1=2048</t>
  </si>
  <si>
    <t>Bus2=2049</t>
  </si>
  <si>
    <t>Length=16.7442</t>
  </si>
  <si>
    <t>Line.line_BAN_2049_2050</t>
  </si>
  <si>
    <t>Bus1=2049</t>
  </si>
  <si>
    <t>Bus2=2050</t>
  </si>
  <si>
    <t>Length=11.7013</t>
  </si>
  <si>
    <t>Line.line_BAN_2050_2051</t>
  </si>
  <si>
    <t>Bus1=2050</t>
  </si>
  <si>
    <t>Bus2=2051</t>
  </si>
  <si>
    <t>Length=15.6422</t>
  </si>
  <si>
    <t>Line.line_BAN_2052_2053</t>
  </si>
  <si>
    <t>Bus2=2053</t>
  </si>
  <si>
    <t>Length=23.7447</t>
  </si>
  <si>
    <t>Line.line_BAN_2053_2054</t>
  </si>
  <si>
    <t>Bus1=2053</t>
  </si>
  <si>
    <t>Bus2=2054</t>
  </si>
  <si>
    <t>Length=22.4204</t>
  </si>
  <si>
    <t>Line.line_BAN_2054_2195</t>
  </si>
  <si>
    <t>Bus1=2054</t>
  </si>
  <si>
    <t>Bus2=2195</t>
  </si>
  <si>
    <t>Length=25.1874</t>
  </si>
  <si>
    <t>Line.line_BAN_2195_2055</t>
  </si>
  <si>
    <t>Bus1=2195</t>
  </si>
  <si>
    <t>Bus2=2055</t>
  </si>
  <si>
    <t>Length=15.9095</t>
  </si>
  <si>
    <t>Line.line_BAN_2055_2056</t>
  </si>
  <si>
    <t>Bus1=2055</t>
  </si>
  <si>
    <t>Bus2=2056</t>
  </si>
  <si>
    <t>Length=13.4825</t>
  </si>
  <si>
    <t>Line.line_BAN_2056_2057</t>
  </si>
  <si>
    <t>Bus1=2056</t>
  </si>
  <si>
    <t>Bus2=2057</t>
  </si>
  <si>
    <t>Length=10.372</t>
  </si>
  <si>
    <t>Line.line_BAN_2057_2058</t>
  </si>
  <si>
    <t>Bus1=2057</t>
  </si>
  <si>
    <t>Bus2=2058</t>
  </si>
  <si>
    <t>Length=18.9649</t>
  </si>
  <si>
    <t>Line.line_BAN_2058_2059</t>
  </si>
  <si>
    <t>Bus1=2058</t>
  </si>
  <si>
    <t>Bus2=2059</t>
  </si>
  <si>
    <t>Length=20.825</t>
  </si>
  <si>
    <t>Line.line_BAN_2060_2061</t>
  </si>
  <si>
    <t>Bus2=2061</t>
  </si>
  <si>
    <t>Length=13.2854</t>
  </si>
  <si>
    <t>Line.line_BAN_2061_2062</t>
  </si>
  <si>
    <t>Bus1=2061</t>
  </si>
  <si>
    <t>Bus2=2062</t>
  </si>
  <si>
    <t>Length=18.4773</t>
  </si>
  <si>
    <t>Line.line_BAN_2062_2063</t>
  </si>
  <si>
    <t>Bus1=2062</t>
  </si>
  <si>
    <t>Bus2=2063</t>
  </si>
  <si>
    <t>Length=20.3033</t>
  </si>
  <si>
    <t>Line.line_BAN_2063_2064</t>
  </si>
  <si>
    <t>Bus1=2063</t>
  </si>
  <si>
    <t>Bus2=2064</t>
  </si>
  <si>
    <t>Length=11.3183</t>
  </si>
  <si>
    <t>Line.line_BAN_2064_2065</t>
  </si>
  <si>
    <t>Bus1=2064</t>
  </si>
  <si>
    <t>Bus2=2065</t>
  </si>
  <si>
    <t>Length=10.3958</t>
  </si>
  <si>
    <t>Line.line_BAN_2065_2066</t>
  </si>
  <si>
    <t>Bus1=2065</t>
  </si>
  <si>
    <t>Bus2=2066</t>
  </si>
  <si>
    <t>Length=21.3232</t>
  </si>
  <si>
    <t>Line.line_BAN_2066_2067</t>
  </si>
  <si>
    <t>Bus1=2066</t>
  </si>
  <si>
    <t>Bus2=2067</t>
  </si>
  <si>
    <t>Length=21.4282</t>
  </si>
  <si>
    <t>Line.line_BAN_2067_2068</t>
  </si>
  <si>
    <t>Bus1=2067</t>
  </si>
  <si>
    <t>Bus2=2068</t>
  </si>
  <si>
    <t>Length=16.4222</t>
  </si>
  <si>
    <t>Line.line_BAN_2068_2069</t>
  </si>
  <si>
    <t>Bus1=2068</t>
  </si>
  <si>
    <t>Bus2=2069</t>
  </si>
  <si>
    <t>Length=26.332</t>
  </si>
  <si>
    <t>Line.line_BAN_2069_2070</t>
  </si>
  <si>
    <t>Bus1=2069</t>
  </si>
  <si>
    <t>Bus2=2070</t>
  </si>
  <si>
    <t>Length=9.97434</t>
  </si>
  <si>
    <t>Line.line_BAN_2070_2071</t>
  </si>
  <si>
    <t>Bus1=2070</t>
  </si>
  <si>
    <t>Bus2=2071</t>
  </si>
  <si>
    <t>Length=14.3855</t>
  </si>
  <si>
    <t>Line.line_BAN_2071_2072</t>
  </si>
  <si>
    <t>Bus1=2071</t>
  </si>
  <si>
    <t>Bus2=2072</t>
  </si>
  <si>
    <t>Length=22.4734</t>
  </si>
  <si>
    <t>Line.line_BAN_2072_2073</t>
  </si>
  <si>
    <t>Bus1=2072</t>
  </si>
  <si>
    <t>Bus2=2073</t>
  </si>
  <si>
    <t>Length=24.3317</t>
  </si>
  <si>
    <t>Line.line_BAN_2073_2074</t>
  </si>
  <si>
    <t>Bus1=2073</t>
  </si>
  <si>
    <t>Bus2=2074</t>
  </si>
  <si>
    <t>Length=18.5953</t>
  </si>
  <si>
    <t>Line.line_BAN_2074_2075</t>
  </si>
  <si>
    <t>Bus1=2074</t>
  </si>
  <si>
    <t>Bus2=2075</t>
  </si>
  <si>
    <t>Length=27.0547</t>
  </si>
  <si>
    <t>Line.line_BAN_2075_2076</t>
  </si>
  <si>
    <t>Bus1=2075</t>
  </si>
  <si>
    <t>Bus2=2076</t>
  </si>
  <si>
    <t>Length=20.9673</t>
  </si>
  <si>
    <t>Line.line_BAN_2076_2077</t>
  </si>
  <si>
    <t>Bus1=2076</t>
  </si>
  <si>
    <t>Bus2=2077</t>
  </si>
  <si>
    <t>Length=17.9117</t>
  </si>
  <si>
    <t>Line.line_BAN_2077_2078</t>
  </si>
  <si>
    <t>Bus1=2077</t>
  </si>
  <si>
    <t>Bus2=2078</t>
  </si>
  <si>
    <t>Length=25.8678</t>
  </si>
  <si>
    <t>Line.line_BAN_2078_2079</t>
  </si>
  <si>
    <t>Bus1=2078</t>
  </si>
  <si>
    <t>Bus2=2079</t>
  </si>
  <si>
    <t>Length=24.3978</t>
  </si>
  <si>
    <t>Line.line_BAN_2079_2080</t>
  </si>
  <si>
    <t>Bus1=2079</t>
  </si>
  <si>
    <t>Bus2=2080</t>
  </si>
  <si>
    <t>Length=27.54</t>
  </si>
  <si>
    <t>Line.line_BAN_2080_2081</t>
  </si>
  <si>
    <t>Bus1=2080</t>
  </si>
  <si>
    <t>Bus2=2081</t>
  </si>
  <si>
    <t>Length=23.8463</t>
  </si>
  <si>
    <t>Line.line_BAN_2081_2148</t>
  </si>
  <si>
    <t>Bus1=2081</t>
  </si>
  <si>
    <t>Bus2=2148</t>
  </si>
  <si>
    <t>Length=11.7476</t>
  </si>
  <si>
    <t>Line.line_BAN_2148_2082</t>
  </si>
  <si>
    <t>Bus1=2148</t>
  </si>
  <si>
    <t>Bus2=2082</t>
  </si>
  <si>
    <t>Length=33.6656</t>
  </si>
  <si>
    <t>Line.line_BAN_2082_2083</t>
  </si>
  <si>
    <t>Bus1=2082</t>
  </si>
  <si>
    <t>Bus2=2083</t>
  </si>
  <si>
    <t>Length=34.2546</t>
  </si>
  <si>
    <t>Line.line_BAN_2083_2084</t>
  </si>
  <si>
    <t>Bus1=2083</t>
  </si>
  <si>
    <t>Bus2=2084</t>
  </si>
  <si>
    <t>Length=29.6125</t>
  </si>
  <si>
    <t>Line.line_BAN_2084_2085</t>
  </si>
  <si>
    <t>Bus1=2084</t>
  </si>
  <si>
    <t>Bus2=2085</t>
  </si>
  <si>
    <t>Length=22.6104</t>
  </si>
  <si>
    <t>Line.line_BAN_2085_2086</t>
  </si>
  <si>
    <t>Bus1=2085</t>
  </si>
  <si>
    <t>Bus2=2086</t>
  </si>
  <si>
    <t>Length=25.9496</t>
  </si>
  <si>
    <t>Line.line_BAN_2086_2087</t>
  </si>
  <si>
    <t>Bus1=2086</t>
  </si>
  <si>
    <t>Bus2=2087</t>
  </si>
  <si>
    <t>Length=15.7293</t>
  </si>
  <si>
    <t>Line.line_BAN_2087_2088</t>
  </si>
  <si>
    <t>Bus1=2087</t>
  </si>
  <si>
    <t>Bus2=2088</t>
  </si>
  <si>
    <t>Length=3.99976</t>
  </si>
  <si>
    <t>Line.line_BAN_2088_2089</t>
  </si>
  <si>
    <t>Bus1=2088</t>
  </si>
  <si>
    <t>Bus2=2089</t>
  </si>
  <si>
    <t>Length=31.6998</t>
  </si>
  <si>
    <t>Line.line_BAN_2089_2090</t>
  </si>
  <si>
    <t>Bus1=2089</t>
  </si>
  <si>
    <t>Bus2=2090</t>
  </si>
  <si>
    <t>Length=23.2523</t>
  </si>
  <si>
    <t>Line.line_BAN_2090_2091</t>
  </si>
  <si>
    <t>Bus1=2090</t>
  </si>
  <si>
    <t>Bus2=2091</t>
  </si>
  <si>
    <t>Length=22.8562</t>
  </si>
  <si>
    <t>Line.line_BAN_2091_2092</t>
  </si>
  <si>
    <t>Bus1=2091</t>
  </si>
  <si>
    <t>Bus2=2092</t>
  </si>
  <si>
    <t>Length=21.2504</t>
  </si>
  <si>
    <t>Line.line_BAN_2092_2093</t>
  </si>
  <si>
    <t>Bus1=2092</t>
  </si>
  <si>
    <t>Bus2=2093</t>
  </si>
  <si>
    <t>Length=21.5911</t>
  </si>
  <si>
    <t>Line.line_BAN_2093_2094</t>
  </si>
  <si>
    <t>Bus1=2093</t>
  </si>
  <si>
    <t>Bus2=2094</t>
  </si>
  <si>
    <t>Length=21.0015</t>
  </si>
  <si>
    <t>Line.line_BAN_2094_2095</t>
  </si>
  <si>
    <t>Bus1=2094</t>
  </si>
  <si>
    <t>Bus2=2095</t>
  </si>
  <si>
    <t>Length=15.2668</t>
  </si>
  <si>
    <t>Line.line_BAN_2095_2096</t>
  </si>
  <si>
    <t>Bus1=2095</t>
  </si>
  <si>
    <t>Bus2=2096</t>
  </si>
  <si>
    <t>Length=21.3615</t>
  </si>
  <si>
    <t>Line.line_BAN_2096_2097</t>
  </si>
  <si>
    <t>Bus1=2096</t>
  </si>
  <si>
    <t>Bus2=2097</t>
  </si>
  <si>
    <t>Length=20</t>
  </si>
  <si>
    <t>Line.line_BAN_2097_2098</t>
  </si>
  <si>
    <t>Bus1=2097</t>
  </si>
  <si>
    <t>Bus2=2098</t>
  </si>
  <si>
    <t>Length=20.8826</t>
  </si>
  <si>
    <t>Bus1=2098</t>
  </si>
  <si>
    <t>Bus2=2099</t>
  </si>
  <si>
    <t>Line.line_BAN_2099_2100</t>
  </si>
  <si>
    <t>Bus1=2099</t>
  </si>
  <si>
    <t>Bus2=2100</t>
  </si>
  <si>
    <t>Length=5.71801</t>
  </si>
  <si>
    <t>Line.line_BAN_2100_2101</t>
  </si>
  <si>
    <t>Bus1=2100</t>
  </si>
  <si>
    <t>Bus2=2101</t>
  </si>
  <si>
    <t>Length=15.8198</t>
  </si>
  <si>
    <t>Line.line_BAN_2101_2102</t>
  </si>
  <si>
    <t>Bus1=2101</t>
  </si>
  <si>
    <t>Bus2=2102</t>
  </si>
  <si>
    <t>Length=24.5766</t>
  </si>
  <si>
    <t>Line.line_BAN_2102_2103</t>
  </si>
  <si>
    <t>Bus1=2102</t>
  </si>
  <si>
    <t>Bus2=2103</t>
  </si>
  <si>
    <t>Length=17.3449</t>
  </si>
  <si>
    <t>Line.line_BAN_2103_2104</t>
  </si>
  <si>
    <t>Bus1=2103</t>
  </si>
  <si>
    <t>Bus2=2104</t>
  </si>
  <si>
    <t>Length=19.4265</t>
  </si>
  <si>
    <t>Line.line_BAN_2104_2105</t>
  </si>
  <si>
    <t>Bus1=2104</t>
  </si>
  <si>
    <t>Bus2=2105</t>
  </si>
  <si>
    <t>Length=19.1097</t>
  </si>
  <si>
    <t>Line.line_BAN_2105_2106</t>
  </si>
  <si>
    <t>Bus1=2105</t>
  </si>
  <si>
    <t>Bus2=2106</t>
  </si>
  <si>
    <t>Length=17.4925</t>
  </si>
  <si>
    <t>Line.line_BAN_2106_2107</t>
  </si>
  <si>
    <t>Bus1=2106</t>
  </si>
  <si>
    <t>Bus2=2107</t>
  </si>
  <si>
    <t>Length=14.7712</t>
  </si>
  <si>
    <t>Line.line_BAN_2107_2108</t>
  </si>
  <si>
    <t>Bus1=2107</t>
  </si>
  <si>
    <t>Bus2=2108</t>
  </si>
  <si>
    <t>Length=20.8827</t>
  </si>
  <si>
    <t>Line.line_BAN_2108_2109</t>
  </si>
  <si>
    <t>Bus1=2108</t>
  </si>
  <si>
    <t>Bus2=2109</t>
  </si>
  <si>
    <t>Length=20.2594</t>
  </si>
  <si>
    <t>Line.line_BAN_2109_2110</t>
  </si>
  <si>
    <t>Bus1=2109</t>
  </si>
  <si>
    <t>Bus2=2110</t>
  </si>
  <si>
    <t>Length=29.2537</t>
  </si>
  <si>
    <t>Line.line_BAN_2110_2111</t>
  </si>
  <si>
    <t>Bus1=2110</t>
  </si>
  <si>
    <t>Bus2=2111</t>
  </si>
  <si>
    <t>Length=8.26521</t>
  </si>
  <si>
    <t>Line.line_BAN_2111_2112</t>
  </si>
  <si>
    <t>Bus1=2111</t>
  </si>
  <si>
    <t>Bus2=2112</t>
  </si>
  <si>
    <t>Length=9.02672</t>
  </si>
  <si>
    <t>Line.line_BAN_2112_2113</t>
  </si>
  <si>
    <t>Bus1=2112</t>
  </si>
  <si>
    <t>Bus2=2113</t>
  </si>
  <si>
    <t>Length=19.903</t>
  </si>
  <si>
    <t>Line.line_BAN_2113_2114</t>
  </si>
  <si>
    <t>Bus1=2113</t>
  </si>
  <si>
    <t>Bus2=2114</t>
  </si>
  <si>
    <t>Length=23.3057</t>
  </si>
  <si>
    <t>Line.line_BAN_2114_2115</t>
  </si>
  <si>
    <t>Bus1=2114</t>
  </si>
  <si>
    <t>Bus2=2115</t>
  </si>
  <si>
    <t>Length=22.8262</t>
  </si>
  <si>
    <t>Line.line_BAN_2115_2116</t>
  </si>
  <si>
    <t>Bus1=2115</t>
  </si>
  <si>
    <t>Bus2=2116</t>
  </si>
  <si>
    <t>Length=19.6034</t>
  </si>
  <si>
    <t>Line.line_BAN_2116_2117</t>
  </si>
  <si>
    <t>Bus1=2116</t>
  </si>
  <si>
    <t>Bus2=2117</t>
  </si>
  <si>
    <t>Length=24.7277</t>
  </si>
  <si>
    <t>Line.line_BAN_2117_2118</t>
  </si>
  <si>
    <t>Bus1=2117</t>
  </si>
  <si>
    <t>Bus2=2118</t>
  </si>
  <si>
    <t>Length=23.2341</t>
  </si>
  <si>
    <t>Line.line_BAN_2118_2119</t>
  </si>
  <si>
    <t>Bus1=2118</t>
  </si>
  <si>
    <t>Bus2=2119</t>
  </si>
  <si>
    <t>Length=11.7596</t>
  </si>
  <si>
    <t>Line.line_BAN_2119_2120</t>
  </si>
  <si>
    <t>Bus1=2119</t>
  </si>
  <si>
    <t>Bus2=2120</t>
  </si>
  <si>
    <t>Length=16.86</t>
  </si>
  <si>
    <t>Line.line_BAN_2120_2121</t>
  </si>
  <si>
    <t>Bus1=2120</t>
  </si>
  <si>
    <t>Bus2=2121</t>
  </si>
  <si>
    <t>Length=6.14436</t>
  </si>
  <si>
    <t>Bus1=2121</t>
  </si>
  <si>
    <t>Bus2=2122</t>
  </si>
  <si>
    <t>Line.line_BAN_2122_2123</t>
  </si>
  <si>
    <t>Bus1=2122</t>
  </si>
  <si>
    <t>Bus2=2123</t>
  </si>
  <si>
    <t>Length=21.8956</t>
  </si>
  <si>
    <t>Line.line_BAN_2123_2124</t>
  </si>
  <si>
    <t>Bus1=2123</t>
  </si>
  <si>
    <t>Bus2=2124</t>
  </si>
  <si>
    <t>Length=19.549</t>
  </si>
  <si>
    <t>Line.line_BAN_2124_2125</t>
  </si>
  <si>
    <t>Bus1=2124</t>
  </si>
  <si>
    <t>Bus2=2125</t>
  </si>
  <si>
    <t>Length=17.6488</t>
  </si>
  <si>
    <t>Line.line_BAN_2125_2126</t>
  </si>
  <si>
    <t>Bus1=2125</t>
  </si>
  <si>
    <t>Bus2=2126</t>
  </si>
  <si>
    <t>Length=20.6884</t>
  </si>
  <si>
    <t>Line.line_BAN_2126_2127</t>
  </si>
  <si>
    <t>Bus1=2126</t>
  </si>
  <si>
    <t>Bus2=2127</t>
  </si>
  <si>
    <t>Length=16.7039</t>
  </si>
  <si>
    <t>Line.line_BAN_2127_2128</t>
  </si>
  <si>
    <t>Bus1=2127</t>
  </si>
  <si>
    <t>Bus2=2128</t>
  </si>
  <si>
    <t>Length=18.2874</t>
  </si>
  <si>
    <t>Line.line_BAN_2128_2129</t>
  </si>
  <si>
    <t>Bus1=2128</t>
  </si>
  <si>
    <t>Bus2=2129</t>
  </si>
  <si>
    <t>Length=18.0944</t>
  </si>
  <si>
    <t>Line.line_BAN_2129_2130</t>
  </si>
  <si>
    <t>Bus1=2129</t>
  </si>
  <si>
    <t>Bus2=2130</t>
  </si>
  <si>
    <t>Length=18.3041</t>
  </si>
  <si>
    <t>Line.line_BAN_2130_2131</t>
  </si>
  <si>
    <t>Bus1=2130</t>
  </si>
  <si>
    <t>Bus2=2131</t>
  </si>
  <si>
    <t>Length=19.2043</t>
  </si>
  <si>
    <t>Line.line_BAN_2131_2132</t>
  </si>
  <si>
    <t>Bus1=2131</t>
  </si>
  <si>
    <t>Bus2=2132</t>
  </si>
  <si>
    <t>Length=2.99682</t>
  </si>
  <si>
    <t>Line.line_BAN_2132_2133</t>
  </si>
  <si>
    <t>Bus1=2132</t>
  </si>
  <si>
    <t>Bus2=2133</t>
  </si>
  <si>
    <t>Length=25.2054</t>
  </si>
  <si>
    <t>Line.line_BAN_2133_2134</t>
  </si>
  <si>
    <t>Bus1=2133</t>
  </si>
  <si>
    <t>Bus2=2134</t>
  </si>
  <si>
    <t>Length=24.3596</t>
  </si>
  <si>
    <t>Line.line_BAN_2134_2135</t>
  </si>
  <si>
    <t>Bus1=2134</t>
  </si>
  <si>
    <t>Bus2=2135</t>
  </si>
  <si>
    <t>Length=20.8237</t>
  </si>
  <si>
    <t>Line.line_BAN_2135_2136</t>
  </si>
  <si>
    <t>Bus1=2135</t>
  </si>
  <si>
    <t>Bus2=2136</t>
  </si>
  <si>
    <t>Length=24.3633</t>
  </si>
  <si>
    <t>Line.line_BAN_2136_2137</t>
  </si>
  <si>
    <t>Bus1=2136</t>
  </si>
  <si>
    <t>Bus2=2137</t>
  </si>
  <si>
    <t>Length=29.7337</t>
  </si>
  <si>
    <t>Line.line_BAN_2137_2138</t>
  </si>
  <si>
    <t>Bus1=2137</t>
  </si>
  <si>
    <t>Bus2=2138</t>
  </si>
  <si>
    <t>Length=23.7194</t>
  </si>
  <si>
    <t>Line.line_BAN_2138_2139</t>
  </si>
  <si>
    <t>Bus1=2138</t>
  </si>
  <si>
    <t>Bus2=2139</t>
  </si>
  <si>
    <t>Length=24.3418</t>
  </si>
  <si>
    <t>Line.line_BAN_2139_2140</t>
  </si>
  <si>
    <t>Bus1=2139</t>
  </si>
  <si>
    <t>Bus2=2140</t>
  </si>
  <si>
    <t>Length=22.6034</t>
  </si>
  <si>
    <t>Line.line_BAN_2140_2141</t>
  </si>
  <si>
    <t>Bus1=2140</t>
  </si>
  <si>
    <t>Bus2=2141</t>
  </si>
  <si>
    <t>Length=22.3596</t>
  </si>
  <si>
    <t>Line.line_BAN_2141_2142</t>
  </si>
  <si>
    <t>Bus1=2141</t>
  </si>
  <si>
    <t>Bus2=2142</t>
  </si>
  <si>
    <t>Length=21.7838</t>
  </si>
  <si>
    <t>Line.line_BAN_2142_2143</t>
  </si>
  <si>
    <t>Bus1=2142</t>
  </si>
  <si>
    <t>Bus2=2143</t>
  </si>
  <si>
    <t>Length=25.3263</t>
  </si>
  <si>
    <t>Line.line_BAN_2143_2144</t>
  </si>
  <si>
    <t>Bus1=2143</t>
  </si>
  <si>
    <t>Bus2=2144</t>
  </si>
  <si>
    <t>Length=22.0176</t>
  </si>
  <si>
    <t>Line.line_BAN_2144_2145</t>
  </si>
  <si>
    <t>Bus1=2144</t>
  </si>
  <si>
    <t>Bus2=2145</t>
  </si>
  <si>
    <t>Length=21.6314</t>
  </si>
  <si>
    <t>Line.line_BAN_2145_2146</t>
  </si>
  <si>
    <t>Bus1=2145</t>
  </si>
  <si>
    <t>Bus2=2146</t>
  </si>
  <si>
    <t>Length=19.8597</t>
  </si>
  <si>
    <t>Line.line_BAN_2146_2147</t>
  </si>
  <si>
    <t>Bus1=2146</t>
  </si>
  <si>
    <t>Bus2=2147</t>
  </si>
  <si>
    <t>Length=15.8259</t>
  </si>
  <si>
    <t>Line.line_BAN_2148_2149</t>
  </si>
  <si>
    <t>Bus2=2149</t>
  </si>
  <si>
    <t>Length=28.8147</t>
  </si>
  <si>
    <t>Line.line_BAN_2149_2150</t>
  </si>
  <si>
    <t>Bus1=2149</t>
  </si>
  <si>
    <t>Bus2=2150</t>
  </si>
  <si>
    <t>Length=28.3034</t>
  </si>
  <si>
    <t>Line.line_BAN_2150_2151</t>
  </si>
  <si>
    <t>Bus1=2150</t>
  </si>
  <si>
    <t>Bus2=2151</t>
  </si>
  <si>
    <t>Length=27.9168</t>
  </si>
  <si>
    <t>Line.line_BAN_2151_2152</t>
  </si>
  <si>
    <t>Bus1=2151</t>
  </si>
  <si>
    <t>Bus2=2152</t>
  </si>
  <si>
    <t>Length=21.3085</t>
  </si>
  <si>
    <t>Line.line_BAN_2152_2153</t>
  </si>
  <si>
    <t>Bus1=2152</t>
  </si>
  <si>
    <t>Bus2=2153</t>
  </si>
  <si>
    <t>Length=22.5785</t>
  </si>
  <si>
    <t>Line.line_BAN_2153_2154</t>
  </si>
  <si>
    <t>Bus1=2153</t>
  </si>
  <si>
    <t>Bus2=2154</t>
  </si>
  <si>
    <t>Length=24.3974</t>
  </si>
  <si>
    <t>Line.line_BAN_2154_2155</t>
  </si>
  <si>
    <t>Bus1=2154</t>
  </si>
  <si>
    <t>Bus2=2155</t>
  </si>
  <si>
    <t>Length=14.8789</t>
  </si>
  <si>
    <t>Line.line_BAN_2155_2156</t>
  </si>
  <si>
    <t>Bus1=2155</t>
  </si>
  <si>
    <t>Bus2=2156</t>
  </si>
  <si>
    <t>Length=8.84907</t>
  </si>
  <si>
    <t>Line.line_BAN_2156_2157</t>
  </si>
  <si>
    <t>Bus1=2156</t>
  </si>
  <si>
    <t>Bus2=2157</t>
  </si>
  <si>
    <t>Length=28.0842</t>
  </si>
  <si>
    <t>Line.line_BAN_2157_2158</t>
  </si>
  <si>
    <t>Bus1=2157</t>
  </si>
  <si>
    <t>Bus2=2158</t>
  </si>
  <si>
    <t>Length=31.0189</t>
  </si>
  <si>
    <t>Line.line_BAN_2158_2159</t>
  </si>
  <si>
    <t>Bus1=2158</t>
  </si>
  <si>
    <t>Bus2=2159</t>
  </si>
  <si>
    <t>Length=27.8029</t>
  </si>
  <si>
    <t>Line.line_BAN_2159_2166</t>
  </si>
  <si>
    <t>Bus1=2159</t>
  </si>
  <si>
    <t>Bus2=2166</t>
  </si>
  <si>
    <t>Length=16.2332</t>
  </si>
  <si>
    <t>Line.line_BAN_2166_2160</t>
  </si>
  <si>
    <t>Bus1=2166</t>
  </si>
  <si>
    <t>Bus2=2160</t>
  </si>
  <si>
    <t>Length=25.5358</t>
  </si>
  <si>
    <t>Line.line_BAN_2160_2161</t>
  </si>
  <si>
    <t>Bus1=2160</t>
  </si>
  <si>
    <t>Bus2=2161</t>
  </si>
  <si>
    <t>Length=29.0568</t>
  </si>
  <si>
    <t>Line.line_BAN_2161_2162</t>
  </si>
  <si>
    <t>Bus1=2161</t>
  </si>
  <si>
    <t>Bus2=2162</t>
  </si>
  <si>
    <t>Length=9.1751</t>
  </si>
  <si>
    <t>Line.line_BAN_2162_2163</t>
  </si>
  <si>
    <t>Bus1=2162</t>
  </si>
  <si>
    <t>Bus2=2163</t>
  </si>
  <si>
    <t>Length=20.5735</t>
  </si>
  <si>
    <t>Line.line_BAN_2163_2164</t>
  </si>
  <si>
    <t>Bus1=2163</t>
  </si>
  <si>
    <t>Bus2=2164</t>
  </si>
  <si>
    <t>Length=22.9149</t>
  </si>
  <si>
    <t>Line.line_BAN_2164_2165</t>
  </si>
  <si>
    <t>Bus1=2164</t>
  </si>
  <si>
    <t>Bus2=2165</t>
  </si>
  <si>
    <t>Length=37.5275</t>
  </si>
  <si>
    <t>Line.line_BAN_2166_2167</t>
  </si>
  <si>
    <t>Bus2=2167</t>
  </si>
  <si>
    <t>Length=32.4825</t>
  </si>
  <si>
    <t>Line.line_BAN_2167_2168</t>
  </si>
  <si>
    <t>Bus1=2167</t>
  </si>
  <si>
    <t>Bus2=2168</t>
  </si>
  <si>
    <t>Length=28.9233</t>
  </si>
  <si>
    <t>Line.line_BAN_2168_2169</t>
  </si>
  <si>
    <t>Bus1=2168</t>
  </si>
  <si>
    <t>Bus2=2169</t>
  </si>
  <si>
    <t>Length=29.232</t>
  </si>
  <si>
    <t>Line.line_BAN_2169_2170</t>
  </si>
  <si>
    <t>Bus1=2169</t>
  </si>
  <si>
    <t>Bus2=2170</t>
  </si>
  <si>
    <t>Length=29.0842</t>
  </si>
  <si>
    <t>Line.line_BAN_2170_2171</t>
  </si>
  <si>
    <t>Bus1=2170</t>
  </si>
  <si>
    <t>Bus2=2171</t>
  </si>
  <si>
    <t>Length=33.1047</t>
  </si>
  <si>
    <t>Line.line_BAN_2171_2172</t>
  </si>
  <si>
    <t>Bus1=2171</t>
  </si>
  <si>
    <t>Bus2=2172</t>
  </si>
  <si>
    <t>Length=25.2043</t>
  </si>
  <si>
    <t>Line.line_BAN_2172_2173</t>
  </si>
  <si>
    <t>Bus1=2172</t>
  </si>
  <si>
    <t>Bus2=2173</t>
  </si>
  <si>
    <t>Length=28.0433</t>
  </si>
  <si>
    <t>Line.line_BAN_2173_2174</t>
  </si>
  <si>
    <t>Bus1=2173</t>
  </si>
  <si>
    <t>Bus2=2174</t>
  </si>
  <si>
    <t>Length=33.1997</t>
  </si>
  <si>
    <t>Line.line_BAN_2174_2175</t>
  </si>
  <si>
    <t>Bus1=2174</t>
  </si>
  <si>
    <t>Bus2=2175</t>
  </si>
  <si>
    <t>Length=19.1027</t>
  </si>
  <si>
    <t>Line.line_BAN_2175_2176</t>
  </si>
  <si>
    <t>Bus1=2175</t>
  </si>
  <si>
    <t>Bus2=2176</t>
  </si>
  <si>
    <t>Length=40.3038</t>
  </si>
  <si>
    <t>Line.line_BAN_2176_2177</t>
  </si>
  <si>
    <t>Bus1=2176</t>
  </si>
  <si>
    <t>Bus2=2177</t>
  </si>
  <si>
    <t>Length=23.5085</t>
  </si>
  <si>
    <t>Line.line_BAN_2177_2178</t>
  </si>
  <si>
    <t>Bus1=2177</t>
  </si>
  <si>
    <t>Bus2=2178</t>
  </si>
  <si>
    <t>Length=23.9631</t>
  </si>
  <si>
    <t>Line.line_BAN_2178_2179</t>
  </si>
  <si>
    <t>Bus1=2178</t>
  </si>
  <si>
    <t>Bus2=2179</t>
  </si>
  <si>
    <t>Length=22.3103</t>
  </si>
  <si>
    <t>Line.line_BAN_2179_2180</t>
  </si>
  <si>
    <t>Bus1=2179</t>
  </si>
  <si>
    <t>Bus2=2180</t>
  </si>
  <si>
    <t>Length=21.1305</t>
  </si>
  <si>
    <t>Line.line_BAN_2180_2181</t>
  </si>
  <si>
    <t>Bus1=2180</t>
  </si>
  <si>
    <t>Bus2=2181</t>
  </si>
  <si>
    <t>Length=12.7714</t>
  </si>
  <si>
    <t>Line.line_BAN_2181_2182</t>
  </si>
  <si>
    <t>Bus1=2181</t>
  </si>
  <si>
    <t>Bus2=2182</t>
  </si>
  <si>
    <t>Length=17.821</t>
  </si>
  <si>
    <t>Line.line_BAN_2182_2183</t>
  </si>
  <si>
    <t>Bus1=2182</t>
  </si>
  <si>
    <t>Bus2=2183</t>
  </si>
  <si>
    <t>Length=21.2563</t>
  </si>
  <si>
    <t>Line.line_BAN_2183_2184</t>
  </si>
  <si>
    <t>Bus1=2183</t>
  </si>
  <si>
    <t>Bus2=2184</t>
  </si>
  <si>
    <t>Length=10.3684</t>
  </si>
  <si>
    <t>Line.line_BAN_2185_2186</t>
  </si>
  <si>
    <t>Bus1=2185</t>
  </si>
  <si>
    <t>Bus2=2186</t>
  </si>
  <si>
    <t>Length=24.0467</t>
  </si>
  <si>
    <t>Line.line_BAN_2186_2187</t>
  </si>
  <si>
    <t>Bus1=2186</t>
  </si>
  <si>
    <t>Bus2=2187</t>
  </si>
  <si>
    <t>Length=25.475</t>
  </si>
  <si>
    <t>Line.line_BAN_2187_2188</t>
  </si>
  <si>
    <t>Bus1=2187</t>
  </si>
  <si>
    <t>Bus2=2188</t>
  </si>
  <si>
    <t>Length=26.2872</t>
  </si>
  <si>
    <t>Line.line_BAN_2188_2189</t>
  </si>
  <si>
    <t>Bus1=2188</t>
  </si>
  <si>
    <t>Bus2=2189</t>
  </si>
  <si>
    <t>Length=25.4749</t>
  </si>
  <si>
    <t>Line.line_BAN_2189_2190</t>
  </si>
  <si>
    <t>Bus1=2189</t>
  </si>
  <si>
    <t>Bus2=2190</t>
  </si>
  <si>
    <t>Length=11.8168</t>
  </si>
  <si>
    <t>Line.line_BAN_2190_2191</t>
  </si>
  <si>
    <t>Bus1=2190</t>
  </si>
  <si>
    <t>Bus2=2191</t>
  </si>
  <si>
    <t>Length=7.47177</t>
  </si>
  <si>
    <t>Line.line_BAN_2191_2192</t>
  </si>
  <si>
    <t>Bus1=2191</t>
  </si>
  <si>
    <t>Bus2=2192</t>
  </si>
  <si>
    <t>Length=21.8714</t>
  </si>
  <si>
    <t>Line.line_BAN_2192_2193</t>
  </si>
  <si>
    <t>Bus1=2192</t>
  </si>
  <si>
    <t>Bus2=2193</t>
  </si>
  <si>
    <t>Length=22.2338</t>
  </si>
  <si>
    <t>Line.line_BAN_2193_2194</t>
  </si>
  <si>
    <t>Bus1=2193</t>
  </si>
  <si>
    <t>Bus2=2194</t>
  </si>
  <si>
    <t>Length=20.1079</t>
  </si>
  <si>
    <t>Line.line_BAN_2194_2195</t>
  </si>
  <si>
    <t>Bus1=2194</t>
  </si>
  <si>
    <t>Length=13.0795</t>
  </si>
  <si>
    <t>Bus2=3002</t>
  </si>
  <si>
    <t>Line.line_DHO_3002_3003</t>
  </si>
  <si>
    <t>Bus1=3002</t>
  </si>
  <si>
    <t>Bus2=3003</t>
  </si>
  <si>
    <t>Length=19.3821</t>
  </si>
  <si>
    <t>Line.line_DHO_3003_3004</t>
  </si>
  <si>
    <t>Bus1=3003</t>
  </si>
  <si>
    <t>Bus2=3004</t>
  </si>
  <si>
    <t>Length=0.621816</t>
  </si>
  <si>
    <t>Line.line_DHO_3004_3005</t>
  </si>
  <si>
    <t>Bus1=3004</t>
  </si>
  <si>
    <t>Bus2=3005</t>
  </si>
  <si>
    <t>Length=14.7995</t>
  </si>
  <si>
    <t>Line.line_DHO_3005_3006</t>
  </si>
  <si>
    <t>Bus1=3005</t>
  </si>
  <si>
    <t>Bus2=3006</t>
  </si>
  <si>
    <t>Length=11.8891</t>
  </si>
  <si>
    <t>Line.line_DHO_3006_3007</t>
  </si>
  <si>
    <t>Bus1=3006</t>
  </si>
  <si>
    <t>Bus2=3007</t>
  </si>
  <si>
    <t>Length=18.9635</t>
  </si>
  <si>
    <t>Line.line_DHO_3007_3008</t>
  </si>
  <si>
    <t>Bus1=3007</t>
  </si>
  <si>
    <t>Bus2=3008</t>
  </si>
  <si>
    <t>Length=7.49001</t>
  </si>
  <si>
    <t>Line.line_DHO_3008_3009</t>
  </si>
  <si>
    <t>Bus1=3008</t>
  </si>
  <si>
    <t>Bus2=3009</t>
  </si>
  <si>
    <t>Length=22.3246</t>
  </si>
  <si>
    <t>Bus1=3009</t>
  </si>
  <si>
    <t>Bus2=3010</t>
  </si>
  <si>
    <t>Bus1=3010</t>
  </si>
  <si>
    <t>Bus2=3011</t>
  </si>
  <si>
    <t>Bus1=3011</t>
  </si>
  <si>
    <t>Bus2=3012</t>
  </si>
  <si>
    <t>Bus1=3012</t>
  </si>
  <si>
    <t>Bus2=3013</t>
  </si>
  <si>
    <t>Bus1=3013</t>
  </si>
  <si>
    <t>Bus2=3014</t>
  </si>
  <si>
    <t>Line.line_DHO_3014_3015</t>
  </si>
  <si>
    <t>Bus1=3014</t>
  </si>
  <si>
    <t>Bus2=3015</t>
  </si>
  <si>
    <t>Length=1.80756</t>
  </si>
  <si>
    <t>Bus1=3015</t>
  </si>
  <si>
    <t>Bus2=3016</t>
  </si>
  <si>
    <t>Bus1=3016</t>
  </si>
  <si>
    <t>Bus2=3017</t>
  </si>
  <si>
    <t>Length=114.214</t>
  </si>
  <si>
    <t>Bus1=3017</t>
  </si>
  <si>
    <t>Bus2=3018</t>
  </si>
  <si>
    <t>Bus1=3018</t>
  </si>
  <si>
    <t>Bus2=3019</t>
  </si>
  <si>
    <t>Line.line_DHO_3019_3020</t>
  </si>
  <si>
    <t>Bus1=3019</t>
  </si>
  <si>
    <t>Bus2=3020</t>
  </si>
  <si>
    <t>Length=96.5657</t>
  </si>
  <si>
    <t>Line.line_DHO_3020_3021</t>
  </si>
  <si>
    <t>Bus1=3020</t>
  </si>
  <si>
    <t>Bus2=3021</t>
  </si>
  <si>
    <t>Length=218.817</t>
  </si>
  <si>
    <t>Line.line_DHO_3021_3022</t>
  </si>
  <si>
    <t>Bus1=3021</t>
  </si>
  <si>
    <t>Bus2=3022</t>
  </si>
  <si>
    <t>Length=98.037</t>
  </si>
  <si>
    <t>Line.line_DHO_3022_3023</t>
  </si>
  <si>
    <t>Bus1=3022</t>
  </si>
  <si>
    <t>Bus2=3023</t>
  </si>
  <si>
    <t>Length=104.558</t>
  </si>
  <si>
    <t>Line.line_DHO_3023_3024</t>
  </si>
  <si>
    <t>Bus1=3023</t>
  </si>
  <si>
    <t>Bus2=3024</t>
  </si>
  <si>
    <t>Length=46.9345</t>
  </si>
  <si>
    <t>Line.line_DHO_3024_3025</t>
  </si>
  <si>
    <t>Bus1=3024</t>
  </si>
  <si>
    <t>Bus2=3025</t>
  </si>
  <si>
    <t>Length=12.5733</t>
  </si>
  <si>
    <t>Line.line_DHO_3025_3026</t>
  </si>
  <si>
    <t>Bus1=3025</t>
  </si>
  <si>
    <t>Bus2=3026</t>
  </si>
  <si>
    <t>Length=111.675</t>
  </si>
  <si>
    <t>Line.line_DHO_3026_3027</t>
  </si>
  <si>
    <t>Bus1=3026</t>
  </si>
  <si>
    <t>Bus2=3027</t>
  </si>
  <si>
    <t>Length=10.8906</t>
  </si>
  <si>
    <t>Line.line_DHO_3027_3028</t>
  </si>
  <si>
    <t>Bus1=3027</t>
  </si>
  <si>
    <t>Bus2=3028</t>
  </si>
  <si>
    <t>Length=68.1854</t>
  </si>
  <si>
    <t>Line.line_DHO_3028_3029</t>
  </si>
  <si>
    <t>Bus1=3028</t>
  </si>
  <si>
    <t>Bus2=3029</t>
  </si>
  <si>
    <t>Length=65.5811</t>
  </si>
  <si>
    <t>Line.line_DHO_3029_3030</t>
  </si>
  <si>
    <t>Bus1=3029</t>
  </si>
  <si>
    <t>Bus2=3030</t>
  </si>
  <si>
    <t>Length=59.0343</t>
  </si>
  <si>
    <t>Line.line_DHO_3030_3031</t>
  </si>
  <si>
    <t>Bus1=3030</t>
  </si>
  <si>
    <t>Bus2=3031</t>
  </si>
  <si>
    <t>Length=57.0838</t>
  </si>
  <si>
    <t>Line.line_DHO_3031_3032</t>
  </si>
  <si>
    <t>Bus1=3031</t>
  </si>
  <si>
    <t>Bus2=3032</t>
  </si>
  <si>
    <t>Length=114.134</t>
  </si>
  <si>
    <t>Line.line_DHO_3032_3033</t>
  </si>
  <si>
    <t>Bus1=3032</t>
  </si>
  <si>
    <t>Bus2=3033</t>
  </si>
  <si>
    <t>Length=1.72862</t>
  </si>
  <si>
    <t>Line.line_DHO_3033_3034</t>
  </si>
  <si>
    <t>Bus1=3033</t>
  </si>
  <si>
    <t>Bus2=3034</t>
  </si>
  <si>
    <t>Length=49.288</t>
  </si>
  <si>
    <t>Line.line_DHO_3034_3035</t>
  </si>
  <si>
    <t>Bus1=3034</t>
  </si>
  <si>
    <t>Bus2=3035</t>
  </si>
  <si>
    <t>Length=45.1641</t>
  </si>
  <si>
    <t>Line.line_DHO_3035_3036</t>
  </si>
  <si>
    <t>Bus1=3035</t>
  </si>
  <si>
    <t>Bus2=3036</t>
  </si>
  <si>
    <t>Length=24.5837</t>
  </si>
  <si>
    <t>Line.line_DHO_3036_3037</t>
  </si>
  <si>
    <t>Bus1=3036</t>
  </si>
  <si>
    <t>Bus2=3037</t>
  </si>
  <si>
    <t>Length=28.7467</t>
  </si>
  <si>
    <t>Line.line_DHO_3037_3038</t>
  </si>
  <si>
    <t>Bus1=3037</t>
  </si>
  <si>
    <t>Bus2=3038</t>
  </si>
  <si>
    <t>Length=73.5442</t>
  </si>
  <si>
    <t>Line.line_DHO_3038_3039</t>
  </si>
  <si>
    <t>Bus1=3038</t>
  </si>
  <si>
    <t>Bus2=3039</t>
  </si>
  <si>
    <t>Length=46.0877</t>
  </si>
  <si>
    <t>Line.line_DHO_3039_3040</t>
  </si>
  <si>
    <t>Bus1=3039</t>
  </si>
  <si>
    <t>Bus2=3040</t>
  </si>
  <si>
    <t>Length=11.202</t>
  </si>
  <si>
    <t>Line.line_DHO_3040_3088</t>
  </si>
  <si>
    <t>Bus1=3040</t>
  </si>
  <si>
    <t>Bus2=3088</t>
  </si>
  <si>
    <t>Length=32.0069</t>
  </si>
  <si>
    <t>Line.line_DHO_3088_3041</t>
  </si>
  <si>
    <t>Bus1=3088</t>
  </si>
  <si>
    <t>Bus2=3041</t>
  </si>
  <si>
    <t>Linecode=3p_11kV_200_XLPE_Al_o</t>
  </si>
  <si>
    <t>Length=62.9193</t>
  </si>
  <si>
    <t>Line.line_DHO_3041_3042</t>
  </si>
  <si>
    <t>Bus1=3041</t>
  </si>
  <si>
    <t>Bus2=3042</t>
  </si>
  <si>
    <t>Length=48.3962</t>
  </si>
  <si>
    <t>Line.line_DHO_3042_3043</t>
  </si>
  <si>
    <t>Bus1=3042</t>
  </si>
  <si>
    <t>Bus2=3043</t>
  </si>
  <si>
    <t>Length=38.3467</t>
  </si>
  <si>
    <t>Line.line_DHO_3043_3044</t>
  </si>
  <si>
    <t>Bus1=3043</t>
  </si>
  <si>
    <t>Bus2=3044</t>
  </si>
  <si>
    <t>Length=52.0499</t>
  </si>
  <si>
    <t>Line.line_DHO_3044_3045</t>
  </si>
  <si>
    <t>Bus1=3044</t>
  </si>
  <si>
    <t>Bus2=3045</t>
  </si>
  <si>
    <t>Length=81.2108</t>
  </si>
  <si>
    <t>Bus1=3045</t>
  </si>
  <si>
    <t>Bus2=3046</t>
  </si>
  <si>
    <t>Line.line_DHO_3046_3047</t>
  </si>
  <si>
    <t>Bus1=3046</t>
  </si>
  <si>
    <t>Bus2=3047</t>
  </si>
  <si>
    <t>Length=3.00323</t>
  </si>
  <si>
    <t>Line.line_DHO_3047_3048</t>
  </si>
  <si>
    <t>Bus1=3047</t>
  </si>
  <si>
    <t>Bus2=3048</t>
  </si>
  <si>
    <t>Length=28.1773</t>
  </si>
  <si>
    <t>Line.line_DHO_3048_3049</t>
  </si>
  <si>
    <t>Bus1=3048</t>
  </si>
  <si>
    <t>Bus2=3049</t>
  </si>
  <si>
    <t>Length=27.7425</t>
  </si>
  <si>
    <t>Line.line_DHO_3049_3050</t>
  </si>
  <si>
    <t>Bus1=3049</t>
  </si>
  <si>
    <t>Bus2=3050</t>
  </si>
  <si>
    <t>Length=25.7044</t>
  </si>
  <si>
    <t>Line.line_DHO_3050_3051</t>
  </si>
  <si>
    <t>Bus1=3050</t>
  </si>
  <si>
    <t>Bus2=3051</t>
  </si>
  <si>
    <t>Length=24.0152</t>
  </si>
  <si>
    <t>Bus1=3051</t>
  </si>
  <si>
    <t>Bus2=3052</t>
  </si>
  <si>
    <t>Line.line_DHO_3052_3053</t>
  </si>
  <si>
    <t>Bus1=3052</t>
  </si>
  <si>
    <t>Bus2=3053</t>
  </si>
  <si>
    <t>Length=1.71882</t>
  </si>
  <si>
    <t>Line.line_DHO_3053_3054</t>
  </si>
  <si>
    <t>Bus1=3053</t>
  </si>
  <si>
    <t>Bus2=3054</t>
  </si>
  <si>
    <t>Length=14.1226</t>
  </si>
  <si>
    <t>Line.line_DHO_3054_3055</t>
  </si>
  <si>
    <t>Bus1=3054</t>
  </si>
  <si>
    <t>Bus2=3055</t>
  </si>
  <si>
    <t>Length=23.6065</t>
  </si>
  <si>
    <t>Line.line_DHO_3055_3056</t>
  </si>
  <si>
    <t>Bus1=3055</t>
  </si>
  <si>
    <t>Bus2=3056</t>
  </si>
  <si>
    <t>Length=14.0152</t>
  </si>
  <si>
    <t>Line.line_DHO_3056_3057</t>
  </si>
  <si>
    <t>Bus1=3056</t>
  </si>
  <si>
    <t>Bus2=3057</t>
  </si>
  <si>
    <t>Length=16.3351</t>
  </si>
  <si>
    <t>Line.line_DHO_3057_3058</t>
  </si>
  <si>
    <t>Bus1=3057</t>
  </si>
  <si>
    <t>Bus2=3058</t>
  </si>
  <si>
    <t>Length=10.0077</t>
  </si>
  <si>
    <t>Line.line_DHO_3058_3059</t>
  </si>
  <si>
    <t>Bus1=3058</t>
  </si>
  <si>
    <t>Bus2=3059</t>
  </si>
  <si>
    <t>Length=10.7243</t>
  </si>
  <si>
    <t>Line.line_DHO_3059_3060</t>
  </si>
  <si>
    <t>Bus1=3059</t>
  </si>
  <si>
    <t>Bus2=3060</t>
  </si>
  <si>
    <t>Length=8.72762</t>
  </si>
  <si>
    <t>Line.line_DHO_3088_3089</t>
  </si>
  <si>
    <t>Bus2=3089</t>
  </si>
  <si>
    <t>Length=39.5905</t>
  </si>
  <si>
    <t>Line.line_DHO_3089_3090</t>
  </si>
  <si>
    <t>Bus1=3089</t>
  </si>
  <si>
    <t>Bus2=3090</t>
  </si>
  <si>
    <t>Length=22.7669</t>
  </si>
  <si>
    <t>Line.line_DHO_3090_3091</t>
  </si>
  <si>
    <t>Bus1=3090</t>
  </si>
  <si>
    <t>Bus2=3091</t>
  </si>
  <si>
    <t>Length=42.6661</t>
  </si>
  <si>
    <t>Line.line_DHO_3091_3092</t>
  </si>
  <si>
    <t>Bus1=3091</t>
  </si>
  <si>
    <t>Bus2=3092</t>
  </si>
  <si>
    <t>Length=55.7088</t>
  </si>
  <si>
    <t>Line.line_DHO_3092_3093</t>
  </si>
  <si>
    <t>Bus1=3092</t>
  </si>
  <si>
    <t>Bus2=3093</t>
  </si>
  <si>
    <t>Length=35.3685</t>
  </si>
  <si>
    <t>Line.line_DHO_3093_3094</t>
  </si>
  <si>
    <t>Bus1=3093</t>
  </si>
  <si>
    <t>Bus2=3094</t>
  </si>
  <si>
    <t>Length=17.1117</t>
  </si>
  <si>
    <t>Line.line_DHO_3094_3095</t>
  </si>
  <si>
    <t>Bus1=3094</t>
  </si>
  <si>
    <t>Bus2=3095</t>
  </si>
  <si>
    <t>Length=97.1935</t>
  </si>
  <si>
    <t>Line.line_DHO_3032_3096</t>
  </si>
  <si>
    <t>Bus2=3096</t>
  </si>
  <si>
    <t>Length=20.4883</t>
  </si>
  <si>
    <t>Line.line_DHO_3096_3097</t>
  </si>
  <si>
    <t>Bus1=3096</t>
  </si>
  <si>
    <t>Bus2=3097</t>
  </si>
  <si>
    <t>Length=57.3674</t>
  </si>
  <si>
    <t>Line.line_DHO_3097_3098</t>
  </si>
  <si>
    <t>Bus1=3097</t>
  </si>
  <si>
    <t>Bus2=3098</t>
  </si>
  <si>
    <t>Length=41.9141</t>
  </si>
  <si>
    <t>Line.line_DHO_3098_3099</t>
  </si>
  <si>
    <t>Bus1=3098</t>
  </si>
  <si>
    <t>Bus2=3099</t>
  </si>
  <si>
    <t>Length=37.7161</t>
  </si>
  <si>
    <t>Line.line_DHO_3099_3100</t>
  </si>
  <si>
    <t>Bus1=3099</t>
  </si>
  <si>
    <t>Bus2=3100</t>
  </si>
  <si>
    <t>Length=22.1014</t>
  </si>
  <si>
    <t>Line.line_DHO_3100_3108</t>
  </si>
  <si>
    <t>Bus1=3100</t>
  </si>
  <si>
    <t>Bus2=3108</t>
  </si>
  <si>
    <t>Length=36.649</t>
  </si>
  <si>
    <t>Line.line_DHO_3108_3101</t>
  </si>
  <si>
    <t>Bus1=3108</t>
  </si>
  <si>
    <t>Bus2=3101</t>
  </si>
  <si>
    <t>Length=10.8448</t>
  </si>
  <si>
    <t>Line.line_DHO_3101_3102</t>
  </si>
  <si>
    <t>Bus1=3101</t>
  </si>
  <si>
    <t>Bus2=3102</t>
  </si>
  <si>
    <t>Length=10.393</t>
  </si>
  <si>
    <t>Line.line_DHO_3102_3103</t>
  </si>
  <si>
    <t>Bus1=3102</t>
  </si>
  <si>
    <t>Bus2=3103</t>
  </si>
  <si>
    <t>Length=55.8474</t>
  </si>
  <si>
    <t>Line.line_DHO_3103_3104</t>
  </si>
  <si>
    <t>Bus1=3103</t>
  </si>
  <si>
    <t>Bus2=3104</t>
  </si>
  <si>
    <t>Length=38.5422</t>
  </si>
  <si>
    <t>Line.line_DHO_3104_3105</t>
  </si>
  <si>
    <t>Bus1=3104</t>
  </si>
  <si>
    <t>Bus2=3105</t>
  </si>
  <si>
    <t>Length=34.4813</t>
  </si>
  <si>
    <t>Line.line_DHO_3105_3106</t>
  </si>
  <si>
    <t>Bus1=3105</t>
  </si>
  <si>
    <t>Bus2=3106</t>
  </si>
  <si>
    <t>Length=54.1587</t>
  </si>
  <si>
    <t>Line.line_DHO_3106_3107</t>
  </si>
  <si>
    <t>Bus1=3106</t>
  </si>
  <si>
    <t>Bus2=3107</t>
  </si>
  <si>
    <t>Length=42.8246</t>
  </si>
  <si>
    <t>Line.line_DHO_3108_3109</t>
  </si>
  <si>
    <t>Bus2=3109</t>
  </si>
  <si>
    <t>Length=29.53</t>
  </si>
  <si>
    <t>Line.line_DHO_3109_3110</t>
  </si>
  <si>
    <t>Bus1=3109</t>
  </si>
  <si>
    <t>Bus2=3110</t>
  </si>
  <si>
    <t>Length=20.7586</t>
  </si>
  <si>
    <t>Line.line_DHO_3110_3111</t>
  </si>
  <si>
    <t>Bus1=3110</t>
  </si>
  <si>
    <t>Bus2=3111</t>
  </si>
  <si>
    <t>Length=14.6481</t>
  </si>
  <si>
    <t>Line.line_DHO_3111_3112</t>
  </si>
  <si>
    <t>Bus1=3111</t>
  </si>
  <si>
    <t>Bus2=3112</t>
  </si>
  <si>
    <t>Length=26.3012</t>
  </si>
  <si>
    <t>Line.line_DHO_3112_3113</t>
  </si>
  <si>
    <t>Bus1=3112</t>
  </si>
  <si>
    <t>Bus2=3113</t>
  </si>
  <si>
    <t>Length=31.0951</t>
  </si>
  <si>
    <t>Line.line_DHO_3113_3114</t>
  </si>
  <si>
    <t>Bus1=3113</t>
  </si>
  <si>
    <t>Bus2=3114</t>
  </si>
  <si>
    <t>Length=22.2629</t>
  </si>
  <si>
    <t>Line.line_DHO_3114_3115</t>
  </si>
  <si>
    <t>Bus1=3114</t>
  </si>
  <si>
    <t>Bus2=3115</t>
  </si>
  <si>
    <t>Length=18.2206</t>
  </si>
  <si>
    <t>Line.line_DHO_3115_3116</t>
  </si>
  <si>
    <t>Bus1=3115</t>
  </si>
  <si>
    <t>Bus2=3116</t>
  </si>
  <si>
    <t>Length=16.2248</t>
  </si>
  <si>
    <t>Line.line_DHO_3116_3117</t>
  </si>
  <si>
    <t>Bus1=3116</t>
  </si>
  <si>
    <t>Bus2=3117</t>
  </si>
  <si>
    <t>Length=18.9024</t>
  </si>
  <si>
    <t>Line.line_DHO_3117_3118</t>
  </si>
  <si>
    <t>Bus1=3117</t>
  </si>
  <si>
    <t>Bus2=3118</t>
  </si>
  <si>
    <t>Length=16.5759</t>
  </si>
  <si>
    <t>Line.line_DHO_3060_3061</t>
  </si>
  <si>
    <t>Bus1=3060</t>
  </si>
  <si>
    <t>Bus2=3061</t>
  </si>
  <si>
    <t>Line.line_DHO_3061_3062</t>
  </si>
  <si>
    <t>Bus1=3061</t>
  </si>
  <si>
    <t>Bus2=3062</t>
  </si>
  <si>
    <t>Length=16.2671</t>
  </si>
  <si>
    <t>Line.line_DHO_3062_3063</t>
  </si>
  <si>
    <t>Bus1=3062</t>
  </si>
  <si>
    <t>Bus2=3063</t>
  </si>
  <si>
    <t>Length=11.2965</t>
  </si>
  <si>
    <t>Line.line_DHO_3063_3064</t>
  </si>
  <si>
    <t>Bus1=3063</t>
  </si>
  <si>
    <t>Bus2=3064</t>
  </si>
  <si>
    <t>Length=13.5558</t>
  </si>
  <si>
    <t>Line.line_DHO_3064_3065</t>
  </si>
  <si>
    <t>Bus1=3064</t>
  </si>
  <si>
    <t>Bus2=3065</t>
  </si>
  <si>
    <t>Length=6.28582</t>
  </si>
  <si>
    <t>Line.line_DHO_3065_3066</t>
  </si>
  <si>
    <t>Bus1=3065</t>
  </si>
  <si>
    <t>Bus2=3066</t>
  </si>
  <si>
    <t>Length=20.354</t>
  </si>
  <si>
    <t>Line.line_DHO_3066_3067</t>
  </si>
  <si>
    <t>Bus1=3066</t>
  </si>
  <si>
    <t>Bus2=3067</t>
  </si>
  <si>
    <t>Length=16.4248</t>
  </si>
  <si>
    <t>Line.line_DHO_3067_3068</t>
  </si>
  <si>
    <t>Bus1=3067</t>
  </si>
  <si>
    <t>Bus2=3068</t>
  </si>
  <si>
    <t>Length=33.0981</t>
  </si>
  <si>
    <t>Line.line_DHO_3068_3069</t>
  </si>
  <si>
    <t>Bus1=3068</t>
  </si>
  <si>
    <t>Bus2=3069</t>
  </si>
  <si>
    <t>Length=32.8492</t>
  </si>
  <si>
    <t>Line.line_DHO_3069_3070</t>
  </si>
  <si>
    <t>Bus1=3069</t>
  </si>
  <si>
    <t>Bus2=3070</t>
  </si>
  <si>
    <t>Length=30.15</t>
  </si>
  <si>
    <t>Line.line_DHO_3070_3071</t>
  </si>
  <si>
    <t>Bus1=3070</t>
  </si>
  <si>
    <t>Bus2=3071</t>
  </si>
  <si>
    <t>Length=16.0404</t>
  </si>
  <si>
    <t>Bus1=3071</t>
  </si>
  <si>
    <t>Bus2=3072</t>
  </si>
  <si>
    <t>Line.line_DHO_3072_3073</t>
  </si>
  <si>
    <t>Bus1=3072</t>
  </si>
  <si>
    <t>Bus2=3073</t>
  </si>
  <si>
    <t>Length=3.26659</t>
  </si>
  <si>
    <t>Line.line_DHO_3073_3074</t>
  </si>
  <si>
    <t>Bus1=3073</t>
  </si>
  <si>
    <t>Bus2=3074</t>
  </si>
  <si>
    <t>Length=22.9458</t>
  </si>
  <si>
    <t>Line.line_DHO_3074_3075</t>
  </si>
  <si>
    <t>Bus1=3074</t>
  </si>
  <si>
    <t>Bus2=3075</t>
  </si>
  <si>
    <t>Length=70.0512</t>
  </si>
  <si>
    <t>Line.line_DHO_3075_3076</t>
  </si>
  <si>
    <t>Bus1=3075</t>
  </si>
  <si>
    <t>Bus2=3076</t>
  </si>
  <si>
    <t>Length=29.3545</t>
  </si>
  <si>
    <t>Line.line_DHO_3076_3077</t>
  </si>
  <si>
    <t>Bus1=3076</t>
  </si>
  <si>
    <t>Bus2=3077</t>
  </si>
  <si>
    <t>Length=16.4544</t>
  </si>
  <si>
    <t>Line.line_DHO_3077_3078</t>
  </si>
  <si>
    <t>Bus1=3077</t>
  </si>
  <si>
    <t>Bus2=3078</t>
  </si>
  <si>
    <t>Length=18.3272</t>
  </si>
  <si>
    <t>Line.line_DHO_3078_3079</t>
  </si>
  <si>
    <t>Bus1=3078</t>
  </si>
  <si>
    <t>Bus2=3079</t>
  </si>
  <si>
    <t>Length=21.2403</t>
  </si>
  <si>
    <t>Line.line_DHO_3079_3080</t>
  </si>
  <si>
    <t>Bus1=3079</t>
  </si>
  <si>
    <t>Bus2=3080</t>
  </si>
  <si>
    <t>Length=11.0097</t>
  </si>
  <si>
    <t>Line.line_DHO_3080_3081</t>
  </si>
  <si>
    <t>Bus1=3080</t>
  </si>
  <si>
    <t>Bus2=3081</t>
  </si>
  <si>
    <t>Length=11.7832</t>
  </si>
  <si>
    <t>Line.line_DHO_3081_3082</t>
  </si>
  <si>
    <t>Bus1=3081</t>
  </si>
  <si>
    <t>Bus2=3082</t>
  </si>
  <si>
    <t>Length=14.7138</t>
  </si>
  <si>
    <t>Line.line_DHO_3082_3083</t>
  </si>
  <si>
    <t>Bus1=3082</t>
  </si>
  <si>
    <t>Bus2=3083</t>
  </si>
  <si>
    <t>Length=8.44452</t>
  </si>
  <si>
    <t>Line.line_DHO_3083_3084</t>
  </si>
  <si>
    <t>Bus1=3083</t>
  </si>
  <si>
    <t>Bus2=3084</t>
  </si>
  <si>
    <t>Length=22.4462</t>
  </si>
  <si>
    <t>Line.line_DHO_3084_3085</t>
  </si>
  <si>
    <t>Bus1=3084</t>
  </si>
  <si>
    <t>Bus2=3085</t>
  </si>
  <si>
    <t>Length=18.5146</t>
  </si>
  <si>
    <t>Line.line_DHO_3085_3086</t>
  </si>
  <si>
    <t>Bus1=3085</t>
  </si>
  <si>
    <t>Bus2=3086</t>
  </si>
  <si>
    <t>Length=25.6884</t>
  </si>
  <si>
    <t>Line.line_DHO_3086_3087</t>
  </si>
  <si>
    <t>Bus1=3086</t>
  </si>
  <si>
    <t>Bus2=3087</t>
  </si>
  <si>
    <t>Length=3.73922</t>
  </si>
  <si>
    <t>Bus1=3087</t>
  </si>
  <si>
    <t>Bus2=3133</t>
  </si>
  <si>
    <t>Line.line_DHO_3133_3132</t>
  </si>
  <si>
    <t>Bus1=3133</t>
  </si>
  <si>
    <t>Bus2=3132</t>
  </si>
  <si>
    <t>Length=16.5131</t>
  </si>
  <si>
    <t>Line.line_DHO_3132_3131</t>
  </si>
  <si>
    <t>Bus1=3132</t>
  </si>
  <si>
    <t>Bus2=3131</t>
  </si>
  <si>
    <t>Length=32.6796</t>
  </si>
  <si>
    <t>Line.line_DHO_3131_3130</t>
  </si>
  <si>
    <t>Bus1=3131</t>
  </si>
  <si>
    <t>Bus2=3130</t>
  </si>
  <si>
    <t>Length=18.2904</t>
  </si>
  <si>
    <t>Line.line_DHO_3130_3129</t>
  </si>
  <si>
    <t>Bus1=3130</t>
  </si>
  <si>
    <t>Bus2=3129</t>
  </si>
  <si>
    <t>Length=28.442</t>
  </si>
  <si>
    <t>Line.line_DHO_3129_3128</t>
  </si>
  <si>
    <t>Bus1=3129</t>
  </si>
  <si>
    <t>Bus2=3128</t>
  </si>
  <si>
    <t>Length=29.1685</t>
  </si>
  <si>
    <t>Line.line_DHO_3128_3127</t>
  </si>
  <si>
    <t>Bus1=3128</t>
  </si>
  <si>
    <t>Bus2=3127</t>
  </si>
  <si>
    <t>Length=17.2828</t>
  </si>
  <si>
    <t>Line.line_DHO_3127_3126</t>
  </si>
  <si>
    <t>Bus1=3127</t>
  </si>
  <si>
    <t>Bus2=3126</t>
  </si>
  <si>
    <t>Length=8.93973</t>
  </si>
  <si>
    <t>Line.line_DHO_3126_3125</t>
  </si>
  <si>
    <t>Bus1=3126</t>
  </si>
  <si>
    <t>Bus2=3125</t>
  </si>
  <si>
    <t>Length=42.2089</t>
  </si>
  <si>
    <t>Line.line_DHO_3125_3124</t>
  </si>
  <si>
    <t>Bus1=3125</t>
  </si>
  <si>
    <t>Bus2=3124</t>
  </si>
  <si>
    <t>Length=39.7592</t>
  </si>
  <si>
    <t>Line.line_DHO_3124_3123</t>
  </si>
  <si>
    <t>Bus1=3124</t>
  </si>
  <si>
    <t>Bus2=3123</t>
  </si>
  <si>
    <t>Length=10.0498</t>
  </si>
  <si>
    <t>Line.line_DHO_3123_3122</t>
  </si>
  <si>
    <t>Bus1=3123</t>
  </si>
  <si>
    <t>Bus2=3122</t>
  </si>
  <si>
    <t>Length=69.1983</t>
  </si>
  <si>
    <t>Line.line_DHO_3087_3134</t>
  </si>
  <si>
    <t>Bus2=3134</t>
  </si>
  <si>
    <t>Length=26.1405</t>
  </si>
  <si>
    <t>Line.line_DHO_3134_3135</t>
  </si>
  <si>
    <t>Bus1=3134</t>
  </si>
  <si>
    <t>Bus2=3135</t>
  </si>
  <si>
    <t>Length=15.6185</t>
  </si>
  <si>
    <t>Line.line_DHO_3135_3136</t>
  </si>
  <si>
    <t>Bus1=3135</t>
  </si>
  <si>
    <t>Bus2=3136</t>
  </si>
  <si>
    <t>Length=6.47554</t>
  </si>
  <si>
    <t>Line.line_DHO_3136_3137</t>
  </si>
  <si>
    <t>Bus1=3136</t>
  </si>
  <si>
    <t>Bus2=3137</t>
  </si>
  <si>
    <t>Length=10.4814</t>
  </si>
  <si>
    <t>Line.line_DHO_3087_3138</t>
  </si>
  <si>
    <t>Bus2=3138</t>
  </si>
  <si>
    <t>Length=15.7868</t>
  </si>
  <si>
    <t>Line.line_DHO_3138_3139</t>
  </si>
  <si>
    <t>Bus1=3138</t>
  </si>
  <si>
    <t>Bus2=3139</t>
  </si>
  <si>
    <t>Length=16.0698</t>
  </si>
  <si>
    <t>Line.line_DHO_3139_3140</t>
  </si>
  <si>
    <t>Bus1=3139</t>
  </si>
  <si>
    <t>Bus2=3140</t>
  </si>
  <si>
    <t>Length=1.91902</t>
  </si>
  <si>
    <t>Line.line_DHO_3140_3141</t>
  </si>
  <si>
    <t>Bus1=3140</t>
  </si>
  <si>
    <t>Bus2=3141</t>
  </si>
  <si>
    <t>Length=19.3853</t>
  </si>
  <si>
    <t>Line.line_DHO_3141_3142</t>
  </si>
  <si>
    <t>Bus1=3141</t>
  </si>
  <si>
    <t>Bus2=3142</t>
  </si>
  <si>
    <t>Length=10.3263</t>
  </si>
  <si>
    <t>Line.line_DHO_3142_3143</t>
  </si>
  <si>
    <t>Bus1=3142</t>
  </si>
  <si>
    <t>Bus2=3143</t>
  </si>
  <si>
    <t>Length=11.3418</t>
  </si>
  <si>
    <t>Line.line_DHO_3143_3144</t>
  </si>
  <si>
    <t>Bus1=3143</t>
  </si>
  <si>
    <t>Bus2=3144</t>
  </si>
  <si>
    <t>Length=9.49958</t>
  </si>
  <si>
    <t>Line.line_DHO_3144_3145</t>
  </si>
  <si>
    <t>Bus1=3144</t>
  </si>
  <si>
    <t>Bus2=3145</t>
  </si>
  <si>
    <t>Length=8.18381</t>
  </si>
  <si>
    <t>Line.line_DHO_3145_3146</t>
  </si>
  <si>
    <t>Bus1=3145</t>
  </si>
  <si>
    <t>Bus2=3146</t>
  </si>
  <si>
    <t>Length=4.71943</t>
  </si>
  <si>
    <t>Line.line_DHO_3146_3147</t>
  </si>
  <si>
    <t>Bus1=3146</t>
  </si>
  <si>
    <t>Bus2=3147</t>
  </si>
  <si>
    <t>Length=15.0615</t>
  </si>
  <si>
    <t>Line.line_DHO_3147_3148</t>
  </si>
  <si>
    <t>Bus1=3147</t>
  </si>
  <si>
    <t>Bus2=3148</t>
  </si>
  <si>
    <t>Length=13.3359</t>
  </si>
  <si>
    <t>Line.line_DHO_3148_3149</t>
  </si>
  <si>
    <t>Bus1=3148</t>
  </si>
  <si>
    <t>Bus2=3149</t>
  </si>
  <si>
    <t>Length=6.30202</t>
  </si>
  <si>
    <t>Line.line_DHO_3149_3150</t>
  </si>
  <si>
    <t>Bus1=3149</t>
  </si>
  <si>
    <t>Bus2=3150</t>
  </si>
  <si>
    <t>Length=52.4519</t>
  </si>
  <si>
    <t>Line.line_DHO_3150_3151</t>
  </si>
  <si>
    <t>Bus1=3150</t>
  </si>
  <si>
    <t>Bus2=3151</t>
  </si>
  <si>
    <t>Length=26.0181</t>
  </si>
  <si>
    <t>Line.line_DHO_3151_3152</t>
  </si>
  <si>
    <t>Bus1=3151</t>
  </si>
  <si>
    <t>Bus2=3152</t>
  </si>
  <si>
    <t>Length=14.6462</t>
  </si>
  <si>
    <t>Line.line_DHO_3152_3153</t>
  </si>
  <si>
    <t>Bus1=3152</t>
  </si>
  <si>
    <t>Bus2=3153</t>
  </si>
  <si>
    <t>Length=5.97377</t>
  </si>
  <si>
    <t>Line.line_DHO_3153_3154</t>
  </si>
  <si>
    <t>Bus1=3153</t>
  </si>
  <si>
    <t>Bus2=3154</t>
  </si>
  <si>
    <t>Length=48.8092</t>
  </si>
  <si>
    <t>Line.line_DHO_3154_3155</t>
  </si>
  <si>
    <t>Bus1=3154</t>
  </si>
  <si>
    <t>Bus2=3155</t>
  </si>
  <si>
    <t>Length=16.2098</t>
  </si>
  <si>
    <t>Line.line_DHO_3155_3156</t>
  </si>
  <si>
    <t>Bus1=3155</t>
  </si>
  <si>
    <t>Bus2=3156</t>
  </si>
  <si>
    <t>Length=12.6655</t>
  </si>
  <si>
    <t>Line.line_DHO_3156_3157</t>
  </si>
  <si>
    <t>Bus1=3156</t>
  </si>
  <si>
    <t>Bus2=3157</t>
  </si>
  <si>
    <t>Length=8.53809</t>
  </si>
  <si>
    <t>Line.line_DHO_3157_3158</t>
  </si>
  <si>
    <t>Bus1=3157</t>
  </si>
  <si>
    <t>Bus2=3158</t>
  </si>
  <si>
    <t>Length=14.3748</t>
  </si>
  <si>
    <t>Line.line_DHO_3158_3159</t>
  </si>
  <si>
    <t>Bus1=3158</t>
  </si>
  <si>
    <t>Bus2=3159</t>
  </si>
  <si>
    <t>Length=15.0636</t>
  </si>
  <si>
    <t>Line.line_DHO_3159_3160</t>
  </si>
  <si>
    <t>Bus1=3159</t>
  </si>
  <si>
    <t>Bus2=3160</t>
  </si>
  <si>
    <t>Length=9.48866</t>
  </si>
  <si>
    <t>Line.line_DHO_3160_3161</t>
  </si>
  <si>
    <t>Bus1=3160</t>
  </si>
  <si>
    <t>Bus2=3161</t>
  </si>
  <si>
    <t>Length=12.7048</t>
  </si>
  <si>
    <t>Line.line_DHO_3161_3162</t>
  </si>
  <si>
    <t>Bus1=3161</t>
  </si>
  <si>
    <t>Bus2=3162</t>
  </si>
  <si>
    <t>Length=7.28634</t>
  </si>
  <si>
    <t>Line.line_DHO_3162_3163</t>
  </si>
  <si>
    <t>Bus1=3162</t>
  </si>
  <si>
    <t>Bus2=3163</t>
  </si>
  <si>
    <t>Length=14.6997</t>
  </si>
  <si>
    <t>Line.line_DHO_3163_3164</t>
  </si>
  <si>
    <t>Bus1=3163</t>
  </si>
  <si>
    <t>Bus2=3164</t>
  </si>
  <si>
    <t>Length=47.6563</t>
  </si>
  <si>
    <t>Line.line_DHO_3164_3165</t>
  </si>
  <si>
    <t>Bus1=3164</t>
  </si>
  <si>
    <t>Bus2=3165</t>
  </si>
  <si>
    <t>Length=18.8264</t>
  </si>
  <si>
    <t>Line.line_DHO_3165_3166</t>
  </si>
  <si>
    <t>Bus1=3165</t>
  </si>
  <si>
    <t>Bus2=3166</t>
  </si>
  <si>
    <t>Length=81.0586</t>
  </si>
  <si>
    <t>Line.line_DHO_3166_3167</t>
  </si>
  <si>
    <t>Bus1=3166</t>
  </si>
  <si>
    <t>Bus2=3167</t>
  </si>
  <si>
    <t>Length=61.4722</t>
  </si>
  <si>
    <t>Line.line_DHO_3167_3168</t>
  </si>
  <si>
    <t>Bus1=3167</t>
  </si>
  <si>
    <t>Bus2=3168</t>
  </si>
  <si>
    <t>Length=34.8083</t>
  </si>
  <si>
    <t>Line.line_DHO_3168_3169</t>
  </si>
  <si>
    <t>Bus1=3168</t>
  </si>
  <si>
    <t>Bus2=3169</t>
  </si>
  <si>
    <t>Length=19.4767</t>
  </si>
  <si>
    <t>Line.line_DHO_3169_3170</t>
  </si>
  <si>
    <t>Bus1=3169</t>
  </si>
  <si>
    <t>Bus2=3170</t>
  </si>
  <si>
    <t>Length=22.1396</t>
  </si>
  <si>
    <t>Line.line_DHO_3170_3171</t>
  </si>
  <si>
    <t>Bus1=3170</t>
  </si>
  <si>
    <t>Bus2=3171</t>
  </si>
  <si>
    <t>Length=13.1361</t>
  </si>
  <si>
    <t>Line.line_DHO_3171_3172</t>
  </si>
  <si>
    <t>Bus1=3171</t>
  </si>
  <si>
    <t>Bus2=3172</t>
  </si>
  <si>
    <t>Length=2.26677</t>
  </si>
  <si>
    <t>Bus1=3172</t>
  </si>
  <si>
    <t>Bus2=3178</t>
  </si>
  <si>
    <t>Linecode=3p_11kV_240_XLPE_Al_o</t>
  </si>
  <si>
    <t>Line.line_DHO_3178_3173</t>
  </si>
  <si>
    <t>Bus1=3178</t>
  </si>
  <si>
    <t>Bus2=3173</t>
  </si>
  <si>
    <t>Length=48.096</t>
  </si>
  <si>
    <t>Line.line_DHO_3173_3174</t>
  </si>
  <si>
    <t>Bus1=3173</t>
  </si>
  <si>
    <t>Bus2=3174</t>
  </si>
  <si>
    <t>Length=45.3761</t>
  </si>
  <si>
    <t>Line.line_DHO_3174_3175</t>
  </si>
  <si>
    <t>Bus1=3174</t>
  </si>
  <si>
    <t>Bus2=3175</t>
  </si>
  <si>
    <t>Length=64.1717</t>
  </si>
  <si>
    <t>Line.line_DHO_3175_3192</t>
  </si>
  <si>
    <t>Bus1=3175</t>
  </si>
  <si>
    <t>Bus2=3192</t>
  </si>
  <si>
    <t>Length=65.9318</t>
  </si>
  <si>
    <t>Bus1=3192</t>
  </si>
  <si>
    <t>Bus2=3176</t>
  </si>
  <si>
    <t>Line.line_DHO_3176_3177</t>
  </si>
  <si>
    <t>Bus1=3176</t>
  </si>
  <si>
    <t>Bus2=3177</t>
  </si>
  <si>
    <t>Length=10.2197</t>
  </si>
  <si>
    <t>Line.line_DHO_3178_3179</t>
  </si>
  <si>
    <t>Bus2=3179</t>
  </si>
  <si>
    <t>Length=18.4081</t>
  </si>
  <si>
    <t>Line.line_DHO_3179_3180</t>
  </si>
  <si>
    <t>Bus1=3179</t>
  </si>
  <si>
    <t>Bus2=3180</t>
  </si>
  <si>
    <t>Length=23.7317</t>
  </si>
  <si>
    <t>Line.line_DHO_3180_3183</t>
  </si>
  <si>
    <t>Bus1=3180</t>
  </si>
  <si>
    <t>Bus2=3183</t>
  </si>
  <si>
    <t>Length=20.4133</t>
  </si>
  <si>
    <t>Line.line_DHO_3183_3181</t>
  </si>
  <si>
    <t>Bus1=3183</t>
  </si>
  <si>
    <t>Bus2=3181</t>
  </si>
  <si>
    <t>Length=31.5832</t>
  </si>
  <si>
    <t>Line.line_DHO_3181_3182</t>
  </si>
  <si>
    <t>Bus1=3181</t>
  </si>
  <si>
    <t>Bus2=3182</t>
  </si>
  <si>
    <t>Length=45.8818</t>
  </si>
  <si>
    <t>Line.line_DHO_3183_3184</t>
  </si>
  <si>
    <t>Bus2=3184</t>
  </si>
  <si>
    <t>Length=24.0543</t>
  </si>
  <si>
    <t>Line.line_DHO_3184_3185</t>
  </si>
  <si>
    <t>Bus1=3184</t>
  </si>
  <si>
    <t>Bus2=3185</t>
  </si>
  <si>
    <t>Length=21.1545</t>
  </si>
  <si>
    <t>Line.line_DHO_3185_3186</t>
  </si>
  <si>
    <t>Bus1=3185</t>
  </si>
  <si>
    <t>Bus2=3186</t>
  </si>
  <si>
    <t>Length=9.24034</t>
  </si>
  <si>
    <t>Line.line_DHO_3186_3187</t>
  </si>
  <si>
    <t>Bus1=3186</t>
  </si>
  <si>
    <t>Bus2=3187</t>
  </si>
  <si>
    <t>Length=42.5323</t>
  </si>
  <si>
    <t>Line.line_DHO_3187_3188</t>
  </si>
  <si>
    <t>Bus1=3187</t>
  </si>
  <si>
    <t>Bus2=3188</t>
  </si>
  <si>
    <t>Length=28.9</t>
  </si>
  <si>
    <t>Line.line_DHO_3188_3189</t>
  </si>
  <si>
    <t>Bus1=3188</t>
  </si>
  <si>
    <t>Bus2=3189</t>
  </si>
  <si>
    <t>Length=33.3594</t>
  </si>
  <si>
    <t>Line.line_DHO_3189_3190</t>
  </si>
  <si>
    <t>Bus1=3189</t>
  </si>
  <si>
    <t>Bus2=3190</t>
  </si>
  <si>
    <t>Length=47.0381</t>
  </si>
  <si>
    <t>Line.line_DHO_3190_3191</t>
  </si>
  <si>
    <t>Bus1=3190</t>
  </si>
  <si>
    <t>Bus2=3191</t>
  </si>
  <si>
    <t>Length=27.7067</t>
  </si>
  <si>
    <t>Line.line_DHO_3192_3193</t>
  </si>
  <si>
    <t>Bus2=3193</t>
  </si>
  <si>
    <t>Length=9.49538</t>
  </si>
  <si>
    <t>Line.line_DHO_3193_3194</t>
  </si>
  <si>
    <t>Bus1=3193</t>
  </si>
  <si>
    <t>Bus2=3194</t>
  </si>
  <si>
    <t>Length=11.38</t>
  </si>
  <si>
    <t>Line.line_DHO_3194_3195</t>
  </si>
  <si>
    <t>Bus1=3194</t>
  </si>
  <si>
    <t>Bus2=3195</t>
  </si>
  <si>
    <t>Length=34.3443</t>
  </si>
  <si>
    <t>Line.line_DHO_3195_3196</t>
  </si>
  <si>
    <t>Bus1=3195</t>
  </si>
  <si>
    <t>Bus2=3196</t>
  </si>
  <si>
    <t>Length=10.169</t>
  </si>
  <si>
    <t>Line.line_DHO_3196_3197</t>
  </si>
  <si>
    <t>Bus1=3196</t>
  </si>
  <si>
    <t>Bus2=3197</t>
  </si>
  <si>
    <t>Length=17.8863</t>
  </si>
  <si>
    <t>Line.line_DHO_3197_3198</t>
  </si>
  <si>
    <t>Bus1=3197</t>
  </si>
  <si>
    <t>Bus2=3198</t>
  </si>
  <si>
    <t>Length=29.475</t>
  </si>
  <si>
    <t>Line.line_DHO_3198_3199</t>
  </si>
  <si>
    <t>Bus1=3198</t>
  </si>
  <si>
    <t>Bus2=3199</t>
  </si>
  <si>
    <t>Length=12.6838</t>
  </si>
  <si>
    <t>Line.line_DHO_3051_3001</t>
  </si>
  <si>
    <t>Bus2=3001</t>
  </si>
  <si>
    <t>Length=33.0424</t>
  </si>
  <si>
    <t>Line.line_DHO_3122_3121</t>
  </si>
  <si>
    <t>Bus1=3122</t>
  </si>
  <si>
    <t>Bus2=3121</t>
  </si>
  <si>
    <t>Length=31.976</t>
  </si>
  <si>
    <t>Line.line_DHO_3121_3120</t>
  </si>
  <si>
    <t>Bus1=3121</t>
  </si>
  <si>
    <t>Bus2=3120</t>
  </si>
  <si>
    <t>Length=27.5443</t>
  </si>
  <si>
    <t>Line.line_DHO_3119_3120</t>
  </si>
  <si>
    <t>Bus1=3119</t>
  </si>
  <si>
    <t>Length=37.6362</t>
  </si>
  <si>
    <t>Bus2=4002</t>
  </si>
  <si>
    <t>Bus1=4002</t>
  </si>
  <si>
    <t>Bus2=4003</t>
  </si>
  <si>
    <t>Bus1=4003</t>
  </si>
  <si>
    <t>Bus2=4004</t>
  </si>
  <si>
    <t>Bus1=4004</t>
  </si>
  <si>
    <t>Bus2=4005</t>
  </si>
  <si>
    <t>Bus1=4005</t>
  </si>
  <si>
    <t>Bus2=4006</t>
  </si>
  <si>
    <t>Bus1=4006</t>
  </si>
  <si>
    <t>Bus2=4007</t>
  </si>
  <si>
    <t>Bus1=4007</t>
  </si>
  <si>
    <t>Bus2=4008</t>
  </si>
  <si>
    <t>Bus1=4008</t>
  </si>
  <si>
    <t>Bus2=4009</t>
  </si>
  <si>
    <t>Bus1=4009</t>
  </si>
  <si>
    <t>Bus2=4010</t>
  </si>
  <si>
    <t>Bus1=4010</t>
  </si>
  <si>
    <t>Bus2=4011</t>
  </si>
  <si>
    <t>Bus1=4011</t>
  </si>
  <si>
    <t>Bus2=4012</t>
  </si>
  <si>
    <t>Bus1=4012</t>
  </si>
  <si>
    <t>Bus2=4013</t>
  </si>
  <si>
    <t>Bus1=4013</t>
  </si>
  <si>
    <t>Bus2=4014</t>
  </si>
  <si>
    <t>Line.line_GOT_4014_4015</t>
  </si>
  <si>
    <t>Bus1=4014</t>
  </si>
  <si>
    <t>Bus2=4015</t>
  </si>
  <si>
    <t>Length=47.7251</t>
  </si>
  <si>
    <t>Line.line_GOT_4015_4016</t>
  </si>
  <si>
    <t>Bus1=4015</t>
  </si>
  <si>
    <t>Bus2=4016</t>
  </si>
  <si>
    <t>Length=30.5833</t>
  </si>
  <si>
    <t>Line.line_GOT_4016_4017</t>
  </si>
  <si>
    <t>Bus1=4016</t>
  </si>
  <si>
    <t>Bus2=4017</t>
  </si>
  <si>
    <t>Line.line_GOT_4017_4018</t>
  </si>
  <si>
    <t>Bus1=4017</t>
  </si>
  <si>
    <t>Bus2=4018</t>
  </si>
  <si>
    <t>Line.line_GOT_4018_4019</t>
  </si>
  <si>
    <t>Bus1=4018</t>
  </si>
  <si>
    <t>Bus2=4019</t>
  </si>
  <si>
    <t>Length=10.3639</t>
  </si>
  <si>
    <t>Line.line_GOT_4019_4020</t>
  </si>
  <si>
    <t>Bus1=4019</t>
  </si>
  <si>
    <t>Bus2=4020</t>
  </si>
  <si>
    <t>Length=56.5604</t>
  </si>
  <si>
    <t>Bus1=4020</t>
  </si>
  <si>
    <t>Bus2=4021</t>
  </si>
  <si>
    <t>Line.line_GOT_4021_4022</t>
  </si>
  <si>
    <t>Bus1=4021</t>
  </si>
  <si>
    <t>Bus2=4022</t>
  </si>
  <si>
    <t>Length=34.0932</t>
  </si>
  <si>
    <t>Line.line_GOT_4022_4023</t>
  </si>
  <si>
    <t>Bus1=4022</t>
  </si>
  <si>
    <t>Bus2=4023</t>
  </si>
  <si>
    <t>Length=57.7604</t>
  </si>
  <si>
    <t>Line.line_GOT_4023_4024</t>
  </si>
  <si>
    <t>Bus1=4023</t>
  </si>
  <si>
    <t>Bus2=4024</t>
  </si>
  <si>
    <t>Line.line_GOT_4024_4025</t>
  </si>
  <si>
    <t>Bus1=4024</t>
  </si>
  <si>
    <t>Bus2=4025</t>
  </si>
  <si>
    <t>Length=50.4455</t>
  </si>
  <si>
    <t>Line.line_GOT_4025_4026</t>
  </si>
  <si>
    <t>Bus1=4025</t>
  </si>
  <si>
    <t>Bus2=4026</t>
  </si>
  <si>
    <t>Length=55.6229</t>
  </si>
  <si>
    <t>Line.line_GOT_4026_4027</t>
  </si>
  <si>
    <t>Bus1=4026</t>
  </si>
  <si>
    <t>Bus2=4027</t>
  </si>
  <si>
    <t>Length=56.8651</t>
  </si>
  <si>
    <t>Line.line_GOT_4027_4028</t>
  </si>
  <si>
    <t>Bus1=4027</t>
  </si>
  <si>
    <t>Bus2=4028</t>
  </si>
  <si>
    <t>Length=70.1872</t>
  </si>
  <si>
    <t>Line.line_GOT_4028_4029</t>
  </si>
  <si>
    <t>Bus1=4028</t>
  </si>
  <si>
    <t>Bus2=4029</t>
  </si>
  <si>
    <t>Line.line_GOT_4029_4030</t>
  </si>
  <si>
    <t>Bus1=4029</t>
  </si>
  <si>
    <t>Bus2=4030</t>
  </si>
  <si>
    <t>Line.line_GOT_4030_4031</t>
  </si>
  <si>
    <t>Bus1=4030</t>
  </si>
  <si>
    <t>Bus2=4031</t>
  </si>
  <si>
    <t>Length=49.9873</t>
  </si>
  <si>
    <t>Line.line_GOT_4031_4032</t>
  </si>
  <si>
    <t>Bus1=4031</t>
  </si>
  <si>
    <t>Bus2=4032</t>
  </si>
  <si>
    <t>Length=43.3588</t>
  </si>
  <si>
    <t>Line.line_GOT_4032_4033</t>
  </si>
  <si>
    <t>Bus1=4032</t>
  </si>
  <si>
    <t>Bus2=4033</t>
  </si>
  <si>
    <t>Length=55.021</t>
  </si>
  <si>
    <t>Line.line_GOT_4033_4034</t>
  </si>
  <si>
    <t>Bus1=4033</t>
  </si>
  <si>
    <t>Bus2=4034</t>
  </si>
  <si>
    <t>Length=99.1152</t>
  </si>
  <si>
    <t>Line.line_GOT_4034_4035</t>
  </si>
  <si>
    <t>Bus1=4034</t>
  </si>
  <si>
    <t>Bus2=4035</t>
  </si>
  <si>
    <t>Length=128.386</t>
  </si>
  <si>
    <t>Line.line_GOT_4035_4036</t>
  </si>
  <si>
    <t>Bus1=4035</t>
  </si>
  <si>
    <t>Bus2=4036</t>
  </si>
  <si>
    <t>Length=118.739</t>
  </si>
  <si>
    <t>Line.line_GOT_4036_4037</t>
  </si>
  <si>
    <t>Bus1=4036</t>
  </si>
  <si>
    <t>Bus2=4037</t>
  </si>
  <si>
    <t>Length=55.5046</t>
  </si>
  <si>
    <t>Line.line_GOT_4037_4038</t>
  </si>
  <si>
    <t>Bus1=4037</t>
  </si>
  <si>
    <t>Bus2=4038</t>
  </si>
  <si>
    <t>Length=37.6276</t>
  </si>
  <si>
    <t>Line.line_GOT_4038_4039</t>
  </si>
  <si>
    <t>Bus1=4038</t>
  </si>
  <si>
    <t>Bus2=4039</t>
  </si>
  <si>
    <t>Length=54.7237</t>
  </si>
  <si>
    <t>Line.line_GOT_4039_4040</t>
  </si>
  <si>
    <t>Bus1=4039</t>
  </si>
  <si>
    <t>Bus2=4040</t>
  </si>
  <si>
    <t>Length=65.2825</t>
  </si>
  <si>
    <t>Line.line_GOT_4040_4041</t>
  </si>
  <si>
    <t>Bus1=4040</t>
  </si>
  <si>
    <t>Bus2=4041</t>
  </si>
  <si>
    <t>Length=106.535</t>
  </si>
  <si>
    <t>Line.line_GOT_4041_4042</t>
  </si>
  <si>
    <t>Bus1=4041</t>
  </si>
  <si>
    <t>Bus2=4042</t>
  </si>
  <si>
    <t>Length=95.0564</t>
  </si>
  <si>
    <t>Line.line_GOT_4042_4043</t>
  </si>
  <si>
    <t>Bus1=4042</t>
  </si>
  <si>
    <t>Bus2=4043</t>
  </si>
  <si>
    <t>Length=44.5253</t>
  </si>
  <si>
    <t>Line.line_GOT_4043_4044</t>
  </si>
  <si>
    <t>Bus1=4043</t>
  </si>
  <si>
    <t>Bus2=4044</t>
  </si>
  <si>
    <t>Length=54.5135</t>
  </si>
  <si>
    <t>Line.line_GOT_4044_4045</t>
  </si>
  <si>
    <t>Bus1=4044</t>
  </si>
  <si>
    <t>Bus2=4045</t>
  </si>
  <si>
    <t>Length=12.1615</t>
  </si>
  <si>
    <t>Line.line_GOT_4045_4046</t>
  </si>
  <si>
    <t>Bus1=4045</t>
  </si>
  <si>
    <t>Bus2=4046</t>
  </si>
  <si>
    <t>Length=52.3163</t>
  </si>
  <si>
    <t>Line.line_GOT_4046_4047</t>
  </si>
  <si>
    <t>Bus1=4046</t>
  </si>
  <si>
    <t>Bus2=4047</t>
  </si>
  <si>
    <t>Length=36.4455</t>
  </si>
  <si>
    <t>Line.line_GOT_4047_4048</t>
  </si>
  <si>
    <t>Bus1=4047</t>
  </si>
  <si>
    <t>Bus2=4048</t>
  </si>
  <si>
    <t>Length=11.9972</t>
  </si>
  <si>
    <t>Line.line_GOT_4048_4049</t>
  </si>
  <si>
    <t>Bus1=4048</t>
  </si>
  <si>
    <t>Bus2=4049</t>
  </si>
  <si>
    <t>Length=56.6942</t>
  </si>
  <si>
    <t>Line.line_GOT_4049_4050</t>
  </si>
  <si>
    <t>Bus1=4049</t>
  </si>
  <si>
    <t>Bus2=4050</t>
  </si>
  <si>
    <t>Length=101.091</t>
  </si>
  <si>
    <t>Line.line_GOT_4050_4051</t>
  </si>
  <si>
    <t>Bus1=4050</t>
  </si>
  <si>
    <t>Bus2=4051</t>
  </si>
  <si>
    <t>Length=111.234</t>
  </si>
  <si>
    <t>Line.line_GOT_4051_4052</t>
  </si>
  <si>
    <t>Bus1=4051</t>
  </si>
  <si>
    <t>Bus2=4052</t>
  </si>
  <si>
    <t>Length=61.6596</t>
  </si>
  <si>
    <t>Line.line_GOT_4052_4053</t>
  </si>
  <si>
    <t>Bus1=4052</t>
  </si>
  <si>
    <t>Bus2=4053</t>
  </si>
  <si>
    <t>Length=34.8706</t>
  </si>
  <si>
    <t>Line.line_GOT_4053_4054</t>
  </si>
  <si>
    <t>Bus1=4053</t>
  </si>
  <si>
    <t>Bus2=4054</t>
  </si>
  <si>
    <t>Length=89.6343</t>
  </si>
  <si>
    <t>Line.line_GOT_4054_4055</t>
  </si>
  <si>
    <t>Bus1=4054</t>
  </si>
  <si>
    <t>Bus2=4055</t>
  </si>
  <si>
    <t>Length=164.991</t>
  </si>
  <si>
    <t>Line.line_GOT_4055_4056</t>
  </si>
  <si>
    <t>Bus1=4055</t>
  </si>
  <si>
    <t>Bus2=4056</t>
  </si>
  <si>
    <t>Length=62.7784</t>
  </si>
  <si>
    <t>Line.line_GOT_4056_4057</t>
  </si>
  <si>
    <t>Bus1=4056</t>
  </si>
  <si>
    <t>Bus2=4057</t>
  </si>
  <si>
    <t>Length=46.9564</t>
  </si>
  <si>
    <t>Line.line_GOT_4057_4058</t>
  </si>
  <si>
    <t>Bus1=4057</t>
  </si>
  <si>
    <t>Bus2=4058</t>
  </si>
  <si>
    <t>Length=147.139</t>
  </si>
  <si>
    <t>Line.line_GOT_4058_4059</t>
  </si>
  <si>
    <t>Bus1=4058</t>
  </si>
  <si>
    <t>Bus2=4059</t>
  </si>
  <si>
    <t>Length=68.2419</t>
  </si>
  <si>
    <t>Line.line_GOT_4059_4060</t>
  </si>
  <si>
    <t>Bus1=4059</t>
  </si>
  <si>
    <t>Bus2=4060</t>
  </si>
  <si>
    <t>Length=95.9932</t>
  </si>
  <si>
    <t>Line.line_GOT_4060_4061</t>
  </si>
  <si>
    <t>Bus1=4060</t>
  </si>
  <si>
    <t>Bus2=4061</t>
  </si>
  <si>
    <t>Length=24.2236</t>
  </si>
  <si>
    <t>Line.line_GOT_4061_4062</t>
  </si>
  <si>
    <t>Bus1=4061</t>
  </si>
  <si>
    <t>Bus2=4062</t>
  </si>
  <si>
    <t>Length=66.9741</t>
  </si>
  <si>
    <t>Line.line_GOT_4062_4063</t>
  </si>
  <si>
    <t>Bus1=4062</t>
  </si>
  <si>
    <t>Bus2=4063</t>
  </si>
  <si>
    <t>Length=62.4693</t>
  </si>
  <si>
    <t>Line.line_GOT_4063_4064</t>
  </si>
  <si>
    <t>Bus1=4063</t>
  </si>
  <si>
    <t>Bus2=4064</t>
  </si>
  <si>
    <t>Length=52.3942</t>
  </si>
  <si>
    <t>Line.line_GOT_4064_4065</t>
  </si>
  <si>
    <t>Bus1=4064</t>
  </si>
  <si>
    <t>Bus2=4065</t>
  </si>
  <si>
    <t>Length=104.962</t>
  </si>
  <si>
    <t>Line.line_GOT_4065_4066</t>
  </si>
  <si>
    <t>Bus1=4065</t>
  </si>
  <si>
    <t>Bus2=4066</t>
  </si>
  <si>
    <t>Length=34.2806</t>
  </si>
  <si>
    <t>Line.line_GOT_4066_4067</t>
  </si>
  <si>
    <t>Bus1=4066</t>
  </si>
  <si>
    <t>Bus2=4067</t>
  </si>
  <si>
    <t>Length=134.521</t>
  </si>
  <si>
    <t>Line.line_GOT_4067_4068</t>
  </si>
  <si>
    <t>Bus1=4067</t>
  </si>
  <si>
    <t>Bus2=4068</t>
  </si>
  <si>
    <t>Length=99.5904</t>
  </si>
  <si>
    <t>Line.line_GOT_4068_4069</t>
  </si>
  <si>
    <t>Bus1=4068</t>
  </si>
  <si>
    <t>Bus2=4069</t>
  </si>
  <si>
    <t>Length=87.3595</t>
  </si>
  <si>
    <t>Bus1=4069</t>
  </si>
  <si>
    <t>Bus2=4070</t>
  </si>
  <si>
    <t>Line.line_GOT_4070_4071</t>
  </si>
  <si>
    <t>Bus1=4070</t>
  </si>
  <si>
    <t>Bus2=4071</t>
  </si>
  <si>
    <t>Length=88.5526</t>
  </si>
  <si>
    <t>Line.line_GOT_4071_4072</t>
  </si>
  <si>
    <t>Bus1=4071</t>
  </si>
  <si>
    <t>Bus2=4072</t>
  </si>
  <si>
    <t>Length=21.4672</t>
  </si>
  <si>
    <t>Line.line_GOT_4072_4073</t>
  </si>
  <si>
    <t>Bus1=4072</t>
  </si>
  <si>
    <t>Bus2=4073</t>
  </si>
  <si>
    <t>Length=58.4639</t>
  </si>
  <si>
    <t>Line.line_GOT_4073_4074</t>
  </si>
  <si>
    <t>Bus1=4073</t>
  </si>
  <si>
    <t>Bus2=4074</t>
  </si>
  <si>
    <t>Length=50.9675</t>
  </si>
  <si>
    <t>Line.line_GOT_4074_4075</t>
  </si>
  <si>
    <t>Bus1=4074</t>
  </si>
  <si>
    <t>Bus2=4075</t>
  </si>
  <si>
    <t>Length=75.0059</t>
  </si>
  <si>
    <t>Line.line_GOT_4075_4076</t>
  </si>
  <si>
    <t>Bus1=4075</t>
  </si>
  <si>
    <t>Bus2=4076</t>
  </si>
  <si>
    <t>Length=49.1077</t>
  </si>
  <si>
    <t>Line.line_GOT_4076_4077</t>
  </si>
  <si>
    <t>Bus1=4076</t>
  </si>
  <si>
    <t>Bus2=4077</t>
  </si>
  <si>
    <t>Length=10.845</t>
  </si>
  <si>
    <t>Line.line_GOT_4077_4078</t>
  </si>
  <si>
    <t>Bus1=4077</t>
  </si>
  <si>
    <t>Bus2=4078</t>
  </si>
  <si>
    <t>Length=217.494</t>
  </si>
  <si>
    <t>Line.line_GOT_4078_4079</t>
  </si>
  <si>
    <t>Bus1=4078</t>
  </si>
  <si>
    <t>Bus2=4079</t>
  </si>
  <si>
    <t>Length=21.1141</t>
  </si>
  <si>
    <t>Line.line_GOT_4079_4080</t>
  </si>
  <si>
    <t>Bus1=4079</t>
  </si>
  <si>
    <t>Bus2=4080</t>
  </si>
  <si>
    <t>Length=29.9062</t>
  </si>
  <si>
    <t>Line.line_GOT_4080_4081</t>
  </si>
  <si>
    <t>Bus1=4080</t>
  </si>
  <si>
    <t>Bus2=4081</t>
  </si>
  <si>
    <t>Length=19.5236</t>
  </si>
  <si>
    <t>Line.line_GOT_4001_4082</t>
  </si>
  <si>
    <t>Bus1=4001</t>
  </si>
  <si>
    <t>Bus2=4082</t>
  </si>
  <si>
    <t>Length=37.5776</t>
  </si>
  <si>
    <t>Line.line_GOT_4082_4083</t>
  </si>
  <si>
    <t>Bus1=4082</t>
  </si>
  <si>
    <t>Bus2=4083</t>
  </si>
  <si>
    <t>Length=38.7226</t>
  </si>
  <si>
    <t>Line.line_GOT_4083_4084</t>
  </si>
  <si>
    <t>Bus1=4083</t>
  </si>
  <si>
    <t>Bus2=4084</t>
  </si>
  <si>
    <t>Length=61.5634</t>
  </si>
  <si>
    <t>Line.line_GOT_4084_4085</t>
  </si>
  <si>
    <t>Bus1=4084</t>
  </si>
  <si>
    <t>Bus2=4085</t>
  </si>
  <si>
    <t>Length=57.6055</t>
  </si>
  <si>
    <t>Line.line_GOT_4085_4086</t>
  </si>
  <si>
    <t>Bus1=4085</t>
  </si>
  <si>
    <t>Bus2=4086</t>
  </si>
  <si>
    <t>Length=64.8117</t>
  </si>
  <si>
    <t>Line.line_GOT_4086_4087</t>
  </si>
  <si>
    <t>Bus1=4086</t>
  </si>
  <si>
    <t>Bus2=4087</t>
  </si>
  <si>
    <t>Length=34.0882</t>
  </si>
  <si>
    <t>Line.line_GOT_4087_4088</t>
  </si>
  <si>
    <t>Bus1=4087</t>
  </si>
  <si>
    <t>Bus2=4088</t>
  </si>
  <si>
    <t>Length=67.5601</t>
  </si>
  <si>
    <t>Line.line_GOT_4088_4089</t>
  </si>
  <si>
    <t>Bus1=4088</t>
  </si>
  <si>
    <t>Bus2=4089</t>
  </si>
  <si>
    <t>Length=45.2499</t>
  </si>
  <si>
    <t>Line.line_GOT_4089_4090</t>
  </si>
  <si>
    <t>Bus1=4089</t>
  </si>
  <si>
    <t>Bus2=4090</t>
  </si>
  <si>
    <t>Length=48.2289</t>
  </si>
  <si>
    <t>Line.line_GOT_4090_4091</t>
  </si>
  <si>
    <t>Bus1=4090</t>
  </si>
  <si>
    <t>Bus2=4091</t>
  </si>
  <si>
    <t>Length=50.5022</t>
  </si>
  <si>
    <t>Line.line_GOT_4091_4092</t>
  </si>
  <si>
    <t>Bus1=4091</t>
  </si>
  <si>
    <t>Bus2=4092</t>
  </si>
  <si>
    <t>Length=55.6845</t>
  </si>
  <si>
    <t>Line.line_GOT_4092_4093</t>
  </si>
  <si>
    <t>Bus1=4092</t>
  </si>
  <si>
    <t>Bus2=4093</t>
  </si>
  <si>
    <t>Length=23.6606</t>
  </si>
  <si>
    <t>Line.line_GOT_4093_4094</t>
  </si>
  <si>
    <t>Bus1=4093</t>
  </si>
  <si>
    <t>Bus2=4094</t>
  </si>
  <si>
    <t>Length=45.8145</t>
  </si>
  <si>
    <t>Line.line_GOT_4094_4095</t>
  </si>
  <si>
    <t>Bus1=4094</t>
  </si>
  <si>
    <t>Bus2=4095</t>
  </si>
  <si>
    <t>Length=25.264</t>
  </si>
  <si>
    <t>Line.line_GOT_4095_4096</t>
  </si>
  <si>
    <t>Bus1=4095</t>
  </si>
  <si>
    <t>Bus2=4096</t>
  </si>
  <si>
    <t>Length=12.8569</t>
  </si>
  <si>
    <t>Line.line_GOT_4096_4097</t>
  </si>
  <si>
    <t>Bus1=4096</t>
  </si>
  <si>
    <t>Bus2=4097</t>
  </si>
  <si>
    <t>Length=28.426</t>
  </si>
  <si>
    <t>Line.line_GOT_4097_4098</t>
  </si>
  <si>
    <t>Bus1=4097</t>
  </si>
  <si>
    <t>Bus2=4098</t>
  </si>
  <si>
    <t>Length=28.0868</t>
  </si>
  <si>
    <t>Line.line_GOT_4098_4099</t>
  </si>
  <si>
    <t>Bus1=4098</t>
  </si>
  <si>
    <t>Bus2=4099</t>
  </si>
  <si>
    <t>Length=72.86</t>
  </si>
  <si>
    <t>Line.line_GOT_4099_4100</t>
  </si>
  <si>
    <t>Bus1=4099</t>
  </si>
  <si>
    <t>Bus2=4100</t>
  </si>
  <si>
    <t>Length=43.3502</t>
  </si>
  <si>
    <t>Line.line_GOT_4100_4101</t>
  </si>
  <si>
    <t>Bus1=4100</t>
  </si>
  <si>
    <t>Bus2=4101</t>
  </si>
  <si>
    <t>Length=41.3582</t>
  </si>
  <si>
    <t>Bus1=4101</t>
  </si>
  <si>
    <t>Bus2=4102</t>
  </si>
  <si>
    <t>Line.line_GOT_4102_4103</t>
  </si>
  <si>
    <t>Bus1=4102</t>
  </si>
  <si>
    <t>Bus2=4103</t>
  </si>
  <si>
    <t>Length=2.5807</t>
  </si>
  <si>
    <t>Bus1=4103</t>
  </si>
  <si>
    <t>Bus2=4104</t>
  </si>
  <si>
    <t>Line.line_GOT_4104_4105</t>
  </si>
  <si>
    <t>Bus1=4104</t>
  </si>
  <si>
    <t>Bus2=4105</t>
  </si>
  <si>
    <t>Length=61.472</t>
  </si>
  <si>
    <t>Line.line_GOT_4105_4106</t>
  </si>
  <si>
    <t>Bus1=4105</t>
  </si>
  <si>
    <t>Bus2=4106</t>
  </si>
  <si>
    <t>Length=53.2526</t>
  </si>
  <si>
    <t>Line.line_GOT_4106_4107</t>
  </si>
  <si>
    <t>Bus1=4106</t>
  </si>
  <si>
    <t>Bus2=4107</t>
  </si>
  <si>
    <t>Length=7.60139</t>
  </si>
  <si>
    <t>Line.line_GOT_4107_4108</t>
  </si>
  <si>
    <t>Bus1=4107</t>
  </si>
  <si>
    <t>Bus2=4108</t>
  </si>
  <si>
    <t>Length=56.1747</t>
  </si>
  <si>
    <t>Line.line_GOT_4108_4109</t>
  </si>
  <si>
    <t>Bus1=4108</t>
  </si>
  <si>
    <t>Bus2=4109</t>
  </si>
  <si>
    <t>Length=107.062</t>
  </si>
  <si>
    <t>Line.line_GOT_4110_4111</t>
  </si>
  <si>
    <t>Bus1=4110</t>
  </si>
  <si>
    <t>Bus2=4111</t>
  </si>
  <si>
    <t>Length=15.9807</t>
  </si>
  <si>
    <t>Line.line_GOT_4111_4112</t>
  </si>
  <si>
    <t>Bus1=4111</t>
  </si>
  <si>
    <t>Bus2=4112</t>
  </si>
  <si>
    <t>Length=26.7761</t>
  </si>
  <si>
    <t>Line.line_GOT_4112_4113</t>
  </si>
  <si>
    <t>Bus1=4112</t>
  </si>
  <si>
    <t>Bus2=4113</t>
  </si>
  <si>
    <t>Length=26.7697</t>
  </si>
  <si>
    <t>Line.line_GOT_4113_4114</t>
  </si>
  <si>
    <t>Bus1=4113</t>
  </si>
  <si>
    <t>Bus2=4114</t>
  </si>
  <si>
    <t>Length=16.9533</t>
  </si>
  <si>
    <t>Line.line_GOT_4114_4115</t>
  </si>
  <si>
    <t>Bus1=4114</t>
  </si>
  <si>
    <t>Bus2=4115</t>
  </si>
  <si>
    <t>Length=41.6712</t>
  </si>
  <si>
    <t>Line.line_GOT_4082_4116</t>
  </si>
  <si>
    <t>Bus2=4116</t>
  </si>
  <si>
    <t>Length=33.8653</t>
  </si>
  <si>
    <t>Line.line_GOT_4116_4117</t>
  </si>
  <si>
    <t>Bus1=4116</t>
  </si>
  <si>
    <t>Bus2=4117</t>
  </si>
  <si>
    <t>Length=33.0085</t>
  </si>
  <si>
    <t>Line.line_GOT_4117_4118</t>
  </si>
  <si>
    <t>Bus1=4117</t>
  </si>
  <si>
    <t>Bus2=4118</t>
  </si>
  <si>
    <t>Length=31.5487</t>
  </si>
  <si>
    <t>Line.line_GOT_4118_4119</t>
  </si>
  <si>
    <t>Bus1=4118</t>
  </si>
  <si>
    <t>Bus2=4119</t>
  </si>
  <si>
    <t>Length=21.3417</t>
  </si>
  <si>
    <t>Line.line_GOT_4119_4120</t>
  </si>
  <si>
    <t>Bus1=4119</t>
  </si>
  <si>
    <t>Bus2=4120</t>
  </si>
  <si>
    <t>Length=5.19395</t>
  </si>
  <si>
    <t>Line.line_GOT_4120_4121</t>
  </si>
  <si>
    <t>Bus1=4120</t>
  </si>
  <si>
    <t>Bus2=4121</t>
  </si>
  <si>
    <t>Length=31.8487</t>
  </si>
  <si>
    <t>Line.line_GOT_4121_4122</t>
  </si>
  <si>
    <t>Bus1=4121</t>
  </si>
  <si>
    <t>Bus2=4122</t>
  </si>
  <si>
    <t>Length=13.8539</t>
  </si>
  <si>
    <t>Line.line_GOT_4122_4123</t>
  </si>
  <si>
    <t>Bus1=4122</t>
  </si>
  <si>
    <t>Bus2=4123</t>
  </si>
  <si>
    <t>Length=31.7726</t>
  </si>
  <si>
    <t>Line.line_GOT_4123_4124</t>
  </si>
  <si>
    <t>Bus1=4123</t>
  </si>
  <si>
    <t>Bus2=4124</t>
  </si>
  <si>
    <t>Length=58.9962</t>
  </si>
  <si>
    <t>Line.line_GOT_4124_4144</t>
  </si>
  <si>
    <t>Bus1=4124</t>
  </si>
  <si>
    <t>Bus2=4144</t>
  </si>
  <si>
    <t>Length=57.1097</t>
  </si>
  <si>
    <t>Line.line_GOT_4144_4125</t>
  </si>
  <si>
    <t>Bus1=4144</t>
  </si>
  <si>
    <t>Bus2=4125</t>
  </si>
  <si>
    <t>Length=27.3786</t>
  </si>
  <si>
    <t>Line.line_GOT_4125_4126</t>
  </si>
  <si>
    <t>Bus1=4125</t>
  </si>
  <si>
    <t>Bus2=4126</t>
  </si>
  <si>
    <t>Length=38.7741</t>
  </si>
  <si>
    <t>Line.line_GOT_4126_4127</t>
  </si>
  <si>
    <t>Bus1=4126</t>
  </si>
  <si>
    <t>Bus2=4127</t>
  </si>
  <si>
    <t>Length=9.11912</t>
  </si>
  <si>
    <t>Line.line_GOT_4127_4128</t>
  </si>
  <si>
    <t>Bus1=4127</t>
  </si>
  <si>
    <t>Bus2=4128</t>
  </si>
  <si>
    <t>Length=21.0817</t>
  </si>
  <si>
    <t>Line.line_GOT_4128_4129</t>
  </si>
  <si>
    <t>Bus1=4128</t>
  </si>
  <si>
    <t>Bus2=4129</t>
  </si>
  <si>
    <t>Length=25.0254</t>
  </si>
  <si>
    <t>Line.line_GOT_4129_4130</t>
  </si>
  <si>
    <t>Bus1=4129</t>
  </si>
  <si>
    <t>Bus2=4130</t>
  </si>
  <si>
    <t>Length=21.9546</t>
  </si>
  <si>
    <t>Line.line_GOT_4131_4132</t>
  </si>
  <si>
    <t>Bus1=4131</t>
  </si>
  <si>
    <t>Bus2=4132</t>
  </si>
  <si>
    <t>Length=18.0368</t>
  </si>
  <si>
    <t>Line.line_GOT_4132_4133</t>
  </si>
  <si>
    <t>Bus1=4132</t>
  </si>
  <si>
    <t>Bus2=4133</t>
  </si>
  <si>
    <t>Length=4</t>
  </si>
  <si>
    <t>Line.line_GOT_4133_4134</t>
  </si>
  <si>
    <t>Bus1=4133</t>
  </si>
  <si>
    <t>Bus2=4134</t>
  </si>
  <si>
    <t>Length=31.3587</t>
  </si>
  <si>
    <t>Line.line_GOT_4134_4135</t>
  </si>
  <si>
    <t>Bus1=4134</t>
  </si>
  <si>
    <t>Bus2=4135</t>
  </si>
  <si>
    <t>Length=47.7116</t>
  </si>
  <si>
    <t>Line.line_GOT_4135_4136</t>
  </si>
  <si>
    <t>Bus1=4135</t>
  </si>
  <si>
    <t>Bus2=4136</t>
  </si>
  <si>
    <t>Length=26.8882</t>
  </si>
  <si>
    <t>Line.line_GOT_4136_4137</t>
  </si>
  <si>
    <t>Bus1=4136</t>
  </si>
  <si>
    <t>Bus2=4137</t>
  </si>
  <si>
    <t>Length=28.1893</t>
  </si>
  <si>
    <t>Line.line_GOT_4137_4138</t>
  </si>
  <si>
    <t>Bus1=4137</t>
  </si>
  <si>
    <t>Bus2=4138</t>
  </si>
  <si>
    <t>Length=42.4989</t>
  </si>
  <si>
    <t>Line.line_GOT_4138_4139</t>
  </si>
  <si>
    <t>Bus1=4138</t>
  </si>
  <si>
    <t>Bus2=4139</t>
  </si>
  <si>
    <t>Length=44.2084</t>
  </si>
  <si>
    <t>Line.line_GOT_4139_4140</t>
  </si>
  <si>
    <t>Bus1=4139</t>
  </si>
  <si>
    <t>Bus2=4140</t>
  </si>
  <si>
    <t>Length=22.7208</t>
  </si>
  <si>
    <t>Line.line_GOT_4140_4141</t>
  </si>
  <si>
    <t>Bus1=4140</t>
  </si>
  <si>
    <t>Bus2=4141</t>
  </si>
  <si>
    <t>Length=66.115</t>
  </si>
  <si>
    <t>Line.line_GOT_4141_4142</t>
  </si>
  <si>
    <t>Bus1=4141</t>
  </si>
  <si>
    <t>Bus2=4142</t>
  </si>
  <si>
    <t>Length=69.4805</t>
  </si>
  <si>
    <t>Line.line_GOT_4142_4143</t>
  </si>
  <si>
    <t>Bus1=4142</t>
  </si>
  <si>
    <t>Bus2=4143</t>
  </si>
  <si>
    <t>Length=25.3493</t>
  </si>
  <si>
    <t>Line.line_GOT_4144_4145</t>
  </si>
  <si>
    <t>Bus2=4145</t>
  </si>
  <si>
    <t>Length=60.3537</t>
  </si>
  <si>
    <t>Line.line_GOT_4145_4146</t>
  </si>
  <si>
    <t>Bus1=4145</t>
  </si>
  <si>
    <t>Bus2=4146</t>
  </si>
  <si>
    <t>Length=35.5776</t>
  </si>
  <si>
    <t>Line.line_GOT_4146_4147</t>
  </si>
  <si>
    <t>Bus1=4146</t>
  </si>
  <si>
    <t>Bus2=4147</t>
  </si>
  <si>
    <t>Length=36.781</t>
  </si>
  <si>
    <t>Line.line_GOT_4130_4131</t>
  </si>
  <si>
    <t>Bus1=4130</t>
  </si>
  <si>
    <t>Bus2=4131</t>
  </si>
  <si>
    <t>Length=43.634</t>
  </si>
  <si>
    <t>Bus2=5001</t>
  </si>
  <si>
    <t>Linecode=3p_11kV_300_XLPE_Al_u</t>
  </si>
  <si>
    <t>Bus1=5001</t>
  </si>
  <si>
    <t>Bus2=5002</t>
  </si>
  <si>
    <t>Bus1=5002</t>
  </si>
  <si>
    <t>Bus2=5003</t>
  </si>
  <si>
    <t>Bus1=5003</t>
  </si>
  <si>
    <t>Bus2=5004</t>
  </si>
  <si>
    <t>Bus1=5004</t>
  </si>
  <si>
    <t>Bus2=5005</t>
  </si>
  <si>
    <t>Line.line_ICH_5005_5006</t>
  </si>
  <si>
    <t>Bus1=5005</t>
  </si>
  <si>
    <t>Bus2=5006</t>
  </si>
  <si>
    <t>Length=7.08452</t>
  </si>
  <si>
    <t>Bus1=5006</t>
  </si>
  <si>
    <t>Bus2=5007</t>
  </si>
  <si>
    <t>Bus1=5007</t>
  </si>
  <si>
    <t>Bus2=5008</t>
  </si>
  <si>
    <t>Bus1=5008</t>
  </si>
  <si>
    <t>Bus2=5009</t>
  </si>
  <si>
    <t>Line.line_ICH_5009_5010</t>
  </si>
  <si>
    <t>Bus1=5009</t>
  </si>
  <si>
    <t>Bus2=5010</t>
  </si>
  <si>
    <t>Length=4.27564</t>
  </si>
  <si>
    <t>Bus1=5010</t>
  </si>
  <si>
    <t>Bus2=5011</t>
  </si>
  <si>
    <t>Bus1=5011</t>
  </si>
  <si>
    <t>Bus2=5012</t>
  </si>
  <si>
    <t>Bus1=5012</t>
  </si>
  <si>
    <t>Bus2=5013</t>
  </si>
  <si>
    <t>Bus1=5013</t>
  </si>
  <si>
    <t>Bus2=5014</t>
  </si>
  <si>
    <t>Bus1=5014</t>
  </si>
  <si>
    <t>Bus2=5015</t>
  </si>
  <si>
    <t>Bus1=5015</t>
  </si>
  <si>
    <t>Bus2=5016</t>
  </si>
  <si>
    <t>Bus1=5016</t>
  </si>
  <si>
    <t>Bus2=5017</t>
  </si>
  <si>
    <t>Bus1=5017</t>
  </si>
  <si>
    <t>Bus2=5029</t>
  </si>
  <si>
    <t>Line.line_ICH_5029_5018</t>
  </si>
  <si>
    <t>Bus1=5029</t>
  </si>
  <si>
    <t>Bus2=5018</t>
  </si>
  <si>
    <t>Length=7.35321</t>
  </si>
  <si>
    <t>Bus1=5018</t>
  </si>
  <si>
    <t>Bus2=5019</t>
  </si>
  <si>
    <t>Line.line_ICH_5019_5020</t>
  </si>
  <si>
    <t>Bus1=5019</t>
  </si>
  <si>
    <t>Bus2=5020</t>
  </si>
  <si>
    <t>Length=7.76423</t>
  </si>
  <si>
    <t>Line.line_ICH_5020_5021</t>
  </si>
  <si>
    <t>Bus1=5020</t>
  </si>
  <si>
    <t>Bus2=5021</t>
  </si>
  <si>
    <t>Length=10.1232</t>
  </si>
  <si>
    <t>Line.line_ICH_5021_5022</t>
  </si>
  <si>
    <t>Bus1=5021</t>
  </si>
  <si>
    <t>Bus2=5022</t>
  </si>
  <si>
    <t>Length=15.1359</t>
  </si>
  <si>
    <t>Line.line_ICH_5022_5023</t>
  </si>
  <si>
    <t>Bus1=5022</t>
  </si>
  <si>
    <t>Bus2=5023</t>
  </si>
  <si>
    <t>Length=15.6483</t>
  </si>
  <si>
    <t>Line.line_ICH_5023_5024</t>
  </si>
  <si>
    <t>Bus1=5023</t>
  </si>
  <si>
    <t>Bus2=5024</t>
  </si>
  <si>
    <t>Length=26.3209</t>
  </si>
  <si>
    <t>Line.line_ICH_5024_5025</t>
  </si>
  <si>
    <t>Bus1=5024</t>
  </si>
  <si>
    <t>Bus2=5025</t>
  </si>
  <si>
    <t>Length=29.0166</t>
  </si>
  <si>
    <t>Line.line_ICH_5025_5026</t>
  </si>
  <si>
    <t>Bus1=5025</t>
  </si>
  <si>
    <t>Bus2=5026</t>
  </si>
  <si>
    <t>Length=28.142</t>
  </si>
  <si>
    <t>Bus1=5026</t>
  </si>
  <si>
    <t>Bus2=5027</t>
  </si>
  <si>
    <t>Bus1=5027</t>
  </si>
  <si>
    <t>Bus2=5028</t>
  </si>
  <si>
    <t>Bus2=5030</t>
  </si>
  <si>
    <t>Line.line_ICH_5030_5031</t>
  </si>
  <si>
    <t>Bus1=5030</t>
  </si>
  <si>
    <t>Bus2=5031</t>
  </si>
  <si>
    <t>Length=4.93588</t>
  </si>
  <si>
    <t>Line.line_ICH_5031_5032</t>
  </si>
  <si>
    <t>Bus1=5031</t>
  </si>
  <si>
    <t>Bus2=5032</t>
  </si>
  <si>
    <t>Length=6.66576</t>
  </si>
  <si>
    <t>Bus2=6009</t>
  </si>
  <si>
    <t>Linecode=3p_11kV_120_XLPE_Al_u</t>
  </si>
  <si>
    <t>Line.line_IM1_6009_6010</t>
  </si>
  <si>
    <t>Bus1=6009</t>
  </si>
  <si>
    <t>Bus2=6010</t>
  </si>
  <si>
    <t>Length=15.2009</t>
  </si>
  <si>
    <t>Line.line_IM1_6010_6011</t>
  </si>
  <si>
    <t>Bus1=6010</t>
  </si>
  <si>
    <t>Bus2=6011</t>
  </si>
  <si>
    <t>Length=40.5824</t>
  </si>
  <si>
    <t>Line.line_IM1_6011_6012</t>
  </si>
  <si>
    <t>Bus1=6011</t>
  </si>
  <si>
    <t>Bus2=6012</t>
  </si>
  <si>
    <t>Length=22.7778</t>
  </si>
  <si>
    <t>Line.line_IM1_6012_6013</t>
  </si>
  <si>
    <t>Bus1=6012</t>
  </si>
  <si>
    <t>Bus2=6013</t>
  </si>
  <si>
    <t>Length=26.1889</t>
  </si>
  <si>
    <t>Line.line_IM1_6013_6014</t>
  </si>
  <si>
    <t>Bus1=6013</t>
  </si>
  <si>
    <t>Bus2=6014</t>
  </si>
  <si>
    <t>Length=13.8673</t>
  </si>
  <si>
    <t>Line.line_IM1_6014_6015</t>
  </si>
  <si>
    <t>Bus1=6014</t>
  </si>
  <si>
    <t>Bus2=6015</t>
  </si>
  <si>
    <t>Length=4.95291</t>
  </si>
  <si>
    <t>Line.line_IM1_6015_6016</t>
  </si>
  <si>
    <t>Bus1=6015</t>
  </si>
  <si>
    <t>Bus2=6016</t>
  </si>
  <si>
    <t>Length=15.6338</t>
  </si>
  <si>
    <t>Line.line_IM1_6016_6017</t>
  </si>
  <si>
    <t>Bus1=6016</t>
  </si>
  <si>
    <t>Bus2=6017</t>
  </si>
  <si>
    <t>Length=20.8578</t>
  </si>
  <si>
    <t>Line.line_IM1_6017_6018</t>
  </si>
  <si>
    <t>Bus1=6017</t>
  </si>
  <si>
    <t>Bus2=6018</t>
  </si>
  <si>
    <t>Length=18.1047</t>
  </si>
  <si>
    <t>Line.line_IM1_6018_6019</t>
  </si>
  <si>
    <t>Bus1=6018</t>
  </si>
  <si>
    <t>Bus2=6019</t>
  </si>
  <si>
    <t>Length=10.4226</t>
  </si>
  <si>
    <t>Line.line_IM1_6019_6020</t>
  </si>
  <si>
    <t>Bus1=6019</t>
  </si>
  <si>
    <t>Bus2=6020</t>
  </si>
  <si>
    <t>Length=8.74668</t>
  </si>
  <si>
    <t>Line.line_IM1_6020_6021</t>
  </si>
  <si>
    <t>Bus1=6020</t>
  </si>
  <si>
    <t>Bus2=6021</t>
  </si>
  <si>
    <t>Length=14.859</t>
  </si>
  <si>
    <t>Line.line_IM1_6021_6070</t>
  </si>
  <si>
    <t>Bus1=6021</t>
  </si>
  <si>
    <t>Bus2=6070</t>
  </si>
  <si>
    <t>Length=15.2431</t>
  </si>
  <si>
    <t>Line.line_IM1_6070_6022</t>
  </si>
  <si>
    <t>Bus1=6070</t>
  </si>
  <si>
    <t>Bus2=6022</t>
  </si>
  <si>
    <t>Length=4.48618</t>
  </si>
  <si>
    <t>Line.line_IM1_6022_6023</t>
  </si>
  <si>
    <t>Bus1=6022</t>
  </si>
  <si>
    <t>Bus2=6023</t>
  </si>
  <si>
    <t>Length=12.7212</t>
  </si>
  <si>
    <t>Line.line_IM1_6023_6024</t>
  </si>
  <si>
    <t>Bus1=6023</t>
  </si>
  <si>
    <t>Bus2=6024</t>
  </si>
  <si>
    <t>Length=16.9466</t>
  </si>
  <si>
    <t>Line.line_IM1_6024_6025</t>
  </si>
  <si>
    <t>Bus1=6024</t>
  </si>
  <si>
    <t>Bus2=6025</t>
  </si>
  <si>
    <t>Length=22.155</t>
  </si>
  <si>
    <t>Line.line_IM1_6025_6026</t>
  </si>
  <si>
    <t>Bus1=6025</t>
  </si>
  <si>
    <t>Bus2=6026</t>
  </si>
  <si>
    <t>Length=14.5567</t>
  </si>
  <si>
    <t>Line.line_IM1_6026_6027</t>
  </si>
  <si>
    <t>Bus1=6026</t>
  </si>
  <si>
    <t>Bus2=6027</t>
  </si>
  <si>
    <t>Length=27.0964</t>
  </si>
  <si>
    <t>Line.line_IM1_6027_6028</t>
  </si>
  <si>
    <t>Bus1=6027</t>
  </si>
  <si>
    <t>Bus2=6028</t>
  </si>
  <si>
    <t>Length=13.3458</t>
  </si>
  <si>
    <t>Line.line_IM1_6028_6029</t>
  </si>
  <si>
    <t>Bus1=6028</t>
  </si>
  <si>
    <t>Bus2=6029</t>
  </si>
  <si>
    <t>Length=15.1866</t>
  </si>
  <si>
    <t>Line.line_IM1_6029_6030</t>
  </si>
  <si>
    <t>Bus1=6029</t>
  </si>
  <si>
    <t>Bus2=6030</t>
  </si>
  <si>
    <t>Length=16.698</t>
  </si>
  <si>
    <t>Line.line_IM1_6030_6031</t>
  </si>
  <si>
    <t>Bus1=6030</t>
  </si>
  <si>
    <t>Bus2=6031</t>
  </si>
  <si>
    <t>Length=9.35374</t>
  </si>
  <si>
    <t>Line.line_IM1_6031_6032</t>
  </si>
  <si>
    <t>Bus1=6031</t>
  </si>
  <si>
    <t>Bus2=6032</t>
  </si>
  <si>
    <t>Length=13.79</t>
  </si>
  <si>
    <t>Line.line_IM1_6032_6033</t>
  </si>
  <si>
    <t>Bus1=6032</t>
  </si>
  <si>
    <t>Bus2=6033</t>
  </si>
  <si>
    <t>Length=9.90354</t>
  </si>
  <si>
    <t>Line.line_IM1_6033_6034</t>
  </si>
  <si>
    <t>Bus1=6033</t>
  </si>
  <si>
    <t>Bus2=6034</t>
  </si>
  <si>
    <t>Length=8.11223</t>
  </si>
  <si>
    <t>Line.line_IM1_6034_6035</t>
  </si>
  <si>
    <t>Bus1=6034</t>
  </si>
  <si>
    <t>Bus2=6035</t>
  </si>
  <si>
    <t>Length=11.1456</t>
  </si>
  <si>
    <t>Line.line_IM1_6035_6036</t>
  </si>
  <si>
    <t>Bus1=6035</t>
  </si>
  <si>
    <t>Bus2=6036</t>
  </si>
  <si>
    <t>Length=16.1935</t>
  </si>
  <si>
    <t>Line.line_IM1_6036_6037</t>
  </si>
  <si>
    <t>Bus1=6036</t>
  </si>
  <si>
    <t>Bus2=6037</t>
  </si>
  <si>
    <t>Length=19.5918</t>
  </si>
  <si>
    <t>Line.line_IM1_6037_6038</t>
  </si>
  <si>
    <t>Bus1=6037</t>
  </si>
  <si>
    <t>Bus2=6038</t>
  </si>
  <si>
    <t>Length=7.99244</t>
  </si>
  <si>
    <t>Line.line_IM1_6038_6039</t>
  </si>
  <si>
    <t>Bus1=6038</t>
  </si>
  <si>
    <t>Bus2=6039</t>
  </si>
  <si>
    <t>Length=13.2802</t>
  </si>
  <si>
    <t>Line.line_IM1_6039_6040</t>
  </si>
  <si>
    <t>Bus1=6039</t>
  </si>
  <si>
    <t>Bus2=6040</t>
  </si>
  <si>
    <t>Length=29.0342</t>
  </si>
  <si>
    <t>Line.line_IM1_6040_6041</t>
  </si>
  <si>
    <t>Bus1=6040</t>
  </si>
  <si>
    <t>Bus2=6041</t>
  </si>
  <si>
    <t>Length=14.6218</t>
  </si>
  <si>
    <t>Line.line_IM1_6041_6042</t>
  </si>
  <si>
    <t>Bus1=6041</t>
  </si>
  <si>
    <t>Bus2=6042</t>
  </si>
  <si>
    <t>Length=13.7359</t>
  </si>
  <si>
    <t>Line.line_IM1_6042_6043</t>
  </si>
  <si>
    <t>Bus1=6042</t>
  </si>
  <si>
    <t>Bus2=6043</t>
  </si>
  <si>
    <t>Length=9.90361</t>
  </si>
  <si>
    <t>Bus1=6043</t>
  </si>
  <si>
    <t>Bus2=6044</t>
  </si>
  <si>
    <t>Bus1=6044</t>
  </si>
  <si>
    <t>Bus2=6045</t>
  </si>
  <si>
    <t>Line.line_IM1_6045_6046</t>
  </si>
  <si>
    <t>Bus1=6045</t>
  </si>
  <si>
    <t>Bus2=6046</t>
  </si>
  <si>
    <t>Length=31.7297</t>
  </si>
  <si>
    <t>Line.line_IM1_6046_6047</t>
  </si>
  <si>
    <t>Bus1=6046</t>
  </si>
  <si>
    <t>Bus2=6047</t>
  </si>
  <si>
    <t>Length=14.279</t>
  </si>
  <si>
    <t>Line.line_IM1_6047_6048</t>
  </si>
  <si>
    <t>Bus1=6047</t>
  </si>
  <si>
    <t>Bus2=6048</t>
  </si>
  <si>
    <t>Length=23.7563</t>
  </si>
  <si>
    <t>Line.line_IM1_6048_6049</t>
  </si>
  <si>
    <t>Bus1=6048</t>
  </si>
  <si>
    <t>Bus2=6049</t>
  </si>
  <si>
    <t>Length=17.7219</t>
  </si>
  <si>
    <t>Line.line_IM1_6049_6050</t>
  </si>
  <si>
    <t>Bus1=6049</t>
  </si>
  <si>
    <t>Bus2=6050</t>
  </si>
  <si>
    <t>Length=21.7538</t>
  </si>
  <si>
    <t>Line.line_IM1_6050_6051</t>
  </si>
  <si>
    <t>Bus1=6050</t>
  </si>
  <si>
    <t>Bus2=6051</t>
  </si>
  <si>
    <t>Length=13.8141</t>
  </si>
  <si>
    <t>Line.line_IM1_6051_6052</t>
  </si>
  <si>
    <t>Bus1=6051</t>
  </si>
  <si>
    <t>Bus2=6052</t>
  </si>
  <si>
    <t>Length=23.9281</t>
  </si>
  <si>
    <t>Line.line_IM1_6052_6053</t>
  </si>
  <si>
    <t>Bus1=6052</t>
  </si>
  <si>
    <t>Bus2=6053</t>
  </si>
  <si>
    <t>Length=23.4645</t>
  </si>
  <si>
    <t>Line.line_IM1_6053_6054</t>
  </si>
  <si>
    <t>Bus1=6053</t>
  </si>
  <si>
    <t>Bus2=6054</t>
  </si>
  <si>
    <t>Length=12.9246</t>
  </si>
  <si>
    <t>Line.line_IM1_6054_6055</t>
  </si>
  <si>
    <t>Bus1=6054</t>
  </si>
  <si>
    <t>Bus2=6055</t>
  </si>
  <si>
    <t>Length=10.7738</t>
  </si>
  <si>
    <t>Line.line_IM1_6055_6056</t>
  </si>
  <si>
    <t>Bus1=6055</t>
  </si>
  <si>
    <t>Bus2=6056</t>
  </si>
  <si>
    <t>Length=292.068</t>
  </si>
  <si>
    <t>Line.line_IM1_6056_6057</t>
  </si>
  <si>
    <t>Bus1=6056</t>
  </si>
  <si>
    <t>Bus2=6057</t>
  </si>
  <si>
    <t>Length=351.948</t>
  </si>
  <si>
    <t>Line.line_IM1_6057_6058</t>
  </si>
  <si>
    <t>Bus1=6057</t>
  </si>
  <si>
    <t>Bus2=6058</t>
  </si>
  <si>
    <t>Length=30.8433</t>
  </si>
  <si>
    <t>Line.line_IM1_6070_6071</t>
  </si>
  <si>
    <t>Bus2=6071</t>
  </si>
  <si>
    <t>Length=23.7745</t>
  </si>
  <si>
    <t>Line.line_IM1_6071_6072</t>
  </si>
  <si>
    <t>Bus1=6071</t>
  </si>
  <si>
    <t>Bus2=6072</t>
  </si>
  <si>
    <t>Length=8.3989</t>
  </si>
  <si>
    <t>Line.line_IM1_6072_6073</t>
  </si>
  <si>
    <t>Bus1=6072</t>
  </si>
  <si>
    <t>Bus2=6073</t>
  </si>
  <si>
    <t>Length=13.5576</t>
  </si>
  <si>
    <t>Line.line_IM1_6058_6059</t>
  </si>
  <si>
    <t>Bus1=6058</t>
  </si>
  <si>
    <t>Bus2=6059</t>
  </si>
  <si>
    <t>Length=53.5347</t>
  </si>
  <si>
    <t>Line.line_IM1_6059_6060</t>
  </si>
  <si>
    <t>Bus1=6059</t>
  </si>
  <si>
    <t>Bus2=6060</t>
  </si>
  <si>
    <t>Length=70.6359</t>
  </si>
  <si>
    <t>Bus1=6060</t>
  </si>
  <si>
    <t>Bus2=6061</t>
  </si>
  <si>
    <t>Bus1=6061</t>
  </si>
  <si>
    <t>Bus2=6062</t>
  </si>
  <si>
    <t>Bus1=6062</t>
  </si>
  <si>
    <t>Bus2=6063</t>
  </si>
  <si>
    <t>Line.line_IM1_6063_6064</t>
  </si>
  <si>
    <t>Bus1=6063</t>
  </si>
  <si>
    <t>Bus2=6064</t>
  </si>
  <si>
    <t>Length=55.8597</t>
  </si>
  <si>
    <t>Line.line_IM1_6064_6065</t>
  </si>
  <si>
    <t>Bus1=6064</t>
  </si>
  <si>
    <t>Bus2=6065</t>
  </si>
  <si>
    <t>Length=37.0387</t>
  </si>
  <si>
    <t>Line.line_IM1_6065_6066</t>
  </si>
  <si>
    <t>Bus1=6065</t>
  </si>
  <si>
    <t>Bus2=6066</t>
  </si>
  <si>
    <t>Length=35.9003</t>
  </si>
  <si>
    <t>Bus1=6066</t>
  </si>
  <si>
    <t>Bus2=6067</t>
  </si>
  <si>
    <t>Line.line_IM1_6067_6068</t>
  </si>
  <si>
    <t>Bus1=6067</t>
  </si>
  <si>
    <t>Bus2=6068</t>
  </si>
  <si>
    <t>Length=106.942</t>
  </si>
  <si>
    <t>Line.line_IM1_6068_6069</t>
  </si>
  <si>
    <t>Bus1=6068</t>
  </si>
  <si>
    <t>Bus2=6069</t>
  </si>
  <si>
    <t>Length=2.12828</t>
  </si>
  <si>
    <t>Bus1=6069</t>
  </si>
  <si>
    <t>Bus2=6110</t>
  </si>
  <si>
    <t>Line.line_IM1_6110_6074</t>
  </si>
  <si>
    <t>Bus1=6110</t>
  </si>
  <si>
    <t>Bus2=6074</t>
  </si>
  <si>
    <t>Length=9.02125</t>
  </si>
  <si>
    <t>Bus1=6074</t>
  </si>
  <si>
    <t>Bus2=6075</t>
  </si>
  <si>
    <t>Line.line_IM1_6075_6076</t>
  </si>
  <si>
    <t>Bus1=6075</t>
  </si>
  <si>
    <t>Bus2=6076</t>
  </si>
  <si>
    <t>Length=84.9132</t>
  </si>
  <si>
    <t>Line.line_IM1_6076_6077</t>
  </si>
  <si>
    <t>Bus1=6076</t>
  </si>
  <si>
    <t>Bus2=6077</t>
  </si>
  <si>
    <t>Length=103.627</t>
  </si>
  <si>
    <t>Line.line_IM1_6077_6078</t>
  </si>
  <si>
    <t>Bus1=6077</t>
  </si>
  <si>
    <t>Bus2=6078</t>
  </si>
  <si>
    <t>Length=127.385</t>
  </si>
  <si>
    <t>Line.line_IM1_6078_6079</t>
  </si>
  <si>
    <t>Bus1=6078</t>
  </si>
  <si>
    <t>Bus2=6079</t>
  </si>
  <si>
    <t>Length=78.8243</t>
  </si>
  <si>
    <t>Line.line_IM1_6079_6080</t>
  </si>
  <si>
    <t>Bus1=6079</t>
  </si>
  <si>
    <t>Bus2=6080</t>
  </si>
  <si>
    <t>Length=43.5461</t>
  </si>
  <si>
    <t>Line.line_IM1_6080_6081</t>
  </si>
  <si>
    <t>Bus1=6080</t>
  </si>
  <si>
    <t>Bus2=6081</t>
  </si>
  <si>
    <t>Length=65.5362</t>
  </si>
  <si>
    <t>Bus1=6081</t>
  </si>
  <si>
    <t>Bus2=6082</t>
  </si>
  <si>
    <t>Line.line_IM1_6084_6085</t>
  </si>
  <si>
    <t>Bus1=6084</t>
  </si>
  <si>
    <t>Bus2=6085</t>
  </si>
  <si>
    <t>Length=97.3755</t>
  </si>
  <si>
    <t>Bus1=6085</t>
  </si>
  <si>
    <t>Bus2=6086</t>
  </si>
  <si>
    <t>Line.line_IM1_6086_6087</t>
  </si>
  <si>
    <t>Bus1=6086</t>
  </si>
  <si>
    <t>Bus2=6087</t>
  </si>
  <si>
    <t>Length=85.6246</t>
  </si>
  <si>
    <t>Line.line_IM1_6087_6088</t>
  </si>
  <si>
    <t>Bus1=6087</t>
  </si>
  <si>
    <t>Bus2=6088</t>
  </si>
  <si>
    <t>Length=13.7944</t>
  </si>
  <si>
    <t>Line.line_IM1_6088_6089</t>
  </si>
  <si>
    <t>Bus1=6088</t>
  </si>
  <si>
    <t>Bus2=6089</t>
  </si>
  <si>
    <t>Length=73.181</t>
  </si>
  <si>
    <t>Line.line_IM1_6089_6090</t>
  </si>
  <si>
    <t>Bus1=6089</t>
  </si>
  <si>
    <t>Bus2=6090</t>
  </si>
  <si>
    <t>Length=25.3359</t>
  </si>
  <si>
    <t>Line.line_IM1_6090_6091</t>
  </si>
  <si>
    <t>Bus1=6090</t>
  </si>
  <si>
    <t>Bus2=6091</t>
  </si>
  <si>
    <t>Length=188.59</t>
  </si>
  <si>
    <t>Line.line_IM1_6091_6092</t>
  </si>
  <si>
    <t>Bus1=6091</t>
  </si>
  <si>
    <t>Bus2=6092</t>
  </si>
  <si>
    <t>Length=90.6177</t>
  </si>
  <si>
    <t>Line.line_IM1_6092_6093</t>
  </si>
  <si>
    <t>Bus1=6092</t>
  </si>
  <si>
    <t>Bus2=6093</t>
  </si>
  <si>
    <t>Length=69.9667</t>
  </si>
  <si>
    <t>Line.line_IM1_6093_6094</t>
  </si>
  <si>
    <t>Bus1=6093</t>
  </si>
  <si>
    <t>Bus2=6094</t>
  </si>
  <si>
    <t>Length=69.3227</t>
  </si>
  <si>
    <t>Line.line_IM1_6094_6095</t>
  </si>
  <si>
    <t>Bus1=6094</t>
  </si>
  <si>
    <t>Bus2=6095</t>
  </si>
  <si>
    <t>Length=94.3269</t>
  </si>
  <si>
    <t>Line.line_IM1_6095_6096</t>
  </si>
  <si>
    <t>Bus1=6095</t>
  </si>
  <si>
    <t>Bus2=6096</t>
  </si>
  <si>
    <t>Length=103.405</t>
  </si>
  <si>
    <t>Line.line_IM1_6096_6097</t>
  </si>
  <si>
    <t>Bus1=6096</t>
  </si>
  <si>
    <t>Bus2=6097</t>
  </si>
  <si>
    <t>Length=77.6929</t>
  </si>
  <si>
    <t>Line.line_IM1_6097_6098</t>
  </si>
  <si>
    <t>Bus1=6097</t>
  </si>
  <si>
    <t>Bus2=6098</t>
  </si>
  <si>
    <t>Length=116.867</t>
  </si>
  <si>
    <t>Line.line_IM1_6098_6099</t>
  </si>
  <si>
    <t>Bus1=6098</t>
  </si>
  <si>
    <t>Bus2=6099</t>
  </si>
  <si>
    <t>Length=45.4853</t>
  </si>
  <si>
    <t>Line.line_IM1_6099_6100</t>
  </si>
  <si>
    <t>Bus1=6099</t>
  </si>
  <si>
    <t>Bus2=6100</t>
  </si>
  <si>
    <t>Length=55.4993</t>
  </si>
  <si>
    <t>Line.line_IM1_6100_6101</t>
  </si>
  <si>
    <t>Bus1=6100</t>
  </si>
  <si>
    <t>Bus2=6101</t>
  </si>
  <si>
    <t>Length=68.4997</t>
  </si>
  <si>
    <t>Line.line_IM1_6101_6102</t>
  </si>
  <si>
    <t>Bus1=6101</t>
  </si>
  <si>
    <t>Bus2=6102</t>
  </si>
  <si>
    <t>Length=54.0202</t>
  </si>
  <si>
    <t>Line.line_IM1_6102_6103</t>
  </si>
  <si>
    <t>Bus1=6102</t>
  </si>
  <si>
    <t>Bus2=6103</t>
  </si>
  <si>
    <t>Length=11.5048</t>
  </si>
  <si>
    <t>Line.line_IM1_6103_6104</t>
  </si>
  <si>
    <t>Bus1=6103</t>
  </si>
  <si>
    <t>Bus2=6104</t>
  </si>
  <si>
    <t>Length=54.4696</t>
  </si>
  <si>
    <t>Line.line_IM1_6104_6105</t>
  </si>
  <si>
    <t>Bus1=6104</t>
  </si>
  <si>
    <t>Bus2=6105</t>
  </si>
  <si>
    <t>Length=76.463</t>
  </si>
  <si>
    <t>Line.line_IM1_6105_6106</t>
  </si>
  <si>
    <t>Bus1=6105</t>
  </si>
  <si>
    <t>Bus2=6106</t>
  </si>
  <si>
    <t>Length=70.131</t>
  </si>
  <si>
    <t>Line.line_IM1_6106_6107</t>
  </si>
  <si>
    <t>Bus1=6106</t>
  </si>
  <si>
    <t>Bus2=6107</t>
  </si>
  <si>
    <t>Length=62.9683</t>
  </si>
  <si>
    <t>Bus1=9478</t>
  </si>
  <si>
    <t>Bus2=6108</t>
  </si>
  <si>
    <t>Length=89.7177</t>
  </si>
  <si>
    <t>Bus1=6108</t>
  </si>
  <si>
    <t>Bus2=6109</t>
  </si>
  <si>
    <t>Line.line_IM1_6110_6111</t>
  </si>
  <si>
    <t>Bus2=6111</t>
  </si>
  <si>
    <t>Length=38.909</t>
  </si>
  <si>
    <t>Line.line_IM1_6111_6112</t>
  </si>
  <si>
    <t>Bus1=6111</t>
  </si>
  <si>
    <t>Bus2=6112</t>
  </si>
  <si>
    <t>Length=61.0981</t>
  </si>
  <si>
    <t>Line.line_IM1_6112_6113</t>
  </si>
  <si>
    <t>Bus1=6112</t>
  </si>
  <si>
    <t>Bus2=6113</t>
  </si>
  <si>
    <t>Length=41.8076</t>
  </si>
  <si>
    <t>Line.line_IM1_6113_6114</t>
  </si>
  <si>
    <t>Bus1=6113</t>
  </si>
  <si>
    <t>Bus2=6114</t>
  </si>
  <si>
    <t>Length=54.8678</t>
  </si>
  <si>
    <t>Line.line_IM1_6114_6115</t>
  </si>
  <si>
    <t>Bus1=6114</t>
  </si>
  <si>
    <t>Bus2=6115</t>
  </si>
  <si>
    <t>Length=58.4485</t>
  </si>
  <si>
    <t>Line.line_IM1_6115_6116</t>
  </si>
  <si>
    <t>Bus1=6115</t>
  </si>
  <si>
    <t>Bus2=6116</t>
  </si>
  <si>
    <t>Length=23.5462</t>
  </si>
  <si>
    <t>Line.line_IM1_6116_6117</t>
  </si>
  <si>
    <t>Bus1=6116</t>
  </si>
  <si>
    <t>Bus2=6117</t>
  </si>
  <si>
    <t>Length=24.7683</t>
  </si>
  <si>
    <t>Line.line_IM1_6117_6118</t>
  </si>
  <si>
    <t>Bus1=6117</t>
  </si>
  <si>
    <t>Bus2=6118</t>
  </si>
  <si>
    <t>Length=22.5359</t>
  </si>
  <si>
    <t>Line.line_IM1_6118_6119</t>
  </si>
  <si>
    <t>Bus1=6118</t>
  </si>
  <si>
    <t>Bus2=6119</t>
  </si>
  <si>
    <t>Length=29.9282</t>
  </si>
  <si>
    <t>Line.line_IM1_6119_6120</t>
  </si>
  <si>
    <t>Bus1=6119</t>
  </si>
  <si>
    <t>Bus2=6120</t>
  </si>
  <si>
    <t>Length=45.8079</t>
  </si>
  <si>
    <t>Line.line_IM1_6121_6122</t>
  </si>
  <si>
    <t>Bus1=6121</t>
  </si>
  <si>
    <t>Bus2=6122</t>
  </si>
  <si>
    <t>Length=29.7994</t>
  </si>
  <si>
    <t>Line.line_IM1_6122_6123</t>
  </si>
  <si>
    <t>Bus1=6122</t>
  </si>
  <si>
    <t>Bus2=6123</t>
  </si>
  <si>
    <t>Length=42.3564</t>
  </si>
  <si>
    <t>Line.line_IM1_6090_6001</t>
  </si>
  <si>
    <t>Bus2=6001</t>
  </si>
  <si>
    <t>Line.line_IM1_6002_6003</t>
  </si>
  <si>
    <t>Bus1=6002</t>
  </si>
  <si>
    <t>Bus2=6003</t>
  </si>
  <si>
    <t>Length=18.5678</t>
  </si>
  <si>
    <t>Line.line_IM1_6004_6005</t>
  </si>
  <si>
    <t>Bus1=6004</t>
  </si>
  <si>
    <t>Bus2=6005</t>
  </si>
  <si>
    <t>Length=53.7356</t>
  </si>
  <si>
    <t>Line.line_IM1_6006_6007</t>
  </si>
  <si>
    <t>Bus1=6006</t>
  </si>
  <si>
    <t>Bus2=6007</t>
  </si>
  <si>
    <t>Length=13.5048</t>
  </si>
  <si>
    <t>Bus1=6124</t>
  </si>
  <si>
    <t>Bus2=6125</t>
  </si>
  <si>
    <t>Bus1=6125</t>
  </si>
  <si>
    <t>Bus2=6126</t>
  </si>
  <si>
    <t>Line.line_IM1_6126_6127</t>
  </si>
  <si>
    <t>Bus1=6126</t>
  </si>
  <si>
    <t>Bus2=6127</t>
  </si>
  <si>
    <t>Length=18.9408</t>
  </si>
  <si>
    <t>Line.line_IM1_6127_6128</t>
  </si>
  <si>
    <t>Bus1=6127</t>
  </si>
  <si>
    <t>Bus2=6128</t>
  </si>
  <si>
    <t>Length=38.4203</t>
  </si>
  <si>
    <t>Line.line_IM1_6128_6129</t>
  </si>
  <si>
    <t>Bus1=6128</t>
  </si>
  <si>
    <t>Bus2=6129</t>
  </si>
  <si>
    <t>Length=14.3999</t>
  </si>
  <si>
    <t>Bus1=6082</t>
  </si>
  <si>
    <t>Bus2=6083</t>
  </si>
  <si>
    <t>Line.line_IM1_6087_6008</t>
  </si>
  <si>
    <t>Bus2=6008</t>
  </si>
  <si>
    <t>Length=23.3752</t>
  </si>
  <si>
    <t>Bus2=7001</t>
  </si>
  <si>
    <t>Length=23.0787</t>
  </si>
  <si>
    <t>Line.line_IM2_7001_7002</t>
  </si>
  <si>
    <t>Bus1=7001</t>
  </si>
  <si>
    <t>Bus2=7002</t>
  </si>
  <si>
    <t>Length=3.74648</t>
  </si>
  <si>
    <t>Bus1=7002</t>
  </si>
  <si>
    <t>Bus2=7003</t>
  </si>
  <si>
    <t>Bus1=7003</t>
  </si>
  <si>
    <t>Bus2=7004</t>
  </si>
  <si>
    <t>Bus1=7004</t>
  </si>
  <si>
    <t>Bus2=7005</t>
  </si>
  <si>
    <t>Line.line_IM2_7005_7006</t>
  </si>
  <si>
    <t>Bus1=7005</t>
  </si>
  <si>
    <t>Bus2=7006</t>
  </si>
  <si>
    <t>Length=45.004</t>
  </si>
  <si>
    <t>Bus1=7006</t>
  </si>
  <si>
    <t>Bus2=7007</t>
  </si>
  <si>
    <t>Line.line_IM2_7007_7008</t>
  </si>
  <si>
    <t>Bus1=7007</t>
  </si>
  <si>
    <t>Bus2=7008</t>
  </si>
  <si>
    <t>Length=32.7091</t>
  </si>
  <si>
    <t>Line.line_IM2_7008_7009</t>
  </si>
  <si>
    <t>Bus1=7008</t>
  </si>
  <si>
    <t>Bus2=7009</t>
  </si>
  <si>
    <t>Length=44.7523</t>
  </si>
  <si>
    <t>Bus1=7009</t>
  </si>
  <si>
    <t>Bus2=7010</t>
  </si>
  <si>
    <t>Line.line_IM2_7010_7011</t>
  </si>
  <si>
    <t>Bus1=7010</t>
  </si>
  <si>
    <t>Bus2=7011</t>
  </si>
  <si>
    <t>Length=12.1027</t>
  </si>
  <si>
    <t>Bus1=7011</t>
  </si>
  <si>
    <t>Bus2=7012</t>
  </si>
  <si>
    <t>Bus1=7012</t>
  </si>
  <si>
    <t>Bus2=7013</t>
  </si>
  <si>
    <t>Bus1=7013</t>
  </si>
  <si>
    <t>Bus2=7014</t>
  </si>
  <si>
    <t>Bus1=7014</t>
  </si>
  <si>
    <t>Bus2=7015</t>
  </si>
  <si>
    <t>Bus1=7015</t>
  </si>
  <si>
    <t>Bus2=7016</t>
  </si>
  <si>
    <t>Line.line_IM2_7016_7017</t>
  </si>
  <si>
    <t>Bus1=7016</t>
  </si>
  <si>
    <t>Bus2=7017</t>
  </si>
  <si>
    <t>Length=44.1837</t>
  </si>
  <si>
    <t>Line.line_IM2_7017_7018</t>
  </si>
  <si>
    <t>Bus1=7017</t>
  </si>
  <si>
    <t>Bus2=7018</t>
  </si>
  <si>
    <t>Length=33.1873</t>
  </si>
  <si>
    <t>Bus1=7018</t>
  </si>
  <si>
    <t>Bus2=7019</t>
  </si>
  <si>
    <t>Line.line_IM2_7019_7020</t>
  </si>
  <si>
    <t>Bus1=7019</t>
  </si>
  <si>
    <t>Bus2=7020</t>
  </si>
  <si>
    <t>Length=13.9256</t>
  </si>
  <si>
    <t>Line.line_IM2_7020_7021</t>
  </si>
  <si>
    <t>Bus1=7020</t>
  </si>
  <si>
    <t>Bus2=7021</t>
  </si>
  <si>
    <t>Length=216.772</t>
  </si>
  <si>
    <t>Line.line_IM2_7021_7022</t>
  </si>
  <si>
    <t>Bus1=7021</t>
  </si>
  <si>
    <t>Bus2=7022</t>
  </si>
  <si>
    <t>Length=63.5482</t>
  </si>
  <si>
    <t>Line.line_IM2_7022_7023</t>
  </si>
  <si>
    <t>Bus1=7022</t>
  </si>
  <si>
    <t>Bus2=7023</t>
  </si>
  <si>
    <t>Length=0.780775</t>
  </si>
  <si>
    <t>Bus1=7023</t>
  </si>
  <si>
    <t>Bus2=7024</t>
  </si>
  <si>
    <t>Line.line_IM2_7024_7025</t>
  </si>
  <si>
    <t>Bus1=7024</t>
  </si>
  <si>
    <t>Bus2=7025</t>
  </si>
  <si>
    <t>Length=48.3166</t>
  </si>
  <si>
    <t>Line.line_IM2_7025_7026</t>
  </si>
  <si>
    <t>Bus1=7025</t>
  </si>
  <si>
    <t>Bus2=7026</t>
  </si>
  <si>
    <t>Length=72.3374</t>
  </si>
  <si>
    <t>Bus1=7026</t>
  </si>
  <si>
    <t>Bus2=7027</t>
  </si>
  <si>
    <t>Bus1=7027</t>
  </si>
  <si>
    <t>Bus2=7028</t>
  </si>
  <si>
    <t>Bus1=7028</t>
  </si>
  <si>
    <t>Bus2=7029</t>
  </si>
  <si>
    <t>Bus1=7029</t>
  </si>
  <si>
    <t>Bus2=7030</t>
  </si>
  <si>
    <t>Line.line_IM2_7030_7031</t>
  </si>
  <si>
    <t>Bus1=7030</t>
  </si>
  <si>
    <t>Bus2=7031</t>
  </si>
  <si>
    <t>Length=73.5975</t>
  </si>
  <si>
    <t>Line.line_IM2_7031_7032</t>
  </si>
  <si>
    <t>Bus1=7031</t>
  </si>
  <si>
    <t>Bus2=7032</t>
  </si>
  <si>
    <t>Length=64.8601</t>
  </si>
  <si>
    <t>Line.line_IM2_7032_7033</t>
  </si>
  <si>
    <t>Bus1=7032</t>
  </si>
  <si>
    <t>Bus2=7033</t>
  </si>
  <si>
    <t>Length=104.104</t>
  </si>
  <si>
    <t>Line.line_IM2_7033_7034</t>
  </si>
  <si>
    <t>Bus1=7033</t>
  </si>
  <si>
    <t>Bus2=7034</t>
  </si>
  <si>
    <t>Length=0.14532</t>
  </si>
  <si>
    <t>Bus1=7034</t>
  </si>
  <si>
    <t>Bus2=7035</t>
  </si>
  <si>
    <t>Bus1=7035</t>
  </si>
  <si>
    <t>Bus2=7036</t>
  </si>
  <si>
    <t>Line.line_IM2_7036_7037</t>
  </si>
  <si>
    <t>Bus1=7036</t>
  </si>
  <si>
    <t>Bus2=7037</t>
  </si>
  <si>
    <t>Length=46.7685</t>
  </si>
  <si>
    <t>Line.line_IM2_7037_7038</t>
  </si>
  <si>
    <t>Bus1=7037</t>
  </si>
  <si>
    <t>Bus2=7038</t>
  </si>
  <si>
    <t>Length=19.087</t>
  </si>
  <si>
    <t>Line.line_IM2_7038_7039</t>
  </si>
  <si>
    <t>Bus1=7038</t>
  </si>
  <si>
    <t>Bus2=7039</t>
  </si>
  <si>
    <t>Length=2.87182</t>
  </si>
  <si>
    <t>Line.line_IM2_7039_7040</t>
  </si>
  <si>
    <t>Bus1=7039</t>
  </si>
  <si>
    <t>Bus2=7040</t>
  </si>
  <si>
    <t>Length=51.5265</t>
  </si>
  <si>
    <t>Bus1=7040</t>
  </si>
  <si>
    <t>Bus2=7041</t>
  </si>
  <si>
    <t>Line.line_IM2_7041_7042</t>
  </si>
  <si>
    <t>Bus1=7041</t>
  </si>
  <si>
    <t>Bus2=7042</t>
  </si>
  <si>
    <t>Length=52.95</t>
  </si>
  <si>
    <t>Line.line_IM2_7042_7043</t>
  </si>
  <si>
    <t>Bus1=7042</t>
  </si>
  <si>
    <t>Bus2=7043</t>
  </si>
  <si>
    <t>Length=98.7499</t>
  </si>
  <si>
    <t>Bus1=7043</t>
  </si>
  <si>
    <t>Bus2=7044</t>
  </si>
  <si>
    <t>Bus1=7044</t>
  </si>
  <si>
    <t>Bus2=7045</t>
  </si>
  <si>
    <t>Line.line_IM2_7045_7046</t>
  </si>
  <si>
    <t>Bus1=7045</t>
  </si>
  <si>
    <t>Bus2=7046</t>
  </si>
  <si>
    <t>Length=108.509</t>
  </si>
  <si>
    <t>Bus1=7046</t>
  </si>
  <si>
    <t>Bus2=7047</t>
  </si>
  <si>
    <t>Bus1=7047</t>
  </si>
  <si>
    <t>Bus2=7048</t>
  </si>
  <si>
    <t>Bus1=7048</t>
  </si>
  <si>
    <t>Bus2=7049</t>
  </si>
  <si>
    <t>Line.line_IM2_7049_7050</t>
  </si>
  <si>
    <t>Bus1=7049</t>
  </si>
  <si>
    <t>Bus2=7050</t>
  </si>
  <si>
    <t>Length=158.075</t>
  </si>
  <si>
    <t>Line.line_IM2_7050_7051</t>
  </si>
  <si>
    <t>Bus1=7050</t>
  </si>
  <si>
    <t>Bus2=7051</t>
  </si>
  <si>
    <t>Length=8.41723</t>
  </si>
  <si>
    <t>Bus1=7051</t>
  </si>
  <si>
    <t>Bus2=7052</t>
  </si>
  <si>
    <t>Line.line_IM2_7052_7053</t>
  </si>
  <si>
    <t>Bus1=7052</t>
  </si>
  <si>
    <t>Bus2=7053</t>
  </si>
  <si>
    <t>Length=27.2887</t>
  </si>
  <si>
    <t>Bus1=7053</t>
  </si>
  <si>
    <t>Bus2=7054</t>
  </si>
  <si>
    <t>Bus1=7054</t>
  </si>
  <si>
    <t>Bus2=7055</t>
  </si>
  <si>
    <t>Line.line_IM2_7055_7056</t>
  </si>
  <si>
    <t>Bus1=7055</t>
  </si>
  <si>
    <t>Bus2=7056</t>
  </si>
  <si>
    <t>Length=12.3029</t>
  </si>
  <si>
    <t>Bus1=7056</t>
  </si>
  <si>
    <t>Bus2=7057</t>
  </si>
  <si>
    <t>Line.line_IM2_7057_7058</t>
  </si>
  <si>
    <t>Bus1=7057</t>
  </si>
  <si>
    <t>Bus2=7058</t>
  </si>
  <si>
    <t>Length=87.2923</t>
  </si>
  <si>
    <t>Bus1=7058</t>
  </si>
  <si>
    <t>Bus2=7059</t>
  </si>
  <si>
    <t>Bus1=7059</t>
  </si>
  <si>
    <t>Bus2=7060</t>
  </si>
  <si>
    <t>Line.line_IM2_7060_7061</t>
  </si>
  <si>
    <t>Bus1=7060</t>
  </si>
  <si>
    <t>Bus2=7061</t>
  </si>
  <si>
    <t>Length=4.73137</t>
  </si>
  <si>
    <t>Bus1=7061</t>
  </si>
  <si>
    <t>Bus2=7062</t>
  </si>
  <si>
    <t>Bus1=8050</t>
  </si>
  <si>
    <t>Bus2=8051</t>
  </si>
  <si>
    <t>Line.line_KOT_8051_8052</t>
  </si>
  <si>
    <t>Bus1=8051</t>
  </si>
  <si>
    <t>Bus2=8052</t>
  </si>
  <si>
    <t>Length=34.4701</t>
  </si>
  <si>
    <t>Bus1=8052</t>
  </si>
  <si>
    <t>Bus2=8053</t>
  </si>
  <si>
    <t>Line.line_KOT_8053_8054</t>
  </si>
  <si>
    <t>Bus1=8053</t>
  </si>
  <si>
    <t>Bus2=8054</t>
  </si>
  <si>
    <t>Length=7.02907</t>
  </si>
  <si>
    <t>Line.line_KOT_8054_8055</t>
  </si>
  <si>
    <t>Bus1=8054</t>
  </si>
  <si>
    <t>Bus2=8055</t>
  </si>
  <si>
    <t>Length=10.4984</t>
  </si>
  <si>
    <t>Bus1=8055</t>
  </si>
  <si>
    <t>Bus2=8056</t>
  </si>
  <si>
    <t>Line.line_KOT_8056_8057</t>
  </si>
  <si>
    <t>Bus1=8056</t>
  </si>
  <si>
    <t>Bus2=8057</t>
  </si>
  <si>
    <t>Length=9.64301</t>
  </si>
  <si>
    <t>Line.line_KOT_8057_8058</t>
  </si>
  <si>
    <t>Bus1=8057</t>
  </si>
  <si>
    <t>Bus2=8058</t>
  </si>
  <si>
    <t>Length=10.5413</t>
  </si>
  <si>
    <t>Bus1=8058</t>
  </si>
  <si>
    <t>Bus2=8059</t>
  </si>
  <si>
    <t>Bus1=8059</t>
  </si>
  <si>
    <t>Bus2=8060</t>
  </si>
  <si>
    <t>Line.line_KOT_8060_8061</t>
  </si>
  <si>
    <t>Bus1=8060</t>
  </si>
  <si>
    <t>Bus2=8061</t>
  </si>
  <si>
    <t>Length=18.3108</t>
  </si>
  <si>
    <t>Line.line_KOT_8061_8062</t>
  </si>
  <si>
    <t>Bus1=8061</t>
  </si>
  <si>
    <t>Bus2=8062</t>
  </si>
  <si>
    <t>Length=42.9363</t>
  </si>
  <si>
    <t>Line.line_KOT_8050_8049</t>
  </si>
  <si>
    <t>Bus2=8049</t>
  </si>
  <si>
    <t>Length=40.0948</t>
  </si>
  <si>
    <t>Line.line_KOT_8049_8048</t>
  </si>
  <si>
    <t>Bus1=8049</t>
  </si>
  <si>
    <t>Bus2=8048</t>
  </si>
  <si>
    <t>Length=14.8763</t>
  </si>
  <si>
    <t>Line.line_KOT_8048_8047</t>
  </si>
  <si>
    <t>Bus1=8048</t>
  </si>
  <si>
    <t>Bus2=8047</t>
  </si>
  <si>
    <t>Length=14.249</t>
  </si>
  <si>
    <t>Line.line_KOT_8047_8046</t>
  </si>
  <si>
    <t>Bus1=8047</t>
  </si>
  <si>
    <t>Bus2=8046</t>
  </si>
  <si>
    <t>Length=24.3092</t>
  </si>
  <si>
    <t>Line.line_KOT_8046_8045</t>
  </si>
  <si>
    <t>Bus1=8046</t>
  </si>
  <si>
    <t>Bus2=8045</t>
  </si>
  <si>
    <t>Length=16.6903</t>
  </si>
  <si>
    <t>Line.line_KOT_8045_8044</t>
  </si>
  <si>
    <t>Bus1=8045</t>
  </si>
  <si>
    <t>Bus2=8044</t>
  </si>
  <si>
    <t>Length=21.4547</t>
  </si>
  <si>
    <t>Line.line_KOT_8044_8043</t>
  </si>
  <si>
    <t>Bus1=8044</t>
  </si>
  <si>
    <t>Bus2=8043</t>
  </si>
  <si>
    <t>Length=20.2212</t>
  </si>
  <si>
    <t>Line.line_KOT_8043_8042</t>
  </si>
  <si>
    <t>Bus1=8043</t>
  </si>
  <si>
    <t>Bus2=8042</t>
  </si>
  <si>
    <t>Length=18.7963</t>
  </si>
  <si>
    <t>Line.line_KOT_8042_8041</t>
  </si>
  <si>
    <t>Bus1=8042</t>
  </si>
  <si>
    <t>Bus2=8041</t>
  </si>
  <si>
    <t>Length=23.7924</t>
  </si>
  <si>
    <t>Line.line_KOT_8041_8040</t>
  </si>
  <si>
    <t>Bus1=8041</t>
  </si>
  <si>
    <t>Bus2=8040</t>
  </si>
  <si>
    <t>Length=30.1862</t>
  </si>
  <si>
    <t>Line.line_KOT_8040_8039</t>
  </si>
  <si>
    <t>Bus1=8040</t>
  </si>
  <si>
    <t>Bus2=8039</t>
  </si>
  <si>
    <t>Length=24.4103</t>
  </si>
  <si>
    <t>Line.line_KOT_8039_8038</t>
  </si>
  <si>
    <t>Bus1=8039</t>
  </si>
  <si>
    <t>Bus2=8038</t>
  </si>
  <si>
    <t>Length=23.9517</t>
  </si>
  <si>
    <t>Line.line_KOT_8038_8037</t>
  </si>
  <si>
    <t>Bus1=8038</t>
  </si>
  <si>
    <t>Bus2=8037</t>
  </si>
  <si>
    <t>Length=16.5454</t>
  </si>
  <si>
    <t>Line.line_KOT_8037_8036</t>
  </si>
  <si>
    <t>Bus1=8037</t>
  </si>
  <si>
    <t>Bus2=8036</t>
  </si>
  <si>
    <t>Length=10.7183</t>
  </si>
  <si>
    <t>Line.line_KOT_8036_8035</t>
  </si>
  <si>
    <t>Bus1=8036</t>
  </si>
  <si>
    <t>Bus2=8035</t>
  </si>
  <si>
    <t>Length=14.4789</t>
  </si>
  <si>
    <t>Line.line_KOT_8035_8034</t>
  </si>
  <si>
    <t>Bus1=8035</t>
  </si>
  <si>
    <t>Bus2=8034</t>
  </si>
  <si>
    <t>Length=10.5302</t>
  </si>
  <si>
    <t>Line.line_KOT_8034_8033</t>
  </si>
  <si>
    <t>Bus1=8034</t>
  </si>
  <si>
    <t>Bus2=8033</t>
  </si>
  <si>
    <t>Length=11.1262</t>
  </si>
  <si>
    <t>Line.line_KOT_8033_8032</t>
  </si>
  <si>
    <t>Bus1=8033</t>
  </si>
  <si>
    <t>Bus2=8032</t>
  </si>
  <si>
    <t>Length=14.4026</t>
  </si>
  <si>
    <t>Line.line_KOT_8032_8031</t>
  </si>
  <si>
    <t>Bus1=8032</t>
  </si>
  <si>
    <t>Bus2=8031</t>
  </si>
  <si>
    <t>Length=31.549</t>
  </si>
  <si>
    <t>Line.line_KOT_8031_8030</t>
  </si>
  <si>
    <t>Bus1=8031</t>
  </si>
  <si>
    <t>Bus2=8030</t>
  </si>
  <si>
    <t>Length=41.2136</t>
  </si>
  <si>
    <t>Line.line_KOT_8030_8029</t>
  </si>
  <si>
    <t>Bus1=8030</t>
  </si>
  <si>
    <t>Bus2=8029</t>
  </si>
  <si>
    <t>Length=24.2016</t>
  </si>
  <si>
    <t>Bus1=8029</t>
  </si>
  <si>
    <t>Bus2=8028</t>
  </si>
  <si>
    <t>Bus1=8028</t>
  </si>
  <si>
    <t>Bus2=8027</t>
  </si>
  <si>
    <t>Line.line_KOT_8027_8026</t>
  </si>
  <si>
    <t>Bus1=8027</t>
  </si>
  <si>
    <t>Bus2=8026</t>
  </si>
  <si>
    <t>Length=10.6237</t>
  </si>
  <si>
    <t>Line.line_KOT_8026_8025</t>
  </si>
  <si>
    <t>Bus1=8026</t>
  </si>
  <si>
    <t>Bus2=8025</t>
  </si>
  <si>
    <t>Length=28.0321</t>
  </si>
  <si>
    <t>Line.line_KOT_8025_8024</t>
  </si>
  <si>
    <t>Bus1=8025</t>
  </si>
  <si>
    <t>Bus2=8024</t>
  </si>
  <si>
    <t>Length=33.4126</t>
  </si>
  <si>
    <t>Line.line_KOT_8024_8023</t>
  </si>
  <si>
    <t>Bus1=8024</t>
  </si>
  <si>
    <t>Bus2=8023</t>
  </si>
  <si>
    <t>Length=37.3971</t>
  </si>
  <si>
    <t>Line.line_KOT_8023_8022</t>
  </si>
  <si>
    <t>Bus1=8023</t>
  </si>
  <si>
    <t>Bus2=8022</t>
  </si>
  <si>
    <t>Length=29.6514</t>
  </si>
  <si>
    <t>Line.line_KOT_8022_8021</t>
  </si>
  <si>
    <t>Bus1=8022</t>
  </si>
  <si>
    <t>Bus2=8021</t>
  </si>
  <si>
    <t>Length=11.9665</t>
  </si>
  <si>
    <t>Line.line_KOT_8021_8020</t>
  </si>
  <si>
    <t>Bus1=8021</t>
  </si>
  <si>
    <t>Bus2=8020</t>
  </si>
  <si>
    <t>Length=16.9899</t>
  </si>
  <si>
    <t>Line.line_KOT_8020_8019</t>
  </si>
  <si>
    <t>Bus1=8020</t>
  </si>
  <si>
    <t>Bus2=8019</t>
  </si>
  <si>
    <t>Length=19.8952</t>
  </si>
  <si>
    <t>Line.line_KOT_8019_8018</t>
  </si>
  <si>
    <t>Bus1=8019</t>
  </si>
  <si>
    <t>Bus2=8018</t>
  </si>
  <si>
    <t>Length=25.0966</t>
  </si>
  <si>
    <t>Line.line_KOT_8018_8017</t>
  </si>
  <si>
    <t>Bus1=8018</t>
  </si>
  <si>
    <t>Bus2=8017</t>
  </si>
  <si>
    <t>Length=19.8519</t>
  </si>
  <si>
    <t>Line.line_KOT_8017_8016</t>
  </si>
  <si>
    <t>Bus1=8017</t>
  </si>
  <si>
    <t>Bus2=8016</t>
  </si>
  <si>
    <t>Length=19.3833</t>
  </si>
  <si>
    <t>Bus1=9047</t>
  </si>
  <si>
    <t>Bus2=8015</t>
  </si>
  <si>
    <t>Length=27.7573</t>
  </si>
  <si>
    <t>Line.line_KOT_8015_8014</t>
  </si>
  <si>
    <t>Bus1=8015</t>
  </si>
  <si>
    <t>Bus2=8014</t>
  </si>
  <si>
    <t>Length=34.9603</t>
  </si>
  <si>
    <t>Line.line_KOT_8014_8013</t>
  </si>
  <si>
    <t>Bus1=8014</t>
  </si>
  <si>
    <t>Bus2=8013</t>
  </si>
  <si>
    <t>Length=26.7277</t>
  </si>
  <si>
    <t>Line.line_KOT_8013_8012</t>
  </si>
  <si>
    <t>Bus1=8013</t>
  </si>
  <si>
    <t>Bus2=8012</t>
  </si>
  <si>
    <t>Length=12.7963</t>
  </si>
  <si>
    <t>Line.line_KOT_8012_8011</t>
  </si>
  <si>
    <t>Bus1=8012</t>
  </si>
  <si>
    <t>Bus2=8011</t>
  </si>
  <si>
    <t>Length=18.159</t>
  </si>
  <si>
    <t>Bus1=9350</t>
  </si>
  <si>
    <t>Bus2=8010</t>
  </si>
  <si>
    <t>Length=37.8296</t>
  </si>
  <si>
    <t>Line.line_KOT_8010_8009</t>
  </si>
  <si>
    <t>Bus1=8010</t>
  </si>
  <si>
    <t>Bus2=8009</t>
  </si>
  <si>
    <t>Length=36.0391</t>
  </si>
  <si>
    <t>Line.line_KOT_8009_8008</t>
  </si>
  <si>
    <t>Bus1=8009</t>
  </si>
  <si>
    <t>Bus2=8008</t>
  </si>
  <si>
    <t>Length=41.2504</t>
  </si>
  <si>
    <t>Line.line_KOT_8008_8007</t>
  </si>
  <si>
    <t>Bus1=8008</t>
  </si>
  <si>
    <t>Bus2=8007</t>
  </si>
  <si>
    <t>Length=29.827</t>
  </si>
  <si>
    <t>Line.line_KOT_8007_8006</t>
  </si>
  <si>
    <t>Bus1=8007</t>
  </si>
  <si>
    <t>Bus2=8006</t>
  </si>
  <si>
    <t>Length=35.2855</t>
  </si>
  <si>
    <t>Line.line_KOT_8006_8005</t>
  </si>
  <si>
    <t>Bus1=8006</t>
  </si>
  <si>
    <t>Bus2=8005</t>
  </si>
  <si>
    <t>Length=14.8258</t>
  </si>
  <si>
    <t>Line.line_KOT_8005_8004</t>
  </si>
  <si>
    <t>Bus1=8005</t>
  </si>
  <si>
    <t>Bus2=8004</t>
  </si>
  <si>
    <t>Length=23.833</t>
  </si>
  <si>
    <t>Line.line_KOT_8004_8003</t>
  </si>
  <si>
    <t>Bus1=8004</t>
  </si>
  <si>
    <t>Bus2=8003</t>
  </si>
  <si>
    <t>Length=27.8303</t>
  </si>
  <si>
    <t>Line.line_KOT_8003_8002</t>
  </si>
  <si>
    <t>Bus1=8003</t>
  </si>
  <si>
    <t>Bus2=8002</t>
  </si>
  <si>
    <t>Length=36.5378</t>
  </si>
  <si>
    <t>Line.line_KOT_8002_8124</t>
  </si>
  <si>
    <t>Bus1=8002</t>
  </si>
  <si>
    <t>Bus2=8124</t>
  </si>
  <si>
    <t>Length=7.02716</t>
  </si>
  <si>
    <t>Line.line_KOT_8124_8063</t>
  </si>
  <si>
    <t>Bus1=8124</t>
  </si>
  <si>
    <t>Bus2=8063</t>
  </si>
  <si>
    <t>Length=69.848</t>
  </si>
  <si>
    <t>Line.line_KOT_8063_8064</t>
  </si>
  <si>
    <t>Bus1=8063</t>
  </si>
  <si>
    <t>Bus2=8064</t>
  </si>
  <si>
    <t>Length=59.6255</t>
  </si>
  <si>
    <t>Line.line_KOT_8064_8065</t>
  </si>
  <si>
    <t>Bus1=8064</t>
  </si>
  <si>
    <t>Bus2=8065</t>
  </si>
  <si>
    <t>Length=48.8901</t>
  </si>
  <si>
    <t>Line.line_KOT_8065_8066</t>
  </si>
  <si>
    <t>Bus1=8065</t>
  </si>
  <si>
    <t>Bus2=8066</t>
  </si>
  <si>
    <t>Length=37.184</t>
  </si>
  <si>
    <t>Line.line_KOT_8066_8067</t>
  </si>
  <si>
    <t>Bus1=8066</t>
  </si>
  <si>
    <t>Bus2=8067</t>
  </si>
  <si>
    <t>Length=69.6007</t>
  </si>
  <si>
    <t>Line.line_KOT_8067_8068</t>
  </si>
  <si>
    <t>Bus1=8067</t>
  </si>
  <si>
    <t>Bus2=8068</t>
  </si>
  <si>
    <t>Bus1=8068</t>
  </si>
  <si>
    <t>Bus2=8069</t>
  </si>
  <si>
    <t>Line.line_KOT_8069_8070</t>
  </si>
  <si>
    <t>Bus1=8069</t>
  </si>
  <si>
    <t>Bus2=8070</t>
  </si>
  <si>
    <t>Length=33.2864</t>
  </si>
  <si>
    <t>Line.line_KOT_8070_8071</t>
  </si>
  <si>
    <t>Bus1=8070</t>
  </si>
  <si>
    <t>Bus2=8071</t>
  </si>
  <si>
    <t>Length=32.4911</t>
  </si>
  <si>
    <t>Line.line_KOT_8071_8072</t>
  </si>
  <si>
    <t>Bus1=8071</t>
  </si>
  <si>
    <t>Bus2=8072</t>
  </si>
  <si>
    <t>Line.line_KOT_8072_8073</t>
  </si>
  <si>
    <t>Bus1=8072</t>
  </si>
  <si>
    <t>Bus2=8073</t>
  </si>
  <si>
    <t>Line.line_KOT_8073_8074</t>
  </si>
  <si>
    <t>Bus1=8073</t>
  </si>
  <si>
    <t>Bus2=8074</t>
  </si>
  <si>
    <t>Bus1=8074</t>
  </si>
  <si>
    <t>Bus2=8075</t>
  </si>
  <si>
    <t>Bus1=8075</t>
  </si>
  <si>
    <t>Bus2=8076</t>
  </si>
  <si>
    <t>Bus1=8076</t>
  </si>
  <si>
    <t>Bus2=8077</t>
  </si>
  <si>
    <t>Line.line_KOT_8077_8078</t>
  </si>
  <si>
    <t>Bus1=8077</t>
  </si>
  <si>
    <t>Bus2=8078</t>
  </si>
  <si>
    <t>Length=2.44124</t>
  </si>
  <si>
    <t>Line.line_KOT_8078_8079</t>
  </si>
  <si>
    <t>Bus1=8078</t>
  </si>
  <si>
    <t>Bus2=8079</t>
  </si>
  <si>
    <t>Line.line_KOT_8079_8080</t>
  </si>
  <si>
    <t>Bus1=8079</t>
  </si>
  <si>
    <t>Bus2=8080</t>
  </si>
  <si>
    <t>Bus1=8080</t>
  </si>
  <si>
    <t>Bus2=8081</t>
  </si>
  <si>
    <t>Bus1=8081</t>
  </si>
  <si>
    <t>Bus2=8082</t>
  </si>
  <si>
    <t>Line.line_KOT_8082_8083</t>
  </si>
  <si>
    <t>Bus1=8082</t>
  </si>
  <si>
    <t>Bus2=8083</t>
  </si>
  <si>
    <t>Length=24.2476</t>
  </si>
  <si>
    <t>Line.line_KOT_8083_8084</t>
  </si>
  <si>
    <t>Bus1=8083</t>
  </si>
  <si>
    <t>Bus2=8084</t>
  </si>
  <si>
    <t>Line.line_KOT_8084_8085</t>
  </si>
  <si>
    <t>Bus1=8084</t>
  </si>
  <si>
    <t>Bus2=8085</t>
  </si>
  <si>
    <t>Bus1=8085</t>
  </si>
  <si>
    <t>Bus2=8086</t>
  </si>
  <si>
    <t>Bus1=8086</t>
  </si>
  <si>
    <t>Bus2=8087</t>
  </si>
  <si>
    <t>Bus1=8088</t>
  </si>
  <si>
    <t>Bus2=8089</t>
  </si>
  <si>
    <t>Line.line_KOT_8089_8090</t>
  </si>
  <si>
    <t>Bus1=8089</t>
  </si>
  <si>
    <t>Bus2=8090</t>
  </si>
  <si>
    <t>Length=34.2533</t>
  </si>
  <si>
    <t>Line.line_KOT_8090_8091</t>
  </si>
  <si>
    <t>Bus1=8090</t>
  </si>
  <si>
    <t>Bus2=8091</t>
  </si>
  <si>
    <t>Length=22.5058</t>
  </si>
  <si>
    <t>Line.line_KOT_8091_8092</t>
  </si>
  <si>
    <t>Bus1=8091</t>
  </si>
  <si>
    <t>Bus2=8092</t>
  </si>
  <si>
    <t>Length=26.3545</t>
  </si>
  <si>
    <t>Line.line_KOT_8092_8093</t>
  </si>
  <si>
    <t>Bus1=8092</t>
  </si>
  <si>
    <t>Bus2=8093</t>
  </si>
  <si>
    <t>Length=21.928</t>
  </si>
  <si>
    <t>Line.line_KOT_8093_8094</t>
  </si>
  <si>
    <t>Bus1=8093</t>
  </si>
  <si>
    <t>Bus2=8094</t>
  </si>
  <si>
    <t>Length=12.7961</t>
  </si>
  <si>
    <t>Line.line_KOT_8094_8095</t>
  </si>
  <si>
    <t>Bus1=8094</t>
  </si>
  <si>
    <t>Bus2=8095</t>
  </si>
  <si>
    <t>Length=19.9733</t>
  </si>
  <si>
    <t>Line.line_KOT_8095_8096</t>
  </si>
  <si>
    <t>Bus1=8095</t>
  </si>
  <si>
    <t>Bus2=8096</t>
  </si>
  <si>
    <t>Length=9.57743</t>
  </si>
  <si>
    <t>Line.line_KOT_8096_8097</t>
  </si>
  <si>
    <t>Bus1=8096</t>
  </si>
  <si>
    <t>Bus2=8097</t>
  </si>
  <si>
    <t>Length=12.4971</t>
  </si>
  <si>
    <t>Line.line_KOT_8097_8098</t>
  </si>
  <si>
    <t>Bus1=8097</t>
  </si>
  <si>
    <t>Bus2=8098</t>
  </si>
  <si>
    <t>Length=7.02103</t>
  </si>
  <si>
    <t>Line.line_KOT_8098_8099</t>
  </si>
  <si>
    <t>Bus1=8098</t>
  </si>
  <si>
    <t>Bus2=8099</t>
  </si>
  <si>
    <t>Length=48.1212</t>
  </si>
  <si>
    <t>Bus1=8100</t>
  </si>
  <si>
    <t>Bus2=8101</t>
  </si>
  <si>
    <t>Line.line_KOT_8101_8102</t>
  </si>
  <si>
    <t>Bus1=8101</t>
  </si>
  <si>
    <t>Bus2=8102</t>
  </si>
  <si>
    <t>Length=7.08148</t>
  </si>
  <si>
    <t>Line.line_KOT_8102_8103</t>
  </si>
  <si>
    <t>Bus1=8102</t>
  </si>
  <si>
    <t>Bus2=8103</t>
  </si>
  <si>
    <t>Length=15.8397</t>
  </si>
  <si>
    <t>Bus1=8104</t>
  </si>
  <si>
    <t>Bus2=8105</t>
  </si>
  <si>
    <t>Line.line_KOT_8105_8106</t>
  </si>
  <si>
    <t>Bus1=8105</t>
  </si>
  <si>
    <t>Bus2=8106</t>
  </si>
  <si>
    <t>Length=27.275</t>
  </si>
  <si>
    <t>Line.line_KOT_8106_8107</t>
  </si>
  <si>
    <t>Bus1=8106</t>
  </si>
  <si>
    <t>Bus2=8107</t>
  </si>
  <si>
    <t>Length=28.7502</t>
  </si>
  <si>
    <t>Line.line_KOT_8107_8108</t>
  </si>
  <si>
    <t>Bus1=8107</t>
  </si>
  <si>
    <t>Bus2=8108</t>
  </si>
  <si>
    <t>Length=16.9569</t>
  </si>
  <si>
    <t>Line.line_KOT_8108_8109</t>
  </si>
  <si>
    <t>Bus1=8108</t>
  </si>
  <si>
    <t>Bus2=8109</t>
  </si>
  <si>
    <t>Length=11.8732</t>
  </si>
  <si>
    <t>Line.line_KOT_8109_8110</t>
  </si>
  <si>
    <t>Bus1=8109</t>
  </si>
  <si>
    <t>Bus2=8110</t>
  </si>
  <si>
    <t>Length=11.0584</t>
  </si>
  <si>
    <t>Line.line_KOT_8110_8111</t>
  </si>
  <si>
    <t>Bus1=8110</t>
  </si>
  <si>
    <t>Bus2=8111</t>
  </si>
  <si>
    <t>Length=11.6403</t>
  </si>
  <si>
    <t>Line.line_KOT_8111_8112</t>
  </si>
  <si>
    <t>Bus1=8111</t>
  </si>
  <si>
    <t>Bus2=8112</t>
  </si>
  <si>
    <t>Length=13.9684</t>
  </si>
  <si>
    <t>Line.line_KOT_8112_8113</t>
  </si>
  <si>
    <t>Bus1=8112</t>
  </si>
  <si>
    <t>Bus2=8113</t>
  </si>
  <si>
    <t>Length=9.28066</t>
  </si>
  <si>
    <t>Line.line_KOT_8113_8114</t>
  </si>
  <si>
    <t>Bus1=8113</t>
  </si>
  <si>
    <t>Bus2=8114</t>
  </si>
  <si>
    <t>Length=15.211</t>
  </si>
  <si>
    <t>Line.line_KOT_8114_8115</t>
  </si>
  <si>
    <t>Bus1=8114</t>
  </si>
  <si>
    <t>Bus2=8115</t>
  </si>
  <si>
    <t>Length=29.1242</t>
  </si>
  <si>
    <t>Line.line_KOT_8115_8116</t>
  </si>
  <si>
    <t>Bus1=8115</t>
  </si>
  <si>
    <t>Bus2=8116</t>
  </si>
  <si>
    <t>Length=29.582</t>
  </si>
  <si>
    <t>Line.line_KOT_8116_8117</t>
  </si>
  <si>
    <t>Bus1=8116</t>
  </si>
  <si>
    <t>Bus2=8117</t>
  </si>
  <si>
    <t>Length=11.9741</t>
  </si>
  <si>
    <t>Line.line_KOT_8117_8118</t>
  </si>
  <si>
    <t>Bus1=8117</t>
  </si>
  <si>
    <t>Bus2=8118</t>
  </si>
  <si>
    <t>Length=22.7058</t>
  </si>
  <si>
    <t>Line.line_KOT_8118_8119</t>
  </si>
  <si>
    <t>Bus1=8118</t>
  </si>
  <si>
    <t>Bus2=8119</t>
  </si>
  <si>
    <t>Length=10.4897</t>
  </si>
  <si>
    <t>Line.line_KOT_8119_8120</t>
  </si>
  <si>
    <t>Bus1=8119</t>
  </si>
  <si>
    <t>Bus2=8120</t>
  </si>
  <si>
    <t>Length=4.3041</t>
  </si>
  <si>
    <t>Line.line_KOT_8120_8121</t>
  </si>
  <si>
    <t>Bus1=8120</t>
  </si>
  <si>
    <t>Bus2=8121</t>
  </si>
  <si>
    <t>Length=29.254</t>
  </si>
  <si>
    <t>Line.line_KOT_8121_8122</t>
  </si>
  <si>
    <t>Bus1=8121</t>
  </si>
  <si>
    <t>Bus2=8122</t>
  </si>
  <si>
    <t>Length=26.3289</t>
  </si>
  <si>
    <t>Line.line_KOT_8122_8123</t>
  </si>
  <si>
    <t>Bus1=8122</t>
  </si>
  <si>
    <t>Bus2=8123</t>
  </si>
  <si>
    <t>Length=23.4035</t>
  </si>
  <si>
    <t>Line.line_KOT_8124_8125</t>
  </si>
  <si>
    <t>Bus2=8125</t>
  </si>
  <si>
    <t>Length=112.522</t>
  </si>
  <si>
    <t>Line.line_KOT_8125_8126</t>
  </si>
  <si>
    <t>Bus1=8125</t>
  </si>
  <si>
    <t>Bus2=8126</t>
  </si>
  <si>
    <t>Length=64.1194</t>
  </si>
  <si>
    <t>Bus1=8126</t>
  </si>
  <si>
    <t>Bus2=8127</t>
  </si>
  <si>
    <t>Bus1=8127</t>
  </si>
  <si>
    <t>Bus2=8128</t>
  </si>
  <si>
    <t>Bus1=8128</t>
  </si>
  <si>
    <t>Bus2=8129</t>
  </si>
  <si>
    <t>Line.line_KOT_8129_8130</t>
  </si>
  <si>
    <t>Bus1=8129</t>
  </si>
  <si>
    <t>Bus2=8130</t>
  </si>
  <si>
    <t>Length=93.2139</t>
  </si>
  <si>
    <t>Line.line_KOT_8130_8131</t>
  </si>
  <si>
    <t>Bus1=8130</t>
  </si>
  <si>
    <t>Bus2=8131</t>
  </si>
  <si>
    <t>Length=60.7426</t>
  </si>
  <si>
    <t>Line.line_KOT_8131_8356</t>
  </si>
  <si>
    <t>Bus1=8131</t>
  </si>
  <si>
    <t>Bus2=8356</t>
  </si>
  <si>
    <t>Length=13.1358</t>
  </si>
  <si>
    <t>Line.line_KOT_8356_8132</t>
  </si>
  <si>
    <t>Bus1=8356</t>
  </si>
  <si>
    <t>Bus2=8132</t>
  </si>
  <si>
    <t>Length=94.8211</t>
  </si>
  <si>
    <t>Line.line_KOT_8132_8133</t>
  </si>
  <si>
    <t>Bus1=8132</t>
  </si>
  <si>
    <t>Bus2=8133</t>
  </si>
  <si>
    <t>Length=60.9072</t>
  </si>
  <si>
    <t>Line.line_KOT_8133_8134</t>
  </si>
  <si>
    <t>Bus1=8133</t>
  </si>
  <si>
    <t>Bus2=8134</t>
  </si>
  <si>
    <t>Length=5.218</t>
  </si>
  <si>
    <t>Line.line_KOT_8134_8135</t>
  </si>
  <si>
    <t>Bus1=8134</t>
  </si>
  <si>
    <t>Bus2=8135</t>
  </si>
  <si>
    <t>Length=59.7276</t>
  </si>
  <si>
    <t>Line.line_KOT_8135_8136</t>
  </si>
  <si>
    <t>Bus1=8135</t>
  </si>
  <si>
    <t>Bus2=8136</t>
  </si>
  <si>
    <t>Length=74.279</t>
  </si>
  <si>
    <t>Line.line_KOT_8136_8137</t>
  </si>
  <si>
    <t>Bus1=8136</t>
  </si>
  <si>
    <t>Bus2=8137</t>
  </si>
  <si>
    <t>Length=28.1224</t>
  </si>
  <si>
    <t>Line.line_KOT_8137_8138</t>
  </si>
  <si>
    <t>Bus1=8137</t>
  </si>
  <si>
    <t>Bus2=8138</t>
  </si>
  <si>
    <t>Length=24.6855</t>
  </si>
  <si>
    <t>Line.line_KOT_8138_8139</t>
  </si>
  <si>
    <t>Bus1=8138</t>
  </si>
  <si>
    <t>Bus2=8139</t>
  </si>
  <si>
    <t>Length=76.2091</t>
  </si>
  <si>
    <t>Line.line_KOT_8139_8140</t>
  </si>
  <si>
    <t>Bus1=8139</t>
  </si>
  <si>
    <t>Bus2=8140</t>
  </si>
  <si>
    <t>Length=32.1052</t>
  </si>
  <si>
    <t>Line.line_KOT_8140_8141</t>
  </si>
  <si>
    <t>Bus1=8140</t>
  </si>
  <si>
    <t>Bus2=8141</t>
  </si>
  <si>
    <t>Length=3.30466</t>
  </si>
  <si>
    <t>Line.line_KOT_8141_8142</t>
  </si>
  <si>
    <t>Bus1=8141</t>
  </si>
  <si>
    <t>Bus2=8142</t>
  </si>
  <si>
    <t>Length=9.0623</t>
  </si>
  <si>
    <t>Line.line_KOT_8142_8143</t>
  </si>
  <si>
    <t>Bus1=8142</t>
  </si>
  <si>
    <t>Bus2=8143</t>
  </si>
  <si>
    <t>Length=29.3473</t>
  </si>
  <si>
    <t>Line.line_KOT_8143_8144</t>
  </si>
  <si>
    <t>Bus1=8143</t>
  </si>
  <si>
    <t>Bus2=8144</t>
  </si>
  <si>
    <t>Length=35.2352</t>
  </si>
  <si>
    <t>Line.line_KOT_8144_8145</t>
  </si>
  <si>
    <t>Bus1=8144</t>
  </si>
  <si>
    <t>Bus2=8145</t>
  </si>
  <si>
    <t>Length=42.3854</t>
  </si>
  <si>
    <t>Line.line_KOT_8145_8146</t>
  </si>
  <si>
    <t>Bus1=8145</t>
  </si>
  <si>
    <t>Bus2=8146</t>
  </si>
  <si>
    <t>Length=43.5488</t>
  </si>
  <si>
    <t>Line.line_KOT_8146_8147</t>
  </si>
  <si>
    <t>Bus1=8146</t>
  </si>
  <si>
    <t>Bus2=8147</t>
  </si>
  <si>
    <t>Length=40.0599</t>
  </si>
  <si>
    <t>Line.line_KOT_8147_8148</t>
  </si>
  <si>
    <t>Bus1=8147</t>
  </si>
  <si>
    <t>Bus2=8148</t>
  </si>
  <si>
    <t>Length=58.5124</t>
  </si>
  <si>
    <t>Line.line_KOT_8148_8149</t>
  </si>
  <si>
    <t>Bus1=8148</t>
  </si>
  <si>
    <t>Bus2=8149</t>
  </si>
  <si>
    <t>Length=25.7454</t>
  </si>
  <si>
    <t>Line.line_KOT_8149_8150</t>
  </si>
  <si>
    <t>Bus1=8149</t>
  </si>
  <si>
    <t>Bus2=8150</t>
  </si>
  <si>
    <t>Length=35.5619</t>
  </si>
  <si>
    <t>Line.line_KOT_8150_8151</t>
  </si>
  <si>
    <t>Bus1=8150</t>
  </si>
  <si>
    <t>Bus2=8151</t>
  </si>
  <si>
    <t>Length=30.9781</t>
  </si>
  <si>
    <t>Line.line_KOT_8151_8152</t>
  </si>
  <si>
    <t>Bus1=8151</t>
  </si>
  <si>
    <t>Bus2=8152</t>
  </si>
  <si>
    <t>Length=30.3247</t>
  </si>
  <si>
    <t>Line.line_KOT_8152_8153</t>
  </si>
  <si>
    <t>Bus1=8152</t>
  </si>
  <si>
    <t>Bus2=8153</t>
  </si>
  <si>
    <t>Length=1.30291</t>
  </si>
  <si>
    <t>Bus1=8154</t>
  </si>
  <si>
    <t>Bus2=8155</t>
  </si>
  <si>
    <t>Line.line_KOT_8155_8156</t>
  </si>
  <si>
    <t>Bus1=8155</t>
  </si>
  <si>
    <t>Bus2=8156</t>
  </si>
  <si>
    <t>Length=19.7339</t>
  </si>
  <si>
    <t>Line.line_KOT_8156_8157</t>
  </si>
  <si>
    <t>Bus1=8156</t>
  </si>
  <si>
    <t>Bus2=8157</t>
  </si>
  <si>
    <t>Length=14.3768</t>
  </si>
  <si>
    <t>Line.line_KOT_8157_8158</t>
  </si>
  <si>
    <t>Bus1=8157</t>
  </si>
  <si>
    <t>Bus2=8158</t>
  </si>
  <si>
    <t>Length=13.6259</t>
  </si>
  <si>
    <t>Line.line_KOT_8158_8159</t>
  </si>
  <si>
    <t>Bus1=8158</t>
  </si>
  <si>
    <t>Bus2=8159</t>
  </si>
  <si>
    <t>Length=20.9121</t>
  </si>
  <si>
    <t>Line.line_KOT_8159_8160</t>
  </si>
  <si>
    <t>Bus1=8159</t>
  </si>
  <si>
    <t>Bus2=8160</t>
  </si>
  <si>
    <t>Length=16.0639</t>
  </si>
  <si>
    <t>Bus1=8161</t>
  </si>
  <si>
    <t>Bus2=8162</t>
  </si>
  <si>
    <t>Line.line_KOT_8162_8163</t>
  </si>
  <si>
    <t>Bus1=8162</t>
  </si>
  <si>
    <t>Bus2=8163</t>
  </si>
  <si>
    <t>Length=10.4229</t>
  </si>
  <si>
    <t>Line.line_KOT_8163_8164</t>
  </si>
  <si>
    <t>Bus1=8163</t>
  </si>
  <si>
    <t>Bus2=8164</t>
  </si>
  <si>
    <t>Length=11.9625</t>
  </si>
  <si>
    <t>Line.line_KOT_8164_8165</t>
  </si>
  <si>
    <t>Bus1=8164</t>
  </si>
  <si>
    <t>Bus2=8165</t>
  </si>
  <si>
    <t>Length=32.7252</t>
  </si>
  <si>
    <t>Line.line_KOT_8165_8166</t>
  </si>
  <si>
    <t>Bus1=8165</t>
  </si>
  <si>
    <t>Bus2=8166</t>
  </si>
  <si>
    <t>Length=44.7756</t>
  </si>
  <si>
    <t>Line.line_KOT_8166_8167</t>
  </si>
  <si>
    <t>Bus1=8166</t>
  </si>
  <si>
    <t>Bus2=8167</t>
  </si>
  <si>
    <t>Length=28.6938</t>
  </si>
  <si>
    <t>Line.line_KOT_8167_8168</t>
  </si>
  <si>
    <t>Bus1=8167</t>
  </si>
  <si>
    <t>Bus2=8168</t>
  </si>
  <si>
    <t>Length=5.75766</t>
  </si>
  <si>
    <t>Line.line_KOT_8168_8169</t>
  </si>
  <si>
    <t>Bus1=8168</t>
  </si>
  <si>
    <t>Bus2=8169</t>
  </si>
  <si>
    <t>Length=9.43385</t>
  </si>
  <si>
    <t>Line.line_KOT_8169_8170</t>
  </si>
  <si>
    <t>Bus1=8169</t>
  </si>
  <si>
    <t>Bus2=8170</t>
  </si>
  <si>
    <t>Length=14.0498</t>
  </si>
  <si>
    <t>Line.line_KOT_8170_8171</t>
  </si>
  <si>
    <t>Bus1=8170</t>
  </si>
  <si>
    <t>Bus2=8171</t>
  </si>
  <si>
    <t>Length=7.06355</t>
  </si>
  <si>
    <t>Line.line_KOT_8171_8172</t>
  </si>
  <si>
    <t>Bus1=8171</t>
  </si>
  <si>
    <t>Bus2=8172</t>
  </si>
  <si>
    <t>Length=23.3052</t>
  </si>
  <si>
    <t>Line.line_KOT_8172_8173</t>
  </si>
  <si>
    <t>Bus1=8172</t>
  </si>
  <si>
    <t>Bus2=8173</t>
  </si>
  <si>
    <t>Length=46.4394</t>
  </si>
  <si>
    <t>Line.line_KOT_8173_8174</t>
  </si>
  <si>
    <t>Bus1=8173</t>
  </si>
  <si>
    <t>Bus2=8174</t>
  </si>
  <si>
    <t>Length=18.1756</t>
  </si>
  <si>
    <t>Line.line_KOT_8174_8175</t>
  </si>
  <si>
    <t>Bus1=8174</t>
  </si>
  <si>
    <t>Bus2=8175</t>
  </si>
  <si>
    <t>Length=33.9411</t>
  </si>
  <si>
    <t>Line.line_KOT_8175_8176</t>
  </si>
  <si>
    <t>Bus1=8175</t>
  </si>
  <si>
    <t>Bus2=8176</t>
  </si>
  <si>
    <t>Length=15.5373</t>
  </si>
  <si>
    <t>Line.line_KOT_8176_8177</t>
  </si>
  <si>
    <t>Bus1=8176</t>
  </si>
  <si>
    <t>Bus2=8177</t>
  </si>
  <si>
    <t>Length=9.90353</t>
  </si>
  <si>
    <t>Line.line_KOT_8177_8178</t>
  </si>
  <si>
    <t>Bus1=8177</t>
  </si>
  <si>
    <t>Bus2=8178</t>
  </si>
  <si>
    <t>Length=23.4693</t>
  </si>
  <si>
    <t>Line.line_KOT_8178_8179</t>
  </si>
  <si>
    <t>Bus1=8178</t>
  </si>
  <si>
    <t>Bus2=8179</t>
  </si>
  <si>
    <t>Length=25.8241</t>
  </si>
  <si>
    <t>Line.line_KOT_8179_8180</t>
  </si>
  <si>
    <t>Bus1=8179</t>
  </si>
  <si>
    <t>Bus2=8180</t>
  </si>
  <si>
    <t>Length=9.11127</t>
  </si>
  <si>
    <t>Line.line_KOT_8180_8181</t>
  </si>
  <si>
    <t>Bus1=8180</t>
  </si>
  <si>
    <t>Bus2=8181</t>
  </si>
  <si>
    <t>Length=19.8844</t>
  </si>
  <si>
    <t>Line.line_KOT_8181_8182</t>
  </si>
  <si>
    <t>Bus1=8181</t>
  </si>
  <si>
    <t>Bus2=8182</t>
  </si>
  <si>
    <t>Length=10.4796</t>
  </si>
  <si>
    <t>Line.line_KOT_8182_8183</t>
  </si>
  <si>
    <t>Bus1=8182</t>
  </si>
  <si>
    <t>Bus2=8183</t>
  </si>
  <si>
    <t>Length=11.7388</t>
  </si>
  <si>
    <t>Line.line_KOT_8183_8184</t>
  </si>
  <si>
    <t>Bus1=8183</t>
  </si>
  <si>
    <t>Bus2=8184</t>
  </si>
  <si>
    <t>Line.line_KOT_8184_8185</t>
  </si>
  <si>
    <t>Bus1=8184</t>
  </si>
  <si>
    <t>Bus2=8185</t>
  </si>
  <si>
    <t>Length=46.0081</t>
  </si>
  <si>
    <t>Line.line_KOT_8185_8186</t>
  </si>
  <si>
    <t>Bus1=8185</t>
  </si>
  <si>
    <t>Bus2=8186</t>
  </si>
  <si>
    <t>Length=22.0154</t>
  </si>
  <si>
    <t>Line.line_KOT_8186_8187</t>
  </si>
  <si>
    <t>Bus1=8186</t>
  </si>
  <si>
    <t>Bus2=8187</t>
  </si>
  <si>
    <t>Length=22.3557</t>
  </si>
  <si>
    <t>Line.line_KOT_8187_8188</t>
  </si>
  <si>
    <t>Bus1=8187</t>
  </si>
  <si>
    <t>Bus2=8188</t>
  </si>
  <si>
    <t>Length=31.6012</t>
  </si>
  <si>
    <t>Line.line_KOT_8188_8189</t>
  </si>
  <si>
    <t>Bus1=8188</t>
  </si>
  <si>
    <t>Bus2=8189</t>
  </si>
  <si>
    <t>Length=19.9278</t>
  </si>
  <si>
    <t>Line.line_KOT_8189_8190</t>
  </si>
  <si>
    <t>Bus1=8189</t>
  </si>
  <si>
    <t>Bus2=8190</t>
  </si>
  <si>
    <t>Length=27.5984</t>
  </si>
  <si>
    <t>Line.line_KOT_8190_8191</t>
  </si>
  <si>
    <t>Bus1=8190</t>
  </si>
  <si>
    <t>Bus2=8191</t>
  </si>
  <si>
    <t>Length=19.9022</t>
  </si>
  <si>
    <t>Line.line_KOT_8191_8192</t>
  </si>
  <si>
    <t>Bus1=8191</t>
  </si>
  <si>
    <t>Bus2=8192</t>
  </si>
  <si>
    <t>Length=22.8193</t>
  </si>
  <si>
    <t>Line.line_KOT_8192_8193</t>
  </si>
  <si>
    <t>Bus1=8192</t>
  </si>
  <si>
    <t>Bus2=8193</t>
  </si>
  <si>
    <t>Length=14.7945</t>
  </si>
  <si>
    <t>Line.line_KOT_8001_8218</t>
  </si>
  <si>
    <t>Bus1=8001</t>
  </si>
  <si>
    <t>Bus2=8218</t>
  </si>
  <si>
    <t>Length=43.2356</t>
  </si>
  <si>
    <t>Line.line_KOT_8218_8217</t>
  </si>
  <si>
    <t>Bus1=8218</t>
  </si>
  <si>
    <t>Bus2=8217</t>
  </si>
  <si>
    <t>Length=96.3252</t>
  </si>
  <si>
    <t>Line.line_KOT_8217_8216</t>
  </si>
  <si>
    <t>Bus1=8217</t>
  </si>
  <si>
    <t>Bus2=8216</t>
  </si>
  <si>
    <t>Length=62.6073</t>
  </si>
  <si>
    <t>Line.line_KOT_8216_8215</t>
  </si>
  <si>
    <t>Bus1=8216</t>
  </si>
  <si>
    <t>Bus2=8215</t>
  </si>
  <si>
    <t>Length=69.9651</t>
  </si>
  <si>
    <t>Line.line_KOT_8215_8214</t>
  </si>
  <si>
    <t>Bus1=8215</t>
  </si>
  <si>
    <t>Bus2=8214</t>
  </si>
  <si>
    <t>Length=78.7413</t>
  </si>
  <si>
    <t>Line.line_KOT_8214_8213</t>
  </si>
  <si>
    <t>Bus1=8214</t>
  </si>
  <si>
    <t>Bus2=8213</t>
  </si>
  <si>
    <t>Length=53.2435</t>
  </si>
  <si>
    <t>Line.line_KOT_8213_8212</t>
  </si>
  <si>
    <t>Bus1=8213</t>
  </si>
  <si>
    <t>Bus2=8212</t>
  </si>
  <si>
    <t>Length=6.94353</t>
  </si>
  <si>
    <t>Line.line_KOT_8212_8211</t>
  </si>
  <si>
    <t>Bus1=8212</t>
  </si>
  <si>
    <t>Bus2=8211</t>
  </si>
  <si>
    <t>Length=72.1851</t>
  </si>
  <si>
    <t>Line.line_KOT_8211_8210</t>
  </si>
  <si>
    <t>Bus1=8211</t>
  </si>
  <si>
    <t>Bus2=8210</t>
  </si>
  <si>
    <t>Length=60.7432</t>
  </si>
  <si>
    <t>Line.line_KOT_8210_8209</t>
  </si>
  <si>
    <t>Bus1=8210</t>
  </si>
  <si>
    <t>Bus2=8209</t>
  </si>
  <si>
    <t>Length=12.7339</t>
  </si>
  <si>
    <t>Bus1=8209</t>
  </si>
  <si>
    <t>Bus2=8208</t>
  </si>
  <si>
    <t>Line.line_KOT_8208_8207</t>
  </si>
  <si>
    <t>Bus1=8208</t>
  </si>
  <si>
    <t>Bus2=8207</t>
  </si>
  <si>
    <t>Length=20.654</t>
  </si>
  <si>
    <t>Line.line_KOT_8207_8206</t>
  </si>
  <si>
    <t>Bus1=8207</t>
  </si>
  <si>
    <t>Bus2=8206</t>
  </si>
  <si>
    <t>Length=48.3039</t>
  </si>
  <si>
    <t>Line.line_KOT_8206_8205</t>
  </si>
  <si>
    <t>Bus1=8206</t>
  </si>
  <si>
    <t>Bus2=8205</t>
  </si>
  <si>
    <t>Length=19.3158</t>
  </si>
  <si>
    <t>Line.line_KOT_8205_8204</t>
  </si>
  <si>
    <t>Bus1=8205</t>
  </si>
  <si>
    <t>Bus2=8204</t>
  </si>
  <si>
    <t>Length=8.13661</t>
  </si>
  <si>
    <t>Line.line_KOT_8204_8203</t>
  </si>
  <si>
    <t>Bus1=8204</t>
  </si>
  <si>
    <t>Bus2=8203</t>
  </si>
  <si>
    <t>Length=36.3281</t>
  </si>
  <si>
    <t>Line.line_KOT_8203_8202</t>
  </si>
  <si>
    <t>Bus1=8203</t>
  </si>
  <si>
    <t>Bus2=8202</t>
  </si>
  <si>
    <t>Length=54.1094</t>
  </si>
  <si>
    <t>Line.line_KOT_8202_8201</t>
  </si>
  <si>
    <t>Bus1=8202</t>
  </si>
  <si>
    <t>Bus2=8201</t>
  </si>
  <si>
    <t>Length=17.512</t>
  </si>
  <si>
    <t>Line.line_KOT_8219_8220</t>
  </si>
  <si>
    <t>Bus1=8219</t>
  </si>
  <si>
    <t>Bus2=8220</t>
  </si>
  <si>
    <t>Length=29.3252</t>
  </si>
  <si>
    <t>Line.line_KOT_8220_8221</t>
  </si>
  <si>
    <t>Bus1=8220</t>
  </si>
  <si>
    <t>Bus2=8221</t>
  </si>
  <si>
    <t>Length=17.8109</t>
  </si>
  <si>
    <t>Line.line_KOT_8221_8222</t>
  </si>
  <si>
    <t>Bus1=8221</t>
  </si>
  <si>
    <t>Bus2=8222</t>
  </si>
  <si>
    <t>Length=23.5454</t>
  </si>
  <si>
    <t>Line.line_KOT_8222_8223</t>
  </si>
  <si>
    <t>Bus1=8222</t>
  </si>
  <si>
    <t>Bus2=8223</t>
  </si>
  <si>
    <t>Length=30.9547</t>
  </si>
  <si>
    <t>Line.line_KOT_8223_8224</t>
  </si>
  <si>
    <t>Bus1=8223</t>
  </si>
  <si>
    <t>Bus2=8224</t>
  </si>
  <si>
    <t>Length=8.23233</t>
  </si>
  <si>
    <t>Line.line_KOT_8224_8225</t>
  </si>
  <si>
    <t>Bus1=8224</t>
  </si>
  <si>
    <t>Bus2=8225</t>
  </si>
  <si>
    <t>Length=4.07437</t>
  </si>
  <si>
    <t>Line.line_KOT_8218_8226</t>
  </si>
  <si>
    <t>Bus2=8226</t>
  </si>
  <si>
    <t>Length=22.313</t>
  </si>
  <si>
    <t>Line.line_KOT_8226_8227</t>
  </si>
  <si>
    <t>Bus1=8226</t>
  </si>
  <si>
    <t>Bus2=8227</t>
  </si>
  <si>
    <t>Length=19.3493</t>
  </si>
  <si>
    <t>Line.line_KOT_8227_8228</t>
  </si>
  <si>
    <t>Bus1=8227</t>
  </si>
  <si>
    <t>Bus2=8228</t>
  </si>
  <si>
    <t>Length=32.594</t>
  </si>
  <si>
    <t>Line.line_KOT_8228_8229</t>
  </si>
  <si>
    <t>Bus1=8228</t>
  </si>
  <si>
    <t>Bus2=8229</t>
  </si>
  <si>
    <t>Length=41.7368</t>
  </si>
  <si>
    <t>Line.line_KOT_8229_8230</t>
  </si>
  <si>
    <t>Bus1=8229</t>
  </si>
  <si>
    <t>Bus2=8230</t>
  </si>
  <si>
    <t>Length=35.4442</t>
  </si>
  <si>
    <t>Line.line_KOT_8230_8231</t>
  </si>
  <si>
    <t>Bus1=8230</t>
  </si>
  <si>
    <t>Bus2=8231</t>
  </si>
  <si>
    <t>Length=66.9517</t>
  </si>
  <si>
    <t>Line.line_KOT_8231_8232</t>
  </si>
  <si>
    <t>Bus1=8231</t>
  </si>
  <si>
    <t>Bus2=8232</t>
  </si>
  <si>
    <t>Length=60.2875</t>
  </si>
  <si>
    <t>Line.line_KOT_8232_8233</t>
  </si>
  <si>
    <t>Bus1=8232</t>
  </si>
  <si>
    <t>Bus2=8233</t>
  </si>
  <si>
    <t>Length=61.4854</t>
  </si>
  <si>
    <t>Line.line_KOT_8233_8234</t>
  </si>
  <si>
    <t>Bus1=8233</t>
  </si>
  <si>
    <t>Bus2=8234</t>
  </si>
  <si>
    <t>Length=55.5216</t>
  </si>
  <si>
    <t>Line.line_KOT_8234_8334</t>
  </si>
  <si>
    <t>Bus1=8234</t>
  </si>
  <si>
    <t>Bus2=8334</t>
  </si>
  <si>
    <t>Length=89.7976</t>
  </si>
  <si>
    <t>Line.line_KOT_8334_8235</t>
  </si>
  <si>
    <t>Bus1=8334</t>
  </si>
  <si>
    <t>Bus2=8235</t>
  </si>
  <si>
    <t>Length=6.34774</t>
  </si>
  <si>
    <t>Line.line_KOT_8235_8236</t>
  </si>
  <si>
    <t>Bus1=8235</t>
  </si>
  <si>
    <t>Bus2=8236</t>
  </si>
  <si>
    <t>Length=0.887576</t>
  </si>
  <si>
    <t>Line.line_KOT_8236_8237</t>
  </si>
  <si>
    <t>Bus1=8236</t>
  </si>
  <si>
    <t>Bus2=8237</t>
  </si>
  <si>
    <t>Length=5.29821</t>
  </si>
  <si>
    <t>Line.line_KOT_8237_8238</t>
  </si>
  <si>
    <t>Bus1=8237</t>
  </si>
  <si>
    <t>Bus2=8238</t>
  </si>
  <si>
    <t>Length=31.6023</t>
  </si>
  <si>
    <t>Bus1=8238</t>
  </si>
  <si>
    <t>Bus2=8239</t>
  </si>
  <si>
    <t>Line.line_KOT_8239_8240</t>
  </si>
  <si>
    <t>Bus1=8239</t>
  </si>
  <si>
    <t>Bus2=8240</t>
  </si>
  <si>
    <t>Length=67.011</t>
  </si>
  <si>
    <t>Line.line_KOT_8240_8241</t>
  </si>
  <si>
    <t>Bus1=8240</t>
  </si>
  <si>
    <t>Bus2=8241</t>
  </si>
  <si>
    <t>Length=47.4845</t>
  </si>
  <si>
    <t>Line.line_KOT_8241_8242</t>
  </si>
  <si>
    <t>Bus1=8241</t>
  </si>
  <si>
    <t>Bus2=8242</t>
  </si>
  <si>
    <t>Length=70.9054</t>
  </si>
  <si>
    <t>Line.line_KOT_8242_8243</t>
  </si>
  <si>
    <t>Bus1=8242</t>
  </si>
  <si>
    <t>Bus2=8243</t>
  </si>
  <si>
    <t>Length=14.2337</t>
  </si>
  <si>
    <t>Line.line_KOT_8243_8244</t>
  </si>
  <si>
    <t>Bus1=8243</t>
  </si>
  <si>
    <t>Bus2=8244</t>
  </si>
  <si>
    <t>Length=7.37362</t>
  </si>
  <si>
    <t>Line.line_KOT_8244_8245</t>
  </si>
  <si>
    <t>Bus1=8244</t>
  </si>
  <si>
    <t>Bus2=8245</t>
  </si>
  <si>
    <t>Length=30.4032</t>
  </si>
  <si>
    <t>Line.line_KOT_8245_8246</t>
  </si>
  <si>
    <t>Bus1=8245</t>
  </si>
  <si>
    <t>Bus2=8246</t>
  </si>
  <si>
    <t>Length=44.3972</t>
  </si>
  <si>
    <t>Line.line_KOT_8246_8247</t>
  </si>
  <si>
    <t>Bus1=8246</t>
  </si>
  <si>
    <t>Bus2=8247</t>
  </si>
  <si>
    <t>Length=55.1087</t>
  </si>
  <si>
    <t>Line.line_KOT_8247_8248</t>
  </si>
  <si>
    <t>Bus1=8247</t>
  </si>
  <si>
    <t>Bus2=8248</t>
  </si>
  <si>
    <t>Length=67.9559</t>
  </si>
  <si>
    <t>Line.line_KOT_8248_8249</t>
  </si>
  <si>
    <t>Bus1=8248</t>
  </si>
  <si>
    <t>Bus2=8249</t>
  </si>
  <si>
    <t>Length=78.191</t>
  </si>
  <si>
    <t>Line.line_KOT_8249_8250</t>
  </si>
  <si>
    <t>Bus1=8249</t>
  </si>
  <si>
    <t>Bus2=8250</t>
  </si>
  <si>
    <t>Length=5.82062</t>
  </si>
  <si>
    <t>Line.line_KOT_8250_8251</t>
  </si>
  <si>
    <t>Bus1=8250</t>
  </si>
  <si>
    <t>Bus2=8251</t>
  </si>
  <si>
    <t>Length=57.399</t>
  </si>
  <si>
    <t>Line.line_KOT_8251_8252</t>
  </si>
  <si>
    <t>Bus1=8251</t>
  </si>
  <si>
    <t>Bus2=8252</t>
  </si>
  <si>
    <t>Length=109.238</t>
  </si>
  <si>
    <t>Line.line_KOT_8252_8253</t>
  </si>
  <si>
    <t>Bus1=8252</t>
  </si>
  <si>
    <t>Bus2=8253</t>
  </si>
  <si>
    <t>Length=64.4088</t>
  </si>
  <si>
    <t>Line.line_KOT_8253_8254</t>
  </si>
  <si>
    <t>Bus1=8253</t>
  </si>
  <si>
    <t>Bus2=8254</t>
  </si>
  <si>
    <t>Length=18.7644</t>
  </si>
  <si>
    <t>Line.line_KOT_8254_8255</t>
  </si>
  <si>
    <t>Bus1=8254</t>
  </si>
  <si>
    <t>Bus2=8255</t>
  </si>
  <si>
    <t>Length=17.8656</t>
  </si>
  <si>
    <t>Line.line_KOT_8255_8256</t>
  </si>
  <si>
    <t>Bus1=8255</t>
  </si>
  <si>
    <t>Bus2=8256</t>
  </si>
  <si>
    <t>Length=34.6791</t>
  </si>
  <si>
    <t>Line.line_KOT_8256_8292</t>
  </si>
  <si>
    <t>Bus1=8256</t>
  </si>
  <si>
    <t>Bus2=8292</t>
  </si>
  <si>
    <t>Length=37.3369</t>
  </si>
  <si>
    <t>Line.line_KOT_8292_8257</t>
  </si>
  <si>
    <t>Bus1=8292</t>
  </si>
  <si>
    <t>Bus2=8257</t>
  </si>
  <si>
    <t>Length=4.71719</t>
  </si>
  <si>
    <t>Line.line_KOT_8257_8258</t>
  </si>
  <si>
    <t>Bus1=8257</t>
  </si>
  <si>
    <t>Bus2=8258</t>
  </si>
  <si>
    <t>Length=36.2741</t>
  </si>
  <si>
    <t>Line.line_KOT_8258_8259</t>
  </si>
  <si>
    <t>Bus1=8258</t>
  </si>
  <si>
    <t>Bus2=8259</t>
  </si>
  <si>
    <t>Length=37.7575</t>
  </si>
  <si>
    <t>Line.line_KOT_8259_8260</t>
  </si>
  <si>
    <t>Bus1=8259</t>
  </si>
  <si>
    <t>Bus2=8260</t>
  </si>
  <si>
    <t>Length=26.9941</t>
  </si>
  <si>
    <t>Line.line_KOT_8260_8261</t>
  </si>
  <si>
    <t>Bus1=8260</t>
  </si>
  <si>
    <t>Bus2=8261</t>
  </si>
  <si>
    <t>Length=22.22</t>
  </si>
  <si>
    <t>Line.line_KOT_8274_8275</t>
  </si>
  <si>
    <t>Bus1=8274</t>
  </si>
  <si>
    <t>Bus2=8275</t>
  </si>
  <si>
    <t>Length=11.3939</t>
  </si>
  <si>
    <t>Line.line_KOT_8275_8276</t>
  </si>
  <si>
    <t>Bus1=8275</t>
  </si>
  <si>
    <t>Bus2=8276</t>
  </si>
  <si>
    <t>Length=37.1055</t>
  </si>
  <si>
    <t>Line.line_KOT_8276_8277</t>
  </si>
  <si>
    <t>Bus1=8276</t>
  </si>
  <si>
    <t>Bus2=8277</t>
  </si>
  <si>
    <t>Length=22.4858</t>
  </si>
  <si>
    <t>Line.line_KOT_8277_8278</t>
  </si>
  <si>
    <t>Bus1=8277</t>
  </si>
  <si>
    <t>Bus2=8278</t>
  </si>
  <si>
    <t>Length=19.5158</t>
  </si>
  <si>
    <t>Line.line_KOT_8278_8279</t>
  </si>
  <si>
    <t>Bus1=8278</t>
  </si>
  <si>
    <t>Bus2=8279</t>
  </si>
  <si>
    <t>Length=5.19454</t>
  </si>
  <si>
    <t>Line.line_KOT_8279_8280</t>
  </si>
  <si>
    <t>Bus1=8279</t>
  </si>
  <si>
    <t>Bus2=8280</t>
  </si>
  <si>
    <t>Length=12.4166</t>
  </si>
  <si>
    <t>Line.line_KOT_8280_8281</t>
  </si>
  <si>
    <t>Bus1=8280</t>
  </si>
  <si>
    <t>Bus2=8281</t>
  </si>
  <si>
    <t>Length=3.87626</t>
  </si>
  <si>
    <t>Line.line_KOT_8281_8282</t>
  </si>
  <si>
    <t>Bus1=8281</t>
  </si>
  <si>
    <t>Bus2=8282</t>
  </si>
  <si>
    <t>Length=18.9035</t>
  </si>
  <si>
    <t>Line.line_KOT_8292_8293</t>
  </si>
  <si>
    <t>Bus2=8293</t>
  </si>
  <si>
    <t>Length=14.7885</t>
  </si>
  <si>
    <t>Line.line_KOT_8293_8294</t>
  </si>
  <si>
    <t>Bus1=8293</t>
  </si>
  <si>
    <t>Bus2=8294</t>
  </si>
  <si>
    <t>Length=1.58871</t>
  </si>
  <si>
    <t>Line.line_KOT_8294_8295</t>
  </si>
  <si>
    <t>Bus1=8294</t>
  </si>
  <si>
    <t>Bus2=8295</t>
  </si>
  <si>
    <t>Length=23.2829</t>
  </si>
  <si>
    <t>Line.line_KOT_8261_8262</t>
  </si>
  <si>
    <t>Bus1=8261</t>
  </si>
  <si>
    <t>Bus2=8262</t>
  </si>
  <si>
    <t>Length=13.3883</t>
  </si>
  <si>
    <t>Line.line_KOT_8262_8263</t>
  </si>
  <si>
    <t>Bus1=8262</t>
  </si>
  <si>
    <t>Bus2=8263</t>
  </si>
  <si>
    <t>Length=13.1355</t>
  </si>
  <si>
    <t>Line.line_KOT_8263_8264</t>
  </si>
  <si>
    <t>Bus1=8263</t>
  </si>
  <si>
    <t>Bus2=8264</t>
  </si>
  <si>
    <t>Length=10.7355</t>
  </si>
  <si>
    <t>Line.line_KOT_8264_8265</t>
  </si>
  <si>
    <t>Bus1=8264</t>
  </si>
  <si>
    <t>Bus2=8265</t>
  </si>
  <si>
    <t>Length=12.7959</t>
  </si>
  <si>
    <t>Line.line_KOT_8265_8266</t>
  </si>
  <si>
    <t>Bus1=8265</t>
  </si>
  <si>
    <t>Bus2=8266</t>
  </si>
  <si>
    <t>Length=5.36776</t>
  </si>
  <si>
    <t>Line.line_KOT_8266_8267</t>
  </si>
  <si>
    <t>Bus1=8266</t>
  </si>
  <si>
    <t>Bus2=8267</t>
  </si>
  <si>
    <t>Length=10.1682</t>
  </si>
  <si>
    <t>Line.line_KOT_8267_8268</t>
  </si>
  <si>
    <t>Bus1=8267</t>
  </si>
  <si>
    <t>Bus2=8268</t>
  </si>
  <si>
    <t>Length=13.5021</t>
  </si>
  <si>
    <t>Line.line_KOT_8268_8269</t>
  </si>
  <si>
    <t>Bus1=8268</t>
  </si>
  <si>
    <t>Bus2=8269</t>
  </si>
  <si>
    <t>Length=5.82072</t>
  </si>
  <si>
    <t>Line.line_KOT_8269_8270</t>
  </si>
  <si>
    <t>Bus1=8269</t>
  </si>
  <si>
    <t>Bus2=8270</t>
  </si>
  <si>
    <t>Length=23.0671</t>
  </si>
  <si>
    <t>Line.line_KOT_8270_8271</t>
  </si>
  <si>
    <t>Bus1=8270</t>
  </si>
  <si>
    <t>Bus2=8271</t>
  </si>
  <si>
    <t>Length=27.4749</t>
  </si>
  <si>
    <t>Line.line_KOT_8271_8272</t>
  </si>
  <si>
    <t>Bus1=8271</t>
  </si>
  <si>
    <t>Bus2=8272</t>
  </si>
  <si>
    <t>Length=26.5796</t>
  </si>
  <si>
    <t>Line.line_KOT_8272_8273</t>
  </si>
  <si>
    <t>Bus1=8272</t>
  </si>
  <si>
    <t>Bus2=8273</t>
  </si>
  <si>
    <t>Length=13.6598</t>
  </si>
  <si>
    <t>Line.line_KOT_8282_8283</t>
  </si>
  <si>
    <t>Bus1=8282</t>
  </si>
  <si>
    <t>Bus2=8283</t>
  </si>
  <si>
    <t>Length=11.9724</t>
  </si>
  <si>
    <t>Line.line_KOT_8283_8284</t>
  </si>
  <si>
    <t>Bus1=8283</t>
  </si>
  <si>
    <t>Bus2=8284</t>
  </si>
  <si>
    <t>Length=18.2412</t>
  </si>
  <si>
    <t>Line.line_KOT_8284_8285</t>
  </si>
  <si>
    <t>Bus1=8284</t>
  </si>
  <si>
    <t>Bus2=8285</t>
  </si>
  <si>
    <t>Length=14.8945</t>
  </si>
  <si>
    <t>Line.line_KOT_8285_8286</t>
  </si>
  <si>
    <t>Bus1=8285</t>
  </si>
  <si>
    <t>Bus2=8286</t>
  </si>
  <si>
    <t>Length=22.8015</t>
  </si>
  <si>
    <t>Line.line_KOT_8286_8287</t>
  </si>
  <si>
    <t>Bus1=8286</t>
  </si>
  <si>
    <t>Bus2=8287</t>
  </si>
  <si>
    <t>Length=26.0344</t>
  </si>
  <si>
    <t>Line.line_KOT_8287_8288</t>
  </si>
  <si>
    <t>Bus1=8287</t>
  </si>
  <si>
    <t>Bus2=8288</t>
  </si>
  <si>
    <t>Length=26.2817</t>
  </si>
  <si>
    <t>Line.line_KOT_8288_8289</t>
  </si>
  <si>
    <t>Bus1=8288</t>
  </si>
  <si>
    <t>Bus2=8289</t>
  </si>
  <si>
    <t>Length=11.5253</t>
  </si>
  <si>
    <t>Line.line_KOT_8289_8290</t>
  </si>
  <si>
    <t>Bus1=8289</t>
  </si>
  <si>
    <t>Bus2=8290</t>
  </si>
  <si>
    <t>Length=15.7593</t>
  </si>
  <si>
    <t>Line.line_KOT_8290_8291</t>
  </si>
  <si>
    <t>Bus1=8290</t>
  </si>
  <si>
    <t>Bus2=8291</t>
  </si>
  <si>
    <t>Length=15.4184</t>
  </si>
  <si>
    <t>Line.line_KOT_8291_8296</t>
  </si>
  <si>
    <t>Bus1=8291</t>
  </si>
  <si>
    <t>Bus2=8296</t>
  </si>
  <si>
    <t>Length=18.7993</t>
  </si>
  <si>
    <t>Line.line_KOT_8296_8194</t>
  </si>
  <si>
    <t>Bus1=8296</t>
  </si>
  <si>
    <t>Bus2=8194</t>
  </si>
  <si>
    <t>Length=13.6741</t>
  </si>
  <si>
    <t>Line.line_KOT_8194_8195</t>
  </si>
  <si>
    <t>Bus1=8194</t>
  </si>
  <si>
    <t>Bus2=8195</t>
  </si>
  <si>
    <t>Length=37.1539</t>
  </si>
  <si>
    <t>Line.line_KOT_8195_8196</t>
  </si>
  <si>
    <t>Bus1=8195</t>
  </si>
  <si>
    <t>Bus2=8196</t>
  </si>
  <si>
    <t>Length=29.3047</t>
  </si>
  <si>
    <t>Line.line_KOT_8196_8197</t>
  </si>
  <si>
    <t>Bus1=8196</t>
  </si>
  <si>
    <t>Bus2=8197</t>
  </si>
  <si>
    <t>Length=29.8282</t>
  </si>
  <si>
    <t>Line.line_KOT_8197_8198</t>
  </si>
  <si>
    <t>Bus1=8197</t>
  </si>
  <si>
    <t>Bus2=8198</t>
  </si>
  <si>
    <t>Length=19.7671</t>
  </si>
  <si>
    <t>Line.line_KOT_8198_8199</t>
  </si>
  <si>
    <t>Bus1=8198</t>
  </si>
  <si>
    <t>Bus2=8199</t>
  </si>
  <si>
    <t>Length=19.8209</t>
  </si>
  <si>
    <t>Line.line_KOT_8296_8297</t>
  </si>
  <si>
    <t>Bus2=8297</t>
  </si>
  <si>
    <t>Length=21.398</t>
  </si>
  <si>
    <t>Line.line_KOT_8297_8298</t>
  </si>
  <si>
    <t>Bus1=8297</t>
  </si>
  <si>
    <t>Bus2=8298</t>
  </si>
  <si>
    <t>Length=9.21908</t>
  </si>
  <si>
    <t>Line.line_KOT_8298_8299</t>
  </si>
  <si>
    <t>Bus1=8298</t>
  </si>
  <si>
    <t>Bus2=8299</t>
  </si>
  <si>
    <t>Length=8.67799</t>
  </si>
  <si>
    <t>Line.line_KOT_8299_8300</t>
  </si>
  <si>
    <t>Bus1=8299</t>
  </si>
  <si>
    <t>Bus2=8300</t>
  </si>
  <si>
    <t>Length=11.5799</t>
  </si>
  <si>
    <t>Line.line_KOT_8300_8301</t>
  </si>
  <si>
    <t>Bus1=8300</t>
  </si>
  <si>
    <t>Bus2=8301</t>
  </si>
  <si>
    <t>Length=6.00023</t>
  </si>
  <si>
    <t>Line.line_KOT_8301_8302</t>
  </si>
  <si>
    <t>Bus1=8301</t>
  </si>
  <si>
    <t>Bus2=8302</t>
  </si>
  <si>
    <t>Length=3.30134</t>
  </si>
  <si>
    <t>Line.line_KOT_8302_8303</t>
  </si>
  <si>
    <t>Bus1=8302</t>
  </si>
  <si>
    <t>Bus2=8303</t>
  </si>
  <si>
    <t>Length=5.37842</t>
  </si>
  <si>
    <t>Line.line_KOT_8303_8304</t>
  </si>
  <si>
    <t>Bus1=8303</t>
  </si>
  <si>
    <t>Bus2=8304</t>
  </si>
  <si>
    <t>Length=7.0297</t>
  </si>
  <si>
    <t>Line.line_KOT_8304_8305</t>
  </si>
  <si>
    <t>Bus1=8304</t>
  </si>
  <si>
    <t>Bus2=8305</t>
  </si>
  <si>
    <t>Length=7.42805</t>
  </si>
  <si>
    <t>Line.line_KOT_8305_8306</t>
  </si>
  <si>
    <t>Bus1=8305</t>
  </si>
  <si>
    <t>Bus2=8306</t>
  </si>
  <si>
    <t>Length=2.10205</t>
  </si>
  <si>
    <t>Line.line_KOT_8306_8307</t>
  </si>
  <si>
    <t>Bus1=8306</t>
  </si>
  <si>
    <t>Bus2=8307</t>
  </si>
  <si>
    <t>Length=4.12671</t>
  </si>
  <si>
    <t>Line.line_KOT_8307_8308</t>
  </si>
  <si>
    <t>Bus1=8307</t>
  </si>
  <si>
    <t>Bus2=8308</t>
  </si>
  <si>
    <t>Length=7.11751</t>
  </si>
  <si>
    <t>Line.line_KOT_8308_8309</t>
  </si>
  <si>
    <t>Bus1=8308</t>
  </si>
  <si>
    <t>Bus2=8309</t>
  </si>
  <si>
    <t>Length=10.0492</t>
  </si>
  <si>
    <t>Line.line_KOT_8309_8310</t>
  </si>
  <si>
    <t>Bus1=8309</t>
  </si>
  <si>
    <t>Bus2=8310</t>
  </si>
  <si>
    <t>Length=9.93405</t>
  </si>
  <si>
    <t>Line.line_KOT_8311_8312</t>
  </si>
  <si>
    <t>Bus1=8311</t>
  </si>
  <si>
    <t>Bus2=8312</t>
  </si>
  <si>
    <t>Length=18.2672</t>
  </si>
  <si>
    <t>Line.line_KOT_8312_8313</t>
  </si>
  <si>
    <t>Bus1=8312</t>
  </si>
  <si>
    <t>Bus2=8313</t>
  </si>
  <si>
    <t>Length=21.118</t>
  </si>
  <si>
    <t>Line.line_KOT_8313_8314</t>
  </si>
  <si>
    <t>Bus1=8313</t>
  </si>
  <si>
    <t>Bus2=8314</t>
  </si>
  <si>
    <t>Length=0.382511</t>
  </si>
  <si>
    <t>Line.line_KOT_8314_8315</t>
  </si>
  <si>
    <t>Bus1=8314</t>
  </si>
  <si>
    <t>Bus2=8315</t>
  </si>
  <si>
    <t>Length=14.7343</t>
  </si>
  <si>
    <t>Line.line_KOT_8315_8316</t>
  </si>
  <si>
    <t>Bus1=8315</t>
  </si>
  <si>
    <t>Bus2=8316</t>
  </si>
  <si>
    <t>Length=21.5479</t>
  </si>
  <si>
    <t>Line.line_KOT_8316_8317</t>
  </si>
  <si>
    <t>Bus1=8316</t>
  </si>
  <si>
    <t>Bus2=8317</t>
  </si>
  <si>
    <t>Length=13.3873</t>
  </si>
  <si>
    <t>Line.line_KOT_8317_8318</t>
  </si>
  <si>
    <t>Bus1=8317</t>
  </si>
  <si>
    <t>Bus2=8318</t>
  </si>
  <si>
    <t>Length=17.1272</t>
  </si>
  <si>
    <t>Line.line_KOT_8318_8319</t>
  </si>
  <si>
    <t>Bus1=8318</t>
  </si>
  <si>
    <t>Bus2=8319</t>
  </si>
  <si>
    <t>Length=14.9689</t>
  </si>
  <si>
    <t>Line.line_KOT_8319_8320</t>
  </si>
  <si>
    <t>Bus1=8319</t>
  </si>
  <si>
    <t>Bus2=8320</t>
  </si>
  <si>
    <t>Length=17.6821</t>
  </si>
  <si>
    <t>Line.line_KOT_8320_8321</t>
  </si>
  <si>
    <t>Bus1=8320</t>
  </si>
  <si>
    <t>Bus2=8321</t>
  </si>
  <si>
    <t>Length=14.3318</t>
  </si>
  <si>
    <t>Line.line_KOT_8321_8322</t>
  </si>
  <si>
    <t>Bus1=8321</t>
  </si>
  <si>
    <t>Bus2=8322</t>
  </si>
  <si>
    <t>Length=11.4396</t>
  </si>
  <si>
    <t>Line.line_KOT_8322_8323</t>
  </si>
  <si>
    <t>Bus1=8322</t>
  </si>
  <si>
    <t>Bus2=8323</t>
  </si>
  <si>
    <t>Length=13.5019</t>
  </si>
  <si>
    <t>Line.line_KOT_8323_8324</t>
  </si>
  <si>
    <t>Bus1=8323</t>
  </si>
  <si>
    <t>Bus2=8324</t>
  </si>
  <si>
    <t>Length=2.91026</t>
  </si>
  <si>
    <t>Line.line_KOT_8324_8325</t>
  </si>
  <si>
    <t>Bus1=8324</t>
  </si>
  <si>
    <t>Bus2=8325</t>
  </si>
  <si>
    <t>Length=17.4512</t>
  </si>
  <si>
    <t>Line.line_KOT_8325_8326</t>
  </si>
  <si>
    <t>Bus1=8325</t>
  </si>
  <si>
    <t>Bus2=8326</t>
  </si>
  <si>
    <t>Length=5.29826</t>
  </si>
  <si>
    <t>Line.line_KOT_8326_8327</t>
  </si>
  <si>
    <t>Bus1=8326</t>
  </si>
  <si>
    <t>Bus2=8327</t>
  </si>
  <si>
    <t>Length=25.7724</t>
  </si>
  <si>
    <t>Line.line_KOT_8327_8328</t>
  </si>
  <si>
    <t>Bus1=8327</t>
  </si>
  <si>
    <t>Bus2=8328</t>
  </si>
  <si>
    <t>Length=14.6746</t>
  </si>
  <si>
    <t>Line.line_KOT_8328_8329</t>
  </si>
  <si>
    <t>Bus1=8328</t>
  </si>
  <si>
    <t>Bus2=8329</t>
  </si>
  <si>
    <t>Length=19.0709</t>
  </si>
  <si>
    <t>Line.line_KOT_8329_8330</t>
  </si>
  <si>
    <t>Bus1=8329</t>
  </si>
  <si>
    <t>Bus2=8330</t>
  </si>
  <si>
    <t>Length=17.213</t>
  </si>
  <si>
    <t>Line.line_KOT_8330_8331</t>
  </si>
  <si>
    <t>Bus1=8330</t>
  </si>
  <si>
    <t>Bus2=8331</t>
  </si>
  <si>
    <t>Length=6.42934</t>
  </si>
  <si>
    <t>Line.line_KOT_8331_8332</t>
  </si>
  <si>
    <t>Bus1=8331</t>
  </si>
  <si>
    <t>Bus2=8332</t>
  </si>
  <si>
    <t>Length=10.6231</t>
  </si>
  <si>
    <t>Line.line_KOT_8332_8333</t>
  </si>
  <si>
    <t>Bus1=8332</t>
  </si>
  <si>
    <t>Bus2=8333</t>
  </si>
  <si>
    <t>Bus2=8335</t>
  </si>
  <si>
    <t>Line.line_KOT_8335_8336</t>
  </si>
  <si>
    <t>Bus1=8335</t>
  </si>
  <si>
    <t>Bus2=8336</t>
  </si>
  <si>
    <t>Length=11.3039</t>
  </si>
  <si>
    <t>Line.line_KOT_8336_8337</t>
  </si>
  <si>
    <t>Bus1=8336</t>
  </si>
  <si>
    <t>Bus2=8337</t>
  </si>
  <si>
    <t>Length=14.5983</t>
  </si>
  <si>
    <t>Line.line_KOT_8337_8338</t>
  </si>
  <si>
    <t>Bus1=8337</t>
  </si>
  <si>
    <t>Bus2=8338</t>
  </si>
  <si>
    <t>Length=18.9537</t>
  </si>
  <si>
    <t>Line.line_KOT_8338_8339</t>
  </si>
  <si>
    <t>Bus1=8338</t>
  </si>
  <si>
    <t>Bus2=8339</t>
  </si>
  <si>
    <t>Length=20.3278</t>
  </si>
  <si>
    <t>Line.line_KOT_8339_8340</t>
  </si>
  <si>
    <t>Bus1=8339</t>
  </si>
  <si>
    <t>Bus2=8340</t>
  </si>
  <si>
    <t>Length=37.4502</t>
  </si>
  <si>
    <t>Line.line_KOT_8340_8341</t>
  </si>
  <si>
    <t>Bus1=8340</t>
  </si>
  <si>
    <t>Bus2=8341</t>
  </si>
  <si>
    <t>Length=22.8879</t>
  </si>
  <si>
    <t>Line.line_KOT_8341_8342</t>
  </si>
  <si>
    <t>Bus1=8341</t>
  </si>
  <si>
    <t>Bus2=8342</t>
  </si>
  <si>
    <t>Length=16.9826</t>
  </si>
  <si>
    <t>Line.line_KOT_8342_8343</t>
  </si>
  <si>
    <t>Bus1=8342</t>
  </si>
  <si>
    <t>Bus2=8343</t>
  </si>
  <si>
    <t>Length=9.31283</t>
  </si>
  <si>
    <t>Line.line_KOT_8343_8344</t>
  </si>
  <si>
    <t>Bus1=8343</t>
  </si>
  <si>
    <t>Bus2=8344</t>
  </si>
  <si>
    <t>Length=10.9464</t>
  </si>
  <si>
    <t>Line.line_KOT_8344_8345</t>
  </si>
  <si>
    <t>Bus1=8344</t>
  </si>
  <si>
    <t>Bus2=8345</t>
  </si>
  <si>
    <t>Length=2.98302</t>
  </si>
  <si>
    <t>Line.line_KOT_8345_8346</t>
  </si>
  <si>
    <t>Bus1=8345</t>
  </si>
  <si>
    <t>Bus2=8346</t>
  </si>
  <si>
    <t>Length=18.4939</t>
  </si>
  <si>
    <t>Line.line_KOT_8346_8347</t>
  </si>
  <si>
    <t>Bus1=8346</t>
  </si>
  <si>
    <t>Bus2=8347</t>
  </si>
  <si>
    <t>Length=11.1327</t>
  </si>
  <si>
    <t>Line.line_KOT_8347_8348</t>
  </si>
  <si>
    <t>Bus1=8347</t>
  </si>
  <si>
    <t>Bus2=8348</t>
  </si>
  <si>
    <t>Length=10.7494</t>
  </si>
  <si>
    <t>Line.line_KOT_8348_8349</t>
  </si>
  <si>
    <t>Bus1=8348</t>
  </si>
  <si>
    <t>Bus2=8349</t>
  </si>
  <si>
    <t>Length=18.288</t>
  </si>
  <si>
    <t>Line.line_KOT_8349_8350</t>
  </si>
  <si>
    <t>Bus1=8349</t>
  </si>
  <si>
    <t>Bus2=8350</t>
  </si>
  <si>
    <t>Length=11.7027</t>
  </si>
  <si>
    <t>Line.line_KOT_8350_8351</t>
  </si>
  <si>
    <t>Bus1=8350</t>
  </si>
  <si>
    <t>Bus2=8351</t>
  </si>
  <si>
    <t>Length=11.7171</t>
  </si>
  <si>
    <t>Line.line_KOT_8351_8352</t>
  </si>
  <si>
    <t>Bus1=8351</t>
  </si>
  <si>
    <t>Bus2=8352</t>
  </si>
  <si>
    <t>Length=8.77709</t>
  </si>
  <si>
    <t>Line.line_KOT_8352_8353</t>
  </si>
  <si>
    <t>Bus1=8352</t>
  </si>
  <si>
    <t>Bus2=8353</t>
  </si>
  <si>
    <t>Length=7.02153</t>
  </si>
  <si>
    <t>Line.line_KOT_8353_8354</t>
  </si>
  <si>
    <t>Bus1=8353</t>
  </si>
  <si>
    <t>Bus2=8354</t>
  </si>
  <si>
    <t>Length=7.02163</t>
  </si>
  <si>
    <t>Line.line_KOT_8354_8355</t>
  </si>
  <si>
    <t>Bus1=8354</t>
  </si>
  <si>
    <t>Bus2=8355</t>
  </si>
  <si>
    <t>Length=7.60678</t>
  </si>
  <si>
    <t>Line.line_KOT_8356_8357</t>
  </si>
  <si>
    <t>Bus2=8357</t>
  </si>
  <si>
    <t>Length=23.2983</t>
  </si>
  <si>
    <t>Line.line_KOT_8357_8358</t>
  </si>
  <si>
    <t>Bus1=8357</t>
  </si>
  <si>
    <t>Bus2=8358</t>
  </si>
  <si>
    <t>Length=31.4</t>
  </si>
  <si>
    <t>Bus1=8062</t>
  </si>
  <si>
    <t>Line.line_KOT_8099_8100</t>
  </si>
  <si>
    <t>Bus1=8099</t>
  </si>
  <si>
    <t>Bus2=8100</t>
  </si>
  <si>
    <t>Length=7.25657</t>
  </si>
  <si>
    <t>Line.line_KOT_8199_8200</t>
  </si>
  <si>
    <t>Bus1=8199</t>
  </si>
  <si>
    <t>Bus2=8200</t>
  </si>
  <si>
    <t>Length=31.7814</t>
  </si>
  <si>
    <t>Line.line_KOT_8201_8200</t>
  </si>
  <si>
    <t>Bus1=8201</t>
  </si>
  <si>
    <t>Length=58.7907</t>
  </si>
  <si>
    <t>Bus2=9025</t>
  </si>
  <si>
    <t>Linecode=3p_11kV_300_XLPE_Al_o</t>
  </si>
  <si>
    <t>Bus1=9025</t>
  </si>
  <si>
    <t>Bus2=9026</t>
  </si>
  <si>
    <t>Bus1=9026</t>
  </si>
  <si>
    <t>Bus2=9027</t>
  </si>
  <si>
    <t>Bus1=9027</t>
  </si>
  <si>
    <t>Bus2=9028</t>
  </si>
  <si>
    <t>Bus1=9028</t>
  </si>
  <si>
    <t>Bus2=9029</t>
  </si>
  <si>
    <t>Bus1=9029</t>
  </si>
  <si>
    <t>Bus2=9030</t>
  </si>
  <si>
    <t>Line.line_LUB_9030_9031</t>
  </si>
  <si>
    <t>Bus1=9030</t>
  </si>
  <si>
    <t>Bus2=9031</t>
  </si>
  <si>
    <t>Length=38.4296</t>
  </si>
  <si>
    <t>Bus1=9031</t>
  </si>
  <si>
    <t>Bus2=9032</t>
  </si>
  <si>
    <t>Line.line_LUB_9032_9033</t>
  </si>
  <si>
    <t>Bus1=9032</t>
  </si>
  <si>
    <t>Bus2=9033</t>
  </si>
  <si>
    <t>Length=11.97</t>
  </si>
  <si>
    <t>Bus1=9033</t>
  </si>
  <si>
    <t>Bus2=9034</t>
  </si>
  <si>
    <t>Line.line_LUB_9034_9035</t>
  </si>
  <si>
    <t>Bus1=9034</t>
  </si>
  <si>
    <t>Bus2=9035</t>
  </si>
  <si>
    <t>Length=54.7675</t>
  </si>
  <si>
    <t>Bus1=9035</t>
  </si>
  <si>
    <t>Bus2=9036</t>
  </si>
  <si>
    <t>Bus1=9036</t>
  </si>
  <si>
    <t>Bus2=9037</t>
  </si>
  <si>
    <t>Bus1=9037</t>
  </si>
  <si>
    <t>Bus2=9038</t>
  </si>
  <si>
    <t>Bus1=9038</t>
  </si>
  <si>
    <t>Bus2=9039</t>
  </si>
  <si>
    <t>Line.line_LUB_9039_9040</t>
  </si>
  <si>
    <t>Bus1=9039</t>
  </si>
  <si>
    <t>Bus2=9040</t>
  </si>
  <si>
    <t>Length=54.9478</t>
  </si>
  <si>
    <t>Line.line_LUB_9040_9041</t>
  </si>
  <si>
    <t>Bus1=9040</t>
  </si>
  <si>
    <t>Bus2=9041</t>
  </si>
  <si>
    <t>Length=47.3993</t>
  </si>
  <si>
    <t>Bus1=9041</t>
  </si>
  <si>
    <t>Bus2=9042</t>
  </si>
  <si>
    <t>Bus1=9042</t>
  </si>
  <si>
    <t>Bus2=9043</t>
  </si>
  <si>
    <t>Line.line_LUB_9043_9407</t>
  </si>
  <si>
    <t>Bus1=9043</t>
  </si>
  <si>
    <t>Bus2=9407</t>
  </si>
  <si>
    <t>Length=61.7319</t>
  </si>
  <si>
    <t>Bus1=9407</t>
  </si>
  <si>
    <t>Bus2=9044</t>
  </si>
  <si>
    <t>Bus1=9044</t>
  </si>
  <si>
    <t>Bus2=9045</t>
  </si>
  <si>
    <t>Line.line_LUB_9045_9046</t>
  </si>
  <si>
    <t>Bus1=9045</t>
  </si>
  <si>
    <t>Bus2=9046</t>
  </si>
  <si>
    <t>Length=43.9349</t>
  </si>
  <si>
    <t>Line.line_LUB_9046_9047</t>
  </si>
  <si>
    <t>Bus1=9046</t>
  </si>
  <si>
    <t>Bus2=9047</t>
  </si>
  <si>
    <t>Length=15.0605</t>
  </si>
  <si>
    <t>Bus2=9048</t>
  </si>
  <si>
    <t>Bus1=9048</t>
  </si>
  <si>
    <t>Bus2=9049</t>
  </si>
  <si>
    <t>Bus1=9049</t>
  </si>
  <si>
    <t>Bus2=9050</t>
  </si>
  <si>
    <t>Line.line_LUB_9050_9051</t>
  </si>
  <si>
    <t>Bus1=9050</t>
  </si>
  <si>
    <t>Bus2=9051</t>
  </si>
  <si>
    <t>Length=90.7785</t>
  </si>
  <si>
    <t>Bus1=9051</t>
  </si>
  <si>
    <t>Bus2=9052</t>
  </si>
  <si>
    <t>Bus1=9052</t>
  </si>
  <si>
    <t>Bus2=9053</t>
  </si>
  <si>
    <t>Line.line_LUB_9053_9054</t>
  </si>
  <si>
    <t>Bus1=9053</t>
  </si>
  <si>
    <t>Bus2=9054</t>
  </si>
  <si>
    <t>Length=42.2214</t>
  </si>
  <si>
    <t>Bus1=9054</t>
  </si>
  <si>
    <t>Bus2=9055</t>
  </si>
  <si>
    <t>Line.line_LUB_9055_9056</t>
  </si>
  <si>
    <t>Bus1=9055</t>
  </si>
  <si>
    <t>Bus2=9056</t>
  </si>
  <si>
    <t>Length=24.0934</t>
  </si>
  <si>
    <t>Bus1=9056</t>
  </si>
  <si>
    <t>Bus2=9057</t>
  </si>
  <si>
    <t>Line.line_LUB_9057_9058</t>
  </si>
  <si>
    <t>Bus1=9057</t>
  </si>
  <si>
    <t>Bus2=9058</t>
  </si>
  <si>
    <t>Length=6.22726</t>
  </si>
  <si>
    <t>Bus1=9058</t>
  </si>
  <si>
    <t>Bus2=9059</t>
  </si>
  <si>
    <t>Line.line_LUB_9059_9060</t>
  </si>
  <si>
    <t>Bus1=9059</t>
  </si>
  <si>
    <t>Bus2=9060</t>
  </si>
  <si>
    <t>Length=39.1805</t>
  </si>
  <si>
    <t>Line.line_LUB_9060_9061</t>
  </si>
  <si>
    <t>Bus1=9060</t>
  </si>
  <si>
    <t>Bus2=9061</t>
  </si>
  <si>
    <t>Length=15.6669</t>
  </si>
  <si>
    <t>Line.line_LUB_9061_9062</t>
  </si>
  <si>
    <t>Bus1=9061</t>
  </si>
  <si>
    <t>Bus2=9062</t>
  </si>
  <si>
    <t>Length=73.8728</t>
  </si>
  <si>
    <t>Line.line_LUB_9062_9063</t>
  </si>
  <si>
    <t>Bus1=9062</t>
  </si>
  <si>
    <t>Bus2=9063</t>
  </si>
  <si>
    <t>Length=64.5668</t>
  </si>
  <si>
    <t>Bus1=9063</t>
  </si>
  <si>
    <t>Bus2=9064</t>
  </si>
  <si>
    <t>Line.line_LUB_9064_9065</t>
  </si>
  <si>
    <t>Bus1=9064</t>
  </si>
  <si>
    <t>Bus2=9065</t>
  </si>
  <si>
    <t>Length=98.3443</t>
  </si>
  <si>
    <t>Bus1=9065</t>
  </si>
  <si>
    <t>Bus2=9066</t>
  </si>
  <si>
    <t>Bus1=9066</t>
  </si>
  <si>
    <t>Bus2=9067</t>
  </si>
  <si>
    <t>Bus1=9067</t>
  </si>
  <si>
    <t>Bus2=9068</t>
  </si>
  <si>
    <t>Bus1=9068</t>
  </si>
  <si>
    <t>Bus2=9069</t>
  </si>
  <si>
    <t>Bus1=9069</t>
  </si>
  <si>
    <t>Bus2=9070</t>
  </si>
  <si>
    <t>Line.line_LUB_9070_9071</t>
  </si>
  <si>
    <t>Bus1=9070</t>
  </si>
  <si>
    <t>Bus2=9071</t>
  </si>
  <si>
    <t>Length=113.35</t>
  </si>
  <si>
    <t>Bus1=9071</t>
  </si>
  <si>
    <t>Bus2=9072</t>
  </si>
  <si>
    <t>Line.line_LUB_9072_9073</t>
  </si>
  <si>
    <t>Bus1=9072</t>
  </si>
  <si>
    <t>Bus2=9073</t>
  </si>
  <si>
    <t>Length=96.5133</t>
  </si>
  <si>
    <t>Line.line_LUB_9073_9074</t>
  </si>
  <si>
    <t>Bus1=9073</t>
  </si>
  <si>
    <t>Bus2=9074</t>
  </si>
  <si>
    <t>Length=78.7435</t>
  </si>
  <si>
    <t>Bus1=9074</t>
  </si>
  <si>
    <t>Bus2=9075</t>
  </si>
  <si>
    <t>Bus1=9075</t>
  </si>
  <si>
    <t>Bus2=9076</t>
  </si>
  <si>
    <t>Line.line_LUB_9076_9077</t>
  </si>
  <si>
    <t>Bus1=9076</t>
  </si>
  <si>
    <t>Bus2=9077</t>
  </si>
  <si>
    <t>Length=59.2778</t>
  </si>
  <si>
    <t>Bus1=9077</t>
  </si>
  <si>
    <t>Bus2=9078</t>
  </si>
  <si>
    <t>Bus1=9078</t>
  </si>
  <si>
    <t>Bus2=9079</t>
  </si>
  <si>
    <t>Line.line_LUB_9079_9080</t>
  </si>
  <si>
    <t>Bus1=9079</t>
  </si>
  <si>
    <t>Bus2=9080</t>
  </si>
  <si>
    <t>Length=32.6063</t>
  </si>
  <si>
    <t>Line.line_LUB_9080_9081</t>
  </si>
  <si>
    <t>Bus1=9080</t>
  </si>
  <si>
    <t>Bus2=9081</t>
  </si>
  <si>
    <t>Length=35.1656</t>
  </si>
  <si>
    <t>Line.line_LUB_9081_9082</t>
  </si>
  <si>
    <t>Bus1=9081</t>
  </si>
  <si>
    <t>Bus2=9082</t>
  </si>
  <si>
    <t>Length=105.652</t>
  </si>
  <si>
    <t>Line.line_LUB_9082_9083</t>
  </si>
  <si>
    <t>Bus1=9082</t>
  </si>
  <si>
    <t>Bus2=9083</t>
  </si>
  <si>
    <t>Length=90.0529</t>
  </si>
  <si>
    <t>Line.line_LUB_9083_9084</t>
  </si>
  <si>
    <t>Bus1=9083</t>
  </si>
  <si>
    <t>Bus2=9084</t>
  </si>
  <si>
    <t>Length=76.4651</t>
  </si>
  <si>
    <t>Line.line_LUB_9084_9085</t>
  </si>
  <si>
    <t>Bus1=9084</t>
  </si>
  <si>
    <t>Bus2=9085</t>
  </si>
  <si>
    <t>Length=28.2555</t>
  </si>
  <si>
    <t>Line.line_LUB_9085_9086</t>
  </si>
  <si>
    <t>Bus1=9085</t>
  </si>
  <si>
    <t>Bus2=9086</t>
  </si>
  <si>
    <t>Length=42.21</t>
  </si>
  <si>
    <t>Line.line_LUB_9086_9087</t>
  </si>
  <si>
    <t>Bus1=9086</t>
  </si>
  <si>
    <t>Bus2=9087</t>
  </si>
  <si>
    <t>Length=105.465</t>
  </si>
  <si>
    <t>Line.line_LUB_9087_9088</t>
  </si>
  <si>
    <t>Bus1=9087</t>
  </si>
  <si>
    <t>Bus2=9088</t>
  </si>
  <si>
    <t>Line.line_LUB_9088_9089</t>
  </si>
  <si>
    <t>Bus1=9088</t>
  </si>
  <si>
    <t>Bus2=9089</t>
  </si>
  <si>
    <t>Length=102.826</t>
  </si>
  <si>
    <t>Line.line_LUB_9089_9090</t>
  </si>
  <si>
    <t>Bus1=9089</t>
  </si>
  <si>
    <t>Bus2=9090</t>
  </si>
  <si>
    <t>Length=98.3834</t>
  </si>
  <si>
    <t>Line.line_LUB_9090_9091</t>
  </si>
  <si>
    <t>Bus1=9090</t>
  </si>
  <si>
    <t>Bus2=9091</t>
  </si>
  <si>
    <t>Length=65.2123</t>
  </si>
  <si>
    <t>Line.line_LUB_9091_9092</t>
  </si>
  <si>
    <t>Bus1=9091</t>
  </si>
  <si>
    <t>Bus2=9092</t>
  </si>
  <si>
    <t>Length=50.0863</t>
  </si>
  <si>
    <t>Line.line_LUB_9092_9093</t>
  </si>
  <si>
    <t>Bus1=9092</t>
  </si>
  <si>
    <t>Bus2=9093</t>
  </si>
  <si>
    <t>Length=34.6259</t>
  </si>
  <si>
    <t>Line.line_LUB_9093_9094</t>
  </si>
  <si>
    <t>Bus1=9093</t>
  </si>
  <si>
    <t>Bus2=9094</t>
  </si>
  <si>
    <t>Length=47.1455</t>
  </si>
  <si>
    <t>Line.line_LUB_9094_9095</t>
  </si>
  <si>
    <t>Bus1=9094</t>
  </si>
  <si>
    <t>Bus2=9095</t>
  </si>
  <si>
    <t>Length=98.8859</t>
  </si>
  <si>
    <t>Line.line_LUB_9095_9096</t>
  </si>
  <si>
    <t>Bus1=9095</t>
  </si>
  <si>
    <t>Bus2=9096</t>
  </si>
  <si>
    <t>Length=59.4416</t>
  </si>
  <si>
    <t>Line.line_LUB_9096_9097</t>
  </si>
  <si>
    <t>Bus1=9096</t>
  </si>
  <si>
    <t>Bus2=9097</t>
  </si>
  <si>
    <t>Length=23.8365</t>
  </si>
  <si>
    <t>Line.line_LUB_9097_9098</t>
  </si>
  <si>
    <t>Bus1=9097</t>
  </si>
  <si>
    <t>Bus2=9098</t>
  </si>
  <si>
    <t>Length=51.8033</t>
  </si>
  <si>
    <t>Line.line_LUB_9098_9099</t>
  </si>
  <si>
    <t>Bus1=9098</t>
  </si>
  <si>
    <t>Bus2=9099</t>
  </si>
  <si>
    <t>Length=35.6188</t>
  </si>
  <si>
    <t>Line.line_LUB_9099_9100</t>
  </si>
  <si>
    <t>Bus1=9099</t>
  </si>
  <si>
    <t>Bus2=9100</t>
  </si>
  <si>
    <t>Length=40.2976</t>
  </si>
  <si>
    <t>Line.line_LUB_9100_9101</t>
  </si>
  <si>
    <t>Bus1=9100</t>
  </si>
  <si>
    <t>Bus2=9101</t>
  </si>
  <si>
    <t>Length=122.934</t>
  </si>
  <si>
    <t>Line.line_LUB_9101_9102</t>
  </si>
  <si>
    <t>Bus1=9101</t>
  </si>
  <si>
    <t>Bus2=9102</t>
  </si>
  <si>
    <t>Length=74.6954</t>
  </si>
  <si>
    <t>Bus1=9102</t>
  </si>
  <si>
    <t>Bus2=9103</t>
  </si>
  <si>
    <t>Line.line_LUB_9103_9104</t>
  </si>
  <si>
    <t>Bus1=9103</t>
  </si>
  <si>
    <t>Bus2=9104</t>
  </si>
  <si>
    <t>Length=42.3906</t>
  </si>
  <si>
    <t>Line.line_LUB_9104_9105</t>
  </si>
  <si>
    <t>Bus1=9104</t>
  </si>
  <si>
    <t>Bus2=9105</t>
  </si>
  <si>
    <t>Length=43.7464</t>
  </si>
  <si>
    <t>Line.line_LUB_9105_9106</t>
  </si>
  <si>
    <t>Bus1=9105</t>
  </si>
  <si>
    <t>Bus2=9106</t>
  </si>
  <si>
    <t>Length=57.4248</t>
  </si>
  <si>
    <t>Line.line_LUB_9106_9107</t>
  </si>
  <si>
    <t>Bus1=9106</t>
  </si>
  <si>
    <t>Bus2=9107</t>
  </si>
  <si>
    <t>Length=79.8955</t>
  </si>
  <si>
    <t>Line.line_LUB_9107_9108</t>
  </si>
  <si>
    <t>Bus1=9107</t>
  </si>
  <si>
    <t>Bus2=9108</t>
  </si>
  <si>
    <t>Length=97.2911</t>
  </si>
  <si>
    <t>Line.line_LUB_9108_9109</t>
  </si>
  <si>
    <t>Bus1=9108</t>
  </si>
  <si>
    <t>Bus2=9109</t>
  </si>
  <si>
    <t>Length=47.6629</t>
  </si>
  <si>
    <t>Line.line_LUB_9109_9110</t>
  </si>
  <si>
    <t>Bus1=9109</t>
  </si>
  <si>
    <t>Bus2=9110</t>
  </si>
  <si>
    <t>Length=66.4419</t>
  </si>
  <si>
    <t>Bus1=9110</t>
  </si>
  <si>
    <t>Bus2=9111</t>
  </si>
  <si>
    <t>Line.line_LUB_9111_9112</t>
  </si>
  <si>
    <t>Bus1=9111</t>
  </si>
  <si>
    <t>Bus2=9112</t>
  </si>
  <si>
    <t>Length=8.68314</t>
  </si>
  <si>
    <t>Bus2=9113</t>
  </si>
  <si>
    <t>Length=23.755</t>
  </si>
  <si>
    <t>Line.line_LUB_9113_9114</t>
  </si>
  <si>
    <t>Bus1=9113</t>
  </si>
  <si>
    <t>Bus2=9114</t>
  </si>
  <si>
    <t>Length=62.4188</t>
  </si>
  <si>
    <t>Line.line_LUB_9114_9115</t>
  </si>
  <si>
    <t>Bus1=9114</t>
  </si>
  <si>
    <t>Bus2=9115</t>
  </si>
  <si>
    <t>Length=37.5631</t>
  </si>
  <si>
    <t>Line.line_LUB_9115_9116</t>
  </si>
  <si>
    <t>Bus1=9115</t>
  </si>
  <si>
    <t>Bus2=9116</t>
  </si>
  <si>
    <t>Length=64.5123</t>
  </si>
  <si>
    <t>Line.line_LUB_9116_9117</t>
  </si>
  <si>
    <t>Bus1=9116</t>
  </si>
  <si>
    <t>Bus2=9117</t>
  </si>
  <si>
    <t>Length=85.3766</t>
  </si>
  <si>
    <t>Line.line_LUB_9117_9118</t>
  </si>
  <si>
    <t>Bus1=9117</t>
  </si>
  <si>
    <t>Bus2=9118</t>
  </si>
  <si>
    <t>Length=67.0819</t>
  </si>
  <si>
    <t>Line.line_LUB_9118_9119</t>
  </si>
  <si>
    <t>Bus1=9118</t>
  </si>
  <si>
    <t>Bus2=9119</t>
  </si>
  <si>
    <t>Length=8.31537</t>
  </si>
  <si>
    <t>Line.line_LUB_9119_9349</t>
  </si>
  <si>
    <t>Bus1=9119</t>
  </si>
  <si>
    <t>Bus2=9349</t>
  </si>
  <si>
    <t>Length=9.22856</t>
  </si>
  <si>
    <t>Line.line_LUB_9349_9120</t>
  </si>
  <si>
    <t>Bus1=9349</t>
  </si>
  <si>
    <t>Bus2=9120</t>
  </si>
  <si>
    <t>Length=92.1865</t>
  </si>
  <si>
    <t>Bus1=9120</t>
  </si>
  <si>
    <t>Bus2=9121</t>
  </si>
  <si>
    <t>Line.line_LUB_9121_9122</t>
  </si>
  <si>
    <t>Bus1=9121</t>
  </si>
  <si>
    <t>Bus2=9122</t>
  </si>
  <si>
    <t>Length=16.324</t>
  </si>
  <si>
    <t>Bus1=9122</t>
  </si>
  <si>
    <t>Bus2=9394</t>
  </si>
  <si>
    <t>Line.line_LUB_9394_9123</t>
  </si>
  <si>
    <t>Bus1=9394</t>
  </si>
  <si>
    <t>Bus2=9123</t>
  </si>
  <si>
    <t>Length=326.23</t>
  </si>
  <si>
    <t>Line.line_LUB_9123_9124</t>
  </si>
  <si>
    <t>Bus1=9123</t>
  </si>
  <si>
    <t>Bus2=9124</t>
  </si>
  <si>
    <t>Length=122.548</t>
  </si>
  <si>
    <t>Bus1=9124</t>
  </si>
  <si>
    <t>Bus2=9125</t>
  </si>
  <si>
    <t>Line.line_LUB_9125_9126</t>
  </si>
  <si>
    <t>Bus1=9125</t>
  </si>
  <si>
    <t>Bus2=9126</t>
  </si>
  <si>
    <t>Length=277.739</t>
  </si>
  <si>
    <t>Line.line_LUB_9126_9127</t>
  </si>
  <si>
    <t>Bus1=9126</t>
  </si>
  <si>
    <t>Bus2=9127</t>
  </si>
  <si>
    <t>Length=307.759</t>
  </si>
  <si>
    <t>Line.line_LUB_9127_9128</t>
  </si>
  <si>
    <t>Bus1=9127</t>
  </si>
  <si>
    <t>Bus2=9128</t>
  </si>
  <si>
    <t>Length=2.92264</t>
  </si>
  <si>
    <t>Line.line_LUB_9128_9129</t>
  </si>
  <si>
    <t>Bus1=9128</t>
  </si>
  <si>
    <t>Bus2=9129</t>
  </si>
  <si>
    <t>Length=185.051</t>
  </si>
  <si>
    <t>Line.line_LUB_9129_9130</t>
  </si>
  <si>
    <t>Bus1=9129</t>
  </si>
  <si>
    <t>Bus2=9130</t>
  </si>
  <si>
    <t>Length=246.113</t>
  </si>
  <si>
    <t>Line.line_LUB_9130_9131</t>
  </si>
  <si>
    <t>Bus1=9130</t>
  </si>
  <si>
    <t>Bus2=9131</t>
  </si>
  <si>
    <t>Length=170.847</t>
  </si>
  <si>
    <t>Bus1=9131</t>
  </si>
  <si>
    <t>Bus2=9132</t>
  </si>
  <si>
    <t>Line.line_LUB_9132_9133</t>
  </si>
  <si>
    <t>Bus1=9132</t>
  </si>
  <si>
    <t>Bus2=9133</t>
  </si>
  <si>
    <t>Length=123.086</t>
  </si>
  <si>
    <t>Line.line_LUB_9133_9134</t>
  </si>
  <si>
    <t>Bus1=9133</t>
  </si>
  <si>
    <t>Bus2=9134</t>
  </si>
  <si>
    <t>Length=164.146</t>
  </si>
  <si>
    <t>Line.line_LUB_9134_9135</t>
  </si>
  <si>
    <t>Bus1=9134</t>
  </si>
  <si>
    <t>Bus2=9135</t>
  </si>
  <si>
    <t>Length=31.4989</t>
  </si>
  <si>
    <t>Line.line_LUB_9135_9422</t>
  </si>
  <si>
    <t>Bus1=9135</t>
  </si>
  <si>
    <t>Bus2=9422</t>
  </si>
  <si>
    <t>Length=74.2282</t>
  </si>
  <si>
    <t>Line.line_LUB_9422_9136</t>
  </si>
  <si>
    <t>Bus1=9422</t>
  </si>
  <si>
    <t>Bus2=9136</t>
  </si>
  <si>
    <t>Length=419.952</t>
  </si>
  <si>
    <t>Line.line_LUB_9136_9137</t>
  </si>
  <si>
    <t>Bus1=9136</t>
  </si>
  <si>
    <t>Bus2=9137</t>
  </si>
  <si>
    <t>Length=23.6286</t>
  </si>
  <si>
    <t>Line.line_LUB_9137_9233</t>
  </si>
  <si>
    <t>Bus1=9137</t>
  </si>
  <si>
    <t>Bus2=9233</t>
  </si>
  <si>
    <t>Length=36.3179</t>
  </si>
  <si>
    <t>Line.line_LUB_9233_9138</t>
  </si>
  <si>
    <t>Bus1=9233</t>
  </si>
  <si>
    <t>Bus2=9138</t>
  </si>
  <si>
    <t>Length=46.9616</t>
  </si>
  <si>
    <t>Line.line_LUB_9138_9239</t>
  </si>
  <si>
    <t>Bus1=9138</t>
  </si>
  <si>
    <t>Bus2=9239</t>
  </si>
  <si>
    <t>Length=66.0929</t>
  </si>
  <si>
    <t>Line.line_LUB_9239_9139</t>
  </si>
  <si>
    <t>Bus1=9239</t>
  </si>
  <si>
    <t>Bus2=9139</t>
  </si>
  <si>
    <t>Length=34.557</t>
  </si>
  <si>
    <t>Line.line_LUB_9139_9140</t>
  </si>
  <si>
    <t>Bus1=9139</t>
  </si>
  <si>
    <t>Bus2=9140</t>
  </si>
  <si>
    <t>Length=230.052</t>
  </si>
  <si>
    <t>Line.line_LUB_9140_9141</t>
  </si>
  <si>
    <t>Bus1=9140</t>
  </si>
  <si>
    <t>Bus2=9141</t>
  </si>
  <si>
    <t>Length=335.43</t>
  </si>
  <si>
    <t>Bus1=9141</t>
  </si>
  <si>
    <t>Bus2=9142</t>
  </si>
  <si>
    <t>Line.line_LUB_9142_9143</t>
  </si>
  <si>
    <t>Bus1=9142</t>
  </si>
  <si>
    <t>Bus2=9143</t>
  </si>
  <si>
    <t>Length=217.216</t>
  </si>
  <si>
    <t>Line.line_LUB_9143_9144</t>
  </si>
  <si>
    <t>Bus1=9143</t>
  </si>
  <si>
    <t>Bus2=9144</t>
  </si>
  <si>
    <t>Length=86.368</t>
  </si>
  <si>
    <t>Bus1=9144</t>
  </si>
  <si>
    <t>Bus2=9145</t>
  </si>
  <si>
    <t>Line.line_LUB_9145_9146</t>
  </si>
  <si>
    <t>Bus1=9145</t>
  </si>
  <si>
    <t>Bus2=9146</t>
  </si>
  <si>
    <t>Length=92.7239</t>
  </si>
  <si>
    <t>Line.line_LUB_9146_9147</t>
  </si>
  <si>
    <t>Bus1=9146</t>
  </si>
  <si>
    <t>Bus2=9147</t>
  </si>
  <si>
    <t>Length=84.9374</t>
  </si>
  <si>
    <t>Line.line_LUB_9147_9148</t>
  </si>
  <si>
    <t>Bus1=9147</t>
  </si>
  <si>
    <t>Bus2=9148</t>
  </si>
  <si>
    <t>Length=58.6525</t>
  </si>
  <si>
    <t>Line.line_LUB_9148_9149</t>
  </si>
  <si>
    <t>Bus1=9148</t>
  </si>
  <si>
    <t>Bus2=9149</t>
  </si>
  <si>
    <t>Length=86.0583</t>
  </si>
  <si>
    <t>Line.line_LUB_9149_9150</t>
  </si>
  <si>
    <t>Bus1=9149</t>
  </si>
  <si>
    <t>Bus2=9150</t>
  </si>
  <si>
    <t>Length=68.6618</t>
  </si>
  <si>
    <t>Line.line_LUB_9150_9151</t>
  </si>
  <si>
    <t>Bus1=9150</t>
  </si>
  <si>
    <t>Bus2=9151</t>
  </si>
  <si>
    <t>Length=21.2469</t>
  </si>
  <si>
    <t>Line.line_LUB_9151_9152</t>
  </si>
  <si>
    <t>Bus1=9151</t>
  </si>
  <si>
    <t>Bus2=9152</t>
  </si>
  <si>
    <t>Length=109.509</t>
  </si>
  <si>
    <t>Line.line_LUB_9152_9153</t>
  </si>
  <si>
    <t>Bus1=9152</t>
  </si>
  <si>
    <t>Bus2=9153</t>
  </si>
  <si>
    <t>Length=75.1859</t>
  </si>
  <si>
    <t>Line.line_LUB_9153_9154</t>
  </si>
  <si>
    <t>Bus1=9153</t>
  </si>
  <si>
    <t>Bus2=9154</t>
  </si>
  <si>
    <t>Length=65.3755</t>
  </si>
  <si>
    <t>Line.line_LUB_9154_9155</t>
  </si>
  <si>
    <t>Bus1=9154</t>
  </si>
  <si>
    <t>Bus2=9155</t>
  </si>
  <si>
    <t>Length=70.3779</t>
  </si>
  <si>
    <t>Line.line_LUB_9155_9156</t>
  </si>
  <si>
    <t>Bus1=9155</t>
  </si>
  <si>
    <t>Bus2=9156</t>
  </si>
  <si>
    <t>Length=88.6117</t>
  </si>
  <si>
    <t>Line.line_LUB_9156_9157</t>
  </si>
  <si>
    <t>Bus1=9156</t>
  </si>
  <si>
    <t>Bus2=9157</t>
  </si>
  <si>
    <t>Length=134.45</t>
  </si>
  <si>
    <t>Line.line_LUB_9157_9158</t>
  </si>
  <si>
    <t>Bus1=9157</t>
  </si>
  <si>
    <t>Bus2=9158</t>
  </si>
  <si>
    <t>Length=120.082</t>
  </si>
  <si>
    <t>Line.line_LUB_9158_9159</t>
  </si>
  <si>
    <t>Bus1=9158</t>
  </si>
  <si>
    <t>Bus2=9159</t>
  </si>
  <si>
    <t>Length=84.8847</t>
  </si>
  <si>
    <t>Line.line_LUB_9159_9160</t>
  </si>
  <si>
    <t>Bus1=9159</t>
  </si>
  <si>
    <t>Bus2=9160</t>
  </si>
  <si>
    <t>Length=33.5865</t>
  </si>
  <si>
    <t>Line.line_LUB_9160_9161</t>
  </si>
  <si>
    <t>Bus1=9160</t>
  </si>
  <si>
    <t>Bus2=9161</t>
  </si>
  <si>
    <t>Length=68.3996</t>
  </si>
  <si>
    <t>Line.line_LUB_9161_9162</t>
  </si>
  <si>
    <t>Bus1=9161</t>
  </si>
  <si>
    <t>Bus2=9162</t>
  </si>
  <si>
    <t>Length=43.2766</t>
  </si>
  <si>
    <t>Line.line_LUB_9162_9163</t>
  </si>
  <si>
    <t>Bus1=9162</t>
  </si>
  <si>
    <t>Bus2=9163</t>
  </si>
  <si>
    <t>Length=103.307</t>
  </si>
  <si>
    <t>Line.line_LUB_9163_9164</t>
  </si>
  <si>
    <t>Bus1=9163</t>
  </si>
  <si>
    <t>Bus2=9164</t>
  </si>
  <si>
    <t>Length=148.054</t>
  </si>
  <si>
    <t>Line.line_LUB_9164_9165</t>
  </si>
  <si>
    <t>Bus1=9164</t>
  </si>
  <si>
    <t>Bus2=9165</t>
  </si>
  <si>
    <t>Length=60.8728</t>
  </si>
  <si>
    <t>Line.line_LUB_9165_9174</t>
  </si>
  <si>
    <t>Bus1=9165</t>
  </si>
  <si>
    <t>Bus2=9174</t>
  </si>
  <si>
    <t>Length=18.0527</t>
  </si>
  <si>
    <t>Line.line_LUB_9174_9165</t>
  </si>
  <si>
    <t>Bus1=9174</t>
  </si>
  <si>
    <t>Line.line_LUB_9174_9166</t>
  </si>
  <si>
    <t>Bus2=9166</t>
  </si>
  <si>
    <t>Linecode=3p_11kV_100_XLPE_Al_o</t>
  </si>
  <si>
    <t>Length=33.4272</t>
  </si>
  <si>
    <t>Line.line_LUB_9166_9167</t>
  </si>
  <si>
    <t>Bus1=9166</t>
  </si>
  <si>
    <t>Bus2=9167</t>
  </si>
  <si>
    <t>Length=26.4321</t>
  </si>
  <si>
    <t>Line.line_LUB_9167_9168</t>
  </si>
  <si>
    <t>Bus1=9167</t>
  </si>
  <si>
    <t>Bus2=9168</t>
  </si>
  <si>
    <t>Length=32.8331</t>
  </si>
  <si>
    <t>Line.line_LUB_9168_9169</t>
  </si>
  <si>
    <t>Bus1=9168</t>
  </si>
  <si>
    <t>Bus2=9169</t>
  </si>
  <si>
    <t>Length=32.8366</t>
  </si>
  <si>
    <t>Line.line_LUB_9169_9170</t>
  </si>
  <si>
    <t>Bus1=9169</t>
  </si>
  <si>
    <t>Bus2=9170</t>
  </si>
  <si>
    <t>Length=12.6057</t>
  </si>
  <si>
    <t>Line.line_LUB_9170_9171</t>
  </si>
  <si>
    <t>Bus1=9170</t>
  </si>
  <si>
    <t>Bus2=9171</t>
  </si>
  <si>
    <t>Length=26.8541</t>
  </si>
  <si>
    <t>Line.line_LUB_9171_9172</t>
  </si>
  <si>
    <t>Bus1=9171</t>
  </si>
  <si>
    <t>Bus2=9172</t>
  </si>
  <si>
    <t>Length=20.7071</t>
  </si>
  <si>
    <t>Line.line_LUB_9172_9173</t>
  </si>
  <si>
    <t>Bus1=9172</t>
  </si>
  <si>
    <t>Bus2=9173</t>
  </si>
  <si>
    <t>Length=27.8096</t>
  </si>
  <si>
    <t>Line.line_LUB_9174_9175</t>
  </si>
  <si>
    <t>Bus2=9175</t>
  </si>
  <si>
    <t>Length=55.7204</t>
  </si>
  <si>
    <t>Line.line_LUB_9175_9176</t>
  </si>
  <si>
    <t>Bus1=9175</t>
  </si>
  <si>
    <t>Bus2=9176</t>
  </si>
  <si>
    <t>Length=46.5183</t>
  </si>
  <si>
    <t>Line.line_LUB_9176_9177</t>
  </si>
  <si>
    <t>Bus1=9176</t>
  </si>
  <si>
    <t>Bus2=9177</t>
  </si>
  <si>
    <t>Length=44.2259</t>
  </si>
  <si>
    <t>Line.line_LUB_9177_9178</t>
  </si>
  <si>
    <t>Bus1=9177</t>
  </si>
  <si>
    <t>Bus2=9178</t>
  </si>
  <si>
    <t>Length=42.8577</t>
  </si>
  <si>
    <t>Line.line_LUB_9178_9179</t>
  </si>
  <si>
    <t>Bus1=9178</t>
  </si>
  <si>
    <t>Bus2=9179</t>
  </si>
  <si>
    <t>Length=67.0531</t>
  </si>
  <si>
    <t>Line.line_LUB_9179_9180</t>
  </si>
  <si>
    <t>Bus1=9179</t>
  </si>
  <si>
    <t>Bus2=9180</t>
  </si>
  <si>
    <t>Length=58.1476</t>
  </si>
  <si>
    <t>Line.line_LUB_9180_9181</t>
  </si>
  <si>
    <t>Bus1=9180</t>
  </si>
  <si>
    <t>Bus2=9181</t>
  </si>
  <si>
    <t>Length=22.7899</t>
  </si>
  <si>
    <t>Line.line_LUB_9181_9182</t>
  </si>
  <si>
    <t>Bus1=9181</t>
  </si>
  <si>
    <t>Bus2=9182</t>
  </si>
  <si>
    <t>Length=158.796</t>
  </si>
  <si>
    <t>Line.line_LUB_9182_9183</t>
  </si>
  <si>
    <t>Bus1=9182</t>
  </si>
  <si>
    <t>Bus2=9183</t>
  </si>
  <si>
    <t>Length=388.328</t>
  </si>
  <si>
    <t>Line.line_LUB_9183_9184</t>
  </si>
  <si>
    <t>Bus1=9183</t>
  </si>
  <si>
    <t>Bus2=9184</t>
  </si>
  <si>
    <t>Length=722.482</t>
  </si>
  <si>
    <t>Line.line_LUB_9184_9185</t>
  </si>
  <si>
    <t>Bus1=9184</t>
  </si>
  <si>
    <t>Bus2=9185</t>
  </si>
  <si>
    <t>Length=298.612</t>
  </si>
  <si>
    <t>Line.line_LUB_9185_9186</t>
  </si>
  <si>
    <t>Bus1=9185</t>
  </si>
  <si>
    <t>Bus2=9186</t>
  </si>
  <si>
    <t>Length=35.3358</t>
  </si>
  <si>
    <t>Line.line_LUB_9186_9187</t>
  </si>
  <si>
    <t>Bus1=9186</t>
  </si>
  <si>
    <t>Bus2=9187</t>
  </si>
  <si>
    <t>Length=69.9465</t>
  </si>
  <si>
    <t>Line.line_LUB_9187_9188</t>
  </si>
  <si>
    <t>Bus1=9187</t>
  </si>
  <si>
    <t>Bus2=9188</t>
  </si>
  <si>
    <t>Length=207.789</t>
  </si>
  <si>
    <t>Line.line_LUB_9188_9215</t>
  </si>
  <si>
    <t>Bus1=9188</t>
  </si>
  <si>
    <t>Bus2=9215</t>
  </si>
  <si>
    <t>Length=84.7063</t>
  </si>
  <si>
    <t>Line.line_LUB_9215_9189</t>
  </si>
  <si>
    <t>Bus1=9215</t>
  </si>
  <si>
    <t>Bus2=9189</t>
  </si>
  <si>
    <t>Length=163.462</t>
  </si>
  <si>
    <t>Line.line_LUB_9189_9190</t>
  </si>
  <si>
    <t>Bus1=9189</t>
  </si>
  <si>
    <t>Bus2=9190</t>
  </si>
  <si>
    <t>Length=256.052</t>
  </si>
  <si>
    <t>Line.line_LUB_9190_9191</t>
  </si>
  <si>
    <t>Bus1=9190</t>
  </si>
  <si>
    <t>Bus2=9191</t>
  </si>
  <si>
    <t>Length=388.787</t>
  </si>
  <si>
    <t>Line.line_LUB_9191_9192</t>
  </si>
  <si>
    <t>Bus1=9191</t>
  </si>
  <si>
    <t>Bus2=9192</t>
  </si>
  <si>
    <t>Length=284.052</t>
  </si>
  <si>
    <t>Line.line_LUB_9192_9193</t>
  </si>
  <si>
    <t>Bus1=9192</t>
  </si>
  <si>
    <t>Bus2=9193</t>
  </si>
  <si>
    <t>Length=241.958</t>
  </si>
  <si>
    <t>Line.line_LUB_9193_9194</t>
  </si>
  <si>
    <t>Bus1=9193</t>
  </si>
  <si>
    <t>Bus2=9194</t>
  </si>
  <si>
    <t>Length=181.662</t>
  </si>
  <si>
    <t>Line.line_LUB_9194_9195</t>
  </si>
  <si>
    <t>Bus1=9194</t>
  </si>
  <si>
    <t>Bus2=9195</t>
  </si>
  <si>
    <t>Length=132.315</t>
  </si>
  <si>
    <t>Line.line_LUB_9195_9196</t>
  </si>
  <si>
    <t>Bus1=9195</t>
  </si>
  <si>
    <t>Bus2=9196</t>
  </si>
  <si>
    <t>Length=120.831</t>
  </si>
  <si>
    <t>Line.line_LUB_9196_9197</t>
  </si>
  <si>
    <t>Bus1=9196</t>
  </si>
  <si>
    <t>Bus2=9197</t>
  </si>
  <si>
    <t>Length=4.33992</t>
  </si>
  <si>
    <t>Line.line_LUB_9197_9198</t>
  </si>
  <si>
    <t>Bus1=9197</t>
  </si>
  <si>
    <t>Bus2=9198</t>
  </si>
  <si>
    <t>Length=10.1271</t>
  </si>
  <si>
    <t>Line.line_LUB_9198_9199</t>
  </si>
  <si>
    <t>Bus1=9198</t>
  </si>
  <si>
    <t>Bus2=9199</t>
  </si>
  <si>
    <t>Length=139.072</t>
  </si>
  <si>
    <t>Line.line_LUB_9199_9200</t>
  </si>
  <si>
    <t>Bus1=9199</t>
  </si>
  <si>
    <t>Bus2=9200</t>
  </si>
  <si>
    <t>Length=158.442</t>
  </si>
  <si>
    <t>Line.line_LUB_9200_9201</t>
  </si>
  <si>
    <t>Bus1=9200</t>
  </si>
  <si>
    <t>Bus2=9201</t>
  </si>
  <si>
    <t>Length=120.765</t>
  </si>
  <si>
    <t>Line.line_LUB_9201_9202</t>
  </si>
  <si>
    <t>Bus1=9201</t>
  </si>
  <si>
    <t>Bus2=9202</t>
  </si>
  <si>
    <t>Length=129.464</t>
  </si>
  <si>
    <t>Line.line_LUB_9202_9203</t>
  </si>
  <si>
    <t>Bus1=9202</t>
  </si>
  <si>
    <t>Bus2=9203</t>
  </si>
  <si>
    <t>Length=104.414</t>
  </si>
  <si>
    <t>Line.line_LUB_9203_9204</t>
  </si>
  <si>
    <t>Bus1=9203</t>
  </si>
  <si>
    <t>Bus2=9204</t>
  </si>
  <si>
    <t>Length=47.7558</t>
  </si>
  <si>
    <t>Line.line_LUB_9204_9205</t>
  </si>
  <si>
    <t>Bus1=9204</t>
  </si>
  <si>
    <t>Bus2=9205</t>
  </si>
  <si>
    <t>Length=51.272</t>
  </si>
  <si>
    <t>Line.line_LUB_9205_9206</t>
  </si>
  <si>
    <t>Bus1=9205</t>
  </si>
  <si>
    <t>Bus2=9206</t>
  </si>
  <si>
    <t>Length=51.6738</t>
  </si>
  <si>
    <t>Line.line_LUB_9206_9207</t>
  </si>
  <si>
    <t>Bus1=9206</t>
  </si>
  <si>
    <t>Bus2=9207</t>
  </si>
  <si>
    <t>Length=41.8832</t>
  </si>
  <si>
    <t>Line.line_LUB_9207_9208</t>
  </si>
  <si>
    <t>Bus1=9207</t>
  </si>
  <si>
    <t>Bus2=9208</t>
  </si>
  <si>
    <t>Length=63.8377</t>
  </si>
  <si>
    <t>Line.line_LUB_9209_9210</t>
  </si>
  <si>
    <t>Bus1=9209</t>
  </si>
  <si>
    <t>Bus2=9210</t>
  </si>
  <si>
    <t>Length=8.38744</t>
  </si>
  <si>
    <t>Line.line_LUB_9210_9211</t>
  </si>
  <si>
    <t>Bus1=9210</t>
  </si>
  <si>
    <t>Bus2=9211</t>
  </si>
  <si>
    <t>Length=25.4334</t>
  </si>
  <si>
    <t>Line.line_LUB_9211_9212</t>
  </si>
  <si>
    <t>Bus1=9211</t>
  </si>
  <si>
    <t>Bus2=9212</t>
  </si>
  <si>
    <t>Length=11.1278</t>
  </si>
  <si>
    <t>Line.line_LUB_9212_9213</t>
  </si>
  <si>
    <t>Bus1=9212</t>
  </si>
  <si>
    <t>Bus2=9213</t>
  </si>
  <si>
    <t>Length=32.8018</t>
  </si>
  <si>
    <t>Line.line_LUB_9213_9214</t>
  </si>
  <si>
    <t>Bus1=9213</t>
  </si>
  <si>
    <t>Bus2=9214</t>
  </si>
  <si>
    <t>Length=26.724</t>
  </si>
  <si>
    <t>Line.line_LUB_9215_9216</t>
  </si>
  <si>
    <t>Bus2=9216</t>
  </si>
  <si>
    <t>Length=69.0843</t>
  </si>
  <si>
    <t>Line.line_LUB_9216_9217</t>
  </si>
  <si>
    <t>Bus1=9216</t>
  </si>
  <si>
    <t>Bus2=9217</t>
  </si>
  <si>
    <t>Length=56.9037</t>
  </si>
  <si>
    <t>Line.line_LUB_9217_9218</t>
  </si>
  <si>
    <t>Bus1=9217</t>
  </si>
  <si>
    <t>Bus2=9218</t>
  </si>
  <si>
    <t>Length=14.8967</t>
  </si>
  <si>
    <t>Line.line_LUB_9218_9219</t>
  </si>
  <si>
    <t>Bus1=9218</t>
  </si>
  <si>
    <t>Bus2=9219</t>
  </si>
  <si>
    <t>Length=51.3298</t>
  </si>
  <si>
    <t>Line.line_LUB_9219_9220</t>
  </si>
  <si>
    <t>Bus1=9219</t>
  </si>
  <si>
    <t>Bus2=9220</t>
  </si>
  <si>
    <t>Length=123.133</t>
  </si>
  <si>
    <t>Line.line_LUB_9220_9221</t>
  </si>
  <si>
    <t>Bus1=9220</t>
  </si>
  <si>
    <t>Bus2=9221</t>
  </si>
  <si>
    <t>Length=37.0786</t>
  </si>
  <si>
    <t>Line.line_LUB_9221_9222</t>
  </si>
  <si>
    <t>Bus1=9221</t>
  </si>
  <si>
    <t>Bus2=9222</t>
  </si>
  <si>
    <t>Length=46.5966</t>
  </si>
  <si>
    <t>Line.line_LUB_9222_9223</t>
  </si>
  <si>
    <t>Bus1=9222</t>
  </si>
  <si>
    <t>Bus2=9223</t>
  </si>
  <si>
    <t>Length=57.635</t>
  </si>
  <si>
    <t>Line.line_LUB_9223_9224</t>
  </si>
  <si>
    <t>Bus1=9223</t>
  </si>
  <si>
    <t>Bus2=9224</t>
  </si>
  <si>
    <t>Length=55.6037</t>
  </si>
  <si>
    <t>Line.line_LUB_9224_9225</t>
  </si>
  <si>
    <t>Bus1=9224</t>
  </si>
  <si>
    <t>Bus2=9225</t>
  </si>
  <si>
    <t>Length=181.104</t>
  </si>
  <si>
    <t>Line.line_LUB_9225_9226</t>
  </si>
  <si>
    <t>Bus1=9225</t>
  </si>
  <si>
    <t>Bus2=9226</t>
  </si>
  <si>
    <t>Length=45.4149</t>
  </si>
  <si>
    <t>Line.line_LUB_9226_9227</t>
  </si>
  <si>
    <t>Bus1=9226</t>
  </si>
  <si>
    <t>Bus2=9227</t>
  </si>
  <si>
    <t>Length=70.2844</t>
  </si>
  <si>
    <t>Line.line_LUB_9227_9228</t>
  </si>
  <si>
    <t>Bus1=9227</t>
  </si>
  <si>
    <t>Bus2=9228</t>
  </si>
  <si>
    <t>Length=111.759</t>
  </si>
  <si>
    <t>Line.line_LUB_9228_9229</t>
  </si>
  <si>
    <t>Bus1=9228</t>
  </si>
  <si>
    <t>Bus2=9229</t>
  </si>
  <si>
    <t>Length=190.59</t>
  </si>
  <si>
    <t>Line.line_LUB_9229_9230</t>
  </si>
  <si>
    <t>Bus1=9229</t>
  </si>
  <si>
    <t>Bus2=9230</t>
  </si>
  <si>
    <t>Length=119.221</t>
  </si>
  <si>
    <t>Line.line_LUB_9230_9231</t>
  </si>
  <si>
    <t>Bus1=9230</t>
  </si>
  <si>
    <t>Bus2=9231</t>
  </si>
  <si>
    <t>Length=123.318</t>
  </si>
  <si>
    <t>Line.line_LUB_9231_9232</t>
  </si>
  <si>
    <t>Bus1=9231</t>
  </si>
  <si>
    <t>Bus2=9232</t>
  </si>
  <si>
    <t>Length=156.005</t>
  </si>
  <si>
    <t>Line.line_LUB_9233_9234</t>
  </si>
  <si>
    <t>Bus2=9234</t>
  </si>
  <si>
    <t>Length=46.1295</t>
  </si>
  <si>
    <t>Line.line_LUB_9234_9235</t>
  </si>
  <si>
    <t>Bus1=9234</t>
  </si>
  <si>
    <t>Bus2=9235</t>
  </si>
  <si>
    <t>Length=60.2511</t>
  </si>
  <si>
    <t>Line.line_LUB_9235_9236</t>
  </si>
  <si>
    <t>Bus1=9235</t>
  </si>
  <si>
    <t>Bus2=9236</t>
  </si>
  <si>
    <t>Length=28.5144</t>
  </si>
  <si>
    <t>Line.line_LUB_9236_9237</t>
  </si>
  <si>
    <t>Bus1=9236</t>
  </si>
  <si>
    <t>Bus2=9237</t>
  </si>
  <si>
    <t>Length=55.4847</t>
  </si>
  <si>
    <t>Line.line_LUB_9239_9240</t>
  </si>
  <si>
    <t>Bus2=9240</t>
  </si>
  <si>
    <t>Length=64.3345</t>
  </si>
  <si>
    <t>Bus2=9241</t>
  </si>
  <si>
    <t>Length=235.679</t>
  </si>
  <si>
    <t>Line.line_LUB_9241_9242</t>
  </si>
  <si>
    <t>Bus1=9241</t>
  </si>
  <si>
    <t>Bus2=9242</t>
  </si>
  <si>
    <t>Length=131.734</t>
  </si>
  <si>
    <t>Line.line_LUB_9242_9243</t>
  </si>
  <si>
    <t>Bus1=9242</t>
  </si>
  <si>
    <t>Bus2=9243</t>
  </si>
  <si>
    <t>Length=128.685</t>
  </si>
  <si>
    <t>Line.line_LUB_9243_9244</t>
  </si>
  <si>
    <t>Bus1=9243</t>
  </si>
  <si>
    <t>Bus2=9244</t>
  </si>
  <si>
    <t>Length=129.128</t>
  </si>
  <si>
    <t>Line.line_LUB_9244_9245</t>
  </si>
  <si>
    <t>Bus1=9244</t>
  </si>
  <si>
    <t>Bus2=9245</t>
  </si>
  <si>
    <t>Length=142.955</t>
  </si>
  <si>
    <t>Line.line_LUB_9245_9246</t>
  </si>
  <si>
    <t>Bus1=9245</t>
  </si>
  <si>
    <t>Bus2=9246</t>
  </si>
  <si>
    <t>Length=153.465</t>
  </si>
  <si>
    <t>Line.line_LUB_9246_9247</t>
  </si>
  <si>
    <t>Bus1=9246</t>
  </si>
  <si>
    <t>Bus2=9247</t>
  </si>
  <si>
    <t>Length=103.896</t>
  </si>
  <si>
    <t>Line.line_LUB_9247_9248</t>
  </si>
  <si>
    <t>Bus1=9247</t>
  </si>
  <si>
    <t>Bus2=9248</t>
  </si>
  <si>
    <t>Length=46.0327</t>
  </si>
  <si>
    <t>Line.line_LUB_9255_9256</t>
  </si>
  <si>
    <t>Bus1=9255</t>
  </si>
  <si>
    <t>Bus2=9256</t>
  </si>
  <si>
    <t>Length=32.4076</t>
  </si>
  <si>
    <t>Line.line_LUB_9256_9257</t>
  </si>
  <si>
    <t>Bus1=9256</t>
  </si>
  <si>
    <t>Bus2=9257</t>
  </si>
  <si>
    <t>Length=66.132</t>
  </si>
  <si>
    <t>Line.line_LUB_9257_9258</t>
  </si>
  <si>
    <t>Bus1=9257</t>
  </si>
  <si>
    <t>Bus2=9258</t>
  </si>
  <si>
    <t>Length=108.169</t>
  </si>
  <si>
    <t>Line.line_LUB_9258_9259</t>
  </si>
  <si>
    <t>Bus1=9258</t>
  </si>
  <si>
    <t>Bus2=9259</t>
  </si>
  <si>
    <t>Length=158.781</t>
  </si>
  <si>
    <t>Line.line_LUB_9259_9260</t>
  </si>
  <si>
    <t>Bus1=9259</t>
  </si>
  <si>
    <t>Bus2=9260</t>
  </si>
  <si>
    <t>Length=15.1186</t>
  </si>
  <si>
    <t>Line.line_LUB_9260_9261</t>
  </si>
  <si>
    <t>Bus1=9260</t>
  </si>
  <si>
    <t>Bus2=9261</t>
  </si>
  <si>
    <t>Length=19.2809</t>
  </si>
  <si>
    <t>Line.line_LUB_9255_9254</t>
  </si>
  <si>
    <t>Bus2=9254</t>
  </si>
  <si>
    <t>Length=208.395</t>
  </si>
  <si>
    <t>Line.line_LUB_9254_9253</t>
  </si>
  <si>
    <t>Bus1=9254</t>
  </si>
  <si>
    <t>Bus2=9253</t>
  </si>
  <si>
    <t>Length=209.071</t>
  </si>
  <si>
    <t>Line.line_LUB_9253_9252</t>
  </si>
  <si>
    <t>Bus1=9253</t>
  </si>
  <si>
    <t>Bus2=9252</t>
  </si>
  <si>
    <t>Length=55.8102</t>
  </si>
  <si>
    <t>Line.line_LUB_9252_9251</t>
  </si>
  <si>
    <t>Bus1=9252</t>
  </si>
  <si>
    <t>Bus2=9251</t>
  </si>
  <si>
    <t>Length=50.3902</t>
  </si>
  <si>
    <t>Line.line_LUB_9251_9250</t>
  </si>
  <si>
    <t>Bus1=9251</t>
  </si>
  <si>
    <t>Bus2=9250</t>
  </si>
  <si>
    <t>Length=54.4044</t>
  </si>
  <si>
    <t>Line.line_LUB_9250_9249</t>
  </si>
  <si>
    <t>Bus1=9250</t>
  </si>
  <si>
    <t>Bus2=9249</t>
  </si>
  <si>
    <t>Length=66.774</t>
  </si>
  <si>
    <t>Line.line_LUB_9249_9270</t>
  </si>
  <si>
    <t>Bus1=9249</t>
  </si>
  <si>
    <t>Bus2=9270</t>
  </si>
  <si>
    <t>Length=46.8855</t>
  </si>
  <si>
    <t>Line.line_LUB_9270_9263</t>
  </si>
  <si>
    <t>Bus1=9270</t>
  </si>
  <si>
    <t>Bus2=9263</t>
  </si>
  <si>
    <t>Length=76.6194</t>
  </si>
  <si>
    <t>Line.line_LUB_9263_9264</t>
  </si>
  <si>
    <t>Bus1=9263</t>
  </si>
  <si>
    <t>Bus2=9264</t>
  </si>
  <si>
    <t>Length=97.1702</t>
  </si>
  <si>
    <t>Line.line_LUB_9264_9265</t>
  </si>
  <si>
    <t>Bus1=9264</t>
  </si>
  <si>
    <t>Bus2=9265</t>
  </si>
  <si>
    <t>Length=17.2264</t>
  </si>
  <si>
    <t>Line.line_LUB_9265_9266</t>
  </si>
  <si>
    <t>Bus1=9265</t>
  </si>
  <si>
    <t>Bus2=9266</t>
  </si>
  <si>
    <t>Length=14.4835</t>
  </si>
  <si>
    <t>Line.line_LUB_9266_9267</t>
  </si>
  <si>
    <t>Bus1=9266</t>
  </si>
  <si>
    <t>Bus2=9267</t>
  </si>
  <si>
    <t>Length=99.8698</t>
  </si>
  <si>
    <t>Line.line_LUB_9267_9268</t>
  </si>
  <si>
    <t>Bus1=9267</t>
  </si>
  <si>
    <t>Bus2=9268</t>
  </si>
  <si>
    <t>Length=37.711</t>
  </si>
  <si>
    <t>Line.line_LUB_9268_9269</t>
  </si>
  <si>
    <t>Bus1=9268</t>
  </si>
  <si>
    <t>Bus2=9269</t>
  </si>
  <si>
    <t>Length=49.4576</t>
  </si>
  <si>
    <t>Line.line_LUB_9270_9271</t>
  </si>
  <si>
    <t>Bus2=9271</t>
  </si>
  <si>
    <t>Linecode=3p_11kV_50_ACSR_Al_o</t>
  </si>
  <si>
    <t>Length=180.333</t>
  </si>
  <si>
    <t>Line.line_LUB_9271_9272</t>
  </si>
  <si>
    <t>Bus1=9271</t>
  </si>
  <si>
    <t>Bus2=9272</t>
  </si>
  <si>
    <t>Length=255.907</t>
  </si>
  <si>
    <t>Line.line_LUB_9272_9273</t>
  </si>
  <si>
    <t>Bus1=9272</t>
  </si>
  <si>
    <t>Bus2=9273</t>
  </si>
  <si>
    <t>Length=222.688</t>
  </si>
  <si>
    <t>Line.line_LUB_9273_9274</t>
  </si>
  <si>
    <t>Bus1=9273</t>
  </si>
  <si>
    <t>Bus2=9274</t>
  </si>
  <si>
    <t>Length=23.189</t>
  </si>
  <si>
    <t>Line.line_LUB_9274_9275</t>
  </si>
  <si>
    <t>Bus1=9274</t>
  </si>
  <si>
    <t>Bus2=9275</t>
  </si>
  <si>
    <t>Length=27.4608</t>
  </si>
  <si>
    <t>Line.line_LUB_9275_9276</t>
  </si>
  <si>
    <t>Bus1=9275</t>
  </si>
  <si>
    <t>Bus2=9276</t>
  </si>
  <si>
    <t>Length=37.5627</t>
  </si>
  <si>
    <t>Line.line_LUB_9276_9277</t>
  </si>
  <si>
    <t>Bus1=9276</t>
  </si>
  <si>
    <t>Bus2=9277</t>
  </si>
  <si>
    <t>Length=23.7199</t>
  </si>
  <si>
    <t>Line.line_LUB_9277_9278</t>
  </si>
  <si>
    <t>Bus1=9277</t>
  </si>
  <si>
    <t>Bus2=9278</t>
  </si>
  <si>
    <t>Length=16.1807</t>
  </si>
  <si>
    <t>Line.line_LUB_9278_9279</t>
  </si>
  <si>
    <t>Bus1=9278</t>
  </si>
  <si>
    <t>Bus2=9279</t>
  </si>
  <si>
    <t>Length=8.44521</t>
  </si>
  <si>
    <t>Line.line_LUB_9279_9284</t>
  </si>
  <si>
    <t>Bus1=9279</t>
  </si>
  <si>
    <t>Bus2=9284</t>
  </si>
  <si>
    <t>Length=38.7037</t>
  </si>
  <si>
    <t>Line.line_LUB_9284_9280</t>
  </si>
  <si>
    <t>Bus1=9284</t>
  </si>
  <si>
    <t>Bus2=9280</t>
  </si>
  <si>
    <t>Length=16.9051</t>
  </si>
  <si>
    <t>Line.line_LUB_9280_9281</t>
  </si>
  <si>
    <t>Bus1=9280</t>
  </si>
  <si>
    <t>Bus2=9281</t>
  </si>
  <si>
    <t>Length=27.0416</t>
  </si>
  <si>
    <t>Line.line_LUB_9281_9282</t>
  </si>
  <si>
    <t>Bus1=9281</t>
  </si>
  <si>
    <t>Bus2=9282</t>
  </si>
  <si>
    <t>Length=28.0688</t>
  </si>
  <si>
    <t>Line.line_LUB_9282_9283</t>
  </si>
  <si>
    <t>Bus1=9282</t>
  </si>
  <si>
    <t>Bus2=9283</t>
  </si>
  <si>
    <t>Length=233.078</t>
  </si>
  <si>
    <t>Line.line_LUB_9284_9285</t>
  </si>
  <si>
    <t>Bus2=9285</t>
  </si>
  <si>
    <t>Length=24.7698</t>
  </si>
  <si>
    <t>Line.line_LUB_9285_9286</t>
  </si>
  <si>
    <t>Bus1=9285</t>
  </si>
  <si>
    <t>Bus2=9286</t>
  </si>
  <si>
    <t>Length=30.1878</t>
  </si>
  <si>
    <t>Line.line_LUB_9286_9287</t>
  </si>
  <si>
    <t>Bus1=9286</t>
  </si>
  <si>
    <t>Bus2=9287</t>
  </si>
  <si>
    <t>Length=21.5327</t>
  </si>
  <si>
    <t>Line.line_LUB_9290_9474</t>
  </si>
  <si>
    <t>Bus1=9290</t>
  </si>
  <si>
    <t>Bus2=9474</t>
  </si>
  <si>
    <t>Length=41.1244</t>
  </si>
  <si>
    <t>Line.line_LUB_9474_9291</t>
  </si>
  <si>
    <t>Bus1=9474</t>
  </si>
  <si>
    <t>Bus2=9291</t>
  </si>
  <si>
    <t>Length=39.8916</t>
  </si>
  <si>
    <t>Line.line_LUB_9291_9292</t>
  </si>
  <si>
    <t>Bus1=9291</t>
  </si>
  <si>
    <t>Bus2=9292</t>
  </si>
  <si>
    <t>Length=23.5481</t>
  </si>
  <si>
    <t>Line.line_LUB_9292_9293</t>
  </si>
  <si>
    <t>Bus1=9292</t>
  </si>
  <si>
    <t>Bus2=9293</t>
  </si>
  <si>
    <t>Length=6.53473</t>
  </si>
  <si>
    <t>Line.line_LUB_9293_9294</t>
  </si>
  <si>
    <t>Bus1=9293</t>
  </si>
  <si>
    <t>Bus2=9294</t>
  </si>
  <si>
    <t>Length=37.1931</t>
  </si>
  <si>
    <t>Line.line_LUB_9294_9295</t>
  </si>
  <si>
    <t>Bus1=9294</t>
  </si>
  <si>
    <t>Bus2=9295</t>
  </si>
  <si>
    <t>Length=37.0514</t>
  </si>
  <si>
    <t>Line.line_LUB_9295_9296</t>
  </si>
  <si>
    <t>Bus1=9295</t>
  </si>
  <si>
    <t>Bus2=9296</t>
  </si>
  <si>
    <t>Length=53.9835</t>
  </si>
  <si>
    <t>Line.line_LUB_9296_9297</t>
  </si>
  <si>
    <t>Bus1=9296</t>
  </si>
  <si>
    <t>Bus2=9297</t>
  </si>
  <si>
    <t>Length=50.2767</t>
  </si>
  <si>
    <t>Line.line_LUB_9297_9298</t>
  </si>
  <si>
    <t>Bus1=9297</t>
  </si>
  <si>
    <t>Bus2=9298</t>
  </si>
  <si>
    <t>Length=52.6143</t>
  </si>
  <si>
    <t>Line.line_LUB_9298_9299</t>
  </si>
  <si>
    <t>Bus1=9298</t>
  </si>
  <si>
    <t>Bus2=9299</t>
  </si>
  <si>
    <t>Length=38.945</t>
  </si>
  <si>
    <t>Line.line_LUB_9299_9300</t>
  </si>
  <si>
    <t>Bus1=9299</t>
  </si>
  <si>
    <t>Bus2=9300</t>
  </si>
  <si>
    <t>Length=8.87422</t>
  </si>
  <si>
    <t>Line.line_LUB_9317_9316</t>
  </si>
  <si>
    <t>Bus1=9317</t>
  </si>
  <si>
    <t>Bus2=9316</t>
  </si>
  <si>
    <t>Length=30.5626</t>
  </si>
  <si>
    <t>Line.line_LUB_9316_9315</t>
  </si>
  <si>
    <t>Bus1=9316</t>
  </si>
  <si>
    <t>Bus2=9315</t>
  </si>
  <si>
    <t>Length=39.087</t>
  </si>
  <si>
    <t>Line.line_LUB_9315_9314</t>
  </si>
  <si>
    <t>Bus1=9315</t>
  </si>
  <si>
    <t>Bus2=9314</t>
  </si>
  <si>
    <t>Length=37.3278</t>
  </si>
  <si>
    <t>Line.line_LUB_9314_9313</t>
  </si>
  <si>
    <t>Bus1=9314</t>
  </si>
  <si>
    <t>Bus2=9313</t>
  </si>
  <si>
    <t>Length=49.0782</t>
  </si>
  <si>
    <t>Line.line_LUB_9313_9312</t>
  </si>
  <si>
    <t>Bus1=9313</t>
  </si>
  <si>
    <t>Bus2=9312</t>
  </si>
  <si>
    <t>Length=16.708</t>
  </si>
  <si>
    <t>Line.line_LUB_9312_9311</t>
  </si>
  <si>
    <t>Bus1=9312</t>
  </si>
  <si>
    <t>Bus2=9311</t>
  </si>
  <si>
    <t>Length=57.063</t>
  </si>
  <si>
    <t>Line.line_LUB_9311_9310</t>
  </si>
  <si>
    <t>Bus1=9311</t>
  </si>
  <si>
    <t>Bus2=9310</t>
  </si>
  <si>
    <t>Length=14.0637</t>
  </si>
  <si>
    <t>Line.line_LUB_9129_9488</t>
  </si>
  <si>
    <t>Bus2=9488</t>
  </si>
  <si>
    <t>Length=106.637</t>
  </si>
  <si>
    <t>Line.line_LUB_9488_9318</t>
  </si>
  <si>
    <t>Bus1=9488</t>
  </si>
  <si>
    <t>Bus2=9318</t>
  </si>
  <si>
    <t>Length=10.3848</t>
  </si>
  <si>
    <t>Bus1=9318</t>
  </si>
  <si>
    <t>Bus2=9319</t>
  </si>
  <si>
    <t>Line.line_LUB_9319_9320</t>
  </si>
  <si>
    <t>Bus1=9319</t>
  </si>
  <si>
    <t>Bus2=9320</t>
  </si>
  <si>
    <t>Length=65.8154</t>
  </si>
  <si>
    <t>Bus1=9320</t>
  </si>
  <si>
    <t>Bus2=9321</t>
  </si>
  <si>
    <t>Line.line_LUB_9322_9323</t>
  </si>
  <si>
    <t>Bus1=9322</t>
  </si>
  <si>
    <t>Bus2=9323</t>
  </si>
  <si>
    <t>Length=76.0568</t>
  </si>
  <si>
    <t>Line.line_LUB_9323_9324</t>
  </si>
  <si>
    <t>Bus1=9323</t>
  </si>
  <si>
    <t>Bus2=9324</t>
  </si>
  <si>
    <t>Length=90.0134</t>
  </si>
  <si>
    <t>Line.line_LUB_9324_9325</t>
  </si>
  <si>
    <t>Bus1=9324</t>
  </si>
  <si>
    <t>Bus2=9325</t>
  </si>
  <si>
    <t>Length=54.1845</t>
  </si>
  <si>
    <t>Line.line_LUB_9325_9332</t>
  </si>
  <si>
    <t>Bus1=9325</t>
  </si>
  <si>
    <t>Bus2=9332</t>
  </si>
  <si>
    <t>Linecode=3p_11kV_150_XLPE_Al_o</t>
  </si>
  <si>
    <t>Length=20.9464</t>
  </si>
  <si>
    <t>Line.line_LUB_9332_9326</t>
  </si>
  <si>
    <t>Bus1=9332</t>
  </si>
  <si>
    <t>Bus2=9326</t>
  </si>
  <si>
    <t>Length=41.7311</t>
  </si>
  <si>
    <t>Line.line_LUB_9326_9327</t>
  </si>
  <si>
    <t>Bus1=9326</t>
  </si>
  <si>
    <t>Bus2=9327</t>
  </si>
  <si>
    <t>Length=34.6667</t>
  </si>
  <si>
    <t>Line.line_LUB_9327_9328</t>
  </si>
  <si>
    <t>Bus1=9327</t>
  </si>
  <si>
    <t>Bus2=9328</t>
  </si>
  <si>
    <t>Length=28.6368</t>
  </si>
  <si>
    <t>Line.line_LUB_9328_9329</t>
  </si>
  <si>
    <t>Bus1=9328</t>
  </si>
  <si>
    <t>Bus2=9329</t>
  </si>
  <si>
    <t>Length=1.54654</t>
  </si>
  <si>
    <t>Line.line_LUB_9329_9330</t>
  </si>
  <si>
    <t>Bus1=9329</t>
  </si>
  <si>
    <t>Bus2=9330</t>
  </si>
  <si>
    <t>Length=45.8212</t>
  </si>
  <si>
    <t>Line.line_LUB_9332_9333</t>
  </si>
  <si>
    <t>Bus2=9333</t>
  </si>
  <si>
    <t>Length=17.129</t>
  </si>
  <si>
    <t>Line.line_LUB_9333_9334</t>
  </si>
  <si>
    <t>Bus1=9333</t>
  </si>
  <si>
    <t>Bus2=9334</t>
  </si>
  <si>
    <t>Length=28.6469</t>
  </si>
  <si>
    <t>Line.line_LUB_9334_9335</t>
  </si>
  <si>
    <t>Bus1=9334</t>
  </si>
  <si>
    <t>Bus2=9335</t>
  </si>
  <si>
    <t>Length=59.5279</t>
  </si>
  <si>
    <t>Line.line_LUB_9335_9336</t>
  </si>
  <si>
    <t>Bus1=9335</t>
  </si>
  <si>
    <t>Bus2=9336</t>
  </si>
  <si>
    <t>Length=61.6531</t>
  </si>
  <si>
    <t>Line.line_LUB_9336_9337</t>
  </si>
  <si>
    <t>Bus1=9336</t>
  </si>
  <si>
    <t>Bus2=9337</t>
  </si>
  <si>
    <t>Length=7.00513</t>
  </si>
  <si>
    <t>Bus1=9337</t>
  </si>
  <si>
    <t>Bus2=9338</t>
  </si>
  <si>
    <t>Bus1=9338</t>
  </si>
  <si>
    <t>Bus2=9339</t>
  </si>
  <si>
    <t>Line.line_LUB_9339_9340</t>
  </si>
  <si>
    <t>Bus1=9339</t>
  </si>
  <si>
    <t>Bus2=9340</t>
  </si>
  <si>
    <t>Length=68.6585</t>
  </si>
  <si>
    <t>Line.line_LUB_9340_9341</t>
  </si>
  <si>
    <t>Bus1=9340</t>
  </si>
  <si>
    <t>Bus2=9341</t>
  </si>
  <si>
    <t>Length=37.4756</t>
  </si>
  <si>
    <t>Bus1=9001</t>
  </si>
  <si>
    <t>Bus2=9002</t>
  </si>
  <si>
    <t>Bus1=9342</t>
  </si>
  <si>
    <t>Bus2=9343</t>
  </si>
  <si>
    <t>Line.line_LUB_9344_9345</t>
  </si>
  <si>
    <t>Bus1=9344</t>
  </si>
  <si>
    <t>Bus2=9345</t>
  </si>
  <si>
    <t>Length=4.94673</t>
  </si>
  <si>
    <t>Line.line_LUB_9345_9346</t>
  </si>
  <si>
    <t>Bus1=9345</t>
  </si>
  <si>
    <t>Bus2=9346</t>
  </si>
  <si>
    <t>Length=57.7492</t>
  </si>
  <si>
    <t>Line.line_LUB_9346_9347</t>
  </si>
  <si>
    <t>Bus1=9346</t>
  </si>
  <si>
    <t>Bus2=9347</t>
  </si>
  <si>
    <t>Length=45.5683</t>
  </si>
  <si>
    <t>Line.line_LUB_9347_9348</t>
  </si>
  <si>
    <t>Bus1=9347</t>
  </si>
  <si>
    <t>Bus2=9348</t>
  </si>
  <si>
    <t>Length=88.9413</t>
  </si>
  <si>
    <t>Line.line_LUB_9349_9350</t>
  </si>
  <si>
    <t>Bus2=9350</t>
  </si>
  <si>
    <t>Length=29.3889</t>
  </si>
  <si>
    <t>Bus2=9495</t>
  </si>
  <si>
    <t>Bus1=9495</t>
  </si>
  <si>
    <t>Bus2=9351</t>
  </si>
  <si>
    <t>Line.line_LUB_9351_9352</t>
  </si>
  <si>
    <t>Bus1=9351</t>
  </si>
  <si>
    <t>Bus2=9352</t>
  </si>
  <si>
    <t>Length=80.8011</t>
  </si>
  <si>
    <t>Line.line_LUB_9352_9353</t>
  </si>
  <si>
    <t>Bus1=9352</t>
  </si>
  <si>
    <t>Bus2=9353</t>
  </si>
  <si>
    <t>Length=105.111</t>
  </si>
  <si>
    <t>Line.line_LUB_9353_9418</t>
  </si>
  <si>
    <t>Bus1=9353</t>
  </si>
  <si>
    <t>Bus2=9418</t>
  </si>
  <si>
    <t>Length=13.7679</t>
  </si>
  <si>
    <t>Line.line_LUB_9418_9354</t>
  </si>
  <si>
    <t>Bus1=9418</t>
  </si>
  <si>
    <t>Bus2=9354</t>
  </si>
  <si>
    <t>Length=46.5096</t>
  </si>
  <si>
    <t>Line.line_LUB_9354_9355</t>
  </si>
  <si>
    <t>Bus1=9354</t>
  </si>
  <si>
    <t>Bus2=9355</t>
  </si>
  <si>
    <t>Length=6.28082</t>
  </si>
  <si>
    <t>Line.line_LUB_9355_9356</t>
  </si>
  <si>
    <t>Bus1=9355</t>
  </si>
  <si>
    <t>Bus2=9356</t>
  </si>
  <si>
    <t>Length=47.2522</t>
  </si>
  <si>
    <t>Line.line_LUB_9356_9357</t>
  </si>
  <si>
    <t>Bus1=9356</t>
  </si>
  <si>
    <t>Bus2=9357</t>
  </si>
  <si>
    <t>Length=37.1504</t>
  </si>
  <si>
    <t>Line.line_LUB_9357_9358</t>
  </si>
  <si>
    <t>Bus1=9357</t>
  </si>
  <si>
    <t>Bus2=9358</t>
  </si>
  <si>
    <t>Length=27.862</t>
  </si>
  <si>
    <t>Line.line_LUB_9358_9359</t>
  </si>
  <si>
    <t>Bus1=9358</t>
  </si>
  <si>
    <t>Bus2=9359</t>
  </si>
  <si>
    <t>Length=0.394969</t>
  </si>
  <si>
    <t>Line.line_LUB_9359_9360</t>
  </si>
  <si>
    <t>Bus1=9359</t>
  </si>
  <si>
    <t>Bus2=9360</t>
  </si>
  <si>
    <t>Length=36.3885</t>
  </si>
  <si>
    <t>Line.line_LUB_9360_9361</t>
  </si>
  <si>
    <t>Bus1=9360</t>
  </si>
  <si>
    <t>Bus2=9361</t>
  </si>
  <si>
    <t>Length=27.7485</t>
  </si>
  <si>
    <t>Line.line_LUB_9361_9362</t>
  </si>
  <si>
    <t>Bus1=9361</t>
  </si>
  <si>
    <t>Bus2=9362</t>
  </si>
  <si>
    <t>Length=25.4762</t>
  </si>
  <si>
    <t>Line.line_LUB_9362_9363</t>
  </si>
  <si>
    <t>Bus1=9362</t>
  </si>
  <si>
    <t>Bus2=9363</t>
  </si>
  <si>
    <t>Length=18.1757</t>
  </si>
  <si>
    <t>Line.line_LUB_9363_9364</t>
  </si>
  <si>
    <t>Bus1=9363</t>
  </si>
  <si>
    <t>Bus2=9364</t>
  </si>
  <si>
    <t>Length=26.7917</t>
  </si>
  <si>
    <t>Line.line_LUB_9364_9365</t>
  </si>
  <si>
    <t>Bus1=9364</t>
  </si>
  <si>
    <t>Bus2=9365</t>
  </si>
  <si>
    <t>Length=24.5684</t>
  </si>
  <si>
    <t>Line.line_LUB_9365_9366</t>
  </si>
  <si>
    <t>Bus1=9365</t>
  </si>
  <si>
    <t>Bus2=9366</t>
  </si>
  <si>
    <t>Length=14.6073</t>
  </si>
  <si>
    <t>Line.line_LUB_9366_9367</t>
  </si>
  <si>
    <t>Bus1=9366</t>
  </si>
  <si>
    <t>Bus2=9367</t>
  </si>
  <si>
    <t>Length=12.6898</t>
  </si>
  <si>
    <t>Line.line_LUB_9367_9368</t>
  </si>
  <si>
    <t>Bus1=9367</t>
  </si>
  <si>
    <t>Bus2=9368</t>
  </si>
  <si>
    <t>Length=15.3449</t>
  </si>
  <si>
    <t>Line.line_LUB_9368_9369</t>
  </si>
  <si>
    <t>Bus1=9368</t>
  </si>
  <si>
    <t>Bus2=9369</t>
  </si>
  <si>
    <t>Length=24.9553</t>
  </si>
  <si>
    <t>Line.line_LUB_9369_9381</t>
  </si>
  <si>
    <t>Bus1=9369</t>
  </si>
  <si>
    <t>Bus2=9381</t>
  </si>
  <si>
    <t>Length=13.3607</t>
  </si>
  <si>
    <t>Line.line_LUB_9381_9370</t>
  </si>
  <si>
    <t>Bus1=9381</t>
  </si>
  <si>
    <t>Bus2=9370</t>
  </si>
  <si>
    <t>Length=24.7085</t>
  </si>
  <si>
    <t>Line.line_LUB_9370_9371</t>
  </si>
  <si>
    <t>Bus1=9370</t>
  </si>
  <si>
    <t>Bus2=9371</t>
  </si>
  <si>
    <t>Length=182.267</t>
  </si>
  <si>
    <t>Line.line_LUB_9371_9372</t>
  </si>
  <si>
    <t>Bus1=9371</t>
  </si>
  <si>
    <t>Bus2=9372</t>
  </si>
  <si>
    <t>Length=13.488</t>
  </si>
  <si>
    <t>Line.line_LUB_9372_9373</t>
  </si>
  <si>
    <t>Bus1=9372</t>
  </si>
  <si>
    <t>Bus2=9373</t>
  </si>
  <si>
    <t>Length=12.8562</t>
  </si>
  <si>
    <t>Line.line_LUB_9373_9374</t>
  </si>
  <si>
    <t>Bus1=9373</t>
  </si>
  <si>
    <t>Bus2=9374</t>
  </si>
  <si>
    <t>Length=38.4629</t>
  </si>
  <si>
    <t>Line.line_LUB_9374_9375</t>
  </si>
  <si>
    <t>Bus1=9374</t>
  </si>
  <si>
    <t>Bus2=9375</t>
  </si>
  <si>
    <t>Length=21.9524</t>
  </si>
  <si>
    <t>Line.line_LUB_9375_9376</t>
  </si>
  <si>
    <t>Bus1=9375</t>
  </si>
  <si>
    <t>Bus2=9376</t>
  </si>
  <si>
    <t>Length=22.6528</t>
  </si>
  <si>
    <t>Line.line_LUB_9376_9377</t>
  </si>
  <si>
    <t>Bus1=9376</t>
  </si>
  <si>
    <t>Bus2=9377</t>
  </si>
  <si>
    <t>Length=24.0212</t>
  </si>
  <si>
    <t>Line.line_LUB_9377_9378</t>
  </si>
  <si>
    <t>Bus1=9377</t>
  </si>
  <si>
    <t>Bus2=9378</t>
  </si>
  <si>
    <t>Length=44.4687</t>
  </si>
  <si>
    <t>Line.line_LUB_9378_9379</t>
  </si>
  <si>
    <t>Bus1=9378</t>
  </si>
  <si>
    <t>Bus2=9379</t>
  </si>
  <si>
    <t>Length=43.346</t>
  </si>
  <si>
    <t>Line.line_LUB_9379_9380</t>
  </si>
  <si>
    <t>Bus1=9379</t>
  </si>
  <si>
    <t>Bus2=9380</t>
  </si>
  <si>
    <t>Length=32.3103</t>
  </si>
  <si>
    <t>Line.line_LUB_9381_9382</t>
  </si>
  <si>
    <t>Bus2=9382</t>
  </si>
  <si>
    <t>Length=35.4984</t>
  </si>
  <si>
    <t>Line.line_LUB_9382_9383</t>
  </si>
  <si>
    <t>Bus1=9382</t>
  </si>
  <si>
    <t>Bus2=9383</t>
  </si>
  <si>
    <t>Length=19.9196</t>
  </si>
  <si>
    <t>Line.line_LUB_9383_9384</t>
  </si>
  <si>
    <t>Bus1=9383</t>
  </si>
  <si>
    <t>Bus2=9384</t>
  </si>
  <si>
    <t>Length=17.898</t>
  </si>
  <si>
    <t>Line.line_LUB_9003_9372</t>
  </si>
  <si>
    <t>Bus1=9003</t>
  </si>
  <si>
    <t>Length=23.9292</t>
  </si>
  <si>
    <t>Line.line_LUB_9361_9385</t>
  </si>
  <si>
    <t>Bus2=9385</t>
  </si>
  <si>
    <t>Length=25.7636</t>
  </si>
  <si>
    <t>Line.line_LUB_9385_9386</t>
  </si>
  <si>
    <t>Bus1=9385</t>
  </si>
  <si>
    <t>Bus2=9386</t>
  </si>
  <si>
    <t>Length=22.0901</t>
  </si>
  <si>
    <t>Line.line_LUB_9388_9389</t>
  </si>
  <si>
    <t>Bus1=9388</t>
  </si>
  <si>
    <t>Bus2=9389</t>
  </si>
  <si>
    <t>Length=46.1368</t>
  </si>
  <si>
    <t>Line.line_LUB_9389_9390</t>
  </si>
  <si>
    <t>Bus1=9389</t>
  </si>
  <si>
    <t>Bus2=9390</t>
  </si>
  <si>
    <t>Length=31.8492</t>
  </si>
  <si>
    <t>Line.line_LUB_9390_9391</t>
  </si>
  <si>
    <t>Bus1=9390</t>
  </si>
  <si>
    <t>Bus2=9391</t>
  </si>
  <si>
    <t>Length=33.0164</t>
  </si>
  <si>
    <t>Line.line_LUB_9391_9392</t>
  </si>
  <si>
    <t>Bus1=9391</t>
  </si>
  <si>
    <t>Bus2=9392</t>
  </si>
  <si>
    <t>Length=22.2209</t>
  </si>
  <si>
    <t>Line.line_LUB_9392_9393</t>
  </si>
  <si>
    <t>Bus1=9392</t>
  </si>
  <si>
    <t>Bus2=9393</t>
  </si>
  <si>
    <t>Length=40.9968</t>
  </si>
  <si>
    <t>Line.line_LUB_9394_9395</t>
  </si>
  <si>
    <t>Bus2=9395</t>
  </si>
  <si>
    <t>Length=14.7625</t>
  </si>
  <si>
    <t>Line.line_LUB_9395_9396</t>
  </si>
  <si>
    <t>Bus1=9395</t>
  </si>
  <si>
    <t>Bus2=9396</t>
  </si>
  <si>
    <t>Length=16.0363</t>
  </si>
  <si>
    <t>Line.line_LUB_9396_9397</t>
  </si>
  <si>
    <t>Bus1=9396</t>
  </si>
  <si>
    <t>Bus2=9397</t>
  </si>
  <si>
    <t>Length=18.2134</t>
  </si>
  <si>
    <t>Line.line_LUB_9397_9398</t>
  </si>
  <si>
    <t>Bus1=9397</t>
  </si>
  <si>
    <t>Bus2=9398</t>
  </si>
  <si>
    <t>Length=13.3224</t>
  </si>
  <si>
    <t>Line.line_LUB_9398_9399</t>
  </si>
  <si>
    <t>Bus1=9398</t>
  </si>
  <si>
    <t>Bus2=9399</t>
  </si>
  <si>
    <t>Length=11.3598</t>
  </si>
  <si>
    <t>Line.line_LUB_9400_9401</t>
  </si>
  <si>
    <t>Bus1=9400</t>
  </si>
  <si>
    <t>Bus2=9401</t>
  </si>
  <si>
    <t>Length=22.4756</t>
  </si>
  <si>
    <t>Line.line_LUB_9401_9402</t>
  </si>
  <si>
    <t>Bus1=9401</t>
  </si>
  <si>
    <t>Bus2=9402</t>
  </si>
  <si>
    <t>Length=31.2746</t>
  </si>
  <si>
    <t>Line.line_LUB_9402_9403</t>
  </si>
  <si>
    <t>Bus1=9402</t>
  </si>
  <si>
    <t>Bus2=9403</t>
  </si>
  <si>
    <t>Length=36.4645</t>
  </si>
  <si>
    <t>Line.line_LUB_9403_9404</t>
  </si>
  <si>
    <t>Bus1=9403</t>
  </si>
  <si>
    <t>Bus2=9404</t>
  </si>
  <si>
    <t>Length=43.4873</t>
  </si>
  <si>
    <t>Line.line_LUB_9404_9405</t>
  </si>
  <si>
    <t>Bus1=9404</t>
  </si>
  <si>
    <t>Bus2=9405</t>
  </si>
  <si>
    <t>Length=37.456</t>
  </si>
  <si>
    <t>Line.line_LUB_9405_9406</t>
  </si>
  <si>
    <t>Bus1=9405</t>
  </si>
  <si>
    <t>Bus2=9406</t>
  </si>
  <si>
    <t>Length=30.8692</t>
  </si>
  <si>
    <t>Bus2=9408</t>
  </si>
  <si>
    <t>Line.line_LUB_9408_9409</t>
  </si>
  <si>
    <t>Bus1=9408</t>
  </si>
  <si>
    <t>Bus2=9409</t>
  </si>
  <si>
    <t>Length=44.8134</t>
  </si>
  <si>
    <t>Line.line_LUB_9409_9410</t>
  </si>
  <si>
    <t>Bus1=9409</t>
  </si>
  <si>
    <t>Bus2=9410</t>
  </si>
  <si>
    <t>Length=44.7407</t>
  </si>
  <si>
    <t>Line.line_LUB_9410_9411</t>
  </si>
  <si>
    <t>Bus1=9410</t>
  </si>
  <si>
    <t>Bus2=9411</t>
  </si>
  <si>
    <t>Length=41.5537</t>
  </si>
  <si>
    <t>Line.line_LUB_9411_9412</t>
  </si>
  <si>
    <t>Bus1=9411</t>
  </si>
  <si>
    <t>Bus2=9412</t>
  </si>
  <si>
    <t>Length=72.5842</t>
  </si>
  <si>
    <t>Line.line_LUB_9412_9413</t>
  </si>
  <si>
    <t>Bus1=9412</t>
  </si>
  <si>
    <t>Bus2=9413</t>
  </si>
  <si>
    <t>Length=49.4732</t>
  </si>
  <si>
    <t>Line.line_LUB_9413_9414</t>
  </si>
  <si>
    <t>Bus1=9413</t>
  </si>
  <si>
    <t>Bus2=9414</t>
  </si>
  <si>
    <t>Length=44.831</t>
  </si>
  <si>
    <t>Line.line_LUB_9414_9415</t>
  </si>
  <si>
    <t>Bus1=9414</t>
  </si>
  <si>
    <t>Bus2=9415</t>
  </si>
  <si>
    <t>Length=51.161</t>
  </si>
  <si>
    <t>Line.line_LUB_9415_9416</t>
  </si>
  <si>
    <t>Bus1=9415</t>
  </si>
  <si>
    <t>Bus2=9416</t>
  </si>
  <si>
    <t>Length=54.7289</t>
  </si>
  <si>
    <t>Line.line_LUB_9416_9417</t>
  </si>
  <si>
    <t>Bus1=9416</t>
  </si>
  <si>
    <t>Bus2=9417</t>
  </si>
  <si>
    <t>Length=13.2535</t>
  </si>
  <si>
    <t>Bus2=9004</t>
  </si>
  <si>
    <t>Line.line_LUB_9330_9331</t>
  </si>
  <si>
    <t>Bus1=9330</t>
  </si>
  <si>
    <t>Bus2=9331</t>
  </si>
  <si>
    <t>Length=19.4465</t>
  </si>
  <si>
    <t>Line.line_LUB_9418_9005</t>
  </si>
  <si>
    <t>Bus2=9005</t>
  </si>
  <si>
    <t>Length=21.7455</t>
  </si>
  <si>
    <t>Line.line_LUB_9418_9419</t>
  </si>
  <si>
    <t>Bus2=9419</t>
  </si>
  <si>
    <t>Length=17.499</t>
  </si>
  <si>
    <t>Line.line_LUB_9419_9420</t>
  </si>
  <si>
    <t>Bus1=9419</t>
  </si>
  <si>
    <t>Bus2=9420</t>
  </si>
  <si>
    <t>Length=52.4114</t>
  </si>
  <si>
    <t>Bus1=9420</t>
  </si>
  <si>
    <t>Bus2=9421</t>
  </si>
  <si>
    <t>Line.line_LUB_9006_9007</t>
  </si>
  <si>
    <t>Bus1=9006</t>
  </si>
  <si>
    <t>Bus2=9007</t>
  </si>
  <si>
    <t>Length=13.7006</t>
  </si>
  <si>
    <t>Line.line_LUB_9386_9387</t>
  </si>
  <si>
    <t>Bus1=9386</t>
  </si>
  <si>
    <t>Bus2=9387</t>
  </si>
  <si>
    <t>Length=11.2475</t>
  </si>
  <si>
    <t>Line.line_LUB_9385_9008</t>
  </si>
  <si>
    <t>Bus2=9008</t>
  </si>
  <si>
    <t>Length=14.5198</t>
  </si>
  <si>
    <t>Bus2=9009</t>
  </si>
  <si>
    <t>Line.line_LUB_9010_9011</t>
  </si>
  <si>
    <t>Bus1=9010</t>
  </si>
  <si>
    <t>Bus2=9011</t>
  </si>
  <si>
    <t>Length=26.988</t>
  </si>
  <si>
    <t>Bus1=9012</t>
  </si>
  <si>
    <t>Bus2=9013</t>
  </si>
  <si>
    <t>Line.line_LUB_9237_9238</t>
  </si>
  <si>
    <t>Bus1=9237</t>
  </si>
  <si>
    <t>Bus2=9238</t>
  </si>
  <si>
    <t>Length=235.436</t>
  </si>
  <si>
    <t>Line.line_LUB_9422_9423</t>
  </si>
  <si>
    <t>Bus2=9423</t>
  </si>
  <si>
    <t>Length=41.1402</t>
  </si>
  <si>
    <t>Line.line_LUB_9423_9424</t>
  </si>
  <si>
    <t>Bus1=9423</t>
  </si>
  <si>
    <t>Bus2=9424</t>
  </si>
  <si>
    <t>Length=52.8548</t>
  </si>
  <si>
    <t>Bus1=9425</t>
  </si>
  <si>
    <t>Bus2=9426</t>
  </si>
  <si>
    <t>Line.line_LUB_9426_9427</t>
  </si>
  <si>
    <t>Bus1=9426</t>
  </si>
  <si>
    <t>Bus2=9427</t>
  </si>
  <si>
    <t>Length=11.8462</t>
  </si>
  <si>
    <t>Line.line_LUB_9427_9428</t>
  </si>
  <si>
    <t>Bus1=9427</t>
  </si>
  <si>
    <t>Bus2=9428</t>
  </si>
  <si>
    <t>Length=16.0835</t>
  </si>
  <si>
    <t>Line.line_LUB_9429_9430</t>
  </si>
  <si>
    <t>Bus1=9429</t>
  </si>
  <si>
    <t>Bus2=9430</t>
  </si>
  <si>
    <t>Length=14.7125</t>
  </si>
  <si>
    <t>Line.line_LUB_9430_9431</t>
  </si>
  <si>
    <t>Bus1=9430</t>
  </si>
  <si>
    <t>Bus2=9431</t>
  </si>
  <si>
    <t>Length=79.4265</t>
  </si>
  <si>
    <t>Line.line_LUB_9431_9432</t>
  </si>
  <si>
    <t>Bus1=9431</t>
  </si>
  <si>
    <t>Bus2=9432</t>
  </si>
  <si>
    <t>Length=168.576</t>
  </si>
  <si>
    <t>Line.line_LUB_9432_9433</t>
  </si>
  <si>
    <t>Bus1=9432</t>
  </si>
  <si>
    <t>Bus2=9433</t>
  </si>
  <si>
    <t>Length=27.8054</t>
  </si>
  <si>
    <t>Bus2=9289</t>
  </si>
  <si>
    <t>Line.line_LUB_9289_9288</t>
  </si>
  <si>
    <t>Bus1=9289</t>
  </si>
  <si>
    <t>Bus2=9288</t>
  </si>
  <si>
    <t>Length=13.1259</t>
  </si>
  <si>
    <t>Line.line_LUB_9261_9262</t>
  </si>
  <si>
    <t>Bus1=9261</t>
  </si>
  <si>
    <t>Bus2=9262</t>
  </si>
  <si>
    <t>Length=238.78</t>
  </si>
  <si>
    <t>Line.line_LUB_9262_9434</t>
  </si>
  <si>
    <t>Bus1=9262</t>
  </si>
  <si>
    <t>Bus2=9434</t>
  </si>
  <si>
    <t>Length=82.2306</t>
  </si>
  <si>
    <t>Bus1=9434</t>
  </si>
  <si>
    <t>Bus2=9435</t>
  </si>
  <si>
    <t>Line.line_LUB_9435_9436</t>
  </si>
  <si>
    <t>Bus1=9435</t>
  </si>
  <si>
    <t>Bus2=9436</t>
  </si>
  <si>
    <t>Length=49.2044</t>
  </si>
  <si>
    <t>Bus1=9436</t>
  </si>
  <si>
    <t>Bus2=9437</t>
  </si>
  <si>
    <t>Line.line_LUB_9437_9438</t>
  </si>
  <si>
    <t>Bus1=9437</t>
  </si>
  <si>
    <t>Bus2=9438</t>
  </si>
  <si>
    <t>Length=230.106</t>
  </si>
  <si>
    <t>Bus1=9438</t>
  </si>
  <si>
    <t>Bus2=9439</t>
  </si>
  <si>
    <t>Bus1=9439</t>
  </si>
  <si>
    <t>Bus2=9440</t>
  </si>
  <si>
    <t>Line.line_LUB_9440_9441</t>
  </si>
  <si>
    <t>Bus1=9440</t>
  </si>
  <si>
    <t>Bus2=9441</t>
  </si>
  <si>
    <t>Length=46.9835</t>
  </si>
  <si>
    <t>Line.line_LUB_9441_9442</t>
  </si>
  <si>
    <t>Bus1=9441</t>
  </si>
  <si>
    <t>Bus2=9442</t>
  </si>
  <si>
    <t>Length=21.3619</t>
  </si>
  <si>
    <t>Line.line_LUB_9442_9443</t>
  </si>
  <si>
    <t>Bus1=9442</t>
  </si>
  <si>
    <t>Bus2=9443</t>
  </si>
  <si>
    <t>Length=31.6291</t>
  </si>
  <si>
    <t>Line.line_LUB_9443_9444</t>
  </si>
  <si>
    <t>Bus1=9443</t>
  </si>
  <si>
    <t>Bus2=9444</t>
  </si>
  <si>
    <t>Length=24.8105</t>
  </si>
  <si>
    <t>Line.line_LUB_9444_9445</t>
  </si>
  <si>
    <t>Bus1=9444</t>
  </si>
  <si>
    <t>Bus2=9445</t>
  </si>
  <si>
    <t>Length=10.1579</t>
  </si>
  <si>
    <t>Line.line_LUB_9014_9015</t>
  </si>
  <si>
    <t>Bus1=9014</t>
  </si>
  <si>
    <t>Bus2=9015</t>
  </si>
  <si>
    <t>Length=160.171</t>
  </si>
  <si>
    <t>Line.line_LUB_9446_9447</t>
  </si>
  <si>
    <t>Bus1=9446</t>
  </si>
  <si>
    <t>Bus2=9447</t>
  </si>
  <si>
    <t>Length=20.2108</t>
  </si>
  <si>
    <t>Line.line_LUB_9447_9448</t>
  </si>
  <si>
    <t>Bus1=9447</t>
  </si>
  <si>
    <t>Bus2=9448</t>
  </si>
  <si>
    <t>Length=15.0903</t>
  </si>
  <si>
    <t>Line.line_LUB_9448_9449</t>
  </si>
  <si>
    <t>Bus1=9448</t>
  </si>
  <si>
    <t>Bus2=9449</t>
  </si>
  <si>
    <t>Length=14.8546</t>
  </si>
  <si>
    <t>Line.line_LUB_9449_9450</t>
  </si>
  <si>
    <t>Bus1=9449</t>
  </si>
  <si>
    <t>Bus2=9450</t>
  </si>
  <si>
    <t>Length=29.7568</t>
  </si>
  <si>
    <t>Bus2=9016</t>
  </si>
  <si>
    <t>Bus1=9451</t>
  </si>
  <si>
    <t>Bus2=9452</t>
  </si>
  <si>
    <t>Line.line_LUB_9452_9453</t>
  </si>
  <si>
    <t>Bus1=9452</t>
  </si>
  <si>
    <t>Bus2=9453</t>
  </si>
  <si>
    <t>Length=68.0977</t>
  </si>
  <si>
    <t>Line.line_LUB_9453_9454</t>
  </si>
  <si>
    <t>Bus1=9453</t>
  </si>
  <si>
    <t>Bus2=9454</t>
  </si>
  <si>
    <t>Length=47.69</t>
  </si>
  <si>
    <t>Line.line_LUB_9454_9455</t>
  </si>
  <si>
    <t>Bus1=9454</t>
  </si>
  <si>
    <t>Bus2=9455</t>
  </si>
  <si>
    <t>Length=25.5144</t>
  </si>
  <si>
    <t>Line.line_LUB_9455_9456</t>
  </si>
  <si>
    <t>Bus1=9455</t>
  </si>
  <si>
    <t>Bus2=9456</t>
  </si>
  <si>
    <t>Length=37.6833</t>
  </si>
  <si>
    <t>Line.line_LUB_9456_9457</t>
  </si>
  <si>
    <t>Bus1=9456</t>
  </si>
  <si>
    <t>Bus2=9457</t>
  </si>
  <si>
    <t>Length=62.1362</t>
  </si>
  <si>
    <t>Line.line_LUB_9457_9458</t>
  </si>
  <si>
    <t>Bus1=9457</t>
  </si>
  <si>
    <t>Bus2=9458</t>
  </si>
  <si>
    <t>Length=37.0217</t>
  </si>
  <si>
    <t>Line.line_LUB_9458_9459</t>
  </si>
  <si>
    <t>Bus1=9458</t>
  </si>
  <si>
    <t>Bus2=9459</t>
  </si>
  <si>
    <t>Length=65.2869</t>
  </si>
  <si>
    <t>Line.line_LUB_9459_9460</t>
  </si>
  <si>
    <t>Bus1=9459</t>
  </si>
  <si>
    <t>Bus2=9460</t>
  </si>
  <si>
    <t>Length=42.0936</t>
  </si>
  <si>
    <t>Line.line_LUB_9460_9461</t>
  </si>
  <si>
    <t>Bus1=9460</t>
  </si>
  <si>
    <t>Bus2=9461</t>
  </si>
  <si>
    <t>Length=73.9137</t>
  </si>
  <si>
    <t>Line.line_LUB_9461_9462</t>
  </si>
  <si>
    <t>Bus1=9461</t>
  </si>
  <si>
    <t>Bus2=9462</t>
  </si>
  <si>
    <t>Length=30.1708</t>
  </si>
  <si>
    <t>Line.line_LUB_9462_9463</t>
  </si>
  <si>
    <t>Bus1=9462</t>
  </si>
  <si>
    <t>Bus2=9463</t>
  </si>
  <si>
    <t>Length=35.4519</t>
  </si>
  <si>
    <t>Line.line_LUB_9463_9464</t>
  </si>
  <si>
    <t>Bus1=9463</t>
  </si>
  <si>
    <t>Bus2=9464</t>
  </si>
  <si>
    <t>Length=52.7671</t>
  </si>
  <si>
    <t>Line.line_LUB_9464_9465</t>
  </si>
  <si>
    <t>Bus1=9464</t>
  </si>
  <si>
    <t>Bus2=9465</t>
  </si>
  <si>
    <t>Length=39.6399</t>
  </si>
  <si>
    <t>Line.line_LUB_9465_9466</t>
  </si>
  <si>
    <t>Bus1=9465</t>
  </si>
  <si>
    <t>Bus2=9466</t>
  </si>
  <si>
    <t>Length=122.077</t>
  </si>
  <si>
    <t>Line.line_LUB_9466_9467</t>
  </si>
  <si>
    <t>Bus1=9466</t>
  </si>
  <si>
    <t>Bus2=9467</t>
  </si>
  <si>
    <t>Length=94.2048</t>
  </si>
  <si>
    <t>Line.line_LUB_9467_9468</t>
  </si>
  <si>
    <t>Bus1=9467</t>
  </si>
  <si>
    <t>Bus2=9468</t>
  </si>
  <si>
    <t>Length=18.107</t>
  </si>
  <si>
    <t>Line.line_LUB_9468_9469</t>
  </si>
  <si>
    <t>Bus1=9468</t>
  </si>
  <si>
    <t>Bus2=9469</t>
  </si>
  <si>
    <t>Length=110.946</t>
  </si>
  <si>
    <t>Line.line_LUB_9469_9470</t>
  </si>
  <si>
    <t>Bus1=9469</t>
  </si>
  <si>
    <t>Bus2=9470</t>
  </si>
  <si>
    <t>Length=93.6223</t>
  </si>
  <si>
    <t>Line.line_LUB_9470_9471</t>
  </si>
  <si>
    <t>Bus1=9470</t>
  </si>
  <si>
    <t>Bus2=9471</t>
  </si>
  <si>
    <t>Length=33.8945</t>
  </si>
  <si>
    <t>Line.line_LUB_9471_9472</t>
  </si>
  <si>
    <t>Bus1=9471</t>
  </si>
  <si>
    <t>Bus2=9472</t>
  </si>
  <si>
    <t>Length=3.42202</t>
  </si>
  <si>
    <t>Line.line_LUB_9472_9473</t>
  </si>
  <si>
    <t>Bus1=9472</t>
  </si>
  <si>
    <t>Bus2=9473</t>
  </si>
  <si>
    <t>Length=78.0078</t>
  </si>
  <si>
    <t>Line.line_LUB_9463_9017</t>
  </si>
  <si>
    <t>Bus2=9017</t>
  </si>
  <si>
    <t>Length=20.6903</t>
  </si>
  <si>
    <t>Line.line_LUB_9474_9475</t>
  </si>
  <si>
    <t>Bus2=9475</t>
  </si>
  <si>
    <t>Length=32.6769</t>
  </si>
  <si>
    <t>Line.line_LUB_9475_9476</t>
  </si>
  <si>
    <t>Bus1=9475</t>
  </si>
  <si>
    <t>Bus2=9476</t>
  </si>
  <si>
    <t>Length=25.7483</t>
  </si>
  <si>
    <t>Line.line_LUB_9476_9477</t>
  </si>
  <si>
    <t>Bus1=9476</t>
  </si>
  <si>
    <t>Bus2=9477</t>
  </si>
  <si>
    <t>Length=22.834</t>
  </si>
  <si>
    <t>Bus2=9018</t>
  </si>
  <si>
    <t>Bus2=9019</t>
  </si>
  <si>
    <t>Line.line_LUB_9020_9021</t>
  </si>
  <si>
    <t>Bus1=9020</t>
  </si>
  <si>
    <t>Bus2=9021</t>
  </si>
  <si>
    <t>Length=31.5145</t>
  </si>
  <si>
    <t>Bus2=9022</t>
  </si>
  <si>
    <t>Line.line_LUB_9023_9024</t>
  </si>
  <si>
    <t>Bus1=9023</t>
  </si>
  <si>
    <t>Bus2=9024</t>
  </si>
  <si>
    <t>Length=24.492</t>
  </si>
  <si>
    <t>Line.line_LUB_9495_9478</t>
  </si>
  <si>
    <t>Bus2=9478</t>
  </si>
  <si>
    <t>Length=0.133109</t>
  </si>
  <si>
    <t>Line.line_LUB_9478_9479</t>
  </si>
  <si>
    <t>Bus2=9479</t>
  </si>
  <si>
    <t>Length=41.6456</t>
  </si>
  <si>
    <t>Line.line_LUB_9479_9480</t>
  </si>
  <si>
    <t>Bus1=9479</t>
  </si>
  <si>
    <t>Bus2=9480</t>
  </si>
  <si>
    <t>Length=42.7913</t>
  </si>
  <si>
    <t>Line.line_LUB_9480_9481</t>
  </si>
  <si>
    <t>Bus1=9480</t>
  </si>
  <si>
    <t>Bus2=9481</t>
  </si>
  <si>
    <t>Length=68.8012</t>
  </si>
  <si>
    <t>Line.line_LUB_9481_9482</t>
  </si>
  <si>
    <t>Bus1=9481</t>
  </si>
  <si>
    <t>Bus2=9482</t>
  </si>
  <si>
    <t>Length=40.6642</t>
  </si>
  <si>
    <t>Line.line_LUB_9482_9483</t>
  </si>
  <si>
    <t>Bus1=9482</t>
  </si>
  <si>
    <t>Bus2=9483</t>
  </si>
  <si>
    <t>Length=47.8704</t>
  </si>
  <si>
    <t>Line.line_LUB_9483_9484</t>
  </si>
  <si>
    <t>Bus1=9483</t>
  </si>
  <si>
    <t>Bus2=9484</t>
  </si>
  <si>
    <t>Length=13.9467</t>
  </si>
  <si>
    <t>Line.line_LUB_9485_9486</t>
  </si>
  <si>
    <t>Bus1=9485</t>
  </si>
  <si>
    <t>Bus2=9486</t>
  </si>
  <si>
    <t>Length=43.7324</t>
  </si>
  <si>
    <t>Line.line_LUB_9486_9487</t>
  </si>
  <si>
    <t>Bus1=9486</t>
  </si>
  <si>
    <t>Bus2=9487</t>
  </si>
  <si>
    <t>Length=19.4849</t>
  </si>
  <si>
    <t>Line.line_LUB_9301_9302</t>
  </si>
  <si>
    <t>Bus1=9301</t>
  </si>
  <si>
    <t>Bus2=9302</t>
  </si>
  <si>
    <t>Length=49.3568</t>
  </si>
  <si>
    <t>Line.line_LUB_9302_9303</t>
  </si>
  <si>
    <t>Bus1=9302</t>
  </si>
  <si>
    <t>Bus2=9303</t>
  </si>
  <si>
    <t>Length=9.34529</t>
  </si>
  <si>
    <t>Line.line_LUB_9303_9304</t>
  </si>
  <si>
    <t>Bus1=9303</t>
  </si>
  <si>
    <t>Bus2=9304</t>
  </si>
  <si>
    <t>Length=36.6751</t>
  </si>
  <si>
    <t>Line.line_LUB_9304_9305</t>
  </si>
  <si>
    <t>Bus1=9304</t>
  </si>
  <si>
    <t>Bus2=9305</t>
  </si>
  <si>
    <t>Length=25.0887</t>
  </si>
  <si>
    <t>Line.line_LUB_9305_9306</t>
  </si>
  <si>
    <t>Bus1=9305</t>
  </si>
  <si>
    <t>Bus2=9306</t>
  </si>
  <si>
    <t>Length=37.4064</t>
  </si>
  <si>
    <t>Bus1=9306</t>
  </si>
  <si>
    <t>Bus2=9307</t>
  </si>
  <si>
    <t>Line.line_LUB_9307_9308</t>
  </si>
  <si>
    <t>Bus1=9307</t>
  </si>
  <si>
    <t>Bus2=9308</t>
  </si>
  <si>
    <t>Length=0.401331</t>
  </si>
  <si>
    <t>Line.line_LUB_9308_9309</t>
  </si>
  <si>
    <t>Bus1=9308</t>
  </si>
  <si>
    <t>Bus2=9309</t>
  </si>
  <si>
    <t>Length=35.6998</t>
  </si>
  <si>
    <t>Line.line_LUB_9309_9310</t>
  </si>
  <si>
    <t>Bus1=9309</t>
  </si>
  <si>
    <t>Length=41.5827</t>
  </si>
  <si>
    <t>Line.line_LUB_9488_9489</t>
  </si>
  <si>
    <t>Bus2=9489</t>
  </si>
  <si>
    <t>Length=44.3259</t>
  </si>
  <si>
    <t>Line.line_LUB_9489_9490</t>
  </si>
  <si>
    <t>Bus1=9489</t>
  </si>
  <si>
    <t>Bus2=9490</t>
  </si>
  <si>
    <t>Length=44.3172</t>
  </si>
  <si>
    <t>Line.line_LUB_9490_9491</t>
  </si>
  <si>
    <t>Bus1=9490</t>
  </si>
  <si>
    <t>Bus2=9491</t>
  </si>
  <si>
    <t>Length=39.3315</t>
  </si>
  <si>
    <t>Line.line_LUB_9491_9492</t>
  </si>
  <si>
    <t>Bus1=9491</t>
  </si>
  <si>
    <t>Bus2=9492</t>
  </si>
  <si>
    <t>Length=54.3217</t>
  </si>
  <si>
    <t>Line.line_LUB_9492_9493</t>
  </si>
  <si>
    <t>Bus1=9492</t>
  </si>
  <si>
    <t>Bus2=9493</t>
  </si>
  <si>
    <t>Length=50.7933</t>
  </si>
  <si>
    <t>Line.line_LUB_9493_9494</t>
  </si>
  <si>
    <t>Bus1=9493</t>
  </si>
  <si>
    <t>Bus2=9494</t>
  </si>
  <si>
    <t>Length=74.0203</t>
  </si>
  <si>
    <t>Line.line_LUB_9343_9344</t>
  </si>
  <si>
    <t>Bus1=9343</t>
  </si>
  <si>
    <t>Bus2=9344</t>
  </si>
  <si>
    <t>Length=46.0269</t>
  </si>
  <si>
    <t>Bus2=10001</t>
  </si>
  <si>
    <t>Bus1=10001</t>
  </si>
  <si>
    <t>Bus2=10002</t>
  </si>
  <si>
    <t>Bus1=10002</t>
  </si>
  <si>
    <t>Bus2=10003</t>
  </si>
  <si>
    <t>Line.line_NEW_10003_10004</t>
  </si>
  <si>
    <t>Bus1=10003</t>
  </si>
  <si>
    <t>Bus2=10004</t>
  </si>
  <si>
    <t>Length=1.62389</t>
  </si>
  <si>
    <t>Line.line_NEW_10015_10016</t>
  </si>
  <si>
    <t>Bus1=10015</t>
  </si>
  <si>
    <t>Bus2=10016</t>
  </si>
  <si>
    <t>Length=20.884</t>
  </si>
  <si>
    <t>Line.line_NEW_10016_10017</t>
  </si>
  <si>
    <t>Bus1=10016</t>
  </si>
  <si>
    <t>Bus2=10017</t>
  </si>
  <si>
    <t>Length=19.7302</t>
  </si>
  <si>
    <t>Line.line_NEW_10017_10018</t>
  </si>
  <si>
    <t>Bus1=10017</t>
  </si>
  <si>
    <t>Bus2=10018</t>
  </si>
  <si>
    <t>Length=19.9076</t>
  </si>
  <si>
    <t>Line.line_NEW_10018_10019</t>
  </si>
  <si>
    <t>Bus1=10018</t>
  </si>
  <si>
    <t>Bus2=10019</t>
  </si>
  <si>
    <t>Length=25.7052</t>
  </si>
  <si>
    <t>Line.line_NEW_10019_10020</t>
  </si>
  <si>
    <t>Bus1=10019</t>
  </si>
  <si>
    <t>Bus2=10020</t>
  </si>
  <si>
    <t>Length=28.1805</t>
  </si>
  <si>
    <t>Line.line_NEW_10020_10021</t>
  </si>
  <si>
    <t>Bus1=10020</t>
  </si>
  <si>
    <t>Bus2=10021</t>
  </si>
  <si>
    <t>Length=23.7399</t>
  </si>
  <si>
    <t>Line.line_NEW_10021_10022</t>
  </si>
  <si>
    <t>Bus1=10021</t>
  </si>
  <si>
    <t>Bus2=10022</t>
  </si>
  <si>
    <t>Length=26.8716</t>
  </si>
  <si>
    <t>Line.line_NEW_10022_10023</t>
  </si>
  <si>
    <t>Bus1=10022</t>
  </si>
  <si>
    <t>Bus2=10023</t>
  </si>
  <si>
    <t>Length=13.4688</t>
  </si>
  <si>
    <t>Line.line_NEW_10023_10024</t>
  </si>
  <si>
    <t>Bus1=10023</t>
  </si>
  <si>
    <t>Bus2=10024</t>
  </si>
  <si>
    <t>Length=6.10147</t>
  </si>
  <si>
    <t>Line.line_NEW_10024_10025</t>
  </si>
  <si>
    <t>Bus1=10024</t>
  </si>
  <si>
    <t>Bus2=10025</t>
  </si>
  <si>
    <t>Length=26.6989</t>
  </si>
  <si>
    <t>Bus1=10025</t>
  </si>
  <si>
    <t>Bus2=10026</t>
  </si>
  <si>
    <t>Line.line_NEW_10026_10027</t>
  </si>
  <si>
    <t>Bus1=10026</t>
  </si>
  <si>
    <t>Bus2=10027</t>
  </si>
  <si>
    <t>Length=26.8571</t>
  </si>
  <si>
    <t>Line.line_NEW_10027_10028</t>
  </si>
  <si>
    <t>Bus1=10027</t>
  </si>
  <si>
    <t>Bus2=10028</t>
  </si>
  <si>
    <t>Length=22.704</t>
  </si>
  <si>
    <t>Line.line_NEW_10028_10029</t>
  </si>
  <si>
    <t>Bus1=10028</t>
  </si>
  <si>
    <t>Bus2=10029</t>
  </si>
  <si>
    <t>Length=15.408</t>
  </si>
  <si>
    <t>Line.line_NEW_10029_10030</t>
  </si>
  <si>
    <t>Bus1=10029</t>
  </si>
  <si>
    <t>Bus2=10030</t>
  </si>
  <si>
    <t>Length=23.2774</t>
  </si>
  <si>
    <t>Line.line_NEW_10030_10031</t>
  </si>
  <si>
    <t>Bus1=10030</t>
  </si>
  <si>
    <t>Bus2=10031</t>
  </si>
  <si>
    <t>Length=101.28</t>
  </si>
  <si>
    <t>Line.line_NEW_10031_10032</t>
  </si>
  <si>
    <t>Bus1=10031</t>
  </si>
  <si>
    <t>Bus2=10032</t>
  </si>
  <si>
    <t>Length=3.39207</t>
  </si>
  <si>
    <t>Line.line_NEW_10032_10033</t>
  </si>
  <si>
    <t>Bus1=10032</t>
  </si>
  <si>
    <t>Bus2=10033</t>
  </si>
  <si>
    <t>Length=27.3463</t>
  </si>
  <si>
    <t>Bus1=10033</t>
  </si>
  <si>
    <t>Bus2=10034</t>
  </si>
  <si>
    <t>Line.line_NEW_10034_10035</t>
  </si>
  <si>
    <t>Bus1=10034</t>
  </si>
  <si>
    <t>Bus2=10035</t>
  </si>
  <si>
    <t>Length=19.3038</t>
  </si>
  <si>
    <t>Bus1=10035</t>
  </si>
  <si>
    <t>Bus2=10036</t>
  </si>
  <si>
    <t>Line.line_NEW_10036_10037</t>
  </si>
  <si>
    <t>Bus1=10036</t>
  </si>
  <si>
    <t>Bus2=10037</t>
  </si>
  <si>
    <t>Length=13.61</t>
  </si>
  <si>
    <t>Bus1=10037</t>
  </si>
  <si>
    <t>Bus2=10038</t>
  </si>
  <si>
    <t>Line.line_NEW_10038_10039</t>
  </si>
  <si>
    <t>Bus1=10038</t>
  </si>
  <si>
    <t>Bus2=10039</t>
  </si>
  <si>
    <t>Length=35.8793</t>
  </si>
  <si>
    <t>Line.line_NEW_10039_10040</t>
  </si>
  <si>
    <t>Bus1=10039</t>
  </si>
  <si>
    <t>Bus2=10040</t>
  </si>
  <si>
    <t>Length=26.3924</t>
  </si>
  <si>
    <t>Line.line_NEW_10040_10041</t>
  </si>
  <si>
    <t>Bus1=10040</t>
  </si>
  <si>
    <t>Bus2=10041</t>
  </si>
  <si>
    <t>Length=28.4098</t>
  </si>
  <si>
    <t>Bus1=10041</t>
  </si>
  <si>
    <t>Bus2=10042</t>
  </si>
  <si>
    <t>Line.line_NEW_10042_10043</t>
  </si>
  <si>
    <t>Bus1=10042</t>
  </si>
  <si>
    <t>Bus2=10043</t>
  </si>
  <si>
    <t>Length=24.4678</t>
  </si>
  <si>
    <t>Bus1=10043</t>
  </si>
  <si>
    <t>Bus2=10044</t>
  </si>
  <si>
    <t>Line.line_NEW_10044_10045</t>
  </si>
  <si>
    <t>Bus1=10044</t>
  </si>
  <si>
    <t>Bus2=10045</t>
  </si>
  <si>
    <t>Length=22.0886</t>
  </si>
  <si>
    <t>Bus1=10045</t>
  </si>
  <si>
    <t>Bus2=10046</t>
  </si>
  <si>
    <t>Line.line_NEW_10046_10047</t>
  </si>
  <si>
    <t>Bus1=10046</t>
  </si>
  <si>
    <t>Bus2=10047</t>
  </si>
  <si>
    <t>Length=29.0531</t>
  </si>
  <si>
    <t>Bus1=10047</t>
  </si>
  <si>
    <t>Bus2=10048</t>
  </si>
  <si>
    <t>Line.line_NEW_10048_10049</t>
  </si>
  <si>
    <t>Bus1=10048</t>
  </si>
  <si>
    <t>Bus2=10049</t>
  </si>
  <si>
    <t>Length=22.838</t>
  </si>
  <si>
    <t>Bus1=10049</t>
  </si>
  <si>
    <t>Bus2=10050</t>
  </si>
  <si>
    <t>Bus1=10050</t>
  </si>
  <si>
    <t>Bus2=10051</t>
  </si>
  <si>
    <t>Line.line_NEW_10051_10052</t>
  </si>
  <si>
    <t>Bus1=10051</t>
  </si>
  <si>
    <t>Bus2=10052</t>
  </si>
  <si>
    <t>Length=26.7712</t>
  </si>
  <si>
    <t>Bus1=10052</t>
  </si>
  <si>
    <t>Bus2=10053</t>
  </si>
  <si>
    <t>Bus1=10053</t>
  </si>
  <si>
    <t>Bus2=10054</t>
  </si>
  <si>
    <t>Line.line_NEW_10054_10055</t>
  </si>
  <si>
    <t>Bus1=10054</t>
  </si>
  <si>
    <t>Bus2=10055</t>
  </si>
  <si>
    <t>Length=17.8232</t>
  </si>
  <si>
    <t>Bus1=10055</t>
  </si>
  <si>
    <t>Bus2=10056</t>
  </si>
  <si>
    <t>Bus1=10056</t>
  </si>
  <si>
    <t>Bus2=10057</t>
  </si>
  <si>
    <t>Line.line_NEW_10057_10058</t>
  </si>
  <si>
    <t>Bus1=10057</t>
  </si>
  <si>
    <t>Bus2=10058</t>
  </si>
  <si>
    <t>Length=5.01929</t>
  </si>
  <si>
    <t>Line.line_NEW_10058_10059</t>
  </si>
  <si>
    <t>Bus1=10058</t>
  </si>
  <si>
    <t>Bus2=10059</t>
  </si>
  <si>
    <t>Length=15.1555</t>
  </si>
  <si>
    <t>Bus1=10059</t>
  </si>
  <si>
    <t>Bus2=10060</t>
  </si>
  <si>
    <t>Line.line_NEW_10060_10061</t>
  </si>
  <si>
    <t>Bus1=10060</t>
  </si>
  <si>
    <t>Bus2=10061</t>
  </si>
  <si>
    <t>Length=22.6703</t>
  </si>
  <si>
    <t>Bus1=10061</t>
  </si>
  <si>
    <t>Bus2=10062</t>
  </si>
  <si>
    <t>Line.line_NEW_10062_10063</t>
  </si>
  <si>
    <t>Bus1=10062</t>
  </si>
  <si>
    <t>Bus2=10063</t>
  </si>
  <si>
    <t>Length=22.3605</t>
  </si>
  <si>
    <t>Bus1=10063</t>
  </si>
  <si>
    <t>Bus2=10064</t>
  </si>
  <si>
    <t>Bus1=10064</t>
  </si>
  <si>
    <t>Bus2=10065</t>
  </si>
  <si>
    <t>Line.line_NEW_10065_10066</t>
  </si>
  <si>
    <t>Bus1=10065</t>
  </si>
  <si>
    <t>Bus2=10066</t>
  </si>
  <si>
    <t>Length=23.4291</t>
  </si>
  <si>
    <t>Line.line_NEW_10066_10067</t>
  </si>
  <si>
    <t>Bus1=10066</t>
  </si>
  <si>
    <t>Bus2=10067</t>
  </si>
  <si>
    <t>Length=20.4229</t>
  </si>
  <si>
    <t>Bus1=10067</t>
  </si>
  <si>
    <t>Bus2=10068</t>
  </si>
  <si>
    <t>Line.line_NEW_10068_10069</t>
  </si>
  <si>
    <t>Bus1=10068</t>
  </si>
  <si>
    <t>Bus2=10069</t>
  </si>
  <si>
    <t>Length=16.6218</t>
  </si>
  <si>
    <t>Bus1=10069</t>
  </si>
  <si>
    <t>Bus2=10070</t>
  </si>
  <si>
    <t>Line.line_NEW_10070_10071</t>
  </si>
  <si>
    <t>Bus1=10070</t>
  </si>
  <si>
    <t>Bus2=10071</t>
  </si>
  <si>
    <t>Length=27.0177</t>
  </si>
  <si>
    <t>Bus1=10071</t>
  </si>
  <si>
    <t>Bus2=10072</t>
  </si>
  <si>
    <t>Line.line_NEW_10072_10073</t>
  </si>
  <si>
    <t>Bus1=10072</t>
  </si>
  <si>
    <t>Bus2=10073</t>
  </si>
  <si>
    <t>Length=24.7878</t>
  </si>
  <si>
    <t>Bus1=10073</t>
  </si>
  <si>
    <t>Bus2=10074</t>
  </si>
  <si>
    <t>Line.line_NEW_10074_10075</t>
  </si>
  <si>
    <t>Bus1=10074</t>
  </si>
  <si>
    <t>Bus2=10075</t>
  </si>
  <si>
    <t>Length=26.4404</t>
  </si>
  <si>
    <t>Bus1=10075</t>
  </si>
  <si>
    <t>Bus2=10076</t>
  </si>
  <si>
    <t>Line.line_NEW_10076_10077</t>
  </si>
  <si>
    <t>Bus1=10076</t>
  </si>
  <si>
    <t>Bus2=10077</t>
  </si>
  <si>
    <t>Length=29.7251</t>
  </si>
  <si>
    <t>Bus1=10077</t>
  </si>
  <si>
    <t>Bus2=10078</t>
  </si>
  <si>
    <t>Bus1=10078</t>
  </si>
  <si>
    <t>Bus2=10079</t>
  </si>
  <si>
    <t>Line.line_NEW_10079_10080</t>
  </si>
  <si>
    <t>Bus1=10079</t>
  </si>
  <si>
    <t>Bus2=10080</t>
  </si>
  <si>
    <t>Length=19.3354</t>
  </si>
  <si>
    <t>Bus1=10080</t>
  </si>
  <si>
    <t>Bus2=10081</t>
  </si>
  <si>
    <t>Line.line_NEW_10081_10082</t>
  </si>
  <si>
    <t>Bus1=10081</t>
  </si>
  <si>
    <t>Bus2=10082</t>
  </si>
  <si>
    <t>Length=26.9734</t>
  </si>
  <si>
    <t>Bus1=10082</t>
  </si>
  <si>
    <t>Bus2=10083</t>
  </si>
  <si>
    <t>Bus1=10083</t>
  </si>
  <si>
    <t>Bus2=10084</t>
  </si>
  <si>
    <t>Line.line_NEW_10084_10085</t>
  </si>
  <si>
    <t>Bus1=10084</t>
  </si>
  <si>
    <t>Bus2=10085</t>
  </si>
  <si>
    <t>Length=34.5816</t>
  </si>
  <si>
    <t>Line.line_NEW_10085_10086</t>
  </si>
  <si>
    <t>Bus1=10085</t>
  </si>
  <si>
    <t>Bus2=10086</t>
  </si>
  <si>
    <t>Length=24.789</t>
  </si>
  <si>
    <t>Line.line_NEW_10086_10087</t>
  </si>
  <si>
    <t>Bus1=10086</t>
  </si>
  <si>
    <t>Bus2=10087</t>
  </si>
  <si>
    <t>Length=21.516</t>
  </si>
  <si>
    <t>Line.line_NEW_10087_10088</t>
  </si>
  <si>
    <t>Bus1=10087</t>
  </si>
  <si>
    <t>Bus2=10088</t>
  </si>
  <si>
    <t>Length=22.5362</t>
  </si>
  <si>
    <t>Line.line_NEW_10088_10089</t>
  </si>
  <si>
    <t>Bus1=10088</t>
  </si>
  <si>
    <t>Bus2=10089</t>
  </si>
  <si>
    <t>Length=23.426</t>
  </si>
  <si>
    <t>Line.line_NEW_10089_10090</t>
  </si>
  <si>
    <t>Bus1=10089</t>
  </si>
  <si>
    <t>Bus2=10090</t>
  </si>
  <si>
    <t>Length=24.2515</t>
  </si>
  <si>
    <t>Line.line_NEW_10090_10091</t>
  </si>
  <si>
    <t>Bus1=10090</t>
  </si>
  <si>
    <t>Bus2=10091</t>
  </si>
  <si>
    <t>Length=26.6873</t>
  </si>
  <si>
    <t>Line.line_NEW_10091_10092</t>
  </si>
  <si>
    <t>Bus1=10091</t>
  </si>
  <si>
    <t>Bus2=10092</t>
  </si>
  <si>
    <t>Length=21.2417</t>
  </si>
  <si>
    <t>Line.line_NEW_10092_10093</t>
  </si>
  <si>
    <t>Bus1=10092</t>
  </si>
  <si>
    <t>Bus2=10093</t>
  </si>
  <si>
    <t>Length=19.0604</t>
  </si>
  <si>
    <t>Line.line_NEW_10093_10094</t>
  </si>
  <si>
    <t>Bus1=10093</t>
  </si>
  <si>
    <t>Bus2=10094</t>
  </si>
  <si>
    <t>Length=21.443</t>
  </si>
  <si>
    <t>Line.line_NEW_10094_10095</t>
  </si>
  <si>
    <t>Bus1=10094</t>
  </si>
  <si>
    <t>Bus2=10095</t>
  </si>
  <si>
    <t>Length=29.1353</t>
  </si>
  <si>
    <t>Line.line_NEW_10095_10096</t>
  </si>
  <si>
    <t>Bus1=10095</t>
  </si>
  <si>
    <t>Bus2=10096</t>
  </si>
  <si>
    <t>Length=20.967</t>
  </si>
  <si>
    <t>Line.line_NEW_10096_10097</t>
  </si>
  <si>
    <t>Bus1=10096</t>
  </si>
  <si>
    <t>Bus2=10097</t>
  </si>
  <si>
    <t>Length=23.8268</t>
  </si>
  <si>
    <t>Line.line_NEW_10097_10098</t>
  </si>
  <si>
    <t>Bus1=10097</t>
  </si>
  <si>
    <t>Bus2=10098</t>
  </si>
  <si>
    <t>Length=24.506</t>
  </si>
  <si>
    <t>Line.line_NEW_10098_10099</t>
  </si>
  <si>
    <t>Bus1=10098</t>
  </si>
  <si>
    <t>Bus2=10099</t>
  </si>
  <si>
    <t>Length=18.2807</t>
  </si>
  <si>
    <t>Line.line_NEW_10099_10100</t>
  </si>
  <si>
    <t>Bus1=10099</t>
  </si>
  <si>
    <t>Bus2=10100</t>
  </si>
  <si>
    <t>Length=22.6219</t>
  </si>
  <si>
    <t>Line.line_NEW_10100_10101</t>
  </si>
  <si>
    <t>Bus1=10100</t>
  </si>
  <si>
    <t>Bus2=10101</t>
  </si>
  <si>
    <t>Line.line_NEW_10101_10102</t>
  </si>
  <si>
    <t>Bus1=10101</t>
  </si>
  <si>
    <t>Bus2=10102</t>
  </si>
  <si>
    <t>Length=21.8201</t>
  </si>
  <si>
    <t>Line.line_NEW_10102_10191</t>
  </si>
  <si>
    <t>Bus1=10102</t>
  </si>
  <si>
    <t>Bus2=10191</t>
  </si>
  <si>
    <t>Length=28.6268</t>
  </si>
  <si>
    <t>Bus1=10191</t>
  </si>
  <si>
    <t>Bus2=10103</t>
  </si>
  <si>
    <t>Line.line_NEW_10103_10104</t>
  </si>
  <si>
    <t>Bus1=10103</t>
  </si>
  <si>
    <t>Bus2=10104</t>
  </si>
  <si>
    <t>Length=11.5713</t>
  </si>
  <si>
    <t>Line.line_NEW_10104_10105</t>
  </si>
  <si>
    <t>Bus1=10104</t>
  </si>
  <si>
    <t>Bus2=10105</t>
  </si>
  <si>
    <t>Length=27.7549</t>
  </si>
  <si>
    <t>Line.line_NEW_10105_10106</t>
  </si>
  <si>
    <t>Bus1=10105</t>
  </si>
  <si>
    <t>Bus2=10106</t>
  </si>
  <si>
    <t>Length=22.3116</t>
  </si>
  <si>
    <t>Line.line_NEW_10106_10107</t>
  </si>
  <si>
    <t>Bus1=10106</t>
  </si>
  <si>
    <t>Bus2=10107</t>
  </si>
  <si>
    <t>Length=26.3218</t>
  </si>
  <si>
    <t>Line.line_NEW_10107_10108</t>
  </si>
  <si>
    <t>Bus1=10107</t>
  </si>
  <si>
    <t>Bus2=10108</t>
  </si>
  <si>
    <t>Length=27.129</t>
  </si>
  <si>
    <t>Line.line_NEW_10108_10109</t>
  </si>
  <si>
    <t>Bus1=10108</t>
  </si>
  <si>
    <t>Bus2=10109</t>
  </si>
  <si>
    <t>Length=23.7707</t>
  </si>
  <si>
    <t>Line.line_NEW_10109_10110</t>
  </si>
  <si>
    <t>Bus1=10109</t>
  </si>
  <si>
    <t>Bus2=10110</t>
  </si>
  <si>
    <t>Length=22.2473</t>
  </si>
  <si>
    <t>Line.line_NEW_10110_10111</t>
  </si>
  <si>
    <t>Bus1=10110</t>
  </si>
  <si>
    <t>Bus2=10111</t>
  </si>
  <si>
    <t>Length=25.6975</t>
  </si>
  <si>
    <t>Line.line_NEW_10111_10112</t>
  </si>
  <si>
    <t>Bus1=10111</t>
  </si>
  <si>
    <t>Bus2=10112</t>
  </si>
  <si>
    <t>Length=27.3545</t>
  </si>
  <si>
    <t>Line.line_NEW_10112_10113</t>
  </si>
  <si>
    <t>Bus1=10112</t>
  </si>
  <si>
    <t>Bus2=10113</t>
  </si>
  <si>
    <t>Length=26.498</t>
  </si>
  <si>
    <t>Line.line_NEW_10113_10114</t>
  </si>
  <si>
    <t>Bus1=10113</t>
  </si>
  <si>
    <t>Bus2=10114</t>
  </si>
  <si>
    <t>Length=27.4387</t>
  </si>
  <si>
    <t>Line.line_NEW_10114_10115</t>
  </si>
  <si>
    <t>Bus1=10114</t>
  </si>
  <si>
    <t>Bus2=10115</t>
  </si>
  <si>
    <t>Length=23.7841</t>
  </si>
  <si>
    <t>Line.line_NEW_10115_10116</t>
  </si>
  <si>
    <t>Bus1=10115</t>
  </si>
  <si>
    <t>Bus2=10116</t>
  </si>
  <si>
    <t>Length=22.2133</t>
  </si>
  <si>
    <t>Bus1=10116</t>
  </si>
  <si>
    <t>Bus2=10117</t>
  </si>
  <si>
    <t>Line.line_NEW_10117_10118</t>
  </si>
  <si>
    <t>Bus1=10117</t>
  </si>
  <si>
    <t>Bus2=10118</t>
  </si>
  <si>
    <t>Length=22.2132</t>
  </si>
  <si>
    <t>Line.line_NEW_10118_10119</t>
  </si>
  <si>
    <t>Bus1=10118</t>
  </si>
  <si>
    <t>Bus2=10119</t>
  </si>
  <si>
    <t>Length=21.8522</t>
  </si>
  <si>
    <t>Line.line_NEW_10119_10120</t>
  </si>
  <si>
    <t>Bus1=10119</t>
  </si>
  <si>
    <t>Bus2=10120</t>
  </si>
  <si>
    <t>Length=37.0396</t>
  </si>
  <si>
    <t>Line.line_NEW_10120_10121</t>
  </si>
  <si>
    <t>Bus1=10120</t>
  </si>
  <si>
    <t>Bus2=10121</t>
  </si>
  <si>
    <t>Length=24.0517</t>
  </si>
  <si>
    <t>Line.line_NEW_10121_10122</t>
  </si>
  <si>
    <t>Bus1=10121</t>
  </si>
  <si>
    <t>Bus2=10122</t>
  </si>
  <si>
    <t>Length=25.7587</t>
  </si>
  <si>
    <t>Line.line_NEW_10122_10123</t>
  </si>
  <si>
    <t>Bus1=10122</t>
  </si>
  <si>
    <t>Bus2=10123</t>
  </si>
  <si>
    <t>Length=28.6855</t>
  </si>
  <si>
    <t>Line.line_NEW_10123_10124</t>
  </si>
  <si>
    <t>Bus1=10123</t>
  </si>
  <si>
    <t>Bus2=10124</t>
  </si>
  <si>
    <t>Length=29.1154</t>
  </si>
  <si>
    <t>Line.line_NEW_10124_10125</t>
  </si>
  <si>
    <t>Bus1=10124</t>
  </si>
  <si>
    <t>Bus2=10125</t>
  </si>
  <si>
    <t>Length=5.08684</t>
  </si>
  <si>
    <t>Line.line_NEW_10125_10126</t>
  </si>
  <si>
    <t>Bus1=10125</t>
  </si>
  <si>
    <t>Bus2=10126</t>
  </si>
  <si>
    <t>Length=12.3297</t>
  </si>
  <si>
    <t>Line.line_NEW_10126_10127</t>
  </si>
  <si>
    <t>Bus1=10126</t>
  </si>
  <si>
    <t>Bus2=10127</t>
  </si>
  <si>
    <t>Length=16.1213</t>
  </si>
  <si>
    <t>Line.line_NEW_10127_10128</t>
  </si>
  <si>
    <t>Bus1=10127</t>
  </si>
  <si>
    <t>Bus2=10128</t>
  </si>
  <si>
    <t>Length=25.5767</t>
  </si>
  <si>
    <t>Line.line_NEW_10128_10129</t>
  </si>
  <si>
    <t>Bus1=10128</t>
  </si>
  <si>
    <t>Bus2=10129</t>
  </si>
  <si>
    <t>Length=28.5899</t>
  </si>
  <si>
    <t>Line.line_NEW_10129_10130</t>
  </si>
  <si>
    <t>Bus1=10129</t>
  </si>
  <si>
    <t>Bus2=10130</t>
  </si>
  <si>
    <t>Length=25.0563</t>
  </si>
  <si>
    <t>Line.line_NEW_10130_10131</t>
  </si>
  <si>
    <t>Bus1=10130</t>
  </si>
  <si>
    <t>Bus2=10131</t>
  </si>
  <si>
    <t>Length=24.7786</t>
  </si>
  <si>
    <t>Line.line_NEW_10131_10132</t>
  </si>
  <si>
    <t>Bus1=10131</t>
  </si>
  <si>
    <t>Bus2=10132</t>
  </si>
  <si>
    <t>Length=22.4975</t>
  </si>
  <si>
    <t>Line.line_NEW_10132_10133</t>
  </si>
  <si>
    <t>Bus1=10132</t>
  </si>
  <si>
    <t>Bus2=10133</t>
  </si>
  <si>
    <t>Length=20.7637</t>
  </si>
  <si>
    <t>Line.line_NEW_10133_10134</t>
  </si>
  <si>
    <t>Bus1=10133</t>
  </si>
  <si>
    <t>Bus2=10134</t>
  </si>
  <si>
    <t>Length=17.5575</t>
  </si>
  <si>
    <t>Line.line_NEW_10134_10135</t>
  </si>
  <si>
    <t>Bus1=10134</t>
  </si>
  <si>
    <t>Bus2=10135</t>
  </si>
  <si>
    <t>Length=26.5125</t>
  </si>
  <si>
    <t>Line.line_NEW_10135_10136</t>
  </si>
  <si>
    <t>Bus1=10135</t>
  </si>
  <si>
    <t>Bus2=10136</t>
  </si>
  <si>
    <t>Length=24.3181</t>
  </si>
  <si>
    <t>Bus1=10136</t>
  </si>
  <si>
    <t>Bus2=10137</t>
  </si>
  <si>
    <t>Line.line_NEW_10137_10138</t>
  </si>
  <si>
    <t>Bus1=10137</t>
  </si>
  <si>
    <t>Bus2=10138</t>
  </si>
  <si>
    <t>Length=25.522</t>
  </si>
  <si>
    <t>Line.line_NEW_10138_10139</t>
  </si>
  <si>
    <t>Bus1=10138</t>
  </si>
  <si>
    <t>Bus2=10139</t>
  </si>
  <si>
    <t>Length=25.148</t>
  </si>
  <si>
    <t>Line.line_NEW_10139_10140</t>
  </si>
  <si>
    <t>Bus1=10139</t>
  </si>
  <si>
    <t>Bus2=10140</t>
  </si>
  <si>
    <t>Length=19.6405</t>
  </si>
  <si>
    <t>Line.line_NEW_10140_10143</t>
  </si>
  <si>
    <t>Bus1=10140</t>
  </si>
  <si>
    <t>Bus2=10143</t>
  </si>
  <si>
    <t>Length=75.1282</t>
  </si>
  <si>
    <t>Line.line_NEW_10143_10141</t>
  </si>
  <si>
    <t>Bus1=10143</t>
  </si>
  <si>
    <t>Bus2=10141</t>
  </si>
  <si>
    <t>Length=27.7308</t>
  </si>
  <si>
    <t>Line.line_NEW_10141_10142</t>
  </si>
  <si>
    <t>Bus1=10141</t>
  </si>
  <si>
    <t>Bus2=10142</t>
  </si>
  <si>
    <t>Length=40.5092</t>
  </si>
  <si>
    <t>Line.line_NEW_10143_10144</t>
  </si>
  <si>
    <t>Bus2=10144</t>
  </si>
  <si>
    <t>Length=36.0933</t>
  </si>
  <si>
    <t>Line.line_NEW_10144_10145</t>
  </si>
  <si>
    <t>Bus1=10144</t>
  </si>
  <si>
    <t>Bus2=10145</t>
  </si>
  <si>
    <t>Length=33.9772</t>
  </si>
  <si>
    <t>Bus1=10145</t>
  </si>
  <si>
    <t>Bus2=10146</t>
  </si>
  <si>
    <t>Line.line_NEW_10146_10147</t>
  </si>
  <si>
    <t>Bus1=10146</t>
  </si>
  <si>
    <t>Bus2=10147</t>
  </si>
  <si>
    <t>Length=2.78955</t>
  </si>
  <si>
    <t>Line.line_NEW_10147_10148</t>
  </si>
  <si>
    <t>Bus1=10147</t>
  </si>
  <si>
    <t>Bus2=10148</t>
  </si>
  <si>
    <t>Length=27.9975</t>
  </si>
  <si>
    <t>Line.line_NEW_10148_10149</t>
  </si>
  <si>
    <t>Bus1=10148</t>
  </si>
  <si>
    <t>Bus2=10149</t>
  </si>
  <si>
    <t>Length=21.6591</t>
  </si>
  <si>
    <t>Line.line_NEW_10149_10150</t>
  </si>
  <si>
    <t>Bus1=10149</t>
  </si>
  <si>
    <t>Bus2=10150</t>
  </si>
  <si>
    <t>Length=32.2535</t>
  </si>
  <si>
    <t>Line.line_NEW_10150_10151</t>
  </si>
  <si>
    <t>Bus1=10150</t>
  </si>
  <si>
    <t>Bus2=10151</t>
  </si>
  <si>
    <t>Length=30.3047</t>
  </si>
  <si>
    <t>Line.line_NEW_10151_10230</t>
  </si>
  <si>
    <t>Bus1=10151</t>
  </si>
  <si>
    <t>Bus2=10230</t>
  </si>
  <si>
    <t>Length=27.2617</t>
  </si>
  <si>
    <t>Line.line_NEW_10230_10152</t>
  </si>
  <si>
    <t>Bus1=10230</t>
  </si>
  <si>
    <t>Bus2=10152</t>
  </si>
  <si>
    <t>Length=27.0141</t>
  </si>
  <si>
    <t>Line.line_NEW_10152_10153</t>
  </si>
  <si>
    <t>Bus1=10152</t>
  </si>
  <si>
    <t>Bus2=10153</t>
  </si>
  <si>
    <t>Length=22.5208</t>
  </si>
  <si>
    <t>Line.line_NEW_10153_10154</t>
  </si>
  <si>
    <t>Bus1=10153</t>
  </si>
  <si>
    <t>Bus2=10154</t>
  </si>
  <si>
    <t>Length=19.9734</t>
  </si>
  <si>
    <t>Line.line_NEW_10154_10155</t>
  </si>
  <si>
    <t>Bus1=10154</t>
  </si>
  <si>
    <t>Bus2=10155</t>
  </si>
  <si>
    <t>Length=26.4739</t>
  </si>
  <si>
    <t>Line.line_NEW_10155_10224</t>
  </si>
  <si>
    <t>Bus1=10155</t>
  </si>
  <si>
    <t>Bus2=10224</t>
  </si>
  <si>
    <t>Length=22.9524</t>
  </si>
  <si>
    <t>Line.line_NEW_10224_10156</t>
  </si>
  <si>
    <t>Bus1=10224</t>
  </si>
  <si>
    <t>Bus2=10156</t>
  </si>
  <si>
    <t>Length=22.8127</t>
  </si>
  <si>
    <t>Line.line_NEW_10156_10157</t>
  </si>
  <si>
    <t>Bus1=10156</t>
  </si>
  <si>
    <t>Bus2=10157</t>
  </si>
  <si>
    <t>Length=20.778</t>
  </si>
  <si>
    <t>Line.line_NEW_10157_10158</t>
  </si>
  <si>
    <t>Bus1=10157</t>
  </si>
  <si>
    <t>Bus2=10158</t>
  </si>
  <si>
    <t>Length=23.0306</t>
  </si>
  <si>
    <t>Line.line_NEW_10158_10159</t>
  </si>
  <si>
    <t>Bus1=10158</t>
  </si>
  <si>
    <t>Bus2=10159</t>
  </si>
  <si>
    <t>Length=25.7021</t>
  </si>
  <si>
    <t>Line.line_NEW_10159_10160</t>
  </si>
  <si>
    <t>Bus1=10159</t>
  </si>
  <si>
    <t>Bus2=10160</t>
  </si>
  <si>
    <t>Length=21.0345</t>
  </si>
  <si>
    <t>Line.line_NEW_10160_10161</t>
  </si>
  <si>
    <t>Bus1=10160</t>
  </si>
  <si>
    <t>Bus2=10161</t>
  </si>
  <si>
    <t>Length=28.0733</t>
  </si>
  <si>
    <t>Line.line_NEW_10161_10167</t>
  </si>
  <si>
    <t>Bus1=10161</t>
  </si>
  <si>
    <t>Bus2=10167</t>
  </si>
  <si>
    <t>Length=27.4604</t>
  </si>
  <si>
    <t>Line.line_NEW_10167_10162</t>
  </si>
  <si>
    <t>Bus1=10167</t>
  </si>
  <si>
    <t>Bus2=10162</t>
  </si>
  <si>
    <t>Length=25.1885</t>
  </si>
  <si>
    <t>Line.line_NEW_10162_10163</t>
  </si>
  <si>
    <t>Bus1=10162</t>
  </si>
  <si>
    <t>Bus2=10163</t>
  </si>
  <si>
    <t>Length=27.4605</t>
  </si>
  <si>
    <t>Line.line_NEW_10163_10164</t>
  </si>
  <si>
    <t>Bus1=10163</t>
  </si>
  <si>
    <t>Bus2=10164</t>
  </si>
  <si>
    <t>Length=23.8259</t>
  </si>
  <si>
    <t>Line.line_NEW_10164_10165</t>
  </si>
  <si>
    <t>Bus1=10164</t>
  </si>
  <si>
    <t>Bus2=10165</t>
  </si>
  <si>
    <t>Length=22.9522</t>
  </si>
  <si>
    <t>Line.line_NEW_10165_10166</t>
  </si>
  <si>
    <t>Bus1=10165</t>
  </si>
  <si>
    <t>Bus2=10166</t>
  </si>
  <si>
    <t>Length=24.0364</t>
  </si>
  <si>
    <t>Line.line_NEW_10167_10168</t>
  </si>
  <si>
    <t>Bus2=10168</t>
  </si>
  <si>
    <t>Length=15.6491</t>
  </si>
  <si>
    <t>Line.line_NEW_10168_10169</t>
  </si>
  <si>
    <t>Bus1=10168</t>
  </si>
  <si>
    <t>Bus2=10169</t>
  </si>
  <si>
    <t>Length=21.2488</t>
  </si>
  <si>
    <t>Line.line_NEW_10169_10170</t>
  </si>
  <si>
    <t>Bus1=10169</t>
  </si>
  <si>
    <t>Bus2=10170</t>
  </si>
  <si>
    <t>Length=16.9695</t>
  </si>
  <si>
    <t>Line.line_NEW_10170_10171</t>
  </si>
  <si>
    <t>Bus1=10170</t>
  </si>
  <si>
    <t>Bus2=10171</t>
  </si>
  <si>
    <t>Length=18.303</t>
  </si>
  <si>
    <t>Line.line_NEW_10171_10172</t>
  </si>
  <si>
    <t>Bus1=10171</t>
  </si>
  <si>
    <t>Bus2=10172</t>
  </si>
  <si>
    <t>Length=9.44484</t>
  </si>
  <si>
    <t>Line.line_NEW_10172_10173</t>
  </si>
  <si>
    <t>Bus1=10172</t>
  </si>
  <si>
    <t>Bus2=10173</t>
  </si>
  <si>
    <t>Length=16.6021</t>
  </si>
  <si>
    <t>Line.line_NEW_10173_10174</t>
  </si>
  <si>
    <t>Bus1=10173</t>
  </si>
  <si>
    <t>Bus2=10174</t>
  </si>
  <si>
    <t>Length=14.1081</t>
  </si>
  <si>
    <t>Line.line_NEW_10174_10175</t>
  </si>
  <si>
    <t>Bus1=10174</t>
  </si>
  <si>
    <t>Bus2=10175</t>
  </si>
  <si>
    <t>Length=14.8188</t>
  </si>
  <si>
    <t>Line.line_NEW_10175_10176</t>
  </si>
  <si>
    <t>Bus1=10175</t>
  </si>
  <si>
    <t>Bus2=10176</t>
  </si>
  <si>
    <t>Length=15.9188</t>
  </si>
  <si>
    <t>Line.line_NEW_10176_10177</t>
  </si>
  <si>
    <t>Bus1=10176</t>
  </si>
  <si>
    <t>Bus2=10177</t>
  </si>
  <si>
    <t>Length=21.9715</t>
  </si>
  <si>
    <t>Line.line_NEW_10177_10178</t>
  </si>
  <si>
    <t>Bus1=10177</t>
  </si>
  <si>
    <t>Bus2=10178</t>
  </si>
  <si>
    <t>Length=19.7006</t>
  </si>
  <si>
    <t>Line.line_NEW_10178_10179</t>
  </si>
  <si>
    <t>Bus1=10178</t>
  </si>
  <si>
    <t>Bus2=10179</t>
  </si>
  <si>
    <t>Length=37.8423</t>
  </si>
  <si>
    <t>Line.line_NEW_10179_10180</t>
  </si>
  <si>
    <t>Bus1=10179</t>
  </si>
  <si>
    <t>Bus2=10180</t>
  </si>
  <si>
    <t>Length=1.31103</t>
  </si>
  <si>
    <t>Line.line_NEW_10180_10181</t>
  </si>
  <si>
    <t>Bus1=10180</t>
  </si>
  <si>
    <t>Bus2=10181</t>
  </si>
  <si>
    <t>Length=26.2667</t>
  </si>
  <si>
    <t>Line.line_NEW_10181_10182</t>
  </si>
  <si>
    <t>Bus1=10181</t>
  </si>
  <si>
    <t>Bus2=10182</t>
  </si>
  <si>
    <t>Length=21.0014</t>
  </si>
  <si>
    <t>Line.line_NEW_10182_10183</t>
  </si>
  <si>
    <t>Bus1=10182</t>
  </si>
  <si>
    <t>Bus2=10183</t>
  </si>
  <si>
    <t>Length=22.9065</t>
  </si>
  <si>
    <t>Line.line_NEW_10183_10184</t>
  </si>
  <si>
    <t>Bus1=10183</t>
  </si>
  <si>
    <t>Bus2=10184</t>
  </si>
  <si>
    <t>Length=40.1795</t>
  </si>
  <si>
    <t>Line.line_NEW_10184_10185</t>
  </si>
  <si>
    <t>Bus1=10184</t>
  </si>
  <si>
    <t>Bus2=10185</t>
  </si>
  <si>
    <t>Length=21.537</t>
  </si>
  <si>
    <t>Line.line_NEW_10185_10186</t>
  </si>
  <si>
    <t>Bus1=10185</t>
  </si>
  <si>
    <t>Bus2=10186</t>
  </si>
  <si>
    <t>Length=28.7748</t>
  </si>
  <si>
    <t>Line.line_NEW_10186_10187</t>
  </si>
  <si>
    <t>Bus1=10186</t>
  </si>
  <si>
    <t>Bus2=10187</t>
  </si>
  <si>
    <t>Length=22.9145</t>
  </si>
  <si>
    <t>Line.line_NEW_10187_10188</t>
  </si>
  <si>
    <t>Bus1=10187</t>
  </si>
  <si>
    <t>Bus2=10188</t>
  </si>
  <si>
    <t>Length=26.5425</t>
  </si>
  <si>
    <t>Line.line_NEW_10188_10189</t>
  </si>
  <si>
    <t>Bus1=10188</t>
  </si>
  <si>
    <t>Bus2=10189</t>
  </si>
  <si>
    <t>Length=25.5354</t>
  </si>
  <si>
    <t>Line.line_NEW_10189_10190</t>
  </si>
  <si>
    <t>Bus1=10189</t>
  </si>
  <si>
    <t>Bus2=10190</t>
  </si>
  <si>
    <t>Length=24.9356</t>
  </si>
  <si>
    <t>Line.line_NEW_10191_10192</t>
  </si>
  <si>
    <t>Bus2=10192</t>
  </si>
  <si>
    <t>Length=5.69103</t>
  </si>
  <si>
    <t>Line.line_NEW_10192_10193</t>
  </si>
  <si>
    <t>Bus1=10192</t>
  </si>
  <si>
    <t>Bus2=10193</t>
  </si>
  <si>
    <t>Length=25.23</t>
  </si>
  <si>
    <t>Line.line_NEW_10193_10194</t>
  </si>
  <si>
    <t>Bus1=10193</t>
  </si>
  <si>
    <t>Bus2=10194</t>
  </si>
  <si>
    <t>Length=21.7453</t>
  </si>
  <si>
    <t>Line.line_NEW_10194_10195</t>
  </si>
  <si>
    <t>Bus1=10194</t>
  </si>
  <si>
    <t>Bus2=10195</t>
  </si>
  <si>
    <t>Length=23.1845</t>
  </si>
  <si>
    <t>Line.line_NEW_10195_10196</t>
  </si>
  <si>
    <t>Bus1=10195</t>
  </si>
  <si>
    <t>Bus2=10196</t>
  </si>
  <si>
    <t>Length=20.6879</t>
  </si>
  <si>
    <t>Line.line_NEW_10196_10197</t>
  </si>
  <si>
    <t>Bus1=10196</t>
  </si>
  <si>
    <t>Bus2=10197</t>
  </si>
  <si>
    <t>Length=27.2043</t>
  </si>
  <si>
    <t>Line.line_NEW_10197_10198</t>
  </si>
  <si>
    <t>Bus1=10197</t>
  </si>
  <si>
    <t>Bus2=10198</t>
  </si>
  <si>
    <t>Length=23.2057</t>
  </si>
  <si>
    <t>Line.line_NEW_10198_10199</t>
  </si>
  <si>
    <t>Bus1=10198</t>
  </si>
  <si>
    <t>Bus2=10199</t>
  </si>
  <si>
    <t>Length=26.8236</t>
  </si>
  <si>
    <t>Line.line_NEW_10199_10200</t>
  </si>
  <si>
    <t>Bus1=10199</t>
  </si>
  <si>
    <t>Bus2=10200</t>
  </si>
  <si>
    <t>Length=20.1543</t>
  </si>
  <si>
    <t>Line.line_NEW_10200_10201</t>
  </si>
  <si>
    <t>Bus1=10200</t>
  </si>
  <si>
    <t>Bus2=10201</t>
  </si>
  <si>
    <t>Length=23.7512</t>
  </si>
  <si>
    <t>Line.line_NEW_10201_10202</t>
  </si>
  <si>
    <t>Bus1=10201</t>
  </si>
  <si>
    <t>Bus2=10202</t>
  </si>
  <si>
    <t>Length=19.5486</t>
  </si>
  <si>
    <t>Line.line_NEW_10202_10203</t>
  </si>
  <si>
    <t>Bus1=10202</t>
  </si>
  <si>
    <t>Bus2=10203</t>
  </si>
  <si>
    <t>Length=20.0705</t>
  </si>
  <si>
    <t>Line.line_NEW_10203_10204</t>
  </si>
  <si>
    <t>Bus1=10203</t>
  </si>
  <si>
    <t>Bus2=10204</t>
  </si>
  <si>
    <t>Length=20.1076</t>
  </si>
  <si>
    <t>Line.line_NEW_10204_10205</t>
  </si>
  <si>
    <t>Bus1=10204</t>
  </si>
  <si>
    <t>Bus2=10205</t>
  </si>
  <si>
    <t>Length=20.0797</t>
  </si>
  <si>
    <t>Line.line_NEW_10205_10206</t>
  </si>
  <si>
    <t>Bus1=10205</t>
  </si>
  <si>
    <t>Bus2=10206</t>
  </si>
  <si>
    <t>Length=21.4269</t>
  </si>
  <si>
    <t>Line.line_NEW_10206_10207</t>
  </si>
  <si>
    <t>Bus1=10206</t>
  </si>
  <si>
    <t>Bus2=10207</t>
  </si>
  <si>
    <t>Length=20.7146</t>
  </si>
  <si>
    <t>Line.line_NEW_10207_10208</t>
  </si>
  <si>
    <t>Bus1=10207</t>
  </si>
  <si>
    <t>Bus2=10208</t>
  </si>
  <si>
    <t>Length=20.0013</t>
  </si>
  <si>
    <t>Line.line_NEW_10208_10209</t>
  </si>
  <si>
    <t>Bus1=10208</t>
  </si>
  <si>
    <t>Bus2=10209</t>
  </si>
  <si>
    <t>Length=21.9414</t>
  </si>
  <si>
    <t>Line.line_NEW_10209_10210</t>
  </si>
  <si>
    <t>Bus1=10209</t>
  </si>
  <si>
    <t>Bus2=10210</t>
  </si>
  <si>
    <t>Length=22.9045</t>
  </si>
  <si>
    <t>Line.line_NEW_10210_10211</t>
  </si>
  <si>
    <t>Bus1=10210</t>
  </si>
  <si>
    <t>Bus2=10211</t>
  </si>
  <si>
    <t>Length=22.3799</t>
  </si>
  <si>
    <t>Line.line_NEW_10211_10212</t>
  </si>
  <si>
    <t>Bus1=10211</t>
  </si>
  <si>
    <t>Bus2=10212</t>
  </si>
  <si>
    <t>Length=20.7059</t>
  </si>
  <si>
    <t>Line.line_NEW_10212_10213</t>
  </si>
  <si>
    <t>Bus1=10212</t>
  </si>
  <si>
    <t>Bus2=10213</t>
  </si>
  <si>
    <t>Length=14.5304</t>
  </si>
  <si>
    <t>Line.line_NEW_10213_10214</t>
  </si>
  <si>
    <t>Bus1=10213</t>
  </si>
  <si>
    <t>Bus2=10214</t>
  </si>
  <si>
    <t>Length=20.6929</t>
  </si>
  <si>
    <t>Line.line_NEW_10214_10215</t>
  </si>
  <si>
    <t>Bus1=10214</t>
  </si>
  <si>
    <t>Bus2=10215</t>
  </si>
  <si>
    <t>Length=21.1193</t>
  </si>
  <si>
    <t>Line.line_NEW_10215_10216</t>
  </si>
  <si>
    <t>Bus1=10215</t>
  </si>
  <si>
    <t>Bus2=10216</t>
  </si>
  <si>
    <t>Length=22.8103</t>
  </si>
  <si>
    <t>Line.line_NEW_10216_10217</t>
  </si>
  <si>
    <t>Bus1=10216</t>
  </si>
  <si>
    <t>Bus2=10217</t>
  </si>
  <si>
    <t>Length=18.0797</t>
  </si>
  <si>
    <t>Line.line_NEW_10217_10218</t>
  </si>
  <si>
    <t>Bus1=10217</t>
  </si>
  <si>
    <t>Bus2=10218</t>
  </si>
  <si>
    <t>Length=15.7234</t>
  </si>
  <si>
    <t>Line.line_NEW_10218_10219</t>
  </si>
  <si>
    <t>Bus1=10218</t>
  </si>
  <si>
    <t>Bus2=10219</t>
  </si>
  <si>
    <t>Length=17.4269</t>
  </si>
  <si>
    <t>Line.line_NEW_10219_10220</t>
  </si>
  <si>
    <t>Bus1=10219</t>
  </si>
  <si>
    <t>Bus2=10220</t>
  </si>
  <si>
    <t>Length=20.2757</t>
  </si>
  <si>
    <t>Line.line_NEW_10220_10221</t>
  </si>
  <si>
    <t>Bus1=10220</t>
  </si>
  <si>
    <t>Bus2=10221</t>
  </si>
  <si>
    <t>Length=18.2801</t>
  </si>
  <si>
    <t>Line.line_NEW_10221_10222</t>
  </si>
  <si>
    <t>Bus1=10221</t>
  </si>
  <si>
    <t>Bus2=10222</t>
  </si>
  <si>
    <t>Length=16.7265</t>
  </si>
  <si>
    <t>Line.line_NEW_10222_10223</t>
  </si>
  <si>
    <t>Bus1=10222</t>
  </si>
  <si>
    <t>Bus2=10223</t>
  </si>
  <si>
    <t>Length=17.9187</t>
  </si>
  <si>
    <t>Line.line_NEW_10224_10225</t>
  </si>
  <si>
    <t>Bus2=10225</t>
  </si>
  <si>
    <t>Length=20.7708</t>
  </si>
  <si>
    <t>Line.line_NEW_10225_10226</t>
  </si>
  <si>
    <t>Bus1=10225</t>
  </si>
  <si>
    <t>Bus2=10226</t>
  </si>
  <si>
    <t>Length=13.7901</t>
  </si>
  <si>
    <t>Line.line_NEW_10226_10227</t>
  </si>
  <si>
    <t>Bus1=10226</t>
  </si>
  <si>
    <t>Bus2=10227</t>
  </si>
  <si>
    <t>Length=12.6778</t>
  </si>
  <si>
    <t>Line.line_NEW_10227_10228</t>
  </si>
  <si>
    <t>Bus1=10227</t>
  </si>
  <si>
    <t>Bus2=10228</t>
  </si>
  <si>
    <t>Length=11.3337</t>
  </si>
  <si>
    <t>Line.line_NEW_10228_10229</t>
  </si>
  <si>
    <t>Bus1=10228</t>
  </si>
  <si>
    <t>Bus2=10229</t>
  </si>
  <si>
    <t>Length=10.16</t>
  </si>
  <si>
    <t>Line.line_NEW_10230_10231</t>
  </si>
  <si>
    <t>Bus2=10231</t>
  </si>
  <si>
    <t>Length=40.9535</t>
  </si>
  <si>
    <t>Line.line_NEW_10231_10232</t>
  </si>
  <si>
    <t>Bus1=10231</t>
  </si>
  <si>
    <t>Bus2=10232</t>
  </si>
  <si>
    <t>Length=35.4885</t>
  </si>
  <si>
    <t>Line.line_NEW_10232_10233</t>
  </si>
  <si>
    <t>Bus1=10232</t>
  </si>
  <si>
    <t>Bus2=10233</t>
  </si>
  <si>
    <t>Length=30.4188</t>
  </si>
  <si>
    <t>Line.line_NEW_10233_10234</t>
  </si>
  <si>
    <t>Bus1=10233</t>
  </si>
  <si>
    <t>Bus2=10234</t>
  </si>
  <si>
    <t>Length=19.8162</t>
  </si>
  <si>
    <t>Line.line_NEW_10234_10235</t>
  </si>
  <si>
    <t>Bus1=10234</t>
  </si>
  <si>
    <t>Bus2=10235</t>
  </si>
  <si>
    <t>Length=21.4652</t>
  </si>
  <si>
    <t>Line.line_NEW_10235_10236</t>
  </si>
  <si>
    <t>Bus1=10235</t>
  </si>
  <si>
    <t>Bus2=10236</t>
  </si>
  <si>
    <t>Length=24.8719</t>
  </si>
  <si>
    <t>Line.line_NEW_10236_10237</t>
  </si>
  <si>
    <t>Bus1=10236</t>
  </si>
  <si>
    <t>Bus2=10237</t>
  </si>
  <si>
    <t>Length=25.2274</t>
  </si>
  <si>
    <t>Line.line_NEW_10237_10238</t>
  </si>
  <si>
    <t>Bus1=10237</t>
  </si>
  <si>
    <t>Bus2=10238</t>
  </si>
  <si>
    <t>Length=4.86155</t>
  </si>
  <si>
    <t>Line.line_NEW_10238_10239</t>
  </si>
  <si>
    <t>Bus1=10238</t>
  </si>
  <si>
    <t>Bus2=10239</t>
  </si>
  <si>
    <t>Length=30.8812</t>
  </si>
  <si>
    <t>Line.line_NEW_10239_10240</t>
  </si>
  <si>
    <t>Bus1=10239</t>
  </si>
  <si>
    <t>Bus2=10240</t>
  </si>
  <si>
    <t>Length=41.8588</t>
  </si>
  <si>
    <t>Line.line_NEW_10243_10244</t>
  </si>
  <si>
    <t>Bus1=10243</t>
  </si>
  <si>
    <t>Bus2=10244</t>
  </si>
  <si>
    <t>Length=21.2721</t>
  </si>
  <si>
    <t>Line.line_NEW_10244_10245</t>
  </si>
  <si>
    <t>Bus1=10244</t>
  </si>
  <si>
    <t>Bus2=10245</t>
  </si>
  <si>
    <t>Length=24.215</t>
  </si>
  <si>
    <t>Line.line_NEW_10245_10246</t>
  </si>
  <si>
    <t>Bus1=10245</t>
  </si>
  <si>
    <t>Bus2=10246</t>
  </si>
  <si>
    <t>Length=36.375</t>
  </si>
  <si>
    <t>Line.line_NEW_10246_10247</t>
  </si>
  <si>
    <t>Bus1=10246</t>
  </si>
  <si>
    <t>Bus2=10247</t>
  </si>
  <si>
    <t>Length=37.7748</t>
  </si>
  <si>
    <t>Line.line_NEW_10247_10248</t>
  </si>
  <si>
    <t>Bus1=10247</t>
  </si>
  <si>
    <t>Bus2=10248</t>
  </si>
  <si>
    <t>Length=52.5819</t>
  </si>
  <si>
    <t>Line.line_NEW_10248_10249</t>
  </si>
  <si>
    <t>Bus1=10248</t>
  </si>
  <si>
    <t>Bus2=10249</t>
  </si>
  <si>
    <t>Length=29.7643</t>
  </si>
  <si>
    <t>Line.line_NEW_10243_10242</t>
  </si>
  <si>
    <t>Bus2=10242</t>
  </si>
  <si>
    <t>Length=51.4688</t>
  </si>
  <si>
    <t>Line.line_NEW_10242_10241</t>
  </si>
  <si>
    <t>Bus1=10242</t>
  </si>
  <si>
    <t>Bus2=10241</t>
  </si>
  <si>
    <t>Length=50.7497</t>
  </si>
  <si>
    <t>Bus1=10004</t>
  </si>
  <si>
    <t>Bus2=10005</t>
  </si>
  <si>
    <t>Line.line_NEW_10005_10006</t>
  </si>
  <si>
    <t>Bus1=10005</t>
  </si>
  <si>
    <t>Bus2=10006</t>
  </si>
  <si>
    <t>Length=32.5508</t>
  </si>
  <si>
    <t>Bus1=10006</t>
  </si>
  <si>
    <t>Bus2=10007</t>
  </si>
  <si>
    <t>Bus1=10007</t>
  </si>
  <si>
    <t>Bus2=10008</t>
  </si>
  <si>
    <t>Bus1=10008</t>
  </si>
  <si>
    <t>Bus2=10009</t>
  </si>
  <si>
    <t>Line.line_NEW_10009_10010</t>
  </si>
  <si>
    <t>Bus1=10009</t>
  </si>
  <si>
    <t>Bus2=10010</t>
  </si>
  <si>
    <t>Length=19.3358</t>
  </si>
  <si>
    <t>Bus1=10010</t>
  </si>
  <si>
    <t>Bus2=10011</t>
  </si>
  <si>
    <t>Bus1=10011</t>
  </si>
  <si>
    <t>Bus2=10012</t>
  </si>
  <si>
    <t>Bus1=10012</t>
  </si>
  <si>
    <t>Bus2=10013</t>
  </si>
  <si>
    <t>Bus1=10013</t>
  </si>
  <si>
    <t>Bus2=10014</t>
  </si>
  <si>
    <t>Line.line_NEW_10014_10015</t>
  </si>
  <si>
    <t>Bus1=10014</t>
  </si>
  <si>
    <t>Bus2=10015</t>
  </si>
  <si>
    <t>Length=44.5667</t>
  </si>
  <si>
    <t>Bus2=11005</t>
  </si>
  <si>
    <t>Bus1=11005</t>
  </si>
  <si>
    <t>Bus2=11006</t>
  </si>
  <si>
    <t>Bus1=11006</t>
  </si>
  <si>
    <t>Bus2=11007</t>
  </si>
  <si>
    <t>Line.line_SAN_11023_11063</t>
  </si>
  <si>
    <t>Bus1=11023</t>
  </si>
  <si>
    <t>Bus2=11063</t>
  </si>
  <si>
    <t>Length=14.2335</t>
  </si>
  <si>
    <t>Line.line_SAN_11063_11024</t>
  </si>
  <si>
    <t>Bus1=11063</t>
  </si>
  <si>
    <t>Bus2=11024</t>
  </si>
  <si>
    <t>Length=2.32902</t>
  </si>
  <si>
    <t>Line.line_SAN_11024_11025</t>
  </si>
  <si>
    <t>Bus1=11024</t>
  </si>
  <si>
    <t>Bus2=11025</t>
  </si>
  <si>
    <t>Length=13.0693</t>
  </si>
  <si>
    <t>Bus1=11025</t>
  </si>
  <si>
    <t>Bus2=11026</t>
  </si>
  <si>
    <t>Line.line_SAN_11026_11027</t>
  </si>
  <si>
    <t>Bus1=11026</t>
  </si>
  <si>
    <t>Bus2=11027</t>
  </si>
  <si>
    <t>Length=6.92672</t>
  </si>
  <si>
    <t>Line.line_SAN_11027_11028</t>
  </si>
  <si>
    <t>Bus1=11027</t>
  </si>
  <si>
    <t>Bus2=11028</t>
  </si>
  <si>
    <t>Length=17.7038</t>
  </si>
  <si>
    <t>Line.line_SAN_11028_11029</t>
  </si>
  <si>
    <t>Bus1=11028</t>
  </si>
  <si>
    <t>Bus2=11029</t>
  </si>
  <si>
    <t>Length=27.3844</t>
  </si>
  <si>
    <t>Line.line_SAN_11029_11030</t>
  </si>
  <si>
    <t>Bus1=11029</t>
  </si>
  <si>
    <t>Bus2=11030</t>
  </si>
  <si>
    <t>Length=25.4604</t>
  </si>
  <si>
    <t>Line.line_SAN_11030_11031</t>
  </si>
  <si>
    <t>Bus1=11030</t>
  </si>
  <si>
    <t>Bus2=11031</t>
  </si>
  <si>
    <t>Length=16.3904</t>
  </si>
  <si>
    <t>Line.line_SAN_11031_11032</t>
  </si>
  <si>
    <t>Bus1=11031</t>
  </si>
  <si>
    <t>Bus2=11032</t>
  </si>
  <si>
    <t>Length=24.2113</t>
  </si>
  <si>
    <t>Line.line_SAN_11032_11033</t>
  </si>
  <si>
    <t>Bus1=11032</t>
  </si>
  <si>
    <t>Bus2=11033</t>
  </si>
  <si>
    <t>Length=8.14814</t>
  </si>
  <si>
    <t>Line.line_SAN_11033_11034</t>
  </si>
  <si>
    <t>Bus1=11033</t>
  </si>
  <si>
    <t>Bus2=11034</t>
  </si>
  <si>
    <t>Length=12.002</t>
  </si>
  <si>
    <t>Line.line_SAN_11034_11035</t>
  </si>
  <si>
    <t>Bus1=11034</t>
  </si>
  <si>
    <t>Bus2=11035</t>
  </si>
  <si>
    <t>Length=19.2488</t>
  </si>
  <si>
    <t>Line.line_SAN_11035_11036</t>
  </si>
  <si>
    <t>Bus1=11035</t>
  </si>
  <si>
    <t>Bus2=11036</t>
  </si>
  <si>
    <t>Length=17.6805</t>
  </si>
  <si>
    <t>Line.line_SAN_11036_11037</t>
  </si>
  <si>
    <t>Bus1=11036</t>
  </si>
  <si>
    <t>Bus2=11037</t>
  </si>
  <si>
    <t>Length=13.7614</t>
  </si>
  <si>
    <t>Line.line_SAN_11037_11038</t>
  </si>
  <si>
    <t>Bus1=11037</t>
  </si>
  <si>
    <t>Bus2=11038</t>
  </si>
  <si>
    <t>Length=13.0987</t>
  </si>
  <si>
    <t>Line.line_SAN_11038_11039</t>
  </si>
  <si>
    <t>Bus1=11038</t>
  </si>
  <si>
    <t>Bus2=11039</t>
  </si>
  <si>
    <t>Length=12.6111</t>
  </si>
  <si>
    <t>Line.line_SAN_11039_11040</t>
  </si>
  <si>
    <t>Bus1=11039</t>
  </si>
  <si>
    <t>Bus2=11040</t>
  </si>
  <si>
    <t>Line.line_SAN_11040_11041</t>
  </si>
  <si>
    <t>Bus1=11040</t>
  </si>
  <si>
    <t>Bus2=11041</t>
  </si>
  <si>
    <t>Length=31.8578</t>
  </si>
  <si>
    <t>Line.line_SAN_11041_11042</t>
  </si>
  <si>
    <t>Bus1=11041</t>
  </si>
  <si>
    <t>Bus2=11042</t>
  </si>
  <si>
    <t>Length=16.4038</t>
  </si>
  <si>
    <t>Line.line_SAN_11042_11043</t>
  </si>
  <si>
    <t>Bus1=11042</t>
  </si>
  <si>
    <t>Bus2=11043</t>
  </si>
  <si>
    <t>Length=31.2993</t>
  </si>
  <si>
    <t>Line.line_SAN_11043_11044</t>
  </si>
  <si>
    <t>Bus1=11043</t>
  </si>
  <si>
    <t>Bus2=11044</t>
  </si>
  <si>
    <t>Length=20.9108</t>
  </si>
  <si>
    <t>Line.line_SAN_11044_11045</t>
  </si>
  <si>
    <t>Bus1=11044</t>
  </si>
  <si>
    <t>Bus2=11045</t>
  </si>
  <si>
    <t>Length=15.4167</t>
  </si>
  <si>
    <t>Line.line_SAN_11045_11046</t>
  </si>
  <si>
    <t>Bus1=11045</t>
  </si>
  <si>
    <t>Bus2=11046</t>
  </si>
  <si>
    <t>Length=25.7007</t>
  </si>
  <si>
    <t>Line.line_SAN_11046_11047</t>
  </si>
  <si>
    <t>Bus1=11046</t>
  </si>
  <si>
    <t>Bus2=11047</t>
  </si>
  <si>
    <t>Length=36.6711</t>
  </si>
  <si>
    <t>Line.line_SAN_11047_11048</t>
  </si>
  <si>
    <t>Bus1=11047</t>
  </si>
  <si>
    <t>Bus2=11048</t>
  </si>
  <si>
    <t>Length=32.901</t>
  </si>
  <si>
    <t>Line.line_SAN_11048_11049</t>
  </si>
  <si>
    <t>Bus1=11048</t>
  </si>
  <si>
    <t>Bus2=11049</t>
  </si>
  <si>
    <t>Length=56.1767</t>
  </si>
  <si>
    <t>Line.line_SAN_11049_11050</t>
  </si>
  <si>
    <t>Bus1=11049</t>
  </si>
  <si>
    <t>Bus2=11050</t>
  </si>
  <si>
    <t>Length=22.3084</t>
  </si>
  <si>
    <t>Line.line_SAN_11050_11051</t>
  </si>
  <si>
    <t>Bus1=11050</t>
  </si>
  <si>
    <t>Bus2=11051</t>
  </si>
  <si>
    <t>Length=21.5918</t>
  </si>
  <si>
    <t>Line.line_SAN_11051_11052</t>
  </si>
  <si>
    <t>Bus1=11051</t>
  </si>
  <si>
    <t>Bus2=11052</t>
  </si>
  <si>
    <t>Length=13.9799</t>
  </si>
  <si>
    <t>Line.line_SAN_11052_11053</t>
  </si>
  <si>
    <t>Bus1=11052</t>
  </si>
  <si>
    <t>Bus2=11053</t>
  </si>
  <si>
    <t>Length=10.1668</t>
  </si>
  <si>
    <t>Line.line_SAN_11053_11054</t>
  </si>
  <si>
    <t>Bus1=11053</t>
  </si>
  <si>
    <t>Bus2=11054</t>
  </si>
  <si>
    <t>Length=18.793</t>
  </si>
  <si>
    <t>Line.line_SAN_11054_11055</t>
  </si>
  <si>
    <t>Bus1=11054</t>
  </si>
  <si>
    <t>Bus2=11055</t>
  </si>
  <si>
    <t>Length=12.5455</t>
  </si>
  <si>
    <t>Line.line_SAN_11055_11056</t>
  </si>
  <si>
    <t>Bus1=11055</t>
  </si>
  <si>
    <t>Bus2=11056</t>
  </si>
  <si>
    <t>Length=8.90449</t>
  </si>
  <si>
    <t>Bus1=11056</t>
  </si>
  <si>
    <t>Bus2=11057</t>
  </si>
  <si>
    <t>Bus2=11064</t>
  </si>
  <si>
    <t>Line.line_SAN_11064_11065</t>
  </si>
  <si>
    <t>Bus1=11064</t>
  </si>
  <si>
    <t>Bus2=11065</t>
  </si>
  <si>
    <t>Length=12.9245</t>
  </si>
  <si>
    <t>Line.line_SAN_11065_11066</t>
  </si>
  <si>
    <t>Bus1=11065</t>
  </si>
  <si>
    <t>Bus2=11066</t>
  </si>
  <si>
    <t>Length=20.419</t>
  </si>
  <si>
    <t>Line.line_SAN_11066_11067</t>
  </si>
  <si>
    <t>Bus1=11066</t>
  </si>
  <si>
    <t>Bus2=11067</t>
  </si>
  <si>
    <t>Length=29.1686</t>
  </si>
  <si>
    <t>Line.line_SAN_11067_11068</t>
  </si>
  <si>
    <t>Bus1=11067</t>
  </si>
  <si>
    <t>Bus2=11068</t>
  </si>
  <si>
    <t>Length=39.0472</t>
  </si>
  <si>
    <t>Line.line_SAN_11068_11002</t>
  </si>
  <si>
    <t>Bus1=11068</t>
  </si>
  <si>
    <t>Bus2=11002</t>
  </si>
  <si>
    <t>Length=39.3563</t>
  </si>
  <si>
    <t>Line.line_SAN_11002_11001</t>
  </si>
  <si>
    <t>Bus1=11002</t>
  </si>
  <si>
    <t>Bus2=11001</t>
  </si>
  <si>
    <t>Length=29.6703</t>
  </si>
  <si>
    <t>Line.line_SAN_11001_11069</t>
  </si>
  <si>
    <t>Bus1=11001</t>
  </si>
  <si>
    <t>Bus2=11069</t>
  </si>
  <si>
    <t>Length=54.472</t>
  </si>
  <si>
    <t>Line.line_SAN_11069_11070</t>
  </si>
  <si>
    <t>Bus1=11069</t>
  </si>
  <si>
    <t>Bus2=11070</t>
  </si>
  <si>
    <t>Length=48.749</t>
  </si>
  <si>
    <t>Line.line_SAN_11070_11071</t>
  </si>
  <si>
    <t>Bus1=11070</t>
  </si>
  <si>
    <t>Bus2=11071</t>
  </si>
  <si>
    <t>Length=36.7445</t>
  </si>
  <si>
    <t>Line.line_SAN_11071_11072</t>
  </si>
  <si>
    <t>Bus1=11071</t>
  </si>
  <si>
    <t>Bus2=11072</t>
  </si>
  <si>
    <t>Length=16.0071</t>
  </si>
  <si>
    <t>Line.line_SAN_11072_11073</t>
  </si>
  <si>
    <t>Bus1=11072</t>
  </si>
  <si>
    <t>Bus2=11073</t>
  </si>
  <si>
    <t>Length=28.9343</t>
  </si>
  <si>
    <t>Line.line_SAN_11073_11074</t>
  </si>
  <si>
    <t>Bus1=11073</t>
  </si>
  <si>
    <t>Bus2=11074</t>
  </si>
  <si>
    <t>Length=3.88771</t>
  </si>
  <si>
    <t>Line.line_SAN_11074_11075</t>
  </si>
  <si>
    <t>Bus1=11074</t>
  </si>
  <si>
    <t>Bus2=11075</t>
  </si>
  <si>
    <t>Length=19.0455</t>
  </si>
  <si>
    <t>Line.line_SAN_11075_11076</t>
  </si>
  <si>
    <t>Bus1=11075</t>
  </si>
  <si>
    <t>Bus2=11076</t>
  </si>
  <si>
    <t>Length=44.7483</t>
  </si>
  <si>
    <t>Line.line_SAN_11076_11077</t>
  </si>
  <si>
    <t>Bus1=11076</t>
  </si>
  <si>
    <t>Bus2=11077</t>
  </si>
  <si>
    <t>Length=27.814</t>
  </si>
  <si>
    <t>Line.line_SAN_11077_11078</t>
  </si>
  <si>
    <t>Bus1=11077</t>
  </si>
  <si>
    <t>Bus2=11078</t>
  </si>
  <si>
    <t>Length=24.2121</t>
  </si>
  <si>
    <t>Line.line_SAN_11078_11079</t>
  </si>
  <si>
    <t>Bus1=11078</t>
  </si>
  <si>
    <t>Bus2=11079</t>
  </si>
  <si>
    <t>Length=20.8776</t>
  </si>
  <si>
    <t>Line.line_SAN_11079_11080</t>
  </si>
  <si>
    <t>Bus1=11079</t>
  </si>
  <si>
    <t>Bus2=11080</t>
  </si>
  <si>
    <t>Length=30.5358</t>
  </si>
  <si>
    <t>Line.line_SAN_11080_11081</t>
  </si>
  <si>
    <t>Bus1=11080</t>
  </si>
  <si>
    <t>Bus2=11081</t>
  </si>
  <si>
    <t>Length=8.10489</t>
  </si>
  <si>
    <t>Line.line_SAN_11081_11082</t>
  </si>
  <si>
    <t>Bus1=11081</t>
  </si>
  <si>
    <t>Bus2=11082</t>
  </si>
  <si>
    <t>Length=33.3714</t>
  </si>
  <si>
    <t>Line.line_SAN_11082_11083</t>
  </si>
  <si>
    <t>Bus1=11082</t>
  </si>
  <si>
    <t>Bus2=11083</t>
  </si>
  <si>
    <t>Length=45.4277</t>
  </si>
  <si>
    <t>Line.line_SAN_11083_11084</t>
  </si>
  <si>
    <t>Bus1=11083</t>
  </si>
  <si>
    <t>Bus2=11084</t>
  </si>
  <si>
    <t>Length=81.6823</t>
  </si>
  <si>
    <t>Line.line_SAN_11084_11085</t>
  </si>
  <si>
    <t>Bus1=11084</t>
  </si>
  <si>
    <t>Bus2=11085</t>
  </si>
  <si>
    <t>Length=40.7465</t>
  </si>
  <si>
    <t>Line.line_SAN_11085_11086</t>
  </si>
  <si>
    <t>Bus1=11085</t>
  </si>
  <si>
    <t>Bus2=11086</t>
  </si>
  <si>
    <t>Length=1.16411</t>
  </si>
  <si>
    <t>Bus1=11086</t>
  </si>
  <si>
    <t>Bus2=11087</t>
  </si>
  <si>
    <t>Line.line_SAN_11087_11088</t>
  </si>
  <si>
    <t>Bus1=11087</t>
  </si>
  <si>
    <t>Bus2=11088</t>
  </si>
  <si>
    <t>Length=12.5735</t>
  </si>
  <si>
    <t>Line.line_SAN_11088_11089</t>
  </si>
  <si>
    <t>Bus1=11088</t>
  </si>
  <si>
    <t>Bus2=11089</t>
  </si>
  <si>
    <t>Length=67.3854</t>
  </si>
  <si>
    <t>Line.line_SAN_11093_11094</t>
  </si>
  <si>
    <t>Bus1=11093</t>
  </si>
  <si>
    <t>Bus2=11094</t>
  </si>
  <si>
    <t>Length=38.4732</t>
  </si>
  <si>
    <t>Line.line_SAN_11094_11095</t>
  </si>
  <si>
    <t>Bus1=11094</t>
  </si>
  <si>
    <t>Bus2=11095</t>
  </si>
  <si>
    <t>Length=28.8113</t>
  </si>
  <si>
    <t>Line.line_SAN_11095_11096</t>
  </si>
  <si>
    <t>Bus1=11095</t>
  </si>
  <si>
    <t>Bus2=11096</t>
  </si>
  <si>
    <t>Length=23.6382</t>
  </si>
  <si>
    <t>Line.line_SAN_11096_11097</t>
  </si>
  <si>
    <t>Bus1=11096</t>
  </si>
  <si>
    <t>Bus2=11097</t>
  </si>
  <si>
    <t>Length=14.1178</t>
  </si>
  <si>
    <t>Line.line_SAN_11097_11098</t>
  </si>
  <si>
    <t>Bus1=11097</t>
  </si>
  <si>
    <t>Bus2=11098</t>
  </si>
  <si>
    <t>Length=1.30282</t>
  </si>
  <si>
    <t>Line.line_SAN_11098_11099</t>
  </si>
  <si>
    <t>Bus1=11098</t>
  </si>
  <si>
    <t>Bus2=11099</t>
  </si>
  <si>
    <t>Length=19.5422</t>
  </si>
  <si>
    <t>Line.line_SAN_11099_11100</t>
  </si>
  <si>
    <t>Bus1=11099</t>
  </si>
  <si>
    <t>Bus2=11100</t>
  </si>
  <si>
    <t>Length=27.6679</t>
  </si>
  <si>
    <t>Line.line_SAN_11100_11101</t>
  </si>
  <si>
    <t>Bus1=11100</t>
  </si>
  <si>
    <t>Bus2=11101</t>
  </si>
  <si>
    <t>Length=14.8533</t>
  </si>
  <si>
    <t>Line.line_SAN_11101_11102</t>
  </si>
  <si>
    <t>Bus1=11101</t>
  </si>
  <si>
    <t>Bus2=11102</t>
  </si>
  <si>
    <t>Length=23.4507</t>
  </si>
  <si>
    <t>Line.line_SAN_11102_11103</t>
  </si>
  <si>
    <t>Bus1=11102</t>
  </si>
  <si>
    <t>Bus2=11103</t>
  </si>
  <si>
    <t>Length=21.6342</t>
  </si>
  <si>
    <t>Line.line_SAN_11103_11104</t>
  </si>
  <si>
    <t>Bus1=11103</t>
  </si>
  <si>
    <t>Bus2=11104</t>
  </si>
  <si>
    <t>Length=22.1937</t>
  </si>
  <si>
    <t>Line.line_SAN_11104_11105</t>
  </si>
  <si>
    <t>Bus1=11104</t>
  </si>
  <si>
    <t>Bus2=11105</t>
  </si>
  <si>
    <t>Length=20.0628</t>
  </si>
  <si>
    <t>Line.line_SAN_11105_11106</t>
  </si>
  <si>
    <t>Bus1=11105</t>
  </si>
  <si>
    <t>Bus2=11106</t>
  </si>
  <si>
    <t>Length=40.0178</t>
  </si>
  <si>
    <t>Line.line_SAN_11106_11107</t>
  </si>
  <si>
    <t>Bus1=11106</t>
  </si>
  <si>
    <t>Bus2=11107</t>
  </si>
  <si>
    <t>Length=24.3837</t>
  </si>
  <si>
    <t>Line.line_SAN_11107_11108</t>
  </si>
  <si>
    <t>Bus1=11107</t>
  </si>
  <si>
    <t>Bus2=11108</t>
  </si>
  <si>
    <t>Length=19.5143</t>
  </si>
  <si>
    <t>Line.line_SAN_11108_11109</t>
  </si>
  <si>
    <t>Bus1=11108</t>
  </si>
  <si>
    <t>Bus2=11109</t>
  </si>
  <si>
    <t>Length=5.93669</t>
  </si>
  <si>
    <t>Line.line_SAN_11109_11110</t>
  </si>
  <si>
    <t>Bus1=11109</t>
  </si>
  <si>
    <t>Bus2=11110</t>
  </si>
  <si>
    <t>Length=27.1916</t>
  </si>
  <si>
    <t>Bus1=11057</t>
  </si>
  <si>
    <t>Bus2=11058</t>
  </si>
  <si>
    <t>Line.line_SAN_11058_11059</t>
  </si>
  <si>
    <t>Bus1=11058</t>
  </si>
  <si>
    <t>Bus2=11059</t>
  </si>
  <si>
    <t>Length=121.871</t>
  </si>
  <si>
    <t>Line.line_SAN_11059_11060</t>
  </si>
  <si>
    <t>Bus1=11059</t>
  </si>
  <si>
    <t>Bus2=11060</t>
  </si>
  <si>
    <t>Length=182.199</t>
  </si>
  <si>
    <t>Line.line_SAN_11060_11061</t>
  </si>
  <si>
    <t>Bus1=11060</t>
  </si>
  <si>
    <t>Bus2=11061</t>
  </si>
  <si>
    <t>Length=145.826</t>
  </si>
  <si>
    <t>Line.line_SAN_11061_11062</t>
  </si>
  <si>
    <t>Bus1=11061</t>
  </si>
  <si>
    <t>Bus2=11062</t>
  </si>
  <si>
    <t>Length=21.4031</t>
  </si>
  <si>
    <t>Line.line_SAN_11113_11112</t>
  </si>
  <si>
    <t>Bus1=11113</t>
  </si>
  <si>
    <t>Bus2=11112</t>
  </si>
  <si>
    <t>Length=26.6183</t>
  </si>
  <si>
    <t>Line.line_SAN_11112_11111</t>
  </si>
  <si>
    <t>Bus1=11112</t>
  </si>
  <si>
    <t>Bus2=11111</t>
  </si>
  <si>
    <t>Length=4.83132</t>
  </si>
  <si>
    <t>Bus1=11111</t>
  </si>
  <si>
    <t>Bus2=11153</t>
  </si>
  <si>
    <t>Bus1=11153</t>
  </si>
  <si>
    <t>Bus2=11122</t>
  </si>
  <si>
    <t>Line.line_SAN_11122_11123</t>
  </si>
  <si>
    <t>Bus1=11122</t>
  </si>
  <si>
    <t>Bus2=11123</t>
  </si>
  <si>
    <t>Length=9.38452</t>
  </si>
  <si>
    <t>Line.line_SAN_11123_11124</t>
  </si>
  <si>
    <t>Bus1=11123</t>
  </si>
  <si>
    <t>Bus2=11124</t>
  </si>
  <si>
    <t>Length=38.8988</t>
  </si>
  <si>
    <t>Line.line_SAN_11124_11125</t>
  </si>
  <si>
    <t>Bus1=11124</t>
  </si>
  <si>
    <t>Bus2=11125</t>
  </si>
  <si>
    <t>Length=45.5999</t>
  </si>
  <si>
    <t>Line.line_SAN_11125_11126</t>
  </si>
  <si>
    <t>Bus1=11125</t>
  </si>
  <si>
    <t>Bus2=11126</t>
  </si>
  <si>
    <t>Length=33.0428</t>
  </si>
  <si>
    <t>Line.line_SAN_11126_11127</t>
  </si>
  <si>
    <t>Bus1=11126</t>
  </si>
  <si>
    <t>Bus2=11127</t>
  </si>
  <si>
    <t>Length=29.7638</t>
  </si>
  <si>
    <t>Line.line_SAN_11127_11128</t>
  </si>
  <si>
    <t>Bus1=11127</t>
  </si>
  <si>
    <t>Bus2=11128</t>
  </si>
  <si>
    <t>Length=36.3402</t>
  </si>
  <si>
    <t>Line.line_SAN_11128_11129</t>
  </si>
  <si>
    <t>Bus1=11128</t>
  </si>
  <si>
    <t>Bus2=11129</t>
  </si>
  <si>
    <t>Length=59.4505</t>
  </si>
  <si>
    <t>Line.line_SAN_11129_11130</t>
  </si>
  <si>
    <t>Bus1=11129</t>
  </si>
  <si>
    <t>Bus2=11130</t>
  </si>
  <si>
    <t>Length=57.35</t>
  </si>
  <si>
    <t>Line.line_SAN_11130_11131</t>
  </si>
  <si>
    <t>Bus1=11130</t>
  </si>
  <si>
    <t>Bus2=11131</t>
  </si>
  <si>
    <t>Length=27.5399</t>
  </si>
  <si>
    <t>Line.line_SAN_11131_11132</t>
  </si>
  <si>
    <t>Bus1=11131</t>
  </si>
  <si>
    <t>Bus2=11132</t>
  </si>
  <si>
    <t>Length=7.23116</t>
  </si>
  <si>
    <t>Bus1=11132</t>
  </si>
  <si>
    <t>Bus2=11133</t>
  </si>
  <si>
    <t>Line.line_SAN_11133_11134</t>
  </si>
  <si>
    <t>Bus1=11133</t>
  </si>
  <si>
    <t>Bus2=11134</t>
  </si>
  <si>
    <t>Length=37.7204</t>
  </si>
  <si>
    <t>Line.line_SAN_11134_11135</t>
  </si>
  <si>
    <t>Bus1=11134</t>
  </si>
  <si>
    <t>Bus2=11135</t>
  </si>
  <si>
    <t>Length=55.3791</t>
  </si>
  <si>
    <t>Line.line_SAN_11135_11092</t>
  </si>
  <si>
    <t>Bus1=11135</t>
  </si>
  <si>
    <t>Bus2=11092</t>
  </si>
  <si>
    <t>Length=25.8926</t>
  </si>
  <si>
    <t>Line.line_SAN_11092_11091</t>
  </si>
  <si>
    <t>Bus1=11092</t>
  </si>
  <si>
    <t>Bus2=11091</t>
  </si>
  <si>
    <t>Length=69.3842</t>
  </si>
  <si>
    <t>Line.line_SAN_11091_11090</t>
  </si>
  <si>
    <t>Bus1=11091</t>
  </si>
  <si>
    <t>Bus2=11090</t>
  </si>
  <si>
    <t>Length=61.1374</t>
  </si>
  <si>
    <t>Line.line_SAN_11090_11089</t>
  </si>
  <si>
    <t>Bus1=11090</t>
  </si>
  <si>
    <t>Length=11.9071</t>
  </si>
  <si>
    <t>Line.line_SAN_11092_11136</t>
  </si>
  <si>
    <t>Bus2=11136</t>
  </si>
  <si>
    <t>Length=75.5991</t>
  </si>
  <si>
    <t>Line.line_SAN_11136_11137</t>
  </si>
  <si>
    <t>Bus1=11136</t>
  </si>
  <si>
    <t>Bus2=11137</t>
  </si>
  <si>
    <t>Length=47.2137</t>
  </si>
  <si>
    <t>Line.line_SAN_11153_11154</t>
  </si>
  <si>
    <t>Bus2=11154</t>
  </si>
  <si>
    <t>Length=8.76626</t>
  </si>
  <si>
    <t>Line.line_SAN_11154_11155</t>
  </si>
  <si>
    <t>Bus1=11154</t>
  </si>
  <si>
    <t>Bus2=11155</t>
  </si>
  <si>
    <t>Length=47.7002</t>
  </si>
  <si>
    <t>Line.line_SAN_11155_11156</t>
  </si>
  <si>
    <t>Bus1=11155</t>
  </si>
  <si>
    <t>Bus2=11156</t>
  </si>
  <si>
    <t>Length=85.5528</t>
  </si>
  <si>
    <t>Line.line_SAN_11156_11157</t>
  </si>
  <si>
    <t>Bus1=11156</t>
  </si>
  <si>
    <t>Bus2=11157</t>
  </si>
  <si>
    <t>Length=73.3451</t>
  </si>
  <si>
    <t>Line.line_SAN_11157_11158</t>
  </si>
  <si>
    <t>Bus1=11157</t>
  </si>
  <si>
    <t>Bus2=11158</t>
  </si>
  <si>
    <t>Length=38.3085</t>
  </si>
  <si>
    <t>Line.line_SAN_11158_11159</t>
  </si>
  <si>
    <t>Bus1=11158</t>
  </si>
  <si>
    <t>Bus2=11159</t>
  </si>
  <si>
    <t>Length=28.9387</t>
  </si>
  <si>
    <t>Bus1=11159</t>
  </si>
  <si>
    <t>Bus2=11160</t>
  </si>
  <si>
    <t>Line.line_SAN_11160_11183</t>
  </si>
  <si>
    <t>Bus1=11160</t>
  </si>
  <si>
    <t>Bus2=11183</t>
  </si>
  <si>
    <t>Length=0.110164</t>
  </si>
  <si>
    <t>Line.line_SAN_11183_11161</t>
  </si>
  <si>
    <t>Bus1=11183</t>
  </si>
  <si>
    <t>Bus2=11161</t>
  </si>
  <si>
    <t>Length=5.17859</t>
  </si>
  <si>
    <t>Line.line_SAN_11161_11162</t>
  </si>
  <si>
    <t>Bus1=11161</t>
  </si>
  <si>
    <t>Bus2=11162</t>
  </si>
  <si>
    <t>Length=6.85381</t>
  </si>
  <si>
    <t>Bus1=11162</t>
  </si>
  <si>
    <t>Bus2=11163</t>
  </si>
  <si>
    <t>Line.line_SAN_11114_11115</t>
  </si>
  <si>
    <t>Bus1=11114</t>
  </si>
  <si>
    <t>Bus2=11115</t>
  </si>
  <si>
    <t>Length=53.285</t>
  </si>
  <si>
    <t>Line.line_SAN_11115_11116</t>
  </si>
  <si>
    <t>Bus1=11115</t>
  </si>
  <si>
    <t>Bus2=11116</t>
  </si>
  <si>
    <t>Length=28.1797</t>
  </si>
  <si>
    <t>Line.line_SAN_11116_11117</t>
  </si>
  <si>
    <t>Bus1=11116</t>
  </si>
  <si>
    <t>Bus2=11117</t>
  </si>
  <si>
    <t>Length=19.9264</t>
  </si>
  <si>
    <t>Line.line_SAN_11117_11118</t>
  </si>
  <si>
    <t>Bus1=11117</t>
  </si>
  <si>
    <t>Bus2=11118</t>
  </si>
  <si>
    <t>Length=27.2651</t>
  </si>
  <si>
    <t>Line.line_SAN_11118_11119</t>
  </si>
  <si>
    <t>Bus1=11118</t>
  </si>
  <si>
    <t>Bus2=11119</t>
  </si>
  <si>
    <t>Length=22.4156</t>
  </si>
  <si>
    <t>Line.line_SAN_11119_11120</t>
  </si>
  <si>
    <t>Bus1=11119</t>
  </si>
  <si>
    <t>Bus2=11120</t>
  </si>
  <si>
    <t>Length=15.1997</t>
  </si>
  <si>
    <t>Line.line_SAN_11120_11121</t>
  </si>
  <si>
    <t>Bus1=11120</t>
  </si>
  <si>
    <t>Bus2=11121</t>
  </si>
  <si>
    <t>Length=42.8319</t>
  </si>
  <si>
    <t>Line.line_SAN_11164_11165</t>
  </si>
  <si>
    <t>Bus1=11164</t>
  </si>
  <si>
    <t>Bus2=11165</t>
  </si>
  <si>
    <t>Length=7.06227</t>
  </si>
  <si>
    <t>Line.line_SAN_11165_11166</t>
  </si>
  <si>
    <t>Bus1=11165</t>
  </si>
  <si>
    <t>Bus2=11166</t>
  </si>
  <si>
    <t>Length=27.722</t>
  </si>
  <si>
    <t>Line.line_SAN_11166_11167</t>
  </si>
  <si>
    <t>Bus1=11166</t>
  </si>
  <si>
    <t>Bus2=11167</t>
  </si>
  <si>
    <t>Length=32.9378</t>
  </si>
  <si>
    <t>Line.line_SAN_11167_11168</t>
  </si>
  <si>
    <t>Bus1=11167</t>
  </si>
  <si>
    <t>Bus2=11168</t>
  </si>
  <si>
    <t>Length=29.9738</t>
  </si>
  <si>
    <t>Line.line_SAN_11168_11169</t>
  </si>
  <si>
    <t>Bus1=11168</t>
  </si>
  <si>
    <t>Bus2=11169</t>
  </si>
  <si>
    <t>Length=38.1626</t>
  </si>
  <si>
    <t>Line.line_SAN_11169_11170</t>
  </si>
  <si>
    <t>Bus1=11169</t>
  </si>
  <si>
    <t>Bus2=11170</t>
  </si>
  <si>
    <t>Length=31.4843</t>
  </si>
  <si>
    <t>Line.line_SAN_11170_11171</t>
  </si>
  <si>
    <t>Bus1=11170</t>
  </si>
  <si>
    <t>Bus2=11171</t>
  </si>
  <si>
    <t>Length=20.3455</t>
  </si>
  <si>
    <t>Line.line_SAN_11171_11172</t>
  </si>
  <si>
    <t>Bus1=11171</t>
  </si>
  <si>
    <t>Bus2=11172</t>
  </si>
  <si>
    <t>Length=33.0097</t>
  </si>
  <si>
    <t>Line.line_SAN_11172_11173</t>
  </si>
  <si>
    <t>Bus1=11172</t>
  </si>
  <si>
    <t>Bus2=11173</t>
  </si>
  <si>
    <t>Length=39.5296</t>
  </si>
  <si>
    <t>Line.line_SAN_11173_11174</t>
  </si>
  <si>
    <t>Bus1=11173</t>
  </si>
  <si>
    <t>Bus2=11174</t>
  </si>
  <si>
    <t>Length=26.8423</t>
  </si>
  <si>
    <t>Line.line_SAN_11174_11175</t>
  </si>
  <si>
    <t>Bus1=11174</t>
  </si>
  <si>
    <t>Bus2=11175</t>
  </si>
  <si>
    <t>Length=9.11944</t>
  </si>
  <si>
    <t>Line.line_SAN_11175_11176</t>
  </si>
  <si>
    <t>Bus1=11175</t>
  </si>
  <si>
    <t>Bus2=11176</t>
  </si>
  <si>
    <t>Length=19.0028</t>
  </si>
  <si>
    <t>Line.line_SAN_11176_11177</t>
  </si>
  <si>
    <t>Bus1=11176</t>
  </si>
  <si>
    <t>Bus2=11177</t>
  </si>
  <si>
    <t>Length=23.1068</t>
  </si>
  <si>
    <t>Line.line_SAN_11177_11178</t>
  </si>
  <si>
    <t>Bus1=11177</t>
  </si>
  <si>
    <t>Bus2=11178</t>
  </si>
  <si>
    <t>Length=10.7641</t>
  </si>
  <si>
    <t>Line.line_SAN_11179_11180</t>
  </si>
  <si>
    <t>Bus1=11179</t>
  </si>
  <si>
    <t>Bus2=11180</t>
  </si>
  <si>
    <t>Length=22.2963</t>
  </si>
  <si>
    <t>Line.line_SAN_11180_11181</t>
  </si>
  <si>
    <t>Bus1=11180</t>
  </si>
  <si>
    <t>Bus2=11181</t>
  </si>
  <si>
    <t>Length=20.6518</t>
  </si>
  <si>
    <t>Line.line_SAN_11181_11182</t>
  </si>
  <si>
    <t>Bus1=11181</t>
  </si>
  <si>
    <t>Bus2=11182</t>
  </si>
  <si>
    <t>Length=26.1377</t>
  </si>
  <si>
    <t>Line.line_SAN_11137_11138</t>
  </si>
  <si>
    <t>Bus1=11137</t>
  </si>
  <si>
    <t>Bus2=11138</t>
  </si>
  <si>
    <t>Length=24.4222</t>
  </si>
  <si>
    <t>Line.line_SAN_11138_11139</t>
  </si>
  <si>
    <t>Bus1=11138</t>
  </si>
  <si>
    <t>Bus2=11139</t>
  </si>
  <si>
    <t>Length=8.67419</t>
  </si>
  <si>
    <t>Line.line_SAN_11139_11140</t>
  </si>
  <si>
    <t>Bus1=11139</t>
  </si>
  <si>
    <t>Bus2=11140</t>
  </si>
  <si>
    <t>Length=25.4346</t>
  </si>
  <si>
    <t>Line.line_SAN_11140_11141</t>
  </si>
  <si>
    <t>Bus1=11140</t>
  </si>
  <si>
    <t>Bus2=11141</t>
  </si>
  <si>
    <t>Length=26.6171</t>
  </si>
  <si>
    <t>Line.line_SAN_11141_11142</t>
  </si>
  <si>
    <t>Bus1=11141</t>
  </si>
  <si>
    <t>Bus2=11142</t>
  </si>
  <si>
    <t>Length=31.2675</t>
  </si>
  <si>
    <t>Line.line_SAN_11142_11143</t>
  </si>
  <si>
    <t>Bus1=11142</t>
  </si>
  <si>
    <t>Bus2=11143</t>
  </si>
  <si>
    <t>Length=29.4637</t>
  </si>
  <si>
    <t>Line.line_SAN_11143_11144</t>
  </si>
  <si>
    <t>Bus1=11143</t>
  </si>
  <si>
    <t>Bus2=11144</t>
  </si>
  <si>
    <t>Length=42.4782</t>
  </si>
  <si>
    <t>Line.line_SAN_11144_11145</t>
  </si>
  <si>
    <t>Bus1=11144</t>
  </si>
  <si>
    <t>Bus2=11145</t>
  </si>
  <si>
    <t>Length=1.71705</t>
  </si>
  <si>
    <t>Line.line_SAN_11145_11146</t>
  </si>
  <si>
    <t>Bus1=11145</t>
  </si>
  <si>
    <t>Bus2=11146</t>
  </si>
  <si>
    <t>Length=50.0909</t>
  </si>
  <si>
    <t>Line.line_SAN_11146_11147</t>
  </si>
  <si>
    <t>Bus1=11146</t>
  </si>
  <si>
    <t>Bus2=11147</t>
  </si>
  <si>
    <t>Length=55.2542</t>
  </si>
  <si>
    <t>Line.line_SAN_11147_11148</t>
  </si>
  <si>
    <t>Bus1=11147</t>
  </si>
  <si>
    <t>Bus2=11148</t>
  </si>
  <si>
    <t>Length=30.2883</t>
  </si>
  <si>
    <t>Line.line_SAN_11148_11149</t>
  </si>
  <si>
    <t>Bus1=11148</t>
  </si>
  <si>
    <t>Bus2=11149</t>
  </si>
  <si>
    <t>Length=27.1874</t>
  </si>
  <si>
    <t>Line.line_SAN_11149_11150</t>
  </si>
  <si>
    <t>Bus1=11149</t>
  </si>
  <si>
    <t>Bus2=11150</t>
  </si>
  <si>
    <t>Length=31.2668</t>
  </si>
  <si>
    <t>Line.line_SAN_11150_11151</t>
  </si>
  <si>
    <t>Bus1=11150</t>
  </si>
  <si>
    <t>Bus2=11151</t>
  </si>
  <si>
    <t>Length=27.3329</t>
  </si>
  <si>
    <t>Line.line_SAN_11151_11152</t>
  </si>
  <si>
    <t>Bus1=11151</t>
  </si>
  <si>
    <t>Bus2=11152</t>
  </si>
  <si>
    <t>Length=34.6028</t>
  </si>
  <si>
    <t>Line.line_SAN_11007_11008</t>
  </si>
  <si>
    <t>Bus1=11007</t>
  </si>
  <si>
    <t>Bus2=11008</t>
  </si>
  <si>
    <t>Length=0.601086</t>
  </si>
  <si>
    <t>Bus1=11008</t>
  </si>
  <si>
    <t>Bus2=11009</t>
  </si>
  <si>
    <t>Bus1=11009</t>
  </si>
  <si>
    <t>Bus2=11010</t>
  </si>
  <si>
    <t>Bus1=11010</t>
  </si>
  <si>
    <t>Bus2=11011</t>
  </si>
  <si>
    <t>Bus1=11011</t>
  </si>
  <si>
    <t>Bus2=11012</t>
  </si>
  <si>
    <t>Bus1=11012</t>
  </si>
  <si>
    <t>Bus2=11013</t>
  </si>
  <si>
    <t>Line.line_SAN_11013_11014</t>
  </si>
  <si>
    <t>Bus1=11013</t>
  </si>
  <si>
    <t>Bus2=11014</t>
  </si>
  <si>
    <t>Length=46.3167</t>
  </si>
  <si>
    <t>Line.line_SAN_11014_11015</t>
  </si>
  <si>
    <t>Bus1=11014</t>
  </si>
  <si>
    <t>Bus2=11015</t>
  </si>
  <si>
    <t>Length=20.9967</t>
  </si>
  <si>
    <t>Line.line_SAN_11015_11016</t>
  </si>
  <si>
    <t>Bus1=11015</t>
  </si>
  <si>
    <t>Bus2=11016</t>
  </si>
  <si>
    <t>Length=16.338</t>
  </si>
  <si>
    <t>Line.line_SAN_11016_11017</t>
  </si>
  <si>
    <t>Bus1=11016</t>
  </si>
  <si>
    <t>Bus2=11017</t>
  </si>
  <si>
    <t>Length=13.4432</t>
  </si>
  <si>
    <t>Line.line_SAN_11017_11018</t>
  </si>
  <si>
    <t>Bus1=11017</t>
  </si>
  <si>
    <t>Bus2=11018</t>
  </si>
  <si>
    <t>Length=4.43606</t>
  </si>
  <si>
    <t>Line.line_SAN_11018_11019</t>
  </si>
  <si>
    <t>Bus1=11018</t>
  </si>
  <si>
    <t>Bus2=11019</t>
  </si>
  <si>
    <t>Length=14.0293</t>
  </si>
  <si>
    <t>Line.line_SAN_11019_11020</t>
  </si>
  <si>
    <t>Bus1=11019</t>
  </si>
  <si>
    <t>Bus2=11020</t>
  </si>
  <si>
    <t>Length=39.3853</t>
  </si>
  <si>
    <t>Line.line_SAN_11020_11021</t>
  </si>
  <si>
    <t>Bus1=11020</t>
  </si>
  <si>
    <t>Bus2=11021</t>
  </si>
  <si>
    <t>Length=39.2078</t>
  </si>
  <si>
    <t>Line.line_SAN_11021_11022</t>
  </si>
  <si>
    <t>Bus1=11021</t>
  </si>
  <si>
    <t>Bus2=11022</t>
  </si>
  <si>
    <t>Length=42.2278</t>
  </si>
  <si>
    <t>Line.line_SAN_11022_11023</t>
  </si>
  <si>
    <t>Bus1=11022</t>
  </si>
  <si>
    <t>Bus2=11023</t>
  </si>
  <si>
    <t>Length=17.4583</t>
  </si>
  <si>
    <t>Line.line_SAN_11114_11113</t>
  </si>
  <si>
    <t>Bus2=11113</t>
  </si>
  <si>
    <t>Length=28.8603</t>
  </si>
  <si>
    <t>Bus1=11003</t>
  </si>
  <si>
    <t>Bus2=11004</t>
  </si>
  <si>
    <t>sub=y</t>
  </si>
  <si>
    <t>Transformer Code</t>
  </si>
  <si>
    <t>Conns=[Delta Wye]</t>
  </si>
  <si>
    <t>windings=2</t>
  </si>
  <si>
    <t>%loadloss=0</t>
  </si>
  <si>
    <t>XHL=2.5</t>
  </si>
  <si>
    <t>Buses=[5032 5032load]</t>
  </si>
  <si>
    <t>kVs=[11 0.4]</t>
  </si>
  <si>
    <t>kVAs=[1260 1260]</t>
  </si>
  <si>
    <t>Buses=[5028 5028load]</t>
  </si>
  <si>
    <t>kVAs=[2000 2000]</t>
  </si>
  <si>
    <t>Buses=[6011 6011load]</t>
  </si>
  <si>
    <t>kVAs=[200 200]</t>
  </si>
  <si>
    <t>Buses=[6018 6018load]</t>
  </si>
  <si>
    <t>Buses=[6073 6073load]</t>
  </si>
  <si>
    <t>kVAs=[100 100]</t>
  </si>
  <si>
    <t>Buses=[6038 6038load]</t>
  </si>
  <si>
    <t>Buses=[6045 6045load]</t>
  </si>
  <si>
    <t>Buses=[6035 6035load]</t>
  </si>
  <si>
    <t>Buses=[6051 6051load]</t>
  </si>
  <si>
    <t>Buses=[6123 6123load]</t>
  </si>
  <si>
    <t>kVAs=[250 250]</t>
  </si>
  <si>
    <t>Buses=[6001 6001load]</t>
  </si>
  <si>
    <t>Buses=[6092 6092load]</t>
  </si>
  <si>
    <t>Buses=[6104 6104load]</t>
  </si>
  <si>
    <t>Buses=[6003 6003load]</t>
  </si>
  <si>
    <t>Buses=[6099 6099load]</t>
  </si>
  <si>
    <t>Buses=[6005 6005load]</t>
  </si>
  <si>
    <t>Buses=[6112 6112load]</t>
  </si>
  <si>
    <t>Buses=[6120 6120load]</t>
  </si>
  <si>
    <t>Buses=[6117 6117load]</t>
  </si>
  <si>
    <t>Buses=[6082 6082load]</t>
  </si>
  <si>
    <t>Buses=[6007 6007load]</t>
  </si>
  <si>
    <t>Buses=[6079 6079load]</t>
  </si>
  <si>
    <t>Buses=[6076 6076load]</t>
  </si>
  <si>
    <t>Buses=[6129 6129load]</t>
  </si>
  <si>
    <t>Buses=[6127 6127load]</t>
  </si>
  <si>
    <t>Buses=[6125 6125load]</t>
  </si>
  <si>
    <t>Buses=[6083 6083load]</t>
  </si>
  <si>
    <t>Buses=[6109 6109load]</t>
  </si>
  <si>
    <t>kVAs=[50 50]</t>
  </si>
  <si>
    <t>Buses=[6008 6008load]</t>
  </si>
  <si>
    <t>Buses=[7062 7062load]</t>
  </si>
  <si>
    <t>kVAs=[400 400]</t>
  </si>
  <si>
    <t>Buses=[8038 8038load]</t>
  </si>
  <si>
    <t>Buses=[8034 8034load]</t>
  </si>
  <si>
    <t>Buses=[8009 8009load]</t>
  </si>
  <si>
    <t>Buses=[8162 8162load]</t>
  </si>
  <si>
    <t>Buses=[8164 8164load]</t>
  </si>
  <si>
    <t>Buses=[8182 8182load]</t>
  </si>
  <si>
    <t>Buses=[8193 8193load]</t>
  </si>
  <si>
    <t>Buses=[8160 8160load]</t>
  </si>
  <si>
    <t>Buses=[8356 8356load]</t>
  </si>
  <si>
    <t>kVAs=[150 150]</t>
  </si>
  <si>
    <t>Buses=[8358 8358load]</t>
  </si>
  <si>
    <t>Buses=[8136 8136load]</t>
  </si>
  <si>
    <t>Buses=[8149 8149load]</t>
  </si>
  <si>
    <t>Buses=[8152 8152load]</t>
  </si>
  <si>
    <t>Buses=[8225 8225load]</t>
  </si>
  <si>
    <t>Buses=[8223 8223load]</t>
  </si>
  <si>
    <t>Buses=[8209 8209load]</t>
  </si>
  <si>
    <t>Buses=[8201 8201load]</t>
  </si>
  <si>
    <t>Buses=[8335 8335load]</t>
  </si>
  <si>
    <t>Buses=[8333 8333load]</t>
  </si>
  <si>
    <t>Buses=[8295 8295load]</t>
  </si>
  <si>
    <t>Buses=[8293 8293load]</t>
  </si>
  <si>
    <t>kVAs=[300 300]</t>
  </si>
  <si>
    <t>Buses=[8261 8261load]</t>
  </si>
  <si>
    <t>Buses=[8273 8273load]</t>
  </si>
  <si>
    <t>Buses=[8355 8355load]</t>
  </si>
  <si>
    <t>Buses=[8344 8344load]</t>
  </si>
  <si>
    <t>Buses=[8274 8274load]</t>
  </si>
  <si>
    <t>Buses=[8296 8296load]</t>
  </si>
  <si>
    <t>Buses=[8306 8306load]</t>
  </si>
  <si>
    <t>Buses=[8310 8310load]</t>
  </si>
  <si>
    <t>Buses=[8087 8087load]</t>
  </si>
  <si>
    <t>Buses=[8359 8359load]</t>
  </si>
  <si>
    <t>Buses=[8080 8080load]</t>
  </si>
  <si>
    <t>Buses=[8106 8106load]</t>
  </si>
  <si>
    <t>Buses=[8113 8113load]</t>
  </si>
  <si>
    <t>Buses=[8116 8116load]</t>
  </si>
  <si>
    <t>Buses=[8103 8103load]</t>
  </si>
  <si>
    <t>Buses=[8097 8097load]</t>
  </si>
  <si>
    <t>Buses=[8089 8089load]</t>
  </si>
  <si>
    <t>Buses=[8123 8123load]</t>
  </si>
  <si>
    <t>Buses=[9417 9417load]</t>
  </si>
  <si>
    <t>Buses=[9407 9407load]</t>
  </si>
  <si>
    <t>Buses=[9004 9004load]</t>
  </si>
  <si>
    <t>Buses=[9080 9080load]</t>
  </si>
  <si>
    <t>Buses=[9341 9341load]</t>
  </si>
  <si>
    <t>Buses=[9002 9002load]</t>
  </si>
  <si>
    <t>Buses=[9330 9330load]</t>
  </si>
  <si>
    <t>Buses=[9328 9328load]</t>
  </si>
  <si>
    <t>Buses=[9327 9327load]</t>
  </si>
  <si>
    <t>Buses=[9331 9331load]</t>
  </si>
  <si>
    <t>kVAs=[350 350]</t>
  </si>
  <si>
    <t>Buses=[9348 9348load]</t>
  </si>
  <si>
    <t>kVAs=[500 500]</t>
  </si>
  <si>
    <t>Buses=[9343 9343load]</t>
  </si>
  <si>
    <t>Buses=[9109 9109load]</t>
  </si>
  <si>
    <t>Buses=[9005 9005load]</t>
  </si>
  <si>
    <t>Buses=[9421 9421load]</t>
  </si>
  <si>
    <t>Buses=[9007 9007load]</t>
  </si>
  <si>
    <t>Buses=[9387 9387load]</t>
  </si>
  <si>
    <t>Buses=[9385 9385load]</t>
  </si>
  <si>
    <t>Buses=[9008 9008load]</t>
  </si>
  <si>
    <t>Buses=[9384 9384load]</t>
  </si>
  <si>
    <t>Buses=[9003 9003load]</t>
  </si>
  <si>
    <t>Buses=[9380 9380load]</t>
  </si>
  <si>
    <t>Buses=[9393 9393load]</t>
  </si>
  <si>
    <t>Buses=[9399 9399load]</t>
  </si>
  <si>
    <t>Buses=[9404 9404load]</t>
  </si>
  <si>
    <t>Buses=[9406 9406load]</t>
  </si>
  <si>
    <t>Buses=[9321 9321load]</t>
  </si>
  <si>
    <t>Buses=[9497 9497load]</t>
  </si>
  <si>
    <t>Buses=[9496 9496load]</t>
  </si>
  <si>
    <t>Buses=[9232 9232load]</t>
  </si>
  <si>
    <t>kVAs=[25 25]</t>
  </si>
  <si>
    <t>Buses=[9214 9214load]</t>
  </si>
  <si>
    <t>Buses=[9009 9009load]</t>
  </si>
  <si>
    <t>kVs=[11 0.23]</t>
  </si>
  <si>
    <t>kVAs=[15 15]</t>
  </si>
  <si>
    <t>Buses=[9190 9190load]</t>
  </si>
  <si>
    <t>Buses=[9186 9186load]</t>
  </si>
  <si>
    <t>Buses=[9179 9179load]</t>
  </si>
  <si>
    <t>Buses=[9173 9173load]</t>
  </si>
  <si>
    <t>Buses=[9158 9158load]</t>
  </si>
  <si>
    <t>Buses=[9150 9150load]</t>
  </si>
  <si>
    <t>Buses=[9011 9011load]</t>
  </si>
  <si>
    <t>Buses=[9013 9013load]</t>
  </si>
  <si>
    <t>Buses=[9240 9240load]</t>
  </si>
  <si>
    <t>Buses=[9244 9244load]</t>
  </si>
  <si>
    <t>Buses=[9248 9248load]</t>
  </si>
  <si>
    <t>Buses=[9137 9137load]</t>
  </si>
  <si>
    <t>Buses=[9238 9238load]</t>
  </si>
  <si>
    <t>Buses=[9422 9422load]</t>
  </si>
  <si>
    <t>Buses=[9423 9423load]</t>
  </si>
  <si>
    <t>Buses=[9424 9424load]</t>
  </si>
  <si>
    <t>Buses=[9428 9428load]</t>
  </si>
  <si>
    <t>Buses=[9431 9431load]</t>
  </si>
  <si>
    <t>Buses=[9433 9433load]</t>
  </si>
  <si>
    <t>Buses=[9253 9253load]</t>
  </si>
  <si>
    <t>Buses=[9270 9270load]</t>
  </si>
  <si>
    <t>Buses=[9263 9263load]</t>
  </si>
  <si>
    <t>Buses=[9269 9269load]</t>
  </si>
  <si>
    <t>kVAs=[1000 1000]</t>
  </si>
  <si>
    <t>Buses=[9274 9274load]</t>
  </si>
  <si>
    <t>Buses=[9287 9287load]</t>
  </si>
  <si>
    <t>Buses=[9283 9283load]</t>
  </si>
  <si>
    <t>Buses=[9288 9288load]</t>
  </si>
  <si>
    <t>Buses=[9289 9289load]</t>
  </si>
  <si>
    <t>Buses=[9300 9300load]</t>
  </si>
  <si>
    <t>Buses=[9445 9445load]</t>
  </si>
  <si>
    <t>Buses=[9015 9015load]</t>
  </si>
  <si>
    <t>Buses=[9440 9440load]</t>
  </si>
  <si>
    <t>Buses=[9450 9450load]</t>
  </si>
  <si>
    <t>Buses=[9016 9016load]</t>
  </si>
  <si>
    <t>Buses=[9452 9452load]</t>
  </si>
  <si>
    <t>Buses=[9462 9462load]</t>
  </si>
  <si>
    <t>Buses=[9473 9473load]</t>
  </si>
  <si>
    <t>Buses=[9467 9467load]</t>
  </si>
  <si>
    <t>Buses=[9465 9465load]</t>
  </si>
  <si>
    <t>Buses=[9017 9017load]</t>
  </si>
  <si>
    <t>Buses=[9477 9477load]</t>
  </si>
  <si>
    <t>Buses=[9018 9018load]</t>
  </si>
  <si>
    <t>kVAs=[75 75]</t>
  </si>
  <si>
    <t>Buses=[9019 9019load]</t>
  </si>
  <si>
    <t>Buses=[9021 9021load]</t>
  </si>
  <si>
    <t>Buses=[9022 9022load]</t>
  </si>
  <si>
    <t>Buses=[9398 9398load]</t>
  </si>
  <si>
    <t>Buses=[9024 9024load]</t>
  </si>
  <si>
    <t>Buses=[9351 9351load]</t>
  </si>
  <si>
    <t>Buses=[9482 9482load]</t>
  </si>
  <si>
    <t>Buses=[9484 9484load]</t>
  </si>
  <si>
    <t>Buses=[9487 9487load]</t>
  </si>
  <si>
    <t>kVAs=[800 800]</t>
  </si>
  <si>
    <t>Buses=[9494 9494load]</t>
  </si>
  <si>
    <t>Buses=[9490 9490load]</t>
  </si>
  <si>
    <t>Buses=[9304 9304load]</t>
  </si>
  <si>
    <t>Buses=[9306 9306load]</t>
  </si>
  <si>
    <t>Buses=[9317 9317load]</t>
  </si>
  <si>
    <t>Buses=[4045 4045load]</t>
  </si>
  <si>
    <t>Buses=[4056 4056load]</t>
  </si>
  <si>
    <t>Buses=[4061 4061load]</t>
  </si>
  <si>
    <t>Buses=[4069 4069load]</t>
  </si>
  <si>
    <t>Buses=[4072 4072load]</t>
  </si>
  <si>
    <t>Buses=[4081 4081load]</t>
  </si>
  <si>
    <t>Buses=[4109 4109load]</t>
  </si>
  <si>
    <t>Buses=[4106 4106load]</t>
  </si>
  <si>
    <t>Buses=[4115 4115load]</t>
  </si>
  <si>
    <t>Buses=[4101 4101load]</t>
  </si>
  <si>
    <t>Buses=[4092 4092load]</t>
  </si>
  <si>
    <t>Buses=[4143 4143load]</t>
  </si>
  <si>
    <t>Buses=[4144 4144load]</t>
  </si>
  <si>
    <t>Buses=[4147 4147load]</t>
  </si>
  <si>
    <t>Buses=[4085 4085load]</t>
  </si>
  <si>
    <t>Buses=[4052 4052load]</t>
  </si>
  <si>
    <t>Buses=[4058 4058load]</t>
  </si>
  <si>
    <t>Buses=[4065 4065load]</t>
  </si>
  <si>
    <t>Buses=[4140 4140load]</t>
  </si>
  <si>
    <t>Buses=[3026 3026load]</t>
  </si>
  <si>
    <t>Buses=[3039 3039load]</t>
  </si>
  <si>
    <t>Buses=[3095 3095load]</t>
  </si>
  <si>
    <t>Buses=[3045 3045load]</t>
  </si>
  <si>
    <t>Buses=[3051 3051load]</t>
  </si>
  <si>
    <t>Buses=[3001 3001load]</t>
  </si>
  <si>
    <t>Buses=[3097 3097load]</t>
  </si>
  <si>
    <t>Buses=[3101 3101load]</t>
  </si>
  <si>
    <t>Buses=[3107 3107load]</t>
  </si>
  <si>
    <t>Buses=[3118 3118load]</t>
  </si>
  <si>
    <t>Buses=[3069 3069load]</t>
  </si>
  <si>
    <t>Buses=[3122 3122load]</t>
  </si>
  <si>
    <t>Buses=[3119 3119load]</t>
  </si>
  <si>
    <t>Buses=[3137 3137load]</t>
  </si>
  <si>
    <t>Buses=[3133 3133load]</t>
  </si>
  <si>
    <t>Buses=[3151 3151load]</t>
  </si>
  <si>
    <t>Buses=[3163 3163load]</t>
  </si>
  <si>
    <t>Buses=[3173 3173load]</t>
  </si>
  <si>
    <t>Buses=[3177 3177load]</t>
  </si>
  <si>
    <t>Buses=[3199 3199load]</t>
  </si>
  <si>
    <t>Buses=[3182 3182load]</t>
  </si>
  <si>
    <t>Buses=[3189 3189load]</t>
  </si>
  <si>
    <t>Buses=[3191 3191load]</t>
  </si>
  <si>
    <t>Buses=[2185 2185load]</t>
  </si>
  <si>
    <t>Buses=[2056 2056load]</t>
  </si>
  <si>
    <t>Buses=[2059 2059load]</t>
  </si>
  <si>
    <t>Buses=[2037 2037load]</t>
  </si>
  <si>
    <t>Buses=[2048 2048load]</t>
  </si>
  <si>
    <t>Buses=[2051 2051load]</t>
  </si>
  <si>
    <t>Buses=[2064 2064load]</t>
  </si>
  <si>
    <t>Buses=[2070 2070load]</t>
  </si>
  <si>
    <t>Buses=[2081 2081load]</t>
  </si>
  <si>
    <t>Buses=[2087 2087load]</t>
  </si>
  <si>
    <t>Buses=[2098 2098load]</t>
  </si>
  <si>
    <t>Buses=[2121 2121load]</t>
  </si>
  <si>
    <t>Buses=[2140 2140load]</t>
  </si>
  <si>
    <t>Buses=[2146 2146load]</t>
  </si>
  <si>
    <t>Buses=[2147 2147load]</t>
  </si>
  <si>
    <t>Buses=[2152 2152load]</t>
  </si>
  <si>
    <t>Buses=[2155 2155load]</t>
  </si>
  <si>
    <t>Buses=[2166 2166load]</t>
  </si>
  <si>
    <t>Buses=[2162 2162load]</t>
  </si>
  <si>
    <t>Buses=[2165 2165load]</t>
  </si>
  <si>
    <t>Buses=[2175 2175load]</t>
  </si>
  <si>
    <t>Buses=[2177 2177load]</t>
  </si>
  <si>
    <t>Buses=[2184 2184load]</t>
  </si>
  <si>
    <t>Buses=[2111 2111load]</t>
  </si>
  <si>
    <t>Buses=[11022 11022load]</t>
  </si>
  <si>
    <t>Buses=[11002 11002load]</t>
  </si>
  <si>
    <t>Buses=[11093 11093load]</t>
  </si>
  <si>
    <t>Buses=[11103 11103load]</t>
  </si>
  <si>
    <t>Buses=[11110 11110load]</t>
  </si>
  <si>
    <t>Buses=[11054 11054load]</t>
  </si>
  <si>
    <t>Buses=[11049 11049load]</t>
  </si>
  <si>
    <t>Buses=[11047 11047load]</t>
  </si>
  <si>
    <t>Buses=[11041 11041load]</t>
  </si>
  <si>
    <t>Buses=[11026 11026load]</t>
  </si>
  <si>
    <t>Buses=[11003 11003load]</t>
  </si>
  <si>
    <t>Buses=[11152 11152load]</t>
  </si>
  <si>
    <t>Buses=[11131 11131load]</t>
  </si>
  <si>
    <t>Buses=[11182 11182load]</t>
  </si>
  <si>
    <t>Buses=[11163 11163load]</t>
  </si>
  <si>
    <t>Buses=[11123 11123load]</t>
  </si>
  <si>
    <t>Buses=[11171 11171load]</t>
  </si>
  <si>
    <t>Buses=[11178 11178load]</t>
  </si>
  <si>
    <t>Buses=[11112 11112load]</t>
  </si>
  <si>
    <t>Buses=[11118 11118load]</t>
  </si>
  <si>
    <t>Buses=[11121 11121load]</t>
  </si>
  <si>
    <t>Buses=[11062 11062load]</t>
  </si>
  <si>
    <t>Buses=[1076 1076load]</t>
  </si>
  <si>
    <t>Buses=[1115 1115load]</t>
  </si>
  <si>
    <t>Buses=[1113 1113load]</t>
  </si>
  <si>
    <t>Buses=[1066 1066load]</t>
  </si>
  <si>
    <t>Buses=[1055 1055load]</t>
  </si>
  <si>
    <t>Buses=[1045 1045load]</t>
  </si>
  <si>
    <t>Buses=[1039 1039load]</t>
  </si>
  <si>
    <t>Buses=[1037 1037load]</t>
  </si>
  <si>
    <t>Buses=[1078 1078load]</t>
  </si>
  <si>
    <t>Buses=[1085 1085load]</t>
  </si>
  <si>
    <t>Buses=[1093 1093load]</t>
  </si>
  <si>
    <t>Buses=[1216 1216load]</t>
  </si>
  <si>
    <t>Buses=[1095 1095load]</t>
  </si>
  <si>
    <t>Buses=[1102 1102load]</t>
  </si>
  <si>
    <t>Buses=[1117 1117load]</t>
  </si>
  <si>
    <t>Buses=[1130 1130load]</t>
  </si>
  <si>
    <t>Buses=[1127 1127load]</t>
  </si>
  <si>
    <t>Buses=[1146 1146load]</t>
  </si>
  <si>
    <t>Buses=[1139 1139load]</t>
  </si>
  <si>
    <t>Buses=[1148 1148load]</t>
  </si>
  <si>
    <t>Buses=[1215 1215load]</t>
  </si>
  <si>
    <t>Buses=[1156 1156load]</t>
  </si>
  <si>
    <t>Buses=[1178 1178load]</t>
  </si>
  <si>
    <t>Buses=[1185 1185load]</t>
  </si>
  <si>
    <t>Buses=[1191 1191load]</t>
  </si>
  <si>
    <t>Buses=[1209 1209load]</t>
  </si>
  <si>
    <t>Buses=[1211 1211load]</t>
  </si>
  <si>
    <t>Buses=[1214 1214load]</t>
  </si>
  <si>
    <t>Buses=[10103 10103load]</t>
  </si>
  <si>
    <t>Buses=[10197 10197load]</t>
  </si>
  <si>
    <t>Buses=[10223 10223load]</t>
  </si>
  <si>
    <t>Buses=[10113 10113load]</t>
  </si>
  <si>
    <t>Buses=[10126 10126load]</t>
  </si>
  <si>
    <t>Buses=[10136 10136load]</t>
  </si>
  <si>
    <t>Buses=[10250 10250load]</t>
  </si>
  <si>
    <t>Buses=[10140 10140load]</t>
  </si>
  <si>
    <t>Buses=[10139 10139load]</t>
  </si>
  <si>
    <t>Buses=[10142 10142load]</t>
  </si>
  <si>
    <t>Buses=[10147 10147load]</t>
  </si>
  <si>
    <t>Buses=[10240 10240load]</t>
  </si>
  <si>
    <t>Buses=[10237 10237load]</t>
  </si>
  <si>
    <t>Buses=[10229 10229load]</t>
  </si>
  <si>
    <t>Buses=[10178 10178load]</t>
  </si>
  <si>
    <t>Buses=[10183 10183load]</t>
  </si>
  <si>
    <t>Buses=[10190 10190load]</t>
  </si>
  <si>
    <t>Buses=[10166 10166load]</t>
  </si>
  <si>
    <t>Buses=[10249 10249load]</t>
  </si>
  <si>
    <t>Buses=[10241 10241load]</t>
  </si>
  <si>
    <t>Buses=[10224 10224load]</t>
  </si>
  <si>
    <t>Code</t>
  </si>
  <si>
    <t>Transformer.ICH_5032</t>
  </si>
  <si>
    <t>Transformer.ICH_5028</t>
  </si>
  <si>
    <t>Transformer.IM1_6011</t>
  </si>
  <si>
    <t>Transformer.IM1_6018</t>
  </si>
  <si>
    <t>Transformer.IM1_6073</t>
  </si>
  <si>
    <t>Transformer.IM1_6038</t>
  </si>
  <si>
    <t>Transformer.IM1_6045</t>
  </si>
  <si>
    <t>Transformer.IM1_6035</t>
  </si>
  <si>
    <t>Transformer.IM1_6051</t>
  </si>
  <si>
    <t>Transformer.IM1_6123</t>
  </si>
  <si>
    <t>Transformer.IM1_6001</t>
  </si>
  <si>
    <t>Transformer.IM1_6092</t>
  </si>
  <si>
    <t>Transformer.IM1_6104</t>
  </si>
  <si>
    <t>Transformer.IM1_6003</t>
  </si>
  <si>
    <t>Transformer.IM1_6099</t>
  </si>
  <si>
    <t>Transformer.IM1_6005</t>
  </si>
  <si>
    <t>Transformer.IM1_6112</t>
  </si>
  <si>
    <t>Transformer.IM1_6120</t>
  </si>
  <si>
    <t>Transformer.IM1_6117</t>
  </si>
  <si>
    <t>Transformer.IM1_6082</t>
  </si>
  <si>
    <t>Transformer.IM1_6007</t>
  </si>
  <si>
    <t>Transformer.IM1_6079</t>
  </si>
  <si>
    <t>Transformer.IM1_6076</t>
  </si>
  <si>
    <t>Transformer.IM1_6129</t>
  </si>
  <si>
    <t>Transformer.IM1_6127</t>
  </si>
  <si>
    <t>Transformer.IM1_6125</t>
  </si>
  <si>
    <t>Transformer.IM1_6083</t>
  </si>
  <si>
    <t>Transformer.IM1_6109</t>
  </si>
  <si>
    <t>Transformer.IM1_6008</t>
  </si>
  <si>
    <t>Transformer.IM2_7062</t>
  </si>
  <si>
    <t>Transformer.KOT_8038</t>
  </si>
  <si>
    <t>Transformer.KOT_8034</t>
  </si>
  <si>
    <t>Transformer.KOT_8009</t>
  </si>
  <si>
    <t>Transformer.KOT_8162</t>
  </si>
  <si>
    <t>Transformer.KOT_8164</t>
  </si>
  <si>
    <t>Transformer.KOT_8182</t>
  </si>
  <si>
    <t>Transformer.KOT_8193</t>
  </si>
  <si>
    <t>Transformer.KOT_8160</t>
  </si>
  <si>
    <t>Transformer.KOT_8356</t>
  </si>
  <si>
    <t>Transformer.KOT_8358</t>
  </si>
  <si>
    <t>Transformer.KOT_8136</t>
  </si>
  <si>
    <t>Transformer.KOT_8149</t>
  </si>
  <si>
    <t>Transformer.KOT_8152</t>
  </si>
  <si>
    <t>Transformer.KOT_8225</t>
  </si>
  <si>
    <t>Transformer.KOT_8223</t>
  </si>
  <si>
    <t>Transformer.KOT_8209</t>
  </si>
  <si>
    <t>Transformer.KOT_8201</t>
  </si>
  <si>
    <t>Transformer.KOT_8335</t>
  </si>
  <si>
    <t>Transformer.KOT_8333</t>
  </si>
  <si>
    <t>Transformer.KOT_8295</t>
  </si>
  <si>
    <t>Transformer.KOT_8293</t>
  </si>
  <si>
    <t>Transformer.KOT_8261</t>
  </si>
  <si>
    <t>Transformer.KOT_8273</t>
  </si>
  <si>
    <t>Transformer.KOT_8355</t>
  </si>
  <si>
    <t>Transformer.KOT_8344</t>
  </si>
  <si>
    <t>Transformer.KOT_8274</t>
  </si>
  <si>
    <t>Transformer.KOT_8296</t>
  </si>
  <si>
    <t>Transformer.KOT_8306</t>
  </si>
  <si>
    <t>Transformer.KOT_8310</t>
  </si>
  <si>
    <t>Transformer.KOT_8087</t>
  </si>
  <si>
    <t>Transformer.KOT_8359</t>
  </si>
  <si>
    <t>Transformer.KOT_8080</t>
  </si>
  <si>
    <t>Transformer.KOT_8106</t>
  </si>
  <si>
    <t>Transformer.KOT_8113</t>
  </si>
  <si>
    <t>Transformer.KOT_8116</t>
  </si>
  <si>
    <t>Transformer.KOT_8103</t>
  </si>
  <si>
    <t>Transformer.KOT_8097</t>
  </si>
  <si>
    <t>Transformer.KOT_8089</t>
  </si>
  <si>
    <t>Transformer.KOT_8123</t>
  </si>
  <si>
    <t>Transformer.LUB_9417</t>
  </si>
  <si>
    <t>Transformer.LUB_9407</t>
  </si>
  <si>
    <t>Transformer.LUB_9004</t>
  </si>
  <si>
    <t>Transformer.LUB_9080</t>
  </si>
  <si>
    <t>Transformer.LUB_9341</t>
  </si>
  <si>
    <t>Transformer.LUB_9002</t>
  </si>
  <si>
    <t>Transformer.LUB_9330</t>
  </si>
  <si>
    <t>Transformer.LUB_9328</t>
  </si>
  <si>
    <t>Transformer.LUB_9327</t>
  </si>
  <si>
    <t>Transformer.LUB_9331</t>
  </si>
  <si>
    <t>Transformer.LUB_9348</t>
  </si>
  <si>
    <t>Transformer.LUB_9343</t>
  </si>
  <si>
    <t>Transformer.LUB_9109</t>
  </si>
  <si>
    <t>Transformer.LUB_9005</t>
  </si>
  <si>
    <t>Transformer.LUB_9421</t>
  </si>
  <si>
    <t>Transformer.LUB_9007</t>
  </si>
  <si>
    <t>Transformer.LUB_9387</t>
  </si>
  <si>
    <t>Transformer.LUB_9385</t>
  </si>
  <si>
    <t>Transformer.LUB_9008</t>
  </si>
  <si>
    <t>Transformer.LUB_9384</t>
  </si>
  <si>
    <t>Transformer.LUB_9003</t>
  </si>
  <si>
    <t>Transformer.LUB_9380</t>
  </si>
  <si>
    <t>Transformer.LUB_9393</t>
  </si>
  <si>
    <t>Transformer.LUB_9399</t>
  </si>
  <si>
    <t>Transformer.LUB_9404</t>
  </si>
  <si>
    <t>Transformer.LUB_9406</t>
  </si>
  <si>
    <t>Transformer.LUB_9321</t>
  </si>
  <si>
    <t>Transformer.LUB_9497</t>
  </si>
  <si>
    <t>Transformer.LUB_9496</t>
  </si>
  <si>
    <t>Transformer.LUB_9232</t>
  </si>
  <si>
    <t>Transformer.LUB_9214</t>
  </si>
  <si>
    <t>Transformer.LUB_9009</t>
  </si>
  <si>
    <t>Transformer.LUB_9190</t>
  </si>
  <si>
    <t>Transformer.LUB_9186</t>
  </si>
  <si>
    <t>Transformer.LUB_9179</t>
  </si>
  <si>
    <t>Transformer.LUB_9173</t>
  </si>
  <si>
    <t>Transformer.LUB_9158</t>
  </si>
  <si>
    <t>Transformer.LUB_9150</t>
  </si>
  <si>
    <t>Transformer.LUB_9011</t>
  </si>
  <si>
    <t>Transformer.LUB_9013</t>
  </si>
  <si>
    <t>Transformer.LUB_9240</t>
  </si>
  <si>
    <t>Transformer.LUB_9244</t>
  </si>
  <si>
    <t>Transformer.LUB_9248</t>
  </si>
  <si>
    <t>Transformer.LUB_9137</t>
  </si>
  <si>
    <t>Transformer.LUB_9238</t>
  </si>
  <si>
    <t>Transformer.LUB_9422</t>
  </si>
  <si>
    <t>Transformer.LUB_9423</t>
  </si>
  <si>
    <t>Transformer.LUB_9424</t>
  </si>
  <si>
    <t>Transformer.LUB_9428</t>
  </si>
  <si>
    <t>Transformer.LUB_9431</t>
  </si>
  <si>
    <t>Transformer.LUB_9433</t>
  </si>
  <si>
    <t>Transformer.LUB_9253</t>
  </si>
  <si>
    <t>Transformer.LUB_9270</t>
  </si>
  <si>
    <t>Transformer.LUB_9263</t>
  </si>
  <si>
    <t>Transformer.LUB_9269</t>
  </si>
  <si>
    <t>Transformer.LUB_9274</t>
  </si>
  <si>
    <t>Transformer.LUB_9287</t>
  </si>
  <si>
    <t>Transformer.LUB_9283</t>
  </si>
  <si>
    <t>Transformer.LUB_9288</t>
  </si>
  <si>
    <t>Transformer.LUB_9289</t>
  </si>
  <si>
    <t>Transformer.LUB_9300</t>
  </si>
  <si>
    <t>Transformer.LUB_9445</t>
  </si>
  <si>
    <t>Transformer.LUB_9015</t>
  </si>
  <si>
    <t>Transformer.LUB_9440</t>
  </si>
  <si>
    <t>Transformer.LUB_9450</t>
  </si>
  <si>
    <t>Transformer.LUB_9016</t>
  </si>
  <si>
    <t>Transformer.LUB_9452</t>
  </si>
  <si>
    <t>Transformer.LUB_9462</t>
  </si>
  <si>
    <t>Transformer.LUB_9473</t>
  </si>
  <si>
    <t>Transformer.LUB_9467</t>
  </si>
  <si>
    <t>Transformer.LUB_9465</t>
  </si>
  <si>
    <t>Transformer.LUB_9017</t>
  </si>
  <si>
    <t>Transformer.LUB_9477</t>
  </si>
  <si>
    <t>Transformer.LUB_9018</t>
  </si>
  <si>
    <t>Transformer.LUB_9019</t>
  </si>
  <si>
    <t>Transformer.LUB_9021</t>
  </si>
  <si>
    <t>Transformer.LUB_9022</t>
  </si>
  <si>
    <t>Transformer.LUB_9398</t>
  </si>
  <si>
    <t>Transformer.LUB_9024</t>
  </si>
  <si>
    <t>Transformer.LUB_9351</t>
  </si>
  <si>
    <t>Transformer.LUB_9482</t>
  </si>
  <si>
    <t>Transformer.LUB_9484</t>
  </si>
  <si>
    <t>Transformer.LUB_9487</t>
  </si>
  <si>
    <t>Transformer.LUB_9494</t>
  </si>
  <si>
    <t>Transformer.LUB_9490</t>
  </si>
  <si>
    <t>Transformer.LUB_9304</t>
  </si>
  <si>
    <t>Transformer.LUB_9306</t>
  </si>
  <si>
    <t>Transformer.LUB_9317</t>
  </si>
  <si>
    <t>Transformer.GOT_4045</t>
  </si>
  <si>
    <t>Transformer.GOT_4056</t>
  </si>
  <si>
    <t>Transformer.GOT_4061</t>
  </si>
  <si>
    <t>Transformer.GOT_4069</t>
  </si>
  <si>
    <t>Transformer.GOT_4072</t>
  </si>
  <si>
    <t>Transformer.GOT_4081</t>
  </si>
  <si>
    <t>Transformer.GOT_4109</t>
  </si>
  <si>
    <t>Transformer.GOT_4106</t>
  </si>
  <si>
    <t>Transformer.GOT_4115</t>
  </si>
  <si>
    <t>Transformer.GOT_4101</t>
  </si>
  <si>
    <t>Transformer.GOT_4092</t>
  </si>
  <si>
    <t>Transformer.GOT_4143</t>
  </si>
  <si>
    <t>Transformer.GOT_4144</t>
  </si>
  <si>
    <t>Transformer.GOT_4147</t>
  </si>
  <si>
    <t>Transformer.GOT_4085</t>
  </si>
  <si>
    <t>Transformer.GOT_4052</t>
  </si>
  <si>
    <t>Transformer.GOT_4058</t>
  </si>
  <si>
    <t>Transformer.GOT_4065</t>
  </si>
  <si>
    <t>Transformer.GOT_4140</t>
  </si>
  <si>
    <t>Transformer.DHO_3026</t>
  </si>
  <si>
    <t>Transformer.DHO_3039</t>
  </si>
  <si>
    <t>Transformer.DHO_3095</t>
  </si>
  <si>
    <t>Transformer.DHO_3045</t>
  </si>
  <si>
    <t>Transformer.DHO_3051</t>
  </si>
  <si>
    <t>Transformer.DHO_3001</t>
  </si>
  <si>
    <t>Transformer.DHO_3097</t>
  </si>
  <si>
    <t>Transformer.DHO_3101</t>
  </si>
  <si>
    <t>Transformer.DHO_3107</t>
  </si>
  <si>
    <t>Transformer.DHO_3118</t>
  </si>
  <si>
    <t>Transformer.DHO_3069</t>
  </si>
  <si>
    <t>Transformer.DHO_3122</t>
  </si>
  <si>
    <t>Transformer.DHO_3119</t>
  </si>
  <si>
    <t>Transformer.DHO_3137</t>
  </si>
  <si>
    <t>Transformer.DHO_3133</t>
  </si>
  <si>
    <t>Transformer.DHO_3151</t>
  </si>
  <si>
    <t>Transformer.DHO_3163</t>
  </si>
  <si>
    <t>Transformer.DHO_3173</t>
  </si>
  <si>
    <t>Transformer.DHO_3177</t>
  </si>
  <si>
    <t>Transformer.DHO_3199</t>
  </si>
  <si>
    <t>Transformer.DHO_3182</t>
  </si>
  <si>
    <t>Transformer.DHO_3189</t>
  </si>
  <si>
    <t>Transformer.DHO_3191</t>
  </si>
  <si>
    <t>Transformer.BAN_2185</t>
  </si>
  <si>
    <t>Transformer.BAN_2056</t>
  </si>
  <si>
    <t>Transformer.BAN_2059</t>
  </si>
  <si>
    <t>Transformer.BAN_2037</t>
  </si>
  <si>
    <t>Transformer.BAN_2048</t>
  </si>
  <si>
    <t>Transformer.BAN_2051</t>
  </si>
  <si>
    <t>Transformer.BAN_2064</t>
  </si>
  <si>
    <t>Transformer.BAN_2070</t>
  </si>
  <si>
    <t>Transformer.BAN_2081</t>
  </si>
  <si>
    <t>Transformer.BAN_2087</t>
  </si>
  <si>
    <t>Transformer.BAN_2098</t>
  </si>
  <si>
    <t>Transformer.BAN_2121</t>
  </si>
  <si>
    <t>Transformer.BAN_2140</t>
  </si>
  <si>
    <t>Transformer.BAN_2146</t>
  </si>
  <si>
    <t>Transformer.BAN_2147</t>
  </si>
  <si>
    <t>Transformer.BAN_2152</t>
  </si>
  <si>
    <t>Transformer.BAN_2155</t>
  </si>
  <si>
    <t>Transformer.BAN_2166</t>
  </si>
  <si>
    <t>Transformer.BAN_2162</t>
  </si>
  <si>
    <t>Transformer.BAN_2165</t>
  </si>
  <si>
    <t>Transformer.BAN_2175</t>
  </si>
  <si>
    <t>Transformer.BAN_2177</t>
  </si>
  <si>
    <t>Transformer.BAN_2184</t>
  </si>
  <si>
    <t>Transformer.BAN_2111</t>
  </si>
  <si>
    <t>Transformer.SAN_11022</t>
  </si>
  <si>
    <t>Transformer.SAN_11002</t>
  </si>
  <si>
    <t>Transformer.SAN_11093</t>
  </si>
  <si>
    <t>Transformer.SAN_11103</t>
  </si>
  <si>
    <t>Transformer.SAN_11110</t>
  </si>
  <si>
    <t>Transformer.SAN_11054</t>
  </si>
  <si>
    <t>Transformer.SAN_11049</t>
  </si>
  <si>
    <t>Transformer.SAN_11047</t>
  </si>
  <si>
    <t>Transformer.SAN_11041</t>
  </si>
  <si>
    <t>Transformer.SAN_11026</t>
  </si>
  <si>
    <t>Transformer.SAN_11003</t>
  </si>
  <si>
    <t>Transformer.SAN_11152</t>
  </si>
  <si>
    <t>Transformer.SAN_11131</t>
  </si>
  <si>
    <t>Transformer.SAN_11182</t>
  </si>
  <si>
    <t>Transformer.SAN_11163</t>
  </si>
  <si>
    <t>Transformer.SAN_11123</t>
  </si>
  <si>
    <t>Transformer.SAN_11171</t>
  </si>
  <si>
    <t>Transformer.SAN_11178</t>
  </si>
  <si>
    <t>Transformer.SAN_11112</t>
  </si>
  <si>
    <t>Transformer.SAN_11118</t>
  </si>
  <si>
    <t>Transformer.SAN_11121</t>
  </si>
  <si>
    <t>Transformer.SAN_11062</t>
  </si>
  <si>
    <t>Transformer.BAG_1076</t>
  </si>
  <si>
    <t>Transformer.BAG_1115</t>
  </si>
  <si>
    <t>Transformer.BAG_1113</t>
  </si>
  <si>
    <t>Transformer.BAG_1066</t>
  </si>
  <si>
    <t>Transformer.BAG_1055</t>
  </si>
  <si>
    <t>Transformer.BAG_1045</t>
  </si>
  <si>
    <t>Transformer.BAG_1039</t>
  </si>
  <si>
    <t>Transformer.BAG_1037</t>
  </si>
  <si>
    <t>Transformer.BAG_1078</t>
  </si>
  <si>
    <t>Transformer.BAG_1085</t>
  </si>
  <si>
    <t>Transformer.BAG_1093</t>
  </si>
  <si>
    <t>Transformer.BAG_1216</t>
  </si>
  <si>
    <t>Transformer.BAG_1095</t>
  </si>
  <si>
    <t>Transformer.BAG_1102</t>
  </si>
  <si>
    <t>Transformer.BAG_1117</t>
  </si>
  <si>
    <t>Transformer.BAG_1130</t>
  </si>
  <si>
    <t>Transformer.BAG_1127</t>
  </si>
  <si>
    <t>Transformer.BAG_1146</t>
  </si>
  <si>
    <t>Transformer.BAG_1139</t>
  </si>
  <si>
    <t>Transformer.BAG_1148</t>
  </si>
  <si>
    <t>Transformer.BAG_1215</t>
  </si>
  <si>
    <t>Transformer.BAG_1156</t>
  </si>
  <si>
    <t>Transformer.BAG_1178</t>
  </si>
  <si>
    <t>Transformer.BAG_1185</t>
  </si>
  <si>
    <t>Transformer.BAG_1191</t>
  </si>
  <si>
    <t>Transformer.BAG_1209</t>
  </si>
  <si>
    <t>Transformer.BAG_1211</t>
  </si>
  <si>
    <t>Transformer.BAG_1214</t>
  </si>
  <si>
    <t>Transformer.NEW_10103</t>
  </si>
  <si>
    <t>Transformer.NEW_10197</t>
  </si>
  <si>
    <t>Transformer.NEW_10223</t>
  </si>
  <si>
    <t>Transformer.NEW_10113</t>
  </si>
  <si>
    <t>Transformer.NEW_10126</t>
  </si>
  <si>
    <t>Transformer.NEW_10136</t>
  </si>
  <si>
    <t>Transformer.NEW_10250</t>
  </si>
  <si>
    <t>Transformer.NEW_10140</t>
  </si>
  <si>
    <t>Transformer.NEW_10139</t>
  </si>
  <si>
    <t>Transformer.NEW_10142</t>
  </si>
  <si>
    <t>Transformer.NEW_10147</t>
  </si>
  <si>
    <t>Transformer.NEW_10240</t>
  </si>
  <si>
    <t>Transformer.NEW_10237</t>
  </si>
  <si>
    <t>Transformer.NEW_10229</t>
  </si>
  <si>
    <t>Transformer.NEW_10178</t>
  </si>
  <si>
    <t>Transformer.NEW_10183</t>
  </si>
  <si>
    <t>Transformer.NEW_10190</t>
  </si>
  <si>
    <t>Transformer.NEW_10166</t>
  </si>
  <si>
    <t>Transformer.NEW_10249</t>
  </si>
  <si>
    <t>Transformer.NEW_10241</t>
  </si>
  <si>
    <t>Transformer.NEW_10224</t>
  </si>
  <si>
    <t>Additional buses after load side of transformer are modeled</t>
  </si>
  <si>
    <t>5032load</t>
  </si>
  <si>
    <t>5028load</t>
  </si>
  <si>
    <t>6011load</t>
  </si>
  <si>
    <t>6018load</t>
  </si>
  <si>
    <t>6073load</t>
  </si>
  <si>
    <t>6038load</t>
  </si>
  <si>
    <t>6045load</t>
  </si>
  <si>
    <t>6035load</t>
  </si>
  <si>
    <t>6051load</t>
  </si>
  <si>
    <t>6123load</t>
  </si>
  <si>
    <t>6001load</t>
  </si>
  <si>
    <t>6092load</t>
  </si>
  <si>
    <t>6104load</t>
  </si>
  <si>
    <t>6003load</t>
  </si>
  <si>
    <t>6099load</t>
  </si>
  <si>
    <t>6005load</t>
  </si>
  <si>
    <t>6112load</t>
  </si>
  <si>
    <t>6120load</t>
  </si>
  <si>
    <t>6117load</t>
  </si>
  <si>
    <t>6082load</t>
  </si>
  <si>
    <t>6007load</t>
  </si>
  <si>
    <t>6079load</t>
  </si>
  <si>
    <t>6076load</t>
  </si>
  <si>
    <t>6129load</t>
  </si>
  <si>
    <t>6127load</t>
  </si>
  <si>
    <t>6125load</t>
  </si>
  <si>
    <t>6083load</t>
  </si>
  <si>
    <t>6109load</t>
  </si>
  <si>
    <t>6008load</t>
  </si>
  <si>
    <t>7062load</t>
  </si>
  <si>
    <t>8038load</t>
  </si>
  <si>
    <t>8034load</t>
  </si>
  <si>
    <t>8009load</t>
  </si>
  <si>
    <t>8162load</t>
  </si>
  <si>
    <t>8164load</t>
  </si>
  <si>
    <t>8182load</t>
  </si>
  <si>
    <t>8193load</t>
  </si>
  <si>
    <t>8160load</t>
  </si>
  <si>
    <t>8356load</t>
  </si>
  <si>
    <t>8358load</t>
  </si>
  <si>
    <t>8136load</t>
  </si>
  <si>
    <t>8149load</t>
  </si>
  <si>
    <t>8152load</t>
  </si>
  <si>
    <t>8225load</t>
  </si>
  <si>
    <t>8223load</t>
  </si>
  <si>
    <t>8209load</t>
  </si>
  <si>
    <t>8201load</t>
  </si>
  <si>
    <t>8335load</t>
  </si>
  <si>
    <t>8333load</t>
  </si>
  <si>
    <t>8295load</t>
  </si>
  <si>
    <t>8293load</t>
  </si>
  <si>
    <t>8261load</t>
  </si>
  <si>
    <t>8273load</t>
  </si>
  <si>
    <t>8355load</t>
  </si>
  <si>
    <t>8344load</t>
  </si>
  <si>
    <t>8274load</t>
  </si>
  <si>
    <t>8296load</t>
  </si>
  <si>
    <t>8306load</t>
  </si>
  <si>
    <t>8310load</t>
  </si>
  <si>
    <t>8087load</t>
  </si>
  <si>
    <t>8359load</t>
  </si>
  <si>
    <t>8080load</t>
  </si>
  <si>
    <t>8106load</t>
  </si>
  <si>
    <t>8113load</t>
  </si>
  <si>
    <t>8116load</t>
  </si>
  <si>
    <t>8103load</t>
  </si>
  <si>
    <t>8097load</t>
  </si>
  <si>
    <t>8089load</t>
  </si>
  <si>
    <t>8123load</t>
  </si>
  <si>
    <t>9417load</t>
  </si>
  <si>
    <t>9407load</t>
  </si>
  <si>
    <t>9004load</t>
  </si>
  <si>
    <t>9080load</t>
  </si>
  <si>
    <t>9341load</t>
  </si>
  <si>
    <t>9002load</t>
  </si>
  <si>
    <t>9330load</t>
  </si>
  <si>
    <t>9328load</t>
  </si>
  <si>
    <t>9327load</t>
  </si>
  <si>
    <t>9331load</t>
  </si>
  <si>
    <t>9348load</t>
  </si>
  <si>
    <t>9343load</t>
  </si>
  <si>
    <t>9109load</t>
  </si>
  <si>
    <t>9005load</t>
  </si>
  <si>
    <t>9421load</t>
  </si>
  <si>
    <t>9007load</t>
  </si>
  <si>
    <t>9387load</t>
  </si>
  <si>
    <t>9385load</t>
  </si>
  <si>
    <t>9008load</t>
  </si>
  <si>
    <t>9384load</t>
  </si>
  <si>
    <t>9003load</t>
  </si>
  <si>
    <t>9380load</t>
  </si>
  <si>
    <t>9393load</t>
  </si>
  <si>
    <t>9399load</t>
  </si>
  <si>
    <t>9404load</t>
  </si>
  <si>
    <t>9406load</t>
  </si>
  <si>
    <t>9321load</t>
  </si>
  <si>
    <t>9497load</t>
  </si>
  <si>
    <t>9496load</t>
  </si>
  <si>
    <t>9232load</t>
  </si>
  <si>
    <t>9214load</t>
  </si>
  <si>
    <t>9009load</t>
  </si>
  <si>
    <t>9190load</t>
  </si>
  <si>
    <t>9186load</t>
  </si>
  <si>
    <t>9179load</t>
  </si>
  <si>
    <t>9173load</t>
  </si>
  <si>
    <t>9158load</t>
  </si>
  <si>
    <t>9150load</t>
  </si>
  <si>
    <t>9011load</t>
  </si>
  <si>
    <t>9013load</t>
  </si>
  <si>
    <t>9240load</t>
  </si>
  <si>
    <t>9244load</t>
  </si>
  <si>
    <t>9248load</t>
  </si>
  <si>
    <t>9137load</t>
  </si>
  <si>
    <t>9238load</t>
  </si>
  <si>
    <t>9422load</t>
  </si>
  <si>
    <t>9423load</t>
  </si>
  <si>
    <t>9424load</t>
  </si>
  <si>
    <t>9428load</t>
  </si>
  <si>
    <t>9431load</t>
  </si>
  <si>
    <t>9433load</t>
  </si>
  <si>
    <t>9253load</t>
  </si>
  <si>
    <t>9270load</t>
  </si>
  <si>
    <t>9263load</t>
  </si>
  <si>
    <t>9269load</t>
  </si>
  <si>
    <t>9274load</t>
  </si>
  <si>
    <t>9287load</t>
  </si>
  <si>
    <t>9283load</t>
  </si>
  <si>
    <t>9288load</t>
  </si>
  <si>
    <t>9289load</t>
  </si>
  <si>
    <t>9300load</t>
  </si>
  <si>
    <t>9445load</t>
  </si>
  <si>
    <t>9015load</t>
  </si>
  <si>
    <t>9440load</t>
  </si>
  <si>
    <t>9450load</t>
  </si>
  <si>
    <t>9016load</t>
  </si>
  <si>
    <t>9452load</t>
  </si>
  <si>
    <t>9462load</t>
  </si>
  <si>
    <t>9473load</t>
  </si>
  <si>
    <t>9467load</t>
  </si>
  <si>
    <t>9465load</t>
  </si>
  <si>
    <t>9017load</t>
  </si>
  <si>
    <t>9477load</t>
  </si>
  <si>
    <t>9018load</t>
  </si>
  <si>
    <t>9019load</t>
  </si>
  <si>
    <t>9021load</t>
  </si>
  <si>
    <t>9022load</t>
  </si>
  <si>
    <t>9024load</t>
  </si>
  <si>
    <t>9351load</t>
  </si>
  <si>
    <t>9482load</t>
  </si>
  <si>
    <t>9484load</t>
  </si>
  <si>
    <t>9487load</t>
  </si>
  <si>
    <t>9494load</t>
  </si>
  <si>
    <t>9490load</t>
  </si>
  <si>
    <t>9304load</t>
  </si>
  <si>
    <t>9306load</t>
  </si>
  <si>
    <t>9317load</t>
  </si>
  <si>
    <t>4045load</t>
  </si>
  <si>
    <t>4056load</t>
  </si>
  <si>
    <t>4061load</t>
  </si>
  <si>
    <t>4069load</t>
  </si>
  <si>
    <t>4072load</t>
  </si>
  <si>
    <t>4081load</t>
  </si>
  <si>
    <t>4109load</t>
  </si>
  <si>
    <t>4106load</t>
  </si>
  <si>
    <t>4115load</t>
  </si>
  <si>
    <t>4101load</t>
  </si>
  <si>
    <t>4092load</t>
  </si>
  <si>
    <t>4143load</t>
  </si>
  <si>
    <t>4144load</t>
  </si>
  <si>
    <t>4147load</t>
  </si>
  <si>
    <t>4085load</t>
  </si>
  <si>
    <t>4052load</t>
  </si>
  <si>
    <t>4058load</t>
  </si>
  <si>
    <t>4065load</t>
  </si>
  <si>
    <t>4140load</t>
  </si>
  <si>
    <t>3026load</t>
  </si>
  <si>
    <t>3039load</t>
  </si>
  <si>
    <t>3095load</t>
  </si>
  <si>
    <t>3045load</t>
  </si>
  <si>
    <t>3051load</t>
  </si>
  <si>
    <t>3001load</t>
  </si>
  <si>
    <t>3097load</t>
  </si>
  <si>
    <t>3101load</t>
  </si>
  <si>
    <t>3107load</t>
  </si>
  <si>
    <t>3118load</t>
  </si>
  <si>
    <t>3069load</t>
  </si>
  <si>
    <t>3122load</t>
  </si>
  <si>
    <t>3119load</t>
  </si>
  <si>
    <t>3137load</t>
  </si>
  <si>
    <t>3133load</t>
  </si>
  <si>
    <t>3151load</t>
  </si>
  <si>
    <t>3163load</t>
  </si>
  <si>
    <t>3173load</t>
  </si>
  <si>
    <t>3177load</t>
  </si>
  <si>
    <t>3199load</t>
  </si>
  <si>
    <t>3182load</t>
  </si>
  <si>
    <t>3189load</t>
  </si>
  <si>
    <t>3191load</t>
  </si>
  <si>
    <t>2185load</t>
  </si>
  <si>
    <t>2056load</t>
  </si>
  <si>
    <t>2059load</t>
  </si>
  <si>
    <t>2037load</t>
  </si>
  <si>
    <t>2048load</t>
  </si>
  <si>
    <t>2051load</t>
  </si>
  <si>
    <t>2064load</t>
  </si>
  <si>
    <t>2070load</t>
  </si>
  <si>
    <t>2081load</t>
  </si>
  <si>
    <t>2087load</t>
  </si>
  <si>
    <t>2098load</t>
  </si>
  <si>
    <t>2121load</t>
  </si>
  <si>
    <t>2140load</t>
  </si>
  <si>
    <t>2146load</t>
  </si>
  <si>
    <t>2147load</t>
  </si>
  <si>
    <t>2152load</t>
  </si>
  <si>
    <t>2155load</t>
  </si>
  <si>
    <t>2166load</t>
  </si>
  <si>
    <t>2162load</t>
  </si>
  <si>
    <t>2165load</t>
  </si>
  <si>
    <t>2175load</t>
  </si>
  <si>
    <t>2177load</t>
  </si>
  <si>
    <t>2184load</t>
  </si>
  <si>
    <t>2111load</t>
  </si>
  <si>
    <t>11022load</t>
  </si>
  <si>
    <t>11002load</t>
  </si>
  <si>
    <t>11093load</t>
  </si>
  <si>
    <t>11103load</t>
  </si>
  <si>
    <t>11110load</t>
  </si>
  <si>
    <t>11054load</t>
  </si>
  <si>
    <t>11049load</t>
  </si>
  <si>
    <t>11047load</t>
  </si>
  <si>
    <t>11041load</t>
  </si>
  <si>
    <t>11026load</t>
  </si>
  <si>
    <t>11003load</t>
  </si>
  <si>
    <t>11152load</t>
  </si>
  <si>
    <t>11131load</t>
  </si>
  <si>
    <t>11182load</t>
  </si>
  <si>
    <t>11163load</t>
  </si>
  <si>
    <t>11123load</t>
  </si>
  <si>
    <t>11171load</t>
  </si>
  <si>
    <t>11178load</t>
  </si>
  <si>
    <t>11112load</t>
  </si>
  <si>
    <t>11118load</t>
  </si>
  <si>
    <t>11121load</t>
  </si>
  <si>
    <t>11062load</t>
  </si>
  <si>
    <t>1076load</t>
  </si>
  <si>
    <t>1115load</t>
  </si>
  <si>
    <t>1113load</t>
  </si>
  <si>
    <t>1066load</t>
  </si>
  <si>
    <t>1055load</t>
  </si>
  <si>
    <t>1045load</t>
  </si>
  <si>
    <t>1039load</t>
  </si>
  <si>
    <t>1037load</t>
  </si>
  <si>
    <t>1078load</t>
  </si>
  <si>
    <t>1085load</t>
  </si>
  <si>
    <t>1093load</t>
  </si>
  <si>
    <t>1216load</t>
  </si>
  <si>
    <t>1095load</t>
  </si>
  <si>
    <t>1102load</t>
  </si>
  <si>
    <t>1117load</t>
  </si>
  <si>
    <t>1130load</t>
  </si>
  <si>
    <t>1127load</t>
  </si>
  <si>
    <t>1146load</t>
  </si>
  <si>
    <t>1139load</t>
  </si>
  <si>
    <t>1148load</t>
  </si>
  <si>
    <t>1215load</t>
  </si>
  <si>
    <t>1156load</t>
  </si>
  <si>
    <t>1178load</t>
  </si>
  <si>
    <t>1185load</t>
  </si>
  <si>
    <t>1191load</t>
  </si>
  <si>
    <t>1209load</t>
  </si>
  <si>
    <t>1211load</t>
  </si>
  <si>
    <t>1214load</t>
  </si>
  <si>
    <t>10103load</t>
  </si>
  <si>
    <t>10197load</t>
  </si>
  <si>
    <t>10223load</t>
  </si>
  <si>
    <t>10113load</t>
  </si>
  <si>
    <t>10126load</t>
  </si>
  <si>
    <t>10136load</t>
  </si>
  <si>
    <t>10250load</t>
  </si>
  <si>
    <t>10140load</t>
  </si>
  <si>
    <t>10139load</t>
  </si>
  <si>
    <t>10142load</t>
  </si>
  <si>
    <t>10147load</t>
  </si>
  <si>
    <t>10240load</t>
  </si>
  <si>
    <t>10237load</t>
  </si>
  <si>
    <t>10229load</t>
  </si>
  <si>
    <t>10178load</t>
  </si>
  <si>
    <t>10183load</t>
  </si>
  <si>
    <t>10190load</t>
  </si>
  <si>
    <t>10166load</t>
  </si>
  <si>
    <t>10249load</t>
  </si>
  <si>
    <t>10241load</t>
  </si>
  <si>
    <t>10224load</t>
  </si>
  <si>
    <t>Corresponding bus</t>
  </si>
  <si>
    <t>Shape</t>
  </si>
  <si>
    <t>9498load</t>
  </si>
  <si>
    <t>Load_Code</t>
  </si>
  <si>
    <t>Load Type</t>
  </si>
  <si>
    <t>Hospital</t>
  </si>
  <si>
    <t>Cinema</t>
  </si>
  <si>
    <t>Industrial</t>
  </si>
  <si>
    <t>Parliament</t>
  </si>
  <si>
    <t>Res_Com</t>
  </si>
  <si>
    <t>Residential</t>
  </si>
  <si>
    <t>Waste</t>
  </si>
  <si>
    <t>Oil Pump</t>
  </si>
  <si>
    <t>Water Supply</t>
  </si>
  <si>
    <t>Sports</t>
  </si>
  <si>
    <t>Commercial</t>
  </si>
  <si>
    <t>University</t>
  </si>
  <si>
    <t>School</t>
  </si>
  <si>
    <t>PF=0.95</t>
  </si>
  <si>
    <t>phases</t>
  </si>
  <si>
    <t>kV</t>
  </si>
  <si>
    <t>PF=0.9</t>
  </si>
  <si>
    <t>PF=0.10</t>
  </si>
  <si>
    <t>PF=0.11</t>
  </si>
  <si>
    <t>PF=0.12</t>
  </si>
  <si>
    <t>PF=0.13</t>
  </si>
  <si>
    <t>PF=0.14</t>
  </si>
  <si>
    <t>PF=0.15</t>
  </si>
  <si>
    <t>PF=0.16</t>
  </si>
  <si>
    <t>PF=0.17</t>
  </si>
  <si>
    <t>PF=0.18</t>
  </si>
  <si>
    <t>PF=0.19</t>
  </si>
  <si>
    <t>PF=0.20</t>
  </si>
  <si>
    <t>PF=0.21</t>
  </si>
  <si>
    <t>PF=0.22</t>
  </si>
  <si>
    <t>PF=0.23</t>
  </si>
  <si>
    <t>PF=0.24</t>
  </si>
  <si>
    <t>PF=0.25</t>
  </si>
  <si>
    <t>PF=0.26</t>
  </si>
  <si>
    <t>PF=0.27</t>
  </si>
  <si>
    <t>PF=0.28</t>
  </si>
  <si>
    <t>PF=0.29</t>
  </si>
  <si>
    <t>PF=0.30</t>
  </si>
  <si>
    <t>PF=0.31</t>
  </si>
  <si>
    <t>PF=0.32</t>
  </si>
  <si>
    <t>PF=0.33</t>
  </si>
  <si>
    <t>PF=0.34</t>
  </si>
  <si>
    <t>PF=0.35</t>
  </si>
  <si>
    <t>PF=0.36</t>
  </si>
  <si>
    <t>PF=0.37</t>
  </si>
  <si>
    <t>PF=0.38</t>
  </si>
  <si>
    <t>PF=0.39</t>
  </si>
  <si>
    <t>PF=0.40</t>
  </si>
  <si>
    <t>PF=0.41</t>
  </si>
  <si>
    <t>PF=0.42</t>
  </si>
  <si>
    <t>PF=0.43</t>
  </si>
  <si>
    <t>PF=0.44</t>
  </si>
  <si>
    <t>PF=0.45</t>
  </si>
  <si>
    <t>PF=0.46</t>
  </si>
  <si>
    <t>PF=0.47</t>
  </si>
  <si>
    <t>PF=0.48</t>
  </si>
  <si>
    <t>PF=0.49</t>
  </si>
  <si>
    <t>PF=0.50</t>
  </si>
  <si>
    <t>PF=0.51</t>
  </si>
  <si>
    <t>PF=0.52</t>
  </si>
  <si>
    <t>PF=0.53</t>
  </si>
  <si>
    <t>PF=0.54</t>
  </si>
  <si>
    <t>PF=0.55</t>
  </si>
  <si>
    <t>PF=0.56</t>
  </si>
  <si>
    <t>PF=0.57</t>
  </si>
  <si>
    <t>PF=0.58</t>
  </si>
  <si>
    <t>PF=0.59</t>
  </si>
  <si>
    <t>PF=0.60</t>
  </si>
  <si>
    <t>PF=0.61</t>
  </si>
  <si>
    <t>PF=0.62</t>
  </si>
  <si>
    <t>PF=0.63</t>
  </si>
  <si>
    <t>PF=0.64</t>
  </si>
  <si>
    <t>PF=0.65</t>
  </si>
  <si>
    <t>PF=0.66</t>
  </si>
  <si>
    <t>PF=0.67</t>
  </si>
  <si>
    <t>PF=0.68</t>
  </si>
  <si>
    <t>PF=0.69</t>
  </si>
  <si>
    <t>PF=0.70</t>
  </si>
  <si>
    <t>PF=0.71</t>
  </si>
  <si>
    <t>PF=0.72</t>
  </si>
  <si>
    <t>PF=0.73</t>
  </si>
  <si>
    <t>PF=0.74</t>
  </si>
  <si>
    <t>PF=0.75</t>
  </si>
  <si>
    <t>PF=0.76</t>
  </si>
  <si>
    <t>PF=0.77</t>
  </si>
  <si>
    <t>PF=0.78</t>
  </si>
  <si>
    <t>PF=0.79</t>
  </si>
  <si>
    <t>PF=0.80</t>
  </si>
  <si>
    <t>PF=0.81</t>
  </si>
  <si>
    <t>PF=0.82</t>
  </si>
  <si>
    <t>PF=0.83</t>
  </si>
  <si>
    <t>PF=0.84</t>
  </si>
  <si>
    <t>PF=0.85</t>
  </si>
  <si>
    <t>PF=0.86</t>
  </si>
  <si>
    <t>PF=0.87</t>
  </si>
  <si>
    <t>PF=0.88</t>
  </si>
  <si>
    <t>PF=0.89</t>
  </si>
  <si>
    <t>PF=0.90</t>
  </si>
  <si>
    <t>PF=0.91</t>
  </si>
  <si>
    <t>PF=0.92</t>
  </si>
  <si>
    <t>PF=0.93</t>
  </si>
  <si>
    <t>PF=0.94</t>
  </si>
  <si>
    <t>PF=0.96</t>
  </si>
  <si>
    <t>PF=0.97</t>
  </si>
  <si>
    <t>PF=0.98</t>
  </si>
  <si>
    <t>PF=0.99</t>
  </si>
  <si>
    <t>PF=0.100</t>
  </si>
  <si>
    <t>PF=0.101</t>
  </si>
  <si>
    <t>PF=0.102</t>
  </si>
  <si>
    <t>PF=0.103</t>
  </si>
  <si>
    <t>PF=0.104</t>
  </si>
  <si>
    <t>PF=0.105</t>
  </si>
  <si>
    <t>PF=0.106</t>
  </si>
  <si>
    <t>PF=0.107</t>
  </si>
  <si>
    <t>PF=0.108</t>
  </si>
  <si>
    <t>PF=0.109</t>
  </si>
  <si>
    <t>PF=0.110</t>
  </si>
  <si>
    <t>PF=0.111</t>
  </si>
  <si>
    <t>PF=0.112</t>
  </si>
  <si>
    <t>PF=0.113</t>
  </si>
  <si>
    <t>PF=0.114</t>
  </si>
  <si>
    <t>PF=0.115</t>
  </si>
  <si>
    <t>PF=0.116</t>
  </si>
  <si>
    <t>PF=0.117</t>
  </si>
  <si>
    <t>PF=0.118</t>
  </si>
  <si>
    <t>PF=0.119</t>
  </si>
  <si>
    <t>PF=0.120</t>
  </si>
  <si>
    <t>PF=0.121</t>
  </si>
  <si>
    <t>PF=0.122</t>
  </si>
  <si>
    <t>PF=0.123</t>
  </si>
  <si>
    <t>PF=0.124</t>
  </si>
  <si>
    <t>PF=0.125</t>
  </si>
  <si>
    <t>PF=0.126</t>
  </si>
  <si>
    <t>PF=0.127</t>
  </si>
  <si>
    <t>PF=0.128</t>
  </si>
  <si>
    <t>PF=0.129</t>
  </si>
  <si>
    <t>PF=0.130</t>
  </si>
  <si>
    <t>PF=0.131</t>
  </si>
  <si>
    <t>PF=0.132</t>
  </si>
  <si>
    <t>PF=0.133</t>
  </si>
  <si>
    <t>PF=0.134</t>
  </si>
  <si>
    <t>PF=0.135</t>
  </si>
  <si>
    <t>PF=0.136</t>
  </si>
  <si>
    <t>PF=0.137</t>
  </si>
  <si>
    <t>PF=0.138</t>
  </si>
  <si>
    <t>PF=0.139</t>
  </si>
  <si>
    <t>PF=0.140</t>
  </si>
  <si>
    <t>PF=0.141</t>
  </si>
  <si>
    <t>PF=0.142</t>
  </si>
  <si>
    <t>PF=0.143</t>
  </si>
  <si>
    <t>PF=0.144</t>
  </si>
  <si>
    <t>PF=0.145</t>
  </si>
  <si>
    <t>PF=0.146</t>
  </si>
  <si>
    <t>PF=0.147</t>
  </si>
  <si>
    <t>PF=0.148</t>
  </si>
  <si>
    <t>PF=0.149</t>
  </si>
  <si>
    <t>PF=0.150</t>
  </si>
  <si>
    <t>PF=0.151</t>
  </si>
  <si>
    <t>PF=0.152</t>
  </si>
  <si>
    <t>PF=0.153</t>
  </si>
  <si>
    <t>PF=0.154</t>
  </si>
  <si>
    <t>PF=0.155</t>
  </si>
  <si>
    <t>PF=0.156</t>
  </si>
  <si>
    <t>PF=0.157</t>
  </si>
  <si>
    <t>PF=0.158</t>
  </si>
  <si>
    <t>PF=0.159</t>
  </si>
  <si>
    <t>PF=0.160</t>
  </si>
  <si>
    <t>PF=0.161</t>
  </si>
  <si>
    <t>PF=0.162</t>
  </si>
  <si>
    <t>PF=0.163</t>
  </si>
  <si>
    <t>PF=0.164</t>
  </si>
  <si>
    <t>PF=0.165</t>
  </si>
  <si>
    <t>PF=0.166</t>
  </si>
  <si>
    <t>PF=0.167</t>
  </si>
  <si>
    <t>PF=0.168</t>
  </si>
  <si>
    <t>PF=0.169</t>
  </si>
  <si>
    <t>PF=0.170</t>
  </si>
  <si>
    <t>PF=0.171</t>
  </si>
  <si>
    <t>PF=0.172</t>
  </si>
  <si>
    <t>PF=0.173</t>
  </si>
  <si>
    <t>PF=0.174</t>
  </si>
  <si>
    <t>PF=0.175</t>
  </si>
  <si>
    <t>PF=0.176</t>
  </si>
  <si>
    <t>PF=0.177</t>
  </si>
  <si>
    <t>PF=0.178</t>
  </si>
  <si>
    <t>PF=0.179</t>
  </si>
  <si>
    <t>PF=0.180</t>
  </si>
  <si>
    <t>PF=0.181</t>
  </si>
  <si>
    <t>PF=0.182</t>
  </si>
  <si>
    <t>PF=0.183</t>
  </si>
  <si>
    <t>PF=0.184</t>
  </si>
  <si>
    <t>PF=0.185</t>
  </si>
  <si>
    <t>PF=0.186</t>
  </si>
  <si>
    <t>PF=0.187</t>
  </si>
  <si>
    <t>PF=0.188</t>
  </si>
  <si>
    <t>PF=0.189</t>
  </si>
  <si>
    <t>PF=0.190</t>
  </si>
  <si>
    <t>PF=0.191</t>
  </si>
  <si>
    <t>PF=0.192</t>
  </si>
  <si>
    <t>PF=0.193</t>
  </si>
  <si>
    <t>PF=0.194</t>
  </si>
  <si>
    <t>PF=0.195</t>
  </si>
  <si>
    <t>PF=0.196</t>
  </si>
  <si>
    <t>PF=0.197</t>
  </si>
  <si>
    <t>PF=0.198</t>
  </si>
  <si>
    <t>PF=0.199</t>
  </si>
  <si>
    <t>PF=0.200</t>
  </si>
  <si>
    <t>PF=0.201</t>
  </si>
  <si>
    <t>PF=0.202</t>
  </si>
  <si>
    <t>PF=0.203</t>
  </si>
  <si>
    <t>PF=0.204</t>
  </si>
  <si>
    <t>PF=0.205</t>
  </si>
  <si>
    <t>PF=0.206</t>
  </si>
  <si>
    <t>PF=0.207</t>
  </si>
  <si>
    <t>PF=0.208</t>
  </si>
  <si>
    <t>PF=0.209</t>
  </si>
  <si>
    <t>PF=0.210</t>
  </si>
  <si>
    <t>PF=0.211</t>
  </si>
  <si>
    <t>PF=0.212</t>
  </si>
  <si>
    <t>PF=0.213</t>
  </si>
  <si>
    <t>PF=0.214</t>
  </si>
  <si>
    <t>PF=0.215</t>
  </si>
  <si>
    <t>PF=0.216</t>
  </si>
  <si>
    <t>PF=0.217</t>
  </si>
  <si>
    <t>PF=0.218</t>
  </si>
  <si>
    <t>PF=0.219</t>
  </si>
  <si>
    <t>PF=0.220</t>
  </si>
  <si>
    <t>PF=0.221</t>
  </si>
  <si>
    <t>PF=0.222</t>
  </si>
  <si>
    <t>PF=0.223</t>
  </si>
  <si>
    <t>PF=0.224</t>
  </si>
  <si>
    <t>PF=0.225</t>
  </si>
  <si>
    <t>PF=0.226</t>
  </si>
  <si>
    <t>PF=0.227</t>
  </si>
  <si>
    <t>PF=0.228</t>
  </si>
  <si>
    <t>PF=0.229</t>
  </si>
  <si>
    <t>PF=0.230</t>
  </si>
  <si>
    <t>PF=0.231</t>
  </si>
  <si>
    <t>PF=0.232</t>
  </si>
  <si>
    <t>PF=0.233</t>
  </si>
  <si>
    <t>PF=0.234</t>
  </si>
  <si>
    <t>PF=0.235</t>
  </si>
  <si>
    <t>PF=0.236</t>
  </si>
  <si>
    <t>PF=0.237</t>
  </si>
  <si>
    <t>PF=0.238</t>
  </si>
  <si>
    <t>PF=0.239</t>
  </si>
  <si>
    <t>PF=0.240</t>
  </si>
  <si>
    <t>PF=0.241</t>
  </si>
  <si>
    <t>PF=0.242</t>
  </si>
  <si>
    <t>PF=0.243</t>
  </si>
  <si>
    <t>PF=0.244</t>
  </si>
  <si>
    <t>PF=0.245</t>
  </si>
  <si>
    <t>PF=0.246</t>
  </si>
  <si>
    <t>PF=0.247</t>
  </si>
  <si>
    <t>PF=0.248</t>
  </si>
  <si>
    <t>PF=0.249</t>
  </si>
  <si>
    <t>PF=0.250</t>
  </si>
  <si>
    <t>PF=0.251</t>
  </si>
  <si>
    <t>PF=0.252</t>
  </si>
  <si>
    <t>PF=0.253</t>
  </si>
  <si>
    <t>PF=0.254</t>
  </si>
  <si>
    <t>PF=0.255</t>
  </si>
  <si>
    <t>PF=0.256</t>
  </si>
  <si>
    <t>PF=0.257</t>
  </si>
  <si>
    <t>PF=0.258</t>
  </si>
  <si>
    <t>PF=0.259</t>
  </si>
  <si>
    <t>PF=0.260</t>
  </si>
  <si>
    <t>PF=0.261</t>
  </si>
  <si>
    <t>PF=0.262</t>
  </si>
  <si>
    <t>PF=0.263</t>
  </si>
  <si>
    <t>PF=0.264</t>
  </si>
  <si>
    <t>PF=0.265</t>
  </si>
  <si>
    <t>PF=0.266</t>
  </si>
  <si>
    <t>PF=0.267</t>
  </si>
  <si>
    <t>PF=0.268</t>
  </si>
  <si>
    <t>PF=0.269</t>
  </si>
  <si>
    <t>PF=0.270</t>
  </si>
  <si>
    <t>PF=0.271</t>
  </si>
  <si>
    <t>PF=0.272</t>
  </si>
  <si>
    <t>PF=0.273</t>
  </si>
  <si>
    <t>PF=0.274</t>
  </si>
  <si>
    <t>PF=0.275</t>
  </si>
  <si>
    <t>PF=0.276</t>
  </si>
  <si>
    <t>PF=0.277</t>
  </si>
  <si>
    <t>PF=0.278</t>
  </si>
  <si>
    <t>PF=0.279</t>
  </si>
  <si>
    <t>PF=0.280</t>
  </si>
  <si>
    <t>PF=0.281</t>
  </si>
  <si>
    <t>PF=0.282</t>
  </si>
  <si>
    <t>PF=0.283</t>
  </si>
  <si>
    <t>PF=0.284</t>
  </si>
  <si>
    <t>PF=0.285</t>
  </si>
  <si>
    <t>PF=0.286</t>
  </si>
  <si>
    <t>PF=0.287</t>
  </si>
  <si>
    <t>PF=0.288</t>
  </si>
  <si>
    <t>PF=0.289</t>
  </si>
  <si>
    <t>PF=0.290</t>
  </si>
  <si>
    <t>PF=0.291</t>
  </si>
  <si>
    <t>PF=0.292</t>
  </si>
  <si>
    <t>PF=0.293</t>
  </si>
  <si>
    <t>PF=0.294</t>
  </si>
  <si>
    <t>PF=0.295</t>
  </si>
  <si>
    <t>PF=0.296</t>
  </si>
  <si>
    <t>PF=0.297</t>
  </si>
  <si>
    <t>PF=0.298</t>
  </si>
  <si>
    <t>PF=0.299</t>
  </si>
  <si>
    <t>PF=0.300</t>
  </si>
  <si>
    <t>PF=0.301</t>
  </si>
  <si>
    <t>PF=0.302</t>
  </si>
  <si>
    <t>Load.LUB_9263</t>
  </si>
  <si>
    <t>Bus1=9263load</t>
  </si>
  <si>
    <t>kV=0.4</t>
  </si>
  <si>
    <t>kW=90</t>
  </si>
  <si>
    <t>Load.IM1_6005</t>
  </si>
  <si>
    <t>Bus1=6005load</t>
  </si>
  <si>
    <t>Load.IM1_6007</t>
  </si>
  <si>
    <t>Bus1=6007load</t>
  </si>
  <si>
    <t>Load.LUB_9019</t>
  </si>
  <si>
    <t>Bus1=9019load</t>
  </si>
  <si>
    <t>kW=360</t>
  </si>
  <si>
    <t>Load.IM2_7062</t>
  </si>
  <si>
    <t>Bus1=7062load</t>
  </si>
  <si>
    <t>Load.LUB_9017</t>
  </si>
  <si>
    <t>Bus1=9017load</t>
  </si>
  <si>
    <t>Load.LUB_9002</t>
  </si>
  <si>
    <t>Bus1=9002load</t>
  </si>
  <si>
    <t>kW=225</t>
  </si>
  <si>
    <t>Load.LUB_9024</t>
  </si>
  <si>
    <t>Bus1=9024load</t>
  </si>
  <si>
    <t>kW=45</t>
  </si>
  <si>
    <t>Load.LUB_9331</t>
  </si>
  <si>
    <t>Bus1=9331load</t>
  </si>
  <si>
    <t>kW=315</t>
  </si>
  <si>
    <t>Load.LUB_9484</t>
  </si>
  <si>
    <t>Bus1=9484load</t>
  </si>
  <si>
    <t>kW=135</t>
  </si>
  <si>
    <t>Load.LUB_9011</t>
  </si>
  <si>
    <t>Bus1=9011load</t>
  </si>
  <si>
    <t>Load.LUB_9445</t>
  </si>
  <si>
    <t>Bus1=9445load</t>
  </si>
  <si>
    <t>Load.LUB_9008</t>
  </si>
  <si>
    <t>Bus1=9008load</t>
  </si>
  <si>
    <t>Load.LUB_9327</t>
  </si>
  <si>
    <t>Bus1=9327load</t>
  </si>
  <si>
    <t>Load.IM1_6079</t>
  </si>
  <si>
    <t>Bus1=6079load</t>
  </si>
  <si>
    <t>Load.IM1_6109</t>
  </si>
  <si>
    <t>Bus1=6109load</t>
  </si>
  <si>
    <t>Load.LUB_9487</t>
  </si>
  <si>
    <t>Bus1=9487load</t>
  </si>
  <si>
    <t>kW=720</t>
  </si>
  <si>
    <t>Load.LUB_9021</t>
  </si>
  <si>
    <t>Bus1=9021load</t>
  </si>
  <si>
    <t>Load.LUB_9465</t>
  </si>
  <si>
    <t>Bus1=9465load</t>
  </si>
  <si>
    <t>Load.LUB_9348</t>
  </si>
  <si>
    <t>Bus1=9348load</t>
  </si>
  <si>
    <t>kW=450</t>
  </si>
  <si>
    <t>Load.LUB_9482</t>
  </si>
  <si>
    <t>Bus1=9482load</t>
  </si>
  <si>
    <t>Load.LUB_9007</t>
  </si>
  <si>
    <t>Bus1=9007load</t>
  </si>
  <si>
    <t>Load.IM1_6127</t>
  </si>
  <si>
    <t>Bus1=6127load</t>
  </si>
  <si>
    <t>Load.LUB_9417</t>
  </si>
  <si>
    <t>Bus1=9417load</t>
  </si>
  <si>
    <t>Load.LUB_9421</t>
  </si>
  <si>
    <t>Bus1=9421load</t>
  </si>
  <si>
    <t>Load.LUB_9498</t>
  </si>
  <si>
    <t>Bus1=9498load</t>
  </si>
  <si>
    <t>Load.LUB_9404</t>
  </si>
  <si>
    <t>Bus1=9404load</t>
  </si>
  <si>
    <t>Load.IM1_6011</t>
  </si>
  <si>
    <t>Bus1=6011load</t>
  </si>
  <si>
    <t>kW=180</t>
  </si>
  <si>
    <t>Load.IM1_6018</t>
  </si>
  <si>
    <t>Bus1=6018load</t>
  </si>
  <si>
    <t>Load.IM1_6073</t>
  </si>
  <si>
    <t>Bus1=6073load</t>
  </si>
  <si>
    <t>Load.IM1_6038</t>
  </si>
  <si>
    <t>Bus1=6038load</t>
  </si>
  <si>
    <t>Load.IM1_6045</t>
  </si>
  <si>
    <t>Bus1=6045load</t>
  </si>
  <si>
    <t>Load.IM1_6035</t>
  </si>
  <si>
    <t>Bus1=6035load</t>
  </si>
  <si>
    <t>Load.IM1_6123</t>
  </si>
  <si>
    <t>Bus1=6123load</t>
  </si>
  <si>
    <t>Load.IM1_6001</t>
  </si>
  <si>
    <t>Bus1=6001load</t>
  </si>
  <si>
    <t>Load.IM1_6092</t>
  </si>
  <si>
    <t>Bus1=6092load</t>
  </si>
  <si>
    <t>Load.IM1_6104</t>
  </si>
  <si>
    <t>Bus1=6104load</t>
  </si>
  <si>
    <t>Load.IM1_6099</t>
  </si>
  <si>
    <t>Bus1=6099load</t>
  </si>
  <si>
    <t>Load.IM1_6112</t>
  </si>
  <si>
    <t>Bus1=6112load</t>
  </si>
  <si>
    <t>Load.IM1_6120</t>
  </si>
  <si>
    <t>Bus1=6120load</t>
  </si>
  <si>
    <t>Load.IM1_6117</t>
  </si>
  <si>
    <t>Bus1=6117load</t>
  </si>
  <si>
    <t>Load.IM1_6082</t>
  </si>
  <si>
    <t>Bus1=6082load</t>
  </si>
  <si>
    <t>Load.IM1_6076</t>
  </si>
  <si>
    <t>Bus1=6076load</t>
  </si>
  <si>
    <t>Load.IM1_6129</t>
  </si>
  <si>
    <t>Bus1=6129load</t>
  </si>
  <si>
    <t>Load.IM1_6083</t>
  </si>
  <si>
    <t>Bus1=6083load</t>
  </si>
  <si>
    <t>Load.KOT_8038</t>
  </si>
  <si>
    <t>Bus1=8038load</t>
  </si>
  <si>
    <t>Load.KOT_8034</t>
  </si>
  <si>
    <t>Bus1=8034load</t>
  </si>
  <si>
    <t>Load.KOT_8009</t>
  </si>
  <si>
    <t>Bus1=8009load</t>
  </si>
  <si>
    <t>Load.KOT_8162</t>
  </si>
  <si>
    <t>Bus1=8162load</t>
  </si>
  <si>
    <t>Load.KOT_8164</t>
  </si>
  <si>
    <t>Bus1=8164load</t>
  </si>
  <si>
    <t>Load.KOT_8182</t>
  </si>
  <si>
    <t>Bus1=8182load</t>
  </si>
  <si>
    <t>Load.KOT_8193</t>
  </si>
  <si>
    <t>Bus1=8193load</t>
  </si>
  <si>
    <t>Load.KOT_8160</t>
  </si>
  <si>
    <t>Bus1=8160load</t>
  </si>
  <si>
    <t>Load.KOT_8356</t>
  </si>
  <si>
    <t>Bus1=8356load</t>
  </si>
  <si>
    <t>Load.KOT_8358</t>
  </si>
  <si>
    <t>Bus1=8358load</t>
  </si>
  <si>
    <t>Load.KOT_8136</t>
  </si>
  <si>
    <t>Bus1=8136load</t>
  </si>
  <si>
    <t>Load.KOT_8149</t>
  </si>
  <si>
    <t>Bus1=8149load</t>
  </si>
  <si>
    <t>Load.KOT_8152</t>
  </si>
  <si>
    <t>Bus1=8152load</t>
  </si>
  <si>
    <t>Load.KOT_8225</t>
  </si>
  <si>
    <t>Bus1=8225load</t>
  </si>
  <si>
    <t>Load.KOT_8223</t>
  </si>
  <si>
    <t>Bus1=8223load</t>
  </si>
  <si>
    <t>Load.KOT_8209</t>
  </si>
  <si>
    <t>Bus1=8209load</t>
  </si>
  <si>
    <t>Load.KOT_8201</t>
  </si>
  <si>
    <t>Bus1=8201load</t>
  </si>
  <si>
    <t>Load.KOT_8335</t>
  </si>
  <si>
    <t>Bus1=8335load</t>
  </si>
  <si>
    <t>Load.KOT_8333</t>
  </si>
  <si>
    <t>Bus1=8333load</t>
  </si>
  <si>
    <t>Load.KOT_8295</t>
  </si>
  <si>
    <t>Bus1=8295load</t>
  </si>
  <si>
    <t>Load.KOT_8293</t>
  </si>
  <si>
    <t>Bus1=8293load</t>
  </si>
  <si>
    <t>kW=270</t>
  </si>
  <si>
    <t>Load.KOT_8261</t>
  </si>
  <si>
    <t>Bus1=8261load</t>
  </si>
  <si>
    <t>Load.KOT_8273</t>
  </si>
  <si>
    <t>Bus1=8273load</t>
  </si>
  <si>
    <t>Load.KOT_8355</t>
  </si>
  <si>
    <t>Bus1=8355load</t>
  </si>
  <si>
    <t>Load.KOT_8344</t>
  </si>
  <si>
    <t>Bus1=8344load</t>
  </si>
  <si>
    <t>Load.KOT_8274</t>
  </si>
  <si>
    <t>Bus1=8274load</t>
  </si>
  <si>
    <t>Load.KOT_8296</t>
  </si>
  <si>
    <t>Bus1=8296load</t>
  </si>
  <si>
    <t>Load.KOT_8306</t>
  </si>
  <si>
    <t>Bus1=8306load</t>
  </si>
  <si>
    <t>Load.KOT_8310</t>
  </si>
  <si>
    <t>Bus1=8310load</t>
  </si>
  <si>
    <t>Load.KOT_8087</t>
  </si>
  <si>
    <t>Bus1=8087load</t>
  </si>
  <si>
    <t>Load.KOT_8359</t>
  </si>
  <si>
    <t>Bus1=8359load</t>
  </si>
  <si>
    <t>Load.KOT_8080</t>
  </si>
  <si>
    <t>Bus1=8080load</t>
  </si>
  <si>
    <t>Load.KOT_8106</t>
  </si>
  <si>
    <t>Bus1=8106load</t>
  </si>
  <si>
    <t>Load.KOT_8113</t>
  </si>
  <si>
    <t>Bus1=8113load</t>
  </si>
  <si>
    <t>Load.KOT_8116</t>
  </si>
  <si>
    <t>Bus1=8116load</t>
  </si>
  <si>
    <t>Load.KOT_8103</t>
  </si>
  <si>
    <t>Bus1=8103load</t>
  </si>
  <si>
    <t>Load.KOT_8097</t>
  </si>
  <si>
    <t>Bus1=8097load</t>
  </si>
  <si>
    <t>Load.KOT_8089</t>
  </si>
  <si>
    <t>Bus1=8089load</t>
  </si>
  <si>
    <t>Load.KOT_8123</t>
  </si>
  <si>
    <t>Bus1=8123load</t>
  </si>
  <si>
    <t>Load.LUB_9004</t>
  </si>
  <si>
    <t>Bus1=9004load</t>
  </si>
  <si>
    <t>Load.LUB_9080</t>
  </si>
  <si>
    <t>Bus1=9080load</t>
  </si>
  <si>
    <t>Load.LUB_9341</t>
  </si>
  <si>
    <t>Bus1=9341load</t>
  </si>
  <si>
    <t>Load.LUB_9330</t>
  </si>
  <si>
    <t>Bus1=9330load</t>
  </si>
  <si>
    <t>Load.LUB_9328</t>
  </si>
  <si>
    <t>Bus1=9328load</t>
  </si>
  <si>
    <t>Load.LUB_9343</t>
  </si>
  <si>
    <t>Bus1=9343load</t>
  </si>
  <si>
    <t>Load.LUB_9109</t>
  </si>
  <si>
    <t>Bus1=9109load</t>
  </si>
  <si>
    <t>Load.LUB_9387</t>
  </si>
  <si>
    <t>Bus1=9387load</t>
  </si>
  <si>
    <t>Load.LUB_9385</t>
  </si>
  <si>
    <t>Bus1=9385load</t>
  </si>
  <si>
    <t>Load.LUB_9384</t>
  </si>
  <si>
    <t>Bus1=9384load</t>
  </si>
  <si>
    <t>Load.LUB_9003</t>
  </si>
  <si>
    <t>Bus1=9003load</t>
  </si>
  <si>
    <t>Load.LUB_9380</t>
  </si>
  <si>
    <t>Bus1=9380load</t>
  </si>
  <si>
    <t>Load.LUB_9393</t>
  </si>
  <si>
    <t>Bus1=9393load</t>
  </si>
  <si>
    <t>Load.LUB_9399</t>
  </si>
  <si>
    <t>Bus1=9399load</t>
  </si>
  <si>
    <t>Load.LUB_9406</t>
  </si>
  <si>
    <t>Bus1=9406load</t>
  </si>
  <si>
    <t>Load.LUB_9321</t>
  </si>
  <si>
    <t>Bus1=9321load</t>
  </si>
  <si>
    <t>Load.LUB_9497</t>
  </si>
  <si>
    <t>Bus1=9497load</t>
  </si>
  <si>
    <t>Load.LUB_9496</t>
  </si>
  <si>
    <t>Bus1=9496load</t>
  </si>
  <si>
    <t>Load.LUB_9232</t>
  </si>
  <si>
    <t>Bus1=9232load</t>
  </si>
  <si>
    <t>kW=22.5</t>
  </si>
  <si>
    <t>Load.LUB_9214</t>
  </si>
  <si>
    <t>Bus1=9214load</t>
  </si>
  <si>
    <t>Load.LUB_9009</t>
  </si>
  <si>
    <t>Bus1=9009load</t>
  </si>
  <si>
    <t>kW=13.5</t>
  </si>
  <si>
    <t>Load.LUB_9190</t>
  </si>
  <si>
    <t>Bus1=9190load</t>
  </si>
  <si>
    <t>Load.LUB_9186</t>
  </si>
  <si>
    <t>Bus1=9186load</t>
  </si>
  <si>
    <t>Load.LUB_9179</t>
  </si>
  <si>
    <t>Bus1=9179load</t>
  </si>
  <si>
    <t>Load.LUB_9173</t>
  </si>
  <si>
    <t>Bus1=9173load</t>
  </si>
  <si>
    <t>Load.LUB_9158</t>
  </si>
  <si>
    <t>Bus1=9158load</t>
  </si>
  <si>
    <t>Load.LUB_9150</t>
  </si>
  <si>
    <t>Bus1=9150load</t>
  </si>
  <si>
    <t>Load.LUB_9013</t>
  </si>
  <si>
    <t>Bus1=9013load</t>
  </si>
  <si>
    <t>Load.LUB_9240</t>
  </si>
  <si>
    <t>Bus1=9240load</t>
  </si>
  <si>
    <t>Load.LUB_9244</t>
  </si>
  <si>
    <t>Bus1=9244load</t>
  </si>
  <si>
    <t>Load.LUB_9248</t>
  </si>
  <si>
    <t>Bus1=9248load</t>
  </si>
  <si>
    <t>Load.LUB_9137</t>
  </si>
  <si>
    <t>Bus1=9137load</t>
  </si>
  <si>
    <t>Load.LUB_9238</t>
  </si>
  <si>
    <t>Bus1=9238load</t>
  </si>
  <si>
    <t>Load.LUB_9422</t>
  </si>
  <si>
    <t>Bus1=9422load</t>
  </si>
  <si>
    <t>Load.LUB_9423</t>
  </si>
  <si>
    <t>Bus1=9423load</t>
  </si>
  <si>
    <t>Load.LUB_9424</t>
  </si>
  <si>
    <t>Bus1=9424load</t>
  </si>
  <si>
    <t>Load.LUB_9428</t>
  </si>
  <si>
    <t>Bus1=9428load</t>
  </si>
  <si>
    <t>Load.LUB_9431</t>
  </si>
  <si>
    <t>Bus1=9431load</t>
  </si>
  <si>
    <t>Load.LUB_9433</t>
  </si>
  <si>
    <t>Bus1=9433load</t>
  </si>
  <si>
    <t>Load.LUB_9253</t>
  </si>
  <si>
    <t>Bus1=9253load</t>
  </si>
  <si>
    <t>Load.LUB_9270</t>
  </si>
  <si>
    <t>Bus1=9270load</t>
  </si>
  <si>
    <t>Load.LUB_9274</t>
  </si>
  <si>
    <t>Bus1=9274load</t>
  </si>
  <si>
    <t>Load.LUB_9287</t>
  </si>
  <si>
    <t>Bus1=9287load</t>
  </si>
  <si>
    <t>Load.LUB_9283</t>
  </si>
  <si>
    <t>Bus1=9283load</t>
  </si>
  <si>
    <t>Load.LUB_9288</t>
  </si>
  <si>
    <t>Bus1=9288load</t>
  </si>
  <si>
    <t>Load.LUB_9289</t>
  </si>
  <si>
    <t>Bus1=9289load</t>
  </si>
  <si>
    <t>Load.LUB_9300</t>
  </si>
  <si>
    <t>Bus1=9300load</t>
  </si>
  <si>
    <t>Load.LUB_9015</t>
  </si>
  <si>
    <t>Bus1=9015load</t>
  </si>
  <si>
    <t>Load.LUB_9440</t>
  </si>
  <si>
    <t>Bus1=9440load</t>
  </si>
  <si>
    <t>Load.LUB_9450</t>
  </si>
  <si>
    <t>Bus1=9450load</t>
  </si>
  <si>
    <t>Load.LUB_9016</t>
  </si>
  <si>
    <t>Bus1=9016load</t>
  </si>
  <si>
    <t>Load.LUB_9452</t>
  </si>
  <si>
    <t>Bus1=9452load</t>
  </si>
  <si>
    <t>Load.LUB_9462</t>
  </si>
  <si>
    <t>Bus1=9462load</t>
  </si>
  <si>
    <t>Load.LUB_9473</t>
  </si>
  <si>
    <t>Bus1=9473load</t>
  </si>
  <si>
    <t>Load.LUB_9467</t>
  </si>
  <si>
    <t>Bus1=9467load</t>
  </si>
  <si>
    <t>Load.LUB_9018</t>
  </si>
  <si>
    <t>Bus1=9018load</t>
  </si>
  <si>
    <t>kW=67.5</t>
  </si>
  <si>
    <t>Load.LUB_9351</t>
  </si>
  <si>
    <t>Bus1=9351load</t>
  </si>
  <si>
    <t>Load.LUB_9490</t>
  </si>
  <si>
    <t>Bus1=9490load</t>
  </si>
  <si>
    <t>Load.LUB_9304</t>
  </si>
  <si>
    <t>Bus1=9304load</t>
  </si>
  <si>
    <t>Load.LUB_9306</t>
  </si>
  <si>
    <t>Bus1=9306load</t>
  </si>
  <si>
    <t>Load.LUB_9317</t>
  </si>
  <si>
    <t>Bus1=9317load</t>
  </si>
  <si>
    <t>Load.GOT_4045</t>
  </si>
  <si>
    <t>Bus1=4045load</t>
  </si>
  <si>
    <t>Load.GOT_4056</t>
  </si>
  <si>
    <t>Bus1=4056load</t>
  </si>
  <si>
    <t>Load.GOT_4061</t>
  </si>
  <si>
    <t>Bus1=4061load</t>
  </si>
  <si>
    <t>Load.GOT_4069</t>
  </si>
  <si>
    <t>Bus1=4069load</t>
  </si>
  <si>
    <t>Load.GOT_4072</t>
  </si>
  <si>
    <t>Bus1=4072load</t>
  </si>
  <si>
    <t>Load.GOT_4081</t>
  </si>
  <si>
    <t>Bus1=4081load</t>
  </si>
  <si>
    <t>Load.GOT_4109</t>
  </si>
  <si>
    <t>Bus1=4109load</t>
  </si>
  <si>
    <t>Load.GOT_4106</t>
  </si>
  <si>
    <t>Bus1=4106load</t>
  </si>
  <si>
    <t>Load.GOT_4115</t>
  </si>
  <si>
    <t>Bus1=4115load</t>
  </si>
  <si>
    <t>Load.GOT_4101</t>
  </si>
  <si>
    <t>Bus1=4101load</t>
  </si>
  <si>
    <t>Load.GOT_4092</t>
  </si>
  <si>
    <t>Bus1=4092load</t>
  </si>
  <si>
    <t>Load.GOT_4143</t>
  </si>
  <si>
    <t>Bus1=4143load</t>
  </si>
  <si>
    <t>Load.GOT_4144</t>
  </si>
  <si>
    <t>Bus1=4144load</t>
  </si>
  <si>
    <t>Load.GOT_4147</t>
  </si>
  <si>
    <t>Bus1=4147load</t>
  </si>
  <si>
    <t>Load.GOT_4085</t>
  </si>
  <si>
    <t>Bus1=4085load</t>
  </si>
  <si>
    <t>Load.GOT_4052</t>
  </si>
  <si>
    <t>Bus1=4052load</t>
  </si>
  <si>
    <t>Load.GOT_4058</t>
  </si>
  <si>
    <t>Bus1=4058load</t>
  </si>
  <si>
    <t>Load.GOT_4065</t>
  </si>
  <si>
    <t>Bus1=4065load</t>
  </si>
  <si>
    <t>Load.GOT_4140</t>
  </si>
  <si>
    <t>Bus1=4140load</t>
  </si>
  <si>
    <t>Load.DHO_3026</t>
  </si>
  <si>
    <t>Bus1=3026load</t>
  </si>
  <si>
    <t>Load.DHO_3039</t>
  </si>
  <si>
    <t>Bus1=3039load</t>
  </si>
  <si>
    <t>Load.DHO_3095</t>
  </si>
  <si>
    <t>Bus1=3095load</t>
  </si>
  <si>
    <t>Load.DHO_3045</t>
  </si>
  <si>
    <t>Bus1=3045load</t>
  </si>
  <si>
    <t>Load.DHO_3051</t>
  </si>
  <si>
    <t>Bus1=3051load</t>
  </si>
  <si>
    <t>Load.DHO_3001</t>
  </si>
  <si>
    <t>Bus1=3001load</t>
  </si>
  <si>
    <t>Load.DHO_3097</t>
  </si>
  <si>
    <t>Bus1=3097load</t>
  </si>
  <si>
    <t>Load.DHO_3101</t>
  </si>
  <si>
    <t>Bus1=3101load</t>
  </si>
  <si>
    <t>Load.DHO_3107</t>
  </si>
  <si>
    <t>Bus1=3107load</t>
  </si>
  <si>
    <t>Load.DHO_3118</t>
  </si>
  <si>
    <t>Bus1=3118load</t>
  </si>
  <si>
    <t>Load.DHO_3069</t>
  </si>
  <si>
    <t>Bus1=3069load</t>
  </si>
  <si>
    <t>Load.DHO_3122</t>
  </si>
  <si>
    <t>Bus1=3122load</t>
  </si>
  <si>
    <t>Load.DHO_3119</t>
  </si>
  <si>
    <t>Bus1=3119load</t>
  </si>
  <si>
    <t>Load.DHO_3137</t>
  </si>
  <si>
    <t>Bus1=3137load</t>
  </si>
  <si>
    <t>Load.DHO_3133</t>
  </si>
  <si>
    <t>Bus1=3133load</t>
  </si>
  <si>
    <t>Load.DHO_3151</t>
  </si>
  <si>
    <t>Bus1=3151load</t>
  </si>
  <si>
    <t>Load.DHO_3163</t>
  </si>
  <si>
    <t>Bus1=3163load</t>
  </si>
  <si>
    <t>Load.DHO_3173</t>
  </si>
  <si>
    <t>Bus1=3173load</t>
  </si>
  <si>
    <t>Load.DHO_3177</t>
  </si>
  <si>
    <t>Bus1=3177load</t>
  </si>
  <si>
    <t>Load.DHO_3199</t>
  </si>
  <si>
    <t>Bus1=3199load</t>
  </si>
  <si>
    <t>Load.DHO_3182</t>
  </si>
  <si>
    <t>Bus1=3182load</t>
  </si>
  <si>
    <t>Load.DHO_3189</t>
  </si>
  <si>
    <t>Bus1=3189load</t>
  </si>
  <si>
    <t>Load.DHO_3191</t>
  </si>
  <si>
    <t>Bus1=3191load</t>
  </si>
  <si>
    <t>Load.BAN_2185</t>
  </si>
  <si>
    <t>Bus1=2185load</t>
  </si>
  <si>
    <t>Load.BAN_2056</t>
  </si>
  <si>
    <t>Bus1=2056load</t>
  </si>
  <si>
    <t>Load.BAN_2059</t>
  </si>
  <si>
    <t>Bus1=2059load</t>
  </si>
  <si>
    <t>Load.BAN_2037</t>
  </si>
  <si>
    <t>Bus1=2037load</t>
  </si>
  <si>
    <t>Load.BAN_2048</t>
  </si>
  <si>
    <t>Bus1=2048load</t>
  </si>
  <si>
    <t>Load.BAN_2051</t>
  </si>
  <si>
    <t>Bus1=2051load</t>
  </si>
  <si>
    <t>Load.BAN_2064</t>
  </si>
  <si>
    <t>Bus1=2064load</t>
  </si>
  <si>
    <t>Load.BAN_2070</t>
  </si>
  <si>
    <t>Bus1=2070load</t>
  </si>
  <si>
    <t>Load.BAN_2081</t>
  </si>
  <si>
    <t>Bus1=2081load</t>
  </si>
  <si>
    <t>Load.BAN_2087</t>
  </si>
  <si>
    <t>Bus1=2087load</t>
  </si>
  <si>
    <t>Load.BAN_2098</t>
  </si>
  <si>
    <t>Bus1=2098load</t>
  </si>
  <si>
    <t>Load.BAN_2121</t>
  </si>
  <si>
    <t>Bus1=2121load</t>
  </si>
  <si>
    <t>Load.BAN_2140</t>
  </si>
  <si>
    <t>Bus1=2140load</t>
  </si>
  <si>
    <t>Load.BAN_2146</t>
  </si>
  <si>
    <t>Bus1=2146load</t>
  </si>
  <si>
    <t>Load.BAN_2147</t>
  </si>
  <si>
    <t>Bus1=2147load</t>
  </si>
  <si>
    <t>Load.BAN_2152</t>
  </si>
  <si>
    <t>Bus1=2152load</t>
  </si>
  <si>
    <t>Load.BAN_2155</t>
  </si>
  <si>
    <t>Bus1=2155load</t>
  </si>
  <si>
    <t>Load.BAN_2166</t>
  </si>
  <si>
    <t>Bus1=2166load</t>
  </si>
  <si>
    <t>Load.BAN_2162</t>
  </si>
  <si>
    <t>Bus1=2162load</t>
  </si>
  <si>
    <t>Load.BAN_2165</t>
  </si>
  <si>
    <t>Bus1=2165load</t>
  </si>
  <si>
    <t>Load.BAN_2175</t>
  </si>
  <si>
    <t>Bus1=2175load</t>
  </si>
  <si>
    <t>Load.BAN_2177</t>
  </si>
  <si>
    <t>Bus1=2177load</t>
  </si>
  <si>
    <t>Load.BAN_2184</t>
  </si>
  <si>
    <t>Bus1=2184load</t>
  </si>
  <si>
    <t>Load.BAN_2111</t>
  </si>
  <si>
    <t>Bus1=2111load</t>
  </si>
  <si>
    <t>Load.SAN_11022</t>
  </si>
  <si>
    <t>Bus1=11022load</t>
  </si>
  <si>
    <t>Load.SAN_11002</t>
  </si>
  <si>
    <t>Bus1=11002load</t>
  </si>
  <si>
    <t>Load.SAN_11093</t>
  </si>
  <si>
    <t>Bus1=11093load</t>
  </si>
  <si>
    <t>Load.SAN_11103</t>
  </si>
  <si>
    <t>Bus1=11103load</t>
  </si>
  <si>
    <t>Load.SAN_11110</t>
  </si>
  <si>
    <t>Bus1=11110load</t>
  </si>
  <si>
    <t>Load.SAN_11054</t>
  </si>
  <si>
    <t>Bus1=11054load</t>
  </si>
  <si>
    <t>Load.SAN_11049</t>
  </si>
  <si>
    <t>Bus1=11049load</t>
  </si>
  <si>
    <t>Load.SAN_11047</t>
  </si>
  <si>
    <t>Bus1=11047load</t>
  </si>
  <si>
    <t>Load.SAN_11041</t>
  </si>
  <si>
    <t>Bus1=11041load</t>
  </si>
  <si>
    <t>Load.SAN_11026</t>
  </si>
  <si>
    <t>Bus1=11026load</t>
  </si>
  <si>
    <t>Load.SAN_11003</t>
  </si>
  <si>
    <t>Bus1=11003load</t>
  </si>
  <si>
    <t>Load.SAN_11152</t>
  </si>
  <si>
    <t>Bus1=11152load</t>
  </si>
  <si>
    <t>Load.SAN_11131</t>
  </si>
  <si>
    <t>Bus1=11131load</t>
  </si>
  <si>
    <t>Load.SAN_11182</t>
  </si>
  <si>
    <t>Bus1=11182load</t>
  </si>
  <si>
    <t>Load.SAN_11163</t>
  </si>
  <si>
    <t>Bus1=11163load</t>
  </si>
  <si>
    <t>Load.SAN_11123</t>
  </si>
  <si>
    <t>Bus1=11123load</t>
  </si>
  <si>
    <t>Load.SAN_11171</t>
  </si>
  <si>
    <t>Bus1=11171load</t>
  </si>
  <si>
    <t>Load.SAN_11178</t>
  </si>
  <si>
    <t>Bus1=11178load</t>
  </si>
  <si>
    <t>Load.SAN_11112</t>
  </si>
  <si>
    <t>Bus1=11112load</t>
  </si>
  <si>
    <t>Load.SAN_11118</t>
  </si>
  <si>
    <t>Bus1=11118load</t>
  </si>
  <si>
    <t>Load.SAN_11121</t>
  </si>
  <si>
    <t>Bus1=11121load</t>
  </si>
  <si>
    <t>Load.SAN_11062</t>
  </si>
  <si>
    <t>Bus1=11062load</t>
  </si>
  <si>
    <t>Load.BAG_1076</t>
  </si>
  <si>
    <t>Bus1=1076load</t>
  </si>
  <si>
    <t>Load.BAG_1115</t>
  </si>
  <si>
    <t>Bus1=1115load</t>
  </si>
  <si>
    <t>Load.BAG_1113</t>
  </si>
  <si>
    <t>Bus1=1113load</t>
  </si>
  <si>
    <t>Load.BAG_1066</t>
  </si>
  <si>
    <t>Bus1=1066load</t>
  </si>
  <si>
    <t>Load.BAG_1055</t>
  </si>
  <si>
    <t>Bus1=1055load</t>
  </si>
  <si>
    <t>Load.BAG_1045</t>
  </si>
  <si>
    <t>Bus1=1045load</t>
  </si>
  <si>
    <t>Load.BAG_1039</t>
  </si>
  <si>
    <t>Bus1=1039load</t>
  </si>
  <si>
    <t>Load.BAG_1037</t>
  </si>
  <si>
    <t>Bus1=1037load</t>
  </si>
  <si>
    <t>Load.BAG_1078</t>
  </si>
  <si>
    <t>Bus1=1078load</t>
  </si>
  <si>
    <t>Load.BAG_1085</t>
  </si>
  <si>
    <t>Bus1=1085load</t>
  </si>
  <si>
    <t>Load.BAG_1093</t>
  </si>
  <si>
    <t>Bus1=1093load</t>
  </si>
  <si>
    <t>Load.BAG_1216</t>
  </si>
  <si>
    <t>Bus1=1216load</t>
  </si>
  <si>
    <t>Load.BAG_1095</t>
  </si>
  <si>
    <t>Bus1=1095load</t>
  </si>
  <si>
    <t>Load.BAG_1102</t>
  </si>
  <si>
    <t>Bus1=1102load</t>
  </si>
  <si>
    <t>Load.BAG_1117</t>
  </si>
  <si>
    <t>Bus1=1117load</t>
  </si>
  <si>
    <t>Load.BAG_1130</t>
  </si>
  <si>
    <t>Bus1=1130load</t>
  </si>
  <si>
    <t>Load.BAG_1127</t>
  </si>
  <si>
    <t>Bus1=1127load</t>
  </si>
  <si>
    <t>Load.BAG_1146</t>
  </si>
  <si>
    <t>Bus1=1146load</t>
  </si>
  <si>
    <t>Load.BAG_1139</t>
  </si>
  <si>
    <t>Bus1=1139load</t>
  </si>
  <si>
    <t>Load.BAG_1148</t>
  </si>
  <si>
    <t>Bus1=1148load</t>
  </si>
  <si>
    <t>Load.BAG_1215</t>
  </si>
  <si>
    <t>Bus1=1215load</t>
  </si>
  <si>
    <t>Load.BAG_1156</t>
  </si>
  <si>
    <t>Bus1=1156load</t>
  </si>
  <si>
    <t>Load.BAG_1178</t>
  </si>
  <si>
    <t>Bus1=1178load</t>
  </si>
  <si>
    <t>Load.BAG_1185</t>
  </si>
  <si>
    <t>Bus1=1185load</t>
  </si>
  <si>
    <t>Load.BAG_1191</t>
  </si>
  <si>
    <t>Bus1=1191load</t>
  </si>
  <si>
    <t>Load.BAG_1209</t>
  </si>
  <si>
    <t>Bus1=1209load</t>
  </si>
  <si>
    <t>Load.BAG_1211</t>
  </si>
  <si>
    <t>Bus1=1211load</t>
  </si>
  <si>
    <t>Load.BAG_1214</t>
  </si>
  <si>
    <t>Bus1=1214load</t>
  </si>
  <si>
    <t>Load.NEW_10103</t>
  </si>
  <si>
    <t>Bus1=10103load</t>
  </si>
  <si>
    <t>Load.NEW_10197</t>
  </si>
  <si>
    <t>Bus1=10197load</t>
  </si>
  <si>
    <t>Load.NEW_10223</t>
  </si>
  <si>
    <t>Bus1=10223load</t>
  </si>
  <si>
    <t>Load.NEW_10113</t>
  </si>
  <si>
    <t>Bus1=10113load</t>
  </si>
  <si>
    <t>Load.NEW_10126</t>
  </si>
  <si>
    <t>Bus1=10126load</t>
  </si>
  <si>
    <t>Load.NEW_10136</t>
  </si>
  <si>
    <t>Bus1=10136load</t>
  </si>
  <si>
    <t>Load.NEW_10250</t>
  </si>
  <si>
    <t>Bus1=10250load</t>
  </si>
  <si>
    <t>Load.NEW_10140</t>
  </si>
  <si>
    <t>Bus1=10140load</t>
  </si>
  <si>
    <t>Load.NEW_10139</t>
  </si>
  <si>
    <t>Bus1=10139load</t>
  </si>
  <si>
    <t>Load.NEW_10142</t>
  </si>
  <si>
    <t>Bus1=10142load</t>
  </si>
  <si>
    <t>Load.NEW_10147</t>
  </si>
  <si>
    <t>Bus1=10147load</t>
  </si>
  <si>
    <t>Load.NEW_10240</t>
  </si>
  <si>
    <t>Bus1=10240load</t>
  </si>
  <si>
    <t>Load.NEW_10237</t>
  </si>
  <si>
    <t>Bus1=10237load</t>
  </si>
  <si>
    <t>Load.NEW_10229</t>
  </si>
  <si>
    <t>Bus1=10229load</t>
  </si>
  <si>
    <t>Load.NEW_10178</t>
  </si>
  <si>
    <t>Bus1=10178load</t>
  </si>
  <si>
    <t>Load.NEW_10183</t>
  </si>
  <si>
    <t>Bus1=10183load</t>
  </si>
  <si>
    <t>Load.NEW_10190</t>
  </si>
  <si>
    <t>Bus1=10190load</t>
  </si>
  <si>
    <t>Load.NEW_10166</t>
  </si>
  <si>
    <t>Bus1=10166load</t>
  </si>
  <si>
    <t>Load.NEW_10249</t>
  </si>
  <si>
    <t>Bus1=10249load</t>
  </si>
  <si>
    <t>Load.NEW_10241</t>
  </si>
  <si>
    <t>Bus1=10241load</t>
  </si>
  <si>
    <t>Load.NEW_10224</t>
  </si>
  <si>
    <t>Bus1=10224load</t>
  </si>
  <si>
    <t>Load.LUB_9407</t>
  </si>
  <si>
    <t>Bus1=9407load</t>
  </si>
  <si>
    <t>Load.IM1_6125</t>
  </si>
  <si>
    <t>Bus1=6125load</t>
  </si>
  <si>
    <t>Load.ICH_5032</t>
  </si>
  <si>
    <t>Bus1=5032load</t>
  </si>
  <si>
    <t>kW=1134</t>
  </si>
  <si>
    <t>Load.ICH_5028</t>
  </si>
  <si>
    <t>Bus1=5028load</t>
  </si>
  <si>
    <t>kW=1800</t>
  </si>
  <si>
    <t>Load.LUB_9494</t>
  </si>
  <si>
    <t>Bus1=9494load</t>
  </si>
  <si>
    <t>Load.IM1_6051</t>
  </si>
  <si>
    <t>Bus1=6051load</t>
  </si>
  <si>
    <t>Load.LUB_9477</t>
  </si>
  <si>
    <t>Bus1=9477load</t>
  </si>
  <si>
    <t>Load.IM1_6008</t>
  </si>
  <si>
    <t>Bus1=6008load</t>
  </si>
  <si>
    <t>Load.LUB_9005</t>
  </si>
  <si>
    <t>Bus1=9005load</t>
  </si>
  <si>
    <t>Load.LUB_9022</t>
  </si>
  <si>
    <t>Bus1=9022load</t>
  </si>
  <si>
    <t>Load.LUB_9269</t>
  </si>
  <si>
    <t>Bus1=9269load</t>
  </si>
  <si>
    <t>kW=900</t>
  </si>
  <si>
    <t>Load.IM1_6003</t>
  </si>
  <si>
    <t>Bus1=6003load</t>
  </si>
  <si>
    <t>Mode=1</t>
  </si>
  <si>
    <t>Ppolar=No</t>
  </si>
  <si>
    <t>!Codes for dss file</t>
  </si>
  <si>
    <t>OBJECTID</t>
  </si>
  <si>
    <t>Line.line_BAG_1218_1219</t>
  </si>
  <si>
    <t>Bus1=1218</t>
  </si>
  <si>
    <t>Bus2=1219</t>
  </si>
  <si>
    <t>Length=12.8003</t>
  </si>
  <si>
    <t>Line.line_BAG_1219_1001</t>
  </si>
  <si>
    <t>Bus1=1219</t>
  </si>
  <si>
    <t>Length=0.221922</t>
  </si>
  <si>
    <t>Line.line_BAG_1007_1229</t>
  </si>
  <si>
    <t>Bus2=1229</t>
  </si>
  <si>
    <t>Length=0.175667</t>
  </si>
  <si>
    <t>Line.line_BAG_1229_1232</t>
  </si>
  <si>
    <t>Bus1=1229</t>
  </si>
  <si>
    <t>Bus2=1232</t>
  </si>
  <si>
    <t>Length=1.72184</t>
  </si>
  <si>
    <t>Line.line_BAG_1044_1259</t>
  </si>
  <si>
    <t>Bus2=1259</t>
  </si>
  <si>
    <t>Length=8.04735</t>
  </si>
  <si>
    <t>Line.line_BAG_1259_1258</t>
  </si>
  <si>
    <t>Bus1=1259</t>
  </si>
  <si>
    <t>Bus2=1258</t>
  </si>
  <si>
    <t>Length=13.6066</t>
  </si>
  <si>
    <t>Line.line_BAG_1257_1254</t>
  </si>
  <si>
    <t>Bus1=1257</t>
  </si>
  <si>
    <t>Bus2=1254</t>
  </si>
  <si>
    <t>Length=35.8769</t>
  </si>
  <si>
    <t>Line.line_BAG_1254_1252</t>
  </si>
  <si>
    <t>Bus1=1254</t>
  </si>
  <si>
    <t>Bus2=1252</t>
  </si>
  <si>
    <t>Length=26.3878</t>
  </si>
  <si>
    <t>Line.line_BAG_1244_1047</t>
  </si>
  <si>
    <t>Bus1=1244</t>
  </si>
  <si>
    <t>Length=8.27847</t>
  </si>
  <si>
    <t>Line.line_BAG_1247_1244</t>
  </si>
  <si>
    <t>Bus1=1247</t>
  </si>
  <si>
    <t>Bus2=1244</t>
  </si>
  <si>
    <t>Length=24.4677</t>
  </si>
  <si>
    <t>Line.line_BAG_1066_1305</t>
  </si>
  <si>
    <t>Bus2=1305</t>
  </si>
  <si>
    <t>Length=0.109006</t>
  </si>
  <si>
    <t>Line.line_BAG_1305_1306</t>
  </si>
  <si>
    <t>Bus1=1305</t>
  </si>
  <si>
    <t>Bus2=1306</t>
  </si>
  <si>
    <t>Length=19.3347</t>
  </si>
  <si>
    <t>Line.line_BAG_1131_1310</t>
  </si>
  <si>
    <t>Bus2=1310</t>
  </si>
  <si>
    <t>Length=1.28973</t>
  </si>
  <si>
    <t>Line.line_BAG_1310_1125</t>
  </si>
  <si>
    <t>Bus1=1310</t>
  </si>
  <si>
    <t>Length=22.4702</t>
  </si>
  <si>
    <t>Line.line_BAN_2001_2197</t>
  </si>
  <si>
    <t>Bus2=2197</t>
  </si>
  <si>
    <t>Length=4.42508</t>
  </si>
  <si>
    <t>Line.line_BAN_2197_2002</t>
  </si>
  <si>
    <t>Bus1=2197</t>
  </si>
  <si>
    <t>Length=12.264</t>
  </si>
  <si>
    <t>Line.line_BAN_2207_2208</t>
  </si>
  <si>
    <t>Bus1=2207</t>
  </si>
  <si>
    <t>Bus2=2208</t>
  </si>
  <si>
    <t>Length=8.23914</t>
  </si>
  <si>
    <t>Line.line_BAN_2206_2207</t>
  </si>
  <si>
    <t>Bus1=2206</t>
  </si>
  <si>
    <t>Bus2=2207</t>
  </si>
  <si>
    <t>Length=0.052424</t>
  </si>
  <si>
    <t>Line.line_BAN_2217_2007</t>
  </si>
  <si>
    <t>Bus1=2217</t>
  </si>
  <si>
    <t>Length=12.6198</t>
  </si>
  <si>
    <t>Line.line_BAN_2216_2217</t>
  </si>
  <si>
    <t>Bus1=2216</t>
  </si>
  <si>
    <t>Bus2=2217</t>
  </si>
  <si>
    <t>Length=5.73946</t>
  </si>
  <si>
    <t>Line.line_BAN_2223_2009</t>
  </si>
  <si>
    <t>Bus1=2223</t>
  </si>
  <si>
    <t>Length=0.106568</t>
  </si>
  <si>
    <t>Line.line_BAN_2222_2223</t>
  </si>
  <si>
    <t>Bus1=2222</t>
  </si>
  <si>
    <t>Bus2=2223</t>
  </si>
  <si>
    <t>Length=1.38297</t>
  </si>
  <si>
    <t>Line.line_BAN_2013_2228</t>
  </si>
  <si>
    <t>Bus2=2228</t>
  </si>
  <si>
    <t>Length=0.438288</t>
  </si>
  <si>
    <t>Line.line_BAN_2228_2014</t>
  </si>
  <si>
    <t>Bus1=2228</t>
  </si>
  <si>
    <t>Length=23.2584</t>
  </si>
  <si>
    <t>Line.line_BAN_2014_2229</t>
  </si>
  <si>
    <t>Bus2=2229</t>
  </si>
  <si>
    <t>Length=3.20823</t>
  </si>
  <si>
    <t>Line.line_BAN_2229_2230</t>
  </si>
  <si>
    <t>Bus1=2229</t>
  </si>
  <si>
    <t>Bus2=2230</t>
  </si>
  <si>
    <t>Length=12.5394</t>
  </si>
  <si>
    <t>Line.line_BAN_2240_2241</t>
  </si>
  <si>
    <t>Bus1=2240</t>
  </si>
  <si>
    <t>Bus2=2241</t>
  </si>
  <si>
    <t>Length=6.11368</t>
  </si>
  <si>
    <t>Line.line_BAN_2239_2240</t>
  </si>
  <si>
    <t>Bus1=2239</t>
  </si>
  <si>
    <t>Bus2=2240</t>
  </si>
  <si>
    <t>Length=2.88712</t>
  </si>
  <si>
    <t>Line.line_BAN_2238_2239</t>
  </si>
  <si>
    <t>Bus1=2238</t>
  </si>
  <si>
    <t>Bus2=2239</t>
  </si>
  <si>
    <t>Length=1.63743</t>
  </si>
  <si>
    <t>Line.line_DHO_3203_3204</t>
  </si>
  <si>
    <t>Bus1=3203</t>
  </si>
  <si>
    <t>Bus2=3204</t>
  </si>
  <si>
    <t>Length=7.922287</t>
  </si>
  <si>
    <t>Line.line_DHO_3206_3207</t>
  </si>
  <si>
    <t>Bus1=3206</t>
  </si>
  <si>
    <t>Bus2=3207</t>
  </si>
  <si>
    <t>Length=1.66144</t>
  </si>
  <si>
    <t>Line.line_DHO_3207_3010</t>
  </si>
  <si>
    <t>Bus1=3207</t>
  </si>
  <si>
    <t>Length=22.6184</t>
  </si>
  <si>
    <t>Line.line_DHO_3211_3212</t>
  </si>
  <si>
    <t>Bus1=3211</t>
  </si>
  <si>
    <t>Bus2=3212</t>
  </si>
  <si>
    <t>Length=14.3455</t>
  </si>
  <si>
    <t>Line.line_DHO_3208_3209</t>
  </si>
  <si>
    <t>Bus1=3208</t>
  </si>
  <si>
    <t>Bus2=3209</t>
  </si>
  <si>
    <t>Length=0.815143</t>
  </si>
  <si>
    <t>Line.line_DHO_3212_3011</t>
  </si>
  <si>
    <t>Bus1=3212</t>
  </si>
  <si>
    <t>Length=10.6173</t>
  </si>
  <si>
    <t>Line.line_DHO_3209_3210</t>
  </si>
  <si>
    <t>Bus1=3209</t>
  </si>
  <si>
    <t>Bus2=3210</t>
  </si>
  <si>
    <t>Length=28.6089</t>
  </si>
  <si>
    <t>Line.line_DHO_3011_3213</t>
  </si>
  <si>
    <t>Bus2=3213</t>
  </si>
  <si>
    <t>Length=9.75227</t>
  </si>
  <si>
    <t>Line.line_DHO_3213_3214</t>
  </si>
  <si>
    <t>Bus1=3213</t>
  </si>
  <si>
    <t>Bus2=3214</t>
  </si>
  <si>
    <t>Length=0.095072</t>
  </si>
  <si>
    <t>Line.line_DHO_3218_3219</t>
  </si>
  <si>
    <t>Bus1=3218</t>
  </si>
  <si>
    <t>Bus2=3219</t>
  </si>
  <si>
    <t>Length=1.11153</t>
  </si>
  <si>
    <t>Line.line_DHO_3219_3013</t>
  </si>
  <si>
    <t>Bus1=3219</t>
  </si>
  <si>
    <t>Length=21.4956</t>
  </si>
  <si>
    <t>Line.line_DHO_3172_3242</t>
  </si>
  <si>
    <t>Bus2=3242</t>
  </si>
  <si>
    <t>Length=0.716457</t>
  </si>
  <si>
    <t>Line.line_DHO_3242_3178</t>
  </si>
  <si>
    <t>Bus1=3242</t>
  </si>
  <si>
    <t>Length=43.5626</t>
  </si>
  <si>
    <t>Line.line_GOT_4161_4160</t>
  </si>
  <si>
    <t>Bus1=4161</t>
  </si>
  <si>
    <t>Bus2=4160</t>
  </si>
  <si>
    <t>Length=6.2452</t>
  </si>
  <si>
    <t>Line.line_GOT_4163_4161</t>
  </si>
  <si>
    <t>Bus1=4163</t>
  </si>
  <si>
    <t>Bus2=4161</t>
  </si>
  <si>
    <t>Length=32.5186</t>
  </si>
  <si>
    <t>Line.line_GOT_4160_4005</t>
  </si>
  <si>
    <t>Bus1=4160</t>
  </si>
  <si>
    <t>Length=3.82658</t>
  </si>
  <si>
    <t>Line.line_GOT_4164_4163</t>
  </si>
  <si>
    <t>Bus1=4164</t>
  </si>
  <si>
    <t>Bus2=4163</t>
  </si>
  <si>
    <t>Length=2.30517</t>
  </si>
  <si>
    <t>Line.line_GOT_4162_4166</t>
  </si>
  <si>
    <t>Bus1=4162</t>
  </si>
  <si>
    <t>Bus2=4166</t>
  </si>
  <si>
    <t>Length=26.9486</t>
  </si>
  <si>
    <t>Line.line_GOT_4166_4167</t>
  </si>
  <si>
    <t>Bus1=4166</t>
  </si>
  <si>
    <t>Bus2=4167</t>
  </si>
  <si>
    <t>Length=3.87398</t>
  </si>
  <si>
    <t>Line.line_GOT_4173_4176</t>
  </si>
  <si>
    <t>Bus1=4173</t>
  </si>
  <si>
    <t>Bus2=4176</t>
  </si>
  <si>
    <t>Length=7.70675</t>
  </si>
  <si>
    <t>Line.line_GOT_4176_4181</t>
  </si>
  <si>
    <t>Bus1=4176</t>
  </si>
  <si>
    <t>Bus2=4181</t>
  </si>
  <si>
    <t>Length=20.0404</t>
  </si>
  <si>
    <t>Length=57.933</t>
  </si>
  <si>
    <t>Length=66.03853</t>
  </si>
  <si>
    <t>Length=59.82019</t>
  </si>
  <si>
    <t>Length=65.77753</t>
  </si>
  <si>
    <t>Length=10.588</t>
  </si>
  <si>
    <t>Line.line_ICH_5037_5038</t>
  </si>
  <si>
    <t>Bus1=5037</t>
  </si>
  <si>
    <t>Bus2=5038</t>
  </si>
  <si>
    <t>Length=7.24014</t>
  </si>
  <si>
    <t>Line.line_ICH_5038_5039</t>
  </si>
  <si>
    <t>Bus1=5038</t>
  </si>
  <si>
    <t>Bus2=5039</t>
  </si>
  <si>
    <t>Length=2.21838</t>
  </si>
  <si>
    <t>Line.line_ICH_5003_5040</t>
  </si>
  <si>
    <t>Bus2=5040</t>
  </si>
  <si>
    <t>Length=5.81515</t>
  </si>
  <si>
    <t>Line.line_ICH_5040_5041</t>
  </si>
  <si>
    <t>Bus1=5040</t>
  </si>
  <si>
    <t>Bus2=5041</t>
  </si>
  <si>
    <t>Length=0.610002</t>
  </si>
  <si>
    <t>Line.line_ICH_5015_5068</t>
  </si>
  <si>
    <t>Bus2=5068</t>
  </si>
  <si>
    <t>Length=4.98644</t>
  </si>
  <si>
    <t>Line.line_ICH_5068_5016</t>
  </si>
  <si>
    <t>Bus1=5068</t>
  </si>
  <si>
    <t>Length=21.9301</t>
  </si>
  <si>
    <t>Line.line_ICH_5070_5071</t>
  </si>
  <si>
    <t>Bus1=5070</t>
  </si>
  <si>
    <t>Bus2=5071</t>
  </si>
  <si>
    <t>Length=0.248921</t>
  </si>
  <si>
    <t>Line.line_ICH_5069_5070</t>
  </si>
  <si>
    <t>Bus1=5069</t>
  </si>
  <si>
    <t>Bus2=5070</t>
  </si>
  <si>
    <t>Length=21.5219</t>
  </si>
  <si>
    <t>Line.line_ICH_5075_5076</t>
  </si>
  <si>
    <t>Bus1=5075</t>
  </si>
  <si>
    <t>Bus2=5076</t>
  </si>
  <si>
    <t>Length=0.068934</t>
  </si>
  <si>
    <t>Line.line_ICH_5076_5029</t>
  </si>
  <si>
    <t>Bus1=5076</t>
  </si>
  <si>
    <t>Length=0.103385</t>
  </si>
  <si>
    <t>Line.line_ICH_5018_5078</t>
  </si>
  <si>
    <t>Bus2=5078</t>
  </si>
  <si>
    <t>Length=7.25277</t>
  </si>
  <si>
    <t>Line.line_ICH_5078_5079</t>
  </si>
  <si>
    <t>Bus1=5078</t>
  </si>
  <si>
    <t>Bus2=5079</t>
  </si>
  <si>
    <t>Length=1.28962</t>
  </si>
  <si>
    <t>Line.line_ICH_5074_5073</t>
  </si>
  <si>
    <t>Bus1=5074</t>
  </si>
  <si>
    <t>Bus2=5073</t>
  </si>
  <si>
    <t>Length=0.03729</t>
  </si>
  <si>
    <t>Line.line_ICH_5073_5072</t>
  </si>
  <si>
    <t>Bus1=5073</t>
  </si>
  <si>
    <t>Bus2=5072</t>
  </si>
  <si>
    <t>Length=0.860037</t>
  </si>
  <si>
    <t>Line.line_IM1_6159_6158</t>
  </si>
  <si>
    <t>Bus1=6159</t>
  </si>
  <si>
    <t>Bus2=6158</t>
  </si>
  <si>
    <t>Length=14.203</t>
  </si>
  <si>
    <t>Line.line_IM1_6160_6159</t>
  </si>
  <si>
    <t>Bus1=6160</t>
  </si>
  <si>
    <t>Bus2=6159</t>
  </si>
  <si>
    <t>Length=5.64213</t>
  </si>
  <si>
    <t>Line.line_IM1_6154_6153</t>
  </si>
  <si>
    <t>Bus1=6154</t>
  </si>
  <si>
    <t>Bus2=6153</t>
  </si>
  <si>
    <t>Length=9.79381</t>
  </si>
  <si>
    <t>Line.line_IM1_6153_6152</t>
  </si>
  <si>
    <t>Bus1=6153</t>
  </si>
  <si>
    <t>Bus2=6152</t>
  </si>
  <si>
    <t>Length=4.5095</t>
  </si>
  <si>
    <t>Line.line_IM1_6141_6140</t>
  </si>
  <si>
    <t>Bus1=6141</t>
  </si>
  <si>
    <t>Bus2=6140</t>
  </si>
  <si>
    <t>Length=10.0172</t>
  </si>
  <si>
    <t>Line.line_IM1_6140_6045</t>
  </si>
  <si>
    <t>Bus1=6140</t>
  </si>
  <si>
    <t>Length=11.8396</t>
  </si>
  <si>
    <t>Line.line_IM1_6066_6084</t>
  </si>
  <si>
    <t>Bus2=6084</t>
  </si>
  <si>
    <t>Length=20.7095</t>
  </si>
  <si>
    <t>Line.line_IM1_6084_6067</t>
  </si>
  <si>
    <t>Length=41.7109</t>
  </si>
  <si>
    <t>Line.line_IM1_6134_6135</t>
  </si>
  <si>
    <t>Bus1=6134</t>
  </si>
  <si>
    <t>Bus2=6135</t>
  </si>
  <si>
    <t>Length=8.68993</t>
  </si>
  <si>
    <t>Line.line_IM1_6135_6136</t>
  </si>
  <si>
    <t>Bus1=6135</t>
  </si>
  <si>
    <t>Bus2=6136</t>
  </si>
  <si>
    <t>Length=0.83667</t>
  </si>
  <si>
    <t>Line.line_IM2_7101_7003</t>
  </si>
  <si>
    <t>Bus1=7101</t>
  </si>
  <si>
    <t>Length=1.20819</t>
  </si>
  <si>
    <t>Line.line_IM2_7103_7102</t>
  </si>
  <si>
    <t>Bus1=7103</t>
  </si>
  <si>
    <t>Bus2=7102</t>
  </si>
  <si>
    <t>Length=29.565</t>
  </si>
  <si>
    <t>Line.line_IM2_7104_7103</t>
  </si>
  <si>
    <t>Bus1=7104</t>
  </si>
  <si>
    <t>Bus2=7103</t>
  </si>
  <si>
    <t>Length=17.3531</t>
  </si>
  <si>
    <t>Line.line_IM2_7102_7101</t>
  </si>
  <si>
    <t>Bus1=7102</t>
  </si>
  <si>
    <t>Bus2=7101</t>
  </si>
  <si>
    <t>Length=14.6113</t>
  </si>
  <si>
    <t>Line.line_IM2_7013_7092</t>
  </si>
  <si>
    <t>Bus2=7092</t>
  </si>
  <si>
    <t>Length=20.7761</t>
  </si>
  <si>
    <t>Line.line_IM2_7092_7014</t>
  </si>
  <si>
    <t>Bus1=7092</t>
  </si>
  <si>
    <t>Length=10.3786</t>
  </si>
  <si>
    <t>Line.line_IM2_7053_7072</t>
  </si>
  <si>
    <t>Bus2=7072</t>
  </si>
  <si>
    <t>Length=81.077</t>
  </si>
  <si>
    <t>Line.line_IM2_7072_7054</t>
  </si>
  <si>
    <t>Bus1=7072</t>
  </si>
  <si>
    <t>Length=2.30929</t>
  </si>
  <si>
    <t>Line.line_IM2_7056_7070</t>
  </si>
  <si>
    <t>Bus2=7070</t>
  </si>
  <si>
    <t>Length=1.71578</t>
  </si>
  <si>
    <t>Line.line_IM2_7070_7069</t>
  </si>
  <si>
    <t>Bus1=7070</t>
  </si>
  <si>
    <t>Bus2=7069</t>
  </si>
  <si>
    <t>Length=59.2754</t>
  </si>
  <si>
    <t>Line.line_IM2_7066_7065</t>
  </si>
  <si>
    <t>Bus1=7066</t>
  </si>
  <si>
    <t>Bus2=7065</t>
  </si>
  <si>
    <t>Length=8.53203</t>
  </si>
  <si>
    <t>Line.line_IM2_7067_7066</t>
  </si>
  <si>
    <t>Bus1=7067</t>
  </si>
  <si>
    <t>Bus2=7066</t>
  </si>
  <si>
    <t>Length=32.6002</t>
  </si>
  <si>
    <t>Line.line_KOT_8074_8379</t>
  </si>
  <si>
    <t>Bus2=8379</t>
  </si>
  <si>
    <t>Length=50.4161</t>
  </si>
  <si>
    <t>Line.line_KOT_8379_8075</t>
  </si>
  <si>
    <t>Bus1=8379</t>
  </si>
  <si>
    <t>Length=31.9265</t>
  </si>
  <si>
    <t>Line.line_KOT_8100_8369</t>
  </si>
  <si>
    <t>Bus2=8369</t>
  </si>
  <si>
    <t>Length=1.40754</t>
  </si>
  <si>
    <t>Line.line_KOT_8369_8101</t>
  </si>
  <si>
    <t>Bus1=8369</t>
  </si>
  <si>
    <t>Length=16.7271</t>
  </si>
  <si>
    <t>Line.line_KOT_8209_8219</t>
  </si>
  <si>
    <t>Bus2=8219</t>
  </si>
  <si>
    <t>Length=14.3292</t>
  </si>
  <si>
    <t>Line.line_KOT_8219_8208</t>
  </si>
  <si>
    <t>Length=39.5777</t>
  </si>
  <si>
    <t>Line.line_LUB_9570_9569</t>
  </si>
  <si>
    <t>Bus1=9570</t>
  </si>
  <si>
    <t>Bus2=9569</t>
  </si>
  <si>
    <t>Length=10.3621</t>
  </si>
  <si>
    <t>Line.line_LUB_9569_9568</t>
  </si>
  <si>
    <t>Bus1=9569</t>
  </si>
  <si>
    <t>Bus2=9568</t>
  </si>
  <si>
    <t>Length=9.00698</t>
  </si>
  <si>
    <t>Line.line_LUB_9568_9027</t>
  </si>
  <si>
    <t>Bus1=9568</t>
  </si>
  <si>
    <t>Length=5.99977</t>
  </si>
  <si>
    <t>Line.line_LUB_9027_9567</t>
  </si>
  <si>
    <t>Bus2=9567</t>
  </si>
  <si>
    <t>Length=6.96242</t>
  </si>
  <si>
    <t>Line.line_LUB_9567_9566</t>
  </si>
  <si>
    <t>Bus1=9567</t>
  </si>
  <si>
    <t>Bus2=9566</t>
  </si>
  <si>
    <t>Length=10.3765</t>
  </si>
  <si>
    <t>Line.line_LUB_9120_9388</t>
  </si>
  <si>
    <t>Bus2=9388</t>
  </si>
  <si>
    <t>Length=136.421</t>
  </si>
  <si>
    <t>Line.line_LUB_9388_9121</t>
  </si>
  <si>
    <t>Length=232.949</t>
  </si>
  <si>
    <t>Line.line_LUB_9503_9502</t>
  </si>
  <si>
    <t>Bus1=9503</t>
  </si>
  <si>
    <t>Bus2=9502</t>
  </si>
  <si>
    <t>Length=543.878</t>
  </si>
  <si>
    <t>Line.line_LUB_9502_9425</t>
  </si>
  <si>
    <t>Bus1=9502</t>
  </si>
  <si>
    <t>Bus2=9425</t>
  </si>
  <si>
    <t>Length=110.769</t>
  </si>
  <si>
    <t>Line.line_LUB_9497_9496</t>
  </si>
  <si>
    <t>Bus1=9497</t>
  </si>
  <si>
    <t>Bus2=9496</t>
  </si>
  <si>
    <t>Length=9.87923</t>
  </si>
  <si>
    <t>Line.line_LUB_9496_9321</t>
  </si>
  <si>
    <t>Bus1=9496</t>
  </si>
  <si>
    <t>Length=9.60946</t>
  </si>
  <si>
    <t>Line.line_LUB_9338_9001</t>
  </si>
  <si>
    <t>Bus2=9001</t>
  </si>
  <si>
    <t>Length=4.37331</t>
  </si>
  <si>
    <t>Line.line_LUB_9001_9339</t>
  </si>
  <si>
    <t>Length=54.832</t>
  </si>
  <si>
    <t>Line.line_LUB_9533_9532</t>
  </si>
  <si>
    <t>Bus1=9533</t>
  </si>
  <si>
    <t>Bus2=9532</t>
  </si>
  <si>
    <t>Length=0.037411</t>
  </si>
  <si>
    <t>Line.line_LUB_9532_9004</t>
  </si>
  <si>
    <t>Bus1=9532</t>
  </si>
  <si>
    <t>Length=23.1864</t>
  </si>
  <si>
    <t>Line.line_LUB_9436_9451</t>
  </si>
  <si>
    <t>Bus2=9451</t>
  </si>
  <si>
    <t>Length=68.0715</t>
  </si>
  <si>
    <t>Line.line_LUB_9451_9437</t>
  </si>
  <si>
    <t>Length=170.06</t>
  </si>
  <si>
    <t>Line.line_LUB_9451_9023</t>
  </si>
  <si>
    <t>Bus2=9023</t>
  </si>
  <si>
    <t>Length=139.951</t>
  </si>
  <si>
    <t>Line.line_LUB_9023_9452</t>
  </si>
  <si>
    <t>Length=82.1694</t>
  </si>
  <si>
    <t>Line.line_NEW_10252_10253</t>
  </si>
  <si>
    <t>Bus1=10252</t>
  </si>
  <si>
    <t>Bus2=10253</t>
  </si>
  <si>
    <t>Length=11.7809</t>
  </si>
  <si>
    <t>Line.line_NEW_10251_10252</t>
  </si>
  <si>
    <t>Bus1=10251</t>
  </si>
  <si>
    <t>Bus2=10252</t>
  </si>
  <si>
    <t>Length=4.87685</t>
  </si>
  <si>
    <t>Line.line_NEW_10269_10003</t>
  </si>
  <si>
    <t>Bus1=10269</t>
  </si>
  <si>
    <t>Length=0.679713</t>
  </si>
  <si>
    <t>Line.line_NEW_10268_10269</t>
  </si>
  <si>
    <t>Bus1=10268</t>
  </si>
  <si>
    <t>Bus2=10269</t>
  </si>
  <si>
    <t>Length=1.82789</t>
  </si>
  <si>
    <t>Line.line_NEW_10136_10250</t>
  </si>
  <si>
    <t>Bus2=10250</t>
  </si>
  <si>
    <t>Length=15.2828</t>
  </si>
  <si>
    <t>Line.line_NEW_10250_10137</t>
  </si>
  <si>
    <t>Bus1=10250</t>
  </si>
  <si>
    <t>Length=10.9549</t>
  </si>
  <si>
    <t>Line.line_NEW_10310_10309</t>
  </si>
  <si>
    <t>Bus1=10310</t>
  </si>
  <si>
    <t>Bus2=10309</t>
  </si>
  <si>
    <t>Length=0.462988</t>
  </si>
  <si>
    <t>Line.line_NEW_10309_10146</t>
  </si>
  <si>
    <t>Bus1=10309</t>
  </si>
  <si>
    <t>Length=5.40472</t>
  </si>
  <si>
    <t>Line.line_NEW_10277_10279</t>
  </si>
  <si>
    <t>Bus1=10277</t>
  </si>
  <si>
    <t>Bus2=10279</t>
  </si>
  <si>
    <t>Length=13.8894</t>
  </si>
  <si>
    <t>Line.line_NEW_10279_10009</t>
  </si>
  <si>
    <t>Bus1=10279</t>
  </si>
  <si>
    <t>Length=1.41941</t>
  </si>
  <si>
    <t>Line.line_SAN_11057_11219</t>
  </si>
  <si>
    <t>Bus2=11219</t>
  </si>
  <si>
    <t>Length=0.471548</t>
  </si>
  <si>
    <t>Line.line_SAN_11219_11058</t>
  </si>
  <si>
    <t>Bus1=11219</t>
  </si>
  <si>
    <t>Length=2.50886</t>
  </si>
  <si>
    <t>Line.line_SAN_11008_11206</t>
  </si>
  <si>
    <t>Bus2=11206</t>
  </si>
  <si>
    <t>Length=5.39784</t>
  </si>
  <si>
    <t>Line.line_SAN_11206_11207</t>
  </si>
  <si>
    <t>Bus1=11206</t>
  </si>
  <si>
    <t>Bus2=11207</t>
  </si>
  <si>
    <t>Length=12.0627</t>
  </si>
  <si>
    <t>Line.line_BAG_101_1217</t>
  </si>
  <si>
    <t>Bus1=101</t>
  </si>
  <si>
    <t>Bus2=1217</t>
  </si>
  <si>
    <t>Length=6.19452</t>
  </si>
  <si>
    <t>Line.line_BAG_1217_1218</t>
  </si>
  <si>
    <t>Bus1=1217</t>
  </si>
  <si>
    <t>Bus2=1218</t>
  </si>
  <si>
    <t>Length=3.84042</t>
  </si>
  <si>
    <t>Line.line_BAG_1001_1220</t>
  </si>
  <si>
    <t>Bus2=1220</t>
  </si>
  <si>
    <t>Length=6.04469</t>
  </si>
  <si>
    <t>Line.line_BAG_1220_1221</t>
  </si>
  <si>
    <t>Bus1=1220</t>
  </si>
  <si>
    <t>Bus2=1221</t>
  </si>
  <si>
    <t>Length=0.971249</t>
  </si>
  <si>
    <t>Line.line_BAG_1222_1223</t>
  </si>
  <si>
    <t>Bus1=1222</t>
  </si>
  <si>
    <t>Bus2=1223</t>
  </si>
  <si>
    <t>Length=6.44363</t>
  </si>
  <si>
    <t>Line.line_BAG_1221_1222</t>
  </si>
  <si>
    <t>Bus1=1221</t>
  </si>
  <si>
    <t>Bus2=1222</t>
  </si>
  <si>
    <t>Length=2.32993</t>
  </si>
  <si>
    <t>Line.line_BAG_1223_1002</t>
  </si>
  <si>
    <t>Bus1=1223</t>
  </si>
  <si>
    <t>Length=2.86776</t>
  </si>
  <si>
    <t>Line.line_BAG_1002_1224</t>
  </si>
  <si>
    <t>Bus2=1224</t>
  </si>
  <si>
    <t>Length=2.82922</t>
  </si>
  <si>
    <t>Line.line_BAG_1225_1226</t>
  </si>
  <si>
    <t>Bus1=1225</t>
  </si>
  <si>
    <t>Bus2=1226</t>
  </si>
  <si>
    <t>Length=0.557516</t>
  </si>
  <si>
    <t>Line.line_BAG_1226_1227</t>
  </si>
  <si>
    <t>Bus1=1226</t>
  </si>
  <si>
    <t>Bus2=1227</t>
  </si>
  <si>
    <t>Length=5.92594</t>
  </si>
  <si>
    <t>Line.line_BAG_1228_1003</t>
  </si>
  <si>
    <t>Bus1=1228</t>
  </si>
  <si>
    <t>Length=0.802436</t>
  </si>
  <si>
    <t>Line.line_BAG_1224_1225</t>
  </si>
  <si>
    <t>Bus1=1224</t>
  </si>
  <si>
    <t>Bus2=1225</t>
  </si>
  <si>
    <t>Length=6.16446</t>
  </si>
  <si>
    <t>Line.line_BAG_1227_1228</t>
  </si>
  <si>
    <t>Bus1=1227</t>
  </si>
  <si>
    <t>Bus2=1228</t>
  </si>
  <si>
    <t>Length=1.6465</t>
  </si>
  <si>
    <t>Line.line_BAG_1003_1233</t>
  </si>
  <si>
    <t>Bus2=1233</t>
  </si>
  <si>
    <t>Length=8.84335</t>
  </si>
  <si>
    <t>Line.line_BAG_1235_1236</t>
  </si>
  <si>
    <t>Bus1=1235</t>
  </si>
  <si>
    <t>Bus2=1236</t>
  </si>
  <si>
    <t>Length=0.869325</t>
  </si>
  <si>
    <t>Line.line_BAG_1236_1004</t>
  </si>
  <si>
    <t>Bus1=1236</t>
  </si>
  <si>
    <t>Length=0.758061</t>
  </si>
  <si>
    <t>Line.line_BAG_1233_1235</t>
  </si>
  <si>
    <t>Bus1=1233</t>
  </si>
  <si>
    <t>Bus2=1235</t>
  </si>
  <si>
    <t>Length=1.7834</t>
  </si>
  <si>
    <t>Line.line_BAG_1004_1239</t>
  </si>
  <si>
    <t>Bus2=1239</t>
  </si>
  <si>
    <t>Length=2.26166</t>
  </si>
  <si>
    <t>Line.line_BAG_1238_1237</t>
  </si>
  <si>
    <t>Bus1=1238</t>
  </si>
  <si>
    <t>Bus2=1237</t>
  </si>
  <si>
    <t>Length=0.536392</t>
  </si>
  <si>
    <t>Line.line_BAG_1239_1238</t>
  </si>
  <si>
    <t>Bus1=1239</t>
  </si>
  <si>
    <t>Bus2=1238</t>
  </si>
  <si>
    <t>Length=1.62357</t>
  </si>
  <si>
    <t>Line.line_BAG_1237_1005</t>
  </si>
  <si>
    <t>Bus1=1237</t>
  </si>
  <si>
    <t>Length=26.2491</t>
  </si>
  <si>
    <t>Line.line_BAG_1005_1234</t>
  </si>
  <si>
    <t>Bus2=1234</t>
  </si>
  <si>
    <t>Length=2.30923</t>
  </si>
  <si>
    <t>Line.line_BAG_1231_1006</t>
  </si>
  <si>
    <t>Bus1=1231</t>
  </si>
  <si>
    <t>Length=6.22796</t>
  </si>
  <si>
    <t>Line.line_BAG_1234_1231</t>
  </si>
  <si>
    <t>Bus1=1234</t>
  </si>
  <si>
    <t>Bus2=1231</t>
  </si>
  <si>
    <t>Length=32.5446</t>
  </si>
  <si>
    <t>Line.line_BAG_1006_1230</t>
  </si>
  <si>
    <t>Bus2=1230</t>
  </si>
  <si>
    <t>Length=3.80212</t>
  </si>
  <si>
    <t>Line.line_BAG_1230_1007</t>
  </si>
  <si>
    <t>Bus1=1230</t>
  </si>
  <si>
    <t>Length=2.95163</t>
  </si>
  <si>
    <t>Line.line_BAG_1232_1008</t>
  </si>
  <si>
    <t>Bus1=1232</t>
  </si>
  <si>
    <t>Length=27.0288</t>
  </si>
  <si>
    <t>Line.line_BAG_1008_1243</t>
  </si>
  <si>
    <t>Bus2=1243</t>
  </si>
  <si>
    <t>Length=3.91322</t>
  </si>
  <si>
    <t>Line.line_BAG_1243_1250</t>
  </si>
  <si>
    <t>Bus1=1243</t>
  </si>
  <si>
    <t>Bus2=1250</t>
  </si>
  <si>
    <t>Length=15.5318</t>
  </si>
  <si>
    <t>Line.line_BAG_1250_1009</t>
  </si>
  <si>
    <t>Bus1=1250</t>
  </si>
  <si>
    <t>Length=14.0451</t>
  </si>
  <si>
    <t>Line.line_BAG_1009_1255</t>
  </si>
  <si>
    <t>Bus2=1255</t>
  </si>
  <si>
    <t>Length=1.46744</t>
  </si>
  <si>
    <t>Line.line_BAG_1261_1010</t>
  </si>
  <si>
    <t>Bus1=1261</t>
  </si>
  <si>
    <t>Length=2.71928</t>
  </si>
  <si>
    <t>Line.line_BAG_1255_1261</t>
  </si>
  <si>
    <t>Bus1=1255</t>
  </si>
  <si>
    <t>Bus2=1261</t>
  </si>
  <si>
    <t>Length=19.3202</t>
  </si>
  <si>
    <t>Line.line_BAG_1010_1265</t>
  </si>
  <si>
    <t>Bus2=1265</t>
  </si>
  <si>
    <t>Length=20.4742</t>
  </si>
  <si>
    <t>Line.line_BAG_1265_1011</t>
  </si>
  <si>
    <t>Bus1=1265</t>
  </si>
  <si>
    <t>Length=7.71185</t>
  </si>
  <si>
    <t>Line.line_BAG_1011_1273</t>
  </si>
  <si>
    <t>Bus2=1273</t>
  </si>
  <si>
    <t>Length=20.0663</t>
  </si>
  <si>
    <t>Line.line_BAG_1273_1277</t>
  </si>
  <si>
    <t>Bus1=1273</t>
  </si>
  <si>
    <t>Bus2=1277</t>
  </si>
  <si>
    <t>Length=12.2628</t>
  </si>
  <si>
    <t>Line.line_BAG_1277_1012</t>
  </si>
  <si>
    <t>Bus1=1277</t>
  </si>
  <si>
    <t>Length=4.62707</t>
  </si>
  <si>
    <t>Line.line_BAG_1012_1281</t>
  </si>
  <si>
    <t>Bus2=1281</t>
  </si>
  <si>
    <t>Length=8.9412</t>
  </si>
  <si>
    <t>Line.line_BAG_1281_1283</t>
  </si>
  <si>
    <t>Bus1=1281</t>
  </si>
  <si>
    <t>Bus2=1283</t>
  </si>
  <si>
    <t>Length=9.38336</t>
  </si>
  <si>
    <t>Line.line_BAG_1283_1013</t>
  </si>
  <si>
    <t>Bus1=1283</t>
  </si>
  <si>
    <t>Length=3.82515</t>
  </si>
  <si>
    <t>Line.line_BAG_1013_1284</t>
  </si>
  <si>
    <t>Bus2=1284</t>
  </si>
  <si>
    <t>Length=0.522637</t>
  </si>
  <si>
    <t>Line.line_BAG_1284_1285</t>
  </si>
  <si>
    <t>Bus1=1284</t>
  </si>
  <si>
    <t>Bus2=1285</t>
  </si>
  <si>
    <t>Length=7.73005</t>
  </si>
  <si>
    <t>Line.line_BAG_1285_1014</t>
  </si>
  <si>
    <t>Bus1=1285</t>
  </si>
  <si>
    <t>Length=4.18916</t>
  </si>
  <si>
    <t>Line.line_BAG_1014_1286</t>
  </si>
  <si>
    <t>Bus2=1286</t>
  </si>
  <si>
    <t>Length=1.38262</t>
  </si>
  <si>
    <t>Line.line_BAG_1286_1015</t>
  </si>
  <si>
    <t>Bus1=1286</t>
  </si>
  <si>
    <t>Length=34.5675</t>
  </si>
  <si>
    <t>Line.line_BAG_1015_1280</t>
  </si>
  <si>
    <t>Bus2=1280</t>
  </si>
  <si>
    <t>Length=30.2224</t>
  </si>
  <si>
    <t>Line.line_BAG_1280_1016</t>
  </si>
  <si>
    <t>Bus1=1280</t>
  </si>
  <si>
    <t>Length=1.8055</t>
  </si>
  <si>
    <t>Line.line_BAG_1018_1275</t>
  </si>
  <si>
    <t>Bus2=1275</t>
  </si>
  <si>
    <t>Length=7.22542</t>
  </si>
  <si>
    <t>Line.line_BAG_1272_1019</t>
  </si>
  <si>
    <t>Bus1=1272</t>
  </si>
  <si>
    <t>Length=0.207366</t>
  </si>
  <si>
    <t>Line.line_BAG_1275_1272</t>
  </si>
  <si>
    <t>Bus1=1275</t>
  </si>
  <si>
    <t>Bus2=1272</t>
  </si>
  <si>
    <t>Length=22.505</t>
  </si>
  <si>
    <t>Line.line_BAG_1019_1271</t>
  </si>
  <si>
    <t>Bus2=1271</t>
  </si>
  <si>
    <t>Length=0.00579</t>
  </si>
  <si>
    <t>Line.line_BAG_1271_1020</t>
  </si>
  <si>
    <t>Bus1=1271</t>
  </si>
  <si>
    <t>Length=5.93556</t>
  </si>
  <si>
    <t>Line.line_BAG_1020_1270</t>
  </si>
  <si>
    <t>Bus2=1270</t>
  </si>
  <si>
    <t>Length=7.44336</t>
  </si>
  <si>
    <t>Line.line_BAG_1267_1021</t>
  </si>
  <si>
    <t>Bus1=1267</t>
  </si>
  <si>
    <t>Length=2.18266</t>
  </si>
  <si>
    <t>Line.line_BAG_1270_1267</t>
  </si>
  <si>
    <t>Bus1=1270</t>
  </si>
  <si>
    <t>Bus2=1267</t>
  </si>
  <si>
    <t>Length=27.0438</t>
  </si>
  <si>
    <t>Line.line_BAG_1021_1268</t>
  </si>
  <si>
    <t>Bus2=1268</t>
  </si>
  <si>
    <t>Length=0.816859</t>
  </si>
  <si>
    <t>Line.line_BAG_1279_1022</t>
  </si>
  <si>
    <t>Bus1=1279</t>
  </si>
  <si>
    <t>Length=5.39392</t>
  </si>
  <si>
    <t>Line.line_BAG_1268_1279</t>
  </si>
  <si>
    <t>Bus1=1268</t>
  </si>
  <si>
    <t>Bus2=1279</t>
  </si>
  <si>
    <t>Length=36.8843</t>
  </si>
  <si>
    <t>Line.line_BAG_1093_1216</t>
  </si>
  <si>
    <t>Bus2=1216</t>
  </si>
  <si>
    <t>Length=7.33915</t>
  </si>
  <si>
    <t>Line.line_BAG_1216_1094</t>
  </si>
  <si>
    <t>Bus1=1216</t>
  </si>
  <si>
    <t>Length=13.0651</t>
  </si>
  <si>
    <t>Line.line_BAG_1111_1112</t>
  </si>
  <si>
    <t>Bus2=1112</t>
  </si>
  <si>
    <t>Length=15.2114</t>
  </si>
  <si>
    <t>Line.line_BAG_1112_1118</t>
  </si>
  <si>
    <t>Length=10.022</t>
  </si>
  <si>
    <t>Line.line_BAG_1124_1131</t>
  </si>
  <si>
    <t>Bus2=1131</t>
  </si>
  <si>
    <t>Length=8.78581</t>
  </si>
  <si>
    <t>Line.line_BAG_1131_1132</t>
  </si>
  <si>
    <t>Length=14.7194</t>
  </si>
  <si>
    <t>Line.line_BAG_1155_1215</t>
  </si>
  <si>
    <t>Bus2=1215</t>
  </si>
  <si>
    <t>Length=10.3226</t>
  </si>
  <si>
    <t>Line.line_BAG_1215_1156</t>
  </si>
  <si>
    <t>Bus1=1215</t>
  </si>
  <si>
    <t>Length=9.88869</t>
  </si>
  <si>
    <t>Line.line_BAG_1169_1311</t>
  </si>
  <si>
    <t>Bus2=1311</t>
  </si>
  <si>
    <t>Length=0.6255</t>
  </si>
  <si>
    <t>Line.line_BAG_1311_1312</t>
  </si>
  <si>
    <t>Bus1=1311</t>
  </si>
  <si>
    <t>Bus2=1312</t>
  </si>
  <si>
    <t>Length=0.390256</t>
  </si>
  <si>
    <t>Line.line_BAG_1312_1170</t>
  </si>
  <si>
    <t>Bus1=1312</t>
  </si>
  <si>
    <t>Length=12.2461</t>
  </si>
  <si>
    <t>Line.line_BAG_1207_1313</t>
  </si>
  <si>
    <t>Bus2=1313</t>
  </si>
  <si>
    <t>Length=0.631762</t>
  </si>
  <si>
    <t>Line.line_BAG_1313_1210</t>
  </si>
  <si>
    <t>Bus1=1313</t>
  </si>
  <si>
    <t>Length=12.9917</t>
  </si>
  <si>
    <t>Line.line_BAG_1043_1263</t>
  </si>
  <si>
    <t>Bus2=1263</t>
  </si>
  <si>
    <t>Length=3.66739</t>
  </si>
  <si>
    <t>Line.line_BAG_1262_1044</t>
  </si>
  <si>
    <t>Bus1=1262</t>
  </si>
  <si>
    <t>Length=19.3082</t>
  </si>
  <si>
    <t>Line.line_BAG_1263_1262</t>
  </si>
  <si>
    <t>Bus1=1263</t>
  </si>
  <si>
    <t>Bus2=1262</t>
  </si>
  <si>
    <t>Length=17.6705</t>
  </si>
  <si>
    <t>Line.line_BAG_1258_1045</t>
  </si>
  <si>
    <t>Bus1=1258</t>
  </si>
  <si>
    <t>Length=0.265024</t>
  </si>
  <si>
    <t>Line.line_BAG_1045_1257</t>
  </si>
  <si>
    <t>Bus2=1257</t>
  </si>
  <si>
    <t>Length=15.6288</t>
  </si>
  <si>
    <t>Line.line_BAG_1249_1046</t>
  </si>
  <si>
    <t>Bus1=1249</t>
  </si>
  <si>
    <t>Length=3.97851</t>
  </si>
  <si>
    <t>Line.line_BAG_1252_1249</t>
  </si>
  <si>
    <t>Bus1=1252</t>
  </si>
  <si>
    <t>Bus2=1249</t>
  </si>
  <si>
    <t>Length=28.3285</t>
  </si>
  <si>
    <t>Line.line_BAG_1046_1247</t>
  </si>
  <si>
    <t>Bus2=1247</t>
  </si>
  <si>
    <t>Length=17.9066</t>
  </si>
  <si>
    <t>Line.line_BAG_1047_1241</t>
  </si>
  <si>
    <t>Bus2=1241</t>
  </si>
  <si>
    <t>Length=21.8559</t>
  </si>
  <si>
    <t>Line.line_BAG_1240_1048</t>
  </si>
  <si>
    <t>Bus1=1240</t>
  </si>
  <si>
    <t>Length=4.30564</t>
  </si>
  <si>
    <t>Line.line_BAG_1241_1240</t>
  </si>
  <si>
    <t>Bus1=1241</t>
  </si>
  <si>
    <t>Bus2=1240</t>
  </si>
  <si>
    <t>Length=21.8366</t>
  </si>
  <si>
    <t>Line.line_BAG_1048_1242</t>
  </si>
  <si>
    <t>Bus2=1242</t>
  </si>
  <si>
    <t>Length=15.5107</t>
  </si>
  <si>
    <t>Line.line_BAG_1245_1049</t>
  </si>
  <si>
    <t>Bus1=1245</t>
  </si>
  <si>
    <t>Length=3.07425</t>
  </si>
  <si>
    <t>Line.line_BAG_1242_1245</t>
  </si>
  <si>
    <t>Bus1=1242</t>
  </si>
  <si>
    <t>Bus2=1245</t>
  </si>
  <si>
    <t>Length=29.052</t>
  </si>
  <si>
    <t>Line.line_BAG_1049_1246</t>
  </si>
  <si>
    <t>Bus2=1246</t>
  </si>
  <si>
    <t>Length=21.1079</t>
  </si>
  <si>
    <t>Line.line_BAG_1248_1050</t>
  </si>
  <si>
    <t>Bus1=1248</t>
  </si>
  <si>
    <t>Length=0.301353</t>
  </si>
  <si>
    <t>Line.line_BAG_1246_1248</t>
  </si>
  <si>
    <t>Bus1=1246</t>
  </si>
  <si>
    <t>Bus2=1248</t>
  </si>
  <si>
    <t>Length=22.8304</t>
  </si>
  <si>
    <t>Line.line_BAG_1050_1251</t>
  </si>
  <si>
    <t>Bus2=1251</t>
  </si>
  <si>
    <t>Line.line_BAG_1251_1051</t>
  </si>
  <si>
    <t>Bus1=1251</t>
  </si>
  <si>
    <t>Length=20.0542</t>
  </si>
  <si>
    <t>Line.line_BAG_1051_1253</t>
  </si>
  <si>
    <t>Bus2=1253</t>
  </si>
  <si>
    <t>Length=3.41445</t>
  </si>
  <si>
    <t>Line.line_BAG_1256_1052</t>
  </si>
  <si>
    <t>Bus1=1256</t>
  </si>
  <si>
    <t>Length=7.57286</t>
  </si>
  <si>
    <t>Line.line_BAG_1253_1256</t>
  </si>
  <si>
    <t>Bus1=1253</t>
  </si>
  <si>
    <t>Bus2=1256</t>
  </si>
  <si>
    <t>Length=26.708</t>
  </si>
  <si>
    <t>Line.line_BAG_1052_1260</t>
  </si>
  <si>
    <t>Bus2=1260</t>
  </si>
  <si>
    <t>Length=16.7205</t>
  </si>
  <si>
    <t>Line.line_BAG_1260_1053</t>
  </si>
  <si>
    <t>Bus1=1260</t>
  </si>
  <si>
    <t>Length=19.1956</t>
  </si>
  <si>
    <t>Line.line_BAG_1053_1264</t>
  </si>
  <si>
    <t>Bus2=1264</t>
  </si>
  <si>
    <t>Length=4.35457</t>
  </si>
  <si>
    <t>Line.line_BAG_1266_1054</t>
  </si>
  <si>
    <t>Bus1=1266</t>
  </si>
  <si>
    <t>Length=10.5465</t>
  </si>
  <si>
    <t>Line.line_BAG_1264_1266</t>
  </si>
  <si>
    <t>Bus1=1264</t>
  </si>
  <si>
    <t>Bus2=1266</t>
  </si>
  <si>
    <t>Line.line_BAG_1054_1269</t>
  </si>
  <si>
    <t>Bus2=1269</t>
  </si>
  <si>
    <t>Length=7.90038</t>
  </si>
  <si>
    <t>Line.line_BAG_1269_1055</t>
  </si>
  <si>
    <t>Bus1=1269</t>
  </si>
  <si>
    <t>Length=22.4789</t>
  </si>
  <si>
    <t>Line.line_BAG_1055_1274</t>
  </si>
  <si>
    <t>Bus2=1274</t>
  </si>
  <si>
    <t>Length=0.573407</t>
  </si>
  <si>
    <t>Line.line_BAG_1278_1056</t>
  </si>
  <si>
    <t>Bus1=1278</t>
  </si>
  <si>
    <t>Length=17.9859</t>
  </si>
  <si>
    <t>Line.line_BAG_1276_1278</t>
  </si>
  <si>
    <t>Bus1=1276</t>
  </si>
  <si>
    <t>Bus2=1278</t>
  </si>
  <si>
    <t>Length=14.9943</t>
  </si>
  <si>
    <t>Line.line_BAG_1274_1276</t>
  </si>
  <si>
    <t>Bus1=1274</t>
  </si>
  <si>
    <t>Bus2=1276</t>
  </si>
  <si>
    <t>Length=4.9338</t>
  </si>
  <si>
    <t>Line.line_BAG_1056_1282</t>
  </si>
  <si>
    <t>Bus2=1282</t>
  </si>
  <si>
    <t>Length=5.83723</t>
  </si>
  <si>
    <t>Line.line_BAG_1287_1057</t>
  </si>
  <si>
    <t>Bus1=1287</t>
  </si>
  <si>
    <t>Length=4.23424</t>
  </si>
  <si>
    <t>Line.line_BAG_1282_1287</t>
  </si>
  <si>
    <t>Bus1=1282</t>
  </si>
  <si>
    <t>Bus2=1287</t>
  </si>
  <si>
    <t>Length=22.3906</t>
  </si>
  <si>
    <t>Line.line_BAG_1057_1288</t>
  </si>
  <si>
    <t>Bus2=1288</t>
  </si>
  <si>
    <t>Length=17.6532</t>
  </si>
  <si>
    <t>Line.line_BAG_1289_1058</t>
  </si>
  <si>
    <t>Bus1=1289</t>
  </si>
  <si>
    <t>Length=2.02181</t>
  </si>
  <si>
    <t>Line.line_BAG_1288_1289</t>
  </si>
  <si>
    <t>Bus1=1288</t>
  </si>
  <si>
    <t>Bus2=1289</t>
  </si>
  <si>
    <t>Length=22.3554</t>
  </si>
  <si>
    <t>Line.line_BAG_1058_1290</t>
  </si>
  <si>
    <t>Bus2=1290</t>
  </si>
  <si>
    <t>Length=19.2268</t>
  </si>
  <si>
    <t>Line.line_BAG_1290_1059</t>
  </si>
  <si>
    <t>Bus1=1290</t>
  </si>
  <si>
    <t>Length=17.1938</t>
  </si>
  <si>
    <t>Line.line_BAG_1059_1291</t>
  </si>
  <si>
    <t>Bus2=1291</t>
  </si>
  <si>
    <t>Length=5.18605</t>
  </si>
  <si>
    <t>Line.line_BAG_1293_1060</t>
  </si>
  <si>
    <t>Bus1=1293</t>
  </si>
  <si>
    <t>Length=13.1064</t>
  </si>
  <si>
    <t>Line.line_BAG_1292_1293</t>
  </si>
  <si>
    <t>Bus1=1292</t>
  </si>
  <si>
    <t>Bus2=1293</t>
  </si>
  <si>
    <t>Length=20.4215</t>
  </si>
  <si>
    <t>Line.line_BAG_1291_1292</t>
  </si>
  <si>
    <t>Bus1=1291</t>
  </si>
  <si>
    <t>Bus2=1292</t>
  </si>
  <si>
    <t>Length=23.4228</t>
  </si>
  <si>
    <t>Line.line_BAG_1060_1294</t>
  </si>
  <si>
    <t>Bus2=1294</t>
  </si>
  <si>
    <t>Length=7.00213</t>
  </si>
  <si>
    <t>Line.line_BAG_1295_1061</t>
  </si>
  <si>
    <t>Bus1=1295</t>
  </si>
  <si>
    <t>Length=21.607</t>
  </si>
  <si>
    <t>Line.line_BAG_1294_1295</t>
  </si>
  <si>
    <t>Bus1=1294</t>
  </si>
  <si>
    <t>Bus2=1295</t>
  </si>
  <si>
    <t>Length=16.6168</t>
  </si>
  <si>
    <t>Line.line_BAG_1061_1296</t>
  </si>
  <si>
    <t>Bus2=1296</t>
  </si>
  <si>
    <t>Length=2.58934</t>
  </si>
  <si>
    <t>Line.line_BAG_1297_1062</t>
  </si>
  <si>
    <t>Bus1=1297</t>
  </si>
  <si>
    <t>Length=28.1719</t>
  </si>
  <si>
    <t>Line.line_BAG_1296_1297</t>
  </si>
  <si>
    <t>Bus1=1296</t>
  </si>
  <si>
    <t>Bus2=1297</t>
  </si>
  <si>
    <t>Length=26.9617</t>
  </si>
  <si>
    <t>Line.line_BAG_1062_1298</t>
  </si>
  <si>
    <t>Bus2=1298</t>
  </si>
  <si>
    <t>Length=0.614495</t>
  </si>
  <si>
    <t>Line.line_BAG_1299_1063</t>
  </si>
  <si>
    <t>Bus1=1299</t>
  </si>
  <si>
    <t>Length=15.3517</t>
  </si>
  <si>
    <t>Line.line_BAG_1298_1299</t>
  </si>
  <si>
    <t>Bus1=1298</t>
  </si>
  <si>
    <t>Bus2=1299</t>
  </si>
  <si>
    <t>Length=24.7853</t>
  </si>
  <si>
    <t>Line.line_BAG_1063_1300</t>
  </si>
  <si>
    <t>Bus2=1300</t>
  </si>
  <si>
    <t>Length=9.78416</t>
  </si>
  <si>
    <t>Line.line_BAG_1301_1064</t>
  </si>
  <si>
    <t>Bus1=1301</t>
  </si>
  <si>
    <t>Length=15.2706</t>
  </si>
  <si>
    <t>Line.line_BAG_1300_1301</t>
  </si>
  <si>
    <t>Bus1=1300</t>
  </si>
  <si>
    <t>Bus2=1301</t>
  </si>
  <si>
    <t>Length=26.4178</t>
  </si>
  <si>
    <t>Line.line_BAG_1064_1302</t>
  </si>
  <si>
    <t>Bus2=1302</t>
  </si>
  <si>
    <t>Length=5.39995</t>
  </si>
  <si>
    <t>Line.line_BAG_1302_1303</t>
  </si>
  <si>
    <t>Bus1=1302</t>
  </si>
  <si>
    <t>Bus2=1303</t>
  </si>
  <si>
    <t>Length=29.698</t>
  </si>
  <si>
    <t>Line.line_BAG_1303_1065</t>
  </si>
  <si>
    <t>Bus1=1303</t>
  </si>
  <si>
    <t>Length=11.9654</t>
  </si>
  <si>
    <t>Line.line_BAG_1065_1304</t>
  </si>
  <si>
    <t>Bus2=1304</t>
  </si>
  <si>
    <t>Length=9.8821</t>
  </si>
  <si>
    <t>Line.line_BAG_1304_1066</t>
  </si>
  <si>
    <t>Bus1=1304</t>
  </si>
  <si>
    <t>Length=6.70538</t>
  </si>
  <si>
    <t>Line.line_BAG_1306_1067</t>
  </si>
  <si>
    <t>Bus1=1306</t>
  </si>
  <si>
    <t>Length=9.95539</t>
  </si>
  <si>
    <t>Line.line_BAG_1067_1307</t>
  </si>
  <si>
    <t>Bus2=1307</t>
  </si>
  <si>
    <t>Length=11.8015</t>
  </si>
  <si>
    <t>Line.line_BAG_1308_1068</t>
  </si>
  <si>
    <t>Bus1=1308</t>
  </si>
  <si>
    <t>Length=9.03294</t>
  </si>
  <si>
    <t>Line.line_BAG_1307_1308</t>
  </si>
  <si>
    <t>Bus1=1307</t>
  </si>
  <si>
    <t>Bus2=1308</t>
  </si>
  <si>
    <t>Length=26.961</t>
  </si>
  <si>
    <t>Line.line_BAG_1210_1314</t>
  </si>
  <si>
    <t>Bus2=1314</t>
  </si>
  <si>
    <t>Length=11.9986</t>
  </si>
  <si>
    <t>Line.line_BAG_1314_1211</t>
  </si>
  <si>
    <t>Bus1=1314</t>
  </si>
  <si>
    <t>Length=2.75239</t>
  </si>
  <si>
    <t>Line.line_BAG_1211_1315</t>
  </si>
  <si>
    <t>Bus2=1315</t>
  </si>
  <si>
    <t>Length=2.33277</t>
  </si>
  <si>
    <t>Line.line_BAG_1315_1212</t>
  </si>
  <si>
    <t>Bus1=1315</t>
  </si>
  <si>
    <t>Length=7.57119</t>
  </si>
  <si>
    <t>Line.line_BAG_1068_1309</t>
  </si>
  <si>
    <t>Bus2=1309</t>
  </si>
  <si>
    <t>Length=14.6729</t>
  </si>
  <si>
    <t>Line.line_BAG_1309_1069</t>
  </si>
  <si>
    <t>Bus1=1309</t>
  </si>
  <si>
    <t>Length=12.6259</t>
  </si>
  <si>
    <t>Line.line_BAN_102_2196</t>
  </si>
  <si>
    <t>Bus1=102</t>
  </si>
  <si>
    <t>Bus2=2196</t>
  </si>
  <si>
    <t>Length=5.93802</t>
  </si>
  <si>
    <t>Line.line_BAN_2196_2001</t>
  </si>
  <si>
    <t>Bus1=2196</t>
  </si>
  <si>
    <t>Length=2.53566</t>
  </si>
  <si>
    <t>Line.line_BAN_2002_2198</t>
  </si>
  <si>
    <t>Bus2=2198</t>
  </si>
  <si>
    <t>Length=1.60342</t>
  </si>
  <si>
    <t>Line.line_BAN_2199_2200</t>
  </si>
  <si>
    <t>Bus1=2199</t>
  </si>
  <si>
    <t>Bus2=2200</t>
  </si>
  <si>
    <t>Length=0.997059</t>
  </si>
  <si>
    <t>Line.line_BAN_2201_2003</t>
  </si>
  <si>
    <t>Bus1=2201</t>
  </si>
  <si>
    <t>Length=6.35186</t>
  </si>
  <si>
    <t>Line.line_BAN_2200_2201</t>
  </si>
  <si>
    <t>Bus1=2200</t>
  </si>
  <si>
    <t>Bus2=2201</t>
  </si>
  <si>
    <t>Length=2.29488</t>
  </si>
  <si>
    <t>Line.line_BAN_2198_2199</t>
  </si>
  <si>
    <t>Bus1=2198</t>
  </si>
  <si>
    <t>Bus2=2199</t>
  </si>
  <si>
    <t>Length=6.07971</t>
  </si>
  <si>
    <t>Line.line_BAN_2003_2202</t>
  </si>
  <si>
    <t>Bus2=2202</t>
  </si>
  <si>
    <t>Length=2.84546</t>
  </si>
  <si>
    <t>Line.line_BAN_2204_2205</t>
  </si>
  <si>
    <t>Bus1=2204</t>
  </si>
  <si>
    <t>Bus2=2205</t>
  </si>
  <si>
    <t>Length=0.648392</t>
  </si>
  <si>
    <t>Line.line_BAN_2205_2004</t>
  </si>
  <si>
    <t>Bus1=2205</t>
  </si>
  <si>
    <t>Length=5.5848</t>
  </si>
  <si>
    <t>Line.line_BAN_2203_2204</t>
  </si>
  <si>
    <t>Bus1=2203</t>
  </si>
  <si>
    <t>Bus2=2204</t>
  </si>
  <si>
    <t>Length=5.40784</t>
  </si>
  <si>
    <t>Line.line_BAN_2202_2203</t>
  </si>
  <si>
    <t>Bus1=2202</t>
  </si>
  <si>
    <t>Bus2=2203</t>
  </si>
  <si>
    <t>Length=3.31442</t>
  </si>
  <si>
    <t>Line.line_BAN_2004_2206</t>
  </si>
  <si>
    <t>Bus2=2206</t>
  </si>
  <si>
    <t>Length=2.41901</t>
  </si>
  <si>
    <t>Line.line_BAN_2209_2210</t>
  </si>
  <si>
    <t>Bus1=2209</t>
  </si>
  <si>
    <t>Bus2=2210</t>
  </si>
  <si>
    <t>Length=1.0614</t>
  </si>
  <si>
    <t>Line.line_BAN_2210_2211</t>
  </si>
  <si>
    <t>Bus1=2210</t>
  </si>
  <si>
    <t>Bus2=2211</t>
  </si>
  <si>
    <t>Length=1.07089</t>
  </si>
  <si>
    <t>Line.line_BAN_2208_2209</t>
  </si>
  <si>
    <t>Bus1=2208</t>
  </si>
  <si>
    <t>Bus2=2209</t>
  </si>
  <si>
    <t>Length=1.69731</t>
  </si>
  <si>
    <t>Line.line_BAN_2211_2005</t>
  </si>
  <si>
    <t>Bus1=2211</t>
  </si>
  <si>
    <t>Length=0.335277</t>
  </si>
  <si>
    <t>Line.line_BAN_2005_2212</t>
  </si>
  <si>
    <t>Bus2=2212</t>
  </si>
  <si>
    <t>Length=5.19985</t>
  </si>
  <si>
    <t>Line.line_BAN_2214_2215</t>
  </si>
  <si>
    <t>Bus1=2214</t>
  </si>
  <si>
    <t>Bus2=2215</t>
  </si>
  <si>
    <t>Length=6.53818</t>
  </si>
  <si>
    <t>Line.line_BAN_2212_2213</t>
  </si>
  <si>
    <t>Bus1=2212</t>
  </si>
  <si>
    <t>Bus2=2213</t>
  </si>
  <si>
    <t>Length=0.152323</t>
  </si>
  <si>
    <t>Line.line_BAN_2215_2006</t>
  </si>
  <si>
    <t>Bus1=2215</t>
  </si>
  <si>
    <t>Length=11.9055</t>
  </si>
  <si>
    <t>Line.line_BAN_2213_2214</t>
  </si>
  <si>
    <t>Bus1=2213</t>
  </si>
  <si>
    <t>Bus2=2214</t>
  </si>
  <si>
    <t>Length=0.384505</t>
  </si>
  <si>
    <t>Line.line_BAN_2006_2216</t>
  </si>
  <si>
    <t>Bus2=2216</t>
  </si>
  <si>
    <t>Length=5.61229</t>
  </si>
  <si>
    <t>Line.line_BAN_2007_2218</t>
  </si>
  <si>
    <t>Bus2=2218</t>
  </si>
  <si>
    <t>Length=3.17258</t>
  </si>
  <si>
    <t>Line.line_BAN_2219_2008</t>
  </si>
  <si>
    <t>Bus1=2219</t>
  </si>
  <si>
    <t>Length=1.1548</t>
  </si>
  <si>
    <t>Line.line_BAN_2218_2219</t>
  </si>
  <si>
    <t>Bus1=2218</t>
  </si>
  <si>
    <t>Bus2=2219</t>
  </si>
  <si>
    <t>Length=19.1937</t>
  </si>
  <si>
    <t>Line.line_BAN_2008_2220</t>
  </si>
  <si>
    <t>Bus2=2220</t>
  </si>
  <si>
    <t>Length=3.6253</t>
  </si>
  <si>
    <t>Line.line_BAN_2220_2221</t>
  </si>
  <si>
    <t>Bus1=2220</t>
  </si>
  <si>
    <t>Bus2=2221</t>
  </si>
  <si>
    <t>Length=3.68373</t>
  </si>
  <si>
    <t>Line.line_BAN_2221_2222</t>
  </si>
  <si>
    <t>Bus1=2221</t>
  </si>
  <si>
    <t>Bus2=2222</t>
  </si>
  <si>
    <t>Length=4.27098</t>
  </si>
  <si>
    <t>Line.line_BAN_2009_2224</t>
  </si>
  <si>
    <t>Bus2=2224</t>
  </si>
  <si>
    <t>Length=22.6521</t>
  </si>
  <si>
    <t>Line.line_BAN_2225_2010</t>
  </si>
  <si>
    <t>Bus1=2225</t>
  </si>
  <si>
    <t>Length=0.451621</t>
  </si>
  <si>
    <t>Line.line_BAN_2224_2225</t>
  </si>
  <si>
    <t>Bus1=2224</t>
  </si>
  <si>
    <t>Bus2=2225</t>
  </si>
  <si>
    <t>Length=1.23456</t>
  </si>
  <si>
    <t>Line.line_BAN_2011_2226</t>
  </si>
  <si>
    <t>Bus2=2226</t>
  </si>
  <si>
    <t>Length=3.3407</t>
  </si>
  <si>
    <t>Line.line_BAN_2226_2012</t>
  </si>
  <si>
    <t>Bus1=2226</t>
  </si>
  <si>
    <t>Length=14.9992</t>
  </si>
  <si>
    <t>Line.line_BAN_2012_2227</t>
  </si>
  <si>
    <t>Bus2=2227</t>
  </si>
  <si>
    <t>Length=10.5232</t>
  </si>
  <si>
    <t>Line.line_BAN_2227_2013</t>
  </si>
  <si>
    <t>Bus1=2227</t>
  </si>
  <si>
    <t>Length=9.58662</t>
  </si>
  <si>
    <t>Line.line_BAN_2230_2015</t>
  </si>
  <si>
    <t>Bus1=2230</t>
  </si>
  <si>
    <t>Length=4.33428</t>
  </si>
  <si>
    <t>Line.line_BAN_2015_2231</t>
  </si>
  <si>
    <t>Bus2=2231</t>
  </si>
  <si>
    <t>Length=22.0172</t>
  </si>
  <si>
    <t>Line.line_BAN_2231_2016</t>
  </si>
  <si>
    <t>Bus1=2231</t>
  </si>
  <si>
    <t>Length=1.29792</t>
  </si>
  <si>
    <t>Line.line_BAN_2016_2232</t>
  </si>
  <si>
    <t>Bus2=2232</t>
  </si>
  <si>
    <t>Length=21.5107</t>
  </si>
  <si>
    <t>Line.line_BAN_2232_2017</t>
  </si>
  <si>
    <t>Bus1=2232</t>
  </si>
  <si>
    <t>Length=0.2632</t>
  </si>
  <si>
    <t>Line.line_BAN_2017_2233</t>
  </si>
  <si>
    <t>Bus2=2233</t>
  </si>
  <si>
    <t>Length=0.45173</t>
  </si>
  <si>
    <t>Line.line_BAN_2233_2234</t>
  </si>
  <si>
    <t>Bus1=2233</t>
  </si>
  <si>
    <t>Bus2=2234</t>
  </si>
  <si>
    <t>Length=0.052685</t>
  </si>
  <si>
    <t>Line.line_BAN_2235_2018</t>
  </si>
  <si>
    <t>Bus1=2235</t>
  </si>
  <si>
    <t>Length=0.10254</t>
  </si>
  <si>
    <t>Line.line_BAN_2234_2235</t>
  </si>
  <si>
    <t>Bus1=2234</t>
  </si>
  <si>
    <t>Bus2=2235</t>
  </si>
  <si>
    <t>Length=0.257049</t>
  </si>
  <si>
    <t>Line.line_BAN_2018_2236</t>
  </si>
  <si>
    <t>Bus2=2236</t>
  </si>
  <si>
    <t>Length=0.079297</t>
  </si>
  <si>
    <t>Line.line_BAN_2236_2237</t>
  </si>
  <si>
    <t>Bus1=2236</t>
  </si>
  <si>
    <t>Bus2=2237</t>
  </si>
  <si>
    <t>Length=7.35309</t>
  </si>
  <si>
    <t>Line.line_BAN_2237_2019</t>
  </si>
  <si>
    <t>Bus1=2237</t>
  </si>
  <si>
    <t>Length=6.67726</t>
  </si>
  <si>
    <t>Line.line_BAN_2019_2238</t>
  </si>
  <si>
    <t>Bus2=2238</t>
  </si>
  <si>
    <t>Length=1.28491</t>
  </si>
  <si>
    <t>Line.line_BAN_2241_2020</t>
  </si>
  <si>
    <t>Bus1=2241</t>
  </si>
  <si>
    <t>Length=16.9497</t>
  </si>
  <si>
    <t>Line.line_BAN_2098_2242</t>
  </si>
  <si>
    <t>Bus2=2242</t>
  </si>
  <si>
    <t>Length=10.4251</t>
  </si>
  <si>
    <t>Line.line_BAN_2242_2099</t>
  </si>
  <si>
    <t>Bus1=2242</t>
  </si>
  <si>
    <t>Length=2.42365</t>
  </si>
  <si>
    <t>Line.line_BAN_2121_2243</t>
  </si>
  <si>
    <t>Bus2=2243</t>
  </si>
  <si>
    <t>Length=1.21666</t>
  </si>
  <si>
    <t>Line.line_BAN_2243_2122</t>
  </si>
  <si>
    <t>Bus1=2243</t>
  </si>
  <si>
    <t>Length=17.1217</t>
  </si>
  <si>
    <t>Line.line_DHO_103_3200</t>
  </si>
  <si>
    <t>Bus1=103</t>
  </si>
  <si>
    <t>Bus2=3200</t>
  </si>
  <si>
    <t>Length=1.58372</t>
  </si>
  <si>
    <t>Line.line_DHO_3201_3202</t>
  </si>
  <si>
    <t>Bus1=3201</t>
  </si>
  <si>
    <t>Bus2=3202</t>
  </si>
  <si>
    <t>Length=10.6318</t>
  </si>
  <si>
    <t>Line.line_DHO_3202_3002</t>
  </si>
  <si>
    <t>Bus1=3202</t>
  </si>
  <si>
    <t>Length=14.4792</t>
  </si>
  <si>
    <t>Line.line_DHO_3200_3201</t>
  </si>
  <si>
    <t>Bus1=3200</t>
  </si>
  <si>
    <t>Bus2=3201</t>
  </si>
  <si>
    <t>Length=7.72388</t>
  </si>
  <si>
    <t>Line.line_DHO_3009_3203</t>
  </si>
  <si>
    <t>Bus2=3203</t>
  </si>
  <si>
    <t>Length=27.5832</t>
  </si>
  <si>
    <t>Line.line_DHO_3205_3206</t>
  </si>
  <si>
    <t>Bus1=3205</t>
  </si>
  <si>
    <t>Bus2=3206</t>
  </si>
  <si>
    <t>Length=0.692038</t>
  </si>
  <si>
    <t>Line.line_DHO_3204_3205</t>
  </si>
  <si>
    <t>Bus1=3204</t>
  </si>
  <si>
    <t>Bus2=3205</t>
  </si>
  <si>
    <t>Length=0.53599</t>
  </si>
  <si>
    <t>Line.line_DHO_3010_3208</t>
  </si>
  <si>
    <t>Bus2=3208</t>
  </si>
  <si>
    <t>Length=0.887803</t>
  </si>
  <si>
    <t>Line.line_DHO_3210_3211</t>
  </si>
  <si>
    <t>Bus1=3210</t>
  </si>
  <si>
    <t>Bus2=3211</t>
  </si>
  <si>
    <t>Length=3.93981</t>
  </si>
  <si>
    <t>Line.line_DHO_3215_3012</t>
  </si>
  <si>
    <t>Bus1=3215</t>
  </si>
  <si>
    <t>Length=3.3257</t>
  </si>
  <si>
    <t>Line.line_DHO_3214_3215</t>
  </si>
  <si>
    <t>Bus1=3214</t>
  </si>
  <si>
    <t>Bus2=3215</t>
  </si>
  <si>
    <t>Length=23.6153</t>
  </si>
  <si>
    <t>Line.line_DHO_3012_3216</t>
  </si>
  <si>
    <t>Bus2=3216</t>
  </si>
  <si>
    <t>Length=12.0888</t>
  </si>
  <si>
    <t>Line.line_DHO_3216_3217</t>
  </si>
  <si>
    <t>Bus1=3216</t>
  </si>
  <si>
    <t>Bus2=3217</t>
  </si>
  <si>
    <t>Length=4.68841</t>
  </si>
  <si>
    <t>Line.line_DHO_3217_3218</t>
  </si>
  <si>
    <t>Bus1=3217</t>
  </si>
  <si>
    <t>Bus2=3218</t>
  </si>
  <si>
    <t>Length=22.1866</t>
  </si>
  <si>
    <t>Line.line_DHO_3013_3220</t>
  </si>
  <si>
    <t>Bus2=3220</t>
  </si>
  <si>
    <t>Length=0.275921</t>
  </si>
  <si>
    <t>Line.line_DHO_3221_3222</t>
  </si>
  <si>
    <t>Bus1=3221</t>
  </si>
  <si>
    <t>Bus2=3222</t>
  </si>
  <si>
    <t>Length=0.225315</t>
  </si>
  <si>
    <t>Line.line_DHO_3223_3224</t>
  </si>
  <si>
    <t>Bus1=3223</t>
  </si>
  <si>
    <t>Bus2=3224</t>
  </si>
  <si>
    <t>Length=0.133015</t>
  </si>
  <si>
    <t>Line.line_DHO_3225_3226</t>
  </si>
  <si>
    <t>Bus1=3225</t>
  </si>
  <si>
    <t>Bus2=3226</t>
  </si>
  <si>
    <t>Length=7.34646</t>
  </si>
  <si>
    <t>Line.line_DHO_3226_3227</t>
  </si>
  <si>
    <t>Bus1=3226</t>
  </si>
  <si>
    <t>Bus2=3227</t>
  </si>
  <si>
    <t>Length=6.50802</t>
  </si>
  <si>
    <t>Line.line_DHO_3222_3223</t>
  </si>
  <si>
    <t>Bus1=3222</t>
  </si>
  <si>
    <t>Bus2=3223</t>
  </si>
  <si>
    <t>Length=0.158811</t>
  </si>
  <si>
    <t>Line.line_DHO_3227_3014</t>
  </si>
  <si>
    <t>Bus1=3227</t>
  </si>
  <si>
    <t>Length=1.25439</t>
  </si>
  <si>
    <t>Line.line_DHO_3224_3225</t>
  </si>
  <si>
    <t>Bus1=3224</t>
  </si>
  <si>
    <t>Bus2=3225</t>
  </si>
  <si>
    <t>Length=0.245448</t>
  </si>
  <si>
    <t>Line.line_DHO_3220_3221</t>
  </si>
  <si>
    <t>Bus1=3220</t>
  </si>
  <si>
    <t>Bus2=3221</t>
  </si>
  <si>
    <t>Length=0.346764</t>
  </si>
  <si>
    <t>Line.line_DHO_3015_3228</t>
  </si>
  <si>
    <t>Bus2=3228</t>
  </si>
  <si>
    <t>Length=3.71945</t>
  </si>
  <si>
    <t>Line.line_DHO_3229_3230</t>
  </si>
  <si>
    <t>Bus1=3229</t>
  </si>
  <si>
    <t>Bus2=3230</t>
  </si>
  <si>
    <t>Length=13.8678</t>
  </si>
  <si>
    <t>Line.line_DHO_3228_3229</t>
  </si>
  <si>
    <t>Bus1=3228</t>
  </si>
  <si>
    <t>Bus2=3229</t>
  </si>
  <si>
    <t>Length=7.17283</t>
  </si>
  <si>
    <t>Line.line_DHO_3230_3016</t>
  </si>
  <si>
    <t>Bus1=3230</t>
  </si>
  <si>
    <t>Length=19.2264</t>
  </si>
  <si>
    <t>Line.line_DHO_3016_3231</t>
  </si>
  <si>
    <t>Bus2=3231</t>
  </si>
  <si>
    <t>Length=11.3683</t>
  </si>
  <si>
    <t>Line.line_DHO_3234_3017</t>
  </si>
  <si>
    <t>Bus1=3234</t>
  </si>
  <si>
    <t>Length=19.5522</t>
  </si>
  <si>
    <t>Line.line_DHO_3233_3234</t>
  </si>
  <si>
    <t>Bus1=3233</t>
  </si>
  <si>
    <t>Bus2=3234</t>
  </si>
  <si>
    <t>Length=27.976</t>
  </si>
  <si>
    <t>Line.line_DHO_3232_3233</t>
  </si>
  <si>
    <t>Bus1=3232</t>
  </si>
  <si>
    <t>Bus2=3233</t>
  </si>
  <si>
    <t>Length=29.0133</t>
  </si>
  <si>
    <t>Line.line_DHO_3231_3232</t>
  </si>
  <si>
    <t>Bus1=3231</t>
  </si>
  <si>
    <t>Bus2=3232</t>
  </si>
  <si>
    <t>Length=26.3037</t>
  </si>
  <si>
    <t>Line.line_DHO_3017_3235</t>
  </si>
  <si>
    <t>Bus2=3235</t>
  </si>
  <si>
    <t>Length=2.00968</t>
  </si>
  <si>
    <t>Line.line_DHO_3235_3018</t>
  </si>
  <si>
    <t>Bus1=3235</t>
  </si>
  <si>
    <t>Length=1.53992</t>
  </si>
  <si>
    <t>Line.line_DHO_3018_3236</t>
  </si>
  <si>
    <t>Bus2=3236</t>
  </si>
  <si>
    <t>Length=0.470738</t>
  </si>
  <si>
    <t>Line.line_DHO_3236_3019</t>
  </si>
  <si>
    <t>Bus1=3236</t>
  </si>
  <si>
    <t>Length=66.4877</t>
  </si>
  <si>
    <t>Line.line_DHO_3045_3238</t>
  </si>
  <si>
    <t>Bus2=3238</t>
  </si>
  <si>
    <t>Length=27.1651</t>
  </si>
  <si>
    <t>Line.line_DHO_3238_3046</t>
  </si>
  <si>
    <t>Bus1=3238</t>
  </si>
  <si>
    <t>Length=0.458674</t>
  </si>
  <si>
    <t>Line.line_DHO_3051_3237</t>
  </si>
  <si>
    <t>Bus2=3237</t>
  </si>
  <si>
    <t>Length=13.6566</t>
  </si>
  <si>
    <t>Line.line_DHO_3237_3052</t>
  </si>
  <si>
    <t>Bus1=3237</t>
  </si>
  <si>
    <t>Length=0.238108</t>
  </si>
  <si>
    <t>Line.line_DHO_3071_3239</t>
  </si>
  <si>
    <t>Bus2=3239</t>
  </si>
  <si>
    <t>Length=13.2291</t>
  </si>
  <si>
    <t>Line.line_DHO_3239_3072</t>
  </si>
  <si>
    <t>Bus1=3239</t>
  </si>
  <si>
    <t>Length=4.57828</t>
  </si>
  <si>
    <t>Line.line_DHO_3087_3240</t>
  </si>
  <si>
    <t>Bus2=3240</t>
  </si>
  <si>
    <t>Length=0.693565</t>
  </si>
  <si>
    <t>Line.line_DHO_3240_3133</t>
  </si>
  <si>
    <t>Bus1=3240</t>
  </si>
  <si>
    <t>Length=26.2036</t>
  </si>
  <si>
    <t>Line.line_DHO_3192_3241</t>
  </si>
  <si>
    <t>Bus2=3241</t>
  </si>
  <si>
    <t>Length=1.29678</t>
  </si>
  <si>
    <t>Line.line_DHO_3241_3176</t>
  </si>
  <si>
    <t>Bus1=3241</t>
  </si>
  <si>
    <t>Length=28.6247</t>
  </si>
  <si>
    <t>Line.line_GOT_104_4148</t>
  </si>
  <si>
    <t>Bus1=104</t>
  </si>
  <si>
    <t>Bus2=4148</t>
  </si>
  <si>
    <t>Length=8.00709</t>
  </si>
  <si>
    <t>Line.line_GOT_4148_4002</t>
  </si>
  <si>
    <t>Bus1=4148</t>
  </si>
  <si>
    <t>Length=12.5348</t>
  </si>
  <si>
    <t>Line.line_GOT_4002_4149</t>
  </si>
  <si>
    <t>Bus2=4149</t>
  </si>
  <si>
    <t>Length=16.7241</t>
  </si>
  <si>
    <t>Line.line_GOT_4151_4003</t>
  </si>
  <si>
    <t>Bus1=4151</t>
  </si>
  <si>
    <t>Length=2.57973</t>
  </si>
  <si>
    <t>Line.line_GOT_4150_4151</t>
  </si>
  <si>
    <t>Bus1=4150</t>
  </si>
  <si>
    <t>Bus2=4151</t>
  </si>
  <si>
    <t>Length=0.577296</t>
  </si>
  <si>
    <t>Line.line_GOT_4149_4150</t>
  </si>
  <si>
    <t>Bus1=4149</t>
  </si>
  <si>
    <t>Bus2=4150</t>
  </si>
  <si>
    <t>Length=1.71326</t>
  </si>
  <si>
    <t>Line.line_GOT_4003_4152</t>
  </si>
  <si>
    <t>Bus2=4152</t>
  </si>
  <si>
    <t>Length=7.86119</t>
  </si>
  <si>
    <t>Line.line_GOT_4155_4156</t>
  </si>
  <si>
    <t>Bus1=4155</t>
  </si>
  <si>
    <t>Bus2=4156</t>
  </si>
  <si>
    <t>Length=0.53476</t>
  </si>
  <si>
    <t>Line.line_GOT_4156_4157</t>
  </si>
  <si>
    <t>Bus1=4156</t>
  </si>
  <si>
    <t>Bus2=4157</t>
  </si>
  <si>
    <t>Length=5.94877</t>
  </si>
  <si>
    <t>Line.line_GOT_4158_4159</t>
  </si>
  <si>
    <t>Bus1=4158</t>
  </si>
  <si>
    <t>Bus2=4159</t>
  </si>
  <si>
    <t>Length=1.01556</t>
  </si>
  <si>
    <t>Line.line_GOT_4154_4155</t>
  </si>
  <si>
    <t>Bus1=4154</t>
  </si>
  <si>
    <t>Bus2=4155</t>
  </si>
  <si>
    <t>Length=6.26957</t>
  </si>
  <si>
    <t>Line.line_GOT_4159_4004</t>
  </si>
  <si>
    <t>Bus1=4159</t>
  </si>
  <si>
    <t>Length=9.11833</t>
  </si>
  <si>
    <t>Line.line_GOT_4153_4154</t>
  </si>
  <si>
    <t>Bus1=4153</t>
  </si>
  <si>
    <t>Bus2=4154</t>
  </si>
  <si>
    <t>Length=2.70887</t>
  </si>
  <si>
    <t>Line.line_GOT_4157_4158</t>
  </si>
  <si>
    <t>Bus1=4157</t>
  </si>
  <si>
    <t>Bus2=4158</t>
  </si>
  <si>
    <t>Length=1.42528</t>
  </si>
  <si>
    <t>Line.line_GOT_4152_4153</t>
  </si>
  <si>
    <t>Bus1=4152</t>
  </si>
  <si>
    <t>Bus2=4153</t>
  </si>
  <si>
    <t>Length=1.51652</t>
  </si>
  <si>
    <t>Line.line_GOT_4004_4165</t>
  </si>
  <si>
    <t>Bus2=4165</t>
  </si>
  <si>
    <t>Length=1.65389</t>
  </si>
  <si>
    <t>Line.line_GOT_4165_4164</t>
  </si>
  <si>
    <t>Bus1=4165</t>
  </si>
  <si>
    <t>Bus2=4164</t>
  </si>
  <si>
    <t>Length=24.6228</t>
  </si>
  <si>
    <t>Line.line_GOT_4005_4162</t>
  </si>
  <si>
    <t>Bus2=4162</t>
  </si>
  <si>
    <t>Length=1.90677</t>
  </si>
  <si>
    <t>Line.line_GOT_4167_4006</t>
  </si>
  <si>
    <t>Bus1=4167</t>
  </si>
  <si>
    <t>Length=15.6437</t>
  </si>
  <si>
    <t>Line.line_GOT_4006_4169</t>
  </si>
  <si>
    <t>Bus2=4169</t>
  </si>
  <si>
    <t>Length=13.7911</t>
  </si>
  <si>
    <t>Line.line_GOT_4181_4007</t>
  </si>
  <si>
    <t>Bus1=4181</t>
  </si>
  <si>
    <t>Length=12.4213</t>
  </si>
  <si>
    <t>Line.line_GOT_4171_4172</t>
  </si>
  <si>
    <t>Bus1=4171</t>
  </si>
  <si>
    <t>Bus2=4172</t>
  </si>
  <si>
    <t>Length=2.68948</t>
  </si>
  <si>
    <t>Line.line_GOT_4170_4171</t>
  </si>
  <si>
    <t>Bus1=4170</t>
  </si>
  <si>
    <t>Bus2=4171</t>
  </si>
  <si>
    <t>Length=19.3284</t>
  </si>
  <si>
    <t>Line.line_GOT_4172_4173</t>
  </si>
  <si>
    <t>Bus1=4172</t>
  </si>
  <si>
    <t>Bus2=4173</t>
  </si>
  <si>
    <t>Length=20.4779</t>
  </si>
  <si>
    <t>Line.line_GOT_4169_4170</t>
  </si>
  <si>
    <t>Bus1=4169</t>
  </si>
  <si>
    <t>Bus2=4170</t>
  </si>
  <si>
    <t>Length=1.43516</t>
  </si>
  <si>
    <t>Line.line_GOT_4007_4183</t>
  </si>
  <si>
    <t>Bus2=4183</t>
  </si>
  <si>
    <t>Length=4.44533</t>
  </si>
  <si>
    <t>Line.line_GOT_4185_4008</t>
  </si>
  <si>
    <t>Bus1=4185</t>
  </si>
  <si>
    <t>Length=9.47614</t>
  </si>
  <si>
    <t>Line.line_GOT_4183_4185</t>
  </si>
  <si>
    <t>Bus1=4183</t>
  </si>
  <si>
    <t>Bus2=4185</t>
  </si>
  <si>
    <t>Length=8.96109</t>
  </si>
  <si>
    <t>Line.line_GOT_4008_4187</t>
  </si>
  <si>
    <t>Bus2=4187</t>
  </si>
  <si>
    <t>Length=4.77037</t>
  </si>
  <si>
    <t>Line.line_GOT_4187_4188</t>
  </si>
  <si>
    <t>Bus1=4187</t>
  </si>
  <si>
    <t>Bus2=4188</t>
  </si>
  <si>
    <t>Length=0.519736</t>
  </si>
  <si>
    <t>Line.line_GOT_4188_4009</t>
  </si>
  <si>
    <t>Bus1=4188</t>
  </si>
  <si>
    <t>Length=9.88281</t>
  </si>
  <si>
    <t>Line.line_GOT_4009_4186</t>
  </si>
  <si>
    <t>Bus2=4186</t>
  </si>
  <si>
    <t>Length=34.9115</t>
  </si>
  <si>
    <t>Line.line_GOT_4186_4010</t>
  </si>
  <si>
    <t>Bus1=4186</t>
  </si>
  <si>
    <t>Length=30.3432</t>
  </si>
  <si>
    <t>Line.line_GOT_4010_4184</t>
  </si>
  <si>
    <t>Bus2=4184</t>
  </si>
  <si>
    <t>Length=1.74643</t>
  </si>
  <si>
    <t>Line.line_GOT_4180_4011</t>
  </si>
  <si>
    <t>Bus1=4180</t>
  </si>
  <si>
    <t>Length=7.22744</t>
  </si>
  <si>
    <t>Line.line_GOT_4182_4180</t>
  </si>
  <si>
    <t>Bus1=4182</t>
  </si>
  <si>
    <t>Bus2=4180</t>
  </si>
  <si>
    <t>Length=32.6201</t>
  </si>
  <si>
    <t>Line.line_GOT_4184_4182</t>
  </si>
  <si>
    <t>Bus1=4184</t>
  </si>
  <si>
    <t>Bus2=4182</t>
  </si>
  <si>
    <t>Length=39.1232</t>
  </si>
  <si>
    <t>Line.line_GOT_4011_4179</t>
  </si>
  <si>
    <t>Bus2=4179</t>
  </si>
  <si>
    <t>Length=22.2382</t>
  </si>
  <si>
    <t>Line.line_GOT_4178_4012</t>
  </si>
  <si>
    <t>Bus1=4178</t>
  </si>
  <si>
    <t>Length=0.375687</t>
  </si>
  <si>
    <t>Line.line_GOT_4179_4178</t>
  </si>
  <si>
    <t>Bus1=4179</t>
  </si>
  <si>
    <t>Bus2=4178</t>
  </si>
  <si>
    <t>Length=0.018362</t>
  </si>
  <si>
    <t>Line.line_GOT_4012_4177</t>
  </si>
  <si>
    <t>Bus2=4177</t>
  </si>
  <si>
    <t>Length=5.51392</t>
  </si>
  <si>
    <t>Line.line_GOT_4177_4013</t>
  </si>
  <si>
    <t>Bus1=4177</t>
  </si>
  <si>
    <t>Length=7.92162</t>
  </si>
  <si>
    <t>Line.line_GOT_4013_4175</t>
  </si>
  <si>
    <t>Bus2=4175</t>
  </si>
  <si>
    <t>Length=27.4937</t>
  </si>
  <si>
    <t>Line.line_GOT_4175_4174</t>
  </si>
  <si>
    <t>Bus1=4175</t>
  </si>
  <si>
    <t>Bus2=4174</t>
  </si>
  <si>
    <t>Length=2.12888</t>
  </si>
  <si>
    <t>Line.line_GOT_4174_4014</t>
  </si>
  <si>
    <t>Bus1=4174</t>
  </si>
  <si>
    <t>Length=21.7723</t>
  </si>
  <si>
    <t>Line.line_GOT_4020_4168</t>
  </si>
  <si>
    <t>Bus2=4168</t>
  </si>
  <si>
    <t>Length=2.44072</t>
  </si>
  <si>
    <t>Line.line_GOT_4168_4021</t>
  </si>
  <si>
    <t>Bus1=4168</t>
  </si>
  <si>
    <t>Length=0.64431</t>
  </si>
  <si>
    <t>Line.line_GOT_4069_4001</t>
  </si>
  <si>
    <t>Bus2=4001</t>
  </si>
  <si>
    <t>Length=63.9661</t>
  </si>
  <si>
    <t>Line.line_GOT_4001_4070</t>
  </si>
  <si>
    <t>Length=46.4591</t>
  </si>
  <si>
    <t>Line.line_GOT_4101_4189</t>
  </si>
  <si>
    <t>Bus2=4189</t>
  </si>
  <si>
    <t>Length=9.68164</t>
  </si>
  <si>
    <t>Line.line_GOT_4189_4102</t>
  </si>
  <si>
    <t>Bus1=4189</t>
  </si>
  <si>
    <t>Length=0.673652</t>
  </si>
  <si>
    <t>Line.line_GOT_4103_4190</t>
  </si>
  <si>
    <t>Bus2=4190</t>
  </si>
  <si>
    <t>Length=0.122361</t>
  </si>
  <si>
    <t>Line.line_GOT_4110_4104</t>
  </si>
  <si>
    <t>Length=41.6365</t>
  </si>
  <si>
    <t>Line.line_GOT_4190_4110</t>
  </si>
  <si>
    <t>Bus1=4190</t>
  </si>
  <si>
    <t>Bus2=4110</t>
  </si>
  <si>
    <t>Length=14.8512</t>
  </si>
  <si>
    <t>Line.line_ICH_105_5033</t>
  </si>
  <si>
    <t>Bus1=105</t>
  </si>
  <si>
    <t>Bus2=5033</t>
  </si>
  <si>
    <t>Length=4.91285</t>
  </si>
  <si>
    <t>Line.line_ICH_5033_5001</t>
  </si>
  <si>
    <t>Bus1=5033</t>
  </si>
  <si>
    <t>Length=5.32904</t>
  </si>
  <si>
    <t>Line.line_ICH_5001_5034</t>
  </si>
  <si>
    <t>Bus2=5034</t>
  </si>
  <si>
    <t>Length=11.2872</t>
  </si>
  <si>
    <t>Line.line_ICH_5036_5002</t>
  </si>
  <si>
    <t>Bus1=5036</t>
  </si>
  <si>
    <t>Length=0.801104</t>
  </si>
  <si>
    <t>Line.line_ICH_5035_5036</t>
  </si>
  <si>
    <t>Bus1=5035</t>
  </si>
  <si>
    <t>Bus2=5036</t>
  </si>
  <si>
    <t>Length=5.78504</t>
  </si>
  <si>
    <t>Line.line_ICH_5034_5035</t>
  </si>
  <si>
    <t>Bus1=5034</t>
  </si>
  <si>
    <t>Bus2=5035</t>
  </si>
  <si>
    <t>Length=1.09163</t>
  </si>
  <si>
    <t>Line.line_ICH_5002_5037</t>
  </si>
  <si>
    <t>Bus2=5037</t>
  </si>
  <si>
    <t>Length=2.63596</t>
  </si>
  <si>
    <t>Line.line_ICH_5039_5003</t>
  </si>
  <si>
    <t>Bus1=5039</t>
  </si>
  <si>
    <t>Length=3.0524</t>
  </si>
  <si>
    <t>Line.line_ICH_5041_5042</t>
  </si>
  <si>
    <t>Bus1=5041</t>
  </si>
  <si>
    <t>Bus2=5042</t>
  </si>
  <si>
    <t>Length=5.79398</t>
  </si>
  <si>
    <t>Line.line_ICH_5042_5004</t>
  </si>
  <si>
    <t>Bus1=5042</t>
  </si>
  <si>
    <t>Length=2.20287</t>
  </si>
  <si>
    <t>Line.line_ICH_5004_5043</t>
  </si>
  <si>
    <t>Bus2=5043</t>
  </si>
  <si>
    <t>Length=0.170929</t>
  </si>
  <si>
    <t>Line.line_ICH_5045_5046</t>
  </si>
  <si>
    <t>Bus1=5045</t>
  </si>
  <si>
    <t>Bus2=5046</t>
  </si>
  <si>
    <t>Length=0.995849</t>
  </si>
  <si>
    <t>Line.line_ICH_5046_5047</t>
  </si>
  <si>
    <t>Bus1=5046</t>
  </si>
  <si>
    <t>Bus2=5047</t>
  </si>
  <si>
    <t>Length=0.962492</t>
  </si>
  <si>
    <t>Line.line_ICH_5050_5005</t>
  </si>
  <si>
    <t>Bus1=5050</t>
  </si>
  <si>
    <t>Length=2.58187</t>
  </si>
  <si>
    <t>Line.line_ICH_5049_5050</t>
  </si>
  <si>
    <t>Bus1=5049</t>
  </si>
  <si>
    <t>Bus2=5050</t>
  </si>
  <si>
    <t>Length=0.58045</t>
  </si>
  <si>
    <t>Line.line_ICH_5044_5045</t>
  </si>
  <si>
    <t>Bus1=5044</t>
  </si>
  <si>
    <t>Bus2=5045</t>
  </si>
  <si>
    <t>Length=1.7321</t>
  </si>
  <si>
    <t>Line.line_ICH_5047_5048</t>
  </si>
  <si>
    <t>Bus1=5047</t>
  </si>
  <si>
    <t>Bus2=5048</t>
  </si>
  <si>
    <t>Length=0.220376</t>
  </si>
  <si>
    <t>Line.line_ICH_5043_5044</t>
  </si>
  <si>
    <t>Bus1=5043</t>
  </si>
  <si>
    <t>Bus2=5044</t>
  </si>
  <si>
    <t>Length=8.50812</t>
  </si>
  <si>
    <t>Line.line_ICH_5048_5049</t>
  </si>
  <si>
    <t>Bus1=5048</t>
  </si>
  <si>
    <t>Bus2=5049</t>
  </si>
  <si>
    <t>Length=1.12508</t>
  </si>
  <si>
    <t>Line.line_ICH_5006_5051</t>
  </si>
  <si>
    <t>Bus2=5051</t>
  </si>
  <si>
    <t>Length=12.0195</t>
  </si>
  <si>
    <t>Line.line_ICH_5051_5007</t>
  </si>
  <si>
    <t>Bus1=5051</t>
  </si>
  <si>
    <t>Length=5.69902</t>
  </si>
  <si>
    <t>Line.line_ICH_5007_5052</t>
  </si>
  <si>
    <t>Bus2=5052</t>
  </si>
  <si>
    <t>Length=5.65198</t>
  </si>
  <si>
    <t>Line.line_ICH_5052_5053</t>
  </si>
  <si>
    <t>Bus1=5052</t>
  </si>
  <si>
    <t>Bus2=5053</t>
  </si>
  <si>
    <t>Length=12.7271</t>
  </si>
  <si>
    <t>Line.line_ICH_5053_5008</t>
  </si>
  <si>
    <t>Bus1=5053</t>
  </si>
  <si>
    <t>Length=3.21972</t>
  </si>
  <si>
    <t>Line.line_ICH_5008_5054</t>
  </si>
  <si>
    <t>Bus2=5054</t>
  </si>
  <si>
    <t>Length=19.3067</t>
  </si>
  <si>
    <t>Line.line_ICH_5056_5009</t>
  </si>
  <si>
    <t>Bus1=5056</t>
  </si>
  <si>
    <t>Length=3.33447</t>
  </si>
  <si>
    <t>Line.line_ICH_5054_5055</t>
  </si>
  <si>
    <t>Bus1=5054</t>
  </si>
  <si>
    <t>Bus2=5055</t>
  </si>
  <si>
    <t>Length=1.02003</t>
  </si>
  <si>
    <t>Line.line_ICH_5055_5056</t>
  </si>
  <si>
    <t>Bus1=5055</t>
  </si>
  <si>
    <t>Bus2=5056</t>
  </si>
  <si>
    <t>Length=4.05664</t>
  </si>
  <si>
    <t>Line.line_ICH_5010_5057</t>
  </si>
  <si>
    <t>Bus2=5057</t>
  </si>
  <si>
    <t>Length=1.26223</t>
  </si>
  <si>
    <t>Line.line_ICH_5058_5011</t>
  </si>
  <si>
    <t>Bus1=5058</t>
  </si>
  <si>
    <t>Length=8.01571</t>
  </si>
  <si>
    <t>Line.line_ICH_5057_5058</t>
  </si>
  <si>
    <t>Bus1=5057</t>
  </si>
  <si>
    <t>Bus2=5058</t>
  </si>
  <si>
    <t>Length=0.734749</t>
  </si>
  <si>
    <t>Line.line_ICH_5011_5059</t>
  </si>
  <si>
    <t>Bus2=5059</t>
  </si>
  <si>
    <t>Length=1.79257</t>
  </si>
  <si>
    <t>Line.line_ICH_5060_5012</t>
  </si>
  <si>
    <t>Bus1=5060</t>
  </si>
  <si>
    <t>Length=0.839739</t>
  </si>
  <si>
    <t>Line.line_ICH_5059_5060</t>
  </si>
  <si>
    <t>Bus1=5059</t>
  </si>
  <si>
    <t>Bus2=5060</t>
  </si>
  <si>
    <t>Length=22.5968</t>
  </si>
  <si>
    <t>Line.line_ICH_5012_5061</t>
  </si>
  <si>
    <t>Bus2=5061</t>
  </si>
  <si>
    <t>Length=0.923296</t>
  </si>
  <si>
    <t>Line.line_ICH_5062_5013</t>
  </si>
  <si>
    <t>Bus1=5062</t>
  </si>
  <si>
    <t>Length=3.82994</t>
  </si>
  <si>
    <t>Line.line_ICH_5061_5062</t>
  </si>
  <si>
    <t>Bus1=5061</t>
  </si>
  <si>
    <t>Bus2=5062</t>
  </si>
  <si>
    <t>Length=28.614</t>
  </si>
  <si>
    <t>Line.line_ICH_5013_5063</t>
  </si>
  <si>
    <t>Bus2=5063</t>
  </si>
  <si>
    <t>Length=15.1491</t>
  </si>
  <si>
    <t>Line.line_ICH_5064_5065</t>
  </si>
  <si>
    <t>Bus1=5064</t>
  </si>
  <si>
    <t>Bus2=5065</t>
  </si>
  <si>
    <t>Length=9.72764</t>
  </si>
  <si>
    <t>Line.line_ICH_5065_5014</t>
  </si>
  <si>
    <t>Bus1=5065</t>
  </si>
  <si>
    <t>Length=0.334639</t>
  </si>
  <si>
    <t>Line.line_ICH_5063_5064</t>
  </si>
  <si>
    <t>Bus1=5063</t>
  </si>
  <si>
    <t>Bus2=5064</t>
  </si>
  <si>
    <t>Length=10.3476</t>
  </si>
  <si>
    <t>Line.line_ICH_5014_5066</t>
  </si>
  <si>
    <t>Bus2=5066</t>
  </si>
  <si>
    <t>Length=23.1751</t>
  </si>
  <si>
    <t>Line.line_ICH_5067_5015</t>
  </si>
  <si>
    <t>Bus1=5067</t>
  </si>
  <si>
    <t>Length=12.1078</t>
  </si>
  <si>
    <t>Line.line_ICH_5066_5067</t>
  </si>
  <si>
    <t>Bus1=5066</t>
  </si>
  <si>
    <t>Bus2=5067</t>
  </si>
  <si>
    <t>Length=3.26307</t>
  </si>
  <si>
    <t>Line.line_ICH_5016_5069</t>
  </si>
  <si>
    <t>Bus2=5069</t>
  </si>
  <si>
    <t>Length=1.2664</t>
  </si>
  <si>
    <t>Line.line_ICH_5071_5017</t>
  </si>
  <si>
    <t>Bus1=5071</t>
  </si>
  <si>
    <t>Length=0.429637</t>
  </si>
  <si>
    <t>Line.line_ICH_5017_5075</t>
  </si>
  <si>
    <t>Bus2=5075</t>
  </si>
  <si>
    <t>Length=0.365226</t>
  </si>
  <si>
    <t>Line.line_ICH_5080_5019</t>
  </si>
  <si>
    <t>Bus1=5080</t>
  </si>
  <si>
    <t>Length=3.40943</t>
  </si>
  <si>
    <t>Line.line_ICH_5079_5080</t>
  </si>
  <si>
    <t>Bus1=5079</t>
  </si>
  <si>
    <t>Bus2=5080</t>
  </si>
  <si>
    <t>Length=1.73877</t>
  </si>
  <si>
    <t>Line.line_ICH_5026_5081</t>
  </si>
  <si>
    <t>Bus2=5081</t>
  </si>
  <si>
    <t>Length=19.1417</t>
  </si>
  <si>
    <t>Line.line_ICH_5081_5027</t>
  </si>
  <si>
    <t>Bus1=5081</t>
  </si>
  <si>
    <t>Length=2.58797</t>
  </si>
  <si>
    <t>Line.line_ICH_5027_5082</t>
  </si>
  <si>
    <t>Bus2=5082</t>
  </si>
  <si>
    <t>Length=6.56147</t>
  </si>
  <si>
    <t>Line.line_ICH_5083_5028</t>
  </si>
  <si>
    <t>Bus1=5083</t>
  </si>
  <si>
    <t>Length=7.73803</t>
  </si>
  <si>
    <t>Line.line_ICH_5082_5083</t>
  </si>
  <si>
    <t>Bus1=5082</t>
  </si>
  <si>
    <t>Bus2=5083</t>
  </si>
  <si>
    <t>Length=0.482812</t>
  </si>
  <si>
    <t>Line.line_ICH_5029_5077</t>
  </si>
  <si>
    <t>Bus2=5077</t>
  </si>
  <si>
    <t>Length=0.014257</t>
  </si>
  <si>
    <t>Line.line_ICH_5077_5074</t>
  </si>
  <si>
    <t>Bus1=5077</t>
  </si>
  <si>
    <t>Bus2=5074</t>
  </si>
  <si>
    <t>Length=4.46263</t>
  </si>
  <si>
    <t>Line.line_ICH_5072_5030</t>
  </si>
  <si>
    <t>Bus1=5072</t>
  </si>
  <si>
    <t>Length=1.12304</t>
  </si>
  <si>
    <t>Line.line_IM1_106_6164</t>
  </si>
  <si>
    <t>Bus1=106</t>
  </si>
  <si>
    <t>Bus2=6164</t>
  </si>
  <si>
    <t>Length=21.2294</t>
  </si>
  <si>
    <t>Line.line_IM1_6144_6143</t>
  </si>
  <si>
    <t>Bus1=6144</t>
  </si>
  <si>
    <t>Bus2=6143</t>
  </si>
  <si>
    <t>Length=13.1626</t>
  </si>
  <si>
    <t>Line.line_IM1_6147_6146</t>
  </si>
  <si>
    <t>Bus1=6147</t>
  </si>
  <si>
    <t>Bus2=6146</t>
  </si>
  <si>
    <t>Length=18.637</t>
  </si>
  <si>
    <t>Line.line_IM1_6151_6150</t>
  </si>
  <si>
    <t>Bus1=6151</t>
  </si>
  <si>
    <t>Bus2=6150</t>
  </si>
  <si>
    <t>Length=0.251513</t>
  </si>
  <si>
    <t>Line.line_IM1_6155_6154</t>
  </si>
  <si>
    <t>Bus1=6155</t>
  </si>
  <si>
    <t>Bus2=6154</t>
  </si>
  <si>
    <t>Length=7.53138</t>
  </si>
  <si>
    <t>Line.line_IM1_6161_6160</t>
  </si>
  <si>
    <t>Bus1=6161</t>
  </si>
  <si>
    <t>Bus2=6160</t>
  </si>
  <si>
    <t>Length=38.5453</t>
  </si>
  <si>
    <t>Line.line_IM1_6150_6149</t>
  </si>
  <si>
    <t>Bus1=6150</t>
  </si>
  <si>
    <t>Bus2=6149</t>
  </si>
  <si>
    <t>Length=12.4336</t>
  </si>
  <si>
    <t>Line.line_IM1_6163_6162</t>
  </si>
  <si>
    <t>Bus1=6163</t>
  </si>
  <si>
    <t>Bus2=6162</t>
  </si>
  <si>
    <t>Length=7.24208</t>
  </si>
  <si>
    <t>Line.line_IM1_6164_6163</t>
  </si>
  <si>
    <t>Bus1=6164</t>
  </si>
  <si>
    <t>Bus2=6163</t>
  </si>
  <si>
    <t>Length=3.74498</t>
  </si>
  <si>
    <t>Line.line_IM1_6162_6161</t>
  </si>
  <si>
    <t>Bus1=6162</t>
  </si>
  <si>
    <t>Bus2=6161</t>
  </si>
  <si>
    <t>Length=17.3059</t>
  </si>
  <si>
    <t>Line.line_IM1_6158_6157</t>
  </si>
  <si>
    <t>Bus1=6158</t>
  </si>
  <si>
    <t>Bus2=6157</t>
  </si>
  <si>
    <t>Length=10.44</t>
  </si>
  <si>
    <t>Line.line_IM1_6157_6156</t>
  </si>
  <si>
    <t>Bus1=6157</t>
  </si>
  <si>
    <t>Bus2=6156</t>
  </si>
  <si>
    <t>Length=8.8394</t>
  </si>
  <si>
    <t>Line.line_IM1_6156_6155</t>
  </si>
  <si>
    <t>Bus1=6156</t>
  </si>
  <si>
    <t>Bus2=6155</t>
  </si>
  <si>
    <t>Length=5.94631</t>
  </si>
  <si>
    <t>Line.line_IM1_6152_6151</t>
  </si>
  <si>
    <t>Bus1=6152</t>
  </si>
  <si>
    <t>Bus2=6151</t>
  </si>
  <si>
    <t>Length=5.85168</t>
  </si>
  <si>
    <t>Line.line_IM1_6149_6148</t>
  </si>
  <si>
    <t>Bus1=6149</t>
  </si>
  <si>
    <t>Bus2=6148</t>
  </si>
  <si>
    <t>Length=33.4195</t>
  </si>
  <si>
    <t>Line.line_IM1_6148_6147</t>
  </si>
  <si>
    <t>Bus1=6148</t>
  </si>
  <si>
    <t>Bus2=6147</t>
  </si>
  <si>
    <t>Length=4.5206</t>
  </si>
  <si>
    <t>Line.line_IM1_6146_6145</t>
  </si>
  <si>
    <t>Bus1=6146</t>
  </si>
  <si>
    <t>Bus2=6145</t>
  </si>
  <si>
    <t>Length=39.7726</t>
  </si>
  <si>
    <t>Line.line_IM1_6145_6144</t>
  </si>
  <si>
    <t>Bus1=6145</t>
  </si>
  <si>
    <t>Bus2=6144</t>
  </si>
  <si>
    <t>Length=0.348599</t>
  </si>
  <si>
    <t>Line.line_IM1_6143_6009</t>
  </si>
  <si>
    <t>Bus1=6143</t>
  </si>
  <si>
    <t>Length=3.9338</t>
  </si>
  <si>
    <t>Line.line_IM1_6043_6142</t>
  </si>
  <si>
    <t>Bus2=6142</t>
  </si>
  <si>
    <t>Length=11.5864</t>
  </si>
  <si>
    <t>Line.line_IM1_6142_6044</t>
  </si>
  <si>
    <t>Bus1=6142</t>
  </si>
  <si>
    <t>Length=0.54624</t>
  </si>
  <si>
    <t>Line.line_IM1_6044_6141</t>
  </si>
  <si>
    <t>Bus2=6141</t>
  </si>
  <si>
    <t>Length=3.90335</t>
  </si>
  <si>
    <t>Line.line_IM1_6060_6139</t>
  </si>
  <si>
    <t>Bus2=6139</t>
  </si>
  <si>
    <t>Length=28.7131</t>
  </si>
  <si>
    <t>Line.line_IM1_6139_6061</t>
  </si>
  <si>
    <t>Bus1=6139</t>
  </si>
  <si>
    <t>Length=10.7657</t>
  </si>
  <si>
    <t>Line.line_IM1_6061_6138</t>
  </si>
  <si>
    <t>Bus2=6138</t>
  </si>
  <si>
    <t>Length=15.6351</t>
  </si>
  <si>
    <t>Line.line_IM1_6138_6062</t>
  </si>
  <si>
    <t>Bus1=6138</t>
  </si>
  <si>
    <t>Length=1.39277</t>
  </si>
  <si>
    <t>Line.line_IM1_6062_6137</t>
  </si>
  <si>
    <t>Bus2=6137</t>
  </si>
  <si>
    <t>Length=3.22288</t>
  </si>
  <si>
    <t>Line.line_IM1_6137_6063</t>
  </si>
  <si>
    <t>Bus1=6137</t>
  </si>
  <si>
    <t>Length=29.8179</t>
  </si>
  <si>
    <t>Line.line_IM1_6069_6004</t>
  </si>
  <si>
    <t>Bus2=6004</t>
  </si>
  <si>
    <t>Length=10.2352</t>
  </si>
  <si>
    <t>Line.line_IM1_6004_6110</t>
  </si>
  <si>
    <t>Length=98.5515</t>
  </si>
  <si>
    <t>Line.line_IM1_6074_6124</t>
  </si>
  <si>
    <t>Bus2=6124</t>
  </si>
  <si>
    <t>Length=3.32306</t>
  </si>
  <si>
    <t>Line.line_IM1_6124_6075</t>
  </si>
  <si>
    <t>Length=126.293</t>
  </si>
  <si>
    <t>Line.line_IM1_6081_6006</t>
  </si>
  <si>
    <t>Bus2=6006</t>
  </si>
  <si>
    <t>Length=34.5776</t>
  </si>
  <si>
    <t>Line.line_IM1_6006_6082</t>
  </si>
  <si>
    <t>Length=29.415</t>
  </si>
  <si>
    <t>Line.line_IM1_6085_6121</t>
  </si>
  <si>
    <t>Bus2=6121</t>
  </si>
  <si>
    <t>Length=25.5629</t>
  </si>
  <si>
    <t>Line.line_IM1_6121_6086</t>
  </si>
  <si>
    <t>Length=10.0821</t>
  </si>
  <si>
    <t>Line.line_IM1_6107_6108</t>
  </si>
  <si>
    <t>Bus1=6107</t>
  </si>
  <si>
    <t>Line.line_IM1_6108_6002</t>
  </si>
  <si>
    <t>Bus2=6002</t>
  </si>
  <si>
    <t>Length=67.1347</t>
  </si>
  <si>
    <t>Line.line_IM1_6002_6109</t>
  </si>
  <si>
    <t>Length=27.578</t>
  </si>
  <si>
    <t>Length=12.7799</t>
  </si>
  <si>
    <t>Line.line_IM1_6124_6132</t>
  </si>
  <si>
    <t>Bus2=6132</t>
  </si>
  <si>
    <t>Length=0.826121</t>
  </si>
  <si>
    <t>Line.line_IM1_6132_6125</t>
  </si>
  <si>
    <t>Bus1=6132</t>
  </si>
  <si>
    <t>Length=20.7477</t>
  </si>
  <si>
    <t>Line.line_IM1_6125_6133</t>
  </si>
  <si>
    <t>Bus2=6133</t>
  </si>
  <si>
    <t>Length=9.51195</t>
  </si>
  <si>
    <t>Line.line_IM1_6133_6134</t>
  </si>
  <si>
    <t>Bus1=6133</t>
  </si>
  <si>
    <t>Bus2=6134</t>
  </si>
  <si>
    <t>Length=0.589866</t>
  </si>
  <si>
    <t>Line.line_IM1_6136_6126</t>
  </si>
  <si>
    <t>Bus1=6136</t>
  </si>
  <si>
    <t>Length=14.4227</t>
  </si>
  <si>
    <t>Line.line_IM1_6082_6130</t>
  </si>
  <si>
    <t>Bus2=6130</t>
  </si>
  <si>
    <t>Length=39.4872</t>
  </si>
  <si>
    <t>Line.line_IM1_6131_6083</t>
  </si>
  <si>
    <t>Bus1=6131</t>
  </si>
  <si>
    <t>Length=4.27991</t>
  </si>
  <si>
    <t>Line.line_IM1_6130_6131</t>
  </si>
  <si>
    <t>Bus1=6130</t>
  </si>
  <si>
    <t>Bus2=6131</t>
  </si>
  <si>
    <t>Length=0.775049</t>
  </si>
  <si>
    <t>Line.line_IM2_107_7001</t>
  </si>
  <si>
    <t>Bus1=107</t>
  </si>
  <si>
    <t>Line.line_IM2_7002_7104</t>
  </si>
  <si>
    <t>Bus2=7104</t>
  </si>
  <si>
    <t>Length=6.9653</t>
  </si>
  <si>
    <t>Line.line_IM2_7003_7100</t>
  </si>
  <si>
    <t>Bus2=7100</t>
  </si>
  <si>
    <t>Length=38.0672</t>
  </si>
  <si>
    <t>Line.line_IM2_7100_7004</t>
  </si>
  <si>
    <t>Bus1=7100</t>
  </si>
  <si>
    <t>Length=3.67468</t>
  </si>
  <si>
    <t>Line.line_IM2_7004_7099</t>
  </si>
  <si>
    <t>Bus2=7099</t>
  </si>
  <si>
    <t>Length=5.98823</t>
  </si>
  <si>
    <t>Line.line_IM2_7099_7098</t>
  </si>
  <si>
    <t>Bus1=7099</t>
  </si>
  <si>
    <t>Bus2=7098</t>
  </si>
  <si>
    <t>Length=10.392</t>
  </si>
  <si>
    <t>Line.line_IM2_7098_7005</t>
  </si>
  <si>
    <t>Bus1=7098</t>
  </si>
  <si>
    <t>Length=8.99962</t>
  </si>
  <si>
    <t>Line.line_IM2_7006_7097</t>
  </si>
  <si>
    <t>Bus2=7097</t>
  </si>
  <si>
    <t>Length=27.6056</t>
  </si>
  <si>
    <t>Line.line_IM2_7097_7007</t>
  </si>
  <si>
    <t>Bus1=7097</t>
  </si>
  <si>
    <t>Length=6.11826</t>
  </si>
  <si>
    <t>Line.line_IM2_7009_7096</t>
  </si>
  <si>
    <t>Bus2=7096</t>
  </si>
  <si>
    <t>Length=1.10505</t>
  </si>
  <si>
    <t>Line.line_IM2_7095_7010</t>
  </si>
  <si>
    <t>Bus1=7095</t>
  </si>
  <si>
    <t>Length=22.2415</t>
  </si>
  <si>
    <t>Line.line_IM2_7096_7095</t>
  </si>
  <si>
    <t>Bus1=7096</t>
  </si>
  <si>
    <t>Bus2=7095</t>
  </si>
  <si>
    <t>Length=11.9695</t>
  </si>
  <si>
    <t>Line.line_IM2_7011_7094</t>
  </si>
  <si>
    <t>Bus2=7094</t>
  </si>
  <si>
    <t>Length=9.3134</t>
  </si>
  <si>
    <t>Line.line_IM2_7094_7012</t>
  </si>
  <si>
    <t>Bus1=7094</t>
  </si>
  <si>
    <t>Length=22.3075</t>
  </si>
  <si>
    <t>Line.line_IM2_7012_7093</t>
  </si>
  <si>
    <t>Bus2=7093</t>
  </si>
  <si>
    <t>Length=36.9926</t>
  </si>
  <si>
    <t>Line.line_IM2_7093_7013</t>
  </si>
  <si>
    <t>Bus1=7093</t>
  </si>
  <si>
    <t>Length=53.8334</t>
  </si>
  <si>
    <t>Line.line_IM2_7014_7091</t>
  </si>
  <si>
    <t>Bus2=7091</t>
  </si>
  <si>
    <t>Length=1.09527</t>
  </si>
  <si>
    <t>Line.line_IM2_7091_7015</t>
  </si>
  <si>
    <t>Bus1=7091</t>
  </si>
  <si>
    <t>Length=34.0528</t>
  </si>
  <si>
    <t>Line.line_IM2_7015_7090</t>
  </si>
  <si>
    <t>Bus2=7090</t>
  </si>
  <si>
    <t>Length=16.6364</t>
  </si>
  <si>
    <t>Line.line_IM2_7090_7016</t>
  </si>
  <si>
    <t>Bus1=7090</t>
  </si>
  <si>
    <t>Length=50.4246</t>
  </si>
  <si>
    <t>Line.line_IM2_7018_7089</t>
  </si>
  <si>
    <t>Bus2=7089</t>
  </si>
  <si>
    <t>Length=46.5595</t>
  </si>
  <si>
    <t>Line.line_IM2_7089_7019</t>
  </si>
  <si>
    <t>Bus1=7089</t>
  </si>
  <si>
    <t>Length=7.43909</t>
  </si>
  <si>
    <t>Line.line_IM2_7023_7088</t>
  </si>
  <si>
    <t>Bus2=7088</t>
  </si>
  <si>
    <t>Length=8.23553</t>
  </si>
  <si>
    <t>Line.line_IM2_7088_7024</t>
  </si>
  <si>
    <t>Bus1=7088</t>
  </si>
  <si>
    <t>Length=0.746528</t>
  </si>
  <si>
    <t>Line.line_IM2_7026_7087</t>
  </si>
  <si>
    <t>Bus2=7087</t>
  </si>
  <si>
    <t>Length=24.0597</t>
  </si>
  <si>
    <t>Line.line_IM2_7087_7027</t>
  </si>
  <si>
    <t>Bus1=7087</t>
  </si>
  <si>
    <t>Length=30.8227</t>
  </si>
  <si>
    <t>Line.line_IM2_7027_7086</t>
  </si>
  <si>
    <t>Bus2=7086</t>
  </si>
  <si>
    <t>Length=14.9415</t>
  </si>
  <si>
    <t>Line.line_IM2_7085_7028</t>
  </si>
  <si>
    <t>Bus1=7085</t>
  </si>
  <si>
    <t>Length=1.29956</t>
  </si>
  <si>
    <t>Line.line_IM2_7086_7085</t>
  </si>
  <si>
    <t>Bus1=7086</t>
  </si>
  <si>
    <t>Bus2=7085</t>
  </si>
  <si>
    <t>Length=15.0519</t>
  </si>
  <si>
    <t>Line.line_IM2_7028_7084</t>
  </si>
  <si>
    <t>Bus2=7084</t>
  </si>
  <si>
    <t>Length=0.452126</t>
  </si>
  <si>
    <t>Line.line_IM2_7084_7029</t>
  </si>
  <si>
    <t>Bus1=7084</t>
  </si>
  <si>
    <t>Length=29.636</t>
  </si>
  <si>
    <t>Line.line_IM2_7029_7083</t>
  </si>
  <si>
    <t>Bus2=7083</t>
  </si>
  <si>
    <t>Length=3.82383</t>
  </si>
  <si>
    <t>Line.line_IM2_7083_7030</t>
  </si>
  <si>
    <t>Bus1=7083</t>
  </si>
  <si>
    <t>Length=34.0842</t>
  </si>
  <si>
    <t>Line.line_IM2_7034_7082</t>
  </si>
  <si>
    <t>Bus2=7082</t>
  </si>
  <si>
    <t>Length=0.389755</t>
  </si>
  <si>
    <t>Line.line_IM2_7082_7035</t>
  </si>
  <si>
    <t>Bus1=7082</t>
  </si>
  <si>
    <t>Length=0.283924</t>
  </si>
  <si>
    <t>Line.line_IM2_7035_7081</t>
  </si>
  <si>
    <t>Bus2=7081</t>
  </si>
  <si>
    <t>Length=10.8156</t>
  </si>
  <si>
    <t>Line.line_IM2_7080_7036</t>
  </si>
  <si>
    <t>Bus1=7080</t>
  </si>
  <si>
    <t>Length=23.3031</t>
  </si>
  <si>
    <t>Line.line_IM2_7081_7080</t>
  </si>
  <si>
    <t>Bus1=7081</t>
  </si>
  <si>
    <t>Bus2=7080</t>
  </si>
  <si>
    <t>Line.line_IM2_7040_7079</t>
  </si>
  <si>
    <t>Bus2=7079</t>
  </si>
  <si>
    <t>Length=27.7194</t>
  </si>
  <si>
    <t>Line.line_IM2_7079_7041</t>
  </si>
  <si>
    <t>Bus1=7079</t>
  </si>
  <si>
    <t>Length=37.8485</t>
  </si>
  <si>
    <t>Line.line_IM2_7043_7078</t>
  </si>
  <si>
    <t>Bus2=7078</t>
  </si>
  <si>
    <t>Length=117.849</t>
  </si>
  <si>
    <t>Line.line_IM2_7078_7044</t>
  </si>
  <si>
    <t>Bus1=7078</t>
  </si>
  <si>
    <t>Length=3.81351</t>
  </si>
  <si>
    <t>Line.line_IM2_7044_7077</t>
  </si>
  <si>
    <t>Bus2=7077</t>
  </si>
  <si>
    <t>Length=1.45779</t>
  </si>
  <si>
    <t>Line.line_IM2_7077_7045</t>
  </si>
  <si>
    <t>Bus1=7077</t>
  </si>
  <si>
    <t>Length=3.06402</t>
  </si>
  <si>
    <t>Line.line_IM2_7046_7076</t>
  </si>
  <si>
    <t>Bus2=7076</t>
  </si>
  <si>
    <t>Length=15.6396</t>
  </si>
  <si>
    <t>Line.line_IM2_7076_7047</t>
  </si>
  <si>
    <t>Bus1=7076</t>
  </si>
  <si>
    <t>Length=86.5791</t>
  </si>
  <si>
    <t>Line.line_IM2_7047_7075</t>
  </si>
  <si>
    <t>Bus2=7075</t>
  </si>
  <si>
    <t>Length=0.787747</t>
  </si>
  <si>
    <t>Line.line_IM2_7075_7048</t>
  </si>
  <si>
    <t>Bus1=7075</t>
  </si>
  <si>
    <t>Length=18.3633</t>
  </si>
  <si>
    <t>Line.line_IM2_7048_7074</t>
  </si>
  <si>
    <t>Bus2=7074</t>
  </si>
  <si>
    <t>Length=59.8972</t>
  </si>
  <si>
    <t>Line.line_IM2_7074_7049</t>
  </si>
  <si>
    <t>Bus1=7074</t>
  </si>
  <si>
    <t>Length=68.0884</t>
  </si>
  <si>
    <t>Line.line_IM2_7051_7073</t>
  </si>
  <si>
    <t>Bus2=7073</t>
  </si>
  <si>
    <t>Length=20.9843</t>
  </si>
  <si>
    <t>Line.line_IM2_7073_7052</t>
  </si>
  <si>
    <t>Bus1=7073</t>
  </si>
  <si>
    <t>Length=70.2073</t>
  </si>
  <si>
    <t>Line.line_IM2_7054_7071</t>
  </si>
  <si>
    <t>Bus2=7071</t>
  </si>
  <si>
    <t>Length=0.585181</t>
  </si>
  <si>
    <t>Line.line_IM2_7071_7055</t>
  </si>
  <si>
    <t>Bus1=7071</t>
  </si>
  <si>
    <t>Length=0.529402</t>
  </si>
  <si>
    <t>Line.line_IM2_7069_7057</t>
  </si>
  <si>
    <t>Bus1=7069</t>
  </si>
  <si>
    <t>Length=1.42066</t>
  </si>
  <si>
    <t>Line.line_IM2_7058_7068</t>
  </si>
  <si>
    <t>Bus2=7068</t>
  </si>
  <si>
    <t>Length=28.387</t>
  </si>
  <si>
    <t>Line.line_IM2_7068_7059</t>
  </si>
  <si>
    <t>Bus1=7068</t>
  </si>
  <si>
    <t>Length=65.6342</t>
  </si>
  <si>
    <t>Line.line_IM2_7059_7067</t>
  </si>
  <si>
    <t>Bus2=7067</t>
  </si>
  <si>
    <t>Length=23.9521</t>
  </si>
  <si>
    <t>Line.line_IM2_7065_7060</t>
  </si>
  <si>
    <t>Bus1=7065</t>
  </si>
  <si>
    <t>Length=0.096438</t>
  </si>
  <si>
    <t>Line.line_IM2_7061_7063</t>
  </si>
  <si>
    <t>Bus2=7063</t>
  </si>
  <si>
    <t>Length=0.20885</t>
  </si>
  <si>
    <t>Line.line_IM2_7064_7062</t>
  </si>
  <si>
    <t>Bus1=7064</t>
  </si>
  <si>
    <t>Length=13.7814</t>
  </si>
  <si>
    <t>Line.line_IM2_7063_7064</t>
  </si>
  <si>
    <t>Bus1=7063</t>
  </si>
  <si>
    <t>Bus2=7064</t>
  </si>
  <si>
    <t>Length=0.850057</t>
  </si>
  <si>
    <t>Line.line_KOT_8050_8370</t>
  </si>
  <si>
    <t>Bus2=8370</t>
  </si>
  <si>
    <t>Length=18.8084</t>
  </si>
  <si>
    <t>Line.line_KOT_8370_8051</t>
  </si>
  <si>
    <t>Bus1=8370</t>
  </si>
  <si>
    <t>Length=5.34199</t>
  </si>
  <si>
    <t>Line.line_KOT_8052_8372</t>
  </si>
  <si>
    <t>Bus2=8372</t>
  </si>
  <si>
    <t>Length=13.3289</t>
  </si>
  <si>
    <t>Line.line_KOT_8372_8053</t>
  </si>
  <si>
    <t>Bus1=8372</t>
  </si>
  <si>
    <t>Length=5.52373</t>
  </si>
  <si>
    <t>Line.line_KOT_8055_8373</t>
  </si>
  <si>
    <t>Bus2=8373</t>
  </si>
  <si>
    <t>Length=2.42209</t>
  </si>
  <si>
    <t>Line.line_KOT_8374_8056</t>
  </si>
  <si>
    <t>Bus1=8374</t>
  </si>
  <si>
    <t>Length=6.08649</t>
  </si>
  <si>
    <t>Line.line_KOT_8373_8374</t>
  </si>
  <si>
    <t>Bus1=8373</t>
  </si>
  <si>
    <t>Bus2=8374</t>
  </si>
  <si>
    <t>Length=5.33027</t>
  </si>
  <si>
    <t>Line.line_KOT_8058_8375</t>
  </si>
  <si>
    <t>Bus2=8375</t>
  </si>
  <si>
    <t>Length=13.9753</t>
  </si>
  <si>
    <t>Line.line_KOT_8375_8059</t>
  </si>
  <si>
    <t>Bus1=8375</t>
  </si>
  <si>
    <t>Length=5.95079</t>
  </si>
  <si>
    <t>Line.line_KOT_8059_8376</t>
  </si>
  <si>
    <t>Bus2=8376</t>
  </si>
  <si>
    <t>Length=0.713944</t>
  </si>
  <si>
    <t>Line.line_KOT_8376_8060</t>
  </si>
  <si>
    <t>Bus1=8376</t>
  </si>
  <si>
    <t>Length=19.9467</t>
  </si>
  <si>
    <t>Line.line_KOT_8029_8104</t>
  </si>
  <si>
    <t>Bus2=8104</t>
  </si>
  <si>
    <t>Length=2.36705</t>
  </si>
  <si>
    <t>Line.line_KOT_8104_8028</t>
  </si>
  <si>
    <t>Length=15.5883</t>
  </si>
  <si>
    <t>Line.line_KOT_8028_8367</t>
  </si>
  <si>
    <t>Bus2=8367</t>
  </si>
  <si>
    <t>Length=7.26566</t>
  </si>
  <si>
    <t>Line.line_KOT_8367_8027</t>
  </si>
  <si>
    <t>Bus1=8367</t>
  </si>
  <si>
    <t>Length=12.1226</t>
  </si>
  <si>
    <t>Line.line_KOT_8016_8015</t>
  </si>
  <si>
    <t>Bus1=8016</t>
  </si>
  <si>
    <t>Line.line_KOT_8011_8010</t>
  </si>
  <si>
    <t>Bus1=8011</t>
  </si>
  <si>
    <t>Line.line_KOT_8068_8088</t>
  </si>
  <si>
    <t>Bus2=8088</t>
  </si>
  <si>
    <t>Length=2.97216</t>
  </si>
  <si>
    <t>Line.line_KOT_8088_8069</t>
  </si>
  <si>
    <t>Length=7.61681</t>
  </si>
  <si>
    <t>Line.line_KOT_8075_8380</t>
  </si>
  <si>
    <t>Bus2=8380</t>
  </si>
  <si>
    <t>Length=27.8012</t>
  </si>
  <si>
    <t>Line.line_KOT_8380_8076</t>
  </si>
  <si>
    <t>Bus1=8380</t>
  </si>
  <si>
    <t>Length=35.106</t>
  </si>
  <si>
    <t>Line.line_KOT_8076_8381</t>
  </si>
  <si>
    <t>Bus2=8381</t>
  </si>
  <si>
    <t>Length=22.6049</t>
  </si>
  <si>
    <t>Line.line_KOT_8381_8382</t>
  </si>
  <si>
    <t>Bus1=8381</t>
  </si>
  <si>
    <t>Bus2=8382</t>
  </si>
  <si>
    <t>Length=34.0859</t>
  </si>
  <si>
    <t>Line.line_KOT_8382_8077</t>
  </si>
  <si>
    <t>Bus1=8382</t>
  </si>
  <si>
    <t>Length=0.643131</t>
  </si>
  <si>
    <t>Line.line_KOT_8080_8359</t>
  </si>
  <si>
    <t>Bus2=8359</t>
  </si>
  <si>
    <t>Length=31.093</t>
  </si>
  <si>
    <t>Line.line_KOT_8359_8081</t>
  </si>
  <si>
    <t>Bus1=8359</t>
  </si>
  <si>
    <t>Length=20.2115</t>
  </si>
  <si>
    <t>Line.line_KOT_8081_8383</t>
  </si>
  <si>
    <t>Bus2=8383</t>
  </si>
  <si>
    <t>Length=14.734</t>
  </si>
  <si>
    <t>Line.line_KOT_8383_8082</t>
  </si>
  <si>
    <t>Bus1=8383</t>
  </si>
  <si>
    <t>Length=33.6856</t>
  </si>
  <si>
    <t>Line.line_KOT_8085_8384</t>
  </si>
  <si>
    <t>Bus2=8384</t>
  </si>
  <si>
    <t>Length=22.3047</t>
  </si>
  <si>
    <t>Line.line_KOT_8384_8086</t>
  </si>
  <si>
    <t>Bus1=8384</t>
  </si>
  <si>
    <t>Length=2.27241</t>
  </si>
  <si>
    <t>Line.line_KOT_8086_8385</t>
  </si>
  <si>
    <t>Bus2=8385</t>
  </si>
  <si>
    <t>Length=27.2293</t>
  </si>
  <si>
    <t>Line.line_KOT_8385_8386</t>
  </si>
  <si>
    <t>Bus1=8385</t>
  </si>
  <si>
    <t>Bus2=8386</t>
  </si>
  <si>
    <t>Length=7.26503</t>
  </si>
  <si>
    <t>Line.line_KOT_8386_8087</t>
  </si>
  <si>
    <t>Bus1=8386</t>
  </si>
  <si>
    <t>Length=5.93448</t>
  </si>
  <si>
    <t>Line.line_KOT_8088_8371</t>
  </si>
  <si>
    <t>Bus2=8371</t>
  </si>
  <si>
    <t>Length=0.598115</t>
  </si>
  <si>
    <t>Line.line_KOT_8371_8089</t>
  </si>
  <si>
    <t>Bus1=8371</t>
  </si>
  <si>
    <t>Length=25.6397</t>
  </si>
  <si>
    <t>Line.line_KOT_8104_8368</t>
  </si>
  <si>
    <t>Bus2=8368</t>
  </si>
  <si>
    <t>Length=14.587</t>
  </si>
  <si>
    <t>Line.line_KOT_8368_8105</t>
  </si>
  <si>
    <t>Bus1=8368</t>
  </si>
  <si>
    <t>Length=10.6513</t>
  </si>
  <si>
    <t>Line.line_KOT_8126_8161</t>
  </si>
  <si>
    <t>Bus2=8161</t>
  </si>
  <si>
    <t>Length=4.95288</t>
  </si>
  <si>
    <t>Line.line_KOT_8161_8127</t>
  </si>
  <si>
    <t>Length=15.1054</t>
  </si>
  <si>
    <t>Line.line_KOT_8127_8001</t>
  </si>
  <si>
    <t>Bus2=8001</t>
  </si>
  <si>
    <t>Length=16.2803</t>
  </si>
  <si>
    <t>Line.line_KOT_8001_8128</t>
  </si>
  <si>
    <t>Length=56.2094</t>
  </si>
  <si>
    <t>Line.line_KOT_8128_8365</t>
  </si>
  <si>
    <t>Bus2=8365</t>
  </si>
  <si>
    <t>Length=143.302</t>
  </si>
  <si>
    <t>Line.line_KOT_8362_8129</t>
  </si>
  <si>
    <t>Bus1=8362</t>
  </si>
  <si>
    <t>Length=6.84957</t>
  </si>
  <si>
    <t>Line.line_KOT_8362_8364</t>
  </si>
  <si>
    <t>Bus2=8364</t>
  </si>
  <si>
    <t>Length=4.42936</t>
  </si>
  <si>
    <t>Line.line_KOT_8363_8155</t>
  </si>
  <si>
    <t>Bus1=8363</t>
  </si>
  <si>
    <t>Length=29.8798</t>
  </si>
  <si>
    <t>Line.line_KOT_8161_8366</t>
  </si>
  <si>
    <t>Bus2=8366</t>
  </si>
  <si>
    <t>Length=12.0322</t>
  </si>
  <si>
    <t>Line.line_KOT_8366_8162</t>
  </si>
  <si>
    <t>Bus1=8366</t>
  </si>
  <si>
    <t>Length=5.72538</t>
  </si>
  <si>
    <t>Line.line_KOT_8238_8311</t>
  </si>
  <si>
    <t>Bus2=8311</t>
  </si>
  <si>
    <t>Length=55.687</t>
  </si>
  <si>
    <t>Line.line_KOT_8311_8239</t>
  </si>
  <si>
    <t>Length=23.6133</t>
  </si>
  <si>
    <t>Line.line_KOT_8334_8361</t>
  </si>
  <si>
    <t>Bus2=8361</t>
  </si>
  <si>
    <t>Length=2.78754</t>
  </si>
  <si>
    <t>Line.line_KOT_8360_8335</t>
  </si>
  <si>
    <t>Bus1=8360</t>
  </si>
  <si>
    <t>Length=12.8941</t>
  </si>
  <si>
    <t>Line.line_KOT_8361_8360</t>
  </si>
  <si>
    <t>Bus1=8361</t>
  </si>
  <si>
    <t>Bus2=8360</t>
  </si>
  <si>
    <t>Length=0.389776</t>
  </si>
  <si>
    <t>Line.line_KOT_8062_8377</t>
  </si>
  <si>
    <t>Bus2=8377</t>
  </si>
  <si>
    <t>Length=7.40057</t>
  </si>
  <si>
    <t>Line.line_KOT_8377_8378</t>
  </si>
  <si>
    <t>Bus1=8377</t>
  </si>
  <si>
    <t>Bus2=8378</t>
  </si>
  <si>
    <t>Length=3.74273</t>
  </si>
  <si>
    <t>Line.line_KOT_8378_108</t>
  </si>
  <si>
    <t>Bus1=8378</t>
  </si>
  <si>
    <t>Bus2=108</t>
  </si>
  <si>
    <t>Length=21.0775</t>
  </si>
  <si>
    <t>Line.line_KOT_8365_8362</t>
  </si>
  <si>
    <t>Bus1=8365</t>
  </si>
  <si>
    <t>Bus2=8362</t>
  </si>
  <si>
    <t>Length=2.4942</t>
  </si>
  <si>
    <t>Line.line_KOT_8154_8362</t>
  </si>
  <si>
    <t>Length=3.87423</t>
  </si>
  <si>
    <t>Line.line_LUB_109_9575</t>
  </si>
  <si>
    <t>Bus1=109</t>
  </si>
  <si>
    <t>Bus2=9575</t>
  </si>
  <si>
    <t>Length=21.4735</t>
  </si>
  <si>
    <t>Line.line_LUB_9574_9573</t>
  </si>
  <si>
    <t>Bus1=9574</t>
  </si>
  <si>
    <t>Bus2=9573</t>
  </si>
  <si>
    <t>Length=6.96916</t>
  </si>
  <si>
    <t>Line.line_LUB_9575_9574</t>
  </si>
  <si>
    <t>Bus1=9575</t>
  </si>
  <si>
    <t>Bus2=9574</t>
  </si>
  <si>
    <t>Line.line_LUB_9573_9025</t>
  </si>
  <si>
    <t>Bus1=9573</t>
  </si>
  <si>
    <t>Length=17.3525</t>
  </si>
  <si>
    <t>Line.line_LUB_9025_9572</t>
  </si>
  <si>
    <t>Bus2=9572</t>
  </si>
  <si>
    <t>Length=38.5266</t>
  </si>
  <si>
    <t>Line.line_LUB_9572_9026</t>
  </si>
  <si>
    <t>Bus1=9572</t>
  </si>
  <si>
    <t>Length=5.66142</t>
  </si>
  <si>
    <t>Line.line_LUB_9026_9571</t>
  </si>
  <si>
    <t>Bus2=9571</t>
  </si>
  <si>
    <t>Length=1.37531</t>
  </si>
  <si>
    <t>Line.line_LUB_9571_9570</t>
  </si>
  <si>
    <t>Bus1=9571</t>
  </si>
  <si>
    <t>Bus2=9570</t>
  </si>
  <si>
    <t>Length=12.7261</t>
  </si>
  <si>
    <t>Line.line_LUB_9564_9028</t>
  </si>
  <si>
    <t>Bus1=9564</t>
  </si>
  <si>
    <t>Length=1.92403</t>
  </si>
  <si>
    <t>Line.line_LUB_9566_9565</t>
  </si>
  <si>
    <t>Bus1=9566</t>
  </si>
  <si>
    <t>Bus2=9565</t>
  </si>
  <si>
    <t>Length=5.55992</t>
  </si>
  <si>
    <t>Line.line_LUB_9565_9564</t>
  </si>
  <si>
    <t>Bus1=9565</t>
  </si>
  <si>
    <t>Bus2=9564</t>
  </si>
  <si>
    <t>Length=3.52159</t>
  </si>
  <si>
    <t>Line.line_LUB_9028_9563</t>
  </si>
  <si>
    <t>Bus2=9563</t>
  </si>
  <si>
    <t>Length=1.69378</t>
  </si>
  <si>
    <t>Line.line_LUB_9563_9562</t>
  </si>
  <si>
    <t>Bus1=9563</t>
  </si>
  <si>
    <t>Bus2=9562</t>
  </si>
  <si>
    <t>Length=10.1914</t>
  </si>
  <si>
    <t>Line.line_LUB_9562_9561</t>
  </si>
  <si>
    <t>Bus1=9562</t>
  </si>
  <si>
    <t>Bus2=9561</t>
  </si>
  <si>
    <t>Length=34.2825</t>
  </si>
  <si>
    <t>Line.line_LUB_9561_9029</t>
  </si>
  <si>
    <t>Bus1=9561</t>
  </si>
  <si>
    <t>Length=4.98072</t>
  </si>
  <si>
    <t>Line.line_LUB_9029_9560</t>
  </si>
  <si>
    <t>Bus2=9560</t>
  </si>
  <si>
    <t>Length=17.8048</t>
  </si>
  <si>
    <t>Line.line_LUB_9560_9030</t>
  </si>
  <si>
    <t>Bus1=9560</t>
  </si>
  <si>
    <t>Length=8.08384</t>
  </si>
  <si>
    <t>Line.line_LUB_9031_9559</t>
  </si>
  <si>
    <t>Bus2=9559</t>
  </si>
  <si>
    <t>Length=9.40938</t>
  </si>
  <si>
    <t>Line.line_LUB_9558_9032</t>
  </si>
  <si>
    <t>Bus1=9558</t>
  </si>
  <si>
    <t>Length=1.18267</t>
  </si>
  <si>
    <t>Line.line_LUB_9559_9558</t>
  </si>
  <si>
    <t>Bus1=9559</t>
  </si>
  <si>
    <t>Bus2=9558</t>
  </si>
  <si>
    <t>Length=44.7505</t>
  </si>
  <si>
    <t>Line.line_LUB_9033_9557</t>
  </si>
  <si>
    <t>Bus2=9557</t>
  </si>
  <si>
    <t>Length=21.9966</t>
  </si>
  <si>
    <t>Line.line_LUB_9556_9034</t>
  </si>
  <si>
    <t>Bus1=9556</t>
  </si>
  <si>
    <t>Length=8.82767</t>
  </si>
  <si>
    <t>Line.line_LUB_9557_9556</t>
  </si>
  <si>
    <t>Bus1=9557</t>
  </si>
  <si>
    <t>Bus2=9556</t>
  </si>
  <si>
    <t>Length=12.0827</t>
  </si>
  <si>
    <t>Line.line_LUB_9035_9555</t>
  </si>
  <si>
    <t>Bus2=9555</t>
  </si>
  <si>
    <t>Length=53.6623</t>
  </si>
  <si>
    <t>Line.line_LUB_9555_9036</t>
  </si>
  <si>
    <t>Bus1=9555</t>
  </si>
  <si>
    <t>Length=20.6275</t>
  </si>
  <si>
    <t>Line.line_LUB_9036_9554</t>
  </si>
  <si>
    <t>Bus2=9554</t>
  </si>
  <si>
    <t>Length=10.2039</t>
  </si>
  <si>
    <t>Line.line_LUB_9554_9037</t>
  </si>
  <si>
    <t>Bus1=9554</t>
  </si>
  <si>
    <t>Length=1.2718</t>
  </si>
  <si>
    <t>Line.line_LUB_9037_9553</t>
  </si>
  <si>
    <t>Bus2=9553</t>
  </si>
  <si>
    <t>Length=0.318109</t>
  </si>
  <si>
    <t>Line.line_LUB_9553_9038</t>
  </si>
  <si>
    <t>Bus1=9553</t>
  </si>
  <si>
    <t>Length=48.6233</t>
  </si>
  <si>
    <t>Line.line_LUB_9038_9552</t>
  </si>
  <si>
    <t>Bus2=9552</t>
  </si>
  <si>
    <t>Length=50.1201</t>
  </si>
  <si>
    <t>Line.line_LUB_9552_9039</t>
  </si>
  <si>
    <t>Bus1=9552</t>
  </si>
  <si>
    <t>Length=27.8889</t>
  </si>
  <si>
    <t>Line.line_LUB_9041_9551</t>
  </si>
  <si>
    <t>Bus2=9551</t>
  </si>
  <si>
    <t>Length=9.8103</t>
  </si>
  <si>
    <t>Line.line_LUB_9551_9042</t>
  </si>
  <si>
    <t>Bus1=9551</t>
  </si>
  <si>
    <t>Length=2.71983</t>
  </si>
  <si>
    <t>Line.line_LUB_9042_9550</t>
  </si>
  <si>
    <t>Bus2=9550</t>
  </si>
  <si>
    <t>Length=7.7682</t>
  </si>
  <si>
    <t>Line.line_LUB_9550_9549</t>
  </si>
  <si>
    <t>Bus1=9550</t>
  </si>
  <si>
    <t>Bus2=9549</t>
  </si>
  <si>
    <t>Length=209.212</t>
  </si>
  <si>
    <t>Line.line_LUB_9549_9043</t>
  </si>
  <si>
    <t>Bus1=9549</t>
  </si>
  <si>
    <t>Length=5.72647</t>
  </si>
  <si>
    <t>Line.line_LUB_9407_9545</t>
  </si>
  <si>
    <t>Bus2=9545</t>
  </si>
  <si>
    <t>Length=0.426661</t>
  </si>
  <si>
    <t>Line.line_LUB_9544_9044</t>
  </si>
  <si>
    <t>Bus1=9544</t>
  </si>
  <si>
    <t>Length=36.4584</t>
  </si>
  <si>
    <t>Line.line_LUB_9545_9544</t>
  </si>
  <si>
    <t>Bus1=9545</t>
  </si>
  <si>
    <t>Bus2=9544</t>
  </si>
  <si>
    <t>Length=48.2569</t>
  </si>
  <si>
    <t>Line.line_LUB_9044_9543</t>
  </si>
  <si>
    <t>Bus2=9543</t>
  </si>
  <si>
    <t>Length=36.2636</t>
  </si>
  <si>
    <t>Line.line_LUB_9543_9045</t>
  </si>
  <si>
    <t>Bus1=9543</t>
  </si>
  <si>
    <t>Length=23.127</t>
  </si>
  <si>
    <t>Line.line_LUB_9047_9542</t>
  </si>
  <si>
    <t>Bus2=9542</t>
  </si>
  <si>
    <t>Length=0.991969</t>
  </si>
  <si>
    <t>Line.line_LUB_9542_9048</t>
  </si>
  <si>
    <t>Bus1=9542</t>
  </si>
  <si>
    <t>Length=30.5797</t>
  </si>
  <si>
    <t>Line.line_LUB_9048_9540</t>
  </si>
  <si>
    <t>Bus2=9540</t>
  </si>
  <si>
    <t>Length=33.9781</t>
  </si>
  <si>
    <t>Line.line_LUB_9540_9049</t>
  </si>
  <si>
    <t>Bus1=9540</t>
  </si>
  <si>
    <t>Length=0.293293</t>
  </si>
  <si>
    <t>Line.line_LUB_9049_9539</t>
  </si>
  <si>
    <t>Bus2=9539</t>
  </si>
  <si>
    <t>Length=2.94842</t>
  </si>
  <si>
    <t>Line.line_LUB_9538_9050</t>
  </si>
  <si>
    <t>Bus1=9538</t>
  </si>
  <si>
    <t>Length=20.557</t>
  </si>
  <si>
    <t>Line.line_LUB_9539_9538</t>
  </si>
  <si>
    <t>Bus1=9539</t>
  </si>
  <si>
    <t>Bus2=9538</t>
  </si>
  <si>
    <t>Length=73.5963</t>
  </si>
  <si>
    <t>Line.line_LUB_9051_9537</t>
  </si>
  <si>
    <t>Bus2=9537</t>
  </si>
  <si>
    <t>Length=61.3852</t>
  </si>
  <si>
    <t>Line.line_LUB_9536_9052</t>
  </si>
  <si>
    <t>Bus1=9536</t>
  </si>
  <si>
    <t>Length=0.138265</t>
  </si>
  <si>
    <t>Line.line_LUB_9537_9536</t>
  </si>
  <si>
    <t>Bus1=9537</t>
  </si>
  <si>
    <t>Bus2=9536</t>
  </si>
  <si>
    <t>Length=0.145074</t>
  </si>
  <si>
    <t>Line.line_LUB_9052_9535</t>
  </si>
  <si>
    <t>Bus2=9535</t>
  </si>
  <si>
    <t>Length=0.535188</t>
  </si>
  <si>
    <t>Line.line_LUB_9535_9053</t>
  </si>
  <si>
    <t>Bus1=9535</t>
  </si>
  <si>
    <t>Length=10.5683</t>
  </si>
  <si>
    <t>Line.line_LUB_9054_9531</t>
  </si>
  <si>
    <t>Bus2=9531</t>
  </si>
  <si>
    <t>Length=23.2275</t>
  </si>
  <si>
    <t>Line.line_LUB_9531_9530</t>
  </si>
  <si>
    <t>Bus1=9531</t>
  </si>
  <si>
    <t>Bus2=9530</t>
  </si>
  <si>
    <t>Length=1.29968</t>
  </si>
  <si>
    <t>Line.line_LUB_9530_9055</t>
  </si>
  <si>
    <t>Bus1=9530</t>
  </si>
  <si>
    <t>Length=28.5818</t>
  </si>
  <si>
    <t>Line.line_LUB_9056_9529</t>
  </si>
  <si>
    <t>Bus2=9529</t>
  </si>
  <si>
    <t>Length=26.0788</t>
  </si>
  <si>
    <t>Line.line_LUB_9529_9057</t>
  </si>
  <si>
    <t>Bus1=9529</t>
  </si>
  <si>
    <t>Length=4.22137</t>
  </si>
  <si>
    <t>Line.line_LUB_9058_9528</t>
  </si>
  <si>
    <t>Bus2=9528</t>
  </si>
  <si>
    <t>Length=47.0925</t>
  </si>
  <si>
    <t>Line.line_LUB_9528_9059</t>
  </si>
  <si>
    <t>Bus1=9528</t>
  </si>
  <si>
    <t>Length=27.6783</t>
  </si>
  <si>
    <t>Line.line_LUB_9063_9527</t>
  </si>
  <si>
    <t>Bus2=9527</t>
  </si>
  <si>
    <t>Length=0.494505</t>
  </si>
  <si>
    <t>Line.line_LUB_9527_9064</t>
  </si>
  <si>
    <t>Bus1=9527</t>
  </si>
  <si>
    <t>Length=19.9638</t>
  </si>
  <si>
    <t>Line.line_LUB_9065_9526</t>
  </si>
  <si>
    <t>Bus2=9526</t>
  </si>
  <si>
    <t>Length=3.15546</t>
  </si>
  <si>
    <t>Line.line_LUB_9526_9066</t>
  </si>
  <si>
    <t>Bus1=9526</t>
  </si>
  <si>
    <t>Length=2.13031</t>
  </si>
  <si>
    <t>Line.line_LUB_9066_9525</t>
  </si>
  <si>
    <t>Bus2=9525</t>
  </si>
  <si>
    <t>Length=2.37914</t>
  </si>
  <si>
    <t>Line.line_LUB_9524_9067</t>
  </si>
  <si>
    <t>Bus1=9524</t>
  </si>
  <si>
    <t>Length=15.7069</t>
  </si>
  <si>
    <t>Line.line_LUB_9525_9524</t>
  </si>
  <si>
    <t>Bus1=9525</t>
  </si>
  <si>
    <t>Bus2=9524</t>
  </si>
  <si>
    <t>Line.line_LUB_9067_9523</t>
  </si>
  <si>
    <t>Bus2=9523</t>
  </si>
  <si>
    <t>Length=86.6025</t>
  </si>
  <si>
    <t>Line.line_LUB_9523_9068</t>
  </si>
  <si>
    <t>Bus1=9523</t>
  </si>
  <si>
    <t>Length=0.764708</t>
  </si>
  <si>
    <t>Line.line_LUB_9068_9522</t>
  </si>
  <si>
    <t>Bus2=9522</t>
  </si>
  <si>
    <t>Length=18.3863</t>
  </si>
  <si>
    <t>Line.line_LUB_9522_9069</t>
  </si>
  <si>
    <t>Bus1=9522</t>
  </si>
  <si>
    <t>Length=59.7428</t>
  </si>
  <si>
    <t>Line.line_LUB_9069_9521</t>
  </si>
  <si>
    <t>Bus2=9521</t>
  </si>
  <si>
    <t>Length=67.8766</t>
  </si>
  <si>
    <t>Line.line_LUB_9521_9070</t>
  </si>
  <si>
    <t>Bus1=9521</t>
  </si>
  <si>
    <t>Length=49.2174</t>
  </si>
  <si>
    <t>Line.line_LUB_9071_9520</t>
  </si>
  <si>
    <t>Bus2=9520</t>
  </si>
  <si>
    <t>Length=4.44636</t>
  </si>
  <si>
    <t>Line.line_LUB_9520_9072</t>
  </si>
  <si>
    <t>Bus1=9520</t>
  </si>
  <si>
    <t>Length=19.9568</t>
  </si>
  <si>
    <t>Line.line_LUB_9074_9519</t>
  </si>
  <si>
    <t>Bus2=9519</t>
  </si>
  <si>
    <t>Length=2.46809</t>
  </si>
  <si>
    <t>Line.line_LUB_9518_9075</t>
  </si>
  <si>
    <t>Bus1=9518</t>
  </si>
  <si>
    <t>Length=0.520357</t>
  </si>
  <si>
    <t>Line.line_LUB_9519_9518</t>
  </si>
  <si>
    <t>Bus1=9519</t>
  </si>
  <si>
    <t>Bus2=9518</t>
  </si>
  <si>
    <t>Length=0.500984</t>
  </si>
  <si>
    <t>Line.line_LUB_9075_9517</t>
  </si>
  <si>
    <t>Bus2=9517</t>
  </si>
  <si>
    <t>Length=0.093119</t>
  </si>
  <si>
    <t>Line.line_LUB_9516_9076</t>
  </si>
  <si>
    <t>Bus1=9516</t>
  </si>
  <si>
    <t>Length=1.62998</t>
  </si>
  <si>
    <t>Line.line_LUB_9517_9516</t>
  </si>
  <si>
    <t>Bus1=9517</t>
  </si>
  <si>
    <t>Bus2=9516</t>
  </si>
  <si>
    <t>Length=12.3024</t>
  </si>
  <si>
    <t>Line.line_LUB_9077_9515</t>
  </si>
  <si>
    <t>Bus2=9515</t>
  </si>
  <si>
    <t>Length=1.18981</t>
  </si>
  <si>
    <t>Line.line_LUB_9514_9078</t>
  </si>
  <si>
    <t>Bus1=9514</t>
  </si>
  <si>
    <t>Length=28.4672</t>
  </si>
  <si>
    <t>Line.line_LUB_9515_9514</t>
  </si>
  <si>
    <t>Bus1=9515</t>
  </si>
  <si>
    <t>Bus2=9514</t>
  </si>
  <si>
    <t>Length=87.292</t>
  </si>
  <si>
    <t>Line.line_LUB_9078_9513</t>
  </si>
  <si>
    <t>Bus2=9513</t>
  </si>
  <si>
    <t>Length=65.6145</t>
  </si>
  <si>
    <t>Line.line_LUB_9513_9079</t>
  </si>
  <si>
    <t>Bus1=9513</t>
  </si>
  <si>
    <t>Length=23.8606</t>
  </si>
  <si>
    <t>Line.line_LUB_9102_9322</t>
  </si>
  <si>
    <t>Bus2=9322</t>
  </si>
  <si>
    <t>Length=41.6773</t>
  </si>
  <si>
    <t>Line.line_LUB_9322_9103</t>
  </si>
  <si>
    <t>Length=25.8732</t>
  </si>
  <si>
    <t>Line.line_LUB_9110_9342</t>
  </si>
  <si>
    <t>Bus2=9342</t>
  </si>
  <si>
    <t>Length=48.5511</t>
  </si>
  <si>
    <t>Line.line_LUB_9342_9111</t>
  </si>
  <si>
    <t>Length=5.47185</t>
  </si>
  <si>
    <t>Line.line_LUB_9478_9113</t>
  </si>
  <si>
    <t>Line.line_LUB_9122_9485</t>
  </si>
  <si>
    <t>Bus2=9485</t>
  </si>
  <si>
    <t>Length=22.59</t>
  </si>
  <si>
    <t>Line.line_LUB_9485_9394</t>
  </si>
  <si>
    <t>Length=34.7302</t>
  </si>
  <si>
    <t>Line.line_LUB_9124_9400</t>
  </si>
  <si>
    <t>Bus2=9400</t>
  </si>
  <si>
    <t>Length=11.8122</t>
  </si>
  <si>
    <t>Line.line_LUB_9400_9125</t>
  </si>
  <si>
    <t>Length=154.822</t>
  </si>
  <si>
    <t>Line.line_LUB_9131_9503</t>
  </si>
  <si>
    <t>Bus2=9503</t>
  </si>
  <si>
    <t>Length=341.418</t>
  </si>
  <si>
    <t>Line.line_LUB_9425_9132</t>
  </si>
  <si>
    <t>Length=9.21289</t>
  </si>
  <si>
    <t>Line.line_LUB_9141_9012</t>
  </si>
  <si>
    <t>Bus2=9012</t>
  </si>
  <si>
    <t>Length=130.683</t>
  </si>
  <si>
    <t>Line.line_LUB_9012_9142</t>
  </si>
  <si>
    <t>Length=5.37554</t>
  </si>
  <si>
    <t>Line.line_LUB_9144_9010</t>
  </si>
  <si>
    <t>Bus2=9010</t>
  </si>
  <si>
    <t>Length=2.88103</t>
  </si>
  <si>
    <t>Line.line_LUB_9010_9145</t>
  </si>
  <si>
    <t>Length=43.6838</t>
  </si>
  <si>
    <t>Line.line_LUB_9209_9208</t>
  </si>
  <si>
    <t>Length=42.2851</t>
  </si>
  <si>
    <t>Line.line_LUB_9047_9234</t>
  </si>
  <si>
    <t>Line.line_LUB_9350_9241</t>
  </si>
  <si>
    <t>Line.line_LUB_9318_9301</t>
  </si>
  <si>
    <t>Bus2=9301</t>
  </si>
  <si>
    <t>Length=14.7234</t>
  </si>
  <si>
    <t>Line.line_LUB_9301_9319</t>
  </si>
  <si>
    <t>Length=100.71</t>
  </si>
  <si>
    <t>Line.line_LUB_9320_9497</t>
  </si>
  <si>
    <t>Bus2=9497</t>
  </si>
  <si>
    <t>Length=48.2482</t>
  </si>
  <si>
    <t>Line.line_LUB_9337_9020</t>
  </si>
  <si>
    <t>Bus2=9020</t>
  </si>
  <si>
    <t>Length=13.1397</t>
  </si>
  <si>
    <t>Line.line_LUB_9020_9338</t>
  </si>
  <si>
    <t>Length=7.98973</t>
  </si>
  <si>
    <t>Line.line_LUB_9001_9511</t>
  </si>
  <si>
    <t>Bus2=9511</t>
  </si>
  <si>
    <t>Length=0.749843</t>
  </si>
  <si>
    <t>Line.line_LUB_9511_9002</t>
  </si>
  <si>
    <t>Bus1=9511</t>
  </si>
  <si>
    <t>Length=16.347</t>
  </si>
  <si>
    <t>Line.line_LUB_9342_9508</t>
  </si>
  <si>
    <t>Bus2=9508</t>
  </si>
  <si>
    <t>Length=1.39617</t>
  </si>
  <si>
    <t>Line.line_LUB_9498_9343</t>
  </si>
  <si>
    <t>Bus1=9498</t>
  </si>
  <si>
    <t>Length=12.1739</t>
  </si>
  <si>
    <t>Line.line_LUB_9508_9498</t>
  </si>
  <si>
    <t>Bus1=9508</t>
  </si>
  <si>
    <t>Bus2=9498</t>
  </si>
  <si>
    <t>Length=35.4168</t>
  </si>
  <si>
    <t>Line.line_LUB_9350_9506</t>
  </si>
  <si>
    <t>Bus2=9506</t>
  </si>
  <si>
    <t>Length=26.5277</t>
  </si>
  <si>
    <t>Line.line_LUB_9506_9495</t>
  </si>
  <si>
    <t>Bus1=9506</t>
  </si>
  <si>
    <t>Length=0.028</t>
  </si>
  <si>
    <t>Line.line_LUB_9495_9505</t>
  </si>
  <si>
    <t>Bus2=9505</t>
  </si>
  <si>
    <t>Length=0.008912</t>
  </si>
  <si>
    <t>Line.line_LUB_9505_9351</t>
  </si>
  <si>
    <t>Bus1=9505</t>
  </si>
  <si>
    <t>Length=13.1173</t>
  </si>
  <si>
    <t>Line.line_LUB_9407_9546</t>
  </si>
  <si>
    <t>Bus2=9546</t>
  </si>
  <si>
    <t>Length=0.250766</t>
  </si>
  <si>
    <t>Line.line_LUB_9546_9547</t>
  </si>
  <si>
    <t>Bus1=9546</t>
  </si>
  <si>
    <t>Bus2=9547</t>
  </si>
  <si>
    <t>Length=8.87495</t>
  </si>
  <si>
    <t>Line.line_LUB_9547_9548</t>
  </si>
  <si>
    <t>Bus1=9547</t>
  </si>
  <si>
    <t>Bus2=9548</t>
  </si>
  <si>
    <t>Length=0.367289</t>
  </si>
  <si>
    <t>Line.line_LUB_9548_9408</t>
  </si>
  <si>
    <t>Bus1=9548</t>
  </si>
  <si>
    <t>Length=65.8327</t>
  </si>
  <si>
    <t>Line.line_LUB_9053_9534</t>
  </si>
  <si>
    <t>Bus2=9534</t>
  </si>
  <si>
    <t>Length=11.8774</t>
  </si>
  <si>
    <t>Line.line_LUB_9534_9533</t>
  </si>
  <si>
    <t>Bus1=9534</t>
  </si>
  <si>
    <t>Bus2=9533</t>
  </si>
  <si>
    <t>Length=0.151919</t>
  </si>
  <si>
    <t>Line.line_LUB_9420_9006</t>
  </si>
  <si>
    <t>Bus2=9006</t>
  </si>
  <si>
    <t>Length=33.3335</t>
  </si>
  <si>
    <t>Line.line_LUB_9006_9421</t>
  </si>
  <si>
    <t>Length=12.0996</t>
  </si>
  <si>
    <t>Line.line_LUB_9197_9499</t>
  </si>
  <si>
    <t>Bus2=9499</t>
  </si>
  <si>
    <t>Length=2.90915</t>
  </si>
  <si>
    <t>Line.line_LUB_9499_9009</t>
  </si>
  <si>
    <t>Bus1=9499</t>
  </si>
  <si>
    <t>Length=54.1322</t>
  </si>
  <si>
    <t>Line.line_LUB_9012_9500</t>
  </si>
  <si>
    <t>Bus2=9500</t>
  </si>
  <si>
    <t>Length=0.436117</t>
  </si>
  <si>
    <t>Line.line_LUB_9500_9013</t>
  </si>
  <si>
    <t>Bus1=9500</t>
  </si>
  <si>
    <t>Length=30.0631</t>
  </si>
  <si>
    <t>Line.line_LUB_9425_9501</t>
  </si>
  <si>
    <t>Bus2=9501</t>
  </si>
  <si>
    <t>Length=0.88634</t>
  </si>
  <si>
    <t>Line.line_LUB_9501_9426</t>
  </si>
  <si>
    <t>Bus1=9501</t>
  </si>
  <si>
    <t>Length=63.745</t>
  </si>
  <si>
    <t>Line.line_LUB_9290_9261</t>
  </si>
  <si>
    <t>Length=36.5531</t>
  </si>
  <si>
    <t>Line.line_LUB_9261_9289</t>
  </si>
  <si>
    <t>Length=54.5659</t>
  </si>
  <si>
    <t>Line.line_LUB_9434_9510</t>
  </si>
  <si>
    <t>Bus2=9510</t>
  </si>
  <si>
    <t>Length=6.17815</t>
  </si>
  <si>
    <t>Line.line_LUB_9510_9435</t>
  </si>
  <si>
    <t>Bus1=9510</t>
  </si>
  <si>
    <t>Length=0.161883</t>
  </si>
  <si>
    <t>Line.line_LUB_9438_9014</t>
  </si>
  <si>
    <t>Bus2=9014</t>
  </si>
  <si>
    <t>Length=146.559</t>
  </si>
  <si>
    <t>Line.line_LUB_9014_9439</t>
  </si>
  <si>
    <t>Length=178.112</t>
  </si>
  <si>
    <t>Line.line_LUB_9439_9446</t>
  </si>
  <si>
    <t>Bus2=9446</t>
  </si>
  <si>
    <t>Length=87.9895</t>
  </si>
  <si>
    <t>Line.line_LUB_9446_9440</t>
  </si>
  <si>
    <t>Length=117.825</t>
  </si>
  <si>
    <t>Line.line_LUB_9434_9509</t>
  </si>
  <si>
    <t>Bus2=9509</t>
  </si>
  <si>
    <t>Length=3.50666</t>
  </si>
  <si>
    <t>Line.line_LUB_9509_9016</t>
  </si>
  <si>
    <t>Bus1=9509</t>
  </si>
  <si>
    <t>Length=7.66344</t>
  </si>
  <si>
    <t>Line.line_LUB_9047_9541</t>
  </si>
  <si>
    <t>Bus2=9541</t>
  </si>
  <si>
    <t>Length=9.1493</t>
  </si>
  <si>
    <t>Line.line_LUB_9541_9018</t>
  </si>
  <si>
    <t>Bus1=9541</t>
  </si>
  <si>
    <t>Length=4.63003</t>
  </si>
  <si>
    <t>Line.line_LUB_9080_9512</t>
  </si>
  <si>
    <t>Bus2=9512</t>
  </si>
  <si>
    <t>Length=13.1638</t>
  </si>
  <si>
    <t>Line.line_LUB_9512_9019</t>
  </si>
  <si>
    <t>Bus1=9512</t>
  </si>
  <si>
    <t>Length=0.604717</t>
  </si>
  <si>
    <t>Line.line_LUB_9355_9504</t>
  </si>
  <si>
    <t>Bus2=9504</t>
  </si>
  <si>
    <t>Length=1.99551</t>
  </si>
  <si>
    <t>Line.line_LUB_9504_9022</t>
  </si>
  <si>
    <t>Bus1=9504</t>
  </si>
  <si>
    <t>Length=13.5199</t>
  </si>
  <si>
    <t>Line.line_LUB_9306_9507</t>
  </si>
  <si>
    <t>Bus2=9507</t>
  </si>
  <si>
    <t>Length=18.5826</t>
  </si>
  <si>
    <t>Line.line_LUB_9507_9307</t>
  </si>
  <si>
    <t>Bus1=9507</t>
  </si>
  <si>
    <t>Length=0.042777</t>
  </si>
  <si>
    <t>Line.line_NEW_110_10251</t>
  </si>
  <si>
    <t>Bus1=110</t>
  </si>
  <si>
    <t>Bus2=10251</t>
  </si>
  <si>
    <t>Length=5.3441</t>
  </si>
  <si>
    <t>Line.line_NEW_10254_10001</t>
  </si>
  <si>
    <t>Bus1=10254</t>
  </si>
  <si>
    <t>Length=5.61282</t>
  </si>
  <si>
    <t>Line.line_NEW_10253_10254</t>
  </si>
  <si>
    <t>Bus1=10253</t>
  </si>
  <si>
    <t>Bus2=10254</t>
  </si>
  <si>
    <t>Length=0.837913</t>
  </si>
  <si>
    <t>Line.line_NEW_10001_10255</t>
  </si>
  <si>
    <t>Bus2=10255</t>
  </si>
  <si>
    <t>Length=0.620556</t>
  </si>
  <si>
    <t>Line.line_NEW_10256_10257</t>
  </si>
  <si>
    <t>Bus1=10256</t>
  </si>
  <si>
    <t>Bus2=10257</t>
  </si>
  <si>
    <t>Length=7.46398</t>
  </si>
  <si>
    <t>Line.line_NEW_10259_10002</t>
  </si>
  <si>
    <t>Bus1=10259</t>
  </si>
  <si>
    <t>Length=6.03723</t>
  </si>
  <si>
    <t>Line.line_NEW_10255_10256</t>
  </si>
  <si>
    <t>Bus1=10255</t>
  </si>
  <si>
    <t>Bus2=10256</t>
  </si>
  <si>
    <t>Length=2.72272</t>
  </si>
  <si>
    <t>Line.line_NEW_10258_10259</t>
  </si>
  <si>
    <t>Bus1=10258</t>
  </si>
  <si>
    <t>Bus2=10259</t>
  </si>
  <si>
    <t>Length=2.94739</t>
  </si>
  <si>
    <t>Line.line_NEW_10257_10258</t>
  </si>
  <si>
    <t>Bus1=10257</t>
  </si>
  <si>
    <t>Bus2=10258</t>
  </si>
  <si>
    <t>Length=1.99313</t>
  </si>
  <si>
    <t>Line.line_NEW_10002_10260</t>
  </si>
  <si>
    <t>Bus2=10260</t>
  </si>
  <si>
    <t>Length=0.521315</t>
  </si>
  <si>
    <t>Line.line_NEW_10260_10261</t>
  </si>
  <si>
    <t>Bus1=10260</t>
  </si>
  <si>
    <t>Bus2=10261</t>
  </si>
  <si>
    <t>Length=5.95484</t>
  </si>
  <si>
    <t>Line.line_NEW_10262_10263</t>
  </si>
  <si>
    <t>Bus1=10262</t>
  </si>
  <si>
    <t>Bus2=10263</t>
  </si>
  <si>
    <t>Length=1.13458</t>
  </si>
  <si>
    <t>Line.line_NEW_10263_10268</t>
  </si>
  <si>
    <t>Bus1=10263</t>
  </si>
  <si>
    <t>Bus2=10268</t>
  </si>
  <si>
    <t>Length=9.17675</t>
  </si>
  <si>
    <t>Line.line_NEW_10261_10262</t>
  </si>
  <si>
    <t>Bus1=10261</t>
  </si>
  <si>
    <t>Bus2=10262</t>
  </si>
  <si>
    <t>Length=1.29889</t>
  </si>
  <si>
    <t>Line.line_NEW_10025_10291</t>
  </si>
  <si>
    <t>Bus2=10291</t>
  </si>
  <si>
    <t>Length=11.4319</t>
  </si>
  <si>
    <t>Line.line_NEW_10291_10026</t>
  </si>
  <si>
    <t>Bus1=10291</t>
  </si>
  <si>
    <t>Length=2.44674</t>
  </si>
  <si>
    <t>Line.line_NEW_10033_10284</t>
  </si>
  <si>
    <t>Bus2=10284</t>
  </si>
  <si>
    <t>Length=6.67623</t>
  </si>
  <si>
    <t>Line.line_NEW_10284_10034</t>
  </si>
  <si>
    <t>Bus1=10284</t>
  </si>
  <si>
    <t>Length=3.74695</t>
  </si>
  <si>
    <t>Line.line_NEW_10035_10282</t>
  </si>
  <si>
    <t>Bus2=10282</t>
  </si>
  <si>
    <t>Length=19.2404</t>
  </si>
  <si>
    <t>Line.line_NEW_10282_10036</t>
  </si>
  <si>
    <t>Bus1=10282</t>
  </si>
  <si>
    <t>Length=8.21582</t>
  </si>
  <si>
    <t>Line.line_NEW_10037_10281</t>
  </si>
  <si>
    <t>Bus2=10281</t>
  </si>
  <si>
    <t>Length=0.178303</t>
  </si>
  <si>
    <t>Line.line_NEW_10281_10038</t>
  </si>
  <si>
    <t>Bus1=10281</t>
  </si>
  <si>
    <t>Length=15.7196</t>
  </si>
  <si>
    <t>Line.line_NEW_10041_10276</t>
  </si>
  <si>
    <t>Bus2=10276</t>
  </si>
  <si>
    <t>Length=4.6858</t>
  </si>
  <si>
    <t>Line.line_NEW_10276_10042</t>
  </si>
  <si>
    <t>Bus1=10276</t>
  </si>
  <si>
    <t>Length=18.3549</t>
  </si>
  <si>
    <t>Line.line_NEW_10043_10273</t>
  </si>
  <si>
    <t>Bus2=10273</t>
  </si>
  <si>
    <t>Length=8.76156</t>
  </si>
  <si>
    <t>Line.line_NEW_10273_10044</t>
  </si>
  <si>
    <t>Bus1=10273</t>
  </si>
  <si>
    <t>Length=21.9631</t>
  </si>
  <si>
    <t>Line.line_NEW_10045_10272</t>
  </si>
  <si>
    <t>Bus2=10272</t>
  </si>
  <si>
    <t>Length=4.33492</t>
  </si>
  <si>
    <t>Line.line_NEW_10272_10046</t>
  </si>
  <si>
    <t>Bus1=10272</t>
  </si>
  <si>
    <t>Length=15.5753</t>
  </si>
  <si>
    <t>Line.line_NEW_10047_10274</t>
  </si>
  <si>
    <t>Bus2=10274</t>
  </si>
  <si>
    <t>Length=3.14704</t>
  </si>
  <si>
    <t>Line.line_NEW_10274_10048</t>
  </si>
  <si>
    <t>Bus1=10274</t>
  </si>
  <si>
    <t>Length=21.1919</t>
  </si>
  <si>
    <t>Line.line_NEW_10049_10275</t>
  </si>
  <si>
    <t>Bus2=10275</t>
  </si>
  <si>
    <t>Length=0.376176</t>
  </si>
  <si>
    <t>Line.line_NEW_10275_10050</t>
  </si>
  <si>
    <t>Bus1=10275</t>
  </si>
  <si>
    <t>Length=21.2855</t>
  </si>
  <si>
    <t>Line.line_NEW_10050_10278</t>
  </si>
  <si>
    <t>Bus2=10278</t>
  </si>
  <si>
    <t>Length=20.1566</t>
  </si>
  <si>
    <t>Line.line_NEW_10278_10051</t>
  </si>
  <si>
    <t>Bus1=10278</t>
  </si>
  <si>
    <t>Length=3.44617</t>
  </si>
  <si>
    <t>Line.line_NEW_10052_10280</t>
  </si>
  <si>
    <t>Bus2=10280</t>
  </si>
  <si>
    <t>Length=7.40599</t>
  </si>
  <si>
    <t>Line.line_NEW_10280_10053</t>
  </si>
  <si>
    <t>Bus1=10280</t>
  </si>
  <si>
    <t>Length=16.6817</t>
  </si>
  <si>
    <t>Line.line_NEW_10053_10285</t>
  </si>
  <si>
    <t>Bus2=10285</t>
  </si>
  <si>
    <t>Length=19.0757</t>
  </si>
  <si>
    <t>Line.line_NEW_10285_10054</t>
  </si>
  <si>
    <t>Bus1=10285</t>
  </si>
  <si>
    <t>Length=4.12743</t>
  </si>
  <si>
    <t>Line.line_NEW_10055_10287</t>
  </si>
  <si>
    <t>Bus2=10287</t>
  </si>
  <si>
    <t>Length=10.3814</t>
  </si>
  <si>
    <t>Line.line_NEW_10287_10056</t>
  </si>
  <si>
    <t>Bus1=10287</t>
  </si>
  <si>
    <t>Length=8.16468</t>
  </si>
  <si>
    <t>Line.line_NEW_10056_10288</t>
  </si>
  <si>
    <t>Bus2=10288</t>
  </si>
  <si>
    <t>Length=22.5981</t>
  </si>
  <si>
    <t>Line.line_NEW_10288_10057</t>
  </si>
  <si>
    <t>Bus1=10288</t>
  </si>
  <si>
    <t>Length=0.214765</t>
  </si>
  <si>
    <t>Line.line_NEW_10059_10292</t>
  </si>
  <si>
    <t>Bus2=10292</t>
  </si>
  <si>
    <t>Length=17.9781</t>
  </si>
  <si>
    <t>Line.line_NEW_10292_10060</t>
  </si>
  <si>
    <t>Bus1=10292</t>
  </si>
  <si>
    <t>Length=5.7684</t>
  </si>
  <si>
    <t>Line.line_NEW_10061_10295</t>
  </si>
  <si>
    <t>Bus2=10295</t>
  </si>
  <si>
    <t>Length=3.46257</t>
  </si>
  <si>
    <t>Line.line_NEW_10295_10062</t>
  </si>
  <si>
    <t>Bus1=10295</t>
  </si>
  <si>
    <t>Length=17.6383</t>
  </si>
  <si>
    <t>Line.line_NEW_10063_10296</t>
  </si>
  <si>
    <t>Bus2=10296</t>
  </si>
  <si>
    <t>Length=2.44149</t>
  </si>
  <si>
    <t>Line.line_NEW_10296_10064</t>
  </si>
  <si>
    <t>Bus1=10296</t>
  </si>
  <si>
    <t>Length=18.8879</t>
  </si>
  <si>
    <t>Line.line_NEW_10064_10297</t>
  </si>
  <si>
    <t>Bus2=10297</t>
  </si>
  <si>
    <t>Length=17.143</t>
  </si>
  <si>
    <t>Line.line_NEW_10297_10065</t>
  </si>
  <si>
    <t>Bus1=10297</t>
  </si>
  <si>
    <t>Length=5.18662</t>
  </si>
  <si>
    <t>Line.line_NEW_10067_10298</t>
  </si>
  <si>
    <t>Bus2=10298</t>
  </si>
  <si>
    <t>Length=13.0766</t>
  </si>
  <si>
    <t>Line.line_NEW_10298_10068</t>
  </si>
  <si>
    <t>Bus1=10298</t>
  </si>
  <si>
    <t>Length=7.0791</t>
  </si>
  <si>
    <t>Line.line_NEW_10069_10299</t>
  </si>
  <si>
    <t>Bus2=10299</t>
  </si>
  <si>
    <t>Length=21.5908</t>
  </si>
  <si>
    <t>Line.line_NEW_10299_10070</t>
  </si>
  <si>
    <t>Bus1=10299</t>
  </si>
  <si>
    <t>Length=2.57615</t>
  </si>
  <si>
    <t>Line.line_NEW_10071_10300</t>
  </si>
  <si>
    <t>Bus2=10300</t>
  </si>
  <si>
    <t>Length=28.3728</t>
  </si>
  <si>
    <t>Line.line_NEW_10300_10072</t>
  </si>
  <si>
    <t>Bus1=10300</t>
  </si>
  <si>
    <t>Length=0.562565</t>
  </si>
  <si>
    <t>Line.line_NEW_10073_10301</t>
  </si>
  <si>
    <t>Bus2=10301</t>
  </si>
  <si>
    <t>Length=15.2368</t>
  </si>
  <si>
    <t>Line.line_NEW_10301_10074</t>
  </si>
  <si>
    <t>Bus1=10301</t>
  </si>
  <si>
    <t>Length=9.81526</t>
  </si>
  <si>
    <t>Line.line_NEW_10075_10302</t>
  </si>
  <si>
    <t>Bus2=10302</t>
  </si>
  <si>
    <t>Length=15.1869</t>
  </si>
  <si>
    <t>Line.line_NEW_10302_10076</t>
  </si>
  <si>
    <t>Bus1=10302</t>
  </si>
  <si>
    <t>Length=5.52066</t>
  </si>
  <si>
    <t>Line.line_NEW_10077_10303</t>
  </si>
  <si>
    <t>Bus2=10303</t>
  </si>
  <si>
    <t>Length=11.954</t>
  </si>
  <si>
    <t>Line.line_NEW_10303_10078</t>
  </si>
  <si>
    <t>Bus1=10303</t>
  </si>
  <si>
    <t>Length=9.82992</t>
  </si>
  <si>
    <t>Line.line_NEW_10078_10304</t>
  </si>
  <si>
    <t>Bus2=10304</t>
  </si>
  <si>
    <t>Length=6.71479</t>
  </si>
  <si>
    <t>Line.line_NEW_10304_10079</t>
  </si>
  <si>
    <t>Bus1=10304</t>
  </si>
  <si>
    <t>Length=0.099857</t>
  </si>
  <si>
    <t>Line.line_NEW_10080_10305</t>
  </si>
  <si>
    <t>Bus2=10305</t>
  </si>
  <si>
    <t>Length=9.98242</t>
  </si>
  <si>
    <t>Line.line_NEW_10305_10081</t>
  </si>
  <si>
    <t>Bus1=10305</t>
  </si>
  <si>
    <t>Line.line_NEW_10082_10306</t>
  </si>
  <si>
    <t>Bus2=10306</t>
  </si>
  <si>
    <t>Length=9.03524</t>
  </si>
  <si>
    <t>Line.line_NEW_10306_10083</t>
  </si>
  <si>
    <t>Bus1=10306</t>
  </si>
  <si>
    <t>Length=14.7044</t>
  </si>
  <si>
    <t>Line.line_NEW_10083_10307</t>
  </si>
  <si>
    <t>Bus2=10307</t>
  </si>
  <si>
    <t>Length=12.6605</t>
  </si>
  <si>
    <t>Line.line_NEW_10307_10084</t>
  </si>
  <si>
    <t>Bus1=10307</t>
  </si>
  <si>
    <t>Length=24.531</t>
  </si>
  <si>
    <t>Line.line_NEW_10191_10308</t>
  </si>
  <si>
    <t>Bus2=10308</t>
  </si>
  <si>
    <t>Length=2.82277</t>
  </si>
  <si>
    <t>Line.line_NEW_10308_10103</t>
  </si>
  <si>
    <t>Bus1=10308</t>
  </si>
  <si>
    <t>Length=8.97137</t>
  </si>
  <si>
    <t>Line.line_NEW_10116_10243</t>
  </si>
  <si>
    <t>Bus2=10243</t>
  </si>
  <si>
    <t>Length=12.7657</t>
  </si>
  <si>
    <t>Line.line_NEW_10243_10117</t>
  </si>
  <si>
    <t>Length=12.4729</t>
  </si>
  <si>
    <t>Line.line_NEW_10145_10311</t>
  </si>
  <si>
    <t>Bus2=10311</t>
  </si>
  <si>
    <t>Length=10.1161</t>
  </si>
  <si>
    <t>Line.line_NEW_10311_10310</t>
  </si>
  <si>
    <t>Bus1=10311</t>
  </si>
  <si>
    <t>Bus2=10310</t>
  </si>
  <si>
    <t>Length=5.83471</t>
  </si>
  <si>
    <t>Line.line_NEW_10004_10270</t>
  </si>
  <si>
    <t>Bus2=10270</t>
  </si>
  <si>
    <t>Length=0.571029</t>
  </si>
  <si>
    <t>Line.line_NEW_10270_10267</t>
  </si>
  <si>
    <t>Bus1=10270</t>
  </si>
  <si>
    <t>Bus2=10267</t>
  </si>
  <si>
    <t>Length=26.2182</t>
  </si>
  <si>
    <t>Line.line_NEW_10267_10005</t>
  </si>
  <si>
    <t>Bus1=10267</t>
  </si>
  <si>
    <t>Length=2.31185</t>
  </si>
  <si>
    <t>Line.line_NEW_10006_10264</t>
  </si>
  <si>
    <t>Bus2=10264</t>
  </si>
  <si>
    <t>Length=6.27137</t>
  </si>
  <si>
    <t>Line.line_NEW_10265_10266</t>
  </si>
  <si>
    <t>Bus1=10265</t>
  </si>
  <si>
    <t>Bus2=10266</t>
  </si>
  <si>
    <t>Length=2.79176</t>
  </si>
  <si>
    <t>Line.line_NEW_10266_10007</t>
  </si>
  <si>
    <t>Bus1=10266</t>
  </si>
  <si>
    <t>Length=1.80145</t>
  </si>
  <si>
    <t>Line.line_NEW_10264_10265</t>
  </si>
  <si>
    <t>Bus1=10264</t>
  </si>
  <si>
    <t>Bus2=10265</t>
  </si>
  <si>
    <t>Length=3.8613</t>
  </si>
  <si>
    <t>Line.line_NEW_10007_10271</t>
  </si>
  <si>
    <t>Bus2=10271</t>
  </si>
  <si>
    <t>Length=27.0234</t>
  </si>
  <si>
    <t>Line.line_NEW_10271_10008</t>
  </si>
  <si>
    <t>Bus1=10271</t>
  </si>
  <si>
    <t>Length=3.82338</t>
  </si>
  <si>
    <t>Line.line_NEW_10008_10277</t>
  </si>
  <si>
    <t>Bus2=10277</t>
  </si>
  <si>
    <t>Length=15.7013</t>
  </si>
  <si>
    <t>Line.line_NEW_10010_10283</t>
  </si>
  <si>
    <t>Bus2=10283</t>
  </si>
  <si>
    <t>Length=2.69518</t>
  </si>
  <si>
    <t>Line.line_NEW_10283_10011</t>
  </si>
  <si>
    <t>Bus1=10283</t>
  </si>
  <si>
    <t>Length=20.4736</t>
  </si>
  <si>
    <t>Line.line_NEW_10011_10286</t>
  </si>
  <si>
    <t>Bus2=10286</t>
  </si>
  <si>
    <t>Length=7.69638</t>
  </si>
  <si>
    <t>Line.line_NEW_10286_10012</t>
  </si>
  <si>
    <t>Bus1=10286</t>
  </si>
  <si>
    <t>Length=20.0547</t>
  </si>
  <si>
    <t>Line.line_NEW_10012_10289</t>
  </si>
  <si>
    <t>Bus2=10289</t>
  </si>
  <si>
    <t>Length=12.3856</t>
  </si>
  <si>
    <t>Line.line_NEW_10289_10290</t>
  </si>
  <si>
    <t>Bus1=10289</t>
  </si>
  <si>
    <t>Bus2=10290</t>
  </si>
  <si>
    <t>Length=4.49081</t>
  </si>
  <si>
    <t>Line.line_NEW_10290_10013</t>
  </si>
  <si>
    <t>Bus1=10290</t>
  </si>
  <si>
    <t>Length=8.95333</t>
  </si>
  <si>
    <t>Line.line_NEW_10013_10293</t>
  </si>
  <si>
    <t>Bus2=10293</t>
  </si>
  <si>
    <t>Length=9.50486</t>
  </si>
  <si>
    <t>Line.line_NEW_10293_10294</t>
  </si>
  <si>
    <t>Bus1=10293</t>
  </si>
  <si>
    <t>Bus2=10294</t>
  </si>
  <si>
    <t>Length=3.66261</t>
  </si>
  <si>
    <t>Line.line_NEW_10294_10014</t>
  </si>
  <si>
    <t>Bus1=10294</t>
  </si>
  <si>
    <t>Length=2.17975</t>
  </si>
  <si>
    <t>Line.line_SAN_111_11188</t>
  </si>
  <si>
    <t>Bus1=111</t>
  </si>
  <si>
    <t>Bus2=11188</t>
  </si>
  <si>
    <t>Length=5.34696</t>
  </si>
  <si>
    <t>Line.line_SAN_11192_11193</t>
  </si>
  <si>
    <t>Bus1=11192</t>
  </si>
  <si>
    <t>Bus2=11193</t>
  </si>
  <si>
    <t>Length=0.701256</t>
  </si>
  <si>
    <t>Line.line_SAN_11193_11005</t>
  </si>
  <si>
    <t>Bus1=11193</t>
  </si>
  <si>
    <t>Length=2.64497</t>
  </si>
  <si>
    <t>Line.line_SAN_11189_11190</t>
  </si>
  <si>
    <t>Bus1=11189</t>
  </si>
  <si>
    <t>Bus2=11190</t>
  </si>
  <si>
    <t>Length=11.7845</t>
  </si>
  <si>
    <t>Line.line_SAN_11191_11192</t>
  </si>
  <si>
    <t>Bus1=11191</t>
  </si>
  <si>
    <t>Bus2=11192</t>
  </si>
  <si>
    <t>Length=5.61144</t>
  </si>
  <si>
    <t>Line.line_SAN_11190_11191</t>
  </si>
  <si>
    <t>Bus1=11190</t>
  </si>
  <si>
    <t>Bus2=11191</t>
  </si>
  <si>
    <t>Length=0.835979</t>
  </si>
  <si>
    <t>Line.line_SAN_11188_11189</t>
  </si>
  <si>
    <t>Bus1=11188</t>
  </si>
  <si>
    <t>Bus2=11189</t>
  </si>
  <si>
    <t>Length=4.8737</t>
  </si>
  <si>
    <t>Line.line_SAN_11005_11194</t>
  </si>
  <si>
    <t>Bus2=11194</t>
  </si>
  <si>
    <t>Length=7.40553</t>
  </si>
  <si>
    <t>Line.line_SAN_11198_11006</t>
  </si>
  <si>
    <t>Bus1=11198</t>
  </si>
  <si>
    <t>Length=0.585268</t>
  </si>
  <si>
    <t>Line.line_SAN_11196_11198</t>
  </si>
  <si>
    <t>Bus1=11196</t>
  </si>
  <si>
    <t>Bus2=11198</t>
  </si>
  <si>
    <t>Length=6.00168</t>
  </si>
  <si>
    <t>Line.line_SAN_11195_11196</t>
  </si>
  <si>
    <t>Bus1=11195</t>
  </si>
  <si>
    <t>Bus2=11196</t>
  </si>
  <si>
    <t>Length=2.97646</t>
  </si>
  <si>
    <t>Line.line_SAN_11194_11195</t>
  </si>
  <si>
    <t>Bus1=11194</t>
  </si>
  <si>
    <t>Bus2=11195</t>
  </si>
  <si>
    <t>Length=2.05438</t>
  </si>
  <si>
    <t>Line.line_SAN_11006_11199</t>
  </si>
  <si>
    <t>Bus2=11199</t>
  </si>
  <si>
    <t>Length=5.19206</t>
  </si>
  <si>
    <t>Line.line_SAN_11203_11204</t>
  </si>
  <si>
    <t>Bus1=11203</t>
  </si>
  <si>
    <t>Bus2=11204</t>
  </si>
  <si>
    <t>Length=1.4757</t>
  </si>
  <si>
    <t>Line.line_SAN_11201_11202</t>
  </si>
  <si>
    <t>Bus1=11201</t>
  </si>
  <si>
    <t>Bus2=11202</t>
  </si>
  <si>
    <t>Length=6.24986</t>
  </si>
  <si>
    <t>Line.line_SAN_11202_11203</t>
  </si>
  <si>
    <t>Bus1=11202</t>
  </si>
  <si>
    <t>Bus2=11203</t>
  </si>
  <si>
    <t>Length=2.80598</t>
  </si>
  <si>
    <t>Line.line_SAN_11204_11205</t>
  </si>
  <si>
    <t>Bus1=11204</t>
  </si>
  <si>
    <t>Bus2=11205</t>
  </si>
  <si>
    <t>Length=0.786369</t>
  </si>
  <si>
    <t>Line.line_SAN_11200_11201</t>
  </si>
  <si>
    <t>Bus1=11200</t>
  </si>
  <si>
    <t>Bus2=11201</t>
  </si>
  <si>
    <t>Length=0.945798</t>
  </si>
  <si>
    <t>Line.line_SAN_11205_11007</t>
  </si>
  <si>
    <t>Bus1=11205</t>
  </si>
  <si>
    <t>Length=2.7859</t>
  </si>
  <si>
    <t>Line.line_SAN_11199_11200</t>
  </si>
  <si>
    <t>Bus1=11199</t>
  </si>
  <si>
    <t>Bus2=11200</t>
  </si>
  <si>
    <t>Length=2.28332</t>
  </si>
  <si>
    <t>Line.line_SAN_11025_11185</t>
  </si>
  <si>
    <t>Bus2=11185</t>
  </si>
  <si>
    <t>Length=22.753</t>
  </si>
  <si>
    <t>Line.line_SAN_11185_11026</t>
  </si>
  <si>
    <t>Bus1=11185</t>
  </si>
  <si>
    <t>Length=103.503</t>
  </si>
  <si>
    <t>Line.line_SAN_11056_11218</t>
  </si>
  <si>
    <t>Bus2=11218</t>
  </si>
  <si>
    <t>Length=8.92126</t>
  </si>
  <si>
    <t>Line.line_SAN_11218_11057</t>
  </si>
  <si>
    <t>Bus1=11218</t>
  </si>
  <si>
    <t>Length=0.154847</t>
  </si>
  <si>
    <t>Line.line_SAN_11063_11186</t>
  </si>
  <si>
    <t>Bus2=11186</t>
  </si>
  <si>
    <t>Length=10.7584</t>
  </si>
  <si>
    <t>Line.line_SAN_11186_11064</t>
  </si>
  <si>
    <t>Bus1=11186</t>
  </si>
  <si>
    <t>Length=8.53473</t>
  </si>
  <si>
    <t>Line.line_SAN_11086_11004</t>
  </si>
  <si>
    <t>Length=59.2064</t>
  </si>
  <si>
    <t>Line.line_SAN_11004_11087</t>
  </si>
  <si>
    <t>Bus1=11004</t>
  </si>
  <si>
    <t>Length=1.5924</t>
  </si>
  <si>
    <t>Line.line_SAN_11111_11216</t>
  </si>
  <si>
    <t>Bus2=11216</t>
  </si>
  <si>
    <t>Length=19.916</t>
  </si>
  <si>
    <t>Line.line_SAN_11216_11153</t>
  </si>
  <si>
    <t>Bus1=11216</t>
  </si>
  <si>
    <t>Length=3.39335</t>
  </si>
  <si>
    <t>Line.line_SAN_11153_11164</t>
  </si>
  <si>
    <t>Bus2=11164</t>
  </si>
  <si>
    <t>Length=29.2675</t>
  </si>
  <si>
    <t>Line.line_SAN_11215_11122</t>
  </si>
  <si>
    <t>Bus1=11215</t>
  </si>
  <si>
    <t>Length=16.3453</t>
  </si>
  <si>
    <t>Line.line_SAN_11164_11215</t>
  </si>
  <si>
    <t>Bus2=11215</t>
  </si>
  <si>
    <t>Length=1.42935</t>
  </si>
  <si>
    <t>Line.line_SAN_11132_11187</t>
  </si>
  <si>
    <t>Bus2=11187</t>
  </si>
  <si>
    <t>Length=0.009174</t>
  </si>
  <si>
    <t>Line.line_SAN_11187_11133</t>
  </si>
  <si>
    <t>Bus1=11187</t>
  </si>
  <si>
    <t>Length=0.582237</t>
  </si>
  <si>
    <t>Line.line_SAN_11159_11179</t>
  </si>
  <si>
    <t>Bus2=11179</t>
  </si>
  <si>
    <t>Length=28.345</t>
  </si>
  <si>
    <t>Line.line_SAN_11179_11160</t>
  </si>
  <si>
    <t>Length=15.2055</t>
  </si>
  <si>
    <t>Line.line_SAN_11162_11217</t>
  </si>
  <si>
    <t>Bus2=11217</t>
  </si>
  <si>
    <t>Length=0.530994</t>
  </si>
  <si>
    <t>Line.line_SAN_11217_11163</t>
  </si>
  <si>
    <t>Bus1=11217</t>
  </si>
  <si>
    <t>Length=39.8882</t>
  </si>
  <si>
    <t>Line.line_SAN_11208_11009</t>
  </si>
  <si>
    <t>Bus1=11208</t>
  </si>
  <si>
    <t>Length=5.74236</t>
  </si>
  <si>
    <t>Line.line_SAN_11207_11208</t>
  </si>
  <si>
    <t>Bus1=11207</t>
  </si>
  <si>
    <t>Bus2=11208</t>
  </si>
  <si>
    <t>Length=5.61303</t>
  </si>
  <si>
    <t>Line.line_SAN_11009_11209</t>
  </si>
  <si>
    <t>Bus2=11209</t>
  </si>
  <si>
    <t>Length=12.5092</t>
  </si>
  <si>
    <t>Line.line_SAN_11210_11010</t>
  </si>
  <si>
    <t>Bus1=11210</t>
  </si>
  <si>
    <t>Length=19.6738</t>
  </si>
  <si>
    <t>Line.line_SAN_11209_11210</t>
  </si>
  <si>
    <t>Bus1=11209</t>
  </si>
  <si>
    <t>Bus2=11210</t>
  </si>
  <si>
    <t>Length=3.25366</t>
  </si>
  <si>
    <t>Line.line_SAN_11010_11211</t>
  </si>
  <si>
    <t>Bus2=11211</t>
  </si>
  <si>
    <t>Length=0.536672</t>
  </si>
  <si>
    <t>Line.line_SAN_11211_11011</t>
  </si>
  <si>
    <t>Bus1=11211</t>
  </si>
  <si>
    <t>Length=4.5475</t>
  </si>
  <si>
    <t>Line.line_SAN_11011_11213</t>
  </si>
  <si>
    <t>Bus2=11213</t>
  </si>
  <si>
    <t>Length=4.57438</t>
  </si>
  <si>
    <t>Line.line_SAN_11214_11012</t>
  </si>
  <si>
    <t>Bus1=11214</t>
  </si>
  <si>
    <t>Length=0.623047</t>
  </si>
  <si>
    <t>Line.line_SAN_11213_11214</t>
  </si>
  <si>
    <t>Bus1=11213</t>
  </si>
  <si>
    <t>Bus2=11214</t>
  </si>
  <si>
    <t>Length=4.21312</t>
  </si>
  <si>
    <t>Line.line_SAN_11012_11212</t>
  </si>
  <si>
    <t>Bus2=11212</t>
  </si>
  <si>
    <t>Length=2.54574</t>
  </si>
  <si>
    <t>Line.line_SAN_11212_11197</t>
  </si>
  <si>
    <t>Bus1=11212</t>
  </si>
  <si>
    <t>Bus2=11197</t>
  </si>
  <si>
    <t>Length=27.7826</t>
  </si>
  <si>
    <t>Line.line_SAN_11197_11013</t>
  </si>
  <si>
    <t>Bus1=11197</t>
  </si>
  <si>
    <t>Length=26.7254</t>
  </si>
  <si>
    <t>Line.line_SAN_11003_11184</t>
  </si>
  <si>
    <t>Bus2=11184</t>
  </si>
  <si>
    <t>Length=21.426</t>
  </si>
  <si>
    <t>Line.line_SAN_11184_11004</t>
  </si>
  <si>
    <t>Bus1=11184</t>
  </si>
  <si>
    <t>Length=0.283893</t>
  </si>
  <si>
    <t>Line.line_BAG_ss_ckt_bkr</t>
  </si>
  <si>
    <t>Line.line_NEW_ss_ckt_bkr</t>
  </si>
  <si>
    <t>Line.line_SAN_ss_ckt_bkr</t>
  </si>
  <si>
    <t>Line.line_BAN_ss_ckt_bkr</t>
  </si>
  <si>
    <t>Line.line_DHO_ss_ckt_bkr</t>
  </si>
  <si>
    <t>Line.line_GOT_ss_ckt_bkr</t>
  </si>
  <si>
    <t>Line.line_ICH_ss_ckt_bkr</t>
  </si>
  <si>
    <t>Line.line_IM1_ss_ckt_bkr</t>
  </si>
  <si>
    <t>Line.line_IM2_ss_ckt_bkr</t>
  </si>
  <si>
    <t>Line.line_KOT_ss_ckt_bkr</t>
  </si>
  <si>
    <t>Line.line_LUB_ss_ckt_bkr</t>
  </si>
  <si>
    <t>L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</si>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</sst>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.000_);_(* \(#,##0.0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11" fontId="0" fillId="0" borderId="0" xfId="0" applyNumberFormat="1"/>
    <xf numFmtId="0" fontId="0" fillId="0" borderId="0" xfId="0" applyAlignment="1">
      <alignment horizontal="center"/>
    </xf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0103-161E-4047-A326-77BD9BF02897}">
  <dimension ref="A1:V2845"/>
  <sheetViews>
    <sheetView topLeftCell="A2809" workbookViewId="0">
      <selection activeCell="B2822" sqref="A1:D2845"/>
    </sheetView>
    <sheetView workbookViewId="1"/>
  </sheetViews>
  <sheetFormatPr defaultRowHeight="15" x14ac:dyDescent="0.25"/>
  <cols>
    <col min="4" max="4" width="27.710937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6</v>
      </c>
      <c r="P1" t="s">
        <v>3</v>
      </c>
      <c r="Q1" t="s">
        <v>4</v>
      </c>
      <c r="R1" t="s">
        <v>10256</v>
      </c>
      <c r="S1" t="s">
        <v>0</v>
      </c>
      <c r="T1" t="s">
        <v>1</v>
      </c>
      <c r="U1" t="s">
        <v>2</v>
      </c>
      <c r="V1" t="s">
        <v>6</v>
      </c>
    </row>
    <row r="2" spans="1:22" x14ac:dyDescent="0.25">
      <c r="A2">
        <v>100</v>
      </c>
      <c r="B2">
        <v>336236.49300000002</v>
      </c>
      <c r="C2">
        <v>3063405.7793000001</v>
      </c>
      <c r="D2" t="s">
        <v>278</v>
      </c>
      <c r="K2">
        <v>1000</v>
      </c>
      <c r="L2">
        <f t="shared" ref="L2:L11" si="0">COUNTIFS(A:A,"&gt;"&amp;K2,A:A,"&lt;"&amp;K3)</f>
        <v>315</v>
      </c>
      <c r="M2" t="s">
        <v>263</v>
      </c>
      <c r="P2">
        <v>1317</v>
      </c>
      <c r="Q2" t="s">
        <v>71</v>
      </c>
      <c r="R2">
        <v>1318</v>
      </c>
      <c r="S2">
        <v>100</v>
      </c>
      <c r="T2">
        <v>336236.49300000002</v>
      </c>
      <c r="U2">
        <v>3063405.7793000001</v>
      </c>
      <c r="V2" t="s">
        <v>278</v>
      </c>
    </row>
    <row r="3" spans="1:22" x14ac:dyDescent="0.25">
      <c r="A3">
        <v>101</v>
      </c>
      <c r="B3">
        <v>336236.49300000002</v>
      </c>
      <c r="C3">
        <v>3063405.7793000001</v>
      </c>
      <c r="D3" t="s">
        <v>263</v>
      </c>
      <c r="K3">
        <v>2000</v>
      </c>
      <c r="L3">
        <f t="shared" si="0"/>
        <v>243</v>
      </c>
      <c r="M3" t="s">
        <v>264</v>
      </c>
      <c r="P3">
        <v>2833</v>
      </c>
      <c r="Q3" t="s">
        <v>71</v>
      </c>
      <c r="R3">
        <v>1318</v>
      </c>
      <c r="S3">
        <v>101</v>
      </c>
      <c r="T3">
        <v>336236.49300000002</v>
      </c>
      <c r="U3">
        <v>3063405.7793000001</v>
      </c>
      <c r="V3" t="s">
        <v>263</v>
      </c>
    </row>
    <row r="4" spans="1:22" x14ac:dyDescent="0.25">
      <c r="A4">
        <v>102</v>
      </c>
      <c r="B4">
        <v>336236.49300000002</v>
      </c>
      <c r="C4">
        <v>3063405.7793000001</v>
      </c>
      <c r="D4" t="s">
        <v>264</v>
      </c>
      <c r="K4">
        <v>3000</v>
      </c>
      <c r="L4">
        <f t="shared" si="0"/>
        <v>242</v>
      </c>
      <c r="M4" t="s">
        <v>265</v>
      </c>
      <c r="P4">
        <v>2834</v>
      </c>
      <c r="Q4" t="s">
        <v>71</v>
      </c>
      <c r="R4">
        <v>1318</v>
      </c>
      <c r="S4">
        <v>102</v>
      </c>
      <c r="T4">
        <v>336236.49300000002</v>
      </c>
      <c r="U4">
        <v>3063405.7793000001</v>
      </c>
      <c r="V4" t="s">
        <v>264</v>
      </c>
    </row>
    <row r="5" spans="1:22" x14ac:dyDescent="0.25">
      <c r="A5">
        <v>103</v>
      </c>
      <c r="B5">
        <v>336236.49300000002</v>
      </c>
      <c r="C5">
        <v>3063405.7793000001</v>
      </c>
      <c r="D5" t="s">
        <v>265</v>
      </c>
      <c r="K5">
        <v>4000</v>
      </c>
      <c r="L5">
        <f t="shared" si="0"/>
        <v>190</v>
      </c>
      <c r="M5" t="s">
        <v>266</v>
      </c>
      <c r="P5">
        <v>2835</v>
      </c>
      <c r="Q5" t="s">
        <v>71</v>
      </c>
      <c r="R5">
        <v>1318</v>
      </c>
      <c r="S5">
        <v>103</v>
      </c>
      <c r="T5">
        <v>336236.49300000002</v>
      </c>
      <c r="U5">
        <v>3063405.7793000001</v>
      </c>
      <c r="V5" t="s">
        <v>265</v>
      </c>
    </row>
    <row r="6" spans="1:22" x14ac:dyDescent="0.25">
      <c r="A6">
        <v>104</v>
      </c>
      <c r="B6">
        <v>336236.49300000002</v>
      </c>
      <c r="C6">
        <v>3063405.7793000001</v>
      </c>
      <c r="D6" t="s">
        <v>266</v>
      </c>
      <c r="K6">
        <v>5000</v>
      </c>
      <c r="L6">
        <f t="shared" si="0"/>
        <v>83</v>
      </c>
      <c r="M6" t="s">
        <v>267</v>
      </c>
      <c r="P6">
        <v>2836</v>
      </c>
      <c r="Q6" t="s">
        <v>71</v>
      </c>
      <c r="R6">
        <v>1318</v>
      </c>
      <c r="S6">
        <v>104</v>
      </c>
      <c r="T6">
        <v>336236.49300000002</v>
      </c>
      <c r="U6">
        <v>3063405.7793000001</v>
      </c>
      <c r="V6" t="s">
        <v>266</v>
      </c>
    </row>
    <row r="7" spans="1:22" x14ac:dyDescent="0.25">
      <c r="A7">
        <v>105</v>
      </c>
      <c r="B7">
        <v>336236.49300000002</v>
      </c>
      <c r="C7">
        <v>3063405.7793000001</v>
      </c>
      <c r="D7" t="s">
        <v>267</v>
      </c>
      <c r="K7">
        <v>6000</v>
      </c>
      <c r="L7">
        <f t="shared" si="0"/>
        <v>164</v>
      </c>
      <c r="M7" t="s">
        <v>268</v>
      </c>
      <c r="P7">
        <v>2837</v>
      </c>
      <c r="Q7" t="s">
        <v>71</v>
      </c>
      <c r="R7">
        <v>1318</v>
      </c>
      <c r="S7">
        <v>105</v>
      </c>
      <c r="T7">
        <v>336236.49300000002</v>
      </c>
      <c r="U7">
        <v>3063405.7793000001</v>
      </c>
      <c r="V7" t="s">
        <v>267</v>
      </c>
    </row>
    <row r="8" spans="1:22" x14ac:dyDescent="0.25">
      <c r="A8">
        <v>106</v>
      </c>
      <c r="B8">
        <v>336236.49300000002</v>
      </c>
      <c r="C8">
        <v>3063405.7793000001</v>
      </c>
      <c r="D8" t="s">
        <v>268</v>
      </c>
      <c r="K8">
        <v>7000</v>
      </c>
      <c r="L8">
        <f t="shared" si="0"/>
        <v>104</v>
      </c>
      <c r="M8" t="s">
        <v>269</v>
      </c>
      <c r="P8">
        <v>2838</v>
      </c>
      <c r="Q8" t="s">
        <v>71</v>
      </c>
      <c r="R8">
        <v>1318</v>
      </c>
      <c r="S8">
        <v>106</v>
      </c>
      <c r="T8">
        <v>336236.49300000002</v>
      </c>
      <c r="U8">
        <v>3063405.7793000001</v>
      </c>
      <c r="V8" t="s">
        <v>268</v>
      </c>
    </row>
    <row r="9" spans="1:22" x14ac:dyDescent="0.25">
      <c r="A9">
        <v>107</v>
      </c>
      <c r="B9">
        <v>336236.49300000002</v>
      </c>
      <c r="C9">
        <v>3063405.7793000001</v>
      </c>
      <c r="D9" t="s">
        <v>269</v>
      </c>
      <c r="K9">
        <v>8000</v>
      </c>
      <c r="L9">
        <f t="shared" si="0"/>
        <v>386</v>
      </c>
      <c r="M9" t="s">
        <v>270</v>
      </c>
      <c r="P9">
        <v>2839</v>
      </c>
      <c r="Q9" t="s">
        <v>71</v>
      </c>
      <c r="R9">
        <v>1318</v>
      </c>
      <c r="S9">
        <v>107</v>
      </c>
      <c r="T9">
        <v>336236.49300000002</v>
      </c>
      <c r="U9">
        <v>3063405.7793000001</v>
      </c>
      <c r="V9" t="s">
        <v>269</v>
      </c>
    </row>
    <row r="10" spans="1:22" x14ac:dyDescent="0.25">
      <c r="A10">
        <v>108</v>
      </c>
      <c r="B10">
        <v>336236.49300000002</v>
      </c>
      <c r="C10">
        <v>3063405.7793000001</v>
      </c>
      <c r="D10" t="s">
        <v>270</v>
      </c>
      <c r="K10">
        <v>9000</v>
      </c>
      <c r="L10">
        <f t="shared" si="0"/>
        <v>575</v>
      </c>
      <c r="M10" t="s">
        <v>271</v>
      </c>
      <c r="P10">
        <v>2840</v>
      </c>
      <c r="Q10" t="s">
        <v>71</v>
      </c>
      <c r="R10">
        <v>1318</v>
      </c>
      <c r="S10">
        <v>108</v>
      </c>
      <c r="T10">
        <v>336236.49300000002</v>
      </c>
      <c r="U10">
        <v>3063405.7793000001</v>
      </c>
      <c r="V10" t="s">
        <v>270</v>
      </c>
    </row>
    <row r="11" spans="1:22" x14ac:dyDescent="0.25">
      <c r="A11">
        <v>109</v>
      </c>
      <c r="B11">
        <v>336236.49300000002</v>
      </c>
      <c r="C11">
        <v>3063405.7793000001</v>
      </c>
      <c r="D11" t="s">
        <v>271</v>
      </c>
      <c r="K11">
        <v>10000</v>
      </c>
      <c r="L11">
        <f t="shared" si="0"/>
        <v>311</v>
      </c>
      <c r="M11" t="s">
        <v>272</v>
      </c>
      <c r="P11">
        <v>2841</v>
      </c>
      <c r="Q11" t="s">
        <v>71</v>
      </c>
      <c r="R11">
        <v>1318</v>
      </c>
      <c r="S11">
        <v>109</v>
      </c>
      <c r="T11">
        <v>336236.49300000002</v>
      </c>
      <c r="U11">
        <v>3063405.7793000001</v>
      </c>
      <c r="V11" t="s">
        <v>271</v>
      </c>
    </row>
    <row r="12" spans="1:22" x14ac:dyDescent="0.25">
      <c r="A12">
        <v>110</v>
      </c>
      <c r="B12">
        <v>336236.49300000002</v>
      </c>
      <c r="C12">
        <v>3063405.7793000001</v>
      </c>
      <c r="D12" t="s">
        <v>272</v>
      </c>
      <c r="K12">
        <v>11000</v>
      </c>
      <c r="L12">
        <f>COUNTIFS(A:A,"&gt;"&amp;K12)</f>
        <v>219</v>
      </c>
      <c r="M12" t="s">
        <v>273</v>
      </c>
      <c r="P12">
        <v>2842</v>
      </c>
      <c r="Q12" t="s">
        <v>71</v>
      </c>
      <c r="R12">
        <v>1318</v>
      </c>
      <c r="S12">
        <v>110</v>
      </c>
      <c r="T12">
        <v>336236.49300000002</v>
      </c>
      <c r="U12">
        <v>3063405.7793000001</v>
      </c>
      <c r="V12" t="s">
        <v>272</v>
      </c>
    </row>
    <row r="13" spans="1:22" x14ac:dyDescent="0.25">
      <c r="A13">
        <v>111</v>
      </c>
      <c r="B13">
        <v>336236.49300000002</v>
      </c>
      <c r="C13">
        <v>3063405.7793000001</v>
      </c>
      <c r="D13" t="s">
        <v>273</v>
      </c>
      <c r="P13">
        <v>2843</v>
      </c>
      <c r="Q13" t="s">
        <v>71</v>
      </c>
      <c r="R13">
        <v>1318</v>
      </c>
      <c r="S13">
        <v>111</v>
      </c>
      <c r="T13">
        <v>336236.49300000002</v>
      </c>
      <c r="U13">
        <v>3063405.7793000001</v>
      </c>
      <c r="V13" t="s">
        <v>273</v>
      </c>
    </row>
    <row r="14" spans="1:22" x14ac:dyDescent="0.25">
      <c r="A14">
        <v>1001</v>
      </c>
      <c r="B14">
        <v>336228.3456</v>
      </c>
      <c r="C14">
        <v>3063427.3489999999</v>
      </c>
      <c r="D14" t="s">
        <v>263</v>
      </c>
      <c r="P14">
        <v>757</v>
      </c>
      <c r="Q14" t="s">
        <v>71</v>
      </c>
      <c r="R14">
        <v>758</v>
      </c>
      <c r="S14">
        <v>1001</v>
      </c>
      <c r="T14">
        <v>336228.3456</v>
      </c>
      <c r="U14">
        <v>3063427.3489999999</v>
      </c>
      <c r="V14" t="s">
        <v>263</v>
      </c>
    </row>
    <row r="15" spans="1:22" x14ac:dyDescent="0.25">
      <c r="A15">
        <v>1002</v>
      </c>
      <c r="B15">
        <v>336216.92509999999</v>
      </c>
      <c r="C15">
        <v>3063442.1025</v>
      </c>
      <c r="D15" t="s">
        <v>263</v>
      </c>
      <c r="P15">
        <v>758</v>
      </c>
      <c r="Q15" t="s">
        <v>71</v>
      </c>
      <c r="R15">
        <v>759</v>
      </c>
      <c r="S15">
        <v>1002</v>
      </c>
      <c r="T15">
        <v>336216.92509999999</v>
      </c>
      <c r="U15">
        <v>3063442.1025</v>
      </c>
      <c r="V15" t="s">
        <v>263</v>
      </c>
    </row>
    <row r="16" spans="1:22" x14ac:dyDescent="0.25">
      <c r="A16">
        <v>1003</v>
      </c>
      <c r="B16">
        <v>336209.9621</v>
      </c>
      <c r="C16">
        <v>3063458.6209999998</v>
      </c>
      <c r="D16" t="s">
        <v>263</v>
      </c>
      <c r="P16">
        <v>759</v>
      </c>
      <c r="Q16" t="s">
        <v>71</v>
      </c>
      <c r="R16">
        <v>760</v>
      </c>
      <c r="S16">
        <v>1003</v>
      </c>
      <c r="T16">
        <v>336209.9621</v>
      </c>
      <c r="U16">
        <v>3063458.6209999998</v>
      </c>
      <c r="V16" t="s">
        <v>263</v>
      </c>
    </row>
    <row r="17" spans="1:22" x14ac:dyDescent="0.25">
      <c r="A17">
        <v>1004</v>
      </c>
      <c r="B17">
        <v>336204.60680000001</v>
      </c>
      <c r="C17">
        <v>3063469.6430000002</v>
      </c>
      <c r="D17" t="s">
        <v>263</v>
      </c>
      <c r="P17">
        <v>760</v>
      </c>
      <c r="Q17" t="s">
        <v>71</v>
      </c>
      <c r="R17">
        <v>761</v>
      </c>
      <c r="S17">
        <v>1004</v>
      </c>
      <c r="T17">
        <v>336204.60680000001</v>
      </c>
      <c r="U17">
        <v>3063469.6430000002</v>
      </c>
      <c r="V17" t="s">
        <v>263</v>
      </c>
    </row>
    <row r="18" spans="1:22" x14ac:dyDescent="0.25">
      <c r="A18">
        <v>1005</v>
      </c>
      <c r="B18">
        <v>336235.14529999997</v>
      </c>
      <c r="C18">
        <v>3063466.7982999999</v>
      </c>
      <c r="D18" t="s">
        <v>263</v>
      </c>
      <c r="P18">
        <v>761</v>
      </c>
      <c r="Q18" t="s">
        <v>71</v>
      </c>
      <c r="R18">
        <v>762</v>
      </c>
      <c r="S18">
        <v>1005</v>
      </c>
      <c r="T18">
        <v>336235.14529999997</v>
      </c>
      <c r="U18">
        <v>3063466.7982999999</v>
      </c>
      <c r="V18" t="s">
        <v>263</v>
      </c>
    </row>
    <row r="19" spans="1:22" x14ac:dyDescent="0.25">
      <c r="A19">
        <v>1006</v>
      </c>
      <c r="B19">
        <v>336276.06969999999</v>
      </c>
      <c r="C19">
        <v>3063463.2055000002</v>
      </c>
      <c r="D19" t="s">
        <v>263</v>
      </c>
      <c r="P19">
        <v>762</v>
      </c>
      <c r="Q19" t="s">
        <v>71</v>
      </c>
      <c r="R19">
        <v>763</v>
      </c>
      <c r="S19">
        <v>1006</v>
      </c>
      <c r="T19">
        <v>336276.06969999999</v>
      </c>
      <c r="U19">
        <v>3063463.2055000002</v>
      </c>
      <c r="V19" t="s">
        <v>263</v>
      </c>
    </row>
    <row r="20" spans="1:22" x14ac:dyDescent="0.25">
      <c r="A20">
        <v>1007</v>
      </c>
      <c r="B20">
        <v>336282.78720000002</v>
      </c>
      <c r="C20">
        <v>3063462.5066999998</v>
      </c>
      <c r="D20" t="s">
        <v>263</v>
      </c>
      <c r="P20">
        <v>763</v>
      </c>
      <c r="Q20" t="s">
        <v>71</v>
      </c>
      <c r="R20">
        <v>764</v>
      </c>
      <c r="S20">
        <v>1007</v>
      </c>
      <c r="T20">
        <v>336282.78720000002</v>
      </c>
      <c r="U20">
        <v>3063462.5066999998</v>
      </c>
      <c r="V20" t="s">
        <v>263</v>
      </c>
    </row>
    <row r="21" spans="1:22" x14ac:dyDescent="0.25">
      <c r="A21">
        <v>1008</v>
      </c>
      <c r="B21">
        <v>336290.50109999999</v>
      </c>
      <c r="C21">
        <v>3063490.3854999999</v>
      </c>
      <c r="D21" t="s">
        <v>263</v>
      </c>
      <c r="P21">
        <v>764</v>
      </c>
      <c r="Q21" t="s">
        <v>71</v>
      </c>
      <c r="R21">
        <v>765</v>
      </c>
      <c r="S21">
        <v>1008</v>
      </c>
      <c r="T21">
        <v>336290.50109999999</v>
      </c>
      <c r="U21">
        <v>3063490.3854999999</v>
      </c>
      <c r="V21" t="s">
        <v>263</v>
      </c>
    </row>
    <row r="22" spans="1:22" x14ac:dyDescent="0.25">
      <c r="A22">
        <v>1009</v>
      </c>
      <c r="B22">
        <v>336301.9325</v>
      </c>
      <c r="C22">
        <v>3063521.8642000002</v>
      </c>
      <c r="D22" t="s">
        <v>263</v>
      </c>
      <c r="P22">
        <v>765</v>
      </c>
      <c r="Q22" t="s">
        <v>71</v>
      </c>
      <c r="R22">
        <v>766</v>
      </c>
      <c r="S22">
        <v>1009</v>
      </c>
      <c r="T22">
        <v>336301.9325</v>
      </c>
      <c r="U22">
        <v>3063521.8642000002</v>
      </c>
      <c r="V22" t="s">
        <v>263</v>
      </c>
    </row>
    <row r="23" spans="1:22" x14ac:dyDescent="0.25">
      <c r="A23">
        <v>1010</v>
      </c>
      <c r="B23">
        <v>336306.52370000002</v>
      </c>
      <c r="C23">
        <v>3063544.9183999998</v>
      </c>
      <c r="D23" t="s">
        <v>263</v>
      </c>
      <c r="P23">
        <v>766</v>
      </c>
      <c r="Q23" t="s">
        <v>71</v>
      </c>
      <c r="R23">
        <v>767</v>
      </c>
      <c r="S23">
        <v>1010</v>
      </c>
      <c r="T23">
        <v>336306.52370000002</v>
      </c>
      <c r="U23">
        <v>3063544.9183999998</v>
      </c>
      <c r="V23" t="s">
        <v>263</v>
      </c>
    </row>
    <row r="24" spans="1:22" x14ac:dyDescent="0.25">
      <c r="A24">
        <v>1011</v>
      </c>
      <c r="B24">
        <v>336313.61780000001</v>
      </c>
      <c r="C24">
        <v>3063572.1971</v>
      </c>
      <c r="D24" t="s">
        <v>263</v>
      </c>
      <c r="P24">
        <v>767</v>
      </c>
      <c r="Q24" t="s">
        <v>71</v>
      </c>
      <c r="R24">
        <v>768</v>
      </c>
      <c r="S24">
        <v>1011</v>
      </c>
      <c r="T24">
        <v>336313.61780000001</v>
      </c>
      <c r="U24">
        <v>3063572.1971</v>
      </c>
      <c r="V24" t="s">
        <v>263</v>
      </c>
    </row>
    <row r="25" spans="1:22" x14ac:dyDescent="0.25">
      <c r="A25">
        <v>1012</v>
      </c>
      <c r="B25">
        <v>336325.09830000001</v>
      </c>
      <c r="C25">
        <v>3063607.3248000001</v>
      </c>
      <c r="D25" t="s">
        <v>263</v>
      </c>
      <c r="P25">
        <v>768</v>
      </c>
      <c r="Q25" t="s">
        <v>71</v>
      </c>
      <c r="R25">
        <v>769</v>
      </c>
      <c r="S25">
        <v>1012</v>
      </c>
      <c r="T25">
        <v>336325.09830000001</v>
      </c>
      <c r="U25">
        <v>3063607.3248000001</v>
      </c>
      <c r="V25" t="s">
        <v>263</v>
      </c>
    </row>
    <row r="26" spans="1:22" x14ac:dyDescent="0.25">
      <c r="A26">
        <v>1013</v>
      </c>
      <c r="B26">
        <v>336331.49910000002</v>
      </c>
      <c r="C26">
        <v>3063628.5295000002</v>
      </c>
      <c r="D26" t="s">
        <v>263</v>
      </c>
      <c r="P26">
        <v>769</v>
      </c>
      <c r="Q26" t="s">
        <v>71</v>
      </c>
      <c r="R26">
        <v>770</v>
      </c>
      <c r="S26">
        <v>1013</v>
      </c>
      <c r="T26">
        <v>336331.49910000002</v>
      </c>
      <c r="U26">
        <v>3063628.5295000002</v>
      </c>
      <c r="V26" t="s">
        <v>263</v>
      </c>
    </row>
    <row r="27" spans="1:22" x14ac:dyDescent="0.25">
      <c r="A27">
        <v>1014</v>
      </c>
      <c r="B27">
        <v>336342.43359999999</v>
      </c>
      <c r="C27">
        <v>3063634.4654999999</v>
      </c>
      <c r="D27" t="s">
        <v>263</v>
      </c>
      <c r="P27">
        <v>770</v>
      </c>
      <c r="Q27" t="s">
        <v>71</v>
      </c>
      <c r="R27">
        <v>771</v>
      </c>
      <c r="S27">
        <v>1014</v>
      </c>
      <c r="T27">
        <v>336342.43359999999</v>
      </c>
      <c r="U27">
        <v>3063634.4654999999</v>
      </c>
      <c r="V27" t="s">
        <v>263</v>
      </c>
    </row>
    <row r="28" spans="1:22" x14ac:dyDescent="0.25">
      <c r="A28">
        <v>1015</v>
      </c>
      <c r="B28">
        <v>336376.52549999999</v>
      </c>
      <c r="C28">
        <v>3063623.0569000002</v>
      </c>
      <c r="D28" t="s">
        <v>263</v>
      </c>
      <c r="P28">
        <v>771</v>
      </c>
      <c r="Q28" t="s">
        <v>71</v>
      </c>
      <c r="R28">
        <v>772</v>
      </c>
      <c r="S28">
        <v>1015</v>
      </c>
      <c r="T28">
        <v>336376.52549999999</v>
      </c>
      <c r="U28">
        <v>3063623.0569000002</v>
      </c>
      <c r="V28" t="s">
        <v>263</v>
      </c>
    </row>
    <row r="29" spans="1:22" x14ac:dyDescent="0.25">
      <c r="A29">
        <v>1016</v>
      </c>
      <c r="B29">
        <v>336407.60950000002</v>
      </c>
      <c r="C29">
        <v>3063615.3388</v>
      </c>
      <c r="D29" t="s">
        <v>263</v>
      </c>
      <c r="P29">
        <v>772</v>
      </c>
      <c r="Q29" t="s">
        <v>71</v>
      </c>
      <c r="R29">
        <v>773</v>
      </c>
      <c r="S29">
        <v>1016</v>
      </c>
      <c r="T29">
        <v>336407.60950000002</v>
      </c>
      <c r="U29">
        <v>3063615.3388</v>
      </c>
      <c r="V29" t="s">
        <v>263</v>
      </c>
    </row>
    <row r="30" spans="1:22" x14ac:dyDescent="0.25">
      <c r="A30">
        <v>1017</v>
      </c>
      <c r="B30">
        <v>336444.74229999998</v>
      </c>
      <c r="C30">
        <v>3063602.6729000001</v>
      </c>
      <c r="D30" t="s">
        <v>263</v>
      </c>
      <c r="P30">
        <v>773</v>
      </c>
      <c r="Q30" t="s">
        <v>71</v>
      </c>
      <c r="R30">
        <v>774</v>
      </c>
      <c r="S30">
        <v>1017</v>
      </c>
      <c r="T30">
        <v>336444.74229999998</v>
      </c>
      <c r="U30">
        <v>3063602.6729000001</v>
      </c>
      <c r="V30" t="s">
        <v>263</v>
      </c>
    </row>
    <row r="31" spans="1:22" x14ac:dyDescent="0.25">
      <c r="A31">
        <v>1018</v>
      </c>
      <c r="B31">
        <v>336476.43780000001</v>
      </c>
      <c r="C31">
        <v>3063594.9468</v>
      </c>
      <c r="D31" t="s">
        <v>263</v>
      </c>
      <c r="P31">
        <v>774</v>
      </c>
      <c r="Q31" t="s">
        <v>71</v>
      </c>
      <c r="R31">
        <v>775</v>
      </c>
      <c r="S31">
        <v>1018</v>
      </c>
      <c r="T31">
        <v>336476.43780000001</v>
      </c>
      <c r="U31">
        <v>3063594.9468</v>
      </c>
      <c r="V31" t="s">
        <v>263</v>
      </c>
    </row>
    <row r="32" spans="1:22" x14ac:dyDescent="0.25">
      <c r="A32">
        <v>1019</v>
      </c>
      <c r="B32">
        <v>336505.42200000002</v>
      </c>
      <c r="C32">
        <v>3063587.4508000002</v>
      </c>
      <c r="D32" t="s">
        <v>263</v>
      </c>
      <c r="P32">
        <v>775</v>
      </c>
      <c r="Q32" t="s">
        <v>71</v>
      </c>
      <c r="R32">
        <v>776</v>
      </c>
      <c r="S32">
        <v>1019</v>
      </c>
      <c r="T32">
        <v>336505.42200000002</v>
      </c>
      <c r="U32">
        <v>3063587.4508000002</v>
      </c>
      <c r="V32" t="s">
        <v>263</v>
      </c>
    </row>
    <row r="33" spans="1:22" x14ac:dyDescent="0.25">
      <c r="A33">
        <v>1020</v>
      </c>
      <c r="B33">
        <v>336511.1741</v>
      </c>
      <c r="C33">
        <v>3063585.9632000001</v>
      </c>
      <c r="D33" t="s">
        <v>263</v>
      </c>
      <c r="P33">
        <v>776</v>
      </c>
      <c r="Q33" t="s">
        <v>71</v>
      </c>
      <c r="R33">
        <v>777</v>
      </c>
      <c r="S33">
        <v>1020</v>
      </c>
      <c r="T33">
        <v>336511.1741</v>
      </c>
      <c r="U33">
        <v>3063585.9632000001</v>
      </c>
      <c r="V33" t="s">
        <v>263</v>
      </c>
    </row>
    <row r="34" spans="1:22" x14ac:dyDescent="0.25">
      <c r="A34">
        <v>1021</v>
      </c>
      <c r="B34">
        <v>336546.35060000001</v>
      </c>
      <c r="C34">
        <v>3063575.6050999998</v>
      </c>
      <c r="D34" t="s">
        <v>263</v>
      </c>
      <c r="P34">
        <v>777</v>
      </c>
      <c r="Q34" t="s">
        <v>71</v>
      </c>
      <c r="R34">
        <v>778</v>
      </c>
      <c r="S34">
        <v>1021</v>
      </c>
      <c r="T34">
        <v>336546.35060000001</v>
      </c>
      <c r="U34">
        <v>3063575.6050999998</v>
      </c>
      <c r="V34" t="s">
        <v>263</v>
      </c>
    </row>
    <row r="35" spans="1:22" x14ac:dyDescent="0.25">
      <c r="A35">
        <v>1022</v>
      </c>
      <c r="B35">
        <v>336556.69750000001</v>
      </c>
      <c r="C35">
        <v>3063617.4396000002</v>
      </c>
      <c r="D35" t="s">
        <v>263</v>
      </c>
      <c r="P35">
        <v>778</v>
      </c>
      <c r="Q35" t="s">
        <v>71</v>
      </c>
      <c r="R35">
        <v>779</v>
      </c>
      <c r="S35">
        <v>1022</v>
      </c>
      <c r="T35">
        <v>336556.69750000001</v>
      </c>
      <c r="U35">
        <v>3063617.4396000002</v>
      </c>
      <c r="V35" t="s">
        <v>263</v>
      </c>
    </row>
    <row r="36" spans="1:22" x14ac:dyDescent="0.25">
      <c r="A36">
        <v>1023</v>
      </c>
      <c r="B36">
        <v>336567.728</v>
      </c>
      <c r="C36">
        <v>3063630.5221000002</v>
      </c>
      <c r="D36" t="s">
        <v>263</v>
      </c>
      <c r="P36">
        <v>779</v>
      </c>
      <c r="Q36" t="s">
        <v>71</v>
      </c>
      <c r="R36">
        <v>780</v>
      </c>
      <c r="S36">
        <v>1023</v>
      </c>
      <c r="T36">
        <v>336567.728</v>
      </c>
      <c r="U36">
        <v>3063630.5221000002</v>
      </c>
      <c r="V36" t="s">
        <v>263</v>
      </c>
    </row>
    <row r="37" spans="1:22" x14ac:dyDescent="0.25">
      <c r="A37">
        <v>1024</v>
      </c>
      <c r="B37">
        <v>336568.02230000001</v>
      </c>
      <c r="C37">
        <v>3063652.4172999999</v>
      </c>
      <c r="D37" t="s">
        <v>263</v>
      </c>
      <c r="P37">
        <v>780</v>
      </c>
      <c r="Q37" t="s">
        <v>71</v>
      </c>
      <c r="R37">
        <v>781</v>
      </c>
      <c r="S37">
        <v>1024</v>
      </c>
      <c r="T37">
        <v>336568.02230000001</v>
      </c>
      <c r="U37">
        <v>3063652.4172999999</v>
      </c>
      <c r="V37" t="s">
        <v>263</v>
      </c>
    </row>
    <row r="38" spans="1:22" x14ac:dyDescent="0.25">
      <c r="A38">
        <v>1025</v>
      </c>
      <c r="B38">
        <v>336572.58020000003</v>
      </c>
      <c r="C38">
        <v>3063673.0386000001</v>
      </c>
      <c r="D38" t="s">
        <v>263</v>
      </c>
      <c r="P38">
        <v>781</v>
      </c>
      <c r="Q38" t="s">
        <v>71</v>
      </c>
      <c r="R38">
        <v>782</v>
      </c>
      <c r="S38">
        <v>1025</v>
      </c>
      <c r="T38">
        <v>336572.58020000003</v>
      </c>
      <c r="U38">
        <v>3063673.0386000001</v>
      </c>
      <c r="V38" t="s">
        <v>263</v>
      </c>
    </row>
    <row r="39" spans="1:22" x14ac:dyDescent="0.25">
      <c r="A39">
        <v>1026</v>
      </c>
      <c r="B39">
        <v>336588.6814</v>
      </c>
      <c r="C39">
        <v>3063688.0299</v>
      </c>
      <c r="D39" t="s">
        <v>263</v>
      </c>
      <c r="P39">
        <v>782</v>
      </c>
      <c r="Q39" t="s">
        <v>71</v>
      </c>
      <c r="R39">
        <v>783</v>
      </c>
      <c r="S39">
        <v>1026</v>
      </c>
      <c r="T39">
        <v>336588.6814</v>
      </c>
      <c r="U39">
        <v>3063688.0299</v>
      </c>
      <c r="V39" t="s">
        <v>263</v>
      </c>
    </row>
    <row r="40" spans="1:22" x14ac:dyDescent="0.25">
      <c r="A40">
        <v>1027</v>
      </c>
      <c r="B40">
        <v>336606.0135</v>
      </c>
      <c r="C40">
        <v>3063703.6129000001</v>
      </c>
      <c r="D40" t="s">
        <v>263</v>
      </c>
      <c r="P40">
        <v>783</v>
      </c>
      <c r="Q40" t="s">
        <v>71</v>
      </c>
      <c r="R40">
        <v>784</v>
      </c>
      <c r="S40">
        <v>1027</v>
      </c>
      <c r="T40">
        <v>336606.0135</v>
      </c>
      <c r="U40">
        <v>3063703.6129000001</v>
      </c>
      <c r="V40" t="s">
        <v>263</v>
      </c>
    </row>
    <row r="41" spans="1:22" x14ac:dyDescent="0.25">
      <c r="A41">
        <v>1028</v>
      </c>
      <c r="B41">
        <v>336620.28029999998</v>
      </c>
      <c r="C41">
        <v>3063718.6288000001</v>
      </c>
      <c r="D41" t="s">
        <v>263</v>
      </c>
      <c r="P41">
        <v>784</v>
      </c>
      <c r="Q41" t="s">
        <v>71</v>
      </c>
      <c r="R41">
        <v>785</v>
      </c>
      <c r="S41">
        <v>1028</v>
      </c>
      <c r="T41">
        <v>336620.28029999998</v>
      </c>
      <c r="U41">
        <v>3063718.6288000001</v>
      </c>
      <c r="V41" t="s">
        <v>263</v>
      </c>
    </row>
    <row r="42" spans="1:22" x14ac:dyDescent="0.25">
      <c r="A42">
        <v>1029</v>
      </c>
      <c r="B42">
        <v>336635.79440000001</v>
      </c>
      <c r="C42">
        <v>3063735.4528999999</v>
      </c>
      <c r="D42" t="s">
        <v>263</v>
      </c>
      <c r="P42">
        <v>785</v>
      </c>
      <c r="Q42" t="s">
        <v>71</v>
      </c>
      <c r="R42">
        <v>786</v>
      </c>
      <c r="S42">
        <v>1029</v>
      </c>
      <c r="T42">
        <v>336635.79440000001</v>
      </c>
      <c r="U42">
        <v>3063735.4528999999</v>
      </c>
      <c r="V42" t="s">
        <v>263</v>
      </c>
    </row>
    <row r="43" spans="1:22" x14ac:dyDescent="0.25">
      <c r="A43">
        <v>1030</v>
      </c>
      <c r="B43">
        <v>336650.65620000003</v>
      </c>
      <c r="C43">
        <v>3063749.2442000001</v>
      </c>
      <c r="D43" t="s">
        <v>263</v>
      </c>
      <c r="P43">
        <v>786</v>
      </c>
      <c r="Q43" t="s">
        <v>71</v>
      </c>
      <c r="R43">
        <v>787</v>
      </c>
      <c r="S43">
        <v>1030</v>
      </c>
      <c r="T43">
        <v>336650.65620000003</v>
      </c>
      <c r="U43">
        <v>3063749.2442000001</v>
      </c>
      <c r="V43" t="s">
        <v>263</v>
      </c>
    </row>
    <row r="44" spans="1:22" x14ac:dyDescent="0.25">
      <c r="A44">
        <v>1031</v>
      </c>
      <c r="B44">
        <v>336664.31969999999</v>
      </c>
      <c r="C44">
        <v>3063764.8764999998</v>
      </c>
      <c r="D44" t="s">
        <v>263</v>
      </c>
      <c r="P44">
        <v>787</v>
      </c>
      <c r="Q44" t="s">
        <v>71</v>
      </c>
      <c r="R44">
        <v>788</v>
      </c>
      <c r="S44">
        <v>1031</v>
      </c>
      <c r="T44">
        <v>336664.31969999999</v>
      </c>
      <c r="U44">
        <v>3063764.8764999998</v>
      </c>
      <c r="V44" t="s">
        <v>263</v>
      </c>
    </row>
    <row r="45" spans="1:22" x14ac:dyDescent="0.25">
      <c r="A45">
        <v>1032</v>
      </c>
      <c r="B45">
        <v>336676.74400000001</v>
      </c>
      <c r="C45">
        <v>3063779.3089000001</v>
      </c>
      <c r="D45" t="s">
        <v>263</v>
      </c>
      <c r="P45">
        <v>788</v>
      </c>
      <c r="Q45" t="s">
        <v>71</v>
      </c>
      <c r="R45">
        <v>789</v>
      </c>
      <c r="S45">
        <v>1032</v>
      </c>
      <c r="T45">
        <v>336676.74400000001</v>
      </c>
      <c r="U45">
        <v>3063779.3089000001</v>
      </c>
      <c r="V45" t="s">
        <v>263</v>
      </c>
    </row>
    <row r="46" spans="1:22" x14ac:dyDescent="0.25">
      <c r="A46">
        <v>1033</v>
      </c>
      <c r="B46">
        <v>336725.05339999998</v>
      </c>
      <c r="C46">
        <v>3063779.6422000001</v>
      </c>
      <c r="D46" t="s">
        <v>263</v>
      </c>
      <c r="P46">
        <v>789</v>
      </c>
      <c r="Q46" t="s">
        <v>71</v>
      </c>
      <c r="R46">
        <v>790</v>
      </c>
      <c r="S46">
        <v>1033</v>
      </c>
      <c r="T46">
        <v>336725.05339999998</v>
      </c>
      <c r="U46">
        <v>3063779.6422000001</v>
      </c>
      <c r="V46" t="s">
        <v>263</v>
      </c>
    </row>
    <row r="47" spans="1:22" x14ac:dyDescent="0.25">
      <c r="A47">
        <v>1034</v>
      </c>
      <c r="B47">
        <v>336747.92540000001</v>
      </c>
      <c r="C47">
        <v>3063761.2656999999</v>
      </c>
      <c r="D47" t="s">
        <v>263</v>
      </c>
      <c r="P47">
        <v>790</v>
      </c>
      <c r="Q47" t="s">
        <v>71</v>
      </c>
      <c r="R47">
        <v>791</v>
      </c>
      <c r="S47">
        <v>1034</v>
      </c>
      <c r="T47">
        <v>336747.92540000001</v>
      </c>
      <c r="U47">
        <v>3063761.2656999999</v>
      </c>
      <c r="V47" t="s">
        <v>263</v>
      </c>
    </row>
    <row r="48" spans="1:22" x14ac:dyDescent="0.25">
      <c r="A48">
        <v>1035</v>
      </c>
      <c r="B48">
        <v>336772.3934</v>
      </c>
      <c r="C48">
        <v>3063738.7610999998</v>
      </c>
      <c r="D48" t="s">
        <v>263</v>
      </c>
      <c r="P48">
        <v>791</v>
      </c>
      <c r="Q48" t="s">
        <v>71</v>
      </c>
      <c r="R48">
        <v>792</v>
      </c>
      <c r="S48">
        <v>1035</v>
      </c>
      <c r="T48">
        <v>336772.3934</v>
      </c>
      <c r="U48">
        <v>3063738.7610999998</v>
      </c>
      <c r="V48" t="s">
        <v>263</v>
      </c>
    </row>
    <row r="49" spans="1:22" x14ac:dyDescent="0.25">
      <c r="A49">
        <v>1036</v>
      </c>
      <c r="B49">
        <v>336792.77789999999</v>
      </c>
      <c r="C49">
        <v>3063719.5967000001</v>
      </c>
      <c r="D49" t="s">
        <v>263</v>
      </c>
      <c r="P49">
        <v>792</v>
      </c>
      <c r="Q49" t="s">
        <v>71</v>
      </c>
      <c r="R49">
        <v>793</v>
      </c>
      <c r="S49">
        <v>1036</v>
      </c>
      <c r="T49">
        <v>336792.77789999999</v>
      </c>
      <c r="U49">
        <v>3063719.5967000001</v>
      </c>
      <c r="V49" t="s">
        <v>263</v>
      </c>
    </row>
    <row r="50" spans="1:22" x14ac:dyDescent="0.25">
      <c r="A50">
        <v>1037</v>
      </c>
      <c r="B50">
        <v>336818.56650000002</v>
      </c>
      <c r="C50">
        <v>3063672.4342999998</v>
      </c>
      <c r="D50" t="s">
        <v>263</v>
      </c>
      <c r="P50">
        <v>793</v>
      </c>
      <c r="Q50" t="s">
        <v>71</v>
      </c>
      <c r="R50">
        <v>794</v>
      </c>
      <c r="S50">
        <v>1037</v>
      </c>
      <c r="T50">
        <v>336818.56650000002</v>
      </c>
      <c r="U50">
        <v>3063672.4342999998</v>
      </c>
      <c r="V50" t="s">
        <v>263</v>
      </c>
    </row>
    <row r="51" spans="1:22" x14ac:dyDescent="0.25">
      <c r="A51">
        <v>1038</v>
      </c>
      <c r="B51">
        <v>336824.17979999998</v>
      </c>
      <c r="C51">
        <v>3063660.0389</v>
      </c>
      <c r="D51" t="s">
        <v>263</v>
      </c>
      <c r="P51">
        <v>794</v>
      </c>
      <c r="Q51" t="s">
        <v>71</v>
      </c>
      <c r="R51">
        <v>795</v>
      </c>
      <c r="S51">
        <v>1038</v>
      </c>
      <c r="T51">
        <v>336824.17979999998</v>
      </c>
      <c r="U51">
        <v>3063660.0389</v>
      </c>
      <c r="V51" t="s">
        <v>263</v>
      </c>
    </row>
    <row r="52" spans="1:22" x14ac:dyDescent="0.25">
      <c r="A52">
        <v>1039</v>
      </c>
      <c r="B52">
        <v>336841.9227</v>
      </c>
      <c r="C52">
        <v>3063628.5898000002</v>
      </c>
      <c r="D52" t="s">
        <v>263</v>
      </c>
      <c r="P52">
        <v>795</v>
      </c>
      <c r="Q52" t="s">
        <v>71</v>
      </c>
      <c r="R52">
        <v>796</v>
      </c>
      <c r="S52">
        <v>1039</v>
      </c>
      <c r="T52">
        <v>336841.9227</v>
      </c>
      <c r="U52">
        <v>3063628.5898000002</v>
      </c>
      <c r="V52" t="s">
        <v>263</v>
      </c>
    </row>
    <row r="53" spans="1:22" x14ac:dyDescent="0.25">
      <c r="A53">
        <v>1040</v>
      </c>
      <c r="B53">
        <v>336815.27419999999</v>
      </c>
      <c r="C53">
        <v>3063611.6993999998</v>
      </c>
      <c r="D53" t="s">
        <v>263</v>
      </c>
      <c r="P53">
        <v>796</v>
      </c>
      <c r="Q53" t="s">
        <v>71</v>
      </c>
      <c r="R53">
        <v>797</v>
      </c>
      <c r="S53">
        <v>1040</v>
      </c>
      <c r="T53">
        <v>336815.27419999999</v>
      </c>
      <c r="U53">
        <v>3063611.6993999998</v>
      </c>
      <c r="V53" t="s">
        <v>263</v>
      </c>
    </row>
    <row r="54" spans="1:22" x14ac:dyDescent="0.25">
      <c r="A54">
        <v>1041</v>
      </c>
      <c r="B54">
        <v>336796.98009999999</v>
      </c>
      <c r="C54">
        <v>3063602.0888</v>
      </c>
      <c r="D54" t="s">
        <v>263</v>
      </c>
      <c r="P54">
        <v>797</v>
      </c>
      <c r="Q54" t="s">
        <v>71</v>
      </c>
      <c r="R54">
        <v>798</v>
      </c>
      <c r="S54">
        <v>1041</v>
      </c>
      <c r="T54">
        <v>336796.98009999999</v>
      </c>
      <c r="U54">
        <v>3063602.0888</v>
      </c>
      <c r="V54" t="s">
        <v>263</v>
      </c>
    </row>
    <row r="55" spans="1:22" x14ac:dyDescent="0.25">
      <c r="A55">
        <v>1042</v>
      </c>
      <c r="B55">
        <v>336786.77600000001</v>
      </c>
      <c r="C55">
        <v>3063580.0495000002</v>
      </c>
      <c r="D55" t="s">
        <v>263</v>
      </c>
      <c r="P55">
        <v>798</v>
      </c>
      <c r="Q55" t="s">
        <v>71</v>
      </c>
      <c r="R55">
        <v>799</v>
      </c>
      <c r="S55">
        <v>1042</v>
      </c>
      <c r="T55">
        <v>336786.77600000001</v>
      </c>
      <c r="U55">
        <v>3063580.0495000002</v>
      </c>
      <c r="V55" t="s">
        <v>263</v>
      </c>
    </row>
    <row r="56" spans="1:22" x14ac:dyDescent="0.25">
      <c r="A56">
        <v>1043</v>
      </c>
      <c r="B56">
        <v>336775.6471</v>
      </c>
      <c r="C56">
        <v>3063550.6305</v>
      </c>
      <c r="D56" t="s">
        <v>263</v>
      </c>
      <c r="P56">
        <v>799</v>
      </c>
      <c r="Q56" t="s">
        <v>71</v>
      </c>
      <c r="R56">
        <v>800</v>
      </c>
      <c r="S56">
        <v>1043</v>
      </c>
      <c r="T56">
        <v>336775.6471</v>
      </c>
      <c r="U56">
        <v>3063550.6305</v>
      </c>
      <c r="V56" t="s">
        <v>263</v>
      </c>
    </row>
    <row r="57" spans="1:22" x14ac:dyDescent="0.25">
      <c r="A57">
        <v>1044</v>
      </c>
      <c r="B57">
        <v>336815.15169999999</v>
      </c>
      <c r="C57">
        <v>3063541.0654000002</v>
      </c>
      <c r="D57" t="s">
        <v>263</v>
      </c>
      <c r="P57">
        <v>800</v>
      </c>
      <c r="Q57" t="s">
        <v>71</v>
      </c>
      <c r="R57">
        <v>801</v>
      </c>
      <c r="S57">
        <v>1044</v>
      </c>
      <c r="T57">
        <v>336815.15169999999</v>
      </c>
      <c r="U57">
        <v>3063541.0654000002</v>
      </c>
      <c r="V57" t="s">
        <v>263</v>
      </c>
    </row>
    <row r="58" spans="1:22" x14ac:dyDescent="0.25">
      <c r="A58">
        <v>1045</v>
      </c>
      <c r="B58">
        <v>336836.30719999998</v>
      </c>
      <c r="C58">
        <v>3063535.3308999999</v>
      </c>
      <c r="D58" t="s">
        <v>263</v>
      </c>
      <c r="P58">
        <v>801</v>
      </c>
      <c r="Q58" t="s">
        <v>71</v>
      </c>
      <c r="R58">
        <v>802</v>
      </c>
      <c r="S58">
        <v>1045</v>
      </c>
      <c r="T58">
        <v>336836.30719999998</v>
      </c>
      <c r="U58">
        <v>3063535.3308999999</v>
      </c>
      <c r="V58" t="s">
        <v>263</v>
      </c>
    </row>
    <row r="59" spans="1:22" x14ac:dyDescent="0.25">
      <c r="A59">
        <v>1046</v>
      </c>
      <c r="B59">
        <v>336942.66960000002</v>
      </c>
      <c r="C59">
        <v>3063506.5005000001</v>
      </c>
      <c r="D59" t="s">
        <v>263</v>
      </c>
      <c r="P59">
        <v>802</v>
      </c>
      <c r="Q59" t="s">
        <v>71</v>
      </c>
      <c r="R59">
        <v>803</v>
      </c>
      <c r="S59">
        <v>1046</v>
      </c>
      <c r="T59">
        <v>336942.66960000002</v>
      </c>
      <c r="U59">
        <v>3063506.5005000001</v>
      </c>
      <c r="V59" t="s">
        <v>263</v>
      </c>
    </row>
    <row r="60" spans="1:22" x14ac:dyDescent="0.25">
      <c r="A60">
        <v>1047</v>
      </c>
      <c r="B60">
        <v>336991.84149999998</v>
      </c>
      <c r="C60">
        <v>3063494.3421999998</v>
      </c>
      <c r="D60" t="s">
        <v>263</v>
      </c>
      <c r="P60">
        <v>803</v>
      </c>
      <c r="Q60" t="s">
        <v>71</v>
      </c>
      <c r="R60">
        <v>804</v>
      </c>
      <c r="S60">
        <v>1047</v>
      </c>
      <c r="T60">
        <v>336991.84149999998</v>
      </c>
      <c r="U60">
        <v>3063494.3421999998</v>
      </c>
      <c r="V60" t="s">
        <v>263</v>
      </c>
    </row>
    <row r="61" spans="1:22" x14ac:dyDescent="0.25">
      <c r="A61">
        <v>1048</v>
      </c>
      <c r="B61">
        <v>337039.67879999999</v>
      </c>
      <c r="C61">
        <v>3063490.4155000001</v>
      </c>
      <c r="D61" t="s">
        <v>263</v>
      </c>
      <c r="P61">
        <v>804</v>
      </c>
      <c r="Q61" t="s">
        <v>71</v>
      </c>
      <c r="R61">
        <v>805</v>
      </c>
      <c r="S61">
        <v>1048</v>
      </c>
      <c r="T61">
        <v>337039.67879999999</v>
      </c>
      <c r="U61">
        <v>3063490.4155000001</v>
      </c>
      <c r="V61" t="s">
        <v>263</v>
      </c>
    </row>
    <row r="62" spans="1:22" x14ac:dyDescent="0.25">
      <c r="A62">
        <v>1049</v>
      </c>
      <c r="B62">
        <v>337086.83370000002</v>
      </c>
      <c r="C62">
        <v>3063497.1756000002</v>
      </c>
      <c r="D62" t="s">
        <v>263</v>
      </c>
      <c r="P62">
        <v>805</v>
      </c>
      <c r="Q62" t="s">
        <v>71</v>
      </c>
      <c r="R62">
        <v>806</v>
      </c>
      <c r="S62">
        <v>1049</v>
      </c>
      <c r="T62">
        <v>337086.83370000002</v>
      </c>
      <c r="U62">
        <v>3063497.1756000002</v>
      </c>
      <c r="V62" t="s">
        <v>263</v>
      </c>
    </row>
    <row r="63" spans="1:22" x14ac:dyDescent="0.25">
      <c r="A63">
        <v>1050</v>
      </c>
      <c r="B63">
        <v>337129.90490000002</v>
      </c>
      <c r="C63">
        <v>3063507.2760000001</v>
      </c>
      <c r="D63" t="s">
        <v>263</v>
      </c>
      <c r="P63">
        <v>806</v>
      </c>
      <c r="Q63" t="s">
        <v>71</v>
      </c>
      <c r="R63">
        <v>807</v>
      </c>
      <c r="S63">
        <v>1050</v>
      </c>
      <c r="T63">
        <v>337129.90490000002</v>
      </c>
      <c r="U63">
        <v>3063507.2760000001</v>
      </c>
      <c r="V63" t="s">
        <v>263</v>
      </c>
    </row>
    <row r="64" spans="1:22" x14ac:dyDescent="0.25">
      <c r="A64">
        <v>1051</v>
      </c>
      <c r="B64">
        <v>337169.48940000002</v>
      </c>
      <c r="C64">
        <v>3063519.0660000001</v>
      </c>
      <c r="D64" t="s">
        <v>263</v>
      </c>
      <c r="P64">
        <v>807</v>
      </c>
      <c r="Q64" t="s">
        <v>71</v>
      </c>
      <c r="R64">
        <v>808</v>
      </c>
      <c r="S64">
        <v>1051</v>
      </c>
      <c r="T64">
        <v>337169.48940000002</v>
      </c>
      <c r="U64">
        <v>3063519.0660000001</v>
      </c>
      <c r="V64" t="s">
        <v>263</v>
      </c>
    </row>
    <row r="65" spans="1:22" x14ac:dyDescent="0.25">
      <c r="A65">
        <v>1052</v>
      </c>
      <c r="B65">
        <v>337204.35989999998</v>
      </c>
      <c r="C65">
        <v>3063533.3832</v>
      </c>
      <c r="D65" t="s">
        <v>263</v>
      </c>
      <c r="P65">
        <v>808</v>
      </c>
      <c r="Q65" t="s">
        <v>71</v>
      </c>
      <c r="R65">
        <v>809</v>
      </c>
      <c r="S65">
        <v>1052</v>
      </c>
      <c r="T65">
        <v>337204.35989999998</v>
      </c>
      <c r="U65">
        <v>3063533.3832</v>
      </c>
      <c r="V65" t="s">
        <v>263</v>
      </c>
    </row>
    <row r="66" spans="1:22" x14ac:dyDescent="0.25">
      <c r="A66">
        <v>1053</v>
      </c>
      <c r="B66">
        <v>337235.15769999998</v>
      </c>
      <c r="C66">
        <v>3063551.8618000001</v>
      </c>
      <c r="D66" t="s">
        <v>263</v>
      </c>
      <c r="P66">
        <v>809</v>
      </c>
      <c r="Q66" t="s">
        <v>71</v>
      </c>
      <c r="R66">
        <v>810</v>
      </c>
      <c r="S66">
        <v>1053</v>
      </c>
      <c r="T66">
        <v>337235.15769999998</v>
      </c>
      <c r="U66">
        <v>3063551.8618000001</v>
      </c>
      <c r="V66" t="s">
        <v>263</v>
      </c>
    </row>
    <row r="67" spans="1:22" x14ac:dyDescent="0.25">
      <c r="A67">
        <v>1054</v>
      </c>
      <c r="B67">
        <v>337260.2096</v>
      </c>
      <c r="C67">
        <v>3063572.8813</v>
      </c>
      <c r="D67" t="s">
        <v>263</v>
      </c>
      <c r="P67">
        <v>810</v>
      </c>
      <c r="Q67" t="s">
        <v>71</v>
      </c>
      <c r="R67">
        <v>811</v>
      </c>
      <c r="S67">
        <v>1054</v>
      </c>
      <c r="T67">
        <v>337260.2096</v>
      </c>
      <c r="U67">
        <v>3063572.8813</v>
      </c>
      <c r="V67" t="s">
        <v>263</v>
      </c>
    </row>
    <row r="68" spans="1:22" x14ac:dyDescent="0.25">
      <c r="A68">
        <v>1055</v>
      </c>
      <c r="B68">
        <v>337283.58840000001</v>
      </c>
      <c r="C68">
        <v>3063592.2806000002</v>
      </c>
      <c r="D68" t="s">
        <v>263</v>
      </c>
      <c r="P68">
        <v>811</v>
      </c>
      <c r="Q68" t="s">
        <v>71</v>
      </c>
      <c r="R68">
        <v>812</v>
      </c>
      <c r="S68">
        <v>1055</v>
      </c>
      <c r="T68">
        <v>337283.58840000001</v>
      </c>
      <c r="U68">
        <v>3063592.2806000002</v>
      </c>
      <c r="V68" t="s">
        <v>263</v>
      </c>
    </row>
    <row r="69" spans="1:22" x14ac:dyDescent="0.25">
      <c r="A69">
        <v>1056</v>
      </c>
      <c r="B69">
        <v>337309.56459999998</v>
      </c>
      <c r="C69">
        <v>3063620.6798</v>
      </c>
      <c r="D69" t="s">
        <v>263</v>
      </c>
      <c r="P69">
        <v>812</v>
      </c>
      <c r="Q69" t="s">
        <v>71</v>
      </c>
      <c r="R69">
        <v>813</v>
      </c>
      <c r="S69">
        <v>1056</v>
      </c>
      <c r="T69">
        <v>337309.56459999998</v>
      </c>
      <c r="U69">
        <v>3063620.6798</v>
      </c>
      <c r="V69" t="s">
        <v>263</v>
      </c>
    </row>
    <row r="70" spans="1:22" x14ac:dyDescent="0.25">
      <c r="A70">
        <v>1057</v>
      </c>
      <c r="B70">
        <v>337332.98440000002</v>
      </c>
      <c r="C70">
        <v>3063643.1586000002</v>
      </c>
      <c r="D70" t="s">
        <v>263</v>
      </c>
      <c r="P70">
        <v>813</v>
      </c>
      <c r="Q70" t="s">
        <v>71</v>
      </c>
      <c r="R70">
        <v>814</v>
      </c>
      <c r="S70">
        <v>1057</v>
      </c>
      <c r="T70">
        <v>337332.98440000002</v>
      </c>
      <c r="U70">
        <v>3063643.1586000002</v>
      </c>
      <c r="V70" t="s">
        <v>263</v>
      </c>
    </row>
    <row r="71" spans="1:22" x14ac:dyDescent="0.25">
      <c r="A71">
        <v>1058</v>
      </c>
      <c r="B71">
        <v>337354.93160000001</v>
      </c>
      <c r="C71">
        <v>3063679.0036999998</v>
      </c>
      <c r="D71" t="s">
        <v>263</v>
      </c>
      <c r="P71">
        <v>814</v>
      </c>
      <c r="Q71" t="s">
        <v>71</v>
      </c>
      <c r="R71">
        <v>815</v>
      </c>
      <c r="S71">
        <v>1058</v>
      </c>
      <c r="T71">
        <v>337354.93160000001</v>
      </c>
      <c r="U71">
        <v>3063679.0036999998</v>
      </c>
      <c r="V71" t="s">
        <v>263</v>
      </c>
    </row>
    <row r="72" spans="1:22" x14ac:dyDescent="0.25">
      <c r="A72">
        <v>1059</v>
      </c>
      <c r="B72">
        <v>337372.6961</v>
      </c>
      <c r="C72">
        <v>3063710.7980999998</v>
      </c>
      <c r="D72" t="s">
        <v>263</v>
      </c>
      <c r="P72">
        <v>815</v>
      </c>
      <c r="Q72" t="s">
        <v>71</v>
      </c>
      <c r="R72">
        <v>816</v>
      </c>
      <c r="S72">
        <v>1059</v>
      </c>
      <c r="T72">
        <v>337372.6961</v>
      </c>
      <c r="U72">
        <v>3063710.7980999998</v>
      </c>
      <c r="V72" t="s">
        <v>263</v>
      </c>
    </row>
    <row r="73" spans="1:22" x14ac:dyDescent="0.25">
      <c r="A73">
        <v>1060</v>
      </c>
      <c r="B73">
        <v>337400.68530000001</v>
      </c>
      <c r="C73">
        <v>3063766.2741</v>
      </c>
      <c r="D73" t="s">
        <v>263</v>
      </c>
      <c r="P73">
        <v>816</v>
      </c>
      <c r="Q73" t="s">
        <v>71</v>
      </c>
      <c r="R73">
        <v>817</v>
      </c>
      <c r="S73">
        <v>1060</v>
      </c>
      <c r="T73">
        <v>337400.68530000001</v>
      </c>
      <c r="U73">
        <v>3063766.2741</v>
      </c>
      <c r="V73" t="s">
        <v>263</v>
      </c>
    </row>
    <row r="74" spans="1:22" x14ac:dyDescent="0.25">
      <c r="A74">
        <v>1061</v>
      </c>
      <c r="B74">
        <v>337421.8615</v>
      </c>
      <c r="C74">
        <v>3063806.2359000002</v>
      </c>
      <c r="D74" t="s">
        <v>263</v>
      </c>
      <c r="P74">
        <v>817</v>
      </c>
      <c r="Q74" t="s">
        <v>71</v>
      </c>
      <c r="R74">
        <v>818</v>
      </c>
      <c r="S74">
        <v>1061</v>
      </c>
      <c r="T74">
        <v>337421.8615</v>
      </c>
      <c r="U74">
        <v>3063806.2359000002</v>
      </c>
      <c r="V74" t="s">
        <v>263</v>
      </c>
    </row>
    <row r="75" spans="1:22" x14ac:dyDescent="0.25">
      <c r="A75">
        <v>1062</v>
      </c>
      <c r="B75">
        <v>337448.14439999999</v>
      </c>
      <c r="C75">
        <v>3063857.6279000002</v>
      </c>
      <c r="D75" t="s">
        <v>263</v>
      </c>
      <c r="P75">
        <v>818</v>
      </c>
      <c r="Q75" t="s">
        <v>71</v>
      </c>
      <c r="R75">
        <v>819</v>
      </c>
      <c r="S75">
        <v>1062</v>
      </c>
      <c r="T75">
        <v>337448.14439999999</v>
      </c>
      <c r="U75">
        <v>3063857.6279000002</v>
      </c>
      <c r="V75" t="s">
        <v>263</v>
      </c>
    </row>
    <row r="76" spans="1:22" x14ac:dyDescent="0.25">
      <c r="A76">
        <v>1063</v>
      </c>
      <c r="B76">
        <v>337468.228</v>
      </c>
      <c r="C76">
        <v>3063893.0868000002</v>
      </c>
      <c r="D76" t="s">
        <v>263</v>
      </c>
      <c r="P76">
        <v>819</v>
      </c>
      <c r="Q76" t="s">
        <v>71</v>
      </c>
      <c r="R76">
        <v>820</v>
      </c>
      <c r="S76">
        <v>1063</v>
      </c>
      <c r="T76">
        <v>337468.228</v>
      </c>
      <c r="U76">
        <v>3063893.0868000002</v>
      </c>
      <c r="V76" t="s">
        <v>263</v>
      </c>
    </row>
    <row r="77" spans="1:22" x14ac:dyDescent="0.25">
      <c r="A77">
        <v>1064</v>
      </c>
      <c r="B77">
        <v>337491.9572</v>
      </c>
      <c r="C77">
        <v>3063938.7634000001</v>
      </c>
      <c r="D77" t="s">
        <v>263</v>
      </c>
      <c r="P77">
        <v>820</v>
      </c>
      <c r="Q77" t="s">
        <v>71</v>
      </c>
      <c r="R77">
        <v>821</v>
      </c>
      <c r="S77">
        <v>1064</v>
      </c>
      <c r="T77">
        <v>337491.9572</v>
      </c>
      <c r="U77">
        <v>3063938.7634000001</v>
      </c>
      <c r="V77" t="s">
        <v>263</v>
      </c>
    </row>
    <row r="78" spans="1:22" x14ac:dyDescent="0.25">
      <c r="A78">
        <v>1065</v>
      </c>
      <c r="B78">
        <v>337513.98019999999</v>
      </c>
      <c r="C78">
        <v>3063980.3560000001</v>
      </c>
      <c r="D78" t="s">
        <v>263</v>
      </c>
      <c r="P78">
        <v>821</v>
      </c>
      <c r="Q78" t="s">
        <v>71</v>
      </c>
      <c r="R78">
        <v>822</v>
      </c>
      <c r="S78">
        <v>1065</v>
      </c>
      <c r="T78">
        <v>337513.98019999999</v>
      </c>
      <c r="U78">
        <v>3063980.3560000001</v>
      </c>
      <c r="V78" t="s">
        <v>263</v>
      </c>
    </row>
    <row r="79" spans="1:22" x14ac:dyDescent="0.25">
      <c r="A79">
        <v>1066</v>
      </c>
      <c r="B79">
        <v>337521.0307</v>
      </c>
      <c r="C79">
        <v>3063995.3705000002</v>
      </c>
      <c r="D79" t="s">
        <v>263</v>
      </c>
      <c r="P79">
        <v>822</v>
      </c>
      <c r="Q79" t="s">
        <v>71</v>
      </c>
      <c r="R79">
        <v>823</v>
      </c>
      <c r="S79">
        <v>1066</v>
      </c>
      <c r="T79">
        <v>337521.0307</v>
      </c>
      <c r="U79">
        <v>3063995.3705000002</v>
      </c>
      <c r="V79" t="s">
        <v>263</v>
      </c>
    </row>
    <row r="80" spans="1:22" x14ac:dyDescent="0.25">
      <c r="A80">
        <v>1067</v>
      </c>
      <c r="B80">
        <v>337533.52669999999</v>
      </c>
      <c r="C80">
        <v>3064021.9816999999</v>
      </c>
      <c r="D80" t="s">
        <v>263</v>
      </c>
      <c r="P80">
        <v>823</v>
      </c>
      <c r="Q80" t="s">
        <v>71</v>
      </c>
      <c r="R80">
        <v>824</v>
      </c>
      <c r="S80">
        <v>1067</v>
      </c>
      <c r="T80">
        <v>337533.52669999999</v>
      </c>
      <c r="U80">
        <v>3064021.9816999999</v>
      </c>
      <c r="V80" t="s">
        <v>263</v>
      </c>
    </row>
    <row r="81" spans="1:22" x14ac:dyDescent="0.25">
      <c r="A81">
        <v>1068</v>
      </c>
      <c r="B81">
        <v>337555.56040000002</v>
      </c>
      <c r="C81">
        <v>3064064.3953</v>
      </c>
      <c r="D81" t="s">
        <v>263</v>
      </c>
      <c r="P81">
        <v>824</v>
      </c>
      <c r="Q81" t="s">
        <v>71</v>
      </c>
      <c r="R81">
        <v>825</v>
      </c>
      <c r="S81">
        <v>1068</v>
      </c>
      <c r="T81">
        <v>337555.56040000002</v>
      </c>
      <c r="U81">
        <v>3064064.3953</v>
      </c>
      <c r="V81" t="s">
        <v>263</v>
      </c>
    </row>
    <row r="82" spans="1:22" x14ac:dyDescent="0.25">
      <c r="A82">
        <v>1069</v>
      </c>
      <c r="B82">
        <v>337567.65990000003</v>
      </c>
      <c r="C82">
        <v>3064088.8662</v>
      </c>
      <c r="D82" t="s">
        <v>263</v>
      </c>
      <c r="P82">
        <v>825</v>
      </c>
      <c r="Q82" t="s">
        <v>71</v>
      </c>
      <c r="R82">
        <v>826</v>
      </c>
      <c r="S82">
        <v>1069</v>
      </c>
      <c r="T82">
        <v>337567.65990000003</v>
      </c>
      <c r="U82">
        <v>3064088.8662</v>
      </c>
      <c r="V82" t="s">
        <v>263</v>
      </c>
    </row>
    <row r="83" spans="1:22" x14ac:dyDescent="0.25">
      <c r="A83">
        <v>1070</v>
      </c>
      <c r="B83">
        <v>337545.76299999998</v>
      </c>
      <c r="C83">
        <v>3064103.5383000001</v>
      </c>
      <c r="D83" t="s">
        <v>263</v>
      </c>
      <c r="P83">
        <v>826</v>
      </c>
      <c r="Q83" t="s">
        <v>71</v>
      </c>
      <c r="R83">
        <v>827</v>
      </c>
      <c r="S83">
        <v>1070</v>
      </c>
      <c r="T83">
        <v>337545.76299999998</v>
      </c>
      <c r="U83">
        <v>3064103.5383000001</v>
      </c>
      <c r="V83" t="s">
        <v>263</v>
      </c>
    </row>
    <row r="84" spans="1:22" x14ac:dyDescent="0.25">
      <c r="A84">
        <v>1071</v>
      </c>
      <c r="B84">
        <v>337532.13329999999</v>
      </c>
      <c r="C84">
        <v>3064105.2294000001</v>
      </c>
      <c r="D84" t="s">
        <v>263</v>
      </c>
      <c r="P84">
        <v>827</v>
      </c>
      <c r="Q84" t="s">
        <v>71</v>
      </c>
      <c r="R84">
        <v>828</v>
      </c>
      <c r="S84">
        <v>1071</v>
      </c>
      <c r="T84">
        <v>337532.13329999999</v>
      </c>
      <c r="U84">
        <v>3064105.2294000001</v>
      </c>
      <c r="V84" t="s">
        <v>263</v>
      </c>
    </row>
    <row r="85" spans="1:22" x14ac:dyDescent="0.25">
      <c r="A85">
        <v>1072</v>
      </c>
      <c r="B85">
        <v>337516.08899999998</v>
      </c>
      <c r="C85">
        <v>3064107.2201999999</v>
      </c>
      <c r="D85" t="s">
        <v>263</v>
      </c>
      <c r="P85">
        <v>828</v>
      </c>
      <c r="Q85" t="s">
        <v>71</v>
      </c>
      <c r="R85">
        <v>829</v>
      </c>
      <c r="S85">
        <v>1072</v>
      </c>
      <c r="T85">
        <v>337516.08899999998</v>
      </c>
      <c r="U85">
        <v>3064107.2201999999</v>
      </c>
      <c r="V85" t="s">
        <v>263</v>
      </c>
    </row>
    <row r="86" spans="1:22" x14ac:dyDescent="0.25">
      <c r="A86">
        <v>1073</v>
      </c>
      <c r="B86">
        <v>337482.34240000002</v>
      </c>
      <c r="C86">
        <v>3064115.0630999999</v>
      </c>
      <c r="D86" t="s">
        <v>263</v>
      </c>
      <c r="P86">
        <v>829</v>
      </c>
      <c r="Q86" t="s">
        <v>71</v>
      </c>
      <c r="R86">
        <v>830</v>
      </c>
      <c r="S86">
        <v>1073</v>
      </c>
      <c r="T86">
        <v>337482.34240000002</v>
      </c>
      <c r="U86">
        <v>3064115.0630999999</v>
      </c>
      <c r="V86" t="s">
        <v>263</v>
      </c>
    </row>
    <row r="87" spans="1:22" x14ac:dyDescent="0.25">
      <c r="A87">
        <v>1074</v>
      </c>
      <c r="B87">
        <v>337456.94959999999</v>
      </c>
      <c r="C87">
        <v>3064130.1861999999</v>
      </c>
      <c r="D87" t="s">
        <v>263</v>
      </c>
      <c r="P87">
        <v>830</v>
      </c>
      <c r="Q87" t="s">
        <v>71</v>
      </c>
      <c r="R87">
        <v>831</v>
      </c>
      <c r="S87">
        <v>1074</v>
      </c>
      <c r="T87">
        <v>337456.94959999999</v>
      </c>
      <c r="U87">
        <v>3064130.1861999999</v>
      </c>
      <c r="V87" t="s">
        <v>263</v>
      </c>
    </row>
    <row r="88" spans="1:22" x14ac:dyDescent="0.25">
      <c r="A88">
        <v>1075</v>
      </c>
      <c r="B88">
        <v>337441.49589999998</v>
      </c>
      <c r="C88">
        <v>3064147.6401999998</v>
      </c>
      <c r="D88" t="s">
        <v>263</v>
      </c>
      <c r="P88">
        <v>831</v>
      </c>
      <c r="Q88" t="s">
        <v>71</v>
      </c>
      <c r="R88">
        <v>832</v>
      </c>
      <c r="S88">
        <v>1075</v>
      </c>
      <c r="T88">
        <v>337441.49589999998</v>
      </c>
      <c r="U88">
        <v>3064147.6401999998</v>
      </c>
      <c r="V88" t="s">
        <v>263</v>
      </c>
    </row>
    <row r="89" spans="1:22" x14ac:dyDescent="0.25">
      <c r="A89">
        <v>1076</v>
      </c>
      <c r="B89">
        <v>337421.9915</v>
      </c>
      <c r="C89">
        <v>3064170.8975999998</v>
      </c>
      <c r="D89" t="s">
        <v>263</v>
      </c>
      <c r="P89">
        <v>832</v>
      </c>
      <c r="Q89" t="s">
        <v>71</v>
      </c>
      <c r="R89">
        <v>833</v>
      </c>
      <c r="S89">
        <v>1076</v>
      </c>
      <c r="T89">
        <v>337421.9915</v>
      </c>
      <c r="U89">
        <v>3064170.8975999998</v>
      </c>
      <c r="V89" t="s">
        <v>263</v>
      </c>
    </row>
    <row r="90" spans="1:22" x14ac:dyDescent="0.25">
      <c r="A90">
        <v>1077</v>
      </c>
      <c r="B90">
        <v>337415.49739999999</v>
      </c>
      <c r="C90">
        <v>3064179.1973999999</v>
      </c>
      <c r="D90" t="s">
        <v>263</v>
      </c>
      <c r="P90">
        <v>833</v>
      </c>
      <c r="Q90" t="s">
        <v>71</v>
      </c>
      <c r="R90">
        <v>834</v>
      </c>
      <c r="S90">
        <v>1077</v>
      </c>
      <c r="T90">
        <v>337415.49739999999</v>
      </c>
      <c r="U90">
        <v>3064179.1973999999</v>
      </c>
      <c r="V90" t="s">
        <v>263</v>
      </c>
    </row>
    <row r="91" spans="1:22" x14ac:dyDescent="0.25">
      <c r="A91">
        <v>1078</v>
      </c>
      <c r="B91">
        <v>336700.81359999999</v>
      </c>
      <c r="C91">
        <v>3063795.7138999999</v>
      </c>
      <c r="D91" t="s">
        <v>263</v>
      </c>
      <c r="P91">
        <v>834</v>
      </c>
      <c r="Q91" t="s">
        <v>71</v>
      </c>
      <c r="R91">
        <v>835</v>
      </c>
      <c r="S91">
        <v>1078</v>
      </c>
      <c r="T91">
        <v>336700.81359999999</v>
      </c>
      <c r="U91">
        <v>3063795.7138999999</v>
      </c>
      <c r="V91" t="s">
        <v>263</v>
      </c>
    </row>
    <row r="92" spans="1:22" x14ac:dyDescent="0.25">
      <c r="A92">
        <v>1079</v>
      </c>
      <c r="B92">
        <v>336721.12070000003</v>
      </c>
      <c r="C92">
        <v>3063805.1738999998</v>
      </c>
      <c r="D92" t="s">
        <v>263</v>
      </c>
      <c r="P92">
        <v>835</v>
      </c>
      <c r="Q92" t="s">
        <v>71</v>
      </c>
      <c r="R92">
        <v>836</v>
      </c>
      <c r="S92">
        <v>1079</v>
      </c>
      <c r="T92">
        <v>336721.12070000003</v>
      </c>
      <c r="U92">
        <v>3063805.1738999998</v>
      </c>
      <c r="V92" t="s">
        <v>263</v>
      </c>
    </row>
    <row r="93" spans="1:22" x14ac:dyDescent="0.25">
      <c r="A93">
        <v>1080</v>
      </c>
      <c r="B93">
        <v>336738.28090000001</v>
      </c>
      <c r="C93">
        <v>3063807.9849999999</v>
      </c>
      <c r="D93" t="s">
        <v>263</v>
      </c>
      <c r="P93">
        <v>836</v>
      </c>
      <c r="Q93" t="s">
        <v>71</v>
      </c>
      <c r="R93">
        <v>837</v>
      </c>
      <c r="S93">
        <v>1080</v>
      </c>
      <c r="T93">
        <v>336738.28090000001</v>
      </c>
      <c r="U93">
        <v>3063807.9849999999</v>
      </c>
      <c r="V93" t="s">
        <v>263</v>
      </c>
    </row>
    <row r="94" spans="1:22" x14ac:dyDescent="0.25">
      <c r="A94">
        <v>1081</v>
      </c>
      <c r="B94">
        <v>336757.4387</v>
      </c>
      <c r="C94">
        <v>3063822.9352000002</v>
      </c>
      <c r="D94" t="s">
        <v>263</v>
      </c>
      <c r="P94">
        <v>837</v>
      </c>
      <c r="Q94" t="s">
        <v>71</v>
      </c>
      <c r="R94">
        <v>838</v>
      </c>
      <c r="S94">
        <v>1081</v>
      </c>
      <c r="T94">
        <v>336757.4387</v>
      </c>
      <c r="U94">
        <v>3063822.9352000002</v>
      </c>
      <c r="V94" t="s">
        <v>263</v>
      </c>
    </row>
    <row r="95" spans="1:22" x14ac:dyDescent="0.25">
      <c r="A95">
        <v>1082</v>
      </c>
      <c r="B95">
        <v>336772.85450000002</v>
      </c>
      <c r="C95">
        <v>3063832.4610000001</v>
      </c>
      <c r="D95" t="s">
        <v>263</v>
      </c>
      <c r="P95">
        <v>838</v>
      </c>
      <c r="Q95" t="s">
        <v>71</v>
      </c>
      <c r="R95">
        <v>839</v>
      </c>
      <c r="S95">
        <v>1082</v>
      </c>
      <c r="T95">
        <v>336772.85450000002</v>
      </c>
      <c r="U95">
        <v>3063832.4610000001</v>
      </c>
      <c r="V95" t="s">
        <v>263</v>
      </c>
    </row>
    <row r="96" spans="1:22" x14ac:dyDescent="0.25">
      <c r="A96">
        <v>1083</v>
      </c>
      <c r="B96">
        <v>336785.24589999998</v>
      </c>
      <c r="C96">
        <v>3063844.4605999999</v>
      </c>
      <c r="D96" t="s">
        <v>263</v>
      </c>
      <c r="P96">
        <v>839</v>
      </c>
      <c r="Q96" t="s">
        <v>71</v>
      </c>
      <c r="R96">
        <v>840</v>
      </c>
      <c r="S96">
        <v>1083</v>
      </c>
      <c r="T96">
        <v>336785.24589999998</v>
      </c>
      <c r="U96">
        <v>3063844.4605999999</v>
      </c>
      <c r="V96" t="s">
        <v>263</v>
      </c>
    </row>
    <row r="97" spans="1:22" x14ac:dyDescent="0.25">
      <c r="A97">
        <v>1084</v>
      </c>
      <c r="B97">
        <v>336807.41159999999</v>
      </c>
      <c r="C97">
        <v>3063855.7206999999</v>
      </c>
      <c r="D97" t="s">
        <v>263</v>
      </c>
      <c r="P97">
        <v>840</v>
      </c>
      <c r="Q97" t="s">
        <v>71</v>
      </c>
      <c r="R97">
        <v>841</v>
      </c>
      <c r="S97">
        <v>1084</v>
      </c>
      <c r="T97">
        <v>336807.41159999999</v>
      </c>
      <c r="U97">
        <v>3063855.7206999999</v>
      </c>
      <c r="V97" t="s">
        <v>263</v>
      </c>
    </row>
    <row r="98" spans="1:22" x14ac:dyDescent="0.25">
      <c r="A98">
        <v>1085</v>
      </c>
      <c r="B98">
        <v>336825.83539999998</v>
      </c>
      <c r="C98">
        <v>3063861.5564000001</v>
      </c>
      <c r="D98" t="s">
        <v>263</v>
      </c>
      <c r="P98">
        <v>841</v>
      </c>
      <c r="Q98" t="s">
        <v>71</v>
      </c>
      <c r="R98">
        <v>842</v>
      </c>
      <c r="S98">
        <v>1085</v>
      </c>
      <c r="T98">
        <v>336825.83539999998</v>
      </c>
      <c r="U98">
        <v>3063861.5564000001</v>
      </c>
      <c r="V98" t="s">
        <v>263</v>
      </c>
    </row>
    <row r="99" spans="1:22" x14ac:dyDescent="0.25">
      <c r="A99">
        <v>1086</v>
      </c>
      <c r="B99">
        <v>336833.97950000002</v>
      </c>
      <c r="C99">
        <v>3063876.0462000002</v>
      </c>
      <c r="D99" t="s">
        <v>263</v>
      </c>
      <c r="P99">
        <v>842</v>
      </c>
      <c r="Q99" t="s">
        <v>71</v>
      </c>
      <c r="R99">
        <v>843</v>
      </c>
      <c r="S99">
        <v>1086</v>
      </c>
      <c r="T99">
        <v>336833.97950000002</v>
      </c>
      <c r="U99">
        <v>3063876.0462000002</v>
      </c>
      <c r="V99" t="s">
        <v>263</v>
      </c>
    </row>
    <row r="100" spans="1:22" x14ac:dyDescent="0.25">
      <c r="A100">
        <v>1087</v>
      </c>
      <c r="B100">
        <v>336839.21360000002</v>
      </c>
      <c r="C100">
        <v>3063901.5244999998</v>
      </c>
      <c r="D100" t="s">
        <v>263</v>
      </c>
      <c r="P100">
        <v>843</v>
      </c>
      <c r="Q100" t="s">
        <v>71</v>
      </c>
      <c r="R100">
        <v>844</v>
      </c>
      <c r="S100">
        <v>1087</v>
      </c>
      <c r="T100">
        <v>336839.21360000002</v>
      </c>
      <c r="U100">
        <v>3063901.5244999998</v>
      </c>
      <c r="V100" t="s">
        <v>263</v>
      </c>
    </row>
    <row r="101" spans="1:22" x14ac:dyDescent="0.25">
      <c r="A101">
        <v>1088</v>
      </c>
      <c r="B101">
        <v>336846.22269999998</v>
      </c>
      <c r="C101">
        <v>3063922.5687000002</v>
      </c>
      <c r="D101" t="s">
        <v>263</v>
      </c>
      <c r="P101">
        <v>844</v>
      </c>
      <c r="Q101" t="s">
        <v>71</v>
      </c>
      <c r="R101">
        <v>845</v>
      </c>
      <c r="S101">
        <v>1088</v>
      </c>
      <c r="T101">
        <v>336846.22269999998</v>
      </c>
      <c r="U101">
        <v>3063922.5687000002</v>
      </c>
      <c r="V101" t="s">
        <v>263</v>
      </c>
    </row>
    <row r="102" spans="1:22" x14ac:dyDescent="0.25">
      <c r="A102">
        <v>1089</v>
      </c>
      <c r="B102">
        <v>336840.91600000003</v>
      </c>
      <c r="C102">
        <v>3063937.2390000001</v>
      </c>
      <c r="D102" t="s">
        <v>263</v>
      </c>
      <c r="P102">
        <v>845</v>
      </c>
      <c r="Q102" t="s">
        <v>71</v>
      </c>
      <c r="R102">
        <v>846</v>
      </c>
      <c r="S102">
        <v>1089</v>
      </c>
      <c r="T102">
        <v>336840.91600000003</v>
      </c>
      <c r="U102">
        <v>3063937.2390000001</v>
      </c>
      <c r="V102" t="s">
        <v>263</v>
      </c>
    </row>
    <row r="103" spans="1:22" x14ac:dyDescent="0.25">
      <c r="A103">
        <v>1090</v>
      </c>
      <c r="B103">
        <v>336843.61469999998</v>
      </c>
      <c r="C103">
        <v>3063956.0599000002</v>
      </c>
      <c r="D103" t="s">
        <v>263</v>
      </c>
      <c r="P103">
        <v>846</v>
      </c>
      <c r="Q103" t="s">
        <v>71</v>
      </c>
      <c r="R103">
        <v>847</v>
      </c>
      <c r="S103">
        <v>1090</v>
      </c>
      <c r="T103">
        <v>336843.61469999998</v>
      </c>
      <c r="U103">
        <v>3063956.0599000002</v>
      </c>
      <c r="V103" t="s">
        <v>263</v>
      </c>
    </row>
    <row r="104" spans="1:22" x14ac:dyDescent="0.25">
      <c r="A104">
        <v>1091</v>
      </c>
      <c r="B104">
        <v>336852.40279999998</v>
      </c>
      <c r="C104">
        <v>3063972.9742000001</v>
      </c>
      <c r="D104" t="s">
        <v>263</v>
      </c>
      <c r="P104">
        <v>847</v>
      </c>
      <c r="Q104" t="s">
        <v>71</v>
      </c>
      <c r="R104">
        <v>848</v>
      </c>
      <c r="S104">
        <v>1091</v>
      </c>
      <c r="T104">
        <v>336852.40279999998</v>
      </c>
      <c r="U104">
        <v>3063972.9742000001</v>
      </c>
      <c r="V104" t="s">
        <v>263</v>
      </c>
    </row>
    <row r="105" spans="1:22" x14ac:dyDescent="0.25">
      <c r="A105">
        <v>1092</v>
      </c>
      <c r="B105">
        <v>336859.31599999999</v>
      </c>
      <c r="C105">
        <v>3063986.8720999998</v>
      </c>
      <c r="D105" t="s">
        <v>263</v>
      </c>
      <c r="P105">
        <v>848</v>
      </c>
      <c r="Q105" t="s">
        <v>71</v>
      </c>
      <c r="R105">
        <v>849</v>
      </c>
      <c r="S105">
        <v>1092</v>
      </c>
      <c r="T105">
        <v>336859.31599999999</v>
      </c>
      <c r="U105">
        <v>3063986.8720999998</v>
      </c>
      <c r="V105" t="s">
        <v>263</v>
      </c>
    </row>
    <row r="106" spans="1:22" x14ac:dyDescent="0.25">
      <c r="A106">
        <v>1093</v>
      </c>
      <c r="B106">
        <v>336861.41139999998</v>
      </c>
      <c r="C106">
        <v>3064006.3094000001</v>
      </c>
      <c r="D106" t="s">
        <v>263</v>
      </c>
      <c r="P106">
        <v>849</v>
      </c>
      <c r="Q106" t="s">
        <v>71</v>
      </c>
      <c r="R106">
        <v>850</v>
      </c>
      <c r="S106">
        <v>1093</v>
      </c>
      <c r="T106">
        <v>336861.41139999998</v>
      </c>
      <c r="U106">
        <v>3064006.3094000001</v>
      </c>
      <c r="V106" t="s">
        <v>263</v>
      </c>
    </row>
    <row r="107" spans="1:22" x14ac:dyDescent="0.25">
      <c r="A107">
        <v>1094</v>
      </c>
      <c r="B107">
        <v>336858.01240000001</v>
      </c>
      <c r="C107">
        <v>3064026.4286000002</v>
      </c>
      <c r="D107" t="s">
        <v>263</v>
      </c>
      <c r="P107">
        <v>850</v>
      </c>
      <c r="Q107" t="s">
        <v>71</v>
      </c>
      <c r="R107">
        <v>851</v>
      </c>
      <c r="S107">
        <v>1094</v>
      </c>
      <c r="T107">
        <v>336858.01240000001</v>
      </c>
      <c r="U107">
        <v>3064026.4286000002</v>
      </c>
      <c r="V107" t="s">
        <v>263</v>
      </c>
    </row>
    <row r="108" spans="1:22" x14ac:dyDescent="0.25">
      <c r="A108">
        <v>1095</v>
      </c>
      <c r="B108">
        <v>336858.48050000001</v>
      </c>
      <c r="C108">
        <v>3064036.1586000002</v>
      </c>
      <c r="D108" t="s">
        <v>263</v>
      </c>
      <c r="P108">
        <v>851</v>
      </c>
      <c r="Q108" t="s">
        <v>71</v>
      </c>
      <c r="R108">
        <v>852</v>
      </c>
      <c r="S108">
        <v>1095</v>
      </c>
      <c r="T108">
        <v>336858.48050000001</v>
      </c>
      <c r="U108">
        <v>3064036.1586000002</v>
      </c>
      <c r="V108" t="s">
        <v>263</v>
      </c>
    </row>
    <row r="109" spans="1:22" x14ac:dyDescent="0.25">
      <c r="A109">
        <v>1096</v>
      </c>
      <c r="B109">
        <v>336858.86050000001</v>
      </c>
      <c r="C109">
        <v>3064044.0575999999</v>
      </c>
      <c r="D109" t="s">
        <v>263</v>
      </c>
      <c r="P109">
        <v>852</v>
      </c>
      <c r="Q109" t="s">
        <v>71</v>
      </c>
      <c r="R109">
        <v>853</v>
      </c>
      <c r="S109">
        <v>1096</v>
      </c>
      <c r="T109">
        <v>336858.86050000001</v>
      </c>
      <c r="U109">
        <v>3064044.0575999999</v>
      </c>
      <c r="V109" t="s">
        <v>263</v>
      </c>
    </row>
    <row r="110" spans="1:22" x14ac:dyDescent="0.25">
      <c r="A110">
        <v>1097</v>
      </c>
      <c r="B110">
        <v>336857.73570000002</v>
      </c>
      <c r="C110">
        <v>3064051.3722000001</v>
      </c>
      <c r="D110" t="s">
        <v>263</v>
      </c>
      <c r="P110">
        <v>853</v>
      </c>
      <c r="Q110" t="s">
        <v>71</v>
      </c>
      <c r="R110">
        <v>854</v>
      </c>
      <c r="S110">
        <v>1097</v>
      </c>
      <c r="T110">
        <v>336857.73570000002</v>
      </c>
      <c r="U110">
        <v>3064051.3722000001</v>
      </c>
      <c r="V110" t="s">
        <v>263</v>
      </c>
    </row>
    <row r="111" spans="1:22" x14ac:dyDescent="0.25">
      <c r="A111">
        <v>1098</v>
      </c>
      <c r="B111">
        <v>336878.09730000002</v>
      </c>
      <c r="C111">
        <v>3064064.9375</v>
      </c>
      <c r="D111" t="s">
        <v>263</v>
      </c>
      <c r="P111">
        <v>854</v>
      </c>
      <c r="Q111" t="s">
        <v>71</v>
      </c>
      <c r="R111">
        <v>855</v>
      </c>
      <c r="S111">
        <v>1098</v>
      </c>
      <c r="T111">
        <v>336878.09730000002</v>
      </c>
      <c r="U111">
        <v>3064064.9375</v>
      </c>
      <c r="V111" t="s">
        <v>263</v>
      </c>
    </row>
    <row r="112" spans="1:22" x14ac:dyDescent="0.25">
      <c r="A112">
        <v>1099</v>
      </c>
      <c r="B112">
        <v>336898.35489999998</v>
      </c>
      <c r="C112">
        <v>3064070.7485000002</v>
      </c>
      <c r="D112" t="s">
        <v>263</v>
      </c>
      <c r="P112">
        <v>855</v>
      </c>
      <c r="Q112" t="s">
        <v>71</v>
      </c>
      <c r="R112">
        <v>856</v>
      </c>
      <c r="S112">
        <v>1099</v>
      </c>
      <c r="T112">
        <v>336898.35489999998</v>
      </c>
      <c r="U112">
        <v>3064070.7485000002</v>
      </c>
      <c r="V112" t="s">
        <v>263</v>
      </c>
    </row>
    <row r="113" spans="1:22" x14ac:dyDescent="0.25">
      <c r="A113">
        <v>1100</v>
      </c>
      <c r="B113">
        <v>336918.66960000002</v>
      </c>
      <c r="C113">
        <v>3064080.8169</v>
      </c>
      <c r="D113" t="s">
        <v>263</v>
      </c>
      <c r="P113">
        <v>856</v>
      </c>
      <c r="Q113" t="s">
        <v>71</v>
      </c>
      <c r="R113">
        <v>857</v>
      </c>
      <c r="S113">
        <v>1100</v>
      </c>
      <c r="T113">
        <v>336918.66960000002</v>
      </c>
      <c r="U113">
        <v>3064080.8169</v>
      </c>
      <c r="V113" t="s">
        <v>263</v>
      </c>
    </row>
    <row r="114" spans="1:22" x14ac:dyDescent="0.25">
      <c r="A114">
        <v>1101</v>
      </c>
      <c r="B114">
        <v>336937.7206</v>
      </c>
      <c r="C114">
        <v>3064087.8607000001</v>
      </c>
      <c r="D114" t="s">
        <v>263</v>
      </c>
      <c r="P114">
        <v>857</v>
      </c>
      <c r="Q114" t="s">
        <v>71</v>
      </c>
      <c r="R114">
        <v>858</v>
      </c>
      <c r="S114">
        <v>1101</v>
      </c>
      <c r="T114">
        <v>336937.7206</v>
      </c>
      <c r="U114">
        <v>3064087.8607000001</v>
      </c>
      <c r="V114" t="s">
        <v>263</v>
      </c>
    </row>
    <row r="115" spans="1:22" x14ac:dyDescent="0.25">
      <c r="A115">
        <v>1102</v>
      </c>
      <c r="B115">
        <v>336958.62219999998</v>
      </c>
      <c r="C115">
        <v>3064096.0962999999</v>
      </c>
      <c r="D115" t="s">
        <v>263</v>
      </c>
      <c r="P115">
        <v>858</v>
      </c>
      <c r="Q115" t="s">
        <v>71</v>
      </c>
      <c r="R115">
        <v>859</v>
      </c>
      <c r="S115">
        <v>1102</v>
      </c>
      <c r="T115">
        <v>336958.62219999998</v>
      </c>
      <c r="U115">
        <v>3064096.0962999999</v>
      </c>
      <c r="V115" t="s">
        <v>263</v>
      </c>
    </row>
    <row r="116" spans="1:22" x14ac:dyDescent="0.25">
      <c r="A116">
        <v>1103</v>
      </c>
      <c r="B116">
        <v>336968.56969999999</v>
      </c>
      <c r="C116">
        <v>3064119.6861</v>
      </c>
      <c r="D116" t="s">
        <v>263</v>
      </c>
      <c r="P116">
        <v>859</v>
      </c>
      <c r="Q116" t="s">
        <v>71</v>
      </c>
      <c r="R116">
        <v>860</v>
      </c>
      <c r="S116">
        <v>1103</v>
      </c>
      <c r="T116">
        <v>336968.56969999999</v>
      </c>
      <c r="U116">
        <v>3064119.6861</v>
      </c>
      <c r="V116" t="s">
        <v>263</v>
      </c>
    </row>
    <row r="117" spans="1:22" x14ac:dyDescent="0.25">
      <c r="A117">
        <v>1104</v>
      </c>
      <c r="B117">
        <v>336976.74619999999</v>
      </c>
      <c r="C117">
        <v>3064136.6083999998</v>
      </c>
      <c r="D117" t="s">
        <v>263</v>
      </c>
      <c r="P117">
        <v>860</v>
      </c>
      <c r="Q117" t="s">
        <v>71</v>
      </c>
      <c r="R117">
        <v>861</v>
      </c>
      <c r="S117">
        <v>1104</v>
      </c>
      <c r="T117">
        <v>336976.74619999999</v>
      </c>
      <c r="U117">
        <v>3064136.6083999998</v>
      </c>
      <c r="V117" t="s">
        <v>263</v>
      </c>
    </row>
    <row r="118" spans="1:22" x14ac:dyDescent="0.25">
      <c r="A118">
        <v>1105</v>
      </c>
      <c r="B118">
        <v>336983.10479999997</v>
      </c>
      <c r="C118">
        <v>3064154.7716000001</v>
      </c>
      <c r="D118" t="s">
        <v>263</v>
      </c>
      <c r="P118">
        <v>861</v>
      </c>
      <c r="Q118" t="s">
        <v>71</v>
      </c>
      <c r="R118">
        <v>862</v>
      </c>
      <c r="S118">
        <v>1105</v>
      </c>
      <c r="T118">
        <v>336983.10479999997</v>
      </c>
      <c r="U118">
        <v>3064154.7716000001</v>
      </c>
      <c r="V118" t="s">
        <v>263</v>
      </c>
    </row>
    <row r="119" spans="1:22" x14ac:dyDescent="0.25">
      <c r="A119">
        <v>1106</v>
      </c>
      <c r="B119">
        <v>336987.58840000001</v>
      </c>
      <c r="C119">
        <v>3064169.9186</v>
      </c>
      <c r="D119" t="s">
        <v>263</v>
      </c>
      <c r="P119">
        <v>862</v>
      </c>
      <c r="Q119" t="s">
        <v>71</v>
      </c>
      <c r="R119">
        <v>863</v>
      </c>
      <c r="S119">
        <v>1106</v>
      </c>
      <c r="T119">
        <v>336987.58840000001</v>
      </c>
      <c r="U119">
        <v>3064169.9186</v>
      </c>
      <c r="V119" t="s">
        <v>263</v>
      </c>
    </row>
    <row r="120" spans="1:22" x14ac:dyDescent="0.25">
      <c r="A120">
        <v>1107</v>
      </c>
      <c r="B120">
        <v>336993.35600000003</v>
      </c>
      <c r="C120">
        <v>3064189.6104000001</v>
      </c>
      <c r="D120" t="s">
        <v>263</v>
      </c>
      <c r="P120">
        <v>863</v>
      </c>
      <c r="Q120" t="s">
        <v>71</v>
      </c>
      <c r="R120">
        <v>864</v>
      </c>
      <c r="S120">
        <v>1107</v>
      </c>
      <c r="T120">
        <v>336993.35600000003</v>
      </c>
      <c r="U120">
        <v>3064189.6104000001</v>
      </c>
      <c r="V120" t="s">
        <v>263</v>
      </c>
    </row>
    <row r="121" spans="1:22" x14ac:dyDescent="0.25">
      <c r="A121">
        <v>1108</v>
      </c>
      <c r="B121">
        <v>336998.54070000001</v>
      </c>
      <c r="C121">
        <v>3064211.4389999998</v>
      </c>
      <c r="D121" t="s">
        <v>263</v>
      </c>
      <c r="P121">
        <v>864</v>
      </c>
      <c r="Q121" t="s">
        <v>71</v>
      </c>
      <c r="R121">
        <v>865</v>
      </c>
      <c r="S121">
        <v>1108</v>
      </c>
      <c r="T121">
        <v>336998.54070000001</v>
      </c>
      <c r="U121">
        <v>3064211.4389999998</v>
      </c>
      <c r="V121" t="s">
        <v>263</v>
      </c>
    </row>
    <row r="122" spans="1:22" x14ac:dyDescent="0.25">
      <c r="A122">
        <v>1109</v>
      </c>
      <c r="B122">
        <v>337004.32049999997</v>
      </c>
      <c r="C122">
        <v>3064232.0430000001</v>
      </c>
      <c r="D122" t="s">
        <v>263</v>
      </c>
      <c r="P122">
        <v>865</v>
      </c>
      <c r="Q122" t="s">
        <v>71</v>
      </c>
      <c r="R122">
        <v>866</v>
      </c>
      <c r="S122">
        <v>1109</v>
      </c>
      <c r="T122">
        <v>337004.32049999997</v>
      </c>
      <c r="U122">
        <v>3064232.0430000001</v>
      </c>
      <c r="V122" t="s">
        <v>263</v>
      </c>
    </row>
    <row r="123" spans="1:22" x14ac:dyDescent="0.25">
      <c r="A123">
        <v>1110</v>
      </c>
      <c r="B123">
        <v>337006.97810000001</v>
      </c>
      <c r="C123">
        <v>3064247.8226999999</v>
      </c>
      <c r="D123" t="s">
        <v>263</v>
      </c>
      <c r="P123">
        <v>866</v>
      </c>
      <c r="Q123" t="s">
        <v>71</v>
      </c>
      <c r="R123">
        <v>867</v>
      </c>
      <c r="S123">
        <v>1110</v>
      </c>
      <c r="T123">
        <v>337006.97810000001</v>
      </c>
      <c r="U123">
        <v>3064247.8226999999</v>
      </c>
      <c r="V123" t="s">
        <v>263</v>
      </c>
    </row>
    <row r="124" spans="1:22" x14ac:dyDescent="0.25">
      <c r="A124">
        <v>1111</v>
      </c>
      <c r="B124">
        <v>337012.6274</v>
      </c>
      <c r="C124">
        <v>3064258.6959000002</v>
      </c>
      <c r="D124" t="s">
        <v>263</v>
      </c>
      <c r="P124">
        <v>867</v>
      </c>
      <c r="Q124" t="s">
        <v>71</v>
      </c>
      <c r="R124">
        <v>868</v>
      </c>
      <c r="S124">
        <v>1111</v>
      </c>
      <c r="T124">
        <v>337012.6274</v>
      </c>
      <c r="U124">
        <v>3064258.6959000002</v>
      </c>
      <c r="V124" t="s">
        <v>263</v>
      </c>
    </row>
    <row r="125" spans="1:22" x14ac:dyDescent="0.25">
      <c r="A125">
        <v>1112</v>
      </c>
      <c r="B125">
        <v>337021.63870000001</v>
      </c>
      <c r="C125">
        <v>3064270.9508000002</v>
      </c>
      <c r="D125" t="s">
        <v>263</v>
      </c>
      <c r="P125">
        <v>868</v>
      </c>
      <c r="Q125" t="s">
        <v>71</v>
      </c>
      <c r="R125">
        <v>869</v>
      </c>
      <c r="S125">
        <v>1112</v>
      </c>
      <c r="T125">
        <v>337021.63870000001</v>
      </c>
      <c r="U125">
        <v>3064270.9508000002</v>
      </c>
      <c r="V125" t="s">
        <v>263</v>
      </c>
    </row>
    <row r="126" spans="1:22" x14ac:dyDescent="0.25">
      <c r="A126">
        <v>1113</v>
      </c>
      <c r="B126">
        <v>337355.28039999999</v>
      </c>
      <c r="C126">
        <v>3064183.2883000001</v>
      </c>
      <c r="D126" t="s">
        <v>263</v>
      </c>
      <c r="P126">
        <v>869</v>
      </c>
      <c r="Q126" t="s">
        <v>71</v>
      </c>
      <c r="R126">
        <v>870</v>
      </c>
      <c r="S126">
        <v>1113</v>
      </c>
      <c r="T126">
        <v>337355.28039999999</v>
      </c>
      <c r="U126">
        <v>3064183.2883000001</v>
      </c>
      <c r="V126" t="s">
        <v>263</v>
      </c>
    </row>
    <row r="127" spans="1:22" x14ac:dyDescent="0.25">
      <c r="A127">
        <v>1114</v>
      </c>
      <c r="B127">
        <v>337382.88419999997</v>
      </c>
      <c r="C127">
        <v>3064210.0219000001</v>
      </c>
      <c r="D127" t="s">
        <v>263</v>
      </c>
      <c r="P127">
        <v>870</v>
      </c>
      <c r="Q127" t="s">
        <v>71</v>
      </c>
      <c r="R127">
        <v>871</v>
      </c>
      <c r="S127">
        <v>1114</v>
      </c>
      <c r="T127">
        <v>337382.88419999997</v>
      </c>
      <c r="U127">
        <v>3064210.0219000001</v>
      </c>
      <c r="V127" t="s">
        <v>263</v>
      </c>
    </row>
    <row r="128" spans="1:22" x14ac:dyDescent="0.25">
      <c r="A128">
        <v>1115</v>
      </c>
      <c r="B128">
        <v>337410.9828</v>
      </c>
      <c r="C128">
        <v>3064251.8333999999</v>
      </c>
      <c r="D128" t="s">
        <v>263</v>
      </c>
      <c r="P128">
        <v>871</v>
      </c>
      <c r="Q128" t="s">
        <v>71</v>
      </c>
      <c r="R128">
        <v>872</v>
      </c>
      <c r="S128">
        <v>1115</v>
      </c>
      <c r="T128">
        <v>337410.9828</v>
      </c>
      <c r="U128">
        <v>3064251.8333999999</v>
      </c>
      <c r="V128" t="s">
        <v>263</v>
      </c>
    </row>
    <row r="129" spans="1:22" x14ac:dyDescent="0.25">
      <c r="A129">
        <v>1116</v>
      </c>
      <c r="B129">
        <v>336980.84269999998</v>
      </c>
      <c r="C129">
        <v>3064274.9519000002</v>
      </c>
      <c r="D129" t="s">
        <v>263</v>
      </c>
      <c r="P129">
        <v>872</v>
      </c>
      <c r="Q129" t="s">
        <v>71</v>
      </c>
      <c r="R129">
        <v>873</v>
      </c>
      <c r="S129">
        <v>1116</v>
      </c>
      <c r="T129">
        <v>336980.84269999998</v>
      </c>
      <c r="U129">
        <v>3064274.9519000002</v>
      </c>
      <c r="V129" t="s">
        <v>263</v>
      </c>
    </row>
    <row r="130" spans="1:22" x14ac:dyDescent="0.25">
      <c r="A130">
        <v>1117</v>
      </c>
      <c r="B130">
        <v>336921.45169999998</v>
      </c>
      <c r="C130">
        <v>3064279.0339000002</v>
      </c>
      <c r="D130" t="s">
        <v>263</v>
      </c>
      <c r="P130">
        <v>873</v>
      </c>
      <c r="Q130" t="s">
        <v>71</v>
      </c>
      <c r="R130">
        <v>874</v>
      </c>
      <c r="S130">
        <v>1117</v>
      </c>
      <c r="T130">
        <v>336921.45169999998</v>
      </c>
      <c r="U130">
        <v>3064279.0339000002</v>
      </c>
      <c r="V130" t="s">
        <v>263</v>
      </c>
    </row>
    <row r="131" spans="1:22" x14ac:dyDescent="0.25">
      <c r="A131">
        <v>1118</v>
      </c>
      <c r="B131">
        <v>337027.57579999999</v>
      </c>
      <c r="C131">
        <v>3064279.0249000001</v>
      </c>
      <c r="D131" t="s">
        <v>263</v>
      </c>
      <c r="P131">
        <v>874</v>
      </c>
      <c r="Q131" t="s">
        <v>71</v>
      </c>
      <c r="R131">
        <v>875</v>
      </c>
      <c r="S131">
        <v>1118</v>
      </c>
      <c r="T131">
        <v>337027.57579999999</v>
      </c>
      <c r="U131">
        <v>3064279.0249000001</v>
      </c>
      <c r="V131" t="s">
        <v>263</v>
      </c>
    </row>
    <row r="132" spans="1:22" x14ac:dyDescent="0.25">
      <c r="A132">
        <v>1119</v>
      </c>
      <c r="B132">
        <v>337040.05619999999</v>
      </c>
      <c r="C132">
        <v>3064297.7141</v>
      </c>
      <c r="D132" t="s">
        <v>263</v>
      </c>
      <c r="P132">
        <v>875</v>
      </c>
      <c r="Q132" t="s">
        <v>71</v>
      </c>
      <c r="R132">
        <v>876</v>
      </c>
      <c r="S132">
        <v>1119</v>
      </c>
      <c r="T132">
        <v>337040.05619999999</v>
      </c>
      <c r="U132">
        <v>3064297.7141</v>
      </c>
      <c r="V132" t="s">
        <v>263</v>
      </c>
    </row>
    <row r="133" spans="1:22" x14ac:dyDescent="0.25">
      <c r="A133">
        <v>1120</v>
      </c>
      <c r="B133">
        <v>337049.4878</v>
      </c>
      <c r="C133">
        <v>3064317.0525000002</v>
      </c>
      <c r="D133" t="s">
        <v>263</v>
      </c>
      <c r="P133">
        <v>876</v>
      </c>
      <c r="Q133" t="s">
        <v>71</v>
      </c>
      <c r="R133">
        <v>877</v>
      </c>
      <c r="S133">
        <v>1120</v>
      </c>
      <c r="T133">
        <v>337049.4878</v>
      </c>
      <c r="U133">
        <v>3064317.0525000002</v>
      </c>
      <c r="V133" t="s">
        <v>263</v>
      </c>
    </row>
    <row r="134" spans="1:22" x14ac:dyDescent="0.25">
      <c r="A134">
        <v>1121</v>
      </c>
      <c r="B134">
        <v>337059.55530000001</v>
      </c>
      <c r="C134">
        <v>3064338.2071000002</v>
      </c>
      <c r="D134" t="s">
        <v>263</v>
      </c>
      <c r="P134">
        <v>877</v>
      </c>
      <c r="Q134" t="s">
        <v>71</v>
      </c>
      <c r="R134">
        <v>878</v>
      </c>
      <c r="S134">
        <v>1121</v>
      </c>
      <c r="T134">
        <v>337059.55530000001</v>
      </c>
      <c r="U134">
        <v>3064338.2071000002</v>
      </c>
      <c r="V134" t="s">
        <v>263</v>
      </c>
    </row>
    <row r="135" spans="1:22" x14ac:dyDescent="0.25">
      <c r="A135">
        <v>1122</v>
      </c>
      <c r="B135">
        <v>337061.04800000001</v>
      </c>
      <c r="C135">
        <v>3064341.4043999999</v>
      </c>
      <c r="D135" t="s">
        <v>263</v>
      </c>
      <c r="P135">
        <v>878</v>
      </c>
      <c r="Q135" t="s">
        <v>71</v>
      </c>
      <c r="R135">
        <v>879</v>
      </c>
      <c r="S135">
        <v>1122</v>
      </c>
      <c r="T135">
        <v>337061.04800000001</v>
      </c>
      <c r="U135">
        <v>3064341.4043999999</v>
      </c>
      <c r="V135" t="s">
        <v>263</v>
      </c>
    </row>
    <row r="136" spans="1:22" x14ac:dyDescent="0.25">
      <c r="A136">
        <v>1123</v>
      </c>
      <c r="B136">
        <v>337067.73969999998</v>
      </c>
      <c r="C136">
        <v>3064355.7373000002</v>
      </c>
      <c r="D136" t="s">
        <v>263</v>
      </c>
      <c r="P136">
        <v>879</v>
      </c>
      <c r="Q136" t="s">
        <v>71</v>
      </c>
      <c r="R136">
        <v>880</v>
      </c>
      <c r="S136">
        <v>1123</v>
      </c>
      <c r="T136">
        <v>337067.73969999998</v>
      </c>
      <c r="U136">
        <v>3064355.7373000002</v>
      </c>
      <c r="V136" t="s">
        <v>263</v>
      </c>
    </row>
    <row r="137" spans="1:22" x14ac:dyDescent="0.25">
      <c r="A137">
        <v>1124</v>
      </c>
      <c r="B137">
        <v>337075.36969999998</v>
      </c>
      <c r="C137">
        <v>3064377.5329</v>
      </c>
      <c r="D137" t="s">
        <v>263</v>
      </c>
      <c r="P137">
        <v>880</v>
      </c>
      <c r="Q137" t="s">
        <v>71</v>
      </c>
      <c r="R137">
        <v>881</v>
      </c>
      <c r="S137">
        <v>1124</v>
      </c>
      <c r="T137">
        <v>337075.36969999998</v>
      </c>
      <c r="U137">
        <v>3064377.5329</v>
      </c>
      <c r="V137" t="s">
        <v>263</v>
      </c>
    </row>
    <row r="138" spans="1:22" x14ac:dyDescent="0.25">
      <c r="A138">
        <v>1125</v>
      </c>
      <c r="B138">
        <v>337053.35399999999</v>
      </c>
      <c r="C138">
        <v>3064387.3179000001</v>
      </c>
      <c r="D138" t="s">
        <v>263</v>
      </c>
      <c r="P138">
        <v>881</v>
      </c>
      <c r="Q138" t="s">
        <v>71</v>
      </c>
      <c r="R138">
        <v>882</v>
      </c>
      <c r="S138">
        <v>1125</v>
      </c>
      <c r="T138">
        <v>337053.35399999999</v>
      </c>
      <c r="U138">
        <v>3064387.3179000001</v>
      </c>
      <c r="V138" t="s">
        <v>263</v>
      </c>
    </row>
    <row r="139" spans="1:22" x14ac:dyDescent="0.25">
      <c r="A139">
        <v>1126</v>
      </c>
      <c r="B139">
        <v>337015.38189999998</v>
      </c>
      <c r="C139">
        <v>3064387.8270999999</v>
      </c>
      <c r="D139" t="s">
        <v>263</v>
      </c>
      <c r="P139">
        <v>882</v>
      </c>
      <c r="Q139" t="s">
        <v>71</v>
      </c>
      <c r="R139">
        <v>883</v>
      </c>
      <c r="S139">
        <v>1126</v>
      </c>
      <c r="T139">
        <v>337015.38189999998</v>
      </c>
      <c r="U139">
        <v>3064387.8270999999</v>
      </c>
      <c r="V139" t="s">
        <v>263</v>
      </c>
    </row>
    <row r="140" spans="1:22" x14ac:dyDescent="0.25">
      <c r="A140">
        <v>1127</v>
      </c>
      <c r="B140">
        <v>336995.46029999998</v>
      </c>
      <c r="C140">
        <v>3064379.8813999998</v>
      </c>
      <c r="D140" t="s">
        <v>263</v>
      </c>
      <c r="P140">
        <v>883</v>
      </c>
      <c r="Q140" t="s">
        <v>71</v>
      </c>
      <c r="R140">
        <v>884</v>
      </c>
      <c r="S140">
        <v>1127</v>
      </c>
      <c r="T140">
        <v>336995.46029999998</v>
      </c>
      <c r="U140">
        <v>3064379.8813999998</v>
      </c>
      <c r="V140" t="s">
        <v>263</v>
      </c>
    </row>
    <row r="141" spans="1:22" x14ac:dyDescent="0.25">
      <c r="A141">
        <v>1128</v>
      </c>
      <c r="B141">
        <v>336960.81209999998</v>
      </c>
      <c r="C141">
        <v>3064381.9887000001</v>
      </c>
      <c r="D141" t="s">
        <v>263</v>
      </c>
      <c r="P141">
        <v>884</v>
      </c>
      <c r="Q141" t="s">
        <v>71</v>
      </c>
      <c r="R141">
        <v>885</v>
      </c>
      <c r="S141">
        <v>1128</v>
      </c>
      <c r="T141">
        <v>336960.81209999998</v>
      </c>
      <c r="U141">
        <v>3064381.9887000001</v>
      </c>
      <c r="V141" t="s">
        <v>263</v>
      </c>
    </row>
    <row r="142" spans="1:22" x14ac:dyDescent="0.25">
      <c r="A142">
        <v>1129</v>
      </c>
      <c r="B142">
        <v>336914.67330000002</v>
      </c>
      <c r="C142">
        <v>3064389.1781000001</v>
      </c>
      <c r="D142" t="s">
        <v>263</v>
      </c>
      <c r="P142">
        <v>885</v>
      </c>
      <c r="Q142" t="s">
        <v>71</v>
      </c>
      <c r="R142">
        <v>886</v>
      </c>
      <c r="S142">
        <v>1129</v>
      </c>
      <c r="T142">
        <v>336914.67330000002</v>
      </c>
      <c r="U142">
        <v>3064389.1781000001</v>
      </c>
      <c r="V142" t="s">
        <v>263</v>
      </c>
    </row>
    <row r="143" spans="1:22" x14ac:dyDescent="0.25">
      <c r="A143">
        <v>1130</v>
      </c>
      <c r="B143">
        <v>336893.1888</v>
      </c>
      <c r="C143">
        <v>3064387.8239000002</v>
      </c>
      <c r="D143" t="s">
        <v>263</v>
      </c>
      <c r="P143">
        <v>886</v>
      </c>
      <c r="Q143" t="s">
        <v>71</v>
      </c>
      <c r="R143">
        <v>887</v>
      </c>
      <c r="S143">
        <v>1130</v>
      </c>
      <c r="T143">
        <v>336893.1888</v>
      </c>
      <c r="U143">
        <v>3064387.8239000002</v>
      </c>
      <c r="V143" t="s">
        <v>263</v>
      </c>
    </row>
    <row r="144" spans="1:22" x14ac:dyDescent="0.25">
      <c r="A144">
        <v>1131</v>
      </c>
      <c r="B144">
        <v>337077.08519999997</v>
      </c>
      <c r="C144">
        <v>3064386.1496000001</v>
      </c>
      <c r="D144" t="s">
        <v>263</v>
      </c>
      <c r="P144">
        <v>887</v>
      </c>
      <c r="Q144" t="s">
        <v>71</v>
      </c>
      <c r="R144">
        <v>888</v>
      </c>
      <c r="S144">
        <v>1131</v>
      </c>
      <c r="T144">
        <v>337077.08519999997</v>
      </c>
      <c r="U144">
        <v>3064386.1496000001</v>
      </c>
      <c r="V144" t="s">
        <v>263</v>
      </c>
    </row>
    <row r="145" spans="1:22" x14ac:dyDescent="0.25">
      <c r="A145">
        <v>1132</v>
      </c>
      <c r="B145">
        <v>337079.95909999998</v>
      </c>
      <c r="C145">
        <v>3064400.5857000002</v>
      </c>
      <c r="D145" t="s">
        <v>263</v>
      </c>
      <c r="P145">
        <v>888</v>
      </c>
      <c r="Q145" t="s">
        <v>71</v>
      </c>
      <c r="R145">
        <v>889</v>
      </c>
      <c r="S145">
        <v>1132</v>
      </c>
      <c r="T145">
        <v>337079.95909999998</v>
      </c>
      <c r="U145">
        <v>3064400.5857000002</v>
      </c>
      <c r="V145" t="s">
        <v>263</v>
      </c>
    </row>
    <row r="146" spans="1:22" x14ac:dyDescent="0.25">
      <c r="A146">
        <v>1133</v>
      </c>
      <c r="B146">
        <v>337075.92609999998</v>
      </c>
      <c r="C146">
        <v>3064419.04</v>
      </c>
      <c r="D146" t="s">
        <v>263</v>
      </c>
      <c r="P146">
        <v>889</v>
      </c>
      <c r="Q146" t="s">
        <v>71</v>
      </c>
      <c r="R146">
        <v>890</v>
      </c>
      <c r="S146">
        <v>1133</v>
      </c>
      <c r="T146">
        <v>337075.92609999998</v>
      </c>
      <c r="U146">
        <v>3064419.04</v>
      </c>
      <c r="V146" t="s">
        <v>263</v>
      </c>
    </row>
    <row r="147" spans="1:22" x14ac:dyDescent="0.25">
      <c r="A147">
        <v>1134</v>
      </c>
      <c r="B147">
        <v>337064.08189999999</v>
      </c>
      <c r="C147">
        <v>3064447.7873999998</v>
      </c>
      <c r="D147" t="s">
        <v>263</v>
      </c>
      <c r="P147">
        <v>890</v>
      </c>
      <c r="Q147" t="s">
        <v>71</v>
      </c>
      <c r="R147">
        <v>891</v>
      </c>
      <c r="S147">
        <v>1134</v>
      </c>
      <c r="T147">
        <v>337064.08189999999</v>
      </c>
      <c r="U147">
        <v>3064447.7873999998</v>
      </c>
      <c r="V147" t="s">
        <v>263</v>
      </c>
    </row>
    <row r="148" spans="1:22" x14ac:dyDescent="0.25">
      <c r="A148">
        <v>1135</v>
      </c>
      <c r="B148">
        <v>337058.6666</v>
      </c>
      <c r="C148">
        <v>3064466.0504000001</v>
      </c>
      <c r="D148" t="s">
        <v>263</v>
      </c>
      <c r="P148">
        <v>891</v>
      </c>
      <c r="Q148" t="s">
        <v>71</v>
      </c>
      <c r="R148">
        <v>892</v>
      </c>
      <c r="S148">
        <v>1135</v>
      </c>
      <c r="T148">
        <v>337058.6666</v>
      </c>
      <c r="U148">
        <v>3064466.0504000001</v>
      </c>
      <c r="V148" t="s">
        <v>263</v>
      </c>
    </row>
    <row r="149" spans="1:22" x14ac:dyDescent="0.25">
      <c r="A149">
        <v>1136</v>
      </c>
      <c r="B149">
        <v>337056.47649999999</v>
      </c>
      <c r="C149">
        <v>3064473.4367</v>
      </c>
      <c r="D149" t="s">
        <v>263</v>
      </c>
      <c r="P149">
        <v>892</v>
      </c>
      <c r="Q149" t="s">
        <v>71</v>
      </c>
      <c r="R149">
        <v>893</v>
      </c>
      <c r="S149">
        <v>1136</v>
      </c>
      <c r="T149">
        <v>337056.47649999999</v>
      </c>
      <c r="U149">
        <v>3064473.4367</v>
      </c>
      <c r="V149" t="s">
        <v>263</v>
      </c>
    </row>
    <row r="150" spans="1:22" x14ac:dyDescent="0.25">
      <c r="A150">
        <v>1137</v>
      </c>
      <c r="B150">
        <v>337055.99219999998</v>
      </c>
      <c r="C150">
        <v>3064486.1417</v>
      </c>
      <c r="D150" t="s">
        <v>263</v>
      </c>
      <c r="P150">
        <v>893</v>
      </c>
      <c r="Q150" t="s">
        <v>71</v>
      </c>
      <c r="R150">
        <v>894</v>
      </c>
      <c r="S150">
        <v>1137</v>
      </c>
      <c r="T150">
        <v>337055.99219999998</v>
      </c>
      <c r="U150">
        <v>3064486.1417</v>
      </c>
      <c r="V150" t="s">
        <v>263</v>
      </c>
    </row>
    <row r="151" spans="1:22" x14ac:dyDescent="0.25">
      <c r="A151">
        <v>1138</v>
      </c>
      <c r="B151">
        <v>337102.63520000002</v>
      </c>
      <c r="C151">
        <v>3064491.3711999999</v>
      </c>
      <c r="D151" t="s">
        <v>263</v>
      </c>
      <c r="P151">
        <v>894</v>
      </c>
      <c r="Q151" t="s">
        <v>71</v>
      </c>
      <c r="R151">
        <v>895</v>
      </c>
      <c r="S151">
        <v>1138</v>
      </c>
      <c r="T151">
        <v>337102.63520000002</v>
      </c>
      <c r="U151">
        <v>3064491.3711999999</v>
      </c>
      <c r="V151" t="s">
        <v>263</v>
      </c>
    </row>
    <row r="152" spans="1:22" x14ac:dyDescent="0.25">
      <c r="A152">
        <v>1139</v>
      </c>
      <c r="B152">
        <v>337120.77360000001</v>
      </c>
      <c r="C152">
        <v>3064489.4855</v>
      </c>
      <c r="D152" t="s">
        <v>263</v>
      </c>
      <c r="P152">
        <v>895</v>
      </c>
      <c r="Q152" t="s">
        <v>71</v>
      </c>
      <c r="R152">
        <v>896</v>
      </c>
      <c r="S152">
        <v>1139</v>
      </c>
      <c r="T152">
        <v>337120.77360000001</v>
      </c>
      <c r="U152">
        <v>3064489.4855</v>
      </c>
      <c r="V152" t="s">
        <v>263</v>
      </c>
    </row>
    <row r="153" spans="1:22" x14ac:dyDescent="0.25">
      <c r="A153">
        <v>1140</v>
      </c>
      <c r="B153">
        <v>337055.57179999998</v>
      </c>
      <c r="C153">
        <v>3064497.1712000002</v>
      </c>
      <c r="D153" t="s">
        <v>263</v>
      </c>
      <c r="P153">
        <v>896</v>
      </c>
      <c r="Q153" t="s">
        <v>71</v>
      </c>
      <c r="R153">
        <v>897</v>
      </c>
      <c r="S153">
        <v>1140</v>
      </c>
      <c r="T153">
        <v>337055.57179999998</v>
      </c>
      <c r="U153">
        <v>3064497.1712000002</v>
      </c>
      <c r="V153" t="s">
        <v>263</v>
      </c>
    </row>
    <row r="154" spans="1:22" x14ac:dyDescent="0.25">
      <c r="A154">
        <v>1141</v>
      </c>
      <c r="B154">
        <v>337045.44760000001</v>
      </c>
      <c r="C154">
        <v>3064517.3798000002</v>
      </c>
      <c r="D154" t="s">
        <v>263</v>
      </c>
      <c r="P154">
        <v>897</v>
      </c>
      <c r="Q154" t="s">
        <v>71</v>
      </c>
      <c r="R154">
        <v>898</v>
      </c>
      <c r="S154">
        <v>1141</v>
      </c>
      <c r="T154">
        <v>337045.44760000001</v>
      </c>
      <c r="U154">
        <v>3064517.3798000002</v>
      </c>
      <c r="V154" t="s">
        <v>263</v>
      </c>
    </row>
    <row r="155" spans="1:22" x14ac:dyDescent="0.25">
      <c r="A155">
        <v>1142</v>
      </c>
      <c r="B155">
        <v>337034.10879999999</v>
      </c>
      <c r="C155">
        <v>3064538.2127999999</v>
      </c>
      <c r="D155" t="s">
        <v>263</v>
      </c>
      <c r="P155">
        <v>898</v>
      </c>
      <c r="Q155" t="s">
        <v>71</v>
      </c>
      <c r="R155">
        <v>899</v>
      </c>
      <c r="S155">
        <v>1142</v>
      </c>
      <c r="T155">
        <v>337034.10879999999</v>
      </c>
      <c r="U155">
        <v>3064538.2127999999</v>
      </c>
      <c r="V155" t="s">
        <v>263</v>
      </c>
    </row>
    <row r="156" spans="1:22" x14ac:dyDescent="0.25">
      <c r="A156">
        <v>1143</v>
      </c>
      <c r="B156">
        <v>337017.20260000002</v>
      </c>
      <c r="C156">
        <v>3064554.2544</v>
      </c>
      <c r="D156" t="s">
        <v>263</v>
      </c>
      <c r="P156">
        <v>899</v>
      </c>
      <c r="Q156" t="s">
        <v>71</v>
      </c>
      <c r="R156">
        <v>900</v>
      </c>
      <c r="S156">
        <v>1143</v>
      </c>
      <c r="T156">
        <v>337017.20260000002</v>
      </c>
      <c r="U156">
        <v>3064554.2544</v>
      </c>
      <c r="V156" t="s">
        <v>263</v>
      </c>
    </row>
    <row r="157" spans="1:22" x14ac:dyDescent="0.25">
      <c r="A157">
        <v>1144</v>
      </c>
      <c r="B157">
        <v>336999.13069999998</v>
      </c>
      <c r="C157">
        <v>3064574.5695000002</v>
      </c>
      <c r="D157" t="s">
        <v>263</v>
      </c>
      <c r="P157">
        <v>900</v>
      </c>
      <c r="Q157" t="s">
        <v>71</v>
      </c>
      <c r="R157">
        <v>901</v>
      </c>
      <c r="S157">
        <v>1144</v>
      </c>
      <c r="T157">
        <v>336999.13069999998</v>
      </c>
      <c r="U157">
        <v>3064574.5695000002</v>
      </c>
      <c r="V157" t="s">
        <v>263</v>
      </c>
    </row>
    <row r="158" spans="1:22" x14ac:dyDescent="0.25">
      <c r="A158">
        <v>1145</v>
      </c>
      <c r="B158">
        <v>336986.0233</v>
      </c>
      <c r="C158">
        <v>3064600.2924000002</v>
      </c>
      <c r="D158" t="s">
        <v>263</v>
      </c>
      <c r="P158">
        <v>901</v>
      </c>
      <c r="Q158" t="s">
        <v>71</v>
      </c>
      <c r="R158">
        <v>902</v>
      </c>
      <c r="S158">
        <v>1145</v>
      </c>
      <c r="T158">
        <v>336986.0233</v>
      </c>
      <c r="U158">
        <v>3064600.2924000002</v>
      </c>
      <c r="V158" t="s">
        <v>263</v>
      </c>
    </row>
    <row r="159" spans="1:22" x14ac:dyDescent="0.25">
      <c r="A159">
        <v>1146</v>
      </c>
      <c r="B159">
        <v>336984.5135</v>
      </c>
      <c r="C159">
        <v>3064624.4909999999</v>
      </c>
      <c r="D159" t="s">
        <v>263</v>
      </c>
      <c r="P159">
        <v>902</v>
      </c>
      <c r="Q159" t="s">
        <v>71</v>
      </c>
      <c r="R159">
        <v>903</v>
      </c>
      <c r="S159">
        <v>1146</v>
      </c>
      <c r="T159">
        <v>336984.5135</v>
      </c>
      <c r="U159">
        <v>3064624.4909999999</v>
      </c>
      <c r="V159" t="s">
        <v>263</v>
      </c>
    </row>
    <row r="160" spans="1:22" x14ac:dyDescent="0.25">
      <c r="A160">
        <v>1147</v>
      </c>
      <c r="B160">
        <v>336986.04619999998</v>
      </c>
      <c r="C160">
        <v>3064647.5843000002</v>
      </c>
      <c r="D160" t="s">
        <v>263</v>
      </c>
      <c r="P160">
        <v>903</v>
      </c>
      <c r="Q160" t="s">
        <v>71</v>
      </c>
      <c r="R160">
        <v>904</v>
      </c>
      <c r="S160">
        <v>1147</v>
      </c>
      <c r="T160">
        <v>336986.04619999998</v>
      </c>
      <c r="U160">
        <v>3064647.5843000002</v>
      </c>
      <c r="V160" t="s">
        <v>263</v>
      </c>
    </row>
    <row r="161" spans="1:22" x14ac:dyDescent="0.25">
      <c r="A161">
        <v>1148</v>
      </c>
      <c r="B161">
        <v>336987.78759999998</v>
      </c>
      <c r="C161">
        <v>3064656.5457000001</v>
      </c>
      <c r="D161" t="s">
        <v>263</v>
      </c>
      <c r="P161">
        <v>904</v>
      </c>
      <c r="Q161" t="s">
        <v>71</v>
      </c>
      <c r="R161">
        <v>905</v>
      </c>
      <c r="S161">
        <v>1148</v>
      </c>
      <c r="T161">
        <v>336987.78759999998</v>
      </c>
      <c r="U161">
        <v>3064656.5457000001</v>
      </c>
      <c r="V161" t="s">
        <v>263</v>
      </c>
    </row>
    <row r="162" spans="1:22" x14ac:dyDescent="0.25">
      <c r="A162">
        <v>1149</v>
      </c>
      <c r="B162">
        <v>336990.64390000002</v>
      </c>
      <c r="C162">
        <v>3064671.2447000002</v>
      </c>
      <c r="D162" t="s">
        <v>263</v>
      </c>
      <c r="P162">
        <v>905</v>
      </c>
      <c r="Q162" t="s">
        <v>71</v>
      </c>
      <c r="R162">
        <v>906</v>
      </c>
      <c r="S162">
        <v>1149</v>
      </c>
      <c r="T162">
        <v>336990.64390000002</v>
      </c>
      <c r="U162">
        <v>3064671.2447000002</v>
      </c>
      <c r="V162" t="s">
        <v>263</v>
      </c>
    </row>
    <row r="163" spans="1:22" x14ac:dyDescent="0.25">
      <c r="A163">
        <v>1150</v>
      </c>
      <c r="B163">
        <v>336966.9069</v>
      </c>
      <c r="C163">
        <v>3064679.4704999998</v>
      </c>
      <c r="D163" t="s">
        <v>263</v>
      </c>
      <c r="P163">
        <v>906</v>
      </c>
      <c r="Q163" t="s">
        <v>71</v>
      </c>
      <c r="R163">
        <v>907</v>
      </c>
      <c r="S163">
        <v>1150</v>
      </c>
      <c r="T163">
        <v>336966.9069</v>
      </c>
      <c r="U163">
        <v>3064679.4704999998</v>
      </c>
      <c r="V163" t="s">
        <v>263</v>
      </c>
    </row>
    <row r="164" spans="1:22" x14ac:dyDescent="0.25">
      <c r="A164">
        <v>1151</v>
      </c>
      <c r="B164">
        <v>336951.06040000002</v>
      </c>
      <c r="C164">
        <v>3064683.3327000001</v>
      </c>
      <c r="D164" t="s">
        <v>263</v>
      </c>
      <c r="P164">
        <v>907</v>
      </c>
      <c r="Q164" t="s">
        <v>71</v>
      </c>
      <c r="R164">
        <v>908</v>
      </c>
      <c r="S164">
        <v>1151</v>
      </c>
      <c r="T164">
        <v>336951.06040000002</v>
      </c>
      <c r="U164">
        <v>3064683.3327000001</v>
      </c>
      <c r="V164" t="s">
        <v>263</v>
      </c>
    </row>
    <row r="165" spans="1:22" x14ac:dyDescent="0.25">
      <c r="A165">
        <v>1152</v>
      </c>
      <c r="B165">
        <v>336935.22210000001</v>
      </c>
      <c r="C165">
        <v>3064687.8029999998</v>
      </c>
      <c r="D165" t="s">
        <v>263</v>
      </c>
      <c r="P165">
        <v>908</v>
      </c>
      <c r="Q165" t="s">
        <v>71</v>
      </c>
      <c r="R165">
        <v>909</v>
      </c>
      <c r="S165">
        <v>1152</v>
      </c>
      <c r="T165">
        <v>336935.22210000001</v>
      </c>
      <c r="U165">
        <v>3064687.8029999998</v>
      </c>
      <c r="V165" t="s">
        <v>263</v>
      </c>
    </row>
    <row r="166" spans="1:22" x14ac:dyDescent="0.25">
      <c r="A166">
        <v>1153</v>
      </c>
      <c r="B166">
        <v>336917.5171</v>
      </c>
      <c r="C166">
        <v>3064689.8654</v>
      </c>
      <c r="D166" t="s">
        <v>263</v>
      </c>
      <c r="P166">
        <v>909</v>
      </c>
      <c r="Q166" t="s">
        <v>71</v>
      </c>
      <c r="R166">
        <v>910</v>
      </c>
      <c r="S166">
        <v>1153</v>
      </c>
      <c r="T166">
        <v>336917.5171</v>
      </c>
      <c r="U166">
        <v>3064689.8654</v>
      </c>
      <c r="V166" t="s">
        <v>263</v>
      </c>
    </row>
    <row r="167" spans="1:22" x14ac:dyDescent="0.25">
      <c r="A167">
        <v>1154</v>
      </c>
      <c r="B167">
        <v>336895.54889999999</v>
      </c>
      <c r="C167">
        <v>3064693.2015</v>
      </c>
      <c r="D167" t="s">
        <v>263</v>
      </c>
      <c r="P167">
        <v>910</v>
      </c>
      <c r="Q167" t="s">
        <v>71</v>
      </c>
      <c r="R167">
        <v>911</v>
      </c>
      <c r="S167">
        <v>1154</v>
      </c>
      <c r="T167">
        <v>336895.54889999999</v>
      </c>
      <c r="U167">
        <v>3064693.2015</v>
      </c>
      <c r="V167" t="s">
        <v>263</v>
      </c>
    </row>
    <row r="168" spans="1:22" x14ac:dyDescent="0.25">
      <c r="A168">
        <v>1155</v>
      </c>
      <c r="B168">
        <v>336880.28940000001</v>
      </c>
      <c r="C168">
        <v>3064695.2311</v>
      </c>
      <c r="D168" t="s">
        <v>263</v>
      </c>
      <c r="P168">
        <v>911</v>
      </c>
      <c r="Q168" t="s">
        <v>71</v>
      </c>
      <c r="R168">
        <v>912</v>
      </c>
      <c r="S168">
        <v>1155</v>
      </c>
      <c r="T168">
        <v>336880.28940000001</v>
      </c>
      <c r="U168">
        <v>3064695.2311</v>
      </c>
      <c r="V168" t="s">
        <v>263</v>
      </c>
    </row>
    <row r="169" spans="1:22" x14ac:dyDescent="0.25">
      <c r="A169">
        <v>1156</v>
      </c>
      <c r="B169">
        <v>336870.12890000001</v>
      </c>
      <c r="C169">
        <v>3064712.7028000001</v>
      </c>
      <c r="D169" t="s">
        <v>263</v>
      </c>
      <c r="P169">
        <v>912</v>
      </c>
      <c r="Q169" t="s">
        <v>71</v>
      </c>
      <c r="R169">
        <v>913</v>
      </c>
      <c r="S169">
        <v>1156</v>
      </c>
      <c r="T169">
        <v>336870.12890000001</v>
      </c>
      <c r="U169">
        <v>3064712.7028000001</v>
      </c>
      <c r="V169" t="s">
        <v>263</v>
      </c>
    </row>
    <row r="170" spans="1:22" x14ac:dyDescent="0.25">
      <c r="A170">
        <v>1157</v>
      </c>
      <c r="B170">
        <v>336869.3063</v>
      </c>
      <c r="C170">
        <v>3064742.5183999999</v>
      </c>
      <c r="D170" t="s">
        <v>263</v>
      </c>
      <c r="P170">
        <v>913</v>
      </c>
      <c r="Q170" t="s">
        <v>71</v>
      </c>
      <c r="R170">
        <v>914</v>
      </c>
      <c r="S170">
        <v>1157</v>
      </c>
      <c r="T170">
        <v>336869.3063</v>
      </c>
      <c r="U170">
        <v>3064742.5183999999</v>
      </c>
      <c r="V170" t="s">
        <v>263</v>
      </c>
    </row>
    <row r="171" spans="1:22" x14ac:dyDescent="0.25">
      <c r="A171">
        <v>1158</v>
      </c>
      <c r="B171">
        <v>336870.30949999997</v>
      </c>
      <c r="C171">
        <v>3064771.7012</v>
      </c>
      <c r="D171" t="s">
        <v>263</v>
      </c>
      <c r="P171">
        <v>914</v>
      </c>
      <c r="Q171" t="s">
        <v>71</v>
      </c>
      <c r="R171">
        <v>915</v>
      </c>
      <c r="S171">
        <v>1158</v>
      </c>
      <c r="T171">
        <v>336870.30949999997</v>
      </c>
      <c r="U171">
        <v>3064771.7012</v>
      </c>
      <c r="V171" t="s">
        <v>263</v>
      </c>
    </row>
    <row r="172" spans="1:22" x14ac:dyDescent="0.25">
      <c r="A172">
        <v>1159</v>
      </c>
      <c r="B172">
        <v>336868.11719999998</v>
      </c>
      <c r="C172">
        <v>3064790.5865000002</v>
      </c>
      <c r="D172" t="s">
        <v>263</v>
      </c>
      <c r="P172">
        <v>915</v>
      </c>
      <c r="Q172" t="s">
        <v>71</v>
      </c>
      <c r="R172">
        <v>916</v>
      </c>
      <c r="S172">
        <v>1159</v>
      </c>
      <c r="T172">
        <v>336868.11719999998</v>
      </c>
      <c r="U172">
        <v>3064790.5865000002</v>
      </c>
      <c r="V172" t="s">
        <v>263</v>
      </c>
    </row>
    <row r="173" spans="1:22" x14ac:dyDescent="0.25">
      <c r="A173">
        <v>1160</v>
      </c>
      <c r="B173">
        <v>336865.97379999998</v>
      </c>
      <c r="C173">
        <v>3064813.1206</v>
      </c>
      <c r="D173" t="s">
        <v>263</v>
      </c>
      <c r="P173">
        <v>916</v>
      </c>
      <c r="Q173" t="s">
        <v>71</v>
      </c>
      <c r="R173">
        <v>917</v>
      </c>
      <c r="S173">
        <v>1160</v>
      </c>
      <c r="T173">
        <v>336865.97379999998</v>
      </c>
      <c r="U173">
        <v>3064813.1206</v>
      </c>
      <c r="V173" t="s">
        <v>263</v>
      </c>
    </row>
    <row r="174" spans="1:22" x14ac:dyDescent="0.25">
      <c r="A174">
        <v>1161</v>
      </c>
      <c r="B174">
        <v>336863.28450000001</v>
      </c>
      <c r="C174">
        <v>3064840.5279999999</v>
      </c>
      <c r="D174" t="s">
        <v>263</v>
      </c>
      <c r="P174">
        <v>917</v>
      </c>
      <c r="Q174" t="s">
        <v>71</v>
      </c>
      <c r="R174">
        <v>918</v>
      </c>
      <c r="S174">
        <v>1161</v>
      </c>
      <c r="T174">
        <v>336863.28450000001</v>
      </c>
      <c r="U174">
        <v>3064840.5279999999</v>
      </c>
      <c r="V174" t="s">
        <v>263</v>
      </c>
    </row>
    <row r="175" spans="1:22" x14ac:dyDescent="0.25">
      <c r="A175">
        <v>1162</v>
      </c>
      <c r="B175">
        <v>336863.54570000002</v>
      </c>
      <c r="C175">
        <v>3064859.9885</v>
      </c>
      <c r="D175" t="s">
        <v>263</v>
      </c>
      <c r="P175">
        <v>918</v>
      </c>
      <c r="Q175" t="s">
        <v>71</v>
      </c>
      <c r="R175">
        <v>919</v>
      </c>
      <c r="S175">
        <v>1162</v>
      </c>
      <c r="T175">
        <v>336863.54570000002</v>
      </c>
      <c r="U175">
        <v>3064859.9885</v>
      </c>
      <c r="V175" t="s">
        <v>263</v>
      </c>
    </row>
    <row r="176" spans="1:22" x14ac:dyDescent="0.25">
      <c r="A176">
        <v>1163</v>
      </c>
      <c r="B176">
        <v>336865.64110000001</v>
      </c>
      <c r="C176">
        <v>3064879.4243000001</v>
      </c>
      <c r="D176" t="s">
        <v>263</v>
      </c>
      <c r="P176">
        <v>919</v>
      </c>
      <c r="Q176" t="s">
        <v>71</v>
      </c>
      <c r="R176">
        <v>920</v>
      </c>
      <c r="S176">
        <v>1163</v>
      </c>
      <c r="T176">
        <v>336865.64110000001</v>
      </c>
      <c r="U176">
        <v>3064879.4243000001</v>
      </c>
      <c r="V176" t="s">
        <v>263</v>
      </c>
    </row>
    <row r="177" spans="1:22" x14ac:dyDescent="0.25">
      <c r="A177">
        <v>1164</v>
      </c>
      <c r="B177">
        <v>336867.80170000001</v>
      </c>
      <c r="C177">
        <v>3064903.7252000002</v>
      </c>
      <c r="D177" t="s">
        <v>263</v>
      </c>
      <c r="P177">
        <v>920</v>
      </c>
      <c r="Q177" t="s">
        <v>71</v>
      </c>
      <c r="R177">
        <v>921</v>
      </c>
      <c r="S177">
        <v>1164</v>
      </c>
      <c r="T177">
        <v>336867.80170000001</v>
      </c>
      <c r="U177">
        <v>3064903.7252000002</v>
      </c>
      <c r="V177" t="s">
        <v>263</v>
      </c>
    </row>
    <row r="178" spans="1:22" x14ac:dyDescent="0.25">
      <c r="A178">
        <v>1165</v>
      </c>
      <c r="B178">
        <v>336874.79599999997</v>
      </c>
      <c r="C178">
        <v>3064923.7034999998</v>
      </c>
      <c r="D178" t="s">
        <v>263</v>
      </c>
      <c r="P178">
        <v>921</v>
      </c>
      <c r="Q178" t="s">
        <v>71</v>
      </c>
      <c r="R178">
        <v>922</v>
      </c>
      <c r="S178">
        <v>1165</v>
      </c>
      <c r="T178">
        <v>336874.79599999997</v>
      </c>
      <c r="U178">
        <v>3064923.7034999998</v>
      </c>
      <c r="V178" t="s">
        <v>263</v>
      </c>
    </row>
    <row r="179" spans="1:22" x14ac:dyDescent="0.25">
      <c r="A179">
        <v>1166</v>
      </c>
      <c r="B179">
        <v>336879.34279999998</v>
      </c>
      <c r="C179">
        <v>3064943.5625</v>
      </c>
      <c r="D179" t="s">
        <v>263</v>
      </c>
      <c r="P179">
        <v>922</v>
      </c>
      <c r="Q179" t="s">
        <v>71</v>
      </c>
      <c r="R179">
        <v>923</v>
      </c>
      <c r="S179">
        <v>1166</v>
      </c>
      <c r="T179">
        <v>336879.34279999998</v>
      </c>
      <c r="U179">
        <v>3064943.5625</v>
      </c>
      <c r="V179" t="s">
        <v>263</v>
      </c>
    </row>
    <row r="180" spans="1:22" x14ac:dyDescent="0.25">
      <c r="A180">
        <v>1167</v>
      </c>
      <c r="B180">
        <v>336882.65259999997</v>
      </c>
      <c r="C180">
        <v>3064962.3736</v>
      </c>
      <c r="D180" t="s">
        <v>263</v>
      </c>
      <c r="P180">
        <v>923</v>
      </c>
      <c r="Q180" t="s">
        <v>71</v>
      </c>
      <c r="R180">
        <v>924</v>
      </c>
      <c r="S180">
        <v>1167</v>
      </c>
      <c r="T180">
        <v>336882.65259999997</v>
      </c>
      <c r="U180">
        <v>3064962.3736</v>
      </c>
      <c r="V180" t="s">
        <v>263</v>
      </c>
    </row>
    <row r="181" spans="1:22" x14ac:dyDescent="0.25">
      <c r="A181">
        <v>1168</v>
      </c>
      <c r="B181">
        <v>336878.6018</v>
      </c>
      <c r="C181">
        <v>3064979.4588000001</v>
      </c>
      <c r="D181" t="s">
        <v>263</v>
      </c>
      <c r="P181">
        <v>924</v>
      </c>
      <c r="Q181" t="s">
        <v>71</v>
      </c>
      <c r="R181">
        <v>925</v>
      </c>
      <c r="S181">
        <v>1168</v>
      </c>
      <c r="T181">
        <v>336878.6018</v>
      </c>
      <c r="U181">
        <v>3064979.4588000001</v>
      </c>
      <c r="V181" t="s">
        <v>263</v>
      </c>
    </row>
    <row r="182" spans="1:22" x14ac:dyDescent="0.25">
      <c r="A182">
        <v>1169</v>
      </c>
      <c r="B182">
        <v>336878.88510000001</v>
      </c>
      <c r="C182">
        <v>3064980.4723999999</v>
      </c>
      <c r="D182" t="s">
        <v>263</v>
      </c>
      <c r="P182">
        <v>925</v>
      </c>
      <c r="Q182" t="s">
        <v>71</v>
      </c>
      <c r="R182">
        <v>926</v>
      </c>
      <c r="S182">
        <v>1169</v>
      </c>
      <c r="T182">
        <v>336878.88510000001</v>
      </c>
      <c r="U182">
        <v>3064980.4723999999</v>
      </c>
      <c r="V182" t="s">
        <v>263</v>
      </c>
    </row>
    <row r="183" spans="1:22" x14ac:dyDescent="0.25">
      <c r="A183">
        <v>1170</v>
      </c>
      <c r="B183">
        <v>336882.45559999999</v>
      </c>
      <c r="C183">
        <v>3064993.2445999999</v>
      </c>
      <c r="D183" t="s">
        <v>263</v>
      </c>
      <c r="P183">
        <v>926</v>
      </c>
      <c r="Q183" t="s">
        <v>71</v>
      </c>
      <c r="R183">
        <v>927</v>
      </c>
      <c r="S183">
        <v>1170</v>
      </c>
      <c r="T183">
        <v>336882.45559999999</v>
      </c>
      <c r="U183">
        <v>3064993.2445999999</v>
      </c>
      <c r="V183" t="s">
        <v>263</v>
      </c>
    </row>
    <row r="184" spans="1:22" x14ac:dyDescent="0.25">
      <c r="A184">
        <v>1171</v>
      </c>
      <c r="B184">
        <v>336885.79599999997</v>
      </c>
      <c r="C184">
        <v>3065014.3361999998</v>
      </c>
      <c r="D184" t="s">
        <v>263</v>
      </c>
      <c r="P184">
        <v>927</v>
      </c>
      <c r="Q184" t="s">
        <v>71</v>
      </c>
      <c r="R184">
        <v>928</v>
      </c>
      <c r="S184">
        <v>1171</v>
      </c>
      <c r="T184">
        <v>336885.79599999997</v>
      </c>
      <c r="U184">
        <v>3065014.3361999998</v>
      </c>
      <c r="V184" t="s">
        <v>263</v>
      </c>
    </row>
    <row r="185" spans="1:22" x14ac:dyDescent="0.25">
      <c r="A185">
        <v>1172</v>
      </c>
      <c r="B185">
        <v>336892.74939999997</v>
      </c>
      <c r="C185">
        <v>3065031.2736</v>
      </c>
      <c r="D185" t="s">
        <v>263</v>
      </c>
      <c r="P185">
        <v>928</v>
      </c>
      <c r="Q185" t="s">
        <v>71</v>
      </c>
      <c r="R185">
        <v>929</v>
      </c>
      <c r="S185">
        <v>1172</v>
      </c>
      <c r="T185">
        <v>336892.74939999997</v>
      </c>
      <c r="U185">
        <v>3065031.2736</v>
      </c>
      <c r="V185" t="s">
        <v>263</v>
      </c>
    </row>
    <row r="186" spans="1:22" x14ac:dyDescent="0.25">
      <c r="A186">
        <v>1173</v>
      </c>
      <c r="B186">
        <v>336896.65419999999</v>
      </c>
      <c r="C186">
        <v>3065048.8602</v>
      </c>
      <c r="D186" t="s">
        <v>263</v>
      </c>
      <c r="P186">
        <v>929</v>
      </c>
      <c r="Q186" t="s">
        <v>71</v>
      </c>
      <c r="R186">
        <v>930</v>
      </c>
      <c r="S186">
        <v>1173</v>
      </c>
      <c r="T186">
        <v>336896.65419999999</v>
      </c>
      <c r="U186">
        <v>3065048.8602</v>
      </c>
      <c r="V186" t="s">
        <v>263</v>
      </c>
    </row>
    <row r="187" spans="1:22" x14ac:dyDescent="0.25">
      <c r="A187">
        <v>1174</v>
      </c>
      <c r="B187">
        <v>336898.13809999998</v>
      </c>
      <c r="C187">
        <v>3065068.3039000002</v>
      </c>
      <c r="D187" t="s">
        <v>263</v>
      </c>
      <c r="P187">
        <v>930</v>
      </c>
      <c r="Q187" t="s">
        <v>71</v>
      </c>
      <c r="R187">
        <v>931</v>
      </c>
      <c r="S187">
        <v>1174</v>
      </c>
      <c r="T187">
        <v>336898.13809999998</v>
      </c>
      <c r="U187">
        <v>3065068.3039000002</v>
      </c>
      <c r="V187" t="s">
        <v>263</v>
      </c>
    </row>
    <row r="188" spans="1:22" x14ac:dyDescent="0.25">
      <c r="A188">
        <v>1175</v>
      </c>
      <c r="B188">
        <v>336897.21750000003</v>
      </c>
      <c r="C188">
        <v>3065090.8210999998</v>
      </c>
      <c r="D188" t="s">
        <v>263</v>
      </c>
      <c r="P188">
        <v>931</v>
      </c>
      <c r="Q188" t="s">
        <v>71</v>
      </c>
      <c r="R188">
        <v>932</v>
      </c>
      <c r="S188">
        <v>1175</v>
      </c>
      <c r="T188">
        <v>336897.21750000003</v>
      </c>
      <c r="U188">
        <v>3065090.8210999998</v>
      </c>
      <c r="V188" t="s">
        <v>263</v>
      </c>
    </row>
    <row r="189" spans="1:22" x14ac:dyDescent="0.25">
      <c r="A189">
        <v>1176</v>
      </c>
      <c r="B189">
        <v>336903.61259999999</v>
      </c>
      <c r="C189">
        <v>3065111.7193999998</v>
      </c>
      <c r="D189" t="s">
        <v>263</v>
      </c>
      <c r="P189">
        <v>932</v>
      </c>
      <c r="Q189" t="s">
        <v>71</v>
      </c>
      <c r="R189">
        <v>933</v>
      </c>
      <c r="S189">
        <v>1176</v>
      </c>
      <c r="T189">
        <v>336903.61259999999</v>
      </c>
      <c r="U189">
        <v>3065111.7193999998</v>
      </c>
      <c r="V189" t="s">
        <v>263</v>
      </c>
    </row>
    <row r="190" spans="1:22" x14ac:dyDescent="0.25">
      <c r="A190">
        <v>1177</v>
      </c>
      <c r="B190">
        <v>336909.40850000002</v>
      </c>
      <c r="C190">
        <v>3065133.5381</v>
      </c>
      <c r="D190" t="s">
        <v>263</v>
      </c>
      <c r="P190">
        <v>933</v>
      </c>
      <c r="Q190" t="s">
        <v>71</v>
      </c>
      <c r="R190">
        <v>934</v>
      </c>
      <c r="S190">
        <v>1177</v>
      </c>
      <c r="T190">
        <v>336909.40850000002</v>
      </c>
      <c r="U190">
        <v>3065133.5381</v>
      </c>
      <c r="V190" t="s">
        <v>263</v>
      </c>
    </row>
    <row r="191" spans="1:22" x14ac:dyDescent="0.25">
      <c r="A191">
        <v>1178</v>
      </c>
      <c r="B191">
        <v>336924.43979999999</v>
      </c>
      <c r="C191">
        <v>3065160.0987</v>
      </c>
      <c r="D191" t="s">
        <v>263</v>
      </c>
      <c r="P191">
        <v>934</v>
      </c>
      <c r="Q191" t="s">
        <v>71</v>
      </c>
      <c r="R191">
        <v>935</v>
      </c>
      <c r="S191">
        <v>1178</v>
      </c>
      <c r="T191">
        <v>336924.43979999999</v>
      </c>
      <c r="U191">
        <v>3065160.0987</v>
      </c>
      <c r="V191" t="s">
        <v>263</v>
      </c>
    </row>
    <row r="192" spans="1:22" x14ac:dyDescent="0.25">
      <c r="A192">
        <v>1179</v>
      </c>
      <c r="B192">
        <v>336941.82659999997</v>
      </c>
      <c r="C192">
        <v>3065179.9371000002</v>
      </c>
      <c r="D192" t="s">
        <v>263</v>
      </c>
      <c r="P192">
        <v>935</v>
      </c>
      <c r="Q192" t="s">
        <v>71</v>
      </c>
      <c r="R192">
        <v>936</v>
      </c>
      <c r="S192">
        <v>1179</v>
      </c>
      <c r="T192">
        <v>336941.82659999997</v>
      </c>
      <c r="U192">
        <v>3065179.9371000002</v>
      </c>
      <c r="V192" t="s">
        <v>263</v>
      </c>
    </row>
    <row r="193" spans="1:22" x14ac:dyDescent="0.25">
      <c r="A193">
        <v>1180</v>
      </c>
      <c r="B193">
        <v>336959.2378</v>
      </c>
      <c r="C193">
        <v>3065201.5998</v>
      </c>
      <c r="D193" t="s">
        <v>263</v>
      </c>
      <c r="P193">
        <v>936</v>
      </c>
      <c r="Q193" t="s">
        <v>71</v>
      </c>
      <c r="R193">
        <v>937</v>
      </c>
      <c r="S193">
        <v>1180</v>
      </c>
      <c r="T193">
        <v>336959.2378</v>
      </c>
      <c r="U193">
        <v>3065201.5998</v>
      </c>
      <c r="V193" t="s">
        <v>263</v>
      </c>
    </row>
    <row r="194" spans="1:22" x14ac:dyDescent="0.25">
      <c r="A194">
        <v>1181</v>
      </c>
      <c r="B194">
        <v>336974.21990000003</v>
      </c>
      <c r="C194">
        <v>3065224.5115999999</v>
      </c>
      <c r="D194" t="s">
        <v>263</v>
      </c>
      <c r="P194">
        <v>937</v>
      </c>
      <c r="Q194" t="s">
        <v>71</v>
      </c>
      <c r="R194">
        <v>938</v>
      </c>
      <c r="S194">
        <v>1181</v>
      </c>
      <c r="T194">
        <v>336974.21990000003</v>
      </c>
      <c r="U194">
        <v>3065224.5115999999</v>
      </c>
      <c r="V194" t="s">
        <v>263</v>
      </c>
    </row>
    <row r="195" spans="1:22" x14ac:dyDescent="0.25">
      <c r="A195">
        <v>1182</v>
      </c>
      <c r="B195">
        <v>336987.31089999998</v>
      </c>
      <c r="C195">
        <v>3065243.1910999999</v>
      </c>
      <c r="D195" t="s">
        <v>263</v>
      </c>
      <c r="P195">
        <v>938</v>
      </c>
      <c r="Q195" t="s">
        <v>71</v>
      </c>
      <c r="R195">
        <v>939</v>
      </c>
      <c r="S195">
        <v>1182</v>
      </c>
      <c r="T195">
        <v>336987.31089999998</v>
      </c>
      <c r="U195">
        <v>3065243.1910999999</v>
      </c>
      <c r="V195" t="s">
        <v>263</v>
      </c>
    </row>
    <row r="196" spans="1:22" x14ac:dyDescent="0.25">
      <c r="A196">
        <v>1183</v>
      </c>
      <c r="B196">
        <v>336996.1225</v>
      </c>
      <c r="C196">
        <v>3065261.9279</v>
      </c>
      <c r="D196" t="s">
        <v>263</v>
      </c>
      <c r="P196">
        <v>939</v>
      </c>
      <c r="Q196" t="s">
        <v>71</v>
      </c>
      <c r="R196">
        <v>940</v>
      </c>
      <c r="S196">
        <v>1183</v>
      </c>
      <c r="T196">
        <v>336996.1225</v>
      </c>
      <c r="U196">
        <v>3065261.9279</v>
      </c>
      <c r="V196" t="s">
        <v>263</v>
      </c>
    </row>
    <row r="197" spans="1:22" x14ac:dyDescent="0.25">
      <c r="A197">
        <v>1184</v>
      </c>
      <c r="B197">
        <v>337004.96669999999</v>
      </c>
      <c r="C197">
        <v>3065283.0973</v>
      </c>
      <c r="D197" t="s">
        <v>263</v>
      </c>
      <c r="P197">
        <v>940</v>
      </c>
      <c r="Q197" t="s">
        <v>71</v>
      </c>
      <c r="R197">
        <v>941</v>
      </c>
      <c r="S197">
        <v>1184</v>
      </c>
      <c r="T197">
        <v>337004.96669999999</v>
      </c>
      <c r="U197">
        <v>3065283.0973</v>
      </c>
      <c r="V197" t="s">
        <v>263</v>
      </c>
    </row>
    <row r="198" spans="1:22" x14ac:dyDescent="0.25">
      <c r="A198">
        <v>1185</v>
      </c>
      <c r="B198">
        <v>337012.5392</v>
      </c>
      <c r="C198">
        <v>3065300.6343</v>
      </c>
      <c r="D198" t="s">
        <v>263</v>
      </c>
      <c r="P198">
        <v>941</v>
      </c>
      <c r="Q198" t="s">
        <v>71</v>
      </c>
      <c r="R198">
        <v>942</v>
      </c>
      <c r="S198">
        <v>1185</v>
      </c>
      <c r="T198">
        <v>337012.5392</v>
      </c>
      <c r="U198">
        <v>3065300.6343</v>
      </c>
      <c r="V198" t="s">
        <v>263</v>
      </c>
    </row>
    <row r="199" spans="1:22" x14ac:dyDescent="0.25">
      <c r="A199">
        <v>1186</v>
      </c>
      <c r="B199">
        <v>337003.74459999998</v>
      </c>
      <c r="C199">
        <v>3065328.7307000002</v>
      </c>
      <c r="D199" t="s">
        <v>263</v>
      </c>
      <c r="P199">
        <v>942</v>
      </c>
      <c r="Q199" t="s">
        <v>71</v>
      </c>
      <c r="R199">
        <v>943</v>
      </c>
      <c r="S199">
        <v>1186</v>
      </c>
      <c r="T199">
        <v>337003.74459999998</v>
      </c>
      <c r="U199">
        <v>3065328.7307000002</v>
      </c>
      <c r="V199" t="s">
        <v>263</v>
      </c>
    </row>
    <row r="200" spans="1:22" x14ac:dyDescent="0.25">
      <c r="A200">
        <v>1187</v>
      </c>
      <c r="B200">
        <v>336985.00559999997</v>
      </c>
      <c r="C200">
        <v>3065344.7960000001</v>
      </c>
      <c r="D200" t="s">
        <v>263</v>
      </c>
      <c r="P200">
        <v>943</v>
      </c>
      <c r="Q200" t="s">
        <v>71</v>
      </c>
      <c r="R200">
        <v>944</v>
      </c>
      <c r="S200">
        <v>1187</v>
      </c>
      <c r="T200">
        <v>336985.00559999997</v>
      </c>
      <c r="U200">
        <v>3065344.7960000001</v>
      </c>
      <c r="V200" t="s">
        <v>263</v>
      </c>
    </row>
    <row r="201" spans="1:22" x14ac:dyDescent="0.25">
      <c r="A201">
        <v>1188</v>
      </c>
      <c r="B201">
        <v>336960.7156</v>
      </c>
      <c r="C201">
        <v>3065357.2864000001</v>
      </c>
      <c r="D201" t="s">
        <v>263</v>
      </c>
      <c r="P201">
        <v>944</v>
      </c>
      <c r="Q201" t="s">
        <v>71</v>
      </c>
      <c r="R201">
        <v>945</v>
      </c>
      <c r="S201">
        <v>1188</v>
      </c>
      <c r="T201">
        <v>336960.7156</v>
      </c>
      <c r="U201">
        <v>3065357.2864000001</v>
      </c>
      <c r="V201" t="s">
        <v>263</v>
      </c>
    </row>
    <row r="202" spans="1:22" x14ac:dyDescent="0.25">
      <c r="A202">
        <v>1189</v>
      </c>
      <c r="B202">
        <v>336941.38170000003</v>
      </c>
      <c r="C202">
        <v>3065374.5762</v>
      </c>
      <c r="D202" t="s">
        <v>263</v>
      </c>
      <c r="P202">
        <v>945</v>
      </c>
      <c r="Q202" t="s">
        <v>71</v>
      </c>
      <c r="R202">
        <v>946</v>
      </c>
      <c r="S202">
        <v>1189</v>
      </c>
      <c r="T202">
        <v>336941.38170000003</v>
      </c>
      <c r="U202">
        <v>3065374.5762</v>
      </c>
      <c r="V202" t="s">
        <v>263</v>
      </c>
    </row>
    <row r="203" spans="1:22" x14ac:dyDescent="0.25">
      <c r="A203">
        <v>1190</v>
      </c>
      <c r="B203">
        <v>336912.99420000002</v>
      </c>
      <c r="C203">
        <v>3065400.6546999998</v>
      </c>
      <c r="D203" t="s">
        <v>263</v>
      </c>
      <c r="P203">
        <v>946</v>
      </c>
      <c r="Q203" t="s">
        <v>71</v>
      </c>
      <c r="R203">
        <v>947</v>
      </c>
      <c r="S203">
        <v>1190</v>
      </c>
      <c r="T203">
        <v>336912.99420000002</v>
      </c>
      <c r="U203">
        <v>3065400.6546999998</v>
      </c>
      <c r="V203" t="s">
        <v>263</v>
      </c>
    </row>
    <row r="204" spans="1:22" x14ac:dyDescent="0.25">
      <c r="A204">
        <v>1191</v>
      </c>
      <c r="B204">
        <v>336896.22820000001</v>
      </c>
      <c r="C204">
        <v>3065427.0332999998</v>
      </c>
      <c r="D204" t="s">
        <v>263</v>
      </c>
      <c r="P204">
        <v>947</v>
      </c>
      <c r="Q204" t="s">
        <v>71</v>
      </c>
      <c r="R204">
        <v>948</v>
      </c>
      <c r="S204">
        <v>1191</v>
      </c>
      <c r="T204">
        <v>336896.22820000001</v>
      </c>
      <c r="U204">
        <v>3065427.0332999998</v>
      </c>
      <c r="V204" t="s">
        <v>263</v>
      </c>
    </row>
    <row r="205" spans="1:22" x14ac:dyDescent="0.25">
      <c r="A205">
        <v>1192</v>
      </c>
      <c r="B205">
        <v>336901.31469999999</v>
      </c>
      <c r="C205">
        <v>3065441.5622999999</v>
      </c>
      <c r="D205" t="s">
        <v>263</v>
      </c>
      <c r="P205">
        <v>948</v>
      </c>
      <c r="Q205" t="s">
        <v>71</v>
      </c>
      <c r="R205">
        <v>949</v>
      </c>
      <c r="S205">
        <v>1192</v>
      </c>
      <c r="T205">
        <v>336901.31469999999</v>
      </c>
      <c r="U205">
        <v>3065441.5622999999</v>
      </c>
      <c r="V205" t="s">
        <v>263</v>
      </c>
    </row>
    <row r="206" spans="1:22" x14ac:dyDescent="0.25">
      <c r="A206">
        <v>1193</v>
      </c>
      <c r="B206">
        <v>336898.65610000002</v>
      </c>
      <c r="C206">
        <v>3065471.2486999999</v>
      </c>
      <c r="D206" t="s">
        <v>263</v>
      </c>
      <c r="P206">
        <v>949</v>
      </c>
      <c r="Q206" t="s">
        <v>71</v>
      </c>
      <c r="R206">
        <v>950</v>
      </c>
      <c r="S206">
        <v>1193</v>
      </c>
      <c r="T206">
        <v>336898.65610000002</v>
      </c>
      <c r="U206">
        <v>3065471.2486999999</v>
      </c>
      <c r="V206" t="s">
        <v>263</v>
      </c>
    </row>
    <row r="207" spans="1:22" x14ac:dyDescent="0.25">
      <c r="A207">
        <v>1194</v>
      </c>
      <c r="B207">
        <v>336897.77639999997</v>
      </c>
      <c r="C207">
        <v>3065496.8056999999</v>
      </c>
      <c r="D207" t="s">
        <v>263</v>
      </c>
      <c r="P207">
        <v>950</v>
      </c>
      <c r="Q207" t="s">
        <v>71</v>
      </c>
      <c r="R207">
        <v>951</v>
      </c>
      <c r="S207">
        <v>1194</v>
      </c>
      <c r="T207">
        <v>336897.77639999997</v>
      </c>
      <c r="U207">
        <v>3065496.8056999999</v>
      </c>
      <c r="V207" t="s">
        <v>263</v>
      </c>
    </row>
    <row r="208" spans="1:22" x14ac:dyDescent="0.25">
      <c r="A208">
        <v>1195</v>
      </c>
      <c r="B208">
        <v>336897.49979999999</v>
      </c>
      <c r="C208">
        <v>3065521.7463000002</v>
      </c>
      <c r="D208" t="s">
        <v>263</v>
      </c>
      <c r="P208">
        <v>951</v>
      </c>
      <c r="Q208" t="s">
        <v>71</v>
      </c>
      <c r="R208">
        <v>952</v>
      </c>
      <c r="S208">
        <v>1195</v>
      </c>
      <c r="T208">
        <v>336897.49979999999</v>
      </c>
      <c r="U208">
        <v>3065521.7463000002</v>
      </c>
      <c r="V208" t="s">
        <v>263</v>
      </c>
    </row>
    <row r="209" spans="1:22" x14ac:dyDescent="0.25">
      <c r="A209">
        <v>1196</v>
      </c>
      <c r="B209">
        <v>336902.67609999998</v>
      </c>
      <c r="C209">
        <v>3065542.9643999999</v>
      </c>
      <c r="D209" t="s">
        <v>263</v>
      </c>
      <c r="P209">
        <v>952</v>
      </c>
      <c r="Q209" t="s">
        <v>71</v>
      </c>
      <c r="R209">
        <v>953</v>
      </c>
      <c r="S209">
        <v>1196</v>
      </c>
      <c r="T209">
        <v>336902.67609999998</v>
      </c>
      <c r="U209">
        <v>3065542.9643999999</v>
      </c>
      <c r="V209" t="s">
        <v>263</v>
      </c>
    </row>
    <row r="210" spans="1:22" x14ac:dyDescent="0.25">
      <c r="A210">
        <v>1197</v>
      </c>
      <c r="B210">
        <v>336910.91720000003</v>
      </c>
      <c r="C210">
        <v>3065564.7494999999</v>
      </c>
      <c r="D210" t="s">
        <v>263</v>
      </c>
      <c r="P210">
        <v>953</v>
      </c>
      <c r="Q210" t="s">
        <v>71</v>
      </c>
      <c r="R210">
        <v>954</v>
      </c>
      <c r="S210">
        <v>1197</v>
      </c>
      <c r="T210">
        <v>336910.91720000003</v>
      </c>
      <c r="U210">
        <v>3065564.7494999999</v>
      </c>
      <c r="V210" t="s">
        <v>263</v>
      </c>
    </row>
    <row r="211" spans="1:22" x14ac:dyDescent="0.25">
      <c r="A211">
        <v>1198</v>
      </c>
      <c r="B211">
        <v>336917.93560000003</v>
      </c>
      <c r="C211">
        <v>3065586.551</v>
      </c>
      <c r="D211" t="s">
        <v>263</v>
      </c>
      <c r="P211">
        <v>954</v>
      </c>
      <c r="Q211" t="s">
        <v>71</v>
      </c>
      <c r="R211">
        <v>955</v>
      </c>
      <c r="S211">
        <v>1198</v>
      </c>
      <c r="T211">
        <v>336917.93560000003</v>
      </c>
      <c r="U211">
        <v>3065586.551</v>
      </c>
      <c r="V211" t="s">
        <v>263</v>
      </c>
    </row>
    <row r="212" spans="1:22" x14ac:dyDescent="0.25">
      <c r="A212">
        <v>1199</v>
      </c>
      <c r="B212">
        <v>336926.77159999998</v>
      </c>
      <c r="C212">
        <v>3065607.1115999999</v>
      </c>
      <c r="D212" t="s">
        <v>263</v>
      </c>
      <c r="P212">
        <v>955</v>
      </c>
      <c r="Q212" t="s">
        <v>71</v>
      </c>
      <c r="R212">
        <v>956</v>
      </c>
      <c r="S212">
        <v>1199</v>
      </c>
      <c r="T212">
        <v>336926.77159999998</v>
      </c>
      <c r="U212">
        <v>3065607.1115999999</v>
      </c>
      <c r="V212" t="s">
        <v>263</v>
      </c>
    </row>
    <row r="213" spans="1:22" x14ac:dyDescent="0.25">
      <c r="A213">
        <v>1200</v>
      </c>
      <c r="B213">
        <v>336937.98749999999</v>
      </c>
      <c r="C213">
        <v>3065622.7744999998</v>
      </c>
      <c r="D213" t="s">
        <v>263</v>
      </c>
      <c r="P213">
        <v>956</v>
      </c>
      <c r="Q213" t="s">
        <v>71</v>
      </c>
      <c r="R213">
        <v>957</v>
      </c>
      <c r="S213">
        <v>1200</v>
      </c>
      <c r="T213">
        <v>336937.98749999999</v>
      </c>
      <c r="U213">
        <v>3065622.7744999998</v>
      </c>
      <c r="V213" t="s">
        <v>263</v>
      </c>
    </row>
    <row r="214" spans="1:22" x14ac:dyDescent="0.25">
      <c r="A214">
        <v>1201</v>
      </c>
      <c r="B214">
        <v>336961.30719999998</v>
      </c>
      <c r="C214">
        <v>3065629.1518000001</v>
      </c>
      <c r="D214" t="s">
        <v>263</v>
      </c>
      <c r="P214">
        <v>957</v>
      </c>
      <c r="Q214" t="s">
        <v>71</v>
      </c>
      <c r="R214">
        <v>958</v>
      </c>
      <c r="S214">
        <v>1201</v>
      </c>
      <c r="T214">
        <v>336961.30719999998</v>
      </c>
      <c r="U214">
        <v>3065629.1518000001</v>
      </c>
      <c r="V214" t="s">
        <v>263</v>
      </c>
    </row>
    <row r="215" spans="1:22" x14ac:dyDescent="0.25">
      <c r="A215">
        <v>1202</v>
      </c>
      <c r="B215">
        <v>336983.42060000001</v>
      </c>
      <c r="C215">
        <v>3065636.7618</v>
      </c>
      <c r="D215" t="s">
        <v>263</v>
      </c>
      <c r="P215">
        <v>958</v>
      </c>
      <c r="Q215" t="s">
        <v>71</v>
      </c>
      <c r="R215">
        <v>959</v>
      </c>
      <c r="S215">
        <v>1202</v>
      </c>
      <c r="T215">
        <v>336983.42060000001</v>
      </c>
      <c r="U215">
        <v>3065636.7618</v>
      </c>
      <c r="V215" t="s">
        <v>263</v>
      </c>
    </row>
    <row r="216" spans="1:22" x14ac:dyDescent="0.25">
      <c r="A216">
        <v>1203</v>
      </c>
      <c r="B216">
        <v>336993.00229999999</v>
      </c>
      <c r="C216">
        <v>3065641.5199000002</v>
      </c>
      <c r="D216" t="s">
        <v>263</v>
      </c>
      <c r="P216">
        <v>959</v>
      </c>
      <c r="Q216" t="s">
        <v>71</v>
      </c>
      <c r="R216">
        <v>960</v>
      </c>
      <c r="S216">
        <v>1203</v>
      </c>
      <c r="T216">
        <v>336993.00229999999</v>
      </c>
      <c r="U216">
        <v>3065641.5199000002</v>
      </c>
      <c r="V216" t="s">
        <v>263</v>
      </c>
    </row>
    <row r="217" spans="1:22" x14ac:dyDescent="0.25">
      <c r="A217">
        <v>1204</v>
      </c>
      <c r="B217">
        <v>337002.50189999997</v>
      </c>
      <c r="C217">
        <v>3065646.2371</v>
      </c>
      <c r="D217" t="s">
        <v>263</v>
      </c>
      <c r="P217">
        <v>960</v>
      </c>
      <c r="Q217" t="s">
        <v>71</v>
      </c>
      <c r="R217">
        <v>961</v>
      </c>
      <c r="S217">
        <v>1204</v>
      </c>
      <c r="T217">
        <v>337002.50189999997</v>
      </c>
      <c r="U217">
        <v>3065646.2371</v>
      </c>
      <c r="V217" t="s">
        <v>263</v>
      </c>
    </row>
    <row r="218" spans="1:22" x14ac:dyDescent="0.25">
      <c r="A218">
        <v>1205</v>
      </c>
      <c r="B218">
        <v>337020.93099999998</v>
      </c>
      <c r="C218">
        <v>3065652.6801</v>
      </c>
      <c r="D218" t="s">
        <v>263</v>
      </c>
      <c r="P218">
        <v>961</v>
      </c>
      <c r="Q218" t="s">
        <v>71</v>
      </c>
      <c r="R218">
        <v>962</v>
      </c>
      <c r="S218">
        <v>1205</v>
      </c>
      <c r="T218">
        <v>337020.93099999998</v>
      </c>
      <c r="U218">
        <v>3065652.6801</v>
      </c>
      <c r="V218" t="s">
        <v>263</v>
      </c>
    </row>
    <row r="219" spans="1:22" x14ac:dyDescent="0.25">
      <c r="A219">
        <v>1206</v>
      </c>
      <c r="B219">
        <v>337040.07750000001</v>
      </c>
      <c r="C219">
        <v>3065667.0203</v>
      </c>
      <c r="D219" t="s">
        <v>263</v>
      </c>
      <c r="P219">
        <v>962</v>
      </c>
      <c r="Q219" t="s">
        <v>71</v>
      </c>
      <c r="R219">
        <v>963</v>
      </c>
      <c r="S219">
        <v>1206</v>
      </c>
      <c r="T219">
        <v>337040.07750000001</v>
      </c>
      <c r="U219">
        <v>3065667.0203</v>
      </c>
      <c r="V219" t="s">
        <v>263</v>
      </c>
    </row>
    <row r="220" spans="1:22" x14ac:dyDescent="0.25">
      <c r="A220">
        <v>1207</v>
      </c>
      <c r="B220">
        <v>337045.20890000003</v>
      </c>
      <c r="C220">
        <v>3065669.6671000002</v>
      </c>
      <c r="D220" t="s">
        <v>263</v>
      </c>
      <c r="P220">
        <v>963</v>
      </c>
      <c r="Q220" t="s">
        <v>71</v>
      </c>
      <c r="R220">
        <v>964</v>
      </c>
      <c r="S220">
        <v>1207</v>
      </c>
      <c r="T220">
        <v>337045.20890000003</v>
      </c>
      <c r="U220">
        <v>3065669.6671000002</v>
      </c>
      <c r="V220" t="s">
        <v>263</v>
      </c>
    </row>
    <row r="221" spans="1:22" x14ac:dyDescent="0.25">
      <c r="A221">
        <v>1208</v>
      </c>
      <c r="B221">
        <v>337070.01140000002</v>
      </c>
      <c r="C221">
        <v>3065660.2321000001</v>
      </c>
      <c r="D221" t="s">
        <v>263</v>
      </c>
      <c r="P221">
        <v>964</v>
      </c>
      <c r="Q221" t="s">
        <v>71</v>
      </c>
      <c r="R221">
        <v>965</v>
      </c>
      <c r="S221">
        <v>1208</v>
      </c>
      <c r="T221">
        <v>337070.01140000002</v>
      </c>
      <c r="U221">
        <v>3065660.2321000001</v>
      </c>
      <c r="V221" t="s">
        <v>263</v>
      </c>
    </row>
    <row r="222" spans="1:22" x14ac:dyDescent="0.25">
      <c r="A222">
        <v>1209</v>
      </c>
      <c r="B222">
        <v>337078.49080000003</v>
      </c>
      <c r="C222">
        <v>3065646.1579</v>
      </c>
      <c r="D222" t="s">
        <v>263</v>
      </c>
      <c r="P222">
        <v>965</v>
      </c>
      <c r="Q222" t="s">
        <v>71</v>
      </c>
      <c r="R222">
        <v>966</v>
      </c>
      <c r="S222">
        <v>1209</v>
      </c>
      <c r="T222">
        <v>337078.49080000003</v>
      </c>
      <c r="U222">
        <v>3065646.1579</v>
      </c>
      <c r="V222" t="s">
        <v>263</v>
      </c>
    </row>
    <row r="223" spans="1:22" x14ac:dyDescent="0.25">
      <c r="A223">
        <v>1210</v>
      </c>
      <c r="B223">
        <v>337057.31660000002</v>
      </c>
      <c r="C223">
        <v>3065675.9122000001</v>
      </c>
      <c r="D223" t="s">
        <v>263</v>
      </c>
      <c r="P223">
        <v>966</v>
      </c>
      <c r="Q223" t="s">
        <v>71</v>
      </c>
      <c r="R223">
        <v>967</v>
      </c>
      <c r="S223">
        <v>1210</v>
      </c>
      <c r="T223">
        <v>337057.31660000002</v>
      </c>
      <c r="U223">
        <v>3065675.9122000001</v>
      </c>
      <c r="V223" t="s">
        <v>263</v>
      </c>
    </row>
    <row r="224" spans="1:22" x14ac:dyDescent="0.25">
      <c r="A224">
        <v>1211</v>
      </c>
      <c r="B224">
        <v>337042.56780000002</v>
      </c>
      <c r="C224">
        <v>3065676.1656999998</v>
      </c>
      <c r="D224" t="s">
        <v>263</v>
      </c>
      <c r="P224">
        <v>967</v>
      </c>
      <c r="Q224" t="s">
        <v>71</v>
      </c>
      <c r="R224">
        <v>968</v>
      </c>
      <c r="S224">
        <v>1211</v>
      </c>
      <c r="T224">
        <v>337042.56780000002</v>
      </c>
      <c r="U224">
        <v>3065676.1656999998</v>
      </c>
      <c r="V224" t="s">
        <v>263</v>
      </c>
    </row>
    <row r="225" spans="1:22" x14ac:dyDescent="0.25">
      <c r="A225">
        <v>1212</v>
      </c>
      <c r="B225">
        <v>337032.66529999999</v>
      </c>
      <c r="C225">
        <v>3065676.3358999998</v>
      </c>
      <c r="D225" t="s">
        <v>263</v>
      </c>
      <c r="P225">
        <v>968</v>
      </c>
      <c r="Q225" t="s">
        <v>71</v>
      </c>
      <c r="R225">
        <v>969</v>
      </c>
      <c r="S225">
        <v>1212</v>
      </c>
      <c r="T225">
        <v>337032.66529999999</v>
      </c>
      <c r="U225">
        <v>3065676.3358999998</v>
      </c>
      <c r="V225" t="s">
        <v>263</v>
      </c>
    </row>
    <row r="226" spans="1:22" x14ac:dyDescent="0.25">
      <c r="A226">
        <v>1213</v>
      </c>
      <c r="B226">
        <v>337010.79239999998</v>
      </c>
      <c r="C226">
        <v>3065676.6294</v>
      </c>
      <c r="D226" t="s">
        <v>263</v>
      </c>
      <c r="P226">
        <v>969</v>
      </c>
      <c r="Q226" t="s">
        <v>71</v>
      </c>
      <c r="R226">
        <v>970</v>
      </c>
      <c r="S226">
        <v>1213</v>
      </c>
      <c r="T226">
        <v>337010.79239999998</v>
      </c>
      <c r="U226">
        <v>3065676.6294</v>
      </c>
      <c r="V226" t="s">
        <v>263</v>
      </c>
    </row>
    <row r="227" spans="1:22" x14ac:dyDescent="0.25">
      <c r="A227">
        <v>1214</v>
      </c>
      <c r="B227">
        <v>336978.61859999999</v>
      </c>
      <c r="C227">
        <v>3065678.2930000001</v>
      </c>
      <c r="D227" t="s">
        <v>263</v>
      </c>
      <c r="P227">
        <v>970</v>
      </c>
      <c r="Q227" t="s">
        <v>71</v>
      </c>
      <c r="R227">
        <v>971</v>
      </c>
      <c r="S227">
        <v>1214</v>
      </c>
      <c r="T227">
        <v>336978.61859999999</v>
      </c>
      <c r="U227">
        <v>3065678.2930000001</v>
      </c>
      <c r="V227" t="s">
        <v>263</v>
      </c>
    </row>
    <row r="228" spans="1:22" x14ac:dyDescent="0.25">
      <c r="A228">
        <v>1215</v>
      </c>
      <c r="B228">
        <v>336875.10009999998</v>
      </c>
      <c r="C228">
        <v>3064704.1545000002</v>
      </c>
      <c r="D228" t="s">
        <v>263</v>
      </c>
      <c r="P228">
        <v>2827</v>
      </c>
      <c r="Q228" t="s">
        <v>71</v>
      </c>
      <c r="R228">
        <v>2828</v>
      </c>
      <c r="S228">
        <v>1215</v>
      </c>
      <c r="T228">
        <v>336875.10009999998</v>
      </c>
      <c r="U228">
        <v>3064704.1545000002</v>
      </c>
      <c r="V228" t="s">
        <v>263</v>
      </c>
    </row>
    <row r="229" spans="1:22" x14ac:dyDescent="0.25">
      <c r="A229">
        <v>1216</v>
      </c>
      <c r="B229">
        <v>336860.1888</v>
      </c>
      <c r="C229">
        <v>3064013.5460000001</v>
      </c>
      <c r="D229" t="s">
        <v>263</v>
      </c>
      <c r="P229">
        <v>2828</v>
      </c>
      <c r="Q229" t="s">
        <v>71</v>
      </c>
      <c r="R229">
        <v>2829</v>
      </c>
      <c r="S229">
        <v>1216</v>
      </c>
      <c r="T229">
        <v>336860.1888</v>
      </c>
      <c r="U229">
        <v>3064013.5460000001</v>
      </c>
      <c r="V229" t="s">
        <v>263</v>
      </c>
    </row>
    <row r="230" spans="1:22" x14ac:dyDescent="0.25">
      <c r="A230">
        <v>1217</v>
      </c>
      <c r="B230">
        <v>336234.30410000001</v>
      </c>
      <c r="C230">
        <v>3063411.5742000001</v>
      </c>
      <c r="D230" t="s">
        <v>263</v>
      </c>
      <c r="P230">
        <v>184</v>
      </c>
      <c r="Q230" t="s">
        <v>71</v>
      </c>
      <c r="R230">
        <v>185</v>
      </c>
      <c r="S230">
        <v>1217</v>
      </c>
      <c r="T230">
        <v>336234.30410000001</v>
      </c>
      <c r="U230">
        <v>3063411.5742000001</v>
      </c>
      <c r="V230" t="s">
        <v>263</v>
      </c>
    </row>
    <row r="231" spans="1:22" x14ac:dyDescent="0.25">
      <c r="A231">
        <v>1218</v>
      </c>
      <c r="B231">
        <v>336232.94709999999</v>
      </c>
      <c r="C231">
        <v>3063415.1669000001</v>
      </c>
      <c r="D231" t="s">
        <v>263</v>
      </c>
      <c r="P231">
        <v>187</v>
      </c>
      <c r="Q231" t="s">
        <v>71</v>
      </c>
      <c r="R231">
        <v>188</v>
      </c>
      <c r="S231">
        <v>1218</v>
      </c>
      <c r="T231">
        <v>336232.94709999999</v>
      </c>
      <c r="U231">
        <v>3063415.1669000001</v>
      </c>
      <c r="V231" t="s">
        <v>263</v>
      </c>
    </row>
    <row r="232" spans="1:22" x14ac:dyDescent="0.25">
      <c r="A232">
        <v>1219</v>
      </c>
      <c r="B232">
        <v>336228.424</v>
      </c>
      <c r="C232">
        <v>3063427.1414000001</v>
      </c>
      <c r="D232" t="s">
        <v>263</v>
      </c>
      <c r="P232">
        <v>196</v>
      </c>
      <c r="Q232" t="s">
        <v>71</v>
      </c>
      <c r="R232">
        <v>197</v>
      </c>
      <c r="S232">
        <v>1219</v>
      </c>
      <c r="T232">
        <v>336228.424</v>
      </c>
      <c r="U232">
        <v>3063427.1414000001</v>
      </c>
      <c r="V232" t="s">
        <v>263</v>
      </c>
    </row>
    <row r="233" spans="1:22" x14ac:dyDescent="0.25">
      <c r="A233">
        <v>1220</v>
      </c>
      <c r="B233">
        <v>336224.64549999998</v>
      </c>
      <c r="C233">
        <v>3063432.1288999999</v>
      </c>
      <c r="D233" t="s">
        <v>263</v>
      </c>
      <c r="P233">
        <v>205</v>
      </c>
      <c r="Q233" t="s">
        <v>71</v>
      </c>
      <c r="R233">
        <v>206</v>
      </c>
      <c r="S233">
        <v>1220</v>
      </c>
      <c r="T233">
        <v>336224.64549999998</v>
      </c>
      <c r="U233">
        <v>3063432.1288999999</v>
      </c>
      <c r="V233" t="s">
        <v>263</v>
      </c>
    </row>
    <row r="234" spans="1:22" x14ac:dyDescent="0.25">
      <c r="A234">
        <v>1221</v>
      </c>
      <c r="B234">
        <v>336224.05099999998</v>
      </c>
      <c r="C234">
        <v>3063432.8969999999</v>
      </c>
      <c r="D234" t="s">
        <v>263</v>
      </c>
      <c r="P234">
        <v>207</v>
      </c>
      <c r="Q234" t="s">
        <v>71</v>
      </c>
      <c r="R234">
        <v>208</v>
      </c>
      <c r="S234">
        <v>1221</v>
      </c>
      <c r="T234">
        <v>336224.05099999998</v>
      </c>
      <c r="U234">
        <v>3063432.8969999999</v>
      </c>
      <c r="V234" t="s">
        <v>263</v>
      </c>
    </row>
    <row r="235" spans="1:22" x14ac:dyDescent="0.25">
      <c r="A235">
        <v>1222</v>
      </c>
      <c r="B235">
        <v>336222.62479999999</v>
      </c>
      <c r="C235">
        <v>3063434.7393999998</v>
      </c>
      <c r="D235" t="s">
        <v>263</v>
      </c>
      <c r="P235">
        <v>210</v>
      </c>
      <c r="Q235" t="s">
        <v>71</v>
      </c>
      <c r="R235">
        <v>211</v>
      </c>
      <c r="S235">
        <v>1222</v>
      </c>
      <c r="T235">
        <v>336222.62479999999</v>
      </c>
      <c r="U235">
        <v>3063434.7393999998</v>
      </c>
      <c r="V235" t="s">
        <v>263</v>
      </c>
    </row>
    <row r="236" spans="1:22" x14ac:dyDescent="0.25">
      <c r="A236">
        <v>1223</v>
      </c>
      <c r="B236">
        <v>336218.68050000002</v>
      </c>
      <c r="C236">
        <v>3063439.8347999998</v>
      </c>
      <c r="D236" t="s">
        <v>263</v>
      </c>
      <c r="P236">
        <v>214</v>
      </c>
      <c r="Q236" t="s">
        <v>71</v>
      </c>
      <c r="R236">
        <v>215</v>
      </c>
      <c r="S236">
        <v>1223</v>
      </c>
      <c r="T236">
        <v>336218.68050000002</v>
      </c>
      <c r="U236">
        <v>3063439.8347999998</v>
      </c>
      <c r="V236" t="s">
        <v>263</v>
      </c>
    </row>
    <row r="237" spans="1:22" x14ac:dyDescent="0.25">
      <c r="A237">
        <v>1224</v>
      </c>
      <c r="B237">
        <v>336215.82620000001</v>
      </c>
      <c r="C237">
        <v>3063444.7096000002</v>
      </c>
      <c r="D237" t="s">
        <v>263</v>
      </c>
      <c r="P237">
        <v>223</v>
      </c>
      <c r="Q237" t="s">
        <v>71</v>
      </c>
      <c r="R237">
        <v>224</v>
      </c>
      <c r="S237">
        <v>1224</v>
      </c>
      <c r="T237">
        <v>336215.82620000001</v>
      </c>
      <c r="U237">
        <v>3063444.7096000002</v>
      </c>
      <c r="V237" t="s">
        <v>263</v>
      </c>
    </row>
    <row r="238" spans="1:22" x14ac:dyDescent="0.25">
      <c r="A238">
        <v>1225</v>
      </c>
      <c r="B238">
        <v>336213.43170000002</v>
      </c>
      <c r="C238">
        <v>3063450.39</v>
      </c>
      <c r="D238" t="s">
        <v>263</v>
      </c>
      <c r="P238">
        <v>233</v>
      </c>
      <c r="Q238" t="s">
        <v>71</v>
      </c>
      <c r="R238">
        <v>234</v>
      </c>
      <c r="S238">
        <v>1225</v>
      </c>
      <c r="T238">
        <v>336213.43170000002</v>
      </c>
      <c r="U238">
        <v>3063450.39</v>
      </c>
      <c r="V238" t="s">
        <v>263</v>
      </c>
    </row>
    <row r="239" spans="1:22" x14ac:dyDescent="0.25">
      <c r="A239">
        <v>1226</v>
      </c>
      <c r="B239">
        <v>336213.21509999997</v>
      </c>
      <c r="C239">
        <v>3063450.9037000001</v>
      </c>
      <c r="D239" t="s">
        <v>263</v>
      </c>
      <c r="P239">
        <v>235</v>
      </c>
      <c r="Q239" t="s">
        <v>71</v>
      </c>
      <c r="R239">
        <v>236</v>
      </c>
      <c r="S239">
        <v>1226</v>
      </c>
      <c r="T239">
        <v>336213.21509999997</v>
      </c>
      <c r="U239">
        <v>3063450.9037000001</v>
      </c>
      <c r="V239" t="s">
        <v>263</v>
      </c>
    </row>
    <row r="240" spans="1:22" x14ac:dyDescent="0.25">
      <c r="A240">
        <v>1227</v>
      </c>
      <c r="B240">
        <v>336210.91330000001</v>
      </c>
      <c r="C240">
        <v>3063456.3643999998</v>
      </c>
      <c r="D240" t="s">
        <v>263</v>
      </c>
      <c r="P240">
        <v>243</v>
      </c>
      <c r="Q240" t="s">
        <v>71</v>
      </c>
      <c r="R240">
        <v>244</v>
      </c>
      <c r="S240">
        <v>1227</v>
      </c>
      <c r="T240">
        <v>336210.91330000001</v>
      </c>
      <c r="U240">
        <v>3063456.3643999998</v>
      </c>
      <c r="V240" t="s">
        <v>263</v>
      </c>
    </row>
    <row r="241" spans="1:22" x14ac:dyDescent="0.25">
      <c r="A241">
        <v>1228</v>
      </c>
      <c r="B241">
        <v>336210.27380000002</v>
      </c>
      <c r="C241">
        <v>3063457.8816</v>
      </c>
      <c r="D241" t="s">
        <v>263</v>
      </c>
      <c r="P241">
        <v>249</v>
      </c>
      <c r="Q241" t="s">
        <v>71</v>
      </c>
      <c r="R241">
        <v>250</v>
      </c>
      <c r="S241">
        <v>1228</v>
      </c>
      <c r="T241">
        <v>336210.27380000002</v>
      </c>
      <c r="U241">
        <v>3063457.8816</v>
      </c>
      <c r="V241" t="s">
        <v>263</v>
      </c>
    </row>
    <row r="242" spans="1:22" x14ac:dyDescent="0.25">
      <c r="A242">
        <v>1229</v>
      </c>
      <c r="B242">
        <v>336282.83399999997</v>
      </c>
      <c r="C242">
        <v>3063462.676</v>
      </c>
      <c r="D242" t="s">
        <v>263</v>
      </c>
      <c r="P242">
        <v>256</v>
      </c>
      <c r="Q242" t="s">
        <v>71</v>
      </c>
      <c r="R242">
        <v>257</v>
      </c>
      <c r="S242">
        <v>1229</v>
      </c>
      <c r="T242">
        <v>336282.83399999997</v>
      </c>
      <c r="U242">
        <v>3063462.676</v>
      </c>
      <c r="V242" t="s">
        <v>263</v>
      </c>
    </row>
    <row r="243" spans="1:22" x14ac:dyDescent="0.25">
      <c r="A243">
        <v>1230</v>
      </c>
      <c r="B243">
        <v>336279.85139999999</v>
      </c>
      <c r="C243">
        <v>3063462.8121000002</v>
      </c>
      <c r="D243" t="s">
        <v>263</v>
      </c>
      <c r="P243">
        <v>258</v>
      </c>
      <c r="Q243" t="s">
        <v>71</v>
      </c>
      <c r="R243">
        <v>259</v>
      </c>
      <c r="S243">
        <v>1230</v>
      </c>
      <c r="T243">
        <v>336279.85139999999</v>
      </c>
      <c r="U243">
        <v>3063462.8121000002</v>
      </c>
      <c r="V243" t="s">
        <v>263</v>
      </c>
    </row>
    <row r="244" spans="1:22" x14ac:dyDescent="0.25">
      <c r="A244">
        <v>1231</v>
      </c>
      <c r="B244">
        <v>336269.86560000002</v>
      </c>
      <c r="C244">
        <v>3063463.7502000001</v>
      </c>
      <c r="D244" t="s">
        <v>263</v>
      </c>
      <c r="P244">
        <v>263</v>
      </c>
      <c r="Q244" t="s">
        <v>71</v>
      </c>
      <c r="R244">
        <v>264</v>
      </c>
      <c r="S244">
        <v>1231</v>
      </c>
      <c r="T244">
        <v>336269.86560000002</v>
      </c>
      <c r="U244">
        <v>3063463.7502000001</v>
      </c>
      <c r="V244" t="s">
        <v>263</v>
      </c>
    </row>
    <row r="245" spans="1:22" x14ac:dyDescent="0.25">
      <c r="A245">
        <v>1232</v>
      </c>
      <c r="B245">
        <v>336283.29320000001</v>
      </c>
      <c r="C245">
        <v>3063464.3355</v>
      </c>
      <c r="D245" t="s">
        <v>263</v>
      </c>
      <c r="P245">
        <v>268</v>
      </c>
      <c r="Q245" t="s">
        <v>71</v>
      </c>
      <c r="R245">
        <v>269</v>
      </c>
      <c r="S245">
        <v>1232</v>
      </c>
      <c r="T245">
        <v>336283.29320000001</v>
      </c>
      <c r="U245">
        <v>3063464.3355</v>
      </c>
      <c r="V245" t="s">
        <v>263</v>
      </c>
    </row>
    <row r="246" spans="1:22" x14ac:dyDescent="0.25">
      <c r="A246">
        <v>1233</v>
      </c>
      <c r="B246">
        <v>336206.09740000003</v>
      </c>
      <c r="C246">
        <v>3063466.5751999998</v>
      </c>
      <c r="D246" t="s">
        <v>263</v>
      </c>
      <c r="P246">
        <v>275</v>
      </c>
      <c r="Q246" t="s">
        <v>71</v>
      </c>
      <c r="R246">
        <v>276</v>
      </c>
      <c r="S246">
        <v>1233</v>
      </c>
      <c r="T246">
        <v>336206.09740000003</v>
      </c>
      <c r="U246">
        <v>3063466.5751999998</v>
      </c>
      <c r="V246" t="s">
        <v>263</v>
      </c>
    </row>
    <row r="247" spans="1:22" x14ac:dyDescent="0.25">
      <c r="A247">
        <v>1234</v>
      </c>
      <c r="B247">
        <v>336237.44569999998</v>
      </c>
      <c r="C247">
        <v>3063466.5962999999</v>
      </c>
      <c r="D247" t="s">
        <v>263</v>
      </c>
      <c r="P247">
        <v>276</v>
      </c>
      <c r="Q247" t="s">
        <v>71</v>
      </c>
      <c r="R247">
        <v>277</v>
      </c>
      <c r="S247">
        <v>1234</v>
      </c>
      <c r="T247">
        <v>336237.44569999998</v>
      </c>
      <c r="U247">
        <v>3063466.5962999999</v>
      </c>
      <c r="V247" t="s">
        <v>263</v>
      </c>
    </row>
    <row r="248" spans="1:22" x14ac:dyDescent="0.25">
      <c r="A248">
        <v>1235</v>
      </c>
      <c r="B248">
        <v>336205.31800000003</v>
      </c>
      <c r="C248">
        <v>3063468.1792000001</v>
      </c>
      <c r="D248" t="s">
        <v>263</v>
      </c>
      <c r="P248">
        <v>286</v>
      </c>
      <c r="Q248" t="s">
        <v>71</v>
      </c>
      <c r="R248">
        <v>287</v>
      </c>
      <c r="S248">
        <v>1235</v>
      </c>
      <c r="T248">
        <v>336205.31800000003</v>
      </c>
      <c r="U248">
        <v>3063468.1792000001</v>
      </c>
      <c r="V248" t="s">
        <v>263</v>
      </c>
    </row>
    <row r="249" spans="1:22" x14ac:dyDescent="0.25">
      <c r="A249">
        <v>1236</v>
      </c>
      <c r="B249">
        <v>336204.93810000003</v>
      </c>
      <c r="C249">
        <v>3063468.9611999998</v>
      </c>
      <c r="D249" t="s">
        <v>263</v>
      </c>
      <c r="P249">
        <v>290</v>
      </c>
      <c r="Q249" t="s">
        <v>71</v>
      </c>
      <c r="R249">
        <v>291</v>
      </c>
      <c r="S249">
        <v>1236</v>
      </c>
      <c r="T249">
        <v>336204.93810000003</v>
      </c>
      <c r="U249">
        <v>3063468.9611999998</v>
      </c>
      <c r="V249" t="s">
        <v>263</v>
      </c>
    </row>
    <row r="250" spans="1:22" x14ac:dyDescent="0.25">
      <c r="A250">
        <v>1237</v>
      </c>
      <c r="B250">
        <v>336209.00939999998</v>
      </c>
      <c r="C250">
        <v>3063469.2329000002</v>
      </c>
      <c r="D250" t="s">
        <v>263</v>
      </c>
      <c r="P250">
        <v>291</v>
      </c>
      <c r="Q250" t="s">
        <v>71</v>
      </c>
      <c r="R250">
        <v>292</v>
      </c>
      <c r="S250">
        <v>1237</v>
      </c>
      <c r="T250">
        <v>336209.00939999998</v>
      </c>
      <c r="U250">
        <v>3063469.2329000002</v>
      </c>
      <c r="V250" t="s">
        <v>263</v>
      </c>
    </row>
    <row r="251" spans="1:22" x14ac:dyDescent="0.25">
      <c r="A251">
        <v>1238</v>
      </c>
      <c r="B251">
        <v>336208.47529999999</v>
      </c>
      <c r="C251">
        <v>3063469.2826</v>
      </c>
      <c r="D251" t="s">
        <v>263</v>
      </c>
      <c r="P251">
        <v>293</v>
      </c>
      <c r="Q251" t="s">
        <v>71</v>
      </c>
      <c r="R251">
        <v>294</v>
      </c>
      <c r="S251">
        <v>1238</v>
      </c>
      <c r="T251">
        <v>336208.47529999999</v>
      </c>
      <c r="U251">
        <v>3063469.2826</v>
      </c>
      <c r="V251" t="s">
        <v>263</v>
      </c>
    </row>
    <row r="252" spans="1:22" x14ac:dyDescent="0.25">
      <c r="A252">
        <v>1239</v>
      </c>
      <c r="B252">
        <v>336206.85869999998</v>
      </c>
      <c r="C252">
        <v>3063469.4331999999</v>
      </c>
      <c r="D252" t="s">
        <v>263</v>
      </c>
      <c r="P252">
        <v>295</v>
      </c>
      <c r="Q252" t="s">
        <v>71</v>
      </c>
      <c r="R252">
        <v>296</v>
      </c>
      <c r="S252">
        <v>1239</v>
      </c>
      <c r="T252">
        <v>336206.85869999998</v>
      </c>
      <c r="U252">
        <v>3063469.4331999999</v>
      </c>
      <c r="V252" t="s">
        <v>263</v>
      </c>
    </row>
    <row r="253" spans="1:22" x14ac:dyDescent="0.25">
      <c r="A253">
        <v>1240</v>
      </c>
      <c r="B253">
        <v>337035.38760000002</v>
      </c>
      <c r="C253">
        <v>3063490.7677000002</v>
      </c>
      <c r="D253" t="s">
        <v>263</v>
      </c>
      <c r="P253">
        <v>334</v>
      </c>
      <c r="Q253" t="s">
        <v>71</v>
      </c>
      <c r="R253">
        <v>335</v>
      </c>
      <c r="S253">
        <v>1240</v>
      </c>
      <c r="T253">
        <v>337035.38760000002</v>
      </c>
      <c r="U253">
        <v>3063490.7677000002</v>
      </c>
      <c r="V253" t="s">
        <v>263</v>
      </c>
    </row>
    <row r="254" spans="1:22" x14ac:dyDescent="0.25">
      <c r="A254">
        <v>1241</v>
      </c>
      <c r="B254">
        <v>337013.62420000002</v>
      </c>
      <c r="C254">
        <v>3063492.5542000001</v>
      </c>
      <c r="D254" t="s">
        <v>263</v>
      </c>
      <c r="P254">
        <v>337</v>
      </c>
      <c r="Q254" t="s">
        <v>71</v>
      </c>
      <c r="R254">
        <v>338</v>
      </c>
      <c r="S254">
        <v>1241</v>
      </c>
      <c r="T254">
        <v>337013.62420000002</v>
      </c>
      <c r="U254">
        <v>3063492.5542000001</v>
      </c>
      <c r="V254" t="s">
        <v>263</v>
      </c>
    </row>
    <row r="255" spans="1:22" x14ac:dyDescent="0.25">
      <c r="A255">
        <v>1242</v>
      </c>
      <c r="B255">
        <v>337055.03259999998</v>
      </c>
      <c r="C255">
        <v>3063492.6165999998</v>
      </c>
      <c r="D255" t="s">
        <v>263</v>
      </c>
      <c r="P255">
        <v>338</v>
      </c>
      <c r="Q255" t="s">
        <v>71</v>
      </c>
      <c r="R255">
        <v>339</v>
      </c>
      <c r="S255">
        <v>1242</v>
      </c>
      <c r="T255">
        <v>337055.03259999998</v>
      </c>
      <c r="U255">
        <v>3063492.6165999998</v>
      </c>
      <c r="V255" t="s">
        <v>263</v>
      </c>
    </row>
    <row r="256" spans="1:22" x14ac:dyDescent="0.25">
      <c r="A256">
        <v>1243</v>
      </c>
      <c r="B256">
        <v>336291.83679999999</v>
      </c>
      <c r="C256">
        <v>3063494.0636999998</v>
      </c>
      <c r="D256" t="s">
        <v>263</v>
      </c>
      <c r="P256">
        <v>339</v>
      </c>
      <c r="Q256" t="s">
        <v>71</v>
      </c>
      <c r="R256">
        <v>340</v>
      </c>
      <c r="S256">
        <v>1243</v>
      </c>
      <c r="T256">
        <v>336291.83679999999</v>
      </c>
      <c r="U256">
        <v>3063494.0636999998</v>
      </c>
      <c r="V256" t="s">
        <v>263</v>
      </c>
    </row>
    <row r="257" spans="1:22" x14ac:dyDescent="0.25">
      <c r="A257">
        <v>1244</v>
      </c>
      <c r="B257">
        <v>336983.80499999999</v>
      </c>
      <c r="C257">
        <v>3063496.3292999999</v>
      </c>
      <c r="D257" t="s">
        <v>263</v>
      </c>
      <c r="P257">
        <v>342</v>
      </c>
      <c r="Q257" t="s">
        <v>71</v>
      </c>
      <c r="R257">
        <v>343</v>
      </c>
      <c r="S257">
        <v>1244</v>
      </c>
      <c r="T257">
        <v>336983.80499999999</v>
      </c>
      <c r="U257">
        <v>3063496.3292999999</v>
      </c>
      <c r="V257" t="s">
        <v>263</v>
      </c>
    </row>
    <row r="258" spans="1:22" x14ac:dyDescent="0.25">
      <c r="A258">
        <v>1245</v>
      </c>
      <c r="B258">
        <v>337083.79060000001</v>
      </c>
      <c r="C258">
        <v>3063496.7393</v>
      </c>
      <c r="D258" t="s">
        <v>263</v>
      </c>
      <c r="P258">
        <v>343</v>
      </c>
      <c r="Q258" t="s">
        <v>71</v>
      </c>
      <c r="R258">
        <v>344</v>
      </c>
      <c r="S258">
        <v>1245</v>
      </c>
      <c r="T258">
        <v>337083.79060000001</v>
      </c>
      <c r="U258">
        <v>3063496.7393</v>
      </c>
      <c r="V258" t="s">
        <v>263</v>
      </c>
    </row>
    <row r="259" spans="1:22" x14ac:dyDescent="0.25">
      <c r="A259">
        <v>1246</v>
      </c>
      <c r="B259">
        <v>337107.38410000002</v>
      </c>
      <c r="C259">
        <v>3063501.9948</v>
      </c>
      <c r="D259" t="s">
        <v>263</v>
      </c>
      <c r="P259">
        <v>346</v>
      </c>
      <c r="Q259" t="s">
        <v>71</v>
      </c>
      <c r="R259">
        <v>347</v>
      </c>
      <c r="S259">
        <v>1246</v>
      </c>
      <c r="T259">
        <v>337107.38410000002</v>
      </c>
      <c r="U259">
        <v>3063501.9948</v>
      </c>
      <c r="V259" t="s">
        <v>263</v>
      </c>
    </row>
    <row r="260" spans="1:22" x14ac:dyDescent="0.25">
      <c r="A260">
        <v>1247</v>
      </c>
      <c r="B260">
        <v>336960.0527</v>
      </c>
      <c r="C260">
        <v>3063502.2023</v>
      </c>
      <c r="D260" t="s">
        <v>263</v>
      </c>
      <c r="P260">
        <v>347</v>
      </c>
      <c r="Q260" t="s">
        <v>71</v>
      </c>
      <c r="R260">
        <v>348</v>
      </c>
      <c r="S260">
        <v>1247</v>
      </c>
      <c r="T260">
        <v>336960.0527</v>
      </c>
      <c r="U260">
        <v>3063502.2023</v>
      </c>
      <c r="V260" t="s">
        <v>263</v>
      </c>
    </row>
    <row r="261" spans="1:22" x14ac:dyDescent="0.25">
      <c r="A261">
        <v>1248</v>
      </c>
      <c r="B261">
        <v>337129.6115</v>
      </c>
      <c r="C261">
        <v>3063507.2072000001</v>
      </c>
      <c r="D261" t="s">
        <v>263</v>
      </c>
      <c r="P261">
        <v>349</v>
      </c>
      <c r="Q261" t="s">
        <v>71</v>
      </c>
      <c r="R261">
        <v>350</v>
      </c>
      <c r="S261">
        <v>1248</v>
      </c>
      <c r="T261">
        <v>337129.6115</v>
      </c>
      <c r="U261">
        <v>3063507.2072000001</v>
      </c>
      <c r="V261" t="s">
        <v>263</v>
      </c>
    </row>
    <row r="262" spans="1:22" x14ac:dyDescent="0.25">
      <c r="A262">
        <v>1249</v>
      </c>
      <c r="B262">
        <v>336938.8297</v>
      </c>
      <c r="C262">
        <v>3063507.5413000002</v>
      </c>
      <c r="D262" t="s">
        <v>263</v>
      </c>
      <c r="P262">
        <v>350</v>
      </c>
      <c r="Q262" t="s">
        <v>71</v>
      </c>
      <c r="R262">
        <v>351</v>
      </c>
      <c r="S262">
        <v>1249</v>
      </c>
      <c r="T262">
        <v>336938.8297</v>
      </c>
      <c r="U262">
        <v>3063507.5413000002</v>
      </c>
      <c r="V262" t="s">
        <v>263</v>
      </c>
    </row>
    <row r="263" spans="1:22" x14ac:dyDescent="0.25">
      <c r="A263">
        <v>1250</v>
      </c>
      <c r="B263">
        <v>336297.1384</v>
      </c>
      <c r="C263">
        <v>3063508.6627000002</v>
      </c>
      <c r="D263" t="s">
        <v>263</v>
      </c>
      <c r="P263">
        <v>355</v>
      </c>
      <c r="Q263" t="s">
        <v>71</v>
      </c>
      <c r="R263">
        <v>356</v>
      </c>
      <c r="S263">
        <v>1250</v>
      </c>
      <c r="T263">
        <v>336297.1384</v>
      </c>
      <c r="U263">
        <v>3063508.6627000002</v>
      </c>
      <c r="V263" t="s">
        <v>263</v>
      </c>
    </row>
    <row r="264" spans="1:22" x14ac:dyDescent="0.25">
      <c r="A264">
        <v>1251</v>
      </c>
      <c r="B264">
        <v>337150.2696</v>
      </c>
      <c r="C264">
        <v>3063513.3415000001</v>
      </c>
      <c r="D264" t="s">
        <v>263</v>
      </c>
      <c r="P264">
        <v>361</v>
      </c>
      <c r="Q264" t="s">
        <v>71</v>
      </c>
      <c r="R264">
        <v>362</v>
      </c>
      <c r="S264">
        <v>1251</v>
      </c>
      <c r="T264">
        <v>337150.2696</v>
      </c>
      <c r="U264">
        <v>3063513.3415000001</v>
      </c>
      <c r="V264" t="s">
        <v>263</v>
      </c>
    </row>
    <row r="265" spans="1:22" x14ac:dyDescent="0.25">
      <c r="A265">
        <v>1252</v>
      </c>
      <c r="B265">
        <v>336911.4877</v>
      </c>
      <c r="C265">
        <v>3063514.9526</v>
      </c>
      <c r="D265" t="s">
        <v>263</v>
      </c>
      <c r="P265">
        <v>362</v>
      </c>
      <c r="Q265" t="s">
        <v>71</v>
      </c>
      <c r="R265">
        <v>363</v>
      </c>
      <c r="S265">
        <v>1252</v>
      </c>
      <c r="T265">
        <v>336911.4877</v>
      </c>
      <c r="U265">
        <v>3063514.9526</v>
      </c>
      <c r="V265" t="s">
        <v>263</v>
      </c>
    </row>
    <row r="266" spans="1:22" x14ac:dyDescent="0.25">
      <c r="A266">
        <v>1253</v>
      </c>
      <c r="B266">
        <v>337172.64799999999</v>
      </c>
      <c r="C266">
        <v>3063520.3629000001</v>
      </c>
      <c r="D266" t="s">
        <v>263</v>
      </c>
      <c r="P266">
        <v>364</v>
      </c>
      <c r="Q266" t="s">
        <v>71</v>
      </c>
      <c r="R266">
        <v>365</v>
      </c>
      <c r="S266">
        <v>1253</v>
      </c>
      <c r="T266">
        <v>337172.64799999999</v>
      </c>
      <c r="U266">
        <v>3063520.3629000001</v>
      </c>
      <c r="V266" t="s">
        <v>263</v>
      </c>
    </row>
    <row r="267" spans="1:22" x14ac:dyDescent="0.25">
      <c r="A267">
        <v>1254</v>
      </c>
      <c r="B267">
        <v>336886.01899999997</v>
      </c>
      <c r="C267">
        <v>3063521.8561</v>
      </c>
      <c r="D267" t="s">
        <v>263</v>
      </c>
      <c r="P267">
        <v>365</v>
      </c>
      <c r="Q267" t="s">
        <v>71</v>
      </c>
      <c r="R267">
        <v>366</v>
      </c>
      <c r="S267">
        <v>1254</v>
      </c>
      <c r="T267">
        <v>336886.01899999997</v>
      </c>
      <c r="U267">
        <v>3063521.8561</v>
      </c>
      <c r="V267" t="s">
        <v>263</v>
      </c>
    </row>
    <row r="268" spans="1:22" x14ac:dyDescent="0.25">
      <c r="A268">
        <v>1255</v>
      </c>
      <c r="B268">
        <v>336302.21909999999</v>
      </c>
      <c r="C268">
        <v>3063523.3034000001</v>
      </c>
      <c r="D268" t="s">
        <v>263</v>
      </c>
      <c r="P268">
        <v>368</v>
      </c>
      <c r="Q268" t="s">
        <v>71</v>
      </c>
      <c r="R268">
        <v>369</v>
      </c>
      <c r="S268">
        <v>1255</v>
      </c>
      <c r="T268">
        <v>336302.21909999999</v>
      </c>
      <c r="U268">
        <v>3063523.3034000001</v>
      </c>
      <c r="V268" t="s">
        <v>263</v>
      </c>
    </row>
    <row r="269" spans="1:22" x14ac:dyDescent="0.25">
      <c r="A269">
        <v>1256</v>
      </c>
      <c r="B269">
        <v>337197.35450000002</v>
      </c>
      <c r="C269">
        <v>3063530.5068999999</v>
      </c>
      <c r="D269" t="s">
        <v>263</v>
      </c>
      <c r="P269">
        <v>371</v>
      </c>
      <c r="Q269" t="s">
        <v>71</v>
      </c>
      <c r="R269">
        <v>372</v>
      </c>
      <c r="S269">
        <v>1256</v>
      </c>
      <c r="T269">
        <v>337197.35450000002</v>
      </c>
      <c r="U269">
        <v>3063530.5068999999</v>
      </c>
      <c r="V269" t="s">
        <v>263</v>
      </c>
    </row>
    <row r="270" spans="1:22" x14ac:dyDescent="0.25">
      <c r="A270">
        <v>1257</v>
      </c>
      <c r="B270">
        <v>336851.39169999998</v>
      </c>
      <c r="C270">
        <v>3063531.2420999999</v>
      </c>
      <c r="D270" t="s">
        <v>263</v>
      </c>
      <c r="P270">
        <v>372</v>
      </c>
      <c r="Q270" t="s">
        <v>71</v>
      </c>
      <c r="R270">
        <v>373</v>
      </c>
      <c r="S270">
        <v>1257</v>
      </c>
      <c r="T270">
        <v>336851.39169999998</v>
      </c>
      <c r="U270">
        <v>3063531.2420999999</v>
      </c>
      <c r="V270" t="s">
        <v>263</v>
      </c>
    </row>
    <row r="271" spans="1:22" x14ac:dyDescent="0.25">
      <c r="A271">
        <v>1258</v>
      </c>
      <c r="B271">
        <v>336836.0514</v>
      </c>
      <c r="C271">
        <v>3063535.4002</v>
      </c>
      <c r="D271" t="s">
        <v>263</v>
      </c>
      <c r="P271">
        <v>374</v>
      </c>
      <c r="Q271" t="s">
        <v>71</v>
      </c>
      <c r="R271">
        <v>375</v>
      </c>
      <c r="S271">
        <v>1258</v>
      </c>
      <c r="T271">
        <v>336836.0514</v>
      </c>
      <c r="U271">
        <v>3063535.4002</v>
      </c>
      <c r="V271" t="s">
        <v>263</v>
      </c>
    </row>
    <row r="272" spans="1:22" x14ac:dyDescent="0.25">
      <c r="A272">
        <v>1259</v>
      </c>
      <c r="B272">
        <v>336822.91879999998</v>
      </c>
      <c r="C272">
        <v>3063538.96</v>
      </c>
      <c r="D272" t="s">
        <v>263</v>
      </c>
      <c r="P272">
        <v>377</v>
      </c>
      <c r="Q272" t="s">
        <v>71</v>
      </c>
      <c r="R272">
        <v>378</v>
      </c>
      <c r="S272">
        <v>1259</v>
      </c>
      <c r="T272">
        <v>336822.91879999998</v>
      </c>
      <c r="U272">
        <v>3063538.96</v>
      </c>
      <c r="V272" t="s">
        <v>263</v>
      </c>
    </row>
    <row r="273" spans="1:22" x14ac:dyDescent="0.25">
      <c r="A273">
        <v>1260</v>
      </c>
      <c r="B273">
        <v>337218.69760000001</v>
      </c>
      <c r="C273">
        <v>3063541.9857999999</v>
      </c>
      <c r="D273" t="s">
        <v>263</v>
      </c>
      <c r="P273">
        <v>381</v>
      </c>
      <c r="Q273" t="s">
        <v>71</v>
      </c>
      <c r="R273">
        <v>382</v>
      </c>
      <c r="S273">
        <v>1260</v>
      </c>
      <c r="T273">
        <v>337218.69760000001</v>
      </c>
      <c r="U273">
        <v>3063541.9857999999</v>
      </c>
      <c r="V273" t="s">
        <v>263</v>
      </c>
    </row>
    <row r="274" spans="1:22" x14ac:dyDescent="0.25">
      <c r="A274">
        <v>1261</v>
      </c>
      <c r="B274">
        <v>336305.9926</v>
      </c>
      <c r="C274">
        <v>3063542.2514999998</v>
      </c>
      <c r="D274" t="s">
        <v>263</v>
      </c>
      <c r="P274">
        <v>382</v>
      </c>
      <c r="Q274" t="s">
        <v>71</v>
      </c>
      <c r="R274">
        <v>383</v>
      </c>
      <c r="S274">
        <v>1261</v>
      </c>
      <c r="T274">
        <v>336305.9926</v>
      </c>
      <c r="U274">
        <v>3063542.2514999998</v>
      </c>
      <c r="V274" t="s">
        <v>263</v>
      </c>
    </row>
    <row r="275" spans="1:22" x14ac:dyDescent="0.25">
      <c r="A275">
        <v>1262</v>
      </c>
      <c r="B275">
        <v>336796.38569999998</v>
      </c>
      <c r="C275">
        <v>3063545.6091</v>
      </c>
      <c r="D275" t="s">
        <v>263</v>
      </c>
      <c r="P275">
        <v>387</v>
      </c>
      <c r="Q275" t="s">
        <v>71</v>
      </c>
      <c r="R275">
        <v>388</v>
      </c>
      <c r="S275">
        <v>1262</v>
      </c>
      <c r="T275">
        <v>336796.38569999998</v>
      </c>
      <c r="U275">
        <v>3063545.6091</v>
      </c>
      <c r="V275" t="s">
        <v>263</v>
      </c>
    </row>
    <row r="276" spans="1:22" x14ac:dyDescent="0.25">
      <c r="A276">
        <v>1263</v>
      </c>
      <c r="B276">
        <v>336779.21149999998</v>
      </c>
      <c r="C276">
        <v>3063549.7675000001</v>
      </c>
      <c r="D276" t="s">
        <v>263</v>
      </c>
      <c r="P276">
        <v>389</v>
      </c>
      <c r="Q276" t="s">
        <v>71</v>
      </c>
      <c r="R276">
        <v>390</v>
      </c>
      <c r="S276">
        <v>1263</v>
      </c>
      <c r="T276">
        <v>336779.21149999998</v>
      </c>
      <c r="U276">
        <v>3063549.7675000001</v>
      </c>
      <c r="V276" t="s">
        <v>263</v>
      </c>
    </row>
    <row r="277" spans="1:22" x14ac:dyDescent="0.25">
      <c r="A277">
        <v>1264</v>
      </c>
      <c r="B277">
        <v>337238.49359999999</v>
      </c>
      <c r="C277">
        <v>3063554.6606999999</v>
      </c>
      <c r="D277" t="s">
        <v>263</v>
      </c>
      <c r="P277">
        <v>391</v>
      </c>
      <c r="Q277" t="s">
        <v>71</v>
      </c>
      <c r="R277">
        <v>392</v>
      </c>
      <c r="S277">
        <v>1264</v>
      </c>
      <c r="T277">
        <v>337238.49359999999</v>
      </c>
      <c r="U277">
        <v>3063554.6606999999</v>
      </c>
      <c r="V277" t="s">
        <v>263</v>
      </c>
    </row>
    <row r="278" spans="1:22" x14ac:dyDescent="0.25">
      <c r="A278">
        <v>1265</v>
      </c>
      <c r="B278">
        <v>336311.67680000002</v>
      </c>
      <c r="C278">
        <v>3063564.7335000001</v>
      </c>
      <c r="D278" t="s">
        <v>263</v>
      </c>
      <c r="P278">
        <v>394</v>
      </c>
      <c r="Q278" t="s">
        <v>71</v>
      </c>
      <c r="R278">
        <v>395</v>
      </c>
      <c r="S278">
        <v>1265</v>
      </c>
      <c r="T278">
        <v>336311.67680000002</v>
      </c>
      <c r="U278">
        <v>3063564.7335000001</v>
      </c>
      <c r="V278" t="s">
        <v>263</v>
      </c>
    </row>
    <row r="279" spans="1:22" x14ac:dyDescent="0.25">
      <c r="A279">
        <v>1266</v>
      </c>
      <c r="B279">
        <v>337252.13030000002</v>
      </c>
      <c r="C279">
        <v>3063566.1025</v>
      </c>
      <c r="D279" t="s">
        <v>263</v>
      </c>
      <c r="P279">
        <v>396</v>
      </c>
      <c r="Q279" t="s">
        <v>71</v>
      </c>
      <c r="R279">
        <v>397</v>
      </c>
      <c r="S279">
        <v>1266</v>
      </c>
      <c r="T279">
        <v>337252.13030000002</v>
      </c>
      <c r="U279">
        <v>3063566.1025</v>
      </c>
      <c r="V279" t="s">
        <v>263</v>
      </c>
    </row>
    <row r="280" spans="1:22" x14ac:dyDescent="0.25">
      <c r="A280">
        <v>1267</v>
      </c>
      <c r="B280">
        <v>336544.25679999997</v>
      </c>
      <c r="C280">
        <v>3063576.2215999998</v>
      </c>
      <c r="D280" t="s">
        <v>263</v>
      </c>
      <c r="P280">
        <v>405</v>
      </c>
      <c r="Q280" t="s">
        <v>71</v>
      </c>
      <c r="R280">
        <v>406</v>
      </c>
      <c r="S280">
        <v>1267</v>
      </c>
      <c r="T280">
        <v>336544.25679999997</v>
      </c>
      <c r="U280">
        <v>3063576.2215999998</v>
      </c>
      <c r="V280" t="s">
        <v>263</v>
      </c>
    </row>
    <row r="281" spans="1:22" x14ac:dyDescent="0.25">
      <c r="A281">
        <v>1268</v>
      </c>
      <c r="B281">
        <v>336546.54670000001</v>
      </c>
      <c r="C281">
        <v>3063576.3980999999</v>
      </c>
      <c r="D281" t="s">
        <v>263</v>
      </c>
      <c r="P281">
        <v>407</v>
      </c>
      <c r="Q281" t="s">
        <v>71</v>
      </c>
      <c r="R281">
        <v>408</v>
      </c>
      <c r="S281">
        <v>1268</v>
      </c>
      <c r="T281">
        <v>336546.54670000001</v>
      </c>
      <c r="U281">
        <v>3063576.3980999999</v>
      </c>
      <c r="V281" t="s">
        <v>263</v>
      </c>
    </row>
    <row r="282" spans="1:22" x14ac:dyDescent="0.25">
      <c r="A282">
        <v>1269</v>
      </c>
      <c r="B282">
        <v>337266.28940000001</v>
      </c>
      <c r="C282">
        <v>3063577.9262000001</v>
      </c>
      <c r="D282" t="s">
        <v>263</v>
      </c>
      <c r="P282">
        <v>411</v>
      </c>
      <c r="Q282" t="s">
        <v>71</v>
      </c>
      <c r="R282">
        <v>412</v>
      </c>
      <c r="S282">
        <v>1269</v>
      </c>
      <c r="T282">
        <v>337266.28940000001</v>
      </c>
      <c r="U282">
        <v>3063577.9262000001</v>
      </c>
      <c r="V282" t="s">
        <v>263</v>
      </c>
    </row>
    <row r="283" spans="1:22" x14ac:dyDescent="0.25">
      <c r="A283">
        <v>1270</v>
      </c>
      <c r="B283">
        <v>336518.31430000003</v>
      </c>
      <c r="C283">
        <v>3063583.8607000001</v>
      </c>
      <c r="D283" t="s">
        <v>263</v>
      </c>
      <c r="P283">
        <v>415</v>
      </c>
      <c r="Q283" t="s">
        <v>71</v>
      </c>
      <c r="R283">
        <v>416</v>
      </c>
      <c r="S283">
        <v>1270</v>
      </c>
      <c r="T283">
        <v>336518.31430000003</v>
      </c>
      <c r="U283">
        <v>3063583.8607000001</v>
      </c>
      <c r="V283" t="s">
        <v>263</v>
      </c>
    </row>
    <row r="284" spans="1:22" x14ac:dyDescent="0.25">
      <c r="A284">
        <v>1271</v>
      </c>
      <c r="B284">
        <v>336505.4276</v>
      </c>
      <c r="C284">
        <v>3063587.4493999998</v>
      </c>
      <c r="D284" t="s">
        <v>263</v>
      </c>
      <c r="P284">
        <v>418</v>
      </c>
      <c r="Q284" t="s">
        <v>71</v>
      </c>
      <c r="R284">
        <v>419</v>
      </c>
      <c r="S284">
        <v>1271</v>
      </c>
      <c r="T284">
        <v>336505.4276</v>
      </c>
      <c r="U284">
        <v>3063587.4493999998</v>
      </c>
      <c r="V284" t="s">
        <v>263</v>
      </c>
    </row>
    <row r="285" spans="1:22" x14ac:dyDescent="0.25">
      <c r="A285">
        <v>1272</v>
      </c>
      <c r="B285">
        <v>336505.22120000003</v>
      </c>
      <c r="C285">
        <v>3063587.5027000001</v>
      </c>
      <c r="D285" t="s">
        <v>263</v>
      </c>
      <c r="P285">
        <v>419</v>
      </c>
      <c r="Q285" t="s">
        <v>71</v>
      </c>
      <c r="R285">
        <v>420</v>
      </c>
      <c r="S285">
        <v>1272</v>
      </c>
      <c r="T285">
        <v>336505.22120000003</v>
      </c>
      <c r="U285">
        <v>3063587.5027000001</v>
      </c>
      <c r="V285" t="s">
        <v>263</v>
      </c>
    </row>
    <row r="286" spans="1:22" x14ac:dyDescent="0.25">
      <c r="A286">
        <v>1273</v>
      </c>
      <c r="B286">
        <v>336319.85139999999</v>
      </c>
      <c r="C286">
        <v>3063591.2705999999</v>
      </c>
      <c r="D286" t="s">
        <v>263</v>
      </c>
      <c r="P286">
        <v>420</v>
      </c>
      <c r="Q286" t="s">
        <v>71</v>
      </c>
      <c r="R286">
        <v>421</v>
      </c>
      <c r="S286">
        <v>1273</v>
      </c>
      <c r="T286">
        <v>336319.85139999999</v>
      </c>
      <c r="U286">
        <v>3063591.2705999999</v>
      </c>
      <c r="V286" t="s">
        <v>263</v>
      </c>
    </row>
    <row r="287" spans="1:22" x14ac:dyDescent="0.25">
      <c r="A287">
        <v>1274</v>
      </c>
      <c r="B287">
        <v>337283.9754</v>
      </c>
      <c r="C287">
        <v>3063592.7037</v>
      </c>
      <c r="D287" t="s">
        <v>263</v>
      </c>
      <c r="P287">
        <v>423</v>
      </c>
      <c r="Q287" t="s">
        <v>71</v>
      </c>
      <c r="R287">
        <v>424</v>
      </c>
      <c r="S287">
        <v>1274</v>
      </c>
      <c r="T287">
        <v>337283.9754</v>
      </c>
      <c r="U287">
        <v>3063592.7037</v>
      </c>
      <c r="V287" t="s">
        <v>263</v>
      </c>
    </row>
    <row r="288" spans="1:22" x14ac:dyDescent="0.25">
      <c r="A288">
        <v>1275</v>
      </c>
      <c r="B288">
        <v>336483.43310000002</v>
      </c>
      <c r="C288">
        <v>3063593.1376999998</v>
      </c>
      <c r="D288" t="s">
        <v>263</v>
      </c>
      <c r="P288">
        <v>424</v>
      </c>
      <c r="Q288" t="s">
        <v>71</v>
      </c>
      <c r="R288">
        <v>425</v>
      </c>
      <c r="S288">
        <v>1275</v>
      </c>
      <c r="T288">
        <v>336483.43310000002</v>
      </c>
      <c r="U288">
        <v>3063593.1376999998</v>
      </c>
      <c r="V288" t="s">
        <v>263</v>
      </c>
    </row>
    <row r="289" spans="1:22" x14ac:dyDescent="0.25">
      <c r="A289">
        <v>1276</v>
      </c>
      <c r="B289">
        <v>337287.30540000001</v>
      </c>
      <c r="C289">
        <v>3063596.3443</v>
      </c>
      <c r="D289" t="s">
        <v>263</v>
      </c>
      <c r="P289">
        <v>426</v>
      </c>
      <c r="Q289" t="s">
        <v>71</v>
      </c>
      <c r="R289">
        <v>427</v>
      </c>
      <c r="S289">
        <v>1276</v>
      </c>
      <c r="T289">
        <v>337287.30540000001</v>
      </c>
      <c r="U289">
        <v>3063596.3443</v>
      </c>
      <c r="V289" t="s">
        <v>263</v>
      </c>
    </row>
    <row r="290" spans="1:22" x14ac:dyDescent="0.25">
      <c r="A290">
        <v>1277</v>
      </c>
      <c r="B290">
        <v>336323.66090000002</v>
      </c>
      <c r="C290">
        <v>3063602.9267000002</v>
      </c>
      <c r="D290" t="s">
        <v>263</v>
      </c>
      <c r="P290">
        <v>430</v>
      </c>
      <c r="Q290" t="s">
        <v>71</v>
      </c>
      <c r="R290">
        <v>431</v>
      </c>
      <c r="S290">
        <v>1277</v>
      </c>
      <c r="T290">
        <v>336323.66090000002</v>
      </c>
      <c r="U290">
        <v>3063602.9267000002</v>
      </c>
      <c r="V290" t="s">
        <v>263</v>
      </c>
    </row>
    <row r="291" spans="1:22" x14ac:dyDescent="0.25">
      <c r="A291">
        <v>1278</v>
      </c>
      <c r="B291">
        <v>337297.42540000001</v>
      </c>
      <c r="C291">
        <v>3063607.4082999998</v>
      </c>
      <c r="D291" t="s">
        <v>263</v>
      </c>
      <c r="P291">
        <v>434</v>
      </c>
      <c r="Q291" t="s">
        <v>71</v>
      </c>
      <c r="R291">
        <v>435</v>
      </c>
      <c r="S291">
        <v>1278</v>
      </c>
      <c r="T291">
        <v>337297.42540000001</v>
      </c>
      <c r="U291">
        <v>3063607.4082999998</v>
      </c>
      <c r="V291" t="s">
        <v>263</v>
      </c>
    </row>
    <row r="292" spans="1:22" x14ac:dyDescent="0.25">
      <c r="A292">
        <v>1279</v>
      </c>
      <c r="B292">
        <v>336555.40240000002</v>
      </c>
      <c r="C292">
        <v>3063612.2034999998</v>
      </c>
      <c r="D292" t="s">
        <v>263</v>
      </c>
      <c r="P292">
        <v>439</v>
      </c>
      <c r="Q292" t="s">
        <v>71</v>
      </c>
      <c r="R292">
        <v>440</v>
      </c>
      <c r="S292">
        <v>1279</v>
      </c>
      <c r="T292">
        <v>336555.40240000002</v>
      </c>
      <c r="U292">
        <v>3063612.2034999998</v>
      </c>
      <c r="V292" t="s">
        <v>263</v>
      </c>
    </row>
    <row r="293" spans="1:22" x14ac:dyDescent="0.25">
      <c r="A293">
        <v>1280</v>
      </c>
      <c r="B293">
        <v>336405.85720000003</v>
      </c>
      <c r="C293">
        <v>3063615.7738999999</v>
      </c>
      <c r="D293" t="s">
        <v>263</v>
      </c>
      <c r="P293">
        <v>442</v>
      </c>
      <c r="Q293" t="s">
        <v>71</v>
      </c>
      <c r="R293">
        <v>443</v>
      </c>
      <c r="S293">
        <v>1280</v>
      </c>
      <c r="T293">
        <v>336405.85720000003</v>
      </c>
      <c r="U293">
        <v>3063615.7738999999</v>
      </c>
      <c r="V293" t="s">
        <v>263</v>
      </c>
    </row>
    <row r="294" spans="1:22" x14ac:dyDescent="0.25">
      <c r="A294">
        <v>1281</v>
      </c>
      <c r="B294">
        <v>336327.68209999998</v>
      </c>
      <c r="C294">
        <v>3063615.8845000002</v>
      </c>
      <c r="D294" t="s">
        <v>263</v>
      </c>
      <c r="P294">
        <v>443</v>
      </c>
      <c r="Q294" t="s">
        <v>71</v>
      </c>
      <c r="R294">
        <v>444</v>
      </c>
      <c r="S294">
        <v>1281</v>
      </c>
      <c r="T294">
        <v>336327.68209999998</v>
      </c>
      <c r="U294">
        <v>3063615.8845000002</v>
      </c>
      <c r="V294" t="s">
        <v>263</v>
      </c>
    </row>
    <row r="295" spans="1:22" x14ac:dyDescent="0.25">
      <c r="A295">
        <v>1282</v>
      </c>
      <c r="B295">
        <v>337313.77590000001</v>
      </c>
      <c r="C295">
        <v>3063624.7218999998</v>
      </c>
      <c r="D295" t="s">
        <v>263</v>
      </c>
      <c r="P295">
        <v>449</v>
      </c>
      <c r="Q295" t="s">
        <v>71</v>
      </c>
      <c r="R295">
        <v>450</v>
      </c>
      <c r="S295">
        <v>1282</v>
      </c>
      <c r="T295">
        <v>337313.77590000001</v>
      </c>
      <c r="U295">
        <v>3063624.7218999998</v>
      </c>
      <c r="V295" t="s">
        <v>263</v>
      </c>
    </row>
    <row r="296" spans="1:22" x14ac:dyDescent="0.25">
      <c r="A296">
        <v>1283</v>
      </c>
      <c r="B296">
        <v>336330.39370000002</v>
      </c>
      <c r="C296">
        <v>3063624.8675000002</v>
      </c>
      <c r="D296" t="s">
        <v>263</v>
      </c>
      <c r="P296">
        <v>450</v>
      </c>
      <c r="Q296" t="s">
        <v>71</v>
      </c>
      <c r="R296">
        <v>451</v>
      </c>
      <c r="S296">
        <v>1283</v>
      </c>
      <c r="T296">
        <v>336330.39370000002</v>
      </c>
      <c r="U296">
        <v>3063624.8675000002</v>
      </c>
      <c r="V296" t="s">
        <v>263</v>
      </c>
    </row>
    <row r="297" spans="1:22" x14ac:dyDescent="0.25">
      <c r="A297">
        <v>1284</v>
      </c>
      <c r="B297">
        <v>336331.9584</v>
      </c>
      <c r="C297">
        <v>3063628.7788</v>
      </c>
      <c r="D297" t="s">
        <v>263</v>
      </c>
      <c r="P297">
        <v>454</v>
      </c>
      <c r="Q297" t="s">
        <v>71</v>
      </c>
      <c r="R297">
        <v>455</v>
      </c>
      <c r="S297">
        <v>1284</v>
      </c>
      <c r="T297">
        <v>336331.9584</v>
      </c>
      <c r="U297">
        <v>3063628.7788</v>
      </c>
      <c r="V297" t="s">
        <v>263</v>
      </c>
    </row>
    <row r="298" spans="1:22" x14ac:dyDescent="0.25">
      <c r="A298">
        <v>1285</v>
      </c>
      <c r="B298">
        <v>336338.75199999998</v>
      </c>
      <c r="C298">
        <v>3063632.4668999999</v>
      </c>
      <c r="D298" t="s">
        <v>263</v>
      </c>
      <c r="P298">
        <v>456</v>
      </c>
      <c r="Q298" t="s">
        <v>71</v>
      </c>
      <c r="R298">
        <v>457</v>
      </c>
      <c r="S298">
        <v>1285</v>
      </c>
      <c r="T298">
        <v>336338.75199999998</v>
      </c>
      <c r="U298">
        <v>3063632.4668999999</v>
      </c>
      <c r="V298" t="s">
        <v>263</v>
      </c>
    </row>
    <row r="299" spans="1:22" x14ac:dyDescent="0.25">
      <c r="A299">
        <v>1286</v>
      </c>
      <c r="B299">
        <v>336343.74479999999</v>
      </c>
      <c r="C299">
        <v>3063634.0266999998</v>
      </c>
      <c r="D299" t="s">
        <v>263</v>
      </c>
      <c r="P299">
        <v>457</v>
      </c>
      <c r="Q299" t="s">
        <v>71</v>
      </c>
      <c r="R299">
        <v>458</v>
      </c>
      <c r="S299">
        <v>1286</v>
      </c>
      <c r="T299">
        <v>336343.74479999999</v>
      </c>
      <c r="U299">
        <v>3063634.0266999998</v>
      </c>
      <c r="V299" t="s">
        <v>263</v>
      </c>
    </row>
    <row r="300" spans="1:22" x14ac:dyDescent="0.25">
      <c r="A300">
        <v>1287</v>
      </c>
      <c r="B300">
        <v>337329.92959999997</v>
      </c>
      <c r="C300">
        <v>3063640.2264999999</v>
      </c>
      <c r="D300" t="s">
        <v>263</v>
      </c>
      <c r="P300">
        <v>458</v>
      </c>
      <c r="Q300" t="s">
        <v>71</v>
      </c>
      <c r="R300">
        <v>459</v>
      </c>
      <c r="S300">
        <v>1287</v>
      </c>
      <c r="T300">
        <v>337329.92959999997</v>
      </c>
      <c r="U300">
        <v>3063640.2264999999</v>
      </c>
      <c r="V300" t="s">
        <v>263</v>
      </c>
    </row>
    <row r="301" spans="1:22" x14ac:dyDescent="0.25">
      <c r="A301">
        <v>1288</v>
      </c>
      <c r="B301">
        <v>337342.20240000001</v>
      </c>
      <c r="C301">
        <v>3063658.2138999999</v>
      </c>
      <c r="D301" t="s">
        <v>263</v>
      </c>
      <c r="P301">
        <v>464</v>
      </c>
      <c r="Q301" t="s">
        <v>71</v>
      </c>
      <c r="R301">
        <v>465</v>
      </c>
      <c r="S301">
        <v>1288</v>
      </c>
      <c r="T301">
        <v>337342.20240000001</v>
      </c>
      <c r="U301">
        <v>3063658.2138999999</v>
      </c>
      <c r="V301" t="s">
        <v>263</v>
      </c>
    </row>
    <row r="302" spans="1:22" x14ac:dyDescent="0.25">
      <c r="A302">
        <v>1289</v>
      </c>
      <c r="B302">
        <v>337353.87589999998</v>
      </c>
      <c r="C302">
        <v>3063677.2793999999</v>
      </c>
      <c r="D302" t="s">
        <v>263</v>
      </c>
      <c r="P302">
        <v>486</v>
      </c>
      <c r="Q302" t="s">
        <v>71</v>
      </c>
      <c r="R302">
        <v>487</v>
      </c>
      <c r="S302">
        <v>1289</v>
      </c>
      <c r="T302">
        <v>337353.87589999998</v>
      </c>
      <c r="U302">
        <v>3063677.2793999999</v>
      </c>
      <c r="V302" t="s">
        <v>263</v>
      </c>
    </row>
    <row r="303" spans="1:22" x14ac:dyDescent="0.25">
      <c r="A303">
        <v>1290</v>
      </c>
      <c r="B303">
        <v>337364.30969999998</v>
      </c>
      <c r="C303">
        <v>3063695.7883000001</v>
      </c>
      <c r="D303" t="s">
        <v>263</v>
      </c>
      <c r="P303">
        <v>499</v>
      </c>
      <c r="Q303" t="s">
        <v>71</v>
      </c>
      <c r="R303">
        <v>500</v>
      </c>
      <c r="S303">
        <v>1290</v>
      </c>
      <c r="T303">
        <v>337364.30969999998</v>
      </c>
      <c r="U303">
        <v>3063695.7883000001</v>
      </c>
      <c r="V303" t="s">
        <v>263</v>
      </c>
    </row>
    <row r="304" spans="1:22" x14ac:dyDescent="0.25">
      <c r="A304">
        <v>1291</v>
      </c>
      <c r="B304">
        <v>337375.03210000001</v>
      </c>
      <c r="C304">
        <v>3063715.4282</v>
      </c>
      <c r="D304" t="s">
        <v>263</v>
      </c>
      <c r="P304">
        <v>502</v>
      </c>
      <c r="Q304" t="s">
        <v>71</v>
      </c>
      <c r="R304">
        <v>503</v>
      </c>
      <c r="S304">
        <v>1291</v>
      </c>
      <c r="T304">
        <v>337375.03210000001</v>
      </c>
      <c r="U304">
        <v>3063715.4282</v>
      </c>
      <c r="V304" t="s">
        <v>263</v>
      </c>
    </row>
    <row r="305" spans="1:22" x14ac:dyDescent="0.25">
      <c r="A305">
        <v>1292</v>
      </c>
      <c r="B305">
        <v>337385.58279999997</v>
      </c>
      <c r="C305">
        <v>3063736.3402</v>
      </c>
      <c r="D305" t="s">
        <v>263</v>
      </c>
      <c r="P305">
        <v>504</v>
      </c>
      <c r="Q305" t="s">
        <v>71</v>
      </c>
      <c r="R305">
        <v>505</v>
      </c>
      <c r="S305">
        <v>1292</v>
      </c>
      <c r="T305">
        <v>337385.58279999997</v>
      </c>
      <c r="U305">
        <v>3063736.3402</v>
      </c>
      <c r="V305" t="s">
        <v>263</v>
      </c>
    </row>
    <row r="306" spans="1:22" x14ac:dyDescent="0.25">
      <c r="A306">
        <v>1293</v>
      </c>
      <c r="B306">
        <v>337394.78159999999</v>
      </c>
      <c r="C306">
        <v>3063754.5726000001</v>
      </c>
      <c r="D306" t="s">
        <v>263</v>
      </c>
      <c r="P306">
        <v>511</v>
      </c>
      <c r="Q306" t="s">
        <v>71</v>
      </c>
      <c r="R306">
        <v>512</v>
      </c>
      <c r="S306">
        <v>1293</v>
      </c>
      <c r="T306">
        <v>337394.78159999999</v>
      </c>
      <c r="U306">
        <v>3063754.5726000001</v>
      </c>
      <c r="V306" t="s">
        <v>263</v>
      </c>
    </row>
    <row r="307" spans="1:22" x14ac:dyDescent="0.25">
      <c r="A307">
        <v>1294</v>
      </c>
      <c r="B307">
        <v>337403.96389999997</v>
      </c>
      <c r="C307">
        <v>3063772.4611999998</v>
      </c>
      <c r="D307" t="s">
        <v>263</v>
      </c>
      <c r="P307">
        <v>517</v>
      </c>
      <c r="Q307" t="s">
        <v>71</v>
      </c>
      <c r="R307">
        <v>518</v>
      </c>
      <c r="S307">
        <v>1294</v>
      </c>
      <c r="T307">
        <v>337403.96389999997</v>
      </c>
      <c r="U307">
        <v>3063772.4611999998</v>
      </c>
      <c r="V307" t="s">
        <v>263</v>
      </c>
    </row>
    <row r="308" spans="1:22" x14ac:dyDescent="0.25">
      <c r="A308">
        <v>1295</v>
      </c>
      <c r="B308">
        <v>337411.74440000003</v>
      </c>
      <c r="C308">
        <v>3063787.1439</v>
      </c>
      <c r="D308" t="s">
        <v>263</v>
      </c>
      <c r="P308">
        <v>518</v>
      </c>
      <c r="Q308" t="s">
        <v>71</v>
      </c>
      <c r="R308">
        <v>519</v>
      </c>
      <c r="S308">
        <v>1295</v>
      </c>
      <c r="T308">
        <v>337411.74440000003</v>
      </c>
      <c r="U308">
        <v>3063787.1439</v>
      </c>
      <c r="V308" t="s">
        <v>263</v>
      </c>
    </row>
    <row r="309" spans="1:22" x14ac:dyDescent="0.25">
      <c r="A309">
        <v>1296</v>
      </c>
      <c r="B309">
        <v>337423.0405</v>
      </c>
      <c r="C309">
        <v>3063808.5411999999</v>
      </c>
      <c r="D309" t="s">
        <v>263</v>
      </c>
      <c r="P309">
        <v>520</v>
      </c>
      <c r="Q309" t="s">
        <v>71</v>
      </c>
      <c r="R309">
        <v>521</v>
      </c>
      <c r="S309">
        <v>1296</v>
      </c>
      <c r="T309">
        <v>337423.0405</v>
      </c>
      <c r="U309">
        <v>3063808.5411999999</v>
      </c>
      <c r="V309" t="s">
        <v>263</v>
      </c>
    </row>
    <row r="310" spans="1:22" x14ac:dyDescent="0.25">
      <c r="A310">
        <v>1297</v>
      </c>
      <c r="B310">
        <v>337435.31689999998</v>
      </c>
      <c r="C310">
        <v>3063832.5458</v>
      </c>
      <c r="D310" t="s">
        <v>263</v>
      </c>
      <c r="P310">
        <v>521</v>
      </c>
      <c r="Q310" t="s">
        <v>71</v>
      </c>
      <c r="R310">
        <v>522</v>
      </c>
      <c r="S310">
        <v>1297</v>
      </c>
      <c r="T310">
        <v>337435.31689999998</v>
      </c>
      <c r="U310">
        <v>3063832.5458</v>
      </c>
      <c r="V310" t="s">
        <v>263</v>
      </c>
    </row>
    <row r="311" spans="1:22" x14ac:dyDescent="0.25">
      <c r="A311">
        <v>1298</v>
      </c>
      <c r="B311">
        <v>337448.4472</v>
      </c>
      <c r="C311">
        <v>3063858.1625999999</v>
      </c>
      <c r="D311" t="s">
        <v>263</v>
      </c>
      <c r="P311">
        <v>522</v>
      </c>
      <c r="Q311" t="s">
        <v>71</v>
      </c>
      <c r="R311">
        <v>523</v>
      </c>
      <c r="S311">
        <v>1298</v>
      </c>
      <c r="T311">
        <v>337448.4472</v>
      </c>
      <c r="U311">
        <v>3063858.1625999999</v>
      </c>
      <c r="V311" t="s">
        <v>263</v>
      </c>
    </row>
    <row r="312" spans="1:22" x14ac:dyDescent="0.25">
      <c r="A312">
        <v>1299</v>
      </c>
      <c r="B312">
        <v>337460.66220000002</v>
      </c>
      <c r="C312">
        <v>3063879.7289</v>
      </c>
      <c r="D312" t="s">
        <v>263</v>
      </c>
      <c r="P312">
        <v>524</v>
      </c>
      <c r="Q312" t="s">
        <v>71</v>
      </c>
      <c r="R312">
        <v>525</v>
      </c>
      <c r="S312">
        <v>1299</v>
      </c>
      <c r="T312">
        <v>337460.66220000002</v>
      </c>
      <c r="U312">
        <v>3063879.7289</v>
      </c>
      <c r="V312" t="s">
        <v>263</v>
      </c>
    </row>
    <row r="313" spans="1:22" x14ac:dyDescent="0.25">
      <c r="A313">
        <v>1300</v>
      </c>
      <c r="B313">
        <v>337472.73859999998</v>
      </c>
      <c r="C313">
        <v>3063901.7692</v>
      </c>
      <c r="D313" t="s">
        <v>263</v>
      </c>
      <c r="P313">
        <v>526</v>
      </c>
      <c r="Q313" t="s">
        <v>71</v>
      </c>
      <c r="R313">
        <v>527</v>
      </c>
      <c r="S313">
        <v>1300</v>
      </c>
      <c r="T313">
        <v>337472.73859999998</v>
      </c>
      <c r="U313">
        <v>3063901.7692</v>
      </c>
      <c r="V313" t="s">
        <v>263</v>
      </c>
    </row>
    <row r="314" spans="1:22" x14ac:dyDescent="0.25">
      <c r="A314">
        <v>1301</v>
      </c>
      <c r="B314">
        <v>337484.91739999998</v>
      </c>
      <c r="C314">
        <v>3063925.2122999998</v>
      </c>
      <c r="D314" t="s">
        <v>263</v>
      </c>
      <c r="P314">
        <v>527</v>
      </c>
      <c r="Q314" t="s">
        <v>71</v>
      </c>
      <c r="R314">
        <v>528</v>
      </c>
      <c r="S314">
        <v>1301</v>
      </c>
      <c r="T314">
        <v>337484.91739999998</v>
      </c>
      <c r="U314">
        <v>3063925.2122999998</v>
      </c>
      <c r="V314" t="s">
        <v>263</v>
      </c>
    </row>
    <row r="315" spans="1:22" x14ac:dyDescent="0.25">
      <c r="A315">
        <v>1302</v>
      </c>
      <c r="B315">
        <v>337494.4841</v>
      </c>
      <c r="C315">
        <v>3063943.5356999999</v>
      </c>
      <c r="D315" t="s">
        <v>263</v>
      </c>
      <c r="P315">
        <v>529</v>
      </c>
      <c r="Q315" t="s">
        <v>71</v>
      </c>
      <c r="R315">
        <v>530</v>
      </c>
      <c r="S315">
        <v>1302</v>
      </c>
      <c r="T315">
        <v>337494.4841</v>
      </c>
      <c r="U315">
        <v>3063943.5356999999</v>
      </c>
      <c r="V315" t="s">
        <v>263</v>
      </c>
    </row>
    <row r="316" spans="1:22" x14ac:dyDescent="0.25">
      <c r="A316">
        <v>1303</v>
      </c>
      <c r="B316">
        <v>337508.3811</v>
      </c>
      <c r="C316">
        <v>3063969.7815</v>
      </c>
      <c r="D316" t="s">
        <v>263</v>
      </c>
      <c r="P316">
        <v>530</v>
      </c>
      <c r="Q316" t="s">
        <v>71</v>
      </c>
      <c r="R316">
        <v>531</v>
      </c>
      <c r="S316">
        <v>1303</v>
      </c>
      <c r="T316">
        <v>337508.3811</v>
      </c>
      <c r="U316">
        <v>3063969.7815</v>
      </c>
      <c r="V316" t="s">
        <v>263</v>
      </c>
    </row>
    <row r="317" spans="1:22" x14ac:dyDescent="0.25">
      <c r="A317">
        <v>1304</v>
      </c>
      <c r="B317">
        <v>337518.18060000002</v>
      </c>
      <c r="C317">
        <v>3063989.301</v>
      </c>
      <c r="D317" t="s">
        <v>263</v>
      </c>
      <c r="P317">
        <v>532</v>
      </c>
      <c r="Q317" t="s">
        <v>71</v>
      </c>
      <c r="R317">
        <v>533</v>
      </c>
      <c r="S317">
        <v>1304</v>
      </c>
      <c r="T317">
        <v>337518.18060000002</v>
      </c>
      <c r="U317">
        <v>3063989.301</v>
      </c>
      <c r="V317" t="s">
        <v>263</v>
      </c>
    </row>
    <row r="318" spans="1:22" x14ac:dyDescent="0.25">
      <c r="A318">
        <v>1305</v>
      </c>
      <c r="B318">
        <v>337521.07699999999</v>
      </c>
      <c r="C318">
        <v>3063995.4692000002</v>
      </c>
      <c r="D318" t="s">
        <v>263</v>
      </c>
      <c r="P318">
        <v>533</v>
      </c>
      <c r="Q318" t="s">
        <v>71</v>
      </c>
      <c r="R318">
        <v>534</v>
      </c>
      <c r="S318">
        <v>1305</v>
      </c>
      <c r="T318">
        <v>337521.07699999999</v>
      </c>
      <c r="U318">
        <v>3063995.4692000002</v>
      </c>
      <c r="V318" t="s">
        <v>263</v>
      </c>
    </row>
    <row r="319" spans="1:22" x14ac:dyDescent="0.25">
      <c r="A319">
        <v>1306</v>
      </c>
      <c r="B319">
        <v>337529.29519999999</v>
      </c>
      <c r="C319">
        <v>3064012.9704</v>
      </c>
      <c r="D319" t="s">
        <v>263</v>
      </c>
      <c r="P319">
        <v>535</v>
      </c>
      <c r="Q319" t="s">
        <v>71</v>
      </c>
      <c r="R319">
        <v>536</v>
      </c>
      <c r="S319">
        <v>1306</v>
      </c>
      <c r="T319">
        <v>337529.29519999999</v>
      </c>
      <c r="U319">
        <v>3064012.9704</v>
      </c>
      <c r="V319" t="s">
        <v>263</v>
      </c>
    </row>
    <row r="320" spans="1:22" x14ac:dyDescent="0.25">
      <c r="A320">
        <v>1307</v>
      </c>
      <c r="B320">
        <v>337538.96720000001</v>
      </c>
      <c r="C320">
        <v>3064032.4542999999</v>
      </c>
      <c r="D320" t="s">
        <v>263</v>
      </c>
      <c r="P320">
        <v>537</v>
      </c>
      <c r="Q320" t="s">
        <v>71</v>
      </c>
      <c r="R320">
        <v>538</v>
      </c>
      <c r="S320">
        <v>1307</v>
      </c>
      <c r="T320">
        <v>337538.96720000001</v>
      </c>
      <c r="U320">
        <v>3064032.4542999999</v>
      </c>
      <c r="V320" t="s">
        <v>263</v>
      </c>
    </row>
    <row r="321" spans="1:22" x14ac:dyDescent="0.25">
      <c r="A321">
        <v>1308</v>
      </c>
      <c r="B321">
        <v>337551.39620000002</v>
      </c>
      <c r="C321">
        <v>3064056.3794999998</v>
      </c>
      <c r="D321" t="s">
        <v>263</v>
      </c>
      <c r="P321">
        <v>538</v>
      </c>
      <c r="Q321" t="s">
        <v>71</v>
      </c>
      <c r="R321">
        <v>539</v>
      </c>
      <c r="S321">
        <v>1308</v>
      </c>
      <c r="T321">
        <v>337551.39620000002</v>
      </c>
      <c r="U321">
        <v>3064056.3794999998</v>
      </c>
      <c r="V321" t="s">
        <v>263</v>
      </c>
    </row>
    <row r="322" spans="1:22" x14ac:dyDescent="0.25">
      <c r="A322">
        <v>1309</v>
      </c>
      <c r="B322">
        <v>337562.0638</v>
      </c>
      <c r="C322">
        <v>3064077.5482000001</v>
      </c>
      <c r="D322" t="s">
        <v>263</v>
      </c>
      <c r="P322">
        <v>540</v>
      </c>
      <c r="Q322" t="s">
        <v>71</v>
      </c>
      <c r="R322">
        <v>541</v>
      </c>
      <c r="S322">
        <v>1309</v>
      </c>
      <c r="T322">
        <v>337562.0638</v>
      </c>
      <c r="U322">
        <v>3064077.5482000001</v>
      </c>
      <c r="V322" t="s">
        <v>263</v>
      </c>
    </row>
    <row r="323" spans="1:22" x14ac:dyDescent="0.25">
      <c r="A323">
        <v>1310</v>
      </c>
      <c r="B323">
        <v>337075.79700000002</v>
      </c>
      <c r="C323">
        <v>3064386.213</v>
      </c>
      <c r="D323" t="s">
        <v>263</v>
      </c>
      <c r="P323">
        <v>544</v>
      </c>
      <c r="Q323" t="s">
        <v>71</v>
      </c>
      <c r="R323">
        <v>545</v>
      </c>
      <c r="S323">
        <v>1310</v>
      </c>
      <c r="T323">
        <v>337075.79700000002</v>
      </c>
      <c r="U323">
        <v>3064386.213</v>
      </c>
      <c r="V323" t="s">
        <v>263</v>
      </c>
    </row>
    <row r="324" spans="1:22" x14ac:dyDescent="0.25">
      <c r="A324">
        <v>1311</v>
      </c>
      <c r="B324">
        <v>336879.05349999998</v>
      </c>
      <c r="C324">
        <v>3064981.0748000001</v>
      </c>
      <c r="D324" t="s">
        <v>263</v>
      </c>
      <c r="P324">
        <v>552</v>
      </c>
      <c r="Q324" t="s">
        <v>71</v>
      </c>
      <c r="R324">
        <v>553</v>
      </c>
      <c r="S324">
        <v>1311</v>
      </c>
      <c r="T324">
        <v>336879.05349999998</v>
      </c>
      <c r="U324">
        <v>3064981.0748000001</v>
      </c>
      <c r="V324" t="s">
        <v>263</v>
      </c>
    </row>
    <row r="325" spans="1:22" x14ac:dyDescent="0.25">
      <c r="A325">
        <v>1312</v>
      </c>
      <c r="B325">
        <v>336879.15860000002</v>
      </c>
      <c r="C325">
        <v>3064981.4506999999</v>
      </c>
      <c r="D325" t="s">
        <v>263</v>
      </c>
      <c r="P325">
        <v>553</v>
      </c>
      <c r="Q325" t="s">
        <v>71</v>
      </c>
      <c r="R325">
        <v>554</v>
      </c>
      <c r="S325">
        <v>1312</v>
      </c>
      <c r="T325">
        <v>336879.15860000002</v>
      </c>
      <c r="U325">
        <v>3064981.4506999999</v>
      </c>
      <c r="V325" t="s">
        <v>263</v>
      </c>
    </row>
    <row r="326" spans="1:22" x14ac:dyDescent="0.25">
      <c r="A326">
        <v>1313</v>
      </c>
      <c r="B326">
        <v>337045.77039999998</v>
      </c>
      <c r="C326">
        <v>3065669.9567</v>
      </c>
      <c r="D326" t="s">
        <v>263</v>
      </c>
      <c r="P326">
        <v>559</v>
      </c>
      <c r="Q326" t="s">
        <v>71</v>
      </c>
      <c r="R326">
        <v>560</v>
      </c>
      <c r="S326">
        <v>1313</v>
      </c>
      <c r="T326">
        <v>337045.77039999998</v>
      </c>
      <c r="U326">
        <v>3065669.9567</v>
      </c>
      <c r="V326" t="s">
        <v>263</v>
      </c>
    </row>
    <row r="327" spans="1:22" x14ac:dyDescent="0.25">
      <c r="A327">
        <v>1314</v>
      </c>
      <c r="B327">
        <v>337045.3198</v>
      </c>
      <c r="C327">
        <v>3065676.1184</v>
      </c>
      <c r="D327" t="s">
        <v>263</v>
      </c>
      <c r="P327">
        <v>560</v>
      </c>
      <c r="Q327" t="s">
        <v>71</v>
      </c>
      <c r="R327">
        <v>561</v>
      </c>
      <c r="S327">
        <v>1314</v>
      </c>
      <c r="T327">
        <v>337045.3198</v>
      </c>
      <c r="U327">
        <v>3065676.1184</v>
      </c>
      <c r="V327" t="s">
        <v>263</v>
      </c>
    </row>
    <row r="328" spans="1:22" x14ac:dyDescent="0.25">
      <c r="A328">
        <v>1315</v>
      </c>
      <c r="B328">
        <v>337040.23540000001</v>
      </c>
      <c r="C328">
        <v>3065676.2058000001</v>
      </c>
      <c r="D328" t="s">
        <v>263</v>
      </c>
      <c r="P328">
        <v>561</v>
      </c>
      <c r="Q328" t="s">
        <v>71</v>
      </c>
      <c r="R328">
        <v>562</v>
      </c>
      <c r="S328">
        <v>1315</v>
      </c>
      <c r="T328">
        <v>337040.23540000001</v>
      </c>
      <c r="U328">
        <v>3065676.2058000001</v>
      </c>
      <c r="V328" t="s">
        <v>263</v>
      </c>
    </row>
    <row r="329" spans="1:22" x14ac:dyDescent="0.25">
      <c r="A329">
        <v>2001</v>
      </c>
      <c r="B329">
        <v>336239.71309999999</v>
      </c>
      <c r="C329">
        <v>3063413.6173</v>
      </c>
      <c r="D329" t="s">
        <v>264</v>
      </c>
      <c r="P329">
        <v>562</v>
      </c>
      <c r="Q329" t="s">
        <v>71</v>
      </c>
      <c r="R329">
        <v>563</v>
      </c>
      <c r="S329">
        <v>2001</v>
      </c>
      <c r="T329">
        <v>336239.71309999999</v>
      </c>
      <c r="U329">
        <v>3063413.6173</v>
      </c>
      <c r="V329" t="s">
        <v>264</v>
      </c>
    </row>
    <row r="330" spans="1:22" x14ac:dyDescent="0.25">
      <c r="A330">
        <v>2002</v>
      </c>
      <c r="B330">
        <v>336232.64510000002</v>
      </c>
      <c r="C330">
        <v>3063428.7357999999</v>
      </c>
      <c r="D330" t="s">
        <v>264</v>
      </c>
      <c r="P330">
        <v>563</v>
      </c>
      <c r="Q330" t="s">
        <v>71</v>
      </c>
      <c r="R330">
        <v>564</v>
      </c>
      <c r="S330">
        <v>2002</v>
      </c>
      <c r="T330">
        <v>336232.64510000002</v>
      </c>
      <c r="U330">
        <v>3063428.7357999999</v>
      </c>
      <c r="V330" t="s">
        <v>264</v>
      </c>
    </row>
    <row r="331" spans="1:22" x14ac:dyDescent="0.25">
      <c r="A331">
        <v>2003</v>
      </c>
      <c r="B331">
        <v>336221.81959999999</v>
      </c>
      <c r="C331">
        <v>3063442.2647000002</v>
      </c>
      <c r="D331" t="s">
        <v>264</v>
      </c>
      <c r="P331">
        <v>564</v>
      </c>
      <c r="Q331" t="s">
        <v>71</v>
      </c>
      <c r="R331">
        <v>565</v>
      </c>
      <c r="S331">
        <v>2003</v>
      </c>
      <c r="T331">
        <v>336221.81959999999</v>
      </c>
      <c r="U331">
        <v>3063442.2647000002</v>
      </c>
      <c r="V331" t="s">
        <v>264</v>
      </c>
    </row>
    <row r="332" spans="1:22" x14ac:dyDescent="0.25">
      <c r="A332">
        <v>2004</v>
      </c>
      <c r="B332">
        <v>336211.0024</v>
      </c>
      <c r="C332">
        <v>3063456.4018999999</v>
      </c>
      <c r="D332" t="s">
        <v>264</v>
      </c>
      <c r="P332">
        <v>565</v>
      </c>
      <c r="Q332" t="s">
        <v>71</v>
      </c>
      <c r="R332">
        <v>566</v>
      </c>
      <c r="S332">
        <v>2004</v>
      </c>
      <c r="T332">
        <v>336211.0024</v>
      </c>
      <c r="U332">
        <v>3063456.4018999999</v>
      </c>
      <c r="V332" t="s">
        <v>264</v>
      </c>
    </row>
    <row r="333" spans="1:22" x14ac:dyDescent="0.25">
      <c r="A333">
        <v>2005</v>
      </c>
      <c r="B333">
        <v>336202.60639999999</v>
      </c>
      <c r="C333">
        <v>3063468.6814000001</v>
      </c>
      <c r="D333" t="s">
        <v>264</v>
      </c>
      <c r="P333">
        <v>566</v>
      </c>
      <c r="Q333" t="s">
        <v>71</v>
      </c>
      <c r="R333">
        <v>567</v>
      </c>
      <c r="S333">
        <v>2005</v>
      </c>
      <c r="T333">
        <v>336202.60639999999</v>
      </c>
      <c r="U333">
        <v>3063468.6814000001</v>
      </c>
      <c r="V333" t="s">
        <v>264</v>
      </c>
    </row>
    <row r="334" spans="1:22" x14ac:dyDescent="0.25">
      <c r="A334">
        <v>2006</v>
      </c>
      <c r="B334">
        <v>336179.46240000002</v>
      </c>
      <c r="C334">
        <v>3063475.6847999999</v>
      </c>
      <c r="D334" t="s">
        <v>264</v>
      </c>
      <c r="P334">
        <v>567</v>
      </c>
      <c r="Q334" t="s">
        <v>71</v>
      </c>
      <c r="R334">
        <v>568</v>
      </c>
      <c r="S334">
        <v>2006</v>
      </c>
      <c r="T334">
        <v>336179.46240000002</v>
      </c>
      <c r="U334">
        <v>3063475.6847999999</v>
      </c>
      <c r="V334" t="s">
        <v>264</v>
      </c>
    </row>
    <row r="335" spans="1:22" x14ac:dyDescent="0.25">
      <c r="A335">
        <v>2007</v>
      </c>
      <c r="B335">
        <v>336155.6496</v>
      </c>
      <c r="C335">
        <v>3063478.4389</v>
      </c>
      <c r="D335" t="s">
        <v>264</v>
      </c>
      <c r="P335">
        <v>568</v>
      </c>
      <c r="Q335" t="s">
        <v>71</v>
      </c>
      <c r="R335">
        <v>569</v>
      </c>
      <c r="S335">
        <v>2007</v>
      </c>
      <c r="T335">
        <v>336155.6496</v>
      </c>
      <c r="U335">
        <v>3063478.4389</v>
      </c>
      <c r="V335" t="s">
        <v>264</v>
      </c>
    </row>
    <row r="336" spans="1:22" x14ac:dyDescent="0.25">
      <c r="A336">
        <v>2008</v>
      </c>
      <c r="B336">
        <v>336132.46470000001</v>
      </c>
      <c r="C336">
        <v>3063482.4013</v>
      </c>
      <c r="D336" t="s">
        <v>264</v>
      </c>
      <c r="P336">
        <v>569</v>
      </c>
      <c r="Q336" t="s">
        <v>71</v>
      </c>
      <c r="R336">
        <v>570</v>
      </c>
      <c r="S336">
        <v>2008</v>
      </c>
      <c r="T336">
        <v>336132.46470000001</v>
      </c>
      <c r="U336">
        <v>3063482.4013</v>
      </c>
      <c r="V336" t="s">
        <v>264</v>
      </c>
    </row>
    <row r="337" spans="1:22" x14ac:dyDescent="0.25">
      <c r="A337">
        <v>2009</v>
      </c>
      <c r="B337">
        <v>336119.65759999998</v>
      </c>
      <c r="C337">
        <v>3063485.0073000002</v>
      </c>
      <c r="D337" t="s">
        <v>264</v>
      </c>
      <c r="P337">
        <v>570</v>
      </c>
      <c r="Q337" t="s">
        <v>71</v>
      </c>
      <c r="R337">
        <v>571</v>
      </c>
      <c r="S337">
        <v>2009</v>
      </c>
      <c r="T337">
        <v>336119.65759999998</v>
      </c>
      <c r="U337">
        <v>3063485.0073000002</v>
      </c>
      <c r="V337" t="s">
        <v>264</v>
      </c>
    </row>
    <row r="338" spans="1:22" x14ac:dyDescent="0.25">
      <c r="A338">
        <v>2010</v>
      </c>
      <c r="B338">
        <v>336119.37410000002</v>
      </c>
      <c r="C338">
        <v>3063509.3439000002</v>
      </c>
      <c r="D338" t="s">
        <v>264</v>
      </c>
      <c r="P338">
        <v>571</v>
      </c>
      <c r="Q338" t="s">
        <v>71</v>
      </c>
      <c r="R338">
        <v>572</v>
      </c>
      <c r="S338">
        <v>2010</v>
      </c>
      <c r="T338">
        <v>336119.37410000002</v>
      </c>
      <c r="U338">
        <v>3063509.3439000002</v>
      </c>
      <c r="V338" t="s">
        <v>264</v>
      </c>
    </row>
    <row r="339" spans="1:22" x14ac:dyDescent="0.25">
      <c r="A339">
        <v>2011</v>
      </c>
      <c r="B339">
        <v>336120.98229999997</v>
      </c>
      <c r="C339">
        <v>3063537.9131</v>
      </c>
      <c r="D339" t="s">
        <v>264</v>
      </c>
      <c r="P339">
        <v>572</v>
      </c>
      <c r="Q339" t="s">
        <v>71</v>
      </c>
      <c r="R339">
        <v>573</v>
      </c>
      <c r="S339">
        <v>2011</v>
      </c>
      <c r="T339">
        <v>336120.98229999997</v>
      </c>
      <c r="U339">
        <v>3063537.9131</v>
      </c>
      <c r="V339" t="s">
        <v>264</v>
      </c>
    </row>
    <row r="340" spans="1:22" x14ac:dyDescent="0.25">
      <c r="A340">
        <v>2012</v>
      </c>
      <c r="B340">
        <v>336123.0625</v>
      </c>
      <c r="C340">
        <v>3063556.1346</v>
      </c>
      <c r="D340" t="s">
        <v>264</v>
      </c>
      <c r="P340">
        <v>573</v>
      </c>
      <c r="Q340" t="s">
        <v>71</v>
      </c>
      <c r="R340">
        <v>574</v>
      </c>
      <c r="S340">
        <v>2012</v>
      </c>
      <c r="T340">
        <v>336123.0625</v>
      </c>
      <c r="U340">
        <v>3063556.1346</v>
      </c>
      <c r="V340" t="s">
        <v>264</v>
      </c>
    </row>
    <row r="341" spans="1:22" x14ac:dyDescent="0.25">
      <c r="A341">
        <v>2013</v>
      </c>
      <c r="B341">
        <v>336124.55589999998</v>
      </c>
      <c r="C341">
        <v>3063576.1889</v>
      </c>
      <c r="D341" t="s">
        <v>264</v>
      </c>
      <c r="P341">
        <v>574</v>
      </c>
      <c r="Q341" t="s">
        <v>71</v>
      </c>
      <c r="R341">
        <v>575</v>
      </c>
      <c r="S341">
        <v>2013</v>
      </c>
      <c r="T341">
        <v>336124.55589999998</v>
      </c>
      <c r="U341">
        <v>3063576.1889</v>
      </c>
      <c r="V341" t="s">
        <v>264</v>
      </c>
    </row>
    <row r="342" spans="1:22" x14ac:dyDescent="0.25">
      <c r="A342">
        <v>2014</v>
      </c>
      <c r="B342">
        <v>336127.31929999997</v>
      </c>
      <c r="C342">
        <v>3063599.7239000001</v>
      </c>
      <c r="D342" t="s">
        <v>264</v>
      </c>
      <c r="P342">
        <v>575</v>
      </c>
      <c r="Q342" t="s">
        <v>71</v>
      </c>
      <c r="R342">
        <v>576</v>
      </c>
      <c r="S342">
        <v>2014</v>
      </c>
      <c r="T342">
        <v>336127.31929999997</v>
      </c>
      <c r="U342">
        <v>3063599.7239000001</v>
      </c>
      <c r="V342" t="s">
        <v>264</v>
      </c>
    </row>
    <row r="343" spans="1:22" x14ac:dyDescent="0.25">
      <c r="A343">
        <v>2015</v>
      </c>
      <c r="B343">
        <v>336128.20120000001</v>
      </c>
      <c r="C343">
        <v>3063619.7864000001</v>
      </c>
      <c r="D343" t="s">
        <v>264</v>
      </c>
      <c r="P343">
        <v>576</v>
      </c>
      <c r="Q343" t="s">
        <v>71</v>
      </c>
      <c r="R343">
        <v>577</v>
      </c>
      <c r="S343">
        <v>2015</v>
      </c>
      <c r="T343">
        <v>336128.20120000001</v>
      </c>
      <c r="U343">
        <v>3063619.7864000001</v>
      </c>
      <c r="V343" t="s">
        <v>264</v>
      </c>
    </row>
    <row r="344" spans="1:22" x14ac:dyDescent="0.25">
      <c r="A344">
        <v>2016</v>
      </c>
      <c r="B344">
        <v>336131.5699</v>
      </c>
      <c r="C344">
        <v>3063642.8569</v>
      </c>
      <c r="D344" t="s">
        <v>264</v>
      </c>
      <c r="P344">
        <v>577</v>
      </c>
      <c r="Q344" t="s">
        <v>71</v>
      </c>
      <c r="R344">
        <v>578</v>
      </c>
      <c r="S344">
        <v>2016</v>
      </c>
      <c r="T344">
        <v>336131.5699</v>
      </c>
      <c r="U344">
        <v>3063642.8569</v>
      </c>
      <c r="V344" t="s">
        <v>264</v>
      </c>
    </row>
    <row r="345" spans="1:22" x14ac:dyDescent="0.25">
      <c r="A345">
        <v>2017</v>
      </c>
      <c r="B345">
        <v>336134.21389999997</v>
      </c>
      <c r="C345">
        <v>3063664.4696999998</v>
      </c>
      <c r="D345" t="s">
        <v>264</v>
      </c>
      <c r="P345">
        <v>578</v>
      </c>
      <c r="Q345" t="s">
        <v>71</v>
      </c>
      <c r="R345">
        <v>579</v>
      </c>
      <c r="S345">
        <v>2017</v>
      </c>
      <c r="T345">
        <v>336134.21389999997</v>
      </c>
      <c r="U345">
        <v>3063664.4696999998</v>
      </c>
      <c r="V345" t="s">
        <v>264</v>
      </c>
    </row>
    <row r="346" spans="1:22" x14ac:dyDescent="0.25">
      <c r="A346">
        <v>2018</v>
      </c>
      <c r="B346">
        <v>336134.31890000001</v>
      </c>
      <c r="C346">
        <v>3063665.3273</v>
      </c>
      <c r="D346" t="s">
        <v>264</v>
      </c>
      <c r="P346">
        <v>579</v>
      </c>
      <c r="Q346" t="s">
        <v>71</v>
      </c>
      <c r="R346">
        <v>580</v>
      </c>
      <c r="S346">
        <v>2018</v>
      </c>
      <c r="T346">
        <v>336134.31890000001</v>
      </c>
      <c r="U346">
        <v>3063665.3273</v>
      </c>
      <c r="V346" t="s">
        <v>264</v>
      </c>
    </row>
    <row r="347" spans="1:22" x14ac:dyDescent="0.25">
      <c r="A347">
        <v>2019</v>
      </c>
      <c r="B347">
        <v>336136.34169999999</v>
      </c>
      <c r="C347">
        <v>3063679.2911999999</v>
      </c>
      <c r="D347" t="s">
        <v>264</v>
      </c>
      <c r="P347">
        <v>580</v>
      </c>
      <c r="Q347" t="s">
        <v>71</v>
      </c>
      <c r="R347">
        <v>581</v>
      </c>
      <c r="S347">
        <v>2019</v>
      </c>
      <c r="T347">
        <v>336136.34169999999</v>
      </c>
      <c r="U347">
        <v>3063679.2911999999</v>
      </c>
      <c r="V347" t="s">
        <v>264</v>
      </c>
    </row>
    <row r="348" spans="1:22" x14ac:dyDescent="0.25">
      <c r="A348">
        <v>2020</v>
      </c>
      <c r="B348">
        <v>336148.92239999998</v>
      </c>
      <c r="C348">
        <v>3063705.2790000001</v>
      </c>
      <c r="D348" t="s">
        <v>264</v>
      </c>
      <c r="P348">
        <v>581</v>
      </c>
      <c r="Q348" t="s">
        <v>71</v>
      </c>
      <c r="R348">
        <v>582</v>
      </c>
      <c r="S348">
        <v>2020</v>
      </c>
      <c r="T348">
        <v>336148.92239999998</v>
      </c>
      <c r="U348">
        <v>3063705.2790000001</v>
      </c>
      <c r="V348" t="s">
        <v>264</v>
      </c>
    </row>
    <row r="349" spans="1:22" x14ac:dyDescent="0.25">
      <c r="A349">
        <v>2021</v>
      </c>
      <c r="B349">
        <v>336158.37849999999</v>
      </c>
      <c r="C349">
        <v>3063726.2903</v>
      </c>
      <c r="D349" t="s">
        <v>264</v>
      </c>
      <c r="P349">
        <v>582</v>
      </c>
      <c r="Q349" t="s">
        <v>71</v>
      </c>
      <c r="R349">
        <v>583</v>
      </c>
      <c r="S349">
        <v>2021</v>
      </c>
      <c r="T349">
        <v>336158.37849999999</v>
      </c>
      <c r="U349">
        <v>3063726.2903</v>
      </c>
      <c r="V349" t="s">
        <v>264</v>
      </c>
    </row>
    <row r="350" spans="1:22" x14ac:dyDescent="0.25">
      <c r="A350">
        <v>2022</v>
      </c>
      <c r="B350">
        <v>336161.08439999999</v>
      </c>
      <c r="C350">
        <v>3063745.5676000002</v>
      </c>
      <c r="D350" t="s">
        <v>264</v>
      </c>
      <c r="P350">
        <v>583</v>
      </c>
      <c r="Q350" t="s">
        <v>71</v>
      </c>
      <c r="R350">
        <v>584</v>
      </c>
      <c r="S350">
        <v>2022</v>
      </c>
      <c r="T350">
        <v>336161.08439999999</v>
      </c>
      <c r="U350">
        <v>3063745.5676000002</v>
      </c>
      <c r="V350" t="s">
        <v>264</v>
      </c>
    </row>
    <row r="351" spans="1:22" x14ac:dyDescent="0.25">
      <c r="A351">
        <v>2023</v>
      </c>
      <c r="B351">
        <v>336165.67570000002</v>
      </c>
      <c r="C351">
        <v>3063768.6213000002</v>
      </c>
      <c r="D351" t="s">
        <v>264</v>
      </c>
      <c r="P351">
        <v>584</v>
      </c>
      <c r="Q351" t="s">
        <v>71</v>
      </c>
      <c r="R351">
        <v>585</v>
      </c>
      <c r="S351">
        <v>2023</v>
      </c>
      <c r="T351">
        <v>336165.67570000002</v>
      </c>
      <c r="U351">
        <v>3063768.6213000002</v>
      </c>
      <c r="V351" t="s">
        <v>264</v>
      </c>
    </row>
    <row r="352" spans="1:22" x14ac:dyDescent="0.25">
      <c r="A352">
        <v>2024</v>
      </c>
      <c r="B352">
        <v>336167.16090000002</v>
      </c>
      <c r="C352">
        <v>3063788.0671000001</v>
      </c>
      <c r="D352" t="s">
        <v>264</v>
      </c>
      <c r="P352">
        <v>585</v>
      </c>
      <c r="Q352" t="s">
        <v>71</v>
      </c>
      <c r="R352">
        <v>586</v>
      </c>
      <c r="S352">
        <v>2024</v>
      </c>
      <c r="T352">
        <v>336167.16090000002</v>
      </c>
      <c r="U352">
        <v>3063788.0671000001</v>
      </c>
      <c r="V352" t="s">
        <v>264</v>
      </c>
    </row>
    <row r="353" spans="1:22" x14ac:dyDescent="0.25">
      <c r="A353">
        <v>2025</v>
      </c>
      <c r="B353">
        <v>336171.67019999999</v>
      </c>
      <c r="C353">
        <v>3063805.0388000002</v>
      </c>
      <c r="D353" t="s">
        <v>264</v>
      </c>
      <c r="P353">
        <v>586</v>
      </c>
      <c r="Q353" t="s">
        <v>71</v>
      </c>
      <c r="R353">
        <v>587</v>
      </c>
      <c r="S353">
        <v>2025</v>
      </c>
      <c r="T353">
        <v>336171.67019999999</v>
      </c>
      <c r="U353">
        <v>3063805.0388000002</v>
      </c>
      <c r="V353" t="s">
        <v>264</v>
      </c>
    </row>
    <row r="354" spans="1:22" x14ac:dyDescent="0.25">
      <c r="A354">
        <v>2026</v>
      </c>
      <c r="B354">
        <v>336174.38640000002</v>
      </c>
      <c r="C354">
        <v>3063825.0762999998</v>
      </c>
      <c r="D354" t="s">
        <v>264</v>
      </c>
      <c r="P354">
        <v>587</v>
      </c>
      <c r="Q354" t="s">
        <v>71</v>
      </c>
      <c r="R354">
        <v>588</v>
      </c>
      <c r="S354">
        <v>2026</v>
      </c>
      <c r="T354">
        <v>336174.38640000002</v>
      </c>
      <c r="U354">
        <v>3063825.0762999998</v>
      </c>
      <c r="V354" t="s">
        <v>264</v>
      </c>
    </row>
    <row r="355" spans="1:22" x14ac:dyDescent="0.25">
      <c r="A355">
        <v>2027</v>
      </c>
      <c r="B355">
        <v>336178.3089</v>
      </c>
      <c r="C355">
        <v>3063843.8807999999</v>
      </c>
      <c r="D355" t="s">
        <v>264</v>
      </c>
      <c r="P355">
        <v>588</v>
      </c>
      <c r="Q355" t="s">
        <v>71</v>
      </c>
      <c r="R355">
        <v>589</v>
      </c>
      <c r="S355">
        <v>2027</v>
      </c>
      <c r="T355">
        <v>336178.3089</v>
      </c>
      <c r="U355">
        <v>3063843.8807999999</v>
      </c>
      <c r="V355" t="s">
        <v>264</v>
      </c>
    </row>
    <row r="356" spans="1:22" x14ac:dyDescent="0.25">
      <c r="A356">
        <v>2028</v>
      </c>
      <c r="B356">
        <v>336181.0086</v>
      </c>
      <c r="C356">
        <v>3063862.7017999999</v>
      </c>
      <c r="D356" t="s">
        <v>264</v>
      </c>
      <c r="P356">
        <v>589</v>
      </c>
      <c r="Q356" t="s">
        <v>71</v>
      </c>
      <c r="R356">
        <v>590</v>
      </c>
      <c r="S356">
        <v>2028</v>
      </c>
      <c r="T356">
        <v>336181.0086</v>
      </c>
      <c r="U356">
        <v>3063862.7017999999</v>
      </c>
      <c r="V356" t="s">
        <v>264</v>
      </c>
    </row>
    <row r="357" spans="1:22" x14ac:dyDescent="0.25">
      <c r="A357">
        <v>2029</v>
      </c>
      <c r="B357">
        <v>336183.21580000001</v>
      </c>
      <c r="C357">
        <v>3063890.3497000001</v>
      </c>
      <c r="D357" t="s">
        <v>264</v>
      </c>
      <c r="P357">
        <v>590</v>
      </c>
      <c r="Q357" t="s">
        <v>71</v>
      </c>
      <c r="R357">
        <v>591</v>
      </c>
      <c r="S357">
        <v>2029</v>
      </c>
      <c r="T357">
        <v>336183.21580000001</v>
      </c>
      <c r="U357">
        <v>3063890.3497000001</v>
      </c>
      <c r="V357" t="s">
        <v>264</v>
      </c>
    </row>
    <row r="358" spans="1:22" x14ac:dyDescent="0.25">
      <c r="A358">
        <v>2030</v>
      </c>
      <c r="B358">
        <v>336189.6986</v>
      </c>
      <c r="C358">
        <v>3063917.6357999998</v>
      </c>
      <c r="D358" t="s">
        <v>264</v>
      </c>
      <c r="P358">
        <v>591</v>
      </c>
      <c r="Q358" t="s">
        <v>71</v>
      </c>
      <c r="R358">
        <v>592</v>
      </c>
      <c r="S358">
        <v>2030</v>
      </c>
      <c r="T358">
        <v>336189.6986</v>
      </c>
      <c r="U358">
        <v>3063917.6357999998</v>
      </c>
      <c r="V358" t="s">
        <v>264</v>
      </c>
    </row>
    <row r="359" spans="1:22" x14ac:dyDescent="0.25">
      <c r="A359">
        <v>2031</v>
      </c>
      <c r="B359">
        <v>336194.23249999998</v>
      </c>
      <c r="C359">
        <v>3063936.4319000002</v>
      </c>
      <c r="D359" t="s">
        <v>264</v>
      </c>
      <c r="P359">
        <v>592</v>
      </c>
      <c r="Q359" t="s">
        <v>71</v>
      </c>
      <c r="R359">
        <v>593</v>
      </c>
      <c r="S359">
        <v>2031</v>
      </c>
      <c r="T359">
        <v>336194.23249999998</v>
      </c>
      <c r="U359">
        <v>3063936.4319000002</v>
      </c>
      <c r="V359" t="s">
        <v>264</v>
      </c>
    </row>
    <row r="360" spans="1:22" x14ac:dyDescent="0.25">
      <c r="A360">
        <v>2032</v>
      </c>
      <c r="B360">
        <v>336198.21230000001</v>
      </c>
      <c r="C360">
        <v>3063959.4936000002</v>
      </c>
      <c r="D360" t="s">
        <v>264</v>
      </c>
      <c r="P360">
        <v>593</v>
      </c>
      <c r="Q360" t="s">
        <v>71</v>
      </c>
      <c r="R360">
        <v>594</v>
      </c>
      <c r="S360">
        <v>2032</v>
      </c>
      <c r="T360">
        <v>336198.21230000001</v>
      </c>
      <c r="U360">
        <v>3063959.4936000002</v>
      </c>
      <c r="V360" t="s">
        <v>264</v>
      </c>
    </row>
    <row r="361" spans="1:22" x14ac:dyDescent="0.25">
      <c r="A361">
        <v>2033</v>
      </c>
      <c r="B361">
        <v>336204.89179999998</v>
      </c>
      <c r="C361">
        <v>3064001.3760000002</v>
      </c>
      <c r="D361" t="s">
        <v>264</v>
      </c>
      <c r="P361">
        <v>594</v>
      </c>
      <c r="Q361" t="s">
        <v>71</v>
      </c>
      <c r="R361">
        <v>595</v>
      </c>
      <c r="S361">
        <v>2033</v>
      </c>
      <c r="T361">
        <v>336204.89179999998</v>
      </c>
      <c r="U361">
        <v>3064001.3760000002</v>
      </c>
      <c r="V361" t="s">
        <v>264</v>
      </c>
    </row>
    <row r="362" spans="1:22" x14ac:dyDescent="0.25">
      <c r="A362">
        <v>2034</v>
      </c>
      <c r="B362">
        <v>336209.45030000003</v>
      </c>
      <c r="C362">
        <v>3064021.9964999999</v>
      </c>
      <c r="D362" t="s">
        <v>264</v>
      </c>
      <c r="P362">
        <v>595</v>
      </c>
      <c r="Q362" t="s">
        <v>71</v>
      </c>
      <c r="R362">
        <v>596</v>
      </c>
      <c r="S362">
        <v>2034</v>
      </c>
      <c r="T362">
        <v>336209.45030000003</v>
      </c>
      <c r="U362">
        <v>3064021.9964999999</v>
      </c>
      <c r="V362" t="s">
        <v>264</v>
      </c>
    </row>
    <row r="363" spans="1:22" x14ac:dyDescent="0.25">
      <c r="A363">
        <v>2035</v>
      </c>
      <c r="B363">
        <v>336210.24200000003</v>
      </c>
      <c r="C363">
        <v>3064035.3683000002</v>
      </c>
      <c r="D363" t="s">
        <v>264</v>
      </c>
      <c r="P363">
        <v>596</v>
      </c>
      <c r="Q363" t="s">
        <v>71</v>
      </c>
      <c r="R363">
        <v>597</v>
      </c>
      <c r="S363">
        <v>2035</v>
      </c>
      <c r="T363">
        <v>336210.24200000003</v>
      </c>
      <c r="U363">
        <v>3064035.3683000002</v>
      </c>
      <c r="V363" t="s">
        <v>264</v>
      </c>
    </row>
    <row r="364" spans="1:22" x14ac:dyDescent="0.25">
      <c r="A364">
        <v>2036</v>
      </c>
      <c r="B364">
        <v>336182.35869999998</v>
      </c>
      <c r="C364">
        <v>3064042.2831999999</v>
      </c>
      <c r="D364" t="s">
        <v>264</v>
      </c>
      <c r="P364">
        <v>597</v>
      </c>
      <c r="Q364" t="s">
        <v>71</v>
      </c>
      <c r="R364">
        <v>598</v>
      </c>
      <c r="S364">
        <v>2036</v>
      </c>
      <c r="T364">
        <v>336182.35869999998</v>
      </c>
      <c r="U364">
        <v>3064042.2831999999</v>
      </c>
      <c r="V364" t="s">
        <v>264</v>
      </c>
    </row>
    <row r="365" spans="1:22" x14ac:dyDescent="0.25">
      <c r="A365">
        <v>2037</v>
      </c>
      <c r="B365">
        <v>336154.28370000003</v>
      </c>
      <c r="C365">
        <v>3064046.3114</v>
      </c>
      <c r="D365" t="s">
        <v>264</v>
      </c>
      <c r="P365">
        <v>598</v>
      </c>
      <c r="Q365" t="s">
        <v>71</v>
      </c>
      <c r="R365">
        <v>599</v>
      </c>
      <c r="S365">
        <v>2037</v>
      </c>
      <c r="T365">
        <v>336154.28370000003</v>
      </c>
      <c r="U365">
        <v>3064046.3114</v>
      </c>
      <c r="V365" t="s">
        <v>264</v>
      </c>
    </row>
    <row r="366" spans="1:22" x14ac:dyDescent="0.25">
      <c r="A366">
        <v>2038</v>
      </c>
      <c r="B366">
        <v>336132.3063</v>
      </c>
      <c r="C366">
        <v>3064049.0408000001</v>
      </c>
      <c r="D366" t="s">
        <v>264</v>
      </c>
      <c r="P366">
        <v>599</v>
      </c>
      <c r="Q366" t="s">
        <v>71</v>
      </c>
      <c r="R366">
        <v>600</v>
      </c>
      <c r="S366">
        <v>2038</v>
      </c>
      <c r="T366">
        <v>336132.3063</v>
      </c>
      <c r="U366">
        <v>3064049.0408000001</v>
      </c>
      <c r="V366" t="s">
        <v>264</v>
      </c>
    </row>
    <row r="367" spans="1:22" x14ac:dyDescent="0.25">
      <c r="A367">
        <v>2039</v>
      </c>
      <c r="B367">
        <v>336098.69589999999</v>
      </c>
      <c r="C367">
        <v>3064050.7105999999</v>
      </c>
      <c r="D367" t="s">
        <v>264</v>
      </c>
      <c r="P367">
        <v>600</v>
      </c>
      <c r="Q367" t="s">
        <v>71</v>
      </c>
      <c r="R367">
        <v>601</v>
      </c>
      <c r="S367">
        <v>2039</v>
      </c>
      <c r="T367">
        <v>336098.69589999999</v>
      </c>
      <c r="U367">
        <v>3064050.7105999999</v>
      </c>
      <c r="V367" t="s">
        <v>264</v>
      </c>
    </row>
    <row r="368" spans="1:22" x14ac:dyDescent="0.25">
      <c r="A368">
        <v>2040</v>
      </c>
      <c r="B368">
        <v>336076.13170000003</v>
      </c>
      <c r="C368">
        <v>3064055.2729000002</v>
      </c>
      <c r="D368" t="s">
        <v>264</v>
      </c>
      <c r="P368">
        <v>601</v>
      </c>
      <c r="Q368" t="s">
        <v>71</v>
      </c>
      <c r="R368">
        <v>602</v>
      </c>
      <c r="S368">
        <v>2040</v>
      </c>
      <c r="T368">
        <v>336076.13170000003</v>
      </c>
      <c r="U368">
        <v>3064055.2729000002</v>
      </c>
      <c r="V368" t="s">
        <v>264</v>
      </c>
    </row>
    <row r="369" spans="1:22" x14ac:dyDescent="0.25">
      <c r="A369">
        <v>2041</v>
      </c>
      <c r="B369">
        <v>336058.42580000003</v>
      </c>
      <c r="C369">
        <v>3064057.3366</v>
      </c>
      <c r="D369" t="s">
        <v>264</v>
      </c>
      <c r="P369">
        <v>602</v>
      </c>
      <c r="Q369" t="s">
        <v>71</v>
      </c>
      <c r="R369">
        <v>603</v>
      </c>
      <c r="S369">
        <v>2041</v>
      </c>
      <c r="T369">
        <v>336058.42580000003</v>
      </c>
      <c r="U369">
        <v>3064057.3366</v>
      </c>
      <c r="V369" t="s">
        <v>264</v>
      </c>
    </row>
    <row r="370" spans="1:22" x14ac:dyDescent="0.25">
      <c r="A370">
        <v>2042</v>
      </c>
      <c r="B370">
        <v>336034.011</v>
      </c>
      <c r="C370">
        <v>3064060.7074000002</v>
      </c>
      <c r="D370" t="s">
        <v>264</v>
      </c>
      <c r="P370">
        <v>603</v>
      </c>
      <c r="Q370" t="s">
        <v>71</v>
      </c>
      <c r="R370">
        <v>604</v>
      </c>
      <c r="S370">
        <v>2042</v>
      </c>
      <c r="T370">
        <v>336034.011</v>
      </c>
      <c r="U370">
        <v>3064060.7074000002</v>
      </c>
      <c r="V370" t="s">
        <v>264</v>
      </c>
    </row>
    <row r="371" spans="1:22" x14ac:dyDescent="0.25">
      <c r="A371">
        <v>2043</v>
      </c>
      <c r="B371">
        <v>336015.07419999997</v>
      </c>
      <c r="C371">
        <v>3064062.1795000001</v>
      </c>
      <c r="D371" t="s">
        <v>264</v>
      </c>
      <c r="P371">
        <v>604</v>
      </c>
      <c r="Q371" t="s">
        <v>71</v>
      </c>
      <c r="R371">
        <v>605</v>
      </c>
      <c r="S371">
        <v>2043</v>
      </c>
      <c r="T371">
        <v>336015.07419999997</v>
      </c>
      <c r="U371">
        <v>3064062.1795000001</v>
      </c>
      <c r="V371" t="s">
        <v>264</v>
      </c>
    </row>
    <row r="372" spans="1:22" x14ac:dyDescent="0.25">
      <c r="A372">
        <v>2044</v>
      </c>
      <c r="B372">
        <v>335994.32780000003</v>
      </c>
      <c r="C372">
        <v>3064065.5008</v>
      </c>
      <c r="D372" t="s">
        <v>264</v>
      </c>
      <c r="P372">
        <v>605</v>
      </c>
      <c r="Q372" t="s">
        <v>71</v>
      </c>
      <c r="R372">
        <v>606</v>
      </c>
      <c r="S372">
        <v>2044</v>
      </c>
      <c r="T372">
        <v>335994.32780000003</v>
      </c>
      <c r="U372">
        <v>3064065.5008</v>
      </c>
      <c r="V372" t="s">
        <v>264</v>
      </c>
    </row>
    <row r="373" spans="1:22" x14ac:dyDescent="0.25">
      <c r="A373">
        <v>2045</v>
      </c>
      <c r="B373">
        <v>335972.95360000001</v>
      </c>
      <c r="C373">
        <v>3064067.6140999999</v>
      </c>
      <c r="D373" t="s">
        <v>264</v>
      </c>
      <c r="P373">
        <v>606</v>
      </c>
      <c r="Q373" t="s">
        <v>71</v>
      </c>
      <c r="R373">
        <v>607</v>
      </c>
      <c r="S373">
        <v>2045</v>
      </c>
      <c r="T373">
        <v>335972.95360000001</v>
      </c>
      <c r="U373">
        <v>3064067.6140999999</v>
      </c>
      <c r="V373" t="s">
        <v>264</v>
      </c>
    </row>
    <row r="374" spans="1:22" x14ac:dyDescent="0.25">
      <c r="A374">
        <v>2046</v>
      </c>
      <c r="B374">
        <v>335950.96799999999</v>
      </c>
      <c r="C374">
        <v>3064069.7357000001</v>
      </c>
      <c r="D374" t="s">
        <v>264</v>
      </c>
      <c r="P374">
        <v>607</v>
      </c>
      <c r="Q374" t="s">
        <v>71</v>
      </c>
      <c r="R374">
        <v>608</v>
      </c>
      <c r="S374">
        <v>2046</v>
      </c>
      <c r="T374">
        <v>335950.96799999999</v>
      </c>
      <c r="U374">
        <v>3064069.7357000001</v>
      </c>
      <c r="V374" t="s">
        <v>264</v>
      </c>
    </row>
    <row r="375" spans="1:22" x14ac:dyDescent="0.25">
      <c r="A375">
        <v>2047</v>
      </c>
      <c r="B375">
        <v>335912.05719999998</v>
      </c>
      <c r="C375">
        <v>3064075.1272999998</v>
      </c>
      <c r="D375" t="s">
        <v>264</v>
      </c>
      <c r="P375">
        <v>608</v>
      </c>
      <c r="Q375" t="s">
        <v>71</v>
      </c>
      <c r="R375">
        <v>609</v>
      </c>
      <c r="S375">
        <v>2047</v>
      </c>
      <c r="T375">
        <v>335912.05719999998</v>
      </c>
      <c r="U375">
        <v>3064075.1272999998</v>
      </c>
      <c r="V375" t="s">
        <v>264</v>
      </c>
    </row>
    <row r="376" spans="1:22" x14ac:dyDescent="0.25">
      <c r="A376">
        <v>2048</v>
      </c>
      <c r="B376">
        <v>335907.58860000002</v>
      </c>
      <c r="C376">
        <v>3064061.1968999999</v>
      </c>
      <c r="D376" t="s">
        <v>264</v>
      </c>
      <c r="P376">
        <v>609</v>
      </c>
      <c r="Q376" t="s">
        <v>71</v>
      </c>
      <c r="R376">
        <v>610</v>
      </c>
      <c r="S376">
        <v>2048</v>
      </c>
      <c r="T376">
        <v>335907.58860000002</v>
      </c>
      <c r="U376">
        <v>3064061.1968999999</v>
      </c>
      <c r="V376" t="s">
        <v>264</v>
      </c>
    </row>
    <row r="377" spans="1:22" x14ac:dyDescent="0.25">
      <c r="A377">
        <v>2049</v>
      </c>
      <c r="B377">
        <v>335901.8726</v>
      </c>
      <c r="C377">
        <v>3064045.4585000002</v>
      </c>
      <c r="D377" t="s">
        <v>264</v>
      </c>
      <c r="P377">
        <v>610</v>
      </c>
      <c r="Q377" t="s">
        <v>71</v>
      </c>
      <c r="R377">
        <v>611</v>
      </c>
      <c r="S377">
        <v>2049</v>
      </c>
      <c r="T377">
        <v>335901.8726</v>
      </c>
      <c r="U377">
        <v>3064045.4585000002</v>
      </c>
      <c r="V377" t="s">
        <v>264</v>
      </c>
    </row>
    <row r="378" spans="1:22" x14ac:dyDescent="0.25">
      <c r="A378">
        <v>2050</v>
      </c>
      <c r="B378">
        <v>335899.8824</v>
      </c>
      <c r="C378">
        <v>3064033.9276999999</v>
      </c>
      <c r="D378" t="s">
        <v>264</v>
      </c>
      <c r="P378">
        <v>611</v>
      </c>
      <c r="Q378" t="s">
        <v>71</v>
      </c>
      <c r="R378">
        <v>612</v>
      </c>
      <c r="S378">
        <v>2050</v>
      </c>
      <c r="T378">
        <v>335899.8824</v>
      </c>
      <c r="U378">
        <v>3064033.9276999999</v>
      </c>
      <c r="V378" t="s">
        <v>264</v>
      </c>
    </row>
    <row r="379" spans="1:22" x14ac:dyDescent="0.25">
      <c r="A379">
        <v>2051</v>
      </c>
      <c r="B379">
        <v>335896.00870000001</v>
      </c>
      <c r="C379">
        <v>3064018.7727000001</v>
      </c>
      <c r="D379" t="s">
        <v>264</v>
      </c>
      <c r="P379">
        <v>612</v>
      </c>
      <c r="Q379" t="s">
        <v>71</v>
      </c>
      <c r="R379">
        <v>613</v>
      </c>
      <c r="S379">
        <v>2051</v>
      </c>
      <c r="T379">
        <v>335896.00870000001</v>
      </c>
      <c r="U379">
        <v>3064018.7727000001</v>
      </c>
      <c r="V379" t="s">
        <v>264</v>
      </c>
    </row>
    <row r="380" spans="1:22" x14ac:dyDescent="0.25">
      <c r="A380">
        <v>2052</v>
      </c>
      <c r="B380">
        <v>336200.30060000002</v>
      </c>
      <c r="C380">
        <v>3063978.3226000001</v>
      </c>
      <c r="D380" t="s">
        <v>264</v>
      </c>
      <c r="P380">
        <v>613</v>
      </c>
      <c r="Q380" t="s">
        <v>71</v>
      </c>
      <c r="R380">
        <v>614</v>
      </c>
      <c r="S380">
        <v>2052</v>
      </c>
      <c r="T380">
        <v>336200.30060000002</v>
      </c>
      <c r="U380">
        <v>3063978.3226000001</v>
      </c>
      <c r="V380" t="s">
        <v>264</v>
      </c>
    </row>
    <row r="381" spans="1:22" x14ac:dyDescent="0.25">
      <c r="A381">
        <v>2053</v>
      </c>
      <c r="B381">
        <v>336222.34909999999</v>
      </c>
      <c r="C381">
        <v>3063969.5093999999</v>
      </c>
      <c r="D381" t="s">
        <v>264</v>
      </c>
      <c r="P381">
        <v>614</v>
      </c>
      <c r="Q381" t="s">
        <v>71</v>
      </c>
      <c r="R381">
        <v>615</v>
      </c>
      <c r="S381">
        <v>2053</v>
      </c>
      <c r="T381">
        <v>336222.34909999999</v>
      </c>
      <c r="U381">
        <v>3063969.5093999999</v>
      </c>
      <c r="V381" t="s">
        <v>264</v>
      </c>
    </row>
    <row r="382" spans="1:22" x14ac:dyDescent="0.25">
      <c r="A382">
        <v>2054</v>
      </c>
      <c r="B382">
        <v>336244.30209999997</v>
      </c>
      <c r="C382">
        <v>3063964.9555000002</v>
      </c>
      <c r="D382" t="s">
        <v>264</v>
      </c>
      <c r="P382">
        <v>615</v>
      </c>
      <c r="Q382" t="s">
        <v>71</v>
      </c>
      <c r="R382">
        <v>616</v>
      </c>
      <c r="S382">
        <v>2054</v>
      </c>
      <c r="T382">
        <v>336244.30209999997</v>
      </c>
      <c r="U382">
        <v>3063964.9555000002</v>
      </c>
      <c r="V382" t="s">
        <v>264</v>
      </c>
    </row>
    <row r="383" spans="1:22" x14ac:dyDescent="0.25">
      <c r="A383">
        <v>2055</v>
      </c>
      <c r="B383">
        <v>336285.24129999999</v>
      </c>
      <c r="C383">
        <v>3063962.5792</v>
      </c>
      <c r="D383" t="s">
        <v>264</v>
      </c>
      <c r="P383">
        <v>616</v>
      </c>
      <c r="Q383" t="s">
        <v>71</v>
      </c>
      <c r="R383">
        <v>617</v>
      </c>
      <c r="S383">
        <v>2055</v>
      </c>
      <c r="T383">
        <v>336285.24129999999</v>
      </c>
      <c r="U383">
        <v>3063962.5792</v>
      </c>
      <c r="V383" t="s">
        <v>264</v>
      </c>
    </row>
    <row r="384" spans="1:22" x14ac:dyDescent="0.25">
      <c r="A384">
        <v>2056</v>
      </c>
      <c r="B384">
        <v>336298.71360000002</v>
      </c>
      <c r="C384">
        <v>3063962.0539000002</v>
      </c>
      <c r="D384" t="s">
        <v>264</v>
      </c>
      <c r="P384">
        <v>617</v>
      </c>
      <c r="Q384" t="s">
        <v>71</v>
      </c>
      <c r="R384">
        <v>618</v>
      </c>
      <c r="S384">
        <v>2056</v>
      </c>
      <c r="T384">
        <v>336298.71360000002</v>
      </c>
      <c r="U384">
        <v>3063962.0539000002</v>
      </c>
      <c r="V384" t="s">
        <v>264</v>
      </c>
    </row>
    <row r="385" spans="1:22" x14ac:dyDescent="0.25">
      <c r="A385">
        <v>2057</v>
      </c>
      <c r="B385">
        <v>336309.07770000002</v>
      </c>
      <c r="C385">
        <v>3063961.6499000001</v>
      </c>
      <c r="D385" t="s">
        <v>264</v>
      </c>
      <c r="P385">
        <v>618</v>
      </c>
      <c r="Q385" t="s">
        <v>71</v>
      </c>
      <c r="R385">
        <v>619</v>
      </c>
      <c r="S385">
        <v>2057</v>
      </c>
      <c r="T385">
        <v>336309.07770000002</v>
      </c>
      <c r="U385">
        <v>3063961.6499000001</v>
      </c>
      <c r="V385" t="s">
        <v>264</v>
      </c>
    </row>
    <row r="386" spans="1:22" x14ac:dyDescent="0.25">
      <c r="A386">
        <v>2058</v>
      </c>
      <c r="B386">
        <v>336328.02289999998</v>
      </c>
      <c r="C386">
        <v>3063960.7864999999</v>
      </c>
      <c r="D386" t="s">
        <v>264</v>
      </c>
      <c r="P386">
        <v>619</v>
      </c>
      <c r="Q386" t="s">
        <v>71</v>
      </c>
      <c r="R386">
        <v>620</v>
      </c>
      <c r="S386">
        <v>2058</v>
      </c>
      <c r="T386">
        <v>336328.02289999998</v>
      </c>
      <c r="U386">
        <v>3063960.7864999999</v>
      </c>
      <c r="V386" t="s">
        <v>264</v>
      </c>
    </row>
    <row r="387" spans="1:22" x14ac:dyDescent="0.25">
      <c r="A387">
        <v>2059</v>
      </c>
      <c r="B387">
        <v>336348.82679999998</v>
      </c>
      <c r="C387">
        <v>3063961.7228999999</v>
      </c>
      <c r="D387" t="s">
        <v>264</v>
      </c>
      <c r="P387">
        <v>620</v>
      </c>
      <c r="Q387" t="s">
        <v>71</v>
      </c>
      <c r="R387">
        <v>621</v>
      </c>
      <c r="S387">
        <v>2059</v>
      </c>
      <c r="T387">
        <v>336348.82679999998</v>
      </c>
      <c r="U387">
        <v>3063961.7228999999</v>
      </c>
      <c r="V387" t="s">
        <v>264</v>
      </c>
    </row>
    <row r="388" spans="1:22" x14ac:dyDescent="0.25">
      <c r="A388">
        <v>2060</v>
      </c>
      <c r="B388">
        <v>335929.60200000001</v>
      </c>
      <c r="C388">
        <v>3064072.4572999999</v>
      </c>
      <c r="D388" t="s">
        <v>264</v>
      </c>
      <c r="P388">
        <v>621</v>
      </c>
      <c r="Q388" t="s">
        <v>71</v>
      </c>
      <c r="R388">
        <v>622</v>
      </c>
      <c r="S388">
        <v>2060</v>
      </c>
      <c r="T388">
        <v>335929.60200000001</v>
      </c>
      <c r="U388">
        <v>3064072.4572999999</v>
      </c>
      <c r="V388" t="s">
        <v>264</v>
      </c>
    </row>
    <row r="389" spans="1:22" x14ac:dyDescent="0.25">
      <c r="A389">
        <v>2061</v>
      </c>
      <c r="B389">
        <v>335925.18479999999</v>
      </c>
      <c r="C389">
        <v>3064084.9868999999</v>
      </c>
      <c r="D389" t="s">
        <v>264</v>
      </c>
      <c r="P389">
        <v>622</v>
      </c>
      <c r="Q389" t="s">
        <v>71</v>
      </c>
      <c r="R389">
        <v>623</v>
      </c>
      <c r="S389">
        <v>2061</v>
      </c>
      <c r="T389">
        <v>335925.18479999999</v>
      </c>
      <c r="U389">
        <v>3064084.9868999999</v>
      </c>
      <c r="V389" t="s">
        <v>264</v>
      </c>
    </row>
    <row r="390" spans="1:22" x14ac:dyDescent="0.25">
      <c r="A390">
        <v>2062</v>
      </c>
      <c r="B390">
        <v>335930.92550000001</v>
      </c>
      <c r="C390">
        <v>3064102.5498000002</v>
      </c>
      <c r="D390" t="s">
        <v>264</v>
      </c>
      <c r="P390">
        <v>623</v>
      </c>
      <c r="Q390" t="s">
        <v>71</v>
      </c>
      <c r="R390">
        <v>624</v>
      </c>
      <c r="S390">
        <v>2062</v>
      </c>
      <c r="T390">
        <v>335930.92550000001</v>
      </c>
      <c r="U390">
        <v>3064102.5498000002</v>
      </c>
      <c r="V390" t="s">
        <v>264</v>
      </c>
    </row>
    <row r="391" spans="1:22" x14ac:dyDescent="0.25">
      <c r="A391">
        <v>2063</v>
      </c>
      <c r="B391">
        <v>335934.25329999998</v>
      </c>
      <c r="C391">
        <v>3064122.5784999998</v>
      </c>
      <c r="D391" t="s">
        <v>264</v>
      </c>
      <c r="P391">
        <v>624</v>
      </c>
      <c r="Q391" t="s">
        <v>71</v>
      </c>
      <c r="R391">
        <v>625</v>
      </c>
      <c r="S391">
        <v>2063</v>
      </c>
      <c r="T391">
        <v>335934.25329999998</v>
      </c>
      <c r="U391">
        <v>3064122.5784999998</v>
      </c>
      <c r="V391" t="s">
        <v>264</v>
      </c>
    </row>
    <row r="392" spans="1:22" x14ac:dyDescent="0.25">
      <c r="A392">
        <v>2064</v>
      </c>
      <c r="B392">
        <v>335936.63390000002</v>
      </c>
      <c r="C392">
        <v>3064133.6436000001</v>
      </c>
      <c r="D392" t="s">
        <v>264</v>
      </c>
      <c r="P392">
        <v>625</v>
      </c>
      <c r="Q392" t="s">
        <v>71</v>
      </c>
      <c r="R392">
        <v>626</v>
      </c>
      <c r="S392">
        <v>2064</v>
      </c>
      <c r="T392">
        <v>335936.63390000002</v>
      </c>
      <c r="U392">
        <v>3064133.6436000001</v>
      </c>
      <c r="V392" t="s">
        <v>264</v>
      </c>
    </row>
    <row r="393" spans="1:22" x14ac:dyDescent="0.25">
      <c r="A393">
        <v>2065</v>
      </c>
      <c r="B393">
        <v>335938.82040000003</v>
      </c>
      <c r="C393">
        <v>3064143.8069000002</v>
      </c>
      <c r="D393" t="s">
        <v>264</v>
      </c>
      <c r="P393">
        <v>626</v>
      </c>
      <c r="Q393" t="s">
        <v>71</v>
      </c>
      <c r="R393">
        <v>627</v>
      </c>
      <c r="S393">
        <v>2065</v>
      </c>
      <c r="T393">
        <v>335938.82040000003</v>
      </c>
      <c r="U393">
        <v>3064143.8069000002</v>
      </c>
      <c r="V393" t="s">
        <v>264</v>
      </c>
    </row>
    <row r="394" spans="1:22" x14ac:dyDescent="0.25">
      <c r="A394">
        <v>2066</v>
      </c>
      <c r="B394">
        <v>335940.33049999998</v>
      </c>
      <c r="C394">
        <v>3064165.0765999998</v>
      </c>
      <c r="D394" t="s">
        <v>264</v>
      </c>
      <c r="P394">
        <v>627</v>
      </c>
      <c r="Q394" t="s">
        <v>71</v>
      </c>
      <c r="R394">
        <v>628</v>
      </c>
      <c r="S394">
        <v>2066</v>
      </c>
      <c r="T394">
        <v>335940.33049999998</v>
      </c>
      <c r="U394">
        <v>3064165.0765999998</v>
      </c>
      <c r="V394" t="s">
        <v>264</v>
      </c>
    </row>
    <row r="395" spans="1:22" x14ac:dyDescent="0.25">
      <c r="A395">
        <v>2067</v>
      </c>
      <c r="B395">
        <v>335938.17229999998</v>
      </c>
      <c r="C395">
        <v>3064186.3958000001</v>
      </c>
      <c r="D395" t="s">
        <v>264</v>
      </c>
      <c r="P395">
        <v>628</v>
      </c>
      <c r="Q395" t="s">
        <v>71</v>
      </c>
      <c r="R395">
        <v>629</v>
      </c>
      <c r="S395">
        <v>2067</v>
      </c>
      <c r="T395">
        <v>335938.17229999998</v>
      </c>
      <c r="U395">
        <v>3064186.3958000001</v>
      </c>
      <c r="V395" t="s">
        <v>264</v>
      </c>
    </row>
    <row r="396" spans="1:22" x14ac:dyDescent="0.25">
      <c r="A396">
        <v>2068</v>
      </c>
      <c r="B396">
        <v>335938.39390000002</v>
      </c>
      <c r="C396">
        <v>3064202.8165000002</v>
      </c>
      <c r="D396" t="s">
        <v>264</v>
      </c>
      <c r="P396">
        <v>629</v>
      </c>
      <c r="Q396" t="s">
        <v>71</v>
      </c>
      <c r="R396">
        <v>630</v>
      </c>
      <c r="S396">
        <v>2068</v>
      </c>
      <c r="T396">
        <v>335938.39390000002</v>
      </c>
      <c r="U396">
        <v>3064202.8165000002</v>
      </c>
      <c r="V396" t="s">
        <v>264</v>
      </c>
    </row>
    <row r="397" spans="1:22" x14ac:dyDescent="0.25">
      <c r="A397">
        <v>2069</v>
      </c>
      <c r="B397">
        <v>335941.8039</v>
      </c>
      <c r="C397">
        <v>3064228.9268</v>
      </c>
      <c r="D397" t="s">
        <v>264</v>
      </c>
      <c r="P397">
        <v>630</v>
      </c>
      <c r="Q397" t="s">
        <v>71</v>
      </c>
      <c r="R397">
        <v>631</v>
      </c>
      <c r="S397">
        <v>2069</v>
      </c>
      <c r="T397">
        <v>335941.8039</v>
      </c>
      <c r="U397">
        <v>3064228.9268</v>
      </c>
      <c r="V397" t="s">
        <v>264</v>
      </c>
    </row>
    <row r="398" spans="1:22" x14ac:dyDescent="0.25">
      <c r="A398">
        <v>2070</v>
      </c>
      <c r="B398">
        <v>335942.43900000001</v>
      </c>
      <c r="C398">
        <v>3064238.8809000002</v>
      </c>
      <c r="D398" t="s">
        <v>264</v>
      </c>
      <c r="P398">
        <v>631</v>
      </c>
      <c r="Q398" t="s">
        <v>71</v>
      </c>
      <c r="R398">
        <v>632</v>
      </c>
      <c r="S398">
        <v>2070</v>
      </c>
      <c r="T398">
        <v>335942.43900000001</v>
      </c>
      <c r="U398">
        <v>3064238.8809000002</v>
      </c>
      <c r="V398" t="s">
        <v>264</v>
      </c>
    </row>
    <row r="399" spans="1:22" x14ac:dyDescent="0.25">
      <c r="A399">
        <v>2071</v>
      </c>
      <c r="B399">
        <v>335943.35499999998</v>
      </c>
      <c r="C399">
        <v>3064253.2371999999</v>
      </c>
      <c r="D399" t="s">
        <v>264</v>
      </c>
      <c r="P399">
        <v>632</v>
      </c>
      <c r="Q399" t="s">
        <v>71</v>
      </c>
      <c r="R399">
        <v>633</v>
      </c>
      <c r="S399">
        <v>2071</v>
      </c>
      <c r="T399">
        <v>335943.35499999998</v>
      </c>
      <c r="U399">
        <v>3064253.2371999999</v>
      </c>
      <c r="V399" t="s">
        <v>264</v>
      </c>
    </row>
    <row r="400" spans="1:22" x14ac:dyDescent="0.25">
      <c r="A400">
        <v>2072</v>
      </c>
      <c r="B400">
        <v>335955.83720000001</v>
      </c>
      <c r="C400">
        <v>3064271.9254000001</v>
      </c>
      <c r="D400" t="s">
        <v>264</v>
      </c>
      <c r="P400">
        <v>633</v>
      </c>
      <c r="Q400" t="s">
        <v>71</v>
      </c>
      <c r="R400">
        <v>634</v>
      </c>
      <c r="S400">
        <v>2072</v>
      </c>
      <c r="T400">
        <v>335955.83720000001</v>
      </c>
      <c r="U400">
        <v>3064271.9254000001</v>
      </c>
      <c r="V400" t="s">
        <v>264</v>
      </c>
    </row>
    <row r="401" spans="1:22" x14ac:dyDescent="0.25">
      <c r="A401">
        <v>2073</v>
      </c>
      <c r="B401">
        <v>335971.83069999999</v>
      </c>
      <c r="C401">
        <v>3064290.2622000002</v>
      </c>
      <c r="D401" t="s">
        <v>264</v>
      </c>
      <c r="P401">
        <v>634</v>
      </c>
      <c r="Q401" t="s">
        <v>71</v>
      </c>
      <c r="R401">
        <v>635</v>
      </c>
      <c r="S401">
        <v>2073</v>
      </c>
      <c r="T401">
        <v>335971.83069999999</v>
      </c>
      <c r="U401">
        <v>3064290.2622000002</v>
      </c>
      <c r="V401" t="s">
        <v>264</v>
      </c>
    </row>
    <row r="402" spans="1:22" x14ac:dyDescent="0.25">
      <c r="A402">
        <v>2074</v>
      </c>
      <c r="B402">
        <v>335981.82620000001</v>
      </c>
      <c r="C402">
        <v>3064305.9426000002</v>
      </c>
      <c r="D402" t="s">
        <v>264</v>
      </c>
      <c r="P402">
        <v>635</v>
      </c>
      <c r="Q402" t="s">
        <v>71</v>
      </c>
      <c r="R402">
        <v>636</v>
      </c>
      <c r="S402">
        <v>2074</v>
      </c>
      <c r="T402">
        <v>335981.82620000001</v>
      </c>
      <c r="U402">
        <v>3064305.9426000002</v>
      </c>
      <c r="V402" t="s">
        <v>264</v>
      </c>
    </row>
    <row r="403" spans="1:22" x14ac:dyDescent="0.25">
      <c r="A403">
        <v>2075</v>
      </c>
      <c r="B403">
        <v>335996.19990000001</v>
      </c>
      <c r="C403">
        <v>3064328.8632</v>
      </c>
      <c r="D403" t="s">
        <v>264</v>
      </c>
      <c r="P403">
        <v>636</v>
      </c>
      <c r="Q403" t="s">
        <v>71</v>
      </c>
      <c r="R403">
        <v>637</v>
      </c>
      <c r="S403">
        <v>2075</v>
      </c>
      <c r="T403">
        <v>335996.19990000001</v>
      </c>
      <c r="U403">
        <v>3064328.8632</v>
      </c>
      <c r="V403" t="s">
        <v>264</v>
      </c>
    </row>
    <row r="404" spans="1:22" x14ac:dyDescent="0.25">
      <c r="A404">
        <v>2076</v>
      </c>
      <c r="B404">
        <v>336005.625</v>
      </c>
      <c r="C404">
        <v>3064347.5926999999</v>
      </c>
      <c r="D404" t="s">
        <v>264</v>
      </c>
      <c r="P404">
        <v>637</v>
      </c>
      <c r="Q404" t="s">
        <v>71</v>
      </c>
      <c r="R404">
        <v>638</v>
      </c>
      <c r="S404">
        <v>2076</v>
      </c>
      <c r="T404">
        <v>336005.625</v>
      </c>
      <c r="U404">
        <v>3064347.5926999999</v>
      </c>
      <c r="V404" t="s">
        <v>264</v>
      </c>
    </row>
    <row r="405" spans="1:22" x14ac:dyDescent="0.25">
      <c r="A405">
        <v>2077</v>
      </c>
      <c r="B405">
        <v>336017.87829999998</v>
      </c>
      <c r="C405">
        <v>3064360.6573999999</v>
      </c>
      <c r="D405" t="s">
        <v>264</v>
      </c>
      <c r="P405">
        <v>638</v>
      </c>
      <c r="Q405" t="s">
        <v>71</v>
      </c>
      <c r="R405">
        <v>639</v>
      </c>
      <c r="S405">
        <v>2077</v>
      </c>
      <c r="T405">
        <v>336017.87829999998</v>
      </c>
      <c r="U405">
        <v>3064360.6573999999</v>
      </c>
      <c r="V405" t="s">
        <v>264</v>
      </c>
    </row>
    <row r="406" spans="1:22" x14ac:dyDescent="0.25">
      <c r="A406">
        <v>2078</v>
      </c>
      <c r="B406">
        <v>336029.8063</v>
      </c>
      <c r="C406">
        <v>3064383.611</v>
      </c>
      <c r="D406" t="s">
        <v>264</v>
      </c>
      <c r="P406">
        <v>639</v>
      </c>
      <c r="Q406" t="s">
        <v>71</v>
      </c>
      <c r="R406">
        <v>640</v>
      </c>
      <c r="S406">
        <v>2078</v>
      </c>
      <c r="T406">
        <v>336029.8063</v>
      </c>
      <c r="U406">
        <v>3064383.611</v>
      </c>
      <c r="V406" t="s">
        <v>264</v>
      </c>
    </row>
    <row r="407" spans="1:22" x14ac:dyDescent="0.25">
      <c r="A407">
        <v>2079</v>
      </c>
      <c r="B407">
        <v>336031.96870000003</v>
      </c>
      <c r="C407">
        <v>3064407.9128</v>
      </c>
      <c r="D407" t="s">
        <v>264</v>
      </c>
      <c r="P407">
        <v>640</v>
      </c>
      <c r="Q407" t="s">
        <v>71</v>
      </c>
      <c r="R407">
        <v>641</v>
      </c>
      <c r="S407">
        <v>2079</v>
      </c>
      <c r="T407">
        <v>336031.96870000003</v>
      </c>
      <c r="U407">
        <v>3064407.9128</v>
      </c>
      <c r="V407" t="s">
        <v>264</v>
      </c>
    </row>
    <row r="408" spans="1:22" x14ac:dyDescent="0.25">
      <c r="A408">
        <v>2080</v>
      </c>
      <c r="B408">
        <v>336035.39480000001</v>
      </c>
      <c r="C408">
        <v>3064435.2389000002</v>
      </c>
      <c r="D408" t="s">
        <v>264</v>
      </c>
      <c r="P408">
        <v>641</v>
      </c>
      <c r="Q408" t="s">
        <v>71</v>
      </c>
      <c r="R408">
        <v>642</v>
      </c>
      <c r="S408">
        <v>2080</v>
      </c>
      <c r="T408">
        <v>336035.39480000001</v>
      </c>
      <c r="U408">
        <v>3064435.2389000002</v>
      </c>
      <c r="V408" t="s">
        <v>264</v>
      </c>
    </row>
    <row r="409" spans="1:22" x14ac:dyDescent="0.25">
      <c r="A409">
        <v>2081</v>
      </c>
      <c r="B409">
        <v>336038.16029999999</v>
      </c>
      <c r="C409">
        <v>3064458.9243000001</v>
      </c>
      <c r="D409" t="s">
        <v>264</v>
      </c>
      <c r="P409">
        <v>642</v>
      </c>
      <c r="Q409" t="s">
        <v>71</v>
      </c>
      <c r="R409">
        <v>643</v>
      </c>
      <c r="S409">
        <v>2081</v>
      </c>
      <c r="T409">
        <v>336038.16029999999</v>
      </c>
      <c r="U409">
        <v>3064458.9243000001</v>
      </c>
      <c r="V409" t="s">
        <v>264</v>
      </c>
    </row>
    <row r="410" spans="1:22" x14ac:dyDescent="0.25">
      <c r="A410">
        <v>2082</v>
      </c>
      <c r="B410">
        <v>336080.90730000002</v>
      </c>
      <c r="C410">
        <v>3064454.6979999999</v>
      </c>
      <c r="D410" t="s">
        <v>264</v>
      </c>
      <c r="P410">
        <v>643</v>
      </c>
      <c r="Q410" t="s">
        <v>71</v>
      </c>
      <c r="R410">
        <v>644</v>
      </c>
      <c r="S410">
        <v>2082</v>
      </c>
      <c r="T410">
        <v>336080.90730000002</v>
      </c>
      <c r="U410">
        <v>3064454.6979999999</v>
      </c>
      <c r="V410" t="s">
        <v>264</v>
      </c>
    </row>
    <row r="411" spans="1:22" x14ac:dyDescent="0.25">
      <c r="A411">
        <v>2083</v>
      </c>
      <c r="B411">
        <v>336113.79859999998</v>
      </c>
      <c r="C411">
        <v>3064445.1302999998</v>
      </c>
      <c r="D411" t="s">
        <v>264</v>
      </c>
      <c r="P411">
        <v>644</v>
      </c>
      <c r="Q411" t="s">
        <v>71</v>
      </c>
      <c r="R411">
        <v>645</v>
      </c>
      <c r="S411">
        <v>2083</v>
      </c>
      <c r="T411">
        <v>336113.79859999998</v>
      </c>
      <c r="U411">
        <v>3064445.1302999998</v>
      </c>
      <c r="V411" t="s">
        <v>264</v>
      </c>
    </row>
    <row r="412" spans="1:22" x14ac:dyDescent="0.25">
      <c r="A412">
        <v>2084</v>
      </c>
      <c r="B412">
        <v>336141.1629</v>
      </c>
      <c r="C412">
        <v>3064433.8124000002</v>
      </c>
      <c r="D412" t="s">
        <v>264</v>
      </c>
      <c r="P412">
        <v>645</v>
      </c>
      <c r="Q412" t="s">
        <v>71</v>
      </c>
      <c r="R412">
        <v>646</v>
      </c>
      <c r="S412">
        <v>2084</v>
      </c>
      <c r="T412">
        <v>336141.1629</v>
      </c>
      <c r="U412">
        <v>3064433.8124000002</v>
      </c>
      <c r="V412" t="s">
        <v>264</v>
      </c>
    </row>
    <row r="413" spans="1:22" x14ac:dyDescent="0.25">
      <c r="A413">
        <v>2085</v>
      </c>
      <c r="B413">
        <v>336162.46260000003</v>
      </c>
      <c r="C413">
        <v>3064426.2259</v>
      </c>
      <c r="D413" t="s">
        <v>264</v>
      </c>
      <c r="P413">
        <v>646</v>
      </c>
      <c r="Q413" t="s">
        <v>71</v>
      </c>
      <c r="R413">
        <v>647</v>
      </c>
      <c r="S413">
        <v>2085</v>
      </c>
      <c r="T413">
        <v>336162.46260000003</v>
      </c>
      <c r="U413">
        <v>3064426.2259</v>
      </c>
      <c r="V413" t="s">
        <v>264</v>
      </c>
    </row>
    <row r="414" spans="1:22" x14ac:dyDescent="0.25">
      <c r="A414">
        <v>2086</v>
      </c>
      <c r="B414">
        <v>336185.5392</v>
      </c>
      <c r="C414">
        <v>3064414.3577000001</v>
      </c>
      <c r="D414" t="s">
        <v>264</v>
      </c>
      <c r="P414">
        <v>647</v>
      </c>
      <c r="Q414" t="s">
        <v>71</v>
      </c>
      <c r="R414">
        <v>648</v>
      </c>
      <c r="S414">
        <v>2086</v>
      </c>
      <c r="T414">
        <v>336185.5392</v>
      </c>
      <c r="U414">
        <v>3064414.3577000001</v>
      </c>
      <c r="V414" t="s">
        <v>264</v>
      </c>
    </row>
    <row r="415" spans="1:22" x14ac:dyDescent="0.25">
      <c r="A415">
        <v>2087</v>
      </c>
      <c r="B415">
        <v>336200.5907</v>
      </c>
      <c r="C415">
        <v>3064409.7902000002</v>
      </c>
      <c r="D415" t="s">
        <v>264</v>
      </c>
      <c r="P415">
        <v>648</v>
      </c>
      <c r="Q415" t="s">
        <v>71</v>
      </c>
      <c r="R415">
        <v>649</v>
      </c>
      <c r="S415">
        <v>2087</v>
      </c>
      <c r="T415">
        <v>336200.5907</v>
      </c>
      <c r="U415">
        <v>3064409.7902000002</v>
      </c>
      <c r="V415" t="s">
        <v>264</v>
      </c>
    </row>
    <row r="416" spans="1:22" x14ac:dyDescent="0.25">
      <c r="A416">
        <v>2088</v>
      </c>
      <c r="B416">
        <v>336204.41810000001</v>
      </c>
      <c r="C416">
        <v>3064408.6286999998</v>
      </c>
      <c r="D416" t="s">
        <v>264</v>
      </c>
      <c r="P416">
        <v>649</v>
      </c>
      <c r="Q416" t="s">
        <v>71</v>
      </c>
      <c r="R416">
        <v>650</v>
      </c>
      <c r="S416">
        <v>2088</v>
      </c>
      <c r="T416">
        <v>336204.41810000001</v>
      </c>
      <c r="U416">
        <v>3064408.6286999998</v>
      </c>
      <c r="V416" t="s">
        <v>264</v>
      </c>
    </row>
    <row r="417" spans="1:22" x14ac:dyDescent="0.25">
      <c r="A417">
        <v>2089</v>
      </c>
      <c r="B417">
        <v>336233.33309999999</v>
      </c>
      <c r="C417">
        <v>3064421.6211000001</v>
      </c>
      <c r="D417" t="s">
        <v>264</v>
      </c>
      <c r="P417">
        <v>650</v>
      </c>
      <c r="Q417" t="s">
        <v>71</v>
      </c>
      <c r="R417">
        <v>651</v>
      </c>
      <c r="S417">
        <v>2089</v>
      </c>
      <c r="T417">
        <v>336233.33309999999</v>
      </c>
      <c r="U417">
        <v>3064421.6211000001</v>
      </c>
      <c r="V417" t="s">
        <v>264</v>
      </c>
    </row>
    <row r="418" spans="1:22" x14ac:dyDescent="0.25">
      <c r="A418">
        <v>2090</v>
      </c>
      <c r="B418">
        <v>336253.6643</v>
      </c>
      <c r="C418">
        <v>3064432.9043000001</v>
      </c>
      <c r="D418" t="s">
        <v>264</v>
      </c>
      <c r="P418">
        <v>651</v>
      </c>
      <c r="Q418" t="s">
        <v>71</v>
      </c>
      <c r="R418">
        <v>652</v>
      </c>
      <c r="S418">
        <v>2090</v>
      </c>
      <c r="T418">
        <v>336253.6643</v>
      </c>
      <c r="U418">
        <v>3064432.9043000001</v>
      </c>
      <c r="V418" t="s">
        <v>264</v>
      </c>
    </row>
    <row r="419" spans="1:22" x14ac:dyDescent="0.25">
      <c r="A419">
        <v>2091</v>
      </c>
      <c r="B419">
        <v>336272.78899999999</v>
      </c>
      <c r="C419">
        <v>3064445.4204000002</v>
      </c>
      <c r="D419" t="s">
        <v>264</v>
      </c>
      <c r="P419">
        <v>652</v>
      </c>
      <c r="Q419" t="s">
        <v>71</v>
      </c>
      <c r="R419">
        <v>653</v>
      </c>
      <c r="S419">
        <v>2091</v>
      </c>
      <c r="T419">
        <v>336272.78899999999</v>
      </c>
      <c r="U419">
        <v>3064445.4204000002</v>
      </c>
      <c r="V419" t="s">
        <v>264</v>
      </c>
    </row>
    <row r="420" spans="1:22" x14ac:dyDescent="0.25">
      <c r="A420">
        <v>2092</v>
      </c>
      <c r="B420">
        <v>336289.47629999998</v>
      </c>
      <c r="C420">
        <v>3064458.5776</v>
      </c>
      <c r="D420" t="s">
        <v>264</v>
      </c>
      <c r="P420">
        <v>653</v>
      </c>
      <c r="Q420" t="s">
        <v>71</v>
      </c>
      <c r="R420">
        <v>654</v>
      </c>
      <c r="S420">
        <v>2092</v>
      </c>
      <c r="T420">
        <v>336289.47629999998</v>
      </c>
      <c r="U420">
        <v>3064458.5776</v>
      </c>
      <c r="V420" t="s">
        <v>264</v>
      </c>
    </row>
    <row r="421" spans="1:22" x14ac:dyDescent="0.25">
      <c r="A421">
        <v>2093</v>
      </c>
      <c r="B421">
        <v>336308.56819999998</v>
      </c>
      <c r="C421">
        <v>3064468.6609999998</v>
      </c>
      <c r="D421" t="s">
        <v>264</v>
      </c>
      <c r="P421">
        <v>654</v>
      </c>
      <c r="Q421" t="s">
        <v>71</v>
      </c>
      <c r="R421">
        <v>655</v>
      </c>
      <c r="S421">
        <v>2093</v>
      </c>
      <c r="T421">
        <v>336308.56819999998</v>
      </c>
      <c r="U421">
        <v>3064468.6609999998</v>
      </c>
      <c r="V421" t="s">
        <v>264</v>
      </c>
    </row>
    <row r="422" spans="1:22" x14ac:dyDescent="0.25">
      <c r="A422">
        <v>2094</v>
      </c>
      <c r="B422">
        <v>336325.8505</v>
      </c>
      <c r="C422">
        <v>3064480.5935999998</v>
      </c>
      <c r="D422" t="s">
        <v>264</v>
      </c>
      <c r="P422">
        <v>655</v>
      </c>
      <c r="Q422" t="s">
        <v>71</v>
      </c>
      <c r="R422">
        <v>656</v>
      </c>
      <c r="S422">
        <v>2094</v>
      </c>
      <c r="T422">
        <v>336325.8505</v>
      </c>
      <c r="U422">
        <v>3064480.5935999998</v>
      </c>
      <c r="V422" t="s">
        <v>264</v>
      </c>
    </row>
    <row r="423" spans="1:22" x14ac:dyDescent="0.25">
      <c r="A423">
        <v>2095</v>
      </c>
      <c r="B423">
        <v>336332.15259999997</v>
      </c>
      <c r="C423">
        <v>3064494.4989999998</v>
      </c>
      <c r="D423" t="s">
        <v>264</v>
      </c>
      <c r="P423">
        <v>656</v>
      </c>
      <c r="Q423" t="s">
        <v>71</v>
      </c>
      <c r="R423">
        <v>657</v>
      </c>
      <c r="S423">
        <v>2095</v>
      </c>
      <c r="T423">
        <v>336332.15259999997</v>
      </c>
      <c r="U423">
        <v>3064494.4989999998</v>
      </c>
      <c r="V423" t="s">
        <v>264</v>
      </c>
    </row>
    <row r="424" spans="1:22" x14ac:dyDescent="0.25">
      <c r="A424">
        <v>2096</v>
      </c>
      <c r="B424">
        <v>336350.64120000001</v>
      </c>
      <c r="C424">
        <v>3064505.1987999999</v>
      </c>
      <c r="D424" t="s">
        <v>264</v>
      </c>
      <c r="P424">
        <v>657</v>
      </c>
      <c r="Q424" t="s">
        <v>71</v>
      </c>
      <c r="R424">
        <v>658</v>
      </c>
      <c r="S424">
        <v>2096</v>
      </c>
      <c r="T424">
        <v>336350.64120000001</v>
      </c>
      <c r="U424">
        <v>3064505.1987999999</v>
      </c>
      <c r="V424" t="s">
        <v>264</v>
      </c>
    </row>
    <row r="425" spans="1:22" x14ac:dyDescent="0.25">
      <c r="A425">
        <v>2097</v>
      </c>
      <c r="B425">
        <v>336367.89880000002</v>
      </c>
      <c r="C425">
        <v>3064515.307</v>
      </c>
      <c r="D425" t="s">
        <v>264</v>
      </c>
      <c r="P425">
        <v>658</v>
      </c>
      <c r="Q425" t="s">
        <v>71</v>
      </c>
      <c r="R425">
        <v>659</v>
      </c>
      <c r="S425">
        <v>2097</v>
      </c>
      <c r="T425">
        <v>336367.89880000002</v>
      </c>
      <c r="U425">
        <v>3064515.307</v>
      </c>
      <c r="V425" t="s">
        <v>264</v>
      </c>
    </row>
    <row r="426" spans="1:22" x14ac:dyDescent="0.25">
      <c r="A426">
        <v>2098</v>
      </c>
      <c r="B426">
        <v>336387.56089999998</v>
      </c>
      <c r="C426">
        <v>3064522.3415000001</v>
      </c>
      <c r="D426" t="s">
        <v>264</v>
      </c>
      <c r="P426">
        <v>659</v>
      </c>
      <c r="Q426" t="s">
        <v>71</v>
      </c>
      <c r="R426">
        <v>660</v>
      </c>
      <c r="S426">
        <v>2098</v>
      </c>
      <c r="T426">
        <v>336387.56089999998</v>
      </c>
      <c r="U426">
        <v>3064522.3415000001</v>
      </c>
      <c r="V426" t="s">
        <v>264</v>
      </c>
    </row>
    <row r="427" spans="1:22" x14ac:dyDescent="0.25">
      <c r="A427">
        <v>2099</v>
      </c>
      <c r="B427">
        <v>336380.98320000002</v>
      </c>
      <c r="C427">
        <v>3064533.3788999999</v>
      </c>
      <c r="D427" t="s">
        <v>264</v>
      </c>
      <c r="P427">
        <v>660</v>
      </c>
      <c r="Q427" t="s">
        <v>71</v>
      </c>
      <c r="R427">
        <v>661</v>
      </c>
      <c r="S427">
        <v>2099</v>
      </c>
      <c r="T427">
        <v>336380.98320000002</v>
      </c>
      <c r="U427">
        <v>3064533.3788999999</v>
      </c>
      <c r="V427" t="s">
        <v>264</v>
      </c>
    </row>
    <row r="428" spans="1:22" x14ac:dyDescent="0.25">
      <c r="A428">
        <v>2100</v>
      </c>
      <c r="B428">
        <v>336386.6728</v>
      </c>
      <c r="C428">
        <v>3064533.9482</v>
      </c>
      <c r="D428" t="s">
        <v>264</v>
      </c>
      <c r="P428">
        <v>661</v>
      </c>
      <c r="Q428" t="s">
        <v>71</v>
      </c>
      <c r="R428">
        <v>662</v>
      </c>
      <c r="S428">
        <v>2100</v>
      </c>
      <c r="T428">
        <v>336386.6728</v>
      </c>
      <c r="U428">
        <v>3064533.9482</v>
      </c>
      <c r="V428" t="s">
        <v>264</v>
      </c>
    </row>
    <row r="429" spans="1:22" x14ac:dyDescent="0.25">
      <c r="A429">
        <v>2101</v>
      </c>
      <c r="B429">
        <v>336402.41399999999</v>
      </c>
      <c r="C429">
        <v>3064535.5233999998</v>
      </c>
      <c r="D429" t="s">
        <v>264</v>
      </c>
      <c r="P429">
        <v>662</v>
      </c>
      <c r="Q429" t="s">
        <v>71</v>
      </c>
      <c r="R429">
        <v>663</v>
      </c>
      <c r="S429">
        <v>2101</v>
      </c>
      <c r="T429">
        <v>336402.41399999999</v>
      </c>
      <c r="U429">
        <v>3064535.5233999998</v>
      </c>
      <c r="V429" t="s">
        <v>264</v>
      </c>
    </row>
    <row r="430" spans="1:22" x14ac:dyDescent="0.25">
      <c r="A430">
        <v>2102</v>
      </c>
      <c r="B430">
        <v>336426.66680000001</v>
      </c>
      <c r="C430">
        <v>3064531.5474</v>
      </c>
      <c r="D430" t="s">
        <v>264</v>
      </c>
      <c r="P430">
        <v>663</v>
      </c>
      <c r="Q430" t="s">
        <v>71</v>
      </c>
      <c r="R430">
        <v>664</v>
      </c>
      <c r="S430">
        <v>2102</v>
      </c>
      <c r="T430">
        <v>336426.66680000001</v>
      </c>
      <c r="U430">
        <v>3064531.5474</v>
      </c>
      <c r="V430" t="s">
        <v>264</v>
      </c>
    </row>
    <row r="431" spans="1:22" x14ac:dyDescent="0.25">
      <c r="A431">
        <v>2103</v>
      </c>
      <c r="B431">
        <v>336443.42219999997</v>
      </c>
      <c r="C431">
        <v>3064527.0639999998</v>
      </c>
      <c r="D431" t="s">
        <v>264</v>
      </c>
      <c r="P431">
        <v>664</v>
      </c>
      <c r="Q431" t="s">
        <v>71</v>
      </c>
      <c r="R431">
        <v>665</v>
      </c>
      <c r="S431">
        <v>2103</v>
      </c>
      <c r="T431">
        <v>336443.42219999997</v>
      </c>
      <c r="U431">
        <v>3064527.0639999998</v>
      </c>
      <c r="V431" t="s">
        <v>264</v>
      </c>
    </row>
    <row r="432" spans="1:22" x14ac:dyDescent="0.25">
      <c r="A432">
        <v>2104</v>
      </c>
      <c r="B432">
        <v>336462.3174</v>
      </c>
      <c r="C432">
        <v>3064522.5518</v>
      </c>
      <c r="D432" t="s">
        <v>264</v>
      </c>
      <c r="P432">
        <v>665</v>
      </c>
      <c r="Q432" t="s">
        <v>71</v>
      </c>
      <c r="R432">
        <v>666</v>
      </c>
      <c r="S432">
        <v>2104</v>
      </c>
      <c r="T432">
        <v>336462.3174</v>
      </c>
      <c r="U432">
        <v>3064522.5518</v>
      </c>
      <c r="V432" t="s">
        <v>264</v>
      </c>
    </row>
    <row r="433" spans="1:22" x14ac:dyDescent="0.25">
      <c r="A433">
        <v>2105</v>
      </c>
      <c r="B433">
        <v>336481.3026</v>
      </c>
      <c r="C433">
        <v>3064524.7294000001</v>
      </c>
      <c r="D433" t="s">
        <v>264</v>
      </c>
      <c r="P433">
        <v>666</v>
      </c>
      <c r="Q433" t="s">
        <v>71</v>
      </c>
      <c r="R433">
        <v>667</v>
      </c>
      <c r="S433">
        <v>2105</v>
      </c>
      <c r="T433">
        <v>336481.3026</v>
      </c>
      <c r="U433">
        <v>3064524.7294000001</v>
      </c>
      <c r="V433" t="s">
        <v>264</v>
      </c>
    </row>
    <row r="434" spans="1:22" x14ac:dyDescent="0.25">
      <c r="A434">
        <v>2106</v>
      </c>
      <c r="B434">
        <v>336497.10009999998</v>
      </c>
      <c r="C434">
        <v>3064517.2176000001</v>
      </c>
      <c r="D434" t="s">
        <v>264</v>
      </c>
      <c r="P434">
        <v>667</v>
      </c>
      <c r="Q434" t="s">
        <v>71</v>
      </c>
      <c r="R434">
        <v>668</v>
      </c>
      <c r="S434">
        <v>2106</v>
      </c>
      <c r="T434">
        <v>336497.10009999998</v>
      </c>
      <c r="U434">
        <v>3064517.2176000001</v>
      </c>
      <c r="V434" t="s">
        <v>264</v>
      </c>
    </row>
    <row r="435" spans="1:22" x14ac:dyDescent="0.25">
      <c r="A435">
        <v>2107</v>
      </c>
      <c r="B435">
        <v>336508.59340000001</v>
      </c>
      <c r="C435">
        <v>3064507.9389999998</v>
      </c>
      <c r="D435" t="s">
        <v>264</v>
      </c>
      <c r="P435">
        <v>668</v>
      </c>
      <c r="Q435" t="s">
        <v>71</v>
      </c>
      <c r="R435">
        <v>669</v>
      </c>
      <c r="S435">
        <v>2107</v>
      </c>
      <c r="T435">
        <v>336508.59340000001</v>
      </c>
      <c r="U435">
        <v>3064507.9389999998</v>
      </c>
      <c r="V435" t="s">
        <v>264</v>
      </c>
    </row>
    <row r="436" spans="1:22" x14ac:dyDescent="0.25">
      <c r="A436">
        <v>2108</v>
      </c>
      <c r="B436">
        <v>336528.25550000003</v>
      </c>
      <c r="C436">
        <v>3064514.9737</v>
      </c>
      <c r="D436" t="s">
        <v>264</v>
      </c>
      <c r="P436">
        <v>669</v>
      </c>
      <c r="Q436" t="s">
        <v>71</v>
      </c>
      <c r="R436">
        <v>670</v>
      </c>
      <c r="S436">
        <v>2108</v>
      </c>
      <c r="T436">
        <v>336528.25550000003</v>
      </c>
      <c r="U436">
        <v>3064514.9737</v>
      </c>
      <c r="V436" t="s">
        <v>264</v>
      </c>
    </row>
    <row r="437" spans="1:22" x14ac:dyDescent="0.25">
      <c r="A437">
        <v>2109</v>
      </c>
      <c r="B437">
        <v>336548.45529999997</v>
      </c>
      <c r="C437">
        <v>3064516.5268000001</v>
      </c>
      <c r="D437" t="s">
        <v>264</v>
      </c>
      <c r="P437">
        <v>670</v>
      </c>
      <c r="Q437" t="s">
        <v>71</v>
      </c>
      <c r="R437">
        <v>671</v>
      </c>
      <c r="S437">
        <v>2109</v>
      </c>
      <c r="T437">
        <v>336548.45529999997</v>
      </c>
      <c r="U437">
        <v>3064516.5268000001</v>
      </c>
      <c r="V437" t="s">
        <v>264</v>
      </c>
    </row>
    <row r="438" spans="1:22" x14ac:dyDescent="0.25">
      <c r="A438">
        <v>2110</v>
      </c>
      <c r="B438">
        <v>336577.26329999999</v>
      </c>
      <c r="C438">
        <v>3064521.6137999999</v>
      </c>
      <c r="D438" t="s">
        <v>264</v>
      </c>
      <c r="P438">
        <v>671</v>
      </c>
      <c r="Q438" t="s">
        <v>71</v>
      </c>
      <c r="R438">
        <v>672</v>
      </c>
      <c r="S438">
        <v>2110</v>
      </c>
      <c r="T438">
        <v>336577.26329999999</v>
      </c>
      <c r="U438">
        <v>3064521.6137999999</v>
      </c>
      <c r="V438" t="s">
        <v>264</v>
      </c>
    </row>
    <row r="439" spans="1:22" x14ac:dyDescent="0.25">
      <c r="A439">
        <v>2111</v>
      </c>
      <c r="B439">
        <v>336585.46120000002</v>
      </c>
      <c r="C439">
        <v>3064522.6664999998</v>
      </c>
      <c r="D439" t="s">
        <v>264</v>
      </c>
      <c r="P439">
        <v>672</v>
      </c>
      <c r="Q439" t="s">
        <v>71</v>
      </c>
      <c r="R439">
        <v>673</v>
      </c>
      <c r="S439">
        <v>2111</v>
      </c>
      <c r="T439">
        <v>336585.46120000002</v>
      </c>
      <c r="U439">
        <v>3064522.6664999998</v>
      </c>
      <c r="V439" t="s">
        <v>264</v>
      </c>
    </row>
    <row r="440" spans="1:22" x14ac:dyDescent="0.25">
      <c r="A440">
        <v>2112</v>
      </c>
      <c r="B440">
        <v>336594.41440000001</v>
      </c>
      <c r="C440">
        <v>3064523.8161999998</v>
      </c>
      <c r="D440" t="s">
        <v>264</v>
      </c>
      <c r="P440">
        <v>673</v>
      </c>
      <c r="Q440" t="s">
        <v>71</v>
      </c>
      <c r="R440">
        <v>674</v>
      </c>
      <c r="S440">
        <v>2112</v>
      </c>
      <c r="T440">
        <v>336594.41440000001</v>
      </c>
      <c r="U440">
        <v>3064523.8161999998</v>
      </c>
      <c r="V440" t="s">
        <v>264</v>
      </c>
    </row>
    <row r="441" spans="1:22" x14ac:dyDescent="0.25">
      <c r="A441">
        <v>2113</v>
      </c>
      <c r="B441">
        <v>336614.02730000002</v>
      </c>
      <c r="C441">
        <v>3064527.2020999999</v>
      </c>
      <c r="D441" t="s">
        <v>264</v>
      </c>
      <c r="P441">
        <v>674</v>
      </c>
      <c r="Q441" t="s">
        <v>71</v>
      </c>
      <c r="R441">
        <v>675</v>
      </c>
      <c r="S441">
        <v>2113</v>
      </c>
      <c r="T441">
        <v>336614.02730000002</v>
      </c>
      <c r="U441">
        <v>3064527.2020999999</v>
      </c>
      <c r="V441" t="s">
        <v>264</v>
      </c>
    </row>
    <row r="442" spans="1:22" x14ac:dyDescent="0.25">
      <c r="A442">
        <v>2114</v>
      </c>
      <c r="B442">
        <v>336637.28389999998</v>
      </c>
      <c r="C442">
        <v>3064528.7143000001</v>
      </c>
      <c r="D442" t="s">
        <v>264</v>
      </c>
      <c r="P442">
        <v>675</v>
      </c>
      <c r="Q442" t="s">
        <v>71</v>
      </c>
      <c r="R442">
        <v>676</v>
      </c>
      <c r="S442">
        <v>2114</v>
      </c>
      <c r="T442">
        <v>336637.28389999998</v>
      </c>
      <c r="U442">
        <v>3064528.7143000001</v>
      </c>
      <c r="V442" t="s">
        <v>264</v>
      </c>
    </row>
    <row r="443" spans="1:22" x14ac:dyDescent="0.25">
      <c r="A443">
        <v>2115</v>
      </c>
      <c r="B443">
        <v>336659.94549999997</v>
      </c>
      <c r="C443">
        <v>3064531.4509999999</v>
      </c>
      <c r="D443" t="s">
        <v>264</v>
      </c>
      <c r="P443">
        <v>676</v>
      </c>
      <c r="Q443" t="s">
        <v>71</v>
      </c>
      <c r="R443">
        <v>677</v>
      </c>
      <c r="S443">
        <v>2115</v>
      </c>
      <c r="T443">
        <v>336659.94549999997</v>
      </c>
      <c r="U443">
        <v>3064531.4509999999</v>
      </c>
      <c r="V443" t="s">
        <v>264</v>
      </c>
    </row>
    <row r="444" spans="1:22" x14ac:dyDescent="0.25">
      <c r="A444">
        <v>2116</v>
      </c>
      <c r="B444">
        <v>336679.49300000002</v>
      </c>
      <c r="C444">
        <v>3064529.9717000001</v>
      </c>
      <c r="D444" t="s">
        <v>264</v>
      </c>
      <c r="P444">
        <v>677</v>
      </c>
      <c r="Q444" t="s">
        <v>71</v>
      </c>
      <c r="R444">
        <v>678</v>
      </c>
      <c r="S444">
        <v>2116</v>
      </c>
      <c r="T444">
        <v>336679.49300000002</v>
      </c>
      <c r="U444">
        <v>3064529.9717000001</v>
      </c>
      <c r="V444" t="s">
        <v>264</v>
      </c>
    </row>
    <row r="445" spans="1:22" x14ac:dyDescent="0.25">
      <c r="A445">
        <v>2117</v>
      </c>
      <c r="B445">
        <v>336703.99680000002</v>
      </c>
      <c r="C445">
        <v>3064533.2921000002</v>
      </c>
      <c r="D445" t="s">
        <v>264</v>
      </c>
      <c r="P445">
        <v>678</v>
      </c>
      <c r="Q445" t="s">
        <v>71</v>
      </c>
      <c r="R445">
        <v>679</v>
      </c>
      <c r="S445">
        <v>2117</v>
      </c>
      <c r="T445">
        <v>336703.99680000002</v>
      </c>
      <c r="U445">
        <v>3064533.2921000002</v>
      </c>
      <c r="V445" t="s">
        <v>264</v>
      </c>
    </row>
    <row r="446" spans="1:22" x14ac:dyDescent="0.25">
      <c r="A446">
        <v>2118</v>
      </c>
      <c r="B446">
        <v>336727.22879999998</v>
      </c>
      <c r="C446">
        <v>3064532.9799000002</v>
      </c>
      <c r="D446" t="s">
        <v>264</v>
      </c>
      <c r="P446">
        <v>679</v>
      </c>
      <c r="Q446" t="s">
        <v>71</v>
      </c>
      <c r="R446">
        <v>680</v>
      </c>
      <c r="S446">
        <v>2118</v>
      </c>
      <c r="T446">
        <v>336727.22879999998</v>
      </c>
      <c r="U446">
        <v>3064532.9799000002</v>
      </c>
      <c r="V446" t="s">
        <v>264</v>
      </c>
    </row>
    <row r="447" spans="1:22" x14ac:dyDescent="0.25">
      <c r="A447">
        <v>2119</v>
      </c>
      <c r="B447">
        <v>336738.86940000003</v>
      </c>
      <c r="C447">
        <v>3064534.6483</v>
      </c>
      <c r="D447" t="s">
        <v>264</v>
      </c>
      <c r="P447">
        <v>680</v>
      </c>
      <c r="Q447" t="s">
        <v>71</v>
      </c>
      <c r="R447">
        <v>681</v>
      </c>
      <c r="S447">
        <v>2119</v>
      </c>
      <c r="T447">
        <v>336738.86940000003</v>
      </c>
      <c r="U447">
        <v>3064534.6483</v>
      </c>
      <c r="V447" t="s">
        <v>264</v>
      </c>
    </row>
    <row r="448" spans="1:22" x14ac:dyDescent="0.25">
      <c r="A448">
        <v>2120</v>
      </c>
      <c r="B448">
        <v>336750.04560000001</v>
      </c>
      <c r="C448">
        <v>3064547.2718000002</v>
      </c>
      <c r="D448" t="s">
        <v>264</v>
      </c>
      <c r="P448">
        <v>681</v>
      </c>
      <c r="Q448" t="s">
        <v>71</v>
      </c>
      <c r="R448">
        <v>682</v>
      </c>
      <c r="S448">
        <v>2120</v>
      </c>
      <c r="T448">
        <v>336750.04560000001</v>
      </c>
      <c r="U448">
        <v>3064547.2718000002</v>
      </c>
      <c r="V448" t="s">
        <v>264</v>
      </c>
    </row>
    <row r="449" spans="1:22" x14ac:dyDescent="0.25">
      <c r="A449">
        <v>2121</v>
      </c>
      <c r="B449">
        <v>336756.16739999998</v>
      </c>
      <c r="C449">
        <v>3064547.7977999998</v>
      </c>
      <c r="D449" t="s">
        <v>264</v>
      </c>
      <c r="P449">
        <v>682</v>
      </c>
      <c r="Q449" t="s">
        <v>71</v>
      </c>
      <c r="R449">
        <v>683</v>
      </c>
      <c r="S449">
        <v>2121</v>
      </c>
      <c r="T449">
        <v>336756.16739999998</v>
      </c>
      <c r="U449">
        <v>3064547.7977999998</v>
      </c>
      <c r="V449" t="s">
        <v>264</v>
      </c>
    </row>
    <row r="450" spans="1:22" x14ac:dyDescent="0.25">
      <c r="A450">
        <v>2122</v>
      </c>
      <c r="B450">
        <v>336754.0883</v>
      </c>
      <c r="C450">
        <v>3064529.5776999998</v>
      </c>
      <c r="D450" t="s">
        <v>264</v>
      </c>
      <c r="P450">
        <v>683</v>
      </c>
      <c r="Q450" t="s">
        <v>71</v>
      </c>
      <c r="R450">
        <v>684</v>
      </c>
      <c r="S450">
        <v>2122</v>
      </c>
      <c r="T450">
        <v>336754.0883</v>
      </c>
      <c r="U450">
        <v>3064529.5776999998</v>
      </c>
      <c r="V450" t="s">
        <v>264</v>
      </c>
    </row>
    <row r="451" spans="1:22" x14ac:dyDescent="0.25">
      <c r="A451">
        <v>2123</v>
      </c>
      <c r="B451">
        <v>336753.7942</v>
      </c>
      <c r="C451">
        <v>3064507.6841000002</v>
      </c>
      <c r="D451" t="s">
        <v>264</v>
      </c>
      <c r="P451">
        <v>684</v>
      </c>
      <c r="Q451" t="s">
        <v>71</v>
      </c>
      <c r="R451">
        <v>685</v>
      </c>
      <c r="S451">
        <v>2123</v>
      </c>
      <c r="T451">
        <v>336753.7942</v>
      </c>
      <c r="U451">
        <v>3064507.6841000002</v>
      </c>
      <c r="V451" t="s">
        <v>264</v>
      </c>
    </row>
    <row r="452" spans="1:22" x14ac:dyDescent="0.25">
      <c r="A452">
        <v>2124</v>
      </c>
      <c r="B452">
        <v>336751.6986</v>
      </c>
      <c r="C452">
        <v>3064488.2477000002</v>
      </c>
      <c r="D452" t="s">
        <v>264</v>
      </c>
      <c r="P452">
        <v>685</v>
      </c>
      <c r="Q452" t="s">
        <v>71</v>
      </c>
      <c r="R452">
        <v>686</v>
      </c>
      <c r="S452">
        <v>2124</v>
      </c>
      <c r="T452">
        <v>336751.6986</v>
      </c>
      <c r="U452">
        <v>3064488.2477000002</v>
      </c>
      <c r="V452" t="s">
        <v>264</v>
      </c>
    </row>
    <row r="453" spans="1:22" x14ac:dyDescent="0.25">
      <c r="A453">
        <v>2125</v>
      </c>
      <c r="B453">
        <v>336750.85029999999</v>
      </c>
      <c r="C453">
        <v>3064470.6192999999</v>
      </c>
      <c r="D453" t="s">
        <v>264</v>
      </c>
      <c r="P453">
        <v>686</v>
      </c>
      <c r="Q453" t="s">
        <v>71</v>
      </c>
      <c r="R453">
        <v>687</v>
      </c>
      <c r="S453">
        <v>2125</v>
      </c>
      <c r="T453">
        <v>336750.85029999999</v>
      </c>
      <c r="U453">
        <v>3064470.6192999999</v>
      </c>
      <c r="V453" t="s">
        <v>264</v>
      </c>
    </row>
    <row r="454" spans="1:22" x14ac:dyDescent="0.25">
      <c r="A454">
        <v>2126</v>
      </c>
      <c r="B454">
        <v>336749.96120000002</v>
      </c>
      <c r="C454">
        <v>3064449.95</v>
      </c>
      <c r="D454" t="s">
        <v>264</v>
      </c>
      <c r="P454">
        <v>687</v>
      </c>
      <c r="Q454" t="s">
        <v>71</v>
      </c>
      <c r="R454">
        <v>688</v>
      </c>
      <c r="S454">
        <v>2126</v>
      </c>
      <c r="T454">
        <v>336749.96120000002</v>
      </c>
      <c r="U454">
        <v>3064449.95</v>
      </c>
      <c r="V454" t="s">
        <v>264</v>
      </c>
    </row>
    <row r="455" spans="1:22" x14ac:dyDescent="0.25">
      <c r="A455">
        <v>2127</v>
      </c>
      <c r="B455">
        <v>336746.6838</v>
      </c>
      <c r="C455">
        <v>3064433.5707999999</v>
      </c>
      <c r="D455" t="s">
        <v>264</v>
      </c>
      <c r="P455">
        <v>688</v>
      </c>
      <c r="Q455" t="s">
        <v>71</v>
      </c>
      <c r="R455">
        <v>689</v>
      </c>
      <c r="S455">
        <v>2127</v>
      </c>
      <c r="T455">
        <v>336746.6838</v>
      </c>
      <c r="U455">
        <v>3064433.5707999999</v>
      </c>
      <c r="V455" t="s">
        <v>264</v>
      </c>
    </row>
    <row r="456" spans="1:22" x14ac:dyDescent="0.25">
      <c r="A456">
        <v>2128</v>
      </c>
      <c r="B456">
        <v>336747.66139999998</v>
      </c>
      <c r="C456">
        <v>3064415.3095</v>
      </c>
      <c r="D456" t="s">
        <v>264</v>
      </c>
      <c r="P456">
        <v>689</v>
      </c>
      <c r="Q456" t="s">
        <v>71</v>
      </c>
      <c r="R456">
        <v>690</v>
      </c>
      <c r="S456">
        <v>2128</v>
      </c>
      <c r="T456">
        <v>336747.66139999998</v>
      </c>
      <c r="U456">
        <v>3064415.3095</v>
      </c>
      <c r="V456" t="s">
        <v>264</v>
      </c>
    </row>
    <row r="457" spans="1:22" x14ac:dyDescent="0.25">
      <c r="A457">
        <v>2129</v>
      </c>
      <c r="B457">
        <v>336747.41840000002</v>
      </c>
      <c r="C457">
        <v>3064397.2167000002</v>
      </c>
      <c r="D457" t="s">
        <v>264</v>
      </c>
      <c r="P457">
        <v>690</v>
      </c>
      <c r="Q457" t="s">
        <v>71</v>
      </c>
      <c r="R457">
        <v>691</v>
      </c>
      <c r="S457">
        <v>2129</v>
      </c>
      <c r="T457">
        <v>336747.41840000002</v>
      </c>
      <c r="U457">
        <v>3064397.2167000002</v>
      </c>
      <c r="V457" t="s">
        <v>264</v>
      </c>
    </row>
    <row r="458" spans="1:22" x14ac:dyDescent="0.25">
      <c r="A458">
        <v>2130</v>
      </c>
      <c r="B458">
        <v>336752.07250000001</v>
      </c>
      <c r="C458">
        <v>3064379.5142000001</v>
      </c>
      <c r="D458" t="s">
        <v>264</v>
      </c>
      <c r="P458">
        <v>691</v>
      </c>
      <c r="Q458" t="s">
        <v>71</v>
      </c>
      <c r="R458">
        <v>692</v>
      </c>
      <c r="S458">
        <v>2130</v>
      </c>
      <c r="T458">
        <v>336752.07250000001</v>
      </c>
      <c r="U458">
        <v>3064379.5142000001</v>
      </c>
      <c r="V458" t="s">
        <v>264</v>
      </c>
    </row>
    <row r="459" spans="1:22" x14ac:dyDescent="0.25">
      <c r="A459">
        <v>2131</v>
      </c>
      <c r="B459">
        <v>336754.99119999999</v>
      </c>
      <c r="C459">
        <v>3064360.5329999998</v>
      </c>
      <c r="D459" t="s">
        <v>264</v>
      </c>
      <c r="P459">
        <v>692</v>
      </c>
      <c r="Q459" t="s">
        <v>71</v>
      </c>
      <c r="R459">
        <v>693</v>
      </c>
      <c r="S459">
        <v>2131</v>
      </c>
      <c r="T459">
        <v>336754.99119999999</v>
      </c>
      <c r="U459">
        <v>3064360.5329999998</v>
      </c>
      <c r="V459" t="s">
        <v>264</v>
      </c>
    </row>
    <row r="460" spans="1:22" x14ac:dyDescent="0.25">
      <c r="A460">
        <v>2132</v>
      </c>
      <c r="B460">
        <v>336755.44669999997</v>
      </c>
      <c r="C460">
        <v>3064357.571</v>
      </c>
      <c r="D460" t="s">
        <v>264</v>
      </c>
      <c r="P460">
        <v>693</v>
      </c>
      <c r="Q460" t="s">
        <v>71</v>
      </c>
      <c r="R460">
        <v>694</v>
      </c>
      <c r="S460">
        <v>2132</v>
      </c>
      <c r="T460">
        <v>336755.44669999997</v>
      </c>
      <c r="U460">
        <v>3064357.571</v>
      </c>
      <c r="V460" t="s">
        <v>264</v>
      </c>
    </row>
    <row r="461" spans="1:22" x14ac:dyDescent="0.25">
      <c r="A461">
        <v>2133</v>
      </c>
      <c r="B461">
        <v>336758.78</v>
      </c>
      <c r="C461">
        <v>3064332.5869999998</v>
      </c>
      <c r="D461" t="s">
        <v>264</v>
      </c>
      <c r="P461">
        <v>694</v>
      </c>
      <c r="Q461" t="s">
        <v>71</v>
      </c>
      <c r="R461">
        <v>695</v>
      </c>
      <c r="S461">
        <v>2133</v>
      </c>
      <c r="T461">
        <v>336758.78</v>
      </c>
      <c r="U461">
        <v>3064332.5869999998</v>
      </c>
      <c r="V461" t="s">
        <v>264</v>
      </c>
    </row>
    <row r="462" spans="1:22" x14ac:dyDescent="0.25">
      <c r="A462">
        <v>2134</v>
      </c>
      <c r="B462">
        <v>336757.23050000001</v>
      </c>
      <c r="C462">
        <v>3064308.2766999998</v>
      </c>
      <c r="D462" t="s">
        <v>264</v>
      </c>
      <c r="P462">
        <v>695</v>
      </c>
      <c r="Q462" t="s">
        <v>71</v>
      </c>
      <c r="R462">
        <v>696</v>
      </c>
      <c r="S462">
        <v>2134</v>
      </c>
      <c r="T462">
        <v>336757.23050000001</v>
      </c>
      <c r="U462">
        <v>3064308.2766999998</v>
      </c>
      <c r="V462" t="s">
        <v>264</v>
      </c>
    </row>
    <row r="463" spans="1:22" x14ac:dyDescent="0.25">
      <c r="A463">
        <v>2135</v>
      </c>
      <c r="B463">
        <v>336754.50719999999</v>
      </c>
      <c r="C463">
        <v>3064287.6318000001</v>
      </c>
      <c r="D463" t="s">
        <v>264</v>
      </c>
      <c r="P463">
        <v>696</v>
      </c>
      <c r="Q463" t="s">
        <v>71</v>
      </c>
      <c r="R463">
        <v>697</v>
      </c>
      <c r="S463">
        <v>2135</v>
      </c>
      <c r="T463">
        <v>336754.50719999999</v>
      </c>
      <c r="U463">
        <v>3064287.6318000001</v>
      </c>
      <c r="V463" t="s">
        <v>264</v>
      </c>
    </row>
    <row r="464" spans="1:22" x14ac:dyDescent="0.25">
      <c r="A464">
        <v>2136</v>
      </c>
      <c r="B464">
        <v>336747.46750000003</v>
      </c>
      <c r="C464">
        <v>3064264.3076999998</v>
      </c>
      <c r="D464" t="s">
        <v>264</v>
      </c>
      <c r="P464">
        <v>697</v>
      </c>
      <c r="Q464" t="s">
        <v>71</v>
      </c>
      <c r="R464">
        <v>698</v>
      </c>
      <c r="S464">
        <v>2136</v>
      </c>
      <c r="T464">
        <v>336747.46750000003</v>
      </c>
      <c r="U464">
        <v>3064264.3076999998</v>
      </c>
      <c r="V464" t="s">
        <v>264</v>
      </c>
    </row>
    <row r="465" spans="1:22" x14ac:dyDescent="0.25">
      <c r="A465">
        <v>2137</v>
      </c>
      <c r="B465">
        <v>336735.48359999998</v>
      </c>
      <c r="C465">
        <v>3064237.0959999999</v>
      </c>
      <c r="D465" t="s">
        <v>264</v>
      </c>
      <c r="P465">
        <v>698</v>
      </c>
      <c r="Q465" t="s">
        <v>71</v>
      </c>
      <c r="R465">
        <v>699</v>
      </c>
      <c r="S465">
        <v>2137</v>
      </c>
      <c r="T465">
        <v>336735.48359999998</v>
      </c>
      <c r="U465">
        <v>3064237.0959999999</v>
      </c>
      <c r="V465" t="s">
        <v>264</v>
      </c>
    </row>
    <row r="466" spans="1:22" x14ac:dyDescent="0.25">
      <c r="A466">
        <v>2138</v>
      </c>
      <c r="B466">
        <v>336723.5895</v>
      </c>
      <c r="C466">
        <v>3064216.5743</v>
      </c>
      <c r="D466" t="s">
        <v>264</v>
      </c>
      <c r="P466">
        <v>699</v>
      </c>
      <c r="Q466" t="s">
        <v>71</v>
      </c>
      <c r="R466">
        <v>700</v>
      </c>
      <c r="S466">
        <v>2138</v>
      </c>
      <c r="T466">
        <v>336723.5895</v>
      </c>
      <c r="U466">
        <v>3064216.5743</v>
      </c>
      <c r="V466" t="s">
        <v>264</v>
      </c>
    </row>
    <row r="467" spans="1:22" x14ac:dyDescent="0.25">
      <c r="A467">
        <v>2139</v>
      </c>
      <c r="B467">
        <v>336710.47259999998</v>
      </c>
      <c r="C467">
        <v>3064196.0688999998</v>
      </c>
      <c r="D467" t="s">
        <v>264</v>
      </c>
      <c r="P467">
        <v>700</v>
      </c>
      <c r="Q467" t="s">
        <v>71</v>
      </c>
      <c r="R467">
        <v>701</v>
      </c>
      <c r="S467">
        <v>2139</v>
      </c>
      <c r="T467">
        <v>336710.47259999998</v>
      </c>
      <c r="U467">
        <v>3064196.0688999998</v>
      </c>
      <c r="V467" t="s">
        <v>264</v>
      </c>
    </row>
    <row r="468" spans="1:22" x14ac:dyDescent="0.25">
      <c r="A468">
        <v>2140</v>
      </c>
      <c r="B468">
        <v>336699.80940000003</v>
      </c>
      <c r="C468">
        <v>3064176.1387999998</v>
      </c>
      <c r="D468" t="s">
        <v>264</v>
      </c>
      <c r="P468">
        <v>701</v>
      </c>
      <c r="Q468" t="s">
        <v>71</v>
      </c>
      <c r="R468">
        <v>702</v>
      </c>
      <c r="S468">
        <v>2140</v>
      </c>
      <c r="T468">
        <v>336699.80940000003</v>
      </c>
      <c r="U468">
        <v>3064176.1387999998</v>
      </c>
      <c r="V468" t="s">
        <v>264</v>
      </c>
    </row>
    <row r="469" spans="1:22" x14ac:dyDescent="0.25">
      <c r="A469">
        <v>2141</v>
      </c>
      <c r="B469">
        <v>336688.5429</v>
      </c>
      <c r="C469">
        <v>3064156.8251</v>
      </c>
      <c r="D469" t="s">
        <v>264</v>
      </c>
      <c r="P469">
        <v>702</v>
      </c>
      <c r="Q469" t="s">
        <v>71</v>
      </c>
      <c r="R469">
        <v>703</v>
      </c>
      <c r="S469">
        <v>2141</v>
      </c>
      <c r="T469">
        <v>336688.5429</v>
      </c>
      <c r="U469">
        <v>3064156.8251</v>
      </c>
      <c r="V469" t="s">
        <v>264</v>
      </c>
    </row>
    <row r="470" spans="1:22" x14ac:dyDescent="0.25">
      <c r="A470">
        <v>2142</v>
      </c>
      <c r="B470">
        <v>336678.49920000002</v>
      </c>
      <c r="C470">
        <v>3064137.4948999998</v>
      </c>
      <c r="D470" t="s">
        <v>264</v>
      </c>
      <c r="P470">
        <v>703</v>
      </c>
      <c r="Q470" t="s">
        <v>71</v>
      </c>
      <c r="R470">
        <v>704</v>
      </c>
      <c r="S470">
        <v>2142</v>
      </c>
      <c r="T470">
        <v>336678.49920000002</v>
      </c>
      <c r="U470">
        <v>3064137.4948999998</v>
      </c>
      <c r="V470" t="s">
        <v>264</v>
      </c>
    </row>
    <row r="471" spans="1:22" x14ac:dyDescent="0.25">
      <c r="A471">
        <v>2143</v>
      </c>
      <c r="B471">
        <v>336666.58039999998</v>
      </c>
      <c r="C471">
        <v>3064115.1485000001</v>
      </c>
      <c r="D471" t="s">
        <v>264</v>
      </c>
      <c r="P471">
        <v>704</v>
      </c>
      <c r="Q471" t="s">
        <v>71</v>
      </c>
      <c r="R471">
        <v>705</v>
      </c>
      <c r="S471">
        <v>2143</v>
      </c>
      <c r="T471">
        <v>336666.58039999998</v>
      </c>
      <c r="U471">
        <v>3064115.1485000001</v>
      </c>
      <c r="V471" t="s">
        <v>264</v>
      </c>
    </row>
    <row r="472" spans="1:22" x14ac:dyDescent="0.25">
      <c r="A472">
        <v>2144</v>
      </c>
      <c r="B472">
        <v>336654.71260000003</v>
      </c>
      <c r="C472">
        <v>3064096.6030999999</v>
      </c>
      <c r="D472" t="s">
        <v>264</v>
      </c>
      <c r="P472">
        <v>705</v>
      </c>
      <c r="Q472" t="s">
        <v>71</v>
      </c>
      <c r="R472">
        <v>706</v>
      </c>
      <c r="S472">
        <v>2144</v>
      </c>
      <c r="T472">
        <v>336654.71260000003</v>
      </c>
      <c r="U472">
        <v>3064096.6030999999</v>
      </c>
      <c r="V472" t="s">
        <v>264</v>
      </c>
    </row>
    <row r="473" spans="1:22" x14ac:dyDescent="0.25">
      <c r="A473">
        <v>2145</v>
      </c>
      <c r="B473">
        <v>336642.85100000002</v>
      </c>
      <c r="C473">
        <v>3064078.5139000001</v>
      </c>
      <c r="D473" t="s">
        <v>264</v>
      </c>
      <c r="P473">
        <v>706</v>
      </c>
      <c r="Q473" t="s">
        <v>71</v>
      </c>
      <c r="R473">
        <v>707</v>
      </c>
      <c r="S473">
        <v>2145</v>
      </c>
      <c r="T473">
        <v>336642.85100000002</v>
      </c>
      <c r="U473">
        <v>3064078.5139000001</v>
      </c>
      <c r="V473" t="s">
        <v>264</v>
      </c>
    </row>
    <row r="474" spans="1:22" x14ac:dyDescent="0.25">
      <c r="A474">
        <v>2146</v>
      </c>
      <c r="B474">
        <v>336627.99770000001</v>
      </c>
      <c r="C474">
        <v>3064065.3311000001</v>
      </c>
      <c r="D474" t="s">
        <v>264</v>
      </c>
      <c r="P474">
        <v>707</v>
      </c>
      <c r="Q474" t="s">
        <v>71</v>
      </c>
      <c r="R474">
        <v>708</v>
      </c>
      <c r="S474">
        <v>2146</v>
      </c>
      <c r="T474">
        <v>336627.99770000001</v>
      </c>
      <c r="U474">
        <v>3064065.3311000001</v>
      </c>
      <c r="V474" t="s">
        <v>264</v>
      </c>
    </row>
    <row r="475" spans="1:22" x14ac:dyDescent="0.25">
      <c r="A475">
        <v>2147</v>
      </c>
      <c r="B475">
        <v>336628.39659999998</v>
      </c>
      <c r="C475">
        <v>3064049.5101999999</v>
      </c>
      <c r="D475" t="s">
        <v>264</v>
      </c>
      <c r="P475">
        <v>708</v>
      </c>
      <c r="Q475" t="s">
        <v>71</v>
      </c>
      <c r="R475">
        <v>709</v>
      </c>
      <c r="S475">
        <v>2147</v>
      </c>
      <c r="T475">
        <v>336628.39659999998</v>
      </c>
      <c r="U475">
        <v>3064049.5101999999</v>
      </c>
      <c r="V475" t="s">
        <v>264</v>
      </c>
    </row>
    <row r="476" spans="1:22" x14ac:dyDescent="0.25">
      <c r="A476">
        <v>2148</v>
      </c>
      <c r="B476">
        <v>336048.6275</v>
      </c>
      <c r="C476">
        <v>3064464.2574999998</v>
      </c>
      <c r="D476" t="s">
        <v>264</v>
      </c>
      <c r="P476">
        <v>709</v>
      </c>
      <c r="Q476" t="s">
        <v>71</v>
      </c>
      <c r="R476">
        <v>710</v>
      </c>
      <c r="S476">
        <v>2148</v>
      </c>
      <c r="T476">
        <v>336048.6275</v>
      </c>
      <c r="U476">
        <v>3064464.2574999998</v>
      </c>
      <c r="V476" t="s">
        <v>264</v>
      </c>
    </row>
    <row r="477" spans="1:22" x14ac:dyDescent="0.25">
      <c r="A477">
        <v>2149</v>
      </c>
      <c r="B477">
        <v>336048.86330000003</v>
      </c>
      <c r="C477">
        <v>3064493.0712000001</v>
      </c>
      <c r="D477" t="s">
        <v>264</v>
      </c>
      <c r="P477">
        <v>710</v>
      </c>
      <c r="Q477" t="s">
        <v>71</v>
      </c>
      <c r="R477">
        <v>711</v>
      </c>
      <c r="S477">
        <v>2149</v>
      </c>
      <c r="T477">
        <v>336048.86330000003</v>
      </c>
      <c r="U477">
        <v>3064493.0712000001</v>
      </c>
      <c r="V477" t="s">
        <v>264</v>
      </c>
    </row>
    <row r="478" spans="1:22" x14ac:dyDescent="0.25">
      <c r="A478">
        <v>2150</v>
      </c>
      <c r="B478">
        <v>336053.52039999998</v>
      </c>
      <c r="C478">
        <v>3064520.9887999999</v>
      </c>
      <c r="D478" t="s">
        <v>264</v>
      </c>
      <c r="P478">
        <v>711</v>
      </c>
      <c r="Q478" t="s">
        <v>71</v>
      </c>
      <c r="R478">
        <v>712</v>
      </c>
      <c r="S478">
        <v>2150</v>
      </c>
      <c r="T478">
        <v>336053.52039999998</v>
      </c>
      <c r="U478">
        <v>3064520.9887999999</v>
      </c>
      <c r="V478" t="s">
        <v>264</v>
      </c>
    </row>
    <row r="479" spans="1:22" x14ac:dyDescent="0.25">
      <c r="A479">
        <v>2151</v>
      </c>
      <c r="B479">
        <v>336061.82919999998</v>
      </c>
      <c r="C479">
        <v>3064547.6405000002</v>
      </c>
      <c r="D479" t="s">
        <v>264</v>
      </c>
      <c r="P479">
        <v>712</v>
      </c>
      <c r="Q479" t="s">
        <v>71</v>
      </c>
      <c r="R479">
        <v>713</v>
      </c>
      <c r="S479">
        <v>2151</v>
      </c>
      <c r="T479">
        <v>336061.82919999998</v>
      </c>
      <c r="U479">
        <v>3064547.6405000002</v>
      </c>
      <c r="V479" t="s">
        <v>264</v>
      </c>
    </row>
    <row r="480" spans="1:22" x14ac:dyDescent="0.25">
      <c r="A480">
        <v>2152</v>
      </c>
      <c r="B480">
        <v>336073.08</v>
      </c>
      <c r="C480">
        <v>3064565.7366999998</v>
      </c>
      <c r="D480" t="s">
        <v>264</v>
      </c>
      <c r="P480">
        <v>713</v>
      </c>
      <c r="Q480" t="s">
        <v>71</v>
      </c>
      <c r="R480">
        <v>714</v>
      </c>
      <c r="S480">
        <v>2152</v>
      </c>
      <c r="T480">
        <v>336073.08</v>
      </c>
      <c r="U480">
        <v>3064565.7366999998</v>
      </c>
      <c r="V480" t="s">
        <v>264</v>
      </c>
    </row>
    <row r="481" spans="1:22" x14ac:dyDescent="0.25">
      <c r="A481">
        <v>2153</v>
      </c>
      <c r="B481">
        <v>336071.54940000002</v>
      </c>
      <c r="C481">
        <v>3064588.2633000002</v>
      </c>
      <c r="D481" t="s">
        <v>264</v>
      </c>
      <c r="P481">
        <v>714</v>
      </c>
      <c r="Q481" t="s">
        <v>71</v>
      </c>
      <c r="R481">
        <v>715</v>
      </c>
      <c r="S481">
        <v>2153</v>
      </c>
      <c r="T481">
        <v>336071.54940000002</v>
      </c>
      <c r="U481">
        <v>3064588.2633000002</v>
      </c>
      <c r="V481" t="s">
        <v>264</v>
      </c>
    </row>
    <row r="482" spans="1:22" x14ac:dyDescent="0.25">
      <c r="A482">
        <v>2154</v>
      </c>
      <c r="B482">
        <v>336073.71159999998</v>
      </c>
      <c r="C482">
        <v>3064612.5647</v>
      </c>
      <c r="D482" t="s">
        <v>264</v>
      </c>
      <c r="P482">
        <v>715</v>
      </c>
      <c r="Q482" t="s">
        <v>71</v>
      </c>
      <c r="R482">
        <v>716</v>
      </c>
      <c r="S482">
        <v>2154</v>
      </c>
      <c r="T482">
        <v>336073.71159999998</v>
      </c>
      <c r="U482">
        <v>3064612.5647</v>
      </c>
      <c r="V482" t="s">
        <v>264</v>
      </c>
    </row>
    <row r="483" spans="1:22" x14ac:dyDescent="0.25">
      <c r="A483">
        <v>2155</v>
      </c>
      <c r="B483">
        <v>336073.52889999998</v>
      </c>
      <c r="C483">
        <v>3064627.4424999999</v>
      </c>
      <c r="D483" t="s">
        <v>264</v>
      </c>
      <c r="P483">
        <v>716</v>
      </c>
      <c r="Q483" t="s">
        <v>71</v>
      </c>
      <c r="R483">
        <v>717</v>
      </c>
      <c r="S483">
        <v>2155</v>
      </c>
      <c r="T483">
        <v>336073.52889999998</v>
      </c>
      <c r="U483">
        <v>3064627.4424999999</v>
      </c>
      <c r="V483" t="s">
        <v>264</v>
      </c>
    </row>
    <row r="484" spans="1:22" x14ac:dyDescent="0.25">
      <c r="A484">
        <v>2156</v>
      </c>
      <c r="B484">
        <v>336073.42019999999</v>
      </c>
      <c r="C484">
        <v>3064636.2908999999</v>
      </c>
      <c r="D484" t="s">
        <v>264</v>
      </c>
      <c r="P484">
        <v>717</v>
      </c>
      <c r="Q484" t="s">
        <v>71</v>
      </c>
      <c r="R484">
        <v>718</v>
      </c>
      <c r="S484">
        <v>2156</v>
      </c>
      <c r="T484">
        <v>336073.42019999999</v>
      </c>
      <c r="U484">
        <v>3064636.2908999999</v>
      </c>
      <c r="V484" t="s">
        <v>264</v>
      </c>
    </row>
    <row r="485" spans="1:22" x14ac:dyDescent="0.25">
      <c r="A485">
        <v>2157</v>
      </c>
      <c r="B485">
        <v>336076.24300000002</v>
      </c>
      <c r="C485">
        <v>3064664.2329000002</v>
      </c>
      <c r="D485" t="s">
        <v>264</v>
      </c>
      <c r="P485">
        <v>718</v>
      </c>
      <c r="Q485" t="s">
        <v>71</v>
      </c>
      <c r="R485">
        <v>719</v>
      </c>
      <c r="S485">
        <v>2157</v>
      </c>
      <c r="T485">
        <v>336076.24300000002</v>
      </c>
      <c r="U485">
        <v>3064664.2329000002</v>
      </c>
      <c r="V485" t="s">
        <v>264</v>
      </c>
    </row>
    <row r="486" spans="1:22" x14ac:dyDescent="0.25">
      <c r="A486">
        <v>2158</v>
      </c>
      <c r="B486">
        <v>336082.76689999999</v>
      </c>
      <c r="C486">
        <v>3064694.5580000002</v>
      </c>
      <c r="D486" t="s">
        <v>264</v>
      </c>
      <c r="P486">
        <v>719</v>
      </c>
      <c r="Q486" t="s">
        <v>71</v>
      </c>
      <c r="R486">
        <v>720</v>
      </c>
      <c r="S486">
        <v>2158</v>
      </c>
      <c r="T486">
        <v>336082.76689999999</v>
      </c>
      <c r="U486">
        <v>3064694.5580000002</v>
      </c>
      <c r="V486" t="s">
        <v>264</v>
      </c>
    </row>
    <row r="487" spans="1:22" x14ac:dyDescent="0.25">
      <c r="A487">
        <v>2159</v>
      </c>
      <c r="B487">
        <v>336088.0269</v>
      </c>
      <c r="C487">
        <v>3064721.8588</v>
      </c>
      <c r="D487" t="s">
        <v>264</v>
      </c>
      <c r="P487">
        <v>720</v>
      </c>
      <c r="Q487" t="s">
        <v>71</v>
      </c>
      <c r="R487">
        <v>721</v>
      </c>
      <c r="S487">
        <v>2159</v>
      </c>
      <c r="T487">
        <v>336088.0269</v>
      </c>
      <c r="U487">
        <v>3064721.8588</v>
      </c>
      <c r="V487" t="s">
        <v>264</v>
      </c>
    </row>
    <row r="488" spans="1:22" x14ac:dyDescent="0.25">
      <c r="A488">
        <v>2160</v>
      </c>
      <c r="B488">
        <v>336116.90850000002</v>
      </c>
      <c r="C488">
        <v>3064732.4178999998</v>
      </c>
      <c r="D488" t="s">
        <v>264</v>
      </c>
      <c r="P488">
        <v>721</v>
      </c>
      <c r="Q488" t="s">
        <v>71</v>
      </c>
      <c r="R488">
        <v>722</v>
      </c>
      <c r="S488">
        <v>2160</v>
      </c>
      <c r="T488">
        <v>336116.90850000002</v>
      </c>
      <c r="U488">
        <v>3064732.4178999998</v>
      </c>
      <c r="V488" t="s">
        <v>264</v>
      </c>
    </row>
    <row r="489" spans="1:22" x14ac:dyDescent="0.25">
      <c r="A489">
        <v>2161</v>
      </c>
      <c r="B489">
        <v>336144.93280000001</v>
      </c>
      <c r="C489">
        <v>3064724.7407999998</v>
      </c>
      <c r="D489" t="s">
        <v>264</v>
      </c>
      <c r="P489">
        <v>722</v>
      </c>
      <c r="Q489" t="s">
        <v>71</v>
      </c>
      <c r="R489">
        <v>723</v>
      </c>
      <c r="S489">
        <v>2161</v>
      </c>
      <c r="T489">
        <v>336144.93280000001</v>
      </c>
      <c r="U489">
        <v>3064724.7407999998</v>
      </c>
      <c r="V489" t="s">
        <v>264</v>
      </c>
    </row>
    <row r="490" spans="1:22" x14ac:dyDescent="0.25">
      <c r="A490">
        <v>2162</v>
      </c>
      <c r="B490">
        <v>336153.9633</v>
      </c>
      <c r="C490">
        <v>3064723.1183000002</v>
      </c>
      <c r="D490" t="s">
        <v>264</v>
      </c>
      <c r="P490">
        <v>723</v>
      </c>
      <c r="Q490" t="s">
        <v>71</v>
      </c>
      <c r="R490">
        <v>724</v>
      </c>
      <c r="S490">
        <v>2162</v>
      </c>
      <c r="T490">
        <v>336153.9633</v>
      </c>
      <c r="U490">
        <v>3064723.1183000002</v>
      </c>
      <c r="V490" t="s">
        <v>264</v>
      </c>
    </row>
    <row r="491" spans="1:22" x14ac:dyDescent="0.25">
      <c r="A491">
        <v>2163</v>
      </c>
      <c r="B491">
        <v>336174.21250000002</v>
      </c>
      <c r="C491">
        <v>3064719.48</v>
      </c>
      <c r="D491" t="s">
        <v>264</v>
      </c>
      <c r="P491">
        <v>724</v>
      </c>
      <c r="Q491" t="s">
        <v>71</v>
      </c>
      <c r="R491">
        <v>725</v>
      </c>
      <c r="S491">
        <v>2163</v>
      </c>
      <c r="T491">
        <v>336174.21250000002</v>
      </c>
      <c r="U491">
        <v>3064719.48</v>
      </c>
      <c r="V491" t="s">
        <v>264</v>
      </c>
    </row>
    <row r="492" spans="1:22" x14ac:dyDescent="0.25">
      <c r="A492">
        <v>2164</v>
      </c>
      <c r="B492">
        <v>336196.78370000003</v>
      </c>
      <c r="C492">
        <v>3064715.5262000002</v>
      </c>
      <c r="D492" t="s">
        <v>264</v>
      </c>
      <c r="P492">
        <v>725</v>
      </c>
      <c r="Q492" t="s">
        <v>71</v>
      </c>
      <c r="R492">
        <v>726</v>
      </c>
      <c r="S492">
        <v>2164</v>
      </c>
      <c r="T492">
        <v>336196.78370000003</v>
      </c>
      <c r="U492">
        <v>3064715.5262000002</v>
      </c>
      <c r="V492" t="s">
        <v>264</v>
      </c>
    </row>
    <row r="493" spans="1:22" x14ac:dyDescent="0.25">
      <c r="A493">
        <v>2165</v>
      </c>
      <c r="B493">
        <v>336233.35889999999</v>
      </c>
      <c r="C493">
        <v>3064707.1258</v>
      </c>
      <c r="D493" t="s">
        <v>264</v>
      </c>
      <c r="P493">
        <v>726</v>
      </c>
      <c r="Q493" t="s">
        <v>71</v>
      </c>
      <c r="R493">
        <v>727</v>
      </c>
      <c r="S493">
        <v>2165</v>
      </c>
      <c r="T493">
        <v>336233.35889999999</v>
      </c>
      <c r="U493">
        <v>3064707.1258</v>
      </c>
      <c r="V493" t="s">
        <v>264</v>
      </c>
    </row>
    <row r="494" spans="1:22" x14ac:dyDescent="0.25">
      <c r="A494">
        <v>2166</v>
      </c>
      <c r="B494">
        <v>336091.90840000001</v>
      </c>
      <c r="C494">
        <v>3064737.6211000001</v>
      </c>
      <c r="D494" t="s">
        <v>264</v>
      </c>
      <c r="P494">
        <v>727</v>
      </c>
      <c r="Q494" t="s">
        <v>71</v>
      </c>
      <c r="R494">
        <v>728</v>
      </c>
      <c r="S494">
        <v>2166</v>
      </c>
      <c r="T494">
        <v>336091.90840000001</v>
      </c>
      <c r="U494">
        <v>3064737.6211000001</v>
      </c>
      <c r="V494" t="s">
        <v>264</v>
      </c>
    </row>
    <row r="495" spans="1:22" x14ac:dyDescent="0.25">
      <c r="A495">
        <v>2167</v>
      </c>
      <c r="B495">
        <v>336099.06189999997</v>
      </c>
      <c r="C495">
        <v>3064769.3061000002</v>
      </c>
      <c r="D495" t="s">
        <v>264</v>
      </c>
      <c r="P495">
        <v>728</v>
      </c>
      <c r="Q495" t="s">
        <v>71</v>
      </c>
      <c r="R495">
        <v>729</v>
      </c>
      <c r="S495">
        <v>2167</v>
      </c>
      <c r="T495">
        <v>336099.06189999997</v>
      </c>
      <c r="U495">
        <v>3064769.3061000002</v>
      </c>
      <c r="V495" t="s">
        <v>264</v>
      </c>
    </row>
    <row r="496" spans="1:22" x14ac:dyDescent="0.25">
      <c r="A496">
        <v>2168</v>
      </c>
      <c r="B496">
        <v>336106.77559999999</v>
      </c>
      <c r="C496">
        <v>3064797.1817999999</v>
      </c>
      <c r="D496" t="s">
        <v>264</v>
      </c>
      <c r="P496">
        <v>729</v>
      </c>
      <c r="Q496" t="s">
        <v>71</v>
      </c>
      <c r="R496">
        <v>730</v>
      </c>
      <c r="S496">
        <v>2168</v>
      </c>
      <c r="T496">
        <v>336106.77559999999</v>
      </c>
      <c r="U496">
        <v>3064797.1817999999</v>
      </c>
      <c r="V496" t="s">
        <v>264</v>
      </c>
    </row>
    <row r="497" spans="1:22" x14ac:dyDescent="0.25">
      <c r="A497">
        <v>2169</v>
      </c>
      <c r="B497">
        <v>336113.2746</v>
      </c>
      <c r="C497">
        <v>3064825.6822000002</v>
      </c>
      <c r="D497" t="s">
        <v>264</v>
      </c>
      <c r="P497">
        <v>730</v>
      </c>
      <c r="Q497" t="s">
        <v>71</v>
      </c>
      <c r="R497">
        <v>731</v>
      </c>
      <c r="S497">
        <v>2169</v>
      </c>
      <c r="T497">
        <v>336113.2746</v>
      </c>
      <c r="U497">
        <v>3064825.6822000002</v>
      </c>
      <c r="V497" t="s">
        <v>264</v>
      </c>
    </row>
    <row r="498" spans="1:22" x14ac:dyDescent="0.25">
      <c r="A498">
        <v>2170</v>
      </c>
      <c r="B498">
        <v>336121.59960000002</v>
      </c>
      <c r="C498">
        <v>3064853.5495000002</v>
      </c>
      <c r="D498" t="s">
        <v>264</v>
      </c>
      <c r="P498">
        <v>731</v>
      </c>
      <c r="Q498" t="s">
        <v>71</v>
      </c>
      <c r="R498">
        <v>732</v>
      </c>
      <c r="S498">
        <v>2170</v>
      </c>
      <c r="T498">
        <v>336121.59960000002</v>
      </c>
      <c r="U498">
        <v>3064853.5495000002</v>
      </c>
      <c r="V498" t="s">
        <v>264</v>
      </c>
    </row>
    <row r="499" spans="1:22" x14ac:dyDescent="0.25">
      <c r="A499">
        <v>2171</v>
      </c>
      <c r="B499">
        <v>336131.8077</v>
      </c>
      <c r="C499">
        <v>3064885.0410000002</v>
      </c>
      <c r="D499" t="s">
        <v>264</v>
      </c>
      <c r="P499">
        <v>732</v>
      </c>
      <c r="Q499" t="s">
        <v>71</v>
      </c>
      <c r="R499">
        <v>733</v>
      </c>
      <c r="S499">
        <v>2171</v>
      </c>
      <c r="T499">
        <v>336131.8077</v>
      </c>
      <c r="U499">
        <v>3064885.0410000002</v>
      </c>
      <c r="V499" t="s">
        <v>264</v>
      </c>
    </row>
    <row r="500" spans="1:22" x14ac:dyDescent="0.25">
      <c r="A500">
        <v>2172</v>
      </c>
      <c r="B500">
        <v>336135.81209999998</v>
      </c>
      <c r="C500">
        <v>3064909.9251999999</v>
      </c>
      <c r="D500" t="s">
        <v>264</v>
      </c>
      <c r="P500">
        <v>733</v>
      </c>
      <c r="Q500" t="s">
        <v>71</v>
      </c>
      <c r="R500">
        <v>734</v>
      </c>
      <c r="S500">
        <v>2172</v>
      </c>
      <c r="T500">
        <v>336135.81209999998</v>
      </c>
      <c r="U500">
        <v>3064909.9251999999</v>
      </c>
      <c r="V500" t="s">
        <v>264</v>
      </c>
    </row>
    <row r="501" spans="1:22" x14ac:dyDescent="0.25">
      <c r="A501">
        <v>2173</v>
      </c>
      <c r="B501">
        <v>336142.29460000002</v>
      </c>
      <c r="C501">
        <v>3064937.2089999998</v>
      </c>
      <c r="D501" t="s">
        <v>264</v>
      </c>
      <c r="P501">
        <v>734</v>
      </c>
      <c r="Q501" t="s">
        <v>71</v>
      </c>
      <c r="R501">
        <v>735</v>
      </c>
      <c r="S501">
        <v>2173</v>
      </c>
      <c r="T501">
        <v>336142.29460000002</v>
      </c>
      <c r="U501">
        <v>3064937.2089999998</v>
      </c>
      <c r="V501" t="s">
        <v>264</v>
      </c>
    </row>
    <row r="502" spans="1:22" x14ac:dyDescent="0.25">
      <c r="A502">
        <v>2174</v>
      </c>
      <c r="B502">
        <v>336150.67680000002</v>
      </c>
      <c r="C502">
        <v>3064969.3330999999</v>
      </c>
      <c r="D502" t="s">
        <v>264</v>
      </c>
      <c r="P502">
        <v>735</v>
      </c>
      <c r="Q502" t="s">
        <v>71</v>
      </c>
      <c r="R502">
        <v>736</v>
      </c>
      <c r="S502">
        <v>2174</v>
      </c>
      <c r="T502">
        <v>336150.67680000002</v>
      </c>
      <c r="U502">
        <v>3064969.3330999999</v>
      </c>
      <c r="V502" t="s">
        <v>264</v>
      </c>
    </row>
    <row r="503" spans="1:22" x14ac:dyDescent="0.25">
      <c r="A503">
        <v>2175</v>
      </c>
      <c r="B503">
        <v>336158.25079999998</v>
      </c>
      <c r="C503">
        <v>3064986.8700999999</v>
      </c>
      <c r="D503" t="s">
        <v>264</v>
      </c>
      <c r="P503">
        <v>736</v>
      </c>
      <c r="Q503" t="s">
        <v>71</v>
      </c>
      <c r="R503">
        <v>737</v>
      </c>
      <c r="S503">
        <v>2175</v>
      </c>
      <c r="T503">
        <v>336158.25079999998</v>
      </c>
      <c r="U503">
        <v>3064986.8700999999</v>
      </c>
      <c r="V503" t="s">
        <v>264</v>
      </c>
    </row>
    <row r="504" spans="1:22" x14ac:dyDescent="0.25">
      <c r="A504">
        <v>2176</v>
      </c>
      <c r="B504">
        <v>336169.77789999999</v>
      </c>
      <c r="C504">
        <v>3065025.4903000002</v>
      </c>
      <c r="D504" t="s">
        <v>264</v>
      </c>
      <c r="P504">
        <v>737</v>
      </c>
      <c r="Q504" t="s">
        <v>71</v>
      </c>
      <c r="R504">
        <v>738</v>
      </c>
      <c r="S504">
        <v>2176</v>
      </c>
      <c r="T504">
        <v>336169.77789999999</v>
      </c>
      <c r="U504">
        <v>3065025.4903000002</v>
      </c>
      <c r="V504" t="s">
        <v>264</v>
      </c>
    </row>
    <row r="505" spans="1:22" x14ac:dyDescent="0.25">
      <c r="A505">
        <v>2177</v>
      </c>
      <c r="B505">
        <v>336178.63189999998</v>
      </c>
      <c r="C505">
        <v>3065047.2677000002</v>
      </c>
      <c r="D505" t="s">
        <v>264</v>
      </c>
      <c r="P505">
        <v>738</v>
      </c>
      <c r="Q505" t="s">
        <v>71</v>
      </c>
      <c r="R505">
        <v>739</v>
      </c>
      <c r="S505">
        <v>2177</v>
      </c>
      <c r="T505">
        <v>336178.63189999998</v>
      </c>
      <c r="U505">
        <v>3065047.2677000002</v>
      </c>
      <c r="V505" t="s">
        <v>264</v>
      </c>
    </row>
    <row r="506" spans="1:22" x14ac:dyDescent="0.25">
      <c r="A506">
        <v>2178</v>
      </c>
      <c r="B506">
        <v>336189.92310000001</v>
      </c>
      <c r="C506">
        <v>3065068.4038999998</v>
      </c>
      <c r="D506" t="s">
        <v>264</v>
      </c>
      <c r="P506">
        <v>739</v>
      </c>
      <c r="Q506" t="s">
        <v>71</v>
      </c>
      <c r="R506">
        <v>740</v>
      </c>
      <c r="S506">
        <v>2178</v>
      </c>
      <c r="T506">
        <v>336189.92310000001</v>
      </c>
      <c r="U506">
        <v>3065068.4038999998</v>
      </c>
      <c r="V506" t="s">
        <v>264</v>
      </c>
    </row>
    <row r="507" spans="1:22" x14ac:dyDescent="0.25">
      <c r="A507">
        <v>2179</v>
      </c>
      <c r="B507">
        <v>336203.00719999999</v>
      </c>
      <c r="C507">
        <v>3065086.4747000001</v>
      </c>
      <c r="D507" t="s">
        <v>264</v>
      </c>
      <c r="P507">
        <v>740</v>
      </c>
      <c r="Q507" t="s">
        <v>71</v>
      </c>
      <c r="R507">
        <v>741</v>
      </c>
      <c r="S507">
        <v>2179</v>
      </c>
      <c r="T507">
        <v>336203.00719999999</v>
      </c>
      <c r="U507">
        <v>3065086.4747000001</v>
      </c>
      <c r="V507" t="s">
        <v>264</v>
      </c>
    </row>
    <row r="508" spans="1:22" x14ac:dyDescent="0.25">
      <c r="A508">
        <v>2180</v>
      </c>
      <c r="B508">
        <v>336217.88439999998</v>
      </c>
      <c r="C508">
        <v>3065101.4802000001</v>
      </c>
      <c r="D508" t="s">
        <v>264</v>
      </c>
      <c r="P508">
        <v>741</v>
      </c>
      <c r="Q508" t="s">
        <v>71</v>
      </c>
      <c r="R508">
        <v>742</v>
      </c>
      <c r="S508">
        <v>2180</v>
      </c>
      <c r="T508">
        <v>336217.88439999998</v>
      </c>
      <c r="U508">
        <v>3065101.4802000001</v>
      </c>
      <c r="V508" t="s">
        <v>264</v>
      </c>
    </row>
    <row r="509" spans="1:22" x14ac:dyDescent="0.25">
      <c r="A509">
        <v>2181</v>
      </c>
      <c r="B509">
        <v>336227.77659999998</v>
      </c>
      <c r="C509">
        <v>3065109.5581</v>
      </c>
      <c r="D509" t="s">
        <v>264</v>
      </c>
      <c r="P509">
        <v>742</v>
      </c>
      <c r="Q509" t="s">
        <v>71</v>
      </c>
      <c r="R509">
        <v>743</v>
      </c>
      <c r="S509">
        <v>2181</v>
      </c>
      <c r="T509">
        <v>336227.77659999998</v>
      </c>
      <c r="U509">
        <v>3065109.5581</v>
      </c>
      <c r="V509" t="s">
        <v>264</v>
      </c>
    </row>
    <row r="510" spans="1:22" x14ac:dyDescent="0.25">
      <c r="A510">
        <v>2182</v>
      </c>
      <c r="B510">
        <v>336241.98499999999</v>
      </c>
      <c r="C510">
        <v>3065120.3149000001</v>
      </c>
      <c r="D510" t="s">
        <v>264</v>
      </c>
      <c r="P510">
        <v>743</v>
      </c>
      <c r="Q510" t="s">
        <v>71</v>
      </c>
      <c r="R510">
        <v>744</v>
      </c>
      <c r="S510">
        <v>2182</v>
      </c>
      <c r="T510">
        <v>336241.98499999999</v>
      </c>
      <c r="U510">
        <v>3065120.3149000001</v>
      </c>
      <c r="V510" t="s">
        <v>264</v>
      </c>
    </row>
    <row r="511" spans="1:22" x14ac:dyDescent="0.25">
      <c r="A511">
        <v>2183</v>
      </c>
      <c r="B511">
        <v>336262.24939999997</v>
      </c>
      <c r="C511">
        <v>3065126.7324000001</v>
      </c>
      <c r="D511" t="s">
        <v>264</v>
      </c>
      <c r="P511">
        <v>744</v>
      </c>
      <c r="Q511" t="s">
        <v>71</v>
      </c>
      <c r="R511">
        <v>745</v>
      </c>
      <c r="S511">
        <v>2183</v>
      </c>
      <c r="T511">
        <v>336262.24939999997</v>
      </c>
      <c r="U511">
        <v>3065126.7324000001</v>
      </c>
      <c r="V511" t="s">
        <v>264</v>
      </c>
    </row>
    <row r="512" spans="1:22" x14ac:dyDescent="0.25">
      <c r="A512">
        <v>2184</v>
      </c>
      <c r="B512">
        <v>336271.53210000001</v>
      </c>
      <c r="C512">
        <v>3065131.3514</v>
      </c>
      <c r="D512" t="s">
        <v>264</v>
      </c>
      <c r="P512">
        <v>745</v>
      </c>
      <c r="Q512" t="s">
        <v>71</v>
      </c>
      <c r="R512">
        <v>746</v>
      </c>
      <c r="S512">
        <v>2184</v>
      </c>
      <c r="T512">
        <v>336271.53210000001</v>
      </c>
      <c r="U512">
        <v>3065131.3514</v>
      </c>
      <c r="V512" t="s">
        <v>264</v>
      </c>
    </row>
    <row r="513" spans="1:22" x14ac:dyDescent="0.25">
      <c r="A513">
        <v>2185</v>
      </c>
      <c r="B513">
        <v>336370.00890000002</v>
      </c>
      <c r="C513">
        <v>3063842.5008</v>
      </c>
      <c r="D513" t="s">
        <v>264</v>
      </c>
      <c r="P513">
        <v>746</v>
      </c>
      <c r="Q513" t="s">
        <v>71</v>
      </c>
      <c r="R513">
        <v>747</v>
      </c>
      <c r="S513">
        <v>2185</v>
      </c>
      <c r="T513">
        <v>336370.00890000002</v>
      </c>
      <c r="U513">
        <v>3063842.5008</v>
      </c>
      <c r="V513" t="s">
        <v>264</v>
      </c>
    </row>
    <row r="514" spans="1:22" x14ac:dyDescent="0.25">
      <c r="A514">
        <v>2186</v>
      </c>
      <c r="B514">
        <v>336360.3101</v>
      </c>
      <c r="C514">
        <v>3063864.5048000002</v>
      </c>
      <c r="D514" t="s">
        <v>264</v>
      </c>
      <c r="P514">
        <v>747</v>
      </c>
      <c r="Q514" t="s">
        <v>71</v>
      </c>
      <c r="R514">
        <v>748</v>
      </c>
      <c r="S514">
        <v>2186</v>
      </c>
      <c r="T514">
        <v>336360.3101</v>
      </c>
      <c r="U514">
        <v>3063864.5048000002</v>
      </c>
      <c r="V514" t="s">
        <v>264</v>
      </c>
    </row>
    <row r="515" spans="1:22" x14ac:dyDescent="0.25">
      <c r="A515">
        <v>2187</v>
      </c>
      <c r="B515">
        <v>336335.39399999997</v>
      </c>
      <c r="C515">
        <v>3063869.8114999998</v>
      </c>
      <c r="D515" t="s">
        <v>264</v>
      </c>
      <c r="P515">
        <v>748</v>
      </c>
      <c r="Q515" t="s">
        <v>71</v>
      </c>
      <c r="R515">
        <v>749</v>
      </c>
      <c r="S515">
        <v>2187</v>
      </c>
      <c r="T515">
        <v>336335.39399999997</v>
      </c>
      <c r="U515">
        <v>3063869.8114999998</v>
      </c>
      <c r="V515" t="s">
        <v>264</v>
      </c>
    </row>
    <row r="516" spans="1:22" x14ac:dyDescent="0.25">
      <c r="A516">
        <v>2188</v>
      </c>
      <c r="B516">
        <v>336309.46519999998</v>
      </c>
      <c r="C516">
        <v>3063874.1376</v>
      </c>
      <c r="D516" t="s">
        <v>264</v>
      </c>
      <c r="P516">
        <v>749</v>
      </c>
      <c r="Q516" t="s">
        <v>71</v>
      </c>
      <c r="R516">
        <v>750</v>
      </c>
      <c r="S516">
        <v>2188</v>
      </c>
      <c r="T516">
        <v>336309.46519999998</v>
      </c>
      <c r="U516">
        <v>3063874.1376</v>
      </c>
      <c r="V516" t="s">
        <v>264</v>
      </c>
    </row>
    <row r="517" spans="1:22" x14ac:dyDescent="0.25">
      <c r="A517">
        <v>2189</v>
      </c>
      <c r="B517">
        <v>336284.54920000001</v>
      </c>
      <c r="C517">
        <v>3063879.4443999999</v>
      </c>
      <c r="D517" t="s">
        <v>264</v>
      </c>
      <c r="P517">
        <v>750</v>
      </c>
      <c r="Q517" t="s">
        <v>71</v>
      </c>
      <c r="R517">
        <v>751</v>
      </c>
      <c r="S517">
        <v>2189</v>
      </c>
      <c r="T517">
        <v>336284.54920000001</v>
      </c>
      <c r="U517">
        <v>3063879.4443999999</v>
      </c>
      <c r="V517" t="s">
        <v>264</v>
      </c>
    </row>
    <row r="518" spans="1:22" x14ac:dyDescent="0.25">
      <c r="A518">
        <v>2190</v>
      </c>
      <c r="B518">
        <v>336273.58669999999</v>
      </c>
      <c r="C518">
        <v>3063883.8558</v>
      </c>
      <c r="D518" t="s">
        <v>264</v>
      </c>
      <c r="P518">
        <v>751</v>
      </c>
      <c r="Q518" t="s">
        <v>71</v>
      </c>
      <c r="R518">
        <v>752</v>
      </c>
      <c r="S518">
        <v>2190</v>
      </c>
      <c r="T518">
        <v>336273.58669999999</v>
      </c>
      <c r="U518">
        <v>3063883.8558</v>
      </c>
      <c r="V518" t="s">
        <v>264</v>
      </c>
    </row>
    <row r="519" spans="1:22" x14ac:dyDescent="0.25">
      <c r="A519">
        <v>2191</v>
      </c>
      <c r="B519">
        <v>336266.65509999997</v>
      </c>
      <c r="C519">
        <v>3063886.6450999998</v>
      </c>
      <c r="D519" t="s">
        <v>264</v>
      </c>
      <c r="P519">
        <v>752</v>
      </c>
      <c r="Q519" t="s">
        <v>71</v>
      </c>
      <c r="R519">
        <v>753</v>
      </c>
      <c r="S519">
        <v>2191</v>
      </c>
      <c r="T519">
        <v>336266.65509999997</v>
      </c>
      <c r="U519">
        <v>3063886.6450999998</v>
      </c>
      <c r="V519" t="s">
        <v>264</v>
      </c>
    </row>
    <row r="520" spans="1:22" x14ac:dyDescent="0.25">
      <c r="A520">
        <v>2192</v>
      </c>
      <c r="B520">
        <v>336266.9497</v>
      </c>
      <c r="C520">
        <v>3063908.5145</v>
      </c>
      <c r="D520" t="s">
        <v>264</v>
      </c>
      <c r="P520">
        <v>753</v>
      </c>
      <c r="Q520" t="s">
        <v>71</v>
      </c>
      <c r="R520">
        <v>754</v>
      </c>
      <c r="S520">
        <v>2192</v>
      </c>
      <c r="T520">
        <v>336266.9497</v>
      </c>
      <c r="U520">
        <v>3063908.5145</v>
      </c>
      <c r="V520" t="s">
        <v>264</v>
      </c>
    </row>
    <row r="521" spans="1:22" x14ac:dyDescent="0.25">
      <c r="A521">
        <v>2193</v>
      </c>
      <c r="B521">
        <v>336271.24160000001</v>
      </c>
      <c r="C521">
        <v>3063930.3300999999</v>
      </c>
      <c r="D521" t="s">
        <v>264</v>
      </c>
      <c r="P521">
        <v>754</v>
      </c>
      <c r="Q521" t="s">
        <v>71</v>
      </c>
      <c r="R521">
        <v>755</v>
      </c>
      <c r="S521">
        <v>2193</v>
      </c>
      <c r="T521">
        <v>336271.24160000001</v>
      </c>
      <c r="U521">
        <v>3063930.3300999999</v>
      </c>
      <c r="V521" t="s">
        <v>264</v>
      </c>
    </row>
    <row r="522" spans="1:22" x14ac:dyDescent="0.25">
      <c r="A522">
        <v>2194</v>
      </c>
      <c r="B522">
        <v>336274.5073</v>
      </c>
      <c r="C522">
        <v>3063950.1710000001</v>
      </c>
      <c r="D522" t="s">
        <v>264</v>
      </c>
      <c r="P522">
        <v>755</v>
      </c>
      <c r="Q522" t="s">
        <v>71</v>
      </c>
      <c r="R522">
        <v>756</v>
      </c>
      <c r="S522">
        <v>2194</v>
      </c>
      <c r="T522">
        <v>336274.5073</v>
      </c>
      <c r="U522">
        <v>3063950.1710000001</v>
      </c>
      <c r="V522" t="s">
        <v>264</v>
      </c>
    </row>
    <row r="523" spans="1:22" x14ac:dyDescent="0.25">
      <c r="A523">
        <v>2195</v>
      </c>
      <c r="B523">
        <v>336269.33669999999</v>
      </c>
      <c r="C523">
        <v>3063962.1850999999</v>
      </c>
      <c r="D523" t="s">
        <v>264</v>
      </c>
      <c r="P523">
        <v>756</v>
      </c>
      <c r="Q523" t="s">
        <v>71</v>
      </c>
      <c r="R523">
        <v>757</v>
      </c>
      <c r="S523">
        <v>2195</v>
      </c>
      <c r="T523">
        <v>336269.33669999999</v>
      </c>
      <c r="U523">
        <v>3063962.1850999999</v>
      </c>
      <c r="V523" t="s">
        <v>264</v>
      </c>
    </row>
    <row r="524" spans="1:22" x14ac:dyDescent="0.25">
      <c r="A524">
        <v>2196</v>
      </c>
      <c r="B524">
        <v>336238.74949999998</v>
      </c>
      <c r="C524">
        <v>3063411.2719000001</v>
      </c>
      <c r="D524" t="s">
        <v>264</v>
      </c>
      <c r="P524">
        <v>183</v>
      </c>
      <c r="Q524" t="s">
        <v>71</v>
      </c>
      <c r="R524">
        <v>184</v>
      </c>
      <c r="S524">
        <v>2196</v>
      </c>
      <c r="T524">
        <v>336238.74949999998</v>
      </c>
      <c r="U524">
        <v>3063411.2719000001</v>
      </c>
      <c r="V524" t="s">
        <v>264</v>
      </c>
    </row>
    <row r="525" spans="1:22" x14ac:dyDescent="0.25">
      <c r="A525">
        <v>2197</v>
      </c>
      <c r="B525">
        <v>336237.83899999998</v>
      </c>
      <c r="C525">
        <v>3063417.6258999999</v>
      </c>
      <c r="D525" t="s">
        <v>264</v>
      </c>
      <c r="P525">
        <v>189</v>
      </c>
      <c r="Q525" t="s">
        <v>71</v>
      </c>
      <c r="R525">
        <v>190</v>
      </c>
      <c r="S525">
        <v>2197</v>
      </c>
      <c r="T525">
        <v>336237.83899999998</v>
      </c>
      <c r="U525">
        <v>3063417.6258999999</v>
      </c>
      <c r="V525" t="s">
        <v>264</v>
      </c>
    </row>
    <row r="526" spans="1:22" x14ac:dyDescent="0.25">
      <c r="A526">
        <v>2198</v>
      </c>
      <c r="B526">
        <v>336231.6433</v>
      </c>
      <c r="C526">
        <v>3063429.9877999998</v>
      </c>
      <c r="D526" t="s">
        <v>264</v>
      </c>
      <c r="P526">
        <v>199</v>
      </c>
      <c r="Q526" t="s">
        <v>71</v>
      </c>
      <c r="R526">
        <v>200</v>
      </c>
      <c r="S526">
        <v>2198</v>
      </c>
      <c r="T526">
        <v>336231.6433</v>
      </c>
      <c r="U526">
        <v>3063429.9877999998</v>
      </c>
      <c r="V526" t="s">
        <v>264</v>
      </c>
    </row>
    <row r="527" spans="1:22" x14ac:dyDescent="0.25">
      <c r="A527">
        <v>2199</v>
      </c>
      <c r="B527">
        <v>336227.84480000002</v>
      </c>
      <c r="C527">
        <v>3063434.7348000002</v>
      </c>
      <c r="D527" t="s">
        <v>264</v>
      </c>
      <c r="P527">
        <v>209</v>
      </c>
      <c r="Q527" t="s">
        <v>71</v>
      </c>
      <c r="R527">
        <v>210</v>
      </c>
      <c r="S527">
        <v>2199</v>
      </c>
      <c r="T527">
        <v>336227.84480000002</v>
      </c>
      <c r="U527">
        <v>3063434.7348000002</v>
      </c>
      <c r="V527" t="s">
        <v>264</v>
      </c>
    </row>
    <row r="528" spans="1:22" x14ac:dyDescent="0.25">
      <c r="A528">
        <v>2200</v>
      </c>
      <c r="B528">
        <v>336227.2219</v>
      </c>
      <c r="C528">
        <v>3063435.5133000002</v>
      </c>
      <c r="D528" t="s">
        <v>264</v>
      </c>
      <c r="P528">
        <v>211</v>
      </c>
      <c r="Q528" t="s">
        <v>71</v>
      </c>
      <c r="R528">
        <v>212</v>
      </c>
      <c r="S528">
        <v>2200</v>
      </c>
      <c r="T528">
        <v>336227.2219</v>
      </c>
      <c r="U528">
        <v>3063435.5133000002</v>
      </c>
      <c r="V528" t="s">
        <v>264</v>
      </c>
    </row>
    <row r="529" spans="1:22" x14ac:dyDescent="0.25">
      <c r="A529">
        <v>2201</v>
      </c>
      <c r="B529">
        <v>336225.78810000001</v>
      </c>
      <c r="C529">
        <v>3063437.3051999998</v>
      </c>
      <c r="D529" t="s">
        <v>264</v>
      </c>
      <c r="P529">
        <v>212</v>
      </c>
      <c r="Q529" t="s">
        <v>71</v>
      </c>
      <c r="R529">
        <v>213</v>
      </c>
      <c r="S529">
        <v>2201</v>
      </c>
      <c r="T529">
        <v>336225.78810000001</v>
      </c>
      <c r="U529">
        <v>3063437.3051999998</v>
      </c>
      <c r="V529" t="s">
        <v>264</v>
      </c>
    </row>
    <row r="530" spans="1:22" x14ac:dyDescent="0.25">
      <c r="A530">
        <v>2202</v>
      </c>
      <c r="B530">
        <v>336220.09049999999</v>
      </c>
      <c r="C530">
        <v>3063444.5244999998</v>
      </c>
      <c r="D530" t="s">
        <v>264</v>
      </c>
      <c r="P530">
        <v>222</v>
      </c>
      <c r="Q530" t="s">
        <v>71</v>
      </c>
      <c r="R530">
        <v>223</v>
      </c>
      <c r="S530">
        <v>2202</v>
      </c>
      <c r="T530">
        <v>336220.09049999999</v>
      </c>
      <c r="U530">
        <v>3063444.5244999998</v>
      </c>
      <c r="V530" t="s">
        <v>264</v>
      </c>
    </row>
    <row r="531" spans="1:22" x14ac:dyDescent="0.25">
      <c r="A531">
        <v>2203</v>
      </c>
      <c r="B531">
        <v>336218.07640000002</v>
      </c>
      <c r="C531">
        <v>3063447.1568</v>
      </c>
      <c r="D531" t="s">
        <v>264</v>
      </c>
      <c r="P531">
        <v>228</v>
      </c>
      <c r="Q531" t="s">
        <v>71</v>
      </c>
      <c r="R531">
        <v>229</v>
      </c>
      <c r="S531">
        <v>2203</v>
      </c>
      <c r="T531">
        <v>336218.07640000002</v>
      </c>
      <c r="U531">
        <v>3063447.1568</v>
      </c>
      <c r="V531" t="s">
        <v>264</v>
      </c>
    </row>
    <row r="532" spans="1:22" x14ac:dyDescent="0.25">
      <c r="A532">
        <v>2204</v>
      </c>
      <c r="B532">
        <v>336214.79019999999</v>
      </c>
      <c r="C532">
        <v>3063451.4515999998</v>
      </c>
      <c r="D532" t="s">
        <v>264</v>
      </c>
      <c r="P532">
        <v>237</v>
      </c>
      <c r="Q532" t="s">
        <v>71</v>
      </c>
      <c r="R532">
        <v>238</v>
      </c>
      <c r="S532">
        <v>2204</v>
      </c>
      <c r="T532">
        <v>336214.79019999999</v>
      </c>
      <c r="U532">
        <v>3063451.4515999998</v>
      </c>
      <c r="V532" t="s">
        <v>264</v>
      </c>
    </row>
    <row r="533" spans="1:22" x14ac:dyDescent="0.25">
      <c r="A533">
        <v>2205</v>
      </c>
      <c r="B533">
        <v>336214.39620000002</v>
      </c>
      <c r="C533">
        <v>3063451.9665000001</v>
      </c>
      <c r="D533" t="s">
        <v>264</v>
      </c>
      <c r="P533">
        <v>239</v>
      </c>
      <c r="Q533" t="s">
        <v>71</v>
      </c>
      <c r="R533">
        <v>240</v>
      </c>
      <c r="S533">
        <v>2205</v>
      </c>
      <c r="T533">
        <v>336214.39620000002</v>
      </c>
      <c r="U533">
        <v>3063451.9665000001</v>
      </c>
      <c r="V533" t="s">
        <v>264</v>
      </c>
    </row>
    <row r="534" spans="1:22" x14ac:dyDescent="0.25">
      <c r="A534">
        <v>2206</v>
      </c>
      <c r="B534">
        <v>336209.63709999999</v>
      </c>
      <c r="C534">
        <v>3063458.3988000001</v>
      </c>
      <c r="D534" t="s">
        <v>264</v>
      </c>
      <c r="P534">
        <v>250</v>
      </c>
      <c r="Q534" t="s">
        <v>71</v>
      </c>
      <c r="R534">
        <v>251</v>
      </c>
      <c r="S534">
        <v>2206</v>
      </c>
      <c r="T534">
        <v>336209.63709999999</v>
      </c>
      <c r="U534">
        <v>3063458.3988000001</v>
      </c>
      <c r="V534" t="s">
        <v>264</v>
      </c>
    </row>
    <row r="535" spans="1:22" x14ac:dyDescent="0.25">
      <c r="A535">
        <v>2207</v>
      </c>
      <c r="B535">
        <v>336209.60749999998</v>
      </c>
      <c r="C535">
        <v>3063458.4419999998</v>
      </c>
      <c r="D535" t="s">
        <v>264</v>
      </c>
      <c r="P535">
        <v>252</v>
      </c>
      <c r="Q535" t="s">
        <v>71</v>
      </c>
      <c r="R535">
        <v>253</v>
      </c>
      <c r="S535">
        <v>2207</v>
      </c>
      <c r="T535">
        <v>336209.60749999998</v>
      </c>
      <c r="U535">
        <v>3063458.4419999998</v>
      </c>
      <c r="V535" t="s">
        <v>264</v>
      </c>
    </row>
    <row r="536" spans="1:22" x14ac:dyDescent="0.25">
      <c r="A536">
        <v>2208</v>
      </c>
      <c r="B536">
        <v>336204.9571</v>
      </c>
      <c r="C536">
        <v>3063465.2433000002</v>
      </c>
      <c r="D536" t="s">
        <v>264</v>
      </c>
      <c r="P536">
        <v>270</v>
      </c>
      <c r="Q536" t="s">
        <v>71</v>
      </c>
      <c r="R536">
        <v>271</v>
      </c>
      <c r="S536">
        <v>2208</v>
      </c>
      <c r="T536">
        <v>336204.9571</v>
      </c>
      <c r="U536">
        <v>3063465.2433000002</v>
      </c>
      <c r="V536" t="s">
        <v>264</v>
      </c>
    </row>
    <row r="537" spans="1:22" x14ac:dyDescent="0.25">
      <c r="A537">
        <v>2209</v>
      </c>
      <c r="B537">
        <v>336203.99910000002</v>
      </c>
      <c r="C537">
        <v>3063466.6444999999</v>
      </c>
      <c r="D537" t="s">
        <v>264</v>
      </c>
      <c r="P537">
        <v>277</v>
      </c>
      <c r="Q537" t="s">
        <v>71</v>
      </c>
      <c r="R537">
        <v>278</v>
      </c>
      <c r="S537">
        <v>2209</v>
      </c>
      <c r="T537">
        <v>336203.99910000002</v>
      </c>
      <c r="U537">
        <v>3063466.6444999999</v>
      </c>
      <c r="V537" t="s">
        <v>264</v>
      </c>
    </row>
    <row r="538" spans="1:22" x14ac:dyDescent="0.25">
      <c r="A538">
        <v>2210</v>
      </c>
      <c r="B538">
        <v>336203.40010000003</v>
      </c>
      <c r="C538">
        <v>3063467.5205999999</v>
      </c>
      <c r="D538" t="s">
        <v>264</v>
      </c>
      <c r="P538">
        <v>282</v>
      </c>
      <c r="Q538" t="s">
        <v>71</v>
      </c>
      <c r="R538">
        <v>283</v>
      </c>
      <c r="S538">
        <v>2210</v>
      </c>
      <c r="T538">
        <v>336203.40010000003</v>
      </c>
      <c r="U538">
        <v>3063467.5205999999</v>
      </c>
      <c r="V538" t="s">
        <v>264</v>
      </c>
    </row>
    <row r="539" spans="1:22" x14ac:dyDescent="0.25">
      <c r="A539">
        <v>2211</v>
      </c>
      <c r="B539">
        <v>336202.79560000001</v>
      </c>
      <c r="C539">
        <v>3063468.4046</v>
      </c>
      <c r="D539" t="s">
        <v>264</v>
      </c>
      <c r="P539">
        <v>287</v>
      </c>
      <c r="Q539" t="s">
        <v>71</v>
      </c>
      <c r="R539">
        <v>288</v>
      </c>
      <c r="S539">
        <v>2211</v>
      </c>
      <c r="T539">
        <v>336202.79560000001</v>
      </c>
      <c r="U539">
        <v>3063468.4046</v>
      </c>
      <c r="V539" t="s">
        <v>264</v>
      </c>
    </row>
    <row r="540" spans="1:22" x14ac:dyDescent="0.25">
      <c r="A540">
        <v>2212</v>
      </c>
      <c r="B540">
        <v>336197.62939999998</v>
      </c>
      <c r="C540">
        <v>3063470.1874000002</v>
      </c>
      <c r="D540" t="s">
        <v>264</v>
      </c>
      <c r="P540">
        <v>297</v>
      </c>
      <c r="Q540" t="s">
        <v>71</v>
      </c>
      <c r="R540">
        <v>298</v>
      </c>
      <c r="S540">
        <v>2212</v>
      </c>
      <c r="T540">
        <v>336197.62939999998</v>
      </c>
      <c r="U540">
        <v>3063470.1874000002</v>
      </c>
      <c r="V540" t="s">
        <v>264</v>
      </c>
    </row>
    <row r="541" spans="1:22" x14ac:dyDescent="0.25">
      <c r="A541">
        <v>2213</v>
      </c>
      <c r="B541">
        <v>336197.48359999998</v>
      </c>
      <c r="C541">
        <v>3063470.2316000001</v>
      </c>
      <c r="D541" t="s">
        <v>264</v>
      </c>
      <c r="P541">
        <v>298</v>
      </c>
      <c r="Q541" t="s">
        <v>71</v>
      </c>
      <c r="R541">
        <v>299</v>
      </c>
      <c r="S541">
        <v>2213</v>
      </c>
      <c r="T541">
        <v>336197.48359999998</v>
      </c>
      <c r="U541">
        <v>3063470.2316000001</v>
      </c>
      <c r="V541" t="s">
        <v>264</v>
      </c>
    </row>
    <row r="542" spans="1:22" x14ac:dyDescent="0.25">
      <c r="A542">
        <v>2214</v>
      </c>
      <c r="B542">
        <v>336197.11560000002</v>
      </c>
      <c r="C542">
        <v>3063470.3429</v>
      </c>
      <c r="D542" t="s">
        <v>264</v>
      </c>
      <c r="P542">
        <v>299</v>
      </c>
      <c r="Q542" t="s">
        <v>71</v>
      </c>
      <c r="R542">
        <v>300</v>
      </c>
      <c r="S542">
        <v>2214</v>
      </c>
      <c r="T542">
        <v>336197.11560000002</v>
      </c>
      <c r="U542">
        <v>3063470.3429</v>
      </c>
      <c r="V542" t="s">
        <v>264</v>
      </c>
    </row>
    <row r="543" spans="1:22" x14ac:dyDescent="0.25">
      <c r="A543">
        <v>2215</v>
      </c>
      <c r="B543">
        <v>336190.85769999999</v>
      </c>
      <c r="C543">
        <v>3063472.2365999999</v>
      </c>
      <c r="D543" t="s">
        <v>264</v>
      </c>
      <c r="P543">
        <v>303</v>
      </c>
      <c r="Q543" t="s">
        <v>71</v>
      </c>
      <c r="R543">
        <v>304</v>
      </c>
      <c r="S543">
        <v>2215</v>
      </c>
      <c r="T543">
        <v>336190.85769999999</v>
      </c>
      <c r="U543">
        <v>3063472.2365999999</v>
      </c>
      <c r="V543" t="s">
        <v>264</v>
      </c>
    </row>
    <row r="544" spans="1:22" x14ac:dyDescent="0.25">
      <c r="A544">
        <v>2216</v>
      </c>
      <c r="B544">
        <v>336173.8873</v>
      </c>
      <c r="C544">
        <v>3063476.3295999998</v>
      </c>
      <c r="D544" t="s">
        <v>264</v>
      </c>
      <c r="P544">
        <v>310</v>
      </c>
      <c r="Q544" t="s">
        <v>71</v>
      </c>
      <c r="R544">
        <v>311</v>
      </c>
      <c r="S544">
        <v>2216</v>
      </c>
      <c r="T544">
        <v>336173.8873</v>
      </c>
      <c r="U544">
        <v>3063476.3295999998</v>
      </c>
      <c r="V544" t="s">
        <v>264</v>
      </c>
    </row>
    <row r="545" spans="1:22" x14ac:dyDescent="0.25">
      <c r="A545">
        <v>2217</v>
      </c>
      <c r="B545">
        <v>336168.18579999998</v>
      </c>
      <c r="C545">
        <v>3063476.9890000001</v>
      </c>
      <c r="D545" t="s">
        <v>264</v>
      </c>
      <c r="P545">
        <v>312</v>
      </c>
      <c r="Q545" t="s">
        <v>71</v>
      </c>
      <c r="R545">
        <v>313</v>
      </c>
      <c r="S545">
        <v>2217</v>
      </c>
      <c r="T545">
        <v>336168.18579999998</v>
      </c>
      <c r="U545">
        <v>3063476.9890000001</v>
      </c>
      <c r="V545" t="s">
        <v>264</v>
      </c>
    </row>
    <row r="546" spans="1:22" x14ac:dyDescent="0.25">
      <c r="A546">
        <v>2218</v>
      </c>
      <c r="B546">
        <v>336152.52240000002</v>
      </c>
      <c r="C546">
        <v>3063478.9734</v>
      </c>
      <c r="D546" t="s">
        <v>264</v>
      </c>
      <c r="P546">
        <v>314</v>
      </c>
      <c r="Q546" t="s">
        <v>71</v>
      </c>
      <c r="R546">
        <v>315</v>
      </c>
      <c r="S546">
        <v>2218</v>
      </c>
      <c r="T546">
        <v>336152.52240000002</v>
      </c>
      <c r="U546">
        <v>3063478.9734</v>
      </c>
      <c r="V546" t="s">
        <v>264</v>
      </c>
    </row>
    <row r="547" spans="1:22" x14ac:dyDescent="0.25">
      <c r="A547">
        <v>2219</v>
      </c>
      <c r="B547">
        <v>336133.603</v>
      </c>
      <c r="C547">
        <v>3063482.2067999998</v>
      </c>
      <c r="D547" t="s">
        <v>264</v>
      </c>
      <c r="P547">
        <v>319</v>
      </c>
      <c r="Q547" t="s">
        <v>71</v>
      </c>
      <c r="R547">
        <v>320</v>
      </c>
      <c r="S547">
        <v>2219</v>
      </c>
      <c r="T547">
        <v>336133.603</v>
      </c>
      <c r="U547">
        <v>3063482.2067999998</v>
      </c>
      <c r="V547" t="s">
        <v>264</v>
      </c>
    </row>
    <row r="548" spans="1:22" x14ac:dyDescent="0.25">
      <c r="A548">
        <v>2220</v>
      </c>
      <c r="B548">
        <v>336128.91220000002</v>
      </c>
      <c r="C548">
        <v>3063483.1242</v>
      </c>
      <c r="D548" t="s">
        <v>264</v>
      </c>
      <c r="P548">
        <v>323</v>
      </c>
      <c r="Q548" t="s">
        <v>71</v>
      </c>
      <c r="R548">
        <v>324</v>
      </c>
      <c r="S548">
        <v>2220</v>
      </c>
      <c r="T548">
        <v>336128.91220000002</v>
      </c>
      <c r="U548">
        <v>3063483.1242</v>
      </c>
      <c r="V548" t="s">
        <v>264</v>
      </c>
    </row>
    <row r="549" spans="1:22" x14ac:dyDescent="0.25">
      <c r="A549">
        <v>2221</v>
      </c>
      <c r="B549">
        <v>336125.30239999999</v>
      </c>
      <c r="C549">
        <v>3063483.8587000002</v>
      </c>
      <c r="D549" t="s">
        <v>264</v>
      </c>
      <c r="P549">
        <v>325</v>
      </c>
      <c r="Q549" t="s">
        <v>71</v>
      </c>
      <c r="R549">
        <v>326</v>
      </c>
      <c r="S549">
        <v>2221</v>
      </c>
      <c r="T549">
        <v>336125.30239999999</v>
      </c>
      <c r="U549">
        <v>3063483.8587000002</v>
      </c>
      <c r="V549" t="s">
        <v>264</v>
      </c>
    </row>
    <row r="550" spans="1:22" x14ac:dyDescent="0.25">
      <c r="A550">
        <v>2222</v>
      </c>
      <c r="B550">
        <v>336121.11719999998</v>
      </c>
      <c r="C550">
        <v>3063484.7102999999</v>
      </c>
      <c r="D550" t="s">
        <v>264</v>
      </c>
      <c r="P550">
        <v>326</v>
      </c>
      <c r="Q550" t="s">
        <v>71</v>
      </c>
      <c r="R550">
        <v>327</v>
      </c>
      <c r="S550">
        <v>2222</v>
      </c>
      <c r="T550">
        <v>336121.11719999998</v>
      </c>
      <c r="U550">
        <v>3063484.7102999999</v>
      </c>
      <c r="V550" t="s">
        <v>264</v>
      </c>
    </row>
    <row r="551" spans="1:22" x14ac:dyDescent="0.25">
      <c r="A551">
        <v>2223</v>
      </c>
      <c r="B551">
        <v>336119.76199999999</v>
      </c>
      <c r="C551">
        <v>3063484.9860999999</v>
      </c>
      <c r="D551" t="s">
        <v>264</v>
      </c>
      <c r="P551">
        <v>327</v>
      </c>
      <c r="Q551" t="s">
        <v>71</v>
      </c>
      <c r="R551">
        <v>328</v>
      </c>
      <c r="S551">
        <v>2223</v>
      </c>
      <c r="T551">
        <v>336119.76199999999</v>
      </c>
      <c r="U551">
        <v>3063484.9860999999</v>
      </c>
      <c r="V551" t="s">
        <v>264</v>
      </c>
    </row>
    <row r="552" spans="1:22" x14ac:dyDescent="0.25">
      <c r="A552">
        <v>2224</v>
      </c>
      <c r="B552">
        <v>336119.39370000002</v>
      </c>
      <c r="C552">
        <v>3063507.6578000002</v>
      </c>
      <c r="D552" t="s">
        <v>264</v>
      </c>
      <c r="P552">
        <v>351</v>
      </c>
      <c r="Q552" t="s">
        <v>71</v>
      </c>
      <c r="R552">
        <v>352</v>
      </c>
      <c r="S552">
        <v>2224</v>
      </c>
      <c r="T552">
        <v>336119.39370000002</v>
      </c>
      <c r="U552">
        <v>3063507.6578000002</v>
      </c>
      <c r="V552" t="s">
        <v>264</v>
      </c>
    </row>
    <row r="553" spans="1:22" x14ac:dyDescent="0.25">
      <c r="A553">
        <v>2225</v>
      </c>
      <c r="B553">
        <v>336119.37939999998</v>
      </c>
      <c r="C553">
        <v>3063508.8922999999</v>
      </c>
      <c r="D553" t="s">
        <v>264</v>
      </c>
      <c r="P553">
        <v>357</v>
      </c>
      <c r="Q553" t="s">
        <v>71</v>
      </c>
      <c r="R553">
        <v>358</v>
      </c>
      <c r="S553">
        <v>2225</v>
      </c>
      <c r="T553">
        <v>336119.37939999998</v>
      </c>
      <c r="U553">
        <v>3063508.8922999999</v>
      </c>
      <c r="V553" t="s">
        <v>264</v>
      </c>
    </row>
    <row r="554" spans="1:22" x14ac:dyDescent="0.25">
      <c r="A554">
        <v>2226</v>
      </c>
      <c r="B554">
        <v>336121.36119999998</v>
      </c>
      <c r="C554">
        <v>3063541.2322</v>
      </c>
      <c r="D554" t="s">
        <v>264</v>
      </c>
      <c r="P554">
        <v>379</v>
      </c>
      <c r="Q554" t="s">
        <v>71</v>
      </c>
      <c r="R554">
        <v>380</v>
      </c>
      <c r="S554">
        <v>2226</v>
      </c>
      <c r="T554">
        <v>336121.36119999998</v>
      </c>
      <c r="U554">
        <v>3063541.2322</v>
      </c>
      <c r="V554" t="s">
        <v>264</v>
      </c>
    </row>
    <row r="555" spans="1:22" x14ac:dyDescent="0.25">
      <c r="A555">
        <v>2227</v>
      </c>
      <c r="B555">
        <v>336123.84399999998</v>
      </c>
      <c r="C555">
        <v>3063566.6286999998</v>
      </c>
      <c r="D555" t="s">
        <v>264</v>
      </c>
      <c r="P555">
        <v>397</v>
      </c>
      <c r="Q555" t="s">
        <v>71</v>
      </c>
      <c r="R555">
        <v>398</v>
      </c>
      <c r="S555">
        <v>2227</v>
      </c>
      <c r="T555">
        <v>336123.84399999998</v>
      </c>
      <c r="U555">
        <v>3063566.6286999998</v>
      </c>
      <c r="V555" t="s">
        <v>264</v>
      </c>
    </row>
    <row r="556" spans="1:22" x14ac:dyDescent="0.25">
      <c r="A556">
        <v>2228</v>
      </c>
      <c r="B556">
        <v>336124.60700000002</v>
      </c>
      <c r="C556">
        <v>3063576.6242</v>
      </c>
      <c r="D556" t="s">
        <v>264</v>
      </c>
      <c r="P556">
        <v>409</v>
      </c>
      <c r="Q556" t="s">
        <v>71</v>
      </c>
      <c r="R556">
        <v>410</v>
      </c>
      <c r="S556">
        <v>2228</v>
      </c>
      <c r="T556">
        <v>336124.60700000002</v>
      </c>
      <c r="U556">
        <v>3063576.6242</v>
      </c>
      <c r="V556" t="s">
        <v>264</v>
      </c>
    </row>
    <row r="557" spans="1:22" x14ac:dyDescent="0.25">
      <c r="A557">
        <v>2229</v>
      </c>
      <c r="B557">
        <v>336127.46019999997</v>
      </c>
      <c r="C557">
        <v>3063602.929</v>
      </c>
      <c r="D557" t="s">
        <v>264</v>
      </c>
      <c r="P557">
        <v>431</v>
      </c>
      <c r="Q557" t="s">
        <v>71</v>
      </c>
      <c r="R557">
        <v>432</v>
      </c>
      <c r="S557">
        <v>2229</v>
      </c>
      <c r="T557">
        <v>336127.46019999997</v>
      </c>
      <c r="U557">
        <v>3063602.929</v>
      </c>
      <c r="V557" t="s">
        <v>264</v>
      </c>
    </row>
    <row r="558" spans="1:22" x14ac:dyDescent="0.25">
      <c r="A558">
        <v>2230</v>
      </c>
      <c r="B558">
        <v>336128.01089999999</v>
      </c>
      <c r="C558">
        <v>3063615.4563000002</v>
      </c>
      <c r="D558" t="s">
        <v>264</v>
      </c>
      <c r="P558">
        <v>441</v>
      </c>
      <c r="Q558" t="s">
        <v>71</v>
      </c>
      <c r="R558">
        <v>442</v>
      </c>
      <c r="S558">
        <v>2230</v>
      </c>
      <c r="T558">
        <v>336128.01089999999</v>
      </c>
      <c r="U558">
        <v>3063615.4563000002</v>
      </c>
      <c r="V558" t="s">
        <v>264</v>
      </c>
    </row>
    <row r="559" spans="1:22" x14ac:dyDescent="0.25">
      <c r="A559">
        <v>2231</v>
      </c>
      <c r="B559">
        <v>336131.3824</v>
      </c>
      <c r="C559">
        <v>3063641.5726000001</v>
      </c>
      <c r="D559" t="s">
        <v>264</v>
      </c>
      <c r="P559">
        <v>459</v>
      </c>
      <c r="Q559" t="s">
        <v>71</v>
      </c>
      <c r="R559">
        <v>460</v>
      </c>
      <c r="S559">
        <v>2231</v>
      </c>
      <c r="T559">
        <v>336131.3824</v>
      </c>
      <c r="U559">
        <v>3063641.5726000001</v>
      </c>
      <c r="V559" t="s">
        <v>264</v>
      </c>
    </row>
    <row r="560" spans="1:22" x14ac:dyDescent="0.25">
      <c r="A560">
        <v>2232</v>
      </c>
      <c r="B560">
        <v>336134.18190000003</v>
      </c>
      <c r="C560">
        <v>3063664.2083999999</v>
      </c>
      <c r="D560" t="s">
        <v>264</v>
      </c>
      <c r="P560">
        <v>465</v>
      </c>
      <c r="Q560" t="s">
        <v>71</v>
      </c>
      <c r="R560">
        <v>466</v>
      </c>
      <c r="S560">
        <v>2232</v>
      </c>
      <c r="T560">
        <v>336134.18190000003</v>
      </c>
      <c r="U560">
        <v>3063664.2083999999</v>
      </c>
      <c r="V560" t="s">
        <v>264</v>
      </c>
    </row>
    <row r="561" spans="1:22" x14ac:dyDescent="0.25">
      <c r="A561">
        <v>2233</v>
      </c>
      <c r="B561">
        <v>336134.26880000002</v>
      </c>
      <c r="C561">
        <v>3063664.9180999999</v>
      </c>
      <c r="D561" t="s">
        <v>264</v>
      </c>
      <c r="P561">
        <v>469</v>
      </c>
      <c r="Q561" t="s">
        <v>71</v>
      </c>
      <c r="R561">
        <v>470</v>
      </c>
      <c r="S561">
        <v>2233</v>
      </c>
      <c r="T561">
        <v>336134.26880000002</v>
      </c>
      <c r="U561">
        <v>3063664.9180999999</v>
      </c>
      <c r="V561" t="s">
        <v>264</v>
      </c>
    </row>
    <row r="562" spans="1:22" x14ac:dyDescent="0.25">
      <c r="A562">
        <v>2234</v>
      </c>
      <c r="B562">
        <v>336134.27519999997</v>
      </c>
      <c r="C562">
        <v>3063664.9704</v>
      </c>
      <c r="D562" t="s">
        <v>264</v>
      </c>
      <c r="P562">
        <v>471</v>
      </c>
      <c r="Q562" t="s">
        <v>71</v>
      </c>
      <c r="R562">
        <v>472</v>
      </c>
      <c r="S562">
        <v>2234</v>
      </c>
      <c r="T562">
        <v>336134.27519999997</v>
      </c>
      <c r="U562">
        <v>3063664.9704</v>
      </c>
      <c r="V562" t="s">
        <v>264</v>
      </c>
    </row>
    <row r="563" spans="1:22" x14ac:dyDescent="0.25">
      <c r="A563">
        <v>2235</v>
      </c>
      <c r="B563">
        <v>336134.3064</v>
      </c>
      <c r="C563">
        <v>3063665.2255000002</v>
      </c>
      <c r="D563" t="s">
        <v>264</v>
      </c>
      <c r="P563">
        <v>475</v>
      </c>
      <c r="Q563" t="s">
        <v>71</v>
      </c>
      <c r="R563">
        <v>476</v>
      </c>
      <c r="S563">
        <v>2235</v>
      </c>
      <c r="T563">
        <v>336134.3064</v>
      </c>
      <c r="U563">
        <v>3063665.2255000002</v>
      </c>
      <c r="V563" t="s">
        <v>264</v>
      </c>
    </row>
    <row r="564" spans="1:22" x14ac:dyDescent="0.25">
      <c r="A564">
        <v>2236</v>
      </c>
      <c r="B564">
        <v>336134.33029999997</v>
      </c>
      <c r="C564">
        <v>3063665.4057999998</v>
      </c>
      <c r="D564" t="s">
        <v>264</v>
      </c>
      <c r="P564">
        <v>479</v>
      </c>
      <c r="Q564" t="s">
        <v>71</v>
      </c>
      <c r="R564">
        <v>480</v>
      </c>
      <c r="S564">
        <v>2236</v>
      </c>
      <c r="T564">
        <v>336134.33029999997</v>
      </c>
      <c r="U564">
        <v>3063665.4057999998</v>
      </c>
      <c r="V564" t="s">
        <v>264</v>
      </c>
    </row>
    <row r="565" spans="1:22" x14ac:dyDescent="0.25">
      <c r="A565">
        <v>2237</v>
      </c>
      <c r="B565">
        <v>336135.38439999998</v>
      </c>
      <c r="C565">
        <v>3063672.6828999999</v>
      </c>
      <c r="D565" t="s">
        <v>264</v>
      </c>
      <c r="P565">
        <v>484</v>
      </c>
      <c r="Q565" t="s">
        <v>71</v>
      </c>
      <c r="R565">
        <v>485</v>
      </c>
      <c r="S565">
        <v>2237</v>
      </c>
      <c r="T565">
        <v>336135.38439999998</v>
      </c>
      <c r="U565">
        <v>3063672.6828999999</v>
      </c>
      <c r="V565" t="s">
        <v>264</v>
      </c>
    </row>
    <row r="566" spans="1:22" x14ac:dyDescent="0.25">
      <c r="A566">
        <v>2238</v>
      </c>
      <c r="B566">
        <v>336136.90159999998</v>
      </c>
      <c r="C566">
        <v>3063680.4476999999</v>
      </c>
      <c r="D566" t="s">
        <v>264</v>
      </c>
      <c r="P566">
        <v>489</v>
      </c>
      <c r="Q566" t="s">
        <v>71</v>
      </c>
      <c r="R566">
        <v>490</v>
      </c>
      <c r="S566">
        <v>2238</v>
      </c>
      <c r="T566">
        <v>336136.90159999998</v>
      </c>
      <c r="U566">
        <v>3063680.4476999999</v>
      </c>
      <c r="V566" t="s">
        <v>264</v>
      </c>
    </row>
    <row r="567" spans="1:22" x14ac:dyDescent="0.25">
      <c r="A567">
        <v>2239</v>
      </c>
      <c r="B567">
        <v>336137.61499999999</v>
      </c>
      <c r="C567">
        <v>3063681.9215000002</v>
      </c>
      <c r="D567" t="s">
        <v>264</v>
      </c>
      <c r="P567">
        <v>493</v>
      </c>
      <c r="Q567" t="s">
        <v>71</v>
      </c>
      <c r="R567">
        <v>494</v>
      </c>
      <c r="S567">
        <v>2239</v>
      </c>
      <c r="T567">
        <v>336137.61499999999</v>
      </c>
      <c r="U567">
        <v>3063681.9215000002</v>
      </c>
      <c r="V567" t="s">
        <v>264</v>
      </c>
    </row>
    <row r="568" spans="1:22" x14ac:dyDescent="0.25">
      <c r="A568">
        <v>2240</v>
      </c>
      <c r="B568">
        <v>336138.87300000002</v>
      </c>
      <c r="C568">
        <v>3063684.5202000001</v>
      </c>
      <c r="D568" t="s">
        <v>264</v>
      </c>
      <c r="P568">
        <v>495</v>
      </c>
      <c r="Q568" t="s">
        <v>71</v>
      </c>
      <c r="R568">
        <v>496</v>
      </c>
      <c r="S568">
        <v>2240</v>
      </c>
      <c r="T568">
        <v>336138.87300000002</v>
      </c>
      <c r="U568">
        <v>3063684.5202000001</v>
      </c>
      <c r="V568" t="s">
        <v>264</v>
      </c>
    </row>
    <row r="569" spans="1:22" x14ac:dyDescent="0.25">
      <c r="A569">
        <v>2241</v>
      </c>
      <c r="B569">
        <v>336141.53690000001</v>
      </c>
      <c r="C569">
        <v>3063690.023</v>
      </c>
      <c r="D569" t="s">
        <v>264</v>
      </c>
      <c r="P569">
        <v>497</v>
      </c>
      <c r="Q569" t="s">
        <v>71</v>
      </c>
      <c r="R569">
        <v>498</v>
      </c>
      <c r="S569">
        <v>2241</v>
      </c>
      <c r="T569">
        <v>336141.53690000001</v>
      </c>
      <c r="U569">
        <v>3063690.023</v>
      </c>
      <c r="V569" t="s">
        <v>264</v>
      </c>
    </row>
    <row r="570" spans="1:22" x14ac:dyDescent="0.25">
      <c r="A570">
        <v>2242</v>
      </c>
      <c r="B570">
        <v>336382.22389999998</v>
      </c>
      <c r="C570">
        <v>3064531.2969</v>
      </c>
      <c r="D570" t="s">
        <v>264</v>
      </c>
      <c r="P570">
        <v>548</v>
      </c>
      <c r="Q570" t="s">
        <v>71</v>
      </c>
      <c r="R570">
        <v>549</v>
      </c>
      <c r="S570">
        <v>2242</v>
      </c>
      <c r="T570">
        <v>336382.22389999998</v>
      </c>
      <c r="U570">
        <v>3064531.2969</v>
      </c>
      <c r="V570" t="s">
        <v>264</v>
      </c>
    </row>
    <row r="571" spans="1:22" x14ac:dyDescent="0.25">
      <c r="A571">
        <v>2243</v>
      </c>
      <c r="B571">
        <v>336756.0295</v>
      </c>
      <c r="C571">
        <v>3064546.5890000002</v>
      </c>
      <c r="D571" t="s">
        <v>264</v>
      </c>
      <c r="P571">
        <v>549</v>
      </c>
      <c r="Q571" t="s">
        <v>71</v>
      </c>
      <c r="R571">
        <v>550</v>
      </c>
      <c r="S571">
        <v>2243</v>
      </c>
      <c r="T571">
        <v>336756.0295</v>
      </c>
      <c r="U571">
        <v>3064546.5890000002</v>
      </c>
      <c r="V571" t="s">
        <v>264</v>
      </c>
    </row>
    <row r="572" spans="1:22" x14ac:dyDescent="0.25">
      <c r="A572">
        <v>3001</v>
      </c>
      <c r="B572">
        <v>335697.90990000003</v>
      </c>
      <c r="C572">
        <v>3064405.3616999998</v>
      </c>
      <c r="D572" t="s">
        <v>265</v>
      </c>
      <c r="P572">
        <v>1118</v>
      </c>
      <c r="Q572" t="s">
        <v>71</v>
      </c>
      <c r="R572">
        <v>1119</v>
      </c>
      <c r="S572">
        <v>3001</v>
      </c>
      <c r="T572">
        <v>335697.90990000003</v>
      </c>
      <c r="U572">
        <v>3064405.3616999998</v>
      </c>
      <c r="V572" t="s">
        <v>265</v>
      </c>
    </row>
    <row r="573" spans="1:22" x14ac:dyDescent="0.25">
      <c r="A573">
        <v>3002</v>
      </c>
      <c r="B573">
        <v>336207.66200000001</v>
      </c>
      <c r="C573">
        <v>3063424.5784999998</v>
      </c>
      <c r="D573" t="s">
        <v>265</v>
      </c>
      <c r="P573">
        <v>1119</v>
      </c>
      <c r="Q573" t="s">
        <v>71</v>
      </c>
      <c r="R573">
        <v>1120</v>
      </c>
      <c r="S573">
        <v>3002</v>
      </c>
      <c r="T573">
        <v>336207.66200000001</v>
      </c>
      <c r="U573">
        <v>3063424.5784999998</v>
      </c>
      <c r="V573" t="s">
        <v>265</v>
      </c>
    </row>
    <row r="574" spans="1:22" x14ac:dyDescent="0.25">
      <c r="A574">
        <v>3003</v>
      </c>
      <c r="B574">
        <v>336189.29869999998</v>
      </c>
      <c r="C574">
        <v>3063430.7796999998</v>
      </c>
      <c r="D574" t="s">
        <v>265</v>
      </c>
      <c r="P574">
        <v>1120</v>
      </c>
      <c r="Q574" t="s">
        <v>71</v>
      </c>
      <c r="R574">
        <v>1121</v>
      </c>
      <c r="S574">
        <v>3003</v>
      </c>
      <c r="T574">
        <v>336189.29869999998</v>
      </c>
      <c r="U574">
        <v>3063430.7796999998</v>
      </c>
      <c r="V574" t="s">
        <v>265</v>
      </c>
    </row>
    <row r="575" spans="1:22" x14ac:dyDescent="0.25">
      <c r="A575">
        <v>3004</v>
      </c>
      <c r="B575">
        <v>336188.6923</v>
      </c>
      <c r="C575">
        <v>3063430.6420999998</v>
      </c>
      <c r="D575" t="s">
        <v>265</v>
      </c>
      <c r="P575">
        <v>1121</v>
      </c>
      <c r="Q575" t="s">
        <v>71</v>
      </c>
      <c r="R575">
        <v>1122</v>
      </c>
      <c r="S575">
        <v>3004</v>
      </c>
      <c r="T575">
        <v>336188.6923</v>
      </c>
      <c r="U575">
        <v>3063430.6420999998</v>
      </c>
      <c r="V575" t="s">
        <v>265</v>
      </c>
    </row>
    <row r="576" spans="1:22" x14ac:dyDescent="0.25">
      <c r="A576">
        <v>3005</v>
      </c>
      <c r="B576">
        <v>336174.2598</v>
      </c>
      <c r="C576">
        <v>3063427.3668</v>
      </c>
      <c r="D576" t="s">
        <v>265</v>
      </c>
      <c r="P576">
        <v>1122</v>
      </c>
      <c r="Q576" t="s">
        <v>71</v>
      </c>
      <c r="R576">
        <v>1123</v>
      </c>
      <c r="S576">
        <v>3005</v>
      </c>
      <c r="T576">
        <v>336174.2598</v>
      </c>
      <c r="U576">
        <v>3063427.3668</v>
      </c>
      <c r="V576" t="s">
        <v>265</v>
      </c>
    </row>
    <row r="577" spans="1:22" x14ac:dyDescent="0.25">
      <c r="A577">
        <v>3006</v>
      </c>
      <c r="B577">
        <v>336162.46759999997</v>
      </c>
      <c r="C577">
        <v>3063428.8816</v>
      </c>
      <c r="D577" t="s">
        <v>265</v>
      </c>
      <c r="P577">
        <v>1123</v>
      </c>
      <c r="Q577" t="s">
        <v>71</v>
      </c>
      <c r="R577">
        <v>1124</v>
      </c>
      <c r="S577">
        <v>3006</v>
      </c>
      <c r="T577">
        <v>336162.46759999997</v>
      </c>
      <c r="U577">
        <v>3063428.8816</v>
      </c>
      <c r="V577" t="s">
        <v>265</v>
      </c>
    </row>
    <row r="578" spans="1:22" x14ac:dyDescent="0.25">
      <c r="A578">
        <v>3007</v>
      </c>
      <c r="B578">
        <v>336144.37070000003</v>
      </c>
      <c r="C578">
        <v>3063434.5488</v>
      </c>
      <c r="D578" t="s">
        <v>265</v>
      </c>
      <c r="P578">
        <v>1124</v>
      </c>
      <c r="Q578" t="s">
        <v>71</v>
      </c>
      <c r="R578">
        <v>1125</v>
      </c>
      <c r="S578">
        <v>3007</v>
      </c>
      <c r="T578">
        <v>336144.37070000003</v>
      </c>
      <c r="U578">
        <v>3063434.5488</v>
      </c>
      <c r="V578" t="s">
        <v>265</v>
      </c>
    </row>
    <row r="579" spans="1:22" x14ac:dyDescent="0.25">
      <c r="A579">
        <v>3008</v>
      </c>
      <c r="B579">
        <v>336137.12709999998</v>
      </c>
      <c r="C579">
        <v>3063436.4542</v>
      </c>
      <c r="D579" t="s">
        <v>265</v>
      </c>
      <c r="P579">
        <v>1125</v>
      </c>
      <c r="Q579" t="s">
        <v>71</v>
      </c>
      <c r="R579">
        <v>1126</v>
      </c>
      <c r="S579">
        <v>3008</v>
      </c>
      <c r="T579">
        <v>336137.12709999998</v>
      </c>
      <c r="U579">
        <v>3063436.4542</v>
      </c>
      <c r="V579" t="s">
        <v>265</v>
      </c>
    </row>
    <row r="580" spans="1:22" x14ac:dyDescent="0.25">
      <c r="A580">
        <v>3009</v>
      </c>
      <c r="B580">
        <v>336117.27419999999</v>
      </c>
      <c r="C580">
        <v>3063446.6645</v>
      </c>
      <c r="D580" t="s">
        <v>265</v>
      </c>
      <c r="P580">
        <v>1126</v>
      </c>
      <c r="Q580" t="s">
        <v>71</v>
      </c>
      <c r="R580">
        <v>1127</v>
      </c>
      <c r="S580">
        <v>3009</v>
      </c>
      <c r="T580">
        <v>336117.27419999999</v>
      </c>
      <c r="U580">
        <v>3063446.6645</v>
      </c>
      <c r="V580" t="s">
        <v>265</v>
      </c>
    </row>
    <row r="581" spans="1:22" x14ac:dyDescent="0.25">
      <c r="A581">
        <v>3010</v>
      </c>
      <c r="B581">
        <v>336119.0049</v>
      </c>
      <c r="C581">
        <v>3063507.6532999999</v>
      </c>
      <c r="D581" t="s">
        <v>265</v>
      </c>
      <c r="P581">
        <v>1127</v>
      </c>
      <c r="Q581" t="s">
        <v>71</v>
      </c>
      <c r="R581">
        <v>1128</v>
      </c>
      <c r="S581">
        <v>3010</v>
      </c>
      <c r="T581">
        <v>336119.0049</v>
      </c>
      <c r="U581">
        <v>3063507.6532999999</v>
      </c>
      <c r="V581" t="s">
        <v>265</v>
      </c>
    </row>
    <row r="582" spans="1:22" x14ac:dyDescent="0.25">
      <c r="A582">
        <v>3011</v>
      </c>
      <c r="B582">
        <v>336121.16560000001</v>
      </c>
      <c r="C582">
        <v>3063566.8281999999</v>
      </c>
      <c r="D582" t="s">
        <v>265</v>
      </c>
      <c r="P582">
        <v>1128</v>
      </c>
      <c r="Q582" t="s">
        <v>71</v>
      </c>
      <c r="R582">
        <v>1129</v>
      </c>
      <c r="S582">
        <v>3011</v>
      </c>
      <c r="T582">
        <v>336121.16560000001</v>
      </c>
      <c r="U582">
        <v>3063566.8281999999</v>
      </c>
      <c r="V582" t="s">
        <v>265</v>
      </c>
    </row>
    <row r="583" spans="1:22" x14ac:dyDescent="0.25">
      <c r="A583">
        <v>3012</v>
      </c>
      <c r="B583">
        <v>336128.46649999998</v>
      </c>
      <c r="C583">
        <v>3063602.8848000001</v>
      </c>
      <c r="D583" t="s">
        <v>265</v>
      </c>
      <c r="P583">
        <v>1129</v>
      </c>
      <c r="Q583" t="s">
        <v>71</v>
      </c>
      <c r="R583">
        <v>1130</v>
      </c>
      <c r="S583">
        <v>3012</v>
      </c>
      <c r="T583">
        <v>336128.46649999998</v>
      </c>
      <c r="U583">
        <v>3063602.8848000001</v>
      </c>
      <c r="V583" t="s">
        <v>265</v>
      </c>
    </row>
    <row r="584" spans="1:22" x14ac:dyDescent="0.25">
      <c r="A584">
        <v>3013</v>
      </c>
      <c r="B584">
        <v>336135.02510000003</v>
      </c>
      <c r="C584">
        <v>3063664.1052999999</v>
      </c>
      <c r="D584" t="s">
        <v>265</v>
      </c>
      <c r="P584">
        <v>1130</v>
      </c>
      <c r="Q584" t="s">
        <v>71</v>
      </c>
      <c r="R584">
        <v>1131</v>
      </c>
      <c r="S584">
        <v>3013</v>
      </c>
      <c r="T584">
        <v>336135.02510000003</v>
      </c>
      <c r="U584">
        <v>3063664.1052999999</v>
      </c>
      <c r="V584" t="s">
        <v>265</v>
      </c>
    </row>
    <row r="585" spans="1:22" x14ac:dyDescent="0.25">
      <c r="A585">
        <v>3014</v>
      </c>
      <c r="B585">
        <v>336136.78200000001</v>
      </c>
      <c r="C585">
        <v>3063680.5055999998</v>
      </c>
      <c r="D585" t="s">
        <v>265</v>
      </c>
      <c r="P585">
        <v>1131</v>
      </c>
      <c r="Q585" t="s">
        <v>71</v>
      </c>
      <c r="R585">
        <v>1132</v>
      </c>
      <c r="S585">
        <v>3014</v>
      </c>
      <c r="T585">
        <v>336136.78200000001</v>
      </c>
      <c r="U585">
        <v>3063680.5055999998</v>
      </c>
      <c r="V585" t="s">
        <v>265</v>
      </c>
    </row>
    <row r="586" spans="1:22" x14ac:dyDescent="0.25">
      <c r="A586">
        <v>3015</v>
      </c>
      <c r="B586">
        <v>336136.8064</v>
      </c>
      <c r="C586">
        <v>3063682.3130000001</v>
      </c>
      <c r="D586" t="s">
        <v>265</v>
      </c>
      <c r="P586">
        <v>1132</v>
      </c>
      <c r="Q586" t="s">
        <v>71</v>
      </c>
      <c r="R586">
        <v>1133</v>
      </c>
      <c r="S586">
        <v>3015</v>
      </c>
      <c r="T586">
        <v>336136.8064</v>
      </c>
      <c r="U586">
        <v>3063682.3130000001</v>
      </c>
      <c r="V586" t="s">
        <v>265</v>
      </c>
    </row>
    <row r="587" spans="1:22" x14ac:dyDescent="0.25">
      <c r="A587">
        <v>3016</v>
      </c>
      <c r="B587">
        <v>336144.65889999998</v>
      </c>
      <c r="C587">
        <v>3063725.5928000002</v>
      </c>
      <c r="D587" t="s">
        <v>265</v>
      </c>
      <c r="P587">
        <v>1133</v>
      </c>
      <c r="Q587" t="s">
        <v>71</v>
      </c>
      <c r="R587">
        <v>1134</v>
      </c>
      <c r="S587">
        <v>3016</v>
      </c>
      <c r="T587">
        <v>336144.65889999998</v>
      </c>
      <c r="U587">
        <v>3063725.5928000002</v>
      </c>
      <c r="V587" t="s">
        <v>265</v>
      </c>
    </row>
    <row r="588" spans="1:22" x14ac:dyDescent="0.25">
      <c r="A588">
        <v>3017</v>
      </c>
      <c r="B588">
        <v>336035.6263</v>
      </c>
      <c r="C588">
        <v>3063759.602</v>
      </c>
      <c r="D588" t="s">
        <v>265</v>
      </c>
      <c r="P588">
        <v>1134</v>
      </c>
      <c r="Q588" t="s">
        <v>71</v>
      </c>
      <c r="R588">
        <v>1135</v>
      </c>
      <c r="S588">
        <v>3017</v>
      </c>
      <c r="T588">
        <v>336035.6263</v>
      </c>
      <c r="U588">
        <v>3063759.602</v>
      </c>
      <c r="V588" t="s">
        <v>265</v>
      </c>
    </row>
    <row r="589" spans="1:22" x14ac:dyDescent="0.25">
      <c r="A589">
        <v>3018</v>
      </c>
      <c r="B589">
        <v>336032.25630000001</v>
      </c>
      <c r="C589">
        <v>3063760.7168000001</v>
      </c>
      <c r="D589" t="s">
        <v>265</v>
      </c>
      <c r="P589">
        <v>1135</v>
      </c>
      <c r="Q589" t="s">
        <v>71</v>
      </c>
      <c r="R589">
        <v>1136</v>
      </c>
      <c r="S589">
        <v>3018</v>
      </c>
      <c r="T589">
        <v>336032.25630000001</v>
      </c>
      <c r="U589">
        <v>3063760.7168000001</v>
      </c>
      <c r="V589" t="s">
        <v>265</v>
      </c>
    </row>
    <row r="590" spans="1:22" x14ac:dyDescent="0.25">
      <c r="A590">
        <v>3019</v>
      </c>
      <c r="B590">
        <v>335968.68579999998</v>
      </c>
      <c r="C590">
        <v>3063781.7459</v>
      </c>
      <c r="D590" t="s">
        <v>265</v>
      </c>
      <c r="P590">
        <v>1136</v>
      </c>
      <c r="Q590" t="s">
        <v>71</v>
      </c>
      <c r="R590">
        <v>1137</v>
      </c>
      <c r="S590">
        <v>3019</v>
      </c>
      <c r="T590">
        <v>335968.68579999998</v>
      </c>
      <c r="U590">
        <v>3063781.7459</v>
      </c>
      <c r="V590" t="s">
        <v>265</v>
      </c>
    </row>
    <row r="591" spans="1:22" x14ac:dyDescent="0.25">
      <c r="A591">
        <v>3020</v>
      </c>
      <c r="B591">
        <v>335873.98839999997</v>
      </c>
      <c r="C591">
        <v>3063800.6493000002</v>
      </c>
      <c r="D591" t="s">
        <v>265</v>
      </c>
      <c r="P591">
        <v>1137</v>
      </c>
      <c r="Q591" t="s">
        <v>71</v>
      </c>
      <c r="R591">
        <v>1138</v>
      </c>
      <c r="S591">
        <v>3020</v>
      </c>
      <c r="T591">
        <v>335873.98839999997</v>
      </c>
      <c r="U591">
        <v>3063800.6493000002</v>
      </c>
      <c r="V591" t="s">
        <v>265</v>
      </c>
    </row>
    <row r="592" spans="1:22" x14ac:dyDescent="0.25">
      <c r="A592">
        <v>3021</v>
      </c>
      <c r="B592">
        <v>335661.14510000002</v>
      </c>
      <c r="C592">
        <v>3063851.4295999999</v>
      </c>
      <c r="D592" t="s">
        <v>265</v>
      </c>
      <c r="P592">
        <v>1138</v>
      </c>
      <c r="Q592" t="s">
        <v>71</v>
      </c>
      <c r="R592">
        <v>1139</v>
      </c>
      <c r="S592">
        <v>3021</v>
      </c>
      <c r="T592">
        <v>335661.14510000002</v>
      </c>
      <c r="U592">
        <v>3063851.4295999999</v>
      </c>
      <c r="V592" t="s">
        <v>265</v>
      </c>
    </row>
    <row r="593" spans="1:22" x14ac:dyDescent="0.25">
      <c r="A593">
        <v>3022</v>
      </c>
      <c r="B593">
        <v>335566.06150000001</v>
      </c>
      <c r="C593">
        <v>3063875.3117999998</v>
      </c>
      <c r="D593" t="s">
        <v>265</v>
      </c>
      <c r="P593">
        <v>1139</v>
      </c>
      <c r="Q593" t="s">
        <v>71</v>
      </c>
      <c r="R593">
        <v>1140</v>
      </c>
      <c r="S593">
        <v>3022</v>
      </c>
      <c r="T593">
        <v>335566.06150000001</v>
      </c>
      <c r="U593">
        <v>3063875.3117999998</v>
      </c>
      <c r="V593" t="s">
        <v>265</v>
      </c>
    </row>
    <row r="594" spans="1:22" x14ac:dyDescent="0.25">
      <c r="A594">
        <v>3023</v>
      </c>
      <c r="B594">
        <v>335466.54599999997</v>
      </c>
      <c r="C594">
        <v>3063907.3895</v>
      </c>
      <c r="D594" t="s">
        <v>265</v>
      </c>
      <c r="P594">
        <v>1140</v>
      </c>
      <c r="Q594" t="s">
        <v>71</v>
      </c>
      <c r="R594">
        <v>1141</v>
      </c>
      <c r="S594">
        <v>3023</v>
      </c>
      <c r="T594">
        <v>335466.54599999997</v>
      </c>
      <c r="U594">
        <v>3063907.3895</v>
      </c>
      <c r="V594" t="s">
        <v>265</v>
      </c>
    </row>
    <row r="595" spans="1:22" x14ac:dyDescent="0.25">
      <c r="A595">
        <v>3024</v>
      </c>
      <c r="B595">
        <v>335420.82400000002</v>
      </c>
      <c r="C595">
        <v>3063917.9887999999</v>
      </c>
      <c r="D595" t="s">
        <v>265</v>
      </c>
      <c r="P595">
        <v>1141</v>
      </c>
      <c r="Q595" t="s">
        <v>71</v>
      </c>
      <c r="R595">
        <v>1142</v>
      </c>
      <c r="S595">
        <v>3024</v>
      </c>
      <c r="T595">
        <v>335420.82400000002</v>
      </c>
      <c r="U595">
        <v>3063917.9887999999</v>
      </c>
      <c r="V595" t="s">
        <v>265</v>
      </c>
    </row>
    <row r="596" spans="1:22" x14ac:dyDescent="0.25">
      <c r="A596">
        <v>3025</v>
      </c>
      <c r="B596">
        <v>335408.57549999998</v>
      </c>
      <c r="C596">
        <v>3063920.8283000002</v>
      </c>
      <c r="D596" t="s">
        <v>265</v>
      </c>
      <c r="P596">
        <v>1142</v>
      </c>
      <c r="Q596" t="s">
        <v>71</v>
      </c>
      <c r="R596">
        <v>1143</v>
      </c>
      <c r="S596">
        <v>3025</v>
      </c>
      <c r="T596">
        <v>335408.57549999998</v>
      </c>
      <c r="U596">
        <v>3063920.8283000002</v>
      </c>
      <c r="V596" t="s">
        <v>265</v>
      </c>
    </row>
    <row r="597" spans="1:22" x14ac:dyDescent="0.25">
      <c r="A597">
        <v>3026</v>
      </c>
      <c r="B597">
        <v>335305.67670000001</v>
      </c>
      <c r="C597">
        <v>3063964.2226999998</v>
      </c>
      <c r="D597" t="s">
        <v>265</v>
      </c>
      <c r="P597">
        <v>1143</v>
      </c>
      <c r="Q597" t="s">
        <v>71</v>
      </c>
      <c r="R597">
        <v>1144</v>
      </c>
      <c r="S597">
        <v>3026</v>
      </c>
      <c r="T597">
        <v>335305.67670000001</v>
      </c>
      <c r="U597">
        <v>3063964.2226999998</v>
      </c>
      <c r="V597" t="s">
        <v>265</v>
      </c>
    </row>
    <row r="598" spans="1:22" x14ac:dyDescent="0.25">
      <c r="A598">
        <v>3027</v>
      </c>
      <c r="B598">
        <v>335295.64199999999</v>
      </c>
      <c r="C598">
        <v>3063968.4545999998</v>
      </c>
      <c r="D598" t="s">
        <v>265</v>
      </c>
      <c r="P598">
        <v>1144</v>
      </c>
      <c r="Q598" t="s">
        <v>71</v>
      </c>
      <c r="R598">
        <v>1145</v>
      </c>
      <c r="S598">
        <v>3027</v>
      </c>
      <c r="T598">
        <v>335295.64199999999</v>
      </c>
      <c r="U598">
        <v>3063968.4545999998</v>
      </c>
      <c r="V598" t="s">
        <v>265</v>
      </c>
    </row>
    <row r="599" spans="1:22" x14ac:dyDescent="0.25">
      <c r="A599">
        <v>3028</v>
      </c>
      <c r="B599">
        <v>335238.91119999997</v>
      </c>
      <c r="C599">
        <v>3064006.2812999999</v>
      </c>
      <c r="D599" t="s">
        <v>265</v>
      </c>
      <c r="P599">
        <v>1145</v>
      </c>
      <c r="Q599" t="s">
        <v>71</v>
      </c>
      <c r="R599">
        <v>1146</v>
      </c>
      <c r="S599">
        <v>3028</v>
      </c>
      <c r="T599">
        <v>335238.91119999997</v>
      </c>
      <c r="U599">
        <v>3064006.2812999999</v>
      </c>
      <c r="V599" t="s">
        <v>265</v>
      </c>
    </row>
    <row r="600" spans="1:22" x14ac:dyDescent="0.25">
      <c r="A600">
        <v>3029</v>
      </c>
      <c r="B600">
        <v>335178.37530000001</v>
      </c>
      <c r="C600">
        <v>3064031.5059000002</v>
      </c>
      <c r="D600" t="s">
        <v>265</v>
      </c>
      <c r="P600">
        <v>1146</v>
      </c>
      <c r="Q600" t="s">
        <v>71</v>
      </c>
      <c r="R600">
        <v>1147</v>
      </c>
      <c r="S600">
        <v>3029</v>
      </c>
      <c r="T600">
        <v>335178.37530000001</v>
      </c>
      <c r="U600">
        <v>3064031.5059000002</v>
      </c>
      <c r="V600" t="s">
        <v>265</v>
      </c>
    </row>
    <row r="601" spans="1:22" x14ac:dyDescent="0.25">
      <c r="A601">
        <v>3030</v>
      </c>
      <c r="B601">
        <v>335167.34970000002</v>
      </c>
      <c r="C601">
        <v>3064089.5014999998</v>
      </c>
      <c r="D601" t="s">
        <v>265</v>
      </c>
      <c r="P601">
        <v>1147</v>
      </c>
      <c r="Q601" t="s">
        <v>71</v>
      </c>
      <c r="R601">
        <v>1148</v>
      </c>
      <c r="S601">
        <v>3030</v>
      </c>
      <c r="T601">
        <v>335167.34970000002</v>
      </c>
      <c r="U601">
        <v>3064089.5014999998</v>
      </c>
      <c r="V601" t="s">
        <v>265</v>
      </c>
    </row>
    <row r="602" spans="1:22" x14ac:dyDescent="0.25">
      <c r="A602">
        <v>3031</v>
      </c>
      <c r="B602">
        <v>335179.01089999999</v>
      </c>
      <c r="C602">
        <v>3064145.3815000001</v>
      </c>
      <c r="D602" t="s">
        <v>265</v>
      </c>
      <c r="P602">
        <v>1148</v>
      </c>
      <c r="Q602" t="s">
        <v>71</v>
      </c>
      <c r="R602">
        <v>1149</v>
      </c>
      <c r="S602">
        <v>3031</v>
      </c>
      <c r="T602">
        <v>335179.01089999999</v>
      </c>
      <c r="U602">
        <v>3064145.3815000001</v>
      </c>
      <c r="V602" t="s">
        <v>265</v>
      </c>
    </row>
    <row r="603" spans="1:22" x14ac:dyDescent="0.25">
      <c r="A603">
        <v>3032</v>
      </c>
      <c r="B603">
        <v>335228.56140000001</v>
      </c>
      <c r="C603">
        <v>3064248.1987999999</v>
      </c>
      <c r="D603" t="s">
        <v>265</v>
      </c>
      <c r="P603">
        <v>1149</v>
      </c>
      <c r="Q603" t="s">
        <v>71</v>
      </c>
      <c r="R603">
        <v>1150</v>
      </c>
      <c r="S603">
        <v>3032</v>
      </c>
      <c r="T603">
        <v>335228.56140000001</v>
      </c>
      <c r="U603">
        <v>3064248.1987999999</v>
      </c>
      <c r="V603" t="s">
        <v>265</v>
      </c>
    </row>
    <row r="604" spans="1:22" x14ac:dyDescent="0.25">
      <c r="A604">
        <v>3033</v>
      </c>
      <c r="B604">
        <v>335230.1373</v>
      </c>
      <c r="C604">
        <v>3064247.4884000001</v>
      </c>
      <c r="D604" t="s">
        <v>265</v>
      </c>
      <c r="P604">
        <v>1150</v>
      </c>
      <c r="Q604" t="s">
        <v>71</v>
      </c>
      <c r="R604">
        <v>1151</v>
      </c>
      <c r="S604">
        <v>3033</v>
      </c>
      <c r="T604">
        <v>335230.1373</v>
      </c>
      <c r="U604">
        <v>3064247.4884000001</v>
      </c>
      <c r="V604" t="s">
        <v>265</v>
      </c>
    </row>
    <row r="605" spans="1:22" x14ac:dyDescent="0.25">
      <c r="A605">
        <v>3034</v>
      </c>
      <c r="B605">
        <v>335275.07049999997</v>
      </c>
      <c r="C605">
        <v>3064227.2322</v>
      </c>
      <c r="D605" t="s">
        <v>265</v>
      </c>
      <c r="P605">
        <v>1151</v>
      </c>
      <c r="Q605" t="s">
        <v>71</v>
      </c>
      <c r="R605">
        <v>1152</v>
      </c>
      <c r="S605">
        <v>3034</v>
      </c>
      <c r="T605">
        <v>335275.07049999997</v>
      </c>
      <c r="U605">
        <v>3064227.2322</v>
      </c>
      <c r="V605" t="s">
        <v>265</v>
      </c>
    </row>
    <row r="606" spans="1:22" x14ac:dyDescent="0.25">
      <c r="A606">
        <v>3035</v>
      </c>
      <c r="B606">
        <v>335318.51650000003</v>
      </c>
      <c r="C606">
        <v>3064214.8936000001</v>
      </c>
      <c r="D606" t="s">
        <v>265</v>
      </c>
      <c r="P606">
        <v>1152</v>
      </c>
      <c r="Q606" t="s">
        <v>71</v>
      </c>
      <c r="R606">
        <v>1153</v>
      </c>
      <c r="S606">
        <v>3035</v>
      </c>
      <c r="T606">
        <v>335318.51650000003</v>
      </c>
      <c r="U606">
        <v>3064214.8936000001</v>
      </c>
      <c r="V606" t="s">
        <v>265</v>
      </c>
    </row>
    <row r="607" spans="1:22" x14ac:dyDescent="0.25">
      <c r="A607">
        <v>3036</v>
      </c>
      <c r="B607">
        <v>335342.52289999998</v>
      </c>
      <c r="C607">
        <v>3064209.5973</v>
      </c>
      <c r="D607" t="s">
        <v>265</v>
      </c>
      <c r="P607">
        <v>1153</v>
      </c>
      <c r="Q607" t="s">
        <v>71</v>
      </c>
      <c r="R607">
        <v>1154</v>
      </c>
      <c r="S607">
        <v>3036</v>
      </c>
      <c r="T607">
        <v>335342.52289999998</v>
      </c>
      <c r="U607">
        <v>3064209.5973</v>
      </c>
      <c r="V607" t="s">
        <v>265</v>
      </c>
    </row>
    <row r="608" spans="1:22" x14ac:dyDescent="0.25">
      <c r="A608">
        <v>3037</v>
      </c>
      <c r="B608">
        <v>335371.10210000002</v>
      </c>
      <c r="C608">
        <v>3064206.4986</v>
      </c>
      <c r="D608" t="s">
        <v>265</v>
      </c>
      <c r="P608">
        <v>1154</v>
      </c>
      <c r="Q608" t="s">
        <v>71</v>
      </c>
      <c r="R608">
        <v>1155</v>
      </c>
      <c r="S608">
        <v>3037</v>
      </c>
      <c r="T608">
        <v>335371.10210000002</v>
      </c>
      <c r="U608">
        <v>3064206.4986</v>
      </c>
      <c r="V608" t="s">
        <v>265</v>
      </c>
    </row>
    <row r="609" spans="1:22" x14ac:dyDescent="0.25">
      <c r="A609">
        <v>3038</v>
      </c>
      <c r="B609">
        <v>335441.21889999998</v>
      </c>
      <c r="C609">
        <v>3064184.3089999999</v>
      </c>
      <c r="D609" t="s">
        <v>265</v>
      </c>
      <c r="P609">
        <v>1155</v>
      </c>
      <c r="Q609" t="s">
        <v>71</v>
      </c>
      <c r="R609">
        <v>1156</v>
      </c>
      <c r="S609">
        <v>3038</v>
      </c>
      <c r="T609">
        <v>335441.21889999998</v>
      </c>
      <c r="U609">
        <v>3064184.3089999999</v>
      </c>
      <c r="V609" t="s">
        <v>265</v>
      </c>
    </row>
    <row r="610" spans="1:22" x14ac:dyDescent="0.25">
      <c r="A610">
        <v>3039</v>
      </c>
      <c r="B610">
        <v>335484.87589999998</v>
      </c>
      <c r="C610">
        <v>3064169.5394000001</v>
      </c>
      <c r="D610" t="s">
        <v>265</v>
      </c>
      <c r="P610">
        <v>1156</v>
      </c>
      <c r="Q610" t="s">
        <v>71</v>
      </c>
      <c r="R610">
        <v>1157</v>
      </c>
      <c r="S610">
        <v>3039</v>
      </c>
      <c r="T610">
        <v>335484.87589999998</v>
      </c>
      <c r="U610">
        <v>3064169.5394000001</v>
      </c>
      <c r="V610" t="s">
        <v>265</v>
      </c>
    </row>
    <row r="611" spans="1:22" x14ac:dyDescent="0.25">
      <c r="A611">
        <v>3040</v>
      </c>
      <c r="B611">
        <v>335495.48710000003</v>
      </c>
      <c r="C611">
        <v>3064165.9495999999</v>
      </c>
      <c r="D611" t="s">
        <v>265</v>
      </c>
      <c r="P611">
        <v>1157</v>
      </c>
      <c r="Q611" t="s">
        <v>71</v>
      </c>
      <c r="R611">
        <v>1158</v>
      </c>
      <c r="S611">
        <v>3040</v>
      </c>
      <c r="T611">
        <v>335495.48710000003</v>
      </c>
      <c r="U611">
        <v>3064165.9495999999</v>
      </c>
      <c r="V611" t="s">
        <v>265</v>
      </c>
    </row>
    <row r="612" spans="1:22" x14ac:dyDescent="0.25">
      <c r="A612">
        <v>3041</v>
      </c>
      <c r="B612">
        <v>335546.35940000002</v>
      </c>
      <c r="C612">
        <v>3064219.7736</v>
      </c>
      <c r="D612" t="s">
        <v>265</v>
      </c>
      <c r="P612">
        <v>1158</v>
      </c>
      <c r="Q612" t="s">
        <v>71</v>
      </c>
      <c r="R612">
        <v>1159</v>
      </c>
      <c r="S612">
        <v>3041</v>
      </c>
      <c r="T612">
        <v>335546.35940000002</v>
      </c>
      <c r="U612">
        <v>3064219.7736</v>
      </c>
      <c r="V612" t="s">
        <v>265</v>
      </c>
    </row>
    <row r="613" spans="1:22" x14ac:dyDescent="0.25">
      <c r="A613">
        <v>3042</v>
      </c>
      <c r="B613">
        <v>335556.53989999997</v>
      </c>
      <c r="C613">
        <v>3064267.0869</v>
      </c>
      <c r="D613" t="s">
        <v>265</v>
      </c>
      <c r="P613">
        <v>1159</v>
      </c>
      <c r="Q613" t="s">
        <v>71</v>
      </c>
      <c r="R613">
        <v>1160</v>
      </c>
      <c r="S613">
        <v>3042</v>
      </c>
      <c r="T613">
        <v>335556.53989999997</v>
      </c>
      <c r="U613">
        <v>3064267.0869</v>
      </c>
      <c r="V613" t="s">
        <v>265</v>
      </c>
    </row>
    <row r="614" spans="1:22" x14ac:dyDescent="0.25">
      <c r="A614">
        <v>3043</v>
      </c>
      <c r="B614">
        <v>335562.50400000002</v>
      </c>
      <c r="C614">
        <v>3064304.9670000002</v>
      </c>
      <c r="D614" t="s">
        <v>265</v>
      </c>
      <c r="P614">
        <v>1160</v>
      </c>
      <c r="Q614" t="s">
        <v>71</v>
      </c>
      <c r="R614">
        <v>1161</v>
      </c>
      <c r="S614">
        <v>3043</v>
      </c>
      <c r="T614">
        <v>335562.50400000002</v>
      </c>
      <c r="U614">
        <v>3064304.9670000002</v>
      </c>
      <c r="V614" t="s">
        <v>265</v>
      </c>
    </row>
    <row r="615" spans="1:22" x14ac:dyDescent="0.25">
      <c r="A615">
        <v>3044</v>
      </c>
      <c r="B615">
        <v>335578.61979999999</v>
      </c>
      <c r="C615">
        <v>3064354.4591999999</v>
      </c>
      <c r="D615" t="s">
        <v>265</v>
      </c>
      <c r="P615">
        <v>1161</v>
      </c>
      <c r="Q615" t="s">
        <v>71</v>
      </c>
      <c r="R615">
        <v>1162</v>
      </c>
      <c r="S615">
        <v>3044</v>
      </c>
      <c r="T615">
        <v>335578.61979999999</v>
      </c>
      <c r="U615">
        <v>3064354.4591999999</v>
      </c>
      <c r="V615" t="s">
        <v>265</v>
      </c>
    </row>
    <row r="616" spans="1:22" x14ac:dyDescent="0.25">
      <c r="A616">
        <v>3045</v>
      </c>
      <c r="B616">
        <v>335593.78240000003</v>
      </c>
      <c r="C616">
        <v>3064434.2420000001</v>
      </c>
      <c r="D616" t="s">
        <v>265</v>
      </c>
      <c r="P616">
        <v>1162</v>
      </c>
      <c r="Q616" t="s">
        <v>71</v>
      </c>
      <c r="R616">
        <v>1163</v>
      </c>
      <c r="S616">
        <v>3045</v>
      </c>
      <c r="T616">
        <v>335593.78240000003</v>
      </c>
      <c r="U616">
        <v>3064434.2420000001</v>
      </c>
      <c r="V616" t="s">
        <v>265</v>
      </c>
    </row>
    <row r="617" spans="1:22" x14ac:dyDescent="0.25">
      <c r="A617">
        <v>3046</v>
      </c>
      <c r="B617">
        <v>335595.97210000001</v>
      </c>
      <c r="C617">
        <v>3064461.7788</v>
      </c>
      <c r="D617" t="s">
        <v>265</v>
      </c>
      <c r="P617">
        <v>1163</v>
      </c>
      <c r="Q617" t="s">
        <v>71</v>
      </c>
      <c r="R617">
        <v>1164</v>
      </c>
      <c r="S617">
        <v>3046</v>
      </c>
      <c r="T617">
        <v>335595.97210000001</v>
      </c>
      <c r="U617">
        <v>3064461.7788</v>
      </c>
      <c r="V617" t="s">
        <v>265</v>
      </c>
    </row>
    <row r="618" spans="1:22" x14ac:dyDescent="0.25">
      <c r="A618">
        <v>3047</v>
      </c>
      <c r="B618">
        <v>335598.89439999999</v>
      </c>
      <c r="C618">
        <v>3064461.0863000001</v>
      </c>
      <c r="D618" t="s">
        <v>265</v>
      </c>
      <c r="P618">
        <v>1164</v>
      </c>
      <c r="Q618" t="s">
        <v>71</v>
      </c>
      <c r="R618">
        <v>1165</v>
      </c>
      <c r="S618">
        <v>3047</v>
      </c>
      <c r="T618">
        <v>335598.89439999999</v>
      </c>
      <c r="U618">
        <v>3064461.0863000001</v>
      </c>
      <c r="V618" t="s">
        <v>265</v>
      </c>
    </row>
    <row r="619" spans="1:22" x14ac:dyDescent="0.25">
      <c r="A619">
        <v>3048</v>
      </c>
      <c r="B619">
        <v>335626.3126</v>
      </c>
      <c r="C619">
        <v>3064454.5898000002</v>
      </c>
      <c r="D619" t="s">
        <v>265</v>
      </c>
      <c r="P619">
        <v>1165</v>
      </c>
      <c r="Q619" t="s">
        <v>71</v>
      </c>
      <c r="R619">
        <v>1166</v>
      </c>
      <c r="S619">
        <v>3048</v>
      </c>
      <c r="T619">
        <v>335626.3126</v>
      </c>
      <c r="U619">
        <v>3064454.5898000002</v>
      </c>
      <c r="V619" t="s">
        <v>265</v>
      </c>
    </row>
    <row r="620" spans="1:22" x14ac:dyDescent="0.25">
      <c r="A620">
        <v>3049</v>
      </c>
      <c r="B620">
        <v>335654.00109999999</v>
      </c>
      <c r="C620">
        <v>3064452.8596000001</v>
      </c>
      <c r="D620" t="s">
        <v>265</v>
      </c>
      <c r="P620">
        <v>1166</v>
      </c>
      <c r="Q620" t="s">
        <v>71</v>
      </c>
      <c r="R620">
        <v>1167</v>
      </c>
      <c r="S620">
        <v>3049</v>
      </c>
      <c r="T620">
        <v>335654.00109999999</v>
      </c>
      <c r="U620">
        <v>3064452.8596000001</v>
      </c>
      <c r="V620" t="s">
        <v>265</v>
      </c>
    </row>
    <row r="621" spans="1:22" x14ac:dyDescent="0.25">
      <c r="A621">
        <v>3050</v>
      </c>
      <c r="B621">
        <v>335678.42469999997</v>
      </c>
      <c r="C621">
        <v>3064444.8468999998</v>
      </c>
      <c r="D621" t="s">
        <v>265</v>
      </c>
      <c r="P621">
        <v>1167</v>
      </c>
      <c r="Q621" t="s">
        <v>71</v>
      </c>
      <c r="R621">
        <v>1168</v>
      </c>
      <c r="S621">
        <v>3050</v>
      </c>
      <c r="T621">
        <v>335678.42469999997</v>
      </c>
      <c r="U621">
        <v>3064444.8468999998</v>
      </c>
      <c r="V621" t="s">
        <v>265</v>
      </c>
    </row>
    <row r="622" spans="1:22" x14ac:dyDescent="0.25">
      <c r="A622">
        <v>3051</v>
      </c>
      <c r="B622">
        <v>335701.50400000002</v>
      </c>
      <c r="C622">
        <v>3064438.2080999999</v>
      </c>
      <c r="D622" t="s">
        <v>265</v>
      </c>
      <c r="P622">
        <v>1168</v>
      </c>
      <c r="Q622" t="s">
        <v>71</v>
      </c>
      <c r="R622">
        <v>1169</v>
      </c>
      <c r="S622">
        <v>3051</v>
      </c>
      <c r="T622">
        <v>335701.50400000002</v>
      </c>
      <c r="U622">
        <v>3064438.2080999999</v>
      </c>
      <c r="V622" t="s">
        <v>265</v>
      </c>
    </row>
    <row r="623" spans="1:22" x14ac:dyDescent="0.25">
      <c r="A623">
        <v>3052</v>
      </c>
      <c r="B623">
        <v>335715.09370000003</v>
      </c>
      <c r="C623">
        <v>3064435.3130000001</v>
      </c>
      <c r="D623" t="s">
        <v>265</v>
      </c>
      <c r="P623">
        <v>1169</v>
      </c>
      <c r="Q623" t="s">
        <v>71</v>
      </c>
      <c r="R623">
        <v>1170</v>
      </c>
      <c r="S623">
        <v>3052</v>
      </c>
      <c r="T623">
        <v>335715.09370000003</v>
      </c>
      <c r="U623">
        <v>3064435.3130000001</v>
      </c>
      <c r="V623" t="s">
        <v>265</v>
      </c>
    </row>
    <row r="624" spans="1:22" x14ac:dyDescent="0.25">
      <c r="A624">
        <v>3053</v>
      </c>
      <c r="B624">
        <v>335715.21549999999</v>
      </c>
      <c r="C624">
        <v>3064437.0274999999</v>
      </c>
      <c r="D624" t="s">
        <v>265</v>
      </c>
      <c r="P624">
        <v>1170</v>
      </c>
      <c r="Q624" t="s">
        <v>71</v>
      </c>
      <c r="R624">
        <v>1171</v>
      </c>
      <c r="S624">
        <v>3053</v>
      </c>
      <c r="T624">
        <v>335715.21549999999</v>
      </c>
      <c r="U624">
        <v>3064437.0274999999</v>
      </c>
      <c r="V624" t="s">
        <v>265</v>
      </c>
    </row>
    <row r="625" spans="1:22" x14ac:dyDescent="0.25">
      <c r="A625">
        <v>3054</v>
      </c>
      <c r="B625">
        <v>335716.21590000001</v>
      </c>
      <c r="C625">
        <v>3064451.1146</v>
      </c>
      <c r="D625" t="s">
        <v>265</v>
      </c>
      <c r="P625">
        <v>1171</v>
      </c>
      <c r="Q625" t="s">
        <v>71</v>
      </c>
      <c r="R625">
        <v>1172</v>
      </c>
      <c r="S625">
        <v>3054</v>
      </c>
      <c r="T625">
        <v>335716.21590000001</v>
      </c>
      <c r="U625">
        <v>3064451.1146</v>
      </c>
      <c r="V625" t="s">
        <v>265</v>
      </c>
    </row>
    <row r="626" spans="1:22" x14ac:dyDescent="0.25">
      <c r="A626">
        <v>3055</v>
      </c>
      <c r="B626">
        <v>335714.26250000001</v>
      </c>
      <c r="C626">
        <v>3064474.6401</v>
      </c>
      <c r="D626" t="s">
        <v>265</v>
      </c>
      <c r="P626">
        <v>1172</v>
      </c>
      <c r="Q626" t="s">
        <v>71</v>
      </c>
      <c r="R626">
        <v>1173</v>
      </c>
      <c r="S626">
        <v>3055</v>
      </c>
      <c r="T626">
        <v>335714.26250000001</v>
      </c>
      <c r="U626">
        <v>3064474.6401</v>
      </c>
      <c r="V626" t="s">
        <v>265</v>
      </c>
    </row>
    <row r="627" spans="1:22" x14ac:dyDescent="0.25">
      <c r="A627">
        <v>3056</v>
      </c>
      <c r="B627">
        <v>335713.9976</v>
      </c>
      <c r="C627">
        <v>3064488.6527999998</v>
      </c>
      <c r="D627" t="s">
        <v>265</v>
      </c>
      <c r="P627">
        <v>1173</v>
      </c>
      <c r="Q627" t="s">
        <v>71</v>
      </c>
      <c r="R627">
        <v>1174</v>
      </c>
      <c r="S627">
        <v>3056</v>
      </c>
      <c r="T627">
        <v>335713.9976</v>
      </c>
      <c r="U627">
        <v>3064488.6527999998</v>
      </c>
      <c r="V627" t="s">
        <v>265</v>
      </c>
    </row>
    <row r="628" spans="1:22" x14ac:dyDescent="0.25">
      <c r="A628">
        <v>3057</v>
      </c>
      <c r="B628">
        <v>335718.29930000001</v>
      </c>
      <c r="C628">
        <v>3064504.4112999998</v>
      </c>
      <c r="D628" t="s">
        <v>265</v>
      </c>
      <c r="P628">
        <v>1174</v>
      </c>
      <c r="Q628" t="s">
        <v>71</v>
      </c>
      <c r="R628">
        <v>1175</v>
      </c>
      <c r="S628">
        <v>3057</v>
      </c>
      <c r="T628">
        <v>335718.29930000001</v>
      </c>
      <c r="U628">
        <v>3064504.4112999998</v>
      </c>
      <c r="V628" t="s">
        <v>265</v>
      </c>
    </row>
    <row r="629" spans="1:22" x14ac:dyDescent="0.25">
      <c r="A629">
        <v>3058</v>
      </c>
      <c r="B629">
        <v>335721.60700000002</v>
      </c>
      <c r="C629">
        <v>3064513.8566000001</v>
      </c>
      <c r="D629" t="s">
        <v>265</v>
      </c>
      <c r="P629">
        <v>1175</v>
      </c>
      <c r="Q629" t="s">
        <v>71</v>
      </c>
      <c r="R629">
        <v>1176</v>
      </c>
      <c r="S629">
        <v>3058</v>
      </c>
      <c r="T629">
        <v>335721.60700000002</v>
      </c>
      <c r="U629">
        <v>3064513.8566000001</v>
      </c>
      <c r="V629" t="s">
        <v>265</v>
      </c>
    </row>
    <row r="630" spans="1:22" x14ac:dyDescent="0.25">
      <c r="A630">
        <v>3059</v>
      </c>
      <c r="B630">
        <v>335726.7316</v>
      </c>
      <c r="C630">
        <v>3064523.2773000002</v>
      </c>
      <c r="D630" t="s">
        <v>265</v>
      </c>
      <c r="P630">
        <v>1176</v>
      </c>
      <c r="Q630" t="s">
        <v>71</v>
      </c>
      <c r="R630">
        <v>1177</v>
      </c>
      <c r="S630">
        <v>3059</v>
      </c>
      <c r="T630">
        <v>335726.7316</v>
      </c>
      <c r="U630">
        <v>3064523.2773000002</v>
      </c>
      <c r="V630" t="s">
        <v>265</v>
      </c>
    </row>
    <row r="631" spans="1:22" x14ac:dyDescent="0.25">
      <c r="A631">
        <v>3060</v>
      </c>
      <c r="B631">
        <v>335734.50809999998</v>
      </c>
      <c r="C631">
        <v>3064527.2393</v>
      </c>
      <c r="D631" t="s">
        <v>265</v>
      </c>
      <c r="P631">
        <v>1177</v>
      </c>
      <c r="Q631" t="s">
        <v>71</v>
      </c>
      <c r="R631">
        <v>1178</v>
      </c>
      <c r="S631">
        <v>3060</v>
      </c>
      <c r="T631">
        <v>335734.50809999998</v>
      </c>
      <c r="U631">
        <v>3064527.2393</v>
      </c>
      <c r="V631" t="s">
        <v>265</v>
      </c>
    </row>
    <row r="632" spans="1:22" x14ac:dyDescent="0.25">
      <c r="A632">
        <v>3061</v>
      </c>
      <c r="B632">
        <v>335744.22970000003</v>
      </c>
      <c r="C632">
        <v>3064540.665</v>
      </c>
      <c r="D632" t="s">
        <v>265</v>
      </c>
      <c r="P632">
        <v>1178</v>
      </c>
      <c r="Q632" t="s">
        <v>71</v>
      </c>
      <c r="R632">
        <v>1179</v>
      </c>
      <c r="S632">
        <v>3061</v>
      </c>
      <c r="T632">
        <v>335744.22970000003</v>
      </c>
      <c r="U632">
        <v>3064540.665</v>
      </c>
      <c r="V632" t="s">
        <v>265</v>
      </c>
    </row>
    <row r="633" spans="1:22" x14ac:dyDescent="0.25">
      <c r="A633">
        <v>3062</v>
      </c>
      <c r="B633">
        <v>335744.44949999999</v>
      </c>
      <c r="C633">
        <v>3064556.9306000001</v>
      </c>
      <c r="D633" t="s">
        <v>265</v>
      </c>
      <c r="P633">
        <v>1179</v>
      </c>
      <c r="Q633" t="s">
        <v>71</v>
      </c>
      <c r="R633">
        <v>1180</v>
      </c>
      <c r="S633">
        <v>3062</v>
      </c>
      <c r="T633">
        <v>335744.44949999999</v>
      </c>
      <c r="U633">
        <v>3064556.9306000001</v>
      </c>
      <c r="V633" t="s">
        <v>265</v>
      </c>
    </row>
    <row r="634" spans="1:22" x14ac:dyDescent="0.25">
      <c r="A634">
        <v>3063</v>
      </c>
      <c r="B634">
        <v>335744.60220000002</v>
      </c>
      <c r="C634">
        <v>3064568.2261000001</v>
      </c>
      <c r="D634" t="s">
        <v>265</v>
      </c>
      <c r="P634">
        <v>1180</v>
      </c>
      <c r="Q634" t="s">
        <v>71</v>
      </c>
      <c r="R634">
        <v>1181</v>
      </c>
      <c r="S634">
        <v>3063</v>
      </c>
      <c r="T634">
        <v>335744.60220000002</v>
      </c>
      <c r="U634">
        <v>3064568.2261000001</v>
      </c>
      <c r="V634" t="s">
        <v>265</v>
      </c>
    </row>
    <row r="635" spans="1:22" x14ac:dyDescent="0.25">
      <c r="A635">
        <v>3064</v>
      </c>
      <c r="B635">
        <v>335744.78539999999</v>
      </c>
      <c r="C635">
        <v>3064581.7807</v>
      </c>
      <c r="D635" t="s">
        <v>265</v>
      </c>
      <c r="P635">
        <v>1181</v>
      </c>
      <c r="Q635" t="s">
        <v>71</v>
      </c>
      <c r="R635">
        <v>1182</v>
      </c>
      <c r="S635">
        <v>3064</v>
      </c>
      <c r="T635">
        <v>335744.78539999999</v>
      </c>
      <c r="U635">
        <v>3064581.7807</v>
      </c>
      <c r="V635" t="s">
        <v>265</v>
      </c>
    </row>
    <row r="636" spans="1:22" x14ac:dyDescent="0.25">
      <c r="A636">
        <v>3065</v>
      </c>
      <c r="B636">
        <v>335748.03810000001</v>
      </c>
      <c r="C636">
        <v>3064587.1595000001</v>
      </c>
      <c r="D636" t="s">
        <v>265</v>
      </c>
      <c r="P636">
        <v>1182</v>
      </c>
      <c r="Q636" t="s">
        <v>71</v>
      </c>
      <c r="R636">
        <v>1183</v>
      </c>
      <c r="S636">
        <v>3065</v>
      </c>
      <c r="T636">
        <v>335748.03810000001</v>
      </c>
      <c r="U636">
        <v>3064587.1595000001</v>
      </c>
      <c r="V636" t="s">
        <v>265</v>
      </c>
    </row>
    <row r="637" spans="1:22" x14ac:dyDescent="0.25">
      <c r="A637">
        <v>3066</v>
      </c>
      <c r="B637">
        <v>335749.22139999998</v>
      </c>
      <c r="C637">
        <v>3064607.4791000001</v>
      </c>
      <c r="D637" t="s">
        <v>265</v>
      </c>
      <c r="P637">
        <v>1183</v>
      </c>
      <c r="Q637" t="s">
        <v>71</v>
      </c>
      <c r="R637">
        <v>1184</v>
      </c>
      <c r="S637">
        <v>3066</v>
      </c>
      <c r="T637">
        <v>335749.22139999998</v>
      </c>
      <c r="U637">
        <v>3064607.4791000001</v>
      </c>
      <c r="V637" t="s">
        <v>265</v>
      </c>
    </row>
    <row r="638" spans="1:22" x14ac:dyDescent="0.25">
      <c r="A638">
        <v>3067</v>
      </c>
      <c r="B638">
        <v>335747.17019999999</v>
      </c>
      <c r="C638">
        <v>3064623.7752999999</v>
      </c>
      <c r="D638" t="s">
        <v>265</v>
      </c>
      <c r="P638">
        <v>1184</v>
      </c>
      <c r="Q638" t="s">
        <v>71</v>
      </c>
      <c r="R638">
        <v>1185</v>
      </c>
      <c r="S638">
        <v>3067</v>
      </c>
      <c r="T638">
        <v>335747.17019999999</v>
      </c>
      <c r="U638">
        <v>3064623.7752999999</v>
      </c>
      <c r="V638" t="s">
        <v>265</v>
      </c>
    </row>
    <row r="639" spans="1:22" x14ac:dyDescent="0.25">
      <c r="A639">
        <v>3068</v>
      </c>
      <c r="B639">
        <v>335744.89079999999</v>
      </c>
      <c r="C639">
        <v>3064656.7947999998</v>
      </c>
      <c r="D639" t="s">
        <v>265</v>
      </c>
      <c r="P639">
        <v>1185</v>
      </c>
      <c r="Q639" t="s">
        <v>71</v>
      </c>
      <c r="R639">
        <v>1186</v>
      </c>
      <c r="S639">
        <v>3068</v>
      </c>
      <c r="T639">
        <v>335744.89079999999</v>
      </c>
      <c r="U639">
        <v>3064656.7947999998</v>
      </c>
      <c r="V639" t="s">
        <v>265</v>
      </c>
    </row>
    <row r="640" spans="1:22" x14ac:dyDescent="0.25">
      <c r="A640">
        <v>3069</v>
      </c>
      <c r="B640">
        <v>335749.8725</v>
      </c>
      <c r="C640">
        <v>3064689.2640999998</v>
      </c>
      <c r="D640" t="s">
        <v>265</v>
      </c>
      <c r="P640">
        <v>1186</v>
      </c>
      <c r="Q640" t="s">
        <v>71</v>
      </c>
      <c r="R640">
        <v>1187</v>
      </c>
      <c r="S640">
        <v>3069</v>
      </c>
      <c r="T640">
        <v>335749.8725</v>
      </c>
      <c r="U640">
        <v>3064689.2640999998</v>
      </c>
      <c r="V640" t="s">
        <v>265</v>
      </c>
    </row>
    <row r="641" spans="1:22" x14ac:dyDescent="0.25">
      <c r="A641">
        <v>3070</v>
      </c>
      <c r="B641">
        <v>335764.31310000003</v>
      </c>
      <c r="C641">
        <v>3064715.7308999998</v>
      </c>
      <c r="D641" t="s">
        <v>265</v>
      </c>
      <c r="P641">
        <v>1187</v>
      </c>
      <c r="Q641" t="s">
        <v>71</v>
      </c>
      <c r="R641">
        <v>1188</v>
      </c>
      <c r="S641">
        <v>3070</v>
      </c>
      <c r="T641">
        <v>335764.31310000003</v>
      </c>
      <c r="U641">
        <v>3064715.7308999998</v>
      </c>
      <c r="V641" t="s">
        <v>265</v>
      </c>
    </row>
    <row r="642" spans="1:22" x14ac:dyDescent="0.25">
      <c r="A642">
        <v>3071</v>
      </c>
      <c r="B642">
        <v>335778.49709999998</v>
      </c>
      <c r="C642">
        <v>3064723.2215</v>
      </c>
      <c r="D642" t="s">
        <v>265</v>
      </c>
      <c r="P642">
        <v>1188</v>
      </c>
      <c r="Q642" t="s">
        <v>71</v>
      </c>
      <c r="R642">
        <v>1189</v>
      </c>
      <c r="S642">
        <v>3071</v>
      </c>
      <c r="T642">
        <v>335778.49709999998</v>
      </c>
      <c r="U642">
        <v>3064723.2215</v>
      </c>
      <c r="V642" t="s">
        <v>265</v>
      </c>
    </row>
    <row r="643" spans="1:22" x14ac:dyDescent="0.25">
      <c r="A643">
        <v>3072</v>
      </c>
      <c r="B643">
        <v>335760.8077</v>
      </c>
      <c r="C643">
        <v>3064725.2681</v>
      </c>
      <c r="D643" t="s">
        <v>265</v>
      </c>
      <c r="P643">
        <v>1189</v>
      </c>
      <c r="Q643" t="s">
        <v>71</v>
      </c>
      <c r="R643">
        <v>1190</v>
      </c>
      <c r="S643">
        <v>3072</v>
      </c>
      <c r="T643">
        <v>335760.8077</v>
      </c>
      <c r="U643">
        <v>3064725.2681</v>
      </c>
      <c r="V643" t="s">
        <v>265</v>
      </c>
    </row>
    <row r="644" spans="1:22" x14ac:dyDescent="0.25">
      <c r="A644">
        <v>3073</v>
      </c>
      <c r="B644">
        <v>335757.64860000001</v>
      </c>
      <c r="C644">
        <v>3064726.0992000001</v>
      </c>
      <c r="D644" t="s">
        <v>265</v>
      </c>
      <c r="P644">
        <v>1190</v>
      </c>
      <c r="Q644" t="s">
        <v>71</v>
      </c>
      <c r="R644">
        <v>1191</v>
      </c>
      <c r="S644">
        <v>3073</v>
      </c>
      <c r="T644">
        <v>335757.64860000001</v>
      </c>
      <c r="U644">
        <v>3064726.0992000001</v>
      </c>
      <c r="V644" t="s">
        <v>265</v>
      </c>
    </row>
    <row r="645" spans="1:22" x14ac:dyDescent="0.25">
      <c r="A645">
        <v>3074</v>
      </c>
      <c r="B645">
        <v>335735.45789999998</v>
      </c>
      <c r="C645">
        <v>3064731.9372999999</v>
      </c>
      <c r="D645" t="s">
        <v>265</v>
      </c>
      <c r="P645">
        <v>1191</v>
      </c>
      <c r="Q645" t="s">
        <v>71</v>
      </c>
      <c r="R645">
        <v>1192</v>
      </c>
      <c r="S645">
        <v>3074</v>
      </c>
      <c r="T645">
        <v>335735.45789999998</v>
      </c>
      <c r="U645">
        <v>3064731.9372999999</v>
      </c>
      <c r="V645" t="s">
        <v>265</v>
      </c>
    </row>
    <row r="646" spans="1:22" x14ac:dyDescent="0.25">
      <c r="A646">
        <v>3075</v>
      </c>
      <c r="B646">
        <v>335667.5477</v>
      </c>
      <c r="C646">
        <v>3064749.1238000002</v>
      </c>
      <c r="D646" t="s">
        <v>265</v>
      </c>
      <c r="P646">
        <v>1192</v>
      </c>
      <c r="Q646" t="s">
        <v>71</v>
      </c>
      <c r="R646">
        <v>1193</v>
      </c>
      <c r="S646">
        <v>3075</v>
      </c>
      <c r="T646">
        <v>335667.5477</v>
      </c>
      <c r="U646">
        <v>3064749.1238000002</v>
      </c>
      <c r="V646" t="s">
        <v>265</v>
      </c>
    </row>
    <row r="647" spans="1:22" x14ac:dyDescent="0.25">
      <c r="A647">
        <v>3076</v>
      </c>
      <c r="B647">
        <v>335638.53389999998</v>
      </c>
      <c r="C647">
        <v>3064753.5832000002</v>
      </c>
      <c r="D647" t="s">
        <v>265</v>
      </c>
      <c r="P647">
        <v>1193</v>
      </c>
      <c r="Q647" t="s">
        <v>71</v>
      </c>
      <c r="R647">
        <v>1194</v>
      </c>
      <c r="S647">
        <v>3076</v>
      </c>
      <c r="T647">
        <v>335638.53389999998</v>
      </c>
      <c r="U647">
        <v>3064753.5832000002</v>
      </c>
      <c r="V647" t="s">
        <v>265</v>
      </c>
    </row>
    <row r="648" spans="1:22" x14ac:dyDescent="0.25">
      <c r="A648">
        <v>3077</v>
      </c>
      <c r="B648">
        <v>335643.28980000003</v>
      </c>
      <c r="C648">
        <v>3064769.3352999999</v>
      </c>
      <c r="D648" t="s">
        <v>265</v>
      </c>
      <c r="P648">
        <v>1194</v>
      </c>
      <c r="Q648" t="s">
        <v>71</v>
      </c>
      <c r="R648">
        <v>1195</v>
      </c>
      <c r="S648">
        <v>3077</v>
      </c>
      <c r="T648">
        <v>335643.28980000003</v>
      </c>
      <c r="U648">
        <v>3064769.3352999999</v>
      </c>
      <c r="V648" t="s">
        <v>265</v>
      </c>
    </row>
    <row r="649" spans="1:22" x14ac:dyDescent="0.25">
      <c r="A649">
        <v>3078</v>
      </c>
      <c r="B649">
        <v>335653.48989999999</v>
      </c>
      <c r="C649">
        <v>3064784.5617</v>
      </c>
      <c r="D649" t="s">
        <v>265</v>
      </c>
      <c r="P649">
        <v>1195</v>
      </c>
      <c r="Q649" t="s">
        <v>71</v>
      </c>
      <c r="R649">
        <v>1196</v>
      </c>
      <c r="S649">
        <v>3078</v>
      </c>
      <c r="T649">
        <v>335653.48989999999</v>
      </c>
      <c r="U649">
        <v>3064784.5617</v>
      </c>
      <c r="V649" t="s">
        <v>265</v>
      </c>
    </row>
    <row r="650" spans="1:22" x14ac:dyDescent="0.25">
      <c r="A650">
        <v>3079</v>
      </c>
      <c r="B650">
        <v>335663.28470000002</v>
      </c>
      <c r="C650">
        <v>3064803.4087999999</v>
      </c>
      <c r="D650" t="s">
        <v>265</v>
      </c>
      <c r="P650">
        <v>1196</v>
      </c>
      <c r="Q650" t="s">
        <v>71</v>
      </c>
      <c r="R650">
        <v>1197</v>
      </c>
      <c r="S650">
        <v>3079</v>
      </c>
      <c r="T650">
        <v>335663.28470000002</v>
      </c>
      <c r="U650">
        <v>3064803.4087999999</v>
      </c>
      <c r="V650" t="s">
        <v>265</v>
      </c>
    </row>
    <row r="651" spans="1:22" x14ac:dyDescent="0.25">
      <c r="A651">
        <v>3080</v>
      </c>
      <c r="B651">
        <v>335667.0589</v>
      </c>
      <c r="C651">
        <v>3064813.7514</v>
      </c>
      <c r="D651" t="s">
        <v>265</v>
      </c>
      <c r="P651">
        <v>1197</v>
      </c>
      <c r="Q651" t="s">
        <v>71</v>
      </c>
      <c r="R651">
        <v>1198</v>
      </c>
      <c r="S651">
        <v>3080</v>
      </c>
      <c r="T651">
        <v>335667.0589</v>
      </c>
      <c r="U651">
        <v>3064813.7514</v>
      </c>
      <c r="V651" t="s">
        <v>265</v>
      </c>
    </row>
    <row r="652" spans="1:22" x14ac:dyDescent="0.25">
      <c r="A652">
        <v>3081</v>
      </c>
      <c r="B652">
        <v>335668.12609999999</v>
      </c>
      <c r="C652">
        <v>3064825.4862000002</v>
      </c>
      <c r="D652" t="s">
        <v>265</v>
      </c>
      <c r="P652">
        <v>1198</v>
      </c>
      <c r="Q652" t="s">
        <v>71</v>
      </c>
      <c r="R652">
        <v>1199</v>
      </c>
      <c r="S652">
        <v>3081</v>
      </c>
      <c r="T652">
        <v>335668.12609999999</v>
      </c>
      <c r="U652">
        <v>3064825.4862000002</v>
      </c>
      <c r="V652" t="s">
        <v>265</v>
      </c>
    </row>
    <row r="653" spans="1:22" x14ac:dyDescent="0.25">
      <c r="A653">
        <v>3082</v>
      </c>
      <c r="B653">
        <v>335671.04680000001</v>
      </c>
      <c r="C653">
        <v>3064839.9071999998</v>
      </c>
      <c r="D653" t="s">
        <v>265</v>
      </c>
      <c r="P653">
        <v>1199</v>
      </c>
      <c r="Q653" t="s">
        <v>71</v>
      </c>
      <c r="R653">
        <v>1200</v>
      </c>
      <c r="S653">
        <v>3082</v>
      </c>
      <c r="T653">
        <v>335671.04680000001</v>
      </c>
      <c r="U653">
        <v>3064839.9071999998</v>
      </c>
      <c r="V653" t="s">
        <v>265</v>
      </c>
    </row>
    <row r="654" spans="1:22" x14ac:dyDescent="0.25">
      <c r="A654">
        <v>3083</v>
      </c>
      <c r="B654">
        <v>335673.4278</v>
      </c>
      <c r="C654">
        <v>3064848.0090999999</v>
      </c>
      <c r="D654" t="s">
        <v>265</v>
      </c>
      <c r="P654">
        <v>1200</v>
      </c>
      <c r="Q654" t="s">
        <v>71</v>
      </c>
      <c r="R654">
        <v>1201</v>
      </c>
      <c r="S654">
        <v>3083</v>
      </c>
      <c r="T654">
        <v>335673.4278</v>
      </c>
      <c r="U654">
        <v>3064848.0090999999</v>
      </c>
      <c r="V654" t="s">
        <v>265</v>
      </c>
    </row>
    <row r="655" spans="1:22" x14ac:dyDescent="0.25">
      <c r="A655">
        <v>3084</v>
      </c>
      <c r="B655">
        <v>335680.98210000002</v>
      </c>
      <c r="C655">
        <v>3064869.1458999999</v>
      </c>
      <c r="D655" t="s">
        <v>265</v>
      </c>
      <c r="P655">
        <v>1201</v>
      </c>
      <c r="Q655" t="s">
        <v>71</v>
      </c>
      <c r="R655">
        <v>1202</v>
      </c>
      <c r="S655">
        <v>3084</v>
      </c>
      <c r="T655">
        <v>335680.98210000002</v>
      </c>
      <c r="U655">
        <v>3064869.1458999999</v>
      </c>
      <c r="V655" t="s">
        <v>265</v>
      </c>
    </row>
    <row r="656" spans="1:22" x14ac:dyDescent="0.25">
      <c r="A656">
        <v>3085</v>
      </c>
      <c r="B656">
        <v>335665.21360000002</v>
      </c>
      <c r="C656">
        <v>3064878.8487999998</v>
      </c>
      <c r="D656" t="s">
        <v>265</v>
      </c>
      <c r="P656">
        <v>1202</v>
      </c>
      <c r="Q656" t="s">
        <v>71</v>
      </c>
      <c r="R656">
        <v>1203</v>
      </c>
      <c r="S656">
        <v>3085</v>
      </c>
      <c r="T656">
        <v>335665.21360000002</v>
      </c>
      <c r="U656">
        <v>3064878.8487999998</v>
      </c>
      <c r="V656" t="s">
        <v>265</v>
      </c>
    </row>
    <row r="657" spans="1:22" x14ac:dyDescent="0.25">
      <c r="A657">
        <v>3086</v>
      </c>
      <c r="B657">
        <v>335670.31270000001</v>
      </c>
      <c r="C657">
        <v>3064904.0260000001</v>
      </c>
      <c r="D657" t="s">
        <v>265</v>
      </c>
      <c r="P657">
        <v>1203</v>
      </c>
      <c r="Q657" t="s">
        <v>71</v>
      </c>
      <c r="R657">
        <v>1204</v>
      </c>
      <c r="S657">
        <v>3086</v>
      </c>
      <c r="T657">
        <v>335670.31270000001</v>
      </c>
      <c r="U657">
        <v>3064904.0260000001</v>
      </c>
      <c r="V657" t="s">
        <v>265</v>
      </c>
    </row>
    <row r="658" spans="1:22" x14ac:dyDescent="0.25">
      <c r="A658">
        <v>3087</v>
      </c>
      <c r="B658">
        <v>335671.05499999999</v>
      </c>
      <c r="C658">
        <v>3064907.6908</v>
      </c>
      <c r="D658" t="s">
        <v>265</v>
      </c>
      <c r="P658">
        <v>1204</v>
      </c>
      <c r="Q658" t="s">
        <v>71</v>
      </c>
      <c r="R658">
        <v>1205</v>
      </c>
      <c r="S658">
        <v>3087</v>
      </c>
      <c r="T658">
        <v>335671.05499999999</v>
      </c>
      <c r="U658">
        <v>3064907.6908</v>
      </c>
      <c r="V658" t="s">
        <v>265</v>
      </c>
    </row>
    <row r="659" spans="1:22" x14ac:dyDescent="0.25">
      <c r="A659">
        <v>3088</v>
      </c>
      <c r="B659">
        <v>335526.92310000001</v>
      </c>
      <c r="C659">
        <v>3064159.9315999998</v>
      </c>
      <c r="D659" t="s">
        <v>265</v>
      </c>
      <c r="P659">
        <v>1205</v>
      </c>
      <c r="Q659" t="s">
        <v>71</v>
      </c>
      <c r="R659">
        <v>1206</v>
      </c>
      <c r="S659">
        <v>3088</v>
      </c>
      <c r="T659">
        <v>335526.92310000001</v>
      </c>
      <c r="U659">
        <v>3064159.9315999998</v>
      </c>
      <c r="V659" t="s">
        <v>265</v>
      </c>
    </row>
    <row r="660" spans="1:22" x14ac:dyDescent="0.25">
      <c r="A660">
        <v>3089</v>
      </c>
      <c r="B660">
        <v>335562.58049999998</v>
      </c>
      <c r="C660">
        <v>3064142.7281999998</v>
      </c>
      <c r="D660" t="s">
        <v>265</v>
      </c>
      <c r="P660">
        <v>1206</v>
      </c>
      <c r="Q660" t="s">
        <v>71</v>
      </c>
      <c r="R660">
        <v>1207</v>
      </c>
      <c r="S660">
        <v>3089</v>
      </c>
      <c r="T660">
        <v>335562.58049999998</v>
      </c>
      <c r="U660">
        <v>3064142.7281999998</v>
      </c>
      <c r="V660" t="s">
        <v>265</v>
      </c>
    </row>
    <row r="661" spans="1:22" x14ac:dyDescent="0.25">
      <c r="A661">
        <v>3090</v>
      </c>
      <c r="B661">
        <v>335583.35259999998</v>
      </c>
      <c r="C661">
        <v>3064133.4087999999</v>
      </c>
      <c r="D661" t="s">
        <v>265</v>
      </c>
      <c r="P661">
        <v>1207</v>
      </c>
      <c r="Q661" t="s">
        <v>71</v>
      </c>
      <c r="R661">
        <v>1208</v>
      </c>
      <c r="S661">
        <v>3090</v>
      </c>
      <c r="T661">
        <v>335583.35259999998</v>
      </c>
      <c r="U661">
        <v>3064133.4087999999</v>
      </c>
      <c r="V661" t="s">
        <v>265</v>
      </c>
    </row>
    <row r="662" spans="1:22" x14ac:dyDescent="0.25">
      <c r="A662">
        <v>3091</v>
      </c>
      <c r="B662">
        <v>335623.1226</v>
      </c>
      <c r="C662">
        <v>3064117.9575999998</v>
      </c>
      <c r="D662" t="s">
        <v>265</v>
      </c>
      <c r="P662">
        <v>1208</v>
      </c>
      <c r="Q662" t="s">
        <v>71</v>
      </c>
      <c r="R662">
        <v>1209</v>
      </c>
      <c r="S662">
        <v>3091</v>
      </c>
      <c r="T662">
        <v>335623.1226</v>
      </c>
      <c r="U662">
        <v>3064117.9575999998</v>
      </c>
      <c r="V662" t="s">
        <v>265</v>
      </c>
    </row>
    <row r="663" spans="1:22" x14ac:dyDescent="0.25">
      <c r="A663">
        <v>3092</v>
      </c>
      <c r="B663">
        <v>335675.56829999998</v>
      </c>
      <c r="C663">
        <v>3064099.1716</v>
      </c>
      <c r="D663" t="s">
        <v>265</v>
      </c>
      <c r="P663">
        <v>1209</v>
      </c>
      <c r="Q663" t="s">
        <v>71</v>
      </c>
      <c r="R663">
        <v>1210</v>
      </c>
      <c r="S663">
        <v>3092</v>
      </c>
      <c r="T663">
        <v>335675.56829999998</v>
      </c>
      <c r="U663">
        <v>3064099.1716</v>
      </c>
      <c r="V663" t="s">
        <v>265</v>
      </c>
    </row>
    <row r="664" spans="1:22" x14ac:dyDescent="0.25">
      <c r="A664">
        <v>3093</v>
      </c>
      <c r="B664">
        <v>335709.98550000001</v>
      </c>
      <c r="C664">
        <v>3064091.0236999998</v>
      </c>
      <c r="D664" t="s">
        <v>265</v>
      </c>
      <c r="P664">
        <v>1210</v>
      </c>
      <c r="Q664" t="s">
        <v>71</v>
      </c>
      <c r="R664">
        <v>1211</v>
      </c>
      <c r="S664">
        <v>3093</v>
      </c>
      <c r="T664">
        <v>335709.98550000001</v>
      </c>
      <c r="U664">
        <v>3064091.0236999998</v>
      </c>
      <c r="V664" t="s">
        <v>265</v>
      </c>
    </row>
    <row r="665" spans="1:22" x14ac:dyDescent="0.25">
      <c r="A665">
        <v>3094</v>
      </c>
      <c r="B665">
        <v>335725.79790000001</v>
      </c>
      <c r="C665">
        <v>3064084.4830999998</v>
      </c>
      <c r="D665" t="s">
        <v>265</v>
      </c>
      <c r="P665">
        <v>1211</v>
      </c>
      <c r="Q665" t="s">
        <v>71</v>
      </c>
      <c r="R665">
        <v>1212</v>
      </c>
      <c r="S665">
        <v>3094</v>
      </c>
      <c r="T665">
        <v>335725.79790000001</v>
      </c>
      <c r="U665">
        <v>3064084.4830999998</v>
      </c>
      <c r="V665" t="s">
        <v>265</v>
      </c>
    </row>
    <row r="666" spans="1:22" x14ac:dyDescent="0.25">
      <c r="A666">
        <v>3095</v>
      </c>
      <c r="B666">
        <v>335813.60070000001</v>
      </c>
      <c r="C666">
        <v>3064042.8028000002</v>
      </c>
      <c r="D666" t="s">
        <v>265</v>
      </c>
      <c r="P666">
        <v>1212</v>
      </c>
      <c r="Q666" t="s">
        <v>71</v>
      </c>
      <c r="R666">
        <v>1213</v>
      </c>
      <c r="S666">
        <v>3095</v>
      </c>
      <c r="T666">
        <v>335813.60070000001</v>
      </c>
      <c r="U666">
        <v>3064042.8028000002</v>
      </c>
      <c r="V666" t="s">
        <v>265</v>
      </c>
    </row>
    <row r="667" spans="1:22" x14ac:dyDescent="0.25">
      <c r="A667">
        <v>3096</v>
      </c>
      <c r="B667">
        <v>335235.80609999999</v>
      </c>
      <c r="C667">
        <v>3064267.3635</v>
      </c>
      <c r="D667" t="s">
        <v>265</v>
      </c>
      <c r="P667">
        <v>1213</v>
      </c>
      <c r="Q667" t="s">
        <v>71</v>
      </c>
      <c r="R667">
        <v>1214</v>
      </c>
      <c r="S667">
        <v>3096</v>
      </c>
      <c r="T667">
        <v>335235.80609999999</v>
      </c>
      <c r="U667">
        <v>3064267.3635</v>
      </c>
      <c r="V667" t="s">
        <v>265</v>
      </c>
    </row>
    <row r="668" spans="1:22" x14ac:dyDescent="0.25">
      <c r="A668">
        <v>3097</v>
      </c>
      <c r="B668">
        <v>335256.52059999999</v>
      </c>
      <c r="C668">
        <v>3064320.8605</v>
      </c>
      <c r="D668" t="s">
        <v>265</v>
      </c>
      <c r="P668">
        <v>1214</v>
      </c>
      <c r="Q668" t="s">
        <v>71</v>
      </c>
      <c r="R668">
        <v>1215</v>
      </c>
      <c r="S668">
        <v>3097</v>
      </c>
      <c r="T668">
        <v>335256.52059999999</v>
      </c>
      <c r="U668">
        <v>3064320.8605</v>
      </c>
      <c r="V668" t="s">
        <v>265</v>
      </c>
    </row>
    <row r="669" spans="1:22" x14ac:dyDescent="0.25">
      <c r="A669">
        <v>3098</v>
      </c>
      <c r="B669">
        <v>335271.5883</v>
      </c>
      <c r="C669">
        <v>3064359.9726</v>
      </c>
      <c r="D669" t="s">
        <v>265</v>
      </c>
      <c r="P669">
        <v>1215</v>
      </c>
      <c r="Q669" t="s">
        <v>71</v>
      </c>
      <c r="R669">
        <v>1216</v>
      </c>
      <c r="S669">
        <v>3098</v>
      </c>
      <c r="T669">
        <v>335271.5883</v>
      </c>
      <c r="U669">
        <v>3064359.9726</v>
      </c>
      <c r="V669" t="s">
        <v>265</v>
      </c>
    </row>
    <row r="670" spans="1:22" x14ac:dyDescent="0.25">
      <c r="A670">
        <v>3099</v>
      </c>
      <c r="B670">
        <v>335291.10629999998</v>
      </c>
      <c r="C670">
        <v>3064392.2456999999</v>
      </c>
      <c r="D670" t="s">
        <v>265</v>
      </c>
      <c r="P670">
        <v>1216</v>
      </c>
      <c r="Q670" t="s">
        <v>71</v>
      </c>
      <c r="R670">
        <v>1217</v>
      </c>
      <c r="S670">
        <v>3099</v>
      </c>
      <c r="T670">
        <v>335291.10629999998</v>
      </c>
      <c r="U670">
        <v>3064392.2456999999</v>
      </c>
      <c r="V670" t="s">
        <v>265</v>
      </c>
    </row>
    <row r="671" spans="1:22" x14ac:dyDescent="0.25">
      <c r="A671">
        <v>3100</v>
      </c>
      <c r="B671">
        <v>335304.06920000003</v>
      </c>
      <c r="C671">
        <v>3064410.1464</v>
      </c>
      <c r="D671" t="s">
        <v>265</v>
      </c>
      <c r="P671">
        <v>1217</v>
      </c>
      <c r="Q671" t="s">
        <v>71</v>
      </c>
      <c r="R671">
        <v>1218</v>
      </c>
      <c r="S671">
        <v>3100</v>
      </c>
      <c r="T671">
        <v>335304.06920000003</v>
      </c>
      <c r="U671">
        <v>3064410.1464</v>
      </c>
      <c r="V671" t="s">
        <v>265</v>
      </c>
    </row>
    <row r="672" spans="1:22" x14ac:dyDescent="0.25">
      <c r="A672">
        <v>3101</v>
      </c>
      <c r="B672">
        <v>335322.3652</v>
      </c>
      <c r="C672">
        <v>3064452.8297999999</v>
      </c>
      <c r="D672" t="s">
        <v>265</v>
      </c>
      <c r="P672">
        <v>1218</v>
      </c>
      <c r="Q672" t="s">
        <v>71</v>
      </c>
      <c r="R672">
        <v>1219</v>
      </c>
      <c r="S672">
        <v>3101</v>
      </c>
      <c r="T672">
        <v>335322.3652</v>
      </c>
      <c r="U672">
        <v>3064452.8297999999</v>
      </c>
      <c r="V672" t="s">
        <v>265</v>
      </c>
    </row>
    <row r="673" spans="1:22" x14ac:dyDescent="0.25">
      <c r="A673">
        <v>3102</v>
      </c>
      <c r="B673">
        <v>335322.50599999999</v>
      </c>
      <c r="C673">
        <v>3064463.2217999999</v>
      </c>
      <c r="D673" t="s">
        <v>265</v>
      </c>
      <c r="P673">
        <v>1219</v>
      </c>
      <c r="Q673" t="s">
        <v>71</v>
      </c>
      <c r="R673">
        <v>1220</v>
      </c>
      <c r="S673">
        <v>3102</v>
      </c>
      <c r="T673">
        <v>335322.50599999999</v>
      </c>
      <c r="U673">
        <v>3064463.2217999999</v>
      </c>
      <c r="V673" t="s">
        <v>265</v>
      </c>
    </row>
    <row r="674" spans="1:22" x14ac:dyDescent="0.25">
      <c r="A674">
        <v>3103</v>
      </c>
      <c r="B674">
        <v>335276.59899999999</v>
      </c>
      <c r="C674">
        <v>3064495.0255</v>
      </c>
      <c r="D674" t="s">
        <v>265</v>
      </c>
      <c r="P674">
        <v>1220</v>
      </c>
      <c r="Q674" t="s">
        <v>71</v>
      </c>
      <c r="R674">
        <v>1221</v>
      </c>
      <c r="S674">
        <v>3103</v>
      </c>
      <c r="T674">
        <v>335276.59899999999</v>
      </c>
      <c r="U674">
        <v>3064495.0255</v>
      </c>
      <c r="V674" t="s">
        <v>265</v>
      </c>
    </row>
    <row r="675" spans="1:22" x14ac:dyDescent="0.25">
      <c r="A675">
        <v>3104</v>
      </c>
      <c r="B675">
        <v>335247.8725</v>
      </c>
      <c r="C675">
        <v>3064520.7215999998</v>
      </c>
      <c r="D675" t="s">
        <v>265</v>
      </c>
      <c r="P675">
        <v>1221</v>
      </c>
      <c r="Q675" t="s">
        <v>71</v>
      </c>
      <c r="R675">
        <v>1222</v>
      </c>
      <c r="S675">
        <v>3104</v>
      </c>
      <c r="T675">
        <v>335247.8725</v>
      </c>
      <c r="U675">
        <v>3064520.7215999998</v>
      </c>
      <c r="V675" t="s">
        <v>265</v>
      </c>
    </row>
    <row r="676" spans="1:22" x14ac:dyDescent="0.25">
      <c r="A676">
        <v>3105</v>
      </c>
      <c r="B676">
        <v>335241.973</v>
      </c>
      <c r="C676">
        <v>3064554.6945000002</v>
      </c>
      <c r="D676" t="s">
        <v>265</v>
      </c>
      <c r="P676">
        <v>1222</v>
      </c>
      <c r="Q676" t="s">
        <v>71</v>
      </c>
      <c r="R676">
        <v>1223</v>
      </c>
      <c r="S676">
        <v>3105</v>
      </c>
      <c r="T676">
        <v>335241.973</v>
      </c>
      <c r="U676">
        <v>3064554.6945000002</v>
      </c>
      <c r="V676" t="s">
        <v>265</v>
      </c>
    </row>
    <row r="677" spans="1:22" x14ac:dyDescent="0.25">
      <c r="A677">
        <v>3106</v>
      </c>
      <c r="B677">
        <v>335284.67369999998</v>
      </c>
      <c r="C677">
        <v>3064588.0084000002</v>
      </c>
      <c r="D677" t="s">
        <v>265</v>
      </c>
      <c r="P677">
        <v>1223</v>
      </c>
      <c r="Q677" t="s">
        <v>71</v>
      </c>
      <c r="R677">
        <v>1224</v>
      </c>
      <c r="S677">
        <v>3106</v>
      </c>
      <c r="T677">
        <v>335284.67369999998</v>
      </c>
      <c r="U677">
        <v>3064588.0084000002</v>
      </c>
      <c r="V677" t="s">
        <v>265</v>
      </c>
    </row>
    <row r="678" spans="1:22" x14ac:dyDescent="0.25">
      <c r="A678">
        <v>3107</v>
      </c>
      <c r="B678">
        <v>335324.85210000002</v>
      </c>
      <c r="C678">
        <v>3064602.8286000001</v>
      </c>
      <c r="D678" t="s">
        <v>265</v>
      </c>
      <c r="P678">
        <v>1224</v>
      </c>
      <c r="Q678" t="s">
        <v>71</v>
      </c>
      <c r="R678">
        <v>1225</v>
      </c>
      <c r="S678">
        <v>3107</v>
      </c>
      <c r="T678">
        <v>335324.85210000002</v>
      </c>
      <c r="U678">
        <v>3064602.8286000001</v>
      </c>
      <c r="V678" t="s">
        <v>265</v>
      </c>
    </row>
    <row r="679" spans="1:22" x14ac:dyDescent="0.25">
      <c r="A679">
        <v>3108</v>
      </c>
      <c r="B679">
        <v>335322.21830000001</v>
      </c>
      <c r="C679">
        <v>3064441.986</v>
      </c>
      <c r="D679" t="s">
        <v>265</v>
      </c>
      <c r="P679">
        <v>1225</v>
      </c>
      <c r="Q679" t="s">
        <v>71</v>
      </c>
      <c r="R679">
        <v>1226</v>
      </c>
      <c r="S679">
        <v>3108</v>
      </c>
      <c r="T679">
        <v>335322.21830000001</v>
      </c>
      <c r="U679">
        <v>3064441.986</v>
      </c>
      <c r="V679" t="s">
        <v>265</v>
      </c>
    </row>
    <row r="680" spans="1:22" x14ac:dyDescent="0.25">
      <c r="A680">
        <v>3109</v>
      </c>
      <c r="B680">
        <v>335351.73599999998</v>
      </c>
      <c r="C680">
        <v>3064441.1340999999</v>
      </c>
      <c r="D680" t="s">
        <v>265</v>
      </c>
      <c r="P680">
        <v>1226</v>
      </c>
      <c r="Q680" t="s">
        <v>71</v>
      </c>
      <c r="R680">
        <v>1227</v>
      </c>
      <c r="S680">
        <v>3109</v>
      </c>
      <c r="T680">
        <v>335351.73599999998</v>
      </c>
      <c r="U680">
        <v>3064441.1340999999</v>
      </c>
      <c r="V680" t="s">
        <v>265</v>
      </c>
    </row>
    <row r="681" spans="1:22" x14ac:dyDescent="0.25">
      <c r="A681">
        <v>3110</v>
      </c>
      <c r="B681">
        <v>335372.12660000002</v>
      </c>
      <c r="C681">
        <v>3064437.2426</v>
      </c>
      <c r="D681" t="s">
        <v>265</v>
      </c>
      <c r="P681">
        <v>1227</v>
      </c>
      <c r="Q681" t="s">
        <v>71</v>
      </c>
      <c r="R681">
        <v>1228</v>
      </c>
      <c r="S681">
        <v>3110</v>
      </c>
      <c r="T681">
        <v>335372.12660000002</v>
      </c>
      <c r="U681">
        <v>3064437.2426</v>
      </c>
      <c r="V681" t="s">
        <v>265</v>
      </c>
    </row>
    <row r="682" spans="1:22" x14ac:dyDescent="0.25">
      <c r="A682">
        <v>3111</v>
      </c>
      <c r="B682">
        <v>335386.63689999998</v>
      </c>
      <c r="C682">
        <v>3064435.2384000001</v>
      </c>
      <c r="D682" t="s">
        <v>265</v>
      </c>
      <c r="P682">
        <v>1228</v>
      </c>
      <c r="Q682" t="s">
        <v>71</v>
      </c>
      <c r="R682">
        <v>1229</v>
      </c>
      <c r="S682">
        <v>3111</v>
      </c>
      <c r="T682">
        <v>335386.63689999998</v>
      </c>
      <c r="U682">
        <v>3064435.2384000001</v>
      </c>
      <c r="V682" t="s">
        <v>265</v>
      </c>
    </row>
    <row r="683" spans="1:22" x14ac:dyDescent="0.25">
      <c r="A683">
        <v>3112</v>
      </c>
      <c r="B683">
        <v>335411.2929</v>
      </c>
      <c r="C683">
        <v>3064444.3946000002</v>
      </c>
      <c r="D683" t="s">
        <v>265</v>
      </c>
      <c r="P683">
        <v>1229</v>
      </c>
      <c r="Q683" t="s">
        <v>71</v>
      </c>
      <c r="R683">
        <v>1230</v>
      </c>
      <c r="S683">
        <v>3112</v>
      </c>
      <c r="T683">
        <v>335411.2929</v>
      </c>
      <c r="U683">
        <v>3064444.3946000002</v>
      </c>
      <c r="V683" t="s">
        <v>265</v>
      </c>
    </row>
    <row r="684" spans="1:22" x14ac:dyDescent="0.25">
      <c r="A684">
        <v>3113</v>
      </c>
      <c r="B684">
        <v>335434.29109999997</v>
      </c>
      <c r="C684">
        <v>3064465.3228000002</v>
      </c>
      <c r="D684" t="s">
        <v>265</v>
      </c>
      <c r="P684">
        <v>1230</v>
      </c>
      <c r="Q684" t="s">
        <v>71</v>
      </c>
      <c r="R684">
        <v>1231</v>
      </c>
      <c r="S684">
        <v>3113</v>
      </c>
      <c r="T684">
        <v>335434.29109999997</v>
      </c>
      <c r="U684">
        <v>3064465.3228000002</v>
      </c>
      <c r="V684" t="s">
        <v>265</v>
      </c>
    </row>
    <row r="685" spans="1:22" x14ac:dyDescent="0.25">
      <c r="A685">
        <v>3114</v>
      </c>
      <c r="B685">
        <v>335455.28879999998</v>
      </c>
      <c r="C685">
        <v>3064472.7209000001</v>
      </c>
      <c r="D685" t="s">
        <v>265</v>
      </c>
      <c r="P685">
        <v>1231</v>
      </c>
      <c r="Q685" t="s">
        <v>71</v>
      </c>
      <c r="R685">
        <v>1232</v>
      </c>
      <c r="S685">
        <v>3114</v>
      </c>
      <c r="T685">
        <v>335455.28879999998</v>
      </c>
      <c r="U685">
        <v>3064472.7209000001</v>
      </c>
      <c r="V685" t="s">
        <v>265</v>
      </c>
    </row>
    <row r="686" spans="1:22" x14ac:dyDescent="0.25">
      <c r="A686">
        <v>3115</v>
      </c>
      <c r="B686">
        <v>335473.43890000001</v>
      </c>
      <c r="C686">
        <v>3064471.1194000002</v>
      </c>
      <c r="D686" t="s">
        <v>265</v>
      </c>
      <c r="P686">
        <v>1232</v>
      </c>
      <c r="Q686" t="s">
        <v>71</v>
      </c>
      <c r="R686">
        <v>1233</v>
      </c>
      <c r="S686">
        <v>3115</v>
      </c>
      <c r="T686">
        <v>335473.43890000001</v>
      </c>
      <c r="U686">
        <v>3064471.1194000002</v>
      </c>
      <c r="V686" t="s">
        <v>265</v>
      </c>
    </row>
    <row r="687" spans="1:22" x14ac:dyDescent="0.25">
      <c r="A687">
        <v>3116</v>
      </c>
      <c r="B687">
        <v>335488.94939999998</v>
      </c>
      <c r="C687">
        <v>3064475.8804000001</v>
      </c>
      <c r="D687" t="s">
        <v>265</v>
      </c>
      <c r="P687">
        <v>1233</v>
      </c>
      <c r="Q687" t="s">
        <v>71</v>
      </c>
      <c r="R687">
        <v>1234</v>
      </c>
      <c r="S687">
        <v>3116</v>
      </c>
      <c r="T687">
        <v>335488.94939999998</v>
      </c>
      <c r="U687">
        <v>3064475.8804000001</v>
      </c>
      <c r="V687" t="s">
        <v>265</v>
      </c>
    </row>
    <row r="688" spans="1:22" x14ac:dyDescent="0.25">
      <c r="A688">
        <v>3117</v>
      </c>
      <c r="B688">
        <v>335502.30499999999</v>
      </c>
      <c r="C688">
        <v>3064489.2568000001</v>
      </c>
      <c r="D688" t="s">
        <v>265</v>
      </c>
      <c r="P688">
        <v>1234</v>
      </c>
      <c r="Q688" t="s">
        <v>71</v>
      </c>
      <c r="R688">
        <v>1235</v>
      </c>
      <c r="S688">
        <v>3117</v>
      </c>
      <c r="T688">
        <v>335502.30499999999</v>
      </c>
      <c r="U688">
        <v>3064489.2568000001</v>
      </c>
      <c r="V688" t="s">
        <v>265</v>
      </c>
    </row>
    <row r="689" spans="1:22" x14ac:dyDescent="0.25">
      <c r="A689">
        <v>3118</v>
      </c>
      <c r="B689">
        <v>335512.0269</v>
      </c>
      <c r="C689">
        <v>3064502.6823999998</v>
      </c>
      <c r="D689" t="s">
        <v>265</v>
      </c>
      <c r="P689">
        <v>1235</v>
      </c>
      <c r="Q689" t="s">
        <v>71</v>
      </c>
      <c r="R689">
        <v>1236</v>
      </c>
      <c r="S689">
        <v>3118</v>
      </c>
      <c r="T689">
        <v>335512.0269</v>
      </c>
      <c r="U689">
        <v>3064502.6823999998</v>
      </c>
      <c r="V689" t="s">
        <v>265</v>
      </c>
    </row>
    <row r="690" spans="1:22" x14ac:dyDescent="0.25">
      <c r="A690">
        <v>3119</v>
      </c>
      <c r="B690">
        <v>336035.93930000003</v>
      </c>
      <c r="C690">
        <v>3064828.6828999999</v>
      </c>
      <c r="D690" t="s">
        <v>265</v>
      </c>
      <c r="P690">
        <v>1236</v>
      </c>
      <c r="Q690" t="s">
        <v>71</v>
      </c>
      <c r="R690">
        <v>1237</v>
      </c>
      <c r="S690">
        <v>3119</v>
      </c>
      <c r="T690">
        <v>336035.93930000003</v>
      </c>
      <c r="U690">
        <v>3064828.6828999999</v>
      </c>
      <c r="V690" t="s">
        <v>265</v>
      </c>
    </row>
    <row r="691" spans="1:22" x14ac:dyDescent="0.25">
      <c r="A691">
        <v>3120</v>
      </c>
      <c r="B691">
        <v>335999.75229999999</v>
      </c>
      <c r="C691">
        <v>3064839.0263999999</v>
      </c>
      <c r="D691" t="s">
        <v>265</v>
      </c>
      <c r="P691">
        <v>1237</v>
      </c>
      <c r="Q691" t="s">
        <v>71</v>
      </c>
      <c r="R691">
        <v>1238</v>
      </c>
      <c r="S691">
        <v>3120</v>
      </c>
      <c r="T691">
        <v>335999.75229999999</v>
      </c>
      <c r="U691">
        <v>3064839.0263999999</v>
      </c>
      <c r="V691" t="s">
        <v>265</v>
      </c>
    </row>
    <row r="692" spans="1:22" x14ac:dyDescent="0.25">
      <c r="A692">
        <v>3121</v>
      </c>
      <c r="B692">
        <v>335991.14309999999</v>
      </c>
      <c r="C692">
        <v>3064812.8621</v>
      </c>
      <c r="D692" t="s">
        <v>265</v>
      </c>
      <c r="P692">
        <v>1238</v>
      </c>
      <c r="Q692" t="s">
        <v>71</v>
      </c>
      <c r="R692">
        <v>1239</v>
      </c>
      <c r="S692">
        <v>3121</v>
      </c>
      <c r="T692">
        <v>335991.14309999999</v>
      </c>
      <c r="U692">
        <v>3064812.8621</v>
      </c>
      <c r="V692" t="s">
        <v>265</v>
      </c>
    </row>
    <row r="693" spans="1:22" x14ac:dyDescent="0.25">
      <c r="A693">
        <v>3122</v>
      </c>
      <c r="B693">
        <v>335981.4522</v>
      </c>
      <c r="C693">
        <v>3064782.39</v>
      </c>
      <c r="D693" t="s">
        <v>265</v>
      </c>
      <c r="P693">
        <v>1239</v>
      </c>
      <c r="Q693" t="s">
        <v>71</v>
      </c>
      <c r="R693">
        <v>1240</v>
      </c>
      <c r="S693">
        <v>3122</v>
      </c>
      <c r="T693">
        <v>335981.4522</v>
      </c>
      <c r="U693">
        <v>3064782.39</v>
      </c>
      <c r="V693" t="s">
        <v>265</v>
      </c>
    </row>
    <row r="694" spans="1:22" x14ac:dyDescent="0.25">
      <c r="A694">
        <v>3123</v>
      </c>
      <c r="B694">
        <v>335920.10210000002</v>
      </c>
      <c r="C694">
        <v>3064814.3988999999</v>
      </c>
      <c r="D694" t="s">
        <v>265</v>
      </c>
      <c r="P694">
        <v>1240</v>
      </c>
      <c r="Q694" t="s">
        <v>71</v>
      </c>
      <c r="R694">
        <v>1241</v>
      </c>
      <c r="S694">
        <v>3123</v>
      </c>
      <c r="T694">
        <v>335920.10210000002</v>
      </c>
      <c r="U694">
        <v>3064814.3988999999</v>
      </c>
      <c r="V694" t="s">
        <v>265</v>
      </c>
    </row>
    <row r="695" spans="1:22" x14ac:dyDescent="0.25">
      <c r="A695">
        <v>3124</v>
      </c>
      <c r="B695">
        <v>335910.6066</v>
      </c>
      <c r="C695">
        <v>3064817.6904000002</v>
      </c>
      <c r="D695" t="s">
        <v>265</v>
      </c>
      <c r="P695">
        <v>1241</v>
      </c>
      <c r="Q695" t="s">
        <v>71</v>
      </c>
      <c r="R695">
        <v>1242</v>
      </c>
      <c r="S695">
        <v>3124</v>
      </c>
      <c r="T695">
        <v>335910.6066</v>
      </c>
      <c r="U695">
        <v>3064817.6904000002</v>
      </c>
      <c r="V695" t="s">
        <v>265</v>
      </c>
    </row>
    <row r="696" spans="1:22" x14ac:dyDescent="0.25">
      <c r="A696">
        <v>3125</v>
      </c>
      <c r="B696">
        <v>335872.12800000003</v>
      </c>
      <c r="C696">
        <v>3064827.6998000001</v>
      </c>
      <c r="D696" t="s">
        <v>265</v>
      </c>
      <c r="P696">
        <v>1242</v>
      </c>
      <c r="Q696" t="s">
        <v>71</v>
      </c>
      <c r="R696">
        <v>1243</v>
      </c>
      <c r="S696">
        <v>3125</v>
      </c>
      <c r="T696">
        <v>335872.12800000003</v>
      </c>
      <c r="U696">
        <v>3064827.6998000001</v>
      </c>
      <c r="V696" t="s">
        <v>265</v>
      </c>
    </row>
    <row r="697" spans="1:22" x14ac:dyDescent="0.25">
      <c r="A697">
        <v>3126</v>
      </c>
      <c r="B697">
        <v>335832.34179999999</v>
      </c>
      <c r="C697">
        <v>3064841.7940000002</v>
      </c>
      <c r="D697" t="s">
        <v>265</v>
      </c>
      <c r="P697">
        <v>1243</v>
      </c>
      <c r="Q697" t="s">
        <v>71</v>
      </c>
      <c r="R697">
        <v>1244</v>
      </c>
      <c r="S697">
        <v>3126</v>
      </c>
      <c r="T697">
        <v>335832.34179999999</v>
      </c>
      <c r="U697">
        <v>3064841.7940000002</v>
      </c>
      <c r="V697" t="s">
        <v>265</v>
      </c>
    </row>
    <row r="698" spans="1:22" x14ac:dyDescent="0.25">
      <c r="A698">
        <v>3127</v>
      </c>
      <c r="B698">
        <v>335824.11739999999</v>
      </c>
      <c r="C698">
        <v>3064838.29</v>
      </c>
      <c r="D698" t="s">
        <v>265</v>
      </c>
      <c r="P698">
        <v>1244</v>
      </c>
      <c r="Q698" t="s">
        <v>71</v>
      </c>
      <c r="R698">
        <v>1245</v>
      </c>
      <c r="S698">
        <v>3127</v>
      </c>
      <c r="T698">
        <v>335824.11739999999</v>
      </c>
      <c r="U698">
        <v>3064838.29</v>
      </c>
      <c r="V698" t="s">
        <v>265</v>
      </c>
    </row>
    <row r="699" spans="1:22" x14ac:dyDescent="0.25">
      <c r="A699">
        <v>3128</v>
      </c>
      <c r="B699">
        <v>335808.31209999998</v>
      </c>
      <c r="C699">
        <v>3064845.2818999998</v>
      </c>
      <c r="D699" t="s">
        <v>265</v>
      </c>
      <c r="P699">
        <v>1245</v>
      </c>
      <c r="Q699" t="s">
        <v>71</v>
      </c>
      <c r="R699">
        <v>1246</v>
      </c>
      <c r="S699">
        <v>3128</v>
      </c>
      <c r="T699">
        <v>335808.31209999998</v>
      </c>
      <c r="U699">
        <v>3064845.2818999998</v>
      </c>
      <c r="V699" t="s">
        <v>265</v>
      </c>
    </row>
    <row r="700" spans="1:22" x14ac:dyDescent="0.25">
      <c r="A700">
        <v>3129</v>
      </c>
      <c r="B700">
        <v>335781.20069999999</v>
      </c>
      <c r="C700">
        <v>3064856.0417999998</v>
      </c>
      <c r="D700" t="s">
        <v>265</v>
      </c>
      <c r="P700">
        <v>1246</v>
      </c>
      <c r="Q700" t="s">
        <v>71</v>
      </c>
      <c r="R700">
        <v>1247</v>
      </c>
      <c r="S700">
        <v>3129</v>
      </c>
      <c r="T700">
        <v>335781.20069999999</v>
      </c>
      <c r="U700">
        <v>3064856.0417999998</v>
      </c>
      <c r="V700" t="s">
        <v>265</v>
      </c>
    </row>
    <row r="701" spans="1:22" x14ac:dyDescent="0.25">
      <c r="A701">
        <v>3130</v>
      </c>
      <c r="B701">
        <v>335754.0588</v>
      </c>
      <c r="C701">
        <v>3064864.5427000001</v>
      </c>
      <c r="D701" t="s">
        <v>265</v>
      </c>
      <c r="P701">
        <v>1247</v>
      </c>
      <c r="Q701" t="s">
        <v>71</v>
      </c>
      <c r="R701">
        <v>1248</v>
      </c>
      <c r="S701">
        <v>3130</v>
      </c>
      <c r="T701">
        <v>335754.0588</v>
      </c>
      <c r="U701">
        <v>3064864.5427000001</v>
      </c>
      <c r="V701" t="s">
        <v>265</v>
      </c>
    </row>
    <row r="702" spans="1:22" x14ac:dyDescent="0.25">
      <c r="A702">
        <v>3131</v>
      </c>
      <c r="B702">
        <v>335740.59789999999</v>
      </c>
      <c r="C702">
        <v>3064876.9257999999</v>
      </c>
      <c r="D702" t="s">
        <v>265</v>
      </c>
      <c r="P702">
        <v>1248</v>
      </c>
      <c r="Q702" t="s">
        <v>71</v>
      </c>
      <c r="R702">
        <v>1249</v>
      </c>
      <c r="S702">
        <v>3131</v>
      </c>
      <c r="T702">
        <v>335740.59789999999</v>
      </c>
      <c r="U702">
        <v>3064876.9257999999</v>
      </c>
      <c r="V702" t="s">
        <v>265</v>
      </c>
    </row>
    <row r="703" spans="1:22" x14ac:dyDescent="0.25">
      <c r="A703">
        <v>3132</v>
      </c>
      <c r="B703">
        <v>335711.26449999999</v>
      </c>
      <c r="C703">
        <v>3064891.3308999999</v>
      </c>
      <c r="D703" t="s">
        <v>265</v>
      </c>
      <c r="P703">
        <v>1249</v>
      </c>
      <c r="Q703" t="s">
        <v>71</v>
      </c>
      <c r="R703">
        <v>1250</v>
      </c>
      <c r="S703">
        <v>3132</v>
      </c>
      <c r="T703">
        <v>335711.26449999999</v>
      </c>
      <c r="U703">
        <v>3064891.3308999999</v>
      </c>
      <c r="V703" t="s">
        <v>265</v>
      </c>
    </row>
    <row r="704" spans="1:22" x14ac:dyDescent="0.25">
      <c r="A704">
        <v>3133</v>
      </c>
      <c r="B704">
        <v>335695.96899999998</v>
      </c>
      <c r="C704">
        <v>3064897.5542000001</v>
      </c>
      <c r="D704" t="s">
        <v>265</v>
      </c>
      <c r="P704">
        <v>1250</v>
      </c>
      <c r="Q704" t="s">
        <v>71</v>
      </c>
      <c r="R704">
        <v>1251</v>
      </c>
      <c r="S704">
        <v>3133</v>
      </c>
      <c r="T704">
        <v>335695.96899999998</v>
      </c>
      <c r="U704">
        <v>3064897.5542000001</v>
      </c>
      <c r="V704" t="s">
        <v>265</v>
      </c>
    </row>
    <row r="705" spans="1:22" x14ac:dyDescent="0.25">
      <c r="A705">
        <v>3134</v>
      </c>
      <c r="B705">
        <v>335646.6507</v>
      </c>
      <c r="C705">
        <v>3064917.0586999999</v>
      </c>
      <c r="D705" t="s">
        <v>265</v>
      </c>
      <c r="P705">
        <v>1251</v>
      </c>
      <c r="Q705" t="s">
        <v>71</v>
      </c>
      <c r="R705">
        <v>1252</v>
      </c>
      <c r="S705">
        <v>3134</v>
      </c>
      <c r="T705">
        <v>335646.6507</v>
      </c>
      <c r="U705">
        <v>3064917.0586999999</v>
      </c>
      <c r="V705" t="s">
        <v>265</v>
      </c>
    </row>
    <row r="706" spans="1:22" x14ac:dyDescent="0.25">
      <c r="A706">
        <v>3135</v>
      </c>
      <c r="B706">
        <v>335640.94170000002</v>
      </c>
      <c r="C706">
        <v>3064931.5964000002</v>
      </c>
      <c r="D706" t="s">
        <v>265</v>
      </c>
      <c r="P706">
        <v>1252</v>
      </c>
      <c r="Q706" t="s">
        <v>71</v>
      </c>
      <c r="R706">
        <v>1253</v>
      </c>
      <c r="S706">
        <v>3135</v>
      </c>
      <c r="T706">
        <v>335640.94170000002</v>
      </c>
      <c r="U706">
        <v>3064931.5964000002</v>
      </c>
      <c r="V706" t="s">
        <v>265</v>
      </c>
    </row>
    <row r="707" spans="1:22" x14ac:dyDescent="0.25">
      <c r="A707">
        <v>3136</v>
      </c>
      <c r="B707">
        <v>335638.29599999997</v>
      </c>
      <c r="C707">
        <v>3064937.5068000001</v>
      </c>
      <c r="D707" t="s">
        <v>265</v>
      </c>
      <c r="P707">
        <v>1253</v>
      </c>
      <c r="Q707" t="s">
        <v>71</v>
      </c>
      <c r="R707">
        <v>1254</v>
      </c>
      <c r="S707">
        <v>3136</v>
      </c>
      <c r="T707">
        <v>335638.29599999997</v>
      </c>
      <c r="U707">
        <v>3064937.5068000001</v>
      </c>
      <c r="V707" t="s">
        <v>265</v>
      </c>
    </row>
    <row r="708" spans="1:22" x14ac:dyDescent="0.25">
      <c r="A708">
        <v>3137</v>
      </c>
      <c r="B708">
        <v>335637.07400000002</v>
      </c>
      <c r="C708">
        <v>3064947.9166999999</v>
      </c>
      <c r="D708" t="s">
        <v>265</v>
      </c>
      <c r="P708">
        <v>1254</v>
      </c>
      <c r="Q708" t="s">
        <v>71</v>
      </c>
      <c r="R708">
        <v>1255</v>
      </c>
      <c r="S708">
        <v>3137</v>
      </c>
      <c r="T708">
        <v>335637.07400000002</v>
      </c>
      <c r="U708">
        <v>3064947.9166999999</v>
      </c>
      <c r="V708" t="s">
        <v>265</v>
      </c>
    </row>
    <row r="709" spans="1:22" x14ac:dyDescent="0.25">
      <c r="A709">
        <v>3138</v>
      </c>
      <c r="B709">
        <v>335667.62920000002</v>
      </c>
      <c r="C709">
        <v>3064923.1014</v>
      </c>
      <c r="D709" t="s">
        <v>265</v>
      </c>
      <c r="P709">
        <v>1255</v>
      </c>
      <c r="Q709" t="s">
        <v>71</v>
      </c>
      <c r="R709">
        <v>1256</v>
      </c>
      <c r="S709">
        <v>3138</v>
      </c>
      <c r="T709">
        <v>335667.62920000002</v>
      </c>
      <c r="U709">
        <v>3064923.1014</v>
      </c>
      <c r="V709" t="s">
        <v>265</v>
      </c>
    </row>
    <row r="710" spans="1:22" x14ac:dyDescent="0.25">
      <c r="A710">
        <v>3139</v>
      </c>
      <c r="B710">
        <v>335659.18280000001</v>
      </c>
      <c r="C710">
        <v>3064936.7724000001</v>
      </c>
      <c r="D710" t="s">
        <v>265</v>
      </c>
      <c r="P710">
        <v>1256</v>
      </c>
      <c r="Q710" t="s">
        <v>71</v>
      </c>
      <c r="R710">
        <v>1257</v>
      </c>
      <c r="S710">
        <v>3139</v>
      </c>
      <c r="T710">
        <v>335659.18280000001</v>
      </c>
      <c r="U710">
        <v>3064936.7724000001</v>
      </c>
      <c r="V710" t="s">
        <v>265</v>
      </c>
    </row>
    <row r="711" spans="1:22" x14ac:dyDescent="0.25">
      <c r="A711">
        <v>3140</v>
      </c>
      <c r="B711">
        <v>335659.78039999999</v>
      </c>
      <c r="C711">
        <v>3064938.5959999999</v>
      </c>
      <c r="D711" t="s">
        <v>265</v>
      </c>
      <c r="P711">
        <v>1257</v>
      </c>
      <c r="Q711" t="s">
        <v>71</v>
      </c>
      <c r="R711">
        <v>1258</v>
      </c>
      <c r="S711">
        <v>3140</v>
      </c>
      <c r="T711">
        <v>335659.78039999999</v>
      </c>
      <c r="U711">
        <v>3064938.5959999999</v>
      </c>
      <c r="V711" t="s">
        <v>265</v>
      </c>
    </row>
    <row r="712" spans="1:22" x14ac:dyDescent="0.25">
      <c r="A712">
        <v>3141</v>
      </c>
      <c r="B712">
        <v>335665.81650000002</v>
      </c>
      <c r="C712">
        <v>3064957.0175999999</v>
      </c>
      <c r="D712" t="s">
        <v>265</v>
      </c>
      <c r="P712">
        <v>1258</v>
      </c>
      <c r="Q712" t="s">
        <v>71</v>
      </c>
      <c r="R712">
        <v>1259</v>
      </c>
      <c r="S712">
        <v>3141</v>
      </c>
      <c r="T712">
        <v>335665.81650000002</v>
      </c>
      <c r="U712">
        <v>3064957.0175999999</v>
      </c>
      <c r="V712" t="s">
        <v>265</v>
      </c>
    </row>
    <row r="713" spans="1:22" x14ac:dyDescent="0.25">
      <c r="A713">
        <v>3142</v>
      </c>
      <c r="B713">
        <v>335670.93479999999</v>
      </c>
      <c r="C713">
        <v>3064965.9862000002</v>
      </c>
      <c r="D713" t="s">
        <v>265</v>
      </c>
      <c r="P713">
        <v>1259</v>
      </c>
      <c r="Q713" t="s">
        <v>71</v>
      </c>
      <c r="R713">
        <v>1260</v>
      </c>
      <c r="S713">
        <v>3142</v>
      </c>
      <c r="T713">
        <v>335670.93479999999</v>
      </c>
      <c r="U713">
        <v>3064965.9862000002</v>
      </c>
      <c r="V713" t="s">
        <v>265</v>
      </c>
    </row>
    <row r="714" spans="1:22" x14ac:dyDescent="0.25">
      <c r="A714">
        <v>3143</v>
      </c>
      <c r="B714">
        <v>335675.61729999998</v>
      </c>
      <c r="C714">
        <v>3064976.3163000001</v>
      </c>
      <c r="D714" t="s">
        <v>265</v>
      </c>
      <c r="P714">
        <v>1260</v>
      </c>
      <c r="Q714" t="s">
        <v>71</v>
      </c>
      <c r="R714">
        <v>1261</v>
      </c>
      <c r="S714">
        <v>3143</v>
      </c>
      <c r="T714">
        <v>335675.61729999998</v>
      </c>
      <c r="U714">
        <v>3064976.3163000001</v>
      </c>
      <c r="V714" t="s">
        <v>265</v>
      </c>
    </row>
    <row r="715" spans="1:22" x14ac:dyDescent="0.25">
      <c r="A715">
        <v>3144</v>
      </c>
      <c r="B715">
        <v>335676.1998</v>
      </c>
      <c r="C715">
        <v>3064985.798</v>
      </c>
      <c r="D715" t="s">
        <v>265</v>
      </c>
      <c r="P715">
        <v>1261</v>
      </c>
      <c r="Q715" t="s">
        <v>71</v>
      </c>
      <c r="R715">
        <v>1262</v>
      </c>
      <c r="S715">
        <v>3144</v>
      </c>
      <c r="T715">
        <v>335676.1998</v>
      </c>
      <c r="U715">
        <v>3064985.798</v>
      </c>
      <c r="V715" t="s">
        <v>265</v>
      </c>
    </row>
    <row r="716" spans="1:22" x14ac:dyDescent="0.25">
      <c r="A716">
        <v>3145</v>
      </c>
      <c r="B716">
        <v>335677.2182</v>
      </c>
      <c r="C716">
        <v>3064993.9182000002</v>
      </c>
      <c r="D716" t="s">
        <v>265</v>
      </c>
      <c r="P716">
        <v>1262</v>
      </c>
      <c r="Q716" t="s">
        <v>71</v>
      </c>
      <c r="R716">
        <v>1263</v>
      </c>
      <c r="S716">
        <v>3145</v>
      </c>
      <c r="T716">
        <v>335677.2182</v>
      </c>
      <c r="U716">
        <v>3064993.9182000002</v>
      </c>
      <c r="V716" t="s">
        <v>265</v>
      </c>
    </row>
    <row r="717" spans="1:22" x14ac:dyDescent="0.25">
      <c r="A717">
        <v>3146</v>
      </c>
      <c r="B717">
        <v>335678.64179999998</v>
      </c>
      <c r="C717">
        <v>3064998.4177999999</v>
      </c>
      <c r="D717" t="s">
        <v>265</v>
      </c>
      <c r="P717">
        <v>1263</v>
      </c>
      <c r="Q717" t="s">
        <v>71</v>
      </c>
      <c r="R717">
        <v>1264</v>
      </c>
      <c r="S717">
        <v>3146</v>
      </c>
      <c r="T717">
        <v>335678.64179999998</v>
      </c>
      <c r="U717">
        <v>3064998.4177999999</v>
      </c>
      <c r="V717" t="s">
        <v>265</v>
      </c>
    </row>
    <row r="718" spans="1:22" x14ac:dyDescent="0.25">
      <c r="A718">
        <v>3147</v>
      </c>
      <c r="B718">
        <v>335689.68300000002</v>
      </c>
      <c r="C718">
        <v>3065008.6619000002</v>
      </c>
      <c r="D718" t="s">
        <v>265</v>
      </c>
      <c r="P718">
        <v>1264</v>
      </c>
      <c r="Q718" t="s">
        <v>71</v>
      </c>
      <c r="R718">
        <v>1265</v>
      </c>
      <c r="S718">
        <v>3147</v>
      </c>
      <c r="T718">
        <v>335689.68300000002</v>
      </c>
      <c r="U718">
        <v>3065008.6619000002</v>
      </c>
      <c r="V718" t="s">
        <v>265</v>
      </c>
    </row>
    <row r="719" spans="1:22" x14ac:dyDescent="0.25">
      <c r="A719">
        <v>3148</v>
      </c>
      <c r="B719">
        <v>335700.6874</v>
      </c>
      <c r="C719">
        <v>3065016.1952</v>
      </c>
      <c r="D719" t="s">
        <v>265</v>
      </c>
      <c r="P719">
        <v>1265</v>
      </c>
      <c r="Q719" t="s">
        <v>71</v>
      </c>
      <c r="R719">
        <v>1266</v>
      </c>
      <c r="S719">
        <v>3148</v>
      </c>
      <c r="T719">
        <v>335700.6874</v>
      </c>
      <c r="U719">
        <v>3065016.1952</v>
      </c>
      <c r="V719" t="s">
        <v>265</v>
      </c>
    </row>
    <row r="720" spans="1:22" x14ac:dyDescent="0.25">
      <c r="A720">
        <v>3149</v>
      </c>
      <c r="B720">
        <v>335706.18050000002</v>
      </c>
      <c r="C720">
        <v>3065019.2840999998</v>
      </c>
      <c r="D720" t="s">
        <v>265</v>
      </c>
      <c r="P720">
        <v>1266</v>
      </c>
      <c r="Q720" t="s">
        <v>71</v>
      </c>
      <c r="R720">
        <v>1267</v>
      </c>
      <c r="S720">
        <v>3149</v>
      </c>
      <c r="T720">
        <v>335706.18050000002</v>
      </c>
      <c r="U720">
        <v>3065019.2840999998</v>
      </c>
      <c r="V720" t="s">
        <v>265</v>
      </c>
    </row>
    <row r="721" spans="1:22" x14ac:dyDescent="0.25">
      <c r="A721">
        <v>3150</v>
      </c>
      <c r="B721">
        <v>335756.79100000003</v>
      </c>
      <c r="C721">
        <v>3065033.0602000002</v>
      </c>
      <c r="D721" t="s">
        <v>265</v>
      </c>
      <c r="P721">
        <v>1267</v>
      </c>
      <c r="Q721" t="s">
        <v>71</v>
      </c>
      <c r="R721">
        <v>1268</v>
      </c>
      <c r="S721">
        <v>3150</v>
      </c>
      <c r="T721">
        <v>335756.79100000003</v>
      </c>
      <c r="U721">
        <v>3065033.0602000002</v>
      </c>
      <c r="V721" t="s">
        <v>265</v>
      </c>
    </row>
    <row r="722" spans="1:22" x14ac:dyDescent="0.25">
      <c r="A722">
        <v>3151</v>
      </c>
      <c r="B722">
        <v>335781.88050000003</v>
      </c>
      <c r="C722">
        <v>3065039.9493</v>
      </c>
      <c r="D722" t="s">
        <v>265</v>
      </c>
      <c r="P722">
        <v>1268</v>
      </c>
      <c r="Q722" t="s">
        <v>71</v>
      </c>
      <c r="R722">
        <v>1269</v>
      </c>
      <c r="S722">
        <v>3151</v>
      </c>
      <c r="T722">
        <v>335781.88050000003</v>
      </c>
      <c r="U722">
        <v>3065039.9493</v>
      </c>
      <c r="V722" t="s">
        <v>265</v>
      </c>
    </row>
    <row r="723" spans="1:22" x14ac:dyDescent="0.25">
      <c r="A723">
        <v>3152</v>
      </c>
      <c r="B723">
        <v>335796.00400000002</v>
      </c>
      <c r="C723">
        <v>3065043.8273</v>
      </c>
      <c r="D723" t="s">
        <v>265</v>
      </c>
      <c r="P723">
        <v>1269</v>
      </c>
      <c r="Q723" t="s">
        <v>71</v>
      </c>
      <c r="R723">
        <v>1270</v>
      </c>
      <c r="S723">
        <v>3152</v>
      </c>
      <c r="T723">
        <v>335796.00400000002</v>
      </c>
      <c r="U723">
        <v>3065043.8273</v>
      </c>
      <c r="V723" t="s">
        <v>265</v>
      </c>
    </row>
    <row r="724" spans="1:22" x14ac:dyDescent="0.25">
      <c r="A724">
        <v>3153</v>
      </c>
      <c r="B724">
        <v>335801.92070000002</v>
      </c>
      <c r="C724">
        <v>3065044.6510999999</v>
      </c>
      <c r="D724" t="s">
        <v>265</v>
      </c>
      <c r="P724">
        <v>1270</v>
      </c>
      <c r="Q724" t="s">
        <v>71</v>
      </c>
      <c r="R724">
        <v>1271</v>
      </c>
      <c r="S724">
        <v>3153</v>
      </c>
      <c r="T724">
        <v>335801.92070000002</v>
      </c>
      <c r="U724">
        <v>3065044.6510999999</v>
      </c>
      <c r="V724" t="s">
        <v>265</v>
      </c>
    </row>
    <row r="725" spans="1:22" x14ac:dyDescent="0.25">
      <c r="A725">
        <v>3154</v>
      </c>
      <c r="B725">
        <v>335846.62900000002</v>
      </c>
      <c r="C725">
        <v>3065025.0679000001</v>
      </c>
      <c r="D725" t="s">
        <v>265</v>
      </c>
      <c r="P725">
        <v>1271</v>
      </c>
      <c r="Q725" t="s">
        <v>71</v>
      </c>
      <c r="R725">
        <v>1272</v>
      </c>
      <c r="S725">
        <v>3154</v>
      </c>
      <c r="T725">
        <v>335846.62900000002</v>
      </c>
      <c r="U725">
        <v>3065025.0679000001</v>
      </c>
      <c r="V725" t="s">
        <v>265</v>
      </c>
    </row>
    <row r="726" spans="1:22" x14ac:dyDescent="0.25">
      <c r="A726">
        <v>3155</v>
      </c>
      <c r="B726">
        <v>335862.48300000001</v>
      </c>
      <c r="C726">
        <v>3065021.6905</v>
      </c>
      <c r="D726" t="s">
        <v>265</v>
      </c>
      <c r="P726">
        <v>1272</v>
      </c>
      <c r="Q726" t="s">
        <v>71</v>
      </c>
      <c r="R726">
        <v>1273</v>
      </c>
      <c r="S726">
        <v>3155</v>
      </c>
      <c r="T726">
        <v>335862.48300000001</v>
      </c>
      <c r="U726">
        <v>3065021.6905</v>
      </c>
      <c r="V726" t="s">
        <v>265</v>
      </c>
    </row>
    <row r="727" spans="1:22" x14ac:dyDescent="0.25">
      <c r="A727">
        <v>3156</v>
      </c>
      <c r="B727">
        <v>335874.78879999998</v>
      </c>
      <c r="C727">
        <v>3065024.6874000002</v>
      </c>
      <c r="D727" t="s">
        <v>265</v>
      </c>
      <c r="P727">
        <v>1273</v>
      </c>
      <c r="Q727" t="s">
        <v>71</v>
      </c>
      <c r="R727">
        <v>1274</v>
      </c>
      <c r="S727">
        <v>3156</v>
      </c>
      <c r="T727">
        <v>335874.78879999998</v>
      </c>
      <c r="U727">
        <v>3065024.6874000002</v>
      </c>
      <c r="V727" t="s">
        <v>265</v>
      </c>
    </row>
    <row r="728" spans="1:22" x14ac:dyDescent="0.25">
      <c r="A728">
        <v>3157</v>
      </c>
      <c r="B728">
        <v>335879.42839999998</v>
      </c>
      <c r="C728">
        <v>3065031.8549000002</v>
      </c>
      <c r="D728" t="s">
        <v>265</v>
      </c>
      <c r="P728">
        <v>1274</v>
      </c>
      <c r="Q728" t="s">
        <v>71</v>
      </c>
      <c r="R728">
        <v>1275</v>
      </c>
      <c r="S728">
        <v>3157</v>
      </c>
      <c r="T728">
        <v>335879.42839999998</v>
      </c>
      <c r="U728">
        <v>3065031.8549000002</v>
      </c>
      <c r="V728" t="s">
        <v>265</v>
      </c>
    </row>
    <row r="729" spans="1:22" x14ac:dyDescent="0.25">
      <c r="A729">
        <v>3158</v>
      </c>
      <c r="B729">
        <v>335883.7022</v>
      </c>
      <c r="C729">
        <v>3065045.5797000001</v>
      </c>
      <c r="D729" t="s">
        <v>265</v>
      </c>
      <c r="P729">
        <v>1275</v>
      </c>
      <c r="Q729" t="s">
        <v>71</v>
      </c>
      <c r="R729">
        <v>1276</v>
      </c>
      <c r="S729">
        <v>3158</v>
      </c>
      <c r="T729">
        <v>335883.7022</v>
      </c>
      <c r="U729">
        <v>3065045.5797000001</v>
      </c>
      <c r="V729" t="s">
        <v>265</v>
      </c>
    </row>
    <row r="730" spans="1:22" x14ac:dyDescent="0.25">
      <c r="A730">
        <v>3159</v>
      </c>
      <c r="B730">
        <v>335892.04849999998</v>
      </c>
      <c r="C730">
        <v>3065058.1197000002</v>
      </c>
      <c r="D730" t="s">
        <v>265</v>
      </c>
      <c r="P730">
        <v>1276</v>
      </c>
      <c r="Q730" t="s">
        <v>71</v>
      </c>
      <c r="R730">
        <v>1277</v>
      </c>
      <c r="S730">
        <v>3159</v>
      </c>
      <c r="T730">
        <v>335892.04849999998</v>
      </c>
      <c r="U730">
        <v>3065058.1197000002</v>
      </c>
      <c r="V730" t="s">
        <v>265</v>
      </c>
    </row>
    <row r="731" spans="1:22" x14ac:dyDescent="0.25">
      <c r="A731">
        <v>3160</v>
      </c>
      <c r="B731">
        <v>335892.17660000001</v>
      </c>
      <c r="C731">
        <v>3065067.6074999999</v>
      </c>
      <c r="D731" t="s">
        <v>265</v>
      </c>
      <c r="P731">
        <v>1277</v>
      </c>
      <c r="Q731" t="s">
        <v>71</v>
      </c>
      <c r="R731">
        <v>1278</v>
      </c>
      <c r="S731">
        <v>3160</v>
      </c>
      <c r="T731">
        <v>335892.17660000001</v>
      </c>
      <c r="U731">
        <v>3065067.6074999999</v>
      </c>
      <c r="V731" t="s">
        <v>265</v>
      </c>
    </row>
    <row r="732" spans="1:22" x14ac:dyDescent="0.25">
      <c r="A732">
        <v>3161</v>
      </c>
      <c r="B732">
        <v>335881.82789999997</v>
      </c>
      <c r="C732">
        <v>3065074.9775</v>
      </c>
      <c r="D732" t="s">
        <v>265</v>
      </c>
      <c r="P732">
        <v>1278</v>
      </c>
      <c r="Q732" t="s">
        <v>71</v>
      </c>
      <c r="R732">
        <v>1279</v>
      </c>
      <c r="S732">
        <v>3161</v>
      </c>
      <c r="T732">
        <v>335881.82789999997</v>
      </c>
      <c r="U732">
        <v>3065074.9775</v>
      </c>
      <c r="V732" t="s">
        <v>265</v>
      </c>
    </row>
    <row r="733" spans="1:22" x14ac:dyDescent="0.25">
      <c r="A733">
        <v>3162</v>
      </c>
      <c r="B733">
        <v>335881.0172</v>
      </c>
      <c r="C733">
        <v>3065082.2185999998</v>
      </c>
      <c r="D733" t="s">
        <v>265</v>
      </c>
      <c r="P733">
        <v>1279</v>
      </c>
      <c r="Q733" t="s">
        <v>71</v>
      </c>
      <c r="R733">
        <v>1280</v>
      </c>
      <c r="S733">
        <v>3162</v>
      </c>
      <c r="T733">
        <v>335881.0172</v>
      </c>
      <c r="U733">
        <v>3065082.2185999998</v>
      </c>
      <c r="V733" t="s">
        <v>265</v>
      </c>
    </row>
    <row r="734" spans="1:22" x14ac:dyDescent="0.25">
      <c r="A734">
        <v>3163</v>
      </c>
      <c r="B734">
        <v>335887.19439999998</v>
      </c>
      <c r="C734">
        <v>3065095.5573999998</v>
      </c>
      <c r="D734" t="s">
        <v>265</v>
      </c>
      <c r="P734">
        <v>1280</v>
      </c>
      <c r="Q734" t="s">
        <v>71</v>
      </c>
      <c r="R734">
        <v>1281</v>
      </c>
      <c r="S734">
        <v>3163</v>
      </c>
      <c r="T734">
        <v>335887.19439999998</v>
      </c>
      <c r="U734">
        <v>3065095.5573999998</v>
      </c>
      <c r="V734" t="s">
        <v>265</v>
      </c>
    </row>
    <row r="735" spans="1:22" x14ac:dyDescent="0.25">
      <c r="A735">
        <v>3164</v>
      </c>
      <c r="B735">
        <v>335907.2205</v>
      </c>
      <c r="C735">
        <v>3065138.8018</v>
      </c>
      <c r="D735" t="s">
        <v>265</v>
      </c>
      <c r="P735">
        <v>1281</v>
      </c>
      <c r="Q735" t="s">
        <v>71</v>
      </c>
      <c r="R735">
        <v>1282</v>
      </c>
      <c r="S735">
        <v>3164</v>
      </c>
      <c r="T735">
        <v>335907.2205</v>
      </c>
      <c r="U735">
        <v>3065138.8018</v>
      </c>
      <c r="V735" t="s">
        <v>265</v>
      </c>
    </row>
    <row r="736" spans="1:22" x14ac:dyDescent="0.25">
      <c r="A736">
        <v>3165</v>
      </c>
      <c r="B736">
        <v>335915.17359999998</v>
      </c>
      <c r="C736">
        <v>3065155.8657999998</v>
      </c>
      <c r="D736" t="s">
        <v>265</v>
      </c>
      <c r="P736">
        <v>1282</v>
      </c>
      <c r="Q736" t="s">
        <v>71</v>
      </c>
      <c r="R736">
        <v>1283</v>
      </c>
      <c r="S736">
        <v>3165</v>
      </c>
      <c r="T736">
        <v>335915.17359999998</v>
      </c>
      <c r="U736">
        <v>3065155.8657999998</v>
      </c>
      <c r="V736" t="s">
        <v>265</v>
      </c>
    </row>
    <row r="737" spans="1:22" x14ac:dyDescent="0.25">
      <c r="A737">
        <v>3166</v>
      </c>
      <c r="B737">
        <v>335942.0992</v>
      </c>
      <c r="C737">
        <v>3065232.3217000002</v>
      </c>
      <c r="D737" t="s">
        <v>265</v>
      </c>
      <c r="P737">
        <v>1283</v>
      </c>
      <c r="Q737" t="s">
        <v>71</v>
      </c>
      <c r="R737">
        <v>1284</v>
      </c>
      <c r="S737">
        <v>3166</v>
      </c>
      <c r="T737">
        <v>335942.0992</v>
      </c>
      <c r="U737">
        <v>3065232.3217000002</v>
      </c>
      <c r="V737" t="s">
        <v>265</v>
      </c>
    </row>
    <row r="738" spans="1:22" x14ac:dyDescent="0.25">
      <c r="A738">
        <v>3167</v>
      </c>
      <c r="B738">
        <v>335962.41600000003</v>
      </c>
      <c r="C738">
        <v>3065290.3393999999</v>
      </c>
      <c r="D738" t="s">
        <v>265</v>
      </c>
      <c r="P738">
        <v>1284</v>
      </c>
      <c r="Q738" t="s">
        <v>71</v>
      </c>
      <c r="R738">
        <v>1285</v>
      </c>
      <c r="S738">
        <v>3167</v>
      </c>
      <c r="T738">
        <v>335962.41600000003</v>
      </c>
      <c r="U738">
        <v>3065290.3393999999</v>
      </c>
      <c r="V738" t="s">
        <v>265</v>
      </c>
    </row>
    <row r="739" spans="1:22" x14ac:dyDescent="0.25">
      <c r="A739">
        <v>3168</v>
      </c>
      <c r="B739">
        <v>335977.37670000002</v>
      </c>
      <c r="C739">
        <v>3065321.7686000001</v>
      </c>
      <c r="D739" t="s">
        <v>265</v>
      </c>
      <c r="P739">
        <v>1285</v>
      </c>
      <c r="Q739" t="s">
        <v>71</v>
      </c>
      <c r="R739">
        <v>1286</v>
      </c>
      <c r="S739">
        <v>3168</v>
      </c>
      <c r="T739">
        <v>335977.37670000002</v>
      </c>
      <c r="U739">
        <v>3065321.7686000001</v>
      </c>
      <c r="V739" t="s">
        <v>265</v>
      </c>
    </row>
    <row r="740" spans="1:22" x14ac:dyDescent="0.25">
      <c r="A740">
        <v>3169</v>
      </c>
      <c r="B740">
        <v>335987.5943</v>
      </c>
      <c r="C740">
        <v>3065338.35</v>
      </c>
      <c r="D740" t="s">
        <v>265</v>
      </c>
      <c r="P740">
        <v>1286</v>
      </c>
      <c r="Q740" t="s">
        <v>71</v>
      </c>
      <c r="R740">
        <v>1287</v>
      </c>
      <c r="S740">
        <v>3169</v>
      </c>
      <c r="T740">
        <v>335987.5943</v>
      </c>
      <c r="U740">
        <v>3065338.35</v>
      </c>
      <c r="V740" t="s">
        <v>265</v>
      </c>
    </row>
    <row r="741" spans="1:22" x14ac:dyDescent="0.25">
      <c r="A741">
        <v>3170</v>
      </c>
      <c r="B741">
        <v>336005.93219999998</v>
      </c>
      <c r="C741">
        <v>3065350.7549000001</v>
      </c>
      <c r="D741" t="s">
        <v>265</v>
      </c>
      <c r="P741">
        <v>1287</v>
      </c>
      <c r="Q741" t="s">
        <v>71</v>
      </c>
      <c r="R741">
        <v>1288</v>
      </c>
      <c r="S741">
        <v>3170</v>
      </c>
      <c r="T741">
        <v>336005.93219999998</v>
      </c>
      <c r="U741">
        <v>3065350.7549000001</v>
      </c>
      <c r="V741" t="s">
        <v>265</v>
      </c>
    </row>
    <row r="742" spans="1:22" x14ac:dyDescent="0.25">
      <c r="A742">
        <v>3171</v>
      </c>
      <c r="B742">
        <v>336015.14380000002</v>
      </c>
      <c r="C742">
        <v>3065360.1198999998</v>
      </c>
      <c r="D742" t="s">
        <v>265</v>
      </c>
      <c r="P742">
        <v>1288</v>
      </c>
      <c r="Q742" t="s">
        <v>71</v>
      </c>
      <c r="R742">
        <v>1289</v>
      </c>
      <c r="S742">
        <v>3171</v>
      </c>
      <c r="T742">
        <v>336015.14380000002</v>
      </c>
      <c r="U742">
        <v>3065360.1198999998</v>
      </c>
      <c r="V742" t="s">
        <v>265</v>
      </c>
    </row>
    <row r="743" spans="1:22" x14ac:dyDescent="0.25">
      <c r="A743">
        <v>3172</v>
      </c>
      <c r="B743">
        <v>336016.97879999998</v>
      </c>
      <c r="C743">
        <v>3065361.4506999999</v>
      </c>
      <c r="D743" t="s">
        <v>265</v>
      </c>
      <c r="P743">
        <v>1289</v>
      </c>
      <c r="Q743" t="s">
        <v>71</v>
      </c>
      <c r="R743">
        <v>1290</v>
      </c>
      <c r="S743">
        <v>3172</v>
      </c>
      <c r="T743">
        <v>336016.97879999998</v>
      </c>
      <c r="U743">
        <v>3065361.4506999999</v>
      </c>
      <c r="V743" t="s">
        <v>265</v>
      </c>
    </row>
    <row r="744" spans="1:22" x14ac:dyDescent="0.25">
      <c r="A744">
        <v>3173</v>
      </c>
      <c r="B744">
        <v>336026.19040000002</v>
      </c>
      <c r="C744">
        <v>3065370.8157000002</v>
      </c>
      <c r="D744" t="s">
        <v>265</v>
      </c>
      <c r="P744">
        <v>1290</v>
      </c>
      <c r="Q744" t="s">
        <v>71</v>
      </c>
      <c r="R744">
        <v>1291</v>
      </c>
      <c r="S744">
        <v>3173</v>
      </c>
      <c r="T744">
        <v>336026.19040000002</v>
      </c>
      <c r="U744">
        <v>3065370.8157000002</v>
      </c>
      <c r="V744" t="s">
        <v>265</v>
      </c>
    </row>
    <row r="745" spans="1:22" x14ac:dyDescent="0.25">
      <c r="A745">
        <v>3174</v>
      </c>
      <c r="B745">
        <v>336068.67570000002</v>
      </c>
      <c r="C745">
        <v>3065354.8786999998</v>
      </c>
      <c r="D745" t="s">
        <v>265</v>
      </c>
      <c r="P745">
        <v>1291</v>
      </c>
      <c r="Q745" t="s">
        <v>71</v>
      </c>
      <c r="R745">
        <v>1292</v>
      </c>
      <c r="S745">
        <v>3174</v>
      </c>
      <c r="T745">
        <v>336068.67570000002</v>
      </c>
      <c r="U745">
        <v>3065354.8786999998</v>
      </c>
      <c r="V745" t="s">
        <v>265</v>
      </c>
    </row>
    <row r="746" spans="1:22" x14ac:dyDescent="0.25">
      <c r="A746">
        <v>3175</v>
      </c>
      <c r="B746">
        <v>336129.26130000001</v>
      </c>
      <c r="C746">
        <v>3065333.727</v>
      </c>
      <c r="D746" t="s">
        <v>265</v>
      </c>
      <c r="P746">
        <v>1292</v>
      </c>
      <c r="Q746" t="s">
        <v>71</v>
      </c>
      <c r="R746">
        <v>1293</v>
      </c>
      <c r="S746">
        <v>3175</v>
      </c>
      <c r="T746">
        <v>336129.26130000001</v>
      </c>
      <c r="U746">
        <v>3065333.727</v>
      </c>
      <c r="V746" t="s">
        <v>265</v>
      </c>
    </row>
    <row r="747" spans="1:22" x14ac:dyDescent="0.25">
      <c r="A747">
        <v>3176</v>
      </c>
      <c r="B747">
        <v>336218.27140000003</v>
      </c>
      <c r="C747">
        <v>3065298.1842999998</v>
      </c>
      <c r="D747" t="s">
        <v>265</v>
      </c>
      <c r="P747">
        <v>1293</v>
      </c>
      <c r="Q747" t="s">
        <v>71</v>
      </c>
      <c r="R747">
        <v>1294</v>
      </c>
      <c r="S747">
        <v>3176</v>
      </c>
      <c r="T747">
        <v>336218.27140000003</v>
      </c>
      <c r="U747">
        <v>3065298.1842999998</v>
      </c>
      <c r="V747" t="s">
        <v>265</v>
      </c>
    </row>
    <row r="748" spans="1:22" x14ac:dyDescent="0.25">
      <c r="A748">
        <v>3177</v>
      </c>
      <c r="B748">
        <v>336227.58889999997</v>
      </c>
      <c r="C748">
        <v>3065293.9857999999</v>
      </c>
      <c r="D748" t="s">
        <v>265</v>
      </c>
      <c r="P748">
        <v>1294</v>
      </c>
      <c r="Q748" t="s">
        <v>71</v>
      </c>
      <c r="R748">
        <v>1295</v>
      </c>
      <c r="S748">
        <v>3177</v>
      </c>
      <c r="T748">
        <v>336227.58889999997</v>
      </c>
      <c r="U748">
        <v>3065293.9857999999</v>
      </c>
      <c r="V748" t="s">
        <v>265</v>
      </c>
    </row>
    <row r="749" spans="1:22" x14ac:dyDescent="0.25">
      <c r="A749">
        <v>3178</v>
      </c>
      <c r="B749">
        <v>335980.98619999998</v>
      </c>
      <c r="C749">
        <v>3065387.2415</v>
      </c>
      <c r="D749" t="s">
        <v>265</v>
      </c>
      <c r="P749">
        <v>1295</v>
      </c>
      <c r="Q749" t="s">
        <v>71</v>
      </c>
      <c r="R749">
        <v>1296</v>
      </c>
      <c r="S749">
        <v>3178</v>
      </c>
      <c r="T749">
        <v>335980.98619999998</v>
      </c>
      <c r="U749">
        <v>3065387.2415</v>
      </c>
      <c r="V749" t="s">
        <v>265</v>
      </c>
    </row>
    <row r="750" spans="1:22" x14ac:dyDescent="0.25">
      <c r="A750">
        <v>3179</v>
      </c>
      <c r="B750">
        <v>335966.60509999999</v>
      </c>
      <c r="C750">
        <v>3065398.7324000001</v>
      </c>
      <c r="D750" t="s">
        <v>265</v>
      </c>
      <c r="P750">
        <v>1296</v>
      </c>
      <c r="Q750" t="s">
        <v>71</v>
      </c>
      <c r="R750">
        <v>1297</v>
      </c>
      <c r="S750">
        <v>3179</v>
      </c>
      <c r="T750">
        <v>335966.60509999999</v>
      </c>
      <c r="U750">
        <v>3065398.7324000001</v>
      </c>
      <c r="V750" t="s">
        <v>265</v>
      </c>
    </row>
    <row r="751" spans="1:22" x14ac:dyDescent="0.25">
      <c r="A751">
        <v>3180</v>
      </c>
      <c r="B751">
        <v>335959.6433</v>
      </c>
      <c r="C751">
        <v>3065421.42</v>
      </c>
      <c r="D751" t="s">
        <v>265</v>
      </c>
      <c r="P751">
        <v>1297</v>
      </c>
      <c r="Q751" t="s">
        <v>71</v>
      </c>
      <c r="R751">
        <v>1298</v>
      </c>
      <c r="S751">
        <v>3180</v>
      </c>
      <c r="T751">
        <v>335959.6433</v>
      </c>
      <c r="U751">
        <v>3065421.42</v>
      </c>
      <c r="V751" t="s">
        <v>265</v>
      </c>
    </row>
    <row r="752" spans="1:22" x14ac:dyDescent="0.25">
      <c r="A752">
        <v>3181</v>
      </c>
      <c r="B752">
        <v>335988.2108</v>
      </c>
      <c r="C752">
        <v>3065451.3095</v>
      </c>
      <c r="D752" t="s">
        <v>265</v>
      </c>
      <c r="P752">
        <v>1298</v>
      </c>
      <c r="Q752" t="s">
        <v>71</v>
      </c>
      <c r="R752">
        <v>1299</v>
      </c>
      <c r="S752">
        <v>3181</v>
      </c>
      <c r="T752">
        <v>335988.2108</v>
      </c>
      <c r="U752">
        <v>3065451.3095</v>
      </c>
      <c r="V752" t="s">
        <v>265</v>
      </c>
    </row>
    <row r="753" spans="1:22" x14ac:dyDescent="0.25">
      <c r="A753">
        <v>3182</v>
      </c>
      <c r="B753">
        <v>336024.9228</v>
      </c>
      <c r="C753">
        <v>3065478.8297999999</v>
      </c>
      <c r="D753" t="s">
        <v>265</v>
      </c>
      <c r="P753">
        <v>1299</v>
      </c>
      <c r="Q753" t="s">
        <v>71</v>
      </c>
      <c r="R753">
        <v>1300</v>
      </c>
      <c r="S753">
        <v>3182</v>
      </c>
      <c r="T753">
        <v>336024.9228</v>
      </c>
      <c r="U753">
        <v>3065478.8297999999</v>
      </c>
      <c r="V753" t="s">
        <v>265</v>
      </c>
    </row>
    <row r="754" spans="1:22" x14ac:dyDescent="0.25">
      <c r="A754">
        <v>3183</v>
      </c>
      <c r="B754">
        <v>335958.10110000003</v>
      </c>
      <c r="C754">
        <v>3065441.7749999999</v>
      </c>
      <c r="D754" t="s">
        <v>265</v>
      </c>
      <c r="P754">
        <v>1300</v>
      </c>
      <c r="Q754" t="s">
        <v>71</v>
      </c>
      <c r="R754">
        <v>1301</v>
      </c>
      <c r="S754">
        <v>3183</v>
      </c>
      <c r="T754">
        <v>335958.10110000003</v>
      </c>
      <c r="U754">
        <v>3065441.7749999999</v>
      </c>
      <c r="V754" t="s">
        <v>265</v>
      </c>
    </row>
    <row r="755" spans="1:22" x14ac:dyDescent="0.25">
      <c r="A755">
        <v>3184</v>
      </c>
      <c r="B755">
        <v>335960.69530000002</v>
      </c>
      <c r="C755">
        <v>3065465.6889999998</v>
      </c>
      <c r="D755" t="s">
        <v>265</v>
      </c>
      <c r="P755">
        <v>1301</v>
      </c>
      <c r="Q755" t="s">
        <v>71</v>
      </c>
      <c r="R755">
        <v>1302</v>
      </c>
      <c r="S755">
        <v>3184</v>
      </c>
      <c r="T755">
        <v>335960.69530000002</v>
      </c>
      <c r="U755">
        <v>3065465.6889999998</v>
      </c>
      <c r="V755" t="s">
        <v>265</v>
      </c>
    </row>
    <row r="756" spans="1:22" x14ac:dyDescent="0.25">
      <c r="A756">
        <v>3185</v>
      </c>
      <c r="B756">
        <v>335962.87640000001</v>
      </c>
      <c r="C756">
        <v>3065486.7308</v>
      </c>
      <c r="D756" t="s">
        <v>265</v>
      </c>
      <c r="P756">
        <v>1302</v>
      </c>
      <c r="Q756" t="s">
        <v>71</v>
      </c>
      <c r="R756">
        <v>1303</v>
      </c>
      <c r="S756">
        <v>3185</v>
      </c>
      <c r="T756">
        <v>335962.87640000001</v>
      </c>
      <c r="U756">
        <v>3065486.7308</v>
      </c>
      <c r="V756" t="s">
        <v>265</v>
      </c>
    </row>
    <row r="757" spans="1:22" x14ac:dyDescent="0.25">
      <c r="A757">
        <v>3186</v>
      </c>
      <c r="B757">
        <v>335963.82909999997</v>
      </c>
      <c r="C757">
        <v>3065495.9219</v>
      </c>
      <c r="D757" t="s">
        <v>265</v>
      </c>
      <c r="P757">
        <v>1303</v>
      </c>
      <c r="Q757" t="s">
        <v>71</v>
      </c>
      <c r="R757">
        <v>1304</v>
      </c>
      <c r="S757">
        <v>3186</v>
      </c>
      <c r="T757">
        <v>335963.82909999997</v>
      </c>
      <c r="U757">
        <v>3065495.9219</v>
      </c>
      <c r="V757" t="s">
        <v>265</v>
      </c>
    </row>
    <row r="758" spans="1:22" x14ac:dyDescent="0.25">
      <c r="A758">
        <v>3187</v>
      </c>
      <c r="B758">
        <v>335966.67340000003</v>
      </c>
      <c r="C758">
        <v>3065538.3590000002</v>
      </c>
      <c r="D758" t="s">
        <v>265</v>
      </c>
      <c r="P758">
        <v>1304</v>
      </c>
      <c r="Q758" t="s">
        <v>71</v>
      </c>
      <c r="R758">
        <v>1305</v>
      </c>
      <c r="S758">
        <v>3187</v>
      </c>
      <c r="T758">
        <v>335966.67340000003</v>
      </c>
      <c r="U758">
        <v>3065538.3590000002</v>
      </c>
      <c r="V758" t="s">
        <v>265</v>
      </c>
    </row>
    <row r="759" spans="1:22" x14ac:dyDescent="0.25">
      <c r="A759">
        <v>3188</v>
      </c>
      <c r="B759">
        <v>335972.05359999998</v>
      </c>
      <c r="C759">
        <v>3065566.7538000001</v>
      </c>
      <c r="D759" t="s">
        <v>265</v>
      </c>
      <c r="P759">
        <v>1305</v>
      </c>
      <c r="Q759" t="s">
        <v>71</v>
      </c>
      <c r="R759">
        <v>1306</v>
      </c>
      <c r="S759">
        <v>3188</v>
      </c>
      <c r="T759">
        <v>335972.05359999998</v>
      </c>
      <c r="U759">
        <v>3065566.7538000001</v>
      </c>
      <c r="V759" t="s">
        <v>265</v>
      </c>
    </row>
    <row r="760" spans="1:22" x14ac:dyDescent="0.25">
      <c r="A760">
        <v>3189</v>
      </c>
      <c r="B760">
        <v>335977.49479999999</v>
      </c>
      <c r="C760">
        <v>3065599.6664999998</v>
      </c>
      <c r="D760" t="s">
        <v>265</v>
      </c>
      <c r="P760">
        <v>1306</v>
      </c>
      <c r="Q760" t="s">
        <v>71</v>
      </c>
      <c r="R760">
        <v>1307</v>
      </c>
      <c r="S760">
        <v>3189</v>
      </c>
      <c r="T760">
        <v>335977.49479999999</v>
      </c>
      <c r="U760">
        <v>3065599.6664999998</v>
      </c>
      <c r="V760" t="s">
        <v>265</v>
      </c>
    </row>
    <row r="761" spans="1:22" x14ac:dyDescent="0.25">
      <c r="A761">
        <v>3190</v>
      </c>
      <c r="B761">
        <v>336016.90700000001</v>
      </c>
      <c r="C761">
        <v>3065625.3424999998</v>
      </c>
      <c r="D761" t="s">
        <v>265</v>
      </c>
      <c r="P761">
        <v>1307</v>
      </c>
      <c r="Q761" t="s">
        <v>71</v>
      </c>
      <c r="R761">
        <v>1308</v>
      </c>
      <c r="S761">
        <v>3190</v>
      </c>
      <c r="T761">
        <v>336016.90700000001</v>
      </c>
      <c r="U761">
        <v>3065625.3424999998</v>
      </c>
      <c r="V761" t="s">
        <v>265</v>
      </c>
    </row>
    <row r="762" spans="1:22" x14ac:dyDescent="0.25">
      <c r="A762">
        <v>3191</v>
      </c>
      <c r="B762">
        <v>336044.61119999998</v>
      </c>
      <c r="C762">
        <v>3065624.9685</v>
      </c>
      <c r="D762" t="s">
        <v>265</v>
      </c>
      <c r="P762">
        <v>1308</v>
      </c>
      <c r="Q762" t="s">
        <v>71</v>
      </c>
      <c r="R762">
        <v>1309</v>
      </c>
      <c r="S762">
        <v>3191</v>
      </c>
      <c r="T762">
        <v>336044.61119999998</v>
      </c>
      <c r="U762">
        <v>3065624.9685</v>
      </c>
      <c r="V762" t="s">
        <v>265</v>
      </c>
    </row>
    <row r="763" spans="1:22" x14ac:dyDescent="0.25">
      <c r="A763">
        <v>3192</v>
      </c>
      <c r="B763">
        <v>336190.71879999997</v>
      </c>
      <c r="C763">
        <v>3065309.8527000002</v>
      </c>
      <c r="D763" t="s">
        <v>265</v>
      </c>
      <c r="P763">
        <v>1309</v>
      </c>
      <c r="Q763" t="s">
        <v>71</v>
      </c>
      <c r="R763">
        <v>1310</v>
      </c>
      <c r="S763">
        <v>3192</v>
      </c>
      <c r="T763">
        <v>336190.71879999997</v>
      </c>
      <c r="U763">
        <v>3065309.8527000002</v>
      </c>
      <c r="V763" t="s">
        <v>265</v>
      </c>
    </row>
    <row r="764" spans="1:22" x14ac:dyDescent="0.25">
      <c r="A764">
        <v>3193</v>
      </c>
      <c r="B764">
        <v>336195.58110000001</v>
      </c>
      <c r="C764">
        <v>3065318.0087000001</v>
      </c>
      <c r="D764" t="s">
        <v>265</v>
      </c>
      <c r="P764">
        <v>1310</v>
      </c>
      <c r="Q764" t="s">
        <v>71</v>
      </c>
      <c r="R764">
        <v>1311</v>
      </c>
      <c r="S764">
        <v>3193</v>
      </c>
      <c r="T764">
        <v>336195.58110000001</v>
      </c>
      <c r="U764">
        <v>3065318.0087000001</v>
      </c>
      <c r="V764" t="s">
        <v>265</v>
      </c>
    </row>
    <row r="765" spans="1:22" x14ac:dyDescent="0.25">
      <c r="A765">
        <v>3194</v>
      </c>
      <c r="B765">
        <v>336201.40850000002</v>
      </c>
      <c r="C765">
        <v>3065327.7834999999</v>
      </c>
      <c r="D765" t="s">
        <v>265</v>
      </c>
      <c r="P765">
        <v>1311</v>
      </c>
      <c r="Q765" t="s">
        <v>71</v>
      </c>
      <c r="R765">
        <v>1312</v>
      </c>
      <c r="S765">
        <v>3194</v>
      </c>
      <c r="T765">
        <v>336201.40850000002</v>
      </c>
      <c r="U765">
        <v>3065327.7834999999</v>
      </c>
      <c r="V765" t="s">
        <v>265</v>
      </c>
    </row>
    <row r="766" spans="1:22" x14ac:dyDescent="0.25">
      <c r="A766">
        <v>3195</v>
      </c>
      <c r="B766">
        <v>336214.10379999998</v>
      </c>
      <c r="C766">
        <v>3065359.6952999998</v>
      </c>
      <c r="D766" t="s">
        <v>265</v>
      </c>
      <c r="P766">
        <v>1312</v>
      </c>
      <c r="Q766" t="s">
        <v>71</v>
      </c>
      <c r="R766">
        <v>1313</v>
      </c>
      <c r="S766">
        <v>3195</v>
      </c>
      <c r="T766">
        <v>336214.10379999998</v>
      </c>
      <c r="U766">
        <v>3065359.6952999998</v>
      </c>
      <c r="V766" t="s">
        <v>265</v>
      </c>
    </row>
    <row r="767" spans="1:22" x14ac:dyDescent="0.25">
      <c r="A767">
        <v>3196</v>
      </c>
      <c r="B767">
        <v>336208.76939999999</v>
      </c>
      <c r="C767">
        <v>3065368.3528</v>
      </c>
      <c r="D767" t="s">
        <v>265</v>
      </c>
      <c r="P767">
        <v>1313</v>
      </c>
      <c r="Q767" t="s">
        <v>71</v>
      </c>
      <c r="R767">
        <v>1314</v>
      </c>
      <c r="S767">
        <v>3196</v>
      </c>
      <c r="T767">
        <v>336208.76939999999</v>
      </c>
      <c r="U767">
        <v>3065368.3528</v>
      </c>
      <c r="V767" t="s">
        <v>265</v>
      </c>
    </row>
    <row r="768" spans="1:22" x14ac:dyDescent="0.25">
      <c r="A768">
        <v>3197</v>
      </c>
      <c r="B768">
        <v>336215.35320000001</v>
      </c>
      <c r="C768">
        <v>3065384.9833</v>
      </c>
      <c r="D768" t="s">
        <v>265</v>
      </c>
      <c r="P768">
        <v>1314</v>
      </c>
      <c r="Q768" t="s">
        <v>71</v>
      </c>
      <c r="R768">
        <v>1315</v>
      </c>
      <c r="S768">
        <v>3197</v>
      </c>
      <c r="T768">
        <v>336215.35320000001</v>
      </c>
      <c r="U768">
        <v>3065384.9833</v>
      </c>
      <c r="V768" t="s">
        <v>265</v>
      </c>
    </row>
    <row r="769" spans="1:22" x14ac:dyDescent="0.25">
      <c r="A769">
        <v>3198</v>
      </c>
      <c r="B769">
        <v>336226.17080000002</v>
      </c>
      <c r="C769">
        <v>3065412.4015000002</v>
      </c>
      <c r="D769" t="s">
        <v>265</v>
      </c>
      <c r="P769">
        <v>1315</v>
      </c>
      <c r="Q769" t="s">
        <v>71</v>
      </c>
      <c r="R769">
        <v>1316</v>
      </c>
      <c r="S769">
        <v>3198</v>
      </c>
      <c r="T769">
        <v>336226.17080000002</v>
      </c>
      <c r="U769">
        <v>3065412.4015000002</v>
      </c>
      <c r="V769" t="s">
        <v>265</v>
      </c>
    </row>
    <row r="770" spans="1:22" x14ac:dyDescent="0.25">
      <c r="A770">
        <v>3199</v>
      </c>
      <c r="B770">
        <v>336227.24969999999</v>
      </c>
      <c r="C770">
        <v>3065425.0392999998</v>
      </c>
      <c r="D770" t="s">
        <v>265</v>
      </c>
      <c r="P770">
        <v>1316</v>
      </c>
      <c r="Q770" t="s">
        <v>71</v>
      </c>
      <c r="R770">
        <v>1317</v>
      </c>
      <c r="S770">
        <v>3199</v>
      </c>
      <c r="T770">
        <v>336227.24969999999</v>
      </c>
      <c r="U770">
        <v>3065425.0392999998</v>
      </c>
      <c r="V770" t="s">
        <v>265</v>
      </c>
    </row>
    <row r="771" spans="1:22" x14ac:dyDescent="0.25">
      <c r="A771">
        <v>3200</v>
      </c>
      <c r="B771">
        <v>336235.16639999999</v>
      </c>
      <c r="C771">
        <v>3063406.6442999998</v>
      </c>
      <c r="D771" t="s">
        <v>265</v>
      </c>
      <c r="P771">
        <v>177</v>
      </c>
      <c r="Q771" t="s">
        <v>71</v>
      </c>
      <c r="R771">
        <v>178</v>
      </c>
      <c r="S771">
        <v>3200</v>
      </c>
      <c r="T771">
        <v>336235.16639999999</v>
      </c>
      <c r="U771">
        <v>3063406.6442999998</v>
      </c>
      <c r="V771" t="s">
        <v>265</v>
      </c>
    </row>
    <row r="772" spans="1:22" x14ac:dyDescent="0.25">
      <c r="A772">
        <v>3201</v>
      </c>
      <c r="B772">
        <v>336228.69640000002</v>
      </c>
      <c r="C772">
        <v>3063410.8631000002</v>
      </c>
      <c r="D772" t="s">
        <v>265</v>
      </c>
      <c r="P772">
        <v>182</v>
      </c>
      <c r="Q772" t="s">
        <v>71</v>
      </c>
      <c r="R772">
        <v>183</v>
      </c>
      <c r="S772">
        <v>3201</v>
      </c>
      <c r="T772">
        <v>336228.69640000002</v>
      </c>
      <c r="U772">
        <v>3063410.8631000002</v>
      </c>
      <c r="V772" t="s">
        <v>265</v>
      </c>
    </row>
    <row r="773" spans="1:22" x14ac:dyDescent="0.25">
      <c r="A773">
        <v>3202</v>
      </c>
      <c r="B773">
        <v>336219.79060000001</v>
      </c>
      <c r="C773">
        <v>3063416.6701000002</v>
      </c>
      <c r="D773" t="s">
        <v>265</v>
      </c>
      <c r="P773">
        <v>188</v>
      </c>
      <c r="Q773" t="s">
        <v>71</v>
      </c>
      <c r="R773">
        <v>189</v>
      </c>
      <c r="S773">
        <v>3202</v>
      </c>
      <c r="T773">
        <v>336219.79060000001</v>
      </c>
      <c r="U773">
        <v>3063416.6701000002</v>
      </c>
      <c r="V773" t="s">
        <v>265</v>
      </c>
    </row>
    <row r="774" spans="1:22" x14ac:dyDescent="0.25">
      <c r="A774">
        <v>3203</v>
      </c>
      <c r="B774">
        <v>336118.05660000001</v>
      </c>
      <c r="C774">
        <v>3063474.2365999999</v>
      </c>
      <c r="D774" t="s">
        <v>265</v>
      </c>
      <c r="P774">
        <v>305</v>
      </c>
      <c r="Q774" t="s">
        <v>71</v>
      </c>
      <c r="R774">
        <v>306</v>
      </c>
      <c r="S774">
        <v>3203</v>
      </c>
      <c r="T774">
        <v>336118.05660000001</v>
      </c>
      <c r="U774">
        <v>3063474.2365999999</v>
      </c>
      <c r="V774" t="s">
        <v>265</v>
      </c>
    </row>
    <row r="775" spans="1:22" x14ac:dyDescent="0.25">
      <c r="A775">
        <v>3204</v>
      </c>
      <c r="B775">
        <v>336118.28129999997</v>
      </c>
      <c r="C775">
        <v>3063482.1557</v>
      </c>
      <c r="D775" t="s">
        <v>265</v>
      </c>
      <c r="P775">
        <v>318</v>
      </c>
      <c r="Q775" t="s">
        <v>71</v>
      </c>
      <c r="R775">
        <v>319</v>
      </c>
      <c r="S775">
        <v>3204</v>
      </c>
      <c r="T775">
        <v>336118.28129999997</v>
      </c>
      <c r="U775">
        <v>3063482.1557</v>
      </c>
      <c r="V775" t="s">
        <v>265</v>
      </c>
    </row>
    <row r="776" spans="1:22" x14ac:dyDescent="0.25">
      <c r="A776">
        <v>3205</v>
      </c>
      <c r="B776">
        <v>336118.2966</v>
      </c>
      <c r="C776">
        <v>3063482.6915000002</v>
      </c>
      <c r="D776" t="s">
        <v>265</v>
      </c>
      <c r="P776">
        <v>320</v>
      </c>
      <c r="Q776" t="s">
        <v>71</v>
      </c>
      <c r="R776">
        <v>321</v>
      </c>
      <c r="S776">
        <v>3205</v>
      </c>
      <c r="T776">
        <v>336118.2966</v>
      </c>
      <c r="U776">
        <v>3063482.6915000002</v>
      </c>
      <c r="V776" t="s">
        <v>265</v>
      </c>
    </row>
    <row r="777" spans="1:22" x14ac:dyDescent="0.25">
      <c r="A777">
        <v>3206</v>
      </c>
      <c r="B777">
        <v>336118.3162</v>
      </c>
      <c r="C777">
        <v>3063483.3832999999</v>
      </c>
      <c r="D777" t="s">
        <v>265</v>
      </c>
      <c r="P777">
        <v>324</v>
      </c>
      <c r="Q777" t="s">
        <v>71</v>
      </c>
      <c r="R777">
        <v>325</v>
      </c>
      <c r="S777">
        <v>3206</v>
      </c>
      <c r="T777">
        <v>336118.3162</v>
      </c>
      <c r="U777">
        <v>3063483.3832999999</v>
      </c>
      <c r="V777" t="s">
        <v>265</v>
      </c>
    </row>
    <row r="778" spans="1:22" x14ac:dyDescent="0.25">
      <c r="A778">
        <v>3207</v>
      </c>
      <c r="B778">
        <v>336118.36330000003</v>
      </c>
      <c r="C778">
        <v>3063485.0440000002</v>
      </c>
      <c r="D778" t="s">
        <v>265</v>
      </c>
      <c r="P778">
        <v>328</v>
      </c>
      <c r="Q778" t="s">
        <v>71</v>
      </c>
      <c r="R778">
        <v>329</v>
      </c>
      <c r="S778">
        <v>3207</v>
      </c>
      <c r="T778">
        <v>336118.36330000003</v>
      </c>
      <c r="U778">
        <v>3063485.0440000002</v>
      </c>
      <c r="V778" t="s">
        <v>265</v>
      </c>
    </row>
    <row r="779" spans="1:22" x14ac:dyDescent="0.25">
      <c r="A779">
        <v>3208</v>
      </c>
      <c r="B779">
        <v>336119.03730000003</v>
      </c>
      <c r="C779">
        <v>3063508.5405000001</v>
      </c>
      <c r="D779" t="s">
        <v>265</v>
      </c>
      <c r="P779">
        <v>354</v>
      </c>
      <c r="Q779" t="s">
        <v>71</v>
      </c>
      <c r="R779">
        <v>355</v>
      </c>
      <c r="S779">
        <v>3208</v>
      </c>
      <c r="T779">
        <v>336119.03730000003</v>
      </c>
      <c r="U779">
        <v>3063508.5405000001</v>
      </c>
      <c r="V779" t="s">
        <v>265</v>
      </c>
    </row>
    <row r="780" spans="1:22" x14ac:dyDescent="0.25">
      <c r="A780">
        <v>3209</v>
      </c>
      <c r="B780">
        <v>336119.06699999998</v>
      </c>
      <c r="C780">
        <v>3063509.3550999998</v>
      </c>
      <c r="D780" t="s">
        <v>265</v>
      </c>
      <c r="P780">
        <v>358</v>
      </c>
      <c r="Q780" t="s">
        <v>71</v>
      </c>
      <c r="R780">
        <v>359</v>
      </c>
      <c r="S780">
        <v>3209</v>
      </c>
      <c r="T780">
        <v>336119.06699999998</v>
      </c>
      <c r="U780">
        <v>3063509.3550999998</v>
      </c>
      <c r="V780" t="s">
        <v>265</v>
      </c>
    </row>
    <row r="781" spans="1:22" x14ac:dyDescent="0.25">
      <c r="A781">
        <v>3210</v>
      </c>
      <c r="B781">
        <v>336120.11099999998</v>
      </c>
      <c r="C781">
        <v>3063537.9449</v>
      </c>
      <c r="D781" t="s">
        <v>265</v>
      </c>
      <c r="P781">
        <v>375</v>
      </c>
      <c r="Q781" t="s">
        <v>71</v>
      </c>
      <c r="R781">
        <v>376</v>
      </c>
      <c r="S781">
        <v>3210</v>
      </c>
      <c r="T781">
        <v>336120.11099999998</v>
      </c>
      <c r="U781">
        <v>3063537.9449</v>
      </c>
      <c r="V781" t="s">
        <v>265</v>
      </c>
    </row>
    <row r="782" spans="1:22" x14ac:dyDescent="0.25">
      <c r="A782">
        <v>3211</v>
      </c>
      <c r="B782">
        <v>336120.25469999999</v>
      </c>
      <c r="C782">
        <v>3063541.8821</v>
      </c>
      <c r="D782" t="s">
        <v>265</v>
      </c>
      <c r="P782">
        <v>380</v>
      </c>
      <c r="Q782" t="s">
        <v>71</v>
      </c>
      <c r="R782">
        <v>381</v>
      </c>
      <c r="S782">
        <v>3211</v>
      </c>
      <c r="T782">
        <v>336120.25469999999</v>
      </c>
      <c r="U782">
        <v>3063541.8821</v>
      </c>
      <c r="V782" t="s">
        <v>265</v>
      </c>
    </row>
    <row r="783" spans="1:22" x14ac:dyDescent="0.25">
      <c r="A783">
        <v>3212</v>
      </c>
      <c r="B783">
        <v>336120.7782</v>
      </c>
      <c r="C783">
        <v>3063556.2179999999</v>
      </c>
      <c r="D783" t="s">
        <v>265</v>
      </c>
      <c r="P783">
        <v>392</v>
      </c>
      <c r="Q783" t="s">
        <v>71</v>
      </c>
      <c r="R783">
        <v>393</v>
      </c>
      <c r="S783">
        <v>3212</v>
      </c>
      <c r="T783">
        <v>336120.7782</v>
      </c>
      <c r="U783">
        <v>3063556.2179999999</v>
      </c>
      <c r="V783" t="s">
        <v>265</v>
      </c>
    </row>
    <row r="784" spans="1:22" x14ac:dyDescent="0.25">
      <c r="A784">
        <v>3213</v>
      </c>
      <c r="B784">
        <v>336123.10100000002</v>
      </c>
      <c r="C784">
        <v>3063576.3865</v>
      </c>
      <c r="D784" t="s">
        <v>265</v>
      </c>
      <c r="P784">
        <v>406</v>
      </c>
      <c r="Q784" t="s">
        <v>71</v>
      </c>
      <c r="R784">
        <v>407</v>
      </c>
      <c r="S784">
        <v>3213</v>
      </c>
      <c r="T784">
        <v>336123.10100000002</v>
      </c>
      <c r="U784">
        <v>3063576.3865</v>
      </c>
      <c r="V784" t="s">
        <v>265</v>
      </c>
    </row>
    <row r="785" spans="1:22" x14ac:dyDescent="0.25">
      <c r="A785">
        <v>3214</v>
      </c>
      <c r="B785">
        <v>336123.11989999999</v>
      </c>
      <c r="C785">
        <v>3063576.4797</v>
      </c>
      <c r="D785" t="s">
        <v>265</v>
      </c>
      <c r="P785">
        <v>408</v>
      </c>
      <c r="Q785" t="s">
        <v>71</v>
      </c>
      <c r="R785">
        <v>409</v>
      </c>
      <c r="S785">
        <v>3214</v>
      </c>
      <c r="T785">
        <v>336123.11989999999</v>
      </c>
      <c r="U785">
        <v>3063576.4797</v>
      </c>
      <c r="V785" t="s">
        <v>265</v>
      </c>
    </row>
    <row r="786" spans="1:22" x14ac:dyDescent="0.25">
      <c r="A786">
        <v>3215</v>
      </c>
      <c r="B786">
        <v>336127.80650000001</v>
      </c>
      <c r="C786">
        <v>3063599.6253</v>
      </c>
      <c r="D786" t="s">
        <v>265</v>
      </c>
      <c r="P786">
        <v>427</v>
      </c>
      <c r="Q786" t="s">
        <v>71</v>
      </c>
      <c r="R786">
        <v>428</v>
      </c>
      <c r="S786">
        <v>3215</v>
      </c>
      <c r="T786">
        <v>336127.80650000001</v>
      </c>
      <c r="U786">
        <v>3063599.6253</v>
      </c>
      <c r="V786" t="s">
        <v>265</v>
      </c>
    </row>
    <row r="787" spans="1:22" x14ac:dyDescent="0.25">
      <c r="A787">
        <v>3216</v>
      </c>
      <c r="B787">
        <v>336129.75420000002</v>
      </c>
      <c r="C787">
        <v>3063614.9048000001</v>
      </c>
      <c r="D787" t="s">
        <v>265</v>
      </c>
      <c r="P787">
        <v>440</v>
      </c>
      <c r="Q787" t="s">
        <v>71</v>
      </c>
      <c r="R787">
        <v>441</v>
      </c>
      <c r="S787">
        <v>3216</v>
      </c>
      <c r="T787">
        <v>336129.75420000002</v>
      </c>
      <c r="U787">
        <v>3063614.9048000001</v>
      </c>
      <c r="V787" t="s">
        <v>265</v>
      </c>
    </row>
    <row r="788" spans="1:22" x14ac:dyDescent="0.25">
      <c r="A788">
        <v>3217</v>
      </c>
      <c r="B788">
        <v>336130.2536</v>
      </c>
      <c r="C788">
        <v>3063619.5665000002</v>
      </c>
      <c r="D788" t="s">
        <v>265</v>
      </c>
      <c r="P788">
        <v>446</v>
      </c>
      <c r="Q788" t="s">
        <v>71</v>
      </c>
      <c r="R788">
        <v>447</v>
      </c>
      <c r="S788">
        <v>3217</v>
      </c>
      <c r="T788">
        <v>336130.2536</v>
      </c>
      <c r="U788">
        <v>3063619.5665000002</v>
      </c>
      <c r="V788" t="s">
        <v>265</v>
      </c>
    </row>
    <row r="789" spans="1:22" x14ac:dyDescent="0.25">
      <c r="A789">
        <v>3218</v>
      </c>
      <c r="B789">
        <v>336132.61700000003</v>
      </c>
      <c r="C789">
        <v>3063641.6268000002</v>
      </c>
      <c r="D789" t="s">
        <v>265</v>
      </c>
      <c r="P789">
        <v>460</v>
      </c>
      <c r="Q789" t="s">
        <v>71</v>
      </c>
      <c r="R789">
        <v>461</v>
      </c>
      <c r="S789">
        <v>3218</v>
      </c>
      <c r="T789">
        <v>336132.61700000003</v>
      </c>
      <c r="U789">
        <v>3063641.6268000002</v>
      </c>
      <c r="V789" t="s">
        <v>265</v>
      </c>
    </row>
    <row r="790" spans="1:22" x14ac:dyDescent="0.25">
      <c r="A790">
        <v>3219</v>
      </c>
      <c r="B790">
        <v>336132.73540000001</v>
      </c>
      <c r="C790">
        <v>3063642.7319999998</v>
      </c>
      <c r="D790" t="s">
        <v>265</v>
      </c>
      <c r="P790">
        <v>461</v>
      </c>
      <c r="Q790" t="s">
        <v>71</v>
      </c>
      <c r="R790">
        <v>462</v>
      </c>
      <c r="S790">
        <v>3219</v>
      </c>
      <c r="T790">
        <v>336132.73540000001</v>
      </c>
      <c r="U790">
        <v>3063642.7319999998</v>
      </c>
      <c r="V790" t="s">
        <v>265</v>
      </c>
    </row>
    <row r="791" spans="1:22" x14ac:dyDescent="0.25">
      <c r="A791">
        <v>3220</v>
      </c>
      <c r="B791">
        <v>336135.05450000003</v>
      </c>
      <c r="C791">
        <v>3063664.3796999999</v>
      </c>
      <c r="D791" t="s">
        <v>265</v>
      </c>
      <c r="P791">
        <v>466</v>
      </c>
      <c r="Q791" t="s">
        <v>71</v>
      </c>
      <c r="R791">
        <v>467</v>
      </c>
      <c r="S791">
        <v>3220</v>
      </c>
      <c r="T791">
        <v>336135.05450000003</v>
      </c>
      <c r="U791">
        <v>3063664.3796999999</v>
      </c>
      <c r="V791" t="s">
        <v>265</v>
      </c>
    </row>
    <row r="792" spans="1:22" x14ac:dyDescent="0.25">
      <c r="A792">
        <v>3221</v>
      </c>
      <c r="B792">
        <v>336135.09139999998</v>
      </c>
      <c r="C792">
        <v>3063664.7244000002</v>
      </c>
      <c r="D792" t="s">
        <v>265</v>
      </c>
      <c r="P792">
        <v>467</v>
      </c>
      <c r="Q792" t="s">
        <v>71</v>
      </c>
      <c r="R792">
        <v>468</v>
      </c>
      <c r="S792">
        <v>3221</v>
      </c>
      <c r="T792">
        <v>336135.09139999998</v>
      </c>
      <c r="U792">
        <v>3063664.7244000002</v>
      </c>
      <c r="V792" t="s">
        <v>265</v>
      </c>
    </row>
    <row r="793" spans="1:22" x14ac:dyDescent="0.25">
      <c r="A793">
        <v>3222</v>
      </c>
      <c r="B793">
        <v>336135.11540000001</v>
      </c>
      <c r="C793">
        <v>3063664.9484999999</v>
      </c>
      <c r="D793" t="s">
        <v>265</v>
      </c>
      <c r="P793">
        <v>470</v>
      </c>
      <c r="Q793" t="s">
        <v>71</v>
      </c>
      <c r="R793">
        <v>471</v>
      </c>
      <c r="S793">
        <v>3222</v>
      </c>
      <c r="T793">
        <v>336135.11540000001</v>
      </c>
      <c r="U793">
        <v>3063664.9484999999</v>
      </c>
      <c r="V793" t="s">
        <v>265</v>
      </c>
    </row>
    <row r="794" spans="1:22" x14ac:dyDescent="0.25">
      <c r="A794">
        <v>3223</v>
      </c>
      <c r="B794">
        <v>336135.1323</v>
      </c>
      <c r="C794">
        <v>3063665.1063999999</v>
      </c>
      <c r="D794" t="s">
        <v>265</v>
      </c>
      <c r="P794">
        <v>473</v>
      </c>
      <c r="Q794" t="s">
        <v>71</v>
      </c>
      <c r="R794">
        <v>474</v>
      </c>
      <c r="S794">
        <v>3223</v>
      </c>
      <c r="T794">
        <v>336135.1323</v>
      </c>
      <c r="U794">
        <v>3063665.1063999999</v>
      </c>
      <c r="V794" t="s">
        <v>265</v>
      </c>
    </row>
    <row r="795" spans="1:22" x14ac:dyDescent="0.25">
      <c r="A795">
        <v>3224</v>
      </c>
      <c r="B795">
        <v>336135.14649999997</v>
      </c>
      <c r="C795">
        <v>3063665.2385999998</v>
      </c>
      <c r="D795" t="s">
        <v>265</v>
      </c>
      <c r="P795">
        <v>476</v>
      </c>
      <c r="Q795" t="s">
        <v>71</v>
      </c>
      <c r="R795">
        <v>477</v>
      </c>
      <c r="S795">
        <v>3224</v>
      </c>
      <c r="T795">
        <v>336135.14649999997</v>
      </c>
      <c r="U795">
        <v>3063665.2385999998</v>
      </c>
      <c r="V795" t="s">
        <v>265</v>
      </c>
    </row>
    <row r="796" spans="1:22" x14ac:dyDescent="0.25">
      <c r="A796">
        <v>3225</v>
      </c>
      <c r="B796">
        <v>336135.1727</v>
      </c>
      <c r="C796">
        <v>3063665.4827000001</v>
      </c>
      <c r="D796" t="s">
        <v>265</v>
      </c>
      <c r="P796">
        <v>480</v>
      </c>
      <c r="Q796" t="s">
        <v>71</v>
      </c>
      <c r="R796">
        <v>481</v>
      </c>
      <c r="S796">
        <v>3225</v>
      </c>
      <c r="T796">
        <v>336135.1727</v>
      </c>
      <c r="U796">
        <v>3063665.4827000001</v>
      </c>
      <c r="V796" t="s">
        <v>265</v>
      </c>
    </row>
    <row r="797" spans="1:22" x14ac:dyDescent="0.25">
      <c r="A797">
        <v>3226</v>
      </c>
      <c r="B797">
        <v>336135.95520000003</v>
      </c>
      <c r="C797">
        <v>3063672.7873999998</v>
      </c>
      <c r="D797" t="s">
        <v>265</v>
      </c>
      <c r="P797">
        <v>485</v>
      </c>
      <c r="Q797" t="s">
        <v>71</v>
      </c>
      <c r="R797">
        <v>486</v>
      </c>
      <c r="S797">
        <v>3226</v>
      </c>
      <c r="T797">
        <v>336135.95520000003</v>
      </c>
      <c r="U797">
        <v>3063672.7873999998</v>
      </c>
      <c r="V797" t="s">
        <v>265</v>
      </c>
    </row>
    <row r="798" spans="1:22" x14ac:dyDescent="0.25">
      <c r="A798">
        <v>3227</v>
      </c>
      <c r="B798">
        <v>336136.64840000001</v>
      </c>
      <c r="C798">
        <v>3063679.2582999999</v>
      </c>
      <c r="D798" t="s">
        <v>265</v>
      </c>
      <c r="P798">
        <v>487</v>
      </c>
      <c r="Q798" t="s">
        <v>71</v>
      </c>
      <c r="R798">
        <v>488</v>
      </c>
      <c r="S798">
        <v>3227</v>
      </c>
      <c r="T798">
        <v>336136.64840000001</v>
      </c>
      <c r="U798">
        <v>3063679.2582999999</v>
      </c>
      <c r="V798" t="s">
        <v>265</v>
      </c>
    </row>
    <row r="799" spans="1:22" x14ac:dyDescent="0.25">
      <c r="A799">
        <v>3228</v>
      </c>
      <c r="B799">
        <v>336137.47039999999</v>
      </c>
      <c r="C799">
        <v>3063685.9726999998</v>
      </c>
      <c r="D799" t="s">
        <v>265</v>
      </c>
      <c r="P799">
        <v>496</v>
      </c>
      <c r="Q799" t="s">
        <v>71</v>
      </c>
      <c r="R799">
        <v>497</v>
      </c>
      <c r="S799">
        <v>3228</v>
      </c>
      <c r="T799">
        <v>336137.47039999999</v>
      </c>
      <c r="U799">
        <v>3063685.9726999998</v>
      </c>
      <c r="V799" t="s">
        <v>265</v>
      </c>
    </row>
    <row r="800" spans="1:22" x14ac:dyDescent="0.25">
      <c r="A800">
        <v>3229</v>
      </c>
      <c r="B800">
        <v>336138.75089999998</v>
      </c>
      <c r="C800">
        <v>3063693.0303000002</v>
      </c>
      <c r="D800" t="s">
        <v>265</v>
      </c>
      <c r="P800">
        <v>498</v>
      </c>
      <c r="Q800" t="s">
        <v>71</v>
      </c>
      <c r="R800">
        <v>499</v>
      </c>
      <c r="S800">
        <v>3229</v>
      </c>
      <c r="T800">
        <v>336138.75089999998</v>
      </c>
      <c r="U800">
        <v>3063693.0303000002</v>
      </c>
      <c r="V800" t="s">
        <v>265</v>
      </c>
    </row>
    <row r="801" spans="1:22" x14ac:dyDescent="0.25">
      <c r="A801">
        <v>3230</v>
      </c>
      <c r="B801">
        <v>336141.22659999999</v>
      </c>
      <c r="C801">
        <v>3063706.6752999998</v>
      </c>
      <c r="D801" t="s">
        <v>265</v>
      </c>
      <c r="P801">
        <v>500</v>
      </c>
      <c r="Q801" t="s">
        <v>71</v>
      </c>
      <c r="R801">
        <v>501</v>
      </c>
      <c r="S801">
        <v>3230</v>
      </c>
      <c r="T801">
        <v>336141.22659999999</v>
      </c>
      <c r="U801">
        <v>3063706.6752999998</v>
      </c>
      <c r="V801" t="s">
        <v>265</v>
      </c>
    </row>
    <row r="802" spans="1:22" x14ac:dyDescent="0.25">
      <c r="A802">
        <v>3231</v>
      </c>
      <c r="B802">
        <v>336133.8063</v>
      </c>
      <c r="C802">
        <v>3063728.9778999998</v>
      </c>
      <c r="D802" t="s">
        <v>265</v>
      </c>
      <c r="P802">
        <v>503</v>
      </c>
      <c r="Q802" t="s">
        <v>71</v>
      </c>
      <c r="R802">
        <v>504</v>
      </c>
      <c r="S802">
        <v>3231</v>
      </c>
      <c r="T802">
        <v>336133.8063</v>
      </c>
      <c r="U802">
        <v>3063728.9778999998</v>
      </c>
      <c r="V802" t="s">
        <v>265</v>
      </c>
    </row>
    <row r="803" spans="1:22" x14ac:dyDescent="0.25">
      <c r="A803">
        <v>3232</v>
      </c>
      <c r="B803">
        <v>336108.69569999998</v>
      </c>
      <c r="C803">
        <v>3063736.8103</v>
      </c>
      <c r="D803" t="s">
        <v>265</v>
      </c>
      <c r="P803">
        <v>505</v>
      </c>
      <c r="Q803" t="s">
        <v>71</v>
      </c>
      <c r="R803">
        <v>506</v>
      </c>
      <c r="S803">
        <v>3232</v>
      </c>
      <c r="T803">
        <v>336108.69569999998</v>
      </c>
      <c r="U803">
        <v>3063736.8103</v>
      </c>
      <c r="V803" t="s">
        <v>265</v>
      </c>
    </row>
    <row r="804" spans="1:22" x14ac:dyDescent="0.25">
      <c r="A804">
        <v>3233</v>
      </c>
      <c r="B804">
        <v>336080.99849999999</v>
      </c>
      <c r="C804">
        <v>3063745.4495999999</v>
      </c>
      <c r="D804" t="s">
        <v>265</v>
      </c>
      <c r="P804">
        <v>506</v>
      </c>
      <c r="Q804" t="s">
        <v>71</v>
      </c>
      <c r="R804">
        <v>507</v>
      </c>
      <c r="S804">
        <v>3233</v>
      </c>
      <c r="T804">
        <v>336080.99849999999</v>
      </c>
      <c r="U804">
        <v>3063745.4495999999</v>
      </c>
      <c r="V804" t="s">
        <v>265</v>
      </c>
    </row>
    <row r="805" spans="1:22" x14ac:dyDescent="0.25">
      <c r="A805">
        <v>3234</v>
      </c>
      <c r="B805">
        <v>336054.2916</v>
      </c>
      <c r="C805">
        <v>3063753.78</v>
      </c>
      <c r="D805" t="s">
        <v>265</v>
      </c>
      <c r="P805">
        <v>510</v>
      </c>
      <c r="Q805" t="s">
        <v>71</v>
      </c>
      <c r="R805">
        <v>511</v>
      </c>
      <c r="S805">
        <v>3234</v>
      </c>
      <c r="T805">
        <v>336054.2916</v>
      </c>
      <c r="U805">
        <v>3063753.78</v>
      </c>
      <c r="V805" t="s">
        <v>265</v>
      </c>
    </row>
    <row r="806" spans="1:22" x14ac:dyDescent="0.25">
      <c r="A806">
        <v>3235</v>
      </c>
      <c r="B806">
        <v>336033.71830000001</v>
      </c>
      <c r="C806">
        <v>3063760.2332000001</v>
      </c>
      <c r="D806" t="s">
        <v>265</v>
      </c>
      <c r="P806">
        <v>513</v>
      </c>
      <c r="Q806" t="s">
        <v>71</v>
      </c>
      <c r="R806">
        <v>514</v>
      </c>
      <c r="S806">
        <v>3235</v>
      </c>
      <c r="T806">
        <v>336033.71830000001</v>
      </c>
      <c r="U806">
        <v>3063760.2332000001</v>
      </c>
      <c r="V806" t="s">
        <v>265</v>
      </c>
    </row>
    <row r="807" spans="1:22" x14ac:dyDescent="0.25">
      <c r="A807">
        <v>3236</v>
      </c>
      <c r="B807">
        <v>336031.80940000003</v>
      </c>
      <c r="C807">
        <v>3063760.8646</v>
      </c>
      <c r="D807" t="s">
        <v>265</v>
      </c>
      <c r="P807">
        <v>515</v>
      </c>
      <c r="Q807" t="s">
        <v>71</v>
      </c>
      <c r="R807">
        <v>516</v>
      </c>
      <c r="S807">
        <v>3236</v>
      </c>
      <c r="T807">
        <v>336031.80940000003</v>
      </c>
      <c r="U807">
        <v>3063760.8646</v>
      </c>
      <c r="V807" t="s">
        <v>265</v>
      </c>
    </row>
    <row r="808" spans="1:22" x14ac:dyDescent="0.25">
      <c r="A808">
        <v>3237</v>
      </c>
      <c r="B808">
        <v>335714.86080000002</v>
      </c>
      <c r="C808">
        <v>3064435.3626000001</v>
      </c>
      <c r="D808" t="s">
        <v>265</v>
      </c>
      <c r="P808">
        <v>545</v>
      </c>
      <c r="Q808" t="s">
        <v>71</v>
      </c>
      <c r="R808">
        <v>546</v>
      </c>
      <c r="S808">
        <v>3237</v>
      </c>
      <c r="T808">
        <v>335714.86080000002</v>
      </c>
      <c r="U808">
        <v>3064435.3626000001</v>
      </c>
      <c r="V808" t="s">
        <v>265</v>
      </c>
    </row>
    <row r="809" spans="1:22" x14ac:dyDescent="0.25">
      <c r="A809">
        <v>3238</v>
      </c>
      <c r="B809">
        <v>335595.93569999997</v>
      </c>
      <c r="C809">
        <v>3064461.3215999999</v>
      </c>
      <c r="D809" t="s">
        <v>265</v>
      </c>
      <c r="P809">
        <v>546</v>
      </c>
      <c r="Q809" t="s">
        <v>71</v>
      </c>
      <c r="R809">
        <v>547</v>
      </c>
      <c r="S809">
        <v>3238</v>
      </c>
      <c r="T809">
        <v>335595.93569999997</v>
      </c>
      <c r="U809">
        <v>3064461.3215999999</v>
      </c>
      <c r="V809" t="s">
        <v>265</v>
      </c>
    </row>
    <row r="810" spans="1:22" x14ac:dyDescent="0.25">
      <c r="A810">
        <v>3239</v>
      </c>
      <c r="B810">
        <v>335765.35560000001</v>
      </c>
      <c r="C810">
        <v>3064724.7418999998</v>
      </c>
      <c r="D810" t="s">
        <v>265</v>
      </c>
      <c r="P810">
        <v>550</v>
      </c>
      <c r="Q810" t="s">
        <v>71</v>
      </c>
      <c r="R810">
        <v>551</v>
      </c>
      <c r="S810">
        <v>3239</v>
      </c>
      <c r="T810">
        <v>335765.35560000001</v>
      </c>
      <c r="U810">
        <v>3064724.7418999998</v>
      </c>
      <c r="V810" t="s">
        <v>265</v>
      </c>
    </row>
    <row r="811" spans="1:22" x14ac:dyDescent="0.25">
      <c r="A811">
        <v>3240</v>
      </c>
      <c r="B811">
        <v>335671.6974</v>
      </c>
      <c r="C811">
        <v>3064907.4293999998</v>
      </c>
      <c r="D811" t="s">
        <v>265</v>
      </c>
      <c r="P811">
        <v>551</v>
      </c>
      <c r="Q811" t="s">
        <v>71</v>
      </c>
      <c r="R811">
        <v>552</v>
      </c>
      <c r="S811">
        <v>3240</v>
      </c>
      <c r="T811">
        <v>335671.6974</v>
      </c>
      <c r="U811">
        <v>3064907.4293999998</v>
      </c>
      <c r="V811" t="s">
        <v>265</v>
      </c>
    </row>
    <row r="812" spans="1:22" x14ac:dyDescent="0.25">
      <c r="A812">
        <v>3241</v>
      </c>
      <c r="B812">
        <v>336191.9129</v>
      </c>
      <c r="C812">
        <v>3065309.3470000001</v>
      </c>
      <c r="D812" t="s">
        <v>265</v>
      </c>
      <c r="P812">
        <v>557</v>
      </c>
      <c r="Q812" t="s">
        <v>71</v>
      </c>
      <c r="R812">
        <v>558</v>
      </c>
      <c r="S812">
        <v>3241</v>
      </c>
      <c r="T812">
        <v>336191.9129</v>
      </c>
      <c r="U812">
        <v>3065309.3470000001</v>
      </c>
      <c r="V812" t="s">
        <v>265</v>
      </c>
    </row>
    <row r="813" spans="1:22" x14ac:dyDescent="0.25">
      <c r="A813">
        <v>3242</v>
      </c>
      <c r="B813">
        <v>336016.39640000003</v>
      </c>
      <c r="C813">
        <v>3065361.8679999998</v>
      </c>
      <c r="D813" t="s">
        <v>265</v>
      </c>
      <c r="P813">
        <v>558</v>
      </c>
      <c r="Q813" t="s">
        <v>71</v>
      </c>
      <c r="R813">
        <v>559</v>
      </c>
      <c r="S813">
        <v>3242</v>
      </c>
      <c r="T813">
        <v>336016.39640000003</v>
      </c>
      <c r="U813">
        <v>3065361.8679999998</v>
      </c>
      <c r="V813" t="s">
        <v>265</v>
      </c>
    </row>
    <row r="814" spans="1:22" x14ac:dyDescent="0.25">
      <c r="A814">
        <v>4001</v>
      </c>
      <c r="B814">
        <v>338341.92099999997</v>
      </c>
      <c r="C814">
        <v>3063898.0844999999</v>
      </c>
      <c r="D814" t="s">
        <v>266</v>
      </c>
      <c r="P814">
        <v>971</v>
      </c>
      <c r="Q814" t="s">
        <v>71</v>
      </c>
      <c r="R814">
        <v>972</v>
      </c>
      <c r="S814">
        <v>4001</v>
      </c>
      <c r="T814">
        <v>338341.92099999997</v>
      </c>
      <c r="U814">
        <v>3063898.0844999999</v>
      </c>
      <c r="V814" t="s">
        <v>266</v>
      </c>
    </row>
    <row r="815" spans="1:22" x14ac:dyDescent="0.25">
      <c r="A815">
        <v>4002</v>
      </c>
      <c r="B815">
        <v>336217.0931</v>
      </c>
      <c r="C815">
        <v>3063412.5331000001</v>
      </c>
      <c r="D815" t="s">
        <v>266</v>
      </c>
      <c r="P815">
        <v>972</v>
      </c>
      <c r="Q815" t="s">
        <v>71</v>
      </c>
      <c r="R815">
        <v>973</v>
      </c>
      <c r="S815">
        <v>4002</v>
      </c>
      <c r="T815">
        <v>336217.0931</v>
      </c>
      <c r="U815">
        <v>3063412.5331000001</v>
      </c>
      <c r="V815" t="s">
        <v>266</v>
      </c>
    </row>
    <row r="816" spans="1:22" x14ac:dyDescent="0.25">
      <c r="A816">
        <v>4003</v>
      </c>
      <c r="B816">
        <v>336221.29989999998</v>
      </c>
      <c r="C816">
        <v>3063433.7138</v>
      </c>
      <c r="D816" t="s">
        <v>266</v>
      </c>
      <c r="P816">
        <v>973</v>
      </c>
      <c r="Q816" t="s">
        <v>71</v>
      </c>
      <c r="R816">
        <v>974</v>
      </c>
      <c r="S816">
        <v>4003</v>
      </c>
      <c r="T816">
        <v>336221.29989999998</v>
      </c>
      <c r="U816">
        <v>3063433.7138</v>
      </c>
      <c r="V816" t="s">
        <v>266</v>
      </c>
    </row>
    <row r="817" spans="1:22" x14ac:dyDescent="0.25">
      <c r="A817">
        <v>4004</v>
      </c>
      <c r="B817">
        <v>336208.88809999998</v>
      </c>
      <c r="C817">
        <v>3063467.9311000002</v>
      </c>
      <c r="D817" t="s">
        <v>266</v>
      </c>
      <c r="P817">
        <v>974</v>
      </c>
      <c r="Q817" t="s">
        <v>71</v>
      </c>
      <c r="R817">
        <v>975</v>
      </c>
      <c r="S817">
        <v>4004</v>
      </c>
      <c r="T817">
        <v>336208.88809999998</v>
      </c>
      <c r="U817">
        <v>3063467.9311000002</v>
      </c>
      <c r="V817" t="s">
        <v>266</v>
      </c>
    </row>
    <row r="818" spans="1:22" x14ac:dyDescent="0.25">
      <c r="A818">
        <v>4005</v>
      </c>
      <c r="B818">
        <v>336279.92109999998</v>
      </c>
      <c r="C818">
        <v>3063463.4819999998</v>
      </c>
      <c r="D818" t="s">
        <v>266</v>
      </c>
      <c r="P818">
        <v>975</v>
      </c>
      <c r="Q818" t="s">
        <v>71</v>
      </c>
      <c r="R818">
        <v>976</v>
      </c>
      <c r="S818">
        <v>4005</v>
      </c>
      <c r="T818">
        <v>336279.92109999998</v>
      </c>
      <c r="U818">
        <v>3063463.4819999998</v>
      </c>
      <c r="V818" t="s">
        <v>266</v>
      </c>
    </row>
    <row r="819" spans="1:22" x14ac:dyDescent="0.25">
      <c r="A819">
        <v>4006</v>
      </c>
      <c r="B819">
        <v>336294.84889999998</v>
      </c>
      <c r="C819">
        <v>3063509.4940999998</v>
      </c>
      <c r="D819" t="s">
        <v>266</v>
      </c>
      <c r="P819">
        <v>976</v>
      </c>
      <c r="Q819" t="s">
        <v>71</v>
      </c>
      <c r="R819">
        <v>977</v>
      </c>
      <c r="S819">
        <v>4006</v>
      </c>
      <c r="T819">
        <v>336294.84889999998</v>
      </c>
      <c r="U819">
        <v>3063509.4940999998</v>
      </c>
      <c r="V819" t="s">
        <v>266</v>
      </c>
    </row>
    <row r="820" spans="1:22" x14ac:dyDescent="0.25">
      <c r="A820">
        <v>4007</v>
      </c>
      <c r="B820">
        <v>336320.42259999999</v>
      </c>
      <c r="C820">
        <v>3063603.9849999999</v>
      </c>
      <c r="D820" t="s">
        <v>266</v>
      </c>
      <c r="P820">
        <v>977</v>
      </c>
      <c r="Q820" t="s">
        <v>71</v>
      </c>
      <c r="R820">
        <v>978</v>
      </c>
      <c r="S820">
        <v>4007</v>
      </c>
      <c r="T820">
        <v>336320.42259999999</v>
      </c>
      <c r="U820">
        <v>3063603.9849999999</v>
      </c>
      <c r="V820" t="s">
        <v>266</v>
      </c>
    </row>
    <row r="821" spans="1:22" x14ac:dyDescent="0.25">
      <c r="A821">
        <v>4008</v>
      </c>
      <c r="B821">
        <v>336326.40059999999</v>
      </c>
      <c r="C821">
        <v>3063626.0729</v>
      </c>
      <c r="D821" t="s">
        <v>266</v>
      </c>
      <c r="P821">
        <v>978</v>
      </c>
      <c r="Q821" t="s">
        <v>71</v>
      </c>
      <c r="R821">
        <v>979</v>
      </c>
      <c r="S821">
        <v>4008</v>
      </c>
      <c r="T821">
        <v>336326.40059999999</v>
      </c>
      <c r="U821">
        <v>3063626.0729</v>
      </c>
      <c r="V821" t="s">
        <v>266</v>
      </c>
    </row>
    <row r="822" spans="1:22" x14ac:dyDescent="0.25">
      <c r="A822">
        <v>4009</v>
      </c>
      <c r="B822">
        <v>336341.51779999997</v>
      </c>
      <c r="C822">
        <v>3063627.372</v>
      </c>
      <c r="D822" t="s">
        <v>266</v>
      </c>
      <c r="P822">
        <v>979</v>
      </c>
      <c r="Q822" t="s">
        <v>71</v>
      </c>
      <c r="R822">
        <v>980</v>
      </c>
      <c r="S822">
        <v>4009</v>
      </c>
      <c r="T822">
        <v>336341.51779999997</v>
      </c>
      <c r="U822">
        <v>3063627.372</v>
      </c>
      <c r="V822" t="s">
        <v>266</v>
      </c>
    </row>
    <row r="823" spans="1:22" x14ac:dyDescent="0.25">
      <c r="A823">
        <v>4010</v>
      </c>
      <c r="B823">
        <v>336404.47999999998</v>
      </c>
      <c r="C823">
        <v>3063610.2272999999</v>
      </c>
      <c r="D823" t="s">
        <v>266</v>
      </c>
      <c r="P823">
        <v>980</v>
      </c>
      <c r="Q823" t="s">
        <v>71</v>
      </c>
      <c r="R823">
        <v>981</v>
      </c>
      <c r="S823">
        <v>4010</v>
      </c>
      <c r="T823">
        <v>336404.47999999998</v>
      </c>
      <c r="U823">
        <v>3063610.2272999999</v>
      </c>
      <c r="V823" t="s">
        <v>266</v>
      </c>
    </row>
    <row r="824" spans="1:22" x14ac:dyDescent="0.25">
      <c r="A824">
        <v>4011</v>
      </c>
      <c r="B824">
        <v>336482.61349999998</v>
      </c>
      <c r="C824">
        <v>3063589.9687000001</v>
      </c>
      <c r="D824" t="s">
        <v>266</v>
      </c>
      <c r="P824">
        <v>981</v>
      </c>
      <c r="Q824" t="s">
        <v>71</v>
      </c>
      <c r="R824">
        <v>982</v>
      </c>
      <c r="S824">
        <v>4011</v>
      </c>
      <c r="T824">
        <v>336482.61349999998</v>
      </c>
      <c r="U824">
        <v>3063589.9687000001</v>
      </c>
      <c r="V824" t="s">
        <v>266</v>
      </c>
    </row>
    <row r="825" spans="1:22" x14ac:dyDescent="0.25">
      <c r="A825">
        <v>4012</v>
      </c>
      <c r="B825">
        <v>336503.80170000001</v>
      </c>
      <c r="C825">
        <v>3063582.0139000001</v>
      </c>
      <c r="D825" t="s">
        <v>266</v>
      </c>
      <c r="P825">
        <v>982</v>
      </c>
      <c r="Q825" t="s">
        <v>71</v>
      </c>
      <c r="R825">
        <v>983</v>
      </c>
      <c r="S825">
        <v>4012</v>
      </c>
      <c r="T825">
        <v>336503.80170000001</v>
      </c>
      <c r="U825">
        <v>3063582.0139000001</v>
      </c>
      <c r="V825" t="s">
        <v>266</v>
      </c>
    </row>
    <row r="826" spans="1:22" x14ac:dyDescent="0.25">
      <c r="A826">
        <v>4013</v>
      </c>
      <c r="B826">
        <v>336516.38</v>
      </c>
      <c r="C826">
        <v>3063577.2916000001</v>
      </c>
      <c r="D826" t="s">
        <v>266</v>
      </c>
      <c r="P826">
        <v>983</v>
      </c>
      <c r="Q826" t="s">
        <v>71</v>
      </c>
      <c r="R826">
        <v>984</v>
      </c>
      <c r="S826">
        <v>4013</v>
      </c>
      <c r="T826">
        <v>336516.38</v>
      </c>
      <c r="U826">
        <v>3063577.2916000001</v>
      </c>
      <c r="V826" t="s">
        <v>266</v>
      </c>
    </row>
    <row r="827" spans="1:22" x14ac:dyDescent="0.25">
      <c r="A827">
        <v>4014</v>
      </c>
      <c r="B827">
        <v>336566.55050000001</v>
      </c>
      <c r="C827">
        <v>3063566.1401999998</v>
      </c>
      <c r="D827" t="s">
        <v>266</v>
      </c>
      <c r="P827">
        <v>984</v>
      </c>
      <c r="Q827" t="s">
        <v>71</v>
      </c>
      <c r="R827">
        <v>985</v>
      </c>
      <c r="S827">
        <v>4014</v>
      </c>
      <c r="T827">
        <v>336566.55050000001</v>
      </c>
      <c r="U827">
        <v>3063566.1401999998</v>
      </c>
      <c r="V827" t="s">
        <v>266</v>
      </c>
    </row>
    <row r="828" spans="1:22" x14ac:dyDescent="0.25">
      <c r="A828">
        <v>4015</v>
      </c>
      <c r="B828">
        <v>336611.99400000001</v>
      </c>
      <c r="C828">
        <v>3063551.5603</v>
      </c>
      <c r="D828" t="s">
        <v>266</v>
      </c>
      <c r="P828">
        <v>985</v>
      </c>
      <c r="Q828" t="s">
        <v>71</v>
      </c>
      <c r="R828">
        <v>986</v>
      </c>
      <c r="S828">
        <v>4015</v>
      </c>
      <c r="T828">
        <v>336611.99400000001</v>
      </c>
      <c r="U828">
        <v>3063551.5603</v>
      </c>
      <c r="V828" t="s">
        <v>266</v>
      </c>
    </row>
    <row r="829" spans="1:22" x14ac:dyDescent="0.25">
      <c r="A829">
        <v>4016</v>
      </c>
      <c r="B829">
        <v>336639.30989999999</v>
      </c>
      <c r="C829">
        <v>3063537.8061000002</v>
      </c>
      <c r="D829" t="s">
        <v>266</v>
      </c>
      <c r="P829">
        <v>986</v>
      </c>
      <c r="Q829" t="s">
        <v>71</v>
      </c>
      <c r="R829">
        <v>987</v>
      </c>
      <c r="S829">
        <v>4016</v>
      </c>
      <c r="T829">
        <v>336639.30989999999</v>
      </c>
      <c r="U829">
        <v>3063537.8061000002</v>
      </c>
      <c r="V829" t="s">
        <v>266</v>
      </c>
    </row>
    <row r="830" spans="1:22" x14ac:dyDescent="0.25">
      <c r="A830">
        <v>4017</v>
      </c>
      <c r="B830">
        <v>336695.90019999997</v>
      </c>
      <c r="C830">
        <v>3063525.4049</v>
      </c>
      <c r="D830" t="s">
        <v>266</v>
      </c>
      <c r="P830">
        <v>987</v>
      </c>
      <c r="Q830" t="s">
        <v>71</v>
      </c>
      <c r="R830">
        <v>988</v>
      </c>
      <c r="S830">
        <v>4017</v>
      </c>
      <c r="T830">
        <v>336695.90019999997</v>
      </c>
      <c r="U830">
        <v>3063525.4049</v>
      </c>
      <c r="V830" t="s">
        <v>266</v>
      </c>
    </row>
    <row r="831" spans="1:22" x14ac:dyDescent="0.25">
      <c r="A831">
        <v>4018</v>
      </c>
      <c r="B831">
        <v>336760.44910000003</v>
      </c>
      <c r="C831">
        <v>3063511.4575999998</v>
      </c>
      <c r="D831" t="s">
        <v>266</v>
      </c>
      <c r="P831">
        <v>988</v>
      </c>
      <c r="Q831" t="s">
        <v>71</v>
      </c>
      <c r="R831">
        <v>989</v>
      </c>
      <c r="S831">
        <v>4018</v>
      </c>
      <c r="T831">
        <v>336760.44910000003</v>
      </c>
      <c r="U831">
        <v>3063511.4575999998</v>
      </c>
      <c r="V831" t="s">
        <v>266</v>
      </c>
    </row>
    <row r="832" spans="1:22" x14ac:dyDescent="0.25">
      <c r="A832">
        <v>4019</v>
      </c>
      <c r="B832">
        <v>336770.57919999998</v>
      </c>
      <c r="C832">
        <v>3063509.2688000002</v>
      </c>
      <c r="D832" t="s">
        <v>266</v>
      </c>
      <c r="P832">
        <v>989</v>
      </c>
      <c r="Q832" t="s">
        <v>71</v>
      </c>
      <c r="R832">
        <v>990</v>
      </c>
      <c r="S832">
        <v>4019</v>
      </c>
      <c r="T832">
        <v>336770.57919999998</v>
      </c>
      <c r="U832">
        <v>3063509.2688000002</v>
      </c>
      <c r="V832" t="s">
        <v>266</v>
      </c>
    </row>
    <row r="833" spans="1:22" x14ac:dyDescent="0.25">
      <c r="A833">
        <v>4020</v>
      </c>
      <c r="B833">
        <v>336826.01530000003</v>
      </c>
      <c r="C833">
        <v>3063498.0477</v>
      </c>
      <c r="D833" t="s">
        <v>266</v>
      </c>
      <c r="P833">
        <v>990</v>
      </c>
      <c r="Q833" t="s">
        <v>71</v>
      </c>
      <c r="R833">
        <v>991</v>
      </c>
      <c r="S833">
        <v>4020</v>
      </c>
      <c r="T833">
        <v>336826.01530000003</v>
      </c>
      <c r="U833">
        <v>3063498.0477</v>
      </c>
      <c r="V833" t="s">
        <v>266</v>
      </c>
    </row>
    <row r="834" spans="1:22" x14ac:dyDescent="0.25">
      <c r="A834">
        <v>4021</v>
      </c>
      <c r="B834">
        <v>336829.016</v>
      </c>
      <c r="C834">
        <v>3063497.3313000002</v>
      </c>
      <c r="D834" t="s">
        <v>266</v>
      </c>
      <c r="P834">
        <v>991</v>
      </c>
      <c r="Q834" t="s">
        <v>71</v>
      </c>
      <c r="R834">
        <v>992</v>
      </c>
      <c r="S834">
        <v>4021</v>
      </c>
      <c r="T834">
        <v>336829.016</v>
      </c>
      <c r="U834">
        <v>3063497.3313000002</v>
      </c>
      <c r="V834" t="s">
        <v>266</v>
      </c>
    </row>
    <row r="835" spans="1:22" x14ac:dyDescent="0.25">
      <c r="A835">
        <v>4022</v>
      </c>
      <c r="B835">
        <v>336862.17709999997</v>
      </c>
      <c r="C835">
        <v>3063489.4138000002</v>
      </c>
      <c r="D835" t="s">
        <v>266</v>
      </c>
      <c r="P835">
        <v>992</v>
      </c>
      <c r="Q835" t="s">
        <v>71</v>
      </c>
      <c r="R835">
        <v>993</v>
      </c>
      <c r="S835">
        <v>4022</v>
      </c>
      <c r="T835">
        <v>336862.17709999997</v>
      </c>
      <c r="U835">
        <v>3063489.4138000002</v>
      </c>
      <c r="V835" t="s">
        <v>266</v>
      </c>
    </row>
    <row r="836" spans="1:22" x14ac:dyDescent="0.25">
      <c r="A836">
        <v>4023</v>
      </c>
      <c r="B836">
        <v>336917.54310000001</v>
      </c>
      <c r="C836">
        <v>3063472.9556</v>
      </c>
      <c r="D836" t="s">
        <v>266</v>
      </c>
      <c r="P836">
        <v>993</v>
      </c>
      <c r="Q836" t="s">
        <v>71</v>
      </c>
      <c r="R836">
        <v>994</v>
      </c>
      <c r="S836">
        <v>4023</v>
      </c>
      <c r="T836">
        <v>336917.54310000001</v>
      </c>
      <c r="U836">
        <v>3063472.9556</v>
      </c>
      <c r="V836" t="s">
        <v>266</v>
      </c>
    </row>
    <row r="837" spans="1:22" x14ac:dyDescent="0.25">
      <c r="A837">
        <v>4024</v>
      </c>
      <c r="B837">
        <v>336972.82339999999</v>
      </c>
      <c r="C837">
        <v>3063450.0964000002</v>
      </c>
      <c r="D837" t="s">
        <v>266</v>
      </c>
      <c r="P837">
        <v>994</v>
      </c>
      <c r="Q837" t="s">
        <v>71</v>
      </c>
      <c r="R837">
        <v>995</v>
      </c>
      <c r="S837">
        <v>4024</v>
      </c>
      <c r="T837">
        <v>336972.82339999999</v>
      </c>
      <c r="U837">
        <v>3063450.0964000002</v>
      </c>
      <c r="V837" t="s">
        <v>266</v>
      </c>
    </row>
    <row r="838" spans="1:22" x14ac:dyDescent="0.25">
      <c r="A838">
        <v>4025</v>
      </c>
      <c r="B838">
        <v>337017.56559999997</v>
      </c>
      <c r="C838">
        <v>3063426.7965000002</v>
      </c>
      <c r="D838" t="s">
        <v>266</v>
      </c>
      <c r="P838">
        <v>995</v>
      </c>
      <c r="Q838" t="s">
        <v>71</v>
      </c>
      <c r="R838">
        <v>996</v>
      </c>
      <c r="S838">
        <v>4025</v>
      </c>
      <c r="T838">
        <v>337017.56559999997</v>
      </c>
      <c r="U838">
        <v>3063426.7965000002</v>
      </c>
      <c r="V838" t="s">
        <v>266</v>
      </c>
    </row>
    <row r="839" spans="1:22" x14ac:dyDescent="0.25">
      <c r="A839">
        <v>4026</v>
      </c>
      <c r="B839">
        <v>337060.38929999998</v>
      </c>
      <c r="C839">
        <v>3063391.2995000002</v>
      </c>
      <c r="D839" t="s">
        <v>266</v>
      </c>
      <c r="P839">
        <v>996</v>
      </c>
      <c r="Q839" t="s">
        <v>71</v>
      </c>
      <c r="R839">
        <v>997</v>
      </c>
      <c r="S839">
        <v>4026</v>
      </c>
      <c r="T839">
        <v>337060.38929999998</v>
      </c>
      <c r="U839">
        <v>3063391.2995000002</v>
      </c>
      <c r="V839" t="s">
        <v>266</v>
      </c>
    </row>
    <row r="840" spans="1:22" x14ac:dyDescent="0.25">
      <c r="A840">
        <v>4027</v>
      </c>
      <c r="B840">
        <v>337107.35509999999</v>
      </c>
      <c r="C840">
        <v>3063359.2393</v>
      </c>
      <c r="D840" t="s">
        <v>266</v>
      </c>
      <c r="P840">
        <v>997</v>
      </c>
      <c r="Q840" t="s">
        <v>71</v>
      </c>
      <c r="R840">
        <v>998</v>
      </c>
      <c r="S840">
        <v>4027</v>
      </c>
      <c r="T840">
        <v>337107.35509999999</v>
      </c>
      <c r="U840">
        <v>3063359.2393</v>
      </c>
      <c r="V840" t="s">
        <v>266</v>
      </c>
    </row>
    <row r="841" spans="1:22" x14ac:dyDescent="0.25">
      <c r="A841">
        <v>4028</v>
      </c>
      <c r="B841">
        <v>337144.00150000001</v>
      </c>
      <c r="C841">
        <v>3063299.3788000001</v>
      </c>
      <c r="D841" t="s">
        <v>266</v>
      </c>
      <c r="P841">
        <v>998</v>
      </c>
      <c r="Q841" t="s">
        <v>71</v>
      </c>
      <c r="R841">
        <v>999</v>
      </c>
      <c r="S841">
        <v>4028</v>
      </c>
      <c r="T841">
        <v>337144.00150000001</v>
      </c>
      <c r="U841">
        <v>3063299.3788000001</v>
      </c>
      <c r="V841" t="s">
        <v>266</v>
      </c>
    </row>
    <row r="842" spans="1:22" x14ac:dyDescent="0.25">
      <c r="A842">
        <v>4029</v>
      </c>
      <c r="B842">
        <v>337175.99930000002</v>
      </c>
      <c r="C842">
        <v>3063241.9086000002</v>
      </c>
      <c r="D842" t="s">
        <v>266</v>
      </c>
      <c r="P842">
        <v>999</v>
      </c>
      <c r="Q842" t="s">
        <v>71</v>
      </c>
      <c r="R842">
        <v>1000</v>
      </c>
      <c r="S842">
        <v>4029</v>
      </c>
      <c r="T842">
        <v>337175.99930000002</v>
      </c>
      <c r="U842">
        <v>3063241.9086000002</v>
      </c>
      <c r="V842" t="s">
        <v>266</v>
      </c>
    </row>
    <row r="843" spans="1:22" x14ac:dyDescent="0.25">
      <c r="A843">
        <v>4030</v>
      </c>
      <c r="B843">
        <v>337179.95909999998</v>
      </c>
      <c r="C843">
        <v>3063232.0879000002</v>
      </c>
      <c r="D843" t="s">
        <v>266</v>
      </c>
      <c r="P843">
        <v>1000</v>
      </c>
      <c r="Q843" t="s">
        <v>71</v>
      </c>
      <c r="R843">
        <v>1001</v>
      </c>
      <c r="S843">
        <v>4030</v>
      </c>
      <c r="T843">
        <v>337179.95909999998</v>
      </c>
      <c r="U843">
        <v>3063232.0879000002</v>
      </c>
      <c r="V843" t="s">
        <v>266</v>
      </c>
    </row>
    <row r="844" spans="1:22" x14ac:dyDescent="0.25">
      <c r="A844">
        <v>4031</v>
      </c>
      <c r="B844">
        <v>337198.65240000002</v>
      </c>
      <c r="C844">
        <v>3063185.7275</v>
      </c>
      <c r="D844" t="s">
        <v>266</v>
      </c>
      <c r="P844">
        <v>1001</v>
      </c>
      <c r="Q844" t="s">
        <v>71</v>
      </c>
      <c r="R844">
        <v>1002</v>
      </c>
      <c r="S844">
        <v>4031</v>
      </c>
      <c r="T844">
        <v>337198.65240000002</v>
      </c>
      <c r="U844">
        <v>3063185.7275</v>
      </c>
      <c r="V844" t="s">
        <v>266</v>
      </c>
    </row>
    <row r="845" spans="1:22" x14ac:dyDescent="0.25">
      <c r="A845">
        <v>4032</v>
      </c>
      <c r="B845">
        <v>337241.91360000003</v>
      </c>
      <c r="C845">
        <v>3063182.8201000001</v>
      </c>
      <c r="D845" t="s">
        <v>266</v>
      </c>
      <c r="P845">
        <v>1002</v>
      </c>
      <c r="Q845" t="s">
        <v>71</v>
      </c>
      <c r="R845">
        <v>1003</v>
      </c>
      <c r="S845">
        <v>4032</v>
      </c>
      <c r="T845">
        <v>337241.91360000003</v>
      </c>
      <c r="U845">
        <v>3063182.8201000001</v>
      </c>
      <c r="V845" t="s">
        <v>266</v>
      </c>
    </row>
    <row r="846" spans="1:22" x14ac:dyDescent="0.25">
      <c r="A846">
        <v>4033</v>
      </c>
      <c r="B846">
        <v>337247.03169999999</v>
      </c>
      <c r="C846">
        <v>3063128.0377000002</v>
      </c>
      <c r="D846" t="s">
        <v>266</v>
      </c>
      <c r="P846">
        <v>1003</v>
      </c>
      <c r="Q846" t="s">
        <v>71</v>
      </c>
      <c r="R846">
        <v>1004</v>
      </c>
      <c r="S846">
        <v>4033</v>
      </c>
      <c r="T846">
        <v>337247.03169999999</v>
      </c>
      <c r="U846">
        <v>3063128.0377000002</v>
      </c>
      <c r="V846" t="s">
        <v>266</v>
      </c>
    </row>
    <row r="847" spans="1:22" x14ac:dyDescent="0.25">
      <c r="A847">
        <v>4034</v>
      </c>
      <c r="B847">
        <v>337251.55790000001</v>
      </c>
      <c r="C847">
        <v>3063029.0258999998</v>
      </c>
      <c r="D847" t="s">
        <v>266</v>
      </c>
      <c r="P847">
        <v>1004</v>
      </c>
      <c r="Q847" t="s">
        <v>71</v>
      </c>
      <c r="R847">
        <v>1005</v>
      </c>
      <c r="S847">
        <v>4034</v>
      </c>
      <c r="T847">
        <v>337251.55790000001</v>
      </c>
      <c r="U847">
        <v>3063029.0258999998</v>
      </c>
      <c r="V847" t="s">
        <v>266</v>
      </c>
    </row>
    <row r="848" spans="1:22" x14ac:dyDescent="0.25">
      <c r="A848">
        <v>4035</v>
      </c>
      <c r="B848">
        <v>337259.20500000002</v>
      </c>
      <c r="C848">
        <v>3062900.8679</v>
      </c>
      <c r="D848" t="s">
        <v>266</v>
      </c>
      <c r="P848">
        <v>1005</v>
      </c>
      <c r="Q848" t="s">
        <v>71</v>
      </c>
      <c r="R848">
        <v>1006</v>
      </c>
      <c r="S848">
        <v>4035</v>
      </c>
      <c r="T848">
        <v>337259.20500000002</v>
      </c>
      <c r="U848">
        <v>3062900.8679</v>
      </c>
      <c r="V848" t="s">
        <v>266</v>
      </c>
    </row>
    <row r="849" spans="1:22" x14ac:dyDescent="0.25">
      <c r="A849">
        <v>4036</v>
      </c>
      <c r="B849">
        <v>337258.78619999997</v>
      </c>
      <c r="C849">
        <v>3062782.1298000002</v>
      </c>
      <c r="D849" t="s">
        <v>266</v>
      </c>
      <c r="P849">
        <v>1006</v>
      </c>
      <c r="Q849" t="s">
        <v>71</v>
      </c>
      <c r="R849">
        <v>1007</v>
      </c>
      <c r="S849">
        <v>4036</v>
      </c>
      <c r="T849">
        <v>337258.78619999997</v>
      </c>
      <c r="U849">
        <v>3062782.1298000002</v>
      </c>
      <c r="V849" t="s">
        <v>266</v>
      </c>
    </row>
    <row r="850" spans="1:22" x14ac:dyDescent="0.25">
      <c r="A850">
        <v>4037</v>
      </c>
      <c r="B850">
        <v>337258.74089999998</v>
      </c>
      <c r="C850">
        <v>3062726.6252000001</v>
      </c>
      <c r="D850" t="s">
        <v>266</v>
      </c>
      <c r="P850">
        <v>1007</v>
      </c>
      <c r="Q850" t="s">
        <v>71</v>
      </c>
      <c r="R850">
        <v>1008</v>
      </c>
      <c r="S850">
        <v>4037</v>
      </c>
      <c r="T850">
        <v>337258.74089999998</v>
      </c>
      <c r="U850">
        <v>3062726.6252000001</v>
      </c>
      <c r="V850" t="s">
        <v>266</v>
      </c>
    </row>
    <row r="851" spans="1:22" x14ac:dyDescent="0.25">
      <c r="A851">
        <v>4038</v>
      </c>
      <c r="B851">
        <v>337258.71019999997</v>
      </c>
      <c r="C851">
        <v>3062688.9975999999</v>
      </c>
      <c r="D851" t="s">
        <v>266</v>
      </c>
      <c r="P851">
        <v>1008</v>
      </c>
      <c r="Q851" t="s">
        <v>71</v>
      </c>
      <c r="R851">
        <v>1009</v>
      </c>
      <c r="S851">
        <v>4038</v>
      </c>
      <c r="T851">
        <v>337258.71019999997</v>
      </c>
      <c r="U851">
        <v>3062688.9975999999</v>
      </c>
      <c r="V851" t="s">
        <v>266</v>
      </c>
    </row>
    <row r="852" spans="1:22" x14ac:dyDescent="0.25">
      <c r="A852">
        <v>4039</v>
      </c>
      <c r="B852">
        <v>337259.1482</v>
      </c>
      <c r="C852">
        <v>3062634.2757000001</v>
      </c>
      <c r="D852" t="s">
        <v>266</v>
      </c>
      <c r="P852">
        <v>1009</v>
      </c>
      <c r="Q852" t="s">
        <v>71</v>
      </c>
      <c r="R852">
        <v>1010</v>
      </c>
      <c r="S852">
        <v>4039</v>
      </c>
      <c r="T852">
        <v>337259.1482</v>
      </c>
      <c r="U852">
        <v>3062634.2757000001</v>
      </c>
      <c r="V852" t="s">
        <v>266</v>
      </c>
    </row>
    <row r="853" spans="1:22" x14ac:dyDescent="0.25">
      <c r="A853">
        <v>4040</v>
      </c>
      <c r="B853">
        <v>337261.78639999998</v>
      </c>
      <c r="C853">
        <v>3062569.0465000002</v>
      </c>
      <c r="D853" t="s">
        <v>266</v>
      </c>
      <c r="P853">
        <v>1010</v>
      </c>
      <c r="Q853" t="s">
        <v>71</v>
      </c>
      <c r="R853">
        <v>1011</v>
      </c>
      <c r="S853">
        <v>4040</v>
      </c>
      <c r="T853">
        <v>337261.78639999998</v>
      </c>
      <c r="U853">
        <v>3062569.0465000002</v>
      </c>
      <c r="V853" t="s">
        <v>266</v>
      </c>
    </row>
    <row r="854" spans="1:22" x14ac:dyDescent="0.25">
      <c r="A854">
        <v>4041</v>
      </c>
      <c r="B854">
        <v>337289.6691</v>
      </c>
      <c r="C854">
        <v>3062466.2252000002</v>
      </c>
      <c r="D854" t="s">
        <v>266</v>
      </c>
      <c r="P854">
        <v>1011</v>
      </c>
      <c r="Q854" t="s">
        <v>71</v>
      </c>
      <c r="R854">
        <v>1012</v>
      </c>
      <c r="S854">
        <v>4041</v>
      </c>
      <c r="T854">
        <v>337289.6691</v>
      </c>
      <c r="U854">
        <v>3062466.2252000002</v>
      </c>
      <c r="V854" t="s">
        <v>266</v>
      </c>
    </row>
    <row r="855" spans="1:22" x14ac:dyDescent="0.25">
      <c r="A855">
        <v>4042</v>
      </c>
      <c r="B855">
        <v>337351.9068</v>
      </c>
      <c r="C855">
        <v>3062394.3769</v>
      </c>
      <c r="D855" t="s">
        <v>266</v>
      </c>
      <c r="P855">
        <v>1012</v>
      </c>
      <c r="Q855" t="s">
        <v>71</v>
      </c>
      <c r="R855">
        <v>1013</v>
      </c>
      <c r="S855">
        <v>4042</v>
      </c>
      <c r="T855">
        <v>337351.9068</v>
      </c>
      <c r="U855">
        <v>3062394.3769</v>
      </c>
      <c r="V855" t="s">
        <v>266</v>
      </c>
    </row>
    <row r="856" spans="1:22" x14ac:dyDescent="0.25">
      <c r="A856">
        <v>4043</v>
      </c>
      <c r="B856">
        <v>337392.62819999998</v>
      </c>
      <c r="C856">
        <v>3062376.3695</v>
      </c>
      <c r="D856" t="s">
        <v>266</v>
      </c>
      <c r="P856">
        <v>1013</v>
      </c>
      <c r="Q856" t="s">
        <v>71</v>
      </c>
      <c r="R856">
        <v>1014</v>
      </c>
      <c r="S856">
        <v>4043</v>
      </c>
      <c r="T856">
        <v>337392.62819999998</v>
      </c>
      <c r="U856">
        <v>3062376.3695</v>
      </c>
      <c r="V856" t="s">
        <v>266</v>
      </c>
    </row>
    <row r="857" spans="1:22" x14ac:dyDescent="0.25">
      <c r="A857">
        <v>4044</v>
      </c>
      <c r="B857">
        <v>337439.06050000002</v>
      </c>
      <c r="C857">
        <v>3062347.8080000002</v>
      </c>
      <c r="D857" t="s">
        <v>266</v>
      </c>
      <c r="P857">
        <v>1014</v>
      </c>
      <c r="Q857" t="s">
        <v>71</v>
      </c>
      <c r="R857">
        <v>1015</v>
      </c>
      <c r="S857">
        <v>4044</v>
      </c>
      <c r="T857">
        <v>337439.06050000002</v>
      </c>
      <c r="U857">
        <v>3062347.8080000002</v>
      </c>
      <c r="V857" t="s">
        <v>266</v>
      </c>
    </row>
    <row r="858" spans="1:22" x14ac:dyDescent="0.25">
      <c r="A858">
        <v>4045</v>
      </c>
      <c r="B858">
        <v>337450.94640000002</v>
      </c>
      <c r="C858">
        <v>3062345.2337000002</v>
      </c>
      <c r="D858" t="s">
        <v>266</v>
      </c>
      <c r="P858">
        <v>1015</v>
      </c>
      <c r="Q858" t="s">
        <v>71</v>
      </c>
      <c r="R858">
        <v>1016</v>
      </c>
      <c r="S858">
        <v>4045</v>
      </c>
      <c r="T858">
        <v>337450.94640000002</v>
      </c>
      <c r="U858">
        <v>3062345.2337000002</v>
      </c>
      <c r="V858" t="s">
        <v>266</v>
      </c>
    </row>
    <row r="859" spans="1:22" x14ac:dyDescent="0.25">
      <c r="A859">
        <v>4046</v>
      </c>
      <c r="B859">
        <v>337502.0772</v>
      </c>
      <c r="C859">
        <v>3062334.1597000002</v>
      </c>
      <c r="D859" t="s">
        <v>266</v>
      </c>
      <c r="P859">
        <v>1016</v>
      </c>
      <c r="Q859" t="s">
        <v>71</v>
      </c>
      <c r="R859">
        <v>1017</v>
      </c>
      <c r="S859">
        <v>4046</v>
      </c>
      <c r="T859">
        <v>337502.0772</v>
      </c>
      <c r="U859">
        <v>3062334.1597000002</v>
      </c>
      <c r="V859" t="s">
        <v>266</v>
      </c>
    </row>
    <row r="860" spans="1:22" x14ac:dyDescent="0.25">
      <c r="A860">
        <v>4047</v>
      </c>
      <c r="B860">
        <v>337538.3051</v>
      </c>
      <c r="C860">
        <v>3062330.1831999999</v>
      </c>
      <c r="D860" t="s">
        <v>266</v>
      </c>
      <c r="P860">
        <v>1017</v>
      </c>
      <c r="Q860" t="s">
        <v>71</v>
      </c>
      <c r="R860">
        <v>1018</v>
      </c>
      <c r="S860">
        <v>4047</v>
      </c>
      <c r="T860">
        <v>337538.3051</v>
      </c>
      <c r="U860">
        <v>3062330.1831999999</v>
      </c>
      <c r="V860" t="s">
        <v>266</v>
      </c>
    </row>
    <row r="861" spans="1:22" x14ac:dyDescent="0.25">
      <c r="A861">
        <v>4048</v>
      </c>
      <c r="B861">
        <v>337538.66970000003</v>
      </c>
      <c r="C861">
        <v>3062342.1749</v>
      </c>
      <c r="D861" t="s">
        <v>266</v>
      </c>
      <c r="P861">
        <v>1018</v>
      </c>
      <c r="Q861" t="s">
        <v>71</v>
      </c>
      <c r="R861">
        <v>1019</v>
      </c>
      <c r="S861">
        <v>4048</v>
      </c>
      <c r="T861">
        <v>337538.66970000003</v>
      </c>
      <c r="U861">
        <v>3062342.1749</v>
      </c>
      <c r="V861" t="s">
        <v>266</v>
      </c>
    </row>
    <row r="862" spans="1:22" x14ac:dyDescent="0.25">
      <c r="A862">
        <v>4049</v>
      </c>
      <c r="B862">
        <v>337540.39260000002</v>
      </c>
      <c r="C862">
        <v>3062398.8429</v>
      </c>
      <c r="D862" t="s">
        <v>266</v>
      </c>
      <c r="P862">
        <v>1019</v>
      </c>
      <c r="Q862" t="s">
        <v>71</v>
      </c>
      <c r="R862">
        <v>1020</v>
      </c>
      <c r="S862">
        <v>4049</v>
      </c>
      <c r="T862">
        <v>337540.39260000002</v>
      </c>
      <c r="U862">
        <v>3062398.8429</v>
      </c>
      <c r="V862" t="s">
        <v>266</v>
      </c>
    </row>
    <row r="863" spans="1:22" x14ac:dyDescent="0.25">
      <c r="A863">
        <v>4050</v>
      </c>
      <c r="B863">
        <v>337555.77120000002</v>
      </c>
      <c r="C863">
        <v>3062498.7577999998</v>
      </c>
      <c r="D863" t="s">
        <v>266</v>
      </c>
      <c r="P863">
        <v>1020</v>
      </c>
      <c r="Q863" t="s">
        <v>71</v>
      </c>
      <c r="R863">
        <v>1021</v>
      </c>
      <c r="S863">
        <v>4050</v>
      </c>
      <c r="T863">
        <v>337555.77120000002</v>
      </c>
      <c r="U863">
        <v>3062498.7577999998</v>
      </c>
      <c r="V863" t="s">
        <v>266</v>
      </c>
    </row>
    <row r="864" spans="1:22" x14ac:dyDescent="0.25">
      <c r="A864">
        <v>4051</v>
      </c>
      <c r="B864">
        <v>337591.11949999997</v>
      </c>
      <c r="C864">
        <v>3062604.2259999998</v>
      </c>
      <c r="D864" t="s">
        <v>266</v>
      </c>
      <c r="P864">
        <v>1021</v>
      </c>
      <c r="Q864" t="s">
        <v>71</v>
      </c>
      <c r="R864">
        <v>1022</v>
      </c>
      <c r="S864">
        <v>4051</v>
      </c>
      <c r="T864">
        <v>337591.11949999997</v>
      </c>
      <c r="U864">
        <v>3062604.2259999998</v>
      </c>
      <c r="V864" t="s">
        <v>266</v>
      </c>
    </row>
    <row r="865" spans="1:22" x14ac:dyDescent="0.25">
      <c r="A865">
        <v>4052</v>
      </c>
      <c r="B865">
        <v>337616.53899999999</v>
      </c>
      <c r="C865">
        <v>3062660.4021000001</v>
      </c>
      <c r="D865" t="s">
        <v>266</v>
      </c>
      <c r="P865">
        <v>1022</v>
      </c>
      <c r="Q865" t="s">
        <v>71</v>
      </c>
      <c r="R865">
        <v>1023</v>
      </c>
      <c r="S865">
        <v>4052</v>
      </c>
      <c r="T865">
        <v>337616.53899999999</v>
      </c>
      <c r="U865">
        <v>3062660.4021000001</v>
      </c>
      <c r="V865" t="s">
        <v>266</v>
      </c>
    </row>
    <row r="866" spans="1:22" x14ac:dyDescent="0.25">
      <c r="A866">
        <v>4053</v>
      </c>
      <c r="B866">
        <v>337630.91450000001</v>
      </c>
      <c r="C866">
        <v>3062692.1716</v>
      </c>
      <c r="D866" t="s">
        <v>266</v>
      </c>
      <c r="P866">
        <v>1023</v>
      </c>
      <c r="Q866" t="s">
        <v>71</v>
      </c>
      <c r="R866">
        <v>1024</v>
      </c>
      <c r="S866">
        <v>4053</v>
      </c>
      <c r="T866">
        <v>337630.91450000001</v>
      </c>
      <c r="U866">
        <v>3062692.1716</v>
      </c>
      <c r="V866" t="s">
        <v>266</v>
      </c>
    </row>
    <row r="867" spans="1:22" x14ac:dyDescent="0.25">
      <c r="A867">
        <v>4054</v>
      </c>
      <c r="B867">
        <v>337671.77029999997</v>
      </c>
      <c r="C867">
        <v>3062771.9533000002</v>
      </c>
      <c r="D867" t="s">
        <v>266</v>
      </c>
      <c r="P867">
        <v>1024</v>
      </c>
      <c r="Q867" t="s">
        <v>71</v>
      </c>
      <c r="R867">
        <v>1025</v>
      </c>
      <c r="S867">
        <v>4054</v>
      </c>
      <c r="T867">
        <v>337671.77029999997</v>
      </c>
      <c r="U867">
        <v>3062771.9533000002</v>
      </c>
      <c r="V867" t="s">
        <v>266</v>
      </c>
    </row>
    <row r="868" spans="1:22" x14ac:dyDescent="0.25">
      <c r="A868">
        <v>4055</v>
      </c>
      <c r="B868">
        <v>337743.38709999999</v>
      </c>
      <c r="C868">
        <v>3062920.5909000002</v>
      </c>
      <c r="D868" t="s">
        <v>266</v>
      </c>
      <c r="P868">
        <v>1025</v>
      </c>
      <c r="Q868" t="s">
        <v>71</v>
      </c>
      <c r="R868">
        <v>1026</v>
      </c>
      <c r="S868">
        <v>4055</v>
      </c>
      <c r="T868">
        <v>337743.38709999999</v>
      </c>
      <c r="U868">
        <v>3062920.5909000002</v>
      </c>
      <c r="V868" t="s">
        <v>266</v>
      </c>
    </row>
    <row r="869" spans="1:22" x14ac:dyDescent="0.25">
      <c r="A869">
        <v>4056</v>
      </c>
      <c r="B869">
        <v>337770.58779999998</v>
      </c>
      <c r="C869">
        <v>3062977.1705</v>
      </c>
      <c r="D869" t="s">
        <v>266</v>
      </c>
      <c r="P869">
        <v>1026</v>
      </c>
      <c r="Q869" t="s">
        <v>71</v>
      </c>
      <c r="R869">
        <v>1027</v>
      </c>
      <c r="S869">
        <v>4056</v>
      </c>
      <c r="T869">
        <v>337770.58779999998</v>
      </c>
      <c r="U869">
        <v>3062977.1705</v>
      </c>
      <c r="V869" t="s">
        <v>266</v>
      </c>
    </row>
    <row r="870" spans="1:22" x14ac:dyDescent="0.25">
      <c r="A870">
        <v>4057</v>
      </c>
      <c r="B870">
        <v>337790.93300000002</v>
      </c>
      <c r="C870">
        <v>3063019.4904</v>
      </c>
      <c r="D870" t="s">
        <v>266</v>
      </c>
      <c r="P870">
        <v>1027</v>
      </c>
      <c r="Q870" t="s">
        <v>71</v>
      </c>
      <c r="R870">
        <v>1028</v>
      </c>
      <c r="S870">
        <v>4057</v>
      </c>
      <c r="T870">
        <v>337790.93300000002</v>
      </c>
      <c r="U870">
        <v>3063019.4904</v>
      </c>
      <c r="V870" t="s">
        <v>266</v>
      </c>
    </row>
    <row r="871" spans="1:22" x14ac:dyDescent="0.25">
      <c r="A871">
        <v>4058</v>
      </c>
      <c r="B871">
        <v>337849.89419999998</v>
      </c>
      <c r="C871">
        <v>3063154.2990000001</v>
      </c>
      <c r="D871" t="s">
        <v>266</v>
      </c>
      <c r="P871">
        <v>1028</v>
      </c>
      <c r="Q871" t="s">
        <v>71</v>
      </c>
      <c r="R871">
        <v>1029</v>
      </c>
      <c r="S871">
        <v>4058</v>
      </c>
      <c r="T871">
        <v>337849.89419999998</v>
      </c>
      <c r="U871">
        <v>3063154.2990000001</v>
      </c>
      <c r="V871" t="s">
        <v>266</v>
      </c>
    </row>
    <row r="872" spans="1:22" x14ac:dyDescent="0.25">
      <c r="A872">
        <v>4059</v>
      </c>
      <c r="B872">
        <v>337877.23959999997</v>
      </c>
      <c r="C872">
        <v>3063216.8224999998</v>
      </c>
      <c r="D872" t="s">
        <v>266</v>
      </c>
      <c r="P872">
        <v>1029</v>
      </c>
      <c r="Q872" t="s">
        <v>71</v>
      </c>
      <c r="R872">
        <v>1030</v>
      </c>
      <c r="S872">
        <v>4059</v>
      </c>
      <c r="T872">
        <v>337877.23959999997</v>
      </c>
      <c r="U872">
        <v>3063216.8224999998</v>
      </c>
      <c r="V872" t="s">
        <v>266</v>
      </c>
    </row>
    <row r="873" spans="1:22" x14ac:dyDescent="0.25">
      <c r="A873">
        <v>4060</v>
      </c>
      <c r="B873">
        <v>337925.15909999999</v>
      </c>
      <c r="C873">
        <v>3063299.9994999999</v>
      </c>
      <c r="D873" t="s">
        <v>266</v>
      </c>
      <c r="P873">
        <v>1030</v>
      </c>
      <c r="Q873" t="s">
        <v>71</v>
      </c>
      <c r="R873">
        <v>1031</v>
      </c>
      <c r="S873">
        <v>4060</v>
      </c>
      <c r="T873">
        <v>337925.15909999999</v>
      </c>
      <c r="U873">
        <v>3063299.9994999999</v>
      </c>
      <c r="V873" t="s">
        <v>266</v>
      </c>
    </row>
    <row r="874" spans="1:22" x14ac:dyDescent="0.25">
      <c r="A874">
        <v>4061</v>
      </c>
      <c r="B874">
        <v>337936.01620000001</v>
      </c>
      <c r="C874">
        <v>3063321.6537000001</v>
      </c>
      <c r="D874" t="s">
        <v>266</v>
      </c>
      <c r="P874">
        <v>1031</v>
      </c>
      <c r="Q874" t="s">
        <v>71</v>
      </c>
      <c r="R874">
        <v>1032</v>
      </c>
      <c r="S874">
        <v>4061</v>
      </c>
      <c r="T874">
        <v>337936.01620000001</v>
      </c>
      <c r="U874">
        <v>3063321.6537000001</v>
      </c>
      <c r="V874" t="s">
        <v>266</v>
      </c>
    </row>
    <row r="875" spans="1:22" x14ac:dyDescent="0.25">
      <c r="A875">
        <v>4062</v>
      </c>
      <c r="B875">
        <v>337966.0343</v>
      </c>
      <c r="C875">
        <v>3063381.5238999999</v>
      </c>
      <c r="D875" t="s">
        <v>266</v>
      </c>
      <c r="P875">
        <v>1032</v>
      </c>
      <c r="Q875" t="s">
        <v>71</v>
      </c>
      <c r="R875">
        <v>1033</v>
      </c>
      <c r="S875">
        <v>4062</v>
      </c>
      <c r="T875">
        <v>337966.0343</v>
      </c>
      <c r="U875">
        <v>3063381.5238999999</v>
      </c>
      <c r="V875" t="s">
        <v>266</v>
      </c>
    </row>
    <row r="876" spans="1:22" x14ac:dyDescent="0.25">
      <c r="A876">
        <v>4063</v>
      </c>
      <c r="B876">
        <v>337998.92389999999</v>
      </c>
      <c r="C876">
        <v>3063434.6340000001</v>
      </c>
      <c r="D876" t="s">
        <v>266</v>
      </c>
      <c r="P876">
        <v>1033</v>
      </c>
      <c r="Q876" t="s">
        <v>71</v>
      </c>
      <c r="R876">
        <v>1034</v>
      </c>
      <c r="S876">
        <v>4063</v>
      </c>
      <c r="T876">
        <v>337998.92389999999</v>
      </c>
      <c r="U876">
        <v>3063434.6340000001</v>
      </c>
      <c r="V876" t="s">
        <v>266</v>
      </c>
    </row>
    <row r="877" spans="1:22" x14ac:dyDescent="0.25">
      <c r="A877">
        <v>4064</v>
      </c>
      <c r="B877">
        <v>338029.33360000001</v>
      </c>
      <c r="C877">
        <v>3063477.3001999999</v>
      </c>
      <c r="D877" t="s">
        <v>266</v>
      </c>
      <c r="P877">
        <v>1034</v>
      </c>
      <c r="Q877" t="s">
        <v>71</v>
      </c>
      <c r="R877">
        <v>1035</v>
      </c>
      <c r="S877">
        <v>4064</v>
      </c>
      <c r="T877">
        <v>338029.33360000001</v>
      </c>
      <c r="U877">
        <v>3063477.3001999999</v>
      </c>
      <c r="V877" t="s">
        <v>266</v>
      </c>
    </row>
    <row r="878" spans="1:22" x14ac:dyDescent="0.25">
      <c r="A878">
        <v>4065</v>
      </c>
      <c r="B878">
        <v>338093.07569999999</v>
      </c>
      <c r="C878">
        <v>3063560.6905</v>
      </c>
      <c r="D878" t="s">
        <v>266</v>
      </c>
      <c r="P878">
        <v>1035</v>
      </c>
      <c r="Q878" t="s">
        <v>71</v>
      </c>
      <c r="R878">
        <v>1036</v>
      </c>
      <c r="S878">
        <v>4065</v>
      </c>
      <c r="T878">
        <v>338093.07569999999</v>
      </c>
      <c r="U878">
        <v>3063560.6905</v>
      </c>
      <c r="V878" t="s">
        <v>266</v>
      </c>
    </row>
    <row r="879" spans="1:22" x14ac:dyDescent="0.25">
      <c r="A879">
        <v>4066</v>
      </c>
      <c r="B879">
        <v>338113.89370000002</v>
      </c>
      <c r="C879">
        <v>3063587.9259000001</v>
      </c>
      <c r="D879" t="s">
        <v>266</v>
      </c>
      <c r="P879">
        <v>1036</v>
      </c>
      <c r="Q879" t="s">
        <v>71</v>
      </c>
      <c r="R879">
        <v>1037</v>
      </c>
      <c r="S879">
        <v>4066</v>
      </c>
      <c r="T879">
        <v>338113.89370000002</v>
      </c>
      <c r="U879">
        <v>3063587.9259000001</v>
      </c>
      <c r="V879" t="s">
        <v>266</v>
      </c>
    </row>
    <row r="880" spans="1:22" x14ac:dyDescent="0.25">
      <c r="A880">
        <v>4067</v>
      </c>
      <c r="B880">
        <v>338198.9522</v>
      </c>
      <c r="C880">
        <v>3063692.142</v>
      </c>
      <c r="D880" t="s">
        <v>266</v>
      </c>
      <c r="P880">
        <v>1037</v>
      </c>
      <c r="Q880" t="s">
        <v>71</v>
      </c>
      <c r="R880">
        <v>1038</v>
      </c>
      <c r="S880">
        <v>4067</v>
      </c>
      <c r="T880">
        <v>338198.9522</v>
      </c>
      <c r="U880">
        <v>3063692.142</v>
      </c>
      <c r="V880" t="s">
        <v>266</v>
      </c>
    </row>
    <row r="881" spans="1:22" x14ac:dyDescent="0.25">
      <c r="A881">
        <v>4068</v>
      </c>
      <c r="B881">
        <v>338259.68349999998</v>
      </c>
      <c r="C881">
        <v>3063771.0721</v>
      </c>
      <c r="D881" t="s">
        <v>266</v>
      </c>
      <c r="P881">
        <v>1038</v>
      </c>
      <c r="Q881" t="s">
        <v>71</v>
      </c>
      <c r="R881">
        <v>1039</v>
      </c>
      <c r="S881">
        <v>4068</v>
      </c>
      <c r="T881">
        <v>338259.68349999998</v>
      </c>
      <c r="U881">
        <v>3063771.0721</v>
      </c>
      <c r="V881" t="s">
        <v>266</v>
      </c>
    </row>
    <row r="882" spans="1:22" x14ac:dyDescent="0.25">
      <c r="A882">
        <v>4069</v>
      </c>
      <c r="B882">
        <v>338306.30440000002</v>
      </c>
      <c r="C882">
        <v>3063844.9515</v>
      </c>
      <c r="D882" t="s">
        <v>266</v>
      </c>
      <c r="P882">
        <v>1039</v>
      </c>
      <c r="Q882" t="s">
        <v>71</v>
      </c>
      <c r="R882">
        <v>1040</v>
      </c>
      <c r="S882">
        <v>4069</v>
      </c>
      <c r="T882">
        <v>338306.30440000002</v>
      </c>
      <c r="U882">
        <v>3063844.9515</v>
      </c>
      <c r="V882" t="s">
        <v>266</v>
      </c>
    </row>
    <row r="883" spans="1:22" x14ac:dyDescent="0.25">
      <c r="A883">
        <v>4070</v>
      </c>
      <c r="B883">
        <v>338367.78960000002</v>
      </c>
      <c r="C883">
        <v>3063936.6754999999</v>
      </c>
      <c r="D883" t="s">
        <v>266</v>
      </c>
      <c r="P883">
        <v>1040</v>
      </c>
      <c r="Q883" t="s">
        <v>71</v>
      </c>
      <c r="R883">
        <v>1041</v>
      </c>
      <c r="S883">
        <v>4070</v>
      </c>
      <c r="T883">
        <v>338367.78960000002</v>
      </c>
      <c r="U883">
        <v>3063936.6754999999</v>
      </c>
      <c r="V883" t="s">
        <v>266</v>
      </c>
    </row>
    <row r="884" spans="1:22" x14ac:dyDescent="0.25">
      <c r="A884">
        <v>4071</v>
      </c>
      <c r="B884">
        <v>338413.84749999997</v>
      </c>
      <c r="C884">
        <v>3064012.3076999998</v>
      </c>
      <c r="D884" t="s">
        <v>266</v>
      </c>
      <c r="P884">
        <v>1041</v>
      </c>
      <c r="Q884" t="s">
        <v>71</v>
      </c>
      <c r="R884">
        <v>1042</v>
      </c>
      <c r="S884">
        <v>4071</v>
      </c>
      <c r="T884">
        <v>338413.84749999997</v>
      </c>
      <c r="U884">
        <v>3064012.3076999998</v>
      </c>
      <c r="V884" t="s">
        <v>266</v>
      </c>
    </row>
    <row r="885" spans="1:22" x14ac:dyDescent="0.25">
      <c r="A885">
        <v>4072</v>
      </c>
      <c r="B885">
        <v>338418.80589999998</v>
      </c>
      <c r="C885">
        <v>3064033.1943999999</v>
      </c>
      <c r="D885" t="s">
        <v>266</v>
      </c>
      <c r="P885">
        <v>1042</v>
      </c>
      <c r="Q885" t="s">
        <v>71</v>
      </c>
      <c r="R885">
        <v>1043</v>
      </c>
      <c r="S885">
        <v>4072</v>
      </c>
      <c r="T885">
        <v>338418.80589999998</v>
      </c>
      <c r="U885">
        <v>3064033.1943999999</v>
      </c>
      <c r="V885" t="s">
        <v>266</v>
      </c>
    </row>
    <row r="886" spans="1:22" x14ac:dyDescent="0.25">
      <c r="A886">
        <v>4073</v>
      </c>
      <c r="B886">
        <v>338404.34659999999</v>
      </c>
      <c r="C886">
        <v>3064089.8421</v>
      </c>
      <c r="D886" t="s">
        <v>266</v>
      </c>
      <c r="P886">
        <v>1043</v>
      </c>
      <c r="Q886" t="s">
        <v>71</v>
      </c>
      <c r="R886">
        <v>1044</v>
      </c>
      <c r="S886">
        <v>4073</v>
      </c>
      <c r="T886">
        <v>338404.34659999999</v>
      </c>
      <c r="U886">
        <v>3064089.8421</v>
      </c>
      <c r="V886" t="s">
        <v>266</v>
      </c>
    </row>
    <row r="887" spans="1:22" x14ac:dyDescent="0.25">
      <c r="A887">
        <v>4074</v>
      </c>
      <c r="B887">
        <v>338399.16979999997</v>
      </c>
      <c r="C887">
        <v>3064140.5460000001</v>
      </c>
      <c r="D887" t="s">
        <v>266</v>
      </c>
      <c r="P887">
        <v>1044</v>
      </c>
      <c r="Q887" t="s">
        <v>71</v>
      </c>
      <c r="R887">
        <v>1045</v>
      </c>
      <c r="S887">
        <v>4074</v>
      </c>
      <c r="T887">
        <v>338399.16979999997</v>
      </c>
      <c r="U887">
        <v>3064140.5460000001</v>
      </c>
      <c r="V887" t="s">
        <v>266</v>
      </c>
    </row>
    <row r="888" spans="1:22" x14ac:dyDescent="0.25">
      <c r="A888">
        <v>4075</v>
      </c>
      <c r="B888">
        <v>338408.93489999999</v>
      </c>
      <c r="C888">
        <v>3064214.9134999998</v>
      </c>
      <c r="D888" t="s">
        <v>266</v>
      </c>
      <c r="P888">
        <v>1045</v>
      </c>
      <c r="Q888" t="s">
        <v>71</v>
      </c>
      <c r="R888">
        <v>1046</v>
      </c>
      <c r="S888">
        <v>4075</v>
      </c>
      <c r="T888">
        <v>338408.93489999999</v>
      </c>
      <c r="U888">
        <v>3064214.9134999998</v>
      </c>
      <c r="V888" t="s">
        <v>266</v>
      </c>
    </row>
    <row r="889" spans="1:22" x14ac:dyDescent="0.25">
      <c r="A889">
        <v>4076</v>
      </c>
      <c r="B889">
        <v>338443.33559999999</v>
      </c>
      <c r="C889">
        <v>3064249.9586</v>
      </c>
      <c r="D889" t="s">
        <v>266</v>
      </c>
      <c r="P889">
        <v>1046</v>
      </c>
      <c r="Q889" t="s">
        <v>71</v>
      </c>
      <c r="R889">
        <v>1047</v>
      </c>
      <c r="S889">
        <v>4076</v>
      </c>
      <c r="T889">
        <v>338443.33559999999</v>
      </c>
      <c r="U889">
        <v>3064249.9586</v>
      </c>
      <c r="V889" t="s">
        <v>266</v>
      </c>
    </row>
    <row r="890" spans="1:22" x14ac:dyDescent="0.25">
      <c r="A890">
        <v>4077</v>
      </c>
      <c r="B890">
        <v>338449.88630000001</v>
      </c>
      <c r="C890">
        <v>3064258.6016000002</v>
      </c>
      <c r="D890" t="s">
        <v>266</v>
      </c>
      <c r="P890">
        <v>1047</v>
      </c>
      <c r="Q890" t="s">
        <v>71</v>
      </c>
      <c r="R890">
        <v>1048</v>
      </c>
      <c r="S890">
        <v>4077</v>
      </c>
      <c r="T890">
        <v>338449.88630000001</v>
      </c>
      <c r="U890">
        <v>3064258.6016000002</v>
      </c>
      <c r="V890" t="s">
        <v>266</v>
      </c>
    </row>
    <row r="891" spans="1:22" x14ac:dyDescent="0.25">
      <c r="A891">
        <v>4078</v>
      </c>
      <c r="B891">
        <v>338516.99420000002</v>
      </c>
      <c r="C891">
        <v>3064465.4840000002</v>
      </c>
      <c r="D891" t="s">
        <v>266</v>
      </c>
      <c r="P891">
        <v>1048</v>
      </c>
      <c r="Q891" t="s">
        <v>71</v>
      </c>
      <c r="R891">
        <v>1049</v>
      </c>
      <c r="S891">
        <v>4078</v>
      </c>
      <c r="T891">
        <v>338516.99420000002</v>
      </c>
      <c r="U891">
        <v>3064465.4840000002</v>
      </c>
      <c r="V891" t="s">
        <v>266</v>
      </c>
    </row>
    <row r="892" spans="1:22" x14ac:dyDescent="0.25">
      <c r="A892">
        <v>4079</v>
      </c>
      <c r="B892">
        <v>338526.02380000002</v>
      </c>
      <c r="C892">
        <v>3064484.5699</v>
      </c>
      <c r="D892" t="s">
        <v>266</v>
      </c>
      <c r="P892">
        <v>1049</v>
      </c>
      <c r="Q892" t="s">
        <v>71</v>
      </c>
      <c r="R892">
        <v>1050</v>
      </c>
      <c r="S892">
        <v>4079</v>
      </c>
      <c r="T892">
        <v>338526.02380000002</v>
      </c>
      <c r="U892">
        <v>3064484.5699</v>
      </c>
      <c r="V892" t="s">
        <v>266</v>
      </c>
    </row>
    <row r="893" spans="1:22" x14ac:dyDescent="0.25">
      <c r="A893">
        <v>4080</v>
      </c>
      <c r="B893">
        <v>338549.66989999998</v>
      </c>
      <c r="C893">
        <v>3064502.8796000001</v>
      </c>
      <c r="D893" t="s">
        <v>266</v>
      </c>
      <c r="P893">
        <v>1050</v>
      </c>
      <c r="Q893" t="s">
        <v>71</v>
      </c>
      <c r="R893">
        <v>1051</v>
      </c>
      <c r="S893">
        <v>4080</v>
      </c>
      <c r="T893">
        <v>338549.66989999998</v>
      </c>
      <c r="U893">
        <v>3064502.8796000001</v>
      </c>
      <c r="V893" t="s">
        <v>266</v>
      </c>
    </row>
    <row r="894" spans="1:22" x14ac:dyDescent="0.25">
      <c r="A894">
        <v>4081</v>
      </c>
      <c r="B894">
        <v>338568.9351</v>
      </c>
      <c r="C894">
        <v>3064499.7137000002</v>
      </c>
      <c r="D894" t="s">
        <v>266</v>
      </c>
      <c r="P894">
        <v>1051</v>
      </c>
      <c r="Q894" t="s">
        <v>71</v>
      </c>
      <c r="R894">
        <v>1052</v>
      </c>
      <c r="S894">
        <v>4081</v>
      </c>
      <c r="T894">
        <v>338568.9351</v>
      </c>
      <c r="U894">
        <v>3064499.7137000002</v>
      </c>
      <c r="V894" t="s">
        <v>266</v>
      </c>
    </row>
    <row r="895" spans="1:22" x14ac:dyDescent="0.25">
      <c r="A895">
        <v>4082</v>
      </c>
      <c r="B895">
        <v>338375.23670000001</v>
      </c>
      <c r="C895">
        <v>3063880.7023</v>
      </c>
      <c r="D895" t="s">
        <v>266</v>
      </c>
      <c r="P895">
        <v>1052</v>
      </c>
      <c r="Q895" t="s">
        <v>71</v>
      </c>
      <c r="R895">
        <v>1053</v>
      </c>
      <c r="S895">
        <v>4082</v>
      </c>
      <c r="T895">
        <v>338375.23670000001</v>
      </c>
      <c r="U895">
        <v>3063880.7023</v>
      </c>
      <c r="V895" t="s">
        <v>266</v>
      </c>
    </row>
    <row r="896" spans="1:22" x14ac:dyDescent="0.25">
      <c r="A896">
        <v>4083</v>
      </c>
      <c r="B896">
        <v>338413.8077</v>
      </c>
      <c r="C896">
        <v>3063877.2793999999</v>
      </c>
      <c r="D896" t="s">
        <v>266</v>
      </c>
      <c r="P896">
        <v>1053</v>
      </c>
      <c r="Q896" t="s">
        <v>71</v>
      </c>
      <c r="R896">
        <v>1054</v>
      </c>
      <c r="S896">
        <v>4083</v>
      </c>
      <c r="T896">
        <v>338413.8077</v>
      </c>
      <c r="U896">
        <v>3063877.2793999999</v>
      </c>
      <c r="V896" t="s">
        <v>266</v>
      </c>
    </row>
    <row r="897" spans="1:22" x14ac:dyDescent="0.25">
      <c r="A897">
        <v>4084</v>
      </c>
      <c r="B897">
        <v>338473.67839999998</v>
      </c>
      <c r="C897">
        <v>3063891.6162999999</v>
      </c>
      <c r="D897" t="s">
        <v>266</v>
      </c>
      <c r="P897">
        <v>1054</v>
      </c>
      <c r="Q897" t="s">
        <v>71</v>
      </c>
      <c r="R897">
        <v>1055</v>
      </c>
      <c r="S897">
        <v>4084</v>
      </c>
      <c r="T897">
        <v>338473.67839999998</v>
      </c>
      <c r="U897">
        <v>3063891.6162999999</v>
      </c>
      <c r="V897" t="s">
        <v>266</v>
      </c>
    </row>
    <row r="898" spans="1:22" x14ac:dyDescent="0.25">
      <c r="A898">
        <v>4085</v>
      </c>
      <c r="B898">
        <v>338530.55440000002</v>
      </c>
      <c r="C898">
        <v>3063900.7549999999</v>
      </c>
      <c r="D898" t="s">
        <v>266</v>
      </c>
      <c r="P898">
        <v>1055</v>
      </c>
      <c r="Q898" t="s">
        <v>71</v>
      </c>
      <c r="R898">
        <v>1056</v>
      </c>
      <c r="S898">
        <v>4085</v>
      </c>
      <c r="T898">
        <v>338530.55440000002</v>
      </c>
      <c r="U898">
        <v>3063900.7549999999</v>
      </c>
      <c r="V898" t="s">
        <v>266</v>
      </c>
    </row>
    <row r="899" spans="1:22" x14ac:dyDescent="0.25">
      <c r="A899">
        <v>4086</v>
      </c>
      <c r="B899">
        <v>338591.12560000003</v>
      </c>
      <c r="C899">
        <v>3063923.8133999999</v>
      </c>
      <c r="D899" t="s">
        <v>266</v>
      </c>
      <c r="P899">
        <v>1056</v>
      </c>
      <c r="Q899" t="s">
        <v>71</v>
      </c>
      <c r="R899">
        <v>1057</v>
      </c>
      <c r="S899">
        <v>4086</v>
      </c>
      <c r="T899">
        <v>338591.12560000003</v>
      </c>
      <c r="U899">
        <v>3063923.8133999999</v>
      </c>
      <c r="V899" t="s">
        <v>266</v>
      </c>
    </row>
    <row r="900" spans="1:22" x14ac:dyDescent="0.25">
      <c r="A900">
        <v>4087</v>
      </c>
      <c r="B900">
        <v>338622.88520000002</v>
      </c>
      <c r="C900">
        <v>3063936.1962000001</v>
      </c>
      <c r="D900" t="s">
        <v>266</v>
      </c>
      <c r="P900">
        <v>1057</v>
      </c>
      <c r="Q900" t="s">
        <v>71</v>
      </c>
      <c r="R900">
        <v>1058</v>
      </c>
      <c r="S900">
        <v>4087</v>
      </c>
      <c r="T900">
        <v>338622.88520000002</v>
      </c>
      <c r="U900">
        <v>3063936.1962000001</v>
      </c>
      <c r="V900" t="s">
        <v>266</v>
      </c>
    </row>
    <row r="901" spans="1:22" x14ac:dyDescent="0.25">
      <c r="A901">
        <v>4088</v>
      </c>
      <c r="B901">
        <v>338678.9693</v>
      </c>
      <c r="C901">
        <v>3063973.8650000002</v>
      </c>
      <c r="D901" t="s">
        <v>266</v>
      </c>
      <c r="P901">
        <v>1058</v>
      </c>
      <c r="Q901" t="s">
        <v>71</v>
      </c>
      <c r="R901">
        <v>1059</v>
      </c>
      <c r="S901">
        <v>4088</v>
      </c>
      <c r="T901">
        <v>338678.9693</v>
      </c>
      <c r="U901">
        <v>3063973.8650000002</v>
      </c>
      <c r="V901" t="s">
        <v>266</v>
      </c>
    </row>
    <row r="902" spans="1:22" x14ac:dyDescent="0.25">
      <c r="A902">
        <v>4089</v>
      </c>
      <c r="B902">
        <v>338722.9903</v>
      </c>
      <c r="C902">
        <v>3063984.3391999998</v>
      </c>
      <c r="D902" t="s">
        <v>266</v>
      </c>
      <c r="P902">
        <v>1059</v>
      </c>
      <c r="Q902" t="s">
        <v>71</v>
      </c>
      <c r="R902">
        <v>1060</v>
      </c>
      <c r="S902">
        <v>4089</v>
      </c>
      <c r="T902">
        <v>338722.9903</v>
      </c>
      <c r="U902">
        <v>3063984.3391999998</v>
      </c>
      <c r="V902" t="s">
        <v>266</v>
      </c>
    </row>
    <row r="903" spans="1:22" x14ac:dyDescent="0.25">
      <c r="A903">
        <v>4090</v>
      </c>
      <c r="B903">
        <v>338769.94390000001</v>
      </c>
      <c r="C903">
        <v>3063995.3566000001</v>
      </c>
      <c r="D903" t="s">
        <v>266</v>
      </c>
      <c r="P903">
        <v>1060</v>
      </c>
      <c r="Q903" t="s">
        <v>71</v>
      </c>
      <c r="R903">
        <v>1061</v>
      </c>
      <c r="S903">
        <v>4090</v>
      </c>
      <c r="T903">
        <v>338769.94390000001</v>
      </c>
      <c r="U903">
        <v>3063995.3566000001</v>
      </c>
      <c r="V903" t="s">
        <v>266</v>
      </c>
    </row>
    <row r="904" spans="1:22" x14ac:dyDescent="0.25">
      <c r="A904">
        <v>4091</v>
      </c>
      <c r="B904">
        <v>338817.55959999998</v>
      </c>
      <c r="C904">
        <v>3064012.1856</v>
      </c>
      <c r="D904" t="s">
        <v>266</v>
      </c>
      <c r="P904">
        <v>1061</v>
      </c>
      <c r="Q904" t="s">
        <v>71</v>
      </c>
      <c r="R904">
        <v>1062</v>
      </c>
      <c r="S904">
        <v>4091</v>
      </c>
      <c r="T904">
        <v>338817.55959999998</v>
      </c>
      <c r="U904">
        <v>3064012.1856</v>
      </c>
      <c r="V904" t="s">
        <v>266</v>
      </c>
    </row>
    <row r="905" spans="1:22" x14ac:dyDescent="0.25">
      <c r="A905">
        <v>4092</v>
      </c>
      <c r="B905">
        <v>338868.18489999999</v>
      </c>
      <c r="C905">
        <v>3064035.3769999999</v>
      </c>
      <c r="D905" t="s">
        <v>266</v>
      </c>
      <c r="P905">
        <v>1062</v>
      </c>
      <c r="Q905" t="s">
        <v>71</v>
      </c>
      <c r="R905">
        <v>1063</v>
      </c>
      <c r="S905">
        <v>4092</v>
      </c>
      <c r="T905">
        <v>338868.18489999999</v>
      </c>
      <c r="U905">
        <v>3064035.3769999999</v>
      </c>
      <c r="V905" t="s">
        <v>266</v>
      </c>
    </row>
    <row r="906" spans="1:22" x14ac:dyDescent="0.25">
      <c r="A906">
        <v>4093</v>
      </c>
      <c r="B906">
        <v>338891.63069999998</v>
      </c>
      <c r="C906">
        <v>3064038.5583000001</v>
      </c>
      <c r="D906" t="s">
        <v>266</v>
      </c>
      <c r="P906">
        <v>1063</v>
      </c>
      <c r="Q906" t="s">
        <v>71</v>
      </c>
      <c r="R906">
        <v>1064</v>
      </c>
      <c r="S906">
        <v>4093</v>
      </c>
      <c r="T906">
        <v>338891.63069999998</v>
      </c>
      <c r="U906">
        <v>3064038.5583000001</v>
      </c>
      <c r="V906" t="s">
        <v>266</v>
      </c>
    </row>
    <row r="907" spans="1:22" x14ac:dyDescent="0.25">
      <c r="A907">
        <v>4094</v>
      </c>
      <c r="B907">
        <v>338937.3137</v>
      </c>
      <c r="C907">
        <v>3064042.0269999998</v>
      </c>
      <c r="D907" t="s">
        <v>266</v>
      </c>
      <c r="P907">
        <v>1064</v>
      </c>
      <c r="Q907" t="s">
        <v>71</v>
      </c>
      <c r="R907">
        <v>1065</v>
      </c>
      <c r="S907">
        <v>4094</v>
      </c>
      <c r="T907">
        <v>338937.3137</v>
      </c>
      <c r="U907">
        <v>3064042.0269999998</v>
      </c>
      <c r="V907" t="s">
        <v>266</v>
      </c>
    </row>
    <row r="908" spans="1:22" x14ac:dyDescent="0.25">
      <c r="A908">
        <v>4095</v>
      </c>
      <c r="B908">
        <v>338962.49890000001</v>
      </c>
      <c r="C908">
        <v>3064044.0213000001</v>
      </c>
      <c r="D908" t="s">
        <v>266</v>
      </c>
      <c r="P908">
        <v>1065</v>
      </c>
      <c r="Q908" t="s">
        <v>71</v>
      </c>
      <c r="R908">
        <v>1066</v>
      </c>
      <c r="S908">
        <v>4095</v>
      </c>
      <c r="T908">
        <v>338962.49890000001</v>
      </c>
      <c r="U908">
        <v>3064044.0213000001</v>
      </c>
      <c r="V908" t="s">
        <v>266</v>
      </c>
    </row>
    <row r="909" spans="1:22" x14ac:dyDescent="0.25">
      <c r="A909">
        <v>4096</v>
      </c>
      <c r="B909">
        <v>338972.55160000001</v>
      </c>
      <c r="C909">
        <v>3064052.0364000001</v>
      </c>
      <c r="D909" t="s">
        <v>266</v>
      </c>
      <c r="P909">
        <v>1066</v>
      </c>
      <c r="Q909" t="s">
        <v>71</v>
      </c>
      <c r="R909">
        <v>1067</v>
      </c>
      <c r="S909">
        <v>4096</v>
      </c>
      <c r="T909">
        <v>338972.55160000001</v>
      </c>
      <c r="U909">
        <v>3064052.0364000001</v>
      </c>
      <c r="V909" t="s">
        <v>266</v>
      </c>
    </row>
    <row r="910" spans="1:22" x14ac:dyDescent="0.25">
      <c r="A910">
        <v>4097</v>
      </c>
      <c r="B910">
        <v>338978.18660000002</v>
      </c>
      <c r="C910">
        <v>3064079.8983</v>
      </c>
      <c r="D910" t="s">
        <v>266</v>
      </c>
      <c r="P910">
        <v>1067</v>
      </c>
      <c r="Q910" t="s">
        <v>71</v>
      </c>
      <c r="R910">
        <v>1068</v>
      </c>
      <c r="S910">
        <v>4097</v>
      </c>
      <c r="T910">
        <v>338978.18660000002</v>
      </c>
      <c r="U910">
        <v>3064079.8983</v>
      </c>
      <c r="V910" t="s">
        <v>266</v>
      </c>
    </row>
    <row r="911" spans="1:22" x14ac:dyDescent="0.25">
      <c r="A911">
        <v>4098</v>
      </c>
      <c r="B911">
        <v>338975.63170000003</v>
      </c>
      <c r="C911">
        <v>3064107.8687</v>
      </c>
      <c r="D911" t="s">
        <v>266</v>
      </c>
      <c r="P911">
        <v>1068</v>
      </c>
      <c r="Q911" t="s">
        <v>71</v>
      </c>
      <c r="R911">
        <v>1069</v>
      </c>
      <c r="S911">
        <v>4098</v>
      </c>
      <c r="T911">
        <v>338975.63170000003</v>
      </c>
      <c r="U911">
        <v>3064107.8687</v>
      </c>
      <c r="V911" t="s">
        <v>266</v>
      </c>
    </row>
    <row r="912" spans="1:22" x14ac:dyDescent="0.25">
      <c r="A912">
        <v>4099</v>
      </c>
      <c r="B912">
        <v>338972.50050000002</v>
      </c>
      <c r="C912">
        <v>3064180.6614000001</v>
      </c>
      <c r="D912" t="s">
        <v>266</v>
      </c>
      <c r="P912">
        <v>1069</v>
      </c>
      <c r="Q912" t="s">
        <v>71</v>
      </c>
      <c r="R912">
        <v>1070</v>
      </c>
      <c r="S912">
        <v>4099</v>
      </c>
      <c r="T912">
        <v>338972.50050000002</v>
      </c>
      <c r="U912">
        <v>3064180.6614000001</v>
      </c>
      <c r="V912" t="s">
        <v>266</v>
      </c>
    </row>
    <row r="913" spans="1:22" x14ac:dyDescent="0.25">
      <c r="A913">
        <v>4100</v>
      </c>
      <c r="B913">
        <v>338984.17019999999</v>
      </c>
      <c r="C913">
        <v>3064222.4112999998</v>
      </c>
      <c r="D913" t="s">
        <v>266</v>
      </c>
      <c r="P913">
        <v>1070</v>
      </c>
      <c r="Q913" t="s">
        <v>71</v>
      </c>
      <c r="R913">
        <v>1071</v>
      </c>
      <c r="S913">
        <v>4100</v>
      </c>
      <c r="T913">
        <v>338984.17019999999</v>
      </c>
      <c r="U913">
        <v>3064222.4112999998</v>
      </c>
      <c r="V913" t="s">
        <v>266</v>
      </c>
    </row>
    <row r="914" spans="1:22" x14ac:dyDescent="0.25">
      <c r="A914">
        <v>4101</v>
      </c>
      <c r="B914">
        <v>338993.12760000001</v>
      </c>
      <c r="C914">
        <v>3064262.7878</v>
      </c>
      <c r="D914" t="s">
        <v>266</v>
      </c>
      <c r="P914">
        <v>1071</v>
      </c>
      <c r="Q914" t="s">
        <v>71</v>
      </c>
      <c r="R914">
        <v>1072</v>
      </c>
      <c r="S914">
        <v>4101</v>
      </c>
      <c r="T914">
        <v>338993.12760000001</v>
      </c>
      <c r="U914">
        <v>3064262.7878</v>
      </c>
      <c r="V914" t="s">
        <v>266</v>
      </c>
    </row>
    <row r="915" spans="1:22" x14ac:dyDescent="0.25">
      <c r="A915">
        <v>4102</v>
      </c>
      <c r="B915">
        <v>338995.37040000001</v>
      </c>
      <c r="C915">
        <v>3064272.8972999998</v>
      </c>
      <c r="D915" t="s">
        <v>266</v>
      </c>
      <c r="P915">
        <v>1072</v>
      </c>
      <c r="Q915" t="s">
        <v>71</v>
      </c>
      <c r="R915">
        <v>1073</v>
      </c>
      <c r="S915">
        <v>4102</v>
      </c>
      <c r="T915">
        <v>338995.37040000001</v>
      </c>
      <c r="U915">
        <v>3064272.8972999998</v>
      </c>
      <c r="V915" t="s">
        <v>266</v>
      </c>
    </row>
    <row r="916" spans="1:22" x14ac:dyDescent="0.25">
      <c r="A916">
        <v>4103</v>
      </c>
      <c r="B916">
        <v>338992.79239999998</v>
      </c>
      <c r="C916">
        <v>3064272.7792000002</v>
      </c>
      <c r="D916" t="s">
        <v>266</v>
      </c>
      <c r="P916">
        <v>1073</v>
      </c>
      <c r="Q916" t="s">
        <v>71</v>
      </c>
      <c r="R916">
        <v>1074</v>
      </c>
      <c r="S916">
        <v>4103</v>
      </c>
      <c r="T916">
        <v>338992.79239999998</v>
      </c>
      <c r="U916">
        <v>3064272.7792000002</v>
      </c>
      <c r="V916" t="s">
        <v>266</v>
      </c>
    </row>
    <row r="917" spans="1:22" x14ac:dyDescent="0.25">
      <c r="A917">
        <v>4104</v>
      </c>
      <c r="B917">
        <v>338936.24160000001</v>
      </c>
      <c r="C917">
        <v>3064270.1886999998</v>
      </c>
      <c r="D917" t="s">
        <v>266</v>
      </c>
      <c r="P917">
        <v>1074</v>
      </c>
      <c r="Q917" t="s">
        <v>71</v>
      </c>
      <c r="R917">
        <v>1075</v>
      </c>
      <c r="S917">
        <v>4104</v>
      </c>
      <c r="T917">
        <v>338936.24160000001</v>
      </c>
      <c r="U917">
        <v>3064270.1886999998</v>
      </c>
      <c r="V917" t="s">
        <v>266</v>
      </c>
    </row>
    <row r="918" spans="1:22" x14ac:dyDescent="0.25">
      <c r="A918">
        <v>4105</v>
      </c>
      <c r="B918">
        <v>338874.78820000001</v>
      </c>
      <c r="C918">
        <v>3064268.6752999998</v>
      </c>
      <c r="D918" t="s">
        <v>266</v>
      </c>
      <c r="P918">
        <v>1075</v>
      </c>
      <c r="Q918" t="s">
        <v>71</v>
      </c>
      <c r="R918">
        <v>1076</v>
      </c>
      <c r="S918">
        <v>4105</v>
      </c>
      <c r="T918">
        <v>338874.78820000001</v>
      </c>
      <c r="U918">
        <v>3064268.6752999998</v>
      </c>
      <c r="V918" t="s">
        <v>266</v>
      </c>
    </row>
    <row r="919" spans="1:22" x14ac:dyDescent="0.25">
      <c r="A919">
        <v>4106</v>
      </c>
      <c r="B919">
        <v>338821.56349999999</v>
      </c>
      <c r="C919">
        <v>3064270.3996000001</v>
      </c>
      <c r="D919" t="s">
        <v>266</v>
      </c>
      <c r="P919">
        <v>1076</v>
      </c>
      <c r="Q919" t="s">
        <v>71</v>
      </c>
      <c r="R919">
        <v>1077</v>
      </c>
      <c r="S919">
        <v>4106</v>
      </c>
      <c r="T919">
        <v>338821.56349999999</v>
      </c>
      <c r="U919">
        <v>3064270.3996000001</v>
      </c>
      <c r="V919" t="s">
        <v>266</v>
      </c>
    </row>
    <row r="920" spans="1:22" x14ac:dyDescent="0.25">
      <c r="A920">
        <v>4107</v>
      </c>
      <c r="B920">
        <v>338813.96610000002</v>
      </c>
      <c r="C920">
        <v>3064270.6458000001</v>
      </c>
      <c r="D920" t="s">
        <v>266</v>
      </c>
      <c r="P920">
        <v>1077</v>
      </c>
      <c r="Q920" t="s">
        <v>71</v>
      </c>
      <c r="R920">
        <v>1078</v>
      </c>
      <c r="S920">
        <v>4107</v>
      </c>
      <c r="T920">
        <v>338813.96610000002</v>
      </c>
      <c r="U920">
        <v>3064270.6458000001</v>
      </c>
      <c r="V920" t="s">
        <v>266</v>
      </c>
    </row>
    <row r="921" spans="1:22" x14ac:dyDescent="0.25">
      <c r="A921">
        <v>4108</v>
      </c>
      <c r="B921">
        <v>338757.82380000001</v>
      </c>
      <c r="C921">
        <v>3064272.5545000001</v>
      </c>
      <c r="D921" t="s">
        <v>266</v>
      </c>
      <c r="P921">
        <v>1078</v>
      </c>
      <c r="Q921" t="s">
        <v>71</v>
      </c>
      <c r="R921">
        <v>1079</v>
      </c>
      <c r="S921">
        <v>4108</v>
      </c>
      <c r="T921">
        <v>338757.82380000001</v>
      </c>
      <c r="U921">
        <v>3064272.5545000001</v>
      </c>
      <c r="V921" t="s">
        <v>266</v>
      </c>
    </row>
    <row r="922" spans="1:22" x14ac:dyDescent="0.25">
      <c r="A922">
        <v>4109</v>
      </c>
      <c r="B922">
        <v>338650.76539999997</v>
      </c>
      <c r="C922">
        <v>3064273.3933000001</v>
      </c>
      <c r="D922" t="s">
        <v>266</v>
      </c>
      <c r="P922">
        <v>1079</v>
      </c>
      <c r="Q922" t="s">
        <v>71</v>
      </c>
      <c r="R922">
        <v>1080</v>
      </c>
      <c r="S922">
        <v>4109</v>
      </c>
      <c r="T922">
        <v>338650.76539999997</v>
      </c>
      <c r="U922">
        <v>3064273.3933000001</v>
      </c>
      <c r="V922" t="s">
        <v>266</v>
      </c>
    </row>
    <row r="923" spans="1:22" x14ac:dyDescent="0.25">
      <c r="A923">
        <v>4110</v>
      </c>
      <c r="B923">
        <v>338977.8345</v>
      </c>
      <c r="C923">
        <v>3064272.094</v>
      </c>
      <c r="D923" t="s">
        <v>266</v>
      </c>
      <c r="P923">
        <v>1080</v>
      </c>
      <c r="Q923" t="s">
        <v>71</v>
      </c>
      <c r="R923">
        <v>1081</v>
      </c>
      <c r="S923">
        <v>4110</v>
      </c>
      <c r="T923">
        <v>338977.8345</v>
      </c>
      <c r="U923">
        <v>3064272.094</v>
      </c>
      <c r="V923" t="s">
        <v>266</v>
      </c>
    </row>
    <row r="924" spans="1:22" x14ac:dyDescent="0.25">
      <c r="A924">
        <v>4111</v>
      </c>
      <c r="B924">
        <v>338974.50400000002</v>
      </c>
      <c r="C924">
        <v>3064287.7237999998</v>
      </c>
      <c r="D924" t="s">
        <v>266</v>
      </c>
      <c r="P924">
        <v>1081</v>
      </c>
      <c r="Q924" t="s">
        <v>71</v>
      </c>
      <c r="R924">
        <v>1082</v>
      </c>
      <c r="S924">
        <v>4111</v>
      </c>
      <c r="T924">
        <v>338974.50400000002</v>
      </c>
      <c r="U924">
        <v>3064287.7237999998</v>
      </c>
      <c r="V924" t="s">
        <v>266</v>
      </c>
    </row>
    <row r="925" spans="1:22" x14ac:dyDescent="0.25">
      <c r="A925">
        <v>4112</v>
      </c>
      <c r="B925">
        <v>338975.4437</v>
      </c>
      <c r="C925">
        <v>3064314.4833999998</v>
      </c>
      <c r="D925" t="s">
        <v>266</v>
      </c>
      <c r="P925">
        <v>1082</v>
      </c>
      <c r="Q925" t="s">
        <v>71</v>
      </c>
      <c r="R925">
        <v>1083</v>
      </c>
      <c r="S925">
        <v>4112</v>
      </c>
      <c r="T925">
        <v>338975.4437</v>
      </c>
      <c r="U925">
        <v>3064314.4833999998</v>
      </c>
      <c r="V925" t="s">
        <v>266</v>
      </c>
    </row>
    <row r="926" spans="1:22" x14ac:dyDescent="0.25">
      <c r="A926">
        <v>4113</v>
      </c>
      <c r="B926">
        <v>338975.79830000002</v>
      </c>
      <c r="C926">
        <v>3064341.2508</v>
      </c>
      <c r="D926" t="s">
        <v>266</v>
      </c>
      <c r="P926">
        <v>1083</v>
      </c>
      <c r="Q926" t="s">
        <v>71</v>
      </c>
      <c r="R926">
        <v>1084</v>
      </c>
      <c r="S926">
        <v>4113</v>
      </c>
      <c r="T926">
        <v>338975.79830000002</v>
      </c>
      <c r="U926">
        <v>3064341.2508</v>
      </c>
      <c r="V926" t="s">
        <v>266</v>
      </c>
    </row>
    <row r="927" spans="1:22" x14ac:dyDescent="0.25">
      <c r="A927">
        <v>4114</v>
      </c>
      <c r="B927">
        <v>338971.33439999999</v>
      </c>
      <c r="C927">
        <v>3064357.6058999998</v>
      </c>
      <c r="D927" t="s">
        <v>266</v>
      </c>
      <c r="P927">
        <v>1084</v>
      </c>
      <c r="Q927" t="s">
        <v>71</v>
      </c>
      <c r="R927">
        <v>1085</v>
      </c>
      <c r="S927">
        <v>4114</v>
      </c>
      <c r="T927">
        <v>338971.33439999999</v>
      </c>
      <c r="U927">
        <v>3064357.6058999998</v>
      </c>
      <c r="V927" t="s">
        <v>266</v>
      </c>
    </row>
    <row r="928" spans="1:22" x14ac:dyDescent="0.25">
      <c r="A928">
        <v>4115</v>
      </c>
      <c r="B928">
        <v>338942.4791</v>
      </c>
      <c r="C928">
        <v>3064387.6702000001</v>
      </c>
      <c r="D928" t="s">
        <v>266</v>
      </c>
      <c r="P928">
        <v>1085</v>
      </c>
      <c r="Q928" t="s">
        <v>71</v>
      </c>
      <c r="R928">
        <v>1086</v>
      </c>
      <c r="S928">
        <v>4115</v>
      </c>
      <c r="T928">
        <v>338942.4791</v>
      </c>
      <c r="U928">
        <v>3064387.6702000001</v>
      </c>
      <c r="V928" t="s">
        <v>266</v>
      </c>
    </row>
    <row r="929" spans="1:22" x14ac:dyDescent="0.25">
      <c r="A929">
        <v>4116</v>
      </c>
      <c r="B929">
        <v>338397.71889999998</v>
      </c>
      <c r="C929">
        <v>3063855.3763000001</v>
      </c>
      <c r="D929" t="s">
        <v>266</v>
      </c>
      <c r="P929">
        <v>1086</v>
      </c>
      <c r="Q929" t="s">
        <v>71</v>
      </c>
      <c r="R929">
        <v>1087</v>
      </c>
      <c r="S929">
        <v>4116</v>
      </c>
      <c r="T929">
        <v>338397.71889999998</v>
      </c>
      <c r="U929">
        <v>3063855.3763000001</v>
      </c>
      <c r="V929" t="s">
        <v>266</v>
      </c>
    </row>
    <row r="930" spans="1:22" x14ac:dyDescent="0.25">
      <c r="A930">
        <v>4117</v>
      </c>
      <c r="B930">
        <v>338420.80930000002</v>
      </c>
      <c r="C930">
        <v>3063831.7883000001</v>
      </c>
      <c r="D930" t="s">
        <v>266</v>
      </c>
      <c r="P930">
        <v>1087</v>
      </c>
      <c r="Q930" t="s">
        <v>71</v>
      </c>
      <c r="R930">
        <v>1088</v>
      </c>
      <c r="S930">
        <v>4117</v>
      </c>
      <c r="T930">
        <v>338420.80930000002</v>
      </c>
      <c r="U930">
        <v>3063831.7883000001</v>
      </c>
      <c r="V930" t="s">
        <v>266</v>
      </c>
    </row>
    <row r="931" spans="1:22" x14ac:dyDescent="0.25">
      <c r="A931">
        <v>4118</v>
      </c>
      <c r="B931">
        <v>338445.11629999999</v>
      </c>
      <c r="C931">
        <v>3063811.6764000002</v>
      </c>
      <c r="D931" t="s">
        <v>266</v>
      </c>
      <c r="P931">
        <v>1088</v>
      </c>
      <c r="Q931" t="s">
        <v>71</v>
      </c>
      <c r="R931">
        <v>1089</v>
      </c>
      <c r="S931">
        <v>4118</v>
      </c>
      <c r="T931">
        <v>338445.11629999999</v>
      </c>
      <c r="U931">
        <v>3063811.6764000002</v>
      </c>
      <c r="V931" t="s">
        <v>266</v>
      </c>
    </row>
    <row r="932" spans="1:22" x14ac:dyDescent="0.25">
      <c r="A932">
        <v>4119</v>
      </c>
      <c r="B932">
        <v>338461.4032</v>
      </c>
      <c r="C932">
        <v>3063797.8848999999</v>
      </c>
      <c r="D932" t="s">
        <v>266</v>
      </c>
      <c r="P932">
        <v>1089</v>
      </c>
      <c r="Q932" t="s">
        <v>71</v>
      </c>
      <c r="R932">
        <v>1090</v>
      </c>
      <c r="S932">
        <v>4119</v>
      </c>
      <c r="T932">
        <v>338461.4032</v>
      </c>
      <c r="U932">
        <v>3063797.8848999999</v>
      </c>
      <c r="V932" t="s">
        <v>266</v>
      </c>
    </row>
    <row r="933" spans="1:22" x14ac:dyDescent="0.25">
      <c r="A933">
        <v>4120</v>
      </c>
      <c r="B933">
        <v>338465.36700000003</v>
      </c>
      <c r="C933">
        <v>3063794.5285</v>
      </c>
      <c r="D933" t="s">
        <v>266</v>
      </c>
      <c r="P933">
        <v>1090</v>
      </c>
      <c r="Q933" t="s">
        <v>71</v>
      </c>
      <c r="R933">
        <v>1091</v>
      </c>
      <c r="S933">
        <v>4120</v>
      </c>
      <c r="T933">
        <v>338465.36700000003</v>
      </c>
      <c r="U933">
        <v>3063794.5285</v>
      </c>
      <c r="V933" t="s">
        <v>266</v>
      </c>
    </row>
    <row r="934" spans="1:22" x14ac:dyDescent="0.25">
      <c r="A934">
        <v>4121</v>
      </c>
      <c r="B934">
        <v>338489.07370000001</v>
      </c>
      <c r="C934">
        <v>3063773.2604</v>
      </c>
      <c r="D934" t="s">
        <v>266</v>
      </c>
      <c r="P934">
        <v>1091</v>
      </c>
      <c r="Q934" t="s">
        <v>71</v>
      </c>
      <c r="R934">
        <v>1092</v>
      </c>
      <c r="S934">
        <v>4121</v>
      </c>
      <c r="T934">
        <v>338489.07370000001</v>
      </c>
      <c r="U934">
        <v>3063773.2604</v>
      </c>
      <c r="V934" t="s">
        <v>266</v>
      </c>
    </row>
    <row r="935" spans="1:22" x14ac:dyDescent="0.25">
      <c r="A935">
        <v>4122</v>
      </c>
      <c r="B935">
        <v>338501.27370000002</v>
      </c>
      <c r="C935">
        <v>3063766.696</v>
      </c>
      <c r="D935" t="s">
        <v>266</v>
      </c>
      <c r="P935">
        <v>1092</v>
      </c>
      <c r="Q935" t="s">
        <v>71</v>
      </c>
      <c r="R935">
        <v>1093</v>
      </c>
      <c r="S935">
        <v>4122</v>
      </c>
      <c r="T935">
        <v>338501.27370000002</v>
      </c>
      <c r="U935">
        <v>3063766.696</v>
      </c>
      <c r="V935" t="s">
        <v>266</v>
      </c>
    </row>
    <row r="936" spans="1:22" x14ac:dyDescent="0.25">
      <c r="A936">
        <v>4123</v>
      </c>
      <c r="B936">
        <v>338526.76640000002</v>
      </c>
      <c r="C936">
        <v>3063747.7324000001</v>
      </c>
      <c r="D936" t="s">
        <v>266</v>
      </c>
      <c r="P936">
        <v>1093</v>
      </c>
      <c r="Q936" t="s">
        <v>71</v>
      </c>
      <c r="R936">
        <v>1094</v>
      </c>
      <c r="S936">
        <v>4123</v>
      </c>
      <c r="T936">
        <v>338526.76640000002</v>
      </c>
      <c r="U936">
        <v>3063747.7324000001</v>
      </c>
      <c r="V936" t="s">
        <v>266</v>
      </c>
    </row>
    <row r="937" spans="1:22" x14ac:dyDescent="0.25">
      <c r="A937">
        <v>4124</v>
      </c>
      <c r="B937">
        <v>338574.2806</v>
      </c>
      <c r="C937">
        <v>3063712.7615999999</v>
      </c>
      <c r="D937" t="s">
        <v>266</v>
      </c>
      <c r="P937">
        <v>1094</v>
      </c>
      <c r="Q937" t="s">
        <v>71</v>
      </c>
      <c r="R937">
        <v>1095</v>
      </c>
      <c r="S937">
        <v>4124</v>
      </c>
      <c r="T937">
        <v>338574.2806</v>
      </c>
      <c r="U937">
        <v>3063712.7615999999</v>
      </c>
      <c r="V937" t="s">
        <v>266</v>
      </c>
    </row>
    <row r="938" spans="1:22" x14ac:dyDescent="0.25">
      <c r="A938">
        <v>4125</v>
      </c>
      <c r="B938">
        <v>338642.06949999998</v>
      </c>
      <c r="C938">
        <v>3063662.3889000001</v>
      </c>
      <c r="D938" t="s">
        <v>266</v>
      </c>
      <c r="P938">
        <v>1095</v>
      </c>
      <c r="Q938" t="s">
        <v>71</v>
      </c>
      <c r="R938">
        <v>1096</v>
      </c>
      <c r="S938">
        <v>4125</v>
      </c>
      <c r="T938">
        <v>338642.06949999998</v>
      </c>
      <c r="U938">
        <v>3063662.3889000001</v>
      </c>
      <c r="V938" t="s">
        <v>266</v>
      </c>
    </row>
    <row r="939" spans="1:22" x14ac:dyDescent="0.25">
      <c r="A939">
        <v>4126</v>
      </c>
      <c r="B939">
        <v>338672.7659</v>
      </c>
      <c r="C939">
        <v>3063638.7001</v>
      </c>
      <c r="D939" t="s">
        <v>266</v>
      </c>
      <c r="P939">
        <v>1096</v>
      </c>
      <c r="Q939" t="s">
        <v>71</v>
      </c>
      <c r="R939">
        <v>1097</v>
      </c>
      <c r="S939">
        <v>4126</v>
      </c>
      <c r="T939">
        <v>338672.7659</v>
      </c>
      <c r="U939">
        <v>3063638.7001</v>
      </c>
      <c r="V939" t="s">
        <v>266</v>
      </c>
    </row>
    <row r="940" spans="1:22" x14ac:dyDescent="0.25">
      <c r="A940">
        <v>4127</v>
      </c>
      <c r="B940">
        <v>338676.75280000002</v>
      </c>
      <c r="C940">
        <v>3063630.4986999999</v>
      </c>
      <c r="D940" t="s">
        <v>266</v>
      </c>
      <c r="P940">
        <v>1097</v>
      </c>
      <c r="Q940" t="s">
        <v>71</v>
      </c>
      <c r="R940">
        <v>1098</v>
      </c>
      <c r="S940">
        <v>4127</v>
      </c>
      <c r="T940">
        <v>338676.75280000002</v>
      </c>
      <c r="U940">
        <v>3063630.4986999999</v>
      </c>
      <c r="V940" t="s">
        <v>266</v>
      </c>
    </row>
    <row r="941" spans="1:22" x14ac:dyDescent="0.25">
      <c r="A941">
        <v>4128</v>
      </c>
      <c r="B941">
        <v>338674.1348</v>
      </c>
      <c r="C941">
        <v>3063609.5802000002</v>
      </c>
      <c r="D941" t="s">
        <v>266</v>
      </c>
      <c r="P941">
        <v>1098</v>
      </c>
      <c r="Q941" t="s">
        <v>71</v>
      </c>
      <c r="R941">
        <v>1099</v>
      </c>
      <c r="S941">
        <v>4128</v>
      </c>
      <c r="T941">
        <v>338674.1348</v>
      </c>
      <c r="U941">
        <v>3063609.5802000002</v>
      </c>
      <c r="V941" t="s">
        <v>266</v>
      </c>
    </row>
    <row r="942" spans="1:22" x14ac:dyDescent="0.25">
      <c r="A942">
        <v>4129</v>
      </c>
      <c r="B942">
        <v>338673.8027</v>
      </c>
      <c r="C942">
        <v>3063584.557</v>
      </c>
      <c r="D942" t="s">
        <v>266</v>
      </c>
      <c r="P942">
        <v>1099</v>
      </c>
      <c r="Q942" t="s">
        <v>71</v>
      </c>
      <c r="R942">
        <v>1100</v>
      </c>
      <c r="S942">
        <v>4129</v>
      </c>
      <c r="T942">
        <v>338673.8027</v>
      </c>
      <c r="U942">
        <v>3063584.557</v>
      </c>
      <c r="V942" t="s">
        <v>266</v>
      </c>
    </row>
    <row r="943" spans="1:22" x14ac:dyDescent="0.25">
      <c r="A943">
        <v>4130</v>
      </c>
      <c r="B943">
        <v>338665.34230000002</v>
      </c>
      <c r="C943">
        <v>3063564.298</v>
      </c>
      <c r="D943" t="s">
        <v>266</v>
      </c>
      <c r="P943">
        <v>1100</v>
      </c>
      <c r="Q943" t="s">
        <v>71</v>
      </c>
      <c r="R943">
        <v>1101</v>
      </c>
      <c r="S943">
        <v>4130</v>
      </c>
      <c r="T943">
        <v>338665.34230000002</v>
      </c>
      <c r="U943">
        <v>3063564.298</v>
      </c>
      <c r="V943" t="s">
        <v>266</v>
      </c>
    </row>
    <row r="944" spans="1:22" x14ac:dyDescent="0.25">
      <c r="A944">
        <v>4131</v>
      </c>
      <c r="B944">
        <v>338700.63069999998</v>
      </c>
      <c r="C944">
        <v>3063538.6338</v>
      </c>
      <c r="D944" t="s">
        <v>266</v>
      </c>
      <c r="P944">
        <v>1101</v>
      </c>
      <c r="Q944" t="s">
        <v>71</v>
      </c>
      <c r="R944">
        <v>1102</v>
      </c>
      <c r="S944">
        <v>4131</v>
      </c>
      <c r="T944">
        <v>338700.63069999998</v>
      </c>
      <c r="U944">
        <v>3063538.6338</v>
      </c>
      <c r="V944" t="s">
        <v>266</v>
      </c>
    </row>
    <row r="945" spans="1:22" x14ac:dyDescent="0.25">
      <c r="A945">
        <v>4132</v>
      </c>
      <c r="B945">
        <v>338713.77659999998</v>
      </c>
      <c r="C945">
        <v>3063550.9833</v>
      </c>
      <c r="D945" t="s">
        <v>266</v>
      </c>
      <c r="P945">
        <v>1102</v>
      </c>
      <c r="Q945" t="s">
        <v>71</v>
      </c>
      <c r="R945">
        <v>1103</v>
      </c>
      <c r="S945">
        <v>4132</v>
      </c>
      <c r="T945">
        <v>338713.77659999998</v>
      </c>
      <c r="U945">
        <v>3063550.9833</v>
      </c>
      <c r="V945" t="s">
        <v>266</v>
      </c>
    </row>
    <row r="946" spans="1:22" x14ac:dyDescent="0.25">
      <c r="A946">
        <v>4133</v>
      </c>
      <c r="B946">
        <v>338716.69199999998</v>
      </c>
      <c r="C946">
        <v>3063553.7220000001</v>
      </c>
      <c r="D946" t="s">
        <v>266</v>
      </c>
      <c r="P946">
        <v>1103</v>
      </c>
      <c r="Q946" t="s">
        <v>71</v>
      </c>
      <c r="R946">
        <v>1104</v>
      </c>
      <c r="S946">
        <v>4133</v>
      </c>
      <c r="T946">
        <v>338716.69199999998</v>
      </c>
      <c r="U946">
        <v>3063553.7220000001</v>
      </c>
      <c r="V946" t="s">
        <v>266</v>
      </c>
    </row>
    <row r="947" spans="1:22" x14ac:dyDescent="0.25">
      <c r="A947">
        <v>4134</v>
      </c>
      <c r="B947">
        <v>338739.2157</v>
      </c>
      <c r="C947">
        <v>3063575.5405999999</v>
      </c>
      <c r="D947" t="s">
        <v>266</v>
      </c>
      <c r="P947">
        <v>1104</v>
      </c>
      <c r="Q947" t="s">
        <v>71</v>
      </c>
      <c r="R947">
        <v>1105</v>
      </c>
      <c r="S947">
        <v>4134</v>
      </c>
      <c r="T947">
        <v>338739.2157</v>
      </c>
      <c r="U947">
        <v>3063575.5405999999</v>
      </c>
      <c r="V947" t="s">
        <v>266</v>
      </c>
    </row>
    <row r="948" spans="1:22" x14ac:dyDescent="0.25">
      <c r="A948">
        <v>4135</v>
      </c>
      <c r="B948">
        <v>338784.46990000003</v>
      </c>
      <c r="C948">
        <v>3063590.6554</v>
      </c>
      <c r="D948" t="s">
        <v>266</v>
      </c>
      <c r="P948">
        <v>1105</v>
      </c>
      <c r="Q948" t="s">
        <v>71</v>
      </c>
      <c r="R948">
        <v>1106</v>
      </c>
      <c r="S948">
        <v>4135</v>
      </c>
      <c r="T948">
        <v>338784.46990000003</v>
      </c>
      <c r="U948">
        <v>3063590.6554</v>
      </c>
      <c r="V948" t="s">
        <v>266</v>
      </c>
    </row>
    <row r="949" spans="1:22" x14ac:dyDescent="0.25">
      <c r="A949">
        <v>4136</v>
      </c>
      <c r="B949">
        <v>338802.29019999999</v>
      </c>
      <c r="C949">
        <v>3063610.7903</v>
      </c>
      <c r="D949" t="s">
        <v>266</v>
      </c>
      <c r="P949">
        <v>1106</v>
      </c>
      <c r="Q949" t="s">
        <v>71</v>
      </c>
      <c r="R949">
        <v>1107</v>
      </c>
      <c r="S949">
        <v>4136</v>
      </c>
      <c r="T949">
        <v>338802.29019999999</v>
      </c>
      <c r="U949">
        <v>3063610.7903</v>
      </c>
      <c r="V949" t="s">
        <v>266</v>
      </c>
    </row>
    <row r="950" spans="1:22" x14ac:dyDescent="0.25">
      <c r="A950">
        <v>4137</v>
      </c>
      <c r="B950">
        <v>338816.6545</v>
      </c>
      <c r="C950">
        <v>3063635.0452999999</v>
      </c>
      <c r="D950" t="s">
        <v>266</v>
      </c>
      <c r="P950">
        <v>1107</v>
      </c>
      <c r="Q950" t="s">
        <v>71</v>
      </c>
      <c r="R950">
        <v>1108</v>
      </c>
      <c r="S950">
        <v>4137</v>
      </c>
      <c r="T950">
        <v>338816.6545</v>
      </c>
      <c r="U950">
        <v>3063635.0452999999</v>
      </c>
      <c r="V950" t="s">
        <v>266</v>
      </c>
    </row>
    <row r="951" spans="1:22" x14ac:dyDescent="0.25">
      <c r="A951">
        <v>4138</v>
      </c>
      <c r="B951">
        <v>338846.891</v>
      </c>
      <c r="C951">
        <v>3063664.9101999998</v>
      </c>
      <c r="D951" t="s">
        <v>266</v>
      </c>
      <c r="P951">
        <v>1108</v>
      </c>
      <c r="Q951" t="s">
        <v>71</v>
      </c>
      <c r="R951">
        <v>1109</v>
      </c>
      <c r="S951">
        <v>4138</v>
      </c>
      <c r="T951">
        <v>338846.891</v>
      </c>
      <c r="U951">
        <v>3063664.9101999998</v>
      </c>
      <c r="V951" t="s">
        <v>266</v>
      </c>
    </row>
    <row r="952" spans="1:22" x14ac:dyDescent="0.25">
      <c r="A952">
        <v>4139</v>
      </c>
      <c r="B952">
        <v>338880.04460000002</v>
      </c>
      <c r="C952">
        <v>3063694.1543999999</v>
      </c>
      <c r="D952" t="s">
        <v>266</v>
      </c>
      <c r="P952">
        <v>1109</v>
      </c>
      <c r="Q952" t="s">
        <v>71</v>
      </c>
      <c r="R952">
        <v>1110</v>
      </c>
      <c r="S952">
        <v>4139</v>
      </c>
      <c r="T952">
        <v>338880.04460000002</v>
      </c>
      <c r="U952">
        <v>3063694.1543999999</v>
      </c>
      <c r="V952" t="s">
        <v>266</v>
      </c>
    </row>
    <row r="953" spans="1:22" x14ac:dyDescent="0.25">
      <c r="A953">
        <v>4140</v>
      </c>
      <c r="B953">
        <v>338895.47840000002</v>
      </c>
      <c r="C953">
        <v>3063710.8287</v>
      </c>
      <c r="D953" t="s">
        <v>266</v>
      </c>
      <c r="P953">
        <v>1110</v>
      </c>
      <c r="Q953" t="s">
        <v>71</v>
      </c>
      <c r="R953">
        <v>1111</v>
      </c>
      <c r="S953">
        <v>4140</v>
      </c>
      <c r="T953">
        <v>338895.47840000002</v>
      </c>
      <c r="U953">
        <v>3063710.8287</v>
      </c>
      <c r="V953" t="s">
        <v>266</v>
      </c>
    </row>
    <row r="954" spans="1:22" x14ac:dyDescent="0.25">
      <c r="A954">
        <v>4141</v>
      </c>
      <c r="B954">
        <v>338957.22749999998</v>
      </c>
      <c r="C954">
        <v>3063734.4556999998</v>
      </c>
      <c r="D954" t="s">
        <v>266</v>
      </c>
      <c r="P954">
        <v>1111</v>
      </c>
      <c r="Q954" t="s">
        <v>71</v>
      </c>
      <c r="R954">
        <v>1112</v>
      </c>
      <c r="S954">
        <v>4141</v>
      </c>
      <c r="T954">
        <v>338957.22749999998</v>
      </c>
      <c r="U954">
        <v>3063734.4556999998</v>
      </c>
      <c r="V954" t="s">
        <v>266</v>
      </c>
    </row>
    <row r="955" spans="1:22" x14ac:dyDescent="0.25">
      <c r="A955">
        <v>4142</v>
      </c>
      <c r="B955">
        <v>339021.92450000002</v>
      </c>
      <c r="C955">
        <v>3063759.7900999999</v>
      </c>
      <c r="D955" t="s">
        <v>266</v>
      </c>
      <c r="P955">
        <v>1112</v>
      </c>
      <c r="Q955" t="s">
        <v>71</v>
      </c>
      <c r="R955">
        <v>1113</v>
      </c>
      <c r="S955">
        <v>4142</v>
      </c>
      <c r="T955">
        <v>339021.92450000002</v>
      </c>
      <c r="U955">
        <v>3063759.7900999999</v>
      </c>
      <c r="V955" t="s">
        <v>266</v>
      </c>
    </row>
    <row r="956" spans="1:22" x14ac:dyDescent="0.25">
      <c r="A956">
        <v>4143</v>
      </c>
      <c r="B956">
        <v>339042.02250000002</v>
      </c>
      <c r="C956">
        <v>3063775.2387000001</v>
      </c>
      <c r="D956" t="s">
        <v>266</v>
      </c>
      <c r="P956">
        <v>1113</v>
      </c>
      <c r="Q956" t="s">
        <v>71</v>
      </c>
      <c r="R956">
        <v>1114</v>
      </c>
      <c r="S956">
        <v>4143</v>
      </c>
      <c r="T956">
        <v>339042.02250000002</v>
      </c>
      <c r="U956">
        <v>3063775.2387000001</v>
      </c>
      <c r="V956" t="s">
        <v>266</v>
      </c>
    </row>
    <row r="957" spans="1:22" x14ac:dyDescent="0.25">
      <c r="A957">
        <v>4144</v>
      </c>
      <c r="B957">
        <v>338619.45510000002</v>
      </c>
      <c r="C957">
        <v>3063677.8218999999</v>
      </c>
      <c r="D957" t="s">
        <v>266</v>
      </c>
      <c r="P957">
        <v>1114</v>
      </c>
      <c r="Q957" t="s">
        <v>71</v>
      </c>
      <c r="R957">
        <v>1115</v>
      </c>
      <c r="S957">
        <v>4144</v>
      </c>
      <c r="T957">
        <v>338619.45510000002</v>
      </c>
      <c r="U957">
        <v>3063677.8218999999</v>
      </c>
      <c r="V957" t="s">
        <v>266</v>
      </c>
    </row>
    <row r="958" spans="1:22" x14ac:dyDescent="0.25">
      <c r="A958">
        <v>4145</v>
      </c>
      <c r="B958">
        <v>338613.23080000002</v>
      </c>
      <c r="C958">
        <v>3063737.8538000002</v>
      </c>
      <c r="D958" t="s">
        <v>266</v>
      </c>
      <c r="P958">
        <v>1115</v>
      </c>
      <c r="Q958" t="s">
        <v>71</v>
      </c>
      <c r="R958">
        <v>1116</v>
      </c>
      <c r="S958">
        <v>4145</v>
      </c>
      <c r="T958">
        <v>338613.23080000002</v>
      </c>
      <c r="U958">
        <v>3063737.8538000002</v>
      </c>
      <c r="V958" t="s">
        <v>266</v>
      </c>
    </row>
    <row r="959" spans="1:22" x14ac:dyDescent="0.25">
      <c r="A959">
        <v>4146</v>
      </c>
      <c r="B959">
        <v>338611.36210000003</v>
      </c>
      <c r="C959">
        <v>3063773.3823000002</v>
      </c>
      <c r="D959" t="s">
        <v>266</v>
      </c>
      <c r="P959">
        <v>1116</v>
      </c>
      <c r="Q959" t="s">
        <v>71</v>
      </c>
      <c r="R959">
        <v>1117</v>
      </c>
      <c r="S959">
        <v>4146</v>
      </c>
      <c r="T959">
        <v>338611.36210000003</v>
      </c>
      <c r="U959">
        <v>3063773.3823000002</v>
      </c>
      <c r="V959" t="s">
        <v>266</v>
      </c>
    </row>
    <row r="960" spans="1:22" x14ac:dyDescent="0.25">
      <c r="A960">
        <v>4147</v>
      </c>
      <c r="B960">
        <v>338608.92379999999</v>
      </c>
      <c r="C960">
        <v>3063810.0824000002</v>
      </c>
      <c r="D960" t="s">
        <v>266</v>
      </c>
      <c r="P960">
        <v>1117</v>
      </c>
      <c r="Q960" t="s">
        <v>71</v>
      </c>
      <c r="R960">
        <v>1118</v>
      </c>
      <c r="S960">
        <v>4147</v>
      </c>
      <c r="T960">
        <v>338608.92379999999</v>
      </c>
      <c r="U960">
        <v>3063810.0824000002</v>
      </c>
      <c r="V960" t="s">
        <v>266</v>
      </c>
    </row>
    <row r="961" spans="1:22" x14ac:dyDescent="0.25">
      <c r="A961">
        <v>4148</v>
      </c>
      <c r="B961">
        <v>336228.93109999999</v>
      </c>
      <c r="C961">
        <v>3063408.4119000002</v>
      </c>
      <c r="D961" t="s">
        <v>266</v>
      </c>
      <c r="P961">
        <v>178</v>
      </c>
      <c r="Q961" t="s">
        <v>71</v>
      </c>
      <c r="R961">
        <v>179</v>
      </c>
      <c r="S961">
        <v>4148</v>
      </c>
      <c r="T961">
        <v>336228.93109999999</v>
      </c>
      <c r="U961">
        <v>3063408.4119000002</v>
      </c>
      <c r="V961" t="s">
        <v>266</v>
      </c>
    </row>
    <row r="962" spans="1:22" x14ac:dyDescent="0.25">
      <c r="A962">
        <v>4149</v>
      </c>
      <c r="B962">
        <v>336220.35110000003</v>
      </c>
      <c r="C962">
        <v>3063428.9367999998</v>
      </c>
      <c r="D962" t="s">
        <v>266</v>
      </c>
      <c r="P962">
        <v>197</v>
      </c>
      <c r="Q962" t="s">
        <v>71</v>
      </c>
      <c r="R962">
        <v>198</v>
      </c>
      <c r="S962">
        <v>4149</v>
      </c>
      <c r="T962">
        <v>336220.35110000003</v>
      </c>
      <c r="U962">
        <v>3063428.9367999998</v>
      </c>
      <c r="V962" t="s">
        <v>266</v>
      </c>
    </row>
    <row r="963" spans="1:22" x14ac:dyDescent="0.25">
      <c r="A963">
        <v>4150</v>
      </c>
      <c r="B963">
        <v>336220.68489999999</v>
      </c>
      <c r="C963">
        <v>3063430.6173</v>
      </c>
      <c r="D963" t="s">
        <v>266</v>
      </c>
      <c r="P963">
        <v>200</v>
      </c>
      <c r="Q963" t="s">
        <v>71</v>
      </c>
      <c r="R963">
        <v>201</v>
      </c>
      <c r="S963">
        <v>4150</v>
      </c>
      <c r="T963">
        <v>336220.68489999999</v>
      </c>
      <c r="U963">
        <v>3063430.6173</v>
      </c>
      <c r="V963" t="s">
        <v>266</v>
      </c>
    </row>
    <row r="964" spans="1:22" x14ac:dyDescent="0.25">
      <c r="A964">
        <v>4151</v>
      </c>
      <c r="B964">
        <v>336220.79729999998</v>
      </c>
      <c r="C964">
        <v>3063431.1834999998</v>
      </c>
      <c r="D964" t="s">
        <v>266</v>
      </c>
      <c r="P964">
        <v>202</v>
      </c>
      <c r="Q964" t="s">
        <v>71</v>
      </c>
      <c r="R964">
        <v>203</v>
      </c>
      <c r="S964">
        <v>4151</v>
      </c>
      <c r="T964">
        <v>336220.79729999998</v>
      </c>
      <c r="U964">
        <v>3063431.1834999998</v>
      </c>
      <c r="V964" t="s">
        <v>266</v>
      </c>
    </row>
    <row r="965" spans="1:22" x14ac:dyDescent="0.25">
      <c r="A965">
        <v>4152</v>
      </c>
      <c r="B965">
        <v>336218.61930000002</v>
      </c>
      <c r="C965">
        <v>3063441.1038000002</v>
      </c>
      <c r="D965" t="s">
        <v>266</v>
      </c>
      <c r="P965">
        <v>217</v>
      </c>
      <c r="Q965" t="s">
        <v>71</v>
      </c>
      <c r="R965">
        <v>218</v>
      </c>
      <c r="S965">
        <v>4152</v>
      </c>
      <c r="T965">
        <v>336218.61930000002</v>
      </c>
      <c r="U965">
        <v>3063441.1038000002</v>
      </c>
      <c r="V965" t="s">
        <v>266</v>
      </c>
    </row>
    <row r="966" spans="1:22" x14ac:dyDescent="0.25">
      <c r="A966">
        <v>4153</v>
      </c>
      <c r="B966">
        <v>336218.10220000002</v>
      </c>
      <c r="C966">
        <v>3063442.5295000002</v>
      </c>
      <c r="D966" t="s">
        <v>266</v>
      </c>
      <c r="P966">
        <v>221</v>
      </c>
      <c r="Q966" t="s">
        <v>71</v>
      </c>
      <c r="R966">
        <v>222</v>
      </c>
      <c r="S966">
        <v>4153</v>
      </c>
      <c r="T966">
        <v>336218.10220000002</v>
      </c>
      <c r="U966">
        <v>3063442.5295000002</v>
      </c>
      <c r="V966" t="s">
        <v>266</v>
      </c>
    </row>
    <row r="967" spans="1:22" x14ac:dyDescent="0.25">
      <c r="A967">
        <v>4154</v>
      </c>
      <c r="B967">
        <v>336217.17839999998</v>
      </c>
      <c r="C967">
        <v>3063445.0759999999</v>
      </c>
      <c r="D967" t="s">
        <v>266</v>
      </c>
      <c r="P967">
        <v>226</v>
      </c>
      <c r="Q967" t="s">
        <v>71</v>
      </c>
      <c r="R967">
        <v>227</v>
      </c>
      <c r="S967">
        <v>4154</v>
      </c>
      <c r="T967">
        <v>336217.17839999998</v>
      </c>
      <c r="U967">
        <v>3063445.0759999999</v>
      </c>
      <c r="V967" t="s">
        <v>266</v>
      </c>
    </row>
    <row r="968" spans="1:22" x14ac:dyDescent="0.25">
      <c r="A968">
        <v>4155</v>
      </c>
      <c r="B968">
        <v>336215.04060000001</v>
      </c>
      <c r="C968">
        <v>3063450.9698000001</v>
      </c>
      <c r="D968" t="s">
        <v>266</v>
      </c>
      <c r="P968">
        <v>236</v>
      </c>
      <c r="Q968" t="s">
        <v>71</v>
      </c>
      <c r="R968">
        <v>237</v>
      </c>
      <c r="S968">
        <v>4155</v>
      </c>
      <c r="T968">
        <v>336215.04060000001</v>
      </c>
      <c r="U968">
        <v>3063450.9698000001</v>
      </c>
      <c r="V968" t="s">
        <v>266</v>
      </c>
    </row>
    <row r="969" spans="1:22" x14ac:dyDescent="0.25">
      <c r="A969">
        <v>4156</v>
      </c>
      <c r="B969">
        <v>336214.85820000002</v>
      </c>
      <c r="C969">
        <v>3063451.4725000001</v>
      </c>
      <c r="D969" t="s">
        <v>266</v>
      </c>
      <c r="P969">
        <v>238</v>
      </c>
      <c r="Q969" t="s">
        <v>71</v>
      </c>
      <c r="R969">
        <v>239</v>
      </c>
      <c r="S969">
        <v>4156</v>
      </c>
      <c r="T969">
        <v>336214.85820000002</v>
      </c>
      <c r="U969">
        <v>3063451.4725000001</v>
      </c>
      <c r="V969" t="s">
        <v>266</v>
      </c>
    </row>
    <row r="970" spans="1:22" x14ac:dyDescent="0.25">
      <c r="A970">
        <v>4157</v>
      </c>
      <c r="B970">
        <v>336212.8297</v>
      </c>
      <c r="C970">
        <v>3063457.0647</v>
      </c>
      <c r="D970" t="s">
        <v>266</v>
      </c>
      <c r="P970">
        <v>247</v>
      </c>
      <c r="Q970" t="s">
        <v>71</v>
      </c>
      <c r="R970">
        <v>248</v>
      </c>
      <c r="S970">
        <v>4157</v>
      </c>
      <c r="T970">
        <v>336212.8297</v>
      </c>
      <c r="U970">
        <v>3063457.0647</v>
      </c>
      <c r="V970" t="s">
        <v>266</v>
      </c>
    </row>
    <row r="971" spans="1:22" x14ac:dyDescent="0.25">
      <c r="A971">
        <v>4158</v>
      </c>
      <c r="B971">
        <v>336212.34370000003</v>
      </c>
      <c r="C971">
        <v>3063458.4046</v>
      </c>
      <c r="D971" t="s">
        <v>266</v>
      </c>
      <c r="P971">
        <v>251</v>
      </c>
      <c r="Q971" t="s">
        <v>71</v>
      </c>
      <c r="R971">
        <v>252</v>
      </c>
      <c r="S971">
        <v>4158</v>
      </c>
      <c r="T971">
        <v>336212.34370000003</v>
      </c>
      <c r="U971">
        <v>3063458.4046</v>
      </c>
      <c r="V971" t="s">
        <v>266</v>
      </c>
    </row>
    <row r="972" spans="1:22" x14ac:dyDescent="0.25">
      <c r="A972">
        <v>4159</v>
      </c>
      <c r="B972">
        <v>336211.99739999999</v>
      </c>
      <c r="C972">
        <v>3063459.3593000001</v>
      </c>
      <c r="D972" t="s">
        <v>266</v>
      </c>
      <c r="P972">
        <v>254</v>
      </c>
      <c r="Q972" t="s">
        <v>71</v>
      </c>
      <c r="R972">
        <v>255</v>
      </c>
      <c r="S972">
        <v>4159</v>
      </c>
      <c r="T972">
        <v>336211.99739999999</v>
      </c>
      <c r="U972">
        <v>3063459.3593000001</v>
      </c>
      <c r="V972" t="s">
        <v>266</v>
      </c>
    </row>
    <row r="973" spans="1:22" x14ac:dyDescent="0.25">
      <c r="A973">
        <v>4160</v>
      </c>
      <c r="B973">
        <v>336276.10200000001</v>
      </c>
      <c r="C973">
        <v>3063463.7212</v>
      </c>
      <c r="D973" t="s">
        <v>266</v>
      </c>
      <c r="P973">
        <v>262</v>
      </c>
      <c r="Q973" t="s">
        <v>71</v>
      </c>
      <c r="R973">
        <v>263</v>
      </c>
      <c r="S973">
        <v>4160</v>
      </c>
      <c r="T973">
        <v>336276.10200000001</v>
      </c>
      <c r="U973">
        <v>3063463.7212</v>
      </c>
      <c r="V973" t="s">
        <v>266</v>
      </c>
    </row>
    <row r="974" spans="1:22" x14ac:dyDescent="0.25">
      <c r="A974">
        <v>4161</v>
      </c>
      <c r="B974">
        <v>336269.86900000001</v>
      </c>
      <c r="C974">
        <v>3063464.1115999999</v>
      </c>
      <c r="D974" t="s">
        <v>266</v>
      </c>
      <c r="P974">
        <v>266</v>
      </c>
      <c r="Q974" t="s">
        <v>71</v>
      </c>
      <c r="R974">
        <v>267</v>
      </c>
      <c r="S974">
        <v>4161</v>
      </c>
      <c r="T974">
        <v>336269.86900000001</v>
      </c>
      <c r="U974">
        <v>3063464.1115999999</v>
      </c>
      <c r="V974" t="s">
        <v>266</v>
      </c>
    </row>
    <row r="975" spans="1:22" x14ac:dyDescent="0.25">
      <c r="A975">
        <v>4162</v>
      </c>
      <c r="B975">
        <v>336280.50949999999</v>
      </c>
      <c r="C975">
        <v>3063465.2957000001</v>
      </c>
      <c r="D975" t="s">
        <v>266</v>
      </c>
      <c r="P975">
        <v>271</v>
      </c>
      <c r="Q975" t="s">
        <v>71</v>
      </c>
      <c r="R975">
        <v>272</v>
      </c>
      <c r="S975">
        <v>4162</v>
      </c>
      <c r="T975">
        <v>336280.50949999999</v>
      </c>
      <c r="U975">
        <v>3063465.2957000001</v>
      </c>
      <c r="V975" t="s">
        <v>266</v>
      </c>
    </row>
    <row r="976" spans="1:22" x14ac:dyDescent="0.25">
      <c r="A976">
        <v>4163</v>
      </c>
      <c r="B976">
        <v>336237.41399999999</v>
      </c>
      <c r="C976">
        <v>3063466.1444000001</v>
      </c>
      <c r="D976" t="s">
        <v>266</v>
      </c>
      <c r="P976">
        <v>273</v>
      </c>
      <c r="Q976" t="s">
        <v>71</v>
      </c>
      <c r="R976">
        <v>274</v>
      </c>
      <c r="S976">
        <v>4163</v>
      </c>
      <c r="T976">
        <v>336237.41399999999</v>
      </c>
      <c r="U976">
        <v>3063466.1444000001</v>
      </c>
      <c r="V976" t="s">
        <v>266</v>
      </c>
    </row>
    <row r="977" spans="1:22" x14ac:dyDescent="0.25">
      <c r="A977">
        <v>4164</v>
      </c>
      <c r="B977">
        <v>336235.11339999997</v>
      </c>
      <c r="C977">
        <v>3063466.2884999998</v>
      </c>
      <c r="D977" t="s">
        <v>266</v>
      </c>
      <c r="P977">
        <v>274</v>
      </c>
      <c r="Q977" t="s">
        <v>71</v>
      </c>
      <c r="R977">
        <v>275</v>
      </c>
      <c r="S977">
        <v>4164</v>
      </c>
      <c r="T977">
        <v>336235.11339999997</v>
      </c>
      <c r="U977">
        <v>3063466.2884999998</v>
      </c>
      <c r="V977" t="s">
        <v>266</v>
      </c>
    </row>
    <row r="978" spans="1:22" x14ac:dyDescent="0.25">
      <c r="A978">
        <v>4165</v>
      </c>
      <c r="B978">
        <v>336210.53879999998</v>
      </c>
      <c r="C978">
        <v>3063467.8276999998</v>
      </c>
      <c r="D978" t="s">
        <v>266</v>
      </c>
      <c r="P978">
        <v>284</v>
      </c>
      <c r="Q978" t="s">
        <v>71</v>
      </c>
      <c r="R978">
        <v>285</v>
      </c>
      <c r="S978">
        <v>4165</v>
      </c>
      <c r="T978">
        <v>336210.53879999998</v>
      </c>
      <c r="U978">
        <v>3063467.8276999998</v>
      </c>
      <c r="V978" t="s">
        <v>266</v>
      </c>
    </row>
    <row r="979" spans="1:22" x14ac:dyDescent="0.25">
      <c r="A979">
        <v>4166</v>
      </c>
      <c r="B979">
        <v>336288.82579999999</v>
      </c>
      <c r="C979">
        <v>3063490.929</v>
      </c>
      <c r="D979" t="s">
        <v>266</v>
      </c>
      <c r="P979">
        <v>335</v>
      </c>
      <c r="Q979" t="s">
        <v>71</v>
      </c>
      <c r="R979">
        <v>336</v>
      </c>
      <c r="S979">
        <v>4166</v>
      </c>
      <c r="T979">
        <v>336288.82579999999</v>
      </c>
      <c r="U979">
        <v>3063490.929</v>
      </c>
      <c r="V979" t="s">
        <v>266</v>
      </c>
    </row>
    <row r="980" spans="1:22" x14ac:dyDescent="0.25">
      <c r="A980">
        <v>4167</v>
      </c>
      <c r="B980">
        <v>336290.02130000002</v>
      </c>
      <c r="C980">
        <v>3063494.6139000002</v>
      </c>
      <c r="D980" t="s">
        <v>266</v>
      </c>
      <c r="P980">
        <v>340</v>
      </c>
      <c r="Q980" t="s">
        <v>71</v>
      </c>
      <c r="R980">
        <v>341</v>
      </c>
      <c r="S980">
        <v>4167</v>
      </c>
      <c r="T980">
        <v>336290.02130000002</v>
      </c>
      <c r="U980">
        <v>3063494.6139000002</v>
      </c>
      <c r="V980" t="s">
        <v>266</v>
      </c>
    </row>
    <row r="981" spans="1:22" x14ac:dyDescent="0.25">
      <c r="A981">
        <v>4168</v>
      </c>
      <c r="B981">
        <v>336828.38929999998</v>
      </c>
      <c r="C981">
        <v>3063497.4808999998</v>
      </c>
      <c r="D981" t="s">
        <v>266</v>
      </c>
      <c r="P981">
        <v>345</v>
      </c>
      <c r="Q981" t="s">
        <v>71</v>
      </c>
      <c r="R981">
        <v>346</v>
      </c>
      <c r="S981">
        <v>4168</v>
      </c>
      <c r="T981">
        <v>336828.38929999998</v>
      </c>
      <c r="U981">
        <v>3063497.4808999998</v>
      </c>
      <c r="V981" t="s">
        <v>266</v>
      </c>
    </row>
    <row r="982" spans="1:22" x14ac:dyDescent="0.25">
      <c r="A982">
        <v>4169</v>
      </c>
      <c r="B982">
        <v>336298.45179999998</v>
      </c>
      <c r="C982">
        <v>3063522.8062</v>
      </c>
      <c r="D982" t="s">
        <v>266</v>
      </c>
      <c r="P982">
        <v>367</v>
      </c>
      <c r="Q982" t="s">
        <v>71</v>
      </c>
      <c r="R982">
        <v>368</v>
      </c>
      <c r="S982">
        <v>4169</v>
      </c>
      <c r="T982">
        <v>336298.45179999998</v>
      </c>
      <c r="U982">
        <v>3063522.8062</v>
      </c>
      <c r="V982" t="s">
        <v>266</v>
      </c>
    </row>
    <row r="983" spans="1:22" x14ac:dyDescent="0.25">
      <c r="A983">
        <v>4170</v>
      </c>
      <c r="B983">
        <v>336298.82669999998</v>
      </c>
      <c r="C983">
        <v>3063524.1916</v>
      </c>
      <c r="D983" t="s">
        <v>266</v>
      </c>
      <c r="P983">
        <v>369</v>
      </c>
      <c r="Q983" t="s">
        <v>71</v>
      </c>
      <c r="R983">
        <v>370</v>
      </c>
      <c r="S983">
        <v>4170</v>
      </c>
      <c r="T983">
        <v>336298.82669999998</v>
      </c>
      <c r="U983">
        <v>3063524.1916</v>
      </c>
      <c r="V983" t="s">
        <v>266</v>
      </c>
    </row>
    <row r="984" spans="1:22" x14ac:dyDescent="0.25">
      <c r="A984">
        <v>4171</v>
      </c>
      <c r="B984">
        <v>336303.8762</v>
      </c>
      <c r="C984">
        <v>3063542.8487</v>
      </c>
      <c r="D984" t="s">
        <v>266</v>
      </c>
      <c r="P984">
        <v>383</v>
      </c>
      <c r="Q984" t="s">
        <v>71</v>
      </c>
      <c r="R984">
        <v>384</v>
      </c>
      <c r="S984">
        <v>4171</v>
      </c>
      <c r="T984">
        <v>336303.8762</v>
      </c>
      <c r="U984">
        <v>3063542.8487</v>
      </c>
      <c r="V984" t="s">
        <v>266</v>
      </c>
    </row>
    <row r="985" spans="1:22" x14ac:dyDescent="0.25">
      <c r="A985">
        <v>4172</v>
      </c>
      <c r="B985">
        <v>336304.57880000002</v>
      </c>
      <c r="C985">
        <v>3063545.4448000002</v>
      </c>
      <c r="D985" t="s">
        <v>266</v>
      </c>
      <c r="P985">
        <v>386</v>
      </c>
      <c r="Q985" t="s">
        <v>71</v>
      </c>
      <c r="R985">
        <v>387</v>
      </c>
      <c r="S985">
        <v>4172</v>
      </c>
      <c r="T985">
        <v>336304.57880000002</v>
      </c>
      <c r="U985">
        <v>3063545.4448000002</v>
      </c>
      <c r="V985" t="s">
        <v>266</v>
      </c>
    </row>
    <row r="986" spans="1:22" x14ac:dyDescent="0.25">
      <c r="A986">
        <v>4173</v>
      </c>
      <c r="B986">
        <v>336309.92869999999</v>
      </c>
      <c r="C986">
        <v>3063565.2115000002</v>
      </c>
      <c r="D986" t="s">
        <v>266</v>
      </c>
      <c r="P986">
        <v>395</v>
      </c>
      <c r="Q986" t="s">
        <v>71</v>
      </c>
      <c r="R986">
        <v>396</v>
      </c>
      <c r="S986">
        <v>4173</v>
      </c>
      <c r="T986">
        <v>336309.92869999999</v>
      </c>
      <c r="U986">
        <v>3063565.2115000002</v>
      </c>
      <c r="V986" t="s">
        <v>266</v>
      </c>
    </row>
    <row r="987" spans="1:22" x14ac:dyDescent="0.25">
      <c r="A987">
        <v>4174</v>
      </c>
      <c r="B987">
        <v>336545.29690000002</v>
      </c>
      <c r="C987">
        <v>3063570.8642000002</v>
      </c>
      <c r="D987" t="s">
        <v>266</v>
      </c>
      <c r="P987">
        <v>399</v>
      </c>
      <c r="Q987" t="s">
        <v>71</v>
      </c>
      <c r="R987">
        <v>400</v>
      </c>
      <c r="S987">
        <v>4174</v>
      </c>
      <c r="T987">
        <v>336545.29690000002</v>
      </c>
      <c r="U987">
        <v>3063570.8642000002</v>
      </c>
      <c r="V987" t="s">
        <v>266</v>
      </c>
    </row>
    <row r="988" spans="1:22" x14ac:dyDescent="0.25">
      <c r="A988">
        <v>4175</v>
      </c>
      <c r="B988">
        <v>336543.21870000003</v>
      </c>
      <c r="C988">
        <v>3063571.3262</v>
      </c>
      <c r="D988" t="s">
        <v>266</v>
      </c>
      <c r="P988">
        <v>400</v>
      </c>
      <c r="Q988" t="s">
        <v>71</v>
      </c>
      <c r="R988">
        <v>401</v>
      </c>
      <c r="S988">
        <v>4175</v>
      </c>
      <c r="T988">
        <v>336543.21870000003</v>
      </c>
      <c r="U988">
        <v>3063571.3262</v>
      </c>
      <c r="V988" t="s">
        <v>266</v>
      </c>
    </row>
    <row r="989" spans="1:22" x14ac:dyDescent="0.25">
      <c r="A989">
        <v>4176</v>
      </c>
      <c r="B989">
        <v>336311.94199999998</v>
      </c>
      <c r="C989">
        <v>3063572.6505999998</v>
      </c>
      <c r="D989" t="s">
        <v>266</v>
      </c>
      <c r="P989">
        <v>402</v>
      </c>
      <c r="Q989" t="s">
        <v>71</v>
      </c>
      <c r="R989">
        <v>403</v>
      </c>
      <c r="S989">
        <v>4176</v>
      </c>
      <c r="T989">
        <v>336311.94199999998</v>
      </c>
      <c r="U989">
        <v>3063572.6505999998</v>
      </c>
      <c r="V989" t="s">
        <v>266</v>
      </c>
    </row>
    <row r="990" spans="1:22" x14ac:dyDescent="0.25">
      <c r="A990">
        <v>4177</v>
      </c>
      <c r="B990">
        <v>336508.96380000003</v>
      </c>
      <c r="C990">
        <v>3063580.0759000001</v>
      </c>
      <c r="D990" t="s">
        <v>266</v>
      </c>
      <c r="P990">
        <v>412</v>
      </c>
      <c r="Q990" t="s">
        <v>71</v>
      </c>
      <c r="R990">
        <v>413</v>
      </c>
      <c r="S990">
        <v>4177</v>
      </c>
      <c r="T990">
        <v>336508.96380000003</v>
      </c>
      <c r="U990">
        <v>3063580.0759000001</v>
      </c>
      <c r="V990" t="s">
        <v>266</v>
      </c>
    </row>
    <row r="991" spans="1:22" x14ac:dyDescent="0.25">
      <c r="A991">
        <v>4178</v>
      </c>
      <c r="B991">
        <v>336503.45</v>
      </c>
      <c r="C991">
        <v>3063582.1458999999</v>
      </c>
      <c r="D991" t="s">
        <v>266</v>
      </c>
      <c r="P991">
        <v>413</v>
      </c>
      <c r="Q991" t="s">
        <v>71</v>
      </c>
      <c r="R991">
        <v>414</v>
      </c>
      <c r="S991">
        <v>4178</v>
      </c>
      <c r="T991">
        <v>336503.45</v>
      </c>
      <c r="U991">
        <v>3063582.1458999999</v>
      </c>
      <c r="V991" t="s">
        <v>266</v>
      </c>
    </row>
    <row r="992" spans="1:22" x14ac:dyDescent="0.25">
      <c r="A992">
        <v>4179</v>
      </c>
      <c r="B992">
        <v>336503.43280000001</v>
      </c>
      <c r="C992">
        <v>3063582.1524</v>
      </c>
      <c r="D992" t="s">
        <v>266</v>
      </c>
      <c r="P992">
        <v>414</v>
      </c>
      <c r="Q992" t="s">
        <v>71</v>
      </c>
      <c r="R992">
        <v>415</v>
      </c>
      <c r="S992">
        <v>4179</v>
      </c>
      <c r="T992">
        <v>336503.43280000001</v>
      </c>
      <c r="U992">
        <v>3063582.1524</v>
      </c>
      <c r="V992" t="s">
        <v>266</v>
      </c>
    </row>
    <row r="993" spans="1:22" x14ac:dyDescent="0.25">
      <c r="A993">
        <v>4180</v>
      </c>
      <c r="B993">
        <v>336475.61739999999</v>
      </c>
      <c r="C993">
        <v>3063591.7826999999</v>
      </c>
      <c r="D993" t="s">
        <v>266</v>
      </c>
      <c r="P993">
        <v>421</v>
      </c>
      <c r="Q993" t="s">
        <v>71</v>
      </c>
      <c r="R993">
        <v>422</v>
      </c>
      <c r="S993">
        <v>4180</v>
      </c>
      <c r="T993">
        <v>336475.61739999999</v>
      </c>
      <c r="U993">
        <v>3063591.7826999999</v>
      </c>
      <c r="V993" t="s">
        <v>266</v>
      </c>
    </row>
    <row r="994" spans="1:22" x14ac:dyDescent="0.25">
      <c r="A994">
        <v>4181</v>
      </c>
      <c r="B994">
        <v>336317.1776</v>
      </c>
      <c r="C994">
        <v>3063591.9950999999</v>
      </c>
      <c r="D994" t="s">
        <v>266</v>
      </c>
      <c r="P994">
        <v>422</v>
      </c>
      <c r="Q994" t="s">
        <v>71</v>
      </c>
      <c r="R994">
        <v>423</v>
      </c>
      <c r="S994">
        <v>4181</v>
      </c>
      <c r="T994">
        <v>336317.1776</v>
      </c>
      <c r="U994">
        <v>3063591.9950999999</v>
      </c>
      <c r="V994" t="s">
        <v>266</v>
      </c>
    </row>
    <row r="995" spans="1:22" x14ac:dyDescent="0.25">
      <c r="A995">
        <v>4182</v>
      </c>
      <c r="B995">
        <v>336444.04139999999</v>
      </c>
      <c r="C995">
        <v>3063599.9696999998</v>
      </c>
      <c r="D995" t="s">
        <v>266</v>
      </c>
      <c r="P995">
        <v>428</v>
      </c>
      <c r="Q995" t="s">
        <v>71</v>
      </c>
      <c r="R995">
        <v>429</v>
      </c>
      <c r="S995">
        <v>4182</v>
      </c>
      <c r="T995">
        <v>336444.04139999999</v>
      </c>
      <c r="U995">
        <v>3063599.9696999998</v>
      </c>
      <c r="V995" t="s">
        <v>266</v>
      </c>
    </row>
    <row r="996" spans="1:22" x14ac:dyDescent="0.25">
      <c r="A996">
        <v>4183</v>
      </c>
      <c r="B996">
        <v>336321.58390000003</v>
      </c>
      <c r="C996">
        <v>3063608.2760000001</v>
      </c>
      <c r="D996" t="s">
        <v>266</v>
      </c>
      <c r="P996">
        <v>436</v>
      </c>
      <c r="Q996" t="s">
        <v>71</v>
      </c>
      <c r="R996">
        <v>437</v>
      </c>
      <c r="S996">
        <v>4183</v>
      </c>
      <c r="T996">
        <v>336321.58390000003</v>
      </c>
      <c r="U996">
        <v>3063608.2760000001</v>
      </c>
      <c r="V996" t="s">
        <v>266</v>
      </c>
    </row>
    <row r="997" spans="1:22" x14ac:dyDescent="0.25">
      <c r="A997">
        <v>4184</v>
      </c>
      <c r="B997">
        <v>336406.17050000001</v>
      </c>
      <c r="C997">
        <v>3063609.7889999999</v>
      </c>
      <c r="D997" t="s">
        <v>266</v>
      </c>
      <c r="P997">
        <v>437</v>
      </c>
      <c r="Q997" t="s">
        <v>71</v>
      </c>
      <c r="R997">
        <v>438</v>
      </c>
      <c r="S997">
        <v>4184</v>
      </c>
      <c r="T997">
        <v>336406.17050000001</v>
      </c>
      <c r="U997">
        <v>3063609.7889999999</v>
      </c>
      <c r="V997" t="s">
        <v>266</v>
      </c>
    </row>
    <row r="998" spans="1:22" x14ac:dyDescent="0.25">
      <c r="A998">
        <v>4185</v>
      </c>
      <c r="B998">
        <v>336323.92499999999</v>
      </c>
      <c r="C998">
        <v>3063616.9257999999</v>
      </c>
      <c r="D998" t="s">
        <v>266</v>
      </c>
      <c r="P998">
        <v>444</v>
      </c>
      <c r="Q998" t="s">
        <v>71</v>
      </c>
      <c r="R998">
        <v>445</v>
      </c>
      <c r="S998">
        <v>4185</v>
      </c>
      <c r="T998">
        <v>336323.92499999999</v>
      </c>
      <c r="U998">
        <v>3063616.9257999999</v>
      </c>
      <c r="V998" t="s">
        <v>266</v>
      </c>
    </row>
    <row r="999" spans="1:22" x14ac:dyDescent="0.25">
      <c r="A999">
        <v>4186</v>
      </c>
      <c r="B999">
        <v>336375.20280000003</v>
      </c>
      <c r="C999">
        <v>3063618.1995000001</v>
      </c>
      <c r="D999" t="s">
        <v>266</v>
      </c>
      <c r="P999">
        <v>445</v>
      </c>
      <c r="Q999" t="s">
        <v>71</v>
      </c>
      <c r="R999">
        <v>446</v>
      </c>
      <c r="S999">
        <v>4186</v>
      </c>
      <c r="T999">
        <v>336375.20280000003</v>
      </c>
      <c r="U999">
        <v>3063618.1995000001</v>
      </c>
      <c r="V999" t="s">
        <v>266</v>
      </c>
    </row>
    <row r="1000" spans="1:22" x14ac:dyDescent="0.25">
      <c r="A1000">
        <v>4187</v>
      </c>
      <c r="B1000">
        <v>336331.15350000001</v>
      </c>
      <c r="C1000">
        <v>3063626.4813000001</v>
      </c>
      <c r="D1000" t="s">
        <v>266</v>
      </c>
      <c r="P1000">
        <v>452</v>
      </c>
      <c r="Q1000" t="s">
        <v>71</v>
      </c>
      <c r="R1000">
        <v>453</v>
      </c>
      <c r="S1000">
        <v>4187</v>
      </c>
      <c r="T1000">
        <v>336331.15350000001</v>
      </c>
      <c r="U1000">
        <v>3063626.4813000001</v>
      </c>
      <c r="V1000" t="s">
        <v>266</v>
      </c>
    </row>
    <row r="1001" spans="1:22" x14ac:dyDescent="0.25">
      <c r="A1001">
        <v>4188</v>
      </c>
      <c r="B1001">
        <v>336331.67129999999</v>
      </c>
      <c r="C1001">
        <v>3063626.5257999999</v>
      </c>
      <c r="D1001" t="s">
        <v>266</v>
      </c>
      <c r="P1001">
        <v>453</v>
      </c>
      <c r="Q1001" t="s">
        <v>71</v>
      </c>
      <c r="R1001">
        <v>454</v>
      </c>
      <c r="S1001">
        <v>4188</v>
      </c>
      <c r="T1001">
        <v>336331.67129999999</v>
      </c>
      <c r="U1001">
        <v>3063626.5257999999</v>
      </c>
      <c r="V1001" t="s">
        <v>266</v>
      </c>
    </row>
    <row r="1002" spans="1:22" x14ac:dyDescent="0.25">
      <c r="A1002">
        <v>4189</v>
      </c>
      <c r="B1002">
        <v>338995.22450000001</v>
      </c>
      <c r="C1002">
        <v>3064272.2396</v>
      </c>
      <c r="D1002" t="s">
        <v>266</v>
      </c>
      <c r="P1002">
        <v>542</v>
      </c>
      <c r="Q1002" t="s">
        <v>71</v>
      </c>
      <c r="R1002">
        <v>543</v>
      </c>
      <c r="S1002">
        <v>4189</v>
      </c>
      <c r="T1002">
        <v>338995.22450000001</v>
      </c>
      <c r="U1002">
        <v>3064272.2396</v>
      </c>
      <c r="V1002" t="s">
        <v>266</v>
      </c>
    </row>
    <row r="1003" spans="1:22" x14ac:dyDescent="0.25">
      <c r="A1003">
        <v>4190</v>
      </c>
      <c r="B1003">
        <v>338992.67019999999</v>
      </c>
      <c r="C1003">
        <v>3064272.7736</v>
      </c>
      <c r="D1003" t="s">
        <v>266</v>
      </c>
      <c r="P1003">
        <v>543</v>
      </c>
      <c r="Q1003" t="s">
        <v>71</v>
      </c>
      <c r="R1003">
        <v>544</v>
      </c>
      <c r="S1003">
        <v>4190</v>
      </c>
      <c r="T1003">
        <v>338992.67019999999</v>
      </c>
      <c r="U1003">
        <v>3064272.7736</v>
      </c>
      <c r="V1003" t="s">
        <v>266</v>
      </c>
    </row>
    <row r="1004" spans="1:22" x14ac:dyDescent="0.25">
      <c r="A1004">
        <v>5001</v>
      </c>
      <c r="B1004">
        <v>336231.0307</v>
      </c>
      <c r="C1004">
        <v>3063414.443</v>
      </c>
      <c r="D1004" t="s">
        <v>267</v>
      </c>
      <c r="P1004">
        <v>1318</v>
      </c>
      <c r="Q1004" t="s">
        <v>71</v>
      </c>
      <c r="R1004">
        <v>1319</v>
      </c>
      <c r="S1004">
        <v>5001</v>
      </c>
      <c r="T1004">
        <v>336231.0307</v>
      </c>
      <c r="U1004">
        <v>3063414.443</v>
      </c>
      <c r="V1004" t="s">
        <v>267</v>
      </c>
    </row>
    <row r="1005" spans="1:22" x14ac:dyDescent="0.25">
      <c r="A1005">
        <v>5002</v>
      </c>
      <c r="B1005">
        <v>336221.02</v>
      </c>
      <c r="C1005">
        <v>3063430.5507</v>
      </c>
      <c r="D1005" t="s">
        <v>267</v>
      </c>
      <c r="P1005">
        <v>1319</v>
      </c>
      <c r="Q1005" t="s">
        <v>71</v>
      </c>
      <c r="R1005">
        <v>1320</v>
      </c>
      <c r="S1005">
        <v>5002</v>
      </c>
      <c r="T1005">
        <v>336221.02</v>
      </c>
      <c r="U1005">
        <v>3063430.5507</v>
      </c>
      <c r="V1005" t="s">
        <v>267</v>
      </c>
    </row>
    <row r="1006" spans="1:22" x14ac:dyDescent="0.25">
      <c r="A1006">
        <v>5003</v>
      </c>
      <c r="B1006">
        <v>336213.71509999997</v>
      </c>
      <c r="C1006">
        <v>3063443.8196999999</v>
      </c>
      <c r="D1006" t="s">
        <v>267</v>
      </c>
      <c r="P1006">
        <v>1320</v>
      </c>
      <c r="Q1006" t="s">
        <v>71</v>
      </c>
      <c r="R1006">
        <v>1321</v>
      </c>
      <c r="S1006">
        <v>5003</v>
      </c>
      <c r="T1006">
        <v>336213.71509999997</v>
      </c>
      <c r="U1006">
        <v>3063443.8196999999</v>
      </c>
      <c r="V1006" t="s">
        <v>267</v>
      </c>
    </row>
    <row r="1007" spans="1:22" x14ac:dyDescent="0.25">
      <c r="A1007">
        <v>5004</v>
      </c>
      <c r="B1007">
        <v>336206.39889999997</v>
      </c>
      <c r="C1007">
        <v>3063456.2481999998</v>
      </c>
      <c r="D1007" t="s">
        <v>267</v>
      </c>
      <c r="P1007">
        <v>1321</v>
      </c>
      <c r="Q1007" t="s">
        <v>71</v>
      </c>
      <c r="R1007">
        <v>1322</v>
      </c>
      <c r="S1007">
        <v>5004</v>
      </c>
      <c r="T1007">
        <v>336206.39889999997</v>
      </c>
      <c r="U1007">
        <v>3063456.2481999998</v>
      </c>
      <c r="V1007" t="s">
        <v>267</v>
      </c>
    </row>
    <row r="1008" spans="1:22" x14ac:dyDescent="0.25">
      <c r="A1008">
        <v>5005</v>
      </c>
      <c r="B1008">
        <v>336197.6127</v>
      </c>
      <c r="C1008">
        <v>3063470.6581000001</v>
      </c>
      <c r="D1008" t="s">
        <v>267</v>
      </c>
      <c r="P1008">
        <v>1322</v>
      </c>
      <c r="Q1008" t="s">
        <v>71</v>
      </c>
      <c r="R1008">
        <v>1323</v>
      </c>
      <c r="S1008">
        <v>5005</v>
      </c>
      <c r="T1008">
        <v>336197.6127</v>
      </c>
      <c r="U1008">
        <v>3063470.6581000001</v>
      </c>
      <c r="V1008" t="s">
        <v>267</v>
      </c>
    </row>
    <row r="1009" spans="1:22" x14ac:dyDescent="0.25">
      <c r="A1009">
        <v>5006</v>
      </c>
      <c r="B1009">
        <v>336191.4228</v>
      </c>
      <c r="C1009">
        <v>3063474.1041999999</v>
      </c>
      <c r="D1009" t="s">
        <v>267</v>
      </c>
      <c r="P1009">
        <v>1323</v>
      </c>
      <c r="Q1009" t="s">
        <v>71</v>
      </c>
      <c r="R1009">
        <v>1324</v>
      </c>
      <c r="S1009">
        <v>5006</v>
      </c>
      <c r="T1009">
        <v>336191.4228</v>
      </c>
      <c r="U1009">
        <v>3063474.1041999999</v>
      </c>
      <c r="V1009" t="s">
        <v>267</v>
      </c>
    </row>
    <row r="1010" spans="1:22" x14ac:dyDescent="0.25">
      <c r="A1010">
        <v>5007</v>
      </c>
      <c r="B1010">
        <v>336173.72230000002</v>
      </c>
      <c r="C1010">
        <v>3063474.9032000001</v>
      </c>
      <c r="D1010" t="s">
        <v>267</v>
      </c>
      <c r="P1010">
        <v>1324</v>
      </c>
      <c r="Q1010" t="s">
        <v>71</v>
      </c>
      <c r="R1010">
        <v>1325</v>
      </c>
      <c r="S1010">
        <v>5007</v>
      </c>
      <c r="T1010">
        <v>336173.72230000002</v>
      </c>
      <c r="U1010">
        <v>3063474.9032000001</v>
      </c>
      <c r="V1010" t="s">
        <v>267</v>
      </c>
    </row>
    <row r="1011" spans="1:22" x14ac:dyDescent="0.25">
      <c r="A1011">
        <v>5008</v>
      </c>
      <c r="B1011">
        <v>336152.30709999998</v>
      </c>
      <c r="C1011">
        <v>3063477.7138</v>
      </c>
      <c r="D1011" t="s">
        <v>267</v>
      </c>
      <c r="P1011">
        <v>1325</v>
      </c>
      <c r="Q1011" t="s">
        <v>71</v>
      </c>
      <c r="R1011">
        <v>1326</v>
      </c>
      <c r="S1011">
        <v>5008</v>
      </c>
      <c r="T1011">
        <v>336152.30709999998</v>
      </c>
      <c r="U1011">
        <v>3063477.7138</v>
      </c>
      <c r="V1011" t="s">
        <v>267</v>
      </c>
    </row>
    <row r="1012" spans="1:22" x14ac:dyDescent="0.25">
      <c r="A1012">
        <v>5009</v>
      </c>
      <c r="B1012">
        <v>336124.91759999999</v>
      </c>
      <c r="C1012">
        <v>3063481.9674</v>
      </c>
      <c r="D1012" t="s">
        <v>267</v>
      </c>
      <c r="P1012">
        <v>1326</v>
      </c>
      <c r="Q1012" t="s">
        <v>71</v>
      </c>
      <c r="R1012">
        <v>1327</v>
      </c>
      <c r="S1012">
        <v>5009</v>
      </c>
      <c r="T1012">
        <v>336124.91759999999</v>
      </c>
      <c r="U1012">
        <v>3063481.9674</v>
      </c>
      <c r="V1012" t="s">
        <v>267</v>
      </c>
    </row>
    <row r="1013" spans="1:22" x14ac:dyDescent="0.25">
      <c r="A1013">
        <v>5010</v>
      </c>
      <c r="B1013">
        <v>336120.69260000001</v>
      </c>
      <c r="C1013">
        <v>3063482.6235000002</v>
      </c>
      <c r="D1013" t="s">
        <v>267</v>
      </c>
      <c r="P1013">
        <v>1327</v>
      </c>
      <c r="Q1013" t="s">
        <v>71</v>
      </c>
      <c r="R1013">
        <v>1328</v>
      </c>
      <c r="S1013">
        <v>5010</v>
      </c>
      <c r="T1013">
        <v>336120.69260000001</v>
      </c>
      <c r="U1013">
        <v>3063482.6235000002</v>
      </c>
      <c r="V1013" t="s">
        <v>267</v>
      </c>
    </row>
    <row r="1014" spans="1:22" x14ac:dyDescent="0.25">
      <c r="A1014">
        <v>5011</v>
      </c>
      <c r="B1014">
        <v>336110.72749999998</v>
      </c>
      <c r="C1014">
        <v>3063483.5986000001</v>
      </c>
      <c r="D1014" t="s">
        <v>267</v>
      </c>
      <c r="P1014">
        <v>1328</v>
      </c>
      <c r="Q1014" t="s">
        <v>71</v>
      </c>
      <c r="R1014">
        <v>1329</v>
      </c>
      <c r="S1014">
        <v>5011</v>
      </c>
      <c r="T1014">
        <v>336110.72749999998</v>
      </c>
      <c r="U1014">
        <v>3063483.5986000001</v>
      </c>
      <c r="V1014" t="s">
        <v>267</v>
      </c>
    </row>
    <row r="1015" spans="1:22" x14ac:dyDescent="0.25">
      <c r="A1015">
        <v>5012</v>
      </c>
      <c r="B1015">
        <v>336111.81569999998</v>
      </c>
      <c r="C1015">
        <v>3063508.8042000001</v>
      </c>
      <c r="D1015" t="s">
        <v>267</v>
      </c>
      <c r="P1015">
        <v>1329</v>
      </c>
      <c r="Q1015" t="s">
        <v>71</v>
      </c>
      <c r="R1015">
        <v>1330</v>
      </c>
      <c r="S1015">
        <v>5012</v>
      </c>
      <c r="T1015">
        <v>336111.81569999998</v>
      </c>
      <c r="U1015">
        <v>3063508.8042000001</v>
      </c>
      <c r="V1015" t="s">
        <v>267</v>
      </c>
    </row>
    <row r="1016" spans="1:22" x14ac:dyDescent="0.25">
      <c r="A1016">
        <v>5013</v>
      </c>
      <c r="B1016">
        <v>336113.5122</v>
      </c>
      <c r="C1016">
        <v>3063542.1283</v>
      </c>
      <c r="D1016" t="s">
        <v>267</v>
      </c>
      <c r="P1016">
        <v>1330</v>
      </c>
      <c r="Q1016" t="s">
        <v>71</v>
      </c>
      <c r="R1016">
        <v>1331</v>
      </c>
      <c r="S1016">
        <v>5013</v>
      </c>
      <c r="T1016">
        <v>336113.5122</v>
      </c>
      <c r="U1016">
        <v>3063542.1283</v>
      </c>
      <c r="V1016" t="s">
        <v>267</v>
      </c>
    </row>
    <row r="1017" spans="1:22" x14ac:dyDescent="0.25">
      <c r="A1017">
        <v>5014</v>
      </c>
      <c r="B1017">
        <v>336118.228</v>
      </c>
      <c r="C1017">
        <v>3063577.3731999998</v>
      </c>
      <c r="D1017" t="s">
        <v>267</v>
      </c>
      <c r="P1017">
        <v>1331</v>
      </c>
      <c r="Q1017" t="s">
        <v>71</v>
      </c>
      <c r="R1017">
        <v>1332</v>
      </c>
      <c r="S1017">
        <v>5014</v>
      </c>
      <c r="T1017">
        <v>336118.228</v>
      </c>
      <c r="U1017">
        <v>3063577.3731999998</v>
      </c>
      <c r="V1017" t="s">
        <v>267</v>
      </c>
    </row>
    <row r="1018" spans="1:22" x14ac:dyDescent="0.25">
      <c r="A1018">
        <v>5015</v>
      </c>
      <c r="B1018">
        <v>336122.23710000003</v>
      </c>
      <c r="C1018">
        <v>3063615.7100999998</v>
      </c>
      <c r="D1018" t="s">
        <v>267</v>
      </c>
      <c r="P1018">
        <v>1332</v>
      </c>
      <c r="Q1018" t="s">
        <v>71</v>
      </c>
      <c r="R1018">
        <v>1333</v>
      </c>
      <c r="S1018">
        <v>5015</v>
      </c>
      <c r="T1018">
        <v>336122.23710000003</v>
      </c>
      <c r="U1018">
        <v>3063615.7100999998</v>
      </c>
      <c r="V1018" t="s">
        <v>267</v>
      </c>
    </row>
    <row r="1019" spans="1:22" x14ac:dyDescent="0.25">
      <c r="A1019">
        <v>5016</v>
      </c>
      <c r="B1019">
        <v>336126.58639999997</v>
      </c>
      <c r="C1019">
        <v>3063642.2729000002</v>
      </c>
      <c r="D1019" t="s">
        <v>267</v>
      </c>
      <c r="P1019">
        <v>1333</v>
      </c>
      <c r="Q1019" t="s">
        <v>71</v>
      </c>
      <c r="R1019">
        <v>1334</v>
      </c>
      <c r="S1019">
        <v>5016</v>
      </c>
      <c r="T1019">
        <v>336126.58639999997</v>
      </c>
      <c r="U1019">
        <v>3063642.2729000002</v>
      </c>
      <c r="V1019" t="s">
        <v>267</v>
      </c>
    </row>
    <row r="1020" spans="1:22" x14ac:dyDescent="0.25">
      <c r="A1020">
        <v>5017</v>
      </c>
      <c r="B1020">
        <v>336129.82610000001</v>
      </c>
      <c r="C1020">
        <v>3063665.5151</v>
      </c>
      <c r="D1020" t="s">
        <v>267</v>
      </c>
      <c r="P1020">
        <v>1334</v>
      </c>
      <c r="Q1020" t="s">
        <v>71</v>
      </c>
      <c r="R1020">
        <v>1335</v>
      </c>
      <c r="S1020">
        <v>5017</v>
      </c>
      <c r="T1020">
        <v>336129.82610000001</v>
      </c>
      <c r="U1020">
        <v>3063665.5151</v>
      </c>
      <c r="V1020" t="s">
        <v>267</v>
      </c>
    </row>
    <row r="1021" spans="1:22" x14ac:dyDescent="0.25">
      <c r="A1021">
        <v>5018</v>
      </c>
      <c r="B1021">
        <v>336130.99609999999</v>
      </c>
      <c r="C1021">
        <v>3063673.3185999999</v>
      </c>
      <c r="D1021" t="s">
        <v>267</v>
      </c>
      <c r="P1021">
        <v>1335</v>
      </c>
      <c r="Q1021" t="s">
        <v>71</v>
      </c>
      <c r="R1021">
        <v>1336</v>
      </c>
      <c r="S1021">
        <v>5018</v>
      </c>
      <c r="T1021">
        <v>336130.99609999999</v>
      </c>
      <c r="U1021">
        <v>3063673.3185999999</v>
      </c>
      <c r="V1021" t="s">
        <v>267</v>
      </c>
    </row>
    <row r="1022" spans="1:22" x14ac:dyDescent="0.25">
      <c r="A1022">
        <v>5019</v>
      </c>
      <c r="B1022">
        <v>336134.91470000002</v>
      </c>
      <c r="C1022">
        <v>3063686.4364</v>
      </c>
      <c r="D1022" t="s">
        <v>267</v>
      </c>
      <c r="P1022">
        <v>1336</v>
      </c>
      <c r="Q1022" t="s">
        <v>71</v>
      </c>
      <c r="R1022">
        <v>1337</v>
      </c>
      <c r="S1022">
        <v>5019</v>
      </c>
      <c r="T1022">
        <v>336134.91470000002</v>
      </c>
      <c r="U1022">
        <v>3063686.4364</v>
      </c>
      <c r="V1022" t="s">
        <v>267</v>
      </c>
    </row>
    <row r="1023" spans="1:22" x14ac:dyDescent="0.25">
      <c r="A1023">
        <v>5020</v>
      </c>
      <c r="B1023">
        <v>336133.2708</v>
      </c>
      <c r="C1023">
        <v>3063694.0246000001</v>
      </c>
      <c r="D1023" t="s">
        <v>267</v>
      </c>
      <c r="P1023">
        <v>1337</v>
      </c>
      <c r="Q1023" t="s">
        <v>71</v>
      </c>
      <c r="R1023">
        <v>1338</v>
      </c>
      <c r="S1023">
        <v>5020</v>
      </c>
      <c r="T1023">
        <v>336133.2708</v>
      </c>
      <c r="U1023">
        <v>3063694.0246000001</v>
      </c>
      <c r="V1023" t="s">
        <v>267</v>
      </c>
    </row>
    <row r="1024" spans="1:22" x14ac:dyDescent="0.25">
      <c r="A1024">
        <v>5021</v>
      </c>
      <c r="B1024">
        <v>336123.58179999999</v>
      </c>
      <c r="C1024">
        <v>3063696.9575</v>
      </c>
      <c r="D1024" t="s">
        <v>267</v>
      </c>
      <c r="P1024">
        <v>1338</v>
      </c>
      <c r="Q1024" t="s">
        <v>71</v>
      </c>
      <c r="R1024">
        <v>1339</v>
      </c>
      <c r="S1024">
        <v>5021</v>
      </c>
      <c r="T1024">
        <v>336123.58179999999</v>
      </c>
      <c r="U1024">
        <v>3063696.9575</v>
      </c>
      <c r="V1024" t="s">
        <v>267</v>
      </c>
    </row>
    <row r="1025" spans="1:22" x14ac:dyDescent="0.25">
      <c r="A1025">
        <v>5022</v>
      </c>
      <c r="B1025">
        <v>336128.76250000001</v>
      </c>
      <c r="C1025">
        <v>3063711.1792000001</v>
      </c>
      <c r="D1025" t="s">
        <v>267</v>
      </c>
      <c r="P1025">
        <v>1339</v>
      </c>
      <c r="Q1025" t="s">
        <v>71</v>
      </c>
      <c r="R1025">
        <v>1340</v>
      </c>
      <c r="S1025">
        <v>5022</v>
      </c>
      <c r="T1025">
        <v>336128.76250000001</v>
      </c>
      <c r="U1025">
        <v>3063711.1792000001</v>
      </c>
      <c r="V1025" t="s">
        <v>267</v>
      </c>
    </row>
    <row r="1026" spans="1:22" x14ac:dyDescent="0.25">
      <c r="A1026">
        <v>5023</v>
      </c>
      <c r="B1026">
        <v>336132.95689999999</v>
      </c>
      <c r="C1026">
        <v>3063726.2549000001</v>
      </c>
      <c r="D1026" t="s">
        <v>267</v>
      </c>
      <c r="P1026">
        <v>1340</v>
      </c>
      <c r="Q1026" t="s">
        <v>71</v>
      </c>
      <c r="R1026">
        <v>1341</v>
      </c>
      <c r="S1026">
        <v>5023</v>
      </c>
      <c r="T1026">
        <v>336132.95689999999</v>
      </c>
      <c r="U1026">
        <v>3063726.2549000001</v>
      </c>
      <c r="V1026" t="s">
        <v>267</v>
      </c>
    </row>
    <row r="1027" spans="1:22" x14ac:dyDescent="0.25">
      <c r="A1027">
        <v>5024</v>
      </c>
      <c r="B1027">
        <v>336108.1299</v>
      </c>
      <c r="C1027">
        <v>3063734.9963000002</v>
      </c>
      <c r="D1027" t="s">
        <v>267</v>
      </c>
      <c r="P1027">
        <v>1341</v>
      </c>
      <c r="Q1027" t="s">
        <v>71</v>
      </c>
      <c r="R1027">
        <v>1342</v>
      </c>
      <c r="S1027">
        <v>5024</v>
      </c>
      <c r="T1027">
        <v>336108.1299</v>
      </c>
      <c r="U1027">
        <v>3063734.9963000002</v>
      </c>
      <c r="V1027" t="s">
        <v>267</v>
      </c>
    </row>
    <row r="1028" spans="1:22" x14ac:dyDescent="0.25">
      <c r="A1028">
        <v>5025</v>
      </c>
      <c r="B1028">
        <v>336080.30239999999</v>
      </c>
      <c r="C1028">
        <v>3063743.2179</v>
      </c>
      <c r="D1028" t="s">
        <v>267</v>
      </c>
      <c r="P1028">
        <v>1342</v>
      </c>
      <c r="Q1028" t="s">
        <v>71</v>
      </c>
      <c r="R1028">
        <v>1343</v>
      </c>
      <c r="S1028">
        <v>5025</v>
      </c>
      <c r="T1028">
        <v>336080.30239999999</v>
      </c>
      <c r="U1028">
        <v>3063743.2179</v>
      </c>
      <c r="V1028" t="s">
        <v>267</v>
      </c>
    </row>
    <row r="1029" spans="1:22" x14ac:dyDescent="0.25">
      <c r="A1029">
        <v>5026</v>
      </c>
      <c r="B1029">
        <v>336052.68660000002</v>
      </c>
      <c r="C1029">
        <v>3063748.6343999999</v>
      </c>
      <c r="D1029" t="s">
        <v>267</v>
      </c>
      <c r="P1029">
        <v>1343</v>
      </c>
      <c r="Q1029" t="s">
        <v>71</v>
      </c>
      <c r="R1029">
        <v>1344</v>
      </c>
      <c r="S1029">
        <v>5026</v>
      </c>
      <c r="T1029">
        <v>336052.68660000002</v>
      </c>
      <c r="U1029">
        <v>3063748.6343999999</v>
      </c>
      <c r="V1029" t="s">
        <v>267</v>
      </c>
    </row>
    <row r="1030" spans="1:22" x14ac:dyDescent="0.25">
      <c r="A1030">
        <v>5027</v>
      </c>
      <c r="B1030">
        <v>336031.55160000001</v>
      </c>
      <c r="C1030">
        <v>3063753.6833000001</v>
      </c>
      <c r="D1030" t="s">
        <v>267</v>
      </c>
      <c r="P1030">
        <v>1344</v>
      </c>
      <c r="Q1030" t="s">
        <v>71</v>
      </c>
      <c r="R1030">
        <v>1345</v>
      </c>
      <c r="S1030">
        <v>5027</v>
      </c>
      <c r="T1030">
        <v>336031.55160000001</v>
      </c>
      <c r="U1030">
        <v>3063753.6833000001</v>
      </c>
      <c r="V1030" t="s">
        <v>267</v>
      </c>
    </row>
    <row r="1031" spans="1:22" x14ac:dyDescent="0.25">
      <c r="A1031">
        <v>5028</v>
      </c>
      <c r="B1031">
        <v>336034.24209999997</v>
      </c>
      <c r="C1031">
        <v>3063768.2187000001</v>
      </c>
      <c r="D1031" t="s">
        <v>267</v>
      </c>
      <c r="P1031">
        <v>1345</v>
      </c>
      <c r="Q1031" t="s">
        <v>71</v>
      </c>
      <c r="R1031">
        <v>1346</v>
      </c>
      <c r="S1031">
        <v>5028</v>
      </c>
      <c r="T1031">
        <v>336034.24209999997</v>
      </c>
      <c r="U1031">
        <v>3063768.2187000001</v>
      </c>
      <c r="V1031" t="s">
        <v>267</v>
      </c>
    </row>
    <row r="1032" spans="1:22" x14ac:dyDescent="0.25">
      <c r="A1032">
        <v>5029</v>
      </c>
      <c r="B1032">
        <v>336129.90029999998</v>
      </c>
      <c r="C1032">
        <v>3063666.0474999999</v>
      </c>
      <c r="D1032" t="s">
        <v>267</v>
      </c>
      <c r="P1032">
        <v>1346</v>
      </c>
      <c r="Q1032" t="s">
        <v>71</v>
      </c>
      <c r="R1032">
        <v>1347</v>
      </c>
      <c r="S1032">
        <v>5029</v>
      </c>
      <c r="T1032">
        <v>336129.90029999998</v>
      </c>
      <c r="U1032">
        <v>3063666.0474999999</v>
      </c>
      <c r="V1032" t="s">
        <v>267</v>
      </c>
    </row>
    <row r="1033" spans="1:22" x14ac:dyDescent="0.25">
      <c r="A1033">
        <v>5030</v>
      </c>
      <c r="B1033">
        <v>336136.30930000002</v>
      </c>
      <c r="C1033">
        <v>3063664.9802999999</v>
      </c>
      <c r="D1033" t="s">
        <v>267</v>
      </c>
      <c r="P1033">
        <v>1347</v>
      </c>
      <c r="Q1033" t="s">
        <v>71</v>
      </c>
      <c r="R1033">
        <v>1348</v>
      </c>
      <c r="S1033">
        <v>5030</v>
      </c>
      <c r="T1033">
        <v>336136.30930000002</v>
      </c>
      <c r="U1033">
        <v>3063664.9802999999</v>
      </c>
      <c r="V1033" t="s">
        <v>267</v>
      </c>
    </row>
    <row r="1034" spans="1:22" x14ac:dyDescent="0.25">
      <c r="A1034">
        <v>5031</v>
      </c>
      <c r="B1034">
        <v>336141.16129999998</v>
      </c>
      <c r="C1034">
        <v>3063664.0742000001</v>
      </c>
      <c r="D1034" t="s">
        <v>267</v>
      </c>
      <c r="P1034">
        <v>1348</v>
      </c>
      <c r="Q1034" t="s">
        <v>71</v>
      </c>
      <c r="R1034">
        <v>1349</v>
      </c>
      <c r="S1034">
        <v>5031</v>
      </c>
      <c r="T1034">
        <v>336141.16129999998</v>
      </c>
      <c r="U1034">
        <v>3063664.0742000001</v>
      </c>
      <c r="V1034" t="s">
        <v>267</v>
      </c>
    </row>
    <row r="1035" spans="1:22" x14ac:dyDescent="0.25">
      <c r="A1035">
        <v>5032</v>
      </c>
      <c r="B1035">
        <v>336147.6251</v>
      </c>
      <c r="C1035">
        <v>3063662.4457999999</v>
      </c>
      <c r="D1035" t="s">
        <v>267</v>
      </c>
      <c r="P1035">
        <v>1349</v>
      </c>
      <c r="Q1035" t="s">
        <v>71</v>
      </c>
      <c r="R1035">
        <v>1350</v>
      </c>
      <c r="S1035">
        <v>5032</v>
      </c>
      <c r="T1035">
        <v>336147.6251</v>
      </c>
      <c r="U1035">
        <v>3063662.4457999999</v>
      </c>
      <c r="V1035" t="s">
        <v>267</v>
      </c>
    </row>
    <row r="1036" spans="1:22" x14ac:dyDescent="0.25">
      <c r="A1036">
        <v>5033</v>
      </c>
      <c r="B1036">
        <v>336233.87280000001</v>
      </c>
      <c r="C1036">
        <v>3063409.9350999999</v>
      </c>
      <c r="D1036" t="s">
        <v>267</v>
      </c>
      <c r="P1036">
        <v>179</v>
      </c>
      <c r="Q1036" t="s">
        <v>71</v>
      </c>
      <c r="R1036">
        <v>180</v>
      </c>
      <c r="S1036">
        <v>5033</v>
      </c>
      <c r="T1036">
        <v>336233.87280000001</v>
      </c>
      <c r="U1036">
        <v>3063409.9350999999</v>
      </c>
      <c r="V1036" t="s">
        <v>267</v>
      </c>
    </row>
    <row r="1037" spans="1:22" x14ac:dyDescent="0.25">
      <c r="A1037">
        <v>5034</v>
      </c>
      <c r="B1037">
        <v>336225.07270000002</v>
      </c>
      <c r="C1037">
        <v>3063424.0296999998</v>
      </c>
      <c r="D1037" t="s">
        <v>267</v>
      </c>
      <c r="P1037">
        <v>190</v>
      </c>
      <c r="Q1037" t="s">
        <v>71</v>
      </c>
      <c r="R1037">
        <v>191</v>
      </c>
      <c r="S1037">
        <v>5034</v>
      </c>
      <c r="T1037">
        <v>336225.07270000002</v>
      </c>
      <c r="U1037">
        <v>3063424.0296999998</v>
      </c>
      <c r="V1037" t="s">
        <v>267</v>
      </c>
    </row>
    <row r="1038" spans="1:22" x14ac:dyDescent="0.25">
      <c r="A1038">
        <v>5035</v>
      </c>
      <c r="B1038">
        <v>336224.49650000001</v>
      </c>
      <c r="C1038">
        <v>3063424.9567999998</v>
      </c>
      <c r="D1038" t="s">
        <v>267</v>
      </c>
      <c r="P1038">
        <v>191</v>
      </c>
      <c r="Q1038" t="s">
        <v>71</v>
      </c>
      <c r="R1038">
        <v>192</v>
      </c>
      <c r="S1038">
        <v>5035</v>
      </c>
      <c r="T1038">
        <v>336224.49650000001</v>
      </c>
      <c r="U1038">
        <v>3063424.9567999998</v>
      </c>
      <c r="V1038" t="s">
        <v>267</v>
      </c>
    </row>
    <row r="1039" spans="1:22" x14ac:dyDescent="0.25">
      <c r="A1039">
        <v>5036</v>
      </c>
      <c r="B1039">
        <v>336221.44290000002</v>
      </c>
      <c r="C1039">
        <v>3063429.8703000001</v>
      </c>
      <c r="D1039" t="s">
        <v>267</v>
      </c>
      <c r="P1039">
        <v>198</v>
      </c>
      <c r="Q1039" t="s">
        <v>71</v>
      </c>
      <c r="R1039">
        <v>199</v>
      </c>
      <c r="S1039">
        <v>5036</v>
      </c>
      <c r="T1039">
        <v>336221.44290000002</v>
      </c>
      <c r="U1039">
        <v>3063429.8703000001</v>
      </c>
      <c r="V1039" t="s">
        <v>267</v>
      </c>
    </row>
    <row r="1040" spans="1:22" x14ac:dyDescent="0.25">
      <c r="A1040">
        <v>5037</v>
      </c>
      <c r="B1040">
        <v>336219.7488</v>
      </c>
      <c r="C1040">
        <v>3063432.8599</v>
      </c>
      <c r="D1040" t="s">
        <v>267</v>
      </c>
      <c r="P1040">
        <v>206</v>
      </c>
      <c r="Q1040" t="s">
        <v>71</v>
      </c>
      <c r="R1040">
        <v>207</v>
      </c>
      <c r="S1040">
        <v>5037</v>
      </c>
      <c r="T1040">
        <v>336219.7488</v>
      </c>
      <c r="U1040">
        <v>3063432.8599</v>
      </c>
      <c r="V1040" t="s">
        <v>267</v>
      </c>
    </row>
    <row r="1041" spans="1:22" x14ac:dyDescent="0.25">
      <c r="A1041">
        <v>5038</v>
      </c>
      <c r="B1041">
        <v>336216.25699999998</v>
      </c>
      <c r="C1041">
        <v>3063439.2023999998</v>
      </c>
      <c r="D1041" t="s">
        <v>267</v>
      </c>
      <c r="P1041">
        <v>213</v>
      </c>
      <c r="Q1041" t="s">
        <v>71</v>
      </c>
      <c r="R1041">
        <v>214</v>
      </c>
      <c r="S1041">
        <v>5038</v>
      </c>
      <c r="T1041">
        <v>336216.25699999998</v>
      </c>
      <c r="U1041">
        <v>3063439.2023999998</v>
      </c>
      <c r="V1041" t="s">
        <v>267</v>
      </c>
    </row>
    <row r="1042" spans="1:22" x14ac:dyDescent="0.25">
      <c r="A1042">
        <v>5039</v>
      </c>
      <c r="B1042">
        <v>336215.18719999999</v>
      </c>
      <c r="C1042">
        <v>3063441.1457000002</v>
      </c>
      <c r="D1042" t="s">
        <v>267</v>
      </c>
      <c r="P1042">
        <v>218</v>
      </c>
      <c r="Q1042" t="s">
        <v>71</v>
      </c>
      <c r="R1042">
        <v>219</v>
      </c>
      <c r="S1042">
        <v>5039</v>
      </c>
      <c r="T1042">
        <v>336215.18719999999</v>
      </c>
      <c r="U1042">
        <v>3063441.1457000002</v>
      </c>
      <c r="V1042" t="s">
        <v>267</v>
      </c>
    </row>
    <row r="1043" spans="1:22" x14ac:dyDescent="0.25">
      <c r="A1043">
        <v>5040</v>
      </c>
      <c r="B1043">
        <v>336210.76510000002</v>
      </c>
      <c r="C1043">
        <v>3063448.8309999998</v>
      </c>
      <c r="D1043" t="s">
        <v>267</v>
      </c>
      <c r="P1043">
        <v>230</v>
      </c>
      <c r="Q1043" t="s">
        <v>71</v>
      </c>
      <c r="R1043">
        <v>231</v>
      </c>
      <c r="S1043">
        <v>5040</v>
      </c>
      <c r="T1043">
        <v>336210.76510000002</v>
      </c>
      <c r="U1043">
        <v>3063448.8309999998</v>
      </c>
      <c r="V1043" t="s">
        <v>267</v>
      </c>
    </row>
    <row r="1044" spans="1:22" x14ac:dyDescent="0.25">
      <c r="A1044">
        <v>5041</v>
      </c>
      <c r="B1044">
        <v>336210.45569999999</v>
      </c>
      <c r="C1044">
        <v>3063449.3566999999</v>
      </c>
      <c r="D1044" t="s">
        <v>267</v>
      </c>
      <c r="P1044">
        <v>231</v>
      </c>
      <c r="Q1044" t="s">
        <v>71</v>
      </c>
      <c r="R1044">
        <v>232</v>
      </c>
      <c r="S1044">
        <v>5041</v>
      </c>
      <c r="T1044">
        <v>336210.45569999999</v>
      </c>
      <c r="U1044">
        <v>3063449.3566999999</v>
      </c>
      <c r="V1044" t="s">
        <v>267</v>
      </c>
    </row>
    <row r="1045" spans="1:22" x14ac:dyDescent="0.25">
      <c r="A1045">
        <v>5042</v>
      </c>
      <c r="B1045">
        <v>336207.51640000002</v>
      </c>
      <c r="C1045">
        <v>3063454.3498</v>
      </c>
      <c r="D1045" t="s">
        <v>267</v>
      </c>
      <c r="P1045">
        <v>241</v>
      </c>
      <c r="Q1045" t="s">
        <v>71</v>
      </c>
      <c r="R1045">
        <v>242</v>
      </c>
      <c r="S1045">
        <v>5042</v>
      </c>
      <c r="T1045">
        <v>336207.51640000002</v>
      </c>
      <c r="U1045">
        <v>3063454.3498</v>
      </c>
      <c r="V1045" t="s">
        <v>267</v>
      </c>
    </row>
    <row r="1046" spans="1:22" x14ac:dyDescent="0.25">
      <c r="A1046">
        <v>5043</v>
      </c>
      <c r="B1046">
        <v>336206.30989999999</v>
      </c>
      <c r="C1046">
        <v>3063456.3941000002</v>
      </c>
      <c r="D1046" t="s">
        <v>267</v>
      </c>
      <c r="P1046">
        <v>244</v>
      </c>
      <c r="Q1046" t="s">
        <v>71</v>
      </c>
      <c r="R1046">
        <v>245</v>
      </c>
      <c r="S1046">
        <v>5043</v>
      </c>
      <c r="T1046">
        <v>336206.30989999999</v>
      </c>
      <c r="U1046">
        <v>3063456.3941000002</v>
      </c>
      <c r="V1046" t="s">
        <v>267</v>
      </c>
    </row>
    <row r="1047" spans="1:22" x14ac:dyDescent="0.25">
      <c r="A1047">
        <v>5044</v>
      </c>
      <c r="B1047">
        <v>336201.88059999997</v>
      </c>
      <c r="C1047">
        <v>3063463.6584000001</v>
      </c>
      <c r="D1047" t="s">
        <v>267</v>
      </c>
      <c r="P1047">
        <v>260</v>
      </c>
      <c r="Q1047" t="s">
        <v>71</v>
      </c>
      <c r="R1047">
        <v>261</v>
      </c>
      <c r="S1047">
        <v>5044</v>
      </c>
      <c r="T1047">
        <v>336201.88059999997</v>
      </c>
      <c r="U1047">
        <v>3063463.6584000001</v>
      </c>
      <c r="V1047" t="s">
        <v>267</v>
      </c>
    </row>
    <row r="1048" spans="1:22" x14ac:dyDescent="0.25">
      <c r="A1048">
        <v>5045</v>
      </c>
      <c r="B1048">
        <v>336200.97889999999</v>
      </c>
      <c r="C1048">
        <v>3063465.1373000001</v>
      </c>
      <c r="D1048" t="s">
        <v>267</v>
      </c>
      <c r="P1048">
        <v>269</v>
      </c>
      <c r="Q1048" t="s">
        <v>71</v>
      </c>
      <c r="R1048">
        <v>270</v>
      </c>
      <c r="S1048">
        <v>5045</v>
      </c>
      <c r="T1048">
        <v>336200.97889999999</v>
      </c>
      <c r="U1048">
        <v>3063465.1373000001</v>
      </c>
      <c r="V1048" t="s">
        <v>267</v>
      </c>
    </row>
    <row r="1049" spans="1:22" x14ac:dyDescent="0.25">
      <c r="A1049">
        <v>5046</v>
      </c>
      <c r="B1049">
        <v>336200.46049999999</v>
      </c>
      <c r="C1049">
        <v>3063465.9876000001</v>
      </c>
      <c r="D1049" t="s">
        <v>267</v>
      </c>
      <c r="P1049">
        <v>272</v>
      </c>
      <c r="Q1049" t="s">
        <v>71</v>
      </c>
      <c r="R1049">
        <v>273</v>
      </c>
      <c r="S1049">
        <v>5046</v>
      </c>
      <c r="T1049">
        <v>336200.46049999999</v>
      </c>
      <c r="U1049">
        <v>3063465.9876000001</v>
      </c>
      <c r="V1049" t="s">
        <v>267</v>
      </c>
    </row>
    <row r="1050" spans="1:22" x14ac:dyDescent="0.25">
      <c r="A1050">
        <v>5047</v>
      </c>
      <c r="B1050">
        <v>336199.95939999999</v>
      </c>
      <c r="C1050">
        <v>3063466.8092999998</v>
      </c>
      <c r="D1050" t="s">
        <v>267</v>
      </c>
      <c r="P1050">
        <v>279</v>
      </c>
      <c r="Q1050" t="s">
        <v>71</v>
      </c>
      <c r="R1050">
        <v>280</v>
      </c>
      <c r="S1050">
        <v>5047</v>
      </c>
      <c r="T1050">
        <v>336199.95939999999</v>
      </c>
      <c r="U1050">
        <v>3063466.8092999998</v>
      </c>
      <c r="V1050" t="s">
        <v>267</v>
      </c>
    </row>
    <row r="1051" spans="1:22" x14ac:dyDescent="0.25">
      <c r="A1051">
        <v>5048</v>
      </c>
      <c r="B1051">
        <v>336199.84470000002</v>
      </c>
      <c r="C1051">
        <v>3063466.9975000001</v>
      </c>
      <c r="D1051" t="s">
        <v>267</v>
      </c>
      <c r="P1051">
        <v>280</v>
      </c>
      <c r="Q1051" t="s">
        <v>71</v>
      </c>
      <c r="R1051">
        <v>281</v>
      </c>
      <c r="S1051">
        <v>5048</v>
      </c>
      <c r="T1051">
        <v>336199.84470000002</v>
      </c>
      <c r="U1051">
        <v>3063466.9975000001</v>
      </c>
      <c r="V1051" t="s">
        <v>267</v>
      </c>
    </row>
    <row r="1052" spans="1:22" x14ac:dyDescent="0.25">
      <c r="A1052">
        <v>5049</v>
      </c>
      <c r="B1052">
        <v>336199.25900000002</v>
      </c>
      <c r="C1052">
        <v>3063467.9580999999</v>
      </c>
      <c r="D1052" t="s">
        <v>267</v>
      </c>
      <c r="P1052">
        <v>285</v>
      </c>
      <c r="Q1052" t="s">
        <v>71</v>
      </c>
      <c r="R1052">
        <v>286</v>
      </c>
      <c r="S1052">
        <v>5049</v>
      </c>
      <c r="T1052">
        <v>336199.25900000002</v>
      </c>
      <c r="U1052">
        <v>3063467.9580999999</v>
      </c>
      <c r="V1052" t="s">
        <v>267</v>
      </c>
    </row>
    <row r="1053" spans="1:22" x14ac:dyDescent="0.25">
      <c r="A1053">
        <v>5050</v>
      </c>
      <c r="B1053">
        <v>336198.95679999999</v>
      </c>
      <c r="C1053">
        <v>3063468.4537</v>
      </c>
      <c r="D1053" t="s">
        <v>267</v>
      </c>
      <c r="P1053">
        <v>288</v>
      </c>
      <c r="Q1053" t="s">
        <v>71</v>
      </c>
      <c r="R1053">
        <v>289</v>
      </c>
      <c r="S1053">
        <v>5050</v>
      </c>
      <c r="T1053">
        <v>336198.95679999999</v>
      </c>
      <c r="U1053">
        <v>3063468.4537</v>
      </c>
      <c r="V1053" t="s">
        <v>267</v>
      </c>
    </row>
    <row r="1054" spans="1:22" x14ac:dyDescent="0.25">
      <c r="A1054">
        <v>5051</v>
      </c>
      <c r="B1054">
        <v>336179.4155</v>
      </c>
      <c r="C1054">
        <v>3063474.6461999998</v>
      </c>
      <c r="D1054" t="s">
        <v>267</v>
      </c>
      <c r="P1054">
        <v>307</v>
      </c>
      <c r="Q1054" t="s">
        <v>71</v>
      </c>
      <c r="R1054">
        <v>308</v>
      </c>
      <c r="S1054">
        <v>5051</v>
      </c>
      <c r="T1054">
        <v>336179.4155</v>
      </c>
      <c r="U1054">
        <v>3063474.6461999998</v>
      </c>
      <c r="V1054" t="s">
        <v>267</v>
      </c>
    </row>
    <row r="1055" spans="1:22" x14ac:dyDescent="0.25">
      <c r="A1055">
        <v>5052</v>
      </c>
      <c r="B1055">
        <v>336168.11839999998</v>
      </c>
      <c r="C1055">
        <v>3063475.6387</v>
      </c>
      <c r="D1055" t="s">
        <v>267</v>
      </c>
      <c r="P1055">
        <v>309</v>
      </c>
      <c r="Q1055" t="s">
        <v>71</v>
      </c>
      <c r="R1055">
        <v>310</v>
      </c>
      <c r="S1055">
        <v>5052</v>
      </c>
      <c r="T1055">
        <v>336168.11839999998</v>
      </c>
      <c r="U1055">
        <v>3063475.6387</v>
      </c>
      <c r="V1055" t="s">
        <v>267</v>
      </c>
    </row>
    <row r="1056" spans="1:22" x14ac:dyDescent="0.25">
      <c r="A1056">
        <v>5053</v>
      </c>
      <c r="B1056">
        <v>336155.49939999997</v>
      </c>
      <c r="C1056">
        <v>3063477.2947999998</v>
      </c>
      <c r="D1056" t="s">
        <v>267</v>
      </c>
      <c r="P1056">
        <v>313</v>
      </c>
      <c r="Q1056" t="s">
        <v>71</v>
      </c>
      <c r="R1056">
        <v>314</v>
      </c>
      <c r="S1056">
        <v>5053</v>
      </c>
      <c r="T1056">
        <v>336155.49939999997</v>
      </c>
      <c r="U1056">
        <v>3063477.2947999998</v>
      </c>
      <c r="V1056" t="s">
        <v>267</v>
      </c>
    </row>
    <row r="1057" spans="1:22" x14ac:dyDescent="0.25">
      <c r="A1057">
        <v>5054</v>
      </c>
      <c r="B1057">
        <v>336133.2291</v>
      </c>
      <c r="C1057">
        <v>3063480.6765999999</v>
      </c>
      <c r="D1057" t="s">
        <v>267</v>
      </c>
      <c r="P1057">
        <v>315</v>
      </c>
      <c r="Q1057" t="s">
        <v>71</v>
      </c>
      <c r="R1057">
        <v>316</v>
      </c>
      <c r="S1057">
        <v>5054</v>
      </c>
      <c r="T1057">
        <v>336133.2291</v>
      </c>
      <c r="U1057">
        <v>3063480.6765999999</v>
      </c>
      <c r="V1057" t="s">
        <v>267</v>
      </c>
    </row>
    <row r="1058" spans="1:22" x14ac:dyDescent="0.25">
      <c r="A1058">
        <v>5055</v>
      </c>
      <c r="B1058">
        <v>336132.22120000003</v>
      </c>
      <c r="C1058">
        <v>3063480.8332000002</v>
      </c>
      <c r="D1058" t="s">
        <v>267</v>
      </c>
      <c r="P1058">
        <v>316</v>
      </c>
      <c r="Q1058" t="s">
        <v>71</v>
      </c>
      <c r="R1058">
        <v>317</v>
      </c>
      <c r="S1058">
        <v>5055</v>
      </c>
      <c r="T1058">
        <v>336132.22120000003</v>
      </c>
      <c r="U1058">
        <v>3063480.8332000002</v>
      </c>
      <c r="V1058" t="s">
        <v>267</v>
      </c>
    </row>
    <row r="1059" spans="1:22" x14ac:dyDescent="0.25">
      <c r="A1059">
        <v>5056</v>
      </c>
      <c r="B1059">
        <v>336128.21260000003</v>
      </c>
      <c r="C1059">
        <v>3063481.4556999998</v>
      </c>
      <c r="D1059" t="s">
        <v>267</v>
      </c>
      <c r="P1059">
        <v>317</v>
      </c>
      <c r="Q1059" t="s">
        <v>71</v>
      </c>
      <c r="R1059">
        <v>318</v>
      </c>
      <c r="S1059">
        <v>5056</v>
      </c>
      <c r="T1059">
        <v>336128.21260000003</v>
      </c>
      <c r="U1059">
        <v>3063481.4556999998</v>
      </c>
      <c r="V1059" t="s">
        <v>267</v>
      </c>
    </row>
    <row r="1060" spans="1:22" x14ac:dyDescent="0.25">
      <c r="A1060">
        <v>5057</v>
      </c>
      <c r="B1060">
        <v>336119.43640000001</v>
      </c>
      <c r="C1060">
        <v>3063482.7464000001</v>
      </c>
      <c r="D1060" t="s">
        <v>267</v>
      </c>
      <c r="P1060">
        <v>321</v>
      </c>
      <c r="Q1060" t="s">
        <v>71</v>
      </c>
      <c r="R1060">
        <v>322</v>
      </c>
      <c r="S1060">
        <v>5057</v>
      </c>
      <c r="T1060">
        <v>336119.43640000001</v>
      </c>
      <c r="U1060">
        <v>3063482.7464000001</v>
      </c>
      <c r="V1060" t="s">
        <v>267</v>
      </c>
    </row>
    <row r="1061" spans="1:22" x14ac:dyDescent="0.25">
      <c r="A1061">
        <v>5058</v>
      </c>
      <c r="B1061">
        <v>336118.70510000002</v>
      </c>
      <c r="C1061">
        <v>3063482.818</v>
      </c>
      <c r="D1061" t="s">
        <v>267</v>
      </c>
      <c r="P1061">
        <v>322</v>
      </c>
      <c r="Q1061" t="s">
        <v>71</v>
      </c>
      <c r="R1061">
        <v>323</v>
      </c>
      <c r="S1061">
        <v>5058</v>
      </c>
      <c r="T1061">
        <v>336118.70510000002</v>
      </c>
      <c r="U1061">
        <v>3063482.818</v>
      </c>
      <c r="V1061" t="s">
        <v>267</v>
      </c>
    </row>
    <row r="1062" spans="1:22" x14ac:dyDescent="0.25">
      <c r="A1062">
        <v>5059</v>
      </c>
      <c r="B1062">
        <v>336110.80479999998</v>
      </c>
      <c r="C1062">
        <v>3063485.3895</v>
      </c>
      <c r="D1062" t="s">
        <v>267</v>
      </c>
      <c r="P1062">
        <v>329</v>
      </c>
      <c r="Q1062" t="s">
        <v>71</v>
      </c>
      <c r="R1062">
        <v>330</v>
      </c>
      <c r="S1062">
        <v>5059</v>
      </c>
      <c r="T1062">
        <v>336110.80479999998</v>
      </c>
      <c r="U1062">
        <v>3063485.3895</v>
      </c>
      <c r="V1062" t="s">
        <v>267</v>
      </c>
    </row>
    <row r="1063" spans="1:22" x14ac:dyDescent="0.25">
      <c r="A1063">
        <v>5060</v>
      </c>
      <c r="B1063">
        <v>336111.7795</v>
      </c>
      <c r="C1063">
        <v>3063507.9652</v>
      </c>
      <c r="D1063" t="s">
        <v>267</v>
      </c>
      <c r="P1063">
        <v>353</v>
      </c>
      <c r="Q1063" t="s">
        <v>71</v>
      </c>
      <c r="R1063">
        <v>354</v>
      </c>
      <c r="S1063">
        <v>5060</v>
      </c>
      <c r="T1063">
        <v>336111.7795</v>
      </c>
      <c r="U1063">
        <v>3063507.9652</v>
      </c>
      <c r="V1063" t="s">
        <v>267</v>
      </c>
    </row>
    <row r="1064" spans="1:22" x14ac:dyDescent="0.25">
      <c r="A1064">
        <v>5061</v>
      </c>
      <c r="B1064">
        <v>336111.86259999999</v>
      </c>
      <c r="C1064">
        <v>3063509.7263000002</v>
      </c>
      <c r="D1064" t="s">
        <v>267</v>
      </c>
      <c r="P1064">
        <v>359</v>
      </c>
      <c r="Q1064" t="s">
        <v>71</v>
      </c>
      <c r="R1064">
        <v>360</v>
      </c>
      <c r="S1064">
        <v>5061</v>
      </c>
      <c r="T1064">
        <v>336111.86259999999</v>
      </c>
      <c r="U1064">
        <v>3063509.7263000002</v>
      </c>
      <c r="V1064" t="s">
        <v>267</v>
      </c>
    </row>
    <row r="1065" spans="1:22" x14ac:dyDescent="0.25">
      <c r="A1065">
        <v>5062</v>
      </c>
      <c r="B1065">
        <v>336113.3175</v>
      </c>
      <c r="C1065">
        <v>3063538.3032999998</v>
      </c>
      <c r="D1065" t="s">
        <v>267</v>
      </c>
      <c r="P1065">
        <v>376</v>
      </c>
      <c r="Q1065" t="s">
        <v>71</v>
      </c>
      <c r="R1065">
        <v>377</v>
      </c>
      <c r="S1065">
        <v>5062</v>
      </c>
      <c r="T1065">
        <v>336113.3175</v>
      </c>
      <c r="U1065">
        <v>3063538.3032999998</v>
      </c>
      <c r="V1065" t="s">
        <v>267</v>
      </c>
    </row>
    <row r="1066" spans="1:22" x14ac:dyDescent="0.25">
      <c r="A1066">
        <v>5063</v>
      </c>
      <c r="B1066">
        <v>336115.52130000002</v>
      </c>
      <c r="C1066">
        <v>3063557.1436000001</v>
      </c>
      <c r="D1066" t="s">
        <v>267</v>
      </c>
      <c r="P1066">
        <v>393</v>
      </c>
      <c r="Q1066" t="s">
        <v>71</v>
      </c>
      <c r="R1066">
        <v>394</v>
      </c>
      <c r="S1066">
        <v>5063</v>
      </c>
      <c r="T1066">
        <v>336115.52130000002</v>
      </c>
      <c r="U1066">
        <v>3063557.1436000001</v>
      </c>
      <c r="V1066" t="s">
        <v>267</v>
      </c>
    </row>
    <row r="1067" spans="1:22" x14ac:dyDescent="0.25">
      <c r="A1067">
        <v>5064</v>
      </c>
      <c r="B1067">
        <v>336116.89360000001</v>
      </c>
      <c r="C1067">
        <v>3063567.3997999998</v>
      </c>
      <c r="D1067" t="s">
        <v>267</v>
      </c>
      <c r="P1067">
        <v>398</v>
      </c>
      <c r="Q1067" t="s">
        <v>71</v>
      </c>
      <c r="R1067">
        <v>399</v>
      </c>
      <c r="S1067">
        <v>5064</v>
      </c>
      <c r="T1067">
        <v>336116.89360000001</v>
      </c>
      <c r="U1067">
        <v>3063567.3997999998</v>
      </c>
      <c r="V1067" t="s">
        <v>267</v>
      </c>
    </row>
    <row r="1068" spans="1:22" x14ac:dyDescent="0.25">
      <c r="A1068">
        <v>5065</v>
      </c>
      <c r="B1068">
        <v>336118.18359999999</v>
      </c>
      <c r="C1068">
        <v>3063577.0414999998</v>
      </c>
      <c r="D1068" t="s">
        <v>267</v>
      </c>
      <c r="P1068">
        <v>410</v>
      </c>
      <c r="Q1068" t="s">
        <v>71</v>
      </c>
      <c r="R1068">
        <v>411</v>
      </c>
      <c r="S1068">
        <v>5065</v>
      </c>
      <c r="T1068">
        <v>336118.18359999999</v>
      </c>
      <c r="U1068">
        <v>3063577.0414999998</v>
      </c>
      <c r="V1068" t="s">
        <v>267</v>
      </c>
    </row>
    <row r="1069" spans="1:22" x14ac:dyDescent="0.25">
      <c r="A1069">
        <v>5066</v>
      </c>
      <c r="B1069">
        <v>336120.6384</v>
      </c>
      <c r="C1069">
        <v>3063600.4226000002</v>
      </c>
      <c r="D1069" t="s">
        <v>267</v>
      </c>
      <c r="P1069">
        <v>429</v>
      </c>
      <c r="Q1069" t="s">
        <v>71</v>
      </c>
      <c r="R1069">
        <v>430</v>
      </c>
      <c r="S1069">
        <v>5066</v>
      </c>
      <c r="T1069">
        <v>336120.6384</v>
      </c>
      <c r="U1069">
        <v>3063600.4226000002</v>
      </c>
      <c r="V1069" t="s">
        <v>267</v>
      </c>
    </row>
    <row r="1070" spans="1:22" x14ac:dyDescent="0.25">
      <c r="A1070">
        <v>5067</v>
      </c>
      <c r="B1070">
        <v>336120.97779999999</v>
      </c>
      <c r="C1070">
        <v>3063603.6678999998</v>
      </c>
      <c r="D1070" t="s">
        <v>267</v>
      </c>
      <c r="P1070">
        <v>433</v>
      </c>
      <c r="Q1070" t="s">
        <v>71</v>
      </c>
      <c r="R1070">
        <v>434</v>
      </c>
      <c r="S1070">
        <v>5067</v>
      </c>
      <c r="T1070">
        <v>336120.97779999999</v>
      </c>
      <c r="U1070">
        <v>3063603.6678999998</v>
      </c>
      <c r="V1070" t="s">
        <v>267</v>
      </c>
    </row>
    <row r="1071" spans="1:22" x14ac:dyDescent="0.25">
      <c r="A1071">
        <v>5068</v>
      </c>
      <c r="B1071">
        <v>336123.0428</v>
      </c>
      <c r="C1071">
        <v>3063620.6310000001</v>
      </c>
      <c r="D1071" t="s">
        <v>267</v>
      </c>
      <c r="P1071">
        <v>448</v>
      </c>
      <c r="Q1071" t="s">
        <v>71</v>
      </c>
      <c r="R1071">
        <v>449</v>
      </c>
      <c r="S1071">
        <v>5068</v>
      </c>
      <c r="T1071">
        <v>336123.0428</v>
      </c>
      <c r="U1071">
        <v>3063620.6310000001</v>
      </c>
      <c r="V1071" t="s">
        <v>267</v>
      </c>
    </row>
    <row r="1072" spans="1:22" x14ac:dyDescent="0.25">
      <c r="A1072">
        <v>5069</v>
      </c>
      <c r="B1072">
        <v>336126.76120000001</v>
      </c>
      <c r="C1072">
        <v>3063643.5271999999</v>
      </c>
      <c r="D1072" t="s">
        <v>267</v>
      </c>
      <c r="P1072">
        <v>462</v>
      </c>
      <c r="Q1072" t="s">
        <v>71</v>
      </c>
      <c r="R1072">
        <v>463</v>
      </c>
      <c r="S1072">
        <v>5069</v>
      </c>
      <c r="T1072">
        <v>336126.76120000001</v>
      </c>
      <c r="U1072">
        <v>3063643.5271999999</v>
      </c>
      <c r="V1072" t="s">
        <v>267</v>
      </c>
    </row>
    <row r="1073" spans="1:22" x14ac:dyDescent="0.25">
      <c r="A1073">
        <v>5070</v>
      </c>
      <c r="B1073">
        <v>336129.73239999998</v>
      </c>
      <c r="C1073">
        <v>3063664.8429999999</v>
      </c>
      <c r="D1073" t="s">
        <v>267</v>
      </c>
      <c r="P1073">
        <v>468</v>
      </c>
      <c r="Q1073" t="s">
        <v>71</v>
      </c>
      <c r="R1073">
        <v>469</v>
      </c>
      <c r="S1073">
        <v>5070</v>
      </c>
      <c r="T1073">
        <v>336129.73239999998</v>
      </c>
      <c r="U1073">
        <v>3063664.8429999999</v>
      </c>
      <c r="V1073" t="s">
        <v>267</v>
      </c>
    </row>
    <row r="1074" spans="1:22" x14ac:dyDescent="0.25">
      <c r="A1074">
        <v>5071</v>
      </c>
      <c r="B1074">
        <v>336129.76679999998</v>
      </c>
      <c r="C1074">
        <v>3063665.0896000001</v>
      </c>
      <c r="D1074" t="s">
        <v>267</v>
      </c>
      <c r="P1074">
        <v>472</v>
      </c>
      <c r="Q1074" t="s">
        <v>71</v>
      </c>
      <c r="R1074">
        <v>473</v>
      </c>
      <c r="S1074">
        <v>5071</v>
      </c>
      <c r="T1074">
        <v>336129.76679999998</v>
      </c>
      <c r="U1074">
        <v>3063665.0896000001</v>
      </c>
      <c r="V1074" t="s">
        <v>267</v>
      </c>
    </row>
    <row r="1075" spans="1:22" x14ac:dyDescent="0.25">
      <c r="A1075">
        <v>5072</v>
      </c>
      <c r="B1075">
        <v>336135.20150000002</v>
      </c>
      <c r="C1075">
        <v>3063665.1647999999</v>
      </c>
      <c r="D1075" t="s">
        <v>267</v>
      </c>
      <c r="P1075">
        <v>474</v>
      </c>
      <c r="Q1075" t="s">
        <v>71</v>
      </c>
      <c r="R1075">
        <v>475</v>
      </c>
      <c r="S1075">
        <v>5072</v>
      </c>
      <c r="T1075">
        <v>336135.20150000002</v>
      </c>
      <c r="U1075">
        <v>3063665.1647999999</v>
      </c>
      <c r="V1075" t="s">
        <v>267</v>
      </c>
    </row>
    <row r="1076" spans="1:22" x14ac:dyDescent="0.25">
      <c r="A1076">
        <v>5073</v>
      </c>
      <c r="B1076">
        <v>336134.35320000001</v>
      </c>
      <c r="C1076">
        <v>3063665.3059999999</v>
      </c>
      <c r="D1076" t="s">
        <v>267</v>
      </c>
      <c r="P1076">
        <v>477</v>
      </c>
      <c r="Q1076" t="s">
        <v>71</v>
      </c>
      <c r="R1076">
        <v>478</v>
      </c>
      <c r="S1076">
        <v>5073</v>
      </c>
      <c r="T1076">
        <v>336134.35320000001</v>
      </c>
      <c r="U1076">
        <v>3063665.3059999999</v>
      </c>
      <c r="V1076" t="s">
        <v>267</v>
      </c>
    </row>
    <row r="1077" spans="1:22" x14ac:dyDescent="0.25">
      <c r="A1077">
        <v>5074</v>
      </c>
      <c r="B1077">
        <v>336134.31640000001</v>
      </c>
      <c r="C1077">
        <v>3063665.3122</v>
      </c>
      <c r="D1077" t="s">
        <v>267</v>
      </c>
      <c r="P1077">
        <v>478</v>
      </c>
      <c r="Q1077" t="s">
        <v>71</v>
      </c>
      <c r="R1077">
        <v>479</v>
      </c>
      <c r="S1077">
        <v>5074</v>
      </c>
      <c r="T1077">
        <v>336134.31640000001</v>
      </c>
      <c r="U1077">
        <v>3063665.3122</v>
      </c>
      <c r="V1077" t="s">
        <v>267</v>
      </c>
    </row>
    <row r="1078" spans="1:22" x14ac:dyDescent="0.25">
      <c r="A1078">
        <v>5075</v>
      </c>
      <c r="B1078">
        <v>336129.87650000001</v>
      </c>
      <c r="C1078">
        <v>3063665.8768000002</v>
      </c>
      <c r="D1078" t="s">
        <v>267</v>
      </c>
      <c r="P1078">
        <v>481</v>
      </c>
      <c r="Q1078" t="s">
        <v>71</v>
      </c>
      <c r="R1078">
        <v>482</v>
      </c>
      <c r="S1078">
        <v>5075</v>
      </c>
      <c r="T1078">
        <v>336129.87650000001</v>
      </c>
      <c r="U1078">
        <v>3063665.8768000002</v>
      </c>
      <c r="V1078" t="s">
        <v>267</v>
      </c>
    </row>
    <row r="1079" spans="1:22" x14ac:dyDescent="0.25">
      <c r="A1079">
        <v>5076</v>
      </c>
      <c r="B1079">
        <v>336129.886</v>
      </c>
      <c r="C1079">
        <v>3063665.9451000001</v>
      </c>
      <c r="D1079" t="s">
        <v>267</v>
      </c>
      <c r="P1079">
        <v>482</v>
      </c>
      <c r="Q1079" t="s">
        <v>71</v>
      </c>
      <c r="R1079">
        <v>483</v>
      </c>
      <c r="S1079">
        <v>5076</v>
      </c>
      <c r="T1079">
        <v>336129.886</v>
      </c>
      <c r="U1079">
        <v>3063665.9451000001</v>
      </c>
      <c r="V1079" t="s">
        <v>267</v>
      </c>
    </row>
    <row r="1080" spans="1:22" x14ac:dyDescent="0.25">
      <c r="A1080">
        <v>5077</v>
      </c>
      <c r="B1080">
        <v>336129.91440000001</v>
      </c>
      <c r="C1080">
        <v>3063666.0452000001</v>
      </c>
      <c r="D1080" t="s">
        <v>267</v>
      </c>
      <c r="P1080">
        <v>483</v>
      </c>
      <c r="Q1080" t="s">
        <v>71</v>
      </c>
      <c r="R1080">
        <v>484</v>
      </c>
      <c r="S1080">
        <v>5077</v>
      </c>
      <c r="T1080">
        <v>336129.91440000001</v>
      </c>
      <c r="U1080">
        <v>3063666.0452000001</v>
      </c>
      <c r="V1080" t="s">
        <v>267</v>
      </c>
    </row>
    <row r="1081" spans="1:22" x14ac:dyDescent="0.25">
      <c r="A1081">
        <v>5078</v>
      </c>
      <c r="B1081">
        <v>336133.07199999999</v>
      </c>
      <c r="C1081">
        <v>3063680.2678999999</v>
      </c>
      <c r="D1081" t="s">
        <v>267</v>
      </c>
      <c r="P1081">
        <v>488</v>
      </c>
      <c r="Q1081" t="s">
        <v>71</v>
      </c>
      <c r="R1081">
        <v>489</v>
      </c>
      <c r="S1081">
        <v>5078</v>
      </c>
      <c r="T1081">
        <v>336133.07199999999</v>
      </c>
      <c r="U1081">
        <v>3063680.2678999999</v>
      </c>
      <c r="V1081" t="s">
        <v>267</v>
      </c>
    </row>
    <row r="1082" spans="1:22" x14ac:dyDescent="0.25">
      <c r="A1082">
        <v>5079</v>
      </c>
      <c r="B1082">
        <v>336133.4412</v>
      </c>
      <c r="C1082">
        <v>3063681.5035999999</v>
      </c>
      <c r="D1082" t="s">
        <v>267</v>
      </c>
      <c r="P1082">
        <v>492</v>
      </c>
      <c r="Q1082" t="s">
        <v>71</v>
      </c>
      <c r="R1082">
        <v>493</v>
      </c>
      <c r="S1082">
        <v>5079</v>
      </c>
      <c r="T1082">
        <v>336133.4412</v>
      </c>
      <c r="U1082">
        <v>3063681.5035999999</v>
      </c>
      <c r="V1082" t="s">
        <v>267</v>
      </c>
    </row>
    <row r="1083" spans="1:22" x14ac:dyDescent="0.25">
      <c r="A1083">
        <v>5080</v>
      </c>
      <c r="B1083">
        <v>336133.9388</v>
      </c>
      <c r="C1083">
        <v>3063683.1696000001</v>
      </c>
      <c r="D1083" t="s">
        <v>267</v>
      </c>
      <c r="P1083">
        <v>494</v>
      </c>
      <c r="Q1083" t="s">
        <v>71</v>
      </c>
      <c r="R1083">
        <v>495</v>
      </c>
      <c r="S1083">
        <v>5080</v>
      </c>
      <c r="T1083">
        <v>336133.9388</v>
      </c>
      <c r="U1083">
        <v>3063683.1696000001</v>
      </c>
      <c r="V1083" t="s">
        <v>267</v>
      </c>
    </row>
    <row r="1084" spans="1:22" x14ac:dyDescent="0.25">
      <c r="A1084">
        <v>5081</v>
      </c>
      <c r="B1084">
        <v>336034.0687</v>
      </c>
      <c r="C1084">
        <v>3063753.0819999999</v>
      </c>
      <c r="D1084" t="s">
        <v>267</v>
      </c>
      <c r="P1084">
        <v>509</v>
      </c>
      <c r="Q1084" t="s">
        <v>71</v>
      </c>
      <c r="R1084">
        <v>510</v>
      </c>
      <c r="S1084">
        <v>5081</v>
      </c>
      <c r="T1084">
        <v>336034.0687</v>
      </c>
      <c r="U1084">
        <v>3063753.0819999999</v>
      </c>
      <c r="V1084" t="s">
        <v>267</v>
      </c>
    </row>
    <row r="1085" spans="1:22" x14ac:dyDescent="0.25">
      <c r="A1085">
        <v>5082</v>
      </c>
      <c r="B1085">
        <v>336032.74579999998</v>
      </c>
      <c r="C1085">
        <v>3063760.1351999999</v>
      </c>
      <c r="D1085" t="s">
        <v>267</v>
      </c>
      <c r="P1085">
        <v>512</v>
      </c>
      <c r="Q1085" t="s">
        <v>71</v>
      </c>
      <c r="R1085">
        <v>513</v>
      </c>
      <c r="S1085">
        <v>5082</v>
      </c>
      <c r="T1085">
        <v>336032.74579999998</v>
      </c>
      <c r="U1085">
        <v>3063760.1351999999</v>
      </c>
      <c r="V1085" t="s">
        <v>267</v>
      </c>
    </row>
    <row r="1086" spans="1:22" x14ac:dyDescent="0.25">
      <c r="A1086">
        <v>5083</v>
      </c>
      <c r="B1086">
        <v>336032.83370000002</v>
      </c>
      <c r="C1086">
        <v>3063760.6099</v>
      </c>
      <c r="D1086" t="s">
        <v>267</v>
      </c>
      <c r="P1086">
        <v>514</v>
      </c>
      <c r="Q1086" t="s">
        <v>71</v>
      </c>
      <c r="R1086">
        <v>515</v>
      </c>
      <c r="S1086">
        <v>5083</v>
      </c>
      <c r="T1086">
        <v>336032.83370000002</v>
      </c>
      <c r="U1086">
        <v>3063760.6099</v>
      </c>
      <c r="V1086" t="s">
        <v>267</v>
      </c>
    </row>
    <row r="1087" spans="1:22" x14ac:dyDescent="0.25">
      <c r="A1087">
        <v>6001</v>
      </c>
      <c r="B1087">
        <v>336634.36900000001</v>
      </c>
      <c r="C1087">
        <v>3061823.4515</v>
      </c>
      <c r="D1087" t="s">
        <v>268</v>
      </c>
      <c r="P1087">
        <v>2201</v>
      </c>
      <c r="Q1087" t="s">
        <v>71</v>
      </c>
      <c r="R1087">
        <v>2202</v>
      </c>
      <c r="S1087">
        <v>6001</v>
      </c>
      <c r="T1087">
        <v>336634.36900000001</v>
      </c>
      <c r="U1087">
        <v>3061823.4515</v>
      </c>
      <c r="V1087" t="s">
        <v>268</v>
      </c>
    </row>
    <row r="1088" spans="1:22" x14ac:dyDescent="0.25">
      <c r="A1088">
        <v>6002</v>
      </c>
      <c r="B1088">
        <v>337925.3762</v>
      </c>
      <c r="C1088">
        <v>3061530.3139</v>
      </c>
      <c r="D1088" t="s">
        <v>268</v>
      </c>
      <c r="P1088">
        <v>2202</v>
      </c>
      <c r="Q1088" t="s">
        <v>71</v>
      </c>
      <c r="R1088">
        <v>2203</v>
      </c>
      <c r="S1088">
        <v>6002</v>
      </c>
      <c r="T1088">
        <v>337925.3762</v>
      </c>
      <c r="U1088">
        <v>3061530.3139</v>
      </c>
      <c r="V1088" t="s">
        <v>268</v>
      </c>
    </row>
    <row r="1089" spans="1:22" x14ac:dyDescent="0.25">
      <c r="A1089">
        <v>6003</v>
      </c>
      <c r="B1089">
        <v>337935.88900000002</v>
      </c>
      <c r="C1089">
        <v>3061515.0088999998</v>
      </c>
      <c r="D1089" t="s">
        <v>268</v>
      </c>
      <c r="P1089">
        <v>2203</v>
      </c>
      <c r="Q1089" t="s">
        <v>71</v>
      </c>
      <c r="R1089">
        <v>2204</v>
      </c>
      <c r="S1089">
        <v>6003</v>
      </c>
      <c r="T1089">
        <v>337935.88900000002</v>
      </c>
      <c r="U1089">
        <v>3061515.0088999998</v>
      </c>
      <c r="V1089" t="s">
        <v>268</v>
      </c>
    </row>
    <row r="1090" spans="1:22" x14ac:dyDescent="0.25">
      <c r="A1090">
        <v>6004</v>
      </c>
      <c r="B1090">
        <v>336195.125</v>
      </c>
      <c r="C1090">
        <v>3061821.0967999999</v>
      </c>
      <c r="D1090" t="s">
        <v>268</v>
      </c>
      <c r="P1090">
        <v>2204</v>
      </c>
      <c r="Q1090" t="s">
        <v>71</v>
      </c>
      <c r="R1090">
        <v>2205</v>
      </c>
      <c r="S1090">
        <v>6004</v>
      </c>
      <c r="T1090">
        <v>336195.125</v>
      </c>
      <c r="U1090">
        <v>3061821.0967999999</v>
      </c>
      <c r="V1090" t="s">
        <v>268</v>
      </c>
    </row>
    <row r="1091" spans="1:22" x14ac:dyDescent="0.25">
      <c r="A1091">
        <v>6005</v>
      </c>
      <c r="B1091">
        <v>336229.79690000002</v>
      </c>
      <c r="C1091">
        <v>3061780.0435000001</v>
      </c>
      <c r="D1091" t="s">
        <v>268</v>
      </c>
      <c r="P1091">
        <v>2205</v>
      </c>
      <c r="Q1091" t="s">
        <v>71</v>
      </c>
      <c r="R1091">
        <v>2206</v>
      </c>
      <c r="S1091">
        <v>6005</v>
      </c>
      <c r="T1091">
        <v>336229.79690000002</v>
      </c>
      <c r="U1091">
        <v>3061780.0435000001</v>
      </c>
      <c r="V1091" t="s">
        <v>268</v>
      </c>
    </row>
    <row r="1092" spans="1:22" x14ac:dyDescent="0.25">
      <c r="A1092">
        <v>6006</v>
      </c>
      <c r="B1092">
        <v>335542.84539999999</v>
      </c>
      <c r="C1092">
        <v>3061406.1578000002</v>
      </c>
      <c r="D1092" t="s">
        <v>268</v>
      </c>
      <c r="P1092">
        <v>2206</v>
      </c>
      <c r="Q1092" t="s">
        <v>71</v>
      </c>
      <c r="R1092">
        <v>2207</v>
      </c>
      <c r="S1092">
        <v>6006</v>
      </c>
      <c r="T1092">
        <v>335542.84539999999</v>
      </c>
      <c r="U1092">
        <v>3061406.1578000002</v>
      </c>
      <c r="V1092" t="s">
        <v>268</v>
      </c>
    </row>
    <row r="1093" spans="1:22" x14ac:dyDescent="0.25">
      <c r="A1093">
        <v>6007</v>
      </c>
      <c r="B1093">
        <v>335554.28600000002</v>
      </c>
      <c r="C1093">
        <v>3061398.9819</v>
      </c>
      <c r="D1093" t="s">
        <v>268</v>
      </c>
      <c r="P1093">
        <v>2207</v>
      </c>
      <c r="Q1093" t="s">
        <v>71</v>
      </c>
      <c r="R1093">
        <v>2208</v>
      </c>
      <c r="S1093">
        <v>6007</v>
      </c>
      <c r="T1093">
        <v>335554.28600000002</v>
      </c>
      <c r="U1093">
        <v>3061398.9819</v>
      </c>
      <c r="V1093" t="s">
        <v>268</v>
      </c>
    </row>
    <row r="1094" spans="1:22" x14ac:dyDescent="0.25">
      <c r="A1094">
        <v>6008</v>
      </c>
      <c r="B1094">
        <v>336559.38510000001</v>
      </c>
      <c r="C1094">
        <v>3061898.8698</v>
      </c>
      <c r="D1094" t="s">
        <v>268</v>
      </c>
      <c r="P1094">
        <v>2208</v>
      </c>
      <c r="Q1094" t="s">
        <v>71</v>
      </c>
      <c r="R1094">
        <v>2209</v>
      </c>
      <c r="S1094">
        <v>6008</v>
      </c>
      <c r="T1094">
        <v>336559.38510000001</v>
      </c>
      <c r="U1094">
        <v>3061898.8698</v>
      </c>
      <c r="V1094" t="s">
        <v>268</v>
      </c>
    </row>
    <row r="1095" spans="1:22" x14ac:dyDescent="0.25">
      <c r="A1095">
        <v>6009</v>
      </c>
      <c r="B1095">
        <v>336224.7231</v>
      </c>
      <c r="C1095">
        <v>3063118.7157999999</v>
      </c>
      <c r="D1095" t="s">
        <v>268</v>
      </c>
      <c r="P1095">
        <v>2209</v>
      </c>
      <c r="Q1095" t="s">
        <v>71</v>
      </c>
      <c r="R1095">
        <v>2210</v>
      </c>
      <c r="S1095">
        <v>6009</v>
      </c>
      <c r="T1095">
        <v>336224.7231</v>
      </c>
      <c r="U1095">
        <v>3063118.7157999999</v>
      </c>
      <c r="V1095" t="s">
        <v>268</v>
      </c>
    </row>
    <row r="1096" spans="1:22" x14ac:dyDescent="0.25">
      <c r="A1096">
        <v>6010</v>
      </c>
      <c r="B1096">
        <v>336214.43550000002</v>
      </c>
      <c r="C1096">
        <v>3063107.5251000002</v>
      </c>
      <c r="D1096" t="s">
        <v>268</v>
      </c>
      <c r="P1096">
        <v>2210</v>
      </c>
      <c r="Q1096" t="s">
        <v>71</v>
      </c>
      <c r="R1096">
        <v>2211</v>
      </c>
      <c r="S1096">
        <v>6010</v>
      </c>
      <c r="T1096">
        <v>336214.43550000002</v>
      </c>
      <c r="U1096">
        <v>3063107.5251000002</v>
      </c>
      <c r="V1096" t="s">
        <v>268</v>
      </c>
    </row>
    <row r="1097" spans="1:22" x14ac:dyDescent="0.25">
      <c r="A1097">
        <v>6011</v>
      </c>
      <c r="B1097">
        <v>336186.95390000002</v>
      </c>
      <c r="C1097">
        <v>3063077.6639</v>
      </c>
      <c r="D1097" t="s">
        <v>268</v>
      </c>
      <c r="P1097">
        <v>2211</v>
      </c>
      <c r="Q1097" t="s">
        <v>71</v>
      </c>
      <c r="R1097">
        <v>2212</v>
      </c>
      <c r="S1097">
        <v>6011</v>
      </c>
      <c r="T1097">
        <v>336186.95390000002</v>
      </c>
      <c r="U1097">
        <v>3063077.6639</v>
      </c>
      <c r="V1097" t="s">
        <v>268</v>
      </c>
    </row>
    <row r="1098" spans="1:22" x14ac:dyDescent="0.25">
      <c r="A1098">
        <v>6012</v>
      </c>
      <c r="B1098">
        <v>336172.09269999998</v>
      </c>
      <c r="C1098">
        <v>3063060.4019999998</v>
      </c>
      <c r="D1098" t="s">
        <v>268</v>
      </c>
      <c r="P1098">
        <v>2212</v>
      </c>
      <c r="Q1098" t="s">
        <v>71</v>
      </c>
      <c r="R1098">
        <v>2213</v>
      </c>
      <c r="S1098">
        <v>6012</v>
      </c>
      <c r="T1098">
        <v>336172.09269999998</v>
      </c>
      <c r="U1098">
        <v>3063060.4019999998</v>
      </c>
      <c r="V1098" t="s">
        <v>268</v>
      </c>
    </row>
    <row r="1099" spans="1:22" x14ac:dyDescent="0.25">
      <c r="A1099">
        <v>6013</v>
      </c>
      <c r="B1099">
        <v>336159.78570000001</v>
      </c>
      <c r="C1099">
        <v>3063037.2850000001</v>
      </c>
      <c r="D1099" t="s">
        <v>268</v>
      </c>
      <c r="P1099">
        <v>2213</v>
      </c>
      <c r="Q1099" t="s">
        <v>71</v>
      </c>
      <c r="R1099">
        <v>2214</v>
      </c>
      <c r="S1099">
        <v>6013</v>
      </c>
      <c r="T1099">
        <v>336159.78570000001</v>
      </c>
      <c r="U1099">
        <v>3063037.2850000001</v>
      </c>
      <c r="V1099" t="s">
        <v>268</v>
      </c>
    </row>
    <row r="1100" spans="1:22" x14ac:dyDescent="0.25">
      <c r="A1100">
        <v>6014</v>
      </c>
      <c r="B1100">
        <v>336149.13329999999</v>
      </c>
      <c r="C1100">
        <v>3063028.4064000002</v>
      </c>
      <c r="D1100" t="s">
        <v>268</v>
      </c>
      <c r="P1100">
        <v>2214</v>
      </c>
      <c r="Q1100" t="s">
        <v>71</v>
      </c>
      <c r="R1100">
        <v>2215</v>
      </c>
      <c r="S1100">
        <v>6014</v>
      </c>
      <c r="T1100">
        <v>336149.13329999999</v>
      </c>
      <c r="U1100">
        <v>3063028.4064000002</v>
      </c>
      <c r="V1100" t="s">
        <v>268</v>
      </c>
    </row>
    <row r="1101" spans="1:22" x14ac:dyDescent="0.25">
      <c r="A1101">
        <v>6015</v>
      </c>
      <c r="B1101">
        <v>336146.73440000002</v>
      </c>
      <c r="C1101">
        <v>3063024.0732</v>
      </c>
      <c r="D1101" t="s">
        <v>268</v>
      </c>
      <c r="P1101">
        <v>2215</v>
      </c>
      <c r="Q1101" t="s">
        <v>71</v>
      </c>
      <c r="R1101">
        <v>2216</v>
      </c>
      <c r="S1101">
        <v>6015</v>
      </c>
      <c r="T1101">
        <v>336146.73440000002</v>
      </c>
      <c r="U1101">
        <v>3063024.0732</v>
      </c>
      <c r="V1101" t="s">
        <v>268</v>
      </c>
    </row>
    <row r="1102" spans="1:22" x14ac:dyDescent="0.25">
      <c r="A1102">
        <v>6016</v>
      </c>
      <c r="B1102">
        <v>336139.52559999999</v>
      </c>
      <c r="C1102">
        <v>3063010.2006000001</v>
      </c>
      <c r="D1102" t="s">
        <v>268</v>
      </c>
      <c r="P1102">
        <v>2216</v>
      </c>
      <c r="Q1102" t="s">
        <v>71</v>
      </c>
      <c r="R1102">
        <v>2217</v>
      </c>
      <c r="S1102">
        <v>6016</v>
      </c>
      <c r="T1102">
        <v>336139.52559999999</v>
      </c>
      <c r="U1102">
        <v>3063010.2006000001</v>
      </c>
      <c r="V1102" t="s">
        <v>268</v>
      </c>
    </row>
    <row r="1103" spans="1:22" x14ac:dyDescent="0.25">
      <c r="A1103">
        <v>6017</v>
      </c>
      <c r="B1103">
        <v>336127.88199999998</v>
      </c>
      <c r="C1103">
        <v>3062992.8953</v>
      </c>
      <c r="D1103" t="s">
        <v>268</v>
      </c>
      <c r="P1103">
        <v>2217</v>
      </c>
      <c r="Q1103" t="s">
        <v>71</v>
      </c>
      <c r="R1103">
        <v>2218</v>
      </c>
      <c r="S1103">
        <v>6017</v>
      </c>
      <c r="T1103">
        <v>336127.88199999998</v>
      </c>
      <c r="U1103">
        <v>3062992.8953</v>
      </c>
      <c r="V1103" t="s">
        <v>268</v>
      </c>
    </row>
    <row r="1104" spans="1:22" x14ac:dyDescent="0.25">
      <c r="A1104">
        <v>6018</v>
      </c>
      <c r="B1104">
        <v>336113.39939999999</v>
      </c>
      <c r="C1104">
        <v>3062982.031</v>
      </c>
      <c r="D1104" t="s">
        <v>268</v>
      </c>
      <c r="P1104">
        <v>2218</v>
      </c>
      <c r="Q1104" t="s">
        <v>71</v>
      </c>
      <c r="R1104">
        <v>2219</v>
      </c>
      <c r="S1104">
        <v>6018</v>
      </c>
      <c r="T1104">
        <v>336113.39939999999</v>
      </c>
      <c r="U1104">
        <v>3062982.031</v>
      </c>
      <c r="V1104" t="s">
        <v>268</v>
      </c>
    </row>
    <row r="1105" spans="1:22" x14ac:dyDescent="0.25">
      <c r="A1105">
        <v>6019</v>
      </c>
      <c r="B1105">
        <v>336108.59350000002</v>
      </c>
      <c r="C1105">
        <v>3062972.7826</v>
      </c>
      <c r="D1105" t="s">
        <v>268</v>
      </c>
      <c r="P1105">
        <v>2219</v>
      </c>
      <c r="Q1105" t="s">
        <v>71</v>
      </c>
      <c r="R1105">
        <v>2220</v>
      </c>
      <c r="S1105">
        <v>6019</v>
      </c>
      <c r="T1105">
        <v>336108.59350000002</v>
      </c>
      <c r="U1105">
        <v>3062972.7826</v>
      </c>
      <c r="V1105" t="s">
        <v>268</v>
      </c>
    </row>
    <row r="1106" spans="1:22" x14ac:dyDescent="0.25">
      <c r="A1106">
        <v>6020</v>
      </c>
      <c r="B1106">
        <v>336104.10369999998</v>
      </c>
      <c r="C1106">
        <v>3062965.2762000002</v>
      </c>
      <c r="D1106" t="s">
        <v>268</v>
      </c>
      <c r="P1106">
        <v>2220</v>
      </c>
      <c r="Q1106" t="s">
        <v>71</v>
      </c>
      <c r="R1106">
        <v>2221</v>
      </c>
      <c r="S1106">
        <v>6020</v>
      </c>
      <c r="T1106">
        <v>336104.10369999998</v>
      </c>
      <c r="U1106">
        <v>3062965.2762000002</v>
      </c>
      <c r="V1106" t="s">
        <v>268</v>
      </c>
    </row>
    <row r="1107" spans="1:22" x14ac:dyDescent="0.25">
      <c r="A1107">
        <v>6021</v>
      </c>
      <c r="B1107">
        <v>336096.90669999999</v>
      </c>
      <c r="C1107">
        <v>3062952.2765000002</v>
      </c>
      <c r="D1107" t="s">
        <v>268</v>
      </c>
      <c r="P1107">
        <v>2221</v>
      </c>
      <c r="Q1107" t="s">
        <v>71</v>
      </c>
      <c r="R1107">
        <v>2222</v>
      </c>
      <c r="S1107">
        <v>6021</v>
      </c>
      <c r="T1107">
        <v>336096.90669999999</v>
      </c>
      <c r="U1107">
        <v>3062952.2765000002</v>
      </c>
      <c r="V1107" t="s">
        <v>268</v>
      </c>
    </row>
    <row r="1108" spans="1:22" x14ac:dyDescent="0.25">
      <c r="A1108">
        <v>6022</v>
      </c>
      <c r="B1108">
        <v>336087.80570000003</v>
      </c>
      <c r="C1108">
        <v>3062934.7747</v>
      </c>
      <c r="D1108" t="s">
        <v>268</v>
      </c>
      <c r="P1108">
        <v>2222</v>
      </c>
      <c r="Q1108" t="s">
        <v>71</v>
      </c>
      <c r="R1108">
        <v>2223</v>
      </c>
      <c r="S1108">
        <v>6022</v>
      </c>
      <c r="T1108">
        <v>336087.80570000003</v>
      </c>
      <c r="U1108">
        <v>3062934.7747</v>
      </c>
      <c r="V1108" t="s">
        <v>268</v>
      </c>
    </row>
    <row r="1109" spans="1:22" x14ac:dyDescent="0.25">
      <c r="A1109">
        <v>6023</v>
      </c>
      <c r="B1109">
        <v>336081.59970000002</v>
      </c>
      <c r="C1109">
        <v>3062923.67</v>
      </c>
      <c r="D1109" t="s">
        <v>268</v>
      </c>
      <c r="P1109">
        <v>2223</v>
      </c>
      <c r="Q1109" t="s">
        <v>71</v>
      </c>
      <c r="R1109">
        <v>2224</v>
      </c>
      <c r="S1109">
        <v>6023</v>
      </c>
      <c r="T1109">
        <v>336081.59970000002</v>
      </c>
      <c r="U1109">
        <v>3062923.67</v>
      </c>
      <c r="V1109" t="s">
        <v>268</v>
      </c>
    </row>
    <row r="1110" spans="1:22" x14ac:dyDescent="0.25">
      <c r="A1110">
        <v>6024</v>
      </c>
      <c r="B1110">
        <v>336074.37119999999</v>
      </c>
      <c r="C1110">
        <v>3062908.3424</v>
      </c>
      <c r="D1110" t="s">
        <v>268</v>
      </c>
      <c r="P1110">
        <v>2224</v>
      </c>
      <c r="Q1110" t="s">
        <v>71</v>
      </c>
      <c r="R1110">
        <v>2225</v>
      </c>
      <c r="S1110">
        <v>6024</v>
      </c>
      <c r="T1110">
        <v>336074.37119999999</v>
      </c>
      <c r="U1110">
        <v>3062908.3424</v>
      </c>
      <c r="V1110" t="s">
        <v>268</v>
      </c>
    </row>
    <row r="1111" spans="1:22" x14ac:dyDescent="0.25">
      <c r="A1111">
        <v>6025</v>
      </c>
      <c r="B1111">
        <v>336064.73969999998</v>
      </c>
      <c r="C1111">
        <v>3062888.3905000002</v>
      </c>
      <c r="D1111" t="s">
        <v>268</v>
      </c>
      <c r="P1111">
        <v>2225</v>
      </c>
      <c r="Q1111" t="s">
        <v>71</v>
      </c>
      <c r="R1111">
        <v>2226</v>
      </c>
      <c r="S1111">
        <v>6025</v>
      </c>
      <c r="T1111">
        <v>336064.73969999998</v>
      </c>
      <c r="U1111">
        <v>3062888.3905000002</v>
      </c>
      <c r="V1111" t="s">
        <v>268</v>
      </c>
    </row>
    <row r="1112" spans="1:22" x14ac:dyDescent="0.25">
      <c r="A1112">
        <v>6026</v>
      </c>
      <c r="B1112">
        <v>336060.45610000001</v>
      </c>
      <c r="C1112">
        <v>3062874.4783000001</v>
      </c>
      <c r="D1112" t="s">
        <v>268</v>
      </c>
      <c r="P1112">
        <v>2226</v>
      </c>
      <c r="Q1112" t="s">
        <v>71</v>
      </c>
      <c r="R1112">
        <v>2227</v>
      </c>
      <c r="S1112">
        <v>6026</v>
      </c>
      <c r="T1112">
        <v>336060.45610000001</v>
      </c>
      <c r="U1112">
        <v>3062874.4783000001</v>
      </c>
      <c r="V1112" t="s">
        <v>268</v>
      </c>
    </row>
    <row r="1113" spans="1:22" x14ac:dyDescent="0.25">
      <c r="A1113">
        <v>6027</v>
      </c>
      <c r="B1113">
        <v>336050.46139999997</v>
      </c>
      <c r="C1113">
        <v>3062849.2925999998</v>
      </c>
      <c r="D1113" t="s">
        <v>268</v>
      </c>
      <c r="P1113">
        <v>2227</v>
      </c>
      <c r="Q1113" t="s">
        <v>71</v>
      </c>
      <c r="R1113">
        <v>2228</v>
      </c>
      <c r="S1113">
        <v>6027</v>
      </c>
      <c r="T1113">
        <v>336050.46139999997</v>
      </c>
      <c r="U1113">
        <v>3062849.2925999998</v>
      </c>
      <c r="V1113" t="s">
        <v>268</v>
      </c>
    </row>
    <row r="1114" spans="1:22" x14ac:dyDescent="0.25">
      <c r="A1114">
        <v>6028</v>
      </c>
      <c r="B1114">
        <v>336043.28779999999</v>
      </c>
      <c r="C1114">
        <v>3062838.0386999999</v>
      </c>
      <c r="D1114" t="s">
        <v>268</v>
      </c>
      <c r="P1114">
        <v>2228</v>
      </c>
      <c r="Q1114" t="s">
        <v>71</v>
      </c>
      <c r="R1114">
        <v>2229</v>
      </c>
      <c r="S1114">
        <v>6028</v>
      </c>
      <c r="T1114">
        <v>336043.28779999999</v>
      </c>
      <c r="U1114">
        <v>3062838.0386999999</v>
      </c>
      <c r="V1114" t="s">
        <v>268</v>
      </c>
    </row>
    <row r="1115" spans="1:22" x14ac:dyDescent="0.25">
      <c r="A1115">
        <v>6029</v>
      </c>
      <c r="B1115">
        <v>336046.30550000002</v>
      </c>
      <c r="C1115">
        <v>3062823.1549</v>
      </c>
      <c r="D1115" t="s">
        <v>268</v>
      </c>
      <c r="P1115">
        <v>2229</v>
      </c>
      <c r="Q1115" t="s">
        <v>71</v>
      </c>
      <c r="R1115">
        <v>2230</v>
      </c>
      <c r="S1115">
        <v>6029</v>
      </c>
      <c r="T1115">
        <v>336046.30550000002</v>
      </c>
      <c r="U1115">
        <v>3062823.1549</v>
      </c>
      <c r="V1115" t="s">
        <v>268</v>
      </c>
    </row>
    <row r="1116" spans="1:22" x14ac:dyDescent="0.25">
      <c r="A1116">
        <v>6030</v>
      </c>
      <c r="B1116">
        <v>336054.30009999999</v>
      </c>
      <c r="C1116">
        <v>3062808.4950999999</v>
      </c>
      <c r="D1116" t="s">
        <v>268</v>
      </c>
      <c r="P1116">
        <v>2230</v>
      </c>
      <c r="Q1116" t="s">
        <v>71</v>
      </c>
      <c r="R1116">
        <v>2231</v>
      </c>
      <c r="S1116">
        <v>6030</v>
      </c>
      <c r="T1116">
        <v>336054.30009999999</v>
      </c>
      <c r="U1116">
        <v>3062808.4950999999</v>
      </c>
      <c r="V1116" t="s">
        <v>268</v>
      </c>
    </row>
    <row r="1117" spans="1:22" x14ac:dyDescent="0.25">
      <c r="A1117">
        <v>6031</v>
      </c>
      <c r="B1117">
        <v>336053.29700000002</v>
      </c>
      <c r="C1117">
        <v>3062799.1952999998</v>
      </c>
      <c r="D1117" t="s">
        <v>268</v>
      </c>
      <c r="P1117">
        <v>2231</v>
      </c>
      <c r="Q1117" t="s">
        <v>71</v>
      </c>
      <c r="R1117">
        <v>2232</v>
      </c>
      <c r="S1117">
        <v>6031</v>
      </c>
      <c r="T1117">
        <v>336053.29700000002</v>
      </c>
      <c r="U1117">
        <v>3062799.1952999998</v>
      </c>
      <c r="V1117" t="s">
        <v>268</v>
      </c>
    </row>
    <row r="1118" spans="1:22" x14ac:dyDescent="0.25">
      <c r="A1118">
        <v>6032</v>
      </c>
      <c r="B1118">
        <v>336051.35739999998</v>
      </c>
      <c r="C1118">
        <v>3062785.5424000002</v>
      </c>
      <c r="D1118" t="s">
        <v>268</v>
      </c>
      <c r="P1118">
        <v>2232</v>
      </c>
      <c r="Q1118" t="s">
        <v>71</v>
      </c>
      <c r="R1118">
        <v>2233</v>
      </c>
      <c r="S1118">
        <v>6032</v>
      </c>
      <c r="T1118">
        <v>336051.35739999998</v>
      </c>
      <c r="U1118">
        <v>3062785.5424000002</v>
      </c>
      <c r="V1118" t="s">
        <v>268</v>
      </c>
    </row>
    <row r="1119" spans="1:22" x14ac:dyDescent="0.25">
      <c r="A1119">
        <v>6033</v>
      </c>
      <c r="B1119">
        <v>336044.2426</v>
      </c>
      <c r="C1119">
        <v>3062778.6532999999</v>
      </c>
      <c r="D1119" t="s">
        <v>268</v>
      </c>
      <c r="P1119">
        <v>2233</v>
      </c>
      <c r="Q1119" t="s">
        <v>71</v>
      </c>
      <c r="R1119">
        <v>2234</v>
      </c>
      <c r="S1119">
        <v>6033</v>
      </c>
      <c r="T1119">
        <v>336044.2426</v>
      </c>
      <c r="U1119">
        <v>3062778.6532999999</v>
      </c>
      <c r="V1119" t="s">
        <v>268</v>
      </c>
    </row>
    <row r="1120" spans="1:22" x14ac:dyDescent="0.25">
      <c r="A1120">
        <v>6034</v>
      </c>
      <c r="B1120">
        <v>336041.21529999998</v>
      </c>
      <c r="C1120">
        <v>3062771.1271000002</v>
      </c>
      <c r="D1120" t="s">
        <v>268</v>
      </c>
      <c r="P1120">
        <v>2234</v>
      </c>
      <c r="Q1120" t="s">
        <v>71</v>
      </c>
      <c r="R1120">
        <v>2235</v>
      </c>
      <c r="S1120">
        <v>6034</v>
      </c>
      <c r="T1120">
        <v>336041.21529999998</v>
      </c>
      <c r="U1120">
        <v>3062771.1271000002</v>
      </c>
      <c r="V1120" t="s">
        <v>268</v>
      </c>
    </row>
    <row r="1121" spans="1:22" x14ac:dyDescent="0.25">
      <c r="A1121">
        <v>6035</v>
      </c>
      <c r="B1121">
        <v>336037.27120000002</v>
      </c>
      <c r="C1121">
        <v>3062760.7026999998</v>
      </c>
      <c r="D1121" t="s">
        <v>268</v>
      </c>
      <c r="P1121">
        <v>2235</v>
      </c>
      <c r="Q1121" t="s">
        <v>71</v>
      </c>
      <c r="R1121">
        <v>2236</v>
      </c>
      <c r="S1121">
        <v>6035</v>
      </c>
      <c r="T1121">
        <v>336037.27120000002</v>
      </c>
      <c r="U1121">
        <v>3062760.7026999998</v>
      </c>
      <c r="V1121" t="s">
        <v>268</v>
      </c>
    </row>
    <row r="1122" spans="1:22" x14ac:dyDescent="0.25">
      <c r="A1122">
        <v>6036</v>
      </c>
      <c r="B1122">
        <v>336028.8921</v>
      </c>
      <c r="C1122">
        <v>3062746.8456000001</v>
      </c>
      <c r="D1122" t="s">
        <v>268</v>
      </c>
      <c r="P1122">
        <v>2236</v>
      </c>
      <c r="Q1122" t="s">
        <v>71</v>
      </c>
      <c r="R1122">
        <v>2237</v>
      </c>
      <c r="S1122">
        <v>6036</v>
      </c>
      <c r="T1122">
        <v>336028.8921</v>
      </c>
      <c r="U1122">
        <v>3062746.8456000001</v>
      </c>
      <c r="V1122" t="s">
        <v>268</v>
      </c>
    </row>
    <row r="1123" spans="1:22" x14ac:dyDescent="0.25">
      <c r="A1123">
        <v>6037</v>
      </c>
      <c r="B1123">
        <v>336018.71860000002</v>
      </c>
      <c r="C1123">
        <v>3062730.1022999999</v>
      </c>
      <c r="D1123" t="s">
        <v>268</v>
      </c>
      <c r="P1123">
        <v>2237</v>
      </c>
      <c r="Q1123" t="s">
        <v>71</v>
      </c>
      <c r="R1123">
        <v>2238</v>
      </c>
      <c r="S1123">
        <v>6037</v>
      </c>
      <c r="T1123">
        <v>336018.71860000002</v>
      </c>
      <c r="U1123">
        <v>3062730.1022999999</v>
      </c>
      <c r="V1123" t="s">
        <v>268</v>
      </c>
    </row>
    <row r="1124" spans="1:22" x14ac:dyDescent="0.25">
      <c r="A1124">
        <v>6038</v>
      </c>
      <c r="B1124">
        <v>336017.15</v>
      </c>
      <c r="C1124">
        <v>3062722.2653000001</v>
      </c>
      <c r="D1124" t="s">
        <v>268</v>
      </c>
      <c r="P1124">
        <v>2238</v>
      </c>
      <c r="Q1124" t="s">
        <v>71</v>
      </c>
      <c r="R1124">
        <v>2239</v>
      </c>
      <c r="S1124">
        <v>6038</v>
      </c>
      <c r="T1124">
        <v>336017.15</v>
      </c>
      <c r="U1124">
        <v>3062722.2653000001</v>
      </c>
      <c r="V1124" t="s">
        <v>268</v>
      </c>
    </row>
    <row r="1125" spans="1:22" x14ac:dyDescent="0.25">
      <c r="A1125">
        <v>6039</v>
      </c>
      <c r="B1125">
        <v>336004.0098</v>
      </c>
      <c r="C1125">
        <v>3062724.1886999998</v>
      </c>
      <c r="D1125" t="s">
        <v>268</v>
      </c>
      <c r="P1125">
        <v>2239</v>
      </c>
      <c r="Q1125" t="s">
        <v>71</v>
      </c>
      <c r="R1125">
        <v>2240</v>
      </c>
      <c r="S1125">
        <v>6039</v>
      </c>
      <c r="T1125">
        <v>336004.0098</v>
      </c>
      <c r="U1125">
        <v>3062724.1886999998</v>
      </c>
      <c r="V1125" t="s">
        <v>268</v>
      </c>
    </row>
    <row r="1126" spans="1:22" x14ac:dyDescent="0.25">
      <c r="A1126">
        <v>6040</v>
      </c>
      <c r="B1126">
        <v>335976.63770000002</v>
      </c>
      <c r="C1126">
        <v>3062733.8713000002</v>
      </c>
      <c r="D1126" t="s">
        <v>268</v>
      </c>
      <c r="P1126">
        <v>2240</v>
      </c>
      <c r="Q1126" t="s">
        <v>71</v>
      </c>
      <c r="R1126">
        <v>2241</v>
      </c>
      <c r="S1126">
        <v>6040</v>
      </c>
      <c r="T1126">
        <v>335976.63770000002</v>
      </c>
      <c r="U1126">
        <v>3062733.8713000002</v>
      </c>
      <c r="V1126" t="s">
        <v>268</v>
      </c>
    </row>
    <row r="1127" spans="1:22" x14ac:dyDescent="0.25">
      <c r="A1127">
        <v>6041</v>
      </c>
      <c r="B1127">
        <v>335962.65120000002</v>
      </c>
      <c r="C1127">
        <v>3062738.1345000002</v>
      </c>
      <c r="D1127" t="s">
        <v>268</v>
      </c>
      <c r="P1127">
        <v>2241</v>
      </c>
      <c r="Q1127" t="s">
        <v>71</v>
      </c>
      <c r="R1127">
        <v>2242</v>
      </c>
      <c r="S1127">
        <v>6041</v>
      </c>
      <c r="T1127">
        <v>335962.65120000002</v>
      </c>
      <c r="U1127">
        <v>3062738.1345000002</v>
      </c>
      <c r="V1127" t="s">
        <v>268</v>
      </c>
    </row>
    <row r="1128" spans="1:22" x14ac:dyDescent="0.25">
      <c r="A1128">
        <v>6042</v>
      </c>
      <c r="B1128">
        <v>335950.74790000002</v>
      </c>
      <c r="C1128">
        <v>3062744.9890999999</v>
      </c>
      <c r="D1128" t="s">
        <v>268</v>
      </c>
      <c r="P1128">
        <v>2242</v>
      </c>
      <c r="Q1128" t="s">
        <v>71</v>
      </c>
      <c r="R1128">
        <v>2243</v>
      </c>
      <c r="S1128">
        <v>6042</v>
      </c>
      <c r="T1128">
        <v>335950.74790000002</v>
      </c>
      <c r="U1128">
        <v>3062744.9890999999</v>
      </c>
      <c r="V1128" t="s">
        <v>268</v>
      </c>
    </row>
    <row r="1129" spans="1:22" x14ac:dyDescent="0.25">
      <c r="A1129">
        <v>6043</v>
      </c>
      <c r="B1129">
        <v>335943.82140000002</v>
      </c>
      <c r="C1129">
        <v>3062752.0676000002</v>
      </c>
      <c r="D1129" t="s">
        <v>268</v>
      </c>
      <c r="P1129">
        <v>2243</v>
      </c>
      <c r="Q1129" t="s">
        <v>71</v>
      </c>
      <c r="R1129">
        <v>2244</v>
      </c>
      <c r="S1129">
        <v>6043</v>
      </c>
      <c r="T1129">
        <v>335943.82140000002</v>
      </c>
      <c r="U1129">
        <v>3062752.0676000002</v>
      </c>
      <c r="V1129" t="s">
        <v>268</v>
      </c>
    </row>
    <row r="1130" spans="1:22" x14ac:dyDescent="0.25">
      <c r="A1130">
        <v>6044</v>
      </c>
      <c r="B1130">
        <v>335936.93420000002</v>
      </c>
      <c r="C1130">
        <v>3062762.0559999999</v>
      </c>
      <c r="D1130" t="s">
        <v>268</v>
      </c>
      <c r="P1130">
        <v>2244</v>
      </c>
      <c r="Q1130" t="s">
        <v>71</v>
      </c>
      <c r="R1130">
        <v>2245</v>
      </c>
      <c r="S1130">
        <v>6044</v>
      </c>
      <c r="T1130">
        <v>335936.93420000002</v>
      </c>
      <c r="U1130">
        <v>3062762.0559999999</v>
      </c>
      <c r="V1130" t="s">
        <v>268</v>
      </c>
    </row>
    <row r="1131" spans="1:22" x14ac:dyDescent="0.25">
      <c r="A1131">
        <v>6045</v>
      </c>
      <c r="B1131">
        <v>335911.7022</v>
      </c>
      <c r="C1131">
        <v>3062756.8665999998</v>
      </c>
      <c r="D1131" t="s">
        <v>268</v>
      </c>
      <c r="P1131">
        <v>2245</v>
      </c>
      <c r="Q1131" t="s">
        <v>71</v>
      </c>
      <c r="R1131">
        <v>2246</v>
      </c>
      <c r="S1131">
        <v>6045</v>
      </c>
      <c r="T1131">
        <v>335911.7022</v>
      </c>
      <c r="U1131">
        <v>3062756.8665999998</v>
      </c>
      <c r="V1131" t="s">
        <v>268</v>
      </c>
    </row>
    <row r="1132" spans="1:22" x14ac:dyDescent="0.25">
      <c r="A1132">
        <v>6046</v>
      </c>
      <c r="B1132">
        <v>335880.0699</v>
      </c>
      <c r="C1132">
        <v>3062754.3829999999</v>
      </c>
      <c r="D1132" t="s">
        <v>268</v>
      </c>
      <c r="P1132">
        <v>2246</v>
      </c>
      <c r="Q1132" t="s">
        <v>71</v>
      </c>
      <c r="R1132">
        <v>2247</v>
      </c>
      <c r="S1132">
        <v>6046</v>
      </c>
      <c r="T1132">
        <v>335880.0699</v>
      </c>
      <c r="U1132">
        <v>3062754.3829999999</v>
      </c>
      <c r="V1132" t="s">
        <v>268</v>
      </c>
    </row>
    <row r="1133" spans="1:22" x14ac:dyDescent="0.25">
      <c r="A1133">
        <v>6047</v>
      </c>
      <c r="B1133">
        <v>335866.83149999997</v>
      </c>
      <c r="C1133">
        <v>3062749.0318</v>
      </c>
      <c r="D1133" t="s">
        <v>268</v>
      </c>
      <c r="P1133">
        <v>2247</v>
      </c>
      <c r="Q1133" t="s">
        <v>71</v>
      </c>
      <c r="R1133">
        <v>2248</v>
      </c>
      <c r="S1133">
        <v>6047</v>
      </c>
      <c r="T1133">
        <v>335866.83149999997</v>
      </c>
      <c r="U1133">
        <v>3062749.0318</v>
      </c>
      <c r="V1133" t="s">
        <v>268</v>
      </c>
    </row>
    <row r="1134" spans="1:22" x14ac:dyDescent="0.25">
      <c r="A1134">
        <v>6048</v>
      </c>
      <c r="B1134">
        <v>335843.37430000002</v>
      </c>
      <c r="C1134">
        <v>3062745.2738999999</v>
      </c>
      <c r="D1134" t="s">
        <v>268</v>
      </c>
      <c r="P1134">
        <v>2248</v>
      </c>
      <c r="Q1134" t="s">
        <v>71</v>
      </c>
      <c r="R1134">
        <v>2249</v>
      </c>
      <c r="S1134">
        <v>6048</v>
      </c>
      <c r="T1134">
        <v>335843.37430000002</v>
      </c>
      <c r="U1134">
        <v>3062745.2738999999</v>
      </c>
      <c r="V1134" t="s">
        <v>268</v>
      </c>
    </row>
    <row r="1135" spans="1:22" x14ac:dyDescent="0.25">
      <c r="A1135">
        <v>6049</v>
      </c>
      <c r="B1135">
        <v>335847.53039999999</v>
      </c>
      <c r="C1135">
        <v>3062728.0462000002</v>
      </c>
      <c r="D1135" t="s">
        <v>268</v>
      </c>
      <c r="P1135">
        <v>2249</v>
      </c>
      <c r="Q1135" t="s">
        <v>71</v>
      </c>
      <c r="R1135">
        <v>2250</v>
      </c>
      <c r="S1135">
        <v>6049</v>
      </c>
      <c r="T1135">
        <v>335847.53039999999</v>
      </c>
      <c r="U1135">
        <v>3062728.0462000002</v>
      </c>
      <c r="V1135" t="s">
        <v>268</v>
      </c>
    </row>
    <row r="1136" spans="1:22" x14ac:dyDescent="0.25">
      <c r="A1136">
        <v>6050</v>
      </c>
      <c r="B1136">
        <v>335851.92420000001</v>
      </c>
      <c r="C1136">
        <v>3062706.7407</v>
      </c>
      <c r="D1136" t="s">
        <v>268</v>
      </c>
      <c r="P1136">
        <v>2250</v>
      </c>
      <c r="Q1136" t="s">
        <v>71</v>
      </c>
      <c r="R1136">
        <v>2251</v>
      </c>
      <c r="S1136">
        <v>6050</v>
      </c>
      <c r="T1136">
        <v>335851.92420000001</v>
      </c>
      <c r="U1136">
        <v>3062706.7407</v>
      </c>
      <c r="V1136" t="s">
        <v>268</v>
      </c>
    </row>
    <row r="1137" spans="1:22" x14ac:dyDescent="0.25">
      <c r="A1137">
        <v>6051</v>
      </c>
      <c r="B1137">
        <v>335857.60590000002</v>
      </c>
      <c r="C1137">
        <v>3062694.1491</v>
      </c>
      <c r="D1137" t="s">
        <v>268</v>
      </c>
      <c r="P1137">
        <v>2251</v>
      </c>
      <c r="Q1137" t="s">
        <v>71</v>
      </c>
      <c r="R1137">
        <v>2252</v>
      </c>
      <c r="S1137">
        <v>6051</v>
      </c>
      <c r="T1137">
        <v>335857.60590000002</v>
      </c>
      <c r="U1137">
        <v>3062694.1491</v>
      </c>
      <c r="V1137" t="s">
        <v>268</v>
      </c>
    </row>
    <row r="1138" spans="1:22" x14ac:dyDescent="0.25">
      <c r="A1138">
        <v>6052</v>
      </c>
      <c r="B1138">
        <v>335859.03899999999</v>
      </c>
      <c r="C1138">
        <v>3062670.264</v>
      </c>
      <c r="D1138" t="s">
        <v>268</v>
      </c>
      <c r="P1138">
        <v>2252</v>
      </c>
      <c r="Q1138" t="s">
        <v>71</v>
      </c>
      <c r="R1138">
        <v>2253</v>
      </c>
      <c r="S1138">
        <v>6052</v>
      </c>
      <c r="T1138">
        <v>335859.03899999999</v>
      </c>
      <c r="U1138">
        <v>3062670.264</v>
      </c>
      <c r="V1138" t="s">
        <v>268</v>
      </c>
    </row>
    <row r="1139" spans="1:22" x14ac:dyDescent="0.25">
      <c r="A1139">
        <v>6053</v>
      </c>
      <c r="B1139">
        <v>335861.65010000003</v>
      </c>
      <c r="C1139">
        <v>3062646.9452</v>
      </c>
      <c r="D1139" t="s">
        <v>268</v>
      </c>
      <c r="P1139">
        <v>2253</v>
      </c>
      <c r="Q1139" t="s">
        <v>71</v>
      </c>
      <c r="R1139">
        <v>2254</v>
      </c>
      <c r="S1139">
        <v>6053</v>
      </c>
      <c r="T1139">
        <v>335861.65010000003</v>
      </c>
      <c r="U1139">
        <v>3062646.9452</v>
      </c>
      <c r="V1139" t="s">
        <v>268</v>
      </c>
    </row>
    <row r="1140" spans="1:22" x14ac:dyDescent="0.25">
      <c r="A1140">
        <v>6054</v>
      </c>
      <c r="B1140">
        <v>335863.23249999998</v>
      </c>
      <c r="C1140">
        <v>3062634.1178000001</v>
      </c>
      <c r="D1140" t="s">
        <v>268</v>
      </c>
      <c r="P1140">
        <v>2254</v>
      </c>
      <c r="Q1140" t="s">
        <v>71</v>
      </c>
      <c r="R1140">
        <v>2255</v>
      </c>
      <c r="S1140">
        <v>6054</v>
      </c>
      <c r="T1140">
        <v>335863.23249999998</v>
      </c>
      <c r="U1140">
        <v>3062634.1178000001</v>
      </c>
      <c r="V1140" t="s">
        <v>268</v>
      </c>
    </row>
    <row r="1141" spans="1:22" x14ac:dyDescent="0.25">
      <c r="A1141">
        <v>6055</v>
      </c>
      <c r="B1141">
        <v>335866.6054</v>
      </c>
      <c r="C1141">
        <v>3062623.8856000002</v>
      </c>
      <c r="D1141" t="s">
        <v>268</v>
      </c>
      <c r="P1141">
        <v>2255</v>
      </c>
      <c r="Q1141" t="s">
        <v>71</v>
      </c>
      <c r="R1141">
        <v>2256</v>
      </c>
      <c r="S1141">
        <v>6055</v>
      </c>
      <c r="T1141">
        <v>335866.6054</v>
      </c>
      <c r="U1141">
        <v>3062623.8856000002</v>
      </c>
      <c r="V1141" t="s">
        <v>268</v>
      </c>
    </row>
    <row r="1142" spans="1:22" x14ac:dyDescent="0.25">
      <c r="A1142">
        <v>6056</v>
      </c>
      <c r="B1142">
        <v>336091.2329</v>
      </c>
      <c r="C1142">
        <v>3062437.2141</v>
      </c>
      <c r="D1142" t="s">
        <v>268</v>
      </c>
      <c r="P1142">
        <v>2256</v>
      </c>
      <c r="Q1142" t="s">
        <v>71</v>
      </c>
      <c r="R1142">
        <v>2257</v>
      </c>
      <c r="S1142">
        <v>6056</v>
      </c>
      <c r="T1142">
        <v>336091.2329</v>
      </c>
      <c r="U1142">
        <v>3062437.2141</v>
      </c>
      <c r="V1142" t="s">
        <v>268</v>
      </c>
    </row>
    <row r="1143" spans="1:22" x14ac:dyDescent="0.25">
      <c r="A1143">
        <v>6057</v>
      </c>
      <c r="B1143">
        <v>336361.91989999998</v>
      </c>
      <c r="C1143">
        <v>3062212.2793999999</v>
      </c>
      <c r="D1143" t="s">
        <v>268</v>
      </c>
      <c r="P1143">
        <v>2257</v>
      </c>
      <c r="Q1143" t="s">
        <v>71</v>
      </c>
      <c r="R1143">
        <v>2258</v>
      </c>
      <c r="S1143">
        <v>6057</v>
      </c>
      <c r="T1143">
        <v>336361.91989999998</v>
      </c>
      <c r="U1143">
        <v>3062212.2793999999</v>
      </c>
      <c r="V1143" t="s">
        <v>268</v>
      </c>
    </row>
    <row r="1144" spans="1:22" x14ac:dyDescent="0.25">
      <c r="A1144">
        <v>6058</v>
      </c>
      <c r="B1144">
        <v>336385.6422</v>
      </c>
      <c r="C1144">
        <v>3062192.5674000001</v>
      </c>
      <c r="D1144" t="s">
        <v>268</v>
      </c>
      <c r="P1144">
        <v>2258</v>
      </c>
      <c r="Q1144" t="s">
        <v>71</v>
      </c>
      <c r="R1144">
        <v>2259</v>
      </c>
      <c r="S1144">
        <v>6058</v>
      </c>
      <c r="T1144">
        <v>336385.6422</v>
      </c>
      <c r="U1144">
        <v>3062192.5674000001</v>
      </c>
      <c r="V1144" t="s">
        <v>268</v>
      </c>
    </row>
    <row r="1145" spans="1:22" x14ac:dyDescent="0.25">
      <c r="A1145">
        <v>6059</v>
      </c>
      <c r="B1145">
        <v>336430.27669999999</v>
      </c>
      <c r="C1145">
        <v>3062163.0085</v>
      </c>
      <c r="D1145" t="s">
        <v>268</v>
      </c>
      <c r="P1145">
        <v>2259</v>
      </c>
      <c r="Q1145" t="s">
        <v>71</v>
      </c>
      <c r="R1145">
        <v>2260</v>
      </c>
      <c r="S1145">
        <v>6059</v>
      </c>
      <c r="T1145">
        <v>336430.27669999999</v>
      </c>
      <c r="U1145">
        <v>3062163.0085</v>
      </c>
      <c r="V1145" t="s">
        <v>268</v>
      </c>
    </row>
    <row r="1146" spans="1:22" x14ac:dyDescent="0.25">
      <c r="A1146">
        <v>6060</v>
      </c>
      <c r="B1146">
        <v>336390.37390000001</v>
      </c>
      <c r="C1146">
        <v>3062104.7230000002</v>
      </c>
      <c r="D1146" t="s">
        <v>268</v>
      </c>
      <c r="P1146">
        <v>2260</v>
      </c>
      <c r="Q1146" t="s">
        <v>71</v>
      </c>
      <c r="R1146">
        <v>2261</v>
      </c>
      <c r="S1146">
        <v>6060</v>
      </c>
      <c r="T1146">
        <v>336390.37390000001</v>
      </c>
      <c r="U1146">
        <v>3062104.7230000002</v>
      </c>
      <c r="V1146" t="s">
        <v>268</v>
      </c>
    </row>
    <row r="1147" spans="1:22" x14ac:dyDescent="0.25">
      <c r="A1147">
        <v>6061</v>
      </c>
      <c r="B1147">
        <v>336416.81709999999</v>
      </c>
      <c r="C1147">
        <v>3062075.4086000002</v>
      </c>
      <c r="D1147" t="s">
        <v>268</v>
      </c>
      <c r="P1147">
        <v>2261</v>
      </c>
      <c r="Q1147" t="s">
        <v>71</v>
      </c>
      <c r="R1147">
        <v>2262</v>
      </c>
      <c r="S1147">
        <v>6061</v>
      </c>
      <c r="T1147">
        <v>336416.81709999999</v>
      </c>
      <c r="U1147">
        <v>3062075.4086000002</v>
      </c>
      <c r="V1147" t="s">
        <v>268</v>
      </c>
    </row>
    <row r="1148" spans="1:22" x14ac:dyDescent="0.25">
      <c r="A1148">
        <v>6062</v>
      </c>
      <c r="B1148">
        <v>336424.8026</v>
      </c>
      <c r="C1148">
        <v>3062060.3692999999</v>
      </c>
      <c r="D1148" t="s">
        <v>268</v>
      </c>
      <c r="P1148">
        <v>2262</v>
      </c>
      <c r="Q1148" t="s">
        <v>71</v>
      </c>
      <c r="R1148">
        <v>2263</v>
      </c>
      <c r="S1148">
        <v>6062</v>
      </c>
      <c r="T1148">
        <v>336424.8026</v>
      </c>
      <c r="U1148">
        <v>3062060.3692999999</v>
      </c>
      <c r="V1148" t="s">
        <v>268</v>
      </c>
    </row>
    <row r="1149" spans="1:22" x14ac:dyDescent="0.25">
      <c r="A1149">
        <v>6063</v>
      </c>
      <c r="B1149">
        <v>336423.44890000002</v>
      </c>
      <c r="C1149">
        <v>3062027.3563000001</v>
      </c>
      <c r="D1149" t="s">
        <v>268</v>
      </c>
      <c r="P1149">
        <v>2263</v>
      </c>
      <c r="Q1149" t="s">
        <v>71</v>
      </c>
      <c r="R1149">
        <v>2264</v>
      </c>
      <c r="S1149">
        <v>6063</v>
      </c>
      <c r="T1149">
        <v>336423.44890000002</v>
      </c>
      <c r="U1149">
        <v>3062027.3563000001</v>
      </c>
      <c r="V1149" t="s">
        <v>268</v>
      </c>
    </row>
    <row r="1150" spans="1:22" x14ac:dyDescent="0.25">
      <c r="A1150">
        <v>6064</v>
      </c>
      <c r="B1150">
        <v>336385.14740000002</v>
      </c>
      <c r="C1150">
        <v>3061986.6954999999</v>
      </c>
      <c r="D1150" t="s">
        <v>268</v>
      </c>
      <c r="P1150">
        <v>2264</v>
      </c>
      <c r="Q1150" t="s">
        <v>71</v>
      </c>
      <c r="R1150">
        <v>2265</v>
      </c>
      <c r="S1150">
        <v>6064</v>
      </c>
      <c r="T1150">
        <v>336385.14740000002</v>
      </c>
      <c r="U1150">
        <v>3061986.6954999999</v>
      </c>
      <c r="V1150" t="s">
        <v>268</v>
      </c>
    </row>
    <row r="1151" spans="1:22" x14ac:dyDescent="0.25">
      <c r="A1151">
        <v>6065</v>
      </c>
      <c r="B1151">
        <v>336361.11479999998</v>
      </c>
      <c r="C1151">
        <v>3061958.5122000002</v>
      </c>
      <c r="D1151" t="s">
        <v>268</v>
      </c>
      <c r="P1151">
        <v>2265</v>
      </c>
      <c r="Q1151" t="s">
        <v>71</v>
      </c>
      <c r="R1151">
        <v>2266</v>
      </c>
      <c r="S1151">
        <v>6065</v>
      </c>
      <c r="T1151">
        <v>336361.11479999998</v>
      </c>
      <c r="U1151">
        <v>3061958.5122000002</v>
      </c>
      <c r="V1151" t="s">
        <v>268</v>
      </c>
    </row>
    <row r="1152" spans="1:22" x14ac:dyDescent="0.25">
      <c r="A1152">
        <v>6066</v>
      </c>
      <c r="B1152">
        <v>336337.29300000001</v>
      </c>
      <c r="C1152">
        <v>3061931.6542000002</v>
      </c>
      <c r="D1152" t="s">
        <v>268</v>
      </c>
      <c r="P1152">
        <v>2266</v>
      </c>
      <c r="Q1152" t="s">
        <v>71</v>
      </c>
      <c r="R1152">
        <v>2267</v>
      </c>
      <c r="S1152">
        <v>6066</v>
      </c>
      <c r="T1152">
        <v>336337.29300000001</v>
      </c>
      <c r="U1152">
        <v>3061931.6542000002</v>
      </c>
      <c r="V1152" t="s">
        <v>268</v>
      </c>
    </row>
    <row r="1153" spans="1:22" x14ac:dyDescent="0.25">
      <c r="A1153">
        <v>6067</v>
      </c>
      <c r="B1153">
        <v>336295.87349999999</v>
      </c>
      <c r="C1153">
        <v>3061884.9558999999</v>
      </c>
      <c r="D1153" t="s">
        <v>268</v>
      </c>
      <c r="P1153">
        <v>2267</v>
      </c>
      <c r="Q1153" t="s">
        <v>71</v>
      </c>
      <c r="R1153">
        <v>2268</v>
      </c>
      <c r="S1153">
        <v>6067</v>
      </c>
      <c r="T1153">
        <v>336295.87349999999</v>
      </c>
      <c r="U1153">
        <v>3061884.9558999999</v>
      </c>
      <c r="V1153" t="s">
        <v>268</v>
      </c>
    </row>
    <row r="1154" spans="1:22" x14ac:dyDescent="0.25">
      <c r="A1154">
        <v>6068</v>
      </c>
      <c r="B1154">
        <v>336205.89449999999</v>
      </c>
      <c r="C1154">
        <v>3061827.1603000001</v>
      </c>
      <c r="D1154" t="s">
        <v>268</v>
      </c>
      <c r="P1154">
        <v>2268</v>
      </c>
      <c r="Q1154" t="s">
        <v>71</v>
      </c>
      <c r="R1154">
        <v>2269</v>
      </c>
      <c r="S1154">
        <v>6068</v>
      </c>
      <c r="T1154">
        <v>336205.89449999999</v>
      </c>
      <c r="U1154">
        <v>3061827.1603000001</v>
      </c>
      <c r="V1154" t="s">
        <v>268</v>
      </c>
    </row>
    <row r="1155" spans="1:22" x14ac:dyDescent="0.25">
      <c r="A1155">
        <v>6069</v>
      </c>
      <c r="B1155">
        <v>336204.10379999998</v>
      </c>
      <c r="C1155">
        <v>3061826.0101000001</v>
      </c>
      <c r="D1155" t="s">
        <v>268</v>
      </c>
      <c r="P1155">
        <v>2269</v>
      </c>
      <c r="Q1155" t="s">
        <v>71</v>
      </c>
      <c r="R1155">
        <v>2270</v>
      </c>
      <c r="S1155">
        <v>6069</v>
      </c>
      <c r="T1155">
        <v>336204.10379999998</v>
      </c>
      <c r="U1155">
        <v>3061826.0101000001</v>
      </c>
      <c r="V1155" t="s">
        <v>268</v>
      </c>
    </row>
    <row r="1156" spans="1:22" x14ac:dyDescent="0.25">
      <c r="A1156">
        <v>6070</v>
      </c>
      <c r="B1156">
        <v>336089.99430000002</v>
      </c>
      <c r="C1156">
        <v>3062938.6908</v>
      </c>
      <c r="D1156" t="s">
        <v>268</v>
      </c>
      <c r="P1156">
        <v>2270</v>
      </c>
      <c r="Q1156" t="s">
        <v>71</v>
      </c>
      <c r="R1156">
        <v>2271</v>
      </c>
      <c r="S1156">
        <v>6070</v>
      </c>
      <c r="T1156">
        <v>336089.99430000002</v>
      </c>
      <c r="U1156">
        <v>3062938.6908</v>
      </c>
      <c r="V1156" t="s">
        <v>268</v>
      </c>
    </row>
    <row r="1157" spans="1:22" x14ac:dyDescent="0.25">
      <c r="A1157">
        <v>6071</v>
      </c>
      <c r="B1157">
        <v>336069.68040000001</v>
      </c>
      <c r="C1157">
        <v>3062951.0427999999</v>
      </c>
      <c r="D1157" t="s">
        <v>268</v>
      </c>
      <c r="P1157">
        <v>2271</v>
      </c>
      <c r="Q1157" t="s">
        <v>71</v>
      </c>
      <c r="R1157">
        <v>2272</v>
      </c>
      <c r="S1157">
        <v>6071</v>
      </c>
      <c r="T1157">
        <v>336069.68040000001</v>
      </c>
      <c r="U1157">
        <v>3062951.0427999999</v>
      </c>
      <c r="V1157" t="s">
        <v>268</v>
      </c>
    </row>
    <row r="1158" spans="1:22" x14ac:dyDescent="0.25">
      <c r="A1158">
        <v>6072</v>
      </c>
      <c r="B1158">
        <v>336062.23430000001</v>
      </c>
      <c r="C1158">
        <v>3062954.9282999998</v>
      </c>
      <c r="D1158" t="s">
        <v>268</v>
      </c>
      <c r="P1158">
        <v>2272</v>
      </c>
      <c r="Q1158" t="s">
        <v>71</v>
      </c>
      <c r="R1158">
        <v>2273</v>
      </c>
      <c r="S1158">
        <v>6072</v>
      </c>
      <c r="T1158">
        <v>336062.23430000001</v>
      </c>
      <c r="U1158">
        <v>3062954.9282999998</v>
      </c>
      <c r="V1158" t="s">
        <v>268</v>
      </c>
    </row>
    <row r="1159" spans="1:22" x14ac:dyDescent="0.25">
      <c r="A1159">
        <v>6073</v>
      </c>
      <c r="B1159">
        <v>336050.21480000002</v>
      </c>
      <c r="C1159">
        <v>3062961.2004999998</v>
      </c>
      <c r="D1159" t="s">
        <v>268</v>
      </c>
      <c r="P1159">
        <v>2273</v>
      </c>
      <c r="Q1159" t="s">
        <v>71</v>
      </c>
      <c r="R1159">
        <v>2274</v>
      </c>
      <c r="S1159">
        <v>6073</v>
      </c>
      <c r="T1159">
        <v>336050.21480000002</v>
      </c>
      <c r="U1159">
        <v>3062961.2004999998</v>
      </c>
      <c r="V1159" t="s">
        <v>268</v>
      </c>
    </row>
    <row r="1160" spans="1:22" x14ac:dyDescent="0.25">
      <c r="A1160">
        <v>6074</v>
      </c>
      <c r="B1160">
        <v>336100.9057</v>
      </c>
      <c r="C1160">
        <v>3061769.1965000001</v>
      </c>
      <c r="D1160" t="s">
        <v>268</v>
      </c>
      <c r="P1160">
        <v>2274</v>
      </c>
      <c r="Q1160" t="s">
        <v>71</v>
      </c>
      <c r="R1160">
        <v>2275</v>
      </c>
      <c r="S1160">
        <v>6074</v>
      </c>
      <c r="T1160">
        <v>336100.9057</v>
      </c>
      <c r="U1160">
        <v>3061769.1965000001</v>
      </c>
      <c r="V1160" t="s">
        <v>268</v>
      </c>
    </row>
    <row r="1161" spans="1:22" x14ac:dyDescent="0.25">
      <c r="A1161">
        <v>6075</v>
      </c>
      <c r="B1161">
        <v>335989.3358</v>
      </c>
      <c r="C1161">
        <v>3061703.2237</v>
      </c>
      <c r="D1161" t="s">
        <v>268</v>
      </c>
      <c r="P1161">
        <v>2275</v>
      </c>
      <c r="Q1161" t="s">
        <v>71</v>
      </c>
      <c r="R1161">
        <v>2276</v>
      </c>
      <c r="S1161">
        <v>6075</v>
      </c>
      <c r="T1161">
        <v>335989.3358</v>
      </c>
      <c r="U1161">
        <v>3061703.2237</v>
      </c>
      <c r="V1161" t="s">
        <v>268</v>
      </c>
    </row>
    <row r="1162" spans="1:22" x14ac:dyDescent="0.25">
      <c r="A1162">
        <v>6076</v>
      </c>
      <c r="B1162">
        <v>335915.53249999997</v>
      </c>
      <c r="C1162">
        <v>3061661.2316999999</v>
      </c>
      <c r="D1162" t="s">
        <v>268</v>
      </c>
      <c r="P1162">
        <v>2276</v>
      </c>
      <c r="Q1162" t="s">
        <v>71</v>
      </c>
      <c r="R1162">
        <v>2277</v>
      </c>
      <c r="S1162">
        <v>6076</v>
      </c>
      <c r="T1162">
        <v>335915.53249999997</v>
      </c>
      <c r="U1162">
        <v>3061661.2316999999</v>
      </c>
      <c r="V1162" t="s">
        <v>268</v>
      </c>
    </row>
    <row r="1163" spans="1:22" x14ac:dyDescent="0.25">
      <c r="A1163">
        <v>6077</v>
      </c>
      <c r="B1163">
        <v>335827.23430000001</v>
      </c>
      <c r="C1163">
        <v>3061606.9918</v>
      </c>
      <c r="D1163" t="s">
        <v>268</v>
      </c>
      <c r="P1163">
        <v>2277</v>
      </c>
      <c r="Q1163" t="s">
        <v>71</v>
      </c>
      <c r="R1163">
        <v>2278</v>
      </c>
      <c r="S1163">
        <v>6077</v>
      </c>
      <c r="T1163">
        <v>335827.23430000001</v>
      </c>
      <c r="U1163">
        <v>3061606.9918</v>
      </c>
      <c r="V1163" t="s">
        <v>268</v>
      </c>
    </row>
    <row r="1164" spans="1:22" x14ac:dyDescent="0.25">
      <c r="A1164">
        <v>6078</v>
      </c>
      <c r="B1164">
        <v>335718.5282</v>
      </c>
      <c r="C1164">
        <v>3061540.5839999998</v>
      </c>
      <c r="D1164" t="s">
        <v>268</v>
      </c>
      <c r="P1164">
        <v>2278</v>
      </c>
      <c r="Q1164" t="s">
        <v>71</v>
      </c>
      <c r="R1164">
        <v>2279</v>
      </c>
      <c r="S1164">
        <v>6078</v>
      </c>
      <c r="T1164">
        <v>335718.5282</v>
      </c>
      <c r="U1164">
        <v>3061540.5839999998</v>
      </c>
      <c r="V1164" t="s">
        <v>268</v>
      </c>
    </row>
    <row r="1165" spans="1:22" x14ac:dyDescent="0.25">
      <c r="A1165">
        <v>6079</v>
      </c>
      <c r="B1165">
        <v>335651.88400000002</v>
      </c>
      <c r="C1165">
        <v>3061498.4909999999</v>
      </c>
      <c r="D1165" t="s">
        <v>268</v>
      </c>
      <c r="P1165">
        <v>2279</v>
      </c>
      <c r="Q1165" t="s">
        <v>71</v>
      </c>
      <c r="R1165">
        <v>2280</v>
      </c>
      <c r="S1165">
        <v>6079</v>
      </c>
      <c r="T1165">
        <v>335651.88400000002</v>
      </c>
      <c r="U1165">
        <v>3061498.4909999999</v>
      </c>
      <c r="V1165" t="s">
        <v>268</v>
      </c>
    </row>
    <row r="1166" spans="1:22" x14ac:dyDescent="0.25">
      <c r="A1166">
        <v>6080</v>
      </c>
      <c r="B1166">
        <v>335615.06660000002</v>
      </c>
      <c r="C1166">
        <v>3061475.2371</v>
      </c>
      <c r="D1166" t="s">
        <v>268</v>
      </c>
      <c r="P1166">
        <v>2280</v>
      </c>
      <c r="Q1166" t="s">
        <v>71</v>
      </c>
      <c r="R1166">
        <v>2281</v>
      </c>
      <c r="S1166">
        <v>6080</v>
      </c>
      <c r="T1166">
        <v>335615.06660000002</v>
      </c>
      <c r="U1166">
        <v>3061475.2371</v>
      </c>
      <c r="V1166" t="s">
        <v>268</v>
      </c>
    </row>
    <row r="1167" spans="1:22" x14ac:dyDescent="0.25">
      <c r="A1167">
        <v>6081</v>
      </c>
      <c r="B1167">
        <v>335565.80829999998</v>
      </c>
      <c r="C1167">
        <v>3061432.0096</v>
      </c>
      <c r="D1167" t="s">
        <v>268</v>
      </c>
      <c r="P1167">
        <v>2281</v>
      </c>
      <c r="Q1167" t="s">
        <v>71</v>
      </c>
      <c r="R1167">
        <v>2282</v>
      </c>
      <c r="S1167">
        <v>6081</v>
      </c>
      <c r="T1167">
        <v>335565.80829999998</v>
      </c>
      <c r="U1167">
        <v>3061432.0096</v>
      </c>
      <c r="V1167" t="s">
        <v>268</v>
      </c>
    </row>
    <row r="1168" spans="1:22" x14ac:dyDescent="0.25">
      <c r="A1168">
        <v>6082</v>
      </c>
      <c r="B1168">
        <v>335523.31089999998</v>
      </c>
      <c r="C1168">
        <v>3061384.1658000001</v>
      </c>
      <c r="D1168" t="s">
        <v>268</v>
      </c>
      <c r="P1168">
        <v>2282</v>
      </c>
      <c r="Q1168" t="s">
        <v>71</v>
      </c>
      <c r="R1168">
        <v>2283</v>
      </c>
      <c r="S1168">
        <v>6082</v>
      </c>
      <c r="T1168">
        <v>335523.31089999998</v>
      </c>
      <c r="U1168">
        <v>3061384.1658000001</v>
      </c>
      <c r="V1168" t="s">
        <v>268</v>
      </c>
    </row>
    <row r="1169" spans="1:22" x14ac:dyDescent="0.25">
      <c r="A1169">
        <v>6083</v>
      </c>
      <c r="B1169">
        <v>335483.26400000002</v>
      </c>
      <c r="C1169">
        <v>3061403.6658000001</v>
      </c>
      <c r="D1169" t="s">
        <v>268</v>
      </c>
      <c r="P1169">
        <v>2283</v>
      </c>
      <c r="Q1169" t="s">
        <v>71</v>
      </c>
      <c r="R1169">
        <v>2284</v>
      </c>
      <c r="S1169">
        <v>6083</v>
      </c>
      <c r="T1169">
        <v>335483.26400000002</v>
      </c>
      <c r="U1169">
        <v>3061403.6658000001</v>
      </c>
      <c r="V1169" t="s">
        <v>268</v>
      </c>
    </row>
    <row r="1170" spans="1:22" x14ac:dyDescent="0.25">
      <c r="A1170">
        <v>6084</v>
      </c>
      <c r="B1170">
        <v>336323.55099999998</v>
      </c>
      <c r="C1170">
        <v>3061916.1609</v>
      </c>
      <c r="D1170" t="s">
        <v>268</v>
      </c>
      <c r="P1170">
        <v>2284</v>
      </c>
      <c r="Q1170" t="s">
        <v>71</v>
      </c>
      <c r="R1170">
        <v>2285</v>
      </c>
      <c r="S1170">
        <v>6084</v>
      </c>
      <c r="T1170">
        <v>336323.55099999998</v>
      </c>
      <c r="U1170">
        <v>3061916.1609</v>
      </c>
      <c r="V1170" t="s">
        <v>268</v>
      </c>
    </row>
    <row r="1171" spans="1:22" x14ac:dyDescent="0.25">
      <c r="A1171">
        <v>6085</v>
      </c>
      <c r="B1171">
        <v>336420.62209999998</v>
      </c>
      <c r="C1171">
        <v>3061908.4668999999</v>
      </c>
      <c r="D1171" t="s">
        <v>268</v>
      </c>
      <c r="P1171">
        <v>2285</v>
      </c>
      <c r="Q1171" t="s">
        <v>71</v>
      </c>
      <c r="R1171">
        <v>2286</v>
      </c>
      <c r="S1171">
        <v>6085</v>
      </c>
      <c r="T1171">
        <v>336420.62209999998</v>
      </c>
      <c r="U1171">
        <v>3061908.4668999999</v>
      </c>
      <c r="V1171" t="s">
        <v>268</v>
      </c>
    </row>
    <row r="1172" spans="1:22" x14ac:dyDescent="0.25">
      <c r="A1172">
        <v>6086</v>
      </c>
      <c r="B1172">
        <v>336456.1557</v>
      </c>
      <c r="C1172">
        <v>3061905.6505999998</v>
      </c>
      <c r="D1172" t="s">
        <v>268</v>
      </c>
      <c r="P1172">
        <v>2286</v>
      </c>
      <c r="Q1172" t="s">
        <v>71</v>
      </c>
      <c r="R1172">
        <v>2287</v>
      </c>
      <c r="S1172">
        <v>6086</v>
      </c>
      <c r="T1172">
        <v>336456.1557</v>
      </c>
      <c r="U1172">
        <v>3061905.6505999998</v>
      </c>
      <c r="V1172" t="s">
        <v>268</v>
      </c>
    </row>
    <row r="1173" spans="1:22" x14ac:dyDescent="0.25">
      <c r="A1173">
        <v>6087</v>
      </c>
      <c r="B1173">
        <v>336539.59509999998</v>
      </c>
      <c r="C1173">
        <v>3061886.4297000002</v>
      </c>
      <c r="D1173" t="s">
        <v>268</v>
      </c>
      <c r="P1173">
        <v>2287</v>
      </c>
      <c r="Q1173" t="s">
        <v>71</v>
      </c>
      <c r="R1173">
        <v>2288</v>
      </c>
      <c r="S1173">
        <v>6087</v>
      </c>
      <c r="T1173">
        <v>336539.59509999998</v>
      </c>
      <c r="U1173">
        <v>3061886.4297000002</v>
      </c>
      <c r="V1173" t="s">
        <v>268</v>
      </c>
    </row>
    <row r="1174" spans="1:22" x14ac:dyDescent="0.25">
      <c r="A1174">
        <v>6088</v>
      </c>
      <c r="B1174">
        <v>336551.92070000002</v>
      </c>
      <c r="C1174">
        <v>3061880.2357999999</v>
      </c>
      <c r="D1174" t="s">
        <v>268</v>
      </c>
      <c r="P1174">
        <v>2288</v>
      </c>
      <c r="Q1174" t="s">
        <v>71</v>
      </c>
      <c r="R1174">
        <v>2289</v>
      </c>
      <c r="S1174">
        <v>6088</v>
      </c>
      <c r="T1174">
        <v>336551.92070000002</v>
      </c>
      <c r="U1174">
        <v>3061880.2357999999</v>
      </c>
      <c r="V1174" t="s">
        <v>268</v>
      </c>
    </row>
    <row r="1175" spans="1:22" x14ac:dyDescent="0.25">
      <c r="A1175">
        <v>6089</v>
      </c>
      <c r="B1175">
        <v>336617.30979999999</v>
      </c>
      <c r="C1175">
        <v>3061847.3766999999</v>
      </c>
      <c r="D1175" t="s">
        <v>268</v>
      </c>
      <c r="P1175">
        <v>2289</v>
      </c>
      <c r="Q1175" t="s">
        <v>71</v>
      </c>
      <c r="R1175">
        <v>2290</v>
      </c>
      <c r="S1175">
        <v>6089</v>
      </c>
      <c r="T1175">
        <v>336617.30979999999</v>
      </c>
      <c r="U1175">
        <v>3061847.3766999999</v>
      </c>
      <c r="V1175" t="s">
        <v>268</v>
      </c>
    </row>
    <row r="1176" spans="1:22" x14ac:dyDescent="0.25">
      <c r="A1176">
        <v>6090</v>
      </c>
      <c r="B1176">
        <v>336639.50290000002</v>
      </c>
      <c r="C1176">
        <v>3061835.1549</v>
      </c>
      <c r="D1176" t="s">
        <v>268</v>
      </c>
      <c r="P1176">
        <v>2290</v>
      </c>
      <c r="Q1176" t="s">
        <v>71</v>
      </c>
      <c r="R1176">
        <v>2291</v>
      </c>
      <c r="S1176">
        <v>6090</v>
      </c>
      <c r="T1176">
        <v>336639.50290000002</v>
      </c>
      <c r="U1176">
        <v>3061835.1549</v>
      </c>
      <c r="V1176" t="s">
        <v>268</v>
      </c>
    </row>
    <row r="1177" spans="1:22" x14ac:dyDescent="0.25">
      <c r="A1177">
        <v>6091</v>
      </c>
      <c r="B1177">
        <v>336804.70079999999</v>
      </c>
      <c r="C1177">
        <v>3061744.1823</v>
      </c>
      <c r="D1177" t="s">
        <v>268</v>
      </c>
      <c r="P1177">
        <v>2291</v>
      </c>
      <c r="Q1177" t="s">
        <v>71</v>
      </c>
      <c r="R1177">
        <v>2292</v>
      </c>
      <c r="S1177">
        <v>6091</v>
      </c>
      <c r="T1177">
        <v>336804.70079999999</v>
      </c>
      <c r="U1177">
        <v>3061744.1823</v>
      </c>
      <c r="V1177" t="s">
        <v>268</v>
      </c>
    </row>
    <row r="1178" spans="1:22" x14ac:dyDescent="0.25">
      <c r="A1178">
        <v>6092</v>
      </c>
      <c r="B1178">
        <v>336875.81939999998</v>
      </c>
      <c r="C1178">
        <v>3061688.0244</v>
      </c>
      <c r="D1178" t="s">
        <v>268</v>
      </c>
      <c r="P1178">
        <v>2292</v>
      </c>
      <c r="Q1178" t="s">
        <v>71</v>
      </c>
      <c r="R1178">
        <v>2293</v>
      </c>
      <c r="S1178">
        <v>6092</v>
      </c>
      <c r="T1178">
        <v>336875.81939999998</v>
      </c>
      <c r="U1178">
        <v>3061688.0244</v>
      </c>
      <c r="V1178" t="s">
        <v>268</v>
      </c>
    </row>
    <row r="1179" spans="1:22" x14ac:dyDescent="0.25">
      <c r="A1179">
        <v>6093</v>
      </c>
      <c r="B1179">
        <v>336926.11469999998</v>
      </c>
      <c r="C1179">
        <v>3061639.3857</v>
      </c>
      <c r="D1179" t="s">
        <v>268</v>
      </c>
      <c r="P1179">
        <v>2293</v>
      </c>
      <c r="Q1179" t="s">
        <v>71</v>
      </c>
      <c r="R1179">
        <v>2294</v>
      </c>
      <c r="S1179">
        <v>6093</v>
      </c>
      <c r="T1179">
        <v>336926.11469999998</v>
      </c>
      <c r="U1179">
        <v>3061639.3857</v>
      </c>
      <c r="V1179" t="s">
        <v>268</v>
      </c>
    </row>
    <row r="1180" spans="1:22" x14ac:dyDescent="0.25">
      <c r="A1180">
        <v>6094</v>
      </c>
      <c r="B1180">
        <v>336972.73550000001</v>
      </c>
      <c r="C1180">
        <v>3061588.0813000002</v>
      </c>
      <c r="D1180" t="s">
        <v>268</v>
      </c>
      <c r="P1180">
        <v>2294</v>
      </c>
      <c r="Q1180" t="s">
        <v>71</v>
      </c>
      <c r="R1180">
        <v>2295</v>
      </c>
      <c r="S1180">
        <v>6094</v>
      </c>
      <c r="T1180">
        <v>336972.73550000001</v>
      </c>
      <c r="U1180">
        <v>3061588.0813000002</v>
      </c>
      <c r="V1180" t="s">
        <v>268</v>
      </c>
    </row>
    <row r="1181" spans="1:22" x14ac:dyDescent="0.25">
      <c r="A1181">
        <v>6095</v>
      </c>
      <c r="B1181">
        <v>337057.70610000001</v>
      </c>
      <c r="C1181">
        <v>3061547.1231999998</v>
      </c>
      <c r="D1181" t="s">
        <v>268</v>
      </c>
      <c r="P1181">
        <v>2295</v>
      </c>
      <c r="Q1181" t="s">
        <v>71</v>
      </c>
      <c r="R1181">
        <v>2296</v>
      </c>
      <c r="S1181">
        <v>6095</v>
      </c>
      <c r="T1181">
        <v>337057.70610000001</v>
      </c>
      <c r="U1181">
        <v>3061547.1231999998</v>
      </c>
      <c r="V1181" t="s">
        <v>268</v>
      </c>
    </row>
    <row r="1182" spans="1:22" x14ac:dyDescent="0.25">
      <c r="A1182">
        <v>6096</v>
      </c>
      <c r="B1182">
        <v>337147.54389999999</v>
      </c>
      <c r="C1182">
        <v>3061495.9191000001</v>
      </c>
      <c r="D1182" t="s">
        <v>268</v>
      </c>
      <c r="P1182">
        <v>2296</v>
      </c>
      <c r="Q1182" t="s">
        <v>71</v>
      </c>
      <c r="R1182">
        <v>2297</v>
      </c>
      <c r="S1182">
        <v>6096</v>
      </c>
      <c r="T1182">
        <v>337147.54389999999</v>
      </c>
      <c r="U1182">
        <v>3061495.9191000001</v>
      </c>
      <c r="V1182" t="s">
        <v>268</v>
      </c>
    </row>
    <row r="1183" spans="1:22" x14ac:dyDescent="0.25">
      <c r="A1183">
        <v>6097</v>
      </c>
      <c r="B1183">
        <v>337221.84230000002</v>
      </c>
      <c r="C1183">
        <v>3061473.2048999998</v>
      </c>
      <c r="D1183" t="s">
        <v>268</v>
      </c>
      <c r="P1183">
        <v>2297</v>
      </c>
      <c r="Q1183" t="s">
        <v>71</v>
      </c>
      <c r="R1183">
        <v>2298</v>
      </c>
      <c r="S1183">
        <v>6097</v>
      </c>
      <c r="T1183">
        <v>337221.84230000002</v>
      </c>
      <c r="U1183">
        <v>3061473.2048999998</v>
      </c>
      <c r="V1183" t="s">
        <v>268</v>
      </c>
    </row>
    <row r="1184" spans="1:22" x14ac:dyDescent="0.25">
      <c r="A1184">
        <v>6098</v>
      </c>
      <c r="B1184">
        <v>337338.1409</v>
      </c>
      <c r="C1184">
        <v>3061461.6943999999</v>
      </c>
      <c r="D1184" t="s">
        <v>268</v>
      </c>
      <c r="P1184">
        <v>2298</v>
      </c>
      <c r="Q1184" t="s">
        <v>71</v>
      </c>
      <c r="R1184">
        <v>2299</v>
      </c>
      <c r="S1184">
        <v>6098</v>
      </c>
      <c r="T1184">
        <v>337338.1409</v>
      </c>
      <c r="U1184">
        <v>3061461.6943999999</v>
      </c>
      <c r="V1184" t="s">
        <v>268</v>
      </c>
    </row>
    <row r="1185" spans="1:22" x14ac:dyDescent="0.25">
      <c r="A1185">
        <v>6099</v>
      </c>
      <c r="B1185">
        <v>337383.62209999998</v>
      </c>
      <c r="C1185">
        <v>3061461.0865000002</v>
      </c>
      <c r="D1185" t="s">
        <v>268</v>
      </c>
      <c r="P1185">
        <v>2299</v>
      </c>
      <c r="Q1185" t="s">
        <v>71</v>
      </c>
      <c r="R1185">
        <v>2300</v>
      </c>
      <c r="S1185">
        <v>6099</v>
      </c>
      <c r="T1185">
        <v>337383.62209999998</v>
      </c>
      <c r="U1185">
        <v>3061461.0865000002</v>
      </c>
      <c r="V1185" t="s">
        <v>268</v>
      </c>
    </row>
    <row r="1186" spans="1:22" x14ac:dyDescent="0.25">
      <c r="A1186">
        <v>6100</v>
      </c>
      <c r="B1186">
        <v>337439.12119999999</v>
      </c>
      <c r="C1186">
        <v>3061461.2497999999</v>
      </c>
      <c r="D1186" t="s">
        <v>268</v>
      </c>
      <c r="P1186">
        <v>2300</v>
      </c>
      <c r="Q1186" t="s">
        <v>71</v>
      </c>
      <c r="R1186">
        <v>2301</v>
      </c>
      <c r="S1186">
        <v>6100</v>
      </c>
      <c r="T1186">
        <v>337439.12119999999</v>
      </c>
      <c r="U1186">
        <v>3061461.2497999999</v>
      </c>
      <c r="V1186" t="s">
        <v>268</v>
      </c>
    </row>
    <row r="1187" spans="1:22" x14ac:dyDescent="0.25">
      <c r="A1187">
        <v>6101</v>
      </c>
      <c r="B1187">
        <v>337506.60239999997</v>
      </c>
      <c r="C1187">
        <v>3061473.0183999999</v>
      </c>
      <c r="D1187" t="s">
        <v>268</v>
      </c>
      <c r="P1187">
        <v>2301</v>
      </c>
      <c r="Q1187" t="s">
        <v>71</v>
      </c>
      <c r="R1187">
        <v>2302</v>
      </c>
      <c r="S1187">
        <v>6101</v>
      </c>
      <c r="T1187">
        <v>337506.60239999997</v>
      </c>
      <c r="U1187">
        <v>3061473.0183999999</v>
      </c>
      <c r="V1187" t="s">
        <v>268</v>
      </c>
    </row>
    <row r="1188" spans="1:22" x14ac:dyDescent="0.25">
      <c r="A1188">
        <v>6102</v>
      </c>
      <c r="B1188">
        <v>337555.8077</v>
      </c>
      <c r="C1188">
        <v>3061450.7244000002</v>
      </c>
      <c r="D1188" t="s">
        <v>268</v>
      </c>
      <c r="P1188">
        <v>2302</v>
      </c>
      <c r="Q1188" t="s">
        <v>71</v>
      </c>
      <c r="R1188">
        <v>2303</v>
      </c>
      <c r="S1188">
        <v>6102</v>
      </c>
      <c r="T1188">
        <v>337555.8077</v>
      </c>
      <c r="U1188">
        <v>3061450.7244000002</v>
      </c>
      <c r="V1188" t="s">
        <v>268</v>
      </c>
    </row>
    <row r="1189" spans="1:22" x14ac:dyDescent="0.25">
      <c r="A1189">
        <v>6103</v>
      </c>
      <c r="B1189">
        <v>337566.28710000002</v>
      </c>
      <c r="C1189">
        <v>3061445.9764</v>
      </c>
      <c r="D1189" t="s">
        <v>268</v>
      </c>
      <c r="P1189">
        <v>2303</v>
      </c>
      <c r="Q1189" t="s">
        <v>71</v>
      </c>
      <c r="R1189">
        <v>2304</v>
      </c>
      <c r="S1189">
        <v>6103</v>
      </c>
      <c r="T1189">
        <v>337566.28710000002</v>
      </c>
      <c r="U1189">
        <v>3061445.9764</v>
      </c>
      <c r="V1189" t="s">
        <v>268</v>
      </c>
    </row>
    <row r="1190" spans="1:22" x14ac:dyDescent="0.25">
      <c r="A1190">
        <v>6104</v>
      </c>
      <c r="B1190">
        <v>337573.60369999998</v>
      </c>
      <c r="C1190">
        <v>3061499.9523999998</v>
      </c>
      <c r="D1190" t="s">
        <v>268</v>
      </c>
      <c r="P1190">
        <v>2304</v>
      </c>
      <c r="Q1190" t="s">
        <v>71</v>
      </c>
      <c r="R1190">
        <v>2305</v>
      </c>
      <c r="S1190">
        <v>6104</v>
      </c>
      <c r="T1190">
        <v>337573.60369999998</v>
      </c>
      <c r="U1190">
        <v>3061499.9523999998</v>
      </c>
      <c r="V1190" t="s">
        <v>268</v>
      </c>
    </row>
    <row r="1191" spans="1:22" x14ac:dyDescent="0.25">
      <c r="A1191">
        <v>6105</v>
      </c>
      <c r="B1191">
        <v>337649.9755</v>
      </c>
      <c r="C1191">
        <v>3061496.2181000002</v>
      </c>
      <c r="D1191" t="s">
        <v>268</v>
      </c>
      <c r="P1191">
        <v>2305</v>
      </c>
      <c r="Q1191" t="s">
        <v>71</v>
      </c>
      <c r="R1191">
        <v>2306</v>
      </c>
      <c r="S1191">
        <v>6105</v>
      </c>
      <c r="T1191">
        <v>337649.9755</v>
      </c>
      <c r="U1191">
        <v>3061496.2181000002</v>
      </c>
      <c r="V1191" t="s">
        <v>268</v>
      </c>
    </row>
    <row r="1192" spans="1:22" x14ac:dyDescent="0.25">
      <c r="A1192">
        <v>6106</v>
      </c>
      <c r="B1192">
        <v>337718.9497</v>
      </c>
      <c r="C1192">
        <v>3061483.5329999998</v>
      </c>
      <c r="D1192" t="s">
        <v>268</v>
      </c>
      <c r="P1192">
        <v>2306</v>
      </c>
      <c r="Q1192" t="s">
        <v>71</v>
      </c>
      <c r="R1192">
        <v>2307</v>
      </c>
      <c r="S1192">
        <v>6106</v>
      </c>
      <c r="T1192">
        <v>337718.9497</v>
      </c>
      <c r="U1192">
        <v>3061483.5329999998</v>
      </c>
      <c r="V1192" t="s">
        <v>268</v>
      </c>
    </row>
    <row r="1193" spans="1:22" x14ac:dyDescent="0.25">
      <c r="A1193">
        <v>6107</v>
      </c>
      <c r="B1193">
        <v>337780.647</v>
      </c>
      <c r="C1193">
        <v>3061470.9452</v>
      </c>
      <c r="D1193" t="s">
        <v>268</v>
      </c>
      <c r="P1193">
        <v>2307</v>
      </c>
      <c r="Q1193" t="s">
        <v>71</v>
      </c>
      <c r="R1193">
        <v>2308</v>
      </c>
      <c r="S1193">
        <v>6107</v>
      </c>
      <c r="T1193">
        <v>337780.647</v>
      </c>
      <c r="U1193">
        <v>3061470.9452</v>
      </c>
      <c r="V1193" t="s">
        <v>268</v>
      </c>
    </row>
    <row r="1194" spans="1:22" x14ac:dyDescent="0.25">
      <c r="A1194">
        <v>6108</v>
      </c>
      <c r="B1194">
        <v>337865.63959999999</v>
      </c>
      <c r="C1194">
        <v>3061499.6771999998</v>
      </c>
      <c r="D1194" t="s">
        <v>268</v>
      </c>
      <c r="P1194">
        <v>2308</v>
      </c>
      <c r="Q1194" t="s">
        <v>71</v>
      </c>
      <c r="R1194">
        <v>2309</v>
      </c>
      <c r="S1194">
        <v>6108</v>
      </c>
      <c r="T1194">
        <v>337865.63959999999</v>
      </c>
      <c r="U1194">
        <v>3061499.6771999998</v>
      </c>
      <c r="V1194" t="s">
        <v>268</v>
      </c>
    </row>
    <row r="1195" spans="1:22" x14ac:dyDescent="0.25">
      <c r="A1195">
        <v>6109</v>
      </c>
      <c r="B1195">
        <v>337949.91509999998</v>
      </c>
      <c r="C1195">
        <v>3061542.8991</v>
      </c>
      <c r="D1195" t="s">
        <v>268</v>
      </c>
      <c r="P1195">
        <v>2309</v>
      </c>
      <c r="Q1195" t="s">
        <v>71</v>
      </c>
      <c r="R1195">
        <v>2310</v>
      </c>
      <c r="S1195">
        <v>6109</v>
      </c>
      <c r="T1195">
        <v>337949.91509999998</v>
      </c>
      <c r="U1195">
        <v>3061542.8991</v>
      </c>
      <c r="V1195" t="s">
        <v>268</v>
      </c>
    </row>
    <row r="1196" spans="1:22" x14ac:dyDescent="0.25">
      <c r="A1196">
        <v>6110</v>
      </c>
      <c r="B1196">
        <v>336108.67090000003</v>
      </c>
      <c r="C1196">
        <v>3061773.7883000001</v>
      </c>
      <c r="D1196" t="s">
        <v>268</v>
      </c>
      <c r="P1196">
        <v>2310</v>
      </c>
      <c r="Q1196" t="s">
        <v>71</v>
      </c>
      <c r="R1196">
        <v>2311</v>
      </c>
      <c r="S1196">
        <v>6110</v>
      </c>
      <c r="T1196">
        <v>336108.67090000003</v>
      </c>
      <c r="U1196">
        <v>3061773.7883000001</v>
      </c>
      <c r="V1196" t="s">
        <v>268</v>
      </c>
    </row>
    <row r="1197" spans="1:22" x14ac:dyDescent="0.25">
      <c r="A1197">
        <v>6111</v>
      </c>
      <c r="B1197">
        <v>336144.63419999997</v>
      </c>
      <c r="C1197">
        <v>3061758.9372</v>
      </c>
      <c r="D1197" t="s">
        <v>268</v>
      </c>
      <c r="P1197">
        <v>2311</v>
      </c>
      <c r="Q1197" t="s">
        <v>71</v>
      </c>
      <c r="R1197">
        <v>2312</v>
      </c>
      <c r="S1197">
        <v>6111</v>
      </c>
      <c r="T1197">
        <v>336144.63419999997</v>
      </c>
      <c r="U1197">
        <v>3061758.9372</v>
      </c>
      <c r="V1197" t="s">
        <v>268</v>
      </c>
    </row>
    <row r="1198" spans="1:22" x14ac:dyDescent="0.25">
      <c r="A1198">
        <v>6112</v>
      </c>
      <c r="B1198">
        <v>336203.5515</v>
      </c>
      <c r="C1198">
        <v>3061742.7590000001</v>
      </c>
      <c r="D1198" t="s">
        <v>268</v>
      </c>
      <c r="P1198">
        <v>2312</v>
      </c>
      <c r="Q1198" t="s">
        <v>71</v>
      </c>
      <c r="R1198">
        <v>2313</v>
      </c>
      <c r="S1198">
        <v>6112</v>
      </c>
      <c r="T1198">
        <v>336203.5515</v>
      </c>
      <c r="U1198">
        <v>3061742.7590000001</v>
      </c>
      <c r="V1198" t="s">
        <v>268</v>
      </c>
    </row>
    <row r="1199" spans="1:22" x14ac:dyDescent="0.25">
      <c r="A1199">
        <v>6113</v>
      </c>
      <c r="B1199">
        <v>336230.41330000001</v>
      </c>
      <c r="C1199">
        <v>3061710.7228000001</v>
      </c>
      <c r="D1199" t="s">
        <v>268</v>
      </c>
      <c r="P1199">
        <v>2313</v>
      </c>
      <c r="Q1199" t="s">
        <v>71</v>
      </c>
      <c r="R1199">
        <v>2314</v>
      </c>
      <c r="S1199">
        <v>6113</v>
      </c>
      <c r="T1199">
        <v>336230.41330000001</v>
      </c>
      <c r="U1199">
        <v>3061710.7228000001</v>
      </c>
      <c r="V1199" t="s">
        <v>268</v>
      </c>
    </row>
    <row r="1200" spans="1:22" x14ac:dyDescent="0.25">
      <c r="A1200">
        <v>6114</v>
      </c>
      <c r="B1200">
        <v>336272.7022</v>
      </c>
      <c r="C1200">
        <v>3061675.7639000001</v>
      </c>
      <c r="D1200" t="s">
        <v>268</v>
      </c>
      <c r="P1200">
        <v>2314</v>
      </c>
      <c r="Q1200" t="s">
        <v>71</v>
      </c>
      <c r="R1200">
        <v>2315</v>
      </c>
      <c r="S1200">
        <v>6114</v>
      </c>
      <c r="T1200">
        <v>336272.7022</v>
      </c>
      <c r="U1200">
        <v>3061675.7639000001</v>
      </c>
      <c r="V1200" t="s">
        <v>268</v>
      </c>
    </row>
    <row r="1201" spans="1:22" x14ac:dyDescent="0.25">
      <c r="A1201">
        <v>6115</v>
      </c>
      <c r="B1201">
        <v>336321.39510000002</v>
      </c>
      <c r="C1201">
        <v>3061643.4339000001</v>
      </c>
      <c r="D1201" t="s">
        <v>268</v>
      </c>
      <c r="P1201">
        <v>2315</v>
      </c>
      <c r="Q1201" t="s">
        <v>71</v>
      </c>
      <c r="R1201">
        <v>2316</v>
      </c>
      <c r="S1201">
        <v>6115</v>
      </c>
      <c r="T1201">
        <v>336321.39510000002</v>
      </c>
      <c r="U1201">
        <v>3061643.4339000001</v>
      </c>
      <c r="V1201" t="s">
        <v>268</v>
      </c>
    </row>
    <row r="1202" spans="1:22" x14ac:dyDescent="0.25">
      <c r="A1202">
        <v>6116</v>
      </c>
      <c r="B1202">
        <v>336330.19910000003</v>
      </c>
      <c r="C1202">
        <v>3061621.5956000001</v>
      </c>
      <c r="D1202" t="s">
        <v>268</v>
      </c>
      <c r="P1202">
        <v>2316</v>
      </c>
      <c r="Q1202" t="s">
        <v>71</v>
      </c>
      <c r="R1202">
        <v>2317</v>
      </c>
      <c r="S1202">
        <v>6116</v>
      </c>
      <c r="T1202">
        <v>336330.19910000003</v>
      </c>
      <c r="U1202">
        <v>3061621.5956000001</v>
      </c>
      <c r="V1202" t="s">
        <v>268</v>
      </c>
    </row>
    <row r="1203" spans="1:22" x14ac:dyDescent="0.25">
      <c r="A1203">
        <v>6117</v>
      </c>
      <c r="B1203">
        <v>336354.96519999998</v>
      </c>
      <c r="C1203">
        <v>3061621.2625000002</v>
      </c>
      <c r="D1203" t="s">
        <v>268</v>
      </c>
      <c r="P1203">
        <v>2317</v>
      </c>
      <c r="Q1203" t="s">
        <v>71</v>
      </c>
      <c r="R1203">
        <v>2318</v>
      </c>
      <c r="S1203">
        <v>6117</v>
      </c>
      <c r="T1203">
        <v>336354.96519999998</v>
      </c>
      <c r="U1203">
        <v>3061621.2625000002</v>
      </c>
      <c r="V1203" t="s">
        <v>268</v>
      </c>
    </row>
    <row r="1204" spans="1:22" x14ac:dyDescent="0.25">
      <c r="A1204">
        <v>6118</v>
      </c>
      <c r="B1204">
        <v>336377.49910000002</v>
      </c>
      <c r="C1204">
        <v>3061620.9594000001</v>
      </c>
      <c r="D1204" t="s">
        <v>268</v>
      </c>
      <c r="P1204">
        <v>2318</v>
      </c>
      <c r="Q1204" t="s">
        <v>71</v>
      </c>
      <c r="R1204">
        <v>2319</v>
      </c>
      <c r="S1204">
        <v>6118</v>
      </c>
      <c r="T1204">
        <v>336377.49910000002</v>
      </c>
      <c r="U1204">
        <v>3061620.9594000001</v>
      </c>
      <c r="V1204" t="s">
        <v>268</v>
      </c>
    </row>
    <row r="1205" spans="1:22" x14ac:dyDescent="0.25">
      <c r="A1205">
        <v>6119</v>
      </c>
      <c r="B1205">
        <v>336394.45319999999</v>
      </c>
      <c r="C1205">
        <v>3061596.2965000002</v>
      </c>
      <c r="D1205" t="s">
        <v>268</v>
      </c>
      <c r="P1205">
        <v>2319</v>
      </c>
      <c r="Q1205" t="s">
        <v>71</v>
      </c>
      <c r="R1205">
        <v>2320</v>
      </c>
      <c r="S1205">
        <v>6119</v>
      </c>
      <c r="T1205">
        <v>336394.45319999999</v>
      </c>
      <c r="U1205">
        <v>3061596.2965000002</v>
      </c>
      <c r="V1205" t="s">
        <v>268</v>
      </c>
    </row>
    <row r="1206" spans="1:22" x14ac:dyDescent="0.25">
      <c r="A1206">
        <v>6120</v>
      </c>
      <c r="B1206">
        <v>336439.86109999998</v>
      </c>
      <c r="C1206">
        <v>3061590.2560000001</v>
      </c>
      <c r="D1206" t="s">
        <v>268</v>
      </c>
      <c r="P1206">
        <v>2320</v>
      </c>
      <c r="Q1206" t="s">
        <v>71</v>
      </c>
      <c r="R1206">
        <v>2321</v>
      </c>
      <c r="S1206">
        <v>6120</v>
      </c>
      <c r="T1206">
        <v>336439.86109999998</v>
      </c>
      <c r="U1206">
        <v>3061590.2560000001</v>
      </c>
      <c r="V1206" t="s">
        <v>268</v>
      </c>
    </row>
    <row r="1207" spans="1:22" x14ac:dyDescent="0.25">
      <c r="A1207">
        <v>6121</v>
      </c>
      <c r="B1207">
        <v>336446.10509999999</v>
      </c>
      <c r="C1207">
        <v>3061906.4471999998</v>
      </c>
      <c r="D1207" t="s">
        <v>268</v>
      </c>
      <c r="P1207">
        <v>2321</v>
      </c>
      <c r="Q1207" t="s">
        <v>71</v>
      </c>
      <c r="R1207">
        <v>2322</v>
      </c>
      <c r="S1207">
        <v>6121</v>
      </c>
      <c r="T1207">
        <v>336446.10509999999</v>
      </c>
      <c r="U1207">
        <v>3061906.4471999998</v>
      </c>
      <c r="V1207" t="s">
        <v>268</v>
      </c>
    </row>
    <row r="1208" spans="1:22" x14ac:dyDescent="0.25">
      <c r="A1208">
        <v>6122</v>
      </c>
      <c r="B1208">
        <v>336441.96639999998</v>
      </c>
      <c r="C1208">
        <v>3061876.9366000001</v>
      </c>
      <c r="D1208" t="s">
        <v>268</v>
      </c>
      <c r="P1208">
        <v>2322</v>
      </c>
      <c r="Q1208" t="s">
        <v>71</v>
      </c>
      <c r="R1208">
        <v>2323</v>
      </c>
      <c r="S1208">
        <v>6122</v>
      </c>
      <c r="T1208">
        <v>336441.96639999998</v>
      </c>
      <c r="U1208">
        <v>3061876.9366000001</v>
      </c>
      <c r="V1208" t="s">
        <v>268</v>
      </c>
    </row>
    <row r="1209" spans="1:22" x14ac:dyDescent="0.25">
      <c r="A1209">
        <v>6123</v>
      </c>
      <c r="B1209">
        <v>336416.34110000002</v>
      </c>
      <c r="C1209">
        <v>3061843.2111</v>
      </c>
      <c r="D1209" t="s">
        <v>268</v>
      </c>
      <c r="P1209">
        <v>2323</v>
      </c>
      <c r="Q1209" t="s">
        <v>71</v>
      </c>
      <c r="R1209">
        <v>2324</v>
      </c>
      <c r="S1209">
        <v>6123</v>
      </c>
      <c r="T1209">
        <v>336416.34110000002</v>
      </c>
      <c r="U1209">
        <v>3061843.2111</v>
      </c>
      <c r="V1209" t="s">
        <v>268</v>
      </c>
    </row>
    <row r="1210" spans="1:22" x14ac:dyDescent="0.25">
      <c r="A1210">
        <v>6124</v>
      </c>
      <c r="B1210">
        <v>336098.0453</v>
      </c>
      <c r="C1210">
        <v>3061767.5051000002</v>
      </c>
      <c r="D1210" t="s">
        <v>268</v>
      </c>
      <c r="P1210">
        <v>2324</v>
      </c>
      <c r="Q1210" t="s">
        <v>71</v>
      </c>
      <c r="R1210">
        <v>2325</v>
      </c>
      <c r="S1210">
        <v>6124</v>
      </c>
      <c r="T1210">
        <v>336098.0453</v>
      </c>
      <c r="U1210">
        <v>3061767.5051000002</v>
      </c>
      <c r="V1210" t="s">
        <v>268</v>
      </c>
    </row>
    <row r="1211" spans="1:22" x14ac:dyDescent="0.25">
      <c r="A1211">
        <v>6125</v>
      </c>
      <c r="B1211">
        <v>336092.0258</v>
      </c>
      <c r="C1211">
        <v>3061788.2220999999</v>
      </c>
      <c r="D1211" t="s">
        <v>268</v>
      </c>
      <c r="P1211">
        <v>2325</v>
      </c>
      <c r="Q1211" t="s">
        <v>71</v>
      </c>
      <c r="R1211">
        <v>2326</v>
      </c>
      <c r="S1211">
        <v>6125</v>
      </c>
      <c r="T1211">
        <v>336092.0258</v>
      </c>
      <c r="U1211">
        <v>3061788.2220999999</v>
      </c>
      <c r="V1211" t="s">
        <v>268</v>
      </c>
    </row>
    <row r="1212" spans="1:22" x14ac:dyDescent="0.25">
      <c r="A1212">
        <v>6126</v>
      </c>
      <c r="B1212">
        <v>336071.76179999998</v>
      </c>
      <c r="C1212">
        <v>3061815.5872</v>
      </c>
      <c r="D1212" t="s">
        <v>268</v>
      </c>
      <c r="P1212">
        <v>2326</v>
      </c>
      <c r="Q1212" t="s">
        <v>71</v>
      </c>
      <c r="R1212">
        <v>2327</v>
      </c>
      <c r="S1212">
        <v>6126</v>
      </c>
      <c r="T1212">
        <v>336071.76179999998</v>
      </c>
      <c r="U1212">
        <v>3061815.5872</v>
      </c>
      <c r="V1212" t="s">
        <v>268</v>
      </c>
    </row>
    <row r="1213" spans="1:22" x14ac:dyDescent="0.25">
      <c r="A1213">
        <v>6127</v>
      </c>
      <c r="B1213">
        <v>336055.2635</v>
      </c>
      <c r="C1213">
        <v>3061824.8909</v>
      </c>
      <c r="D1213" t="s">
        <v>268</v>
      </c>
      <c r="P1213">
        <v>2327</v>
      </c>
      <c r="Q1213" t="s">
        <v>71</v>
      </c>
      <c r="R1213">
        <v>2328</v>
      </c>
      <c r="S1213">
        <v>6127</v>
      </c>
      <c r="T1213">
        <v>336055.2635</v>
      </c>
      <c r="U1213">
        <v>3061824.8909</v>
      </c>
      <c r="V1213" t="s">
        <v>268</v>
      </c>
    </row>
    <row r="1214" spans="1:22" x14ac:dyDescent="0.25">
      <c r="A1214">
        <v>6128</v>
      </c>
      <c r="B1214">
        <v>336021.7977</v>
      </c>
      <c r="C1214">
        <v>3061843.7629999998</v>
      </c>
      <c r="D1214" t="s">
        <v>268</v>
      </c>
      <c r="P1214">
        <v>2328</v>
      </c>
      <c r="Q1214" t="s">
        <v>71</v>
      </c>
      <c r="R1214">
        <v>2329</v>
      </c>
      <c r="S1214">
        <v>6128</v>
      </c>
      <c r="T1214">
        <v>336021.7977</v>
      </c>
      <c r="U1214">
        <v>3061843.7629999998</v>
      </c>
      <c r="V1214" t="s">
        <v>268</v>
      </c>
    </row>
    <row r="1215" spans="1:22" x14ac:dyDescent="0.25">
      <c r="A1215">
        <v>6129</v>
      </c>
      <c r="B1215">
        <v>336008.67259999999</v>
      </c>
      <c r="C1215">
        <v>3061849.6867</v>
      </c>
      <c r="D1215" t="s">
        <v>268</v>
      </c>
      <c r="P1215">
        <v>2329</v>
      </c>
      <c r="Q1215" t="s">
        <v>71</v>
      </c>
      <c r="R1215">
        <v>2330</v>
      </c>
      <c r="S1215">
        <v>6129</v>
      </c>
      <c r="T1215">
        <v>336008.67259999999</v>
      </c>
      <c r="U1215">
        <v>3061849.6867</v>
      </c>
      <c r="V1215" t="s">
        <v>268</v>
      </c>
    </row>
    <row r="1216" spans="1:22" x14ac:dyDescent="0.25">
      <c r="A1216">
        <v>6130</v>
      </c>
      <c r="B1216">
        <v>335487.8088</v>
      </c>
      <c r="C1216">
        <v>3061401.4528000001</v>
      </c>
      <c r="D1216" t="s">
        <v>268</v>
      </c>
      <c r="P1216">
        <v>29</v>
      </c>
      <c r="Q1216" t="s">
        <v>71</v>
      </c>
      <c r="R1216">
        <v>30</v>
      </c>
      <c r="S1216">
        <v>6130</v>
      </c>
      <c r="T1216">
        <v>335487.8088</v>
      </c>
      <c r="U1216">
        <v>3061401.4528000001</v>
      </c>
      <c r="V1216" t="s">
        <v>268</v>
      </c>
    </row>
    <row r="1217" spans="1:22" x14ac:dyDescent="0.25">
      <c r="A1217">
        <v>6131</v>
      </c>
      <c r="B1217">
        <v>335487.11200000002</v>
      </c>
      <c r="C1217">
        <v>3061401.7921000002</v>
      </c>
      <c r="D1217" t="s">
        <v>268</v>
      </c>
      <c r="P1217">
        <v>30</v>
      </c>
      <c r="Q1217" t="s">
        <v>71</v>
      </c>
      <c r="R1217">
        <v>31</v>
      </c>
      <c r="S1217">
        <v>6131</v>
      </c>
      <c r="T1217">
        <v>335487.11200000002</v>
      </c>
      <c r="U1217">
        <v>3061401.7921000002</v>
      </c>
      <c r="V1217" t="s">
        <v>268</v>
      </c>
    </row>
    <row r="1218" spans="1:22" x14ac:dyDescent="0.25">
      <c r="A1218">
        <v>6132</v>
      </c>
      <c r="B1218">
        <v>336097.81479999999</v>
      </c>
      <c r="C1218">
        <v>3061768.2984000002</v>
      </c>
      <c r="D1218" t="s">
        <v>268</v>
      </c>
      <c r="P1218">
        <v>42</v>
      </c>
      <c r="Q1218" t="s">
        <v>71</v>
      </c>
      <c r="R1218">
        <v>43</v>
      </c>
      <c r="S1218">
        <v>6132</v>
      </c>
      <c r="T1218">
        <v>336097.81479999999</v>
      </c>
      <c r="U1218">
        <v>3061768.2984000002</v>
      </c>
      <c r="V1218" t="s">
        <v>268</v>
      </c>
    </row>
    <row r="1219" spans="1:22" x14ac:dyDescent="0.25">
      <c r="A1219">
        <v>6133</v>
      </c>
      <c r="B1219">
        <v>336086.3652</v>
      </c>
      <c r="C1219">
        <v>3061795.8664000002</v>
      </c>
      <c r="D1219" t="s">
        <v>268</v>
      </c>
      <c r="P1219">
        <v>43</v>
      </c>
      <c r="Q1219" t="s">
        <v>71</v>
      </c>
      <c r="R1219">
        <v>44</v>
      </c>
      <c r="S1219">
        <v>6133</v>
      </c>
      <c r="T1219">
        <v>336086.3652</v>
      </c>
      <c r="U1219">
        <v>3061795.8664000002</v>
      </c>
      <c r="V1219" t="s">
        <v>268</v>
      </c>
    </row>
    <row r="1220" spans="1:22" x14ac:dyDescent="0.25">
      <c r="A1220">
        <v>6134</v>
      </c>
      <c r="B1220">
        <v>336086.01419999998</v>
      </c>
      <c r="C1220">
        <v>3061796.3404000001</v>
      </c>
      <c r="D1220" t="s">
        <v>268</v>
      </c>
      <c r="P1220">
        <v>44</v>
      </c>
      <c r="Q1220" t="s">
        <v>71</v>
      </c>
      <c r="R1220">
        <v>45</v>
      </c>
      <c r="S1220">
        <v>6134</v>
      </c>
      <c r="T1220">
        <v>336086.01419999998</v>
      </c>
      <c r="U1220">
        <v>3061796.3404000001</v>
      </c>
      <c r="V1220" t="s">
        <v>268</v>
      </c>
    </row>
    <row r="1221" spans="1:22" x14ac:dyDescent="0.25">
      <c r="A1221">
        <v>6135</v>
      </c>
      <c r="B1221">
        <v>336080.84269999998</v>
      </c>
      <c r="C1221">
        <v>3061803.324</v>
      </c>
      <c r="D1221" t="s">
        <v>268</v>
      </c>
      <c r="P1221">
        <v>47</v>
      </c>
      <c r="Q1221" t="s">
        <v>71</v>
      </c>
      <c r="R1221">
        <v>48</v>
      </c>
      <c r="S1221">
        <v>6135</v>
      </c>
      <c r="T1221">
        <v>336080.84269999998</v>
      </c>
      <c r="U1221">
        <v>3061803.324</v>
      </c>
      <c r="V1221" t="s">
        <v>268</v>
      </c>
    </row>
    <row r="1222" spans="1:22" x14ac:dyDescent="0.25">
      <c r="A1222">
        <v>6136</v>
      </c>
      <c r="B1222">
        <v>336080.34480000002</v>
      </c>
      <c r="C1222">
        <v>3061803.9964000001</v>
      </c>
      <c r="D1222" t="s">
        <v>268</v>
      </c>
      <c r="P1222">
        <v>48</v>
      </c>
      <c r="Q1222" t="s">
        <v>71</v>
      </c>
      <c r="R1222">
        <v>49</v>
      </c>
      <c r="S1222">
        <v>6136</v>
      </c>
      <c r="T1222">
        <v>336080.34480000002</v>
      </c>
      <c r="U1222">
        <v>3061803.9964000001</v>
      </c>
      <c r="V1222" t="s">
        <v>268</v>
      </c>
    </row>
    <row r="1223" spans="1:22" x14ac:dyDescent="0.25">
      <c r="A1223">
        <v>6137</v>
      </c>
      <c r="B1223">
        <v>336424.67060000001</v>
      </c>
      <c r="C1223">
        <v>3062057.1491</v>
      </c>
      <c r="D1223" t="s">
        <v>268</v>
      </c>
      <c r="P1223">
        <v>55</v>
      </c>
      <c r="Q1223" t="s">
        <v>71</v>
      </c>
      <c r="R1223">
        <v>56</v>
      </c>
      <c r="S1223">
        <v>6137</v>
      </c>
      <c r="T1223">
        <v>336424.67060000001</v>
      </c>
      <c r="U1223">
        <v>3062057.1491</v>
      </c>
      <c r="V1223" t="s">
        <v>268</v>
      </c>
    </row>
    <row r="1224" spans="1:22" x14ac:dyDescent="0.25">
      <c r="A1224">
        <v>6138</v>
      </c>
      <c r="B1224">
        <v>336424.14939999999</v>
      </c>
      <c r="C1224">
        <v>3062061.5994000002</v>
      </c>
      <c r="D1224" t="s">
        <v>268</v>
      </c>
      <c r="P1224">
        <v>56</v>
      </c>
      <c r="Q1224" t="s">
        <v>71</v>
      </c>
      <c r="R1224">
        <v>57</v>
      </c>
      <c r="S1224">
        <v>6138</v>
      </c>
      <c r="T1224">
        <v>336424.14939999999</v>
      </c>
      <c r="U1224">
        <v>3062061.5994000002</v>
      </c>
      <c r="V1224" t="s">
        <v>268</v>
      </c>
    </row>
    <row r="1225" spans="1:22" x14ac:dyDescent="0.25">
      <c r="A1225">
        <v>6139</v>
      </c>
      <c r="B1225">
        <v>336409.60619999998</v>
      </c>
      <c r="C1225">
        <v>3062083.4024999999</v>
      </c>
      <c r="D1225" t="s">
        <v>268</v>
      </c>
      <c r="P1225">
        <v>57</v>
      </c>
      <c r="Q1225" t="s">
        <v>71</v>
      </c>
      <c r="R1225">
        <v>58</v>
      </c>
      <c r="S1225">
        <v>6139</v>
      </c>
      <c r="T1225">
        <v>336409.60619999998</v>
      </c>
      <c r="U1225">
        <v>3062083.4024999999</v>
      </c>
      <c r="V1225" t="s">
        <v>268</v>
      </c>
    </row>
    <row r="1226" spans="1:22" x14ac:dyDescent="0.25">
      <c r="A1226">
        <v>6140</v>
      </c>
      <c r="B1226">
        <v>335923.299</v>
      </c>
      <c r="C1226">
        <v>3062759.2516999999</v>
      </c>
      <c r="D1226" t="s">
        <v>268</v>
      </c>
      <c r="P1226">
        <v>95</v>
      </c>
      <c r="Q1226" t="s">
        <v>71</v>
      </c>
      <c r="R1226">
        <v>96</v>
      </c>
      <c r="S1226">
        <v>6140</v>
      </c>
      <c r="T1226">
        <v>335923.299</v>
      </c>
      <c r="U1226">
        <v>3062759.2516999999</v>
      </c>
      <c r="V1226" t="s">
        <v>268</v>
      </c>
    </row>
    <row r="1227" spans="1:22" x14ac:dyDescent="0.25">
      <c r="A1227">
        <v>6141</v>
      </c>
      <c r="B1227">
        <v>335933.11090000003</v>
      </c>
      <c r="C1227">
        <v>3062761.2697000001</v>
      </c>
      <c r="D1227" t="s">
        <v>268</v>
      </c>
      <c r="P1227">
        <v>96</v>
      </c>
      <c r="Q1227" t="s">
        <v>71</v>
      </c>
      <c r="R1227">
        <v>97</v>
      </c>
      <c r="S1227">
        <v>6141</v>
      </c>
      <c r="T1227">
        <v>335933.11090000003</v>
      </c>
      <c r="U1227">
        <v>3062761.2697000001</v>
      </c>
      <c r="V1227" t="s">
        <v>268</v>
      </c>
    </row>
    <row r="1228" spans="1:22" x14ac:dyDescent="0.25">
      <c r="A1228">
        <v>6142</v>
      </c>
      <c r="B1228">
        <v>335937.24430000002</v>
      </c>
      <c r="C1228">
        <v>3062761.6063000001</v>
      </c>
      <c r="D1228" t="s">
        <v>268</v>
      </c>
      <c r="P1228">
        <v>97</v>
      </c>
      <c r="Q1228" t="s">
        <v>71</v>
      </c>
      <c r="R1228">
        <v>98</v>
      </c>
      <c r="S1228">
        <v>6142</v>
      </c>
      <c r="T1228">
        <v>335937.24430000002</v>
      </c>
      <c r="U1228">
        <v>3062761.6063000001</v>
      </c>
      <c r="V1228" t="s">
        <v>268</v>
      </c>
    </row>
    <row r="1229" spans="1:22" x14ac:dyDescent="0.25">
      <c r="A1229">
        <v>6143</v>
      </c>
      <c r="B1229">
        <v>336224.88429999998</v>
      </c>
      <c r="C1229">
        <v>3063122.6463000001</v>
      </c>
      <c r="D1229" t="s">
        <v>268</v>
      </c>
      <c r="P1229">
        <v>117</v>
      </c>
      <c r="Q1229" t="s">
        <v>71</v>
      </c>
      <c r="R1229">
        <v>118</v>
      </c>
      <c r="S1229">
        <v>6143</v>
      </c>
      <c r="T1229">
        <v>336224.88429999998</v>
      </c>
      <c r="U1229">
        <v>3063122.6463000001</v>
      </c>
      <c r="V1229" t="s">
        <v>268</v>
      </c>
    </row>
    <row r="1230" spans="1:22" x14ac:dyDescent="0.25">
      <c r="A1230">
        <v>6144</v>
      </c>
      <c r="B1230">
        <v>336225.42349999998</v>
      </c>
      <c r="C1230">
        <v>3063135.7979000001</v>
      </c>
      <c r="D1230" t="s">
        <v>268</v>
      </c>
      <c r="P1230">
        <v>119</v>
      </c>
      <c r="Q1230" t="s">
        <v>71</v>
      </c>
      <c r="R1230">
        <v>120</v>
      </c>
      <c r="S1230">
        <v>6144</v>
      </c>
      <c r="T1230">
        <v>336225.42349999998</v>
      </c>
      <c r="U1230">
        <v>3063135.7979000001</v>
      </c>
      <c r="V1230" t="s">
        <v>268</v>
      </c>
    </row>
    <row r="1231" spans="1:22" x14ac:dyDescent="0.25">
      <c r="A1231">
        <v>6145</v>
      </c>
      <c r="B1231">
        <v>336225.43780000001</v>
      </c>
      <c r="C1231">
        <v>3063136.1461999998</v>
      </c>
      <c r="D1231" t="s">
        <v>268</v>
      </c>
      <c r="P1231">
        <v>120</v>
      </c>
      <c r="Q1231" t="s">
        <v>71</v>
      </c>
      <c r="R1231">
        <v>121</v>
      </c>
      <c r="S1231">
        <v>6145</v>
      </c>
      <c r="T1231">
        <v>336225.43780000001</v>
      </c>
      <c r="U1231">
        <v>3063136.1461999998</v>
      </c>
      <c r="V1231" t="s">
        <v>268</v>
      </c>
    </row>
    <row r="1232" spans="1:22" x14ac:dyDescent="0.25">
      <c r="A1232">
        <v>6146</v>
      </c>
      <c r="B1232">
        <v>336227.06709999999</v>
      </c>
      <c r="C1232">
        <v>3063175.8854</v>
      </c>
      <c r="D1232" t="s">
        <v>268</v>
      </c>
      <c r="P1232">
        <v>122</v>
      </c>
      <c r="Q1232" t="s">
        <v>71</v>
      </c>
      <c r="R1232">
        <v>123</v>
      </c>
      <c r="S1232">
        <v>6146</v>
      </c>
      <c r="T1232">
        <v>336227.06709999999</v>
      </c>
      <c r="U1232">
        <v>3063175.8854</v>
      </c>
      <c r="V1232" t="s">
        <v>268</v>
      </c>
    </row>
    <row r="1233" spans="1:22" x14ac:dyDescent="0.25">
      <c r="A1233">
        <v>6147</v>
      </c>
      <c r="B1233">
        <v>336227.83059999999</v>
      </c>
      <c r="C1233">
        <v>3063194.5066999998</v>
      </c>
      <c r="D1233" t="s">
        <v>268</v>
      </c>
      <c r="P1233">
        <v>126</v>
      </c>
      <c r="Q1233" t="s">
        <v>71</v>
      </c>
      <c r="R1233">
        <v>127</v>
      </c>
      <c r="S1233">
        <v>6147</v>
      </c>
      <c r="T1233">
        <v>336227.83059999999</v>
      </c>
      <c r="U1233">
        <v>3063194.5066999998</v>
      </c>
      <c r="V1233" t="s">
        <v>268</v>
      </c>
    </row>
    <row r="1234" spans="1:22" x14ac:dyDescent="0.25">
      <c r="A1234">
        <v>6148</v>
      </c>
      <c r="B1234">
        <v>336228.01579999999</v>
      </c>
      <c r="C1234">
        <v>3063199.0235000001</v>
      </c>
      <c r="D1234" t="s">
        <v>268</v>
      </c>
      <c r="P1234">
        <v>128</v>
      </c>
      <c r="Q1234" t="s">
        <v>71</v>
      </c>
      <c r="R1234">
        <v>129</v>
      </c>
      <c r="S1234">
        <v>6148</v>
      </c>
      <c r="T1234">
        <v>336228.01579999999</v>
      </c>
      <c r="U1234">
        <v>3063199.0235000001</v>
      </c>
      <c r="V1234" t="s">
        <v>268</v>
      </c>
    </row>
    <row r="1235" spans="1:22" x14ac:dyDescent="0.25">
      <c r="A1235">
        <v>6149</v>
      </c>
      <c r="B1235">
        <v>336229.3849</v>
      </c>
      <c r="C1235">
        <v>3063232.415</v>
      </c>
      <c r="D1235" t="s">
        <v>268</v>
      </c>
      <c r="P1235">
        <v>131</v>
      </c>
      <c r="Q1235" t="s">
        <v>71</v>
      </c>
      <c r="R1235">
        <v>132</v>
      </c>
      <c r="S1235">
        <v>6149</v>
      </c>
      <c r="T1235">
        <v>336229.3849</v>
      </c>
      <c r="U1235">
        <v>3063232.415</v>
      </c>
      <c r="V1235" t="s">
        <v>268</v>
      </c>
    </row>
    <row r="1236" spans="1:22" x14ac:dyDescent="0.25">
      <c r="A1236">
        <v>6150</v>
      </c>
      <c r="B1236">
        <v>336229.89419999998</v>
      </c>
      <c r="C1236">
        <v>3063244.8380999998</v>
      </c>
      <c r="D1236" t="s">
        <v>268</v>
      </c>
      <c r="P1236">
        <v>135</v>
      </c>
      <c r="Q1236" t="s">
        <v>71</v>
      </c>
      <c r="R1236">
        <v>136</v>
      </c>
      <c r="S1236">
        <v>6150</v>
      </c>
      <c r="T1236">
        <v>336229.89419999998</v>
      </c>
      <c r="U1236">
        <v>3063244.8380999998</v>
      </c>
      <c r="V1236" t="s">
        <v>268</v>
      </c>
    </row>
    <row r="1237" spans="1:22" x14ac:dyDescent="0.25">
      <c r="A1237">
        <v>6151</v>
      </c>
      <c r="B1237">
        <v>336229.9045</v>
      </c>
      <c r="C1237">
        <v>3063245.0893999999</v>
      </c>
      <c r="D1237" t="s">
        <v>268</v>
      </c>
      <c r="P1237">
        <v>136</v>
      </c>
      <c r="Q1237" t="s">
        <v>71</v>
      </c>
      <c r="R1237">
        <v>137</v>
      </c>
      <c r="S1237">
        <v>6151</v>
      </c>
      <c r="T1237">
        <v>336229.9045</v>
      </c>
      <c r="U1237">
        <v>3063245.0893999999</v>
      </c>
      <c r="V1237" t="s">
        <v>268</v>
      </c>
    </row>
    <row r="1238" spans="1:22" x14ac:dyDescent="0.25">
      <c r="A1238">
        <v>6152</v>
      </c>
      <c r="B1238">
        <v>336230.14429999999</v>
      </c>
      <c r="C1238">
        <v>3063250.9361999999</v>
      </c>
      <c r="D1238" t="s">
        <v>268</v>
      </c>
      <c r="P1238">
        <v>141</v>
      </c>
      <c r="Q1238" t="s">
        <v>71</v>
      </c>
      <c r="R1238">
        <v>142</v>
      </c>
      <c r="S1238">
        <v>6152</v>
      </c>
      <c r="T1238">
        <v>336230.14429999999</v>
      </c>
      <c r="U1238">
        <v>3063250.9361999999</v>
      </c>
      <c r="V1238" t="s">
        <v>268</v>
      </c>
    </row>
    <row r="1239" spans="1:22" x14ac:dyDescent="0.25">
      <c r="A1239">
        <v>6153</v>
      </c>
      <c r="B1239">
        <v>336230.32900000003</v>
      </c>
      <c r="C1239">
        <v>3063255.4419</v>
      </c>
      <c r="D1239" t="s">
        <v>268</v>
      </c>
      <c r="P1239">
        <v>143</v>
      </c>
      <c r="Q1239" t="s">
        <v>71</v>
      </c>
      <c r="R1239">
        <v>144</v>
      </c>
      <c r="S1239">
        <v>6153</v>
      </c>
      <c r="T1239">
        <v>336230.32900000003</v>
      </c>
      <c r="U1239">
        <v>3063255.4419</v>
      </c>
      <c r="V1239" t="s">
        <v>268</v>
      </c>
    </row>
    <row r="1240" spans="1:22" x14ac:dyDescent="0.25">
      <c r="A1240">
        <v>6154</v>
      </c>
      <c r="B1240">
        <v>336230.73019999999</v>
      </c>
      <c r="C1240">
        <v>3063265.2275</v>
      </c>
      <c r="D1240" t="s">
        <v>268</v>
      </c>
      <c r="P1240">
        <v>146</v>
      </c>
      <c r="Q1240" t="s">
        <v>71</v>
      </c>
      <c r="R1240">
        <v>147</v>
      </c>
      <c r="S1240">
        <v>6154</v>
      </c>
      <c r="T1240">
        <v>336230.73019999999</v>
      </c>
      <c r="U1240">
        <v>3063265.2275</v>
      </c>
      <c r="V1240" t="s">
        <v>268</v>
      </c>
    </row>
    <row r="1241" spans="1:22" x14ac:dyDescent="0.25">
      <c r="A1241">
        <v>6155</v>
      </c>
      <c r="B1241">
        <v>336231.03879999998</v>
      </c>
      <c r="C1241">
        <v>3063272.7525999998</v>
      </c>
      <c r="D1241" t="s">
        <v>268</v>
      </c>
      <c r="P1241">
        <v>149</v>
      </c>
      <c r="Q1241" t="s">
        <v>71</v>
      </c>
      <c r="R1241">
        <v>150</v>
      </c>
      <c r="S1241">
        <v>6155</v>
      </c>
      <c r="T1241">
        <v>336231.03879999998</v>
      </c>
      <c r="U1241">
        <v>3063272.7525999998</v>
      </c>
      <c r="V1241" t="s">
        <v>268</v>
      </c>
    </row>
    <row r="1242" spans="1:22" x14ac:dyDescent="0.25">
      <c r="A1242">
        <v>6156</v>
      </c>
      <c r="B1242">
        <v>336231.28240000003</v>
      </c>
      <c r="C1242">
        <v>3063278.6938999998</v>
      </c>
      <c r="D1242" t="s">
        <v>268</v>
      </c>
      <c r="P1242">
        <v>152</v>
      </c>
      <c r="Q1242" t="s">
        <v>71</v>
      </c>
      <c r="R1242">
        <v>153</v>
      </c>
      <c r="S1242">
        <v>6156</v>
      </c>
      <c r="T1242">
        <v>336231.28240000003</v>
      </c>
      <c r="U1242">
        <v>3063278.6938999998</v>
      </c>
      <c r="V1242" t="s">
        <v>268</v>
      </c>
    </row>
    <row r="1243" spans="1:22" x14ac:dyDescent="0.25">
      <c r="A1243">
        <v>6157</v>
      </c>
      <c r="B1243">
        <v>336231.64449999999</v>
      </c>
      <c r="C1243">
        <v>3063287.5258999998</v>
      </c>
      <c r="D1243" t="s">
        <v>268</v>
      </c>
      <c r="P1243">
        <v>154</v>
      </c>
      <c r="Q1243" t="s">
        <v>71</v>
      </c>
      <c r="R1243">
        <v>155</v>
      </c>
      <c r="S1243">
        <v>6157</v>
      </c>
      <c r="T1243">
        <v>336231.64449999999</v>
      </c>
      <c r="U1243">
        <v>3063287.5258999998</v>
      </c>
      <c r="V1243" t="s">
        <v>268</v>
      </c>
    </row>
    <row r="1244" spans="1:22" x14ac:dyDescent="0.25">
      <c r="A1244">
        <v>6158</v>
      </c>
      <c r="B1244">
        <v>336232.0722</v>
      </c>
      <c r="C1244">
        <v>3063297.9571000002</v>
      </c>
      <c r="D1244" t="s">
        <v>268</v>
      </c>
      <c r="P1244">
        <v>156</v>
      </c>
      <c r="Q1244" t="s">
        <v>71</v>
      </c>
      <c r="R1244">
        <v>157</v>
      </c>
      <c r="S1244">
        <v>6158</v>
      </c>
      <c r="T1244">
        <v>336232.0722</v>
      </c>
      <c r="U1244">
        <v>3063297.9571000002</v>
      </c>
      <c r="V1244" t="s">
        <v>268</v>
      </c>
    </row>
    <row r="1245" spans="1:22" x14ac:dyDescent="0.25">
      <c r="A1245">
        <v>6159</v>
      </c>
      <c r="B1245">
        <v>336232.65399999998</v>
      </c>
      <c r="C1245">
        <v>3063312.1482000002</v>
      </c>
      <c r="D1245" t="s">
        <v>268</v>
      </c>
      <c r="P1245">
        <v>160</v>
      </c>
      <c r="Q1245" t="s">
        <v>71</v>
      </c>
      <c r="R1245">
        <v>161</v>
      </c>
      <c r="S1245">
        <v>6159</v>
      </c>
      <c r="T1245">
        <v>336232.65399999998</v>
      </c>
      <c r="U1245">
        <v>3063312.1482000002</v>
      </c>
      <c r="V1245" t="s">
        <v>268</v>
      </c>
    </row>
    <row r="1246" spans="1:22" x14ac:dyDescent="0.25">
      <c r="A1246">
        <v>6160</v>
      </c>
      <c r="B1246">
        <v>336232.88520000002</v>
      </c>
      <c r="C1246">
        <v>3063317.7856000001</v>
      </c>
      <c r="D1246" t="s">
        <v>268</v>
      </c>
      <c r="P1246">
        <v>162</v>
      </c>
      <c r="Q1246" t="s">
        <v>71</v>
      </c>
      <c r="R1246">
        <v>163</v>
      </c>
      <c r="S1246">
        <v>6160</v>
      </c>
      <c r="T1246">
        <v>336232.88520000002</v>
      </c>
      <c r="U1246">
        <v>3063317.7856000001</v>
      </c>
      <c r="V1246" t="s">
        <v>268</v>
      </c>
    </row>
    <row r="1247" spans="1:22" x14ac:dyDescent="0.25">
      <c r="A1247">
        <v>6161</v>
      </c>
      <c r="B1247">
        <v>336234.46419999999</v>
      </c>
      <c r="C1247">
        <v>3063356.2985</v>
      </c>
      <c r="D1247" t="s">
        <v>268</v>
      </c>
      <c r="P1247">
        <v>166</v>
      </c>
      <c r="Q1247" t="s">
        <v>71</v>
      </c>
      <c r="R1247">
        <v>167</v>
      </c>
      <c r="S1247">
        <v>6161</v>
      </c>
      <c r="T1247">
        <v>336234.46419999999</v>
      </c>
      <c r="U1247">
        <v>3063356.2985</v>
      </c>
      <c r="V1247" t="s">
        <v>268</v>
      </c>
    </row>
    <row r="1248" spans="1:22" x14ac:dyDescent="0.25">
      <c r="A1248">
        <v>6162</v>
      </c>
      <c r="B1248">
        <v>336235.17320000002</v>
      </c>
      <c r="C1248">
        <v>3063373.5899</v>
      </c>
      <c r="D1248" t="s">
        <v>268</v>
      </c>
      <c r="P1248">
        <v>168</v>
      </c>
      <c r="Q1248" t="s">
        <v>71</v>
      </c>
      <c r="R1248">
        <v>169</v>
      </c>
      <c r="S1248">
        <v>6162</v>
      </c>
      <c r="T1248">
        <v>336235.17320000002</v>
      </c>
      <c r="U1248">
        <v>3063373.5899</v>
      </c>
      <c r="V1248" t="s">
        <v>268</v>
      </c>
    </row>
    <row r="1249" spans="1:22" x14ac:dyDescent="0.25">
      <c r="A1249">
        <v>6163</v>
      </c>
      <c r="B1249">
        <v>336235.46990000003</v>
      </c>
      <c r="C1249">
        <v>3063380.8259000001</v>
      </c>
      <c r="D1249" t="s">
        <v>268</v>
      </c>
      <c r="P1249">
        <v>172</v>
      </c>
      <c r="Q1249" t="s">
        <v>71</v>
      </c>
      <c r="R1249">
        <v>173</v>
      </c>
      <c r="S1249">
        <v>6163</v>
      </c>
      <c r="T1249">
        <v>336235.46990000003</v>
      </c>
      <c r="U1249">
        <v>3063380.8259000001</v>
      </c>
      <c r="V1249" t="s">
        <v>268</v>
      </c>
    </row>
    <row r="1250" spans="1:22" x14ac:dyDescent="0.25">
      <c r="A1250">
        <v>6164</v>
      </c>
      <c r="B1250">
        <v>336235.62329999998</v>
      </c>
      <c r="C1250">
        <v>3063384.5677999998</v>
      </c>
      <c r="D1250" t="s">
        <v>268</v>
      </c>
      <c r="P1250">
        <v>175</v>
      </c>
      <c r="Q1250" t="s">
        <v>71</v>
      </c>
      <c r="R1250">
        <v>176</v>
      </c>
      <c r="S1250">
        <v>6164</v>
      </c>
      <c r="T1250">
        <v>336235.62329999998</v>
      </c>
      <c r="U1250">
        <v>3063384.5677999998</v>
      </c>
      <c r="V1250" t="s">
        <v>268</v>
      </c>
    </row>
    <row r="1251" spans="1:22" x14ac:dyDescent="0.25">
      <c r="A1251">
        <v>7001</v>
      </c>
      <c r="B1251">
        <v>336226.57880000002</v>
      </c>
      <c r="C1251">
        <v>3063384.9386</v>
      </c>
      <c r="D1251" t="s">
        <v>269</v>
      </c>
      <c r="P1251">
        <v>2139</v>
      </c>
      <c r="Q1251" t="s">
        <v>71</v>
      </c>
      <c r="R1251">
        <v>2140</v>
      </c>
      <c r="S1251">
        <v>7001</v>
      </c>
      <c r="T1251">
        <v>336226.57880000002</v>
      </c>
      <c r="U1251">
        <v>3063384.9386</v>
      </c>
      <c r="V1251" t="s">
        <v>269</v>
      </c>
    </row>
    <row r="1252" spans="1:22" x14ac:dyDescent="0.25">
      <c r="A1252">
        <v>7002</v>
      </c>
      <c r="B1252">
        <v>336226.31959999999</v>
      </c>
      <c r="C1252">
        <v>3063381.2011000002</v>
      </c>
      <c r="D1252" t="s">
        <v>269</v>
      </c>
      <c r="P1252">
        <v>2140</v>
      </c>
      <c r="Q1252" t="s">
        <v>71</v>
      </c>
      <c r="R1252">
        <v>2141</v>
      </c>
      <c r="S1252">
        <v>7002</v>
      </c>
      <c r="T1252">
        <v>336226.31959999999</v>
      </c>
      <c r="U1252">
        <v>3063381.2011000002</v>
      </c>
      <c r="V1252" t="s">
        <v>269</v>
      </c>
    </row>
    <row r="1253" spans="1:22" x14ac:dyDescent="0.25">
      <c r="A1253">
        <v>7003</v>
      </c>
      <c r="B1253">
        <v>336221.4964</v>
      </c>
      <c r="C1253">
        <v>3063311.6653</v>
      </c>
      <c r="D1253" t="s">
        <v>269</v>
      </c>
      <c r="P1253">
        <v>2141</v>
      </c>
      <c r="Q1253" t="s">
        <v>71</v>
      </c>
      <c r="R1253">
        <v>2142</v>
      </c>
      <c r="S1253">
        <v>7003</v>
      </c>
      <c r="T1253">
        <v>336221.4964</v>
      </c>
      <c r="U1253">
        <v>3063311.6653</v>
      </c>
      <c r="V1253" t="s">
        <v>269</v>
      </c>
    </row>
    <row r="1254" spans="1:22" x14ac:dyDescent="0.25">
      <c r="A1254">
        <v>7004</v>
      </c>
      <c r="B1254">
        <v>336217.75260000001</v>
      </c>
      <c r="C1254">
        <v>3063270.0915999999</v>
      </c>
      <c r="D1254" t="s">
        <v>269</v>
      </c>
      <c r="P1254">
        <v>2142</v>
      </c>
      <c r="Q1254" t="s">
        <v>71</v>
      </c>
      <c r="R1254">
        <v>2143</v>
      </c>
      <c r="S1254">
        <v>7004</v>
      </c>
      <c r="T1254">
        <v>336217.75260000001</v>
      </c>
      <c r="U1254">
        <v>3063270.0915999999</v>
      </c>
      <c r="V1254" t="s">
        <v>269</v>
      </c>
    </row>
    <row r="1255" spans="1:22" x14ac:dyDescent="0.25">
      <c r="A1255">
        <v>7005</v>
      </c>
      <c r="B1255">
        <v>336222.41970000003</v>
      </c>
      <c r="C1255">
        <v>3063245.1446000002</v>
      </c>
      <c r="D1255" t="s">
        <v>269</v>
      </c>
      <c r="P1255">
        <v>2143</v>
      </c>
      <c r="Q1255" t="s">
        <v>71</v>
      </c>
      <c r="R1255">
        <v>2144</v>
      </c>
      <c r="S1255">
        <v>7005</v>
      </c>
      <c r="T1255">
        <v>336222.41970000003</v>
      </c>
      <c r="U1255">
        <v>3063245.1446000002</v>
      </c>
      <c r="V1255" t="s">
        <v>269</v>
      </c>
    </row>
    <row r="1256" spans="1:22" x14ac:dyDescent="0.25">
      <c r="A1256">
        <v>7006</v>
      </c>
      <c r="B1256">
        <v>336214.09179999999</v>
      </c>
      <c r="C1256">
        <v>3063200.9177999999</v>
      </c>
      <c r="D1256" t="s">
        <v>269</v>
      </c>
      <c r="P1256">
        <v>2144</v>
      </c>
      <c r="Q1256" t="s">
        <v>71</v>
      </c>
      <c r="R1256">
        <v>2145</v>
      </c>
      <c r="S1256">
        <v>7006</v>
      </c>
      <c r="T1256">
        <v>336214.09179999999</v>
      </c>
      <c r="U1256">
        <v>3063200.9177999999</v>
      </c>
      <c r="V1256" t="s">
        <v>269</v>
      </c>
    </row>
    <row r="1257" spans="1:22" x14ac:dyDescent="0.25">
      <c r="A1257">
        <v>7007</v>
      </c>
      <c r="B1257">
        <v>336200.37300000002</v>
      </c>
      <c r="C1257">
        <v>3063170.1104000001</v>
      </c>
      <c r="D1257" t="s">
        <v>269</v>
      </c>
      <c r="P1257">
        <v>2145</v>
      </c>
      <c r="Q1257" t="s">
        <v>71</v>
      </c>
      <c r="R1257">
        <v>2146</v>
      </c>
      <c r="S1257">
        <v>7007</v>
      </c>
      <c r="T1257">
        <v>336200.37300000002</v>
      </c>
      <c r="U1257">
        <v>3063170.1104000001</v>
      </c>
      <c r="V1257" t="s">
        <v>269</v>
      </c>
    </row>
    <row r="1258" spans="1:22" x14ac:dyDescent="0.25">
      <c r="A1258">
        <v>7008</v>
      </c>
      <c r="B1258">
        <v>336208.13189999998</v>
      </c>
      <c r="C1258">
        <v>3063138.3349000001</v>
      </c>
      <c r="D1258" t="s">
        <v>269</v>
      </c>
      <c r="P1258">
        <v>2146</v>
      </c>
      <c r="Q1258" t="s">
        <v>71</v>
      </c>
      <c r="R1258">
        <v>2147</v>
      </c>
      <c r="S1258">
        <v>7008</v>
      </c>
      <c r="T1258">
        <v>336208.13189999998</v>
      </c>
      <c r="U1258">
        <v>3063138.3349000001</v>
      </c>
      <c r="V1258" t="s">
        <v>269</v>
      </c>
    </row>
    <row r="1259" spans="1:22" x14ac:dyDescent="0.25">
      <c r="A1259">
        <v>7009</v>
      </c>
      <c r="B1259">
        <v>336169.44179999997</v>
      </c>
      <c r="C1259">
        <v>3063115.8439000002</v>
      </c>
      <c r="D1259" t="s">
        <v>269</v>
      </c>
      <c r="P1259">
        <v>2147</v>
      </c>
      <c r="Q1259" t="s">
        <v>71</v>
      </c>
      <c r="R1259">
        <v>2148</v>
      </c>
      <c r="S1259">
        <v>7009</v>
      </c>
      <c r="T1259">
        <v>336169.44179999997</v>
      </c>
      <c r="U1259">
        <v>3063115.8439000002</v>
      </c>
      <c r="V1259" t="s">
        <v>269</v>
      </c>
    </row>
    <row r="1260" spans="1:22" x14ac:dyDescent="0.25">
      <c r="A1260">
        <v>7010</v>
      </c>
      <c r="B1260">
        <v>336138.90970000002</v>
      </c>
      <c r="C1260">
        <v>3063098.0953000002</v>
      </c>
      <c r="D1260" t="s">
        <v>269</v>
      </c>
      <c r="P1260">
        <v>2148</v>
      </c>
      <c r="Q1260" t="s">
        <v>71</v>
      </c>
      <c r="R1260">
        <v>2149</v>
      </c>
      <c r="S1260">
        <v>7010</v>
      </c>
      <c r="T1260">
        <v>336138.90970000002</v>
      </c>
      <c r="U1260">
        <v>3063098.0953000002</v>
      </c>
      <c r="V1260" t="s">
        <v>269</v>
      </c>
    </row>
    <row r="1261" spans="1:22" x14ac:dyDescent="0.25">
      <c r="A1261">
        <v>7011</v>
      </c>
      <c r="B1261">
        <v>336128.99609999999</v>
      </c>
      <c r="C1261">
        <v>3063091.1529999999</v>
      </c>
      <c r="D1261" t="s">
        <v>269</v>
      </c>
      <c r="P1261">
        <v>2149</v>
      </c>
      <c r="Q1261" t="s">
        <v>71</v>
      </c>
      <c r="R1261">
        <v>2150</v>
      </c>
      <c r="S1261">
        <v>7011</v>
      </c>
      <c r="T1261">
        <v>336128.99609999999</v>
      </c>
      <c r="U1261">
        <v>3063091.1529999999</v>
      </c>
      <c r="V1261" t="s">
        <v>269</v>
      </c>
    </row>
    <row r="1262" spans="1:22" x14ac:dyDescent="0.25">
      <c r="A1262">
        <v>7012</v>
      </c>
      <c r="B1262">
        <v>336103.09450000001</v>
      </c>
      <c r="C1262">
        <v>3063073.0148999998</v>
      </c>
      <c r="D1262" t="s">
        <v>269</v>
      </c>
      <c r="P1262">
        <v>2150</v>
      </c>
      <c r="Q1262" t="s">
        <v>71</v>
      </c>
      <c r="R1262">
        <v>2151</v>
      </c>
      <c r="S1262">
        <v>7012</v>
      </c>
      <c r="T1262">
        <v>336103.09450000001</v>
      </c>
      <c r="U1262">
        <v>3063073.0148999998</v>
      </c>
      <c r="V1262" t="s">
        <v>269</v>
      </c>
    </row>
    <row r="1263" spans="1:22" x14ac:dyDescent="0.25">
      <c r="A1263">
        <v>7013</v>
      </c>
      <c r="B1263">
        <v>336055.2058</v>
      </c>
      <c r="C1263">
        <v>3062995.8396000001</v>
      </c>
      <c r="D1263" t="s">
        <v>269</v>
      </c>
      <c r="P1263">
        <v>2151</v>
      </c>
      <c r="Q1263" t="s">
        <v>71</v>
      </c>
      <c r="R1263">
        <v>2152</v>
      </c>
      <c r="S1263">
        <v>7013</v>
      </c>
      <c r="T1263">
        <v>336055.2058</v>
      </c>
      <c r="U1263">
        <v>3062995.8396000001</v>
      </c>
      <c r="V1263" t="s">
        <v>269</v>
      </c>
    </row>
    <row r="1264" spans="1:22" x14ac:dyDescent="0.25">
      <c r="A1264">
        <v>7014</v>
      </c>
      <c r="B1264">
        <v>336039.66739999998</v>
      </c>
      <c r="C1264">
        <v>3062968.8363999999</v>
      </c>
      <c r="D1264" t="s">
        <v>269</v>
      </c>
      <c r="P1264">
        <v>2152</v>
      </c>
      <c r="Q1264" t="s">
        <v>71</v>
      </c>
      <c r="R1264">
        <v>2153</v>
      </c>
      <c r="S1264">
        <v>7014</v>
      </c>
      <c r="T1264">
        <v>336039.66739999998</v>
      </c>
      <c r="U1264">
        <v>3062968.8363999999</v>
      </c>
      <c r="V1264" t="s">
        <v>269</v>
      </c>
    </row>
    <row r="1265" spans="1:22" x14ac:dyDescent="0.25">
      <c r="A1265">
        <v>7015</v>
      </c>
      <c r="B1265">
        <v>336022.1373</v>
      </c>
      <c r="C1265">
        <v>3062938.372</v>
      </c>
      <c r="D1265" t="s">
        <v>269</v>
      </c>
      <c r="P1265">
        <v>2153</v>
      </c>
      <c r="Q1265" t="s">
        <v>71</v>
      </c>
      <c r="R1265">
        <v>2154</v>
      </c>
      <c r="S1265">
        <v>7015</v>
      </c>
      <c r="T1265">
        <v>336022.1373</v>
      </c>
      <c r="U1265">
        <v>3062938.372</v>
      </c>
      <c r="V1265" t="s">
        <v>269</v>
      </c>
    </row>
    <row r="1266" spans="1:22" x14ac:dyDescent="0.25">
      <c r="A1266">
        <v>7016</v>
      </c>
      <c r="B1266">
        <v>336000.24599999998</v>
      </c>
      <c r="C1266">
        <v>3062874.9846999999</v>
      </c>
      <c r="D1266" t="s">
        <v>269</v>
      </c>
      <c r="P1266">
        <v>2154</v>
      </c>
      <c r="Q1266" t="s">
        <v>71</v>
      </c>
      <c r="R1266">
        <v>2155</v>
      </c>
      <c r="S1266">
        <v>7016</v>
      </c>
      <c r="T1266">
        <v>336000.24599999998</v>
      </c>
      <c r="U1266">
        <v>3062874.9846999999</v>
      </c>
      <c r="V1266" t="s">
        <v>269</v>
      </c>
    </row>
    <row r="1267" spans="1:22" x14ac:dyDescent="0.25">
      <c r="A1267">
        <v>7017</v>
      </c>
      <c r="B1267">
        <v>335981.51250000001</v>
      </c>
      <c r="C1267">
        <v>3062834.969</v>
      </c>
      <c r="D1267" t="s">
        <v>269</v>
      </c>
      <c r="P1267">
        <v>2155</v>
      </c>
      <c r="Q1267" t="s">
        <v>71</v>
      </c>
      <c r="R1267">
        <v>2156</v>
      </c>
      <c r="S1267">
        <v>7017</v>
      </c>
      <c r="T1267">
        <v>335981.51250000001</v>
      </c>
      <c r="U1267">
        <v>3062834.969</v>
      </c>
      <c r="V1267" t="s">
        <v>269</v>
      </c>
    </row>
    <row r="1268" spans="1:22" x14ac:dyDescent="0.25">
      <c r="A1268">
        <v>7018</v>
      </c>
      <c r="B1268">
        <v>335963.39840000001</v>
      </c>
      <c r="C1268">
        <v>3062807.1612</v>
      </c>
      <c r="D1268" t="s">
        <v>269</v>
      </c>
      <c r="P1268">
        <v>2156</v>
      </c>
      <c r="Q1268" t="s">
        <v>71</v>
      </c>
      <c r="R1268">
        <v>2157</v>
      </c>
      <c r="S1268">
        <v>7018</v>
      </c>
      <c r="T1268">
        <v>335963.39840000001</v>
      </c>
      <c r="U1268">
        <v>3062807.1612</v>
      </c>
      <c r="V1268" t="s">
        <v>269</v>
      </c>
    </row>
    <row r="1269" spans="1:22" x14ac:dyDescent="0.25">
      <c r="A1269">
        <v>7019</v>
      </c>
      <c r="B1269">
        <v>335922.44219999999</v>
      </c>
      <c r="C1269">
        <v>3062771.9696999998</v>
      </c>
      <c r="D1269" t="s">
        <v>269</v>
      </c>
      <c r="P1269">
        <v>2157</v>
      </c>
      <c r="Q1269" t="s">
        <v>71</v>
      </c>
      <c r="R1269">
        <v>2158</v>
      </c>
      <c r="S1269">
        <v>7019</v>
      </c>
      <c r="T1269">
        <v>335922.44219999999</v>
      </c>
      <c r="U1269">
        <v>3062771.9696999998</v>
      </c>
      <c r="V1269" t="s">
        <v>269</v>
      </c>
    </row>
    <row r="1270" spans="1:22" x14ac:dyDescent="0.25">
      <c r="A1270">
        <v>7020</v>
      </c>
      <c r="B1270">
        <v>335923.53850000002</v>
      </c>
      <c r="C1270">
        <v>3062758.0872999998</v>
      </c>
      <c r="D1270" t="s">
        <v>269</v>
      </c>
      <c r="P1270">
        <v>2158</v>
      </c>
      <c r="Q1270" t="s">
        <v>71</v>
      </c>
      <c r="R1270">
        <v>2159</v>
      </c>
      <c r="S1270">
        <v>7020</v>
      </c>
      <c r="T1270">
        <v>335923.53850000002</v>
      </c>
      <c r="U1270">
        <v>3062758.0872999998</v>
      </c>
      <c r="V1270" t="s">
        <v>269</v>
      </c>
    </row>
    <row r="1271" spans="1:22" x14ac:dyDescent="0.25">
      <c r="A1271">
        <v>7021</v>
      </c>
      <c r="B1271">
        <v>335940.60389999999</v>
      </c>
      <c r="C1271">
        <v>3062541.9876999999</v>
      </c>
      <c r="D1271" t="s">
        <v>269</v>
      </c>
      <c r="P1271">
        <v>2159</v>
      </c>
      <c r="Q1271" t="s">
        <v>71</v>
      </c>
      <c r="R1271">
        <v>2160</v>
      </c>
      <c r="S1271">
        <v>7021</v>
      </c>
      <c r="T1271">
        <v>335940.60389999999</v>
      </c>
      <c r="U1271">
        <v>3062541.9876999999</v>
      </c>
      <c r="V1271" t="s">
        <v>269</v>
      </c>
    </row>
    <row r="1272" spans="1:22" x14ac:dyDescent="0.25">
      <c r="A1272">
        <v>7022</v>
      </c>
      <c r="B1272">
        <v>335925.39270000003</v>
      </c>
      <c r="C1272">
        <v>3062480.2869000002</v>
      </c>
      <c r="D1272" t="s">
        <v>269</v>
      </c>
      <c r="P1272">
        <v>2160</v>
      </c>
      <c r="Q1272" t="s">
        <v>71</v>
      </c>
      <c r="R1272">
        <v>2161</v>
      </c>
      <c r="S1272">
        <v>7022</v>
      </c>
      <c r="T1272">
        <v>335925.39270000003</v>
      </c>
      <c r="U1272">
        <v>3062480.2869000002</v>
      </c>
      <c r="V1272" t="s">
        <v>269</v>
      </c>
    </row>
    <row r="1273" spans="1:22" x14ac:dyDescent="0.25">
      <c r="A1273">
        <v>7023</v>
      </c>
      <c r="B1273">
        <v>335925.2059</v>
      </c>
      <c r="C1273">
        <v>3062479.5288</v>
      </c>
      <c r="D1273" t="s">
        <v>269</v>
      </c>
      <c r="P1273">
        <v>2161</v>
      </c>
      <c r="Q1273" t="s">
        <v>71</v>
      </c>
      <c r="R1273">
        <v>2162</v>
      </c>
      <c r="S1273">
        <v>7023</v>
      </c>
      <c r="T1273">
        <v>335925.2059</v>
      </c>
      <c r="U1273">
        <v>3062479.5288</v>
      </c>
      <c r="V1273" t="s">
        <v>269</v>
      </c>
    </row>
    <row r="1274" spans="1:22" x14ac:dyDescent="0.25">
      <c r="A1274">
        <v>7024</v>
      </c>
      <c r="B1274">
        <v>335930.88760000002</v>
      </c>
      <c r="C1274">
        <v>3062472.5721</v>
      </c>
      <c r="D1274" t="s">
        <v>269</v>
      </c>
      <c r="P1274">
        <v>2162</v>
      </c>
      <c r="Q1274" t="s">
        <v>71</v>
      </c>
      <c r="R1274">
        <v>2163</v>
      </c>
      <c r="S1274">
        <v>7024</v>
      </c>
      <c r="T1274">
        <v>335930.88760000002</v>
      </c>
      <c r="U1274">
        <v>3062472.5721</v>
      </c>
      <c r="V1274" t="s">
        <v>269</v>
      </c>
    </row>
    <row r="1275" spans="1:22" x14ac:dyDescent="0.25">
      <c r="A1275">
        <v>7025</v>
      </c>
      <c r="B1275">
        <v>335961.4509</v>
      </c>
      <c r="C1275">
        <v>3062435.1505</v>
      </c>
      <c r="D1275" t="s">
        <v>269</v>
      </c>
      <c r="P1275">
        <v>2163</v>
      </c>
      <c r="Q1275" t="s">
        <v>71</v>
      </c>
      <c r="R1275">
        <v>2164</v>
      </c>
      <c r="S1275">
        <v>7025</v>
      </c>
      <c r="T1275">
        <v>335961.4509</v>
      </c>
      <c r="U1275">
        <v>3062435.1505</v>
      </c>
      <c r="V1275" t="s">
        <v>269</v>
      </c>
    </row>
    <row r="1276" spans="1:22" x14ac:dyDescent="0.25">
      <c r="A1276">
        <v>7026</v>
      </c>
      <c r="B1276">
        <v>336008.1249</v>
      </c>
      <c r="C1276">
        <v>3062379.8853000002</v>
      </c>
      <c r="D1276" t="s">
        <v>269</v>
      </c>
      <c r="P1276">
        <v>2164</v>
      </c>
      <c r="Q1276" t="s">
        <v>71</v>
      </c>
      <c r="R1276">
        <v>2165</v>
      </c>
      <c r="S1276">
        <v>7026</v>
      </c>
      <c r="T1276">
        <v>336008.1249</v>
      </c>
      <c r="U1276">
        <v>3062379.8853000002</v>
      </c>
      <c r="V1276" t="s">
        <v>269</v>
      </c>
    </row>
    <row r="1277" spans="1:22" x14ac:dyDescent="0.25">
      <c r="A1277">
        <v>7027</v>
      </c>
      <c r="B1277">
        <v>336047.63939999999</v>
      </c>
      <c r="C1277">
        <v>3062341.7974999999</v>
      </c>
      <c r="D1277" t="s">
        <v>269</v>
      </c>
      <c r="P1277">
        <v>2165</v>
      </c>
      <c r="Q1277" t="s">
        <v>71</v>
      </c>
      <c r="R1277">
        <v>2166</v>
      </c>
      <c r="S1277">
        <v>7027</v>
      </c>
      <c r="T1277">
        <v>336047.63939999999</v>
      </c>
      <c r="U1277">
        <v>3062341.7974999999</v>
      </c>
      <c r="V1277" t="s">
        <v>269</v>
      </c>
    </row>
    <row r="1278" spans="1:22" x14ac:dyDescent="0.25">
      <c r="A1278">
        <v>7028</v>
      </c>
      <c r="B1278">
        <v>336074.08179999999</v>
      </c>
      <c r="C1278">
        <v>3062325.0630000001</v>
      </c>
      <c r="D1278" t="s">
        <v>269</v>
      </c>
      <c r="P1278">
        <v>2166</v>
      </c>
      <c r="Q1278" t="s">
        <v>71</v>
      </c>
      <c r="R1278">
        <v>2167</v>
      </c>
      <c r="S1278">
        <v>7028</v>
      </c>
      <c r="T1278">
        <v>336074.08179999999</v>
      </c>
      <c r="U1278">
        <v>3062325.0630000001</v>
      </c>
      <c r="V1278" t="s">
        <v>269</v>
      </c>
    </row>
    <row r="1279" spans="1:22" x14ac:dyDescent="0.25">
      <c r="A1279">
        <v>7029</v>
      </c>
      <c r="B1279">
        <v>336099.50630000001</v>
      </c>
      <c r="C1279">
        <v>3062308.9728999999</v>
      </c>
      <c r="D1279" t="s">
        <v>269</v>
      </c>
      <c r="P1279">
        <v>2167</v>
      </c>
      <c r="Q1279" t="s">
        <v>71</v>
      </c>
      <c r="R1279">
        <v>2168</v>
      </c>
      <c r="S1279">
        <v>7029</v>
      </c>
      <c r="T1279">
        <v>336099.50630000001</v>
      </c>
      <c r="U1279">
        <v>3062308.9728999999</v>
      </c>
      <c r="V1279" t="s">
        <v>269</v>
      </c>
    </row>
    <row r="1280" spans="1:22" x14ac:dyDescent="0.25">
      <c r="A1280">
        <v>7030</v>
      </c>
      <c r="B1280">
        <v>336136.7071</v>
      </c>
      <c r="C1280">
        <v>3062301.6845</v>
      </c>
      <c r="D1280" t="s">
        <v>269</v>
      </c>
      <c r="P1280">
        <v>2168</v>
      </c>
      <c r="Q1280" t="s">
        <v>71</v>
      </c>
      <c r="R1280">
        <v>2169</v>
      </c>
      <c r="S1280">
        <v>7030</v>
      </c>
      <c r="T1280">
        <v>336136.7071</v>
      </c>
      <c r="U1280">
        <v>3062301.6845</v>
      </c>
      <c r="V1280" t="s">
        <v>269</v>
      </c>
    </row>
    <row r="1281" spans="1:22" x14ac:dyDescent="0.25">
      <c r="A1281">
        <v>7031</v>
      </c>
      <c r="B1281">
        <v>336200.81099999999</v>
      </c>
      <c r="C1281">
        <v>3062265.5281000002</v>
      </c>
      <c r="D1281" t="s">
        <v>269</v>
      </c>
      <c r="P1281">
        <v>2169</v>
      </c>
      <c r="Q1281" t="s">
        <v>71</v>
      </c>
      <c r="R1281">
        <v>2170</v>
      </c>
      <c r="S1281">
        <v>7031</v>
      </c>
      <c r="T1281">
        <v>336200.81099999999</v>
      </c>
      <c r="U1281">
        <v>3062265.5281000002</v>
      </c>
      <c r="V1281" t="s">
        <v>269</v>
      </c>
    </row>
    <row r="1282" spans="1:22" x14ac:dyDescent="0.25">
      <c r="A1282">
        <v>7032</v>
      </c>
      <c r="B1282">
        <v>336250.7438</v>
      </c>
      <c r="C1282">
        <v>3062224.1329999999</v>
      </c>
      <c r="D1282" t="s">
        <v>269</v>
      </c>
      <c r="P1282">
        <v>2170</v>
      </c>
      <c r="Q1282" t="s">
        <v>71</v>
      </c>
      <c r="R1282">
        <v>2171</v>
      </c>
      <c r="S1282">
        <v>7032</v>
      </c>
      <c r="T1282">
        <v>336250.7438</v>
      </c>
      <c r="U1282">
        <v>3062224.1329999999</v>
      </c>
      <c r="V1282" t="s">
        <v>269</v>
      </c>
    </row>
    <row r="1283" spans="1:22" x14ac:dyDescent="0.25">
      <c r="A1283">
        <v>7033</v>
      </c>
      <c r="B1283">
        <v>336323.55550000002</v>
      </c>
      <c r="C1283">
        <v>3062149.7280000001</v>
      </c>
      <c r="D1283" t="s">
        <v>269</v>
      </c>
      <c r="P1283">
        <v>2171</v>
      </c>
      <c r="Q1283" t="s">
        <v>71</v>
      </c>
      <c r="R1283">
        <v>2172</v>
      </c>
      <c r="S1283">
        <v>7033</v>
      </c>
      <c r="T1283">
        <v>336323.55550000002</v>
      </c>
      <c r="U1283">
        <v>3062149.7280000001</v>
      </c>
      <c r="V1283" t="s">
        <v>269</v>
      </c>
    </row>
    <row r="1284" spans="1:22" x14ac:dyDescent="0.25">
      <c r="A1284">
        <v>7034</v>
      </c>
      <c r="B1284">
        <v>336323.65710000001</v>
      </c>
      <c r="C1284">
        <v>3062149.6241000001</v>
      </c>
      <c r="D1284" t="s">
        <v>269</v>
      </c>
      <c r="P1284">
        <v>2172</v>
      </c>
      <c r="Q1284" t="s">
        <v>71</v>
      </c>
      <c r="R1284">
        <v>2173</v>
      </c>
      <c r="S1284">
        <v>7034</v>
      </c>
      <c r="T1284">
        <v>336323.65710000001</v>
      </c>
      <c r="U1284">
        <v>3062149.6241000001</v>
      </c>
      <c r="V1284" t="s">
        <v>269</v>
      </c>
    </row>
    <row r="1285" spans="1:22" x14ac:dyDescent="0.25">
      <c r="A1285">
        <v>7035</v>
      </c>
      <c r="B1285">
        <v>336324.11200000002</v>
      </c>
      <c r="C1285">
        <v>3062149.1272</v>
      </c>
      <c r="D1285" t="s">
        <v>269</v>
      </c>
      <c r="P1285">
        <v>2173</v>
      </c>
      <c r="Q1285" t="s">
        <v>71</v>
      </c>
      <c r="R1285">
        <v>2174</v>
      </c>
      <c r="S1285">
        <v>7035</v>
      </c>
      <c r="T1285">
        <v>336324.11200000002</v>
      </c>
      <c r="U1285">
        <v>3062149.1272</v>
      </c>
      <c r="V1285" t="s">
        <v>269</v>
      </c>
    </row>
    <row r="1286" spans="1:22" x14ac:dyDescent="0.25">
      <c r="A1286">
        <v>7036</v>
      </c>
      <c r="B1286">
        <v>336375.65789999999</v>
      </c>
      <c r="C1286">
        <v>3062092.8171000001</v>
      </c>
      <c r="D1286" t="s">
        <v>269</v>
      </c>
      <c r="P1286">
        <v>2174</v>
      </c>
      <c r="Q1286" t="s">
        <v>71</v>
      </c>
      <c r="R1286">
        <v>2175</v>
      </c>
      <c r="S1286">
        <v>7036</v>
      </c>
      <c r="T1286">
        <v>336375.65789999999</v>
      </c>
      <c r="U1286">
        <v>3062092.8171000001</v>
      </c>
      <c r="V1286" t="s">
        <v>269</v>
      </c>
    </row>
    <row r="1287" spans="1:22" x14ac:dyDescent="0.25">
      <c r="A1287">
        <v>7037</v>
      </c>
      <c r="B1287">
        <v>336403.92749999999</v>
      </c>
      <c r="C1287">
        <v>3062055.5595999998</v>
      </c>
      <c r="D1287" t="s">
        <v>269</v>
      </c>
      <c r="P1287">
        <v>2175</v>
      </c>
      <c r="Q1287" t="s">
        <v>71</v>
      </c>
      <c r="R1287">
        <v>2176</v>
      </c>
      <c r="S1287">
        <v>7037</v>
      </c>
      <c r="T1287">
        <v>336403.92749999999</v>
      </c>
      <c r="U1287">
        <v>3062055.5595999998</v>
      </c>
      <c r="V1287" t="s">
        <v>269</v>
      </c>
    </row>
    <row r="1288" spans="1:22" x14ac:dyDescent="0.25">
      <c r="A1288">
        <v>7038</v>
      </c>
      <c r="B1288">
        <v>336396.41350000002</v>
      </c>
      <c r="C1288">
        <v>3062038.0139000001</v>
      </c>
      <c r="D1288" t="s">
        <v>269</v>
      </c>
      <c r="P1288">
        <v>2176</v>
      </c>
      <c r="Q1288" t="s">
        <v>71</v>
      </c>
      <c r="R1288">
        <v>2177</v>
      </c>
      <c r="S1288">
        <v>7038</v>
      </c>
      <c r="T1288">
        <v>336396.41350000002</v>
      </c>
      <c r="U1288">
        <v>3062038.0139000001</v>
      </c>
      <c r="V1288" t="s">
        <v>269</v>
      </c>
    </row>
    <row r="1289" spans="1:22" x14ac:dyDescent="0.25">
      <c r="A1289">
        <v>7039</v>
      </c>
      <c r="B1289">
        <v>336394.53519999998</v>
      </c>
      <c r="C1289">
        <v>3062035.8415000001</v>
      </c>
      <c r="D1289" t="s">
        <v>269</v>
      </c>
      <c r="P1289">
        <v>2177</v>
      </c>
      <c r="Q1289" t="s">
        <v>71</v>
      </c>
      <c r="R1289">
        <v>2178</v>
      </c>
      <c r="S1289">
        <v>7039</v>
      </c>
      <c r="T1289">
        <v>336394.53519999998</v>
      </c>
      <c r="U1289">
        <v>3062035.8415000001</v>
      </c>
      <c r="V1289" t="s">
        <v>269</v>
      </c>
    </row>
    <row r="1290" spans="1:22" x14ac:dyDescent="0.25">
      <c r="A1290">
        <v>7040</v>
      </c>
      <c r="B1290">
        <v>336360.8346</v>
      </c>
      <c r="C1290">
        <v>3061996.8640000001</v>
      </c>
      <c r="D1290" t="s">
        <v>269</v>
      </c>
      <c r="P1290">
        <v>2178</v>
      </c>
      <c r="Q1290" t="s">
        <v>71</v>
      </c>
      <c r="R1290">
        <v>2179</v>
      </c>
      <c r="S1290">
        <v>7040</v>
      </c>
      <c r="T1290">
        <v>336360.8346</v>
      </c>
      <c r="U1290">
        <v>3061996.8640000001</v>
      </c>
      <c r="V1290" t="s">
        <v>269</v>
      </c>
    </row>
    <row r="1291" spans="1:22" x14ac:dyDescent="0.25">
      <c r="A1291">
        <v>7041</v>
      </c>
      <c r="B1291">
        <v>336316.9657</v>
      </c>
      <c r="C1291">
        <v>3061948.1334000002</v>
      </c>
      <c r="D1291" t="s">
        <v>269</v>
      </c>
      <c r="P1291">
        <v>2179</v>
      </c>
      <c r="Q1291" t="s">
        <v>71</v>
      </c>
      <c r="R1291">
        <v>2180</v>
      </c>
      <c r="S1291">
        <v>7041</v>
      </c>
      <c r="T1291">
        <v>336316.9657</v>
      </c>
      <c r="U1291">
        <v>3061948.1334000002</v>
      </c>
      <c r="V1291" t="s">
        <v>269</v>
      </c>
    </row>
    <row r="1292" spans="1:22" x14ac:dyDescent="0.25">
      <c r="A1292">
        <v>7042</v>
      </c>
      <c r="B1292">
        <v>336278.0454</v>
      </c>
      <c r="C1292">
        <v>3061912.2319999998</v>
      </c>
      <c r="D1292" t="s">
        <v>269</v>
      </c>
      <c r="P1292">
        <v>2180</v>
      </c>
      <c r="Q1292" t="s">
        <v>71</v>
      </c>
      <c r="R1292">
        <v>2181</v>
      </c>
      <c r="S1292">
        <v>7042</v>
      </c>
      <c r="T1292">
        <v>336278.0454</v>
      </c>
      <c r="U1292">
        <v>3061912.2319999998</v>
      </c>
      <c r="V1292" t="s">
        <v>269</v>
      </c>
    </row>
    <row r="1293" spans="1:22" x14ac:dyDescent="0.25">
      <c r="A1293">
        <v>7043</v>
      </c>
      <c r="B1293">
        <v>336194.54739999998</v>
      </c>
      <c r="C1293">
        <v>3061859.5098999999</v>
      </c>
      <c r="D1293" t="s">
        <v>269</v>
      </c>
      <c r="P1293">
        <v>2181</v>
      </c>
      <c r="Q1293" t="s">
        <v>71</v>
      </c>
      <c r="R1293">
        <v>2182</v>
      </c>
      <c r="S1293">
        <v>7043</v>
      </c>
      <c r="T1293">
        <v>336194.54739999998</v>
      </c>
      <c r="U1293">
        <v>3061859.5098999999</v>
      </c>
      <c r="V1293" t="s">
        <v>269</v>
      </c>
    </row>
    <row r="1294" spans="1:22" x14ac:dyDescent="0.25">
      <c r="A1294">
        <v>7044</v>
      </c>
      <c r="B1294">
        <v>336085.06439999997</v>
      </c>
      <c r="C1294">
        <v>3061806.4501999998</v>
      </c>
      <c r="D1294" t="s">
        <v>269</v>
      </c>
      <c r="P1294">
        <v>2182</v>
      </c>
      <c r="Q1294" t="s">
        <v>71</v>
      </c>
      <c r="R1294">
        <v>2183</v>
      </c>
      <c r="S1294">
        <v>7044</v>
      </c>
      <c r="T1294">
        <v>336085.06439999997</v>
      </c>
      <c r="U1294">
        <v>3061806.4501999998</v>
      </c>
      <c r="V1294" t="s">
        <v>269</v>
      </c>
    </row>
    <row r="1295" spans="1:22" x14ac:dyDescent="0.25">
      <c r="A1295">
        <v>7045</v>
      </c>
      <c r="B1295">
        <v>336080.99530000001</v>
      </c>
      <c r="C1295">
        <v>3061804.4780999999</v>
      </c>
      <c r="D1295" t="s">
        <v>269</v>
      </c>
      <c r="P1295">
        <v>2183</v>
      </c>
      <c r="Q1295" t="s">
        <v>71</v>
      </c>
      <c r="R1295">
        <v>2184</v>
      </c>
      <c r="S1295">
        <v>7045</v>
      </c>
      <c r="T1295">
        <v>336080.99530000001</v>
      </c>
      <c r="U1295">
        <v>3061804.4780999999</v>
      </c>
      <c r="V1295" t="s">
        <v>269</v>
      </c>
    </row>
    <row r="1296" spans="1:22" x14ac:dyDescent="0.25">
      <c r="A1296">
        <v>7046</v>
      </c>
      <c r="B1296">
        <v>335987.2352</v>
      </c>
      <c r="C1296">
        <v>3061749.8590000002</v>
      </c>
      <c r="D1296" t="s">
        <v>269</v>
      </c>
      <c r="P1296">
        <v>2184</v>
      </c>
      <c r="Q1296" t="s">
        <v>71</v>
      </c>
      <c r="R1296">
        <v>2185</v>
      </c>
      <c r="S1296">
        <v>7046</v>
      </c>
      <c r="T1296">
        <v>335987.2352</v>
      </c>
      <c r="U1296">
        <v>3061749.8590000002</v>
      </c>
      <c r="V1296" t="s">
        <v>269</v>
      </c>
    </row>
    <row r="1297" spans="1:22" x14ac:dyDescent="0.25">
      <c r="A1297">
        <v>7047</v>
      </c>
      <c r="B1297">
        <v>335898.43709999998</v>
      </c>
      <c r="C1297">
        <v>3061699.2274000002</v>
      </c>
      <c r="D1297" t="s">
        <v>269</v>
      </c>
      <c r="P1297">
        <v>2185</v>
      </c>
      <c r="Q1297" t="s">
        <v>71</v>
      </c>
      <c r="R1297">
        <v>2186</v>
      </c>
      <c r="S1297">
        <v>7047</v>
      </c>
      <c r="T1297">
        <v>335898.43709999998</v>
      </c>
      <c r="U1297">
        <v>3061699.2274000002</v>
      </c>
      <c r="V1297" t="s">
        <v>269</v>
      </c>
    </row>
    <row r="1298" spans="1:22" x14ac:dyDescent="0.25">
      <c r="A1298">
        <v>7048</v>
      </c>
      <c r="B1298">
        <v>335881.80040000001</v>
      </c>
      <c r="C1298">
        <v>3061689.7415</v>
      </c>
      <c r="D1298" t="s">
        <v>269</v>
      </c>
      <c r="P1298">
        <v>2186</v>
      </c>
      <c r="Q1298" t="s">
        <v>71</v>
      </c>
      <c r="R1298">
        <v>2187</v>
      </c>
      <c r="S1298">
        <v>7048</v>
      </c>
      <c r="T1298">
        <v>335881.80040000001</v>
      </c>
      <c r="U1298">
        <v>3061689.7415</v>
      </c>
      <c r="V1298" t="s">
        <v>269</v>
      </c>
    </row>
    <row r="1299" spans="1:22" x14ac:dyDescent="0.25">
      <c r="A1299">
        <v>7049</v>
      </c>
      <c r="B1299">
        <v>335771.63400000002</v>
      </c>
      <c r="C1299">
        <v>3061624.5978000001</v>
      </c>
      <c r="D1299" t="s">
        <v>269</v>
      </c>
      <c r="P1299">
        <v>2187</v>
      </c>
      <c r="Q1299" t="s">
        <v>71</v>
      </c>
      <c r="R1299">
        <v>2188</v>
      </c>
      <c r="S1299">
        <v>7049</v>
      </c>
      <c r="T1299">
        <v>335771.63400000002</v>
      </c>
      <c r="U1299">
        <v>3061624.5978000001</v>
      </c>
      <c r="V1299" t="s">
        <v>269</v>
      </c>
    </row>
    <row r="1300" spans="1:22" x14ac:dyDescent="0.25">
      <c r="A1300">
        <v>7050</v>
      </c>
      <c r="B1300">
        <v>335633.89140000002</v>
      </c>
      <c r="C1300">
        <v>3061547.0440000002</v>
      </c>
      <c r="D1300" t="s">
        <v>269</v>
      </c>
      <c r="P1300">
        <v>2188</v>
      </c>
      <c r="Q1300" t="s">
        <v>71</v>
      </c>
      <c r="R1300">
        <v>2189</v>
      </c>
      <c r="S1300">
        <v>7050</v>
      </c>
      <c r="T1300">
        <v>335633.89140000002</v>
      </c>
      <c r="U1300">
        <v>3061547.0440000002</v>
      </c>
      <c r="V1300" t="s">
        <v>269</v>
      </c>
    </row>
    <row r="1301" spans="1:22" x14ac:dyDescent="0.25">
      <c r="A1301">
        <v>7051</v>
      </c>
      <c r="B1301">
        <v>335627.05949999997</v>
      </c>
      <c r="C1301">
        <v>3061542.1272</v>
      </c>
      <c r="D1301" t="s">
        <v>269</v>
      </c>
      <c r="P1301">
        <v>2189</v>
      </c>
      <c r="Q1301" t="s">
        <v>71</v>
      </c>
      <c r="R1301">
        <v>2190</v>
      </c>
      <c r="S1301">
        <v>7051</v>
      </c>
      <c r="T1301">
        <v>335627.05949999997</v>
      </c>
      <c r="U1301">
        <v>3061542.1272</v>
      </c>
      <c r="V1301" t="s">
        <v>269</v>
      </c>
    </row>
    <row r="1302" spans="1:22" x14ac:dyDescent="0.25">
      <c r="A1302">
        <v>7052</v>
      </c>
      <c r="B1302">
        <v>335553.04350000003</v>
      </c>
      <c r="C1302">
        <v>3061488.8585999999</v>
      </c>
      <c r="D1302" t="s">
        <v>269</v>
      </c>
      <c r="P1302">
        <v>2190</v>
      </c>
      <c r="Q1302" t="s">
        <v>71</v>
      </c>
      <c r="R1302">
        <v>2191</v>
      </c>
      <c r="S1302">
        <v>7052</v>
      </c>
      <c r="T1302">
        <v>335553.04350000003</v>
      </c>
      <c r="U1302">
        <v>3061488.8585999999</v>
      </c>
      <c r="V1302" t="s">
        <v>269</v>
      </c>
    </row>
    <row r="1303" spans="1:22" x14ac:dyDescent="0.25">
      <c r="A1303">
        <v>7053</v>
      </c>
      <c r="B1303">
        <v>335530.76789999998</v>
      </c>
      <c r="C1303">
        <v>3061473.0956999999</v>
      </c>
      <c r="D1303" t="s">
        <v>269</v>
      </c>
      <c r="P1303">
        <v>2191</v>
      </c>
      <c r="Q1303" t="s">
        <v>71</v>
      </c>
      <c r="R1303">
        <v>2192</v>
      </c>
      <c r="S1303">
        <v>7053</v>
      </c>
      <c r="T1303">
        <v>335530.76789999998</v>
      </c>
      <c r="U1303">
        <v>3061473.0956999999</v>
      </c>
      <c r="V1303" t="s">
        <v>269</v>
      </c>
    </row>
    <row r="1304" spans="1:22" x14ac:dyDescent="0.25">
      <c r="A1304">
        <v>7054</v>
      </c>
      <c r="B1304">
        <v>335479.60100000002</v>
      </c>
      <c r="C1304">
        <v>3061407.2533</v>
      </c>
      <c r="D1304" t="s">
        <v>269</v>
      </c>
      <c r="P1304">
        <v>2192</v>
      </c>
      <c r="Q1304" t="s">
        <v>71</v>
      </c>
      <c r="R1304">
        <v>2193</v>
      </c>
      <c r="S1304">
        <v>7054</v>
      </c>
      <c r="T1304">
        <v>335479.60100000002</v>
      </c>
      <c r="U1304">
        <v>3061407.2533</v>
      </c>
      <c r="V1304" t="s">
        <v>269</v>
      </c>
    </row>
    <row r="1305" spans="1:22" x14ac:dyDescent="0.25">
      <c r="A1305">
        <v>7055</v>
      </c>
      <c r="B1305">
        <v>335478.91710000002</v>
      </c>
      <c r="C1305">
        <v>3061406.3731999998</v>
      </c>
      <c r="D1305" t="s">
        <v>269</v>
      </c>
      <c r="P1305">
        <v>2193</v>
      </c>
      <c r="Q1305" t="s">
        <v>71</v>
      </c>
      <c r="R1305">
        <v>2194</v>
      </c>
      <c r="S1305">
        <v>7055</v>
      </c>
      <c r="T1305">
        <v>335478.91710000002</v>
      </c>
      <c r="U1305">
        <v>3061406.3731999998</v>
      </c>
      <c r="V1305" t="s">
        <v>269</v>
      </c>
    </row>
    <row r="1306" spans="1:22" x14ac:dyDescent="0.25">
      <c r="A1306">
        <v>7056</v>
      </c>
      <c r="B1306">
        <v>335471.29590000003</v>
      </c>
      <c r="C1306">
        <v>3061396.7151000001</v>
      </c>
      <c r="D1306" t="s">
        <v>269</v>
      </c>
      <c r="P1306">
        <v>2194</v>
      </c>
      <c r="Q1306" t="s">
        <v>71</v>
      </c>
      <c r="R1306">
        <v>2195</v>
      </c>
      <c r="S1306">
        <v>7056</v>
      </c>
      <c r="T1306">
        <v>335471.29590000003</v>
      </c>
      <c r="U1306">
        <v>3061396.7151000001</v>
      </c>
      <c r="V1306" t="s">
        <v>269</v>
      </c>
    </row>
    <row r="1307" spans="1:22" x14ac:dyDescent="0.25">
      <c r="A1307">
        <v>7057</v>
      </c>
      <c r="B1307">
        <v>335432.63380000001</v>
      </c>
      <c r="C1307">
        <v>3061347.7204</v>
      </c>
      <c r="D1307" t="s">
        <v>269</v>
      </c>
      <c r="P1307">
        <v>2195</v>
      </c>
      <c r="Q1307" t="s">
        <v>71</v>
      </c>
      <c r="R1307">
        <v>2196</v>
      </c>
      <c r="S1307">
        <v>7057</v>
      </c>
      <c r="T1307">
        <v>335432.63380000001</v>
      </c>
      <c r="U1307">
        <v>3061347.7204</v>
      </c>
      <c r="V1307" t="s">
        <v>269</v>
      </c>
    </row>
    <row r="1308" spans="1:22" x14ac:dyDescent="0.25">
      <c r="A1308">
        <v>7058</v>
      </c>
      <c r="B1308">
        <v>335380.17210000003</v>
      </c>
      <c r="C1308">
        <v>3061277.9514000001</v>
      </c>
      <c r="D1308" t="s">
        <v>269</v>
      </c>
      <c r="P1308">
        <v>2196</v>
      </c>
      <c r="Q1308" t="s">
        <v>71</v>
      </c>
      <c r="R1308">
        <v>2197</v>
      </c>
      <c r="S1308">
        <v>7058</v>
      </c>
      <c r="T1308">
        <v>335380.17210000003</v>
      </c>
      <c r="U1308">
        <v>3061277.9514000001</v>
      </c>
      <c r="V1308" t="s">
        <v>269</v>
      </c>
    </row>
    <row r="1309" spans="1:22" x14ac:dyDescent="0.25">
      <c r="A1309">
        <v>7059</v>
      </c>
      <c r="B1309">
        <v>335323.20640000002</v>
      </c>
      <c r="C1309">
        <v>3061203.1523000002</v>
      </c>
      <c r="D1309" t="s">
        <v>269</v>
      </c>
      <c r="P1309">
        <v>2197</v>
      </c>
      <c r="Q1309" t="s">
        <v>71</v>
      </c>
      <c r="R1309">
        <v>2198</v>
      </c>
      <c r="S1309">
        <v>7059</v>
      </c>
      <c r="T1309">
        <v>335323.20640000002</v>
      </c>
      <c r="U1309">
        <v>3061203.1523000002</v>
      </c>
      <c r="V1309" t="s">
        <v>269</v>
      </c>
    </row>
    <row r="1310" spans="1:22" x14ac:dyDescent="0.25">
      <c r="A1310">
        <v>7060</v>
      </c>
      <c r="B1310">
        <v>335284.3273</v>
      </c>
      <c r="C1310">
        <v>3061150.8365000002</v>
      </c>
      <c r="D1310" t="s">
        <v>269</v>
      </c>
      <c r="P1310">
        <v>2198</v>
      </c>
      <c r="Q1310" t="s">
        <v>71</v>
      </c>
      <c r="R1310">
        <v>2199</v>
      </c>
      <c r="S1310">
        <v>7060</v>
      </c>
      <c r="T1310">
        <v>335284.3273</v>
      </c>
      <c r="U1310">
        <v>3061150.8365000002</v>
      </c>
      <c r="V1310" t="s">
        <v>269</v>
      </c>
    </row>
    <row r="1311" spans="1:22" x14ac:dyDescent="0.25">
      <c r="A1311">
        <v>7061</v>
      </c>
      <c r="B1311">
        <v>335281.50510000001</v>
      </c>
      <c r="C1311">
        <v>3061147.0389999999</v>
      </c>
      <c r="D1311" t="s">
        <v>269</v>
      </c>
      <c r="P1311">
        <v>2199</v>
      </c>
      <c r="Q1311" t="s">
        <v>71</v>
      </c>
      <c r="R1311">
        <v>2200</v>
      </c>
      <c r="S1311">
        <v>7061</v>
      </c>
      <c r="T1311">
        <v>335281.50510000001</v>
      </c>
      <c r="U1311">
        <v>3061147.0389999999</v>
      </c>
      <c r="V1311" t="s">
        <v>269</v>
      </c>
    </row>
    <row r="1312" spans="1:22" x14ac:dyDescent="0.25">
      <c r="A1312">
        <v>7062</v>
      </c>
      <c r="B1312">
        <v>335269.9963</v>
      </c>
      <c r="C1312">
        <v>3061156.4081999999</v>
      </c>
      <c r="D1312" t="s">
        <v>269</v>
      </c>
      <c r="P1312">
        <v>2200</v>
      </c>
      <c r="Q1312" t="s">
        <v>71</v>
      </c>
      <c r="R1312">
        <v>2201</v>
      </c>
      <c r="S1312">
        <v>7062</v>
      </c>
      <c r="T1312">
        <v>335269.9963</v>
      </c>
      <c r="U1312">
        <v>3061156.4081999999</v>
      </c>
      <c r="V1312" t="s">
        <v>269</v>
      </c>
    </row>
    <row r="1313" spans="1:22" x14ac:dyDescent="0.25">
      <c r="A1313">
        <v>7063</v>
      </c>
      <c r="B1313">
        <v>335281.3431</v>
      </c>
      <c r="C1313">
        <v>3061147.1708999998</v>
      </c>
      <c r="D1313" t="s">
        <v>269</v>
      </c>
      <c r="P1313">
        <v>13</v>
      </c>
      <c r="Q1313" t="s">
        <v>71</v>
      </c>
      <c r="R1313">
        <v>14</v>
      </c>
      <c r="S1313">
        <v>7063</v>
      </c>
      <c r="T1313">
        <v>335281.3431</v>
      </c>
      <c r="U1313">
        <v>3061147.1708999998</v>
      </c>
      <c r="V1313" t="s">
        <v>269</v>
      </c>
    </row>
    <row r="1314" spans="1:22" x14ac:dyDescent="0.25">
      <c r="A1314">
        <v>7064</v>
      </c>
      <c r="B1314">
        <v>335280.6839</v>
      </c>
      <c r="C1314">
        <v>3061147.7075</v>
      </c>
      <c r="D1314" t="s">
        <v>269</v>
      </c>
      <c r="P1314">
        <v>14</v>
      </c>
      <c r="Q1314" t="s">
        <v>71</v>
      </c>
      <c r="R1314">
        <v>15</v>
      </c>
      <c r="S1314">
        <v>7064</v>
      </c>
      <c r="T1314">
        <v>335280.6839</v>
      </c>
      <c r="U1314">
        <v>3061147.7075</v>
      </c>
      <c r="V1314" t="s">
        <v>269</v>
      </c>
    </row>
    <row r="1315" spans="1:22" x14ac:dyDescent="0.25">
      <c r="A1315">
        <v>7065</v>
      </c>
      <c r="B1315">
        <v>335284.3848</v>
      </c>
      <c r="C1315">
        <v>3061150.9139</v>
      </c>
      <c r="D1315" t="s">
        <v>269</v>
      </c>
      <c r="P1315">
        <v>15</v>
      </c>
      <c r="Q1315" t="s">
        <v>71</v>
      </c>
      <c r="R1315">
        <v>16</v>
      </c>
      <c r="S1315">
        <v>7065</v>
      </c>
      <c r="T1315">
        <v>335284.3848</v>
      </c>
      <c r="U1315">
        <v>3061150.9139</v>
      </c>
      <c r="V1315" t="s">
        <v>269</v>
      </c>
    </row>
    <row r="1316" spans="1:22" x14ac:dyDescent="0.25">
      <c r="A1316">
        <v>7066</v>
      </c>
      <c r="B1316">
        <v>335289.47399999999</v>
      </c>
      <c r="C1316">
        <v>3061157.7618999998</v>
      </c>
      <c r="D1316" t="s">
        <v>269</v>
      </c>
      <c r="P1316">
        <v>17</v>
      </c>
      <c r="Q1316" t="s">
        <v>71</v>
      </c>
      <c r="R1316">
        <v>18</v>
      </c>
      <c r="S1316">
        <v>7066</v>
      </c>
      <c r="T1316">
        <v>335289.47399999999</v>
      </c>
      <c r="U1316">
        <v>3061157.7618999998</v>
      </c>
      <c r="V1316" t="s">
        <v>269</v>
      </c>
    </row>
    <row r="1317" spans="1:22" x14ac:dyDescent="0.25">
      <c r="A1317">
        <v>7067</v>
      </c>
      <c r="B1317">
        <v>335308.91940000001</v>
      </c>
      <c r="C1317">
        <v>3061183.9276999999</v>
      </c>
      <c r="D1317" t="s">
        <v>269</v>
      </c>
      <c r="P1317">
        <v>18</v>
      </c>
      <c r="Q1317" t="s">
        <v>71</v>
      </c>
      <c r="R1317">
        <v>19</v>
      </c>
      <c r="S1317">
        <v>7067</v>
      </c>
      <c r="T1317">
        <v>335308.91940000001</v>
      </c>
      <c r="U1317">
        <v>3061183.9276999999</v>
      </c>
      <c r="V1317" t="s">
        <v>269</v>
      </c>
    </row>
    <row r="1318" spans="1:22" x14ac:dyDescent="0.25">
      <c r="A1318">
        <v>7068</v>
      </c>
      <c r="B1318">
        <v>335362.97289999999</v>
      </c>
      <c r="C1318">
        <v>3061255.3679</v>
      </c>
      <c r="D1318" t="s">
        <v>269</v>
      </c>
      <c r="P1318">
        <v>20</v>
      </c>
      <c r="Q1318" t="s">
        <v>71</v>
      </c>
      <c r="R1318">
        <v>21</v>
      </c>
      <c r="S1318">
        <v>7068</v>
      </c>
      <c r="T1318">
        <v>335362.97289999999</v>
      </c>
      <c r="U1318">
        <v>3061255.3679</v>
      </c>
      <c r="V1318" t="s">
        <v>269</v>
      </c>
    </row>
    <row r="1319" spans="1:22" x14ac:dyDescent="0.25">
      <c r="A1319">
        <v>7069</v>
      </c>
      <c r="B1319">
        <v>335433.51390000002</v>
      </c>
      <c r="C1319">
        <v>3061348.8357000002</v>
      </c>
      <c r="D1319" t="s">
        <v>269</v>
      </c>
      <c r="P1319">
        <v>23</v>
      </c>
      <c r="Q1319" t="s">
        <v>71</v>
      </c>
      <c r="R1319">
        <v>24</v>
      </c>
      <c r="S1319">
        <v>7069</v>
      </c>
      <c r="T1319">
        <v>335433.51390000002</v>
      </c>
      <c r="U1319">
        <v>3061348.8357000002</v>
      </c>
      <c r="V1319" t="s">
        <v>269</v>
      </c>
    </row>
    <row r="1320" spans="1:22" x14ac:dyDescent="0.25">
      <c r="A1320">
        <v>7070</v>
      </c>
      <c r="B1320">
        <v>335470.23300000001</v>
      </c>
      <c r="C1320">
        <v>3061395.3681999999</v>
      </c>
      <c r="D1320" t="s">
        <v>269</v>
      </c>
      <c r="P1320">
        <v>25</v>
      </c>
      <c r="Q1320" t="s">
        <v>71</v>
      </c>
      <c r="R1320">
        <v>26</v>
      </c>
      <c r="S1320">
        <v>7070</v>
      </c>
      <c r="T1320">
        <v>335470.23300000001</v>
      </c>
      <c r="U1320">
        <v>3061395.3681999999</v>
      </c>
      <c r="V1320" t="s">
        <v>269</v>
      </c>
    </row>
    <row r="1321" spans="1:22" x14ac:dyDescent="0.25">
      <c r="A1321">
        <v>7071</v>
      </c>
      <c r="B1321">
        <v>335479.24190000002</v>
      </c>
      <c r="C1321">
        <v>3061406.7911999999</v>
      </c>
      <c r="D1321" t="s">
        <v>269</v>
      </c>
      <c r="P1321">
        <v>31</v>
      </c>
      <c r="Q1321" t="s">
        <v>71</v>
      </c>
      <c r="R1321">
        <v>32</v>
      </c>
      <c r="S1321">
        <v>7071</v>
      </c>
      <c r="T1321">
        <v>335479.24190000002</v>
      </c>
      <c r="U1321">
        <v>3061406.7911999999</v>
      </c>
      <c r="V1321" t="s">
        <v>269</v>
      </c>
    </row>
    <row r="1322" spans="1:22" x14ac:dyDescent="0.25">
      <c r="A1322">
        <v>7072</v>
      </c>
      <c r="B1322">
        <v>335481.01799999998</v>
      </c>
      <c r="C1322">
        <v>3061409.0767000001</v>
      </c>
      <c r="D1322" t="s">
        <v>269</v>
      </c>
      <c r="P1322">
        <v>32</v>
      </c>
      <c r="Q1322" t="s">
        <v>71</v>
      </c>
      <c r="R1322">
        <v>33</v>
      </c>
      <c r="S1322">
        <v>7072</v>
      </c>
      <c r="T1322">
        <v>335481.01799999998</v>
      </c>
      <c r="U1322">
        <v>3061409.0767000001</v>
      </c>
      <c r="V1322" t="s">
        <v>269</v>
      </c>
    </row>
    <row r="1323" spans="1:22" x14ac:dyDescent="0.25">
      <c r="A1323">
        <v>7073</v>
      </c>
      <c r="B1323">
        <v>335610.02750000003</v>
      </c>
      <c r="C1323">
        <v>3061529.8694000002</v>
      </c>
      <c r="D1323" t="s">
        <v>269</v>
      </c>
      <c r="P1323">
        <v>33</v>
      </c>
      <c r="Q1323" t="s">
        <v>71</v>
      </c>
      <c r="R1323">
        <v>34</v>
      </c>
      <c r="S1323">
        <v>7073</v>
      </c>
      <c r="T1323">
        <v>335610.02750000003</v>
      </c>
      <c r="U1323">
        <v>3061529.8694000002</v>
      </c>
      <c r="V1323" t="s">
        <v>269</v>
      </c>
    </row>
    <row r="1324" spans="1:22" x14ac:dyDescent="0.25">
      <c r="A1324">
        <v>7074</v>
      </c>
      <c r="B1324">
        <v>335830.2426</v>
      </c>
      <c r="C1324">
        <v>3061659.2543000001</v>
      </c>
      <c r="D1324" t="s">
        <v>269</v>
      </c>
      <c r="P1324">
        <v>36</v>
      </c>
      <c r="Q1324" t="s">
        <v>71</v>
      </c>
      <c r="R1324">
        <v>37</v>
      </c>
      <c r="S1324">
        <v>7074</v>
      </c>
      <c r="T1324">
        <v>335830.2426</v>
      </c>
      <c r="U1324">
        <v>3061659.2543000001</v>
      </c>
      <c r="V1324" t="s">
        <v>269</v>
      </c>
    </row>
    <row r="1325" spans="1:22" x14ac:dyDescent="0.25">
      <c r="A1325">
        <v>7075</v>
      </c>
      <c r="B1325">
        <v>335897.75280000002</v>
      </c>
      <c r="C1325">
        <v>3061698.8372</v>
      </c>
      <c r="D1325" t="s">
        <v>269</v>
      </c>
      <c r="P1325">
        <v>39</v>
      </c>
      <c r="Q1325" t="s">
        <v>71</v>
      </c>
      <c r="R1325">
        <v>40</v>
      </c>
      <c r="S1325">
        <v>7075</v>
      </c>
      <c r="T1325">
        <v>335897.75280000002</v>
      </c>
      <c r="U1325">
        <v>3061698.8372</v>
      </c>
      <c r="V1325" t="s">
        <v>269</v>
      </c>
    </row>
    <row r="1326" spans="1:22" x14ac:dyDescent="0.25">
      <c r="A1326">
        <v>7076</v>
      </c>
      <c r="B1326">
        <v>335973.64899999998</v>
      </c>
      <c r="C1326">
        <v>3061742.1123000002</v>
      </c>
      <c r="D1326" t="s">
        <v>269</v>
      </c>
      <c r="P1326">
        <v>41</v>
      </c>
      <c r="Q1326" t="s">
        <v>71</v>
      </c>
      <c r="R1326">
        <v>42</v>
      </c>
      <c r="S1326">
        <v>7076</v>
      </c>
      <c r="T1326">
        <v>335973.64899999998</v>
      </c>
      <c r="U1326">
        <v>3061742.1123000002</v>
      </c>
      <c r="V1326" t="s">
        <v>269</v>
      </c>
    </row>
    <row r="1327" spans="1:22" x14ac:dyDescent="0.25">
      <c r="A1327">
        <v>7077</v>
      </c>
      <c r="B1327">
        <v>336083.75260000001</v>
      </c>
      <c r="C1327">
        <v>3061805.8144</v>
      </c>
      <c r="D1327" t="s">
        <v>269</v>
      </c>
      <c r="P1327">
        <v>49</v>
      </c>
      <c r="Q1327" t="s">
        <v>71</v>
      </c>
      <c r="R1327">
        <v>50</v>
      </c>
      <c r="S1327">
        <v>7077</v>
      </c>
      <c r="T1327">
        <v>336083.75260000001</v>
      </c>
      <c r="U1327">
        <v>3061805.8144</v>
      </c>
      <c r="V1327" t="s">
        <v>269</v>
      </c>
    </row>
    <row r="1328" spans="1:22" x14ac:dyDescent="0.25">
      <c r="A1328">
        <v>7078</v>
      </c>
      <c r="B1328">
        <v>336088.49609999999</v>
      </c>
      <c r="C1328">
        <v>3061808.1134000001</v>
      </c>
      <c r="D1328" t="s">
        <v>269</v>
      </c>
      <c r="P1328">
        <v>50</v>
      </c>
      <c r="Q1328" t="s">
        <v>71</v>
      </c>
      <c r="R1328">
        <v>51</v>
      </c>
      <c r="S1328">
        <v>7078</v>
      </c>
      <c r="T1328">
        <v>336088.49609999999</v>
      </c>
      <c r="U1328">
        <v>3061808.1134000001</v>
      </c>
      <c r="V1328" t="s">
        <v>269</v>
      </c>
    </row>
    <row r="1329" spans="1:22" x14ac:dyDescent="0.25">
      <c r="A1329">
        <v>7079</v>
      </c>
      <c r="B1329">
        <v>336342.28869999998</v>
      </c>
      <c r="C1329">
        <v>3061976.2626999998</v>
      </c>
      <c r="D1329" t="s">
        <v>269</v>
      </c>
      <c r="P1329">
        <v>52</v>
      </c>
      <c r="Q1329" t="s">
        <v>71</v>
      </c>
      <c r="R1329">
        <v>53</v>
      </c>
      <c r="S1329">
        <v>7079</v>
      </c>
      <c r="T1329">
        <v>336342.28869999998</v>
      </c>
      <c r="U1329">
        <v>3061976.2626999998</v>
      </c>
      <c r="V1329" t="s">
        <v>269</v>
      </c>
    </row>
    <row r="1330" spans="1:22" x14ac:dyDescent="0.25">
      <c r="A1330">
        <v>7080</v>
      </c>
      <c r="B1330">
        <v>336359.92330000002</v>
      </c>
      <c r="C1330">
        <v>3062110.0060000001</v>
      </c>
      <c r="D1330" t="s">
        <v>269</v>
      </c>
      <c r="P1330">
        <v>60</v>
      </c>
      <c r="Q1330" t="s">
        <v>71</v>
      </c>
      <c r="R1330">
        <v>61</v>
      </c>
      <c r="S1330">
        <v>7080</v>
      </c>
      <c r="T1330">
        <v>336359.92330000002</v>
      </c>
      <c r="U1330">
        <v>3062110.0060000001</v>
      </c>
      <c r="V1330" t="s">
        <v>269</v>
      </c>
    </row>
    <row r="1331" spans="1:22" x14ac:dyDescent="0.25">
      <c r="A1331">
        <v>7081</v>
      </c>
      <c r="B1331">
        <v>336331.41480000003</v>
      </c>
      <c r="C1331">
        <v>3062141.1494</v>
      </c>
      <c r="D1331" t="s">
        <v>269</v>
      </c>
      <c r="P1331">
        <v>61</v>
      </c>
      <c r="Q1331" t="s">
        <v>71</v>
      </c>
      <c r="R1331">
        <v>62</v>
      </c>
      <c r="S1331">
        <v>7081</v>
      </c>
      <c r="T1331">
        <v>336331.41480000003</v>
      </c>
      <c r="U1331">
        <v>3062141.1494</v>
      </c>
      <c r="V1331" t="s">
        <v>269</v>
      </c>
    </row>
    <row r="1332" spans="1:22" x14ac:dyDescent="0.25">
      <c r="A1332">
        <v>7082</v>
      </c>
      <c r="B1332">
        <v>336323.9203</v>
      </c>
      <c r="C1332">
        <v>3062149.3366</v>
      </c>
      <c r="D1332" t="s">
        <v>269</v>
      </c>
      <c r="P1332">
        <v>65</v>
      </c>
      <c r="Q1332" t="s">
        <v>71</v>
      </c>
      <c r="R1332">
        <v>66</v>
      </c>
      <c r="S1332">
        <v>7082</v>
      </c>
      <c r="T1332">
        <v>336323.9203</v>
      </c>
      <c r="U1332">
        <v>3062149.3366</v>
      </c>
      <c r="V1332" t="s">
        <v>269</v>
      </c>
    </row>
    <row r="1333" spans="1:22" x14ac:dyDescent="0.25">
      <c r="A1333">
        <v>7083</v>
      </c>
      <c r="B1333">
        <v>336103.25880000001</v>
      </c>
      <c r="C1333">
        <v>3062308.2376999999</v>
      </c>
      <c r="D1333" t="s">
        <v>269</v>
      </c>
      <c r="P1333">
        <v>72</v>
      </c>
      <c r="Q1333" t="s">
        <v>71</v>
      </c>
      <c r="R1333">
        <v>73</v>
      </c>
      <c r="S1333">
        <v>7083</v>
      </c>
      <c r="T1333">
        <v>336103.25880000001</v>
      </c>
      <c r="U1333">
        <v>3062308.2376999999</v>
      </c>
      <c r="V1333" t="s">
        <v>269</v>
      </c>
    </row>
    <row r="1334" spans="1:22" x14ac:dyDescent="0.25">
      <c r="A1334">
        <v>7084</v>
      </c>
      <c r="B1334">
        <v>336074.46380000003</v>
      </c>
      <c r="C1334">
        <v>3062324.8212000001</v>
      </c>
      <c r="D1334" t="s">
        <v>269</v>
      </c>
      <c r="P1334">
        <v>75</v>
      </c>
      <c r="Q1334" t="s">
        <v>71</v>
      </c>
      <c r="R1334">
        <v>76</v>
      </c>
      <c r="S1334">
        <v>7084</v>
      </c>
      <c r="T1334">
        <v>336074.46380000003</v>
      </c>
      <c r="U1334">
        <v>3062324.8212000001</v>
      </c>
      <c r="V1334" t="s">
        <v>269</v>
      </c>
    </row>
    <row r="1335" spans="1:22" x14ac:dyDescent="0.25">
      <c r="A1335">
        <v>7085</v>
      </c>
      <c r="B1335">
        <v>336072.98369999998</v>
      </c>
      <c r="C1335">
        <v>3062325.7579999999</v>
      </c>
      <c r="D1335" t="s">
        <v>269</v>
      </c>
      <c r="P1335">
        <v>77</v>
      </c>
      <c r="Q1335" t="s">
        <v>71</v>
      </c>
      <c r="R1335">
        <v>78</v>
      </c>
      <c r="S1335">
        <v>7085</v>
      </c>
      <c r="T1335">
        <v>336072.98369999998</v>
      </c>
      <c r="U1335">
        <v>3062325.7579999999</v>
      </c>
      <c r="V1335" t="s">
        <v>269</v>
      </c>
    </row>
    <row r="1336" spans="1:22" x14ac:dyDescent="0.25">
      <c r="A1336">
        <v>7086</v>
      </c>
      <c r="B1336">
        <v>336060.26490000001</v>
      </c>
      <c r="C1336">
        <v>3062333.8073</v>
      </c>
      <c r="D1336" t="s">
        <v>269</v>
      </c>
      <c r="P1336">
        <v>79</v>
      </c>
      <c r="Q1336" t="s">
        <v>71</v>
      </c>
      <c r="R1336">
        <v>80</v>
      </c>
      <c r="S1336">
        <v>7086</v>
      </c>
      <c r="T1336">
        <v>336060.26490000001</v>
      </c>
      <c r="U1336">
        <v>3062333.8073</v>
      </c>
      <c r="V1336" t="s">
        <v>269</v>
      </c>
    </row>
    <row r="1337" spans="1:22" x14ac:dyDescent="0.25">
      <c r="A1337">
        <v>7087</v>
      </c>
      <c r="B1337">
        <v>336025.44750000001</v>
      </c>
      <c r="C1337">
        <v>3062363.1880999999</v>
      </c>
      <c r="D1337" t="s">
        <v>269</v>
      </c>
      <c r="P1337">
        <v>80</v>
      </c>
      <c r="Q1337" t="s">
        <v>71</v>
      </c>
      <c r="R1337">
        <v>81</v>
      </c>
      <c r="S1337">
        <v>7087</v>
      </c>
      <c r="T1337">
        <v>336025.44750000001</v>
      </c>
      <c r="U1337">
        <v>3062363.1880999999</v>
      </c>
      <c r="V1337" t="s">
        <v>269</v>
      </c>
    </row>
    <row r="1338" spans="1:22" x14ac:dyDescent="0.25">
      <c r="A1338">
        <v>7088</v>
      </c>
      <c r="B1338">
        <v>335930.4154</v>
      </c>
      <c r="C1338">
        <v>3062473.1502999999</v>
      </c>
      <c r="D1338" t="s">
        <v>269</v>
      </c>
      <c r="P1338">
        <v>83</v>
      </c>
      <c r="Q1338" t="s">
        <v>71</v>
      </c>
      <c r="R1338">
        <v>84</v>
      </c>
      <c r="S1338">
        <v>7088</v>
      </c>
      <c r="T1338">
        <v>335930.4154</v>
      </c>
      <c r="U1338">
        <v>3062473.1502999999</v>
      </c>
      <c r="V1338" t="s">
        <v>269</v>
      </c>
    </row>
    <row r="1339" spans="1:22" x14ac:dyDescent="0.25">
      <c r="A1339">
        <v>7089</v>
      </c>
      <c r="B1339">
        <v>335928.0845</v>
      </c>
      <c r="C1339">
        <v>3062776.8177999998</v>
      </c>
      <c r="D1339" t="s">
        <v>269</v>
      </c>
      <c r="P1339">
        <v>99</v>
      </c>
      <c r="Q1339" t="s">
        <v>71</v>
      </c>
      <c r="R1339">
        <v>100</v>
      </c>
      <c r="S1339">
        <v>7089</v>
      </c>
      <c r="T1339">
        <v>335928.0845</v>
      </c>
      <c r="U1339">
        <v>3062776.8177999998</v>
      </c>
      <c r="V1339" t="s">
        <v>269</v>
      </c>
    </row>
    <row r="1340" spans="1:22" x14ac:dyDescent="0.25">
      <c r="A1340">
        <v>7090</v>
      </c>
      <c r="B1340">
        <v>336016.70649999997</v>
      </c>
      <c r="C1340">
        <v>3062922.6469000001</v>
      </c>
      <c r="D1340" t="s">
        <v>269</v>
      </c>
      <c r="P1340">
        <v>101</v>
      </c>
      <c r="Q1340" t="s">
        <v>71</v>
      </c>
      <c r="R1340">
        <v>102</v>
      </c>
      <c r="S1340">
        <v>7090</v>
      </c>
      <c r="T1340">
        <v>336016.70649999997</v>
      </c>
      <c r="U1340">
        <v>3062922.6469000001</v>
      </c>
      <c r="V1340" t="s">
        <v>269</v>
      </c>
    </row>
    <row r="1341" spans="1:22" x14ac:dyDescent="0.25">
      <c r="A1341">
        <v>7091</v>
      </c>
      <c r="B1341">
        <v>336039.12109999999</v>
      </c>
      <c r="C1341">
        <v>3062967.8870999999</v>
      </c>
      <c r="D1341" t="s">
        <v>269</v>
      </c>
      <c r="P1341">
        <v>105</v>
      </c>
      <c r="Q1341" t="s">
        <v>71</v>
      </c>
      <c r="R1341">
        <v>106</v>
      </c>
      <c r="S1341">
        <v>7091</v>
      </c>
      <c r="T1341">
        <v>336039.12109999999</v>
      </c>
      <c r="U1341">
        <v>3062967.8870999999</v>
      </c>
      <c r="V1341" t="s">
        <v>269</v>
      </c>
    </row>
    <row r="1342" spans="1:22" x14ac:dyDescent="0.25">
      <c r="A1342">
        <v>7092</v>
      </c>
      <c r="B1342">
        <v>336044.84370000003</v>
      </c>
      <c r="C1342">
        <v>3062977.8319999999</v>
      </c>
      <c r="D1342" t="s">
        <v>269</v>
      </c>
      <c r="P1342">
        <v>106</v>
      </c>
      <c r="Q1342" t="s">
        <v>71</v>
      </c>
      <c r="R1342">
        <v>107</v>
      </c>
      <c r="S1342">
        <v>7092</v>
      </c>
      <c r="T1342">
        <v>336044.84370000003</v>
      </c>
      <c r="U1342">
        <v>3062977.8319999999</v>
      </c>
      <c r="V1342" t="s">
        <v>269</v>
      </c>
    </row>
    <row r="1343" spans="1:22" x14ac:dyDescent="0.25">
      <c r="A1343">
        <v>7093</v>
      </c>
      <c r="B1343">
        <v>336083.58990000002</v>
      </c>
      <c r="C1343">
        <v>3063041.5821000002</v>
      </c>
      <c r="D1343" t="s">
        <v>269</v>
      </c>
      <c r="P1343">
        <v>110</v>
      </c>
      <c r="Q1343" t="s">
        <v>71</v>
      </c>
      <c r="R1343">
        <v>111</v>
      </c>
      <c r="S1343">
        <v>7093</v>
      </c>
      <c r="T1343">
        <v>336083.58990000002</v>
      </c>
      <c r="U1343">
        <v>3063041.5821000002</v>
      </c>
      <c r="V1343" t="s">
        <v>269</v>
      </c>
    </row>
    <row r="1344" spans="1:22" x14ac:dyDescent="0.25">
      <c r="A1344">
        <v>7094</v>
      </c>
      <c r="B1344">
        <v>336121.36719999998</v>
      </c>
      <c r="C1344">
        <v>3063085.8106999998</v>
      </c>
      <c r="D1344" t="s">
        <v>269</v>
      </c>
      <c r="P1344">
        <v>112</v>
      </c>
      <c r="Q1344" t="s">
        <v>71</v>
      </c>
      <c r="R1344">
        <v>113</v>
      </c>
      <c r="S1344">
        <v>7094</v>
      </c>
      <c r="T1344">
        <v>336121.36719999998</v>
      </c>
      <c r="U1344">
        <v>3063085.8106999998</v>
      </c>
      <c r="V1344" t="s">
        <v>269</v>
      </c>
    </row>
    <row r="1345" spans="1:22" x14ac:dyDescent="0.25">
      <c r="A1345">
        <v>7095</v>
      </c>
      <c r="B1345">
        <v>336158.1384</v>
      </c>
      <c r="C1345">
        <v>3063109.2730999999</v>
      </c>
      <c r="D1345" t="s">
        <v>269</v>
      </c>
      <c r="P1345">
        <v>115</v>
      </c>
      <c r="Q1345" t="s">
        <v>71</v>
      </c>
      <c r="R1345">
        <v>116</v>
      </c>
      <c r="S1345">
        <v>7095</v>
      </c>
      <c r="T1345">
        <v>336158.1384</v>
      </c>
      <c r="U1345">
        <v>3063109.2730999999</v>
      </c>
      <c r="V1345" t="s">
        <v>269</v>
      </c>
    </row>
    <row r="1346" spans="1:22" x14ac:dyDescent="0.25">
      <c r="A1346">
        <v>7096</v>
      </c>
      <c r="B1346">
        <v>336168.48639999999</v>
      </c>
      <c r="C1346">
        <v>3063115.2884999998</v>
      </c>
      <c r="D1346" t="s">
        <v>269</v>
      </c>
      <c r="P1346">
        <v>116</v>
      </c>
      <c r="Q1346" t="s">
        <v>71</v>
      </c>
      <c r="R1346">
        <v>117</v>
      </c>
      <c r="S1346">
        <v>7096</v>
      </c>
      <c r="T1346">
        <v>336168.48639999999</v>
      </c>
      <c r="U1346">
        <v>3063115.2884999998</v>
      </c>
      <c r="V1346" t="s">
        <v>269</v>
      </c>
    </row>
    <row r="1347" spans="1:22" x14ac:dyDescent="0.25">
      <c r="A1347">
        <v>7097</v>
      </c>
      <c r="B1347">
        <v>336202.86190000002</v>
      </c>
      <c r="C1347">
        <v>3063175.6995000001</v>
      </c>
      <c r="D1347" t="s">
        <v>269</v>
      </c>
      <c r="P1347">
        <v>121</v>
      </c>
      <c r="Q1347" t="s">
        <v>71</v>
      </c>
      <c r="R1347">
        <v>122</v>
      </c>
      <c r="S1347">
        <v>7097</v>
      </c>
      <c r="T1347">
        <v>336202.86190000002</v>
      </c>
      <c r="U1347">
        <v>3063175.6995000001</v>
      </c>
      <c r="V1347" t="s">
        <v>269</v>
      </c>
    </row>
    <row r="1348" spans="1:22" x14ac:dyDescent="0.25">
      <c r="A1348">
        <v>7098</v>
      </c>
      <c r="B1348">
        <v>336220.7648</v>
      </c>
      <c r="C1348">
        <v>3063253.9907</v>
      </c>
      <c r="D1348" t="s">
        <v>269</v>
      </c>
      <c r="P1348">
        <v>142</v>
      </c>
      <c r="Q1348" t="s">
        <v>71</v>
      </c>
      <c r="R1348">
        <v>143</v>
      </c>
      <c r="S1348">
        <v>7098</v>
      </c>
      <c r="T1348">
        <v>336220.7648</v>
      </c>
      <c r="U1348">
        <v>3063253.9907</v>
      </c>
      <c r="V1348" t="s">
        <v>269</v>
      </c>
    </row>
    <row r="1349" spans="1:22" x14ac:dyDescent="0.25">
      <c r="A1349">
        <v>7099</v>
      </c>
      <c r="B1349">
        <v>336218.85379999998</v>
      </c>
      <c r="C1349">
        <v>3063264.2055000002</v>
      </c>
      <c r="D1349" t="s">
        <v>269</v>
      </c>
      <c r="P1349">
        <v>145</v>
      </c>
      <c r="Q1349" t="s">
        <v>71</v>
      </c>
      <c r="R1349">
        <v>146</v>
      </c>
      <c r="S1349">
        <v>7099</v>
      </c>
      <c r="T1349">
        <v>336218.85379999998</v>
      </c>
      <c r="U1349">
        <v>3063264.2055000002</v>
      </c>
      <c r="V1349" t="s">
        <v>269</v>
      </c>
    </row>
    <row r="1350" spans="1:22" x14ac:dyDescent="0.25">
      <c r="A1350">
        <v>7100</v>
      </c>
      <c r="B1350">
        <v>336218.0822</v>
      </c>
      <c r="C1350">
        <v>3063273.7514999998</v>
      </c>
      <c r="D1350" t="s">
        <v>269</v>
      </c>
      <c r="P1350">
        <v>151</v>
      </c>
      <c r="Q1350" t="s">
        <v>71</v>
      </c>
      <c r="R1350">
        <v>152</v>
      </c>
      <c r="S1350">
        <v>7100</v>
      </c>
      <c r="T1350">
        <v>336218.0822</v>
      </c>
      <c r="U1350">
        <v>3063273.7514999998</v>
      </c>
      <c r="V1350" t="s">
        <v>269</v>
      </c>
    </row>
    <row r="1351" spans="1:22" x14ac:dyDescent="0.25">
      <c r="A1351">
        <v>7101</v>
      </c>
      <c r="B1351">
        <v>336221.58</v>
      </c>
      <c r="C1351">
        <v>3063312.8706</v>
      </c>
      <c r="D1351" t="s">
        <v>269</v>
      </c>
      <c r="P1351">
        <v>161</v>
      </c>
      <c r="Q1351" t="s">
        <v>71</v>
      </c>
      <c r="R1351">
        <v>162</v>
      </c>
      <c r="S1351">
        <v>7101</v>
      </c>
      <c r="T1351">
        <v>336221.58</v>
      </c>
      <c r="U1351">
        <v>3063312.8706</v>
      </c>
      <c r="V1351" t="s">
        <v>269</v>
      </c>
    </row>
    <row r="1352" spans="1:22" x14ac:dyDescent="0.25">
      <c r="A1352">
        <v>7102</v>
      </c>
      <c r="B1352">
        <v>336222.59110000002</v>
      </c>
      <c r="C1352">
        <v>3063327.4468999999</v>
      </c>
      <c r="D1352" t="s">
        <v>269</v>
      </c>
      <c r="P1352">
        <v>165</v>
      </c>
      <c r="Q1352" t="s">
        <v>71</v>
      </c>
      <c r="R1352">
        <v>166</v>
      </c>
      <c r="S1352">
        <v>7102</v>
      </c>
      <c r="T1352">
        <v>336222.59110000002</v>
      </c>
      <c r="U1352">
        <v>3063327.4468999999</v>
      </c>
      <c r="V1352" t="s">
        <v>269</v>
      </c>
    </row>
    <row r="1353" spans="1:22" x14ac:dyDescent="0.25">
      <c r="A1353">
        <v>7103</v>
      </c>
      <c r="B1353">
        <v>336224.63689999998</v>
      </c>
      <c r="C1353">
        <v>3063356.9410000001</v>
      </c>
      <c r="D1353" t="s">
        <v>269</v>
      </c>
      <c r="P1353">
        <v>167</v>
      </c>
      <c r="Q1353" t="s">
        <v>71</v>
      </c>
      <c r="R1353">
        <v>168</v>
      </c>
      <c r="S1353">
        <v>7103</v>
      </c>
      <c r="T1353">
        <v>336224.63689999998</v>
      </c>
      <c r="U1353">
        <v>3063356.9410000001</v>
      </c>
      <c r="V1353" t="s">
        <v>269</v>
      </c>
    </row>
    <row r="1354" spans="1:22" x14ac:dyDescent="0.25">
      <c r="A1354">
        <v>7104</v>
      </c>
      <c r="B1354">
        <v>336225.83760000003</v>
      </c>
      <c r="C1354">
        <v>3063374.2524999999</v>
      </c>
      <c r="D1354" t="s">
        <v>269</v>
      </c>
      <c r="P1354">
        <v>170</v>
      </c>
      <c r="Q1354" t="s">
        <v>71</v>
      </c>
      <c r="R1354">
        <v>171</v>
      </c>
      <c r="S1354">
        <v>7104</v>
      </c>
      <c r="T1354">
        <v>336225.83760000003</v>
      </c>
      <c r="U1354">
        <v>3063374.2524999999</v>
      </c>
      <c r="V1354" t="s">
        <v>269</v>
      </c>
    </row>
    <row r="1355" spans="1:22" x14ac:dyDescent="0.25">
      <c r="A1355">
        <v>8001</v>
      </c>
      <c r="B1355">
        <v>337189.94750000001</v>
      </c>
      <c r="C1355">
        <v>3062709.0943</v>
      </c>
      <c r="D1355" t="s">
        <v>270</v>
      </c>
      <c r="P1355">
        <v>1532</v>
      </c>
      <c r="Q1355" t="s">
        <v>71</v>
      </c>
      <c r="R1355">
        <v>1533</v>
      </c>
      <c r="S1355">
        <v>8001</v>
      </c>
      <c r="T1355">
        <v>337189.94750000001</v>
      </c>
      <c r="U1355">
        <v>3062709.0943</v>
      </c>
      <c r="V1355" t="s">
        <v>270</v>
      </c>
    </row>
    <row r="1356" spans="1:22" x14ac:dyDescent="0.25">
      <c r="A1356">
        <v>8002</v>
      </c>
      <c r="B1356">
        <v>337208.00959999999</v>
      </c>
      <c r="C1356">
        <v>3062901.2620999999</v>
      </c>
      <c r="D1356" t="s">
        <v>270</v>
      </c>
      <c r="P1356">
        <v>1533</v>
      </c>
      <c r="Q1356" t="s">
        <v>71</v>
      </c>
      <c r="R1356">
        <v>1534</v>
      </c>
      <c r="S1356">
        <v>8002</v>
      </c>
      <c r="T1356">
        <v>337208.00959999999</v>
      </c>
      <c r="U1356">
        <v>3062901.2620999999</v>
      </c>
      <c r="V1356" t="s">
        <v>270</v>
      </c>
    </row>
    <row r="1357" spans="1:22" x14ac:dyDescent="0.25">
      <c r="A1357">
        <v>8003</v>
      </c>
      <c r="B1357">
        <v>337171.67830000003</v>
      </c>
      <c r="C1357">
        <v>3062897.3829999999</v>
      </c>
      <c r="D1357" t="s">
        <v>270</v>
      </c>
      <c r="P1357">
        <v>1534</v>
      </c>
      <c r="Q1357" t="s">
        <v>71</v>
      </c>
      <c r="R1357">
        <v>1535</v>
      </c>
      <c r="S1357">
        <v>8003</v>
      </c>
      <c r="T1357">
        <v>337171.67830000003</v>
      </c>
      <c r="U1357">
        <v>3062897.3829999999</v>
      </c>
      <c r="V1357" t="s">
        <v>270</v>
      </c>
    </row>
    <row r="1358" spans="1:22" x14ac:dyDescent="0.25">
      <c r="A1358">
        <v>8004</v>
      </c>
      <c r="B1358">
        <v>337143.86910000001</v>
      </c>
      <c r="C1358">
        <v>3062896.3001999999</v>
      </c>
      <c r="D1358" t="s">
        <v>270</v>
      </c>
      <c r="P1358">
        <v>1535</v>
      </c>
      <c r="Q1358" t="s">
        <v>71</v>
      </c>
      <c r="R1358">
        <v>1536</v>
      </c>
      <c r="S1358">
        <v>8004</v>
      </c>
      <c r="T1358">
        <v>337143.86910000001</v>
      </c>
      <c r="U1358">
        <v>3062896.3001999999</v>
      </c>
      <c r="V1358" t="s">
        <v>270</v>
      </c>
    </row>
    <row r="1359" spans="1:22" x14ac:dyDescent="0.25">
      <c r="A1359">
        <v>8005</v>
      </c>
      <c r="B1359">
        <v>337120.83769999997</v>
      </c>
      <c r="C1359">
        <v>3062902.4293999998</v>
      </c>
      <c r="D1359" t="s">
        <v>270</v>
      </c>
      <c r="P1359">
        <v>1536</v>
      </c>
      <c r="Q1359" t="s">
        <v>71</v>
      </c>
      <c r="R1359">
        <v>1537</v>
      </c>
      <c r="S1359">
        <v>8005</v>
      </c>
      <c r="T1359">
        <v>337120.83769999997</v>
      </c>
      <c r="U1359">
        <v>3062902.4293999998</v>
      </c>
      <c r="V1359" t="s">
        <v>270</v>
      </c>
    </row>
    <row r="1360" spans="1:22" x14ac:dyDescent="0.25">
      <c r="A1360">
        <v>8006</v>
      </c>
      <c r="B1360">
        <v>337106.55469999998</v>
      </c>
      <c r="C1360">
        <v>3062906.4042000002</v>
      </c>
      <c r="D1360" t="s">
        <v>270</v>
      </c>
      <c r="P1360">
        <v>1537</v>
      </c>
      <c r="Q1360" t="s">
        <v>71</v>
      </c>
      <c r="R1360">
        <v>1538</v>
      </c>
      <c r="S1360">
        <v>8006</v>
      </c>
      <c r="T1360">
        <v>337106.55469999998</v>
      </c>
      <c r="U1360">
        <v>3062906.4042000002</v>
      </c>
      <c r="V1360" t="s">
        <v>270</v>
      </c>
    </row>
    <row r="1361" spans="1:22" x14ac:dyDescent="0.25">
      <c r="A1361">
        <v>8007</v>
      </c>
      <c r="B1361">
        <v>337073.96759999997</v>
      </c>
      <c r="C1361">
        <v>3062919.9375</v>
      </c>
      <c r="D1361" t="s">
        <v>270</v>
      </c>
      <c r="P1361">
        <v>1538</v>
      </c>
      <c r="Q1361" t="s">
        <v>71</v>
      </c>
      <c r="R1361">
        <v>1539</v>
      </c>
      <c r="S1361">
        <v>8007</v>
      </c>
      <c r="T1361">
        <v>337073.96759999997</v>
      </c>
      <c r="U1361">
        <v>3062919.9375</v>
      </c>
      <c r="V1361" t="s">
        <v>270</v>
      </c>
    </row>
    <row r="1362" spans="1:22" x14ac:dyDescent="0.25">
      <c r="A1362">
        <v>8008</v>
      </c>
      <c r="B1362">
        <v>337044.47739999997</v>
      </c>
      <c r="C1362">
        <v>3062924.4071999998</v>
      </c>
      <c r="D1362" t="s">
        <v>270</v>
      </c>
      <c r="P1362">
        <v>1539</v>
      </c>
      <c r="Q1362" t="s">
        <v>71</v>
      </c>
      <c r="R1362">
        <v>1540</v>
      </c>
      <c r="S1362">
        <v>8008</v>
      </c>
      <c r="T1362">
        <v>337044.47739999997</v>
      </c>
      <c r="U1362">
        <v>3062924.4071999998</v>
      </c>
      <c r="V1362" t="s">
        <v>270</v>
      </c>
    </row>
    <row r="1363" spans="1:22" x14ac:dyDescent="0.25">
      <c r="A1363">
        <v>8009</v>
      </c>
      <c r="B1363">
        <v>337003.23560000001</v>
      </c>
      <c r="C1363">
        <v>3062925.2510000002</v>
      </c>
      <c r="D1363" t="s">
        <v>270</v>
      </c>
      <c r="P1363">
        <v>1540</v>
      </c>
      <c r="Q1363" t="s">
        <v>71</v>
      </c>
      <c r="R1363">
        <v>1541</v>
      </c>
      <c r="S1363">
        <v>8009</v>
      </c>
      <c r="T1363">
        <v>337003.23560000001</v>
      </c>
      <c r="U1363">
        <v>3062925.2510000002</v>
      </c>
      <c r="V1363" t="s">
        <v>270</v>
      </c>
    </row>
    <row r="1364" spans="1:22" x14ac:dyDescent="0.25">
      <c r="A1364">
        <v>8010</v>
      </c>
      <c r="B1364">
        <v>336968.24209999997</v>
      </c>
      <c r="C1364">
        <v>3062933.8690999998</v>
      </c>
      <c r="D1364" t="s">
        <v>270</v>
      </c>
      <c r="P1364">
        <v>1541</v>
      </c>
      <c r="Q1364" t="s">
        <v>71</v>
      </c>
      <c r="R1364">
        <v>1542</v>
      </c>
      <c r="S1364">
        <v>8010</v>
      </c>
      <c r="T1364">
        <v>336968.24209999997</v>
      </c>
      <c r="U1364">
        <v>3062933.8690999998</v>
      </c>
      <c r="V1364" t="s">
        <v>270</v>
      </c>
    </row>
    <row r="1365" spans="1:22" x14ac:dyDescent="0.25">
      <c r="A1365">
        <v>8011</v>
      </c>
      <c r="B1365">
        <v>336930.54180000001</v>
      </c>
      <c r="C1365">
        <v>3062936.9939999999</v>
      </c>
      <c r="D1365" t="s">
        <v>270</v>
      </c>
      <c r="P1365">
        <v>1542</v>
      </c>
      <c r="Q1365" t="s">
        <v>71</v>
      </c>
      <c r="R1365">
        <v>1543</v>
      </c>
      <c r="S1365">
        <v>8011</v>
      </c>
      <c r="T1365">
        <v>336930.54180000001</v>
      </c>
      <c r="U1365">
        <v>3062936.9939999999</v>
      </c>
      <c r="V1365" t="s">
        <v>270</v>
      </c>
    </row>
    <row r="1366" spans="1:22" x14ac:dyDescent="0.25">
      <c r="A1366">
        <v>8012</v>
      </c>
      <c r="B1366">
        <v>336912.41710000002</v>
      </c>
      <c r="C1366">
        <v>3062938.1101000002</v>
      </c>
      <c r="D1366" t="s">
        <v>270</v>
      </c>
      <c r="P1366">
        <v>1543</v>
      </c>
      <c r="Q1366" t="s">
        <v>71</v>
      </c>
      <c r="R1366">
        <v>1544</v>
      </c>
      <c r="S1366">
        <v>8012</v>
      </c>
      <c r="T1366">
        <v>336912.41710000002</v>
      </c>
      <c r="U1366">
        <v>3062938.1101000002</v>
      </c>
      <c r="V1366" t="s">
        <v>270</v>
      </c>
    </row>
    <row r="1367" spans="1:22" x14ac:dyDescent="0.25">
      <c r="A1367">
        <v>8013</v>
      </c>
      <c r="B1367">
        <v>336903.51659999997</v>
      </c>
      <c r="C1367">
        <v>3062928.9163000002</v>
      </c>
      <c r="D1367" t="s">
        <v>270</v>
      </c>
      <c r="P1367">
        <v>1544</v>
      </c>
      <c r="Q1367" t="s">
        <v>71</v>
      </c>
      <c r="R1367">
        <v>1545</v>
      </c>
      <c r="S1367">
        <v>8013</v>
      </c>
      <c r="T1367">
        <v>336903.51659999997</v>
      </c>
      <c r="U1367">
        <v>3062928.9163000002</v>
      </c>
      <c r="V1367" t="s">
        <v>270</v>
      </c>
    </row>
    <row r="1368" spans="1:22" x14ac:dyDescent="0.25">
      <c r="A1368">
        <v>8014</v>
      </c>
      <c r="B1368">
        <v>336878.23859999998</v>
      </c>
      <c r="C1368">
        <v>3062920.2333</v>
      </c>
      <c r="D1368" t="s">
        <v>270</v>
      </c>
      <c r="P1368">
        <v>1545</v>
      </c>
      <c r="Q1368" t="s">
        <v>71</v>
      </c>
      <c r="R1368">
        <v>1546</v>
      </c>
      <c r="S1368">
        <v>8014</v>
      </c>
      <c r="T1368">
        <v>336878.23859999998</v>
      </c>
      <c r="U1368">
        <v>3062920.2333</v>
      </c>
      <c r="V1368" t="s">
        <v>270</v>
      </c>
    </row>
    <row r="1369" spans="1:22" x14ac:dyDescent="0.25">
      <c r="A1369">
        <v>8015</v>
      </c>
      <c r="B1369">
        <v>336843.38540000003</v>
      </c>
      <c r="C1369">
        <v>3062917.4994000001</v>
      </c>
      <c r="D1369" t="s">
        <v>270</v>
      </c>
      <c r="P1369">
        <v>1546</v>
      </c>
      <c r="Q1369" t="s">
        <v>71</v>
      </c>
      <c r="R1369">
        <v>1547</v>
      </c>
      <c r="S1369">
        <v>8015</v>
      </c>
      <c r="T1369">
        <v>336843.38540000003</v>
      </c>
      <c r="U1369">
        <v>3062917.4994000001</v>
      </c>
      <c r="V1369" t="s">
        <v>270</v>
      </c>
    </row>
    <row r="1370" spans="1:22" x14ac:dyDescent="0.25">
      <c r="A1370">
        <v>8016</v>
      </c>
      <c r="B1370">
        <v>336816.66039999999</v>
      </c>
      <c r="C1370">
        <v>3062910</v>
      </c>
      <c r="D1370" t="s">
        <v>270</v>
      </c>
      <c r="P1370">
        <v>1547</v>
      </c>
      <c r="Q1370" t="s">
        <v>71</v>
      </c>
      <c r="R1370">
        <v>1548</v>
      </c>
      <c r="S1370">
        <v>8016</v>
      </c>
      <c r="T1370">
        <v>336816.66039999999</v>
      </c>
      <c r="U1370">
        <v>3062910</v>
      </c>
      <c r="V1370" t="s">
        <v>270</v>
      </c>
    </row>
    <row r="1371" spans="1:22" x14ac:dyDescent="0.25">
      <c r="A1371">
        <v>8017</v>
      </c>
      <c r="B1371">
        <v>336798.91800000001</v>
      </c>
      <c r="C1371">
        <v>3062917.8051</v>
      </c>
      <c r="D1371" t="s">
        <v>270</v>
      </c>
      <c r="P1371">
        <v>1548</v>
      </c>
      <c r="Q1371" t="s">
        <v>71</v>
      </c>
      <c r="R1371">
        <v>1549</v>
      </c>
      <c r="S1371">
        <v>8017</v>
      </c>
      <c r="T1371">
        <v>336798.91800000001</v>
      </c>
      <c r="U1371">
        <v>3062917.8051</v>
      </c>
      <c r="V1371" t="s">
        <v>270</v>
      </c>
    </row>
    <row r="1372" spans="1:22" x14ac:dyDescent="0.25">
      <c r="A1372">
        <v>8018</v>
      </c>
      <c r="B1372">
        <v>336784.17509999999</v>
      </c>
      <c r="C1372">
        <v>3062931.0997000001</v>
      </c>
      <c r="D1372" t="s">
        <v>270</v>
      </c>
      <c r="P1372">
        <v>1549</v>
      </c>
      <c r="Q1372" t="s">
        <v>71</v>
      </c>
      <c r="R1372">
        <v>1550</v>
      </c>
      <c r="S1372">
        <v>8018</v>
      </c>
      <c r="T1372">
        <v>336784.17509999999</v>
      </c>
      <c r="U1372">
        <v>3062931.0997000001</v>
      </c>
      <c r="V1372" t="s">
        <v>270</v>
      </c>
    </row>
    <row r="1373" spans="1:22" x14ac:dyDescent="0.25">
      <c r="A1373">
        <v>8019</v>
      </c>
      <c r="B1373">
        <v>336762.09960000002</v>
      </c>
      <c r="C1373">
        <v>3062943.0375000001</v>
      </c>
      <c r="D1373" t="s">
        <v>270</v>
      </c>
      <c r="P1373">
        <v>1550</v>
      </c>
      <c r="Q1373" t="s">
        <v>71</v>
      </c>
      <c r="R1373">
        <v>1551</v>
      </c>
      <c r="S1373">
        <v>8019</v>
      </c>
      <c r="T1373">
        <v>336762.09960000002</v>
      </c>
      <c r="U1373">
        <v>3062943.0375000001</v>
      </c>
      <c r="V1373" t="s">
        <v>270</v>
      </c>
    </row>
    <row r="1374" spans="1:22" x14ac:dyDescent="0.25">
      <c r="A1374">
        <v>8020</v>
      </c>
      <c r="B1374">
        <v>336744.97360000003</v>
      </c>
      <c r="C1374">
        <v>3062953.1627000002</v>
      </c>
      <c r="D1374" t="s">
        <v>270</v>
      </c>
      <c r="P1374">
        <v>1551</v>
      </c>
      <c r="Q1374" t="s">
        <v>71</v>
      </c>
      <c r="R1374">
        <v>1552</v>
      </c>
      <c r="S1374">
        <v>8020</v>
      </c>
      <c r="T1374">
        <v>336744.97360000003</v>
      </c>
      <c r="U1374">
        <v>3062953.1627000002</v>
      </c>
      <c r="V1374" t="s">
        <v>270</v>
      </c>
    </row>
    <row r="1375" spans="1:22" x14ac:dyDescent="0.25">
      <c r="A1375">
        <v>8021</v>
      </c>
      <c r="B1375">
        <v>336734.32610000001</v>
      </c>
      <c r="C1375">
        <v>3062966.4023000002</v>
      </c>
      <c r="D1375" t="s">
        <v>270</v>
      </c>
      <c r="P1375">
        <v>1552</v>
      </c>
      <c r="Q1375" t="s">
        <v>71</v>
      </c>
      <c r="R1375">
        <v>1553</v>
      </c>
      <c r="S1375">
        <v>8021</v>
      </c>
      <c r="T1375">
        <v>336734.32610000001</v>
      </c>
      <c r="U1375">
        <v>3062966.4023000002</v>
      </c>
      <c r="V1375" t="s">
        <v>270</v>
      </c>
    </row>
    <row r="1376" spans="1:22" x14ac:dyDescent="0.25">
      <c r="A1376">
        <v>8022</v>
      </c>
      <c r="B1376">
        <v>336725.95630000002</v>
      </c>
      <c r="C1376">
        <v>3062974.9547000001</v>
      </c>
      <c r="D1376" t="s">
        <v>270</v>
      </c>
      <c r="P1376">
        <v>1553</v>
      </c>
      <c r="Q1376" t="s">
        <v>71</v>
      </c>
      <c r="R1376">
        <v>1554</v>
      </c>
      <c r="S1376">
        <v>8022</v>
      </c>
      <c r="T1376">
        <v>336725.95630000002</v>
      </c>
      <c r="U1376">
        <v>3062974.9547000001</v>
      </c>
      <c r="V1376" t="s">
        <v>270</v>
      </c>
    </row>
    <row r="1377" spans="1:22" x14ac:dyDescent="0.25">
      <c r="A1377">
        <v>8023</v>
      </c>
      <c r="B1377">
        <v>336697.39069999999</v>
      </c>
      <c r="C1377">
        <v>3062982.9053000002</v>
      </c>
      <c r="D1377" t="s">
        <v>270</v>
      </c>
      <c r="P1377">
        <v>1554</v>
      </c>
      <c r="Q1377" t="s">
        <v>71</v>
      </c>
      <c r="R1377">
        <v>1555</v>
      </c>
      <c r="S1377">
        <v>8023</v>
      </c>
      <c r="T1377">
        <v>336697.39069999999</v>
      </c>
      <c r="U1377">
        <v>3062982.9053000002</v>
      </c>
      <c r="V1377" t="s">
        <v>270</v>
      </c>
    </row>
    <row r="1378" spans="1:22" x14ac:dyDescent="0.25">
      <c r="A1378">
        <v>8024</v>
      </c>
      <c r="B1378">
        <v>336661.54739999998</v>
      </c>
      <c r="C1378">
        <v>3062993.5729</v>
      </c>
      <c r="D1378" t="s">
        <v>270</v>
      </c>
      <c r="P1378">
        <v>1555</v>
      </c>
      <c r="Q1378" t="s">
        <v>71</v>
      </c>
      <c r="R1378">
        <v>1556</v>
      </c>
      <c r="S1378">
        <v>8024</v>
      </c>
      <c r="T1378">
        <v>336661.54739999998</v>
      </c>
      <c r="U1378">
        <v>3062993.5729</v>
      </c>
      <c r="V1378" t="s">
        <v>270</v>
      </c>
    </row>
    <row r="1379" spans="1:22" x14ac:dyDescent="0.25">
      <c r="A1379">
        <v>8025</v>
      </c>
      <c r="B1379">
        <v>336628.22730000003</v>
      </c>
      <c r="C1379">
        <v>3062996.0578000001</v>
      </c>
      <c r="D1379" t="s">
        <v>270</v>
      </c>
      <c r="P1379">
        <v>1556</v>
      </c>
      <c r="Q1379" t="s">
        <v>71</v>
      </c>
      <c r="R1379">
        <v>1557</v>
      </c>
      <c r="S1379">
        <v>8025</v>
      </c>
      <c r="T1379">
        <v>336628.22730000003</v>
      </c>
      <c r="U1379">
        <v>3062996.0578000001</v>
      </c>
      <c r="V1379" t="s">
        <v>270</v>
      </c>
    </row>
    <row r="1380" spans="1:22" x14ac:dyDescent="0.25">
      <c r="A1380">
        <v>8026</v>
      </c>
      <c r="B1380">
        <v>336600.20929999999</v>
      </c>
      <c r="C1380">
        <v>3062995.1680000001</v>
      </c>
      <c r="D1380" t="s">
        <v>270</v>
      </c>
      <c r="P1380">
        <v>1557</v>
      </c>
      <c r="Q1380" t="s">
        <v>71</v>
      </c>
      <c r="R1380">
        <v>1558</v>
      </c>
      <c r="S1380">
        <v>8026</v>
      </c>
      <c r="T1380">
        <v>336600.20929999999</v>
      </c>
      <c r="U1380">
        <v>3062995.1680000001</v>
      </c>
      <c r="V1380" t="s">
        <v>270</v>
      </c>
    </row>
    <row r="1381" spans="1:22" x14ac:dyDescent="0.25">
      <c r="A1381">
        <v>8027</v>
      </c>
      <c r="B1381">
        <v>336589.59100000001</v>
      </c>
      <c r="C1381">
        <v>3062994.8308000001</v>
      </c>
      <c r="D1381" t="s">
        <v>270</v>
      </c>
      <c r="P1381">
        <v>1558</v>
      </c>
      <c r="Q1381" t="s">
        <v>71</v>
      </c>
      <c r="R1381">
        <v>1559</v>
      </c>
      <c r="S1381">
        <v>8027</v>
      </c>
      <c r="T1381">
        <v>336589.59100000001</v>
      </c>
      <c r="U1381">
        <v>3062994.8308000001</v>
      </c>
      <c r="V1381" t="s">
        <v>270</v>
      </c>
    </row>
    <row r="1382" spans="1:22" x14ac:dyDescent="0.25">
      <c r="A1382">
        <v>8028</v>
      </c>
      <c r="B1382">
        <v>336570.52630000003</v>
      </c>
      <c r="C1382">
        <v>3062991.3034999999</v>
      </c>
      <c r="D1382" t="s">
        <v>270</v>
      </c>
      <c r="P1382">
        <v>1559</v>
      </c>
      <c r="Q1382" t="s">
        <v>71</v>
      </c>
      <c r="R1382">
        <v>1560</v>
      </c>
      <c r="S1382">
        <v>8028</v>
      </c>
      <c r="T1382">
        <v>336570.52630000003</v>
      </c>
      <c r="U1382">
        <v>3062991.3034999999</v>
      </c>
      <c r="V1382" t="s">
        <v>270</v>
      </c>
    </row>
    <row r="1383" spans="1:22" x14ac:dyDescent="0.25">
      <c r="A1383">
        <v>8029</v>
      </c>
      <c r="B1383">
        <v>336553.201</v>
      </c>
      <c r="C1383">
        <v>3062986.5888</v>
      </c>
      <c r="D1383" t="s">
        <v>270</v>
      </c>
      <c r="P1383">
        <v>1560</v>
      </c>
      <c r="Q1383" t="s">
        <v>71</v>
      </c>
      <c r="R1383">
        <v>1561</v>
      </c>
      <c r="S1383">
        <v>8029</v>
      </c>
      <c r="T1383">
        <v>336553.201</v>
      </c>
      <c r="U1383">
        <v>3062986.5888</v>
      </c>
      <c r="V1383" t="s">
        <v>270</v>
      </c>
    </row>
    <row r="1384" spans="1:22" x14ac:dyDescent="0.25">
      <c r="A1384">
        <v>8030</v>
      </c>
      <c r="B1384">
        <v>336529.17119999998</v>
      </c>
      <c r="C1384">
        <v>3062983.7104000002</v>
      </c>
      <c r="D1384" t="s">
        <v>270</v>
      </c>
      <c r="P1384">
        <v>1561</v>
      </c>
      <c r="Q1384" t="s">
        <v>71</v>
      </c>
      <c r="R1384">
        <v>1562</v>
      </c>
      <c r="S1384">
        <v>8030</v>
      </c>
      <c r="T1384">
        <v>336529.17119999998</v>
      </c>
      <c r="U1384">
        <v>3062983.7104000002</v>
      </c>
      <c r="V1384" t="s">
        <v>270</v>
      </c>
    </row>
    <row r="1385" spans="1:22" x14ac:dyDescent="0.25">
      <c r="A1385">
        <v>8031</v>
      </c>
      <c r="B1385">
        <v>336488.96659999999</v>
      </c>
      <c r="C1385">
        <v>3062974.6466999999</v>
      </c>
      <c r="D1385" t="s">
        <v>270</v>
      </c>
      <c r="P1385">
        <v>1562</v>
      </c>
      <c r="Q1385" t="s">
        <v>71</v>
      </c>
      <c r="R1385">
        <v>1563</v>
      </c>
      <c r="S1385">
        <v>8031</v>
      </c>
      <c r="T1385">
        <v>336488.96659999999</v>
      </c>
      <c r="U1385">
        <v>3062974.6466999999</v>
      </c>
      <c r="V1385" t="s">
        <v>270</v>
      </c>
    </row>
    <row r="1386" spans="1:22" x14ac:dyDescent="0.25">
      <c r="A1386">
        <v>8032</v>
      </c>
      <c r="B1386">
        <v>336459.27309999999</v>
      </c>
      <c r="C1386">
        <v>3062963.9866999998</v>
      </c>
      <c r="D1386" t="s">
        <v>270</v>
      </c>
      <c r="P1386">
        <v>1563</v>
      </c>
      <c r="Q1386" t="s">
        <v>71</v>
      </c>
      <c r="R1386">
        <v>1564</v>
      </c>
      <c r="S1386">
        <v>8032</v>
      </c>
      <c r="T1386">
        <v>336459.27309999999</v>
      </c>
      <c r="U1386">
        <v>3062963.9866999998</v>
      </c>
      <c r="V1386" t="s">
        <v>270</v>
      </c>
    </row>
    <row r="1387" spans="1:22" x14ac:dyDescent="0.25">
      <c r="A1387">
        <v>8033</v>
      </c>
      <c r="B1387">
        <v>336445.18900000001</v>
      </c>
      <c r="C1387">
        <v>3062960.9747000001</v>
      </c>
      <c r="D1387" t="s">
        <v>270</v>
      </c>
      <c r="P1387">
        <v>1564</v>
      </c>
      <c r="Q1387" t="s">
        <v>71</v>
      </c>
      <c r="R1387">
        <v>1565</v>
      </c>
      <c r="S1387">
        <v>8033</v>
      </c>
      <c r="T1387">
        <v>336445.18900000001</v>
      </c>
      <c r="U1387">
        <v>3062960.9747000001</v>
      </c>
      <c r="V1387" t="s">
        <v>270</v>
      </c>
    </row>
    <row r="1388" spans="1:22" x14ac:dyDescent="0.25">
      <c r="A1388">
        <v>8034</v>
      </c>
      <c r="B1388">
        <v>336434.07179999998</v>
      </c>
      <c r="C1388">
        <v>3062961.4232999999</v>
      </c>
      <c r="D1388" t="s">
        <v>270</v>
      </c>
      <c r="P1388">
        <v>1565</v>
      </c>
      <c r="Q1388" t="s">
        <v>71</v>
      </c>
      <c r="R1388">
        <v>1566</v>
      </c>
      <c r="S1388">
        <v>8034</v>
      </c>
      <c r="T1388">
        <v>336434.07179999998</v>
      </c>
      <c r="U1388">
        <v>3062961.4232999999</v>
      </c>
      <c r="V1388" t="s">
        <v>270</v>
      </c>
    </row>
    <row r="1389" spans="1:22" x14ac:dyDescent="0.25">
      <c r="A1389">
        <v>8035</v>
      </c>
      <c r="B1389">
        <v>336423.5502</v>
      </c>
      <c r="C1389">
        <v>3062961.8478000001</v>
      </c>
      <c r="D1389" t="s">
        <v>270</v>
      </c>
      <c r="P1389">
        <v>1566</v>
      </c>
      <c r="Q1389" t="s">
        <v>71</v>
      </c>
      <c r="R1389">
        <v>1567</v>
      </c>
      <c r="S1389">
        <v>8035</v>
      </c>
      <c r="T1389">
        <v>336423.5502</v>
      </c>
      <c r="U1389">
        <v>3062961.8478000001</v>
      </c>
      <c r="V1389" t="s">
        <v>270</v>
      </c>
    </row>
    <row r="1390" spans="1:22" x14ac:dyDescent="0.25">
      <c r="A1390">
        <v>8036</v>
      </c>
      <c r="B1390">
        <v>336409.24400000001</v>
      </c>
      <c r="C1390">
        <v>3062964.0775000001</v>
      </c>
      <c r="D1390" t="s">
        <v>270</v>
      </c>
      <c r="P1390">
        <v>1567</v>
      </c>
      <c r="Q1390" t="s">
        <v>71</v>
      </c>
      <c r="R1390">
        <v>1568</v>
      </c>
      <c r="S1390">
        <v>8036</v>
      </c>
      <c r="T1390">
        <v>336409.24400000001</v>
      </c>
      <c r="U1390">
        <v>3062964.0775000001</v>
      </c>
      <c r="V1390" t="s">
        <v>270</v>
      </c>
    </row>
    <row r="1391" spans="1:22" x14ac:dyDescent="0.25">
      <c r="A1391">
        <v>8037</v>
      </c>
      <c r="B1391">
        <v>336399.65340000001</v>
      </c>
      <c r="C1391">
        <v>3062968.8632</v>
      </c>
      <c r="D1391" t="s">
        <v>270</v>
      </c>
      <c r="P1391">
        <v>1568</v>
      </c>
      <c r="Q1391" t="s">
        <v>71</v>
      </c>
      <c r="R1391">
        <v>1569</v>
      </c>
      <c r="S1391">
        <v>8037</v>
      </c>
      <c r="T1391">
        <v>336399.65340000001</v>
      </c>
      <c r="U1391">
        <v>3062968.8632</v>
      </c>
      <c r="V1391" t="s">
        <v>270</v>
      </c>
    </row>
    <row r="1392" spans="1:22" x14ac:dyDescent="0.25">
      <c r="A1392">
        <v>8038</v>
      </c>
      <c r="B1392">
        <v>336388.99839999998</v>
      </c>
      <c r="C1392">
        <v>3062981.5211</v>
      </c>
      <c r="D1392" t="s">
        <v>270</v>
      </c>
      <c r="P1392">
        <v>1569</v>
      </c>
      <c r="Q1392" t="s">
        <v>71</v>
      </c>
      <c r="R1392">
        <v>1570</v>
      </c>
      <c r="S1392">
        <v>8038</v>
      </c>
      <c r="T1392">
        <v>336388.99839999998</v>
      </c>
      <c r="U1392">
        <v>3062981.5211</v>
      </c>
      <c r="V1392" t="s">
        <v>270</v>
      </c>
    </row>
    <row r="1393" spans="1:22" x14ac:dyDescent="0.25">
      <c r="A1393">
        <v>8039</v>
      </c>
      <c r="B1393">
        <v>336371.66639999999</v>
      </c>
      <c r="C1393">
        <v>3062998.0523999999</v>
      </c>
      <c r="D1393" t="s">
        <v>270</v>
      </c>
      <c r="P1393">
        <v>1570</v>
      </c>
      <c r="Q1393" t="s">
        <v>71</v>
      </c>
      <c r="R1393">
        <v>1571</v>
      </c>
      <c r="S1393">
        <v>8039</v>
      </c>
      <c r="T1393">
        <v>336371.66639999999</v>
      </c>
      <c r="U1393">
        <v>3062998.0523999999</v>
      </c>
      <c r="V1393" t="s">
        <v>270</v>
      </c>
    </row>
    <row r="1394" spans="1:22" x14ac:dyDescent="0.25">
      <c r="A1394">
        <v>8040</v>
      </c>
      <c r="B1394">
        <v>336353.45289999997</v>
      </c>
      <c r="C1394">
        <v>3063014.3045000001</v>
      </c>
      <c r="D1394" t="s">
        <v>270</v>
      </c>
      <c r="P1394">
        <v>1571</v>
      </c>
      <c r="Q1394" t="s">
        <v>71</v>
      </c>
      <c r="R1394">
        <v>1572</v>
      </c>
      <c r="S1394">
        <v>8040</v>
      </c>
      <c r="T1394">
        <v>336353.45289999997</v>
      </c>
      <c r="U1394">
        <v>3063014.3045000001</v>
      </c>
      <c r="V1394" t="s">
        <v>270</v>
      </c>
    </row>
    <row r="1395" spans="1:22" x14ac:dyDescent="0.25">
      <c r="A1395">
        <v>8041</v>
      </c>
      <c r="B1395">
        <v>336338.2978</v>
      </c>
      <c r="C1395">
        <v>3063040.4106000001</v>
      </c>
      <c r="D1395" t="s">
        <v>270</v>
      </c>
      <c r="P1395">
        <v>1572</v>
      </c>
      <c r="Q1395" t="s">
        <v>71</v>
      </c>
      <c r="R1395">
        <v>1573</v>
      </c>
      <c r="S1395">
        <v>8041</v>
      </c>
      <c r="T1395">
        <v>336338.2978</v>
      </c>
      <c r="U1395">
        <v>3063040.4106000001</v>
      </c>
      <c r="V1395" t="s">
        <v>270</v>
      </c>
    </row>
    <row r="1396" spans="1:22" x14ac:dyDescent="0.25">
      <c r="A1396">
        <v>8042</v>
      </c>
      <c r="B1396">
        <v>336324.51530000003</v>
      </c>
      <c r="C1396">
        <v>3063059.8045000001</v>
      </c>
      <c r="D1396" t="s">
        <v>270</v>
      </c>
      <c r="P1396">
        <v>1573</v>
      </c>
      <c r="Q1396" t="s">
        <v>71</v>
      </c>
      <c r="R1396">
        <v>1574</v>
      </c>
      <c r="S1396">
        <v>8042</v>
      </c>
      <c r="T1396">
        <v>336324.51530000003</v>
      </c>
      <c r="U1396">
        <v>3063059.8045000001</v>
      </c>
      <c r="V1396" t="s">
        <v>270</v>
      </c>
    </row>
    <row r="1397" spans="1:22" x14ac:dyDescent="0.25">
      <c r="A1397">
        <v>8043</v>
      </c>
      <c r="B1397">
        <v>336308.85629999998</v>
      </c>
      <c r="C1397">
        <v>3063070.2015</v>
      </c>
      <c r="D1397" t="s">
        <v>270</v>
      </c>
      <c r="P1397">
        <v>1574</v>
      </c>
      <c r="Q1397" t="s">
        <v>71</v>
      </c>
      <c r="R1397">
        <v>1575</v>
      </c>
      <c r="S1397">
        <v>8043</v>
      </c>
      <c r="T1397">
        <v>336308.85629999998</v>
      </c>
      <c r="U1397">
        <v>3063070.2015</v>
      </c>
      <c r="V1397" t="s">
        <v>270</v>
      </c>
    </row>
    <row r="1398" spans="1:22" x14ac:dyDescent="0.25">
      <c r="A1398">
        <v>8044</v>
      </c>
      <c r="B1398">
        <v>336295.01130000001</v>
      </c>
      <c r="C1398">
        <v>3063084.9396000002</v>
      </c>
      <c r="D1398" t="s">
        <v>270</v>
      </c>
      <c r="P1398">
        <v>1575</v>
      </c>
      <c r="Q1398" t="s">
        <v>71</v>
      </c>
      <c r="R1398">
        <v>1576</v>
      </c>
      <c r="S1398">
        <v>8044</v>
      </c>
      <c r="T1398">
        <v>336295.01130000001</v>
      </c>
      <c r="U1398">
        <v>3063084.9396000002</v>
      </c>
      <c r="V1398" t="s">
        <v>270</v>
      </c>
    </row>
    <row r="1399" spans="1:22" x14ac:dyDescent="0.25">
      <c r="A1399">
        <v>8045</v>
      </c>
      <c r="B1399">
        <v>336276.43109999999</v>
      </c>
      <c r="C1399">
        <v>3063095.6671000002</v>
      </c>
      <c r="D1399" t="s">
        <v>270</v>
      </c>
      <c r="P1399">
        <v>1576</v>
      </c>
      <c r="Q1399" t="s">
        <v>71</v>
      </c>
      <c r="R1399">
        <v>1577</v>
      </c>
      <c r="S1399">
        <v>8045</v>
      </c>
      <c r="T1399">
        <v>336276.43109999999</v>
      </c>
      <c r="U1399">
        <v>3063095.6671000002</v>
      </c>
      <c r="V1399" t="s">
        <v>270</v>
      </c>
    </row>
    <row r="1400" spans="1:22" x14ac:dyDescent="0.25">
      <c r="A1400">
        <v>8046</v>
      </c>
      <c r="B1400">
        <v>336262.51160000003</v>
      </c>
      <c r="C1400">
        <v>3063104.8766000001</v>
      </c>
      <c r="D1400" t="s">
        <v>270</v>
      </c>
      <c r="P1400">
        <v>1577</v>
      </c>
      <c r="Q1400" t="s">
        <v>71</v>
      </c>
      <c r="R1400">
        <v>1578</v>
      </c>
      <c r="S1400">
        <v>8046</v>
      </c>
      <c r="T1400">
        <v>336262.51160000003</v>
      </c>
      <c r="U1400">
        <v>3063104.8766000001</v>
      </c>
      <c r="V1400" t="s">
        <v>270</v>
      </c>
    </row>
    <row r="1401" spans="1:22" x14ac:dyDescent="0.25">
      <c r="A1401">
        <v>8047</v>
      </c>
      <c r="B1401">
        <v>336241.01409999997</v>
      </c>
      <c r="C1401">
        <v>3063116.2253999999</v>
      </c>
      <c r="D1401" t="s">
        <v>270</v>
      </c>
      <c r="P1401">
        <v>1578</v>
      </c>
      <c r="Q1401" t="s">
        <v>71</v>
      </c>
      <c r="R1401">
        <v>1579</v>
      </c>
      <c r="S1401">
        <v>8047</v>
      </c>
      <c r="T1401">
        <v>336241.01409999997</v>
      </c>
      <c r="U1401">
        <v>3063116.2253999999</v>
      </c>
      <c r="V1401" t="s">
        <v>270</v>
      </c>
    </row>
    <row r="1402" spans="1:22" x14ac:dyDescent="0.25">
      <c r="A1402">
        <v>8048</v>
      </c>
      <c r="B1402">
        <v>336228.22560000001</v>
      </c>
      <c r="C1402">
        <v>3063122.5093</v>
      </c>
      <c r="D1402" t="s">
        <v>270</v>
      </c>
      <c r="P1402">
        <v>1579</v>
      </c>
      <c r="Q1402" t="s">
        <v>71</v>
      </c>
      <c r="R1402">
        <v>1580</v>
      </c>
      <c r="S1402">
        <v>8048</v>
      </c>
      <c r="T1402">
        <v>336228.22560000001</v>
      </c>
      <c r="U1402">
        <v>3063122.5093</v>
      </c>
      <c r="V1402" t="s">
        <v>270</v>
      </c>
    </row>
    <row r="1403" spans="1:22" x14ac:dyDescent="0.25">
      <c r="A1403">
        <v>8049</v>
      </c>
      <c r="B1403">
        <v>336222.55940000003</v>
      </c>
      <c r="C1403">
        <v>3063136.2642000001</v>
      </c>
      <c r="D1403" t="s">
        <v>270</v>
      </c>
      <c r="P1403">
        <v>1580</v>
      </c>
      <c r="Q1403" t="s">
        <v>71</v>
      </c>
      <c r="R1403">
        <v>1581</v>
      </c>
      <c r="S1403">
        <v>8049</v>
      </c>
      <c r="T1403">
        <v>336222.55940000003</v>
      </c>
      <c r="U1403">
        <v>3063136.2642000001</v>
      </c>
      <c r="V1403" t="s">
        <v>270</v>
      </c>
    </row>
    <row r="1404" spans="1:22" x14ac:dyDescent="0.25">
      <c r="A1404">
        <v>8050</v>
      </c>
      <c r="B1404">
        <v>336219.12</v>
      </c>
      <c r="C1404">
        <v>3063176.2111999998</v>
      </c>
      <c r="D1404" t="s">
        <v>270</v>
      </c>
      <c r="P1404">
        <v>1581</v>
      </c>
      <c r="Q1404" t="s">
        <v>71</v>
      </c>
      <c r="R1404">
        <v>1582</v>
      </c>
      <c r="S1404">
        <v>8050</v>
      </c>
      <c r="T1404">
        <v>336219.12</v>
      </c>
      <c r="U1404">
        <v>3063176.2111999998</v>
      </c>
      <c r="V1404" t="s">
        <v>270</v>
      </c>
    </row>
    <row r="1405" spans="1:22" x14ac:dyDescent="0.25">
      <c r="A1405">
        <v>8051</v>
      </c>
      <c r="B1405">
        <v>336226.91619999998</v>
      </c>
      <c r="C1405">
        <v>3063199.0685999999</v>
      </c>
      <c r="D1405" t="s">
        <v>270</v>
      </c>
      <c r="P1405">
        <v>1582</v>
      </c>
      <c r="Q1405" t="s">
        <v>71</v>
      </c>
      <c r="R1405">
        <v>1583</v>
      </c>
      <c r="S1405">
        <v>8051</v>
      </c>
      <c r="T1405">
        <v>336226.91619999998</v>
      </c>
      <c r="U1405">
        <v>3063199.0685999999</v>
      </c>
      <c r="V1405" t="s">
        <v>270</v>
      </c>
    </row>
    <row r="1406" spans="1:22" x14ac:dyDescent="0.25">
      <c r="A1406">
        <v>8052</v>
      </c>
      <c r="B1406">
        <v>336236.72350000002</v>
      </c>
      <c r="C1406">
        <v>3063232.1140999999</v>
      </c>
      <c r="D1406" t="s">
        <v>270</v>
      </c>
      <c r="P1406">
        <v>1583</v>
      </c>
      <c r="Q1406" t="s">
        <v>71</v>
      </c>
      <c r="R1406">
        <v>1584</v>
      </c>
      <c r="S1406">
        <v>8052</v>
      </c>
      <c r="T1406">
        <v>336236.72350000002</v>
      </c>
      <c r="U1406">
        <v>3063232.1140999999</v>
      </c>
      <c r="V1406" t="s">
        <v>270</v>
      </c>
    </row>
    <row r="1407" spans="1:22" x14ac:dyDescent="0.25">
      <c r="A1407">
        <v>8053</v>
      </c>
      <c r="B1407">
        <v>336234.04920000001</v>
      </c>
      <c r="C1407">
        <v>3063250.7760999999</v>
      </c>
      <c r="D1407" t="s">
        <v>270</v>
      </c>
      <c r="P1407">
        <v>1584</v>
      </c>
      <c r="Q1407" t="s">
        <v>71</v>
      </c>
      <c r="R1407">
        <v>1585</v>
      </c>
      <c r="S1407">
        <v>8053</v>
      </c>
      <c r="T1407">
        <v>336234.04920000001</v>
      </c>
      <c r="U1407">
        <v>3063250.7760999999</v>
      </c>
      <c r="V1407" t="s">
        <v>270</v>
      </c>
    </row>
    <row r="1408" spans="1:22" x14ac:dyDescent="0.25">
      <c r="A1408">
        <v>8054</v>
      </c>
      <c r="B1408">
        <v>336228.84659999999</v>
      </c>
      <c r="C1408">
        <v>3063255.5027000001</v>
      </c>
      <c r="D1408" t="s">
        <v>270</v>
      </c>
      <c r="P1408">
        <v>1585</v>
      </c>
      <c r="Q1408" t="s">
        <v>71</v>
      </c>
      <c r="R1408">
        <v>1586</v>
      </c>
      <c r="S1408">
        <v>8054</v>
      </c>
      <c r="T1408">
        <v>336228.84659999999</v>
      </c>
      <c r="U1408">
        <v>3063255.5027000001</v>
      </c>
      <c r="V1408" t="s">
        <v>270</v>
      </c>
    </row>
    <row r="1409" spans="1:22" x14ac:dyDescent="0.25">
      <c r="A1409">
        <v>8055</v>
      </c>
      <c r="B1409">
        <v>336225.46970000002</v>
      </c>
      <c r="C1409">
        <v>3063265.4432000001</v>
      </c>
      <c r="D1409" t="s">
        <v>270</v>
      </c>
      <c r="P1409">
        <v>1586</v>
      </c>
      <c r="Q1409" t="s">
        <v>71</v>
      </c>
      <c r="R1409">
        <v>1587</v>
      </c>
      <c r="S1409">
        <v>8055</v>
      </c>
      <c r="T1409">
        <v>336225.46970000002</v>
      </c>
      <c r="U1409">
        <v>3063265.4432000001</v>
      </c>
      <c r="V1409" t="s">
        <v>270</v>
      </c>
    </row>
    <row r="1410" spans="1:22" x14ac:dyDescent="0.25">
      <c r="A1410">
        <v>8056</v>
      </c>
      <c r="B1410">
        <v>336229.16019999998</v>
      </c>
      <c r="C1410">
        <v>3063278.7809000001</v>
      </c>
      <c r="D1410" t="s">
        <v>270</v>
      </c>
      <c r="P1410">
        <v>1587</v>
      </c>
      <c r="Q1410" t="s">
        <v>71</v>
      </c>
      <c r="R1410">
        <v>1588</v>
      </c>
      <c r="S1410">
        <v>8056</v>
      </c>
      <c r="T1410">
        <v>336229.16019999998</v>
      </c>
      <c r="U1410">
        <v>3063278.7809000001</v>
      </c>
      <c r="V1410" t="s">
        <v>270</v>
      </c>
    </row>
    <row r="1411" spans="1:22" x14ac:dyDescent="0.25">
      <c r="A1411">
        <v>8057</v>
      </c>
      <c r="B1411">
        <v>336233.37300000002</v>
      </c>
      <c r="C1411">
        <v>3063287.4550000001</v>
      </c>
      <c r="D1411" t="s">
        <v>270</v>
      </c>
      <c r="P1411">
        <v>1588</v>
      </c>
      <c r="Q1411" t="s">
        <v>71</v>
      </c>
      <c r="R1411">
        <v>1589</v>
      </c>
      <c r="S1411">
        <v>8057</v>
      </c>
      <c r="T1411">
        <v>336233.37300000002</v>
      </c>
      <c r="U1411">
        <v>3063287.4550000001</v>
      </c>
      <c r="V1411" t="s">
        <v>270</v>
      </c>
    </row>
    <row r="1412" spans="1:22" x14ac:dyDescent="0.25">
      <c r="A1412">
        <v>8058</v>
      </c>
      <c r="B1412">
        <v>336232.34399999998</v>
      </c>
      <c r="C1412">
        <v>3063297.946</v>
      </c>
      <c r="D1412" t="s">
        <v>270</v>
      </c>
      <c r="P1412">
        <v>1589</v>
      </c>
      <c r="Q1412" t="s">
        <v>71</v>
      </c>
      <c r="R1412">
        <v>1590</v>
      </c>
      <c r="S1412">
        <v>8058</v>
      </c>
      <c r="T1412">
        <v>336232.34399999998</v>
      </c>
      <c r="U1412">
        <v>3063297.946</v>
      </c>
      <c r="V1412" t="s">
        <v>270</v>
      </c>
    </row>
    <row r="1413" spans="1:22" x14ac:dyDescent="0.25">
      <c r="A1413">
        <v>8059</v>
      </c>
      <c r="B1413">
        <v>336234.95059999998</v>
      </c>
      <c r="C1413">
        <v>3063317.7009000001</v>
      </c>
      <c r="D1413" t="s">
        <v>270</v>
      </c>
      <c r="P1413">
        <v>1590</v>
      </c>
      <c r="Q1413" t="s">
        <v>71</v>
      </c>
      <c r="R1413">
        <v>1591</v>
      </c>
      <c r="S1413">
        <v>8059</v>
      </c>
      <c r="T1413">
        <v>336234.95059999998</v>
      </c>
      <c r="U1413">
        <v>3063317.7009000001</v>
      </c>
      <c r="V1413" t="s">
        <v>270</v>
      </c>
    </row>
    <row r="1414" spans="1:22" x14ac:dyDescent="0.25">
      <c r="A1414">
        <v>8060</v>
      </c>
      <c r="B1414">
        <v>336216.94799999997</v>
      </c>
      <c r="C1414">
        <v>3063327.8382999999</v>
      </c>
      <c r="D1414" t="s">
        <v>270</v>
      </c>
      <c r="P1414">
        <v>1591</v>
      </c>
      <c r="Q1414" t="s">
        <v>71</v>
      </c>
      <c r="R1414">
        <v>1592</v>
      </c>
      <c r="S1414">
        <v>8060</v>
      </c>
      <c r="T1414">
        <v>336216.94799999997</v>
      </c>
      <c r="U1414">
        <v>3063327.8382999999</v>
      </c>
      <c r="V1414" t="s">
        <v>270</v>
      </c>
    </row>
    <row r="1415" spans="1:22" x14ac:dyDescent="0.25">
      <c r="A1415">
        <v>8061</v>
      </c>
      <c r="B1415">
        <v>336206.02850000001</v>
      </c>
      <c r="C1415">
        <v>3063342.5369000002</v>
      </c>
      <c r="D1415" t="s">
        <v>270</v>
      </c>
      <c r="P1415">
        <v>1592</v>
      </c>
      <c r="Q1415" t="s">
        <v>71</v>
      </c>
      <c r="R1415">
        <v>1593</v>
      </c>
      <c r="S1415">
        <v>8061</v>
      </c>
      <c r="T1415">
        <v>336206.02850000001</v>
      </c>
      <c r="U1415">
        <v>3063342.5369000002</v>
      </c>
      <c r="V1415" t="s">
        <v>270</v>
      </c>
    </row>
    <row r="1416" spans="1:22" x14ac:dyDescent="0.25">
      <c r="A1416">
        <v>8062</v>
      </c>
      <c r="B1416">
        <v>336235.70309999998</v>
      </c>
      <c r="C1416">
        <v>3063373.5682000001</v>
      </c>
      <c r="D1416" t="s">
        <v>270</v>
      </c>
      <c r="P1416">
        <v>1593</v>
      </c>
      <c r="Q1416" t="s">
        <v>71</v>
      </c>
      <c r="R1416">
        <v>1594</v>
      </c>
      <c r="S1416">
        <v>8062</v>
      </c>
      <c r="T1416">
        <v>336235.70309999998</v>
      </c>
      <c r="U1416">
        <v>3063373.5682000001</v>
      </c>
      <c r="V1416" t="s">
        <v>270</v>
      </c>
    </row>
    <row r="1417" spans="1:22" x14ac:dyDescent="0.25">
      <c r="A1417">
        <v>8063</v>
      </c>
      <c r="B1417">
        <v>337215.09129999997</v>
      </c>
      <c r="C1417">
        <v>3062971.3070999999</v>
      </c>
      <c r="D1417" t="s">
        <v>270</v>
      </c>
      <c r="P1417">
        <v>1594</v>
      </c>
      <c r="Q1417" t="s">
        <v>71</v>
      </c>
      <c r="R1417">
        <v>1595</v>
      </c>
      <c r="S1417">
        <v>8063</v>
      </c>
      <c r="T1417">
        <v>337215.09129999997</v>
      </c>
      <c r="U1417">
        <v>3062971.3070999999</v>
      </c>
      <c r="V1417" t="s">
        <v>270</v>
      </c>
    </row>
    <row r="1418" spans="1:22" x14ac:dyDescent="0.25">
      <c r="A1418">
        <v>8064</v>
      </c>
      <c r="B1418">
        <v>337210.32809999998</v>
      </c>
      <c r="C1418">
        <v>3063030.7420000001</v>
      </c>
      <c r="D1418" t="s">
        <v>270</v>
      </c>
      <c r="P1418">
        <v>1595</v>
      </c>
      <c r="Q1418" t="s">
        <v>71</v>
      </c>
      <c r="R1418">
        <v>1596</v>
      </c>
      <c r="S1418">
        <v>8064</v>
      </c>
      <c r="T1418">
        <v>337210.32809999998</v>
      </c>
      <c r="U1418">
        <v>3063030.7420000001</v>
      </c>
      <c r="V1418" t="s">
        <v>270</v>
      </c>
    </row>
    <row r="1419" spans="1:22" x14ac:dyDescent="0.25">
      <c r="A1419">
        <v>8065</v>
      </c>
      <c r="B1419">
        <v>337210.69010000001</v>
      </c>
      <c r="C1419">
        <v>3063079.6307999999</v>
      </c>
      <c r="D1419" t="s">
        <v>270</v>
      </c>
      <c r="P1419">
        <v>1596</v>
      </c>
      <c r="Q1419" t="s">
        <v>71</v>
      </c>
      <c r="R1419">
        <v>1597</v>
      </c>
      <c r="S1419">
        <v>8065</v>
      </c>
      <c r="T1419">
        <v>337210.69010000001</v>
      </c>
      <c r="U1419">
        <v>3063079.6307999999</v>
      </c>
      <c r="V1419" t="s">
        <v>270</v>
      </c>
    </row>
    <row r="1420" spans="1:22" x14ac:dyDescent="0.25">
      <c r="A1420">
        <v>8066</v>
      </c>
      <c r="B1420">
        <v>337207.08960000001</v>
      </c>
      <c r="C1420">
        <v>3063116.6401</v>
      </c>
      <c r="D1420" t="s">
        <v>270</v>
      </c>
      <c r="P1420">
        <v>1597</v>
      </c>
      <c r="Q1420" t="s">
        <v>71</v>
      </c>
      <c r="R1420">
        <v>1598</v>
      </c>
      <c r="S1420">
        <v>8066</v>
      </c>
      <c r="T1420">
        <v>337207.08960000001</v>
      </c>
      <c r="U1420">
        <v>3063116.6401</v>
      </c>
      <c r="V1420" t="s">
        <v>270</v>
      </c>
    </row>
    <row r="1421" spans="1:22" x14ac:dyDescent="0.25">
      <c r="A1421">
        <v>8067</v>
      </c>
      <c r="B1421">
        <v>337198.65240000002</v>
      </c>
      <c r="C1421">
        <v>3063185.7275</v>
      </c>
      <c r="D1421" t="s">
        <v>270</v>
      </c>
      <c r="P1421">
        <v>1598</v>
      </c>
      <c r="Q1421" t="s">
        <v>71</v>
      </c>
      <c r="R1421">
        <v>1599</v>
      </c>
      <c r="S1421">
        <v>8067</v>
      </c>
      <c r="T1421">
        <v>337198.65240000002</v>
      </c>
      <c r="U1421">
        <v>3063185.7275</v>
      </c>
      <c r="V1421" t="s">
        <v>270</v>
      </c>
    </row>
    <row r="1422" spans="1:22" x14ac:dyDescent="0.25">
      <c r="A1422">
        <v>8068</v>
      </c>
      <c r="B1422">
        <v>337179.95909999998</v>
      </c>
      <c r="C1422">
        <v>3063232.0879000002</v>
      </c>
      <c r="D1422" t="s">
        <v>270</v>
      </c>
      <c r="P1422">
        <v>1599</v>
      </c>
      <c r="Q1422" t="s">
        <v>71</v>
      </c>
      <c r="R1422">
        <v>1600</v>
      </c>
      <c r="S1422">
        <v>8068</v>
      </c>
      <c r="T1422">
        <v>337179.95909999998</v>
      </c>
      <c r="U1422">
        <v>3063232.0879000002</v>
      </c>
      <c r="V1422" t="s">
        <v>270</v>
      </c>
    </row>
    <row r="1423" spans="1:22" x14ac:dyDescent="0.25">
      <c r="A1423">
        <v>8069</v>
      </c>
      <c r="B1423">
        <v>337175.99930000002</v>
      </c>
      <c r="C1423">
        <v>3063241.9086000002</v>
      </c>
      <c r="D1423" t="s">
        <v>270</v>
      </c>
      <c r="P1423">
        <v>1600</v>
      </c>
      <c r="Q1423" t="s">
        <v>71</v>
      </c>
      <c r="R1423">
        <v>1601</v>
      </c>
      <c r="S1423">
        <v>8069</v>
      </c>
      <c r="T1423">
        <v>337175.99930000002</v>
      </c>
      <c r="U1423">
        <v>3063241.9086000002</v>
      </c>
      <c r="V1423" t="s">
        <v>270</v>
      </c>
    </row>
    <row r="1424" spans="1:22" x14ac:dyDescent="0.25">
      <c r="A1424">
        <v>8070</v>
      </c>
      <c r="B1424">
        <v>337159.80690000003</v>
      </c>
      <c r="C1424">
        <v>3063270.9911000002</v>
      </c>
      <c r="D1424" t="s">
        <v>270</v>
      </c>
      <c r="P1424">
        <v>1601</v>
      </c>
      <c r="Q1424" t="s">
        <v>71</v>
      </c>
      <c r="R1424">
        <v>1602</v>
      </c>
      <c r="S1424">
        <v>8070</v>
      </c>
      <c r="T1424">
        <v>337159.80690000003</v>
      </c>
      <c r="U1424">
        <v>3063270.9911000002</v>
      </c>
      <c r="V1424" t="s">
        <v>270</v>
      </c>
    </row>
    <row r="1425" spans="1:22" x14ac:dyDescent="0.25">
      <c r="A1425">
        <v>8071</v>
      </c>
      <c r="B1425">
        <v>337144.00150000001</v>
      </c>
      <c r="C1425">
        <v>3063299.3788000001</v>
      </c>
      <c r="D1425" t="s">
        <v>270</v>
      </c>
      <c r="P1425">
        <v>1602</v>
      </c>
      <c r="Q1425" t="s">
        <v>71</v>
      </c>
      <c r="R1425">
        <v>1603</v>
      </c>
      <c r="S1425">
        <v>8071</v>
      </c>
      <c r="T1425">
        <v>337144.00150000001</v>
      </c>
      <c r="U1425">
        <v>3063299.3788000001</v>
      </c>
      <c r="V1425" t="s">
        <v>270</v>
      </c>
    </row>
    <row r="1426" spans="1:22" x14ac:dyDescent="0.25">
      <c r="A1426">
        <v>8072</v>
      </c>
      <c r="B1426">
        <v>337107.35509999999</v>
      </c>
      <c r="C1426">
        <v>3063359.2393</v>
      </c>
      <c r="D1426" t="s">
        <v>270</v>
      </c>
      <c r="P1426">
        <v>1603</v>
      </c>
      <c r="Q1426" t="s">
        <v>71</v>
      </c>
      <c r="R1426">
        <v>1604</v>
      </c>
      <c r="S1426">
        <v>8072</v>
      </c>
      <c r="T1426">
        <v>337107.35509999999</v>
      </c>
      <c r="U1426">
        <v>3063359.2393</v>
      </c>
      <c r="V1426" t="s">
        <v>270</v>
      </c>
    </row>
    <row r="1427" spans="1:22" x14ac:dyDescent="0.25">
      <c r="A1427">
        <v>8073</v>
      </c>
      <c r="B1427">
        <v>337060.38929999998</v>
      </c>
      <c r="C1427">
        <v>3063391.2995000002</v>
      </c>
      <c r="D1427" t="s">
        <v>270</v>
      </c>
      <c r="P1427">
        <v>1604</v>
      </c>
      <c r="Q1427" t="s">
        <v>71</v>
      </c>
      <c r="R1427">
        <v>1605</v>
      </c>
      <c r="S1427">
        <v>8073</v>
      </c>
      <c r="T1427">
        <v>337060.38929999998</v>
      </c>
      <c r="U1427">
        <v>3063391.2995000002</v>
      </c>
      <c r="V1427" t="s">
        <v>270</v>
      </c>
    </row>
    <row r="1428" spans="1:22" x14ac:dyDescent="0.25">
      <c r="A1428">
        <v>8074</v>
      </c>
      <c r="B1428">
        <v>337017.56559999997</v>
      </c>
      <c r="C1428">
        <v>3063426.7965000002</v>
      </c>
      <c r="D1428" t="s">
        <v>270</v>
      </c>
      <c r="P1428">
        <v>1605</v>
      </c>
      <c r="Q1428" t="s">
        <v>71</v>
      </c>
      <c r="R1428">
        <v>1606</v>
      </c>
      <c r="S1428">
        <v>8074</v>
      </c>
      <c r="T1428">
        <v>337017.56559999997</v>
      </c>
      <c r="U1428">
        <v>3063426.7965000002</v>
      </c>
      <c r="V1428" t="s">
        <v>270</v>
      </c>
    </row>
    <row r="1429" spans="1:22" x14ac:dyDescent="0.25">
      <c r="A1429">
        <v>8075</v>
      </c>
      <c r="B1429">
        <v>336943.277</v>
      </c>
      <c r="C1429">
        <v>3063462.3141999999</v>
      </c>
      <c r="D1429" t="s">
        <v>270</v>
      </c>
      <c r="P1429">
        <v>1606</v>
      </c>
      <c r="Q1429" t="s">
        <v>71</v>
      </c>
      <c r="R1429">
        <v>1607</v>
      </c>
      <c r="S1429">
        <v>8075</v>
      </c>
      <c r="T1429">
        <v>336943.277</v>
      </c>
      <c r="U1429">
        <v>3063462.3141999999</v>
      </c>
      <c r="V1429" t="s">
        <v>270</v>
      </c>
    </row>
    <row r="1430" spans="1:22" x14ac:dyDescent="0.25">
      <c r="A1430">
        <v>8076</v>
      </c>
      <c r="B1430">
        <v>336883.85739999998</v>
      </c>
      <c r="C1430">
        <v>3063482.969</v>
      </c>
      <c r="D1430" t="s">
        <v>270</v>
      </c>
      <c r="P1430">
        <v>1607</v>
      </c>
      <c r="Q1430" t="s">
        <v>71</v>
      </c>
      <c r="R1430">
        <v>1608</v>
      </c>
      <c r="S1430">
        <v>8076</v>
      </c>
      <c r="T1430">
        <v>336883.85739999998</v>
      </c>
      <c r="U1430">
        <v>3063482.969</v>
      </c>
      <c r="V1430" t="s">
        <v>270</v>
      </c>
    </row>
    <row r="1431" spans="1:22" x14ac:dyDescent="0.25">
      <c r="A1431">
        <v>8077</v>
      </c>
      <c r="B1431">
        <v>336828.37760000001</v>
      </c>
      <c r="C1431">
        <v>3063497.4319000002</v>
      </c>
      <c r="D1431" t="s">
        <v>270</v>
      </c>
      <c r="P1431">
        <v>1608</v>
      </c>
      <c r="Q1431" t="s">
        <v>71</v>
      </c>
      <c r="R1431">
        <v>1609</v>
      </c>
      <c r="S1431">
        <v>8077</v>
      </c>
      <c r="T1431">
        <v>336828.37760000001</v>
      </c>
      <c r="U1431">
        <v>3063497.4319000002</v>
      </c>
      <c r="V1431" t="s">
        <v>270</v>
      </c>
    </row>
    <row r="1432" spans="1:22" x14ac:dyDescent="0.25">
      <c r="A1432">
        <v>8078</v>
      </c>
      <c r="B1432">
        <v>336826.01530000003</v>
      </c>
      <c r="C1432">
        <v>3063498.0477</v>
      </c>
      <c r="D1432" t="s">
        <v>270</v>
      </c>
      <c r="P1432">
        <v>1609</v>
      </c>
      <c r="Q1432" t="s">
        <v>71</v>
      </c>
      <c r="R1432">
        <v>1610</v>
      </c>
      <c r="S1432">
        <v>8078</v>
      </c>
      <c r="T1432">
        <v>336826.01530000003</v>
      </c>
      <c r="U1432">
        <v>3063498.0477</v>
      </c>
      <c r="V1432" t="s">
        <v>270</v>
      </c>
    </row>
    <row r="1433" spans="1:22" x14ac:dyDescent="0.25">
      <c r="A1433">
        <v>8079</v>
      </c>
      <c r="B1433">
        <v>336770.57919999998</v>
      </c>
      <c r="C1433">
        <v>3063509.2688000002</v>
      </c>
      <c r="D1433" t="s">
        <v>270</v>
      </c>
      <c r="P1433">
        <v>1610</v>
      </c>
      <c r="Q1433" t="s">
        <v>71</v>
      </c>
      <c r="R1433">
        <v>1611</v>
      </c>
      <c r="S1433">
        <v>8079</v>
      </c>
      <c r="T1433">
        <v>336770.57919999998</v>
      </c>
      <c r="U1433">
        <v>3063509.2688000002</v>
      </c>
      <c r="V1433" t="s">
        <v>270</v>
      </c>
    </row>
    <row r="1434" spans="1:22" x14ac:dyDescent="0.25">
      <c r="A1434">
        <v>8080</v>
      </c>
      <c r="B1434">
        <v>336760.44910000003</v>
      </c>
      <c r="C1434">
        <v>3063511.4575999998</v>
      </c>
      <c r="D1434" t="s">
        <v>270</v>
      </c>
      <c r="P1434">
        <v>1611</v>
      </c>
      <c r="Q1434" t="s">
        <v>71</v>
      </c>
      <c r="R1434">
        <v>1612</v>
      </c>
      <c r="S1434">
        <v>8080</v>
      </c>
      <c r="T1434">
        <v>336760.44910000003</v>
      </c>
      <c r="U1434">
        <v>3063511.4575999998</v>
      </c>
      <c r="V1434" t="s">
        <v>270</v>
      </c>
    </row>
    <row r="1435" spans="1:22" x14ac:dyDescent="0.25">
      <c r="A1435">
        <v>8081</v>
      </c>
      <c r="B1435">
        <v>336710.30190000002</v>
      </c>
      <c r="C1435">
        <v>3063522.2930000001</v>
      </c>
      <c r="D1435" t="s">
        <v>270</v>
      </c>
      <c r="P1435">
        <v>1612</v>
      </c>
      <c r="Q1435" t="s">
        <v>71</v>
      </c>
      <c r="R1435">
        <v>1613</v>
      </c>
      <c r="S1435">
        <v>8081</v>
      </c>
      <c r="T1435">
        <v>336710.30190000002</v>
      </c>
      <c r="U1435">
        <v>3063522.2930000001</v>
      </c>
      <c r="V1435" t="s">
        <v>270</v>
      </c>
    </row>
    <row r="1436" spans="1:22" x14ac:dyDescent="0.25">
      <c r="A1436">
        <v>8082</v>
      </c>
      <c r="B1436">
        <v>336662.99540000001</v>
      </c>
      <c r="C1436">
        <v>3063532.6156000001</v>
      </c>
      <c r="D1436" t="s">
        <v>270</v>
      </c>
      <c r="P1436">
        <v>1613</v>
      </c>
      <c r="Q1436" t="s">
        <v>71</v>
      </c>
      <c r="R1436">
        <v>1614</v>
      </c>
      <c r="S1436">
        <v>8082</v>
      </c>
      <c r="T1436">
        <v>336662.99540000001</v>
      </c>
      <c r="U1436">
        <v>3063532.6156000001</v>
      </c>
      <c r="V1436" t="s">
        <v>270</v>
      </c>
    </row>
    <row r="1437" spans="1:22" x14ac:dyDescent="0.25">
      <c r="A1437">
        <v>8083</v>
      </c>
      <c r="B1437">
        <v>336639.30989999999</v>
      </c>
      <c r="C1437">
        <v>3063537.8061000002</v>
      </c>
      <c r="D1437" t="s">
        <v>270</v>
      </c>
      <c r="P1437">
        <v>1614</v>
      </c>
      <c r="Q1437" t="s">
        <v>71</v>
      </c>
      <c r="R1437">
        <v>1615</v>
      </c>
      <c r="S1437">
        <v>8083</v>
      </c>
      <c r="T1437">
        <v>336639.30989999999</v>
      </c>
      <c r="U1437">
        <v>3063537.8061000002</v>
      </c>
      <c r="V1437" t="s">
        <v>270</v>
      </c>
    </row>
    <row r="1438" spans="1:22" x14ac:dyDescent="0.25">
      <c r="A1438">
        <v>8084</v>
      </c>
      <c r="B1438">
        <v>336611.99400000001</v>
      </c>
      <c r="C1438">
        <v>3063551.5603</v>
      </c>
      <c r="D1438" t="s">
        <v>270</v>
      </c>
      <c r="P1438">
        <v>1615</v>
      </c>
      <c r="Q1438" t="s">
        <v>71</v>
      </c>
      <c r="R1438">
        <v>1616</v>
      </c>
      <c r="S1438">
        <v>8084</v>
      </c>
      <c r="T1438">
        <v>336611.99400000001</v>
      </c>
      <c r="U1438">
        <v>3063551.5603</v>
      </c>
      <c r="V1438" t="s">
        <v>270</v>
      </c>
    </row>
    <row r="1439" spans="1:22" x14ac:dyDescent="0.25">
      <c r="A1439">
        <v>8085</v>
      </c>
      <c r="B1439">
        <v>336566.55050000001</v>
      </c>
      <c r="C1439">
        <v>3063566.1401999998</v>
      </c>
      <c r="D1439" t="s">
        <v>270</v>
      </c>
      <c r="P1439">
        <v>1616</v>
      </c>
      <c r="Q1439" t="s">
        <v>71</v>
      </c>
      <c r="R1439">
        <v>1617</v>
      </c>
      <c r="S1439">
        <v>8085</v>
      </c>
      <c r="T1439">
        <v>336566.55050000001</v>
      </c>
      <c r="U1439">
        <v>3063566.1401999998</v>
      </c>
      <c r="V1439" t="s">
        <v>270</v>
      </c>
    </row>
    <row r="1440" spans="1:22" x14ac:dyDescent="0.25">
      <c r="A1440">
        <v>8086</v>
      </c>
      <c r="B1440">
        <v>336544.4607</v>
      </c>
      <c r="C1440">
        <v>3063576.9139999999</v>
      </c>
      <c r="D1440" t="s">
        <v>270</v>
      </c>
      <c r="P1440">
        <v>1617</v>
      </c>
      <c r="Q1440" t="s">
        <v>71</v>
      </c>
      <c r="R1440">
        <v>1618</v>
      </c>
      <c r="S1440">
        <v>8086</v>
      </c>
      <c r="T1440">
        <v>336544.4607</v>
      </c>
      <c r="U1440">
        <v>3063576.9139999999</v>
      </c>
      <c r="V1440" t="s">
        <v>270</v>
      </c>
    </row>
    <row r="1441" spans="1:22" x14ac:dyDescent="0.25">
      <c r="A1441">
        <v>8087</v>
      </c>
      <c r="B1441">
        <v>336505.39779999998</v>
      </c>
      <c r="C1441">
        <v>3063587.3341000001</v>
      </c>
      <c r="D1441" t="s">
        <v>270</v>
      </c>
      <c r="P1441">
        <v>1618</v>
      </c>
      <c r="Q1441" t="s">
        <v>71</v>
      </c>
      <c r="R1441">
        <v>1619</v>
      </c>
      <c r="S1441">
        <v>8087</v>
      </c>
      <c r="T1441">
        <v>336505.39779999998</v>
      </c>
      <c r="U1441">
        <v>3063587.3341000001</v>
      </c>
      <c r="V1441" t="s">
        <v>270</v>
      </c>
    </row>
    <row r="1442" spans="1:22" x14ac:dyDescent="0.25">
      <c r="A1442">
        <v>8088</v>
      </c>
      <c r="B1442">
        <v>337178.84759999998</v>
      </c>
      <c r="C1442">
        <v>3063234.8443999998</v>
      </c>
      <c r="D1442" t="s">
        <v>270</v>
      </c>
      <c r="P1442">
        <v>1619</v>
      </c>
      <c r="Q1442" t="s">
        <v>71</v>
      </c>
      <c r="R1442">
        <v>1620</v>
      </c>
      <c r="S1442">
        <v>8088</v>
      </c>
      <c r="T1442">
        <v>337178.84759999998</v>
      </c>
      <c r="U1442">
        <v>3063234.8443999998</v>
      </c>
      <c r="V1442" t="s">
        <v>270</v>
      </c>
    </row>
    <row r="1443" spans="1:22" x14ac:dyDescent="0.25">
      <c r="A1443">
        <v>8089</v>
      </c>
      <c r="B1443">
        <v>337156.98599999998</v>
      </c>
      <c r="C1443">
        <v>3063220.3360000001</v>
      </c>
      <c r="D1443" t="s">
        <v>270</v>
      </c>
      <c r="P1443">
        <v>1620</v>
      </c>
      <c r="Q1443" t="s">
        <v>71</v>
      </c>
      <c r="R1443">
        <v>1621</v>
      </c>
      <c r="S1443">
        <v>8089</v>
      </c>
      <c r="T1443">
        <v>337156.98599999998</v>
      </c>
      <c r="U1443">
        <v>3063220.3360000001</v>
      </c>
      <c r="V1443" t="s">
        <v>270</v>
      </c>
    </row>
    <row r="1444" spans="1:22" x14ac:dyDescent="0.25">
      <c r="A1444">
        <v>8090</v>
      </c>
      <c r="B1444">
        <v>337125.78450000001</v>
      </c>
      <c r="C1444">
        <v>3063206.2025000001</v>
      </c>
      <c r="D1444" t="s">
        <v>270</v>
      </c>
      <c r="P1444">
        <v>1621</v>
      </c>
      <c r="Q1444" t="s">
        <v>71</v>
      </c>
      <c r="R1444">
        <v>1622</v>
      </c>
      <c r="S1444">
        <v>8090</v>
      </c>
      <c r="T1444">
        <v>337125.78450000001</v>
      </c>
      <c r="U1444">
        <v>3063206.2025000001</v>
      </c>
      <c r="V1444" t="s">
        <v>270</v>
      </c>
    </row>
    <row r="1445" spans="1:22" x14ac:dyDescent="0.25">
      <c r="A1445">
        <v>8091</v>
      </c>
      <c r="B1445">
        <v>337103.50650000002</v>
      </c>
      <c r="C1445">
        <v>3063203.0085999998</v>
      </c>
      <c r="D1445" t="s">
        <v>270</v>
      </c>
      <c r="P1445">
        <v>1622</v>
      </c>
      <c r="Q1445" t="s">
        <v>71</v>
      </c>
      <c r="R1445">
        <v>1623</v>
      </c>
      <c r="S1445">
        <v>8091</v>
      </c>
      <c r="T1445">
        <v>337103.50650000002</v>
      </c>
      <c r="U1445">
        <v>3063203.0085999998</v>
      </c>
      <c r="V1445" t="s">
        <v>270</v>
      </c>
    </row>
    <row r="1446" spans="1:22" x14ac:dyDescent="0.25">
      <c r="A1446">
        <v>8092</v>
      </c>
      <c r="B1446">
        <v>337077.19569999998</v>
      </c>
      <c r="C1446">
        <v>3063204.5252</v>
      </c>
      <c r="D1446" t="s">
        <v>270</v>
      </c>
      <c r="P1446">
        <v>1623</v>
      </c>
      <c r="Q1446" t="s">
        <v>71</v>
      </c>
      <c r="R1446">
        <v>1624</v>
      </c>
      <c r="S1446">
        <v>8092</v>
      </c>
      <c r="T1446">
        <v>337077.19569999998</v>
      </c>
      <c r="U1446">
        <v>3063204.5252</v>
      </c>
      <c r="V1446" t="s">
        <v>270</v>
      </c>
    </row>
    <row r="1447" spans="1:22" x14ac:dyDescent="0.25">
      <c r="A1447">
        <v>8093</v>
      </c>
      <c r="B1447">
        <v>337055.59629999998</v>
      </c>
      <c r="C1447">
        <v>3063208.307</v>
      </c>
      <c r="D1447" t="s">
        <v>270</v>
      </c>
      <c r="P1447">
        <v>1624</v>
      </c>
      <c r="Q1447" t="s">
        <v>71</v>
      </c>
      <c r="R1447">
        <v>1625</v>
      </c>
      <c r="S1447">
        <v>8093</v>
      </c>
      <c r="T1447">
        <v>337055.59629999998</v>
      </c>
      <c r="U1447">
        <v>3063208.307</v>
      </c>
      <c r="V1447" t="s">
        <v>270</v>
      </c>
    </row>
    <row r="1448" spans="1:22" x14ac:dyDescent="0.25">
      <c r="A1448">
        <v>8094</v>
      </c>
      <c r="B1448">
        <v>337046.696</v>
      </c>
      <c r="C1448">
        <v>3063199.1132999999</v>
      </c>
      <c r="D1448" t="s">
        <v>270</v>
      </c>
      <c r="P1448">
        <v>1625</v>
      </c>
      <c r="Q1448" t="s">
        <v>71</v>
      </c>
      <c r="R1448">
        <v>1626</v>
      </c>
      <c r="S1448">
        <v>8094</v>
      </c>
      <c r="T1448">
        <v>337046.696</v>
      </c>
      <c r="U1448">
        <v>3063199.1132999999</v>
      </c>
      <c r="V1448" t="s">
        <v>270</v>
      </c>
    </row>
    <row r="1449" spans="1:22" x14ac:dyDescent="0.25">
      <c r="A1449">
        <v>8095</v>
      </c>
      <c r="B1449">
        <v>337030.73639999999</v>
      </c>
      <c r="C1449">
        <v>3063187.1039</v>
      </c>
      <c r="D1449" t="s">
        <v>270</v>
      </c>
      <c r="P1449">
        <v>1626</v>
      </c>
      <c r="Q1449" t="s">
        <v>71</v>
      </c>
      <c r="R1449">
        <v>1627</v>
      </c>
      <c r="S1449">
        <v>8095</v>
      </c>
      <c r="T1449">
        <v>337030.73639999999</v>
      </c>
      <c r="U1449">
        <v>3063187.1039</v>
      </c>
      <c r="V1449" t="s">
        <v>270</v>
      </c>
    </row>
    <row r="1450" spans="1:22" x14ac:dyDescent="0.25">
      <c r="A1450">
        <v>8096</v>
      </c>
      <c r="B1450">
        <v>337023.05290000001</v>
      </c>
      <c r="C1450">
        <v>3063181.3862999999</v>
      </c>
      <c r="D1450" t="s">
        <v>270</v>
      </c>
      <c r="P1450">
        <v>1627</v>
      </c>
      <c r="Q1450" t="s">
        <v>71</v>
      </c>
      <c r="R1450">
        <v>1628</v>
      </c>
      <c r="S1450">
        <v>8096</v>
      </c>
      <c r="T1450">
        <v>337023.05290000001</v>
      </c>
      <c r="U1450">
        <v>3063181.3862999999</v>
      </c>
      <c r="V1450" t="s">
        <v>270</v>
      </c>
    </row>
    <row r="1451" spans="1:22" x14ac:dyDescent="0.25">
      <c r="A1451">
        <v>8097</v>
      </c>
      <c r="B1451">
        <v>337013.00599999999</v>
      </c>
      <c r="C1451">
        <v>3063173.9542</v>
      </c>
      <c r="D1451" t="s">
        <v>270</v>
      </c>
      <c r="P1451">
        <v>1628</v>
      </c>
      <c r="Q1451" t="s">
        <v>71</v>
      </c>
      <c r="R1451">
        <v>1629</v>
      </c>
      <c r="S1451">
        <v>8097</v>
      </c>
      <c r="T1451">
        <v>337013.00599999999</v>
      </c>
      <c r="U1451">
        <v>3063173.9542</v>
      </c>
      <c r="V1451" t="s">
        <v>270</v>
      </c>
    </row>
    <row r="1452" spans="1:22" x14ac:dyDescent="0.25">
      <c r="A1452">
        <v>8098</v>
      </c>
      <c r="B1452">
        <v>337005.98560000001</v>
      </c>
      <c r="C1452">
        <v>3063174.0482999999</v>
      </c>
      <c r="D1452" t="s">
        <v>270</v>
      </c>
      <c r="P1452">
        <v>1629</v>
      </c>
      <c r="Q1452" t="s">
        <v>71</v>
      </c>
      <c r="R1452">
        <v>1630</v>
      </c>
      <c r="S1452">
        <v>8098</v>
      </c>
      <c r="T1452">
        <v>337005.98560000001</v>
      </c>
      <c r="U1452">
        <v>3063174.0482999999</v>
      </c>
      <c r="V1452" t="s">
        <v>270</v>
      </c>
    </row>
    <row r="1453" spans="1:22" x14ac:dyDescent="0.25">
      <c r="A1453">
        <v>8099</v>
      </c>
      <c r="B1453">
        <v>336959.9474</v>
      </c>
      <c r="C1453">
        <v>3063188.0529999998</v>
      </c>
      <c r="D1453" t="s">
        <v>270</v>
      </c>
      <c r="P1453">
        <v>1630</v>
      </c>
      <c r="Q1453" t="s">
        <v>71</v>
      </c>
      <c r="R1453">
        <v>1631</v>
      </c>
      <c r="S1453">
        <v>8099</v>
      </c>
      <c r="T1453">
        <v>336959.9474</v>
      </c>
      <c r="U1453">
        <v>3063188.0529999998</v>
      </c>
      <c r="V1453" t="s">
        <v>270</v>
      </c>
    </row>
    <row r="1454" spans="1:22" x14ac:dyDescent="0.25">
      <c r="A1454">
        <v>8100</v>
      </c>
      <c r="B1454">
        <v>336954.12560000003</v>
      </c>
      <c r="C1454">
        <v>3063192.3848000001</v>
      </c>
      <c r="D1454" t="s">
        <v>270</v>
      </c>
      <c r="P1454">
        <v>1631</v>
      </c>
      <c r="Q1454" t="s">
        <v>71</v>
      </c>
      <c r="R1454">
        <v>1632</v>
      </c>
      <c r="S1454">
        <v>8100</v>
      </c>
      <c r="T1454">
        <v>336954.12560000003</v>
      </c>
      <c r="U1454">
        <v>3063192.3848000001</v>
      </c>
      <c r="V1454" t="s">
        <v>270</v>
      </c>
    </row>
    <row r="1455" spans="1:22" x14ac:dyDescent="0.25">
      <c r="A1455">
        <v>8101</v>
      </c>
      <c r="B1455">
        <v>336946.32780000003</v>
      </c>
      <c r="C1455">
        <v>3063176.0123000001</v>
      </c>
      <c r="D1455" t="s">
        <v>270</v>
      </c>
      <c r="P1455">
        <v>1632</v>
      </c>
      <c r="Q1455" t="s">
        <v>71</v>
      </c>
      <c r="R1455">
        <v>1633</v>
      </c>
      <c r="S1455">
        <v>8101</v>
      </c>
      <c r="T1455">
        <v>336946.32780000003</v>
      </c>
      <c r="U1455">
        <v>3063176.0123000001</v>
      </c>
      <c r="V1455" t="s">
        <v>270</v>
      </c>
    </row>
    <row r="1456" spans="1:22" x14ac:dyDescent="0.25">
      <c r="A1456">
        <v>8102</v>
      </c>
      <c r="B1456">
        <v>336945.06400000001</v>
      </c>
      <c r="C1456">
        <v>3063169.0444999998</v>
      </c>
      <c r="D1456" t="s">
        <v>270</v>
      </c>
      <c r="P1456">
        <v>1633</v>
      </c>
      <c r="Q1456" t="s">
        <v>71</v>
      </c>
      <c r="R1456">
        <v>1634</v>
      </c>
      <c r="S1456">
        <v>8102</v>
      </c>
      <c r="T1456">
        <v>336945.06400000001</v>
      </c>
      <c r="U1456">
        <v>3063169.0444999998</v>
      </c>
      <c r="V1456" t="s">
        <v>270</v>
      </c>
    </row>
    <row r="1457" spans="1:22" x14ac:dyDescent="0.25">
      <c r="A1457">
        <v>8103</v>
      </c>
      <c r="B1457">
        <v>336940.18079999997</v>
      </c>
      <c r="C1457">
        <v>3063153.9763000002</v>
      </c>
      <c r="D1457" t="s">
        <v>270</v>
      </c>
      <c r="P1457">
        <v>1634</v>
      </c>
      <c r="Q1457" t="s">
        <v>71</v>
      </c>
      <c r="R1457">
        <v>1635</v>
      </c>
      <c r="S1457">
        <v>8103</v>
      </c>
      <c r="T1457">
        <v>336940.18079999997</v>
      </c>
      <c r="U1457">
        <v>3063153.9763000002</v>
      </c>
      <c r="V1457" t="s">
        <v>270</v>
      </c>
    </row>
    <row r="1458" spans="1:22" x14ac:dyDescent="0.25">
      <c r="A1458">
        <v>8104</v>
      </c>
      <c r="B1458">
        <v>336555.48499999999</v>
      </c>
      <c r="C1458">
        <v>3062987.2102999999</v>
      </c>
      <c r="D1458" t="s">
        <v>270</v>
      </c>
      <c r="P1458">
        <v>1635</v>
      </c>
      <c r="Q1458" t="s">
        <v>71</v>
      </c>
      <c r="R1458">
        <v>1636</v>
      </c>
      <c r="S1458">
        <v>8104</v>
      </c>
      <c r="T1458">
        <v>336555.48499999999</v>
      </c>
      <c r="U1458">
        <v>3062987.2102999999</v>
      </c>
      <c r="V1458" t="s">
        <v>270</v>
      </c>
    </row>
    <row r="1459" spans="1:22" x14ac:dyDescent="0.25">
      <c r="A1459">
        <v>8105</v>
      </c>
      <c r="B1459">
        <v>336575.93640000001</v>
      </c>
      <c r="C1459">
        <v>3063001.9991000001</v>
      </c>
      <c r="D1459" t="s">
        <v>270</v>
      </c>
      <c r="P1459">
        <v>1636</v>
      </c>
      <c r="Q1459" t="s">
        <v>71</v>
      </c>
      <c r="R1459">
        <v>1637</v>
      </c>
      <c r="S1459">
        <v>8105</v>
      </c>
      <c r="T1459">
        <v>336575.93640000001</v>
      </c>
      <c r="U1459">
        <v>3063001.9991000001</v>
      </c>
      <c r="V1459" t="s">
        <v>270</v>
      </c>
    </row>
    <row r="1460" spans="1:22" x14ac:dyDescent="0.25">
      <c r="A1460">
        <v>8106</v>
      </c>
      <c r="B1460">
        <v>336599.75910000002</v>
      </c>
      <c r="C1460">
        <v>3063015.2807999998</v>
      </c>
      <c r="D1460" t="s">
        <v>270</v>
      </c>
      <c r="P1460">
        <v>1637</v>
      </c>
      <c r="Q1460" t="s">
        <v>71</v>
      </c>
      <c r="R1460">
        <v>1638</v>
      </c>
      <c r="S1460">
        <v>8106</v>
      </c>
      <c r="T1460">
        <v>336599.75910000002</v>
      </c>
      <c r="U1460">
        <v>3063015.2807999998</v>
      </c>
      <c r="V1460" t="s">
        <v>270</v>
      </c>
    </row>
    <row r="1461" spans="1:22" x14ac:dyDescent="0.25">
      <c r="A1461">
        <v>8107</v>
      </c>
      <c r="B1461">
        <v>336624.8702</v>
      </c>
      <c r="C1461">
        <v>3063029.281</v>
      </c>
      <c r="D1461" t="s">
        <v>270</v>
      </c>
      <c r="P1461">
        <v>1638</v>
      </c>
      <c r="Q1461" t="s">
        <v>71</v>
      </c>
      <c r="R1461">
        <v>1639</v>
      </c>
      <c r="S1461">
        <v>8107</v>
      </c>
      <c r="T1461">
        <v>336624.8702</v>
      </c>
      <c r="U1461">
        <v>3063029.281</v>
      </c>
      <c r="V1461" t="s">
        <v>270</v>
      </c>
    </row>
    <row r="1462" spans="1:22" x14ac:dyDescent="0.25">
      <c r="A1462">
        <v>8108</v>
      </c>
      <c r="B1462">
        <v>336636.158</v>
      </c>
      <c r="C1462">
        <v>3063041.9349000002</v>
      </c>
      <c r="D1462" t="s">
        <v>270</v>
      </c>
      <c r="P1462">
        <v>1639</v>
      </c>
      <c r="Q1462" t="s">
        <v>71</v>
      </c>
      <c r="R1462">
        <v>1640</v>
      </c>
      <c r="S1462">
        <v>8108</v>
      </c>
      <c r="T1462">
        <v>336636.158</v>
      </c>
      <c r="U1462">
        <v>3063041.9349000002</v>
      </c>
      <c r="V1462" t="s">
        <v>270</v>
      </c>
    </row>
    <row r="1463" spans="1:22" x14ac:dyDescent="0.25">
      <c r="A1463">
        <v>8109</v>
      </c>
      <c r="B1463">
        <v>336638.65460000001</v>
      </c>
      <c r="C1463">
        <v>3063053.5427000001</v>
      </c>
      <c r="D1463" t="s">
        <v>270</v>
      </c>
      <c r="P1463">
        <v>1640</v>
      </c>
      <c r="Q1463" t="s">
        <v>71</v>
      </c>
      <c r="R1463">
        <v>1641</v>
      </c>
      <c r="S1463">
        <v>8109</v>
      </c>
      <c r="T1463">
        <v>336638.65460000001</v>
      </c>
      <c r="U1463">
        <v>3063053.5427000001</v>
      </c>
      <c r="V1463" t="s">
        <v>270</v>
      </c>
    </row>
    <row r="1464" spans="1:22" x14ac:dyDescent="0.25">
      <c r="A1464">
        <v>8110</v>
      </c>
      <c r="B1464">
        <v>336638.80310000002</v>
      </c>
      <c r="C1464">
        <v>3063064.6000999999</v>
      </c>
      <c r="D1464" t="s">
        <v>270</v>
      </c>
      <c r="P1464">
        <v>1641</v>
      </c>
      <c r="Q1464" t="s">
        <v>71</v>
      </c>
      <c r="R1464">
        <v>1642</v>
      </c>
      <c r="S1464">
        <v>8110</v>
      </c>
      <c r="T1464">
        <v>336638.80310000002</v>
      </c>
      <c r="U1464">
        <v>3063064.6000999999</v>
      </c>
      <c r="V1464" t="s">
        <v>270</v>
      </c>
    </row>
    <row r="1465" spans="1:22" x14ac:dyDescent="0.25">
      <c r="A1465">
        <v>8111</v>
      </c>
      <c r="B1465">
        <v>336638.9595</v>
      </c>
      <c r="C1465">
        <v>3063076.2393</v>
      </c>
      <c r="D1465" t="s">
        <v>270</v>
      </c>
      <c r="P1465">
        <v>1642</v>
      </c>
      <c r="Q1465" t="s">
        <v>71</v>
      </c>
      <c r="R1465">
        <v>1643</v>
      </c>
      <c r="S1465">
        <v>8111</v>
      </c>
      <c r="T1465">
        <v>336638.9595</v>
      </c>
      <c r="U1465">
        <v>3063076.2393</v>
      </c>
      <c r="V1465" t="s">
        <v>270</v>
      </c>
    </row>
    <row r="1466" spans="1:22" x14ac:dyDescent="0.25">
      <c r="A1466">
        <v>8112</v>
      </c>
      <c r="B1466">
        <v>336639.1471</v>
      </c>
      <c r="C1466">
        <v>3063090.2064</v>
      </c>
      <c r="D1466" t="s">
        <v>270</v>
      </c>
      <c r="P1466">
        <v>1643</v>
      </c>
      <c r="Q1466" t="s">
        <v>71</v>
      </c>
      <c r="R1466">
        <v>1644</v>
      </c>
      <c r="S1466">
        <v>8112</v>
      </c>
      <c r="T1466">
        <v>336639.1471</v>
      </c>
      <c r="U1466">
        <v>3063090.2064</v>
      </c>
      <c r="V1466" t="s">
        <v>270</v>
      </c>
    </row>
    <row r="1467" spans="1:22" x14ac:dyDescent="0.25">
      <c r="A1467">
        <v>8113</v>
      </c>
      <c r="B1467">
        <v>336636.38370000001</v>
      </c>
      <c r="C1467">
        <v>3063099.0660999999</v>
      </c>
      <c r="D1467" t="s">
        <v>270</v>
      </c>
      <c r="P1467">
        <v>1644</v>
      </c>
      <c r="Q1467" t="s">
        <v>71</v>
      </c>
      <c r="R1467">
        <v>1645</v>
      </c>
      <c r="S1467">
        <v>8113</v>
      </c>
      <c r="T1467">
        <v>336636.38370000001</v>
      </c>
      <c r="U1467">
        <v>3063099.0660999999</v>
      </c>
      <c r="V1467" t="s">
        <v>270</v>
      </c>
    </row>
    <row r="1468" spans="1:22" x14ac:dyDescent="0.25">
      <c r="A1468">
        <v>8114</v>
      </c>
      <c r="B1468">
        <v>336631.85440000001</v>
      </c>
      <c r="C1468">
        <v>3063113.5871000001</v>
      </c>
      <c r="D1468" t="s">
        <v>270</v>
      </c>
      <c r="P1468">
        <v>1645</v>
      </c>
      <c r="Q1468" t="s">
        <v>71</v>
      </c>
      <c r="R1468">
        <v>1646</v>
      </c>
      <c r="S1468">
        <v>8114</v>
      </c>
      <c r="T1468">
        <v>336631.85440000001</v>
      </c>
      <c r="U1468">
        <v>3063113.5871000001</v>
      </c>
      <c r="V1468" t="s">
        <v>270</v>
      </c>
    </row>
    <row r="1469" spans="1:22" x14ac:dyDescent="0.25">
      <c r="A1469">
        <v>8115</v>
      </c>
      <c r="B1469">
        <v>336631.07530000003</v>
      </c>
      <c r="C1469">
        <v>3063142.7009000001</v>
      </c>
      <c r="D1469" t="s">
        <v>270</v>
      </c>
      <c r="P1469">
        <v>1646</v>
      </c>
      <c r="Q1469" t="s">
        <v>71</v>
      </c>
      <c r="R1469">
        <v>1647</v>
      </c>
      <c r="S1469">
        <v>8115</v>
      </c>
      <c r="T1469">
        <v>336631.07530000003</v>
      </c>
      <c r="U1469">
        <v>3063142.7009000001</v>
      </c>
      <c r="V1469" t="s">
        <v>270</v>
      </c>
    </row>
    <row r="1470" spans="1:22" x14ac:dyDescent="0.25">
      <c r="A1470">
        <v>8116</v>
      </c>
      <c r="B1470">
        <v>336625.63449999999</v>
      </c>
      <c r="C1470">
        <v>3063171.7782999999</v>
      </c>
      <c r="D1470" t="s">
        <v>270</v>
      </c>
      <c r="P1470">
        <v>1647</v>
      </c>
      <c r="Q1470" t="s">
        <v>71</v>
      </c>
      <c r="R1470">
        <v>1648</v>
      </c>
      <c r="S1470">
        <v>8116</v>
      </c>
      <c r="T1470">
        <v>336625.63449999999</v>
      </c>
      <c r="U1470">
        <v>3063171.7782999999</v>
      </c>
      <c r="V1470" t="s">
        <v>270</v>
      </c>
    </row>
    <row r="1471" spans="1:22" x14ac:dyDescent="0.25">
      <c r="A1471">
        <v>8117</v>
      </c>
      <c r="B1471">
        <v>336623.43219999998</v>
      </c>
      <c r="C1471">
        <v>3063183.5480999998</v>
      </c>
      <c r="D1471" t="s">
        <v>270</v>
      </c>
      <c r="P1471">
        <v>1648</v>
      </c>
      <c r="Q1471" t="s">
        <v>71</v>
      </c>
      <c r="R1471">
        <v>1649</v>
      </c>
      <c r="S1471">
        <v>8117</v>
      </c>
      <c r="T1471">
        <v>336623.43219999998</v>
      </c>
      <c r="U1471">
        <v>3063183.5480999998</v>
      </c>
      <c r="V1471" t="s">
        <v>270</v>
      </c>
    </row>
    <row r="1472" spans="1:22" x14ac:dyDescent="0.25">
      <c r="A1472">
        <v>8118</v>
      </c>
      <c r="B1472">
        <v>336624.3222</v>
      </c>
      <c r="C1472">
        <v>3063206.2365000001</v>
      </c>
      <c r="D1472" t="s">
        <v>270</v>
      </c>
      <c r="P1472">
        <v>1649</v>
      </c>
      <c r="Q1472" t="s">
        <v>71</v>
      </c>
      <c r="R1472">
        <v>1650</v>
      </c>
      <c r="S1472">
        <v>8118</v>
      </c>
      <c r="T1472">
        <v>336624.3222</v>
      </c>
      <c r="U1472">
        <v>3063206.2365000001</v>
      </c>
      <c r="V1472" t="s">
        <v>270</v>
      </c>
    </row>
    <row r="1473" spans="1:22" x14ac:dyDescent="0.25">
      <c r="A1473">
        <v>8119</v>
      </c>
      <c r="B1473">
        <v>336634.23359999998</v>
      </c>
      <c r="C1473">
        <v>3063202.8015999999</v>
      </c>
      <c r="D1473" t="s">
        <v>270</v>
      </c>
      <c r="P1473">
        <v>1650</v>
      </c>
      <c r="Q1473" t="s">
        <v>71</v>
      </c>
      <c r="R1473">
        <v>1651</v>
      </c>
      <c r="S1473">
        <v>8119</v>
      </c>
      <c r="T1473">
        <v>336634.23359999998</v>
      </c>
      <c r="U1473">
        <v>3063202.8015999999</v>
      </c>
      <c r="V1473" t="s">
        <v>270</v>
      </c>
    </row>
    <row r="1474" spans="1:22" x14ac:dyDescent="0.25">
      <c r="A1474">
        <v>8120</v>
      </c>
      <c r="B1474">
        <v>336638.30040000001</v>
      </c>
      <c r="C1474">
        <v>3063201.3922000001</v>
      </c>
      <c r="D1474" t="s">
        <v>270</v>
      </c>
      <c r="P1474">
        <v>1651</v>
      </c>
      <c r="Q1474" t="s">
        <v>71</v>
      </c>
      <c r="R1474">
        <v>1652</v>
      </c>
      <c r="S1474">
        <v>8120</v>
      </c>
      <c r="T1474">
        <v>336638.30040000001</v>
      </c>
      <c r="U1474">
        <v>3063201.3922000001</v>
      </c>
      <c r="V1474" t="s">
        <v>270</v>
      </c>
    </row>
    <row r="1475" spans="1:22" x14ac:dyDescent="0.25">
      <c r="A1475">
        <v>8121</v>
      </c>
      <c r="B1475">
        <v>336666.88880000002</v>
      </c>
      <c r="C1475">
        <v>3063195.1875</v>
      </c>
      <c r="D1475" t="s">
        <v>270</v>
      </c>
      <c r="P1475">
        <v>1652</v>
      </c>
      <c r="Q1475" t="s">
        <v>71</v>
      </c>
      <c r="R1475">
        <v>1653</v>
      </c>
      <c r="S1475">
        <v>8121</v>
      </c>
      <c r="T1475">
        <v>336666.88880000002</v>
      </c>
      <c r="U1475">
        <v>3063195.1875</v>
      </c>
      <c r="V1475" t="s">
        <v>270</v>
      </c>
    </row>
    <row r="1476" spans="1:22" x14ac:dyDescent="0.25">
      <c r="A1476">
        <v>8122</v>
      </c>
      <c r="B1476">
        <v>336693.21529999998</v>
      </c>
      <c r="C1476">
        <v>3063194.8339</v>
      </c>
      <c r="D1476" t="s">
        <v>270</v>
      </c>
      <c r="P1476">
        <v>1653</v>
      </c>
      <c r="Q1476" t="s">
        <v>71</v>
      </c>
      <c r="R1476">
        <v>1654</v>
      </c>
      <c r="S1476">
        <v>8122</v>
      </c>
      <c r="T1476">
        <v>336693.21529999998</v>
      </c>
      <c r="U1476">
        <v>3063194.8339</v>
      </c>
      <c r="V1476" t="s">
        <v>270</v>
      </c>
    </row>
    <row r="1477" spans="1:22" x14ac:dyDescent="0.25">
      <c r="A1477">
        <v>8123</v>
      </c>
      <c r="B1477">
        <v>336716.61670000001</v>
      </c>
      <c r="C1477">
        <v>3063194.5196000002</v>
      </c>
      <c r="D1477" t="s">
        <v>270</v>
      </c>
      <c r="P1477">
        <v>1654</v>
      </c>
      <c r="Q1477" t="s">
        <v>71</v>
      </c>
      <c r="R1477">
        <v>1655</v>
      </c>
      <c r="S1477">
        <v>8123</v>
      </c>
      <c r="T1477">
        <v>336716.61670000001</v>
      </c>
      <c r="U1477">
        <v>3063194.5196000002</v>
      </c>
      <c r="V1477" t="s">
        <v>270</v>
      </c>
    </row>
    <row r="1478" spans="1:22" x14ac:dyDescent="0.25">
      <c r="A1478">
        <v>8124</v>
      </c>
      <c r="B1478">
        <v>337215.03399999999</v>
      </c>
      <c r="C1478">
        <v>3062901.4591000001</v>
      </c>
      <c r="D1478" t="s">
        <v>270</v>
      </c>
      <c r="P1478">
        <v>1655</v>
      </c>
      <c r="Q1478" t="s">
        <v>71</v>
      </c>
      <c r="R1478">
        <v>1656</v>
      </c>
      <c r="S1478">
        <v>8124</v>
      </c>
      <c r="T1478">
        <v>337215.03399999999</v>
      </c>
      <c r="U1478">
        <v>3062901.4591000001</v>
      </c>
      <c r="V1478" t="s">
        <v>270</v>
      </c>
    </row>
    <row r="1479" spans="1:22" x14ac:dyDescent="0.25">
      <c r="A1479">
        <v>8125</v>
      </c>
      <c r="B1479">
        <v>337226.70189999999</v>
      </c>
      <c r="C1479">
        <v>3062789.5441000001</v>
      </c>
      <c r="D1479" t="s">
        <v>270</v>
      </c>
      <c r="P1479">
        <v>1656</v>
      </c>
      <c r="Q1479" t="s">
        <v>71</v>
      </c>
      <c r="R1479">
        <v>1657</v>
      </c>
      <c r="S1479">
        <v>8125</v>
      </c>
      <c r="T1479">
        <v>337226.70189999999</v>
      </c>
      <c r="U1479">
        <v>3062789.5441000001</v>
      </c>
      <c r="V1479" t="s">
        <v>270</v>
      </c>
    </row>
    <row r="1480" spans="1:22" x14ac:dyDescent="0.25">
      <c r="A1480">
        <v>8126</v>
      </c>
      <c r="B1480">
        <v>337222.3346</v>
      </c>
      <c r="C1480">
        <v>3062725.5735999998</v>
      </c>
      <c r="D1480" t="s">
        <v>270</v>
      </c>
      <c r="P1480">
        <v>1657</v>
      </c>
      <c r="Q1480" t="s">
        <v>71</v>
      </c>
      <c r="R1480">
        <v>1658</v>
      </c>
      <c r="S1480">
        <v>8126</v>
      </c>
      <c r="T1480">
        <v>337222.3346</v>
      </c>
      <c r="U1480">
        <v>3062725.5735999998</v>
      </c>
      <c r="V1480" t="s">
        <v>270</v>
      </c>
    </row>
    <row r="1481" spans="1:22" x14ac:dyDescent="0.25">
      <c r="A1481">
        <v>8127</v>
      </c>
      <c r="B1481">
        <v>337204.45750000002</v>
      </c>
      <c r="C1481">
        <v>3062716.4772999999</v>
      </c>
      <c r="D1481" t="s">
        <v>270</v>
      </c>
      <c r="P1481">
        <v>1658</v>
      </c>
      <c r="Q1481" t="s">
        <v>71</v>
      </c>
      <c r="R1481">
        <v>1659</v>
      </c>
      <c r="S1481">
        <v>8127</v>
      </c>
      <c r="T1481">
        <v>337204.45750000002</v>
      </c>
      <c r="U1481">
        <v>3062716.4772999999</v>
      </c>
      <c r="V1481" t="s">
        <v>270</v>
      </c>
    </row>
    <row r="1482" spans="1:22" x14ac:dyDescent="0.25">
      <c r="A1482">
        <v>8128</v>
      </c>
      <c r="B1482">
        <v>337139.85029999999</v>
      </c>
      <c r="C1482">
        <v>3062683.6038000002</v>
      </c>
      <c r="D1482" t="s">
        <v>270</v>
      </c>
      <c r="P1482">
        <v>1659</v>
      </c>
      <c r="Q1482" t="s">
        <v>71</v>
      </c>
      <c r="R1482">
        <v>1660</v>
      </c>
      <c r="S1482">
        <v>8128</v>
      </c>
      <c r="T1482">
        <v>337139.85029999999</v>
      </c>
      <c r="U1482">
        <v>3062683.6038000002</v>
      </c>
      <c r="V1482" t="s">
        <v>270</v>
      </c>
    </row>
    <row r="1483" spans="1:22" x14ac:dyDescent="0.25">
      <c r="A1483">
        <v>8129</v>
      </c>
      <c r="B1483">
        <v>337013.47820000001</v>
      </c>
      <c r="C1483">
        <v>3062597.9837000002</v>
      </c>
      <c r="D1483" t="s">
        <v>270</v>
      </c>
      <c r="P1483">
        <v>1660</v>
      </c>
      <c r="Q1483" t="s">
        <v>71</v>
      </c>
      <c r="R1483">
        <v>1661</v>
      </c>
      <c r="S1483">
        <v>8129</v>
      </c>
      <c r="T1483">
        <v>337013.47820000001</v>
      </c>
      <c r="U1483">
        <v>3062597.9837000002</v>
      </c>
      <c r="V1483" t="s">
        <v>270</v>
      </c>
    </row>
    <row r="1484" spans="1:22" x14ac:dyDescent="0.25">
      <c r="A1484">
        <v>8130</v>
      </c>
      <c r="B1484">
        <v>336938.99579999998</v>
      </c>
      <c r="C1484">
        <v>3062541.9372</v>
      </c>
      <c r="D1484" t="s">
        <v>270</v>
      </c>
      <c r="P1484">
        <v>1661</v>
      </c>
      <c r="Q1484" t="s">
        <v>71</v>
      </c>
      <c r="R1484">
        <v>1662</v>
      </c>
      <c r="S1484">
        <v>8130</v>
      </c>
      <c r="T1484">
        <v>336938.99579999998</v>
      </c>
      <c r="U1484">
        <v>3062541.9372</v>
      </c>
      <c r="V1484" t="s">
        <v>270</v>
      </c>
    </row>
    <row r="1485" spans="1:22" x14ac:dyDescent="0.25">
      <c r="A1485">
        <v>8131</v>
      </c>
      <c r="B1485">
        <v>336890.52100000001</v>
      </c>
      <c r="C1485">
        <v>3062505.3332000002</v>
      </c>
      <c r="D1485" t="s">
        <v>270</v>
      </c>
      <c r="P1485">
        <v>1662</v>
      </c>
      <c r="Q1485" t="s">
        <v>71</v>
      </c>
      <c r="R1485">
        <v>1663</v>
      </c>
      <c r="S1485">
        <v>8131</v>
      </c>
      <c r="T1485">
        <v>336890.52100000001</v>
      </c>
      <c r="U1485">
        <v>3062505.3332000002</v>
      </c>
      <c r="V1485" t="s">
        <v>270</v>
      </c>
    </row>
    <row r="1486" spans="1:22" x14ac:dyDescent="0.25">
      <c r="A1486">
        <v>8132</v>
      </c>
      <c r="B1486">
        <v>336801.91769999999</v>
      </c>
      <c r="C1486">
        <v>3062443.6554999999</v>
      </c>
      <c r="D1486" t="s">
        <v>270</v>
      </c>
      <c r="P1486">
        <v>1663</v>
      </c>
      <c r="Q1486" t="s">
        <v>71</v>
      </c>
      <c r="R1486">
        <v>1664</v>
      </c>
      <c r="S1486">
        <v>8132</v>
      </c>
      <c r="T1486">
        <v>336801.91769999999</v>
      </c>
      <c r="U1486">
        <v>3062443.6554999999</v>
      </c>
      <c r="V1486" t="s">
        <v>270</v>
      </c>
    </row>
    <row r="1487" spans="1:22" x14ac:dyDescent="0.25">
      <c r="A1487">
        <v>8133</v>
      </c>
      <c r="B1487">
        <v>336756.10320000001</v>
      </c>
      <c r="C1487">
        <v>3062403.5218000002</v>
      </c>
      <c r="D1487" t="s">
        <v>270</v>
      </c>
      <c r="P1487">
        <v>1664</v>
      </c>
      <c r="Q1487" t="s">
        <v>71</v>
      </c>
      <c r="R1487">
        <v>1665</v>
      </c>
      <c r="S1487">
        <v>8133</v>
      </c>
      <c r="T1487">
        <v>336756.10320000001</v>
      </c>
      <c r="U1487">
        <v>3062403.5218000002</v>
      </c>
      <c r="V1487" t="s">
        <v>270</v>
      </c>
    </row>
    <row r="1488" spans="1:22" x14ac:dyDescent="0.25">
      <c r="A1488">
        <v>8134</v>
      </c>
      <c r="B1488">
        <v>336752.17820000002</v>
      </c>
      <c r="C1488">
        <v>3062400.0835000002</v>
      </c>
      <c r="D1488" t="s">
        <v>270</v>
      </c>
      <c r="P1488">
        <v>1665</v>
      </c>
      <c r="Q1488" t="s">
        <v>71</v>
      </c>
      <c r="R1488">
        <v>1666</v>
      </c>
      <c r="S1488">
        <v>8134</v>
      </c>
      <c r="T1488">
        <v>336752.17820000002</v>
      </c>
      <c r="U1488">
        <v>3062400.0835000002</v>
      </c>
      <c r="V1488" t="s">
        <v>270</v>
      </c>
    </row>
    <row r="1489" spans="1:22" x14ac:dyDescent="0.25">
      <c r="A1489">
        <v>8135</v>
      </c>
      <c r="B1489">
        <v>336700.2856</v>
      </c>
      <c r="C1489">
        <v>3062370.5109000001</v>
      </c>
      <c r="D1489" t="s">
        <v>270</v>
      </c>
      <c r="P1489">
        <v>1666</v>
      </c>
      <c r="Q1489" t="s">
        <v>71</v>
      </c>
      <c r="R1489">
        <v>1667</v>
      </c>
      <c r="S1489">
        <v>8135</v>
      </c>
      <c r="T1489">
        <v>336700.2856</v>
      </c>
      <c r="U1489">
        <v>3062370.5109000001</v>
      </c>
      <c r="V1489" t="s">
        <v>270</v>
      </c>
    </row>
    <row r="1490" spans="1:22" x14ac:dyDescent="0.25">
      <c r="A1490">
        <v>8136</v>
      </c>
      <c r="B1490">
        <v>336646.92550000001</v>
      </c>
      <c r="C1490">
        <v>3062318.8382000001</v>
      </c>
      <c r="D1490" t="s">
        <v>270</v>
      </c>
      <c r="P1490">
        <v>1667</v>
      </c>
      <c r="Q1490" t="s">
        <v>71</v>
      </c>
      <c r="R1490">
        <v>1668</v>
      </c>
      <c r="S1490">
        <v>8136</v>
      </c>
      <c r="T1490">
        <v>336646.92550000001</v>
      </c>
      <c r="U1490">
        <v>3062318.8382000001</v>
      </c>
      <c r="V1490" t="s">
        <v>270</v>
      </c>
    </row>
    <row r="1491" spans="1:22" x14ac:dyDescent="0.25">
      <c r="A1491">
        <v>8137</v>
      </c>
      <c r="B1491">
        <v>336619.90259999997</v>
      </c>
      <c r="C1491">
        <v>3062311.0517000002</v>
      </c>
      <c r="D1491" t="s">
        <v>270</v>
      </c>
      <c r="P1491">
        <v>1668</v>
      </c>
      <c r="Q1491" t="s">
        <v>71</v>
      </c>
      <c r="R1491">
        <v>1669</v>
      </c>
      <c r="S1491">
        <v>8137</v>
      </c>
      <c r="T1491">
        <v>336619.90259999997</v>
      </c>
      <c r="U1491">
        <v>3062311.0517000002</v>
      </c>
      <c r="V1491" t="s">
        <v>270</v>
      </c>
    </row>
    <row r="1492" spans="1:22" x14ac:dyDescent="0.25">
      <c r="A1492">
        <v>8138</v>
      </c>
      <c r="B1492">
        <v>336595.29810000001</v>
      </c>
      <c r="C1492">
        <v>3062309.0537999999</v>
      </c>
      <c r="D1492" t="s">
        <v>270</v>
      </c>
      <c r="P1492">
        <v>1669</v>
      </c>
      <c r="Q1492" t="s">
        <v>71</v>
      </c>
      <c r="R1492">
        <v>1670</v>
      </c>
      <c r="S1492">
        <v>8138</v>
      </c>
      <c r="T1492">
        <v>336595.29810000001</v>
      </c>
      <c r="U1492">
        <v>3062309.0537999999</v>
      </c>
      <c r="V1492" t="s">
        <v>270</v>
      </c>
    </row>
    <row r="1493" spans="1:22" x14ac:dyDescent="0.25">
      <c r="A1493">
        <v>8139</v>
      </c>
      <c r="B1493">
        <v>336519.30080000003</v>
      </c>
      <c r="C1493">
        <v>3062314.7318000002</v>
      </c>
      <c r="D1493" t="s">
        <v>270</v>
      </c>
      <c r="P1493">
        <v>1670</v>
      </c>
      <c r="Q1493" t="s">
        <v>71</v>
      </c>
      <c r="R1493">
        <v>1671</v>
      </c>
      <c r="S1493">
        <v>8139</v>
      </c>
      <c r="T1493">
        <v>336519.30080000003</v>
      </c>
      <c r="U1493">
        <v>3062314.7318000002</v>
      </c>
      <c r="V1493" t="s">
        <v>270</v>
      </c>
    </row>
    <row r="1494" spans="1:22" x14ac:dyDescent="0.25">
      <c r="A1494">
        <v>8140</v>
      </c>
      <c r="B1494">
        <v>336525.03110000002</v>
      </c>
      <c r="C1494">
        <v>3062346.3215000001</v>
      </c>
      <c r="D1494" t="s">
        <v>270</v>
      </c>
      <c r="P1494">
        <v>1671</v>
      </c>
      <c r="Q1494" t="s">
        <v>71</v>
      </c>
      <c r="R1494">
        <v>1672</v>
      </c>
      <c r="S1494">
        <v>8140</v>
      </c>
      <c r="T1494">
        <v>336525.03110000002</v>
      </c>
      <c r="U1494">
        <v>3062346.3215000001</v>
      </c>
      <c r="V1494" t="s">
        <v>270</v>
      </c>
    </row>
    <row r="1495" spans="1:22" x14ac:dyDescent="0.25">
      <c r="A1495">
        <v>8141</v>
      </c>
      <c r="B1495">
        <v>336525.62089999998</v>
      </c>
      <c r="C1495">
        <v>3062349.5731000002</v>
      </c>
      <c r="D1495" t="s">
        <v>270</v>
      </c>
      <c r="P1495">
        <v>1672</v>
      </c>
      <c r="Q1495" t="s">
        <v>71</v>
      </c>
      <c r="R1495">
        <v>1673</v>
      </c>
      <c r="S1495">
        <v>8141</v>
      </c>
      <c r="T1495">
        <v>336525.62089999998</v>
      </c>
      <c r="U1495">
        <v>3062349.5731000002</v>
      </c>
      <c r="V1495" t="s">
        <v>270</v>
      </c>
    </row>
    <row r="1496" spans="1:22" x14ac:dyDescent="0.25">
      <c r="A1496">
        <v>8142</v>
      </c>
      <c r="B1496">
        <v>336527.94770000002</v>
      </c>
      <c r="C1496">
        <v>3062358.3316000002</v>
      </c>
      <c r="D1496" t="s">
        <v>270</v>
      </c>
      <c r="P1496">
        <v>1673</v>
      </c>
      <c r="Q1496" t="s">
        <v>71</v>
      </c>
      <c r="R1496">
        <v>1674</v>
      </c>
      <c r="S1496">
        <v>8142</v>
      </c>
      <c r="T1496">
        <v>336527.94770000002</v>
      </c>
      <c r="U1496">
        <v>3062358.3316000002</v>
      </c>
      <c r="V1496" t="s">
        <v>270</v>
      </c>
    </row>
    <row r="1497" spans="1:22" x14ac:dyDescent="0.25">
      <c r="A1497">
        <v>8143</v>
      </c>
      <c r="B1497">
        <v>336535.48269999999</v>
      </c>
      <c r="C1497">
        <v>3062386.6951000001</v>
      </c>
      <c r="D1497" t="s">
        <v>270</v>
      </c>
      <c r="P1497">
        <v>1674</v>
      </c>
      <c r="Q1497" t="s">
        <v>71</v>
      </c>
      <c r="R1497">
        <v>1675</v>
      </c>
      <c r="S1497">
        <v>8143</v>
      </c>
      <c r="T1497">
        <v>336535.48269999999</v>
      </c>
      <c r="U1497">
        <v>3062386.6951000001</v>
      </c>
      <c r="V1497" t="s">
        <v>270</v>
      </c>
    </row>
    <row r="1498" spans="1:22" x14ac:dyDescent="0.25">
      <c r="A1498">
        <v>8144</v>
      </c>
      <c r="B1498">
        <v>336540.63260000001</v>
      </c>
      <c r="C1498">
        <v>3062421.5518999998</v>
      </c>
      <c r="D1498" t="s">
        <v>270</v>
      </c>
      <c r="P1498">
        <v>1675</v>
      </c>
      <c r="Q1498" t="s">
        <v>71</v>
      </c>
      <c r="R1498">
        <v>1676</v>
      </c>
      <c r="S1498">
        <v>8144</v>
      </c>
      <c r="T1498">
        <v>336540.63260000001</v>
      </c>
      <c r="U1498">
        <v>3062421.5518999998</v>
      </c>
      <c r="V1498" t="s">
        <v>270</v>
      </c>
    </row>
    <row r="1499" spans="1:22" x14ac:dyDescent="0.25">
      <c r="A1499">
        <v>8145</v>
      </c>
      <c r="B1499">
        <v>336498.57010000001</v>
      </c>
      <c r="C1499">
        <v>3062426.7741</v>
      </c>
      <c r="D1499" t="s">
        <v>270</v>
      </c>
      <c r="P1499">
        <v>1676</v>
      </c>
      <c r="Q1499" t="s">
        <v>71</v>
      </c>
      <c r="R1499">
        <v>1677</v>
      </c>
      <c r="S1499">
        <v>8145</v>
      </c>
      <c r="T1499">
        <v>336498.57010000001</v>
      </c>
      <c r="U1499">
        <v>3062426.7741</v>
      </c>
      <c r="V1499" t="s">
        <v>270</v>
      </c>
    </row>
    <row r="1500" spans="1:22" x14ac:dyDescent="0.25">
      <c r="A1500">
        <v>8146</v>
      </c>
      <c r="B1500">
        <v>336455.33750000002</v>
      </c>
      <c r="C1500">
        <v>3062432.0122000002</v>
      </c>
      <c r="D1500" t="s">
        <v>270</v>
      </c>
      <c r="P1500">
        <v>1677</v>
      </c>
      <c r="Q1500" t="s">
        <v>71</v>
      </c>
      <c r="R1500">
        <v>1678</v>
      </c>
      <c r="S1500">
        <v>8146</v>
      </c>
      <c r="T1500">
        <v>336455.33750000002</v>
      </c>
      <c r="U1500">
        <v>3062432.0122000002</v>
      </c>
      <c r="V1500" t="s">
        <v>270</v>
      </c>
    </row>
    <row r="1501" spans="1:22" x14ac:dyDescent="0.25">
      <c r="A1501">
        <v>8147</v>
      </c>
      <c r="B1501">
        <v>336415.4901</v>
      </c>
      <c r="C1501">
        <v>3062427.8912999998</v>
      </c>
      <c r="D1501" t="s">
        <v>270</v>
      </c>
      <c r="P1501">
        <v>1678</v>
      </c>
      <c r="Q1501" t="s">
        <v>71</v>
      </c>
      <c r="R1501">
        <v>1679</v>
      </c>
      <c r="S1501">
        <v>8147</v>
      </c>
      <c r="T1501">
        <v>336415.4901</v>
      </c>
      <c r="U1501">
        <v>3062427.8912999998</v>
      </c>
      <c r="V1501" t="s">
        <v>270</v>
      </c>
    </row>
    <row r="1502" spans="1:22" x14ac:dyDescent="0.25">
      <c r="A1502">
        <v>8148</v>
      </c>
      <c r="B1502">
        <v>336356.98300000001</v>
      </c>
      <c r="C1502">
        <v>3062428.6782999998</v>
      </c>
      <c r="D1502" t="s">
        <v>270</v>
      </c>
      <c r="P1502">
        <v>1679</v>
      </c>
      <c r="Q1502" t="s">
        <v>71</v>
      </c>
      <c r="R1502">
        <v>1680</v>
      </c>
      <c r="S1502">
        <v>8148</v>
      </c>
      <c r="T1502">
        <v>336356.98300000001</v>
      </c>
      <c r="U1502">
        <v>3062428.6782999998</v>
      </c>
      <c r="V1502" t="s">
        <v>270</v>
      </c>
    </row>
    <row r="1503" spans="1:22" x14ac:dyDescent="0.25">
      <c r="A1503">
        <v>8149</v>
      </c>
      <c r="B1503">
        <v>336331.23989999999</v>
      </c>
      <c r="C1503">
        <v>3062429.0247</v>
      </c>
      <c r="D1503" t="s">
        <v>270</v>
      </c>
      <c r="P1503">
        <v>1680</v>
      </c>
      <c r="Q1503" t="s">
        <v>71</v>
      </c>
      <c r="R1503">
        <v>1681</v>
      </c>
      <c r="S1503">
        <v>8149</v>
      </c>
      <c r="T1503">
        <v>336331.23989999999</v>
      </c>
      <c r="U1503">
        <v>3062429.0247</v>
      </c>
      <c r="V1503" t="s">
        <v>270</v>
      </c>
    </row>
    <row r="1504" spans="1:22" x14ac:dyDescent="0.25">
      <c r="A1504">
        <v>8150</v>
      </c>
      <c r="B1504">
        <v>336308.1974</v>
      </c>
      <c r="C1504">
        <v>3062456.1113999998</v>
      </c>
      <c r="D1504" t="s">
        <v>270</v>
      </c>
      <c r="P1504">
        <v>1681</v>
      </c>
      <c r="Q1504" t="s">
        <v>71</v>
      </c>
      <c r="R1504">
        <v>1682</v>
      </c>
      <c r="S1504">
        <v>8150</v>
      </c>
      <c r="T1504">
        <v>336308.1974</v>
      </c>
      <c r="U1504">
        <v>3062456.1113999998</v>
      </c>
      <c r="V1504" t="s">
        <v>270</v>
      </c>
    </row>
    <row r="1505" spans="1:22" x14ac:dyDescent="0.25">
      <c r="A1505">
        <v>8151</v>
      </c>
      <c r="B1505">
        <v>336277.69540000003</v>
      </c>
      <c r="C1505">
        <v>3062450.7009999999</v>
      </c>
      <c r="D1505" t="s">
        <v>270</v>
      </c>
      <c r="P1505">
        <v>1682</v>
      </c>
      <c r="Q1505" t="s">
        <v>71</v>
      </c>
      <c r="R1505">
        <v>1683</v>
      </c>
      <c r="S1505">
        <v>8151</v>
      </c>
      <c r="T1505">
        <v>336277.69540000003</v>
      </c>
      <c r="U1505">
        <v>3062450.7009999999</v>
      </c>
      <c r="V1505" t="s">
        <v>270</v>
      </c>
    </row>
    <row r="1506" spans="1:22" x14ac:dyDescent="0.25">
      <c r="A1506">
        <v>8152</v>
      </c>
      <c r="B1506">
        <v>336250.59419999999</v>
      </c>
      <c r="C1506">
        <v>3062437.0954999998</v>
      </c>
      <c r="D1506" t="s">
        <v>270</v>
      </c>
      <c r="P1506">
        <v>1683</v>
      </c>
      <c r="Q1506" t="s">
        <v>71</v>
      </c>
      <c r="R1506">
        <v>1684</v>
      </c>
      <c r="S1506">
        <v>8152</v>
      </c>
      <c r="T1506">
        <v>336250.59419999999</v>
      </c>
      <c r="U1506">
        <v>3062437.0954999998</v>
      </c>
      <c r="V1506" t="s">
        <v>270</v>
      </c>
    </row>
    <row r="1507" spans="1:22" x14ac:dyDescent="0.25">
      <c r="A1507">
        <v>8153</v>
      </c>
      <c r="B1507">
        <v>336251.16360000003</v>
      </c>
      <c r="C1507">
        <v>3062435.9235999999</v>
      </c>
      <c r="D1507" t="s">
        <v>270</v>
      </c>
      <c r="P1507">
        <v>1684</v>
      </c>
      <c r="Q1507" t="s">
        <v>71</v>
      </c>
      <c r="R1507">
        <v>1685</v>
      </c>
      <c r="S1507">
        <v>8153</v>
      </c>
      <c r="T1507">
        <v>336251.16360000003</v>
      </c>
      <c r="U1507">
        <v>3062435.9235999999</v>
      </c>
      <c r="V1507" t="s">
        <v>270</v>
      </c>
    </row>
    <row r="1508" spans="1:22" x14ac:dyDescent="0.25">
      <c r="A1508">
        <v>8154</v>
      </c>
      <c r="B1508">
        <v>337022.87809999997</v>
      </c>
      <c r="C1508">
        <v>3062600.7681</v>
      </c>
      <c r="D1508" t="s">
        <v>270</v>
      </c>
      <c r="P1508">
        <v>1685</v>
      </c>
      <c r="Q1508" t="s">
        <v>71</v>
      </c>
      <c r="R1508">
        <v>1686</v>
      </c>
      <c r="S1508">
        <v>8154</v>
      </c>
      <c r="T1508">
        <v>337022.87809999997</v>
      </c>
      <c r="U1508">
        <v>3062600.7681</v>
      </c>
      <c r="V1508" t="s">
        <v>270</v>
      </c>
    </row>
    <row r="1509" spans="1:22" x14ac:dyDescent="0.25">
      <c r="A1509">
        <v>8155</v>
      </c>
      <c r="B1509">
        <v>336986.1519</v>
      </c>
      <c r="C1509">
        <v>3062611.1559000001</v>
      </c>
      <c r="D1509" t="s">
        <v>270</v>
      </c>
      <c r="P1509">
        <v>1686</v>
      </c>
      <c r="Q1509" t="s">
        <v>71</v>
      </c>
      <c r="R1509">
        <v>1687</v>
      </c>
      <c r="S1509">
        <v>8155</v>
      </c>
      <c r="T1509">
        <v>336986.1519</v>
      </c>
      <c r="U1509">
        <v>3062611.1559000001</v>
      </c>
      <c r="V1509" t="s">
        <v>270</v>
      </c>
    </row>
    <row r="1510" spans="1:22" x14ac:dyDescent="0.25">
      <c r="A1510">
        <v>8156</v>
      </c>
      <c r="B1510">
        <v>336966.8995</v>
      </c>
      <c r="C1510">
        <v>3062615.4885999998</v>
      </c>
      <c r="D1510" t="s">
        <v>270</v>
      </c>
      <c r="P1510">
        <v>1687</v>
      </c>
      <c r="Q1510" t="s">
        <v>71</v>
      </c>
      <c r="R1510">
        <v>1688</v>
      </c>
      <c r="S1510">
        <v>8156</v>
      </c>
      <c r="T1510">
        <v>336966.8995</v>
      </c>
      <c r="U1510">
        <v>3062615.4885999998</v>
      </c>
      <c r="V1510" t="s">
        <v>270</v>
      </c>
    </row>
    <row r="1511" spans="1:22" x14ac:dyDescent="0.25">
      <c r="A1511">
        <v>8157</v>
      </c>
      <c r="B1511">
        <v>336954.114</v>
      </c>
      <c r="C1511">
        <v>3062622.0630000001</v>
      </c>
      <c r="D1511" t="s">
        <v>270</v>
      </c>
      <c r="P1511">
        <v>1688</v>
      </c>
      <c r="Q1511" t="s">
        <v>71</v>
      </c>
      <c r="R1511">
        <v>1689</v>
      </c>
      <c r="S1511">
        <v>8157</v>
      </c>
      <c r="T1511">
        <v>336954.114</v>
      </c>
      <c r="U1511">
        <v>3062622.0630000001</v>
      </c>
      <c r="V1511" t="s">
        <v>270</v>
      </c>
    </row>
    <row r="1512" spans="1:22" x14ac:dyDescent="0.25">
      <c r="A1512">
        <v>8158</v>
      </c>
      <c r="B1512">
        <v>336944.2929</v>
      </c>
      <c r="C1512">
        <v>3062631.5081000002</v>
      </c>
      <c r="D1512" t="s">
        <v>270</v>
      </c>
      <c r="P1512">
        <v>1689</v>
      </c>
      <c r="Q1512" t="s">
        <v>71</v>
      </c>
      <c r="R1512">
        <v>1690</v>
      </c>
      <c r="S1512">
        <v>8158</v>
      </c>
      <c r="T1512">
        <v>336944.2929</v>
      </c>
      <c r="U1512">
        <v>3062631.5081000002</v>
      </c>
      <c r="V1512" t="s">
        <v>270</v>
      </c>
    </row>
    <row r="1513" spans="1:22" x14ac:dyDescent="0.25">
      <c r="A1513">
        <v>8159</v>
      </c>
      <c r="B1513">
        <v>336927.49</v>
      </c>
      <c r="C1513">
        <v>3062643.9572000001</v>
      </c>
      <c r="D1513" t="s">
        <v>270</v>
      </c>
      <c r="P1513">
        <v>1690</v>
      </c>
      <c r="Q1513" t="s">
        <v>71</v>
      </c>
      <c r="R1513">
        <v>1691</v>
      </c>
      <c r="S1513">
        <v>8159</v>
      </c>
      <c r="T1513">
        <v>336927.49</v>
      </c>
      <c r="U1513">
        <v>3062643.9572000001</v>
      </c>
      <c r="V1513" t="s">
        <v>270</v>
      </c>
    </row>
    <row r="1514" spans="1:22" x14ac:dyDescent="0.25">
      <c r="A1514">
        <v>8160</v>
      </c>
      <c r="B1514">
        <v>336911.73239999998</v>
      </c>
      <c r="C1514">
        <v>3062647.0789999999</v>
      </c>
      <c r="D1514" t="s">
        <v>270</v>
      </c>
      <c r="P1514">
        <v>1691</v>
      </c>
      <c r="Q1514" t="s">
        <v>71</v>
      </c>
      <c r="R1514">
        <v>1692</v>
      </c>
      <c r="S1514">
        <v>8160</v>
      </c>
      <c r="T1514">
        <v>336911.73239999998</v>
      </c>
      <c r="U1514">
        <v>3062647.0789999999</v>
      </c>
      <c r="V1514" t="s">
        <v>270</v>
      </c>
    </row>
    <row r="1515" spans="1:22" x14ac:dyDescent="0.25">
      <c r="A1515">
        <v>8161</v>
      </c>
      <c r="B1515">
        <v>337217.9203</v>
      </c>
      <c r="C1515">
        <v>3062723.3275000001</v>
      </c>
      <c r="D1515" t="s">
        <v>270</v>
      </c>
      <c r="P1515">
        <v>1692</v>
      </c>
      <c r="Q1515" t="s">
        <v>71</v>
      </c>
      <c r="R1515">
        <v>1693</v>
      </c>
      <c r="S1515">
        <v>8161</v>
      </c>
      <c r="T1515">
        <v>337217.9203</v>
      </c>
      <c r="U1515">
        <v>3062723.3275000001</v>
      </c>
      <c r="V1515" t="s">
        <v>270</v>
      </c>
    </row>
    <row r="1516" spans="1:22" x14ac:dyDescent="0.25">
      <c r="A1516">
        <v>8162</v>
      </c>
      <c r="B1516">
        <v>337200.44500000001</v>
      </c>
      <c r="C1516">
        <v>3062726.4811999998</v>
      </c>
      <c r="D1516" t="s">
        <v>270</v>
      </c>
      <c r="P1516">
        <v>1693</v>
      </c>
      <c r="Q1516" t="s">
        <v>71</v>
      </c>
      <c r="R1516">
        <v>1694</v>
      </c>
      <c r="S1516">
        <v>8162</v>
      </c>
      <c r="T1516">
        <v>337200.44500000001</v>
      </c>
      <c r="U1516">
        <v>3062726.4811999998</v>
      </c>
      <c r="V1516" t="s">
        <v>270</v>
      </c>
    </row>
    <row r="1517" spans="1:22" x14ac:dyDescent="0.25">
      <c r="A1517">
        <v>8163</v>
      </c>
      <c r="B1517">
        <v>337190.18780000001</v>
      </c>
      <c r="C1517">
        <v>3062728.3322999999</v>
      </c>
      <c r="D1517" t="s">
        <v>270</v>
      </c>
      <c r="P1517">
        <v>1694</v>
      </c>
      <c r="Q1517" t="s">
        <v>71</v>
      </c>
      <c r="R1517">
        <v>1695</v>
      </c>
      <c r="S1517">
        <v>8163</v>
      </c>
      <c r="T1517">
        <v>337190.18780000001</v>
      </c>
      <c r="U1517">
        <v>3062728.3322999999</v>
      </c>
      <c r="V1517" t="s">
        <v>270</v>
      </c>
    </row>
    <row r="1518" spans="1:22" x14ac:dyDescent="0.25">
      <c r="A1518">
        <v>8164</v>
      </c>
      <c r="B1518">
        <v>337178.63799999998</v>
      </c>
      <c r="C1518">
        <v>3062731.4474999998</v>
      </c>
      <c r="D1518" t="s">
        <v>270</v>
      </c>
      <c r="P1518">
        <v>1695</v>
      </c>
      <c r="Q1518" t="s">
        <v>71</v>
      </c>
      <c r="R1518">
        <v>1696</v>
      </c>
      <c r="S1518">
        <v>8164</v>
      </c>
      <c r="T1518">
        <v>337178.63799999998</v>
      </c>
      <c r="U1518">
        <v>3062731.4474999998</v>
      </c>
      <c r="V1518" t="s">
        <v>270</v>
      </c>
    </row>
    <row r="1519" spans="1:22" x14ac:dyDescent="0.25">
      <c r="A1519">
        <v>8165</v>
      </c>
      <c r="B1519">
        <v>337147.04190000001</v>
      </c>
      <c r="C1519">
        <v>3062739.9696</v>
      </c>
      <c r="D1519" t="s">
        <v>270</v>
      </c>
      <c r="P1519">
        <v>1696</v>
      </c>
      <c r="Q1519" t="s">
        <v>71</v>
      </c>
      <c r="R1519">
        <v>1697</v>
      </c>
      <c r="S1519">
        <v>8165</v>
      </c>
      <c r="T1519">
        <v>337147.04190000001</v>
      </c>
      <c r="U1519">
        <v>3062739.9696</v>
      </c>
      <c r="V1519" t="s">
        <v>270</v>
      </c>
    </row>
    <row r="1520" spans="1:22" x14ac:dyDescent="0.25">
      <c r="A1520">
        <v>8166</v>
      </c>
      <c r="B1520">
        <v>337102.64789999998</v>
      </c>
      <c r="C1520">
        <v>3062745.8029</v>
      </c>
      <c r="D1520" t="s">
        <v>270</v>
      </c>
      <c r="P1520">
        <v>1697</v>
      </c>
      <c r="Q1520" t="s">
        <v>71</v>
      </c>
      <c r="R1520">
        <v>1698</v>
      </c>
      <c r="S1520">
        <v>8166</v>
      </c>
      <c r="T1520">
        <v>337102.64789999998</v>
      </c>
      <c r="U1520">
        <v>3062745.8029</v>
      </c>
      <c r="V1520" t="s">
        <v>270</v>
      </c>
    </row>
    <row r="1521" spans="1:22" x14ac:dyDescent="0.25">
      <c r="A1521">
        <v>8167</v>
      </c>
      <c r="B1521">
        <v>337073.99589999998</v>
      </c>
      <c r="C1521">
        <v>3062747.3509</v>
      </c>
      <c r="D1521" t="s">
        <v>270</v>
      </c>
      <c r="P1521">
        <v>1698</v>
      </c>
      <c r="Q1521" t="s">
        <v>71</v>
      </c>
      <c r="R1521">
        <v>1699</v>
      </c>
      <c r="S1521">
        <v>8167</v>
      </c>
      <c r="T1521">
        <v>337073.99589999998</v>
      </c>
      <c r="U1521">
        <v>3062747.3509</v>
      </c>
      <c r="V1521" t="s">
        <v>270</v>
      </c>
    </row>
    <row r="1522" spans="1:22" x14ac:dyDescent="0.25">
      <c r="A1522">
        <v>8168</v>
      </c>
      <c r="B1522">
        <v>337068.76160000003</v>
      </c>
      <c r="C1522">
        <v>3062749.7494000001</v>
      </c>
      <c r="D1522" t="s">
        <v>270</v>
      </c>
      <c r="P1522">
        <v>1699</v>
      </c>
      <c r="Q1522" t="s">
        <v>71</v>
      </c>
      <c r="R1522">
        <v>1700</v>
      </c>
      <c r="S1522">
        <v>8168</v>
      </c>
      <c r="T1522">
        <v>337068.76160000003</v>
      </c>
      <c r="U1522">
        <v>3062749.7494000001</v>
      </c>
      <c r="V1522" t="s">
        <v>270</v>
      </c>
    </row>
    <row r="1523" spans="1:22" x14ac:dyDescent="0.25">
      <c r="A1523">
        <v>8169</v>
      </c>
      <c r="B1523">
        <v>337059.38510000001</v>
      </c>
      <c r="C1523">
        <v>3062748.7108</v>
      </c>
      <c r="D1523" t="s">
        <v>270</v>
      </c>
      <c r="P1523">
        <v>1700</v>
      </c>
      <c r="Q1523" t="s">
        <v>71</v>
      </c>
      <c r="R1523">
        <v>1701</v>
      </c>
      <c r="S1523">
        <v>8169</v>
      </c>
      <c r="T1523">
        <v>337059.38510000001</v>
      </c>
      <c r="U1523">
        <v>3062748.7108</v>
      </c>
      <c r="V1523" t="s">
        <v>270</v>
      </c>
    </row>
    <row r="1524" spans="1:22" x14ac:dyDescent="0.25">
      <c r="A1524">
        <v>8170</v>
      </c>
      <c r="B1524">
        <v>337049.88390000002</v>
      </c>
      <c r="C1524">
        <v>3062738.3607000001</v>
      </c>
      <c r="D1524" t="s">
        <v>270</v>
      </c>
      <c r="P1524">
        <v>1701</v>
      </c>
      <c r="Q1524" t="s">
        <v>71</v>
      </c>
      <c r="R1524">
        <v>1702</v>
      </c>
      <c r="S1524">
        <v>8170</v>
      </c>
      <c r="T1524">
        <v>337049.88390000002</v>
      </c>
      <c r="U1524">
        <v>3062738.3607000001</v>
      </c>
      <c r="V1524" t="s">
        <v>270</v>
      </c>
    </row>
    <row r="1525" spans="1:22" x14ac:dyDescent="0.25">
      <c r="A1525">
        <v>8171</v>
      </c>
      <c r="B1525">
        <v>337043.4093</v>
      </c>
      <c r="C1525">
        <v>3062735.537</v>
      </c>
      <c r="D1525" t="s">
        <v>270</v>
      </c>
      <c r="P1525">
        <v>1702</v>
      </c>
      <c r="Q1525" t="s">
        <v>71</v>
      </c>
      <c r="R1525">
        <v>1703</v>
      </c>
      <c r="S1525">
        <v>8171</v>
      </c>
      <c r="T1525">
        <v>337043.4093</v>
      </c>
      <c r="U1525">
        <v>3062735.537</v>
      </c>
      <c r="V1525" t="s">
        <v>270</v>
      </c>
    </row>
    <row r="1526" spans="1:22" x14ac:dyDescent="0.25">
      <c r="A1526">
        <v>8172</v>
      </c>
      <c r="B1526">
        <v>337021.2709</v>
      </c>
      <c r="C1526">
        <v>3062742.8187000002</v>
      </c>
      <c r="D1526" t="s">
        <v>270</v>
      </c>
      <c r="P1526">
        <v>1703</v>
      </c>
      <c r="Q1526" t="s">
        <v>71</v>
      </c>
      <c r="R1526">
        <v>1704</v>
      </c>
      <c r="S1526">
        <v>8172</v>
      </c>
      <c r="T1526">
        <v>337021.2709</v>
      </c>
      <c r="U1526">
        <v>3062742.8187000002</v>
      </c>
      <c r="V1526" t="s">
        <v>270</v>
      </c>
    </row>
    <row r="1527" spans="1:22" x14ac:dyDescent="0.25">
      <c r="A1527">
        <v>8173</v>
      </c>
      <c r="B1527">
        <v>336976.98619999998</v>
      </c>
      <c r="C1527">
        <v>3062756.8001999999</v>
      </c>
      <c r="D1527" t="s">
        <v>270</v>
      </c>
      <c r="P1527">
        <v>1704</v>
      </c>
      <c r="Q1527" t="s">
        <v>71</v>
      </c>
      <c r="R1527">
        <v>1705</v>
      </c>
      <c r="S1527">
        <v>8173</v>
      </c>
      <c r="T1527">
        <v>336976.98619999998</v>
      </c>
      <c r="U1527">
        <v>3062756.8001999999</v>
      </c>
      <c r="V1527" t="s">
        <v>270</v>
      </c>
    </row>
    <row r="1528" spans="1:22" x14ac:dyDescent="0.25">
      <c r="A1528">
        <v>8174</v>
      </c>
      <c r="B1528">
        <v>336958.83390000003</v>
      </c>
      <c r="C1528">
        <v>3062755.8794</v>
      </c>
      <c r="D1528" t="s">
        <v>270</v>
      </c>
      <c r="P1528">
        <v>1705</v>
      </c>
      <c r="Q1528" t="s">
        <v>71</v>
      </c>
      <c r="R1528">
        <v>1706</v>
      </c>
      <c r="S1528">
        <v>8174</v>
      </c>
      <c r="T1528">
        <v>336958.83390000003</v>
      </c>
      <c r="U1528">
        <v>3062755.8794</v>
      </c>
      <c r="V1528" t="s">
        <v>270</v>
      </c>
    </row>
    <row r="1529" spans="1:22" x14ac:dyDescent="0.25">
      <c r="A1529">
        <v>8175</v>
      </c>
      <c r="B1529">
        <v>336924.89299999998</v>
      </c>
      <c r="C1529">
        <v>3062755.7524000001</v>
      </c>
      <c r="D1529" t="s">
        <v>270</v>
      </c>
      <c r="P1529">
        <v>1706</v>
      </c>
      <c r="Q1529" t="s">
        <v>71</v>
      </c>
      <c r="R1529">
        <v>1707</v>
      </c>
      <c r="S1529">
        <v>8175</v>
      </c>
      <c r="T1529">
        <v>336924.89299999998</v>
      </c>
      <c r="U1529">
        <v>3062755.7524000001</v>
      </c>
      <c r="V1529" t="s">
        <v>270</v>
      </c>
    </row>
    <row r="1530" spans="1:22" x14ac:dyDescent="0.25">
      <c r="A1530">
        <v>8176</v>
      </c>
      <c r="B1530">
        <v>336910.19640000002</v>
      </c>
      <c r="C1530">
        <v>3062750.7107000002</v>
      </c>
      <c r="D1530" t="s">
        <v>270</v>
      </c>
      <c r="P1530">
        <v>1707</v>
      </c>
      <c r="Q1530" t="s">
        <v>71</v>
      </c>
      <c r="R1530">
        <v>1708</v>
      </c>
      <c r="S1530">
        <v>8176</v>
      </c>
      <c r="T1530">
        <v>336910.19640000002</v>
      </c>
      <c r="U1530">
        <v>3062750.7107000002</v>
      </c>
      <c r="V1530" t="s">
        <v>270</v>
      </c>
    </row>
    <row r="1531" spans="1:22" x14ac:dyDescent="0.25">
      <c r="A1531">
        <v>8177</v>
      </c>
      <c r="B1531">
        <v>336903.0821</v>
      </c>
      <c r="C1531">
        <v>3062743.8210999998</v>
      </c>
      <c r="D1531" t="s">
        <v>270</v>
      </c>
      <c r="P1531">
        <v>1708</v>
      </c>
      <c r="Q1531" t="s">
        <v>71</v>
      </c>
      <c r="R1531">
        <v>1709</v>
      </c>
      <c r="S1531">
        <v>8177</v>
      </c>
      <c r="T1531">
        <v>336903.0821</v>
      </c>
      <c r="U1531">
        <v>3062743.8210999998</v>
      </c>
      <c r="V1531" t="s">
        <v>270</v>
      </c>
    </row>
    <row r="1532" spans="1:22" x14ac:dyDescent="0.25">
      <c r="A1532">
        <v>8178</v>
      </c>
      <c r="B1532">
        <v>336879.65649999998</v>
      </c>
      <c r="C1532">
        <v>3062742.3890999998</v>
      </c>
      <c r="D1532" t="s">
        <v>270</v>
      </c>
      <c r="P1532">
        <v>1709</v>
      </c>
      <c r="Q1532" t="s">
        <v>71</v>
      </c>
      <c r="R1532">
        <v>1710</v>
      </c>
      <c r="S1532">
        <v>8178</v>
      </c>
      <c r="T1532">
        <v>336879.65649999998</v>
      </c>
      <c r="U1532">
        <v>3062742.3890999998</v>
      </c>
      <c r="V1532" t="s">
        <v>270</v>
      </c>
    </row>
    <row r="1533" spans="1:22" x14ac:dyDescent="0.25">
      <c r="A1533">
        <v>8179</v>
      </c>
      <c r="B1533">
        <v>336854.5772</v>
      </c>
      <c r="C1533">
        <v>3062748.5463</v>
      </c>
      <c r="D1533" t="s">
        <v>270</v>
      </c>
      <c r="P1533">
        <v>1710</v>
      </c>
      <c r="Q1533" t="s">
        <v>71</v>
      </c>
      <c r="R1533">
        <v>1711</v>
      </c>
      <c r="S1533">
        <v>8179</v>
      </c>
      <c r="T1533">
        <v>336854.5772</v>
      </c>
      <c r="U1533">
        <v>3062748.5463</v>
      </c>
      <c r="V1533" t="s">
        <v>270</v>
      </c>
    </row>
    <row r="1534" spans="1:22" x14ac:dyDescent="0.25">
      <c r="A1534">
        <v>8180</v>
      </c>
      <c r="B1534">
        <v>336848.63299999997</v>
      </c>
      <c r="C1534">
        <v>3062741.6411000001</v>
      </c>
      <c r="D1534" t="s">
        <v>270</v>
      </c>
      <c r="P1534">
        <v>1711</v>
      </c>
      <c r="Q1534" t="s">
        <v>71</v>
      </c>
      <c r="R1534">
        <v>1712</v>
      </c>
      <c r="S1534">
        <v>8180</v>
      </c>
      <c r="T1534">
        <v>336848.63299999997</v>
      </c>
      <c r="U1534">
        <v>3062741.6411000001</v>
      </c>
      <c r="V1534" t="s">
        <v>270</v>
      </c>
    </row>
    <row r="1535" spans="1:22" x14ac:dyDescent="0.25">
      <c r="A1535">
        <v>8181</v>
      </c>
      <c r="B1535">
        <v>336833.24979999999</v>
      </c>
      <c r="C1535">
        <v>3062729.0416000001</v>
      </c>
      <c r="D1535" t="s">
        <v>270</v>
      </c>
      <c r="P1535">
        <v>1712</v>
      </c>
      <c r="Q1535" t="s">
        <v>71</v>
      </c>
      <c r="R1535">
        <v>1713</v>
      </c>
      <c r="S1535">
        <v>8181</v>
      </c>
      <c r="T1535">
        <v>336833.24979999999</v>
      </c>
      <c r="U1535">
        <v>3062729.0416000001</v>
      </c>
      <c r="V1535" t="s">
        <v>270</v>
      </c>
    </row>
    <row r="1536" spans="1:22" x14ac:dyDescent="0.25">
      <c r="A1536">
        <v>8182</v>
      </c>
      <c r="B1536">
        <v>336823.80489999999</v>
      </c>
      <c r="C1536">
        <v>3062724.5011</v>
      </c>
      <c r="D1536" t="s">
        <v>270</v>
      </c>
      <c r="P1536">
        <v>1713</v>
      </c>
      <c r="Q1536" t="s">
        <v>71</v>
      </c>
      <c r="R1536">
        <v>1714</v>
      </c>
      <c r="S1536">
        <v>8182</v>
      </c>
      <c r="T1536">
        <v>336823.80489999999</v>
      </c>
      <c r="U1536">
        <v>3062724.5011</v>
      </c>
      <c r="V1536" t="s">
        <v>270</v>
      </c>
    </row>
    <row r="1537" spans="1:22" x14ac:dyDescent="0.25">
      <c r="A1537">
        <v>8183</v>
      </c>
      <c r="B1537">
        <v>336813.22519999999</v>
      </c>
      <c r="C1537">
        <v>3062719.4149000002</v>
      </c>
      <c r="D1537" t="s">
        <v>270</v>
      </c>
      <c r="P1537">
        <v>1714</v>
      </c>
      <c r="Q1537" t="s">
        <v>71</v>
      </c>
      <c r="R1537">
        <v>1715</v>
      </c>
      <c r="S1537">
        <v>8183</v>
      </c>
      <c r="T1537">
        <v>336813.22519999999</v>
      </c>
      <c r="U1537">
        <v>3062719.4149000002</v>
      </c>
      <c r="V1537" t="s">
        <v>270</v>
      </c>
    </row>
    <row r="1538" spans="1:22" x14ac:dyDescent="0.25">
      <c r="A1538">
        <v>8184</v>
      </c>
      <c r="B1538">
        <v>336804.8469</v>
      </c>
      <c r="C1538">
        <v>3062705.5573</v>
      </c>
      <c r="D1538" t="s">
        <v>270</v>
      </c>
      <c r="P1538">
        <v>1715</v>
      </c>
      <c r="Q1538" t="s">
        <v>71</v>
      </c>
      <c r="R1538">
        <v>1716</v>
      </c>
      <c r="S1538">
        <v>8184</v>
      </c>
      <c r="T1538">
        <v>336804.8469</v>
      </c>
      <c r="U1538">
        <v>3062705.5573</v>
      </c>
      <c r="V1538" t="s">
        <v>270</v>
      </c>
    </row>
    <row r="1539" spans="1:22" x14ac:dyDescent="0.25">
      <c r="A1539">
        <v>8185</v>
      </c>
      <c r="B1539">
        <v>336759.29070000001</v>
      </c>
      <c r="C1539">
        <v>3062711.9896</v>
      </c>
      <c r="D1539" t="s">
        <v>270</v>
      </c>
      <c r="P1539">
        <v>1716</v>
      </c>
      <c r="Q1539" t="s">
        <v>71</v>
      </c>
      <c r="R1539">
        <v>1717</v>
      </c>
      <c r="S1539">
        <v>8185</v>
      </c>
      <c r="T1539">
        <v>336759.29070000001</v>
      </c>
      <c r="U1539">
        <v>3062711.9896</v>
      </c>
      <c r="V1539" t="s">
        <v>270</v>
      </c>
    </row>
    <row r="1540" spans="1:22" x14ac:dyDescent="0.25">
      <c r="A1540">
        <v>8186</v>
      </c>
      <c r="B1540">
        <v>336738.31459999998</v>
      </c>
      <c r="C1540">
        <v>3062718.6740999999</v>
      </c>
      <c r="D1540" t="s">
        <v>270</v>
      </c>
      <c r="P1540">
        <v>1717</v>
      </c>
      <c r="Q1540" t="s">
        <v>71</v>
      </c>
      <c r="R1540">
        <v>1718</v>
      </c>
      <c r="S1540">
        <v>8186</v>
      </c>
      <c r="T1540">
        <v>336738.31459999998</v>
      </c>
      <c r="U1540">
        <v>3062718.6740999999</v>
      </c>
      <c r="V1540" t="s">
        <v>270</v>
      </c>
    </row>
    <row r="1541" spans="1:22" x14ac:dyDescent="0.25">
      <c r="A1541">
        <v>8187</v>
      </c>
      <c r="B1541">
        <v>336716.11369999999</v>
      </c>
      <c r="C1541">
        <v>3062721.3004999999</v>
      </c>
      <c r="D1541" t="s">
        <v>270</v>
      </c>
      <c r="P1541">
        <v>1718</v>
      </c>
      <c r="Q1541" t="s">
        <v>71</v>
      </c>
      <c r="R1541">
        <v>1719</v>
      </c>
      <c r="S1541">
        <v>8187</v>
      </c>
      <c r="T1541">
        <v>336716.11369999999</v>
      </c>
      <c r="U1541">
        <v>3062721.3004999999</v>
      </c>
      <c r="V1541" t="s">
        <v>270</v>
      </c>
    </row>
    <row r="1542" spans="1:22" x14ac:dyDescent="0.25">
      <c r="A1542">
        <v>8188</v>
      </c>
      <c r="B1542">
        <v>336684.52850000001</v>
      </c>
      <c r="C1542">
        <v>3062722.3067000001</v>
      </c>
      <c r="D1542" t="s">
        <v>270</v>
      </c>
      <c r="P1542">
        <v>1719</v>
      </c>
      <c r="Q1542" t="s">
        <v>71</v>
      </c>
      <c r="R1542">
        <v>1720</v>
      </c>
      <c r="S1542">
        <v>8188</v>
      </c>
      <c r="T1542">
        <v>336684.52850000001</v>
      </c>
      <c r="U1542">
        <v>3062722.3067000001</v>
      </c>
      <c r="V1542" t="s">
        <v>270</v>
      </c>
    </row>
    <row r="1543" spans="1:22" x14ac:dyDescent="0.25">
      <c r="A1543">
        <v>8189</v>
      </c>
      <c r="B1543">
        <v>336664.65220000001</v>
      </c>
      <c r="C1543">
        <v>3062723.7377999998</v>
      </c>
      <c r="D1543" t="s">
        <v>270</v>
      </c>
      <c r="P1543">
        <v>1720</v>
      </c>
      <c r="Q1543" t="s">
        <v>71</v>
      </c>
      <c r="R1543">
        <v>1721</v>
      </c>
      <c r="S1543">
        <v>8189</v>
      </c>
      <c r="T1543">
        <v>336664.65220000001</v>
      </c>
      <c r="U1543">
        <v>3062723.7377999998</v>
      </c>
      <c r="V1543" t="s">
        <v>270</v>
      </c>
    </row>
    <row r="1544" spans="1:22" x14ac:dyDescent="0.25">
      <c r="A1544">
        <v>8190</v>
      </c>
      <c r="B1544">
        <v>336637.18589999998</v>
      </c>
      <c r="C1544">
        <v>3062726.4350999999</v>
      </c>
      <c r="D1544" t="s">
        <v>270</v>
      </c>
      <c r="P1544">
        <v>1721</v>
      </c>
      <c r="Q1544" t="s">
        <v>71</v>
      </c>
      <c r="R1544">
        <v>1722</v>
      </c>
      <c r="S1544">
        <v>8190</v>
      </c>
      <c r="T1544">
        <v>336637.18589999998</v>
      </c>
      <c r="U1544">
        <v>3062726.4350999999</v>
      </c>
      <c r="V1544" t="s">
        <v>270</v>
      </c>
    </row>
    <row r="1545" spans="1:22" x14ac:dyDescent="0.25">
      <c r="A1545">
        <v>8191</v>
      </c>
      <c r="B1545">
        <v>336617.28619999997</v>
      </c>
      <c r="C1545">
        <v>3062726.1203999999</v>
      </c>
      <c r="D1545" t="s">
        <v>270</v>
      </c>
      <c r="P1545">
        <v>1722</v>
      </c>
      <c r="Q1545" t="s">
        <v>71</v>
      </c>
      <c r="R1545">
        <v>1723</v>
      </c>
      <c r="S1545">
        <v>8191</v>
      </c>
      <c r="T1545">
        <v>336617.28619999997</v>
      </c>
      <c r="U1545">
        <v>3062726.1203999999</v>
      </c>
      <c r="V1545" t="s">
        <v>270</v>
      </c>
    </row>
    <row r="1546" spans="1:22" x14ac:dyDescent="0.25">
      <c r="A1546">
        <v>8192</v>
      </c>
      <c r="B1546">
        <v>336594.46899999998</v>
      </c>
      <c r="C1546">
        <v>3062726.4268999998</v>
      </c>
      <c r="D1546" t="s">
        <v>270</v>
      </c>
      <c r="P1546">
        <v>1723</v>
      </c>
      <c r="Q1546" t="s">
        <v>71</v>
      </c>
      <c r="R1546">
        <v>1724</v>
      </c>
      <c r="S1546">
        <v>8192</v>
      </c>
      <c r="T1546">
        <v>336594.46899999998</v>
      </c>
      <c r="U1546">
        <v>3062726.4268999998</v>
      </c>
      <c r="V1546" t="s">
        <v>270</v>
      </c>
    </row>
    <row r="1547" spans="1:22" x14ac:dyDescent="0.25">
      <c r="A1547">
        <v>8193</v>
      </c>
      <c r="B1547">
        <v>336580.4902</v>
      </c>
      <c r="C1547">
        <v>3062731.2714999998</v>
      </c>
      <c r="D1547" t="s">
        <v>270</v>
      </c>
      <c r="P1547">
        <v>1724</v>
      </c>
      <c r="Q1547" t="s">
        <v>71</v>
      </c>
      <c r="R1547">
        <v>1725</v>
      </c>
      <c r="S1547">
        <v>8193</v>
      </c>
      <c r="T1547">
        <v>336580.4902</v>
      </c>
      <c r="U1547">
        <v>3062731.2714999998</v>
      </c>
      <c r="V1547" t="s">
        <v>270</v>
      </c>
    </row>
    <row r="1548" spans="1:22" x14ac:dyDescent="0.25">
      <c r="A1548">
        <v>8194</v>
      </c>
      <c r="B1548">
        <v>336675.74550000002</v>
      </c>
      <c r="C1548">
        <v>3062035.5452999999</v>
      </c>
      <c r="D1548" t="s">
        <v>270</v>
      </c>
      <c r="P1548">
        <v>1725</v>
      </c>
      <c r="Q1548" t="s">
        <v>71</v>
      </c>
      <c r="R1548">
        <v>1726</v>
      </c>
      <c r="S1548">
        <v>8194</v>
      </c>
      <c r="T1548">
        <v>336675.74550000002</v>
      </c>
      <c r="U1548">
        <v>3062035.5452999999</v>
      </c>
      <c r="V1548" t="s">
        <v>270</v>
      </c>
    </row>
    <row r="1549" spans="1:22" x14ac:dyDescent="0.25">
      <c r="A1549">
        <v>8195</v>
      </c>
      <c r="B1549">
        <v>336649.1753</v>
      </c>
      <c r="C1549">
        <v>3062061.5151999998</v>
      </c>
      <c r="D1549" t="s">
        <v>270</v>
      </c>
      <c r="P1549">
        <v>1726</v>
      </c>
      <c r="Q1549" t="s">
        <v>71</v>
      </c>
      <c r="R1549">
        <v>1727</v>
      </c>
      <c r="S1549">
        <v>8195</v>
      </c>
      <c r="T1549">
        <v>336649.1753</v>
      </c>
      <c r="U1549">
        <v>3062061.5151999998</v>
      </c>
      <c r="V1549" t="s">
        <v>270</v>
      </c>
    </row>
    <row r="1550" spans="1:22" x14ac:dyDescent="0.25">
      <c r="A1550">
        <v>8196</v>
      </c>
      <c r="B1550">
        <v>336628.38569999998</v>
      </c>
      <c r="C1550">
        <v>3062082.1685000001</v>
      </c>
      <c r="D1550" t="s">
        <v>270</v>
      </c>
      <c r="P1550">
        <v>1727</v>
      </c>
      <c r="Q1550" t="s">
        <v>71</v>
      </c>
      <c r="R1550">
        <v>1728</v>
      </c>
      <c r="S1550">
        <v>8196</v>
      </c>
      <c r="T1550">
        <v>336628.38569999998</v>
      </c>
      <c r="U1550">
        <v>3062082.1685000001</v>
      </c>
      <c r="V1550" t="s">
        <v>270</v>
      </c>
    </row>
    <row r="1551" spans="1:22" x14ac:dyDescent="0.25">
      <c r="A1551">
        <v>8197</v>
      </c>
      <c r="B1551">
        <v>336605.82530000003</v>
      </c>
      <c r="C1551">
        <v>3062101.6812999998</v>
      </c>
      <c r="D1551" t="s">
        <v>270</v>
      </c>
      <c r="P1551">
        <v>1728</v>
      </c>
      <c r="Q1551" t="s">
        <v>71</v>
      </c>
      <c r="R1551">
        <v>1729</v>
      </c>
      <c r="S1551">
        <v>8197</v>
      </c>
      <c r="T1551">
        <v>336605.82530000003</v>
      </c>
      <c r="U1551">
        <v>3062101.6812999998</v>
      </c>
      <c r="V1551" t="s">
        <v>270</v>
      </c>
    </row>
    <row r="1552" spans="1:22" x14ac:dyDescent="0.25">
      <c r="A1552">
        <v>8198</v>
      </c>
      <c r="B1552">
        <v>336589.59149999998</v>
      </c>
      <c r="C1552">
        <v>3062112.9596000002</v>
      </c>
      <c r="D1552" t="s">
        <v>270</v>
      </c>
      <c r="P1552">
        <v>1729</v>
      </c>
      <c r="Q1552" t="s">
        <v>71</v>
      </c>
      <c r="R1552">
        <v>1730</v>
      </c>
      <c r="S1552">
        <v>8198</v>
      </c>
      <c r="T1552">
        <v>336589.59149999998</v>
      </c>
      <c r="U1552">
        <v>3062112.9596000002</v>
      </c>
      <c r="V1552" t="s">
        <v>270</v>
      </c>
    </row>
    <row r="1553" spans="1:22" x14ac:dyDescent="0.25">
      <c r="A1553">
        <v>8199</v>
      </c>
      <c r="B1553">
        <v>336576.33</v>
      </c>
      <c r="C1553">
        <v>3062127.6905999999</v>
      </c>
      <c r="D1553" t="s">
        <v>270</v>
      </c>
      <c r="P1553">
        <v>1730</v>
      </c>
      <c r="Q1553" t="s">
        <v>71</v>
      </c>
      <c r="R1553">
        <v>1731</v>
      </c>
      <c r="S1553">
        <v>8199</v>
      </c>
      <c r="T1553">
        <v>336576.33</v>
      </c>
      <c r="U1553">
        <v>3062127.6905999999</v>
      </c>
      <c r="V1553" t="s">
        <v>270</v>
      </c>
    </row>
    <row r="1554" spans="1:22" x14ac:dyDescent="0.25">
      <c r="A1554">
        <v>8200</v>
      </c>
      <c r="B1554">
        <v>336552.57890000002</v>
      </c>
      <c r="C1554">
        <v>3062148.8080000002</v>
      </c>
      <c r="D1554" t="s">
        <v>270</v>
      </c>
      <c r="P1554">
        <v>1731</v>
      </c>
      <c r="Q1554" t="s">
        <v>71</v>
      </c>
      <c r="R1554">
        <v>1732</v>
      </c>
      <c r="S1554">
        <v>8200</v>
      </c>
      <c r="T1554">
        <v>336552.57890000002</v>
      </c>
      <c r="U1554">
        <v>3062148.8080000002</v>
      </c>
      <c r="V1554" t="s">
        <v>270</v>
      </c>
    </row>
    <row r="1555" spans="1:22" x14ac:dyDescent="0.25">
      <c r="A1555">
        <v>8201</v>
      </c>
      <c r="B1555">
        <v>336589.41039999999</v>
      </c>
      <c r="C1555">
        <v>3062194.6313999998</v>
      </c>
      <c r="D1555" t="s">
        <v>270</v>
      </c>
      <c r="P1555">
        <v>1732</v>
      </c>
      <c r="Q1555" t="s">
        <v>71</v>
      </c>
      <c r="R1555">
        <v>1733</v>
      </c>
      <c r="S1555">
        <v>8201</v>
      </c>
      <c r="T1555">
        <v>336589.41039999999</v>
      </c>
      <c r="U1555">
        <v>3062194.6313999998</v>
      </c>
      <c r="V1555" t="s">
        <v>270</v>
      </c>
    </row>
    <row r="1556" spans="1:22" x14ac:dyDescent="0.25">
      <c r="A1556">
        <v>8202</v>
      </c>
      <c r="B1556">
        <v>336600.38130000001</v>
      </c>
      <c r="C1556">
        <v>3062208.2809000001</v>
      </c>
      <c r="D1556" t="s">
        <v>270</v>
      </c>
      <c r="P1556">
        <v>1733</v>
      </c>
      <c r="Q1556" t="s">
        <v>71</v>
      </c>
      <c r="R1556">
        <v>1734</v>
      </c>
      <c r="S1556">
        <v>8202</v>
      </c>
      <c r="T1556">
        <v>336600.38130000001</v>
      </c>
      <c r="U1556">
        <v>3062208.2809000001</v>
      </c>
      <c r="V1556" t="s">
        <v>270</v>
      </c>
    </row>
    <row r="1557" spans="1:22" x14ac:dyDescent="0.25">
      <c r="A1557">
        <v>8203</v>
      </c>
      <c r="B1557">
        <v>336640.6593</v>
      </c>
      <c r="C1557">
        <v>3062244.4128</v>
      </c>
      <c r="D1557" t="s">
        <v>270</v>
      </c>
      <c r="P1557">
        <v>1734</v>
      </c>
      <c r="Q1557" t="s">
        <v>71</v>
      </c>
      <c r="R1557">
        <v>1735</v>
      </c>
      <c r="S1557">
        <v>8203</v>
      </c>
      <c r="T1557">
        <v>336640.6593</v>
      </c>
      <c r="U1557">
        <v>3062244.4128</v>
      </c>
      <c r="V1557" t="s">
        <v>270</v>
      </c>
    </row>
    <row r="1558" spans="1:22" x14ac:dyDescent="0.25">
      <c r="A1558">
        <v>8204</v>
      </c>
      <c r="B1558">
        <v>336667.32390000002</v>
      </c>
      <c r="C1558">
        <v>3062269.0852999999</v>
      </c>
      <c r="D1558" t="s">
        <v>270</v>
      </c>
      <c r="P1558">
        <v>1735</v>
      </c>
      <c r="Q1558" t="s">
        <v>71</v>
      </c>
      <c r="R1558">
        <v>1736</v>
      </c>
      <c r="S1558">
        <v>8204</v>
      </c>
      <c r="T1558">
        <v>336667.32390000002</v>
      </c>
      <c r="U1558">
        <v>3062269.0852999999</v>
      </c>
      <c r="V1558" t="s">
        <v>270</v>
      </c>
    </row>
    <row r="1559" spans="1:22" x14ac:dyDescent="0.25">
      <c r="A1559">
        <v>8205</v>
      </c>
      <c r="B1559">
        <v>336673.80729999999</v>
      </c>
      <c r="C1559">
        <v>3062274.0016000001</v>
      </c>
      <c r="D1559" t="s">
        <v>270</v>
      </c>
      <c r="P1559">
        <v>1736</v>
      </c>
      <c r="Q1559" t="s">
        <v>71</v>
      </c>
      <c r="R1559">
        <v>1737</v>
      </c>
      <c r="S1559">
        <v>8205</v>
      </c>
      <c r="T1559">
        <v>336673.80729999999</v>
      </c>
      <c r="U1559">
        <v>3062274.0016000001</v>
      </c>
      <c r="V1559" t="s">
        <v>270</v>
      </c>
    </row>
    <row r="1560" spans="1:22" x14ac:dyDescent="0.25">
      <c r="A1560">
        <v>8206</v>
      </c>
      <c r="B1560">
        <v>336689.19839999999</v>
      </c>
      <c r="C1560">
        <v>3062285.6726000002</v>
      </c>
      <c r="D1560" t="s">
        <v>270</v>
      </c>
      <c r="P1560">
        <v>1737</v>
      </c>
      <c r="Q1560" t="s">
        <v>71</v>
      </c>
      <c r="R1560">
        <v>1738</v>
      </c>
      <c r="S1560">
        <v>8206</v>
      </c>
      <c r="T1560">
        <v>336689.19839999999</v>
      </c>
      <c r="U1560">
        <v>3062285.6726000002</v>
      </c>
      <c r="V1560" t="s">
        <v>270</v>
      </c>
    </row>
    <row r="1561" spans="1:22" x14ac:dyDescent="0.25">
      <c r="A1561">
        <v>8207</v>
      </c>
      <c r="B1561">
        <v>336724.74829999998</v>
      </c>
      <c r="C1561">
        <v>3062318.3753</v>
      </c>
      <c r="D1561" t="s">
        <v>270</v>
      </c>
      <c r="P1561">
        <v>1738</v>
      </c>
      <c r="Q1561" t="s">
        <v>71</v>
      </c>
      <c r="R1561">
        <v>1739</v>
      </c>
      <c r="S1561">
        <v>8207</v>
      </c>
      <c r="T1561">
        <v>336724.74829999998</v>
      </c>
      <c r="U1561">
        <v>3062318.3753</v>
      </c>
      <c r="V1561" t="s">
        <v>270</v>
      </c>
    </row>
    <row r="1562" spans="1:22" x14ac:dyDescent="0.25">
      <c r="A1562">
        <v>8208</v>
      </c>
      <c r="B1562">
        <v>336740.14779999998</v>
      </c>
      <c r="C1562">
        <v>3062332.1390999998</v>
      </c>
      <c r="D1562" t="s">
        <v>270</v>
      </c>
      <c r="P1562">
        <v>1739</v>
      </c>
      <c r="Q1562" t="s">
        <v>71</v>
      </c>
      <c r="R1562">
        <v>1740</v>
      </c>
      <c r="S1562">
        <v>8208</v>
      </c>
      <c r="T1562">
        <v>336740.14779999998</v>
      </c>
      <c r="U1562">
        <v>3062332.1390999998</v>
      </c>
      <c r="V1562" t="s">
        <v>270</v>
      </c>
    </row>
    <row r="1563" spans="1:22" x14ac:dyDescent="0.25">
      <c r="A1563">
        <v>8209</v>
      </c>
      <c r="B1563">
        <v>336786.43469999998</v>
      </c>
      <c r="C1563">
        <v>3062359.7702000001</v>
      </c>
      <c r="D1563" t="s">
        <v>270</v>
      </c>
      <c r="P1563">
        <v>1740</v>
      </c>
      <c r="Q1563" t="s">
        <v>71</v>
      </c>
      <c r="R1563">
        <v>1741</v>
      </c>
      <c r="S1563">
        <v>8209</v>
      </c>
      <c r="T1563">
        <v>336786.43469999998</v>
      </c>
      <c r="U1563">
        <v>3062359.7702000001</v>
      </c>
      <c r="V1563" t="s">
        <v>270</v>
      </c>
    </row>
    <row r="1564" spans="1:22" x14ac:dyDescent="0.25">
      <c r="A1564">
        <v>8210</v>
      </c>
      <c r="B1564">
        <v>336797.36859999999</v>
      </c>
      <c r="C1564">
        <v>3062366.2973000002</v>
      </c>
      <c r="D1564" t="s">
        <v>270</v>
      </c>
      <c r="P1564">
        <v>1741</v>
      </c>
      <c r="Q1564" t="s">
        <v>71</v>
      </c>
      <c r="R1564">
        <v>1742</v>
      </c>
      <c r="S1564">
        <v>8210</v>
      </c>
      <c r="T1564">
        <v>336797.36859999999</v>
      </c>
      <c r="U1564">
        <v>3062366.2973000002</v>
      </c>
      <c r="V1564" t="s">
        <v>270</v>
      </c>
    </row>
    <row r="1565" spans="1:22" x14ac:dyDescent="0.25">
      <c r="A1565">
        <v>8211</v>
      </c>
      <c r="B1565">
        <v>336845.84419999999</v>
      </c>
      <c r="C1565">
        <v>3062402.9013</v>
      </c>
      <c r="D1565" t="s">
        <v>270</v>
      </c>
      <c r="P1565">
        <v>1742</v>
      </c>
      <c r="Q1565" t="s">
        <v>71</v>
      </c>
      <c r="R1565">
        <v>1743</v>
      </c>
      <c r="S1565">
        <v>8211</v>
      </c>
      <c r="T1565">
        <v>336845.84419999999</v>
      </c>
      <c r="U1565">
        <v>3062402.9013</v>
      </c>
      <c r="V1565" t="s">
        <v>270</v>
      </c>
    </row>
    <row r="1566" spans="1:22" x14ac:dyDescent="0.25">
      <c r="A1566">
        <v>8212</v>
      </c>
      <c r="B1566">
        <v>336904.34370000003</v>
      </c>
      <c r="C1566">
        <v>3062445.1919999998</v>
      </c>
      <c r="D1566" t="s">
        <v>270</v>
      </c>
      <c r="P1566">
        <v>1743</v>
      </c>
      <c r="Q1566" t="s">
        <v>71</v>
      </c>
      <c r="R1566">
        <v>1744</v>
      </c>
      <c r="S1566">
        <v>8212</v>
      </c>
      <c r="T1566">
        <v>336904.34370000003</v>
      </c>
      <c r="U1566">
        <v>3062445.1919999998</v>
      </c>
      <c r="V1566" t="s">
        <v>270</v>
      </c>
    </row>
    <row r="1567" spans="1:22" x14ac:dyDescent="0.25">
      <c r="A1567">
        <v>8213</v>
      </c>
      <c r="B1567">
        <v>336909.80200000003</v>
      </c>
      <c r="C1567">
        <v>3062449.4838</v>
      </c>
      <c r="D1567" t="s">
        <v>270</v>
      </c>
      <c r="P1567">
        <v>1744</v>
      </c>
      <c r="Q1567" t="s">
        <v>71</v>
      </c>
      <c r="R1567">
        <v>1745</v>
      </c>
      <c r="S1567">
        <v>8213</v>
      </c>
      <c r="T1567">
        <v>336909.80200000003</v>
      </c>
      <c r="U1567">
        <v>3062449.4838</v>
      </c>
      <c r="V1567" t="s">
        <v>270</v>
      </c>
    </row>
    <row r="1568" spans="1:22" x14ac:dyDescent="0.25">
      <c r="A1568">
        <v>8214</v>
      </c>
      <c r="B1568">
        <v>336951.65639999998</v>
      </c>
      <c r="C1568">
        <v>3062482.3939</v>
      </c>
      <c r="D1568" t="s">
        <v>270</v>
      </c>
      <c r="P1568">
        <v>1745</v>
      </c>
      <c r="Q1568" t="s">
        <v>71</v>
      </c>
      <c r="R1568">
        <v>1746</v>
      </c>
      <c r="S1568">
        <v>8214</v>
      </c>
      <c r="T1568">
        <v>336951.65639999998</v>
      </c>
      <c r="U1568">
        <v>3062482.3939</v>
      </c>
      <c r="V1568" t="s">
        <v>270</v>
      </c>
    </row>
    <row r="1569" spans="1:22" x14ac:dyDescent="0.25">
      <c r="A1569">
        <v>8215</v>
      </c>
      <c r="B1569">
        <v>337017.76880000002</v>
      </c>
      <c r="C1569">
        <v>3062525.1647999999</v>
      </c>
      <c r="D1569" t="s">
        <v>270</v>
      </c>
      <c r="P1569">
        <v>1746</v>
      </c>
      <c r="Q1569" t="s">
        <v>71</v>
      </c>
      <c r="R1569">
        <v>1747</v>
      </c>
      <c r="S1569">
        <v>8215</v>
      </c>
      <c r="T1569">
        <v>337017.76880000002</v>
      </c>
      <c r="U1569">
        <v>3062525.1647999999</v>
      </c>
      <c r="V1569" t="s">
        <v>270</v>
      </c>
    </row>
    <row r="1570" spans="1:22" x14ac:dyDescent="0.25">
      <c r="A1570">
        <v>8216</v>
      </c>
      <c r="B1570">
        <v>337073.9191</v>
      </c>
      <c r="C1570">
        <v>3062566.9051000001</v>
      </c>
      <c r="D1570" t="s">
        <v>270</v>
      </c>
      <c r="P1570">
        <v>1747</v>
      </c>
      <c r="Q1570" t="s">
        <v>71</v>
      </c>
      <c r="R1570">
        <v>1748</v>
      </c>
      <c r="S1570">
        <v>8216</v>
      </c>
      <c r="T1570">
        <v>337073.9191</v>
      </c>
      <c r="U1570">
        <v>3062566.9051000001</v>
      </c>
      <c r="V1570" t="s">
        <v>270</v>
      </c>
    </row>
    <row r="1571" spans="1:22" x14ac:dyDescent="0.25">
      <c r="A1571">
        <v>8217</v>
      </c>
      <c r="B1571">
        <v>337124.73330000002</v>
      </c>
      <c r="C1571">
        <v>3062603.4781999998</v>
      </c>
      <c r="D1571" t="s">
        <v>270</v>
      </c>
      <c r="P1571">
        <v>1748</v>
      </c>
      <c r="Q1571" t="s">
        <v>71</v>
      </c>
      <c r="R1571">
        <v>1749</v>
      </c>
      <c r="S1571">
        <v>8217</v>
      </c>
      <c r="T1571">
        <v>337124.73330000002</v>
      </c>
      <c r="U1571">
        <v>3062603.4781999998</v>
      </c>
      <c r="V1571" t="s">
        <v>270</v>
      </c>
    </row>
    <row r="1572" spans="1:22" x14ac:dyDescent="0.25">
      <c r="A1572">
        <v>8218</v>
      </c>
      <c r="B1572">
        <v>337197.5527</v>
      </c>
      <c r="C1572">
        <v>3062666.5328000002</v>
      </c>
      <c r="D1572" t="s">
        <v>270</v>
      </c>
      <c r="P1572">
        <v>1749</v>
      </c>
      <c r="Q1572" t="s">
        <v>71</v>
      </c>
      <c r="R1572">
        <v>1750</v>
      </c>
      <c r="S1572">
        <v>8218</v>
      </c>
      <c r="T1572">
        <v>337197.5527</v>
      </c>
      <c r="U1572">
        <v>3062666.5328000002</v>
      </c>
      <c r="V1572" t="s">
        <v>270</v>
      </c>
    </row>
    <row r="1573" spans="1:22" x14ac:dyDescent="0.25">
      <c r="A1573">
        <v>8219</v>
      </c>
      <c r="B1573">
        <v>336774.13099999999</v>
      </c>
      <c r="C1573">
        <v>3062352.4254999999</v>
      </c>
      <c r="D1573" t="s">
        <v>270</v>
      </c>
      <c r="P1573">
        <v>1750</v>
      </c>
      <c r="Q1573" t="s">
        <v>71</v>
      </c>
      <c r="R1573">
        <v>1751</v>
      </c>
      <c r="S1573">
        <v>8219</v>
      </c>
      <c r="T1573">
        <v>336774.13099999999</v>
      </c>
      <c r="U1573">
        <v>3062352.4254999999</v>
      </c>
      <c r="V1573" t="s">
        <v>270</v>
      </c>
    </row>
    <row r="1574" spans="1:22" x14ac:dyDescent="0.25">
      <c r="A1574">
        <v>8220</v>
      </c>
      <c r="B1574">
        <v>336768.7071</v>
      </c>
      <c r="C1574">
        <v>3062323.6063000001</v>
      </c>
      <c r="D1574" t="s">
        <v>270</v>
      </c>
      <c r="P1574">
        <v>1751</v>
      </c>
      <c r="Q1574" t="s">
        <v>71</v>
      </c>
      <c r="R1574">
        <v>1752</v>
      </c>
      <c r="S1574">
        <v>8220</v>
      </c>
      <c r="T1574">
        <v>336768.7071</v>
      </c>
      <c r="U1574">
        <v>3062323.6063000001</v>
      </c>
      <c r="V1574" t="s">
        <v>270</v>
      </c>
    </row>
    <row r="1575" spans="1:22" x14ac:dyDescent="0.25">
      <c r="A1575">
        <v>8221</v>
      </c>
      <c r="B1575">
        <v>336764.96230000001</v>
      </c>
      <c r="C1575">
        <v>3062306.1935000001</v>
      </c>
      <c r="D1575" t="s">
        <v>270</v>
      </c>
      <c r="P1575">
        <v>1752</v>
      </c>
      <c r="Q1575" t="s">
        <v>71</v>
      </c>
      <c r="R1575">
        <v>1753</v>
      </c>
      <c r="S1575">
        <v>8221</v>
      </c>
      <c r="T1575">
        <v>336764.96230000001</v>
      </c>
      <c r="U1575">
        <v>3062306.1935000001</v>
      </c>
      <c r="V1575" t="s">
        <v>270</v>
      </c>
    </row>
    <row r="1576" spans="1:22" x14ac:dyDescent="0.25">
      <c r="A1576">
        <v>8222</v>
      </c>
      <c r="B1576">
        <v>336768.16029999999</v>
      </c>
      <c r="C1576">
        <v>3062282.8662999999</v>
      </c>
      <c r="D1576" t="s">
        <v>270</v>
      </c>
      <c r="P1576">
        <v>1753</v>
      </c>
      <c r="Q1576" t="s">
        <v>71</v>
      </c>
      <c r="R1576">
        <v>1754</v>
      </c>
      <c r="S1576">
        <v>8222</v>
      </c>
      <c r="T1576">
        <v>336768.16029999999</v>
      </c>
      <c r="U1576">
        <v>3062282.8662999999</v>
      </c>
      <c r="V1576" t="s">
        <v>270</v>
      </c>
    </row>
    <row r="1577" spans="1:22" x14ac:dyDescent="0.25">
      <c r="A1577">
        <v>8223</v>
      </c>
      <c r="B1577">
        <v>336790.10430000001</v>
      </c>
      <c r="C1577">
        <v>3062261.0339000002</v>
      </c>
      <c r="D1577" t="s">
        <v>270</v>
      </c>
      <c r="P1577">
        <v>1754</v>
      </c>
      <c r="Q1577" t="s">
        <v>71</v>
      </c>
      <c r="R1577">
        <v>1755</v>
      </c>
      <c r="S1577">
        <v>8223</v>
      </c>
      <c r="T1577">
        <v>336790.10430000001</v>
      </c>
      <c r="U1577">
        <v>3062261.0339000002</v>
      </c>
      <c r="V1577" t="s">
        <v>270</v>
      </c>
    </row>
    <row r="1578" spans="1:22" x14ac:dyDescent="0.25">
      <c r="A1578">
        <v>8224</v>
      </c>
      <c r="B1578">
        <v>336791.16509999998</v>
      </c>
      <c r="C1578">
        <v>3062252.8701999998</v>
      </c>
      <c r="D1578" t="s">
        <v>270</v>
      </c>
      <c r="P1578">
        <v>1755</v>
      </c>
      <c r="Q1578" t="s">
        <v>71</v>
      </c>
      <c r="R1578">
        <v>1756</v>
      </c>
      <c r="S1578">
        <v>8224</v>
      </c>
      <c r="T1578">
        <v>336791.16509999998</v>
      </c>
      <c r="U1578">
        <v>3062252.8701999998</v>
      </c>
      <c r="V1578" t="s">
        <v>270</v>
      </c>
    </row>
    <row r="1579" spans="1:22" x14ac:dyDescent="0.25">
      <c r="A1579">
        <v>8225</v>
      </c>
      <c r="B1579">
        <v>336791.11050000001</v>
      </c>
      <c r="C1579">
        <v>3062248.7962000002</v>
      </c>
      <c r="D1579" t="s">
        <v>270</v>
      </c>
      <c r="P1579">
        <v>1756</v>
      </c>
      <c r="Q1579" t="s">
        <v>71</v>
      </c>
      <c r="R1579">
        <v>1757</v>
      </c>
      <c r="S1579">
        <v>8225</v>
      </c>
      <c r="T1579">
        <v>336791.11050000001</v>
      </c>
      <c r="U1579">
        <v>3062248.7962000002</v>
      </c>
      <c r="V1579" t="s">
        <v>270</v>
      </c>
    </row>
    <row r="1580" spans="1:22" x14ac:dyDescent="0.25">
      <c r="A1580">
        <v>8226</v>
      </c>
      <c r="B1580">
        <v>337209.58960000001</v>
      </c>
      <c r="C1580">
        <v>3062647.7448999998</v>
      </c>
      <c r="D1580" t="s">
        <v>270</v>
      </c>
      <c r="P1580">
        <v>1757</v>
      </c>
      <c r="Q1580" t="s">
        <v>71</v>
      </c>
      <c r="R1580">
        <v>1758</v>
      </c>
      <c r="S1580">
        <v>8226</v>
      </c>
      <c r="T1580">
        <v>337209.58960000001</v>
      </c>
      <c r="U1580">
        <v>3062647.7448999998</v>
      </c>
      <c r="V1580" t="s">
        <v>270</v>
      </c>
    </row>
    <row r="1581" spans="1:22" x14ac:dyDescent="0.25">
      <c r="A1581">
        <v>8227</v>
      </c>
      <c r="B1581">
        <v>337211.6728</v>
      </c>
      <c r="C1581">
        <v>3062628.5081000002</v>
      </c>
      <c r="D1581" t="s">
        <v>270</v>
      </c>
      <c r="P1581">
        <v>1758</v>
      </c>
      <c r="Q1581" t="s">
        <v>71</v>
      </c>
      <c r="R1581">
        <v>1759</v>
      </c>
      <c r="S1581">
        <v>8227</v>
      </c>
      <c r="T1581">
        <v>337211.6728</v>
      </c>
      <c r="U1581">
        <v>3062628.5081000002</v>
      </c>
      <c r="V1581" t="s">
        <v>270</v>
      </c>
    </row>
    <row r="1582" spans="1:22" x14ac:dyDescent="0.25">
      <c r="A1582">
        <v>8228</v>
      </c>
      <c r="B1582">
        <v>337211.2365</v>
      </c>
      <c r="C1582">
        <v>3062595.9169999999</v>
      </c>
      <c r="D1582" t="s">
        <v>270</v>
      </c>
      <c r="P1582">
        <v>1759</v>
      </c>
      <c r="Q1582" t="s">
        <v>71</v>
      </c>
      <c r="R1582">
        <v>1760</v>
      </c>
      <c r="S1582">
        <v>8228</v>
      </c>
      <c r="T1582">
        <v>337211.2365</v>
      </c>
      <c r="U1582">
        <v>3062595.9169999999</v>
      </c>
      <c r="V1582" t="s">
        <v>270</v>
      </c>
    </row>
    <row r="1583" spans="1:22" x14ac:dyDescent="0.25">
      <c r="A1583">
        <v>8229</v>
      </c>
      <c r="B1583">
        <v>337216.53409999999</v>
      </c>
      <c r="C1583">
        <v>3062554.5178</v>
      </c>
      <c r="D1583" t="s">
        <v>270</v>
      </c>
      <c r="P1583">
        <v>1760</v>
      </c>
      <c r="Q1583" t="s">
        <v>71</v>
      </c>
      <c r="R1583">
        <v>1761</v>
      </c>
      <c r="S1583">
        <v>8229</v>
      </c>
      <c r="T1583">
        <v>337216.53409999999</v>
      </c>
      <c r="U1583">
        <v>3062554.5178</v>
      </c>
      <c r="V1583" t="s">
        <v>270</v>
      </c>
    </row>
    <row r="1584" spans="1:22" x14ac:dyDescent="0.25">
      <c r="A1584">
        <v>8230</v>
      </c>
      <c r="B1584">
        <v>337224.8504</v>
      </c>
      <c r="C1584">
        <v>3062520.0630000001</v>
      </c>
      <c r="D1584" t="s">
        <v>270</v>
      </c>
      <c r="P1584">
        <v>1761</v>
      </c>
      <c r="Q1584" t="s">
        <v>71</v>
      </c>
      <c r="R1584">
        <v>1762</v>
      </c>
      <c r="S1584">
        <v>8230</v>
      </c>
      <c r="T1584">
        <v>337224.8504</v>
      </c>
      <c r="U1584">
        <v>3062520.0630000001</v>
      </c>
      <c r="V1584" t="s">
        <v>270</v>
      </c>
    </row>
    <row r="1585" spans="1:22" x14ac:dyDescent="0.25">
      <c r="A1585">
        <v>8231</v>
      </c>
      <c r="B1585">
        <v>337248.58980000002</v>
      </c>
      <c r="C1585">
        <v>3062457.4613000001</v>
      </c>
      <c r="D1585" t="s">
        <v>270</v>
      </c>
      <c r="P1585">
        <v>1762</v>
      </c>
      <c r="Q1585" t="s">
        <v>71</v>
      </c>
      <c r="R1585">
        <v>1763</v>
      </c>
      <c r="S1585">
        <v>8231</v>
      </c>
      <c r="T1585">
        <v>337248.58980000002</v>
      </c>
      <c r="U1585">
        <v>3062457.4613000001</v>
      </c>
      <c r="V1585" t="s">
        <v>270</v>
      </c>
    </row>
    <row r="1586" spans="1:22" x14ac:dyDescent="0.25">
      <c r="A1586">
        <v>8232</v>
      </c>
      <c r="B1586">
        <v>337277.72739999997</v>
      </c>
      <c r="C1586">
        <v>3062404.6826999998</v>
      </c>
      <c r="D1586" t="s">
        <v>270</v>
      </c>
      <c r="P1586">
        <v>1763</v>
      </c>
      <c r="Q1586" t="s">
        <v>71</v>
      </c>
      <c r="R1586">
        <v>1764</v>
      </c>
      <c r="S1586">
        <v>8232</v>
      </c>
      <c r="T1586">
        <v>337277.72739999997</v>
      </c>
      <c r="U1586">
        <v>3062404.6826999998</v>
      </c>
      <c r="V1586" t="s">
        <v>270</v>
      </c>
    </row>
    <row r="1587" spans="1:22" x14ac:dyDescent="0.25">
      <c r="A1587">
        <v>8233</v>
      </c>
      <c r="B1587">
        <v>337320.4388</v>
      </c>
      <c r="C1587">
        <v>3062360.4539000001</v>
      </c>
      <c r="D1587" t="s">
        <v>270</v>
      </c>
      <c r="P1587">
        <v>1764</v>
      </c>
      <c r="Q1587" t="s">
        <v>71</v>
      </c>
      <c r="R1587">
        <v>1765</v>
      </c>
      <c r="S1587">
        <v>8233</v>
      </c>
      <c r="T1587">
        <v>337320.4388</v>
      </c>
      <c r="U1587">
        <v>3062360.4539000001</v>
      </c>
      <c r="V1587" t="s">
        <v>270</v>
      </c>
    </row>
    <row r="1588" spans="1:22" x14ac:dyDescent="0.25">
      <c r="A1588">
        <v>8234</v>
      </c>
      <c r="B1588">
        <v>337368.04109999997</v>
      </c>
      <c r="C1588">
        <v>3062331.8764999998</v>
      </c>
      <c r="D1588" t="s">
        <v>270</v>
      </c>
      <c r="P1588">
        <v>1765</v>
      </c>
      <c r="Q1588" t="s">
        <v>71</v>
      </c>
      <c r="R1588">
        <v>1766</v>
      </c>
      <c r="S1588">
        <v>8234</v>
      </c>
      <c r="T1588">
        <v>337368.04109999997</v>
      </c>
      <c r="U1588">
        <v>3062331.8764999998</v>
      </c>
      <c r="V1588" t="s">
        <v>270</v>
      </c>
    </row>
    <row r="1589" spans="1:22" x14ac:dyDescent="0.25">
      <c r="A1589">
        <v>8235</v>
      </c>
      <c r="B1589">
        <v>337457.41009999998</v>
      </c>
      <c r="C1589">
        <v>3062296.5521</v>
      </c>
      <c r="D1589" t="s">
        <v>270</v>
      </c>
      <c r="P1589">
        <v>1766</v>
      </c>
      <c r="Q1589" t="s">
        <v>71</v>
      </c>
      <c r="R1589">
        <v>1767</v>
      </c>
      <c r="S1589">
        <v>8235</v>
      </c>
      <c r="T1589">
        <v>337457.41009999998</v>
      </c>
      <c r="U1589">
        <v>3062296.5521</v>
      </c>
      <c r="V1589" t="s">
        <v>270</v>
      </c>
    </row>
    <row r="1590" spans="1:22" x14ac:dyDescent="0.25">
      <c r="A1590">
        <v>8236</v>
      </c>
      <c r="B1590">
        <v>337458.26850000001</v>
      </c>
      <c r="C1590">
        <v>3062296.3264000001</v>
      </c>
      <c r="D1590" t="s">
        <v>270</v>
      </c>
      <c r="P1590">
        <v>1767</v>
      </c>
      <c r="Q1590" t="s">
        <v>71</v>
      </c>
      <c r="R1590">
        <v>1768</v>
      </c>
      <c r="S1590">
        <v>8236</v>
      </c>
      <c r="T1590">
        <v>337458.26850000001</v>
      </c>
      <c r="U1590">
        <v>3062296.3264000001</v>
      </c>
      <c r="V1590" t="s">
        <v>270</v>
      </c>
    </row>
    <row r="1591" spans="1:22" x14ac:dyDescent="0.25">
      <c r="A1591">
        <v>8237</v>
      </c>
      <c r="B1591">
        <v>337463.52639999997</v>
      </c>
      <c r="C1591">
        <v>3062295.6740999999</v>
      </c>
      <c r="D1591" t="s">
        <v>270</v>
      </c>
      <c r="P1591">
        <v>1768</v>
      </c>
      <c r="Q1591" t="s">
        <v>71</v>
      </c>
      <c r="R1591">
        <v>1769</v>
      </c>
      <c r="S1591">
        <v>8237</v>
      </c>
      <c r="T1591">
        <v>337463.52639999997</v>
      </c>
      <c r="U1591">
        <v>3062295.6740999999</v>
      </c>
      <c r="V1591" t="s">
        <v>270</v>
      </c>
    </row>
    <row r="1592" spans="1:22" x14ac:dyDescent="0.25">
      <c r="A1592">
        <v>8238</v>
      </c>
      <c r="B1592">
        <v>337495.1127</v>
      </c>
      <c r="C1592">
        <v>3062294.6699000001</v>
      </c>
      <c r="D1592" t="s">
        <v>270</v>
      </c>
      <c r="P1592">
        <v>1769</v>
      </c>
      <c r="Q1592" t="s">
        <v>71</v>
      </c>
      <c r="R1592">
        <v>1770</v>
      </c>
      <c r="S1592">
        <v>8238</v>
      </c>
      <c r="T1592">
        <v>337495.1127</v>
      </c>
      <c r="U1592">
        <v>3062294.6699000001</v>
      </c>
      <c r="V1592" t="s">
        <v>270</v>
      </c>
    </row>
    <row r="1593" spans="1:22" x14ac:dyDescent="0.25">
      <c r="A1593">
        <v>8239</v>
      </c>
      <c r="B1593">
        <v>337574.00449999998</v>
      </c>
      <c r="C1593">
        <v>3062286.6309000002</v>
      </c>
      <c r="D1593" t="s">
        <v>270</v>
      </c>
      <c r="P1593">
        <v>1770</v>
      </c>
      <c r="Q1593" t="s">
        <v>71</v>
      </c>
      <c r="R1593">
        <v>1771</v>
      </c>
      <c r="S1593">
        <v>8239</v>
      </c>
      <c r="T1593">
        <v>337574.00449999998</v>
      </c>
      <c r="U1593">
        <v>3062286.6309000002</v>
      </c>
      <c r="V1593" t="s">
        <v>270</v>
      </c>
    </row>
    <row r="1594" spans="1:22" x14ac:dyDescent="0.25">
      <c r="A1594">
        <v>8240</v>
      </c>
      <c r="B1594">
        <v>337640.61749999999</v>
      </c>
      <c r="C1594">
        <v>3062279.3383999998</v>
      </c>
      <c r="D1594" t="s">
        <v>270</v>
      </c>
      <c r="P1594">
        <v>1771</v>
      </c>
      <c r="Q1594" t="s">
        <v>71</v>
      </c>
      <c r="R1594">
        <v>1772</v>
      </c>
      <c r="S1594">
        <v>8240</v>
      </c>
      <c r="T1594">
        <v>337640.61749999999</v>
      </c>
      <c r="U1594">
        <v>3062279.3383999998</v>
      </c>
      <c r="V1594" t="s">
        <v>270</v>
      </c>
    </row>
    <row r="1595" spans="1:22" x14ac:dyDescent="0.25">
      <c r="A1595">
        <v>8241</v>
      </c>
      <c r="B1595">
        <v>337687.96970000002</v>
      </c>
      <c r="C1595">
        <v>3062275.7958999998</v>
      </c>
      <c r="D1595" t="s">
        <v>270</v>
      </c>
      <c r="P1595">
        <v>1772</v>
      </c>
      <c r="Q1595" t="s">
        <v>71</v>
      </c>
      <c r="R1595">
        <v>1773</v>
      </c>
      <c r="S1595">
        <v>8241</v>
      </c>
      <c r="T1595">
        <v>337687.96970000002</v>
      </c>
      <c r="U1595">
        <v>3062275.7958999998</v>
      </c>
      <c r="V1595" t="s">
        <v>270</v>
      </c>
    </row>
    <row r="1596" spans="1:22" x14ac:dyDescent="0.25">
      <c r="A1596">
        <v>8242</v>
      </c>
      <c r="B1596">
        <v>337757.41509999998</v>
      </c>
      <c r="C1596">
        <v>3062261.4810000001</v>
      </c>
      <c r="D1596" t="s">
        <v>270</v>
      </c>
      <c r="P1596">
        <v>1773</v>
      </c>
      <c r="Q1596" t="s">
        <v>71</v>
      </c>
      <c r="R1596">
        <v>1774</v>
      </c>
      <c r="S1596">
        <v>8242</v>
      </c>
      <c r="T1596">
        <v>337757.41509999998</v>
      </c>
      <c r="U1596">
        <v>3062261.4810000001</v>
      </c>
      <c r="V1596" t="s">
        <v>270</v>
      </c>
    </row>
    <row r="1597" spans="1:22" x14ac:dyDescent="0.25">
      <c r="A1597">
        <v>8243</v>
      </c>
      <c r="B1597">
        <v>337756.06959999999</v>
      </c>
      <c r="C1597">
        <v>3062247.3110000002</v>
      </c>
      <c r="D1597" t="s">
        <v>270</v>
      </c>
      <c r="P1597">
        <v>1774</v>
      </c>
      <c r="Q1597" t="s">
        <v>71</v>
      </c>
      <c r="R1597">
        <v>1775</v>
      </c>
      <c r="S1597">
        <v>8243</v>
      </c>
      <c r="T1597">
        <v>337756.06959999999</v>
      </c>
      <c r="U1597">
        <v>3062247.3110000002</v>
      </c>
      <c r="V1597" t="s">
        <v>270</v>
      </c>
    </row>
    <row r="1598" spans="1:22" x14ac:dyDescent="0.25">
      <c r="A1598">
        <v>8244</v>
      </c>
      <c r="B1598">
        <v>337755.3726</v>
      </c>
      <c r="C1598">
        <v>3062239.9704</v>
      </c>
      <c r="D1598" t="s">
        <v>270</v>
      </c>
      <c r="P1598">
        <v>1775</v>
      </c>
      <c r="Q1598" t="s">
        <v>71</v>
      </c>
      <c r="R1598">
        <v>1776</v>
      </c>
      <c r="S1598">
        <v>8244</v>
      </c>
      <c r="T1598">
        <v>337755.3726</v>
      </c>
      <c r="U1598">
        <v>3062239.9704</v>
      </c>
      <c r="V1598" t="s">
        <v>270</v>
      </c>
    </row>
    <row r="1599" spans="1:22" x14ac:dyDescent="0.25">
      <c r="A1599">
        <v>8245</v>
      </c>
      <c r="B1599">
        <v>337744.4608</v>
      </c>
      <c r="C1599">
        <v>3062211.5928000002</v>
      </c>
      <c r="D1599" t="s">
        <v>270</v>
      </c>
      <c r="P1599">
        <v>1776</v>
      </c>
      <c r="Q1599" t="s">
        <v>71</v>
      </c>
      <c r="R1599">
        <v>1777</v>
      </c>
      <c r="S1599">
        <v>8245</v>
      </c>
      <c r="T1599">
        <v>337744.4608</v>
      </c>
      <c r="U1599">
        <v>3062211.5928000002</v>
      </c>
      <c r="V1599" t="s">
        <v>270</v>
      </c>
    </row>
    <row r="1600" spans="1:22" x14ac:dyDescent="0.25">
      <c r="A1600">
        <v>8246</v>
      </c>
      <c r="B1600">
        <v>337731.02230000001</v>
      </c>
      <c r="C1600">
        <v>3062169.2782999999</v>
      </c>
      <c r="D1600" t="s">
        <v>270</v>
      </c>
      <c r="P1600">
        <v>1777</v>
      </c>
      <c r="Q1600" t="s">
        <v>71</v>
      </c>
      <c r="R1600">
        <v>1778</v>
      </c>
      <c r="S1600">
        <v>8246</v>
      </c>
      <c r="T1600">
        <v>337731.02230000001</v>
      </c>
      <c r="U1600">
        <v>3062169.2782999999</v>
      </c>
      <c r="V1600" t="s">
        <v>270</v>
      </c>
    </row>
    <row r="1601" spans="1:22" x14ac:dyDescent="0.25">
      <c r="A1601">
        <v>8247</v>
      </c>
      <c r="B1601">
        <v>337715.10359999997</v>
      </c>
      <c r="C1601">
        <v>3062116.5188000002</v>
      </c>
      <c r="D1601" t="s">
        <v>270</v>
      </c>
      <c r="P1601">
        <v>1778</v>
      </c>
      <c r="Q1601" t="s">
        <v>71</v>
      </c>
      <c r="R1601">
        <v>1779</v>
      </c>
      <c r="S1601">
        <v>8247</v>
      </c>
      <c r="T1601">
        <v>337715.10359999997</v>
      </c>
      <c r="U1601">
        <v>3062116.5188000002</v>
      </c>
      <c r="V1601" t="s">
        <v>270</v>
      </c>
    </row>
    <row r="1602" spans="1:22" x14ac:dyDescent="0.25">
      <c r="A1602">
        <v>8248</v>
      </c>
      <c r="B1602">
        <v>337693.17859999998</v>
      </c>
      <c r="C1602">
        <v>3062052.1970000002</v>
      </c>
      <c r="D1602" t="s">
        <v>270</v>
      </c>
      <c r="P1602">
        <v>1779</v>
      </c>
      <c r="Q1602" t="s">
        <v>71</v>
      </c>
      <c r="R1602">
        <v>1780</v>
      </c>
      <c r="S1602">
        <v>8248</v>
      </c>
      <c r="T1602">
        <v>337693.17859999998</v>
      </c>
      <c r="U1602">
        <v>3062052.1970000002</v>
      </c>
      <c r="V1602" t="s">
        <v>270</v>
      </c>
    </row>
    <row r="1603" spans="1:22" x14ac:dyDescent="0.25">
      <c r="A1603">
        <v>8249</v>
      </c>
      <c r="B1603">
        <v>337655.97899999999</v>
      </c>
      <c r="C1603">
        <v>3061983.4218000001</v>
      </c>
      <c r="D1603" t="s">
        <v>270</v>
      </c>
      <c r="P1603">
        <v>1780</v>
      </c>
      <c r="Q1603" t="s">
        <v>71</v>
      </c>
      <c r="R1603">
        <v>1781</v>
      </c>
      <c r="S1603">
        <v>8249</v>
      </c>
      <c r="T1603">
        <v>337655.97899999999</v>
      </c>
      <c r="U1603">
        <v>3061983.4218000001</v>
      </c>
      <c r="V1603" t="s">
        <v>270</v>
      </c>
    </row>
    <row r="1604" spans="1:22" x14ac:dyDescent="0.25">
      <c r="A1604">
        <v>8250</v>
      </c>
      <c r="B1604">
        <v>337655.90130000003</v>
      </c>
      <c r="C1604">
        <v>3061977.6017</v>
      </c>
      <c r="D1604" t="s">
        <v>270</v>
      </c>
      <c r="P1604">
        <v>1781</v>
      </c>
      <c r="Q1604" t="s">
        <v>71</v>
      </c>
      <c r="R1604">
        <v>1782</v>
      </c>
      <c r="S1604">
        <v>8250</v>
      </c>
      <c r="T1604">
        <v>337655.90130000003</v>
      </c>
      <c r="U1604">
        <v>3061977.6017</v>
      </c>
      <c r="V1604" t="s">
        <v>270</v>
      </c>
    </row>
    <row r="1605" spans="1:22" x14ac:dyDescent="0.25">
      <c r="A1605">
        <v>8251</v>
      </c>
      <c r="B1605">
        <v>337627.14889999997</v>
      </c>
      <c r="C1605">
        <v>3061927.9232999999</v>
      </c>
      <c r="D1605" t="s">
        <v>270</v>
      </c>
      <c r="P1605">
        <v>1782</v>
      </c>
      <c r="Q1605" t="s">
        <v>71</v>
      </c>
      <c r="R1605">
        <v>1783</v>
      </c>
      <c r="S1605">
        <v>8251</v>
      </c>
      <c r="T1605">
        <v>337627.14889999997</v>
      </c>
      <c r="U1605">
        <v>3061927.9232999999</v>
      </c>
      <c r="V1605" t="s">
        <v>270</v>
      </c>
    </row>
    <row r="1606" spans="1:22" x14ac:dyDescent="0.25">
      <c r="A1606">
        <v>8252</v>
      </c>
      <c r="B1606">
        <v>337543.6949</v>
      </c>
      <c r="C1606">
        <v>3061857.4366000001</v>
      </c>
      <c r="D1606" t="s">
        <v>270</v>
      </c>
      <c r="P1606">
        <v>1783</v>
      </c>
      <c r="Q1606" t="s">
        <v>71</v>
      </c>
      <c r="R1606">
        <v>1784</v>
      </c>
      <c r="S1606">
        <v>8252</v>
      </c>
      <c r="T1606">
        <v>337543.6949</v>
      </c>
      <c r="U1606">
        <v>3061857.4366000001</v>
      </c>
      <c r="V1606" t="s">
        <v>270</v>
      </c>
    </row>
    <row r="1607" spans="1:22" x14ac:dyDescent="0.25">
      <c r="A1607">
        <v>8253</v>
      </c>
      <c r="B1607">
        <v>337505.3897</v>
      </c>
      <c r="C1607">
        <v>3061805.6562000001</v>
      </c>
      <c r="D1607" t="s">
        <v>270</v>
      </c>
      <c r="P1607">
        <v>1784</v>
      </c>
      <c r="Q1607" t="s">
        <v>71</v>
      </c>
      <c r="R1607">
        <v>1785</v>
      </c>
      <c r="S1607">
        <v>8253</v>
      </c>
      <c r="T1607">
        <v>337505.3897</v>
      </c>
      <c r="U1607">
        <v>3061805.6562000001</v>
      </c>
      <c r="V1607" t="s">
        <v>270</v>
      </c>
    </row>
    <row r="1608" spans="1:22" x14ac:dyDescent="0.25">
      <c r="A1608">
        <v>8254</v>
      </c>
      <c r="B1608">
        <v>337494.23009999999</v>
      </c>
      <c r="C1608">
        <v>3061790.5709000002</v>
      </c>
      <c r="D1608" t="s">
        <v>270</v>
      </c>
      <c r="P1608">
        <v>1785</v>
      </c>
      <c r="Q1608" t="s">
        <v>71</v>
      </c>
      <c r="R1608">
        <v>1786</v>
      </c>
      <c r="S1608">
        <v>8254</v>
      </c>
      <c r="T1608">
        <v>337494.23009999999</v>
      </c>
      <c r="U1608">
        <v>3061790.5709000002</v>
      </c>
      <c r="V1608" t="s">
        <v>270</v>
      </c>
    </row>
    <row r="1609" spans="1:22" x14ac:dyDescent="0.25">
      <c r="A1609">
        <v>8255</v>
      </c>
      <c r="B1609">
        <v>337488.15360000002</v>
      </c>
      <c r="C1609">
        <v>3061773.7703999998</v>
      </c>
      <c r="D1609" t="s">
        <v>270</v>
      </c>
      <c r="P1609">
        <v>1786</v>
      </c>
      <c r="Q1609" t="s">
        <v>71</v>
      </c>
      <c r="R1609">
        <v>1787</v>
      </c>
      <c r="S1609">
        <v>8255</v>
      </c>
      <c r="T1609">
        <v>337488.15360000002</v>
      </c>
      <c r="U1609">
        <v>3061773.7703999998</v>
      </c>
      <c r="V1609" t="s">
        <v>270</v>
      </c>
    </row>
    <row r="1610" spans="1:22" x14ac:dyDescent="0.25">
      <c r="A1610">
        <v>8256</v>
      </c>
      <c r="B1610">
        <v>337463.31319999998</v>
      </c>
      <c r="C1610">
        <v>3061797.9693999998</v>
      </c>
      <c r="D1610" t="s">
        <v>270</v>
      </c>
      <c r="P1610">
        <v>1787</v>
      </c>
      <c r="Q1610" t="s">
        <v>71</v>
      </c>
      <c r="R1610">
        <v>1788</v>
      </c>
      <c r="S1610">
        <v>8256</v>
      </c>
      <c r="T1610">
        <v>337463.31319999998</v>
      </c>
      <c r="U1610">
        <v>3061797.9693999998</v>
      </c>
      <c r="V1610" t="s">
        <v>270</v>
      </c>
    </row>
    <row r="1611" spans="1:22" x14ac:dyDescent="0.25">
      <c r="A1611">
        <v>8257</v>
      </c>
      <c r="B1611">
        <v>337452.09340000001</v>
      </c>
      <c r="C1611">
        <v>3061834.2111</v>
      </c>
      <c r="D1611" t="s">
        <v>270</v>
      </c>
      <c r="P1611">
        <v>1788</v>
      </c>
      <c r="Q1611" t="s">
        <v>71</v>
      </c>
      <c r="R1611">
        <v>1789</v>
      </c>
      <c r="S1611">
        <v>8257</v>
      </c>
      <c r="T1611">
        <v>337452.09340000001</v>
      </c>
      <c r="U1611">
        <v>3061834.2111</v>
      </c>
      <c r="V1611" t="s">
        <v>270</v>
      </c>
    </row>
    <row r="1612" spans="1:22" x14ac:dyDescent="0.25">
      <c r="A1612">
        <v>8258</v>
      </c>
      <c r="B1612">
        <v>337418.32890000002</v>
      </c>
      <c r="C1612">
        <v>3061847.469</v>
      </c>
      <c r="D1612" t="s">
        <v>270</v>
      </c>
      <c r="P1612">
        <v>1789</v>
      </c>
      <c r="Q1612" t="s">
        <v>71</v>
      </c>
      <c r="R1612">
        <v>1790</v>
      </c>
      <c r="S1612">
        <v>8258</v>
      </c>
      <c r="T1612">
        <v>337418.32890000002</v>
      </c>
      <c r="U1612">
        <v>3061847.469</v>
      </c>
      <c r="V1612" t="s">
        <v>270</v>
      </c>
    </row>
    <row r="1613" spans="1:22" x14ac:dyDescent="0.25">
      <c r="A1613">
        <v>8259</v>
      </c>
      <c r="B1613">
        <v>337387.6066</v>
      </c>
      <c r="C1613">
        <v>3061869.4182000002</v>
      </c>
      <c r="D1613" t="s">
        <v>270</v>
      </c>
      <c r="P1613">
        <v>1790</v>
      </c>
      <c r="Q1613" t="s">
        <v>71</v>
      </c>
      <c r="R1613">
        <v>1791</v>
      </c>
      <c r="S1613">
        <v>8259</v>
      </c>
      <c r="T1613">
        <v>337387.6066</v>
      </c>
      <c r="U1613">
        <v>3061869.4182000002</v>
      </c>
      <c r="V1613" t="s">
        <v>270</v>
      </c>
    </row>
    <row r="1614" spans="1:22" x14ac:dyDescent="0.25">
      <c r="A1614">
        <v>8260</v>
      </c>
      <c r="B1614">
        <v>337366.76890000002</v>
      </c>
      <c r="C1614">
        <v>3061886.5783000002</v>
      </c>
      <c r="D1614" t="s">
        <v>270</v>
      </c>
      <c r="P1614">
        <v>1791</v>
      </c>
      <c r="Q1614" t="s">
        <v>71</v>
      </c>
      <c r="R1614">
        <v>1792</v>
      </c>
      <c r="S1614">
        <v>8260</v>
      </c>
      <c r="T1614">
        <v>337366.76890000002</v>
      </c>
      <c r="U1614">
        <v>3061886.5783000002</v>
      </c>
      <c r="V1614" t="s">
        <v>270</v>
      </c>
    </row>
    <row r="1615" spans="1:22" x14ac:dyDescent="0.25">
      <c r="A1615">
        <v>8261</v>
      </c>
      <c r="B1615">
        <v>337347.00790000003</v>
      </c>
      <c r="C1615">
        <v>3061896.7385999998</v>
      </c>
      <c r="D1615" t="s">
        <v>270</v>
      </c>
      <c r="P1615">
        <v>1792</v>
      </c>
      <c r="Q1615" t="s">
        <v>71</v>
      </c>
      <c r="R1615">
        <v>1793</v>
      </c>
      <c r="S1615">
        <v>8261</v>
      </c>
      <c r="T1615">
        <v>337347.00790000003</v>
      </c>
      <c r="U1615">
        <v>3061896.7385999998</v>
      </c>
      <c r="V1615" t="s">
        <v>270</v>
      </c>
    </row>
    <row r="1616" spans="1:22" x14ac:dyDescent="0.25">
      <c r="A1616">
        <v>8262</v>
      </c>
      <c r="B1616">
        <v>337347.04070000001</v>
      </c>
      <c r="C1616">
        <v>3061910.1269</v>
      </c>
      <c r="D1616" t="s">
        <v>270</v>
      </c>
      <c r="P1616">
        <v>1793</v>
      </c>
      <c r="Q1616" t="s">
        <v>71</v>
      </c>
      <c r="R1616">
        <v>1794</v>
      </c>
      <c r="S1616">
        <v>8262</v>
      </c>
      <c r="T1616">
        <v>337347.04070000001</v>
      </c>
      <c r="U1616">
        <v>3061910.1269</v>
      </c>
      <c r="V1616" t="s">
        <v>270</v>
      </c>
    </row>
    <row r="1617" spans="1:22" x14ac:dyDescent="0.25">
      <c r="A1617">
        <v>8263</v>
      </c>
      <c r="B1617">
        <v>337350.1373</v>
      </c>
      <c r="C1617">
        <v>3061922.8922000001</v>
      </c>
      <c r="D1617" t="s">
        <v>270</v>
      </c>
      <c r="P1617">
        <v>1794</v>
      </c>
      <c r="Q1617" t="s">
        <v>71</v>
      </c>
      <c r="R1617">
        <v>1795</v>
      </c>
      <c r="S1617">
        <v>8263</v>
      </c>
      <c r="T1617">
        <v>337350.1373</v>
      </c>
      <c r="U1617">
        <v>3061922.8922000001</v>
      </c>
      <c r="V1617" t="s">
        <v>270</v>
      </c>
    </row>
    <row r="1618" spans="1:22" x14ac:dyDescent="0.25">
      <c r="A1618">
        <v>8264</v>
      </c>
      <c r="B1618">
        <v>337352.61780000001</v>
      </c>
      <c r="C1618">
        <v>3061933.3372</v>
      </c>
      <c r="D1618" t="s">
        <v>270</v>
      </c>
      <c r="P1618">
        <v>1795</v>
      </c>
      <c r="Q1618" t="s">
        <v>71</v>
      </c>
      <c r="R1618">
        <v>1796</v>
      </c>
      <c r="S1618">
        <v>8264</v>
      </c>
      <c r="T1618">
        <v>337352.61780000001</v>
      </c>
      <c r="U1618">
        <v>3061933.3372</v>
      </c>
      <c r="V1618" t="s">
        <v>270</v>
      </c>
    </row>
    <row r="1619" spans="1:22" x14ac:dyDescent="0.25">
      <c r="A1619">
        <v>8265</v>
      </c>
      <c r="B1619">
        <v>337359.20159999997</v>
      </c>
      <c r="C1619">
        <v>3061944.3094000001</v>
      </c>
      <c r="D1619" t="s">
        <v>270</v>
      </c>
      <c r="P1619">
        <v>1796</v>
      </c>
      <c r="Q1619" t="s">
        <v>71</v>
      </c>
      <c r="R1619">
        <v>1797</v>
      </c>
      <c r="S1619">
        <v>8265</v>
      </c>
      <c r="T1619">
        <v>337359.20159999997</v>
      </c>
      <c r="U1619">
        <v>3061944.3094000001</v>
      </c>
      <c r="V1619" t="s">
        <v>270</v>
      </c>
    </row>
    <row r="1620" spans="1:22" x14ac:dyDescent="0.25">
      <c r="A1620">
        <v>8266</v>
      </c>
      <c r="B1620">
        <v>337360.44189999998</v>
      </c>
      <c r="C1620">
        <v>3061949.5318999998</v>
      </c>
      <c r="D1620" t="s">
        <v>270</v>
      </c>
      <c r="P1620">
        <v>1797</v>
      </c>
      <c r="Q1620" t="s">
        <v>71</v>
      </c>
      <c r="R1620">
        <v>1798</v>
      </c>
      <c r="S1620">
        <v>8266</v>
      </c>
      <c r="T1620">
        <v>337360.44189999998</v>
      </c>
      <c r="U1620">
        <v>3061949.5318999998</v>
      </c>
      <c r="V1620" t="s">
        <v>270</v>
      </c>
    </row>
    <row r="1621" spans="1:22" x14ac:dyDescent="0.25">
      <c r="A1621">
        <v>8267</v>
      </c>
      <c r="B1621">
        <v>337362.91450000001</v>
      </c>
      <c r="C1621">
        <v>3061959.3949000002</v>
      </c>
      <c r="D1621" t="s">
        <v>270</v>
      </c>
      <c r="P1621">
        <v>1798</v>
      </c>
      <c r="Q1621" t="s">
        <v>71</v>
      </c>
      <c r="R1621">
        <v>1799</v>
      </c>
      <c r="S1621">
        <v>8267</v>
      </c>
      <c r="T1621">
        <v>337362.91450000001</v>
      </c>
      <c r="U1621">
        <v>3061959.3949000002</v>
      </c>
      <c r="V1621" t="s">
        <v>270</v>
      </c>
    </row>
    <row r="1622" spans="1:22" x14ac:dyDescent="0.25">
      <c r="A1622">
        <v>8268</v>
      </c>
      <c r="B1622">
        <v>337364.84869999997</v>
      </c>
      <c r="C1622">
        <v>3061972.7577</v>
      </c>
      <c r="D1622" t="s">
        <v>270</v>
      </c>
      <c r="P1622">
        <v>1799</v>
      </c>
      <c r="Q1622" t="s">
        <v>71</v>
      </c>
      <c r="R1622">
        <v>1800</v>
      </c>
      <c r="S1622">
        <v>8268</v>
      </c>
      <c r="T1622">
        <v>337364.84869999997</v>
      </c>
      <c r="U1622">
        <v>3061972.7577</v>
      </c>
      <c r="V1622" t="s">
        <v>270</v>
      </c>
    </row>
    <row r="1623" spans="1:22" x14ac:dyDescent="0.25">
      <c r="A1623">
        <v>8269</v>
      </c>
      <c r="B1623">
        <v>337364.92660000001</v>
      </c>
      <c r="C1623">
        <v>3061978.5778999999</v>
      </c>
      <c r="D1623" t="s">
        <v>270</v>
      </c>
      <c r="P1623">
        <v>1800</v>
      </c>
      <c r="Q1623" t="s">
        <v>71</v>
      </c>
      <c r="R1623">
        <v>1801</v>
      </c>
      <c r="S1623">
        <v>8269</v>
      </c>
      <c r="T1623">
        <v>337364.92660000001</v>
      </c>
      <c r="U1623">
        <v>3061978.5778999999</v>
      </c>
      <c r="V1623" t="s">
        <v>270</v>
      </c>
    </row>
    <row r="1624" spans="1:22" x14ac:dyDescent="0.25">
      <c r="A1624">
        <v>8270</v>
      </c>
      <c r="B1624">
        <v>337361.13439999998</v>
      </c>
      <c r="C1624">
        <v>3062001.3311000001</v>
      </c>
      <c r="D1624" t="s">
        <v>270</v>
      </c>
      <c r="P1624">
        <v>1801</v>
      </c>
      <c r="Q1624" t="s">
        <v>71</v>
      </c>
      <c r="R1624">
        <v>1802</v>
      </c>
      <c r="S1624">
        <v>8270</v>
      </c>
      <c r="T1624">
        <v>337361.13439999998</v>
      </c>
      <c r="U1624">
        <v>3062001.3311000001</v>
      </c>
      <c r="V1624" t="s">
        <v>270</v>
      </c>
    </row>
    <row r="1625" spans="1:22" x14ac:dyDescent="0.25">
      <c r="A1625">
        <v>8271</v>
      </c>
      <c r="B1625">
        <v>337371.42330000002</v>
      </c>
      <c r="C1625">
        <v>3062026.8067000001</v>
      </c>
      <c r="D1625" t="s">
        <v>270</v>
      </c>
      <c r="P1625">
        <v>1802</v>
      </c>
      <c r="Q1625" t="s">
        <v>71</v>
      </c>
      <c r="R1625">
        <v>1803</v>
      </c>
      <c r="S1625">
        <v>8271</v>
      </c>
      <c r="T1625">
        <v>337371.42330000002</v>
      </c>
      <c r="U1625">
        <v>3062026.8067000001</v>
      </c>
      <c r="V1625" t="s">
        <v>270</v>
      </c>
    </row>
    <row r="1626" spans="1:22" x14ac:dyDescent="0.25">
      <c r="A1626">
        <v>8272</v>
      </c>
      <c r="B1626">
        <v>337383.44410000002</v>
      </c>
      <c r="C1626">
        <v>3062050.5126999998</v>
      </c>
      <c r="D1626" t="s">
        <v>270</v>
      </c>
      <c r="P1626">
        <v>1803</v>
      </c>
      <c r="Q1626" t="s">
        <v>71</v>
      </c>
      <c r="R1626">
        <v>1804</v>
      </c>
      <c r="S1626">
        <v>8272</v>
      </c>
      <c r="T1626">
        <v>337383.44410000002</v>
      </c>
      <c r="U1626">
        <v>3062050.5126999998</v>
      </c>
      <c r="V1626" t="s">
        <v>270</v>
      </c>
    </row>
    <row r="1627" spans="1:22" x14ac:dyDescent="0.25">
      <c r="A1627">
        <v>8273</v>
      </c>
      <c r="B1627">
        <v>337391.59139999998</v>
      </c>
      <c r="C1627">
        <v>3062061.4767999998</v>
      </c>
      <c r="D1627" t="s">
        <v>270</v>
      </c>
      <c r="P1627">
        <v>1804</v>
      </c>
      <c r="Q1627" t="s">
        <v>71</v>
      </c>
      <c r="R1627">
        <v>1805</v>
      </c>
      <c r="S1627">
        <v>8273</v>
      </c>
      <c r="T1627">
        <v>337391.59139999998</v>
      </c>
      <c r="U1627">
        <v>3062061.4767999998</v>
      </c>
      <c r="V1627" t="s">
        <v>270</v>
      </c>
    </row>
    <row r="1628" spans="1:22" x14ac:dyDescent="0.25">
      <c r="A1628">
        <v>8274</v>
      </c>
      <c r="B1628">
        <v>336915.39</v>
      </c>
      <c r="C1628">
        <v>3061971.4051000001</v>
      </c>
      <c r="D1628" t="s">
        <v>270</v>
      </c>
      <c r="P1628">
        <v>1805</v>
      </c>
      <c r="Q1628" t="s">
        <v>71</v>
      </c>
      <c r="R1628">
        <v>1806</v>
      </c>
      <c r="S1628">
        <v>8274</v>
      </c>
      <c r="T1628">
        <v>336915.39</v>
      </c>
      <c r="U1628">
        <v>3061971.4051000001</v>
      </c>
      <c r="V1628" t="s">
        <v>270</v>
      </c>
    </row>
    <row r="1629" spans="1:22" x14ac:dyDescent="0.25">
      <c r="A1629">
        <v>8275</v>
      </c>
      <c r="B1629">
        <v>336904.62420000002</v>
      </c>
      <c r="C1629">
        <v>3061975.1357</v>
      </c>
      <c r="D1629" t="s">
        <v>270</v>
      </c>
      <c r="P1629">
        <v>1806</v>
      </c>
      <c r="Q1629" t="s">
        <v>71</v>
      </c>
      <c r="R1629">
        <v>1807</v>
      </c>
      <c r="S1629">
        <v>8275</v>
      </c>
      <c r="T1629">
        <v>336904.62420000002</v>
      </c>
      <c r="U1629">
        <v>3061975.1357</v>
      </c>
      <c r="V1629" t="s">
        <v>270</v>
      </c>
    </row>
    <row r="1630" spans="1:22" x14ac:dyDescent="0.25">
      <c r="A1630">
        <v>8276</v>
      </c>
      <c r="B1630">
        <v>336873.88750000001</v>
      </c>
      <c r="C1630">
        <v>3061995.9221000001</v>
      </c>
      <c r="D1630" t="s">
        <v>270</v>
      </c>
      <c r="P1630">
        <v>1807</v>
      </c>
      <c r="Q1630" t="s">
        <v>71</v>
      </c>
      <c r="R1630">
        <v>1808</v>
      </c>
      <c r="S1630">
        <v>8276</v>
      </c>
      <c r="T1630">
        <v>336873.88750000001</v>
      </c>
      <c r="U1630">
        <v>3061995.9221000001</v>
      </c>
      <c r="V1630" t="s">
        <v>270</v>
      </c>
    </row>
    <row r="1631" spans="1:22" x14ac:dyDescent="0.25">
      <c r="A1631">
        <v>8277</v>
      </c>
      <c r="B1631">
        <v>336856.22570000001</v>
      </c>
      <c r="C1631">
        <v>3062009.8387000002</v>
      </c>
      <c r="D1631" t="s">
        <v>270</v>
      </c>
      <c r="P1631">
        <v>1808</v>
      </c>
      <c r="Q1631" t="s">
        <v>71</v>
      </c>
      <c r="R1631">
        <v>1809</v>
      </c>
      <c r="S1631">
        <v>8277</v>
      </c>
      <c r="T1631">
        <v>336856.22570000001</v>
      </c>
      <c r="U1631">
        <v>3062009.8387000002</v>
      </c>
      <c r="V1631" t="s">
        <v>270</v>
      </c>
    </row>
    <row r="1632" spans="1:22" x14ac:dyDescent="0.25">
      <c r="A1632">
        <v>8278</v>
      </c>
      <c r="B1632">
        <v>336841.17729999998</v>
      </c>
      <c r="C1632">
        <v>3062022.2650000001</v>
      </c>
      <c r="D1632" t="s">
        <v>270</v>
      </c>
      <c r="P1632">
        <v>1809</v>
      </c>
      <c r="Q1632" t="s">
        <v>71</v>
      </c>
      <c r="R1632">
        <v>1810</v>
      </c>
      <c r="S1632">
        <v>8278</v>
      </c>
      <c r="T1632">
        <v>336841.17729999998</v>
      </c>
      <c r="U1632">
        <v>3062022.2650000001</v>
      </c>
      <c r="V1632" t="s">
        <v>270</v>
      </c>
    </row>
    <row r="1633" spans="1:22" x14ac:dyDescent="0.25">
      <c r="A1633">
        <v>8279</v>
      </c>
      <c r="B1633">
        <v>336836.10149999999</v>
      </c>
      <c r="C1633">
        <v>3062023.3692999999</v>
      </c>
      <c r="D1633" t="s">
        <v>270</v>
      </c>
      <c r="P1633">
        <v>1810</v>
      </c>
      <c r="Q1633" t="s">
        <v>71</v>
      </c>
      <c r="R1633">
        <v>1811</v>
      </c>
      <c r="S1633">
        <v>8279</v>
      </c>
      <c r="T1633">
        <v>336836.10149999999</v>
      </c>
      <c r="U1633">
        <v>3062023.3692999999</v>
      </c>
      <c r="V1633" t="s">
        <v>270</v>
      </c>
    </row>
    <row r="1634" spans="1:22" x14ac:dyDescent="0.25">
      <c r="A1634">
        <v>8280</v>
      </c>
      <c r="B1634">
        <v>336827.03370000003</v>
      </c>
      <c r="C1634">
        <v>3062014.8872000002</v>
      </c>
      <c r="D1634" t="s">
        <v>270</v>
      </c>
      <c r="P1634">
        <v>1811</v>
      </c>
      <c r="Q1634" t="s">
        <v>71</v>
      </c>
      <c r="R1634">
        <v>1812</v>
      </c>
      <c r="S1634">
        <v>8280</v>
      </c>
      <c r="T1634">
        <v>336827.03370000003</v>
      </c>
      <c r="U1634">
        <v>3062014.8872000002</v>
      </c>
      <c r="V1634" t="s">
        <v>270</v>
      </c>
    </row>
    <row r="1635" spans="1:22" x14ac:dyDescent="0.25">
      <c r="A1635">
        <v>8281</v>
      </c>
      <c r="B1635">
        <v>336824.5048</v>
      </c>
      <c r="C1635">
        <v>3062011.9495000001</v>
      </c>
      <c r="D1635" t="s">
        <v>270</v>
      </c>
      <c r="P1635">
        <v>1812</v>
      </c>
      <c r="Q1635" t="s">
        <v>71</v>
      </c>
      <c r="R1635">
        <v>1813</v>
      </c>
      <c r="S1635">
        <v>8281</v>
      </c>
      <c r="T1635">
        <v>336824.5048</v>
      </c>
      <c r="U1635">
        <v>3062011.9495000001</v>
      </c>
      <c r="V1635" t="s">
        <v>270</v>
      </c>
    </row>
    <row r="1636" spans="1:22" x14ac:dyDescent="0.25">
      <c r="A1636">
        <v>8282</v>
      </c>
      <c r="B1636">
        <v>336812.17219999997</v>
      </c>
      <c r="C1636">
        <v>3061997.6230000001</v>
      </c>
      <c r="D1636" t="s">
        <v>270</v>
      </c>
      <c r="P1636">
        <v>1813</v>
      </c>
      <c r="Q1636" t="s">
        <v>71</v>
      </c>
      <c r="R1636">
        <v>1814</v>
      </c>
      <c r="S1636">
        <v>8282</v>
      </c>
      <c r="T1636">
        <v>336812.17219999997</v>
      </c>
      <c r="U1636">
        <v>3061997.6230000001</v>
      </c>
      <c r="V1636" t="s">
        <v>270</v>
      </c>
    </row>
    <row r="1637" spans="1:22" x14ac:dyDescent="0.25">
      <c r="A1637">
        <v>8283</v>
      </c>
      <c r="B1637">
        <v>336803.86379999999</v>
      </c>
      <c r="C1637">
        <v>3061989.0027000001</v>
      </c>
      <c r="D1637" t="s">
        <v>270</v>
      </c>
      <c r="P1637">
        <v>1814</v>
      </c>
      <c r="Q1637" t="s">
        <v>71</v>
      </c>
      <c r="R1637">
        <v>1815</v>
      </c>
      <c r="S1637">
        <v>8283</v>
      </c>
      <c r="T1637">
        <v>336803.86379999999</v>
      </c>
      <c r="U1637">
        <v>3061989.0027000001</v>
      </c>
      <c r="V1637" t="s">
        <v>270</v>
      </c>
    </row>
    <row r="1638" spans="1:22" x14ac:dyDescent="0.25">
      <c r="A1638">
        <v>8284</v>
      </c>
      <c r="B1638">
        <v>336789.6654</v>
      </c>
      <c r="C1638">
        <v>3061977.5507999999</v>
      </c>
      <c r="D1638" t="s">
        <v>270</v>
      </c>
      <c r="P1638">
        <v>1815</v>
      </c>
      <c r="Q1638" t="s">
        <v>71</v>
      </c>
      <c r="R1638">
        <v>1816</v>
      </c>
      <c r="S1638">
        <v>8284</v>
      </c>
      <c r="T1638">
        <v>336789.6654</v>
      </c>
      <c r="U1638">
        <v>3061977.5507999999</v>
      </c>
      <c r="V1638" t="s">
        <v>270</v>
      </c>
    </row>
    <row r="1639" spans="1:22" x14ac:dyDescent="0.25">
      <c r="A1639">
        <v>8285</v>
      </c>
      <c r="B1639">
        <v>336781.88740000001</v>
      </c>
      <c r="C1639">
        <v>3061964.8484999998</v>
      </c>
      <c r="D1639" t="s">
        <v>270</v>
      </c>
      <c r="P1639">
        <v>1816</v>
      </c>
      <c r="Q1639" t="s">
        <v>71</v>
      </c>
      <c r="R1639">
        <v>1817</v>
      </c>
      <c r="S1639">
        <v>8285</v>
      </c>
      <c r="T1639">
        <v>336781.88740000001</v>
      </c>
      <c r="U1639">
        <v>3061964.8484999998</v>
      </c>
      <c r="V1639" t="s">
        <v>270</v>
      </c>
    </row>
    <row r="1640" spans="1:22" x14ac:dyDescent="0.25">
      <c r="A1640">
        <v>8286</v>
      </c>
      <c r="B1640">
        <v>336764.13939999999</v>
      </c>
      <c r="C1640">
        <v>3061950.5336000002</v>
      </c>
      <c r="D1640" t="s">
        <v>270</v>
      </c>
      <c r="P1640">
        <v>1817</v>
      </c>
      <c r="Q1640" t="s">
        <v>71</v>
      </c>
      <c r="R1640">
        <v>1818</v>
      </c>
      <c r="S1640">
        <v>8286</v>
      </c>
      <c r="T1640">
        <v>336764.13939999999</v>
      </c>
      <c r="U1640">
        <v>3061950.5336000002</v>
      </c>
      <c r="V1640" t="s">
        <v>270</v>
      </c>
    </row>
    <row r="1641" spans="1:22" x14ac:dyDescent="0.25">
      <c r="A1641">
        <v>8287</v>
      </c>
      <c r="B1641">
        <v>336745.06569999998</v>
      </c>
      <c r="C1641">
        <v>3061968.2532000002</v>
      </c>
      <c r="D1641" t="s">
        <v>270</v>
      </c>
      <c r="P1641">
        <v>1818</v>
      </c>
      <c r="Q1641" t="s">
        <v>71</v>
      </c>
      <c r="R1641">
        <v>1819</v>
      </c>
      <c r="S1641">
        <v>8287</v>
      </c>
      <c r="T1641">
        <v>336745.06569999998</v>
      </c>
      <c r="U1641">
        <v>3061968.2532000002</v>
      </c>
      <c r="V1641" t="s">
        <v>270</v>
      </c>
    </row>
    <row r="1642" spans="1:22" x14ac:dyDescent="0.25">
      <c r="A1642">
        <v>8288</v>
      </c>
      <c r="B1642">
        <v>336724.2133</v>
      </c>
      <c r="C1642">
        <v>3061984.2503</v>
      </c>
      <c r="D1642" t="s">
        <v>270</v>
      </c>
      <c r="P1642">
        <v>1819</v>
      </c>
      <c r="Q1642" t="s">
        <v>71</v>
      </c>
      <c r="R1642">
        <v>1820</v>
      </c>
      <c r="S1642">
        <v>8288</v>
      </c>
      <c r="T1642">
        <v>336724.2133</v>
      </c>
      <c r="U1642">
        <v>3061984.2503</v>
      </c>
      <c r="V1642" t="s">
        <v>270</v>
      </c>
    </row>
    <row r="1643" spans="1:22" x14ac:dyDescent="0.25">
      <c r="A1643">
        <v>8289</v>
      </c>
      <c r="B1643">
        <v>336714.34490000003</v>
      </c>
      <c r="C1643">
        <v>3061990.2039999999</v>
      </c>
      <c r="D1643" t="s">
        <v>270</v>
      </c>
      <c r="P1643">
        <v>1820</v>
      </c>
      <c r="Q1643" t="s">
        <v>71</v>
      </c>
      <c r="R1643">
        <v>1821</v>
      </c>
      <c r="S1643">
        <v>8289</v>
      </c>
      <c r="T1643">
        <v>336714.34490000003</v>
      </c>
      <c r="U1643">
        <v>3061990.2039999999</v>
      </c>
      <c r="V1643" t="s">
        <v>270</v>
      </c>
    </row>
    <row r="1644" spans="1:22" x14ac:dyDescent="0.25">
      <c r="A1644">
        <v>8290</v>
      </c>
      <c r="B1644">
        <v>336713.38559999998</v>
      </c>
      <c r="C1644">
        <v>3062005.9341000002</v>
      </c>
      <c r="D1644" t="s">
        <v>270</v>
      </c>
      <c r="P1644">
        <v>1821</v>
      </c>
      <c r="Q1644" t="s">
        <v>71</v>
      </c>
      <c r="R1644">
        <v>1822</v>
      </c>
      <c r="S1644">
        <v>8290</v>
      </c>
      <c r="T1644">
        <v>336713.38559999998</v>
      </c>
      <c r="U1644">
        <v>3062005.9341000002</v>
      </c>
      <c r="V1644" t="s">
        <v>270</v>
      </c>
    </row>
    <row r="1645" spans="1:22" x14ac:dyDescent="0.25">
      <c r="A1645">
        <v>8291</v>
      </c>
      <c r="B1645">
        <v>336701.22369999997</v>
      </c>
      <c r="C1645">
        <v>3062015.4112</v>
      </c>
      <c r="D1645" t="s">
        <v>270</v>
      </c>
      <c r="P1645">
        <v>1822</v>
      </c>
      <c r="Q1645" t="s">
        <v>71</v>
      </c>
      <c r="R1645">
        <v>1823</v>
      </c>
      <c r="S1645">
        <v>8291</v>
      </c>
      <c r="T1645">
        <v>336701.22369999997</v>
      </c>
      <c r="U1645">
        <v>3062015.4112</v>
      </c>
      <c r="V1645" t="s">
        <v>270</v>
      </c>
    </row>
    <row r="1646" spans="1:22" x14ac:dyDescent="0.25">
      <c r="A1646">
        <v>8292</v>
      </c>
      <c r="B1646">
        <v>337456.7819</v>
      </c>
      <c r="C1646">
        <v>3061834.7305999999</v>
      </c>
      <c r="D1646" t="s">
        <v>270</v>
      </c>
      <c r="P1646">
        <v>1823</v>
      </c>
      <c r="Q1646" t="s">
        <v>71</v>
      </c>
      <c r="R1646">
        <v>1824</v>
      </c>
      <c r="S1646">
        <v>8292</v>
      </c>
      <c r="T1646">
        <v>337456.7819</v>
      </c>
      <c r="U1646">
        <v>3061834.7305999999</v>
      </c>
      <c r="V1646" t="s">
        <v>270</v>
      </c>
    </row>
    <row r="1647" spans="1:22" x14ac:dyDescent="0.25">
      <c r="A1647">
        <v>8293</v>
      </c>
      <c r="B1647">
        <v>337458.43150000001</v>
      </c>
      <c r="C1647">
        <v>3061849.4268</v>
      </c>
      <c r="D1647" t="s">
        <v>270</v>
      </c>
      <c r="P1647">
        <v>1824</v>
      </c>
      <c r="Q1647" t="s">
        <v>71</v>
      </c>
      <c r="R1647">
        <v>1825</v>
      </c>
      <c r="S1647">
        <v>8293</v>
      </c>
      <c r="T1647">
        <v>337458.43150000001</v>
      </c>
      <c r="U1647">
        <v>3061849.4268</v>
      </c>
      <c r="V1647" t="s">
        <v>270</v>
      </c>
    </row>
    <row r="1648" spans="1:22" x14ac:dyDescent="0.25">
      <c r="A1648">
        <v>8294</v>
      </c>
      <c r="B1648">
        <v>337458.60869999998</v>
      </c>
      <c r="C1648">
        <v>3061851.0055999998</v>
      </c>
      <c r="D1648" t="s">
        <v>270</v>
      </c>
      <c r="P1648">
        <v>1825</v>
      </c>
      <c r="Q1648" t="s">
        <v>71</v>
      </c>
      <c r="R1648">
        <v>1826</v>
      </c>
      <c r="S1648">
        <v>8294</v>
      </c>
      <c r="T1648">
        <v>337458.60869999998</v>
      </c>
      <c r="U1648">
        <v>3061851.0055999998</v>
      </c>
      <c r="V1648" t="s">
        <v>270</v>
      </c>
    </row>
    <row r="1649" spans="1:22" x14ac:dyDescent="0.25">
      <c r="A1649">
        <v>8295</v>
      </c>
      <c r="B1649">
        <v>337458.91970000003</v>
      </c>
      <c r="C1649">
        <v>3061874.2864000001</v>
      </c>
      <c r="D1649" t="s">
        <v>270</v>
      </c>
      <c r="P1649">
        <v>1826</v>
      </c>
      <c r="Q1649" t="s">
        <v>71</v>
      </c>
      <c r="R1649">
        <v>1827</v>
      </c>
      <c r="S1649">
        <v>8295</v>
      </c>
      <c r="T1649">
        <v>337458.91970000003</v>
      </c>
      <c r="U1649">
        <v>3061874.2864000001</v>
      </c>
      <c r="V1649" t="s">
        <v>270</v>
      </c>
    </row>
    <row r="1650" spans="1:22" x14ac:dyDescent="0.25">
      <c r="A1650">
        <v>8296</v>
      </c>
      <c r="B1650">
        <v>336686.47399999999</v>
      </c>
      <c r="C1650">
        <v>3062027.0671000001</v>
      </c>
      <c r="D1650" t="s">
        <v>270</v>
      </c>
      <c r="P1650">
        <v>1827</v>
      </c>
      <c r="Q1650" t="s">
        <v>71</v>
      </c>
      <c r="R1650">
        <v>1828</v>
      </c>
      <c r="S1650">
        <v>8296</v>
      </c>
      <c r="T1650">
        <v>336686.47399999999</v>
      </c>
      <c r="U1650">
        <v>3062027.0671000001</v>
      </c>
      <c r="V1650" t="s">
        <v>270</v>
      </c>
    </row>
    <row r="1651" spans="1:22" x14ac:dyDescent="0.25">
      <c r="A1651">
        <v>8297</v>
      </c>
      <c r="B1651">
        <v>336701.00589999999</v>
      </c>
      <c r="C1651">
        <v>3062042.7736999998</v>
      </c>
      <c r="D1651" t="s">
        <v>270</v>
      </c>
      <c r="P1651">
        <v>1828</v>
      </c>
      <c r="Q1651" t="s">
        <v>71</v>
      </c>
      <c r="R1651">
        <v>1829</v>
      </c>
      <c r="S1651">
        <v>8297</v>
      </c>
      <c r="T1651">
        <v>336701.00589999999</v>
      </c>
      <c r="U1651">
        <v>3062042.7736999998</v>
      </c>
      <c r="V1651" t="s">
        <v>270</v>
      </c>
    </row>
    <row r="1652" spans="1:22" x14ac:dyDescent="0.25">
      <c r="A1652">
        <v>8298</v>
      </c>
      <c r="B1652">
        <v>336706.37329999998</v>
      </c>
      <c r="C1652">
        <v>3062050.2692</v>
      </c>
      <c r="D1652" t="s">
        <v>270</v>
      </c>
      <c r="P1652">
        <v>1829</v>
      </c>
      <c r="Q1652" t="s">
        <v>71</v>
      </c>
      <c r="R1652">
        <v>1830</v>
      </c>
      <c r="S1652">
        <v>8298</v>
      </c>
      <c r="T1652">
        <v>336706.37329999998</v>
      </c>
      <c r="U1652">
        <v>3062050.2692</v>
      </c>
      <c r="V1652" t="s">
        <v>270</v>
      </c>
    </row>
    <row r="1653" spans="1:22" x14ac:dyDescent="0.25">
      <c r="A1653">
        <v>8299</v>
      </c>
      <c r="B1653">
        <v>336712.8873</v>
      </c>
      <c r="C1653">
        <v>3062056.0029000002</v>
      </c>
      <c r="D1653" t="s">
        <v>270</v>
      </c>
      <c r="P1653">
        <v>1830</v>
      </c>
      <c r="Q1653" t="s">
        <v>71</v>
      </c>
      <c r="R1653">
        <v>1831</v>
      </c>
      <c r="S1653">
        <v>8299</v>
      </c>
      <c r="T1653">
        <v>336712.8873</v>
      </c>
      <c r="U1653">
        <v>3062056.0029000002</v>
      </c>
      <c r="V1653" t="s">
        <v>270</v>
      </c>
    </row>
    <row r="1654" spans="1:22" x14ac:dyDescent="0.25">
      <c r="A1654">
        <v>8300</v>
      </c>
      <c r="B1654">
        <v>336720.61070000002</v>
      </c>
      <c r="C1654">
        <v>3062064.6309000002</v>
      </c>
      <c r="D1654" t="s">
        <v>270</v>
      </c>
      <c r="P1654">
        <v>1831</v>
      </c>
      <c r="Q1654" t="s">
        <v>71</v>
      </c>
      <c r="R1654">
        <v>1832</v>
      </c>
      <c r="S1654">
        <v>8300</v>
      </c>
      <c r="T1654">
        <v>336720.61070000002</v>
      </c>
      <c r="U1654">
        <v>3062064.6309000002</v>
      </c>
      <c r="V1654" t="s">
        <v>270</v>
      </c>
    </row>
    <row r="1655" spans="1:22" x14ac:dyDescent="0.25">
      <c r="A1655">
        <v>8301</v>
      </c>
      <c r="B1655">
        <v>336723.60639999999</v>
      </c>
      <c r="C1655">
        <v>3062069.8297999999</v>
      </c>
      <c r="D1655" t="s">
        <v>270</v>
      </c>
      <c r="P1655">
        <v>1832</v>
      </c>
      <c r="Q1655" t="s">
        <v>71</v>
      </c>
      <c r="R1655">
        <v>1833</v>
      </c>
      <c r="S1655">
        <v>8301</v>
      </c>
      <c r="T1655">
        <v>336723.60639999999</v>
      </c>
      <c r="U1655">
        <v>3062069.8297999999</v>
      </c>
      <c r="V1655" t="s">
        <v>270</v>
      </c>
    </row>
    <row r="1656" spans="1:22" x14ac:dyDescent="0.25">
      <c r="A1656">
        <v>8302</v>
      </c>
      <c r="B1656">
        <v>336725.978</v>
      </c>
      <c r="C1656">
        <v>3062072.1264</v>
      </c>
      <c r="D1656" t="s">
        <v>270</v>
      </c>
      <c r="P1656">
        <v>1833</v>
      </c>
      <c r="Q1656" t="s">
        <v>71</v>
      </c>
      <c r="R1656">
        <v>1834</v>
      </c>
      <c r="S1656">
        <v>8302</v>
      </c>
      <c r="T1656">
        <v>336725.978</v>
      </c>
      <c r="U1656">
        <v>3062072.1264</v>
      </c>
      <c r="V1656" t="s">
        <v>270</v>
      </c>
    </row>
    <row r="1657" spans="1:22" x14ac:dyDescent="0.25">
      <c r="A1657">
        <v>8303</v>
      </c>
      <c r="B1657">
        <v>336729.54320000001</v>
      </c>
      <c r="C1657">
        <v>3062076.1534000002</v>
      </c>
      <c r="D1657" t="s">
        <v>270</v>
      </c>
      <c r="P1657">
        <v>1834</v>
      </c>
      <c r="Q1657" t="s">
        <v>71</v>
      </c>
      <c r="R1657">
        <v>1835</v>
      </c>
      <c r="S1657">
        <v>8303</v>
      </c>
      <c r="T1657">
        <v>336729.54320000001</v>
      </c>
      <c r="U1657">
        <v>3062076.1534000002</v>
      </c>
      <c r="V1657" t="s">
        <v>270</v>
      </c>
    </row>
    <row r="1658" spans="1:22" x14ac:dyDescent="0.25">
      <c r="A1658">
        <v>8304</v>
      </c>
      <c r="B1658">
        <v>336734.87150000001</v>
      </c>
      <c r="C1658">
        <v>3062080.7387999999</v>
      </c>
      <c r="D1658" t="s">
        <v>270</v>
      </c>
      <c r="P1658">
        <v>1835</v>
      </c>
      <c r="Q1658" t="s">
        <v>71</v>
      </c>
      <c r="R1658">
        <v>1836</v>
      </c>
      <c r="S1658">
        <v>8304</v>
      </c>
      <c r="T1658">
        <v>336734.87150000001</v>
      </c>
      <c r="U1658">
        <v>3062080.7387999999</v>
      </c>
      <c r="V1658" t="s">
        <v>270</v>
      </c>
    </row>
    <row r="1659" spans="1:22" x14ac:dyDescent="0.25">
      <c r="A1659">
        <v>8305</v>
      </c>
      <c r="B1659">
        <v>336740.20760000002</v>
      </c>
      <c r="C1659">
        <v>3062085.9062000001</v>
      </c>
      <c r="D1659" t="s">
        <v>270</v>
      </c>
      <c r="P1659">
        <v>1836</v>
      </c>
      <c r="Q1659" t="s">
        <v>71</v>
      </c>
      <c r="R1659">
        <v>1837</v>
      </c>
      <c r="S1659">
        <v>8305</v>
      </c>
      <c r="T1659">
        <v>336740.20760000002</v>
      </c>
      <c r="U1659">
        <v>3062085.9062000001</v>
      </c>
      <c r="V1659" t="s">
        <v>270</v>
      </c>
    </row>
    <row r="1660" spans="1:22" x14ac:dyDescent="0.25">
      <c r="A1660">
        <v>8306</v>
      </c>
      <c r="B1660">
        <v>336741.40120000002</v>
      </c>
      <c r="C1660">
        <v>3062087.6365</v>
      </c>
      <c r="D1660" t="s">
        <v>270</v>
      </c>
      <c r="P1660">
        <v>1837</v>
      </c>
      <c r="Q1660" t="s">
        <v>71</v>
      </c>
      <c r="R1660">
        <v>1838</v>
      </c>
      <c r="S1660">
        <v>8306</v>
      </c>
      <c r="T1660">
        <v>336741.40120000002</v>
      </c>
      <c r="U1660">
        <v>3062087.6365</v>
      </c>
      <c r="V1660" t="s">
        <v>270</v>
      </c>
    </row>
    <row r="1661" spans="1:22" x14ac:dyDescent="0.25">
      <c r="A1661">
        <v>8307</v>
      </c>
      <c r="B1661">
        <v>336744.36570000002</v>
      </c>
      <c r="C1661">
        <v>3062090.5073000002</v>
      </c>
      <c r="D1661" t="s">
        <v>270</v>
      </c>
      <c r="P1661">
        <v>1838</v>
      </c>
      <c r="Q1661" t="s">
        <v>71</v>
      </c>
      <c r="R1661">
        <v>1839</v>
      </c>
      <c r="S1661">
        <v>8307</v>
      </c>
      <c r="T1661">
        <v>336744.36570000002</v>
      </c>
      <c r="U1661">
        <v>3062090.5073000002</v>
      </c>
      <c r="V1661" t="s">
        <v>270</v>
      </c>
    </row>
    <row r="1662" spans="1:22" x14ac:dyDescent="0.25">
      <c r="A1662">
        <v>8308</v>
      </c>
      <c r="B1662">
        <v>336751.37109999999</v>
      </c>
      <c r="C1662">
        <v>3062089.2489999998</v>
      </c>
      <c r="D1662" t="s">
        <v>270</v>
      </c>
      <c r="P1662">
        <v>1839</v>
      </c>
      <c r="Q1662" t="s">
        <v>71</v>
      </c>
      <c r="R1662">
        <v>1840</v>
      </c>
      <c r="S1662">
        <v>8308</v>
      </c>
      <c r="T1662">
        <v>336751.37109999999</v>
      </c>
      <c r="U1662">
        <v>3062089.2489999998</v>
      </c>
      <c r="V1662" t="s">
        <v>270</v>
      </c>
    </row>
    <row r="1663" spans="1:22" x14ac:dyDescent="0.25">
      <c r="A1663">
        <v>8309</v>
      </c>
      <c r="B1663">
        <v>336759.48420000001</v>
      </c>
      <c r="C1663">
        <v>3062083.3190000001</v>
      </c>
      <c r="D1663" t="s">
        <v>270</v>
      </c>
      <c r="P1663">
        <v>1840</v>
      </c>
      <c r="Q1663" t="s">
        <v>71</v>
      </c>
      <c r="R1663">
        <v>1841</v>
      </c>
      <c r="S1663">
        <v>8309</v>
      </c>
      <c r="T1663">
        <v>336759.48420000001</v>
      </c>
      <c r="U1663">
        <v>3062083.3190000001</v>
      </c>
      <c r="V1663" t="s">
        <v>270</v>
      </c>
    </row>
    <row r="1664" spans="1:22" x14ac:dyDescent="0.25">
      <c r="A1664">
        <v>8310</v>
      </c>
      <c r="B1664">
        <v>336765.8186</v>
      </c>
      <c r="C1664">
        <v>3062075.6664999998</v>
      </c>
      <c r="D1664" t="s">
        <v>270</v>
      </c>
      <c r="P1664">
        <v>1841</v>
      </c>
      <c r="Q1664" t="s">
        <v>71</v>
      </c>
      <c r="R1664">
        <v>1842</v>
      </c>
      <c r="S1664">
        <v>8310</v>
      </c>
      <c r="T1664">
        <v>336765.8186</v>
      </c>
      <c r="U1664">
        <v>3062075.6664999998</v>
      </c>
      <c r="V1664" t="s">
        <v>270</v>
      </c>
    </row>
    <row r="1665" spans="1:22" x14ac:dyDescent="0.25">
      <c r="A1665">
        <v>8311</v>
      </c>
      <c r="B1665">
        <v>337550.51280000003</v>
      </c>
      <c r="C1665">
        <v>3062289.0246000001</v>
      </c>
      <c r="D1665" t="s">
        <v>270</v>
      </c>
      <c r="P1665">
        <v>1842</v>
      </c>
      <c r="Q1665" t="s">
        <v>71</v>
      </c>
      <c r="R1665">
        <v>1843</v>
      </c>
      <c r="S1665">
        <v>8311</v>
      </c>
      <c r="T1665">
        <v>337550.51280000003</v>
      </c>
      <c r="U1665">
        <v>3062289.0246000001</v>
      </c>
      <c r="V1665" t="s">
        <v>270</v>
      </c>
    </row>
    <row r="1666" spans="1:22" x14ac:dyDescent="0.25">
      <c r="A1666">
        <v>8312</v>
      </c>
      <c r="B1666">
        <v>337546.14980000001</v>
      </c>
      <c r="C1666">
        <v>3062271.2861000001</v>
      </c>
      <c r="D1666" t="s">
        <v>270</v>
      </c>
      <c r="P1666">
        <v>1843</v>
      </c>
      <c r="Q1666" t="s">
        <v>71</v>
      </c>
      <c r="R1666">
        <v>1844</v>
      </c>
      <c r="S1666">
        <v>8312</v>
      </c>
      <c r="T1666">
        <v>337546.14980000001</v>
      </c>
      <c r="U1666">
        <v>3062271.2861000001</v>
      </c>
      <c r="V1666" t="s">
        <v>270</v>
      </c>
    </row>
    <row r="1667" spans="1:22" x14ac:dyDescent="0.25">
      <c r="A1667">
        <v>8313</v>
      </c>
      <c r="B1667">
        <v>337537.11709999997</v>
      </c>
      <c r="C1667">
        <v>3062252.1973000001</v>
      </c>
      <c r="D1667" t="s">
        <v>270</v>
      </c>
      <c r="P1667">
        <v>1844</v>
      </c>
      <c r="Q1667" t="s">
        <v>71</v>
      </c>
      <c r="R1667">
        <v>1845</v>
      </c>
      <c r="S1667">
        <v>8313</v>
      </c>
      <c r="T1667">
        <v>337537.11709999997</v>
      </c>
      <c r="U1667">
        <v>3062252.1973000001</v>
      </c>
      <c r="V1667" t="s">
        <v>270</v>
      </c>
    </row>
    <row r="1668" spans="1:22" x14ac:dyDescent="0.25">
      <c r="A1668">
        <v>8314</v>
      </c>
      <c r="B1668">
        <v>337537.0086</v>
      </c>
      <c r="C1668">
        <v>3062251.8305000002</v>
      </c>
      <c r="D1668" t="s">
        <v>270</v>
      </c>
      <c r="P1668">
        <v>1845</v>
      </c>
      <c r="Q1668" t="s">
        <v>71</v>
      </c>
      <c r="R1668">
        <v>1846</v>
      </c>
      <c r="S1668">
        <v>8314</v>
      </c>
      <c r="T1668">
        <v>337537.0086</v>
      </c>
      <c r="U1668">
        <v>3062251.8305000002</v>
      </c>
      <c r="V1668" t="s">
        <v>270</v>
      </c>
    </row>
    <row r="1669" spans="1:22" x14ac:dyDescent="0.25">
      <c r="A1669">
        <v>8315</v>
      </c>
      <c r="B1669">
        <v>337532.8272</v>
      </c>
      <c r="C1669">
        <v>3062237.702</v>
      </c>
      <c r="D1669" t="s">
        <v>270</v>
      </c>
      <c r="P1669">
        <v>1846</v>
      </c>
      <c r="Q1669" t="s">
        <v>71</v>
      </c>
      <c r="R1669">
        <v>1847</v>
      </c>
      <c r="S1669">
        <v>8315</v>
      </c>
      <c r="T1669">
        <v>337532.8272</v>
      </c>
      <c r="U1669">
        <v>3062237.702</v>
      </c>
      <c r="V1669" t="s">
        <v>270</v>
      </c>
    </row>
    <row r="1670" spans="1:22" x14ac:dyDescent="0.25">
      <c r="A1670">
        <v>8316</v>
      </c>
      <c r="B1670">
        <v>337525.53419999999</v>
      </c>
      <c r="C1670">
        <v>3062217.4257999999</v>
      </c>
      <c r="D1670" t="s">
        <v>270</v>
      </c>
      <c r="P1670">
        <v>1847</v>
      </c>
      <c r="Q1670" t="s">
        <v>71</v>
      </c>
      <c r="R1670">
        <v>1848</v>
      </c>
      <c r="S1670">
        <v>8316</v>
      </c>
      <c r="T1670">
        <v>337525.53419999999</v>
      </c>
      <c r="U1670">
        <v>3062217.4257999999</v>
      </c>
      <c r="V1670" t="s">
        <v>270</v>
      </c>
    </row>
    <row r="1671" spans="1:22" x14ac:dyDescent="0.25">
      <c r="A1671">
        <v>8317</v>
      </c>
      <c r="B1671">
        <v>337525.3554</v>
      </c>
      <c r="C1671">
        <v>3062204.0397000001</v>
      </c>
      <c r="D1671" t="s">
        <v>270</v>
      </c>
      <c r="P1671">
        <v>1848</v>
      </c>
      <c r="Q1671" t="s">
        <v>71</v>
      </c>
      <c r="R1671">
        <v>1849</v>
      </c>
      <c r="S1671">
        <v>8317</v>
      </c>
      <c r="T1671">
        <v>337525.3554</v>
      </c>
      <c r="U1671">
        <v>3062204.0397000001</v>
      </c>
      <c r="V1671" t="s">
        <v>270</v>
      </c>
    </row>
    <row r="1672" spans="1:22" x14ac:dyDescent="0.25">
      <c r="A1672">
        <v>8318</v>
      </c>
      <c r="B1672">
        <v>337519.87199999997</v>
      </c>
      <c r="C1672">
        <v>3062187.8139999998</v>
      </c>
      <c r="D1672" t="s">
        <v>270</v>
      </c>
      <c r="P1672">
        <v>1849</v>
      </c>
      <c r="Q1672" t="s">
        <v>71</v>
      </c>
      <c r="R1672">
        <v>1850</v>
      </c>
      <c r="S1672">
        <v>8318</v>
      </c>
      <c r="T1672">
        <v>337519.87199999997</v>
      </c>
      <c r="U1672">
        <v>3062187.8139999998</v>
      </c>
      <c r="V1672" t="s">
        <v>270</v>
      </c>
    </row>
    <row r="1673" spans="1:22" x14ac:dyDescent="0.25">
      <c r="A1673">
        <v>8319</v>
      </c>
      <c r="B1673">
        <v>337523.18810000003</v>
      </c>
      <c r="C1673">
        <v>3062173.2170000002</v>
      </c>
      <c r="D1673" t="s">
        <v>270</v>
      </c>
      <c r="P1673">
        <v>1850</v>
      </c>
      <c r="Q1673" t="s">
        <v>71</v>
      </c>
      <c r="R1673">
        <v>1851</v>
      </c>
      <c r="S1673">
        <v>8319</v>
      </c>
      <c r="T1673">
        <v>337523.18810000003</v>
      </c>
      <c r="U1673">
        <v>3062173.2170000002</v>
      </c>
      <c r="V1673" t="s">
        <v>270</v>
      </c>
    </row>
    <row r="1674" spans="1:22" x14ac:dyDescent="0.25">
      <c r="A1674">
        <v>8320</v>
      </c>
      <c r="B1674">
        <v>337517.69689999998</v>
      </c>
      <c r="C1674">
        <v>3062156.4092000001</v>
      </c>
      <c r="D1674" t="s">
        <v>270</v>
      </c>
      <c r="P1674">
        <v>1851</v>
      </c>
      <c r="Q1674" t="s">
        <v>71</v>
      </c>
      <c r="R1674">
        <v>1852</v>
      </c>
      <c r="S1674">
        <v>8320</v>
      </c>
      <c r="T1674">
        <v>337517.69689999998</v>
      </c>
      <c r="U1674">
        <v>3062156.4092000001</v>
      </c>
      <c r="V1674" t="s">
        <v>270</v>
      </c>
    </row>
    <row r="1675" spans="1:22" x14ac:dyDescent="0.25">
      <c r="A1675">
        <v>8321</v>
      </c>
      <c r="B1675">
        <v>337511.09</v>
      </c>
      <c r="C1675">
        <v>3062143.6910999999</v>
      </c>
      <c r="D1675" t="s">
        <v>270</v>
      </c>
      <c r="P1675">
        <v>1852</v>
      </c>
      <c r="Q1675" t="s">
        <v>71</v>
      </c>
      <c r="R1675">
        <v>1853</v>
      </c>
      <c r="S1675">
        <v>8321</v>
      </c>
      <c r="T1675">
        <v>337511.09</v>
      </c>
      <c r="U1675">
        <v>3062143.6910999999</v>
      </c>
      <c r="V1675" t="s">
        <v>270</v>
      </c>
    </row>
    <row r="1676" spans="1:22" x14ac:dyDescent="0.25">
      <c r="A1676">
        <v>8322</v>
      </c>
      <c r="B1676">
        <v>337508.01689999999</v>
      </c>
      <c r="C1676">
        <v>3062132.6719999998</v>
      </c>
      <c r="D1676" t="s">
        <v>270</v>
      </c>
      <c r="P1676">
        <v>1853</v>
      </c>
      <c r="Q1676" t="s">
        <v>71</v>
      </c>
      <c r="R1676">
        <v>1854</v>
      </c>
      <c r="S1676">
        <v>8322</v>
      </c>
      <c r="T1676">
        <v>337508.01689999999</v>
      </c>
      <c r="U1676">
        <v>3062132.6719999998</v>
      </c>
      <c r="V1676" t="s">
        <v>270</v>
      </c>
    </row>
    <row r="1677" spans="1:22" x14ac:dyDescent="0.25">
      <c r="A1677">
        <v>8323</v>
      </c>
      <c r="B1677">
        <v>337509.59330000001</v>
      </c>
      <c r="C1677">
        <v>3062119.2623999999</v>
      </c>
      <c r="D1677" t="s">
        <v>270</v>
      </c>
      <c r="P1677">
        <v>1854</v>
      </c>
      <c r="Q1677" t="s">
        <v>71</v>
      </c>
      <c r="R1677">
        <v>1855</v>
      </c>
      <c r="S1677">
        <v>8323</v>
      </c>
      <c r="T1677">
        <v>337509.59330000001</v>
      </c>
      <c r="U1677">
        <v>3062119.2623999999</v>
      </c>
      <c r="V1677" t="s">
        <v>270</v>
      </c>
    </row>
    <row r="1678" spans="1:22" x14ac:dyDescent="0.25">
      <c r="A1678">
        <v>8324</v>
      </c>
      <c r="B1678">
        <v>337509.55440000002</v>
      </c>
      <c r="C1678">
        <v>3062116.3524000002</v>
      </c>
      <c r="D1678" t="s">
        <v>270</v>
      </c>
      <c r="P1678">
        <v>1855</v>
      </c>
      <c r="Q1678" t="s">
        <v>71</v>
      </c>
      <c r="R1678">
        <v>1856</v>
      </c>
      <c r="S1678">
        <v>8324</v>
      </c>
      <c r="T1678">
        <v>337509.55440000002</v>
      </c>
      <c r="U1678">
        <v>3062116.3524000002</v>
      </c>
      <c r="V1678" t="s">
        <v>270</v>
      </c>
    </row>
    <row r="1679" spans="1:22" x14ac:dyDescent="0.25">
      <c r="A1679">
        <v>8325</v>
      </c>
      <c r="B1679">
        <v>337492.53259999998</v>
      </c>
      <c r="C1679">
        <v>3062112.5049999999</v>
      </c>
      <c r="D1679" t="s">
        <v>270</v>
      </c>
      <c r="P1679">
        <v>1856</v>
      </c>
      <c r="Q1679" t="s">
        <v>71</v>
      </c>
      <c r="R1679">
        <v>1857</v>
      </c>
      <c r="S1679">
        <v>8325</v>
      </c>
      <c r="T1679">
        <v>337492.53259999998</v>
      </c>
      <c r="U1679">
        <v>3062112.5049999999</v>
      </c>
      <c r="V1679" t="s">
        <v>270</v>
      </c>
    </row>
    <row r="1680" spans="1:22" x14ac:dyDescent="0.25">
      <c r="A1680">
        <v>8326</v>
      </c>
      <c r="B1680">
        <v>337487.25910000002</v>
      </c>
      <c r="C1680">
        <v>3062111.9934</v>
      </c>
      <c r="D1680" t="s">
        <v>270</v>
      </c>
      <c r="P1680">
        <v>1857</v>
      </c>
      <c r="Q1680" t="s">
        <v>71</v>
      </c>
      <c r="R1680">
        <v>1858</v>
      </c>
      <c r="S1680">
        <v>8326</v>
      </c>
      <c r="T1680">
        <v>337487.25910000002</v>
      </c>
      <c r="U1680">
        <v>3062111.9934</v>
      </c>
      <c r="V1680" t="s">
        <v>270</v>
      </c>
    </row>
    <row r="1681" spans="1:22" x14ac:dyDescent="0.25">
      <c r="A1681">
        <v>8327</v>
      </c>
      <c r="B1681">
        <v>337461.53090000001</v>
      </c>
      <c r="C1681">
        <v>3062113.5014</v>
      </c>
      <c r="D1681" t="s">
        <v>270</v>
      </c>
      <c r="P1681">
        <v>1858</v>
      </c>
      <c r="Q1681" t="s">
        <v>71</v>
      </c>
      <c r="R1681">
        <v>1859</v>
      </c>
      <c r="S1681">
        <v>8327</v>
      </c>
      <c r="T1681">
        <v>337461.53090000001</v>
      </c>
      <c r="U1681">
        <v>3062113.5014</v>
      </c>
      <c r="V1681" t="s">
        <v>270</v>
      </c>
    </row>
    <row r="1682" spans="1:22" x14ac:dyDescent="0.25">
      <c r="A1682">
        <v>8328</v>
      </c>
      <c r="B1682">
        <v>337446.91940000001</v>
      </c>
      <c r="C1682">
        <v>3062114.8607999999</v>
      </c>
      <c r="D1682" t="s">
        <v>270</v>
      </c>
      <c r="P1682">
        <v>1859</v>
      </c>
      <c r="Q1682" t="s">
        <v>71</v>
      </c>
      <c r="R1682">
        <v>1860</v>
      </c>
      <c r="S1682">
        <v>8328</v>
      </c>
      <c r="T1682">
        <v>337446.91940000001</v>
      </c>
      <c r="U1682">
        <v>3062114.8607999999</v>
      </c>
      <c r="V1682" t="s">
        <v>270</v>
      </c>
    </row>
    <row r="1683" spans="1:22" x14ac:dyDescent="0.25">
      <c r="A1683">
        <v>8329</v>
      </c>
      <c r="B1683">
        <v>337450.76610000001</v>
      </c>
      <c r="C1683">
        <v>3062096.1819000002</v>
      </c>
      <c r="D1683" t="s">
        <v>270</v>
      </c>
      <c r="P1683">
        <v>1860</v>
      </c>
      <c r="Q1683" t="s">
        <v>71</v>
      </c>
      <c r="R1683">
        <v>1861</v>
      </c>
      <c r="S1683">
        <v>8329</v>
      </c>
      <c r="T1683">
        <v>337450.76610000001</v>
      </c>
      <c r="U1683">
        <v>3062096.1819000002</v>
      </c>
      <c r="V1683" t="s">
        <v>270</v>
      </c>
    </row>
    <row r="1684" spans="1:22" x14ac:dyDescent="0.25">
      <c r="A1684">
        <v>8330</v>
      </c>
      <c r="B1684">
        <v>337457.57709999999</v>
      </c>
      <c r="C1684">
        <v>3062080.3738000002</v>
      </c>
      <c r="D1684" t="s">
        <v>270</v>
      </c>
      <c r="P1684">
        <v>1861</v>
      </c>
      <c r="Q1684" t="s">
        <v>71</v>
      </c>
      <c r="R1684">
        <v>1862</v>
      </c>
      <c r="S1684">
        <v>8330</v>
      </c>
      <c r="T1684">
        <v>337457.57709999999</v>
      </c>
      <c r="U1684">
        <v>3062080.3738000002</v>
      </c>
      <c r="V1684" t="s">
        <v>270</v>
      </c>
    </row>
    <row r="1685" spans="1:22" x14ac:dyDescent="0.25">
      <c r="A1685">
        <v>8331</v>
      </c>
      <c r="B1685">
        <v>337458.07669999998</v>
      </c>
      <c r="C1685">
        <v>3062073.9638999999</v>
      </c>
      <c r="D1685" t="s">
        <v>270</v>
      </c>
      <c r="P1685">
        <v>1862</v>
      </c>
      <c r="Q1685" t="s">
        <v>71</v>
      </c>
      <c r="R1685">
        <v>1863</v>
      </c>
      <c r="S1685">
        <v>8331</v>
      </c>
      <c r="T1685">
        <v>337458.07669999998</v>
      </c>
      <c r="U1685">
        <v>3062073.9638999999</v>
      </c>
      <c r="V1685" t="s">
        <v>270</v>
      </c>
    </row>
    <row r="1686" spans="1:22" x14ac:dyDescent="0.25">
      <c r="A1686">
        <v>8332</v>
      </c>
      <c r="B1686">
        <v>337456.1814</v>
      </c>
      <c r="C1686">
        <v>3062063.5112000001</v>
      </c>
      <c r="D1686" t="s">
        <v>270</v>
      </c>
      <c r="P1686">
        <v>1863</v>
      </c>
      <c r="Q1686" t="s">
        <v>71</v>
      </c>
      <c r="R1686">
        <v>1864</v>
      </c>
      <c r="S1686">
        <v>8332</v>
      </c>
      <c r="T1686">
        <v>337456.1814</v>
      </c>
      <c r="U1686">
        <v>3062063.5112000001</v>
      </c>
      <c r="V1686" t="s">
        <v>270</v>
      </c>
    </row>
    <row r="1687" spans="1:22" x14ac:dyDescent="0.25">
      <c r="A1687">
        <v>8333</v>
      </c>
      <c r="B1687">
        <v>337456.14250000002</v>
      </c>
      <c r="C1687">
        <v>3062060.6011999999</v>
      </c>
      <c r="D1687" t="s">
        <v>270</v>
      </c>
      <c r="P1687">
        <v>1864</v>
      </c>
      <c r="Q1687" t="s">
        <v>71</v>
      </c>
      <c r="R1687">
        <v>1865</v>
      </c>
      <c r="S1687">
        <v>8333</v>
      </c>
      <c r="T1687">
        <v>337456.14250000002</v>
      </c>
      <c r="U1687">
        <v>3062060.6011999999</v>
      </c>
      <c r="V1687" t="s">
        <v>270</v>
      </c>
    </row>
    <row r="1688" spans="1:22" x14ac:dyDescent="0.25">
      <c r="A1688">
        <v>8334</v>
      </c>
      <c r="B1688">
        <v>337451.27100000001</v>
      </c>
      <c r="C1688">
        <v>3062298.1661999999</v>
      </c>
      <c r="D1688" t="s">
        <v>270</v>
      </c>
      <c r="P1688">
        <v>1865</v>
      </c>
      <c r="Q1688" t="s">
        <v>71</v>
      </c>
      <c r="R1688">
        <v>1866</v>
      </c>
      <c r="S1688">
        <v>8334</v>
      </c>
      <c r="T1688">
        <v>337451.27100000001</v>
      </c>
      <c r="U1688">
        <v>3062298.1661999999</v>
      </c>
      <c r="V1688" t="s">
        <v>270</v>
      </c>
    </row>
    <row r="1689" spans="1:22" x14ac:dyDescent="0.25">
      <c r="A1689">
        <v>8335</v>
      </c>
      <c r="B1689">
        <v>337454.42509999999</v>
      </c>
      <c r="C1689">
        <v>3062282.4073000001</v>
      </c>
      <c r="D1689" t="s">
        <v>270</v>
      </c>
      <c r="P1689">
        <v>1866</v>
      </c>
      <c r="Q1689" t="s">
        <v>71</v>
      </c>
      <c r="R1689">
        <v>1867</v>
      </c>
      <c r="S1689">
        <v>8335</v>
      </c>
      <c r="T1689">
        <v>337454.42509999999</v>
      </c>
      <c r="U1689">
        <v>3062282.4073000001</v>
      </c>
      <c r="V1689" t="s">
        <v>270</v>
      </c>
    </row>
    <row r="1690" spans="1:22" x14ac:dyDescent="0.25">
      <c r="A1690">
        <v>8336</v>
      </c>
      <c r="B1690">
        <v>337456.6177</v>
      </c>
      <c r="C1690">
        <v>3062271.3180999998</v>
      </c>
      <c r="D1690" t="s">
        <v>270</v>
      </c>
      <c r="P1690">
        <v>1867</v>
      </c>
      <c r="Q1690" t="s">
        <v>71</v>
      </c>
      <c r="R1690">
        <v>1868</v>
      </c>
      <c r="S1690">
        <v>8336</v>
      </c>
      <c r="T1690">
        <v>337456.6177</v>
      </c>
      <c r="U1690">
        <v>3062271.3180999998</v>
      </c>
      <c r="V1690" t="s">
        <v>270</v>
      </c>
    </row>
    <row r="1691" spans="1:22" x14ac:dyDescent="0.25">
      <c r="A1691">
        <v>8337</v>
      </c>
      <c r="B1691">
        <v>337455.25309999997</v>
      </c>
      <c r="C1691">
        <v>3062256.7837</v>
      </c>
      <c r="D1691" t="s">
        <v>270</v>
      </c>
      <c r="P1691">
        <v>1868</v>
      </c>
      <c r="Q1691" t="s">
        <v>71</v>
      </c>
      <c r="R1691">
        <v>1869</v>
      </c>
      <c r="S1691">
        <v>8337</v>
      </c>
      <c r="T1691">
        <v>337455.25309999997</v>
      </c>
      <c r="U1691">
        <v>3062256.7837</v>
      </c>
      <c r="V1691" t="s">
        <v>270</v>
      </c>
    </row>
    <row r="1692" spans="1:22" x14ac:dyDescent="0.25">
      <c r="A1692">
        <v>8338</v>
      </c>
      <c r="B1692">
        <v>337451.49369999999</v>
      </c>
      <c r="C1692">
        <v>3062238.2066000002</v>
      </c>
      <c r="D1692" t="s">
        <v>270</v>
      </c>
      <c r="P1692">
        <v>1869</v>
      </c>
      <c r="Q1692" t="s">
        <v>71</v>
      </c>
      <c r="R1692">
        <v>1870</v>
      </c>
      <c r="S1692">
        <v>8338</v>
      </c>
      <c r="T1692">
        <v>337451.49369999999</v>
      </c>
      <c r="U1692">
        <v>3062238.2066000002</v>
      </c>
      <c r="V1692" t="s">
        <v>270</v>
      </c>
    </row>
    <row r="1693" spans="1:22" x14ac:dyDescent="0.25">
      <c r="A1693">
        <v>8339</v>
      </c>
      <c r="B1693">
        <v>337441.89140000002</v>
      </c>
      <c r="C1693">
        <v>3062220.2897000001</v>
      </c>
      <c r="D1693" t="s">
        <v>270</v>
      </c>
      <c r="P1693">
        <v>1870</v>
      </c>
      <c r="Q1693" t="s">
        <v>71</v>
      </c>
      <c r="R1693">
        <v>1871</v>
      </c>
      <c r="S1693">
        <v>8339</v>
      </c>
      <c r="T1693">
        <v>337441.89140000002</v>
      </c>
      <c r="U1693">
        <v>3062220.2897000001</v>
      </c>
      <c r="V1693" t="s">
        <v>270</v>
      </c>
    </row>
    <row r="1694" spans="1:22" x14ac:dyDescent="0.25">
      <c r="A1694">
        <v>8340</v>
      </c>
      <c r="B1694">
        <v>337433.7953</v>
      </c>
      <c r="C1694">
        <v>3062183.7250999999</v>
      </c>
      <c r="D1694" t="s">
        <v>270</v>
      </c>
      <c r="P1694">
        <v>1871</v>
      </c>
      <c r="Q1694" t="s">
        <v>71</v>
      </c>
      <c r="R1694">
        <v>1872</v>
      </c>
      <c r="S1694">
        <v>8340</v>
      </c>
      <c r="T1694">
        <v>337433.7953</v>
      </c>
      <c r="U1694">
        <v>3062183.7250999999</v>
      </c>
      <c r="V1694" t="s">
        <v>270</v>
      </c>
    </row>
    <row r="1695" spans="1:22" x14ac:dyDescent="0.25">
      <c r="A1695">
        <v>8341</v>
      </c>
      <c r="B1695">
        <v>337430.56650000002</v>
      </c>
      <c r="C1695">
        <v>3062161.0660999999</v>
      </c>
      <c r="D1695" t="s">
        <v>270</v>
      </c>
      <c r="P1695">
        <v>1872</v>
      </c>
      <c r="Q1695" t="s">
        <v>71</v>
      </c>
      <c r="R1695">
        <v>1873</v>
      </c>
      <c r="S1695">
        <v>8341</v>
      </c>
      <c r="T1695">
        <v>337430.56650000002</v>
      </c>
      <c r="U1695">
        <v>3062161.0660999999</v>
      </c>
      <c r="V1695" t="s">
        <v>270</v>
      </c>
    </row>
    <row r="1696" spans="1:22" x14ac:dyDescent="0.25">
      <c r="A1696">
        <v>8342</v>
      </c>
      <c r="B1696">
        <v>337423.92060000001</v>
      </c>
      <c r="C1696">
        <v>3062145.4378999998</v>
      </c>
      <c r="D1696" t="s">
        <v>270</v>
      </c>
      <c r="P1696">
        <v>1873</v>
      </c>
      <c r="Q1696" t="s">
        <v>71</v>
      </c>
      <c r="R1696">
        <v>1874</v>
      </c>
      <c r="S1696">
        <v>8342</v>
      </c>
      <c r="T1696">
        <v>337423.92060000001</v>
      </c>
      <c r="U1696">
        <v>3062145.4378999998</v>
      </c>
      <c r="V1696" t="s">
        <v>270</v>
      </c>
    </row>
    <row r="1697" spans="1:22" x14ac:dyDescent="0.25">
      <c r="A1697">
        <v>8343</v>
      </c>
      <c r="B1697">
        <v>337423.79609999998</v>
      </c>
      <c r="C1697">
        <v>3062136.1258999999</v>
      </c>
      <c r="D1697" t="s">
        <v>270</v>
      </c>
      <c r="P1697">
        <v>1874</v>
      </c>
      <c r="Q1697" t="s">
        <v>71</v>
      </c>
      <c r="R1697">
        <v>1875</v>
      </c>
      <c r="S1697">
        <v>8343</v>
      </c>
      <c r="T1697">
        <v>337423.79609999998</v>
      </c>
      <c r="U1697">
        <v>3062136.1258999999</v>
      </c>
      <c r="V1697" t="s">
        <v>270</v>
      </c>
    </row>
    <row r="1698" spans="1:22" x14ac:dyDescent="0.25">
      <c r="A1698">
        <v>8344</v>
      </c>
      <c r="B1698">
        <v>337418.98320000002</v>
      </c>
      <c r="C1698">
        <v>3062126.2943000002</v>
      </c>
      <c r="D1698" t="s">
        <v>270</v>
      </c>
      <c r="P1698">
        <v>1875</v>
      </c>
      <c r="Q1698" t="s">
        <v>71</v>
      </c>
      <c r="R1698">
        <v>1876</v>
      </c>
      <c r="S1698">
        <v>8344</v>
      </c>
      <c r="T1698">
        <v>337418.98320000002</v>
      </c>
      <c r="U1698">
        <v>3062126.2943000002</v>
      </c>
      <c r="V1698" t="s">
        <v>270</v>
      </c>
    </row>
    <row r="1699" spans="1:22" x14ac:dyDescent="0.25">
      <c r="A1699">
        <v>8345</v>
      </c>
      <c r="B1699">
        <v>337416.05</v>
      </c>
      <c r="C1699">
        <v>3062125.7514</v>
      </c>
      <c r="D1699" t="s">
        <v>270</v>
      </c>
      <c r="P1699">
        <v>1876</v>
      </c>
      <c r="Q1699" t="s">
        <v>71</v>
      </c>
      <c r="R1699">
        <v>1877</v>
      </c>
      <c r="S1699">
        <v>8345</v>
      </c>
      <c r="T1699">
        <v>337416.05</v>
      </c>
      <c r="U1699">
        <v>3062125.7514</v>
      </c>
      <c r="V1699" t="s">
        <v>270</v>
      </c>
    </row>
    <row r="1700" spans="1:22" x14ac:dyDescent="0.25">
      <c r="A1700">
        <v>8346</v>
      </c>
      <c r="B1700">
        <v>337398.57530000003</v>
      </c>
      <c r="C1700">
        <v>3062131.8061000002</v>
      </c>
      <c r="D1700" t="s">
        <v>270</v>
      </c>
      <c r="P1700">
        <v>1877</v>
      </c>
      <c r="Q1700" t="s">
        <v>71</v>
      </c>
      <c r="R1700">
        <v>1878</v>
      </c>
      <c r="S1700">
        <v>8346</v>
      </c>
      <c r="T1700">
        <v>337398.57530000003</v>
      </c>
      <c r="U1700">
        <v>3062131.8061000002</v>
      </c>
      <c r="V1700" t="s">
        <v>270</v>
      </c>
    </row>
    <row r="1701" spans="1:22" x14ac:dyDescent="0.25">
      <c r="A1701">
        <v>8347</v>
      </c>
      <c r="B1701">
        <v>337387.46659999999</v>
      </c>
      <c r="C1701">
        <v>3062132.5367000001</v>
      </c>
      <c r="D1701" t="s">
        <v>270</v>
      </c>
      <c r="P1701">
        <v>1878</v>
      </c>
      <c r="Q1701" t="s">
        <v>71</v>
      </c>
      <c r="R1701">
        <v>1879</v>
      </c>
      <c r="S1701">
        <v>8347</v>
      </c>
      <c r="T1701">
        <v>337387.46659999999</v>
      </c>
      <c r="U1701">
        <v>3062132.5367000001</v>
      </c>
      <c r="V1701" t="s">
        <v>270</v>
      </c>
    </row>
    <row r="1702" spans="1:22" x14ac:dyDescent="0.25">
      <c r="A1702">
        <v>8348</v>
      </c>
      <c r="B1702">
        <v>337377.57459999999</v>
      </c>
      <c r="C1702">
        <v>3062136.7437</v>
      </c>
      <c r="D1702" t="s">
        <v>270</v>
      </c>
      <c r="P1702">
        <v>1879</v>
      </c>
      <c r="Q1702" t="s">
        <v>71</v>
      </c>
      <c r="R1702">
        <v>1880</v>
      </c>
      <c r="S1702">
        <v>8348</v>
      </c>
      <c r="T1702">
        <v>337377.57459999999</v>
      </c>
      <c r="U1702">
        <v>3062136.7437</v>
      </c>
      <c r="V1702" t="s">
        <v>270</v>
      </c>
    </row>
    <row r="1703" spans="1:22" x14ac:dyDescent="0.25">
      <c r="A1703">
        <v>8349</v>
      </c>
      <c r="B1703">
        <v>337359.4682</v>
      </c>
      <c r="C1703">
        <v>3062139.3143000002</v>
      </c>
      <c r="D1703" t="s">
        <v>270</v>
      </c>
      <c r="P1703">
        <v>1880</v>
      </c>
      <c r="Q1703" t="s">
        <v>71</v>
      </c>
      <c r="R1703">
        <v>1881</v>
      </c>
      <c r="S1703">
        <v>8349</v>
      </c>
      <c r="T1703">
        <v>337359.4682</v>
      </c>
      <c r="U1703">
        <v>3062139.3143000002</v>
      </c>
      <c r="V1703" t="s">
        <v>270</v>
      </c>
    </row>
    <row r="1704" spans="1:22" x14ac:dyDescent="0.25">
      <c r="A1704">
        <v>8350</v>
      </c>
      <c r="B1704">
        <v>337347.76650000003</v>
      </c>
      <c r="C1704">
        <v>3062139.4706999999</v>
      </c>
      <c r="D1704" t="s">
        <v>270</v>
      </c>
      <c r="P1704">
        <v>1881</v>
      </c>
      <c r="Q1704" t="s">
        <v>71</v>
      </c>
      <c r="R1704">
        <v>1882</v>
      </c>
      <c r="S1704">
        <v>8350</v>
      </c>
      <c r="T1704">
        <v>337347.76650000003</v>
      </c>
      <c r="U1704">
        <v>3062139.4706999999</v>
      </c>
      <c r="V1704" t="s">
        <v>270</v>
      </c>
    </row>
    <row r="1705" spans="1:22" x14ac:dyDescent="0.25">
      <c r="A1705">
        <v>8351</v>
      </c>
      <c r="B1705">
        <v>337336.07270000002</v>
      </c>
      <c r="C1705">
        <v>3062140.2091999999</v>
      </c>
      <c r="D1705" t="s">
        <v>270</v>
      </c>
      <c r="P1705">
        <v>1882</v>
      </c>
      <c r="Q1705" t="s">
        <v>71</v>
      </c>
      <c r="R1705">
        <v>1883</v>
      </c>
      <c r="S1705">
        <v>8351</v>
      </c>
      <c r="T1705">
        <v>337336.07270000002</v>
      </c>
      <c r="U1705">
        <v>3062140.2091999999</v>
      </c>
      <c r="V1705" t="s">
        <v>270</v>
      </c>
    </row>
    <row r="1706" spans="1:22" x14ac:dyDescent="0.25">
      <c r="A1706">
        <v>8352</v>
      </c>
      <c r="B1706">
        <v>337327.29639999999</v>
      </c>
      <c r="C1706">
        <v>3062140.3265999998</v>
      </c>
      <c r="D1706" t="s">
        <v>270</v>
      </c>
      <c r="P1706">
        <v>1883</v>
      </c>
      <c r="Q1706" t="s">
        <v>71</v>
      </c>
      <c r="R1706">
        <v>1884</v>
      </c>
      <c r="S1706">
        <v>8352</v>
      </c>
      <c r="T1706">
        <v>337327.29639999999</v>
      </c>
      <c r="U1706">
        <v>3062140.3265999998</v>
      </c>
      <c r="V1706" t="s">
        <v>270</v>
      </c>
    </row>
    <row r="1707" spans="1:22" x14ac:dyDescent="0.25">
      <c r="A1707">
        <v>8353</v>
      </c>
      <c r="B1707">
        <v>337320.27549999999</v>
      </c>
      <c r="C1707">
        <v>3062140.4205</v>
      </c>
      <c r="D1707" t="s">
        <v>270</v>
      </c>
      <c r="P1707">
        <v>1884</v>
      </c>
      <c r="Q1707" t="s">
        <v>71</v>
      </c>
      <c r="R1707">
        <v>1885</v>
      </c>
      <c r="S1707">
        <v>8353</v>
      </c>
      <c r="T1707">
        <v>337320.27549999999</v>
      </c>
      <c r="U1707">
        <v>3062140.4205</v>
      </c>
      <c r="V1707" t="s">
        <v>270</v>
      </c>
    </row>
    <row r="1708" spans="1:22" x14ac:dyDescent="0.25">
      <c r="A1708">
        <v>8354</v>
      </c>
      <c r="B1708">
        <v>337313.25449999998</v>
      </c>
      <c r="C1708">
        <v>3062140.5144000002</v>
      </c>
      <c r="D1708" t="s">
        <v>270</v>
      </c>
      <c r="P1708">
        <v>1885</v>
      </c>
      <c r="Q1708" t="s">
        <v>71</v>
      </c>
      <c r="R1708">
        <v>1886</v>
      </c>
      <c r="S1708">
        <v>8354</v>
      </c>
      <c r="T1708">
        <v>337313.25449999998</v>
      </c>
      <c r="U1708">
        <v>3062140.5144000002</v>
      </c>
      <c r="V1708" t="s">
        <v>270</v>
      </c>
    </row>
    <row r="1709" spans="1:22" x14ac:dyDescent="0.25">
      <c r="A1709">
        <v>8355</v>
      </c>
      <c r="B1709">
        <v>337305.64840000001</v>
      </c>
      <c r="C1709">
        <v>3062140.6161000002</v>
      </c>
      <c r="D1709" t="s">
        <v>270</v>
      </c>
      <c r="P1709">
        <v>1886</v>
      </c>
      <c r="Q1709" t="s">
        <v>71</v>
      </c>
      <c r="R1709">
        <v>1887</v>
      </c>
      <c r="S1709">
        <v>8355</v>
      </c>
      <c r="T1709">
        <v>337305.64840000001</v>
      </c>
      <c r="U1709">
        <v>3062140.6161000002</v>
      </c>
      <c r="V1709" t="s">
        <v>270</v>
      </c>
    </row>
    <row r="1710" spans="1:22" x14ac:dyDescent="0.25">
      <c r="A1710">
        <v>8356</v>
      </c>
      <c r="B1710">
        <v>336879.7401</v>
      </c>
      <c r="C1710">
        <v>3062497.8284999998</v>
      </c>
      <c r="D1710" t="s">
        <v>270</v>
      </c>
      <c r="P1710">
        <v>1887</v>
      </c>
      <c r="Q1710" t="s">
        <v>71</v>
      </c>
      <c r="R1710">
        <v>1888</v>
      </c>
      <c r="S1710">
        <v>8356</v>
      </c>
      <c r="T1710">
        <v>336879.7401</v>
      </c>
      <c r="U1710">
        <v>3062497.8284999998</v>
      </c>
      <c r="V1710" t="s">
        <v>270</v>
      </c>
    </row>
    <row r="1711" spans="1:22" x14ac:dyDescent="0.25">
      <c r="A1711">
        <v>8357</v>
      </c>
      <c r="B1711">
        <v>336856.95439999999</v>
      </c>
      <c r="C1711">
        <v>3062502.6889999998</v>
      </c>
      <c r="D1711" t="s">
        <v>270</v>
      </c>
      <c r="P1711">
        <v>1888</v>
      </c>
      <c r="Q1711" t="s">
        <v>71</v>
      </c>
      <c r="R1711">
        <v>1889</v>
      </c>
      <c r="S1711">
        <v>8357</v>
      </c>
      <c r="T1711">
        <v>336856.95439999999</v>
      </c>
      <c r="U1711">
        <v>3062502.6889999998</v>
      </c>
      <c r="V1711" t="s">
        <v>270</v>
      </c>
    </row>
    <row r="1712" spans="1:22" x14ac:dyDescent="0.25">
      <c r="A1712">
        <v>8358</v>
      </c>
      <c r="B1712">
        <v>336829.91869999998</v>
      </c>
      <c r="C1712">
        <v>3062518.6586000002</v>
      </c>
      <c r="D1712" t="s">
        <v>270</v>
      </c>
      <c r="P1712">
        <v>1889</v>
      </c>
      <c r="Q1712" t="s">
        <v>71</v>
      </c>
      <c r="R1712">
        <v>1890</v>
      </c>
      <c r="S1712">
        <v>8358</v>
      </c>
      <c r="T1712">
        <v>336829.91869999998</v>
      </c>
      <c r="U1712">
        <v>3062518.6586000002</v>
      </c>
      <c r="V1712" t="s">
        <v>270</v>
      </c>
    </row>
    <row r="1713" spans="1:22" x14ac:dyDescent="0.25">
      <c r="A1713">
        <v>8359</v>
      </c>
      <c r="B1713">
        <v>336730.0575</v>
      </c>
      <c r="C1713">
        <v>3063518.0244</v>
      </c>
      <c r="D1713" t="s">
        <v>270</v>
      </c>
      <c r="P1713">
        <v>2829</v>
      </c>
      <c r="Q1713" t="s">
        <v>71</v>
      </c>
      <c r="R1713">
        <v>2830</v>
      </c>
      <c r="S1713">
        <v>8359</v>
      </c>
      <c r="T1713">
        <v>336730.0575</v>
      </c>
      <c r="U1713">
        <v>3063518.0244</v>
      </c>
      <c r="V1713" t="s">
        <v>270</v>
      </c>
    </row>
    <row r="1714" spans="1:22" x14ac:dyDescent="0.25">
      <c r="A1714">
        <v>8360</v>
      </c>
      <c r="B1714">
        <v>337451.8946</v>
      </c>
      <c r="C1714">
        <v>3062295.0507</v>
      </c>
      <c r="D1714" t="s">
        <v>270</v>
      </c>
      <c r="P1714">
        <v>70</v>
      </c>
      <c r="Q1714" t="s">
        <v>71</v>
      </c>
      <c r="R1714">
        <v>71</v>
      </c>
      <c r="S1714">
        <v>8360</v>
      </c>
      <c r="T1714">
        <v>337451.8946</v>
      </c>
      <c r="U1714">
        <v>3062295.0507</v>
      </c>
      <c r="V1714" t="s">
        <v>270</v>
      </c>
    </row>
    <row r="1715" spans="1:22" x14ac:dyDescent="0.25">
      <c r="A1715">
        <v>8361</v>
      </c>
      <c r="B1715">
        <v>337451.81809999997</v>
      </c>
      <c r="C1715">
        <v>3062295.4328999999</v>
      </c>
      <c r="D1715" t="s">
        <v>270</v>
      </c>
      <c r="P1715">
        <v>71</v>
      </c>
      <c r="Q1715" t="s">
        <v>71</v>
      </c>
      <c r="R1715">
        <v>72</v>
      </c>
      <c r="S1715">
        <v>8361</v>
      </c>
      <c r="T1715">
        <v>337451.81809999997</v>
      </c>
      <c r="U1715">
        <v>3062295.4328999999</v>
      </c>
      <c r="V1715" t="s">
        <v>270</v>
      </c>
    </row>
    <row r="1716" spans="1:22" x14ac:dyDescent="0.25">
      <c r="A1716">
        <v>8362</v>
      </c>
      <c r="B1716">
        <v>337019.15039999998</v>
      </c>
      <c r="C1716">
        <v>3062601.8234000001</v>
      </c>
      <c r="D1716" t="s">
        <v>270</v>
      </c>
      <c r="P1716">
        <v>89</v>
      </c>
      <c r="Q1716" t="s">
        <v>71</v>
      </c>
      <c r="R1716">
        <v>90</v>
      </c>
      <c r="S1716">
        <v>8362</v>
      </c>
      <c r="T1716">
        <v>337019.15039999998</v>
      </c>
      <c r="U1716">
        <v>3062601.8234000001</v>
      </c>
      <c r="V1716" t="s">
        <v>270</v>
      </c>
    </row>
    <row r="1717" spans="1:22" x14ac:dyDescent="0.25">
      <c r="A1717">
        <v>8363</v>
      </c>
      <c r="B1717">
        <v>337014.90370000002</v>
      </c>
      <c r="C1717">
        <v>3062603.0236</v>
      </c>
      <c r="D1717" t="s">
        <v>270</v>
      </c>
      <c r="P1717">
        <v>90</v>
      </c>
      <c r="Q1717" t="s">
        <v>71</v>
      </c>
      <c r="R1717">
        <v>91</v>
      </c>
      <c r="S1717">
        <v>8363</v>
      </c>
      <c r="T1717">
        <v>337014.90370000002</v>
      </c>
      <c r="U1717">
        <v>3062603.0236</v>
      </c>
      <c r="V1717" t="s">
        <v>270</v>
      </c>
    </row>
    <row r="1718" spans="1:22" x14ac:dyDescent="0.25">
      <c r="A1718">
        <v>8364</v>
      </c>
      <c r="B1718">
        <v>337014.88819999999</v>
      </c>
      <c r="C1718">
        <v>3062603.0288999998</v>
      </c>
      <c r="D1718" t="s">
        <v>270</v>
      </c>
      <c r="P1718">
        <v>91</v>
      </c>
      <c r="Q1718" t="s">
        <v>71</v>
      </c>
      <c r="R1718">
        <v>92</v>
      </c>
      <c r="S1718">
        <v>8364</v>
      </c>
      <c r="T1718">
        <v>337014.88819999999</v>
      </c>
      <c r="U1718">
        <v>3062603.0288999998</v>
      </c>
      <c r="V1718" t="s">
        <v>270</v>
      </c>
    </row>
    <row r="1719" spans="1:22" x14ac:dyDescent="0.25">
      <c r="A1719">
        <v>8365</v>
      </c>
      <c r="B1719">
        <v>337021.21370000002</v>
      </c>
      <c r="C1719">
        <v>3062603.2247000001</v>
      </c>
      <c r="D1719" t="s">
        <v>270</v>
      </c>
      <c r="P1719">
        <v>92</v>
      </c>
      <c r="Q1719" t="s">
        <v>71</v>
      </c>
      <c r="R1719">
        <v>93</v>
      </c>
      <c r="S1719">
        <v>8365</v>
      </c>
      <c r="T1719">
        <v>337021.21370000002</v>
      </c>
      <c r="U1719">
        <v>3062603.2247000001</v>
      </c>
      <c r="V1719" t="s">
        <v>270</v>
      </c>
    </row>
    <row r="1720" spans="1:22" x14ac:dyDescent="0.25">
      <c r="A1720">
        <v>8366</v>
      </c>
      <c r="B1720">
        <v>337206.07939999999</v>
      </c>
      <c r="C1720">
        <v>3062725.4643999999</v>
      </c>
      <c r="D1720" t="s">
        <v>270</v>
      </c>
      <c r="P1720">
        <v>93</v>
      </c>
      <c r="Q1720" t="s">
        <v>71</v>
      </c>
      <c r="R1720">
        <v>94</v>
      </c>
      <c r="S1720">
        <v>8366</v>
      </c>
      <c r="T1720">
        <v>337206.07939999999</v>
      </c>
      <c r="U1720">
        <v>3062725.4643999999</v>
      </c>
      <c r="V1720" t="s">
        <v>270</v>
      </c>
    </row>
    <row r="1721" spans="1:22" x14ac:dyDescent="0.25">
      <c r="A1721">
        <v>8367</v>
      </c>
      <c r="B1721">
        <v>336577.67070000002</v>
      </c>
      <c r="C1721">
        <v>3062992.6253</v>
      </c>
      <c r="D1721" t="s">
        <v>270</v>
      </c>
      <c r="P1721">
        <v>108</v>
      </c>
      <c r="Q1721" t="s">
        <v>71</v>
      </c>
      <c r="R1721">
        <v>109</v>
      </c>
      <c r="S1721">
        <v>8367</v>
      </c>
      <c r="T1721">
        <v>336577.67070000002</v>
      </c>
      <c r="U1721">
        <v>3062992.6253</v>
      </c>
      <c r="V1721" t="s">
        <v>270</v>
      </c>
    </row>
    <row r="1722" spans="1:22" x14ac:dyDescent="0.25">
      <c r="A1722">
        <v>8368</v>
      </c>
      <c r="B1722">
        <v>336567.30530000001</v>
      </c>
      <c r="C1722">
        <v>3062995.7577999998</v>
      </c>
      <c r="D1722" t="s">
        <v>270</v>
      </c>
      <c r="P1722">
        <v>109</v>
      </c>
      <c r="Q1722" t="s">
        <v>71</v>
      </c>
      <c r="R1722">
        <v>110</v>
      </c>
      <c r="S1722">
        <v>8368</v>
      </c>
      <c r="T1722">
        <v>336567.30530000001</v>
      </c>
      <c r="U1722">
        <v>3062995.7577999998</v>
      </c>
      <c r="V1722" t="s">
        <v>270</v>
      </c>
    </row>
    <row r="1723" spans="1:22" x14ac:dyDescent="0.25">
      <c r="A1723">
        <v>8369</v>
      </c>
      <c r="B1723">
        <v>336953.52039999998</v>
      </c>
      <c r="C1723">
        <v>3063191.1140000001</v>
      </c>
      <c r="D1723" t="s">
        <v>270</v>
      </c>
      <c r="P1723">
        <v>124</v>
      </c>
      <c r="Q1723" t="s">
        <v>71</v>
      </c>
      <c r="R1723">
        <v>125</v>
      </c>
      <c r="S1723">
        <v>8369</v>
      </c>
      <c r="T1723">
        <v>336953.52039999998</v>
      </c>
      <c r="U1723">
        <v>3063191.1140000001</v>
      </c>
      <c r="V1723" t="s">
        <v>270</v>
      </c>
    </row>
    <row r="1724" spans="1:22" x14ac:dyDescent="0.25">
      <c r="A1724">
        <v>8370</v>
      </c>
      <c r="B1724">
        <v>336225.19170000002</v>
      </c>
      <c r="C1724">
        <v>3063194.0126</v>
      </c>
      <c r="D1724" t="s">
        <v>270</v>
      </c>
      <c r="P1724">
        <v>125</v>
      </c>
      <c r="Q1724" t="s">
        <v>71</v>
      </c>
      <c r="R1724">
        <v>126</v>
      </c>
      <c r="S1724">
        <v>8370</v>
      </c>
      <c r="T1724">
        <v>336225.19170000002</v>
      </c>
      <c r="U1724">
        <v>3063194.0126</v>
      </c>
      <c r="V1724" t="s">
        <v>270</v>
      </c>
    </row>
    <row r="1725" spans="1:22" x14ac:dyDescent="0.25">
      <c r="A1725">
        <v>8371</v>
      </c>
      <c r="B1725">
        <v>337178.3492</v>
      </c>
      <c r="C1725">
        <v>3063234.5137</v>
      </c>
      <c r="D1725" t="s">
        <v>270</v>
      </c>
      <c r="P1725">
        <v>133</v>
      </c>
      <c r="Q1725" t="s">
        <v>71</v>
      </c>
      <c r="R1725">
        <v>134</v>
      </c>
      <c r="S1725">
        <v>8371</v>
      </c>
      <c r="T1725">
        <v>337178.3492</v>
      </c>
      <c r="U1725">
        <v>3063234.5137</v>
      </c>
      <c r="V1725" t="s">
        <v>270</v>
      </c>
    </row>
    <row r="1726" spans="1:22" x14ac:dyDescent="0.25">
      <c r="A1726">
        <v>8372</v>
      </c>
      <c r="B1726">
        <v>336234.83279999997</v>
      </c>
      <c r="C1726">
        <v>3063245.3081999999</v>
      </c>
      <c r="D1726" t="s">
        <v>270</v>
      </c>
      <c r="P1726">
        <v>137</v>
      </c>
      <c r="Q1726" t="s">
        <v>71</v>
      </c>
      <c r="R1726">
        <v>138</v>
      </c>
      <c r="S1726">
        <v>8372</v>
      </c>
      <c r="T1726">
        <v>336234.83279999997</v>
      </c>
      <c r="U1726">
        <v>3063245.3081999999</v>
      </c>
      <c r="V1726" t="s">
        <v>270</v>
      </c>
    </row>
    <row r="1727" spans="1:22" x14ac:dyDescent="0.25">
      <c r="A1727">
        <v>8373</v>
      </c>
      <c r="B1727">
        <v>336226.11560000002</v>
      </c>
      <c r="C1727">
        <v>3063267.7776000001</v>
      </c>
      <c r="D1727" t="s">
        <v>270</v>
      </c>
      <c r="P1727">
        <v>148</v>
      </c>
      <c r="Q1727" t="s">
        <v>71</v>
      </c>
      <c r="R1727">
        <v>149</v>
      </c>
      <c r="S1727">
        <v>8373</v>
      </c>
      <c r="T1727">
        <v>336226.11560000002</v>
      </c>
      <c r="U1727">
        <v>3063267.7776000001</v>
      </c>
      <c r="V1727" t="s">
        <v>270</v>
      </c>
    </row>
    <row r="1728" spans="1:22" x14ac:dyDescent="0.25">
      <c r="A1728">
        <v>8374</v>
      </c>
      <c r="B1728">
        <v>336227.53710000002</v>
      </c>
      <c r="C1728">
        <v>3063272.9147999999</v>
      </c>
      <c r="D1728" t="s">
        <v>270</v>
      </c>
      <c r="P1728">
        <v>150</v>
      </c>
      <c r="Q1728" t="s">
        <v>71</v>
      </c>
      <c r="R1728">
        <v>151</v>
      </c>
      <c r="S1728">
        <v>8374</v>
      </c>
      <c r="T1728">
        <v>336227.53710000002</v>
      </c>
      <c r="U1728">
        <v>3063272.9147999999</v>
      </c>
      <c r="V1728" t="s">
        <v>270</v>
      </c>
    </row>
    <row r="1729" spans="1:22" x14ac:dyDescent="0.25">
      <c r="A1729">
        <v>8375</v>
      </c>
      <c r="B1729">
        <v>336234.17219999997</v>
      </c>
      <c r="C1729">
        <v>3063311.8012000001</v>
      </c>
      <c r="D1729" t="s">
        <v>270</v>
      </c>
      <c r="P1729">
        <v>159</v>
      </c>
      <c r="Q1729" t="s">
        <v>71</v>
      </c>
      <c r="R1729">
        <v>160</v>
      </c>
      <c r="S1729">
        <v>8375</v>
      </c>
      <c r="T1729">
        <v>336234.17219999997</v>
      </c>
      <c r="U1729">
        <v>3063311.8012000001</v>
      </c>
      <c r="V1729" t="s">
        <v>270</v>
      </c>
    </row>
    <row r="1730" spans="1:22" x14ac:dyDescent="0.25">
      <c r="A1730">
        <v>8376</v>
      </c>
      <c r="B1730">
        <v>336234.3285</v>
      </c>
      <c r="C1730">
        <v>3063318.0512000001</v>
      </c>
      <c r="D1730" t="s">
        <v>270</v>
      </c>
      <c r="P1730">
        <v>164</v>
      </c>
      <c r="Q1730" t="s">
        <v>71</v>
      </c>
      <c r="R1730">
        <v>165</v>
      </c>
      <c r="S1730">
        <v>8376</v>
      </c>
      <c r="T1730">
        <v>336234.3285</v>
      </c>
      <c r="U1730">
        <v>3063318.0512000001</v>
      </c>
      <c r="V1730" t="s">
        <v>270</v>
      </c>
    </row>
    <row r="1731" spans="1:22" x14ac:dyDescent="0.25">
      <c r="A1731">
        <v>8377</v>
      </c>
      <c r="B1731">
        <v>336235.88449999999</v>
      </c>
      <c r="C1731">
        <v>3063380.9665000001</v>
      </c>
      <c r="D1731" t="s">
        <v>270</v>
      </c>
      <c r="P1731">
        <v>173</v>
      </c>
      <c r="Q1731" t="s">
        <v>71</v>
      </c>
      <c r="R1731">
        <v>174</v>
      </c>
      <c r="S1731">
        <v>8377</v>
      </c>
      <c r="T1731">
        <v>336235.88449999999</v>
      </c>
      <c r="U1731">
        <v>3063380.9665000001</v>
      </c>
      <c r="V1731" t="s">
        <v>270</v>
      </c>
    </row>
    <row r="1732" spans="1:22" x14ac:dyDescent="0.25">
      <c r="A1732">
        <v>8378</v>
      </c>
      <c r="B1732">
        <v>336235.97629999998</v>
      </c>
      <c r="C1732">
        <v>3063384.7080999999</v>
      </c>
      <c r="D1732" t="s">
        <v>270</v>
      </c>
      <c r="P1732">
        <v>176</v>
      </c>
      <c r="Q1732" t="s">
        <v>71</v>
      </c>
      <c r="R1732">
        <v>177</v>
      </c>
      <c r="S1732">
        <v>8378</v>
      </c>
      <c r="T1732">
        <v>336235.97629999998</v>
      </c>
      <c r="U1732">
        <v>3063384.7080999999</v>
      </c>
      <c r="V1732" t="s">
        <v>270</v>
      </c>
    </row>
    <row r="1733" spans="1:22" x14ac:dyDescent="0.25">
      <c r="A1733">
        <v>8379</v>
      </c>
      <c r="B1733">
        <v>336972.08069999999</v>
      </c>
      <c r="C1733">
        <v>3063448.5430000001</v>
      </c>
      <c r="D1733" t="s">
        <v>270</v>
      </c>
      <c r="P1733">
        <v>229</v>
      </c>
      <c r="Q1733" t="s">
        <v>71</v>
      </c>
      <c r="R1733">
        <v>230</v>
      </c>
      <c r="S1733">
        <v>8379</v>
      </c>
      <c r="T1733">
        <v>336972.08069999999</v>
      </c>
      <c r="U1733">
        <v>3063448.5430000001</v>
      </c>
      <c r="V1733" t="s">
        <v>270</v>
      </c>
    </row>
    <row r="1734" spans="1:22" x14ac:dyDescent="0.25">
      <c r="A1734">
        <v>8380</v>
      </c>
      <c r="B1734">
        <v>336917.0171</v>
      </c>
      <c r="C1734">
        <v>3063471.4424000001</v>
      </c>
      <c r="D1734" t="s">
        <v>270</v>
      </c>
      <c r="P1734">
        <v>301</v>
      </c>
      <c r="Q1734" t="s">
        <v>71</v>
      </c>
      <c r="R1734">
        <v>302</v>
      </c>
      <c r="S1734">
        <v>8380</v>
      </c>
      <c r="T1734">
        <v>336917.0171</v>
      </c>
      <c r="U1734">
        <v>3063471.4424000001</v>
      </c>
      <c r="V1734" t="s">
        <v>270</v>
      </c>
    </row>
    <row r="1735" spans="1:22" x14ac:dyDescent="0.25">
      <c r="A1735">
        <v>8381</v>
      </c>
      <c r="B1735">
        <v>336861.98349999997</v>
      </c>
      <c r="C1735">
        <v>3063488.6712000002</v>
      </c>
      <c r="D1735" t="s">
        <v>270</v>
      </c>
      <c r="P1735">
        <v>331</v>
      </c>
      <c r="Q1735" t="s">
        <v>71</v>
      </c>
      <c r="R1735">
        <v>332</v>
      </c>
      <c r="S1735">
        <v>8381</v>
      </c>
      <c r="T1735">
        <v>336861.98349999997</v>
      </c>
      <c r="U1735">
        <v>3063488.6712000002</v>
      </c>
      <c r="V1735" t="s">
        <v>270</v>
      </c>
    </row>
    <row r="1736" spans="1:22" x14ac:dyDescent="0.25">
      <c r="A1736">
        <v>8382</v>
      </c>
      <c r="B1736">
        <v>336828.9999</v>
      </c>
      <c r="C1736">
        <v>3063497.2697000001</v>
      </c>
      <c r="D1736" t="s">
        <v>270</v>
      </c>
      <c r="P1736">
        <v>344</v>
      </c>
      <c r="Q1736" t="s">
        <v>71</v>
      </c>
      <c r="R1736">
        <v>345</v>
      </c>
      <c r="S1736">
        <v>8382</v>
      </c>
      <c r="T1736">
        <v>336828.9999</v>
      </c>
      <c r="U1736">
        <v>3063497.2697000001</v>
      </c>
      <c r="V1736" t="s">
        <v>270</v>
      </c>
    </row>
    <row r="1737" spans="1:22" x14ac:dyDescent="0.25">
      <c r="A1737">
        <v>8383</v>
      </c>
      <c r="B1737">
        <v>336695.90659999999</v>
      </c>
      <c r="C1737">
        <v>3063525.4342</v>
      </c>
      <c r="D1737" t="s">
        <v>270</v>
      </c>
      <c r="P1737">
        <v>370</v>
      </c>
      <c r="Q1737" t="s">
        <v>71</v>
      </c>
      <c r="R1737">
        <v>371</v>
      </c>
      <c r="S1737">
        <v>8383</v>
      </c>
      <c r="T1737">
        <v>336695.90659999999</v>
      </c>
      <c r="U1737">
        <v>3063525.4342</v>
      </c>
      <c r="V1737" t="s">
        <v>270</v>
      </c>
    </row>
    <row r="1738" spans="1:22" x14ac:dyDescent="0.25">
      <c r="A1738">
        <v>8384</v>
      </c>
      <c r="B1738">
        <v>336546.50309999997</v>
      </c>
      <c r="C1738">
        <v>3063575.9177999999</v>
      </c>
      <c r="D1738" t="s">
        <v>270</v>
      </c>
      <c r="P1738">
        <v>404</v>
      </c>
      <c r="Q1738" t="s">
        <v>71</v>
      </c>
      <c r="R1738">
        <v>405</v>
      </c>
      <c r="S1738">
        <v>8384</v>
      </c>
      <c r="T1738">
        <v>336546.50309999997</v>
      </c>
      <c r="U1738">
        <v>3063575.9177999999</v>
      </c>
      <c r="V1738" t="s">
        <v>270</v>
      </c>
    </row>
    <row r="1739" spans="1:22" x14ac:dyDescent="0.25">
      <c r="A1739">
        <v>8385</v>
      </c>
      <c r="B1739">
        <v>336518.15139999997</v>
      </c>
      <c r="C1739">
        <v>3063583.9320999999</v>
      </c>
      <c r="D1739" t="s">
        <v>270</v>
      </c>
      <c r="P1739">
        <v>416</v>
      </c>
      <c r="Q1739" t="s">
        <v>71</v>
      </c>
      <c r="R1739">
        <v>417</v>
      </c>
      <c r="S1739">
        <v>8385</v>
      </c>
      <c r="T1739">
        <v>336518.15139999997</v>
      </c>
      <c r="U1739">
        <v>3063583.9320999999</v>
      </c>
      <c r="V1739" t="s">
        <v>270</v>
      </c>
    </row>
    <row r="1740" spans="1:22" x14ac:dyDescent="0.25">
      <c r="A1740">
        <v>8386</v>
      </c>
      <c r="B1740">
        <v>336511.13179999997</v>
      </c>
      <c r="C1740">
        <v>3063585.8045999999</v>
      </c>
      <c r="D1740" t="s">
        <v>270</v>
      </c>
      <c r="P1740">
        <v>417</v>
      </c>
      <c r="Q1740" t="s">
        <v>71</v>
      </c>
      <c r="R1740">
        <v>418</v>
      </c>
      <c r="S1740">
        <v>8386</v>
      </c>
      <c r="T1740">
        <v>336511.13179999997</v>
      </c>
      <c r="U1740">
        <v>3063585.8045999999</v>
      </c>
      <c r="V1740" t="s">
        <v>270</v>
      </c>
    </row>
    <row r="1741" spans="1:22" x14ac:dyDescent="0.25">
      <c r="A1741">
        <v>9001</v>
      </c>
      <c r="B1741">
        <v>335469.3848</v>
      </c>
      <c r="C1741">
        <v>3059554.514</v>
      </c>
      <c r="D1741" t="s">
        <v>271</v>
      </c>
      <c r="P1741">
        <v>2330</v>
      </c>
      <c r="Q1741" t="s">
        <v>71</v>
      </c>
      <c r="R1741">
        <v>2331</v>
      </c>
      <c r="S1741">
        <v>9001</v>
      </c>
      <c r="T1741">
        <v>335469.3848</v>
      </c>
      <c r="U1741">
        <v>3059554.514</v>
      </c>
      <c r="V1741" t="s">
        <v>271</v>
      </c>
    </row>
    <row r="1742" spans="1:22" x14ac:dyDescent="0.25">
      <c r="A1742">
        <v>9002</v>
      </c>
      <c r="B1742">
        <v>335459.11949999997</v>
      </c>
      <c r="C1742">
        <v>3059540.8418999999</v>
      </c>
      <c r="D1742" t="s">
        <v>271</v>
      </c>
      <c r="P1742">
        <v>2331</v>
      </c>
      <c r="Q1742" t="s">
        <v>71</v>
      </c>
      <c r="R1742">
        <v>2332</v>
      </c>
      <c r="S1742">
        <v>9002</v>
      </c>
      <c r="T1742">
        <v>335459.11949999997</v>
      </c>
      <c r="U1742">
        <v>3059540.8418999999</v>
      </c>
      <c r="V1742" t="s">
        <v>271</v>
      </c>
    </row>
    <row r="1743" spans="1:22" x14ac:dyDescent="0.25">
      <c r="A1743">
        <v>9003</v>
      </c>
      <c r="B1743">
        <v>335329.17930000002</v>
      </c>
      <c r="C1743">
        <v>3059023.9597</v>
      </c>
      <c r="D1743" t="s">
        <v>271</v>
      </c>
      <c r="P1743">
        <v>2332</v>
      </c>
      <c r="Q1743" t="s">
        <v>71</v>
      </c>
      <c r="R1743">
        <v>2333</v>
      </c>
      <c r="S1743">
        <v>9003</v>
      </c>
      <c r="T1743">
        <v>335329.17930000002</v>
      </c>
      <c r="U1743">
        <v>3059023.9597</v>
      </c>
      <c r="V1743" t="s">
        <v>271</v>
      </c>
    </row>
    <row r="1744" spans="1:22" x14ac:dyDescent="0.25">
      <c r="A1744">
        <v>9004</v>
      </c>
      <c r="B1744">
        <v>336307.86050000001</v>
      </c>
      <c r="C1744">
        <v>3062130.3634000001</v>
      </c>
      <c r="D1744" t="s">
        <v>271</v>
      </c>
      <c r="P1744">
        <v>2333</v>
      </c>
      <c r="Q1744" t="s">
        <v>71</v>
      </c>
      <c r="R1744">
        <v>2334</v>
      </c>
      <c r="S1744">
        <v>9004</v>
      </c>
      <c r="T1744">
        <v>336307.86050000001</v>
      </c>
      <c r="U1744">
        <v>3062130.3634000001</v>
      </c>
      <c r="V1744" t="s">
        <v>271</v>
      </c>
    </row>
    <row r="1745" spans="1:22" x14ac:dyDescent="0.25">
      <c r="A1745">
        <v>9005</v>
      </c>
      <c r="B1745">
        <v>335754.50689999998</v>
      </c>
      <c r="C1745">
        <v>3059164.1886</v>
      </c>
      <c r="D1745" t="s">
        <v>271</v>
      </c>
      <c r="P1745">
        <v>2334</v>
      </c>
      <c r="Q1745" t="s">
        <v>71</v>
      </c>
      <c r="R1745">
        <v>2335</v>
      </c>
      <c r="S1745">
        <v>9005</v>
      </c>
      <c r="T1745">
        <v>335754.50689999998</v>
      </c>
      <c r="U1745">
        <v>3059164.1886</v>
      </c>
      <c r="V1745" t="s">
        <v>271</v>
      </c>
    </row>
    <row r="1746" spans="1:22" x14ac:dyDescent="0.25">
      <c r="A1746">
        <v>9006</v>
      </c>
      <c r="B1746">
        <v>335769.28499999997</v>
      </c>
      <c r="C1746">
        <v>3059249.5329</v>
      </c>
      <c r="D1746" t="s">
        <v>271</v>
      </c>
      <c r="P1746">
        <v>2335</v>
      </c>
      <c r="Q1746" t="s">
        <v>71</v>
      </c>
      <c r="R1746">
        <v>2336</v>
      </c>
      <c r="S1746">
        <v>9006</v>
      </c>
      <c r="T1746">
        <v>335769.28499999997</v>
      </c>
      <c r="U1746">
        <v>3059249.5329</v>
      </c>
      <c r="V1746" t="s">
        <v>271</v>
      </c>
    </row>
    <row r="1747" spans="1:22" x14ac:dyDescent="0.25">
      <c r="A1747">
        <v>9007</v>
      </c>
      <c r="B1747">
        <v>335756.55170000001</v>
      </c>
      <c r="C1747">
        <v>3059254.5896000001</v>
      </c>
      <c r="D1747" t="s">
        <v>271</v>
      </c>
      <c r="P1747">
        <v>2336</v>
      </c>
      <c r="Q1747" t="s">
        <v>71</v>
      </c>
      <c r="R1747">
        <v>2337</v>
      </c>
      <c r="S1747">
        <v>9007</v>
      </c>
      <c r="T1747">
        <v>335756.55170000001</v>
      </c>
      <c r="U1747">
        <v>3059254.5896000001</v>
      </c>
      <c r="V1747" t="s">
        <v>271</v>
      </c>
    </row>
    <row r="1748" spans="1:22" x14ac:dyDescent="0.25">
      <c r="A1748">
        <v>9008</v>
      </c>
      <c r="B1748">
        <v>335642.2427</v>
      </c>
      <c r="C1748">
        <v>3058912.0684000002</v>
      </c>
      <c r="D1748" t="s">
        <v>271</v>
      </c>
      <c r="P1748">
        <v>2337</v>
      </c>
      <c r="Q1748" t="s">
        <v>71</v>
      </c>
      <c r="R1748">
        <v>2338</v>
      </c>
      <c r="S1748">
        <v>9008</v>
      </c>
      <c r="T1748">
        <v>335642.2427</v>
      </c>
      <c r="U1748">
        <v>3058912.0684000002</v>
      </c>
      <c r="V1748" t="s">
        <v>271</v>
      </c>
    </row>
    <row r="1749" spans="1:22" x14ac:dyDescent="0.25">
      <c r="A1749">
        <v>9009</v>
      </c>
      <c r="B1749">
        <v>344548.01169999997</v>
      </c>
      <c r="C1749">
        <v>3054268.4515</v>
      </c>
      <c r="D1749" t="s">
        <v>271</v>
      </c>
      <c r="P1749">
        <v>2338</v>
      </c>
      <c r="Q1749" t="s">
        <v>71</v>
      </c>
      <c r="R1749">
        <v>2339</v>
      </c>
      <c r="S1749">
        <v>9009</v>
      </c>
      <c r="T1749">
        <v>344548.01169999997</v>
      </c>
      <c r="U1749">
        <v>3054268.4515</v>
      </c>
      <c r="V1749" t="s">
        <v>271</v>
      </c>
    </row>
    <row r="1750" spans="1:22" x14ac:dyDescent="0.25">
      <c r="A1750">
        <v>9010</v>
      </c>
      <c r="B1750">
        <v>341027.06640000001</v>
      </c>
      <c r="C1750">
        <v>3057930.4693</v>
      </c>
      <c r="D1750" t="s">
        <v>271</v>
      </c>
      <c r="P1750">
        <v>2339</v>
      </c>
      <c r="Q1750" t="s">
        <v>71</v>
      </c>
      <c r="R1750">
        <v>2340</v>
      </c>
      <c r="S1750">
        <v>9010</v>
      </c>
      <c r="T1750">
        <v>341027.06640000001</v>
      </c>
      <c r="U1750">
        <v>3057930.4693</v>
      </c>
      <c r="V1750" t="s">
        <v>271</v>
      </c>
    </row>
    <row r="1751" spans="1:22" x14ac:dyDescent="0.25">
      <c r="A1751">
        <v>9011</v>
      </c>
      <c r="B1751">
        <v>341003.63750000001</v>
      </c>
      <c r="C1751">
        <v>3057917.0737999999</v>
      </c>
      <c r="D1751" t="s">
        <v>271</v>
      </c>
      <c r="P1751">
        <v>2340</v>
      </c>
      <c r="Q1751" t="s">
        <v>71</v>
      </c>
      <c r="R1751">
        <v>2341</v>
      </c>
      <c r="S1751">
        <v>9011</v>
      </c>
      <c r="T1751">
        <v>341003.63750000001</v>
      </c>
      <c r="U1751">
        <v>3057917.0737999999</v>
      </c>
      <c r="V1751" t="s">
        <v>271</v>
      </c>
    </row>
    <row r="1752" spans="1:22" x14ac:dyDescent="0.25">
      <c r="A1752">
        <v>9012</v>
      </c>
      <c r="B1752">
        <v>340792.32040000003</v>
      </c>
      <c r="C1752">
        <v>3058123.1649000002</v>
      </c>
      <c r="D1752" t="s">
        <v>271</v>
      </c>
      <c r="P1752">
        <v>2341</v>
      </c>
      <c r="Q1752" t="s">
        <v>71</v>
      </c>
      <c r="R1752">
        <v>2342</v>
      </c>
      <c r="S1752">
        <v>9012</v>
      </c>
      <c r="T1752">
        <v>340792.32040000003</v>
      </c>
      <c r="U1752">
        <v>3058123.1649000002</v>
      </c>
      <c r="V1752" t="s">
        <v>271</v>
      </c>
    </row>
    <row r="1753" spans="1:22" x14ac:dyDescent="0.25">
      <c r="A1753">
        <v>9013</v>
      </c>
      <c r="B1753">
        <v>340810.17310000001</v>
      </c>
      <c r="C1753">
        <v>3058147.8931</v>
      </c>
      <c r="D1753" t="s">
        <v>271</v>
      </c>
      <c r="P1753">
        <v>2342</v>
      </c>
      <c r="Q1753" t="s">
        <v>71</v>
      </c>
      <c r="R1753">
        <v>2343</v>
      </c>
      <c r="S1753">
        <v>9013</v>
      </c>
      <c r="T1753">
        <v>340810.17310000001</v>
      </c>
      <c r="U1753">
        <v>3058147.8931</v>
      </c>
      <c r="V1753" t="s">
        <v>271</v>
      </c>
    </row>
    <row r="1754" spans="1:22" x14ac:dyDescent="0.25">
      <c r="A1754">
        <v>9014</v>
      </c>
      <c r="B1754">
        <v>338878.18910000002</v>
      </c>
      <c r="C1754">
        <v>3060128.4452999998</v>
      </c>
      <c r="D1754" t="s">
        <v>271</v>
      </c>
      <c r="P1754">
        <v>2343</v>
      </c>
      <c r="Q1754" t="s">
        <v>71</v>
      </c>
      <c r="R1754">
        <v>2344</v>
      </c>
      <c r="S1754">
        <v>9014</v>
      </c>
      <c r="T1754">
        <v>338878.18910000002</v>
      </c>
      <c r="U1754">
        <v>3060128.4452999998</v>
      </c>
      <c r="V1754" t="s">
        <v>271</v>
      </c>
    </row>
    <row r="1755" spans="1:22" x14ac:dyDescent="0.25">
      <c r="A1755">
        <v>9015</v>
      </c>
      <c r="B1755">
        <v>339037.87699999998</v>
      </c>
      <c r="C1755">
        <v>3060140.8717</v>
      </c>
      <c r="D1755" t="s">
        <v>271</v>
      </c>
      <c r="P1755">
        <v>2344</v>
      </c>
      <c r="Q1755" t="s">
        <v>71</v>
      </c>
      <c r="R1755">
        <v>2345</v>
      </c>
      <c r="S1755">
        <v>9015</v>
      </c>
      <c r="T1755">
        <v>339037.87699999998</v>
      </c>
      <c r="U1755">
        <v>3060140.8717</v>
      </c>
      <c r="V1755" t="s">
        <v>271</v>
      </c>
    </row>
    <row r="1756" spans="1:22" x14ac:dyDescent="0.25">
      <c r="A1756">
        <v>9016</v>
      </c>
      <c r="B1756">
        <v>338826.27630000003</v>
      </c>
      <c r="C1756">
        <v>3059479.4103000001</v>
      </c>
      <c r="D1756" t="s">
        <v>271</v>
      </c>
      <c r="P1756">
        <v>2345</v>
      </c>
      <c r="Q1756" t="s">
        <v>71</v>
      </c>
      <c r="R1756">
        <v>2346</v>
      </c>
      <c r="S1756">
        <v>9016</v>
      </c>
      <c r="T1756">
        <v>338826.27630000003</v>
      </c>
      <c r="U1756">
        <v>3059479.4103000001</v>
      </c>
      <c r="V1756" t="s">
        <v>271</v>
      </c>
    </row>
    <row r="1757" spans="1:22" x14ac:dyDescent="0.25">
      <c r="A1757">
        <v>9017</v>
      </c>
      <c r="B1757">
        <v>339216.90710000001</v>
      </c>
      <c r="C1757">
        <v>3059103.2012</v>
      </c>
      <c r="D1757" t="s">
        <v>271</v>
      </c>
      <c r="P1757">
        <v>2346</v>
      </c>
      <c r="Q1757" t="s">
        <v>71</v>
      </c>
      <c r="R1757">
        <v>2347</v>
      </c>
      <c r="S1757">
        <v>9017</v>
      </c>
      <c r="T1757">
        <v>339216.90710000001</v>
      </c>
      <c r="U1757">
        <v>3059103.2012</v>
      </c>
      <c r="V1757" t="s">
        <v>271</v>
      </c>
    </row>
    <row r="1758" spans="1:22" x14ac:dyDescent="0.25">
      <c r="A1758">
        <v>9018</v>
      </c>
      <c r="B1758">
        <v>336071.99859999999</v>
      </c>
      <c r="C1758">
        <v>3062320.9257999999</v>
      </c>
      <c r="D1758" t="s">
        <v>271</v>
      </c>
      <c r="P1758">
        <v>2347</v>
      </c>
      <c r="Q1758" t="s">
        <v>71</v>
      </c>
      <c r="R1758">
        <v>2348</v>
      </c>
      <c r="S1758">
        <v>9018</v>
      </c>
      <c r="T1758">
        <v>336071.99859999999</v>
      </c>
      <c r="U1758">
        <v>3062320.9257999999</v>
      </c>
      <c r="V1758" t="s">
        <v>271</v>
      </c>
    </row>
    <row r="1759" spans="1:22" x14ac:dyDescent="0.25">
      <c r="A1759">
        <v>9019</v>
      </c>
      <c r="B1759">
        <v>335283.70529999997</v>
      </c>
      <c r="C1759">
        <v>3061151.4188999999</v>
      </c>
      <c r="D1759" t="s">
        <v>271</v>
      </c>
      <c r="P1759">
        <v>2348</v>
      </c>
      <c r="Q1759" t="s">
        <v>71</v>
      </c>
      <c r="R1759">
        <v>2349</v>
      </c>
      <c r="S1759">
        <v>9019</v>
      </c>
      <c r="T1759">
        <v>335283.70529999997</v>
      </c>
      <c r="U1759">
        <v>3061151.4188999999</v>
      </c>
      <c r="V1759" t="s">
        <v>271</v>
      </c>
    </row>
    <row r="1760" spans="1:22" x14ac:dyDescent="0.25">
      <c r="A1760">
        <v>9020</v>
      </c>
      <c r="B1760">
        <v>335458.37190000003</v>
      </c>
      <c r="C1760">
        <v>3059560.1318999999</v>
      </c>
      <c r="D1760" t="s">
        <v>271</v>
      </c>
      <c r="P1760">
        <v>2349</v>
      </c>
      <c r="Q1760" t="s">
        <v>71</v>
      </c>
      <c r="R1760">
        <v>2350</v>
      </c>
      <c r="S1760">
        <v>9020</v>
      </c>
      <c r="T1760">
        <v>335458.37190000003</v>
      </c>
      <c r="U1760">
        <v>3059560.1318999999</v>
      </c>
      <c r="V1760" t="s">
        <v>271</v>
      </c>
    </row>
    <row r="1761" spans="1:22" x14ac:dyDescent="0.25">
      <c r="A1761">
        <v>9021</v>
      </c>
      <c r="B1761">
        <v>335431.18410000001</v>
      </c>
      <c r="C1761">
        <v>3059544.1949999998</v>
      </c>
      <c r="D1761" t="s">
        <v>271</v>
      </c>
      <c r="P1761">
        <v>2350</v>
      </c>
      <c r="Q1761" t="s">
        <v>71</v>
      </c>
      <c r="R1761">
        <v>2351</v>
      </c>
      <c r="S1761">
        <v>9021</v>
      </c>
      <c r="T1761">
        <v>335431.18410000001</v>
      </c>
      <c r="U1761">
        <v>3059544.1949999998</v>
      </c>
      <c r="V1761" t="s">
        <v>271</v>
      </c>
    </row>
    <row r="1762" spans="1:22" x14ac:dyDescent="0.25">
      <c r="A1762">
        <v>9022</v>
      </c>
      <c r="B1762">
        <v>335730.20480000001</v>
      </c>
      <c r="C1762">
        <v>3059102.2689999999</v>
      </c>
      <c r="D1762" t="s">
        <v>271</v>
      </c>
      <c r="P1762">
        <v>2351</v>
      </c>
      <c r="Q1762" t="s">
        <v>71</v>
      </c>
      <c r="R1762">
        <v>2352</v>
      </c>
      <c r="S1762">
        <v>9022</v>
      </c>
      <c r="T1762">
        <v>335730.20480000001</v>
      </c>
      <c r="U1762">
        <v>3059102.2689999999</v>
      </c>
      <c r="V1762" t="s">
        <v>271</v>
      </c>
    </row>
    <row r="1763" spans="1:22" x14ac:dyDescent="0.25">
      <c r="A1763">
        <v>9023</v>
      </c>
      <c r="B1763">
        <v>338989.93180000002</v>
      </c>
      <c r="C1763">
        <v>3059587.3964999998</v>
      </c>
      <c r="D1763" t="s">
        <v>271</v>
      </c>
      <c r="P1763">
        <v>2352</v>
      </c>
      <c r="Q1763" t="s">
        <v>71</v>
      </c>
      <c r="R1763">
        <v>2353</v>
      </c>
      <c r="S1763">
        <v>9023</v>
      </c>
      <c r="T1763">
        <v>338989.93180000002</v>
      </c>
      <c r="U1763">
        <v>3059587.3964999998</v>
      </c>
      <c r="V1763" t="s">
        <v>271</v>
      </c>
    </row>
    <row r="1764" spans="1:22" x14ac:dyDescent="0.25">
      <c r="A1764">
        <v>9024</v>
      </c>
      <c r="B1764">
        <v>338970.18650000001</v>
      </c>
      <c r="C1764">
        <v>3059572.9057999998</v>
      </c>
      <c r="D1764" t="s">
        <v>271</v>
      </c>
      <c r="P1764">
        <v>2353</v>
      </c>
      <c r="Q1764" t="s">
        <v>71</v>
      </c>
      <c r="R1764">
        <v>2354</v>
      </c>
      <c r="S1764">
        <v>9024</v>
      </c>
      <c r="T1764">
        <v>338970.18650000001</v>
      </c>
      <c r="U1764">
        <v>3059572.9057999998</v>
      </c>
      <c r="V1764" t="s">
        <v>271</v>
      </c>
    </row>
    <row r="1765" spans="1:22" x14ac:dyDescent="0.25">
      <c r="A1765">
        <v>9025</v>
      </c>
      <c r="B1765">
        <v>336233.08419999998</v>
      </c>
      <c r="C1765">
        <v>3063356.3550999998</v>
      </c>
      <c r="D1765" t="s">
        <v>271</v>
      </c>
      <c r="P1765">
        <v>2354</v>
      </c>
      <c r="Q1765" t="s">
        <v>71</v>
      </c>
      <c r="R1765">
        <v>2355</v>
      </c>
      <c r="S1765">
        <v>9025</v>
      </c>
      <c r="T1765">
        <v>336233.08419999998</v>
      </c>
      <c r="U1765">
        <v>3063356.3550999998</v>
      </c>
      <c r="V1765" t="s">
        <v>271</v>
      </c>
    </row>
    <row r="1766" spans="1:22" x14ac:dyDescent="0.25">
      <c r="A1766">
        <v>9026</v>
      </c>
      <c r="B1766">
        <v>336231.0417</v>
      </c>
      <c r="C1766">
        <v>3063312.2143000001</v>
      </c>
      <c r="D1766" t="s">
        <v>271</v>
      </c>
      <c r="P1766">
        <v>2355</v>
      </c>
      <c r="Q1766" t="s">
        <v>71</v>
      </c>
      <c r="R1766">
        <v>2356</v>
      </c>
      <c r="S1766">
        <v>9026</v>
      </c>
      <c r="T1766">
        <v>336231.0417</v>
      </c>
      <c r="U1766">
        <v>3063312.2143000001</v>
      </c>
      <c r="V1766" t="s">
        <v>271</v>
      </c>
    </row>
    <row r="1767" spans="1:22" x14ac:dyDescent="0.25">
      <c r="A1767">
        <v>9027</v>
      </c>
      <c r="B1767">
        <v>336227.61629999999</v>
      </c>
      <c r="C1767">
        <v>3063272.8928999999</v>
      </c>
      <c r="D1767" t="s">
        <v>271</v>
      </c>
      <c r="P1767">
        <v>2356</v>
      </c>
      <c r="Q1767" t="s">
        <v>71</v>
      </c>
      <c r="R1767">
        <v>2357</v>
      </c>
      <c r="S1767">
        <v>9027</v>
      </c>
      <c r="T1767">
        <v>336227.61629999999</v>
      </c>
      <c r="U1767">
        <v>3063272.8928999999</v>
      </c>
      <c r="V1767" t="s">
        <v>271</v>
      </c>
    </row>
    <row r="1768" spans="1:22" x14ac:dyDescent="0.25">
      <c r="A1768">
        <v>9028</v>
      </c>
      <c r="B1768">
        <v>336232.54930000001</v>
      </c>
      <c r="C1768">
        <v>3063244.9810000001</v>
      </c>
      <c r="D1768" t="s">
        <v>271</v>
      </c>
      <c r="P1768">
        <v>2357</v>
      </c>
      <c r="Q1768" t="s">
        <v>71</v>
      </c>
      <c r="R1768">
        <v>2358</v>
      </c>
      <c r="S1768">
        <v>9028</v>
      </c>
      <c r="T1768">
        <v>336232.54930000001</v>
      </c>
      <c r="U1768">
        <v>3063244.9810000001</v>
      </c>
      <c r="V1768" t="s">
        <v>271</v>
      </c>
    </row>
    <row r="1769" spans="1:22" x14ac:dyDescent="0.25">
      <c r="A1769">
        <v>9029</v>
      </c>
      <c r="B1769">
        <v>336223.18459999998</v>
      </c>
      <c r="C1769">
        <v>3063194.6971999998</v>
      </c>
      <c r="D1769" t="s">
        <v>271</v>
      </c>
      <c r="P1769">
        <v>2358</v>
      </c>
      <c r="Q1769" t="s">
        <v>71</v>
      </c>
      <c r="R1769">
        <v>2359</v>
      </c>
      <c r="S1769">
        <v>9029</v>
      </c>
      <c r="T1769">
        <v>336223.18459999998</v>
      </c>
      <c r="U1769">
        <v>3063194.6971999998</v>
      </c>
      <c r="V1769" t="s">
        <v>271</v>
      </c>
    </row>
    <row r="1770" spans="1:22" x14ac:dyDescent="0.25">
      <c r="A1770">
        <v>9030</v>
      </c>
      <c r="B1770">
        <v>336209.37589999998</v>
      </c>
      <c r="C1770">
        <v>3063172.7988</v>
      </c>
      <c r="D1770" t="s">
        <v>271</v>
      </c>
      <c r="P1770">
        <v>2359</v>
      </c>
      <c r="Q1770" t="s">
        <v>71</v>
      </c>
      <c r="R1770">
        <v>2360</v>
      </c>
      <c r="S1770">
        <v>9030</v>
      </c>
      <c r="T1770">
        <v>336209.37589999998</v>
      </c>
      <c r="U1770">
        <v>3063172.7988</v>
      </c>
      <c r="V1770" t="s">
        <v>271</v>
      </c>
    </row>
    <row r="1771" spans="1:22" x14ac:dyDescent="0.25">
      <c r="A1771">
        <v>9031</v>
      </c>
      <c r="B1771">
        <v>336220.4572</v>
      </c>
      <c r="C1771">
        <v>3063136.0014999998</v>
      </c>
      <c r="D1771" t="s">
        <v>271</v>
      </c>
      <c r="P1771">
        <v>2360</v>
      </c>
      <c r="Q1771" t="s">
        <v>71</v>
      </c>
      <c r="R1771">
        <v>2361</v>
      </c>
      <c r="S1771">
        <v>9031</v>
      </c>
      <c r="T1771">
        <v>336220.4572</v>
      </c>
      <c r="U1771">
        <v>3063136.0014999998</v>
      </c>
      <c r="V1771" t="s">
        <v>271</v>
      </c>
    </row>
    <row r="1772" spans="1:22" x14ac:dyDescent="0.25">
      <c r="A1772">
        <v>9032</v>
      </c>
      <c r="B1772">
        <v>336172.86139999999</v>
      </c>
      <c r="C1772">
        <v>3063107.7625000002</v>
      </c>
      <c r="D1772" t="s">
        <v>271</v>
      </c>
      <c r="P1772">
        <v>2361</v>
      </c>
      <c r="Q1772" t="s">
        <v>71</v>
      </c>
      <c r="R1772">
        <v>2362</v>
      </c>
      <c r="S1772">
        <v>9032</v>
      </c>
      <c r="T1772">
        <v>336172.86139999999</v>
      </c>
      <c r="U1772">
        <v>3063107.7625000002</v>
      </c>
      <c r="V1772" t="s">
        <v>271</v>
      </c>
    </row>
    <row r="1773" spans="1:22" x14ac:dyDescent="0.25">
      <c r="A1773">
        <v>9033</v>
      </c>
      <c r="B1773">
        <v>336162.56699999998</v>
      </c>
      <c r="C1773">
        <v>3063101.6546999998</v>
      </c>
      <c r="D1773" t="s">
        <v>271</v>
      </c>
      <c r="P1773">
        <v>2362</v>
      </c>
      <c r="Q1773" t="s">
        <v>71</v>
      </c>
      <c r="R1773">
        <v>2363</v>
      </c>
      <c r="S1773">
        <v>9033</v>
      </c>
      <c r="T1773">
        <v>336162.56699999998</v>
      </c>
      <c r="U1773">
        <v>3063101.6546999998</v>
      </c>
      <c r="V1773" t="s">
        <v>271</v>
      </c>
    </row>
    <row r="1774" spans="1:22" x14ac:dyDescent="0.25">
      <c r="A1774">
        <v>9034</v>
      </c>
      <c r="B1774">
        <v>336126.06530000002</v>
      </c>
      <c r="C1774">
        <v>3063079.1017999998</v>
      </c>
      <c r="D1774" t="s">
        <v>271</v>
      </c>
      <c r="P1774">
        <v>2363</v>
      </c>
      <c r="Q1774" t="s">
        <v>71</v>
      </c>
      <c r="R1774">
        <v>2364</v>
      </c>
      <c r="S1774">
        <v>9034</v>
      </c>
      <c r="T1774">
        <v>336126.06530000002</v>
      </c>
      <c r="U1774">
        <v>3063079.1017999998</v>
      </c>
      <c r="V1774" t="s">
        <v>271</v>
      </c>
    </row>
    <row r="1775" spans="1:22" x14ac:dyDescent="0.25">
      <c r="A1775">
        <v>9035</v>
      </c>
      <c r="B1775">
        <v>336091.22830000002</v>
      </c>
      <c r="C1775">
        <v>3063036.8423000001</v>
      </c>
      <c r="D1775" t="s">
        <v>271</v>
      </c>
      <c r="P1775">
        <v>2364</v>
      </c>
      <c r="Q1775" t="s">
        <v>71</v>
      </c>
      <c r="R1775">
        <v>2365</v>
      </c>
      <c r="S1775">
        <v>9035</v>
      </c>
      <c r="T1775">
        <v>336091.22830000002</v>
      </c>
      <c r="U1775">
        <v>3063036.8423000001</v>
      </c>
      <c r="V1775" t="s">
        <v>271</v>
      </c>
    </row>
    <row r="1776" spans="1:22" x14ac:dyDescent="0.25">
      <c r="A1776">
        <v>9036</v>
      </c>
      <c r="B1776">
        <v>336053.20449999999</v>
      </c>
      <c r="C1776">
        <v>3062973.0210000002</v>
      </c>
      <c r="D1776" t="s">
        <v>271</v>
      </c>
      <c r="P1776">
        <v>2365</v>
      </c>
      <c r="Q1776" t="s">
        <v>71</v>
      </c>
      <c r="R1776">
        <v>2366</v>
      </c>
      <c r="S1776">
        <v>9036</v>
      </c>
      <c r="T1776">
        <v>336053.20449999999</v>
      </c>
      <c r="U1776">
        <v>3062973.0210000002</v>
      </c>
      <c r="V1776" t="s">
        <v>271</v>
      </c>
    </row>
    <row r="1777" spans="1:22" x14ac:dyDescent="0.25">
      <c r="A1777">
        <v>9037</v>
      </c>
      <c r="B1777">
        <v>336047.66029999999</v>
      </c>
      <c r="C1777">
        <v>3062962.9734</v>
      </c>
      <c r="D1777" t="s">
        <v>271</v>
      </c>
      <c r="P1777">
        <v>2366</v>
      </c>
      <c r="Q1777" t="s">
        <v>71</v>
      </c>
      <c r="R1777">
        <v>2367</v>
      </c>
      <c r="S1777">
        <v>9037</v>
      </c>
      <c r="T1777">
        <v>336047.66029999999</v>
      </c>
      <c r="U1777">
        <v>3062962.9734</v>
      </c>
      <c r="V1777" t="s">
        <v>271</v>
      </c>
    </row>
    <row r="1778" spans="1:22" x14ac:dyDescent="0.25">
      <c r="A1778">
        <v>9038</v>
      </c>
      <c r="B1778">
        <v>336024.01530000003</v>
      </c>
      <c r="C1778">
        <v>3062920.1228</v>
      </c>
      <c r="D1778" t="s">
        <v>271</v>
      </c>
      <c r="P1778">
        <v>2367</v>
      </c>
      <c r="Q1778" t="s">
        <v>71</v>
      </c>
      <c r="R1778">
        <v>2368</v>
      </c>
      <c r="S1778">
        <v>9038</v>
      </c>
      <c r="T1778">
        <v>336024.01530000003</v>
      </c>
      <c r="U1778">
        <v>3062920.1228</v>
      </c>
      <c r="V1778" t="s">
        <v>271</v>
      </c>
    </row>
    <row r="1779" spans="1:22" x14ac:dyDescent="0.25">
      <c r="A1779">
        <v>9039</v>
      </c>
      <c r="B1779">
        <v>336001.16970000003</v>
      </c>
      <c r="C1779">
        <v>3062845.534</v>
      </c>
      <c r="D1779" t="s">
        <v>271</v>
      </c>
      <c r="P1779">
        <v>2368</v>
      </c>
      <c r="Q1779" t="s">
        <v>71</v>
      </c>
      <c r="R1779">
        <v>2369</v>
      </c>
      <c r="S1779">
        <v>9039</v>
      </c>
      <c r="T1779">
        <v>336001.16970000003</v>
      </c>
      <c r="U1779">
        <v>3062845.534</v>
      </c>
      <c r="V1779" t="s">
        <v>271</v>
      </c>
    </row>
    <row r="1780" spans="1:22" x14ac:dyDescent="0.25">
      <c r="A1780">
        <v>9040</v>
      </c>
      <c r="B1780">
        <v>335970.62939999998</v>
      </c>
      <c r="C1780">
        <v>3062799.8552000001</v>
      </c>
      <c r="D1780" t="s">
        <v>271</v>
      </c>
      <c r="P1780">
        <v>2369</v>
      </c>
      <c r="Q1780" t="s">
        <v>71</v>
      </c>
      <c r="R1780">
        <v>2370</v>
      </c>
      <c r="S1780">
        <v>9040</v>
      </c>
      <c r="T1780">
        <v>335970.62939999998</v>
      </c>
      <c r="U1780">
        <v>3062799.8552000001</v>
      </c>
      <c r="V1780" t="s">
        <v>271</v>
      </c>
    </row>
    <row r="1781" spans="1:22" x14ac:dyDescent="0.25">
      <c r="A1781">
        <v>9041</v>
      </c>
      <c r="B1781">
        <v>335932.60100000002</v>
      </c>
      <c r="C1781">
        <v>3062771.5614999998</v>
      </c>
      <c r="D1781" t="s">
        <v>271</v>
      </c>
      <c r="P1781">
        <v>2370</v>
      </c>
      <c r="Q1781" t="s">
        <v>71</v>
      </c>
      <c r="R1781">
        <v>2371</v>
      </c>
      <c r="S1781">
        <v>9041</v>
      </c>
      <c r="T1781">
        <v>335932.60100000002</v>
      </c>
      <c r="U1781">
        <v>3062771.5614999998</v>
      </c>
      <c r="V1781" t="s">
        <v>271</v>
      </c>
    </row>
    <row r="1782" spans="1:22" x14ac:dyDescent="0.25">
      <c r="A1782">
        <v>9042</v>
      </c>
      <c r="B1782">
        <v>335933.56359999999</v>
      </c>
      <c r="C1782">
        <v>3062759.0684000002</v>
      </c>
      <c r="D1782" t="s">
        <v>271</v>
      </c>
      <c r="P1782">
        <v>2371</v>
      </c>
      <c r="Q1782" t="s">
        <v>71</v>
      </c>
      <c r="R1782">
        <v>2372</v>
      </c>
      <c r="S1782">
        <v>9042</v>
      </c>
      <c r="T1782">
        <v>335933.56359999999</v>
      </c>
      <c r="U1782">
        <v>3062759.0684000002</v>
      </c>
      <c r="V1782" t="s">
        <v>271</v>
      </c>
    </row>
    <row r="1783" spans="1:22" x14ac:dyDescent="0.25">
      <c r="A1783">
        <v>9043</v>
      </c>
      <c r="B1783">
        <v>335950.67379999999</v>
      </c>
      <c r="C1783">
        <v>3062537.0202000001</v>
      </c>
      <c r="D1783" t="s">
        <v>271</v>
      </c>
      <c r="P1783">
        <v>2372</v>
      </c>
      <c r="Q1783" t="s">
        <v>71</v>
      </c>
      <c r="R1783">
        <v>2373</v>
      </c>
      <c r="S1783">
        <v>9043</v>
      </c>
      <c r="T1783">
        <v>335950.67379999999</v>
      </c>
      <c r="U1783">
        <v>3062537.0202000001</v>
      </c>
      <c r="V1783" t="s">
        <v>271</v>
      </c>
    </row>
    <row r="1784" spans="1:22" x14ac:dyDescent="0.25">
      <c r="A1784">
        <v>9044</v>
      </c>
      <c r="B1784">
        <v>335992.4546</v>
      </c>
      <c r="C1784">
        <v>3062414.0249000001</v>
      </c>
      <c r="D1784" t="s">
        <v>271</v>
      </c>
      <c r="P1784">
        <v>2373</v>
      </c>
      <c r="Q1784" t="s">
        <v>71</v>
      </c>
      <c r="R1784">
        <v>2374</v>
      </c>
      <c r="S1784">
        <v>9044</v>
      </c>
      <c r="T1784">
        <v>335992.4546</v>
      </c>
      <c r="U1784">
        <v>3062414.0249000001</v>
      </c>
      <c r="V1784" t="s">
        <v>271</v>
      </c>
    </row>
    <row r="1785" spans="1:22" x14ac:dyDescent="0.25">
      <c r="A1785">
        <v>9045</v>
      </c>
      <c r="B1785">
        <v>336030.45240000001</v>
      </c>
      <c r="C1785">
        <v>3062368.3805</v>
      </c>
      <c r="D1785" t="s">
        <v>271</v>
      </c>
      <c r="P1785">
        <v>2374</v>
      </c>
      <c r="Q1785" t="s">
        <v>71</v>
      </c>
      <c r="R1785">
        <v>2375</v>
      </c>
      <c r="S1785">
        <v>9045</v>
      </c>
      <c r="T1785">
        <v>336030.45240000001</v>
      </c>
      <c r="U1785">
        <v>3062368.3805</v>
      </c>
      <c r="V1785" t="s">
        <v>271</v>
      </c>
    </row>
    <row r="1786" spans="1:22" x14ac:dyDescent="0.25">
      <c r="A1786">
        <v>9046</v>
      </c>
      <c r="B1786">
        <v>336064.8358</v>
      </c>
      <c r="C1786">
        <v>3062341.0298000001</v>
      </c>
      <c r="D1786" t="s">
        <v>271</v>
      </c>
      <c r="P1786">
        <v>2375</v>
      </c>
      <c r="Q1786" t="s">
        <v>71</v>
      </c>
      <c r="R1786">
        <v>2376</v>
      </c>
      <c r="S1786">
        <v>9046</v>
      </c>
      <c r="T1786">
        <v>336064.8358</v>
      </c>
      <c r="U1786">
        <v>3062341.0298000001</v>
      </c>
      <c r="V1786" t="s">
        <v>271</v>
      </c>
    </row>
    <row r="1787" spans="1:22" x14ac:dyDescent="0.25">
      <c r="A1787">
        <v>9047</v>
      </c>
      <c r="B1787">
        <v>336077.82740000001</v>
      </c>
      <c r="C1787">
        <v>3062333.4116000002</v>
      </c>
      <c r="D1787" t="s">
        <v>271</v>
      </c>
      <c r="P1787">
        <v>2376</v>
      </c>
      <c r="Q1787" t="s">
        <v>71</v>
      </c>
      <c r="R1787">
        <v>2377</v>
      </c>
      <c r="S1787">
        <v>9047</v>
      </c>
      <c r="T1787">
        <v>336077.82740000001</v>
      </c>
      <c r="U1787">
        <v>3062333.4116000002</v>
      </c>
      <c r="V1787" t="s">
        <v>271</v>
      </c>
    </row>
    <row r="1788" spans="1:22" x14ac:dyDescent="0.25">
      <c r="A1788">
        <v>9048</v>
      </c>
      <c r="B1788">
        <v>336105.06199999998</v>
      </c>
      <c r="C1788">
        <v>3062317.4415000002</v>
      </c>
      <c r="D1788" t="s">
        <v>271</v>
      </c>
      <c r="P1788">
        <v>2377</v>
      </c>
      <c r="Q1788" t="s">
        <v>71</v>
      </c>
      <c r="R1788">
        <v>2378</v>
      </c>
      <c r="S1788">
        <v>9048</v>
      </c>
      <c r="T1788">
        <v>336105.06199999998</v>
      </c>
      <c r="U1788">
        <v>3062317.4415000002</v>
      </c>
      <c r="V1788" t="s">
        <v>271</v>
      </c>
    </row>
    <row r="1789" spans="1:22" x14ac:dyDescent="0.25">
      <c r="A1789">
        <v>9049</v>
      </c>
      <c r="B1789">
        <v>336138.76500000001</v>
      </c>
      <c r="C1789">
        <v>3062311.2258000001</v>
      </c>
      <c r="D1789" t="s">
        <v>271</v>
      </c>
      <c r="P1789">
        <v>2378</v>
      </c>
      <c r="Q1789" t="s">
        <v>71</v>
      </c>
      <c r="R1789">
        <v>2379</v>
      </c>
      <c r="S1789">
        <v>9049</v>
      </c>
      <c r="T1789">
        <v>336138.76500000001</v>
      </c>
      <c r="U1789">
        <v>3062311.2258000001</v>
      </c>
      <c r="V1789" t="s">
        <v>271</v>
      </c>
    </row>
    <row r="1790" spans="1:22" x14ac:dyDescent="0.25">
      <c r="A1790">
        <v>9050</v>
      </c>
      <c r="B1790">
        <v>336223.06579999998</v>
      </c>
      <c r="C1790">
        <v>3062263.0375000001</v>
      </c>
      <c r="D1790" t="s">
        <v>271</v>
      </c>
      <c r="P1790">
        <v>2379</v>
      </c>
      <c r="Q1790" t="s">
        <v>71</v>
      </c>
      <c r="R1790">
        <v>2380</v>
      </c>
      <c r="S1790">
        <v>9050</v>
      </c>
      <c r="T1790">
        <v>336223.06579999998</v>
      </c>
      <c r="U1790">
        <v>3062263.0375000001</v>
      </c>
      <c r="V1790" t="s">
        <v>271</v>
      </c>
    </row>
    <row r="1791" spans="1:22" x14ac:dyDescent="0.25">
      <c r="A1791">
        <v>9051</v>
      </c>
      <c r="B1791">
        <v>336290.79129999998</v>
      </c>
      <c r="C1791">
        <v>3062202.5891999998</v>
      </c>
      <c r="D1791" t="s">
        <v>271</v>
      </c>
      <c r="P1791">
        <v>2380</v>
      </c>
      <c r="Q1791" t="s">
        <v>71</v>
      </c>
      <c r="R1791">
        <v>2381</v>
      </c>
      <c r="S1791">
        <v>9051</v>
      </c>
      <c r="T1791">
        <v>336290.79129999998</v>
      </c>
      <c r="U1791">
        <v>3062202.5891999998</v>
      </c>
      <c r="V1791" t="s">
        <v>271</v>
      </c>
    </row>
    <row r="1792" spans="1:22" x14ac:dyDescent="0.25">
      <c r="A1792">
        <v>9052</v>
      </c>
      <c r="B1792">
        <v>336331.27250000002</v>
      </c>
      <c r="C1792">
        <v>3062156.0674000001</v>
      </c>
      <c r="D1792" t="s">
        <v>271</v>
      </c>
      <c r="P1792">
        <v>2381</v>
      </c>
      <c r="Q1792" t="s">
        <v>71</v>
      </c>
      <c r="R1792">
        <v>2382</v>
      </c>
      <c r="S1792">
        <v>9052</v>
      </c>
      <c r="T1792">
        <v>336331.27250000002</v>
      </c>
      <c r="U1792">
        <v>3062156.0674000001</v>
      </c>
      <c r="V1792" t="s">
        <v>271</v>
      </c>
    </row>
    <row r="1793" spans="1:22" x14ac:dyDescent="0.25">
      <c r="A1793">
        <v>9053</v>
      </c>
      <c r="B1793">
        <v>336338.5612</v>
      </c>
      <c r="C1793">
        <v>3062147.6910999999</v>
      </c>
      <c r="D1793" t="s">
        <v>271</v>
      </c>
      <c r="P1793">
        <v>2382</v>
      </c>
      <c r="Q1793" t="s">
        <v>71</v>
      </c>
      <c r="R1793">
        <v>2383</v>
      </c>
      <c r="S1793">
        <v>9053</v>
      </c>
      <c r="T1793">
        <v>336338.5612</v>
      </c>
      <c r="U1793">
        <v>3062147.6910999999</v>
      </c>
      <c r="V1793" t="s">
        <v>271</v>
      </c>
    </row>
    <row r="1794" spans="1:22" x14ac:dyDescent="0.25">
      <c r="A1794">
        <v>9054</v>
      </c>
      <c r="B1794">
        <v>336367.10310000001</v>
      </c>
      <c r="C1794">
        <v>3062116.5783000002</v>
      </c>
      <c r="D1794" t="s">
        <v>271</v>
      </c>
      <c r="P1794">
        <v>2383</v>
      </c>
      <c r="Q1794" t="s">
        <v>71</v>
      </c>
      <c r="R1794">
        <v>2384</v>
      </c>
      <c r="S1794">
        <v>9054</v>
      </c>
      <c r="T1794">
        <v>336367.10310000001</v>
      </c>
      <c r="U1794">
        <v>3062116.5783000002</v>
      </c>
      <c r="V1794" t="s">
        <v>271</v>
      </c>
    </row>
    <row r="1795" spans="1:22" x14ac:dyDescent="0.25">
      <c r="A1795">
        <v>9055</v>
      </c>
      <c r="B1795">
        <v>336403.26329999999</v>
      </c>
      <c r="C1795">
        <v>3062077.6809</v>
      </c>
      <c r="D1795" t="s">
        <v>271</v>
      </c>
      <c r="P1795">
        <v>2384</v>
      </c>
      <c r="Q1795" t="s">
        <v>71</v>
      </c>
      <c r="R1795">
        <v>2385</v>
      </c>
      <c r="S1795">
        <v>9055</v>
      </c>
      <c r="T1795">
        <v>336403.26329999999</v>
      </c>
      <c r="U1795">
        <v>3062077.6809</v>
      </c>
      <c r="V1795" t="s">
        <v>271</v>
      </c>
    </row>
    <row r="1796" spans="1:22" x14ac:dyDescent="0.25">
      <c r="A1796">
        <v>9056</v>
      </c>
      <c r="B1796">
        <v>336416.40629999997</v>
      </c>
      <c r="C1796">
        <v>3062057.4879999999</v>
      </c>
      <c r="D1796" t="s">
        <v>271</v>
      </c>
      <c r="P1796">
        <v>2385</v>
      </c>
      <c r="Q1796" t="s">
        <v>71</v>
      </c>
      <c r="R1796">
        <v>2386</v>
      </c>
      <c r="S1796">
        <v>9056</v>
      </c>
      <c r="T1796">
        <v>336416.40629999997</v>
      </c>
      <c r="U1796">
        <v>3062057.4879999999</v>
      </c>
      <c r="V1796" t="s">
        <v>271</v>
      </c>
    </row>
    <row r="1797" spans="1:22" x14ac:dyDescent="0.25">
      <c r="A1797">
        <v>9057</v>
      </c>
      <c r="B1797">
        <v>336403.65629999997</v>
      </c>
      <c r="C1797">
        <v>3062030.0008999999</v>
      </c>
      <c r="D1797" t="s">
        <v>271</v>
      </c>
      <c r="P1797">
        <v>2386</v>
      </c>
      <c r="Q1797" t="s">
        <v>71</v>
      </c>
      <c r="R1797">
        <v>2387</v>
      </c>
      <c r="S1797">
        <v>9057</v>
      </c>
      <c r="T1797">
        <v>336403.65629999997</v>
      </c>
      <c r="U1797">
        <v>3062030.0008999999</v>
      </c>
      <c r="V1797" t="s">
        <v>271</v>
      </c>
    </row>
    <row r="1798" spans="1:22" x14ac:dyDescent="0.25">
      <c r="A1798">
        <v>9058</v>
      </c>
      <c r="B1798">
        <v>336399.46960000001</v>
      </c>
      <c r="C1798">
        <v>3062025.3911000001</v>
      </c>
      <c r="D1798" t="s">
        <v>271</v>
      </c>
      <c r="P1798">
        <v>2387</v>
      </c>
      <c r="Q1798" t="s">
        <v>71</v>
      </c>
      <c r="R1798">
        <v>2388</v>
      </c>
      <c r="S1798">
        <v>9058</v>
      </c>
      <c r="T1798">
        <v>336399.46960000001</v>
      </c>
      <c r="U1798">
        <v>3062025.3911000001</v>
      </c>
      <c r="V1798" t="s">
        <v>271</v>
      </c>
    </row>
    <row r="1799" spans="1:22" x14ac:dyDescent="0.25">
      <c r="A1799">
        <v>9059</v>
      </c>
      <c r="B1799">
        <v>336349.2</v>
      </c>
      <c r="C1799">
        <v>3061970.0408999999</v>
      </c>
      <c r="D1799" t="s">
        <v>271</v>
      </c>
      <c r="P1799">
        <v>2388</v>
      </c>
      <c r="Q1799" t="s">
        <v>71</v>
      </c>
      <c r="R1799">
        <v>2389</v>
      </c>
      <c r="S1799">
        <v>9059</v>
      </c>
      <c r="T1799">
        <v>336349.2</v>
      </c>
      <c r="U1799">
        <v>3061970.0408999999</v>
      </c>
      <c r="V1799" t="s">
        <v>271</v>
      </c>
    </row>
    <row r="1800" spans="1:22" x14ac:dyDescent="0.25">
      <c r="A1800">
        <v>9060</v>
      </c>
      <c r="B1800">
        <v>336324.14350000001</v>
      </c>
      <c r="C1800">
        <v>3061939.9197999998</v>
      </c>
      <c r="D1800" t="s">
        <v>271</v>
      </c>
      <c r="P1800">
        <v>2389</v>
      </c>
      <c r="Q1800" t="s">
        <v>71</v>
      </c>
      <c r="R1800">
        <v>2390</v>
      </c>
      <c r="S1800">
        <v>9060</v>
      </c>
      <c r="T1800">
        <v>336324.14350000001</v>
      </c>
      <c r="U1800">
        <v>3061939.9197999998</v>
      </c>
      <c r="V1800" t="s">
        <v>271</v>
      </c>
    </row>
    <row r="1801" spans="1:22" x14ac:dyDescent="0.25">
      <c r="A1801">
        <v>9061</v>
      </c>
      <c r="B1801">
        <v>336314.12430000002</v>
      </c>
      <c r="C1801">
        <v>3061927.8753999998</v>
      </c>
      <c r="D1801" t="s">
        <v>271</v>
      </c>
      <c r="P1801">
        <v>2390</v>
      </c>
      <c r="Q1801" t="s">
        <v>71</v>
      </c>
      <c r="R1801">
        <v>2391</v>
      </c>
      <c r="S1801">
        <v>9061</v>
      </c>
      <c r="T1801">
        <v>336314.12430000002</v>
      </c>
      <c r="U1801">
        <v>3061927.8753999998</v>
      </c>
      <c r="V1801" t="s">
        <v>271</v>
      </c>
    </row>
    <row r="1802" spans="1:22" x14ac:dyDescent="0.25">
      <c r="A1802">
        <v>9062</v>
      </c>
      <c r="B1802">
        <v>336256.54470000003</v>
      </c>
      <c r="C1802">
        <v>3061881.5959999999</v>
      </c>
      <c r="D1802" t="s">
        <v>271</v>
      </c>
      <c r="P1802">
        <v>2391</v>
      </c>
      <c r="Q1802" t="s">
        <v>71</v>
      </c>
      <c r="R1802">
        <v>2392</v>
      </c>
      <c r="S1802">
        <v>9062</v>
      </c>
      <c r="T1802">
        <v>336256.54470000003</v>
      </c>
      <c r="U1802">
        <v>3061881.5959999999</v>
      </c>
      <c r="V1802" t="s">
        <v>271</v>
      </c>
    </row>
    <row r="1803" spans="1:22" x14ac:dyDescent="0.25">
      <c r="A1803">
        <v>9063</v>
      </c>
      <c r="B1803">
        <v>336199.685</v>
      </c>
      <c r="C1803">
        <v>3061851.0044</v>
      </c>
      <c r="D1803" t="s">
        <v>271</v>
      </c>
      <c r="P1803">
        <v>2392</v>
      </c>
      <c r="Q1803" t="s">
        <v>71</v>
      </c>
      <c r="R1803">
        <v>2393</v>
      </c>
      <c r="S1803">
        <v>9063</v>
      </c>
      <c r="T1803">
        <v>336199.685</v>
      </c>
      <c r="U1803">
        <v>3061851.0044</v>
      </c>
      <c r="V1803" t="s">
        <v>271</v>
      </c>
    </row>
    <row r="1804" spans="1:22" x14ac:dyDescent="0.25">
      <c r="A1804">
        <v>9064</v>
      </c>
      <c r="B1804">
        <v>336181.66869999998</v>
      </c>
      <c r="C1804">
        <v>3061841.3114</v>
      </c>
      <c r="D1804" t="s">
        <v>271</v>
      </c>
      <c r="P1804">
        <v>2393</v>
      </c>
      <c r="Q1804" t="s">
        <v>71</v>
      </c>
      <c r="R1804">
        <v>2394</v>
      </c>
      <c r="S1804">
        <v>9064</v>
      </c>
      <c r="T1804">
        <v>336181.66869999998</v>
      </c>
      <c r="U1804">
        <v>3061841.3114</v>
      </c>
      <c r="V1804" t="s">
        <v>271</v>
      </c>
    </row>
    <row r="1805" spans="1:22" x14ac:dyDescent="0.25">
      <c r="A1805">
        <v>9065</v>
      </c>
      <c r="B1805">
        <v>336092.30119999999</v>
      </c>
      <c r="C1805">
        <v>3061800.2620000001</v>
      </c>
      <c r="D1805" t="s">
        <v>271</v>
      </c>
      <c r="P1805">
        <v>2394</v>
      </c>
      <c r="Q1805" t="s">
        <v>71</v>
      </c>
      <c r="R1805">
        <v>2395</v>
      </c>
      <c r="S1805">
        <v>9065</v>
      </c>
      <c r="T1805">
        <v>336092.30119999999</v>
      </c>
      <c r="U1805">
        <v>3061800.2620000001</v>
      </c>
      <c r="V1805" t="s">
        <v>271</v>
      </c>
    </row>
    <row r="1806" spans="1:22" x14ac:dyDescent="0.25">
      <c r="A1806">
        <v>9066</v>
      </c>
      <c r="B1806">
        <v>336087.72879999998</v>
      </c>
      <c r="C1806">
        <v>3061797.6101000002</v>
      </c>
      <c r="D1806" t="s">
        <v>271</v>
      </c>
      <c r="P1806">
        <v>2395</v>
      </c>
      <c r="Q1806" t="s">
        <v>71</v>
      </c>
      <c r="R1806">
        <v>2396</v>
      </c>
      <c r="S1806">
        <v>9066</v>
      </c>
      <c r="T1806">
        <v>336087.72879999998</v>
      </c>
      <c r="U1806">
        <v>3061797.6101000002</v>
      </c>
      <c r="V1806" t="s">
        <v>271</v>
      </c>
    </row>
    <row r="1807" spans="1:22" x14ac:dyDescent="0.25">
      <c r="A1807">
        <v>9067</v>
      </c>
      <c r="B1807">
        <v>335978.21860000002</v>
      </c>
      <c r="C1807">
        <v>3061734.0981000001</v>
      </c>
      <c r="D1807" t="s">
        <v>271</v>
      </c>
      <c r="P1807">
        <v>2396</v>
      </c>
      <c r="Q1807" t="s">
        <v>71</v>
      </c>
      <c r="R1807">
        <v>2397</v>
      </c>
      <c r="S1807">
        <v>9067</v>
      </c>
      <c r="T1807">
        <v>335978.21860000002</v>
      </c>
      <c r="U1807">
        <v>3061734.0981000001</v>
      </c>
      <c r="V1807" t="s">
        <v>271</v>
      </c>
    </row>
    <row r="1808" spans="1:22" x14ac:dyDescent="0.25">
      <c r="A1808">
        <v>9068</v>
      </c>
      <c r="B1808">
        <v>335902.21130000002</v>
      </c>
      <c r="C1808">
        <v>3061691.0177000002</v>
      </c>
      <c r="D1808" t="s">
        <v>271</v>
      </c>
      <c r="P1808">
        <v>2397</v>
      </c>
      <c r="Q1808" t="s">
        <v>71</v>
      </c>
      <c r="R1808">
        <v>2398</v>
      </c>
      <c r="S1808">
        <v>9068</v>
      </c>
      <c r="T1808">
        <v>335902.21130000002</v>
      </c>
      <c r="U1808">
        <v>3061691.0177000002</v>
      </c>
      <c r="V1808" t="s">
        <v>271</v>
      </c>
    </row>
    <row r="1809" spans="1:22" x14ac:dyDescent="0.25">
      <c r="A1809">
        <v>9069</v>
      </c>
      <c r="B1809">
        <v>335834.24060000002</v>
      </c>
      <c r="C1809">
        <v>3061652.4931000001</v>
      </c>
      <c r="D1809" t="s">
        <v>271</v>
      </c>
      <c r="P1809">
        <v>2398</v>
      </c>
      <c r="Q1809" t="s">
        <v>71</v>
      </c>
      <c r="R1809">
        <v>2399</v>
      </c>
      <c r="S1809">
        <v>9069</v>
      </c>
      <c r="T1809">
        <v>335834.24060000002</v>
      </c>
      <c r="U1809">
        <v>3061652.4931000001</v>
      </c>
      <c r="V1809" t="s">
        <v>271</v>
      </c>
    </row>
    <row r="1810" spans="1:22" x14ac:dyDescent="0.25">
      <c r="A1810">
        <v>9070</v>
      </c>
      <c r="B1810">
        <v>335734.93310000002</v>
      </c>
      <c r="C1810">
        <v>3061590.4526</v>
      </c>
      <c r="D1810" t="s">
        <v>271</v>
      </c>
      <c r="P1810">
        <v>2399</v>
      </c>
      <c r="Q1810" t="s">
        <v>71</v>
      </c>
      <c r="R1810">
        <v>2400</v>
      </c>
      <c r="S1810">
        <v>9070</v>
      </c>
      <c r="T1810">
        <v>335734.93310000002</v>
      </c>
      <c r="U1810">
        <v>3061590.4526</v>
      </c>
      <c r="V1810" t="s">
        <v>271</v>
      </c>
    </row>
    <row r="1811" spans="1:22" x14ac:dyDescent="0.25">
      <c r="A1811">
        <v>9071</v>
      </c>
      <c r="B1811">
        <v>335635.69069999998</v>
      </c>
      <c r="C1811">
        <v>3061535.6886999998</v>
      </c>
      <c r="D1811" t="s">
        <v>271</v>
      </c>
      <c r="P1811">
        <v>2400</v>
      </c>
      <c r="Q1811" t="s">
        <v>71</v>
      </c>
      <c r="R1811">
        <v>2401</v>
      </c>
      <c r="S1811">
        <v>9071</v>
      </c>
      <c r="T1811">
        <v>335635.69069999998</v>
      </c>
      <c r="U1811">
        <v>3061535.6886999998</v>
      </c>
      <c r="V1811" t="s">
        <v>271</v>
      </c>
    </row>
    <row r="1812" spans="1:22" x14ac:dyDescent="0.25">
      <c r="A1812">
        <v>9072</v>
      </c>
      <c r="B1812">
        <v>335614.32459999999</v>
      </c>
      <c r="C1812">
        <v>3061523.8986999998</v>
      </c>
      <c r="D1812" t="s">
        <v>271</v>
      </c>
      <c r="P1812">
        <v>2401</v>
      </c>
      <c r="Q1812" t="s">
        <v>71</v>
      </c>
      <c r="R1812">
        <v>2402</v>
      </c>
      <c r="S1812">
        <v>9072</v>
      </c>
      <c r="T1812">
        <v>335614.32459999999</v>
      </c>
      <c r="U1812">
        <v>3061523.8986999998</v>
      </c>
      <c r="V1812" t="s">
        <v>271</v>
      </c>
    </row>
    <row r="1813" spans="1:22" x14ac:dyDescent="0.25">
      <c r="A1813">
        <v>9073</v>
      </c>
      <c r="B1813">
        <v>335538.69549999997</v>
      </c>
      <c r="C1813">
        <v>3061463.9399000001</v>
      </c>
      <c r="D1813" t="s">
        <v>271</v>
      </c>
      <c r="P1813">
        <v>2402</v>
      </c>
      <c r="Q1813" t="s">
        <v>71</v>
      </c>
      <c r="R1813">
        <v>2403</v>
      </c>
      <c r="S1813">
        <v>9073</v>
      </c>
      <c r="T1813">
        <v>335538.69549999997</v>
      </c>
      <c r="U1813">
        <v>3061463.9399000001</v>
      </c>
      <c r="V1813" t="s">
        <v>271</v>
      </c>
    </row>
    <row r="1814" spans="1:22" x14ac:dyDescent="0.25">
      <c r="A1814">
        <v>9074</v>
      </c>
      <c r="B1814">
        <v>335488.63780000003</v>
      </c>
      <c r="C1814">
        <v>3061403.1553000002</v>
      </c>
      <c r="D1814" t="s">
        <v>271</v>
      </c>
      <c r="P1814">
        <v>2403</v>
      </c>
      <c r="Q1814" t="s">
        <v>71</v>
      </c>
      <c r="R1814">
        <v>2404</v>
      </c>
      <c r="S1814">
        <v>9074</v>
      </c>
      <c r="T1814">
        <v>335488.63780000003</v>
      </c>
      <c r="U1814">
        <v>3061403.1553000002</v>
      </c>
      <c r="V1814" t="s">
        <v>271</v>
      </c>
    </row>
    <row r="1815" spans="1:22" x14ac:dyDescent="0.25">
      <c r="A1815">
        <v>9075</v>
      </c>
      <c r="B1815">
        <v>335486.45150000002</v>
      </c>
      <c r="C1815">
        <v>3061400.4356999998</v>
      </c>
      <c r="D1815" t="s">
        <v>271</v>
      </c>
      <c r="P1815">
        <v>2404</v>
      </c>
      <c r="Q1815" t="s">
        <v>71</v>
      </c>
      <c r="R1815">
        <v>2405</v>
      </c>
      <c r="S1815">
        <v>9075</v>
      </c>
      <c r="T1815">
        <v>335486.45150000002</v>
      </c>
      <c r="U1815">
        <v>3061400.4356999998</v>
      </c>
      <c r="V1815" t="s">
        <v>271</v>
      </c>
    </row>
    <row r="1816" spans="1:22" x14ac:dyDescent="0.25">
      <c r="A1816">
        <v>9076</v>
      </c>
      <c r="B1816">
        <v>335477.66379999998</v>
      </c>
      <c r="C1816">
        <v>3061389.5044999998</v>
      </c>
      <c r="D1816" t="s">
        <v>271</v>
      </c>
      <c r="P1816">
        <v>2405</v>
      </c>
      <c r="Q1816" t="s">
        <v>71</v>
      </c>
      <c r="R1816">
        <v>2406</v>
      </c>
      <c r="S1816">
        <v>9076</v>
      </c>
      <c r="T1816">
        <v>335477.66379999998</v>
      </c>
      <c r="U1816">
        <v>3061389.5044999998</v>
      </c>
      <c r="V1816" t="s">
        <v>271</v>
      </c>
    </row>
    <row r="1817" spans="1:22" x14ac:dyDescent="0.25">
      <c r="A1817">
        <v>9077</v>
      </c>
      <c r="B1817">
        <v>335440.52309999999</v>
      </c>
      <c r="C1817">
        <v>3061343.3045999999</v>
      </c>
      <c r="D1817" t="s">
        <v>271</v>
      </c>
      <c r="P1817">
        <v>2406</v>
      </c>
      <c r="Q1817" t="s">
        <v>71</v>
      </c>
      <c r="R1817">
        <v>2407</v>
      </c>
      <c r="S1817">
        <v>9077</v>
      </c>
      <c r="T1817">
        <v>335440.52309999999</v>
      </c>
      <c r="U1817">
        <v>3061343.3045999999</v>
      </c>
      <c r="V1817" t="s">
        <v>271</v>
      </c>
    </row>
    <row r="1818" spans="1:22" x14ac:dyDescent="0.25">
      <c r="A1818">
        <v>9078</v>
      </c>
      <c r="B1818">
        <v>335370.46999999997</v>
      </c>
      <c r="C1818">
        <v>3061249.6582999998</v>
      </c>
      <c r="D1818" t="s">
        <v>271</v>
      </c>
      <c r="P1818">
        <v>2407</v>
      </c>
      <c r="Q1818" t="s">
        <v>71</v>
      </c>
      <c r="R1818">
        <v>2408</v>
      </c>
      <c r="S1818">
        <v>9078</v>
      </c>
      <c r="T1818">
        <v>335370.46999999997</v>
      </c>
      <c r="U1818">
        <v>3061249.6582999998</v>
      </c>
      <c r="V1818" t="s">
        <v>271</v>
      </c>
    </row>
    <row r="1819" spans="1:22" x14ac:dyDescent="0.25">
      <c r="A1819">
        <v>9079</v>
      </c>
      <c r="B1819">
        <v>335316.40669999999</v>
      </c>
      <c r="C1819">
        <v>3061178.3635</v>
      </c>
      <c r="D1819" t="s">
        <v>271</v>
      </c>
      <c r="P1819">
        <v>2408</v>
      </c>
      <c r="Q1819" t="s">
        <v>71</v>
      </c>
      <c r="R1819">
        <v>2409</v>
      </c>
      <c r="S1819">
        <v>9079</v>
      </c>
      <c r="T1819">
        <v>335316.40669999999</v>
      </c>
      <c r="U1819">
        <v>3061178.3635</v>
      </c>
      <c r="V1819" t="s">
        <v>271</v>
      </c>
    </row>
    <row r="1820" spans="1:22" x14ac:dyDescent="0.25">
      <c r="A1820">
        <v>9080</v>
      </c>
      <c r="B1820">
        <v>335297.46789999999</v>
      </c>
      <c r="C1820">
        <v>3061151.8212000001</v>
      </c>
      <c r="D1820" t="s">
        <v>271</v>
      </c>
      <c r="P1820">
        <v>2409</v>
      </c>
      <c r="Q1820" t="s">
        <v>71</v>
      </c>
      <c r="R1820">
        <v>2410</v>
      </c>
      <c r="S1820">
        <v>9080</v>
      </c>
      <c r="T1820">
        <v>335297.46789999999</v>
      </c>
      <c r="U1820">
        <v>3061151.8212000001</v>
      </c>
      <c r="V1820" t="s">
        <v>271</v>
      </c>
    </row>
    <row r="1821" spans="1:22" x14ac:dyDescent="0.25">
      <c r="A1821">
        <v>9081</v>
      </c>
      <c r="B1821">
        <v>335277.04259999999</v>
      </c>
      <c r="C1821">
        <v>3061123.1956000002</v>
      </c>
      <c r="D1821" t="s">
        <v>271</v>
      </c>
      <c r="P1821">
        <v>2410</v>
      </c>
      <c r="Q1821" t="s">
        <v>71</v>
      </c>
      <c r="R1821">
        <v>2411</v>
      </c>
      <c r="S1821">
        <v>9081</v>
      </c>
      <c r="T1821">
        <v>335277.04259999999</v>
      </c>
      <c r="U1821">
        <v>3061123.1956000002</v>
      </c>
      <c r="V1821" t="s">
        <v>271</v>
      </c>
    </row>
    <row r="1822" spans="1:22" x14ac:dyDescent="0.25">
      <c r="A1822">
        <v>9082</v>
      </c>
      <c r="B1822">
        <v>335214.10550000001</v>
      </c>
      <c r="C1822">
        <v>3061038.3354000002</v>
      </c>
      <c r="D1822" t="s">
        <v>271</v>
      </c>
      <c r="P1822">
        <v>2411</v>
      </c>
      <c r="Q1822" t="s">
        <v>71</v>
      </c>
      <c r="R1822">
        <v>2412</v>
      </c>
      <c r="S1822">
        <v>9082</v>
      </c>
      <c r="T1822">
        <v>335214.10550000001</v>
      </c>
      <c r="U1822">
        <v>3061038.3354000002</v>
      </c>
      <c r="V1822" t="s">
        <v>271</v>
      </c>
    </row>
    <row r="1823" spans="1:22" x14ac:dyDescent="0.25">
      <c r="A1823">
        <v>9083</v>
      </c>
      <c r="B1823">
        <v>335159.07510000002</v>
      </c>
      <c r="C1823">
        <v>3060967.0529999998</v>
      </c>
      <c r="D1823" t="s">
        <v>271</v>
      </c>
      <c r="P1823">
        <v>2412</v>
      </c>
      <c r="Q1823" t="s">
        <v>71</v>
      </c>
      <c r="R1823">
        <v>2413</v>
      </c>
      <c r="S1823">
        <v>9083</v>
      </c>
      <c r="T1823">
        <v>335159.07510000002</v>
      </c>
      <c r="U1823">
        <v>3060967.0529999998</v>
      </c>
      <c r="V1823" t="s">
        <v>271</v>
      </c>
    </row>
    <row r="1824" spans="1:22" x14ac:dyDescent="0.25">
      <c r="A1824">
        <v>9084</v>
      </c>
      <c r="B1824">
        <v>335110.85279999999</v>
      </c>
      <c r="C1824">
        <v>3060907.7105999999</v>
      </c>
      <c r="D1824" t="s">
        <v>271</v>
      </c>
      <c r="P1824">
        <v>2413</v>
      </c>
      <c r="Q1824" t="s">
        <v>71</v>
      </c>
      <c r="R1824">
        <v>2414</v>
      </c>
      <c r="S1824">
        <v>9084</v>
      </c>
      <c r="T1824">
        <v>335110.85279999999</v>
      </c>
      <c r="U1824">
        <v>3060907.7105999999</v>
      </c>
      <c r="V1824" t="s">
        <v>271</v>
      </c>
    </row>
    <row r="1825" spans="1:22" x14ac:dyDescent="0.25">
      <c r="A1825">
        <v>9085</v>
      </c>
      <c r="B1825">
        <v>335093.96629999997</v>
      </c>
      <c r="C1825">
        <v>3060885.0562999998</v>
      </c>
      <c r="D1825" t="s">
        <v>271</v>
      </c>
      <c r="P1825">
        <v>2414</v>
      </c>
      <c r="Q1825" t="s">
        <v>71</v>
      </c>
      <c r="R1825">
        <v>2415</v>
      </c>
      <c r="S1825">
        <v>9085</v>
      </c>
      <c r="T1825">
        <v>335093.96629999997</v>
      </c>
      <c r="U1825">
        <v>3060885.0562999998</v>
      </c>
      <c r="V1825" t="s">
        <v>271</v>
      </c>
    </row>
    <row r="1826" spans="1:22" x14ac:dyDescent="0.25">
      <c r="A1826">
        <v>9086</v>
      </c>
      <c r="B1826">
        <v>335122.79019999999</v>
      </c>
      <c r="C1826">
        <v>3060854.2201999999</v>
      </c>
      <c r="D1826" t="s">
        <v>271</v>
      </c>
      <c r="P1826">
        <v>2415</v>
      </c>
      <c r="Q1826" t="s">
        <v>71</v>
      </c>
      <c r="R1826">
        <v>2416</v>
      </c>
      <c r="S1826">
        <v>9086</v>
      </c>
      <c r="T1826">
        <v>335122.79019999999</v>
      </c>
      <c r="U1826">
        <v>3060854.2201999999</v>
      </c>
      <c r="V1826" t="s">
        <v>271</v>
      </c>
    </row>
    <row r="1827" spans="1:22" x14ac:dyDescent="0.25">
      <c r="A1827">
        <v>9087</v>
      </c>
      <c r="B1827">
        <v>335055.19699999999</v>
      </c>
      <c r="C1827">
        <v>3060773.2634000001</v>
      </c>
      <c r="D1827" t="s">
        <v>271</v>
      </c>
      <c r="P1827">
        <v>2416</v>
      </c>
      <c r="Q1827" t="s">
        <v>71</v>
      </c>
      <c r="R1827">
        <v>2417</v>
      </c>
      <c r="S1827">
        <v>9087</v>
      </c>
      <c r="T1827">
        <v>335055.19699999999</v>
      </c>
      <c r="U1827">
        <v>3060773.2634000001</v>
      </c>
      <c r="V1827" t="s">
        <v>271</v>
      </c>
    </row>
    <row r="1828" spans="1:22" x14ac:dyDescent="0.25">
      <c r="A1828">
        <v>9088</v>
      </c>
      <c r="B1828">
        <v>335092.83720000001</v>
      </c>
      <c r="C1828">
        <v>3060665.4295000001</v>
      </c>
      <c r="D1828" t="s">
        <v>271</v>
      </c>
      <c r="P1828">
        <v>2417</v>
      </c>
      <c r="Q1828" t="s">
        <v>71</v>
      </c>
      <c r="R1828">
        <v>2418</v>
      </c>
      <c r="S1828">
        <v>9088</v>
      </c>
      <c r="T1828">
        <v>335092.83720000001</v>
      </c>
      <c r="U1828">
        <v>3060665.4295000001</v>
      </c>
      <c r="V1828" t="s">
        <v>271</v>
      </c>
    </row>
    <row r="1829" spans="1:22" x14ac:dyDescent="0.25">
      <c r="A1829">
        <v>9089</v>
      </c>
      <c r="B1829">
        <v>335087.58390000003</v>
      </c>
      <c r="C1829">
        <v>3060562.7379000001</v>
      </c>
      <c r="D1829" t="s">
        <v>271</v>
      </c>
      <c r="P1829">
        <v>2418</v>
      </c>
      <c r="Q1829" t="s">
        <v>71</v>
      </c>
      <c r="R1829">
        <v>2419</v>
      </c>
      <c r="S1829">
        <v>9089</v>
      </c>
      <c r="T1829">
        <v>335087.58390000003</v>
      </c>
      <c r="U1829">
        <v>3060562.7379000001</v>
      </c>
      <c r="V1829" t="s">
        <v>271</v>
      </c>
    </row>
    <row r="1830" spans="1:22" x14ac:dyDescent="0.25">
      <c r="A1830">
        <v>9090</v>
      </c>
      <c r="B1830">
        <v>335106.55109999998</v>
      </c>
      <c r="C1830">
        <v>3060466.2001</v>
      </c>
      <c r="D1830" t="s">
        <v>271</v>
      </c>
      <c r="P1830">
        <v>2419</v>
      </c>
      <c r="Q1830" t="s">
        <v>71</v>
      </c>
      <c r="R1830">
        <v>2420</v>
      </c>
      <c r="S1830">
        <v>9090</v>
      </c>
      <c r="T1830">
        <v>335106.55109999998</v>
      </c>
      <c r="U1830">
        <v>3060466.2001</v>
      </c>
      <c r="V1830" t="s">
        <v>271</v>
      </c>
    </row>
    <row r="1831" spans="1:22" x14ac:dyDescent="0.25">
      <c r="A1831">
        <v>9091</v>
      </c>
      <c r="B1831">
        <v>335116.29800000001</v>
      </c>
      <c r="C1831">
        <v>3060401.7203000002</v>
      </c>
      <c r="D1831" t="s">
        <v>271</v>
      </c>
      <c r="P1831">
        <v>2420</v>
      </c>
      <c r="Q1831" t="s">
        <v>71</v>
      </c>
      <c r="R1831">
        <v>2421</v>
      </c>
      <c r="S1831">
        <v>9091</v>
      </c>
      <c r="T1831">
        <v>335116.29800000001</v>
      </c>
      <c r="U1831">
        <v>3060401.7203000002</v>
      </c>
      <c r="V1831" t="s">
        <v>271</v>
      </c>
    </row>
    <row r="1832" spans="1:22" x14ac:dyDescent="0.25">
      <c r="A1832">
        <v>9092</v>
      </c>
      <c r="B1832">
        <v>335119.4829</v>
      </c>
      <c r="C1832">
        <v>3060351.7354000001</v>
      </c>
      <c r="D1832" t="s">
        <v>271</v>
      </c>
      <c r="P1832">
        <v>2421</v>
      </c>
      <c r="Q1832" t="s">
        <v>71</v>
      </c>
      <c r="R1832">
        <v>2422</v>
      </c>
      <c r="S1832">
        <v>9092</v>
      </c>
      <c r="T1832">
        <v>335119.4829</v>
      </c>
      <c r="U1832">
        <v>3060351.7354000001</v>
      </c>
      <c r="V1832" t="s">
        <v>271</v>
      </c>
    </row>
    <row r="1833" spans="1:22" x14ac:dyDescent="0.25">
      <c r="A1833">
        <v>9093</v>
      </c>
      <c r="B1833">
        <v>335120.94530000002</v>
      </c>
      <c r="C1833">
        <v>3060317.1403999999</v>
      </c>
      <c r="D1833" t="s">
        <v>271</v>
      </c>
      <c r="P1833">
        <v>2422</v>
      </c>
      <c r="Q1833" t="s">
        <v>71</v>
      </c>
      <c r="R1833">
        <v>2423</v>
      </c>
      <c r="S1833">
        <v>9093</v>
      </c>
      <c r="T1833">
        <v>335120.94530000002</v>
      </c>
      <c r="U1833">
        <v>3060317.1403999999</v>
      </c>
      <c r="V1833" t="s">
        <v>271</v>
      </c>
    </row>
    <row r="1834" spans="1:22" x14ac:dyDescent="0.25">
      <c r="A1834">
        <v>9094</v>
      </c>
      <c r="B1834">
        <v>335117.41200000001</v>
      </c>
      <c r="C1834">
        <v>3060270.1274999999</v>
      </c>
      <c r="D1834" t="s">
        <v>271</v>
      </c>
      <c r="P1834">
        <v>2423</v>
      </c>
      <c r="Q1834" t="s">
        <v>71</v>
      </c>
      <c r="R1834">
        <v>2424</v>
      </c>
      <c r="S1834">
        <v>9094</v>
      </c>
      <c r="T1834">
        <v>335117.41200000001</v>
      </c>
      <c r="U1834">
        <v>3060270.1274999999</v>
      </c>
      <c r="V1834" t="s">
        <v>271</v>
      </c>
    </row>
    <row r="1835" spans="1:22" x14ac:dyDescent="0.25">
      <c r="A1835">
        <v>9095</v>
      </c>
      <c r="B1835">
        <v>335159.64889999997</v>
      </c>
      <c r="C1835">
        <v>3060180.7157000001</v>
      </c>
      <c r="D1835" t="s">
        <v>271</v>
      </c>
      <c r="P1835">
        <v>2424</v>
      </c>
      <c r="Q1835" t="s">
        <v>71</v>
      </c>
      <c r="R1835">
        <v>2425</v>
      </c>
      <c r="S1835">
        <v>9095</v>
      </c>
      <c r="T1835">
        <v>335159.64889999997</v>
      </c>
      <c r="U1835">
        <v>3060180.7157000001</v>
      </c>
      <c r="V1835" t="s">
        <v>271</v>
      </c>
    </row>
    <row r="1836" spans="1:22" x14ac:dyDescent="0.25">
      <c r="A1836">
        <v>9096</v>
      </c>
      <c r="B1836">
        <v>335182.07579999999</v>
      </c>
      <c r="C1836">
        <v>3060125.6672</v>
      </c>
      <c r="D1836" t="s">
        <v>271</v>
      </c>
      <c r="P1836">
        <v>2425</v>
      </c>
      <c r="Q1836" t="s">
        <v>71</v>
      </c>
      <c r="R1836">
        <v>2426</v>
      </c>
      <c r="S1836">
        <v>9096</v>
      </c>
      <c r="T1836">
        <v>335182.07579999999</v>
      </c>
      <c r="U1836">
        <v>3060125.6672</v>
      </c>
      <c r="V1836" t="s">
        <v>271</v>
      </c>
    </row>
    <row r="1837" spans="1:22" x14ac:dyDescent="0.25">
      <c r="A1837">
        <v>9097</v>
      </c>
      <c r="B1837">
        <v>335198.25260000001</v>
      </c>
      <c r="C1837">
        <v>3060108.1603000001</v>
      </c>
      <c r="D1837" t="s">
        <v>271</v>
      </c>
      <c r="P1837">
        <v>2426</v>
      </c>
      <c r="Q1837" t="s">
        <v>71</v>
      </c>
      <c r="R1837">
        <v>2427</v>
      </c>
      <c r="S1837">
        <v>9097</v>
      </c>
      <c r="T1837">
        <v>335198.25260000001</v>
      </c>
      <c r="U1837">
        <v>3060108.1603000001</v>
      </c>
      <c r="V1837" t="s">
        <v>271</v>
      </c>
    </row>
    <row r="1838" spans="1:22" x14ac:dyDescent="0.25">
      <c r="A1838">
        <v>9098</v>
      </c>
      <c r="B1838">
        <v>335232.48489999998</v>
      </c>
      <c r="C1838">
        <v>3060069.2793000001</v>
      </c>
      <c r="D1838" t="s">
        <v>271</v>
      </c>
      <c r="P1838">
        <v>2427</v>
      </c>
      <c r="Q1838" t="s">
        <v>71</v>
      </c>
      <c r="R1838">
        <v>2428</v>
      </c>
      <c r="S1838">
        <v>9098</v>
      </c>
      <c r="T1838">
        <v>335232.48489999998</v>
      </c>
      <c r="U1838">
        <v>3060069.2793000001</v>
      </c>
      <c r="V1838" t="s">
        <v>271</v>
      </c>
    </row>
    <row r="1839" spans="1:22" x14ac:dyDescent="0.25">
      <c r="A1839">
        <v>9099</v>
      </c>
      <c r="B1839">
        <v>335254.31089999998</v>
      </c>
      <c r="C1839">
        <v>3060041.1310999999</v>
      </c>
      <c r="D1839" t="s">
        <v>271</v>
      </c>
      <c r="P1839">
        <v>2428</v>
      </c>
      <c r="Q1839" t="s">
        <v>71</v>
      </c>
      <c r="R1839">
        <v>2429</v>
      </c>
      <c r="S1839">
        <v>9099</v>
      </c>
      <c r="T1839">
        <v>335254.31089999998</v>
      </c>
      <c r="U1839">
        <v>3060041.1310999999</v>
      </c>
      <c r="V1839" t="s">
        <v>271</v>
      </c>
    </row>
    <row r="1840" spans="1:22" x14ac:dyDescent="0.25">
      <c r="A1840">
        <v>9100</v>
      </c>
      <c r="B1840">
        <v>335279.9595</v>
      </c>
      <c r="C1840">
        <v>3060010.0498000002</v>
      </c>
      <c r="D1840" t="s">
        <v>271</v>
      </c>
      <c r="P1840">
        <v>2429</v>
      </c>
      <c r="Q1840" t="s">
        <v>71</v>
      </c>
      <c r="R1840">
        <v>2430</v>
      </c>
      <c r="S1840">
        <v>9100</v>
      </c>
      <c r="T1840">
        <v>335279.9595</v>
      </c>
      <c r="U1840">
        <v>3060010.0498000002</v>
      </c>
      <c r="V1840" t="s">
        <v>271</v>
      </c>
    </row>
    <row r="1841" spans="1:22" x14ac:dyDescent="0.25">
      <c r="A1841">
        <v>9101</v>
      </c>
      <c r="B1841">
        <v>335367.62219999998</v>
      </c>
      <c r="C1841">
        <v>3059923.8642000002</v>
      </c>
      <c r="D1841" t="s">
        <v>271</v>
      </c>
      <c r="P1841">
        <v>2430</v>
      </c>
      <c r="Q1841" t="s">
        <v>71</v>
      </c>
      <c r="R1841">
        <v>2431</v>
      </c>
      <c r="S1841">
        <v>9101</v>
      </c>
      <c r="T1841">
        <v>335367.62219999998</v>
      </c>
      <c r="U1841">
        <v>3059923.8642000002</v>
      </c>
      <c r="V1841" t="s">
        <v>271</v>
      </c>
    </row>
    <row r="1842" spans="1:22" x14ac:dyDescent="0.25">
      <c r="A1842">
        <v>9102</v>
      </c>
      <c r="B1842">
        <v>335413.16720000003</v>
      </c>
      <c r="C1842">
        <v>3059864.6606999999</v>
      </c>
      <c r="D1842" t="s">
        <v>271</v>
      </c>
      <c r="P1842">
        <v>2431</v>
      </c>
      <c r="Q1842" t="s">
        <v>71</v>
      </c>
      <c r="R1842">
        <v>2432</v>
      </c>
      <c r="S1842">
        <v>9102</v>
      </c>
      <c r="T1842">
        <v>335413.16720000003</v>
      </c>
      <c r="U1842">
        <v>3059864.6606999999</v>
      </c>
      <c r="V1842" t="s">
        <v>271</v>
      </c>
    </row>
    <row r="1843" spans="1:22" x14ac:dyDescent="0.25">
      <c r="A1843">
        <v>9103</v>
      </c>
      <c r="B1843">
        <v>335456.88579999999</v>
      </c>
      <c r="C1843">
        <v>3059813.1655000001</v>
      </c>
      <c r="D1843" t="s">
        <v>271</v>
      </c>
      <c r="P1843">
        <v>2432</v>
      </c>
      <c r="Q1843" t="s">
        <v>71</v>
      </c>
      <c r="R1843">
        <v>2433</v>
      </c>
      <c r="S1843">
        <v>9103</v>
      </c>
      <c r="T1843">
        <v>335456.88579999999</v>
      </c>
      <c r="U1843">
        <v>3059813.1655000001</v>
      </c>
      <c r="V1843" t="s">
        <v>271</v>
      </c>
    </row>
    <row r="1844" spans="1:22" x14ac:dyDescent="0.25">
      <c r="A1844">
        <v>9104</v>
      </c>
      <c r="B1844">
        <v>335483.47480000003</v>
      </c>
      <c r="C1844">
        <v>3059780.1505</v>
      </c>
      <c r="D1844" t="s">
        <v>271</v>
      </c>
      <c r="P1844">
        <v>2433</v>
      </c>
      <c r="Q1844" t="s">
        <v>71</v>
      </c>
      <c r="R1844">
        <v>2434</v>
      </c>
      <c r="S1844">
        <v>9104</v>
      </c>
      <c r="T1844">
        <v>335483.47480000003</v>
      </c>
      <c r="U1844">
        <v>3059780.1505</v>
      </c>
      <c r="V1844" t="s">
        <v>271</v>
      </c>
    </row>
    <row r="1845" spans="1:22" x14ac:dyDescent="0.25">
      <c r="A1845">
        <v>9105</v>
      </c>
      <c r="B1845">
        <v>335511.01630000002</v>
      </c>
      <c r="C1845">
        <v>3059746.1620999998</v>
      </c>
      <c r="D1845" t="s">
        <v>271</v>
      </c>
      <c r="P1845">
        <v>2434</v>
      </c>
      <c r="Q1845" t="s">
        <v>71</v>
      </c>
      <c r="R1845">
        <v>2435</v>
      </c>
      <c r="S1845">
        <v>9105</v>
      </c>
      <c r="T1845">
        <v>335511.01630000002</v>
      </c>
      <c r="U1845">
        <v>3059746.1620999998</v>
      </c>
      <c r="V1845" t="s">
        <v>271</v>
      </c>
    </row>
    <row r="1846" spans="1:22" x14ac:dyDescent="0.25">
      <c r="A1846">
        <v>9106</v>
      </c>
      <c r="B1846">
        <v>335547.10359999997</v>
      </c>
      <c r="C1846">
        <v>3059701.4931000001</v>
      </c>
      <c r="D1846" t="s">
        <v>271</v>
      </c>
      <c r="P1846">
        <v>2435</v>
      </c>
      <c r="Q1846" t="s">
        <v>71</v>
      </c>
      <c r="R1846">
        <v>2436</v>
      </c>
      <c r="S1846">
        <v>9106</v>
      </c>
      <c r="T1846">
        <v>335547.10359999997</v>
      </c>
      <c r="U1846">
        <v>3059701.4931000001</v>
      </c>
      <c r="V1846" t="s">
        <v>271</v>
      </c>
    </row>
    <row r="1847" spans="1:22" x14ac:dyDescent="0.25">
      <c r="A1847">
        <v>9107</v>
      </c>
      <c r="B1847">
        <v>335600.3701</v>
      </c>
      <c r="C1847">
        <v>3059641.9449999998</v>
      </c>
      <c r="D1847" t="s">
        <v>271</v>
      </c>
      <c r="P1847">
        <v>2436</v>
      </c>
      <c r="Q1847" t="s">
        <v>71</v>
      </c>
      <c r="R1847">
        <v>2437</v>
      </c>
      <c r="S1847">
        <v>9107</v>
      </c>
      <c r="T1847">
        <v>335600.3701</v>
      </c>
      <c r="U1847">
        <v>3059641.9449999998</v>
      </c>
      <c r="V1847" t="s">
        <v>271</v>
      </c>
    </row>
    <row r="1848" spans="1:22" x14ac:dyDescent="0.25">
      <c r="A1848">
        <v>9108</v>
      </c>
      <c r="B1848">
        <v>335661.13990000001</v>
      </c>
      <c r="C1848">
        <v>3059565.9674</v>
      </c>
      <c r="D1848" t="s">
        <v>271</v>
      </c>
      <c r="P1848">
        <v>2437</v>
      </c>
      <c r="Q1848" t="s">
        <v>71</v>
      </c>
      <c r="R1848">
        <v>2438</v>
      </c>
      <c r="S1848">
        <v>9108</v>
      </c>
      <c r="T1848">
        <v>335661.13990000001</v>
      </c>
      <c r="U1848">
        <v>3059565.9674</v>
      </c>
      <c r="V1848" t="s">
        <v>271</v>
      </c>
    </row>
    <row r="1849" spans="1:22" x14ac:dyDescent="0.25">
      <c r="A1849">
        <v>9109</v>
      </c>
      <c r="B1849">
        <v>335694.47470000002</v>
      </c>
      <c r="C1849">
        <v>3059531.9007000001</v>
      </c>
      <c r="D1849" t="s">
        <v>271</v>
      </c>
      <c r="P1849">
        <v>2438</v>
      </c>
      <c r="Q1849" t="s">
        <v>71</v>
      </c>
      <c r="R1849">
        <v>2439</v>
      </c>
      <c r="S1849">
        <v>9109</v>
      </c>
      <c r="T1849">
        <v>335694.47470000002</v>
      </c>
      <c r="U1849">
        <v>3059531.9007000001</v>
      </c>
      <c r="V1849" t="s">
        <v>271</v>
      </c>
    </row>
    <row r="1850" spans="1:22" x14ac:dyDescent="0.25">
      <c r="A1850">
        <v>9110</v>
      </c>
      <c r="B1850">
        <v>335731.38620000001</v>
      </c>
      <c r="C1850">
        <v>3059476.6551999999</v>
      </c>
      <c r="D1850" t="s">
        <v>271</v>
      </c>
      <c r="P1850">
        <v>2439</v>
      </c>
      <c r="Q1850" t="s">
        <v>71</v>
      </c>
      <c r="R1850">
        <v>2440</v>
      </c>
      <c r="S1850">
        <v>9110</v>
      </c>
      <c r="T1850">
        <v>335731.38620000001</v>
      </c>
      <c r="U1850">
        <v>3059476.6551999999</v>
      </c>
      <c r="V1850" t="s">
        <v>271</v>
      </c>
    </row>
    <row r="1851" spans="1:22" x14ac:dyDescent="0.25">
      <c r="A1851">
        <v>9111</v>
      </c>
      <c r="B1851">
        <v>335759.88219999999</v>
      </c>
      <c r="C1851">
        <v>3059430.7590999999</v>
      </c>
      <c r="D1851" t="s">
        <v>271</v>
      </c>
      <c r="P1851">
        <v>2440</v>
      </c>
      <c r="Q1851" t="s">
        <v>71</v>
      </c>
      <c r="R1851">
        <v>2441</v>
      </c>
      <c r="S1851">
        <v>9111</v>
      </c>
      <c r="T1851">
        <v>335759.88219999999</v>
      </c>
      <c r="U1851">
        <v>3059430.7590999999</v>
      </c>
      <c r="V1851" t="s">
        <v>271</v>
      </c>
    </row>
    <row r="1852" spans="1:22" x14ac:dyDescent="0.25">
      <c r="A1852">
        <v>9112</v>
      </c>
      <c r="B1852">
        <v>335764.46240000002</v>
      </c>
      <c r="C1852">
        <v>3059423.3821999999</v>
      </c>
      <c r="D1852" t="s">
        <v>271</v>
      </c>
      <c r="P1852">
        <v>2441</v>
      </c>
      <c r="Q1852" t="s">
        <v>71</v>
      </c>
      <c r="R1852">
        <v>2442</v>
      </c>
      <c r="S1852">
        <v>9112</v>
      </c>
      <c r="T1852">
        <v>335764.46240000002</v>
      </c>
      <c r="U1852">
        <v>3059423.3821999999</v>
      </c>
      <c r="V1852" t="s">
        <v>271</v>
      </c>
    </row>
    <row r="1853" spans="1:22" x14ac:dyDescent="0.25">
      <c r="A1853">
        <v>9113</v>
      </c>
      <c r="B1853">
        <v>335776.74050000001</v>
      </c>
      <c r="C1853">
        <v>3059403.0463</v>
      </c>
      <c r="D1853" t="s">
        <v>271</v>
      </c>
      <c r="P1853">
        <v>2442</v>
      </c>
      <c r="Q1853" t="s">
        <v>71</v>
      </c>
      <c r="R1853">
        <v>2443</v>
      </c>
      <c r="S1853">
        <v>9113</v>
      </c>
      <c r="T1853">
        <v>335776.74050000001</v>
      </c>
      <c r="U1853">
        <v>3059403.0463</v>
      </c>
      <c r="V1853" t="s">
        <v>271</v>
      </c>
    </row>
    <row r="1854" spans="1:22" x14ac:dyDescent="0.25">
      <c r="A1854">
        <v>9114</v>
      </c>
      <c r="B1854">
        <v>335829.64150000003</v>
      </c>
      <c r="C1854">
        <v>3059369.9164</v>
      </c>
      <c r="D1854" t="s">
        <v>271</v>
      </c>
      <c r="P1854">
        <v>2443</v>
      </c>
      <c r="Q1854" t="s">
        <v>71</v>
      </c>
      <c r="R1854">
        <v>2444</v>
      </c>
      <c r="S1854">
        <v>9114</v>
      </c>
      <c r="T1854">
        <v>335829.64150000003</v>
      </c>
      <c r="U1854">
        <v>3059369.9164</v>
      </c>
      <c r="V1854" t="s">
        <v>271</v>
      </c>
    </row>
    <row r="1855" spans="1:22" x14ac:dyDescent="0.25">
      <c r="A1855">
        <v>9115</v>
      </c>
      <c r="B1855">
        <v>335857.79060000001</v>
      </c>
      <c r="C1855">
        <v>3059345.0444</v>
      </c>
      <c r="D1855" t="s">
        <v>271</v>
      </c>
      <c r="P1855">
        <v>2444</v>
      </c>
      <c r="Q1855" t="s">
        <v>71</v>
      </c>
      <c r="R1855">
        <v>2445</v>
      </c>
      <c r="S1855">
        <v>9115</v>
      </c>
      <c r="T1855">
        <v>335857.79060000001</v>
      </c>
      <c r="U1855">
        <v>3059345.0444</v>
      </c>
      <c r="V1855" t="s">
        <v>271</v>
      </c>
    </row>
    <row r="1856" spans="1:22" x14ac:dyDescent="0.25">
      <c r="A1856">
        <v>9116</v>
      </c>
      <c r="B1856">
        <v>335906.58679999999</v>
      </c>
      <c r="C1856">
        <v>3059302.8451999999</v>
      </c>
      <c r="D1856" t="s">
        <v>271</v>
      </c>
      <c r="P1856">
        <v>2445</v>
      </c>
      <c r="Q1856" t="s">
        <v>71</v>
      </c>
      <c r="R1856">
        <v>2446</v>
      </c>
      <c r="S1856">
        <v>9116</v>
      </c>
      <c r="T1856">
        <v>335906.58679999999</v>
      </c>
      <c r="U1856">
        <v>3059302.8451999999</v>
      </c>
      <c r="V1856" t="s">
        <v>271</v>
      </c>
    </row>
    <row r="1857" spans="1:22" x14ac:dyDescent="0.25">
      <c r="A1857">
        <v>9117</v>
      </c>
      <c r="B1857">
        <v>335952.93410000001</v>
      </c>
      <c r="C1857">
        <v>3059231.1438000002</v>
      </c>
      <c r="D1857" t="s">
        <v>271</v>
      </c>
      <c r="P1857">
        <v>2446</v>
      </c>
      <c r="Q1857" t="s">
        <v>71</v>
      </c>
      <c r="R1857">
        <v>2447</v>
      </c>
      <c r="S1857">
        <v>9117</v>
      </c>
      <c r="T1857">
        <v>335952.93410000001</v>
      </c>
      <c r="U1857">
        <v>3059231.1438000002</v>
      </c>
      <c r="V1857" t="s">
        <v>271</v>
      </c>
    </row>
    <row r="1858" spans="1:22" x14ac:dyDescent="0.25">
      <c r="A1858">
        <v>9118</v>
      </c>
      <c r="B1858">
        <v>335981.08140000002</v>
      </c>
      <c r="C1858">
        <v>3059170.2527999999</v>
      </c>
      <c r="D1858" t="s">
        <v>271</v>
      </c>
      <c r="P1858">
        <v>2447</v>
      </c>
      <c r="Q1858" t="s">
        <v>71</v>
      </c>
      <c r="R1858">
        <v>2448</v>
      </c>
      <c r="S1858">
        <v>9118</v>
      </c>
      <c r="T1858">
        <v>335981.08140000002</v>
      </c>
      <c r="U1858">
        <v>3059170.2527999999</v>
      </c>
      <c r="V1858" t="s">
        <v>271</v>
      </c>
    </row>
    <row r="1859" spans="1:22" x14ac:dyDescent="0.25">
      <c r="A1859">
        <v>9119</v>
      </c>
      <c r="B1859">
        <v>335984.29619999998</v>
      </c>
      <c r="C1859">
        <v>3059162.5839999998</v>
      </c>
      <c r="D1859" t="s">
        <v>271</v>
      </c>
      <c r="P1859">
        <v>2448</v>
      </c>
      <c r="Q1859" t="s">
        <v>71</v>
      </c>
      <c r="R1859">
        <v>2449</v>
      </c>
      <c r="S1859">
        <v>9119</v>
      </c>
      <c r="T1859">
        <v>335984.29619999998</v>
      </c>
      <c r="U1859">
        <v>3059162.5839999998</v>
      </c>
      <c r="V1859" t="s">
        <v>271</v>
      </c>
    </row>
    <row r="1860" spans="1:22" x14ac:dyDescent="0.25">
      <c r="A1860">
        <v>9120</v>
      </c>
      <c r="B1860">
        <v>336080.02840000001</v>
      </c>
      <c r="C1860">
        <v>3059156.0932999998</v>
      </c>
      <c r="D1860" t="s">
        <v>271</v>
      </c>
      <c r="P1860">
        <v>2449</v>
      </c>
      <c r="Q1860" t="s">
        <v>71</v>
      </c>
      <c r="R1860">
        <v>2450</v>
      </c>
      <c r="S1860">
        <v>9120</v>
      </c>
      <c r="T1860">
        <v>336080.02840000001</v>
      </c>
      <c r="U1860">
        <v>3059156.0932999998</v>
      </c>
      <c r="V1860" t="s">
        <v>271</v>
      </c>
    </row>
    <row r="1861" spans="1:22" x14ac:dyDescent="0.25">
      <c r="A1861">
        <v>9121</v>
      </c>
      <c r="B1861">
        <v>336449.3089</v>
      </c>
      <c r="C1861">
        <v>3059164.1954000001</v>
      </c>
      <c r="D1861" t="s">
        <v>271</v>
      </c>
      <c r="P1861">
        <v>2450</v>
      </c>
      <c r="Q1861" t="s">
        <v>71</v>
      </c>
      <c r="R1861">
        <v>2451</v>
      </c>
      <c r="S1861">
        <v>9121</v>
      </c>
      <c r="T1861">
        <v>336449.3089</v>
      </c>
      <c r="U1861">
        <v>3059164.1954000001</v>
      </c>
      <c r="V1861" t="s">
        <v>271</v>
      </c>
    </row>
    <row r="1862" spans="1:22" x14ac:dyDescent="0.25">
      <c r="A1862">
        <v>9122</v>
      </c>
      <c r="B1862">
        <v>336465.63160000002</v>
      </c>
      <c r="C1862">
        <v>3059164.4019999998</v>
      </c>
      <c r="D1862" t="s">
        <v>271</v>
      </c>
      <c r="P1862">
        <v>2451</v>
      </c>
      <c r="Q1862" t="s">
        <v>71</v>
      </c>
      <c r="R1862">
        <v>2452</v>
      </c>
      <c r="S1862">
        <v>9122</v>
      </c>
      <c r="T1862">
        <v>336465.63160000002</v>
      </c>
      <c r="U1862">
        <v>3059164.4019999998</v>
      </c>
      <c r="V1862" t="s">
        <v>271</v>
      </c>
    </row>
    <row r="1863" spans="1:22" x14ac:dyDescent="0.25">
      <c r="A1863">
        <v>9123</v>
      </c>
      <c r="B1863">
        <v>336846.45760000002</v>
      </c>
      <c r="C1863">
        <v>3059123.0891999998</v>
      </c>
      <c r="D1863" t="s">
        <v>271</v>
      </c>
      <c r="P1863">
        <v>2452</v>
      </c>
      <c r="Q1863" t="s">
        <v>71</v>
      </c>
      <c r="R1863">
        <v>2453</v>
      </c>
      <c r="S1863">
        <v>9123</v>
      </c>
      <c r="T1863">
        <v>336846.45760000002</v>
      </c>
      <c r="U1863">
        <v>3059123.0891999998</v>
      </c>
      <c r="V1863" t="s">
        <v>271</v>
      </c>
    </row>
    <row r="1864" spans="1:22" x14ac:dyDescent="0.25">
      <c r="A1864">
        <v>9124</v>
      </c>
      <c r="B1864">
        <v>336967.30589999998</v>
      </c>
      <c r="C1864">
        <v>3059102.7469000001</v>
      </c>
      <c r="D1864" t="s">
        <v>271</v>
      </c>
      <c r="P1864">
        <v>2453</v>
      </c>
      <c r="Q1864" t="s">
        <v>71</v>
      </c>
      <c r="R1864">
        <v>2454</v>
      </c>
      <c r="S1864">
        <v>9124</v>
      </c>
      <c r="T1864">
        <v>336967.30589999998</v>
      </c>
      <c r="U1864">
        <v>3059102.7469000001</v>
      </c>
      <c r="V1864" t="s">
        <v>271</v>
      </c>
    </row>
    <row r="1865" spans="1:22" x14ac:dyDescent="0.25">
      <c r="A1865">
        <v>9125</v>
      </c>
      <c r="B1865">
        <v>337131.6286</v>
      </c>
      <c r="C1865">
        <v>3059075.0885999999</v>
      </c>
      <c r="D1865" t="s">
        <v>271</v>
      </c>
      <c r="P1865">
        <v>2454</v>
      </c>
      <c r="Q1865" t="s">
        <v>71</v>
      </c>
      <c r="R1865">
        <v>2455</v>
      </c>
      <c r="S1865">
        <v>9125</v>
      </c>
      <c r="T1865">
        <v>337131.6286</v>
      </c>
      <c r="U1865">
        <v>3059075.0885999999</v>
      </c>
      <c r="V1865" t="s">
        <v>271</v>
      </c>
    </row>
    <row r="1866" spans="1:22" x14ac:dyDescent="0.25">
      <c r="A1866">
        <v>9126</v>
      </c>
      <c r="B1866">
        <v>337405.21639999998</v>
      </c>
      <c r="C1866">
        <v>3059027.2492999998</v>
      </c>
      <c r="D1866" t="s">
        <v>271</v>
      </c>
      <c r="P1866">
        <v>2455</v>
      </c>
      <c r="Q1866" t="s">
        <v>71</v>
      </c>
      <c r="R1866">
        <v>2456</v>
      </c>
      <c r="S1866">
        <v>9126</v>
      </c>
      <c r="T1866">
        <v>337405.21639999998</v>
      </c>
      <c r="U1866">
        <v>3059027.2492999998</v>
      </c>
      <c r="V1866" t="s">
        <v>271</v>
      </c>
    </row>
    <row r="1867" spans="1:22" x14ac:dyDescent="0.25">
      <c r="A1867">
        <v>9127</v>
      </c>
      <c r="B1867">
        <v>337710.8125</v>
      </c>
      <c r="C1867">
        <v>3058990.8229</v>
      </c>
      <c r="D1867" t="s">
        <v>271</v>
      </c>
      <c r="P1867">
        <v>2456</v>
      </c>
      <c r="Q1867" t="s">
        <v>71</v>
      </c>
      <c r="R1867">
        <v>2457</v>
      </c>
      <c r="S1867">
        <v>9127</v>
      </c>
      <c r="T1867">
        <v>337710.8125</v>
      </c>
      <c r="U1867">
        <v>3058990.8229</v>
      </c>
      <c r="V1867" t="s">
        <v>271</v>
      </c>
    </row>
    <row r="1868" spans="1:22" x14ac:dyDescent="0.25">
      <c r="A1868">
        <v>9128</v>
      </c>
      <c r="B1868">
        <v>337713.71460000001</v>
      </c>
      <c r="C1868">
        <v>3058990.477</v>
      </c>
      <c r="D1868" t="s">
        <v>271</v>
      </c>
      <c r="P1868">
        <v>2457</v>
      </c>
      <c r="Q1868" t="s">
        <v>71</v>
      </c>
      <c r="R1868">
        <v>2458</v>
      </c>
      <c r="S1868">
        <v>9128</v>
      </c>
      <c r="T1868">
        <v>337713.71460000001</v>
      </c>
      <c r="U1868">
        <v>3058990.477</v>
      </c>
      <c r="V1868" t="s">
        <v>271</v>
      </c>
    </row>
    <row r="1869" spans="1:22" x14ac:dyDescent="0.25">
      <c r="A1869">
        <v>9129</v>
      </c>
      <c r="B1869">
        <v>337897.90509999997</v>
      </c>
      <c r="C1869">
        <v>3058972.6557999998</v>
      </c>
      <c r="D1869" t="s">
        <v>271</v>
      </c>
      <c r="P1869">
        <v>2458</v>
      </c>
      <c r="Q1869" t="s">
        <v>71</v>
      </c>
      <c r="R1869">
        <v>2459</v>
      </c>
      <c r="S1869">
        <v>9129</v>
      </c>
      <c r="T1869">
        <v>337897.90509999997</v>
      </c>
      <c r="U1869">
        <v>3058972.6557999998</v>
      </c>
      <c r="V1869" t="s">
        <v>271</v>
      </c>
    </row>
    <row r="1870" spans="1:22" x14ac:dyDescent="0.25">
      <c r="A1870">
        <v>9130</v>
      </c>
      <c r="B1870">
        <v>338136.34470000002</v>
      </c>
      <c r="C1870">
        <v>3058911.6779</v>
      </c>
      <c r="D1870" t="s">
        <v>271</v>
      </c>
      <c r="P1870">
        <v>2459</v>
      </c>
      <c r="Q1870" t="s">
        <v>71</v>
      </c>
      <c r="R1870">
        <v>2460</v>
      </c>
      <c r="S1870">
        <v>9130</v>
      </c>
      <c r="T1870">
        <v>338136.34470000002</v>
      </c>
      <c r="U1870">
        <v>3058911.6779</v>
      </c>
      <c r="V1870" t="s">
        <v>271</v>
      </c>
    </row>
    <row r="1871" spans="1:22" x14ac:dyDescent="0.25">
      <c r="A1871">
        <v>9131</v>
      </c>
      <c r="B1871">
        <v>338301.8652</v>
      </c>
      <c r="C1871">
        <v>3058869.3513000002</v>
      </c>
      <c r="D1871" t="s">
        <v>271</v>
      </c>
      <c r="P1871">
        <v>2460</v>
      </c>
      <c r="Q1871" t="s">
        <v>71</v>
      </c>
      <c r="R1871">
        <v>2461</v>
      </c>
      <c r="S1871">
        <v>9131</v>
      </c>
      <c r="T1871">
        <v>338301.8652</v>
      </c>
      <c r="U1871">
        <v>3058869.3513000002</v>
      </c>
      <c r="V1871" t="s">
        <v>271</v>
      </c>
    </row>
    <row r="1872" spans="1:22" x14ac:dyDescent="0.25">
      <c r="A1872">
        <v>9132</v>
      </c>
      <c r="B1872">
        <v>339275.81630000001</v>
      </c>
      <c r="C1872">
        <v>3058620.3462999999</v>
      </c>
      <c r="D1872" t="s">
        <v>271</v>
      </c>
      <c r="P1872">
        <v>2461</v>
      </c>
      <c r="Q1872" t="s">
        <v>71</v>
      </c>
      <c r="R1872">
        <v>2462</v>
      </c>
      <c r="S1872">
        <v>9132</v>
      </c>
      <c r="T1872">
        <v>339275.81630000001</v>
      </c>
      <c r="U1872">
        <v>3058620.3462999999</v>
      </c>
      <c r="V1872" t="s">
        <v>271</v>
      </c>
    </row>
    <row r="1873" spans="1:22" x14ac:dyDescent="0.25">
      <c r="A1873">
        <v>9133</v>
      </c>
      <c r="B1873">
        <v>339395.06809999997</v>
      </c>
      <c r="C1873">
        <v>3058589.8639000002</v>
      </c>
      <c r="D1873" t="s">
        <v>271</v>
      </c>
      <c r="P1873">
        <v>2462</v>
      </c>
      <c r="Q1873" t="s">
        <v>71</v>
      </c>
      <c r="R1873">
        <v>2463</v>
      </c>
      <c r="S1873">
        <v>9133</v>
      </c>
      <c r="T1873">
        <v>339395.06809999997</v>
      </c>
      <c r="U1873">
        <v>3058589.8639000002</v>
      </c>
      <c r="V1873" t="s">
        <v>271</v>
      </c>
    </row>
    <row r="1874" spans="1:22" x14ac:dyDescent="0.25">
      <c r="A1874">
        <v>9134</v>
      </c>
      <c r="B1874">
        <v>339555.89240000001</v>
      </c>
      <c r="C1874">
        <v>3058557.0074</v>
      </c>
      <c r="D1874" t="s">
        <v>271</v>
      </c>
      <c r="P1874">
        <v>2463</v>
      </c>
      <c r="Q1874" t="s">
        <v>71</v>
      </c>
      <c r="R1874">
        <v>2464</v>
      </c>
      <c r="S1874">
        <v>9134</v>
      </c>
      <c r="T1874">
        <v>339555.89240000001</v>
      </c>
      <c r="U1874">
        <v>3058557.0074</v>
      </c>
      <c r="V1874" t="s">
        <v>271</v>
      </c>
    </row>
    <row r="1875" spans="1:22" x14ac:dyDescent="0.25">
      <c r="A1875">
        <v>9135</v>
      </c>
      <c r="B1875">
        <v>339583.84499999997</v>
      </c>
      <c r="C1875">
        <v>3058571.5274</v>
      </c>
      <c r="D1875" t="s">
        <v>271</v>
      </c>
      <c r="P1875">
        <v>2464</v>
      </c>
      <c r="Q1875" t="s">
        <v>71</v>
      </c>
      <c r="R1875">
        <v>2465</v>
      </c>
      <c r="S1875">
        <v>9135</v>
      </c>
      <c r="T1875">
        <v>339583.84499999997</v>
      </c>
      <c r="U1875">
        <v>3058571.5274</v>
      </c>
      <c r="V1875" t="s">
        <v>271</v>
      </c>
    </row>
    <row r="1876" spans="1:22" x14ac:dyDescent="0.25">
      <c r="A1876">
        <v>9136</v>
      </c>
      <c r="B1876">
        <v>340036.04220000003</v>
      </c>
      <c r="C1876">
        <v>3058556.9355000001</v>
      </c>
      <c r="D1876" t="s">
        <v>271</v>
      </c>
      <c r="P1876">
        <v>2465</v>
      </c>
      <c r="Q1876" t="s">
        <v>71</v>
      </c>
      <c r="R1876">
        <v>2466</v>
      </c>
      <c r="S1876">
        <v>9136</v>
      </c>
      <c r="T1876">
        <v>340036.04220000003</v>
      </c>
      <c r="U1876">
        <v>3058556.9355000001</v>
      </c>
      <c r="V1876" t="s">
        <v>271</v>
      </c>
    </row>
    <row r="1877" spans="1:22" x14ac:dyDescent="0.25">
      <c r="A1877">
        <v>9137</v>
      </c>
      <c r="B1877">
        <v>340044.0589</v>
      </c>
      <c r="C1877">
        <v>3058579.1625999999</v>
      </c>
      <c r="D1877" t="s">
        <v>271</v>
      </c>
      <c r="P1877">
        <v>2466</v>
      </c>
      <c r="Q1877" t="s">
        <v>71</v>
      </c>
      <c r="R1877">
        <v>2467</v>
      </c>
      <c r="S1877">
        <v>9137</v>
      </c>
      <c r="T1877">
        <v>340044.0589</v>
      </c>
      <c r="U1877">
        <v>3058579.1625999999</v>
      </c>
      <c r="V1877" t="s">
        <v>271</v>
      </c>
    </row>
    <row r="1878" spans="1:22" x14ac:dyDescent="0.25">
      <c r="A1878">
        <v>9138</v>
      </c>
      <c r="B1878">
        <v>340117.91899999999</v>
      </c>
      <c r="C1878">
        <v>3058541.6927</v>
      </c>
      <c r="D1878" t="s">
        <v>271</v>
      </c>
      <c r="P1878">
        <v>2467</v>
      </c>
      <c r="Q1878" t="s">
        <v>71</v>
      </c>
      <c r="R1878">
        <v>2468</v>
      </c>
      <c r="S1878">
        <v>9138</v>
      </c>
      <c r="T1878">
        <v>340117.91899999999</v>
      </c>
      <c r="U1878">
        <v>3058541.6927</v>
      </c>
      <c r="V1878" t="s">
        <v>271</v>
      </c>
    </row>
    <row r="1879" spans="1:22" x14ac:dyDescent="0.25">
      <c r="A1879">
        <v>9139</v>
      </c>
      <c r="B1879">
        <v>340192.58860000002</v>
      </c>
      <c r="C1879">
        <v>3058476.1960999998</v>
      </c>
      <c r="D1879" t="s">
        <v>271</v>
      </c>
      <c r="P1879">
        <v>2468</v>
      </c>
      <c r="Q1879" t="s">
        <v>71</v>
      </c>
      <c r="R1879">
        <v>2469</v>
      </c>
      <c r="S1879">
        <v>9139</v>
      </c>
      <c r="T1879">
        <v>340192.58860000002</v>
      </c>
      <c r="U1879">
        <v>3058476.1960999998</v>
      </c>
      <c r="V1879" t="s">
        <v>271</v>
      </c>
    </row>
    <row r="1880" spans="1:22" x14ac:dyDescent="0.25">
      <c r="A1880">
        <v>9140</v>
      </c>
      <c r="B1880">
        <v>340395.05310000002</v>
      </c>
      <c r="C1880">
        <v>3058366.9624999999</v>
      </c>
      <c r="D1880" t="s">
        <v>271</v>
      </c>
      <c r="P1880">
        <v>2469</v>
      </c>
      <c r="Q1880" t="s">
        <v>71</v>
      </c>
      <c r="R1880">
        <v>2470</v>
      </c>
      <c r="S1880">
        <v>9140</v>
      </c>
      <c r="T1880">
        <v>340395.05310000002</v>
      </c>
      <c r="U1880">
        <v>3058366.9624999999</v>
      </c>
      <c r="V1880" t="s">
        <v>271</v>
      </c>
    </row>
    <row r="1881" spans="1:22" x14ac:dyDescent="0.25">
      <c r="A1881">
        <v>9141</v>
      </c>
      <c r="B1881">
        <v>340680.5049</v>
      </c>
      <c r="C1881">
        <v>3058190.8070999999</v>
      </c>
      <c r="D1881" t="s">
        <v>271</v>
      </c>
      <c r="P1881">
        <v>2470</v>
      </c>
      <c r="Q1881" t="s">
        <v>71</v>
      </c>
      <c r="R1881">
        <v>2471</v>
      </c>
      <c r="S1881">
        <v>9141</v>
      </c>
      <c r="T1881">
        <v>340680.5049</v>
      </c>
      <c r="U1881">
        <v>3058190.8070999999</v>
      </c>
      <c r="V1881" t="s">
        <v>271</v>
      </c>
    </row>
    <row r="1882" spans="1:22" x14ac:dyDescent="0.25">
      <c r="A1882">
        <v>9142</v>
      </c>
      <c r="B1882">
        <v>340796.91970000003</v>
      </c>
      <c r="C1882">
        <v>3058120.3823000002</v>
      </c>
      <c r="D1882" t="s">
        <v>271</v>
      </c>
      <c r="P1882">
        <v>2471</v>
      </c>
      <c r="Q1882" t="s">
        <v>71</v>
      </c>
      <c r="R1882">
        <v>2472</v>
      </c>
      <c r="S1882">
        <v>9142</v>
      </c>
      <c r="T1882">
        <v>340796.91970000003</v>
      </c>
      <c r="U1882">
        <v>3058120.3823000002</v>
      </c>
      <c r="V1882" t="s">
        <v>271</v>
      </c>
    </row>
    <row r="1883" spans="1:22" x14ac:dyDescent="0.25">
      <c r="A1883">
        <v>9143</v>
      </c>
      <c r="B1883">
        <v>340982.77600000001</v>
      </c>
      <c r="C1883">
        <v>3058007.9531999999</v>
      </c>
      <c r="D1883" t="s">
        <v>271</v>
      </c>
      <c r="P1883">
        <v>2472</v>
      </c>
      <c r="Q1883" t="s">
        <v>71</v>
      </c>
      <c r="R1883">
        <v>2473</v>
      </c>
      <c r="S1883">
        <v>9143</v>
      </c>
      <c r="T1883">
        <v>340982.77600000001</v>
      </c>
      <c r="U1883">
        <v>3058007.9531999999</v>
      </c>
      <c r="V1883" t="s">
        <v>271</v>
      </c>
    </row>
    <row r="1884" spans="1:22" x14ac:dyDescent="0.25">
      <c r="A1884">
        <v>9144</v>
      </c>
      <c r="B1884">
        <v>341025.63660000003</v>
      </c>
      <c r="C1884">
        <v>3057932.9704999998</v>
      </c>
      <c r="D1884" t="s">
        <v>271</v>
      </c>
      <c r="P1884">
        <v>2473</v>
      </c>
      <c r="Q1884" t="s">
        <v>71</v>
      </c>
      <c r="R1884">
        <v>2474</v>
      </c>
      <c r="S1884">
        <v>9144</v>
      </c>
      <c r="T1884">
        <v>341025.63660000003</v>
      </c>
      <c r="U1884">
        <v>3057932.9704999998</v>
      </c>
      <c r="V1884" t="s">
        <v>271</v>
      </c>
    </row>
    <row r="1885" spans="1:22" x14ac:dyDescent="0.25">
      <c r="A1885">
        <v>9145</v>
      </c>
      <c r="B1885">
        <v>341048.74489999999</v>
      </c>
      <c r="C1885">
        <v>3057892.5441000001</v>
      </c>
      <c r="D1885" t="s">
        <v>271</v>
      </c>
      <c r="P1885">
        <v>2474</v>
      </c>
      <c r="Q1885" t="s">
        <v>71</v>
      </c>
      <c r="R1885">
        <v>2475</v>
      </c>
      <c r="S1885">
        <v>9145</v>
      </c>
      <c r="T1885">
        <v>341048.74489999999</v>
      </c>
      <c r="U1885">
        <v>3057892.5441000001</v>
      </c>
      <c r="V1885" t="s">
        <v>271</v>
      </c>
    </row>
    <row r="1886" spans="1:22" x14ac:dyDescent="0.25">
      <c r="A1886">
        <v>9146</v>
      </c>
      <c r="B1886">
        <v>341116.48080000002</v>
      </c>
      <c r="C1886">
        <v>3057829.2228999999</v>
      </c>
      <c r="D1886" t="s">
        <v>271</v>
      </c>
      <c r="P1886">
        <v>2475</v>
      </c>
      <c r="Q1886" t="s">
        <v>71</v>
      </c>
      <c r="R1886">
        <v>2476</v>
      </c>
      <c r="S1886">
        <v>9146</v>
      </c>
      <c r="T1886">
        <v>341116.48080000002</v>
      </c>
      <c r="U1886">
        <v>3057829.2228999999</v>
      </c>
      <c r="V1886" t="s">
        <v>271</v>
      </c>
    </row>
    <row r="1887" spans="1:22" x14ac:dyDescent="0.25">
      <c r="A1887">
        <v>9147</v>
      </c>
      <c r="B1887">
        <v>341154.60060000001</v>
      </c>
      <c r="C1887">
        <v>3057753.32</v>
      </c>
      <c r="D1887" t="s">
        <v>271</v>
      </c>
      <c r="P1887">
        <v>2476</v>
      </c>
      <c r="Q1887" t="s">
        <v>71</v>
      </c>
      <c r="R1887">
        <v>2477</v>
      </c>
      <c r="S1887">
        <v>9147</v>
      </c>
      <c r="T1887">
        <v>341154.60060000001</v>
      </c>
      <c r="U1887">
        <v>3057753.32</v>
      </c>
      <c r="V1887" t="s">
        <v>271</v>
      </c>
    </row>
    <row r="1888" spans="1:22" x14ac:dyDescent="0.25">
      <c r="A1888">
        <v>9148</v>
      </c>
      <c r="B1888">
        <v>341172.21899999998</v>
      </c>
      <c r="C1888">
        <v>3057697.3761999998</v>
      </c>
      <c r="D1888" t="s">
        <v>271</v>
      </c>
      <c r="P1888">
        <v>2477</v>
      </c>
      <c r="Q1888" t="s">
        <v>71</v>
      </c>
      <c r="R1888">
        <v>2478</v>
      </c>
      <c r="S1888">
        <v>9148</v>
      </c>
      <c r="T1888">
        <v>341172.21899999998</v>
      </c>
      <c r="U1888">
        <v>3057697.3761999998</v>
      </c>
      <c r="V1888" t="s">
        <v>271</v>
      </c>
    </row>
    <row r="1889" spans="1:22" x14ac:dyDescent="0.25">
      <c r="A1889">
        <v>9149</v>
      </c>
      <c r="B1889">
        <v>341232.25290000002</v>
      </c>
      <c r="C1889">
        <v>3057635.7162000001</v>
      </c>
      <c r="D1889" t="s">
        <v>271</v>
      </c>
      <c r="P1889">
        <v>2478</v>
      </c>
      <c r="Q1889" t="s">
        <v>71</v>
      </c>
      <c r="R1889">
        <v>2479</v>
      </c>
      <c r="S1889">
        <v>9149</v>
      </c>
      <c r="T1889">
        <v>341232.25290000002</v>
      </c>
      <c r="U1889">
        <v>3057635.7162000001</v>
      </c>
      <c r="V1889" t="s">
        <v>271</v>
      </c>
    </row>
    <row r="1890" spans="1:22" x14ac:dyDescent="0.25">
      <c r="A1890">
        <v>9150</v>
      </c>
      <c r="B1890">
        <v>341283.7452</v>
      </c>
      <c r="C1890">
        <v>3057590.2960999999</v>
      </c>
      <c r="D1890" t="s">
        <v>271</v>
      </c>
      <c r="P1890">
        <v>2479</v>
      </c>
      <c r="Q1890" t="s">
        <v>71</v>
      </c>
      <c r="R1890">
        <v>2480</v>
      </c>
      <c r="S1890">
        <v>9150</v>
      </c>
      <c r="T1890">
        <v>341283.7452</v>
      </c>
      <c r="U1890">
        <v>3057590.2960999999</v>
      </c>
      <c r="V1890" t="s">
        <v>271</v>
      </c>
    </row>
    <row r="1891" spans="1:22" x14ac:dyDescent="0.25">
      <c r="A1891">
        <v>9151</v>
      </c>
      <c r="B1891">
        <v>341299.67920000001</v>
      </c>
      <c r="C1891">
        <v>3057576.2412999999</v>
      </c>
      <c r="D1891" t="s">
        <v>271</v>
      </c>
      <c r="P1891">
        <v>2480</v>
      </c>
      <c r="Q1891" t="s">
        <v>71</v>
      </c>
      <c r="R1891">
        <v>2481</v>
      </c>
      <c r="S1891">
        <v>9151</v>
      </c>
      <c r="T1891">
        <v>341299.67920000001</v>
      </c>
      <c r="U1891">
        <v>3057576.2412999999</v>
      </c>
      <c r="V1891" t="s">
        <v>271</v>
      </c>
    </row>
    <row r="1892" spans="1:22" x14ac:dyDescent="0.25">
      <c r="A1892">
        <v>9152</v>
      </c>
      <c r="B1892">
        <v>341373.71039999998</v>
      </c>
      <c r="C1892">
        <v>3057495.5473000002</v>
      </c>
      <c r="D1892" t="s">
        <v>271</v>
      </c>
      <c r="P1892">
        <v>2481</v>
      </c>
      <c r="Q1892" t="s">
        <v>71</v>
      </c>
      <c r="R1892">
        <v>2482</v>
      </c>
      <c r="S1892">
        <v>9152</v>
      </c>
      <c r="T1892">
        <v>341373.71039999998</v>
      </c>
      <c r="U1892">
        <v>3057495.5473000002</v>
      </c>
      <c r="V1892" t="s">
        <v>271</v>
      </c>
    </row>
    <row r="1893" spans="1:22" x14ac:dyDescent="0.25">
      <c r="A1893">
        <v>9153</v>
      </c>
      <c r="B1893">
        <v>341433.96340000001</v>
      </c>
      <c r="C1893">
        <v>3057450.5751</v>
      </c>
      <c r="D1893" t="s">
        <v>271</v>
      </c>
      <c r="P1893">
        <v>2482</v>
      </c>
      <c r="Q1893" t="s">
        <v>71</v>
      </c>
      <c r="R1893">
        <v>2483</v>
      </c>
      <c r="S1893">
        <v>9153</v>
      </c>
      <c r="T1893">
        <v>341433.96340000001</v>
      </c>
      <c r="U1893">
        <v>3057450.5751</v>
      </c>
      <c r="V1893" t="s">
        <v>271</v>
      </c>
    </row>
    <row r="1894" spans="1:22" x14ac:dyDescent="0.25">
      <c r="A1894">
        <v>9154</v>
      </c>
      <c r="B1894">
        <v>341479.70899999997</v>
      </c>
      <c r="C1894">
        <v>3057403.8706999999</v>
      </c>
      <c r="D1894" t="s">
        <v>271</v>
      </c>
      <c r="P1894">
        <v>2483</v>
      </c>
      <c r="Q1894" t="s">
        <v>71</v>
      </c>
      <c r="R1894">
        <v>2484</v>
      </c>
      <c r="S1894">
        <v>9154</v>
      </c>
      <c r="T1894">
        <v>341479.70899999997</v>
      </c>
      <c r="U1894">
        <v>3057403.8706999999</v>
      </c>
      <c r="V1894" t="s">
        <v>271</v>
      </c>
    </row>
    <row r="1895" spans="1:22" x14ac:dyDescent="0.25">
      <c r="A1895">
        <v>9155</v>
      </c>
      <c r="B1895">
        <v>341524.38939999999</v>
      </c>
      <c r="C1895">
        <v>3057349.4950999999</v>
      </c>
      <c r="D1895" t="s">
        <v>271</v>
      </c>
      <c r="P1895">
        <v>2484</v>
      </c>
      <c r="Q1895" t="s">
        <v>71</v>
      </c>
      <c r="R1895">
        <v>2485</v>
      </c>
      <c r="S1895">
        <v>9155</v>
      </c>
      <c r="T1895">
        <v>341524.38939999999</v>
      </c>
      <c r="U1895">
        <v>3057349.4950999999</v>
      </c>
      <c r="V1895" t="s">
        <v>271</v>
      </c>
    </row>
    <row r="1896" spans="1:22" x14ac:dyDescent="0.25">
      <c r="A1896">
        <v>9156</v>
      </c>
      <c r="B1896">
        <v>341570.72659999999</v>
      </c>
      <c r="C1896">
        <v>3057273.9643000001</v>
      </c>
      <c r="D1896" t="s">
        <v>271</v>
      </c>
      <c r="P1896">
        <v>2485</v>
      </c>
      <c r="Q1896" t="s">
        <v>71</v>
      </c>
      <c r="R1896">
        <v>2486</v>
      </c>
      <c r="S1896">
        <v>9156</v>
      </c>
      <c r="T1896">
        <v>341570.72659999999</v>
      </c>
      <c r="U1896">
        <v>3057273.9643000001</v>
      </c>
      <c r="V1896" t="s">
        <v>271</v>
      </c>
    </row>
    <row r="1897" spans="1:22" x14ac:dyDescent="0.25">
      <c r="A1897">
        <v>9157</v>
      </c>
      <c r="B1897">
        <v>341625.13959999999</v>
      </c>
      <c r="C1897">
        <v>3057151.0172999999</v>
      </c>
      <c r="D1897" t="s">
        <v>271</v>
      </c>
      <c r="P1897">
        <v>2486</v>
      </c>
      <c r="Q1897" t="s">
        <v>71</v>
      </c>
      <c r="R1897">
        <v>2487</v>
      </c>
      <c r="S1897">
        <v>9157</v>
      </c>
      <c r="T1897">
        <v>341625.13959999999</v>
      </c>
      <c r="U1897">
        <v>3057151.0172999999</v>
      </c>
      <c r="V1897" t="s">
        <v>271</v>
      </c>
    </row>
    <row r="1898" spans="1:22" x14ac:dyDescent="0.25">
      <c r="A1898">
        <v>9158</v>
      </c>
      <c r="B1898">
        <v>341681.70630000002</v>
      </c>
      <c r="C1898">
        <v>3057045.0928000002</v>
      </c>
      <c r="D1898" t="s">
        <v>271</v>
      </c>
      <c r="P1898">
        <v>2487</v>
      </c>
      <c r="Q1898" t="s">
        <v>71</v>
      </c>
      <c r="R1898">
        <v>2488</v>
      </c>
      <c r="S1898">
        <v>9158</v>
      </c>
      <c r="T1898">
        <v>341681.70630000002</v>
      </c>
      <c r="U1898">
        <v>3057045.0928000002</v>
      </c>
      <c r="V1898" t="s">
        <v>271</v>
      </c>
    </row>
    <row r="1899" spans="1:22" x14ac:dyDescent="0.25">
      <c r="A1899">
        <v>9159</v>
      </c>
      <c r="B1899">
        <v>341731.02659999998</v>
      </c>
      <c r="C1899">
        <v>3056976.0065000001</v>
      </c>
      <c r="D1899" t="s">
        <v>271</v>
      </c>
      <c r="P1899">
        <v>2488</v>
      </c>
      <c r="Q1899" t="s">
        <v>71</v>
      </c>
      <c r="R1899">
        <v>2489</v>
      </c>
      <c r="S1899">
        <v>9159</v>
      </c>
      <c r="T1899">
        <v>341731.02659999998</v>
      </c>
      <c r="U1899">
        <v>3056976.0065000001</v>
      </c>
      <c r="V1899" t="s">
        <v>271</v>
      </c>
    </row>
    <row r="1900" spans="1:22" x14ac:dyDescent="0.25">
      <c r="A1900">
        <v>9160</v>
      </c>
      <c r="B1900">
        <v>341723.84049999999</v>
      </c>
      <c r="C1900">
        <v>3056943.1978000002</v>
      </c>
      <c r="D1900" t="s">
        <v>271</v>
      </c>
      <c r="P1900">
        <v>2489</v>
      </c>
      <c r="Q1900" t="s">
        <v>71</v>
      </c>
      <c r="R1900">
        <v>2490</v>
      </c>
      <c r="S1900">
        <v>9160</v>
      </c>
      <c r="T1900">
        <v>341723.84049999999</v>
      </c>
      <c r="U1900">
        <v>3056943.1978000002</v>
      </c>
      <c r="V1900" t="s">
        <v>271</v>
      </c>
    </row>
    <row r="1901" spans="1:22" x14ac:dyDescent="0.25">
      <c r="A1901">
        <v>9161</v>
      </c>
      <c r="B1901">
        <v>341739.87729999999</v>
      </c>
      <c r="C1901">
        <v>3056876.7047000001</v>
      </c>
      <c r="D1901" t="s">
        <v>271</v>
      </c>
      <c r="P1901">
        <v>2490</v>
      </c>
      <c r="Q1901" t="s">
        <v>71</v>
      </c>
      <c r="R1901">
        <v>2491</v>
      </c>
      <c r="S1901">
        <v>9161</v>
      </c>
      <c r="T1901">
        <v>341739.87729999999</v>
      </c>
      <c r="U1901">
        <v>3056876.7047000001</v>
      </c>
      <c r="V1901" t="s">
        <v>271</v>
      </c>
    </row>
    <row r="1902" spans="1:22" x14ac:dyDescent="0.25">
      <c r="A1902">
        <v>9162</v>
      </c>
      <c r="B1902">
        <v>341746.08130000002</v>
      </c>
      <c r="C1902">
        <v>3056833.8750999998</v>
      </c>
      <c r="D1902" t="s">
        <v>271</v>
      </c>
      <c r="P1902">
        <v>2491</v>
      </c>
      <c r="Q1902" t="s">
        <v>71</v>
      </c>
      <c r="R1902">
        <v>2492</v>
      </c>
      <c r="S1902">
        <v>9162</v>
      </c>
      <c r="T1902">
        <v>341746.08130000002</v>
      </c>
      <c r="U1902">
        <v>3056833.8750999998</v>
      </c>
      <c r="V1902" t="s">
        <v>271</v>
      </c>
    </row>
    <row r="1903" spans="1:22" x14ac:dyDescent="0.25">
      <c r="A1903">
        <v>9163</v>
      </c>
      <c r="B1903">
        <v>341757.3026</v>
      </c>
      <c r="C1903">
        <v>3056731.179</v>
      </c>
      <c r="D1903" t="s">
        <v>271</v>
      </c>
      <c r="P1903">
        <v>2492</v>
      </c>
      <c r="Q1903" t="s">
        <v>71</v>
      </c>
      <c r="R1903">
        <v>2493</v>
      </c>
      <c r="S1903">
        <v>9163</v>
      </c>
      <c r="T1903">
        <v>341757.3026</v>
      </c>
      <c r="U1903">
        <v>3056731.179</v>
      </c>
      <c r="V1903" t="s">
        <v>271</v>
      </c>
    </row>
    <row r="1904" spans="1:22" x14ac:dyDescent="0.25">
      <c r="A1904">
        <v>9164</v>
      </c>
      <c r="B1904">
        <v>341754.41509999998</v>
      </c>
      <c r="C1904">
        <v>3056583.1535</v>
      </c>
      <c r="D1904" t="s">
        <v>271</v>
      </c>
      <c r="P1904">
        <v>2493</v>
      </c>
      <c r="Q1904" t="s">
        <v>71</v>
      </c>
      <c r="R1904">
        <v>2494</v>
      </c>
      <c r="S1904">
        <v>9164</v>
      </c>
      <c r="T1904">
        <v>341754.41509999998</v>
      </c>
      <c r="U1904">
        <v>3056583.1535</v>
      </c>
      <c r="V1904" t="s">
        <v>271</v>
      </c>
    </row>
    <row r="1905" spans="1:22" x14ac:dyDescent="0.25">
      <c r="A1905">
        <v>9165</v>
      </c>
      <c r="B1905">
        <v>341733.39250000002</v>
      </c>
      <c r="C1905">
        <v>3056526.0260000001</v>
      </c>
      <c r="D1905" t="s">
        <v>271</v>
      </c>
      <c r="P1905">
        <v>2494</v>
      </c>
      <c r="Q1905" t="s">
        <v>71</v>
      </c>
      <c r="R1905">
        <v>2495</v>
      </c>
      <c r="S1905">
        <v>9165</v>
      </c>
      <c r="T1905">
        <v>341733.39250000002</v>
      </c>
      <c r="U1905">
        <v>3056526.0260000001</v>
      </c>
      <c r="V1905" t="s">
        <v>271</v>
      </c>
    </row>
    <row r="1906" spans="1:22" x14ac:dyDescent="0.25">
      <c r="A1906">
        <v>9166</v>
      </c>
      <c r="B1906">
        <v>341692.42940000002</v>
      </c>
      <c r="C1906">
        <v>3056532.3220000002</v>
      </c>
      <c r="D1906" t="s">
        <v>271</v>
      </c>
      <c r="P1906">
        <v>2495</v>
      </c>
      <c r="Q1906" t="s">
        <v>71</v>
      </c>
      <c r="R1906">
        <v>2496</v>
      </c>
      <c r="S1906">
        <v>9166</v>
      </c>
      <c r="T1906">
        <v>341692.42940000002</v>
      </c>
      <c r="U1906">
        <v>3056532.3220000002</v>
      </c>
      <c r="V1906" t="s">
        <v>271</v>
      </c>
    </row>
    <row r="1907" spans="1:22" x14ac:dyDescent="0.25">
      <c r="A1907">
        <v>9167</v>
      </c>
      <c r="B1907">
        <v>341667.9314</v>
      </c>
      <c r="C1907">
        <v>3056542.2469000001</v>
      </c>
      <c r="D1907" t="s">
        <v>271</v>
      </c>
      <c r="P1907">
        <v>2496</v>
      </c>
      <c r="Q1907" t="s">
        <v>71</v>
      </c>
      <c r="R1907">
        <v>2497</v>
      </c>
      <c r="S1907">
        <v>9167</v>
      </c>
      <c r="T1907">
        <v>341667.9314</v>
      </c>
      <c r="U1907">
        <v>3056542.2469000001</v>
      </c>
      <c r="V1907" t="s">
        <v>271</v>
      </c>
    </row>
    <row r="1908" spans="1:22" x14ac:dyDescent="0.25">
      <c r="A1908">
        <v>9168</v>
      </c>
      <c r="B1908">
        <v>341635.10110000003</v>
      </c>
      <c r="C1908">
        <v>3056542.6734000002</v>
      </c>
      <c r="D1908" t="s">
        <v>271</v>
      </c>
      <c r="P1908">
        <v>2497</v>
      </c>
      <c r="Q1908" t="s">
        <v>71</v>
      </c>
      <c r="R1908">
        <v>2498</v>
      </c>
      <c r="S1908">
        <v>9168</v>
      </c>
      <c r="T1908">
        <v>341635.10110000003</v>
      </c>
      <c r="U1908">
        <v>3056542.6734000002</v>
      </c>
      <c r="V1908" t="s">
        <v>271</v>
      </c>
    </row>
    <row r="1909" spans="1:22" x14ac:dyDescent="0.25">
      <c r="A1909">
        <v>9169</v>
      </c>
      <c r="B1909">
        <v>341602.277</v>
      </c>
      <c r="C1909">
        <v>3056543.5802000002</v>
      </c>
      <c r="D1909" t="s">
        <v>271</v>
      </c>
      <c r="P1909">
        <v>2498</v>
      </c>
      <c r="Q1909" t="s">
        <v>71</v>
      </c>
      <c r="R1909">
        <v>2499</v>
      </c>
      <c r="S1909">
        <v>9169</v>
      </c>
      <c r="T1909">
        <v>341602.277</v>
      </c>
      <c r="U1909">
        <v>3056543.5802000002</v>
      </c>
      <c r="V1909" t="s">
        <v>271</v>
      </c>
    </row>
    <row r="1910" spans="1:22" x14ac:dyDescent="0.25">
      <c r="A1910">
        <v>9170</v>
      </c>
      <c r="B1910">
        <v>341592.9915</v>
      </c>
      <c r="C1910">
        <v>3056535.0548</v>
      </c>
      <c r="D1910" t="s">
        <v>271</v>
      </c>
      <c r="P1910">
        <v>2499</v>
      </c>
      <c r="Q1910" t="s">
        <v>71</v>
      </c>
      <c r="R1910">
        <v>2500</v>
      </c>
      <c r="S1910">
        <v>9170</v>
      </c>
      <c r="T1910">
        <v>341592.9915</v>
      </c>
      <c r="U1910">
        <v>3056535.0548</v>
      </c>
      <c r="V1910" t="s">
        <v>271</v>
      </c>
    </row>
    <row r="1911" spans="1:22" x14ac:dyDescent="0.25">
      <c r="A1911">
        <v>9171</v>
      </c>
      <c r="B1911">
        <v>341597.47619999998</v>
      </c>
      <c r="C1911">
        <v>3056508.5778000001</v>
      </c>
      <c r="D1911" t="s">
        <v>271</v>
      </c>
      <c r="P1911">
        <v>2500</v>
      </c>
      <c r="Q1911" t="s">
        <v>71</v>
      </c>
      <c r="R1911">
        <v>2501</v>
      </c>
      <c r="S1911">
        <v>9171</v>
      </c>
      <c r="T1911">
        <v>341597.47619999998</v>
      </c>
      <c r="U1911">
        <v>3056508.5778000001</v>
      </c>
      <c r="V1911" t="s">
        <v>271</v>
      </c>
    </row>
    <row r="1912" spans="1:22" x14ac:dyDescent="0.25">
      <c r="A1912">
        <v>9172</v>
      </c>
      <c r="B1912">
        <v>341604.95140000002</v>
      </c>
      <c r="C1912">
        <v>3056489.267</v>
      </c>
      <c r="D1912" t="s">
        <v>271</v>
      </c>
      <c r="P1912">
        <v>2501</v>
      </c>
      <c r="Q1912" t="s">
        <v>71</v>
      </c>
      <c r="R1912">
        <v>2502</v>
      </c>
      <c r="S1912">
        <v>9172</v>
      </c>
      <c r="T1912">
        <v>341604.95140000002</v>
      </c>
      <c r="U1912">
        <v>3056489.267</v>
      </c>
      <c r="V1912" t="s">
        <v>271</v>
      </c>
    </row>
    <row r="1913" spans="1:22" x14ac:dyDescent="0.25">
      <c r="A1913">
        <v>9173</v>
      </c>
      <c r="B1913">
        <v>341581.5772</v>
      </c>
      <c r="C1913">
        <v>3056474.1998000001</v>
      </c>
      <c r="D1913" t="s">
        <v>271</v>
      </c>
      <c r="P1913">
        <v>2502</v>
      </c>
      <c r="Q1913" t="s">
        <v>71</v>
      </c>
      <c r="R1913">
        <v>2503</v>
      </c>
      <c r="S1913">
        <v>9173</v>
      </c>
      <c r="T1913">
        <v>341581.5772</v>
      </c>
      <c r="U1913">
        <v>3056474.1998000001</v>
      </c>
      <c r="V1913" t="s">
        <v>271</v>
      </c>
    </row>
    <row r="1914" spans="1:22" x14ac:dyDescent="0.25">
      <c r="A1914">
        <v>9174</v>
      </c>
      <c r="B1914">
        <v>341720.1948</v>
      </c>
      <c r="C1914">
        <v>3056513.7085000002</v>
      </c>
      <c r="D1914" t="s">
        <v>271</v>
      </c>
      <c r="P1914">
        <v>2503</v>
      </c>
      <c r="Q1914" t="s">
        <v>71</v>
      </c>
      <c r="R1914">
        <v>2504</v>
      </c>
      <c r="S1914">
        <v>9174</v>
      </c>
      <c r="T1914">
        <v>341720.1948</v>
      </c>
      <c r="U1914">
        <v>3056513.7085000002</v>
      </c>
      <c r="V1914" t="s">
        <v>271</v>
      </c>
    </row>
    <row r="1915" spans="1:22" x14ac:dyDescent="0.25">
      <c r="A1915">
        <v>9175</v>
      </c>
      <c r="B1915">
        <v>341742.71139999997</v>
      </c>
      <c r="C1915">
        <v>3056462.7401999999</v>
      </c>
      <c r="D1915" t="s">
        <v>271</v>
      </c>
      <c r="P1915">
        <v>2504</v>
      </c>
      <c r="Q1915" t="s">
        <v>71</v>
      </c>
      <c r="R1915">
        <v>2505</v>
      </c>
      <c r="S1915">
        <v>9175</v>
      </c>
      <c r="T1915">
        <v>341742.71139999997</v>
      </c>
      <c r="U1915">
        <v>3056462.7401999999</v>
      </c>
      <c r="V1915" t="s">
        <v>271</v>
      </c>
    </row>
    <row r="1916" spans="1:22" x14ac:dyDescent="0.25">
      <c r="A1916">
        <v>9176</v>
      </c>
      <c r="B1916">
        <v>341760.50300000003</v>
      </c>
      <c r="C1916">
        <v>3056419.7587000001</v>
      </c>
      <c r="D1916" t="s">
        <v>271</v>
      </c>
      <c r="P1916">
        <v>2505</v>
      </c>
      <c r="Q1916" t="s">
        <v>71</v>
      </c>
      <c r="R1916">
        <v>2506</v>
      </c>
      <c r="S1916">
        <v>9176</v>
      </c>
      <c r="T1916">
        <v>341760.50300000003</v>
      </c>
      <c r="U1916">
        <v>3056419.7587000001</v>
      </c>
      <c r="V1916" t="s">
        <v>271</v>
      </c>
    </row>
    <row r="1917" spans="1:22" x14ac:dyDescent="0.25">
      <c r="A1917">
        <v>9177</v>
      </c>
      <c r="B1917">
        <v>341774.4448</v>
      </c>
      <c r="C1917">
        <v>3056377.7878</v>
      </c>
      <c r="D1917" t="s">
        <v>271</v>
      </c>
      <c r="P1917">
        <v>2506</v>
      </c>
      <c r="Q1917" t="s">
        <v>71</v>
      </c>
      <c r="R1917">
        <v>2507</v>
      </c>
      <c r="S1917">
        <v>9177</v>
      </c>
      <c r="T1917">
        <v>341774.4448</v>
      </c>
      <c r="U1917">
        <v>3056377.7878</v>
      </c>
      <c r="V1917" t="s">
        <v>271</v>
      </c>
    </row>
    <row r="1918" spans="1:22" x14ac:dyDescent="0.25">
      <c r="A1918">
        <v>9178</v>
      </c>
      <c r="B1918">
        <v>341790.83189999999</v>
      </c>
      <c r="C1918">
        <v>3056338.1867</v>
      </c>
      <c r="D1918" t="s">
        <v>271</v>
      </c>
      <c r="P1918">
        <v>2507</v>
      </c>
      <c r="Q1918" t="s">
        <v>71</v>
      </c>
      <c r="R1918">
        <v>2508</v>
      </c>
      <c r="S1918">
        <v>9178</v>
      </c>
      <c r="T1918">
        <v>341790.83189999999</v>
      </c>
      <c r="U1918">
        <v>3056338.1867</v>
      </c>
      <c r="V1918" t="s">
        <v>271</v>
      </c>
    </row>
    <row r="1919" spans="1:22" x14ac:dyDescent="0.25">
      <c r="A1919">
        <v>9179</v>
      </c>
      <c r="B1919">
        <v>341813.19020000001</v>
      </c>
      <c r="C1919">
        <v>3056274.9709999999</v>
      </c>
      <c r="D1919" t="s">
        <v>271</v>
      </c>
      <c r="P1919">
        <v>2508</v>
      </c>
      <c r="Q1919" t="s">
        <v>71</v>
      </c>
      <c r="R1919">
        <v>2509</v>
      </c>
      <c r="S1919">
        <v>9179</v>
      </c>
      <c r="T1919">
        <v>341813.19020000001</v>
      </c>
      <c r="U1919">
        <v>3056274.9709999999</v>
      </c>
      <c r="V1919" t="s">
        <v>271</v>
      </c>
    </row>
    <row r="1920" spans="1:22" x14ac:dyDescent="0.25">
      <c r="A1920">
        <v>9180</v>
      </c>
      <c r="B1920">
        <v>341798.45640000002</v>
      </c>
      <c r="C1920">
        <v>3056218.7209999999</v>
      </c>
      <c r="D1920" t="s">
        <v>271</v>
      </c>
      <c r="P1920">
        <v>2509</v>
      </c>
      <c r="Q1920" t="s">
        <v>71</v>
      </c>
      <c r="R1920">
        <v>2510</v>
      </c>
      <c r="S1920">
        <v>9180</v>
      </c>
      <c r="T1920">
        <v>341798.45640000002</v>
      </c>
      <c r="U1920">
        <v>3056218.7209999999</v>
      </c>
      <c r="V1920" t="s">
        <v>271</v>
      </c>
    </row>
    <row r="1921" spans="1:22" x14ac:dyDescent="0.25">
      <c r="A1921">
        <v>9181</v>
      </c>
      <c r="B1921">
        <v>341814.81089999998</v>
      </c>
      <c r="C1921">
        <v>3056202.8492999999</v>
      </c>
      <c r="D1921" t="s">
        <v>271</v>
      </c>
      <c r="P1921">
        <v>2510</v>
      </c>
      <c r="Q1921" t="s">
        <v>71</v>
      </c>
      <c r="R1921">
        <v>2511</v>
      </c>
      <c r="S1921">
        <v>9181</v>
      </c>
      <c r="T1921">
        <v>341814.81089999998</v>
      </c>
      <c r="U1921">
        <v>3056202.8492999999</v>
      </c>
      <c r="V1921" t="s">
        <v>271</v>
      </c>
    </row>
    <row r="1922" spans="1:22" x14ac:dyDescent="0.25">
      <c r="A1922">
        <v>9182</v>
      </c>
      <c r="B1922">
        <v>341928.7671</v>
      </c>
      <c r="C1922">
        <v>3056092.2588999998</v>
      </c>
      <c r="D1922" t="s">
        <v>271</v>
      </c>
      <c r="P1922">
        <v>2511</v>
      </c>
      <c r="Q1922" t="s">
        <v>71</v>
      </c>
      <c r="R1922">
        <v>2512</v>
      </c>
      <c r="S1922">
        <v>9182</v>
      </c>
      <c r="T1922">
        <v>341928.7671</v>
      </c>
      <c r="U1922">
        <v>3056092.2588999998</v>
      </c>
      <c r="V1922" t="s">
        <v>271</v>
      </c>
    </row>
    <row r="1923" spans="1:22" x14ac:dyDescent="0.25">
      <c r="A1923">
        <v>9183</v>
      </c>
      <c r="B1923">
        <v>342276.13890000002</v>
      </c>
      <c r="C1923">
        <v>3055918.6738999998</v>
      </c>
      <c r="D1923" t="s">
        <v>271</v>
      </c>
      <c r="P1923">
        <v>2512</v>
      </c>
      <c r="Q1923" t="s">
        <v>71</v>
      </c>
      <c r="R1923">
        <v>2513</v>
      </c>
      <c r="S1923">
        <v>9183</v>
      </c>
      <c r="T1923">
        <v>342276.13890000002</v>
      </c>
      <c r="U1923">
        <v>3055918.6738999998</v>
      </c>
      <c r="V1923" t="s">
        <v>271</v>
      </c>
    </row>
    <row r="1924" spans="1:22" x14ac:dyDescent="0.25">
      <c r="A1924">
        <v>9184</v>
      </c>
      <c r="B1924">
        <v>342964.8431</v>
      </c>
      <c r="C1924">
        <v>3055700.3454</v>
      </c>
      <c r="D1924" t="s">
        <v>271</v>
      </c>
      <c r="P1924">
        <v>2513</v>
      </c>
      <c r="Q1924" t="s">
        <v>71</v>
      </c>
      <c r="R1924">
        <v>2514</v>
      </c>
      <c r="S1924">
        <v>9184</v>
      </c>
      <c r="T1924">
        <v>342964.8431</v>
      </c>
      <c r="U1924">
        <v>3055700.3454</v>
      </c>
      <c r="V1924" t="s">
        <v>271</v>
      </c>
    </row>
    <row r="1925" spans="1:22" x14ac:dyDescent="0.25">
      <c r="A1925">
        <v>9185</v>
      </c>
      <c r="B1925">
        <v>343252.6765</v>
      </c>
      <c r="C1925">
        <v>3055620.8401000001</v>
      </c>
      <c r="D1925" t="s">
        <v>271</v>
      </c>
      <c r="P1925">
        <v>2514</v>
      </c>
      <c r="Q1925" t="s">
        <v>71</v>
      </c>
      <c r="R1925">
        <v>2515</v>
      </c>
      <c r="S1925">
        <v>9185</v>
      </c>
      <c r="T1925">
        <v>343252.6765</v>
      </c>
      <c r="U1925">
        <v>3055620.8401000001</v>
      </c>
      <c r="V1925" t="s">
        <v>271</v>
      </c>
    </row>
    <row r="1926" spans="1:22" x14ac:dyDescent="0.25">
      <c r="A1926">
        <v>9186</v>
      </c>
      <c r="B1926">
        <v>343277.2341</v>
      </c>
      <c r="C1926">
        <v>3055595.4325999999</v>
      </c>
      <c r="D1926" t="s">
        <v>271</v>
      </c>
      <c r="P1926">
        <v>2515</v>
      </c>
      <c r="Q1926" t="s">
        <v>71</v>
      </c>
      <c r="R1926">
        <v>2516</v>
      </c>
      <c r="S1926">
        <v>9186</v>
      </c>
      <c r="T1926">
        <v>343277.2341</v>
      </c>
      <c r="U1926">
        <v>3055595.4325999999</v>
      </c>
      <c r="V1926" t="s">
        <v>271</v>
      </c>
    </row>
    <row r="1927" spans="1:22" x14ac:dyDescent="0.25">
      <c r="A1927">
        <v>9187</v>
      </c>
      <c r="B1927">
        <v>343325.84570000001</v>
      </c>
      <c r="C1927">
        <v>3055545.1392000001</v>
      </c>
      <c r="D1927" t="s">
        <v>271</v>
      </c>
      <c r="P1927">
        <v>2516</v>
      </c>
      <c r="Q1927" t="s">
        <v>71</v>
      </c>
      <c r="R1927">
        <v>2517</v>
      </c>
      <c r="S1927">
        <v>9187</v>
      </c>
      <c r="T1927">
        <v>343325.84570000001</v>
      </c>
      <c r="U1927">
        <v>3055545.1392000001</v>
      </c>
      <c r="V1927" t="s">
        <v>271</v>
      </c>
    </row>
    <row r="1928" spans="1:22" x14ac:dyDescent="0.25">
      <c r="A1928">
        <v>9188</v>
      </c>
      <c r="B1928">
        <v>343533.60619999998</v>
      </c>
      <c r="C1928">
        <v>3055541.7173000001</v>
      </c>
      <c r="D1928" t="s">
        <v>271</v>
      </c>
      <c r="P1928">
        <v>2517</v>
      </c>
      <c r="Q1928" t="s">
        <v>71</v>
      </c>
      <c r="R1928">
        <v>2518</v>
      </c>
      <c r="S1928">
        <v>9188</v>
      </c>
      <c r="T1928">
        <v>343533.60619999998</v>
      </c>
      <c r="U1928">
        <v>3055541.7173000001</v>
      </c>
      <c r="V1928" t="s">
        <v>271</v>
      </c>
    </row>
    <row r="1929" spans="1:22" x14ac:dyDescent="0.25">
      <c r="A1929">
        <v>9189</v>
      </c>
      <c r="B1929">
        <v>343731.47529999999</v>
      </c>
      <c r="C1929">
        <v>3055391.9334</v>
      </c>
      <c r="D1929" t="s">
        <v>271</v>
      </c>
      <c r="P1929">
        <v>2518</v>
      </c>
      <c r="Q1929" t="s">
        <v>71</v>
      </c>
      <c r="R1929">
        <v>2519</v>
      </c>
      <c r="S1929">
        <v>9189</v>
      </c>
      <c r="T1929">
        <v>343731.47529999999</v>
      </c>
      <c r="U1929">
        <v>3055391.9334</v>
      </c>
      <c r="V1929" t="s">
        <v>271</v>
      </c>
    </row>
    <row r="1930" spans="1:22" x14ac:dyDescent="0.25">
      <c r="A1930">
        <v>9190</v>
      </c>
      <c r="B1930">
        <v>343883.22269999998</v>
      </c>
      <c r="C1930">
        <v>3055185.6927</v>
      </c>
      <c r="D1930" t="s">
        <v>271</v>
      </c>
      <c r="P1930">
        <v>2519</v>
      </c>
      <c r="Q1930" t="s">
        <v>71</v>
      </c>
      <c r="R1930">
        <v>2520</v>
      </c>
      <c r="S1930">
        <v>9190</v>
      </c>
      <c r="T1930">
        <v>343883.22269999998</v>
      </c>
      <c r="U1930">
        <v>3055185.6927</v>
      </c>
      <c r="V1930" t="s">
        <v>271</v>
      </c>
    </row>
    <row r="1931" spans="1:22" x14ac:dyDescent="0.25">
      <c r="A1931">
        <v>9191</v>
      </c>
      <c r="B1931">
        <v>343756.2401</v>
      </c>
      <c r="C1931">
        <v>3054818.2277000002</v>
      </c>
      <c r="D1931" t="s">
        <v>271</v>
      </c>
      <c r="P1931">
        <v>2520</v>
      </c>
      <c r="Q1931" t="s">
        <v>71</v>
      </c>
      <c r="R1931">
        <v>2521</v>
      </c>
      <c r="S1931">
        <v>9191</v>
      </c>
      <c r="T1931">
        <v>343756.2401</v>
      </c>
      <c r="U1931">
        <v>3054818.2277000002</v>
      </c>
      <c r="V1931" t="s">
        <v>271</v>
      </c>
    </row>
    <row r="1932" spans="1:22" x14ac:dyDescent="0.25">
      <c r="A1932">
        <v>9192</v>
      </c>
      <c r="B1932">
        <v>343992.2046</v>
      </c>
      <c r="C1932">
        <v>3054660.0931000002</v>
      </c>
      <c r="D1932" t="s">
        <v>271</v>
      </c>
      <c r="P1932">
        <v>2521</v>
      </c>
      <c r="Q1932" t="s">
        <v>71</v>
      </c>
      <c r="R1932">
        <v>2522</v>
      </c>
      <c r="S1932">
        <v>9192</v>
      </c>
      <c r="T1932">
        <v>343992.2046</v>
      </c>
      <c r="U1932">
        <v>3054660.0931000002</v>
      </c>
      <c r="V1932" t="s">
        <v>271</v>
      </c>
    </row>
    <row r="1933" spans="1:22" x14ac:dyDescent="0.25">
      <c r="A1933">
        <v>9193</v>
      </c>
      <c r="B1933">
        <v>344210.36800000002</v>
      </c>
      <c r="C1933">
        <v>3054555.4586</v>
      </c>
      <c r="D1933" t="s">
        <v>271</v>
      </c>
      <c r="P1933">
        <v>2522</v>
      </c>
      <c r="Q1933" t="s">
        <v>71</v>
      </c>
      <c r="R1933">
        <v>2523</v>
      </c>
      <c r="S1933">
        <v>9193</v>
      </c>
      <c r="T1933">
        <v>344210.36800000002</v>
      </c>
      <c r="U1933">
        <v>3054555.4586</v>
      </c>
      <c r="V1933" t="s">
        <v>271</v>
      </c>
    </row>
    <row r="1934" spans="1:22" x14ac:dyDescent="0.25">
      <c r="A1934">
        <v>9194</v>
      </c>
      <c r="B1934">
        <v>344372.56180000002</v>
      </c>
      <c r="C1934">
        <v>3054473.6401999998</v>
      </c>
      <c r="D1934" t="s">
        <v>271</v>
      </c>
      <c r="P1934">
        <v>2523</v>
      </c>
      <c r="Q1934" t="s">
        <v>71</v>
      </c>
      <c r="R1934">
        <v>2524</v>
      </c>
      <c r="S1934">
        <v>9194</v>
      </c>
      <c r="T1934">
        <v>344372.56180000002</v>
      </c>
      <c r="U1934">
        <v>3054473.6401999998</v>
      </c>
      <c r="V1934" t="s">
        <v>271</v>
      </c>
    </row>
    <row r="1935" spans="1:22" x14ac:dyDescent="0.25">
      <c r="A1935">
        <v>9195</v>
      </c>
      <c r="B1935">
        <v>344465.29310000001</v>
      </c>
      <c r="C1935">
        <v>3054379.2574</v>
      </c>
      <c r="D1935" t="s">
        <v>271</v>
      </c>
      <c r="P1935">
        <v>2524</v>
      </c>
      <c r="Q1935" t="s">
        <v>71</v>
      </c>
      <c r="R1935">
        <v>2525</v>
      </c>
      <c r="S1935">
        <v>9195</v>
      </c>
      <c r="T1935">
        <v>344465.29310000001</v>
      </c>
      <c r="U1935">
        <v>3054379.2574</v>
      </c>
      <c r="V1935" t="s">
        <v>271</v>
      </c>
    </row>
    <row r="1936" spans="1:22" x14ac:dyDescent="0.25">
      <c r="A1936">
        <v>9196</v>
      </c>
      <c r="B1936">
        <v>344571.07880000002</v>
      </c>
      <c r="C1936">
        <v>3054320.8668</v>
      </c>
      <c r="D1936" t="s">
        <v>271</v>
      </c>
      <c r="P1936">
        <v>2525</v>
      </c>
      <c r="Q1936" t="s">
        <v>71</v>
      </c>
      <c r="R1936">
        <v>2526</v>
      </c>
      <c r="S1936">
        <v>9196</v>
      </c>
      <c r="T1936">
        <v>344571.07880000002</v>
      </c>
      <c r="U1936">
        <v>3054320.8668</v>
      </c>
      <c r="V1936" t="s">
        <v>271</v>
      </c>
    </row>
    <row r="1937" spans="1:22" x14ac:dyDescent="0.25">
      <c r="A1937">
        <v>9197</v>
      </c>
      <c r="B1937">
        <v>344574.87829999998</v>
      </c>
      <c r="C1937">
        <v>3054318.7694999999</v>
      </c>
      <c r="D1937" t="s">
        <v>271</v>
      </c>
      <c r="P1937">
        <v>2526</v>
      </c>
      <c r="Q1937" t="s">
        <v>71</v>
      </c>
      <c r="R1937">
        <v>2527</v>
      </c>
      <c r="S1937">
        <v>9197</v>
      </c>
      <c r="T1937">
        <v>344574.87829999998</v>
      </c>
      <c r="U1937">
        <v>3054318.7694999999</v>
      </c>
      <c r="V1937" t="s">
        <v>271</v>
      </c>
    </row>
    <row r="1938" spans="1:22" x14ac:dyDescent="0.25">
      <c r="A1938">
        <v>9198</v>
      </c>
      <c r="B1938">
        <v>344582.065</v>
      </c>
      <c r="C1938">
        <v>3054311.6343999999</v>
      </c>
      <c r="D1938" t="s">
        <v>271</v>
      </c>
      <c r="P1938">
        <v>2527</v>
      </c>
      <c r="Q1938" t="s">
        <v>71</v>
      </c>
      <c r="R1938">
        <v>2528</v>
      </c>
      <c r="S1938">
        <v>9198</v>
      </c>
      <c r="T1938">
        <v>344582.065</v>
      </c>
      <c r="U1938">
        <v>3054311.6343999999</v>
      </c>
      <c r="V1938" t="s">
        <v>271</v>
      </c>
    </row>
    <row r="1939" spans="1:22" x14ac:dyDescent="0.25">
      <c r="A1939">
        <v>9199</v>
      </c>
      <c r="B1939">
        <v>344680.75709999999</v>
      </c>
      <c r="C1939">
        <v>3054213.6505999998</v>
      </c>
      <c r="D1939" t="s">
        <v>271</v>
      </c>
      <c r="P1939">
        <v>2528</v>
      </c>
      <c r="Q1939" t="s">
        <v>71</v>
      </c>
      <c r="R1939">
        <v>2529</v>
      </c>
      <c r="S1939">
        <v>9199</v>
      </c>
      <c r="T1939">
        <v>344680.75709999999</v>
      </c>
      <c r="U1939">
        <v>3054213.6505999998</v>
      </c>
      <c r="V1939" t="s">
        <v>271</v>
      </c>
    </row>
    <row r="1940" spans="1:22" x14ac:dyDescent="0.25">
      <c r="A1940">
        <v>9200</v>
      </c>
      <c r="B1940">
        <v>344829.79180000001</v>
      </c>
      <c r="C1940">
        <v>3054159.8686000002</v>
      </c>
      <c r="D1940" t="s">
        <v>271</v>
      </c>
      <c r="P1940">
        <v>2529</v>
      </c>
      <c r="Q1940" t="s">
        <v>71</v>
      </c>
      <c r="R1940">
        <v>2530</v>
      </c>
      <c r="S1940">
        <v>9200</v>
      </c>
      <c r="T1940">
        <v>344829.79180000001</v>
      </c>
      <c r="U1940">
        <v>3054159.8686000002</v>
      </c>
      <c r="V1940" t="s">
        <v>271</v>
      </c>
    </row>
    <row r="1941" spans="1:22" x14ac:dyDescent="0.25">
      <c r="A1941">
        <v>9201</v>
      </c>
      <c r="B1941">
        <v>344939.75640000001</v>
      </c>
      <c r="C1941">
        <v>3054109.9478000002</v>
      </c>
      <c r="D1941" t="s">
        <v>271</v>
      </c>
      <c r="P1941">
        <v>2530</v>
      </c>
      <c r="Q1941" t="s">
        <v>71</v>
      </c>
      <c r="R1941">
        <v>2531</v>
      </c>
      <c r="S1941">
        <v>9201</v>
      </c>
      <c r="T1941">
        <v>344939.75640000001</v>
      </c>
      <c r="U1941">
        <v>3054109.9478000002</v>
      </c>
      <c r="V1941" t="s">
        <v>271</v>
      </c>
    </row>
    <row r="1942" spans="1:22" x14ac:dyDescent="0.25">
      <c r="A1942">
        <v>9202</v>
      </c>
      <c r="B1942">
        <v>345045.05249999999</v>
      </c>
      <c r="C1942">
        <v>3054034.6244999999</v>
      </c>
      <c r="D1942" t="s">
        <v>271</v>
      </c>
      <c r="P1942">
        <v>2531</v>
      </c>
      <c r="Q1942" t="s">
        <v>71</v>
      </c>
      <c r="R1942">
        <v>2532</v>
      </c>
      <c r="S1942">
        <v>9202</v>
      </c>
      <c r="T1942">
        <v>345045.05249999999</v>
      </c>
      <c r="U1942">
        <v>3054034.6244999999</v>
      </c>
      <c r="V1942" t="s">
        <v>271</v>
      </c>
    </row>
    <row r="1943" spans="1:22" x14ac:dyDescent="0.25">
      <c r="A1943">
        <v>9203</v>
      </c>
      <c r="B1943">
        <v>345144.12589999998</v>
      </c>
      <c r="C1943">
        <v>3054001.6584999999</v>
      </c>
      <c r="D1943" t="s">
        <v>271</v>
      </c>
      <c r="P1943">
        <v>2532</v>
      </c>
      <c r="Q1943" t="s">
        <v>71</v>
      </c>
      <c r="R1943">
        <v>2533</v>
      </c>
      <c r="S1943">
        <v>9203</v>
      </c>
      <c r="T1943">
        <v>345144.12589999998</v>
      </c>
      <c r="U1943">
        <v>3054001.6584999999</v>
      </c>
      <c r="V1943" t="s">
        <v>271</v>
      </c>
    </row>
    <row r="1944" spans="1:22" x14ac:dyDescent="0.25">
      <c r="A1944">
        <v>9204</v>
      </c>
      <c r="B1944">
        <v>345165.8026</v>
      </c>
      <c r="C1944">
        <v>3053959.1057000002</v>
      </c>
      <c r="D1944" t="s">
        <v>271</v>
      </c>
      <c r="P1944">
        <v>2533</v>
      </c>
      <c r="Q1944" t="s">
        <v>71</v>
      </c>
      <c r="R1944">
        <v>2534</v>
      </c>
      <c r="S1944">
        <v>9204</v>
      </c>
      <c r="T1944">
        <v>345165.8026</v>
      </c>
      <c r="U1944">
        <v>3053959.1057000002</v>
      </c>
      <c r="V1944" t="s">
        <v>271</v>
      </c>
    </row>
    <row r="1945" spans="1:22" x14ac:dyDescent="0.25">
      <c r="A1945">
        <v>9205</v>
      </c>
      <c r="B1945">
        <v>345217.02600000001</v>
      </c>
      <c r="C1945">
        <v>3053961.3382999999</v>
      </c>
      <c r="D1945" t="s">
        <v>271</v>
      </c>
      <c r="P1945">
        <v>2534</v>
      </c>
      <c r="Q1945" t="s">
        <v>71</v>
      </c>
      <c r="R1945">
        <v>2535</v>
      </c>
      <c r="S1945">
        <v>9205</v>
      </c>
      <c r="T1945">
        <v>345217.02600000001</v>
      </c>
      <c r="U1945">
        <v>3053961.3382999999</v>
      </c>
      <c r="V1945" t="s">
        <v>271</v>
      </c>
    </row>
    <row r="1946" spans="1:22" x14ac:dyDescent="0.25">
      <c r="A1946">
        <v>9206</v>
      </c>
      <c r="B1946">
        <v>345258.16499999998</v>
      </c>
      <c r="C1946">
        <v>3053930.0690000001</v>
      </c>
      <c r="D1946" t="s">
        <v>271</v>
      </c>
      <c r="P1946">
        <v>2535</v>
      </c>
      <c r="Q1946" t="s">
        <v>71</v>
      </c>
      <c r="R1946">
        <v>2536</v>
      </c>
      <c r="S1946">
        <v>9206</v>
      </c>
      <c r="T1946">
        <v>345258.16499999998</v>
      </c>
      <c r="U1946">
        <v>3053930.0690000001</v>
      </c>
      <c r="V1946" t="s">
        <v>271</v>
      </c>
    </row>
    <row r="1947" spans="1:22" x14ac:dyDescent="0.25">
      <c r="A1947">
        <v>9207</v>
      </c>
      <c r="B1947">
        <v>345294.60930000001</v>
      </c>
      <c r="C1947">
        <v>3053909.4287999999</v>
      </c>
      <c r="D1947" t="s">
        <v>271</v>
      </c>
      <c r="P1947">
        <v>2536</v>
      </c>
      <c r="Q1947" t="s">
        <v>71</v>
      </c>
      <c r="R1947">
        <v>2537</v>
      </c>
      <c r="S1947">
        <v>9207</v>
      </c>
      <c r="T1947">
        <v>345294.60930000001</v>
      </c>
      <c r="U1947">
        <v>3053909.4287999999</v>
      </c>
      <c r="V1947" t="s">
        <v>271</v>
      </c>
    </row>
    <row r="1948" spans="1:22" x14ac:dyDescent="0.25">
      <c r="A1948">
        <v>9208</v>
      </c>
      <c r="B1948">
        <v>345314.12359999999</v>
      </c>
      <c r="C1948">
        <v>3053848.6469000001</v>
      </c>
      <c r="D1948" t="s">
        <v>271</v>
      </c>
      <c r="P1948">
        <v>2537</v>
      </c>
      <c r="Q1948" t="s">
        <v>71</v>
      </c>
      <c r="R1948">
        <v>2538</v>
      </c>
      <c r="S1948">
        <v>9208</v>
      </c>
      <c r="T1948">
        <v>345314.12359999999</v>
      </c>
      <c r="U1948">
        <v>3053848.6469000001</v>
      </c>
      <c r="V1948" t="s">
        <v>271</v>
      </c>
    </row>
    <row r="1949" spans="1:22" x14ac:dyDescent="0.25">
      <c r="A1949">
        <v>9209</v>
      </c>
      <c r="B1949">
        <v>345287.11099999998</v>
      </c>
      <c r="C1949">
        <v>3053816.1146</v>
      </c>
      <c r="D1949" t="s">
        <v>271</v>
      </c>
      <c r="P1949">
        <v>2538</v>
      </c>
      <c r="Q1949" t="s">
        <v>71</v>
      </c>
      <c r="R1949">
        <v>2539</v>
      </c>
      <c r="S1949">
        <v>9209</v>
      </c>
      <c r="T1949">
        <v>345287.11099999998</v>
      </c>
      <c r="U1949">
        <v>3053816.1146</v>
      </c>
      <c r="V1949" t="s">
        <v>271</v>
      </c>
    </row>
    <row r="1950" spans="1:22" x14ac:dyDescent="0.25">
      <c r="A1950">
        <v>9210</v>
      </c>
      <c r="B1950">
        <v>345281.75290000002</v>
      </c>
      <c r="C1950">
        <v>3053809.6617000001</v>
      </c>
      <c r="D1950" t="s">
        <v>271</v>
      </c>
      <c r="P1950">
        <v>2539</v>
      </c>
      <c r="Q1950" t="s">
        <v>71</v>
      </c>
      <c r="R1950">
        <v>2540</v>
      </c>
      <c r="S1950">
        <v>9210</v>
      </c>
      <c r="T1950">
        <v>345281.75290000002</v>
      </c>
      <c r="U1950">
        <v>3053809.6617000001</v>
      </c>
      <c r="V1950" t="s">
        <v>271</v>
      </c>
    </row>
    <row r="1951" spans="1:22" x14ac:dyDescent="0.25">
      <c r="A1951">
        <v>9211</v>
      </c>
      <c r="B1951">
        <v>345280.08720000001</v>
      </c>
      <c r="C1951">
        <v>3053784.2829</v>
      </c>
      <c r="D1951" t="s">
        <v>271</v>
      </c>
      <c r="P1951">
        <v>2540</v>
      </c>
      <c r="Q1951" t="s">
        <v>71</v>
      </c>
      <c r="R1951">
        <v>2541</v>
      </c>
      <c r="S1951">
        <v>9211</v>
      </c>
      <c r="T1951">
        <v>345280.08720000001</v>
      </c>
      <c r="U1951">
        <v>3053784.2829</v>
      </c>
      <c r="V1951" t="s">
        <v>271</v>
      </c>
    </row>
    <row r="1952" spans="1:22" x14ac:dyDescent="0.25">
      <c r="A1952">
        <v>9212</v>
      </c>
      <c r="B1952">
        <v>345279.35840000003</v>
      </c>
      <c r="C1952">
        <v>3053773.179</v>
      </c>
      <c r="D1952" t="s">
        <v>271</v>
      </c>
      <c r="P1952">
        <v>2541</v>
      </c>
      <c r="Q1952" t="s">
        <v>71</v>
      </c>
      <c r="R1952">
        <v>2542</v>
      </c>
      <c r="S1952">
        <v>9212</v>
      </c>
      <c r="T1952">
        <v>345279.35840000003</v>
      </c>
      <c r="U1952">
        <v>3053773.179</v>
      </c>
      <c r="V1952" t="s">
        <v>271</v>
      </c>
    </row>
    <row r="1953" spans="1:22" x14ac:dyDescent="0.25">
      <c r="A1953">
        <v>9213</v>
      </c>
      <c r="B1953">
        <v>345308.13760000002</v>
      </c>
      <c r="C1953">
        <v>3053757.4400999998</v>
      </c>
      <c r="D1953" t="s">
        <v>271</v>
      </c>
      <c r="P1953">
        <v>2542</v>
      </c>
      <c r="Q1953" t="s">
        <v>71</v>
      </c>
      <c r="R1953">
        <v>2543</v>
      </c>
      <c r="S1953">
        <v>9213</v>
      </c>
      <c r="T1953">
        <v>345308.13760000002</v>
      </c>
      <c r="U1953">
        <v>3053757.4400999998</v>
      </c>
      <c r="V1953" t="s">
        <v>271</v>
      </c>
    </row>
    <row r="1954" spans="1:22" x14ac:dyDescent="0.25">
      <c r="A1954">
        <v>9214</v>
      </c>
      <c r="B1954">
        <v>345320.6323</v>
      </c>
      <c r="C1954">
        <v>3053781.0633</v>
      </c>
      <c r="D1954" t="s">
        <v>271</v>
      </c>
      <c r="P1954">
        <v>2543</v>
      </c>
      <c r="Q1954" t="s">
        <v>71</v>
      </c>
      <c r="R1954">
        <v>2544</v>
      </c>
      <c r="S1954">
        <v>9214</v>
      </c>
      <c r="T1954">
        <v>345320.6323</v>
      </c>
      <c r="U1954">
        <v>3053781.0633</v>
      </c>
      <c r="V1954" t="s">
        <v>271</v>
      </c>
    </row>
    <row r="1955" spans="1:22" x14ac:dyDescent="0.25">
      <c r="A1955">
        <v>9215</v>
      </c>
      <c r="B1955">
        <v>343601.11820000003</v>
      </c>
      <c r="C1955">
        <v>3055490.5578000001</v>
      </c>
      <c r="D1955" t="s">
        <v>271</v>
      </c>
      <c r="P1955">
        <v>2544</v>
      </c>
      <c r="Q1955" t="s">
        <v>71</v>
      </c>
      <c r="R1955">
        <v>2545</v>
      </c>
      <c r="S1955">
        <v>9215</v>
      </c>
      <c r="T1955">
        <v>343601.11820000003</v>
      </c>
      <c r="U1955">
        <v>3055490.5578000001</v>
      </c>
      <c r="V1955" t="s">
        <v>271</v>
      </c>
    </row>
    <row r="1956" spans="1:22" x14ac:dyDescent="0.25">
      <c r="A1956">
        <v>9216</v>
      </c>
      <c r="B1956">
        <v>343562.15879999998</v>
      </c>
      <c r="C1956">
        <v>3055433.5068999999</v>
      </c>
      <c r="D1956" t="s">
        <v>271</v>
      </c>
      <c r="P1956">
        <v>2545</v>
      </c>
      <c r="Q1956" t="s">
        <v>71</v>
      </c>
      <c r="R1956">
        <v>2546</v>
      </c>
      <c r="S1956">
        <v>9216</v>
      </c>
      <c r="T1956">
        <v>343562.15879999998</v>
      </c>
      <c r="U1956">
        <v>3055433.5068999999</v>
      </c>
      <c r="V1956" t="s">
        <v>271</v>
      </c>
    </row>
    <row r="1957" spans="1:22" x14ac:dyDescent="0.25">
      <c r="A1957">
        <v>9217</v>
      </c>
      <c r="B1957">
        <v>343530.93040000001</v>
      </c>
      <c r="C1957">
        <v>3055385.9378</v>
      </c>
      <c r="D1957" t="s">
        <v>271</v>
      </c>
      <c r="P1957">
        <v>2546</v>
      </c>
      <c r="Q1957" t="s">
        <v>71</v>
      </c>
      <c r="R1957">
        <v>2547</v>
      </c>
      <c r="S1957">
        <v>9217</v>
      </c>
      <c r="T1957">
        <v>343530.93040000001</v>
      </c>
      <c r="U1957">
        <v>3055385.9378</v>
      </c>
      <c r="V1957" t="s">
        <v>271</v>
      </c>
    </row>
    <row r="1958" spans="1:22" x14ac:dyDescent="0.25">
      <c r="A1958">
        <v>9218</v>
      </c>
      <c r="B1958">
        <v>343522.75510000001</v>
      </c>
      <c r="C1958">
        <v>3055373.4848000002</v>
      </c>
      <c r="D1958" t="s">
        <v>271</v>
      </c>
      <c r="P1958">
        <v>2547</v>
      </c>
      <c r="Q1958" t="s">
        <v>71</v>
      </c>
      <c r="R1958">
        <v>2548</v>
      </c>
      <c r="S1958">
        <v>9218</v>
      </c>
      <c r="T1958">
        <v>343522.75510000001</v>
      </c>
      <c r="U1958">
        <v>3055373.4848000002</v>
      </c>
      <c r="V1958" t="s">
        <v>271</v>
      </c>
    </row>
    <row r="1959" spans="1:22" x14ac:dyDescent="0.25">
      <c r="A1959">
        <v>9219</v>
      </c>
      <c r="B1959">
        <v>343482.74290000001</v>
      </c>
      <c r="C1959">
        <v>3055341.3324000002</v>
      </c>
      <c r="D1959" t="s">
        <v>271</v>
      </c>
      <c r="P1959">
        <v>2548</v>
      </c>
      <c r="Q1959" t="s">
        <v>71</v>
      </c>
      <c r="R1959">
        <v>2549</v>
      </c>
      <c r="S1959">
        <v>9219</v>
      </c>
      <c r="T1959">
        <v>343482.74290000001</v>
      </c>
      <c r="U1959">
        <v>3055341.3324000002</v>
      </c>
      <c r="V1959" t="s">
        <v>271</v>
      </c>
    </row>
    <row r="1960" spans="1:22" x14ac:dyDescent="0.25">
      <c r="A1960">
        <v>9220</v>
      </c>
      <c r="B1960">
        <v>343367.85729999997</v>
      </c>
      <c r="C1960">
        <v>3055297.0260999999</v>
      </c>
      <c r="D1960" t="s">
        <v>271</v>
      </c>
      <c r="P1960">
        <v>2549</v>
      </c>
      <c r="Q1960" t="s">
        <v>71</v>
      </c>
      <c r="R1960">
        <v>2550</v>
      </c>
      <c r="S1960">
        <v>9220</v>
      </c>
      <c r="T1960">
        <v>343367.85729999997</v>
      </c>
      <c r="U1960">
        <v>3055297.0260999999</v>
      </c>
      <c r="V1960" t="s">
        <v>271</v>
      </c>
    </row>
    <row r="1961" spans="1:22" x14ac:dyDescent="0.25">
      <c r="A1961">
        <v>9221</v>
      </c>
      <c r="B1961">
        <v>343333.26209999999</v>
      </c>
      <c r="C1961">
        <v>3055283.6845</v>
      </c>
      <c r="D1961" t="s">
        <v>271</v>
      </c>
      <c r="P1961">
        <v>2550</v>
      </c>
      <c r="Q1961" t="s">
        <v>71</v>
      </c>
      <c r="R1961">
        <v>2551</v>
      </c>
      <c r="S1961">
        <v>9221</v>
      </c>
      <c r="T1961">
        <v>343333.26209999999</v>
      </c>
      <c r="U1961">
        <v>3055283.6845</v>
      </c>
      <c r="V1961" t="s">
        <v>271</v>
      </c>
    </row>
    <row r="1962" spans="1:22" x14ac:dyDescent="0.25">
      <c r="A1962">
        <v>9222</v>
      </c>
      <c r="B1962">
        <v>343305.7352</v>
      </c>
      <c r="C1962">
        <v>3055246.0877999999</v>
      </c>
      <c r="D1962" t="s">
        <v>271</v>
      </c>
      <c r="P1962">
        <v>2551</v>
      </c>
      <c r="Q1962" t="s">
        <v>71</v>
      </c>
      <c r="R1962">
        <v>2552</v>
      </c>
      <c r="S1962">
        <v>9222</v>
      </c>
      <c r="T1962">
        <v>343305.7352</v>
      </c>
      <c r="U1962">
        <v>3055246.0877999999</v>
      </c>
      <c r="V1962" t="s">
        <v>271</v>
      </c>
    </row>
    <row r="1963" spans="1:22" x14ac:dyDescent="0.25">
      <c r="A1963">
        <v>9223</v>
      </c>
      <c r="B1963">
        <v>343279.96049999999</v>
      </c>
      <c r="C1963">
        <v>3055194.5373</v>
      </c>
      <c r="D1963" t="s">
        <v>271</v>
      </c>
      <c r="P1963">
        <v>2552</v>
      </c>
      <c r="Q1963" t="s">
        <v>71</v>
      </c>
      <c r="R1963">
        <v>2553</v>
      </c>
      <c r="S1963">
        <v>9223</v>
      </c>
      <c r="T1963">
        <v>343279.96049999999</v>
      </c>
      <c r="U1963">
        <v>3055194.5373</v>
      </c>
      <c r="V1963" t="s">
        <v>271</v>
      </c>
    </row>
    <row r="1964" spans="1:22" x14ac:dyDescent="0.25">
      <c r="A1964">
        <v>9224</v>
      </c>
      <c r="B1964">
        <v>343251.33799999999</v>
      </c>
      <c r="C1964">
        <v>3055146.8662999999</v>
      </c>
      <c r="D1964" t="s">
        <v>271</v>
      </c>
      <c r="P1964">
        <v>2553</v>
      </c>
      <c r="Q1964" t="s">
        <v>71</v>
      </c>
      <c r="R1964">
        <v>2554</v>
      </c>
      <c r="S1964">
        <v>9224</v>
      </c>
      <c r="T1964">
        <v>343251.33799999999</v>
      </c>
      <c r="U1964">
        <v>3055146.8662999999</v>
      </c>
      <c r="V1964" t="s">
        <v>271</v>
      </c>
    </row>
    <row r="1965" spans="1:22" x14ac:dyDescent="0.25">
      <c r="A1965">
        <v>9225</v>
      </c>
      <c r="B1965">
        <v>343140.11589999998</v>
      </c>
      <c r="C1965">
        <v>3055003.9386</v>
      </c>
      <c r="D1965" t="s">
        <v>271</v>
      </c>
      <c r="P1965">
        <v>2554</v>
      </c>
      <c r="Q1965" t="s">
        <v>71</v>
      </c>
      <c r="R1965">
        <v>2555</v>
      </c>
      <c r="S1965">
        <v>9225</v>
      </c>
      <c r="T1965">
        <v>343140.11589999998</v>
      </c>
      <c r="U1965">
        <v>3055003.9386</v>
      </c>
      <c r="V1965" t="s">
        <v>271</v>
      </c>
    </row>
    <row r="1966" spans="1:22" x14ac:dyDescent="0.25">
      <c r="A1966">
        <v>9226</v>
      </c>
      <c r="B1966">
        <v>343112.7316</v>
      </c>
      <c r="C1966">
        <v>3054967.7086</v>
      </c>
      <c r="D1966" t="s">
        <v>271</v>
      </c>
      <c r="P1966">
        <v>2555</v>
      </c>
      <c r="Q1966" t="s">
        <v>71</v>
      </c>
      <c r="R1966">
        <v>2556</v>
      </c>
      <c r="S1966">
        <v>9226</v>
      </c>
      <c r="T1966">
        <v>343112.7316</v>
      </c>
      <c r="U1966">
        <v>3054967.7086</v>
      </c>
      <c r="V1966" t="s">
        <v>271</v>
      </c>
    </row>
    <row r="1967" spans="1:22" x14ac:dyDescent="0.25">
      <c r="A1967">
        <v>9227</v>
      </c>
      <c r="B1967">
        <v>343070.35119999998</v>
      </c>
      <c r="C1967">
        <v>3054911.639</v>
      </c>
      <c r="D1967" t="s">
        <v>271</v>
      </c>
      <c r="P1967">
        <v>2556</v>
      </c>
      <c r="Q1967" t="s">
        <v>71</v>
      </c>
      <c r="R1967">
        <v>2557</v>
      </c>
      <c r="S1967">
        <v>9227</v>
      </c>
      <c r="T1967">
        <v>343070.35119999998</v>
      </c>
      <c r="U1967">
        <v>3054911.639</v>
      </c>
      <c r="V1967" t="s">
        <v>271</v>
      </c>
    </row>
    <row r="1968" spans="1:22" x14ac:dyDescent="0.25">
      <c r="A1968">
        <v>9228</v>
      </c>
      <c r="B1968">
        <v>342993.00809999998</v>
      </c>
      <c r="C1968">
        <v>3054830.9663</v>
      </c>
      <c r="D1968" t="s">
        <v>271</v>
      </c>
      <c r="P1968">
        <v>2557</v>
      </c>
      <c r="Q1968" t="s">
        <v>71</v>
      </c>
      <c r="R1968">
        <v>2558</v>
      </c>
      <c r="S1968">
        <v>9228</v>
      </c>
      <c r="T1968">
        <v>342993.00809999998</v>
      </c>
      <c r="U1968">
        <v>3054830.9663</v>
      </c>
      <c r="V1968" t="s">
        <v>271</v>
      </c>
    </row>
    <row r="1969" spans="1:22" x14ac:dyDescent="0.25">
      <c r="A1969">
        <v>9229</v>
      </c>
      <c r="B1969">
        <v>342931.28409999999</v>
      </c>
      <c r="C1969">
        <v>3054650.6480999999</v>
      </c>
      <c r="D1969" t="s">
        <v>271</v>
      </c>
      <c r="P1969">
        <v>2558</v>
      </c>
      <c r="Q1969" t="s">
        <v>71</v>
      </c>
      <c r="R1969">
        <v>2559</v>
      </c>
      <c r="S1969">
        <v>9229</v>
      </c>
      <c r="T1969">
        <v>342931.28409999999</v>
      </c>
      <c r="U1969">
        <v>3054650.6480999999</v>
      </c>
      <c r="V1969" t="s">
        <v>271</v>
      </c>
    </row>
    <row r="1970" spans="1:22" x14ac:dyDescent="0.25">
      <c r="A1970">
        <v>9230</v>
      </c>
      <c r="B1970">
        <v>342872.95649999997</v>
      </c>
      <c r="C1970">
        <v>3054546.6696000001</v>
      </c>
      <c r="D1970" t="s">
        <v>271</v>
      </c>
      <c r="P1970">
        <v>2559</v>
      </c>
      <c r="Q1970" t="s">
        <v>71</v>
      </c>
      <c r="R1970">
        <v>2560</v>
      </c>
      <c r="S1970">
        <v>9230</v>
      </c>
      <c r="T1970">
        <v>342872.95649999997</v>
      </c>
      <c r="U1970">
        <v>3054546.6696000001</v>
      </c>
      <c r="V1970" t="s">
        <v>271</v>
      </c>
    </row>
    <row r="1971" spans="1:22" x14ac:dyDescent="0.25">
      <c r="A1971">
        <v>9231</v>
      </c>
      <c r="B1971">
        <v>342786.81900000002</v>
      </c>
      <c r="C1971">
        <v>3054458.4221999999</v>
      </c>
      <c r="D1971" t="s">
        <v>271</v>
      </c>
      <c r="P1971">
        <v>2560</v>
      </c>
      <c r="Q1971" t="s">
        <v>71</v>
      </c>
      <c r="R1971">
        <v>2561</v>
      </c>
      <c r="S1971">
        <v>9231</v>
      </c>
      <c r="T1971">
        <v>342786.81900000002</v>
      </c>
      <c r="U1971">
        <v>3054458.4221999999</v>
      </c>
      <c r="V1971" t="s">
        <v>271</v>
      </c>
    </row>
    <row r="1972" spans="1:22" x14ac:dyDescent="0.25">
      <c r="A1972">
        <v>9232</v>
      </c>
      <c r="B1972">
        <v>342774.19</v>
      </c>
      <c r="C1972">
        <v>3054302.9289000002</v>
      </c>
      <c r="D1972" t="s">
        <v>271</v>
      </c>
      <c r="P1972">
        <v>2561</v>
      </c>
      <c r="Q1972" t="s">
        <v>71</v>
      </c>
      <c r="R1972">
        <v>2562</v>
      </c>
      <c r="S1972">
        <v>9232</v>
      </c>
      <c r="T1972">
        <v>342774.19</v>
      </c>
      <c r="U1972">
        <v>3054302.9289000002</v>
      </c>
      <c r="V1972" t="s">
        <v>271</v>
      </c>
    </row>
    <row r="1973" spans="1:22" x14ac:dyDescent="0.25">
      <c r="A1973">
        <v>9233</v>
      </c>
      <c r="B1973">
        <v>340078.17450000002</v>
      </c>
      <c r="C1973">
        <v>3058566.7080000001</v>
      </c>
      <c r="D1973" t="s">
        <v>271</v>
      </c>
      <c r="P1973">
        <v>2562</v>
      </c>
      <c r="Q1973" t="s">
        <v>71</v>
      </c>
      <c r="R1973">
        <v>2563</v>
      </c>
      <c r="S1973">
        <v>9233</v>
      </c>
      <c r="T1973">
        <v>340078.17450000002</v>
      </c>
      <c r="U1973">
        <v>3058566.7080000001</v>
      </c>
      <c r="V1973" t="s">
        <v>271</v>
      </c>
    </row>
    <row r="1974" spans="1:22" x14ac:dyDescent="0.25">
      <c r="A1974">
        <v>9234</v>
      </c>
      <c r="B1974">
        <v>340096.93199999997</v>
      </c>
      <c r="C1974">
        <v>3058608.8516000002</v>
      </c>
      <c r="D1974" t="s">
        <v>271</v>
      </c>
      <c r="P1974">
        <v>2563</v>
      </c>
      <c r="Q1974" t="s">
        <v>71</v>
      </c>
      <c r="R1974">
        <v>2564</v>
      </c>
      <c r="S1974">
        <v>9234</v>
      </c>
      <c r="T1974">
        <v>340096.93199999997</v>
      </c>
      <c r="U1974">
        <v>3058608.8516000002</v>
      </c>
      <c r="V1974" t="s">
        <v>271</v>
      </c>
    </row>
    <row r="1975" spans="1:22" x14ac:dyDescent="0.25">
      <c r="A1975">
        <v>9235</v>
      </c>
      <c r="B1975">
        <v>340137.38160000002</v>
      </c>
      <c r="C1975">
        <v>3058653.5060999999</v>
      </c>
      <c r="D1975" t="s">
        <v>271</v>
      </c>
      <c r="P1975">
        <v>2564</v>
      </c>
      <c r="Q1975" t="s">
        <v>71</v>
      </c>
      <c r="R1975">
        <v>2565</v>
      </c>
      <c r="S1975">
        <v>9235</v>
      </c>
      <c r="T1975">
        <v>340137.38160000002</v>
      </c>
      <c r="U1975">
        <v>3058653.5060999999</v>
      </c>
      <c r="V1975" t="s">
        <v>271</v>
      </c>
    </row>
    <row r="1976" spans="1:22" x14ac:dyDescent="0.25">
      <c r="A1976">
        <v>9236</v>
      </c>
      <c r="B1976">
        <v>340116.9595</v>
      </c>
      <c r="C1976">
        <v>3058673.4060999998</v>
      </c>
      <c r="D1976" t="s">
        <v>271</v>
      </c>
      <c r="P1976">
        <v>2565</v>
      </c>
      <c r="Q1976" t="s">
        <v>71</v>
      </c>
      <c r="R1976">
        <v>2566</v>
      </c>
      <c r="S1976">
        <v>9236</v>
      </c>
      <c r="T1976">
        <v>340116.9595</v>
      </c>
      <c r="U1976">
        <v>3058673.4060999998</v>
      </c>
      <c r="V1976" t="s">
        <v>271</v>
      </c>
    </row>
    <row r="1977" spans="1:22" x14ac:dyDescent="0.25">
      <c r="A1977">
        <v>9237</v>
      </c>
      <c r="B1977">
        <v>340077.22139999998</v>
      </c>
      <c r="C1977">
        <v>3058712.1285999999</v>
      </c>
      <c r="D1977" t="s">
        <v>271</v>
      </c>
      <c r="P1977">
        <v>2566</v>
      </c>
      <c r="Q1977" t="s">
        <v>71</v>
      </c>
      <c r="R1977">
        <v>2567</v>
      </c>
      <c r="S1977">
        <v>9237</v>
      </c>
      <c r="T1977">
        <v>340077.22139999998</v>
      </c>
      <c r="U1977">
        <v>3058712.1285999999</v>
      </c>
      <c r="V1977" t="s">
        <v>271</v>
      </c>
    </row>
    <row r="1978" spans="1:22" x14ac:dyDescent="0.25">
      <c r="A1978">
        <v>9238</v>
      </c>
      <c r="B1978">
        <v>340217.41560000001</v>
      </c>
      <c r="C1978">
        <v>3058901.2736999998</v>
      </c>
      <c r="D1978" t="s">
        <v>271</v>
      </c>
      <c r="P1978">
        <v>2567</v>
      </c>
      <c r="Q1978" t="s">
        <v>71</v>
      </c>
      <c r="R1978">
        <v>2568</v>
      </c>
      <c r="S1978">
        <v>9238</v>
      </c>
      <c r="T1978">
        <v>340217.41560000001</v>
      </c>
      <c r="U1978">
        <v>3058901.2736999998</v>
      </c>
      <c r="V1978" t="s">
        <v>271</v>
      </c>
    </row>
    <row r="1979" spans="1:22" x14ac:dyDescent="0.25">
      <c r="A1979">
        <v>9239</v>
      </c>
      <c r="B1979">
        <v>340162.17580000003</v>
      </c>
      <c r="C1979">
        <v>3058492.6049000002</v>
      </c>
      <c r="D1979" t="s">
        <v>271</v>
      </c>
      <c r="P1979">
        <v>2568</v>
      </c>
      <c r="Q1979" t="s">
        <v>71</v>
      </c>
      <c r="R1979">
        <v>2569</v>
      </c>
      <c r="S1979">
        <v>9239</v>
      </c>
      <c r="T1979">
        <v>340162.17580000003</v>
      </c>
      <c r="U1979">
        <v>3058492.6049000002</v>
      </c>
      <c r="V1979" t="s">
        <v>271</v>
      </c>
    </row>
    <row r="1980" spans="1:22" x14ac:dyDescent="0.25">
      <c r="A1980">
        <v>9240</v>
      </c>
      <c r="B1980">
        <v>340172.326</v>
      </c>
      <c r="C1980">
        <v>3058429.0762</v>
      </c>
      <c r="D1980" t="s">
        <v>271</v>
      </c>
      <c r="P1980">
        <v>2569</v>
      </c>
      <c r="Q1980" t="s">
        <v>71</v>
      </c>
      <c r="R1980">
        <v>2570</v>
      </c>
      <c r="S1980">
        <v>9240</v>
      </c>
      <c r="T1980">
        <v>340172.326</v>
      </c>
      <c r="U1980">
        <v>3058429.0762</v>
      </c>
      <c r="V1980" t="s">
        <v>271</v>
      </c>
    </row>
    <row r="1981" spans="1:22" x14ac:dyDescent="0.25">
      <c r="A1981">
        <v>9241</v>
      </c>
      <c r="B1981">
        <v>340246.15759999998</v>
      </c>
      <c r="C1981">
        <v>3058205.2604999999</v>
      </c>
      <c r="D1981" t="s">
        <v>271</v>
      </c>
      <c r="P1981">
        <v>2570</v>
      </c>
      <c r="Q1981" t="s">
        <v>71</v>
      </c>
      <c r="R1981">
        <v>2571</v>
      </c>
      <c r="S1981">
        <v>9241</v>
      </c>
      <c r="T1981">
        <v>340246.15759999998</v>
      </c>
      <c r="U1981">
        <v>3058205.2604999999</v>
      </c>
      <c r="V1981" t="s">
        <v>271</v>
      </c>
    </row>
    <row r="1982" spans="1:22" x14ac:dyDescent="0.25">
      <c r="A1982">
        <v>9242</v>
      </c>
      <c r="B1982">
        <v>340294.88689999998</v>
      </c>
      <c r="C1982">
        <v>3058082.8703999999</v>
      </c>
      <c r="D1982" t="s">
        <v>271</v>
      </c>
      <c r="P1982">
        <v>2571</v>
      </c>
      <c r="Q1982" t="s">
        <v>71</v>
      </c>
      <c r="R1982">
        <v>2572</v>
      </c>
      <c r="S1982">
        <v>9242</v>
      </c>
      <c r="T1982">
        <v>340294.88689999998</v>
      </c>
      <c r="U1982">
        <v>3058082.8703999999</v>
      </c>
      <c r="V1982" t="s">
        <v>271</v>
      </c>
    </row>
    <row r="1983" spans="1:22" x14ac:dyDescent="0.25">
      <c r="A1983">
        <v>9243</v>
      </c>
      <c r="B1983">
        <v>340360.0626</v>
      </c>
      <c r="C1983">
        <v>3057971.9108000002</v>
      </c>
      <c r="D1983" t="s">
        <v>271</v>
      </c>
      <c r="P1983">
        <v>2572</v>
      </c>
      <c r="Q1983" t="s">
        <v>71</v>
      </c>
      <c r="R1983">
        <v>2573</v>
      </c>
      <c r="S1983">
        <v>9243</v>
      </c>
      <c r="T1983">
        <v>340360.0626</v>
      </c>
      <c r="U1983">
        <v>3057971.9108000002</v>
      </c>
      <c r="V1983" t="s">
        <v>271</v>
      </c>
    </row>
    <row r="1984" spans="1:22" x14ac:dyDescent="0.25">
      <c r="A1984">
        <v>9244</v>
      </c>
      <c r="B1984">
        <v>340267.50689999998</v>
      </c>
      <c r="C1984">
        <v>3057881.8689999999</v>
      </c>
      <c r="D1984" t="s">
        <v>271</v>
      </c>
      <c r="P1984">
        <v>2573</v>
      </c>
      <c r="Q1984" t="s">
        <v>71</v>
      </c>
      <c r="R1984">
        <v>2574</v>
      </c>
      <c r="S1984">
        <v>9244</v>
      </c>
      <c r="T1984">
        <v>340267.50689999998</v>
      </c>
      <c r="U1984">
        <v>3057881.8689999999</v>
      </c>
      <c r="V1984" t="s">
        <v>271</v>
      </c>
    </row>
    <row r="1985" spans="1:22" x14ac:dyDescent="0.25">
      <c r="A1985">
        <v>9245</v>
      </c>
      <c r="B1985">
        <v>340227.40850000002</v>
      </c>
      <c r="C1985">
        <v>3057744.6534000002</v>
      </c>
      <c r="D1985" t="s">
        <v>271</v>
      </c>
      <c r="P1985">
        <v>2574</v>
      </c>
      <c r="Q1985" t="s">
        <v>71</v>
      </c>
      <c r="R1985">
        <v>2575</v>
      </c>
      <c r="S1985">
        <v>9245</v>
      </c>
      <c r="T1985">
        <v>340227.40850000002</v>
      </c>
      <c r="U1985">
        <v>3057744.6534000002</v>
      </c>
      <c r="V1985" t="s">
        <v>271</v>
      </c>
    </row>
    <row r="1986" spans="1:22" x14ac:dyDescent="0.25">
      <c r="A1986">
        <v>9246</v>
      </c>
      <c r="B1986">
        <v>340193.78639999998</v>
      </c>
      <c r="C1986">
        <v>3057594.9171000002</v>
      </c>
      <c r="D1986" t="s">
        <v>271</v>
      </c>
      <c r="P1986">
        <v>2575</v>
      </c>
      <c r="Q1986" t="s">
        <v>71</v>
      </c>
      <c r="R1986">
        <v>2576</v>
      </c>
      <c r="S1986">
        <v>9246</v>
      </c>
      <c r="T1986">
        <v>340193.78639999998</v>
      </c>
      <c r="U1986">
        <v>3057594.9171000002</v>
      </c>
      <c r="V1986" t="s">
        <v>271</v>
      </c>
    </row>
    <row r="1987" spans="1:22" x14ac:dyDescent="0.25">
      <c r="A1987">
        <v>9247</v>
      </c>
      <c r="B1987">
        <v>340176.45490000001</v>
      </c>
      <c r="C1987">
        <v>3057492.4770999998</v>
      </c>
      <c r="D1987" t="s">
        <v>271</v>
      </c>
      <c r="P1987">
        <v>2576</v>
      </c>
      <c r="Q1987" t="s">
        <v>71</v>
      </c>
      <c r="R1987">
        <v>2577</v>
      </c>
      <c r="S1987">
        <v>9247</v>
      </c>
      <c r="T1987">
        <v>340176.45490000001</v>
      </c>
      <c r="U1987">
        <v>3057492.4770999998</v>
      </c>
      <c r="V1987" t="s">
        <v>271</v>
      </c>
    </row>
    <row r="1988" spans="1:22" x14ac:dyDescent="0.25">
      <c r="A1988">
        <v>9248</v>
      </c>
      <c r="B1988">
        <v>340185.049</v>
      </c>
      <c r="C1988">
        <v>3057447.2538000001</v>
      </c>
      <c r="D1988" t="s">
        <v>271</v>
      </c>
      <c r="P1988">
        <v>2577</v>
      </c>
      <c r="Q1988" t="s">
        <v>71</v>
      </c>
      <c r="R1988">
        <v>2578</v>
      </c>
      <c r="S1988">
        <v>9248</v>
      </c>
      <c r="T1988">
        <v>340185.049</v>
      </c>
      <c r="U1988">
        <v>3057447.2538000001</v>
      </c>
      <c r="V1988" t="s">
        <v>271</v>
      </c>
    </row>
    <row r="1989" spans="1:22" x14ac:dyDescent="0.25">
      <c r="A1989">
        <v>9249</v>
      </c>
      <c r="B1989">
        <v>338670.57650000002</v>
      </c>
      <c r="C1989">
        <v>3058149.4194999998</v>
      </c>
      <c r="D1989" t="s">
        <v>271</v>
      </c>
      <c r="P1989">
        <v>2578</v>
      </c>
      <c r="Q1989" t="s">
        <v>71</v>
      </c>
      <c r="R1989">
        <v>2579</v>
      </c>
      <c r="S1989">
        <v>9249</v>
      </c>
      <c r="T1989">
        <v>338670.57650000002</v>
      </c>
      <c r="U1989">
        <v>3058149.4194999998</v>
      </c>
      <c r="V1989" t="s">
        <v>271</v>
      </c>
    </row>
    <row r="1990" spans="1:22" x14ac:dyDescent="0.25">
      <c r="A1990">
        <v>9250</v>
      </c>
      <c r="B1990">
        <v>338654.05160000001</v>
      </c>
      <c r="C1990">
        <v>3058214.1164000002</v>
      </c>
      <c r="D1990" t="s">
        <v>271</v>
      </c>
      <c r="P1990">
        <v>2579</v>
      </c>
      <c r="Q1990" t="s">
        <v>71</v>
      </c>
      <c r="R1990">
        <v>2580</v>
      </c>
      <c r="S1990">
        <v>9250</v>
      </c>
      <c r="T1990">
        <v>338654.05160000001</v>
      </c>
      <c r="U1990">
        <v>3058214.1164000002</v>
      </c>
      <c r="V1990" t="s">
        <v>271</v>
      </c>
    </row>
    <row r="1991" spans="1:22" x14ac:dyDescent="0.25">
      <c r="A1991">
        <v>9251</v>
      </c>
      <c r="B1991">
        <v>338658.63219999999</v>
      </c>
      <c r="C1991">
        <v>3058268.3276</v>
      </c>
      <c r="D1991" t="s">
        <v>271</v>
      </c>
      <c r="P1991">
        <v>2580</v>
      </c>
      <c r="Q1991" t="s">
        <v>71</v>
      </c>
      <c r="R1991">
        <v>2581</v>
      </c>
      <c r="S1991">
        <v>9251</v>
      </c>
      <c r="T1991">
        <v>338658.63219999999</v>
      </c>
      <c r="U1991">
        <v>3058268.3276</v>
      </c>
      <c r="V1991" t="s">
        <v>271</v>
      </c>
    </row>
    <row r="1992" spans="1:22" x14ac:dyDescent="0.25">
      <c r="A1992">
        <v>9252</v>
      </c>
      <c r="B1992">
        <v>338644.78940000001</v>
      </c>
      <c r="C1992">
        <v>3058316.7790999999</v>
      </c>
      <c r="D1992" t="s">
        <v>271</v>
      </c>
      <c r="P1992">
        <v>2581</v>
      </c>
      <c r="Q1992" t="s">
        <v>71</v>
      </c>
      <c r="R1992">
        <v>2582</v>
      </c>
      <c r="S1992">
        <v>9252</v>
      </c>
      <c r="T1992">
        <v>338644.78940000001</v>
      </c>
      <c r="U1992">
        <v>3058316.7790999999</v>
      </c>
      <c r="V1992" t="s">
        <v>271</v>
      </c>
    </row>
    <row r="1993" spans="1:22" x14ac:dyDescent="0.25">
      <c r="A1993">
        <v>9253</v>
      </c>
      <c r="B1993">
        <v>338632.47440000001</v>
      </c>
      <c r="C1993">
        <v>3058371.2135999999</v>
      </c>
      <c r="D1993" t="s">
        <v>271</v>
      </c>
      <c r="P1993">
        <v>2582</v>
      </c>
      <c r="Q1993" t="s">
        <v>71</v>
      </c>
      <c r="R1993">
        <v>2583</v>
      </c>
      <c r="S1993">
        <v>9253</v>
      </c>
      <c r="T1993">
        <v>338632.47440000001</v>
      </c>
      <c r="U1993">
        <v>3058371.2135999999</v>
      </c>
      <c r="V1993" t="s">
        <v>271</v>
      </c>
    </row>
    <row r="1994" spans="1:22" x14ac:dyDescent="0.25">
      <c r="A1994">
        <v>9254</v>
      </c>
      <c r="B1994">
        <v>338604.0772</v>
      </c>
      <c r="C1994">
        <v>3058578.3472000002</v>
      </c>
      <c r="D1994" t="s">
        <v>271</v>
      </c>
      <c r="P1994">
        <v>2583</v>
      </c>
      <c r="Q1994" t="s">
        <v>71</v>
      </c>
      <c r="R1994">
        <v>2584</v>
      </c>
      <c r="S1994">
        <v>9254</v>
      </c>
      <c r="T1994">
        <v>338604.0772</v>
      </c>
      <c r="U1994">
        <v>3058578.3472000002</v>
      </c>
      <c r="V1994" t="s">
        <v>271</v>
      </c>
    </row>
    <row r="1995" spans="1:22" x14ac:dyDescent="0.25">
      <c r="A1995">
        <v>9255</v>
      </c>
      <c r="B1995">
        <v>338632.64150000003</v>
      </c>
      <c r="C1995">
        <v>3058784.7749000001</v>
      </c>
      <c r="D1995" t="s">
        <v>271</v>
      </c>
      <c r="P1995">
        <v>2584</v>
      </c>
      <c r="Q1995" t="s">
        <v>71</v>
      </c>
      <c r="R1995">
        <v>2585</v>
      </c>
      <c r="S1995">
        <v>9255</v>
      </c>
      <c r="T1995">
        <v>338632.64150000003</v>
      </c>
      <c r="U1995">
        <v>3058784.7749000001</v>
      </c>
      <c r="V1995" t="s">
        <v>271</v>
      </c>
    </row>
    <row r="1996" spans="1:22" x14ac:dyDescent="0.25">
      <c r="A1996">
        <v>9256</v>
      </c>
      <c r="B1996">
        <v>338636.71980000002</v>
      </c>
      <c r="C1996">
        <v>3058816.9249</v>
      </c>
      <c r="D1996" t="s">
        <v>271</v>
      </c>
      <c r="P1996">
        <v>2585</v>
      </c>
      <c r="Q1996" t="s">
        <v>71</v>
      </c>
      <c r="R1996">
        <v>2586</v>
      </c>
      <c r="S1996">
        <v>9256</v>
      </c>
      <c r="T1996">
        <v>338636.71980000002</v>
      </c>
      <c r="U1996">
        <v>3058816.9249</v>
      </c>
      <c r="V1996" t="s">
        <v>271</v>
      </c>
    </row>
    <row r="1997" spans="1:22" x14ac:dyDescent="0.25">
      <c r="A1997">
        <v>9257</v>
      </c>
      <c r="B1997">
        <v>338645.04200000002</v>
      </c>
      <c r="C1997">
        <v>3058882.5312000001</v>
      </c>
      <c r="D1997" t="s">
        <v>271</v>
      </c>
      <c r="P1997">
        <v>2586</v>
      </c>
      <c r="Q1997" t="s">
        <v>71</v>
      </c>
      <c r="R1997">
        <v>2587</v>
      </c>
      <c r="S1997">
        <v>9257</v>
      </c>
      <c r="T1997">
        <v>338645.04200000002</v>
      </c>
      <c r="U1997">
        <v>3058882.5312000001</v>
      </c>
      <c r="V1997" t="s">
        <v>271</v>
      </c>
    </row>
    <row r="1998" spans="1:22" x14ac:dyDescent="0.25">
      <c r="A1998">
        <v>9258</v>
      </c>
      <c r="B1998">
        <v>338687.87819999998</v>
      </c>
      <c r="C1998">
        <v>3058981.8566999999</v>
      </c>
      <c r="D1998" t="s">
        <v>271</v>
      </c>
      <c r="P1998">
        <v>2587</v>
      </c>
      <c r="Q1998" t="s">
        <v>71</v>
      </c>
      <c r="R1998">
        <v>2588</v>
      </c>
      <c r="S1998">
        <v>9258</v>
      </c>
      <c r="T1998">
        <v>338687.87819999998</v>
      </c>
      <c r="U1998">
        <v>3058981.8566999999</v>
      </c>
      <c r="V1998" t="s">
        <v>271</v>
      </c>
    </row>
    <row r="1999" spans="1:22" x14ac:dyDescent="0.25">
      <c r="A1999">
        <v>9259</v>
      </c>
      <c r="B1999">
        <v>338739.6863</v>
      </c>
      <c r="C1999">
        <v>3059131.9476000001</v>
      </c>
      <c r="D1999" t="s">
        <v>271</v>
      </c>
      <c r="P1999">
        <v>2588</v>
      </c>
      <c r="Q1999" t="s">
        <v>71</v>
      </c>
      <c r="R1999">
        <v>2589</v>
      </c>
      <c r="S1999">
        <v>9259</v>
      </c>
      <c r="T1999">
        <v>338739.6863</v>
      </c>
      <c r="U1999">
        <v>3059131.9476000001</v>
      </c>
      <c r="V1999" t="s">
        <v>271</v>
      </c>
    </row>
    <row r="2000" spans="1:22" x14ac:dyDescent="0.25">
      <c r="A2000">
        <v>9260</v>
      </c>
      <c r="B2000">
        <v>338743.91749999998</v>
      </c>
      <c r="C2000">
        <v>3059146.4619999998</v>
      </c>
      <c r="D2000" t="s">
        <v>271</v>
      </c>
      <c r="P2000">
        <v>2589</v>
      </c>
      <c r="Q2000" t="s">
        <v>71</v>
      </c>
      <c r="R2000">
        <v>2590</v>
      </c>
      <c r="S2000">
        <v>9260</v>
      </c>
      <c r="T2000">
        <v>338743.91749999998</v>
      </c>
      <c r="U2000">
        <v>3059146.4619999998</v>
      </c>
      <c r="V2000" t="s">
        <v>271</v>
      </c>
    </row>
    <row r="2001" spans="1:22" x14ac:dyDescent="0.25">
      <c r="A2001">
        <v>9261</v>
      </c>
      <c r="B2001">
        <v>338749.31359999999</v>
      </c>
      <c r="C2001">
        <v>3059164.9723999999</v>
      </c>
      <c r="D2001" t="s">
        <v>271</v>
      </c>
      <c r="P2001">
        <v>2590</v>
      </c>
      <c r="Q2001" t="s">
        <v>71</v>
      </c>
      <c r="R2001">
        <v>2591</v>
      </c>
      <c r="S2001">
        <v>9261</v>
      </c>
      <c r="T2001">
        <v>338749.31359999999</v>
      </c>
      <c r="U2001">
        <v>3059164.9723999999</v>
      </c>
      <c r="V2001" t="s">
        <v>271</v>
      </c>
    </row>
    <row r="2002" spans="1:22" x14ac:dyDescent="0.25">
      <c r="A2002">
        <v>9262</v>
      </c>
      <c r="B2002">
        <v>338807.63809999998</v>
      </c>
      <c r="C2002">
        <v>3059396.5192</v>
      </c>
      <c r="D2002" t="s">
        <v>271</v>
      </c>
      <c r="P2002">
        <v>2591</v>
      </c>
      <c r="Q2002" t="s">
        <v>71</v>
      </c>
      <c r="R2002">
        <v>2592</v>
      </c>
      <c r="S2002">
        <v>9262</v>
      </c>
      <c r="T2002">
        <v>338807.63809999998</v>
      </c>
      <c r="U2002">
        <v>3059396.5192</v>
      </c>
      <c r="V2002" t="s">
        <v>271</v>
      </c>
    </row>
    <row r="2003" spans="1:22" x14ac:dyDescent="0.25">
      <c r="A2003">
        <v>9263</v>
      </c>
      <c r="B2003">
        <v>338751.6385</v>
      </c>
      <c r="C2003">
        <v>3058108.9627999999</v>
      </c>
      <c r="D2003" t="s">
        <v>271</v>
      </c>
      <c r="P2003">
        <v>2592</v>
      </c>
      <c r="Q2003" t="s">
        <v>71</v>
      </c>
      <c r="R2003">
        <v>2593</v>
      </c>
      <c r="S2003">
        <v>9263</v>
      </c>
      <c r="T2003">
        <v>338751.6385</v>
      </c>
      <c r="U2003">
        <v>3058108.9627999999</v>
      </c>
      <c r="V2003" t="s">
        <v>271</v>
      </c>
    </row>
    <row r="2004" spans="1:22" x14ac:dyDescent="0.25">
      <c r="A2004">
        <v>9264</v>
      </c>
      <c r="B2004">
        <v>338846.54820000002</v>
      </c>
      <c r="C2004">
        <v>3058129.8001000001</v>
      </c>
      <c r="D2004" t="s">
        <v>271</v>
      </c>
      <c r="P2004">
        <v>2593</v>
      </c>
      <c r="Q2004" t="s">
        <v>71</v>
      </c>
      <c r="R2004">
        <v>2594</v>
      </c>
      <c r="S2004">
        <v>9264</v>
      </c>
      <c r="T2004">
        <v>338846.54820000002</v>
      </c>
      <c r="U2004">
        <v>3058129.8001000001</v>
      </c>
      <c r="V2004" t="s">
        <v>271</v>
      </c>
    </row>
    <row r="2005" spans="1:22" x14ac:dyDescent="0.25">
      <c r="A2005">
        <v>9265</v>
      </c>
      <c r="B2005">
        <v>338856.87</v>
      </c>
      <c r="C2005">
        <v>3058143.5918000001</v>
      </c>
      <c r="D2005" t="s">
        <v>271</v>
      </c>
      <c r="P2005">
        <v>2594</v>
      </c>
      <c r="Q2005" t="s">
        <v>71</v>
      </c>
      <c r="R2005">
        <v>2595</v>
      </c>
      <c r="S2005">
        <v>9265</v>
      </c>
      <c r="T2005">
        <v>338856.87</v>
      </c>
      <c r="U2005">
        <v>3058143.5918000001</v>
      </c>
      <c r="V2005" t="s">
        <v>271</v>
      </c>
    </row>
    <row r="2006" spans="1:22" x14ac:dyDescent="0.25">
      <c r="A2006">
        <v>9266</v>
      </c>
      <c r="B2006">
        <v>338871.35220000002</v>
      </c>
      <c r="C2006">
        <v>3058143.4002</v>
      </c>
      <c r="D2006" t="s">
        <v>271</v>
      </c>
      <c r="P2006">
        <v>2595</v>
      </c>
      <c r="Q2006" t="s">
        <v>71</v>
      </c>
      <c r="R2006">
        <v>2596</v>
      </c>
      <c r="S2006">
        <v>9266</v>
      </c>
      <c r="T2006">
        <v>338871.35220000002</v>
      </c>
      <c r="U2006">
        <v>3058143.4002</v>
      </c>
      <c r="V2006" t="s">
        <v>271</v>
      </c>
    </row>
    <row r="2007" spans="1:22" x14ac:dyDescent="0.25">
      <c r="A2007">
        <v>9267</v>
      </c>
      <c r="B2007">
        <v>338952.3934</v>
      </c>
      <c r="C2007">
        <v>3058201.7637</v>
      </c>
      <c r="D2007" t="s">
        <v>271</v>
      </c>
      <c r="P2007">
        <v>2596</v>
      </c>
      <c r="Q2007" t="s">
        <v>71</v>
      </c>
      <c r="R2007">
        <v>2597</v>
      </c>
      <c r="S2007">
        <v>9267</v>
      </c>
      <c r="T2007">
        <v>338952.3934</v>
      </c>
      <c r="U2007">
        <v>3058201.7637</v>
      </c>
      <c r="V2007" t="s">
        <v>271</v>
      </c>
    </row>
    <row r="2008" spans="1:22" x14ac:dyDescent="0.25">
      <c r="A2008">
        <v>9268</v>
      </c>
      <c r="B2008">
        <v>338983.98759999999</v>
      </c>
      <c r="C2008">
        <v>3058181.1741999998</v>
      </c>
      <c r="D2008" t="s">
        <v>271</v>
      </c>
      <c r="P2008">
        <v>2597</v>
      </c>
      <c r="Q2008" t="s">
        <v>71</v>
      </c>
      <c r="R2008">
        <v>2598</v>
      </c>
      <c r="S2008">
        <v>9268</v>
      </c>
      <c r="T2008">
        <v>338983.98759999999</v>
      </c>
      <c r="U2008">
        <v>3058181.1741999998</v>
      </c>
      <c r="V2008" t="s">
        <v>271</v>
      </c>
    </row>
    <row r="2009" spans="1:22" x14ac:dyDescent="0.25">
      <c r="A2009">
        <v>9269</v>
      </c>
      <c r="B2009">
        <v>339031.10570000001</v>
      </c>
      <c r="C2009">
        <v>3058166.1430000002</v>
      </c>
      <c r="D2009" t="s">
        <v>271</v>
      </c>
      <c r="P2009">
        <v>2598</v>
      </c>
      <c r="Q2009" t="s">
        <v>71</v>
      </c>
      <c r="R2009">
        <v>2599</v>
      </c>
      <c r="S2009">
        <v>9269</v>
      </c>
      <c r="T2009">
        <v>339031.10570000001</v>
      </c>
      <c r="U2009">
        <v>3058166.1430000002</v>
      </c>
      <c r="V2009" t="s">
        <v>271</v>
      </c>
    </row>
    <row r="2010" spans="1:22" x14ac:dyDescent="0.25">
      <c r="A2010">
        <v>9270</v>
      </c>
      <c r="B2010">
        <v>338675.26980000001</v>
      </c>
      <c r="C2010">
        <v>3058102.7694999999</v>
      </c>
      <c r="D2010" t="s">
        <v>271</v>
      </c>
      <c r="P2010">
        <v>2599</v>
      </c>
      <c r="Q2010" t="s">
        <v>71</v>
      </c>
      <c r="R2010">
        <v>2600</v>
      </c>
      <c r="S2010">
        <v>9270</v>
      </c>
      <c r="T2010">
        <v>338675.26980000001</v>
      </c>
      <c r="U2010">
        <v>3058102.7694999999</v>
      </c>
      <c r="V2010" t="s">
        <v>271</v>
      </c>
    </row>
    <row r="2011" spans="1:22" x14ac:dyDescent="0.25">
      <c r="A2011">
        <v>9271</v>
      </c>
      <c r="B2011">
        <v>338702.24080000003</v>
      </c>
      <c r="C2011">
        <v>3057924.4648000002</v>
      </c>
      <c r="D2011" t="s">
        <v>271</v>
      </c>
      <c r="P2011">
        <v>2600</v>
      </c>
      <c r="Q2011" t="s">
        <v>71</v>
      </c>
      <c r="R2011">
        <v>2601</v>
      </c>
      <c r="S2011">
        <v>9271</v>
      </c>
      <c r="T2011">
        <v>338702.24080000003</v>
      </c>
      <c r="U2011">
        <v>3057924.4648000002</v>
      </c>
      <c r="V2011" t="s">
        <v>271</v>
      </c>
    </row>
    <row r="2012" spans="1:22" x14ac:dyDescent="0.25">
      <c r="A2012">
        <v>9272</v>
      </c>
      <c r="B2012">
        <v>338660.27130000002</v>
      </c>
      <c r="C2012">
        <v>3057672.023</v>
      </c>
      <c r="D2012" t="s">
        <v>271</v>
      </c>
      <c r="P2012">
        <v>2601</v>
      </c>
      <c r="Q2012" t="s">
        <v>71</v>
      </c>
      <c r="R2012">
        <v>2602</v>
      </c>
      <c r="S2012">
        <v>9272</v>
      </c>
      <c r="T2012">
        <v>338660.27130000002</v>
      </c>
      <c r="U2012">
        <v>3057672.023</v>
      </c>
      <c r="V2012" t="s">
        <v>271</v>
      </c>
    </row>
    <row r="2013" spans="1:22" x14ac:dyDescent="0.25">
      <c r="A2013">
        <v>9273</v>
      </c>
      <c r="B2013">
        <v>338723.59519999998</v>
      </c>
      <c r="C2013">
        <v>3057458.5284000002</v>
      </c>
      <c r="D2013" t="s">
        <v>271</v>
      </c>
      <c r="P2013">
        <v>2602</v>
      </c>
      <c r="Q2013" t="s">
        <v>71</v>
      </c>
      <c r="R2013">
        <v>2603</v>
      </c>
      <c r="S2013">
        <v>9273</v>
      </c>
      <c r="T2013">
        <v>338723.59519999998</v>
      </c>
      <c r="U2013">
        <v>3057458.5284000002</v>
      </c>
      <c r="V2013" t="s">
        <v>271</v>
      </c>
    </row>
    <row r="2014" spans="1:22" x14ac:dyDescent="0.25">
      <c r="A2014">
        <v>9274</v>
      </c>
      <c r="B2014">
        <v>338728.60690000001</v>
      </c>
      <c r="C2014">
        <v>3057435.8873999999</v>
      </c>
      <c r="D2014" t="s">
        <v>271</v>
      </c>
      <c r="P2014">
        <v>2603</v>
      </c>
      <c r="Q2014" t="s">
        <v>71</v>
      </c>
      <c r="R2014">
        <v>2604</v>
      </c>
      <c r="S2014">
        <v>9274</v>
      </c>
      <c r="T2014">
        <v>338728.60690000001</v>
      </c>
      <c r="U2014">
        <v>3057435.8873999999</v>
      </c>
      <c r="V2014" t="s">
        <v>271</v>
      </c>
    </row>
    <row r="2015" spans="1:22" x14ac:dyDescent="0.25">
      <c r="A2015">
        <v>9275</v>
      </c>
      <c r="B2015">
        <v>338755.70559999999</v>
      </c>
      <c r="C2015">
        <v>3057440.3319000001</v>
      </c>
      <c r="D2015" t="s">
        <v>271</v>
      </c>
      <c r="P2015">
        <v>2604</v>
      </c>
      <c r="Q2015" t="s">
        <v>71</v>
      </c>
      <c r="R2015">
        <v>2605</v>
      </c>
      <c r="S2015">
        <v>9275</v>
      </c>
      <c r="T2015">
        <v>338755.70559999999</v>
      </c>
      <c r="U2015">
        <v>3057440.3319000001</v>
      </c>
      <c r="V2015" t="s">
        <v>271</v>
      </c>
    </row>
    <row r="2016" spans="1:22" x14ac:dyDescent="0.25">
      <c r="A2016">
        <v>9276</v>
      </c>
      <c r="B2016">
        <v>338788.77529999998</v>
      </c>
      <c r="C2016">
        <v>3057458.1461999998</v>
      </c>
      <c r="D2016" t="s">
        <v>271</v>
      </c>
      <c r="P2016">
        <v>2605</v>
      </c>
      <c r="Q2016" t="s">
        <v>71</v>
      </c>
      <c r="R2016">
        <v>2606</v>
      </c>
      <c r="S2016">
        <v>9276</v>
      </c>
      <c r="T2016">
        <v>338788.77529999998</v>
      </c>
      <c r="U2016">
        <v>3057458.1461999998</v>
      </c>
      <c r="V2016" t="s">
        <v>271</v>
      </c>
    </row>
    <row r="2017" spans="1:22" x14ac:dyDescent="0.25">
      <c r="A2017">
        <v>9277</v>
      </c>
      <c r="B2017">
        <v>338807.9057</v>
      </c>
      <c r="C2017">
        <v>3057472.1697999998</v>
      </c>
      <c r="D2017" t="s">
        <v>271</v>
      </c>
      <c r="P2017">
        <v>2606</v>
      </c>
      <c r="Q2017" t="s">
        <v>71</v>
      </c>
      <c r="R2017">
        <v>2607</v>
      </c>
      <c r="S2017">
        <v>9277</v>
      </c>
      <c r="T2017">
        <v>338807.9057</v>
      </c>
      <c r="U2017">
        <v>3057472.1697999998</v>
      </c>
      <c r="V2017" t="s">
        <v>271</v>
      </c>
    </row>
    <row r="2018" spans="1:22" x14ac:dyDescent="0.25">
      <c r="A2018">
        <v>9278</v>
      </c>
      <c r="B2018">
        <v>338820.95559999999</v>
      </c>
      <c r="C2018">
        <v>3057481.7360999999</v>
      </c>
      <c r="D2018" t="s">
        <v>271</v>
      </c>
      <c r="P2018">
        <v>2607</v>
      </c>
      <c r="Q2018" t="s">
        <v>71</v>
      </c>
      <c r="R2018">
        <v>2608</v>
      </c>
      <c r="S2018">
        <v>9278</v>
      </c>
      <c r="T2018">
        <v>338820.95559999999</v>
      </c>
      <c r="U2018">
        <v>3057481.7360999999</v>
      </c>
      <c r="V2018" t="s">
        <v>271</v>
      </c>
    </row>
    <row r="2019" spans="1:22" x14ac:dyDescent="0.25">
      <c r="A2019">
        <v>9279</v>
      </c>
      <c r="B2019">
        <v>338829.27740000002</v>
      </c>
      <c r="C2019">
        <v>3057483.1746</v>
      </c>
      <c r="D2019" t="s">
        <v>271</v>
      </c>
      <c r="P2019">
        <v>2608</v>
      </c>
      <c r="Q2019" t="s">
        <v>71</v>
      </c>
      <c r="R2019">
        <v>2609</v>
      </c>
      <c r="S2019">
        <v>9279</v>
      </c>
      <c r="T2019">
        <v>338829.27740000002</v>
      </c>
      <c r="U2019">
        <v>3057483.1746</v>
      </c>
      <c r="V2019" t="s">
        <v>271</v>
      </c>
    </row>
    <row r="2020" spans="1:22" x14ac:dyDescent="0.25">
      <c r="A2020">
        <v>9280</v>
      </c>
      <c r="B2020">
        <v>338884.30599999998</v>
      </c>
      <c r="C2020">
        <v>3057489.0636</v>
      </c>
      <c r="D2020" t="s">
        <v>271</v>
      </c>
      <c r="P2020">
        <v>2609</v>
      </c>
      <c r="Q2020" t="s">
        <v>71</v>
      </c>
      <c r="R2020">
        <v>2610</v>
      </c>
      <c r="S2020">
        <v>9280</v>
      </c>
      <c r="T2020">
        <v>338884.30599999998</v>
      </c>
      <c r="U2020">
        <v>3057489.0636</v>
      </c>
      <c r="V2020" t="s">
        <v>271</v>
      </c>
    </row>
    <row r="2021" spans="1:22" x14ac:dyDescent="0.25">
      <c r="A2021">
        <v>9281</v>
      </c>
      <c r="B2021">
        <v>338911.3346</v>
      </c>
      <c r="C2021">
        <v>3057488.2259</v>
      </c>
      <c r="D2021" t="s">
        <v>271</v>
      </c>
      <c r="P2021">
        <v>2610</v>
      </c>
      <c r="Q2021" t="s">
        <v>71</v>
      </c>
      <c r="R2021">
        <v>2611</v>
      </c>
      <c r="S2021">
        <v>9281</v>
      </c>
      <c r="T2021">
        <v>338911.3346</v>
      </c>
      <c r="U2021">
        <v>3057488.2259</v>
      </c>
      <c r="V2021" t="s">
        <v>271</v>
      </c>
    </row>
    <row r="2022" spans="1:22" x14ac:dyDescent="0.25">
      <c r="A2022">
        <v>9282</v>
      </c>
      <c r="B2022">
        <v>338939.30969999998</v>
      </c>
      <c r="C2022">
        <v>3057485.9349000002</v>
      </c>
      <c r="D2022" t="s">
        <v>271</v>
      </c>
      <c r="P2022">
        <v>2611</v>
      </c>
      <c r="Q2022" t="s">
        <v>71</v>
      </c>
      <c r="R2022">
        <v>2612</v>
      </c>
      <c r="S2022">
        <v>9282</v>
      </c>
      <c r="T2022">
        <v>338939.30969999998</v>
      </c>
      <c r="U2022">
        <v>3057485.9349000002</v>
      </c>
      <c r="V2022" t="s">
        <v>271</v>
      </c>
    </row>
    <row r="2023" spans="1:22" x14ac:dyDescent="0.25">
      <c r="A2023">
        <v>9283</v>
      </c>
      <c r="B2023">
        <v>339170.43969999999</v>
      </c>
      <c r="C2023">
        <v>3057455.8646</v>
      </c>
      <c r="D2023" t="s">
        <v>271</v>
      </c>
      <c r="P2023">
        <v>2612</v>
      </c>
      <c r="Q2023" t="s">
        <v>71</v>
      </c>
      <c r="R2023">
        <v>2613</v>
      </c>
      <c r="S2023">
        <v>9283</v>
      </c>
      <c r="T2023">
        <v>339170.43969999999</v>
      </c>
      <c r="U2023">
        <v>3057455.8646</v>
      </c>
      <c r="V2023" t="s">
        <v>271</v>
      </c>
    </row>
    <row r="2024" spans="1:22" x14ac:dyDescent="0.25">
      <c r="A2024">
        <v>9284</v>
      </c>
      <c r="B2024">
        <v>338867.4155</v>
      </c>
      <c r="C2024">
        <v>3057489.7672000001</v>
      </c>
      <c r="D2024" t="s">
        <v>271</v>
      </c>
      <c r="P2024">
        <v>2613</v>
      </c>
      <c r="Q2024" t="s">
        <v>71</v>
      </c>
      <c r="R2024">
        <v>2614</v>
      </c>
      <c r="S2024">
        <v>9284</v>
      </c>
      <c r="T2024">
        <v>338867.4155</v>
      </c>
      <c r="U2024">
        <v>3057489.7672000001</v>
      </c>
      <c r="V2024" t="s">
        <v>271</v>
      </c>
    </row>
    <row r="2025" spans="1:22" x14ac:dyDescent="0.25">
      <c r="A2025">
        <v>9285</v>
      </c>
      <c r="B2025">
        <v>338864.31410000002</v>
      </c>
      <c r="C2025">
        <v>3057465.1923000002</v>
      </c>
      <c r="D2025" t="s">
        <v>271</v>
      </c>
      <c r="P2025">
        <v>2614</v>
      </c>
      <c r="Q2025" t="s">
        <v>71</v>
      </c>
      <c r="R2025">
        <v>2615</v>
      </c>
      <c r="S2025">
        <v>9285</v>
      </c>
      <c r="T2025">
        <v>338864.31410000002</v>
      </c>
      <c r="U2025">
        <v>3057465.1923000002</v>
      </c>
      <c r="V2025" t="s">
        <v>271</v>
      </c>
    </row>
    <row r="2026" spans="1:22" x14ac:dyDescent="0.25">
      <c r="A2026">
        <v>9286</v>
      </c>
      <c r="B2026">
        <v>338848.52260000003</v>
      </c>
      <c r="C2026">
        <v>3057439.4643000001</v>
      </c>
      <c r="D2026" t="s">
        <v>271</v>
      </c>
      <c r="P2026">
        <v>2615</v>
      </c>
      <c r="Q2026" t="s">
        <v>71</v>
      </c>
      <c r="R2026">
        <v>2616</v>
      </c>
      <c r="S2026">
        <v>9286</v>
      </c>
      <c r="T2026">
        <v>338848.52260000003</v>
      </c>
      <c r="U2026">
        <v>3057439.4643000001</v>
      </c>
      <c r="V2026" t="s">
        <v>271</v>
      </c>
    </row>
    <row r="2027" spans="1:22" x14ac:dyDescent="0.25">
      <c r="A2027">
        <v>9287</v>
      </c>
      <c r="B2027">
        <v>338837.65399999998</v>
      </c>
      <c r="C2027">
        <v>3057420.8758</v>
      </c>
      <c r="D2027" t="s">
        <v>271</v>
      </c>
      <c r="P2027">
        <v>2616</v>
      </c>
      <c r="Q2027" t="s">
        <v>71</v>
      </c>
      <c r="R2027">
        <v>2617</v>
      </c>
      <c r="S2027">
        <v>9287</v>
      </c>
      <c r="T2027">
        <v>338837.65399999998</v>
      </c>
      <c r="U2027">
        <v>3057420.8758</v>
      </c>
      <c r="V2027" t="s">
        <v>271</v>
      </c>
    </row>
    <row r="2028" spans="1:22" x14ac:dyDescent="0.25">
      <c r="A2028">
        <v>9288</v>
      </c>
      <c r="B2028">
        <v>338793.46090000001</v>
      </c>
      <c r="C2028">
        <v>3059128.4040000001</v>
      </c>
      <c r="D2028" t="s">
        <v>271</v>
      </c>
      <c r="P2028">
        <v>2617</v>
      </c>
      <c r="Q2028" t="s">
        <v>71</v>
      </c>
      <c r="R2028">
        <v>2618</v>
      </c>
      <c r="S2028">
        <v>9288</v>
      </c>
      <c r="T2028">
        <v>338793.46090000001</v>
      </c>
      <c r="U2028">
        <v>3059128.4040000001</v>
      </c>
      <c r="V2028" t="s">
        <v>271</v>
      </c>
    </row>
    <row r="2029" spans="1:22" x14ac:dyDescent="0.25">
      <c r="A2029">
        <v>9289</v>
      </c>
      <c r="B2029">
        <v>338798.16320000001</v>
      </c>
      <c r="C2029">
        <v>3059140.6587</v>
      </c>
      <c r="D2029" t="s">
        <v>271</v>
      </c>
      <c r="P2029">
        <v>2618</v>
      </c>
      <c r="Q2029" t="s">
        <v>71</v>
      </c>
      <c r="R2029">
        <v>2619</v>
      </c>
      <c r="S2029">
        <v>9289</v>
      </c>
      <c r="T2029">
        <v>338798.16320000001</v>
      </c>
      <c r="U2029">
        <v>3059140.6587</v>
      </c>
      <c r="V2029" t="s">
        <v>271</v>
      </c>
    </row>
    <row r="2030" spans="1:22" x14ac:dyDescent="0.25">
      <c r="A2030">
        <v>9290</v>
      </c>
      <c r="B2030">
        <v>338716.58990000002</v>
      </c>
      <c r="C2030">
        <v>3059181.26</v>
      </c>
      <c r="D2030" t="s">
        <v>271</v>
      </c>
      <c r="P2030">
        <v>2619</v>
      </c>
      <c r="Q2030" t="s">
        <v>71</v>
      </c>
      <c r="R2030">
        <v>2620</v>
      </c>
      <c r="S2030">
        <v>9290</v>
      </c>
      <c r="T2030">
        <v>338716.58990000002</v>
      </c>
      <c r="U2030">
        <v>3059181.26</v>
      </c>
      <c r="V2030" t="s">
        <v>271</v>
      </c>
    </row>
    <row r="2031" spans="1:22" x14ac:dyDescent="0.25">
      <c r="A2031">
        <v>9291</v>
      </c>
      <c r="B2031">
        <v>338653.1286</v>
      </c>
      <c r="C2031">
        <v>3059228.6842999998</v>
      </c>
      <c r="D2031" t="s">
        <v>271</v>
      </c>
      <c r="P2031">
        <v>2620</v>
      </c>
      <c r="Q2031" t="s">
        <v>71</v>
      </c>
      <c r="R2031">
        <v>2621</v>
      </c>
      <c r="S2031">
        <v>9291</v>
      </c>
      <c r="T2031">
        <v>338653.1286</v>
      </c>
      <c r="U2031">
        <v>3059228.6842999998</v>
      </c>
      <c r="V2031" t="s">
        <v>271</v>
      </c>
    </row>
    <row r="2032" spans="1:22" x14ac:dyDescent="0.25">
      <c r="A2032">
        <v>9292</v>
      </c>
      <c r="B2032">
        <v>338634.0379</v>
      </c>
      <c r="C2032">
        <v>3059242.4704999998</v>
      </c>
      <c r="D2032" t="s">
        <v>271</v>
      </c>
      <c r="P2032">
        <v>2621</v>
      </c>
      <c r="Q2032" t="s">
        <v>71</v>
      </c>
      <c r="R2032">
        <v>2622</v>
      </c>
      <c r="S2032">
        <v>9292</v>
      </c>
      <c r="T2032">
        <v>338634.0379</v>
      </c>
      <c r="U2032">
        <v>3059242.4704999998</v>
      </c>
      <c r="V2032" t="s">
        <v>271</v>
      </c>
    </row>
    <row r="2033" spans="1:22" x14ac:dyDescent="0.25">
      <c r="A2033">
        <v>9293</v>
      </c>
      <c r="B2033">
        <v>338628.7401</v>
      </c>
      <c r="C2033">
        <v>3059246.2962000002</v>
      </c>
      <c r="D2033" t="s">
        <v>271</v>
      </c>
      <c r="P2033">
        <v>2622</v>
      </c>
      <c r="Q2033" t="s">
        <v>71</v>
      </c>
      <c r="R2033">
        <v>2623</v>
      </c>
      <c r="S2033">
        <v>9293</v>
      </c>
      <c r="T2033">
        <v>338628.7401</v>
      </c>
      <c r="U2033">
        <v>3059246.2962000002</v>
      </c>
      <c r="V2033" t="s">
        <v>271</v>
      </c>
    </row>
    <row r="2034" spans="1:22" x14ac:dyDescent="0.25">
      <c r="A2034">
        <v>9294</v>
      </c>
      <c r="B2034">
        <v>338612.28470000002</v>
      </c>
      <c r="C2034">
        <v>3059279.6510000001</v>
      </c>
      <c r="D2034" t="s">
        <v>271</v>
      </c>
      <c r="P2034">
        <v>2623</v>
      </c>
      <c r="Q2034" t="s">
        <v>71</v>
      </c>
      <c r="R2034">
        <v>2624</v>
      </c>
      <c r="S2034">
        <v>9294</v>
      </c>
      <c r="T2034">
        <v>338612.28470000002</v>
      </c>
      <c r="U2034">
        <v>3059279.6510000001</v>
      </c>
      <c r="V2034" t="s">
        <v>271</v>
      </c>
    </row>
    <row r="2035" spans="1:22" x14ac:dyDescent="0.25">
      <c r="A2035">
        <v>9295</v>
      </c>
      <c r="B2035">
        <v>338589.98629999999</v>
      </c>
      <c r="C2035">
        <v>3059309.2412999999</v>
      </c>
      <c r="D2035" t="s">
        <v>271</v>
      </c>
      <c r="P2035">
        <v>2624</v>
      </c>
      <c r="Q2035" t="s">
        <v>71</v>
      </c>
      <c r="R2035">
        <v>2625</v>
      </c>
      <c r="S2035">
        <v>9295</v>
      </c>
      <c r="T2035">
        <v>338589.98629999999</v>
      </c>
      <c r="U2035">
        <v>3059309.2412999999</v>
      </c>
      <c r="V2035" t="s">
        <v>271</v>
      </c>
    </row>
    <row r="2036" spans="1:22" x14ac:dyDescent="0.25">
      <c r="A2036">
        <v>9296</v>
      </c>
      <c r="B2036">
        <v>338543.39750000002</v>
      </c>
      <c r="C2036">
        <v>3059336.5122000002</v>
      </c>
      <c r="D2036" t="s">
        <v>271</v>
      </c>
      <c r="P2036">
        <v>2625</v>
      </c>
      <c r="Q2036" t="s">
        <v>71</v>
      </c>
      <c r="R2036">
        <v>2626</v>
      </c>
      <c r="S2036">
        <v>9296</v>
      </c>
      <c r="T2036">
        <v>338543.39750000002</v>
      </c>
      <c r="U2036">
        <v>3059336.5122000002</v>
      </c>
      <c r="V2036" t="s">
        <v>271</v>
      </c>
    </row>
    <row r="2037" spans="1:22" x14ac:dyDescent="0.25">
      <c r="A2037">
        <v>9297</v>
      </c>
      <c r="B2037">
        <v>338501.277</v>
      </c>
      <c r="C2037">
        <v>3059363.9641999998</v>
      </c>
      <c r="D2037" t="s">
        <v>271</v>
      </c>
      <c r="P2037">
        <v>2626</v>
      </c>
      <c r="Q2037" t="s">
        <v>71</v>
      </c>
      <c r="R2037">
        <v>2627</v>
      </c>
      <c r="S2037">
        <v>9297</v>
      </c>
      <c r="T2037">
        <v>338501.277</v>
      </c>
      <c r="U2037">
        <v>3059363.9641999998</v>
      </c>
      <c r="V2037" t="s">
        <v>271</v>
      </c>
    </row>
    <row r="2038" spans="1:22" x14ac:dyDescent="0.25">
      <c r="A2038">
        <v>9298</v>
      </c>
      <c r="B2038">
        <v>338459.70319999999</v>
      </c>
      <c r="C2038">
        <v>3059396.2113999999</v>
      </c>
      <c r="D2038" t="s">
        <v>271</v>
      </c>
      <c r="P2038">
        <v>2627</v>
      </c>
      <c r="Q2038" t="s">
        <v>71</v>
      </c>
      <c r="R2038">
        <v>2628</v>
      </c>
      <c r="S2038">
        <v>9298</v>
      </c>
      <c r="T2038">
        <v>338459.70319999999</v>
      </c>
      <c r="U2038">
        <v>3059396.2113999999</v>
      </c>
      <c r="V2038" t="s">
        <v>271</v>
      </c>
    </row>
    <row r="2039" spans="1:22" x14ac:dyDescent="0.25">
      <c r="A2039">
        <v>9299</v>
      </c>
      <c r="B2039">
        <v>338427.54810000001</v>
      </c>
      <c r="C2039">
        <v>3059418.1831999999</v>
      </c>
      <c r="D2039" t="s">
        <v>271</v>
      </c>
      <c r="P2039">
        <v>2628</v>
      </c>
      <c r="Q2039" t="s">
        <v>71</v>
      </c>
      <c r="R2039">
        <v>2629</v>
      </c>
      <c r="S2039">
        <v>9299</v>
      </c>
      <c r="T2039">
        <v>338427.54810000001</v>
      </c>
      <c r="U2039">
        <v>3059418.1831999999</v>
      </c>
      <c r="V2039" t="s">
        <v>271</v>
      </c>
    </row>
    <row r="2040" spans="1:22" x14ac:dyDescent="0.25">
      <c r="A2040">
        <v>9300</v>
      </c>
      <c r="B2040">
        <v>338421.84499999997</v>
      </c>
      <c r="C2040">
        <v>3059424.9822</v>
      </c>
      <c r="D2040" t="s">
        <v>271</v>
      </c>
      <c r="P2040">
        <v>2629</v>
      </c>
      <c r="Q2040" t="s">
        <v>71</v>
      </c>
      <c r="R2040">
        <v>2630</v>
      </c>
      <c r="S2040">
        <v>9300</v>
      </c>
      <c r="T2040">
        <v>338421.84499999997</v>
      </c>
      <c r="U2040">
        <v>3059424.9822</v>
      </c>
      <c r="V2040" t="s">
        <v>271</v>
      </c>
    </row>
    <row r="2041" spans="1:22" x14ac:dyDescent="0.25">
      <c r="A2041">
        <v>9301</v>
      </c>
      <c r="B2041">
        <v>337877.73839999997</v>
      </c>
      <c r="C2041">
        <v>3059095.6412999998</v>
      </c>
      <c r="D2041" t="s">
        <v>271</v>
      </c>
      <c r="P2041">
        <v>2630</v>
      </c>
      <c r="Q2041" t="s">
        <v>71</v>
      </c>
      <c r="R2041">
        <v>2631</v>
      </c>
      <c r="S2041">
        <v>9301</v>
      </c>
      <c r="T2041">
        <v>337877.73839999997</v>
      </c>
      <c r="U2041">
        <v>3059095.6412999998</v>
      </c>
      <c r="V2041" t="s">
        <v>271</v>
      </c>
    </row>
    <row r="2042" spans="1:22" x14ac:dyDescent="0.25">
      <c r="A2042">
        <v>9302</v>
      </c>
      <c r="B2042">
        <v>337919.12280000001</v>
      </c>
      <c r="C2042">
        <v>3059122.5378</v>
      </c>
      <c r="D2042" t="s">
        <v>271</v>
      </c>
      <c r="P2042">
        <v>2631</v>
      </c>
      <c r="Q2042" t="s">
        <v>71</v>
      </c>
      <c r="R2042">
        <v>2632</v>
      </c>
      <c r="S2042">
        <v>9302</v>
      </c>
      <c r="T2042">
        <v>337919.12280000001</v>
      </c>
      <c r="U2042">
        <v>3059122.5378</v>
      </c>
      <c r="V2042" t="s">
        <v>271</v>
      </c>
    </row>
    <row r="2043" spans="1:22" x14ac:dyDescent="0.25">
      <c r="A2043">
        <v>9303</v>
      </c>
      <c r="B2043">
        <v>337923.625</v>
      </c>
      <c r="C2043">
        <v>3059130.7270999998</v>
      </c>
      <c r="D2043" t="s">
        <v>271</v>
      </c>
      <c r="P2043">
        <v>2632</v>
      </c>
      <c r="Q2043" t="s">
        <v>71</v>
      </c>
      <c r="R2043">
        <v>2633</v>
      </c>
      <c r="S2043">
        <v>9303</v>
      </c>
      <c r="T2043">
        <v>337923.625</v>
      </c>
      <c r="U2043">
        <v>3059130.7270999998</v>
      </c>
      <c r="V2043" t="s">
        <v>271</v>
      </c>
    </row>
    <row r="2044" spans="1:22" x14ac:dyDescent="0.25">
      <c r="A2044">
        <v>9304</v>
      </c>
      <c r="B2044">
        <v>337941.29369999998</v>
      </c>
      <c r="C2044">
        <v>3059162.8654999998</v>
      </c>
      <c r="D2044" t="s">
        <v>271</v>
      </c>
      <c r="P2044">
        <v>2633</v>
      </c>
      <c r="Q2044" t="s">
        <v>71</v>
      </c>
      <c r="R2044">
        <v>2634</v>
      </c>
      <c r="S2044">
        <v>9304</v>
      </c>
      <c r="T2044">
        <v>337941.29369999998</v>
      </c>
      <c r="U2044">
        <v>3059162.8654999998</v>
      </c>
      <c r="V2044" t="s">
        <v>271</v>
      </c>
    </row>
    <row r="2045" spans="1:22" x14ac:dyDescent="0.25">
      <c r="A2045">
        <v>9305</v>
      </c>
      <c r="B2045">
        <v>337953.38050000003</v>
      </c>
      <c r="C2045">
        <v>3059184.8508000001</v>
      </c>
      <c r="D2045" t="s">
        <v>271</v>
      </c>
      <c r="P2045">
        <v>2634</v>
      </c>
      <c r="Q2045" t="s">
        <v>71</v>
      </c>
      <c r="R2045">
        <v>2635</v>
      </c>
      <c r="S2045">
        <v>9305</v>
      </c>
      <c r="T2045">
        <v>337953.38050000003</v>
      </c>
      <c r="U2045">
        <v>3059184.8508000001</v>
      </c>
      <c r="V2045" t="s">
        <v>271</v>
      </c>
    </row>
    <row r="2046" spans="1:22" x14ac:dyDescent="0.25">
      <c r="A2046">
        <v>9306</v>
      </c>
      <c r="B2046">
        <v>337969.23090000002</v>
      </c>
      <c r="C2046">
        <v>3059218.733</v>
      </c>
      <c r="D2046" t="s">
        <v>271</v>
      </c>
      <c r="P2046">
        <v>2635</v>
      </c>
      <c r="Q2046" t="s">
        <v>71</v>
      </c>
      <c r="R2046">
        <v>2636</v>
      </c>
      <c r="S2046">
        <v>9306</v>
      </c>
      <c r="T2046">
        <v>337969.23090000002</v>
      </c>
      <c r="U2046">
        <v>3059218.733</v>
      </c>
      <c r="V2046" t="s">
        <v>271</v>
      </c>
    </row>
    <row r="2047" spans="1:22" x14ac:dyDescent="0.25">
      <c r="A2047">
        <v>9307</v>
      </c>
      <c r="B2047">
        <v>337985.64</v>
      </c>
      <c r="C2047">
        <v>3059209.9213999999</v>
      </c>
      <c r="D2047" t="s">
        <v>271</v>
      </c>
      <c r="P2047">
        <v>2636</v>
      </c>
      <c r="Q2047" t="s">
        <v>71</v>
      </c>
      <c r="R2047">
        <v>2637</v>
      </c>
      <c r="S2047">
        <v>9307</v>
      </c>
      <c r="T2047">
        <v>337985.64</v>
      </c>
      <c r="U2047">
        <v>3059209.9213999999</v>
      </c>
      <c r="V2047" t="s">
        <v>271</v>
      </c>
    </row>
    <row r="2048" spans="1:22" x14ac:dyDescent="0.25">
      <c r="A2048">
        <v>9308</v>
      </c>
      <c r="B2048">
        <v>337985.79109999997</v>
      </c>
      <c r="C2048">
        <v>3059210.2932000002</v>
      </c>
      <c r="D2048" t="s">
        <v>271</v>
      </c>
      <c r="P2048">
        <v>2637</v>
      </c>
      <c r="Q2048" t="s">
        <v>71</v>
      </c>
      <c r="R2048">
        <v>2638</v>
      </c>
      <c r="S2048">
        <v>9308</v>
      </c>
      <c r="T2048">
        <v>337985.79109999997</v>
      </c>
      <c r="U2048">
        <v>3059210.2932000002</v>
      </c>
      <c r="V2048" t="s">
        <v>271</v>
      </c>
    </row>
    <row r="2049" spans="1:22" x14ac:dyDescent="0.25">
      <c r="A2049">
        <v>9309</v>
      </c>
      <c r="B2049">
        <v>337999.23090000002</v>
      </c>
      <c r="C2049">
        <v>3059243.3665999998</v>
      </c>
      <c r="D2049" t="s">
        <v>271</v>
      </c>
      <c r="P2049">
        <v>2638</v>
      </c>
      <c r="Q2049" t="s">
        <v>71</v>
      </c>
      <c r="R2049">
        <v>2639</v>
      </c>
      <c r="S2049">
        <v>9309</v>
      </c>
      <c r="T2049">
        <v>337999.23090000002</v>
      </c>
      <c r="U2049">
        <v>3059243.3665999998</v>
      </c>
      <c r="V2049" t="s">
        <v>271</v>
      </c>
    </row>
    <row r="2050" spans="1:22" x14ac:dyDescent="0.25">
      <c r="A2050">
        <v>9310</v>
      </c>
      <c r="B2050">
        <v>337981.42660000001</v>
      </c>
      <c r="C2050">
        <v>3059280.9449</v>
      </c>
      <c r="D2050" t="s">
        <v>271</v>
      </c>
      <c r="P2050">
        <v>2639</v>
      </c>
      <c r="Q2050" t="s">
        <v>71</v>
      </c>
      <c r="R2050">
        <v>2640</v>
      </c>
      <c r="S2050">
        <v>9310</v>
      </c>
      <c r="T2050">
        <v>337981.42660000001</v>
      </c>
      <c r="U2050">
        <v>3059280.9449</v>
      </c>
      <c r="V2050" t="s">
        <v>271</v>
      </c>
    </row>
    <row r="2051" spans="1:22" x14ac:dyDescent="0.25">
      <c r="A2051">
        <v>9311</v>
      </c>
      <c r="B2051">
        <v>337994.52970000001</v>
      </c>
      <c r="C2051">
        <v>3059286.0532999998</v>
      </c>
      <c r="D2051" t="s">
        <v>271</v>
      </c>
      <c r="P2051">
        <v>2640</v>
      </c>
      <c r="Q2051" t="s">
        <v>71</v>
      </c>
      <c r="R2051">
        <v>2641</v>
      </c>
      <c r="S2051">
        <v>9311</v>
      </c>
      <c r="T2051">
        <v>337994.52970000001</v>
      </c>
      <c r="U2051">
        <v>3059286.0532999998</v>
      </c>
      <c r="V2051" t="s">
        <v>271</v>
      </c>
    </row>
    <row r="2052" spans="1:22" x14ac:dyDescent="0.25">
      <c r="A2052">
        <v>9312</v>
      </c>
      <c r="B2052">
        <v>338048.83439999999</v>
      </c>
      <c r="C2052">
        <v>3059303.5800999999</v>
      </c>
      <c r="D2052" t="s">
        <v>271</v>
      </c>
      <c r="P2052">
        <v>2641</v>
      </c>
      <c r="Q2052" t="s">
        <v>71</v>
      </c>
      <c r="R2052">
        <v>2642</v>
      </c>
      <c r="S2052">
        <v>9312</v>
      </c>
      <c r="T2052">
        <v>338048.83439999999</v>
      </c>
      <c r="U2052">
        <v>3059303.5800999999</v>
      </c>
      <c r="V2052" t="s">
        <v>271</v>
      </c>
    </row>
    <row r="2053" spans="1:22" x14ac:dyDescent="0.25">
      <c r="A2053">
        <v>9313</v>
      </c>
      <c r="B2053">
        <v>338060.10249999998</v>
      </c>
      <c r="C2053">
        <v>3059315.9164999998</v>
      </c>
      <c r="D2053" t="s">
        <v>271</v>
      </c>
      <c r="P2053">
        <v>2642</v>
      </c>
      <c r="Q2053" t="s">
        <v>71</v>
      </c>
      <c r="R2053">
        <v>2643</v>
      </c>
      <c r="S2053">
        <v>9313</v>
      </c>
      <c r="T2053">
        <v>338060.10249999998</v>
      </c>
      <c r="U2053">
        <v>3059315.9164999998</v>
      </c>
      <c r="V2053" t="s">
        <v>271</v>
      </c>
    </row>
    <row r="2054" spans="1:22" x14ac:dyDescent="0.25">
      <c r="A2054">
        <v>9314</v>
      </c>
      <c r="B2054">
        <v>338096.7452</v>
      </c>
      <c r="C2054">
        <v>3059348.5658999998</v>
      </c>
      <c r="D2054" t="s">
        <v>271</v>
      </c>
      <c r="P2054">
        <v>2643</v>
      </c>
      <c r="Q2054" t="s">
        <v>71</v>
      </c>
      <c r="R2054">
        <v>2644</v>
      </c>
      <c r="S2054">
        <v>9314</v>
      </c>
      <c r="T2054">
        <v>338096.7452</v>
      </c>
      <c r="U2054">
        <v>3059348.5658999998</v>
      </c>
      <c r="V2054" t="s">
        <v>271</v>
      </c>
    </row>
    <row r="2055" spans="1:22" x14ac:dyDescent="0.25">
      <c r="A2055">
        <v>9315</v>
      </c>
      <c r="B2055">
        <v>338100.1361</v>
      </c>
      <c r="C2055">
        <v>3059385.7393999998</v>
      </c>
      <c r="D2055" t="s">
        <v>271</v>
      </c>
      <c r="P2055">
        <v>2644</v>
      </c>
      <c r="Q2055" t="s">
        <v>71</v>
      </c>
      <c r="R2055">
        <v>2645</v>
      </c>
      <c r="S2055">
        <v>9315</v>
      </c>
      <c r="T2055">
        <v>338100.1361</v>
      </c>
      <c r="U2055">
        <v>3059385.7393999998</v>
      </c>
      <c r="V2055" t="s">
        <v>271</v>
      </c>
    </row>
    <row r="2056" spans="1:22" x14ac:dyDescent="0.25">
      <c r="A2056">
        <v>9316</v>
      </c>
      <c r="B2056">
        <v>338104.5148</v>
      </c>
      <c r="C2056">
        <v>3059424.5803999999</v>
      </c>
      <c r="D2056" t="s">
        <v>271</v>
      </c>
      <c r="P2056">
        <v>2645</v>
      </c>
      <c r="Q2056" t="s">
        <v>71</v>
      </c>
      <c r="R2056">
        <v>2646</v>
      </c>
      <c r="S2056">
        <v>9316</v>
      </c>
      <c r="T2056">
        <v>338104.5148</v>
      </c>
      <c r="U2056">
        <v>3059424.5803999999</v>
      </c>
      <c r="V2056" t="s">
        <v>271</v>
      </c>
    </row>
    <row r="2057" spans="1:22" x14ac:dyDescent="0.25">
      <c r="A2057">
        <v>9317</v>
      </c>
      <c r="B2057">
        <v>338109.26120000001</v>
      </c>
      <c r="C2057">
        <v>3059454.7722</v>
      </c>
      <c r="D2057" t="s">
        <v>271</v>
      </c>
      <c r="P2057">
        <v>2646</v>
      </c>
      <c r="Q2057" t="s">
        <v>71</v>
      </c>
      <c r="R2057">
        <v>2647</v>
      </c>
      <c r="S2057">
        <v>9317</v>
      </c>
      <c r="T2057">
        <v>338109.26120000001</v>
      </c>
      <c r="U2057">
        <v>3059454.7722</v>
      </c>
      <c r="V2057" t="s">
        <v>271</v>
      </c>
    </row>
    <row r="2058" spans="1:22" x14ac:dyDescent="0.25">
      <c r="A2058">
        <v>9318</v>
      </c>
      <c r="B2058">
        <v>337888.91009999998</v>
      </c>
      <c r="C2058">
        <v>3059086.0510999998</v>
      </c>
      <c r="D2058" t="s">
        <v>271</v>
      </c>
      <c r="P2058">
        <v>2647</v>
      </c>
      <c r="Q2058" t="s">
        <v>71</v>
      </c>
      <c r="R2058">
        <v>2648</v>
      </c>
      <c r="S2058">
        <v>9318</v>
      </c>
      <c r="T2058">
        <v>337888.91009999998</v>
      </c>
      <c r="U2058">
        <v>3059086.0510999998</v>
      </c>
      <c r="V2058" t="s">
        <v>271</v>
      </c>
    </row>
    <row r="2059" spans="1:22" x14ac:dyDescent="0.25">
      <c r="A2059">
        <v>9319</v>
      </c>
      <c r="B2059">
        <v>337801.32309999998</v>
      </c>
      <c r="C2059">
        <v>3059161.24</v>
      </c>
      <c r="D2059" t="s">
        <v>271</v>
      </c>
      <c r="P2059">
        <v>2648</v>
      </c>
      <c r="Q2059" t="s">
        <v>71</v>
      </c>
      <c r="R2059">
        <v>2649</v>
      </c>
      <c r="S2059">
        <v>9319</v>
      </c>
      <c r="T2059">
        <v>337801.32309999998</v>
      </c>
      <c r="U2059">
        <v>3059161.24</v>
      </c>
      <c r="V2059" t="s">
        <v>271</v>
      </c>
    </row>
    <row r="2060" spans="1:22" x14ac:dyDescent="0.25">
      <c r="A2060">
        <v>9320</v>
      </c>
      <c r="B2060">
        <v>337769.69130000001</v>
      </c>
      <c r="C2060">
        <v>3059218.9556</v>
      </c>
      <c r="D2060" t="s">
        <v>271</v>
      </c>
      <c r="P2060">
        <v>2649</v>
      </c>
      <c r="Q2060" t="s">
        <v>71</v>
      </c>
      <c r="R2060">
        <v>2650</v>
      </c>
      <c r="S2060">
        <v>9320</v>
      </c>
      <c r="T2060">
        <v>337769.69130000001</v>
      </c>
      <c r="U2060">
        <v>3059218.9556</v>
      </c>
      <c r="V2060" t="s">
        <v>271</v>
      </c>
    </row>
    <row r="2061" spans="1:22" x14ac:dyDescent="0.25">
      <c r="A2061">
        <v>9321</v>
      </c>
      <c r="B2061">
        <v>337722.94429999997</v>
      </c>
      <c r="C2061">
        <v>3059267.9761000001</v>
      </c>
      <c r="D2061" t="s">
        <v>271</v>
      </c>
      <c r="P2061">
        <v>2650</v>
      </c>
      <c r="Q2061" t="s">
        <v>71</v>
      </c>
      <c r="R2061">
        <v>2651</v>
      </c>
      <c r="S2061">
        <v>9321</v>
      </c>
      <c r="T2061">
        <v>337722.94429999997</v>
      </c>
      <c r="U2061">
        <v>3059267.9761000001</v>
      </c>
      <c r="V2061" t="s">
        <v>271</v>
      </c>
    </row>
    <row r="2062" spans="1:22" x14ac:dyDescent="0.25">
      <c r="A2062">
        <v>9322</v>
      </c>
      <c r="B2062">
        <v>335440.14069999999</v>
      </c>
      <c r="C2062">
        <v>3059832.8892000001</v>
      </c>
      <c r="D2062" t="s">
        <v>271</v>
      </c>
      <c r="P2062">
        <v>2651</v>
      </c>
      <c r="Q2062" t="s">
        <v>71</v>
      </c>
      <c r="R2062">
        <v>2652</v>
      </c>
      <c r="S2062">
        <v>9322</v>
      </c>
      <c r="T2062">
        <v>335440.14069999999</v>
      </c>
      <c r="U2062">
        <v>3059832.8892000001</v>
      </c>
      <c r="V2062" t="s">
        <v>271</v>
      </c>
    </row>
    <row r="2063" spans="1:22" x14ac:dyDescent="0.25">
      <c r="A2063">
        <v>9323</v>
      </c>
      <c r="B2063">
        <v>335393.45990000002</v>
      </c>
      <c r="C2063">
        <v>3059772.8431000002</v>
      </c>
      <c r="D2063" t="s">
        <v>271</v>
      </c>
      <c r="P2063">
        <v>2652</v>
      </c>
      <c r="Q2063" t="s">
        <v>71</v>
      </c>
      <c r="R2063">
        <v>2653</v>
      </c>
      <c r="S2063">
        <v>9323</v>
      </c>
      <c r="T2063">
        <v>335393.45990000002</v>
      </c>
      <c r="U2063">
        <v>3059772.8431000002</v>
      </c>
      <c r="V2063" t="s">
        <v>271</v>
      </c>
    </row>
    <row r="2064" spans="1:22" x14ac:dyDescent="0.25">
      <c r="A2064">
        <v>9324</v>
      </c>
      <c r="B2064">
        <v>335332.69809999998</v>
      </c>
      <c r="C2064">
        <v>3059706.4320999999</v>
      </c>
      <c r="D2064" t="s">
        <v>271</v>
      </c>
      <c r="P2064">
        <v>2653</v>
      </c>
      <c r="Q2064" t="s">
        <v>71</v>
      </c>
      <c r="R2064">
        <v>2654</v>
      </c>
      <c r="S2064">
        <v>9324</v>
      </c>
      <c r="T2064">
        <v>335332.69809999998</v>
      </c>
      <c r="U2064">
        <v>3059706.4320999999</v>
      </c>
      <c r="V2064" t="s">
        <v>271</v>
      </c>
    </row>
    <row r="2065" spans="1:22" x14ac:dyDescent="0.25">
      <c r="A2065">
        <v>9325</v>
      </c>
      <c r="B2065">
        <v>335306.94890000002</v>
      </c>
      <c r="C2065">
        <v>3059658.7568000001</v>
      </c>
      <c r="D2065" t="s">
        <v>271</v>
      </c>
      <c r="P2065">
        <v>2654</v>
      </c>
      <c r="Q2065" t="s">
        <v>71</v>
      </c>
      <c r="R2065">
        <v>2655</v>
      </c>
      <c r="S2065">
        <v>9325</v>
      </c>
      <c r="T2065">
        <v>335306.94890000002</v>
      </c>
      <c r="U2065">
        <v>3059658.7568000001</v>
      </c>
      <c r="V2065" t="s">
        <v>271</v>
      </c>
    </row>
    <row r="2066" spans="1:22" x14ac:dyDescent="0.25">
      <c r="A2066">
        <v>9326</v>
      </c>
      <c r="B2066">
        <v>335282.3089</v>
      </c>
      <c r="C2066">
        <v>3059603.8627999998</v>
      </c>
      <c r="D2066" t="s">
        <v>271</v>
      </c>
      <c r="P2066">
        <v>2655</v>
      </c>
      <c r="Q2066" t="s">
        <v>71</v>
      </c>
      <c r="R2066">
        <v>2656</v>
      </c>
      <c r="S2066">
        <v>9326</v>
      </c>
      <c r="T2066">
        <v>335282.3089</v>
      </c>
      <c r="U2066">
        <v>3059603.8627999998</v>
      </c>
      <c r="V2066" t="s">
        <v>271</v>
      </c>
    </row>
    <row r="2067" spans="1:22" x14ac:dyDescent="0.25">
      <c r="A2067">
        <v>9327</v>
      </c>
      <c r="B2067">
        <v>335275.57270000002</v>
      </c>
      <c r="C2067">
        <v>3059569.8569</v>
      </c>
      <c r="D2067" t="s">
        <v>271</v>
      </c>
      <c r="P2067">
        <v>2656</v>
      </c>
      <c r="Q2067" t="s">
        <v>71</v>
      </c>
      <c r="R2067">
        <v>2657</v>
      </c>
      <c r="S2067">
        <v>9327</v>
      </c>
      <c r="T2067">
        <v>335275.57270000002</v>
      </c>
      <c r="U2067">
        <v>3059569.8569</v>
      </c>
      <c r="V2067" t="s">
        <v>271</v>
      </c>
    </row>
    <row r="2068" spans="1:22" x14ac:dyDescent="0.25">
      <c r="A2068">
        <v>9328</v>
      </c>
      <c r="B2068">
        <v>335273.25540000002</v>
      </c>
      <c r="C2068">
        <v>3059541.3139999998</v>
      </c>
      <c r="D2068" t="s">
        <v>271</v>
      </c>
      <c r="P2068">
        <v>2657</v>
      </c>
      <c r="Q2068" t="s">
        <v>71</v>
      </c>
      <c r="R2068">
        <v>2658</v>
      </c>
      <c r="S2068">
        <v>9328</v>
      </c>
      <c r="T2068">
        <v>335273.25540000002</v>
      </c>
      <c r="U2068">
        <v>3059541.3139999998</v>
      </c>
      <c r="V2068" t="s">
        <v>271</v>
      </c>
    </row>
    <row r="2069" spans="1:22" x14ac:dyDescent="0.25">
      <c r="A2069">
        <v>9329</v>
      </c>
      <c r="B2069">
        <v>335272.35570000001</v>
      </c>
      <c r="C2069">
        <v>3059540.0561000002</v>
      </c>
      <c r="D2069" t="s">
        <v>271</v>
      </c>
      <c r="P2069">
        <v>2658</v>
      </c>
      <c r="Q2069" t="s">
        <v>71</v>
      </c>
      <c r="R2069">
        <v>2659</v>
      </c>
      <c r="S2069">
        <v>9329</v>
      </c>
      <c r="T2069">
        <v>335272.35570000001</v>
      </c>
      <c r="U2069">
        <v>3059540.0561000002</v>
      </c>
      <c r="V2069" t="s">
        <v>271</v>
      </c>
    </row>
    <row r="2070" spans="1:22" x14ac:dyDescent="0.25">
      <c r="A2070">
        <v>9330</v>
      </c>
      <c r="B2070">
        <v>335245.69839999999</v>
      </c>
      <c r="C2070">
        <v>3059502.7872000001</v>
      </c>
      <c r="D2070" t="s">
        <v>271</v>
      </c>
      <c r="P2070">
        <v>2659</v>
      </c>
      <c r="Q2070" t="s">
        <v>71</v>
      </c>
      <c r="R2070">
        <v>2660</v>
      </c>
      <c r="S2070">
        <v>9330</v>
      </c>
      <c r="T2070">
        <v>335245.69839999999</v>
      </c>
      <c r="U2070">
        <v>3059502.7872000001</v>
      </c>
      <c r="V2070" t="s">
        <v>271</v>
      </c>
    </row>
    <row r="2071" spans="1:22" x14ac:dyDescent="0.25">
      <c r="A2071">
        <v>9331</v>
      </c>
      <c r="B2071">
        <v>335231.36440000002</v>
      </c>
      <c r="C2071">
        <v>3059515.9287999999</v>
      </c>
      <c r="D2071" t="s">
        <v>271</v>
      </c>
      <c r="P2071">
        <v>2660</v>
      </c>
      <c r="Q2071" t="s">
        <v>71</v>
      </c>
      <c r="R2071">
        <v>2661</v>
      </c>
      <c r="S2071">
        <v>9331</v>
      </c>
      <c r="T2071">
        <v>335231.36440000002</v>
      </c>
      <c r="U2071">
        <v>3059515.9287999999</v>
      </c>
      <c r="V2071" t="s">
        <v>271</v>
      </c>
    </row>
    <row r="2072" spans="1:22" x14ac:dyDescent="0.25">
      <c r="A2072">
        <v>9332</v>
      </c>
      <c r="B2072">
        <v>335291.54940000002</v>
      </c>
      <c r="C2072">
        <v>3059644.5580000002</v>
      </c>
      <c r="D2072" t="s">
        <v>271</v>
      </c>
      <c r="P2072">
        <v>2661</v>
      </c>
      <c r="Q2072" t="s">
        <v>71</v>
      </c>
      <c r="R2072">
        <v>2662</v>
      </c>
      <c r="S2072">
        <v>9332</v>
      </c>
      <c r="T2072">
        <v>335291.54940000002</v>
      </c>
      <c r="U2072">
        <v>3059644.5580000002</v>
      </c>
      <c r="V2072" t="s">
        <v>271</v>
      </c>
    </row>
    <row r="2073" spans="1:22" x14ac:dyDescent="0.25">
      <c r="A2073">
        <v>9333</v>
      </c>
      <c r="B2073">
        <v>335306.33620000002</v>
      </c>
      <c r="C2073">
        <v>3059635.912</v>
      </c>
      <c r="D2073" t="s">
        <v>271</v>
      </c>
      <c r="P2073">
        <v>2662</v>
      </c>
      <c r="Q2073" t="s">
        <v>71</v>
      </c>
      <c r="R2073">
        <v>2663</v>
      </c>
      <c r="S2073">
        <v>9333</v>
      </c>
      <c r="T2073">
        <v>335306.33620000002</v>
      </c>
      <c r="U2073">
        <v>3059635.912</v>
      </c>
      <c r="V2073" t="s">
        <v>271</v>
      </c>
    </row>
    <row r="2074" spans="1:22" x14ac:dyDescent="0.25">
      <c r="A2074">
        <v>9334</v>
      </c>
      <c r="B2074">
        <v>335331.06599999999</v>
      </c>
      <c r="C2074">
        <v>3059621.4523</v>
      </c>
      <c r="D2074" t="s">
        <v>271</v>
      </c>
      <c r="P2074">
        <v>2663</v>
      </c>
      <c r="Q2074" t="s">
        <v>71</v>
      </c>
      <c r="R2074">
        <v>2664</v>
      </c>
      <c r="S2074">
        <v>9334</v>
      </c>
      <c r="T2074">
        <v>335331.06599999999</v>
      </c>
      <c r="U2074">
        <v>3059621.4523</v>
      </c>
      <c r="V2074" t="s">
        <v>271</v>
      </c>
    </row>
    <row r="2075" spans="1:22" x14ac:dyDescent="0.25">
      <c r="A2075">
        <v>9335</v>
      </c>
      <c r="B2075">
        <v>335384.29389999999</v>
      </c>
      <c r="C2075">
        <v>3059594.7996999999</v>
      </c>
      <c r="D2075" t="s">
        <v>271</v>
      </c>
      <c r="P2075">
        <v>2664</v>
      </c>
      <c r="Q2075" t="s">
        <v>71</v>
      </c>
      <c r="R2075">
        <v>2665</v>
      </c>
      <c r="S2075">
        <v>9335</v>
      </c>
      <c r="T2075">
        <v>335384.29389999999</v>
      </c>
      <c r="U2075">
        <v>3059594.7996999999</v>
      </c>
      <c r="V2075" t="s">
        <v>271</v>
      </c>
    </row>
    <row r="2076" spans="1:22" x14ac:dyDescent="0.25">
      <c r="A2076">
        <v>9336</v>
      </c>
      <c r="B2076">
        <v>335440.30330000003</v>
      </c>
      <c r="C2076">
        <v>3059569.0306000002</v>
      </c>
      <c r="D2076" t="s">
        <v>271</v>
      </c>
      <c r="P2076">
        <v>2665</v>
      </c>
      <c r="Q2076" t="s">
        <v>71</v>
      </c>
      <c r="R2076">
        <v>2666</v>
      </c>
      <c r="S2076">
        <v>9336</v>
      </c>
      <c r="T2076">
        <v>335440.30330000003</v>
      </c>
      <c r="U2076">
        <v>3059569.0306000002</v>
      </c>
      <c r="V2076" t="s">
        <v>271</v>
      </c>
    </row>
    <row r="2077" spans="1:22" x14ac:dyDescent="0.25">
      <c r="A2077">
        <v>9337</v>
      </c>
      <c r="B2077">
        <v>335446.66720000003</v>
      </c>
      <c r="C2077">
        <v>3059566.1027000002</v>
      </c>
      <c r="D2077" t="s">
        <v>271</v>
      </c>
      <c r="P2077">
        <v>2666</v>
      </c>
      <c r="Q2077" t="s">
        <v>71</v>
      </c>
      <c r="R2077">
        <v>2667</v>
      </c>
      <c r="S2077">
        <v>9337</v>
      </c>
      <c r="T2077">
        <v>335446.66720000003</v>
      </c>
      <c r="U2077">
        <v>3059566.1027000002</v>
      </c>
      <c r="V2077" t="s">
        <v>271</v>
      </c>
    </row>
    <row r="2078" spans="1:22" x14ac:dyDescent="0.25">
      <c r="A2078">
        <v>9338</v>
      </c>
      <c r="B2078">
        <v>335465.48910000001</v>
      </c>
      <c r="C2078">
        <v>3059556.5013000001</v>
      </c>
      <c r="D2078" t="s">
        <v>271</v>
      </c>
      <c r="P2078">
        <v>2667</v>
      </c>
      <c r="Q2078" t="s">
        <v>71</v>
      </c>
      <c r="R2078">
        <v>2668</v>
      </c>
      <c r="S2078">
        <v>9338</v>
      </c>
      <c r="T2078">
        <v>335465.48910000001</v>
      </c>
      <c r="U2078">
        <v>3059556.5013000001</v>
      </c>
      <c r="V2078" t="s">
        <v>271</v>
      </c>
    </row>
    <row r="2079" spans="1:22" x14ac:dyDescent="0.25">
      <c r="A2079">
        <v>9339</v>
      </c>
      <c r="B2079">
        <v>335518.22889999999</v>
      </c>
      <c r="C2079">
        <v>3059529.5980000002</v>
      </c>
      <c r="D2079" t="s">
        <v>271</v>
      </c>
      <c r="P2079">
        <v>2668</v>
      </c>
      <c r="Q2079" t="s">
        <v>71</v>
      </c>
      <c r="R2079">
        <v>2669</v>
      </c>
      <c r="S2079">
        <v>9339</v>
      </c>
      <c r="T2079">
        <v>335518.22889999999</v>
      </c>
      <c r="U2079">
        <v>3059529.5980000002</v>
      </c>
      <c r="V2079" t="s">
        <v>271</v>
      </c>
    </row>
    <row r="2080" spans="1:22" x14ac:dyDescent="0.25">
      <c r="A2080">
        <v>9340</v>
      </c>
      <c r="B2080">
        <v>335580.60279999999</v>
      </c>
      <c r="C2080">
        <v>3059500.9015000002</v>
      </c>
      <c r="D2080" t="s">
        <v>271</v>
      </c>
      <c r="P2080">
        <v>2669</v>
      </c>
      <c r="Q2080" t="s">
        <v>71</v>
      </c>
      <c r="R2080">
        <v>2670</v>
      </c>
      <c r="S2080">
        <v>9340</v>
      </c>
      <c r="T2080">
        <v>335580.60279999999</v>
      </c>
      <c r="U2080">
        <v>3059500.9015000002</v>
      </c>
      <c r="V2080" t="s">
        <v>271</v>
      </c>
    </row>
    <row r="2081" spans="1:22" x14ac:dyDescent="0.25">
      <c r="A2081">
        <v>9341</v>
      </c>
      <c r="B2081">
        <v>335610.83980000002</v>
      </c>
      <c r="C2081">
        <v>3059478.7623000001</v>
      </c>
      <c r="D2081" t="s">
        <v>271</v>
      </c>
      <c r="P2081">
        <v>2670</v>
      </c>
      <c r="Q2081" t="s">
        <v>71</v>
      </c>
      <c r="R2081">
        <v>2671</v>
      </c>
      <c r="S2081">
        <v>9341</v>
      </c>
      <c r="T2081">
        <v>335610.83980000002</v>
      </c>
      <c r="U2081">
        <v>3059478.7623000001</v>
      </c>
      <c r="V2081" t="s">
        <v>271</v>
      </c>
    </row>
    <row r="2082" spans="1:22" x14ac:dyDescent="0.25">
      <c r="A2082">
        <v>9342</v>
      </c>
      <c r="B2082">
        <v>335756.99589999998</v>
      </c>
      <c r="C2082">
        <v>3059435.4078000002</v>
      </c>
      <c r="D2082" t="s">
        <v>271</v>
      </c>
      <c r="P2082">
        <v>2671</v>
      </c>
      <c r="Q2082" t="s">
        <v>71</v>
      </c>
      <c r="R2082">
        <v>2672</v>
      </c>
      <c r="S2082">
        <v>9342</v>
      </c>
      <c r="T2082">
        <v>335756.99589999998</v>
      </c>
      <c r="U2082">
        <v>3059435.4078000002</v>
      </c>
      <c r="V2082" t="s">
        <v>271</v>
      </c>
    </row>
    <row r="2083" spans="1:22" x14ac:dyDescent="0.25">
      <c r="A2083">
        <v>9343</v>
      </c>
      <c r="B2083">
        <v>335723.34899999999</v>
      </c>
      <c r="C2083">
        <v>3059399.8045000001</v>
      </c>
      <c r="D2083" t="s">
        <v>271</v>
      </c>
      <c r="P2083">
        <v>2672</v>
      </c>
      <c r="Q2083" t="s">
        <v>71</v>
      </c>
      <c r="R2083">
        <v>2673</v>
      </c>
      <c r="S2083">
        <v>9343</v>
      </c>
      <c r="T2083">
        <v>335723.34899999999</v>
      </c>
      <c r="U2083">
        <v>3059399.8045000001</v>
      </c>
      <c r="V2083" t="s">
        <v>271</v>
      </c>
    </row>
    <row r="2084" spans="1:22" x14ac:dyDescent="0.25">
      <c r="A2084">
        <v>9344</v>
      </c>
      <c r="B2084">
        <v>335757.94140000001</v>
      </c>
      <c r="C2084">
        <v>3059369.4426000002</v>
      </c>
      <c r="D2084" t="s">
        <v>271</v>
      </c>
      <c r="P2084">
        <v>2673</v>
      </c>
      <c r="Q2084" t="s">
        <v>71</v>
      </c>
      <c r="R2084">
        <v>2674</v>
      </c>
      <c r="S2084">
        <v>9344</v>
      </c>
      <c r="T2084">
        <v>335757.94140000001</v>
      </c>
      <c r="U2084">
        <v>3059369.4426000002</v>
      </c>
      <c r="V2084" t="s">
        <v>271</v>
      </c>
    </row>
    <row r="2085" spans="1:22" x14ac:dyDescent="0.25">
      <c r="A2085">
        <v>9345</v>
      </c>
      <c r="B2085">
        <v>335754.71019999997</v>
      </c>
      <c r="C2085">
        <v>3059365.6970000002</v>
      </c>
      <c r="D2085" t="s">
        <v>271</v>
      </c>
      <c r="P2085">
        <v>2674</v>
      </c>
      <c r="Q2085" t="s">
        <v>71</v>
      </c>
      <c r="R2085">
        <v>2675</v>
      </c>
      <c r="S2085">
        <v>9345</v>
      </c>
      <c r="T2085">
        <v>335754.71019999997</v>
      </c>
      <c r="U2085">
        <v>3059365.6970000002</v>
      </c>
      <c r="V2085" t="s">
        <v>271</v>
      </c>
    </row>
    <row r="2086" spans="1:22" x14ac:dyDescent="0.25">
      <c r="A2086">
        <v>9346</v>
      </c>
      <c r="B2086">
        <v>335716.98830000003</v>
      </c>
      <c r="C2086">
        <v>3059321.9703000002</v>
      </c>
      <c r="D2086" t="s">
        <v>271</v>
      </c>
      <c r="P2086">
        <v>2675</v>
      </c>
      <c r="Q2086" t="s">
        <v>71</v>
      </c>
      <c r="R2086">
        <v>2676</v>
      </c>
      <c r="S2086">
        <v>9346</v>
      </c>
      <c r="T2086">
        <v>335716.98830000003</v>
      </c>
      <c r="U2086">
        <v>3059321.9703000002</v>
      </c>
      <c r="V2086" t="s">
        <v>271</v>
      </c>
    </row>
    <row r="2087" spans="1:22" x14ac:dyDescent="0.25">
      <c r="A2087">
        <v>9347</v>
      </c>
      <c r="B2087">
        <v>335682.64850000001</v>
      </c>
      <c r="C2087">
        <v>3059292.0162</v>
      </c>
      <c r="D2087" t="s">
        <v>271</v>
      </c>
      <c r="P2087">
        <v>2676</v>
      </c>
      <c r="Q2087" t="s">
        <v>71</v>
      </c>
      <c r="R2087">
        <v>2677</v>
      </c>
      <c r="S2087">
        <v>9347</v>
      </c>
      <c r="T2087">
        <v>335682.64850000001</v>
      </c>
      <c r="U2087">
        <v>3059292.0162</v>
      </c>
      <c r="V2087" t="s">
        <v>271</v>
      </c>
    </row>
    <row r="2088" spans="1:22" x14ac:dyDescent="0.25">
      <c r="A2088">
        <v>9348</v>
      </c>
      <c r="B2088">
        <v>335613.75799999997</v>
      </c>
      <c r="C2088">
        <v>3059235.7609000001</v>
      </c>
      <c r="D2088" t="s">
        <v>271</v>
      </c>
      <c r="P2088">
        <v>2677</v>
      </c>
      <c r="Q2088" t="s">
        <v>71</v>
      </c>
      <c r="R2088">
        <v>2678</v>
      </c>
      <c r="S2088">
        <v>9348</v>
      </c>
      <c r="T2088">
        <v>335613.75799999997</v>
      </c>
      <c r="U2088">
        <v>3059235.7609000001</v>
      </c>
      <c r="V2088" t="s">
        <v>271</v>
      </c>
    </row>
    <row r="2089" spans="1:22" x14ac:dyDescent="0.25">
      <c r="A2089">
        <v>9349</v>
      </c>
      <c r="B2089">
        <v>335987.864</v>
      </c>
      <c r="C2089">
        <v>3059154.0729999999</v>
      </c>
      <c r="D2089" t="s">
        <v>271</v>
      </c>
      <c r="P2089">
        <v>2678</v>
      </c>
      <c r="Q2089" t="s">
        <v>71</v>
      </c>
      <c r="R2089">
        <v>2679</v>
      </c>
      <c r="S2089">
        <v>9349</v>
      </c>
      <c r="T2089">
        <v>335987.864</v>
      </c>
      <c r="U2089">
        <v>3059154.0729999999</v>
      </c>
      <c r="V2089" t="s">
        <v>271</v>
      </c>
    </row>
    <row r="2090" spans="1:22" x14ac:dyDescent="0.25">
      <c r="A2090">
        <v>9350</v>
      </c>
      <c r="B2090">
        <v>335965.16269999999</v>
      </c>
      <c r="C2090">
        <v>3059135.4087</v>
      </c>
      <c r="D2090" t="s">
        <v>271</v>
      </c>
      <c r="P2090">
        <v>2679</v>
      </c>
      <c r="Q2090" t="s">
        <v>71</v>
      </c>
      <c r="R2090">
        <v>2680</v>
      </c>
      <c r="S2090">
        <v>9350</v>
      </c>
      <c r="T2090">
        <v>335965.16269999999</v>
      </c>
      <c r="U2090">
        <v>3059135.4087</v>
      </c>
      <c r="V2090" t="s">
        <v>271</v>
      </c>
    </row>
    <row r="2091" spans="1:22" x14ac:dyDescent="0.25">
      <c r="A2091">
        <v>9351</v>
      </c>
      <c r="B2091">
        <v>335926.00520000001</v>
      </c>
      <c r="C2091">
        <v>3059131.6139000002</v>
      </c>
      <c r="D2091" t="s">
        <v>271</v>
      </c>
      <c r="P2091">
        <v>2680</v>
      </c>
      <c r="Q2091" t="s">
        <v>71</v>
      </c>
      <c r="R2091">
        <v>2681</v>
      </c>
      <c r="S2091">
        <v>9351</v>
      </c>
      <c r="T2091">
        <v>335926.00520000001</v>
      </c>
      <c r="U2091">
        <v>3059131.6139000002</v>
      </c>
      <c r="V2091" t="s">
        <v>271</v>
      </c>
    </row>
    <row r="2092" spans="1:22" x14ac:dyDescent="0.25">
      <c r="A2092">
        <v>9352</v>
      </c>
      <c r="B2092">
        <v>335847.99160000001</v>
      </c>
      <c r="C2092">
        <v>3059110.5734999999</v>
      </c>
      <c r="D2092" t="s">
        <v>271</v>
      </c>
      <c r="P2092">
        <v>2681</v>
      </c>
      <c r="Q2092" t="s">
        <v>71</v>
      </c>
      <c r="R2092">
        <v>2682</v>
      </c>
      <c r="S2092">
        <v>9352</v>
      </c>
      <c r="T2092">
        <v>335847.99160000001</v>
      </c>
      <c r="U2092">
        <v>3059110.5734999999</v>
      </c>
      <c r="V2092" t="s">
        <v>271</v>
      </c>
    </row>
    <row r="2093" spans="1:22" x14ac:dyDescent="0.25">
      <c r="A2093">
        <v>9353</v>
      </c>
      <c r="B2093">
        <v>335749.44839999999</v>
      </c>
      <c r="C2093">
        <v>3059147.1469999999</v>
      </c>
      <c r="D2093" t="s">
        <v>271</v>
      </c>
      <c r="P2093">
        <v>2682</v>
      </c>
      <c r="Q2093" t="s">
        <v>71</v>
      </c>
      <c r="R2093">
        <v>2683</v>
      </c>
      <c r="S2093">
        <v>9353</v>
      </c>
      <c r="T2093">
        <v>335749.44839999999</v>
      </c>
      <c r="U2093">
        <v>3059147.1469999999</v>
      </c>
      <c r="V2093" t="s">
        <v>271</v>
      </c>
    </row>
    <row r="2094" spans="1:22" x14ac:dyDescent="0.25">
      <c r="A2094">
        <v>9354</v>
      </c>
      <c r="B2094">
        <v>335717.36</v>
      </c>
      <c r="C2094">
        <v>3059109.5673000002</v>
      </c>
      <c r="D2094" t="s">
        <v>271</v>
      </c>
      <c r="P2094">
        <v>2683</v>
      </c>
      <c r="Q2094" t="s">
        <v>71</v>
      </c>
      <c r="R2094">
        <v>2684</v>
      </c>
      <c r="S2094">
        <v>9354</v>
      </c>
      <c r="T2094">
        <v>335717.36</v>
      </c>
      <c r="U2094">
        <v>3059109.5673000002</v>
      </c>
      <c r="V2094" t="s">
        <v>271</v>
      </c>
    </row>
    <row r="2095" spans="1:22" x14ac:dyDescent="0.25">
      <c r="A2095">
        <v>9355</v>
      </c>
      <c r="B2095">
        <v>335714.7697</v>
      </c>
      <c r="C2095">
        <v>3059103.8454999998</v>
      </c>
      <c r="D2095" t="s">
        <v>271</v>
      </c>
      <c r="P2095">
        <v>2684</v>
      </c>
      <c r="Q2095" t="s">
        <v>71</v>
      </c>
      <c r="R2095">
        <v>2685</v>
      </c>
      <c r="S2095">
        <v>9355</v>
      </c>
      <c r="T2095">
        <v>335714.7697</v>
      </c>
      <c r="U2095">
        <v>3059103.8454999998</v>
      </c>
      <c r="V2095" t="s">
        <v>271</v>
      </c>
    </row>
    <row r="2096" spans="1:22" x14ac:dyDescent="0.25">
      <c r="A2096">
        <v>9356</v>
      </c>
      <c r="B2096">
        <v>335695.35940000002</v>
      </c>
      <c r="C2096">
        <v>3059060.7640999998</v>
      </c>
      <c r="D2096" t="s">
        <v>271</v>
      </c>
      <c r="P2096">
        <v>2685</v>
      </c>
      <c r="Q2096" t="s">
        <v>71</v>
      </c>
      <c r="R2096">
        <v>2686</v>
      </c>
      <c r="S2096">
        <v>9356</v>
      </c>
      <c r="T2096">
        <v>335695.35940000002</v>
      </c>
      <c r="U2096">
        <v>3059060.7640999998</v>
      </c>
      <c r="V2096" t="s">
        <v>271</v>
      </c>
    </row>
    <row r="2097" spans="1:22" x14ac:dyDescent="0.25">
      <c r="A2097">
        <v>9357</v>
      </c>
      <c r="B2097">
        <v>335688.59019999998</v>
      </c>
      <c r="C2097">
        <v>3059024.2355999998</v>
      </c>
      <c r="D2097" t="s">
        <v>271</v>
      </c>
      <c r="P2097">
        <v>2686</v>
      </c>
      <c r="Q2097" t="s">
        <v>71</v>
      </c>
      <c r="R2097">
        <v>2687</v>
      </c>
      <c r="S2097">
        <v>9357</v>
      </c>
      <c r="T2097">
        <v>335688.59019999998</v>
      </c>
      <c r="U2097">
        <v>3059024.2355999998</v>
      </c>
      <c r="V2097" t="s">
        <v>271</v>
      </c>
    </row>
    <row r="2098" spans="1:22" x14ac:dyDescent="0.25">
      <c r="A2098">
        <v>9358</v>
      </c>
      <c r="B2098">
        <v>335688.93849999999</v>
      </c>
      <c r="C2098">
        <v>3058996.3758</v>
      </c>
      <c r="D2098" t="s">
        <v>271</v>
      </c>
      <c r="P2098">
        <v>2687</v>
      </c>
      <c r="Q2098" t="s">
        <v>71</v>
      </c>
      <c r="R2098">
        <v>2688</v>
      </c>
      <c r="S2098">
        <v>9358</v>
      </c>
      <c r="T2098">
        <v>335688.93849999999</v>
      </c>
      <c r="U2098">
        <v>3058996.3758</v>
      </c>
      <c r="V2098" t="s">
        <v>271</v>
      </c>
    </row>
    <row r="2099" spans="1:22" x14ac:dyDescent="0.25">
      <c r="A2099">
        <v>9359</v>
      </c>
      <c r="B2099">
        <v>335688.79869999998</v>
      </c>
      <c r="C2099">
        <v>3058996.0063999998</v>
      </c>
      <c r="D2099" t="s">
        <v>271</v>
      </c>
      <c r="P2099">
        <v>2688</v>
      </c>
      <c r="Q2099" t="s">
        <v>71</v>
      </c>
      <c r="R2099">
        <v>2689</v>
      </c>
      <c r="S2099">
        <v>9359</v>
      </c>
      <c r="T2099">
        <v>335688.79869999998</v>
      </c>
      <c r="U2099">
        <v>3058996.0063999998</v>
      </c>
      <c r="V2099" t="s">
        <v>271</v>
      </c>
    </row>
    <row r="2100" spans="1:22" x14ac:dyDescent="0.25">
      <c r="A2100">
        <v>9360</v>
      </c>
      <c r="B2100">
        <v>335675.9215</v>
      </c>
      <c r="C2100">
        <v>3058961.9726</v>
      </c>
      <c r="D2100" t="s">
        <v>271</v>
      </c>
      <c r="P2100">
        <v>2689</v>
      </c>
      <c r="Q2100" t="s">
        <v>71</v>
      </c>
      <c r="R2100">
        <v>2690</v>
      </c>
      <c r="S2100">
        <v>9360</v>
      </c>
      <c r="T2100">
        <v>335675.9215</v>
      </c>
      <c r="U2100">
        <v>3058961.9726</v>
      </c>
      <c r="V2100" t="s">
        <v>271</v>
      </c>
    </row>
    <row r="2101" spans="1:22" x14ac:dyDescent="0.25">
      <c r="A2101">
        <v>9361</v>
      </c>
      <c r="B2101">
        <v>335660.16360000003</v>
      </c>
      <c r="C2101">
        <v>3058939.1326000001</v>
      </c>
      <c r="D2101" t="s">
        <v>271</v>
      </c>
      <c r="P2101">
        <v>2690</v>
      </c>
      <c r="Q2101" t="s">
        <v>71</v>
      </c>
      <c r="R2101">
        <v>2691</v>
      </c>
      <c r="S2101">
        <v>9361</v>
      </c>
      <c r="T2101">
        <v>335660.16360000003</v>
      </c>
      <c r="U2101">
        <v>3058939.1326000001</v>
      </c>
      <c r="V2101" t="s">
        <v>271</v>
      </c>
    </row>
    <row r="2102" spans="1:22" x14ac:dyDescent="0.25">
      <c r="A2102">
        <v>9362</v>
      </c>
      <c r="B2102">
        <v>335638.12719999999</v>
      </c>
      <c r="C2102">
        <v>3058951.9167999998</v>
      </c>
      <c r="D2102" t="s">
        <v>271</v>
      </c>
      <c r="P2102">
        <v>2691</v>
      </c>
      <c r="Q2102" t="s">
        <v>71</v>
      </c>
      <c r="R2102">
        <v>2692</v>
      </c>
      <c r="S2102">
        <v>9362</v>
      </c>
      <c r="T2102">
        <v>335638.12719999999</v>
      </c>
      <c r="U2102">
        <v>3058951.9167999998</v>
      </c>
      <c r="V2102" t="s">
        <v>271</v>
      </c>
    </row>
    <row r="2103" spans="1:22" x14ac:dyDescent="0.25">
      <c r="A2103">
        <v>9363</v>
      </c>
      <c r="B2103">
        <v>335620.31209999998</v>
      </c>
      <c r="C2103">
        <v>3058955.5191000002</v>
      </c>
      <c r="D2103" t="s">
        <v>271</v>
      </c>
      <c r="P2103">
        <v>2692</v>
      </c>
      <c r="Q2103" t="s">
        <v>71</v>
      </c>
      <c r="R2103">
        <v>2693</v>
      </c>
      <c r="S2103">
        <v>9363</v>
      </c>
      <c r="T2103">
        <v>335620.31209999998</v>
      </c>
      <c r="U2103">
        <v>3058955.5191000002</v>
      </c>
      <c r="V2103" t="s">
        <v>271</v>
      </c>
    </row>
    <row r="2104" spans="1:22" x14ac:dyDescent="0.25">
      <c r="A2104">
        <v>9364</v>
      </c>
      <c r="B2104">
        <v>335595.83620000002</v>
      </c>
      <c r="C2104">
        <v>3058966.4153</v>
      </c>
      <c r="D2104" t="s">
        <v>271</v>
      </c>
      <c r="P2104">
        <v>2693</v>
      </c>
      <c r="Q2104" t="s">
        <v>71</v>
      </c>
      <c r="R2104">
        <v>2694</v>
      </c>
      <c r="S2104">
        <v>9364</v>
      </c>
      <c r="T2104">
        <v>335595.83620000002</v>
      </c>
      <c r="U2104">
        <v>3058966.4153</v>
      </c>
      <c r="V2104" t="s">
        <v>271</v>
      </c>
    </row>
    <row r="2105" spans="1:22" x14ac:dyDescent="0.25">
      <c r="A2105">
        <v>9365</v>
      </c>
      <c r="B2105">
        <v>335572.77610000002</v>
      </c>
      <c r="C2105">
        <v>3058974.8911000001</v>
      </c>
      <c r="D2105" t="s">
        <v>271</v>
      </c>
      <c r="P2105">
        <v>2694</v>
      </c>
      <c r="Q2105" t="s">
        <v>71</v>
      </c>
      <c r="R2105">
        <v>2695</v>
      </c>
      <c r="S2105">
        <v>9365</v>
      </c>
      <c r="T2105">
        <v>335572.77610000002</v>
      </c>
      <c r="U2105">
        <v>3058974.8911000001</v>
      </c>
      <c r="V2105" t="s">
        <v>271</v>
      </c>
    </row>
    <row r="2106" spans="1:22" x14ac:dyDescent="0.25">
      <c r="A2106">
        <v>9366</v>
      </c>
      <c r="B2106">
        <v>335570.55709999998</v>
      </c>
      <c r="C2106">
        <v>3058989.3289000001</v>
      </c>
      <c r="D2106" t="s">
        <v>271</v>
      </c>
      <c r="P2106">
        <v>2695</v>
      </c>
      <c r="Q2106" t="s">
        <v>71</v>
      </c>
      <c r="R2106">
        <v>2696</v>
      </c>
      <c r="S2106">
        <v>9366</v>
      </c>
      <c r="T2106">
        <v>335570.55709999998</v>
      </c>
      <c r="U2106">
        <v>3058989.3289000001</v>
      </c>
      <c r="V2106" t="s">
        <v>271</v>
      </c>
    </row>
    <row r="2107" spans="1:22" x14ac:dyDescent="0.25">
      <c r="A2107">
        <v>9367</v>
      </c>
      <c r="B2107">
        <v>335565.40279999998</v>
      </c>
      <c r="C2107">
        <v>3059000.9248000002</v>
      </c>
      <c r="D2107" t="s">
        <v>271</v>
      </c>
      <c r="P2107">
        <v>2696</v>
      </c>
      <c r="Q2107" t="s">
        <v>71</v>
      </c>
      <c r="R2107">
        <v>2697</v>
      </c>
      <c r="S2107">
        <v>9367</v>
      </c>
      <c r="T2107">
        <v>335565.40279999998</v>
      </c>
      <c r="U2107">
        <v>3059000.9248000002</v>
      </c>
      <c r="V2107" t="s">
        <v>271</v>
      </c>
    </row>
    <row r="2108" spans="1:22" x14ac:dyDescent="0.25">
      <c r="A2108">
        <v>9368</v>
      </c>
      <c r="B2108">
        <v>335557.37170000002</v>
      </c>
      <c r="C2108">
        <v>3059014.0003</v>
      </c>
      <c r="D2108" t="s">
        <v>271</v>
      </c>
      <c r="P2108">
        <v>2697</v>
      </c>
      <c r="Q2108" t="s">
        <v>71</v>
      </c>
      <c r="R2108">
        <v>2698</v>
      </c>
      <c r="S2108">
        <v>9368</v>
      </c>
      <c r="T2108">
        <v>335557.37170000002</v>
      </c>
      <c r="U2108">
        <v>3059014.0003</v>
      </c>
      <c r="V2108" t="s">
        <v>271</v>
      </c>
    </row>
    <row r="2109" spans="1:22" x14ac:dyDescent="0.25">
      <c r="A2109">
        <v>9369</v>
      </c>
      <c r="B2109">
        <v>335541.70159999997</v>
      </c>
      <c r="C2109">
        <v>3059033.4223000002</v>
      </c>
      <c r="D2109" t="s">
        <v>271</v>
      </c>
      <c r="P2109">
        <v>2698</v>
      </c>
      <c r="Q2109" t="s">
        <v>71</v>
      </c>
      <c r="R2109">
        <v>2699</v>
      </c>
      <c r="S2109">
        <v>9369</v>
      </c>
      <c r="T2109">
        <v>335541.70159999997</v>
      </c>
      <c r="U2109">
        <v>3059033.4223000002</v>
      </c>
      <c r="V2109" t="s">
        <v>271</v>
      </c>
    </row>
    <row r="2110" spans="1:22" x14ac:dyDescent="0.25">
      <c r="A2110">
        <v>9370</v>
      </c>
      <c r="B2110">
        <v>335510.98320000002</v>
      </c>
      <c r="C2110">
        <v>3059039.6593999998</v>
      </c>
      <c r="D2110" t="s">
        <v>271</v>
      </c>
      <c r="P2110">
        <v>2699</v>
      </c>
      <c r="Q2110" t="s">
        <v>71</v>
      </c>
      <c r="R2110">
        <v>2700</v>
      </c>
      <c r="S2110">
        <v>9370</v>
      </c>
      <c r="T2110">
        <v>335510.98320000002</v>
      </c>
      <c r="U2110">
        <v>3059039.6593999998</v>
      </c>
      <c r="V2110" t="s">
        <v>271</v>
      </c>
    </row>
    <row r="2111" spans="1:22" x14ac:dyDescent="0.25">
      <c r="A2111">
        <v>9371</v>
      </c>
      <c r="B2111">
        <v>335332.0491</v>
      </c>
      <c r="C2111">
        <v>3059004.9624999999</v>
      </c>
      <c r="D2111" t="s">
        <v>271</v>
      </c>
      <c r="P2111">
        <v>2700</v>
      </c>
      <c r="Q2111" t="s">
        <v>71</v>
      </c>
      <c r="R2111">
        <v>2701</v>
      </c>
      <c r="S2111">
        <v>9371</v>
      </c>
      <c r="T2111">
        <v>335332.0491</v>
      </c>
      <c r="U2111">
        <v>3059004.9624999999</v>
      </c>
      <c r="V2111" t="s">
        <v>271</v>
      </c>
    </row>
    <row r="2112" spans="1:22" x14ac:dyDescent="0.25">
      <c r="A2112">
        <v>9372</v>
      </c>
      <c r="B2112">
        <v>335318.8077</v>
      </c>
      <c r="C2112">
        <v>3059002.395</v>
      </c>
      <c r="D2112" t="s">
        <v>271</v>
      </c>
      <c r="P2112">
        <v>2701</v>
      </c>
      <c r="Q2112" t="s">
        <v>71</v>
      </c>
      <c r="R2112">
        <v>2702</v>
      </c>
      <c r="S2112">
        <v>9372</v>
      </c>
      <c r="T2112">
        <v>335318.8077</v>
      </c>
      <c r="U2112">
        <v>3059002.395</v>
      </c>
      <c r="V2112" t="s">
        <v>271</v>
      </c>
    </row>
    <row r="2113" spans="1:22" x14ac:dyDescent="0.25">
      <c r="A2113">
        <v>9373</v>
      </c>
      <c r="B2113">
        <v>335314.2035</v>
      </c>
      <c r="C2113">
        <v>3058990.3914999999</v>
      </c>
      <c r="D2113" t="s">
        <v>271</v>
      </c>
      <c r="P2113">
        <v>2702</v>
      </c>
      <c r="Q2113" t="s">
        <v>71</v>
      </c>
      <c r="R2113">
        <v>2703</v>
      </c>
      <c r="S2113">
        <v>9373</v>
      </c>
      <c r="T2113">
        <v>335314.2035</v>
      </c>
      <c r="U2113">
        <v>3058990.3914999999</v>
      </c>
      <c r="V2113" t="s">
        <v>271</v>
      </c>
    </row>
    <row r="2114" spans="1:22" x14ac:dyDescent="0.25">
      <c r="A2114">
        <v>9374</v>
      </c>
      <c r="B2114">
        <v>335305.48930000002</v>
      </c>
      <c r="C2114">
        <v>3058952.9287999999</v>
      </c>
      <c r="D2114" t="s">
        <v>271</v>
      </c>
      <c r="P2114">
        <v>2703</v>
      </c>
      <c r="Q2114" t="s">
        <v>71</v>
      </c>
      <c r="R2114">
        <v>2704</v>
      </c>
      <c r="S2114">
        <v>9374</v>
      </c>
      <c r="T2114">
        <v>335305.48930000002</v>
      </c>
      <c r="U2114">
        <v>3058952.9287999999</v>
      </c>
      <c r="V2114" t="s">
        <v>271</v>
      </c>
    </row>
    <row r="2115" spans="1:22" x14ac:dyDescent="0.25">
      <c r="A2115">
        <v>9375</v>
      </c>
      <c r="B2115">
        <v>335301.33529999998</v>
      </c>
      <c r="C2115">
        <v>3058931.3730000001</v>
      </c>
      <c r="D2115" t="s">
        <v>271</v>
      </c>
      <c r="P2115">
        <v>2704</v>
      </c>
      <c r="Q2115" t="s">
        <v>71</v>
      </c>
      <c r="R2115">
        <v>2705</v>
      </c>
      <c r="S2115">
        <v>9375</v>
      </c>
      <c r="T2115">
        <v>335301.33529999998</v>
      </c>
      <c r="U2115">
        <v>3058931.3730000001</v>
      </c>
      <c r="V2115" t="s">
        <v>271</v>
      </c>
    </row>
    <row r="2116" spans="1:22" x14ac:dyDescent="0.25">
      <c r="A2116">
        <v>9376</v>
      </c>
      <c r="B2116">
        <v>335302.96100000001</v>
      </c>
      <c r="C2116">
        <v>3058908.7785999998</v>
      </c>
      <c r="D2116" t="s">
        <v>271</v>
      </c>
      <c r="P2116">
        <v>2705</v>
      </c>
      <c r="Q2116" t="s">
        <v>71</v>
      </c>
      <c r="R2116">
        <v>2706</v>
      </c>
      <c r="S2116">
        <v>9376</v>
      </c>
      <c r="T2116">
        <v>335302.96100000001</v>
      </c>
      <c r="U2116">
        <v>3058908.7785999998</v>
      </c>
      <c r="V2116" t="s">
        <v>271</v>
      </c>
    </row>
    <row r="2117" spans="1:22" x14ac:dyDescent="0.25">
      <c r="A2117">
        <v>9377</v>
      </c>
      <c r="B2117">
        <v>335309.40740000003</v>
      </c>
      <c r="C2117">
        <v>3058885.6386000002</v>
      </c>
      <c r="D2117" t="s">
        <v>271</v>
      </c>
      <c r="P2117">
        <v>2706</v>
      </c>
      <c r="Q2117" t="s">
        <v>71</v>
      </c>
      <c r="R2117">
        <v>2707</v>
      </c>
      <c r="S2117">
        <v>9377</v>
      </c>
      <c r="T2117">
        <v>335309.40740000003</v>
      </c>
      <c r="U2117">
        <v>3058885.6386000002</v>
      </c>
      <c r="V2117" t="s">
        <v>271</v>
      </c>
    </row>
    <row r="2118" spans="1:22" x14ac:dyDescent="0.25">
      <c r="A2118">
        <v>9378</v>
      </c>
      <c r="B2118">
        <v>335312.67009999999</v>
      </c>
      <c r="C2118">
        <v>3058841.2897999999</v>
      </c>
      <c r="D2118" t="s">
        <v>271</v>
      </c>
      <c r="P2118">
        <v>2707</v>
      </c>
      <c r="Q2118" t="s">
        <v>71</v>
      </c>
      <c r="R2118">
        <v>2708</v>
      </c>
      <c r="S2118">
        <v>9378</v>
      </c>
      <c r="T2118">
        <v>335312.67009999999</v>
      </c>
      <c r="U2118">
        <v>3058841.2897999999</v>
      </c>
      <c r="V2118" t="s">
        <v>271</v>
      </c>
    </row>
    <row r="2119" spans="1:22" x14ac:dyDescent="0.25">
      <c r="A2119">
        <v>9379</v>
      </c>
      <c r="B2119">
        <v>335301.00099999999</v>
      </c>
      <c r="C2119">
        <v>3058799.5441000001</v>
      </c>
      <c r="D2119" t="s">
        <v>271</v>
      </c>
      <c r="P2119">
        <v>2708</v>
      </c>
      <c r="Q2119" t="s">
        <v>71</v>
      </c>
      <c r="R2119">
        <v>2709</v>
      </c>
      <c r="S2119">
        <v>9379</v>
      </c>
      <c r="T2119">
        <v>335301.00099999999</v>
      </c>
      <c r="U2119">
        <v>3058799.5441000001</v>
      </c>
      <c r="V2119" t="s">
        <v>271</v>
      </c>
    </row>
    <row r="2120" spans="1:22" x14ac:dyDescent="0.25">
      <c r="A2120">
        <v>9380</v>
      </c>
      <c r="B2120">
        <v>335294.29700000002</v>
      </c>
      <c r="C2120">
        <v>3058767.9369000001</v>
      </c>
      <c r="D2120" t="s">
        <v>271</v>
      </c>
      <c r="P2120">
        <v>2709</v>
      </c>
      <c r="Q2120" t="s">
        <v>71</v>
      </c>
      <c r="R2120">
        <v>2710</v>
      </c>
      <c r="S2120">
        <v>9380</v>
      </c>
      <c r="T2120">
        <v>335294.29700000002</v>
      </c>
      <c r="U2120">
        <v>3058767.9369000001</v>
      </c>
      <c r="V2120" t="s">
        <v>271</v>
      </c>
    </row>
    <row r="2121" spans="1:22" x14ac:dyDescent="0.25">
      <c r="A2121">
        <v>9381</v>
      </c>
      <c r="B2121">
        <v>335535.0993</v>
      </c>
      <c r="C2121">
        <v>3059045.0377000002</v>
      </c>
      <c r="D2121" t="s">
        <v>271</v>
      </c>
      <c r="P2121">
        <v>2710</v>
      </c>
      <c r="Q2121" t="s">
        <v>71</v>
      </c>
      <c r="R2121">
        <v>2711</v>
      </c>
      <c r="S2121">
        <v>9381</v>
      </c>
      <c r="T2121">
        <v>335535.0993</v>
      </c>
      <c r="U2121">
        <v>3059045.0377000002</v>
      </c>
      <c r="V2121" t="s">
        <v>271</v>
      </c>
    </row>
    <row r="2122" spans="1:22" x14ac:dyDescent="0.25">
      <c r="A2122">
        <v>9382</v>
      </c>
      <c r="B2122">
        <v>335512.29229999997</v>
      </c>
      <c r="C2122">
        <v>3059072.2401999999</v>
      </c>
      <c r="D2122" t="s">
        <v>271</v>
      </c>
      <c r="P2122">
        <v>2711</v>
      </c>
      <c r="Q2122" t="s">
        <v>71</v>
      </c>
      <c r="R2122">
        <v>2712</v>
      </c>
      <c r="S2122">
        <v>9382</v>
      </c>
      <c r="T2122">
        <v>335512.29229999997</v>
      </c>
      <c r="U2122">
        <v>3059072.2401999999</v>
      </c>
      <c r="V2122" t="s">
        <v>271</v>
      </c>
    </row>
    <row r="2123" spans="1:22" x14ac:dyDescent="0.25">
      <c r="A2123">
        <v>9383</v>
      </c>
      <c r="B2123">
        <v>335500.43859999999</v>
      </c>
      <c r="C2123">
        <v>3059088.2489</v>
      </c>
      <c r="D2123" t="s">
        <v>271</v>
      </c>
      <c r="P2123">
        <v>2712</v>
      </c>
      <c r="Q2123" t="s">
        <v>71</v>
      </c>
      <c r="R2123">
        <v>2713</v>
      </c>
      <c r="S2123">
        <v>9383</v>
      </c>
      <c r="T2123">
        <v>335500.43859999999</v>
      </c>
      <c r="U2123">
        <v>3059088.2489</v>
      </c>
      <c r="V2123" t="s">
        <v>271</v>
      </c>
    </row>
    <row r="2124" spans="1:22" x14ac:dyDescent="0.25">
      <c r="A2124">
        <v>9384</v>
      </c>
      <c r="B2124">
        <v>335490.01360000001</v>
      </c>
      <c r="C2124">
        <v>3059102.7974</v>
      </c>
      <c r="D2124" t="s">
        <v>271</v>
      </c>
      <c r="P2124">
        <v>2713</v>
      </c>
      <c r="Q2124" t="s">
        <v>71</v>
      </c>
      <c r="R2124">
        <v>2714</v>
      </c>
      <c r="S2124">
        <v>9384</v>
      </c>
      <c r="T2124">
        <v>335490.01360000001</v>
      </c>
      <c r="U2124">
        <v>3059102.7974</v>
      </c>
      <c r="V2124" t="s">
        <v>271</v>
      </c>
    </row>
    <row r="2125" spans="1:22" x14ac:dyDescent="0.25">
      <c r="A2125">
        <v>9385</v>
      </c>
      <c r="B2125">
        <v>335656.68089999998</v>
      </c>
      <c r="C2125">
        <v>3058913.6055000001</v>
      </c>
      <c r="D2125" t="s">
        <v>271</v>
      </c>
      <c r="P2125">
        <v>2714</v>
      </c>
      <c r="Q2125" t="s">
        <v>71</v>
      </c>
      <c r="R2125">
        <v>2715</v>
      </c>
      <c r="S2125">
        <v>9385</v>
      </c>
      <c r="T2125">
        <v>335656.68089999998</v>
      </c>
      <c r="U2125">
        <v>3058913.6055000001</v>
      </c>
      <c r="V2125" t="s">
        <v>271</v>
      </c>
    </row>
    <row r="2126" spans="1:22" x14ac:dyDescent="0.25">
      <c r="A2126">
        <v>9386</v>
      </c>
      <c r="B2126">
        <v>335656.38280000002</v>
      </c>
      <c r="C2126">
        <v>3058891.5173999998</v>
      </c>
      <c r="D2126" t="s">
        <v>271</v>
      </c>
      <c r="P2126">
        <v>2715</v>
      </c>
      <c r="Q2126" t="s">
        <v>71</v>
      </c>
      <c r="R2126">
        <v>2716</v>
      </c>
      <c r="S2126">
        <v>9386</v>
      </c>
      <c r="T2126">
        <v>335656.38280000002</v>
      </c>
      <c r="U2126">
        <v>3058891.5173999998</v>
      </c>
      <c r="V2126" t="s">
        <v>271</v>
      </c>
    </row>
    <row r="2127" spans="1:22" x14ac:dyDescent="0.25">
      <c r="A2127">
        <v>9387</v>
      </c>
      <c r="B2127">
        <v>335656.6385</v>
      </c>
      <c r="C2127">
        <v>3058880.2727999999</v>
      </c>
      <c r="D2127" t="s">
        <v>271</v>
      </c>
      <c r="P2127">
        <v>2716</v>
      </c>
      <c r="Q2127" t="s">
        <v>71</v>
      </c>
      <c r="R2127">
        <v>2717</v>
      </c>
      <c r="S2127">
        <v>9387</v>
      </c>
      <c r="T2127">
        <v>335656.6385</v>
      </c>
      <c r="U2127">
        <v>3058880.2727999999</v>
      </c>
      <c r="V2127" t="s">
        <v>271</v>
      </c>
    </row>
    <row r="2128" spans="1:22" x14ac:dyDescent="0.25">
      <c r="A2128">
        <v>9388</v>
      </c>
      <c r="B2128">
        <v>336216.41619999998</v>
      </c>
      <c r="C2128">
        <v>3059159.0844000001</v>
      </c>
      <c r="D2128" t="s">
        <v>271</v>
      </c>
      <c r="P2128">
        <v>2717</v>
      </c>
      <c r="Q2128" t="s">
        <v>71</v>
      </c>
      <c r="R2128">
        <v>2718</v>
      </c>
      <c r="S2128">
        <v>9388</v>
      </c>
      <c r="T2128">
        <v>336216.41619999998</v>
      </c>
      <c r="U2128">
        <v>3059159.0844000001</v>
      </c>
      <c r="V2128" t="s">
        <v>271</v>
      </c>
    </row>
    <row r="2129" spans="1:22" x14ac:dyDescent="0.25">
      <c r="A2129">
        <v>9389</v>
      </c>
      <c r="B2129">
        <v>336226.19290000002</v>
      </c>
      <c r="C2129">
        <v>3059204.1734000002</v>
      </c>
      <c r="D2129" t="s">
        <v>271</v>
      </c>
      <c r="P2129">
        <v>2718</v>
      </c>
      <c r="Q2129" t="s">
        <v>71</v>
      </c>
      <c r="R2129">
        <v>2719</v>
      </c>
      <c r="S2129">
        <v>9389</v>
      </c>
      <c r="T2129">
        <v>336226.19290000002</v>
      </c>
      <c r="U2129">
        <v>3059204.1734000002</v>
      </c>
      <c r="V2129" t="s">
        <v>271</v>
      </c>
    </row>
    <row r="2130" spans="1:22" x14ac:dyDescent="0.25">
      <c r="A2130">
        <v>9390</v>
      </c>
      <c r="B2130">
        <v>336211.12099999998</v>
      </c>
      <c r="C2130">
        <v>3059232.2307000002</v>
      </c>
      <c r="D2130" t="s">
        <v>271</v>
      </c>
      <c r="P2130">
        <v>2719</v>
      </c>
      <c r="Q2130" t="s">
        <v>71</v>
      </c>
      <c r="R2130">
        <v>2720</v>
      </c>
      <c r="S2130">
        <v>9390</v>
      </c>
      <c r="T2130">
        <v>336211.12099999998</v>
      </c>
      <c r="U2130">
        <v>3059232.2307000002</v>
      </c>
      <c r="V2130" t="s">
        <v>271</v>
      </c>
    </row>
    <row r="2131" spans="1:22" x14ac:dyDescent="0.25">
      <c r="A2131">
        <v>9391</v>
      </c>
      <c r="B2131">
        <v>336240.29629999999</v>
      </c>
      <c r="C2131">
        <v>3059247.6866000001</v>
      </c>
      <c r="D2131" t="s">
        <v>271</v>
      </c>
      <c r="P2131">
        <v>2720</v>
      </c>
      <c r="Q2131" t="s">
        <v>71</v>
      </c>
      <c r="R2131">
        <v>2721</v>
      </c>
      <c r="S2131">
        <v>9391</v>
      </c>
      <c r="T2131">
        <v>336240.29629999999</v>
      </c>
      <c r="U2131">
        <v>3059247.6866000001</v>
      </c>
      <c r="V2131" t="s">
        <v>271</v>
      </c>
    </row>
    <row r="2132" spans="1:22" x14ac:dyDescent="0.25">
      <c r="A2132">
        <v>9392</v>
      </c>
      <c r="B2132">
        <v>336238.17979999998</v>
      </c>
      <c r="C2132">
        <v>3059269.8064999999</v>
      </c>
      <c r="D2132" t="s">
        <v>271</v>
      </c>
      <c r="P2132">
        <v>2721</v>
      </c>
      <c r="Q2132" t="s">
        <v>71</v>
      </c>
      <c r="R2132">
        <v>2722</v>
      </c>
      <c r="S2132">
        <v>9392</v>
      </c>
      <c r="T2132">
        <v>336238.17979999998</v>
      </c>
      <c r="U2132">
        <v>3059269.8064999999</v>
      </c>
      <c r="V2132" t="s">
        <v>271</v>
      </c>
    </row>
    <row r="2133" spans="1:22" x14ac:dyDescent="0.25">
      <c r="A2133">
        <v>9393</v>
      </c>
      <c r="B2133">
        <v>336268.9596</v>
      </c>
      <c r="C2133">
        <v>3059296.8868</v>
      </c>
      <c r="D2133" t="s">
        <v>271</v>
      </c>
      <c r="P2133">
        <v>2722</v>
      </c>
      <c r="Q2133" t="s">
        <v>71</v>
      </c>
      <c r="R2133">
        <v>2723</v>
      </c>
      <c r="S2133">
        <v>9393</v>
      </c>
      <c r="T2133">
        <v>336268.9596</v>
      </c>
      <c r="U2133">
        <v>3059296.8868</v>
      </c>
      <c r="V2133" t="s">
        <v>271</v>
      </c>
    </row>
    <row r="2134" spans="1:22" x14ac:dyDescent="0.25">
      <c r="A2134">
        <v>9394</v>
      </c>
      <c r="B2134">
        <v>336522.9472</v>
      </c>
      <c r="C2134">
        <v>3059165.1275999998</v>
      </c>
      <c r="D2134" t="s">
        <v>271</v>
      </c>
      <c r="P2134">
        <v>2723</v>
      </c>
      <c r="Q2134" t="s">
        <v>71</v>
      </c>
      <c r="R2134">
        <v>2724</v>
      </c>
      <c r="S2134">
        <v>9394</v>
      </c>
      <c r="T2134">
        <v>336522.9472</v>
      </c>
      <c r="U2134">
        <v>3059165.1275999998</v>
      </c>
      <c r="V2134" t="s">
        <v>271</v>
      </c>
    </row>
    <row r="2135" spans="1:22" x14ac:dyDescent="0.25">
      <c r="A2135">
        <v>9395</v>
      </c>
      <c r="B2135">
        <v>336515.6361</v>
      </c>
      <c r="C2135">
        <v>3059177.9525000001</v>
      </c>
      <c r="D2135" t="s">
        <v>271</v>
      </c>
      <c r="P2135">
        <v>2724</v>
      </c>
      <c r="Q2135" t="s">
        <v>71</v>
      </c>
      <c r="R2135">
        <v>2725</v>
      </c>
      <c r="S2135">
        <v>9395</v>
      </c>
      <c r="T2135">
        <v>336515.6361</v>
      </c>
      <c r="U2135">
        <v>3059177.9525000001</v>
      </c>
      <c r="V2135" t="s">
        <v>271</v>
      </c>
    </row>
    <row r="2136" spans="1:22" x14ac:dyDescent="0.25">
      <c r="A2136">
        <v>9396</v>
      </c>
      <c r="B2136">
        <v>336500.74959999998</v>
      </c>
      <c r="C2136">
        <v>3059183.9153</v>
      </c>
      <c r="D2136" t="s">
        <v>271</v>
      </c>
      <c r="P2136">
        <v>2725</v>
      </c>
      <c r="Q2136" t="s">
        <v>71</v>
      </c>
      <c r="R2136">
        <v>2726</v>
      </c>
      <c r="S2136">
        <v>9396</v>
      </c>
      <c r="T2136">
        <v>336500.74959999998</v>
      </c>
      <c r="U2136">
        <v>3059183.9153</v>
      </c>
      <c r="V2136" t="s">
        <v>271</v>
      </c>
    </row>
    <row r="2137" spans="1:22" x14ac:dyDescent="0.25">
      <c r="A2137">
        <v>9397</v>
      </c>
      <c r="B2137">
        <v>336486.41680000001</v>
      </c>
      <c r="C2137">
        <v>3059195.1535999998</v>
      </c>
      <c r="D2137" t="s">
        <v>271</v>
      </c>
      <c r="P2137">
        <v>2726</v>
      </c>
      <c r="Q2137" t="s">
        <v>71</v>
      </c>
      <c r="R2137">
        <v>2727</v>
      </c>
      <c r="S2137">
        <v>9397</v>
      </c>
      <c r="T2137">
        <v>336486.41680000001</v>
      </c>
      <c r="U2137">
        <v>3059195.1535999998</v>
      </c>
      <c r="V2137" t="s">
        <v>271</v>
      </c>
    </row>
    <row r="2138" spans="1:22" x14ac:dyDescent="0.25">
      <c r="A2138">
        <v>9398</v>
      </c>
      <c r="B2138">
        <v>336476.39600000001</v>
      </c>
      <c r="C2138">
        <v>3059203.9325999999</v>
      </c>
      <c r="D2138" t="s">
        <v>271</v>
      </c>
      <c r="P2138">
        <v>2727</v>
      </c>
      <c r="Q2138" t="s">
        <v>71</v>
      </c>
      <c r="R2138">
        <v>2728</v>
      </c>
      <c r="S2138">
        <v>9398</v>
      </c>
      <c r="T2138">
        <v>336476.39600000001</v>
      </c>
      <c r="U2138">
        <v>3059203.9325999999</v>
      </c>
      <c r="V2138" t="s">
        <v>271</v>
      </c>
    </row>
    <row r="2139" spans="1:22" x14ac:dyDescent="0.25">
      <c r="A2139">
        <v>9399</v>
      </c>
      <c r="B2139">
        <v>336465.32610000001</v>
      </c>
      <c r="C2139">
        <v>3059206.4826000002</v>
      </c>
      <c r="D2139" t="s">
        <v>271</v>
      </c>
      <c r="P2139">
        <v>2728</v>
      </c>
      <c r="Q2139" t="s">
        <v>71</v>
      </c>
      <c r="R2139">
        <v>2729</v>
      </c>
      <c r="S2139">
        <v>9399</v>
      </c>
      <c r="T2139">
        <v>336465.32610000001</v>
      </c>
      <c r="U2139">
        <v>3059206.4826000002</v>
      </c>
      <c r="V2139" t="s">
        <v>271</v>
      </c>
    </row>
    <row r="2140" spans="1:22" x14ac:dyDescent="0.25">
      <c r="A2140">
        <v>9400</v>
      </c>
      <c r="B2140">
        <v>336978.95419999998</v>
      </c>
      <c r="C2140">
        <v>3059100.7862</v>
      </c>
      <c r="D2140" t="s">
        <v>271</v>
      </c>
      <c r="P2140">
        <v>2729</v>
      </c>
      <c r="Q2140" t="s">
        <v>71</v>
      </c>
      <c r="R2140">
        <v>2730</v>
      </c>
      <c r="S2140">
        <v>9400</v>
      </c>
      <c r="T2140">
        <v>336978.95419999998</v>
      </c>
      <c r="U2140">
        <v>3059100.7862</v>
      </c>
      <c r="V2140" t="s">
        <v>271</v>
      </c>
    </row>
    <row r="2141" spans="1:22" x14ac:dyDescent="0.25">
      <c r="A2141">
        <v>9401</v>
      </c>
      <c r="B2141">
        <v>336970.63689999998</v>
      </c>
      <c r="C2141">
        <v>3059121.6661999999</v>
      </c>
      <c r="D2141" t="s">
        <v>271</v>
      </c>
      <c r="P2141">
        <v>2730</v>
      </c>
      <c r="Q2141" t="s">
        <v>71</v>
      </c>
      <c r="R2141">
        <v>2731</v>
      </c>
      <c r="S2141">
        <v>9401</v>
      </c>
      <c r="T2141">
        <v>336970.63689999998</v>
      </c>
      <c r="U2141">
        <v>3059121.6661999999</v>
      </c>
      <c r="V2141" t="s">
        <v>271</v>
      </c>
    </row>
    <row r="2142" spans="1:22" x14ac:dyDescent="0.25">
      <c r="A2142">
        <v>9402</v>
      </c>
      <c r="B2142">
        <v>336976.84080000001</v>
      </c>
      <c r="C2142">
        <v>3059152.3193000001</v>
      </c>
      <c r="D2142" t="s">
        <v>271</v>
      </c>
      <c r="P2142">
        <v>2731</v>
      </c>
      <c r="Q2142" t="s">
        <v>71</v>
      </c>
      <c r="R2142">
        <v>2732</v>
      </c>
      <c r="S2142">
        <v>9402</v>
      </c>
      <c r="T2142">
        <v>336976.84080000001</v>
      </c>
      <c r="U2142">
        <v>3059152.3193000001</v>
      </c>
      <c r="V2142" t="s">
        <v>271</v>
      </c>
    </row>
    <row r="2143" spans="1:22" x14ac:dyDescent="0.25">
      <c r="A2143">
        <v>9403</v>
      </c>
      <c r="B2143">
        <v>336988.8885</v>
      </c>
      <c r="C2143">
        <v>3059186.736</v>
      </c>
      <c r="D2143" t="s">
        <v>271</v>
      </c>
      <c r="P2143">
        <v>2732</v>
      </c>
      <c r="Q2143" t="s">
        <v>71</v>
      </c>
      <c r="R2143">
        <v>2733</v>
      </c>
      <c r="S2143">
        <v>9403</v>
      </c>
      <c r="T2143">
        <v>336988.8885</v>
      </c>
      <c r="U2143">
        <v>3059186.736</v>
      </c>
      <c r="V2143" t="s">
        <v>271</v>
      </c>
    </row>
    <row r="2144" spans="1:22" x14ac:dyDescent="0.25">
      <c r="A2144">
        <v>9404</v>
      </c>
      <c r="B2144">
        <v>336984.64</v>
      </c>
      <c r="C2144">
        <v>3059230.0153000001</v>
      </c>
      <c r="D2144" t="s">
        <v>271</v>
      </c>
      <c r="P2144">
        <v>2733</v>
      </c>
      <c r="Q2144" t="s">
        <v>71</v>
      </c>
      <c r="R2144">
        <v>2734</v>
      </c>
      <c r="S2144">
        <v>9404</v>
      </c>
      <c r="T2144">
        <v>336984.64</v>
      </c>
      <c r="U2144">
        <v>3059230.0153000001</v>
      </c>
      <c r="V2144" t="s">
        <v>271</v>
      </c>
    </row>
    <row r="2145" spans="1:22" x14ac:dyDescent="0.25">
      <c r="A2145">
        <v>9405</v>
      </c>
      <c r="B2145">
        <v>336985.14130000002</v>
      </c>
      <c r="C2145">
        <v>3059267.4679</v>
      </c>
      <c r="D2145" t="s">
        <v>271</v>
      </c>
      <c r="P2145">
        <v>2734</v>
      </c>
      <c r="Q2145" t="s">
        <v>71</v>
      </c>
      <c r="R2145">
        <v>2735</v>
      </c>
      <c r="S2145">
        <v>9405</v>
      </c>
      <c r="T2145">
        <v>336985.14130000002</v>
      </c>
      <c r="U2145">
        <v>3059267.4679</v>
      </c>
      <c r="V2145" t="s">
        <v>271</v>
      </c>
    </row>
    <row r="2146" spans="1:22" x14ac:dyDescent="0.25">
      <c r="A2146">
        <v>9406</v>
      </c>
      <c r="B2146">
        <v>336988.44890000002</v>
      </c>
      <c r="C2146">
        <v>3059298.1593999998</v>
      </c>
      <c r="D2146" t="s">
        <v>271</v>
      </c>
      <c r="P2146">
        <v>2735</v>
      </c>
      <c r="Q2146" t="s">
        <v>71</v>
      </c>
      <c r="R2146">
        <v>2736</v>
      </c>
      <c r="S2146">
        <v>9406</v>
      </c>
      <c r="T2146">
        <v>336988.44890000002</v>
      </c>
      <c r="U2146">
        <v>3059298.1593999998</v>
      </c>
      <c r="V2146" t="s">
        <v>271</v>
      </c>
    </row>
    <row r="2147" spans="1:22" x14ac:dyDescent="0.25">
      <c r="A2147">
        <v>9407</v>
      </c>
      <c r="B2147">
        <v>335935.3872</v>
      </c>
      <c r="C2147">
        <v>3062477.2108999998</v>
      </c>
      <c r="D2147" t="s">
        <v>271</v>
      </c>
      <c r="P2147">
        <v>2736</v>
      </c>
      <c r="Q2147" t="s">
        <v>71</v>
      </c>
      <c r="R2147">
        <v>2737</v>
      </c>
      <c r="S2147">
        <v>9407</v>
      </c>
      <c r="T2147">
        <v>335935.3872</v>
      </c>
      <c r="U2147">
        <v>3062477.2108999998</v>
      </c>
      <c r="V2147" t="s">
        <v>271</v>
      </c>
    </row>
    <row r="2148" spans="1:22" x14ac:dyDescent="0.25">
      <c r="A2148">
        <v>9408</v>
      </c>
      <c r="B2148">
        <v>335879.32449999999</v>
      </c>
      <c r="C2148">
        <v>3062527.5192999998</v>
      </c>
      <c r="D2148" t="s">
        <v>271</v>
      </c>
      <c r="P2148">
        <v>2737</v>
      </c>
      <c r="Q2148" t="s">
        <v>71</v>
      </c>
      <c r="R2148">
        <v>2738</v>
      </c>
      <c r="S2148">
        <v>9408</v>
      </c>
      <c r="T2148">
        <v>335879.32449999999</v>
      </c>
      <c r="U2148">
        <v>3062527.5192999998</v>
      </c>
      <c r="V2148" t="s">
        <v>271</v>
      </c>
    </row>
    <row r="2149" spans="1:22" x14ac:dyDescent="0.25">
      <c r="A2149">
        <v>9409</v>
      </c>
      <c r="B2149">
        <v>335843.37410000002</v>
      </c>
      <c r="C2149">
        <v>3062554.2740000002</v>
      </c>
      <c r="D2149" t="s">
        <v>271</v>
      </c>
      <c r="P2149">
        <v>2738</v>
      </c>
      <c r="Q2149" t="s">
        <v>71</v>
      </c>
      <c r="R2149">
        <v>2739</v>
      </c>
      <c r="S2149">
        <v>9409</v>
      </c>
      <c r="T2149">
        <v>335843.37410000002</v>
      </c>
      <c r="U2149">
        <v>3062554.2740000002</v>
      </c>
      <c r="V2149" t="s">
        <v>271</v>
      </c>
    </row>
    <row r="2150" spans="1:22" x14ac:dyDescent="0.25">
      <c r="A2150">
        <v>9410</v>
      </c>
      <c r="B2150">
        <v>335817.45809999999</v>
      </c>
      <c r="C2150">
        <v>3062590.7444000002</v>
      </c>
      <c r="D2150" t="s">
        <v>271</v>
      </c>
      <c r="P2150">
        <v>2739</v>
      </c>
      <c r="Q2150" t="s">
        <v>71</v>
      </c>
      <c r="R2150">
        <v>2740</v>
      </c>
      <c r="S2150">
        <v>9410</v>
      </c>
      <c r="T2150">
        <v>335817.45809999999</v>
      </c>
      <c r="U2150">
        <v>3062590.7444000002</v>
      </c>
      <c r="V2150" t="s">
        <v>271</v>
      </c>
    </row>
    <row r="2151" spans="1:22" x14ac:dyDescent="0.25">
      <c r="A2151">
        <v>9411</v>
      </c>
      <c r="B2151">
        <v>335804.78830000001</v>
      </c>
      <c r="C2151">
        <v>3062630.3195000002</v>
      </c>
      <c r="D2151" t="s">
        <v>271</v>
      </c>
      <c r="P2151">
        <v>2740</v>
      </c>
      <c r="Q2151" t="s">
        <v>71</v>
      </c>
      <c r="R2151">
        <v>2741</v>
      </c>
      <c r="S2151">
        <v>9411</v>
      </c>
      <c r="T2151">
        <v>335804.78830000001</v>
      </c>
      <c r="U2151">
        <v>3062630.3195000002</v>
      </c>
      <c r="V2151" t="s">
        <v>271</v>
      </c>
    </row>
    <row r="2152" spans="1:22" x14ac:dyDescent="0.25">
      <c r="A2152">
        <v>9412</v>
      </c>
      <c r="B2152">
        <v>335737.48440000002</v>
      </c>
      <c r="C2152">
        <v>3062657.4977000002</v>
      </c>
      <c r="D2152" t="s">
        <v>271</v>
      </c>
      <c r="P2152">
        <v>2741</v>
      </c>
      <c r="Q2152" t="s">
        <v>71</v>
      </c>
      <c r="R2152">
        <v>2742</v>
      </c>
      <c r="S2152">
        <v>9412</v>
      </c>
      <c r="T2152">
        <v>335737.48440000002</v>
      </c>
      <c r="U2152">
        <v>3062657.4977000002</v>
      </c>
      <c r="V2152" t="s">
        <v>271</v>
      </c>
    </row>
    <row r="2153" spans="1:22" x14ac:dyDescent="0.25">
      <c r="A2153">
        <v>9413</v>
      </c>
      <c r="B2153">
        <v>335694.9117</v>
      </c>
      <c r="C2153">
        <v>3062682.7001999998</v>
      </c>
      <c r="D2153" t="s">
        <v>271</v>
      </c>
      <c r="P2153">
        <v>2742</v>
      </c>
      <c r="Q2153" t="s">
        <v>71</v>
      </c>
      <c r="R2153">
        <v>2743</v>
      </c>
      <c r="S2153">
        <v>9413</v>
      </c>
      <c r="T2153">
        <v>335694.9117</v>
      </c>
      <c r="U2153">
        <v>3062682.7001999998</v>
      </c>
      <c r="V2153" t="s">
        <v>271</v>
      </c>
    </row>
    <row r="2154" spans="1:22" x14ac:dyDescent="0.25">
      <c r="A2154">
        <v>9414</v>
      </c>
      <c r="B2154">
        <v>335650.4227</v>
      </c>
      <c r="C2154">
        <v>3062688.2269000001</v>
      </c>
      <c r="D2154" t="s">
        <v>271</v>
      </c>
      <c r="P2154">
        <v>2743</v>
      </c>
      <c r="Q2154" t="s">
        <v>71</v>
      </c>
      <c r="R2154">
        <v>2744</v>
      </c>
      <c r="S2154">
        <v>9414</v>
      </c>
      <c r="T2154">
        <v>335650.4227</v>
      </c>
      <c r="U2154">
        <v>3062688.2269000001</v>
      </c>
      <c r="V2154" t="s">
        <v>271</v>
      </c>
    </row>
    <row r="2155" spans="1:22" x14ac:dyDescent="0.25">
      <c r="A2155">
        <v>9415</v>
      </c>
      <c r="B2155">
        <v>335599.26640000002</v>
      </c>
      <c r="C2155">
        <v>3062688.9183</v>
      </c>
      <c r="D2155" t="s">
        <v>271</v>
      </c>
      <c r="P2155">
        <v>2744</v>
      </c>
      <c r="Q2155" t="s">
        <v>71</v>
      </c>
      <c r="R2155">
        <v>2745</v>
      </c>
      <c r="S2155">
        <v>9415</v>
      </c>
      <c r="T2155">
        <v>335599.26640000002</v>
      </c>
      <c r="U2155">
        <v>3062688.9183</v>
      </c>
      <c r="V2155" t="s">
        <v>271</v>
      </c>
    </row>
    <row r="2156" spans="1:22" x14ac:dyDescent="0.25">
      <c r="A2156">
        <v>9416</v>
      </c>
      <c r="B2156">
        <v>335544.86989999999</v>
      </c>
      <c r="C2156">
        <v>3062694.9408</v>
      </c>
      <c r="D2156" t="s">
        <v>271</v>
      </c>
      <c r="P2156">
        <v>2745</v>
      </c>
      <c r="Q2156" t="s">
        <v>71</v>
      </c>
      <c r="R2156">
        <v>2746</v>
      </c>
      <c r="S2156">
        <v>9416</v>
      </c>
      <c r="T2156">
        <v>335544.86989999999</v>
      </c>
      <c r="U2156">
        <v>3062694.9408</v>
      </c>
      <c r="V2156" t="s">
        <v>271</v>
      </c>
    </row>
    <row r="2157" spans="1:22" x14ac:dyDescent="0.25">
      <c r="A2157">
        <v>9417</v>
      </c>
      <c r="B2157">
        <v>335531.69689999998</v>
      </c>
      <c r="C2157">
        <v>3062696.3993000002</v>
      </c>
      <c r="D2157" t="s">
        <v>271</v>
      </c>
      <c r="P2157">
        <v>2746</v>
      </c>
      <c r="Q2157" t="s">
        <v>71</v>
      </c>
      <c r="R2157">
        <v>2747</v>
      </c>
      <c r="S2157">
        <v>9417</v>
      </c>
      <c r="T2157">
        <v>335531.69689999998</v>
      </c>
      <c r="U2157">
        <v>3062696.3993000002</v>
      </c>
      <c r="V2157" t="s">
        <v>271</v>
      </c>
    </row>
    <row r="2158" spans="1:22" x14ac:dyDescent="0.25">
      <c r="A2158">
        <v>9418</v>
      </c>
      <c r="B2158">
        <v>335736.54080000002</v>
      </c>
      <c r="C2158">
        <v>3059151.9375999998</v>
      </c>
      <c r="D2158" t="s">
        <v>271</v>
      </c>
      <c r="P2158">
        <v>2747</v>
      </c>
      <c r="Q2158" t="s">
        <v>71</v>
      </c>
      <c r="R2158">
        <v>2748</v>
      </c>
      <c r="S2158">
        <v>9418</v>
      </c>
      <c r="T2158">
        <v>335736.54080000002</v>
      </c>
      <c r="U2158">
        <v>3059151.9375999998</v>
      </c>
      <c r="V2158" t="s">
        <v>271</v>
      </c>
    </row>
    <row r="2159" spans="1:22" x14ac:dyDescent="0.25">
      <c r="A2159">
        <v>9419</v>
      </c>
      <c r="B2159">
        <v>335741.22389999998</v>
      </c>
      <c r="C2159">
        <v>3059168.7982999999</v>
      </c>
      <c r="D2159" t="s">
        <v>271</v>
      </c>
      <c r="P2159">
        <v>2748</v>
      </c>
      <c r="Q2159" t="s">
        <v>71</v>
      </c>
      <c r="R2159">
        <v>2749</v>
      </c>
      <c r="S2159">
        <v>9419</v>
      </c>
      <c r="T2159">
        <v>335741.22389999998</v>
      </c>
      <c r="U2159">
        <v>3059168.7982999999</v>
      </c>
      <c r="V2159" t="s">
        <v>271</v>
      </c>
    </row>
    <row r="2160" spans="1:22" x14ac:dyDescent="0.25">
      <c r="A2160">
        <v>9420</v>
      </c>
      <c r="B2160">
        <v>335755.25020000001</v>
      </c>
      <c r="C2160">
        <v>3059219.298</v>
      </c>
      <c r="D2160" t="s">
        <v>271</v>
      </c>
      <c r="P2160">
        <v>2749</v>
      </c>
      <c r="Q2160" t="s">
        <v>71</v>
      </c>
      <c r="R2160">
        <v>2750</v>
      </c>
      <c r="S2160">
        <v>9420</v>
      </c>
      <c r="T2160">
        <v>335755.25020000001</v>
      </c>
      <c r="U2160">
        <v>3059219.298</v>
      </c>
      <c r="V2160" t="s">
        <v>271</v>
      </c>
    </row>
    <row r="2161" spans="1:22" x14ac:dyDescent="0.25">
      <c r="A2161">
        <v>9421</v>
      </c>
      <c r="B2161">
        <v>335774.37939999998</v>
      </c>
      <c r="C2161">
        <v>3059260.5077</v>
      </c>
      <c r="D2161" t="s">
        <v>271</v>
      </c>
      <c r="P2161">
        <v>2750</v>
      </c>
      <c r="Q2161" t="s">
        <v>71</v>
      </c>
      <c r="R2161">
        <v>2751</v>
      </c>
      <c r="S2161">
        <v>9421</v>
      </c>
      <c r="T2161">
        <v>335774.37939999998</v>
      </c>
      <c r="U2161">
        <v>3059260.5077</v>
      </c>
      <c r="V2161" t="s">
        <v>271</v>
      </c>
    </row>
    <row r="2162" spans="1:22" x14ac:dyDescent="0.25">
      <c r="A2162">
        <v>9422</v>
      </c>
      <c r="B2162">
        <v>339623.29739999998</v>
      </c>
      <c r="C2162">
        <v>3058634.4029000001</v>
      </c>
      <c r="D2162" t="s">
        <v>271</v>
      </c>
      <c r="P2162">
        <v>2751</v>
      </c>
      <c r="Q2162" t="s">
        <v>71</v>
      </c>
      <c r="R2162">
        <v>2752</v>
      </c>
      <c r="S2162">
        <v>9422</v>
      </c>
      <c r="T2162">
        <v>339623.29739999998</v>
      </c>
      <c r="U2162">
        <v>3058634.4029000001</v>
      </c>
      <c r="V2162" t="s">
        <v>271</v>
      </c>
    </row>
    <row r="2163" spans="1:22" x14ac:dyDescent="0.25">
      <c r="A2163">
        <v>9423</v>
      </c>
      <c r="B2163">
        <v>339590.99339999998</v>
      </c>
      <c r="C2163">
        <v>3058659.8777000001</v>
      </c>
      <c r="D2163" t="s">
        <v>271</v>
      </c>
      <c r="P2163">
        <v>2752</v>
      </c>
      <c r="Q2163" t="s">
        <v>71</v>
      </c>
      <c r="R2163">
        <v>2753</v>
      </c>
      <c r="S2163">
        <v>9423</v>
      </c>
      <c r="T2163">
        <v>339590.99339999998</v>
      </c>
      <c r="U2163">
        <v>3058659.8777000001</v>
      </c>
      <c r="V2163" t="s">
        <v>271</v>
      </c>
    </row>
    <row r="2164" spans="1:22" x14ac:dyDescent="0.25">
      <c r="A2164">
        <v>9424</v>
      </c>
      <c r="B2164">
        <v>339539.55969999998</v>
      </c>
      <c r="C2164">
        <v>3058672.0515000001</v>
      </c>
      <c r="D2164" t="s">
        <v>271</v>
      </c>
      <c r="P2164">
        <v>2753</v>
      </c>
      <c r="Q2164" t="s">
        <v>71</v>
      </c>
      <c r="R2164">
        <v>2754</v>
      </c>
      <c r="S2164">
        <v>9424</v>
      </c>
      <c r="T2164">
        <v>339539.55969999998</v>
      </c>
      <c r="U2164">
        <v>3058672.0515000001</v>
      </c>
      <c r="V2164" t="s">
        <v>271</v>
      </c>
    </row>
    <row r="2165" spans="1:22" x14ac:dyDescent="0.25">
      <c r="A2165">
        <v>9425</v>
      </c>
      <c r="B2165">
        <v>339266.89049999998</v>
      </c>
      <c r="C2165">
        <v>3058622.6283</v>
      </c>
      <c r="D2165" t="s">
        <v>271</v>
      </c>
      <c r="P2165">
        <v>2754</v>
      </c>
      <c r="Q2165" t="s">
        <v>71</v>
      </c>
      <c r="R2165">
        <v>2755</v>
      </c>
      <c r="S2165">
        <v>9425</v>
      </c>
      <c r="T2165">
        <v>339266.89049999998</v>
      </c>
      <c r="U2165">
        <v>3058622.6283</v>
      </c>
      <c r="V2165" t="s">
        <v>271</v>
      </c>
    </row>
    <row r="2166" spans="1:22" x14ac:dyDescent="0.25">
      <c r="A2166">
        <v>9426</v>
      </c>
      <c r="B2166">
        <v>339256.98</v>
      </c>
      <c r="C2166">
        <v>3058558.7612999999</v>
      </c>
      <c r="D2166" t="s">
        <v>271</v>
      </c>
      <c r="P2166">
        <v>2755</v>
      </c>
      <c r="Q2166" t="s">
        <v>71</v>
      </c>
      <c r="R2166">
        <v>2756</v>
      </c>
      <c r="S2166">
        <v>9426</v>
      </c>
      <c r="T2166">
        <v>339256.98</v>
      </c>
      <c r="U2166">
        <v>3058558.7612999999</v>
      </c>
      <c r="V2166" t="s">
        <v>271</v>
      </c>
    </row>
    <row r="2167" spans="1:22" x14ac:dyDescent="0.25">
      <c r="A2167">
        <v>9427</v>
      </c>
      <c r="B2167">
        <v>339257.17389999999</v>
      </c>
      <c r="C2167">
        <v>3058546.9166999999</v>
      </c>
      <c r="D2167" t="s">
        <v>271</v>
      </c>
      <c r="P2167">
        <v>2756</v>
      </c>
      <c r="Q2167" t="s">
        <v>71</v>
      </c>
      <c r="R2167">
        <v>2757</v>
      </c>
      <c r="S2167">
        <v>9427</v>
      </c>
      <c r="T2167">
        <v>339257.17389999999</v>
      </c>
      <c r="U2167">
        <v>3058546.9166999999</v>
      </c>
      <c r="V2167" t="s">
        <v>271</v>
      </c>
    </row>
    <row r="2168" spans="1:22" x14ac:dyDescent="0.25">
      <c r="A2168">
        <v>9428</v>
      </c>
      <c r="B2168">
        <v>339257.43699999998</v>
      </c>
      <c r="C2168">
        <v>3058530.8354000002</v>
      </c>
      <c r="D2168" t="s">
        <v>271</v>
      </c>
      <c r="P2168">
        <v>2757</v>
      </c>
      <c r="Q2168" t="s">
        <v>71</v>
      </c>
      <c r="R2168">
        <v>2758</v>
      </c>
      <c r="S2168">
        <v>9428</v>
      </c>
      <c r="T2168">
        <v>339257.43699999998</v>
      </c>
      <c r="U2168">
        <v>3058530.8354000002</v>
      </c>
      <c r="V2168" t="s">
        <v>271</v>
      </c>
    </row>
    <row r="2169" spans="1:22" x14ac:dyDescent="0.25">
      <c r="A2169">
        <v>9429</v>
      </c>
      <c r="B2169">
        <v>339159.57209999999</v>
      </c>
      <c r="C2169">
        <v>3058650.0619000001</v>
      </c>
      <c r="D2169" t="s">
        <v>271</v>
      </c>
      <c r="P2169">
        <v>2758</v>
      </c>
      <c r="Q2169" t="s">
        <v>71</v>
      </c>
      <c r="R2169">
        <v>2759</v>
      </c>
      <c r="S2169">
        <v>9429</v>
      </c>
      <c r="T2169">
        <v>339159.57209999999</v>
      </c>
      <c r="U2169">
        <v>3058650.0619000001</v>
      </c>
      <c r="V2169" t="s">
        <v>271</v>
      </c>
    </row>
    <row r="2170" spans="1:22" x14ac:dyDescent="0.25">
      <c r="A2170">
        <v>9430</v>
      </c>
      <c r="B2170">
        <v>339162.33769999997</v>
      </c>
      <c r="C2170">
        <v>3058664.5120999999</v>
      </c>
      <c r="D2170" t="s">
        <v>271</v>
      </c>
      <c r="P2170">
        <v>2759</v>
      </c>
      <c r="Q2170" t="s">
        <v>71</v>
      </c>
      <c r="R2170">
        <v>2760</v>
      </c>
      <c r="S2170">
        <v>9430</v>
      </c>
      <c r="T2170">
        <v>339162.33769999997</v>
      </c>
      <c r="U2170">
        <v>3058664.5120999999</v>
      </c>
      <c r="V2170" t="s">
        <v>271</v>
      </c>
    </row>
    <row r="2171" spans="1:22" x14ac:dyDescent="0.25">
      <c r="A2171">
        <v>9431</v>
      </c>
      <c r="B2171">
        <v>339177.26779999997</v>
      </c>
      <c r="C2171">
        <v>3058742.5227000001</v>
      </c>
      <c r="D2171" t="s">
        <v>271</v>
      </c>
      <c r="P2171">
        <v>2760</v>
      </c>
      <c r="Q2171" t="s">
        <v>71</v>
      </c>
      <c r="R2171">
        <v>2761</v>
      </c>
      <c r="S2171">
        <v>9431</v>
      </c>
      <c r="T2171">
        <v>339177.26779999997</v>
      </c>
      <c r="U2171">
        <v>3058742.5227000001</v>
      </c>
      <c r="V2171" t="s">
        <v>271</v>
      </c>
    </row>
    <row r="2172" spans="1:22" x14ac:dyDescent="0.25">
      <c r="A2172">
        <v>9432</v>
      </c>
      <c r="B2172">
        <v>339293.11249999999</v>
      </c>
      <c r="C2172">
        <v>3058864.9879000001</v>
      </c>
      <c r="D2172" t="s">
        <v>271</v>
      </c>
      <c r="P2172">
        <v>2761</v>
      </c>
      <c r="Q2172" t="s">
        <v>71</v>
      </c>
      <c r="R2172">
        <v>2762</v>
      </c>
      <c r="S2172">
        <v>9432</v>
      </c>
      <c r="T2172">
        <v>339293.11249999999</v>
      </c>
      <c r="U2172">
        <v>3058864.9879000001</v>
      </c>
      <c r="V2172" t="s">
        <v>271</v>
      </c>
    </row>
    <row r="2173" spans="1:22" x14ac:dyDescent="0.25">
      <c r="A2173">
        <v>9433</v>
      </c>
      <c r="B2173">
        <v>339315.1776</v>
      </c>
      <c r="C2173">
        <v>3058848.0684000002</v>
      </c>
      <c r="D2173" t="s">
        <v>271</v>
      </c>
      <c r="P2173">
        <v>2762</v>
      </c>
      <c r="Q2173" t="s">
        <v>71</v>
      </c>
      <c r="R2173">
        <v>2763</v>
      </c>
      <c r="S2173">
        <v>9433</v>
      </c>
      <c r="T2173">
        <v>339315.1776</v>
      </c>
      <c r="U2173">
        <v>3058848.0684000002</v>
      </c>
      <c r="V2173" t="s">
        <v>271</v>
      </c>
    </row>
    <row r="2174" spans="1:22" x14ac:dyDescent="0.25">
      <c r="A2174">
        <v>9434</v>
      </c>
      <c r="B2174">
        <v>338835.90039999998</v>
      </c>
      <c r="C2174">
        <v>3059473.7404</v>
      </c>
      <c r="D2174" t="s">
        <v>271</v>
      </c>
      <c r="P2174">
        <v>2763</v>
      </c>
      <c r="Q2174" t="s">
        <v>71</v>
      </c>
      <c r="R2174">
        <v>2764</v>
      </c>
      <c r="S2174">
        <v>9434</v>
      </c>
      <c r="T2174">
        <v>338835.90039999998</v>
      </c>
      <c r="U2174">
        <v>3059473.7404</v>
      </c>
      <c r="V2174" t="s">
        <v>271</v>
      </c>
    </row>
    <row r="2175" spans="1:22" x14ac:dyDescent="0.25">
      <c r="A2175">
        <v>9435</v>
      </c>
      <c r="B2175">
        <v>338835.56020000001</v>
      </c>
      <c r="C2175">
        <v>3059480.0713</v>
      </c>
      <c r="D2175" t="s">
        <v>271</v>
      </c>
      <c r="P2175">
        <v>2764</v>
      </c>
      <c r="Q2175" t="s">
        <v>71</v>
      </c>
      <c r="R2175">
        <v>2765</v>
      </c>
      <c r="S2175">
        <v>9435</v>
      </c>
      <c r="T2175">
        <v>338835.56020000001</v>
      </c>
      <c r="U2175">
        <v>3059480.0713</v>
      </c>
      <c r="V2175" t="s">
        <v>271</v>
      </c>
    </row>
    <row r="2176" spans="1:22" x14ac:dyDescent="0.25">
      <c r="A2176">
        <v>9436</v>
      </c>
      <c r="B2176">
        <v>338832.92</v>
      </c>
      <c r="C2176">
        <v>3059529.2047999999</v>
      </c>
      <c r="D2176" t="s">
        <v>271</v>
      </c>
      <c r="P2176">
        <v>2765</v>
      </c>
      <c r="Q2176" t="s">
        <v>71</v>
      </c>
      <c r="R2176">
        <v>2766</v>
      </c>
      <c r="S2176">
        <v>9436</v>
      </c>
      <c r="T2176">
        <v>338832.92</v>
      </c>
      <c r="U2176">
        <v>3059529.2047999999</v>
      </c>
      <c r="V2176" t="s">
        <v>271</v>
      </c>
    </row>
    <row r="2177" spans="1:22" x14ac:dyDescent="0.25">
      <c r="A2177">
        <v>9437</v>
      </c>
      <c r="B2177">
        <v>338893.33669999999</v>
      </c>
      <c r="C2177">
        <v>3059759.5449000001</v>
      </c>
      <c r="D2177" t="s">
        <v>271</v>
      </c>
      <c r="P2177">
        <v>2766</v>
      </c>
      <c r="Q2177" t="s">
        <v>71</v>
      </c>
      <c r="R2177">
        <v>2767</v>
      </c>
      <c r="S2177">
        <v>9437</v>
      </c>
      <c r="T2177">
        <v>338893.33669999999</v>
      </c>
      <c r="U2177">
        <v>3059759.5449000001</v>
      </c>
      <c r="V2177" t="s">
        <v>271</v>
      </c>
    </row>
    <row r="2178" spans="1:22" x14ac:dyDescent="0.25">
      <c r="A2178">
        <v>9438</v>
      </c>
      <c r="B2178">
        <v>338920.29800000001</v>
      </c>
      <c r="C2178">
        <v>3059988.0655</v>
      </c>
      <c r="D2178" t="s">
        <v>271</v>
      </c>
      <c r="P2178">
        <v>2767</v>
      </c>
      <c r="Q2178" t="s">
        <v>71</v>
      </c>
      <c r="R2178">
        <v>2768</v>
      </c>
      <c r="S2178">
        <v>9438</v>
      </c>
      <c r="T2178">
        <v>338920.29800000001</v>
      </c>
      <c r="U2178">
        <v>3059988.0655</v>
      </c>
      <c r="V2178" t="s">
        <v>271</v>
      </c>
    </row>
    <row r="2179" spans="1:22" x14ac:dyDescent="0.25">
      <c r="A2179">
        <v>9439</v>
      </c>
      <c r="B2179">
        <v>338827.01610000001</v>
      </c>
      <c r="C2179">
        <v>3060299.0477</v>
      </c>
      <c r="D2179" t="s">
        <v>271</v>
      </c>
      <c r="P2179">
        <v>2768</v>
      </c>
      <c r="Q2179" t="s">
        <v>71</v>
      </c>
      <c r="R2179">
        <v>2769</v>
      </c>
      <c r="S2179">
        <v>9439</v>
      </c>
      <c r="T2179">
        <v>338827.01610000001</v>
      </c>
      <c r="U2179">
        <v>3060299.0477</v>
      </c>
      <c r="V2179" t="s">
        <v>271</v>
      </c>
    </row>
    <row r="2180" spans="1:22" x14ac:dyDescent="0.25">
      <c r="A2180">
        <v>9440</v>
      </c>
      <c r="B2180">
        <v>338855.30249999999</v>
      </c>
      <c r="C2180">
        <v>3060502.9093999998</v>
      </c>
      <c r="D2180" t="s">
        <v>271</v>
      </c>
      <c r="P2180">
        <v>2769</v>
      </c>
      <c r="Q2180" t="s">
        <v>71</v>
      </c>
      <c r="R2180">
        <v>2770</v>
      </c>
      <c r="S2180">
        <v>9440</v>
      </c>
      <c r="T2180">
        <v>338855.30249999999</v>
      </c>
      <c r="U2180">
        <v>3060502.9093999998</v>
      </c>
      <c r="V2180" t="s">
        <v>271</v>
      </c>
    </row>
    <row r="2181" spans="1:22" x14ac:dyDescent="0.25">
      <c r="A2181">
        <v>9441</v>
      </c>
      <c r="B2181">
        <v>338830.24180000002</v>
      </c>
      <c r="C2181">
        <v>3060542.6512000002</v>
      </c>
      <c r="D2181" t="s">
        <v>271</v>
      </c>
      <c r="P2181">
        <v>2770</v>
      </c>
      <c r="Q2181" t="s">
        <v>71</v>
      </c>
      <c r="R2181">
        <v>2771</v>
      </c>
      <c r="S2181">
        <v>9441</v>
      </c>
      <c r="T2181">
        <v>338830.24180000002</v>
      </c>
      <c r="U2181">
        <v>3060542.6512000002</v>
      </c>
      <c r="V2181" t="s">
        <v>271</v>
      </c>
    </row>
    <row r="2182" spans="1:22" x14ac:dyDescent="0.25">
      <c r="A2182">
        <v>9442</v>
      </c>
      <c r="B2182">
        <v>338822.25030000001</v>
      </c>
      <c r="C2182">
        <v>3060562.4619999998</v>
      </c>
      <c r="D2182" t="s">
        <v>271</v>
      </c>
      <c r="P2182">
        <v>2771</v>
      </c>
      <c r="Q2182" t="s">
        <v>71</v>
      </c>
      <c r="R2182">
        <v>2772</v>
      </c>
      <c r="S2182">
        <v>9442</v>
      </c>
      <c r="T2182">
        <v>338822.25030000001</v>
      </c>
      <c r="U2182">
        <v>3060562.4619999998</v>
      </c>
      <c r="V2182" t="s">
        <v>271</v>
      </c>
    </row>
    <row r="2183" spans="1:22" x14ac:dyDescent="0.25">
      <c r="A2183">
        <v>9443</v>
      </c>
      <c r="B2183">
        <v>338790.94579999999</v>
      </c>
      <c r="C2183">
        <v>3060566.9818000002</v>
      </c>
      <c r="D2183" t="s">
        <v>271</v>
      </c>
      <c r="P2183">
        <v>2772</v>
      </c>
      <c r="Q2183" t="s">
        <v>71</v>
      </c>
      <c r="R2183">
        <v>2773</v>
      </c>
      <c r="S2183">
        <v>9443</v>
      </c>
      <c r="T2183">
        <v>338790.94579999999</v>
      </c>
      <c r="U2183">
        <v>3060566.9818000002</v>
      </c>
      <c r="V2183" t="s">
        <v>271</v>
      </c>
    </row>
    <row r="2184" spans="1:22" x14ac:dyDescent="0.25">
      <c r="A2184">
        <v>9444</v>
      </c>
      <c r="B2184">
        <v>338767.95880000002</v>
      </c>
      <c r="C2184">
        <v>3060576.3177</v>
      </c>
      <c r="D2184" t="s">
        <v>271</v>
      </c>
      <c r="P2184">
        <v>2773</v>
      </c>
      <c r="Q2184" t="s">
        <v>71</v>
      </c>
      <c r="R2184">
        <v>2774</v>
      </c>
      <c r="S2184">
        <v>9444</v>
      </c>
      <c r="T2184">
        <v>338767.95880000002</v>
      </c>
      <c r="U2184">
        <v>3060576.3177</v>
      </c>
      <c r="V2184" t="s">
        <v>271</v>
      </c>
    </row>
    <row r="2185" spans="1:22" x14ac:dyDescent="0.25">
      <c r="A2185">
        <v>9445</v>
      </c>
      <c r="B2185">
        <v>338770.565</v>
      </c>
      <c r="C2185">
        <v>3060586.1356000002</v>
      </c>
      <c r="D2185" t="s">
        <v>271</v>
      </c>
      <c r="P2185">
        <v>2774</v>
      </c>
      <c r="Q2185" t="s">
        <v>71</v>
      </c>
      <c r="R2185">
        <v>2775</v>
      </c>
      <c r="S2185">
        <v>9445</v>
      </c>
      <c r="T2185">
        <v>338770.565</v>
      </c>
      <c r="U2185">
        <v>3060586.1356000002</v>
      </c>
      <c r="V2185" t="s">
        <v>271</v>
      </c>
    </row>
    <row r="2186" spans="1:22" x14ac:dyDescent="0.25">
      <c r="A2186">
        <v>9446</v>
      </c>
      <c r="B2186">
        <v>338839.1091</v>
      </c>
      <c r="C2186">
        <v>3060386.2022000002</v>
      </c>
      <c r="D2186" t="s">
        <v>271</v>
      </c>
      <c r="P2186">
        <v>2775</v>
      </c>
      <c r="Q2186" t="s">
        <v>71</v>
      </c>
      <c r="R2186">
        <v>2776</v>
      </c>
      <c r="S2186">
        <v>9446</v>
      </c>
      <c r="T2186">
        <v>338839.1091</v>
      </c>
      <c r="U2186">
        <v>3060386.2022000002</v>
      </c>
      <c r="V2186" t="s">
        <v>271</v>
      </c>
    </row>
    <row r="2187" spans="1:22" x14ac:dyDescent="0.25">
      <c r="A2187">
        <v>9447</v>
      </c>
      <c r="B2187">
        <v>338819.13140000001</v>
      </c>
      <c r="C2187">
        <v>3060389.2628000001</v>
      </c>
      <c r="D2187" t="s">
        <v>271</v>
      </c>
      <c r="P2187">
        <v>2776</v>
      </c>
      <c r="Q2187" t="s">
        <v>71</v>
      </c>
      <c r="R2187">
        <v>2777</v>
      </c>
      <c r="S2187">
        <v>9447</v>
      </c>
      <c r="T2187">
        <v>338819.13140000001</v>
      </c>
      <c r="U2187">
        <v>3060389.2628000001</v>
      </c>
      <c r="V2187" t="s">
        <v>271</v>
      </c>
    </row>
    <row r="2188" spans="1:22" x14ac:dyDescent="0.25">
      <c r="A2188">
        <v>9448</v>
      </c>
      <c r="B2188">
        <v>338811.87809999997</v>
      </c>
      <c r="C2188">
        <v>3060402.4956</v>
      </c>
      <c r="D2188" t="s">
        <v>271</v>
      </c>
      <c r="P2188">
        <v>2777</v>
      </c>
      <c r="Q2188" t="s">
        <v>71</v>
      </c>
      <c r="R2188">
        <v>2778</v>
      </c>
      <c r="S2188">
        <v>9448</v>
      </c>
      <c r="T2188">
        <v>338811.87809999997</v>
      </c>
      <c r="U2188">
        <v>3060402.4956</v>
      </c>
      <c r="V2188" t="s">
        <v>271</v>
      </c>
    </row>
    <row r="2189" spans="1:22" x14ac:dyDescent="0.25">
      <c r="A2189">
        <v>9449</v>
      </c>
      <c r="B2189">
        <v>338799.60810000001</v>
      </c>
      <c r="C2189">
        <v>3060410.8686000002</v>
      </c>
      <c r="D2189" t="s">
        <v>271</v>
      </c>
      <c r="P2189">
        <v>2778</v>
      </c>
      <c r="Q2189" t="s">
        <v>71</v>
      </c>
      <c r="R2189">
        <v>2779</v>
      </c>
      <c r="S2189">
        <v>9449</v>
      </c>
      <c r="T2189">
        <v>338799.60810000001</v>
      </c>
      <c r="U2189">
        <v>3060410.8686000002</v>
      </c>
      <c r="V2189" t="s">
        <v>271</v>
      </c>
    </row>
    <row r="2190" spans="1:22" x14ac:dyDescent="0.25">
      <c r="A2190">
        <v>9450</v>
      </c>
      <c r="B2190">
        <v>338769.92099999997</v>
      </c>
      <c r="C2190">
        <v>3060412.9038999998</v>
      </c>
      <c r="D2190" t="s">
        <v>271</v>
      </c>
      <c r="P2190">
        <v>2779</v>
      </c>
      <c r="Q2190" t="s">
        <v>71</v>
      </c>
      <c r="R2190">
        <v>2780</v>
      </c>
      <c r="S2190">
        <v>9450</v>
      </c>
      <c r="T2190">
        <v>338769.92099999997</v>
      </c>
      <c r="U2190">
        <v>3060412.9038999998</v>
      </c>
      <c r="V2190" t="s">
        <v>271</v>
      </c>
    </row>
    <row r="2191" spans="1:22" x14ac:dyDescent="0.25">
      <c r="A2191">
        <v>9451</v>
      </c>
      <c r="B2191">
        <v>338850.19059999997</v>
      </c>
      <c r="C2191">
        <v>3059595.0490000001</v>
      </c>
      <c r="D2191" t="s">
        <v>271</v>
      </c>
      <c r="P2191">
        <v>2780</v>
      </c>
      <c r="Q2191" t="s">
        <v>71</v>
      </c>
      <c r="R2191">
        <v>2781</v>
      </c>
      <c r="S2191">
        <v>9451</v>
      </c>
      <c r="T2191">
        <v>338850.19059999997</v>
      </c>
      <c r="U2191">
        <v>3059595.0490000001</v>
      </c>
      <c r="V2191" t="s">
        <v>271</v>
      </c>
    </row>
    <row r="2192" spans="1:22" x14ac:dyDescent="0.25">
      <c r="A2192">
        <v>9452</v>
      </c>
      <c r="B2192">
        <v>339071.97830000002</v>
      </c>
      <c r="C2192">
        <v>3059582.9043000001</v>
      </c>
      <c r="D2192" t="s">
        <v>271</v>
      </c>
      <c r="P2192">
        <v>2781</v>
      </c>
      <c r="Q2192" t="s">
        <v>71</v>
      </c>
      <c r="R2192">
        <v>2782</v>
      </c>
      <c r="S2192">
        <v>9452</v>
      </c>
      <c r="T2192">
        <v>339071.97830000002</v>
      </c>
      <c r="U2192">
        <v>3059582.9043000001</v>
      </c>
      <c r="V2192" t="s">
        <v>271</v>
      </c>
    </row>
    <row r="2193" spans="1:22" x14ac:dyDescent="0.25">
      <c r="A2193">
        <v>9453</v>
      </c>
      <c r="B2193">
        <v>339078.09820000001</v>
      </c>
      <c r="C2193">
        <v>3059515.0822000001</v>
      </c>
      <c r="D2193" t="s">
        <v>271</v>
      </c>
      <c r="P2193">
        <v>2782</v>
      </c>
      <c r="Q2193" t="s">
        <v>71</v>
      </c>
      <c r="R2193">
        <v>2783</v>
      </c>
      <c r="S2193">
        <v>9453</v>
      </c>
      <c r="T2193">
        <v>339078.09820000001</v>
      </c>
      <c r="U2193">
        <v>3059515.0822000001</v>
      </c>
      <c r="V2193" t="s">
        <v>271</v>
      </c>
    </row>
    <row r="2194" spans="1:22" x14ac:dyDescent="0.25">
      <c r="A2194">
        <v>9454</v>
      </c>
      <c r="B2194">
        <v>339096.0871</v>
      </c>
      <c r="C2194">
        <v>3059470.9150999999</v>
      </c>
      <c r="D2194" t="s">
        <v>271</v>
      </c>
      <c r="P2194">
        <v>2783</v>
      </c>
      <c r="Q2194" t="s">
        <v>71</v>
      </c>
      <c r="R2194">
        <v>2784</v>
      </c>
      <c r="S2194">
        <v>9454</v>
      </c>
      <c r="T2194">
        <v>339096.0871</v>
      </c>
      <c r="U2194">
        <v>3059470.9150999999</v>
      </c>
      <c r="V2194" t="s">
        <v>271</v>
      </c>
    </row>
    <row r="2195" spans="1:22" x14ac:dyDescent="0.25">
      <c r="A2195">
        <v>9455</v>
      </c>
      <c r="B2195">
        <v>339117.7843</v>
      </c>
      <c r="C2195">
        <v>3059457.4907</v>
      </c>
      <c r="D2195" t="s">
        <v>271</v>
      </c>
      <c r="P2195">
        <v>2784</v>
      </c>
      <c r="Q2195" t="s">
        <v>71</v>
      </c>
      <c r="R2195">
        <v>2785</v>
      </c>
      <c r="S2195">
        <v>9455</v>
      </c>
      <c r="T2195">
        <v>339117.7843</v>
      </c>
      <c r="U2195">
        <v>3059457.4907</v>
      </c>
      <c r="V2195" t="s">
        <v>271</v>
      </c>
    </row>
    <row r="2196" spans="1:22" x14ac:dyDescent="0.25">
      <c r="A2196">
        <v>9456</v>
      </c>
      <c r="B2196">
        <v>339133.4277</v>
      </c>
      <c r="C2196">
        <v>3059423.2078</v>
      </c>
      <c r="D2196" t="s">
        <v>271</v>
      </c>
      <c r="P2196">
        <v>2785</v>
      </c>
      <c r="Q2196" t="s">
        <v>71</v>
      </c>
      <c r="R2196">
        <v>2786</v>
      </c>
      <c r="S2196">
        <v>9456</v>
      </c>
      <c r="T2196">
        <v>339133.4277</v>
      </c>
      <c r="U2196">
        <v>3059423.2078</v>
      </c>
      <c r="V2196" t="s">
        <v>271</v>
      </c>
    </row>
    <row r="2197" spans="1:22" x14ac:dyDescent="0.25">
      <c r="A2197">
        <v>9457</v>
      </c>
      <c r="B2197">
        <v>339155.7746</v>
      </c>
      <c r="C2197">
        <v>3059365.2291999999</v>
      </c>
      <c r="D2197" t="s">
        <v>271</v>
      </c>
      <c r="P2197">
        <v>2786</v>
      </c>
      <c r="Q2197" t="s">
        <v>71</v>
      </c>
      <c r="R2197">
        <v>2787</v>
      </c>
      <c r="S2197">
        <v>9457</v>
      </c>
      <c r="T2197">
        <v>339155.7746</v>
      </c>
      <c r="U2197">
        <v>3059365.2291999999</v>
      </c>
      <c r="V2197" t="s">
        <v>271</v>
      </c>
    </row>
    <row r="2198" spans="1:22" x14ac:dyDescent="0.25">
      <c r="A2198">
        <v>9458</v>
      </c>
      <c r="B2198">
        <v>339166.45</v>
      </c>
      <c r="C2198">
        <v>3059329.7801000001</v>
      </c>
      <c r="D2198" t="s">
        <v>271</v>
      </c>
      <c r="P2198">
        <v>2787</v>
      </c>
      <c r="Q2198" t="s">
        <v>71</v>
      </c>
      <c r="R2198">
        <v>2788</v>
      </c>
      <c r="S2198">
        <v>9458</v>
      </c>
      <c r="T2198">
        <v>339166.45</v>
      </c>
      <c r="U2198">
        <v>3059329.7801000001</v>
      </c>
      <c r="V2198" t="s">
        <v>271</v>
      </c>
    </row>
    <row r="2199" spans="1:22" x14ac:dyDescent="0.25">
      <c r="A2199">
        <v>9459</v>
      </c>
      <c r="B2199">
        <v>339173.02130000002</v>
      </c>
      <c r="C2199">
        <v>3059264.8247000002</v>
      </c>
      <c r="D2199" t="s">
        <v>271</v>
      </c>
      <c r="P2199">
        <v>2788</v>
      </c>
      <c r="Q2199" t="s">
        <v>71</v>
      </c>
      <c r="R2199">
        <v>2789</v>
      </c>
      <c r="S2199">
        <v>9459</v>
      </c>
      <c r="T2199">
        <v>339173.02130000002</v>
      </c>
      <c r="U2199">
        <v>3059264.8247000002</v>
      </c>
      <c r="V2199" t="s">
        <v>271</v>
      </c>
    </row>
    <row r="2200" spans="1:22" x14ac:dyDescent="0.25">
      <c r="A2200">
        <v>9460</v>
      </c>
      <c r="B2200">
        <v>339184.86989999999</v>
      </c>
      <c r="C2200">
        <v>3059224.4331</v>
      </c>
      <c r="D2200" t="s">
        <v>271</v>
      </c>
      <c r="P2200">
        <v>2789</v>
      </c>
      <c r="Q2200" t="s">
        <v>71</v>
      </c>
      <c r="R2200">
        <v>2790</v>
      </c>
      <c r="S2200">
        <v>9460</v>
      </c>
      <c r="T2200">
        <v>339184.86989999999</v>
      </c>
      <c r="U2200">
        <v>3059224.4331</v>
      </c>
      <c r="V2200" t="s">
        <v>271</v>
      </c>
    </row>
    <row r="2201" spans="1:22" x14ac:dyDescent="0.25">
      <c r="A2201">
        <v>9461</v>
      </c>
      <c r="B2201">
        <v>339182.24339999998</v>
      </c>
      <c r="C2201">
        <v>3059150.5660999999</v>
      </c>
      <c r="D2201" t="s">
        <v>271</v>
      </c>
      <c r="P2201">
        <v>2790</v>
      </c>
      <c r="Q2201" t="s">
        <v>71</v>
      </c>
      <c r="R2201">
        <v>2791</v>
      </c>
      <c r="S2201">
        <v>9461</v>
      </c>
      <c r="T2201">
        <v>339182.24339999998</v>
      </c>
      <c r="U2201">
        <v>3059150.5660999999</v>
      </c>
      <c r="V2201" t="s">
        <v>271</v>
      </c>
    </row>
    <row r="2202" spans="1:22" x14ac:dyDescent="0.25">
      <c r="A2202">
        <v>9462</v>
      </c>
      <c r="B2202">
        <v>339193.97710000002</v>
      </c>
      <c r="C2202">
        <v>3059122.7705000001</v>
      </c>
      <c r="D2202" t="s">
        <v>271</v>
      </c>
      <c r="P2202">
        <v>2791</v>
      </c>
      <c r="Q2202" t="s">
        <v>71</v>
      </c>
      <c r="R2202">
        <v>2792</v>
      </c>
      <c r="S2202">
        <v>9462</v>
      </c>
      <c r="T2202">
        <v>339193.97710000002</v>
      </c>
      <c r="U2202">
        <v>3059122.7705000001</v>
      </c>
      <c r="V2202" t="s">
        <v>271</v>
      </c>
    </row>
    <row r="2203" spans="1:22" x14ac:dyDescent="0.25">
      <c r="A2203">
        <v>9463</v>
      </c>
      <c r="B2203">
        <v>339229.30160000001</v>
      </c>
      <c r="C2203">
        <v>3059119.7681999998</v>
      </c>
      <c r="D2203" t="s">
        <v>271</v>
      </c>
      <c r="P2203">
        <v>2792</v>
      </c>
      <c r="Q2203" t="s">
        <v>71</v>
      </c>
      <c r="R2203">
        <v>2793</v>
      </c>
      <c r="S2203">
        <v>9463</v>
      </c>
      <c r="T2203">
        <v>339229.30160000001</v>
      </c>
      <c r="U2203">
        <v>3059119.7681999998</v>
      </c>
      <c r="V2203" t="s">
        <v>271</v>
      </c>
    </row>
    <row r="2204" spans="1:22" x14ac:dyDescent="0.25">
      <c r="A2204">
        <v>9464</v>
      </c>
      <c r="B2204">
        <v>339275.85609999998</v>
      </c>
      <c r="C2204">
        <v>3059144.6087000002</v>
      </c>
      <c r="D2204" t="s">
        <v>271</v>
      </c>
      <c r="P2204">
        <v>2793</v>
      </c>
      <c r="Q2204" t="s">
        <v>71</v>
      </c>
      <c r="R2204">
        <v>2794</v>
      </c>
      <c r="S2204">
        <v>9464</v>
      </c>
      <c r="T2204">
        <v>339275.85609999998</v>
      </c>
      <c r="U2204">
        <v>3059144.6087000002</v>
      </c>
      <c r="V2204" t="s">
        <v>271</v>
      </c>
    </row>
    <row r="2205" spans="1:22" x14ac:dyDescent="0.25">
      <c r="A2205">
        <v>9465</v>
      </c>
      <c r="B2205">
        <v>339311.57819999999</v>
      </c>
      <c r="C2205">
        <v>3059161.7916000001</v>
      </c>
      <c r="D2205" t="s">
        <v>271</v>
      </c>
      <c r="P2205">
        <v>2794</v>
      </c>
      <c r="Q2205" t="s">
        <v>71</v>
      </c>
      <c r="R2205">
        <v>2795</v>
      </c>
      <c r="S2205">
        <v>9465</v>
      </c>
      <c r="T2205">
        <v>339311.57819999999</v>
      </c>
      <c r="U2205">
        <v>3059161.7916000001</v>
      </c>
      <c r="V2205" t="s">
        <v>271</v>
      </c>
    </row>
    <row r="2206" spans="1:22" x14ac:dyDescent="0.25">
      <c r="A2206">
        <v>9466</v>
      </c>
      <c r="B2206">
        <v>339407.36680000002</v>
      </c>
      <c r="C2206">
        <v>3059086.1129000001</v>
      </c>
      <c r="D2206" t="s">
        <v>271</v>
      </c>
      <c r="P2206">
        <v>2795</v>
      </c>
      <c r="Q2206" t="s">
        <v>71</v>
      </c>
      <c r="R2206">
        <v>2796</v>
      </c>
      <c r="S2206">
        <v>9466</v>
      </c>
      <c r="T2206">
        <v>339407.36680000002</v>
      </c>
      <c r="U2206">
        <v>3059086.1129000001</v>
      </c>
      <c r="V2206" t="s">
        <v>271</v>
      </c>
    </row>
    <row r="2207" spans="1:22" x14ac:dyDescent="0.25">
      <c r="A2207">
        <v>9467</v>
      </c>
      <c r="B2207">
        <v>339479.26569999999</v>
      </c>
      <c r="C2207">
        <v>3059025.2434999999</v>
      </c>
      <c r="D2207" t="s">
        <v>271</v>
      </c>
      <c r="P2207">
        <v>2796</v>
      </c>
      <c r="Q2207" t="s">
        <v>71</v>
      </c>
      <c r="R2207">
        <v>2797</v>
      </c>
      <c r="S2207">
        <v>9467</v>
      </c>
      <c r="T2207">
        <v>339479.26569999999</v>
      </c>
      <c r="U2207">
        <v>3059025.2434999999</v>
      </c>
      <c r="V2207" t="s">
        <v>271</v>
      </c>
    </row>
    <row r="2208" spans="1:22" x14ac:dyDescent="0.25">
      <c r="A2208">
        <v>9468</v>
      </c>
      <c r="B2208">
        <v>339493.08539999998</v>
      </c>
      <c r="C2208">
        <v>3059013.5438999999</v>
      </c>
      <c r="D2208" t="s">
        <v>271</v>
      </c>
      <c r="P2208">
        <v>2797</v>
      </c>
      <c r="Q2208" t="s">
        <v>71</v>
      </c>
      <c r="R2208">
        <v>2798</v>
      </c>
      <c r="S2208">
        <v>9468</v>
      </c>
      <c r="T2208">
        <v>339493.08539999998</v>
      </c>
      <c r="U2208">
        <v>3059013.5438999999</v>
      </c>
      <c r="V2208" t="s">
        <v>271</v>
      </c>
    </row>
    <row r="2209" spans="1:22" x14ac:dyDescent="0.25">
      <c r="A2209">
        <v>9469</v>
      </c>
      <c r="B2209">
        <v>339576.31819999998</v>
      </c>
      <c r="C2209">
        <v>3058940.1867999998</v>
      </c>
      <c r="D2209" t="s">
        <v>271</v>
      </c>
      <c r="P2209">
        <v>2798</v>
      </c>
      <c r="Q2209" t="s">
        <v>71</v>
      </c>
      <c r="R2209">
        <v>2799</v>
      </c>
      <c r="S2209">
        <v>9469</v>
      </c>
      <c r="T2209">
        <v>339576.31819999998</v>
      </c>
      <c r="U2209">
        <v>3058940.1867999998</v>
      </c>
      <c r="V2209" t="s">
        <v>271</v>
      </c>
    </row>
    <row r="2210" spans="1:22" x14ac:dyDescent="0.25">
      <c r="A2210">
        <v>9470</v>
      </c>
      <c r="B2210">
        <v>339643.56310000003</v>
      </c>
      <c r="C2210">
        <v>3058875.0465000002</v>
      </c>
      <c r="D2210" t="s">
        <v>271</v>
      </c>
      <c r="P2210">
        <v>2799</v>
      </c>
      <c r="Q2210" t="s">
        <v>71</v>
      </c>
      <c r="R2210">
        <v>2800</v>
      </c>
      <c r="S2210">
        <v>9470</v>
      </c>
      <c r="T2210">
        <v>339643.56310000003</v>
      </c>
      <c r="U2210">
        <v>3058875.0465000002</v>
      </c>
      <c r="V2210" t="s">
        <v>271</v>
      </c>
    </row>
    <row r="2211" spans="1:22" x14ac:dyDescent="0.25">
      <c r="A2211">
        <v>9471</v>
      </c>
      <c r="B2211">
        <v>339620.73940000002</v>
      </c>
      <c r="C2211">
        <v>3058849.9882999999</v>
      </c>
      <c r="D2211" t="s">
        <v>271</v>
      </c>
      <c r="P2211">
        <v>2800</v>
      </c>
      <c r="Q2211" t="s">
        <v>71</v>
      </c>
      <c r="R2211">
        <v>2801</v>
      </c>
      <c r="S2211">
        <v>9471</v>
      </c>
      <c r="T2211">
        <v>339620.73940000002</v>
      </c>
      <c r="U2211">
        <v>3058849.9882999999</v>
      </c>
      <c r="V2211" t="s">
        <v>271</v>
      </c>
    </row>
    <row r="2212" spans="1:22" x14ac:dyDescent="0.25">
      <c r="A2212">
        <v>9472</v>
      </c>
      <c r="B2212">
        <v>339618.4351</v>
      </c>
      <c r="C2212">
        <v>3058847.4583999999</v>
      </c>
      <c r="D2212" t="s">
        <v>271</v>
      </c>
      <c r="P2212">
        <v>2801</v>
      </c>
      <c r="Q2212" t="s">
        <v>71</v>
      </c>
      <c r="R2212">
        <v>2802</v>
      </c>
      <c r="S2212">
        <v>9472</v>
      </c>
      <c r="T2212">
        <v>339618.4351</v>
      </c>
      <c r="U2212">
        <v>3058847.4583999999</v>
      </c>
      <c r="V2212" t="s">
        <v>271</v>
      </c>
    </row>
    <row r="2213" spans="1:22" x14ac:dyDescent="0.25">
      <c r="A2213">
        <v>9473</v>
      </c>
      <c r="B2213">
        <v>339672.17320000002</v>
      </c>
      <c r="C2213">
        <v>3058790.9125000001</v>
      </c>
      <c r="D2213" t="s">
        <v>271</v>
      </c>
      <c r="P2213">
        <v>2802</v>
      </c>
      <c r="Q2213" t="s">
        <v>71</v>
      </c>
      <c r="R2213">
        <v>2803</v>
      </c>
      <c r="S2213">
        <v>9473</v>
      </c>
      <c r="T2213">
        <v>339672.17320000002</v>
      </c>
      <c r="U2213">
        <v>3058790.9125000001</v>
      </c>
      <c r="V2213" t="s">
        <v>271</v>
      </c>
    </row>
    <row r="2214" spans="1:22" x14ac:dyDescent="0.25">
      <c r="A2214">
        <v>9474</v>
      </c>
      <c r="B2214">
        <v>338679.28259999998</v>
      </c>
      <c r="C2214">
        <v>3059198.5627000001</v>
      </c>
      <c r="D2214" t="s">
        <v>271</v>
      </c>
      <c r="P2214">
        <v>2803</v>
      </c>
      <c r="Q2214" t="s">
        <v>71</v>
      </c>
      <c r="R2214">
        <v>2804</v>
      </c>
      <c r="S2214">
        <v>9474</v>
      </c>
      <c r="T2214">
        <v>338679.28259999998</v>
      </c>
      <c r="U2214">
        <v>3059198.5627000001</v>
      </c>
      <c r="V2214" t="s">
        <v>271</v>
      </c>
    </row>
    <row r="2215" spans="1:22" x14ac:dyDescent="0.25">
      <c r="A2215">
        <v>9475</v>
      </c>
      <c r="B2215">
        <v>338647.07290000003</v>
      </c>
      <c r="C2215">
        <v>3059193.0567999999</v>
      </c>
      <c r="D2215" t="s">
        <v>271</v>
      </c>
      <c r="P2215">
        <v>2804</v>
      </c>
      <c r="Q2215" t="s">
        <v>71</v>
      </c>
      <c r="R2215">
        <v>2805</v>
      </c>
      <c r="S2215">
        <v>9475</v>
      </c>
      <c r="T2215">
        <v>338647.07290000003</v>
      </c>
      <c r="U2215">
        <v>3059193.0567999999</v>
      </c>
      <c r="V2215" t="s">
        <v>271</v>
      </c>
    </row>
    <row r="2216" spans="1:22" x14ac:dyDescent="0.25">
      <c r="A2216">
        <v>9476</v>
      </c>
      <c r="B2216">
        <v>338621.44959999999</v>
      </c>
      <c r="C2216">
        <v>3059190.5224000001</v>
      </c>
      <c r="D2216" t="s">
        <v>271</v>
      </c>
      <c r="P2216">
        <v>2805</v>
      </c>
      <c r="Q2216" t="s">
        <v>71</v>
      </c>
      <c r="R2216">
        <v>2806</v>
      </c>
      <c r="S2216">
        <v>9476</v>
      </c>
      <c r="T2216">
        <v>338621.44959999999</v>
      </c>
      <c r="U2216">
        <v>3059190.5224000001</v>
      </c>
      <c r="V2216" t="s">
        <v>271</v>
      </c>
    </row>
    <row r="2217" spans="1:22" x14ac:dyDescent="0.25">
      <c r="A2217">
        <v>9477</v>
      </c>
      <c r="B2217">
        <v>338599.88770000002</v>
      </c>
      <c r="C2217">
        <v>3059183.0074</v>
      </c>
      <c r="D2217" t="s">
        <v>271</v>
      </c>
      <c r="P2217">
        <v>2806</v>
      </c>
      <c r="Q2217" t="s">
        <v>71</v>
      </c>
      <c r="R2217">
        <v>2807</v>
      </c>
      <c r="S2217">
        <v>9477</v>
      </c>
      <c r="T2217">
        <v>338599.88770000002</v>
      </c>
      <c r="U2217">
        <v>3059183.0074</v>
      </c>
      <c r="V2217" t="s">
        <v>271</v>
      </c>
    </row>
    <row r="2218" spans="1:22" x14ac:dyDescent="0.25">
      <c r="A2218">
        <v>9478</v>
      </c>
      <c r="B2218">
        <v>335938.63589999999</v>
      </c>
      <c r="C2218">
        <v>3059135.1562000001</v>
      </c>
      <c r="D2218" t="s">
        <v>271</v>
      </c>
      <c r="P2218">
        <v>2807</v>
      </c>
      <c r="Q2218" t="s">
        <v>71</v>
      </c>
      <c r="R2218">
        <v>2808</v>
      </c>
      <c r="S2218">
        <v>9478</v>
      </c>
      <c r="T2218">
        <v>335938.63589999999</v>
      </c>
      <c r="U2218">
        <v>3059135.1562000001</v>
      </c>
      <c r="V2218" t="s">
        <v>271</v>
      </c>
    </row>
    <row r="2219" spans="1:22" x14ac:dyDescent="0.25">
      <c r="A2219">
        <v>9479</v>
      </c>
      <c r="B2219">
        <v>335947.57630000002</v>
      </c>
      <c r="C2219">
        <v>3059094.4816000001</v>
      </c>
      <c r="D2219" t="s">
        <v>271</v>
      </c>
      <c r="P2219">
        <v>2808</v>
      </c>
      <c r="Q2219" t="s">
        <v>71</v>
      </c>
      <c r="R2219">
        <v>2809</v>
      </c>
      <c r="S2219">
        <v>9479</v>
      </c>
      <c r="T2219">
        <v>335947.57630000002</v>
      </c>
      <c r="U2219">
        <v>3059094.4816000001</v>
      </c>
      <c r="V2219" t="s">
        <v>271</v>
      </c>
    </row>
    <row r="2220" spans="1:22" x14ac:dyDescent="0.25">
      <c r="A2220">
        <v>9480</v>
      </c>
      <c r="B2220">
        <v>335960.17170000001</v>
      </c>
      <c r="C2220">
        <v>3059053.5860000001</v>
      </c>
      <c r="D2220" t="s">
        <v>271</v>
      </c>
      <c r="P2220">
        <v>2809</v>
      </c>
      <c r="Q2220" t="s">
        <v>71</v>
      </c>
      <c r="R2220">
        <v>2810</v>
      </c>
      <c r="S2220">
        <v>9480</v>
      </c>
      <c r="T2220">
        <v>335960.17170000001</v>
      </c>
      <c r="U2220">
        <v>3059053.5860000001</v>
      </c>
      <c r="V2220" t="s">
        <v>271</v>
      </c>
    </row>
    <row r="2221" spans="1:22" x14ac:dyDescent="0.25">
      <c r="A2221">
        <v>9481</v>
      </c>
      <c r="B2221">
        <v>335981.82860000001</v>
      </c>
      <c r="C2221">
        <v>3058988.2821999998</v>
      </c>
      <c r="D2221" t="s">
        <v>271</v>
      </c>
      <c r="P2221">
        <v>2810</v>
      </c>
      <c r="Q2221" t="s">
        <v>71</v>
      </c>
      <c r="R2221">
        <v>2811</v>
      </c>
      <c r="S2221">
        <v>9481</v>
      </c>
      <c r="T2221">
        <v>335981.82860000001</v>
      </c>
      <c r="U2221">
        <v>3058988.2821999998</v>
      </c>
      <c r="V2221" t="s">
        <v>271</v>
      </c>
    </row>
    <row r="2222" spans="1:22" x14ac:dyDescent="0.25">
      <c r="A2222">
        <v>9482</v>
      </c>
      <c r="B2222">
        <v>335994.45439999999</v>
      </c>
      <c r="C2222">
        <v>3058949.6277999999</v>
      </c>
      <c r="D2222" t="s">
        <v>271</v>
      </c>
      <c r="P2222">
        <v>2811</v>
      </c>
      <c r="Q2222" t="s">
        <v>71</v>
      </c>
      <c r="R2222">
        <v>2812</v>
      </c>
      <c r="S2222">
        <v>9482</v>
      </c>
      <c r="T2222">
        <v>335994.45439999999</v>
      </c>
      <c r="U2222">
        <v>3058949.6277999999</v>
      </c>
      <c r="V2222" t="s">
        <v>271</v>
      </c>
    </row>
    <row r="2223" spans="1:22" x14ac:dyDescent="0.25">
      <c r="A2223">
        <v>9483</v>
      </c>
      <c r="B2223">
        <v>336037.364</v>
      </c>
      <c r="C2223">
        <v>3058928.4065999999</v>
      </c>
      <c r="D2223" t="s">
        <v>271</v>
      </c>
      <c r="P2223">
        <v>2812</v>
      </c>
      <c r="Q2223" t="s">
        <v>71</v>
      </c>
      <c r="R2223">
        <v>2813</v>
      </c>
      <c r="S2223">
        <v>9483</v>
      </c>
      <c r="T2223">
        <v>336037.364</v>
      </c>
      <c r="U2223">
        <v>3058928.4065999999</v>
      </c>
      <c r="V2223" t="s">
        <v>271</v>
      </c>
    </row>
    <row r="2224" spans="1:22" x14ac:dyDescent="0.25">
      <c r="A2224">
        <v>9484</v>
      </c>
      <c r="B2224">
        <v>336048.74099999998</v>
      </c>
      <c r="C2224">
        <v>3058936.4734</v>
      </c>
      <c r="D2224" t="s">
        <v>271</v>
      </c>
      <c r="P2224">
        <v>2813</v>
      </c>
      <c r="Q2224" t="s">
        <v>71</v>
      </c>
      <c r="R2224">
        <v>2814</v>
      </c>
      <c r="S2224">
        <v>9484</v>
      </c>
      <c r="T2224">
        <v>336048.74099999998</v>
      </c>
      <c r="U2224">
        <v>3058936.4734</v>
      </c>
      <c r="V2224" t="s">
        <v>271</v>
      </c>
    </row>
    <row r="2225" spans="1:22" x14ac:dyDescent="0.25">
      <c r="A2225">
        <v>9485</v>
      </c>
      <c r="B2225">
        <v>336488.21980000002</v>
      </c>
      <c r="C2225">
        <v>3059164.6880000001</v>
      </c>
      <c r="D2225" t="s">
        <v>271</v>
      </c>
      <c r="P2225">
        <v>2814</v>
      </c>
      <c r="Q2225" t="s">
        <v>71</v>
      </c>
      <c r="R2225">
        <v>2815</v>
      </c>
      <c r="S2225">
        <v>9485</v>
      </c>
      <c r="T2225">
        <v>336488.21980000002</v>
      </c>
      <c r="U2225">
        <v>3059164.6880000001</v>
      </c>
      <c r="V2225" t="s">
        <v>271</v>
      </c>
    </row>
    <row r="2226" spans="1:22" x14ac:dyDescent="0.25">
      <c r="A2226">
        <v>9486</v>
      </c>
      <c r="B2226">
        <v>336491.43569999997</v>
      </c>
      <c r="C2226">
        <v>3059121.074</v>
      </c>
      <c r="D2226" t="s">
        <v>271</v>
      </c>
      <c r="P2226">
        <v>2815</v>
      </c>
      <c r="Q2226" t="s">
        <v>71</v>
      </c>
      <c r="R2226">
        <v>2816</v>
      </c>
      <c r="S2226">
        <v>9486</v>
      </c>
      <c r="T2226">
        <v>336491.43569999997</v>
      </c>
      <c r="U2226">
        <v>3059121.074</v>
      </c>
      <c r="V2226" t="s">
        <v>271</v>
      </c>
    </row>
    <row r="2227" spans="1:22" x14ac:dyDescent="0.25">
      <c r="A2227">
        <v>9487</v>
      </c>
      <c r="B2227">
        <v>336492.67700000003</v>
      </c>
      <c r="C2227">
        <v>3059101.6286999998</v>
      </c>
      <c r="D2227" t="s">
        <v>271</v>
      </c>
      <c r="P2227">
        <v>2816</v>
      </c>
      <c r="Q2227" t="s">
        <v>71</v>
      </c>
      <c r="R2227">
        <v>2817</v>
      </c>
      <c r="S2227">
        <v>9487</v>
      </c>
      <c r="T2227">
        <v>336492.67700000003</v>
      </c>
      <c r="U2227">
        <v>3059101.6286999998</v>
      </c>
      <c r="V2227" t="s">
        <v>271</v>
      </c>
    </row>
    <row r="2228" spans="1:22" x14ac:dyDescent="0.25">
      <c r="A2228">
        <v>9488</v>
      </c>
      <c r="B2228">
        <v>337896.78980000003</v>
      </c>
      <c r="C2228">
        <v>3059079.2869000002</v>
      </c>
      <c r="D2228" t="s">
        <v>271</v>
      </c>
      <c r="P2228">
        <v>2817</v>
      </c>
      <c r="Q2228" t="s">
        <v>71</v>
      </c>
      <c r="R2228">
        <v>2818</v>
      </c>
      <c r="S2228">
        <v>9488</v>
      </c>
      <c r="T2228">
        <v>337896.78980000003</v>
      </c>
      <c r="U2228">
        <v>3059079.2869000002</v>
      </c>
      <c r="V2228" t="s">
        <v>271</v>
      </c>
    </row>
    <row r="2229" spans="1:22" x14ac:dyDescent="0.25">
      <c r="A2229">
        <v>9489</v>
      </c>
      <c r="B2229">
        <v>337941.0993</v>
      </c>
      <c r="C2229">
        <v>3059080.4926</v>
      </c>
      <c r="D2229" t="s">
        <v>271</v>
      </c>
      <c r="P2229">
        <v>2818</v>
      </c>
      <c r="Q2229" t="s">
        <v>71</v>
      </c>
      <c r="R2229">
        <v>2819</v>
      </c>
      <c r="S2229">
        <v>9489</v>
      </c>
      <c r="T2229">
        <v>337941.0993</v>
      </c>
      <c r="U2229">
        <v>3059080.4926</v>
      </c>
      <c r="V2229" t="s">
        <v>271</v>
      </c>
    </row>
    <row r="2230" spans="1:22" x14ac:dyDescent="0.25">
      <c r="A2230">
        <v>9490</v>
      </c>
      <c r="B2230">
        <v>337985.41259999998</v>
      </c>
      <c r="C2230">
        <v>3059079.9029999999</v>
      </c>
      <c r="D2230" t="s">
        <v>271</v>
      </c>
      <c r="P2230">
        <v>2819</v>
      </c>
      <c r="Q2230" t="s">
        <v>71</v>
      </c>
      <c r="R2230">
        <v>2820</v>
      </c>
      <c r="S2230">
        <v>9490</v>
      </c>
      <c r="T2230">
        <v>337985.41259999998</v>
      </c>
      <c r="U2230">
        <v>3059079.9029999999</v>
      </c>
      <c r="V2230" t="s">
        <v>271</v>
      </c>
    </row>
    <row r="2231" spans="1:22" x14ac:dyDescent="0.25">
      <c r="A2231">
        <v>9491</v>
      </c>
      <c r="B2231">
        <v>338014.3554</v>
      </c>
      <c r="C2231">
        <v>3059053.2707000002</v>
      </c>
      <c r="D2231" t="s">
        <v>271</v>
      </c>
      <c r="P2231">
        <v>2820</v>
      </c>
      <c r="Q2231" t="s">
        <v>71</v>
      </c>
      <c r="R2231">
        <v>2821</v>
      </c>
      <c r="S2231">
        <v>9491</v>
      </c>
      <c r="T2231">
        <v>338014.3554</v>
      </c>
      <c r="U2231">
        <v>3059053.2707000002</v>
      </c>
      <c r="V2231" t="s">
        <v>271</v>
      </c>
    </row>
    <row r="2232" spans="1:22" x14ac:dyDescent="0.25">
      <c r="A2232">
        <v>9492</v>
      </c>
      <c r="B2232">
        <v>338053.29</v>
      </c>
      <c r="C2232">
        <v>3059015.39</v>
      </c>
      <c r="D2232" t="s">
        <v>271</v>
      </c>
      <c r="P2232">
        <v>2821</v>
      </c>
      <c r="Q2232" t="s">
        <v>71</v>
      </c>
      <c r="R2232">
        <v>2822</v>
      </c>
      <c r="S2232">
        <v>9492</v>
      </c>
      <c r="T2232">
        <v>338053.29</v>
      </c>
      <c r="U2232">
        <v>3059015.39</v>
      </c>
      <c r="V2232" t="s">
        <v>271</v>
      </c>
    </row>
    <row r="2233" spans="1:22" x14ac:dyDescent="0.25">
      <c r="A2233">
        <v>9493</v>
      </c>
      <c r="B2233">
        <v>338093.53720000002</v>
      </c>
      <c r="C2233">
        <v>3058984.4040999999</v>
      </c>
      <c r="D2233" t="s">
        <v>271</v>
      </c>
      <c r="P2233">
        <v>2822</v>
      </c>
      <c r="Q2233" t="s">
        <v>71</v>
      </c>
      <c r="R2233">
        <v>2823</v>
      </c>
      <c r="S2233">
        <v>9493</v>
      </c>
      <c r="T2233">
        <v>338093.53720000002</v>
      </c>
      <c r="U2233">
        <v>3058984.4040999999</v>
      </c>
      <c r="V2233" t="s">
        <v>271</v>
      </c>
    </row>
    <row r="2234" spans="1:22" x14ac:dyDescent="0.25">
      <c r="A2234">
        <v>9494</v>
      </c>
      <c r="B2234">
        <v>338139.3394</v>
      </c>
      <c r="C2234">
        <v>3058926.2563</v>
      </c>
      <c r="D2234" t="s">
        <v>271</v>
      </c>
      <c r="P2234">
        <v>2823</v>
      </c>
      <c r="Q2234" t="s">
        <v>71</v>
      </c>
      <c r="R2234">
        <v>2824</v>
      </c>
      <c r="S2234">
        <v>9494</v>
      </c>
      <c r="T2234">
        <v>338139.3394</v>
      </c>
      <c r="U2234">
        <v>3058926.2563</v>
      </c>
      <c r="V2234" t="s">
        <v>271</v>
      </c>
    </row>
    <row r="2235" spans="1:22" x14ac:dyDescent="0.25">
      <c r="A2235">
        <v>9495</v>
      </c>
      <c r="B2235">
        <v>335938.60729999997</v>
      </c>
      <c r="C2235">
        <v>3059135.2862</v>
      </c>
      <c r="D2235" t="s">
        <v>271</v>
      </c>
      <c r="P2235">
        <v>2825</v>
      </c>
      <c r="Q2235" t="s">
        <v>71</v>
      </c>
      <c r="R2235">
        <v>2826</v>
      </c>
      <c r="S2235">
        <v>9495</v>
      </c>
      <c r="T2235">
        <v>335938.60729999997</v>
      </c>
      <c r="U2235">
        <v>3059135.2862</v>
      </c>
      <c r="V2235" t="s">
        <v>271</v>
      </c>
    </row>
    <row r="2236" spans="1:22" x14ac:dyDescent="0.25">
      <c r="A2236">
        <v>9496</v>
      </c>
      <c r="B2236">
        <v>337729.576</v>
      </c>
      <c r="C2236">
        <v>3059261.0218000002</v>
      </c>
      <c r="D2236" t="s">
        <v>271</v>
      </c>
      <c r="P2236">
        <v>2830</v>
      </c>
      <c r="Q2236" t="s">
        <v>71</v>
      </c>
      <c r="R2236">
        <v>2831</v>
      </c>
      <c r="S2236">
        <v>9496</v>
      </c>
      <c r="T2236">
        <v>337729.576</v>
      </c>
      <c r="U2236">
        <v>3059261.0218000002</v>
      </c>
      <c r="V2236" t="s">
        <v>271</v>
      </c>
    </row>
    <row r="2237" spans="1:22" x14ac:dyDescent="0.25">
      <c r="A2237">
        <v>9497</v>
      </c>
      <c r="B2237">
        <v>337736.39390000002</v>
      </c>
      <c r="C2237">
        <v>3059253.8722999999</v>
      </c>
      <c r="D2237" t="s">
        <v>271</v>
      </c>
      <c r="P2237">
        <v>2831</v>
      </c>
      <c r="Q2237" t="s">
        <v>71</v>
      </c>
      <c r="R2237">
        <v>2832</v>
      </c>
      <c r="S2237">
        <v>9497</v>
      </c>
      <c r="T2237">
        <v>337736.39390000002</v>
      </c>
      <c r="U2237">
        <v>3059253.8722999999</v>
      </c>
      <c r="V2237" t="s">
        <v>271</v>
      </c>
    </row>
    <row r="2238" spans="1:22" x14ac:dyDescent="0.25">
      <c r="A2238">
        <v>9498</v>
      </c>
      <c r="B2238">
        <v>335731.7107</v>
      </c>
      <c r="C2238">
        <v>3059408.6524</v>
      </c>
      <c r="D2238" t="s">
        <v>271</v>
      </c>
      <c r="P2238">
        <v>2832</v>
      </c>
      <c r="Q2238" t="s">
        <v>71</v>
      </c>
      <c r="R2238">
        <v>2833</v>
      </c>
      <c r="S2238">
        <v>9498</v>
      </c>
      <c r="T2238">
        <v>335731.7107</v>
      </c>
      <c r="U2238">
        <v>3059408.6524</v>
      </c>
      <c r="V2238" t="s">
        <v>271</v>
      </c>
    </row>
    <row r="2239" spans="1:22" x14ac:dyDescent="0.25">
      <c r="A2239">
        <v>9499</v>
      </c>
      <c r="B2239">
        <v>344573.50809999998</v>
      </c>
      <c r="C2239">
        <v>3054316.2031999999</v>
      </c>
      <c r="D2239" t="s">
        <v>271</v>
      </c>
      <c r="P2239">
        <v>0</v>
      </c>
      <c r="Q2239" t="s">
        <v>71</v>
      </c>
      <c r="R2239">
        <v>1</v>
      </c>
      <c r="S2239">
        <v>9499</v>
      </c>
      <c r="T2239">
        <v>344573.50809999998</v>
      </c>
      <c r="U2239">
        <v>3054316.2031999999</v>
      </c>
      <c r="V2239" t="s">
        <v>271</v>
      </c>
    </row>
    <row r="2240" spans="1:22" x14ac:dyDescent="0.25">
      <c r="A2240">
        <v>9500</v>
      </c>
      <c r="B2240">
        <v>340792.57569999999</v>
      </c>
      <c r="C2240">
        <v>3058123.5184999998</v>
      </c>
      <c r="D2240" t="s">
        <v>271</v>
      </c>
      <c r="P2240">
        <v>1</v>
      </c>
      <c r="Q2240" t="s">
        <v>71</v>
      </c>
      <c r="R2240">
        <v>2</v>
      </c>
      <c r="S2240">
        <v>9500</v>
      </c>
      <c r="T2240">
        <v>340792.57569999999</v>
      </c>
      <c r="U2240">
        <v>3058123.5184999998</v>
      </c>
      <c r="V2240" t="s">
        <v>271</v>
      </c>
    </row>
    <row r="2241" spans="1:22" x14ac:dyDescent="0.25">
      <c r="A2241">
        <v>9501</v>
      </c>
      <c r="B2241">
        <v>339266.75459999999</v>
      </c>
      <c r="C2241">
        <v>3058621.7524000001</v>
      </c>
      <c r="D2241" t="s">
        <v>271</v>
      </c>
      <c r="P2241">
        <v>2</v>
      </c>
      <c r="Q2241" t="s">
        <v>71</v>
      </c>
      <c r="R2241">
        <v>3</v>
      </c>
      <c r="S2241">
        <v>9501</v>
      </c>
      <c r="T2241">
        <v>339266.75459999999</v>
      </c>
      <c r="U2241">
        <v>3058621.7524000001</v>
      </c>
      <c r="V2241" t="s">
        <v>271</v>
      </c>
    </row>
    <row r="2242" spans="1:22" x14ac:dyDescent="0.25">
      <c r="A2242">
        <v>9502</v>
      </c>
      <c r="B2242">
        <v>339159.57299999997</v>
      </c>
      <c r="C2242">
        <v>3058650.0655999999</v>
      </c>
      <c r="D2242" t="s">
        <v>271</v>
      </c>
      <c r="P2242">
        <v>3</v>
      </c>
      <c r="Q2242" t="s">
        <v>71</v>
      </c>
      <c r="R2242">
        <v>4</v>
      </c>
      <c r="S2242">
        <v>9502</v>
      </c>
      <c r="T2242">
        <v>339159.57299999997</v>
      </c>
      <c r="U2242">
        <v>3058650.0655999999</v>
      </c>
      <c r="V2242" t="s">
        <v>271</v>
      </c>
    </row>
    <row r="2243" spans="1:22" x14ac:dyDescent="0.25">
      <c r="A2243">
        <v>9503</v>
      </c>
      <c r="B2243">
        <v>338632.64360000001</v>
      </c>
      <c r="C2243">
        <v>3058784.7829</v>
      </c>
      <c r="D2243" t="s">
        <v>271</v>
      </c>
      <c r="P2243">
        <v>4</v>
      </c>
      <c r="Q2243" t="s">
        <v>71</v>
      </c>
      <c r="R2243">
        <v>5</v>
      </c>
      <c r="S2243">
        <v>9503</v>
      </c>
      <c r="T2243">
        <v>338632.64360000001</v>
      </c>
      <c r="U2243">
        <v>3058784.7829</v>
      </c>
      <c r="V2243" t="s">
        <v>271</v>
      </c>
    </row>
    <row r="2244" spans="1:22" x14ac:dyDescent="0.25">
      <c r="A2244">
        <v>9504</v>
      </c>
      <c r="B2244">
        <v>335716.7549</v>
      </c>
      <c r="C2244">
        <v>3059103.6427000002</v>
      </c>
      <c r="D2244" t="s">
        <v>271</v>
      </c>
      <c r="P2244">
        <v>5</v>
      </c>
      <c r="Q2244" t="s">
        <v>71</v>
      </c>
      <c r="R2244">
        <v>6</v>
      </c>
      <c r="S2244">
        <v>9504</v>
      </c>
      <c r="T2244">
        <v>335716.7549</v>
      </c>
      <c r="U2244">
        <v>3059103.6427000002</v>
      </c>
      <c r="V2244" t="s">
        <v>271</v>
      </c>
    </row>
    <row r="2245" spans="1:22" x14ac:dyDescent="0.25">
      <c r="A2245">
        <v>9505</v>
      </c>
      <c r="B2245">
        <v>335938.59869999997</v>
      </c>
      <c r="C2245">
        <v>3059135.2837</v>
      </c>
      <c r="D2245" t="s">
        <v>271</v>
      </c>
      <c r="P2245">
        <v>6</v>
      </c>
      <c r="Q2245" t="s">
        <v>71</v>
      </c>
      <c r="R2245">
        <v>7</v>
      </c>
      <c r="S2245">
        <v>9505</v>
      </c>
      <c r="T2245">
        <v>335938.59869999997</v>
      </c>
      <c r="U2245">
        <v>3059135.2837</v>
      </c>
      <c r="V2245" t="s">
        <v>271</v>
      </c>
    </row>
    <row r="2246" spans="1:22" x14ac:dyDescent="0.25">
      <c r="A2246">
        <v>9506</v>
      </c>
      <c r="B2246">
        <v>335938.63530000002</v>
      </c>
      <c r="C2246">
        <v>3059135.2862999998</v>
      </c>
      <c r="D2246" t="s">
        <v>271</v>
      </c>
      <c r="P2246">
        <v>7</v>
      </c>
      <c r="Q2246" t="s">
        <v>71</v>
      </c>
      <c r="R2246">
        <v>8</v>
      </c>
      <c r="S2246">
        <v>9506</v>
      </c>
      <c r="T2246">
        <v>335938.63530000002</v>
      </c>
      <c r="U2246">
        <v>3059135.2862999998</v>
      </c>
      <c r="V2246" t="s">
        <v>271</v>
      </c>
    </row>
    <row r="2247" spans="1:22" x14ac:dyDescent="0.25">
      <c r="A2247">
        <v>9507</v>
      </c>
      <c r="B2247">
        <v>337985.60230000003</v>
      </c>
      <c r="C2247">
        <v>3059209.9416</v>
      </c>
      <c r="D2247" t="s">
        <v>271</v>
      </c>
      <c r="P2247">
        <v>8</v>
      </c>
      <c r="Q2247" t="s">
        <v>71</v>
      </c>
      <c r="R2247">
        <v>9</v>
      </c>
      <c r="S2247">
        <v>9507</v>
      </c>
      <c r="T2247">
        <v>337985.60230000003</v>
      </c>
      <c r="U2247">
        <v>3059209.9416</v>
      </c>
      <c r="V2247" t="s">
        <v>271</v>
      </c>
    </row>
    <row r="2248" spans="1:22" x14ac:dyDescent="0.25">
      <c r="A2248">
        <v>9508</v>
      </c>
      <c r="B2248">
        <v>335756.03690000001</v>
      </c>
      <c r="C2248">
        <v>3059434.3931</v>
      </c>
      <c r="D2248" t="s">
        <v>271</v>
      </c>
      <c r="P2248">
        <v>9</v>
      </c>
      <c r="Q2248" t="s">
        <v>71</v>
      </c>
      <c r="R2248">
        <v>10</v>
      </c>
      <c r="S2248">
        <v>9508</v>
      </c>
      <c r="T2248">
        <v>335756.03690000001</v>
      </c>
      <c r="U2248">
        <v>3059434.3931</v>
      </c>
      <c r="V2248" t="s">
        <v>271</v>
      </c>
    </row>
    <row r="2249" spans="1:22" x14ac:dyDescent="0.25">
      <c r="A2249">
        <v>9509</v>
      </c>
      <c r="B2249">
        <v>338832.87910000002</v>
      </c>
      <c r="C2249">
        <v>3059475.5203999998</v>
      </c>
      <c r="D2249" t="s">
        <v>271</v>
      </c>
      <c r="P2249">
        <v>10</v>
      </c>
      <c r="Q2249" t="s">
        <v>71</v>
      </c>
      <c r="R2249">
        <v>11</v>
      </c>
      <c r="S2249">
        <v>9509</v>
      </c>
      <c r="T2249">
        <v>338832.87910000002</v>
      </c>
      <c r="U2249">
        <v>3059475.5203999998</v>
      </c>
      <c r="V2249" t="s">
        <v>271</v>
      </c>
    </row>
    <row r="2250" spans="1:22" x14ac:dyDescent="0.25">
      <c r="A2250">
        <v>9510</v>
      </c>
      <c r="B2250">
        <v>338835.56890000001</v>
      </c>
      <c r="C2250">
        <v>3059479.9097000002</v>
      </c>
      <c r="D2250" t="s">
        <v>271</v>
      </c>
      <c r="P2250">
        <v>11</v>
      </c>
      <c r="Q2250" t="s">
        <v>71</v>
      </c>
      <c r="R2250">
        <v>12</v>
      </c>
      <c r="S2250">
        <v>9510</v>
      </c>
      <c r="T2250">
        <v>338835.56890000001</v>
      </c>
      <c r="U2250">
        <v>3059479.9097000002</v>
      </c>
      <c r="V2250" t="s">
        <v>271</v>
      </c>
    </row>
    <row r="2251" spans="1:22" x14ac:dyDescent="0.25">
      <c r="A2251">
        <v>9511</v>
      </c>
      <c r="B2251">
        <v>335468.93459999998</v>
      </c>
      <c r="C2251">
        <v>3059553.9144000001</v>
      </c>
      <c r="D2251" t="s">
        <v>271</v>
      </c>
      <c r="P2251">
        <v>12</v>
      </c>
      <c r="Q2251" t="s">
        <v>71</v>
      </c>
      <c r="R2251">
        <v>13</v>
      </c>
      <c r="S2251">
        <v>9511</v>
      </c>
      <c r="T2251">
        <v>335468.93459999998</v>
      </c>
      <c r="U2251">
        <v>3059553.9144000001</v>
      </c>
      <c r="V2251" t="s">
        <v>271</v>
      </c>
    </row>
    <row r="2252" spans="1:22" x14ac:dyDescent="0.25">
      <c r="A2252">
        <v>9512</v>
      </c>
      <c r="B2252">
        <v>335284.30979999999</v>
      </c>
      <c r="C2252">
        <v>3061151.4366000001</v>
      </c>
      <c r="D2252" t="s">
        <v>271</v>
      </c>
      <c r="P2252">
        <v>16</v>
      </c>
      <c r="Q2252" t="s">
        <v>71</v>
      </c>
      <c r="R2252">
        <v>17</v>
      </c>
      <c r="S2252">
        <v>9512</v>
      </c>
      <c r="T2252">
        <v>335284.30979999999</v>
      </c>
      <c r="U2252">
        <v>3061151.4366000001</v>
      </c>
      <c r="V2252" t="s">
        <v>271</v>
      </c>
    </row>
    <row r="2253" spans="1:22" x14ac:dyDescent="0.25">
      <c r="A2253">
        <v>9513</v>
      </c>
      <c r="B2253">
        <v>335330.82390000002</v>
      </c>
      <c r="C2253">
        <v>3061197.3758999999</v>
      </c>
      <c r="D2253" t="s">
        <v>271</v>
      </c>
      <c r="P2253">
        <v>19</v>
      </c>
      <c r="Q2253" t="s">
        <v>71</v>
      </c>
      <c r="R2253">
        <v>20</v>
      </c>
      <c r="S2253">
        <v>9513</v>
      </c>
      <c r="T2253">
        <v>335330.82390000002</v>
      </c>
      <c r="U2253">
        <v>3061197.3758999999</v>
      </c>
      <c r="V2253" t="s">
        <v>271</v>
      </c>
    </row>
    <row r="2254" spans="1:22" x14ac:dyDescent="0.25">
      <c r="A2254">
        <v>9514</v>
      </c>
      <c r="B2254">
        <v>335387.522</v>
      </c>
      <c r="C2254">
        <v>3061272.4531999999</v>
      </c>
      <c r="D2254" t="s">
        <v>271</v>
      </c>
      <c r="P2254">
        <v>21</v>
      </c>
      <c r="Q2254" t="s">
        <v>71</v>
      </c>
      <c r="R2254">
        <v>22</v>
      </c>
      <c r="S2254">
        <v>9514</v>
      </c>
      <c r="T2254">
        <v>335387.522</v>
      </c>
      <c r="U2254">
        <v>3061272.4531999999</v>
      </c>
      <c r="V2254" t="s">
        <v>271</v>
      </c>
    </row>
    <row r="2255" spans="1:22" x14ac:dyDescent="0.25">
      <c r="A2255">
        <v>9515</v>
      </c>
      <c r="B2255">
        <v>335439.81040000002</v>
      </c>
      <c r="C2255">
        <v>3061342.3519000001</v>
      </c>
      <c r="D2255" t="s">
        <v>271</v>
      </c>
      <c r="P2255">
        <v>22</v>
      </c>
      <c r="Q2255" t="s">
        <v>71</v>
      </c>
      <c r="R2255">
        <v>23</v>
      </c>
      <c r="S2255">
        <v>9515</v>
      </c>
      <c r="T2255">
        <v>335439.81040000002</v>
      </c>
      <c r="U2255">
        <v>3061342.3519000001</v>
      </c>
      <c r="V2255" t="s">
        <v>271</v>
      </c>
    </row>
    <row r="2256" spans="1:22" x14ac:dyDescent="0.25">
      <c r="A2256">
        <v>9516</v>
      </c>
      <c r="B2256">
        <v>335478.6851</v>
      </c>
      <c r="C2256">
        <v>3061390.7749000001</v>
      </c>
      <c r="D2256" t="s">
        <v>271</v>
      </c>
      <c r="P2256">
        <v>24</v>
      </c>
      <c r="Q2256" t="s">
        <v>71</v>
      </c>
      <c r="R2256">
        <v>25</v>
      </c>
      <c r="S2256">
        <v>9516</v>
      </c>
      <c r="T2256">
        <v>335478.6851</v>
      </c>
      <c r="U2256">
        <v>3061390.7749000001</v>
      </c>
      <c r="V2256" t="s">
        <v>271</v>
      </c>
    </row>
    <row r="2257" spans="1:22" x14ac:dyDescent="0.25">
      <c r="A2257">
        <v>9517</v>
      </c>
      <c r="B2257">
        <v>335486.39319999999</v>
      </c>
      <c r="C2257">
        <v>3061400.3631000002</v>
      </c>
      <c r="D2257" t="s">
        <v>271</v>
      </c>
      <c r="P2257">
        <v>26</v>
      </c>
      <c r="Q2257" t="s">
        <v>71</v>
      </c>
      <c r="R2257">
        <v>27</v>
      </c>
      <c r="S2257">
        <v>9517</v>
      </c>
      <c r="T2257">
        <v>335486.39319999999</v>
      </c>
      <c r="U2257">
        <v>3061400.3631000002</v>
      </c>
      <c r="V2257" t="s">
        <v>271</v>
      </c>
    </row>
    <row r="2258" spans="1:22" x14ac:dyDescent="0.25">
      <c r="A2258">
        <v>9518</v>
      </c>
      <c r="B2258">
        <v>335486.77750000003</v>
      </c>
      <c r="C2258">
        <v>3061400.8413</v>
      </c>
      <c r="D2258" t="s">
        <v>271</v>
      </c>
      <c r="P2258">
        <v>27</v>
      </c>
      <c r="Q2258" t="s">
        <v>71</v>
      </c>
      <c r="R2258">
        <v>28</v>
      </c>
      <c r="S2258">
        <v>9518</v>
      </c>
      <c r="T2258">
        <v>335486.77750000003</v>
      </c>
      <c r="U2258">
        <v>3061400.8413</v>
      </c>
      <c r="V2258" t="s">
        <v>271</v>
      </c>
    </row>
    <row r="2259" spans="1:22" x14ac:dyDescent="0.25">
      <c r="A2259">
        <v>9519</v>
      </c>
      <c r="B2259">
        <v>335487.09139999998</v>
      </c>
      <c r="C2259">
        <v>3061401.2316999999</v>
      </c>
      <c r="D2259" t="s">
        <v>271</v>
      </c>
      <c r="P2259">
        <v>28</v>
      </c>
      <c r="Q2259" t="s">
        <v>71</v>
      </c>
      <c r="R2259">
        <v>29</v>
      </c>
      <c r="S2259">
        <v>9519</v>
      </c>
      <c r="T2259">
        <v>335487.09139999998</v>
      </c>
      <c r="U2259">
        <v>3061401.2316999999</v>
      </c>
      <c r="V2259" t="s">
        <v>271</v>
      </c>
    </row>
    <row r="2260" spans="1:22" x14ac:dyDescent="0.25">
      <c r="A2260">
        <v>9520</v>
      </c>
      <c r="B2260">
        <v>335631.7977</v>
      </c>
      <c r="C2260">
        <v>3061533.5405000001</v>
      </c>
      <c r="D2260" t="s">
        <v>271</v>
      </c>
      <c r="P2260">
        <v>34</v>
      </c>
      <c r="Q2260" t="s">
        <v>71</v>
      </c>
      <c r="R2260">
        <v>35</v>
      </c>
      <c r="S2260">
        <v>9520</v>
      </c>
      <c r="T2260">
        <v>335631.7977</v>
      </c>
      <c r="U2260">
        <v>3061533.5405000001</v>
      </c>
      <c r="V2260" t="s">
        <v>271</v>
      </c>
    </row>
    <row r="2261" spans="1:22" x14ac:dyDescent="0.25">
      <c r="A2261">
        <v>9521</v>
      </c>
      <c r="B2261">
        <v>335776.67440000002</v>
      </c>
      <c r="C2261">
        <v>3061616.5296999998</v>
      </c>
      <c r="D2261" t="s">
        <v>271</v>
      </c>
      <c r="P2261">
        <v>35</v>
      </c>
      <c r="Q2261" t="s">
        <v>71</v>
      </c>
      <c r="R2261">
        <v>36</v>
      </c>
      <c r="S2261">
        <v>9521</v>
      </c>
      <c r="T2261">
        <v>335776.67440000002</v>
      </c>
      <c r="U2261">
        <v>3061616.5296999998</v>
      </c>
      <c r="V2261" t="s">
        <v>271</v>
      </c>
    </row>
    <row r="2262" spans="1:22" x14ac:dyDescent="0.25">
      <c r="A2262">
        <v>9522</v>
      </c>
      <c r="B2262">
        <v>335886.2156</v>
      </c>
      <c r="C2262">
        <v>3061681.9515999998</v>
      </c>
      <c r="D2262" t="s">
        <v>271</v>
      </c>
      <c r="P2262">
        <v>37</v>
      </c>
      <c r="Q2262" t="s">
        <v>71</v>
      </c>
      <c r="R2262">
        <v>38</v>
      </c>
      <c r="S2262">
        <v>9522</v>
      </c>
      <c r="T2262">
        <v>335886.2156</v>
      </c>
      <c r="U2262">
        <v>3061681.9515999998</v>
      </c>
      <c r="V2262" t="s">
        <v>271</v>
      </c>
    </row>
    <row r="2263" spans="1:22" x14ac:dyDescent="0.25">
      <c r="A2263">
        <v>9523</v>
      </c>
      <c r="B2263">
        <v>335902.87660000002</v>
      </c>
      <c r="C2263">
        <v>3061691.3947999999</v>
      </c>
      <c r="D2263" t="s">
        <v>271</v>
      </c>
      <c r="P2263">
        <v>38</v>
      </c>
      <c r="Q2263" t="s">
        <v>71</v>
      </c>
      <c r="R2263">
        <v>39</v>
      </c>
      <c r="S2263">
        <v>9523</v>
      </c>
      <c r="T2263">
        <v>335902.87660000002</v>
      </c>
      <c r="U2263">
        <v>3061691.3947999999</v>
      </c>
      <c r="V2263" t="s">
        <v>271</v>
      </c>
    </row>
    <row r="2264" spans="1:22" x14ac:dyDescent="0.25">
      <c r="A2264">
        <v>9524</v>
      </c>
      <c r="B2264">
        <v>335991.80579999997</v>
      </c>
      <c r="C2264">
        <v>3061741.9781999998</v>
      </c>
      <c r="D2264" t="s">
        <v>271</v>
      </c>
      <c r="P2264">
        <v>40</v>
      </c>
      <c r="Q2264" t="s">
        <v>71</v>
      </c>
      <c r="R2264">
        <v>41</v>
      </c>
      <c r="S2264">
        <v>9524</v>
      </c>
      <c r="T2264">
        <v>335991.80579999997</v>
      </c>
      <c r="U2264">
        <v>3061741.9781999998</v>
      </c>
      <c r="V2264" t="s">
        <v>271</v>
      </c>
    </row>
    <row r="2265" spans="1:22" x14ac:dyDescent="0.25">
      <c r="A2265">
        <v>9525</v>
      </c>
      <c r="B2265">
        <v>336085.67070000002</v>
      </c>
      <c r="C2265">
        <v>3061796.4164999998</v>
      </c>
      <c r="D2265" t="s">
        <v>271</v>
      </c>
      <c r="P2265">
        <v>45</v>
      </c>
      <c r="Q2265" t="s">
        <v>71</v>
      </c>
      <c r="R2265">
        <v>46</v>
      </c>
      <c r="S2265">
        <v>9525</v>
      </c>
      <c r="T2265">
        <v>336085.67070000002</v>
      </c>
      <c r="U2265">
        <v>3061796.4164999998</v>
      </c>
      <c r="V2265" t="s">
        <v>271</v>
      </c>
    </row>
    <row r="2266" spans="1:22" x14ac:dyDescent="0.25">
      <c r="A2266">
        <v>9526</v>
      </c>
      <c r="B2266">
        <v>336089.57160000002</v>
      </c>
      <c r="C2266">
        <v>3061798.6789000002</v>
      </c>
      <c r="D2266" t="s">
        <v>271</v>
      </c>
      <c r="P2266">
        <v>46</v>
      </c>
      <c r="Q2266" t="s">
        <v>71</v>
      </c>
      <c r="R2266">
        <v>47</v>
      </c>
      <c r="S2266">
        <v>9526</v>
      </c>
      <c r="T2266">
        <v>336089.57160000002</v>
      </c>
      <c r="U2266">
        <v>3061798.6789000002</v>
      </c>
      <c r="V2266" t="s">
        <v>271</v>
      </c>
    </row>
    <row r="2267" spans="1:22" x14ac:dyDescent="0.25">
      <c r="A2267">
        <v>9527</v>
      </c>
      <c r="B2267">
        <v>336199.24949999998</v>
      </c>
      <c r="C2267">
        <v>3061850.7700999998</v>
      </c>
      <c r="D2267" t="s">
        <v>271</v>
      </c>
      <c r="P2267">
        <v>51</v>
      </c>
      <c r="Q2267" t="s">
        <v>71</v>
      </c>
      <c r="R2267">
        <v>52</v>
      </c>
      <c r="S2267">
        <v>9527</v>
      </c>
      <c r="T2267">
        <v>336199.24949999998</v>
      </c>
      <c r="U2267">
        <v>3061850.7700999998</v>
      </c>
      <c r="V2267" t="s">
        <v>271</v>
      </c>
    </row>
    <row r="2268" spans="1:22" x14ac:dyDescent="0.25">
      <c r="A2268">
        <v>9528</v>
      </c>
      <c r="B2268">
        <v>336367.80859999999</v>
      </c>
      <c r="C2268">
        <v>3061990.5301999999</v>
      </c>
      <c r="D2268" t="s">
        <v>271</v>
      </c>
      <c r="P2268">
        <v>53</v>
      </c>
      <c r="Q2268" t="s">
        <v>71</v>
      </c>
      <c r="R2268">
        <v>54</v>
      </c>
      <c r="S2268">
        <v>9528</v>
      </c>
      <c r="T2268">
        <v>336367.80859999999</v>
      </c>
      <c r="U2268">
        <v>3061990.5301999999</v>
      </c>
      <c r="V2268" t="s">
        <v>271</v>
      </c>
    </row>
    <row r="2269" spans="1:22" x14ac:dyDescent="0.25">
      <c r="A2269">
        <v>9529</v>
      </c>
      <c r="B2269">
        <v>336405.4326</v>
      </c>
      <c r="C2269">
        <v>3062033.8303999999</v>
      </c>
      <c r="D2269" t="s">
        <v>271</v>
      </c>
      <c r="P2269">
        <v>54</v>
      </c>
      <c r="Q2269" t="s">
        <v>71</v>
      </c>
      <c r="R2269">
        <v>55</v>
      </c>
      <c r="S2269">
        <v>9529</v>
      </c>
      <c r="T2269">
        <v>336405.4326</v>
      </c>
      <c r="U2269">
        <v>3062033.8303999999</v>
      </c>
      <c r="V2269" t="s">
        <v>271</v>
      </c>
    </row>
    <row r="2270" spans="1:22" x14ac:dyDescent="0.25">
      <c r="A2270">
        <v>9530</v>
      </c>
      <c r="B2270">
        <v>336383.80290000001</v>
      </c>
      <c r="C2270">
        <v>3062098.6143999998</v>
      </c>
      <c r="D2270" t="s">
        <v>271</v>
      </c>
      <c r="P2270">
        <v>58</v>
      </c>
      <c r="Q2270" t="s">
        <v>71</v>
      </c>
      <c r="R2270">
        <v>59</v>
      </c>
      <c r="S2270">
        <v>9530</v>
      </c>
      <c r="T2270">
        <v>336383.80290000001</v>
      </c>
      <c r="U2270">
        <v>3062098.6143999998</v>
      </c>
      <c r="V2270" t="s">
        <v>271</v>
      </c>
    </row>
    <row r="2271" spans="1:22" x14ac:dyDescent="0.25">
      <c r="A2271">
        <v>9531</v>
      </c>
      <c r="B2271">
        <v>336382.91800000001</v>
      </c>
      <c r="C2271">
        <v>3062099.5663000001</v>
      </c>
      <c r="D2271" t="s">
        <v>271</v>
      </c>
      <c r="P2271">
        <v>59</v>
      </c>
      <c r="Q2271" t="s">
        <v>71</v>
      </c>
      <c r="R2271">
        <v>60</v>
      </c>
      <c r="S2271">
        <v>9531</v>
      </c>
      <c r="T2271">
        <v>336382.91800000001</v>
      </c>
      <c r="U2271">
        <v>3062099.5663000001</v>
      </c>
      <c r="V2271" t="s">
        <v>271</v>
      </c>
    </row>
    <row r="2272" spans="1:22" x14ac:dyDescent="0.25">
      <c r="A2272">
        <v>9532</v>
      </c>
      <c r="B2272">
        <v>336328.0527</v>
      </c>
      <c r="C2272">
        <v>3062141.76</v>
      </c>
      <c r="D2272" t="s">
        <v>271</v>
      </c>
      <c r="P2272">
        <v>62</v>
      </c>
      <c r="Q2272" t="s">
        <v>71</v>
      </c>
      <c r="R2272">
        <v>63</v>
      </c>
      <c r="S2272">
        <v>9532</v>
      </c>
      <c r="T2272">
        <v>336328.0527</v>
      </c>
      <c r="U2272">
        <v>3062141.76</v>
      </c>
      <c r="V2272" t="s">
        <v>271</v>
      </c>
    </row>
    <row r="2273" spans="1:22" x14ac:dyDescent="0.25">
      <c r="A2273">
        <v>9533</v>
      </c>
      <c r="B2273">
        <v>336328.08529999998</v>
      </c>
      <c r="C2273">
        <v>3062141.7784000002</v>
      </c>
      <c r="D2273" t="s">
        <v>271</v>
      </c>
      <c r="P2273">
        <v>63</v>
      </c>
      <c r="Q2273" t="s">
        <v>71</v>
      </c>
      <c r="R2273">
        <v>64</v>
      </c>
      <c r="S2273">
        <v>9533</v>
      </c>
      <c r="T2273">
        <v>336328.08529999998</v>
      </c>
      <c r="U2273">
        <v>3062141.7784000002</v>
      </c>
      <c r="V2273" t="s">
        <v>271</v>
      </c>
    </row>
    <row r="2274" spans="1:22" x14ac:dyDescent="0.25">
      <c r="A2274">
        <v>9534</v>
      </c>
      <c r="B2274">
        <v>336328.21759999997</v>
      </c>
      <c r="C2274">
        <v>3062141.8530999999</v>
      </c>
      <c r="D2274" t="s">
        <v>271</v>
      </c>
      <c r="P2274">
        <v>64</v>
      </c>
      <c r="Q2274" t="s">
        <v>71</v>
      </c>
      <c r="R2274">
        <v>65</v>
      </c>
      <c r="S2274">
        <v>9534</v>
      </c>
      <c r="T2274">
        <v>336328.21759999997</v>
      </c>
      <c r="U2274">
        <v>3062141.8530999999</v>
      </c>
      <c r="V2274" t="s">
        <v>271</v>
      </c>
    </row>
    <row r="2275" spans="1:22" x14ac:dyDescent="0.25">
      <c r="A2275">
        <v>9535</v>
      </c>
      <c r="B2275">
        <v>336331.6238</v>
      </c>
      <c r="C2275">
        <v>3062155.6636999999</v>
      </c>
      <c r="D2275" t="s">
        <v>271</v>
      </c>
      <c r="P2275">
        <v>66</v>
      </c>
      <c r="Q2275" t="s">
        <v>71</v>
      </c>
      <c r="R2275">
        <v>67</v>
      </c>
      <c r="S2275">
        <v>9535</v>
      </c>
      <c r="T2275">
        <v>336331.6238</v>
      </c>
      <c r="U2275">
        <v>3062155.6636999999</v>
      </c>
      <c r="V2275" t="s">
        <v>271</v>
      </c>
    </row>
    <row r="2276" spans="1:22" x14ac:dyDescent="0.25">
      <c r="A2276">
        <v>9536</v>
      </c>
      <c r="B2276">
        <v>336331.18170000002</v>
      </c>
      <c r="C2276">
        <v>3062156.1716999998</v>
      </c>
      <c r="D2276" t="s">
        <v>271</v>
      </c>
      <c r="P2276">
        <v>67</v>
      </c>
      <c r="Q2276" t="s">
        <v>71</v>
      </c>
      <c r="R2276">
        <v>68</v>
      </c>
      <c r="S2276">
        <v>9536</v>
      </c>
      <c r="T2276">
        <v>336331.18170000002</v>
      </c>
      <c r="U2276">
        <v>3062156.1716999998</v>
      </c>
      <c r="V2276" t="s">
        <v>271</v>
      </c>
    </row>
    <row r="2277" spans="1:22" x14ac:dyDescent="0.25">
      <c r="A2277">
        <v>9537</v>
      </c>
      <c r="B2277">
        <v>336331.08649999998</v>
      </c>
      <c r="C2277">
        <v>3062156.2810999998</v>
      </c>
      <c r="D2277" t="s">
        <v>271</v>
      </c>
      <c r="P2277">
        <v>68</v>
      </c>
      <c r="Q2277" t="s">
        <v>71</v>
      </c>
      <c r="R2277">
        <v>69</v>
      </c>
      <c r="S2277">
        <v>9537</v>
      </c>
      <c r="T2277">
        <v>336331.08649999998</v>
      </c>
      <c r="U2277">
        <v>3062156.2810999998</v>
      </c>
      <c r="V2277" t="s">
        <v>271</v>
      </c>
    </row>
    <row r="2278" spans="1:22" x14ac:dyDescent="0.25">
      <c r="A2278">
        <v>9538</v>
      </c>
      <c r="B2278">
        <v>336205.21889999998</v>
      </c>
      <c r="C2278">
        <v>3062273.2392000002</v>
      </c>
      <c r="D2278" t="s">
        <v>271</v>
      </c>
      <c r="P2278">
        <v>69</v>
      </c>
      <c r="Q2278" t="s">
        <v>71</v>
      </c>
      <c r="R2278">
        <v>70</v>
      </c>
      <c r="S2278">
        <v>9538</v>
      </c>
      <c r="T2278">
        <v>336205.21889999998</v>
      </c>
      <c r="U2278">
        <v>3062273.2392000002</v>
      </c>
      <c r="V2278" t="s">
        <v>271</v>
      </c>
    </row>
    <row r="2279" spans="1:22" x14ac:dyDescent="0.25">
      <c r="A2279">
        <v>9539</v>
      </c>
      <c r="B2279">
        <v>336141.3247</v>
      </c>
      <c r="C2279">
        <v>3062309.7626</v>
      </c>
      <c r="D2279" t="s">
        <v>271</v>
      </c>
      <c r="P2279">
        <v>73</v>
      </c>
      <c r="Q2279" t="s">
        <v>71</v>
      </c>
      <c r="R2279">
        <v>74</v>
      </c>
      <c r="S2279">
        <v>9539</v>
      </c>
      <c r="T2279">
        <v>336141.3247</v>
      </c>
      <c r="U2279">
        <v>3062309.7626</v>
      </c>
      <c r="V2279" t="s">
        <v>271</v>
      </c>
    </row>
    <row r="2280" spans="1:22" x14ac:dyDescent="0.25">
      <c r="A2280">
        <v>9540</v>
      </c>
      <c r="B2280">
        <v>336138.47659999999</v>
      </c>
      <c r="C2280">
        <v>3062311.2790000001</v>
      </c>
      <c r="D2280" t="s">
        <v>271</v>
      </c>
      <c r="P2280">
        <v>74</v>
      </c>
      <c r="Q2280" t="s">
        <v>71</v>
      </c>
      <c r="R2280">
        <v>75</v>
      </c>
      <c r="S2280">
        <v>9540</v>
      </c>
      <c r="T2280">
        <v>336138.47659999999</v>
      </c>
      <c r="U2280">
        <v>3062311.2790000001</v>
      </c>
      <c r="V2280" t="s">
        <v>271</v>
      </c>
    </row>
    <row r="2281" spans="1:22" x14ac:dyDescent="0.25">
      <c r="A2281">
        <v>9541</v>
      </c>
      <c r="B2281">
        <v>336073.9572</v>
      </c>
      <c r="C2281">
        <v>3062325.1211999999</v>
      </c>
      <c r="D2281" t="s">
        <v>271</v>
      </c>
      <c r="P2281">
        <v>76</v>
      </c>
      <c r="Q2281" t="s">
        <v>71</v>
      </c>
      <c r="R2281">
        <v>77</v>
      </c>
      <c r="S2281">
        <v>9541</v>
      </c>
      <c r="T2281">
        <v>336073.9572</v>
      </c>
      <c r="U2281">
        <v>3062325.1211999999</v>
      </c>
      <c r="V2281" t="s">
        <v>271</v>
      </c>
    </row>
    <row r="2282" spans="1:22" x14ac:dyDescent="0.25">
      <c r="A2282">
        <v>9542</v>
      </c>
      <c r="B2282">
        <v>336078.68310000002</v>
      </c>
      <c r="C2282">
        <v>3062332.9098</v>
      </c>
      <c r="D2282" t="s">
        <v>271</v>
      </c>
      <c r="P2282">
        <v>78</v>
      </c>
      <c r="Q2282" t="s">
        <v>71</v>
      </c>
      <c r="R2282">
        <v>79</v>
      </c>
      <c r="S2282">
        <v>9542</v>
      </c>
      <c r="T2282">
        <v>336078.68310000002</v>
      </c>
      <c r="U2282">
        <v>3062332.9098</v>
      </c>
      <c r="V2282" t="s">
        <v>271</v>
      </c>
    </row>
    <row r="2283" spans="1:22" x14ac:dyDescent="0.25">
      <c r="A2283">
        <v>9543</v>
      </c>
      <c r="B2283">
        <v>336015.65590000001</v>
      </c>
      <c r="C2283">
        <v>3062386.1546</v>
      </c>
      <c r="D2283" t="s">
        <v>271</v>
      </c>
      <c r="P2283">
        <v>81</v>
      </c>
      <c r="Q2283" t="s">
        <v>71</v>
      </c>
      <c r="R2283">
        <v>82</v>
      </c>
      <c r="S2283">
        <v>9543</v>
      </c>
      <c r="T2283">
        <v>336015.65590000001</v>
      </c>
      <c r="U2283">
        <v>3062386.1546</v>
      </c>
      <c r="V2283" t="s">
        <v>271</v>
      </c>
    </row>
    <row r="2284" spans="1:22" x14ac:dyDescent="0.25">
      <c r="A2284">
        <v>9544</v>
      </c>
      <c r="B2284">
        <v>335968.01789999998</v>
      </c>
      <c r="C2284">
        <v>3062441.0816000002</v>
      </c>
      <c r="D2284" t="s">
        <v>271</v>
      </c>
      <c r="P2284">
        <v>82</v>
      </c>
      <c r="Q2284" t="s">
        <v>71</v>
      </c>
      <c r="R2284">
        <v>83</v>
      </c>
      <c r="S2284">
        <v>9544</v>
      </c>
      <c r="T2284">
        <v>335968.01789999998</v>
      </c>
      <c r="U2284">
        <v>3062441.0816000002</v>
      </c>
      <c r="V2284" t="s">
        <v>271</v>
      </c>
    </row>
    <row r="2285" spans="1:22" x14ac:dyDescent="0.25">
      <c r="A2285">
        <v>9545</v>
      </c>
      <c r="B2285">
        <v>335935.67320000002</v>
      </c>
      <c r="C2285">
        <v>3062476.8942999998</v>
      </c>
      <c r="D2285" t="s">
        <v>271</v>
      </c>
      <c r="P2285">
        <v>84</v>
      </c>
      <c r="Q2285" t="s">
        <v>71</v>
      </c>
      <c r="R2285">
        <v>85</v>
      </c>
      <c r="S2285">
        <v>9545</v>
      </c>
      <c r="T2285">
        <v>335935.67320000002</v>
      </c>
      <c r="U2285">
        <v>3062476.8942999998</v>
      </c>
      <c r="V2285" t="s">
        <v>271</v>
      </c>
    </row>
    <row r="2286" spans="1:22" x14ac:dyDescent="0.25">
      <c r="A2286">
        <v>9546</v>
      </c>
      <c r="B2286">
        <v>335935.20059999998</v>
      </c>
      <c r="C2286">
        <v>3062477.3783999998</v>
      </c>
      <c r="D2286" t="s">
        <v>271</v>
      </c>
      <c r="P2286">
        <v>85</v>
      </c>
      <c r="Q2286" t="s">
        <v>71</v>
      </c>
      <c r="R2286">
        <v>86</v>
      </c>
      <c r="S2286">
        <v>9546</v>
      </c>
      <c r="T2286">
        <v>335935.20059999998</v>
      </c>
      <c r="U2286">
        <v>3062477.3783999998</v>
      </c>
      <c r="V2286" t="s">
        <v>271</v>
      </c>
    </row>
    <row r="2287" spans="1:22" x14ac:dyDescent="0.25">
      <c r="A2287">
        <v>9547</v>
      </c>
      <c r="B2287">
        <v>335928.59519999998</v>
      </c>
      <c r="C2287">
        <v>3062483.3058000002</v>
      </c>
      <c r="D2287" t="s">
        <v>271</v>
      </c>
      <c r="P2287">
        <v>86</v>
      </c>
      <c r="Q2287" t="s">
        <v>71</v>
      </c>
      <c r="R2287">
        <v>87</v>
      </c>
      <c r="S2287">
        <v>9547</v>
      </c>
      <c r="T2287">
        <v>335928.59519999998</v>
      </c>
      <c r="U2287">
        <v>3062483.3058000002</v>
      </c>
      <c r="V2287" t="s">
        <v>271</v>
      </c>
    </row>
    <row r="2288" spans="1:22" x14ac:dyDescent="0.25">
      <c r="A2288">
        <v>9548</v>
      </c>
      <c r="B2288">
        <v>335928.32179999998</v>
      </c>
      <c r="C2288">
        <v>3062483.5510999998</v>
      </c>
      <c r="D2288" t="s">
        <v>271</v>
      </c>
      <c r="P2288">
        <v>87</v>
      </c>
      <c r="Q2288" t="s">
        <v>71</v>
      </c>
      <c r="R2288">
        <v>88</v>
      </c>
      <c r="S2288">
        <v>9548</v>
      </c>
      <c r="T2288">
        <v>335928.32179999998</v>
      </c>
      <c r="U2288">
        <v>3062483.5510999998</v>
      </c>
      <c r="V2288" t="s">
        <v>271</v>
      </c>
    </row>
    <row r="2289" spans="1:22" x14ac:dyDescent="0.25">
      <c r="A2289">
        <v>9549</v>
      </c>
      <c r="B2289">
        <v>335950.23379999999</v>
      </c>
      <c r="C2289">
        <v>3062542.7297</v>
      </c>
      <c r="D2289" t="s">
        <v>271</v>
      </c>
      <c r="P2289">
        <v>88</v>
      </c>
      <c r="Q2289" t="s">
        <v>71</v>
      </c>
      <c r="R2289">
        <v>89</v>
      </c>
      <c r="S2289">
        <v>9549</v>
      </c>
      <c r="T2289">
        <v>335950.23379999999</v>
      </c>
      <c r="U2289">
        <v>3062542.7297</v>
      </c>
      <c r="V2289" t="s">
        <v>271</v>
      </c>
    </row>
    <row r="2290" spans="1:22" x14ac:dyDescent="0.25">
      <c r="A2290">
        <v>9550</v>
      </c>
      <c r="B2290">
        <v>335934.16039999999</v>
      </c>
      <c r="C2290">
        <v>3062751.3232</v>
      </c>
      <c r="D2290" t="s">
        <v>271</v>
      </c>
      <c r="P2290">
        <v>94</v>
      </c>
      <c r="Q2290" t="s">
        <v>71</v>
      </c>
      <c r="R2290">
        <v>95</v>
      </c>
      <c r="S2290">
        <v>9550</v>
      </c>
      <c r="T2290">
        <v>335934.16039999999</v>
      </c>
      <c r="U2290">
        <v>3062751.3232</v>
      </c>
      <c r="V2290" t="s">
        <v>271</v>
      </c>
    </row>
    <row r="2291" spans="1:22" x14ac:dyDescent="0.25">
      <c r="A2291">
        <v>9551</v>
      </c>
      <c r="B2291">
        <v>335933.35470000003</v>
      </c>
      <c r="C2291">
        <v>3062761.7801999999</v>
      </c>
      <c r="D2291" t="s">
        <v>271</v>
      </c>
      <c r="P2291">
        <v>98</v>
      </c>
      <c r="Q2291" t="s">
        <v>71</v>
      </c>
      <c r="R2291">
        <v>99</v>
      </c>
      <c r="S2291">
        <v>9551</v>
      </c>
      <c r="T2291">
        <v>335933.35470000003</v>
      </c>
      <c r="U2291">
        <v>3062761.7801999999</v>
      </c>
      <c r="V2291" t="s">
        <v>271</v>
      </c>
    </row>
    <row r="2292" spans="1:22" x14ac:dyDescent="0.25">
      <c r="A2292">
        <v>9552</v>
      </c>
      <c r="B2292">
        <v>336009.33720000001</v>
      </c>
      <c r="C2292">
        <v>3062872.2001999998</v>
      </c>
      <c r="D2292" t="s">
        <v>271</v>
      </c>
      <c r="P2292">
        <v>100</v>
      </c>
      <c r="Q2292" t="s">
        <v>71</v>
      </c>
      <c r="R2292">
        <v>101</v>
      </c>
      <c r="S2292">
        <v>9552</v>
      </c>
      <c r="T2292">
        <v>336009.33720000001</v>
      </c>
      <c r="U2292">
        <v>3062872.2001999998</v>
      </c>
      <c r="V2292" t="s">
        <v>271</v>
      </c>
    </row>
    <row r="2293" spans="1:22" x14ac:dyDescent="0.25">
      <c r="A2293">
        <v>9553</v>
      </c>
      <c r="B2293">
        <v>336047.50660000002</v>
      </c>
      <c r="C2293">
        <v>3062962.6949</v>
      </c>
      <c r="D2293" t="s">
        <v>271</v>
      </c>
      <c r="P2293">
        <v>102</v>
      </c>
      <c r="Q2293" t="s">
        <v>71</v>
      </c>
      <c r="R2293">
        <v>103</v>
      </c>
      <c r="S2293">
        <v>9553</v>
      </c>
      <c r="T2293">
        <v>336047.50660000002</v>
      </c>
      <c r="U2293">
        <v>3062962.6949</v>
      </c>
      <c r="V2293" t="s">
        <v>271</v>
      </c>
    </row>
    <row r="2294" spans="1:22" x14ac:dyDescent="0.25">
      <c r="A2294">
        <v>9554</v>
      </c>
      <c r="B2294">
        <v>336048.27470000001</v>
      </c>
      <c r="C2294">
        <v>3062964.0869</v>
      </c>
      <c r="D2294" t="s">
        <v>271</v>
      </c>
      <c r="P2294">
        <v>104</v>
      </c>
      <c r="Q2294" t="s">
        <v>71</v>
      </c>
      <c r="R2294">
        <v>105</v>
      </c>
      <c r="S2294">
        <v>9554</v>
      </c>
      <c r="T2294">
        <v>336048.27470000001</v>
      </c>
      <c r="U2294">
        <v>3062964.0869</v>
      </c>
      <c r="V2294" t="s">
        <v>271</v>
      </c>
    </row>
    <row r="2295" spans="1:22" x14ac:dyDescent="0.25">
      <c r="A2295">
        <v>9555</v>
      </c>
      <c r="B2295">
        <v>336063.7623</v>
      </c>
      <c r="C2295">
        <v>3062990.7418</v>
      </c>
      <c r="D2295" t="s">
        <v>271</v>
      </c>
      <c r="P2295">
        <v>107</v>
      </c>
      <c r="Q2295" t="s">
        <v>71</v>
      </c>
      <c r="R2295">
        <v>108</v>
      </c>
      <c r="S2295">
        <v>9555</v>
      </c>
      <c r="T2295">
        <v>336063.7623</v>
      </c>
      <c r="U2295">
        <v>3062990.7418</v>
      </c>
      <c r="V2295" t="s">
        <v>271</v>
      </c>
    </row>
    <row r="2296" spans="1:22" x14ac:dyDescent="0.25">
      <c r="A2296">
        <v>9556</v>
      </c>
      <c r="B2296">
        <v>336133.57520000002</v>
      </c>
      <c r="C2296">
        <v>3063083.7418</v>
      </c>
      <c r="D2296" t="s">
        <v>271</v>
      </c>
      <c r="P2296">
        <v>111</v>
      </c>
      <c r="Q2296" t="s">
        <v>71</v>
      </c>
      <c r="R2296">
        <v>112</v>
      </c>
      <c r="S2296">
        <v>9556</v>
      </c>
      <c r="T2296">
        <v>336133.57520000002</v>
      </c>
      <c r="U2296">
        <v>3063083.7418</v>
      </c>
      <c r="V2296" t="s">
        <v>271</v>
      </c>
    </row>
    <row r="2297" spans="1:22" x14ac:dyDescent="0.25">
      <c r="A2297">
        <v>9557</v>
      </c>
      <c r="B2297">
        <v>336143.8541</v>
      </c>
      <c r="C2297">
        <v>3063090.0928000002</v>
      </c>
      <c r="D2297" t="s">
        <v>271</v>
      </c>
      <c r="P2297">
        <v>113</v>
      </c>
      <c r="Q2297" t="s">
        <v>71</v>
      </c>
      <c r="R2297">
        <v>114</v>
      </c>
      <c r="S2297">
        <v>9557</v>
      </c>
      <c r="T2297">
        <v>336143.8541</v>
      </c>
      <c r="U2297">
        <v>3063090.0928000002</v>
      </c>
      <c r="V2297" t="s">
        <v>271</v>
      </c>
    </row>
    <row r="2298" spans="1:22" x14ac:dyDescent="0.25">
      <c r="A2298">
        <v>9558</v>
      </c>
      <c r="B2298">
        <v>336173.87849999999</v>
      </c>
      <c r="C2298">
        <v>3063108.3659999999</v>
      </c>
      <c r="D2298" t="s">
        <v>271</v>
      </c>
      <c r="P2298">
        <v>114</v>
      </c>
      <c r="Q2298" t="s">
        <v>71</v>
      </c>
      <c r="R2298">
        <v>115</v>
      </c>
      <c r="S2298">
        <v>9558</v>
      </c>
      <c r="T2298">
        <v>336173.87849999999</v>
      </c>
      <c r="U2298">
        <v>3063108.3659999999</v>
      </c>
      <c r="V2298" t="s">
        <v>271</v>
      </c>
    </row>
    <row r="2299" spans="1:22" x14ac:dyDescent="0.25">
      <c r="A2299">
        <v>9559</v>
      </c>
      <c r="B2299">
        <v>336212.36489999999</v>
      </c>
      <c r="C2299">
        <v>3063131.2003000001</v>
      </c>
      <c r="D2299" t="s">
        <v>271</v>
      </c>
      <c r="P2299">
        <v>118</v>
      </c>
      <c r="Q2299" t="s">
        <v>71</v>
      </c>
      <c r="R2299">
        <v>119</v>
      </c>
      <c r="S2299">
        <v>9559</v>
      </c>
      <c r="T2299">
        <v>336212.36489999999</v>
      </c>
      <c r="U2299">
        <v>3063131.2003000001</v>
      </c>
      <c r="V2299" t="s">
        <v>271</v>
      </c>
    </row>
    <row r="2300" spans="1:22" x14ac:dyDescent="0.25">
      <c r="A2300">
        <v>9560</v>
      </c>
      <c r="B2300">
        <v>336213.68770000001</v>
      </c>
      <c r="C2300">
        <v>3063179.6367000001</v>
      </c>
      <c r="D2300" t="s">
        <v>271</v>
      </c>
      <c r="P2300">
        <v>123</v>
      </c>
      <c r="Q2300" t="s">
        <v>71</v>
      </c>
      <c r="R2300">
        <v>124</v>
      </c>
      <c r="S2300">
        <v>9560</v>
      </c>
      <c r="T2300">
        <v>336213.68770000001</v>
      </c>
      <c r="U2300">
        <v>3063179.6367000001</v>
      </c>
      <c r="V2300" t="s">
        <v>271</v>
      </c>
    </row>
    <row r="2301" spans="1:22" x14ac:dyDescent="0.25">
      <c r="A2301">
        <v>9561</v>
      </c>
      <c r="B2301">
        <v>336224.09649999999</v>
      </c>
      <c r="C2301">
        <v>3063199.5937000001</v>
      </c>
      <c r="D2301" t="s">
        <v>271</v>
      </c>
      <c r="P2301">
        <v>129</v>
      </c>
      <c r="Q2301" t="s">
        <v>71</v>
      </c>
      <c r="R2301">
        <v>130</v>
      </c>
      <c r="S2301">
        <v>9561</v>
      </c>
      <c r="T2301">
        <v>336224.09649999999</v>
      </c>
      <c r="U2301">
        <v>3063199.5937000001</v>
      </c>
      <c r="V2301" t="s">
        <v>271</v>
      </c>
    </row>
    <row r="2302" spans="1:22" x14ac:dyDescent="0.25">
      <c r="A2302">
        <v>9562</v>
      </c>
      <c r="B2302">
        <v>336230.37329999998</v>
      </c>
      <c r="C2302">
        <v>3063233.2966999998</v>
      </c>
      <c r="D2302" t="s">
        <v>271</v>
      </c>
      <c r="P2302">
        <v>132</v>
      </c>
      <c r="Q2302" t="s">
        <v>71</v>
      </c>
      <c r="R2302">
        <v>133</v>
      </c>
      <c r="S2302">
        <v>9562</v>
      </c>
      <c r="T2302">
        <v>336230.37329999998</v>
      </c>
      <c r="U2302">
        <v>3063233.2966999998</v>
      </c>
      <c r="V2302" t="s">
        <v>271</v>
      </c>
    </row>
    <row r="2303" spans="1:22" x14ac:dyDescent="0.25">
      <c r="A2303">
        <v>9563</v>
      </c>
      <c r="B2303">
        <v>336232.23920000001</v>
      </c>
      <c r="C2303">
        <v>3063243.3158</v>
      </c>
      <c r="D2303" t="s">
        <v>271</v>
      </c>
      <c r="P2303">
        <v>134</v>
      </c>
      <c r="Q2303" t="s">
        <v>71</v>
      </c>
      <c r="R2303">
        <v>135</v>
      </c>
      <c r="S2303">
        <v>9563</v>
      </c>
      <c r="T2303">
        <v>336232.23920000001</v>
      </c>
      <c r="U2303">
        <v>3063243.3158</v>
      </c>
      <c r="V2303" t="s">
        <v>271</v>
      </c>
    </row>
    <row r="2304" spans="1:22" x14ac:dyDescent="0.25">
      <c r="A2304">
        <v>9564</v>
      </c>
      <c r="B2304">
        <v>336232.2144</v>
      </c>
      <c r="C2304">
        <v>3063246.8757000002</v>
      </c>
      <c r="D2304" t="s">
        <v>271</v>
      </c>
      <c r="P2304">
        <v>138</v>
      </c>
      <c r="Q2304" t="s">
        <v>71</v>
      </c>
      <c r="R2304">
        <v>139</v>
      </c>
      <c r="S2304">
        <v>9564</v>
      </c>
      <c r="T2304">
        <v>336232.2144</v>
      </c>
      <c r="U2304">
        <v>3063246.8757000002</v>
      </c>
      <c r="V2304" t="s">
        <v>271</v>
      </c>
    </row>
    <row r="2305" spans="1:22" x14ac:dyDescent="0.25">
      <c r="A2305">
        <v>9565</v>
      </c>
      <c r="B2305">
        <v>336231.60159999999</v>
      </c>
      <c r="C2305">
        <v>3063250.3435</v>
      </c>
      <c r="D2305" t="s">
        <v>271</v>
      </c>
      <c r="P2305">
        <v>139</v>
      </c>
      <c r="Q2305" t="s">
        <v>71</v>
      </c>
      <c r="R2305">
        <v>140</v>
      </c>
      <c r="S2305">
        <v>9565</v>
      </c>
      <c r="T2305">
        <v>336231.60159999999</v>
      </c>
      <c r="U2305">
        <v>3063250.3435</v>
      </c>
      <c r="V2305" t="s">
        <v>271</v>
      </c>
    </row>
    <row r="2306" spans="1:22" x14ac:dyDescent="0.25">
      <c r="A2306">
        <v>9566</v>
      </c>
      <c r="B2306">
        <v>336230.63390000002</v>
      </c>
      <c r="C2306">
        <v>3063255.8185999999</v>
      </c>
      <c r="D2306" t="s">
        <v>271</v>
      </c>
      <c r="P2306">
        <v>144</v>
      </c>
      <c r="Q2306" t="s">
        <v>71</v>
      </c>
      <c r="R2306">
        <v>145</v>
      </c>
      <c r="S2306">
        <v>9566</v>
      </c>
      <c r="T2306">
        <v>336230.63390000002</v>
      </c>
      <c r="U2306">
        <v>3063255.8185999999</v>
      </c>
      <c r="V2306" t="s">
        <v>271</v>
      </c>
    </row>
    <row r="2307" spans="1:22" x14ac:dyDescent="0.25">
      <c r="A2307">
        <v>9567</v>
      </c>
      <c r="B2307">
        <v>336228.82799999998</v>
      </c>
      <c r="C2307">
        <v>3063266.0367000001</v>
      </c>
      <c r="D2307" t="s">
        <v>271</v>
      </c>
      <c r="P2307">
        <v>147</v>
      </c>
      <c r="Q2307" t="s">
        <v>71</v>
      </c>
      <c r="R2307">
        <v>148</v>
      </c>
      <c r="S2307">
        <v>9567</v>
      </c>
      <c r="T2307">
        <v>336228.82799999998</v>
      </c>
      <c r="U2307">
        <v>3063266.0367000001</v>
      </c>
      <c r="V2307" t="s">
        <v>271</v>
      </c>
    </row>
    <row r="2308" spans="1:22" x14ac:dyDescent="0.25">
      <c r="A2308">
        <v>9568</v>
      </c>
      <c r="B2308">
        <v>336228.13699999999</v>
      </c>
      <c r="C2308">
        <v>3063278.87</v>
      </c>
      <c r="D2308" t="s">
        <v>271</v>
      </c>
      <c r="P2308">
        <v>153</v>
      </c>
      <c r="Q2308" t="s">
        <v>71</v>
      </c>
      <c r="R2308">
        <v>154</v>
      </c>
      <c r="S2308">
        <v>9568</v>
      </c>
      <c r="T2308">
        <v>336228.13699999999</v>
      </c>
      <c r="U2308">
        <v>3063278.87</v>
      </c>
      <c r="V2308" t="s">
        <v>271</v>
      </c>
    </row>
    <row r="2309" spans="1:22" x14ac:dyDescent="0.25">
      <c r="A2309">
        <v>9569</v>
      </c>
      <c r="B2309">
        <v>336228.91859999998</v>
      </c>
      <c r="C2309">
        <v>3063287.8429999999</v>
      </c>
      <c r="D2309" t="s">
        <v>271</v>
      </c>
      <c r="P2309">
        <v>155</v>
      </c>
      <c r="Q2309" t="s">
        <v>71</v>
      </c>
      <c r="R2309">
        <v>156</v>
      </c>
      <c r="S2309">
        <v>9569</v>
      </c>
      <c r="T2309">
        <v>336228.91859999998</v>
      </c>
      <c r="U2309">
        <v>3063287.8429999999</v>
      </c>
      <c r="V2309" t="s">
        <v>271</v>
      </c>
    </row>
    <row r="2310" spans="1:22" x14ac:dyDescent="0.25">
      <c r="A2310">
        <v>9570</v>
      </c>
      <c r="B2310">
        <v>336229.81790000002</v>
      </c>
      <c r="C2310">
        <v>3063298.1661</v>
      </c>
      <c r="D2310" t="s">
        <v>271</v>
      </c>
      <c r="P2310">
        <v>157</v>
      </c>
      <c r="Q2310" t="s">
        <v>71</v>
      </c>
      <c r="R2310">
        <v>158</v>
      </c>
      <c r="S2310">
        <v>9570</v>
      </c>
      <c r="T2310">
        <v>336229.81790000002</v>
      </c>
      <c r="U2310">
        <v>3063298.1661</v>
      </c>
      <c r="V2310" t="s">
        <v>271</v>
      </c>
    </row>
    <row r="2311" spans="1:22" x14ac:dyDescent="0.25">
      <c r="A2311">
        <v>9571</v>
      </c>
      <c r="B2311">
        <v>336230.92229999998</v>
      </c>
      <c r="C2311">
        <v>3063310.8442000002</v>
      </c>
      <c r="D2311" t="s">
        <v>271</v>
      </c>
      <c r="P2311">
        <v>158</v>
      </c>
      <c r="Q2311" t="s">
        <v>71</v>
      </c>
      <c r="R2311">
        <v>159</v>
      </c>
      <c r="S2311">
        <v>9571</v>
      </c>
      <c r="T2311">
        <v>336230.92229999998</v>
      </c>
      <c r="U2311">
        <v>3063310.8442000002</v>
      </c>
      <c r="V2311" t="s">
        <v>271</v>
      </c>
    </row>
    <row r="2312" spans="1:22" x14ac:dyDescent="0.25">
      <c r="A2312">
        <v>9572</v>
      </c>
      <c r="B2312">
        <v>336231.30339999998</v>
      </c>
      <c r="C2312">
        <v>3063317.8697000002</v>
      </c>
      <c r="D2312" t="s">
        <v>271</v>
      </c>
      <c r="P2312">
        <v>163</v>
      </c>
      <c r="Q2312" t="s">
        <v>71</v>
      </c>
      <c r="R2312">
        <v>164</v>
      </c>
      <c r="S2312">
        <v>9572</v>
      </c>
      <c r="T2312">
        <v>336231.30339999998</v>
      </c>
      <c r="U2312">
        <v>3063317.8697000002</v>
      </c>
      <c r="V2312" t="s">
        <v>271</v>
      </c>
    </row>
    <row r="2313" spans="1:22" x14ac:dyDescent="0.25">
      <c r="A2313">
        <v>9573</v>
      </c>
      <c r="B2313">
        <v>336234.2782</v>
      </c>
      <c r="C2313">
        <v>3063373.6664999998</v>
      </c>
      <c r="D2313" t="s">
        <v>271</v>
      </c>
      <c r="P2313">
        <v>169</v>
      </c>
      <c r="Q2313" t="s">
        <v>71</v>
      </c>
      <c r="R2313">
        <v>170</v>
      </c>
      <c r="S2313">
        <v>9573</v>
      </c>
      <c r="T2313">
        <v>336234.2782</v>
      </c>
      <c r="U2313">
        <v>3063373.6664999998</v>
      </c>
      <c r="V2313" t="s">
        <v>271</v>
      </c>
    </row>
    <row r="2314" spans="1:22" x14ac:dyDescent="0.25">
      <c r="A2314">
        <v>9574</v>
      </c>
      <c r="B2314">
        <v>336234.75770000002</v>
      </c>
      <c r="C2314">
        <v>3063380.6190999998</v>
      </c>
      <c r="D2314" t="s">
        <v>271</v>
      </c>
      <c r="P2314">
        <v>171</v>
      </c>
      <c r="Q2314" t="s">
        <v>71</v>
      </c>
      <c r="R2314">
        <v>172</v>
      </c>
      <c r="S2314">
        <v>9574</v>
      </c>
      <c r="T2314">
        <v>336234.75770000002</v>
      </c>
      <c r="U2314">
        <v>3063380.6190999998</v>
      </c>
      <c r="V2314" t="s">
        <v>271</v>
      </c>
    </row>
    <row r="2315" spans="1:22" x14ac:dyDescent="0.25">
      <c r="A2315">
        <v>9575</v>
      </c>
      <c r="B2315">
        <v>336235.01549999998</v>
      </c>
      <c r="C2315">
        <v>3063384.3566999999</v>
      </c>
      <c r="D2315" t="s">
        <v>271</v>
      </c>
      <c r="P2315">
        <v>174</v>
      </c>
      <c r="Q2315" t="s">
        <v>71</v>
      </c>
      <c r="R2315">
        <v>175</v>
      </c>
      <c r="S2315">
        <v>9575</v>
      </c>
      <c r="T2315">
        <v>336235.01549999998</v>
      </c>
      <c r="U2315">
        <v>3063384.3566999999</v>
      </c>
      <c r="V2315" t="s">
        <v>271</v>
      </c>
    </row>
    <row r="2316" spans="1:22" x14ac:dyDescent="0.25">
      <c r="A2316">
        <v>10001</v>
      </c>
      <c r="B2316">
        <v>336222.88780000003</v>
      </c>
      <c r="C2316">
        <v>3063430.7683000001</v>
      </c>
      <c r="D2316" t="s">
        <v>272</v>
      </c>
      <c r="P2316">
        <v>1890</v>
      </c>
      <c r="Q2316" t="s">
        <v>71</v>
      </c>
      <c r="R2316">
        <v>1891</v>
      </c>
      <c r="S2316">
        <v>10001</v>
      </c>
      <c r="T2316">
        <v>336222.88780000003</v>
      </c>
      <c r="U2316">
        <v>3063430.7683000001</v>
      </c>
      <c r="V2316" t="s">
        <v>272</v>
      </c>
    </row>
    <row r="2317" spans="1:22" x14ac:dyDescent="0.25">
      <c r="A2317">
        <v>10002</v>
      </c>
      <c r="B2317">
        <v>336213.36719999998</v>
      </c>
      <c r="C2317">
        <v>3063450.3627999998</v>
      </c>
      <c r="D2317" t="s">
        <v>272</v>
      </c>
      <c r="P2317">
        <v>1891</v>
      </c>
      <c r="Q2317" t="s">
        <v>71</v>
      </c>
      <c r="R2317">
        <v>1892</v>
      </c>
      <c r="S2317">
        <v>10002</v>
      </c>
      <c r="T2317">
        <v>336213.36719999998</v>
      </c>
      <c r="U2317">
        <v>3063450.3627999998</v>
      </c>
      <c r="V2317" t="s">
        <v>272</v>
      </c>
    </row>
    <row r="2318" spans="1:22" x14ac:dyDescent="0.25">
      <c r="A2318">
        <v>10003</v>
      </c>
      <c r="B2318">
        <v>336206.90370000002</v>
      </c>
      <c r="C2318">
        <v>3063469.9161999999</v>
      </c>
      <c r="D2318" t="s">
        <v>272</v>
      </c>
      <c r="P2318">
        <v>1892</v>
      </c>
      <c r="Q2318" t="s">
        <v>71</v>
      </c>
      <c r="R2318">
        <v>1893</v>
      </c>
      <c r="S2318">
        <v>10003</v>
      </c>
      <c r="T2318">
        <v>336206.90370000002</v>
      </c>
      <c r="U2318">
        <v>3063469.9161999999</v>
      </c>
      <c r="V2318" t="s">
        <v>272</v>
      </c>
    </row>
    <row r="2319" spans="1:22" x14ac:dyDescent="0.25">
      <c r="A2319">
        <v>10004</v>
      </c>
      <c r="B2319">
        <v>336208.51730000001</v>
      </c>
      <c r="C2319">
        <v>3063469.7337000002</v>
      </c>
      <c r="D2319" t="s">
        <v>272</v>
      </c>
      <c r="P2319">
        <v>1893</v>
      </c>
      <c r="Q2319" t="s">
        <v>71</v>
      </c>
      <c r="R2319">
        <v>1894</v>
      </c>
      <c r="S2319">
        <v>10004</v>
      </c>
      <c r="T2319">
        <v>336208.51730000001</v>
      </c>
      <c r="U2319">
        <v>3063469.7337000002</v>
      </c>
      <c r="V2319" t="s">
        <v>272</v>
      </c>
    </row>
    <row r="2320" spans="1:22" x14ac:dyDescent="0.25">
      <c r="A2320">
        <v>10005</v>
      </c>
      <c r="B2320">
        <v>336237.43400000001</v>
      </c>
      <c r="C2320">
        <v>3063466.4632999999</v>
      </c>
      <c r="D2320" t="s">
        <v>272</v>
      </c>
      <c r="P2320">
        <v>1894</v>
      </c>
      <c r="Q2320" t="s">
        <v>71</v>
      </c>
      <c r="R2320">
        <v>1895</v>
      </c>
      <c r="S2320">
        <v>10005</v>
      </c>
      <c r="T2320">
        <v>336237.43400000001</v>
      </c>
      <c r="U2320">
        <v>3063466.4632999999</v>
      </c>
      <c r="V2320" t="s">
        <v>272</v>
      </c>
    </row>
    <row r="2321" spans="1:22" x14ac:dyDescent="0.25">
      <c r="A2321">
        <v>10006</v>
      </c>
      <c r="B2321">
        <v>336269.79849999998</v>
      </c>
      <c r="C2321">
        <v>3063462.9857999999</v>
      </c>
      <c r="D2321" t="s">
        <v>272</v>
      </c>
      <c r="P2321">
        <v>1895</v>
      </c>
      <c r="Q2321" t="s">
        <v>71</v>
      </c>
      <c r="R2321">
        <v>1896</v>
      </c>
      <c r="S2321">
        <v>10006</v>
      </c>
      <c r="T2321">
        <v>336269.79849999998</v>
      </c>
      <c r="U2321">
        <v>3063462.9857999999</v>
      </c>
      <c r="V2321" t="s">
        <v>272</v>
      </c>
    </row>
    <row r="2322" spans="1:22" x14ac:dyDescent="0.25">
      <c r="A2322">
        <v>10007</v>
      </c>
      <c r="B2322">
        <v>336284.48910000001</v>
      </c>
      <c r="C2322">
        <v>3063464.0046000001</v>
      </c>
      <c r="D2322" t="s">
        <v>272</v>
      </c>
      <c r="P2322">
        <v>1896</v>
      </c>
      <c r="Q2322" t="s">
        <v>71</v>
      </c>
      <c r="R2322">
        <v>1897</v>
      </c>
      <c r="S2322">
        <v>10007</v>
      </c>
      <c r="T2322">
        <v>336284.48910000001</v>
      </c>
      <c r="U2322">
        <v>3063464.0046000001</v>
      </c>
      <c r="V2322" t="s">
        <v>272</v>
      </c>
    </row>
    <row r="2323" spans="1:22" x14ac:dyDescent="0.25">
      <c r="A2323">
        <v>10008</v>
      </c>
      <c r="B2323">
        <v>336292.83889999997</v>
      </c>
      <c r="C2323">
        <v>3063493.6998000001</v>
      </c>
      <c r="D2323" t="s">
        <v>272</v>
      </c>
      <c r="P2323">
        <v>1897</v>
      </c>
      <c r="Q2323" t="s">
        <v>71</v>
      </c>
      <c r="R2323">
        <v>1898</v>
      </c>
      <c r="S2323">
        <v>10008</v>
      </c>
      <c r="T2323">
        <v>336292.83889999997</v>
      </c>
      <c r="U2323">
        <v>3063493.6998000001</v>
      </c>
      <c r="V2323" t="s">
        <v>272</v>
      </c>
    </row>
    <row r="2324" spans="1:22" x14ac:dyDescent="0.25">
      <c r="A2324">
        <v>10009</v>
      </c>
      <c r="B2324">
        <v>336301.8002</v>
      </c>
      <c r="C2324">
        <v>3063523.3868</v>
      </c>
      <c r="D2324" t="s">
        <v>272</v>
      </c>
      <c r="P2324">
        <v>1898</v>
      </c>
      <c r="Q2324" t="s">
        <v>71</v>
      </c>
      <c r="R2324">
        <v>1899</v>
      </c>
      <c r="S2324">
        <v>10009</v>
      </c>
      <c r="T2324">
        <v>336301.8002</v>
      </c>
      <c r="U2324">
        <v>3063523.3868</v>
      </c>
      <c r="V2324" t="s">
        <v>272</v>
      </c>
    </row>
    <row r="2325" spans="1:22" x14ac:dyDescent="0.25">
      <c r="A2325">
        <v>10010</v>
      </c>
      <c r="B2325">
        <v>336306.33399999997</v>
      </c>
      <c r="C2325">
        <v>3063542.1834999998</v>
      </c>
      <c r="D2325" t="s">
        <v>272</v>
      </c>
      <c r="P2325">
        <v>1899</v>
      </c>
      <c r="Q2325" t="s">
        <v>71</v>
      </c>
      <c r="R2325">
        <v>1900</v>
      </c>
      <c r="S2325">
        <v>10010</v>
      </c>
      <c r="T2325">
        <v>336306.33399999997</v>
      </c>
      <c r="U2325">
        <v>3063542.1834999998</v>
      </c>
      <c r="V2325" t="s">
        <v>272</v>
      </c>
    </row>
    <row r="2326" spans="1:22" x14ac:dyDescent="0.25">
      <c r="A2326">
        <v>10011</v>
      </c>
      <c r="B2326">
        <v>336312.1398</v>
      </c>
      <c r="C2326">
        <v>3063564.6131000002</v>
      </c>
      <c r="D2326" t="s">
        <v>272</v>
      </c>
      <c r="P2326">
        <v>1900</v>
      </c>
      <c r="Q2326" t="s">
        <v>71</v>
      </c>
      <c r="R2326">
        <v>1901</v>
      </c>
      <c r="S2326">
        <v>10011</v>
      </c>
      <c r="T2326">
        <v>336312.1398</v>
      </c>
      <c r="U2326">
        <v>3063564.6131000002</v>
      </c>
      <c r="V2326" t="s">
        <v>272</v>
      </c>
    </row>
    <row r="2327" spans="1:22" x14ac:dyDescent="0.25">
      <c r="A2327">
        <v>10012</v>
      </c>
      <c r="B2327">
        <v>336319.8371</v>
      </c>
      <c r="C2327">
        <v>3063591.2752999999</v>
      </c>
      <c r="D2327" t="s">
        <v>272</v>
      </c>
      <c r="P2327">
        <v>1901</v>
      </c>
      <c r="Q2327" t="s">
        <v>71</v>
      </c>
      <c r="R2327">
        <v>1902</v>
      </c>
      <c r="S2327">
        <v>10012</v>
      </c>
      <c r="T2327">
        <v>336319.8371</v>
      </c>
      <c r="U2327">
        <v>3063591.2752999999</v>
      </c>
      <c r="V2327" t="s">
        <v>272</v>
      </c>
    </row>
    <row r="2328" spans="1:22" x14ac:dyDescent="0.25">
      <c r="A2328">
        <v>10013</v>
      </c>
      <c r="B2328">
        <v>336326.89840000001</v>
      </c>
      <c r="C2328">
        <v>3063616.1211000001</v>
      </c>
      <c r="D2328" t="s">
        <v>272</v>
      </c>
      <c r="P2328">
        <v>1902</v>
      </c>
      <c r="Q2328" t="s">
        <v>71</v>
      </c>
      <c r="R2328">
        <v>1903</v>
      </c>
      <c r="S2328">
        <v>10013</v>
      </c>
      <c r="T2328">
        <v>336326.89840000001</v>
      </c>
      <c r="U2328">
        <v>3063616.1211000001</v>
      </c>
      <c r="V2328" t="s">
        <v>272</v>
      </c>
    </row>
    <row r="2329" spans="1:22" x14ac:dyDescent="0.25">
      <c r="A2329">
        <v>10014</v>
      </c>
      <c r="B2329">
        <v>336330.76750000002</v>
      </c>
      <c r="C2329">
        <v>3063630.9726</v>
      </c>
      <c r="D2329" t="s">
        <v>272</v>
      </c>
      <c r="P2329">
        <v>1903</v>
      </c>
      <c r="Q2329" t="s">
        <v>71</v>
      </c>
      <c r="R2329">
        <v>1904</v>
      </c>
      <c r="S2329">
        <v>10014</v>
      </c>
      <c r="T2329">
        <v>336330.76750000002</v>
      </c>
      <c r="U2329">
        <v>3063630.9726</v>
      </c>
      <c r="V2329" t="s">
        <v>272</v>
      </c>
    </row>
    <row r="2330" spans="1:22" x14ac:dyDescent="0.25">
      <c r="A2330">
        <v>10015</v>
      </c>
      <c r="B2330">
        <v>336342.35440000001</v>
      </c>
      <c r="C2330">
        <v>3063674.0066999998</v>
      </c>
      <c r="D2330" t="s">
        <v>272</v>
      </c>
      <c r="P2330">
        <v>1904</v>
      </c>
      <c r="Q2330" t="s">
        <v>71</v>
      </c>
      <c r="R2330">
        <v>1905</v>
      </c>
      <c r="S2330">
        <v>10015</v>
      </c>
      <c r="T2330">
        <v>336342.35440000001</v>
      </c>
      <c r="U2330">
        <v>3063674.0066999998</v>
      </c>
      <c r="V2330" t="s">
        <v>272</v>
      </c>
    </row>
    <row r="2331" spans="1:22" x14ac:dyDescent="0.25">
      <c r="A2331">
        <v>10016</v>
      </c>
      <c r="B2331">
        <v>336361.82140000002</v>
      </c>
      <c r="C2331">
        <v>3063666.4449999998</v>
      </c>
      <c r="D2331" t="s">
        <v>272</v>
      </c>
      <c r="P2331">
        <v>1905</v>
      </c>
      <c r="Q2331" t="s">
        <v>71</v>
      </c>
      <c r="R2331">
        <v>1906</v>
      </c>
      <c r="S2331">
        <v>10016</v>
      </c>
      <c r="T2331">
        <v>336361.82140000002</v>
      </c>
      <c r="U2331">
        <v>3063666.4449999998</v>
      </c>
      <c r="V2331" t="s">
        <v>272</v>
      </c>
    </row>
    <row r="2332" spans="1:22" x14ac:dyDescent="0.25">
      <c r="A2332">
        <v>10017</v>
      </c>
      <c r="B2332">
        <v>336380.70150000002</v>
      </c>
      <c r="C2332">
        <v>3063660.716</v>
      </c>
      <c r="D2332" t="s">
        <v>272</v>
      </c>
      <c r="P2332">
        <v>1906</v>
      </c>
      <c r="Q2332" t="s">
        <v>71</v>
      </c>
      <c r="R2332">
        <v>1907</v>
      </c>
      <c r="S2332">
        <v>10017</v>
      </c>
      <c r="T2332">
        <v>336380.70150000002</v>
      </c>
      <c r="U2332">
        <v>3063660.716</v>
      </c>
      <c r="V2332" t="s">
        <v>272</v>
      </c>
    </row>
    <row r="2333" spans="1:22" x14ac:dyDescent="0.25">
      <c r="A2333">
        <v>10018</v>
      </c>
      <c r="B2333">
        <v>336399.5735</v>
      </c>
      <c r="C2333">
        <v>3063654.3788999999</v>
      </c>
      <c r="D2333" t="s">
        <v>272</v>
      </c>
      <c r="P2333">
        <v>1907</v>
      </c>
      <c r="Q2333" t="s">
        <v>71</v>
      </c>
      <c r="R2333">
        <v>1908</v>
      </c>
      <c r="S2333">
        <v>10018</v>
      </c>
      <c r="T2333">
        <v>336399.5735</v>
      </c>
      <c r="U2333">
        <v>3063654.3788999999</v>
      </c>
      <c r="V2333" t="s">
        <v>272</v>
      </c>
    </row>
    <row r="2334" spans="1:22" x14ac:dyDescent="0.25">
      <c r="A2334">
        <v>10019</v>
      </c>
      <c r="B2334">
        <v>336423.92369999998</v>
      </c>
      <c r="C2334">
        <v>3063646.1431999998</v>
      </c>
      <c r="D2334" t="s">
        <v>272</v>
      </c>
      <c r="P2334">
        <v>1908</v>
      </c>
      <c r="Q2334" t="s">
        <v>71</v>
      </c>
      <c r="R2334">
        <v>1909</v>
      </c>
      <c r="S2334">
        <v>10019</v>
      </c>
      <c r="T2334">
        <v>336423.92369999998</v>
      </c>
      <c r="U2334">
        <v>3063646.1431999998</v>
      </c>
      <c r="V2334" t="s">
        <v>272</v>
      </c>
    </row>
    <row r="2335" spans="1:22" x14ac:dyDescent="0.25">
      <c r="A2335">
        <v>10020</v>
      </c>
      <c r="B2335">
        <v>336451.35560000001</v>
      </c>
      <c r="C2335">
        <v>3063639.6910000001</v>
      </c>
      <c r="D2335" t="s">
        <v>272</v>
      </c>
      <c r="P2335">
        <v>1909</v>
      </c>
      <c r="Q2335" t="s">
        <v>71</v>
      </c>
      <c r="R2335">
        <v>1910</v>
      </c>
      <c r="S2335">
        <v>10020</v>
      </c>
      <c r="T2335">
        <v>336451.35560000001</v>
      </c>
      <c r="U2335">
        <v>3063639.6910000001</v>
      </c>
      <c r="V2335" t="s">
        <v>272</v>
      </c>
    </row>
    <row r="2336" spans="1:22" x14ac:dyDescent="0.25">
      <c r="A2336">
        <v>10021</v>
      </c>
      <c r="B2336">
        <v>336474.52389999997</v>
      </c>
      <c r="C2336">
        <v>3063634.5129</v>
      </c>
      <c r="D2336" t="s">
        <v>272</v>
      </c>
      <c r="P2336">
        <v>1910</v>
      </c>
      <c r="Q2336" t="s">
        <v>71</v>
      </c>
      <c r="R2336">
        <v>1911</v>
      </c>
      <c r="S2336">
        <v>10021</v>
      </c>
      <c r="T2336">
        <v>336474.52389999997</v>
      </c>
      <c r="U2336">
        <v>3063634.5129</v>
      </c>
      <c r="V2336" t="s">
        <v>272</v>
      </c>
    </row>
    <row r="2337" spans="1:22" x14ac:dyDescent="0.25">
      <c r="A2337">
        <v>10022</v>
      </c>
      <c r="B2337">
        <v>336500.09700000001</v>
      </c>
      <c r="C2337">
        <v>3063626.2607999998</v>
      </c>
      <c r="D2337" t="s">
        <v>272</v>
      </c>
      <c r="P2337">
        <v>1911</v>
      </c>
      <c r="Q2337" t="s">
        <v>71</v>
      </c>
      <c r="R2337">
        <v>1912</v>
      </c>
      <c r="S2337">
        <v>10022</v>
      </c>
      <c r="T2337">
        <v>336500.09700000001</v>
      </c>
      <c r="U2337">
        <v>3063626.2607999998</v>
      </c>
      <c r="V2337" t="s">
        <v>272</v>
      </c>
    </row>
    <row r="2338" spans="1:22" x14ac:dyDescent="0.25">
      <c r="A2338">
        <v>10023</v>
      </c>
      <c r="B2338">
        <v>336513.09659999999</v>
      </c>
      <c r="C2338">
        <v>3063622.7368000001</v>
      </c>
      <c r="D2338" t="s">
        <v>272</v>
      </c>
      <c r="P2338">
        <v>1912</v>
      </c>
      <c r="Q2338" t="s">
        <v>71</v>
      </c>
      <c r="R2338">
        <v>1913</v>
      </c>
      <c r="S2338">
        <v>10023</v>
      </c>
      <c r="T2338">
        <v>336513.09659999999</v>
      </c>
      <c r="U2338">
        <v>3063622.7368000001</v>
      </c>
      <c r="V2338" t="s">
        <v>272</v>
      </c>
    </row>
    <row r="2339" spans="1:22" x14ac:dyDescent="0.25">
      <c r="A2339">
        <v>10024</v>
      </c>
      <c r="B2339">
        <v>336518.98550000001</v>
      </c>
      <c r="C2339">
        <v>3063621.1403000001</v>
      </c>
      <c r="D2339" t="s">
        <v>272</v>
      </c>
      <c r="P2339">
        <v>1913</v>
      </c>
      <c r="Q2339" t="s">
        <v>71</v>
      </c>
      <c r="R2339">
        <v>1914</v>
      </c>
      <c r="S2339">
        <v>10024</v>
      </c>
      <c r="T2339">
        <v>336518.98550000001</v>
      </c>
      <c r="U2339">
        <v>3063621.1403000001</v>
      </c>
      <c r="V2339" t="s">
        <v>272</v>
      </c>
    </row>
    <row r="2340" spans="1:22" x14ac:dyDescent="0.25">
      <c r="A2340">
        <v>10025</v>
      </c>
      <c r="B2340">
        <v>336544.56679999997</v>
      </c>
      <c r="C2340">
        <v>3063613.4966000002</v>
      </c>
      <c r="D2340" t="s">
        <v>272</v>
      </c>
      <c r="P2340">
        <v>1914</v>
      </c>
      <c r="Q2340" t="s">
        <v>71</v>
      </c>
      <c r="R2340">
        <v>1915</v>
      </c>
      <c r="S2340">
        <v>10025</v>
      </c>
      <c r="T2340">
        <v>336544.56679999997</v>
      </c>
      <c r="U2340">
        <v>3063613.4966000002</v>
      </c>
      <c r="V2340" t="s">
        <v>272</v>
      </c>
    </row>
    <row r="2341" spans="1:22" x14ac:dyDescent="0.25">
      <c r="A2341">
        <v>10026</v>
      </c>
      <c r="B2341">
        <v>336558.29920000001</v>
      </c>
      <c r="C2341">
        <v>3063611.4870000002</v>
      </c>
      <c r="D2341" t="s">
        <v>272</v>
      </c>
      <c r="P2341">
        <v>1915</v>
      </c>
      <c r="Q2341" t="s">
        <v>71</v>
      </c>
      <c r="R2341">
        <v>1916</v>
      </c>
      <c r="S2341">
        <v>10026</v>
      </c>
      <c r="T2341">
        <v>336558.29920000001</v>
      </c>
      <c r="U2341">
        <v>3063611.4870000002</v>
      </c>
      <c r="V2341" t="s">
        <v>272</v>
      </c>
    </row>
    <row r="2342" spans="1:22" x14ac:dyDescent="0.25">
      <c r="A2342">
        <v>10027</v>
      </c>
      <c r="B2342">
        <v>336584.51650000003</v>
      </c>
      <c r="C2342">
        <v>3063605.6598</v>
      </c>
      <c r="D2342" t="s">
        <v>272</v>
      </c>
      <c r="P2342">
        <v>1916</v>
      </c>
      <c r="Q2342" t="s">
        <v>71</v>
      </c>
      <c r="R2342">
        <v>1917</v>
      </c>
      <c r="S2342">
        <v>10027</v>
      </c>
      <c r="T2342">
        <v>336584.51650000003</v>
      </c>
      <c r="U2342">
        <v>3063605.6598</v>
      </c>
      <c r="V2342" t="s">
        <v>272</v>
      </c>
    </row>
    <row r="2343" spans="1:22" x14ac:dyDescent="0.25">
      <c r="A2343">
        <v>10028</v>
      </c>
      <c r="B2343">
        <v>336605.18199999997</v>
      </c>
      <c r="C2343">
        <v>3063596.2573000002</v>
      </c>
      <c r="D2343" t="s">
        <v>272</v>
      </c>
      <c r="P2343">
        <v>1917</v>
      </c>
      <c r="Q2343" t="s">
        <v>71</v>
      </c>
      <c r="R2343">
        <v>1918</v>
      </c>
      <c r="S2343">
        <v>10028</v>
      </c>
      <c r="T2343">
        <v>336605.18199999997</v>
      </c>
      <c r="U2343">
        <v>3063596.2573000002</v>
      </c>
      <c r="V2343" t="s">
        <v>272</v>
      </c>
    </row>
    <row r="2344" spans="1:22" x14ac:dyDescent="0.25">
      <c r="A2344">
        <v>10029</v>
      </c>
      <c r="B2344">
        <v>336617.90740000003</v>
      </c>
      <c r="C2344">
        <v>3063587.5699</v>
      </c>
      <c r="D2344" t="s">
        <v>272</v>
      </c>
      <c r="P2344">
        <v>1918</v>
      </c>
      <c r="Q2344" t="s">
        <v>71</v>
      </c>
      <c r="R2344">
        <v>1919</v>
      </c>
      <c r="S2344">
        <v>10029</v>
      </c>
      <c r="T2344">
        <v>336617.90740000003</v>
      </c>
      <c r="U2344">
        <v>3063587.5699</v>
      </c>
      <c r="V2344" t="s">
        <v>272</v>
      </c>
    </row>
    <row r="2345" spans="1:22" x14ac:dyDescent="0.25">
      <c r="A2345">
        <v>10030</v>
      </c>
      <c r="B2345">
        <v>336640.45630000002</v>
      </c>
      <c r="C2345">
        <v>3063581.7919999999</v>
      </c>
      <c r="D2345" t="s">
        <v>272</v>
      </c>
      <c r="P2345">
        <v>1919</v>
      </c>
      <c r="Q2345" t="s">
        <v>71</v>
      </c>
      <c r="R2345">
        <v>1920</v>
      </c>
      <c r="S2345">
        <v>10030</v>
      </c>
      <c r="T2345">
        <v>336640.45630000002</v>
      </c>
      <c r="U2345">
        <v>3063581.7919999999</v>
      </c>
      <c r="V2345" t="s">
        <v>272</v>
      </c>
    </row>
    <row r="2346" spans="1:22" x14ac:dyDescent="0.25">
      <c r="A2346">
        <v>10031</v>
      </c>
      <c r="B2346">
        <v>336738.17469999997</v>
      </c>
      <c r="C2346">
        <v>3063555.1694999998</v>
      </c>
      <c r="D2346" t="s">
        <v>272</v>
      </c>
      <c r="P2346">
        <v>1920</v>
      </c>
      <c r="Q2346" t="s">
        <v>71</v>
      </c>
      <c r="R2346">
        <v>1921</v>
      </c>
      <c r="S2346">
        <v>10031</v>
      </c>
      <c r="T2346">
        <v>336738.17469999997</v>
      </c>
      <c r="U2346">
        <v>3063555.1694999998</v>
      </c>
      <c r="V2346" t="s">
        <v>272</v>
      </c>
    </row>
    <row r="2347" spans="1:22" x14ac:dyDescent="0.25">
      <c r="A2347">
        <v>10032</v>
      </c>
      <c r="B2347">
        <v>336741.44750000001</v>
      </c>
      <c r="C2347">
        <v>3063554.2779000001</v>
      </c>
      <c r="D2347" t="s">
        <v>272</v>
      </c>
      <c r="P2347">
        <v>1921</v>
      </c>
      <c r="Q2347" t="s">
        <v>71</v>
      </c>
      <c r="R2347">
        <v>1922</v>
      </c>
      <c r="S2347">
        <v>10032</v>
      </c>
      <c r="T2347">
        <v>336741.44750000001</v>
      </c>
      <c r="U2347">
        <v>3063554.2779000001</v>
      </c>
      <c r="V2347" t="s">
        <v>272</v>
      </c>
    </row>
    <row r="2348" spans="1:22" x14ac:dyDescent="0.25">
      <c r="A2348">
        <v>10033</v>
      </c>
      <c r="B2348">
        <v>336767.9215</v>
      </c>
      <c r="C2348">
        <v>3063547.4259000001</v>
      </c>
      <c r="D2348" t="s">
        <v>272</v>
      </c>
      <c r="P2348">
        <v>1922</v>
      </c>
      <c r="Q2348" t="s">
        <v>71</v>
      </c>
      <c r="R2348">
        <v>1923</v>
      </c>
      <c r="S2348">
        <v>10033</v>
      </c>
      <c r="T2348">
        <v>336767.9215</v>
      </c>
      <c r="U2348">
        <v>3063547.4259000001</v>
      </c>
      <c r="V2348" t="s">
        <v>272</v>
      </c>
    </row>
    <row r="2349" spans="1:22" x14ac:dyDescent="0.25">
      <c r="A2349">
        <v>10034</v>
      </c>
      <c r="B2349">
        <v>336778.0122</v>
      </c>
      <c r="C2349">
        <v>3063544.8143000002</v>
      </c>
      <c r="D2349" t="s">
        <v>272</v>
      </c>
      <c r="P2349">
        <v>1923</v>
      </c>
      <c r="Q2349" t="s">
        <v>71</v>
      </c>
      <c r="R2349">
        <v>1924</v>
      </c>
      <c r="S2349">
        <v>10034</v>
      </c>
      <c r="T2349">
        <v>336778.0122</v>
      </c>
      <c r="U2349">
        <v>3063544.8143000002</v>
      </c>
      <c r="V2349" t="s">
        <v>272</v>
      </c>
    </row>
    <row r="2350" spans="1:22" x14ac:dyDescent="0.25">
      <c r="A2350">
        <v>10035</v>
      </c>
      <c r="B2350">
        <v>336797.01520000002</v>
      </c>
      <c r="C2350">
        <v>3063548.2089999998</v>
      </c>
      <c r="D2350" t="s">
        <v>272</v>
      </c>
      <c r="P2350">
        <v>1924</v>
      </c>
      <c r="Q2350" t="s">
        <v>71</v>
      </c>
      <c r="R2350">
        <v>1925</v>
      </c>
      <c r="S2350">
        <v>10035</v>
      </c>
      <c r="T2350">
        <v>336797.01520000002</v>
      </c>
      <c r="U2350">
        <v>3063548.2089999998</v>
      </c>
      <c r="V2350" t="s">
        <v>272</v>
      </c>
    </row>
    <row r="2351" spans="1:22" x14ac:dyDescent="0.25">
      <c r="A2351">
        <v>10036</v>
      </c>
      <c r="B2351">
        <v>336823.84419999999</v>
      </c>
      <c r="C2351">
        <v>3063542.3741000001</v>
      </c>
      <c r="D2351" t="s">
        <v>272</v>
      </c>
      <c r="P2351">
        <v>1925</v>
      </c>
      <c r="Q2351" t="s">
        <v>71</v>
      </c>
      <c r="R2351">
        <v>1926</v>
      </c>
      <c r="S2351">
        <v>10036</v>
      </c>
      <c r="T2351">
        <v>336823.84419999999</v>
      </c>
      <c r="U2351">
        <v>3063542.3741000001</v>
      </c>
      <c r="V2351" t="s">
        <v>272</v>
      </c>
    </row>
    <row r="2352" spans="1:22" x14ac:dyDescent="0.25">
      <c r="A2352">
        <v>10037</v>
      </c>
      <c r="B2352">
        <v>336837.05709999998</v>
      </c>
      <c r="C2352">
        <v>3063539.1104000001</v>
      </c>
      <c r="D2352" t="s">
        <v>272</v>
      </c>
      <c r="P2352">
        <v>1926</v>
      </c>
      <c r="Q2352" t="s">
        <v>71</v>
      </c>
      <c r="R2352">
        <v>1927</v>
      </c>
      <c r="S2352">
        <v>10037</v>
      </c>
      <c r="T2352">
        <v>336837.05709999998</v>
      </c>
      <c r="U2352">
        <v>3063539.1104000001</v>
      </c>
      <c r="V2352" t="s">
        <v>272</v>
      </c>
    </row>
    <row r="2353" spans="1:22" x14ac:dyDescent="0.25">
      <c r="A2353">
        <v>10038</v>
      </c>
      <c r="B2353">
        <v>336852.49109999998</v>
      </c>
      <c r="C2353">
        <v>3063535.2980999998</v>
      </c>
      <c r="D2353" t="s">
        <v>272</v>
      </c>
      <c r="P2353">
        <v>1927</v>
      </c>
      <c r="Q2353" t="s">
        <v>71</v>
      </c>
      <c r="R2353">
        <v>1928</v>
      </c>
      <c r="S2353">
        <v>10038</v>
      </c>
      <c r="T2353">
        <v>336852.49109999998</v>
      </c>
      <c r="U2353">
        <v>3063535.2980999998</v>
      </c>
      <c r="V2353" t="s">
        <v>272</v>
      </c>
    </row>
    <row r="2354" spans="1:22" x14ac:dyDescent="0.25">
      <c r="A2354">
        <v>10039</v>
      </c>
      <c r="B2354">
        <v>336887.22779999999</v>
      </c>
      <c r="C2354">
        <v>3063526.3155999999</v>
      </c>
      <c r="D2354" t="s">
        <v>272</v>
      </c>
      <c r="P2354">
        <v>1928</v>
      </c>
      <c r="Q2354" t="s">
        <v>71</v>
      </c>
      <c r="R2354">
        <v>1929</v>
      </c>
      <c r="S2354">
        <v>10039</v>
      </c>
      <c r="T2354">
        <v>336887.22779999999</v>
      </c>
      <c r="U2354">
        <v>3063526.3155999999</v>
      </c>
      <c r="V2354" t="s">
        <v>272</v>
      </c>
    </row>
    <row r="2355" spans="1:22" x14ac:dyDescent="0.25">
      <c r="A2355">
        <v>10040</v>
      </c>
      <c r="B2355">
        <v>336912.82579999999</v>
      </c>
      <c r="C2355">
        <v>3063519.889</v>
      </c>
      <c r="D2355" t="s">
        <v>272</v>
      </c>
      <c r="P2355">
        <v>1929</v>
      </c>
      <c r="Q2355" t="s">
        <v>71</v>
      </c>
      <c r="R2355">
        <v>1930</v>
      </c>
      <c r="S2355">
        <v>10040</v>
      </c>
      <c r="T2355">
        <v>336912.82579999999</v>
      </c>
      <c r="U2355">
        <v>3063519.889</v>
      </c>
      <c r="V2355" t="s">
        <v>272</v>
      </c>
    </row>
    <row r="2356" spans="1:22" x14ac:dyDescent="0.25">
      <c r="A2356">
        <v>10041</v>
      </c>
      <c r="B2356">
        <v>336939.60590000002</v>
      </c>
      <c r="C2356">
        <v>3063510.4051000001</v>
      </c>
      <c r="D2356" t="s">
        <v>272</v>
      </c>
      <c r="P2356">
        <v>1930</v>
      </c>
      <c r="Q2356" t="s">
        <v>71</v>
      </c>
      <c r="R2356">
        <v>1931</v>
      </c>
      <c r="S2356">
        <v>10041</v>
      </c>
      <c r="T2356">
        <v>336939.60590000002</v>
      </c>
      <c r="U2356">
        <v>3063510.4051000001</v>
      </c>
      <c r="V2356" t="s">
        <v>272</v>
      </c>
    </row>
    <row r="2357" spans="1:22" x14ac:dyDescent="0.25">
      <c r="A2357">
        <v>10042</v>
      </c>
      <c r="B2357">
        <v>336959.00829999999</v>
      </c>
      <c r="C2357">
        <v>3063497.9785000002</v>
      </c>
      <c r="D2357" t="s">
        <v>272</v>
      </c>
      <c r="P2357">
        <v>1931</v>
      </c>
      <c r="Q2357" t="s">
        <v>71</v>
      </c>
      <c r="R2357">
        <v>1932</v>
      </c>
      <c r="S2357">
        <v>10042</v>
      </c>
      <c r="T2357">
        <v>336959.00829999999</v>
      </c>
      <c r="U2357">
        <v>3063497.9785000002</v>
      </c>
      <c r="V2357" t="s">
        <v>272</v>
      </c>
    </row>
    <row r="2358" spans="1:22" x14ac:dyDescent="0.25">
      <c r="A2358">
        <v>10043</v>
      </c>
      <c r="B2358">
        <v>336982.78029999998</v>
      </c>
      <c r="C2358">
        <v>3063492.1849000002</v>
      </c>
      <c r="D2358" t="s">
        <v>272</v>
      </c>
      <c r="P2358">
        <v>1932</v>
      </c>
      <c r="Q2358" t="s">
        <v>71</v>
      </c>
      <c r="R2358">
        <v>1933</v>
      </c>
      <c r="S2358">
        <v>10043</v>
      </c>
      <c r="T2358">
        <v>336982.78029999998</v>
      </c>
      <c r="U2358">
        <v>3063492.1849000002</v>
      </c>
      <c r="V2358" t="s">
        <v>272</v>
      </c>
    </row>
    <row r="2359" spans="1:22" x14ac:dyDescent="0.25">
      <c r="A2359">
        <v>10044</v>
      </c>
      <c r="B2359">
        <v>337013.31060000003</v>
      </c>
      <c r="C2359">
        <v>3063488.7340000002</v>
      </c>
      <c r="D2359" t="s">
        <v>272</v>
      </c>
      <c r="P2359">
        <v>1933</v>
      </c>
      <c r="Q2359" t="s">
        <v>71</v>
      </c>
      <c r="R2359">
        <v>1934</v>
      </c>
      <c r="S2359">
        <v>10044</v>
      </c>
      <c r="T2359">
        <v>337013.31060000003</v>
      </c>
      <c r="U2359">
        <v>3063488.7340000002</v>
      </c>
      <c r="V2359" t="s">
        <v>272</v>
      </c>
    </row>
    <row r="2360" spans="1:22" x14ac:dyDescent="0.25">
      <c r="A2360">
        <v>10045</v>
      </c>
      <c r="B2360">
        <v>337035.34620000003</v>
      </c>
      <c r="C2360">
        <v>3063490.2634999999</v>
      </c>
      <c r="D2360" t="s">
        <v>272</v>
      </c>
      <c r="P2360">
        <v>1934</v>
      </c>
      <c r="Q2360" t="s">
        <v>71</v>
      </c>
      <c r="R2360">
        <v>1935</v>
      </c>
      <c r="S2360">
        <v>10045</v>
      </c>
      <c r="T2360">
        <v>337035.34620000003</v>
      </c>
      <c r="U2360">
        <v>3063490.2634999999</v>
      </c>
      <c r="V2360" t="s">
        <v>272</v>
      </c>
    </row>
    <row r="2361" spans="1:22" x14ac:dyDescent="0.25">
      <c r="A2361">
        <v>10046</v>
      </c>
      <c r="B2361">
        <v>337055.23369999998</v>
      </c>
      <c r="C2361">
        <v>3063491.2135999999</v>
      </c>
      <c r="D2361" t="s">
        <v>272</v>
      </c>
      <c r="P2361">
        <v>1935</v>
      </c>
      <c r="Q2361" t="s">
        <v>71</v>
      </c>
      <c r="R2361">
        <v>1936</v>
      </c>
      <c r="S2361">
        <v>10046</v>
      </c>
      <c r="T2361">
        <v>337055.23369999998</v>
      </c>
      <c r="U2361">
        <v>3063491.2135999999</v>
      </c>
      <c r="V2361" t="s">
        <v>272</v>
      </c>
    </row>
    <row r="2362" spans="1:22" x14ac:dyDescent="0.25">
      <c r="A2362">
        <v>10047</v>
      </c>
      <c r="B2362">
        <v>337084.02759999997</v>
      </c>
      <c r="C2362">
        <v>3063495.0858999998</v>
      </c>
      <c r="D2362" t="s">
        <v>272</v>
      </c>
      <c r="P2362">
        <v>1936</v>
      </c>
      <c r="Q2362" t="s">
        <v>71</v>
      </c>
      <c r="R2362">
        <v>1937</v>
      </c>
      <c r="S2362">
        <v>10047</v>
      </c>
      <c r="T2362">
        <v>337084.02759999997</v>
      </c>
      <c r="U2362">
        <v>3063495.0858999998</v>
      </c>
      <c r="V2362" t="s">
        <v>272</v>
      </c>
    </row>
    <row r="2363" spans="1:22" x14ac:dyDescent="0.25">
      <c r="A2363">
        <v>10048</v>
      </c>
      <c r="B2363">
        <v>337107.93819999998</v>
      </c>
      <c r="C2363">
        <v>3063499.6321</v>
      </c>
      <c r="D2363" t="s">
        <v>272</v>
      </c>
      <c r="P2363">
        <v>1937</v>
      </c>
      <c r="Q2363" t="s">
        <v>71</v>
      </c>
      <c r="R2363">
        <v>1938</v>
      </c>
      <c r="S2363">
        <v>10048</v>
      </c>
      <c r="T2363">
        <v>337107.93819999998</v>
      </c>
      <c r="U2363">
        <v>3063499.6321</v>
      </c>
      <c r="V2363" t="s">
        <v>272</v>
      </c>
    </row>
    <row r="2364" spans="1:22" x14ac:dyDescent="0.25">
      <c r="A2364">
        <v>10049</v>
      </c>
      <c r="B2364">
        <v>337130.03080000001</v>
      </c>
      <c r="C2364">
        <v>3063505.4191999999</v>
      </c>
      <c r="D2364" t="s">
        <v>272</v>
      </c>
      <c r="P2364">
        <v>1938</v>
      </c>
      <c r="Q2364" t="s">
        <v>71</v>
      </c>
      <c r="R2364">
        <v>1939</v>
      </c>
      <c r="S2364">
        <v>10049</v>
      </c>
      <c r="T2364">
        <v>337130.03080000001</v>
      </c>
      <c r="U2364">
        <v>3063505.4191999999</v>
      </c>
      <c r="V2364" t="s">
        <v>272</v>
      </c>
    </row>
    <row r="2365" spans="1:22" x14ac:dyDescent="0.25">
      <c r="A2365">
        <v>10050</v>
      </c>
      <c r="B2365">
        <v>337150.90059999999</v>
      </c>
      <c r="C2365">
        <v>3063511.2228000001</v>
      </c>
      <c r="D2365" t="s">
        <v>272</v>
      </c>
      <c r="P2365">
        <v>1939</v>
      </c>
      <c r="Q2365" t="s">
        <v>71</v>
      </c>
      <c r="R2365">
        <v>1940</v>
      </c>
      <c r="S2365">
        <v>10050</v>
      </c>
      <c r="T2365">
        <v>337150.90059999999</v>
      </c>
      <c r="U2365">
        <v>3063511.2228000001</v>
      </c>
      <c r="V2365" t="s">
        <v>272</v>
      </c>
    </row>
    <row r="2366" spans="1:22" x14ac:dyDescent="0.25">
      <c r="A2366">
        <v>10051</v>
      </c>
      <c r="B2366">
        <v>337173.0257</v>
      </c>
      <c r="C2366">
        <v>3063519.4429000001</v>
      </c>
      <c r="D2366" t="s">
        <v>272</v>
      </c>
      <c r="P2366">
        <v>1940</v>
      </c>
      <c r="Q2366" t="s">
        <v>71</v>
      </c>
      <c r="R2366">
        <v>1941</v>
      </c>
      <c r="S2366">
        <v>10051</v>
      </c>
      <c r="T2366">
        <v>337173.0257</v>
      </c>
      <c r="U2366">
        <v>3063519.4429000001</v>
      </c>
      <c r="V2366" t="s">
        <v>272</v>
      </c>
    </row>
    <row r="2367" spans="1:22" x14ac:dyDescent="0.25">
      <c r="A2367">
        <v>10052</v>
      </c>
      <c r="B2367">
        <v>337197.03399999999</v>
      </c>
      <c r="C2367">
        <v>3063531.2875999999</v>
      </c>
      <c r="D2367" t="s">
        <v>272</v>
      </c>
      <c r="P2367">
        <v>1941</v>
      </c>
      <c r="Q2367" t="s">
        <v>71</v>
      </c>
      <c r="R2367">
        <v>1942</v>
      </c>
      <c r="S2367">
        <v>10052</v>
      </c>
      <c r="T2367">
        <v>337197.03399999999</v>
      </c>
      <c r="U2367">
        <v>3063531.2875999999</v>
      </c>
      <c r="V2367" t="s">
        <v>272</v>
      </c>
    </row>
    <row r="2368" spans="1:22" x14ac:dyDescent="0.25">
      <c r="A2368">
        <v>10053</v>
      </c>
      <c r="B2368">
        <v>337217.98509999999</v>
      </c>
      <c r="C2368">
        <v>3063543.1732999999</v>
      </c>
      <c r="D2368" t="s">
        <v>272</v>
      </c>
      <c r="P2368">
        <v>1942</v>
      </c>
      <c r="Q2368" t="s">
        <v>71</v>
      </c>
      <c r="R2368">
        <v>1943</v>
      </c>
      <c r="S2368">
        <v>10053</v>
      </c>
      <c r="T2368">
        <v>337217.98509999999</v>
      </c>
      <c r="U2368">
        <v>3063543.1732999999</v>
      </c>
      <c r="V2368" t="s">
        <v>272</v>
      </c>
    </row>
    <row r="2369" spans="1:22" x14ac:dyDescent="0.25">
      <c r="A2369">
        <v>10054</v>
      </c>
      <c r="B2369">
        <v>337237.11820000003</v>
      </c>
      <c r="C2369">
        <v>3063556.3</v>
      </c>
      <c r="D2369" t="s">
        <v>272</v>
      </c>
      <c r="P2369">
        <v>1943</v>
      </c>
      <c r="Q2369" t="s">
        <v>71</v>
      </c>
      <c r="R2369">
        <v>1944</v>
      </c>
      <c r="S2369">
        <v>10054</v>
      </c>
      <c r="T2369">
        <v>337237.11820000003</v>
      </c>
      <c r="U2369">
        <v>3063556.3</v>
      </c>
      <c r="V2369" t="s">
        <v>272</v>
      </c>
    </row>
    <row r="2370" spans="1:22" x14ac:dyDescent="0.25">
      <c r="A2370">
        <v>10055</v>
      </c>
      <c r="B2370">
        <v>337251.32740000001</v>
      </c>
      <c r="C2370">
        <v>3063567.0594000001</v>
      </c>
      <c r="D2370" t="s">
        <v>272</v>
      </c>
      <c r="P2370">
        <v>1944</v>
      </c>
      <c r="Q2370" t="s">
        <v>71</v>
      </c>
      <c r="R2370">
        <v>1945</v>
      </c>
      <c r="S2370">
        <v>10055</v>
      </c>
      <c r="T2370">
        <v>337251.32740000001</v>
      </c>
      <c r="U2370">
        <v>3063567.0594000001</v>
      </c>
      <c r="V2370" t="s">
        <v>272</v>
      </c>
    </row>
    <row r="2371" spans="1:22" x14ac:dyDescent="0.25">
      <c r="A2371">
        <v>10056</v>
      </c>
      <c r="B2371">
        <v>337264.34629999998</v>
      </c>
      <c r="C2371">
        <v>3063580.2680000002</v>
      </c>
      <c r="D2371" t="s">
        <v>272</v>
      </c>
      <c r="P2371">
        <v>1945</v>
      </c>
      <c r="Q2371" t="s">
        <v>71</v>
      </c>
      <c r="R2371">
        <v>1946</v>
      </c>
      <c r="S2371">
        <v>10056</v>
      </c>
      <c r="T2371">
        <v>337264.34629999998</v>
      </c>
      <c r="U2371">
        <v>3063580.2680000002</v>
      </c>
      <c r="V2371" t="s">
        <v>272</v>
      </c>
    </row>
    <row r="2372" spans="1:22" x14ac:dyDescent="0.25">
      <c r="A2372">
        <v>10057</v>
      </c>
      <c r="B2372">
        <v>337282.57459999999</v>
      </c>
      <c r="C2372">
        <v>3063593.9849999999</v>
      </c>
      <c r="D2372" t="s">
        <v>272</v>
      </c>
      <c r="P2372">
        <v>1946</v>
      </c>
      <c r="Q2372" t="s">
        <v>71</v>
      </c>
      <c r="R2372">
        <v>1947</v>
      </c>
      <c r="S2372">
        <v>10057</v>
      </c>
      <c r="T2372">
        <v>337282.57459999999</v>
      </c>
      <c r="U2372">
        <v>3063593.9849999999</v>
      </c>
      <c r="V2372" t="s">
        <v>272</v>
      </c>
    </row>
    <row r="2373" spans="1:22" x14ac:dyDescent="0.25">
      <c r="A2373">
        <v>10058</v>
      </c>
      <c r="B2373">
        <v>337286.58519999997</v>
      </c>
      <c r="C2373">
        <v>3063597.003</v>
      </c>
      <c r="D2373" t="s">
        <v>272</v>
      </c>
      <c r="P2373">
        <v>1947</v>
      </c>
      <c r="Q2373" t="s">
        <v>71</v>
      </c>
      <c r="R2373">
        <v>1948</v>
      </c>
      <c r="S2373">
        <v>10058</v>
      </c>
      <c r="T2373">
        <v>337286.58519999997</v>
      </c>
      <c r="U2373">
        <v>3063597.003</v>
      </c>
      <c r="V2373" t="s">
        <v>272</v>
      </c>
    </row>
    <row r="2374" spans="1:22" x14ac:dyDescent="0.25">
      <c r="A2374">
        <v>10059</v>
      </c>
      <c r="B2374">
        <v>337298.33230000001</v>
      </c>
      <c r="C2374">
        <v>3063606.5787999998</v>
      </c>
      <c r="D2374" t="s">
        <v>272</v>
      </c>
      <c r="P2374">
        <v>1948</v>
      </c>
      <c r="Q2374" t="s">
        <v>71</v>
      </c>
      <c r="R2374">
        <v>1949</v>
      </c>
      <c r="S2374">
        <v>10059</v>
      </c>
      <c r="T2374">
        <v>337298.33230000001</v>
      </c>
      <c r="U2374">
        <v>3063606.5787999998</v>
      </c>
      <c r="V2374" t="s">
        <v>272</v>
      </c>
    </row>
    <row r="2375" spans="1:22" x14ac:dyDescent="0.25">
      <c r="A2375">
        <v>10060</v>
      </c>
      <c r="B2375">
        <v>337314.46509999997</v>
      </c>
      <c r="C2375">
        <v>3063624.0038000001</v>
      </c>
      <c r="D2375" t="s">
        <v>272</v>
      </c>
      <c r="P2375">
        <v>1949</v>
      </c>
      <c r="Q2375" t="s">
        <v>71</v>
      </c>
      <c r="R2375">
        <v>1950</v>
      </c>
      <c r="S2375">
        <v>10060</v>
      </c>
      <c r="T2375">
        <v>337314.46509999997</v>
      </c>
      <c r="U2375">
        <v>3063624.0038000001</v>
      </c>
      <c r="V2375" t="s">
        <v>272</v>
      </c>
    </row>
    <row r="2376" spans="1:22" x14ac:dyDescent="0.25">
      <c r="A2376">
        <v>10061</v>
      </c>
      <c r="B2376">
        <v>337328.16039999999</v>
      </c>
      <c r="C2376">
        <v>3063642.0698000002</v>
      </c>
      <c r="D2376" t="s">
        <v>272</v>
      </c>
      <c r="P2376">
        <v>1950</v>
      </c>
      <c r="Q2376" t="s">
        <v>71</v>
      </c>
      <c r="R2376">
        <v>1951</v>
      </c>
      <c r="S2376">
        <v>10061</v>
      </c>
      <c r="T2376">
        <v>337328.16039999999</v>
      </c>
      <c r="U2376">
        <v>3063642.0698000002</v>
      </c>
      <c r="V2376" t="s">
        <v>272</v>
      </c>
    </row>
    <row r="2377" spans="1:22" x14ac:dyDescent="0.25">
      <c r="A2377">
        <v>10062</v>
      </c>
      <c r="B2377">
        <v>337339.25510000001</v>
      </c>
      <c r="C2377">
        <v>3063660.0184999998</v>
      </c>
      <c r="D2377" t="s">
        <v>272</v>
      </c>
      <c r="P2377">
        <v>1951</v>
      </c>
      <c r="Q2377" t="s">
        <v>71</v>
      </c>
      <c r="R2377">
        <v>1952</v>
      </c>
      <c r="S2377">
        <v>10062</v>
      </c>
      <c r="T2377">
        <v>337339.25510000001</v>
      </c>
      <c r="U2377">
        <v>3063660.0184999998</v>
      </c>
      <c r="V2377" t="s">
        <v>272</v>
      </c>
    </row>
    <row r="2378" spans="1:22" x14ac:dyDescent="0.25">
      <c r="A2378">
        <v>10063</v>
      </c>
      <c r="B2378">
        <v>337350.5209</v>
      </c>
      <c r="C2378">
        <v>3063679.3336</v>
      </c>
      <c r="D2378" t="s">
        <v>272</v>
      </c>
      <c r="P2378">
        <v>1952</v>
      </c>
      <c r="Q2378" t="s">
        <v>71</v>
      </c>
      <c r="R2378">
        <v>1953</v>
      </c>
      <c r="S2378">
        <v>10063</v>
      </c>
      <c r="T2378">
        <v>337350.5209</v>
      </c>
      <c r="U2378">
        <v>3063679.3336</v>
      </c>
      <c r="V2378" t="s">
        <v>272</v>
      </c>
    </row>
    <row r="2379" spans="1:22" x14ac:dyDescent="0.25">
      <c r="A2379">
        <v>10064</v>
      </c>
      <c r="B2379">
        <v>337363.58840000001</v>
      </c>
      <c r="C2379">
        <v>3063696.1913000001</v>
      </c>
      <c r="D2379" t="s">
        <v>272</v>
      </c>
      <c r="P2379">
        <v>1953</v>
      </c>
      <c r="Q2379" t="s">
        <v>71</v>
      </c>
      <c r="R2379">
        <v>1954</v>
      </c>
      <c r="S2379">
        <v>10064</v>
      </c>
      <c r="T2379">
        <v>337363.58840000001</v>
      </c>
      <c r="U2379">
        <v>3063696.1913000001</v>
      </c>
      <c r="V2379" t="s">
        <v>272</v>
      </c>
    </row>
    <row r="2380" spans="1:22" x14ac:dyDescent="0.25">
      <c r="A2380">
        <v>10065</v>
      </c>
      <c r="B2380">
        <v>337373.63939999999</v>
      </c>
      <c r="C2380">
        <v>3063716.1309000002</v>
      </c>
      <c r="D2380" t="s">
        <v>272</v>
      </c>
      <c r="P2380">
        <v>1954</v>
      </c>
      <c r="Q2380" t="s">
        <v>71</v>
      </c>
      <c r="R2380">
        <v>1955</v>
      </c>
      <c r="S2380">
        <v>10065</v>
      </c>
      <c r="T2380">
        <v>337373.63939999999</v>
      </c>
      <c r="U2380">
        <v>3063716.1309000002</v>
      </c>
      <c r="V2380" t="s">
        <v>272</v>
      </c>
    </row>
    <row r="2381" spans="1:22" x14ac:dyDescent="0.25">
      <c r="A2381">
        <v>10066</v>
      </c>
      <c r="B2381">
        <v>337383.70669999998</v>
      </c>
      <c r="C2381">
        <v>3063737.2867999999</v>
      </c>
      <c r="D2381" t="s">
        <v>272</v>
      </c>
      <c r="P2381">
        <v>1955</v>
      </c>
      <c r="Q2381" t="s">
        <v>71</v>
      </c>
      <c r="R2381">
        <v>1956</v>
      </c>
      <c r="S2381">
        <v>10066</v>
      </c>
      <c r="T2381">
        <v>337383.70669999998</v>
      </c>
      <c r="U2381">
        <v>3063737.2867999999</v>
      </c>
      <c r="V2381" t="s">
        <v>272</v>
      </c>
    </row>
    <row r="2382" spans="1:22" x14ac:dyDescent="0.25">
      <c r="A2382">
        <v>10067</v>
      </c>
      <c r="B2382">
        <v>337393.12190000003</v>
      </c>
      <c r="C2382">
        <v>3063755.41</v>
      </c>
      <c r="D2382" t="s">
        <v>272</v>
      </c>
      <c r="P2382">
        <v>1956</v>
      </c>
      <c r="Q2382" t="s">
        <v>71</v>
      </c>
      <c r="R2382">
        <v>1957</v>
      </c>
      <c r="S2382">
        <v>10067</v>
      </c>
      <c r="T2382">
        <v>337393.12190000003</v>
      </c>
      <c r="U2382">
        <v>3063755.41</v>
      </c>
      <c r="V2382" t="s">
        <v>272</v>
      </c>
    </row>
    <row r="2383" spans="1:22" x14ac:dyDescent="0.25">
      <c r="A2383">
        <v>10068</v>
      </c>
      <c r="B2383">
        <v>337401.92570000002</v>
      </c>
      <c r="C2383">
        <v>3063773.5413000002</v>
      </c>
      <c r="D2383" t="s">
        <v>272</v>
      </c>
      <c r="P2383">
        <v>1957</v>
      </c>
      <c r="Q2383" t="s">
        <v>71</v>
      </c>
      <c r="R2383">
        <v>1958</v>
      </c>
      <c r="S2383">
        <v>10068</v>
      </c>
      <c r="T2383">
        <v>337401.92570000002</v>
      </c>
      <c r="U2383">
        <v>3063773.5413000002</v>
      </c>
      <c r="V2383" t="s">
        <v>272</v>
      </c>
    </row>
    <row r="2384" spans="1:22" x14ac:dyDescent="0.25">
      <c r="A2384">
        <v>10069</v>
      </c>
      <c r="B2384">
        <v>337410.06920000003</v>
      </c>
      <c r="C2384">
        <v>3063788.0315999999</v>
      </c>
      <c r="D2384" t="s">
        <v>272</v>
      </c>
      <c r="P2384">
        <v>1958</v>
      </c>
      <c r="Q2384" t="s">
        <v>71</v>
      </c>
      <c r="R2384">
        <v>1959</v>
      </c>
      <c r="S2384">
        <v>10069</v>
      </c>
      <c r="T2384">
        <v>337410.06920000003</v>
      </c>
      <c r="U2384">
        <v>3063788.0315999999</v>
      </c>
      <c r="V2384" t="s">
        <v>272</v>
      </c>
    </row>
    <row r="2385" spans="1:22" x14ac:dyDescent="0.25">
      <c r="A2385">
        <v>10070</v>
      </c>
      <c r="B2385">
        <v>337421.21039999998</v>
      </c>
      <c r="C2385">
        <v>3063809.4772000001</v>
      </c>
      <c r="D2385" t="s">
        <v>272</v>
      </c>
      <c r="P2385">
        <v>1959</v>
      </c>
      <c r="Q2385" t="s">
        <v>71</v>
      </c>
      <c r="R2385">
        <v>1960</v>
      </c>
      <c r="S2385">
        <v>10070</v>
      </c>
      <c r="T2385">
        <v>337421.21039999998</v>
      </c>
      <c r="U2385">
        <v>3063809.4772000001</v>
      </c>
      <c r="V2385" t="s">
        <v>272</v>
      </c>
    </row>
    <row r="2386" spans="1:22" x14ac:dyDescent="0.25">
      <c r="A2386">
        <v>10071</v>
      </c>
      <c r="B2386">
        <v>337431.93780000001</v>
      </c>
      <c r="C2386">
        <v>3063834.2740000002</v>
      </c>
      <c r="D2386" t="s">
        <v>272</v>
      </c>
      <c r="P2386">
        <v>1960</v>
      </c>
      <c r="Q2386" t="s">
        <v>71</v>
      </c>
      <c r="R2386">
        <v>1961</v>
      </c>
      <c r="S2386">
        <v>10071</v>
      </c>
      <c r="T2386">
        <v>337431.93780000001</v>
      </c>
      <c r="U2386">
        <v>3063834.2740000002</v>
      </c>
      <c r="V2386" t="s">
        <v>272</v>
      </c>
    </row>
    <row r="2387" spans="1:22" x14ac:dyDescent="0.25">
      <c r="A2387">
        <v>10072</v>
      </c>
      <c r="B2387">
        <v>337446.9449</v>
      </c>
      <c r="C2387">
        <v>3063859.0134999999</v>
      </c>
      <c r="D2387" t="s">
        <v>272</v>
      </c>
      <c r="P2387">
        <v>1961</v>
      </c>
      <c r="Q2387" t="s">
        <v>71</v>
      </c>
      <c r="R2387">
        <v>1962</v>
      </c>
      <c r="S2387">
        <v>10072</v>
      </c>
      <c r="T2387">
        <v>337446.9449</v>
      </c>
      <c r="U2387">
        <v>3063859.0134999999</v>
      </c>
      <c r="V2387" t="s">
        <v>272</v>
      </c>
    </row>
    <row r="2388" spans="1:22" x14ac:dyDescent="0.25">
      <c r="A2388">
        <v>10073</v>
      </c>
      <c r="B2388">
        <v>337458.85430000001</v>
      </c>
      <c r="C2388">
        <v>3063880.7529000002</v>
      </c>
      <c r="D2388" t="s">
        <v>272</v>
      </c>
      <c r="P2388">
        <v>1962</v>
      </c>
      <c r="Q2388" t="s">
        <v>71</v>
      </c>
      <c r="R2388">
        <v>1963</v>
      </c>
      <c r="S2388">
        <v>10073</v>
      </c>
      <c r="T2388">
        <v>337458.85430000001</v>
      </c>
      <c r="U2388">
        <v>3063880.7529000002</v>
      </c>
      <c r="V2388" t="s">
        <v>272</v>
      </c>
    </row>
    <row r="2389" spans="1:22" x14ac:dyDescent="0.25">
      <c r="A2389">
        <v>10074</v>
      </c>
      <c r="B2389">
        <v>337470.16039999999</v>
      </c>
      <c r="C2389">
        <v>3063903.1085999999</v>
      </c>
      <c r="D2389" t="s">
        <v>272</v>
      </c>
      <c r="P2389">
        <v>1963</v>
      </c>
      <c r="Q2389" t="s">
        <v>71</v>
      </c>
      <c r="R2389">
        <v>1964</v>
      </c>
      <c r="S2389">
        <v>10074</v>
      </c>
      <c r="T2389">
        <v>337470.16039999999</v>
      </c>
      <c r="U2389">
        <v>3063903.1085999999</v>
      </c>
      <c r="V2389" t="s">
        <v>272</v>
      </c>
    </row>
    <row r="2390" spans="1:22" x14ac:dyDescent="0.25">
      <c r="A2390">
        <v>10075</v>
      </c>
      <c r="B2390">
        <v>337483.3088</v>
      </c>
      <c r="C2390">
        <v>3063926.048</v>
      </c>
      <c r="D2390" t="s">
        <v>272</v>
      </c>
      <c r="P2390">
        <v>1964</v>
      </c>
      <c r="Q2390" t="s">
        <v>71</v>
      </c>
      <c r="R2390">
        <v>1965</v>
      </c>
      <c r="S2390">
        <v>10075</v>
      </c>
      <c r="T2390">
        <v>337483.3088</v>
      </c>
      <c r="U2390">
        <v>3063926.048</v>
      </c>
      <c r="V2390" t="s">
        <v>272</v>
      </c>
    </row>
    <row r="2391" spans="1:22" x14ac:dyDescent="0.25">
      <c r="A2391">
        <v>10076</v>
      </c>
      <c r="B2391">
        <v>337492.12040000001</v>
      </c>
      <c r="C2391">
        <v>3063944.7872000001</v>
      </c>
      <c r="D2391" t="s">
        <v>272</v>
      </c>
      <c r="P2391">
        <v>1965</v>
      </c>
      <c r="Q2391" t="s">
        <v>71</v>
      </c>
      <c r="R2391">
        <v>1966</v>
      </c>
      <c r="S2391">
        <v>10076</v>
      </c>
      <c r="T2391">
        <v>337492.12040000001</v>
      </c>
      <c r="U2391">
        <v>3063944.7872000001</v>
      </c>
      <c r="V2391" t="s">
        <v>272</v>
      </c>
    </row>
    <row r="2392" spans="1:22" x14ac:dyDescent="0.25">
      <c r="A2392">
        <v>10077</v>
      </c>
      <c r="B2392">
        <v>337507.13949999999</v>
      </c>
      <c r="C2392">
        <v>3063970.4389</v>
      </c>
      <c r="D2392" t="s">
        <v>272</v>
      </c>
      <c r="P2392">
        <v>1966</v>
      </c>
      <c r="Q2392" t="s">
        <v>71</v>
      </c>
      <c r="R2392">
        <v>1967</v>
      </c>
      <c r="S2392">
        <v>10077</v>
      </c>
      <c r="T2392">
        <v>337507.13949999999</v>
      </c>
      <c r="U2392">
        <v>3063970.4389</v>
      </c>
      <c r="V2392" t="s">
        <v>272</v>
      </c>
    </row>
    <row r="2393" spans="1:22" x14ac:dyDescent="0.25">
      <c r="A2393">
        <v>10078</v>
      </c>
      <c r="B2393">
        <v>337517.18199999997</v>
      </c>
      <c r="C2393">
        <v>3063989.7699000002</v>
      </c>
      <c r="D2393" t="s">
        <v>272</v>
      </c>
      <c r="P2393">
        <v>1967</v>
      </c>
      <c r="Q2393" t="s">
        <v>71</v>
      </c>
      <c r="R2393">
        <v>1968</v>
      </c>
      <c r="S2393">
        <v>10078</v>
      </c>
      <c r="T2393">
        <v>337517.18199999997</v>
      </c>
      <c r="U2393">
        <v>3063989.7699000002</v>
      </c>
      <c r="V2393" t="s">
        <v>272</v>
      </c>
    </row>
    <row r="2394" spans="1:22" x14ac:dyDescent="0.25">
      <c r="A2394">
        <v>10079</v>
      </c>
      <c r="B2394">
        <v>337520.13250000001</v>
      </c>
      <c r="C2394">
        <v>3063995.9127000002</v>
      </c>
      <c r="D2394" t="s">
        <v>272</v>
      </c>
      <c r="P2394">
        <v>1968</v>
      </c>
      <c r="Q2394" t="s">
        <v>71</v>
      </c>
      <c r="R2394">
        <v>1969</v>
      </c>
      <c r="S2394">
        <v>10079</v>
      </c>
      <c r="T2394">
        <v>337520.13250000001</v>
      </c>
      <c r="U2394">
        <v>3063995.9127000002</v>
      </c>
      <c r="V2394" t="s">
        <v>272</v>
      </c>
    </row>
    <row r="2395" spans="1:22" x14ac:dyDescent="0.25">
      <c r="A2395">
        <v>10080</v>
      </c>
      <c r="B2395">
        <v>337528.50420000002</v>
      </c>
      <c r="C2395">
        <v>3064013.3418000001</v>
      </c>
      <c r="D2395" t="s">
        <v>272</v>
      </c>
      <c r="P2395">
        <v>1969</v>
      </c>
      <c r="Q2395" t="s">
        <v>71</v>
      </c>
      <c r="R2395">
        <v>1970</v>
      </c>
      <c r="S2395">
        <v>10080</v>
      </c>
      <c r="T2395">
        <v>337528.50420000002</v>
      </c>
      <c r="U2395">
        <v>3064013.3418000001</v>
      </c>
      <c r="V2395" t="s">
        <v>272</v>
      </c>
    </row>
    <row r="2396" spans="1:22" x14ac:dyDescent="0.25">
      <c r="A2396">
        <v>10081</v>
      </c>
      <c r="B2396">
        <v>337538.5466</v>
      </c>
      <c r="C2396">
        <v>3064032.6727999998</v>
      </c>
      <c r="D2396" t="s">
        <v>272</v>
      </c>
      <c r="P2396">
        <v>1970</v>
      </c>
      <c r="Q2396" t="s">
        <v>71</v>
      </c>
      <c r="R2396">
        <v>1971</v>
      </c>
      <c r="S2396">
        <v>10081</v>
      </c>
      <c r="T2396">
        <v>337538.5466</v>
      </c>
      <c r="U2396">
        <v>3064032.6727999998</v>
      </c>
      <c r="V2396" t="s">
        <v>272</v>
      </c>
    </row>
    <row r="2397" spans="1:22" x14ac:dyDescent="0.25">
      <c r="A2397">
        <v>10082</v>
      </c>
      <c r="B2397">
        <v>337551.70280000003</v>
      </c>
      <c r="C2397">
        <v>3064056.2201999999</v>
      </c>
      <c r="D2397" t="s">
        <v>272</v>
      </c>
      <c r="P2397">
        <v>1971</v>
      </c>
      <c r="Q2397" t="s">
        <v>71</v>
      </c>
      <c r="R2397">
        <v>1972</v>
      </c>
      <c r="S2397">
        <v>10082</v>
      </c>
      <c r="T2397">
        <v>337551.70280000003</v>
      </c>
      <c r="U2397">
        <v>3064056.2201999999</v>
      </c>
      <c r="V2397" t="s">
        <v>272</v>
      </c>
    </row>
    <row r="2398" spans="1:22" x14ac:dyDescent="0.25">
      <c r="A2398">
        <v>10083</v>
      </c>
      <c r="B2398">
        <v>337561.16629999998</v>
      </c>
      <c r="C2398">
        <v>3064077.9920000001</v>
      </c>
      <c r="D2398" t="s">
        <v>272</v>
      </c>
      <c r="P2398">
        <v>1972</v>
      </c>
      <c r="Q2398" t="s">
        <v>71</v>
      </c>
      <c r="R2398">
        <v>1973</v>
      </c>
      <c r="S2398">
        <v>10083</v>
      </c>
      <c r="T2398">
        <v>337561.16629999998</v>
      </c>
      <c r="U2398">
        <v>3064077.9920000001</v>
      </c>
      <c r="V2398" t="s">
        <v>272</v>
      </c>
    </row>
    <row r="2399" spans="1:22" x14ac:dyDescent="0.25">
      <c r="A2399">
        <v>10084</v>
      </c>
      <c r="B2399">
        <v>337579.33350000001</v>
      </c>
      <c r="C2399">
        <v>3064110.4445000002</v>
      </c>
      <c r="D2399" t="s">
        <v>272</v>
      </c>
      <c r="P2399">
        <v>1973</v>
      </c>
      <c r="Q2399" t="s">
        <v>71</v>
      </c>
      <c r="R2399">
        <v>1974</v>
      </c>
      <c r="S2399">
        <v>10084</v>
      </c>
      <c r="T2399">
        <v>337579.33350000001</v>
      </c>
      <c r="U2399">
        <v>3064110.4445000002</v>
      </c>
      <c r="V2399" t="s">
        <v>272</v>
      </c>
    </row>
    <row r="2400" spans="1:22" x14ac:dyDescent="0.25">
      <c r="A2400">
        <v>10085</v>
      </c>
      <c r="B2400">
        <v>337595.03259999998</v>
      </c>
      <c r="C2400">
        <v>3064141.2571999999</v>
      </c>
      <c r="D2400" t="s">
        <v>272</v>
      </c>
      <c r="P2400">
        <v>1974</v>
      </c>
      <c r="Q2400" t="s">
        <v>71</v>
      </c>
      <c r="R2400">
        <v>1975</v>
      </c>
      <c r="S2400">
        <v>10085</v>
      </c>
      <c r="T2400">
        <v>337595.03259999998</v>
      </c>
      <c r="U2400">
        <v>3064141.2571999999</v>
      </c>
      <c r="V2400" t="s">
        <v>272</v>
      </c>
    </row>
    <row r="2401" spans="1:22" x14ac:dyDescent="0.25">
      <c r="A2401">
        <v>10086</v>
      </c>
      <c r="B2401">
        <v>337605.72690000001</v>
      </c>
      <c r="C2401">
        <v>3064163.6206999999</v>
      </c>
      <c r="D2401" t="s">
        <v>272</v>
      </c>
      <c r="P2401">
        <v>1975</v>
      </c>
      <c r="Q2401" t="s">
        <v>71</v>
      </c>
      <c r="R2401">
        <v>1976</v>
      </c>
      <c r="S2401">
        <v>10086</v>
      </c>
      <c r="T2401">
        <v>337605.72690000001</v>
      </c>
      <c r="U2401">
        <v>3064163.6206999999</v>
      </c>
      <c r="V2401" t="s">
        <v>272</v>
      </c>
    </row>
    <row r="2402" spans="1:22" x14ac:dyDescent="0.25">
      <c r="A2402">
        <v>10087</v>
      </c>
      <c r="B2402">
        <v>337615.15769999998</v>
      </c>
      <c r="C2402">
        <v>3064182.9597</v>
      </c>
      <c r="D2402" t="s">
        <v>272</v>
      </c>
      <c r="P2402">
        <v>1976</v>
      </c>
      <c r="Q2402" t="s">
        <v>71</v>
      </c>
      <c r="R2402">
        <v>1977</v>
      </c>
      <c r="S2402">
        <v>10087</v>
      </c>
      <c r="T2402">
        <v>337615.15769999998</v>
      </c>
      <c r="U2402">
        <v>3064182.9597</v>
      </c>
      <c r="V2402" t="s">
        <v>272</v>
      </c>
    </row>
    <row r="2403" spans="1:22" x14ac:dyDescent="0.25">
      <c r="A2403">
        <v>10088</v>
      </c>
      <c r="B2403">
        <v>337627.03200000001</v>
      </c>
      <c r="C2403">
        <v>3064202.1139000002</v>
      </c>
      <c r="D2403" t="s">
        <v>272</v>
      </c>
      <c r="P2403">
        <v>1977</v>
      </c>
      <c r="Q2403" t="s">
        <v>71</v>
      </c>
      <c r="R2403">
        <v>1978</v>
      </c>
      <c r="S2403">
        <v>10088</v>
      </c>
      <c r="T2403">
        <v>337627.03200000001</v>
      </c>
      <c r="U2403">
        <v>3064202.1139000002</v>
      </c>
      <c r="V2403" t="s">
        <v>272</v>
      </c>
    </row>
    <row r="2404" spans="1:22" x14ac:dyDescent="0.25">
      <c r="A2404">
        <v>10089</v>
      </c>
      <c r="B2404">
        <v>337638.31310000003</v>
      </c>
      <c r="C2404">
        <v>3064222.6447000001</v>
      </c>
      <c r="D2404" t="s">
        <v>272</v>
      </c>
      <c r="P2404">
        <v>1978</v>
      </c>
      <c r="Q2404" t="s">
        <v>71</v>
      </c>
      <c r="R2404">
        <v>1979</v>
      </c>
      <c r="S2404">
        <v>10089</v>
      </c>
      <c r="T2404">
        <v>337638.31310000003</v>
      </c>
      <c r="U2404">
        <v>3064222.6447000001</v>
      </c>
      <c r="V2404" t="s">
        <v>272</v>
      </c>
    </row>
    <row r="2405" spans="1:22" x14ac:dyDescent="0.25">
      <c r="A2405">
        <v>10090</v>
      </c>
      <c r="B2405">
        <v>337650.21370000002</v>
      </c>
      <c r="C2405">
        <v>3064243.7755</v>
      </c>
      <c r="D2405" t="s">
        <v>272</v>
      </c>
      <c r="P2405">
        <v>1979</v>
      </c>
      <c r="Q2405" t="s">
        <v>71</v>
      </c>
      <c r="R2405">
        <v>1980</v>
      </c>
      <c r="S2405">
        <v>10090</v>
      </c>
      <c r="T2405">
        <v>337650.21370000002</v>
      </c>
      <c r="U2405">
        <v>3064243.7755</v>
      </c>
      <c r="V2405" t="s">
        <v>272</v>
      </c>
    </row>
    <row r="2406" spans="1:22" x14ac:dyDescent="0.25">
      <c r="A2406">
        <v>10091</v>
      </c>
      <c r="B2406">
        <v>337662.75819999998</v>
      </c>
      <c r="C2406">
        <v>3064267.3306999998</v>
      </c>
      <c r="D2406" t="s">
        <v>272</v>
      </c>
      <c r="P2406">
        <v>1980</v>
      </c>
      <c r="Q2406" t="s">
        <v>71</v>
      </c>
      <c r="R2406">
        <v>1981</v>
      </c>
      <c r="S2406">
        <v>10091</v>
      </c>
      <c r="T2406">
        <v>337662.75819999998</v>
      </c>
      <c r="U2406">
        <v>3064267.3306999998</v>
      </c>
      <c r="V2406" t="s">
        <v>272</v>
      </c>
    </row>
    <row r="2407" spans="1:22" x14ac:dyDescent="0.25">
      <c r="A2407">
        <v>10092</v>
      </c>
      <c r="B2407">
        <v>337672.79210000002</v>
      </c>
      <c r="C2407">
        <v>3064286.0532</v>
      </c>
      <c r="D2407" t="s">
        <v>272</v>
      </c>
      <c r="P2407">
        <v>1981</v>
      </c>
      <c r="Q2407" t="s">
        <v>71</v>
      </c>
      <c r="R2407">
        <v>1982</v>
      </c>
      <c r="S2407">
        <v>10092</v>
      </c>
      <c r="T2407">
        <v>337672.79210000002</v>
      </c>
      <c r="U2407">
        <v>3064286.0532</v>
      </c>
      <c r="V2407" t="s">
        <v>272</v>
      </c>
    </row>
    <row r="2408" spans="1:22" x14ac:dyDescent="0.25">
      <c r="A2408">
        <v>10093</v>
      </c>
      <c r="B2408">
        <v>337681.57880000002</v>
      </c>
      <c r="C2408">
        <v>3064302.9674999998</v>
      </c>
      <c r="D2408" t="s">
        <v>272</v>
      </c>
      <c r="P2408">
        <v>1982</v>
      </c>
      <c r="Q2408" t="s">
        <v>71</v>
      </c>
      <c r="R2408">
        <v>1983</v>
      </c>
      <c r="S2408">
        <v>10093</v>
      </c>
      <c r="T2408">
        <v>337681.57880000002</v>
      </c>
      <c r="U2408">
        <v>3064302.9674999998</v>
      </c>
      <c r="V2408" t="s">
        <v>272</v>
      </c>
    </row>
    <row r="2409" spans="1:22" x14ac:dyDescent="0.25">
      <c r="A2409">
        <v>10094</v>
      </c>
      <c r="B2409">
        <v>337691.46389999997</v>
      </c>
      <c r="C2409">
        <v>3064321.9961000001</v>
      </c>
      <c r="D2409" t="s">
        <v>272</v>
      </c>
      <c r="P2409">
        <v>1983</v>
      </c>
      <c r="Q2409" t="s">
        <v>71</v>
      </c>
      <c r="R2409">
        <v>1984</v>
      </c>
      <c r="S2409">
        <v>10094</v>
      </c>
      <c r="T2409">
        <v>337691.46389999997</v>
      </c>
      <c r="U2409">
        <v>3064321.9961000001</v>
      </c>
      <c r="V2409" t="s">
        <v>272</v>
      </c>
    </row>
    <row r="2410" spans="1:22" x14ac:dyDescent="0.25">
      <c r="A2410">
        <v>10095</v>
      </c>
      <c r="B2410">
        <v>337704.652</v>
      </c>
      <c r="C2410">
        <v>3064347.9756999998</v>
      </c>
      <c r="D2410" t="s">
        <v>272</v>
      </c>
      <c r="P2410">
        <v>1984</v>
      </c>
      <c r="Q2410" t="s">
        <v>71</v>
      </c>
      <c r="R2410">
        <v>1985</v>
      </c>
      <c r="S2410">
        <v>10095</v>
      </c>
      <c r="T2410">
        <v>337704.652</v>
      </c>
      <c r="U2410">
        <v>3064347.9756999998</v>
      </c>
      <c r="V2410" t="s">
        <v>272</v>
      </c>
    </row>
    <row r="2411" spans="1:22" x14ac:dyDescent="0.25">
      <c r="A2411">
        <v>10096</v>
      </c>
      <c r="B2411">
        <v>337714.07439999998</v>
      </c>
      <c r="C2411">
        <v>3064366.7063000002</v>
      </c>
      <c r="D2411" t="s">
        <v>272</v>
      </c>
      <c r="P2411">
        <v>1985</v>
      </c>
      <c r="Q2411" t="s">
        <v>71</v>
      </c>
      <c r="R2411">
        <v>1986</v>
      </c>
      <c r="S2411">
        <v>10096</v>
      </c>
      <c r="T2411">
        <v>337714.07439999998</v>
      </c>
      <c r="U2411">
        <v>3064366.7063000002</v>
      </c>
      <c r="V2411" t="s">
        <v>272</v>
      </c>
    </row>
    <row r="2412" spans="1:22" x14ac:dyDescent="0.25">
      <c r="A2412">
        <v>10097</v>
      </c>
      <c r="B2412">
        <v>337727.1813</v>
      </c>
      <c r="C2412">
        <v>3064386.6041999999</v>
      </c>
      <c r="D2412" t="s">
        <v>272</v>
      </c>
      <c r="P2412">
        <v>1986</v>
      </c>
      <c r="Q2412" t="s">
        <v>71</v>
      </c>
      <c r="R2412">
        <v>1987</v>
      </c>
      <c r="S2412">
        <v>10097</v>
      </c>
      <c r="T2412">
        <v>337727.1813</v>
      </c>
      <c r="U2412">
        <v>3064386.6041999999</v>
      </c>
      <c r="V2412" t="s">
        <v>272</v>
      </c>
    </row>
    <row r="2413" spans="1:22" x14ac:dyDescent="0.25">
      <c r="A2413">
        <v>10098</v>
      </c>
      <c r="B2413">
        <v>337738.47830000002</v>
      </c>
      <c r="C2413">
        <v>3064408.3509999998</v>
      </c>
      <c r="D2413" t="s">
        <v>272</v>
      </c>
      <c r="P2413">
        <v>1987</v>
      </c>
      <c r="Q2413" t="s">
        <v>71</v>
      </c>
      <c r="R2413">
        <v>1988</v>
      </c>
      <c r="S2413">
        <v>10098</v>
      </c>
      <c r="T2413">
        <v>337738.47830000002</v>
      </c>
      <c r="U2413">
        <v>3064408.3509999998</v>
      </c>
      <c r="V2413" t="s">
        <v>272</v>
      </c>
    </row>
    <row r="2414" spans="1:22" x14ac:dyDescent="0.25">
      <c r="A2414">
        <v>10099</v>
      </c>
      <c r="B2414">
        <v>337747.86</v>
      </c>
      <c r="C2414">
        <v>3064424.0406999998</v>
      </c>
      <c r="D2414" t="s">
        <v>272</v>
      </c>
      <c r="P2414">
        <v>1988</v>
      </c>
      <c r="Q2414" t="s">
        <v>71</v>
      </c>
      <c r="R2414">
        <v>1989</v>
      </c>
      <c r="S2414">
        <v>10099</v>
      </c>
      <c r="T2414">
        <v>337747.86</v>
      </c>
      <c r="U2414">
        <v>3064424.0406999998</v>
      </c>
      <c r="V2414" t="s">
        <v>272</v>
      </c>
    </row>
    <row r="2415" spans="1:22" x14ac:dyDescent="0.25">
      <c r="A2415">
        <v>10100</v>
      </c>
      <c r="B2415">
        <v>337757.30670000002</v>
      </c>
      <c r="C2415">
        <v>3064444.5956999999</v>
      </c>
      <c r="D2415" t="s">
        <v>272</v>
      </c>
      <c r="P2415">
        <v>1989</v>
      </c>
      <c r="Q2415" t="s">
        <v>71</v>
      </c>
      <c r="R2415">
        <v>1990</v>
      </c>
      <c r="S2415">
        <v>10100</v>
      </c>
      <c r="T2415">
        <v>337757.30670000002</v>
      </c>
      <c r="U2415">
        <v>3064444.5956999999</v>
      </c>
      <c r="V2415" t="s">
        <v>272</v>
      </c>
    </row>
    <row r="2416" spans="1:22" x14ac:dyDescent="0.25">
      <c r="A2416">
        <v>10101</v>
      </c>
      <c r="B2416">
        <v>337768.60359999997</v>
      </c>
      <c r="C2416">
        <v>3064466.3424999998</v>
      </c>
      <c r="D2416" t="s">
        <v>272</v>
      </c>
      <c r="P2416">
        <v>1990</v>
      </c>
      <c r="Q2416" t="s">
        <v>71</v>
      </c>
      <c r="R2416">
        <v>1991</v>
      </c>
      <c r="S2416">
        <v>10101</v>
      </c>
      <c r="T2416">
        <v>337768.60359999997</v>
      </c>
      <c r="U2416">
        <v>3064466.3424999998</v>
      </c>
      <c r="V2416" t="s">
        <v>272</v>
      </c>
    </row>
    <row r="2417" spans="1:22" x14ac:dyDescent="0.25">
      <c r="A2417">
        <v>10102</v>
      </c>
      <c r="B2417">
        <v>337777.43070000003</v>
      </c>
      <c r="C2417">
        <v>3064486.2974</v>
      </c>
      <c r="D2417" t="s">
        <v>272</v>
      </c>
      <c r="P2417">
        <v>1991</v>
      </c>
      <c r="Q2417" t="s">
        <v>71</v>
      </c>
      <c r="R2417">
        <v>1992</v>
      </c>
      <c r="S2417">
        <v>10102</v>
      </c>
      <c r="T2417">
        <v>337777.43070000003</v>
      </c>
      <c r="U2417">
        <v>3064486.2974</v>
      </c>
      <c r="V2417" t="s">
        <v>272</v>
      </c>
    </row>
    <row r="2418" spans="1:22" x14ac:dyDescent="0.25">
      <c r="A2418">
        <v>10103</v>
      </c>
      <c r="B2418">
        <v>337774.73810000002</v>
      </c>
      <c r="C2418">
        <v>3064520.6091</v>
      </c>
      <c r="D2418" t="s">
        <v>272</v>
      </c>
      <c r="P2418">
        <v>1992</v>
      </c>
      <c r="Q2418" t="s">
        <v>71</v>
      </c>
      <c r="R2418">
        <v>1993</v>
      </c>
      <c r="S2418">
        <v>10103</v>
      </c>
      <c r="T2418">
        <v>337774.73810000002</v>
      </c>
      <c r="U2418">
        <v>3064520.6091</v>
      </c>
      <c r="V2418" t="s">
        <v>272</v>
      </c>
    </row>
    <row r="2419" spans="1:22" x14ac:dyDescent="0.25">
      <c r="A2419">
        <v>10104</v>
      </c>
      <c r="B2419">
        <v>337765.13390000002</v>
      </c>
      <c r="C2419">
        <v>3064527.0630999999</v>
      </c>
      <c r="D2419" t="s">
        <v>272</v>
      </c>
      <c r="P2419">
        <v>1993</v>
      </c>
      <c r="Q2419" t="s">
        <v>71</v>
      </c>
      <c r="R2419">
        <v>1994</v>
      </c>
      <c r="S2419">
        <v>10104</v>
      </c>
      <c r="T2419">
        <v>337765.13390000002</v>
      </c>
      <c r="U2419">
        <v>3064527.0630999999</v>
      </c>
      <c r="V2419" t="s">
        <v>272</v>
      </c>
    </row>
    <row r="2420" spans="1:22" x14ac:dyDescent="0.25">
      <c r="A2420">
        <v>10105</v>
      </c>
      <c r="B2420">
        <v>337737.67109999998</v>
      </c>
      <c r="C2420">
        <v>3064531.0794000002</v>
      </c>
      <c r="D2420" t="s">
        <v>272</v>
      </c>
      <c r="P2420">
        <v>1994</v>
      </c>
      <c r="Q2420" t="s">
        <v>71</v>
      </c>
      <c r="R2420">
        <v>1995</v>
      </c>
      <c r="S2420">
        <v>10105</v>
      </c>
      <c r="T2420">
        <v>337737.67109999998</v>
      </c>
      <c r="U2420">
        <v>3064531.0794000002</v>
      </c>
      <c r="V2420" t="s">
        <v>272</v>
      </c>
    </row>
    <row r="2421" spans="1:22" x14ac:dyDescent="0.25">
      <c r="A2421">
        <v>10106</v>
      </c>
      <c r="B2421">
        <v>337715.71059999999</v>
      </c>
      <c r="C2421">
        <v>3064535.0222</v>
      </c>
      <c r="D2421" t="s">
        <v>272</v>
      </c>
      <c r="P2421">
        <v>1995</v>
      </c>
      <c r="Q2421" t="s">
        <v>71</v>
      </c>
      <c r="R2421">
        <v>1996</v>
      </c>
      <c r="S2421">
        <v>10106</v>
      </c>
      <c r="T2421">
        <v>337715.71059999999</v>
      </c>
      <c r="U2421">
        <v>3064535.0222</v>
      </c>
      <c r="V2421" t="s">
        <v>272</v>
      </c>
    </row>
    <row r="2422" spans="1:22" x14ac:dyDescent="0.25">
      <c r="A2422">
        <v>10107</v>
      </c>
      <c r="B2422">
        <v>337691.38579999999</v>
      </c>
      <c r="C2422">
        <v>3064545.0792</v>
      </c>
      <c r="D2422" t="s">
        <v>272</v>
      </c>
      <c r="P2422">
        <v>1996</v>
      </c>
      <c r="Q2422" t="s">
        <v>71</v>
      </c>
      <c r="R2422">
        <v>1997</v>
      </c>
      <c r="S2422">
        <v>10107</v>
      </c>
      <c r="T2422">
        <v>337691.38579999999</v>
      </c>
      <c r="U2422">
        <v>3064545.0792</v>
      </c>
      <c r="V2422" t="s">
        <v>272</v>
      </c>
    </row>
    <row r="2423" spans="1:22" x14ac:dyDescent="0.25">
      <c r="A2423">
        <v>10108</v>
      </c>
      <c r="B2423">
        <v>337665.18640000001</v>
      </c>
      <c r="C2423">
        <v>3064552.1200999999</v>
      </c>
      <c r="D2423" t="s">
        <v>272</v>
      </c>
      <c r="P2423">
        <v>1997</v>
      </c>
      <c r="Q2423" t="s">
        <v>71</v>
      </c>
      <c r="R2423">
        <v>1998</v>
      </c>
      <c r="S2423">
        <v>10108</v>
      </c>
      <c r="T2423">
        <v>337665.18640000001</v>
      </c>
      <c r="U2423">
        <v>3064552.1200999999</v>
      </c>
      <c r="V2423" t="s">
        <v>272</v>
      </c>
    </row>
    <row r="2424" spans="1:22" x14ac:dyDescent="0.25">
      <c r="A2424">
        <v>10109</v>
      </c>
      <c r="B2424">
        <v>337642.66340000002</v>
      </c>
      <c r="C2424">
        <v>3064559.7201</v>
      </c>
      <c r="D2424" t="s">
        <v>272</v>
      </c>
      <c r="P2424">
        <v>1998</v>
      </c>
      <c r="Q2424" t="s">
        <v>71</v>
      </c>
      <c r="R2424">
        <v>1999</v>
      </c>
      <c r="S2424">
        <v>10109</v>
      </c>
      <c r="T2424">
        <v>337642.66340000002</v>
      </c>
      <c r="U2424">
        <v>3064559.7201</v>
      </c>
      <c r="V2424" t="s">
        <v>272</v>
      </c>
    </row>
    <row r="2425" spans="1:22" x14ac:dyDescent="0.25">
      <c r="A2425">
        <v>10110</v>
      </c>
      <c r="B2425">
        <v>337621.3468</v>
      </c>
      <c r="C2425">
        <v>3064566.0874999999</v>
      </c>
      <c r="D2425" t="s">
        <v>272</v>
      </c>
      <c r="P2425">
        <v>1999</v>
      </c>
      <c r="Q2425" t="s">
        <v>71</v>
      </c>
      <c r="R2425">
        <v>2000</v>
      </c>
      <c r="S2425">
        <v>10110</v>
      </c>
      <c r="T2425">
        <v>337621.3468</v>
      </c>
      <c r="U2425">
        <v>3064566.0874999999</v>
      </c>
      <c r="V2425" t="s">
        <v>272</v>
      </c>
    </row>
    <row r="2426" spans="1:22" x14ac:dyDescent="0.25">
      <c r="A2426">
        <v>10111</v>
      </c>
      <c r="B2426">
        <v>337597.63160000002</v>
      </c>
      <c r="C2426">
        <v>3064575.9844999998</v>
      </c>
      <c r="D2426" t="s">
        <v>272</v>
      </c>
      <c r="P2426">
        <v>2000</v>
      </c>
      <c r="Q2426" t="s">
        <v>71</v>
      </c>
      <c r="R2426">
        <v>2001</v>
      </c>
      <c r="S2426">
        <v>10111</v>
      </c>
      <c r="T2426">
        <v>337597.63160000002</v>
      </c>
      <c r="U2426">
        <v>3064575.9844999998</v>
      </c>
      <c r="V2426" t="s">
        <v>272</v>
      </c>
    </row>
    <row r="2427" spans="1:22" x14ac:dyDescent="0.25">
      <c r="A2427">
        <v>10112</v>
      </c>
      <c r="B2427">
        <v>337572.71189999999</v>
      </c>
      <c r="C2427">
        <v>3064587.2662999998</v>
      </c>
      <c r="D2427" t="s">
        <v>272</v>
      </c>
      <c r="P2427">
        <v>2001</v>
      </c>
      <c r="Q2427" t="s">
        <v>71</v>
      </c>
      <c r="R2427">
        <v>2002</v>
      </c>
      <c r="S2427">
        <v>10112</v>
      </c>
      <c r="T2427">
        <v>337572.71189999999</v>
      </c>
      <c r="U2427">
        <v>3064587.2662999998</v>
      </c>
      <c r="V2427" t="s">
        <v>272</v>
      </c>
    </row>
    <row r="2428" spans="1:22" x14ac:dyDescent="0.25">
      <c r="A2428">
        <v>10113</v>
      </c>
      <c r="B2428">
        <v>337549.02309999999</v>
      </c>
      <c r="C2428">
        <v>3064599.1398999998</v>
      </c>
      <c r="D2428" t="s">
        <v>272</v>
      </c>
      <c r="P2428">
        <v>2002</v>
      </c>
      <c r="Q2428" t="s">
        <v>71</v>
      </c>
      <c r="R2428">
        <v>2003</v>
      </c>
      <c r="S2428">
        <v>10113</v>
      </c>
      <c r="T2428">
        <v>337549.02309999999</v>
      </c>
      <c r="U2428">
        <v>3064599.1398999998</v>
      </c>
      <c r="V2428" t="s">
        <v>272</v>
      </c>
    </row>
    <row r="2429" spans="1:22" x14ac:dyDescent="0.25">
      <c r="A2429">
        <v>10114</v>
      </c>
      <c r="B2429">
        <v>337525.98639999999</v>
      </c>
      <c r="C2429">
        <v>3064614.0460999999</v>
      </c>
      <c r="D2429" t="s">
        <v>272</v>
      </c>
      <c r="P2429">
        <v>2003</v>
      </c>
      <c r="Q2429" t="s">
        <v>71</v>
      </c>
      <c r="R2429">
        <v>2004</v>
      </c>
      <c r="S2429">
        <v>10114</v>
      </c>
      <c r="T2429">
        <v>337525.98639999999</v>
      </c>
      <c r="U2429">
        <v>3064614.0460999999</v>
      </c>
      <c r="V2429" t="s">
        <v>272</v>
      </c>
    </row>
    <row r="2430" spans="1:22" x14ac:dyDescent="0.25">
      <c r="A2430">
        <v>10115</v>
      </c>
      <c r="B2430">
        <v>337505.35460000002</v>
      </c>
      <c r="C2430">
        <v>3064625.8788000001</v>
      </c>
      <c r="D2430" t="s">
        <v>272</v>
      </c>
      <c r="P2430">
        <v>2004</v>
      </c>
      <c r="Q2430" t="s">
        <v>71</v>
      </c>
      <c r="R2430">
        <v>2005</v>
      </c>
      <c r="S2430">
        <v>10115</v>
      </c>
      <c r="T2430">
        <v>337505.35460000002</v>
      </c>
      <c r="U2430">
        <v>3064625.8788000001</v>
      </c>
      <c r="V2430" t="s">
        <v>272</v>
      </c>
    </row>
    <row r="2431" spans="1:22" x14ac:dyDescent="0.25">
      <c r="A2431">
        <v>10116</v>
      </c>
      <c r="B2431">
        <v>337487.804</v>
      </c>
      <c r="C2431">
        <v>3064639.4951999998</v>
      </c>
      <c r="D2431" t="s">
        <v>272</v>
      </c>
      <c r="P2431">
        <v>2005</v>
      </c>
      <c r="Q2431" t="s">
        <v>71</v>
      </c>
      <c r="R2431">
        <v>2006</v>
      </c>
      <c r="S2431">
        <v>10116</v>
      </c>
      <c r="T2431">
        <v>337487.804</v>
      </c>
      <c r="U2431">
        <v>3064639.4951999998</v>
      </c>
      <c r="V2431" t="s">
        <v>272</v>
      </c>
    </row>
    <row r="2432" spans="1:22" x14ac:dyDescent="0.25">
      <c r="A2432">
        <v>10117</v>
      </c>
      <c r="B2432">
        <v>337466.58519999997</v>
      </c>
      <c r="C2432">
        <v>3064653.1606999999</v>
      </c>
      <c r="D2432" t="s">
        <v>272</v>
      </c>
      <c r="P2432">
        <v>2006</v>
      </c>
      <c r="Q2432" t="s">
        <v>71</v>
      </c>
      <c r="R2432">
        <v>2007</v>
      </c>
      <c r="S2432">
        <v>10117</v>
      </c>
      <c r="T2432">
        <v>337466.58519999997</v>
      </c>
      <c r="U2432">
        <v>3064653.1606999999</v>
      </c>
      <c r="V2432" t="s">
        <v>272</v>
      </c>
    </row>
    <row r="2433" spans="1:22" x14ac:dyDescent="0.25">
      <c r="A2433">
        <v>10118</v>
      </c>
      <c r="B2433">
        <v>337449.03470000002</v>
      </c>
      <c r="C2433">
        <v>3064666.7771000001</v>
      </c>
      <c r="D2433" t="s">
        <v>272</v>
      </c>
      <c r="P2433">
        <v>2007</v>
      </c>
      <c r="Q2433" t="s">
        <v>71</v>
      </c>
      <c r="R2433">
        <v>2008</v>
      </c>
      <c r="S2433">
        <v>10118</v>
      </c>
      <c r="T2433">
        <v>337449.03470000002</v>
      </c>
      <c r="U2433">
        <v>3064666.7771000001</v>
      </c>
      <c r="V2433" t="s">
        <v>272</v>
      </c>
    </row>
    <row r="2434" spans="1:22" x14ac:dyDescent="0.25">
      <c r="A2434">
        <v>10119</v>
      </c>
      <c r="B2434">
        <v>337431.47610000003</v>
      </c>
      <c r="C2434">
        <v>3064679.7853999999</v>
      </c>
      <c r="D2434" t="s">
        <v>272</v>
      </c>
      <c r="P2434">
        <v>2008</v>
      </c>
      <c r="Q2434" t="s">
        <v>71</v>
      </c>
      <c r="R2434">
        <v>2009</v>
      </c>
      <c r="S2434">
        <v>10119</v>
      </c>
      <c r="T2434">
        <v>337431.47610000003</v>
      </c>
      <c r="U2434">
        <v>3064679.7853999999</v>
      </c>
      <c r="V2434" t="s">
        <v>272</v>
      </c>
    </row>
    <row r="2435" spans="1:22" x14ac:dyDescent="0.25">
      <c r="A2435">
        <v>10120</v>
      </c>
      <c r="B2435">
        <v>337401.34370000003</v>
      </c>
      <c r="C2435">
        <v>3064701.3254</v>
      </c>
      <c r="D2435" t="s">
        <v>272</v>
      </c>
      <c r="P2435">
        <v>2009</v>
      </c>
      <c r="Q2435" t="s">
        <v>71</v>
      </c>
      <c r="R2435">
        <v>2010</v>
      </c>
      <c r="S2435">
        <v>10120</v>
      </c>
      <c r="T2435">
        <v>337401.34370000003</v>
      </c>
      <c r="U2435">
        <v>3064701.3254</v>
      </c>
      <c r="V2435" t="s">
        <v>272</v>
      </c>
    </row>
    <row r="2436" spans="1:22" x14ac:dyDescent="0.25">
      <c r="A2436">
        <v>10121</v>
      </c>
      <c r="B2436">
        <v>337381.96730000002</v>
      </c>
      <c r="C2436">
        <v>3064715.5745999999</v>
      </c>
      <c r="D2436" t="s">
        <v>272</v>
      </c>
      <c r="P2436">
        <v>2010</v>
      </c>
      <c r="Q2436" t="s">
        <v>71</v>
      </c>
      <c r="R2436">
        <v>2011</v>
      </c>
      <c r="S2436">
        <v>10121</v>
      </c>
      <c r="T2436">
        <v>337381.96730000002</v>
      </c>
      <c r="U2436">
        <v>3064715.5745999999</v>
      </c>
      <c r="V2436" t="s">
        <v>272</v>
      </c>
    </row>
    <row r="2437" spans="1:22" x14ac:dyDescent="0.25">
      <c r="A2437">
        <v>10122</v>
      </c>
      <c r="B2437">
        <v>337360.13750000001</v>
      </c>
      <c r="C2437">
        <v>3064729.2483000001</v>
      </c>
      <c r="D2437" t="s">
        <v>272</v>
      </c>
      <c r="P2437">
        <v>2011</v>
      </c>
      <c r="Q2437" t="s">
        <v>71</v>
      </c>
      <c r="R2437">
        <v>2012</v>
      </c>
      <c r="S2437">
        <v>10122</v>
      </c>
      <c r="T2437">
        <v>337360.13750000001</v>
      </c>
      <c r="U2437">
        <v>3064729.2483000001</v>
      </c>
      <c r="V2437" t="s">
        <v>272</v>
      </c>
    </row>
    <row r="2438" spans="1:22" x14ac:dyDescent="0.25">
      <c r="A2438">
        <v>10123</v>
      </c>
      <c r="B2438">
        <v>337337.75329999998</v>
      </c>
      <c r="C2438">
        <v>3064747.1872999999</v>
      </c>
      <c r="D2438" t="s">
        <v>272</v>
      </c>
      <c r="P2438">
        <v>2012</v>
      </c>
      <c r="Q2438" t="s">
        <v>71</v>
      </c>
      <c r="R2438">
        <v>2013</v>
      </c>
      <c r="S2438">
        <v>10123</v>
      </c>
      <c r="T2438">
        <v>337337.75329999998</v>
      </c>
      <c r="U2438">
        <v>3064747.1872999999</v>
      </c>
      <c r="V2438" t="s">
        <v>272</v>
      </c>
    </row>
    <row r="2439" spans="1:22" x14ac:dyDescent="0.25">
      <c r="A2439">
        <v>10124</v>
      </c>
      <c r="B2439">
        <v>337314.03519999998</v>
      </c>
      <c r="C2439">
        <v>3064764.074</v>
      </c>
      <c r="D2439" t="s">
        <v>272</v>
      </c>
      <c r="P2439">
        <v>2013</v>
      </c>
      <c r="Q2439" t="s">
        <v>71</v>
      </c>
      <c r="R2439">
        <v>2014</v>
      </c>
      <c r="S2439">
        <v>10124</v>
      </c>
      <c r="T2439">
        <v>337314.03519999998</v>
      </c>
      <c r="U2439">
        <v>3064764.074</v>
      </c>
      <c r="V2439" t="s">
        <v>272</v>
      </c>
    </row>
    <row r="2440" spans="1:22" x14ac:dyDescent="0.25">
      <c r="A2440">
        <v>10125</v>
      </c>
      <c r="B2440">
        <v>337309.89140000002</v>
      </c>
      <c r="C2440">
        <v>3064767.0244</v>
      </c>
      <c r="D2440" t="s">
        <v>272</v>
      </c>
      <c r="P2440">
        <v>2014</v>
      </c>
      <c r="Q2440" t="s">
        <v>71</v>
      </c>
      <c r="R2440">
        <v>2015</v>
      </c>
      <c r="S2440">
        <v>10125</v>
      </c>
      <c r="T2440">
        <v>337309.89140000002</v>
      </c>
      <c r="U2440">
        <v>3064767.0244</v>
      </c>
      <c r="V2440" t="s">
        <v>272</v>
      </c>
    </row>
    <row r="2441" spans="1:22" x14ac:dyDescent="0.25">
      <c r="A2441">
        <v>10126</v>
      </c>
      <c r="B2441">
        <v>337299.91889999999</v>
      </c>
      <c r="C2441">
        <v>3064774.2749999999</v>
      </c>
      <c r="D2441" t="s">
        <v>272</v>
      </c>
      <c r="P2441">
        <v>2015</v>
      </c>
      <c r="Q2441" t="s">
        <v>71</v>
      </c>
      <c r="R2441">
        <v>2016</v>
      </c>
      <c r="S2441">
        <v>10126</v>
      </c>
      <c r="T2441">
        <v>337299.91889999999</v>
      </c>
      <c r="U2441">
        <v>3064774.2749999999</v>
      </c>
      <c r="V2441" t="s">
        <v>272</v>
      </c>
    </row>
    <row r="2442" spans="1:22" x14ac:dyDescent="0.25">
      <c r="A2442">
        <v>10127</v>
      </c>
      <c r="B2442">
        <v>337286.87969999999</v>
      </c>
      <c r="C2442">
        <v>3064783.7552999998</v>
      </c>
      <c r="D2442" t="s">
        <v>272</v>
      </c>
      <c r="P2442">
        <v>2016</v>
      </c>
      <c r="Q2442" t="s">
        <v>71</v>
      </c>
      <c r="R2442">
        <v>2017</v>
      </c>
      <c r="S2442">
        <v>10127</v>
      </c>
      <c r="T2442">
        <v>337286.87969999999</v>
      </c>
      <c r="U2442">
        <v>3064783.7552999998</v>
      </c>
      <c r="V2442" t="s">
        <v>272</v>
      </c>
    </row>
    <row r="2443" spans="1:22" x14ac:dyDescent="0.25">
      <c r="A2443">
        <v>10128</v>
      </c>
      <c r="B2443">
        <v>337266.29320000001</v>
      </c>
      <c r="C2443">
        <v>3064798.9331</v>
      </c>
      <c r="D2443" t="s">
        <v>272</v>
      </c>
      <c r="P2443">
        <v>2017</v>
      </c>
      <c r="Q2443" t="s">
        <v>71</v>
      </c>
      <c r="R2443">
        <v>2018</v>
      </c>
      <c r="S2443">
        <v>10128</v>
      </c>
      <c r="T2443">
        <v>337266.29320000001</v>
      </c>
      <c r="U2443">
        <v>3064798.9331</v>
      </c>
      <c r="V2443" t="s">
        <v>272</v>
      </c>
    </row>
    <row r="2444" spans="1:22" x14ac:dyDescent="0.25">
      <c r="A2444">
        <v>10129</v>
      </c>
      <c r="B2444">
        <v>337244.52879999997</v>
      </c>
      <c r="C2444">
        <v>3064817.4720999999</v>
      </c>
      <c r="D2444" t="s">
        <v>272</v>
      </c>
      <c r="P2444">
        <v>2018</v>
      </c>
      <c r="Q2444" t="s">
        <v>71</v>
      </c>
      <c r="R2444">
        <v>2019</v>
      </c>
      <c r="S2444">
        <v>10129</v>
      </c>
      <c r="T2444">
        <v>337244.52879999997</v>
      </c>
      <c r="U2444">
        <v>3064817.4720999999</v>
      </c>
      <c r="V2444" t="s">
        <v>272</v>
      </c>
    </row>
    <row r="2445" spans="1:22" x14ac:dyDescent="0.25">
      <c r="A2445">
        <v>10130</v>
      </c>
      <c r="B2445">
        <v>337223.9301</v>
      </c>
      <c r="C2445">
        <v>3064831.7377999998</v>
      </c>
      <c r="D2445" t="s">
        <v>272</v>
      </c>
      <c r="P2445">
        <v>2019</v>
      </c>
      <c r="Q2445" t="s">
        <v>71</v>
      </c>
      <c r="R2445">
        <v>2020</v>
      </c>
      <c r="S2445">
        <v>10130</v>
      </c>
      <c r="T2445">
        <v>337223.9301</v>
      </c>
      <c r="U2445">
        <v>3064831.7377999998</v>
      </c>
      <c r="V2445" t="s">
        <v>272</v>
      </c>
    </row>
    <row r="2446" spans="1:22" x14ac:dyDescent="0.25">
      <c r="A2446">
        <v>10131</v>
      </c>
      <c r="B2446">
        <v>337204.57049999997</v>
      </c>
      <c r="C2446">
        <v>3064847.2034</v>
      </c>
      <c r="D2446" t="s">
        <v>272</v>
      </c>
      <c r="P2446">
        <v>2020</v>
      </c>
      <c r="Q2446" t="s">
        <v>71</v>
      </c>
      <c r="R2446">
        <v>2021</v>
      </c>
      <c r="S2446">
        <v>10131</v>
      </c>
      <c r="T2446">
        <v>337204.57049999997</v>
      </c>
      <c r="U2446">
        <v>3064847.2034</v>
      </c>
      <c r="V2446" t="s">
        <v>272</v>
      </c>
    </row>
    <row r="2447" spans="1:22" x14ac:dyDescent="0.25">
      <c r="A2447">
        <v>10132</v>
      </c>
      <c r="B2447">
        <v>337187.6482</v>
      </c>
      <c r="C2447">
        <v>3064862.0281000002</v>
      </c>
      <c r="D2447" t="s">
        <v>272</v>
      </c>
      <c r="P2447">
        <v>2021</v>
      </c>
      <c r="Q2447" t="s">
        <v>71</v>
      </c>
      <c r="R2447">
        <v>2022</v>
      </c>
      <c r="S2447">
        <v>10132</v>
      </c>
      <c r="T2447">
        <v>337187.6482</v>
      </c>
      <c r="U2447">
        <v>3064862.0281000002</v>
      </c>
      <c r="V2447" t="s">
        <v>272</v>
      </c>
    </row>
    <row r="2448" spans="1:22" x14ac:dyDescent="0.25">
      <c r="A2448">
        <v>10133</v>
      </c>
      <c r="B2448">
        <v>337169.43800000002</v>
      </c>
      <c r="C2448">
        <v>3064872.0041</v>
      </c>
      <c r="D2448" t="s">
        <v>272</v>
      </c>
      <c r="P2448">
        <v>2022</v>
      </c>
      <c r="Q2448" t="s">
        <v>71</v>
      </c>
      <c r="R2448">
        <v>2023</v>
      </c>
      <c r="S2448">
        <v>10133</v>
      </c>
      <c r="T2448">
        <v>337169.43800000002</v>
      </c>
      <c r="U2448">
        <v>3064872.0041</v>
      </c>
      <c r="V2448" t="s">
        <v>272</v>
      </c>
    </row>
    <row r="2449" spans="1:22" x14ac:dyDescent="0.25">
      <c r="A2449">
        <v>10134</v>
      </c>
      <c r="B2449">
        <v>337154.11339999997</v>
      </c>
      <c r="C2449">
        <v>3064880.5728000002</v>
      </c>
      <c r="D2449" t="s">
        <v>272</v>
      </c>
      <c r="P2449">
        <v>2023</v>
      </c>
      <c r="Q2449" t="s">
        <v>71</v>
      </c>
      <c r="R2449">
        <v>2024</v>
      </c>
      <c r="S2449">
        <v>10134</v>
      </c>
      <c r="T2449">
        <v>337154.11339999997</v>
      </c>
      <c r="U2449">
        <v>3064880.5728000002</v>
      </c>
      <c r="V2449" t="s">
        <v>272</v>
      </c>
    </row>
    <row r="2450" spans="1:22" x14ac:dyDescent="0.25">
      <c r="A2450">
        <v>10135</v>
      </c>
      <c r="B2450">
        <v>337131.05330000003</v>
      </c>
      <c r="C2450">
        <v>3064893.6551000001</v>
      </c>
      <c r="D2450" t="s">
        <v>272</v>
      </c>
      <c r="P2450">
        <v>2024</v>
      </c>
      <c r="Q2450" t="s">
        <v>71</v>
      </c>
      <c r="R2450">
        <v>2025</v>
      </c>
      <c r="S2450">
        <v>10135</v>
      </c>
      <c r="T2450">
        <v>337131.05330000003</v>
      </c>
      <c r="U2450">
        <v>3064893.6551000001</v>
      </c>
      <c r="V2450" t="s">
        <v>272</v>
      </c>
    </row>
    <row r="2451" spans="1:22" x14ac:dyDescent="0.25">
      <c r="A2451">
        <v>10136</v>
      </c>
      <c r="B2451">
        <v>337109.18320000003</v>
      </c>
      <c r="C2451">
        <v>3064904.2884999998</v>
      </c>
      <c r="D2451" t="s">
        <v>272</v>
      </c>
      <c r="P2451">
        <v>2025</v>
      </c>
      <c r="Q2451" t="s">
        <v>71</v>
      </c>
      <c r="R2451">
        <v>2026</v>
      </c>
      <c r="S2451">
        <v>10136</v>
      </c>
      <c r="T2451">
        <v>337109.18320000003</v>
      </c>
      <c r="U2451">
        <v>3064904.2884999998</v>
      </c>
      <c r="V2451" t="s">
        <v>272</v>
      </c>
    </row>
    <row r="2452" spans="1:22" x14ac:dyDescent="0.25">
      <c r="A2452">
        <v>10137</v>
      </c>
      <c r="B2452">
        <v>337085.48739999998</v>
      </c>
      <c r="C2452">
        <v>3064915.5545999999</v>
      </c>
      <c r="D2452" t="s">
        <v>272</v>
      </c>
      <c r="P2452">
        <v>2026</v>
      </c>
      <c r="Q2452" t="s">
        <v>71</v>
      </c>
      <c r="R2452">
        <v>2027</v>
      </c>
      <c r="S2452">
        <v>10137</v>
      </c>
      <c r="T2452">
        <v>337085.48739999998</v>
      </c>
      <c r="U2452">
        <v>3064915.5545999999</v>
      </c>
      <c r="V2452" t="s">
        <v>272</v>
      </c>
    </row>
    <row r="2453" spans="1:22" x14ac:dyDescent="0.25">
      <c r="A2453">
        <v>10138</v>
      </c>
      <c r="B2453">
        <v>337061.1312</v>
      </c>
      <c r="C2453">
        <v>3064923.1801</v>
      </c>
      <c r="D2453" t="s">
        <v>272</v>
      </c>
      <c r="P2453">
        <v>2027</v>
      </c>
      <c r="Q2453" t="s">
        <v>71</v>
      </c>
      <c r="R2453">
        <v>2028</v>
      </c>
      <c r="S2453">
        <v>10138</v>
      </c>
      <c r="T2453">
        <v>337061.1312</v>
      </c>
      <c r="U2453">
        <v>3064923.1801</v>
      </c>
      <c r="V2453" t="s">
        <v>272</v>
      </c>
    </row>
    <row r="2454" spans="1:22" x14ac:dyDescent="0.25">
      <c r="A2454">
        <v>10139</v>
      </c>
      <c r="B2454">
        <v>337039.28580000001</v>
      </c>
      <c r="C2454">
        <v>3064935.6379999998</v>
      </c>
      <c r="D2454" t="s">
        <v>272</v>
      </c>
      <c r="P2454">
        <v>2028</v>
      </c>
      <c r="Q2454" t="s">
        <v>71</v>
      </c>
      <c r="R2454">
        <v>2029</v>
      </c>
      <c r="S2454">
        <v>10139</v>
      </c>
      <c r="T2454">
        <v>337039.28580000001</v>
      </c>
      <c r="U2454">
        <v>3064935.6379999998</v>
      </c>
      <c r="V2454" t="s">
        <v>272</v>
      </c>
    </row>
    <row r="2455" spans="1:22" x14ac:dyDescent="0.25">
      <c r="A2455">
        <v>10140</v>
      </c>
      <c r="B2455">
        <v>337034.03649999999</v>
      </c>
      <c r="C2455">
        <v>3064954.5639999998</v>
      </c>
      <c r="D2455" t="s">
        <v>272</v>
      </c>
      <c r="P2455">
        <v>2029</v>
      </c>
      <c r="Q2455" t="s">
        <v>71</v>
      </c>
      <c r="R2455">
        <v>2030</v>
      </c>
      <c r="S2455">
        <v>10140</v>
      </c>
      <c r="T2455">
        <v>337034.03649999999</v>
      </c>
      <c r="U2455">
        <v>3064954.5639999998</v>
      </c>
      <c r="V2455" t="s">
        <v>272</v>
      </c>
    </row>
    <row r="2456" spans="1:22" x14ac:dyDescent="0.25">
      <c r="A2456">
        <v>10141</v>
      </c>
      <c r="B2456">
        <v>336985.08639999997</v>
      </c>
      <c r="C2456">
        <v>3064997.6455999999</v>
      </c>
      <c r="D2456" t="s">
        <v>272</v>
      </c>
      <c r="P2456">
        <v>2030</v>
      </c>
      <c r="Q2456" t="s">
        <v>71</v>
      </c>
      <c r="R2456">
        <v>2031</v>
      </c>
      <c r="S2456">
        <v>10141</v>
      </c>
      <c r="T2456">
        <v>336985.08639999997</v>
      </c>
      <c r="U2456">
        <v>3064997.6455999999</v>
      </c>
      <c r="V2456" t="s">
        <v>272</v>
      </c>
    </row>
    <row r="2457" spans="1:22" x14ac:dyDescent="0.25">
      <c r="A2457">
        <v>10142</v>
      </c>
      <c r="B2457">
        <v>337022.5906</v>
      </c>
      <c r="C2457">
        <v>3065012.9567</v>
      </c>
      <c r="D2457" t="s">
        <v>272</v>
      </c>
      <c r="P2457">
        <v>2031</v>
      </c>
      <c r="Q2457" t="s">
        <v>71</v>
      </c>
      <c r="R2457">
        <v>2032</v>
      </c>
      <c r="S2457">
        <v>10142</v>
      </c>
      <c r="T2457">
        <v>337022.5906</v>
      </c>
      <c r="U2457">
        <v>3065012.9567</v>
      </c>
      <c r="V2457" t="s">
        <v>272</v>
      </c>
    </row>
    <row r="2458" spans="1:22" x14ac:dyDescent="0.25">
      <c r="A2458">
        <v>10143</v>
      </c>
      <c r="B2458">
        <v>336963.45270000002</v>
      </c>
      <c r="C2458">
        <v>3064980.2968000001</v>
      </c>
      <c r="D2458" t="s">
        <v>272</v>
      </c>
      <c r="P2458">
        <v>2032</v>
      </c>
      <c r="Q2458" t="s">
        <v>71</v>
      </c>
      <c r="R2458">
        <v>2033</v>
      </c>
      <c r="S2458">
        <v>10143</v>
      </c>
      <c r="T2458">
        <v>336963.45270000002</v>
      </c>
      <c r="U2458">
        <v>3064980.2968000001</v>
      </c>
      <c r="V2458" t="s">
        <v>272</v>
      </c>
    </row>
    <row r="2459" spans="1:22" x14ac:dyDescent="0.25">
      <c r="A2459">
        <v>10144</v>
      </c>
      <c r="B2459">
        <v>336927.3995</v>
      </c>
      <c r="C2459">
        <v>3064981.9970999998</v>
      </c>
      <c r="D2459" t="s">
        <v>272</v>
      </c>
      <c r="P2459">
        <v>2033</v>
      </c>
      <c r="Q2459" t="s">
        <v>71</v>
      </c>
      <c r="R2459">
        <v>2034</v>
      </c>
      <c r="S2459">
        <v>10144</v>
      </c>
      <c r="T2459">
        <v>336927.3995</v>
      </c>
      <c r="U2459">
        <v>3064981.9970999998</v>
      </c>
      <c r="V2459" t="s">
        <v>272</v>
      </c>
    </row>
    <row r="2460" spans="1:22" x14ac:dyDescent="0.25">
      <c r="A2460">
        <v>10145</v>
      </c>
      <c r="B2460">
        <v>336893.84080000001</v>
      </c>
      <c r="C2460">
        <v>3064987.3135000002</v>
      </c>
      <c r="D2460" t="s">
        <v>272</v>
      </c>
      <c r="P2460">
        <v>2034</v>
      </c>
      <c r="Q2460" t="s">
        <v>71</v>
      </c>
      <c r="R2460">
        <v>2035</v>
      </c>
      <c r="S2460">
        <v>10145</v>
      </c>
      <c r="T2460">
        <v>336893.84080000001</v>
      </c>
      <c r="U2460">
        <v>3064987.3135000002</v>
      </c>
      <c r="V2460" t="s">
        <v>272</v>
      </c>
    </row>
    <row r="2461" spans="1:22" x14ac:dyDescent="0.25">
      <c r="A2461">
        <v>10146</v>
      </c>
      <c r="B2461">
        <v>336872.38650000002</v>
      </c>
      <c r="C2461">
        <v>3064983.3437999999</v>
      </c>
      <c r="D2461" t="s">
        <v>272</v>
      </c>
      <c r="P2461">
        <v>2035</v>
      </c>
      <c r="Q2461" t="s">
        <v>71</v>
      </c>
      <c r="R2461">
        <v>2036</v>
      </c>
      <c r="S2461">
        <v>10146</v>
      </c>
      <c r="T2461">
        <v>336872.38650000002</v>
      </c>
      <c r="U2461">
        <v>3064983.3437999999</v>
      </c>
      <c r="V2461" t="s">
        <v>272</v>
      </c>
    </row>
    <row r="2462" spans="1:22" x14ac:dyDescent="0.25">
      <c r="A2462">
        <v>10147</v>
      </c>
      <c r="B2462">
        <v>336869.6213</v>
      </c>
      <c r="C2462">
        <v>3064983.7116</v>
      </c>
      <c r="D2462" t="s">
        <v>272</v>
      </c>
      <c r="P2462">
        <v>2036</v>
      </c>
      <c r="Q2462" t="s">
        <v>71</v>
      </c>
      <c r="R2462">
        <v>2037</v>
      </c>
      <c r="S2462">
        <v>10147</v>
      </c>
      <c r="T2462">
        <v>336869.6213</v>
      </c>
      <c r="U2462">
        <v>3064983.7116</v>
      </c>
      <c r="V2462" t="s">
        <v>272</v>
      </c>
    </row>
    <row r="2463" spans="1:22" x14ac:dyDescent="0.25">
      <c r="A2463">
        <v>10148</v>
      </c>
      <c r="B2463">
        <v>336841.86820000003</v>
      </c>
      <c r="C2463">
        <v>3064987.4029999999</v>
      </c>
      <c r="D2463" t="s">
        <v>272</v>
      </c>
      <c r="P2463">
        <v>2037</v>
      </c>
      <c r="Q2463" t="s">
        <v>71</v>
      </c>
      <c r="R2463">
        <v>2038</v>
      </c>
      <c r="S2463">
        <v>10148</v>
      </c>
      <c r="T2463">
        <v>336841.86820000003</v>
      </c>
      <c r="U2463">
        <v>3064987.4029999999</v>
      </c>
      <c r="V2463" t="s">
        <v>272</v>
      </c>
    </row>
    <row r="2464" spans="1:22" x14ac:dyDescent="0.25">
      <c r="A2464">
        <v>10149</v>
      </c>
      <c r="B2464">
        <v>336821.16409999999</v>
      </c>
      <c r="C2464">
        <v>3064993.7634999999</v>
      </c>
      <c r="D2464" t="s">
        <v>272</v>
      </c>
      <c r="P2464">
        <v>2038</v>
      </c>
      <c r="Q2464" t="s">
        <v>71</v>
      </c>
      <c r="R2464">
        <v>2039</v>
      </c>
      <c r="S2464">
        <v>10149</v>
      </c>
      <c r="T2464">
        <v>336821.16409999999</v>
      </c>
      <c r="U2464">
        <v>3064993.7634999999</v>
      </c>
      <c r="V2464" t="s">
        <v>272</v>
      </c>
    </row>
    <row r="2465" spans="1:22" x14ac:dyDescent="0.25">
      <c r="A2465">
        <v>10150</v>
      </c>
      <c r="B2465">
        <v>336791.99920000002</v>
      </c>
      <c r="C2465">
        <v>3065007.5366000002</v>
      </c>
      <c r="D2465" t="s">
        <v>272</v>
      </c>
      <c r="P2465">
        <v>2039</v>
      </c>
      <c r="Q2465" t="s">
        <v>71</v>
      </c>
      <c r="R2465">
        <v>2040</v>
      </c>
      <c r="S2465">
        <v>10150</v>
      </c>
      <c r="T2465">
        <v>336791.99920000002</v>
      </c>
      <c r="U2465">
        <v>3065007.5366000002</v>
      </c>
      <c r="V2465" t="s">
        <v>272</v>
      </c>
    </row>
    <row r="2466" spans="1:22" x14ac:dyDescent="0.25">
      <c r="A2466">
        <v>10151</v>
      </c>
      <c r="B2466">
        <v>336767.16269999999</v>
      </c>
      <c r="C2466">
        <v>3065024.9010000001</v>
      </c>
      <c r="D2466" t="s">
        <v>272</v>
      </c>
      <c r="P2466">
        <v>2040</v>
      </c>
      <c r="Q2466" t="s">
        <v>71</v>
      </c>
      <c r="R2466">
        <v>2041</v>
      </c>
      <c r="S2466">
        <v>10151</v>
      </c>
      <c r="T2466">
        <v>336767.16269999999</v>
      </c>
      <c r="U2466">
        <v>3065024.9010000001</v>
      </c>
      <c r="V2466" t="s">
        <v>272</v>
      </c>
    </row>
    <row r="2467" spans="1:22" x14ac:dyDescent="0.25">
      <c r="A2467">
        <v>10152</v>
      </c>
      <c r="B2467">
        <v>336725.74939999997</v>
      </c>
      <c r="C2467">
        <v>3065059.9750999999</v>
      </c>
      <c r="D2467" t="s">
        <v>272</v>
      </c>
      <c r="P2467">
        <v>2041</v>
      </c>
      <c r="Q2467" t="s">
        <v>71</v>
      </c>
      <c r="R2467">
        <v>2042</v>
      </c>
      <c r="S2467">
        <v>10152</v>
      </c>
      <c r="T2467">
        <v>336725.74939999997</v>
      </c>
      <c r="U2467">
        <v>3065059.9750999999</v>
      </c>
      <c r="V2467" t="s">
        <v>272</v>
      </c>
    </row>
    <row r="2468" spans="1:22" x14ac:dyDescent="0.25">
      <c r="A2468">
        <v>10153</v>
      </c>
      <c r="B2468">
        <v>336706.96120000002</v>
      </c>
      <c r="C2468">
        <v>3065072.3923999998</v>
      </c>
      <c r="D2468" t="s">
        <v>272</v>
      </c>
      <c r="P2468">
        <v>2042</v>
      </c>
      <c r="Q2468" t="s">
        <v>71</v>
      </c>
      <c r="R2468">
        <v>2043</v>
      </c>
      <c r="S2468">
        <v>10153</v>
      </c>
      <c r="T2468">
        <v>336706.96120000002</v>
      </c>
      <c r="U2468">
        <v>3065072.3923999998</v>
      </c>
      <c r="V2468" t="s">
        <v>272</v>
      </c>
    </row>
    <row r="2469" spans="1:22" x14ac:dyDescent="0.25">
      <c r="A2469">
        <v>10154</v>
      </c>
      <c r="B2469">
        <v>336688.72720000002</v>
      </c>
      <c r="C2469">
        <v>3065080.5446000001</v>
      </c>
      <c r="D2469" t="s">
        <v>272</v>
      </c>
      <c r="P2469">
        <v>2043</v>
      </c>
      <c r="Q2469" t="s">
        <v>71</v>
      </c>
      <c r="R2469">
        <v>2044</v>
      </c>
      <c r="S2469">
        <v>10154</v>
      </c>
      <c r="T2469">
        <v>336688.72720000002</v>
      </c>
      <c r="U2469">
        <v>3065080.5446000001</v>
      </c>
      <c r="V2469" t="s">
        <v>272</v>
      </c>
    </row>
    <row r="2470" spans="1:22" x14ac:dyDescent="0.25">
      <c r="A2470">
        <v>10155</v>
      </c>
      <c r="B2470">
        <v>336663.77659999998</v>
      </c>
      <c r="C2470">
        <v>3065089.3953</v>
      </c>
      <c r="D2470" t="s">
        <v>272</v>
      </c>
      <c r="P2470">
        <v>2044</v>
      </c>
      <c r="Q2470" t="s">
        <v>71</v>
      </c>
      <c r="R2470">
        <v>2045</v>
      </c>
      <c r="S2470">
        <v>10155</v>
      </c>
      <c r="T2470">
        <v>336663.77659999998</v>
      </c>
      <c r="U2470">
        <v>3065089.3953</v>
      </c>
      <c r="V2470" t="s">
        <v>272</v>
      </c>
    </row>
    <row r="2471" spans="1:22" x14ac:dyDescent="0.25">
      <c r="A2471">
        <v>10156</v>
      </c>
      <c r="B2471">
        <v>336621.83120000002</v>
      </c>
      <c r="C2471">
        <v>3065107.5981999999</v>
      </c>
      <c r="D2471" t="s">
        <v>272</v>
      </c>
      <c r="P2471">
        <v>2045</v>
      </c>
      <c r="Q2471" t="s">
        <v>71</v>
      </c>
      <c r="R2471">
        <v>2046</v>
      </c>
      <c r="S2471">
        <v>10156</v>
      </c>
      <c r="T2471">
        <v>336621.83120000002</v>
      </c>
      <c r="U2471">
        <v>3065107.5981999999</v>
      </c>
      <c r="V2471" t="s">
        <v>272</v>
      </c>
    </row>
    <row r="2472" spans="1:22" x14ac:dyDescent="0.25">
      <c r="A2472">
        <v>10157</v>
      </c>
      <c r="B2472">
        <v>336602.99410000001</v>
      </c>
      <c r="C2472">
        <v>3065116.3668</v>
      </c>
      <c r="D2472" t="s">
        <v>272</v>
      </c>
      <c r="P2472">
        <v>2046</v>
      </c>
      <c r="Q2472" t="s">
        <v>71</v>
      </c>
      <c r="R2472">
        <v>2047</v>
      </c>
      <c r="S2472">
        <v>10157</v>
      </c>
      <c r="T2472">
        <v>336602.99410000001</v>
      </c>
      <c r="U2472">
        <v>3065116.3668</v>
      </c>
      <c r="V2472" t="s">
        <v>272</v>
      </c>
    </row>
    <row r="2473" spans="1:22" x14ac:dyDescent="0.25">
      <c r="A2473">
        <v>10158</v>
      </c>
      <c r="B2473">
        <v>336581.71169999999</v>
      </c>
      <c r="C2473">
        <v>3065125.1683999998</v>
      </c>
      <c r="D2473" t="s">
        <v>272</v>
      </c>
      <c r="P2473">
        <v>2047</v>
      </c>
      <c r="Q2473" t="s">
        <v>71</v>
      </c>
      <c r="R2473">
        <v>2048</v>
      </c>
      <c r="S2473">
        <v>10158</v>
      </c>
      <c r="T2473">
        <v>336581.71169999999</v>
      </c>
      <c r="U2473">
        <v>3065125.1683999998</v>
      </c>
      <c r="V2473" t="s">
        <v>272</v>
      </c>
    </row>
    <row r="2474" spans="1:22" x14ac:dyDescent="0.25">
      <c r="A2474">
        <v>10159</v>
      </c>
      <c r="B2474">
        <v>336557.36440000002</v>
      </c>
      <c r="C2474">
        <v>3065133.4029999999</v>
      </c>
      <c r="D2474" t="s">
        <v>272</v>
      </c>
      <c r="P2474">
        <v>2048</v>
      </c>
      <c r="Q2474" t="s">
        <v>71</v>
      </c>
      <c r="R2474">
        <v>2049</v>
      </c>
      <c r="S2474">
        <v>10159</v>
      </c>
      <c r="T2474">
        <v>336557.36440000002</v>
      </c>
      <c r="U2474">
        <v>3065133.4029999999</v>
      </c>
      <c r="V2474" t="s">
        <v>272</v>
      </c>
    </row>
    <row r="2475" spans="1:22" x14ac:dyDescent="0.25">
      <c r="A2475">
        <v>10160</v>
      </c>
      <c r="B2475">
        <v>336538.5356</v>
      </c>
      <c r="C2475">
        <v>3065142.7798000001</v>
      </c>
      <c r="D2475" t="s">
        <v>272</v>
      </c>
      <c r="P2475">
        <v>2049</v>
      </c>
      <c r="Q2475" t="s">
        <v>71</v>
      </c>
      <c r="R2475">
        <v>2050</v>
      </c>
      <c r="S2475">
        <v>10160</v>
      </c>
      <c r="T2475">
        <v>336538.5356</v>
      </c>
      <c r="U2475">
        <v>3065142.7798000001</v>
      </c>
      <c r="V2475" t="s">
        <v>272</v>
      </c>
    </row>
    <row r="2476" spans="1:22" x14ac:dyDescent="0.25">
      <c r="A2476">
        <v>10161</v>
      </c>
      <c r="B2476">
        <v>336513.95429999998</v>
      </c>
      <c r="C2476">
        <v>3065156.3396999999</v>
      </c>
      <c r="D2476" t="s">
        <v>272</v>
      </c>
      <c r="P2476">
        <v>2050</v>
      </c>
      <c r="Q2476" t="s">
        <v>71</v>
      </c>
      <c r="R2476">
        <v>2051</v>
      </c>
      <c r="S2476">
        <v>10161</v>
      </c>
      <c r="T2476">
        <v>336513.95429999998</v>
      </c>
      <c r="U2476">
        <v>3065156.3396999999</v>
      </c>
      <c r="V2476" t="s">
        <v>272</v>
      </c>
    </row>
    <row r="2477" spans="1:22" x14ac:dyDescent="0.25">
      <c r="A2477">
        <v>10162</v>
      </c>
      <c r="B2477">
        <v>336465.30920000002</v>
      </c>
      <c r="C2477">
        <v>3065176.4578999998</v>
      </c>
      <c r="D2477" t="s">
        <v>272</v>
      </c>
      <c r="P2477">
        <v>2051</v>
      </c>
      <c r="Q2477" t="s">
        <v>71</v>
      </c>
      <c r="R2477">
        <v>2052</v>
      </c>
      <c r="S2477">
        <v>10162</v>
      </c>
      <c r="T2477">
        <v>336465.30920000002</v>
      </c>
      <c r="U2477">
        <v>3065176.4578999998</v>
      </c>
      <c r="V2477" t="s">
        <v>272</v>
      </c>
    </row>
    <row r="2478" spans="1:22" x14ac:dyDescent="0.25">
      <c r="A2478">
        <v>10163</v>
      </c>
      <c r="B2478">
        <v>336439.76400000002</v>
      </c>
      <c r="C2478">
        <v>3065186.5336000002</v>
      </c>
      <c r="D2478" t="s">
        <v>272</v>
      </c>
      <c r="P2478">
        <v>2052</v>
      </c>
      <c r="Q2478" t="s">
        <v>71</v>
      </c>
      <c r="R2478">
        <v>2053</v>
      </c>
      <c r="S2478">
        <v>10163</v>
      </c>
      <c r="T2478">
        <v>336439.76400000002</v>
      </c>
      <c r="U2478">
        <v>3065186.5336000002</v>
      </c>
      <c r="V2478" t="s">
        <v>272</v>
      </c>
    </row>
    <row r="2479" spans="1:22" x14ac:dyDescent="0.25">
      <c r="A2479">
        <v>10164</v>
      </c>
      <c r="B2479">
        <v>336417.8786</v>
      </c>
      <c r="C2479">
        <v>3065195.9517000001</v>
      </c>
      <c r="D2479" t="s">
        <v>272</v>
      </c>
      <c r="P2479">
        <v>2053</v>
      </c>
      <c r="Q2479" t="s">
        <v>71</v>
      </c>
      <c r="R2479">
        <v>2054</v>
      </c>
      <c r="S2479">
        <v>10164</v>
      </c>
      <c r="T2479">
        <v>336417.8786</v>
      </c>
      <c r="U2479">
        <v>3065195.9517000001</v>
      </c>
      <c r="V2479" t="s">
        <v>272</v>
      </c>
    </row>
    <row r="2480" spans="1:22" x14ac:dyDescent="0.25">
      <c r="A2480">
        <v>10165</v>
      </c>
      <c r="B2480">
        <v>336397.2242</v>
      </c>
      <c r="C2480">
        <v>3065205.9616</v>
      </c>
      <c r="D2480" t="s">
        <v>272</v>
      </c>
      <c r="P2480">
        <v>2054</v>
      </c>
      <c r="Q2480" t="s">
        <v>71</v>
      </c>
      <c r="R2480">
        <v>2055</v>
      </c>
      <c r="S2480">
        <v>10165</v>
      </c>
      <c r="T2480">
        <v>336397.2242</v>
      </c>
      <c r="U2480">
        <v>3065205.9616</v>
      </c>
      <c r="V2480" t="s">
        <v>272</v>
      </c>
    </row>
    <row r="2481" spans="1:22" x14ac:dyDescent="0.25">
      <c r="A2481">
        <v>10166</v>
      </c>
      <c r="B2481">
        <v>336375.97480000003</v>
      </c>
      <c r="C2481">
        <v>3065217.196</v>
      </c>
      <c r="D2481" t="s">
        <v>272</v>
      </c>
      <c r="P2481">
        <v>2055</v>
      </c>
      <c r="Q2481" t="s">
        <v>71</v>
      </c>
      <c r="R2481">
        <v>2056</v>
      </c>
      <c r="S2481">
        <v>10166</v>
      </c>
      <c r="T2481">
        <v>336375.97480000003</v>
      </c>
      <c r="U2481">
        <v>3065217.196</v>
      </c>
      <c r="V2481" t="s">
        <v>272</v>
      </c>
    </row>
    <row r="2482" spans="1:22" x14ac:dyDescent="0.25">
      <c r="A2482">
        <v>10167</v>
      </c>
      <c r="B2482">
        <v>336488.40909999999</v>
      </c>
      <c r="C2482">
        <v>3065166.4153</v>
      </c>
      <c r="D2482" t="s">
        <v>272</v>
      </c>
      <c r="P2482">
        <v>2056</v>
      </c>
      <c r="Q2482" t="s">
        <v>71</v>
      </c>
      <c r="R2482">
        <v>2057</v>
      </c>
      <c r="S2482">
        <v>10167</v>
      </c>
      <c r="T2482">
        <v>336488.40909999999</v>
      </c>
      <c r="U2482">
        <v>3065166.4153</v>
      </c>
      <c r="V2482" t="s">
        <v>272</v>
      </c>
    </row>
    <row r="2483" spans="1:22" x14ac:dyDescent="0.25">
      <c r="A2483">
        <v>10168</v>
      </c>
      <c r="B2483">
        <v>336492.48590000003</v>
      </c>
      <c r="C2483">
        <v>3065151.3065999998</v>
      </c>
      <c r="D2483" t="s">
        <v>272</v>
      </c>
      <c r="P2483">
        <v>2057</v>
      </c>
      <c r="Q2483" t="s">
        <v>71</v>
      </c>
      <c r="R2483">
        <v>2058</v>
      </c>
      <c r="S2483">
        <v>10168</v>
      </c>
      <c r="T2483">
        <v>336492.48590000003</v>
      </c>
      <c r="U2483">
        <v>3065151.3065999998</v>
      </c>
      <c r="V2483" t="s">
        <v>272</v>
      </c>
    </row>
    <row r="2484" spans="1:22" x14ac:dyDescent="0.25">
      <c r="A2484">
        <v>10169</v>
      </c>
      <c r="B2484">
        <v>336487.31689999998</v>
      </c>
      <c r="C2484">
        <v>3065130.6960999998</v>
      </c>
      <c r="D2484" t="s">
        <v>272</v>
      </c>
      <c r="P2484">
        <v>2058</v>
      </c>
      <c r="Q2484" t="s">
        <v>71</v>
      </c>
      <c r="R2484">
        <v>2059</v>
      </c>
      <c r="S2484">
        <v>10169</v>
      </c>
      <c r="T2484">
        <v>336487.31689999998</v>
      </c>
      <c r="U2484">
        <v>3065130.6960999998</v>
      </c>
      <c r="V2484" t="s">
        <v>272</v>
      </c>
    </row>
    <row r="2485" spans="1:22" x14ac:dyDescent="0.25">
      <c r="A2485">
        <v>10170</v>
      </c>
      <c r="B2485">
        <v>336482.81650000002</v>
      </c>
      <c r="C2485">
        <v>3065114.3341999999</v>
      </c>
      <c r="D2485" t="s">
        <v>272</v>
      </c>
      <c r="P2485">
        <v>2059</v>
      </c>
      <c r="Q2485" t="s">
        <v>71</v>
      </c>
      <c r="R2485">
        <v>2060</v>
      </c>
      <c r="S2485">
        <v>10170</v>
      </c>
      <c r="T2485">
        <v>336482.81650000002</v>
      </c>
      <c r="U2485">
        <v>3065114.3341999999</v>
      </c>
      <c r="V2485" t="s">
        <v>272</v>
      </c>
    </row>
    <row r="2486" spans="1:22" x14ac:dyDescent="0.25">
      <c r="A2486">
        <v>10171</v>
      </c>
      <c r="B2486">
        <v>336477.68839999998</v>
      </c>
      <c r="C2486">
        <v>3065096.7642999999</v>
      </c>
      <c r="D2486" t="s">
        <v>272</v>
      </c>
      <c r="P2486">
        <v>2060</v>
      </c>
      <c r="Q2486" t="s">
        <v>71</v>
      </c>
      <c r="R2486">
        <v>2061</v>
      </c>
      <c r="S2486">
        <v>10171</v>
      </c>
      <c r="T2486">
        <v>336477.68839999998</v>
      </c>
      <c r="U2486">
        <v>3065096.7642999999</v>
      </c>
      <c r="V2486" t="s">
        <v>272</v>
      </c>
    </row>
    <row r="2487" spans="1:22" x14ac:dyDescent="0.25">
      <c r="A2487">
        <v>10172</v>
      </c>
      <c r="B2487">
        <v>336475.12030000001</v>
      </c>
      <c r="C2487">
        <v>3065087.6752999998</v>
      </c>
      <c r="D2487" t="s">
        <v>272</v>
      </c>
      <c r="P2487">
        <v>2061</v>
      </c>
      <c r="Q2487" t="s">
        <v>71</v>
      </c>
      <c r="R2487">
        <v>2062</v>
      </c>
      <c r="S2487">
        <v>10172</v>
      </c>
      <c r="T2487">
        <v>336475.12030000001</v>
      </c>
      <c r="U2487">
        <v>3065087.6752999998</v>
      </c>
      <c r="V2487" t="s">
        <v>272</v>
      </c>
    </row>
    <row r="2488" spans="1:22" x14ac:dyDescent="0.25">
      <c r="A2488">
        <v>10173</v>
      </c>
      <c r="B2488">
        <v>336477.34470000002</v>
      </c>
      <c r="C2488">
        <v>3065071.2228999999</v>
      </c>
      <c r="D2488" t="s">
        <v>272</v>
      </c>
      <c r="P2488">
        <v>2062</v>
      </c>
      <c r="Q2488" t="s">
        <v>71</v>
      </c>
      <c r="R2488">
        <v>2063</v>
      </c>
      <c r="S2488">
        <v>10173</v>
      </c>
      <c r="T2488">
        <v>336477.34470000002</v>
      </c>
      <c r="U2488">
        <v>3065071.2228999999</v>
      </c>
      <c r="V2488" t="s">
        <v>272</v>
      </c>
    </row>
    <row r="2489" spans="1:22" x14ac:dyDescent="0.25">
      <c r="A2489">
        <v>10174</v>
      </c>
      <c r="B2489">
        <v>336475.3224</v>
      </c>
      <c r="C2489">
        <v>3065057.2604999999</v>
      </c>
      <c r="D2489" t="s">
        <v>272</v>
      </c>
      <c r="P2489">
        <v>2063</v>
      </c>
      <c r="Q2489" t="s">
        <v>71</v>
      </c>
      <c r="R2489">
        <v>2064</v>
      </c>
      <c r="S2489">
        <v>10174</v>
      </c>
      <c r="T2489">
        <v>336475.3224</v>
      </c>
      <c r="U2489">
        <v>3065057.2604999999</v>
      </c>
      <c r="V2489" t="s">
        <v>272</v>
      </c>
    </row>
    <row r="2490" spans="1:22" x14ac:dyDescent="0.25">
      <c r="A2490">
        <v>10175</v>
      </c>
      <c r="B2490">
        <v>336470.24339999998</v>
      </c>
      <c r="C2490">
        <v>3065043.3393000001</v>
      </c>
      <c r="D2490" t="s">
        <v>272</v>
      </c>
      <c r="P2490">
        <v>2064</v>
      </c>
      <c r="Q2490" t="s">
        <v>71</v>
      </c>
      <c r="R2490">
        <v>2065</v>
      </c>
      <c r="S2490">
        <v>10175</v>
      </c>
      <c r="T2490">
        <v>336470.24339999998</v>
      </c>
      <c r="U2490">
        <v>3065043.3393000001</v>
      </c>
      <c r="V2490" t="s">
        <v>272</v>
      </c>
    </row>
    <row r="2491" spans="1:22" x14ac:dyDescent="0.25">
      <c r="A2491">
        <v>10176</v>
      </c>
      <c r="B2491">
        <v>336468.19660000002</v>
      </c>
      <c r="C2491">
        <v>3065027.5526000001</v>
      </c>
      <c r="D2491" t="s">
        <v>272</v>
      </c>
      <c r="P2491">
        <v>2065</v>
      </c>
      <c r="Q2491" t="s">
        <v>71</v>
      </c>
      <c r="R2491">
        <v>2066</v>
      </c>
      <c r="S2491">
        <v>10176</v>
      </c>
      <c r="T2491">
        <v>336468.19660000002</v>
      </c>
      <c r="U2491">
        <v>3065027.5526000001</v>
      </c>
      <c r="V2491" t="s">
        <v>272</v>
      </c>
    </row>
    <row r="2492" spans="1:22" x14ac:dyDescent="0.25">
      <c r="A2492">
        <v>10177</v>
      </c>
      <c r="B2492">
        <v>336469.73590000003</v>
      </c>
      <c r="C2492">
        <v>3065005.6351000001</v>
      </c>
      <c r="D2492" t="s">
        <v>272</v>
      </c>
      <c r="P2492">
        <v>2066</v>
      </c>
      <c r="Q2492" t="s">
        <v>71</v>
      </c>
      <c r="R2492">
        <v>2067</v>
      </c>
      <c r="S2492">
        <v>10177</v>
      </c>
      <c r="T2492">
        <v>336469.73590000003</v>
      </c>
      <c r="U2492">
        <v>3065005.6351000001</v>
      </c>
      <c r="V2492" t="s">
        <v>272</v>
      </c>
    </row>
    <row r="2493" spans="1:22" x14ac:dyDescent="0.25">
      <c r="A2493">
        <v>10178</v>
      </c>
      <c r="B2493">
        <v>336466.41729999997</v>
      </c>
      <c r="C2493">
        <v>3064986.216</v>
      </c>
      <c r="D2493" t="s">
        <v>272</v>
      </c>
      <c r="P2493">
        <v>2067</v>
      </c>
      <c r="Q2493" t="s">
        <v>71</v>
      </c>
      <c r="R2493">
        <v>2068</v>
      </c>
      <c r="S2493">
        <v>10178</v>
      </c>
      <c r="T2493">
        <v>336466.41729999997</v>
      </c>
      <c r="U2493">
        <v>3064986.216</v>
      </c>
      <c r="V2493" t="s">
        <v>272</v>
      </c>
    </row>
    <row r="2494" spans="1:22" x14ac:dyDescent="0.25">
      <c r="A2494">
        <v>10179</v>
      </c>
      <c r="B2494">
        <v>336500.43589999998</v>
      </c>
      <c r="C2494">
        <v>3064969.6397000002</v>
      </c>
      <c r="D2494" t="s">
        <v>272</v>
      </c>
      <c r="P2494">
        <v>2068</v>
      </c>
      <c r="Q2494" t="s">
        <v>71</v>
      </c>
      <c r="R2494">
        <v>2069</v>
      </c>
      <c r="S2494">
        <v>10179</v>
      </c>
      <c r="T2494">
        <v>336500.43589999998</v>
      </c>
      <c r="U2494">
        <v>3064969.6397000002</v>
      </c>
      <c r="V2494" t="s">
        <v>272</v>
      </c>
    </row>
    <row r="2495" spans="1:22" x14ac:dyDescent="0.25">
      <c r="A2495">
        <v>10180</v>
      </c>
      <c r="B2495">
        <v>336499.92550000001</v>
      </c>
      <c r="C2495">
        <v>3064968.4320999999</v>
      </c>
      <c r="D2495" t="s">
        <v>272</v>
      </c>
      <c r="P2495">
        <v>2069</v>
      </c>
      <c r="Q2495" t="s">
        <v>71</v>
      </c>
      <c r="R2495">
        <v>2070</v>
      </c>
      <c r="S2495">
        <v>10180</v>
      </c>
      <c r="T2495">
        <v>336499.92550000001</v>
      </c>
      <c r="U2495">
        <v>3064968.4320999999</v>
      </c>
      <c r="V2495" t="s">
        <v>272</v>
      </c>
    </row>
    <row r="2496" spans="1:22" x14ac:dyDescent="0.25">
      <c r="A2496">
        <v>10181</v>
      </c>
      <c r="B2496">
        <v>336489.69929999998</v>
      </c>
      <c r="C2496">
        <v>3064944.2377999998</v>
      </c>
      <c r="D2496" t="s">
        <v>272</v>
      </c>
      <c r="P2496">
        <v>2070</v>
      </c>
      <c r="Q2496" t="s">
        <v>71</v>
      </c>
      <c r="R2496">
        <v>2071</v>
      </c>
      <c r="S2496">
        <v>10181</v>
      </c>
      <c r="T2496">
        <v>336489.69929999998</v>
      </c>
      <c r="U2496">
        <v>3064944.2377999998</v>
      </c>
      <c r="V2496" t="s">
        <v>272</v>
      </c>
    </row>
    <row r="2497" spans="1:22" x14ac:dyDescent="0.25">
      <c r="A2497">
        <v>10182</v>
      </c>
      <c r="B2497">
        <v>336485.75290000002</v>
      </c>
      <c r="C2497">
        <v>3064923.6105</v>
      </c>
      <c r="D2497" t="s">
        <v>272</v>
      </c>
      <c r="P2497">
        <v>2071</v>
      </c>
      <c r="Q2497" t="s">
        <v>71</v>
      </c>
      <c r="R2497">
        <v>2072</v>
      </c>
      <c r="S2497">
        <v>10182</v>
      </c>
      <c r="T2497">
        <v>336485.75290000002</v>
      </c>
      <c r="U2497">
        <v>3064923.6105</v>
      </c>
      <c r="V2497" t="s">
        <v>272</v>
      </c>
    </row>
    <row r="2498" spans="1:22" x14ac:dyDescent="0.25">
      <c r="A2498">
        <v>10183</v>
      </c>
      <c r="B2498">
        <v>336481.17070000002</v>
      </c>
      <c r="C2498">
        <v>3064901.1669999999</v>
      </c>
      <c r="D2498" t="s">
        <v>272</v>
      </c>
      <c r="P2498">
        <v>2072</v>
      </c>
      <c r="Q2498" t="s">
        <v>71</v>
      </c>
      <c r="R2498">
        <v>2073</v>
      </c>
      <c r="S2498">
        <v>10183</v>
      </c>
      <c r="T2498">
        <v>336481.17070000002</v>
      </c>
      <c r="U2498">
        <v>3064901.1669999999</v>
      </c>
      <c r="V2498" t="s">
        <v>272</v>
      </c>
    </row>
    <row r="2499" spans="1:22" x14ac:dyDescent="0.25">
      <c r="A2499">
        <v>10184</v>
      </c>
      <c r="B2499">
        <v>336442.16690000001</v>
      </c>
      <c r="C2499">
        <v>3064910.8157000002</v>
      </c>
      <c r="D2499" t="s">
        <v>272</v>
      </c>
      <c r="P2499">
        <v>2073</v>
      </c>
      <c r="Q2499" t="s">
        <v>71</v>
      </c>
      <c r="R2499">
        <v>2074</v>
      </c>
      <c r="S2499">
        <v>10184</v>
      </c>
      <c r="T2499">
        <v>336442.16690000001</v>
      </c>
      <c r="U2499">
        <v>3064910.8157000002</v>
      </c>
      <c r="V2499" t="s">
        <v>272</v>
      </c>
    </row>
    <row r="2500" spans="1:22" x14ac:dyDescent="0.25">
      <c r="A2500">
        <v>10185</v>
      </c>
      <c r="B2500">
        <v>336420.80239999999</v>
      </c>
      <c r="C2500">
        <v>3064913.5362999998</v>
      </c>
      <c r="D2500" t="s">
        <v>272</v>
      </c>
      <c r="P2500">
        <v>2074</v>
      </c>
      <c r="Q2500" t="s">
        <v>71</v>
      </c>
      <c r="R2500">
        <v>2075</v>
      </c>
      <c r="S2500">
        <v>10185</v>
      </c>
      <c r="T2500">
        <v>336420.80239999999</v>
      </c>
      <c r="U2500">
        <v>3064913.5362999998</v>
      </c>
      <c r="V2500" t="s">
        <v>272</v>
      </c>
    </row>
    <row r="2501" spans="1:22" x14ac:dyDescent="0.25">
      <c r="A2501">
        <v>10186</v>
      </c>
      <c r="B2501">
        <v>336392.76209999999</v>
      </c>
      <c r="C2501">
        <v>3064919.9963000002</v>
      </c>
      <c r="D2501" t="s">
        <v>272</v>
      </c>
      <c r="P2501">
        <v>2075</v>
      </c>
      <c r="Q2501" t="s">
        <v>71</v>
      </c>
      <c r="R2501">
        <v>2076</v>
      </c>
      <c r="S2501">
        <v>10186</v>
      </c>
      <c r="T2501">
        <v>336392.76209999999</v>
      </c>
      <c r="U2501">
        <v>3064919.9963000002</v>
      </c>
      <c r="V2501" t="s">
        <v>272</v>
      </c>
    </row>
    <row r="2502" spans="1:22" x14ac:dyDescent="0.25">
      <c r="A2502">
        <v>10187</v>
      </c>
      <c r="B2502">
        <v>336370.1912</v>
      </c>
      <c r="C2502">
        <v>3064923.9497000002</v>
      </c>
      <c r="D2502" t="s">
        <v>272</v>
      </c>
      <c r="P2502">
        <v>2076</v>
      </c>
      <c r="Q2502" t="s">
        <v>71</v>
      </c>
      <c r="R2502">
        <v>2077</v>
      </c>
      <c r="S2502">
        <v>10187</v>
      </c>
      <c r="T2502">
        <v>336370.1912</v>
      </c>
      <c r="U2502">
        <v>3064923.9497000002</v>
      </c>
      <c r="V2502" t="s">
        <v>272</v>
      </c>
    </row>
    <row r="2503" spans="1:22" x14ac:dyDescent="0.25">
      <c r="A2503">
        <v>10188</v>
      </c>
      <c r="B2503">
        <v>336343.9523</v>
      </c>
      <c r="C2503">
        <v>3064927.9526</v>
      </c>
      <c r="D2503" t="s">
        <v>272</v>
      </c>
      <c r="P2503">
        <v>2077</v>
      </c>
      <c r="Q2503" t="s">
        <v>71</v>
      </c>
      <c r="R2503">
        <v>2078</v>
      </c>
      <c r="S2503">
        <v>10188</v>
      </c>
      <c r="T2503">
        <v>336343.9523</v>
      </c>
      <c r="U2503">
        <v>3064927.9526</v>
      </c>
      <c r="V2503" t="s">
        <v>272</v>
      </c>
    </row>
    <row r="2504" spans="1:22" x14ac:dyDescent="0.25">
      <c r="A2504">
        <v>10189</v>
      </c>
      <c r="B2504">
        <v>336318.95250000001</v>
      </c>
      <c r="C2504">
        <v>3064933.1553000002</v>
      </c>
      <c r="D2504" t="s">
        <v>272</v>
      </c>
      <c r="P2504">
        <v>2078</v>
      </c>
      <c r="Q2504" t="s">
        <v>71</v>
      </c>
      <c r="R2504">
        <v>2079</v>
      </c>
      <c r="S2504">
        <v>10189</v>
      </c>
      <c r="T2504">
        <v>336318.95250000001</v>
      </c>
      <c r="U2504">
        <v>3064933.1553000002</v>
      </c>
      <c r="V2504" t="s">
        <v>272</v>
      </c>
    </row>
    <row r="2505" spans="1:22" x14ac:dyDescent="0.25">
      <c r="A2505">
        <v>10190</v>
      </c>
      <c r="B2505">
        <v>336294.56400000001</v>
      </c>
      <c r="C2505">
        <v>3064938.3498</v>
      </c>
      <c r="D2505" t="s">
        <v>272</v>
      </c>
      <c r="P2505">
        <v>2079</v>
      </c>
      <c r="Q2505" t="s">
        <v>71</v>
      </c>
      <c r="R2505">
        <v>2080</v>
      </c>
      <c r="S2505">
        <v>10190</v>
      </c>
      <c r="T2505">
        <v>336294.56400000001</v>
      </c>
      <c r="U2505">
        <v>3064938.3498</v>
      </c>
      <c r="V2505" t="s">
        <v>272</v>
      </c>
    </row>
    <row r="2506" spans="1:22" x14ac:dyDescent="0.25">
      <c r="A2506">
        <v>10191</v>
      </c>
      <c r="B2506">
        <v>337784.52720000001</v>
      </c>
      <c r="C2506">
        <v>3064514.0307</v>
      </c>
      <c r="D2506" t="s">
        <v>272</v>
      </c>
      <c r="P2506">
        <v>2080</v>
      </c>
      <c r="Q2506" t="s">
        <v>71</v>
      </c>
      <c r="R2506">
        <v>2081</v>
      </c>
      <c r="S2506">
        <v>10191</v>
      </c>
      <c r="T2506">
        <v>337784.52720000001</v>
      </c>
      <c r="U2506">
        <v>3064514.0307</v>
      </c>
      <c r="V2506" t="s">
        <v>272</v>
      </c>
    </row>
    <row r="2507" spans="1:22" x14ac:dyDescent="0.25">
      <c r="A2507">
        <v>10192</v>
      </c>
      <c r="B2507">
        <v>337784.94059999997</v>
      </c>
      <c r="C2507">
        <v>3064519.7067</v>
      </c>
      <c r="D2507" t="s">
        <v>272</v>
      </c>
      <c r="P2507">
        <v>2081</v>
      </c>
      <c r="Q2507" t="s">
        <v>71</v>
      </c>
      <c r="R2507">
        <v>2082</v>
      </c>
      <c r="S2507">
        <v>10192</v>
      </c>
      <c r="T2507">
        <v>337784.94059999997</v>
      </c>
      <c r="U2507">
        <v>3064519.7067</v>
      </c>
      <c r="V2507" t="s">
        <v>272</v>
      </c>
    </row>
    <row r="2508" spans="1:22" x14ac:dyDescent="0.25">
      <c r="A2508">
        <v>10193</v>
      </c>
      <c r="B2508">
        <v>337786.7732</v>
      </c>
      <c r="C2508">
        <v>3064544.8700999999</v>
      </c>
      <c r="D2508" t="s">
        <v>272</v>
      </c>
      <c r="P2508">
        <v>2082</v>
      </c>
      <c r="Q2508" t="s">
        <v>71</v>
      </c>
      <c r="R2508">
        <v>2083</v>
      </c>
      <c r="S2508">
        <v>10193</v>
      </c>
      <c r="T2508">
        <v>337786.7732</v>
      </c>
      <c r="U2508">
        <v>3064544.8700999999</v>
      </c>
      <c r="V2508" t="s">
        <v>272</v>
      </c>
    </row>
    <row r="2509" spans="1:22" x14ac:dyDescent="0.25">
      <c r="A2509">
        <v>10194</v>
      </c>
      <c r="B2509">
        <v>337793.77429999999</v>
      </c>
      <c r="C2509">
        <v>3064565.4575</v>
      </c>
      <c r="D2509" t="s">
        <v>272</v>
      </c>
      <c r="P2509">
        <v>2083</v>
      </c>
      <c r="Q2509" t="s">
        <v>71</v>
      </c>
      <c r="R2509">
        <v>2084</v>
      </c>
      <c r="S2509">
        <v>10194</v>
      </c>
      <c r="T2509">
        <v>337793.77429999999</v>
      </c>
      <c r="U2509">
        <v>3064565.4575</v>
      </c>
      <c r="V2509" t="s">
        <v>272</v>
      </c>
    </row>
    <row r="2510" spans="1:22" x14ac:dyDescent="0.25">
      <c r="A2510">
        <v>10195</v>
      </c>
      <c r="B2510">
        <v>337795.91680000001</v>
      </c>
      <c r="C2510">
        <v>3064588.5427999999</v>
      </c>
      <c r="D2510" t="s">
        <v>272</v>
      </c>
      <c r="P2510">
        <v>2084</v>
      </c>
      <c r="Q2510" t="s">
        <v>71</v>
      </c>
      <c r="R2510">
        <v>2085</v>
      </c>
      <c r="S2510">
        <v>10195</v>
      </c>
      <c r="T2510">
        <v>337795.91680000001</v>
      </c>
      <c r="U2510">
        <v>3064588.5427999999</v>
      </c>
      <c r="V2510" t="s">
        <v>272</v>
      </c>
    </row>
    <row r="2511" spans="1:22" x14ac:dyDescent="0.25">
      <c r="A2511">
        <v>10196</v>
      </c>
      <c r="B2511">
        <v>337796.80420000001</v>
      </c>
      <c r="C2511">
        <v>3064609.2116999999</v>
      </c>
      <c r="D2511" t="s">
        <v>272</v>
      </c>
      <c r="P2511">
        <v>2085</v>
      </c>
      <c r="Q2511" t="s">
        <v>71</v>
      </c>
      <c r="R2511">
        <v>2086</v>
      </c>
      <c r="S2511">
        <v>10196</v>
      </c>
      <c r="T2511">
        <v>337796.80420000001</v>
      </c>
      <c r="U2511">
        <v>3064609.2116999999</v>
      </c>
      <c r="V2511" t="s">
        <v>272</v>
      </c>
    </row>
    <row r="2512" spans="1:22" x14ac:dyDescent="0.25">
      <c r="A2512">
        <v>10197</v>
      </c>
      <c r="B2512">
        <v>337802.05219999998</v>
      </c>
      <c r="C2512">
        <v>3064635.9049999998</v>
      </c>
      <c r="D2512" t="s">
        <v>272</v>
      </c>
      <c r="P2512">
        <v>2086</v>
      </c>
      <c r="Q2512" t="s">
        <v>71</v>
      </c>
      <c r="R2512">
        <v>2087</v>
      </c>
      <c r="S2512">
        <v>10197</v>
      </c>
      <c r="T2512">
        <v>337802.05219999998</v>
      </c>
      <c r="U2512">
        <v>3064635.9049999998</v>
      </c>
      <c r="V2512" t="s">
        <v>272</v>
      </c>
    </row>
    <row r="2513" spans="1:22" x14ac:dyDescent="0.25">
      <c r="A2513">
        <v>10198</v>
      </c>
      <c r="B2513">
        <v>337806.63620000001</v>
      </c>
      <c r="C2513">
        <v>3064658.6534000002</v>
      </c>
      <c r="D2513" t="s">
        <v>272</v>
      </c>
      <c r="P2513">
        <v>2087</v>
      </c>
      <c r="Q2513" t="s">
        <v>71</v>
      </c>
      <c r="R2513">
        <v>2088</v>
      </c>
      <c r="S2513">
        <v>10198</v>
      </c>
      <c r="T2513">
        <v>337806.63620000001</v>
      </c>
      <c r="U2513">
        <v>3064658.6534000002</v>
      </c>
      <c r="V2513" t="s">
        <v>272</v>
      </c>
    </row>
    <row r="2514" spans="1:22" x14ac:dyDescent="0.25">
      <c r="A2514">
        <v>10199</v>
      </c>
      <c r="B2514">
        <v>337808.82740000001</v>
      </c>
      <c r="C2514">
        <v>3064685.3873999999</v>
      </c>
      <c r="D2514" t="s">
        <v>272</v>
      </c>
      <c r="P2514">
        <v>2088</v>
      </c>
      <c r="Q2514" t="s">
        <v>71</v>
      </c>
      <c r="R2514">
        <v>2089</v>
      </c>
      <c r="S2514">
        <v>10199</v>
      </c>
      <c r="T2514">
        <v>337808.82740000001</v>
      </c>
      <c r="U2514">
        <v>3064685.3873999999</v>
      </c>
      <c r="V2514" t="s">
        <v>272</v>
      </c>
    </row>
    <row r="2515" spans="1:22" x14ac:dyDescent="0.25">
      <c r="A2515">
        <v>10200</v>
      </c>
      <c r="B2515">
        <v>337810.92930000002</v>
      </c>
      <c r="C2515">
        <v>3064705.4317999999</v>
      </c>
      <c r="D2515" t="s">
        <v>272</v>
      </c>
      <c r="P2515">
        <v>2089</v>
      </c>
      <c r="Q2515" t="s">
        <v>71</v>
      </c>
      <c r="R2515">
        <v>2090</v>
      </c>
      <c r="S2515">
        <v>10200</v>
      </c>
      <c r="T2515">
        <v>337810.92930000002</v>
      </c>
      <c r="U2515">
        <v>3064705.4317999999</v>
      </c>
      <c r="V2515" t="s">
        <v>272</v>
      </c>
    </row>
    <row r="2516" spans="1:22" x14ac:dyDescent="0.25">
      <c r="A2516">
        <v>10201</v>
      </c>
      <c r="B2516">
        <v>337812.46860000002</v>
      </c>
      <c r="C2516">
        <v>3064729.1331000002</v>
      </c>
      <c r="D2516" t="s">
        <v>272</v>
      </c>
      <c r="P2516">
        <v>2090</v>
      </c>
      <c r="Q2516" t="s">
        <v>71</v>
      </c>
      <c r="R2516">
        <v>2091</v>
      </c>
      <c r="S2516">
        <v>10201</v>
      </c>
      <c r="T2516">
        <v>337812.46860000002</v>
      </c>
      <c r="U2516">
        <v>3064729.1331000002</v>
      </c>
      <c r="V2516" t="s">
        <v>272</v>
      </c>
    </row>
    <row r="2517" spans="1:22" x14ac:dyDescent="0.25">
      <c r="A2517">
        <v>10202</v>
      </c>
      <c r="B2517">
        <v>337814.5624</v>
      </c>
      <c r="C2517">
        <v>3064748.5691999998</v>
      </c>
      <c r="D2517" t="s">
        <v>272</v>
      </c>
      <c r="P2517">
        <v>2091</v>
      </c>
      <c r="Q2517" t="s">
        <v>71</v>
      </c>
      <c r="R2517">
        <v>2092</v>
      </c>
      <c r="S2517">
        <v>10202</v>
      </c>
      <c r="T2517">
        <v>337814.5624</v>
      </c>
      <c r="U2517">
        <v>3064748.5691999998</v>
      </c>
      <c r="V2517" t="s">
        <v>272</v>
      </c>
    </row>
    <row r="2518" spans="1:22" x14ac:dyDescent="0.25">
      <c r="A2518">
        <v>10203</v>
      </c>
      <c r="B2518">
        <v>337814.83029999997</v>
      </c>
      <c r="C2518">
        <v>3064768.6379</v>
      </c>
      <c r="D2518" t="s">
        <v>272</v>
      </c>
      <c r="P2518">
        <v>2092</v>
      </c>
      <c r="Q2518" t="s">
        <v>71</v>
      </c>
      <c r="R2518">
        <v>2093</v>
      </c>
      <c r="S2518">
        <v>10203</v>
      </c>
      <c r="T2518">
        <v>337814.83029999997</v>
      </c>
      <c r="U2518">
        <v>3064768.6379</v>
      </c>
      <c r="V2518" t="s">
        <v>272</v>
      </c>
    </row>
    <row r="2519" spans="1:22" x14ac:dyDescent="0.25">
      <c r="A2519">
        <v>10204</v>
      </c>
      <c r="B2519">
        <v>337816.32079999999</v>
      </c>
      <c r="C2519">
        <v>3064788.6902000001</v>
      </c>
      <c r="D2519" t="s">
        <v>272</v>
      </c>
      <c r="P2519">
        <v>2093</v>
      </c>
      <c r="Q2519" t="s">
        <v>71</v>
      </c>
      <c r="R2519">
        <v>2094</v>
      </c>
      <c r="S2519">
        <v>10204</v>
      </c>
      <c r="T2519">
        <v>337816.32079999999</v>
      </c>
      <c r="U2519">
        <v>3064788.6902000001</v>
      </c>
      <c r="V2519" t="s">
        <v>272</v>
      </c>
    </row>
    <row r="2520" spans="1:22" x14ac:dyDescent="0.25">
      <c r="A2520">
        <v>10205</v>
      </c>
      <c r="B2520">
        <v>337815.97730000003</v>
      </c>
      <c r="C2520">
        <v>3064808.767</v>
      </c>
      <c r="D2520" t="s">
        <v>272</v>
      </c>
      <c r="P2520">
        <v>2094</v>
      </c>
      <c r="Q2520" t="s">
        <v>71</v>
      </c>
      <c r="R2520">
        <v>2095</v>
      </c>
      <c r="S2520">
        <v>10205</v>
      </c>
      <c r="T2520">
        <v>337815.97730000003</v>
      </c>
      <c r="U2520">
        <v>3064808.767</v>
      </c>
      <c r="V2520" t="s">
        <v>272</v>
      </c>
    </row>
    <row r="2521" spans="1:22" x14ac:dyDescent="0.25">
      <c r="A2521">
        <v>10206</v>
      </c>
      <c r="B2521">
        <v>337813.81599999999</v>
      </c>
      <c r="C2521">
        <v>3064830.0846000002</v>
      </c>
      <c r="D2521" t="s">
        <v>272</v>
      </c>
      <c r="P2521">
        <v>2095</v>
      </c>
      <c r="Q2521" t="s">
        <v>71</v>
      </c>
      <c r="R2521">
        <v>2096</v>
      </c>
      <c r="S2521">
        <v>10206</v>
      </c>
      <c r="T2521">
        <v>337813.81599999999</v>
      </c>
      <c r="U2521">
        <v>3064830.0846000002</v>
      </c>
      <c r="V2521" t="s">
        <v>272</v>
      </c>
    </row>
    <row r="2522" spans="1:22" x14ac:dyDescent="0.25">
      <c r="A2522">
        <v>10207</v>
      </c>
      <c r="B2522">
        <v>337812.86930000002</v>
      </c>
      <c r="C2522">
        <v>3064850.7776000001</v>
      </c>
      <c r="D2522" t="s">
        <v>272</v>
      </c>
      <c r="P2522">
        <v>2096</v>
      </c>
      <c r="Q2522" t="s">
        <v>71</v>
      </c>
      <c r="R2522">
        <v>2097</v>
      </c>
      <c r="S2522">
        <v>10207</v>
      </c>
      <c r="T2522">
        <v>337812.86930000002</v>
      </c>
      <c r="U2522">
        <v>3064850.7776000001</v>
      </c>
      <c r="V2522" t="s">
        <v>272</v>
      </c>
    </row>
    <row r="2523" spans="1:22" x14ac:dyDescent="0.25">
      <c r="A2523">
        <v>10208</v>
      </c>
      <c r="B2523">
        <v>337810.07640000002</v>
      </c>
      <c r="C2523">
        <v>3064870.5828999998</v>
      </c>
      <c r="D2523" t="s">
        <v>272</v>
      </c>
      <c r="P2523">
        <v>2097</v>
      </c>
      <c r="Q2523" t="s">
        <v>71</v>
      </c>
      <c r="R2523">
        <v>2098</v>
      </c>
      <c r="S2523">
        <v>10208</v>
      </c>
      <c r="T2523">
        <v>337810.07640000002</v>
      </c>
      <c r="U2523">
        <v>3064870.5828999998</v>
      </c>
      <c r="V2523" t="s">
        <v>272</v>
      </c>
    </row>
    <row r="2524" spans="1:22" x14ac:dyDescent="0.25">
      <c r="A2524">
        <v>10209</v>
      </c>
      <c r="B2524">
        <v>337803.01620000001</v>
      </c>
      <c r="C2524">
        <v>3064891.3574000001</v>
      </c>
      <c r="D2524" t="s">
        <v>272</v>
      </c>
      <c r="P2524">
        <v>2098</v>
      </c>
      <c r="Q2524" t="s">
        <v>71</v>
      </c>
      <c r="R2524">
        <v>2099</v>
      </c>
      <c r="S2524">
        <v>10209</v>
      </c>
      <c r="T2524">
        <v>337803.01620000001</v>
      </c>
      <c r="U2524">
        <v>3064891.3574000001</v>
      </c>
      <c r="V2524" t="s">
        <v>272</v>
      </c>
    </row>
    <row r="2525" spans="1:22" x14ac:dyDescent="0.25">
      <c r="A2525">
        <v>10210</v>
      </c>
      <c r="B2525">
        <v>337796.58360000001</v>
      </c>
      <c r="C2525">
        <v>3064913.3401000001</v>
      </c>
      <c r="D2525" t="s">
        <v>272</v>
      </c>
      <c r="P2525">
        <v>2099</v>
      </c>
      <c r="Q2525" t="s">
        <v>71</v>
      </c>
      <c r="R2525">
        <v>2100</v>
      </c>
      <c r="S2525">
        <v>10210</v>
      </c>
      <c r="T2525">
        <v>337796.58360000001</v>
      </c>
      <c r="U2525">
        <v>3064913.3401000001</v>
      </c>
      <c r="V2525" t="s">
        <v>272</v>
      </c>
    </row>
    <row r="2526" spans="1:22" x14ac:dyDescent="0.25">
      <c r="A2526">
        <v>10211</v>
      </c>
      <c r="B2526">
        <v>337788.30080000003</v>
      </c>
      <c r="C2526">
        <v>3064934.1309000002</v>
      </c>
      <c r="D2526" t="s">
        <v>272</v>
      </c>
      <c r="P2526">
        <v>2100</v>
      </c>
      <c r="Q2526" t="s">
        <v>71</v>
      </c>
      <c r="R2526">
        <v>2101</v>
      </c>
      <c r="S2526">
        <v>10211</v>
      </c>
      <c r="T2526">
        <v>337788.30080000003</v>
      </c>
      <c r="U2526">
        <v>3064934.1309000002</v>
      </c>
      <c r="V2526" t="s">
        <v>272</v>
      </c>
    </row>
    <row r="2527" spans="1:22" x14ac:dyDescent="0.25">
      <c r="A2527">
        <v>10212</v>
      </c>
      <c r="B2527">
        <v>337779.99359999999</v>
      </c>
      <c r="C2527">
        <v>3064953.0973</v>
      </c>
      <c r="D2527" t="s">
        <v>272</v>
      </c>
      <c r="P2527">
        <v>2101</v>
      </c>
      <c r="Q2527" t="s">
        <v>71</v>
      </c>
      <c r="R2527">
        <v>2102</v>
      </c>
      <c r="S2527">
        <v>10212</v>
      </c>
      <c r="T2527">
        <v>337779.99359999999</v>
      </c>
      <c r="U2527">
        <v>3064953.0973</v>
      </c>
      <c r="V2527" t="s">
        <v>272</v>
      </c>
    </row>
    <row r="2528" spans="1:22" x14ac:dyDescent="0.25">
      <c r="A2528">
        <v>10213</v>
      </c>
      <c r="B2528">
        <v>337772.20850000001</v>
      </c>
      <c r="C2528">
        <v>3064965.3661000002</v>
      </c>
      <c r="D2528" t="s">
        <v>272</v>
      </c>
      <c r="P2528">
        <v>2102</v>
      </c>
      <c r="Q2528" t="s">
        <v>71</v>
      </c>
      <c r="R2528">
        <v>2103</v>
      </c>
      <c r="S2528">
        <v>10213</v>
      </c>
      <c r="T2528">
        <v>337772.20850000001</v>
      </c>
      <c r="U2528">
        <v>3064965.3661000002</v>
      </c>
      <c r="V2528" t="s">
        <v>272</v>
      </c>
    </row>
    <row r="2529" spans="1:22" x14ac:dyDescent="0.25">
      <c r="A2529">
        <v>10214</v>
      </c>
      <c r="B2529">
        <v>337763.28600000002</v>
      </c>
      <c r="C2529">
        <v>3064984.0364999999</v>
      </c>
      <c r="D2529" t="s">
        <v>272</v>
      </c>
      <c r="P2529">
        <v>2103</v>
      </c>
      <c r="Q2529" t="s">
        <v>71</v>
      </c>
      <c r="R2529">
        <v>2104</v>
      </c>
      <c r="S2529">
        <v>10214</v>
      </c>
      <c r="T2529">
        <v>337763.28600000002</v>
      </c>
      <c r="U2529">
        <v>3064984.0364999999</v>
      </c>
      <c r="V2529" t="s">
        <v>272</v>
      </c>
    </row>
    <row r="2530" spans="1:22" x14ac:dyDescent="0.25">
      <c r="A2530">
        <v>10215</v>
      </c>
      <c r="B2530">
        <v>337751.90590000001</v>
      </c>
      <c r="C2530">
        <v>3065001.8273999998</v>
      </c>
      <c r="D2530" t="s">
        <v>272</v>
      </c>
      <c r="P2530">
        <v>2104</v>
      </c>
      <c r="Q2530" t="s">
        <v>71</v>
      </c>
      <c r="R2530">
        <v>2105</v>
      </c>
      <c r="S2530">
        <v>10215</v>
      </c>
      <c r="T2530">
        <v>337751.90590000001</v>
      </c>
      <c r="U2530">
        <v>3065001.8273999998</v>
      </c>
      <c r="V2530" t="s">
        <v>272</v>
      </c>
    </row>
    <row r="2531" spans="1:22" x14ac:dyDescent="0.25">
      <c r="A2531">
        <v>10216</v>
      </c>
      <c r="B2531">
        <v>337739.31949999998</v>
      </c>
      <c r="C2531">
        <v>3065020.8509</v>
      </c>
      <c r="D2531" t="s">
        <v>272</v>
      </c>
      <c r="P2531">
        <v>2105</v>
      </c>
      <c r="Q2531" t="s">
        <v>71</v>
      </c>
      <c r="R2531">
        <v>2106</v>
      </c>
      <c r="S2531">
        <v>10216</v>
      </c>
      <c r="T2531">
        <v>337739.31949999998</v>
      </c>
      <c r="U2531">
        <v>3065020.8509</v>
      </c>
      <c r="V2531" t="s">
        <v>272</v>
      </c>
    </row>
    <row r="2532" spans="1:22" x14ac:dyDescent="0.25">
      <c r="A2532">
        <v>10217</v>
      </c>
      <c r="B2532">
        <v>337729.74099999998</v>
      </c>
      <c r="C2532">
        <v>3065036.1847999999</v>
      </c>
      <c r="D2532" t="s">
        <v>272</v>
      </c>
      <c r="P2532">
        <v>2106</v>
      </c>
      <c r="Q2532" t="s">
        <v>71</v>
      </c>
      <c r="R2532">
        <v>2107</v>
      </c>
      <c r="S2532">
        <v>10217</v>
      </c>
      <c r="T2532">
        <v>337729.74099999998</v>
      </c>
      <c r="U2532">
        <v>3065036.1847999999</v>
      </c>
      <c r="V2532" t="s">
        <v>272</v>
      </c>
    </row>
    <row r="2533" spans="1:22" x14ac:dyDescent="0.25">
      <c r="A2533">
        <v>10218</v>
      </c>
      <c r="B2533">
        <v>337720.7415</v>
      </c>
      <c r="C2533">
        <v>3065049.0780000002</v>
      </c>
      <c r="D2533" t="s">
        <v>272</v>
      </c>
      <c r="P2533">
        <v>2107</v>
      </c>
      <c r="Q2533" t="s">
        <v>71</v>
      </c>
      <c r="R2533">
        <v>2108</v>
      </c>
      <c r="S2533">
        <v>10218</v>
      </c>
      <c r="T2533">
        <v>337720.7415</v>
      </c>
      <c r="U2533">
        <v>3065049.0780000002</v>
      </c>
      <c r="V2533" t="s">
        <v>272</v>
      </c>
    </row>
    <row r="2534" spans="1:22" x14ac:dyDescent="0.25">
      <c r="A2534">
        <v>10219</v>
      </c>
      <c r="B2534">
        <v>337710.5355</v>
      </c>
      <c r="C2534">
        <v>3065063.2037</v>
      </c>
      <c r="D2534" t="s">
        <v>272</v>
      </c>
      <c r="P2534">
        <v>2108</v>
      </c>
      <c r="Q2534" t="s">
        <v>71</v>
      </c>
      <c r="R2534">
        <v>2109</v>
      </c>
      <c r="S2534">
        <v>10219</v>
      </c>
      <c r="T2534">
        <v>337710.5355</v>
      </c>
      <c r="U2534">
        <v>3065063.2037</v>
      </c>
      <c r="V2534" t="s">
        <v>272</v>
      </c>
    </row>
    <row r="2535" spans="1:22" x14ac:dyDescent="0.25">
      <c r="A2535">
        <v>10220</v>
      </c>
      <c r="B2535">
        <v>337699.75880000001</v>
      </c>
      <c r="C2535">
        <v>3065080.3783</v>
      </c>
      <c r="D2535" t="s">
        <v>272</v>
      </c>
      <c r="P2535">
        <v>2109</v>
      </c>
      <c r="Q2535" t="s">
        <v>71</v>
      </c>
      <c r="R2535">
        <v>2110</v>
      </c>
      <c r="S2535">
        <v>10220</v>
      </c>
      <c r="T2535">
        <v>337699.75880000001</v>
      </c>
      <c r="U2535">
        <v>3065080.3783</v>
      </c>
      <c r="V2535" t="s">
        <v>272</v>
      </c>
    </row>
    <row r="2536" spans="1:22" x14ac:dyDescent="0.25">
      <c r="A2536">
        <v>10221</v>
      </c>
      <c r="B2536">
        <v>337688.9497</v>
      </c>
      <c r="C2536">
        <v>3065095.1203000001</v>
      </c>
      <c r="D2536" t="s">
        <v>272</v>
      </c>
      <c r="P2536">
        <v>2110</v>
      </c>
      <c r="Q2536" t="s">
        <v>71</v>
      </c>
      <c r="R2536">
        <v>2111</v>
      </c>
      <c r="S2536">
        <v>10221</v>
      </c>
      <c r="T2536">
        <v>337688.9497</v>
      </c>
      <c r="U2536">
        <v>3065095.1203000001</v>
      </c>
      <c r="V2536" t="s">
        <v>272</v>
      </c>
    </row>
    <row r="2537" spans="1:22" x14ac:dyDescent="0.25">
      <c r="A2537">
        <v>10222</v>
      </c>
      <c r="B2537">
        <v>337679.96639999998</v>
      </c>
      <c r="C2537">
        <v>3065109.2297</v>
      </c>
      <c r="D2537" t="s">
        <v>272</v>
      </c>
      <c r="P2537">
        <v>2111</v>
      </c>
      <c r="Q2537" t="s">
        <v>71</v>
      </c>
      <c r="R2537">
        <v>2112</v>
      </c>
      <c r="S2537">
        <v>10222</v>
      </c>
      <c r="T2537">
        <v>337679.96639999998</v>
      </c>
      <c r="U2537">
        <v>3065109.2297</v>
      </c>
      <c r="V2537" t="s">
        <v>272</v>
      </c>
    </row>
    <row r="2538" spans="1:22" x14ac:dyDescent="0.25">
      <c r="A2538">
        <v>10223</v>
      </c>
      <c r="B2538">
        <v>337669.76870000002</v>
      </c>
      <c r="C2538">
        <v>3065123.9635999999</v>
      </c>
      <c r="D2538" t="s">
        <v>272</v>
      </c>
      <c r="P2538">
        <v>2112</v>
      </c>
      <c r="Q2538" t="s">
        <v>71</v>
      </c>
      <c r="R2538">
        <v>2113</v>
      </c>
      <c r="S2538">
        <v>10223</v>
      </c>
      <c r="T2538">
        <v>337669.76870000002</v>
      </c>
      <c r="U2538">
        <v>3065123.9635999999</v>
      </c>
      <c r="V2538" t="s">
        <v>272</v>
      </c>
    </row>
    <row r="2539" spans="1:22" x14ac:dyDescent="0.25">
      <c r="A2539">
        <v>10224</v>
      </c>
      <c r="B2539">
        <v>336643.12180000002</v>
      </c>
      <c r="C2539">
        <v>3065099.4048000001</v>
      </c>
      <c r="D2539" t="s">
        <v>272</v>
      </c>
      <c r="P2539">
        <v>2113</v>
      </c>
      <c r="Q2539" t="s">
        <v>71</v>
      </c>
      <c r="R2539">
        <v>2114</v>
      </c>
      <c r="S2539">
        <v>10224</v>
      </c>
      <c r="T2539">
        <v>336643.12180000002</v>
      </c>
      <c r="U2539">
        <v>3065099.4048000001</v>
      </c>
      <c r="V2539" t="s">
        <v>272</v>
      </c>
    </row>
    <row r="2540" spans="1:22" x14ac:dyDescent="0.25">
      <c r="A2540">
        <v>10225</v>
      </c>
      <c r="B2540">
        <v>336648.74089999998</v>
      </c>
      <c r="C2540">
        <v>3065119.4010999999</v>
      </c>
      <c r="D2540" t="s">
        <v>272</v>
      </c>
      <c r="P2540">
        <v>2114</v>
      </c>
      <c r="Q2540" t="s">
        <v>71</v>
      </c>
      <c r="R2540">
        <v>2115</v>
      </c>
      <c r="S2540">
        <v>10225</v>
      </c>
      <c r="T2540">
        <v>336648.74089999998</v>
      </c>
      <c r="U2540">
        <v>3065119.4010999999</v>
      </c>
      <c r="V2540" t="s">
        <v>272</v>
      </c>
    </row>
    <row r="2541" spans="1:22" x14ac:dyDescent="0.25">
      <c r="A2541">
        <v>10226</v>
      </c>
      <c r="B2541">
        <v>336662.23119999998</v>
      </c>
      <c r="C2541">
        <v>3065122.2609000001</v>
      </c>
      <c r="D2541" t="s">
        <v>272</v>
      </c>
      <c r="P2541">
        <v>2115</v>
      </c>
      <c r="Q2541" t="s">
        <v>71</v>
      </c>
      <c r="R2541">
        <v>2116</v>
      </c>
      <c r="S2541">
        <v>10226</v>
      </c>
      <c r="T2541">
        <v>336662.23119999998</v>
      </c>
      <c r="U2541">
        <v>3065122.2609000001</v>
      </c>
      <c r="V2541" t="s">
        <v>272</v>
      </c>
    </row>
    <row r="2542" spans="1:22" x14ac:dyDescent="0.25">
      <c r="A2542">
        <v>10227</v>
      </c>
      <c r="B2542">
        <v>336669.70630000002</v>
      </c>
      <c r="C2542">
        <v>3065132.5005000001</v>
      </c>
      <c r="D2542" t="s">
        <v>272</v>
      </c>
      <c r="P2542">
        <v>2116</v>
      </c>
      <c r="Q2542" t="s">
        <v>71</v>
      </c>
      <c r="R2542">
        <v>2117</v>
      </c>
      <c r="S2542">
        <v>10227</v>
      </c>
      <c r="T2542">
        <v>336669.70630000002</v>
      </c>
      <c r="U2542">
        <v>3065132.5005000001</v>
      </c>
      <c r="V2542" t="s">
        <v>272</v>
      </c>
    </row>
    <row r="2543" spans="1:22" x14ac:dyDescent="0.25">
      <c r="A2543">
        <v>10228</v>
      </c>
      <c r="B2543">
        <v>336676.55359999998</v>
      </c>
      <c r="C2543">
        <v>3065141.5320000001</v>
      </c>
      <c r="D2543" t="s">
        <v>272</v>
      </c>
      <c r="P2543">
        <v>2117</v>
      </c>
      <c r="Q2543" t="s">
        <v>71</v>
      </c>
      <c r="R2543">
        <v>2118</v>
      </c>
      <c r="S2543">
        <v>10228</v>
      </c>
      <c r="T2543">
        <v>336676.55359999998</v>
      </c>
      <c r="U2543">
        <v>3065141.5320000001</v>
      </c>
      <c r="V2543" t="s">
        <v>272</v>
      </c>
    </row>
    <row r="2544" spans="1:22" x14ac:dyDescent="0.25">
      <c r="A2544">
        <v>10229</v>
      </c>
      <c r="B2544">
        <v>336685.03879999998</v>
      </c>
      <c r="C2544">
        <v>3065135.9438</v>
      </c>
      <c r="D2544" t="s">
        <v>272</v>
      </c>
      <c r="P2544">
        <v>2118</v>
      </c>
      <c r="Q2544" t="s">
        <v>71</v>
      </c>
      <c r="R2544">
        <v>2119</v>
      </c>
      <c r="S2544">
        <v>10229</v>
      </c>
      <c r="T2544">
        <v>336685.03879999998</v>
      </c>
      <c r="U2544">
        <v>3065135.9438</v>
      </c>
      <c r="V2544" t="s">
        <v>272</v>
      </c>
    </row>
    <row r="2545" spans="1:22" x14ac:dyDescent="0.25">
      <c r="A2545">
        <v>10230</v>
      </c>
      <c r="B2545">
        <v>336746.614</v>
      </c>
      <c r="C2545">
        <v>3065042.8160999999</v>
      </c>
      <c r="D2545" t="s">
        <v>272</v>
      </c>
      <c r="P2545">
        <v>2119</v>
      </c>
      <c r="Q2545" t="s">
        <v>71</v>
      </c>
      <c r="R2545">
        <v>2120</v>
      </c>
      <c r="S2545">
        <v>10230</v>
      </c>
      <c r="T2545">
        <v>336746.614</v>
      </c>
      <c r="U2545">
        <v>3065042.8160999999</v>
      </c>
      <c r="V2545" t="s">
        <v>272</v>
      </c>
    </row>
    <row r="2546" spans="1:22" x14ac:dyDescent="0.25">
      <c r="A2546">
        <v>10231</v>
      </c>
      <c r="B2546">
        <v>336728.96789999999</v>
      </c>
      <c r="C2546">
        <v>3065005.8593000001</v>
      </c>
      <c r="D2546" t="s">
        <v>272</v>
      </c>
      <c r="P2546">
        <v>2120</v>
      </c>
      <c r="Q2546" t="s">
        <v>71</v>
      </c>
      <c r="R2546">
        <v>2121</v>
      </c>
      <c r="S2546">
        <v>10231</v>
      </c>
      <c r="T2546">
        <v>336728.96789999999</v>
      </c>
      <c r="U2546">
        <v>3065005.8593000001</v>
      </c>
      <c r="V2546" t="s">
        <v>272</v>
      </c>
    </row>
    <row r="2547" spans="1:22" x14ac:dyDescent="0.25">
      <c r="A2547">
        <v>10232</v>
      </c>
      <c r="B2547">
        <v>336721.50579999998</v>
      </c>
      <c r="C2547">
        <v>3064971.1642</v>
      </c>
      <c r="D2547" t="s">
        <v>272</v>
      </c>
      <c r="P2547">
        <v>2121</v>
      </c>
      <c r="Q2547" t="s">
        <v>71</v>
      </c>
      <c r="R2547">
        <v>2122</v>
      </c>
      <c r="S2547">
        <v>10232</v>
      </c>
      <c r="T2547">
        <v>336721.50579999998</v>
      </c>
      <c r="U2547">
        <v>3064971.1642</v>
      </c>
      <c r="V2547" t="s">
        <v>272</v>
      </c>
    </row>
    <row r="2548" spans="1:22" x14ac:dyDescent="0.25">
      <c r="A2548">
        <v>10233</v>
      </c>
      <c r="B2548">
        <v>336715.10969999997</v>
      </c>
      <c r="C2548">
        <v>3064941.4254000001</v>
      </c>
      <c r="D2548" t="s">
        <v>272</v>
      </c>
      <c r="P2548">
        <v>2122</v>
      </c>
      <c r="Q2548" t="s">
        <v>71</v>
      </c>
      <c r="R2548">
        <v>2123</v>
      </c>
      <c r="S2548">
        <v>10233</v>
      </c>
      <c r="T2548">
        <v>336715.10969999997</v>
      </c>
      <c r="U2548">
        <v>3064941.4254000001</v>
      </c>
      <c r="V2548" t="s">
        <v>272</v>
      </c>
    </row>
    <row r="2549" spans="1:22" x14ac:dyDescent="0.25">
      <c r="A2549">
        <v>10234</v>
      </c>
      <c r="B2549">
        <v>336708.86050000001</v>
      </c>
      <c r="C2549">
        <v>3064922.6203999999</v>
      </c>
      <c r="D2549" t="s">
        <v>272</v>
      </c>
      <c r="P2549">
        <v>2123</v>
      </c>
      <c r="Q2549" t="s">
        <v>71</v>
      </c>
      <c r="R2549">
        <v>2124</v>
      </c>
      <c r="S2549">
        <v>10234</v>
      </c>
      <c r="T2549">
        <v>336708.86050000001</v>
      </c>
      <c r="U2549">
        <v>3064922.6203999999</v>
      </c>
      <c r="V2549" t="s">
        <v>272</v>
      </c>
    </row>
    <row r="2550" spans="1:22" x14ac:dyDescent="0.25">
      <c r="A2550">
        <v>10235</v>
      </c>
      <c r="B2550">
        <v>336703.58380000002</v>
      </c>
      <c r="C2550">
        <v>3064901.8139</v>
      </c>
      <c r="D2550" t="s">
        <v>272</v>
      </c>
      <c r="P2550">
        <v>2124</v>
      </c>
      <c r="Q2550" t="s">
        <v>71</v>
      </c>
      <c r="R2550">
        <v>2125</v>
      </c>
      <c r="S2550">
        <v>10235</v>
      </c>
      <c r="T2550">
        <v>336703.58380000002</v>
      </c>
      <c r="U2550">
        <v>3064901.8139</v>
      </c>
      <c r="V2550" t="s">
        <v>272</v>
      </c>
    </row>
    <row r="2551" spans="1:22" x14ac:dyDescent="0.25">
      <c r="A2551">
        <v>10236</v>
      </c>
      <c r="B2551">
        <v>336702.25060000003</v>
      </c>
      <c r="C2551">
        <v>3064876.9778</v>
      </c>
      <c r="D2551" t="s">
        <v>272</v>
      </c>
      <c r="P2551">
        <v>2125</v>
      </c>
      <c r="Q2551" t="s">
        <v>71</v>
      </c>
      <c r="R2551">
        <v>2126</v>
      </c>
      <c r="S2551">
        <v>10236</v>
      </c>
      <c r="T2551">
        <v>336702.25060000003</v>
      </c>
      <c r="U2551">
        <v>3064876.9778</v>
      </c>
      <c r="V2551" t="s">
        <v>272</v>
      </c>
    </row>
    <row r="2552" spans="1:22" x14ac:dyDescent="0.25">
      <c r="A2552">
        <v>10237</v>
      </c>
      <c r="B2552">
        <v>336705.26579999999</v>
      </c>
      <c r="C2552">
        <v>3064851.9312</v>
      </c>
      <c r="D2552" t="s">
        <v>272</v>
      </c>
      <c r="P2552">
        <v>2126</v>
      </c>
      <c r="Q2552" t="s">
        <v>71</v>
      </c>
      <c r="R2552">
        <v>2127</v>
      </c>
      <c r="S2552">
        <v>10237</v>
      </c>
      <c r="T2552">
        <v>336705.26579999999</v>
      </c>
      <c r="U2552">
        <v>3064851.9312</v>
      </c>
      <c r="V2552" t="s">
        <v>272</v>
      </c>
    </row>
    <row r="2553" spans="1:22" x14ac:dyDescent="0.25">
      <c r="A2553">
        <v>10238</v>
      </c>
      <c r="B2553">
        <v>336705.8469</v>
      </c>
      <c r="C2553">
        <v>3064847.1044999999</v>
      </c>
      <c r="D2553" t="s">
        <v>272</v>
      </c>
      <c r="P2553">
        <v>2127</v>
      </c>
      <c r="Q2553" t="s">
        <v>71</v>
      </c>
      <c r="R2553">
        <v>2128</v>
      </c>
      <c r="S2553">
        <v>10238</v>
      </c>
      <c r="T2553">
        <v>336705.8469</v>
      </c>
      <c r="U2553">
        <v>3064847.1044999999</v>
      </c>
      <c r="V2553" t="s">
        <v>272</v>
      </c>
    </row>
    <row r="2554" spans="1:22" x14ac:dyDescent="0.25">
      <c r="A2554">
        <v>10239</v>
      </c>
      <c r="B2554">
        <v>336707.43119999999</v>
      </c>
      <c r="C2554">
        <v>3064816.264</v>
      </c>
      <c r="D2554" t="s">
        <v>272</v>
      </c>
      <c r="P2554">
        <v>2128</v>
      </c>
      <c r="Q2554" t="s">
        <v>71</v>
      </c>
      <c r="R2554">
        <v>2129</v>
      </c>
      <c r="S2554">
        <v>10239</v>
      </c>
      <c r="T2554">
        <v>336707.43119999999</v>
      </c>
      <c r="U2554">
        <v>3064816.264</v>
      </c>
      <c r="V2554" t="s">
        <v>272</v>
      </c>
    </row>
    <row r="2555" spans="1:22" x14ac:dyDescent="0.25">
      <c r="A2555">
        <v>10240</v>
      </c>
      <c r="B2555">
        <v>336703.8725</v>
      </c>
      <c r="C2555">
        <v>3064774.5567000001</v>
      </c>
      <c r="D2555" t="s">
        <v>272</v>
      </c>
      <c r="P2555">
        <v>2129</v>
      </c>
      <c r="Q2555" t="s">
        <v>71</v>
      </c>
      <c r="R2555">
        <v>2130</v>
      </c>
      <c r="S2555">
        <v>10240</v>
      </c>
      <c r="T2555">
        <v>336703.8725</v>
      </c>
      <c r="U2555">
        <v>3064774.5567000001</v>
      </c>
      <c r="V2555" t="s">
        <v>272</v>
      </c>
    </row>
    <row r="2556" spans="1:22" x14ac:dyDescent="0.25">
      <c r="A2556">
        <v>10241</v>
      </c>
      <c r="B2556">
        <v>337434.12949999998</v>
      </c>
      <c r="C2556">
        <v>3064553.6611000001</v>
      </c>
      <c r="D2556" t="s">
        <v>272</v>
      </c>
      <c r="P2556">
        <v>2130</v>
      </c>
      <c r="Q2556" t="s">
        <v>71</v>
      </c>
      <c r="R2556">
        <v>2131</v>
      </c>
      <c r="S2556">
        <v>10241</v>
      </c>
      <c r="T2556">
        <v>337434.12949999998</v>
      </c>
      <c r="U2556">
        <v>3064553.6611000001</v>
      </c>
      <c r="V2556" t="s">
        <v>272</v>
      </c>
    </row>
    <row r="2557" spans="1:22" x14ac:dyDescent="0.25">
      <c r="A2557">
        <v>10242</v>
      </c>
      <c r="B2557">
        <v>337456.20669999998</v>
      </c>
      <c r="C2557">
        <v>3064599.3572</v>
      </c>
      <c r="D2557" t="s">
        <v>272</v>
      </c>
      <c r="P2557">
        <v>2131</v>
      </c>
      <c r="Q2557" t="s">
        <v>71</v>
      </c>
      <c r="R2557">
        <v>2132</v>
      </c>
      <c r="S2557">
        <v>10242</v>
      </c>
      <c r="T2557">
        <v>337456.20669999998</v>
      </c>
      <c r="U2557">
        <v>3064599.3572</v>
      </c>
      <c r="V2557" t="s">
        <v>272</v>
      </c>
    </row>
    <row r="2558" spans="1:22" x14ac:dyDescent="0.25">
      <c r="A2558">
        <v>10243</v>
      </c>
      <c r="B2558">
        <v>337477.07150000002</v>
      </c>
      <c r="C2558">
        <v>3064646.4071999998</v>
      </c>
      <c r="D2558" t="s">
        <v>272</v>
      </c>
      <c r="P2558">
        <v>2132</v>
      </c>
      <c r="Q2558" t="s">
        <v>71</v>
      </c>
      <c r="R2558">
        <v>2133</v>
      </c>
      <c r="S2558">
        <v>10243</v>
      </c>
      <c r="T2558">
        <v>337477.07150000002</v>
      </c>
      <c r="U2558">
        <v>3064646.4071999998</v>
      </c>
      <c r="V2558" t="s">
        <v>272</v>
      </c>
    </row>
    <row r="2559" spans="1:22" x14ac:dyDescent="0.25">
      <c r="A2559">
        <v>10244</v>
      </c>
      <c r="B2559">
        <v>337490.98930000002</v>
      </c>
      <c r="C2559">
        <v>3064662.4944000002</v>
      </c>
      <c r="D2559" t="s">
        <v>272</v>
      </c>
      <c r="P2559">
        <v>2133</v>
      </c>
      <c r="Q2559" t="s">
        <v>71</v>
      </c>
      <c r="R2559">
        <v>2134</v>
      </c>
      <c r="S2559">
        <v>10244</v>
      </c>
      <c r="T2559">
        <v>337490.98930000002</v>
      </c>
      <c r="U2559">
        <v>3064662.4944000002</v>
      </c>
      <c r="V2559" t="s">
        <v>272</v>
      </c>
    </row>
    <row r="2560" spans="1:22" x14ac:dyDescent="0.25">
      <c r="A2560">
        <v>10245</v>
      </c>
      <c r="B2560">
        <v>337506.83260000002</v>
      </c>
      <c r="C2560">
        <v>3064680.8070999999</v>
      </c>
      <c r="D2560" t="s">
        <v>272</v>
      </c>
      <c r="P2560">
        <v>2134</v>
      </c>
      <c r="Q2560" t="s">
        <v>71</v>
      </c>
      <c r="R2560">
        <v>2135</v>
      </c>
      <c r="S2560">
        <v>10245</v>
      </c>
      <c r="T2560">
        <v>337506.83260000002</v>
      </c>
      <c r="U2560">
        <v>3064680.8070999999</v>
      </c>
      <c r="V2560" t="s">
        <v>272</v>
      </c>
    </row>
    <row r="2561" spans="1:22" x14ac:dyDescent="0.25">
      <c r="A2561">
        <v>10246</v>
      </c>
      <c r="B2561">
        <v>337518.85009999998</v>
      </c>
      <c r="C2561">
        <v>3064715.1395999999</v>
      </c>
      <c r="D2561" t="s">
        <v>272</v>
      </c>
      <c r="P2561">
        <v>2135</v>
      </c>
      <c r="Q2561" t="s">
        <v>71</v>
      </c>
      <c r="R2561">
        <v>2136</v>
      </c>
      <c r="S2561">
        <v>10246</v>
      </c>
      <c r="T2561">
        <v>337518.85009999998</v>
      </c>
      <c r="U2561">
        <v>3064715.1395999999</v>
      </c>
      <c r="V2561" t="s">
        <v>272</v>
      </c>
    </row>
    <row r="2562" spans="1:22" x14ac:dyDescent="0.25">
      <c r="A2562">
        <v>10247</v>
      </c>
      <c r="B2562">
        <v>337519.35519999999</v>
      </c>
      <c r="C2562">
        <v>3064752.9109999998</v>
      </c>
      <c r="D2562" t="s">
        <v>272</v>
      </c>
      <c r="P2562">
        <v>2136</v>
      </c>
      <c r="Q2562" t="s">
        <v>71</v>
      </c>
      <c r="R2562">
        <v>2137</v>
      </c>
      <c r="S2562">
        <v>10247</v>
      </c>
      <c r="T2562">
        <v>337519.35519999999</v>
      </c>
      <c r="U2562">
        <v>3064752.9109999998</v>
      </c>
      <c r="V2562" t="s">
        <v>272</v>
      </c>
    </row>
    <row r="2563" spans="1:22" x14ac:dyDescent="0.25">
      <c r="A2563">
        <v>10248</v>
      </c>
      <c r="B2563">
        <v>337521.70880000002</v>
      </c>
      <c r="C2563">
        <v>3064805.4402000001</v>
      </c>
      <c r="D2563" t="s">
        <v>272</v>
      </c>
      <c r="P2563">
        <v>2137</v>
      </c>
      <c r="Q2563" t="s">
        <v>71</v>
      </c>
      <c r="R2563">
        <v>2138</v>
      </c>
      <c r="S2563">
        <v>10248</v>
      </c>
      <c r="T2563">
        <v>337521.70880000002</v>
      </c>
      <c r="U2563">
        <v>3064805.4402000001</v>
      </c>
      <c r="V2563" t="s">
        <v>272</v>
      </c>
    </row>
    <row r="2564" spans="1:22" x14ac:dyDescent="0.25">
      <c r="A2564">
        <v>10249</v>
      </c>
      <c r="B2564">
        <v>337492.01449999999</v>
      </c>
      <c r="C2564">
        <v>3064807.4797999999</v>
      </c>
      <c r="D2564" t="s">
        <v>272</v>
      </c>
      <c r="P2564">
        <v>2138</v>
      </c>
      <c r="Q2564" t="s">
        <v>71</v>
      </c>
      <c r="R2564">
        <v>2139</v>
      </c>
      <c r="S2564">
        <v>10249</v>
      </c>
      <c r="T2564">
        <v>337492.01449999999</v>
      </c>
      <c r="U2564">
        <v>3064807.4797999999</v>
      </c>
      <c r="V2564" t="s">
        <v>272</v>
      </c>
    </row>
    <row r="2565" spans="1:22" x14ac:dyDescent="0.25">
      <c r="A2565">
        <v>10250</v>
      </c>
      <c r="B2565">
        <v>337095.38099999999</v>
      </c>
      <c r="C2565">
        <v>3064910.8506999998</v>
      </c>
      <c r="D2565" t="s">
        <v>272</v>
      </c>
      <c r="P2565">
        <v>2826</v>
      </c>
      <c r="Q2565" t="s">
        <v>71</v>
      </c>
      <c r="R2565">
        <v>2827</v>
      </c>
      <c r="S2565">
        <v>10250</v>
      </c>
      <c r="T2565">
        <v>337095.38099999999</v>
      </c>
      <c r="U2565">
        <v>3064910.8506999998</v>
      </c>
      <c r="V2565" t="s">
        <v>272</v>
      </c>
    </row>
    <row r="2566" spans="1:22" x14ac:dyDescent="0.25">
      <c r="A2566">
        <v>10251</v>
      </c>
      <c r="B2566">
        <v>336233.9376</v>
      </c>
      <c r="C2566">
        <v>3063410.4728000001</v>
      </c>
      <c r="D2566" t="s">
        <v>272</v>
      </c>
      <c r="P2566">
        <v>180</v>
      </c>
      <c r="Q2566" t="s">
        <v>71</v>
      </c>
      <c r="R2566">
        <v>181</v>
      </c>
      <c r="S2566">
        <v>10251</v>
      </c>
      <c r="T2566">
        <v>336233.9376</v>
      </c>
      <c r="U2566">
        <v>3063410.4728000001</v>
      </c>
      <c r="V2566" t="s">
        <v>272</v>
      </c>
    </row>
    <row r="2567" spans="1:22" x14ac:dyDescent="0.25">
      <c r="A2567">
        <v>10252</v>
      </c>
      <c r="B2567">
        <v>336231.60560000001</v>
      </c>
      <c r="C2567">
        <v>3063414.7560000001</v>
      </c>
      <c r="D2567" t="s">
        <v>272</v>
      </c>
      <c r="P2567">
        <v>185</v>
      </c>
      <c r="Q2567" t="s">
        <v>71</v>
      </c>
      <c r="R2567">
        <v>186</v>
      </c>
      <c r="S2567">
        <v>10252</v>
      </c>
      <c r="T2567">
        <v>336231.60560000001</v>
      </c>
      <c r="U2567">
        <v>3063414.7560000001</v>
      </c>
      <c r="V2567" t="s">
        <v>272</v>
      </c>
    </row>
    <row r="2568" spans="1:22" x14ac:dyDescent="0.25">
      <c r="A2568">
        <v>10253</v>
      </c>
      <c r="B2568">
        <v>336225.97230000002</v>
      </c>
      <c r="C2568">
        <v>3063425.1028</v>
      </c>
      <c r="D2568" t="s">
        <v>272</v>
      </c>
      <c r="P2568">
        <v>192</v>
      </c>
      <c r="Q2568" t="s">
        <v>71</v>
      </c>
      <c r="R2568">
        <v>193</v>
      </c>
      <c r="S2568">
        <v>10253</v>
      </c>
      <c r="T2568">
        <v>336225.97230000002</v>
      </c>
      <c r="U2568">
        <v>3063425.1028</v>
      </c>
      <c r="V2568" t="s">
        <v>272</v>
      </c>
    </row>
    <row r="2569" spans="1:22" x14ac:dyDescent="0.25">
      <c r="A2569">
        <v>10254</v>
      </c>
      <c r="B2569">
        <v>336225.57169999997</v>
      </c>
      <c r="C2569">
        <v>3063425.8387000002</v>
      </c>
      <c r="D2569" t="s">
        <v>272</v>
      </c>
      <c r="P2569">
        <v>194</v>
      </c>
      <c r="Q2569" t="s">
        <v>71</v>
      </c>
      <c r="R2569">
        <v>195</v>
      </c>
      <c r="S2569">
        <v>10254</v>
      </c>
      <c r="T2569">
        <v>336225.57169999997</v>
      </c>
      <c r="U2569">
        <v>3063425.8387000002</v>
      </c>
      <c r="V2569" t="s">
        <v>272</v>
      </c>
    </row>
    <row r="2570" spans="1:22" x14ac:dyDescent="0.25">
      <c r="A2570">
        <v>10255</v>
      </c>
      <c r="B2570">
        <v>336222.61660000001</v>
      </c>
      <c r="C2570">
        <v>3063431.3265</v>
      </c>
      <c r="D2570" t="s">
        <v>272</v>
      </c>
      <c r="P2570">
        <v>203</v>
      </c>
      <c r="Q2570" t="s">
        <v>71</v>
      </c>
      <c r="R2570">
        <v>204</v>
      </c>
      <c r="S2570">
        <v>10255</v>
      </c>
      <c r="T2570">
        <v>336222.61660000001</v>
      </c>
      <c r="U2570">
        <v>3063431.3265</v>
      </c>
      <c r="V2570" t="s">
        <v>272</v>
      </c>
    </row>
    <row r="2571" spans="1:22" x14ac:dyDescent="0.25">
      <c r="A2571">
        <v>10256</v>
      </c>
      <c r="B2571">
        <v>336221.42670000001</v>
      </c>
      <c r="C2571">
        <v>3063433.7754000002</v>
      </c>
      <c r="D2571" t="s">
        <v>272</v>
      </c>
      <c r="P2571">
        <v>208</v>
      </c>
      <c r="Q2571" t="s">
        <v>71</v>
      </c>
      <c r="R2571">
        <v>209</v>
      </c>
      <c r="S2571">
        <v>10256</v>
      </c>
      <c r="T2571">
        <v>336221.42670000001</v>
      </c>
      <c r="U2571">
        <v>3063433.7754000002</v>
      </c>
      <c r="V2571" t="s">
        <v>272</v>
      </c>
    </row>
    <row r="2572" spans="1:22" x14ac:dyDescent="0.25">
      <c r="A2572">
        <v>10257</v>
      </c>
      <c r="B2572">
        <v>336218.16480000003</v>
      </c>
      <c r="C2572">
        <v>3063440.4889000002</v>
      </c>
      <c r="D2572" t="s">
        <v>272</v>
      </c>
      <c r="P2572">
        <v>216</v>
      </c>
      <c r="Q2572" t="s">
        <v>71</v>
      </c>
      <c r="R2572">
        <v>217</v>
      </c>
      <c r="S2572">
        <v>10257</v>
      </c>
      <c r="T2572">
        <v>336218.16480000003</v>
      </c>
      <c r="U2572">
        <v>3063440.4889000002</v>
      </c>
      <c r="V2572" t="s">
        <v>272</v>
      </c>
    </row>
    <row r="2573" spans="1:22" x14ac:dyDescent="0.25">
      <c r="A2573">
        <v>10258</v>
      </c>
      <c r="B2573">
        <v>336217.29369999998</v>
      </c>
      <c r="C2573">
        <v>3063442.2815999999</v>
      </c>
      <c r="D2573" t="s">
        <v>272</v>
      </c>
      <c r="P2573">
        <v>220</v>
      </c>
      <c r="Q2573" t="s">
        <v>71</v>
      </c>
      <c r="R2573">
        <v>221</v>
      </c>
      <c r="S2573">
        <v>10258</v>
      </c>
      <c r="T2573">
        <v>336217.29369999998</v>
      </c>
      <c r="U2573">
        <v>3063442.2815999999</v>
      </c>
      <c r="V2573" t="s">
        <v>272</v>
      </c>
    </row>
    <row r="2574" spans="1:22" x14ac:dyDescent="0.25">
      <c r="A2574">
        <v>10259</v>
      </c>
      <c r="B2574">
        <v>336216.00559999997</v>
      </c>
      <c r="C2574">
        <v>3063444.9325999999</v>
      </c>
      <c r="D2574" t="s">
        <v>272</v>
      </c>
      <c r="P2574">
        <v>225</v>
      </c>
      <c r="Q2574" t="s">
        <v>71</v>
      </c>
      <c r="R2574">
        <v>226</v>
      </c>
      <c r="S2574">
        <v>10259</v>
      </c>
      <c r="T2574">
        <v>336216.00559999997</v>
      </c>
      <c r="U2574">
        <v>3063444.9325999999</v>
      </c>
      <c r="V2574" t="s">
        <v>272</v>
      </c>
    </row>
    <row r="2575" spans="1:22" x14ac:dyDescent="0.25">
      <c r="A2575">
        <v>10260</v>
      </c>
      <c r="B2575">
        <v>336213.20360000001</v>
      </c>
      <c r="C2575">
        <v>3063450.8577999999</v>
      </c>
      <c r="D2575" t="s">
        <v>272</v>
      </c>
      <c r="P2575">
        <v>234</v>
      </c>
      <c r="Q2575" t="s">
        <v>71</v>
      </c>
      <c r="R2575">
        <v>235</v>
      </c>
      <c r="S2575">
        <v>10260</v>
      </c>
      <c r="T2575">
        <v>336213.20360000001</v>
      </c>
      <c r="U2575">
        <v>3063450.8577999999</v>
      </c>
      <c r="V2575" t="s">
        <v>272</v>
      </c>
    </row>
    <row r="2576" spans="1:22" x14ac:dyDescent="0.25">
      <c r="A2576">
        <v>10261</v>
      </c>
      <c r="B2576">
        <v>336211.3346</v>
      </c>
      <c r="C2576">
        <v>3063456.5117000001</v>
      </c>
      <c r="D2576" t="s">
        <v>272</v>
      </c>
      <c r="P2576">
        <v>245</v>
      </c>
      <c r="Q2576" t="s">
        <v>71</v>
      </c>
      <c r="R2576">
        <v>246</v>
      </c>
      <c r="S2576">
        <v>10261</v>
      </c>
      <c r="T2576">
        <v>336211.3346</v>
      </c>
      <c r="U2576">
        <v>3063456.5117000001</v>
      </c>
      <c r="V2576" t="s">
        <v>272</v>
      </c>
    </row>
    <row r="2577" spans="1:22" x14ac:dyDescent="0.25">
      <c r="A2577">
        <v>10262</v>
      </c>
      <c r="B2577">
        <v>336210.92700000003</v>
      </c>
      <c r="C2577">
        <v>3063457.7450000001</v>
      </c>
      <c r="D2577" t="s">
        <v>272</v>
      </c>
      <c r="P2577">
        <v>248</v>
      </c>
      <c r="Q2577" t="s">
        <v>71</v>
      </c>
      <c r="R2577">
        <v>249</v>
      </c>
      <c r="S2577">
        <v>10262</v>
      </c>
      <c r="T2577">
        <v>336210.92700000003</v>
      </c>
      <c r="U2577">
        <v>3063457.7450000001</v>
      </c>
      <c r="V2577" t="s">
        <v>272</v>
      </c>
    </row>
    <row r="2578" spans="1:22" x14ac:dyDescent="0.25">
      <c r="A2578">
        <v>10263</v>
      </c>
      <c r="B2578">
        <v>336210.57089999999</v>
      </c>
      <c r="C2578">
        <v>3063458.8221999998</v>
      </c>
      <c r="D2578" t="s">
        <v>272</v>
      </c>
      <c r="P2578">
        <v>253</v>
      </c>
      <c r="Q2578" t="s">
        <v>71</v>
      </c>
      <c r="R2578">
        <v>254</v>
      </c>
      <c r="S2578">
        <v>10263</v>
      </c>
      <c r="T2578">
        <v>336210.57089999999</v>
      </c>
      <c r="U2578">
        <v>3063458.8221999998</v>
      </c>
      <c r="V2578" t="s">
        <v>272</v>
      </c>
    </row>
    <row r="2579" spans="1:22" x14ac:dyDescent="0.25">
      <c r="A2579">
        <v>10264</v>
      </c>
      <c r="B2579">
        <v>336276.05479999998</v>
      </c>
      <c r="C2579">
        <v>3063463.4197</v>
      </c>
      <c r="D2579" t="s">
        <v>272</v>
      </c>
      <c r="P2579">
        <v>259</v>
      </c>
      <c r="Q2579" t="s">
        <v>71</v>
      </c>
      <c r="R2579">
        <v>260</v>
      </c>
      <c r="S2579">
        <v>10264</v>
      </c>
      <c r="T2579">
        <v>336276.05479999998</v>
      </c>
      <c r="U2579">
        <v>3063463.4197</v>
      </c>
      <c r="V2579" t="s">
        <v>272</v>
      </c>
    </row>
    <row r="2580" spans="1:22" x14ac:dyDescent="0.25">
      <c r="A2580">
        <v>10265</v>
      </c>
      <c r="B2580">
        <v>336279.9069</v>
      </c>
      <c r="C2580">
        <v>3063463.6867999998</v>
      </c>
      <c r="D2580" t="s">
        <v>272</v>
      </c>
      <c r="P2580">
        <v>261</v>
      </c>
      <c r="Q2580" t="s">
        <v>71</v>
      </c>
      <c r="R2580">
        <v>262</v>
      </c>
      <c r="S2580">
        <v>10265</v>
      </c>
      <c r="T2580">
        <v>336279.9069</v>
      </c>
      <c r="U2580">
        <v>3063463.6867999998</v>
      </c>
      <c r="V2580" t="s">
        <v>272</v>
      </c>
    </row>
    <row r="2581" spans="1:22" x14ac:dyDescent="0.25">
      <c r="A2581">
        <v>10266</v>
      </c>
      <c r="B2581">
        <v>336282.69199999998</v>
      </c>
      <c r="C2581">
        <v>3063463.88</v>
      </c>
      <c r="D2581" t="s">
        <v>272</v>
      </c>
      <c r="P2581">
        <v>265</v>
      </c>
      <c r="Q2581" t="s">
        <v>71</v>
      </c>
      <c r="R2581">
        <v>266</v>
      </c>
      <c r="S2581">
        <v>10266</v>
      </c>
      <c r="T2581">
        <v>336282.69199999998</v>
      </c>
      <c r="U2581">
        <v>3063463.88</v>
      </c>
      <c r="V2581" t="s">
        <v>272</v>
      </c>
    </row>
    <row r="2582" spans="1:22" x14ac:dyDescent="0.25">
      <c r="A2582">
        <v>10267</v>
      </c>
      <c r="B2582">
        <v>336235.13679999998</v>
      </c>
      <c r="C2582">
        <v>3063466.7231000001</v>
      </c>
      <c r="D2582" t="s">
        <v>272</v>
      </c>
      <c r="P2582">
        <v>278</v>
      </c>
      <c r="Q2582" t="s">
        <v>71</v>
      </c>
      <c r="R2582">
        <v>279</v>
      </c>
      <c r="S2582">
        <v>10267</v>
      </c>
      <c r="T2582">
        <v>336235.13679999998</v>
      </c>
      <c r="U2582">
        <v>3063466.7231000001</v>
      </c>
      <c r="V2582" t="s">
        <v>272</v>
      </c>
    </row>
    <row r="2583" spans="1:22" x14ac:dyDescent="0.25">
      <c r="A2583">
        <v>10268</v>
      </c>
      <c r="B2583">
        <v>336207.69069999998</v>
      </c>
      <c r="C2583">
        <v>3063467.5353000001</v>
      </c>
      <c r="D2583" t="s">
        <v>272</v>
      </c>
      <c r="P2583">
        <v>283</v>
      </c>
      <c r="Q2583" t="s">
        <v>71</v>
      </c>
      <c r="R2583">
        <v>284</v>
      </c>
      <c r="S2583">
        <v>10268</v>
      </c>
      <c r="T2583">
        <v>336207.69069999998</v>
      </c>
      <c r="U2583">
        <v>3063467.5353000001</v>
      </c>
      <c r="V2583" t="s">
        <v>272</v>
      </c>
    </row>
    <row r="2584" spans="1:22" x14ac:dyDescent="0.25">
      <c r="A2584">
        <v>10269</v>
      </c>
      <c r="B2584">
        <v>336207.11700000003</v>
      </c>
      <c r="C2584">
        <v>3063469.2708000001</v>
      </c>
      <c r="D2584" t="s">
        <v>272</v>
      </c>
      <c r="P2584">
        <v>292</v>
      </c>
      <c r="Q2584" t="s">
        <v>71</v>
      </c>
      <c r="R2584">
        <v>293</v>
      </c>
      <c r="S2584">
        <v>10269</v>
      </c>
      <c r="T2584">
        <v>336207.11700000003</v>
      </c>
      <c r="U2584">
        <v>3063469.2708000001</v>
      </c>
      <c r="V2584" t="s">
        <v>272</v>
      </c>
    </row>
    <row r="2585" spans="1:22" x14ac:dyDescent="0.25">
      <c r="A2585">
        <v>10270</v>
      </c>
      <c r="B2585">
        <v>336209.08470000001</v>
      </c>
      <c r="C2585">
        <v>3063469.6694999998</v>
      </c>
      <c r="D2585" t="s">
        <v>272</v>
      </c>
      <c r="P2585">
        <v>296</v>
      </c>
      <c r="Q2585" t="s">
        <v>71</v>
      </c>
      <c r="R2585">
        <v>297</v>
      </c>
      <c r="S2585">
        <v>10270</v>
      </c>
      <c r="T2585">
        <v>336209.08470000001</v>
      </c>
      <c r="U2585">
        <v>3063469.6694999998</v>
      </c>
      <c r="V2585" t="s">
        <v>272</v>
      </c>
    </row>
    <row r="2586" spans="1:22" x14ac:dyDescent="0.25">
      <c r="A2586">
        <v>10271</v>
      </c>
      <c r="B2586">
        <v>336291.804</v>
      </c>
      <c r="C2586">
        <v>3063490.0192</v>
      </c>
      <c r="D2586" t="s">
        <v>272</v>
      </c>
      <c r="P2586">
        <v>332</v>
      </c>
      <c r="Q2586" t="s">
        <v>71</v>
      </c>
      <c r="R2586">
        <v>333</v>
      </c>
      <c r="S2586">
        <v>10271</v>
      </c>
      <c r="T2586">
        <v>336291.804</v>
      </c>
      <c r="U2586">
        <v>3063490.0192</v>
      </c>
      <c r="V2586" t="s">
        <v>272</v>
      </c>
    </row>
    <row r="2587" spans="1:22" x14ac:dyDescent="0.25">
      <c r="A2587">
        <v>10272</v>
      </c>
      <c r="B2587">
        <v>337039.67619999999</v>
      </c>
      <c r="C2587">
        <v>3063490.4704</v>
      </c>
      <c r="D2587" t="s">
        <v>272</v>
      </c>
      <c r="P2587">
        <v>333</v>
      </c>
      <c r="Q2587" t="s">
        <v>71</v>
      </c>
      <c r="R2587">
        <v>334</v>
      </c>
      <c r="S2587">
        <v>10272</v>
      </c>
      <c r="T2587">
        <v>337039.67619999999</v>
      </c>
      <c r="U2587">
        <v>3063490.4704</v>
      </c>
      <c r="V2587" t="s">
        <v>272</v>
      </c>
    </row>
    <row r="2588" spans="1:22" x14ac:dyDescent="0.25">
      <c r="A2588">
        <v>10273</v>
      </c>
      <c r="B2588">
        <v>336991.48639999999</v>
      </c>
      <c r="C2588">
        <v>3063491.2008000002</v>
      </c>
      <c r="D2588" t="s">
        <v>272</v>
      </c>
      <c r="P2588">
        <v>336</v>
      </c>
      <c r="Q2588" t="s">
        <v>71</v>
      </c>
      <c r="R2588">
        <v>337</v>
      </c>
      <c r="S2588">
        <v>10273</v>
      </c>
      <c r="T2588">
        <v>336991.48639999999</v>
      </c>
      <c r="U2588">
        <v>3063491.2008000002</v>
      </c>
      <c r="V2588" t="s">
        <v>272</v>
      </c>
    </row>
    <row r="2589" spans="1:22" x14ac:dyDescent="0.25">
      <c r="A2589">
        <v>10274</v>
      </c>
      <c r="B2589">
        <v>337087.11930000002</v>
      </c>
      <c r="C2589">
        <v>3063495.6737000002</v>
      </c>
      <c r="D2589" t="s">
        <v>272</v>
      </c>
      <c r="P2589">
        <v>341</v>
      </c>
      <c r="Q2589" t="s">
        <v>71</v>
      </c>
      <c r="R2589">
        <v>342</v>
      </c>
      <c r="S2589">
        <v>10274</v>
      </c>
      <c r="T2589">
        <v>337087.11930000002</v>
      </c>
      <c r="U2589">
        <v>3063495.6737000002</v>
      </c>
      <c r="V2589" t="s">
        <v>272</v>
      </c>
    </row>
    <row r="2590" spans="1:22" x14ac:dyDescent="0.25">
      <c r="A2590">
        <v>10275</v>
      </c>
      <c r="B2590">
        <v>337130.39319999999</v>
      </c>
      <c r="C2590">
        <v>3063505.52</v>
      </c>
      <c r="D2590" t="s">
        <v>272</v>
      </c>
      <c r="P2590">
        <v>348</v>
      </c>
      <c r="Q2590" t="s">
        <v>71</v>
      </c>
      <c r="R2590">
        <v>349</v>
      </c>
      <c r="S2590">
        <v>10275</v>
      </c>
      <c r="T2590">
        <v>337130.39319999999</v>
      </c>
      <c r="U2590">
        <v>3063505.52</v>
      </c>
      <c r="V2590" t="s">
        <v>272</v>
      </c>
    </row>
    <row r="2591" spans="1:22" x14ac:dyDescent="0.25">
      <c r="A2591">
        <v>10276</v>
      </c>
      <c r="B2591">
        <v>336943.55180000002</v>
      </c>
      <c r="C2591">
        <v>3063507.8779000002</v>
      </c>
      <c r="D2591" t="s">
        <v>272</v>
      </c>
      <c r="P2591">
        <v>352</v>
      </c>
      <c r="Q2591" t="s">
        <v>71</v>
      </c>
      <c r="R2591">
        <v>353</v>
      </c>
      <c r="S2591">
        <v>10276</v>
      </c>
      <c r="T2591">
        <v>336943.55180000002</v>
      </c>
      <c r="U2591">
        <v>3063507.8779000002</v>
      </c>
      <c r="V2591" t="s">
        <v>272</v>
      </c>
    </row>
    <row r="2592" spans="1:22" x14ac:dyDescent="0.25">
      <c r="A2592">
        <v>10277</v>
      </c>
      <c r="B2592">
        <v>336297.3763</v>
      </c>
      <c r="C2592">
        <v>3063508.7311999998</v>
      </c>
      <c r="D2592" t="s">
        <v>272</v>
      </c>
      <c r="P2592">
        <v>356</v>
      </c>
      <c r="Q2592" t="s">
        <v>71</v>
      </c>
      <c r="R2592">
        <v>357</v>
      </c>
      <c r="S2592">
        <v>10277</v>
      </c>
      <c r="T2592">
        <v>336297.3763</v>
      </c>
      <c r="U2592">
        <v>3063508.7311999998</v>
      </c>
      <c r="V2592" t="s">
        <v>272</v>
      </c>
    </row>
    <row r="2593" spans="1:22" x14ac:dyDescent="0.25">
      <c r="A2593">
        <v>10278</v>
      </c>
      <c r="B2593">
        <v>337169.7953</v>
      </c>
      <c r="C2593">
        <v>3063518.2426999998</v>
      </c>
      <c r="D2593" t="s">
        <v>272</v>
      </c>
      <c r="P2593">
        <v>363</v>
      </c>
      <c r="Q2593" t="s">
        <v>71</v>
      </c>
      <c r="R2593">
        <v>364</v>
      </c>
      <c r="S2593">
        <v>10278</v>
      </c>
      <c r="T2593">
        <v>337169.7953</v>
      </c>
      <c r="U2593">
        <v>3063518.2426999998</v>
      </c>
      <c r="V2593" t="s">
        <v>272</v>
      </c>
    </row>
    <row r="2594" spans="1:22" x14ac:dyDescent="0.25">
      <c r="A2594">
        <v>10279</v>
      </c>
      <c r="B2594">
        <v>336301.39</v>
      </c>
      <c r="C2594">
        <v>3063522.0279999999</v>
      </c>
      <c r="D2594" t="s">
        <v>272</v>
      </c>
      <c r="P2594">
        <v>366</v>
      </c>
      <c r="Q2594" t="s">
        <v>71</v>
      </c>
      <c r="R2594">
        <v>367</v>
      </c>
      <c r="S2594">
        <v>10279</v>
      </c>
      <c r="T2594">
        <v>336301.39</v>
      </c>
      <c r="U2594">
        <v>3063522.0279999999</v>
      </c>
      <c r="V2594" t="s">
        <v>272</v>
      </c>
    </row>
    <row r="2595" spans="1:22" x14ac:dyDescent="0.25">
      <c r="A2595">
        <v>10280</v>
      </c>
      <c r="B2595">
        <v>337203.47560000001</v>
      </c>
      <c r="C2595">
        <v>3063534.9419999998</v>
      </c>
      <c r="D2595" t="s">
        <v>272</v>
      </c>
      <c r="P2595">
        <v>373</v>
      </c>
      <c r="Q2595" t="s">
        <v>71</v>
      </c>
      <c r="R2595">
        <v>374</v>
      </c>
      <c r="S2595">
        <v>10280</v>
      </c>
      <c r="T2595">
        <v>337203.47560000001</v>
      </c>
      <c r="U2595">
        <v>3063534.9419999998</v>
      </c>
      <c r="V2595" t="s">
        <v>272</v>
      </c>
    </row>
    <row r="2596" spans="1:22" x14ac:dyDescent="0.25">
      <c r="A2596">
        <v>10281</v>
      </c>
      <c r="B2596">
        <v>336837.23019999999</v>
      </c>
      <c r="C2596">
        <v>3063539.0676000002</v>
      </c>
      <c r="D2596" t="s">
        <v>272</v>
      </c>
      <c r="P2596">
        <v>378</v>
      </c>
      <c r="Q2596" t="s">
        <v>71</v>
      </c>
      <c r="R2596">
        <v>379</v>
      </c>
      <c r="S2596">
        <v>10281</v>
      </c>
      <c r="T2596">
        <v>336837.23019999999</v>
      </c>
      <c r="U2596">
        <v>3063539.0676000002</v>
      </c>
      <c r="V2596" t="s">
        <v>272</v>
      </c>
    </row>
    <row r="2597" spans="1:22" x14ac:dyDescent="0.25">
      <c r="A2597">
        <v>10282</v>
      </c>
      <c r="B2597">
        <v>336815.8161</v>
      </c>
      <c r="C2597">
        <v>3063544.1200999999</v>
      </c>
      <c r="D2597" t="s">
        <v>272</v>
      </c>
      <c r="P2597">
        <v>384</v>
      </c>
      <c r="Q2597" t="s">
        <v>71</v>
      </c>
      <c r="R2597">
        <v>385</v>
      </c>
      <c r="S2597">
        <v>10282</v>
      </c>
      <c r="T2597">
        <v>336815.8161</v>
      </c>
      <c r="U2597">
        <v>3063544.1200999999</v>
      </c>
      <c r="V2597" t="s">
        <v>272</v>
      </c>
    </row>
    <row r="2598" spans="1:22" x14ac:dyDescent="0.25">
      <c r="A2598">
        <v>10283</v>
      </c>
      <c r="B2598">
        <v>336307.00939999998</v>
      </c>
      <c r="C2598">
        <v>3063544.7927000001</v>
      </c>
      <c r="D2598" t="s">
        <v>272</v>
      </c>
      <c r="P2598">
        <v>385</v>
      </c>
      <c r="Q2598" t="s">
        <v>71</v>
      </c>
      <c r="R2598">
        <v>386</v>
      </c>
      <c r="S2598">
        <v>10283</v>
      </c>
      <c r="T2598">
        <v>336307.00939999998</v>
      </c>
      <c r="U2598">
        <v>3063544.7927000001</v>
      </c>
      <c r="V2598" t="s">
        <v>272</v>
      </c>
    </row>
    <row r="2599" spans="1:22" x14ac:dyDescent="0.25">
      <c r="A2599">
        <v>10284</v>
      </c>
      <c r="B2599">
        <v>336774.3848</v>
      </c>
      <c r="C2599">
        <v>3063545.7530999999</v>
      </c>
      <c r="D2599" t="s">
        <v>272</v>
      </c>
      <c r="P2599">
        <v>388</v>
      </c>
      <c r="Q2599" t="s">
        <v>71</v>
      </c>
      <c r="R2599">
        <v>389</v>
      </c>
      <c r="S2599">
        <v>10284</v>
      </c>
      <c r="T2599">
        <v>336774.3848</v>
      </c>
      <c r="U2599">
        <v>3063545.7530999999</v>
      </c>
      <c r="V2599" t="s">
        <v>272</v>
      </c>
    </row>
    <row r="2600" spans="1:22" x14ac:dyDescent="0.25">
      <c r="A2600">
        <v>10285</v>
      </c>
      <c r="B2600">
        <v>337233.71480000002</v>
      </c>
      <c r="C2600">
        <v>3063553.9649999999</v>
      </c>
      <c r="D2600" t="s">
        <v>272</v>
      </c>
      <c r="P2600">
        <v>390</v>
      </c>
      <c r="Q2600" t="s">
        <v>71</v>
      </c>
      <c r="R2600">
        <v>391</v>
      </c>
      <c r="S2600">
        <v>10285</v>
      </c>
      <c r="T2600">
        <v>337233.71480000002</v>
      </c>
      <c r="U2600">
        <v>3063553.9649999999</v>
      </c>
      <c r="V2600" t="s">
        <v>272</v>
      </c>
    </row>
    <row r="2601" spans="1:22" x14ac:dyDescent="0.25">
      <c r="A2601">
        <v>10286</v>
      </c>
      <c r="B2601">
        <v>336314.2745</v>
      </c>
      <c r="C2601">
        <v>3063572.0074999998</v>
      </c>
      <c r="D2601" t="s">
        <v>272</v>
      </c>
      <c r="P2601">
        <v>401</v>
      </c>
      <c r="Q2601" t="s">
        <v>71</v>
      </c>
      <c r="R2601">
        <v>402</v>
      </c>
      <c r="S2601">
        <v>10286</v>
      </c>
      <c r="T2601">
        <v>336314.2745</v>
      </c>
      <c r="U2601">
        <v>3063572.0074999998</v>
      </c>
      <c r="V2601" t="s">
        <v>272</v>
      </c>
    </row>
    <row r="2602" spans="1:22" x14ac:dyDescent="0.25">
      <c r="A2602">
        <v>10287</v>
      </c>
      <c r="B2602">
        <v>337258.61489999999</v>
      </c>
      <c r="C2602">
        <v>3063574.4531</v>
      </c>
      <c r="D2602" t="s">
        <v>272</v>
      </c>
      <c r="P2602">
        <v>403</v>
      </c>
      <c r="Q2602" t="s">
        <v>71</v>
      </c>
      <c r="R2602">
        <v>404</v>
      </c>
      <c r="S2602">
        <v>10287</v>
      </c>
      <c r="T2602">
        <v>337258.61489999999</v>
      </c>
      <c r="U2602">
        <v>3063574.4531</v>
      </c>
      <c r="V2602" t="s">
        <v>272</v>
      </c>
    </row>
    <row r="2603" spans="1:22" x14ac:dyDescent="0.25">
      <c r="A2603">
        <v>10288</v>
      </c>
      <c r="B2603">
        <v>337282.40299999999</v>
      </c>
      <c r="C2603">
        <v>3063593.8558999998</v>
      </c>
      <c r="D2603" t="s">
        <v>272</v>
      </c>
      <c r="P2603">
        <v>425</v>
      </c>
      <c r="Q2603" t="s">
        <v>71</v>
      </c>
      <c r="R2603">
        <v>426</v>
      </c>
      <c r="S2603">
        <v>10288</v>
      </c>
      <c r="T2603">
        <v>337282.40299999999</v>
      </c>
      <c r="U2603">
        <v>3063593.8558999998</v>
      </c>
      <c r="V2603" t="s">
        <v>272</v>
      </c>
    </row>
    <row r="2604" spans="1:22" x14ac:dyDescent="0.25">
      <c r="A2604">
        <v>10289</v>
      </c>
      <c r="B2604">
        <v>336323.2231</v>
      </c>
      <c r="C2604">
        <v>3063603.1891000001</v>
      </c>
      <c r="D2604" t="s">
        <v>272</v>
      </c>
      <c r="P2604">
        <v>432</v>
      </c>
      <c r="Q2604" t="s">
        <v>71</v>
      </c>
      <c r="R2604">
        <v>433</v>
      </c>
      <c r="S2604">
        <v>10289</v>
      </c>
      <c r="T2604">
        <v>336323.2231</v>
      </c>
      <c r="U2604">
        <v>3063603.1891000001</v>
      </c>
      <c r="V2604" t="s">
        <v>272</v>
      </c>
    </row>
    <row r="2605" spans="1:22" x14ac:dyDescent="0.25">
      <c r="A2605">
        <v>10290</v>
      </c>
      <c r="B2605">
        <v>336324.45079999999</v>
      </c>
      <c r="C2605">
        <v>3063607.5088</v>
      </c>
      <c r="D2605" t="s">
        <v>272</v>
      </c>
      <c r="P2605">
        <v>435</v>
      </c>
      <c r="Q2605" t="s">
        <v>71</v>
      </c>
      <c r="R2605">
        <v>436</v>
      </c>
      <c r="S2605">
        <v>10290</v>
      </c>
      <c r="T2605">
        <v>336324.45079999999</v>
      </c>
      <c r="U2605">
        <v>3063607.5088</v>
      </c>
      <c r="V2605" t="s">
        <v>272</v>
      </c>
    </row>
    <row r="2606" spans="1:22" x14ac:dyDescent="0.25">
      <c r="A2606">
        <v>10291</v>
      </c>
      <c r="B2606">
        <v>336555.87819999998</v>
      </c>
      <c r="C2606">
        <v>3063611.8413</v>
      </c>
      <c r="D2606" t="s">
        <v>272</v>
      </c>
      <c r="P2606">
        <v>438</v>
      </c>
      <c r="Q2606" t="s">
        <v>71</v>
      </c>
      <c r="R2606">
        <v>439</v>
      </c>
      <c r="S2606">
        <v>10291</v>
      </c>
      <c r="T2606">
        <v>336555.87819999998</v>
      </c>
      <c r="U2606">
        <v>3063611.8413</v>
      </c>
      <c r="V2606" t="s">
        <v>272</v>
      </c>
    </row>
    <row r="2607" spans="1:22" x14ac:dyDescent="0.25">
      <c r="A2607">
        <v>10292</v>
      </c>
      <c r="B2607">
        <v>337310.54619999998</v>
      </c>
      <c r="C2607">
        <v>3063619.7710000002</v>
      </c>
      <c r="D2607" t="s">
        <v>272</v>
      </c>
      <c r="P2607">
        <v>447</v>
      </c>
      <c r="Q2607" t="s">
        <v>71</v>
      </c>
      <c r="R2607">
        <v>448</v>
      </c>
      <c r="S2607">
        <v>10292</v>
      </c>
      <c r="T2607">
        <v>337310.54619999998</v>
      </c>
      <c r="U2607">
        <v>3063619.7710000002</v>
      </c>
      <c r="V2607" t="s">
        <v>272</v>
      </c>
    </row>
    <row r="2608" spans="1:22" x14ac:dyDescent="0.25">
      <c r="A2608">
        <v>10293</v>
      </c>
      <c r="B2608">
        <v>336329.29460000002</v>
      </c>
      <c r="C2608">
        <v>3063625.3190000001</v>
      </c>
      <c r="D2608" t="s">
        <v>272</v>
      </c>
      <c r="P2608">
        <v>451</v>
      </c>
      <c r="Q2608" t="s">
        <v>71</v>
      </c>
      <c r="R2608">
        <v>452</v>
      </c>
      <c r="S2608">
        <v>10293</v>
      </c>
      <c r="T2608">
        <v>336329.29460000002</v>
      </c>
      <c r="U2608">
        <v>3063625.3190000001</v>
      </c>
      <c r="V2608" t="s">
        <v>272</v>
      </c>
    </row>
    <row r="2609" spans="1:22" x14ac:dyDescent="0.25">
      <c r="A2609">
        <v>10294</v>
      </c>
      <c r="B2609">
        <v>336330.21799999999</v>
      </c>
      <c r="C2609">
        <v>3063628.8632999999</v>
      </c>
      <c r="D2609" t="s">
        <v>272</v>
      </c>
      <c r="P2609">
        <v>455</v>
      </c>
      <c r="Q2609" t="s">
        <v>71</v>
      </c>
      <c r="R2609">
        <v>456</v>
      </c>
      <c r="S2609">
        <v>10294</v>
      </c>
      <c r="T2609">
        <v>336330.21799999999</v>
      </c>
      <c r="U2609">
        <v>3063628.8632999999</v>
      </c>
      <c r="V2609" t="s">
        <v>272</v>
      </c>
    </row>
    <row r="2610" spans="1:22" x14ac:dyDescent="0.25">
      <c r="A2610">
        <v>10295</v>
      </c>
      <c r="B2610">
        <v>337329.98100000003</v>
      </c>
      <c r="C2610">
        <v>3063645.0151</v>
      </c>
      <c r="D2610" t="s">
        <v>272</v>
      </c>
      <c r="P2610">
        <v>463</v>
      </c>
      <c r="Q2610" t="s">
        <v>71</v>
      </c>
      <c r="R2610">
        <v>464</v>
      </c>
      <c r="S2610">
        <v>10295</v>
      </c>
      <c r="T2610">
        <v>337329.98100000003</v>
      </c>
      <c r="U2610">
        <v>3063645.0151</v>
      </c>
      <c r="V2610" t="s">
        <v>272</v>
      </c>
    </row>
    <row r="2611" spans="1:22" x14ac:dyDescent="0.25">
      <c r="A2611">
        <v>10296</v>
      </c>
      <c r="B2611">
        <v>337352.01669999998</v>
      </c>
      <c r="C2611">
        <v>3063681.2631999999</v>
      </c>
      <c r="D2611" t="s">
        <v>272</v>
      </c>
      <c r="P2611">
        <v>491</v>
      </c>
      <c r="Q2611" t="s">
        <v>71</v>
      </c>
      <c r="R2611">
        <v>492</v>
      </c>
      <c r="S2611">
        <v>10296</v>
      </c>
      <c r="T2611">
        <v>337352.01669999998</v>
      </c>
      <c r="U2611">
        <v>3063681.2631999999</v>
      </c>
      <c r="V2611" t="s">
        <v>272</v>
      </c>
    </row>
    <row r="2612" spans="1:22" x14ac:dyDescent="0.25">
      <c r="A2612">
        <v>10297</v>
      </c>
      <c r="B2612">
        <v>337371.30479999998</v>
      </c>
      <c r="C2612">
        <v>3063711.4994000001</v>
      </c>
      <c r="D2612" t="s">
        <v>272</v>
      </c>
      <c r="P2612">
        <v>501</v>
      </c>
      <c r="Q2612" t="s">
        <v>71</v>
      </c>
      <c r="R2612">
        <v>502</v>
      </c>
      <c r="S2612">
        <v>10297</v>
      </c>
      <c r="T2612">
        <v>337371.30479999998</v>
      </c>
      <c r="U2612">
        <v>3063711.4994000001</v>
      </c>
      <c r="V2612" t="s">
        <v>272</v>
      </c>
    </row>
    <row r="2613" spans="1:22" x14ac:dyDescent="0.25">
      <c r="A2613">
        <v>10298</v>
      </c>
      <c r="B2613">
        <v>337398.83360000001</v>
      </c>
      <c r="C2613">
        <v>3063767.1732000001</v>
      </c>
      <c r="D2613" t="s">
        <v>272</v>
      </c>
      <c r="P2613">
        <v>516</v>
      </c>
      <c r="Q2613" t="s">
        <v>71</v>
      </c>
      <c r="R2613">
        <v>517</v>
      </c>
      <c r="S2613">
        <v>10298</v>
      </c>
      <c r="T2613">
        <v>337398.83360000001</v>
      </c>
      <c r="U2613">
        <v>3063767.1732000001</v>
      </c>
      <c r="V2613" t="s">
        <v>272</v>
      </c>
    </row>
    <row r="2614" spans="1:22" x14ac:dyDescent="0.25">
      <c r="A2614">
        <v>10299</v>
      </c>
      <c r="B2614">
        <v>337420.02279999998</v>
      </c>
      <c r="C2614">
        <v>3063807.1910999999</v>
      </c>
      <c r="D2614" t="s">
        <v>272</v>
      </c>
      <c r="P2614">
        <v>519</v>
      </c>
      <c r="Q2614" t="s">
        <v>71</v>
      </c>
      <c r="R2614">
        <v>520</v>
      </c>
      <c r="S2614">
        <v>10299</v>
      </c>
      <c r="T2614">
        <v>337420.02279999998</v>
      </c>
      <c r="U2614">
        <v>3063807.1910999999</v>
      </c>
      <c r="V2614" t="s">
        <v>272</v>
      </c>
    </row>
    <row r="2615" spans="1:22" x14ac:dyDescent="0.25">
      <c r="A2615">
        <v>10300</v>
      </c>
      <c r="B2615">
        <v>337446.6531</v>
      </c>
      <c r="C2615">
        <v>3063858.5325000002</v>
      </c>
      <c r="D2615" t="s">
        <v>272</v>
      </c>
      <c r="P2615">
        <v>523</v>
      </c>
      <c r="Q2615" t="s">
        <v>71</v>
      </c>
      <c r="R2615">
        <v>524</v>
      </c>
      <c r="S2615">
        <v>10300</v>
      </c>
      <c r="T2615">
        <v>337446.6531</v>
      </c>
      <c r="U2615">
        <v>3063858.5325000002</v>
      </c>
      <c r="V2615" t="s">
        <v>272</v>
      </c>
    </row>
    <row r="2616" spans="1:22" x14ac:dyDescent="0.25">
      <c r="A2616">
        <v>10301</v>
      </c>
      <c r="B2616">
        <v>337465.73070000001</v>
      </c>
      <c r="C2616">
        <v>3063894.3498</v>
      </c>
      <c r="D2616" t="s">
        <v>272</v>
      </c>
      <c r="P2616">
        <v>525</v>
      </c>
      <c r="Q2616" t="s">
        <v>71</v>
      </c>
      <c r="R2616">
        <v>526</v>
      </c>
      <c r="S2616">
        <v>10301</v>
      </c>
      <c r="T2616">
        <v>337465.73070000001</v>
      </c>
      <c r="U2616">
        <v>3063894.3498</v>
      </c>
      <c r="V2616" t="s">
        <v>272</v>
      </c>
    </row>
    <row r="2617" spans="1:22" x14ac:dyDescent="0.25">
      <c r="A2617">
        <v>10302</v>
      </c>
      <c r="B2617">
        <v>337489.77120000002</v>
      </c>
      <c r="C2617">
        <v>3063939.7913000002</v>
      </c>
      <c r="D2617" t="s">
        <v>272</v>
      </c>
      <c r="P2617">
        <v>528</v>
      </c>
      <c r="Q2617" t="s">
        <v>71</v>
      </c>
      <c r="R2617">
        <v>529</v>
      </c>
      <c r="S2617">
        <v>10302</v>
      </c>
      <c r="T2617">
        <v>337489.77120000002</v>
      </c>
      <c r="U2617">
        <v>3063939.7913000002</v>
      </c>
      <c r="V2617" t="s">
        <v>272</v>
      </c>
    </row>
    <row r="2618" spans="1:22" x14ac:dyDescent="0.25">
      <c r="A2618">
        <v>10303</v>
      </c>
      <c r="B2618">
        <v>337512.65039999998</v>
      </c>
      <c r="C2618">
        <v>3063981.0469</v>
      </c>
      <c r="D2618" t="s">
        <v>272</v>
      </c>
      <c r="P2618">
        <v>531</v>
      </c>
      <c r="Q2618" t="s">
        <v>71</v>
      </c>
      <c r="R2618">
        <v>532</v>
      </c>
      <c r="S2618">
        <v>10303</v>
      </c>
      <c r="T2618">
        <v>337512.65039999998</v>
      </c>
      <c r="U2618">
        <v>3063981.0469</v>
      </c>
      <c r="V2618" t="s">
        <v>272</v>
      </c>
    </row>
    <row r="2619" spans="1:22" x14ac:dyDescent="0.25">
      <c r="A2619">
        <v>10304</v>
      </c>
      <c r="B2619">
        <v>337520.08929999999</v>
      </c>
      <c r="C2619">
        <v>3063995.8226999999</v>
      </c>
      <c r="D2619" t="s">
        <v>272</v>
      </c>
      <c r="P2619">
        <v>534</v>
      </c>
      <c r="Q2619" t="s">
        <v>71</v>
      </c>
      <c r="R2619">
        <v>535</v>
      </c>
      <c r="S2619">
        <v>10304</v>
      </c>
      <c r="T2619">
        <v>337520.08929999999</v>
      </c>
      <c r="U2619">
        <v>3063995.8226999999</v>
      </c>
      <c r="V2619" t="s">
        <v>272</v>
      </c>
    </row>
    <row r="2620" spans="1:22" x14ac:dyDescent="0.25">
      <c r="A2620">
        <v>10305</v>
      </c>
      <c r="B2620">
        <v>337533.10609999998</v>
      </c>
      <c r="C2620">
        <v>3064022.2001999998</v>
      </c>
      <c r="D2620" t="s">
        <v>272</v>
      </c>
      <c r="P2620">
        <v>536</v>
      </c>
      <c r="Q2620" t="s">
        <v>71</v>
      </c>
      <c r="R2620">
        <v>537</v>
      </c>
      <c r="S2620">
        <v>10305</v>
      </c>
      <c r="T2620">
        <v>337533.10609999998</v>
      </c>
      <c r="U2620">
        <v>3064022.2001999998</v>
      </c>
      <c r="V2620" t="s">
        <v>272</v>
      </c>
    </row>
    <row r="2621" spans="1:22" x14ac:dyDescent="0.25">
      <c r="A2621">
        <v>10306</v>
      </c>
      <c r="B2621">
        <v>337555.30459999997</v>
      </c>
      <c r="C2621">
        <v>3064064.5065000001</v>
      </c>
      <c r="D2621" t="s">
        <v>272</v>
      </c>
      <c r="P2621">
        <v>539</v>
      </c>
      <c r="Q2621" t="s">
        <v>71</v>
      </c>
      <c r="R2621">
        <v>540</v>
      </c>
      <c r="S2621">
        <v>10306</v>
      </c>
      <c r="T2621">
        <v>337555.30459999997</v>
      </c>
      <c r="U2621">
        <v>3064064.5065000001</v>
      </c>
      <c r="V2621" t="s">
        <v>272</v>
      </c>
    </row>
    <row r="2622" spans="1:22" x14ac:dyDescent="0.25">
      <c r="A2622">
        <v>10307</v>
      </c>
      <c r="B2622">
        <v>337567.35070000001</v>
      </c>
      <c r="C2622">
        <v>3064089.0392999998</v>
      </c>
      <c r="D2622" t="s">
        <v>272</v>
      </c>
      <c r="P2622">
        <v>541</v>
      </c>
      <c r="Q2622" t="s">
        <v>71</v>
      </c>
      <c r="R2622">
        <v>542</v>
      </c>
      <c r="S2622">
        <v>10307</v>
      </c>
      <c r="T2622">
        <v>337567.35070000001</v>
      </c>
      <c r="U2622">
        <v>3064089.0392999998</v>
      </c>
      <c r="V2622" t="s">
        <v>272</v>
      </c>
    </row>
    <row r="2623" spans="1:22" x14ac:dyDescent="0.25">
      <c r="A2623">
        <v>10308</v>
      </c>
      <c r="B2623">
        <v>337782.18430000002</v>
      </c>
      <c r="C2623">
        <v>3064515.6052000001</v>
      </c>
      <c r="D2623" t="s">
        <v>272</v>
      </c>
      <c r="P2623">
        <v>547</v>
      </c>
      <c r="Q2623" t="s">
        <v>71</v>
      </c>
      <c r="R2623">
        <v>548</v>
      </c>
      <c r="S2623">
        <v>10308</v>
      </c>
      <c r="T2623">
        <v>337782.18430000002</v>
      </c>
      <c r="U2623">
        <v>3064515.6052000001</v>
      </c>
      <c r="V2623" t="s">
        <v>272</v>
      </c>
    </row>
    <row r="2624" spans="1:22" x14ac:dyDescent="0.25">
      <c r="A2624">
        <v>10309</v>
      </c>
      <c r="B2624">
        <v>336877.701</v>
      </c>
      <c r="C2624">
        <v>3064984.3270999999</v>
      </c>
      <c r="D2624" t="s">
        <v>272</v>
      </c>
      <c r="P2624">
        <v>554</v>
      </c>
      <c r="Q2624" t="s">
        <v>71</v>
      </c>
      <c r="R2624">
        <v>555</v>
      </c>
      <c r="S2624">
        <v>10309</v>
      </c>
      <c r="T2624">
        <v>336877.701</v>
      </c>
      <c r="U2624">
        <v>3064984.3270999999</v>
      </c>
      <c r="V2624" t="s">
        <v>272</v>
      </c>
    </row>
    <row r="2625" spans="1:22" x14ac:dyDescent="0.25">
      <c r="A2625">
        <v>10310</v>
      </c>
      <c r="B2625">
        <v>336878.15629999997</v>
      </c>
      <c r="C2625">
        <v>3064984.4114000001</v>
      </c>
      <c r="D2625" t="s">
        <v>272</v>
      </c>
      <c r="P2625">
        <v>555</v>
      </c>
      <c r="Q2625" t="s">
        <v>71</v>
      </c>
      <c r="R2625">
        <v>556</v>
      </c>
      <c r="S2625">
        <v>10310</v>
      </c>
      <c r="T2625">
        <v>336878.15629999997</v>
      </c>
      <c r="U2625">
        <v>3064984.4114000001</v>
      </c>
      <c r="V2625" t="s">
        <v>272</v>
      </c>
    </row>
    <row r="2626" spans="1:22" x14ac:dyDescent="0.25">
      <c r="A2626">
        <v>10311</v>
      </c>
      <c r="B2626">
        <v>336883.89360000001</v>
      </c>
      <c r="C2626">
        <v>3064985.4730000002</v>
      </c>
      <c r="D2626" t="s">
        <v>272</v>
      </c>
      <c r="P2626">
        <v>556</v>
      </c>
      <c r="Q2626" t="s">
        <v>71</v>
      </c>
      <c r="R2626">
        <v>557</v>
      </c>
      <c r="S2626">
        <v>10311</v>
      </c>
      <c r="T2626">
        <v>336883.89360000001</v>
      </c>
      <c r="U2626">
        <v>3064985.4730000002</v>
      </c>
      <c r="V2626" t="s">
        <v>272</v>
      </c>
    </row>
    <row r="2627" spans="1:22" x14ac:dyDescent="0.25">
      <c r="A2627">
        <v>11001</v>
      </c>
      <c r="B2627">
        <v>336081.84450000001</v>
      </c>
      <c r="C2627">
        <v>3063115.4597</v>
      </c>
      <c r="D2627" t="s">
        <v>273</v>
      </c>
      <c r="P2627">
        <v>1350</v>
      </c>
      <c r="Q2627" t="s">
        <v>71</v>
      </c>
      <c r="R2627">
        <v>1351</v>
      </c>
      <c r="S2627">
        <v>11001</v>
      </c>
      <c r="T2627">
        <v>336081.84450000001</v>
      </c>
      <c r="U2627">
        <v>3063115.4597</v>
      </c>
      <c r="V2627" t="s">
        <v>273</v>
      </c>
    </row>
    <row r="2628" spans="1:22" x14ac:dyDescent="0.25">
      <c r="A2628">
        <v>11002</v>
      </c>
      <c r="B2628">
        <v>336106.06640000001</v>
      </c>
      <c r="C2628">
        <v>3063132.5953000002</v>
      </c>
      <c r="D2628" t="s">
        <v>273</v>
      </c>
      <c r="P2628">
        <v>1351</v>
      </c>
      <c r="Q2628" t="s">
        <v>71</v>
      </c>
      <c r="R2628">
        <v>1352</v>
      </c>
      <c r="S2628">
        <v>11002</v>
      </c>
      <c r="T2628">
        <v>336106.06640000001</v>
      </c>
      <c r="U2628">
        <v>3063132.5953000002</v>
      </c>
      <c r="V2628" t="s">
        <v>273</v>
      </c>
    </row>
    <row r="2629" spans="1:22" x14ac:dyDescent="0.25">
      <c r="A2629">
        <v>11003</v>
      </c>
      <c r="B2629">
        <v>335745.51569999999</v>
      </c>
      <c r="C2629">
        <v>3062977.4756</v>
      </c>
      <c r="D2629" t="s">
        <v>273</v>
      </c>
      <c r="P2629">
        <v>1352</v>
      </c>
      <c r="Q2629" t="s">
        <v>71</v>
      </c>
      <c r="R2629">
        <v>1353</v>
      </c>
      <c r="S2629">
        <v>11003</v>
      </c>
      <c r="T2629">
        <v>335745.51569999999</v>
      </c>
      <c r="U2629">
        <v>3062977.4756</v>
      </c>
      <c r="V2629" t="s">
        <v>273</v>
      </c>
    </row>
    <row r="2630" spans="1:22" x14ac:dyDescent="0.25">
      <c r="A2630">
        <v>11004</v>
      </c>
      <c r="B2630">
        <v>335728.80160000001</v>
      </c>
      <c r="C2630">
        <v>3062963.6206999999</v>
      </c>
      <c r="D2630" t="s">
        <v>273</v>
      </c>
      <c r="P2630">
        <v>1353</v>
      </c>
      <c r="Q2630" t="s">
        <v>71</v>
      </c>
      <c r="R2630">
        <v>1354</v>
      </c>
      <c r="S2630">
        <v>11004</v>
      </c>
      <c r="T2630">
        <v>335728.80160000001</v>
      </c>
      <c r="U2630">
        <v>3062963.6206999999</v>
      </c>
      <c r="V2630" t="s">
        <v>273</v>
      </c>
    </row>
    <row r="2631" spans="1:22" x14ac:dyDescent="0.25">
      <c r="A2631">
        <v>11005</v>
      </c>
      <c r="B2631">
        <v>336221.29989999998</v>
      </c>
      <c r="C2631">
        <v>3063433.7138</v>
      </c>
      <c r="D2631" t="s">
        <v>273</v>
      </c>
      <c r="P2631">
        <v>1354</v>
      </c>
      <c r="Q2631" t="s">
        <v>71</v>
      </c>
      <c r="R2631">
        <v>1355</v>
      </c>
      <c r="S2631">
        <v>11005</v>
      </c>
      <c r="T2631">
        <v>336221.29989999998</v>
      </c>
      <c r="U2631">
        <v>3063433.7138</v>
      </c>
      <c r="V2631" t="s">
        <v>273</v>
      </c>
    </row>
    <row r="2632" spans="1:22" x14ac:dyDescent="0.25">
      <c r="A2632">
        <v>11006</v>
      </c>
      <c r="B2632">
        <v>336212.75199999998</v>
      </c>
      <c r="C2632">
        <v>3063450.7085000002</v>
      </c>
      <c r="D2632" t="s">
        <v>273</v>
      </c>
      <c r="P2632">
        <v>1355</v>
      </c>
      <c r="Q2632" t="s">
        <v>71</v>
      </c>
      <c r="R2632">
        <v>1356</v>
      </c>
      <c r="S2632">
        <v>11006</v>
      </c>
      <c r="T2632">
        <v>336212.75199999998</v>
      </c>
      <c r="U2632">
        <v>3063450.7085000002</v>
      </c>
      <c r="V2632" t="s">
        <v>273</v>
      </c>
    </row>
    <row r="2633" spans="1:22" x14ac:dyDescent="0.25">
      <c r="A2633">
        <v>11007</v>
      </c>
      <c r="B2633">
        <v>336196.43349999998</v>
      </c>
      <c r="C2633">
        <v>3063466.2352999998</v>
      </c>
      <c r="D2633" t="s">
        <v>273</v>
      </c>
      <c r="P2633">
        <v>1356</v>
      </c>
      <c r="Q2633" t="s">
        <v>71</v>
      </c>
      <c r="R2633">
        <v>1357</v>
      </c>
      <c r="S2633">
        <v>11007</v>
      </c>
      <c r="T2633">
        <v>336196.43349999998</v>
      </c>
      <c r="U2633">
        <v>3063466.2352999998</v>
      </c>
      <c r="V2633" t="s">
        <v>273</v>
      </c>
    </row>
    <row r="2634" spans="1:22" x14ac:dyDescent="0.25">
      <c r="A2634">
        <v>11008</v>
      </c>
      <c r="B2634">
        <v>336195.99800000002</v>
      </c>
      <c r="C2634">
        <v>3063466.6496000001</v>
      </c>
      <c r="D2634" t="s">
        <v>273</v>
      </c>
      <c r="P2634">
        <v>1357</v>
      </c>
      <c r="Q2634" t="s">
        <v>71</v>
      </c>
      <c r="R2634">
        <v>1358</v>
      </c>
      <c r="S2634">
        <v>11008</v>
      </c>
      <c r="T2634">
        <v>336195.99800000002</v>
      </c>
      <c r="U2634">
        <v>3063466.6496000001</v>
      </c>
      <c r="V2634" t="s">
        <v>273</v>
      </c>
    </row>
    <row r="2635" spans="1:22" x14ac:dyDescent="0.25">
      <c r="A2635">
        <v>11009</v>
      </c>
      <c r="B2635">
        <v>336167.37119999999</v>
      </c>
      <c r="C2635">
        <v>3063469.9456000002</v>
      </c>
      <c r="D2635" t="s">
        <v>273</v>
      </c>
      <c r="P2635">
        <v>1358</v>
      </c>
      <c r="Q2635" t="s">
        <v>71</v>
      </c>
      <c r="R2635">
        <v>1359</v>
      </c>
      <c r="S2635">
        <v>11009</v>
      </c>
      <c r="T2635">
        <v>336167.37119999999</v>
      </c>
      <c r="U2635">
        <v>3063469.9456000002</v>
      </c>
      <c r="V2635" t="s">
        <v>273</v>
      </c>
    </row>
    <row r="2636" spans="1:22" x14ac:dyDescent="0.25">
      <c r="A2636">
        <v>11010</v>
      </c>
      <c r="B2636">
        <v>336132.11070000002</v>
      </c>
      <c r="C2636">
        <v>3063473.4750000001</v>
      </c>
      <c r="D2636" t="s">
        <v>273</v>
      </c>
      <c r="P2636">
        <v>1359</v>
      </c>
      <c r="Q2636" t="s">
        <v>71</v>
      </c>
      <c r="R2636">
        <v>1360</v>
      </c>
      <c r="S2636">
        <v>11010</v>
      </c>
      <c r="T2636">
        <v>336132.11070000002</v>
      </c>
      <c r="U2636">
        <v>3063473.4750000001</v>
      </c>
      <c r="V2636" t="s">
        <v>273</v>
      </c>
    </row>
    <row r="2637" spans="1:22" x14ac:dyDescent="0.25">
      <c r="A2637">
        <v>11011</v>
      </c>
      <c r="B2637">
        <v>336127.05180000002</v>
      </c>
      <c r="C2637">
        <v>3063473.9813000001</v>
      </c>
      <c r="D2637" t="s">
        <v>273</v>
      </c>
      <c r="P2637">
        <v>1360</v>
      </c>
      <c r="Q2637" t="s">
        <v>71</v>
      </c>
      <c r="R2637">
        <v>1361</v>
      </c>
      <c r="S2637">
        <v>11011</v>
      </c>
      <c r="T2637">
        <v>336127.05180000002</v>
      </c>
      <c r="U2637">
        <v>3063473.9813000001</v>
      </c>
      <c r="V2637" t="s">
        <v>273</v>
      </c>
    </row>
    <row r="2638" spans="1:22" x14ac:dyDescent="0.25">
      <c r="A2638">
        <v>11012</v>
      </c>
      <c r="B2638">
        <v>336118.1347</v>
      </c>
      <c r="C2638">
        <v>3063476.9885999998</v>
      </c>
      <c r="D2638" t="s">
        <v>273</v>
      </c>
      <c r="P2638">
        <v>1361</v>
      </c>
      <c r="Q2638" t="s">
        <v>71</v>
      </c>
      <c r="R2638">
        <v>1362</v>
      </c>
      <c r="S2638">
        <v>11012</v>
      </c>
      <c r="T2638">
        <v>336118.1347</v>
      </c>
      <c r="U2638">
        <v>3063476.9885999998</v>
      </c>
      <c r="V2638" t="s">
        <v>273</v>
      </c>
    </row>
    <row r="2639" spans="1:22" x14ac:dyDescent="0.25">
      <c r="A2639">
        <v>11013</v>
      </c>
      <c r="B2639">
        <v>336115.20689999999</v>
      </c>
      <c r="C2639">
        <v>3063420.0101000001</v>
      </c>
      <c r="D2639" t="s">
        <v>273</v>
      </c>
      <c r="P2639">
        <v>1362</v>
      </c>
      <c r="Q2639" t="s">
        <v>71</v>
      </c>
      <c r="R2639">
        <v>1363</v>
      </c>
      <c r="S2639">
        <v>11013</v>
      </c>
      <c r="T2639">
        <v>336115.20689999999</v>
      </c>
      <c r="U2639">
        <v>3063420.0101000001</v>
      </c>
      <c r="V2639" t="s">
        <v>273</v>
      </c>
    </row>
    <row r="2640" spans="1:22" x14ac:dyDescent="0.25">
      <c r="A2640">
        <v>11014</v>
      </c>
      <c r="B2640">
        <v>336102.90230000002</v>
      </c>
      <c r="C2640">
        <v>3063375.3577000001</v>
      </c>
      <c r="D2640" t="s">
        <v>273</v>
      </c>
      <c r="P2640">
        <v>1363</v>
      </c>
      <c r="Q2640" t="s">
        <v>71</v>
      </c>
      <c r="R2640">
        <v>1364</v>
      </c>
      <c r="S2640">
        <v>11014</v>
      </c>
      <c r="T2640">
        <v>336102.90230000002</v>
      </c>
      <c r="U2640">
        <v>3063375.3577000001</v>
      </c>
      <c r="V2640" t="s">
        <v>273</v>
      </c>
    </row>
    <row r="2641" spans="1:22" x14ac:dyDescent="0.25">
      <c r="A2641">
        <v>11015</v>
      </c>
      <c r="B2641">
        <v>336095.6153</v>
      </c>
      <c r="C2641">
        <v>3063355.6660000002</v>
      </c>
      <c r="D2641" t="s">
        <v>273</v>
      </c>
      <c r="P2641">
        <v>1364</v>
      </c>
      <c r="Q2641" t="s">
        <v>71</v>
      </c>
      <c r="R2641">
        <v>1365</v>
      </c>
      <c r="S2641">
        <v>11015</v>
      </c>
      <c r="T2641">
        <v>336095.6153</v>
      </c>
      <c r="U2641">
        <v>3063355.6660000002</v>
      </c>
      <c r="V2641" t="s">
        <v>273</v>
      </c>
    </row>
    <row r="2642" spans="1:22" x14ac:dyDescent="0.25">
      <c r="A2642">
        <v>11016</v>
      </c>
      <c r="B2642">
        <v>336094.2255</v>
      </c>
      <c r="C2642">
        <v>3063339.3872000002</v>
      </c>
      <c r="D2642" t="s">
        <v>273</v>
      </c>
      <c r="P2642">
        <v>1365</v>
      </c>
      <c r="Q2642" t="s">
        <v>71</v>
      </c>
      <c r="R2642">
        <v>1366</v>
      </c>
      <c r="S2642">
        <v>11016</v>
      </c>
      <c r="T2642">
        <v>336094.2255</v>
      </c>
      <c r="U2642">
        <v>3063339.3872000002</v>
      </c>
      <c r="V2642" t="s">
        <v>273</v>
      </c>
    </row>
    <row r="2643" spans="1:22" x14ac:dyDescent="0.25">
      <c r="A2643">
        <v>11017</v>
      </c>
      <c r="B2643">
        <v>336089.95770000003</v>
      </c>
      <c r="C2643">
        <v>3063326.6394000002</v>
      </c>
      <c r="D2643" t="s">
        <v>273</v>
      </c>
      <c r="P2643">
        <v>1366</v>
      </c>
      <c r="Q2643" t="s">
        <v>71</v>
      </c>
      <c r="R2643">
        <v>1367</v>
      </c>
      <c r="S2643">
        <v>11017</v>
      </c>
      <c r="T2643">
        <v>336089.95770000003</v>
      </c>
      <c r="U2643">
        <v>3063326.6394000002</v>
      </c>
      <c r="V2643" t="s">
        <v>273</v>
      </c>
    </row>
    <row r="2644" spans="1:22" x14ac:dyDescent="0.25">
      <c r="A2644">
        <v>11018</v>
      </c>
      <c r="B2644">
        <v>336088.14769999997</v>
      </c>
      <c r="C2644">
        <v>3063322.5893999999</v>
      </c>
      <c r="D2644" t="s">
        <v>273</v>
      </c>
      <c r="P2644">
        <v>1367</v>
      </c>
      <c r="Q2644" t="s">
        <v>71</v>
      </c>
      <c r="R2644">
        <v>1368</v>
      </c>
      <c r="S2644">
        <v>11018</v>
      </c>
      <c r="T2644">
        <v>336088.14769999997</v>
      </c>
      <c r="U2644">
        <v>3063322.5893999999</v>
      </c>
      <c r="V2644" t="s">
        <v>273</v>
      </c>
    </row>
    <row r="2645" spans="1:22" x14ac:dyDescent="0.25">
      <c r="A2645">
        <v>11019</v>
      </c>
      <c r="B2645">
        <v>336078.06890000001</v>
      </c>
      <c r="C2645">
        <v>3063312.8303</v>
      </c>
      <c r="D2645" t="s">
        <v>273</v>
      </c>
      <c r="P2645">
        <v>1368</v>
      </c>
      <c r="Q2645" t="s">
        <v>71</v>
      </c>
      <c r="R2645">
        <v>1369</v>
      </c>
      <c r="S2645">
        <v>11019</v>
      </c>
      <c r="T2645">
        <v>336078.06890000001</v>
      </c>
      <c r="U2645">
        <v>3063312.8303</v>
      </c>
      <c r="V2645" t="s">
        <v>273</v>
      </c>
    </row>
    <row r="2646" spans="1:22" x14ac:dyDescent="0.25">
      <c r="A2646">
        <v>11020</v>
      </c>
      <c r="B2646">
        <v>336044.43969999999</v>
      </c>
      <c r="C2646">
        <v>3063292.3295999998</v>
      </c>
      <c r="D2646" t="s">
        <v>273</v>
      </c>
      <c r="P2646">
        <v>1369</v>
      </c>
      <c r="Q2646" t="s">
        <v>71</v>
      </c>
      <c r="R2646">
        <v>1370</v>
      </c>
      <c r="S2646">
        <v>11020</v>
      </c>
      <c r="T2646">
        <v>336044.43969999999</v>
      </c>
      <c r="U2646">
        <v>3063292.3295999998</v>
      </c>
      <c r="V2646" t="s">
        <v>273</v>
      </c>
    </row>
    <row r="2647" spans="1:22" x14ac:dyDescent="0.25">
      <c r="A2647">
        <v>11021</v>
      </c>
      <c r="B2647">
        <v>336011.38760000002</v>
      </c>
      <c r="C2647">
        <v>3063271.2390999999</v>
      </c>
      <c r="D2647" t="s">
        <v>273</v>
      </c>
      <c r="P2647">
        <v>1370</v>
      </c>
      <c r="Q2647" t="s">
        <v>71</v>
      </c>
      <c r="R2647">
        <v>1371</v>
      </c>
      <c r="S2647">
        <v>11021</v>
      </c>
      <c r="T2647">
        <v>336011.38760000002</v>
      </c>
      <c r="U2647">
        <v>3063271.2390999999</v>
      </c>
      <c r="V2647" t="s">
        <v>273</v>
      </c>
    </row>
    <row r="2648" spans="1:22" x14ac:dyDescent="0.25">
      <c r="A2648">
        <v>11022</v>
      </c>
      <c r="B2648">
        <v>335990.99410000001</v>
      </c>
      <c r="C2648">
        <v>3063234.2622000002</v>
      </c>
      <c r="D2648" t="s">
        <v>273</v>
      </c>
      <c r="P2648">
        <v>1371</v>
      </c>
      <c r="Q2648" t="s">
        <v>71</v>
      </c>
      <c r="R2648">
        <v>1372</v>
      </c>
      <c r="S2648">
        <v>11022</v>
      </c>
      <c r="T2648">
        <v>335990.99410000001</v>
      </c>
      <c r="U2648">
        <v>3063234.2622000002</v>
      </c>
      <c r="V2648" t="s">
        <v>273</v>
      </c>
    </row>
    <row r="2649" spans="1:22" x14ac:dyDescent="0.25">
      <c r="A2649">
        <v>11023</v>
      </c>
      <c r="B2649">
        <v>335983.17670000001</v>
      </c>
      <c r="C2649">
        <v>3063218.6518999999</v>
      </c>
      <c r="D2649" t="s">
        <v>273</v>
      </c>
      <c r="P2649">
        <v>1372</v>
      </c>
      <c r="Q2649" t="s">
        <v>71</v>
      </c>
      <c r="R2649">
        <v>1373</v>
      </c>
      <c r="S2649">
        <v>11023</v>
      </c>
      <c r="T2649">
        <v>335983.17670000001</v>
      </c>
      <c r="U2649">
        <v>3063218.6518999999</v>
      </c>
      <c r="V2649" t="s">
        <v>273</v>
      </c>
    </row>
    <row r="2650" spans="1:22" x14ac:dyDescent="0.25">
      <c r="A2650">
        <v>11024</v>
      </c>
      <c r="B2650">
        <v>335973.15600000002</v>
      </c>
      <c r="C2650">
        <v>3063205.5030999999</v>
      </c>
      <c r="D2650" t="s">
        <v>273</v>
      </c>
      <c r="P2650">
        <v>1373</v>
      </c>
      <c r="Q2650" t="s">
        <v>71</v>
      </c>
      <c r="R2650">
        <v>1374</v>
      </c>
      <c r="S2650">
        <v>11024</v>
      </c>
      <c r="T2650">
        <v>335973.15600000002</v>
      </c>
      <c r="U2650">
        <v>3063205.5030999999</v>
      </c>
      <c r="V2650" t="s">
        <v>273</v>
      </c>
    </row>
    <row r="2651" spans="1:22" x14ac:dyDescent="0.25">
      <c r="A2651">
        <v>11025</v>
      </c>
      <c r="B2651">
        <v>335961.37680000003</v>
      </c>
      <c r="C2651">
        <v>3063199.8413</v>
      </c>
      <c r="D2651" t="s">
        <v>273</v>
      </c>
      <c r="P2651">
        <v>1374</v>
      </c>
      <c r="Q2651" t="s">
        <v>71</v>
      </c>
      <c r="R2651">
        <v>1375</v>
      </c>
      <c r="S2651">
        <v>11025</v>
      </c>
      <c r="T2651">
        <v>335961.37680000003</v>
      </c>
      <c r="U2651">
        <v>3063199.8413</v>
      </c>
      <c r="V2651" t="s">
        <v>273</v>
      </c>
    </row>
    <row r="2652" spans="1:22" x14ac:dyDescent="0.25">
      <c r="A2652">
        <v>11026</v>
      </c>
      <c r="B2652">
        <v>335835.3542</v>
      </c>
      <c r="C2652">
        <v>3063192.1617000001</v>
      </c>
      <c r="D2652" t="s">
        <v>273</v>
      </c>
      <c r="P2652">
        <v>1375</v>
      </c>
      <c r="Q2652" t="s">
        <v>71</v>
      </c>
      <c r="R2652">
        <v>1376</v>
      </c>
      <c r="S2652">
        <v>11026</v>
      </c>
      <c r="T2652">
        <v>335835.3542</v>
      </c>
      <c r="U2652">
        <v>3063192.1617000001</v>
      </c>
      <c r="V2652" t="s">
        <v>273</v>
      </c>
    </row>
    <row r="2653" spans="1:22" x14ac:dyDescent="0.25">
      <c r="A2653">
        <v>11027</v>
      </c>
      <c r="B2653">
        <v>335828.44030000002</v>
      </c>
      <c r="C2653">
        <v>3063191.7404</v>
      </c>
      <c r="D2653" t="s">
        <v>273</v>
      </c>
      <c r="P2653">
        <v>1376</v>
      </c>
      <c r="Q2653" t="s">
        <v>71</v>
      </c>
      <c r="R2653">
        <v>1377</v>
      </c>
      <c r="S2653">
        <v>11027</v>
      </c>
      <c r="T2653">
        <v>335828.44030000002</v>
      </c>
      <c r="U2653">
        <v>3063191.7404</v>
      </c>
      <c r="V2653" t="s">
        <v>273</v>
      </c>
    </row>
    <row r="2654" spans="1:22" x14ac:dyDescent="0.25">
      <c r="A2654">
        <v>11028</v>
      </c>
      <c r="B2654">
        <v>335825.75089999998</v>
      </c>
      <c r="C2654">
        <v>3063209.2387000001</v>
      </c>
      <c r="D2654" t="s">
        <v>273</v>
      </c>
      <c r="P2654">
        <v>1377</v>
      </c>
      <c r="Q2654" t="s">
        <v>71</v>
      </c>
      <c r="R2654">
        <v>1378</v>
      </c>
      <c r="S2654">
        <v>11028</v>
      </c>
      <c r="T2654">
        <v>335825.75089999998</v>
      </c>
      <c r="U2654">
        <v>3063209.2387000001</v>
      </c>
      <c r="V2654" t="s">
        <v>273</v>
      </c>
    </row>
    <row r="2655" spans="1:22" x14ac:dyDescent="0.25">
      <c r="A2655">
        <v>11029</v>
      </c>
      <c r="B2655">
        <v>335814.9731</v>
      </c>
      <c r="C2655">
        <v>3063234.4130000002</v>
      </c>
      <c r="D2655" t="s">
        <v>273</v>
      </c>
      <c r="P2655">
        <v>1378</v>
      </c>
      <c r="Q2655" t="s">
        <v>71</v>
      </c>
      <c r="R2655">
        <v>1379</v>
      </c>
      <c r="S2655">
        <v>11029</v>
      </c>
      <c r="T2655">
        <v>335814.9731</v>
      </c>
      <c r="U2655">
        <v>3063234.4130000002</v>
      </c>
      <c r="V2655" t="s">
        <v>273</v>
      </c>
    </row>
    <row r="2656" spans="1:22" x14ac:dyDescent="0.25">
      <c r="A2656">
        <v>11030</v>
      </c>
      <c r="B2656">
        <v>335810.63079999998</v>
      </c>
      <c r="C2656">
        <v>3063259.5003999998</v>
      </c>
      <c r="D2656" t="s">
        <v>273</v>
      </c>
      <c r="P2656">
        <v>1379</v>
      </c>
      <c r="Q2656" t="s">
        <v>71</v>
      </c>
      <c r="R2656">
        <v>1380</v>
      </c>
      <c r="S2656">
        <v>11030</v>
      </c>
      <c r="T2656">
        <v>335810.63079999998</v>
      </c>
      <c r="U2656">
        <v>3063259.5003999998</v>
      </c>
      <c r="V2656" t="s">
        <v>273</v>
      </c>
    </row>
    <row r="2657" spans="1:22" x14ac:dyDescent="0.25">
      <c r="A2657">
        <v>11031</v>
      </c>
      <c r="B2657">
        <v>335809.09570000001</v>
      </c>
      <c r="C2657">
        <v>3063275.8188</v>
      </c>
      <c r="D2657" t="s">
        <v>273</v>
      </c>
      <c r="P2657">
        <v>1380</v>
      </c>
      <c r="Q2657" t="s">
        <v>71</v>
      </c>
      <c r="R2657">
        <v>1381</v>
      </c>
      <c r="S2657">
        <v>11031</v>
      </c>
      <c r="T2657">
        <v>335809.09570000001</v>
      </c>
      <c r="U2657">
        <v>3063275.8188</v>
      </c>
      <c r="V2657" t="s">
        <v>273</v>
      </c>
    </row>
    <row r="2658" spans="1:22" x14ac:dyDescent="0.25">
      <c r="A2658">
        <v>11032</v>
      </c>
      <c r="B2658">
        <v>335805.32270000002</v>
      </c>
      <c r="C2658">
        <v>3063299.7343000001</v>
      </c>
      <c r="D2658" t="s">
        <v>273</v>
      </c>
      <c r="P2658">
        <v>1381</v>
      </c>
      <c r="Q2658" t="s">
        <v>71</v>
      </c>
      <c r="R2658">
        <v>1382</v>
      </c>
      <c r="S2658">
        <v>11032</v>
      </c>
      <c r="T2658">
        <v>335805.32270000002</v>
      </c>
      <c r="U2658">
        <v>3063299.7343000001</v>
      </c>
      <c r="V2658" t="s">
        <v>273</v>
      </c>
    </row>
    <row r="2659" spans="1:22" x14ac:dyDescent="0.25">
      <c r="A2659">
        <v>11033</v>
      </c>
      <c r="B2659">
        <v>335805.43280000001</v>
      </c>
      <c r="C2659">
        <v>3063307.8816999998</v>
      </c>
      <c r="D2659" t="s">
        <v>273</v>
      </c>
      <c r="P2659">
        <v>1382</v>
      </c>
      <c r="Q2659" t="s">
        <v>71</v>
      </c>
      <c r="R2659">
        <v>1383</v>
      </c>
      <c r="S2659">
        <v>11033</v>
      </c>
      <c r="T2659">
        <v>335805.43280000001</v>
      </c>
      <c r="U2659">
        <v>3063307.8816999998</v>
      </c>
      <c r="V2659" t="s">
        <v>273</v>
      </c>
    </row>
    <row r="2660" spans="1:22" x14ac:dyDescent="0.25">
      <c r="A2660">
        <v>11034</v>
      </c>
      <c r="B2660">
        <v>335808.51510000002</v>
      </c>
      <c r="C2660">
        <v>3063319.4811999998</v>
      </c>
      <c r="D2660" t="s">
        <v>273</v>
      </c>
      <c r="P2660">
        <v>1383</v>
      </c>
      <c r="Q2660" t="s">
        <v>71</v>
      </c>
      <c r="R2660">
        <v>1384</v>
      </c>
      <c r="S2660">
        <v>11034</v>
      </c>
      <c r="T2660">
        <v>335808.51510000002</v>
      </c>
      <c r="U2660">
        <v>3063319.4811999998</v>
      </c>
      <c r="V2660" t="s">
        <v>273</v>
      </c>
    </row>
    <row r="2661" spans="1:22" x14ac:dyDescent="0.25">
      <c r="A2661">
        <v>11035</v>
      </c>
      <c r="B2661">
        <v>335819.84279999998</v>
      </c>
      <c r="C2661">
        <v>3063335.0438999999</v>
      </c>
      <c r="D2661" t="s">
        <v>273</v>
      </c>
      <c r="P2661">
        <v>1384</v>
      </c>
      <c r="Q2661" t="s">
        <v>71</v>
      </c>
      <c r="R2661">
        <v>1385</v>
      </c>
      <c r="S2661">
        <v>11035</v>
      </c>
      <c r="T2661">
        <v>335819.84279999998</v>
      </c>
      <c r="U2661">
        <v>3063335.0438999999</v>
      </c>
      <c r="V2661" t="s">
        <v>273</v>
      </c>
    </row>
    <row r="2662" spans="1:22" x14ac:dyDescent="0.25">
      <c r="A2662">
        <v>11036</v>
      </c>
      <c r="B2662">
        <v>335825.33600000001</v>
      </c>
      <c r="C2662">
        <v>3063351.8494000002</v>
      </c>
      <c r="D2662" t="s">
        <v>273</v>
      </c>
      <c r="P2662">
        <v>1385</v>
      </c>
      <c r="Q2662" t="s">
        <v>71</v>
      </c>
      <c r="R2662">
        <v>1386</v>
      </c>
      <c r="S2662">
        <v>11036</v>
      </c>
      <c r="T2662">
        <v>335825.33600000001</v>
      </c>
      <c r="U2662">
        <v>3063351.8494000002</v>
      </c>
      <c r="V2662" t="s">
        <v>273</v>
      </c>
    </row>
    <row r="2663" spans="1:22" x14ac:dyDescent="0.25">
      <c r="A2663">
        <v>11037</v>
      </c>
      <c r="B2663">
        <v>335833.67570000002</v>
      </c>
      <c r="C2663">
        <v>3063362.7958999998</v>
      </c>
      <c r="D2663" t="s">
        <v>273</v>
      </c>
      <c r="P2663">
        <v>1386</v>
      </c>
      <c r="Q2663" t="s">
        <v>71</v>
      </c>
      <c r="R2663">
        <v>1387</v>
      </c>
      <c r="S2663">
        <v>11037</v>
      </c>
      <c r="T2663">
        <v>335833.67570000002</v>
      </c>
      <c r="U2663">
        <v>3063362.7958999998</v>
      </c>
      <c r="V2663" t="s">
        <v>273</v>
      </c>
    </row>
    <row r="2664" spans="1:22" x14ac:dyDescent="0.25">
      <c r="A2664">
        <v>11038</v>
      </c>
      <c r="B2664">
        <v>335840.84529999999</v>
      </c>
      <c r="C2664">
        <v>3063373.7582</v>
      </c>
      <c r="D2664" t="s">
        <v>273</v>
      </c>
      <c r="P2664">
        <v>1387</v>
      </c>
      <c r="Q2664" t="s">
        <v>71</v>
      </c>
      <c r="R2664">
        <v>1388</v>
      </c>
      <c r="S2664">
        <v>11038</v>
      </c>
      <c r="T2664">
        <v>335840.84529999999</v>
      </c>
      <c r="U2664">
        <v>3063373.7582</v>
      </c>
      <c r="V2664" t="s">
        <v>273</v>
      </c>
    </row>
    <row r="2665" spans="1:22" x14ac:dyDescent="0.25">
      <c r="A2665">
        <v>11039</v>
      </c>
      <c r="B2665">
        <v>335848.00699999998</v>
      </c>
      <c r="C2665">
        <v>3063384.1384999999</v>
      </c>
      <c r="D2665" t="s">
        <v>273</v>
      </c>
      <c r="P2665">
        <v>1388</v>
      </c>
      <c r="Q2665" t="s">
        <v>71</v>
      </c>
      <c r="R2665">
        <v>1389</v>
      </c>
      <c r="S2665">
        <v>11039</v>
      </c>
      <c r="T2665">
        <v>335848.00699999998</v>
      </c>
      <c r="U2665">
        <v>3063384.1384999999</v>
      </c>
      <c r="V2665" t="s">
        <v>273</v>
      </c>
    </row>
    <row r="2666" spans="1:22" x14ac:dyDescent="0.25">
      <c r="A2666">
        <v>11040</v>
      </c>
      <c r="B2666">
        <v>335855.17660000001</v>
      </c>
      <c r="C2666">
        <v>3063395.1008000001</v>
      </c>
      <c r="D2666" t="s">
        <v>273</v>
      </c>
      <c r="P2666">
        <v>1389</v>
      </c>
      <c r="Q2666" t="s">
        <v>71</v>
      </c>
      <c r="R2666">
        <v>1390</v>
      </c>
      <c r="S2666">
        <v>11040</v>
      </c>
      <c r="T2666">
        <v>335855.17660000001</v>
      </c>
      <c r="U2666">
        <v>3063395.1008000001</v>
      </c>
      <c r="V2666" t="s">
        <v>273</v>
      </c>
    </row>
    <row r="2667" spans="1:22" x14ac:dyDescent="0.25">
      <c r="A2667">
        <v>11041</v>
      </c>
      <c r="B2667">
        <v>335866.39419999998</v>
      </c>
      <c r="C2667">
        <v>3063424.9183</v>
      </c>
      <c r="D2667" t="s">
        <v>273</v>
      </c>
      <c r="P2667">
        <v>1390</v>
      </c>
      <c r="Q2667" t="s">
        <v>71</v>
      </c>
      <c r="R2667">
        <v>1391</v>
      </c>
      <c r="S2667">
        <v>11041</v>
      </c>
      <c r="T2667">
        <v>335866.39419999998</v>
      </c>
      <c r="U2667">
        <v>3063424.9183</v>
      </c>
      <c r="V2667" t="s">
        <v>273</v>
      </c>
    </row>
    <row r="2668" spans="1:22" x14ac:dyDescent="0.25">
      <c r="A2668">
        <v>11042</v>
      </c>
      <c r="B2668">
        <v>335872.17009999999</v>
      </c>
      <c r="C2668">
        <v>3063440.2716000001</v>
      </c>
      <c r="D2668" t="s">
        <v>273</v>
      </c>
      <c r="P2668">
        <v>1391</v>
      </c>
      <c r="Q2668" t="s">
        <v>71</v>
      </c>
      <c r="R2668">
        <v>1392</v>
      </c>
      <c r="S2668">
        <v>11042</v>
      </c>
      <c r="T2668">
        <v>335872.17009999999</v>
      </c>
      <c r="U2668">
        <v>3063440.2716000001</v>
      </c>
      <c r="V2668" t="s">
        <v>273</v>
      </c>
    </row>
    <row r="2669" spans="1:22" x14ac:dyDescent="0.25">
      <c r="A2669">
        <v>11043</v>
      </c>
      <c r="B2669">
        <v>335857.32880000002</v>
      </c>
      <c r="C2669">
        <v>3063467.8284999998</v>
      </c>
      <c r="D2669" t="s">
        <v>273</v>
      </c>
      <c r="P2669">
        <v>1392</v>
      </c>
      <c r="Q2669" t="s">
        <v>71</v>
      </c>
      <c r="R2669">
        <v>1393</v>
      </c>
      <c r="S2669">
        <v>11043</v>
      </c>
      <c r="T2669">
        <v>335857.32880000002</v>
      </c>
      <c r="U2669">
        <v>3063467.8284999998</v>
      </c>
      <c r="V2669" t="s">
        <v>273</v>
      </c>
    </row>
    <row r="2670" spans="1:22" x14ac:dyDescent="0.25">
      <c r="A2670">
        <v>11044</v>
      </c>
      <c r="B2670">
        <v>335840.5282</v>
      </c>
      <c r="C2670">
        <v>3063480.2784000002</v>
      </c>
      <c r="D2670" t="s">
        <v>273</v>
      </c>
      <c r="P2670">
        <v>1393</v>
      </c>
      <c r="Q2670" t="s">
        <v>71</v>
      </c>
      <c r="R2670">
        <v>1394</v>
      </c>
      <c r="S2670">
        <v>11044</v>
      </c>
      <c r="T2670">
        <v>335840.5282</v>
      </c>
      <c r="U2670">
        <v>3063480.2784000002</v>
      </c>
      <c r="V2670" t="s">
        <v>273</v>
      </c>
    </row>
    <row r="2671" spans="1:22" x14ac:dyDescent="0.25">
      <c r="A2671">
        <v>11045</v>
      </c>
      <c r="B2671">
        <v>335828.36849999998</v>
      </c>
      <c r="C2671">
        <v>3063489.7555</v>
      </c>
      <c r="D2671" t="s">
        <v>273</v>
      </c>
      <c r="P2671">
        <v>1394</v>
      </c>
      <c r="Q2671" t="s">
        <v>71</v>
      </c>
      <c r="R2671">
        <v>1395</v>
      </c>
      <c r="S2671">
        <v>11045</v>
      </c>
      <c r="T2671">
        <v>335828.36849999998</v>
      </c>
      <c r="U2671">
        <v>3063489.7555</v>
      </c>
      <c r="V2671" t="s">
        <v>273</v>
      </c>
    </row>
    <row r="2672" spans="1:22" x14ac:dyDescent="0.25">
      <c r="A2672">
        <v>11046</v>
      </c>
      <c r="B2672">
        <v>335822.85619999998</v>
      </c>
      <c r="C2672">
        <v>3063514.8580999998</v>
      </c>
      <c r="D2672" t="s">
        <v>273</v>
      </c>
      <c r="P2672">
        <v>1395</v>
      </c>
      <c r="Q2672" t="s">
        <v>71</v>
      </c>
      <c r="R2672">
        <v>1396</v>
      </c>
      <c r="S2672">
        <v>11046</v>
      </c>
      <c r="T2672">
        <v>335822.85619999998</v>
      </c>
      <c r="U2672">
        <v>3063514.8580999998</v>
      </c>
      <c r="V2672" t="s">
        <v>273</v>
      </c>
    </row>
    <row r="2673" spans="1:22" x14ac:dyDescent="0.25">
      <c r="A2673">
        <v>11047</v>
      </c>
      <c r="B2673">
        <v>335826.17099999997</v>
      </c>
      <c r="C2673">
        <v>3063551.3791</v>
      </c>
      <c r="D2673" t="s">
        <v>273</v>
      </c>
      <c r="P2673">
        <v>1396</v>
      </c>
      <c r="Q2673" t="s">
        <v>71</v>
      </c>
      <c r="R2673">
        <v>1397</v>
      </c>
      <c r="S2673">
        <v>11047</v>
      </c>
      <c r="T2673">
        <v>335826.17099999997</v>
      </c>
      <c r="U2673">
        <v>3063551.3791</v>
      </c>
      <c r="V2673" t="s">
        <v>273</v>
      </c>
    </row>
    <row r="2674" spans="1:22" x14ac:dyDescent="0.25">
      <c r="A2674">
        <v>11048</v>
      </c>
      <c r="B2674">
        <v>335834.20850000001</v>
      </c>
      <c r="C2674">
        <v>3063583.2831999999</v>
      </c>
      <c r="D2674" t="s">
        <v>273</v>
      </c>
      <c r="P2674">
        <v>1397</v>
      </c>
      <c r="Q2674" t="s">
        <v>71</v>
      </c>
      <c r="R2674">
        <v>1398</v>
      </c>
      <c r="S2674">
        <v>11048</v>
      </c>
      <c r="T2674">
        <v>335834.20850000001</v>
      </c>
      <c r="U2674">
        <v>3063583.2831999999</v>
      </c>
      <c r="V2674" t="s">
        <v>273</v>
      </c>
    </row>
    <row r="2675" spans="1:22" x14ac:dyDescent="0.25">
      <c r="A2675">
        <v>11049</v>
      </c>
      <c r="B2675">
        <v>335844.90029999998</v>
      </c>
      <c r="C2675">
        <v>3063638.4331</v>
      </c>
      <c r="D2675" t="s">
        <v>273</v>
      </c>
      <c r="P2675">
        <v>1398</v>
      </c>
      <c r="Q2675" t="s">
        <v>71</v>
      </c>
      <c r="R2675">
        <v>1399</v>
      </c>
      <c r="S2675">
        <v>11049</v>
      </c>
      <c r="T2675">
        <v>335844.90029999998</v>
      </c>
      <c r="U2675">
        <v>3063638.4331</v>
      </c>
      <c r="V2675" t="s">
        <v>273</v>
      </c>
    </row>
    <row r="2676" spans="1:22" x14ac:dyDescent="0.25">
      <c r="A2676">
        <v>11050</v>
      </c>
      <c r="B2676">
        <v>335842.27380000002</v>
      </c>
      <c r="C2676">
        <v>3063660.5863000001</v>
      </c>
      <c r="D2676" t="s">
        <v>273</v>
      </c>
      <c r="P2676">
        <v>1399</v>
      </c>
      <c r="Q2676" t="s">
        <v>71</v>
      </c>
      <c r="R2676">
        <v>1400</v>
      </c>
      <c r="S2676">
        <v>11050</v>
      </c>
      <c r="T2676">
        <v>335842.27380000002</v>
      </c>
      <c r="U2676">
        <v>3063660.5863000001</v>
      </c>
      <c r="V2676" t="s">
        <v>273</v>
      </c>
    </row>
    <row r="2677" spans="1:22" x14ac:dyDescent="0.25">
      <c r="A2677">
        <v>11051</v>
      </c>
      <c r="B2677">
        <v>335847.34220000001</v>
      </c>
      <c r="C2677">
        <v>3063681.5748000001</v>
      </c>
      <c r="D2677" t="s">
        <v>273</v>
      </c>
      <c r="P2677">
        <v>1400</v>
      </c>
      <c r="Q2677" t="s">
        <v>71</v>
      </c>
      <c r="R2677">
        <v>1401</v>
      </c>
      <c r="S2677">
        <v>11051</v>
      </c>
      <c r="T2677">
        <v>335847.34220000001</v>
      </c>
      <c r="U2677">
        <v>3063681.5748000001</v>
      </c>
      <c r="V2677" t="s">
        <v>273</v>
      </c>
    </row>
    <row r="2678" spans="1:22" x14ac:dyDescent="0.25">
      <c r="A2678">
        <v>11052</v>
      </c>
      <c r="B2678">
        <v>335848.11580000003</v>
      </c>
      <c r="C2678">
        <v>3063695.5332999998</v>
      </c>
      <c r="D2678" t="s">
        <v>273</v>
      </c>
      <c r="P2678">
        <v>1401</v>
      </c>
      <c r="Q2678" t="s">
        <v>71</v>
      </c>
      <c r="R2678">
        <v>1402</v>
      </c>
      <c r="S2678">
        <v>11052</v>
      </c>
      <c r="T2678">
        <v>335848.11580000003</v>
      </c>
      <c r="U2678">
        <v>3063695.5332999998</v>
      </c>
      <c r="V2678" t="s">
        <v>273</v>
      </c>
    </row>
    <row r="2679" spans="1:22" x14ac:dyDescent="0.25">
      <c r="A2679">
        <v>11053</v>
      </c>
      <c r="B2679">
        <v>335850.5894</v>
      </c>
      <c r="C2679">
        <v>3063705.3946000002</v>
      </c>
      <c r="D2679" t="s">
        <v>273</v>
      </c>
      <c r="P2679">
        <v>1402</v>
      </c>
      <c r="Q2679" t="s">
        <v>71</v>
      </c>
      <c r="R2679">
        <v>1403</v>
      </c>
      <c r="S2679">
        <v>11053</v>
      </c>
      <c r="T2679">
        <v>335850.5894</v>
      </c>
      <c r="U2679">
        <v>3063705.3946000002</v>
      </c>
      <c r="V2679" t="s">
        <v>273</v>
      </c>
    </row>
    <row r="2680" spans="1:22" x14ac:dyDescent="0.25">
      <c r="A2680">
        <v>11054</v>
      </c>
      <c r="B2680">
        <v>335860.16960000002</v>
      </c>
      <c r="C2680">
        <v>3063721.5624000002</v>
      </c>
      <c r="D2680" t="s">
        <v>273</v>
      </c>
      <c r="P2680">
        <v>1403</v>
      </c>
      <c r="Q2680" t="s">
        <v>71</v>
      </c>
      <c r="R2680">
        <v>1404</v>
      </c>
      <c r="S2680">
        <v>11054</v>
      </c>
      <c r="T2680">
        <v>335860.16960000002</v>
      </c>
      <c r="U2680">
        <v>3063721.5624000002</v>
      </c>
      <c r="V2680" t="s">
        <v>273</v>
      </c>
    </row>
    <row r="2681" spans="1:22" x14ac:dyDescent="0.25">
      <c r="A2681">
        <v>11055</v>
      </c>
      <c r="B2681">
        <v>335865.00679999997</v>
      </c>
      <c r="C2681">
        <v>3063733.1379</v>
      </c>
      <c r="D2681" t="s">
        <v>273</v>
      </c>
      <c r="P2681">
        <v>1404</v>
      </c>
      <c r="Q2681" t="s">
        <v>71</v>
      </c>
      <c r="R2681">
        <v>1405</v>
      </c>
      <c r="S2681">
        <v>11055</v>
      </c>
      <c r="T2681">
        <v>335865.00679999997</v>
      </c>
      <c r="U2681">
        <v>3063733.1379</v>
      </c>
      <c r="V2681" t="s">
        <v>273</v>
      </c>
    </row>
    <row r="2682" spans="1:22" x14ac:dyDescent="0.25">
      <c r="A2682">
        <v>11056</v>
      </c>
      <c r="B2682">
        <v>335866.87969999999</v>
      </c>
      <c r="C2682">
        <v>3063741.8432</v>
      </c>
      <c r="D2682" t="s">
        <v>273</v>
      </c>
      <c r="P2682">
        <v>1405</v>
      </c>
      <c r="Q2682" t="s">
        <v>71</v>
      </c>
      <c r="R2682">
        <v>1406</v>
      </c>
      <c r="S2682">
        <v>11056</v>
      </c>
      <c r="T2682">
        <v>335866.87969999999</v>
      </c>
      <c r="U2682">
        <v>3063741.8432</v>
      </c>
      <c r="V2682" t="s">
        <v>273</v>
      </c>
    </row>
    <row r="2683" spans="1:22" x14ac:dyDescent="0.25">
      <c r="A2683">
        <v>11057</v>
      </c>
      <c r="B2683">
        <v>335869.81719999999</v>
      </c>
      <c r="C2683">
        <v>3063750.4308000002</v>
      </c>
      <c r="D2683" t="s">
        <v>273</v>
      </c>
      <c r="P2683">
        <v>1406</v>
      </c>
      <c r="Q2683" t="s">
        <v>71</v>
      </c>
      <c r="R2683">
        <v>1407</v>
      </c>
      <c r="S2683">
        <v>11057</v>
      </c>
      <c r="T2683">
        <v>335869.81719999999</v>
      </c>
      <c r="U2683">
        <v>3063750.4308000002</v>
      </c>
      <c r="V2683" t="s">
        <v>273</v>
      </c>
    </row>
    <row r="2684" spans="1:22" x14ac:dyDescent="0.25">
      <c r="A2684">
        <v>11058</v>
      </c>
      <c r="B2684">
        <v>335866.9509</v>
      </c>
      <c r="C2684">
        <v>3063751.2475999999</v>
      </c>
      <c r="D2684" t="s">
        <v>273</v>
      </c>
      <c r="P2684">
        <v>1407</v>
      </c>
      <c r="Q2684" t="s">
        <v>71</v>
      </c>
      <c r="R2684">
        <v>1408</v>
      </c>
      <c r="S2684">
        <v>11058</v>
      </c>
      <c r="T2684">
        <v>335866.9509</v>
      </c>
      <c r="U2684">
        <v>3063751.2475999999</v>
      </c>
      <c r="V2684" t="s">
        <v>273</v>
      </c>
    </row>
    <row r="2685" spans="1:22" x14ac:dyDescent="0.25">
      <c r="A2685">
        <v>11059</v>
      </c>
      <c r="B2685">
        <v>335749.74579999998</v>
      </c>
      <c r="C2685">
        <v>3063784.6466999999</v>
      </c>
      <c r="D2685" t="s">
        <v>273</v>
      </c>
      <c r="P2685">
        <v>1408</v>
      </c>
      <c r="Q2685" t="s">
        <v>71</v>
      </c>
      <c r="R2685">
        <v>1409</v>
      </c>
      <c r="S2685">
        <v>11059</v>
      </c>
      <c r="T2685">
        <v>335749.74579999998</v>
      </c>
      <c r="U2685">
        <v>3063784.6466999999</v>
      </c>
      <c r="V2685" t="s">
        <v>273</v>
      </c>
    </row>
    <row r="2686" spans="1:22" x14ac:dyDescent="0.25">
      <c r="A2686">
        <v>11060</v>
      </c>
      <c r="B2686">
        <v>335574.90490000002</v>
      </c>
      <c r="C2686">
        <v>3063835.9016</v>
      </c>
      <c r="D2686" t="s">
        <v>273</v>
      </c>
      <c r="P2686">
        <v>1409</v>
      </c>
      <c r="Q2686" t="s">
        <v>71</v>
      </c>
      <c r="R2686">
        <v>1410</v>
      </c>
      <c r="S2686">
        <v>11060</v>
      </c>
      <c r="T2686">
        <v>335574.90490000002</v>
      </c>
      <c r="U2686">
        <v>3063835.9016</v>
      </c>
      <c r="V2686" t="s">
        <v>273</v>
      </c>
    </row>
    <row r="2687" spans="1:22" x14ac:dyDescent="0.25">
      <c r="A2687">
        <v>11061</v>
      </c>
      <c r="B2687">
        <v>335433.8064</v>
      </c>
      <c r="C2687">
        <v>3063872.7330999998</v>
      </c>
      <c r="D2687" t="s">
        <v>273</v>
      </c>
      <c r="P2687">
        <v>1410</v>
      </c>
      <c r="Q2687" t="s">
        <v>71</v>
      </c>
      <c r="R2687">
        <v>1411</v>
      </c>
      <c r="S2687">
        <v>11061</v>
      </c>
      <c r="T2687">
        <v>335433.8064</v>
      </c>
      <c r="U2687">
        <v>3063872.7330999998</v>
      </c>
      <c r="V2687" t="s">
        <v>273</v>
      </c>
    </row>
    <row r="2688" spans="1:22" x14ac:dyDescent="0.25">
      <c r="A2688">
        <v>11062</v>
      </c>
      <c r="B2688">
        <v>335413.81189999997</v>
      </c>
      <c r="C2688">
        <v>3063880.3694000002</v>
      </c>
      <c r="D2688" t="s">
        <v>273</v>
      </c>
      <c r="P2688">
        <v>1411</v>
      </c>
      <c r="Q2688" t="s">
        <v>71</v>
      </c>
      <c r="R2688">
        <v>1412</v>
      </c>
      <c r="S2688">
        <v>11062</v>
      </c>
      <c r="T2688">
        <v>335413.81189999997</v>
      </c>
      <c r="U2688">
        <v>3063880.3694000002</v>
      </c>
      <c r="V2688" t="s">
        <v>273</v>
      </c>
    </row>
    <row r="2689" spans="1:22" x14ac:dyDescent="0.25">
      <c r="A2689">
        <v>11063</v>
      </c>
      <c r="B2689">
        <v>335974.82919999998</v>
      </c>
      <c r="C2689">
        <v>3063207.1231999998</v>
      </c>
      <c r="D2689" t="s">
        <v>273</v>
      </c>
      <c r="P2689">
        <v>1412</v>
      </c>
      <c r="Q2689" t="s">
        <v>71</v>
      </c>
      <c r="R2689">
        <v>1413</v>
      </c>
      <c r="S2689">
        <v>11063</v>
      </c>
      <c r="T2689">
        <v>335974.82919999998</v>
      </c>
      <c r="U2689">
        <v>3063207.1231999998</v>
      </c>
      <c r="V2689" t="s">
        <v>273</v>
      </c>
    </row>
    <row r="2690" spans="1:22" x14ac:dyDescent="0.25">
      <c r="A2690">
        <v>11064</v>
      </c>
      <c r="B2690">
        <v>335993.61310000002</v>
      </c>
      <c r="C2690">
        <v>3063211.5263999999</v>
      </c>
      <c r="D2690" t="s">
        <v>273</v>
      </c>
      <c r="P2690">
        <v>1413</v>
      </c>
      <c r="Q2690" t="s">
        <v>71</v>
      </c>
      <c r="R2690">
        <v>1414</v>
      </c>
      <c r="S2690">
        <v>11064</v>
      </c>
      <c r="T2690">
        <v>335993.61310000002</v>
      </c>
      <c r="U2690">
        <v>3063211.5263999999</v>
      </c>
      <c r="V2690" t="s">
        <v>273</v>
      </c>
    </row>
    <row r="2691" spans="1:22" x14ac:dyDescent="0.25">
      <c r="A2691">
        <v>11065</v>
      </c>
      <c r="B2691">
        <v>336006.4682</v>
      </c>
      <c r="C2691">
        <v>3063210.1888000001</v>
      </c>
      <c r="D2691" t="s">
        <v>273</v>
      </c>
      <c r="P2691">
        <v>1414</v>
      </c>
      <c r="Q2691" t="s">
        <v>71</v>
      </c>
      <c r="R2691">
        <v>1415</v>
      </c>
      <c r="S2691">
        <v>11065</v>
      </c>
      <c r="T2691">
        <v>336006.4682</v>
      </c>
      <c r="U2691">
        <v>3063210.1888000001</v>
      </c>
      <c r="V2691" t="s">
        <v>273</v>
      </c>
    </row>
    <row r="2692" spans="1:22" x14ac:dyDescent="0.25">
      <c r="A2692">
        <v>11066</v>
      </c>
      <c r="B2692">
        <v>336025.07939999999</v>
      </c>
      <c r="C2692">
        <v>3063201.7889</v>
      </c>
      <c r="D2692" t="s">
        <v>273</v>
      </c>
      <c r="P2692">
        <v>1415</v>
      </c>
      <c r="Q2692" t="s">
        <v>71</v>
      </c>
      <c r="R2692">
        <v>1416</v>
      </c>
      <c r="S2692">
        <v>11066</v>
      </c>
      <c r="T2692">
        <v>336025.07939999999</v>
      </c>
      <c r="U2692">
        <v>3063201.7889</v>
      </c>
      <c r="V2692" t="s">
        <v>273</v>
      </c>
    </row>
    <row r="2693" spans="1:22" x14ac:dyDescent="0.25">
      <c r="A2693">
        <v>11067</v>
      </c>
      <c r="B2693">
        <v>336049.43900000001</v>
      </c>
      <c r="C2693">
        <v>3063185.7447000002</v>
      </c>
      <c r="D2693" t="s">
        <v>273</v>
      </c>
      <c r="P2693">
        <v>1416</v>
      </c>
      <c r="Q2693" t="s">
        <v>71</v>
      </c>
      <c r="R2693">
        <v>1417</v>
      </c>
      <c r="S2693">
        <v>11067</v>
      </c>
      <c r="T2693">
        <v>336049.43900000001</v>
      </c>
      <c r="U2693">
        <v>3063185.7447000002</v>
      </c>
      <c r="V2693" t="s">
        <v>273</v>
      </c>
    </row>
    <row r="2694" spans="1:22" x14ac:dyDescent="0.25">
      <c r="A2694">
        <v>11068</v>
      </c>
      <c r="B2694">
        <v>336081.31780000002</v>
      </c>
      <c r="C2694">
        <v>3063163.1963999998</v>
      </c>
      <c r="D2694" t="s">
        <v>273</v>
      </c>
      <c r="P2694">
        <v>1417</v>
      </c>
      <c r="Q2694" t="s">
        <v>71</v>
      </c>
      <c r="R2694">
        <v>1418</v>
      </c>
      <c r="S2694">
        <v>11068</v>
      </c>
      <c r="T2694">
        <v>336081.31780000002</v>
      </c>
      <c r="U2694">
        <v>3063163.1963999998</v>
      </c>
      <c r="V2694" t="s">
        <v>273</v>
      </c>
    </row>
    <row r="2695" spans="1:22" x14ac:dyDescent="0.25">
      <c r="A2695">
        <v>11069</v>
      </c>
      <c r="B2695">
        <v>336047.9166</v>
      </c>
      <c r="C2695">
        <v>3063072.844</v>
      </c>
      <c r="D2695" t="s">
        <v>273</v>
      </c>
      <c r="P2695">
        <v>1418</v>
      </c>
      <c r="Q2695" t="s">
        <v>71</v>
      </c>
      <c r="R2695">
        <v>1419</v>
      </c>
      <c r="S2695">
        <v>11069</v>
      </c>
      <c r="T2695">
        <v>336047.9166</v>
      </c>
      <c r="U2695">
        <v>3063072.844</v>
      </c>
      <c r="V2695" t="s">
        <v>273</v>
      </c>
    </row>
    <row r="2696" spans="1:22" x14ac:dyDescent="0.25">
      <c r="A2696">
        <v>11070</v>
      </c>
      <c r="B2696">
        <v>336018.13880000002</v>
      </c>
      <c r="C2696">
        <v>3063034.2467999998</v>
      </c>
      <c r="D2696" t="s">
        <v>273</v>
      </c>
      <c r="P2696">
        <v>1419</v>
      </c>
      <c r="Q2696" t="s">
        <v>71</v>
      </c>
      <c r="R2696">
        <v>1420</v>
      </c>
      <c r="S2696">
        <v>11070</v>
      </c>
      <c r="T2696">
        <v>336018.13880000002</v>
      </c>
      <c r="U2696">
        <v>3063034.2467999998</v>
      </c>
      <c r="V2696" t="s">
        <v>273</v>
      </c>
    </row>
    <row r="2697" spans="1:22" x14ac:dyDescent="0.25">
      <c r="A2697">
        <v>11071</v>
      </c>
      <c r="B2697">
        <v>336001.89520000003</v>
      </c>
      <c r="C2697">
        <v>3063001.2877000002</v>
      </c>
      <c r="D2697" t="s">
        <v>273</v>
      </c>
      <c r="P2697">
        <v>1420</v>
      </c>
      <c r="Q2697" t="s">
        <v>71</v>
      </c>
      <c r="R2697">
        <v>1421</v>
      </c>
      <c r="S2697">
        <v>11071</v>
      </c>
      <c r="T2697">
        <v>336001.89520000003</v>
      </c>
      <c r="U2697">
        <v>3063001.2877000002</v>
      </c>
      <c r="V2697" t="s">
        <v>273</v>
      </c>
    </row>
    <row r="2698" spans="1:22" x14ac:dyDescent="0.25">
      <c r="A2698">
        <v>11072</v>
      </c>
      <c r="B2698">
        <v>335992.93900000001</v>
      </c>
      <c r="C2698">
        <v>3062988.0207000002</v>
      </c>
      <c r="D2698" t="s">
        <v>273</v>
      </c>
      <c r="P2698">
        <v>1421</v>
      </c>
      <c r="Q2698" t="s">
        <v>71</v>
      </c>
      <c r="R2698">
        <v>1422</v>
      </c>
      <c r="S2698">
        <v>11072</v>
      </c>
      <c r="T2698">
        <v>335992.93900000001</v>
      </c>
      <c r="U2698">
        <v>3062988.0207000002</v>
      </c>
      <c r="V2698" t="s">
        <v>273</v>
      </c>
    </row>
    <row r="2699" spans="1:22" x14ac:dyDescent="0.25">
      <c r="A2699">
        <v>11073</v>
      </c>
      <c r="B2699">
        <v>335976.62560000003</v>
      </c>
      <c r="C2699">
        <v>3062964.1236999999</v>
      </c>
      <c r="D2699" t="s">
        <v>273</v>
      </c>
      <c r="P2699">
        <v>1422</v>
      </c>
      <c r="Q2699" t="s">
        <v>71</v>
      </c>
      <c r="R2699">
        <v>1423</v>
      </c>
      <c r="S2699">
        <v>11073</v>
      </c>
      <c r="T2699">
        <v>335976.62560000003</v>
      </c>
      <c r="U2699">
        <v>3062964.1236999999</v>
      </c>
      <c r="V2699" t="s">
        <v>273</v>
      </c>
    </row>
    <row r="2700" spans="1:22" x14ac:dyDescent="0.25">
      <c r="A2700">
        <v>11074</v>
      </c>
      <c r="B2700">
        <v>335974.43369999999</v>
      </c>
      <c r="C2700">
        <v>3062960.9128</v>
      </c>
      <c r="D2700" t="s">
        <v>273</v>
      </c>
      <c r="P2700">
        <v>1423</v>
      </c>
      <c r="Q2700" t="s">
        <v>71</v>
      </c>
      <c r="R2700">
        <v>1424</v>
      </c>
      <c r="S2700">
        <v>11074</v>
      </c>
      <c r="T2700">
        <v>335974.43369999999</v>
      </c>
      <c r="U2700">
        <v>3062960.9128</v>
      </c>
      <c r="V2700" t="s">
        <v>273</v>
      </c>
    </row>
    <row r="2701" spans="1:22" x14ac:dyDescent="0.25">
      <c r="A2701">
        <v>11075</v>
      </c>
      <c r="B2701">
        <v>335966.59259999997</v>
      </c>
      <c r="C2701">
        <v>3062943.5562999998</v>
      </c>
      <c r="D2701" t="s">
        <v>273</v>
      </c>
      <c r="P2701">
        <v>1424</v>
      </c>
      <c r="Q2701" t="s">
        <v>71</v>
      </c>
      <c r="R2701">
        <v>1425</v>
      </c>
      <c r="S2701">
        <v>11075</v>
      </c>
      <c r="T2701">
        <v>335966.59259999997</v>
      </c>
      <c r="U2701">
        <v>3062943.5562999998</v>
      </c>
      <c r="V2701" t="s">
        <v>273</v>
      </c>
    </row>
    <row r="2702" spans="1:22" x14ac:dyDescent="0.25">
      <c r="A2702">
        <v>11076</v>
      </c>
      <c r="B2702">
        <v>335951.97830000002</v>
      </c>
      <c r="C2702">
        <v>3062901.2617000001</v>
      </c>
      <c r="D2702" t="s">
        <v>273</v>
      </c>
      <c r="P2702">
        <v>1425</v>
      </c>
      <c r="Q2702" t="s">
        <v>71</v>
      </c>
      <c r="R2702">
        <v>1426</v>
      </c>
      <c r="S2702">
        <v>11076</v>
      </c>
      <c r="T2702">
        <v>335951.97830000002</v>
      </c>
      <c r="U2702">
        <v>3062901.2617000001</v>
      </c>
      <c r="V2702" t="s">
        <v>273</v>
      </c>
    </row>
    <row r="2703" spans="1:22" x14ac:dyDescent="0.25">
      <c r="A2703">
        <v>11077</v>
      </c>
      <c r="B2703">
        <v>335942.26419999998</v>
      </c>
      <c r="C2703">
        <v>3062875.1992000001</v>
      </c>
      <c r="D2703" t="s">
        <v>273</v>
      </c>
      <c r="P2703">
        <v>1426</v>
      </c>
      <c r="Q2703" t="s">
        <v>71</v>
      </c>
      <c r="R2703">
        <v>1427</v>
      </c>
      <c r="S2703">
        <v>11077</v>
      </c>
      <c r="T2703">
        <v>335942.26419999998</v>
      </c>
      <c r="U2703">
        <v>3062875.1992000001</v>
      </c>
      <c r="V2703" t="s">
        <v>273</v>
      </c>
    </row>
    <row r="2704" spans="1:22" x14ac:dyDescent="0.25">
      <c r="A2704">
        <v>11078</v>
      </c>
      <c r="B2704">
        <v>335937.8469</v>
      </c>
      <c r="C2704">
        <v>3062851.3934999998</v>
      </c>
      <c r="D2704" t="s">
        <v>273</v>
      </c>
      <c r="P2704">
        <v>1427</v>
      </c>
      <c r="Q2704" t="s">
        <v>71</v>
      </c>
      <c r="R2704">
        <v>1428</v>
      </c>
      <c r="S2704">
        <v>11078</v>
      </c>
      <c r="T2704">
        <v>335937.8469</v>
      </c>
      <c r="U2704">
        <v>3062851.3934999998</v>
      </c>
      <c r="V2704" t="s">
        <v>273</v>
      </c>
    </row>
    <row r="2705" spans="1:22" x14ac:dyDescent="0.25">
      <c r="A2705">
        <v>11079</v>
      </c>
      <c r="B2705">
        <v>335925.33309999999</v>
      </c>
      <c r="C2705">
        <v>3062834.6819000002</v>
      </c>
      <c r="D2705" t="s">
        <v>273</v>
      </c>
      <c r="P2705">
        <v>1428</v>
      </c>
      <c r="Q2705" t="s">
        <v>71</v>
      </c>
      <c r="R2705">
        <v>1429</v>
      </c>
      <c r="S2705">
        <v>11079</v>
      </c>
      <c r="T2705">
        <v>335925.33309999999</v>
      </c>
      <c r="U2705">
        <v>3062834.6819000002</v>
      </c>
      <c r="V2705" t="s">
        <v>273</v>
      </c>
    </row>
    <row r="2706" spans="1:22" x14ac:dyDescent="0.25">
      <c r="A2706">
        <v>11080</v>
      </c>
      <c r="B2706">
        <v>335903.39559999999</v>
      </c>
      <c r="C2706">
        <v>3062813.4408999998</v>
      </c>
      <c r="D2706" t="s">
        <v>273</v>
      </c>
      <c r="P2706">
        <v>1429</v>
      </c>
      <c r="Q2706" t="s">
        <v>71</v>
      </c>
      <c r="R2706">
        <v>1430</v>
      </c>
      <c r="S2706">
        <v>11080</v>
      </c>
      <c r="T2706">
        <v>335903.39559999999</v>
      </c>
      <c r="U2706">
        <v>3062813.4408999998</v>
      </c>
      <c r="V2706" t="s">
        <v>273</v>
      </c>
    </row>
    <row r="2707" spans="1:22" x14ac:dyDescent="0.25">
      <c r="A2707">
        <v>11081</v>
      </c>
      <c r="B2707">
        <v>335895.81020000001</v>
      </c>
      <c r="C2707">
        <v>3062810.5858999998</v>
      </c>
      <c r="D2707" t="s">
        <v>273</v>
      </c>
      <c r="P2707">
        <v>1430</v>
      </c>
      <c r="Q2707" t="s">
        <v>71</v>
      </c>
      <c r="R2707">
        <v>1431</v>
      </c>
      <c r="S2707">
        <v>11081</v>
      </c>
      <c r="T2707">
        <v>335895.81020000001</v>
      </c>
      <c r="U2707">
        <v>3062810.5858999998</v>
      </c>
      <c r="V2707" t="s">
        <v>273</v>
      </c>
    </row>
    <row r="2708" spans="1:22" x14ac:dyDescent="0.25">
      <c r="A2708">
        <v>11082</v>
      </c>
      <c r="B2708">
        <v>335864.57780000003</v>
      </c>
      <c r="C2708">
        <v>3062798.8306</v>
      </c>
      <c r="D2708" t="s">
        <v>273</v>
      </c>
      <c r="P2708">
        <v>1431</v>
      </c>
      <c r="Q2708" t="s">
        <v>71</v>
      </c>
      <c r="R2708">
        <v>1432</v>
      </c>
      <c r="S2708">
        <v>11082</v>
      </c>
      <c r="T2708">
        <v>335864.57780000003</v>
      </c>
      <c r="U2708">
        <v>3062798.8306</v>
      </c>
      <c r="V2708" t="s">
        <v>273</v>
      </c>
    </row>
    <row r="2709" spans="1:22" x14ac:dyDescent="0.25">
      <c r="A2709">
        <v>11083</v>
      </c>
      <c r="B2709">
        <v>335819.60720000003</v>
      </c>
      <c r="C2709">
        <v>3062805.2585</v>
      </c>
      <c r="D2709" t="s">
        <v>273</v>
      </c>
      <c r="P2709">
        <v>1432</v>
      </c>
      <c r="Q2709" t="s">
        <v>71</v>
      </c>
      <c r="R2709">
        <v>1433</v>
      </c>
      <c r="S2709">
        <v>11083</v>
      </c>
      <c r="T2709">
        <v>335819.60720000003</v>
      </c>
      <c r="U2709">
        <v>3062805.2585</v>
      </c>
      <c r="V2709" t="s">
        <v>273</v>
      </c>
    </row>
    <row r="2710" spans="1:22" x14ac:dyDescent="0.25">
      <c r="A2710">
        <v>11084</v>
      </c>
      <c r="B2710">
        <v>335780.1974</v>
      </c>
      <c r="C2710">
        <v>3062876.8047000002</v>
      </c>
      <c r="D2710" t="s">
        <v>273</v>
      </c>
      <c r="P2710">
        <v>1433</v>
      </c>
      <c r="Q2710" t="s">
        <v>71</v>
      </c>
      <c r="R2710">
        <v>1434</v>
      </c>
      <c r="S2710">
        <v>11084</v>
      </c>
      <c r="T2710">
        <v>335780.1974</v>
      </c>
      <c r="U2710">
        <v>3062876.8047000002</v>
      </c>
      <c r="V2710" t="s">
        <v>273</v>
      </c>
    </row>
    <row r="2711" spans="1:22" x14ac:dyDescent="0.25">
      <c r="A2711">
        <v>11085</v>
      </c>
      <c r="B2711">
        <v>335757.83630000002</v>
      </c>
      <c r="C2711">
        <v>3062910.8673</v>
      </c>
      <c r="D2711" t="s">
        <v>273</v>
      </c>
      <c r="P2711">
        <v>1434</v>
      </c>
      <c r="Q2711" t="s">
        <v>71</v>
      </c>
      <c r="R2711">
        <v>1435</v>
      </c>
      <c r="S2711">
        <v>11085</v>
      </c>
      <c r="T2711">
        <v>335757.83630000002</v>
      </c>
      <c r="U2711">
        <v>3062910.8673</v>
      </c>
      <c r="V2711" t="s">
        <v>273</v>
      </c>
    </row>
    <row r="2712" spans="1:22" x14ac:dyDescent="0.25">
      <c r="A2712">
        <v>11086</v>
      </c>
      <c r="B2712">
        <v>335757.85200000001</v>
      </c>
      <c r="C2712">
        <v>3062912.0312999999</v>
      </c>
      <c r="D2712" t="s">
        <v>273</v>
      </c>
      <c r="P2712">
        <v>1435</v>
      </c>
      <c r="Q2712" t="s">
        <v>71</v>
      </c>
      <c r="R2712">
        <v>1436</v>
      </c>
      <c r="S2712">
        <v>11086</v>
      </c>
      <c r="T2712">
        <v>335757.85200000001</v>
      </c>
      <c r="U2712">
        <v>3062912.0312999999</v>
      </c>
      <c r="V2712" t="s">
        <v>273</v>
      </c>
    </row>
    <row r="2713" spans="1:22" x14ac:dyDescent="0.25">
      <c r="A2713">
        <v>11087</v>
      </c>
      <c r="B2713">
        <v>335728.02020000003</v>
      </c>
      <c r="C2713">
        <v>3062965.0082</v>
      </c>
      <c r="D2713" t="s">
        <v>273</v>
      </c>
      <c r="P2713">
        <v>1436</v>
      </c>
      <c r="Q2713" t="s">
        <v>71</v>
      </c>
      <c r="R2713">
        <v>1437</v>
      </c>
      <c r="S2713">
        <v>11087</v>
      </c>
      <c r="T2713">
        <v>335728.02020000003</v>
      </c>
      <c r="U2713">
        <v>3062965.0082</v>
      </c>
      <c r="V2713" t="s">
        <v>273</v>
      </c>
    </row>
    <row r="2714" spans="1:22" x14ac:dyDescent="0.25">
      <c r="A2714">
        <v>11088</v>
      </c>
      <c r="B2714">
        <v>335721.85090000002</v>
      </c>
      <c r="C2714">
        <v>3062975.9641</v>
      </c>
      <c r="D2714" t="s">
        <v>273</v>
      </c>
      <c r="P2714">
        <v>1437</v>
      </c>
      <c r="Q2714" t="s">
        <v>71</v>
      </c>
      <c r="R2714">
        <v>1438</v>
      </c>
      <c r="S2714">
        <v>11088</v>
      </c>
      <c r="T2714">
        <v>335721.85090000002</v>
      </c>
      <c r="U2714">
        <v>3062975.9641</v>
      </c>
      <c r="V2714" t="s">
        <v>273</v>
      </c>
    </row>
    <row r="2715" spans="1:22" x14ac:dyDescent="0.25">
      <c r="A2715">
        <v>11089</v>
      </c>
      <c r="B2715">
        <v>335687.57089999999</v>
      </c>
      <c r="C2715">
        <v>3063033.9785000002</v>
      </c>
      <c r="D2715" t="s">
        <v>273</v>
      </c>
      <c r="P2715">
        <v>1438</v>
      </c>
      <c r="Q2715" t="s">
        <v>71</v>
      </c>
      <c r="R2715">
        <v>1439</v>
      </c>
      <c r="S2715">
        <v>11089</v>
      </c>
      <c r="T2715">
        <v>335687.57089999999</v>
      </c>
      <c r="U2715">
        <v>3063033.9785000002</v>
      </c>
      <c r="V2715" t="s">
        <v>273</v>
      </c>
    </row>
    <row r="2716" spans="1:22" x14ac:dyDescent="0.25">
      <c r="A2716">
        <v>11090</v>
      </c>
      <c r="B2716">
        <v>335677.66749999998</v>
      </c>
      <c r="C2716">
        <v>3063040.5893000001</v>
      </c>
      <c r="D2716" t="s">
        <v>273</v>
      </c>
      <c r="P2716">
        <v>1439</v>
      </c>
      <c r="Q2716" t="s">
        <v>71</v>
      </c>
      <c r="R2716">
        <v>1440</v>
      </c>
      <c r="S2716">
        <v>11090</v>
      </c>
      <c r="T2716">
        <v>335677.66749999998</v>
      </c>
      <c r="U2716">
        <v>3063040.5893000001</v>
      </c>
      <c r="V2716" t="s">
        <v>273</v>
      </c>
    </row>
    <row r="2717" spans="1:22" x14ac:dyDescent="0.25">
      <c r="A2717">
        <v>11091</v>
      </c>
      <c r="B2717">
        <v>335643.2414</v>
      </c>
      <c r="C2717">
        <v>3063091.1127999998</v>
      </c>
      <c r="D2717" t="s">
        <v>273</v>
      </c>
      <c r="P2717">
        <v>1440</v>
      </c>
      <c r="Q2717" t="s">
        <v>71</v>
      </c>
      <c r="R2717">
        <v>1441</v>
      </c>
      <c r="S2717">
        <v>11091</v>
      </c>
      <c r="T2717">
        <v>335643.2414</v>
      </c>
      <c r="U2717">
        <v>3063091.1127999998</v>
      </c>
      <c r="V2717" t="s">
        <v>273</v>
      </c>
    </row>
    <row r="2718" spans="1:22" x14ac:dyDescent="0.25">
      <c r="A2718">
        <v>11092</v>
      </c>
      <c r="B2718">
        <v>335597.13059999997</v>
      </c>
      <c r="C2718">
        <v>3063142.9583999999</v>
      </c>
      <c r="D2718" t="s">
        <v>273</v>
      </c>
      <c r="P2718">
        <v>1441</v>
      </c>
      <c r="Q2718" t="s">
        <v>71</v>
      </c>
      <c r="R2718">
        <v>1442</v>
      </c>
      <c r="S2718">
        <v>11092</v>
      </c>
      <c r="T2718">
        <v>335597.13059999997</v>
      </c>
      <c r="U2718">
        <v>3063142.9583999999</v>
      </c>
      <c r="V2718" t="s">
        <v>273</v>
      </c>
    </row>
    <row r="2719" spans="1:22" x14ac:dyDescent="0.25">
      <c r="A2719">
        <v>11093</v>
      </c>
      <c r="B2719">
        <v>335938.685</v>
      </c>
      <c r="C2719">
        <v>3063198.1447999999</v>
      </c>
      <c r="D2719" t="s">
        <v>273</v>
      </c>
      <c r="P2719">
        <v>1442</v>
      </c>
      <c r="Q2719" t="s">
        <v>71</v>
      </c>
      <c r="R2719">
        <v>1443</v>
      </c>
      <c r="S2719">
        <v>11093</v>
      </c>
      <c r="T2719">
        <v>335938.685</v>
      </c>
      <c r="U2719">
        <v>3063198.1447999999</v>
      </c>
      <c r="V2719" t="s">
        <v>273</v>
      </c>
    </row>
    <row r="2720" spans="1:22" x14ac:dyDescent="0.25">
      <c r="A2720">
        <v>11094</v>
      </c>
      <c r="B2720">
        <v>335927.98330000002</v>
      </c>
      <c r="C2720">
        <v>3063161.19</v>
      </c>
      <c r="D2720" t="s">
        <v>273</v>
      </c>
      <c r="P2720">
        <v>1443</v>
      </c>
      <c r="Q2720" t="s">
        <v>71</v>
      </c>
      <c r="R2720">
        <v>1444</v>
      </c>
      <c r="S2720">
        <v>11094</v>
      </c>
      <c r="T2720">
        <v>335927.98330000002</v>
      </c>
      <c r="U2720">
        <v>3063161.19</v>
      </c>
      <c r="V2720" t="s">
        <v>273</v>
      </c>
    </row>
    <row r="2721" spans="1:22" x14ac:dyDescent="0.25">
      <c r="A2721">
        <v>11095</v>
      </c>
      <c r="B2721">
        <v>335923.50319999998</v>
      </c>
      <c r="C2721">
        <v>3063132.7291999999</v>
      </c>
      <c r="D2721" t="s">
        <v>273</v>
      </c>
      <c r="P2721">
        <v>1444</v>
      </c>
      <c r="Q2721" t="s">
        <v>71</v>
      </c>
      <c r="R2721">
        <v>1445</v>
      </c>
      <c r="S2721">
        <v>11095</v>
      </c>
      <c r="T2721">
        <v>335923.50319999998</v>
      </c>
      <c r="U2721">
        <v>3063132.7291999999</v>
      </c>
      <c r="V2721" t="s">
        <v>273</v>
      </c>
    </row>
    <row r="2722" spans="1:22" x14ac:dyDescent="0.25">
      <c r="A2722">
        <v>11096</v>
      </c>
      <c r="B2722">
        <v>335919.09379999997</v>
      </c>
      <c r="C2722">
        <v>3063109.5059000002</v>
      </c>
      <c r="D2722" t="s">
        <v>273</v>
      </c>
      <c r="P2722">
        <v>1445</v>
      </c>
      <c r="Q2722" t="s">
        <v>71</v>
      </c>
      <c r="R2722">
        <v>1446</v>
      </c>
      <c r="S2722">
        <v>11096</v>
      </c>
      <c r="T2722">
        <v>335919.09379999997</v>
      </c>
      <c r="U2722">
        <v>3063109.5059000002</v>
      </c>
      <c r="V2722" t="s">
        <v>273</v>
      </c>
    </row>
    <row r="2723" spans="1:22" x14ac:dyDescent="0.25">
      <c r="A2723">
        <v>11097</v>
      </c>
      <c r="B2723">
        <v>335927.72019999998</v>
      </c>
      <c r="C2723">
        <v>3063098.3302000002</v>
      </c>
      <c r="D2723" t="s">
        <v>273</v>
      </c>
      <c r="P2723">
        <v>1446</v>
      </c>
      <c r="Q2723" t="s">
        <v>71</v>
      </c>
      <c r="R2723">
        <v>1447</v>
      </c>
      <c r="S2723">
        <v>11097</v>
      </c>
      <c r="T2723">
        <v>335927.72019999998</v>
      </c>
      <c r="U2723">
        <v>3063098.3302000002</v>
      </c>
      <c r="V2723" t="s">
        <v>273</v>
      </c>
    </row>
    <row r="2724" spans="1:22" x14ac:dyDescent="0.25">
      <c r="A2724">
        <v>11098</v>
      </c>
      <c r="B2724">
        <v>335928.28960000002</v>
      </c>
      <c r="C2724">
        <v>3063097.1584000001</v>
      </c>
      <c r="D2724" t="s">
        <v>273</v>
      </c>
      <c r="P2724">
        <v>1447</v>
      </c>
      <c r="Q2724" t="s">
        <v>71</v>
      </c>
      <c r="R2724">
        <v>1448</v>
      </c>
      <c r="S2724">
        <v>11098</v>
      </c>
      <c r="T2724">
        <v>335928.28960000002</v>
      </c>
      <c r="U2724">
        <v>3063097.1584000001</v>
      </c>
      <c r="V2724" t="s">
        <v>273</v>
      </c>
    </row>
    <row r="2725" spans="1:22" x14ac:dyDescent="0.25">
      <c r="A2725">
        <v>11099</v>
      </c>
      <c r="B2725">
        <v>335936.8296</v>
      </c>
      <c r="C2725">
        <v>3063079.5809999998</v>
      </c>
      <c r="D2725" t="s">
        <v>273</v>
      </c>
      <c r="P2725">
        <v>1448</v>
      </c>
      <c r="Q2725" t="s">
        <v>71</v>
      </c>
      <c r="R2725">
        <v>1449</v>
      </c>
      <c r="S2725">
        <v>11099</v>
      </c>
      <c r="T2725">
        <v>335936.8296</v>
      </c>
      <c r="U2725">
        <v>3063079.5809999998</v>
      </c>
      <c r="V2725" t="s">
        <v>273</v>
      </c>
    </row>
    <row r="2726" spans="1:22" x14ac:dyDescent="0.25">
      <c r="A2726">
        <v>11100</v>
      </c>
      <c r="B2726">
        <v>335955.27610000002</v>
      </c>
      <c r="C2726">
        <v>3063058.9597</v>
      </c>
      <c r="D2726" t="s">
        <v>273</v>
      </c>
      <c r="P2726">
        <v>1449</v>
      </c>
      <c r="Q2726" t="s">
        <v>71</v>
      </c>
      <c r="R2726">
        <v>1450</v>
      </c>
      <c r="S2726">
        <v>11100</v>
      </c>
      <c r="T2726">
        <v>335955.27610000002</v>
      </c>
      <c r="U2726">
        <v>3063058.9597</v>
      </c>
      <c r="V2726" t="s">
        <v>273</v>
      </c>
    </row>
    <row r="2727" spans="1:22" x14ac:dyDescent="0.25">
      <c r="A2727">
        <v>11101</v>
      </c>
      <c r="B2727">
        <v>335948.66</v>
      </c>
      <c r="C2727">
        <v>3063045.6612999998</v>
      </c>
      <c r="D2727" t="s">
        <v>273</v>
      </c>
      <c r="P2727">
        <v>1450</v>
      </c>
      <c r="Q2727" t="s">
        <v>71</v>
      </c>
      <c r="R2727">
        <v>1451</v>
      </c>
      <c r="S2727">
        <v>11101</v>
      </c>
      <c r="T2727">
        <v>335948.66</v>
      </c>
      <c r="U2727">
        <v>3063045.6612999998</v>
      </c>
      <c r="V2727" t="s">
        <v>273</v>
      </c>
    </row>
    <row r="2728" spans="1:22" x14ac:dyDescent="0.25">
      <c r="A2728">
        <v>11102</v>
      </c>
      <c r="B2728">
        <v>335937.84659999999</v>
      </c>
      <c r="C2728">
        <v>3063024.8525</v>
      </c>
      <c r="D2728" t="s">
        <v>273</v>
      </c>
      <c r="P2728">
        <v>1451</v>
      </c>
      <c r="Q2728" t="s">
        <v>71</v>
      </c>
      <c r="R2728">
        <v>1452</v>
      </c>
      <c r="S2728">
        <v>11102</v>
      </c>
      <c r="T2728">
        <v>335937.84659999999</v>
      </c>
      <c r="U2728">
        <v>3063024.8525</v>
      </c>
      <c r="V2728" t="s">
        <v>273</v>
      </c>
    </row>
    <row r="2729" spans="1:22" x14ac:dyDescent="0.25">
      <c r="A2729">
        <v>11103</v>
      </c>
      <c r="B2729">
        <v>335928.9155</v>
      </c>
      <c r="C2729">
        <v>3063005.1477999999</v>
      </c>
      <c r="D2729" t="s">
        <v>273</v>
      </c>
      <c r="P2729">
        <v>1452</v>
      </c>
      <c r="Q2729" t="s">
        <v>71</v>
      </c>
      <c r="R2729">
        <v>1453</v>
      </c>
      <c r="S2729">
        <v>11103</v>
      </c>
      <c r="T2729">
        <v>335928.9155</v>
      </c>
      <c r="U2729">
        <v>3063005.1477999999</v>
      </c>
      <c r="V2729" t="s">
        <v>273</v>
      </c>
    </row>
    <row r="2730" spans="1:22" x14ac:dyDescent="0.25">
      <c r="A2730">
        <v>11104</v>
      </c>
      <c r="B2730">
        <v>335919.75349999999</v>
      </c>
      <c r="C2730">
        <v>3062984.9334999998</v>
      </c>
      <c r="D2730" t="s">
        <v>273</v>
      </c>
      <c r="P2730">
        <v>1453</v>
      </c>
      <c r="Q2730" t="s">
        <v>71</v>
      </c>
      <c r="R2730">
        <v>1454</v>
      </c>
      <c r="S2730">
        <v>11104</v>
      </c>
      <c r="T2730">
        <v>335919.75349999999</v>
      </c>
      <c r="U2730">
        <v>3062984.9334999998</v>
      </c>
      <c r="V2730" t="s">
        <v>273</v>
      </c>
    </row>
    <row r="2731" spans="1:22" x14ac:dyDescent="0.25">
      <c r="A2731">
        <v>11105</v>
      </c>
      <c r="B2731">
        <v>335907.83270000003</v>
      </c>
      <c r="C2731">
        <v>3062968.7963</v>
      </c>
      <c r="D2731" t="s">
        <v>273</v>
      </c>
      <c r="P2731">
        <v>1454</v>
      </c>
      <c r="Q2731" t="s">
        <v>71</v>
      </c>
      <c r="R2731">
        <v>1455</v>
      </c>
      <c r="S2731">
        <v>11105</v>
      </c>
      <c r="T2731">
        <v>335907.83270000003</v>
      </c>
      <c r="U2731">
        <v>3062968.7963</v>
      </c>
      <c r="V2731" t="s">
        <v>273</v>
      </c>
    </row>
    <row r="2732" spans="1:22" x14ac:dyDescent="0.25">
      <c r="A2732">
        <v>11106</v>
      </c>
      <c r="B2732">
        <v>335874.78350000002</v>
      </c>
      <c r="C2732">
        <v>3062991.3612000002</v>
      </c>
      <c r="D2732" t="s">
        <v>273</v>
      </c>
      <c r="P2732">
        <v>1455</v>
      </c>
      <c r="Q2732" t="s">
        <v>71</v>
      </c>
      <c r="R2732">
        <v>1456</v>
      </c>
      <c r="S2732">
        <v>11106</v>
      </c>
      <c r="T2732">
        <v>335874.78350000002</v>
      </c>
      <c r="U2732">
        <v>3062991.3612000002</v>
      </c>
      <c r="V2732" t="s">
        <v>273</v>
      </c>
    </row>
    <row r="2733" spans="1:22" x14ac:dyDescent="0.25">
      <c r="A2733">
        <v>11107</v>
      </c>
      <c r="B2733">
        <v>335856.86709999997</v>
      </c>
      <c r="C2733">
        <v>3063007.9010999999</v>
      </c>
      <c r="D2733" t="s">
        <v>273</v>
      </c>
      <c r="P2733">
        <v>1456</v>
      </c>
      <c r="Q2733" t="s">
        <v>71</v>
      </c>
      <c r="R2733">
        <v>1457</v>
      </c>
      <c r="S2733">
        <v>11107</v>
      </c>
      <c r="T2733">
        <v>335856.86709999997</v>
      </c>
      <c r="U2733">
        <v>3063007.9010999999</v>
      </c>
      <c r="V2733" t="s">
        <v>273</v>
      </c>
    </row>
    <row r="2734" spans="1:22" x14ac:dyDescent="0.25">
      <c r="A2734">
        <v>11108</v>
      </c>
      <c r="B2734">
        <v>335841.821</v>
      </c>
      <c r="C2734">
        <v>3063020.3278000001</v>
      </c>
      <c r="D2734" t="s">
        <v>273</v>
      </c>
      <c r="P2734">
        <v>1457</v>
      </c>
      <c r="Q2734" t="s">
        <v>71</v>
      </c>
      <c r="R2734">
        <v>1458</v>
      </c>
      <c r="S2734">
        <v>11108</v>
      </c>
      <c r="T2734">
        <v>335841.821</v>
      </c>
      <c r="U2734">
        <v>3063020.3278000001</v>
      </c>
      <c r="V2734" t="s">
        <v>273</v>
      </c>
    </row>
    <row r="2735" spans="1:22" x14ac:dyDescent="0.25">
      <c r="A2735">
        <v>11109</v>
      </c>
      <c r="B2735">
        <v>335843.06959999999</v>
      </c>
      <c r="C2735">
        <v>3063026.1316999998</v>
      </c>
      <c r="D2735" t="s">
        <v>273</v>
      </c>
      <c r="P2735">
        <v>1458</v>
      </c>
      <c r="Q2735" t="s">
        <v>71</v>
      </c>
      <c r="R2735">
        <v>1459</v>
      </c>
      <c r="S2735">
        <v>11109</v>
      </c>
      <c r="T2735">
        <v>335843.06959999999</v>
      </c>
      <c r="U2735">
        <v>3063026.1316999998</v>
      </c>
      <c r="V2735" t="s">
        <v>273</v>
      </c>
    </row>
    <row r="2736" spans="1:22" x14ac:dyDescent="0.25">
      <c r="A2736">
        <v>11110</v>
      </c>
      <c r="B2736">
        <v>335818.65490000002</v>
      </c>
      <c r="C2736">
        <v>3063038.1028</v>
      </c>
      <c r="D2736" t="s">
        <v>273</v>
      </c>
      <c r="P2736">
        <v>1459</v>
      </c>
      <c r="Q2736" t="s">
        <v>71</v>
      </c>
      <c r="R2736">
        <v>1460</v>
      </c>
      <c r="S2736">
        <v>11110</v>
      </c>
      <c r="T2736">
        <v>335818.65490000002</v>
      </c>
      <c r="U2736">
        <v>3063038.1028</v>
      </c>
      <c r="V2736" t="s">
        <v>273</v>
      </c>
    </row>
    <row r="2737" spans="1:22" x14ac:dyDescent="0.25">
      <c r="A2737">
        <v>11111</v>
      </c>
      <c r="B2737">
        <v>335367.16200000001</v>
      </c>
      <c r="C2737">
        <v>3063531.3941000002</v>
      </c>
      <c r="D2737" t="s">
        <v>273</v>
      </c>
      <c r="P2737">
        <v>1460</v>
      </c>
      <c r="Q2737" t="s">
        <v>71</v>
      </c>
      <c r="R2737">
        <v>1461</v>
      </c>
      <c r="S2737">
        <v>11111</v>
      </c>
      <c r="T2737">
        <v>335367.16200000001</v>
      </c>
      <c r="U2737">
        <v>3063531.3941000002</v>
      </c>
      <c r="V2737" t="s">
        <v>273</v>
      </c>
    </row>
    <row r="2738" spans="1:22" x14ac:dyDescent="0.25">
      <c r="A2738">
        <v>11112</v>
      </c>
      <c r="B2738">
        <v>335367.40710000001</v>
      </c>
      <c r="C2738">
        <v>3063536.2192000002</v>
      </c>
      <c r="D2738" t="s">
        <v>273</v>
      </c>
      <c r="P2738">
        <v>1461</v>
      </c>
      <c r="Q2738" t="s">
        <v>71</v>
      </c>
      <c r="R2738">
        <v>1462</v>
      </c>
      <c r="S2738">
        <v>11112</v>
      </c>
      <c r="T2738">
        <v>335367.40710000001</v>
      </c>
      <c r="U2738">
        <v>3063536.2192000002</v>
      </c>
      <c r="V2738" t="s">
        <v>273</v>
      </c>
    </row>
    <row r="2739" spans="1:22" x14ac:dyDescent="0.25">
      <c r="A2739">
        <v>11113</v>
      </c>
      <c r="B2739">
        <v>335368.75760000001</v>
      </c>
      <c r="C2739">
        <v>3063562.8032</v>
      </c>
      <c r="D2739" t="s">
        <v>273</v>
      </c>
      <c r="P2739">
        <v>1462</v>
      </c>
      <c r="Q2739" t="s">
        <v>71</v>
      </c>
      <c r="R2739">
        <v>1463</v>
      </c>
      <c r="S2739">
        <v>11113</v>
      </c>
      <c r="T2739">
        <v>335368.75760000001</v>
      </c>
      <c r="U2739">
        <v>3063562.8032</v>
      </c>
      <c r="V2739" t="s">
        <v>273</v>
      </c>
    </row>
    <row r="2740" spans="1:22" x14ac:dyDescent="0.25">
      <c r="A2740">
        <v>11114</v>
      </c>
      <c r="B2740">
        <v>335363.29149999999</v>
      </c>
      <c r="C2740">
        <v>3063591.1411000001</v>
      </c>
      <c r="D2740" t="s">
        <v>273</v>
      </c>
      <c r="P2740">
        <v>1463</v>
      </c>
      <c r="Q2740" t="s">
        <v>71</v>
      </c>
      <c r="R2740">
        <v>1464</v>
      </c>
      <c r="S2740">
        <v>11114</v>
      </c>
      <c r="T2740">
        <v>335363.29149999999</v>
      </c>
      <c r="U2740">
        <v>3063591.1411000001</v>
      </c>
      <c r="V2740" t="s">
        <v>273</v>
      </c>
    </row>
    <row r="2741" spans="1:22" x14ac:dyDescent="0.25">
      <c r="A2741">
        <v>11115</v>
      </c>
      <c r="B2741">
        <v>335415.5098</v>
      </c>
      <c r="C2741">
        <v>3063601.7494999999</v>
      </c>
      <c r="D2741" t="s">
        <v>273</v>
      </c>
      <c r="P2741">
        <v>1464</v>
      </c>
      <c r="Q2741" t="s">
        <v>71</v>
      </c>
      <c r="R2741">
        <v>1465</v>
      </c>
      <c r="S2741">
        <v>11115</v>
      </c>
      <c r="T2741">
        <v>335415.5098</v>
      </c>
      <c r="U2741">
        <v>3063601.7494999999</v>
      </c>
      <c r="V2741" t="s">
        <v>273</v>
      </c>
    </row>
    <row r="2742" spans="1:22" x14ac:dyDescent="0.25">
      <c r="A2742">
        <v>11116</v>
      </c>
      <c r="B2742">
        <v>335443.62209999998</v>
      </c>
      <c r="C2742">
        <v>3063603.6971</v>
      </c>
      <c r="D2742" t="s">
        <v>273</v>
      </c>
      <c r="P2742">
        <v>1465</v>
      </c>
      <c r="Q2742" t="s">
        <v>71</v>
      </c>
      <c r="R2742">
        <v>1466</v>
      </c>
      <c r="S2742">
        <v>11116</v>
      </c>
      <c r="T2742">
        <v>335443.62209999998</v>
      </c>
      <c r="U2742">
        <v>3063603.6971</v>
      </c>
      <c r="V2742" t="s">
        <v>273</v>
      </c>
    </row>
    <row r="2743" spans="1:22" x14ac:dyDescent="0.25">
      <c r="A2743">
        <v>11117</v>
      </c>
      <c r="B2743">
        <v>335463.52840000001</v>
      </c>
      <c r="C2743">
        <v>3063604.5918000001</v>
      </c>
      <c r="D2743" t="s">
        <v>273</v>
      </c>
      <c r="P2743">
        <v>1466</v>
      </c>
      <c r="Q2743" t="s">
        <v>71</v>
      </c>
      <c r="R2743">
        <v>1467</v>
      </c>
      <c r="S2743">
        <v>11117</v>
      </c>
      <c r="T2743">
        <v>335463.52840000001</v>
      </c>
      <c r="U2743">
        <v>3063604.5918000001</v>
      </c>
      <c r="V2743" t="s">
        <v>273</v>
      </c>
    </row>
    <row r="2744" spans="1:22" x14ac:dyDescent="0.25">
      <c r="A2744">
        <v>11118</v>
      </c>
      <c r="B2744">
        <v>335473.2352</v>
      </c>
      <c r="C2744">
        <v>3063630.0704999999</v>
      </c>
      <c r="D2744" t="s">
        <v>273</v>
      </c>
      <c r="P2744">
        <v>1467</v>
      </c>
      <c r="Q2744" t="s">
        <v>71</v>
      </c>
      <c r="R2744">
        <v>1468</v>
      </c>
      <c r="S2744">
        <v>11118</v>
      </c>
      <c r="T2744">
        <v>335473.2352</v>
      </c>
      <c r="U2744">
        <v>3063630.0704999999</v>
      </c>
      <c r="V2744" t="s">
        <v>273</v>
      </c>
    </row>
    <row r="2745" spans="1:22" x14ac:dyDescent="0.25">
      <c r="A2745">
        <v>11119</v>
      </c>
      <c r="B2745">
        <v>335484.03320000001</v>
      </c>
      <c r="C2745">
        <v>3063649.7138999999</v>
      </c>
      <c r="D2745" t="s">
        <v>273</v>
      </c>
      <c r="P2745">
        <v>1468</v>
      </c>
      <c r="Q2745" t="s">
        <v>71</v>
      </c>
      <c r="R2745">
        <v>1469</v>
      </c>
      <c r="S2745">
        <v>11119</v>
      </c>
      <c r="T2745">
        <v>335484.03320000001</v>
      </c>
      <c r="U2745">
        <v>3063649.7138999999</v>
      </c>
      <c r="V2745" t="s">
        <v>273</v>
      </c>
    </row>
    <row r="2746" spans="1:22" x14ac:dyDescent="0.25">
      <c r="A2746">
        <v>11120</v>
      </c>
      <c r="B2746">
        <v>335492.39669999998</v>
      </c>
      <c r="C2746">
        <v>3063662.4057</v>
      </c>
      <c r="D2746" t="s">
        <v>273</v>
      </c>
      <c r="P2746">
        <v>1469</v>
      </c>
      <c r="Q2746" t="s">
        <v>71</v>
      </c>
      <c r="R2746">
        <v>1470</v>
      </c>
      <c r="S2746">
        <v>11120</v>
      </c>
      <c r="T2746">
        <v>335492.39669999998</v>
      </c>
      <c r="U2746">
        <v>3063662.4057</v>
      </c>
      <c r="V2746" t="s">
        <v>273</v>
      </c>
    </row>
    <row r="2747" spans="1:22" x14ac:dyDescent="0.25">
      <c r="A2747">
        <v>11121</v>
      </c>
      <c r="B2747">
        <v>335509.3125</v>
      </c>
      <c r="C2747">
        <v>3063701.7557999999</v>
      </c>
      <c r="D2747" t="s">
        <v>273</v>
      </c>
      <c r="P2747">
        <v>1470</v>
      </c>
      <c r="Q2747" t="s">
        <v>71</v>
      </c>
      <c r="R2747">
        <v>1471</v>
      </c>
      <c r="S2747">
        <v>11121</v>
      </c>
      <c r="T2747">
        <v>335509.3125</v>
      </c>
      <c r="U2747">
        <v>3063701.7557999999</v>
      </c>
      <c r="V2747" t="s">
        <v>273</v>
      </c>
    </row>
    <row r="2748" spans="1:22" x14ac:dyDescent="0.25">
      <c r="A2748">
        <v>11122</v>
      </c>
      <c r="B2748">
        <v>335397.98090000002</v>
      </c>
      <c r="C2748">
        <v>3063473.9356</v>
      </c>
      <c r="D2748" t="s">
        <v>273</v>
      </c>
      <c r="P2748">
        <v>1471</v>
      </c>
      <c r="Q2748" t="s">
        <v>71</v>
      </c>
      <c r="R2748">
        <v>1472</v>
      </c>
      <c r="S2748">
        <v>11122</v>
      </c>
      <c r="T2748">
        <v>335397.98090000002</v>
      </c>
      <c r="U2748">
        <v>3063473.9356</v>
      </c>
      <c r="V2748" t="s">
        <v>273</v>
      </c>
    </row>
    <row r="2749" spans="1:22" x14ac:dyDescent="0.25">
      <c r="A2749">
        <v>11123</v>
      </c>
      <c r="B2749">
        <v>335403.56520000001</v>
      </c>
      <c r="C2749">
        <v>3063466.3933999999</v>
      </c>
      <c r="D2749" t="s">
        <v>273</v>
      </c>
      <c r="P2749">
        <v>1472</v>
      </c>
      <c r="Q2749" t="s">
        <v>71</v>
      </c>
      <c r="R2749">
        <v>1473</v>
      </c>
      <c r="S2749">
        <v>11123</v>
      </c>
      <c r="T2749">
        <v>335403.56520000001</v>
      </c>
      <c r="U2749">
        <v>3063466.3933999999</v>
      </c>
      <c r="V2749" t="s">
        <v>273</v>
      </c>
    </row>
    <row r="2750" spans="1:22" x14ac:dyDescent="0.25">
      <c r="A2750">
        <v>11124</v>
      </c>
      <c r="B2750">
        <v>335426.7121</v>
      </c>
      <c r="C2750">
        <v>3063435.1310000001</v>
      </c>
      <c r="D2750" t="s">
        <v>273</v>
      </c>
      <c r="P2750">
        <v>1473</v>
      </c>
      <c r="Q2750" t="s">
        <v>71</v>
      </c>
      <c r="R2750">
        <v>1474</v>
      </c>
      <c r="S2750">
        <v>11124</v>
      </c>
      <c r="T2750">
        <v>335426.7121</v>
      </c>
      <c r="U2750">
        <v>3063435.1310000001</v>
      </c>
      <c r="V2750" t="s">
        <v>273</v>
      </c>
    </row>
    <row r="2751" spans="1:22" x14ac:dyDescent="0.25">
      <c r="A2751">
        <v>11125</v>
      </c>
      <c r="B2751">
        <v>335450.76329999999</v>
      </c>
      <c r="C2751">
        <v>3063396.3897000002</v>
      </c>
      <c r="D2751" t="s">
        <v>273</v>
      </c>
      <c r="P2751">
        <v>1474</v>
      </c>
      <c r="Q2751" t="s">
        <v>71</v>
      </c>
      <c r="R2751">
        <v>1475</v>
      </c>
      <c r="S2751">
        <v>11125</v>
      </c>
      <c r="T2751">
        <v>335450.76329999999</v>
      </c>
      <c r="U2751">
        <v>3063396.3897000002</v>
      </c>
      <c r="V2751" t="s">
        <v>273</v>
      </c>
    </row>
    <row r="2752" spans="1:22" x14ac:dyDescent="0.25">
      <c r="A2752">
        <v>11126</v>
      </c>
      <c r="B2752">
        <v>335472.66350000002</v>
      </c>
      <c r="C2752">
        <v>3063371.6469000001</v>
      </c>
      <c r="D2752" t="s">
        <v>273</v>
      </c>
      <c r="P2752">
        <v>1475</v>
      </c>
      <c r="Q2752" t="s">
        <v>71</v>
      </c>
      <c r="R2752">
        <v>1476</v>
      </c>
      <c r="S2752">
        <v>11126</v>
      </c>
      <c r="T2752">
        <v>335472.66350000002</v>
      </c>
      <c r="U2752">
        <v>3063371.6469000001</v>
      </c>
      <c r="V2752" t="s">
        <v>273</v>
      </c>
    </row>
    <row r="2753" spans="1:22" x14ac:dyDescent="0.25">
      <c r="A2753">
        <v>11127</v>
      </c>
      <c r="B2753">
        <v>335494.62689999997</v>
      </c>
      <c r="C2753">
        <v>3063351.5597000001</v>
      </c>
      <c r="D2753" t="s">
        <v>273</v>
      </c>
      <c r="P2753">
        <v>1476</v>
      </c>
      <c r="Q2753" t="s">
        <v>71</v>
      </c>
      <c r="R2753">
        <v>1477</v>
      </c>
      <c r="S2753">
        <v>11127</v>
      </c>
      <c r="T2753">
        <v>335494.62689999997</v>
      </c>
      <c r="U2753">
        <v>3063351.5597000001</v>
      </c>
      <c r="V2753" t="s">
        <v>273</v>
      </c>
    </row>
    <row r="2754" spans="1:22" x14ac:dyDescent="0.25">
      <c r="A2754">
        <v>11128</v>
      </c>
      <c r="B2754">
        <v>335518.83590000001</v>
      </c>
      <c r="C2754">
        <v>3063324.4574000002</v>
      </c>
      <c r="D2754" t="s">
        <v>273</v>
      </c>
      <c r="P2754">
        <v>1477</v>
      </c>
      <c r="Q2754" t="s">
        <v>71</v>
      </c>
      <c r="R2754">
        <v>1478</v>
      </c>
      <c r="S2754">
        <v>11128</v>
      </c>
      <c r="T2754">
        <v>335518.83590000001</v>
      </c>
      <c r="U2754">
        <v>3063324.4574000002</v>
      </c>
      <c r="V2754" t="s">
        <v>273</v>
      </c>
    </row>
    <row r="2755" spans="1:22" x14ac:dyDescent="0.25">
      <c r="A2755">
        <v>11129</v>
      </c>
      <c r="B2755">
        <v>335561.57709999999</v>
      </c>
      <c r="C2755">
        <v>3063283.1348999999</v>
      </c>
      <c r="D2755" t="s">
        <v>273</v>
      </c>
      <c r="P2755">
        <v>1478</v>
      </c>
      <c r="Q2755" t="s">
        <v>71</v>
      </c>
      <c r="R2755">
        <v>1479</v>
      </c>
      <c r="S2755">
        <v>11129</v>
      </c>
      <c r="T2755">
        <v>335561.57709999999</v>
      </c>
      <c r="U2755">
        <v>3063283.1348999999</v>
      </c>
      <c r="V2755" t="s">
        <v>273</v>
      </c>
    </row>
    <row r="2756" spans="1:22" x14ac:dyDescent="0.25">
      <c r="A2756">
        <v>11130</v>
      </c>
      <c r="B2756">
        <v>335615.13250000001</v>
      </c>
      <c r="C2756">
        <v>3063262.6206</v>
      </c>
      <c r="D2756" t="s">
        <v>273</v>
      </c>
      <c r="P2756">
        <v>1479</v>
      </c>
      <c r="Q2756" t="s">
        <v>71</v>
      </c>
      <c r="R2756">
        <v>1480</v>
      </c>
      <c r="S2756">
        <v>11130</v>
      </c>
      <c r="T2756">
        <v>335615.13250000001</v>
      </c>
      <c r="U2756">
        <v>3063262.6206</v>
      </c>
      <c r="V2756" t="s">
        <v>273</v>
      </c>
    </row>
    <row r="2757" spans="1:22" x14ac:dyDescent="0.25">
      <c r="A2757">
        <v>11131</v>
      </c>
      <c r="B2757">
        <v>335640.95640000002</v>
      </c>
      <c r="C2757">
        <v>3063253.0512000001</v>
      </c>
      <c r="D2757" t="s">
        <v>273</v>
      </c>
      <c r="P2757">
        <v>1480</v>
      </c>
      <c r="Q2757" t="s">
        <v>71</v>
      </c>
      <c r="R2757">
        <v>1481</v>
      </c>
      <c r="S2757">
        <v>11131</v>
      </c>
      <c r="T2757">
        <v>335640.95640000002</v>
      </c>
      <c r="U2757">
        <v>3063253.0512000001</v>
      </c>
      <c r="V2757" t="s">
        <v>273</v>
      </c>
    </row>
    <row r="2758" spans="1:22" x14ac:dyDescent="0.25">
      <c r="A2758">
        <v>11132</v>
      </c>
      <c r="B2758">
        <v>335647.73700000002</v>
      </c>
      <c r="C2758">
        <v>3063250.5386000001</v>
      </c>
      <c r="D2758" t="s">
        <v>273</v>
      </c>
      <c r="P2758">
        <v>1481</v>
      </c>
      <c r="Q2758" t="s">
        <v>71</v>
      </c>
      <c r="R2758">
        <v>1482</v>
      </c>
      <c r="S2758">
        <v>11132</v>
      </c>
      <c r="T2758">
        <v>335647.73700000002</v>
      </c>
      <c r="U2758">
        <v>3063250.5386000001</v>
      </c>
      <c r="V2758" t="s">
        <v>273</v>
      </c>
    </row>
    <row r="2759" spans="1:22" x14ac:dyDescent="0.25">
      <c r="A2759">
        <v>11133</v>
      </c>
      <c r="B2759">
        <v>335647.53080000001</v>
      </c>
      <c r="C2759">
        <v>3063249.9843000001</v>
      </c>
      <c r="D2759" t="s">
        <v>273</v>
      </c>
      <c r="P2759">
        <v>1482</v>
      </c>
      <c r="Q2759" t="s">
        <v>71</v>
      </c>
      <c r="R2759">
        <v>1483</v>
      </c>
      <c r="S2759">
        <v>11133</v>
      </c>
      <c r="T2759">
        <v>335647.53080000001</v>
      </c>
      <c r="U2759">
        <v>3063249.9843000001</v>
      </c>
      <c r="V2759" t="s">
        <v>273</v>
      </c>
    </row>
    <row r="2760" spans="1:22" x14ac:dyDescent="0.25">
      <c r="A2760">
        <v>11134</v>
      </c>
      <c r="B2760">
        <v>335634.37849999999</v>
      </c>
      <c r="C2760">
        <v>3063214.6310999999</v>
      </c>
      <c r="D2760" t="s">
        <v>273</v>
      </c>
      <c r="P2760">
        <v>1483</v>
      </c>
      <c r="Q2760" t="s">
        <v>71</v>
      </c>
      <c r="R2760">
        <v>1484</v>
      </c>
      <c r="S2760">
        <v>11134</v>
      </c>
      <c r="T2760">
        <v>335634.37849999999</v>
      </c>
      <c r="U2760">
        <v>3063214.6310999999</v>
      </c>
      <c r="V2760" t="s">
        <v>273</v>
      </c>
    </row>
    <row r="2761" spans="1:22" x14ac:dyDescent="0.25">
      <c r="A2761">
        <v>11135</v>
      </c>
      <c r="B2761">
        <v>335612.6249</v>
      </c>
      <c r="C2761">
        <v>3063163.7034</v>
      </c>
      <c r="D2761" t="s">
        <v>273</v>
      </c>
      <c r="P2761">
        <v>1484</v>
      </c>
      <c r="Q2761" t="s">
        <v>71</v>
      </c>
      <c r="R2761">
        <v>1485</v>
      </c>
      <c r="S2761">
        <v>11135</v>
      </c>
      <c r="T2761">
        <v>335612.6249</v>
      </c>
      <c r="U2761">
        <v>3063163.7034</v>
      </c>
      <c r="V2761" t="s">
        <v>273</v>
      </c>
    </row>
    <row r="2762" spans="1:22" x14ac:dyDescent="0.25">
      <c r="A2762">
        <v>11136</v>
      </c>
      <c r="B2762">
        <v>335549.52470000001</v>
      </c>
      <c r="C2762">
        <v>3063084.2310000001</v>
      </c>
      <c r="D2762" t="s">
        <v>273</v>
      </c>
      <c r="P2762">
        <v>1485</v>
      </c>
      <c r="Q2762" t="s">
        <v>71</v>
      </c>
      <c r="R2762">
        <v>1486</v>
      </c>
      <c r="S2762">
        <v>11136</v>
      </c>
      <c r="T2762">
        <v>335549.52470000001</v>
      </c>
      <c r="U2762">
        <v>3063084.2310000001</v>
      </c>
      <c r="V2762" t="s">
        <v>273</v>
      </c>
    </row>
    <row r="2763" spans="1:22" x14ac:dyDescent="0.25">
      <c r="A2763">
        <v>11137</v>
      </c>
      <c r="B2763">
        <v>335523.2476</v>
      </c>
      <c r="C2763">
        <v>3063045.0054000001</v>
      </c>
      <c r="D2763" t="s">
        <v>273</v>
      </c>
      <c r="P2763">
        <v>1486</v>
      </c>
      <c r="Q2763" t="s">
        <v>71</v>
      </c>
      <c r="R2763">
        <v>1487</v>
      </c>
      <c r="S2763">
        <v>11137</v>
      </c>
      <c r="T2763">
        <v>335523.2476</v>
      </c>
      <c r="U2763">
        <v>3063045.0054000001</v>
      </c>
      <c r="V2763" t="s">
        <v>273</v>
      </c>
    </row>
    <row r="2764" spans="1:22" x14ac:dyDescent="0.25">
      <c r="A2764">
        <v>11138</v>
      </c>
      <c r="B2764">
        <v>335507.19949999999</v>
      </c>
      <c r="C2764">
        <v>3063026.5961000002</v>
      </c>
      <c r="D2764" t="s">
        <v>273</v>
      </c>
      <c r="P2764">
        <v>1487</v>
      </c>
      <c r="Q2764" t="s">
        <v>71</v>
      </c>
      <c r="R2764">
        <v>1488</v>
      </c>
      <c r="S2764">
        <v>11138</v>
      </c>
      <c r="T2764">
        <v>335507.19949999999</v>
      </c>
      <c r="U2764">
        <v>3063026.5961000002</v>
      </c>
      <c r="V2764" t="s">
        <v>273</v>
      </c>
    </row>
    <row r="2765" spans="1:22" x14ac:dyDescent="0.25">
      <c r="A2765">
        <v>11139</v>
      </c>
      <c r="B2765">
        <v>335500.4276</v>
      </c>
      <c r="C2765">
        <v>3063032.0167</v>
      </c>
      <c r="D2765" t="s">
        <v>273</v>
      </c>
      <c r="P2765">
        <v>1488</v>
      </c>
      <c r="Q2765" t="s">
        <v>71</v>
      </c>
      <c r="R2765">
        <v>1489</v>
      </c>
      <c r="S2765">
        <v>11139</v>
      </c>
      <c r="T2765">
        <v>335500.4276</v>
      </c>
      <c r="U2765">
        <v>3063032.0167</v>
      </c>
      <c r="V2765" t="s">
        <v>273</v>
      </c>
    </row>
    <row r="2766" spans="1:22" x14ac:dyDescent="0.25">
      <c r="A2766">
        <v>11140</v>
      </c>
      <c r="B2766">
        <v>335480.571</v>
      </c>
      <c r="C2766">
        <v>3063047.9111000001</v>
      </c>
      <c r="D2766" t="s">
        <v>273</v>
      </c>
      <c r="P2766">
        <v>1489</v>
      </c>
      <c r="Q2766" t="s">
        <v>71</v>
      </c>
      <c r="R2766">
        <v>1490</v>
      </c>
      <c r="S2766">
        <v>11140</v>
      </c>
      <c r="T2766">
        <v>335480.571</v>
      </c>
      <c r="U2766">
        <v>3063047.9111000001</v>
      </c>
      <c r="V2766" t="s">
        <v>273</v>
      </c>
    </row>
    <row r="2767" spans="1:22" x14ac:dyDescent="0.25">
      <c r="A2767">
        <v>11141</v>
      </c>
      <c r="B2767">
        <v>335470.37089999998</v>
      </c>
      <c r="C2767">
        <v>3063072.4961999999</v>
      </c>
      <c r="D2767" t="s">
        <v>273</v>
      </c>
      <c r="P2767">
        <v>1490</v>
      </c>
      <c r="Q2767" t="s">
        <v>71</v>
      </c>
      <c r="R2767">
        <v>1491</v>
      </c>
      <c r="S2767">
        <v>11141</v>
      </c>
      <c r="T2767">
        <v>335470.37089999998</v>
      </c>
      <c r="U2767">
        <v>3063072.4961999999</v>
      </c>
      <c r="V2767" t="s">
        <v>273</v>
      </c>
    </row>
    <row r="2768" spans="1:22" x14ac:dyDescent="0.25">
      <c r="A2768">
        <v>11142</v>
      </c>
      <c r="B2768">
        <v>335456.70789999998</v>
      </c>
      <c r="C2768">
        <v>3063100.6205000002</v>
      </c>
      <c r="D2768" t="s">
        <v>273</v>
      </c>
      <c r="P2768">
        <v>1491</v>
      </c>
      <c r="Q2768" t="s">
        <v>71</v>
      </c>
      <c r="R2768">
        <v>1492</v>
      </c>
      <c r="S2768">
        <v>11142</v>
      </c>
      <c r="T2768">
        <v>335456.70789999998</v>
      </c>
      <c r="U2768">
        <v>3063100.6205000002</v>
      </c>
      <c r="V2768" t="s">
        <v>273</v>
      </c>
    </row>
    <row r="2769" spans="1:22" x14ac:dyDescent="0.25">
      <c r="A2769">
        <v>11143</v>
      </c>
      <c r="B2769">
        <v>335447.72529999999</v>
      </c>
      <c r="C2769">
        <v>3063128.6814999999</v>
      </c>
      <c r="D2769" t="s">
        <v>273</v>
      </c>
      <c r="P2769">
        <v>1492</v>
      </c>
      <c r="Q2769" t="s">
        <v>71</v>
      </c>
      <c r="R2769">
        <v>1493</v>
      </c>
      <c r="S2769">
        <v>11143</v>
      </c>
      <c r="T2769">
        <v>335447.72529999999</v>
      </c>
      <c r="U2769">
        <v>3063128.6814999999</v>
      </c>
      <c r="V2769" t="s">
        <v>273</v>
      </c>
    </row>
    <row r="2770" spans="1:22" x14ac:dyDescent="0.25">
      <c r="A2770">
        <v>11144</v>
      </c>
      <c r="B2770">
        <v>335434.77500000002</v>
      </c>
      <c r="C2770">
        <v>3063169.1375000002</v>
      </c>
      <c r="D2770" t="s">
        <v>273</v>
      </c>
      <c r="P2770">
        <v>1493</v>
      </c>
      <c r="Q2770" t="s">
        <v>71</v>
      </c>
      <c r="R2770">
        <v>1494</v>
      </c>
      <c r="S2770">
        <v>11144</v>
      </c>
      <c r="T2770">
        <v>335434.77500000002</v>
      </c>
      <c r="U2770">
        <v>3063169.1375000002</v>
      </c>
      <c r="V2770" t="s">
        <v>273</v>
      </c>
    </row>
    <row r="2771" spans="1:22" x14ac:dyDescent="0.25">
      <c r="A2771">
        <v>11145</v>
      </c>
      <c r="B2771">
        <v>335434.25150000001</v>
      </c>
      <c r="C2771">
        <v>3063170.7727999999</v>
      </c>
      <c r="D2771" t="s">
        <v>273</v>
      </c>
      <c r="P2771">
        <v>1494</v>
      </c>
      <c r="Q2771" t="s">
        <v>71</v>
      </c>
      <c r="R2771">
        <v>1495</v>
      </c>
      <c r="S2771">
        <v>11145</v>
      </c>
      <c r="T2771">
        <v>335434.25150000001</v>
      </c>
      <c r="U2771">
        <v>3063170.7727999999</v>
      </c>
      <c r="V2771" t="s">
        <v>273</v>
      </c>
    </row>
    <row r="2772" spans="1:22" x14ac:dyDescent="0.25">
      <c r="A2772">
        <v>11146</v>
      </c>
      <c r="B2772">
        <v>335419.68650000001</v>
      </c>
      <c r="C2772">
        <v>3063218.6993999998</v>
      </c>
      <c r="D2772" t="s">
        <v>273</v>
      </c>
      <c r="P2772">
        <v>1495</v>
      </c>
      <c r="Q2772" t="s">
        <v>71</v>
      </c>
      <c r="R2772">
        <v>1496</v>
      </c>
      <c r="S2772">
        <v>11146</v>
      </c>
      <c r="T2772">
        <v>335419.68650000001</v>
      </c>
      <c r="U2772">
        <v>3063218.6993999998</v>
      </c>
      <c r="V2772" t="s">
        <v>273</v>
      </c>
    </row>
    <row r="2773" spans="1:22" x14ac:dyDescent="0.25">
      <c r="A2773">
        <v>11147</v>
      </c>
      <c r="B2773">
        <v>335396.96260000003</v>
      </c>
      <c r="C2773">
        <v>3063269.0646000002</v>
      </c>
      <c r="D2773" t="s">
        <v>273</v>
      </c>
      <c r="P2773">
        <v>1496</v>
      </c>
      <c r="Q2773" t="s">
        <v>71</v>
      </c>
      <c r="R2773">
        <v>1497</v>
      </c>
      <c r="S2773">
        <v>11147</v>
      </c>
      <c r="T2773">
        <v>335396.96260000003</v>
      </c>
      <c r="U2773">
        <v>3063269.0646000002</v>
      </c>
      <c r="V2773" t="s">
        <v>273</v>
      </c>
    </row>
    <row r="2774" spans="1:22" x14ac:dyDescent="0.25">
      <c r="A2774">
        <v>11148</v>
      </c>
      <c r="B2774">
        <v>335385.64020000002</v>
      </c>
      <c r="C2774">
        <v>3063297.1570000001</v>
      </c>
      <c r="D2774" t="s">
        <v>273</v>
      </c>
      <c r="P2774">
        <v>1497</v>
      </c>
      <c r="Q2774" t="s">
        <v>71</v>
      </c>
      <c r="R2774">
        <v>1498</v>
      </c>
      <c r="S2774">
        <v>11148</v>
      </c>
      <c r="T2774">
        <v>335385.64020000002</v>
      </c>
      <c r="U2774">
        <v>3063297.1570000001</v>
      </c>
      <c r="V2774" t="s">
        <v>273</v>
      </c>
    </row>
    <row r="2775" spans="1:22" x14ac:dyDescent="0.25">
      <c r="A2775">
        <v>11149</v>
      </c>
      <c r="B2775">
        <v>335371.91460000002</v>
      </c>
      <c r="C2775">
        <v>3063320.6253</v>
      </c>
      <c r="D2775" t="s">
        <v>273</v>
      </c>
      <c r="P2775">
        <v>1498</v>
      </c>
      <c r="Q2775" t="s">
        <v>71</v>
      </c>
      <c r="R2775">
        <v>1499</v>
      </c>
      <c r="S2775">
        <v>11149</v>
      </c>
      <c r="T2775">
        <v>335371.91460000002</v>
      </c>
      <c r="U2775">
        <v>3063320.6253</v>
      </c>
      <c r="V2775" t="s">
        <v>273</v>
      </c>
    </row>
    <row r="2776" spans="1:22" x14ac:dyDescent="0.25">
      <c r="A2776">
        <v>11150</v>
      </c>
      <c r="B2776">
        <v>335358.25219999999</v>
      </c>
      <c r="C2776">
        <v>3063348.7492</v>
      </c>
      <c r="D2776" t="s">
        <v>273</v>
      </c>
      <c r="P2776">
        <v>1499</v>
      </c>
      <c r="Q2776" t="s">
        <v>71</v>
      </c>
      <c r="R2776">
        <v>1500</v>
      </c>
      <c r="S2776">
        <v>11150</v>
      </c>
      <c r="T2776">
        <v>335358.25219999999</v>
      </c>
      <c r="U2776">
        <v>3063348.7492</v>
      </c>
      <c r="V2776" t="s">
        <v>273</v>
      </c>
    </row>
    <row r="2777" spans="1:22" x14ac:dyDescent="0.25">
      <c r="A2777">
        <v>11151</v>
      </c>
      <c r="B2777">
        <v>335340.98499999999</v>
      </c>
      <c r="C2777">
        <v>3063369.9372</v>
      </c>
      <c r="D2777" t="s">
        <v>273</v>
      </c>
      <c r="P2777">
        <v>1500</v>
      </c>
      <c r="Q2777" t="s">
        <v>71</v>
      </c>
      <c r="R2777">
        <v>1501</v>
      </c>
      <c r="S2777">
        <v>11151</v>
      </c>
      <c r="T2777">
        <v>335340.98499999999</v>
      </c>
      <c r="U2777">
        <v>3063369.9372</v>
      </c>
      <c r="V2777" t="s">
        <v>273</v>
      </c>
    </row>
    <row r="2778" spans="1:22" x14ac:dyDescent="0.25">
      <c r="A2778">
        <v>11152</v>
      </c>
      <c r="B2778">
        <v>335322.65830000001</v>
      </c>
      <c r="C2778">
        <v>3063399.2883000001</v>
      </c>
      <c r="D2778" t="s">
        <v>273</v>
      </c>
      <c r="P2778">
        <v>1501</v>
      </c>
      <c r="Q2778" t="s">
        <v>71</v>
      </c>
      <c r="R2778">
        <v>1502</v>
      </c>
      <c r="S2778">
        <v>11152</v>
      </c>
      <c r="T2778">
        <v>335322.65830000001</v>
      </c>
      <c r="U2778">
        <v>3063399.2883000001</v>
      </c>
      <c r="V2778" t="s">
        <v>273</v>
      </c>
    </row>
    <row r="2779" spans="1:22" x14ac:dyDescent="0.25">
      <c r="A2779">
        <v>11153</v>
      </c>
      <c r="B2779">
        <v>335365.67670000001</v>
      </c>
      <c r="C2779">
        <v>3063508.1321</v>
      </c>
      <c r="D2779" t="s">
        <v>273</v>
      </c>
      <c r="P2779">
        <v>1502</v>
      </c>
      <c r="Q2779" t="s">
        <v>71</v>
      </c>
      <c r="R2779">
        <v>1503</v>
      </c>
      <c r="S2779">
        <v>11153</v>
      </c>
      <c r="T2779">
        <v>335365.67670000001</v>
      </c>
      <c r="U2779">
        <v>3063508.1321</v>
      </c>
      <c r="V2779" t="s">
        <v>273</v>
      </c>
    </row>
    <row r="2780" spans="1:22" x14ac:dyDescent="0.25">
      <c r="A2780">
        <v>11154</v>
      </c>
      <c r="B2780">
        <v>335357.82650000002</v>
      </c>
      <c r="C2780">
        <v>3063512.0336000002</v>
      </c>
      <c r="D2780" t="s">
        <v>273</v>
      </c>
      <c r="P2780">
        <v>1503</v>
      </c>
      <c r="Q2780" t="s">
        <v>71</v>
      </c>
      <c r="R2780">
        <v>1504</v>
      </c>
      <c r="S2780">
        <v>11154</v>
      </c>
      <c r="T2780">
        <v>335357.82650000002</v>
      </c>
      <c r="U2780">
        <v>3063512.0336000002</v>
      </c>
      <c r="V2780" t="s">
        <v>273</v>
      </c>
    </row>
    <row r="2781" spans="1:22" x14ac:dyDescent="0.25">
      <c r="A2781">
        <v>11155</v>
      </c>
      <c r="B2781">
        <v>335315.11099999998</v>
      </c>
      <c r="C2781">
        <v>3063533.2631000001</v>
      </c>
      <c r="D2781" t="s">
        <v>273</v>
      </c>
      <c r="P2781">
        <v>1504</v>
      </c>
      <c r="Q2781" t="s">
        <v>71</v>
      </c>
      <c r="R2781">
        <v>1505</v>
      </c>
      <c r="S2781">
        <v>11155</v>
      </c>
      <c r="T2781">
        <v>335315.11099999998</v>
      </c>
      <c r="U2781">
        <v>3063533.2631000001</v>
      </c>
      <c r="V2781" t="s">
        <v>273</v>
      </c>
    </row>
    <row r="2782" spans="1:22" x14ac:dyDescent="0.25">
      <c r="A2782">
        <v>11156</v>
      </c>
      <c r="B2782">
        <v>335245.571</v>
      </c>
      <c r="C2782">
        <v>3063583.0976</v>
      </c>
      <c r="D2782" t="s">
        <v>273</v>
      </c>
      <c r="P2782">
        <v>1505</v>
      </c>
      <c r="Q2782" t="s">
        <v>71</v>
      </c>
      <c r="R2782">
        <v>1506</v>
      </c>
      <c r="S2782">
        <v>11156</v>
      </c>
      <c r="T2782">
        <v>335245.571</v>
      </c>
      <c r="U2782">
        <v>3063583.0976</v>
      </c>
      <c r="V2782" t="s">
        <v>273</v>
      </c>
    </row>
    <row r="2783" spans="1:22" x14ac:dyDescent="0.25">
      <c r="A2783">
        <v>11157</v>
      </c>
      <c r="B2783">
        <v>335187.66879999998</v>
      </c>
      <c r="C2783">
        <v>3063628.1181000001</v>
      </c>
      <c r="D2783" t="s">
        <v>273</v>
      </c>
      <c r="P2783">
        <v>1506</v>
      </c>
      <c r="Q2783" t="s">
        <v>71</v>
      </c>
      <c r="R2783">
        <v>1507</v>
      </c>
      <c r="S2783">
        <v>11157</v>
      </c>
      <c r="T2783">
        <v>335187.66879999998</v>
      </c>
      <c r="U2783">
        <v>3063628.1181000001</v>
      </c>
      <c r="V2783" t="s">
        <v>273</v>
      </c>
    </row>
    <row r="2784" spans="1:22" x14ac:dyDescent="0.25">
      <c r="A2784">
        <v>11158</v>
      </c>
      <c r="B2784">
        <v>335157.56359999999</v>
      </c>
      <c r="C2784">
        <v>3063651.8081999999</v>
      </c>
      <c r="D2784" t="s">
        <v>273</v>
      </c>
      <c r="P2784">
        <v>1507</v>
      </c>
      <c r="Q2784" t="s">
        <v>71</v>
      </c>
      <c r="R2784">
        <v>1508</v>
      </c>
      <c r="S2784">
        <v>11158</v>
      </c>
      <c r="T2784">
        <v>335157.56359999999</v>
      </c>
      <c r="U2784">
        <v>3063651.8081999999</v>
      </c>
      <c r="V2784" t="s">
        <v>273</v>
      </c>
    </row>
    <row r="2785" spans="1:22" x14ac:dyDescent="0.25">
      <c r="A2785">
        <v>11159</v>
      </c>
      <c r="B2785">
        <v>335129.57760000002</v>
      </c>
      <c r="C2785">
        <v>3063659.1723000002</v>
      </c>
      <c r="D2785" t="s">
        <v>273</v>
      </c>
      <c r="P2785">
        <v>1508</v>
      </c>
      <c r="Q2785" t="s">
        <v>71</v>
      </c>
      <c r="R2785">
        <v>1509</v>
      </c>
      <c r="S2785">
        <v>11159</v>
      </c>
      <c r="T2785">
        <v>335129.57760000002</v>
      </c>
      <c r="U2785">
        <v>3063659.1723000002</v>
      </c>
      <c r="V2785" t="s">
        <v>273</v>
      </c>
    </row>
    <row r="2786" spans="1:22" x14ac:dyDescent="0.25">
      <c r="A2786">
        <v>11160</v>
      </c>
      <c r="B2786">
        <v>335088.93469999998</v>
      </c>
      <c r="C2786">
        <v>3063674.8185000001</v>
      </c>
      <c r="D2786" t="s">
        <v>273</v>
      </c>
      <c r="P2786">
        <v>1509</v>
      </c>
      <c r="Q2786" t="s">
        <v>71</v>
      </c>
      <c r="R2786">
        <v>1510</v>
      </c>
      <c r="S2786">
        <v>11160</v>
      </c>
      <c r="T2786">
        <v>335088.93469999998</v>
      </c>
      <c r="U2786">
        <v>3063674.8185000001</v>
      </c>
      <c r="V2786" t="s">
        <v>273</v>
      </c>
    </row>
    <row r="2787" spans="1:22" x14ac:dyDescent="0.25">
      <c r="A2787">
        <v>11161</v>
      </c>
      <c r="B2787">
        <v>335084.33380000002</v>
      </c>
      <c r="C2787">
        <v>3063677.4241999998</v>
      </c>
      <c r="D2787" t="s">
        <v>273</v>
      </c>
      <c r="P2787">
        <v>1510</v>
      </c>
      <c r="Q2787" t="s">
        <v>71</v>
      </c>
      <c r="R2787">
        <v>1511</v>
      </c>
      <c r="S2787">
        <v>11161</v>
      </c>
      <c r="T2787">
        <v>335084.33380000002</v>
      </c>
      <c r="U2787">
        <v>3063677.4241999998</v>
      </c>
      <c r="V2787" t="s">
        <v>273</v>
      </c>
    </row>
    <row r="2788" spans="1:22" x14ac:dyDescent="0.25">
      <c r="A2788">
        <v>11162</v>
      </c>
      <c r="B2788">
        <v>335078.38059999997</v>
      </c>
      <c r="C2788">
        <v>3063680.8204000001</v>
      </c>
      <c r="D2788" t="s">
        <v>273</v>
      </c>
      <c r="P2788">
        <v>1511</v>
      </c>
      <c r="Q2788" t="s">
        <v>71</v>
      </c>
      <c r="R2788">
        <v>1512</v>
      </c>
      <c r="S2788">
        <v>11162</v>
      </c>
      <c r="T2788">
        <v>335078.38059999997</v>
      </c>
      <c r="U2788">
        <v>3063680.8204000001</v>
      </c>
      <c r="V2788" t="s">
        <v>273</v>
      </c>
    </row>
    <row r="2789" spans="1:22" x14ac:dyDescent="0.25">
      <c r="A2789">
        <v>11163</v>
      </c>
      <c r="B2789">
        <v>335101.06890000001</v>
      </c>
      <c r="C2789">
        <v>3063714.2711999998</v>
      </c>
      <c r="D2789" t="s">
        <v>273</v>
      </c>
      <c r="P2789">
        <v>1512</v>
      </c>
      <c r="Q2789" t="s">
        <v>71</v>
      </c>
      <c r="R2789">
        <v>1513</v>
      </c>
      <c r="S2789">
        <v>11163</v>
      </c>
      <c r="T2789">
        <v>335101.06890000001</v>
      </c>
      <c r="U2789">
        <v>3063714.2711999998</v>
      </c>
      <c r="V2789" t="s">
        <v>273</v>
      </c>
    </row>
    <row r="2790" spans="1:22" x14ac:dyDescent="0.25">
      <c r="A2790">
        <v>11164</v>
      </c>
      <c r="B2790">
        <v>335385.77490000002</v>
      </c>
      <c r="C2790">
        <v>3063486.8566000001</v>
      </c>
      <c r="D2790" t="s">
        <v>273</v>
      </c>
      <c r="P2790">
        <v>1513</v>
      </c>
      <c r="Q2790" t="s">
        <v>71</v>
      </c>
      <c r="R2790">
        <v>1514</v>
      </c>
      <c r="S2790">
        <v>11164</v>
      </c>
      <c r="T2790">
        <v>335385.77490000002</v>
      </c>
      <c r="U2790">
        <v>3063486.8566000001</v>
      </c>
      <c r="V2790" t="s">
        <v>273</v>
      </c>
    </row>
    <row r="2791" spans="1:22" x14ac:dyDescent="0.25">
      <c r="A2791">
        <v>11165</v>
      </c>
      <c r="B2791">
        <v>335391.78399999999</v>
      </c>
      <c r="C2791">
        <v>3063490.5669</v>
      </c>
      <c r="D2791" t="s">
        <v>273</v>
      </c>
      <c r="P2791">
        <v>1514</v>
      </c>
      <c r="Q2791" t="s">
        <v>71</v>
      </c>
      <c r="R2791">
        <v>1515</v>
      </c>
      <c r="S2791">
        <v>11165</v>
      </c>
      <c r="T2791">
        <v>335391.78399999999</v>
      </c>
      <c r="U2791">
        <v>3063490.5669</v>
      </c>
      <c r="V2791" t="s">
        <v>273</v>
      </c>
    </row>
    <row r="2792" spans="1:22" x14ac:dyDescent="0.25">
      <c r="A2792">
        <v>11166</v>
      </c>
      <c r="B2792">
        <v>335415.37199999997</v>
      </c>
      <c r="C2792">
        <v>3063505.1310000001</v>
      </c>
      <c r="D2792" t="s">
        <v>273</v>
      </c>
      <c r="P2792">
        <v>1515</v>
      </c>
      <c r="Q2792" t="s">
        <v>71</v>
      </c>
      <c r="R2792">
        <v>1516</v>
      </c>
      <c r="S2792">
        <v>11166</v>
      </c>
      <c r="T2792">
        <v>335415.37199999997</v>
      </c>
      <c r="U2792">
        <v>3063505.1310000001</v>
      </c>
      <c r="V2792" t="s">
        <v>273</v>
      </c>
    </row>
    <row r="2793" spans="1:22" x14ac:dyDescent="0.25">
      <c r="A2793">
        <v>11167</v>
      </c>
      <c r="B2793">
        <v>335447.08919999999</v>
      </c>
      <c r="C2793">
        <v>3063514.0145</v>
      </c>
      <c r="D2793" t="s">
        <v>273</v>
      </c>
      <c r="P2793">
        <v>1516</v>
      </c>
      <c r="Q2793" t="s">
        <v>71</v>
      </c>
      <c r="R2793">
        <v>1517</v>
      </c>
      <c r="S2793">
        <v>11167</v>
      </c>
      <c r="T2793">
        <v>335447.08919999999</v>
      </c>
      <c r="U2793">
        <v>3063514.0145</v>
      </c>
      <c r="V2793" t="s">
        <v>273</v>
      </c>
    </row>
    <row r="2794" spans="1:22" x14ac:dyDescent="0.25">
      <c r="A2794">
        <v>11168</v>
      </c>
      <c r="B2794">
        <v>335475.31189999997</v>
      </c>
      <c r="C2794">
        <v>3063524.1094999998</v>
      </c>
      <c r="D2794" t="s">
        <v>273</v>
      </c>
      <c r="P2794">
        <v>1517</v>
      </c>
      <c r="Q2794" t="s">
        <v>71</v>
      </c>
      <c r="R2794">
        <v>1518</v>
      </c>
      <c r="S2794">
        <v>11168</v>
      </c>
      <c r="T2794">
        <v>335475.31189999997</v>
      </c>
      <c r="U2794">
        <v>3063524.1094999998</v>
      </c>
      <c r="V2794" t="s">
        <v>273</v>
      </c>
    </row>
    <row r="2795" spans="1:22" x14ac:dyDescent="0.25">
      <c r="A2795">
        <v>11169</v>
      </c>
      <c r="B2795">
        <v>335509.47930000001</v>
      </c>
      <c r="C2795">
        <v>3063541.1085999999</v>
      </c>
      <c r="D2795" t="s">
        <v>273</v>
      </c>
      <c r="P2795">
        <v>1518</v>
      </c>
      <c r="Q2795" t="s">
        <v>71</v>
      </c>
      <c r="R2795">
        <v>1519</v>
      </c>
      <c r="S2795">
        <v>11169</v>
      </c>
      <c r="T2795">
        <v>335509.47930000001</v>
      </c>
      <c r="U2795">
        <v>3063541.1085999999</v>
      </c>
      <c r="V2795" t="s">
        <v>273</v>
      </c>
    </row>
    <row r="2796" spans="1:22" x14ac:dyDescent="0.25">
      <c r="A2796">
        <v>11170</v>
      </c>
      <c r="B2796">
        <v>335538.88770000002</v>
      </c>
      <c r="C2796">
        <v>3063552.3517999998</v>
      </c>
      <c r="D2796" t="s">
        <v>273</v>
      </c>
      <c r="P2796">
        <v>1519</v>
      </c>
      <c r="Q2796" t="s">
        <v>71</v>
      </c>
      <c r="R2796">
        <v>1520</v>
      </c>
      <c r="S2796">
        <v>11170</v>
      </c>
      <c r="T2796">
        <v>335538.88770000002</v>
      </c>
      <c r="U2796">
        <v>3063552.3517999998</v>
      </c>
      <c r="V2796" t="s">
        <v>273</v>
      </c>
    </row>
    <row r="2797" spans="1:22" x14ac:dyDescent="0.25">
      <c r="A2797">
        <v>11171</v>
      </c>
      <c r="B2797">
        <v>335547.32990000001</v>
      </c>
      <c r="C2797">
        <v>3063570.8631000002</v>
      </c>
      <c r="D2797" t="s">
        <v>273</v>
      </c>
      <c r="P2797">
        <v>1520</v>
      </c>
      <c r="Q2797" t="s">
        <v>71</v>
      </c>
      <c r="R2797">
        <v>1521</v>
      </c>
      <c r="S2797">
        <v>11171</v>
      </c>
      <c r="T2797">
        <v>335547.32990000001</v>
      </c>
      <c r="U2797">
        <v>3063570.8631000002</v>
      </c>
      <c r="V2797" t="s">
        <v>273</v>
      </c>
    </row>
    <row r="2798" spans="1:22" x14ac:dyDescent="0.25">
      <c r="A2798">
        <v>11172</v>
      </c>
      <c r="B2798">
        <v>335571.0454</v>
      </c>
      <c r="C2798">
        <v>3063593.8243</v>
      </c>
      <c r="D2798" t="s">
        <v>273</v>
      </c>
      <c r="P2798">
        <v>1521</v>
      </c>
      <c r="Q2798" t="s">
        <v>71</v>
      </c>
      <c r="R2798">
        <v>1522</v>
      </c>
      <c r="S2798">
        <v>11172</v>
      </c>
      <c r="T2798">
        <v>335571.0454</v>
      </c>
      <c r="U2798">
        <v>3063593.8243</v>
      </c>
      <c r="V2798" t="s">
        <v>273</v>
      </c>
    </row>
    <row r="2799" spans="1:22" x14ac:dyDescent="0.25">
      <c r="A2799">
        <v>11173</v>
      </c>
      <c r="B2799">
        <v>335603.5073</v>
      </c>
      <c r="C2799">
        <v>3063571.2673999998</v>
      </c>
      <c r="D2799" t="s">
        <v>273</v>
      </c>
      <c r="P2799">
        <v>1522</v>
      </c>
      <c r="Q2799" t="s">
        <v>71</v>
      </c>
      <c r="R2799">
        <v>1523</v>
      </c>
      <c r="S2799">
        <v>11173</v>
      </c>
      <c r="T2799">
        <v>335603.5073</v>
      </c>
      <c r="U2799">
        <v>3063571.2673999998</v>
      </c>
      <c r="V2799" t="s">
        <v>273</v>
      </c>
    </row>
    <row r="2800" spans="1:22" x14ac:dyDescent="0.25">
      <c r="A2800">
        <v>11174</v>
      </c>
      <c r="B2800">
        <v>335619.01679999998</v>
      </c>
      <c r="C2800">
        <v>3063593.1754999999</v>
      </c>
      <c r="D2800" t="s">
        <v>273</v>
      </c>
      <c r="P2800">
        <v>1523</v>
      </c>
      <c r="Q2800" t="s">
        <v>71</v>
      </c>
      <c r="R2800">
        <v>1524</v>
      </c>
      <c r="S2800">
        <v>11174</v>
      </c>
      <c r="T2800">
        <v>335619.01679999998</v>
      </c>
      <c r="U2800">
        <v>3063593.1754999999</v>
      </c>
      <c r="V2800" t="s">
        <v>273</v>
      </c>
    </row>
    <row r="2801" spans="1:22" x14ac:dyDescent="0.25">
      <c r="A2801">
        <v>11175</v>
      </c>
      <c r="B2801">
        <v>335626.11570000002</v>
      </c>
      <c r="C2801">
        <v>3063598.9</v>
      </c>
      <c r="D2801" t="s">
        <v>273</v>
      </c>
      <c r="P2801">
        <v>1524</v>
      </c>
      <c r="Q2801" t="s">
        <v>71</v>
      </c>
      <c r="R2801">
        <v>1525</v>
      </c>
      <c r="S2801">
        <v>11175</v>
      </c>
      <c r="T2801">
        <v>335626.11570000002</v>
      </c>
      <c r="U2801">
        <v>3063598.9</v>
      </c>
      <c r="V2801" t="s">
        <v>273</v>
      </c>
    </row>
    <row r="2802" spans="1:22" x14ac:dyDescent="0.25">
      <c r="A2802">
        <v>11176</v>
      </c>
      <c r="B2802">
        <v>335640.32909999997</v>
      </c>
      <c r="C2802">
        <v>3063611.5129</v>
      </c>
      <c r="D2802" t="s">
        <v>273</v>
      </c>
      <c r="P2802">
        <v>1525</v>
      </c>
      <c r="Q2802" t="s">
        <v>71</v>
      </c>
      <c r="R2802">
        <v>1526</v>
      </c>
      <c r="S2802">
        <v>11176</v>
      </c>
      <c r="T2802">
        <v>335640.32909999997</v>
      </c>
      <c r="U2802">
        <v>3063611.5129</v>
      </c>
      <c r="V2802" t="s">
        <v>273</v>
      </c>
    </row>
    <row r="2803" spans="1:22" x14ac:dyDescent="0.25">
      <c r="A2803">
        <v>11177</v>
      </c>
      <c r="B2803">
        <v>335656.92989999999</v>
      </c>
      <c r="C2803">
        <v>3063627.5858</v>
      </c>
      <c r="D2803" t="s">
        <v>273</v>
      </c>
      <c r="P2803">
        <v>1526</v>
      </c>
      <c r="Q2803" t="s">
        <v>71</v>
      </c>
      <c r="R2803">
        <v>1527</v>
      </c>
      <c r="S2803">
        <v>11177</v>
      </c>
      <c r="T2803">
        <v>335656.92989999999</v>
      </c>
      <c r="U2803">
        <v>3063627.5858</v>
      </c>
      <c r="V2803" t="s">
        <v>273</v>
      </c>
    </row>
    <row r="2804" spans="1:22" x14ac:dyDescent="0.25">
      <c r="A2804">
        <v>11178</v>
      </c>
      <c r="B2804">
        <v>335665.2145</v>
      </c>
      <c r="C2804">
        <v>3063634.4583000001</v>
      </c>
      <c r="D2804" t="s">
        <v>273</v>
      </c>
      <c r="P2804">
        <v>1527</v>
      </c>
      <c r="Q2804" t="s">
        <v>71</v>
      </c>
      <c r="R2804">
        <v>1528</v>
      </c>
      <c r="S2804">
        <v>11178</v>
      </c>
      <c r="T2804">
        <v>335665.2145</v>
      </c>
      <c r="U2804">
        <v>3063634.4583000001</v>
      </c>
      <c r="V2804" t="s">
        <v>273</v>
      </c>
    </row>
    <row r="2805" spans="1:22" x14ac:dyDescent="0.25">
      <c r="A2805">
        <v>11179</v>
      </c>
      <c r="B2805">
        <v>335103.125</v>
      </c>
      <c r="C2805">
        <v>3063669.3557000002</v>
      </c>
      <c r="D2805" t="s">
        <v>273</v>
      </c>
      <c r="P2805">
        <v>1528</v>
      </c>
      <c r="Q2805" t="s">
        <v>71</v>
      </c>
      <c r="R2805">
        <v>1529</v>
      </c>
      <c r="S2805">
        <v>11179</v>
      </c>
      <c r="T2805">
        <v>335103.125</v>
      </c>
      <c r="U2805">
        <v>3063669.3557000002</v>
      </c>
      <c r="V2805" t="s">
        <v>273</v>
      </c>
    </row>
    <row r="2806" spans="1:22" x14ac:dyDescent="0.25">
      <c r="A2806">
        <v>11180</v>
      </c>
      <c r="B2806">
        <v>335089.68609999999</v>
      </c>
      <c r="C2806">
        <v>3063651.5647</v>
      </c>
      <c r="D2806" t="s">
        <v>273</v>
      </c>
      <c r="P2806">
        <v>1529</v>
      </c>
      <c r="Q2806" t="s">
        <v>71</v>
      </c>
      <c r="R2806">
        <v>1530</v>
      </c>
      <c r="S2806">
        <v>11180</v>
      </c>
      <c r="T2806">
        <v>335089.68609999999</v>
      </c>
      <c r="U2806">
        <v>3063651.5647</v>
      </c>
      <c r="V2806" t="s">
        <v>273</v>
      </c>
    </row>
    <row r="2807" spans="1:22" x14ac:dyDescent="0.25">
      <c r="A2807">
        <v>11181</v>
      </c>
      <c r="B2807">
        <v>335074.28629999998</v>
      </c>
      <c r="C2807">
        <v>3063637.8045000001</v>
      </c>
      <c r="D2807" t="s">
        <v>273</v>
      </c>
      <c r="P2807">
        <v>1530</v>
      </c>
      <c r="Q2807" t="s">
        <v>71</v>
      </c>
      <c r="R2807">
        <v>1531</v>
      </c>
      <c r="S2807">
        <v>11181</v>
      </c>
      <c r="T2807">
        <v>335074.28629999998</v>
      </c>
      <c r="U2807">
        <v>3063637.8045000001</v>
      </c>
      <c r="V2807" t="s">
        <v>273</v>
      </c>
    </row>
    <row r="2808" spans="1:22" x14ac:dyDescent="0.25">
      <c r="A2808">
        <v>11182</v>
      </c>
      <c r="B2808">
        <v>335050.72769999999</v>
      </c>
      <c r="C2808">
        <v>3063626.4832000001</v>
      </c>
      <c r="D2808" t="s">
        <v>273</v>
      </c>
      <c r="P2808">
        <v>1531</v>
      </c>
      <c r="Q2808" t="s">
        <v>71</v>
      </c>
      <c r="R2808">
        <v>1532</v>
      </c>
      <c r="S2808">
        <v>11182</v>
      </c>
      <c r="T2808">
        <v>335050.72769999999</v>
      </c>
      <c r="U2808">
        <v>3063626.4832000001</v>
      </c>
      <c r="V2808" t="s">
        <v>273</v>
      </c>
    </row>
    <row r="2809" spans="1:22" x14ac:dyDescent="0.25">
      <c r="A2809">
        <v>11183</v>
      </c>
      <c r="B2809">
        <v>335088.83189999999</v>
      </c>
      <c r="C2809">
        <v>3063674.8580999998</v>
      </c>
      <c r="D2809" t="s">
        <v>273</v>
      </c>
      <c r="P2809">
        <v>2824</v>
      </c>
      <c r="Q2809" t="s">
        <v>71</v>
      </c>
      <c r="R2809">
        <v>2825</v>
      </c>
      <c r="S2809">
        <v>11183</v>
      </c>
      <c r="T2809">
        <v>335088.83189999999</v>
      </c>
      <c r="U2809">
        <v>3063674.8580999998</v>
      </c>
      <c r="V2809" t="s">
        <v>273</v>
      </c>
    </row>
    <row r="2810" spans="1:22" x14ac:dyDescent="0.25">
      <c r="A2810">
        <v>11184</v>
      </c>
      <c r="B2810">
        <v>335729.02020000003</v>
      </c>
      <c r="C2810">
        <v>3062963.8018999998</v>
      </c>
      <c r="D2810" t="s">
        <v>273</v>
      </c>
      <c r="P2810">
        <v>103</v>
      </c>
      <c r="Q2810" t="s">
        <v>71</v>
      </c>
      <c r="R2810">
        <v>104</v>
      </c>
      <c r="S2810">
        <v>11184</v>
      </c>
      <c r="T2810">
        <v>335729.02020000003</v>
      </c>
      <c r="U2810">
        <v>3062963.8018999998</v>
      </c>
      <c r="V2810" t="s">
        <v>273</v>
      </c>
    </row>
    <row r="2811" spans="1:22" x14ac:dyDescent="0.25">
      <c r="A2811">
        <v>11185</v>
      </c>
      <c r="B2811">
        <v>335938.66600000003</v>
      </c>
      <c r="C2811">
        <v>3063198.4572999999</v>
      </c>
      <c r="D2811" t="s">
        <v>273</v>
      </c>
      <c r="P2811">
        <v>127</v>
      </c>
      <c r="Q2811" t="s">
        <v>71</v>
      </c>
      <c r="R2811">
        <v>128</v>
      </c>
      <c r="S2811">
        <v>11185</v>
      </c>
      <c r="T2811">
        <v>335938.66600000003</v>
      </c>
      <c r="U2811">
        <v>3063198.4572999999</v>
      </c>
      <c r="V2811" t="s">
        <v>273</v>
      </c>
    </row>
    <row r="2812" spans="1:22" x14ac:dyDescent="0.25">
      <c r="A2812">
        <v>11186</v>
      </c>
      <c r="B2812">
        <v>335985.30359999998</v>
      </c>
      <c r="C2812">
        <v>3063209.5784999998</v>
      </c>
      <c r="D2812" t="s">
        <v>273</v>
      </c>
      <c r="P2812">
        <v>130</v>
      </c>
      <c r="Q2812" t="s">
        <v>71</v>
      </c>
      <c r="R2812">
        <v>131</v>
      </c>
      <c r="S2812">
        <v>11186</v>
      </c>
      <c r="T2812">
        <v>335985.30359999998</v>
      </c>
      <c r="U2812">
        <v>3063209.5784999998</v>
      </c>
      <c r="V2812" t="s">
        <v>273</v>
      </c>
    </row>
    <row r="2813" spans="1:22" x14ac:dyDescent="0.25">
      <c r="A2813">
        <v>11187</v>
      </c>
      <c r="B2813">
        <v>335647.73379999999</v>
      </c>
      <c r="C2813">
        <v>3063250.53</v>
      </c>
      <c r="D2813" t="s">
        <v>273</v>
      </c>
      <c r="P2813">
        <v>140</v>
      </c>
      <c r="Q2813" t="s">
        <v>71</v>
      </c>
      <c r="R2813">
        <v>141</v>
      </c>
      <c r="S2813">
        <v>11187</v>
      </c>
      <c r="T2813">
        <v>335647.73379999999</v>
      </c>
      <c r="U2813">
        <v>3063250.53</v>
      </c>
      <c r="V2813" t="s">
        <v>273</v>
      </c>
    </row>
    <row r="2814" spans="1:22" x14ac:dyDescent="0.25">
      <c r="A2814">
        <v>11188</v>
      </c>
      <c r="B2814">
        <v>336233.93829999998</v>
      </c>
      <c r="C2814">
        <v>3063410.4764999999</v>
      </c>
      <c r="D2814" t="s">
        <v>273</v>
      </c>
      <c r="P2814">
        <v>181</v>
      </c>
      <c r="Q2814" t="s">
        <v>71</v>
      </c>
      <c r="R2814">
        <v>182</v>
      </c>
      <c r="S2814">
        <v>11188</v>
      </c>
      <c r="T2814">
        <v>336233.93829999998</v>
      </c>
      <c r="U2814">
        <v>3063410.4764999999</v>
      </c>
      <c r="V2814" t="s">
        <v>273</v>
      </c>
    </row>
    <row r="2815" spans="1:22" x14ac:dyDescent="0.25">
      <c r="A2815">
        <v>11189</v>
      </c>
      <c r="B2815">
        <v>336231.60969999997</v>
      </c>
      <c r="C2815">
        <v>3063414.7579000001</v>
      </c>
      <c r="D2815" t="s">
        <v>273</v>
      </c>
      <c r="P2815">
        <v>186</v>
      </c>
      <c r="Q2815" t="s">
        <v>71</v>
      </c>
      <c r="R2815">
        <v>187</v>
      </c>
      <c r="S2815">
        <v>11189</v>
      </c>
      <c r="T2815">
        <v>336231.60969999997</v>
      </c>
      <c r="U2815">
        <v>3063414.7579000001</v>
      </c>
      <c r="V2815" t="s">
        <v>273</v>
      </c>
    </row>
    <row r="2816" spans="1:22" x14ac:dyDescent="0.25">
      <c r="A2816">
        <v>11190</v>
      </c>
      <c r="B2816">
        <v>336225.9792</v>
      </c>
      <c r="C2816">
        <v>3063425.1102999998</v>
      </c>
      <c r="D2816" t="s">
        <v>273</v>
      </c>
      <c r="P2816">
        <v>193</v>
      </c>
      <c r="Q2816" t="s">
        <v>71</v>
      </c>
      <c r="R2816">
        <v>194</v>
      </c>
      <c r="S2816">
        <v>11190</v>
      </c>
      <c r="T2816">
        <v>336225.9792</v>
      </c>
      <c r="U2816">
        <v>3063425.1102999998</v>
      </c>
      <c r="V2816" t="s">
        <v>273</v>
      </c>
    </row>
    <row r="2817" spans="1:22" x14ac:dyDescent="0.25">
      <c r="A2817">
        <v>11191</v>
      </c>
      <c r="B2817">
        <v>336225.57980000001</v>
      </c>
      <c r="C2817">
        <v>3063425.8446999998</v>
      </c>
      <c r="D2817" t="s">
        <v>273</v>
      </c>
      <c r="P2817">
        <v>195</v>
      </c>
      <c r="Q2817" t="s">
        <v>71</v>
      </c>
      <c r="R2817">
        <v>196</v>
      </c>
      <c r="S2817">
        <v>11191</v>
      </c>
      <c r="T2817">
        <v>336225.57980000001</v>
      </c>
      <c r="U2817">
        <v>3063425.8446999998</v>
      </c>
      <c r="V2817" t="s">
        <v>273</v>
      </c>
    </row>
    <row r="2818" spans="1:22" x14ac:dyDescent="0.25">
      <c r="A2818">
        <v>11192</v>
      </c>
      <c r="B2818">
        <v>336222.89870000002</v>
      </c>
      <c r="C2818">
        <v>3063430.7741999999</v>
      </c>
      <c r="D2818" t="s">
        <v>273</v>
      </c>
      <c r="P2818">
        <v>201</v>
      </c>
      <c r="Q2818" t="s">
        <v>71</v>
      </c>
      <c r="R2818">
        <v>202</v>
      </c>
      <c r="S2818">
        <v>11192</v>
      </c>
      <c r="T2818">
        <v>336222.89870000002</v>
      </c>
      <c r="U2818">
        <v>3063430.7741999999</v>
      </c>
      <c r="V2818" t="s">
        <v>273</v>
      </c>
    </row>
    <row r="2819" spans="1:22" x14ac:dyDescent="0.25">
      <c r="A2819">
        <v>11193</v>
      </c>
      <c r="B2819">
        <v>336222.56359999999</v>
      </c>
      <c r="C2819">
        <v>3063431.3903000001</v>
      </c>
      <c r="D2819" t="s">
        <v>273</v>
      </c>
      <c r="P2819">
        <v>204</v>
      </c>
      <c r="Q2819" t="s">
        <v>71</v>
      </c>
      <c r="R2819">
        <v>205</v>
      </c>
      <c r="S2819">
        <v>11193</v>
      </c>
      <c r="T2819">
        <v>336222.56359999999</v>
      </c>
      <c r="U2819">
        <v>3063431.3903000001</v>
      </c>
      <c r="V2819" t="s">
        <v>273</v>
      </c>
    </row>
    <row r="2820" spans="1:22" x14ac:dyDescent="0.25">
      <c r="A2820">
        <v>11194</v>
      </c>
      <c r="B2820">
        <v>336217.97230000002</v>
      </c>
      <c r="C2820">
        <v>3063440.3295999998</v>
      </c>
      <c r="D2820" t="s">
        <v>273</v>
      </c>
      <c r="P2820">
        <v>215</v>
      </c>
      <c r="Q2820" t="s">
        <v>71</v>
      </c>
      <c r="R2820">
        <v>216</v>
      </c>
      <c r="S2820">
        <v>11194</v>
      </c>
      <c r="T2820">
        <v>336217.97230000002</v>
      </c>
      <c r="U2820">
        <v>3063440.3295999998</v>
      </c>
      <c r="V2820" t="s">
        <v>273</v>
      </c>
    </row>
    <row r="2821" spans="1:22" x14ac:dyDescent="0.25">
      <c r="A2821">
        <v>11195</v>
      </c>
      <c r="B2821">
        <v>336217.04920000001</v>
      </c>
      <c r="C2821">
        <v>3063442.1649000002</v>
      </c>
      <c r="D2821" t="s">
        <v>273</v>
      </c>
      <c r="P2821">
        <v>219</v>
      </c>
      <c r="Q2821" t="s">
        <v>71</v>
      </c>
      <c r="R2821">
        <v>220</v>
      </c>
      <c r="S2821">
        <v>11195</v>
      </c>
      <c r="T2821">
        <v>336217.04920000001</v>
      </c>
      <c r="U2821">
        <v>3063442.1649000002</v>
      </c>
      <c r="V2821" t="s">
        <v>273</v>
      </c>
    </row>
    <row r="2822" spans="1:22" x14ac:dyDescent="0.25">
      <c r="A2822">
        <v>11196</v>
      </c>
      <c r="B2822">
        <v>336215.71179999999</v>
      </c>
      <c r="C2822">
        <v>3063444.824</v>
      </c>
      <c r="D2822" t="s">
        <v>273</v>
      </c>
      <c r="P2822">
        <v>224</v>
      </c>
      <c r="Q2822" t="s">
        <v>71</v>
      </c>
      <c r="R2822">
        <v>225</v>
      </c>
      <c r="S2822">
        <v>11196</v>
      </c>
      <c r="T2822">
        <v>336215.71179999999</v>
      </c>
      <c r="U2822">
        <v>3063444.824</v>
      </c>
      <c r="V2822" t="s">
        <v>273</v>
      </c>
    </row>
    <row r="2823" spans="1:22" x14ac:dyDescent="0.25">
      <c r="A2823">
        <v>11197</v>
      </c>
      <c r="B2823">
        <v>336116.5784</v>
      </c>
      <c r="C2823">
        <v>3063446.7003000001</v>
      </c>
      <c r="D2823" t="s">
        <v>273</v>
      </c>
      <c r="P2823">
        <v>227</v>
      </c>
      <c r="Q2823" t="s">
        <v>71</v>
      </c>
      <c r="R2823">
        <v>228</v>
      </c>
      <c r="S2823">
        <v>11197</v>
      </c>
      <c r="T2823">
        <v>336116.5784</v>
      </c>
      <c r="U2823">
        <v>3063446.7003000001</v>
      </c>
      <c r="V2823" t="s">
        <v>273</v>
      </c>
    </row>
    <row r="2824" spans="1:22" x14ac:dyDescent="0.25">
      <c r="A2824">
        <v>11198</v>
      </c>
      <c r="B2824">
        <v>336213.01500000001</v>
      </c>
      <c r="C2824">
        <v>3063450.1856</v>
      </c>
      <c r="D2824" t="s">
        <v>273</v>
      </c>
      <c r="P2824">
        <v>232</v>
      </c>
      <c r="Q2824" t="s">
        <v>71</v>
      </c>
      <c r="R2824">
        <v>233</v>
      </c>
      <c r="S2824">
        <v>11198</v>
      </c>
      <c r="T2824">
        <v>336213.01500000001</v>
      </c>
      <c r="U2824">
        <v>3063450.1856</v>
      </c>
      <c r="V2824" t="s">
        <v>273</v>
      </c>
    </row>
    <row r="2825" spans="1:22" x14ac:dyDescent="0.25">
      <c r="A2825">
        <v>11199</v>
      </c>
      <c r="B2825">
        <v>336208.99050000001</v>
      </c>
      <c r="C2825">
        <v>3063454.2875000001</v>
      </c>
      <c r="D2825" t="s">
        <v>273</v>
      </c>
      <c r="P2825">
        <v>240</v>
      </c>
      <c r="Q2825" t="s">
        <v>71</v>
      </c>
      <c r="R2825">
        <v>241</v>
      </c>
      <c r="S2825">
        <v>11199</v>
      </c>
      <c r="T2825">
        <v>336208.99050000001</v>
      </c>
      <c r="U2825">
        <v>3063454.2875000001</v>
      </c>
      <c r="V2825" t="s">
        <v>273</v>
      </c>
    </row>
    <row r="2826" spans="1:22" x14ac:dyDescent="0.25">
      <c r="A2826">
        <v>11200</v>
      </c>
      <c r="B2826">
        <v>336207.33639999997</v>
      </c>
      <c r="C2826">
        <v>3063455.8613999998</v>
      </c>
      <c r="D2826" t="s">
        <v>273</v>
      </c>
      <c r="P2826">
        <v>242</v>
      </c>
      <c r="Q2826" t="s">
        <v>71</v>
      </c>
      <c r="R2826">
        <v>243</v>
      </c>
      <c r="S2826">
        <v>11200</v>
      </c>
      <c r="T2826">
        <v>336207.33639999997</v>
      </c>
      <c r="U2826">
        <v>3063455.8613999998</v>
      </c>
      <c r="V2826" t="s">
        <v>273</v>
      </c>
    </row>
    <row r="2827" spans="1:22" x14ac:dyDescent="0.25">
      <c r="A2827">
        <v>11201</v>
      </c>
      <c r="B2827">
        <v>336206.65120000002</v>
      </c>
      <c r="C2827">
        <v>3063456.5133000002</v>
      </c>
      <c r="D2827" t="s">
        <v>273</v>
      </c>
      <c r="P2827">
        <v>246</v>
      </c>
      <c r="Q2827" t="s">
        <v>71</v>
      </c>
      <c r="R2827">
        <v>247</v>
      </c>
      <c r="S2827">
        <v>11201</v>
      </c>
      <c r="T2827">
        <v>336206.65120000002</v>
      </c>
      <c r="U2827">
        <v>3063456.5133000002</v>
      </c>
      <c r="V2827" t="s">
        <v>273</v>
      </c>
    </row>
    <row r="2828" spans="1:22" x14ac:dyDescent="0.25">
      <c r="A2828">
        <v>11202</v>
      </c>
      <c r="B2828">
        <v>336202.12339999998</v>
      </c>
      <c r="C2828">
        <v>3063460.8215000001</v>
      </c>
      <c r="D2828" t="s">
        <v>273</v>
      </c>
      <c r="P2828">
        <v>255</v>
      </c>
      <c r="Q2828" t="s">
        <v>71</v>
      </c>
      <c r="R2828">
        <v>256</v>
      </c>
      <c r="S2828">
        <v>11202</v>
      </c>
      <c r="T2828">
        <v>336202.12339999998</v>
      </c>
      <c r="U2828">
        <v>3063460.8215000001</v>
      </c>
      <c r="V2828" t="s">
        <v>273</v>
      </c>
    </row>
    <row r="2829" spans="1:22" x14ac:dyDescent="0.25">
      <c r="A2829">
        <v>11203</v>
      </c>
      <c r="B2829">
        <v>336200.0906</v>
      </c>
      <c r="C2829">
        <v>3063462.7557000001</v>
      </c>
      <c r="D2829" t="s">
        <v>273</v>
      </c>
      <c r="P2829">
        <v>257</v>
      </c>
      <c r="Q2829" t="s">
        <v>71</v>
      </c>
      <c r="R2829">
        <v>258</v>
      </c>
      <c r="S2829">
        <v>11203</v>
      </c>
      <c r="T2829">
        <v>336200.0906</v>
      </c>
      <c r="U2829">
        <v>3063462.7557000001</v>
      </c>
      <c r="V2829" t="s">
        <v>273</v>
      </c>
    </row>
    <row r="2830" spans="1:22" x14ac:dyDescent="0.25">
      <c r="A2830">
        <v>11204</v>
      </c>
      <c r="B2830">
        <v>336199.02149999997</v>
      </c>
      <c r="C2830">
        <v>3063463.7729000002</v>
      </c>
      <c r="D2830" t="s">
        <v>273</v>
      </c>
      <c r="P2830">
        <v>264</v>
      </c>
      <c r="Q2830" t="s">
        <v>71</v>
      </c>
      <c r="R2830">
        <v>265</v>
      </c>
      <c r="S2830">
        <v>11204</v>
      </c>
      <c r="T2830">
        <v>336199.02149999997</v>
      </c>
      <c r="U2830">
        <v>3063463.7729000002</v>
      </c>
      <c r="V2830" t="s">
        <v>273</v>
      </c>
    </row>
    <row r="2831" spans="1:22" x14ac:dyDescent="0.25">
      <c r="A2831">
        <v>11205</v>
      </c>
      <c r="B2831">
        <v>336198.45179999998</v>
      </c>
      <c r="C2831">
        <v>3063464.3149000001</v>
      </c>
      <c r="D2831" t="s">
        <v>273</v>
      </c>
      <c r="P2831">
        <v>267</v>
      </c>
      <c r="Q2831" t="s">
        <v>71</v>
      </c>
      <c r="R2831">
        <v>268</v>
      </c>
      <c r="S2831">
        <v>11205</v>
      </c>
      <c r="T2831">
        <v>336198.45179999998</v>
      </c>
      <c r="U2831">
        <v>3063464.3149000001</v>
      </c>
      <c r="V2831" t="s">
        <v>273</v>
      </c>
    </row>
    <row r="2832" spans="1:22" x14ac:dyDescent="0.25">
      <c r="A2832">
        <v>11206</v>
      </c>
      <c r="B2832">
        <v>336190.63559999998</v>
      </c>
      <c r="C2832">
        <v>3063467.267</v>
      </c>
      <c r="D2832" t="s">
        <v>273</v>
      </c>
      <c r="P2832">
        <v>281</v>
      </c>
      <c r="Q2832" t="s">
        <v>71</v>
      </c>
      <c r="R2832">
        <v>282</v>
      </c>
      <c r="S2832">
        <v>11206</v>
      </c>
      <c r="T2832">
        <v>336190.63559999998</v>
      </c>
      <c r="U2832">
        <v>3063467.267</v>
      </c>
      <c r="V2832" t="s">
        <v>273</v>
      </c>
    </row>
    <row r="2833" spans="1:22" x14ac:dyDescent="0.25">
      <c r="A2833">
        <v>11207</v>
      </c>
      <c r="B2833">
        <v>336178.65210000001</v>
      </c>
      <c r="C2833">
        <v>3063468.6468000002</v>
      </c>
      <c r="D2833" t="s">
        <v>273</v>
      </c>
      <c r="P2833">
        <v>289</v>
      </c>
      <c r="Q2833" t="s">
        <v>71</v>
      </c>
      <c r="R2833">
        <v>290</v>
      </c>
      <c r="S2833">
        <v>11207</v>
      </c>
      <c r="T2833">
        <v>336178.65210000001</v>
      </c>
      <c r="U2833">
        <v>3063468.6468000002</v>
      </c>
      <c r="V2833" t="s">
        <v>273</v>
      </c>
    </row>
    <row r="2834" spans="1:22" x14ac:dyDescent="0.25">
      <c r="A2834">
        <v>11208</v>
      </c>
      <c r="B2834">
        <v>336173.0759</v>
      </c>
      <c r="C2834">
        <v>3063469.2888000002</v>
      </c>
      <c r="D2834" t="s">
        <v>273</v>
      </c>
      <c r="P2834">
        <v>294</v>
      </c>
      <c r="Q2834" t="s">
        <v>71</v>
      </c>
      <c r="R2834">
        <v>295</v>
      </c>
      <c r="S2834">
        <v>11208</v>
      </c>
      <c r="T2834">
        <v>336173.0759</v>
      </c>
      <c r="U2834">
        <v>3063469.2888000002</v>
      </c>
      <c r="V2834" t="s">
        <v>273</v>
      </c>
    </row>
    <row r="2835" spans="1:22" x14ac:dyDescent="0.25">
      <c r="A2835">
        <v>11209</v>
      </c>
      <c r="B2835">
        <v>336154.92420000001</v>
      </c>
      <c r="C2835">
        <v>3063471.1915000002</v>
      </c>
      <c r="D2835" t="s">
        <v>273</v>
      </c>
      <c r="P2835">
        <v>300</v>
      </c>
      <c r="Q2835" t="s">
        <v>71</v>
      </c>
      <c r="R2835">
        <v>301</v>
      </c>
      <c r="S2835">
        <v>11209</v>
      </c>
      <c r="T2835">
        <v>336154.92420000001</v>
      </c>
      <c r="U2835">
        <v>3063471.1915000002</v>
      </c>
      <c r="V2835" t="s">
        <v>273</v>
      </c>
    </row>
    <row r="2836" spans="1:22" x14ac:dyDescent="0.25">
      <c r="A2836">
        <v>11210</v>
      </c>
      <c r="B2836">
        <v>336151.68670000002</v>
      </c>
      <c r="C2836">
        <v>3063471.5155000002</v>
      </c>
      <c r="D2836" t="s">
        <v>273</v>
      </c>
      <c r="P2836">
        <v>302</v>
      </c>
      <c r="Q2836" t="s">
        <v>71</v>
      </c>
      <c r="R2836">
        <v>303</v>
      </c>
      <c r="S2836">
        <v>11210</v>
      </c>
      <c r="T2836">
        <v>336151.68670000002</v>
      </c>
      <c r="U2836">
        <v>3063471.5155000002</v>
      </c>
      <c r="V2836" t="s">
        <v>273</v>
      </c>
    </row>
    <row r="2837" spans="1:22" x14ac:dyDescent="0.25">
      <c r="A2837">
        <v>11211</v>
      </c>
      <c r="B2837">
        <v>336131.57669999998</v>
      </c>
      <c r="C2837">
        <v>3063473.5284000002</v>
      </c>
      <c r="D2837" t="s">
        <v>273</v>
      </c>
      <c r="P2837">
        <v>304</v>
      </c>
      <c r="Q2837" t="s">
        <v>71</v>
      </c>
      <c r="R2837">
        <v>305</v>
      </c>
      <c r="S2837">
        <v>11211</v>
      </c>
      <c r="T2837">
        <v>336131.57669999998</v>
      </c>
      <c r="U2837">
        <v>3063473.5284000002</v>
      </c>
      <c r="V2837" t="s">
        <v>273</v>
      </c>
    </row>
    <row r="2838" spans="1:22" x14ac:dyDescent="0.25">
      <c r="A2838">
        <v>11212</v>
      </c>
      <c r="B2838">
        <v>336118.00410000002</v>
      </c>
      <c r="C2838">
        <v>3063474.4462000001</v>
      </c>
      <c r="D2838" t="s">
        <v>273</v>
      </c>
      <c r="P2838">
        <v>306</v>
      </c>
      <c r="Q2838" t="s">
        <v>71</v>
      </c>
      <c r="R2838">
        <v>307</v>
      </c>
      <c r="S2838">
        <v>11212</v>
      </c>
      <c r="T2838">
        <v>336118.00410000002</v>
      </c>
      <c r="U2838">
        <v>3063474.4462000001</v>
      </c>
      <c r="V2838" t="s">
        <v>273</v>
      </c>
    </row>
    <row r="2839" spans="1:22" x14ac:dyDescent="0.25">
      <c r="A2839">
        <v>11213</v>
      </c>
      <c r="B2839">
        <v>336122.71730000002</v>
      </c>
      <c r="C2839">
        <v>3063475.4430999998</v>
      </c>
      <c r="D2839" t="s">
        <v>273</v>
      </c>
      <c r="P2839">
        <v>308</v>
      </c>
      <c r="Q2839" t="s">
        <v>71</v>
      </c>
      <c r="R2839">
        <v>309</v>
      </c>
      <c r="S2839">
        <v>11213</v>
      </c>
      <c r="T2839">
        <v>336122.71730000002</v>
      </c>
      <c r="U2839">
        <v>3063475.4430999998</v>
      </c>
      <c r="V2839" t="s">
        <v>273</v>
      </c>
    </row>
    <row r="2840" spans="1:22" x14ac:dyDescent="0.25">
      <c r="A2840">
        <v>11214</v>
      </c>
      <c r="B2840">
        <v>336118.72509999998</v>
      </c>
      <c r="C2840">
        <v>3063476.7895</v>
      </c>
      <c r="D2840" t="s">
        <v>273</v>
      </c>
      <c r="P2840">
        <v>311</v>
      </c>
      <c r="Q2840" t="s">
        <v>71</v>
      </c>
      <c r="R2840">
        <v>312</v>
      </c>
      <c r="S2840">
        <v>11214</v>
      </c>
      <c r="T2840">
        <v>336118.72509999998</v>
      </c>
      <c r="U2840">
        <v>3063476.7895</v>
      </c>
      <c r="V2840" t="s">
        <v>273</v>
      </c>
    </row>
    <row r="2841" spans="1:22" x14ac:dyDescent="0.25">
      <c r="A2841">
        <v>11215</v>
      </c>
      <c r="B2841">
        <v>335386.75640000001</v>
      </c>
      <c r="C2841">
        <v>3063485.8176000002</v>
      </c>
      <c r="D2841" t="s">
        <v>273</v>
      </c>
      <c r="P2841">
        <v>330</v>
      </c>
      <c r="Q2841" t="s">
        <v>71</v>
      </c>
      <c r="R2841">
        <v>331</v>
      </c>
      <c r="S2841">
        <v>11215</v>
      </c>
      <c r="T2841">
        <v>335386.75640000001</v>
      </c>
      <c r="U2841">
        <v>3063485.8176000002</v>
      </c>
      <c r="V2841" t="s">
        <v>273</v>
      </c>
    </row>
    <row r="2842" spans="1:22" x14ac:dyDescent="0.25">
      <c r="A2842">
        <v>11216</v>
      </c>
      <c r="B2842">
        <v>335365.89289999998</v>
      </c>
      <c r="C2842">
        <v>3063511.5186000001</v>
      </c>
      <c r="D2842" t="s">
        <v>273</v>
      </c>
      <c r="P2842">
        <v>360</v>
      </c>
      <c r="Q2842" t="s">
        <v>71</v>
      </c>
      <c r="R2842">
        <v>361</v>
      </c>
      <c r="S2842">
        <v>11216</v>
      </c>
      <c r="T2842">
        <v>335365.89289999998</v>
      </c>
      <c r="U2842">
        <v>3063511.5186000001</v>
      </c>
      <c r="V2842" t="s">
        <v>273</v>
      </c>
    </row>
    <row r="2843" spans="1:22" x14ac:dyDescent="0.25">
      <c r="A2843">
        <v>11217</v>
      </c>
      <c r="B2843">
        <v>335078.67869999999</v>
      </c>
      <c r="C2843">
        <v>3063681.2598000001</v>
      </c>
      <c r="D2843" t="s">
        <v>273</v>
      </c>
      <c r="P2843">
        <v>490</v>
      </c>
      <c r="Q2843" t="s">
        <v>71</v>
      </c>
      <c r="R2843">
        <v>491</v>
      </c>
      <c r="S2843">
        <v>11217</v>
      </c>
      <c r="T2843">
        <v>335078.67869999999</v>
      </c>
      <c r="U2843">
        <v>3063681.2598000001</v>
      </c>
      <c r="V2843" t="s">
        <v>273</v>
      </c>
    </row>
    <row r="2844" spans="1:22" x14ac:dyDescent="0.25">
      <c r="A2844">
        <v>11218</v>
      </c>
      <c r="B2844">
        <v>335869.7671</v>
      </c>
      <c r="C2844">
        <v>3063750.2842999999</v>
      </c>
      <c r="D2844" t="s">
        <v>273</v>
      </c>
      <c r="P2844">
        <v>507</v>
      </c>
      <c r="Q2844" t="s">
        <v>71</v>
      </c>
      <c r="R2844">
        <v>508</v>
      </c>
      <c r="S2844">
        <v>11218</v>
      </c>
      <c r="T2844">
        <v>335869.7671</v>
      </c>
      <c r="U2844">
        <v>3063750.2842999999</v>
      </c>
      <c r="V2844" t="s">
        <v>273</v>
      </c>
    </row>
    <row r="2845" spans="1:22" x14ac:dyDescent="0.25">
      <c r="A2845">
        <v>11219</v>
      </c>
      <c r="B2845">
        <v>335869.36369999999</v>
      </c>
      <c r="C2845">
        <v>3063750.56</v>
      </c>
      <c r="D2845" t="s">
        <v>273</v>
      </c>
      <c r="P2845">
        <v>508</v>
      </c>
      <c r="Q2845" t="s">
        <v>71</v>
      </c>
      <c r="R2845">
        <v>509</v>
      </c>
      <c r="S2845">
        <v>11219</v>
      </c>
      <c r="T2845">
        <v>335869.36369999999</v>
      </c>
      <c r="U2845">
        <v>3063750.56</v>
      </c>
      <c r="V2845" t="s">
        <v>273</v>
      </c>
    </row>
  </sheetData>
  <sortState xmlns:xlrd2="http://schemas.microsoft.com/office/spreadsheetml/2017/richdata2" ref="A2:C2272">
    <sortCondition ref="A1:A227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A3760-37AB-4524-B1F6-E38D81D25C66}">
  <dimension ref="A1:AA2830"/>
  <sheetViews>
    <sheetView topLeftCell="I1" zoomScale="130" zoomScaleNormal="130" workbookViewId="0">
      <selection activeCell="Y1" sqref="Y1:Z1048576"/>
    </sheetView>
    <sheetView topLeftCell="I1" workbookViewId="1">
      <selection activeCell="Y2" sqref="Y2"/>
    </sheetView>
  </sheetViews>
  <sheetFormatPr defaultRowHeight="15" x14ac:dyDescent="0.25"/>
  <cols>
    <col min="3" max="3" width="12.42578125" bestFit="1" customWidth="1"/>
    <col min="5" max="15" width="9.140625" customWidth="1"/>
    <col min="23" max="23" width="24.85546875" bestFit="1" customWidth="1"/>
    <col min="24" max="24" width="31.7109375" customWidth="1"/>
  </cols>
  <sheetData>
    <row r="1" spans="1:27" x14ac:dyDescent="0.25">
      <c r="A1" t="s">
        <v>3</v>
      </c>
      <c r="B1" t="s">
        <v>9335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279</v>
      </c>
      <c r="W1" t="s">
        <v>280</v>
      </c>
      <c r="X1" t="s">
        <v>280</v>
      </c>
      <c r="Y1" t="s">
        <v>281</v>
      </c>
      <c r="Z1" t="s">
        <v>282</v>
      </c>
      <c r="AA1" t="s">
        <v>283</v>
      </c>
    </row>
    <row r="2" spans="1:27" x14ac:dyDescent="0.25">
      <c r="A2">
        <v>2209</v>
      </c>
      <c r="B2" t="s">
        <v>24</v>
      </c>
      <c r="C2" t="s">
        <v>60</v>
      </c>
      <c r="D2" t="s">
        <v>61</v>
      </c>
      <c r="E2">
        <v>11</v>
      </c>
      <c r="F2" t="s">
        <v>42</v>
      </c>
      <c r="G2">
        <v>100</v>
      </c>
      <c r="H2" t="s">
        <v>27</v>
      </c>
      <c r="I2" t="s">
        <v>28</v>
      </c>
      <c r="J2" t="s">
        <v>59</v>
      </c>
      <c r="K2" t="s">
        <v>49</v>
      </c>
      <c r="L2" t="s">
        <v>31</v>
      </c>
      <c r="M2">
        <v>3</v>
      </c>
      <c r="N2" t="s">
        <v>32</v>
      </c>
      <c r="O2" t="s">
        <v>33</v>
      </c>
      <c r="P2">
        <v>12.8003</v>
      </c>
      <c r="Q2">
        <v>336232.94708800002</v>
      </c>
      <c r="R2">
        <v>3063415.1668699998</v>
      </c>
      <c r="S2">
        <v>336228.42401800002</v>
      </c>
      <c r="T2">
        <v>3063427.14139</v>
      </c>
      <c r="U2">
        <v>1.2800000000000001E-2</v>
      </c>
      <c r="V2" t="str">
        <f>VLOOKUP(C2,'Lines LookUp'!$B$1:$C$12,2,0)</f>
        <v>BAG</v>
      </c>
      <c r="W2" t="str">
        <f>ROUNDUP(Q2,3)&amp;"-"&amp;ROUNDUP(R2,3)</f>
        <v>336232.948-3063415.167</v>
      </c>
      <c r="X2" t="str">
        <f>ROUNDUP(S2,3)&amp;"-"&amp;ROUNDUP(T2,3)</f>
        <v>336228.425-3063427.142</v>
      </c>
      <c r="Y2">
        <f>VLOOKUP(W2&amp;"-"&amp;V2,'Buscoords Workout'!$F:$G,2,0)</f>
        <v>1218</v>
      </c>
      <c r="Z2">
        <f>VLOOKUP(X2&amp;"-"&amp;V2,'Buscoords Workout'!$F:$G,2,0)</f>
        <v>1219</v>
      </c>
      <c r="AA2" t="b">
        <f>OR(ISNA(Y2),ISNA(Z2))</f>
        <v>0</v>
      </c>
    </row>
    <row r="3" spans="1:27" x14ac:dyDescent="0.25">
      <c r="A3">
        <v>2210</v>
      </c>
      <c r="B3" t="s">
        <v>24</v>
      </c>
      <c r="C3" t="s">
        <v>60</v>
      </c>
      <c r="D3" t="s">
        <v>61</v>
      </c>
      <c r="E3">
        <v>11</v>
      </c>
      <c r="F3" t="s">
        <v>42</v>
      </c>
      <c r="G3">
        <v>100</v>
      </c>
      <c r="H3" t="s">
        <v>27</v>
      </c>
      <c r="I3" t="s">
        <v>28</v>
      </c>
      <c r="J3" t="s">
        <v>59</v>
      </c>
      <c r="K3" t="s">
        <v>49</v>
      </c>
      <c r="L3" t="s">
        <v>31</v>
      </c>
      <c r="M3">
        <v>3</v>
      </c>
      <c r="N3" t="s">
        <v>32</v>
      </c>
      <c r="O3" t="s">
        <v>33</v>
      </c>
      <c r="P3">
        <v>0.22192200000000001</v>
      </c>
      <c r="Q3">
        <v>336228.42401800002</v>
      </c>
      <c r="R3">
        <v>3063427.14139</v>
      </c>
      <c r="S3">
        <v>336228.3456</v>
      </c>
      <c r="T3">
        <v>3063427.3489999999</v>
      </c>
      <c r="U3">
        <v>2.22E-4</v>
      </c>
      <c r="V3" t="str">
        <f>VLOOKUP(C3,'Lines LookUp'!$B$1:$C$12,2,0)</f>
        <v>BAG</v>
      </c>
      <c r="W3" t="str">
        <f>ROUNDUP(Q3,3)&amp;"-"&amp;ROUNDUP(R3,3)</f>
        <v>336228.425-3063427.142</v>
      </c>
      <c r="X3" t="str">
        <f>ROUNDUP(S3,3)&amp;"-"&amp;ROUNDUP(T3,3)</f>
        <v>336228.346-3063427.349</v>
      </c>
      <c r="Y3">
        <f>VLOOKUP(W3&amp;"-"&amp;V3,'Buscoords Workout'!$F:$G,2,0)</f>
        <v>1219</v>
      </c>
      <c r="Z3">
        <f>VLOOKUP(X3&amp;"-"&amp;V3,'Buscoords Workout'!$F:$G,2,0)</f>
        <v>1001</v>
      </c>
      <c r="AA3" t="b">
        <f>OR(ISNA(Y3),ISNA(Z3))</f>
        <v>0</v>
      </c>
    </row>
    <row r="4" spans="1:27" x14ac:dyDescent="0.25">
      <c r="A4">
        <v>2236</v>
      </c>
      <c r="B4" t="s">
        <v>24</v>
      </c>
      <c r="C4" t="s">
        <v>60</v>
      </c>
      <c r="D4" t="s">
        <v>61</v>
      </c>
      <c r="E4">
        <v>11</v>
      </c>
      <c r="F4" t="s">
        <v>42</v>
      </c>
      <c r="G4">
        <v>100</v>
      </c>
      <c r="H4" t="s">
        <v>27</v>
      </c>
      <c r="I4" t="s">
        <v>28</v>
      </c>
      <c r="J4" t="s">
        <v>59</v>
      </c>
      <c r="K4" t="s">
        <v>49</v>
      </c>
      <c r="L4" t="s">
        <v>31</v>
      </c>
      <c r="M4">
        <v>3</v>
      </c>
      <c r="N4" t="s">
        <v>32</v>
      </c>
      <c r="O4" t="s">
        <v>33</v>
      </c>
      <c r="P4">
        <v>0.17566699999999999</v>
      </c>
      <c r="Q4">
        <v>336282.78720000002</v>
      </c>
      <c r="R4">
        <v>3063462.5066999998</v>
      </c>
      <c r="S4">
        <v>336282.83404599997</v>
      </c>
      <c r="T4">
        <v>3063462.6760100001</v>
      </c>
      <c r="U4">
        <v>1.76E-4</v>
      </c>
      <c r="V4" t="str">
        <f>VLOOKUP(C4,'Lines LookUp'!$B$1:$C$12,2,0)</f>
        <v>BAG</v>
      </c>
      <c r="W4" t="str">
        <f>ROUNDUP(Q4,3)&amp;"-"&amp;ROUNDUP(R4,3)</f>
        <v>336282.788-3063462.507</v>
      </c>
      <c r="X4" t="str">
        <f>ROUNDUP(S4,3)&amp;"-"&amp;ROUNDUP(T4,3)</f>
        <v>336282.835-3063462.677</v>
      </c>
      <c r="Y4">
        <f>VLOOKUP(W4&amp;"-"&amp;V4,'Buscoords Workout'!$F:$G,2,0)</f>
        <v>1007</v>
      </c>
      <c r="Z4">
        <f>VLOOKUP(X4&amp;"-"&amp;V4,'Buscoords Workout'!$F:$G,2,0)</f>
        <v>1229</v>
      </c>
      <c r="AA4" t="b">
        <f>OR(ISNA(Y4),ISNA(Z4))</f>
        <v>0</v>
      </c>
    </row>
    <row r="5" spans="1:27" x14ac:dyDescent="0.25">
      <c r="A5">
        <v>2238</v>
      </c>
      <c r="B5" t="s">
        <v>24</v>
      </c>
      <c r="C5" t="s">
        <v>60</v>
      </c>
      <c r="D5" t="s">
        <v>61</v>
      </c>
      <c r="E5">
        <v>11</v>
      </c>
      <c r="F5" t="s">
        <v>42</v>
      </c>
      <c r="G5">
        <v>100</v>
      </c>
      <c r="H5" t="s">
        <v>27</v>
      </c>
      <c r="I5" t="s">
        <v>28</v>
      </c>
      <c r="J5" t="s">
        <v>59</v>
      </c>
      <c r="K5" t="s">
        <v>49</v>
      </c>
      <c r="L5" t="s">
        <v>31</v>
      </c>
      <c r="M5">
        <v>3</v>
      </c>
      <c r="N5" t="s">
        <v>32</v>
      </c>
      <c r="O5" t="s">
        <v>33</v>
      </c>
      <c r="P5">
        <v>1.72184</v>
      </c>
      <c r="Q5">
        <v>336282.83404599997</v>
      </c>
      <c r="R5">
        <v>3063462.6760100001</v>
      </c>
      <c r="S5">
        <v>336283.29321700003</v>
      </c>
      <c r="T5">
        <v>3063464.33549</v>
      </c>
      <c r="U5">
        <v>1.722E-3</v>
      </c>
      <c r="V5" t="str">
        <f>VLOOKUP(C5,'Lines LookUp'!$B$1:$C$12,2,0)</f>
        <v>BAG</v>
      </c>
      <c r="W5" t="str">
        <f>ROUNDUP(Q5,3)&amp;"-"&amp;ROUNDUP(R5,3)</f>
        <v>336282.835-3063462.677</v>
      </c>
      <c r="X5" t="str">
        <f>ROUNDUP(S5,3)&amp;"-"&amp;ROUNDUP(T5,3)</f>
        <v>336283.294-3063464.336</v>
      </c>
      <c r="Y5">
        <f>VLOOKUP(W5&amp;"-"&amp;V5,'Buscoords Workout'!$F:$G,2,0)</f>
        <v>1229</v>
      </c>
      <c r="Z5">
        <f>VLOOKUP(X5&amp;"-"&amp;V5,'Buscoords Workout'!$F:$G,2,0)</f>
        <v>1232</v>
      </c>
      <c r="AA5" t="b">
        <f>OR(ISNA(Y5),ISNA(Z5))</f>
        <v>0</v>
      </c>
    </row>
    <row r="6" spans="1:27" x14ac:dyDescent="0.25">
      <c r="A6">
        <v>2420</v>
      </c>
      <c r="B6" t="s">
        <v>24</v>
      </c>
      <c r="C6" t="s">
        <v>60</v>
      </c>
      <c r="D6" t="s">
        <v>61</v>
      </c>
      <c r="E6">
        <v>11</v>
      </c>
      <c r="F6" t="s">
        <v>37</v>
      </c>
      <c r="G6">
        <v>100</v>
      </c>
      <c r="H6" t="s">
        <v>27</v>
      </c>
      <c r="I6" t="s">
        <v>38</v>
      </c>
      <c r="J6" t="s">
        <v>59</v>
      </c>
      <c r="K6" t="s">
        <v>30</v>
      </c>
      <c r="L6" t="s">
        <v>31</v>
      </c>
      <c r="M6">
        <v>3</v>
      </c>
      <c r="N6" t="s">
        <v>32</v>
      </c>
      <c r="O6" t="s">
        <v>33</v>
      </c>
      <c r="P6">
        <v>8.0473499999999998</v>
      </c>
      <c r="Q6">
        <v>336815.15169999999</v>
      </c>
      <c r="R6">
        <v>3063541.0654000002</v>
      </c>
      <c r="S6">
        <v>336822.91876700002</v>
      </c>
      <c r="T6">
        <v>3063538.9600300002</v>
      </c>
      <c r="U6">
        <v>8.0470000000000003E-3</v>
      </c>
      <c r="V6" t="str">
        <f>VLOOKUP(C6,'Lines LookUp'!$B$1:$C$12,2,0)</f>
        <v>BAG</v>
      </c>
      <c r="W6" t="str">
        <f>ROUNDUP(Q6,3)&amp;"-"&amp;ROUNDUP(R6,3)</f>
        <v>336815.152-3063541.066</v>
      </c>
      <c r="X6" t="str">
        <f>ROUNDUP(S6,3)&amp;"-"&amp;ROUNDUP(T6,3)</f>
        <v>336822.919-3063538.961</v>
      </c>
      <c r="Y6">
        <f>VLOOKUP(W6&amp;"-"&amp;V6,'Buscoords Workout'!$F:$G,2,0)</f>
        <v>1044</v>
      </c>
      <c r="Z6">
        <f>VLOOKUP(X6&amp;"-"&amp;V6,'Buscoords Workout'!$F:$G,2,0)</f>
        <v>1259</v>
      </c>
      <c r="AA6" t="b">
        <f>OR(ISNA(Y6),ISNA(Z6))</f>
        <v>0</v>
      </c>
    </row>
    <row r="7" spans="1:27" x14ac:dyDescent="0.25">
      <c r="A7">
        <v>2422</v>
      </c>
      <c r="B7" t="s">
        <v>24</v>
      </c>
      <c r="C7" t="s">
        <v>60</v>
      </c>
      <c r="D7" t="s">
        <v>61</v>
      </c>
      <c r="E7">
        <v>11</v>
      </c>
      <c r="F7" t="s">
        <v>37</v>
      </c>
      <c r="G7">
        <v>100</v>
      </c>
      <c r="H7" t="s">
        <v>27</v>
      </c>
      <c r="I7" t="s">
        <v>38</v>
      </c>
      <c r="J7" t="s">
        <v>59</v>
      </c>
      <c r="K7" t="s">
        <v>30</v>
      </c>
      <c r="L7" t="s">
        <v>31</v>
      </c>
      <c r="M7">
        <v>3</v>
      </c>
      <c r="N7" t="s">
        <v>32</v>
      </c>
      <c r="O7" t="s">
        <v>33</v>
      </c>
      <c r="P7">
        <v>13.6066</v>
      </c>
      <c r="Q7">
        <v>336822.91876700002</v>
      </c>
      <c r="R7">
        <v>3063538.9600300002</v>
      </c>
      <c r="S7">
        <v>336836.05140699999</v>
      </c>
      <c r="T7">
        <v>3063535.4002399999</v>
      </c>
      <c r="U7">
        <v>1.3606999999999999E-2</v>
      </c>
      <c r="V7" t="str">
        <f>VLOOKUP(C7,'Lines LookUp'!$B$1:$C$12,2,0)</f>
        <v>BAG</v>
      </c>
      <c r="W7" t="str">
        <f>ROUNDUP(Q7,3)&amp;"-"&amp;ROUNDUP(R7,3)</f>
        <v>336822.919-3063538.961</v>
      </c>
      <c r="X7" t="str">
        <f>ROUNDUP(S7,3)&amp;"-"&amp;ROUNDUP(T7,3)</f>
        <v>336836.052-3063535.401</v>
      </c>
      <c r="Y7">
        <f>VLOOKUP(W7&amp;"-"&amp;V7,'Buscoords Workout'!$F:$G,2,0)</f>
        <v>1259</v>
      </c>
      <c r="Z7">
        <f>VLOOKUP(X7&amp;"-"&amp;V7,'Buscoords Workout'!$F:$G,2,0)</f>
        <v>1258</v>
      </c>
      <c r="AA7" t="b">
        <f>OR(ISNA(Y7),ISNA(Z7))</f>
        <v>0</v>
      </c>
    </row>
    <row r="8" spans="1:27" x14ac:dyDescent="0.25">
      <c r="A8">
        <v>2424</v>
      </c>
      <c r="B8" t="s">
        <v>24</v>
      </c>
      <c r="C8" t="s">
        <v>60</v>
      </c>
      <c r="D8" t="s">
        <v>61</v>
      </c>
      <c r="E8">
        <v>11</v>
      </c>
      <c r="F8" t="s">
        <v>37</v>
      </c>
      <c r="G8">
        <v>100</v>
      </c>
      <c r="H8" t="s">
        <v>27</v>
      </c>
      <c r="I8" t="s">
        <v>38</v>
      </c>
      <c r="J8" t="s">
        <v>59</v>
      </c>
      <c r="K8" t="s">
        <v>30</v>
      </c>
      <c r="L8" t="s">
        <v>31</v>
      </c>
      <c r="M8">
        <v>3</v>
      </c>
      <c r="N8" t="s">
        <v>32</v>
      </c>
      <c r="O8" t="s">
        <v>33</v>
      </c>
      <c r="P8">
        <v>35.876899999999999</v>
      </c>
      <c r="Q8">
        <v>336851.391695</v>
      </c>
      <c r="R8">
        <v>3063531.2421200001</v>
      </c>
      <c r="S8">
        <v>336886.01901699998</v>
      </c>
      <c r="T8">
        <v>3063521.8561</v>
      </c>
      <c r="U8">
        <v>3.5876999999999999E-2</v>
      </c>
      <c r="V8" t="str">
        <f>VLOOKUP(C8,'Lines LookUp'!$B$1:$C$12,2,0)</f>
        <v>BAG</v>
      </c>
      <c r="W8" t="str">
        <f>ROUNDUP(Q8,3)&amp;"-"&amp;ROUNDUP(R8,3)</f>
        <v>336851.392-3063531.243</v>
      </c>
      <c r="X8" t="str">
        <f>ROUNDUP(S8,3)&amp;"-"&amp;ROUNDUP(T8,3)</f>
        <v>336886.02-3063521.857</v>
      </c>
      <c r="Y8">
        <f>VLOOKUP(W8&amp;"-"&amp;V8,'Buscoords Workout'!$F:$G,2,0)</f>
        <v>1257</v>
      </c>
      <c r="Z8">
        <f>VLOOKUP(X8&amp;"-"&amp;V8,'Buscoords Workout'!$F:$G,2,0)</f>
        <v>1254</v>
      </c>
      <c r="AA8" t="b">
        <f>OR(ISNA(Y8),ISNA(Z8))</f>
        <v>0</v>
      </c>
    </row>
    <row r="9" spans="1:27" x14ac:dyDescent="0.25">
      <c r="A9">
        <v>2427</v>
      </c>
      <c r="B9" t="s">
        <v>24</v>
      </c>
      <c r="C9" t="s">
        <v>60</v>
      </c>
      <c r="D9" t="s">
        <v>61</v>
      </c>
      <c r="E9">
        <v>11</v>
      </c>
      <c r="F9" t="s">
        <v>37</v>
      </c>
      <c r="G9">
        <v>100</v>
      </c>
      <c r="H9" t="s">
        <v>27</v>
      </c>
      <c r="I9" t="s">
        <v>38</v>
      </c>
      <c r="J9" t="s">
        <v>59</v>
      </c>
      <c r="K9" t="s">
        <v>30</v>
      </c>
      <c r="L9" t="s">
        <v>31</v>
      </c>
      <c r="M9">
        <v>3</v>
      </c>
      <c r="N9" t="s">
        <v>32</v>
      </c>
      <c r="O9" t="s">
        <v>33</v>
      </c>
      <c r="P9">
        <v>26.387799999999999</v>
      </c>
      <c r="Q9">
        <v>336886.01901699998</v>
      </c>
      <c r="R9">
        <v>3063521.8561</v>
      </c>
      <c r="S9">
        <v>336911.48774700001</v>
      </c>
      <c r="T9">
        <v>3063514.9526</v>
      </c>
      <c r="U9">
        <v>2.6388000000000002E-2</v>
      </c>
      <c r="V9" t="str">
        <f>VLOOKUP(C9,'Lines LookUp'!$B$1:$C$12,2,0)</f>
        <v>BAG</v>
      </c>
      <c r="W9" t="str">
        <f>ROUNDUP(Q9,3)&amp;"-"&amp;ROUNDUP(R9,3)</f>
        <v>336886.02-3063521.857</v>
      </c>
      <c r="X9" t="str">
        <f>ROUNDUP(S9,3)&amp;"-"&amp;ROUNDUP(T9,3)</f>
        <v>336911.488-3063514.953</v>
      </c>
      <c r="Y9">
        <f>VLOOKUP(W9&amp;"-"&amp;V9,'Buscoords Workout'!$F:$G,2,0)</f>
        <v>1254</v>
      </c>
      <c r="Z9">
        <f>VLOOKUP(X9&amp;"-"&amp;V9,'Buscoords Workout'!$F:$G,2,0)</f>
        <v>1252</v>
      </c>
      <c r="AA9" t="b">
        <f>OR(ISNA(Y9),ISNA(Z9))</f>
        <v>0</v>
      </c>
    </row>
    <row r="10" spans="1:27" x14ac:dyDescent="0.25">
      <c r="A10">
        <v>2429</v>
      </c>
      <c r="B10" t="s">
        <v>24</v>
      </c>
      <c r="C10" t="s">
        <v>60</v>
      </c>
      <c r="D10" t="s">
        <v>61</v>
      </c>
      <c r="E10">
        <v>11</v>
      </c>
      <c r="F10" t="s">
        <v>37</v>
      </c>
      <c r="G10">
        <v>100</v>
      </c>
      <c r="H10" t="s">
        <v>27</v>
      </c>
      <c r="I10" t="s">
        <v>38</v>
      </c>
      <c r="J10" t="s">
        <v>59</v>
      </c>
      <c r="K10" t="s">
        <v>30</v>
      </c>
      <c r="L10" t="s">
        <v>31</v>
      </c>
      <c r="M10">
        <v>3</v>
      </c>
      <c r="N10" t="s">
        <v>32</v>
      </c>
      <c r="O10" t="s">
        <v>33</v>
      </c>
      <c r="P10">
        <v>8.2784700000000004</v>
      </c>
      <c r="Q10">
        <v>336983.80505000002</v>
      </c>
      <c r="R10">
        <v>3063496.3292999999</v>
      </c>
      <c r="S10">
        <v>336991.84149999998</v>
      </c>
      <c r="T10">
        <v>3063494.3421999998</v>
      </c>
      <c r="U10">
        <v>8.2780000000000006E-3</v>
      </c>
      <c r="V10" t="str">
        <f>VLOOKUP(C10,'Lines LookUp'!$B$1:$C$12,2,0)</f>
        <v>BAG</v>
      </c>
      <c r="W10" t="str">
        <f>ROUNDUP(Q10,3)&amp;"-"&amp;ROUNDUP(R10,3)</f>
        <v>336983.806-3063496.33</v>
      </c>
      <c r="X10" t="str">
        <f>ROUNDUP(S10,3)&amp;"-"&amp;ROUNDUP(T10,3)</f>
        <v>336991.842-3063494.343</v>
      </c>
      <c r="Y10">
        <f>VLOOKUP(W10&amp;"-"&amp;V10,'Buscoords Workout'!$F:$G,2,0)</f>
        <v>1244</v>
      </c>
      <c r="Z10">
        <f>VLOOKUP(X10&amp;"-"&amp;V10,'Buscoords Workout'!$F:$G,2,0)</f>
        <v>1047</v>
      </c>
      <c r="AA10" t="b">
        <f>OR(ISNA(Y10),ISNA(Z10))</f>
        <v>0</v>
      </c>
    </row>
    <row r="11" spans="1:27" x14ac:dyDescent="0.25">
      <c r="A11">
        <v>2430</v>
      </c>
      <c r="B11" t="s">
        <v>24</v>
      </c>
      <c r="C11" t="s">
        <v>60</v>
      </c>
      <c r="D11" t="s">
        <v>61</v>
      </c>
      <c r="E11">
        <v>11</v>
      </c>
      <c r="F11" t="s">
        <v>37</v>
      </c>
      <c r="G11">
        <v>100</v>
      </c>
      <c r="H11" t="s">
        <v>27</v>
      </c>
      <c r="I11" t="s">
        <v>38</v>
      </c>
      <c r="J11" t="s">
        <v>59</v>
      </c>
      <c r="K11" t="s">
        <v>30</v>
      </c>
      <c r="L11" t="s">
        <v>31</v>
      </c>
      <c r="M11">
        <v>3</v>
      </c>
      <c r="N11" t="s">
        <v>32</v>
      </c>
      <c r="O11" t="s">
        <v>33</v>
      </c>
      <c r="P11">
        <v>24.467700000000001</v>
      </c>
      <c r="Q11">
        <v>336960.05269099999</v>
      </c>
      <c r="R11">
        <v>3063502.2023399998</v>
      </c>
      <c r="S11">
        <v>336983.80505000002</v>
      </c>
      <c r="T11">
        <v>3063496.3292999999</v>
      </c>
      <c r="U11">
        <v>2.4468E-2</v>
      </c>
      <c r="V11" t="str">
        <f>VLOOKUP(C11,'Lines LookUp'!$B$1:$C$12,2,0)</f>
        <v>BAG</v>
      </c>
      <c r="W11" t="str">
        <f>ROUNDUP(Q11,3)&amp;"-"&amp;ROUNDUP(R11,3)</f>
        <v>336960.053-3063502.203</v>
      </c>
      <c r="X11" t="str">
        <f>ROUNDUP(S11,3)&amp;"-"&amp;ROUNDUP(T11,3)</f>
        <v>336983.806-3063496.33</v>
      </c>
      <c r="Y11">
        <f>VLOOKUP(W11&amp;"-"&amp;V11,'Buscoords Workout'!$F:$G,2,0)</f>
        <v>1247</v>
      </c>
      <c r="Z11">
        <f>VLOOKUP(X11&amp;"-"&amp;V11,'Buscoords Workout'!$F:$G,2,0)</f>
        <v>1244</v>
      </c>
      <c r="AA11" t="b">
        <f>OR(ISNA(Y11),ISNA(Z11))</f>
        <v>0</v>
      </c>
    </row>
    <row r="12" spans="1:27" x14ac:dyDescent="0.25">
      <c r="A12">
        <v>2485</v>
      </c>
      <c r="B12" t="s">
        <v>24</v>
      </c>
      <c r="C12" t="s">
        <v>60</v>
      </c>
      <c r="D12" t="s">
        <v>61</v>
      </c>
      <c r="E12">
        <v>11</v>
      </c>
      <c r="F12" t="s">
        <v>37</v>
      </c>
      <c r="G12">
        <v>100</v>
      </c>
      <c r="H12" t="s">
        <v>27</v>
      </c>
      <c r="I12" t="s">
        <v>38</v>
      </c>
      <c r="J12" t="s">
        <v>59</v>
      </c>
      <c r="K12" t="s">
        <v>30</v>
      </c>
      <c r="L12" t="s">
        <v>31</v>
      </c>
      <c r="M12">
        <v>3</v>
      </c>
      <c r="N12" t="s">
        <v>32</v>
      </c>
      <c r="O12" t="s">
        <v>33</v>
      </c>
      <c r="P12">
        <v>0.10900600000000001</v>
      </c>
      <c r="Q12">
        <v>337521.0307</v>
      </c>
      <c r="R12">
        <v>3063995.3705000002</v>
      </c>
      <c r="S12">
        <v>337521.07703300001</v>
      </c>
      <c r="T12">
        <v>3063995.4691699999</v>
      </c>
      <c r="U12">
        <v>1.0900000000000001E-4</v>
      </c>
      <c r="V12" t="str">
        <f>VLOOKUP(C12,'Lines LookUp'!$B$1:$C$12,2,0)</f>
        <v>BAG</v>
      </c>
      <c r="W12" t="str">
        <f>ROUNDUP(Q12,3)&amp;"-"&amp;ROUNDUP(R12,3)</f>
        <v>337521.031-3063995.371</v>
      </c>
      <c r="X12" t="str">
        <f>ROUNDUP(S12,3)&amp;"-"&amp;ROUNDUP(T12,3)</f>
        <v>337521.078-3063995.47</v>
      </c>
      <c r="Y12">
        <f>VLOOKUP(W12&amp;"-"&amp;V12,'Buscoords Workout'!$F:$G,2,0)</f>
        <v>1066</v>
      </c>
      <c r="Z12">
        <f>VLOOKUP(X12&amp;"-"&amp;V12,'Buscoords Workout'!$F:$G,2,0)</f>
        <v>1305</v>
      </c>
      <c r="AA12" t="b">
        <f>OR(ISNA(Y12),ISNA(Z12))</f>
        <v>0</v>
      </c>
    </row>
    <row r="13" spans="1:27" x14ac:dyDescent="0.25">
      <c r="A13">
        <v>2487</v>
      </c>
      <c r="B13" t="s">
        <v>24</v>
      </c>
      <c r="C13" t="s">
        <v>60</v>
      </c>
      <c r="D13" t="s">
        <v>61</v>
      </c>
      <c r="E13">
        <v>11</v>
      </c>
      <c r="F13" t="s">
        <v>37</v>
      </c>
      <c r="G13">
        <v>100</v>
      </c>
      <c r="H13" t="s">
        <v>27</v>
      </c>
      <c r="I13" t="s">
        <v>38</v>
      </c>
      <c r="J13" t="s">
        <v>59</v>
      </c>
      <c r="K13" t="s">
        <v>30</v>
      </c>
      <c r="L13" t="s">
        <v>31</v>
      </c>
      <c r="M13">
        <v>3</v>
      </c>
      <c r="N13" t="s">
        <v>32</v>
      </c>
      <c r="O13" t="s">
        <v>33</v>
      </c>
      <c r="P13">
        <v>19.334700000000002</v>
      </c>
      <c r="Q13">
        <v>337521.07703300001</v>
      </c>
      <c r="R13">
        <v>3063995.4691699999</v>
      </c>
      <c r="S13">
        <v>337529.29518900003</v>
      </c>
      <c r="T13">
        <v>3064012.9703700002</v>
      </c>
      <c r="U13">
        <v>1.9335000000000001E-2</v>
      </c>
      <c r="V13" t="str">
        <f>VLOOKUP(C13,'Lines LookUp'!$B$1:$C$12,2,0)</f>
        <v>BAG</v>
      </c>
      <c r="W13" t="str">
        <f>ROUNDUP(Q13,3)&amp;"-"&amp;ROUNDUP(R13,3)</f>
        <v>337521.078-3063995.47</v>
      </c>
      <c r="X13" t="str">
        <f>ROUNDUP(S13,3)&amp;"-"&amp;ROUNDUP(T13,3)</f>
        <v>337529.296-3064012.971</v>
      </c>
      <c r="Y13">
        <f>VLOOKUP(W13&amp;"-"&amp;V13,'Buscoords Workout'!$F:$G,2,0)</f>
        <v>1305</v>
      </c>
      <c r="Z13">
        <f>VLOOKUP(X13&amp;"-"&amp;V13,'Buscoords Workout'!$F:$G,2,0)</f>
        <v>1306</v>
      </c>
      <c r="AA13" t="b">
        <f>OR(ISNA(Y13),ISNA(Z13))</f>
        <v>0</v>
      </c>
    </row>
    <row r="14" spans="1:27" x14ac:dyDescent="0.25">
      <c r="A14">
        <v>2504</v>
      </c>
      <c r="B14" t="s">
        <v>24</v>
      </c>
      <c r="C14" t="s">
        <v>60</v>
      </c>
      <c r="D14" t="s">
        <v>61</v>
      </c>
      <c r="E14">
        <v>11</v>
      </c>
      <c r="F14" t="s">
        <v>37</v>
      </c>
      <c r="G14">
        <v>100</v>
      </c>
      <c r="H14" t="s">
        <v>27</v>
      </c>
      <c r="I14" t="s">
        <v>38</v>
      </c>
      <c r="J14" t="s">
        <v>59</v>
      </c>
      <c r="K14" t="s">
        <v>30</v>
      </c>
      <c r="L14" t="s">
        <v>31</v>
      </c>
      <c r="M14">
        <v>3</v>
      </c>
      <c r="N14" t="s">
        <v>32</v>
      </c>
      <c r="O14" t="s">
        <v>33</v>
      </c>
      <c r="P14">
        <v>1.28973</v>
      </c>
      <c r="Q14">
        <v>337077.08519999997</v>
      </c>
      <c r="R14">
        <v>3064386.1496000001</v>
      </c>
      <c r="S14">
        <v>337075.79702699999</v>
      </c>
      <c r="T14">
        <v>3064386.2130200001</v>
      </c>
      <c r="U14">
        <v>1.2899999999999999E-3</v>
      </c>
      <c r="V14" t="str">
        <f>VLOOKUP(C14,'Lines LookUp'!$B$1:$C$12,2,0)</f>
        <v>BAG</v>
      </c>
      <c r="W14" t="str">
        <f>ROUNDUP(Q14,3)&amp;"-"&amp;ROUNDUP(R14,3)</f>
        <v>337077.086-3064386.15</v>
      </c>
      <c r="X14" t="str">
        <f>ROUNDUP(S14,3)&amp;"-"&amp;ROUNDUP(T14,3)</f>
        <v>337075.798-3064386.214</v>
      </c>
      <c r="Y14">
        <f>VLOOKUP(W14&amp;"-"&amp;V14,'Buscoords Workout'!$F:$G,2,0)</f>
        <v>1131</v>
      </c>
      <c r="Z14">
        <f>VLOOKUP(X14&amp;"-"&amp;V14,'Buscoords Workout'!$F:$G,2,0)</f>
        <v>1310</v>
      </c>
      <c r="AA14" t="b">
        <f>OR(ISNA(Y14),ISNA(Z14))</f>
        <v>0</v>
      </c>
    </row>
    <row r="15" spans="1:27" x14ac:dyDescent="0.25">
      <c r="A15">
        <v>2505</v>
      </c>
      <c r="B15" t="s">
        <v>24</v>
      </c>
      <c r="C15" t="s">
        <v>60</v>
      </c>
      <c r="D15" t="s">
        <v>61</v>
      </c>
      <c r="E15">
        <v>11</v>
      </c>
      <c r="F15" t="s">
        <v>37</v>
      </c>
      <c r="G15">
        <v>100</v>
      </c>
      <c r="H15" t="s">
        <v>27</v>
      </c>
      <c r="I15" t="s">
        <v>38</v>
      </c>
      <c r="J15" t="s">
        <v>59</v>
      </c>
      <c r="K15" t="s">
        <v>30</v>
      </c>
      <c r="L15" t="s">
        <v>31</v>
      </c>
      <c r="M15">
        <v>3</v>
      </c>
      <c r="N15" t="s">
        <v>32</v>
      </c>
      <c r="O15" t="s">
        <v>33</v>
      </c>
      <c r="P15">
        <v>22.470199999999998</v>
      </c>
      <c r="Q15">
        <v>337075.79702699999</v>
      </c>
      <c r="R15">
        <v>3064386.2130200001</v>
      </c>
      <c r="S15">
        <v>337053.35399999999</v>
      </c>
      <c r="T15">
        <v>3064387.3179000001</v>
      </c>
      <c r="U15">
        <v>2.247E-2</v>
      </c>
      <c r="V15" t="str">
        <f>VLOOKUP(C15,'Lines LookUp'!$B$1:$C$12,2,0)</f>
        <v>BAG</v>
      </c>
      <c r="W15" t="str">
        <f>ROUNDUP(Q15,3)&amp;"-"&amp;ROUNDUP(R15,3)</f>
        <v>337075.798-3064386.214</v>
      </c>
      <c r="X15" t="str">
        <f>ROUNDUP(S15,3)&amp;"-"&amp;ROUNDUP(T15,3)</f>
        <v>337053.354-3064387.318</v>
      </c>
      <c r="Y15">
        <f>VLOOKUP(W15&amp;"-"&amp;V15,'Buscoords Workout'!$F:$G,2,0)</f>
        <v>1310</v>
      </c>
      <c r="Z15">
        <f>VLOOKUP(X15&amp;"-"&amp;V15,'Buscoords Workout'!$F:$G,2,0)</f>
        <v>1125</v>
      </c>
      <c r="AA15" t="b">
        <f>OR(ISNA(Y15),ISNA(Z15))</f>
        <v>0</v>
      </c>
    </row>
    <row r="16" spans="1:27" x14ac:dyDescent="0.25">
      <c r="A16">
        <v>1967</v>
      </c>
      <c r="B16" t="s">
        <v>24</v>
      </c>
      <c r="C16" t="s">
        <v>32</v>
      </c>
      <c r="D16" t="s">
        <v>58</v>
      </c>
      <c r="E16">
        <v>11</v>
      </c>
      <c r="F16" t="s">
        <v>42</v>
      </c>
      <c r="G16">
        <v>240</v>
      </c>
      <c r="H16" t="s">
        <v>27</v>
      </c>
      <c r="I16" t="s">
        <v>28</v>
      </c>
      <c r="J16" t="s">
        <v>59</v>
      </c>
      <c r="K16" t="s">
        <v>49</v>
      </c>
      <c r="L16" t="s">
        <v>31</v>
      </c>
      <c r="M16">
        <v>3</v>
      </c>
      <c r="N16" t="s">
        <v>32</v>
      </c>
      <c r="O16" t="s">
        <v>33</v>
      </c>
      <c r="P16">
        <v>4.4250800000000003</v>
      </c>
      <c r="Q16">
        <v>336239.71309999999</v>
      </c>
      <c r="R16">
        <v>3063413.6173</v>
      </c>
      <c r="S16">
        <v>336237.839033</v>
      </c>
      <c r="T16">
        <v>3063417.6259400002</v>
      </c>
      <c r="U16">
        <v>4.4250000000000001E-3</v>
      </c>
      <c r="V16" t="str">
        <f>VLOOKUP(C16,'Lines LookUp'!$B$1:$C$12,2,0)</f>
        <v>BAN</v>
      </c>
      <c r="W16" t="str">
        <f>ROUNDUP(Q16,3)&amp;"-"&amp;ROUNDUP(R16,3)</f>
        <v>336239.714-3063413.618</v>
      </c>
      <c r="X16" t="str">
        <f>ROUNDUP(S16,3)&amp;"-"&amp;ROUNDUP(T16,3)</f>
        <v>336237.84-3063417.626</v>
      </c>
      <c r="Y16">
        <f>VLOOKUP(W16&amp;"-"&amp;V16,'Buscoords Workout'!$F:$G,2,0)</f>
        <v>2001</v>
      </c>
      <c r="Z16">
        <f>VLOOKUP(X16&amp;"-"&amp;V16,'Buscoords Workout'!$F:$G,2,0)</f>
        <v>2197</v>
      </c>
      <c r="AA16" t="b">
        <f>OR(ISNA(Y16),ISNA(Z16))</f>
        <v>0</v>
      </c>
    </row>
    <row r="17" spans="1:27" x14ac:dyDescent="0.25">
      <c r="A17">
        <v>1968</v>
      </c>
      <c r="B17" t="s">
        <v>24</v>
      </c>
      <c r="C17" t="s">
        <v>32</v>
      </c>
      <c r="D17" t="s">
        <v>58</v>
      </c>
      <c r="E17">
        <v>11</v>
      </c>
      <c r="F17" t="s">
        <v>42</v>
      </c>
      <c r="G17">
        <v>240</v>
      </c>
      <c r="H17" t="s">
        <v>27</v>
      </c>
      <c r="I17" t="s">
        <v>28</v>
      </c>
      <c r="J17" t="s">
        <v>59</v>
      </c>
      <c r="K17" t="s">
        <v>49</v>
      </c>
      <c r="L17" t="s">
        <v>31</v>
      </c>
      <c r="M17">
        <v>3</v>
      </c>
      <c r="N17" t="s">
        <v>32</v>
      </c>
      <c r="O17" t="s">
        <v>33</v>
      </c>
      <c r="P17">
        <v>12.263999999999999</v>
      </c>
      <c r="Q17">
        <v>336237.839033</v>
      </c>
      <c r="R17">
        <v>3063417.6259400002</v>
      </c>
      <c r="S17">
        <v>336232.64510000002</v>
      </c>
      <c r="T17">
        <v>3063428.7357999999</v>
      </c>
      <c r="U17">
        <v>1.2264000000000001E-2</v>
      </c>
      <c r="V17" t="str">
        <f>VLOOKUP(C17,'Lines LookUp'!$B$1:$C$12,2,0)</f>
        <v>BAN</v>
      </c>
      <c r="W17" t="str">
        <f>ROUNDUP(Q17,3)&amp;"-"&amp;ROUNDUP(R17,3)</f>
        <v>336237.84-3063417.626</v>
      </c>
      <c r="X17" t="str">
        <f>ROUNDUP(S17,3)&amp;"-"&amp;ROUNDUP(T17,3)</f>
        <v>336232.646-3063428.736</v>
      </c>
      <c r="Y17">
        <f>VLOOKUP(W17&amp;"-"&amp;V17,'Buscoords Workout'!$F:$G,2,0)</f>
        <v>2197</v>
      </c>
      <c r="Z17">
        <f>VLOOKUP(X17&amp;"-"&amp;V17,'Buscoords Workout'!$F:$G,2,0)</f>
        <v>2002</v>
      </c>
      <c r="AA17" t="b">
        <f>OR(ISNA(Y17),ISNA(Z17))</f>
        <v>0</v>
      </c>
    </row>
    <row r="18" spans="1:27" x14ac:dyDescent="0.25">
      <c r="A18">
        <v>1982</v>
      </c>
      <c r="B18" t="s">
        <v>24</v>
      </c>
      <c r="C18" t="s">
        <v>32</v>
      </c>
      <c r="D18" t="s">
        <v>58</v>
      </c>
      <c r="E18">
        <v>11</v>
      </c>
      <c r="F18" t="s">
        <v>42</v>
      </c>
      <c r="G18">
        <v>240</v>
      </c>
      <c r="H18" t="s">
        <v>27</v>
      </c>
      <c r="I18" t="s">
        <v>28</v>
      </c>
      <c r="J18" t="s">
        <v>59</v>
      </c>
      <c r="K18" t="s">
        <v>49</v>
      </c>
      <c r="L18" t="s">
        <v>31</v>
      </c>
      <c r="M18">
        <v>3</v>
      </c>
      <c r="N18" t="s">
        <v>32</v>
      </c>
      <c r="O18" t="s">
        <v>33</v>
      </c>
      <c r="P18">
        <v>8.2391400000000008</v>
      </c>
      <c r="Q18">
        <v>336209.60747500003</v>
      </c>
      <c r="R18">
        <v>3063458.4420400001</v>
      </c>
      <c r="S18">
        <v>336204.95714200003</v>
      </c>
      <c r="T18">
        <v>3063465.24334</v>
      </c>
      <c r="U18">
        <v>8.2389999999999998E-3</v>
      </c>
      <c r="V18" t="str">
        <f>VLOOKUP(C18,'Lines LookUp'!$B$1:$C$12,2,0)</f>
        <v>BAN</v>
      </c>
      <c r="W18" t="str">
        <f>ROUNDUP(Q18,3)&amp;"-"&amp;ROUNDUP(R18,3)</f>
        <v>336209.608-3063458.443</v>
      </c>
      <c r="X18" t="str">
        <f>ROUNDUP(S18,3)&amp;"-"&amp;ROUNDUP(T18,3)</f>
        <v>336204.958-3063465.244</v>
      </c>
      <c r="Y18">
        <f>VLOOKUP(W18&amp;"-"&amp;V18,'Buscoords Workout'!$F:$G,2,0)</f>
        <v>2207</v>
      </c>
      <c r="Z18">
        <f>VLOOKUP(X18&amp;"-"&amp;V18,'Buscoords Workout'!$F:$G,2,0)</f>
        <v>2208</v>
      </c>
      <c r="AA18" t="b">
        <f>OR(ISNA(Y18),ISNA(Z18))</f>
        <v>0</v>
      </c>
    </row>
    <row r="19" spans="1:27" x14ac:dyDescent="0.25">
      <c r="A19">
        <v>1985</v>
      </c>
      <c r="B19" t="s">
        <v>24</v>
      </c>
      <c r="C19" t="s">
        <v>32</v>
      </c>
      <c r="D19" t="s">
        <v>58</v>
      </c>
      <c r="E19">
        <v>11</v>
      </c>
      <c r="F19" t="s">
        <v>42</v>
      </c>
      <c r="G19">
        <v>240</v>
      </c>
      <c r="H19" t="s">
        <v>27</v>
      </c>
      <c r="I19" t="s">
        <v>28</v>
      </c>
      <c r="J19" t="s">
        <v>59</v>
      </c>
      <c r="K19" t="s">
        <v>49</v>
      </c>
      <c r="L19" t="s">
        <v>31</v>
      </c>
      <c r="M19">
        <v>3</v>
      </c>
      <c r="N19" t="s">
        <v>32</v>
      </c>
      <c r="O19" t="s">
        <v>33</v>
      </c>
      <c r="P19">
        <v>5.2423999999999998E-2</v>
      </c>
      <c r="Q19">
        <v>336209.63706500002</v>
      </c>
      <c r="R19">
        <v>3063458.3987599998</v>
      </c>
      <c r="S19">
        <v>336209.60747500003</v>
      </c>
      <c r="T19">
        <v>3063458.4420400001</v>
      </c>
      <c r="U19">
        <v>5.1999999999999997E-5</v>
      </c>
      <c r="V19" t="str">
        <f>VLOOKUP(C19,'Lines LookUp'!$B$1:$C$12,2,0)</f>
        <v>BAN</v>
      </c>
      <c r="W19" t="str">
        <f>ROUNDUP(Q19,3)&amp;"-"&amp;ROUNDUP(R19,3)</f>
        <v>336209.638-3063458.399</v>
      </c>
      <c r="X19" t="str">
        <f>ROUNDUP(S19,3)&amp;"-"&amp;ROUNDUP(T19,3)</f>
        <v>336209.608-3063458.443</v>
      </c>
      <c r="Y19">
        <f>VLOOKUP(W19&amp;"-"&amp;V19,'Buscoords Workout'!$F:$G,2,0)</f>
        <v>2206</v>
      </c>
      <c r="Z19">
        <f>VLOOKUP(X19&amp;"-"&amp;V19,'Buscoords Workout'!$F:$G,2,0)</f>
        <v>2207</v>
      </c>
      <c r="AA19" t="b">
        <f>OR(ISNA(Y19),ISNA(Z19))</f>
        <v>0</v>
      </c>
    </row>
    <row r="20" spans="1:27" x14ac:dyDescent="0.25">
      <c r="A20">
        <v>1992</v>
      </c>
      <c r="B20" t="s">
        <v>24</v>
      </c>
      <c r="C20" t="s">
        <v>32</v>
      </c>
      <c r="D20" t="s">
        <v>58</v>
      </c>
      <c r="E20">
        <v>11</v>
      </c>
      <c r="F20" t="s">
        <v>42</v>
      </c>
      <c r="G20">
        <v>240</v>
      </c>
      <c r="H20" t="s">
        <v>27</v>
      </c>
      <c r="I20" t="s">
        <v>28</v>
      </c>
      <c r="J20" t="s">
        <v>59</v>
      </c>
      <c r="K20" t="s">
        <v>49</v>
      </c>
      <c r="L20" t="s">
        <v>31</v>
      </c>
      <c r="M20">
        <v>3</v>
      </c>
      <c r="N20" t="s">
        <v>32</v>
      </c>
      <c r="O20" t="s">
        <v>33</v>
      </c>
      <c r="P20">
        <v>12.6198</v>
      </c>
      <c r="Q20">
        <v>336168.18581400003</v>
      </c>
      <c r="R20">
        <v>3063476.9890100001</v>
      </c>
      <c r="S20">
        <v>336155.6496</v>
      </c>
      <c r="T20">
        <v>3063478.4389</v>
      </c>
      <c r="U20">
        <v>1.2619999999999999E-2</v>
      </c>
      <c r="V20" t="str">
        <f>VLOOKUP(C20,'Lines LookUp'!$B$1:$C$12,2,0)</f>
        <v>BAN</v>
      </c>
      <c r="W20" t="str">
        <f>ROUNDUP(Q20,3)&amp;"-"&amp;ROUNDUP(R20,3)</f>
        <v>336168.186-3063476.99</v>
      </c>
      <c r="X20" t="str">
        <f>ROUNDUP(S20,3)&amp;"-"&amp;ROUNDUP(T20,3)</f>
        <v>336155.65-3063478.439</v>
      </c>
      <c r="Y20">
        <f>VLOOKUP(W20&amp;"-"&amp;V20,'Buscoords Workout'!$F:$G,2,0)</f>
        <v>2217</v>
      </c>
      <c r="Z20">
        <f>VLOOKUP(X20&amp;"-"&amp;V20,'Buscoords Workout'!$F:$G,2,0)</f>
        <v>2007</v>
      </c>
      <c r="AA20" t="b">
        <f>OR(ISNA(Y20),ISNA(Z20))</f>
        <v>0</v>
      </c>
    </row>
    <row r="21" spans="1:27" x14ac:dyDescent="0.25">
      <c r="A21">
        <v>1993</v>
      </c>
      <c r="B21" t="s">
        <v>24</v>
      </c>
      <c r="C21" t="s">
        <v>32</v>
      </c>
      <c r="D21" t="s">
        <v>58</v>
      </c>
      <c r="E21">
        <v>11</v>
      </c>
      <c r="F21" t="s">
        <v>42</v>
      </c>
      <c r="G21">
        <v>240</v>
      </c>
      <c r="H21" t="s">
        <v>27</v>
      </c>
      <c r="I21" t="s">
        <v>28</v>
      </c>
      <c r="J21" t="s">
        <v>59</v>
      </c>
      <c r="K21" t="s">
        <v>49</v>
      </c>
      <c r="L21" t="s">
        <v>31</v>
      </c>
      <c r="M21">
        <v>3</v>
      </c>
      <c r="N21" t="s">
        <v>32</v>
      </c>
      <c r="O21" t="s">
        <v>33</v>
      </c>
      <c r="P21">
        <v>5.7394600000000002</v>
      </c>
      <c r="Q21">
        <v>336173.88727200002</v>
      </c>
      <c r="R21">
        <v>3063476.3295999998</v>
      </c>
      <c r="S21">
        <v>336168.18581400003</v>
      </c>
      <c r="T21">
        <v>3063476.9890100001</v>
      </c>
      <c r="U21">
        <v>5.7390000000000002E-3</v>
      </c>
      <c r="V21" t="str">
        <f>VLOOKUP(C21,'Lines LookUp'!$B$1:$C$12,2,0)</f>
        <v>BAN</v>
      </c>
      <c r="W21" t="str">
        <f>ROUNDUP(Q21,3)&amp;"-"&amp;ROUNDUP(R21,3)</f>
        <v>336173.888-3063476.33</v>
      </c>
      <c r="X21" t="str">
        <f>ROUNDUP(S21,3)&amp;"-"&amp;ROUNDUP(T21,3)</f>
        <v>336168.186-3063476.99</v>
      </c>
      <c r="Y21">
        <f>VLOOKUP(W21&amp;"-"&amp;V21,'Buscoords Workout'!$F:$G,2,0)</f>
        <v>2216</v>
      </c>
      <c r="Z21">
        <f>VLOOKUP(X21&amp;"-"&amp;V21,'Buscoords Workout'!$F:$G,2,0)</f>
        <v>2217</v>
      </c>
      <c r="AA21" t="b">
        <f>OR(ISNA(Y21),ISNA(Z21))</f>
        <v>0</v>
      </c>
    </row>
    <row r="22" spans="1:27" x14ac:dyDescent="0.25">
      <c r="A22">
        <v>1999</v>
      </c>
      <c r="B22" t="s">
        <v>24</v>
      </c>
      <c r="C22" t="s">
        <v>32</v>
      </c>
      <c r="D22" t="s">
        <v>58</v>
      </c>
      <c r="E22">
        <v>11</v>
      </c>
      <c r="F22" t="s">
        <v>42</v>
      </c>
      <c r="G22">
        <v>240</v>
      </c>
      <c r="H22" t="s">
        <v>27</v>
      </c>
      <c r="I22" t="s">
        <v>28</v>
      </c>
      <c r="J22" t="s">
        <v>59</v>
      </c>
      <c r="K22" t="s">
        <v>49</v>
      </c>
      <c r="L22" t="s">
        <v>31</v>
      </c>
      <c r="M22">
        <v>3</v>
      </c>
      <c r="N22" t="s">
        <v>32</v>
      </c>
      <c r="O22" t="s">
        <v>33</v>
      </c>
      <c r="P22">
        <v>0.106568</v>
      </c>
      <c r="Q22">
        <v>336119.76202800003</v>
      </c>
      <c r="R22">
        <v>3063484.9860499999</v>
      </c>
      <c r="S22">
        <v>336119.65759999998</v>
      </c>
      <c r="T22">
        <v>3063485.0073000002</v>
      </c>
      <c r="U22">
        <v>1.07E-4</v>
      </c>
      <c r="V22" t="str">
        <f>VLOOKUP(C22,'Lines LookUp'!$B$1:$C$12,2,0)</f>
        <v>BAN</v>
      </c>
      <c r="W22" t="str">
        <f>ROUNDUP(Q22,3)&amp;"-"&amp;ROUNDUP(R22,3)</f>
        <v>336119.763-3063484.987</v>
      </c>
      <c r="X22" t="str">
        <f>ROUNDUP(S22,3)&amp;"-"&amp;ROUNDUP(T22,3)</f>
        <v>336119.658-3063485.008</v>
      </c>
      <c r="Y22">
        <f>VLOOKUP(W22&amp;"-"&amp;V22,'Buscoords Workout'!$F:$G,2,0)</f>
        <v>2223</v>
      </c>
      <c r="Z22">
        <f>VLOOKUP(X22&amp;"-"&amp;V22,'Buscoords Workout'!$F:$G,2,0)</f>
        <v>2009</v>
      </c>
      <c r="AA22" t="b">
        <f>OR(ISNA(Y22),ISNA(Z22))</f>
        <v>0</v>
      </c>
    </row>
    <row r="23" spans="1:27" x14ac:dyDescent="0.25">
      <c r="A23">
        <v>2000</v>
      </c>
      <c r="B23" t="s">
        <v>24</v>
      </c>
      <c r="C23" t="s">
        <v>32</v>
      </c>
      <c r="D23" t="s">
        <v>58</v>
      </c>
      <c r="E23">
        <v>11</v>
      </c>
      <c r="F23" t="s">
        <v>42</v>
      </c>
      <c r="G23">
        <v>240</v>
      </c>
      <c r="H23" t="s">
        <v>27</v>
      </c>
      <c r="I23" t="s">
        <v>28</v>
      </c>
      <c r="J23" t="s">
        <v>59</v>
      </c>
      <c r="K23" t="s">
        <v>49</v>
      </c>
      <c r="L23" t="s">
        <v>31</v>
      </c>
      <c r="M23">
        <v>3</v>
      </c>
      <c r="N23" t="s">
        <v>32</v>
      </c>
      <c r="O23" t="s">
        <v>33</v>
      </c>
      <c r="P23">
        <v>1.38297</v>
      </c>
      <c r="Q23">
        <v>336121.11722299998</v>
      </c>
      <c r="R23">
        <v>3063484.7102899998</v>
      </c>
      <c r="S23">
        <v>336119.76202800003</v>
      </c>
      <c r="T23">
        <v>3063484.9860499999</v>
      </c>
      <c r="U23">
        <v>1.3829999999999999E-3</v>
      </c>
      <c r="V23" t="str">
        <f>VLOOKUP(C23,'Lines LookUp'!$B$1:$C$12,2,0)</f>
        <v>BAN</v>
      </c>
      <c r="W23" t="str">
        <f>ROUNDUP(Q23,3)&amp;"-"&amp;ROUNDUP(R23,3)</f>
        <v>336121.118-3063484.711</v>
      </c>
      <c r="X23" t="str">
        <f>ROUNDUP(S23,3)&amp;"-"&amp;ROUNDUP(T23,3)</f>
        <v>336119.763-3063484.987</v>
      </c>
      <c r="Y23">
        <f>VLOOKUP(W23&amp;"-"&amp;V23,'Buscoords Workout'!$F:$G,2,0)</f>
        <v>2222</v>
      </c>
      <c r="Z23">
        <f>VLOOKUP(X23&amp;"-"&amp;V23,'Buscoords Workout'!$F:$G,2,0)</f>
        <v>2223</v>
      </c>
      <c r="AA23" t="b">
        <f>OR(ISNA(Y23),ISNA(Z23))</f>
        <v>0</v>
      </c>
    </row>
    <row r="24" spans="1:27" x14ac:dyDescent="0.25">
      <c r="A24">
        <v>2010</v>
      </c>
      <c r="B24" t="s">
        <v>24</v>
      </c>
      <c r="C24" t="s">
        <v>32</v>
      </c>
      <c r="D24" t="s">
        <v>58</v>
      </c>
      <c r="E24">
        <v>11</v>
      </c>
      <c r="F24" t="s">
        <v>37</v>
      </c>
      <c r="G24">
        <v>100</v>
      </c>
      <c r="H24" t="s">
        <v>27</v>
      </c>
      <c r="I24" t="s">
        <v>38</v>
      </c>
      <c r="J24" t="s">
        <v>59</v>
      </c>
      <c r="K24" t="s">
        <v>30</v>
      </c>
      <c r="L24" t="s">
        <v>31</v>
      </c>
      <c r="M24">
        <v>3</v>
      </c>
      <c r="N24" t="s">
        <v>32</v>
      </c>
      <c r="O24" t="s">
        <v>33</v>
      </c>
      <c r="P24">
        <v>0.43828800000000001</v>
      </c>
      <c r="Q24">
        <v>336124.55589999998</v>
      </c>
      <c r="R24">
        <v>3063576.1889</v>
      </c>
      <c r="S24">
        <v>336124.60701099999</v>
      </c>
      <c r="T24">
        <v>3063576.6242</v>
      </c>
      <c r="U24">
        <v>4.3800000000000002E-4</v>
      </c>
      <c r="V24" t="str">
        <f>VLOOKUP(C24,'Lines LookUp'!$B$1:$C$12,2,0)</f>
        <v>BAN</v>
      </c>
      <c r="W24" t="str">
        <f>ROUNDUP(Q24,3)&amp;"-"&amp;ROUNDUP(R24,3)</f>
        <v>336124.556-3063576.189</v>
      </c>
      <c r="X24" t="str">
        <f>ROUNDUP(S24,3)&amp;"-"&amp;ROUNDUP(T24,3)</f>
        <v>336124.608-3063576.625</v>
      </c>
      <c r="Y24">
        <f>VLOOKUP(W24&amp;"-"&amp;V24,'Buscoords Workout'!$F:$G,2,0)</f>
        <v>2013</v>
      </c>
      <c r="Z24">
        <f>VLOOKUP(X24&amp;"-"&amp;V24,'Buscoords Workout'!$F:$G,2,0)</f>
        <v>2228</v>
      </c>
      <c r="AA24" t="b">
        <f>OR(ISNA(Y24),ISNA(Z24))</f>
        <v>0</v>
      </c>
    </row>
    <row r="25" spans="1:27" x14ac:dyDescent="0.25">
      <c r="A25">
        <v>2011</v>
      </c>
      <c r="B25" t="s">
        <v>24</v>
      </c>
      <c r="C25" t="s">
        <v>32</v>
      </c>
      <c r="D25" t="s">
        <v>58</v>
      </c>
      <c r="E25">
        <v>11</v>
      </c>
      <c r="F25" t="s">
        <v>37</v>
      </c>
      <c r="G25">
        <v>100</v>
      </c>
      <c r="H25" t="s">
        <v>27</v>
      </c>
      <c r="I25" t="s">
        <v>38</v>
      </c>
      <c r="J25" t="s">
        <v>59</v>
      </c>
      <c r="K25" t="s">
        <v>30</v>
      </c>
      <c r="L25" t="s">
        <v>31</v>
      </c>
      <c r="M25">
        <v>3</v>
      </c>
      <c r="N25" t="s">
        <v>32</v>
      </c>
      <c r="O25" t="s">
        <v>33</v>
      </c>
      <c r="P25">
        <v>23.258400000000002</v>
      </c>
      <c r="Q25">
        <v>336124.60701099999</v>
      </c>
      <c r="R25">
        <v>3063576.6242</v>
      </c>
      <c r="S25">
        <v>336127.31929999997</v>
      </c>
      <c r="T25">
        <v>3063599.7239000001</v>
      </c>
      <c r="U25">
        <v>2.3258000000000001E-2</v>
      </c>
      <c r="V25" t="str">
        <f>VLOOKUP(C25,'Lines LookUp'!$B$1:$C$12,2,0)</f>
        <v>BAN</v>
      </c>
      <c r="W25" t="str">
        <f>ROUNDUP(Q25,3)&amp;"-"&amp;ROUNDUP(R25,3)</f>
        <v>336124.608-3063576.625</v>
      </c>
      <c r="X25" t="str">
        <f>ROUNDUP(S25,3)&amp;"-"&amp;ROUNDUP(T25,3)</f>
        <v>336127.32-3063599.724</v>
      </c>
      <c r="Y25">
        <f>VLOOKUP(W25&amp;"-"&amp;V25,'Buscoords Workout'!$F:$G,2,0)</f>
        <v>2228</v>
      </c>
      <c r="Z25">
        <f>VLOOKUP(X25&amp;"-"&amp;V25,'Buscoords Workout'!$F:$G,2,0)</f>
        <v>2014</v>
      </c>
      <c r="AA25" t="b">
        <f>OR(ISNA(Y25),ISNA(Z25))</f>
        <v>0</v>
      </c>
    </row>
    <row r="26" spans="1:27" x14ac:dyDescent="0.25">
      <c r="A26">
        <v>2012</v>
      </c>
      <c r="B26" t="s">
        <v>24</v>
      </c>
      <c r="C26" t="s">
        <v>32</v>
      </c>
      <c r="D26" t="s">
        <v>58</v>
      </c>
      <c r="E26">
        <v>11</v>
      </c>
      <c r="F26" t="s">
        <v>37</v>
      </c>
      <c r="G26">
        <v>100</v>
      </c>
      <c r="H26" t="s">
        <v>27</v>
      </c>
      <c r="I26" t="s">
        <v>38</v>
      </c>
      <c r="J26" t="s">
        <v>59</v>
      </c>
      <c r="K26" t="s">
        <v>30</v>
      </c>
      <c r="L26" t="s">
        <v>31</v>
      </c>
      <c r="M26">
        <v>3</v>
      </c>
      <c r="N26" t="s">
        <v>32</v>
      </c>
      <c r="O26" t="s">
        <v>33</v>
      </c>
      <c r="P26">
        <v>3.2082299999999999</v>
      </c>
      <c r="Q26">
        <v>336127.31929999997</v>
      </c>
      <c r="R26">
        <v>3063599.7239000001</v>
      </c>
      <c r="S26">
        <v>336127.46019000001</v>
      </c>
      <c r="T26">
        <v>3063602.9290300002</v>
      </c>
      <c r="U26">
        <v>3.2079999999999999E-3</v>
      </c>
      <c r="V26" t="str">
        <f>VLOOKUP(C26,'Lines LookUp'!$B$1:$C$12,2,0)</f>
        <v>BAN</v>
      </c>
      <c r="W26" t="str">
        <f>ROUNDUP(Q26,3)&amp;"-"&amp;ROUNDUP(R26,3)</f>
        <v>336127.32-3063599.724</v>
      </c>
      <c r="X26" t="str">
        <f>ROUNDUP(S26,3)&amp;"-"&amp;ROUNDUP(T26,3)</f>
        <v>336127.461-3063602.93</v>
      </c>
      <c r="Y26">
        <f>VLOOKUP(W26&amp;"-"&amp;V26,'Buscoords Workout'!$F:$G,2,0)</f>
        <v>2014</v>
      </c>
      <c r="Z26">
        <f>VLOOKUP(X26&amp;"-"&amp;V26,'Buscoords Workout'!$F:$G,2,0)</f>
        <v>2229</v>
      </c>
      <c r="AA26" t="b">
        <f>OR(ISNA(Y26),ISNA(Z26))</f>
        <v>0</v>
      </c>
    </row>
    <row r="27" spans="1:27" x14ac:dyDescent="0.25">
      <c r="A27">
        <v>2014</v>
      </c>
      <c r="B27" t="s">
        <v>24</v>
      </c>
      <c r="C27" t="s">
        <v>32</v>
      </c>
      <c r="D27" t="s">
        <v>58</v>
      </c>
      <c r="E27">
        <v>11</v>
      </c>
      <c r="F27" t="s">
        <v>37</v>
      </c>
      <c r="G27">
        <v>100</v>
      </c>
      <c r="H27" t="s">
        <v>27</v>
      </c>
      <c r="I27" t="s">
        <v>38</v>
      </c>
      <c r="J27" t="s">
        <v>59</v>
      </c>
      <c r="K27" t="s">
        <v>30</v>
      </c>
      <c r="L27" t="s">
        <v>31</v>
      </c>
      <c r="M27">
        <v>3</v>
      </c>
      <c r="N27" t="s">
        <v>32</v>
      </c>
      <c r="O27" t="s">
        <v>33</v>
      </c>
      <c r="P27">
        <v>12.539400000000001</v>
      </c>
      <c r="Q27">
        <v>336127.46019000001</v>
      </c>
      <c r="R27">
        <v>3063602.9290300002</v>
      </c>
      <c r="S27">
        <v>336128.01085899997</v>
      </c>
      <c r="T27">
        <v>3063615.4563000002</v>
      </c>
      <c r="U27">
        <v>1.2539E-2</v>
      </c>
      <c r="V27" t="str">
        <f>VLOOKUP(C27,'Lines LookUp'!$B$1:$C$12,2,0)</f>
        <v>BAN</v>
      </c>
      <c r="W27" t="str">
        <f>ROUNDUP(Q27,3)&amp;"-"&amp;ROUNDUP(R27,3)</f>
        <v>336127.461-3063602.93</v>
      </c>
      <c r="X27" t="str">
        <f>ROUNDUP(S27,3)&amp;"-"&amp;ROUNDUP(T27,3)</f>
        <v>336128.011-3063615.457</v>
      </c>
      <c r="Y27">
        <f>VLOOKUP(W27&amp;"-"&amp;V27,'Buscoords Workout'!$F:$G,2,0)</f>
        <v>2229</v>
      </c>
      <c r="Z27">
        <f>VLOOKUP(X27&amp;"-"&amp;V27,'Buscoords Workout'!$F:$G,2,0)</f>
        <v>2230</v>
      </c>
      <c r="AA27" t="b">
        <f>OR(ISNA(Y27),ISNA(Z27))</f>
        <v>0</v>
      </c>
    </row>
    <row r="28" spans="1:27" x14ac:dyDescent="0.25">
      <c r="A28">
        <v>2028</v>
      </c>
      <c r="B28" t="s">
        <v>24</v>
      </c>
      <c r="C28" t="s">
        <v>32</v>
      </c>
      <c r="D28" t="s">
        <v>58</v>
      </c>
      <c r="E28">
        <v>11</v>
      </c>
      <c r="F28" t="s">
        <v>42</v>
      </c>
      <c r="G28">
        <v>240</v>
      </c>
      <c r="H28" t="s">
        <v>27</v>
      </c>
      <c r="I28" t="s">
        <v>28</v>
      </c>
      <c r="J28" t="s">
        <v>59</v>
      </c>
      <c r="K28" t="s">
        <v>49</v>
      </c>
      <c r="L28" t="s">
        <v>31</v>
      </c>
      <c r="M28">
        <v>3</v>
      </c>
      <c r="N28" t="s">
        <v>32</v>
      </c>
      <c r="O28" t="s">
        <v>33</v>
      </c>
      <c r="P28">
        <v>6.1136799999999996</v>
      </c>
      <c r="Q28">
        <v>336138.873043</v>
      </c>
      <c r="R28">
        <v>3063684.5201699999</v>
      </c>
      <c r="S28">
        <v>336141.53694600001</v>
      </c>
      <c r="T28">
        <v>3063690.0229600002</v>
      </c>
      <c r="U28">
        <v>6.1139999999999996E-3</v>
      </c>
      <c r="V28" t="str">
        <f>VLOOKUP(C28,'Lines LookUp'!$B$1:$C$12,2,0)</f>
        <v>BAN</v>
      </c>
      <c r="W28" t="str">
        <f>ROUNDUP(Q28,3)&amp;"-"&amp;ROUNDUP(R28,3)</f>
        <v>336138.874-3063684.521</v>
      </c>
      <c r="X28" t="str">
        <f>ROUNDUP(S28,3)&amp;"-"&amp;ROUNDUP(T28,3)</f>
        <v>336141.537-3063690.023</v>
      </c>
      <c r="Y28">
        <f>VLOOKUP(W28&amp;"-"&amp;V28,'Buscoords Workout'!$F:$G,2,0)</f>
        <v>2240</v>
      </c>
      <c r="Z28">
        <f>VLOOKUP(X28&amp;"-"&amp;V28,'Buscoords Workout'!$F:$G,2,0)</f>
        <v>2241</v>
      </c>
      <c r="AA28" t="b">
        <f>OR(ISNA(Y28),ISNA(Z28))</f>
        <v>0</v>
      </c>
    </row>
    <row r="29" spans="1:27" x14ac:dyDescent="0.25">
      <c r="A29">
        <v>2029</v>
      </c>
      <c r="B29" t="s">
        <v>24</v>
      </c>
      <c r="C29" t="s">
        <v>32</v>
      </c>
      <c r="D29" t="s">
        <v>58</v>
      </c>
      <c r="E29">
        <v>11</v>
      </c>
      <c r="F29" t="s">
        <v>42</v>
      </c>
      <c r="G29">
        <v>240</v>
      </c>
      <c r="H29" t="s">
        <v>27</v>
      </c>
      <c r="I29" t="s">
        <v>28</v>
      </c>
      <c r="J29" t="s">
        <v>59</v>
      </c>
      <c r="K29" t="s">
        <v>49</v>
      </c>
      <c r="L29" t="s">
        <v>31</v>
      </c>
      <c r="M29">
        <v>3</v>
      </c>
      <c r="N29" t="s">
        <v>32</v>
      </c>
      <c r="O29" t="s">
        <v>33</v>
      </c>
      <c r="P29">
        <v>2.8871199999999999</v>
      </c>
      <c r="Q29">
        <v>336137.61504599999</v>
      </c>
      <c r="R29">
        <v>3063681.9215299999</v>
      </c>
      <c r="S29">
        <v>336138.873043</v>
      </c>
      <c r="T29">
        <v>3063684.5201699999</v>
      </c>
      <c r="U29">
        <v>2.8869999999999998E-3</v>
      </c>
      <c r="V29" t="str">
        <f>VLOOKUP(C29,'Lines LookUp'!$B$1:$C$12,2,0)</f>
        <v>BAN</v>
      </c>
      <c r="W29" t="str">
        <f>ROUNDUP(Q29,3)&amp;"-"&amp;ROUNDUP(R29,3)</f>
        <v>336137.616-3063681.922</v>
      </c>
      <c r="X29" t="str">
        <f>ROUNDUP(S29,3)&amp;"-"&amp;ROUNDUP(T29,3)</f>
        <v>336138.874-3063684.521</v>
      </c>
      <c r="Y29">
        <f>VLOOKUP(W29&amp;"-"&amp;V29,'Buscoords Workout'!$F:$G,2,0)</f>
        <v>2239</v>
      </c>
      <c r="Z29">
        <f>VLOOKUP(X29&amp;"-"&amp;V29,'Buscoords Workout'!$F:$G,2,0)</f>
        <v>2240</v>
      </c>
      <c r="AA29" t="b">
        <f>OR(ISNA(Y29),ISNA(Z29))</f>
        <v>0</v>
      </c>
    </row>
    <row r="30" spans="1:27" x14ac:dyDescent="0.25">
      <c r="A30">
        <v>2030</v>
      </c>
      <c r="B30" t="s">
        <v>24</v>
      </c>
      <c r="C30" t="s">
        <v>32</v>
      </c>
      <c r="D30" t="s">
        <v>58</v>
      </c>
      <c r="E30">
        <v>11</v>
      </c>
      <c r="F30" t="s">
        <v>42</v>
      </c>
      <c r="G30">
        <v>240</v>
      </c>
      <c r="H30" t="s">
        <v>27</v>
      </c>
      <c r="I30" t="s">
        <v>28</v>
      </c>
      <c r="J30" t="s">
        <v>59</v>
      </c>
      <c r="K30" t="s">
        <v>49</v>
      </c>
      <c r="L30" t="s">
        <v>31</v>
      </c>
      <c r="M30">
        <v>3</v>
      </c>
      <c r="N30" t="s">
        <v>32</v>
      </c>
      <c r="O30" t="s">
        <v>33</v>
      </c>
      <c r="P30">
        <v>1.6374299999999999</v>
      </c>
      <c r="Q30">
        <v>336136.90156999999</v>
      </c>
      <c r="R30">
        <v>3063680.4477200001</v>
      </c>
      <c r="S30">
        <v>336137.61504599999</v>
      </c>
      <c r="T30">
        <v>3063681.9215299999</v>
      </c>
      <c r="U30">
        <v>1.637E-3</v>
      </c>
      <c r="V30" t="str">
        <f>VLOOKUP(C30,'Lines LookUp'!$B$1:$C$12,2,0)</f>
        <v>BAN</v>
      </c>
      <c r="W30" t="str">
        <f>ROUNDUP(Q30,3)&amp;"-"&amp;ROUNDUP(R30,3)</f>
        <v>336136.902-3063680.448</v>
      </c>
      <c r="X30" t="str">
        <f>ROUNDUP(S30,3)&amp;"-"&amp;ROUNDUP(T30,3)</f>
        <v>336137.616-3063681.922</v>
      </c>
      <c r="Y30">
        <f>VLOOKUP(W30&amp;"-"&amp;V30,'Buscoords Workout'!$F:$G,2,0)</f>
        <v>2238</v>
      </c>
      <c r="Z30">
        <f>VLOOKUP(X30&amp;"-"&amp;V30,'Buscoords Workout'!$F:$G,2,0)</f>
        <v>2239</v>
      </c>
      <c r="AA30" t="b">
        <f>OR(ISNA(Y30),ISNA(Z30))</f>
        <v>0</v>
      </c>
    </row>
    <row r="31" spans="1:27" x14ac:dyDescent="0.25">
      <c r="A31">
        <v>1517</v>
      </c>
      <c r="B31" t="s">
        <v>24</v>
      </c>
      <c r="C31" t="s">
        <v>54</v>
      </c>
      <c r="D31" t="s">
        <v>55</v>
      </c>
      <c r="E31">
        <v>11</v>
      </c>
      <c r="F31" t="s">
        <v>42</v>
      </c>
      <c r="G31">
        <v>240</v>
      </c>
      <c r="H31" t="s">
        <v>27</v>
      </c>
      <c r="I31" t="s">
        <v>28</v>
      </c>
      <c r="J31" t="s">
        <v>36</v>
      </c>
      <c r="K31" t="s">
        <v>49</v>
      </c>
      <c r="L31" t="s">
        <v>31</v>
      </c>
      <c r="M31">
        <v>3</v>
      </c>
      <c r="N31" t="s">
        <v>32</v>
      </c>
      <c r="O31" t="s">
        <v>33</v>
      </c>
      <c r="P31">
        <v>7.9222869999999999</v>
      </c>
      <c r="Q31">
        <v>336118.05660000001</v>
      </c>
      <c r="R31">
        <v>3063474.2365999999</v>
      </c>
      <c r="S31">
        <v>336118.28134599997</v>
      </c>
      <c r="T31">
        <v>3063482.1557200002</v>
      </c>
      <c r="U31">
        <v>5.169E-3</v>
      </c>
      <c r="V31" t="str">
        <f>VLOOKUP(C31,'Lines LookUp'!$B$1:$C$12,2,0)</f>
        <v>DHO</v>
      </c>
      <c r="W31" t="str">
        <f>ROUNDUP(Q31,3)&amp;"-"&amp;ROUNDUP(R31,3)</f>
        <v>336118.057-3063474.237</v>
      </c>
      <c r="X31" t="str">
        <f>ROUNDUP(S31,3)&amp;"-"&amp;ROUNDUP(T31,3)</f>
        <v>336118.282-3063482.156</v>
      </c>
      <c r="Y31">
        <f>VLOOKUP(W31&amp;"-"&amp;V31,'Buscoords Workout'!$F:$G,2,0)</f>
        <v>3203</v>
      </c>
      <c r="Z31">
        <f>VLOOKUP(X31&amp;"-"&amp;V31,'Buscoords Workout'!$F:$G,2,0)</f>
        <v>3204</v>
      </c>
      <c r="AA31" t="b">
        <f>OR(ISNA(Y31),ISNA(Z31))</f>
        <v>0</v>
      </c>
    </row>
    <row r="32" spans="1:27" x14ac:dyDescent="0.25">
      <c r="A32">
        <v>1518</v>
      </c>
      <c r="B32" t="s">
        <v>24</v>
      </c>
      <c r="C32" t="s">
        <v>54</v>
      </c>
      <c r="D32" t="s">
        <v>55</v>
      </c>
      <c r="E32">
        <v>11</v>
      </c>
      <c r="F32" t="s">
        <v>42</v>
      </c>
      <c r="G32">
        <v>240</v>
      </c>
      <c r="H32" t="s">
        <v>27</v>
      </c>
      <c r="I32" t="s">
        <v>28</v>
      </c>
      <c r="J32" t="s">
        <v>36</v>
      </c>
      <c r="K32" t="s">
        <v>49</v>
      </c>
      <c r="L32" t="s">
        <v>31</v>
      </c>
      <c r="M32">
        <v>3</v>
      </c>
      <c r="N32" t="s">
        <v>32</v>
      </c>
      <c r="O32" t="s">
        <v>33</v>
      </c>
      <c r="P32">
        <v>1.66144</v>
      </c>
      <c r="Q32">
        <v>336118.31618099997</v>
      </c>
      <c r="R32">
        <v>3063483.38325</v>
      </c>
      <c r="S32">
        <v>336118.36330899998</v>
      </c>
      <c r="T32">
        <v>3063485.04403</v>
      </c>
      <c r="U32">
        <v>1.6609999999999999E-3</v>
      </c>
      <c r="V32" t="str">
        <f>VLOOKUP(C32,'Lines LookUp'!$B$1:$C$12,2,0)</f>
        <v>DHO</v>
      </c>
      <c r="W32" t="str">
        <f>ROUNDUP(Q32,3)&amp;"-"&amp;ROUNDUP(R32,3)</f>
        <v>336118.317-3063483.384</v>
      </c>
      <c r="X32" t="str">
        <f>ROUNDUP(S32,3)&amp;"-"&amp;ROUNDUP(T32,3)</f>
        <v>336118.364-3063485.045</v>
      </c>
      <c r="Y32">
        <f>VLOOKUP(W32&amp;"-"&amp;V32,'Buscoords Workout'!$F:$G,2,0)</f>
        <v>3206</v>
      </c>
      <c r="Z32">
        <f>VLOOKUP(X32&amp;"-"&amp;V32,'Buscoords Workout'!$F:$G,2,0)</f>
        <v>3207</v>
      </c>
      <c r="AA32" t="b">
        <f>OR(ISNA(Y32),ISNA(Z32))</f>
        <v>0</v>
      </c>
    </row>
    <row r="33" spans="1:27" x14ac:dyDescent="0.25">
      <c r="A33">
        <v>1521</v>
      </c>
      <c r="B33" t="s">
        <v>24</v>
      </c>
      <c r="C33" t="s">
        <v>54</v>
      </c>
      <c r="D33" t="s">
        <v>55</v>
      </c>
      <c r="E33">
        <v>11</v>
      </c>
      <c r="F33" t="s">
        <v>42</v>
      </c>
      <c r="G33">
        <v>240</v>
      </c>
      <c r="H33" t="s">
        <v>27</v>
      </c>
      <c r="I33" t="s">
        <v>28</v>
      </c>
      <c r="J33" t="s">
        <v>36</v>
      </c>
      <c r="K33" t="s">
        <v>49</v>
      </c>
      <c r="L33" t="s">
        <v>31</v>
      </c>
      <c r="M33">
        <v>3</v>
      </c>
      <c r="N33" t="s">
        <v>32</v>
      </c>
      <c r="O33" t="s">
        <v>33</v>
      </c>
      <c r="P33">
        <v>22.618400000000001</v>
      </c>
      <c r="Q33">
        <v>336118.36330899998</v>
      </c>
      <c r="R33">
        <v>3063485.04403</v>
      </c>
      <c r="S33">
        <v>336119.0049</v>
      </c>
      <c r="T33">
        <v>3063507.6532999999</v>
      </c>
      <c r="U33">
        <v>2.2617999999999999E-2</v>
      </c>
      <c r="V33" t="str">
        <f>VLOOKUP(C33,'Lines LookUp'!$B$1:$C$12,2,0)</f>
        <v>DHO</v>
      </c>
      <c r="W33" t="str">
        <f>ROUNDUP(Q33,3)&amp;"-"&amp;ROUNDUP(R33,3)</f>
        <v>336118.364-3063485.045</v>
      </c>
      <c r="X33" t="str">
        <f>ROUNDUP(S33,3)&amp;"-"&amp;ROUNDUP(T33,3)</f>
        <v>336119.005-3063507.654</v>
      </c>
      <c r="Y33">
        <f>VLOOKUP(W33&amp;"-"&amp;V33,'Buscoords Workout'!$F:$G,2,0)</f>
        <v>3207</v>
      </c>
      <c r="Z33">
        <f>VLOOKUP(X33&amp;"-"&amp;V33,'Buscoords Workout'!$F:$G,2,0)</f>
        <v>3010</v>
      </c>
      <c r="AA33" t="b">
        <f>OR(ISNA(Y33),ISNA(Z33))</f>
        <v>0</v>
      </c>
    </row>
    <row r="34" spans="1:27" x14ac:dyDescent="0.25">
      <c r="A34">
        <v>1523</v>
      </c>
      <c r="B34" t="s">
        <v>24</v>
      </c>
      <c r="C34" t="s">
        <v>54</v>
      </c>
      <c r="D34" t="s">
        <v>55</v>
      </c>
      <c r="E34">
        <v>11</v>
      </c>
      <c r="F34" t="s">
        <v>42</v>
      </c>
      <c r="G34">
        <v>240</v>
      </c>
      <c r="H34" t="s">
        <v>27</v>
      </c>
      <c r="I34" t="s">
        <v>28</v>
      </c>
      <c r="J34" t="s">
        <v>36</v>
      </c>
      <c r="K34" t="s">
        <v>49</v>
      </c>
      <c r="L34" t="s">
        <v>31</v>
      </c>
      <c r="M34">
        <v>3</v>
      </c>
      <c r="N34" t="s">
        <v>32</v>
      </c>
      <c r="O34" t="s">
        <v>33</v>
      </c>
      <c r="P34">
        <v>14.345499999999999</v>
      </c>
      <c r="Q34">
        <v>336120.25472299999</v>
      </c>
      <c r="R34">
        <v>3063541.8821</v>
      </c>
      <c r="S34">
        <v>336120.77818199998</v>
      </c>
      <c r="T34">
        <v>3063556.21801</v>
      </c>
      <c r="U34">
        <v>1.4345E-2</v>
      </c>
      <c r="V34" t="str">
        <f>VLOOKUP(C34,'Lines LookUp'!$B$1:$C$12,2,0)</f>
        <v>DHO</v>
      </c>
      <c r="W34" t="str">
        <f>ROUNDUP(Q34,3)&amp;"-"&amp;ROUNDUP(R34,3)</f>
        <v>336120.255-3063541.883</v>
      </c>
      <c r="X34" t="str">
        <f>ROUNDUP(S34,3)&amp;"-"&amp;ROUNDUP(T34,3)</f>
        <v>336120.779-3063556.219</v>
      </c>
      <c r="Y34">
        <f>VLOOKUP(W34&amp;"-"&amp;V34,'Buscoords Workout'!$F:$G,2,0)</f>
        <v>3211</v>
      </c>
      <c r="Z34">
        <f>VLOOKUP(X34&amp;"-"&amp;V34,'Buscoords Workout'!$F:$G,2,0)</f>
        <v>3212</v>
      </c>
      <c r="AA34" t="b">
        <f>OR(ISNA(Y34),ISNA(Z34))</f>
        <v>0</v>
      </c>
    </row>
    <row r="35" spans="1:27" x14ac:dyDescent="0.25">
      <c r="A35">
        <v>1524</v>
      </c>
      <c r="B35" t="s">
        <v>24</v>
      </c>
      <c r="C35" t="s">
        <v>54</v>
      </c>
      <c r="D35" t="s">
        <v>55</v>
      </c>
      <c r="E35">
        <v>11</v>
      </c>
      <c r="F35" t="s">
        <v>42</v>
      </c>
      <c r="G35">
        <v>240</v>
      </c>
      <c r="H35" t="s">
        <v>27</v>
      </c>
      <c r="I35" t="s">
        <v>28</v>
      </c>
      <c r="J35" t="s">
        <v>36</v>
      </c>
      <c r="K35" t="s">
        <v>49</v>
      </c>
      <c r="L35" t="s">
        <v>31</v>
      </c>
      <c r="M35">
        <v>3</v>
      </c>
      <c r="N35" t="s">
        <v>32</v>
      </c>
      <c r="O35" t="s">
        <v>33</v>
      </c>
      <c r="P35">
        <v>0.81514299999999995</v>
      </c>
      <c r="Q35">
        <v>336119.03729499999</v>
      </c>
      <c r="R35">
        <v>3063508.5405100002</v>
      </c>
      <c r="S35">
        <v>336119.06703999999</v>
      </c>
      <c r="T35">
        <v>3063509.3551099999</v>
      </c>
      <c r="U35">
        <v>8.1499999999999997E-4</v>
      </c>
      <c r="V35" t="str">
        <f>VLOOKUP(C35,'Lines LookUp'!$B$1:$C$12,2,0)</f>
        <v>DHO</v>
      </c>
      <c r="W35" t="str">
        <f>ROUNDUP(Q35,3)&amp;"-"&amp;ROUNDUP(R35,3)</f>
        <v>336119.038-3063508.541</v>
      </c>
      <c r="X35" t="str">
        <f>ROUNDUP(S35,3)&amp;"-"&amp;ROUNDUP(T35,3)</f>
        <v>336119.068-3063509.356</v>
      </c>
      <c r="Y35">
        <f>VLOOKUP(W35&amp;"-"&amp;V35,'Buscoords Workout'!$F:$G,2,0)</f>
        <v>3208</v>
      </c>
      <c r="Z35">
        <f>VLOOKUP(X35&amp;"-"&amp;V35,'Buscoords Workout'!$F:$G,2,0)</f>
        <v>3209</v>
      </c>
      <c r="AA35" t="b">
        <f>OR(ISNA(Y35),ISNA(Z35))</f>
        <v>0</v>
      </c>
    </row>
    <row r="36" spans="1:27" x14ac:dyDescent="0.25">
      <c r="A36">
        <v>1525</v>
      </c>
      <c r="B36" t="s">
        <v>24</v>
      </c>
      <c r="C36" t="s">
        <v>54</v>
      </c>
      <c r="D36" t="s">
        <v>55</v>
      </c>
      <c r="E36">
        <v>11</v>
      </c>
      <c r="F36" t="s">
        <v>42</v>
      </c>
      <c r="G36">
        <v>240</v>
      </c>
      <c r="H36" t="s">
        <v>27</v>
      </c>
      <c r="I36" t="s">
        <v>28</v>
      </c>
      <c r="J36" t="s">
        <v>36</v>
      </c>
      <c r="K36" t="s">
        <v>49</v>
      </c>
      <c r="L36" t="s">
        <v>31</v>
      </c>
      <c r="M36">
        <v>3</v>
      </c>
      <c r="N36" t="s">
        <v>32</v>
      </c>
      <c r="O36" t="s">
        <v>33</v>
      </c>
      <c r="P36">
        <v>10.6173</v>
      </c>
      <c r="Q36">
        <v>336120.77818199998</v>
      </c>
      <c r="R36">
        <v>3063556.21801</v>
      </c>
      <c r="S36">
        <v>336121.16560000001</v>
      </c>
      <c r="T36">
        <v>3063566.8281999999</v>
      </c>
      <c r="U36">
        <v>1.0617E-2</v>
      </c>
      <c r="V36" t="str">
        <f>VLOOKUP(C36,'Lines LookUp'!$B$1:$C$12,2,0)</f>
        <v>DHO</v>
      </c>
      <c r="W36" t="str">
        <f>ROUNDUP(Q36,3)&amp;"-"&amp;ROUNDUP(R36,3)</f>
        <v>336120.779-3063556.219</v>
      </c>
      <c r="X36" t="str">
        <f>ROUNDUP(S36,3)&amp;"-"&amp;ROUNDUP(T36,3)</f>
        <v>336121.166-3063566.829</v>
      </c>
      <c r="Y36">
        <f>VLOOKUP(W36&amp;"-"&amp;V36,'Buscoords Workout'!$F:$G,2,0)</f>
        <v>3212</v>
      </c>
      <c r="Z36">
        <f>VLOOKUP(X36&amp;"-"&amp;V36,'Buscoords Workout'!$F:$G,2,0)</f>
        <v>3011</v>
      </c>
      <c r="AA36" t="b">
        <f>OR(ISNA(Y36),ISNA(Z36))</f>
        <v>0</v>
      </c>
    </row>
    <row r="37" spans="1:27" x14ac:dyDescent="0.25">
      <c r="A37">
        <v>1527</v>
      </c>
      <c r="B37" t="s">
        <v>24</v>
      </c>
      <c r="C37" t="s">
        <v>54</v>
      </c>
      <c r="D37" t="s">
        <v>55</v>
      </c>
      <c r="E37">
        <v>11</v>
      </c>
      <c r="F37" t="s">
        <v>42</v>
      </c>
      <c r="G37">
        <v>240</v>
      </c>
      <c r="H37" t="s">
        <v>27</v>
      </c>
      <c r="I37" t="s">
        <v>28</v>
      </c>
      <c r="J37" t="s">
        <v>36</v>
      </c>
      <c r="K37" t="s">
        <v>49</v>
      </c>
      <c r="L37" t="s">
        <v>31</v>
      </c>
      <c r="M37">
        <v>3</v>
      </c>
      <c r="N37" t="s">
        <v>32</v>
      </c>
      <c r="O37" t="s">
        <v>33</v>
      </c>
      <c r="P37">
        <v>28.608899999999998</v>
      </c>
      <c r="Q37">
        <v>336119.06703999999</v>
      </c>
      <c r="R37">
        <v>3063509.3551099999</v>
      </c>
      <c r="S37">
        <v>336120.11096199998</v>
      </c>
      <c r="T37">
        <v>3063537.9449200002</v>
      </c>
      <c r="U37">
        <v>2.8608999999999999E-2</v>
      </c>
      <c r="V37" t="str">
        <f>VLOOKUP(C37,'Lines LookUp'!$B$1:$C$12,2,0)</f>
        <v>DHO</v>
      </c>
      <c r="W37" t="str">
        <f>ROUNDUP(Q37,3)&amp;"-"&amp;ROUNDUP(R37,3)</f>
        <v>336119.068-3063509.356</v>
      </c>
      <c r="X37" t="str">
        <f>ROUNDUP(S37,3)&amp;"-"&amp;ROUNDUP(T37,3)</f>
        <v>336120.111-3063537.945</v>
      </c>
      <c r="Y37">
        <f>VLOOKUP(W37&amp;"-"&amp;V37,'Buscoords Workout'!$F:$G,2,0)</f>
        <v>3209</v>
      </c>
      <c r="Z37">
        <f>VLOOKUP(X37&amp;"-"&amp;V37,'Buscoords Workout'!$F:$G,2,0)</f>
        <v>3210</v>
      </c>
      <c r="AA37" t="b">
        <f>OR(ISNA(Y37),ISNA(Z37))</f>
        <v>0</v>
      </c>
    </row>
    <row r="38" spans="1:27" x14ac:dyDescent="0.25">
      <c r="A38">
        <v>1528</v>
      </c>
      <c r="B38" t="s">
        <v>24</v>
      </c>
      <c r="C38" t="s">
        <v>54</v>
      </c>
      <c r="D38" t="s">
        <v>55</v>
      </c>
      <c r="E38">
        <v>11</v>
      </c>
      <c r="F38" t="s">
        <v>42</v>
      </c>
      <c r="G38">
        <v>240</v>
      </c>
      <c r="H38" t="s">
        <v>27</v>
      </c>
      <c r="I38" t="s">
        <v>28</v>
      </c>
      <c r="J38" t="s">
        <v>36</v>
      </c>
      <c r="K38" t="s">
        <v>49</v>
      </c>
      <c r="L38" t="s">
        <v>31</v>
      </c>
      <c r="M38">
        <v>3</v>
      </c>
      <c r="N38" t="s">
        <v>32</v>
      </c>
      <c r="O38" t="s">
        <v>33</v>
      </c>
      <c r="P38">
        <v>9.7522699999999993</v>
      </c>
      <c r="Q38">
        <v>336121.16560000001</v>
      </c>
      <c r="R38">
        <v>3063566.8281999999</v>
      </c>
      <c r="S38">
        <v>336123.101005</v>
      </c>
      <c r="T38">
        <v>3063576.3864899999</v>
      </c>
      <c r="U38">
        <v>9.7520000000000003E-3</v>
      </c>
      <c r="V38" t="str">
        <f>VLOOKUP(C38,'Lines LookUp'!$B$1:$C$12,2,0)</f>
        <v>DHO</v>
      </c>
      <c r="W38" t="str">
        <f>ROUNDUP(Q38,3)&amp;"-"&amp;ROUNDUP(R38,3)</f>
        <v>336121.166-3063566.829</v>
      </c>
      <c r="X38" t="str">
        <f>ROUNDUP(S38,3)&amp;"-"&amp;ROUNDUP(T38,3)</f>
        <v>336123.102-3063576.387</v>
      </c>
      <c r="Y38">
        <f>VLOOKUP(W38&amp;"-"&amp;V38,'Buscoords Workout'!$F:$G,2,0)</f>
        <v>3011</v>
      </c>
      <c r="Z38">
        <f>VLOOKUP(X38&amp;"-"&amp;V38,'Buscoords Workout'!$F:$G,2,0)</f>
        <v>3213</v>
      </c>
      <c r="AA38" t="b">
        <f>OR(ISNA(Y38),ISNA(Z38))</f>
        <v>0</v>
      </c>
    </row>
    <row r="39" spans="1:27" x14ac:dyDescent="0.25">
      <c r="A39">
        <v>1529</v>
      </c>
      <c r="B39" t="s">
        <v>24</v>
      </c>
      <c r="C39" t="s">
        <v>54</v>
      </c>
      <c r="D39" t="s">
        <v>55</v>
      </c>
      <c r="E39">
        <v>11</v>
      </c>
      <c r="F39" t="s">
        <v>42</v>
      </c>
      <c r="G39">
        <v>240</v>
      </c>
      <c r="H39" t="s">
        <v>27</v>
      </c>
      <c r="I39" t="s">
        <v>28</v>
      </c>
      <c r="J39" t="s">
        <v>36</v>
      </c>
      <c r="K39" t="s">
        <v>49</v>
      </c>
      <c r="L39" t="s">
        <v>31</v>
      </c>
      <c r="M39">
        <v>3</v>
      </c>
      <c r="N39" t="s">
        <v>32</v>
      </c>
      <c r="O39" t="s">
        <v>33</v>
      </c>
      <c r="P39">
        <v>9.5072000000000004E-2</v>
      </c>
      <c r="Q39">
        <v>336123.101005</v>
      </c>
      <c r="R39">
        <v>3063576.3864899999</v>
      </c>
      <c r="S39">
        <v>336123.11987300002</v>
      </c>
      <c r="T39">
        <v>3063576.4796699998</v>
      </c>
      <c r="U39">
        <v>9.5000000000000005E-5</v>
      </c>
      <c r="V39" t="str">
        <f>VLOOKUP(C39,'Lines LookUp'!$B$1:$C$12,2,0)</f>
        <v>DHO</v>
      </c>
      <c r="W39" t="str">
        <f>ROUNDUP(Q39,3)&amp;"-"&amp;ROUNDUP(R39,3)</f>
        <v>336123.102-3063576.387</v>
      </c>
      <c r="X39" t="str">
        <f>ROUNDUP(S39,3)&amp;"-"&amp;ROUNDUP(T39,3)</f>
        <v>336123.12-3063576.48</v>
      </c>
      <c r="Y39">
        <f>VLOOKUP(W39&amp;"-"&amp;V39,'Buscoords Workout'!$F:$G,2,0)</f>
        <v>3213</v>
      </c>
      <c r="Z39">
        <f>VLOOKUP(X39&amp;"-"&amp;V39,'Buscoords Workout'!$F:$G,2,0)</f>
        <v>3214</v>
      </c>
      <c r="AA39" t="b">
        <f>OR(ISNA(Y39),ISNA(Z39))</f>
        <v>0</v>
      </c>
    </row>
    <row r="40" spans="1:27" x14ac:dyDescent="0.25">
      <c r="A40">
        <v>1533</v>
      </c>
      <c r="B40" t="s">
        <v>24</v>
      </c>
      <c r="C40" t="s">
        <v>54</v>
      </c>
      <c r="D40" t="s">
        <v>55</v>
      </c>
      <c r="E40">
        <v>11</v>
      </c>
      <c r="F40" t="s">
        <v>42</v>
      </c>
      <c r="G40">
        <v>240</v>
      </c>
      <c r="H40" t="s">
        <v>27</v>
      </c>
      <c r="I40" t="s">
        <v>28</v>
      </c>
      <c r="J40" t="s">
        <v>36</v>
      </c>
      <c r="K40" t="s">
        <v>49</v>
      </c>
      <c r="L40" t="s">
        <v>31</v>
      </c>
      <c r="M40">
        <v>3</v>
      </c>
      <c r="N40" t="s">
        <v>32</v>
      </c>
      <c r="O40" t="s">
        <v>33</v>
      </c>
      <c r="P40">
        <v>1.1115299999999999</v>
      </c>
      <c r="Q40">
        <v>336132.61696499999</v>
      </c>
      <c r="R40">
        <v>3063641.62684</v>
      </c>
      <c r="S40">
        <v>336132.73536599998</v>
      </c>
      <c r="T40">
        <v>3063642.7320400001</v>
      </c>
      <c r="U40">
        <v>1.1119999999999999E-3</v>
      </c>
      <c r="V40" t="str">
        <f>VLOOKUP(C40,'Lines LookUp'!$B$1:$C$12,2,0)</f>
        <v>DHO</v>
      </c>
      <c r="W40" t="str">
        <f>ROUNDUP(Q40,3)&amp;"-"&amp;ROUNDUP(R40,3)</f>
        <v>336132.617-3063641.627</v>
      </c>
      <c r="X40" t="str">
        <f>ROUNDUP(S40,3)&amp;"-"&amp;ROUNDUP(T40,3)</f>
        <v>336132.736-3063642.733</v>
      </c>
      <c r="Y40">
        <f>VLOOKUP(W40&amp;"-"&amp;V40,'Buscoords Workout'!$F:$G,2,0)</f>
        <v>3218</v>
      </c>
      <c r="Z40">
        <f>VLOOKUP(X40&amp;"-"&amp;V40,'Buscoords Workout'!$F:$G,2,0)</f>
        <v>3219</v>
      </c>
      <c r="AA40" t="b">
        <f>OR(ISNA(Y40),ISNA(Z40))</f>
        <v>0</v>
      </c>
    </row>
    <row r="41" spans="1:27" x14ac:dyDescent="0.25">
      <c r="A41">
        <v>1535</v>
      </c>
      <c r="B41" t="s">
        <v>24</v>
      </c>
      <c r="C41" t="s">
        <v>54</v>
      </c>
      <c r="D41" t="s">
        <v>55</v>
      </c>
      <c r="E41">
        <v>11</v>
      </c>
      <c r="F41" t="s">
        <v>42</v>
      </c>
      <c r="G41">
        <v>240</v>
      </c>
      <c r="H41" t="s">
        <v>27</v>
      </c>
      <c r="I41" t="s">
        <v>28</v>
      </c>
      <c r="J41" t="s">
        <v>36</v>
      </c>
      <c r="K41" t="s">
        <v>49</v>
      </c>
      <c r="L41" t="s">
        <v>31</v>
      </c>
      <c r="M41">
        <v>3</v>
      </c>
      <c r="N41" t="s">
        <v>32</v>
      </c>
      <c r="O41" t="s">
        <v>33</v>
      </c>
      <c r="P41">
        <v>21.4956</v>
      </c>
      <c r="Q41">
        <v>336132.73536599998</v>
      </c>
      <c r="R41">
        <v>3063642.7320400001</v>
      </c>
      <c r="S41">
        <v>336135.02510000003</v>
      </c>
      <c r="T41">
        <v>3063664.1052999999</v>
      </c>
      <c r="U41">
        <v>2.1496000000000001E-2</v>
      </c>
      <c r="V41" t="str">
        <f>VLOOKUP(C41,'Lines LookUp'!$B$1:$C$12,2,0)</f>
        <v>DHO</v>
      </c>
      <c r="W41" t="str">
        <f>ROUNDUP(Q41,3)&amp;"-"&amp;ROUNDUP(R41,3)</f>
        <v>336132.736-3063642.733</v>
      </c>
      <c r="X41" t="str">
        <f>ROUNDUP(S41,3)&amp;"-"&amp;ROUNDUP(T41,3)</f>
        <v>336135.026-3063664.106</v>
      </c>
      <c r="Y41">
        <f>VLOOKUP(W41&amp;"-"&amp;V41,'Buscoords Workout'!$F:$G,2,0)</f>
        <v>3219</v>
      </c>
      <c r="Z41">
        <f>VLOOKUP(X41&amp;"-"&amp;V41,'Buscoords Workout'!$F:$G,2,0)</f>
        <v>3013</v>
      </c>
      <c r="AA41" t="b">
        <f>OR(ISNA(Y41),ISNA(Z41))</f>
        <v>0</v>
      </c>
    </row>
    <row r="42" spans="1:27" x14ac:dyDescent="0.25">
      <c r="A42">
        <v>1714</v>
      </c>
      <c r="B42" t="s">
        <v>24</v>
      </c>
      <c r="C42" t="s">
        <v>54</v>
      </c>
      <c r="D42" t="s">
        <v>55</v>
      </c>
      <c r="E42">
        <v>11</v>
      </c>
      <c r="F42" t="s">
        <v>42</v>
      </c>
      <c r="G42">
        <v>240</v>
      </c>
      <c r="H42" t="s">
        <v>27</v>
      </c>
      <c r="I42" t="s">
        <v>38</v>
      </c>
      <c r="J42" t="s">
        <v>36</v>
      </c>
      <c r="K42" t="s">
        <v>49</v>
      </c>
      <c r="L42" t="s">
        <v>31</v>
      </c>
      <c r="M42">
        <v>3</v>
      </c>
      <c r="N42" t="s">
        <v>32</v>
      </c>
      <c r="O42" t="s">
        <v>33</v>
      </c>
      <c r="P42">
        <v>0.71645700000000001</v>
      </c>
      <c r="Q42">
        <v>336016.97879999998</v>
      </c>
      <c r="R42">
        <v>3065361.4506999999</v>
      </c>
      <c r="S42">
        <v>336016.39642200002</v>
      </c>
      <c r="T42">
        <v>3065361.8680099999</v>
      </c>
      <c r="U42">
        <v>7.1599999999999995E-4</v>
      </c>
      <c r="V42" t="str">
        <f>VLOOKUP(C42,'Lines LookUp'!$B$1:$C$12,2,0)</f>
        <v>DHO</v>
      </c>
      <c r="W42" t="str">
        <f>ROUNDUP(Q42,3)&amp;"-"&amp;ROUNDUP(R42,3)</f>
        <v>336016.979-3065361.451</v>
      </c>
      <c r="X42" t="str">
        <f>ROUNDUP(S42,3)&amp;"-"&amp;ROUNDUP(T42,3)</f>
        <v>336016.397-3065361.869</v>
      </c>
      <c r="Y42">
        <f>VLOOKUP(W42&amp;"-"&amp;V42,'Buscoords Workout'!$F:$G,2,0)</f>
        <v>3172</v>
      </c>
      <c r="Z42">
        <f>VLOOKUP(X42&amp;"-"&amp;V42,'Buscoords Workout'!$F:$G,2,0)</f>
        <v>3242</v>
      </c>
      <c r="AA42" t="b">
        <f>OR(ISNA(Y42),ISNA(Z42))</f>
        <v>0</v>
      </c>
    </row>
    <row r="43" spans="1:27" x14ac:dyDescent="0.25">
      <c r="A43">
        <v>1715</v>
      </c>
      <c r="B43" t="s">
        <v>24</v>
      </c>
      <c r="C43" t="s">
        <v>54</v>
      </c>
      <c r="D43" t="s">
        <v>55</v>
      </c>
      <c r="E43">
        <v>11</v>
      </c>
      <c r="F43" t="s">
        <v>42</v>
      </c>
      <c r="G43">
        <v>240</v>
      </c>
      <c r="H43" t="s">
        <v>27</v>
      </c>
      <c r="I43" t="s">
        <v>38</v>
      </c>
      <c r="J43" t="s">
        <v>36</v>
      </c>
      <c r="K43" t="s">
        <v>49</v>
      </c>
      <c r="L43" t="s">
        <v>31</v>
      </c>
      <c r="M43">
        <v>3</v>
      </c>
      <c r="N43" t="s">
        <v>32</v>
      </c>
      <c r="O43" t="s">
        <v>33</v>
      </c>
      <c r="P43">
        <v>43.562600000000003</v>
      </c>
      <c r="Q43">
        <v>336016.39642200002</v>
      </c>
      <c r="R43">
        <v>3065361.8680099999</v>
      </c>
      <c r="S43">
        <v>335980.98619999998</v>
      </c>
      <c r="T43">
        <v>3065387.2415</v>
      </c>
      <c r="U43">
        <v>4.3562999999999998E-2</v>
      </c>
      <c r="V43" t="str">
        <f>VLOOKUP(C43,'Lines LookUp'!$B$1:$C$12,2,0)</f>
        <v>DHO</v>
      </c>
      <c r="W43" t="str">
        <f>ROUNDUP(Q43,3)&amp;"-"&amp;ROUNDUP(R43,3)</f>
        <v>336016.397-3065361.869</v>
      </c>
      <c r="X43" t="str">
        <f>ROUNDUP(S43,3)&amp;"-"&amp;ROUNDUP(T43,3)</f>
        <v>335980.987-3065387.242</v>
      </c>
      <c r="Y43">
        <f>VLOOKUP(W43&amp;"-"&amp;V43,'Buscoords Workout'!$F:$G,2,0)</f>
        <v>3242</v>
      </c>
      <c r="Z43">
        <f>VLOOKUP(X43&amp;"-"&amp;V43,'Buscoords Workout'!$F:$G,2,0)</f>
        <v>3178</v>
      </c>
      <c r="AA43" t="b">
        <f>OR(ISNA(Y43),ISNA(Z43))</f>
        <v>0</v>
      </c>
    </row>
    <row r="44" spans="1:27" x14ac:dyDescent="0.25">
      <c r="A44">
        <v>1323</v>
      </c>
      <c r="B44" t="s">
        <v>24</v>
      </c>
      <c r="C44" t="s">
        <v>52</v>
      </c>
      <c r="D44" t="s">
        <v>53</v>
      </c>
      <c r="E44">
        <v>11</v>
      </c>
      <c r="F44" t="s">
        <v>42</v>
      </c>
      <c r="G44">
        <v>240</v>
      </c>
      <c r="H44" t="s">
        <v>27</v>
      </c>
      <c r="I44" t="s">
        <v>28</v>
      </c>
      <c r="J44" t="s">
        <v>36</v>
      </c>
      <c r="K44" t="s">
        <v>49</v>
      </c>
      <c r="L44" t="s">
        <v>31</v>
      </c>
      <c r="M44">
        <v>3</v>
      </c>
      <c r="N44" t="s">
        <v>32</v>
      </c>
      <c r="O44" t="s">
        <v>33</v>
      </c>
      <c r="P44">
        <v>6.2451999999999996</v>
      </c>
      <c r="Q44">
        <v>336269.869014</v>
      </c>
      <c r="R44">
        <v>3063464.11161</v>
      </c>
      <c r="S44">
        <v>336276.10200100002</v>
      </c>
      <c r="T44">
        <v>3063463.7212100001</v>
      </c>
      <c r="U44">
        <v>6.2449999999999997E-3</v>
      </c>
      <c r="V44" t="str">
        <f>VLOOKUP(C44,'Lines LookUp'!$B$1:$C$12,2,0)</f>
        <v>GOT</v>
      </c>
      <c r="W44" t="str">
        <f>ROUNDUP(Q44,3)&amp;"-"&amp;ROUNDUP(R44,3)</f>
        <v>336269.87-3063464.112</v>
      </c>
      <c r="X44" t="str">
        <f>ROUNDUP(S44,3)&amp;"-"&amp;ROUNDUP(T44,3)</f>
        <v>336276.103-3063463.722</v>
      </c>
      <c r="Y44">
        <f>VLOOKUP(W44&amp;"-"&amp;V44,'Buscoords Workout'!$F:$G,2,0)</f>
        <v>4161</v>
      </c>
      <c r="Z44">
        <f>VLOOKUP(X44&amp;"-"&amp;V44,'Buscoords Workout'!$F:$G,2,0)</f>
        <v>4160</v>
      </c>
      <c r="AA44" t="b">
        <f>OR(ISNA(Y44),ISNA(Z44))</f>
        <v>0</v>
      </c>
    </row>
    <row r="45" spans="1:27" x14ac:dyDescent="0.25">
      <c r="A45">
        <v>1324</v>
      </c>
      <c r="B45" t="s">
        <v>24</v>
      </c>
      <c r="C45" t="s">
        <v>52</v>
      </c>
      <c r="D45" t="s">
        <v>53</v>
      </c>
      <c r="E45">
        <v>11</v>
      </c>
      <c r="F45" t="s">
        <v>42</v>
      </c>
      <c r="G45">
        <v>240</v>
      </c>
      <c r="H45" t="s">
        <v>27</v>
      </c>
      <c r="I45" t="s">
        <v>28</v>
      </c>
      <c r="J45" t="s">
        <v>36</v>
      </c>
      <c r="K45" t="s">
        <v>49</v>
      </c>
      <c r="L45" t="s">
        <v>31</v>
      </c>
      <c r="M45">
        <v>3</v>
      </c>
      <c r="N45" t="s">
        <v>32</v>
      </c>
      <c r="O45" t="s">
        <v>33</v>
      </c>
      <c r="P45">
        <v>32.518599999999999</v>
      </c>
      <c r="Q45">
        <v>336237.41402600001</v>
      </c>
      <c r="R45">
        <v>3063466.1444000001</v>
      </c>
      <c r="S45">
        <v>336269.869014</v>
      </c>
      <c r="T45">
        <v>3063464.11161</v>
      </c>
      <c r="U45">
        <v>3.2518999999999999E-2</v>
      </c>
      <c r="V45" t="str">
        <f>VLOOKUP(C45,'Lines LookUp'!$B$1:$C$12,2,0)</f>
        <v>GOT</v>
      </c>
      <c r="W45" t="str">
        <f>ROUNDUP(Q45,3)&amp;"-"&amp;ROUNDUP(R45,3)</f>
        <v>336237.415-3063466.145</v>
      </c>
      <c r="X45" t="str">
        <f>ROUNDUP(S45,3)&amp;"-"&amp;ROUNDUP(T45,3)</f>
        <v>336269.87-3063464.112</v>
      </c>
      <c r="Y45">
        <f>VLOOKUP(W45&amp;"-"&amp;V45,'Buscoords Workout'!$F:$G,2,0)</f>
        <v>4163</v>
      </c>
      <c r="Z45">
        <f>VLOOKUP(X45&amp;"-"&amp;V45,'Buscoords Workout'!$F:$G,2,0)</f>
        <v>4161</v>
      </c>
      <c r="AA45" t="b">
        <f>OR(ISNA(Y45),ISNA(Z45))</f>
        <v>0</v>
      </c>
    </row>
    <row r="46" spans="1:27" x14ac:dyDescent="0.25">
      <c r="A46">
        <v>1325</v>
      </c>
      <c r="B46" t="s">
        <v>24</v>
      </c>
      <c r="C46" t="s">
        <v>52</v>
      </c>
      <c r="D46" t="s">
        <v>53</v>
      </c>
      <c r="E46">
        <v>11</v>
      </c>
      <c r="F46" t="s">
        <v>42</v>
      </c>
      <c r="G46">
        <v>240</v>
      </c>
      <c r="H46" t="s">
        <v>27</v>
      </c>
      <c r="I46" t="s">
        <v>28</v>
      </c>
      <c r="J46" t="s">
        <v>36</v>
      </c>
      <c r="K46" t="s">
        <v>49</v>
      </c>
      <c r="L46" t="s">
        <v>31</v>
      </c>
      <c r="M46">
        <v>3</v>
      </c>
      <c r="N46" t="s">
        <v>32</v>
      </c>
      <c r="O46" t="s">
        <v>33</v>
      </c>
      <c r="P46">
        <v>3.8265799999999999</v>
      </c>
      <c r="Q46">
        <v>336276.10200100002</v>
      </c>
      <c r="R46">
        <v>3063463.7212100001</v>
      </c>
      <c r="S46">
        <v>336279.92109999998</v>
      </c>
      <c r="T46">
        <v>3063463.4819999998</v>
      </c>
      <c r="U46">
        <v>3.8270000000000001E-3</v>
      </c>
      <c r="V46" t="str">
        <f>VLOOKUP(C46,'Lines LookUp'!$B$1:$C$12,2,0)</f>
        <v>GOT</v>
      </c>
      <c r="W46" t="str">
        <f>ROUNDUP(Q46,3)&amp;"-"&amp;ROUNDUP(R46,3)</f>
        <v>336276.103-3063463.722</v>
      </c>
      <c r="X46" t="str">
        <f>ROUNDUP(S46,3)&amp;"-"&amp;ROUNDUP(T46,3)</f>
        <v>336279.922-3063463.482</v>
      </c>
      <c r="Y46">
        <f>VLOOKUP(W46&amp;"-"&amp;V46,'Buscoords Workout'!$F:$G,2,0)</f>
        <v>4160</v>
      </c>
      <c r="Z46">
        <f>VLOOKUP(X46&amp;"-"&amp;V46,'Buscoords Workout'!$F:$G,2,0)</f>
        <v>4005</v>
      </c>
      <c r="AA46" t="b">
        <f>OR(ISNA(Y46),ISNA(Z46))</f>
        <v>0</v>
      </c>
    </row>
    <row r="47" spans="1:27" x14ac:dyDescent="0.25">
      <c r="A47">
        <v>1326</v>
      </c>
      <c r="B47" t="s">
        <v>24</v>
      </c>
      <c r="C47" t="s">
        <v>52</v>
      </c>
      <c r="D47" t="s">
        <v>53</v>
      </c>
      <c r="E47">
        <v>11</v>
      </c>
      <c r="F47" t="s">
        <v>42</v>
      </c>
      <c r="G47">
        <v>240</v>
      </c>
      <c r="H47" t="s">
        <v>27</v>
      </c>
      <c r="I47" t="s">
        <v>28</v>
      </c>
      <c r="J47" t="s">
        <v>36</v>
      </c>
      <c r="K47" t="s">
        <v>49</v>
      </c>
      <c r="L47" t="s">
        <v>31</v>
      </c>
      <c r="M47">
        <v>3</v>
      </c>
      <c r="N47" t="s">
        <v>32</v>
      </c>
      <c r="O47" t="s">
        <v>33</v>
      </c>
      <c r="P47">
        <v>2.3051699999999999</v>
      </c>
      <c r="Q47">
        <v>336235.11336900003</v>
      </c>
      <c r="R47">
        <v>3063466.2884999998</v>
      </c>
      <c r="S47">
        <v>336237.41402600001</v>
      </c>
      <c r="T47">
        <v>3063466.1444000001</v>
      </c>
      <c r="U47">
        <v>2.3050000000000002E-3</v>
      </c>
      <c r="V47" t="str">
        <f>VLOOKUP(C47,'Lines LookUp'!$B$1:$C$12,2,0)</f>
        <v>GOT</v>
      </c>
      <c r="W47" t="str">
        <f>ROUNDUP(Q47,3)&amp;"-"&amp;ROUNDUP(R47,3)</f>
        <v>336235.114-3063466.289</v>
      </c>
      <c r="X47" t="str">
        <f>ROUNDUP(S47,3)&amp;"-"&amp;ROUNDUP(T47,3)</f>
        <v>336237.415-3063466.145</v>
      </c>
      <c r="Y47">
        <f>VLOOKUP(W47&amp;"-"&amp;V47,'Buscoords Workout'!$F:$G,2,0)</f>
        <v>4164</v>
      </c>
      <c r="Z47">
        <f>VLOOKUP(X47&amp;"-"&amp;V47,'Buscoords Workout'!$F:$G,2,0)</f>
        <v>4163</v>
      </c>
      <c r="AA47" t="b">
        <f>OR(ISNA(Y47),ISNA(Z47))</f>
        <v>0</v>
      </c>
    </row>
    <row r="48" spans="1:27" x14ac:dyDescent="0.25">
      <c r="A48">
        <v>1329</v>
      </c>
      <c r="B48" t="s">
        <v>24</v>
      </c>
      <c r="C48" t="s">
        <v>52</v>
      </c>
      <c r="D48" t="s">
        <v>53</v>
      </c>
      <c r="E48">
        <v>11</v>
      </c>
      <c r="F48" t="s">
        <v>42</v>
      </c>
      <c r="G48">
        <v>240</v>
      </c>
      <c r="H48" t="s">
        <v>27</v>
      </c>
      <c r="I48" t="s">
        <v>28</v>
      </c>
      <c r="J48" t="s">
        <v>36</v>
      </c>
      <c r="K48" t="s">
        <v>49</v>
      </c>
      <c r="L48" t="s">
        <v>31</v>
      </c>
      <c r="M48">
        <v>3</v>
      </c>
      <c r="N48" t="s">
        <v>32</v>
      </c>
      <c r="O48" t="s">
        <v>33</v>
      </c>
      <c r="P48">
        <v>26.948599999999999</v>
      </c>
      <c r="Q48">
        <v>336280.50952299999</v>
      </c>
      <c r="R48">
        <v>3063465.2957000001</v>
      </c>
      <c r="S48">
        <v>336288.825794</v>
      </c>
      <c r="T48">
        <v>3063490.9290200002</v>
      </c>
      <c r="U48">
        <v>2.6949000000000001E-2</v>
      </c>
      <c r="V48" t="str">
        <f>VLOOKUP(C48,'Lines LookUp'!$B$1:$C$12,2,0)</f>
        <v>GOT</v>
      </c>
      <c r="W48" t="str">
        <f>ROUNDUP(Q48,3)&amp;"-"&amp;ROUNDUP(R48,3)</f>
        <v>336280.51-3063465.296</v>
      </c>
      <c r="X48" t="str">
        <f>ROUNDUP(S48,3)&amp;"-"&amp;ROUNDUP(T48,3)</f>
        <v>336288.826-3063490.93</v>
      </c>
      <c r="Y48">
        <f>VLOOKUP(W48&amp;"-"&amp;V48,'Buscoords Workout'!$F:$G,2,0)</f>
        <v>4162</v>
      </c>
      <c r="Z48">
        <f>VLOOKUP(X48&amp;"-"&amp;V48,'Buscoords Workout'!$F:$G,2,0)</f>
        <v>4166</v>
      </c>
      <c r="AA48" t="b">
        <f>OR(ISNA(Y48),ISNA(Z48))</f>
        <v>0</v>
      </c>
    </row>
    <row r="49" spans="1:27" x14ac:dyDescent="0.25">
      <c r="A49">
        <v>1331</v>
      </c>
      <c r="B49" t="s">
        <v>24</v>
      </c>
      <c r="C49" t="s">
        <v>52</v>
      </c>
      <c r="D49" t="s">
        <v>53</v>
      </c>
      <c r="E49">
        <v>11</v>
      </c>
      <c r="F49" t="s">
        <v>42</v>
      </c>
      <c r="G49">
        <v>240</v>
      </c>
      <c r="H49" t="s">
        <v>27</v>
      </c>
      <c r="I49" t="s">
        <v>28</v>
      </c>
      <c r="J49" t="s">
        <v>36</v>
      </c>
      <c r="K49" t="s">
        <v>49</v>
      </c>
      <c r="L49" t="s">
        <v>31</v>
      </c>
      <c r="M49">
        <v>3</v>
      </c>
      <c r="N49" t="s">
        <v>32</v>
      </c>
      <c r="O49" t="s">
        <v>33</v>
      </c>
      <c r="P49">
        <v>3.87398</v>
      </c>
      <c r="Q49">
        <v>336288.825794</v>
      </c>
      <c r="R49">
        <v>3063490.9290200002</v>
      </c>
      <c r="S49">
        <v>336290.02129300003</v>
      </c>
      <c r="T49">
        <v>3063494.6139199999</v>
      </c>
      <c r="U49">
        <v>3.8739999999999998E-3</v>
      </c>
      <c r="V49" t="str">
        <f>VLOOKUP(C49,'Lines LookUp'!$B$1:$C$12,2,0)</f>
        <v>GOT</v>
      </c>
      <c r="W49" t="str">
        <f>ROUNDUP(Q49,3)&amp;"-"&amp;ROUNDUP(R49,3)</f>
        <v>336288.826-3063490.93</v>
      </c>
      <c r="X49" t="str">
        <f>ROUNDUP(S49,3)&amp;"-"&amp;ROUNDUP(T49,3)</f>
        <v>336290.022-3063494.614</v>
      </c>
      <c r="Y49">
        <f>VLOOKUP(W49&amp;"-"&amp;V49,'Buscoords Workout'!$F:$G,2,0)</f>
        <v>4166</v>
      </c>
      <c r="Z49">
        <f>VLOOKUP(X49&amp;"-"&amp;V49,'Buscoords Workout'!$F:$G,2,0)</f>
        <v>4167</v>
      </c>
      <c r="AA49" t="b">
        <f>OR(ISNA(Y49),ISNA(Z49))</f>
        <v>0</v>
      </c>
    </row>
    <row r="50" spans="1:27" x14ac:dyDescent="0.25">
      <c r="A50">
        <v>1334</v>
      </c>
      <c r="B50" t="s">
        <v>24</v>
      </c>
      <c r="C50" t="s">
        <v>52</v>
      </c>
      <c r="D50" t="s">
        <v>53</v>
      </c>
      <c r="E50">
        <v>11</v>
      </c>
      <c r="F50" t="s">
        <v>42</v>
      </c>
      <c r="G50">
        <v>240</v>
      </c>
      <c r="H50" t="s">
        <v>27</v>
      </c>
      <c r="I50" t="s">
        <v>28</v>
      </c>
      <c r="J50" t="s">
        <v>36</v>
      </c>
      <c r="K50" t="s">
        <v>49</v>
      </c>
      <c r="L50" t="s">
        <v>31</v>
      </c>
      <c r="M50">
        <v>3</v>
      </c>
      <c r="N50" t="s">
        <v>32</v>
      </c>
      <c r="O50" t="s">
        <v>33</v>
      </c>
      <c r="P50">
        <v>7.7067500000000004</v>
      </c>
      <c r="Q50">
        <v>336309.92866999999</v>
      </c>
      <c r="R50">
        <v>3063565.21154</v>
      </c>
      <c r="S50">
        <v>336311.94204200001</v>
      </c>
      <c r="T50">
        <v>3063572.6506400001</v>
      </c>
      <c r="U50">
        <v>7.7070000000000003E-3</v>
      </c>
      <c r="V50" t="str">
        <f>VLOOKUP(C50,'Lines LookUp'!$B$1:$C$12,2,0)</f>
        <v>GOT</v>
      </c>
      <c r="W50" t="str">
        <f>ROUNDUP(Q50,3)&amp;"-"&amp;ROUNDUP(R50,3)</f>
        <v>336309.929-3063565.212</v>
      </c>
      <c r="X50" t="str">
        <f>ROUNDUP(S50,3)&amp;"-"&amp;ROUNDUP(T50,3)</f>
        <v>336311.943-3063572.651</v>
      </c>
      <c r="Y50">
        <f>VLOOKUP(W50&amp;"-"&amp;V50,'Buscoords Workout'!$F:$G,2,0)</f>
        <v>4173</v>
      </c>
      <c r="Z50">
        <f>VLOOKUP(X50&amp;"-"&amp;V50,'Buscoords Workout'!$F:$G,2,0)</f>
        <v>4176</v>
      </c>
      <c r="AA50" t="b">
        <f>OR(ISNA(Y50),ISNA(Z50))</f>
        <v>0</v>
      </c>
    </row>
    <row r="51" spans="1:27" x14ac:dyDescent="0.25">
      <c r="A51">
        <v>1337</v>
      </c>
      <c r="B51" t="s">
        <v>24</v>
      </c>
      <c r="C51" t="s">
        <v>52</v>
      </c>
      <c r="D51" t="s">
        <v>53</v>
      </c>
      <c r="E51">
        <v>11</v>
      </c>
      <c r="F51" t="s">
        <v>42</v>
      </c>
      <c r="G51">
        <v>240</v>
      </c>
      <c r="H51" t="s">
        <v>27</v>
      </c>
      <c r="I51" t="s">
        <v>28</v>
      </c>
      <c r="J51" t="s">
        <v>36</v>
      </c>
      <c r="K51" t="s">
        <v>49</v>
      </c>
      <c r="L51" t="s">
        <v>31</v>
      </c>
      <c r="M51">
        <v>3</v>
      </c>
      <c r="N51" t="s">
        <v>32</v>
      </c>
      <c r="O51" t="s">
        <v>33</v>
      </c>
      <c r="P51">
        <v>20.040400000000002</v>
      </c>
      <c r="Q51">
        <v>336311.94204200001</v>
      </c>
      <c r="R51">
        <v>3063572.6506400001</v>
      </c>
      <c r="S51">
        <v>336317.17756600003</v>
      </c>
      <c r="T51">
        <v>3063591.9950999999</v>
      </c>
      <c r="U51">
        <v>2.0039999999999999E-2</v>
      </c>
      <c r="V51" t="str">
        <f>VLOOKUP(C51,'Lines LookUp'!$B$1:$C$12,2,0)</f>
        <v>GOT</v>
      </c>
      <c r="W51" t="str">
        <f>ROUNDUP(Q51,3)&amp;"-"&amp;ROUNDUP(R51,3)</f>
        <v>336311.943-3063572.651</v>
      </c>
      <c r="X51" t="str">
        <f>ROUNDUP(S51,3)&amp;"-"&amp;ROUNDUP(T51,3)</f>
        <v>336317.178-3063591.996</v>
      </c>
      <c r="Y51">
        <f>VLOOKUP(W51&amp;"-"&amp;V51,'Buscoords Workout'!$F:$G,2,0)</f>
        <v>4176</v>
      </c>
      <c r="Z51">
        <f>VLOOKUP(X51&amp;"-"&amp;V51,'Buscoords Workout'!$F:$G,2,0)</f>
        <v>4181</v>
      </c>
      <c r="AA51" t="b">
        <f>OR(ISNA(Y51),ISNA(Z51))</f>
        <v>0</v>
      </c>
    </row>
    <row r="52" spans="1:27" x14ac:dyDescent="0.25">
      <c r="A52">
        <v>1362</v>
      </c>
      <c r="B52" t="s">
        <v>24</v>
      </c>
      <c r="C52" t="s">
        <v>52</v>
      </c>
      <c r="D52" t="s">
        <v>53</v>
      </c>
      <c r="E52">
        <v>11</v>
      </c>
      <c r="F52" t="s">
        <v>37</v>
      </c>
      <c r="G52">
        <v>100</v>
      </c>
      <c r="H52" t="s">
        <v>27</v>
      </c>
      <c r="I52" t="s">
        <v>38</v>
      </c>
      <c r="J52" t="s">
        <v>36</v>
      </c>
      <c r="K52" t="s">
        <v>30</v>
      </c>
      <c r="L52" t="s">
        <v>31</v>
      </c>
      <c r="M52">
        <v>3</v>
      </c>
      <c r="N52" t="s">
        <v>32</v>
      </c>
      <c r="O52" t="s">
        <v>33</v>
      </c>
      <c r="P52">
        <v>57.933</v>
      </c>
      <c r="Q52">
        <v>336639.30989999999</v>
      </c>
      <c r="R52">
        <v>3063537.8061000002</v>
      </c>
      <c r="S52">
        <v>336695.90019999997</v>
      </c>
      <c r="T52">
        <v>3063525.4049</v>
      </c>
      <c r="U52">
        <v>2.4247999999999999E-2</v>
      </c>
      <c r="V52" t="str">
        <f>VLOOKUP(C52,'Lines LookUp'!$B$1:$C$12,2,0)</f>
        <v>GOT</v>
      </c>
      <c r="W52" t="str">
        <f>ROUNDUP(Q52,3)&amp;"-"&amp;ROUNDUP(R52,3)</f>
        <v>336639.31-3063537.807</v>
      </c>
      <c r="X52" t="str">
        <f>ROUNDUP(S52,3)&amp;"-"&amp;ROUNDUP(T52,3)</f>
        <v>336695.901-3063525.405</v>
      </c>
      <c r="Y52">
        <f>VLOOKUP(W52&amp;"-"&amp;V52,'Buscoords Workout'!$F:$G,2,0)</f>
        <v>4016</v>
      </c>
      <c r="Z52">
        <f>VLOOKUP(X52&amp;"-"&amp;V52,'Buscoords Workout'!$F:$G,2,0)</f>
        <v>4017</v>
      </c>
      <c r="AA52" t="b">
        <f>OR(ISNA(Y52),ISNA(Z52))</f>
        <v>0</v>
      </c>
    </row>
    <row r="53" spans="1:27" x14ac:dyDescent="0.25">
      <c r="A53">
        <v>1365</v>
      </c>
      <c r="B53" t="s">
        <v>24</v>
      </c>
      <c r="C53" t="s">
        <v>52</v>
      </c>
      <c r="D53" t="s">
        <v>53</v>
      </c>
      <c r="E53">
        <v>11</v>
      </c>
      <c r="F53" t="s">
        <v>42</v>
      </c>
      <c r="G53">
        <v>240</v>
      </c>
      <c r="H53" t="s">
        <v>27</v>
      </c>
      <c r="I53" t="s">
        <v>28</v>
      </c>
      <c r="J53" t="s">
        <v>36</v>
      </c>
      <c r="K53" t="s">
        <v>49</v>
      </c>
      <c r="L53" t="s">
        <v>31</v>
      </c>
      <c r="M53">
        <v>3</v>
      </c>
      <c r="N53" t="s">
        <v>32</v>
      </c>
      <c r="O53" t="s">
        <v>33</v>
      </c>
      <c r="P53">
        <v>66.038529999999994</v>
      </c>
      <c r="Q53">
        <v>336695.90019999997</v>
      </c>
      <c r="R53">
        <v>3063525.4049</v>
      </c>
      <c r="S53">
        <v>336760.44910000003</v>
      </c>
      <c r="T53">
        <v>3063511.4575999998</v>
      </c>
      <c r="U53">
        <v>3.1092999999999999E-2</v>
      </c>
      <c r="V53" t="str">
        <f>VLOOKUP(C53,'Lines LookUp'!$B$1:$C$12,2,0)</f>
        <v>GOT</v>
      </c>
      <c r="W53" t="str">
        <f>ROUNDUP(Q53,3)&amp;"-"&amp;ROUNDUP(R53,3)</f>
        <v>336695.901-3063525.405</v>
      </c>
      <c r="X53" t="str">
        <f>ROUNDUP(S53,3)&amp;"-"&amp;ROUNDUP(T53,3)</f>
        <v>336760.45-3063511.458</v>
      </c>
      <c r="Y53">
        <f>VLOOKUP(W53&amp;"-"&amp;V53,'Buscoords Workout'!$F:$G,2,0)</f>
        <v>4017</v>
      </c>
      <c r="Z53">
        <f>VLOOKUP(X53&amp;"-"&amp;V53,'Buscoords Workout'!$F:$G,2,0)</f>
        <v>4018</v>
      </c>
      <c r="AA53" t="b">
        <f>OR(ISNA(Y53),ISNA(Z53))</f>
        <v>0</v>
      </c>
    </row>
    <row r="54" spans="1:27" x14ac:dyDescent="0.25">
      <c r="A54">
        <v>1372</v>
      </c>
      <c r="B54" t="s">
        <v>24</v>
      </c>
      <c r="C54" t="s">
        <v>52</v>
      </c>
      <c r="D54" t="s">
        <v>53</v>
      </c>
      <c r="E54">
        <v>11</v>
      </c>
      <c r="F54" t="s">
        <v>42</v>
      </c>
      <c r="G54">
        <v>240</v>
      </c>
      <c r="H54" t="s">
        <v>27</v>
      </c>
      <c r="I54" t="s">
        <v>28</v>
      </c>
      <c r="J54" t="s">
        <v>36</v>
      </c>
      <c r="K54" t="s">
        <v>49</v>
      </c>
      <c r="L54" t="s">
        <v>31</v>
      </c>
      <c r="M54">
        <v>3</v>
      </c>
      <c r="N54" t="s">
        <v>32</v>
      </c>
      <c r="O54" t="s">
        <v>33</v>
      </c>
      <c r="P54">
        <v>57.760399999999997</v>
      </c>
      <c r="Q54">
        <v>336862.17709999997</v>
      </c>
      <c r="R54">
        <v>3063489.4138000002</v>
      </c>
      <c r="S54">
        <v>336917.54310000001</v>
      </c>
      <c r="T54">
        <v>3063472.9556</v>
      </c>
      <c r="U54">
        <v>2.2617999999999999E-2</v>
      </c>
      <c r="V54" t="str">
        <f>VLOOKUP(C54,'Lines LookUp'!$B$1:$C$12,2,0)</f>
        <v>GOT</v>
      </c>
      <c r="W54" t="str">
        <f>ROUNDUP(Q54,3)&amp;"-"&amp;ROUNDUP(R54,3)</f>
        <v>336862.178-3063489.414</v>
      </c>
      <c r="X54" t="str">
        <f>ROUNDUP(S54,3)&amp;"-"&amp;ROUNDUP(T54,3)</f>
        <v>336917.544-3063472.956</v>
      </c>
      <c r="Y54">
        <f>VLOOKUP(W54&amp;"-"&amp;V54,'Buscoords Workout'!$F:$G,2,0)</f>
        <v>4022</v>
      </c>
      <c r="Z54">
        <f>VLOOKUP(X54&amp;"-"&amp;V54,'Buscoords Workout'!$F:$G,2,0)</f>
        <v>4023</v>
      </c>
      <c r="AA54" t="b">
        <f>OR(ISNA(Y54),ISNA(Z54))</f>
        <v>0</v>
      </c>
    </row>
    <row r="55" spans="1:27" x14ac:dyDescent="0.25">
      <c r="A55">
        <v>1374</v>
      </c>
      <c r="B55" t="s">
        <v>24</v>
      </c>
      <c r="C55" t="s">
        <v>52</v>
      </c>
      <c r="D55" t="s">
        <v>53</v>
      </c>
      <c r="E55">
        <v>11</v>
      </c>
      <c r="F55" t="s">
        <v>42</v>
      </c>
      <c r="G55">
        <v>240</v>
      </c>
      <c r="H55" t="s">
        <v>27</v>
      </c>
      <c r="I55" t="s">
        <v>28</v>
      </c>
      <c r="J55" t="s">
        <v>36</v>
      </c>
      <c r="K55" t="s">
        <v>49</v>
      </c>
      <c r="L55" t="s">
        <v>31</v>
      </c>
      <c r="M55">
        <v>3</v>
      </c>
      <c r="N55" t="s">
        <v>32</v>
      </c>
      <c r="O55" t="s">
        <v>33</v>
      </c>
      <c r="P55">
        <v>59.820189999999997</v>
      </c>
      <c r="Q55">
        <v>336917.54310000001</v>
      </c>
      <c r="R55">
        <v>3063472.9556</v>
      </c>
      <c r="S55">
        <v>336972.82339999999</v>
      </c>
      <c r="T55">
        <v>3063450.0964000002</v>
      </c>
      <c r="U55">
        <v>2.7847E-2</v>
      </c>
      <c r="V55" t="str">
        <f>VLOOKUP(C55,'Lines LookUp'!$B$1:$C$12,2,0)</f>
        <v>GOT</v>
      </c>
      <c r="W55" t="str">
        <f>ROUNDUP(Q55,3)&amp;"-"&amp;ROUNDUP(R55,3)</f>
        <v>336917.544-3063472.956</v>
      </c>
      <c r="X55" t="str">
        <f>ROUNDUP(S55,3)&amp;"-"&amp;ROUNDUP(T55,3)</f>
        <v>336972.824-3063450.097</v>
      </c>
      <c r="Y55">
        <f>VLOOKUP(W55&amp;"-"&amp;V55,'Buscoords Workout'!$F:$G,2,0)</f>
        <v>4023</v>
      </c>
      <c r="Z55">
        <f>VLOOKUP(X55&amp;"-"&amp;V55,'Buscoords Workout'!$F:$G,2,0)</f>
        <v>4024</v>
      </c>
      <c r="AA55" t="b">
        <f>OR(ISNA(Y55),ISNA(Z55))</f>
        <v>0</v>
      </c>
    </row>
    <row r="56" spans="1:27" x14ac:dyDescent="0.25">
      <c r="A56">
        <v>1380</v>
      </c>
      <c r="B56" t="s">
        <v>24</v>
      </c>
      <c r="C56" t="s">
        <v>52</v>
      </c>
      <c r="D56" t="s">
        <v>53</v>
      </c>
      <c r="E56">
        <v>11</v>
      </c>
      <c r="F56" t="s">
        <v>42</v>
      </c>
      <c r="G56">
        <v>240</v>
      </c>
      <c r="H56" t="s">
        <v>27</v>
      </c>
      <c r="I56" t="s">
        <v>28</v>
      </c>
      <c r="J56" t="s">
        <v>36</v>
      </c>
      <c r="K56" t="s">
        <v>49</v>
      </c>
      <c r="L56" t="s">
        <v>31</v>
      </c>
      <c r="M56">
        <v>3</v>
      </c>
      <c r="N56" t="s">
        <v>32</v>
      </c>
      <c r="O56" t="s">
        <v>33</v>
      </c>
      <c r="P56">
        <v>65.777529999999999</v>
      </c>
      <c r="Q56">
        <v>337144.00150000001</v>
      </c>
      <c r="R56">
        <v>3063299.3788000001</v>
      </c>
      <c r="S56">
        <v>337175.99930000002</v>
      </c>
      <c r="T56">
        <v>3063241.9086000002</v>
      </c>
      <c r="U56">
        <v>3.2490999999999999E-2</v>
      </c>
      <c r="V56" t="str">
        <f>VLOOKUP(C56,'Lines LookUp'!$B$1:$C$12,2,0)</f>
        <v>GOT</v>
      </c>
      <c r="W56" t="str">
        <f>ROUNDUP(Q56,3)&amp;"-"&amp;ROUNDUP(R56,3)</f>
        <v>337144.002-3063299.379</v>
      </c>
      <c r="X56" t="str">
        <f>ROUNDUP(S56,3)&amp;"-"&amp;ROUNDUP(T56,3)</f>
        <v>337176-3063241.909</v>
      </c>
      <c r="Y56">
        <f>VLOOKUP(W56&amp;"-"&amp;V56,'Buscoords Workout'!$F:$G,2,0)</f>
        <v>4028</v>
      </c>
      <c r="Z56">
        <f>VLOOKUP(X56&amp;"-"&amp;V56,'Buscoords Workout'!$F:$G,2,0)</f>
        <v>4029</v>
      </c>
      <c r="AA56" t="b">
        <f>OR(ISNA(Y56),ISNA(Z56))</f>
        <v>0</v>
      </c>
    </row>
    <row r="57" spans="1:27" x14ac:dyDescent="0.25">
      <c r="A57">
        <v>1382</v>
      </c>
      <c r="B57" t="s">
        <v>24</v>
      </c>
      <c r="C57" t="s">
        <v>52</v>
      </c>
      <c r="D57" t="s">
        <v>53</v>
      </c>
      <c r="E57">
        <v>11</v>
      </c>
      <c r="F57" t="s">
        <v>42</v>
      </c>
      <c r="G57">
        <v>240</v>
      </c>
      <c r="H57" t="s">
        <v>27</v>
      </c>
      <c r="I57" t="s">
        <v>28</v>
      </c>
      <c r="J57" t="s">
        <v>36</v>
      </c>
      <c r="K57" t="s">
        <v>49</v>
      </c>
      <c r="L57" t="s">
        <v>31</v>
      </c>
      <c r="M57">
        <v>3</v>
      </c>
      <c r="N57" t="s">
        <v>32</v>
      </c>
      <c r="O57" t="s">
        <v>33</v>
      </c>
      <c r="P57">
        <v>10.587999999999999</v>
      </c>
      <c r="Q57">
        <v>337175.99930000002</v>
      </c>
      <c r="R57">
        <v>3063241.9086000002</v>
      </c>
      <c r="S57">
        <v>337179.95909999998</v>
      </c>
      <c r="T57">
        <v>3063232.0879000002</v>
      </c>
      <c r="U57">
        <v>7.6169999999999996E-3</v>
      </c>
      <c r="V57" t="str">
        <f>VLOOKUP(C57,'Lines LookUp'!$B$1:$C$12,2,0)</f>
        <v>GOT</v>
      </c>
      <c r="W57" t="str">
        <f>ROUNDUP(Q57,3)&amp;"-"&amp;ROUNDUP(R57,3)</f>
        <v>337176-3063241.909</v>
      </c>
      <c r="X57" t="str">
        <f>ROUNDUP(S57,3)&amp;"-"&amp;ROUNDUP(T57,3)</f>
        <v>337179.96-3063232.088</v>
      </c>
      <c r="Y57">
        <f>VLOOKUP(W57&amp;"-"&amp;V57,'Buscoords Workout'!$F:$G,2,0)</f>
        <v>4029</v>
      </c>
      <c r="Z57">
        <f>VLOOKUP(X57&amp;"-"&amp;V57,'Buscoords Workout'!$F:$G,2,0)</f>
        <v>4030</v>
      </c>
      <c r="AA57" t="b">
        <f>OR(ISNA(Y57),ISNA(Z57))</f>
        <v>0</v>
      </c>
    </row>
    <row r="58" spans="1:27" x14ac:dyDescent="0.25">
      <c r="A58">
        <v>7</v>
      </c>
      <c r="B58" t="s">
        <v>24</v>
      </c>
      <c r="C58" t="s">
        <v>25</v>
      </c>
      <c r="D58" t="s">
        <v>26</v>
      </c>
      <c r="E58">
        <v>11</v>
      </c>
      <c r="F58" t="s">
        <v>42</v>
      </c>
      <c r="G58">
        <v>300</v>
      </c>
      <c r="H58" t="s">
        <v>27</v>
      </c>
      <c r="I58" t="s">
        <v>28</v>
      </c>
      <c r="J58" t="s">
        <v>29</v>
      </c>
      <c r="K58" t="s">
        <v>49</v>
      </c>
      <c r="L58" t="s">
        <v>31</v>
      </c>
      <c r="M58">
        <v>3</v>
      </c>
      <c r="N58" t="s">
        <v>32</v>
      </c>
      <c r="O58" t="s">
        <v>33</v>
      </c>
      <c r="P58">
        <v>7.2401400000000002</v>
      </c>
      <c r="Q58">
        <v>336219.748754</v>
      </c>
      <c r="R58">
        <v>3063432.8598600002</v>
      </c>
      <c r="S58">
        <v>336216.25704400003</v>
      </c>
      <c r="T58">
        <v>3063439.2023800001</v>
      </c>
      <c r="U58">
        <v>7.2399999999999999E-3</v>
      </c>
      <c r="V58" t="str">
        <f>VLOOKUP(C58,'Lines LookUp'!$B$1:$C$12,2,0)</f>
        <v>ICH</v>
      </c>
      <c r="W58" t="str">
        <f>ROUNDUP(Q58,3)&amp;"-"&amp;ROUNDUP(R58,3)</f>
        <v>336219.749-3063432.86</v>
      </c>
      <c r="X58" t="str">
        <f>ROUNDUP(S58,3)&amp;"-"&amp;ROUNDUP(T58,3)</f>
        <v>336216.258-3063439.203</v>
      </c>
      <c r="Y58">
        <f>VLOOKUP(W58&amp;"-"&amp;V58,'Buscoords Workout'!$F:$G,2,0)</f>
        <v>5037</v>
      </c>
      <c r="Z58">
        <f>VLOOKUP(X58&amp;"-"&amp;V58,'Buscoords Workout'!$F:$G,2,0)</f>
        <v>5038</v>
      </c>
      <c r="AA58" t="b">
        <f>OR(ISNA(Y58),ISNA(Z58))</f>
        <v>0</v>
      </c>
    </row>
    <row r="59" spans="1:27" x14ac:dyDescent="0.25">
      <c r="A59">
        <v>9</v>
      </c>
      <c r="B59" t="s">
        <v>24</v>
      </c>
      <c r="C59" t="s">
        <v>25</v>
      </c>
      <c r="D59" t="s">
        <v>26</v>
      </c>
      <c r="E59">
        <v>11</v>
      </c>
      <c r="F59" t="s">
        <v>42</v>
      </c>
      <c r="G59">
        <v>300</v>
      </c>
      <c r="H59" t="s">
        <v>27</v>
      </c>
      <c r="I59" t="s">
        <v>28</v>
      </c>
      <c r="J59" t="s">
        <v>29</v>
      </c>
      <c r="K59" t="s">
        <v>49</v>
      </c>
      <c r="L59" t="s">
        <v>31</v>
      </c>
      <c r="M59">
        <v>3</v>
      </c>
      <c r="N59" t="s">
        <v>32</v>
      </c>
      <c r="O59" t="s">
        <v>33</v>
      </c>
      <c r="P59">
        <v>2.2183799999999998</v>
      </c>
      <c r="Q59">
        <v>336216.25704400003</v>
      </c>
      <c r="R59">
        <v>3063439.2023800001</v>
      </c>
      <c r="S59">
        <v>336215.18718200002</v>
      </c>
      <c r="T59">
        <v>3063441.14573</v>
      </c>
      <c r="U59">
        <v>2.2179999999999999E-3</v>
      </c>
      <c r="V59" t="str">
        <f>VLOOKUP(C59,'Lines LookUp'!$B$1:$C$12,2,0)</f>
        <v>ICH</v>
      </c>
      <c r="W59" t="str">
        <f>ROUNDUP(Q59,3)&amp;"-"&amp;ROUNDUP(R59,3)</f>
        <v>336216.258-3063439.203</v>
      </c>
      <c r="X59" t="str">
        <f>ROUNDUP(S59,3)&amp;"-"&amp;ROUNDUP(T59,3)</f>
        <v>336215.188-3063441.146</v>
      </c>
      <c r="Y59">
        <f>VLOOKUP(W59&amp;"-"&amp;V59,'Buscoords Workout'!$F:$G,2,0)</f>
        <v>5038</v>
      </c>
      <c r="Z59">
        <f>VLOOKUP(X59&amp;"-"&amp;V59,'Buscoords Workout'!$F:$G,2,0)</f>
        <v>5039</v>
      </c>
      <c r="AA59" t="b">
        <f>OR(ISNA(Y59),ISNA(Z59))</f>
        <v>0</v>
      </c>
    </row>
    <row r="60" spans="1:27" x14ac:dyDescent="0.25">
      <c r="A60">
        <v>10</v>
      </c>
      <c r="B60" t="s">
        <v>24</v>
      </c>
      <c r="C60" t="s">
        <v>25</v>
      </c>
      <c r="D60" t="s">
        <v>26</v>
      </c>
      <c r="E60">
        <v>11</v>
      </c>
      <c r="F60" t="s">
        <v>42</v>
      </c>
      <c r="G60">
        <v>300</v>
      </c>
      <c r="H60" t="s">
        <v>27</v>
      </c>
      <c r="I60" t="s">
        <v>28</v>
      </c>
      <c r="J60" t="s">
        <v>29</v>
      </c>
      <c r="K60" t="s">
        <v>49</v>
      </c>
      <c r="L60" t="s">
        <v>31</v>
      </c>
      <c r="M60">
        <v>3</v>
      </c>
      <c r="N60" t="s">
        <v>32</v>
      </c>
      <c r="O60" t="s">
        <v>33</v>
      </c>
      <c r="P60">
        <v>5.81515</v>
      </c>
      <c r="Q60">
        <v>336213.71509999997</v>
      </c>
      <c r="R60">
        <v>3063443.8196999999</v>
      </c>
      <c r="S60">
        <v>336210.76510700001</v>
      </c>
      <c r="T60">
        <v>3063448.8310400001</v>
      </c>
      <c r="U60">
        <v>5.8149999999999999E-3</v>
      </c>
      <c r="V60" t="str">
        <f>VLOOKUP(C60,'Lines LookUp'!$B$1:$C$12,2,0)</f>
        <v>ICH</v>
      </c>
      <c r="W60" t="str">
        <f>ROUNDUP(Q60,3)&amp;"-"&amp;ROUNDUP(R60,3)</f>
        <v>336213.716-3063443.82</v>
      </c>
      <c r="X60" t="str">
        <f>ROUNDUP(S60,3)&amp;"-"&amp;ROUNDUP(T60,3)</f>
        <v>336210.766-3063448.832</v>
      </c>
      <c r="Y60">
        <f>VLOOKUP(W60&amp;"-"&amp;V60,'Buscoords Workout'!$F:$G,2,0)</f>
        <v>5003</v>
      </c>
      <c r="Z60">
        <f>VLOOKUP(X60&amp;"-"&amp;V60,'Buscoords Workout'!$F:$G,2,0)</f>
        <v>5040</v>
      </c>
      <c r="AA60" t="b">
        <f>OR(ISNA(Y60),ISNA(Z60))</f>
        <v>0</v>
      </c>
    </row>
    <row r="61" spans="1:27" x14ac:dyDescent="0.25">
      <c r="A61">
        <v>11</v>
      </c>
      <c r="B61" t="s">
        <v>24</v>
      </c>
      <c r="C61" t="s">
        <v>25</v>
      </c>
      <c r="D61" t="s">
        <v>26</v>
      </c>
      <c r="E61">
        <v>11</v>
      </c>
      <c r="F61" t="s">
        <v>42</v>
      </c>
      <c r="G61">
        <v>300</v>
      </c>
      <c r="H61" t="s">
        <v>27</v>
      </c>
      <c r="I61" t="s">
        <v>28</v>
      </c>
      <c r="J61" t="s">
        <v>29</v>
      </c>
      <c r="K61" t="s">
        <v>49</v>
      </c>
      <c r="L61" t="s">
        <v>31</v>
      </c>
      <c r="M61">
        <v>3</v>
      </c>
      <c r="N61" t="s">
        <v>32</v>
      </c>
      <c r="O61" t="s">
        <v>33</v>
      </c>
      <c r="P61">
        <v>0.61000200000000004</v>
      </c>
      <c r="Q61">
        <v>336210.76510700001</v>
      </c>
      <c r="R61">
        <v>3063448.8310400001</v>
      </c>
      <c r="S61">
        <v>336210.45565600001</v>
      </c>
      <c r="T61">
        <v>3063449.3567300001</v>
      </c>
      <c r="U61">
        <v>6.0999999999999997E-4</v>
      </c>
      <c r="V61" t="str">
        <f>VLOOKUP(C61,'Lines LookUp'!$B$1:$C$12,2,0)</f>
        <v>ICH</v>
      </c>
      <c r="W61" t="str">
        <f>ROUNDUP(Q61,3)&amp;"-"&amp;ROUNDUP(R61,3)</f>
        <v>336210.766-3063448.832</v>
      </c>
      <c r="X61" t="str">
        <f>ROUNDUP(S61,3)&amp;"-"&amp;ROUNDUP(T61,3)</f>
        <v>336210.456-3063449.357</v>
      </c>
      <c r="Y61">
        <f>VLOOKUP(W61&amp;"-"&amp;V61,'Buscoords Workout'!$F:$G,2,0)</f>
        <v>5040</v>
      </c>
      <c r="Z61">
        <f>VLOOKUP(X61&amp;"-"&amp;V61,'Buscoords Workout'!$F:$G,2,0)</f>
        <v>5041</v>
      </c>
      <c r="AA61" t="b">
        <f>OR(ISNA(Y61),ISNA(Z61))</f>
        <v>0</v>
      </c>
    </row>
    <row r="62" spans="1:27" x14ac:dyDescent="0.25">
      <c r="A62">
        <v>50</v>
      </c>
      <c r="B62" t="s">
        <v>24</v>
      </c>
      <c r="C62" t="s">
        <v>25</v>
      </c>
      <c r="D62" t="s">
        <v>26</v>
      </c>
      <c r="E62">
        <v>11</v>
      </c>
      <c r="F62" t="s">
        <v>42</v>
      </c>
      <c r="G62">
        <v>300</v>
      </c>
      <c r="H62" t="s">
        <v>27</v>
      </c>
      <c r="I62" t="s">
        <v>28</v>
      </c>
      <c r="J62" t="s">
        <v>29</v>
      </c>
      <c r="K62" t="s">
        <v>49</v>
      </c>
      <c r="L62" t="s">
        <v>31</v>
      </c>
      <c r="M62">
        <v>3</v>
      </c>
      <c r="N62" t="s">
        <v>32</v>
      </c>
      <c r="O62" t="s">
        <v>33</v>
      </c>
      <c r="P62">
        <v>4.98644</v>
      </c>
      <c r="Q62">
        <v>336122.23710000003</v>
      </c>
      <c r="R62">
        <v>3063615.7100999998</v>
      </c>
      <c r="S62">
        <v>336123.04283300001</v>
      </c>
      <c r="T62">
        <v>3063620.6310100001</v>
      </c>
      <c r="U62">
        <v>4.986E-3</v>
      </c>
      <c r="V62" t="str">
        <f>VLOOKUP(C62,'Lines LookUp'!$B$1:$C$12,2,0)</f>
        <v>ICH</v>
      </c>
      <c r="W62" t="str">
        <f>ROUNDUP(Q62,3)&amp;"-"&amp;ROUNDUP(R62,3)</f>
        <v>336122.238-3063615.711</v>
      </c>
      <c r="X62" t="str">
        <f>ROUNDUP(S62,3)&amp;"-"&amp;ROUNDUP(T62,3)</f>
        <v>336123.043-3063620.632</v>
      </c>
      <c r="Y62">
        <f>VLOOKUP(W62&amp;"-"&amp;V62,'Buscoords Workout'!$F:$G,2,0)</f>
        <v>5015</v>
      </c>
      <c r="Z62">
        <f>VLOOKUP(X62&amp;"-"&amp;V62,'Buscoords Workout'!$F:$G,2,0)</f>
        <v>5068</v>
      </c>
      <c r="AA62" t="b">
        <f>OR(ISNA(Y62),ISNA(Z62))</f>
        <v>0</v>
      </c>
    </row>
    <row r="63" spans="1:27" x14ac:dyDescent="0.25">
      <c r="A63">
        <v>51</v>
      </c>
      <c r="B63" t="s">
        <v>24</v>
      </c>
      <c r="C63" t="s">
        <v>25</v>
      </c>
      <c r="D63" t="s">
        <v>26</v>
      </c>
      <c r="E63">
        <v>11</v>
      </c>
      <c r="F63" t="s">
        <v>42</v>
      </c>
      <c r="G63">
        <v>300</v>
      </c>
      <c r="H63" t="s">
        <v>27</v>
      </c>
      <c r="I63" t="s">
        <v>28</v>
      </c>
      <c r="J63" t="s">
        <v>29</v>
      </c>
      <c r="K63" t="s">
        <v>49</v>
      </c>
      <c r="L63" t="s">
        <v>31</v>
      </c>
      <c r="M63">
        <v>3</v>
      </c>
      <c r="N63" t="s">
        <v>32</v>
      </c>
      <c r="O63" t="s">
        <v>33</v>
      </c>
      <c r="P63">
        <v>21.930099999999999</v>
      </c>
      <c r="Q63">
        <v>336123.04283300001</v>
      </c>
      <c r="R63">
        <v>3063620.6310100001</v>
      </c>
      <c r="S63">
        <v>336126.58639999997</v>
      </c>
      <c r="T63">
        <v>3063642.2729000002</v>
      </c>
      <c r="U63">
        <v>2.1930000000000002E-2</v>
      </c>
      <c r="V63" t="str">
        <f>VLOOKUP(C63,'Lines LookUp'!$B$1:$C$12,2,0)</f>
        <v>ICH</v>
      </c>
      <c r="W63" t="str">
        <f>ROUNDUP(Q63,3)&amp;"-"&amp;ROUNDUP(R63,3)</f>
        <v>336123.043-3063620.632</v>
      </c>
      <c r="X63" t="str">
        <f>ROUNDUP(S63,3)&amp;"-"&amp;ROUNDUP(T63,3)</f>
        <v>336126.587-3063642.273</v>
      </c>
      <c r="Y63">
        <f>VLOOKUP(W63&amp;"-"&amp;V63,'Buscoords Workout'!$F:$G,2,0)</f>
        <v>5068</v>
      </c>
      <c r="Z63">
        <f>VLOOKUP(X63&amp;"-"&amp;V63,'Buscoords Workout'!$F:$G,2,0)</f>
        <v>5016</v>
      </c>
      <c r="AA63" t="b">
        <f>OR(ISNA(Y63),ISNA(Z63))</f>
        <v>0</v>
      </c>
    </row>
    <row r="64" spans="1:27" x14ac:dyDescent="0.25">
      <c r="A64">
        <v>53</v>
      </c>
      <c r="B64" t="s">
        <v>24</v>
      </c>
      <c r="C64" t="s">
        <v>25</v>
      </c>
      <c r="D64" t="s">
        <v>26</v>
      </c>
      <c r="E64">
        <v>11</v>
      </c>
      <c r="F64" t="s">
        <v>42</v>
      </c>
      <c r="G64">
        <v>300</v>
      </c>
      <c r="H64" t="s">
        <v>27</v>
      </c>
      <c r="I64" t="s">
        <v>28</v>
      </c>
      <c r="J64" t="s">
        <v>29</v>
      </c>
      <c r="K64" t="s">
        <v>49</v>
      </c>
      <c r="L64" t="s">
        <v>31</v>
      </c>
      <c r="M64">
        <v>3</v>
      </c>
      <c r="N64" t="s">
        <v>32</v>
      </c>
      <c r="O64" t="s">
        <v>33</v>
      </c>
      <c r="P64">
        <v>0.248921</v>
      </c>
      <c r="Q64">
        <v>336129.73242199997</v>
      </c>
      <c r="R64">
        <v>3063664.8430400002</v>
      </c>
      <c r="S64">
        <v>336129.766787</v>
      </c>
      <c r="T64">
        <v>3063665.0895799999</v>
      </c>
      <c r="U64">
        <v>2.4899999999999998E-4</v>
      </c>
      <c r="V64" t="str">
        <f>VLOOKUP(C64,'Lines LookUp'!$B$1:$C$12,2,0)</f>
        <v>ICH</v>
      </c>
      <c r="W64" t="str">
        <f>ROUNDUP(Q64,3)&amp;"-"&amp;ROUNDUP(R64,3)</f>
        <v>336129.733-3063664.844</v>
      </c>
      <c r="X64" t="str">
        <f>ROUNDUP(S64,3)&amp;"-"&amp;ROUNDUP(T64,3)</f>
        <v>336129.767-3063665.09</v>
      </c>
      <c r="Y64">
        <f>VLOOKUP(W64&amp;"-"&amp;V64,'Buscoords Workout'!$F:$G,2,0)</f>
        <v>5070</v>
      </c>
      <c r="Z64">
        <f>VLOOKUP(X64&amp;"-"&amp;V64,'Buscoords Workout'!$F:$G,2,0)</f>
        <v>5071</v>
      </c>
      <c r="AA64" t="b">
        <f>OR(ISNA(Y64),ISNA(Z64))</f>
        <v>0</v>
      </c>
    </row>
    <row r="65" spans="1:27" x14ac:dyDescent="0.25">
      <c r="A65">
        <v>55</v>
      </c>
      <c r="B65" t="s">
        <v>24</v>
      </c>
      <c r="C65" t="s">
        <v>25</v>
      </c>
      <c r="D65" t="s">
        <v>26</v>
      </c>
      <c r="E65">
        <v>11</v>
      </c>
      <c r="F65" t="s">
        <v>42</v>
      </c>
      <c r="G65">
        <v>300</v>
      </c>
      <c r="H65" t="s">
        <v>27</v>
      </c>
      <c r="I65" t="s">
        <v>28</v>
      </c>
      <c r="J65" t="s">
        <v>29</v>
      </c>
      <c r="K65" t="s">
        <v>49</v>
      </c>
      <c r="L65" t="s">
        <v>31</v>
      </c>
      <c r="M65">
        <v>3</v>
      </c>
      <c r="N65" t="s">
        <v>32</v>
      </c>
      <c r="O65" t="s">
        <v>33</v>
      </c>
      <c r="P65">
        <v>21.521899999999999</v>
      </c>
      <c r="Q65">
        <v>336126.76123200002</v>
      </c>
      <c r="R65">
        <v>3063643.5271700001</v>
      </c>
      <c r="S65">
        <v>336129.73242199997</v>
      </c>
      <c r="T65">
        <v>3063664.8430400002</v>
      </c>
      <c r="U65">
        <v>2.1521999999999999E-2</v>
      </c>
      <c r="V65" t="str">
        <f>VLOOKUP(C65,'Lines LookUp'!$B$1:$C$12,2,0)</f>
        <v>ICH</v>
      </c>
      <c r="W65" t="str">
        <f>ROUNDUP(Q65,3)&amp;"-"&amp;ROUNDUP(R65,3)</f>
        <v>336126.762-3063643.528</v>
      </c>
      <c r="X65" t="str">
        <f>ROUNDUP(S65,3)&amp;"-"&amp;ROUNDUP(T65,3)</f>
        <v>336129.733-3063664.844</v>
      </c>
      <c r="Y65">
        <f>VLOOKUP(W65&amp;"-"&amp;V65,'Buscoords Workout'!$F:$G,2,0)</f>
        <v>5069</v>
      </c>
      <c r="Z65">
        <f>VLOOKUP(X65&amp;"-"&amp;V65,'Buscoords Workout'!$F:$G,2,0)</f>
        <v>5070</v>
      </c>
      <c r="AA65" t="b">
        <f>OR(ISNA(Y65),ISNA(Z65))</f>
        <v>0</v>
      </c>
    </row>
    <row r="66" spans="1:27" x14ac:dyDescent="0.25">
      <c r="A66">
        <v>57</v>
      </c>
      <c r="B66" t="s">
        <v>24</v>
      </c>
      <c r="C66" t="s">
        <v>25</v>
      </c>
      <c r="D66" t="s">
        <v>26</v>
      </c>
      <c r="E66">
        <v>11</v>
      </c>
      <c r="F66" t="s">
        <v>42</v>
      </c>
      <c r="G66">
        <v>300</v>
      </c>
      <c r="H66" t="s">
        <v>27</v>
      </c>
      <c r="I66" t="s">
        <v>28</v>
      </c>
      <c r="J66" t="s">
        <v>29</v>
      </c>
      <c r="K66" t="s">
        <v>49</v>
      </c>
      <c r="L66" t="s">
        <v>31</v>
      </c>
      <c r="M66">
        <v>3</v>
      </c>
      <c r="N66" t="s">
        <v>32</v>
      </c>
      <c r="O66" t="s">
        <v>33</v>
      </c>
      <c r="P66">
        <v>6.8933999999999995E-2</v>
      </c>
      <c r="Q66">
        <v>336129.876514</v>
      </c>
      <c r="R66">
        <v>3063665.87683</v>
      </c>
      <c r="S66">
        <v>336129.88602899999</v>
      </c>
      <c r="T66">
        <v>3063665.9451000001</v>
      </c>
      <c r="U66">
        <v>6.8999999999999997E-5</v>
      </c>
      <c r="V66" t="str">
        <f>VLOOKUP(C66,'Lines LookUp'!$B$1:$C$12,2,0)</f>
        <v>ICH</v>
      </c>
      <c r="W66" t="str">
        <f>ROUNDUP(Q66,3)&amp;"-"&amp;ROUNDUP(R66,3)</f>
        <v>336129.877-3063665.877</v>
      </c>
      <c r="X66" t="str">
        <f>ROUNDUP(S66,3)&amp;"-"&amp;ROUNDUP(T66,3)</f>
        <v>336129.887-3063665.946</v>
      </c>
      <c r="Y66">
        <f>VLOOKUP(W66&amp;"-"&amp;V66,'Buscoords Workout'!$F:$G,2,0)</f>
        <v>5075</v>
      </c>
      <c r="Z66">
        <f>VLOOKUP(X66&amp;"-"&amp;V66,'Buscoords Workout'!$F:$G,2,0)</f>
        <v>5076</v>
      </c>
      <c r="AA66" t="b">
        <f>OR(ISNA(Y66),ISNA(Z66))</f>
        <v>0</v>
      </c>
    </row>
    <row r="67" spans="1:27" x14ac:dyDescent="0.25">
      <c r="A67">
        <v>58</v>
      </c>
      <c r="B67" t="s">
        <v>24</v>
      </c>
      <c r="C67" t="s">
        <v>25</v>
      </c>
      <c r="D67" t="s">
        <v>26</v>
      </c>
      <c r="E67">
        <v>11</v>
      </c>
      <c r="F67" t="s">
        <v>42</v>
      </c>
      <c r="G67">
        <v>300</v>
      </c>
      <c r="H67" t="s">
        <v>27</v>
      </c>
      <c r="I67" t="s">
        <v>28</v>
      </c>
      <c r="J67" t="s">
        <v>29</v>
      </c>
      <c r="K67" t="s">
        <v>49</v>
      </c>
      <c r="L67" t="s">
        <v>31</v>
      </c>
      <c r="M67">
        <v>3</v>
      </c>
      <c r="N67" t="s">
        <v>32</v>
      </c>
      <c r="O67" t="s">
        <v>33</v>
      </c>
      <c r="P67">
        <v>0.103385</v>
      </c>
      <c r="Q67">
        <v>336129.88602899999</v>
      </c>
      <c r="R67">
        <v>3063665.9451000001</v>
      </c>
      <c r="S67">
        <v>336129.90029999998</v>
      </c>
      <c r="T67">
        <v>3063666.0474999999</v>
      </c>
      <c r="U67">
        <v>1.03E-4</v>
      </c>
      <c r="V67" t="str">
        <f>VLOOKUP(C67,'Lines LookUp'!$B$1:$C$12,2,0)</f>
        <v>ICH</v>
      </c>
      <c r="W67" t="str">
        <f>ROUNDUP(Q67,3)&amp;"-"&amp;ROUNDUP(R67,3)</f>
        <v>336129.887-3063665.946</v>
      </c>
      <c r="X67" t="str">
        <f>ROUNDUP(S67,3)&amp;"-"&amp;ROUNDUP(T67,3)</f>
        <v>336129.901-3063666.048</v>
      </c>
      <c r="Y67">
        <f>VLOOKUP(W67&amp;"-"&amp;V67,'Buscoords Workout'!$F:$G,2,0)</f>
        <v>5076</v>
      </c>
      <c r="Z67">
        <f>VLOOKUP(X67&amp;"-"&amp;V67,'Buscoords Workout'!$F:$G,2,0)</f>
        <v>5029</v>
      </c>
      <c r="AA67" t="b">
        <f>OR(ISNA(Y67),ISNA(Z67))</f>
        <v>0</v>
      </c>
    </row>
    <row r="68" spans="1:27" x14ac:dyDescent="0.25">
      <c r="A68">
        <v>60</v>
      </c>
      <c r="B68" t="s">
        <v>24</v>
      </c>
      <c r="C68" t="s">
        <v>25</v>
      </c>
      <c r="D68" t="s">
        <v>26</v>
      </c>
      <c r="E68">
        <v>11</v>
      </c>
      <c r="F68" t="s">
        <v>42</v>
      </c>
      <c r="G68">
        <v>300</v>
      </c>
      <c r="H68" t="s">
        <v>27</v>
      </c>
      <c r="I68" t="s">
        <v>28</v>
      </c>
      <c r="J68" t="s">
        <v>29</v>
      </c>
      <c r="K68" t="s">
        <v>49</v>
      </c>
      <c r="L68" t="s">
        <v>31</v>
      </c>
      <c r="M68">
        <v>3</v>
      </c>
      <c r="N68" t="s">
        <v>32</v>
      </c>
      <c r="O68" t="s">
        <v>33</v>
      </c>
      <c r="P68">
        <v>7.2527699999999999</v>
      </c>
      <c r="Q68">
        <v>336130.99609999999</v>
      </c>
      <c r="R68">
        <v>3063673.3185999999</v>
      </c>
      <c r="S68">
        <v>336133.07202999998</v>
      </c>
      <c r="T68">
        <v>3063680.2679300001</v>
      </c>
      <c r="U68">
        <v>7.2529999999999999E-3</v>
      </c>
      <c r="V68" t="str">
        <f>VLOOKUP(C68,'Lines LookUp'!$B$1:$C$12,2,0)</f>
        <v>ICH</v>
      </c>
      <c r="W68" t="str">
        <f>ROUNDUP(Q68,3)&amp;"-"&amp;ROUNDUP(R68,3)</f>
        <v>336130.997-3063673.319</v>
      </c>
      <c r="X68" t="str">
        <f>ROUNDUP(S68,3)&amp;"-"&amp;ROUNDUP(T68,3)</f>
        <v>336133.073-3063680.268</v>
      </c>
      <c r="Y68">
        <f>VLOOKUP(W68&amp;"-"&amp;V68,'Buscoords Workout'!$F:$G,2,0)</f>
        <v>5018</v>
      </c>
      <c r="Z68">
        <f>VLOOKUP(X68&amp;"-"&amp;V68,'Buscoords Workout'!$F:$G,2,0)</f>
        <v>5078</v>
      </c>
      <c r="AA68" t="b">
        <f>OR(ISNA(Y68),ISNA(Z68))</f>
        <v>0</v>
      </c>
    </row>
    <row r="69" spans="1:27" x14ac:dyDescent="0.25">
      <c r="A69">
        <v>63</v>
      </c>
      <c r="B69" t="s">
        <v>24</v>
      </c>
      <c r="C69" t="s">
        <v>25</v>
      </c>
      <c r="D69" t="s">
        <v>26</v>
      </c>
      <c r="E69">
        <v>11</v>
      </c>
      <c r="F69" t="s">
        <v>42</v>
      </c>
      <c r="G69">
        <v>300</v>
      </c>
      <c r="H69" t="s">
        <v>27</v>
      </c>
      <c r="I69" t="s">
        <v>28</v>
      </c>
      <c r="J69" t="s">
        <v>29</v>
      </c>
      <c r="K69" t="s">
        <v>49</v>
      </c>
      <c r="L69" t="s">
        <v>31</v>
      </c>
      <c r="M69">
        <v>3</v>
      </c>
      <c r="N69" t="s">
        <v>32</v>
      </c>
      <c r="O69" t="s">
        <v>33</v>
      </c>
      <c r="P69">
        <v>1.28962</v>
      </c>
      <c r="Q69">
        <v>336133.07202999998</v>
      </c>
      <c r="R69">
        <v>3063680.2679300001</v>
      </c>
      <c r="S69">
        <v>336133.44115199998</v>
      </c>
      <c r="T69">
        <v>3063681.5035899999</v>
      </c>
      <c r="U69">
        <v>1.2899999999999999E-3</v>
      </c>
      <c r="V69" t="str">
        <f>VLOOKUP(C69,'Lines LookUp'!$B$1:$C$12,2,0)</f>
        <v>ICH</v>
      </c>
      <c r="W69" t="str">
        <f>ROUNDUP(Q69,3)&amp;"-"&amp;ROUNDUP(R69,3)</f>
        <v>336133.073-3063680.268</v>
      </c>
      <c r="X69" t="str">
        <f>ROUNDUP(S69,3)&amp;"-"&amp;ROUNDUP(T69,3)</f>
        <v>336133.442-3063681.504</v>
      </c>
      <c r="Y69">
        <f>VLOOKUP(W69&amp;"-"&amp;V69,'Buscoords Workout'!$F:$G,2,0)</f>
        <v>5078</v>
      </c>
      <c r="Z69">
        <f>VLOOKUP(X69&amp;"-"&amp;V69,'Buscoords Workout'!$F:$G,2,0)</f>
        <v>5079</v>
      </c>
      <c r="AA69" t="b">
        <f>OR(ISNA(Y69),ISNA(Z69))</f>
        <v>0</v>
      </c>
    </row>
    <row r="70" spans="1:27" x14ac:dyDescent="0.25">
      <c r="A70">
        <v>79</v>
      </c>
      <c r="B70" t="s">
        <v>24</v>
      </c>
      <c r="C70" t="s">
        <v>25</v>
      </c>
      <c r="D70" t="s">
        <v>26</v>
      </c>
      <c r="E70">
        <v>11</v>
      </c>
      <c r="F70" t="s">
        <v>42</v>
      </c>
      <c r="G70">
        <v>300</v>
      </c>
      <c r="H70" t="s">
        <v>27</v>
      </c>
      <c r="I70" t="s">
        <v>28</v>
      </c>
      <c r="J70" t="s">
        <v>29</v>
      </c>
      <c r="K70" t="s">
        <v>49</v>
      </c>
      <c r="L70" t="s">
        <v>31</v>
      </c>
      <c r="M70">
        <v>3</v>
      </c>
      <c r="N70" t="s">
        <v>32</v>
      </c>
      <c r="O70" t="s">
        <v>33</v>
      </c>
      <c r="P70">
        <v>3.7289999999999997E-2</v>
      </c>
      <c r="Q70">
        <v>336134.31637800002</v>
      </c>
      <c r="R70">
        <v>3063665.3121500001</v>
      </c>
      <c r="S70">
        <v>336134.35316200001</v>
      </c>
      <c r="T70">
        <v>3063665.3060300001</v>
      </c>
      <c r="U70">
        <v>3.6999999999999998E-5</v>
      </c>
      <c r="V70" t="str">
        <f>VLOOKUP(C70,'Lines LookUp'!$B$1:$C$12,2,0)</f>
        <v>ICH</v>
      </c>
      <c r="W70" t="str">
        <f>ROUNDUP(Q70,3)&amp;"-"&amp;ROUNDUP(R70,3)</f>
        <v>336134.317-3063665.313</v>
      </c>
      <c r="X70" t="str">
        <f>ROUNDUP(S70,3)&amp;"-"&amp;ROUNDUP(T70,3)</f>
        <v>336134.354-3063665.307</v>
      </c>
      <c r="Y70">
        <f>VLOOKUP(W70&amp;"-"&amp;V70,'Buscoords Workout'!$F:$G,2,0)</f>
        <v>5074</v>
      </c>
      <c r="Z70">
        <f>VLOOKUP(X70&amp;"-"&amp;V70,'Buscoords Workout'!$F:$G,2,0)</f>
        <v>5073</v>
      </c>
      <c r="AA70" t="b">
        <f>OR(ISNA(Y70),ISNA(Z70))</f>
        <v>0</v>
      </c>
    </row>
    <row r="71" spans="1:27" x14ac:dyDescent="0.25">
      <c r="A71">
        <v>80</v>
      </c>
      <c r="B71" t="s">
        <v>24</v>
      </c>
      <c r="C71" t="s">
        <v>25</v>
      </c>
      <c r="D71" t="s">
        <v>26</v>
      </c>
      <c r="E71">
        <v>11</v>
      </c>
      <c r="F71" t="s">
        <v>42</v>
      </c>
      <c r="G71">
        <v>300</v>
      </c>
      <c r="H71" t="s">
        <v>27</v>
      </c>
      <c r="I71" t="s">
        <v>28</v>
      </c>
      <c r="J71" t="s">
        <v>29</v>
      </c>
      <c r="K71" t="s">
        <v>49</v>
      </c>
      <c r="L71" t="s">
        <v>31</v>
      </c>
      <c r="M71">
        <v>3</v>
      </c>
      <c r="N71" t="s">
        <v>32</v>
      </c>
      <c r="O71" t="s">
        <v>33</v>
      </c>
      <c r="P71">
        <v>0.86003700000000005</v>
      </c>
      <c r="Q71">
        <v>336134.35316200001</v>
      </c>
      <c r="R71">
        <v>3063665.3060300001</v>
      </c>
      <c r="S71">
        <v>336135.20151699998</v>
      </c>
      <c r="T71">
        <v>3063665.1647600001</v>
      </c>
      <c r="U71">
        <v>8.5999999999999998E-4</v>
      </c>
      <c r="V71" t="str">
        <f>VLOOKUP(C71,'Lines LookUp'!$B$1:$C$12,2,0)</f>
        <v>ICH</v>
      </c>
      <c r="W71" t="str">
        <f>ROUNDUP(Q71,3)&amp;"-"&amp;ROUNDUP(R71,3)</f>
        <v>336134.354-3063665.307</v>
      </c>
      <c r="X71" t="str">
        <f>ROUNDUP(S71,3)&amp;"-"&amp;ROUNDUP(T71,3)</f>
        <v>336135.202-3063665.165</v>
      </c>
      <c r="Y71">
        <f>VLOOKUP(W71&amp;"-"&amp;V71,'Buscoords Workout'!$F:$G,2,0)</f>
        <v>5073</v>
      </c>
      <c r="Z71">
        <f>VLOOKUP(X71&amp;"-"&amp;V71,'Buscoords Workout'!$F:$G,2,0)</f>
        <v>5072</v>
      </c>
      <c r="AA71" t="b">
        <f>OR(ISNA(Y71),ISNA(Z71))</f>
        <v>0</v>
      </c>
    </row>
    <row r="72" spans="1:27" x14ac:dyDescent="0.25">
      <c r="A72">
        <v>88</v>
      </c>
      <c r="B72" t="s">
        <v>24</v>
      </c>
      <c r="C72" t="s">
        <v>34</v>
      </c>
      <c r="D72" t="s">
        <v>35</v>
      </c>
      <c r="E72">
        <v>11</v>
      </c>
      <c r="F72" t="s">
        <v>42</v>
      </c>
      <c r="G72">
        <v>120</v>
      </c>
      <c r="H72" t="s">
        <v>27</v>
      </c>
      <c r="I72" t="s">
        <v>28</v>
      </c>
      <c r="J72" t="s">
        <v>36</v>
      </c>
      <c r="K72" t="s">
        <v>49</v>
      </c>
      <c r="L72" t="s">
        <v>31</v>
      </c>
      <c r="M72">
        <v>3</v>
      </c>
      <c r="N72" t="s">
        <v>32</v>
      </c>
      <c r="O72" t="s">
        <v>33</v>
      </c>
      <c r="P72">
        <v>14.202999999999999</v>
      </c>
      <c r="Q72">
        <v>336232.65402800002</v>
      </c>
      <c r="R72">
        <v>3063312.1481900001</v>
      </c>
      <c r="S72">
        <v>336232.07218000002</v>
      </c>
      <c r="T72">
        <v>3063297.9571400001</v>
      </c>
      <c r="U72">
        <v>1.4203E-2</v>
      </c>
      <c r="V72" t="str">
        <f>VLOOKUP(C72,'Lines LookUp'!$B$1:$C$12,2,0)</f>
        <v>IM1</v>
      </c>
      <c r="W72" t="str">
        <f>ROUNDUP(Q72,3)&amp;"-"&amp;ROUNDUP(R72,3)</f>
        <v>336232.655-3063312.149</v>
      </c>
      <c r="X72" t="str">
        <f>ROUNDUP(S72,3)&amp;"-"&amp;ROUNDUP(T72,3)</f>
        <v>336232.073-3063297.958</v>
      </c>
      <c r="Y72">
        <f>VLOOKUP(W72&amp;"-"&amp;V72,'Buscoords Workout'!$F:$G,2,0)</f>
        <v>6159</v>
      </c>
      <c r="Z72">
        <f>VLOOKUP(X72&amp;"-"&amp;V72,'Buscoords Workout'!$F:$G,2,0)</f>
        <v>6158</v>
      </c>
      <c r="AA72" t="b">
        <f>OR(ISNA(Y72),ISNA(Z72))</f>
        <v>0</v>
      </c>
    </row>
    <row r="73" spans="1:27" x14ac:dyDescent="0.25">
      <c r="A73">
        <v>94</v>
      </c>
      <c r="B73" t="s">
        <v>24</v>
      </c>
      <c r="C73" t="s">
        <v>34</v>
      </c>
      <c r="D73" t="s">
        <v>35</v>
      </c>
      <c r="E73">
        <v>11</v>
      </c>
      <c r="F73" t="s">
        <v>42</v>
      </c>
      <c r="G73">
        <v>120</v>
      </c>
      <c r="H73" t="s">
        <v>27</v>
      </c>
      <c r="I73" t="s">
        <v>28</v>
      </c>
      <c r="J73" t="s">
        <v>36</v>
      </c>
      <c r="K73" t="s">
        <v>49</v>
      </c>
      <c r="L73" t="s">
        <v>31</v>
      </c>
      <c r="M73">
        <v>3</v>
      </c>
      <c r="N73" t="s">
        <v>32</v>
      </c>
      <c r="O73" t="s">
        <v>33</v>
      </c>
      <c r="P73">
        <v>5.6421299999999999</v>
      </c>
      <c r="Q73">
        <v>336232.885167</v>
      </c>
      <c r="R73">
        <v>3063317.7855799999</v>
      </c>
      <c r="S73">
        <v>336232.65402800002</v>
      </c>
      <c r="T73">
        <v>3063312.1481900001</v>
      </c>
      <c r="U73">
        <v>5.6420000000000003E-3</v>
      </c>
      <c r="V73" t="str">
        <f>VLOOKUP(C73,'Lines LookUp'!$B$1:$C$12,2,0)</f>
        <v>IM1</v>
      </c>
      <c r="W73" t="str">
        <f>ROUNDUP(Q73,3)&amp;"-"&amp;ROUNDUP(R73,3)</f>
        <v>336232.886-3063317.786</v>
      </c>
      <c r="X73" t="str">
        <f>ROUNDUP(S73,3)&amp;"-"&amp;ROUNDUP(T73,3)</f>
        <v>336232.655-3063312.149</v>
      </c>
      <c r="Y73">
        <f>VLOOKUP(W73&amp;"-"&amp;V73,'Buscoords Workout'!$F:$G,2,0)</f>
        <v>6160</v>
      </c>
      <c r="Z73">
        <f>VLOOKUP(X73&amp;"-"&amp;V73,'Buscoords Workout'!$F:$G,2,0)</f>
        <v>6159</v>
      </c>
      <c r="AA73" t="b">
        <f>OR(ISNA(Y73),ISNA(Z73))</f>
        <v>0</v>
      </c>
    </row>
    <row r="74" spans="1:27" x14ac:dyDescent="0.25">
      <c r="A74">
        <v>98</v>
      </c>
      <c r="B74" t="s">
        <v>24</v>
      </c>
      <c r="C74" t="s">
        <v>34</v>
      </c>
      <c r="D74" t="s">
        <v>35</v>
      </c>
      <c r="E74">
        <v>11</v>
      </c>
      <c r="F74" t="s">
        <v>42</v>
      </c>
      <c r="G74">
        <v>120</v>
      </c>
      <c r="H74" t="s">
        <v>27</v>
      </c>
      <c r="I74" t="s">
        <v>28</v>
      </c>
      <c r="J74" t="s">
        <v>36</v>
      </c>
      <c r="K74" t="s">
        <v>49</v>
      </c>
      <c r="L74" t="s">
        <v>31</v>
      </c>
      <c r="M74">
        <v>3</v>
      </c>
      <c r="N74" t="s">
        <v>32</v>
      </c>
      <c r="O74" t="s">
        <v>33</v>
      </c>
      <c r="P74">
        <v>9.7938100000000006</v>
      </c>
      <c r="Q74">
        <v>336230.730232</v>
      </c>
      <c r="R74">
        <v>3063265.2275100001</v>
      </c>
      <c r="S74">
        <v>336230.329012</v>
      </c>
      <c r="T74">
        <v>3063255.4419200001</v>
      </c>
      <c r="U74">
        <v>9.7940000000000006E-3</v>
      </c>
      <c r="V74" t="str">
        <f>VLOOKUP(C74,'Lines LookUp'!$B$1:$C$12,2,0)</f>
        <v>IM1</v>
      </c>
      <c r="W74" t="str">
        <f>ROUNDUP(Q74,3)&amp;"-"&amp;ROUNDUP(R74,3)</f>
        <v>336230.731-3063265.228</v>
      </c>
      <c r="X74" t="str">
        <f>ROUNDUP(S74,3)&amp;"-"&amp;ROUNDUP(T74,3)</f>
        <v>336230.33-3063255.442</v>
      </c>
      <c r="Y74">
        <f>VLOOKUP(W74&amp;"-"&amp;V74,'Buscoords Workout'!$F:$G,2,0)</f>
        <v>6154</v>
      </c>
      <c r="Z74">
        <f>VLOOKUP(X74&amp;"-"&amp;V74,'Buscoords Workout'!$F:$G,2,0)</f>
        <v>6153</v>
      </c>
      <c r="AA74" t="b">
        <f>OR(ISNA(Y74),ISNA(Z74))</f>
        <v>0</v>
      </c>
    </row>
    <row r="75" spans="1:27" x14ac:dyDescent="0.25">
      <c r="A75">
        <v>99</v>
      </c>
      <c r="B75" t="s">
        <v>24</v>
      </c>
      <c r="C75" t="s">
        <v>34</v>
      </c>
      <c r="D75" t="s">
        <v>35</v>
      </c>
      <c r="E75">
        <v>11</v>
      </c>
      <c r="F75" t="s">
        <v>42</v>
      </c>
      <c r="G75">
        <v>120</v>
      </c>
      <c r="H75" t="s">
        <v>27</v>
      </c>
      <c r="I75" t="s">
        <v>28</v>
      </c>
      <c r="J75" t="s">
        <v>36</v>
      </c>
      <c r="K75" t="s">
        <v>49</v>
      </c>
      <c r="L75" t="s">
        <v>31</v>
      </c>
      <c r="M75">
        <v>3</v>
      </c>
      <c r="N75" t="s">
        <v>32</v>
      </c>
      <c r="O75" t="s">
        <v>33</v>
      </c>
      <c r="P75">
        <v>4.5095000000000001</v>
      </c>
      <c r="Q75">
        <v>336230.329012</v>
      </c>
      <c r="R75">
        <v>3063255.4419200001</v>
      </c>
      <c r="S75">
        <v>336230.14427300001</v>
      </c>
      <c r="T75">
        <v>3063250.93621</v>
      </c>
      <c r="U75">
        <v>4.509E-3</v>
      </c>
      <c r="V75" t="str">
        <f>VLOOKUP(C75,'Lines LookUp'!$B$1:$C$12,2,0)</f>
        <v>IM1</v>
      </c>
      <c r="W75" t="str">
        <f>ROUNDUP(Q75,3)&amp;"-"&amp;ROUNDUP(R75,3)</f>
        <v>336230.33-3063255.442</v>
      </c>
      <c r="X75" t="str">
        <f>ROUNDUP(S75,3)&amp;"-"&amp;ROUNDUP(T75,3)</f>
        <v>336230.145-3063250.937</v>
      </c>
      <c r="Y75">
        <f>VLOOKUP(W75&amp;"-"&amp;V75,'Buscoords Workout'!$F:$G,2,0)</f>
        <v>6153</v>
      </c>
      <c r="Z75">
        <f>VLOOKUP(X75&amp;"-"&amp;V75,'Buscoords Workout'!$F:$G,2,0)</f>
        <v>6152</v>
      </c>
      <c r="AA75" t="b">
        <f>OR(ISNA(Y75),ISNA(Z75))</f>
        <v>0</v>
      </c>
    </row>
    <row r="76" spans="1:27" x14ac:dyDescent="0.25">
      <c r="A76">
        <v>144</v>
      </c>
      <c r="B76" t="s">
        <v>24</v>
      </c>
      <c r="C76" t="s">
        <v>34</v>
      </c>
      <c r="D76" t="s">
        <v>35</v>
      </c>
      <c r="E76">
        <v>11</v>
      </c>
      <c r="F76" t="s">
        <v>37</v>
      </c>
      <c r="G76">
        <v>100</v>
      </c>
      <c r="H76" t="s">
        <v>27</v>
      </c>
      <c r="I76" t="s">
        <v>38</v>
      </c>
      <c r="J76" t="s">
        <v>36</v>
      </c>
      <c r="K76" t="s">
        <v>30</v>
      </c>
      <c r="L76" t="s">
        <v>31</v>
      </c>
      <c r="M76">
        <v>3</v>
      </c>
      <c r="N76" t="s">
        <v>32</v>
      </c>
      <c r="O76" t="s">
        <v>33</v>
      </c>
      <c r="P76">
        <v>10.017200000000001</v>
      </c>
      <c r="Q76">
        <v>335933.11087099998</v>
      </c>
      <c r="R76">
        <v>3062761.2696699998</v>
      </c>
      <c r="S76">
        <v>335923.299023</v>
      </c>
      <c r="T76">
        <v>3062759.2516899998</v>
      </c>
      <c r="U76">
        <v>1.0017E-2</v>
      </c>
      <c r="V76" t="str">
        <f>VLOOKUP(C76,'Lines LookUp'!$B$1:$C$12,2,0)</f>
        <v>IM1</v>
      </c>
      <c r="W76" t="str">
        <f>ROUNDUP(Q76,3)&amp;"-"&amp;ROUNDUP(R76,3)</f>
        <v>335933.111-3062761.27</v>
      </c>
      <c r="X76" t="str">
        <f>ROUNDUP(S76,3)&amp;"-"&amp;ROUNDUP(T76,3)</f>
        <v>335923.3-3062759.252</v>
      </c>
      <c r="Y76">
        <f>VLOOKUP(W76&amp;"-"&amp;V76,'Buscoords Workout'!$F:$G,2,0)</f>
        <v>6141</v>
      </c>
      <c r="Z76">
        <f>VLOOKUP(X76&amp;"-"&amp;V76,'Buscoords Workout'!$F:$G,2,0)</f>
        <v>6140</v>
      </c>
      <c r="AA76" t="b">
        <f>OR(ISNA(Y76),ISNA(Z76))</f>
        <v>0</v>
      </c>
    </row>
    <row r="77" spans="1:27" x14ac:dyDescent="0.25">
      <c r="A77">
        <v>145</v>
      </c>
      <c r="B77" t="s">
        <v>24</v>
      </c>
      <c r="C77" t="s">
        <v>34</v>
      </c>
      <c r="D77" t="s">
        <v>35</v>
      </c>
      <c r="E77">
        <v>11</v>
      </c>
      <c r="F77" t="s">
        <v>37</v>
      </c>
      <c r="G77">
        <v>100</v>
      </c>
      <c r="H77" t="s">
        <v>27</v>
      </c>
      <c r="I77" t="s">
        <v>38</v>
      </c>
      <c r="J77" t="s">
        <v>36</v>
      </c>
      <c r="K77" t="s">
        <v>30</v>
      </c>
      <c r="L77" t="s">
        <v>31</v>
      </c>
      <c r="M77">
        <v>3</v>
      </c>
      <c r="N77" t="s">
        <v>32</v>
      </c>
      <c r="O77" t="s">
        <v>33</v>
      </c>
      <c r="P77">
        <v>11.839600000000001</v>
      </c>
      <c r="Q77">
        <v>335923.299023</v>
      </c>
      <c r="R77">
        <v>3062759.2516899998</v>
      </c>
      <c r="S77">
        <v>335911.7022</v>
      </c>
      <c r="T77">
        <v>3062756.8665999998</v>
      </c>
      <c r="U77">
        <v>1.184E-2</v>
      </c>
      <c r="V77" t="str">
        <f>VLOOKUP(C77,'Lines LookUp'!$B$1:$C$12,2,0)</f>
        <v>IM1</v>
      </c>
      <c r="W77" t="str">
        <f>ROUNDUP(Q77,3)&amp;"-"&amp;ROUNDUP(R77,3)</f>
        <v>335923.3-3062759.252</v>
      </c>
      <c r="X77" t="str">
        <f>ROUNDUP(S77,3)&amp;"-"&amp;ROUNDUP(T77,3)</f>
        <v>335911.703-3062756.867</v>
      </c>
      <c r="Y77">
        <f>VLOOKUP(W77&amp;"-"&amp;V77,'Buscoords Workout'!$F:$G,2,0)</f>
        <v>6140</v>
      </c>
      <c r="Z77">
        <f>VLOOKUP(X77&amp;"-"&amp;V77,'Buscoords Workout'!$F:$G,2,0)</f>
        <v>6045</v>
      </c>
      <c r="AA77" t="b">
        <f>OR(ISNA(Y77),ISNA(Z77))</f>
        <v>0</v>
      </c>
    </row>
    <row r="78" spans="1:27" x14ac:dyDescent="0.25">
      <c r="A78">
        <v>173</v>
      </c>
      <c r="B78" t="s">
        <v>24</v>
      </c>
      <c r="C78" t="s">
        <v>34</v>
      </c>
      <c r="D78" t="s">
        <v>35</v>
      </c>
      <c r="E78">
        <v>11</v>
      </c>
      <c r="F78" t="s">
        <v>37</v>
      </c>
      <c r="G78">
        <v>100</v>
      </c>
      <c r="H78" t="s">
        <v>27</v>
      </c>
      <c r="I78" t="s">
        <v>38</v>
      </c>
      <c r="J78" t="s">
        <v>39</v>
      </c>
      <c r="K78" t="s">
        <v>30</v>
      </c>
      <c r="L78" t="s">
        <v>31</v>
      </c>
      <c r="M78">
        <v>3</v>
      </c>
      <c r="N78" t="s">
        <v>40</v>
      </c>
      <c r="O78" t="s">
        <v>41</v>
      </c>
      <c r="P78">
        <v>20.709499999999998</v>
      </c>
      <c r="Q78">
        <v>336337.29300000001</v>
      </c>
      <c r="R78">
        <v>3061931.6542000002</v>
      </c>
      <c r="S78">
        <v>336323.55103999999</v>
      </c>
      <c r="T78">
        <v>3061916.1608600002</v>
      </c>
      <c r="U78">
        <v>2.0709999999999999E-2</v>
      </c>
      <c r="V78" t="str">
        <f>VLOOKUP(C78,'Lines LookUp'!$B$1:$C$12,2,0)</f>
        <v>IM1</v>
      </c>
      <c r="W78" t="str">
        <f>ROUNDUP(Q78,3)&amp;"-"&amp;ROUNDUP(R78,3)</f>
        <v>336337.293-3061931.655</v>
      </c>
      <c r="X78" t="str">
        <f>ROUNDUP(S78,3)&amp;"-"&amp;ROUNDUP(T78,3)</f>
        <v>336323.552-3061916.161</v>
      </c>
      <c r="Y78">
        <f>VLOOKUP(W78&amp;"-"&amp;V78,'Buscoords Workout'!$F:$G,2,0)</f>
        <v>6066</v>
      </c>
      <c r="Z78">
        <f>VLOOKUP(X78&amp;"-"&amp;V78,'Buscoords Workout'!$F:$G,2,0)</f>
        <v>6084</v>
      </c>
      <c r="AA78" t="b">
        <f>OR(ISNA(Y78),ISNA(Z78))</f>
        <v>0</v>
      </c>
    </row>
    <row r="79" spans="1:27" x14ac:dyDescent="0.25">
      <c r="A79">
        <v>174</v>
      </c>
      <c r="B79" t="s">
        <v>24</v>
      </c>
      <c r="C79" t="s">
        <v>34</v>
      </c>
      <c r="D79" t="s">
        <v>35</v>
      </c>
      <c r="E79">
        <v>11</v>
      </c>
      <c r="F79" t="s">
        <v>37</v>
      </c>
      <c r="G79">
        <v>100</v>
      </c>
      <c r="H79" t="s">
        <v>27</v>
      </c>
      <c r="I79" t="s">
        <v>38</v>
      </c>
      <c r="J79" t="s">
        <v>39</v>
      </c>
      <c r="K79" t="s">
        <v>30</v>
      </c>
      <c r="L79" t="s">
        <v>31</v>
      </c>
      <c r="M79">
        <v>3</v>
      </c>
      <c r="N79" t="s">
        <v>40</v>
      </c>
      <c r="O79" t="s">
        <v>41</v>
      </c>
      <c r="P79">
        <v>41.710900000000002</v>
      </c>
      <c r="Q79">
        <v>336323.55103999999</v>
      </c>
      <c r="R79">
        <v>3061916.1608600002</v>
      </c>
      <c r="S79">
        <v>336295.87349999999</v>
      </c>
      <c r="T79">
        <v>3061884.9558999999</v>
      </c>
      <c r="U79">
        <v>4.1710999999999998E-2</v>
      </c>
      <c r="V79" t="str">
        <f>VLOOKUP(C79,'Lines LookUp'!$B$1:$C$12,2,0)</f>
        <v>IM1</v>
      </c>
      <c r="W79" t="str">
        <f>ROUNDUP(Q79,3)&amp;"-"&amp;ROUNDUP(R79,3)</f>
        <v>336323.552-3061916.161</v>
      </c>
      <c r="X79" t="str">
        <f>ROUNDUP(S79,3)&amp;"-"&amp;ROUNDUP(T79,3)</f>
        <v>336295.874-3061884.956</v>
      </c>
      <c r="Y79">
        <f>VLOOKUP(W79&amp;"-"&amp;V79,'Buscoords Workout'!$F:$G,2,0)</f>
        <v>6084</v>
      </c>
      <c r="Z79">
        <f>VLOOKUP(X79&amp;"-"&amp;V79,'Buscoords Workout'!$F:$G,2,0)</f>
        <v>6067</v>
      </c>
      <c r="AA79" t="b">
        <f>OR(ISNA(Y79),ISNA(Z79))</f>
        <v>0</v>
      </c>
    </row>
    <row r="80" spans="1:27" x14ac:dyDescent="0.25">
      <c r="A80">
        <v>236</v>
      </c>
      <c r="B80" t="s">
        <v>24</v>
      </c>
      <c r="C80" t="s">
        <v>34</v>
      </c>
      <c r="D80" t="s">
        <v>35</v>
      </c>
      <c r="E80">
        <v>11</v>
      </c>
      <c r="F80" t="s">
        <v>37</v>
      </c>
      <c r="G80">
        <v>100</v>
      </c>
      <c r="H80" t="s">
        <v>27</v>
      </c>
      <c r="I80" t="s">
        <v>38</v>
      </c>
      <c r="J80" t="s">
        <v>39</v>
      </c>
      <c r="K80" t="s">
        <v>30</v>
      </c>
      <c r="L80" t="s">
        <v>31</v>
      </c>
      <c r="M80">
        <v>3</v>
      </c>
      <c r="N80" t="s">
        <v>40</v>
      </c>
      <c r="O80" t="s">
        <v>41</v>
      </c>
      <c r="P80">
        <v>8.6899300000000004</v>
      </c>
      <c r="Q80">
        <v>336086.01415800001</v>
      </c>
      <c r="R80">
        <v>3061796.3404000001</v>
      </c>
      <c r="S80">
        <v>336080.84273700003</v>
      </c>
      <c r="T80">
        <v>3061803.3240399999</v>
      </c>
      <c r="U80">
        <v>8.6899999999999998E-3</v>
      </c>
      <c r="V80" t="str">
        <f>VLOOKUP(C80,'Lines LookUp'!$B$1:$C$12,2,0)</f>
        <v>IM1</v>
      </c>
      <c r="W80" t="str">
        <f>ROUNDUP(Q80,3)&amp;"-"&amp;ROUNDUP(R80,3)</f>
        <v>336086.015-3061796.341</v>
      </c>
      <c r="X80" t="str">
        <f>ROUNDUP(S80,3)&amp;"-"&amp;ROUNDUP(T80,3)</f>
        <v>336080.843-3061803.325</v>
      </c>
      <c r="Y80">
        <f>VLOOKUP(W80&amp;"-"&amp;V80,'Buscoords Workout'!$F:$G,2,0)</f>
        <v>6134</v>
      </c>
      <c r="Z80">
        <f>VLOOKUP(X80&amp;"-"&amp;V80,'Buscoords Workout'!$F:$G,2,0)</f>
        <v>6135</v>
      </c>
      <c r="AA80" t="b">
        <f>OR(ISNA(Y80),ISNA(Z80))</f>
        <v>0</v>
      </c>
    </row>
    <row r="81" spans="1:27" x14ac:dyDescent="0.25">
      <c r="A81">
        <v>239</v>
      </c>
      <c r="B81" t="s">
        <v>24</v>
      </c>
      <c r="C81" t="s">
        <v>34</v>
      </c>
      <c r="D81" t="s">
        <v>35</v>
      </c>
      <c r="E81">
        <v>11</v>
      </c>
      <c r="F81" t="s">
        <v>37</v>
      </c>
      <c r="G81">
        <v>100</v>
      </c>
      <c r="H81" t="s">
        <v>27</v>
      </c>
      <c r="I81" t="s">
        <v>38</v>
      </c>
      <c r="J81" t="s">
        <v>39</v>
      </c>
      <c r="K81" t="s">
        <v>30</v>
      </c>
      <c r="L81" t="s">
        <v>31</v>
      </c>
      <c r="M81">
        <v>3</v>
      </c>
      <c r="N81" t="s">
        <v>40</v>
      </c>
      <c r="O81" t="s">
        <v>41</v>
      </c>
      <c r="P81">
        <v>0.83667000000000002</v>
      </c>
      <c r="Q81">
        <v>336080.84273700003</v>
      </c>
      <c r="R81">
        <v>3061803.3240399999</v>
      </c>
      <c r="S81">
        <v>336080.34483000002</v>
      </c>
      <c r="T81">
        <v>3061803.9964200002</v>
      </c>
      <c r="U81">
        <v>8.3699999999999996E-4</v>
      </c>
      <c r="V81" t="str">
        <f>VLOOKUP(C81,'Lines LookUp'!$B$1:$C$12,2,0)</f>
        <v>IM1</v>
      </c>
      <c r="W81" t="str">
        <f>ROUNDUP(Q81,3)&amp;"-"&amp;ROUNDUP(R81,3)</f>
        <v>336080.843-3061803.325</v>
      </c>
      <c r="X81" t="str">
        <f>ROUNDUP(S81,3)&amp;"-"&amp;ROUNDUP(T81,3)</f>
        <v>336080.345-3061803.997</v>
      </c>
      <c r="Y81">
        <f>VLOOKUP(W81&amp;"-"&amp;V81,'Buscoords Workout'!$F:$G,2,0)</f>
        <v>6135</v>
      </c>
      <c r="Z81">
        <f>VLOOKUP(X81&amp;"-"&amp;V81,'Buscoords Workout'!$F:$G,2,0)</f>
        <v>6136</v>
      </c>
      <c r="AA81" t="b">
        <f>OR(ISNA(Y81),ISNA(Z81))</f>
        <v>0</v>
      </c>
    </row>
    <row r="82" spans="1:27" x14ac:dyDescent="0.25">
      <c r="A82">
        <v>250</v>
      </c>
      <c r="B82" t="s">
        <v>24</v>
      </c>
      <c r="C82" t="s">
        <v>44</v>
      </c>
      <c r="D82" t="s">
        <v>43</v>
      </c>
      <c r="E82">
        <v>11</v>
      </c>
      <c r="F82" t="s">
        <v>37</v>
      </c>
      <c r="G82">
        <v>100</v>
      </c>
      <c r="H82" t="s">
        <v>27</v>
      </c>
      <c r="I82" t="s">
        <v>38</v>
      </c>
      <c r="J82" t="s">
        <v>39</v>
      </c>
      <c r="K82" t="s">
        <v>30</v>
      </c>
      <c r="L82" t="s">
        <v>31</v>
      </c>
      <c r="M82">
        <v>3</v>
      </c>
      <c r="N82" t="s">
        <v>40</v>
      </c>
      <c r="O82" t="s">
        <v>41</v>
      </c>
      <c r="P82">
        <v>1.2081900000000001</v>
      </c>
      <c r="Q82">
        <v>336221.58000199997</v>
      </c>
      <c r="R82">
        <v>3063312.8705899999</v>
      </c>
      <c r="S82">
        <v>336221.4964</v>
      </c>
      <c r="T82">
        <v>3063311.6653</v>
      </c>
      <c r="U82">
        <v>1.2080000000000001E-3</v>
      </c>
      <c r="V82" t="str">
        <f>VLOOKUP(C82,'Lines LookUp'!$B$1:$C$12,2,0)</f>
        <v>IM2</v>
      </c>
      <c r="W82" t="str">
        <f>ROUNDUP(Q82,3)&amp;"-"&amp;ROUNDUP(R82,3)</f>
        <v>336221.581-3063312.871</v>
      </c>
      <c r="X82" t="str">
        <f>ROUNDUP(S82,3)&amp;"-"&amp;ROUNDUP(T82,3)</f>
        <v>336221.497-3063311.666</v>
      </c>
      <c r="Y82">
        <f>VLOOKUP(W82&amp;"-"&amp;V82,'Buscoords Workout'!$F:$G,2,0)</f>
        <v>7101</v>
      </c>
      <c r="Z82">
        <f>VLOOKUP(X82&amp;"-"&amp;V82,'Buscoords Workout'!$F:$G,2,0)</f>
        <v>7003</v>
      </c>
      <c r="AA82" t="b">
        <f>OR(ISNA(Y82),ISNA(Z82))</f>
        <v>0</v>
      </c>
    </row>
    <row r="83" spans="1:27" x14ac:dyDescent="0.25">
      <c r="A83">
        <v>251</v>
      </c>
      <c r="B83" t="s">
        <v>24</v>
      </c>
      <c r="C83" t="s">
        <v>44</v>
      </c>
      <c r="D83" t="s">
        <v>43</v>
      </c>
      <c r="E83">
        <v>11</v>
      </c>
      <c r="F83" t="s">
        <v>37</v>
      </c>
      <c r="G83">
        <v>100</v>
      </c>
      <c r="H83" t="s">
        <v>27</v>
      </c>
      <c r="I83" t="s">
        <v>38</v>
      </c>
      <c r="J83" t="s">
        <v>39</v>
      </c>
      <c r="K83" t="s">
        <v>30</v>
      </c>
      <c r="L83" t="s">
        <v>31</v>
      </c>
      <c r="M83">
        <v>3</v>
      </c>
      <c r="N83" t="s">
        <v>40</v>
      </c>
      <c r="O83" t="s">
        <v>41</v>
      </c>
      <c r="P83">
        <v>29.565000000000001</v>
      </c>
      <c r="Q83">
        <v>336224.63685299997</v>
      </c>
      <c r="R83">
        <v>3063356.9410299999</v>
      </c>
      <c r="S83">
        <v>336222.59105500003</v>
      </c>
      <c r="T83">
        <v>3063327.4468800002</v>
      </c>
      <c r="U83">
        <v>2.9565000000000001E-2</v>
      </c>
      <c r="V83" t="str">
        <f>VLOOKUP(C83,'Lines LookUp'!$B$1:$C$12,2,0)</f>
        <v>IM2</v>
      </c>
      <c r="W83" t="str">
        <f>ROUNDUP(Q83,3)&amp;"-"&amp;ROUNDUP(R83,3)</f>
        <v>336224.637-3063356.942</v>
      </c>
      <c r="X83" t="str">
        <f>ROUNDUP(S83,3)&amp;"-"&amp;ROUNDUP(T83,3)</f>
        <v>336222.592-3063327.447</v>
      </c>
      <c r="Y83">
        <f>VLOOKUP(W83&amp;"-"&amp;V83,'Buscoords Workout'!$F:$G,2,0)</f>
        <v>7103</v>
      </c>
      <c r="Z83">
        <f>VLOOKUP(X83&amp;"-"&amp;V83,'Buscoords Workout'!$F:$G,2,0)</f>
        <v>7102</v>
      </c>
      <c r="AA83" t="b">
        <f>OR(ISNA(Y83),ISNA(Z83))</f>
        <v>0</v>
      </c>
    </row>
    <row r="84" spans="1:27" x14ac:dyDescent="0.25">
      <c r="A84">
        <v>252</v>
      </c>
      <c r="B84" t="s">
        <v>24</v>
      </c>
      <c r="C84" t="s">
        <v>44</v>
      </c>
      <c r="D84" t="s">
        <v>43</v>
      </c>
      <c r="E84">
        <v>11</v>
      </c>
      <c r="F84" t="s">
        <v>37</v>
      </c>
      <c r="G84">
        <v>100</v>
      </c>
      <c r="H84" t="s">
        <v>27</v>
      </c>
      <c r="I84" t="s">
        <v>38</v>
      </c>
      <c r="J84" t="s">
        <v>39</v>
      </c>
      <c r="K84" t="s">
        <v>30</v>
      </c>
      <c r="L84" t="s">
        <v>31</v>
      </c>
      <c r="M84">
        <v>3</v>
      </c>
      <c r="N84" t="s">
        <v>40</v>
      </c>
      <c r="O84" t="s">
        <v>41</v>
      </c>
      <c r="P84">
        <v>17.353100000000001</v>
      </c>
      <c r="Q84">
        <v>336225.83762499999</v>
      </c>
      <c r="R84">
        <v>3063374.2524999999</v>
      </c>
      <c r="S84">
        <v>336224.63685299997</v>
      </c>
      <c r="T84">
        <v>3063356.9410299999</v>
      </c>
      <c r="U84">
        <v>1.7353E-2</v>
      </c>
      <c r="V84" t="str">
        <f>VLOOKUP(C84,'Lines LookUp'!$B$1:$C$12,2,0)</f>
        <v>IM2</v>
      </c>
      <c r="W84" t="str">
        <f>ROUNDUP(Q84,3)&amp;"-"&amp;ROUNDUP(R84,3)</f>
        <v>336225.838-3063374.253</v>
      </c>
      <c r="X84" t="str">
        <f>ROUNDUP(S84,3)&amp;"-"&amp;ROUNDUP(T84,3)</f>
        <v>336224.637-3063356.942</v>
      </c>
      <c r="Y84">
        <f>VLOOKUP(W84&amp;"-"&amp;V84,'Buscoords Workout'!$F:$G,2,0)</f>
        <v>7104</v>
      </c>
      <c r="Z84">
        <f>VLOOKUP(X84&amp;"-"&amp;V84,'Buscoords Workout'!$F:$G,2,0)</f>
        <v>7103</v>
      </c>
      <c r="AA84" t="b">
        <f>OR(ISNA(Y84),ISNA(Z84))</f>
        <v>0</v>
      </c>
    </row>
    <row r="85" spans="1:27" x14ac:dyDescent="0.25">
      <c r="A85">
        <v>253</v>
      </c>
      <c r="B85" t="s">
        <v>24</v>
      </c>
      <c r="C85" t="s">
        <v>44</v>
      </c>
      <c r="D85" t="s">
        <v>43</v>
      </c>
      <c r="E85">
        <v>11</v>
      </c>
      <c r="F85" t="s">
        <v>37</v>
      </c>
      <c r="G85">
        <v>100</v>
      </c>
      <c r="H85" t="s">
        <v>27</v>
      </c>
      <c r="I85" t="s">
        <v>38</v>
      </c>
      <c r="J85" t="s">
        <v>39</v>
      </c>
      <c r="K85" t="s">
        <v>30</v>
      </c>
      <c r="L85" t="s">
        <v>31</v>
      </c>
      <c r="M85">
        <v>3</v>
      </c>
      <c r="N85" t="s">
        <v>40</v>
      </c>
      <c r="O85" t="s">
        <v>41</v>
      </c>
      <c r="P85">
        <v>14.6113</v>
      </c>
      <c r="Q85">
        <v>336222.59105500003</v>
      </c>
      <c r="R85">
        <v>3063327.4468800002</v>
      </c>
      <c r="S85">
        <v>336221.58000199997</v>
      </c>
      <c r="T85">
        <v>3063312.8705899999</v>
      </c>
      <c r="U85">
        <v>1.4611000000000001E-2</v>
      </c>
      <c r="V85" t="str">
        <f>VLOOKUP(C85,'Lines LookUp'!$B$1:$C$12,2,0)</f>
        <v>IM2</v>
      </c>
      <c r="W85" t="str">
        <f>ROUNDUP(Q85,3)&amp;"-"&amp;ROUNDUP(R85,3)</f>
        <v>336222.592-3063327.447</v>
      </c>
      <c r="X85" t="str">
        <f>ROUNDUP(S85,3)&amp;"-"&amp;ROUNDUP(T85,3)</f>
        <v>336221.581-3063312.871</v>
      </c>
      <c r="Y85">
        <f>VLOOKUP(W85&amp;"-"&amp;V85,'Buscoords Workout'!$F:$G,2,0)</f>
        <v>7102</v>
      </c>
      <c r="Z85">
        <f>VLOOKUP(X85&amp;"-"&amp;V85,'Buscoords Workout'!$F:$G,2,0)</f>
        <v>7101</v>
      </c>
      <c r="AA85" t="b">
        <f>OR(ISNA(Y85),ISNA(Z85))</f>
        <v>0</v>
      </c>
    </row>
    <row r="86" spans="1:27" x14ac:dyDescent="0.25">
      <c r="A86">
        <v>272</v>
      </c>
      <c r="B86" t="s">
        <v>24</v>
      </c>
      <c r="C86" t="s">
        <v>44</v>
      </c>
      <c r="D86" t="s">
        <v>43</v>
      </c>
      <c r="E86">
        <v>11</v>
      </c>
      <c r="F86" t="s">
        <v>37</v>
      </c>
      <c r="G86">
        <v>100</v>
      </c>
      <c r="H86" t="s">
        <v>27</v>
      </c>
      <c r="I86" t="s">
        <v>38</v>
      </c>
      <c r="J86" t="s">
        <v>39</v>
      </c>
      <c r="K86" t="s">
        <v>30</v>
      </c>
      <c r="L86" t="s">
        <v>31</v>
      </c>
      <c r="M86">
        <v>3</v>
      </c>
      <c r="N86" t="s">
        <v>40</v>
      </c>
      <c r="O86" t="s">
        <v>41</v>
      </c>
      <c r="P86">
        <v>20.7761</v>
      </c>
      <c r="Q86">
        <v>336055.2058</v>
      </c>
      <c r="R86">
        <v>3062995.8396000001</v>
      </c>
      <c r="S86">
        <v>336044.84373299999</v>
      </c>
      <c r="T86">
        <v>3062977.8320200001</v>
      </c>
      <c r="U86">
        <v>2.0775999999999999E-2</v>
      </c>
      <c r="V86" t="str">
        <f>VLOOKUP(C86,'Lines LookUp'!$B$1:$C$12,2,0)</f>
        <v>IM2</v>
      </c>
      <c r="W86" t="str">
        <f>ROUNDUP(Q86,3)&amp;"-"&amp;ROUNDUP(R86,3)</f>
        <v>336055.206-3062995.84</v>
      </c>
      <c r="X86" t="str">
        <f>ROUNDUP(S86,3)&amp;"-"&amp;ROUNDUP(T86,3)</f>
        <v>336044.844-3062977.833</v>
      </c>
      <c r="Y86">
        <f>VLOOKUP(W86&amp;"-"&amp;V86,'Buscoords Workout'!$F:$G,2,0)</f>
        <v>7013</v>
      </c>
      <c r="Z86">
        <f>VLOOKUP(X86&amp;"-"&amp;V86,'Buscoords Workout'!$F:$G,2,0)</f>
        <v>7092</v>
      </c>
      <c r="AA86" t="b">
        <f>OR(ISNA(Y86),ISNA(Z86))</f>
        <v>0</v>
      </c>
    </row>
    <row r="87" spans="1:27" x14ac:dyDescent="0.25">
      <c r="A87">
        <v>273</v>
      </c>
      <c r="B87" t="s">
        <v>24</v>
      </c>
      <c r="C87" t="s">
        <v>44</v>
      </c>
      <c r="D87" t="s">
        <v>43</v>
      </c>
      <c r="E87">
        <v>11</v>
      </c>
      <c r="F87" t="s">
        <v>37</v>
      </c>
      <c r="G87">
        <v>100</v>
      </c>
      <c r="H87" t="s">
        <v>27</v>
      </c>
      <c r="I87" t="s">
        <v>38</v>
      </c>
      <c r="J87" t="s">
        <v>39</v>
      </c>
      <c r="K87" t="s">
        <v>30</v>
      </c>
      <c r="L87" t="s">
        <v>31</v>
      </c>
      <c r="M87">
        <v>3</v>
      </c>
      <c r="N87" t="s">
        <v>40</v>
      </c>
      <c r="O87" t="s">
        <v>41</v>
      </c>
      <c r="P87">
        <v>10.3786</v>
      </c>
      <c r="Q87">
        <v>336044.84373299999</v>
      </c>
      <c r="R87">
        <v>3062977.8320200001</v>
      </c>
      <c r="S87">
        <v>336039.66739999998</v>
      </c>
      <c r="T87">
        <v>3062968.8363999999</v>
      </c>
      <c r="U87">
        <v>1.0378999999999999E-2</v>
      </c>
      <c r="V87" t="str">
        <f>VLOOKUP(C87,'Lines LookUp'!$B$1:$C$12,2,0)</f>
        <v>IM2</v>
      </c>
      <c r="W87" t="str">
        <f>ROUNDUP(Q87,3)&amp;"-"&amp;ROUNDUP(R87,3)</f>
        <v>336044.844-3062977.833</v>
      </c>
      <c r="X87" t="str">
        <f>ROUNDUP(S87,3)&amp;"-"&amp;ROUNDUP(T87,3)</f>
        <v>336039.668-3062968.837</v>
      </c>
      <c r="Y87">
        <f>VLOOKUP(W87&amp;"-"&amp;V87,'Buscoords Workout'!$F:$G,2,0)</f>
        <v>7092</v>
      </c>
      <c r="Z87">
        <f>VLOOKUP(X87&amp;"-"&amp;V87,'Buscoords Workout'!$F:$G,2,0)</f>
        <v>7014</v>
      </c>
      <c r="AA87" t="b">
        <f>OR(ISNA(Y87),ISNA(Z87))</f>
        <v>0</v>
      </c>
    </row>
    <row r="88" spans="1:27" x14ac:dyDescent="0.25">
      <c r="A88">
        <v>332</v>
      </c>
      <c r="B88" t="s">
        <v>24</v>
      </c>
      <c r="C88" t="s">
        <v>44</v>
      </c>
      <c r="D88" t="s">
        <v>43</v>
      </c>
      <c r="E88">
        <v>11</v>
      </c>
      <c r="F88" t="s">
        <v>37</v>
      </c>
      <c r="G88">
        <v>100</v>
      </c>
      <c r="H88" t="s">
        <v>27</v>
      </c>
      <c r="I88" t="s">
        <v>38</v>
      </c>
      <c r="J88" t="s">
        <v>39</v>
      </c>
      <c r="K88" t="s">
        <v>30</v>
      </c>
      <c r="L88" t="s">
        <v>31</v>
      </c>
      <c r="M88">
        <v>3</v>
      </c>
      <c r="N88" t="s">
        <v>40</v>
      </c>
      <c r="O88" t="s">
        <v>41</v>
      </c>
      <c r="P88">
        <v>81.076999999999998</v>
      </c>
      <c r="Q88">
        <v>335530.76789999998</v>
      </c>
      <c r="R88">
        <v>3061473.0956999999</v>
      </c>
      <c r="S88">
        <v>335481.01800799998</v>
      </c>
      <c r="T88">
        <v>3061409.0767299999</v>
      </c>
      <c r="U88">
        <v>8.1076999999999996E-2</v>
      </c>
      <c r="V88" t="str">
        <f>VLOOKUP(C88,'Lines LookUp'!$B$1:$C$12,2,0)</f>
        <v>IM2</v>
      </c>
      <c r="W88" t="str">
        <f>ROUNDUP(Q88,3)&amp;"-"&amp;ROUNDUP(R88,3)</f>
        <v>335530.768-3061473.096</v>
      </c>
      <c r="X88" t="str">
        <f>ROUNDUP(S88,3)&amp;"-"&amp;ROUNDUP(T88,3)</f>
        <v>335481.019-3061409.077</v>
      </c>
      <c r="Y88">
        <f>VLOOKUP(W88&amp;"-"&amp;V88,'Buscoords Workout'!$F:$G,2,0)</f>
        <v>7053</v>
      </c>
      <c r="Z88">
        <f>VLOOKUP(X88&amp;"-"&amp;V88,'Buscoords Workout'!$F:$G,2,0)</f>
        <v>7072</v>
      </c>
      <c r="AA88" t="b">
        <f>OR(ISNA(Y88),ISNA(Z88))</f>
        <v>0</v>
      </c>
    </row>
    <row r="89" spans="1:27" x14ac:dyDescent="0.25">
      <c r="A89">
        <v>333</v>
      </c>
      <c r="B89" t="s">
        <v>24</v>
      </c>
      <c r="C89" t="s">
        <v>44</v>
      </c>
      <c r="D89" t="s">
        <v>43</v>
      </c>
      <c r="E89">
        <v>11</v>
      </c>
      <c r="F89" t="s">
        <v>37</v>
      </c>
      <c r="G89">
        <v>100</v>
      </c>
      <c r="H89" t="s">
        <v>27</v>
      </c>
      <c r="I89" t="s">
        <v>38</v>
      </c>
      <c r="J89" t="s">
        <v>39</v>
      </c>
      <c r="K89" t="s">
        <v>30</v>
      </c>
      <c r="L89" t="s">
        <v>31</v>
      </c>
      <c r="M89">
        <v>3</v>
      </c>
      <c r="N89" t="s">
        <v>40</v>
      </c>
      <c r="O89" t="s">
        <v>41</v>
      </c>
      <c r="P89">
        <v>2.3092899999999998</v>
      </c>
      <c r="Q89">
        <v>335481.01800799998</v>
      </c>
      <c r="R89">
        <v>3061409.0767299999</v>
      </c>
      <c r="S89">
        <v>335479.60100000002</v>
      </c>
      <c r="T89">
        <v>3061407.2533</v>
      </c>
      <c r="U89">
        <v>2.3089999999999999E-3</v>
      </c>
      <c r="V89" t="str">
        <f>VLOOKUP(C89,'Lines LookUp'!$B$1:$C$12,2,0)</f>
        <v>IM2</v>
      </c>
      <c r="W89" t="str">
        <f>ROUNDUP(Q89,3)&amp;"-"&amp;ROUNDUP(R89,3)</f>
        <v>335481.019-3061409.077</v>
      </c>
      <c r="X89" t="str">
        <f>ROUNDUP(S89,3)&amp;"-"&amp;ROUNDUP(T89,3)</f>
        <v>335479.601-3061407.254</v>
      </c>
      <c r="Y89">
        <f>VLOOKUP(W89&amp;"-"&amp;V89,'Buscoords Workout'!$F:$G,2,0)</f>
        <v>7072</v>
      </c>
      <c r="Z89">
        <f>VLOOKUP(X89&amp;"-"&amp;V89,'Buscoords Workout'!$F:$G,2,0)</f>
        <v>7054</v>
      </c>
      <c r="AA89" t="b">
        <f>OR(ISNA(Y89),ISNA(Z89))</f>
        <v>0</v>
      </c>
    </row>
    <row r="90" spans="1:27" x14ac:dyDescent="0.25">
      <c r="A90">
        <v>337</v>
      </c>
      <c r="B90" t="s">
        <v>24</v>
      </c>
      <c r="C90" t="s">
        <v>44</v>
      </c>
      <c r="D90" t="s">
        <v>43</v>
      </c>
      <c r="E90">
        <v>11</v>
      </c>
      <c r="F90" t="s">
        <v>37</v>
      </c>
      <c r="G90">
        <v>100</v>
      </c>
      <c r="H90" t="s">
        <v>27</v>
      </c>
      <c r="I90" t="s">
        <v>38</v>
      </c>
      <c r="J90" t="s">
        <v>39</v>
      </c>
      <c r="K90" t="s">
        <v>30</v>
      </c>
      <c r="L90" t="s">
        <v>31</v>
      </c>
      <c r="M90">
        <v>3</v>
      </c>
      <c r="N90" t="s">
        <v>40</v>
      </c>
      <c r="O90" t="s">
        <v>41</v>
      </c>
      <c r="P90">
        <v>1.7157800000000001</v>
      </c>
      <c r="Q90">
        <v>335471.29590000003</v>
      </c>
      <c r="R90">
        <v>3061396.7151000001</v>
      </c>
      <c r="S90">
        <v>335470.23303200002</v>
      </c>
      <c r="T90">
        <v>3061395.3681800002</v>
      </c>
      <c r="U90">
        <v>1.7160000000000001E-3</v>
      </c>
      <c r="V90" t="str">
        <f>VLOOKUP(C90,'Lines LookUp'!$B$1:$C$12,2,0)</f>
        <v>IM2</v>
      </c>
      <c r="W90" t="str">
        <f>ROUNDUP(Q90,3)&amp;"-"&amp;ROUNDUP(R90,3)</f>
        <v>335471.296-3061396.716</v>
      </c>
      <c r="X90" t="str">
        <f>ROUNDUP(S90,3)&amp;"-"&amp;ROUNDUP(T90,3)</f>
        <v>335470.234-3061395.369</v>
      </c>
      <c r="Y90">
        <f>VLOOKUP(W90&amp;"-"&amp;V90,'Buscoords Workout'!$F:$G,2,0)</f>
        <v>7056</v>
      </c>
      <c r="Z90">
        <f>VLOOKUP(X90&amp;"-"&amp;V90,'Buscoords Workout'!$F:$G,2,0)</f>
        <v>7070</v>
      </c>
      <c r="AA90" t="b">
        <f>OR(ISNA(Y90),ISNA(Z90))</f>
        <v>0</v>
      </c>
    </row>
    <row r="91" spans="1:27" x14ac:dyDescent="0.25">
      <c r="A91">
        <v>339</v>
      </c>
      <c r="B91" t="s">
        <v>24</v>
      </c>
      <c r="C91" t="s">
        <v>44</v>
      </c>
      <c r="D91" t="s">
        <v>43</v>
      </c>
      <c r="E91">
        <v>11</v>
      </c>
      <c r="F91" t="s">
        <v>37</v>
      </c>
      <c r="G91">
        <v>100</v>
      </c>
      <c r="H91" t="s">
        <v>27</v>
      </c>
      <c r="I91" t="s">
        <v>38</v>
      </c>
      <c r="J91" t="s">
        <v>39</v>
      </c>
      <c r="K91" t="s">
        <v>30</v>
      </c>
      <c r="L91" t="s">
        <v>31</v>
      </c>
      <c r="M91">
        <v>3</v>
      </c>
      <c r="N91" t="s">
        <v>40</v>
      </c>
      <c r="O91" t="s">
        <v>41</v>
      </c>
      <c r="P91">
        <v>59.275399999999998</v>
      </c>
      <c r="Q91">
        <v>335470.23303200002</v>
      </c>
      <c r="R91">
        <v>3061395.3681800002</v>
      </c>
      <c r="S91">
        <v>335433.51385300001</v>
      </c>
      <c r="T91">
        <v>3061348.8356499998</v>
      </c>
      <c r="U91">
        <v>5.9275000000000001E-2</v>
      </c>
      <c r="V91" t="str">
        <f>VLOOKUP(C91,'Lines LookUp'!$B$1:$C$12,2,0)</f>
        <v>IM2</v>
      </c>
      <c r="W91" t="str">
        <f>ROUNDUP(Q91,3)&amp;"-"&amp;ROUNDUP(R91,3)</f>
        <v>335470.234-3061395.369</v>
      </c>
      <c r="X91" t="str">
        <f>ROUNDUP(S91,3)&amp;"-"&amp;ROUNDUP(T91,3)</f>
        <v>335433.514-3061348.836</v>
      </c>
      <c r="Y91">
        <f>VLOOKUP(W91&amp;"-"&amp;V91,'Buscoords Workout'!$F:$G,2,0)</f>
        <v>7070</v>
      </c>
      <c r="Z91">
        <f>VLOOKUP(X91&amp;"-"&amp;V91,'Buscoords Workout'!$F:$G,2,0)</f>
        <v>7069</v>
      </c>
      <c r="AA91" t="b">
        <f>OR(ISNA(Y91),ISNA(Z91))</f>
        <v>0</v>
      </c>
    </row>
    <row r="92" spans="1:27" x14ac:dyDescent="0.25">
      <c r="A92">
        <v>344</v>
      </c>
      <c r="B92" t="s">
        <v>24</v>
      </c>
      <c r="C92" t="s">
        <v>44</v>
      </c>
      <c r="D92" t="s">
        <v>43</v>
      </c>
      <c r="E92">
        <v>11</v>
      </c>
      <c r="F92" t="s">
        <v>37</v>
      </c>
      <c r="G92">
        <v>100</v>
      </c>
      <c r="H92" t="s">
        <v>27</v>
      </c>
      <c r="I92" t="s">
        <v>38</v>
      </c>
      <c r="J92" t="s">
        <v>39</v>
      </c>
      <c r="K92" t="s">
        <v>30</v>
      </c>
      <c r="L92" t="s">
        <v>31</v>
      </c>
      <c r="M92">
        <v>3</v>
      </c>
      <c r="N92" t="s">
        <v>40</v>
      </c>
      <c r="O92" t="s">
        <v>41</v>
      </c>
      <c r="P92">
        <v>8.5320300000000007</v>
      </c>
      <c r="Q92">
        <v>335289.474024</v>
      </c>
      <c r="R92">
        <v>3061157.7619400001</v>
      </c>
      <c r="S92">
        <v>335284.38482400001</v>
      </c>
      <c r="T92">
        <v>3061150.9139</v>
      </c>
      <c r="U92">
        <v>8.5319999999999997E-3</v>
      </c>
      <c r="V92" t="str">
        <f>VLOOKUP(C92,'Lines LookUp'!$B$1:$C$12,2,0)</f>
        <v>IM2</v>
      </c>
      <c r="W92" t="str">
        <f>ROUNDUP(Q92,3)&amp;"-"&amp;ROUNDUP(R92,3)</f>
        <v>335289.475-3061157.762</v>
      </c>
      <c r="X92" t="str">
        <f>ROUNDUP(S92,3)&amp;"-"&amp;ROUNDUP(T92,3)</f>
        <v>335284.385-3061150.914</v>
      </c>
      <c r="Y92">
        <f>VLOOKUP(W92&amp;"-"&amp;V92,'Buscoords Workout'!$F:$G,2,0)</f>
        <v>7066</v>
      </c>
      <c r="Z92">
        <f>VLOOKUP(X92&amp;"-"&amp;V92,'Buscoords Workout'!$F:$G,2,0)</f>
        <v>7065</v>
      </c>
      <c r="AA92" t="b">
        <f>OR(ISNA(Y92),ISNA(Z92))</f>
        <v>0</v>
      </c>
    </row>
    <row r="93" spans="1:27" x14ac:dyDescent="0.25">
      <c r="A93">
        <v>345</v>
      </c>
      <c r="B93" t="s">
        <v>24</v>
      </c>
      <c r="C93" t="s">
        <v>44</v>
      </c>
      <c r="D93" t="s">
        <v>43</v>
      </c>
      <c r="E93">
        <v>11</v>
      </c>
      <c r="F93" t="s">
        <v>37</v>
      </c>
      <c r="G93">
        <v>100</v>
      </c>
      <c r="H93" t="s">
        <v>27</v>
      </c>
      <c r="I93" t="s">
        <v>38</v>
      </c>
      <c r="J93" t="s">
        <v>39</v>
      </c>
      <c r="K93" t="s">
        <v>30</v>
      </c>
      <c r="L93" t="s">
        <v>31</v>
      </c>
      <c r="M93">
        <v>3</v>
      </c>
      <c r="N93" t="s">
        <v>40</v>
      </c>
      <c r="O93" t="s">
        <v>41</v>
      </c>
      <c r="P93">
        <v>32.600200000000001</v>
      </c>
      <c r="Q93">
        <v>335308.919444</v>
      </c>
      <c r="R93">
        <v>3061183.9277400002</v>
      </c>
      <c r="S93">
        <v>335289.474024</v>
      </c>
      <c r="T93">
        <v>3061157.7619400001</v>
      </c>
      <c r="U93">
        <v>3.2599999999999997E-2</v>
      </c>
      <c r="V93" t="str">
        <f>VLOOKUP(C93,'Lines LookUp'!$B$1:$C$12,2,0)</f>
        <v>IM2</v>
      </c>
      <c r="W93" t="str">
        <f>ROUNDUP(Q93,3)&amp;"-"&amp;ROUNDUP(R93,3)</f>
        <v>335308.92-3061183.928</v>
      </c>
      <c r="X93" t="str">
        <f>ROUNDUP(S93,3)&amp;"-"&amp;ROUNDUP(T93,3)</f>
        <v>335289.475-3061157.762</v>
      </c>
      <c r="Y93">
        <f>VLOOKUP(W93&amp;"-"&amp;V93,'Buscoords Workout'!$F:$G,2,0)</f>
        <v>7067</v>
      </c>
      <c r="Z93">
        <f>VLOOKUP(X93&amp;"-"&amp;V93,'Buscoords Workout'!$F:$G,2,0)</f>
        <v>7066</v>
      </c>
      <c r="AA93" t="b">
        <f>OR(ISNA(Y93),ISNA(Z93))</f>
        <v>0</v>
      </c>
    </row>
    <row r="94" spans="1:27" x14ac:dyDescent="0.25">
      <c r="A94">
        <v>433</v>
      </c>
      <c r="B94" t="s">
        <v>24</v>
      </c>
      <c r="C94" t="s">
        <v>45</v>
      </c>
      <c r="D94" t="s">
        <v>46</v>
      </c>
      <c r="E94">
        <v>11</v>
      </c>
      <c r="F94" t="s">
        <v>37</v>
      </c>
      <c r="G94">
        <v>100</v>
      </c>
      <c r="H94" t="s">
        <v>27</v>
      </c>
      <c r="I94" t="s">
        <v>38</v>
      </c>
      <c r="J94" t="s">
        <v>36</v>
      </c>
      <c r="K94" t="s">
        <v>30</v>
      </c>
      <c r="L94" t="s">
        <v>31</v>
      </c>
      <c r="M94">
        <v>3</v>
      </c>
      <c r="N94" t="s">
        <v>32</v>
      </c>
      <c r="O94" t="s">
        <v>33</v>
      </c>
      <c r="P94">
        <v>50.4161</v>
      </c>
      <c r="Q94">
        <v>337017.56559999997</v>
      </c>
      <c r="R94">
        <v>3063426.7965000002</v>
      </c>
      <c r="S94">
        <v>336972.08072099998</v>
      </c>
      <c r="T94">
        <v>3063448.5430200002</v>
      </c>
      <c r="U94">
        <v>5.0416000000000002E-2</v>
      </c>
      <c r="V94" t="str">
        <f>VLOOKUP(C94,'Lines LookUp'!$B$1:$C$12,2,0)</f>
        <v>KOT</v>
      </c>
      <c r="W94" t="str">
        <f>ROUNDUP(Q94,3)&amp;"-"&amp;ROUNDUP(R94,3)</f>
        <v>337017.566-3063426.797</v>
      </c>
      <c r="X94" t="str">
        <f>ROUNDUP(S94,3)&amp;"-"&amp;ROUNDUP(T94,3)</f>
        <v>336972.081-3063448.544</v>
      </c>
      <c r="Y94">
        <f>VLOOKUP(W94&amp;"-"&amp;V94,'Buscoords Workout'!$F:$G,2,0)</f>
        <v>8074</v>
      </c>
      <c r="Z94">
        <f>VLOOKUP(X94&amp;"-"&amp;V94,'Buscoords Workout'!$F:$G,2,0)</f>
        <v>8379</v>
      </c>
      <c r="AA94" t="b">
        <f>OR(ISNA(Y94),ISNA(Z94))</f>
        <v>0</v>
      </c>
    </row>
    <row r="95" spans="1:27" x14ac:dyDescent="0.25">
      <c r="A95">
        <v>434</v>
      </c>
      <c r="B95" t="s">
        <v>24</v>
      </c>
      <c r="C95" t="s">
        <v>45</v>
      </c>
      <c r="D95" t="s">
        <v>46</v>
      </c>
      <c r="E95">
        <v>11</v>
      </c>
      <c r="F95" t="s">
        <v>37</v>
      </c>
      <c r="G95">
        <v>100</v>
      </c>
      <c r="H95" t="s">
        <v>27</v>
      </c>
      <c r="I95" t="s">
        <v>38</v>
      </c>
      <c r="J95" t="s">
        <v>36</v>
      </c>
      <c r="K95" t="s">
        <v>30</v>
      </c>
      <c r="L95" t="s">
        <v>31</v>
      </c>
      <c r="M95">
        <v>3</v>
      </c>
      <c r="N95" t="s">
        <v>32</v>
      </c>
      <c r="O95" t="s">
        <v>33</v>
      </c>
      <c r="P95">
        <v>31.926500000000001</v>
      </c>
      <c r="Q95">
        <v>336972.08072099998</v>
      </c>
      <c r="R95">
        <v>3063448.5430200002</v>
      </c>
      <c r="S95">
        <v>336943.277</v>
      </c>
      <c r="T95">
        <v>3063462.3141999999</v>
      </c>
      <c r="U95">
        <v>3.1926000000000003E-2</v>
      </c>
      <c r="V95" t="str">
        <f>VLOOKUP(C95,'Lines LookUp'!$B$1:$C$12,2,0)</f>
        <v>KOT</v>
      </c>
      <c r="W95" t="str">
        <f>ROUNDUP(Q95,3)&amp;"-"&amp;ROUNDUP(R95,3)</f>
        <v>336972.081-3063448.544</v>
      </c>
      <c r="X95" t="str">
        <f>ROUNDUP(S95,3)&amp;"-"&amp;ROUNDUP(T95,3)</f>
        <v>336943.277-3063462.315</v>
      </c>
      <c r="Y95">
        <f>VLOOKUP(W95&amp;"-"&amp;V95,'Buscoords Workout'!$F:$G,2,0)</f>
        <v>8379</v>
      </c>
      <c r="Z95">
        <f>VLOOKUP(X95&amp;"-"&amp;V95,'Buscoords Workout'!$F:$G,2,0)</f>
        <v>8075</v>
      </c>
      <c r="AA95" t="b">
        <f>OR(ISNA(Y95),ISNA(Z95))</f>
        <v>0</v>
      </c>
    </row>
    <row r="96" spans="1:27" x14ac:dyDescent="0.25">
      <c r="A96">
        <v>467</v>
      </c>
      <c r="B96" t="s">
        <v>24</v>
      </c>
      <c r="C96" t="s">
        <v>45</v>
      </c>
      <c r="D96" t="s">
        <v>46</v>
      </c>
      <c r="E96">
        <v>11</v>
      </c>
      <c r="F96" t="s">
        <v>37</v>
      </c>
      <c r="G96">
        <v>100</v>
      </c>
      <c r="H96" t="s">
        <v>27</v>
      </c>
      <c r="I96" t="s">
        <v>38</v>
      </c>
      <c r="J96" t="s">
        <v>36</v>
      </c>
      <c r="K96" t="s">
        <v>30</v>
      </c>
      <c r="L96" t="s">
        <v>31</v>
      </c>
      <c r="M96">
        <v>3</v>
      </c>
      <c r="N96" t="s">
        <v>32</v>
      </c>
      <c r="O96" t="s">
        <v>33</v>
      </c>
      <c r="P96">
        <v>1.40754</v>
      </c>
      <c r="Q96">
        <v>336954.12560000003</v>
      </c>
      <c r="R96">
        <v>3063192.3848000001</v>
      </c>
      <c r="S96">
        <v>336953.520365</v>
      </c>
      <c r="T96">
        <v>3063191.1140299998</v>
      </c>
      <c r="U96">
        <v>1.408E-3</v>
      </c>
      <c r="V96" t="str">
        <f>VLOOKUP(C96,'Lines LookUp'!$B$1:$C$12,2,0)</f>
        <v>KOT</v>
      </c>
      <c r="W96" t="str">
        <f>ROUNDUP(Q96,3)&amp;"-"&amp;ROUNDUP(R96,3)</f>
        <v>336954.126-3063192.385</v>
      </c>
      <c r="X96" t="str">
        <f>ROUNDUP(S96,3)&amp;"-"&amp;ROUNDUP(T96,3)</f>
        <v>336953.521-3063191.115</v>
      </c>
      <c r="Y96">
        <f>VLOOKUP(W96&amp;"-"&amp;V96,'Buscoords Workout'!$F:$G,2,0)</f>
        <v>8100</v>
      </c>
      <c r="Z96">
        <f>VLOOKUP(X96&amp;"-"&amp;V96,'Buscoords Workout'!$F:$G,2,0)</f>
        <v>8369</v>
      </c>
      <c r="AA96" t="b">
        <f>OR(ISNA(Y96),ISNA(Z96))</f>
        <v>0</v>
      </c>
    </row>
    <row r="97" spans="1:27" x14ac:dyDescent="0.25">
      <c r="A97">
        <v>468</v>
      </c>
      <c r="B97" t="s">
        <v>24</v>
      </c>
      <c r="C97" t="s">
        <v>45</v>
      </c>
      <c r="D97" t="s">
        <v>46</v>
      </c>
      <c r="E97">
        <v>11</v>
      </c>
      <c r="F97" t="s">
        <v>37</v>
      </c>
      <c r="G97">
        <v>100</v>
      </c>
      <c r="H97" t="s">
        <v>27</v>
      </c>
      <c r="I97" t="s">
        <v>38</v>
      </c>
      <c r="J97" t="s">
        <v>36</v>
      </c>
      <c r="K97" t="s">
        <v>30</v>
      </c>
      <c r="L97" t="s">
        <v>31</v>
      </c>
      <c r="M97">
        <v>3</v>
      </c>
      <c r="N97" t="s">
        <v>32</v>
      </c>
      <c r="O97" t="s">
        <v>33</v>
      </c>
      <c r="P97">
        <v>16.7271</v>
      </c>
      <c r="Q97">
        <v>336953.520365</v>
      </c>
      <c r="R97">
        <v>3063191.1140299998</v>
      </c>
      <c r="S97">
        <v>336946.32780000003</v>
      </c>
      <c r="T97">
        <v>3063176.0123000001</v>
      </c>
      <c r="U97">
        <v>1.6726999999999999E-2</v>
      </c>
      <c r="V97" t="str">
        <f>VLOOKUP(C97,'Lines LookUp'!$B$1:$C$12,2,0)</f>
        <v>KOT</v>
      </c>
      <c r="W97" t="str">
        <f>ROUNDUP(Q97,3)&amp;"-"&amp;ROUNDUP(R97,3)</f>
        <v>336953.521-3063191.115</v>
      </c>
      <c r="X97" t="str">
        <f>ROUNDUP(S97,3)&amp;"-"&amp;ROUNDUP(T97,3)</f>
        <v>336946.328-3063176.013</v>
      </c>
      <c r="Y97">
        <f>VLOOKUP(W97&amp;"-"&amp;V97,'Buscoords Workout'!$F:$G,2,0)</f>
        <v>8369</v>
      </c>
      <c r="Z97">
        <f>VLOOKUP(X97&amp;"-"&amp;V97,'Buscoords Workout'!$F:$G,2,0)</f>
        <v>8101</v>
      </c>
      <c r="AA97" t="b">
        <f>OR(ISNA(Y97),ISNA(Z97))</f>
        <v>0</v>
      </c>
    </row>
    <row r="98" spans="1:27" x14ac:dyDescent="0.25">
      <c r="A98">
        <v>574</v>
      </c>
      <c r="B98" t="s">
        <v>24</v>
      </c>
      <c r="C98" t="s">
        <v>45</v>
      </c>
      <c r="D98" t="s">
        <v>46</v>
      </c>
      <c r="E98">
        <v>11</v>
      </c>
      <c r="F98" t="s">
        <v>37</v>
      </c>
      <c r="G98">
        <v>100</v>
      </c>
      <c r="H98" t="s">
        <v>27</v>
      </c>
      <c r="I98" t="s">
        <v>38</v>
      </c>
      <c r="J98" t="s">
        <v>36</v>
      </c>
      <c r="K98" t="s">
        <v>30</v>
      </c>
      <c r="L98" t="s">
        <v>31</v>
      </c>
      <c r="M98">
        <v>3</v>
      </c>
      <c r="N98" t="s">
        <v>32</v>
      </c>
      <c r="O98" t="s">
        <v>33</v>
      </c>
      <c r="P98">
        <v>14.3292</v>
      </c>
      <c r="Q98">
        <v>336786.43469999998</v>
      </c>
      <c r="R98">
        <v>3062359.7702000001</v>
      </c>
      <c r="S98">
        <v>336774.13101299998</v>
      </c>
      <c r="T98">
        <v>3062352.4254800002</v>
      </c>
      <c r="U98">
        <v>1.4329E-2</v>
      </c>
      <c r="V98" t="str">
        <f>VLOOKUP(C98,'Lines LookUp'!$B$1:$C$12,2,0)</f>
        <v>KOT</v>
      </c>
      <c r="W98" t="str">
        <f>ROUNDUP(Q98,3)&amp;"-"&amp;ROUNDUP(R98,3)</f>
        <v>336786.435-3062359.771</v>
      </c>
      <c r="X98" t="str">
        <f>ROUNDUP(S98,3)&amp;"-"&amp;ROUNDUP(T98,3)</f>
        <v>336774.132-3062352.426</v>
      </c>
      <c r="Y98">
        <f>VLOOKUP(W98&amp;"-"&amp;V98,'Buscoords Workout'!$F:$G,2,0)</f>
        <v>8209</v>
      </c>
      <c r="Z98">
        <f>VLOOKUP(X98&amp;"-"&amp;V98,'Buscoords Workout'!$F:$G,2,0)</f>
        <v>8219</v>
      </c>
      <c r="AA98" t="b">
        <f>OR(ISNA(Y98),ISNA(Z98))</f>
        <v>0</v>
      </c>
    </row>
    <row r="99" spans="1:27" x14ac:dyDescent="0.25">
      <c r="A99">
        <v>575</v>
      </c>
      <c r="B99" t="s">
        <v>24</v>
      </c>
      <c r="C99" t="s">
        <v>45</v>
      </c>
      <c r="D99" t="s">
        <v>46</v>
      </c>
      <c r="E99">
        <v>11</v>
      </c>
      <c r="F99" t="s">
        <v>37</v>
      </c>
      <c r="G99">
        <v>100</v>
      </c>
      <c r="H99" t="s">
        <v>27</v>
      </c>
      <c r="I99" t="s">
        <v>38</v>
      </c>
      <c r="J99" t="s">
        <v>36</v>
      </c>
      <c r="K99" t="s">
        <v>30</v>
      </c>
      <c r="L99" t="s">
        <v>31</v>
      </c>
      <c r="M99">
        <v>3</v>
      </c>
      <c r="N99" t="s">
        <v>32</v>
      </c>
      <c r="O99" t="s">
        <v>33</v>
      </c>
      <c r="P99">
        <v>39.5777</v>
      </c>
      <c r="Q99">
        <v>336774.13101299998</v>
      </c>
      <c r="R99">
        <v>3062352.4254800002</v>
      </c>
      <c r="S99">
        <v>336740.14779999998</v>
      </c>
      <c r="T99">
        <v>3062332.1390999998</v>
      </c>
      <c r="U99">
        <v>3.9578000000000002E-2</v>
      </c>
      <c r="V99" t="str">
        <f>VLOOKUP(C99,'Lines LookUp'!$B$1:$C$12,2,0)</f>
        <v>KOT</v>
      </c>
      <c r="W99" t="str">
        <f>ROUNDUP(Q99,3)&amp;"-"&amp;ROUNDUP(R99,3)</f>
        <v>336774.132-3062352.426</v>
      </c>
      <c r="X99" t="str">
        <f>ROUNDUP(S99,3)&amp;"-"&amp;ROUNDUP(T99,3)</f>
        <v>336740.148-3062332.14</v>
      </c>
      <c r="Y99">
        <f>VLOOKUP(W99&amp;"-"&amp;V99,'Buscoords Workout'!$F:$G,2,0)</f>
        <v>8219</v>
      </c>
      <c r="Z99">
        <f>VLOOKUP(X99&amp;"-"&amp;V99,'Buscoords Workout'!$F:$G,2,0)</f>
        <v>8208</v>
      </c>
      <c r="AA99" t="b">
        <f>OR(ISNA(Y99),ISNA(Z99))</f>
        <v>0</v>
      </c>
    </row>
    <row r="100" spans="1:27" x14ac:dyDescent="0.25">
      <c r="A100">
        <v>742</v>
      </c>
      <c r="B100" t="s">
        <v>24</v>
      </c>
      <c r="C100" t="s">
        <v>47</v>
      </c>
      <c r="D100" t="s">
        <v>48</v>
      </c>
      <c r="E100">
        <v>11</v>
      </c>
      <c r="F100" t="s">
        <v>37</v>
      </c>
      <c r="G100">
        <v>100</v>
      </c>
      <c r="H100" t="s">
        <v>27</v>
      </c>
      <c r="I100" t="s">
        <v>38</v>
      </c>
      <c r="J100" t="s">
        <v>39</v>
      </c>
      <c r="K100" t="s">
        <v>30</v>
      </c>
      <c r="L100" t="s">
        <v>31</v>
      </c>
      <c r="M100">
        <v>3</v>
      </c>
      <c r="N100" t="s">
        <v>40</v>
      </c>
      <c r="O100" t="s">
        <v>41</v>
      </c>
      <c r="P100">
        <v>10.3621</v>
      </c>
      <c r="Q100">
        <v>336229.81791699998</v>
      </c>
      <c r="R100">
        <v>3063298.1660500001</v>
      </c>
      <c r="S100">
        <v>336228.918649</v>
      </c>
      <c r="T100">
        <v>3063287.8430300001</v>
      </c>
      <c r="U100">
        <v>1.0362E-2</v>
      </c>
      <c r="V100" t="str">
        <f>VLOOKUP(C100,'Lines LookUp'!$B$1:$C$12,2,0)</f>
        <v>LUB</v>
      </c>
      <c r="W100" t="str">
        <f>ROUNDUP(Q100,3)&amp;"-"&amp;ROUNDUP(R100,3)</f>
        <v>336229.818-3063298.167</v>
      </c>
      <c r="X100" t="str">
        <f>ROUNDUP(S100,3)&amp;"-"&amp;ROUNDUP(T100,3)</f>
        <v>336228.919-3063287.844</v>
      </c>
      <c r="Y100">
        <f>VLOOKUP(W100&amp;"-"&amp;V100,'Buscoords Workout'!$F:$G,2,0)</f>
        <v>9570</v>
      </c>
      <c r="Z100">
        <f>VLOOKUP(X100&amp;"-"&amp;V100,'Buscoords Workout'!$F:$G,2,0)</f>
        <v>9569</v>
      </c>
      <c r="AA100" t="b">
        <f>OR(ISNA(Y100),ISNA(Z100))</f>
        <v>0</v>
      </c>
    </row>
    <row r="101" spans="1:27" x14ac:dyDescent="0.25">
      <c r="A101">
        <v>743</v>
      </c>
      <c r="B101" t="s">
        <v>24</v>
      </c>
      <c r="C101" t="s">
        <v>47</v>
      </c>
      <c r="D101" t="s">
        <v>48</v>
      </c>
      <c r="E101">
        <v>11</v>
      </c>
      <c r="F101" t="s">
        <v>37</v>
      </c>
      <c r="G101">
        <v>100</v>
      </c>
      <c r="H101" t="s">
        <v>27</v>
      </c>
      <c r="I101" t="s">
        <v>38</v>
      </c>
      <c r="J101" t="s">
        <v>39</v>
      </c>
      <c r="K101" t="s">
        <v>30</v>
      </c>
      <c r="L101" t="s">
        <v>31</v>
      </c>
      <c r="M101">
        <v>3</v>
      </c>
      <c r="N101" t="s">
        <v>40</v>
      </c>
      <c r="O101" t="s">
        <v>41</v>
      </c>
      <c r="P101">
        <v>9.0069800000000004</v>
      </c>
      <c r="Q101">
        <v>336228.918649</v>
      </c>
      <c r="R101">
        <v>3063287.8430300001</v>
      </c>
      <c r="S101">
        <v>336228.13698499999</v>
      </c>
      <c r="T101">
        <v>3063278.87004</v>
      </c>
      <c r="U101">
        <v>9.0069999999999994E-3</v>
      </c>
      <c r="V101" t="str">
        <f>VLOOKUP(C101,'Lines LookUp'!$B$1:$C$12,2,0)</f>
        <v>LUB</v>
      </c>
      <c r="W101" t="str">
        <f>ROUNDUP(Q101,3)&amp;"-"&amp;ROUNDUP(R101,3)</f>
        <v>336228.919-3063287.844</v>
      </c>
      <c r="X101" t="str">
        <f>ROUNDUP(S101,3)&amp;"-"&amp;ROUNDUP(T101,3)</f>
        <v>336228.137-3063278.871</v>
      </c>
      <c r="Y101">
        <f>VLOOKUP(W101&amp;"-"&amp;V101,'Buscoords Workout'!$F:$G,2,0)</f>
        <v>9569</v>
      </c>
      <c r="Z101">
        <f>VLOOKUP(X101&amp;"-"&amp;V101,'Buscoords Workout'!$F:$G,2,0)</f>
        <v>9568</v>
      </c>
      <c r="AA101" t="b">
        <f>OR(ISNA(Y101),ISNA(Z101))</f>
        <v>0</v>
      </c>
    </row>
    <row r="102" spans="1:27" x14ac:dyDescent="0.25">
      <c r="A102">
        <v>744</v>
      </c>
      <c r="B102" t="s">
        <v>24</v>
      </c>
      <c r="C102" t="s">
        <v>47</v>
      </c>
      <c r="D102" t="s">
        <v>48</v>
      </c>
      <c r="E102">
        <v>11</v>
      </c>
      <c r="F102" t="s">
        <v>37</v>
      </c>
      <c r="G102">
        <v>100</v>
      </c>
      <c r="H102" t="s">
        <v>27</v>
      </c>
      <c r="I102" t="s">
        <v>38</v>
      </c>
      <c r="J102" t="s">
        <v>39</v>
      </c>
      <c r="K102" t="s">
        <v>30</v>
      </c>
      <c r="L102" t="s">
        <v>31</v>
      </c>
      <c r="M102">
        <v>3</v>
      </c>
      <c r="N102" t="s">
        <v>40</v>
      </c>
      <c r="O102" t="s">
        <v>41</v>
      </c>
      <c r="P102">
        <v>5.9997699999999998</v>
      </c>
      <c r="Q102">
        <v>336228.13698499999</v>
      </c>
      <c r="R102">
        <v>3063278.87004</v>
      </c>
      <c r="S102">
        <v>336227.61629999999</v>
      </c>
      <c r="T102">
        <v>3063272.8928999999</v>
      </c>
      <c r="U102">
        <v>6.0000000000000001E-3</v>
      </c>
      <c r="V102" t="str">
        <f>VLOOKUP(C102,'Lines LookUp'!$B$1:$C$12,2,0)</f>
        <v>LUB</v>
      </c>
      <c r="W102" t="str">
        <f>ROUNDUP(Q102,3)&amp;"-"&amp;ROUNDUP(R102,3)</f>
        <v>336228.137-3063278.871</v>
      </c>
      <c r="X102" t="str">
        <f>ROUNDUP(S102,3)&amp;"-"&amp;ROUNDUP(T102,3)</f>
        <v>336227.617-3063272.893</v>
      </c>
      <c r="Y102">
        <f>VLOOKUP(W102&amp;"-"&amp;V102,'Buscoords Workout'!$F:$G,2,0)</f>
        <v>9568</v>
      </c>
      <c r="Z102">
        <f>VLOOKUP(X102&amp;"-"&amp;V102,'Buscoords Workout'!$F:$G,2,0)</f>
        <v>9027</v>
      </c>
      <c r="AA102" t="b">
        <f>OR(ISNA(Y102),ISNA(Z102))</f>
        <v>0</v>
      </c>
    </row>
    <row r="103" spans="1:27" x14ac:dyDescent="0.25">
      <c r="A103">
        <v>745</v>
      </c>
      <c r="B103" t="s">
        <v>24</v>
      </c>
      <c r="C103" t="s">
        <v>47</v>
      </c>
      <c r="D103" t="s">
        <v>48</v>
      </c>
      <c r="E103">
        <v>11</v>
      </c>
      <c r="F103" t="s">
        <v>37</v>
      </c>
      <c r="G103">
        <v>100</v>
      </c>
      <c r="H103" t="s">
        <v>27</v>
      </c>
      <c r="I103" t="s">
        <v>38</v>
      </c>
      <c r="J103" t="s">
        <v>39</v>
      </c>
      <c r="K103" t="s">
        <v>30</v>
      </c>
      <c r="L103" t="s">
        <v>31</v>
      </c>
      <c r="M103">
        <v>3</v>
      </c>
      <c r="N103" t="s">
        <v>40</v>
      </c>
      <c r="O103" t="s">
        <v>41</v>
      </c>
      <c r="P103">
        <v>6.9624199999999998</v>
      </c>
      <c r="Q103">
        <v>336227.61629999999</v>
      </c>
      <c r="R103">
        <v>3063272.8928999999</v>
      </c>
      <c r="S103">
        <v>336228.82802199997</v>
      </c>
      <c r="T103">
        <v>3063266.0367299998</v>
      </c>
      <c r="U103">
        <v>6.9620000000000003E-3</v>
      </c>
      <c r="V103" t="str">
        <f>VLOOKUP(C103,'Lines LookUp'!$B$1:$C$12,2,0)</f>
        <v>LUB</v>
      </c>
      <c r="W103" t="str">
        <f>ROUNDUP(Q103,3)&amp;"-"&amp;ROUNDUP(R103,3)</f>
        <v>336227.617-3063272.893</v>
      </c>
      <c r="X103" t="str">
        <f>ROUNDUP(S103,3)&amp;"-"&amp;ROUNDUP(T103,3)</f>
        <v>336228.829-3063266.037</v>
      </c>
      <c r="Y103">
        <f>VLOOKUP(W103&amp;"-"&amp;V103,'Buscoords Workout'!$F:$G,2,0)</f>
        <v>9027</v>
      </c>
      <c r="Z103">
        <f>VLOOKUP(X103&amp;"-"&amp;V103,'Buscoords Workout'!$F:$G,2,0)</f>
        <v>9567</v>
      </c>
      <c r="AA103" t="b">
        <f>OR(ISNA(Y103),ISNA(Z103))</f>
        <v>0</v>
      </c>
    </row>
    <row r="104" spans="1:27" x14ac:dyDescent="0.25">
      <c r="A104">
        <v>747</v>
      </c>
      <c r="B104" t="s">
        <v>24</v>
      </c>
      <c r="C104" t="s">
        <v>47</v>
      </c>
      <c r="D104" t="s">
        <v>48</v>
      </c>
      <c r="E104">
        <v>11</v>
      </c>
      <c r="F104" t="s">
        <v>37</v>
      </c>
      <c r="G104">
        <v>100</v>
      </c>
      <c r="H104" t="s">
        <v>27</v>
      </c>
      <c r="I104" t="s">
        <v>38</v>
      </c>
      <c r="J104" t="s">
        <v>39</v>
      </c>
      <c r="K104" t="s">
        <v>30</v>
      </c>
      <c r="L104" t="s">
        <v>31</v>
      </c>
      <c r="M104">
        <v>3</v>
      </c>
      <c r="N104" t="s">
        <v>40</v>
      </c>
      <c r="O104" t="s">
        <v>41</v>
      </c>
      <c r="P104">
        <v>10.3765</v>
      </c>
      <c r="Q104">
        <v>336228.82802199997</v>
      </c>
      <c r="R104">
        <v>3063266.0367299998</v>
      </c>
      <c r="S104">
        <v>336230.63392400002</v>
      </c>
      <c r="T104">
        <v>3063255.8185800002</v>
      </c>
      <c r="U104">
        <v>1.0377000000000001E-2</v>
      </c>
      <c r="V104" t="str">
        <f>VLOOKUP(C104,'Lines LookUp'!$B$1:$C$12,2,0)</f>
        <v>LUB</v>
      </c>
      <c r="W104" t="str">
        <f>ROUNDUP(Q104,3)&amp;"-"&amp;ROUNDUP(R104,3)</f>
        <v>336228.829-3063266.037</v>
      </c>
      <c r="X104" t="str">
        <f>ROUNDUP(S104,3)&amp;"-"&amp;ROUNDUP(T104,3)</f>
        <v>336230.634-3063255.819</v>
      </c>
      <c r="Y104">
        <f>VLOOKUP(W104&amp;"-"&amp;V104,'Buscoords Workout'!$F:$G,2,0)</f>
        <v>9567</v>
      </c>
      <c r="Z104">
        <f>VLOOKUP(X104&amp;"-"&amp;V104,'Buscoords Workout'!$F:$G,2,0)</f>
        <v>9566</v>
      </c>
      <c r="AA104" t="b">
        <f>OR(ISNA(Y104),ISNA(Z104))</f>
        <v>0</v>
      </c>
    </row>
    <row r="105" spans="1:27" x14ac:dyDescent="0.25">
      <c r="A105">
        <v>890</v>
      </c>
      <c r="B105" t="s">
        <v>24</v>
      </c>
      <c r="C105" t="s">
        <v>47</v>
      </c>
      <c r="D105" t="s">
        <v>48</v>
      </c>
      <c r="E105">
        <v>11</v>
      </c>
      <c r="F105" t="s">
        <v>37</v>
      </c>
      <c r="G105">
        <v>100</v>
      </c>
      <c r="H105" t="s">
        <v>27</v>
      </c>
      <c r="I105" t="s">
        <v>38</v>
      </c>
      <c r="J105" t="s">
        <v>39</v>
      </c>
      <c r="K105" t="s">
        <v>30</v>
      </c>
      <c r="L105" t="s">
        <v>31</v>
      </c>
      <c r="M105">
        <v>3</v>
      </c>
      <c r="N105" t="s">
        <v>40</v>
      </c>
      <c r="O105" t="s">
        <v>41</v>
      </c>
      <c r="P105">
        <v>136.42099999999999</v>
      </c>
      <c r="Q105">
        <v>336080.02840000001</v>
      </c>
      <c r="R105">
        <v>3059156.0932999998</v>
      </c>
      <c r="S105">
        <v>336216.416172</v>
      </c>
      <c r="T105">
        <v>3059159.08568</v>
      </c>
      <c r="U105">
        <v>0.13642099999999999</v>
      </c>
      <c r="V105" t="str">
        <f>VLOOKUP(C105,'Lines LookUp'!$B$1:$C$12,2,0)</f>
        <v>LUB</v>
      </c>
      <c r="W105" t="str">
        <f>ROUNDUP(Q105,3)&amp;"-"&amp;ROUNDUP(R105,3)</f>
        <v>336080.029-3059156.094</v>
      </c>
      <c r="X105" t="str">
        <f>ROUNDUP(S105,3)&amp;"-"&amp;ROUNDUP(T105,3)</f>
        <v>336216.417-3059159.086</v>
      </c>
      <c r="Y105">
        <f>VLOOKUP(W105&amp;"-"&amp;V105,'Buscoords Workout'!$F:$G,2,0)</f>
        <v>9120</v>
      </c>
      <c r="Z105">
        <f>VLOOKUP(X105&amp;"-"&amp;V105,'Buscoords Workout'!$F:$G,2,0)</f>
        <v>9388</v>
      </c>
      <c r="AA105" t="b">
        <f>OR(ISNA(Y105),ISNA(Z105))</f>
        <v>0</v>
      </c>
    </row>
    <row r="106" spans="1:27" x14ac:dyDescent="0.25">
      <c r="A106">
        <v>891</v>
      </c>
      <c r="B106" t="s">
        <v>24</v>
      </c>
      <c r="C106" t="s">
        <v>47</v>
      </c>
      <c r="D106" t="s">
        <v>48</v>
      </c>
      <c r="E106">
        <v>11</v>
      </c>
      <c r="F106" t="s">
        <v>37</v>
      </c>
      <c r="G106">
        <v>100</v>
      </c>
      <c r="H106" t="s">
        <v>27</v>
      </c>
      <c r="I106" t="s">
        <v>38</v>
      </c>
      <c r="J106" t="s">
        <v>39</v>
      </c>
      <c r="K106" t="s">
        <v>30</v>
      </c>
      <c r="L106" t="s">
        <v>31</v>
      </c>
      <c r="M106">
        <v>3</v>
      </c>
      <c r="N106" t="s">
        <v>40</v>
      </c>
      <c r="O106" t="s">
        <v>41</v>
      </c>
      <c r="P106">
        <v>232.94900000000001</v>
      </c>
      <c r="Q106">
        <v>336216.416172</v>
      </c>
      <c r="R106">
        <v>3059159.08568</v>
      </c>
      <c r="S106">
        <v>336449.3089</v>
      </c>
      <c r="T106">
        <v>3059164.1954000001</v>
      </c>
      <c r="U106">
        <v>0.23294899999999999</v>
      </c>
      <c r="V106" t="str">
        <f>VLOOKUP(C106,'Lines LookUp'!$B$1:$C$12,2,0)</f>
        <v>LUB</v>
      </c>
      <c r="W106" t="str">
        <f>ROUNDUP(Q106,3)&amp;"-"&amp;ROUNDUP(R106,3)</f>
        <v>336216.417-3059159.086</v>
      </c>
      <c r="X106" t="str">
        <f>ROUNDUP(S106,3)&amp;"-"&amp;ROUNDUP(T106,3)</f>
        <v>336449.309-3059164.196</v>
      </c>
      <c r="Y106">
        <f>VLOOKUP(W106&amp;"-"&amp;V106,'Buscoords Workout'!$F:$G,2,0)</f>
        <v>9388</v>
      </c>
      <c r="Z106">
        <f>VLOOKUP(X106&amp;"-"&amp;V106,'Buscoords Workout'!$F:$G,2,0)</f>
        <v>9121</v>
      </c>
      <c r="AA106" t="b">
        <f>OR(ISNA(Y106),ISNA(Z106))</f>
        <v>0</v>
      </c>
    </row>
    <row r="107" spans="1:27" x14ac:dyDescent="0.25">
      <c r="A107">
        <v>907</v>
      </c>
      <c r="B107" t="s">
        <v>24</v>
      </c>
      <c r="C107" t="s">
        <v>47</v>
      </c>
      <c r="D107" t="s">
        <v>48</v>
      </c>
      <c r="E107">
        <v>11</v>
      </c>
      <c r="F107" t="s">
        <v>37</v>
      </c>
      <c r="G107">
        <v>100</v>
      </c>
      <c r="H107" t="s">
        <v>27</v>
      </c>
      <c r="I107" t="s">
        <v>38</v>
      </c>
      <c r="J107" t="s">
        <v>39</v>
      </c>
      <c r="K107" t="s">
        <v>30</v>
      </c>
      <c r="L107" t="s">
        <v>31</v>
      </c>
      <c r="M107">
        <v>3</v>
      </c>
      <c r="N107" t="s">
        <v>40</v>
      </c>
      <c r="O107" t="s">
        <v>41</v>
      </c>
      <c r="P107">
        <v>543.87800000000004</v>
      </c>
      <c r="Q107">
        <v>338632.64355099999</v>
      </c>
      <c r="R107">
        <v>3058784.7829200001</v>
      </c>
      <c r="S107">
        <v>339159.57304799999</v>
      </c>
      <c r="T107">
        <v>3058650.0656099999</v>
      </c>
      <c r="U107">
        <v>0.54387799999999997</v>
      </c>
      <c r="V107" t="str">
        <f>VLOOKUP(C107,'Lines LookUp'!$B$1:$C$12,2,0)</f>
        <v>LUB</v>
      </c>
      <c r="W107" t="str">
        <f>ROUNDUP(Q107,3)&amp;"-"&amp;ROUNDUP(R107,3)</f>
        <v>338632.644-3058784.783</v>
      </c>
      <c r="X107" t="str">
        <f>ROUNDUP(S107,3)&amp;"-"&amp;ROUNDUP(T107,3)</f>
        <v>339159.574-3058650.066</v>
      </c>
      <c r="Y107">
        <f>VLOOKUP(W107&amp;"-"&amp;V107,'Buscoords Workout'!$F:$G,2,0)</f>
        <v>9503</v>
      </c>
      <c r="Z107">
        <f>VLOOKUP(X107&amp;"-"&amp;V107,'Buscoords Workout'!$F:$G,2,0)</f>
        <v>9502</v>
      </c>
      <c r="AA107" t="b">
        <f>OR(ISNA(Y107),ISNA(Z107))</f>
        <v>0</v>
      </c>
    </row>
    <row r="108" spans="1:27" x14ac:dyDescent="0.25">
      <c r="A108">
        <v>908</v>
      </c>
      <c r="B108" t="s">
        <v>24</v>
      </c>
      <c r="C108" t="s">
        <v>47</v>
      </c>
      <c r="D108" t="s">
        <v>48</v>
      </c>
      <c r="E108">
        <v>11</v>
      </c>
      <c r="F108" t="s">
        <v>37</v>
      </c>
      <c r="G108">
        <v>100</v>
      </c>
      <c r="H108" t="s">
        <v>27</v>
      </c>
      <c r="I108" t="s">
        <v>38</v>
      </c>
      <c r="J108" t="s">
        <v>39</v>
      </c>
      <c r="K108" t="s">
        <v>30</v>
      </c>
      <c r="L108" t="s">
        <v>31</v>
      </c>
      <c r="M108">
        <v>3</v>
      </c>
      <c r="N108" t="s">
        <v>40</v>
      </c>
      <c r="O108" t="s">
        <v>41</v>
      </c>
      <c r="P108">
        <v>110.76900000000001</v>
      </c>
      <c r="Q108">
        <v>339159.57304799999</v>
      </c>
      <c r="R108">
        <v>3058650.0656099999</v>
      </c>
      <c r="S108">
        <v>339266.890503</v>
      </c>
      <c r="T108">
        <v>3058622.6283100001</v>
      </c>
      <c r="U108">
        <v>0.11076900000000001</v>
      </c>
      <c r="V108" t="str">
        <f>VLOOKUP(C108,'Lines LookUp'!$B$1:$C$12,2,0)</f>
        <v>LUB</v>
      </c>
      <c r="W108" t="str">
        <f>ROUNDUP(Q108,3)&amp;"-"&amp;ROUNDUP(R108,3)</f>
        <v>339159.574-3058650.066</v>
      </c>
      <c r="X108" t="str">
        <f>ROUNDUP(S108,3)&amp;"-"&amp;ROUNDUP(T108,3)</f>
        <v>339266.891-3058622.629</v>
      </c>
      <c r="Y108">
        <f>VLOOKUP(W108&amp;"-"&amp;V108,'Buscoords Workout'!$F:$G,2,0)</f>
        <v>9502</v>
      </c>
      <c r="Z108">
        <f>VLOOKUP(X108&amp;"-"&amp;V108,'Buscoords Workout'!$F:$G,2,0)</f>
        <v>9425</v>
      </c>
      <c r="AA108" t="b">
        <f>OR(ISNA(Y108),ISNA(Z108))</f>
        <v>0</v>
      </c>
    </row>
    <row r="109" spans="1:27" x14ac:dyDescent="0.25">
      <c r="A109">
        <v>1088</v>
      </c>
      <c r="B109" t="s">
        <v>24</v>
      </c>
      <c r="C109" t="s">
        <v>47</v>
      </c>
      <c r="D109" t="s">
        <v>48</v>
      </c>
      <c r="E109">
        <v>11</v>
      </c>
      <c r="F109" t="s">
        <v>50</v>
      </c>
      <c r="G109">
        <v>50</v>
      </c>
      <c r="H109" t="s">
        <v>27</v>
      </c>
      <c r="I109" t="s">
        <v>38</v>
      </c>
      <c r="J109" t="s">
        <v>39</v>
      </c>
      <c r="K109" t="s">
        <v>30</v>
      </c>
      <c r="L109" t="s">
        <v>31</v>
      </c>
      <c r="M109">
        <v>3</v>
      </c>
      <c r="N109" t="s">
        <v>40</v>
      </c>
      <c r="O109" t="s">
        <v>41</v>
      </c>
      <c r="P109">
        <v>9.8792299999999997</v>
      </c>
      <c r="Q109">
        <v>337736.39394500002</v>
      </c>
      <c r="R109">
        <v>3059253.8723399998</v>
      </c>
      <c r="S109">
        <v>337729.57603599998</v>
      </c>
      <c r="T109">
        <v>3059261.02183</v>
      </c>
      <c r="U109">
        <v>9.8790000000000006E-3</v>
      </c>
      <c r="V109" t="str">
        <f>VLOOKUP(C109,'Lines LookUp'!$B$1:$C$12,2,0)</f>
        <v>LUB</v>
      </c>
      <c r="W109" t="str">
        <f>ROUNDUP(Q109,3)&amp;"-"&amp;ROUNDUP(R109,3)</f>
        <v>337736.394-3059253.873</v>
      </c>
      <c r="X109" t="str">
        <f>ROUNDUP(S109,3)&amp;"-"&amp;ROUNDUP(T109,3)</f>
        <v>337729.577-3059261.022</v>
      </c>
      <c r="Y109">
        <f>VLOOKUP(W109&amp;"-"&amp;V109,'Buscoords Workout'!$F:$G,2,0)</f>
        <v>9497</v>
      </c>
      <c r="Z109">
        <f>VLOOKUP(X109&amp;"-"&amp;V109,'Buscoords Workout'!$F:$G,2,0)</f>
        <v>9496</v>
      </c>
      <c r="AA109" t="b">
        <f>OR(ISNA(Y109),ISNA(Z109))</f>
        <v>0</v>
      </c>
    </row>
    <row r="110" spans="1:27" x14ac:dyDescent="0.25">
      <c r="A110">
        <v>1089</v>
      </c>
      <c r="B110" t="s">
        <v>24</v>
      </c>
      <c r="C110" t="s">
        <v>47</v>
      </c>
      <c r="D110" t="s">
        <v>48</v>
      </c>
      <c r="E110">
        <v>11</v>
      </c>
      <c r="F110" t="s">
        <v>50</v>
      </c>
      <c r="G110">
        <v>50</v>
      </c>
      <c r="H110" t="s">
        <v>27</v>
      </c>
      <c r="I110" t="s">
        <v>38</v>
      </c>
      <c r="J110" t="s">
        <v>39</v>
      </c>
      <c r="K110" t="s">
        <v>30</v>
      </c>
      <c r="L110" t="s">
        <v>31</v>
      </c>
      <c r="M110">
        <v>3</v>
      </c>
      <c r="N110" t="s">
        <v>40</v>
      </c>
      <c r="O110" t="s">
        <v>41</v>
      </c>
      <c r="P110">
        <v>9.6094600000000003</v>
      </c>
      <c r="Q110">
        <v>337729.57603599998</v>
      </c>
      <c r="R110">
        <v>3059261.02183</v>
      </c>
      <c r="S110">
        <v>337722.94429999997</v>
      </c>
      <c r="T110">
        <v>3059267.9761000001</v>
      </c>
      <c r="U110">
        <v>9.6089999999999995E-3</v>
      </c>
      <c r="V110" t="str">
        <f>VLOOKUP(C110,'Lines LookUp'!$B$1:$C$12,2,0)</f>
        <v>LUB</v>
      </c>
      <c r="W110" t="str">
        <f>ROUNDUP(Q110,3)&amp;"-"&amp;ROUNDUP(R110,3)</f>
        <v>337729.577-3059261.022</v>
      </c>
      <c r="X110" t="str">
        <f>ROUNDUP(S110,3)&amp;"-"&amp;ROUNDUP(T110,3)</f>
        <v>337722.945-3059267.977</v>
      </c>
      <c r="Y110">
        <f>VLOOKUP(W110&amp;"-"&amp;V110,'Buscoords Workout'!$F:$G,2,0)</f>
        <v>9496</v>
      </c>
      <c r="Z110">
        <f>VLOOKUP(X110&amp;"-"&amp;V110,'Buscoords Workout'!$F:$G,2,0)</f>
        <v>9321</v>
      </c>
      <c r="AA110" t="b">
        <f>OR(ISNA(Y110),ISNA(Z110))</f>
        <v>0</v>
      </c>
    </row>
    <row r="111" spans="1:27" x14ac:dyDescent="0.25">
      <c r="A111">
        <v>1106</v>
      </c>
      <c r="B111" t="s">
        <v>24</v>
      </c>
      <c r="C111" t="s">
        <v>47</v>
      </c>
      <c r="D111" t="s">
        <v>48</v>
      </c>
      <c r="E111">
        <v>11</v>
      </c>
      <c r="F111" t="s">
        <v>50</v>
      </c>
      <c r="G111">
        <v>50</v>
      </c>
      <c r="H111" t="s">
        <v>27</v>
      </c>
      <c r="I111" t="s">
        <v>38</v>
      </c>
      <c r="J111" t="s">
        <v>39</v>
      </c>
      <c r="K111" t="s">
        <v>30</v>
      </c>
      <c r="L111" t="s">
        <v>31</v>
      </c>
      <c r="M111">
        <v>3</v>
      </c>
      <c r="N111" t="s">
        <v>40</v>
      </c>
      <c r="O111" t="s">
        <v>41</v>
      </c>
      <c r="P111">
        <v>4.37331</v>
      </c>
      <c r="Q111">
        <v>335465.48910000001</v>
      </c>
      <c r="R111">
        <v>3059556.5013000001</v>
      </c>
      <c r="S111">
        <v>335469.38481999998</v>
      </c>
      <c r="T111">
        <v>3059554.5140399998</v>
      </c>
      <c r="U111">
        <v>4.3730000000000002E-3</v>
      </c>
      <c r="V111" t="str">
        <f>VLOOKUP(C111,'Lines LookUp'!$B$1:$C$12,2,0)</f>
        <v>LUB</v>
      </c>
      <c r="W111" t="str">
        <f>ROUNDUP(Q111,3)&amp;"-"&amp;ROUNDUP(R111,3)</f>
        <v>335465.49-3059556.502</v>
      </c>
      <c r="X111" t="str">
        <f>ROUNDUP(S111,3)&amp;"-"&amp;ROUNDUP(T111,3)</f>
        <v>335469.385-3059554.515</v>
      </c>
      <c r="Y111">
        <f>VLOOKUP(W111&amp;"-"&amp;V111,'Buscoords Workout'!$F:$G,2,0)</f>
        <v>9338</v>
      </c>
      <c r="Z111">
        <f>VLOOKUP(X111&amp;"-"&amp;V111,'Buscoords Workout'!$F:$G,2,0)</f>
        <v>9001</v>
      </c>
      <c r="AA111" t="b">
        <f>OR(ISNA(Y111),ISNA(Z111))</f>
        <v>0</v>
      </c>
    </row>
    <row r="112" spans="1:27" x14ac:dyDescent="0.25">
      <c r="A112">
        <v>1107</v>
      </c>
      <c r="B112" t="s">
        <v>24</v>
      </c>
      <c r="C112" t="s">
        <v>47</v>
      </c>
      <c r="D112" t="s">
        <v>48</v>
      </c>
      <c r="E112">
        <v>11</v>
      </c>
      <c r="F112" t="s">
        <v>50</v>
      </c>
      <c r="G112">
        <v>50</v>
      </c>
      <c r="H112" t="s">
        <v>27</v>
      </c>
      <c r="I112" t="s">
        <v>38</v>
      </c>
      <c r="J112" t="s">
        <v>39</v>
      </c>
      <c r="K112" t="s">
        <v>30</v>
      </c>
      <c r="L112" t="s">
        <v>31</v>
      </c>
      <c r="M112">
        <v>3</v>
      </c>
      <c r="N112" t="s">
        <v>40</v>
      </c>
      <c r="O112" t="s">
        <v>41</v>
      </c>
      <c r="P112">
        <v>54.832000000000001</v>
      </c>
      <c r="Q112">
        <v>335469.38481999998</v>
      </c>
      <c r="R112">
        <v>3059554.5140399998</v>
      </c>
      <c r="S112">
        <v>335518.22889999999</v>
      </c>
      <c r="T112">
        <v>3059529.5980000002</v>
      </c>
      <c r="U112">
        <v>5.4831999999999999E-2</v>
      </c>
      <c r="V112" t="str">
        <f>VLOOKUP(C112,'Lines LookUp'!$B$1:$C$12,2,0)</f>
        <v>LUB</v>
      </c>
      <c r="W112" t="str">
        <f>ROUNDUP(Q112,3)&amp;"-"&amp;ROUNDUP(R112,3)</f>
        <v>335469.385-3059554.515</v>
      </c>
      <c r="X112" t="str">
        <f>ROUNDUP(S112,3)&amp;"-"&amp;ROUNDUP(T112,3)</f>
        <v>335518.229-3059529.598</v>
      </c>
      <c r="Y112">
        <f>VLOOKUP(W112&amp;"-"&amp;V112,'Buscoords Workout'!$F:$G,2,0)</f>
        <v>9001</v>
      </c>
      <c r="Z112">
        <f>VLOOKUP(X112&amp;"-"&amp;V112,'Buscoords Workout'!$F:$G,2,0)</f>
        <v>9339</v>
      </c>
      <c r="AA112" t="b">
        <f>OR(ISNA(Y112),ISNA(Z112))</f>
        <v>0</v>
      </c>
    </row>
    <row r="113" spans="1:27" x14ac:dyDescent="0.25">
      <c r="A113">
        <v>1192</v>
      </c>
      <c r="B113" t="s">
        <v>24</v>
      </c>
      <c r="C113" t="s">
        <v>47</v>
      </c>
      <c r="D113" t="s">
        <v>48</v>
      </c>
      <c r="E113">
        <v>11</v>
      </c>
      <c r="F113" t="s">
        <v>50</v>
      </c>
      <c r="G113">
        <v>50</v>
      </c>
      <c r="H113" t="s">
        <v>27</v>
      </c>
      <c r="I113" t="s">
        <v>38</v>
      </c>
      <c r="J113" t="s">
        <v>39</v>
      </c>
      <c r="K113" t="s">
        <v>30</v>
      </c>
      <c r="L113" t="s">
        <v>31</v>
      </c>
      <c r="M113">
        <v>3</v>
      </c>
      <c r="N113" t="s">
        <v>40</v>
      </c>
      <c r="O113" t="s">
        <v>41</v>
      </c>
      <c r="P113">
        <v>3.7411E-2</v>
      </c>
      <c r="Q113">
        <v>336328.08526700002</v>
      </c>
      <c r="R113">
        <v>3062141.7784099998</v>
      </c>
      <c r="S113">
        <v>336328.05268700002</v>
      </c>
      <c r="T113">
        <v>3062141.7600199999</v>
      </c>
      <c r="U113">
        <v>3.6999999999999998E-5</v>
      </c>
      <c r="V113" t="str">
        <f>VLOOKUP(C113,'Lines LookUp'!$B$1:$C$12,2,0)</f>
        <v>LUB</v>
      </c>
      <c r="W113" t="str">
        <f>ROUNDUP(Q113,3)&amp;"-"&amp;ROUNDUP(R113,3)</f>
        <v>336328.086-3062141.779</v>
      </c>
      <c r="X113" t="str">
        <f>ROUNDUP(S113,3)&amp;"-"&amp;ROUNDUP(T113,3)</f>
        <v>336328.053-3062141.761</v>
      </c>
      <c r="Y113">
        <f>VLOOKUP(W113&amp;"-"&amp;V113,'Buscoords Workout'!$F:$G,2,0)</f>
        <v>9533</v>
      </c>
      <c r="Z113">
        <f>VLOOKUP(X113&amp;"-"&amp;V113,'Buscoords Workout'!$F:$G,2,0)</f>
        <v>9532</v>
      </c>
      <c r="AA113" t="b">
        <f>OR(ISNA(Y113),ISNA(Z113))</f>
        <v>0</v>
      </c>
    </row>
    <row r="114" spans="1:27" x14ac:dyDescent="0.25">
      <c r="A114">
        <v>1193</v>
      </c>
      <c r="B114" t="s">
        <v>24</v>
      </c>
      <c r="C114" t="s">
        <v>47</v>
      </c>
      <c r="D114" t="s">
        <v>48</v>
      </c>
      <c r="E114">
        <v>11</v>
      </c>
      <c r="F114" t="s">
        <v>50</v>
      </c>
      <c r="G114">
        <v>50</v>
      </c>
      <c r="H114" t="s">
        <v>27</v>
      </c>
      <c r="I114" t="s">
        <v>38</v>
      </c>
      <c r="J114" t="s">
        <v>39</v>
      </c>
      <c r="K114" t="s">
        <v>30</v>
      </c>
      <c r="L114" t="s">
        <v>31</v>
      </c>
      <c r="M114">
        <v>3</v>
      </c>
      <c r="N114" t="s">
        <v>40</v>
      </c>
      <c r="O114" t="s">
        <v>41</v>
      </c>
      <c r="P114">
        <v>23.186399999999999</v>
      </c>
      <c r="Q114">
        <v>336328.05268700002</v>
      </c>
      <c r="R114">
        <v>3062141.7600199999</v>
      </c>
      <c r="S114">
        <v>336307.86050000001</v>
      </c>
      <c r="T114">
        <v>3062130.3634000001</v>
      </c>
      <c r="U114">
        <v>2.3185999999999998E-2</v>
      </c>
      <c r="V114" t="str">
        <f>VLOOKUP(C114,'Lines LookUp'!$B$1:$C$12,2,0)</f>
        <v>LUB</v>
      </c>
      <c r="W114" t="str">
        <f>ROUNDUP(Q114,3)&amp;"-"&amp;ROUNDUP(R114,3)</f>
        <v>336328.053-3062141.761</v>
      </c>
      <c r="X114" t="str">
        <f>ROUNDUP(S114,3)&amp;"-"&amp;ROUNDUP(T114,3)</f>
        <v>336307.861-3062130.364</v>
      </c>
      <c r="Y114">
        <f>VLOOKUP(W114&amp;"-"&amp;V114,'Buscoords Workout'!$F:$G,2,0)</f>
        <v>9532</v>
      </c>
      <c r="Z114">
        <f>VLOOKUP(X114&amp;"-"&amp;V114,'Buscoords Workout'!$F:$G,2,0)</f>
        <v>9004</v>
      </c>
      <c r="AA114" t="b">
        <f>OR(ISNA(Y114),ISNA(Z114))</f>
        <v>0</v>
      </c>
    </row>
    <row r="115" spans="1:27" x14ac:dyDescent="0.25">
      <c r="A115">
        <v>1227</v>
      </c>
      <c r="B115" t="s">
        <v>24</v>
      </c>
      <c r="C115" t="s">
        <v>47</v>
      </c>
      <c r="D115" t="s">
        <v>48</v>
      </c>
      <c r="E115">
        <v>11</v>
      </c>
      <c r="F115" t="s">
        <v>50</v>
      </c>
      <c r="G115">
        <v>50</v>
      </c>
      <c r="H115" t="s">
        <v>27</v>
      </c>
      <c r="I115" t="s">
        <v>38</v>
      </c>
      <c r="J115" t="s">
        <v>39</v>
      </c>
      <c r="K115" t="s">
        <v>30</v>
      </c>
      <c r="L115" t="s">
        <v>31</v>
      </c>
      <c r="M115">
        <v>3</v>
      </c>
      <c r="N115" t="s">
        <v>40</v>
      </c>
      <c r="O115" t="s">
        <v>41</v>
      </c>
      <c r="P115">
        <v>68.0715</v>
      </c>
      <c r="Q115">
        <v>338832.92</v>
      </c>
      <c r="R115">
        <v>3059529.2047999999</v>
      </c>
      <c r="S115">
        <v>338850.19050899998</v>
      </c>
      <c r="T115">
        <v>3059595.0490199998</v>
      </c>
      <c r="U115">
        <v>6.8071999999999994E-2</v>
      </c>
      <c r="V115" t="str">
        <f>VLOOKUP(C115,'Lines LookUp'!$B$1:$C$12,2,0)</f>
        <v>LUB</v>
      </c>
      <c r="W115" t="str">
        <f>ROUNDUP(Q115,3)&amp;"-"&amp;ROUNDUP(R115,3)</f>
        <v>338832.92-3059529.205</v>
      </c>
      <c r="X115" t="str">
        <f>ROUNDUP(S115,3)&amp;"-"&amp;ROUNDUP(T115,3)</f>
        <v>338850.191-3059595.05</v>
      </c>
      <c r="Y115">
        <f>VLOOKUP(W115&amp;"-"&amp;V115,'Buscoords Workout'!$F:$G,2,0)</f>
        <v>9436</v>
      </c>
      <c r="Z115">
        <f>VLOOKUP(X115&amp;"-"&amp;V115,'Buscoords Workout'!$F:$G,2,0)</f>
        <v>9451</v>
      </c>
      <c r="AA115" t="b">
        <f>OR(ISNA(Y115),ISNA(Z115))</f>
        <v>0</v>
      </c>
    </row>
    <row r="116" spans="1:27" x14ac:dyDescent="0.25">
      <c r="A116">
        <v>1228</v>
      </c>
      <c r="B116" t="s">
        <v>24</v>
      </c>
      <c r="C116" t="s">
        <v>47</v>
      </c>
      <c r="D116" t="s">
        <v>48</v>
      </c>
      <c r="E116">
        <v>11</v>
      </c>
      <c r="F116" t="s">
        <v>50</v>
      </c>
      <c r="G116">
        <v>50</v>
      </c>
      <c r="H116" t="s">
        <v>27</v>
      </c>
      <c r="I116" t="s">
        <v>38</v>
      </c>
      <c r="J116" t="s">
        <v>39</v>
      </c>
      <c r="K116" t="s">
        <v>30</v>
      </c>
      <c r="L116" t="s">
        <v>31</v>
      </c>
      <c r="M116">
        <v>3</v>
      </c>
      <c r="N116" t="s">
        <v>40</v>
      </c>
      <c r="O116" t="s">
        <v>41</v>
      </c>
      <c r="P116">
        <v>170.06</v>
      </c>
      <c r="Q116">
        <v>338850.19050899998</v>
      </c>
      <c r="R116">
        <v>3059595.0490199998</v>
      </c>
      <c r="S116">
        <v>338893.33669999999</v>
      </c>
      <c r="T116">
        <v>3059759.5449000001</v>
      </c>
      <c r="U116">
        <v>0.17005999999999999</v>
      </c>
      <c r="V116" t="str">
        <f>VLOOKUP(C116,'Lines LookUp'!$B$1:$C$12,2,0)</f>
        <v>LUB</v>
      </c>
      <c r="W116" t="str">
        <f>ROUNDUP(Q116,3)&amp;"-"&amp;ROUNDUP(R116,3)</f>
        <v>338850.191-3059595.05</v>
      </c>
      <c r="X116" t="str">
        <f>ROUNDUP(S116,3)&amp;"-"&amp;ROUNDUP(T116,3)</f>
        <v>338893.337-3059759.545</v>
      </c>
      <c r="Y116">
        <f>VLOOKUP(W116&amp;"-"&amp;V116,'Buscoords Workout'!$F:$G,2,0)</f>
        <v>9451</v>
      </c>
      <c r="Z116">
        <f>VLOOKUP(X116&amp;"-"&amp;V116,'Buscoords Workout'!$F:$G,2,0)</f>
        <v>9437</v>
      </c>
      <c r="AA116" t="b">
        <f>OR(ISNA(Y116),ISNA(Z116))</f>
        <v>0</v>
      </c>
    </row>
    <row r="117" spans="1:27" x14ac:dyDescent="0.25">
      <c r="A117">
        <v>1246</v>
      </c>
      <c r="B117" t="s">
        <v>24</v>
      </c>
      <c r="C117" t="s">
        <v>47</v>
      </c>
      <c r="D117" t="s">
        <v>48</v>
      </c>
      <c r="E117">
        <v>11</v>
      </c>
      <c r="F117" t="s">
        <v>50</v>
      </c>
      <c r="G117">
        <v>50</v>
      </c>
      <c r="H117" t="s">
        <v>27</v>
      </c>
      <c r="I117" t="s">
        <v>38</v>
      </c>
      <c r="J117" t="s">
        <v>39</v>
      </c>
      <c r="K117" t="s">
        <v>30</v>
      </c>
      <c r="L117" t="s">
        <v>31</v>
      </c>
      <c r="M117">
        <v>3</v>
      </c>
      <c r="N117" t="s">
        <v>40</v>
      </c>
      <c r="O117" t="s">
        <v>41</v>
      </c>
      <c r="P117">
        <v>139.95099999999999</v>
      </c>
      <c r="Q117">
        <v>338850.19059999997</v>
      </c>
      <c r="R117">
        <v>3059595.05</v>
      </c>
      <c r="S117">
        <v>338989.931828</v>
      </c>
      <c r="T117">
        <v>3059587.39702</v>
      </c>
      <c r="U117">
        <v>0.13995099999999999</v>
      </c>
      <c r="V117" t="str">
        <f>VLOOKUP(C117,'Lines LookUp'!$B$1:$C$12,2,0)</f>
        <v>LUB</v>
      </c>
      <c r="W117" t="str">
        <f>ROUNDUP(Q117,3)&amp;"-"&amp;ROUNDUP(R117,3)</f>
        <v>338850.191-3059595.05</v>
      </c>
      <c r="X117" t="str">
        <f>ROUNDUP(S117,3)&amp;"-"&amp;ROUNDUP(T117,3)</f>
        <v>338989.932-3059587.398</v>
      </c>
      <c r="Y117">
        <f>VLOOKUP(W117&amp;"-"&amp;V117,'Buscoords Workout'!$F:$G,2,0)</f>
        <v>9451</v>
      </c>
      <c r="Z117">
        <f>VLOOKUP(X117&amp;"-"&amp;V117,'Buscoords Workout'!$F:$G,2,0)</f>
        <v>9023</v>
      </c>
      <c r="AA117" t="b">
        <f>OR(ISNA(Y117),ISNA(Z117))</f>
        <v>0</v>
      </c>
    </row>
    <row r="118" spans="1:27" x14ac:dyDescent="0.25">
      <c r="A118">
        <v>1247</v>
      </c>
      <c r="B118" t="s">
        <v>24</v>
      </c>
      <c r="C118" t="s">
        <v>47</v>
      </c>
      <c r="D118" t="s">
        <v>48</v>
      </c>
      <c r="E118">
        <v>11</v>
      </c>
      <c r="F118" t="s">
        <v>50</v>
      </c>
      <c r="G118">
        <v>50</v>
      </c>
      <c r="H118" t="s">
        <v>27</v>
      </c>
      <c r="I118" t="s">
        <v>38</v>
      </c>
      <c r="J118" t="s">
        <v>39</v>
      </c>
      <c r="K118" t="s">
        <v>30</v>
      </c>
      <c r="L118" t="s">
        <v>31</v>
      </c>
      <c r="M118">
        <v>3</v>
      </c>
      <c r="N118" t="s">
        <v>40</v>
      </c>
      <c r="O118" t="s">
        <v>41</v>
      </c>
      <c r="P118">
        <v>82.169399999999996</v>
      </c>
      <c r="Q118">
        <v>338989.931828</v>
      </c>
      <c r="R118">
        <v>3059587.39702</v>
      </c>
      <c r="S118">
        <v>339071.97830000002</v>
      </c>
      <c r="T118">
        <v>3059582.9043000001</v>
      </c>
      <c r="U118">
        <v>8.2169000000000006E-2</v>
      </c>
      <c r="V118" t="str">
        <f>VLOOKUP(C118,'Lines LookUp'!$B$1:$C$12,2,0)</f>
        <v>LUB</v>
      </c>
      <c r="W118" t="str">
        <f>ROUNDUP(Q118,3)&amp;"-"&amp;ROUNDUP(R118,3)</f>
        <v>338989.932-3059587.398</v>
      </c>
      <c r="X118" t="str">
        <f>ROUNDUP(S118,3)&amp;"-"&amp;ROUNDUP(T118,3)</f>
        <v>339071.979-3059582.905</v>
      </c>
      <c r="Y118">
        <f>VLOOKUP(W118&amp;"-"&amp;V118,'Buscoords Workout'!$F:$G,2,0)</f>
        <v>9023</v>
      </c>
      <c r="Z118">
        <f>VLOOKUP(X118&amp;"-"&amp;V118,'Buscoords Workout'!$F:$G,2,0)</f>
        <v>9452</v>
      </c>
      <c r="AA118" t="b">
        <f>OR(ISNA(Y118),ISNA(Z118))</f>
        <v>0</v>
      </c>
    </row>
    <row r="119" spans="1:27" x14ac:dyDescent="0.25">
      <c r="A119">
        <v>2524</v>
      </c>
      <c r="B119" t="s">
        <v>24</v>
      </c>
      <c r="C119" t="s">
        <v>62</v>
      </c>
      <c r="D119" t="s">
        <v>63</v>
      </c>
      <c r="E119">
        <v>11</v>
      </c>
      <c r="F119" t="s">
        <v>42</v>
      </c>
      <c r="G119">
        <v>300</v>
      </c>
      <c r="H119" t="s">
        <v>27</v>
      </c>
      <c r="I119" t="s">
        <v>28</v>
      </c>
      <c r="J119" t="s">
        <v>59</v>
      </c>
      <c r="K119" t="s">
        <v>49</v>
      </c>
      <c r="L119" t="s">
        <v>31</v>
      </c>
      <c r="M119">
        <v>3</v>
      </c>
      <c r="N119" t="s">
        <v>32</v>
      </c>
      <c r="O119" t="s">
        <v>33</v>
      </c>
      <c r="P119">
        <v>11.780900000000001</v>
      </c>
      <c r="Q119">
        <v>336231.60564299999</v>
      </c>
      <c r="R119">
        <v>3063414.7560299998</v>
      </c>
      <c r="S119">
        <v>336225.97234799998</v>
      </c>
      <c r="T119">
        <v>3063425.1028399998</v>
      </c>
      <c r="U119">
        <v>1.1781E-2</v>
      </c>
      <c r="V119" t="str">
        <f>VLOOKUP(C119,'Lines LookUp'!$B$1:$C$12,2,0)</f>
        <v>NEW</v>
      </c>
      <c r="W119" t="str">
        <f>ROUNDUP(Q119,3)&amp;"-"&amp;ROUNDUP(R119,3)</f>
        <v>336231.606-3063414.757</v>
      </c>
      <c r="X119" t="str">
        <f>ROUNDUP(S119,3)&amp;"-"&amp;ROUNDUP(T119,3)</f>
        <v>336225.973-3063425.103</v>
      </c>
      <c r="Y119">
        <f>VLOOKUP(W119&amp;"-"&amp;V119,'Buscoords Workout'!$F:$G,2,0)</f>
        <v>10252</v>
      </c>
      <c r="Z119">
        <f>VLOOKUP(X119&amp;"-"&amp;V119,'Buscoords Workout'!$F:$G,2,0)</f>
        <v>10253</v>
      </c>
      <c r="AA119" t="b">
        <f>OR(ISNA(Y119),ISNA(Z119))</f>
        <v>0</v>
      </c>
    </row>
    <row r="120" spans="1:27" x14ac:dyDescent="0.25">
      <c r="A120">
        <v>2527</v>
      </c>
      <c r="B120" t="s">
        <v>24</v>
      </c>
      <c r="C120" t="s">
        <v>62</v>
      </c>
      <c r="D120" t="s">
        <v>63</v>
      </c>
      <c r="E120">
        <v>11</v>
      </c>
      <c r="F120" t="s">
        <v>42</v>
      </c>
      <c r="G120">
        <v>300</v>
      </c>
      <c r="H120" t="s">
        <v>27</v>
      </c>
      <c r="I120" t="s">
        <v>28</v>
      </c>
      <c r="J120" t="s">
        <v>59</v>
      </c>
      <c r="K120" t="s">
        <v>49</v>
      </c>
      <c r="L120" t="s">
        <v>31</v>
      </c>
      <c r="M120">
        <v>3</v>
      </c>
      <c r="N120" t="s">
        <v>32</v>
      </c>
      <c r="O120" t="s">
        <v>33</v>
      </c>
      <c r="P120">
        <v>4.8768500000000001</v>
      </c>
      <c r="Q120">
        <v>336233.93760900002</v>
      </c>
      <c r="R120">
        <v>3063410.47285</v>
      </c>
      <c r="S120">
        <v>336231.60564299999</v>
      </c>
      <c r="T120">
        <v>3063414.7560299998</v>
      </c>
      <c r="U120">
        <v>4.8770000000000003E-3</v>
      </c>
      <c r="V120" t="str">
        <f>VLOOKUP(C120,'Lines LookUp'!$B$1:$C$12,2,0)</f>
        <v>NEW</v>
      </c>
      <c r="W120" t="str">
        <f>ROUNDUP(Q120,3)&amp;"-"&amp;ROUNDUP(R120,3)</f>
        <v>336233.938-3063410.473</v>
      </c>
      <c r="X120" t="str">
        <f>ROUNDUP(S120,3)&amp;"-"&amp;ROUNDUP(T120,3)</f>
        <v>336231.606-3063414.757</v>
      </c>
      <c r="Y120">
        <f>VLOOKUP(W120&amp;"-"&amp;V120,'Buscoords Workout'!$F:$G,2,0)</f>
        <v>10251</v>
      </c>
      <c r="Z120">
        <f>VLOOKUP(X120&amp;"-"&amp;V120,'Buscoords Workout'!$F:$G,2,0)</f>
        <v>10252</v>
      </c>
      <c r="AA120" t="b">
        <f>OR(ISNA(Y120),ISNA(Z120))</f>
        <v>0</v>
      </c>
    </row>
    <row r="121" spans="1:27" x14ac:dyDescent="0.25">
      <c r="A121">
        <v>2535</v>
      </c>
      <c r="B121" t="s">
        <v>24</v>
      </c>
      <c r="C121" t="s">
        <v>62</v>
      </c>
      <c r="D121" t="s">
        <v>63</v>
      </c>
      <c r="E121">
        <v>11</v>
      </c>
      <c r="F121" t="s">
        <v>42</v>
      </c>
      <c r="G121">
        <v>300</v>
      </c>
      <c r="H121" t="s">
        <v>27</v>
      </c>
      <c r="I121" t="s">
        <v>28</v>
      </c>
      <c r="J121" t="s">
        <v>59</v>
      </c>
      <c r="K121" t="s">
        <v>49</v>
      </c>
      <c r="L121" t="s">
        <v>31</v>
      </c>
      <c r="M121">
        <v>3</v>
      </c>
      <c r="N121" t="s">
        <v>32</v>
      </c>
      <c r="O121" t="s">
        <v>33</v>
      </c>
      <c r="P121">
        <v>0.67971300000000001</v>
      </c>
      <c r="Q121">
        <v>336207.11703000002</v>
      </c>
      <c r="R121">
        <v>3063469.2708299998</v>
      </c>
      <c r="S121">
        <v>336206.90370000002</v>
      </c>
      <c r="T121">
        <v>3063469.9161999999</v>
      </c>
      <c r="U121">
        <v>6.8000000000000005E-4</v>
      </c>
      <c r="V121" t="str">
        <f>VLOOKUP(C121,'Lines LookUp'!$B$1:$C$12,2,0)</f>
        <v>NEW</v>
      </c>
      <c r="W121" t="str">
        <f>ROUNDUP(Q121,3)&amp;"-"&amp;ROUNDUP(R121,3)</f>
        <v>336207.118-3063469.271</v>
      </c>
      <c r="X121" t="str">
        <f>ROUNDUP(S121,3)&amp;"-"&amp;ROUNDUP(T121,3)</f>
        <v>336206.904-3063469.917</v>
      </c>
      <c r="Y121">
        <f>VLOOKUP(W121&amp;"-"&amp;V121,'Buscoords Workout'!$F:$G,2,0)</f>
        <v>10269</v>
      </c>
      <c r="Z121">
        <f>VLOOKUP(X121&amp;"-"&amp;V121,'Buscoords Workout'!$F:$G,2,0)</f>
        <v>10003</v>
      </c>
      <c r="AA121" t="b">
        <f>OR(ISNA(Y121),ISNA(Z121))</f>
        <v>0</v>
      </c>
    </row>
    <row r="122" spans="1:27" x14ac:dyDescent="0.25">
      <c r="A122">
        <v>2538</v>
      </c>
      <c r="B122" t="s">
        <v>24</v>
      </c>
      <c r="C122" t="s">
        <v>62</v>
      </c>
      <c r="D122" t="s">
        <v>63</v>
      </c>
      <c r="E122">
        <v>11</v>
      </c>
      <c r="F122" t="s">
        <v>42</v>
      </c>
      <c r="G122">
        <v>300</v>
      </c>
      <c r="H122" t="s">
        <v>27</v>
      </c>
      <c r="I122" t="s">
        <v>28</v>
      </c>
      <c r="J122" t="s">
        <v>59</v>
      </c>
      <c r="K122" t="s">
        <v>49</v>
      </c>
      <c r="L122" t="s">
        <v>31</v>
      </c>
      <c r="M122">
        <v>3</v>
      </c>
      <c r="N122" t="s">
        <v>32</v>
      </c>
      <c r="O122" t="s">
        <v>33</v>
      </c>
      <c r="P122">
        <v>1.82789</v>
      </c>
      <c r="Q122">
        <v>336207.69072200003</v>
      </c>
      <c r="R122">
        <v>3063467.5353000001</v>
      </c>
      <c r="S122">
        <v>336207.11703000002</v>
      </c>
      <c r="T122">
        <v>3063469.2708299998</v>
      </c>
      <c r="U122">
        <v>1.828E-3</v>
      </c>
      <c r="V122" t="str">
        <f>VLOOKUP(C122,'Lines LookUp'!$B$1:$C$12,2,0)</f>
        <v>NEW</v>
      </c>
      <c r="W122" t="str">
        <f>ROUNDUP(Q122,3)&amp;"-"&amp;ROUNDUP(R122,3)</f>
        <v>336207.691-3063467.536</v>
      </c>
      <c r="X122" t="str">
        <f>ROUNDUP(S122,3)&amp;"-"&amp;ROUNDUP(T122,3)</f>
        <v>336207.118-3063469.271</v>
      </c>
      <c r="Y122">
        <f>VLOOKUP(W122&amp;"-"&amp;V122,'Buscoords Workout'!$F:$G,2,0)</f>
        <v>10268</v>
      </c>
      <c r="Z122">
        <f>VLOOKUP(X122&amp;"-"&amp;V122,'Buscoords Workout'!$F:$G,2,0)</f>
        <v>10269</v>
      </c>
      <c r="AA122" t="b">
        <f>OR(ISNA(Y122),ISNA(Z122))</f>
        <v>0</v>
      </c>
    </row>
    <row r="123" spans="1:27" x14ac:dyDescent="0.25">
      <c r="A123">
        <v>2694</v>
      </c>
      <c r="B123" t="s">
        <v>24</v>
      </c>
      <c r="C123" t="s">
        <v>62</v>
      </c>
      <c r="D123" t="s">
        <v>63</v>
      </c>
      <c r="E123">
        <v>11</v>
      </c>
      <c r="F123" t="s">
        <v>37</v>
      </c>
      <c r="G123">
        <v>100</v>
      </c>
      <c r="H123" t="s">
        <v>27</v>
      </c>
      <c r="I123" t="s">
        <v>38</v>
      </c>
      <c r="J123" t="s">
        <v>59</v>
      </c>
      <c r="K123" t="s">
        <v>30</v>
      </c>
      <c r="L123" t="s">
        <v>31</v>
      </c>
      <c r="M123">
        <v>3</v>
      </c>
      <c r="N123" t="s">
        <v>32</v>
      </c>
      <c r="O123" t="s">
        <v>33</v>
      </c>
      <c r="P123">
        <v>15.2828</v>
      </c>
      <c r="Q123">
        <v>337109.18320000003</v>
      </c>
      <c r="R123">
        <v>3064904.2884999998</v>
      </c>
      <c r="S123">
        <v>337095.38100599998</v>
      </c>
      <c r="T123">
        <v>3064910.8507099999</v>
      </c>
      <c r="U123">
        <v>1.5283E-2</v>
      </c>
      <c r="V123" t="str">
        <f>VLOOKUP(C123,'Lines LookUp'!$B$1:$C$12,2,0)</f>
        <v>NEW</v>
      </c>
      <c r="W123" t="str">
        <f>ROUNDUP(Q123,3)&amp;"-"&amp;ROUNDUP(R123,3)</f>
        <v>337109.184-3064904.289</v>
      </c>
      <c r="X123" t="str">
        <f>ROUNDUP(S123,3)&amp;"-"&amp;ROUNDUP(T123,3)</f>
        <v>337095.382-3064910.851</v>
      </c>
      <c r="Y123">
        <f>VLOOKUP(W123&amp;"-"&amp;V123,'Buscoords Workout'!$F:$G,2,0)</f>
        <v>10136</v>
      </c>
      <c r="Z123">
        <f>VLOOKUP(X123&amp;"-"&amp;V123,'Buscoords Workout'!$F:$G,2,0)</f>
        <v>10250</v>
      </c>
      <c r="AA123" t="b">
        <f>OR(ISNA(Y123),ISNA(Z123))</f>
        <v>0</v>
      </c>
    </row>
    <row r="124" spans="1:27" x14ac:dyDescent="0.25">
      <c r="A124">
        <v>2695</v>
      </c>
      <c r="B124" t="s">
        <v>24</v>
      </c>
      <c r="C124" t="s">
        <v>62</v>
      </c>
      <c r="D124" t="s">
        <v>63</v>
      </c>
      <c r="E124">
        <v>11</v>
      </c>
      <c r="F124" t="s">
        <v>37</v>
      </c>
      <c r="G124">
        <v>100</v>
      </c>
      <c r="H124" t="s">
        <v>27</v>
      </c>
      <c r="I124" t="s">
        <v>38</v>
      </c>
      <c r="J124" t="s">
        <v>59</v>
      </c>
      <c r="K124" t="s">
        <v>30</v>
      </c>
      <c r="L124" t="s">
        <v>31</v>
      </c>
      <c r="M124">
        <v>3</v>
      </c>
      <c r="N124" t="s">
        <v>32</v>
      </c>
      <c r="O124" t="s">
        <v>33</v>
      </c>
      <c r="P124">
        <v>10.9549</v>
      </c>
      <c r="Q124">
        <v>337095.38100599998</v>
      </c>
      <c r="R124">
        <v>3064910.8507099999</v>
      </c>
      <c r="S124">
        <v>337085.48739999998</v>
      </c>
      <c r="T124">
        <v>3064915.5545999999</v>
      </c>
      <c r="U124">
        <v>1.0954999999999999E-2</v>
      </c>
      <c r="V124" t="str">
        <f>VLOOKUP(C124,'Lines LookUp'!$B$1:$C$12,2,0)</f>
        <v>NEW</v>
      </c>
      <c r="W124" t="str">
        <f>ROUNDUP(Q124,3)&amp;"-"&amp;ROUNDUP(R124,3)</f>
        <v>337095.382-3064910.851</v>
      </c>
      <c r="X124" t="str">
        <f>ROUNDUP(S124,3)&amp;"-"&amp;ROUNDUP(T124,3)</f>
        <v>337085.488-3064915.555</v>
      </c>
      <c r="Y124">
        <f>VLOOKUP(W124&amp;"-"&amp;V124,'Buscoords Workout'!$F:$G,2,0)</f>
        <v>10250</v>
      </c>
      <c r="Z124">
        <f>VLOOKUP(X124&amp;"-"&amp;V124,'Buscoords Workout'!$F:$G,2,0)</f>
        <v>10137</v>
      </c>
      <c r="AA124" t="b">
        <f>OR(ISNA(Y124),ISNA(Z124))</f>
        <v>0</v>
      </c>
    </row>
    <row r="125" spans="1:27" x14ac:dyDescent="0.25">
      <c r="A125">
        <v>2706</v>
      </c>
      <c r="B125" t="s">
        <v>24</v>
      </c>
      <c r="C125" t="s">
        <v>62</v>
      </c>
      <c r="D125" t="s">
        <v>63</v>
      </c>
      <c r="E125">
        <v>11</v>
      </c>
      <c r="F125" t="s">
        <v>37</v>
      </c>
      <c r="G125">
        <v>100</v>
      </c>
      <c r="H125" t="s">
        <v>27</v>
      </c>
      <c r="I125" t="s">
        <v>38</v>
      </c>
      <c r="J125" t="s">
        <v>59</v>
      </c>
      <c r="K125" t="s">
        <v>30</v>
      </c>
      <c r="L125" t="s">
        <v>31</v>
      </c>
      <c r="M125">
        <v>3</v>
      </c>
      <c r="N125" t="s">
        <v>32</v>
      </c>
      <c r="O125" t="s">
        <v>33</v>
      </c>
      <c r="P125">
        <v>0.46298800000000001</v>
      </c>
      <c r="Q125">
        <v>336878.15626800002</v>
      </c>
      <c r="R125">
        <v>3064984.4113799999</v>
      </c>
      <c r="S125">
        <v>336877.701007</v>
      </c>
      <c r="T125">
        <v>3064984.3271499998</v>
      </c>
      <c r="U125">
        <v>4.6299999999999998E-4</v>
      </c>
      <c r="V125" t="str">
        <f>VLOOKUP(C125,'Lines LookUp'!$B$1:$C$12,2,0)</f>
        <v>NEW</v>
      </c>
      <c r="W125" t="str">
        <f>ROUNDUP(Q125,3)&amp;"-"&amp;ROUNDUP(R125,3)</f>
        <v>336878.157-3064984.412</v>
      </c>
      <c r="X125" t="str">
        <f>ROUNDUP(S125,3)&amp;"-"&amp;ROUNDUP(T125,3)</f>
        <v>336877.702-3064984.328</v>
      </c>
      <c r="Y125">
        <f>VLOOKUP(W125&amp;"-"&amp;V125,'Buscoords Workout'!$F:$G,2,0)</f>
        <v>10310</v>
      </c>
      <c r="Z125">
        <f>VLOOKUP(X125&amp;"-"&amp;V125,'Buscoords Workout'!$F:$G,2,0)</f>
        <v>10309</v>
      </c>
      <c r="AA125" t="b">
        <f>OR(ISNA(Y125),ISNA(Z125))</f>
        <v>0</v>
      </c>
    </row>
    <row r="126" spans="1:27" x14ac:dyDescent="0.25">
      <c r="A126">
        <v>2707</v>
      </c>
      <c r="B126" t="s">
        <v>24</v>
      </c>
      <c r="C126" t="s">
        <v>62</v>
      </c>
      <c r="D126" t="s">
        <v>63</v>
      </c>
      <c r="E126">
        <v>11</v>
      </c>
      <c r="F126" t="s">
        <v>37</v>
      </c>
      <c r="G126">
        <v>100</v>
      </c>
      <c r="H126" t="s">
        <v>27</v>
      </c>
      <c r="I126" t="s">
        <v>38</v>
      </c>
      <c r="J126" t="s">
        <v>59</v>
      </c>
      <c r="K126" t="s">
        <v>30</v>
      </c>
      <c r="L126" t="s">
        <v>31</v>
      </c>
      <c r="M126">
        <v>3</v>
      </c>
      <c r="N126" t="s">
        <v>32</v>
      </c>
      <c r="O126" t="s">
        <v>33</v>
      </c>
      <c r="P126">
        <v>5.4047200000000002</v>
      </c>
      <c r="Q126">
        <v>336877.701007</v>
      </c>
      <c r="R126">
        <v>3064984.3271499998</v>
      </c>
      <c r="S126">
        <v>336872.38650000002</v>
      </c>
      <c r="T126">
        <v>3064983.3437999999</v>
      </c>
      <c r="U126">
        <v>5.4050000000000001E-3</v>
      </c>
      <c r="V126" t="str">
        <f>VLOOKUP(C126,'Lines LookUp'!$B$1:$C$12,2,0)</f>
        <v>NEW</v>
      </c>
      <c r="W126" t="str">
        <f>ROUNDUP(Q126,3)&amp;"-"&amp;ROUNDUP(R126,3)</f>
        <v>336877.702-3064984.328</v>
      </c>
      <c r="X126" t="str">
        <f>ROUNDUP(S126,3)&amp;"-"&amp;ROUNDUP(T126,3)</f>
        <v>336872.387-3064983.344</v>
      </c>
      <c r="Y126">
        <f>VLOOKUP(W126&amp;"-"&amp;V126,'Buscoords Workout'!$F:$G,2,0)</f>
        <v>10309</v>
      </c>
      <c r="Z126">
        <f>VLOOKUP(X126&amp;"-"&amp;V126,'Buscoords Workout'!$F:$G,2,0)</f>
        <v>10146</v>
      </c>
      <c r="AA126" t="b">
        <f>OR(ISNA(Y126),ISNA(Z126))</f>
        <v>0</v>
      </c>
    </row>
    <row r="127" spans="1:27" x14ac:dyDescent="0.25">
      <c r="A127">
        <v>2820</v>
      </c>
      <c r="B127" t="s">
        <v>24</v>
      </c>
      <c r="C127" t="s">
        <v>62</v>
      </c>
      <c r="D127" t="s">
        <v>63</v>
      </c>
      <c r="E127">
        <v>11</v>
      </c>
      <c r="F127" t="s">
        <v>42</v>
      </c>
      <c r="G127">
        <v>120</v>
      </c>
      <c r="H127" t="s">
        <v>27</v>
      </c>
      <c r="I127" t="s">
        <v>28</v>
      </c>
      <c r="J127" t="s">
        <v>59</v>
      </c>
      <c r="K127" t="s">
        <v>49</v>
      </c>
      <c r="L127" t="s">
        <v>31</v>
      </c>
      <c r="M127">
        <v>3</v>
      </c>
      <c r="N127" t="s">
        <v>32</v>
      </c>
      <c r="O127" t="s">
        <v>33</v>
      </c>
      <c r="P127">
        <v>13.8894</v>
      </c>
      <c r="Q127">
        <v>336297.37626699999</v>
      </c>
      <c r="R127">
        <v>3063508.7311900002</v>
      </c>
      <c r="S127">
        <v>336301.39001899998</v>
      </c>
      <c r="T127">
        <v>3063522.02795</v>
      </c>
      <c r="U127">
        <v>1.3889E-2</v>
      </c>
      <c r="V127" t="str">
        <f>VLOOKUP(C127,'Lines LookUp'!$B$1:$C$12,2,0)</f>
        <v>NEW</v>
      </c>
      <c r="W127" t="str">
        <f>ROUNDUP(Q127,3)&amp;"-"&amp;ROUNDUP(R127,3)</f>
        <v>336297.377-3063508.732</v>
      </c>
      <c r="X127" t="str">
        <f>ROUNDUP(S127,3)&amp;"-"&amp;ROUNDUP(T127,3)</f>
        <v>336301.391-3063522.028</v>
      </c>
      <c r="Y127">
        <f>VLOOKUP(W127&amp;"-"&amp;V127,'Buscoords Workout'!$F:$G,2,0)</f>
        <v>10277</v>
      </c>
      <c r="Z127">
        <f>VLOOKUP(X127&amp;"-"&amp;V127,'Buscoords Workout'!$F:$G,2,0)</f>
        <v>10279</v>
      </c>
      <c r="AA127" t="b">
        <f>OR(ISNA(Y127),ISNA(Z127))</f>
        <v>0</v>
      </c>
    </row>
    <row r="128" spans="1:27" x14ac:dyDescent="0.25">
      <c r="A128">
        <v>2821</v>
      </c>
      <c r="B128" t="s">
        <v>24</v>
      </c>
      <c r="C128" t="s">
        <v>62</v>
      </c>
      <c r="D128" t="s">
        <v>63</v>
      </c>
      <c r="E128">
        <v>11</v>
      </c>
      <c r="F128" t="s">
        <v>42</v>
      </c>
      <c r="G128">
        <v>120</v>
      </c>
      <c r="H128" t="s">
        <v>27</v>
      </c>
      <c r="I128" t="s">
        <v>28</v>
      </c>
      <c r="J128" t="s">
        <v>59</v>
      </c>
      <c r="K128" t="s">
        <v>49</v>
      </c>
      <c r="L128" t="s">
        <v>31</v>
      </c>
      <c r="M128">
        <v>3</v>
      </c>
      <c r="N128" t="s">
        <v>32</v>
      </c>
      <c r="O128" t="s">
        <v>33</v>
      </c>
      <c r="P128">
        <v>1.4194100000000001</v>
      </c>
      <c r="Q128">
        <v>336301.39001899998</v>
      </c>
      <c r="R128">
        <v>3063522.02795</v>
      </c>
      <c r="S128">
        <v>336301.8002</v>
      </c>
      <c r="T128">
        <v>3063523.3868</v>
      </c>
      <c r="U128">
        <v>1.4189999999999999E-3</v>
      </c>
      <c r="V128" t="str">
        <f>VLOOKUP(C128,'Lines LookUp'!$B$1:$C$12,2,0)</f>
        <v>NEW</v>
      </c>
      <c r="W128" t="str">
        <f>ROUNDUP(Q128,3)&amp;"-"&amp;ROUNDUP(R128,3)</f>
        <v>336301.391-3063522.028</v>
      </c>
      <c r="X128" t="str">
        <f>ROUNDUP(S128,3)&amp;"-"&amp;ROUNDUP(T128,3)</f>
        <v>336301.801-3063523.387</v>
      </c>
      <c r="Y128">
        <f>VLOOKUP(W128&amp;"-"&amp;V128,'Buscoords Workout'!$F:$G,2,0)</f>
        <v>10279</v>
      </c>
      <c r="Z128">
        <f>VLOOKUP(X128&amp;"-"&amp;V128,'Buscoords Workout'!$F:$G,2,0)</f>
        <v>10009</v>
      </c>
      <c r="AA128" t="b">
        <f>OR(ISNA(Y128),ISNA(Z128))</f>
        <v>0</v>
      </c>
    </row>
    <row r="129" spans="1:27" x14ac:dyDescent="0.25">
      <c r="A129">
        <v>1851</v>
      </c>
      <c r="B129" t="s">
        <v>24</v>
      </c>
      <c r="C129" t="s">
        <v>56</v>
      </c>
      <c r="D129" t="s">
        <v>57</v>
      </c>
      <c r="E129">
        <v>11</v>
      </c>
      <c r="F129" t="s">
        <v>37</v>
      </c>
      <c r="G129">
        <v>100</v>
      </c>
      <c r="H129" t="s">
        <v>27</v>
      </c>
      <c r="I129" t="s">
        <v>38</v>
      </c>
      <c r="J129" t="s">
        <v>36</v>
      </c>
      <c r="K129" t="s">
        <v>30</v>
      </c>
      <c r="L129" t="s">
        <v>31</v>
      </c>
      <c r="M129">
        <v>3</v>
      </c>
      <c r="N129" t="s">
        <v>32</v>
      </c>
      <c r="O129" t="s">
        <v>33</v>
      </c>
      <c r="P129">
        <v>0.47154800000000002</v>
      </c>
      <c r="Q129">
        <v>335869.81719999999</v>
      </c>
      <c r="R129">
        <v>3063750.4308000002</v>
      </c>
      <c r="S129">
        <v>335869.36370599997</v>
      </c>
      <c r="T129">
        <v>3063750.5600299998</v>
      </c>
      <c r="U129">
        <v>4.7199999999999998E-4</v>
      </c>
      <c r="V129" t="str">
        <f>VLOOKUP(C129,'Lines LookUp'!$B$1:$C$12,2,0)</f>
        <v>SAN</v>
      </c>
      <c r="W129" t="str">
        <f>ROUNDUP(Q129,3)&amp;"-"&amp;ROUNDUP(R129,3)</f>
        <v>335869.818-3063750.431</v>
      </c>
      <c r="X129" t="str">
        <f>ROUNDUP(S129,3)&amp;"-"&amp;ROUNDUP(T129,3)</f>
        <v>335869.364-3063750.561</v>
      </c>
      <c r="Y129">
        <f>VLOOKUP(W129&amp;"-"&amp;V129,'Buscoords Workout'!$F:$G,2,0)</f>
        <v>11057</v>
      </c>
      <c r="Z129">
        <f>VLOOKUP(X129&amp;"-"&amp;V129,'Buscoords Workout'!$F:$G,2,0)</f>
        <v>11219</v>
      </c>
      <c r="AA129" t="b">
        <f>OR(ISNA(Y129),ISNA(Z129))</f>
        <v>0</v>
      </c>
    </row>
    <row r="130" spans="1:27" x14ac:dyDescent="0.25">
      <c r="A130">
        <v>1852</v>
      </c>
      <c r="B130" t="s">
        <v>24</v>
      </c>
      <c r="C130" t="s">
        <v>56</v>
      </c>
      <c r="D130" t="s">
        <v>57</v>
      </c>
      <c r="E130">
        <v>11</v>
      </c>
      <c r="F130" t="s">
        <v>37</v>
      </c>
      <c r="G130">
        <v>100</v>
      </c>
      <c r="H130" t="s">
        <v>27</v>
      </c>
      <c r="I130" t="s">
        <v>38</v>
      </c>
      <c r="J130" t="s">
        <v>36</v>
      </c>
      <c r="K130" t="s">
        <v>30</v>
      </c>
      <c r="L130" t="s">
        <v>31</v>
      </c>
      <c r="M130">
        <v>3</v>
      </c>
      <c r="N130" t="s">
        <v>32</v>
      </c>
      <c r="O130" t="s">
        <v>33</v>
      </c>
      <c r="P130">
        <v>2.5088599999999999</v>
      </c>
      <c r="Q130">
        <v>335869.36370599997</v>
      </c>
      <c r="R130">
        <v>3063750.5600299998</v>
      </c>
      <c r="S130">
        <v>335866.9509</v>
      </c>
      <c r="T130">
        <v>3063751.2475999999</v>
      </c>
      <c r="U130">
        <v>2.5089999999999999E-3</v>
      </c>
      <c r="V130" t="str">
        <f>VLOOKUP(C130,'Lines LookUp'!$B$1:$C$12,2,0)</f>
        <v>SAN</v>
      </c>
      <c r="W130" t="str">
        <f>ROUNDUP(Q130,3)&amp;"-"&amp;ROUNDUP(R130,3)</f>
        <v>335869.364-3063750.561</v>
      </c>
      <c r="X130" t="str">
        <f>ROUNDUP(S130,3)&amp;"-"&amp;ROUNDUP(T130,3)</f>
        <v>335866.951-3063751.248</v>
      </c>
      <c r="Y130">
        <f>VLOOKUP(W130&amp;"-"&amp;V130,'Buscoords Workout'!$F:$G,2,0)</f>
        <v>11219</v>
      </c>
      <c r="Z130">
        <f>VLOOKUP(X130&amp;"-"&amp;V130,'Buscoords Workout'!$F:$G,2,0)</f>
        <v>11058</v>
      </c>
      <c r="AA130" t="b">
        <f>OR(ISNA(Y130),ISNA(Z130))</f>
        <v>0</v>
      </c>
    </row>
    <row r="131" spans="1:27" x14ac:dyDescent="0.25">
      <c r="A131">
        <v>1937</v>
      </c>
      <c r="B131" t="s">
        <v>24</v>
      </c>
      <c r="C131" t="s">
        <v>56</v>
      </c>
      <c r="D131" t="s">
        <v>57</v>
      </c>
      <c r="E131">
        <v>11</v>
      </c>
      <c r="F131" t="s">
        <v>37</v>
      </c>
      <c r="G131">
        <v>100</v>
      </c>
      <c r="H131" t="s">
        <v>27</v>
      </c>
      <c r="I131" t="s">
        <v>38</v>
      </c>
      <c r="J131" t="s">
        <v>36</v>
      </c>
      <c r="K131" t="s">
        <v>30</v>
      </c>
      <c r="L131" t="s">
        <v>31</v>
      </c>
      <c r="M131">
        <v>3</v>
      </c>
      <c r="N131" t="s">
        <v>32</v>
      </c>
      <c r="O131" t="s">
        <v>33</v>
      </c>
      <c r="P131">
        <v>5.3978400000000004</v>
      </c>
      <c r="Q131">
        <v>336195.99800000002</v>
      </c>
      <c r="R131">
        <v>3063466.6496000001</v>
      </c>
      <c r="S131">
        <v>336190.635588</v>
      </c>
      <c r="T131">
        <v>3063467.2670100001</v>
      </c>
      <c r="U131">
        <v>5.398E-3</v>
      </c>
      <c r="V131" t="str">
        <f>VLOOKUP(C131,'Lines LookUp'!$B$1:$C$12,2,0)</f>
        <v>SAN</v>
      </c>
      <c r="W131" t="str">
        <f>ROUNDUP(Q131,3)&amp;"-"&amp;ROUNDUP(R131,3)</f>
        <v>336195.998-3063466.65</v>
      </c>
      <c r="X131" t="str">
        <f>ROUNDUP(S131,3)&amp;"-"&amp;ROUNDUP(T131,3)</f>
        <v>336190.636-3063467.268</v>
      </c>
      <c r="Y131">
        <f>VLOOKUP(W131&amp;"-"&amp;V131,'Buscoords Workout'!$F:$G,2,0)</f>
        <v>11008</v>
      </c>
      <c r="Z131">
        <f>VLOOKUP(X131&amp;"-"&amp;V131,'Buscoords Workout'!$F:$G,2,0)</f>
        <v>11206</v>
      </c>
      <c r="AA131" t="b">
        <f>OR(ISNA(Y131),ISNA(Z131))</f>
        <v>0</v>
      </c>
    </row>
    <row r="132" spans="1:27" x14ac:dyDescent="0.25">
      <c r="A132">
        <v>1939</v>
      </c>
      <c r="B132" t="s">
        <v>24</v>
      </c>
      <c r="C132" t="s">
        <v>56</v>
      </c>
      <c r="D132" t="s">
        <v>57</v>
      </c>
      <c r="E132">
        <v>11</v>
      </c>
      <c r="F132" t="s">
        <v>37</v>
      </c>
      <c r="G132">
        <v>100</v>
      </c>
      <c r="H132" t="s">
        <v>27</v>
      </c>
      <c r="I132" t="s">
        <v>38</v>
      </c>
      <c r="J132" t="s">
        <v>36</v>
      </c>
      <c r="K132" t="s">
        <v>30</v>
      </c>
      <c r="L132" t="s">
        <v>31</v>
      </c>
      <c r="M132">
        <v>3</v>
      </c>
      <c r="N132" t="s">
        <v>32</v>
      </c>
      <c r="O132" t="s">
        <v>33</v>
      </c>
      <c r="P132">
        <v>12.0627</v>
      </c>
      <c r="Q132">
        <v>336190.635588</v>
      </c>
      <c r="R132">
        <v>3063467.2670100001</v>
      </c>
      <c r="S132">
        <v>336178.65206200001</v>
      </c>
      <c r="T132">
        <v>3063468.6467599999</v>
      </c>
      <c r="U132">
        <v>1.2063000000000001E-2</v>
      </c>
      <c r="V132" t="str">
        <f>VLOOKUP(C132,'Lines LookUp'!$B$1:$C$12,2,0)</f>
        <v>SAN</v>
      </c>
      <c r="W132" t="str">
        <f>ROUNDUP(Q132,3)&amp;"-"&amp;ROUNDUP(R132,3)</f>
        <v>336190.636-3063467.268</v>
      </c>
      <c r="X132" t="str">
        <f>ROUNDUP(S132,3)&amp;"-"&amp;ROUNDUP(T132,3)</f>
        <v>336178.653-3063468.647</v>
      </c>
      <c r="Y132">
        <f>VLOOKUP(W132&amp;"-"&amp;V132,'Buscoords Workout'!$F:$G,2,0)</f>
        <v>11206</v>
      </c>
      <c r="Z132">
        <f>VLOOKUP(X132&amp;"-"&amp;V132,'Buscoords Workout'!$F:$G,2,0)</f>
        <v>11207</v>
      </c>
      <c r="AA132" t="b">
        <f>OR(ISNA(Y132),ISNA(Z132))</f>
        <v>0</v>
      </c>
    </row>
    <row r="133" spans="1:27" x14ac:dyDescent="0.25">
      <c r="A133">
        <v>2208</v>
      </c>
      <c r="B133" t="s">
        <v>24</v>
      </c>
      <c r="C133" t="s">
        <v>60</v>
      </c>
      <c r="D133" t="s">
        <v>61</v>
      </c>
      <c r="E133">
        <v>11</v>
      </c>
      <c r="F133" t="s">
        <v>42</v>
      </c>
      <c r="G133">
        <v>100</v>
      </c>
      <c r="H133" t="s">
        <v>27</v>
      </c>
      <c r="I133" t="s">
        <v>28</v>
      </c>
      <c r="J133" t="s">
        <v>59</v>
      </c>
      <c r="K133" t="s">
        <v>49</v>
      </c>
      <c r="L133" t="s">
        <v>31</v>
      </c>
      <c r="M133">
        <v>3</v>
      </c>
      <c r="N133" t="s">
        <v>32</v>
      </c>
      <c r="O133" t="s">
        <v>33</v>
      </c>
      <c r="P133">
        <v>6.1945199999999998</v>
      </c>
      <c r="Q133">
        <v>336236.49300000002</v>
      </c>
      <c r="R133">
        <v>3063405.7793000001</v>
      </c>
      <c r="S133">
        <v>336234.30412599997</v>
      </c>
      <c r="T133">
        <v>3063411.5742000001</v>
      </c>
      <c r="U133">
        <v>6.195E-3</v>
      </c>
      <c r="V133" t="str">
        <f>VLOOKUP(C133,'Lines LookUp'!$B$1:$C$12,2,0)</f>
        <v>BAG</v>
      </c>
      <c r="W133" t="str">
        <f>ROUNDUP(Q133,3)&amp;"-"&amp;ROUNDUP(R133,3)</f>
        <v>336236.493-3063405.78</v>
      </c>
      <c r="X133" t="str">
        <f>ROUNDUP(S133,3)&amp;"-"&amp;ROUNDUP(T133,3)</f>
        <v>336234.305-3063411.575</v>
      </c>
      <c r="Y133">
        <f>VLOOKUP(W133&amp;"-"&amp;V133,'Buscoords Workout'!$F:$G,2,0)</f>
        <v>101</v>
      </c>
      <c r="Z133">
        <f>VLOOKUP(X133&amp;"-"&amp;V133,'Buscoords Workout'!$F:$G,2,0)</f>
        <v>1217</v>
      </c>
      <c r="AA133" t="b">
        <f>OR(ISNA(Y133),ISNA(Z133))</f>
        <v>0</v>
      </c>
    </row>
    <row r="134" spans="1:27" x14ac:dyDescent="0.25">
      <c r="A134">
        <v>2211</v>
      </c>
      <c r="B134" t="s">
        <v>24</v>
      </c>
      <c r="C134" t="s">
        <v>60</v>
      </c>
      <c r="D134" t="s">
        <v>61</v>
      </c>
      <c r="E134">
        <v>11</v>
      </c>
      <c r="F134" t="s">
        <v>42</v>
      </c>
      <c r="G134">
        <v>100</v>
      </c>
      <c r="H134" t="s">
        <v>27</v>
      </c>
      <c r="I134" t="s">
        <v>28</v>
      </c>
      <c r="J134" t="s">
        <v>59</v>
      </c>
      <c r="K134" t="s">
        <v>49</v>
      </c>
      <c r="L134" t="s">
        <v>31</v>
      </c>
      <c r="M134">
        <v>3</v>
      </c>
      <c r="N134" t="s">
        <v>32</v>
      </c>
      <c r="O134" t="s">
        <v>33</v>
      </c>
      <c r="P134">
        <v>3.8404199999999999</v>
      </c>
      <c r="Q134">
        <v>336234.30412599997</v>
      </c>
      <c r="R134">
        <v>3063411.5742000001</v>
      </c>
      <c r="S134">
        <v>336232.94708800002</v>
      </c>
      <c r="T134">
        <v>3063415.1668699998</v>
      </c>
      <c r="U134">
        <v>3.8400000000000001E-3</v>
      </c>
      <c r="V134" t="str">
        <f>VLOOKUP(C134,'Lines LookUp'!$B$1:$C$12,2,0)</f>
        <v>BAG</v>
      </c>
      <c r="W134" t="str">
        <f>ROUNDUP(Q134,3)&amp;"-"&amp;ROUNDUP(R134,3)</f>
        <v>336234.305-3063411.575</v>
      </c>
      <c r="X134" t="str">
        <f>ROUNDUP(S134,3)&amp;"-"&amp;ROUNDUP(T134,3)</f>
        <v>336232.948-3063415.167</v>
      </c>
      <c r="Y134">
        <f>VLOOKUP(W134&amp;"-"&amp;V134,'Buscoords Workout'!$F:$G,2,0)</f>
        <v>1217</v>
      </c>
      <c r="Z134">
        <f>VLOOKUP(X134&amp;"-"&amp;V134,'Buscoords Workout'!$F:$G,2,0)</f>
        <v>1218</v>
      </c>
      <c r="AA134" t="b">
        <f>OR(ISNA(Y134),ISNA(Z134))</f>
        <v>0</v>
      </c>
    </row>
    <row r="135" spans="1:27" x14ac:dyDescent="0.25">
      <c r="A135">
        <v>2212</v>
      </c>
      <c r="B135" t="s">
        <v>24</v>
      </c>
      <c r="C135" t="s">
        <v>60</v>
      </c>
      <c r="D135" t="s">
        <v>61</v>
      </c>
      <c r="E135">
        <v>11</v>
      </c>
      <c r="F135" t="s">
        <v>42</v>
      </c>
      <c r="G135">
        <v>100</v>
      </c>
      <c r="H135" t="s">
        <v>27</v>
      </c>
      <c r="I135" t="s">
        <v>28</v>
      </c>
      <c r="J135" t="s">
        <v>59</v>
      </c>
      <c r="K135" t="s">
        <v>49</v>
      </c>
      <c r="L135" t="s">
        <v>31</v>
      </c>
      <c r="M135">
        <v>3</v>
      </c>
      <c r="N135" t="s">
        <v>32</v>
      </c>
      <c r="O135" t="s">
        <v>33</v>
      </c>
      <c r="P135">
        <v>6.0446900000000001</v>
      </c>
      <c r="Q135">
        <v>336228.3456</v>
      </c>
      <c r="R135">
        <v>3063427.3489999999</v>
      </c>
      <c r="S135">
        <v>336224.645518</v>
      </c>
      <c r="T135">
        <v>3063432.1289300001</v>
      </c>
      <c r="U135">
        <v>6.045E-3</v>
      </c>
      <c r="V135" t="str">
        <f>VLOOKUP(C135,'Lines LookUp'!$B$1:$C$12,2,0)</f>
        <v>BAG</v>
      </c>
      <c r="W135" t="str">
        <f>ROUNDUP(Q135,3)&amp;"-"&amp;ROUNDUP(R135,3)</f>
        <v>336228.346-3063427.349</v>
      </c>
      <c r="X135" t="str">
        <f>ROUNDUP(S135,3)&amp;"-"&amp;ROUNDUP(T135,3)</f>
        <v>336224.646-3063432.129</v>
      </c>
      <c r="Y135">
        <f>VLOOKUP(W135&amp;"-"&amp;V135,'Buscoords Workout'!$F:$G,2,0)</f>
        <v>1001</v>
      </c>
      <c r="Z135">
        <f>VLOOKUP(X135&amp;"-"&amp;V135,'Buscoords Workout'!$F:$G,2,0)</f>
        <v>1220</v>
      </c>
      <c r="AA135" t="b">
        <f>OR(ISNA(Y135),ISNA(Z135))</f>
        <v>0</v>
      </c>
    </row>
    <row r="136" spans="1:27" x14ac:dyDescent="0.25">
      <c r="A136">
        <v>2213</v>
      </c>
      <c r="B136" t="s">
        <v>24</v>
      </c>
      <c r="C136" t="s">
        <v>60</v>
      </c>
      <c r="D136" t="s">
        <v>61</v>
      </c>
      <c r="E136">
        <v>11</v>
      </c>
      <c r="F136" t="s">
        <v>42</v>
      </c>
      <c r="G136">
        <v>100</v>
      </c>
      <c r="H136" t="s">
        <v>27</v>
      </c>
      <c r="I136" t="s">
        <v>28</v>
      </c>
      <c r="J136" t="s">
        <v>59</v>
      </c>
      <c r="K136" t="s">
        <v>49</v>
      </c>
      <c r="L136" t="s">
        <v>31</v>
      </c>
      <c r="M136">
        <v>3</v>
      </c>
      <c r="N136" t="s">
        <v>32</v>
      </c>
      <c r="O136" t="s">
        <v>33</v>
      </c>
      <c r="P136">
        <v>0.97124900000000003</v>
      </c>
      <c r="Q136">
        <v>336224.645518</v>
      </c>
      <c r="R136">
        <v>3063432.1289300001</v>
      </c>
      <c r="S136">
        <v>336224.05099600001</v>
      </c>
      <c r="T136">
        <v>3063432.89696</v>
      </c>
      <c r="U136">
        <v>9.7099999999999997E-4</v>
      </c>
      <c r="V136" t="str">
        <f>VLOOKUP(C136,'Lines LookUp'!$B$1:$C$12,2,0)</f>
        <v>BAG</v>
      </c>
      <c r="W136" t="str">
        <f>ROUNDUP(Q136,3)&amp;"-"&amp;ROUNDUP(R136,3)</f>
        <v>336224.646-3063432.129</v>
      </c>
      <c r="X136" t="str">
        <f>ROUNDUP(S136,3)&amp;"-"&amp;ROUNDUP(T136,3)</f>
        <v>336224.051-3063432.897</v>
      </c>
      <c r="Y136">
        <f>VLOOKUP(W136&amp;"-"&amp;V136,'Buscoords Workout'!$F:$G,2,0)</f>
        <v>1220</v>
      </c>
      <c r="Z136">
        <f>VLOOKUP(X136&amp;"-"&amp;V136,'Buscoords Workout'!$F:$G,2,0)</f>
        <v>1221</v>
      </c>
      <c r="AA136" t="b">
        <f>OR(ISNA(Y136),ISNA(Z136))</f>
        <v>0</v>
      </c>
    </row>
    <row r="137" spans="1:27" x14ac:dyDescent="0.25">
      <c r="A137">
        <v>2214</v>
      </c>
      <c r="B137" t="s">
        <v>24</v>
      </c>
      <c r="C137" t="s">
        <v>60</v>
      </c>
      <c r="D137" t="s">
        <v>61</v>
      </c>
      <c r="E137">
        <v>11</v>
      </c>
      <c r="F137" t="s">
        <v>42</v>
      </c>
      <c r="G137">
        <v>100</v>
      </c>
      <c r="H137" t="s">
        <v>27</v>
      </c>
      <c r="I137" t="s">
        <v>28</v>
      </c>
      <c r="J137" t="s">
        <v>59</v>
      </c>
      <c r="K137" t="s">
        <v>49</v>
      </c>
      <c r="L137" t="s">
        <v>31</v>
      </c>
      <c r="M137">
        <v>3</v>
      </c>
      <c r="N137" t="s">
        <v>32</v>
      </c>
      <c r="O137" t="s">
        <v>33</v>
      </c>
      <c r="P137">
        <v>6.4436299999999997</v>
      </c>
      <c r="Q137">
        <v>336222.62479500001</v>
      </c>
      <c r="R137">
        <v>3063434.7393800002</v>
      </c>
      <c r="S137">
        <v>336218.68051699997</v>
      </c>
      <c r="T137">
        <v>3063439.8347800002</v>
      </c>
      <c r="U137">
        <v>6.4440000000000001E-3</v>
      </c>
      <c r="V137" t="str">
        <f>VLOOKUP(C137,'Lines LookUp'!$B$1:$C$12,2,0)</f>
        <v>BAG</v>
      </c>
      <c r="W137" t="str">
        <f>ROUNDUP(Q137,3)&amp;"-"&amp;ROUNDUP(R137,3)</f>
        <v>336222.625-3063434.74</v>
      </c>
      <c r="X137" t="str">
        <f>ROUNDUP(S137,3)&amp;"-"&amp;ROUNDUP(T137,3)</f>
        <v>336218.681-3063439.835</v>
      </c>
      <c r="Y137">
        <f>VLOOKUP(W137&amp;"-"&amp;V137,'Buscoords Workout'!$F:$G,2,0)</f>
        <v>1222</v>
      </c>
      <c r="Z137">
        <f>VLOOKUP(X137&amp;"-"&amp;V137,'Buscoords Workout'!$F:$G,2,0)</f>
        <v>1223</v>
      </c>
      <c r="AA137" t="b">
        <f>OR(ISNA(Y137),ISNA(Z137))</f>
        <v>0</v>
      </c>
    </row>
    <row r="138" spans="1:27" x14ac:dyDescent="0.25">
      <c r="A138">
        <v>2215</v>
      </c>
      <c r="B138" t="s">
        <v>24</v>
      </c>
      <c r="C138" t="s">
        <v>60</v>
      </c>
      <c r="D138" t="s">
        <v>61</v>
      </c>
      <c r="E138">
        <v>11</v>
      </c>
      <c r="F138" t="s">
        <v>42</v>
      </c>
      <c r="G138">
        <v>100</v>
      </c>
      <c r="H138" t="s">
        <v>27</v>
      </c>
      <c r="I138" t="s">
        <v>28</v>
      </c>
      <c r="J138" t="s">
        <v>59</v>
      </c>
      <c r="K138" t="s">
        <v>49</v>
      </c>
      <c r="L138" t="s">
        <v>31</v>
      </c>
      <c r="M138">
        <v>3</v>
      </c>
      <c r="N138" t="s">
        <v>32</v>
      </c>
      <c r="O138" t="s">
        <v>33</v>
      </c>
      <c r="P138">
        <v>2.3299300000000001</v>
      </c>
      <c r="Q138">
        <v>336224.05099600001</v>
      </c>
      <c r="R138">
        <v>3063432.89696</v>
      </c>
      <c r="S138">
        <v>336222.62479500001</v>
      </c>
      <c r="T138">
        <v>3063434.7393800002</v>
      </c>
      <c r="U138">
        <v>2.33E-3</v>
      </c>
      <c r="V138" t="str">
        <f>VLOOKUP(C138,'Lines LookUp'!$B$1:$C$12,2,0)</f>
        <v>BAG</v>
      </c>
      <c r="W138" t="str">
        <f>ROUNDUP(Q138,3)&amp;"-"&amp;ROUNDUP(R138,3)</f>
        <v>336224.051-3063432.897</v>
      </c>
      <c r="X138" t="str">
        <f>ROUNDUP(S138,3)&amp;"-"&amp;ROUNDUP(T138,3)</f>
        <v>336222.625-3063434.74</v>
      </c>
      <c r="Y138">
        <f>VLOOKUP(W138&amp;"-"&amp;V138,'Buscoords Workout'!$F:$G,2,0)</f>
        <v>1221</v>
      </c>
      <c r="Z138">
        <f>VLOOKUP(X138&amp;"-"&amp;V138,'Buscoords Workout'!$F:$G,2,0)</f>
        <v>1222</v>
      </c>
      <c r="AA138" t="b">
        <f>OR(ISNA(Y138),ISNA(Z138))</f>
        <v>0</v>
      </c>
    </row>
    <row r="139" spans="1:27" x14ac:dyDescent="0.25">
      <c r="A139">
        <v>2216</v>
      </c>
      <c r="B139" t="s">
        <v>24</v>
      </c>
      <c r="C139" t="s">
        <v>60</v>
      </c>
      <c r="D139" t="s">
        <v>61</v>
      </c>
      <c r="E139">
        <v>11</v>
      </c>
      <c r="F139" t="s">
        <v>42</v>
      </c>
      <c r="G139">
        <v>100</v>
      </c>
      <c r="H139" t="s">
        <v>27</v>
      </c>
      <c r="I139" t="s">
        <v>28</v>
      </c>
      <c r="J139" t="s">
        <v>59</v>
      </c>
      <c r="K139" t="s">
        <v>49</v>
      </c>
      <c r="L139" t="s">
        <v>31</v>
      </c>
      <c r="M139">
        <v>3</v>
      </c>
      <c r="N139" t="s">
        <v>32</v>
      </c>
      <c r="O139" t="s">
        <v>33</v>
      </c>
      <c r="P139">
        <v>2.8677600000000001</v>
      </c>
      <c r="Q139">
        <v>336218.68051699997</v>
      </c>
      <c r="R139">
        <v>3063439.8347800002</v>
      </c>
      <c r="S139">
        <v>336216.92509999999</v>
      </c>
      <c r="T139">
        <v>3063442.1025</v>
      </c>
      <c r="U139">
        <v>2.8679999999999999E-3</v>
      </c>
      <c r="V139" t="str">
        <f>VLOOKUP(C139,'Lines LookUp'!$B$1:$C$12,2,0)</f>
        <v>BAG</v>
      </c>
      <c r="W139" t="str">
        <f>ROUNDUP(Q139,3)&amp;"-"&amp;ROUNDUP(R139,3)</f>
        <v>336218.681-3063439.835</v>
      </c>
      <c r="X139" t="str">
        <f>ROUNDUP(S139,3)&amp;"-"&amp;ROUNDUP(T139,3)</f>
        <v>336216.926-3063442.103</v>
      </c>
      <c r="Y139">
        <f>VLOOKUP(W139&amp;"-"&amp;V139,'Buscoords Workout'!$F:$G,2,0)</f>
        <v>1223</v>
      </c>
      <c r="Z139">
        <f>VLOOKUP(X139&amp;"-"&amp;V139,'Buscoords Workout'!$F:$G,2,0)</f>
        <v>1002</v>
      </c>
      <c r="AA139" t="b">
        <f>OR(ISNA(Y139),ISNA(Z139))</f>
        <v>0</v>
      </c>
    </row>
    <row r="140" spans="1:27" x14ac:dyDescent="0.25">
      <c r="A140">
        <v>2217</v>
      </c>
      <c r="B140" t="s">
        <v>24</v>
      </c>
      <c r="C140" t="s">
        <v>60</v>
      </c>
      <c r="D140" t="s">
        <v>61</v>
      </c>
      <c r="E140">
        <v>11</v>
      </c>
      <c r="F140" t="s">
        <v>42</v>
      </c>
      <c r="G140">
        <v>100</v>
      </c>
      <c r="H140" t="s">
        <v>27</v>
      </c>
      <c r="I140" t="s">
        <v>28</v>
      </c>
      <c r="J140" t="s">
        <v>59</v>
      </c>
      <c r="K140" t="s">
        <v>49</v>
      </c>
      <c r="L140" t="s">
        <v>31</v>
      </c>
      <c r="M140">
        <v>3</v>
      </c>
      <c r="N140" t="s">
        <v>32</v>
      </c>
      <c r="O140" t="s">
        <v>33</v>
      </c>
      <c r="P140">
        <v>2.8292199999999998</v>
      </c>
      <c r="Q140">
        <v>336216.92509999999</v>
      </c>
      <c r="R140">
        <v>3063442.1025</v>
      </c>
      <c r="S140">
        <v>336215.82614999998</v>
      </c>
      <c r="T140">
        <v>3063444.7095699999</v>
      </c>
      <c r="U140">
        <v>2.8289999999999999E-3</v>
      </c>
      <c r="V140" t="str">
        <f>VLOOKUP(C140,'Lines LookUp'!$B$1:$C$12,2,0)</f>
        <v>BAG</v>
      </c>
      <c r="W140" t="str">
        <f>ROUNDUP(Q140,3)&amp;"-"&amp;ROUNDUP(R140,3)</f>
        <v>336216.926-3063442.103</v>
      </c>
      <c r="X140" t="str">
        <f>ROUNDUP(S140,3)&amp;"-"&amp;ROUNDUP(T140,3)</f>
        <v>336215.827-3063444.71</v>
      </c>
      <c r="Y140">
        <f>VLOOKUP(W140&amp;"-"&amp;V140,'Buscoords Workout'!$F:$G,2,0)</f>
        <v>1002</v>
      </c>
      <c r="Z140">
        <f>VLOOKUP(X140&amp;"-"&amp;V140,'Buscoords Workout'!$F:$G,2,0)</f>
        <v>1224</v>
      </c>
      <c r="AA140" t="b">
        <f>OR(ISNA(Y140),ISNA(Z140))</f>
        <v>0</v>
      </c>
    </row>
    <row r="141" spans="1:27" x14ac:dyDescent="0.25">
      <c r="A141">
        <v>2218</v>
      </c>
      <c r="B141" t="s">
        <v>24</v>
      </c>
      <c r="C141" t="s">
        <v>60</v>
      </c>
      <c r="D141" t="s">
        <v>61</v>
      </c>
      <c r="E141">
        <v>11</v>
      </c>
      <c r="F141" t="s">
        <v>42</v>
      </c>
      <c r="G141">
        <v>100</v>
      </c>
      <c r="H141" t="s">
        <v>27</v>
      </c>
      <c r="I141" t="s">
        <v>28</v>
      </c>
      <c r="J141" t="s">
        <v>59</v>
      </c>
      <c r="K141" t="s">
        <v>49</v>
      </c>
      <c r="L141" t="s">
        <v>31</v>
      </c>
      <c r="M141">
        <v>3</v>
      </c>
      <c r="N141" t="s">
        <v>32</v>
      </c>
      <c r="O141" t="s">
        <v>33</v>
      </c>
      <c r="P141">
        <v>0.55751600000000001</v>
      </c>
      <c r="Q141">
        <v>336213.43169699999</v>
      </c>
      <c r="R141">
        <v>3063450.3899900001</v>
      </c>
      <c r="S141">
        <v>336213.215142</v>
      </c>
      <c r="T141">
        <v>3063450.9037299999</v>
      </c>
      <c r="U141">
        <v>5.5800000000000001E-4</v>
      </c>
      <c r="V141" t="str">
        <f>VLOOKUP(C141,'Lines LookUp'!$B$1:$C$12,2,0)</f>
        <v>BAG</v>
      </c>
      <c r="W141" t="str">
        <f>ROUNDUP(Q141,3)&amp;"-"&amp;ROUNDUP(R141,3)</f>
        <v>336213.432-3063450.39</v>
      </c>
      <c r="X141" t="str">
        <f>ROUNDUP(S141,3)&amp;"-"&amp;ROUNDUP(T141,3)</f>
        <v>336213.216-3063450.904</v>
      </c>
      <c r="Y141">
        <f>VLOOKUP(W141&amp;"-"&amp;V141,'Buscoords Workout'!$F:$G,2,0)</f>
        <v>1225</v>
      </c>
      <c r="Z141">
        <f>VLOOKUP(X141&amp;"-"&amp;V141,'Buscoords Workout'!$F:$G,2,0)</f>
        <v>1226</v>
      </c>
      <c r="AA141" t="b">
        <f>OR(ISNA(Y141),ISNA(Z141))</f>
        <v>0</v>
      </c>
    </row>
    <row r="142" spans="1:27" x14ac:dyDescent="0.25">
      <c r="A142">
        <v>2219</v>
      </c>
      <c r="B142" t="s">
        <v>24</v>
      </c>
      <c r="C142" t="s">
        <v>60</v>
      </c>
      <c r="D142" t="s">
        <v>61</v>
      </c>
      <c r="E142">
        <v>11</v>
      </c>
      <c r="F142" t="s">
        <v>42</v>
      </c>
      <c r="G142">
        <v>100</v>
      </c>
      <c r="H142" t="s">
        <v>27</v>
      </c>
      <c r="I142" t="s">
        <v>28</v>
      </c>
      <c r="J142" t="s">
        <v>59</v>
      </c>
      <c r="K142" t="s">
        <v>49</v>
      </c>
      <c r="L142" t="s">
        <v>31</v>
      </c>
      <c r="M142">
        <v>3</v>
      </c>
      <c r="N142" t="s">
        <v>32</v>
      </c>
      <c r="O142" t="s">
        <v>33</v>
      </c>
      <c r="P142">
        <v>5.9259399999999998</v>
      </c>
      <c r="Q142">
        <v>336213.215142</v>
      </c>
      <c r="R142">
        <v>3063450.9037299999</v>
      </c>
      <c r="S142">
        <v>336210.91333700001</v>
      </c>
      <c r="T142">
        <v>3063456.36436</v>
      </c>
      <c r="U142">
        <v>5.9259999999999998E-3</v>
      </c>
      <c r="V142" t="str">
        <f>VLOOKUP(C142,'Lines LookUp'!$B$1:$C$12,2,0)</f>
        <v>BAG</v>
      </c>
      <c r="W142" t="str">
        <f>ROUNDUP(Q142,3)&amp;"-"&amp;ROUNDUP(R142,3)</f>
        <v>336213.216-3063450.904</v>
      </c>
      <c r="X142" t="str">
        <f>ROUNDUP(S142,3)&amp;"-"&amp;ROUNDUP(T142,3)</f>
        <v>336210.914-3063456.365</v>
      </c>
      <c r="Y142">
        <f>VLOOKUP(W142&amp;"-"&amp;V142,'Buscoords Workout'!$F:$G,2,0)</f>
        <v>1226</v>
      </c>
      <c r="Z142">
        <f>VLOOKUP(X142&amp;"-"&amp;V142,'Buscoords Workout'!$F:$G,2,0)</f>
        <v>1227</v>
      </c>
      <c r="AA142" t="b">
        <f>OR(ISNA(Y142),ISNA(Z142))</f>
        <v>0</v>
      </c>
    </row>
    <row r="143" spans="1:27" x14ac:dyDescent="0.25">
      <c r="A143">
        <v>2220</v>
      </c>
      <c r="B143" t="s">
        <v>24</v>
      </c>
      <c r="C143" t="s">
        <v>60</v>
      </c>
      <c r="D143" t="s">
        <v>61</v>
      </c>
      <c r="E143">
        <v>11</v>
      </c>
      <c r="F143" t="s">
        <v>42</v>
      </c>
      <c r="G143">
        <v>100</v>
      </c>
      <c r="H143" t="s">
        <v>27</v>
      </c>
      <c r="I143" t="s">
        <v>28</v>
      </c>
      <c r="J143" t="s">
        <v>59</v>
      </c>
      <c r="K143" t="s">
        <v>49</v>
      </c>
      <c r="L143" t="s">
        <v>31</v>
      </c>
      <c r="M143">
        <v>3</v>
      </c>
      <c r="N143" t="s">
        <v>32</v>
      </c>
      <c r="O143" t="s">
        <v>33</v>
      </c>
      <c r="P143">
        <v>0.80243600000000004</v>
      </c>
      <c r="Q143">
        <v>336210.273789</v>
      </c>
      <c r="R143">
        <v>3063457.8815700002</v>
      </c>
      <c r="S143">
        <v>336209.9621</v>
      </c>
      <c r="T143">
        <v>3063458.6209999998</v>
      </c>
      <c r="U143">
        <v>8.0199999999999998E-4</v>
      </c>
      <c r="V143" t="str">
        <f>VLOOKUP(C143,'Lines LookUp'!$B$1:$C$12,2,0)</f>
        <v>BAG</v>
      </c>
      <c r="W143" t="str">
        <f>ROUNDUP(Q143,3)&amp;"-"&amp;ROUNDUP(R143,3)</f>
        <v>336210.274-3063457.882</v>
      </c>
      <c r="X143" t="str">
        <f>ROUNDUP(S143,3)&amp;"-"&amp;ROUNDUP(T143,3)</f>
        <v>336209.963-3063458.621</v>
      </c>
      <c r="Y143">
        <f>VLOOKUP(W143&amp;"-"&amp;V143,'Buscoords Workout'!$F:$G,2,0)</f>
        <v>1228</v>
      </c>
      <c r="Z143">
        <f>VLOOKUP(X143&amp;"-"&amp;V143,'Buscoords Workout'!$F:$G,2,0)</f>
        <v>1003</v>
      </c>
      <c r="AA143" t="b">
        <f>OR(ISNA(Y143),ISNA(Z143))</f>
        <v>0</v>
      </c>
    </row>
    <row r="144" spans="1:27" x14ac:dyDescent="0.25">
      <c r="A144">
        <v>2221</v>
      </c>
      <c r="B144" t="s">
        <v>24</v>
      </c>
      <c r="C144" t="s">
        <v>60</v>
      </c>
      <c r="D144" t="s">
        <v>61</v>
      </c>
      <c r="E144">
        <v>11</v>
      </c>
      <c r="F144" t="s">
        <v>42</v>
      </c>
      <c r="G144">
        <v>100</v>
      </c>
      <c r="H144" t="s">
        <v>27</v>
      </c>
      <c r="I144" t="s">
        <v>28</v>
      </c>
      <c r="J144" t="s">
        <v>59</v>
      </c>
      <c r="K144" t="s">
        <v>49</v>
      </c>
      <c r="L144" t="s">
        <v>31</v>
      </c>
      <c r="M144">
        <v>3</v>
      </c>
      <c r="N144" t="s">
        <v>32</v>
      </c>
      <c r="O144" t="s">
        <v>33</v>
      </c>
      <c r="P144">
        <v>6.1644600000000001</v>
      </c>
      <c r="Q144">
        <v>336215.82614999998</v>
      </c>
      <c r="R144">
        <v>3063444.7095699999</v>
      </c>
      <c r="S144">
        <v>336213.43169699999</v>
      </c>
      <c r="T144">
        <v>3063450.3899900001</v>
      </c>
      <c r="U144">
        <v>6.1640000000000002E-3</v>
      </c>
      <c r="V144" t="str">
        <f>VLOOKUP(C144,'Lines LookUp'!$B$1:$C$12,2,0)</f>
        <v>BAG</v>
      </c>
      <c r="W144" t="str">
        <f>ROUNDUP(Q144,3)&amp;"-"&amp;ROUNDUP(R144,3)</f>
        <v>336215.827-3063444.71</v>
      </c>
      <c r="X144" t="str">
        <f>ROUNDUP(S144,3)&amp;"-"&amp;ROUNDUP(T144,3)</f>
        <v>336213.432-3063450.39</v>
      </c>
      <c r="Y144">
        <f>VLOOKUP(W144&amp;"-"&amp;V144,'Buscoords Workout'!$F:$G,2,0)</f>
        <v>1224</v>
      </c>
      <c r="Z144">
        <f>VLOOKUP(X144&amp;"-"&amp;V144,'Buscoords Workout'!$F:$G,2,0)</f>
        <v>1225</v>
      </c>
      <c r="AA144" t="b">
        <f>OR(ISNA(Y144),ISNA(Z144))</f>
        <v>0</v>
      </c>
    </row>
    <row r="145" spans="1:27" x14ac:dyDescent="0.25">
      <c r="A145">
        <v>2222</v>
      </c>
      <c r="B145" t="s">
        <v>24</v>
      </c>
      <c r="C145" t="s">
        <v>60</v>
      </c>
      <c r="D145" t="s">
        <v>61</v>
      </c>
      <c r="E145">
        <v>11</v>
      </c>
      <c r="F145" t="s">
        <v>42</v>
      </c>
      <c r="G145">
        <v>100</v>
      </c>
      <c r="H145" t="s">
        <v>27</v>
      </c>
      <c r="I145" t="s">
        <v>28</v>
      </c>
      <c r="J145" t="s">
        <v>59</v>
      </c>
      <c r="K145" t="s">
        <v>49</v>
      </c>
      <c r="L145" t="s">
        <v>31</v>
      </c>
      <c r="M145">
        <v>3</v>
      </c>
      <c r="N145" t="s">
        <v>32</v>
      </c>
      <c r="O145" t="s">
        <v>33</v>
      </c>
      <c r="P145">
        <v>1.6465000000000001</v>
      </c>
      <c r="Q145">
        <v>336210.91333700001</v>
      </c>
      <c r="R145">
        <v>3063456.36436</v>
      </c>
      <c r="S145">
        <v>336210.273789</v>
      </c>
      <c r="T145">
        <v>3063457.8815700002</v>
      </c>
      <c r="U145">
        <v>1.6459999999999999E-3</v>
      </c>
      <c r="V145" t="str">
        <f>VLOOKUP(C145,'Lines LookUp'!$B$1:$C$12,2,0)</f>
        <v>BAG</v>
      </c>
      <c r="W145" t="str">
        <f>ROUNDUP(Q145,3)&amp;"-"&amp;ROUNDUP(R145,3)</f>
        <v>336210.914-3063456.365</v>
      </c>
      <c r="X145" t="str">
        <f>ROUNDUP(S145,3)&amp;"-"&amp;ROUNDUP(T145,3)</f>
        <v>336210.274-3063457.882</v>
      </c>
      <c r="Y145">
        <f>VLOOKUP(W145&amp;"-"&amp;V145,'Buscoords Workout'!$F:$G,2,0)</f>
        <v>1227</v>
      </c>
      <c r="Z145">
        <f>VLOOKUP(X145&amp;"-"&amp;V145,'Buscoords Workout'!$F:$G,2,0)</f>
        <v>1228</v>
      </c>
      <c r="AA145" t="b">
        <f>OR(ISNA(Y145),ISNA(Z145))</f>
        <v>0</v>
      </c>
    </row>
    <row r="146" spans="1:27" x14ac:dyDescent="0.25">
      <c r="A146">
        <v>2223</v>
      </c>
      <c r="B146" t="s">
        <v>24</v>
      </c>
      <c r="C146" t="s">
        <v>60</v>
      </c>
      <c r="D146" t="s">
        <v>61</v>
      </c>
      <c r="E146">
        <v>11</v>
      </c>
      <c r="F146" t="s">
        <v>42</v>
      </c>
      <c r="G146">
        <v>100</v>
      </c>
      <c r="H146" t="s">
        <v>27</v>
      </c>
      <c r="I146" t="s">
        <v>28</v>
      </c>
      <c r="J146" t="s">
        <v>59</v>
      </c>
      <c r="K146" t="s">
        <v>49</v>
      </c>
      <c r="L146" t="s">
        <v>31</v>
      </c>
      <c r="M146">
        <v>3</v>
      </c>
      <c r="N146" t="s">
        <v>32</v>
      </c>
      <c r="O146" t="s">
        <v>33</v>
      </c>
      <c r="P146">
        <v>8.8433499999999992</v>
      </c>
      <c r="Q146">
        <v>336209.9621</v>
      </c>
      <c r="R146">
        <v>3063458.6209999998</v>
      </c>
      <c r="S146">
        <v>336206.097381</v>
      </c>
      <c r="T146">
        <v>3063466.57516</v>
      </c>
      <c r="U146">
        <v>8.8430000000000002E-3</v>
      </c>
      <c r="V146" t="str">
        <f>VLOOKUP(C146,'Lines LookUp'!$B$1:$C$12,2,0)</f>
        <v>BAG</v>
      </c>
      <c r="W146" t="str">
        <f>ROUNDUP(Q146,3)&amp;"-"&amp;ROUNDUP(R146,3)</f>
        <v>336209.963-3063458.621</v>
      </c>
      <c r="X146" t="str">
        <f>ROUNDUP(S146,3)&amp;"-"&amp;ROUNDUP(T146,3)</f>
        <v>336206.098-3063466.576</v>
      </c>
      <c r="Y146">
        <f>VLOOKUP(W146&amp;"-"&amp;V146,'Buscoords Workout'!$F:$G,2,0)</f>
        <v>1003</v>
      </c>
      <c r="Z146">
        <f>VLOOKUP(X146&amp;"-"&amp;V146,'Buscoords Workout'!$F:$G,2,0)</f>
        <v>1233</v>
      </c>
      <c r="AA146" t="b">
        <f>OR(ISNA(Y146),ISNA(Z146))</f>
        <v>0</v>
      </c>
    </row>
    <row r="147" spans="1:27" x14ac:dyDescent="0.25">
      <c r="A147">
        <v>2224</v>
      </c>
      <c r="B147" t="s">
        <v>24</v>
      </c>
      <c r="C147" t="s">
        <v>60</v>
      </c>
      <c r="D147" t="s">
        <v>61</v>
      </c>
      <c r="E147">
        <v>11</v>
      </c>
      <c r="F147" t="s">
        <v>42</v>
      </c>
      <c r="G147">
        <v>100</v>
      </c>
      <c r="H147" t="s">
        <v>27</v>
      </c>
      <c r="I147" t="s">
        <v>28</v>
      </c>
      <c r="J147" t="s">
        <v>59</v>
      </c>
      <c r="K147" t="s">
        <v>49</v>
      </c>
      <c r="L147" t="s">
        <v>31</v>
      </c>
      <c r="M147">
        <v>3</v>
      </c>
      <c r="N147" t="s">
        <v>32</v>
      </c>
      <c r="O147" t="s">
        <v>33</v>
      </c>
      <c r="P147">
        <v>0.86932500000000001</v>
      </c>
      <c r="Q147">
        <v>336205.31800000003</v>
      </c>
      <c r="R147">
        <v>3063468.17924</v>
      </c>
      <c r="S147">
        <v>336204.938088</v>
      </c>
      <c r="T147">
        <v>3063468.9611599999</v>
      </c>
      <c r="U147">
        <v>8.6899999999999998E-4</v>
      </c>
      <c r="V147" t="str">
        <f>VLOOKUP(C147,'Lines LookUp'!$B$1:$C$12,2,0)</f>
        <v>BAG</v>
      </c>
      <c r="W147" t="str">
        <f>ROUNDUP(Q147,3)&amp;"-"&amp;ROUNDUP(R147,3)</f>
        <v>336205.318-3063468.18</v>
      </c>
      <c r="X147" t="str">
        <f>ROUNDUP(S147,3)&amp;"-"&amp;ROUNDUP(T147,3)</f>
        <v>336204.939-3063468.962</v>
      </c>
      <c r="Y147">
        <f>VLOOKUP(W147&amp;"-"&amp;V147,'Buscoords Workout'!$F:$G,2,0)</f>
        <v>1235</v>
      </c>
      <c r="Z147">
        <f>VLOOKUP(X147&amp;"-"&amp;V147,'Buscoords Workout'!$F:$G,2,0)</f>
        <v>1236</v>
      </c>
      <c r="AA147" t="b">
        <f>OR(ISNA(Y147),ISNA(Z147))</f>
        <v>0</v>
      </c>
    </row>
    <row r="148" spans="1:27" x14ac:dyDescent="0.25">
      <c r="A148">
        <v>2225</v>
      </c>
      <c r="B148" t="s">
        <v>24</v>
      </c>
      <c r="C148" t="s">
        <v>60</v>
      </c>
      <c r="D148" t="s">
        <v>61</v>
      </c>
      <c r="E148">
        <v>11</v>
      </c>
      <c r="F148" t="s">
        <v>42</v>
      </c>
      <c r="G148">
        <v>100</v>
      </c>
      <c r="H148" t="s">
        <v>27</v>
      </c>
      <c r="I148" t="s">
        <v>28</v>
      </c>
      <c r="J148" t="s">
        <v>59</v>
      </c>
      <c r="K148" t="s">
        <v>49</v>
      </c>
      <c r="L148" t="s">
        <v>31</v>
      </c>
      <c r="M148">
        <v>3</v>
      </c>
      <c r="N148" t="s">
        <v>32</v>
      </c>
      <c r="O148" t="s">
        <v>33</v>
      </c>
      <c r="P148">
        <v>0.75806099999999998</v>
      </c>
      <c r="Q148">
        <v>336204.938088</v>
      </c>
      <c r="R148">
        <v>3063468.9611599999</v>
      </c>
      <c r="S148">
        <v>336204.60680000001</v>
      </c>
      <c r="T148">
        <v>3063469.6430000002</v>
      </c>
      <c r="U148">
        <v>7.5799999999999999E-4</v>
      </c>
      <c r="V148" t="str">
        <f>VLOOKUP(C148,'Lines LookUp'!$B$1:$C$12,2,0)</f>
        <v>BAG</v>
      </c>
      <c r="W148" t="str">
        <f>ROUNDUP(Q148,3)&amp;"-"&amp;ROUNDUP(R148,3)</f>
        <v>336204.939-3063468.962</v>
      </c>
      <c r="X148" t="str">
        <f>ROUNDUP(S148,3)&amp;"-"&amp;ROUNDUP(T148,3)</f>
        <v>336204.607-3063469.643</v>
      </c>
      <c r="Y148">
        <f>VLOOKUP(W148&amp;"-"&amp;V148,'Buscoords Workout'!$F:$G,2,0)</f>
        <v>1236</v>
      </c>
      <c r="Z148">
        <f>VLOOKUP(X148&amp;"-"&amp;V148,'Buscoords Workout'!$F:$G,2,0)</f>
        <v>1004</v>
      </c>
      <c r="AA148" t="b">
        <f>OR(ISNA(Y148),ISNA(Z148))</f>
        <v>0</v>
      </c>
    </row>
    <row r="149" spans="1:27" x14ac:dyDescent="0.25">
      <c r="A149">
        <v>2226</v>
      </c>
      <c r="B149" t="s">
        <v>24</v>
      </c>
      <c r="C149" t="s">
        <v>60</v>
      </c>
      <c r="D149" t="s">
        <v>61</v>
      </c>
      <c r="E149">
        <v>11</v>
      </c>
      <c r="F149" t="s">
        <v>42</v>
      </c>
      <c r="G149">
        <v>100</v>
      </c>
      <c r="H149" t="s">
        <v>27</v>
      </c>
      <c r="I149" t="s">
        <v>28</v>
      </c>
      <c r="J149" t="s">
        <v>59</v>
      </c>
      <c r="K149" t="s">
        <v>49</v>
      </c>
      <c r="L149" t="s">
        <v>31</v>
      </c>
      <c r="M149">
        <v>3</v>
      </c>
      <c r="N149" t="s">
        <v>32</v>
      </c>
      <c r="O149" t="s">
        <v>33</v>
      </c>
      <c r="P149">
        <v>1.7834000000000001</v>
      </c>
      <c r="Q149">
        <v>336206.097381</v>
      </c>
      <c r="R149">
        <v>3063466.57516</v>
      </c>
      <c r="S149">
        <v>336205.31800000003</v>
      </c>
      <c r="T149">
        <v>3063468.17924</v>
      </c>
      <c r="U149">
        <v>1.7830000000000001E-3</v>
      </c>
      <c r="V149" t="str">
        <f>VLOOKUP(C149,'Lines LookUp'!$B$1:$C$12,2,0)</f>
        <v>BAG</v>
      </c>
      <c r="W149" t="str">
        <f>ROUNDUP(Q149,3)&amp;"-"&amp;ROUNDUP(R149,3)</f>
        <v>336206.098-3063466.576</v>
      </c>
      <c r="X149" t="str">
        <f>ROUNDUP(S149,3)&amp;"-"&amp;ROUNDUP(T149,3)</f>
        <v>336205.318-3063468.18</v>
      </c>
      <c r="Y149">
        <f>VLOOKUP(W149&amp;"-"&amp;V149,'Buscoords Workout'!$F:$G,2,0)</f>
        <v>1233</v>
      </c>
      <c r="Z149">
        <f>VLOOKUP(X149&amp;"-"&amp;V149,'Buscoords Workout'!$F:$G,2,0)</f>
        <v>1235</v>
      </c>
      <c r="AA149" t="b">
        <f>OR(ISNA(Y149),ISNA(Z149))</f>
        <v>0</v>
      </c>
    </row>
    <row r="150" spans="1:27" x14ac:dyDescent="0.25">
      <c r="A150">
        <v>2227</v>
      </c>
      <c r="B150" t="s">
        <v>24</v>
      </c>
      <c r="C150" t="s">
        <v>60</v>
      </c>
      <c r="D150" t="s">
        <v>61</v>
      </c>
      <c r="E150">
        <v>11</v>
      </c>
      <c r="F150" t="s">
        <v>42</v>
      </c>
      <c r="G150">
        <v>100</v>
      </c>
      <c r="H150" t="s">
        <v>27</v>
      </c>
      <c r="I150" t="s">
        <v>28</v>
      </c>
      <c r="J150" t="s">
        <v>59</v>
      </c>
      <c r="K150" t="s">
        <v>49</v>
      </c>
      <c r="L150" t="s">
        <v>31</v>
      </c>
      <c r="M150">
        <v>3</v>
      </c>
      <c r="N150" t="s">
        <v>32</v>
      </c>
      <c r="O150" t="s">
        <v>33</v>
      </c>
      <c r="P150">
        <v>2.26166</v>
      </c>
      <c r="Q150">
        <v>336204.60680000001</v>
      </c>
      <c r="R150">
        <v>3063469.6430000002</v>
      </c>
      <c r="S150">
        <v>336206.85871100001</v>
      </c>
      <c r="T150">
        <v>3063469.4332300001</v>
      </c>
      <c r="U150">
        <v>2.2620000000000001E-3</v>
      </c>
      <c r="V150" t="str">
        <f>VLOOKUP(C150,'Lines LookUp'!$B$1:$C$12,2,0)</f>
        <v>BAG</v>
      </c>
      <c r="W150" t="str">
        <f>ROUNDUP(Q150,3)&amp;"-"&amp;ROUNDUP(R150,3)</f>
        <v>336204.607-3063469.643</v>
      </c>
      <c r="X150" t="str">
        <f>ROUNDUP(S150,3)&amp;"-"&amp;ROUNDUP(T150,3)</f>
        <v>336206.859-3063469.434</v>
      </c>
      <c r="Y150">
        <f>VLOOKUP(W150&amp;"-"&amp;V150,'Buscoords Workout'!$F:$G,2,0)</f>
        <v>1004</v>
      </c>
      <c r="Z150">
        <f>VLOOKUP(X150&amp;"-"&amp;V150,'Buscoords Workout'!$F:$G,2,0)</f>
        <v>1239</v>
      </c>
      <c r="AA150" t="b">
        <f>OR(ISNA(Y150),ISNA(Z150))</f>
        <v>0</v>
      </c>
    </row>
    <row r="151" spans="1:27" x14ac:dyDescent="0.25">
      <c r="A151">
        <v>2228</v>
      </c>
      <c r="B151" t="s">
        <v>24</v>
      </c>
      <c r="C151" t="s">
        <v>60</v>
      </c>
      <c r="D151" t="s">
        <v>61</v>
      </c>
      <c r="E151">
        <v>11</v>
      </c>
      <c r="F151" t="s">
        <v>42</v>
      </c>
      <c r="G151">
        <v>100</v>
      </c>
      <c r="H151" t="s">
        <v>27</v>
      </c>
      <c r="I151" t="s">
        <v>28</v>
      </c>
      <c r="J151" t="s">
        <v>59</v>
      </c>
      <c r="K151" t="s">
        <v>49</v>
      </c>
      <c r="L151" t="s">
        <v>31</v>
      </c>
      <c r="M151">
        <v>3</v>
      </c>
      <c r="N151" t="s">
        <v>32</v>
      </c>
      <c r="O151" t="s">
        <v>33</v>
      </c>
      <c r="P151">
        <v>0.53639199999999998</v>
      </c>
      <c r="Q151">
        <v>336208.47528399999</v>
      </c>
      <c r="R151">
        <v>3063469.28265</v>
      </c>
      <c r="S151">
        <v>336209.009364</v>
      </c>
      <c r="T151">
        <v>3063469.2329000002</v>
      </c>
      <c r="U151">
        <v>5.3600000000000002E-4</v>
      </c>
      <c r="V151" t="str">
        <f>VLOOKUP(C151,'Lines LookUp'!$B$1:$C$12,2,0)</f>
        <v>BAG</v>
      </c>
      <c r="W151" t="str">
        <f>ROUNDUP(Q151,3)&amp;"-"&amp;ROUNDUP(R151,3)</f>
        <v>336208.476-3063469.283</v>
      </c>
      <c r="X151" t="str">
        <f>ROUNDUP(S151,3)&amp;"-"&amp;ROUNDUP(T151,3)</f>
        <v>336209.01-3063469.233</v>
      </c>
      <c r="Y151">
        <f>VLOOKUP(W151&amp;"-"&amp;V151,'Buscoords Workout'!$F:$G,2,0)</f>
        <v>1238</v>
      </c>
      <c r="Z151">
        <f>VLOOKUP(X151&amp;"-"&amp;V151,'Buscoords Workout'!$F:$G,2,0)</f>
        <v>1237</v>
      </c>
      <c r="AA151" t="b">
        <f>OR(ISNA(Y151),ISNA(Z151))</f>
        <v>0</v>
      </c>
    </row>
    <row r="152" spans="1:27" x14ac:dyDescent="0.25">
      <c r="A152">
        <v>2229</v>
      </c>
      <c r="B152" t="s">
        <v>24</v>
      </c>
      <c r="C152" t="s">
        <v>60</v>
      </c>
      <c r="D152" t="s">
        <v>61</v>
      </c>
      <c r="E152">
        <v>11</v>
      </c>
      <c r="F152" t="s">
        <v>42</v>
      </c>
      <c r="G152">
        <v>100</v>
      </c>
      <c r="H152" t="s">
        <v>27</v>
      </c>
      <c r="I152" t="s">
        <v>28</v>
      </c>
      <c r="J152" t="s">
        <v>59</v>
      </c>
      <c r="K152" t="s">
        <v>49</v>
      </c>
      <c r="L152" t="s">
        <v>31</v>
      </c>
      <c r="M152">
        <v>3</v>
      </c>
      <c r="N152" t="s">
        <v>32</v>
      </c>
      <c r="O152" t="s">
        <v>33</v>
      </c>
      <c r="P152">
        <v>1.62357</v>
      </c>
      <c r="Q152">
        <v>336206.85871100001</v>
      </c>
      <c r="R152">
        <v>3063469.4332300001</v>
      </c>
      <c r="S152">
        <v>336208.47528399999</v>
      </c>
      <c r="T152">
        <v>3063469.28265</v>
      </c>
      <c r="U152">
        <v>1.624E-3</v>
      </c>
      <c r="V152" t="str">
        <f>VLOOKUP(C152,'Lines LookUp'!$B$1:$C$12,2,0)</f>
        <v>BAG</v>
      </c>
      <c r="W152" t="str">
        <f>ROUNDUP(Q152,3)&amp;"-"&amp;ROUNDUP(R152,3)</f>
        <v>336206.859-3063469.434</v>
      </c>
      <c r="X152" t="str">
        <f>ROUNDUP(S152,3)&amp;"-"&amp;ROUNDUP(T152,3)</f>
        <v>336208.476-3063469.283</v>
      </c>
      <c r="Y152">
        <f>VLOOKUP(W152&amp;"-"&amp;V152,'Buscoords Workout'!$F:$G,2,0)</f>
        <v>1239</v>
      </c>
      <c r="Z152">
        <f>VLOOKUP(X152&amp;"-"&amp;V152,'Buscoords Workout'!$F:$G,2,0)</f>
        <v>1238</v>
      </c>
      <c r="AA152" t="b">
        <f>OR(ISNA(Y152),ISNA(Z152))</f>
        <v>0</v>
      </c>
    </row>
    <row r="153" spans="1:27" x14ac:dyDescent="0.25">
      <c r="A153">
        <v>2230</v>
      </c>
      <c r="B153" t="s">
        <v>24</v>
      </c>
      <c r="C153" t="s">
        <v>60</v>
      </c>
      <c r="D153" t="s">
        <v>61</v>
      </c>
      <c r="E153">
        <v>11</v>
      </c>
      <c r="F153" t="s">
        <v>42</v>
      </c>
      <c r="G153">
        <v>100</v>
      </c>
      <c r="H153" t="s">
        <v>27</v>
      </c>
      <c r="I153" t="s">
        <v>28</v>
      </c>
      <c r="J153" t="s">
        <v>59</v>
      </c>
      <c r="K153" t="s">
        <v>49</v>
      </c>
      <c r="L153" t="s">
        <v>31</v>
      </c>
      <c r="M153">
        <v>3</v>
      </c>
      <c r="N153" t="s">
        <v>32</v>
      </c>
      <c r="O153" t="s">
        <v>33</v>
      </c>
      <c r="P153">
        <v>26.249099999999999</v>
      </c>
      <c r="Q153">
        <v>336209.009364</v>
      </c>
      <c r="R153">
        <v>3063469.2329000002</v>
      </c>
      <c r="S153">
        <v>336235.14529999997</v>
      </c>
      <c r="T153">
        <v>3063466.7982999999</v>
      </c>
      <c r="U153">
        <v>2.6249000000000001E-2</v>
      </c>
      <c r="V153" t="str">
        <f>VLOOKUP(C153,'Lines LookUp'!$B$1:$C$12,2,0)</f>
        <v>BAG</v>
      </c>
      <c r="W153" t="str">
        <f>ROUNDUP(Q153,3)&amp;"-"&amp;ROUNDUP(R153,3)</f>
        <v>336209.01-3063469.233</v>
      </c>
      <c r="X153" t="str">
        <f>ROUNDUP(S153,3)&amp;"-"&amp;ROUNDUP(T153,3)</f>
        <v>336235.146-3063466.799</v>
      </c>
      <c r="Y153">
        <f>VLOOKUP(W153&amp;"-"&amp;V153,'Buscoords Workout'!$F:$G,2,0)</f>
        <v>1237</v>
      </c>
      <c r="Z153">
        <f>VLOOKUP(X153&amp;"-"&amp;V153,'Buscoords Workout'!$F:$G,2,0)</f>
        <v>1005</v>
      </c>
      <c r="AA153" t="b">
        <f>OR(ISNA(Y153),ISNA(Z153))</f>
        <v>0</v>
      </c>
    </row>
    <row r="154" spans="1:27" x14ac:dyDescent="0.25">
      <c r="A154">
        <v>2231</v>
      </c>
      <c r="B154" t="s">
        <v>24</v>
      </c>
      <c r="C154" t="s">
        <v>60</v>
      </c>
      <c r="D154" t="s">
        <v>61</v>
      </c>
      <c r="E154">
        <v>11</v>
      </c>
      <c r="F154" t="s">
        <v>42</v>
      </c>
      <c r="G154">
        <v>100</v>
      </c>
      <c r="H154" t="s">
        <v>27</v>
      </c>
      <c r="I154" t="s">
        <v>28</v>
      </c>
      <c r="J154" t="s">
        <v>59</v>
      </c>
      <c r="K154" t="s">
        <v>49</v>
      </c>
      <c r="L154" t="s">
        <v>31</v>
      </c>
      <c r="M154">
        <v>3</v>
      </c>
      <c r="N154" t="s">
        <v>32</v>
      </c>
      <c r="O154" t="s">
        <v>33</v>
      </c>
      <c r="P154">
        <v>2.3092299999999999</v>
      </c>
      <c r="Q154">
        <v>336235.14529999997</v>
      </c>
      <c r="R154">
        <v>3063466.7982999999</v>
      </c>
      <c r="S154">
        <v>336237.44568</v>
      </c>
      <c r="T154">
        <v>3063466.5963499998</v>
      </c>
      <c r="U154">
        <v>2.3089999999999999E-3</v>
      </c>
      <c r="V154" t="str">
        <f>VLOOKUP(C154,'Lines LookUp'!$B$1:$C$12,2,0)</f>
        <v>BAG</v>
      </c>
      <c r="W154" t="str">
        <f>ROUNDUP(Q154,3)&amp;"-"&amp;ROUNDUP(R154,3)</f>
        <v>336235.146-3063466.799</v>
      </c>
      <c r="X154" t="str">
        <f>ROUNDUP(S154,3)&amp;"-"&amp;ROUNDUP(T154,3)</f>
        <v>336237.446-3063466.597</v>
      </c>
      <c r="Y154">
        <f>VLOOKUP(W154&amp;"-"&amp;V154,'Buscoords Workout'!$F:$G,2,0)</f>
        <v>1005</v>
      </c>
      <c r="Z154">
        <f>VLOOKUP(X154&amp;"-"&amp;V154,'Buscoords Workout'!$F:$G,2,0)</f>
        <v>1234</v>
      </c>
      <c r="AA154" t="b">
        <f>OR(ISNA(Y154),ISNA(Z154))</f>
        <v>0</v>
      </c>
    </row>
    <row r="155" spans="1:27" x14ac:dyDescent="0.25">
      <c r="A155">
        <v>2232</v>
      </c>
      <c r="B155" t="s">
        <v>24</v>
      </c>
      <c r="C155" t="s">
        <v>60</v>
      </c>
      <c r="D155" t="s">
        <v>61</v>
      </c>
      <c r="E155">
        <v>11</v>
      </c>
      <c r="F155" t="s">
        <v>42</v>
      </c>
      <c r="G155">
        <v>100</v>
      </c>
      <c r="H155" t="s">
        <v>27</v>
      </c>
      <c r="I155" t="s">
        <v>28</v>
      </c>
      <c r="J155" t="s">
        <v>59</v>
      </c>
      <c r="K155" t="s">
        <v>49</v>
      </c>
      <c r="L155" t="s">
        <v>31</v>
      </c>
      <c r="M155">
        <v>3</v>
      </c>
      <c r="N155" t="s">
        <v>32</v>
      </c>
      <c r="O155" t="s">
        <v>33</v>
      </c>
      <c r="P155">
        <v>6.2279600000000004</v>
      </c>
      <c r="Q155">
        <v>336269.86560399999</v>
      </c>
      <c r="R155">
        <v>3063463.7501599998</v>
      </c>
      <c r="S155">
        <v>336276.06969999999</v>
      </c>
      <c r="T155">
        <v>3063463.2055000002</v>
      </c>
      <c r="U155">
        <v>6.228E-3</v>
      </c>
      <c r="V155" t="str">
        <f>VLOOKUP(C155,'Lines LookUp'!$B$1:$C$12,2,0)</f>
        <v>BAG</v>
      </c>
      <c r="W155" t="str">
        <f>ROUNDUP(Q155,3)&amp;"-"&amp;ROUNDUP(R155,3)</f>
        <v>336269.866-3063463.751</v>
      </c>
      <c r="X155" t="str">
        <f>ROUNDUP(S155,3)&amp;"-"&amp;ROUNDUP(T155,3)</f>
        <v>336276.07-3063463.206</v>
      </c>
      <c r="Y155">
        <f>VLOOKUP(W155&amp;"-"&amp;V155,'Buscoords Workout'!$F:$G,2,0)</f>
        <v>1231</v>
      </c>
      <c r="Z155">
        <f>VLOOKUP(X155&amp;"-"&amp;V155,'Buscoords Workout'!$F:$G,2,0)</f>
        <v>1006</v>
      </c>
      <c r="AA155" t="b">
        <f>OR(ISNA(Y155),ISNA(Z155))</f>
        <v>0</v>
      </c>
    </row>
    <row r="156" spans="1:27" x14ac:dyDescent="0.25">
      <c r="A156">
        <v>2233</v>
      </c>
      <c r="B156" t="s">
        <v>24</v>
      </c>
      <c r="C156" t="s">
        <v>60</v>
      </c>
      <c r="D156" t="s">
        <v>61</v>
      </c>
      <c r="E156">
        <v>11</v>
      </c>
      <c r="F156" t="s">
        <v>42</v>
      </c>
      <c r="G156">
        <v>100</v>
      </c>
      <c r="H156" t="s">
        <v>27</v>
      </c>
      <c r="I156" t="s">
        <v>28</v>
      </c>
      <c r="J156" t="s">
        <v>59</v>
      </c>
      <c r="K156" t="s">
        <v>49</v>
      </c>
      <c r="L156" t="s">
        <v>31</v>
      </c>
      <c r="M156">
        <v>3</v>
      </c>
      <c r="N156" t="s">
        <v>32</v>
      </c>
      <c r="O156" t="s">
        <v>33</v>
      </c>
      <c r="P156">
        <v>32.544600000000003</v>
      </c>
      <c r="Q156">
        <v>336237.44568</v>
      </c>
      <c r="R156">
        <v>3063466.5963499998</v>
      </c>
      <c r="S156">
        <v>336269.86560399999</v>
      </c>
      <c r="T156">
        <v>3063463.7501599998</v>
      </c>
      <c r="U156">
        <v>3.2544999999999998E-2</v>
      </c>
      <c r="V156" t="str">
        <f>VLOOKUP(C156,'Lines LookUp'!$B$1:$C$12,2,0)</f>
        <v>BAG</v>
      </c>
      <c r="W156" t="str">
        <f>ROUNDUP(Q156,3)&amp;"-"&amp;ROUNDUP(R156,3)</f>
        <v>336237.446-3063466.597</v>
      </c>
      <c r="X156" t="str">
        <f>ROUNDUP(S156,3)&amp;"-"&amp;ROUNDUP(T156,3)</f>
        <v>336269.866-3063463.751</v>
      </c>
      <c r="Y156">
        <f>VLOOKUP(W156&amp;"-"&amp;V156,'Buscoords Workout'!$F:$G,2,0)</f>
        <v>1234</v>
      </c>
      <c r="Z156">
        <f>VLOOKUP(X156&amp;"-"&amp;V156,'Buscoords Workout'!$F:$G,2,0)</f>
        <v>1231</v>
      </c>
      <c r="AA156" t="b">
        <f>OR(ISNA(Y156),ISNA(Z156))</f>
        <v>0</v>
      </c>
    </row>
    <row r="157" spans="1:27" x14ac:dyDescent="0.25">
      <c r="A157">
        <v>2234</v>
      </c>
      <c r="B157" t="s">
        <v>24</v>
      </c>
      <c r="C157" t="s">
        <v>60</v>
      </c>
      <c r="D157" t="s">
        <v>61</v>
      </c>
      <c r="E157">
        <v>11</v>
      </c>
      <c r="F157" t="s">
        <v>42</v>
      </c>
      <c r="G157">
        <v>100</v>
      </c>
      <c r="H157" t="s">
        <v>27</v>
      </c>
      <c r="I157" t="s">
        <v>28</v>
      </c>
      <c r="J157" t="s">
        <v>59</v>
      </c>
      <c r="K157" t="s">
        <v>49</v>
      </c>
      <c r="L157" t="s">
        <v>31</v>
      </c>
      <c r="M157">
        <v>3</v>
      </c>
      <c r="N157" t="s">
        <v>32</v>
      </c>
      <c r="O157" t="s">
        <v>33</v>
      </c>
      <c r="P157">
        <v>3.8021199999999999</v>
      </c>
      <c r="Q157">
        <v>336276.06969999999</v>
      </c>
      <c r="R157">
        <v>3063463.2055000002</v>
      </c>
      <c r="S157">
        <v>336279.85141300003</v>
      </c>
      <c r="T157">
        <v>3063462.8121000002</v>
      </c>
      <c r="U157">
        <v>3.8019999999999998E-3</v>
      </c>
      <c r="V157" t="str">
        <f>VLOOKUP(C157,'Lines LookUp'!$B$1:$C$12,2,0)</f>
        <v>BAG</v>
      </c>
      <c r="W157" t="str">
        <f>ROUNDUP(Q157,3)&amp;"-"&amp;ROUNDUP(R157,3)</f>
        <v>336276.07-3063463.206</v>
      </c>
      <c r="X157" t="str">
        <f>ROUNDUP(S157,3)&amp;"-"&amp;ROUNDUP(T157,3)</f>
        <v>336279.852-3063462.813</v>
      </c>
      <c r="Y157">
        <f>VLOOKUP(W157&amp;"-"&amp;V157,'Buscoords Workout'!$F:$G,2,0)</f>
        <v>1006</v>
      </c>
      <c r="Z157">
        <f>VLOOKUP(X157&amp;"-"&amp;V157,'Buscoords Workout'!$F:$G,2,0)</f>
        <v>1230</v>
      </c>
      <c r="AA157" t="b">
        <f>OR(ISNA(Y157),ISNA(Z157))</f>
        <v>0</v>
      </c>
    </row>
    <row r="158" spans="1:27" x14ac:dyDescent="0.25">
      <c r="A158">
        <v>2235</v>
      </c>
      <c r="B158" t="s">
        <v>24</v>
      </c>
      <c r="C158" t="s">
        <v>60</v>
      </c>
      <c r="D158" t="s">
        <v>61</v>
      </c>
      <c r="E158">
        <v>11</v>
      </c>
      <c r="F158" t="s">
        <v>42</v>
      </c>
      <c r="G158">
        <v>100</v>
      </c>
      <c r="H158" t="s">
        <v>27</v>
      </c>
      <c r="I158" t="s">
        <v>28</v>
      </c>
      <c r="J158" t="s">
        <v>59</v>
      </c>
      <c r="K158" t="s">
        <v>49</v>
      </c>
      <c r="L158" t="s">
        <v>31</v>
      </c>
      <c r="M158">
        <v>3</v>
      </c>
      <c r="N158" t="s">
        <v>32</v>
      </c>
      <c r="O158" t="s">
        <v>33</v>
      </c>
      <c r="P158">
        <v>2.9516300000000002</v>
      </c>
      <c r="Q158">
        <v>336279.85141300003</v>
      </c>
      <c r="R158">
        <v>3063462.8121000002</v>
      </c>
      <c r="S158">
        <v>336282.78720000002</v>
      </c>
      <c r="T158">
        <v>3063462.5066999998</v>
      </c>
      <c r="U158">
        <v>2.9520000000000002E-3</v>
      </c>
      <c r="V158" t="str">
        <f>VLOOKUP(C158,'Lines LookUp'!$B$1:$C$12,2,0)</f>
        <v>BAG</v>
      </c>
      <c r="W158" t="str">
        <f>ROUNDUP(Q158,3)&amp;"-"&amp;ROUNDUP(R158,3)</f>
        <v>336279.852-3063462.813</v>
      </c>
      <c r="X158" t="str">
        <f>ROUNDUP(S158,3)&amp;"-"&amp;ROUNDUP(T158,3)</f>
        <v>336282.788-3063462.507</v>
      </c>
      <c r="Y158">
        <f>VLOOKUP(W158&amp;"-"&amp;V158,'Buscoords Workout'!$F:$G,2,0)</f>
        <v>1230</v>
      </c>
      <c r="Z158">
        <f>VLOOKUP(X158&amp;"-"&amp;V158,'Buscoords Workout'!$F:$G,2,0)</f>
        <v>1007</v>
      </c>
      <c r="AA158" t="b">
        <f>OR(ISNA(Y158),ISNA(Z158))</f>
        <v>0</v>
      </c>
    </row>
    <row r="159" spans="1:27" x14ac:dyDescent="0.25">
      <c r="A159">
        <v>2237</v>
      </c>
      <c r="B159" t="s">
        <v>24</v>
      </c>
      <c r="C159" t="s">
        <v>60</v>
      </c>
      <c r="D159" t="s">
        <v>61</v>
      </c>
      <c r="E159">
        <v>11</v>
      </c>
      <c r="F159" t="s">
        <v>42</v>
      </c>
      <c r="G159">
        <v>100</v>
      </c>
      <c r="H159" t="s">
        <v>27</v>
      </c>
      <c r="I159" t="s">
        <v>28</v>
      </c>
      <c r="J159" t="s">
        <v>59</v>
      </c>
      <c r="K159" t="s">
        <v>49</v>
      </c>
      <c r="L159" t="s">
        <v>31</v>
      </c>
      <c r="M159">
        <v>3</v>
      </c>
      <c r="N159" t="s">
        <v>32</v>
      </c>
      <c r="O159" t="s">
        <v>33</v>
      </c>
      <c r="P159">
        <v>27.0288</v>
      </c>
      <c r="Q159">
        <v>336283.29321700003</v>
      </c>
      <c r="R159">
        <v>3063464.33549</v>
      </c>
      <c r="S159">
        <v>336290.50109999999</v>
      </c>
      <c r="T159">
        <v>3063490.3854999999</v>
      </c>
      <c r="U159">
        <v>2.7029000000000001E-2</v>
      </c>
      <c r="V159" t="str">
        <f>VLOOKUP(C159,'Lines LookUp'!$B$1:$C$12,2,0)</f>
        <v>BAG</v>
      </c>
      <c r="W159" t="str">
        <f>ROUNDUP(Q159,3)&amp;"-"&amp;ROUNDUP(R159,3)</f>
        <v>336283.294-3063464.336</v>
      </c>
      <c r="X159" t="str">
        <f>ROUNDUP(S159,3)&amp;"-"&amp;ROUNDUP(T159,3)</f>
        <v>336290.502-3063490.386</v>
      </c>
      <c r="Y159">
        <f>VLOOKUP(W159&amp;"-"&amp;V159,'Buscoords Workout'!$F:$G,2,0)</f>
        <v>1232</v>
      </c>
      <c r="Z159">
        <f>VLOOKUP(X159&amp;"-"&amp;V159,'Buscoords Workout'!$F:$G,2,0)</f>
        <v>1008</v>
      </c>
      <c r="AA159" t="b">
        <f>OR(ISNA(Y159),ISNA(Z159))</f>
        <v>0</v>
      </c>
    </row>
    <row r="160" spans="1:27" x14ac:dyDescent="0.25">
      <c r="A160">
        <v>2239</v>
      </c>
      <c r="B160" t="s">
        <v>24</v>
      </c>
      <c r="C160" t="s">
        <v>60</v>
      </c>
      <c r="D160" t="s">
        <v>61</v>
      </c>
      <c r="E160">
        <v>11</v>
      </c>
      <c r="F160" t="s">
        <v>42</v>
      </c>
      <c r="G160">
        <v>100</v>
      </c>
      <c r="H160" t="s">
        <v>27</v>
      </c>
      <c r="I160" t="s">
        <v>28</v>
      </c>
      <c r="J160" t="s">
        <v>59</v>
      </c>
      <c r="K160" t="s">
        <v>49</v>
      </c>
      <c r="L160" t="s">
        <v>31</v>
      </c>
      <c r="M160">
        <v>3</v>
      </c>
      <c r="N160" t="s">
        <v>32</v>
      </c>
      <c r="O160" t="s">
        <v>33</v>
      </c>
      <c r="P160">
        <v>3.9132199999999999</v>
      </c>
      <c r="Q160">
        <v>336290.50109999999</v>
      </c>
      <c r="R160">
        <v>3063490.3854999999</v>
      </c>
      <c r="S160">
        <v>336291.83682800003</v>
      </c>
      <c r="T160">
        <v>3063494.0636999998</v>
      </c>
      <c r="U160">
        <v>3.9129999999999998E-3</v>
      </c>
      <c r="V160" t="str">
        <f>VLOOKUP(C160,'Lines LookUp'!$B$1:$C$12,2,0)</f>
        <v>BAG</v>
      </c>
      <c r="W160" t="str">
        <f>ROUNDUP(Q160,3)&amp;"-"&amp;ROUNDUP(R160,3)</f>
        <v>336290.502-3063490.386</v>
      </c>
      <c r="X160" t="str">
        <f>ROUNDUP(S160,3)&amp;"-"&amp;ROUNDUP(T160,3)</f>
        <v>336291.837-3063494.064</v>
      </c>
      <c r="Y160">
        <f>VLOOKUP(W160&amp;"-"&amp;V160,'Buscoords Workout'!$F:$G,2,0)</f>
        <v>1008</v>
      </c>
      <c r="Z160">
        <f>VLOOKUP(X160&amp;"-"&amp;V160,'Buscoords Workout'!$F:$G,2,0)</f>
        <v>1243</v>
      </c>
      <c r="AA160" t="b">
        <f>OR(ISNA(Y160),ISNA(Z160))</f>
        <v>0</v>
      </c>
    </row>
    <row r="161" spans="1:27" x14ac:dyDescent="0.25">
      <c r="A161">
        <v>2240</v>
      </c>
      <c r="B161" t="s">
        <v>24</v>
      </c>
      <c r="C161" t="s">
        <v>60</v>
      </c>
      <c r="D161" t="s">
        <v>61</v>
      </c>
      <c r="E161">
        <v>11</v>
      </c>
      <c r="F161" t="s">
        <v>42</v>
      </c>
      <c r="G161">
        <v>100</v>
      </c>
      <c r="H161" t="s">
        <v>27</v>
      </c>
      <c r="I161" t="s">
        <v>28</v>
      </c>
      <c r="J161" t="s">
        <v>59</v>
      </c>
      <c r="K161" t="s">
        <v>49</v>
      </c>
      <c r="L161" t="s">
        <v>31</v>
      </c>
      <c r="M161">
        <v>3</v>
      </c>
      <c r="N161" t="s">
        <v>32</v>
      </c>
      <c r="O161" t="s">
        <v>33</v>
      </c>
      <c r="P161">
        <v>15.5318</v>
      </c>
      <c r="Q161">
        <v>336291.83682800003</v>
      </c>
      <c r="R161">
        <v>3063494.0636999998</v>
      </c>
      <c r="S161">
        <v>336297.13840300002</v>
      </c>
      <c r="T161">
        <v>3063508.66267</v>
      </c>
      <c r="U161">
        <v>1.5532000000000001E-2</v>
      </c>
      <c r="V161" t="str">
        <f>VLOOKUP(C161,'Lines LookUp'!$B$1:$C$12,2,0)</f>
        <v>BAG</v>
      </c>
      <c r="W161" t="str">
        <f>ROUNDUP(Q161,3)&amp;"-"&amp;ROUNDUP(R161,3)</f>
        <v>336291.837-3063494.064</v>
      </c>
      <c r="X161" t="str">
        <f>ROUNDUP(S161,3)&amp;"-"&amp;ROUNDUP(T161,3)</f>
        <v>336297.139-3063508.663</v>
      </c>
      <c r="Y161">
        <f>VLOOKUP(W161&amp;"-"&amp;V161,'Buscoords Workout'!$F:$G,2,0)</f>
        <v>1243</v>
      </c>
      <c r="Z161">
        <f>VLOOKUP(X161&amp;"-"&amp;V161,'Buscoords Workout'!$F:$G,2,0)</f>
        <v>1250</v>
      </c>
      <c r="AA161" t="b">
        <f>OR(ISNA(Y161),ISNA(Z161))</f>
        <v>0</v>
      </c>
    </row>
    <row r="162" spans="1:27" x14ac:dyDescent="0.25">
      <c r="A162">
        <v>2241</v>
      </c>
      <c r="B162" t="s">
        <v>24</v>
      </c>
      <c r="C162" t="s">
        <v>60</v>
      </c>
      <c r="D162" t="s">
        <v>61</v>
      </c>
      <c r="E162">
        <v>11</v>
      </c>
      <c r="F162" t="s">
        <v>42</v>
      </c>
      <c r="G162">
        <v>100</v>
      </c>
      <c r="H162" t="s">
        <v>27</v>
      </c>
      <c r="I162" t="s">
        <v>28</v>
      </c>
      <c r="J162" t="s">
        <v>59</v>
      </c>
      <c r="K162" t="s">
        <v>49</v>
      </c>
      <c r="L162" t="s">
        <v>31</v>
      </c>
      <c r="M162">
        <v>3</v>
      </c>
      <c r="N162" t="s">
        <v>32</v>
      </c>
      <c r="O162" t="s">
        <v>33</v>
      </c>
      <c r="P162">
        <v>14.0451</v>
      </c>
      <c r="Q162">
        <v>336297.13840300002</v>
      </c>
      <c r="R162">
        <v>3063508.66267</v>
      </c>
      <c r="S162">
        <v>336301.9325</v>
      </c>
      <c r="T162">
        <v>3063521.8642000002</v>
      </c>
      <c r="U162">
        <v>1.4045E-2</v>
      </c>
      <c r="V162" t="str">
        <f>VLOOKUP(C162,'Lines LookUp'!$B$1:$C$12,2,0)</f>
        <v>BAG</v>
      </c>
      <c r="W162" t="str">
        <f>ROUNDUP(Q162,3)&amp;"-"&amp;ROUNDUP(R162,3)</f>
        <v>336297.139-3063508.663</v>
      </c>
      <c r="X162" t="str">
        <f>ROUNDUP(S162,3)&amp;"-"&amp;ROUNDUP(T162,3)</f>
        <v>336301.933-3063521.865</v>
      </c>
      <c r="Y162">
        <f>VLOOKUP(W162&amp;"-"&amp;V162,'Buscoords Workout'!$F:$G,2,0)</f>
        <v>1250</v>
      </c>
      <c r="Z162">
        <f>VLOOKUP(X162&amp;"-"&amp;V162,'Buscoords Workout'!$F:$G,2,0)</f>
        <v>1009</v>
      </c>
      <c r="AA162" t="b">
        <f>OR(ISNA(Y162),ISNA(Z162))</f>
        <v>0</v>
      </c>
    </row>
    <row r="163" spans="1:27" x14ac:dyDescent="0.25">
      <c r="A163">
        <v>2242</v>
      </c>
      <c r="B163" t="s">
        <v>24</v>
      </c>
      <c r="C163" t="s">
        <v>60</v>
      </c>
      <c r="D163" t="s">
        <v>61</v>
      </c>
      <c r="E163">
        <v>11</v>
      </c>
      <c r="F163" t="s">
        <v>42</v>
      </c>
      <c r="G163">
        <v>100</v>
      </c>
      <c r="H163" t="s">
        <v>27</v>
      </c>
      <c r="I163" t="s">
        <v>28</v>
      </c>
      <c r="J163" t="s">
        <v>59</v>
      </c>
      <c r="K163" t="s">
        <v>49</v>
      </c>
      <c r="L163" t="s">
        <v>31</v>
      </c>
      <c r="M163">
        <v>3</v>
      </c>
      <c r="N163" t="s">
        <v>32</v>
      </c>
      <c r="O163" t="s">
        <v>33</v>
      </c>
      <c r="P163">
        <v>1.4674400000000001</v>
      </c>
      <c r="Q163">
        <v>336301.9325</v>
      </c>
      <c r="R163">
        <v>3063521.8642000002</v>
      </c>
      <c r="S163">
        <v>336302.219109</v>
      </c>
      <c r="T163">
        <v>3063523.3033799999</v>
      </c>
      <c r="U163">
        <v>1.467E-3</v>
      </c>
      <c r="V163" t="str">
        <f>VLOOKUP(C163,'Lines LookUp'!$B$1:$C$12,2,0)</f>
        <v>BAG</v>
      </c>
      <c r="W163" t="str">
        <f>ROUNDUP(Q163,3)&amp;"-"&amp;ROUNDUP(R163,3)</f>
        <v>336301.933-3063521.865</v>
      </c>
      <c r="X163" t="str">
        <f>ROUNDUP(S163,3)&amp;"-"&amp;ROUNDUP(T163,3)</f>
        <v>336302.22-3063523.304</v>
      </c>
      <c r="Y163">
        <f>VLOOKUP(W163&amp;"-"&amp;V163,'Buscoords Workout'!$F:$G,2,0)</f>
        <v>1009</v>
      </c>
      <c r="Z163">
        <f>VLOOKUP(X163&amp;"-"&amp;V163,'Buscoords Workout'!$F:$G,2,0)</f>
        <v>1255</v>
      </c>
      <c r="AA163" t="b">
        <f>OR(ISNA(Y163),ISNA(Z163))</f>
        <v>0</v>
      </c>
    </row>
    <row r="164" spans="1:27" x14ac:dyDescent="0.25">
      <c r="A164">
        <v>2243</v>
      </c>
      <c r="B164" t="s">
        <v>24</v>
      </c>
      <c r="C164" t="s">
        <v>60</v>
      </c>
      <c r="D164" t="s">
        <v>61</v>
      </c>
      <c r="E164">
        <v>11</v>
      </c>
      <c r="F164" t="s">
        <v>42</v>
      </c>
      <c r="G164">
        <v>100</v>
      </c>
      <c r="H164" t="s">
        <v>27</v>
      </c>
      <c r="I164" t="s">
        <v>28</v>
      </c>
      <c r="J164" t="s">
        <v>59</v>
      </c>
      <c r="K164" t="s">
        <v>49</v>
      </c>
      <c r="L164" t="s">
        <v>31</v>
      </c>
      <c r="M164">
        <v>3</v>
      </c>
      <c r="N164" t="s">
        <v>32</v>
      </c>
      <c r="O164" t="s">
        <v>33</v>
      </c>
      <c r="P164">
        <v>2.7192799999999999</v>
      </c>
      <c r="Q164">
        <v>336305.99258999998</v>
      </c>
      <c r="R164">
        <v>3063542.2514900002</v>
      </c>
      <c r="S164">
        <v>336306.52370000002</v>
      </c>
      <c r="T164">
        <v>3063544.9183999998</v>
      </c>
      <c r="U164">
        <v>2.7190000000000001E-3</v>
      </c>
      <c r="V164" t="str">
        <f>VLOOKUP(C164,'Lines LookUp'!$B$1:$C$12,2,0)</f>
        <v>BAG</v>
      </c>
      <c r="W164" t="str">
        <f>ROUNDUP(Q164,3)&amp;"-"&amp;ROUNDUP(R164,3)</f>
        <v>336305.993-3063542.252</v>
      </c>
      <c r="X164" t="str">
        <f>ROUNDUP(S164,3)&amp;"-"&amp;ROUNDUP(T164,3)</f>
        <v>336306.524-3063544.919</v>
      </c>
      <c r="Y164">
        <f>VLOOKUP(W164&amp;"-"&amp;V164,'Buscoords Workout'!$F:$G,2,0)</f>
        <v>1261</v>
      </c>
      <c r="Z164">
        <f>VLOOKUP(X164&amp;"-"&amp;V164,'Buscoords Workout'!$F:$G,2,0)</f>
        <v>1010</v>
      </c>
      <c r="AA164" t="b">
        <f>OR(ISNA(Y164),ISNA(Z164))</f>
        <v>0</v>
      </c>
    </row>
    <row r="165" spans="1:27" x14ac:dyDescent="0.25">
      <c r="A165">
        <v>2244</v>
      </c>
      <c r="B165" t="s">
        <v>24</v>
      </c>
      <c r="C165" t="s">
        <v>60</v>
      </c>
      <c r="D165" t="s">
        <v>61</v>
      </c>
      <c r="E165">
        <v>11</v>
      </c>
      <c r="F165" t="s">
        <v>42</v>
      </c>
      <c r="G165">
        <v>100</v>
      </c>
      <c r="H165" t="s">
        <v>27</v>
      </c>
      <c r="I165" t="s">
        <v>28</v>
      </c>
      <c r="J165" t="s">
        <v>59</v>
      </c>
      <c r="K165" t="s">
        <v>49</v>
      </c>
      <c r="L165" t="s">
        <v>31</v>
      </c>
      <c r="M165">
        <v>3</v>
      </c>
      <c r="N165" t="s">
        <v>32</v>
      </c>
      <c r="O165" t="s">
        <v>33</v>
      </c>
      <c r="P165">
        <v>19.3202</v>
      </c>
      <c r="Q165">
        <v>336302.219109</v>
      </c>
      <c r="R165">
        <v>3063523.3033799999</v>
      </c>
      <c r="S165">
        <v>336305.99258999998</v>
      </c>
      <c r="T165">
        <v>3063542.2514900002</v>
      </c>
      <c r="U165">
        <v>1.932E-2</v>
      </c>
      <c r="V165" t="str">
        <f>VLOOKUP(C165,'Lines LookUp'!$B$1:$C$12,2,0)</f>
        <v>BAG</v>
      </c>
      <c r="W165" t="str">
        <f>ROUNDUP(Q165,3)&amp;"-"&amp;ROUNDUP(R165,3)</f>
        <v>336302.22-3063523.304</v>
      </c>
      <c r="X165" t="str">
        <f>ROUNDUP(S165,3)&amp;"-"&amp;ROUNDUP(T165,3)</f>
        <v>336305.993-3063542.252</v>
      </c>
      <c r="Y165">
        <f>VLOOKUP(W165&amp;"-"&amp;V165,'Buscoords Workout'!$F:$G,2,0)</f>
        <v>1255</v>
      </c>
      <c r="Z165">
        <f>VLOOKUP(X165&amp;"-"&amp;V165,'Buscoords Workout'!$F:$G,2,0)</f>
        <v>1261</v>
      </c>
      <c r="AA165" t="b">
        <f>OR(ISNA(Y165),ISNA(Z165))</f>
        <v>0</v>
      </c>
    </row>
    <row r="166" spans="1:27" x14ac:dyDescent="0.25">
      <c r="A166">
        <v>2245</v>
      </c>
      <c r="B166" t="s">
        <v>24</v>
      </c>
      <c r="C166" t="s">
        <v>60</v>
      </c>
      <c r="D166" t="s">
        <v>61</v>
      </c>
      <c r="E166">
        <v>11</v>
      </c>
      <c r="F166" t="s">
        <v>42</v>
      </c>
      <c r="G166">
        <v>100</v>
      </c>
      <c r="H166" t="s">
        <v>27</v>
      </c>
      <c r="I166" t="s">
        <v>28</v>
      </c>
      <c r="J166" t="s">
        <v>59</v>
      </c>
      <c r="K166" t="s">
        <v>49</v>
      </c>
      <c r="L166" t="s">
        <v>31</v>
      </c>
      <c r="M166">
        <v>3</v>
      </c>
      <c r="N166" t="s">
        <v>32</v>
      </c>
      <c r="O166" t="s">
        <v>33</v>
      </c>
      <c r="P166">
        <v>20.4742</v>
      </c>
      <c r="Q166">
        <v>336306.52370000002</v>
      </c>
      <c r="R166">
        <v>3063544.9183999998</v>
      </c>
      <c r="S166">
        <v>336311.67681700003</v>
      </c>
      <c r="T166">
        <v>3063564.7335000001</v>
      </c>
      <c r="U166">
        <v>2.0473999999999999E-2</v>
      </c>
      <c r="V166" t="str">
        <f>VLOOKUP(C166,'Lines LookUp'!$B$1:$C$12,2,0)</f>
        <v>BAG</v>
      </c>
      <c r="W166" t="str">
        <f>ROUNDUP(Q166,3)&amp;"-"&amp;ROUNDUP(R166,3)</f>
        <v>336306.524-3063544.919</v>
      </c>
      <c r="X166" t="str">
        <f>ROUNDUP(S166,3)&amp;"-"&amp;ROUNDUP(T166,3)</f>
        <v>336311.677-3063564.734</v>
      </c>
      <c r="Y166">
        <f>VLOOKUP(W166&amp;"-"&amp;V166,'Buscoords Workout'!$F:$G,2,0)</f>
        <v>1010</v>
      </c>
      <c r="Z166">
        <f>VLOOKUP(X166&amp;"-"&amp;V166,'Buscoords Workout'!$F:$G,2,0)</f>
        <v>1265</v>
      </c>
      <c r="AA166" t="b">
        <f>OR(ISNA(Y166),ISNA(Z166))</f>
        <v>0</v>
      </c>
    </row>
    <row r="167" spans="1:27" x14ac:dyDescent="0.25">
      <c r="A167">
        <v>2246</v>
      </c>
      <c r="B167" t="s">
        <v>24</v>
      </c>
      <c r="C167" t="s">
        <v>60</v>
      </c>
      <c r="D167" t="s">
        <v>61</v>
      </c>
      <c r="E167">
        <v>11</v>
      </c>
      <c r="F167" t="s">
        <v>42</v>
      </c>
      <c r="G167">
        <v>100</v>
      </c>
      <c r="H167" t="s">
        <v>27</v>
      </c>
      <c r="I167" t="s">
        <v>28</v>
      </c>
      <c r="J167" t="s">
        <v>59</v>
      </c>
      <c r="K167" t="s">
        <v>49</v>
      </c>
      <c r="L167" t="s">
        <v>31</v>
      </c>
      <c r="M167">
        <v>3</v>
      </c>
      <c r="N167" t="s">
        <v>32</v>
      </c>
      <c r="O167" t="s">
        <v>33</v>
      </c>
      <c r="P167">
        <v>7.7118500000000001</v>
      </c>
      <c r="Q167">
        <v>336311.67681700003</v>
      </c>
      <c r="R167">
        <v>3063564.7335000001</v>
      </c>
      <c r="S167">
        <v>336313.61780000001</v>
      </c>
      <c r="T167">
        <v>3063572.1971</v>
      </c>
      <c r="U167">
        <v>7.7120000000000001E-3</v>
      </c>
      <c r="V167" t="str">
        <f>VLOOKUP(C167,'Lines LookUp'!$B$1:$C$12,2,0)</f>
        <v>BAG</v>
      </c>
      <c r="W167" t="str">
        <f>ROUNDUP(Q167,3)&amp;"-"&amp;ROUNDUP(R167,3)</f>
        <v>336311.677-3063564.734</v>
      </c>
      <c r="X167" t="str">
        <f>ROUNDUP(S167,3)&amp;"-"&amp;ROUNDUP(T167,3)</f>
        <v>336313.618-3063572.198</v>
      </c>
      <c r="Y167">
        <f>VLOOKUP(W167&amp;"-"&amp;V167,'Buscoords Workout'!$F:$G,2,0)</f>
        <v>1265</v>
      </c>
      <c r="Z167">
        <f>VLOOKUP(X167&amp;"-"&amp;V167,'Buscoords Workout'!$F:$G,2,0)</f>
        <v>1011</v>
      </c>
      <c r="AA167" t="b">
        <f>OR(ISNA(Y167),ISNA(Z167))</f>
        <v>0</v>
      </c>
    </row>
    <row r="168" spans="1:27" x14ac:dyDescent="0.25">
      <c r="A168">
        <v>2247</v>
      </c>
      <c r="B168" t="s">
        <v>24</v>
      </c>
      <c r="C168" t="s">
        <v>60</v>
      </c>
      <c r="D168" t="s">
        <v>61</v>
      </c>
      <c r="E168">
        <v>11</v>
      </c>
      <c r="F168" t="s">
        <v>42</v>
      </c>
      <c r="G168">
        <v>100</v>
      </c>
      <c r="H168" t="s">
        <v>27</v>
      </c>
      <c r="I168" t="s">
        <v>28</v>
      </c>
      <c r="J168" t="s">
        <v>59</v>
      </c>
      <c r="K168" t="s">
        <v>49</v>
      </c>
      <c r="L168" t="s">
        <v>31</v>
      </c>
      <c r="M168">
        <v>3</v>
      </c>
      <c r="N168" t="s">
        <v>32</v>
      </c>
      <c r="O168" t="s">
        <v>33</v>
      </c>
      <c r="P168">
        <v>20.066299999999998</v>
      </c>
      <c r="Q168">
        <v>336313.61780000001</v>
      </c>
      <c r="R168">
        <v>3063572.1971</v>
      </c>
      <c r="S168">
        <v>336319.85144100001</v>
      </c>
      <c r="T168">
        <v>3063591.27061</v>
      </c>
      <c r="U168">
        <v>2.0066000000000001E-2</v>
      </c>
      <c r="V168" t="str">
        <f>VLOOKUP(C168,'Lines LookUp'!$B$1:$C$12,2,0)</f>
        <v>BAG</v>
      </c>
      <c r="W168" t="str">
        <f>ROUNDUP(Q168,3)&amp;"-"&amp;ROUNDUP(R168,3)</f>
        <v>336313.618-3063572.198</v>
      </c>
      <c r="X168" t="str">
        <f>ROUNDUP(S168,3)&amp;"-"&amp;ROUNDUP(T168,3)</f>
        <v>336319.852-3063591.271</v>
      </c>
      <c r="Y168">
        <f>VLOOKUP(W168&amp;"-"&amp;V168,'Buscoords Workout'!$F:$G,2,0)</f>
        <v>1011</v>
      </c>
      <c r="Z168">
        <f>VLOOKUP(X168&amp;"-"&amp;V168,'Buscoords Workout'!$F:$G,2,0)</f>
        <v>1273</v>
      </c>
      <c r="AA168" t="b">
        <f>OR(ISNA(Y168),ISNA(Z168))</f>
        <v>0</v>
      </c>
    </row>
    <row r="169" spans="1:27" x14ac:dyDescent="0.25">
      <c r="A169">
        <v>2248</v>
      </c>
      <c r="B169" t="s">
        <v>24</v>
      </c>
      <c r="C169" t="s">
        <v>60</v>
      </c>
      <c r="D169" t="s">
        <v>61</v>
      </c>
      <c r="E169">
        <v>11</v>
      </c>
      <c r="F169" t="s">
        <v>42</v>
      </c>
      <c r="G169">
        <v>100</v>
      </c>
      <c r="H169" t="s">
        <v>27</v>
      </c>
      <c r="I169" t="s">
        <v>28</v>
      </c>
      <c r="J169" t="s">
        <v>59</v>
      </c>
      <c r="K169" t="s">
        <v>49</v>
      </c>
      <c r="L169" t="s">
        <v>31</v>
      </c>
      <c r="M169">
        <v>3</v>
      </c>
      <c r="N169" t="s">
        <v>32</v>
      </c>
      <c r="O169" t="s">
        <v>33</v>
      </c>
      <c r="P169">
        <v>12.2628</v>
      </c>
      <c r="Q169">
        <v>336319.85144100001</v>
      </c>
      <c r="R169">
        <v>3063591.27061</v>
      </c>
      <c r="S169">
        <v>336323.66089</v>
      </c>
      <c r="T169">
        <v>3063602.9266599999</v>
      </c>
      <c r="U169">
        <v>1.2263E-2</v>
      </c>
      <c r="V169" t="str">
        <f>VLOOKUP(C169,'Lines LookUp'!$B$1:$C$12,2,0)</f>
        <v>BAG</v>
      </c>
      <c r="W169" t="str">
        <f>ROUNDUP(Q169,3)&amp;"-"&amp;ROUNDUP(R169,3)</f>
        <v>336319.852-3063591.271</v>
      </c>
      <c r="X169" t="str">
        <f>ROUNDUP(S169,3)&amp;"-"&amp;ROUNDUP(T169,3)</f>
        <v>336323.661-3063602.927</v>
      </c>
      <c r="Y169">
        <f>VLOOKUP(W169&amp;"-"&amp;V169,'Buscoords Workout'!$F:$G,2,0)</f>
        <v>1273</v>
      </c>
      <c r="Z169">
        <f>VLOOKUP(X169&amp;"-"&amp;V169,'Buscoords Workout'!$F:$G,2,0)</f>
        <v>1277</v>
      </c>
      <c r="AA169" t="b">
        <f>OR(ISNA(Y169),ISNA(Z169))</f>
        <v>0</v>
      </c>
    </row>
    <row r="170" spans="1:27" x14ac:dyDescent="0.25">
      <c r="A170">
        <v>2249</v>
      </c>
      <c r="B170" t="s">
        <v>24</v>
      </c>
      <c r="C170" t="s">
        <v>60</v>
      </c>
      <c r="D170" t="s">
        <v>61</v>
      </c>
      <c r="E170">
        <v>11</v>
      </c>
      <c r="F170" t="s">
        <v>42</v>
      </c>
      <c r="G170">
        <v>100</v>
      </c>
      <c r="H170" t="s">
        <v>27</v>
      </c>
      <c r="I170" t="s">
        <v>28</v>
      </c>
      <c r="J170" t="s">
        <v>59</v>
      </c>
      <c r="K170" t="s">
        <v>49</v>
      </c>
      <c r="L170" t="s">
        <v>31</v>
      </c>
      <c r="M170">
        <v>3</v>
      </c>
      <c r="N170" t="s">
        <v>32</v>
      </c>
      <c r="O170" t="s">
        <v>33</v>
      </c>
      <c r="P170">
        <v>4.6270699999999998</v>
      </c>
      <c r="Q170">
        <v>336323.66089</v>
      </c>
      <c r="R170">
        <v>3063602.9266599999</v>
      </c>
      <c r="S170">
        <v>336325.09830000001</v>
      </c>
      <c r="T170">
        <v>3063607.3248000001</v>
      </c>
      <c r="U170">
        <v>4.627E-3</v>
      </c>
      <c r="V170" t="str">
        <f>VLOOKUP(C170,'Lines LookUp'!$B$1:$C$12,2,0)</f>
        <v>BAG</v>
      </c>
      <c r="W170" t="str">
        <f>ROUNDUP(Q170,3)&amp;"-"&amp;ROUNDUP(R170,3)</f>
        <v>336323.661-3063602.927</v>
      </c>
      <c r="X170" t="str">
        <f>ROUNDUP(S170,3)&amp;"-"&amp;ROUNDUP(T170,3)</f>
        <v>336325.099-3063607.325</v>
      </c>
      <c r="Y170">
        <f>VLOOKUP(W170&amp;"-"&amp;V170,'Buscoords Workout'!$F:$G,2,0)</f>
        <v>1277</v>
      </c>
      <c r="Z170">
        <f>VLOOKUP(X170&amp;"-"&amp;V170,'Buscoords Workout'!$F:$G,2,0)</f>
        <v>1012</v>
      </c>
      <c r="AA170" t="b">
        <f>OR(ISNA(Y170),ISNA(Z170))</f>
        <v>0</v>
      </c>
    </row>
    <row r="171" spans="1:27" x14ac:dyDescent="0.25">
      <c r="A171">
        <v>2250</v>
      </c>
      <c r="B171" t="s">
        <v>24</v>
      </c>
      <c r="C171" t="s">
        <v>60</v>
      </c>
      <c r="D171" t="s">
        <v>61</v>
      </c>
      <c r="E171">
        <v>11</v>
      </c>
      <c r="F171" t="s">
        <v>42</v>
      </c>
      <c r="G171">
        <v>100</v>
      </c>
      <c r="H171" t="s">
        <v>27</v>
      </c>
      <c r="I171" t="s">
        <v>28</v>
      </c>
      <c r="J171" t="s">
        <v>59</v>
      </c>
      <c r="K171" t="s">
        <v>49</v>
      </c>
      <c r="L171" t="s">
        <v>31</v>
      </c>
      <c r="M171">
        <v>3</v>
      </c>
      <c r="N171" t="s">
        <v>32</v>
      </c>
      <c r="O171" t="s">
        <v>33</v>
      </c>
      <c r="P171">
        <v>8.9412000000000003</v>
      </c>
      <c r="Q171">
        <v>336325.09830000001</v>
      </c>
      <c r="R171">
        <v>3063607.3248000001</v>
      </c>
      <c r="S171">
        <v>336327.682119</v>
      </c>
      <c r="T171">
        <v>3063615.8845299999</v>
      </c>
      <c r="U171">
        <v>8.9409999999999993E-3</v>
      </c>
      <c r="V171" t="str">
        <f>VLOOKUP(C171,'Lines LookUp'!$B$1:$C$12,2,0)</f>
        <v>BAG</v>
      </c>
      <c r="W171" t="str">
        <f>ROUNDUP(Q171,3)&amp;"-"&amp;ROUNDUP(R171,3)</f>
        <v>336325.099-3063607.325</v>
      </c>
      <c r="X171" t="str">
        <f>ROUNDUP(S171,3)&amp;"-"&amp;ROUNDUP(T171,3)</f>
        <v>336327.683-3063615.885</v>
      </c>
      <c r="Y171">
        <f>VLOOKUP(W171&amp;"-"&amp;V171,'Buscoords Workout'!$F:$G,2,0)</f>
        <v>1012</v>
      </c>
      <c r="Z171">
        <f>VLOOKUP(X171&amp;"-"&amp;V171,'Buscoords Workout'!$F:$G,2,0)</f>
        <v>1281</v>
      </c>
      <c r="AA171" t="b">
        <f>OR(ISNA(Y171),ISNA(Z171))</f>
        <v>0</v>
      </c>
    </row>
    <row r="172" spans="1:27" x14ac:dyDescent="0.25">
      <c r="A172">
        <v>2251</v>
      </c>
      <c r="B172" t="s">
        <v>24</v>
      </c>
      <c r="C172" t="s">
        <v>60</v>
      </c>
      <c r="D172" t="s">
        <v>61</v>
      </c>
      <c r="E172">
        <v>11</v>
      </c>
      <c r="F172" t="s">
        <v>42</v>
      </c>
      <c r="G172">
        <v>100</v>
      </c>
      <c r="H172" t="s">
        <v>27</v>
      </c>
      <c r="I172" t="s">
        <v>28</v>
      </c>
      <c r="J172" t="s">
        <v>59</v>
      </c>
      <c r="K172" t="s">
        <v>49</v>
      </c>
      <c r="L172" t="s">
        <v>31</v>
      </c>
      <c r="M172">
        <v>3</v>
      </c>
      <c r="N172" t="s">
        <v>32</v>
      </c>
      <c r="O172" t="s">
        <v>33</v>
      </c>
      <c r="P172">
        <v>9.3833599999999997</v>
      </c>
      <c r="Q172">
        <v>336327.682119</v>
      </c>
      <c r="R172">
        <v>3063615.8845299999</v>
      </c>
      <c r="S172">
        <v>336330.39371199999</v>
      </c>
      <c r="T172">
        <v>3063624.8675500001</v>
      </c>
      <c r="U172">
        <v>9.3830000000000007E-3</v>
      </c>
      <c r="V172" t="str">
        <f>VLOOKUP(C172,'Lines LookUp'!$B$1:$C$12,2,0)</f>
        <v>BAG</v>
      </c>
      <c r="W172" t="str">
        <f>ROUNDUP(Q172,3)&amp;"-"&amp;ROUNDUP(R172,3)</f>
        <v>336327.683-3063615.885</v>
      </c>
      <c r="X172" t="str">
        <f>ROUNDUP(S172,3)&amp;"-"&amp;ROUNDUP(T172,3)</f>
        <v>336330.394-3063624.868</v>
      </c>
      <c r="Y172">
        <f>VLOOKUP(W172&amp;"-"&amp;V172,'Buscoords Workout'!$F:$G,2,0)</f>
        <v>1281</v>
      </c>
      <c r="Z172">
        <f>VLOOKUP(X172&amp;"-"&amp;V172,'Buscoords Workout'!$F:$G,2,0)</f>
        <v>1283</v>
      </c>
      <c r="AA172" t="b">
        <f>OR(ISNA(Y172),ISNA(Z172))</f>
        <v>0</v>
      </c>
    </row>
    <row r="173" spans="1:27" x14ac:dyDescent="0.25">
      <c r="A173">
        <v>2252</v>
      </c>
      <c r="B173" t="s">
        <v>24</v>
      </c>
      <c r="C173" t="s">
        <v>60</v>
      </c>
      <c r="D173" t="s">
        <v>61</v>
      </c>
      <c r="E173">
        <v>11</v>
      </c>
      <c r="F173" t="s">
        <v>42</v>
      </c>
      <c r="G173">
        <v>100</v>
      </c>
      <c r="H173" t="s">
        <v>27</v>
      </c>
      <c r="I173" t="s">
        <v>28</v>
      </c>
      <c r="J173" t="s">
        <v>59</v>
      </c>
      <c r="K173" t="s">
        <v>49</v>
      </c>
      <c r="L173" t="s">
        <v>31</v>
      </c>
      <c r="M173">
        <v>3</v>
      </c>
      <c r="N173" t="s">
        <v>32</v>
      </c>
      <c r="O173" t="s">
        <v>33</v>
      </c>
      <c r="P173">
        <v>3.8251499999999998</v>
      </c>
      <c r="Q173">
        <v>336330.39371199999</v>
      </c>
      <c r="R173">
        <v>3063624.8675500001</v>
      </c>
      <c r="S173">
        <v>336331.49910000002</v>
      </c>
      <c r="T173">
        <v>3063628.5295000002</v>
      </c>
      <c r="U173">
        <v>3.8249999999999998E-3</v>
      </c>
      <c r="V173" t="str">
        <f>VLOOKUP(C173,'Lines LookUp'!$B$1:$C$12,2,0)</f>
        <v>BAG</v>
      </c>
      <c r="W173" t="str">
        <f>ROUNDUP(Q173,3)&amp;"-"&amp;ROUNDUP(R173,3)</f>
        <v>336330.394-3063624.868</v>
      </c>
      <c r="X173" t="str">
        <f>ROUNDUP(S173,3)&amp;"-"&amp;ROUNDUP(T173,3)</f>
        <v>336331.5-3063628.53</v>
      </c>
      <c r="Y173">
        <f>VLOOKUP(W173&amp;"-"&amp;V173,'Buscoords Workout'!$F:$G,2,0)</f>
        <v>1283</v>
      </c>
      <c r="Z173">
        <f>VLOOKUP(X173&amp;"-"&amp;V173,'Buscoords Workout'!$F:$G,2,0)</f>
        <v>1013</v>
      </c>
      <c r="AA173" t="b">
        <f>OR(ISNA(Y173),ISNA(Z173))</f>
        <v>0</v>
      </c>
    </row>
    <row r="174" spans="1:27" x14ac:dyDescent="0.25">
      <c r="A174">
        <v>2253</v>
      </c>
      <c r="B174" t="s">
        <v>24</v>
      </c>
      <c r="C174" t="s">
        <v>60</v>
      </c>
      <c r="D174" t="s">
        <v>61</v>
      </c>
      <c r="E174">
        <v>11</v>
      </c>
      <c r="F174" t="s">
        <v>42</v>
      </c>
      <c r="G174">
        <v>100</v>
      </c>
      <c r="H174" t="s">
        <v>27</v>
      </c>
      <c r="I174" t="s">
        <v>28</v>
      </c>
      <c r="J174" t="s">
        <v>59</v>
      </c>
      <c r="K174" t="s">
        <v>49</v>
      </c>
      <c r="L174" t="s">
        <v>31</v>
      </c>
      <c r="M174">
        <v>3</v>
      </c>
      <c r="N174" t="s">
        <v>32</v>
      </c>
      <c r="O174" t="s">
        <v>33</v>
      </c>
      <c r="P174">
        <v>0.52263700000000002</v>
      </c>
      <c r="Q174">
        <v>336331.49910000002</v>
      </c>
      <c r="R174">
        <v>3063628.5295000002</v>
      </c>
      <c r="S174">
        <v>336331.95841899997</v>
      </c>
      <c r="T174">
        <v>3063628.7788499999</v>
      </c>
      <c r="U174">
        <v>5.2300000000000003E-4</v>
      </c>
      <c r="V174" t="str">
        <f>VLOOKUP(C174,'Lines LookUp'!$B$1:$C$12,2,0)</f>
        <v>BAG</v>
      </c>
      <c r="W174" t="str">
        <f>ROUNDUP(Q174,3)&amp;"-"&amp;ROUNDUP(R174,3)</f>
        <v>336331.5-3063628.53</v>
      </c>
      <c r="X174" t="str">
        <f>ROUNDUP(S174,3)&amp;"-"&amp;ROUNDUP(T174,3)</f>
        <v>336331.959-3063628.779</v>
      </c>
      <c r="Y174">
        <f>VLOOKUP(W174&amp;"-"&amp;V174,'Buscoords Workout'!$F:$G,2,0)</f>
        <v>1013</v>
      </c>
      <c r="Z174">
        <f>VLOOKUP(X174&amp;"-"&amp;V174,'Buscoords Workout'!$F:$G,2,0)</f>
        <v>1284</v>
      </c>
      <c r="AA174" t="b">
        <f>OR(ISNA(Y174),ISNA(Z174))</f>
        <v>0</v>
      </c>
    </row>
    <row r="175" spans="1:27" x14ac:dyDescent="0.25">
      <c r="A175">
        <v>2254</v>
      </c>
      <c r="B175" t="s">
        <v>24</v>
      </c>
      <c r="C175" t="s">
        <v>60</v>
      </c>
      <c r="D175" t="s">
        <v>61</v>
      </c>
      <c r="E175">
        <v>11</v>
      </c>
      <c r="F175" t="s">
        <v>42</v>
      </c>
      <c r="G175">
        <v>100</v>
      </c>
      <c r="H175" t="s">
        <v>27</v>
      </c>
      <c r="I175" t="s">
        <v>28</v>
      </c>
      <c r="J175" t="s">
        <v>59</v>
      </c>
      <c r="K175" t="s">
        <v>49</v>
      </c>
      <c r="L175" t="s">
        <v>31</v>
      </c>
      <c r="M175">
        <v>3</v>
      </c>
      <c r="N175" t="s">
        <v>32</v>
      </c>
      <c r="O175" t="s">
        <v>33</v>
      </c>
      <c r="P175">
        <v>7.7300500000000003</v>
      </c>
      <c r="Q175">
        <v>336331.95841899997</v>
      </c>
      <c r="R175">
        <v>3063628.7788499999</v>
      </c>
      <c r="S175">
        <v>336338.75196199998</v>
      </c>
      <c r="T175">
        <v>3063632.46685</v>
      </c>
      <c r="U175">
        <v>7.7299999999999999E-3</v>
      </c>
      <c r="V175" t="str">
        <f>VLOOKUP(C175,'Lines LookUp'!$B$1:$C$12,2,0)</f>
        <v>BAG</v>
      </c>
      <c r="W175" t="str">
        <f>ROUNDUP(Q175,3)&amp;"-"&amp;ROUNDUP(R175,3)</f>
        <v>336331.959-3063628.779</v>
      </c>
      <c r="X175" t="str">
        <f>ROUNDUP(S175,3)&amp;"-"&amp;ROUNDUP(T175,3)</f>
        <v>336338.752-3063632.467</v>
      </c>
      <c r="Y175">
        <f>VLOOKUP(W175&amp;"-"&amp;V175,'Buscoords Workout'!$F:$G,2,0)</f>
        <v>1284</v>
      </c>
      <c r="Z175">
        <f>VLOOKUP(X175&amp;"-"&amp;V175,'Buscoords Workout'!$F:$G,2,0)</f>
        <v>1285</v>
      </c>
      <c r="AA175" t="b">
        <f>OR(ISNA(Y175),ISNA(Z175))</f>
        <v>0</v>
      </c>
    </row>
    <row r="176" spans="1:27" x14ac:dyDescent="0.25">
      <c r="A176">
        <v>2255</v>
      </c>
      <c r="B176" t="s">
        <v>24</v>
      </c>
      <c r="C176" t="s">
        <v>60</v>
      </c>
      <c r="D176" t="s">
        <v>61</v>
      </c>
      <c r="E176">
        <v>11</v>
      </c>
      <c r="F176" t="s">
        <v>42</v>
      </c>
      <c r="G176">
        <v>100</v>
      </c>
      <c r="H176" t="s">
        <v>27</v>
      </c>
      <c r="I176" t="s">
        <v>28</v>
      </c>
      <c r="J176" t="s">
        <v>59</v>
      </c>
      <c r="K176" t="s">
        <v>49</v>
      </c>
      <c r="L176" t="s">
        <v>31</v>
      </c>
      <c r="M176">
        <v>3</v>
      </c>
      <c r="N176" t="s">
        <v>32</v>
      </c>
      <c r="O176" t="s">
        <v>33</v>
      </c>
      <c r="P176">
        <v>4.1891600000000002</v>
      </c>
      <c r="Q176">
        <v>336338.75196199998</v>
      </c>
      <c r="R176">
        <v>3063632.46685</v>
      </c>
      <c r="S176">
        <v>336342.43359999999</v>
      </c>
      <c r="T176">
        <v>3063634.4654999999</v>
      </c>
      <c r="U176">
        <v>4.189E-3</v>
      </c>
      <c r="V176" t="str">
        <f>VLOOKUP(C176,'Lines LookUp'!$B$1:$C$12,2,0)</f>
        <v>BAG</v>
      </c>
      <c r="W176" t="str">
        <f>ROUNDUP(Q176,3)&amp;"-"&amp;ROUNDUP(R176,3)</f>
        <v>336338.752-3063632.467</v>
      </c>
      <c r="X176" t="str">
        <f>ROUNDUP(S176,3)&amp;"-"&amp;ROUNDUP(T176,3)</f>
        <v>336342.434-3063634.466</v>
      </c>
      <c r="Y176">
        <f>VLOOKUP(W176&amp;"-"&amp;V176,'Buscoords Workout'!$F:$G,2,0)</f>
        <v>1285</v>
      </c>
      <c r="Z176">
        <f>VLOOKUP(X176&amp;"-"&amp;V176,'Buscoords Workout'!$F:$G,2,0)</f>
        <v>1014</v>
      </c>
      <c r="AA176" t="b">
        <f>OR(ISNA(Y176),ISNA(Z176))</f>
        <v>0</v>
      </c>
    </row>
    <row r="177" spans="1:27" x14ac:dyDescent="0.25">
      <c r="A177">
        <v>2256</v>
      </c>
      <c r="B177" t="s">
        <v>24</v>
      </c>
      <c r="C177" t="s">
        <v>60</v>
      </c>
      <c r="D177" t="s">
        <v>61</v>
      </c>
      <c r="E177">
        <v>11</v>
      </c>
      <c r="F177" t="s">
        <v>42</v>
      </c>
      <c r="G177">
        <v>100</v>
      </c>
      <c r="H177" t="s">
        <v>27</v>
      </c>
      <c r="I177" t="s">
        <v>28</v>
      </c>
      <c r="J177" t="s">
        <v>59</v>
      </c>
      <c r="K177" t="s">
        <v>49</v>
      </c>
      <c r="L177" t="s">
        <v>31</v>
      </c>
      <c r="M177">
        <v>3</v>
      </c>
      <c r="N177" t="s">
        <v>32</v>
      </c>
      <c r="O177" t="s">
        <v>33</v>
      </c>
      <c r="P177">
        <v>1.38262</v>
      </c>
      <c r="Q177">
        <v>336342.43359999999</v>
      </c>
      <c r="R177">
        <v>3063634.4654999999</v>
      </c>
      <c r="S177">
        <v>336343.744756</v>
      </c>
      <c r="T177">
        <v>3063634.02673</v>
      </c>
      <c r="U177">
        <v>1.3829999999999999E-3</v>
      </c>
      <c r="V177" t="str">
        <f>VLOOKUP(C177,'Lines LookUp'!$B$1:$C$12,2,0)</f>
        <v>BAG</v>
      </c>
      <c r="W177" t="str">
        <f>ROUNDUP(Q177,3)&amp;"-"&amp;ROUNDUP(R177,3)</f>
        <v>336342.434-3063634.466</v>
      </c>
      <c r="X177" t="str">
        <f>ROUNDUP(S177,3)&amp;"-"&amp;ROUNDUP(T177,3)</f>
        <v>336343.745-3063634.027</v>
      </c>
      <c r="Y177">
        <f>VLOOKUP(W177&amp;"-"&amp;V177,'Buscoords Workout'!$F:$G,2,0)</f>
        <v>1014</v>
      </c>
      <c r="Z177">
        <f>VLOOKUP(X177&amp;"-"&amp;V177,'Buscoords Workout'!$F:$G,2,0)</f>
        <v>1286</v>
      </c>
      <c r="AA177" t="b">
        <f>OR(ISNA(Y177),ISNA(Z177))</f>
        <v>0</v>
      </c>
    </row>
    <row r="178" spans="1:27" x14ac:dyDescent="0.25">
      <c r="A178">
        <v>2257</v>
      </c>
      <c r="B178" t="s">
        <v>24</v>
      </c>
      <c r="C178" t="s">
        <v>60</v>
      </c>
      <c r="D178" t="s">
        <v>61</v>
      </c>
      <c r="E178">
        <v>11</v>
      </c>
      <c r="F178" t="s">
        <v>42</v>
      </c>
      <c r="G178">
        <v>100</v>
      </c>
      <c r="H178" t="s">
        <v>27</v>
      </c>
      <c r="I178" t="s">
        <v>28</v>
      </c>
      <c r="J178" t="s">
        <v>59</v>
      </c>
      <c r="K178" t="s">
        <v>49</v>
      </c>
      <c r="L178" t="s">
        <v>31</v>
      </c>
      <c r="M178">
        <v>3</v>
      </c>
      <c r="N178" t="s">
        <v>32</v>
      </c>
      <c r="O178" t="s">
        <v>33</v>
      </c>
      <c r="P178">
        <v>34.567500000000003</v>
      </c>
      <c r="Q178">
        <v>336343.744756</v>
      </c>
      <c r="R178">
        <v>3063634.02673</v>
      </c>
      <c r="S178">
        <v>336376.52549999999</v>
      </c>
      <c r="T178">
        <v>3063623.0569000002</v>
      </c>
      <c r="U178">
        <v>3.4568000000000002E-2</v>
      </c>
      <c r="V178" t="str">
        <f>VLOOKUP(C178,'Lines LookUp'!$B$1:$C$12,2,0)</f>
        <v>BAG</v>
      </c>
      <c r="W178" t="str">
        <f>ROUNDUP(Q178,3)&amp;"-"&amp;ROUNDUP(R178,3)</f>
        <v>336343.745-3063634.027</v>
      </c>
      <c r="X178" t="str">
        <f>ROUNDUP(S178,3)&amp;"-"&amp;ROUNDUP(T178,3)</f>
        <v>336376.526-3063623.057</v>
      </c>
      <c r="Y178">
        <f>VLOOKUP(W178&amp;"-"&amp;V178,'Buscoords Workout'!$F:$G,2,0)</f>
        <v>1286</v>
      </c>
      <c r="Z178">
        <f>VLOOKUP(X178&amp;"-"&amp;V178,'Buscoords Workout'!$F:$G,2,0)</f>
        <v>1015</v>
      </c>
      <c r="AA178" t="b">
        <f>OR(ISNA(Y178),ISNA(Z178))</f>
        <v>0</v>
      </c>
    </row>
    <row r="179" spans="1:27" x14ac:dyDescent="0.25">
      <c r="A179">
        <v>2258</v>
      </c>
      <c r="B179" t="s">
        <v>24</v>
      </c>
      <c r="C179" t="s">
        <v>60</v>
      </c>
      <c r="D179" t="s">
        <v>61</v>
      </c>
      <c r="E179">
        <v>11</v>
      </c>
      <c r="F179" t="s">
        <v>42</v>
      </c>
      <c r="G179">
        <v>100</v>
      </c>
      <c r="H179" t="s">
        <v>27</v>
      </c>
      <c r="I179" t="s">
        <v>28</v>
      </c>
      <c r="J179" t="s">
        <v>59</v>
      </c>
      <c r="K179" t="s">
        <v>49</v>
      </c>
      <c r="L179" t="s">
        <v>31</v>
      </c>
      <c r="M179">
        <v>3</v>
      </c>
      <c r="N179" t="s">
        <v>32</v>
      </c>
      <c r="O179" t="s">
        <v>33</v>
      </c>
      <c r="P179">
        <v>30.2224</v>
      </c>
      <c r="Q179">
        <v>336376.52549999999</v>
      </c>
      <c r="R179">
        <v>3063623.0569000002</v>
      </c>
      <c r="S179">
        <v>336405.85720799997</v>
      </c>
      <c r="T179">
        <v>3063615.7738899998</v>
      </c>
      <c r="U179">
        <v>3.0221999999999999E-2</v>
      </c>
      <c r="V179" t="str">
        <f>VLOOKUP(C179,'Lines LookUp'!$B$1:$C$12,2,0)</f>
        <v>BAG</v>
      </c>
      <c r="W179" t="str">
        <f>ROUNDUP(Q179,3)&amp;"-"&amp;ROUNDUP(R179,3)</f>
        <v>336376.526-3063623.057</v>
      </c>
      <c r="X179" t="str">
        <f>ROUNDUP(S179,3)&amp;"-"&amp;ROUNDUP(T179,3)</f>
        <v>336405.858-3063615.774</v>
      </c>
      <c r="Y179">
        <f>VLOOKUP(W179&amp;"-"&amp;V179,'Buscoords Workout'!$F:$G,2,0)</f>
        <v>1015</v>
      </c>
      <c r="Z179">
        <f>VLOOKUP(X179&amp;"-"&amp;V179,'Buscoords Workout'!$F:$G,2,0)</f>
        <v>1280</v>
      </c>
      <c r="AA179" t="b">
        <f>OR(ISNA(Y179),ISNA(Z179))</f>
        <v>0</v>
      </c>
    </row>
    <row r="180" spans="1:27" x14ac:dyDescent="0.25">
      <c r="A180">
        <v>2259</v>
      </c>
      <c r="B180" t="s">
        <v>24</v>
      </c>
      <c r="C180" t="s">
        <v>60</v>
      </c>
      <c r="D180" t="s">
        <v>61</v>
      </c>
      <c r="E180">
        <v>11</v>
      </c>
      <c r="F180" t="s">
        <v>42</v>
      </c>
      <c r="G180">
        <v>100</v>
      </c>
      <c r="H180" t="s">
        <v>27</v>
      </c>
      <c r="I180" t="s">
        <v>28</v>
      </c>
      <c r="J180" t="s">
        <v>59</v>
      </c>
      <c r="K180" t="s">
        <v>49</v>
      </c>
      <c r="L180" t="s">
        <v>31</v>
      </c>
      <c r="M180">
        <v>3</v>
      </c>
      <c r="N180" t="s">
        <v>32</v>
      </c>
      <c r="O180" t="s">
        <v>33</v>
      </c>
      <c r="P180">
        <v>1.8055000000000001</v>
      </c>
      <c r="Q180">
        <v>336405.85720799997</v>
      </c>
      <c r="R180">
        <v>3063615.7738899998</v>
      </c>
      <c r="S180">
        <v>336407.60950000002</v>
      </c>
      <c r="T180">
        <v>3063615.3388</v>
      </c>
      <c r="U180">
        <v>1.805E-3</v>
      </c>
      <c r="V180" t="str">
        <f>VLOOKUP(C180,'Lines LookUp'!$B$1:$C$12,2,0)</f>
        <v>BAG</v>
      </c>
      <c r="W180" t="str">
        <f>ROUNDUP(Q180,3)&amp;"-"&amp;ROUNDUP(R180,3)</f>
        <v>336405.858-3063615.774</v>
      </c>
      <c r="X180" t="str">
        <f>ROUNDUP(S180,3)&amp;"-"&amp;ROUNDUP(T180,3)</f>
        <v>336407.61-3063615.339</v>
      </c>
      <c r="Y180">
        <f>VLOOKUP(W180&amp;"-"&amp;V180,'Buscoords Workout'!$F:$G,2,0)</f>
        <v>1280</v>
      </c>
      <c r="Z180">
        <f>VLOOKUP(X180&amp;"-"&amp;V180,'Buscoords Workout'!$F:$G,2,0)</f>
        <v>1016</v>
      </c>
      <c r="AA180" t="b">
        <f>OR(ISNA(Y180),ISNA(Z180))</f>
        <v>0</v>
      </c>
    </row>
    <row r="181" spans="1:27" x14ac:dyDescent="0.25">
      <c r="A181">
        <v>2260</v>
      </c>
      <c r="B181" t="s">
        <v>24</v>
      </c>
      <c r="C181" t="s">
        <v>60</v>
      </c>
      <c r="D181" t="s">
        <v>61</v>
      </c>
      <c r="E181">
        <v>11</v>
      </c>
      <c r="F181" t="s">
        <v>42</v>
      </c>
      <c r="G181">
        <v>100</v>
      </c>
      <c r="H181" t="s">
        <v>27</v>
      </c>
      <c r="I181" t="s">
        <v>28</v>
      </c>
      <c r="J181" t="s">
        <v>59</v>
      </c>
      <c r="K181" t="s">
        <v>49</v>
      </c>
      <c r="L181" t="s">
        <v>31</v>
      </c>
      <c r="M181">
        <v>3</v>
      </c>
      <c r="N181" t="s">
        <v>32</v>
      </c>
      <c r="O181" t="s">
        <v>33</v>
      </c>
      <c r="P181">
        <v>39.233499999999999</v>
      </c>
      <c r="Q181">
        <v>336407.60950000002</v>
      </c>
      <c r="R181">
        <v>3063615.3388</v>
      </c>
      <c r="S181">
        <v>336444.74229999998</v>
      </c>
      <c r="T181">
        <v>3063602.6729000001</v>
      </c>
      <c r="U181">
        <v>3.9233999999999998E-2</v>
      </c>
      <c r="V181" t="str">
        <f>VLOOKUP(C181,'Lines LookUp'!$B$1:$C$12,2,0)</f>
        <v>BAG</v>
      </c>
      <c r="W181" t="str">
        <f>ROUNDUP(Q181,3)&amp;"-"&amp;ROUNDUP(R181,3)</f>
        <v>336407.61-3063615.339</v>
      </c>
      <c r="X181" t="str">
        <f>ROUNDUP(S181,3)&amp;"-"&amp;ROUNDUP(T181,3)</f>
        <v>336444.743-3063602.673</v>
      </c>
      <c r="Y181">
        <f>VLOOKUP(W181&amp;"-"&amp;V181,'Buscoords Workout'!$F:$G,2,0)</f>
        <v>1016</v>
      </c>
      <c r="Z181">
        <f>VLOOKUP(X181&amp;"-"&amp;V181,'Buscoords Workout'!$F:$G,2,0)</f>
        <v>1017</v>
      </c>
      <c r="AA181" t="b">
        <f>OR(ISNA(Y181),ISNA(Z181))</f>
        <v>0</v>
      </c>
    </row>
    <row r="182" spans="1:27" x14ac:dyDescent="0.25">
      <c r="A182">
        <v>2261</v>
      </c>
      <c r="B182" t="s">
        <v>24</v>
      </c>
      <c r="C182" t="s">
        <v>60</v>
      </c>
      <c r="D182" t="s">
        <v>61</v>
      </c>
      <c r="E182">
        <v>11</v>
      </c>
      <c r="F182" t="s">
        <v>42</v>
      </c>
      <c r="G182">
        <v>100</v>
      </c>
      <c r="H182" t="s">
        <v>27</v>
      </c>
      <c r="I182" t="s">
        <v>28</v>
      </c>
      <c r="J182" t="s">
        <v>59</v>
      </c>
      <c r="K182" t="s">
        <v>49</v>
      </c>
      <c r="L182" t="s">
        <v>31</v>
      </c>
      <c r="M182">
        <v>3</v>
      </c>
      <c r="N182" t="s">
        <v>32</v>
      </c>
      <c r="O182" t="s">
        <v>33</v>
      </c>
      <c r="P182">
        <v>32.623600000000003</v>
      </c>
      <c r="Q182">
        <v>336444.74229999998</v>
      </c>
      <c r="R182">
        <v>3063602.6729000001</v>
      </c>
      <c r="S182">
        <v>336476.43780000001</v>
      </c>
      <c r="T182">
        <v>3063594.9468</v>
      </c>
      <c r="U182">
        <v>3.2624E-2</v>
      </c>
      <c r="V182" t="str">
        <f>VLOOKUP(C182,'Lines LookUp'!$B$1:$C$12,2,0)</f>
        <v>BAG</v>
      </c>
      <c r="W182" t="str">
        <f>ROUNDUP(Q182,3)&amp;"-"&amp;ROUNDUP(R182,3)</f>
        <v>336444.743-3063602.673</v>
      </c>
      <c r="X182" t="str">
        <f>ROUNDUP(S182,3)&amp;"-"&amp;ROUNDUP(T182,3)</f>
        <v>336476.438-3063594.947</v>
      </c>
      <c r="Y182">
        <f>VLOOKUP(W182&amp;"-"&amp;V182,'Buscoords Workout'!$F:$G,2,0)</f>
        <v>1017</v>
      </c>
      <c r="Z182">
        <f>VLOOKUP(X182&amp;"-"&amp;V182,'Buscoords Workout'!$F:$G,2,0)</f>
        <v>1018</v>
      </c>
      <c r="AA182" t="b">
        <f>OR(ISNA(Y182),ISNA(Z182))</f>
        <v>0</v>
      </c>
    </row>
    <row r="183" spans="1:27" x14ac:dyDescent="0.25">
      <c r="A183">
        <v>2262</v>
      </c>
      <c r="B183" t="s">
        <v>24</v>
      </c>
      <c r="C183" t="s">
        <v>60</v>
      </c>
      <c r="D183" t="s">
        <v>61</v>
      </c>
      <c r="E183">
        <v>11</v>
      </c>
      <c r="F183" t="s">
        <v>42</v>
      </c>
      <c r="G183">
        <v>100</v>
      </c>
      <c r="H183" t="s">
        <v>27</v>
      </c>
      <c r="I183" t="s">
        <v>28</v>
      </c>
      <c r="J183" t="s">
        <v>59</v>
      </c>
      <c r="K183" t="s">
        <v>49</v>
      </c>
      <c r="L183" t="s">
        <v>31</v>
      </c>
      <c r="M183">
        <v>3</v>
      </c>
      <c r="N183" t="s">
        <v>32</v>
      </c>
      <c r="O183" t="s">
        <v>33</v>
      </c>
      <c r="P183">
        <v>7.2254199999999997</v>
      </c>
      <c r="Q183">
        <v>336476.43780000001</v>
      </c>
      <c r="R183">
        <v>3063594.9468</v>
      </c>
      <c r="S183">
        <v>336483.43306800001</v>
      </c>
      <c r="T183">
        <v>3063593.13766</v>
      </c>
      <c r="U183">
        <v>7.2249999999999997E-3</v>
      </c>
      <c r="V183" t="str">
        <f>VLOOKUP(C183,'Lines LookUp'!$B$1:$C$12,2,0)</f>
        <v>BAG</v>
      </c>
      <c r="W183" t="str">
        <f>ROUNDUP(Q183,3)&amp;"-"&amp;ROUNDUP(R183,3)</f>
        <v>336476.438-3063594.947</v>
      </c>
      <c r="X183" t="str">
        <f>ROUNDUP(S183,3)&amp;"-"&amp;ROUNDUP(T183,3)</f>
        <v>336483.434-3063593.138</v>
      </c>
      <c r="Y183">
        <f>VLOOKUP(W183&amp;"-"&amp;V183,'Buscoords Workout'!$F:$G,2,0)</f>
        <v>1018</v>
      </c>
      <c r="Z183">
        <f>VLOOKUP(X183&amp;"-"&amp;V183,'Buscoords Workout'!$F:$G,2,0)</f>
        <v>1275</v>
      </c>
      <c r="AA183" t="b">
        <f>OR(ISNA(Y183),ISNA(Z183))</f>
        <v>0</v>
      </c>
    </row>
    <row r="184" spans="1:27" x14ac:dyDescent="0.25">
      <c r="A184">
        <v>2263</v>
      </c>
      <c r="B184" t="s">
        <v>24</v>
      </c>
      <c r="C184" t="s">
        <v>60</v>
      </c>
      <c r="D184" t="s">
        <v>61</v>
      </c>
      <c r="E184">
        <v>11</v>
      </c>
      <c r="F184" t="s">
        <v>42</v>
      </c>
      <c r="G184">
        <v>100</v>
      </c>
      <c r="H184" t="s">
        <v>27</v>
      </c>
      <c r="I184" t="s">
        <v>28</v>
      </c>
      <c r="J184" t="s">
        <v>59</v>
      </c>
      <c r="K184" t="s">
        <v>49</v>
      </c>
      <c r="L184" t="s">
        <v>31</v>
      </c>
      <c r="M184">
        <v>3</v>
      </c>
      <c r="N184" t="s">
        <v>32</v>
      </c>
      <c r="O184" t="s">
        <v>33</v>
      </c>
      <c r="P184">
        <v>0.20736599999999999</v>
      </c>
      <c r="Q184">
        <v>336505.22123899998</v>
      </c>
      <c r="R184">
        <v>3063587.5027200002</v>
      </c>
      <c r="S184">
        <v>336505.42200000002</v>
      </c>
      <c r="T184">
        <v>3063587.4508000002</v>
      </c>
      <c r="U184">
        <v>2.0699999999999999E-4</v>
      </c>
      <c r="V184" t="str">
        <f>VLOOKUP(C184,'Lines LookUp'!$B$1:$C$12,2,0)</f>
        <v>BAG</v>
      </c>
      <c r="W184" t="str">
        <f>ROUNDUP(Q184,3)&amp;"-"&amp;ROUNDUP(R184,3)</f>
        <v>336505.222-3063587.503</v>
      </c>
      <c r="X184" t="str">
        <f>ROUNDUP(S184,3)&amp;"-"&amp;ROUNDUP(T184,3)</f>
        <v>336505.422-3063587.451</v>
      </c>
      <c r="Y184">
        <f>VLOOKUP(W184&amp;"-"&amp;V184,'Buscoords Workout'!$F:$G,2,0)</f>
        <v>1272</v>
      </c>
      <c r="Z184">
        <f>VLOOKUP(X184&amp;"-"&amp;V184,'Buscoords Workout'!$F:$G,2,0)</f>
        <v>1019</v>
      </c>
      <c r="AA184" t="b">
        <f>OR(ISNA(Y184),ISNA(Z184))</f>
        <v>0</v>
      </c>
    </row>
    <row r="185" spans="1:27" x14ac:dyDescent="0.25">
      <c r="A185">
        <v>2264</v>
      </c>
      <c r="B185" t="s">
        <v>24</v>
      </c>
      <c r="C185" t="s">
        <v>60</v>
      </c>
      <c r="D185" t="s">
        <v>61</v>
      </c>
      <c r="E185">
        <v>11</v>
      </c>
      <c r="F185" t="s">
        <v>42</v>
      </c>
      <c r="G185">
        <v>100</v>
      </c>
      <c r="H185" t="s">
        <v>27</v>
      </c>
      <c r="I185" t="s">
        <v>28</v>
      </c>
      <c r="J185" t="s">
        <v>59</v>
      </c>
      <c r="K185" t="s">
        <v>49</v>
      </c>
      <c r="L185" t="s">
        <v>31</v>
      </c>
      <c r="M185">
        <v>3</v>
      </c>
      <c r="N185" t="s">
        <v>32</v>
      </c>
      <c r="O185" t="s">
        <v>33</v>
      </c>
      <c r="P185">
        <v>22.504999999999999</v>
      </c>
      <c r="Q185">
        <v>336483.43306800001</v>
      </c>
      <c r="R185">
        <v>3063593.13766</v>
      </c>
      <c r="S185">
        <v>336505.22123899998</v>
      </c>
      <c r="T185">
        <v>3063587.5027200002</v>
      </c>
      <c r="U185">
        <v>2.2505000000000001E-2</v>
      </c>
      <c r="V185" t="str">
        <f>VLOOKUP(C185,'Lines LookUp'!$B$1:$C$12,2,0)</f>
        <v>BAG</v>
      </c>
      <c r="W185" t="str">
        <f>ROUNDUP(Q185,3)&amp;"-"&amp;ROUNDUP(R185,3)</f>
        <v>336483.434-3063593.138</v>
      </c>
      <c r="X185" t="str">
        <f>ROUNDUP(S185,3)&amp;"-"&amp;ROUNDUP(T185,3)</f>
        <v>336505.222-3063587.503</v>
      </c>
      <c r="Y185">
        <f>VLOOKUP(W185&amp;"-"&amp;V185,'Buscoords Workout'!$F:$G,2,0)</f>
        <v>1275</v>
      </c>
      <c r="Z185">
        <f>VLOOKUP(X185&amp;"-"&amp;V185,'Buscoords Workout'!$F:$G,2,0)</f>
        <v>1272</v>
      </c>
      <c r="AA185" t="b">
        <f>OR(ISNA(Y185),ISNA(Z185))</f>
        <v>0</v>
      </c>
    </row>
    <row r="186" spans="1:27" x14ac:dyDescent="0.25">
      <c r="A186">
        <v>2265</v>
      </c>
      <c r="B186" t="s">
        <v>24</v>
      </c>
      <c r="C186" t="s">
        <v>60</v>
      </c>
      <c r="D186" t="s">
        <v>61</v>
      </c>
      <c r="E186">
        <v>11</v>
      </c>
      <c r="F186" t="s">
        <v>42</v>
      </c>
      <c r="G186">
        <v>100</v>
      </c>
      <c r="H186" t="s">
        <v>27</v>
      </c>
      <c r="I186" t="s">
        <v>28</v>
      </c>
      <c r="J186" t="s">
        <v>59</v>
      </c>
      <c r="K186" t="s">
        <v>49</v>
      </c>
      <c r="L186" t="s">
        <v>31</v>
      </c>
      <c r="M186">
        <v>3</v>
      </c>
      <c r="N186" t="s">
        <v>32</v>
      </c>
      <c r="O186" t="s">
        <v>33</v>
      </c>
      <c r="P186">
        <v>5.79E-3</v>
      </c>
      <c r="Q186">
        <v>336505.42200000002</v>
      </c>
      <c r="R186">
        <v>3063587.4508000002</v>
      </c>
      <c r="S186">
        <v>336505.42760599998</v>
      </c>
      <c r="T186">
        <v>3063587.4493499999</v>
      </c>
      <c r="U186">
        <v>6.0000000000000002E-6</v>
      </c>
      <c r="V186" t="str">
        <f>VLOOKUP(C186,'Lines LookUp'!$B$1:$C$12,2,0)</f>
        <v>BAG</v>
      </c>
      <c r="W186" t="str">
        <f>ROUNDUP(Q186,3)&amp;"-"&amp;ROUNDUP(R186,3)</f>
        <v>336505.422-3063587.451</v>
      </c>
      <c r="X186" t="str">
        <f>ROUNDUP(S186,3)&amp;"-"&amp;ROUNDUP(T186,3)</f>
        <v>336505.428-3063587.45</v>
      </c>
      <c r="Y186">
        <f>VLOOKUP(W186&amp;"-"&amp;V186,'Buscoords Workout'!$F:$G,2,0)</f>
        <v>1019</v>
      </c>
      <c r="Z186">
        <f>VLOOKUP(X186&amp;"-"&amp;V186,'Buscoords Workout'!$F:$G,2,0)</f>
        <v>1271</v>
      </c>
      <c r="AA186" t="b">
        <f>OR(ISNA(Y186),ISNA(Z186))</f>
        <v>0</v>
      </c>
    </row>
    <row r="187" spans="1:27" x14ac:dyDescent="0.25">
      <c r="A187">
        <v>2266</v>
      </c>
      <c r="B187" t="s">
        <v>24</v>
      </c>
      <c r="C187" t="s">
        <v>60</v>
      </c>
      <c r="D187" t="s">
        <v>61</v>
      </c>
      <c r="E187">
        <v>11</v>
      </c>
      <c r="F187" t="s">
        <v>42</v>
      </c>
      <c r="G187">
        <v>100</v>
      </c>
      <c r="H187" t="s">
        <v>27</v>
      </c>
      <c r="I187" t="s">
        <v>28</v>
      </c>
      <c r="J187" t="s">
        <v>59</v>
      </c>
      <c r="K187" t="s">
        <v>49</v>
      </c>
      <c r="L187" t="s">
        <v>31</v>
      </c>
      <c r="M187">
        <v>3</v>
      </c>
      <c r="N187" t="s">
        <v>32</v>
      </c>
      <c r="O187" t="s">
        <v>33</v>
      </c>
      <c r="P187">
        <v>5.9355599999999997</v>
      </c>
      <c r="Q187">
        <v>336505.42760599998</v>
      </c>
      <c r="R187">
        <v>3063587.4493499999</v>
      </c>
      <c r="S187">
        <v>336511.1741</v>
      </c>
      <c r="T187">
        <v>3063585.9632000001</v>
      </c>
      <c r="U187">
        <v>5.9360000000000003E-3</v>
      </c>
      <c r="V187" t="str">
        <f>VLOOKUP(C187,'Lines LookUp'!$B$1:$C$12,2,0)</f>
        <v>BAG</v>
      </c>
      <c r="W187" t="str">
        <f>ROUNDUP(Q187,3)&amp;"-"&amp;ROUNDUP(R187,3)</f>
        <v>336505.428-3063587.45</v>
      </c>
      <c r="X187" t="str">
        <f>ROUNDUP(S187,3)&amp;"-"&amp;ROUNDUP(T187,3)</f>
        <v>336511.175-3063585.964</v>
      </c>
      <c r="Y187">
        <f>VLOOKUP(W187&amp;"-"&amp;V187,'Buscoords Workout'!$F:$G,2,0)</f>
        <v>1271</v>
      </c>
      <c r="Z187">
        <f>VLOOKUP(X187&amp;"-"&amp;V187,'Buscoords Workout'!$F:$G,2,0)</f>
        <v>1020</v>
      </c>
      <c r="AA187" t="b">
        <f>OR(ISNA(Y187),ISNA(Z187))</f>
        <v>0</v>
      </c>
    </row>
    <row r="188" spans="1:27" x14ac:dyDescent="0.25">
      <c r="A188">
        <v>2267</v>
      </c>
      <c r="B188" t="s">
        <v>24</v>
      </c>
      <c r="C188" t="s">
        <v>60</v>
      </c>
      <c r="D188" t="s">
        <v>61</v>
      </c>
      <c r="E188">
        <v>11</v>
      </c>
      <c r="F188" t="s">
        <v>42</v>
      </c>
      <c r="G188">
        <v>100</v>
      </c>
      <c r="H188" t="s">
        <v>27</v>
      </c>
      <c r="I188" t="s">
        <v>28</v>
      </c>
      <c r="J188" t="s">
        <v>59</v>
      </c>
      <c r="K188" t="s">
        <v>49</v>
      </c>
      <c r="L188" t="s">
        <v>31</v>
      </c>
      <c r="M188">
        <v>3</v>
      </c>
      <c r="N188" t="s">
        <v>32</v>
      </c>
      <c r="O188" t="s">
        <v>33</v>
      </c>
      <c r="P188">
        <v>7.4433600000000002</v>
      </c>
      <c r="Q188">
        <v>336511.1741</v>
      </c>
      <c r="R188">
        <v>3063585.9632000001</v>
      </c>
      <c r="S188">
        <v>336518.31433700002</v>
      </c>
      <c r="T188">
        <v>3063583.8606799999</v>
      </c>
      <c r="U188">
        <v>7.443E-3</v>
      </c>
      <c r="V188" t="str">
        <f>VLOOKUP(C188,'Lines LookUp'!$B$1:$C$12,2,0)</f>
        <v>BAG</v>
      </c>
      <c r="W188" t="str">
        <f>ROUNDUP(Q188,3)&amp;"-"&amp;ROUNDUP(R188,3)</f>
        <v>336511.175-3063585.964</v>
      </c>
      <c r="X188" t="str">
        <f>ROUNDUP(S188,3)&amp;"-"&amp;ROUNDUP(T188,3)</f>
        <v>336518.315-3063583.861</v>
      </c>
      <c r="Y188">
        <f>VLOOKUP(W188&amp;"-"&amp;V188,'Buscoords Workout'!$F:$G,2,0)</f>
        <v>1020</v>
      </c>
      <c r="Z188">
        <f>VLOOKUP(X188&amp;"-"&amp;V188,'Buscoords Workout'!$F:$G,2,0)</f>
        <v>1270</v>
      </c>
      <c r="AA188" t="b">
        <f>OR(ISNA(Y188),ISNA(Z188))</f>
        <v>0</v>
      </c>
    </row>
    <row r="189" spans="1:27" x14ac:dyDescent="0.25">
      <c r="A189">
        <v>2268</v>
      </c>
      <c r="B189" t="s">
        <v>24</v>
      </c>
      <c r="C189" t="s">
        <v>60</v>
      </c>
      <c r="D189" t="s">
        <v>61</v>
      </c>
      <c r="E189">
        <v>11</v>
      </c>
      <c r="F189" t="s">
        <v>42</v>
      </c>
      <c r="G189">
        <v>100</v>
      </c>
      <c r="H189" t="s">
        <v>27</v>
      </c>
      <c r="I189" t="s">
        <v>28</v>
      </c>
      <c r="J189" t="s">
        <v>59</v>
      </c>
      <c r="K189" t="s">
        <v>49</v>
      </c>
      <c r="L189" t="s">
        <v>31</v>
      </c>
      <c r="M189">
        <v>3</v>
      </c>
      <c r="N189" t="s">
        <v>32</v>
      </c>
      <c r="O189" t="s">
        <v>33</v>
      </c>
      <c r="P189">
        <v>2.1826599999999998</v>
      </c>
      <c r="Q189">
        <v>336544.256826</v>
      </c>
      <c r="R189">
        <v>3063576.22163</v>
      </c>
      <c r="S189">
        <v>336546.35060000001</v>
      </c>
      <c r="T189">
        <v>3063575.6050999998</v>
      </c>
      <c r="U189">
        <v>2.183E-3</v>
      </c>
      <c r="V189" t="str">
        <f>VLOOKUP(C189,'Lines LookUp'!$B$1:$C$12,2,0)</f>
        <v>BAG</v>
      </c>
      <c r="W189" t="str">
        <f>ROUNDUP(Q189,3)&amp;"-"&amp;ROUNDUP(R189,3)</f>
        <v>336544.257-3063576.222</v>
      </c>
      <c r="X189" t="str">
        <f>ROUNDUP(S189,3)&amp;"-"&amp;ROUNDUP(T189,3)</f>
        <v>336546.351-3063575.606</v>
      </c>
      <c r="Y189">
        <f>VLOOKUP(W189&amp;"-"&amp;V189,'Buscoords Workout'!$F:$G,2,0)</f>
        <v>1267</v>
      </c>
      <c r="Z189">
        <f>VLOOKUP(X189&amp;"-"&amp;V189,'Buscoords Workout'!$F:$G,2,0)</f>
        <v>1021</v>
      </c>
      <c r="AA189" t="b">
        <f>OR(ISNA(Y189),ISNA(Z189))</f>
        <v>0</v>
      </c>
    </row>
    <row r="190" spans="1:27" x14ac:dyDescent="0.25">
      <c r="A190">
        <v>2269</v>
      </c>
      <c r="B190" t="s">
        <v>24</v>
      </c>
      <c r="C190" t="s">
        <v>60</v>
      </c>
      <c r="D190" t="s">
        <v>61</v>
      </c>
      <c r="E190">
        <v>11</v>
      </c>
      <c r="F190" t="s">
        <v>42</v>
      </c>
      <c r="G190">
        <v>100</v>
      </c>
      <c r="H190" t="s">
        <v>27</v>
      </c>
      <c r="I190" t="s">
        <v>28</v>
      </c>
      <c r="J190" t="s">
        <v>59</v>
      </c>
      <c r="K190" t="s">
        <v>49</v>
      </c>
      <c r="L190" t="s">
        <v>31</v>
      </c>
      <c r="M190">
        <v>3</v>
      </c>
      <c r="N190" t="s">
        <v>32</v>
      </c>
      <c r="O190" t="s">
        <v>33</v>
      </c>
      <c r="P190">
        <v>27.043800000000001</v>
      </c>
      <c r="Q190">
        <v>336518.31433700002</v>
      </c>
      <c r="R190">
        <v>3063583.8606799999</v>
      </c>
      <c r="S190">
        <v>336544.256826</v>
      </c>
      <c r="T190">
        <v>3063576.22163</v>
      </c>
      <c r="U190">
        <v>2.7043999999999999E-2</v>
      </c>
      <c r="V190" t="str">
        <f>VLOOKUP(C190,'Lines LookUp'!$B$1:$C$12,2,0)</f>
        <v>BAG</v>
      </c>
      <c r="W190" t="str">
        <f>ROUNDUP(Q190,3)&amp;"-"&amp;ROUNDUP(R190,3)</f>
        <v>336518.315-3063583.861</v>
      </c>
      <c r="X190" t="str">
        <f>ROUNDUP(S190,3)&amp;"-"&amp;ROUNDUP(T190,3)</f>
        <v>336544.257-3063576.222</v>
      </c>
      <c r="Y190">
        <f>VLOOKUP(W190&amp;"-"&amp;V190,'Buscoords Workout'!$F:$G,2,0)</f>
        <v>1270</v>
      </c>
      <c r="Z190">
        <f>VLOOKUP(X190&amp;"-"&amp;V190,'Buscoords Workout'!$F:$G,2,0)</f>
        <v>1267</v>
      </c>
      <c r="AA190" t="b">
        <f>OR(ISNA(Y190),ISNA(Z190))</f>
        <v>0</v>
      </c>
    </row>
    <row r="191" spans="1:27" x14ac:dyDescent="0.25">
      <c r="A191">
        <v>2270</v>
      </c>
      <c r="B191" t="s">
        <v>24</v>
      </c>
      <c r="C191" t="s">
        <v>60</v>
      </c>
      <c r="D191" t="s">
        <v>61</v>
      </c>
      <c r="E191">
        <v>11</v>
      </c>
      <c r="F191" t="s">
        <v>42</v>
      </c>
      <c r="G191">
        <v>100</v>
      </c>
      <c r="H191" t="s">
        <v>27</v>
      </c>
      <c r="I191" t="s">
        <v>28</v>
      </c>
      <c r="J191" t="s">
        <v>59</v>
      </c>
      <c r="K191" t="s">
        <v>49</v>
      </c>
      <c r="L191" t="s">
        <v>31</v>
      </c>
      <c r="M191">
        <v>3</v>
      </c>
      <c r="N191" t="s">
        <v>32</v>
      </c>
      <c r="O191" t="s">
        <v>33</v>
      </c>
      <c r="P191">
        <v>0.816859</v>
      </c>
      <c r="Q191">
        <v>336546.35060000001</v>
      </c>
      <c r="R191">
        <v>3063575.6050999998</v>
      </c>
      <c r="S191">
        <v>336546.54672400001</v>
      </c>
      <c r="T191">
        <v>3063576.3980700001</v>
      </c>
      <c r="U191">
        <v>8.1700000000000002E-4</v>
      </c>
      <c r="V191" t="str">
        <f>VLOOKUP(C191,'Lines LookUp'!$B$1:$C$12,2,0)</f>
        <v>BAG</v>
      </c>
      <c r="W191" t="str">
        <f>ROUNDUP(Q191,3)&amp;"-"&amp;ROUNDUP(R191,3)</f>
        <v>336546.351-3063575.606</v>
      </c>
      <c r="X191" t="str">
        <f>ROUNDUP(S191,3)&amp;"-"&amp;ROUNDUP(T191,3)</f>
        <v>336546.547-3063576.399</v>
      </c>
      <c r="Y191">
        <f>VLOOKUP(W191&amp;"-"&amp;V191,'Buscoords Workout'!$F:$G,2,0)</f>
        <v>1021</v>
      </c>
      <c r="Z191">
        <f>VLOOKUP(X191&amp;"-"&amp;V191,'Buscoords Workout'!$F:$G,2,0)</f>
        <v>1268</v>
      </c>
      <c r="AA191" t="b">
        <f>OR(ISNA(Y191),ISNA(Z191))</f>
        <v>0</v>
      </c>
    </row>
    <row r="192" spans="1:27" x14ac:dyDescent="0.25">
      <c r="A192">
        <v>2271</v>
      </c>
      <c r="B192" t="s">
        <v>24</v>
      </c>
      <c r="C192" t="s">
        <v>60</v>
      </c>
      <c r="D192" t="s">
        <v>61</v>
      </c>
      <c r="E192">
        <v>11</v>
      </c>
      <c r="F192" t="s">
        <v>42</v>
      </c>
      <c r="G192">
        <v>100</v>
      </c>
      <c r="H192" t="s">
        <v>27</v>
      </c>
      <c r="I192" t="s">
        <v>28</v>
      </c>
      <c r="J192" t="s">
        <v>59</v>
      </c>
      <c r="K192" t="s">
        <v>49</v>
      </c>
      <c r="L192" t="s">
        <v>31</v>
      </c>
      <c r="M192">
        <v>3</v>
      </c>
      <c r="N192" t="s">
        <v>32</v>
      </c>
      <c r="O192" t="s">
        <v>33</v>
      </c>
      <c r="P192">
        <v>5.3939199999999996</v>
      </c>
      <c r="Q192">
        <v>336555.40244699997</v>
      </c>
      <c r="R192">
        <v>3063612.2034499999</v>
      </c>
      <c r="S192">
        <v>336556.69750000001</v>
      </c>
      <c r="T192">
        <v>3063617.4396000002</v>
      </c>
      <c r="U192">
        <v>5.3940000000000004E-3</v>
      </c>
      <c r="V192" t="str">
        <f>VLOOKUP(C192,'Lines LookUp'!$B$1:$C$12,2,0)</f>
        <v>BAG</v>
      </c>
      <c r="W192" t="str">
        <f>ROUNDUP(Q192,3)&amp;"-"&amp;ROUNDUP(R192,3)</f>
        <v>336555.403-3063612.204</v>
      </c>
      <c r="X192" t="str">
        <f>ROUNDUP(S192,3)&amp;"-"&amp;ROUNDUP(T192,3)</f>
        <v>336556.698-3063617.44</v>
      </c>
      <c r="Y192">
        <f>VLOOKUP(W192&amp;"-"&amp;V192,'Buscoords Workout'!$F:$G,2,0)</f>
        <v>1279</v>
      </c>
      <c r="Z192">
        <f>VLOOKUP(X192&amp;"-"&amp;V192,'Buscoords Workout'!$F:$G,2,0)</f>
        <v>1022</v>
      </c>
      <c r="AA192" t="b">
        <f>OR(ISNA(Y192),ISNA(Z192))</f>
        <v>0</v>
      </c>
    </row>
    <row r="193" spans="1:27" x14ac:dyDescent="0.25">
      <c r="A193">
        <v>2272</v>
      </c>
      <c r="B193" t="s">
        <v>24</v>
      </c>
      <c r="C193" t="s">
        <v>60</v>
      </c>
      <c r="D193" t="s">
        <v>61</v>
      </c>
      <c r="E193">
        <v>11</v>
      </c>
      <c r="F193" t="s">
        <v>42</v>
      </c>
      <c r="G193">
        <v>100</v>
      </c>
      <c r="H193" t="s">
        <v>27</v>
      </c>
      <c r="I193" t="s">
        <v>28</v>
      </c>
      <c r="J193" t="s">
        <v>59</v>
      </c>
      <c r="K193" t="s">
        <v>49</v>
      </c>
      <c r="L193" t="s">
        <v>31</v>
      </c>
      <c r="M193">
        <v>3</v>
      </c>
      <c r="N193" t="s">
        <v>32</v>
      </c>
      <c r="O193" t="s">
        <v>33</v>
      </c>
      <c r="P193">
        <v>36.884300000000003</v>
      </c>
      <c r="Q193">
        <v>336546.54672400001</v>
      </c>
      <c r="R193">
        <v>3063576.3980700001</v>
      </c>
      <c r="S193">
        <v>336555.40244699997</v>
      </c>
      <c r="T193">
        <v>3063612.2034499999</v>
      </c>
      <c r="U193">
        <v>3.6884E-2</v>
      </c>
      <c r="V193" t="str">
        <f>VLOOKUP(C193,'Lines LookUp'!$B$1:$C$12,2,0)</f>
        <v>BAG</v>
      </c>
      <c r="W193" t="str">
        <f>ROUNDUP(Q193,3)&amp;"-"&amp;ROUNDUP(R193,3)</f>
        <v>336546.547-3063576.399</v>
      </c>
      <c r="X193" t="str">
        <f>ROUNDUP(S193,3)&amp;"-"&amp;ROUNDUP(T193,3)</f>
        <v>336555.403-3063612.204</v>
      </c>
      <c r="Y193">
        <f>VLOOKUP(W193&amp;"-"&amp;V193,'Buscoords Workout'!$F:$G,2,0)</f>
        <v>1268</v>
      </c>
      <c r="Z193">
        <f>VLOOKUP(X193&amp;"-"&amp;V193,'Buscoords Workout'!$F:$G,2,0)</f>
        <v>1279</v>
      </c>
      <c r="AA193" t="b">
        <f>OR(ISNA(Y193),ISNA(Z193))</f>
        <v>0</v>
      </c>
    </row>
    <row r="194" spans="1:27" x14ac:dyDescent="0.25">
      <c r="A194">
        <v>2273</v>
      </c>
      <c r="B194" t="s">
        <v>24</v>
      </c>
      <c r="C194" t="s">
        <v>60</v>
      </c>
      <c r="D194" t="s">
        <v>61</v>
      </c>
      <c r="E194">
        <v>11</v>
      </c>
      <c r="F194" t="s">
        <v>37</v>
      </c>
      <c r="G194">
        <v>100</v>
      </c>
      <c r="H194" t="s">
        <v>27</v>
      </c>
      <c r="I194" t="s">
        <v>38</v>
      </c>
      <c r="J194" t="s">
        <v>59</v>
      </c>
      <c r="K194" t="s">
        <v>30</v>
      </c>
      <c r="L194" t="s">
        <v>31</v>
      </c>
      <c r="M194">
        <v>3</v>
      </c>
      <c r="N194" t="s">
        <v>32</v>
      </c>
      <c r="O194" t="s">
        <v>33</v>
      </c>
      <c r="P194">
        <v>17.112100000000002</v>
      </c>
      <c r="Q194">
        <v>336556.69750000001</v>
      </c>
      <c r="R194">
        <v>3063617.4396000002</v>
      </c>
      <c r="S194">
        <v>336567.728</v>
      </c>
      <c r="T194">
        <v>3063630.5221000002</v>
      </c>
      <c r="U194">
        <v>1.7111999999999999E-2</v>
      </c>
      <c r="V194" t="str">
        <f>VLOOKUP(C194,'Lines LookUp'!$B$1:$C$12,2,0)</f>
        <v>BAG</v>
      </c>
      <c r="W194" t="str">
        <f>ROUNDUP(Q194,3)&amp;"-"&amp;ROUNDUP(R194,3)</f>
        <v>336556.698-3063617.44</v>
      </c>
      <c r="X194" t="str">
        <f>ROUNDUP(S194,3)&amp;"-"&amp;ROUNDUP(T194,3)</f>
        <v>336567.728-3063630.523</v>
      </c>
      <c r="Y194">
        <f>VLOOKUP(W194&amp;"-"&amp;V194,'Buscoords Workout'!$F:$G,2,0)</f>
        <v>1022</v>
      </c>
      <c r="Z194">
        <f>VLOOKUP(X194&amp;"-"&amp;V194,'Buscoords Workout'!$F:$G,2,0)</f>
        <v>1023</v>
      </c>
      <c r="AA194" t="b">
        <f>OR(ISNA(Y194),ISNA(Z194))</f>
        <v>0</v>
      </c>
    </row>
    <row r="195" spans="1:27" x14ac:dyDescent="0.25">
      <c r="A195">
        <v>2274</v>
      </c>
      <c r="B195" t="s">
        <v>24</v>
      </c>
      <c r="C195" t="s">
        <v>60</v>
      </c>
      <c r="D195" t="s">
        <v>61</v>
      </c>
      <c r="E195">
        <v>11</v>
      </c>
      <c r="F195" t="s">
        <v>37</v>
      </c>
      <c r="G195">
        <v>100</v>
      </c>
      <c r="H195" t="s">
        <v>27</v>
      </c>
      <c r="I195" t="s">
        <v>38</v>
      </c>
      <c r="J195" t="s">
        <v>59</v>
      </c>
      <c r="K195" t="s">
        <v>30</v>
      </c>
      <c r="L195" t="s">
        <v>31</v>
      </c>
      <c r="M195">
        <v>3</v>
      </c>
      <c r="N195" t="s">
        <v>32</v>
      </c>
      <c r="O195" t="s">
        <v>33</v>
      </c>
      <c r="P195">
        <v>21.897200000000002</v>
      </c>
      <c r="Q195">
        <v>336567.728</v>
      </c>
      <c r="R195">
        <v>3063630.5221000002</v>
      </c>
      <c r="S195">
        <v>336568.02230000001</v>
      </c>
      <c r="T195">
        <v>3063652.4172999999</v>
      </c>
      <c r="U195">
        <v>2.1897E-2</v>
      </c>
      <c r="V195" t="str">
        <f>VLOOKUP(C195,'Lines LookUp'!$B$1:$C$12,2,0)</f>
        <v>BAG</v>
      </c>
      <c r="W195" t="str">
        <f>ROUNDUP(Q195,3)&amp;"-"&amp;ROUNDUP(R195,3)</f>
        <v>336567.728-3063630.523</v>
      </c>
      <c r="X195" t="str">
        <f>ROUNDUP(S195,3)&amp;"-"&amp;ROUNDUP(T195,3)</f>
        <v>336568.023-3063652.418</v>
      </c>
      <c r="Y195">
        <f>VLOOKUP(W195&amp;"-"&amp;V195,'Buscoords Workout'!$F:$G,2,0)</f>
        <v>1023</v>
      </c>
      <c r="Z195">
        <f>VLOOKUP(X195&amp;"-"&amp;V195,'Buscoords Workout'!$F:$G,2,0)</f>
        <v>1024</v>
      </c>
      <c r="AA195" t="b">
        <f>OR(ISNA(Y195),ISNA(Z195))</f>
        <v>0</v>
      </c>
    </row>
    <row r="196" spans="1:27" x14ac:dyDescent="0.25">
      <c r="A196">
        <v>2275</v>
      </c>
      <c r="B196" t="s">
        <v>24</v>
      </c>
      <c r="C196" t="s">
        <v>60</v>
      </c>
      <c r="D196" t="s">
        <v>61</v>
      </c>
      <c r="E196">
        <v>11</v>
      </c>
      <c r="F196" t="s">
        <v>37</v>
      </c>
      <c r="G196">
        <v>100</v>
      </c>
      <c r="H196" t="s">
        <v>27</v>
      </c>
      <c r="I196" t="s">
        <v>38</v>
      </c>
      <c r="J196" t="s">
        <v>59</v>
      </c>
      <c r="K196" t="s">
        <v>30</v>
      </c>
      <c r="L196" t="s">
        <v>31</v>
      </c>
      <c r="M196">
        <v>3</v>
      </c>
      <c r="N196" t="s">
        <v>32</v>
      </c>
      <c r="O196" t="s">
        <v>33</v>
      </c>
      <c r="P196">
        <v>21.119</v>
      </c>
      <c r="Q196">
        <v>336568.02230000001</v>
      </c>
      <c r="R196">
        <v>3063652.4172999999</v>
      </c>
      <c r="S196">
        <v>336572.58020000003</v>
      </c>
      <c r="T196">
        <v>3063673.0386000001</v>
      </c>
      <c r="U196">
        <v>2.1118999999999999E-2</v>
      </c>
      <c r="V196" t="str">
        <f>VLOOKUP(C196,'Lines LookUp'!$B$1:$C$12,2,0)</f>
        <v>BAG</v>
      </c>
      <c r="W196" t="str">
        <f>ROUNDUP(Q196,3)&amp;"-"&amp;ROUNDUP(R196,3)</f>
        <v>336568.023-3063652.418</v>
      </c>
      <c r="X196" t="str">
        <f>ROUNDUP(S196,3)&amp;"-"&amp;ROUNDUP(T196,3)</f>
        <v>336572.581-3063673.039</v>
      </c>
      <c r="Y196">
        <f>VLOOKUP(W196&amp;"-"&amp;V196,'Buscoords Workout'!$F:$G,2,0)</f>
        <v>1024</v>
      </c>
      <c r="Z196">
        <f>VLOOKUP(X196&amp;"-"&amp;V196,'Buscoords Workout'!$F:$G,2,0)</f>
        <v>1025</v>
      </c>
      <c r="AA196" t="b">
        <f>OR(ISNA(Y196),ISNA(Z196))</f>
        <v>0</v>
      </c>
    </row>
    <row r="197" spans="1:27" x14ac:dyDescent="0.25">
      <c r="A197">
        <v>2276</v>
      </c>
      <c r="B197" t="s">
        <v>24</v>
      </c>
      <c r="C197" t="s">
        <v>60</v>
      </c>
      <c r="D197" t="s">
        <v>61</v>
      </c>
      <c r="E197">
        <v>11</v>
      </c>
      <c r="F197" t="s">
        <v>37</v>
      </c>
      <c r="G197">
        <v>100</v>
      </c>
      <c r="H197" t="s">
        <v>27</v>
      </c>
      <c r="I197" t="s">
        <v>38</v>
      </c>
      <c r="J197" t="s">
        <v>59</v>
      </c>
      <c r="K197" t="s">
        <v>30</v>
      </c>
      <c r="L197" t="s">
        <v>31</v>
      </c>
      <c r="M197">
        <v>3</v>
      </c>
      <c r="N197" t="s">
        <v>32</v>
      </c>
      <c r="O197" t="s">
        <v>33</v>
      </c>
      <c r="P197">
        <v>21.999700000000001</v>
      </c>
      <c r="Q197">
        <v>336572.58020000003</v>
      </c>
      <c r="R197">
        <v>3063673.0386000001</v>
      </c>
      <c r="S197">
        <v>336588.6814</v>
      </c>
      <c r="T197">
        <v>3063688.0299</v>
      </c>
      <c r="U197">
        <v>2.1999999999999999E-2</v>
      </c>
      <c r="V197" t="str">
        <f>VLOOKUP(C197,'Lines LookUp'!$B$1:$C$12,2,0)</f>
        <v>BAG</v>
      </c>
      <c r="W197" t="str">
        <f>ROUNDUP(Q197,3)&amp;"-"&amp;ROUNDUP(R197,3)</f>
        <v>336572.581-3063673.039</v>
      </c>
      <c r="X197" t="str">
        <f>ROUNDUP(S197,3)&amp;"-"&amp;ROUNDUP(T197,3)</f>
        <v>336588.682-3063688.03</v>
      </c>
      <c r="Y197">
        <f>VLOOKUP(W197&amp;"-"&amp;V197,'Buscoords Workout'!$F:$G,2,0)</f>
        <v>1025</v>
      </c>
      <c r="Z197">
        <f>VLOOKUP(X197&amp;"-"&amp;V197,'Buscoords Workout'!$F:$G,2,0)</f>
        <v>1026</v>
      </c>
      <c r="AA197" t="b">
        <f>OR(ISNA(Y197),ISNA(Z197))</f>
        <v>0</v>
      </c>
    </row>
    <row r="198" spans="1:27" x14ac:dyDescent="0.25">
      <c r="A198">
        <v>2277</v>
      </c>
      <c r="B198" t="s">
        <v>24</v>
      </c>
      <c r="C198" t="s">
        <v>60</v>
      </c>
      <c r="D198" t="s">
        <v>61</v>
      </c>
      <c r="E198">
        <v>11</v>
      </c>
      <c r="F198" t="s">
        <v>37</v>
      </c>
      <c r="G198">
        <v>100</v>
      </c>
      <c r="H198" t="s">
        <v>27</v>
      </c>
      <c r="I198" t="s">
        <v>38</v>
      </c>
      <c r="J198" t="s">
        <v>59</v>
      </c>
      <c r="K198" t="s">
        <v>30</v>
      </c>
      <c r="L198" t="s">
        <v>31</v>
      </c>
      <c r="M198">
        <v>3</v>
      </c>
      <c r="N198" t="s">
        <v>32</v>
      </c>
      <c r="O198" t="s">
        <v>33</v>
      </c>
      <c r="P198">
        <v>23.307300000000001</v>
      </c>
      <c r="Q198">
        <v>336588.6814</v>
      </c>
      <c r="R198">
        <v>3063688.0299</v>
      </c>
      <c r="S198">
        <v>336606.0135</v>
      </c>
      <c r="T198">
        <v>3063703.6129000001</v>
      </c>
      <c r="U198">
        <v>2.3307000000000001E-2</v>
      </c>
      <c r="V198" t="str">
        <f>VLOOKUP(C198,'Lines LookUp'!$B$1:$C$12,2,0)</f>
        <v>BAG</v>
      </c>
      <c r="W198" t="str">
        <f>ROUNDUP(Q198,3)&amp;"-"&amp;ROUNDUP(R198,3)</f>
        <v>336588.682-3063688.03</v>
      </c>
      <c r="X198" t="str">
        <f>ROUNDUP(S198,3)&amp;"-"&amp;ROUNDUP(T198,3)</f>
        <v>336606.014-3063703.613</v>
      </c>
      <c r="Y198">
        <f>VLOOKUP(W198&amp;"-"&amp;V198,'Buscoords Workout'!$F:$G,2,0)</f>
        <v>1026</v>
      </c>
      <c r="Z198">
        <f>VLOOKUP(X198&amp;"-"&amp;V198,'Buscoords Workout'!$F:$G,2,0)</f>
        <v>1027</v>
      </c>
      <c r="AA198" t="b">
        <f>OR(ISNA(Y198),ISNA(Z198))</f>
        <v>0</v>
      </c>
    </row>
    <row r="199" spans="1:27" x14ac:dyDescent="0.25">
      <c r="A199">
        <v>2278</v>
      </c>
      <c r="B199" t="s">
        <v>24</v>
      </c>
      <c r="C199" t="s">
        <v>60</v>
      </c>
      <c r="D199" t="s">
        <v>61</v>
      </c>
      <c r="E199">
        <v>11</v>
      </c>
      <c r="F199" t="s">
        <v>37</v>
      </c>
      <c r="G199">
        <v>100</v>
      </c>
      <c r="H199" t="s">
        <v>27</v>
      </c>
      <c r="I199" t="s">
        <v>38</v>
      </c>
      <c r="J199" t="s">
        <v>59</v>
      </c>
      <c r="K199" t="s">
        <v>30</v>
      </c>
      <c r="L199" t="s">
        <v>31</v>
      </c>
      <c r="M199">
        <v>3</v>
      </c>
      <c r="N199" t="s">
        <v>32</v>
      </c>
      <c r="O199" t="s">
        <v>33</v>
      </c>
      <c r="P199">
        <v>20.712800000000001</v>
      </c>
      <c r="Q199">
        <v>336606.0135</v>
      </c>
      <c r="R199">
        <v>3063703.6129000001</v>
      </c>
      <c r="S199">
        <v>336620.28029999998</v>
      </c>
      <c r="T199">
        <v>3063718.6288000001</v>
      </c>
      <c r="U199">
        <v>2.0712999999999999E-2</v>
      </c>
      <c r="V199" t="str">
        <f>VLOOKUP(C199,'Lines LookUp'!$B$1:$C$12,2,0)</f>
        <v>BAG</v>
      </c>
      <c r="W199" t="str">
        <f>ROUNDUP(Q199,3)&amp;"-"&amp;ROUNDUP(R199,3)</f>
        <v>336606.014-3063703.613</v>
      </c>
      <c r="X199" t="str">
        <f>ROUNDUP(S199,3)&amp;"-"&amp;ROUNDUP(T199,3)</f>
        <v>336620.281-3063718.629</v>
      </c>
      <c r="Y199">
        <f>VLOOKUP(W199&amp;"-"&amp;V199,'Buscoords Workout'!$F:$G,2,0)</f>
        <v>1027</v>
      </c>
      <c r="Z199">
        <f>VLOOKUP(X199&amp;"-"&amp;V199,'Buscoords Workout'!$F:$G,2,0)</f>
        <v>1028</v>
      </c>
      <c r="AA199" t="b">
        <f>OR(ISNA(Y199),ISNA(Z199))</f>
        <v>0</v>
      </c>
    </row>
    <row r="200" spans="1:27" x14ac:dyDescent="0.25">
      <c r="A200">
        <v>2279</v>
      </c>
      <c r="B200" t="s">
        <v>24</v>
      </c>
      <c r="C200" t="s">
        <v>60</v>
      </c>
      <c r="D200" t="s">
        <v>61</v>
      </c>
      <c r="E200">
        <v>11</v>
      </c>
      <c r="F200" t="s">
        <v>37</v>
      </c>
      <c r="G200">
        <v>100</v>
      </c>
      <c r="H200" t="s">
        <v>27</v>
      </c>
      <c r="I200" t="s">
        <v>38</v>
      </c>
      <c r="J200" t="s">
        <v>59</v>
      </c>
      <c r="K200" t="s">
        <v>30</v>
      </c>
      <c r="L200" t="s">
        <v>31</v>
      </c>
      <c r="M200">
        <v>3</v>
      </c>
      <c r="N200" t="s">
        <v>32</v>
      </c>
      <c r="O200" t="s">
        <v>33</v>
      </c>
      <c r="P200">
        <v>22.885300000000001</v>
      </c>
      <c r="Q200">
        <v>336620.28029999998</v>
      </c>
      <c r="R200">
        <v>3063718.6288000001</v>
      </c>
      <c r="S200">
        <v>336635.79440000001</v>
      </c>
      <c r="T200">
        <v>3063735.4528999999</v>
      </c>
      <c r="U200">
        <v>2.2884999999999999E-2</v>
      </c>
      <c r="V200" t="str">
        <f>VLOOKUP(C200,'Lines LookUp'!$B$1:$C$12,2,0)</f>
        <v>BAG</v>
      </c>
      <c r="W200" t="str">
        <f>ROUNDUP(Q200,3)&amp;"-"&amp;ROUNDUP(R200,3)</f>
        <v>336620.281-3063718.629</v>
      </c>
      <c r="X200" t="str">
        <f>ROUNDUP(S200,3)&amp;"-"&amp;ROUNDUP(T200,3)</f>
        <v>336635.795-3063735.453</v>
      </c>
      <c r="Y200">
        <f>VLOOKUP(W200&amp;"-"&amp;V200,'Buscoords Workout'!$F:$G,2,0)</f>
        <v>1028</v>
      </c>
      <c r="Z200">
        <f>VLOOKUP(X200&amp;"-"&amp;V200,'Buscoords Workout'!$F:$G,2,0)</f>
        <v>1029</v>
      </c>
      <c r="AA200" t="b">
        <f>OR(ISNA(Y200),ISNA(Z200))</f>
        <v>0</v>
      </c>
    </row>
    <row r="201" spans="1:27" x14ac:dyDescent="0.25">
      <c r="A201">
        <v>2280</v>
      </c>
      <c r="B201" t="s">
        <v>24</v>
      </c>
      <c r="C201" t="s">
        <v>60</v>
      </c>
      <c r="D201" t="s">
        <v>61</v>
      </c>
      <c r="E201">
        <v>11</v>
      </c>
      <c r="F201" t="s">
        <v>37</v>
      </c>
      <c r="G201">
        <v>100</v>
      </c>
      <c r="H201" t="s">
        <v>27</v>
      </c>
      <c r="I201" t="s">
        <v>38</v>
      </c>
      <c r="J201" t="s">
        <v>59</v>
      </c>
      <c r="K201" t="s">
        <v>30</v>
      </c>
      <c r="L201" t="s">
        <v>31</v>
      </c>
      <c r="M201">
        <v>3</v>
      </c>
      <c r="N201" t="s">
        <v>32</v>
      </c>
      <c r="O201" t="s">
        <v>33</v>
      </c>
      <c r="P201">
        <v>20.274899999999999</v>
      </c>
      <c r="Q201">
        <v>336635.79440000001</v>
      </c>
      <c r="R201">
        <v>3063735.4528999999</v>
      </c>
      <c r="S201">
        <v>336650.65620000003</v>
      </c>
      <c r="T201">
        <v>3063749.2442000001</v>
      </c>
      <c r="U201">
        <v>2.0275000000000001E-2</v>
      </c>
      <c r="V201" t="str">
        <f>VLOOKUP(C201,'Lines LookUp'!$B$1:$C$12,2,0)</f>
        <v>BAG</v>
      </c>
      <c r="W201" t="str">
        <f>ROUNDUP(Q201,3)&amp;"-"&amp;ROUNDUP(R201,3)</f>
        <v>336635.795-3063735.453</v>
      </c>
      <c r="X201" t="str">
        <f>ROUNDUP(S201,3)&amp;"-"&amp;ROUNDUP(T201,3)</f>
        <v>336650.657-3063749.245</v>
      </c>
      <c r="Y201">
        <f>VLOOKUP(W201&amp;"-"&amp;V201,'Buscoords Workout'!$F:$G,2,0)</f>
        <v>1029</v>
      </c>
      <c r="Z201">
        <f>VLOOKUP(X201&amp;"-"&amp;V201,'Buscoords Workout'!$F:$G,2,0)</f>
        <v>1030</v>
      </c>
      <c r="AA201" t="b">
        <f>OR(ISNA(Y201),ISNA(Z201))</f>
        <v>0</v>
      </c>
    </row>
    <row r="202" spans="1:27" x14ac:dyDescent="0.25">
      <c r="A202">
        <v>2281</v>
      </c>
      <c r="B202" t="s">
        <v>24</v>
      </c>
      <c r="C202" t="s">
        <v>60</v>
      </c>
      <c r="D202" t="s">
        <v>61</v>
      </c>
      <c r="E202">
        <v>11</v>
      </c>
      <c r="F202" t="s">
        <v>37</v>
      </c>
      <c r="G202">
        <v>100</v>
      </c>
      <c r="H202" t="s">
        <v>27</v>
      </c>
      <c r="I202" t="s">
        <v>38</v>
      </c>
      <c r="J202" t="s">
        <v>59</v>
      </c>
      <c r="K202" t="s">
        <v>30</v>
      </c>
      <c r="L202" t="s">
        <v>31</v>
      </c>
      <c r="M202">
        <v>3</v>
      </c>
      <c r="N202" t="s">
        <v>32</v>
      </c>
      <c r="O202" t="s">
        <v>33</v>
      </c>
      <c r="P202">
        <v>20.762</v>
      </c>
      <c r="Q202">
        <v>336650.65620000003</v>
      </c>
      <c r="R202">
        <v>3063749.2442000001</v>
      </c>
      <c r="S202">
        <v>336664.31969999999</v>
      </c>
      <c r="T202">
        <v>3063764.8764999998</v>
      </c>
      <c r="U202">
        <v>2.0761999999999999E-2</v>
      </c>
      <c r="V202" t="str">
        <f>VLOOKUP(C202,'Lines LookUp'!$B$1:$C$12,2,0)</f>
        <v>BAG</v>
      </c>
      <c r="W202" t="str">
        <f>ROUNDUP(Q202,3)&amp;"-"&amp;ROUNDUP(R202,3)</f>
        <v>336650.657-3063749.245</v>
      </c>
      <c r="X202" t="str">
        <f>ROUNDUP(S202,3)&amp;"-"&amp;ROUNDUP(T202,3)</f>
        <v>336664.32-3063764.877</v>
      </c>
      <c r="Y202">
        <f>VLOOKUP(W202&amp;"-"&amp;V202,'Buscoords Workout'!$F:$G,2,0)</f>
        <v>1030</v>
      </c>
      <c r="Z202">
        <f>VLOOKUP(X202&amp;"-"&amp;V202,'Buscoords Workout'!$F:$G,2,0)</f>
        <v>1031</v>
      </c>
      <c r="AA202" t="b">
        <f>OR(ISNA(Y202),ISNA(Z202))</f>
        <v>0</v>
      </c>
    </row>
    <row r="203" spans="1:27" x14ac:dyDescent="0.25">
      <c r="A203">
        <v>2282</v>
      </c>
      <c r="B203" t="s">
        <v>24</v>
      </c>
      <c r="C203" t="s">
        <v>60</v>
      </c>
      <c r="D203" t="s">
        <v>61</v>
      </c>
      <c r="E203">
        <v>11</v>
      </c>
      <c r="F203" t="s">
        <v>37</v>
      </c>
      <c r="G203">
        <v>100</v>
      </c>
      <c r="H203" t="s">
        <v>27</v>
      </c>
      <c r="I203" t="s">
        <v>38</v>
      </c>
      <c r="J203" t="s">
        <v>59</v>
      </c>
      <c r="K203" t="s">
        <v>30</v>
      </c>
      <c r="L203" t="s">
        <v>31</v>
      </c>
      <c r="M203">
        <v>3</v>
      </c>
      <c r="N203" t="s">
        <v>32</v>
      </c>
      <c r="O203" t="s">
        <v>33</v>
      </c>
      <c r="P203">
        <v>19.043600000000001</v>
      </c>
      <c r="Q203">
        <v>336664.31969999999</v>
      </c>
      <c r="R203">
        <v>3063764.8764999998</v>
      </c>
      <c r="S203">
        <v>336676.74400000001</v>
      </c>
      <c r="T203">
        <v>3063779.3089000001</v>
      </c>
      <c r="U203">
        <v>1.9043999999999998E-2</v>
      </c>
      <c r="V203" t="str">
        <f>VLOOKUP(C203,'Lines LookUp'!$B$1:$C$12,2,0)</f>
        <v>BAG</v>
      </c>
      <c r="W203" t="str">
        <f>ROUNDUP(Q203,3)&amp;"-"&amp;ROUNDUP(R203,3)</f>
        <v>336664.32-3063764.877</v>
      </c>
      <c r="X203" t="str">
        <f>ROUNDUP(S203,3)&amp;"-"&amp;ROUNDUP(T203,3)</f>
        <v>336676.744-3063779.309</v>
      </c>
      <c r="Y203">
        <f>VLOOKUP(W203&amp;"-"&amp;V203,'Buscoords Workout'!$F:$G,2,0)</f>
        <v>1031</v>
      </c>
      <c r="Z203">
        <f>VLOOKUP(X203&amp;"-"&amp;V203,'Buscoords Workout'!$F:$G,2,0)</f>
        <v>1032</v>
      </c>
      <c r="AA203" t="b">
        <f>OR(ISNA(Y203),ISNA(Z203))</f>
        <v>0</v>
      </c>
    </row>
    <row r="204" spans="1:27" x14ac:dyDescent="0.25">
      <c r="A204">
        <v>2283</v>
      </c>
      <c r="B204" t="s">
        <v>24</v>
      </c>
      <c r="C204" t="s">
        <v>60</v>
      </c>
      <c r="D204" t="s">
        <v>61</v>
      </c>
      <c r="E204">
        <v>11</v>
      </c>
      <c r="F204" t="s">
        <v>37</v>
      </c>
      <c r="G204">
        <v>100</v>
      </c>
      <c r="H204" t="s">
        <v>27</v>
      </c>
      <c r="I204" t="s">
        <v>38</v>
      </c>
      <c r="J204" t="s">
        <v>59</v>
      </c>
      <c r="K204" t="s">
        <v>30</v>
      </c>
      <c r="L204" t="s">
        <v>31</v>
      </c>
      <c r="M204">
        <v>3</v>
      </c>
      <c r="N204" t="s">
        <v>32</v>
      </c>
      <c r="O204" t="s">
        <v>33</v>
      </c>
      <c r="P204">
        <v>29.128499999999999</v>
      </c>
      <c r="Q204">
        <v>336676.74400000001</v>
      </c>
      <c r="R204">
        <v>3063779.3089000001</v>
      </c>
      <c r="S204">
        <v>336700.81359999999</v>
      </c>
      <c r="T204">
        <v>3063795.7138999999</v>
      </c>
      <c r="U204">
        <v>2.9128999999999999E-2</v>
      </c>
      <c r="V204" t="str">
        <f>VLOOKUP(C204,'Lines LookUp'!$B$1:$C$12,2,0)</f>
        <v>BAG</v>
      </c>
      <c r="W204" t="str">
        <f>ROUNDUP(Q204,3)&amp;"-"&amp;ROUNDUP(R204,3)</f>
        <v>336676.744-3063779.309</v>
      </c>
      <c r="X204" t="str">
        <f>ROUNDUP(S204,3)&amp;"-"&amp;ROUNDUP(T204,3)</f>
        <v>336700.814-3063795.714</v>
      </c>
      <c r="Y204">
        <f>VLOOKUP(W204&amp;"-"&amp;V204,'Buscoords Workout'!$F:$G,2,0)</f>
        <v>1032</v>
      </c>
      <c r="Z204">
        <f>VLOOKUP(X204&amp;"-"&amp;V204,'Buscoords Workout'!$F:$G,2,0)</f>
        <v>1078</v>
      </c>
      <c r="AA204" t="b">
        <f>OR(ISNA(Y204),ISNA(Z204))</f>
        <v>0</v>
      </c>
    </row>
    <row r="205" spans="1:27" x14ac:dyDescent="0.25">
      <c r="A205">
        <v>2284</v>
      </c>
      <c r="B205" t="s">
        <v>24</v>
      </c>
      <c r="C205" t="s">
        <v>60</v>
      </c>
      <c r="D205" t="s">
        <v>61</v>
      </c>
      <c r="E205">
        <v>11</v>
      </c>
      <c r="F205" t="s">
        <v>37</v>
      </c>
      <c r="G205">
        <v>100</v>
      </c>
      <c r="H205" t="s">
        <v>27</v>
      </c>
      <c r="I205" t="s">
        <v>38</v>
      </c>
      <c r="J205" t="s">
        <v>59</v>
      </c>
      <c r="K205" t="s">
        <v>30</v>
      </c>
      <c r="L205" t="s">
        <v>31</v>
      </c>
      <c r="M205">
        <v>3</v>
      </c>
      <c r="N205" t="s">
        <v>32</v>
      </c>
      <c r="O205" t="s">
        <v>33</v>
      </c>
      <c r="P205">
        <v>22.4025</v>
      </c>
      <c r="Q205">
        <v>336700.81359999999</v>
      </c>
      <c r="R205">
        <v>3063795.7138999999</v>
      </c>
      <c r="S205">
        <v>336721.12070000003</v>
      </c>
      <c r="T205">
        <v>3063805.1738999998</v>
      </c>
      <c r="U205">
        <v>2.2401999999999998E-2</v>
      </c>
      <c r="V205" t="str">
        <f>VLOOKUP(C205,'Lines LookUp'!$B$1:$C$12,2,0)</f>
        <v>BAG</v>
      </c>
      <c r="W205" t="str">
        <f>ROUNDUP(Q205,3)&amp;"-"&amp;ROUNDUP(R205,3)</f>
        <v>336700.814-3063795.714</v>
      </c>
      <c r="X205" t="str">
        <f>ROUNDUP(S205,3)&amp;"-"&amp;ROUNDUP(T205,3)</f>
        <v>336721.121-3063805.174</v>
      </c>
      <c r="Y205">
        <f>VLOOKUP(W205&amp;"-"&amp;V205,'Buscoords Workout'!$F:$G,2,0)</f>
        <v>1078</v>
      </c>
      <c r="Z205">
        <f>VLOOKUP(X205&amp;"-"&amp;V205,'Buscoords Workout'!$F:$G,2,0)</f>
        <v>1079</v>
      </c>
      <c r="AA205" t="b">
        <f>OR(ISNA(Y205),ISNA(Z205))</f>
        <v>0</v>
      </c>
    </row>
    <row r="206" spans="1:27" x14ac:dyDescent="0.25">
      <c r="A206">
        <v>2285</v>
      </c>
      <c r="B206" t="s">
        <v>24</v>
      </c>
      <c r="C206" t="s">
        <v>60</v>
      </c>
      <c r="D206" t="s">
        <v>61</v>
      </c>
      <c r="E206">
        <v>11</v>
      </c>
      <c r="F206" t="s">
        <v>37</v>
      </c>
      <c r="G206">
        <v>100</v>
      </c>
      <c r="H206" t="s">
        <v>27</v>
      </c>
      <c r="I206" t="s">
        <v>38</v>
      </c>
      <c r="J206" t="s">
        <v>59</v>
      </c>
      <c r="K206" t="s">
        <v>30</v>
      </c>
      <c r="L206" t="s">
        <v>31</v>
      </c>
      <c r="M206">
        <v>3</v>
      </c>
      <c r="N206" t="s">
        <v>32</v>
      </c>
      <c r="O206" t="s">
        <v>33</v>
      </c>
      <c r="P206">
        <v>17.3889</v>
      </c>
      <c r="Q206">
        <v>336721.12070000003</v>
      </c>
      <c r="R206">
        <v>3063805.1738999998</v>
      </c>
      <c r="S206">
        <v>336738.28090000001</v>
      </c>
      <c r="T206">
        <v>3063807.9849999999</v>
      </c>
      <c r="U206">
        <v>1.7389000000000002E-2</v>
      </c>
      <c r="V206" t="str">
        <f>VLOOKUP(C206,'Lines LookUp'!$B$1:$C$12,2,0)</f>
        <v>BAG</v>
      </c>
      <c r="W206" t="str">
        <f>ROUNDUP(Q206,3)&amp;"-"&amp;ROUNDUP(R206,3)</f>
        <v>336721.121-3063805.174</v>
      </c>
      <c r="X206" t="str">
        <f>ROUNDUP(S206,3)&amp;"-"&amp;ROUNDUP(T206,3)</f>
        <v>336738.281-3063807.985</v>
      </c>
      <c r="Y206">
        <f>VLOOKUP(W206&amp;"-"&amp;V206,'Buscoords Workout'!$F:$G,2,0)</f>
        <v>1079</v>
      </c>
      <c r="Z206">
        <f>VLOOKUP(X206&amp;"-"&amp;V206,'Buscoords Workout'!$F:$G,2,0)</f>
        <v>1080</v>
      </c>
      <c r="AA206" t="b">
        <f>OR(ISNA(Y206),ISNA(Z206))</f>
        <v>0</v>
      </c>
    </row>
    <row r="207" spans="1:27" x14ac:dyDescent="0.25">
      <c r="A207">
        <v>2286</v>
      </c>
      <c r="B207" t="s">
        <v>24</v>
      </c>
      <c r="C207" t="s">
        <v>60</v>
      </c>
      <c r="D207" t="s">
        <v>61</v>
      </c>
      <c r="E207">
        <v>11</v>
      </c>
      <c r="F207" t="s">
        <v>37</v>
      </c>
      <c r="G207">
        <v>100</v>
      </c>
      <c r="H207" t="s">
        <v>27</v>
      </c>
      <c r="I207" t="s">
        <v>38</v>
      </c>
      <c r="J207" t="s">
        <v>59</v>
      </c>
      <c r="K207" t="s">
        <v>30</v>
      </c>
      <c r="L207" t="s">
        <v>31</v>
      </c>
      <c r="M207">
        <v>3</v>
      </c>
      <c r="N207" t="s">
        <v>32</v>
      </c>
      <c r="O207" t="s">
        <v>33</v>
      </c>
      <c r="P207">
        <v>24.300799999999999</v>
      </c>
      <c r="Q207">
        <v>336738.28090000001</v>
      </c>
      <c r="R207">
        <v>3063807.9849999999</v>
      </c>
      <c r="S207">
        <v>336757.4387</v>
      </c>
      <c r="T207">
        <v>3063822.9352000002</v>
      </c>
      <c r="U207">
        <v>2.4301E-2</v>
      </c>
      <c r="V207" t="str">
        <f>VLOOKUP(C207,'Lines LookUp'!$B$1:$C$12,2,0)</f>
        <v>BAG</v>
      </c>
      <c r="W207" t="str">
        <f>ROUNDUP(Q207,3)&amp;"-"&amp;ROUNDUP(R207,3)</f>
        <v>336738.281-3063807.985</v>
      </c>
      <c r="X207" t="str">
        <f>ROUNDUP(S207,3)&amp;"-"&amp;ROUNDUP(T207,3)</f>
        <v>336757.439-3063822.936</v>
      </c>
      <c r="Y207">
        <f>VLOOKUP(W207&amp;"-"&amp;V207,'Buscoords Workout'!$F:$G,2,0)</f>
        <v>1080</v>
      </c>
      <c r="Z207">
        <f>VLOOKUP(X207&amp;"-"&amp;V207,'Buscoords Workout'!$F:$G,2,0)</f>
        <v>1081</v>
      </c>
      <c r="AA207" t="b">
        <f>OR(ISNA(Y207),ISNA(Z207))</f>
        <v>0</v>
      </c>
    </row>
    <row r="208" spans="1:27" x14ac:dyDescent="0.25">
      <c r="A208">
        <v>2287</v>
      </c>
      <c r="B208" t="s">
        <v>24</v>
      </c>
      <c r="C208" t="s">
        <v>60</v>
      </c>
      <c r="D208" t="s">
        <v>61</v>
      </c>
      <c r="E208">
        <v>11</v>
      </c>
      <c r="F208" t="s">
        <v>37</v>
      </c>
      <c r="G208">
        <v>100</v>
      </c>
      <c r="H208" t="s">
        <v>27</v>
      </c>
      <c r="I208" t="s">
        <v>38</v>
      </c>
      <c r="J208" t="s">
        <v>59</v>
      </c>
      <c r="K208" t="s">
        <v>30</v>
      </c>
      <c r="L208" t="s">
        <v>31</v>
      </c>
      <c r="M208">
        <v>3</v>
      </c>
      <c r="N208" t="s">
        <v>32</v>
      </c>
      <c r="O208" t="s">
        <v>33</v>
      </c>
      <c r="P208">
        <v>18.121500000000001</v>
      </c>
      <c r="Q208">
        <v>336757.4387</v>
      </c>
      <c r="R208">
        <v>3063822.9352000002</v>
      </c>
      <c r="S208">
        <v>336772.85450000002</v>
      </c>
      <c r="T208">
        <v>3063832.4610000001</v>
      </c>
      <c r="U208">
        <v>1.8121000000000002E-2</v>
      </c>
      <c r="V208" t="str">
        <f>VLOOKUP(C208,'Lines LookUp'!$B$1:$C$12,2,0)</f>
        <v>BAG</v>
      </c>
      <c r="W208" t="str">
        <f>ROUNDUP(Q208,3)&amp;"-"&amp;ROUNDUP(R208,3)</f>
        <v>336757.439-3063822.936</v>
      </c>
      <c r="X208" t="str">
        <f>ROUNDUP(S208,3)&amp;"-"&amp;ROUNDUP(T208,3)</f>
        <v>336772.855-3063832.461</v>
      </c>
      <c r="Y208">
        <f>VLOOKUP(W208&amp;"-"&amp;V208,'Buscoords Workout'!$F:$G,2,0)</f>
        <v>1081</v>
      </c>
      <c r="Z208">
        <f>VLOOKUP(X208&amp;"-"&amp;V208,'Buscoords Workout'!$F:$G,2,0)</f>
        <v>1082</v>
      </c>
      <c r="AA208" t="b">
        <f>OR(ISNA(Y208),ISNA(Z208))</f>
        <v>0</v>
      </c>
    </row>
    <row r="209" spans="1:27" x14ac:dyDescent="0.25">
      <c r="A209">
        <v>2288</v>
      </c>
      <c r="B209" t="s">
        <v>24</v>
      </c>
      <c r="C209" t="s">
        <v>60</v>
      </c>
      <c r="D209" t="s">
        <v>61</v>
      </c>
      <c r="E209">
        <v>11</v>
      </c>
      <c r="F209" t="s">
        <v>37</v>
      </c>
      <c r="G209">
        <v>100</v>
      </c>
      <c r="H209" t="s">
        <v>27</v>
      </c>
      <c r="I209" t="s">
        <v>38</v>
      </c>
      <c r="J209" t="s">
        <v>59</v>
      </c>
      <c r="K209" t="s">
        <v>30</v>
      </c>
      <c r="L209" t="s">
        <v>31</v>
      </c>
      <c r="M209">
        <v>3</v>
      </c>
      <c r="N209" t="s">
        <v>32</v>
      </c>
      <c r="O209" t="s">
        <v>33</v>
      </c>
      <c r="P209">
        <v>17.249300000000002</v>
      </c>
      <c r="Q209">
        <v>336772.85450000002</v>
      </c>
      <c r="R209">
        <v>3063832.4610000001</v>
      </c>
      <c r="S209">
        <v>336785.24589999998</v>
      </c>
      <c r="T209">
        <v>3063844.4605999999</v>
      </c>
      <c r="U209">
        <v>1.7249E-2</v>
      </c>
      <c r="V209" t="str">
        <f>VLOOKUP(C209,'Lines LookUp'!$B$1:$C$12,2,0)</f>
        <v>BAG</v>
      </c>
      <c r="W209" t="str">
        <f>ROUNDUP(Q209,3)&amp;"-"&amp;ROUNDUP(R209,3)</f>
        <v>336772.855-3063832.461</v>
      </c>
      <c r="X209" t="str">
        <f>ROUNDUP(S209,3)&amp;"-"&amp;ROUNDUP(T209,3)</f>
        <v>336785.246-3063844.461</v>
      </c>
      <c r="Y209">
        <f>VLOOKUP(W209&amp;"-"&amp;V209,'Buscoords Workout'!$F:$G,2,0)</f>
        <v>1082</v>
      </c>
      <c r="Z209">
        <f>VLOOKUP(X209&amp;"-"&amp;V209,'Buscoords Workout'!$F:$G,2,0)</f>
        <v>1083</v>
      </c>
      <c r="AA209" t="b">
        <f>OR(ISNA(Y209),ISNA(Z209))</f>
        <v>0</v>
      </c>
    </row>
    <row r="210" spans="1:27" x14ac:dyDescent="0.25">
      <c r="A210">
        <v>2289</v>
      </c>
      <c r="B210" t="s">
        <v>24</v>
      </c>
      <c r="C210" t="s">
        <v>60</v>
      </c>
      <c r="D210" t="s">
        <v>61</v>
      </c>
      <c r="E210">
        <v>11</v>
      </c>
      <c r="F210" t="s">
        <v>37</v>
      </c>
      <c r="G210">
        <v>100</v>
      </c>
      <c r="H210" t="s">
        <v>27</v>
      </c>
      <c r="I210" t="s">
        <v>38</v>
      </c>
      <c r="J210" t="s">
        <v>59</v>
      </c>
      <c r="K210" t="s">
        <v>30</v>
      </c>
      <c r="L210" t="s">
        <v>31</v>
      </c>
      <c r="M210">
        <v>3</v>
      </c>
      <c r="N210" t="s">
        <v>32</v>
      </c>
      <c r="O210" t="s">
        <v>33</v>
      </c>
      <c r="P210">
        <v>24.861799999999999</v>
      </c>
      <c r="Q210">
        <v>336785.24589999998</v>
      </c>
      <c r="R210">
        <v>3063844.4605999999</v>
      </c>
      <c r="S210">
        <v>336807.41159999999</v>
      </c>
      <c r="T210">
        <v>3063855.7206999999</v>
      </c>
      <c r="U210">
        <v>2.4861999999999999E-2</v>
      </c>
      <c r="V210" t="str">
        <f>VLOOKUP(C210,'Lines LookUp'!$B$1:$C$12,2,0)</f>
        <v>BAG</v>
      </c>
      <c r="W210" t="str">
        <f>ROUNDUP(Q210,3)&amp;"-"&amp;ROUNDUP(R210,3)</f>
        <v>336785.246-3063844.461</v>
      </c>
      <c r="X210" t="str">
        <f>ROUNDUP(S210,3)&amp;"-"&amp;ROUNDUP(T210,3)</f>
        <v>336807.412-3063855.721</v>
      </c>
      <c r="Y210">
        <f>VLOOKUP(W210&amp;"-"&amp;V210,'Buscoords Workout'!$F:$G,2,0)</f>
        <v>1083</v>
      </c>
      <c r="Z210">
        <f>VLOOKUP(X210&amp;"-"&amp;V210,'Buscoords Workout'!$F:$G,2,0)</f>
        <v>1084</v>
      </c>
      <c r="AA210" t="b">
        <f>OR(ISNA(Y210),ISNA(Z210))</f>
        <v>0</v>
      </c>
    </row>
    <row r="211" spans="1:27" x14ac:dyDescent="0.25">
      <c r="A211">
        <v>2290</v>
      </c>
      <c r="B211" t="s">
        <v>24</v>
      </c>
      <c r="C211" t="s">
        <v>60</v>
      </c>
      <c r="D211" t="s">
        <v>61</v>
      </c>
      <c r="E211">
        <v>11</v>
      </c>
      <c r="F211" t="s">
        <v>37</v>
      </c>
      <c r="G211">
        <v>100</v>
      </c>
      <c r="H211" t="s">
        <v>27</v>
      </c>
      <c r="I211" t="s">
        <v>38</v>
      </c>
      <c r="J211" t="s">
        <v>59</v>
      </c>
      <c r="K211" t="s">
        <v>30</v>
      </c>
      <c r="L211" t="s">
        <v>31</v>
      </c>
      <c r="M211">
        <v>3</v>
      </c>
      <c r="N211" t="s">
        <v>32</v>
      </c>
      <c r="O211" t="s">
        <v>33</v>
      </c>
      <c r="P211">
        <v>19.325900000000001</v>
      </c>
      <c r="Q211">
        <v>336807.41159999999</v>
      </c>
      <c r="R211">
        <v>3063855.7206999999</v>
      </c>
      <c r="S211">
        <v>336825.83539999998</v>
      </c>
      <c r="T211">
        <v>3063861.5564000001</v>
      </c>
      <c r="U211">
        <v>1.9325999999999999E-2</v>
      </c>
      <c r="V211" t="str">
        <f>VLOOKUP(C211,'Lines LookUp'!$B$1:$C$12,2,0)</f>
        <v>BAG</v>
      </c>
      <c r="W211" t="str">
        <f>ROUNDUP(Q211,3)&amp;"-"&amp;ROUNDUP(R211,3)</f>
        <v>336807.412-3063855.721</v>
      </c>
      <c r="X211" t="str">
        <f>ROUNDUP(S211,3)&amp;"-"&amp;ROUNDUP(T211,3)</f>
        <v>336825.836-3063861.557</v>
      </c>
      <c r="Y211">
        <f>VLOOKUP(W211&amp;"-"&amp;V211,'Buscoords Workout'!$F:$G,2,0)</f>
        <v>1084</v>
      </c>
      <c r="Z211">
        <f>VLOOKUP(X211&amp;"-"&amp;V211,'Buscoords Workout'!$F:$G,2,0)</f>
        <v>1085</v>
      </c>
      <c r="AA211" t="b">
        <f>OR(ISNA(Y211),ISNA(Z211))</f>
        <v>0</v>
      </c>
    </row>
    <row r="212" spans="1:27" x14ac:dyDescent="0.25">
      <c r="A212">
        <v>2291</v>
      </c>
      <c r="B212" t="s">
        <v>24</v>
      </c>
      <c r="C212" t="s">
        <v>60</v>
      </c>
      <c r="D212" t="s">
        <v>61</v>
      </c>
      <c r="E212">
        <v>11</v>
      </c>
      <c r="F212" t="s">
        <v>37</v>
      </c>
      <c r="G212">
        <v>100</v>
      </c>
      <c r="H212" t="s">
        <v>27</v>
      </c>
      <c r="I212" t="s">
        <v>38</v>
      </c>
      <c r="J212" t="s">
        <v>59</v>
      </c>
      <c r="K212" t="s">
        <v>30</v>
      </c>
      <c r="L212" t="s">
        <v>31</v>
      </c>
      <c r="M212">
        <v>3</v>
      </c>
      <c r="N212" t="s">
        <v>32</v>
      </c>
      <c r="O212" t="s">
        <v>33</v>
      </c>
      <c r="P212">
        <v>16.621700000000001</v>
      </c>
      <c r="Q212">
        <v>336825.83539999998</v>
      </c>
      <c r="R212">
        <v>3063861.5564000001</v>
      </c>
      <c r="S212">
        <v>336833.97950000002</v>
      </c>
      <c r="T212">
        <v>3063876.0462000002</v>
      </c>
      <c r="U212">
        <v>1.6622000000000001E-2</v>
      </c>
      <c r="V212" t="str">
        <f>VLOOKUP(C212,'Lines LookUp'!$B$1:$C$12,2,0)</f>
        <v>BAG</v>
      </c>
      <c r="W212" t="str">
        <f>ROUNDUP(Q212,3)&amp;"-"&amp;ROUNDUP(R212,3)</f>
        <v>336825.836-3063861.557</v>
      </c>
      <c r="X212" t="str">
        <f>ROUNDUP(S212,3)&amp;"-"&amp;ROUNDUP(T212,3)</f>
        <v>336833.98-3063876.047</v>
      </c>
      <c r="Y212">
        <f>VLOOKUP(W212&amp;"-"&amp;V212,'Buscoords Workout'!$F:$G,2,0)</f>
        <v>1085</v>
      </c>
      <c r="Z212">
        <f>VLOOKUP(X212&amp;"-"&amp;V212,'Buscoords Workout'!$F:$G,2,0)</f>
        <v>1086</v>
      </c>
      <c r="AA212" t="b">
        <f>OR(ISNA(Y212),ISNA(Z212))</f>
        <v>0</v>
      </c>
    </row>
    <row r="213" spans="1:27" x14ac:dyDescent="0.25">
      <c r="A213">
        <v>2292</v>
      </c>
      <c r="B213" t="s">
        <v>24</v>
      </c>
      <c r="C213" t="s">
        <v>60</v>
      </c>
      <c r="D213" t="s">
        <v>61</v>
      </c>
      <c r="E213">
        <v>11</v>
      </c>
      <c r="F213" t="s">
        <v>37</v>
      </c>
      <c r="G213">
        <v>100</v>
      </c>
      <c r="H213" t="s">
        <v>27</v>
      </c>
      <c r="I213" t="s">
        <v>38</v>
      </c>
      <c r="J213" t="s">
        <v>59</v>
      </c>
      <c r="K213" t="s">
        <v>30</v>
      </c>
      <c r="L213" t="s">
        <v>31</v>
      </c>
      <c r="M213">
        <v>3</v>
      </c>
      <c r="N213" t="s">
        <v>32</v>
      </c>
      <c r="O213" t="s">
        <v>33</v>
      </c>
      <c r="P213">
        <v>26.010400000000001</v>
      </c>
      <c r="Q213">
        <v>336833.97950000002</v>
      </c>
      <c r="R213">
        <v>3063876.0462000002</v>
      </c>
      <c r="S213">
        <v>336839.21360000002</v>
      </c>
      <c r="T213">
        <v>3063901.5244999998</v>
      </c>
      <c r="U213">
        <v>2.6009999999999998E-2</v>
      </c>
      <c r="V213" t="str">
        <f>VLOOKUP(C213,'Lines LookUp'!$B$1:$C$12,2,0)</f>
        <v>BAG</v>
      </c>
      <c r="W213" t="str">
        <f>ROUNDUP(Q213,3)&amp;"-"&amp;ROUNDUP(R213,3)</f>
        <v>336833.98-3063876.047</v>
      </c>
      <c r="X213" t="str">
        <f>ROUNDUP(S213,3)&amp;"-"&amp;ROUNDUP(T213,3)</f>
        <v>336839.214-3063901.525</v>
      </c>
      <c r="Y213">
        <f>VLOOKUP(W213&amp;"-"&amp;V213,'Buscoords Workout'!$F:$G,2,0)</f>
        <v>1086</v>
      </c>
      <c r="Z213">
        <f>VLOOKUP(X213&amp;"-"&amp;V213,'Buscoords Workout'!$F:$G,2,0)</f>
        <v>1087</v>
      </c>
      <c r="AA213" t="b">
        <f>OR(ISNA(Y213),ISNA(Z213))</f>
        <v>0</v>
      </c>
    </row>
    <row r="214" spans="1:27" x14ac:dyDescent="0.25">
      <c r="A214">
        <v>2293</v>
      </c>
      <c r="B214" t="s">
        <v>24</v>
      </c>
      <c r="C214" t="s">
        <v>60</v>
      </c>
      <c r="D214" t="s">
        <v>61</v>
      </c>
      <c r="E214">
        <v>11</v>
      </c>
      <c r="F214" t="s">
        <v>37</v>
      </c>
      <c r="G214">
        <v>100</v>
      </c>
      <c r="H214" t="s">
        <v>27</v>
      </c>
      <c r="I214" t="s">
        <v>38</v>
      </c>
      <c r="J214" t="s">
        <v>59</v>
      </c>
      <c r="K214" t="s">
        <v>30</v>
      </c>
      <c r="L214" t="s">
        <v>31</v>
      </c>
      <c r="M214">
        <v>3</v>
      </c>
      <c r="N214" t="s">
        <v>32</v>
      </c>
      <c r="O214" t="s">
        <v>33</v>
      </c>
      <c r="P214">
        <v>22.180800000000001</v>
      </c>
      <c r="Q214">
        <v>336839.21360000002</v>
      </c>
      <c r="R214">
        <v>3063901.5244999998</v>
      </c>
      <c r="S214">
        <v>336846.22269999998</v>
      </c>
      <c r="T214">
        <v>3063922.5687000002</v>
      </c>
      <c r="U214">
        <v>2.2180999999999999E-2</v>
      </c>
      <c r="V214" t="str">
        <f>VLOOKUP(C214,'Lines LookUp'!$B$1:$C$12,2,0)</f>
        <v>BAG</v>
      </c>
      <c r="W214" t="str">
        <f>ROUNDUP(Q214,3)&amp;"-"&amp;ROUNDUP(R214,3)</f>
        <v>336839.214-3063901.525</v>
      </c>
      <c r="X214" t="str">
        <f>ROUNDUP(S214,3)&amp;"-"&amp;ROUNDUP(T214,3)</f>
        <v>336846.223-3063922.569</v>
      </c>
      <c r="Y214">
        <f>VLOOKUP(W214&amp;"-"&amp;V214,'Buscoords Workout'!$F:$G,2,0)</f>
        <v>1087</v>
      </c>
      <c r="Z214">
        <f>VLOOKUP(X214&amp;"-"&amp;V214,'Buscoords Workout'!$F:$G,2,0)</f>
        <v>1088</v>
      </c>
      <c r="AA214" t="b">
        <f>OR(ISNA(Y214),ISNA(Z214))</f>
        <v>0</v>
      </c>
    </row>
    <row r="215" spans="1:27" x14ac:dyDescent="0.25">
      <c r="A215">
        <v>2294</v>
      </c>
      <c r="B215" t="s">
        <v>24</v>
      </c>
      <c r="C215" t="s">
        <v>60</v>
      </c>
      <c r="D215" t="s">
        <v>61</v>
      </c>
      <c r="E215">
        <v>11</v>
      </c>
      <c r="F215" t="s">
        <v>37</v>
      </c>
      <c r="G215">
        <v>100</v>
      </c>
      <c r="H215" t="s">
        <v>27</v>
      </c>
      <c r="I215" t="s">
        <v>38</v>
      </c>
      <c r="J215" t="s">
        <v>59</v>
      </c>
      <c r="K215" t="s">
        <v>30</v>
      </c>
      <c r="L215" t="s">
        <v>31</v>
      </c>
      <c r="M215">
        <v>3</v>
      </c>
      <c r="N215" t="s">
        <v>32</v>
      </c>
      <c r="O215" t="s">
        <v>33</v>
      </c>
      <c r="P215">
        <v>15.6006</v>
      </c>
      <c r="Q215">
        <v>336846.22269999998</v>
      </c>
      <c r="R215">
        <v>3063922.5687000002</v>
      </c>
      <c r="S215">
        <v>336840.91600000003</v>
      </c>
      <c r="T215">
        <v>3063937.2390000001</v>
      </c>
      <c r="U215">
        <v>1.5601E-2</v>
      </c>
      <c r="V215" t="str">
        <f>VLOOKUP(C215,'Lines LookUp'!$B$1:$C$12,2,0)</f>
        <v>BAG</v>
      </c>
      <c r="W215" t="str">
        <f>ROUNDUP(Q215,3)&amp;"-"&amp;ROUNDUP(R215,3)</f>
        <v>336846.223-3063922.569</v>
      </c>
      <c r="X215" t="str">
        <f>ROUNDUP(S215,3)&amp;"-"&amp;ROUNDUP(T215,3)</f>
        <v>336840.916-3063937.239</v>
      </c>
      <c r="Y215">
        <f>VLOOKUP(W215&amp;"-"&amp;V215,'Buscoords Workout'!$F:$G,2,0)</f>
        <v>1088</v>
      </c>
      <c r="Z215">
        <f>VLOOKUP(X215&amp;"-"&amp;V215,'Buscoords Workout'!$F:$G,2,0)</f>
        <v>1089</v>
      </c>
      <c r="AA215" t="b">
        <f>OR(ISNA(Y215),ISNA(Z215))</f>
        <v>0</v>
      </c>
    </row>
    <row r="216" spans="1:27" x14ac:dyDescent="0.25">
      <c r="A216">
        <v>2295</v>
      </c>
      <c r="B216" t="s">
        <v>24</v>
      </c>
      <c r="C216" t="s">
        <v>60</v>
      </c>
      <c r="D216" t="s">
        <v>61</v>
      </c>
      <c r="E216">
        <v>11</v>
      </c>
      <c r="F216" t="s">
        <v>37</v>
      </c>
      <c r="G216">
        <v>100</v>
      </c>
      <c r="H216" t="s">
        <v>27</v>
      </c>
      <c r="I216" t="s">
        <v>38</v>
      </c>
      <c r="J216" t="s">
        <v>59</v>
      </c>
      <c r="K216" t="s">
        <v>30</v>
      </c>
      <c r="L216" t="s">
        <v>31</v>
      </c>
      <c r="M216">
        <v>3</v>
      </c>
      <c r="N216" t="s">
        <v>32</v>
      </c>
      <c r="O216" t="s">
        <v>33</v>
      </c>
      <c r="P216">
        <v>19.013400000000001</v>
      </c>
      <c r="Q216">
        <v>336840.91600000003</v>
      </c>
      <c r="R216">
        <v>3063937.2390000001</v>
      </c>
      <c r="S216">
        <v>336843.61469999998</v>
      </c>
      <c r="T216">
        <v>3063956.0599000002</v>
      </c>
      <c r="U216">
        <v>1.9012999999999999E-2</v>
      </c>
      <c r="V216" t="str">
        <f>VLOOKUP(C216,'Lines LookUp'!$B$1:$C$12,2,0)</f>
        <v>BAG</v>
      </c>
      <c r="W216" t="str">
        <f>ROUNDUP(Q216,3)&amp;"-"&amp;ROUNDUP(R216,3)</f>
        <v>336840.916-3063937.239</v>
      </c>
      <c r="X216" t="str">
        <f>ROUNDUP(S216,3)&amp;"-"&amp;ROUNDUP(T216,3)</f>
        <v>336843.615-3063956.06</v>
      </c>
      <c r="Y216">
        <f>VLOOKUP(W216&amp;"-"&amp;V216,'Buscoords Workout'!$F:$G,2,0)</f>
        <v>1089</v>
      </c>
      <c r="Z216">
        <f>VLOOKUP(X216&amp;"-"&amp;V216,'Buscoords Workout'!$F:$G,2,0)</f>
        <v>1090</v>
      </c>
      <c r="AA216" t="b">
        <f>OR(ISNA(Y216),ISNA(Z216))</f>
        <v>0</v>
      </c>
    </row>
    <row r="217" spans="1:27" x14ac:dyDescent="0.25">
      <c r="A217">
        <v>2296</v>
      </c>
      <c r="B217" t="s">
        <v>24</v>
      </c>
      <c r="C217" t="s">
        <v>60</v>
      </c>
      <c r="D217" t="s">
        <v>61</v>
      </c>
      <c r="E217">
        <v>11</v>
      </c>
      <c r="F217" t="s">
        <v>37</v>
      </c>
      <c r="G217">
        <v>100</v>
      </c>
      <c r="H217" t="s">
        <v>27</v>
      </c>
      <c r="I217" t="s">
        <v>38</v>
      </c>
      <c r="J217" t="s">
        <v>59</v>
      </c>
      <c r="K217" t="s">
        <v>30</v>
      </c>
      <c r="L217" t="s">
        <v>31</v>
      </c>
      <c r="M217">
        <v>3</v>
      </c>
      <c r="N217" t="s">
        <v>32</v>
      </c>
      <c r="O217" t="s">
        <v>33</v>
      </c>
      <c r="P217">
        <v>19.0611</v>
      </c>
      <c r="Q217">
        <v>336843.61469999998</v>
      </c>
      <c r="R217">
        <v>3063956.0599000002</v>
      </c>
      <c r="S217">
        <v>336852.40279999998</v>
      </c>
      <c r="T217">
        <v>3063972.9742000001</v>
      </c>
      <c r="U217">
        <v>1.9061000000000002E-2</v>
      </c>
      <c r="V217" t="str">
        <f>VLOOKUP(C217,'Lines LookUp'!$B$1:$C$12,2,0)</f>
        <v>BAG</v>
      </c>
      <c r="W217" t="str">
        <f>ROUNDUP(Q217,3)&amp;"-"&amp;ROUNDUP(R217,3)</f>
        <v>336843.615-3063956.06</v>
      </c>
      <c r="X217" t="str">
        <f>ROUNDUP(S217,3)&amp;"-"&amp;ROUNDUP(T217,3)</f>
        <v>336852.403-3063972.975</v>
      </c>
      <c r="Y217">
        <f>VLOOKUP(W217&amp;"-"&amp;V217,'Buscoords Workout'!$F:$G,2,0)</f>
        <v>1090</v>
      </c>
      <c r="Z217">
        <f>VLOOKUP(X217&amp;"-"&amp;V217,'Buscoords Workout'!$F:$G,2,0)</f>
        <v>1091</v>
      </c>
      <c r="AA217" t="b">
        <f>OR(ISNA(Y217),ISNA(Z217))</f>
        <v>0</v>
      </c>
    </row>
    <row r="218" spans="1:27" x14ac:dyDescent="0.25">
      <c r="A218">
        <v>2297</v>
      </c>
      <c r="B218" t="s">
        <v>24</v>
      </c>
      <c r="C218" t="s">
        <v>60</v>
      </c>
      <c r="D218" t="s">
        <v>61</v>
      </c>
      <c r="E218">
        <v>11</v>
      </c>
      <c r="F218" t="s">
        <v>37</v>
      </c>
      <c r="G218">
        <v>100</v>
      </c>
      <c r="H218" t="s">
        <v>27</v>
      </c>
      <c r="I218" t="s">
        <v>38</v>
      </c>
      <c r="J218" t="s">
        <v>59</v>
      </c>
      <c r="K218" t="s">
        <v>30</v>
      </c>
      <c r="L218" t="s">
        <v>31</v>
      </c>
      <c r="M218">
        <v>3</v>
      </c>
      <c r="N218" t="s">
        <v>32</v>
      </c>
      <c r="O218" t="s">
        <v>33</v>
      </c>
      <c r="P218">
        <v>15.522399999999999</v>
      </c>
      <c r="Q218">
        <v>336852.40279999998</v>
      </c>
      <c r="R218">
        <v>3063972.9742000001</v>
      </c>
      <c r="S218">
        <v>336859.31599999999</v>
      </c>
      <c r="T218">
        <v>3063986.8720999998</v>
      </c>
      <c r="U218">
        <v>1.5521999999999999E-2</v>
      </c>
      <c r="V218" t="str">
        <f>VLOOKUP(C218,'Lines LookUp'!$B$1:$C$12,2,0)</f>
        <v>BAG</v>
      </c>
      <c r="W218" t="str">
        <f>ROUNDUP(Q218,3)&amp;"-"&amp;ROUNDUP(R218,3)</f>
        <v>336852.403-3063972.975</v>
      </c>
      <c r="X218" t="str">
        <f>ROUNDUP(S218,3)&amp;"-"&amp;ROUNDUP(T218,3)</f>
        <v>336859.316-3063986.873</v>
      </c>
      <c r="Y218">
        <f>VLOOKUP(W218&amp;"-"&amp;V218,'Buscoords Workout'!$F:$G,2,0)</f>
        <v>1091</v>
      </c>
      <c r="Z218">
        <f>VLOOKUP(X218&amp;"-"&amp;V218,'Buscoords Workout'!$F:$G,2,0)</f>
        <v>1092</v>
      </c>
      <c r="AA218" t="b">
        <f>OR(ISNA(Y218),ISNA(Z218))</f>
        <v>0</v>
      </c>
    </row>
    <row r="219" spans="1:27" x14ac:dyDescent="0.25">
      <c r="A219">
        <v>2298</v>
      </c>
      <c r="B219" t="s">
        <v>24</v>
      </c>
      <c r="C219" t="s">
        <v>60</v>
      </c>
      <c r="D219" t="s">
        <v>61</v>
      </c>
      <c r="E219">
        <v>11</v>
      </c>
      <c r="F219" t="s">
        <v>37</v>
      </c>
      <c r="G219">
        <v>100</v>
      </c>
      <c r="H219" t="s">
        <v>27</v>
      </c>
      <c r="I219" t="s">
        <v>38</v>
      </c>
      <c r="J219" t="s">
        <v>59</v>
      </c>
      <c r="K219" t="s">
        <v>30</v>
      </c>
      <c r="L219" t="s">
        <v>31</v>
      </c>
      <c r="M219">
        <v>3</v>
      </c>
      <c r="N219" t="s">
        <v>32</v>
      </c>
      <c r="O219" t="s">
        <v>33</v>
      </c>
      <c r="P219">
        <v>19.549900000000001</v>
      </c>
      <c r="Q219">
        <v>336859.31599999999</v>
      </c>
      <c r="R219">
        <v>3063986.8720999998</v>
      </c>
      <c r="S219">
        <v>336861.41139999998</v>
      </c>
      <c r="T219">
        <v>3064006.3094000001</v>
      </c>
      <c r="U219">
        <v>1.9550000000000001E-2</v>
      </c>
      <c r="V219" t="str">
        <f>VLOOKUP(C219,'Lines LookUp'!$B$1:$C$12,2,0)</f>
        <v>BAG</v>
      </c>
      <c r="W219" t="str">
        <f>ROUNDUP(Q219,3)&amp;"-"&amp;ROUNDUP(R219,3)</f>
        <v>336859.316-3063986.873</v>
      </c>
      <c r="X219" t="str">
        <f>ROUNDUP(S219,3)&amp;"-"&amp;ROUNDUP(T219,3)</f>
        <v>336861.412-3064006.31</v>
      </c>
      <c r="Y219">
        <f>VLOOKUP(W219&amp;"-"&amp;V219,'Buscoords Workout'!$F:$G,2,0)</f>
        <v>1092</v>
      </c>
      <c r="Z219">
        <f>VLOOKUP(X219&amp;"-"&amp;V219,'Buscoords Workout'!$F:$G,2,0)</f>
        <v>1093</v>
      </c>
      <c r="AA219" t="b">
        <f>OR(ISNA(Y219),ISNA(Z219))</f>
        <v>0</v>
      </c>
    </row>
    <row r="220" spans="1:27" x14ac:dyDescent="0.25">
      <c r="A220">
        <v>2299</v>
      </c>
      <c r="B220" t="s">
        <v>24</v>
      </c>
      <c r="C220" t="s">
        <v>60</v>
      </c>
      <c r="D220" t="s">
        <v>61</v>
      </c>
      <c r="E220">
        <v>11</v>
      </c>
      <c r="F220" t="s">
        <v>37</v>
      </c>
      <c r="G220">
        <v>100</v>
      </c>
      <c r="H220" t="s">
        <v>27</v>
      </c>
      <c r="I220" t="s">
        <v>38</v>
      </c>
      <c r="J220" t="s">
        <v>59</v>
      </c>
      <c r="K220" t="s">
        <v>30</v>
      </c>
      <c r="L220" t="s">
        <v>31</v>
      </c>
      <c r="M220">
        <v>3</v>
      </c>
      <c r="N220" t="s">
        <v>32</v>
      </c>
      <c r="O220" t="s">
        <v>33</v>
      </c>
      <c r="P220">
        <v>7.3391500000000001</v>
      </c>
      <c r="Q220">
        <v>336861.41139999998</v>
      </c>
      <c r="R220">
        <v>3064006.3094000001</v>
      </c>
      <c r="S220">
        <v>336860.18882600003</v>
      </c>
      <c r="T220">
        <v>3064013.5460000001</v>
      </c>
      <c r="U220">
        <v>7.339E-3</v>
      </c>
      <c r="V220" t="str">
        <f>VLOOKUP(C220,'Lines LookUp'!$B$1:$C$12,2,0)</f>
        <v>BAG</v>
      </c>
      <c r="W220" t="str">
        <f>ROUNDUP(Q220,3)&amp;"-"&amp;ROUNDUP(R220,3)</f>
        <v>336861.412-3064006.31</v>
      </c>
      <c r="X220" t="str">
        <f>ROUNDUP(S220,3)&amp;"-"&amp;ROUNDUP(T220,3)</f>
        <v>336860.189-3064013.546</v>
      </c>
      <c r="Y220">
        <f>VLOOKUP(W220&amp;"-"&amp;V220,'Buscoords Workout'!$F:$G,2,0)</f>
        <v>1093</v>
      </c>
      <c r="Z220">
        <f>VLOOKUP(X220&amp;"-"&amp;V220,'Buscoords Workout'!$F:$G,2,0)</f>
        <v>1216</v>
      </c>
      <c r="AA220" t="b">
        <f>OR(ISNA(Y220),ISNA(Z220))</f>
        <v>0</v>
      </c>
    </row>
    <row r="221" spans="1:27" x14ac:dyDescent="0.25">
      <c r="A221">
        <v>2300</v>
      </c>
      <c r="B221" t="s">
        <v>24</v>
      </c>
      <c r="C221" t="s">
        <v>60</v>
      </c>
      <c r="D221" t="s">
        <v>61</v>
      </c>
      <c r="E221">
        <v>11</v>
      </c>
      <c r="F221" t="s">
        <v>37</v>
      </c>
      <c r="G221">
        <v>100</v>
      </c>
      <c r="H221" t="s">
        <v>27</v>
      </c>
      <c r="I221" t="s">
        <v>38</v>
      </c>
      <c r="J221" t="s">
        <v>59</v>
      </c>
      <c r="K221" t="s">
        <v>30</v>
      </c>
      <c r="L221" t="s">
        <v>31</v>
      </c>
      <c r="M221">
        <v>3</v>
      </c>
      <c r="N221" t="s">
        <v>32</v>
      </c>
      <c r="O221" t="s">
        <v>33</v>
      </c>
      <c r="P221">
        <v>13.065099999999999</v>
      </c>
      <c r="Q221">
        <v>336860.18882600003</v>
      </c>
      <c r="R221">
        <v>3064013.5460000001</v>
      </c>
      <c r="S221">
        <v>336858.01240000001</v>
      </c>
      <c r="T221">
        <v>3064026.4286000002</v>
      </c>
      <c r="U221">
        <v>1.3065E-2</v>
      </c>
      <c r="V221" t="str">
        <f>VLOOKUP(C221,'Lines LookUp'!$B$1:$C$12,2,0)</f>
        <v>BAG</v>
      </c>
      <c r="W221" t="str">
        <f>ROUNDUP(Q221,3)&amp;"-"&amp;ROUNDUP(R221,3)</f>
        <v>336860.189-3064013.546</v>
      </c>
      <c r="X221" t="str">
        <f>ROUNDUP(S221,3)&amp;"-"&amp;ROUNDUP(T221,3)</f>
        <v>336858.013-3064026.429</v>
      </c>
      <c r="Y221">
        <f>VLOOKUP(W221&amp;"-"&amp;V221,'Buscoords Workout'!$F:$G,2,0)</f>
        <v>1216</v>
      </c>
      <c r="Z221">
        <f>VLOOKUP(X221&amp;"-"&amp;V221,'Buscoords Workout'!$F:$G,2,0)</f>
        <v>1094</v>
      </c>
      <c r="AA221" t="b">
        <f>OR(ISNA(Y221),ISNA(Z221))</f>
        <v>0</v>
      </c>
    </row>
    <row r="222" spans="1:27" x14ac:dyDescent="0.25">
      <c r="A222">
        <v>2301</v>
      </c>
      <c r="B222" t="s">
        <v>24</v>
      </c>
      <c r="C222" t="s">
        <v>60</v>
      </c>
      <c r="D222" t="s">
        <v>61</v>
      </c>
      <c r="E222">
        <v>11</v>
      </c>
      <c r="F222" t="s">
        <v>37</v>
      </c>
      <c r="G222">
        <v>100</v>
      </c>
      <c r="H222" t="s">
        <v>27</v>
      </c>
      <c r="I222" t="s">
        <v>38</v>
      </c>
      <c r="J222" t="s">
        <v>59</v>
      </c>
      <c r="K222" t="s">
        <v>30</v>
      </c>
      <c r="L222" t="s">
        <v>31</v>
      </c>
      <c r="M222">
        <v>3</v>
      </c>
      <c r="N222" t="s">
        <v>32</v>
      </c>
      <c r="O222" t="s">
        <v>33</v>
      </c>
      <c r="P222">
        <v>9.7412500000000009</v>
      </c>
      <c r="Q222">
        <v>336858.01240000001</v>
      </c>
      <c r="R222">
        <v>3064026.4286000002</v>
      </c>
      <c r="S222">
        <v>336858.48050000001</v>
      </c>
      <c r="T222">
        <v>3064036.1586000002</v>
      </c>
      <c r="U222">
        <v>9.7409999999999997E-3</v>
      </c>
      <c r="V222" t="str">
        <f>VLOOKUP(C222,'Lines LookUp'!$B$1:$C$12,2,0)</f>
        <v>BAG</v>
      </c>
      <c r="W222" t="str">
        <f>ROUNDUP(Q222,3)&amp;"-"&amp;ROUNDUP(R222,3)</f>
        <v>336858.013-3064026.429</v>
      </c>
      <c r="X222" t="str">
        <f>ROUNDUP(S222,3)&amp;"-"&amp;ROUNDUP(T222,3)</f>
        <v>336858.481-3064036.159</v>
      </c>
      <c r="Y222">
        <f>VLOOKUP(W222&amp;"-"&amp;V222,'Buscoords Workout'!$F:$G,2,0)</f>
        <v>1094</v>
      </c>
      <c r="Z222">
        <f>VLOOKUP(X222&amp;"-"&amp;V222,'Buscoords Workout'!$F:$G,2,0)</f>
        <v>1095</v>
      </c>
      <c r="AA222" t="b">
        <f>OR(ISNA(Y222),ISNA(Z222))</f>
        <v>0</v>
      </c>
    </row>
    <row r="223" spans="1:27" x14ac:dyDescent="0.25">
      <c r="A223">
        <v>2302</v>
      </c>
      <c r="B223" t="s">
        <v>24</v>
      </c>
      <c r="C223" t="s">
        <v>60</v>
      </c>
      <c r="D223" t="s">
        <v>61</v>
      </c>
      <c r="E223">
        <v>11</v>
      </c>
      <c r="F223" t="s">
        <v>37</v>
      </c>
      <c r="G223">
        <v>100</v>
      </c>
      <c r="H223" t="s">
        <v>27</v>
      </c>
      <c r="I223" t="s">
        <v>38</v>
      </c>
      <c r="J223" t="s">
        <v>59</v>
      </c>
      <c r="K223" t="s">
        <v>30</v>
      </c>
      <c r="L223" t="s">
        <v>31</v>
      </c>
      <c r="M223">
        <v>3</v>
      </c>
      <c r="N223" t="s">
        <v>32</v>
      </c>
      <c r="O223" t="s">
        <v>33</v>
      </c>
      <c r="P223">
        <v>7.9081299999999999</v>
      </c>
      <c r="Q223">
        <v>336858.48050000001</v>
      </c>
      <c r="R223">
        <v>3064036.1586000002</v>
      </c>
      <c r="S223">
        <v>336858.86050000001</v>
      </c>
      <c r="T223">
        <v>3064044.0575999999</v>
      </c>
      <c r="U223">
        <v>7.9080000000000001E-3</v>
      </c>
      <c r="V223" t="str">
        <f>VLOOKUP(C223,'Lines LookUp'!$B$1:$C$12,2,0)</f>
        <v>BAG</v>
      </c>
      <c r="W223" t="str">
        <f>ROUNDUP(Q223,3)&amp;"-"&amp;ROUNDUP(R223,3)</f>
        <v>336858.481-3064036.159</v>
      </c>
      <c r="X223" t="str">
        <f>ROUNDUP(S223,3)&amp;"-"&amp;ROUNDUP(T223,3)</f>
        <v>336858.861-3064044.058</v>
      </c>
      <c r="Y223">
        <f>VLOOKUP(W223&amp;"-"&amp;V223,'Buscoords Workout'!$F:$G,2,0)</f>
        <v>1095</v>
      </c>
      <c r="Z223">
        <f>VLOOKUP(X223&amp;"-"&amp;V223,'Buscoords Workout'!$F:$G,2,0)</f>
        <v>1096</v>
      </c>
      <c r="AA223" t="b">
        <f>OR(ISNA(Y223),ISNA(Z223))</f>
        <v>0</v>
      </c>
    </row>
    <row r="224" spans="1:27" x14ac:dyDescent="0.25">
      <c r="A224">
        <v>2303</v>
      </c>
      <c r="B224" t="s">
        <v>24</v>
      </c>
      <c r="C224" t="s">
        <v>60</v>
      </c>
      <c r="D224" t="s">
        <v>61</v>
      </c>
      <c r="E224">
        <v>11</v>
      </c>
      <c r="F224" t="s">
        <v>37</v>
      </c>
      <c r="G224">
        <v>100</v>
      </c>
      <c r="H224" t="s">
        <v>27</v>
      </c>
      <c r="I224" t="s">
        <v>38</v>
      </c>
      <c r="J224" t="s">
        <v>59</v>
      </c>
      <c r="K224" t="s">
        <v>30</v>
      </c>
      <c r="L224" t="s">
        <v>31</v>
      </c>
      <c r="M224">
        <v>3</v>
      </c>
      <c r="N224" t="s">
        <v>32</v>
      </c>
      <c r="O224" t="s">
        <v>33</v>
      </c>
      <c r="P224">
        <v>7.4005799999999997</v>
      </c>
      <c r="Q224">
        <v>336858.86050000001</v>
      </c>
      <c r="R224">
        <v>3064044.0575999999</v>
      </c>
      <c r="S224">
        <v>336857.73570000002</v>
      </c>
      <c r="T224">
        <v>3064051.3722000001</v>
      </c>
      <c r="U224">
        <v>7.4009999999999996E-3</v>
      </c>
      <c r="V224" t="str">
        <f>VLOOKUP(C224,'Lines LookUp'!$B$1:$C$12,2,0)</f>
        <v>BAG</v>
      </c>
      <c r="W224" t="str">
        <f>ROUNDUP(Q224,3)&amp;"-"&amp;ROUNDUP(R224,3)</f>
        <v>336858.861-3064044.058</v>
      </c>
      <c r="X224" t="str">
        <f>ROUNDUP(S224,3)&amp;"-"&amp;ROUNDUP(T224,3)</f>
        <v>336857.736-3064051.373</v>
      </c>
      <c r="Y224">
        <f>VLOOKUP(W224&amp;"-"&amp;V224,'Buscoords Workout'!$F:$G,2,0)</f>
        <v>1096</v>
      </c>
      <c r="Z224">
        <f>VLOOKUP(X224&amp;"-"&amp;V224,'Buscoords Workout'!$F:$G,2,0)</f>
        <v>1097</v>
      </c>
      <c r="AA224" t="b">
        <f>OR(ISNA(Y224),ISNA(Z224))</f>
        <v>0</v>
      </c>
    </row>
    <row r="225" spans="1:27" x14ac:dyDescent="0.25">
      <c r="A225">
        <v>2304</v>
      </c>
      <c r="B225" t="s">
        <v>24</v>
      </c>
      <c r="C225" t="s">
        <v>60</v>
      </c>
      <c r="D225" t="s">
        <v>61</v>
      </c>
      <c r="E225">
        <v>11</v>
      </c>
      <c r="F225" t="s">
        <v>37</v>
      </c>
      <c r="G225">
        <v>100</v>
      </c>
      <c r="H225" t="s">
        <v>27</v>
      </c>
      <c r="I225" t="s">
        <v>38</v>
      </c>
      <c r="J225" t="s">
        <v>59</v>
      </c>
      <c r="K225" t="s">
        <v>30</v>
      </c>
      <c r="L225" t="s">
        <v>31</v>
      </c>
      <c r="M225">
        <v>3</v>
      </c>
      <c r="N225" t="s">
        <v>32</v>
      </c>
      <c r="O225" t="s">
        <v>33</v>
      </c>
      <c r="P225">
        <v>24.4666</v>
      </c>
      <c r="Q225">
        <v>336857.73570000002</v>
      </c>
      <c r="R225">
        <v>3064051.3722000001</v>
      </c>
      <c r="S225">
        <v>336878.09730000002</v>
      </c>
      <c r="T225">
        <v>3064064.9375</v>
      </c>
      <c r="U225">
        <v>2.4466999999999999E-2</v>
      </c>
      <c r="V225" t="str">
        <f>VLOOKUP(C225,'Lines LookUp'!$B$1:$C$12,2,0)</f>
        <v>BAG</v>
      </c>
      <c r="W225" t="str">
        <f>ROUNDUP(Q225,3)&amp;"-"&amp;ROUNDUP(R225,3)</f>
        <v>336857.736-3064051.373</v>
      </c>
      <c r="X225" t="str">
        <f>ROUNDUP(S225,3)&amp;"-"&amp;ROUNDUP(T225,3)</f>
        <v>336878.098-3064064.938</v>
      </c>
      <c r="Y225">
        <f>VLOOKUP(W225&amp;"-"&amp;V225,'Buscoords Workout'!$F:$G,2,0)</f>
        <v>1097</v>
      </c>
      <c r="Z225">
        <f>VLOOKUP(X225&amp;"-"&amp;V225,'Buscoords Workout'!$F:$G,2,0)</f>
        <v>1098</v>
      </c>
      <c r="AA225" t="b">
        <f>OR(ISNA(Y225),ISNA(Z225))</f>
        <v>0</v>
      </c>
    </row>
    <row r="226" spans="1:27" x14ac:dyDescent="0.25">
      <c r="A226">
        <v>2305</v>
      </c>
      <c r="B226" t="s">
        <v>24</v>
      </c>
      <c r="C226" t="s">
        <v>60</v>
      </c>
      <c r="D226" t="s">
        <v>61</v>
      </c>
      <c r="E226">
        <v>11</v>
      </c>
      <c r="F226" t="s">
        <v>37</v>
      </c>
      <c r="G226">
        <v>100</v>
      </c>
      <c r="H226" t="s">
        <v>27</v>
      </c>
      <c r="I226" t="s">
        <v>38</v>
      </c>
      <c r="J226" t="s">
        <v>59</v>
      </c>
      <c r="K226" t="s">
        <v>30</v>
      </c>
      <c r="L226" t="s">
        <v>31</v>
      </c>
      <c r="M226">
        <v>3</v>
      </c>
      <c r="N226" t="s">
        <v>32</v>
      </c>
      <c r="O226" t="s">
        <v>33</v>
      </c>
      <c r="P226">
        <v>21.0746</v>
      </c>
      <c r="Q226">
        <v>336878.09730000002</v>
      </c>
      <c r="R226">
        <v>3064064.9375</v>
      </c>
      <c r="S226">
        <v>336898.35489999998</v>
      </c>
      <c r="T226">
        <v>3064070.7485000002</v>
      </c>
      <c r="U226">
        <v>2.1075E-2</v>
      </c>
      <c r="V226" t="str">
        <f>VLOOKUP(C226,'Lines LookUp'!$B$1:$C$12,2,0)</f>
        <v>BAG</v>
      </c>
      <c r="W226" t="str">
        <f>ROUNDUP(Q226,3)&amp;"-"&amp;ROUNDUP(R226,3)</f>
        <v>336878.098-3064064.938</v>
      </c>
      <c r="X226" t="str">
        <f>ROUNDUP(S226,3)&amp;"-"&amp;ROUNDUP(T226,3)</f>
        <v>336898.355-3064070.749</v>
      </c>
      <c r="Y226">
        <f>VLOOKUP(W226&amp;"-"&amp;V226,'Buscoords Workout'!$F:$G,2,0)</f>
        <v>1098</v>
      </c>
      <c r="Z226">
        <f>VLOOKUP(X226&amp;"-"&amp;V226,'Buscoords Workout'!$F:$G,2,0)</f>
        <v>1099</v>
      </c>
      <c r="AA226" t="b">
        <f>OR(ISNA(Y226),ISNA(Z226))</f>
        <v>0</v>
      </c>
    </row>
    <row r="227" spans="1:27" x14ac:dyDescent="0.25">
      <c r="A227">
        <v>2306</v>
      </c>
      <c r="B227" t="s">
        <v>24</v>
      </c>
      <c r="C227" t="s">
        <v>60</v>
      </c>
      <c r="D227" t="s">
        <v>61</v>
      </c>
      <c r="E227">
        <v>11</v>
      </c>
      <c r="F227" t="s">
        <v>37</v>
      </c>
      <c r="G227">
        <v>100</v>
      </c>
      <c r="H227" t="s">
        <v>27</v>
      </c>
      <c r="I227" t="s">
        <v>38</v>
      </c>
      <c r="J227" t="s">
        <v>59</v>
      </c>
      <c r="K227" t="s">
        <v>30</v>
      </c>
      <c r="L227" t="s">
        <v>31</v>
      </c>
      <c r="M227">
        <v>3</v>
      </c>
      <c r="N227" t="s">
        <v>32</v>
      </c>
      <c r="O227" t="s">
        <v>33</v>
      </c>
      <c r="P227">
        <v>22.672899999999998</v>
      </c>
      <c r="Q227">
        <v>336898.35489999998</v>
      </c>
      <c r="R227">
        <v>3064070.7485000002</v>
      </c>
      <c r="S227">
        <v>336918.66960000002</v>
      </c>
      <c r="T227">
        <v>3064080.8169</v>
      </c>
      <c r="U227">
        <v>2.2672999999999999E-2</v>
      </c>
      <c r="V227" t="str">
        <f>VLOOKUP(C227,'Lines LookUp'!$B$1:$C$12,2,0)</f>
        <v>BAG</v>
      </c>
      <c r="W227" t="str">
        <f>ROUNDUP(Q227,3)&amp;"-"&amp;ROUNDUP(R227,3)</f>
        <v>336898.355-3064070.749</v>
      </c>
      <c r="X227" t="str">
        <f>ROUNDUP(S227,3)&amp;"-"&amp;ROUNDUP(T227,3)</f>
        <v>336918.67-3064080.817</v>
      </c>
      <c r="Y227">
        <f>VLOOKUP(W227&amp;"-"&amp;V227,'Buscoords Workout'!$F:$G,2,0)</f>
        <v>1099</v>
      </c>
      <c r="Z227">
        <f>VLOOKUP(X227&amp;"-"&amp;V227,'Buscoords Workout'!$F:$G,2,0)</f>
        <v>1100</v>
      </c>
      <c r="AA227" t="b">
        <f>OR(ISNA(Y227),ISNA(Z227))</f>
        <v>0</v>
      </c>
    </row>
    <row r="228" spans="1:27" x14ac:dyDescent="0.25">
      <c r="A228">
        <v>2307</v>
      </c>
      <c r="B228" t="s">
        <v>24</v>
      </c>
      <c r="C228" t="s">
        <v>60</v>
      </c>
      <c r="D228" t="s">
        <v>61</v>
      </c>
      <c r="E228">
        <v>11</v>
      </c>
      <c r="F228" t="s">
        <v>37</v>
      </c>
      <c r="G228">
        <v>100</v>
      </c>
      <c r="H228" t="s">
        <v>27</v>
      </c>
      <c r="I228" t="s">
        <v>38</v>
      </c>
      <c r="J228" t="s">
        <v>59</v>
      </c>
      <c r="K228" t="s">
        <v>30</v>
      </c>
      <c r="L228" t="s">
        <v>31</v>
      </c>
      <c r="M228">
        <v>3</v>
      </c>
      <c r="N228" t="s">
        <v>32</v>
      </c>
      <c r="O228" t="s">
        <v>33</v>
      </c>
      <c r="P228">
        <v>20.311499999999999</v>
      </c>
      <c r="Q228">
        <v>336918.66960000002</v>
      </c>
      <c r="R228">
        <v>3064080.8169</v>
      </c>
      <c r="S228">
        <v>336937.7206</v>
      </c>
      <c r="T228">
        <v>3064087.8607000001</v>
      </c>
      <c r="U228">
        <v>2.0310999999999999E-2</v>
      </c>
      <c r="V228" t="str">
        <f>VLOOKUP(C228,'Lines LookUp'!$B$1:$C$12,2,0)</f>
        <v>BAG</v>
      </c>
      <c r="W228" t="str">
        <f>ROUNDUP(Q228,3)&amp;"-"&amp;ROUNDUP(R228,3)</f>
        <v>336918.67-3064080.817</v>
      </c>
      <c r="X228" t="str">
        <f>ROUNDUP(S228,3)&amp;"-"&amp;ROUNDUP(T228,3)</f>
        <v>336937.721-3064087.861</v>
      </c>
      <c r="Y228">
        <f>VLOOKUP(W228&amp;"-"&amp;V228,'Buscoords Workout'!$F:$G,2,0)</f>
        <v>1100</v>
      </c>
      <c r="Z228">
        <f>VLOOKUP(X228&amp;"-"&amp;V228,'Buscoords Workout'!$F:$G,2,0)</f>
        <v>1101</v>
      </c>
      <c r="AA228" t="b">
        <f>OR(ISNA(Y228),ISNA(Z228))</f>
        <v>0</v>
      </c>
    </row>
    <row r="229" spans="1:27" x14ac:dyDescent="0.25">
      <c r="A229">
        <v>2308</v>
      </c>
      <c r="B229" t="s">
        <v>24</v>
      </c>
      <c r="C229" t="s">
        <v>60</v>
      </c>
      <c r="D229" t="s">
        <v>61</v>
      </c>
      <c r="E229">
        <v>11</v>
      </c>
      <c r="F229" t="s">
        <v>37</v>
      </c>
      <c r="G229">
        <v>100</v>
      </c>
      <c r="H229" t="s">
        <v>27</v>
      </c>
      <c r="I229" t="s">
        <v>38</v>
      </c>
      <c r="J229" t="s">
        <v>59</v>
      </c>
      <c r="K229" t="s">
        <v>30</v>
      </c>
      <c r="L229" t="s">
        <v>31</v>
      </c>
      <c r="M229">
        <v>3</v>
      </c>
      <c r="N229" t="s">
        <v>32</v>
      </c>
      <c r="O229" t="s">
        <v>33</v>
      </c>
      <c r="P229">
        <v>22.465599999999998</v>
      </c>
      <c r="Q229">
        <v>336937.7206</v>
      </c>
      <c r="R229">
        <v>3064087.8607000001</v>
      </c>
      <c r="S229">
        <v>336958.62219999998</v>
      </c>
      <c r="T229">
        <v>3064096.0962999999</v>
      </c>
      <c r="U229">
        <v>2.2466E-2</v>
      </c>
      <c r="V229" t="str">
        <f>VLOOKUP(C229,'Lines LookUp'!$B$1:$C$12,2,0)</f>
        <v>BAG</v>
      </c>
      <c r="W229" t="str">
        <f>ROUNDUP(Q229,3)&amp;"-"&amp;ROUNDUP(R229,3)</f>
        <v>336937.721-3064087.861</v>
      </c>
      <c r="X229" t="str">
        <f>ROUNDUP(S229,3)&amp;"-"&amp;ROUNDUP(T229,3)</f>
        <v>336958.623-3064096.097</v>
      </c>
      <c r="Y229">
        <f>VLOOKUP(W229&amp;"-"&amp;V229,'Buscoords Workout'!$F:$G,2,0)</f>
        <v>1101</v>
      </c>
      <c r="Z229">
        <f>VLOOKUP(X229&amp;"-"&amp;V229,'Buscoords Workout'!$F:$G,2,0)</f>
        <v>1102</v>
      </c>
      <c r="AA229" t="b">
        <f>OR(ISNA(Y229),ISNA(Z229))</f>
        <v>0</v>
      </c>
    </row>
    <row r="230" spans="1:27" x14ac:dyDescent="0.25">
      <c r="A230">
        <v>2309</v>
      </c>
      <c r="B230" t="s">
        <v>24</v>
      </c>
      <c r="C230" t="s">
        <v>60</v>
      </c>
      <c r="D230" t="s">
        <v>61</v>
      </c>
      <c r="E230">
        <v>11</v>
      </c>
      <c r="F230" t="s">
        <v>37</v>
      </c>
      <c r="G230">
        <v>100</v>
      </c>
      <c r="H230" t="s">
        <v>27</v>
      </c>
      <c r="I230" t="s">
        <v>38</v>
      </c>
      <c r="J230" t="s">
        <v>59</v>
      </c>
      <c r="K230" t="s">
        <v>30</v>
      </c>
      <c r="L230" t="s">
        <v>31</v>
      </c>
      <c r="M230">
        <v>3</v>
      </c>
      <c r="N230" t="s">
        <v>32</v>
      </c>
      <c r="O230" t="s">
        <v>33</v>
      </c>
      <c r="P230">
        <v>25.601400000000002</v>
      </c>
      <c r="Q230">
        <v>336958.62219999998</v>
      </c>
      <c r="R230">
        <v>3064096.0962999999</v>
      </c>
      <c r="S230">
        <v>336968.56969999999</v>
      </c>
      <c r="T230">
        <v>3064119.6861</v>
      </c>
      <c r="U230">
        <v>2.5600999999999999E-2</v>
      </c>
      <c r="V230" t="str">
        <f>VLOOKUP(C230,'Lines LookUp'!$B$1:$C$12,2,0)</f>
        <v>BAG</v>
      </c>
      <c r="W230" t="str">
        <f>ROUNDUP(Q230,3)&amp;"-"&amp;ROUNDUP(R230,3)</f>
        <v>336958.623-3064096.097</v>
      </c>
      <c r="X230" t="str">
        <f>ROUNDUP(S230,3)&amp;"-"&amp;ROUNDUP(T230,3)</f>
        <v>336968.57-3064119.687</v>
      </c>
      <c r="Y230">
        <f>VLOOKUP(W230&amp;"-"&amp;V230,'Buscoords Workout'!$F:$G,2,0)</f>
        <v>1102</v>
      </c>
      <c r="Z230">
        <f>VLOOKUP(X230&amp;"-"&amp;V230,'Buscoords Workout'!$F:$G,2,0)</f>
        <v>1103</v>
      </c>
      <c r="AA230" t="b">
        <f>OR(ISNA(Y230),ISNA(Z230))</f>
        <v>0</v>
      </c>
    </row>
    <row r="231" spans="1:27" x14ac:dyDescent="0.25">
      <c r="A231">
        <v>2310</v>
      </c>
      <c r="B231" t="s">
        <v>24</v>
      </c>
      <c r="C231" t="s">
        <v>60</v>
      </c>
      <c r="D231" t="s">
        <v>61</v>
      </c>
      <c r="E231">
        <v>11</v>
      </c>
      <c r="F231" t="s">
        <v>37</v>
      </c>
      <c r="G231">
        <v>100</v>
      </c>
      <c r="H231" t="s">
        <v>27</v>
      </c>
      <c r="I231" t="s">
        <v>38</v>
      </c>
      <c r="J231" t="s">
        <v>59</v>
      </c>
      <c r="K231" t="s">
        <v>30</v>
      </c>
      <c r="L231" t="s">
        <v>31</v>
      </c>
      <c r="M231">
        <v>3</v>
      </c>
      <c r="N231" t="s">
        <v>32</v>
      </c>
      <c r="O231" t="s">
        <v>33</v>
      </c>
      <c r="P231">
        <v>18.7941</v>
      </c>
      <c r="Q231">
        <v>336968.56969999999</v>
      </c>
      <c r="R231">
        <v>3064119.6861</v>
      </c>
      <c r="S231">
        <v>336976.74619999999</v>
      </c>
      <c r="T231">
        <v>3064136.6083999998</v>
      </c>
      <c r="U231">
        <v>1.8794000000000002E-2</v>
      </c>
      <c r="V231" t="str">
        <f>VLOOKUP(C231,'Lines LookUp'!$B$1:$C$12,2,0)</f>
        <v>BAG</v>
      </c>
      <c r="W231" t="str">
        <f>ROUNDUP(Q231,3)&amp;"-"&amp;ROUNDUP(R231,3)</f>
        <v>336968.57-3064119.687</v>
      </c>
      <c r="X231" t="str">
        <f>ROUNDUP(S231,3)&amp;"-"&amp;ROUNDUP(T231,3)</f>
        <v>336976.747-3064136.609</v>
      </c>
      <c r="Y231">
        <f>VLOOKUP(W231&amp;"-"&amp;V231,'Buscoords Workout'!$F:$G,2,0)</f>
        <v>1103</v>
      </c>
      <c r="Z231">
        <f>VLOOKUP(X231&amp;"-"&amp;V231,'Buscoords Workout'!$F:$G,2,0)</f>
        <v>1104</v>
      </c>
      <c r="AA231" t="b">
        <f>OR(ISNA(Y231),ISNA(Z231))</f>
        <v>0</v>
      </c>
    </row>
    <row r="232" spans="1:27" x14ac:dyDescent="0.25">
      <c r="A232">
        <v>2311</v>
      </c>
      <c r="B232" t="s">
        <v>24</v>
      </c>
      <c r="C232" t="s">
        <v>60</v>
      </c>
      <c r="D232" t="s">
        <v>61</v>
      </c>
      <c r="E232">
        <v>11</v>
      </c>
      <c r="F232" t="s">
        <v>37</v>
      </c>
      <c r="G232">
        <v>100</v>
      </c>
      <c r="H232" t="s">
        <v>27</v>
      </c>
      <c r="I232" t="s">
        <v>38</v>
      </c>
      <c r="J232" t="s">
        <v>59</v>
      </c>
      <c r="K232" t="s">
        <v>30</v>
      </c>
      <c r="L232" t="s">
        <v>31</v>
      </c>
      <c r="M232">
        <v>3</v>
      </c>
      <c r="N232" t="s">
        <v>32</v>
      </c>
      <c r="O232" t="s">
        <v>33</v>
      </c>
      <c r="P232">
        <v>19.2441</v>
      </c>
      <c r="Q232">
        <v>336976.74619999999</v>
      </c>
      <c r="R232">
        <v>3064136.6083999998</v>
      </c>
      <c r="S232">
        <v>336983.10479999997</v>
      </c>
      <c r="T232">
        <v>3064154.7716000001</v>
      </c>
      <c r="U232">
        <v>1.9244000000000001E-2</v>
      </c>
      <c r="V232" t="str">
        <f>VLOOKUP(C232,'Lines LookUp'!$B$1:$C$12,2,0)</f>
        <v>BAG</v>
      </c>
      <c r="W232" t="str">
        <f>ROUNDUP(Q232,3)&amp;"-"&amp;ROUNDUP(R232,3)</f>
        <v>336976.747-3064136.609</v>
      </c>
      <c r="X232" t="str">
        <f>ROUNDUP(S232,3)&amp;"-"&amp;ROUNDUP(T232,3)</f>
        <v>336983.105-3064154.772</v>
      </c>
      <c r="Y232">
        <f>VLOOKUP(W232&amp;"-"&amp;V232,'Buscoords Workout'!$F:$G,2,0)</f>
        <v>1104</v>
      </c>
      <c r="Z232">
        <f>VLOOKUP(X232&amp;"-"&amp;V232,'Buscoords Workout'!$F:$G,2,0)</f>
        <v>1105</v>
      </c>
      <c r="AA232" t="b">
        <f>OR(ISNA(Y232),ISNA(Z232))</f>
        <v>0</v>
      </c>
    </row>
    <row r="233" spans="1:27" x14ac:dyDescent="0.25">
      <c r="A233">
        <v>2312</v>
      </c>
      <c r="B233" t="s">
        <v>24</v>
      </c>
      <c r="C233" t="s">
        <v>60</v>
      </c>
      <c r="D233" t="s">
        <v>61</v>
      </c>
      <c r="E233">
        <v>11</v>
      </c>
      <c r="F233" t="s">
        <v>37</v>
      </c>
      <c r="G233">
        <v>100</v>
      </c>
      <c r="H233" t="s">
        <v>27</v>
      </c>
      <c r="I233" t="s">
        <v>38</v>
      </c>
      <c r="J233" t="s">
        <v>59</v>
      </c>
      <c r="K233" t="s">
        <v>30</v>
      </c>
      <c r="L233" t="s">
        <v>31</v>
      </c>
      <c r="M233">
        <v>3</v>
      </c>
      <c r="N233" t="s">
        <v>32</v>
      </c>
      <c r="O233" t="s">
        <v>33</v>
      </c>
      <c r="P233">
        <v>15.7967</v>
      </c>
      <c r="Q233">
        <v>336983.10479999997</v>
      </c>
      <c r="R233">
        <v>3064154.7716000001</v>
      </c>
      <c r="S233">
        <v>336987.58840000001</v>
      </c>
      <c r="T233">
        <v>3064169.9186</v>
      </c>
      <c r="U233">
        <v>1.5796999999999999E-2</v>
      </c>
      <c r="V233" t="str">
        <f>VLOOKUP(C233,'Lines LookUp'!$B$1:$C$12,2,0)</f>
        <v>BAG</v>
      </c>
      <c r="W233" t="str">
        <f>ROUNDUP(Q233,3)&amp;"-"&amp;ROUNDUP(R233,3)</f>
        <v>336983.105-3064154.772</v>
      </c>
      <c r="X233" t="str">
        <f>ROUNDUP(S233,3)&amp;"-"&amp;ROUNDUP(T233,3)</f>
        <v>336987.589-3064169.919</v>
      </c>
      <c r="Y233">
        <f>VLOOKUP(W233&amp;"-"&amp;V233,'Buscoords Workout'!$F:$G,2,0)</f>
        <v>1105</v>
      </c>
      <c r="Z233">
        <f>VLOOKUP(X233&amp;"-"&amp;V233,'Buscoords Workout'!$F:$G,2,0)</f>
        <v>1106</v>
      </c>
      <c r="AA233" t="b">
        <f>OR(ISNA(Y233),ISNA(Z233))</f>
        <v>0</v>
      </c>
    </row>
    <row r="234" spans="1:27" x14ac:dyDescent="0.25">
      <c r="A234">
        <v>2313</v>
      </c>
      <c r="B234" t="s">
        <v>24</v>
      </c>
      <c r="C234" t="s">
        <v>60</v>
      </c>
      <c r="D234" t="s">
        <v>61</v>
      </c>
      <c r="E234">
        <v>11</v>
      </c>
      <c r="F234" t="s">
        <v>37</v>
      </c>
      <c r="G234">
        <v>100</v>
      </c>
      <c r="H234" t="s">
        <v>27</v>
      </c>
      <c r="I234" t="s">
        <v>38</v>
      </c>
      <c r="J234" t="s">
        <v>59</v>
      </c>
      <c r="K234" t="s">
        <v>30</v>
      </c>
      <c r="L234" t="s">
        <v>31</v>
      </c>
      <c r="M234">
        <v>3</v>
      </c>
      <c r="N234" t="s">
        <v>32</v>
      </c>
      <c r="O234" t="s">
        <v>33</v>
      </c>
      <c r="P234">
        <v>20.519100000000002</v>
      </c>
      <c r="Q234">
        <v>336987.58840000001</v>
      </c>
      <c r="R234">
        <v>3064169.9186</v>
      </c>
      <c r="S234">
        <v>336993.35600000003</v>
      </c>
      <c r="T234">
        <v>3064189.6104000001</v>
      </c>
      <c r="U234">
        <v>2.0518999999999999E-2</v>
      </c>
      <c r="V234" t="str">
        <f>VLOOKUP(C234,'Lines LookUp'!$B$1:$C$12,2,0)</f>
        <v>BAG</v>
      </c>
      <c r="W234" t="str">
        <f>ROUNDUP(Q234,3)&amp;"-"&amp;ROUNDUP(R234,3)</f>
        <v>336987.589-3064169.919</v>
      </c>
      <c r="X234" t="str">
        <f>ROUNDUP(S234,3)&amp;"-"&amp;ROUNDUP(T234,3)</f>
        <v>336993.356-3064189.611</v>
      </c>
      <c r="Y234">
        <f>VLOOKUP(W234&amp;"-"&amp;V234,'Buscoords Workout'!$F:$G,2,0)</f>
        <v>1106</v>
      </c>
      <c r="Z234">
        <f>VLOOKUP(X234&amp;"-"&amp;V234,'Buscoords Workout'!$F:$G,2,0)</f>
        <v>1107</v>
      </c>
      <c r="AA234" t="b">
        <f>OR(ISNA(Y234),ISNA(Z234))</f>
        <v>0</v>
      </c>
    </row>
    <row r="235" spans="1:27" x14ac:dyDescent="0.25">
      <c r="A235">
        <v>2314</v>
      </c>
      <c r="B235" t="s">
        <v>24</v>
      </c>
      <c r="C235" t="s">
        <v>60</v>
      </c>
      <c r="D235" t="s">
        <v>61</v>
      </c>
      <c r="E235">
        <v>11</v>
      </c>
      <c r="F235" t="s">
        <v>37</v>
      </c>
      <c r="G235">
        <v>100</v>
      </c>
      <c r="H235" t="s">
        <v>27</v>
      </c>
      <c r="I235" t="s">
        <v>38</v>
      </c>
      <c r="J235" t="s">
        <v>59</v>
      </c>
      <c r="K235" t="s">
        <v>30</v>
      </c>
      <c r="L235" t="s">
        <v>31</v>
      </c>
      <c r="M235">
        <v>3</v>
      </c>
      <c r="N235" t="s">
        <v>32</v>
      </c>
      <c r="O235" t="s">
        <v>33</v>
      </c>
      <c r="P235">
        <v>22.4359</v>
      </c>
      <c r="Q235">
        <v>336993.35600000003</v>
      </c>
      <c r="R235">
        <v>3064189.6104000001</v>
      </c>
      <c r="S235">
        <v>336998.54070000001</v>
      </c>
      <c r="T235">
        <v>3064211.4389999998</v>
      </c>
      <c r="U235">
        <v>2.2436000000000001E-2</v>
      </c>
      <c r="V235" t="str">
        <f>VLOOKUP(C235,'Lines LookUp'!$B$1:$C$12,2,0)</f>
        <v>BAG</v>
      </c>
      <c r="W235" t="str">
        <f>ROUNDUP(Q235,3)&amp;"-"&amp;ROUNDUP(R235,3)</f>
        <v>336993.356-3064189.611</v>
      </c>
      <c r="X235" t="str">
        <f>ROUNDUP(S235,3)&amp;"-"&amp;ROUNDUP(T235,3)</f>
        <v>336998.541-3064211.439</v>
      </c>
      <c r="Y235">
        <f>VLOOKUP(W235&amp;"-"&amp;V235,'Buscoords Workout'!$F:$G,2,0)</f>
        <v>1107</v>
      </c>
      <c r="Z235">
        <f>VLOOKUP(X235&amp;"-"&amp;V235,'Buscoords Workout'!$F:$G,2,0)</f>
        <v>1108</v>
      </c>
      <c r="AA235" t="b">
        <f>OR(ISNA(Y235),ISNA(Z235))</f>
        <v>0</v>
      </c>
    </row>
    <row r="236" spans="1:27" x14ac:dyDescent="0.25">
      <c r="A236">
        <v>2315</v>
      </c>
      <c r="B236" t="s">
        <v>24</v>
      </c>
      <c r="C236" t="s">
        <v>60</v>
      </c>
      <c r="D236" t="s">
        <v>61</v>
      </c>
      <c r="E236">
        <v>11</v>
      </c>
      <c r="F236" t="s">
        <v>37</v>
      </c>
      <c r="G236">
        <v>100</v>
      </c>
      <c r="H236" t="s">
        <v>27</v>
      </c>
      <c r="I236" t="s">
        <v>38</v>
      </c>
      <c r="J236" t="s">
        <v>59</v>
      </c>
      <c r="K236" t="s">
        <v>30</v>
      </c>
      <c r="L236" t="s">
        <v>31</v>
      </c>
      <c r="M236">
        <v>3</v>
      </c>
      <c r="N236" t="s">
        <v>32</v>
      </c>
      <c r="O236" t="s">
        <v>33</v>
      </c>
      <c r="P236">
        <v>21.3993</v>
      </c>
      <c r="Q236">
        <v>336998.54070000001</v>
      </c>
      <c r="R236">
        <v>3064211.4389999998</v>
      </c>
      <c r="S236">
        <v>337004.32049999997</v>
      </c>
      <c r="T236">
        <v>3064232.0430000001</v>
      </c>
      <c r="U236">
        <v>2.1399000000000001E-2</v>
      </c>
      <c r="V236" t="str">
        <f>VLOOKUP(C236,'Lines LookUp'!$B$1:$C$12,2,0)</f>
        <v>BAG</v>
      </c>
      <c r="W236" t="str">
        <f>ROUNDUP(Q236,3)&amp;"-"&amp;ROUNDUP(R236,3)</f>
        <v>336998.541-3064211.439</v>
      </c>
      <c r="X236" t="str">
        <f>ROUNDUP(S236,3)&amp;"-"&amp;ROUNDUP(T236,3)</f>
        <v>337004.321-3064232.043</v>
      </c>
      <c r="Y236">
        <f>VLOOKUP(W236&amp;"-"&amp;V236,'Buscoords Workout'!$F:$G,2,0)</f>
        <v>1108</v>
      </c>
      <c r="Z236">
        <f>VLOOKUP(X236&amp;"-"&amp;V236,'Buscoords Workout'!$F:$G,2,0)</f>
        <v>1109</v>
      </c>
      <c r="AA236" t="b">
        <f>OR(ISNA(Y236),ISNA(Z236))</f>
        <v>0</v>
      </c>
    </row>
    <row r="237" spans="1:27" x14ac:dyDescent="0.25">
      <c r="A237">
        <v>2316</v>
      </c>
      <c r="B237" t="s">
        <v>24</v>
      </c>
      <c r="C237" t="s">
        <v>60</v>
      </c>
      <c r="D237" t="s">
        <v>61</v>
      </c>
      <c r="E237">
        <v>11</v>
      </c>
      <c r="F237" t="s">
        <v>37</v>
      </c>
      <c r="G237">
        <v>100</v>
      </c>
      <c r="H237" t="s">
        <v>27</v>
      </c>
      <c r="I237" t="s">
        <v>38</v>
      </c>
      <c r="J237" t="s">
        <v>59</v>
      </c>
      <c r="K237" t="s">
        <v>30</v>
      </c>
      <c r="L237" t="s">
        <v>31</v>
      </c>
      <c r="M237">
        <v>3</v>
      </c>
      <c r="N237" t="s">
        <v>32</v>
      </c>
      <c r="O237" t="s">
        <v>33</v>
      </c>
      <c r="P237">
        <v>16.001899999999999</v>
      </c>
      <c r="Q237">
        <v>337004.32049999997</v>
      </c>
      <c r="R237">
        <v>3064232.0430000001</v>
      </c>
      <c r="S237">
        <v>337006.97810000001</v>
      </c>
      <c r="T237">
        <v>3064247.8226999999</v>
      </c>
      <c r="U237">
        <v>1.6001999999999999E-2</v>
      </c>
      <c r="V237" t="str">
        <f>VLOOKUP(C237,'Lines LookUp'!$B$1:$C$12,2,0)</f>
        <v>BAG</v>
      </c>
      <c r="W237" t="str">
        <f>ROUNDUP(Q237,3)&amp;"-"&amp;ROUNDUP(R237,3)</f>
        <v>337004.321-3064232.043</v>
      </c>
      <c r="X237" t="str">
        <f>ROUNDUP(S237,3)&amp;"-"&amp;ROUNDUP(T237,3)</f>
        <v>337006.979-3064247.823</v>
      </c>
      <c r="Y237">
        <f>VLOOKUP(W237&amp;"-"&amp;V237,'Buscoords Workout'!$F:$G,2,0)</f>
        <v>1109</v>
      </c>
      <c r="Z237">
        <f>VLOOKUP(X237&amp;"-"&amp;V237,'Buscoords Workout'!$F:$G,2,0)</f>
        <v>1110</v>
      </c>
      <c r="AA237" t="b">
        <f>OR(ISNA(Y237),ISNA(Z237))</f>
        <v>0</v>
      </c>
    </row>
    <row r="238" spans="1:27" x14ac:dyDescent="0.25">
      <c r="A238">
        <v>2317</v>
      </c>
      <c r="B238" t="s">
        <v>24</v>
      </c>
      <c r="C238" t="s">
        <v>60</v>
      </c>
      <c r="D238" t="s">
        <v>61</v>
      </c>
      <c r="E238">
        <v>11</v>
      </c>
      <c r="F238" t="s">
        <v>37</v>
      </c>
      <c r="G238">
        <v>100</v>
      </c>
      <c r="H238" t="s">
        <v>27</v>
      </c>
      <c r="I238" t="s">
        <v>38</v>
      </c>
      <c r="J238" t="s">
        <v>59</v>
      </c>
      <c r="K238" t="s">
        <v>30</v>
      </c>
      <c r="L238" t="s">
        <v>31</v>
      </c>
      <c r="M238">
        <v>3</v>
      </c>
      <c r="N238" t="s">
        <v>32</v>
      </c>
      <c r="O238" t="s">
        <v>33</v>
      </c>
      <c r="P238">
        <v>12.2532</v>
      </c>
      <c r="Q238">
        <v>337006.97810000001</v>
      </c>
      <c r="R238">
        <v>3064247.8226999999</v>
      </c>
      <c r="S238">
        <v>337012.6274</v>
      </c>
      <c r="T238">
        <v>3064258.6959000002</v>
      </c>
      <c r="U238">
        <v>1.2253E-2</v>
      </c>
      <c r="V238" t="str">
        <f>VLOOKUP(C238,'Lines LookUp'!$B$1:$C$12,2,0)</f>
        <v>BAG</v>
      </c>
      <c r="W238" t="str">
        <f>ROUNDUP(Q238,3)&amp;"-"&amp;ROUNDUP(R238,3)</f>
        <v>337006.979-3064247.823</v>
      </c>
      <c r="X238" t="str">
        <f>ROUNDUP(S238,3)&amp;"-"&amp;ROUNDUP(T238,3)</f>
        <v>337012.628-3064258.696</v>
      </c>
      <c r="Y238">
        <f>VLOOKUP(W238&amp;"-"&amp;V238,'Buscoords Workout'!$F:$G,2,0)</f>
        <v>1110</v>
      </c>
      <c r="Z238">
        <f>VLOOKUP(X238&amp;"-"&amp;V238,'Buscoords Workout'!$F:$G,2,0)</f>
        <v>1111</v>
      </c>
      <c r="AA238" t="b">
        <f>OR(ISNA(Y238),ISNA(Z238))</f>
        <v>0</v>
      </c>
    </row>
    <row r="239" spans="1:27" x14ac:dyDescent="0.25">
      <c r="A239">
        <v>2318</v>
      </c>
      <c r="B239" t="s">
        <v>24</v>
      </c>
      <c r="C239" t="s">
        <v>60</v>
      </c>
      <c r="D239" t="s">
        <v>61</v>
      </c>
      <c r="E239">
        <v>11</v>
      </c>
      <c r="F239" t="s">
        <v>37</v>
      </c>
      <c r="G239">
        <v>100</v>
      </c>
      <c r="H239" t="s">
        <v>27</v>
      </c>
      <c r="I239" t="s">
        <v>38</v>
      </c>
      <c r="J239" t="s">
        <v>59</v>
      </c>
      <c r="K239" t="s">
        <v>30</v>
      </c>
      <c r="L239" t="s">
        <v>31</v>
      </c>
      <c r="M239">
        <v>3</v>
      </c>
      <c r="N239" t="s">
        <v>32</v>
      </c>
      <c r="O239" t="s">
        <v>33</v>
      </c>
      <c r="P239">
        <v>15.211399999999999</v>
      </c>
      <c r="Q239">
        <v>337012.6274</v>
      </c>
      <c r="R239">
        <v>3064258.6959000002</v>
      </c>
      <c r="S239">
        <v>337021.638714</v>
      </c>
      <c r="T239">
        <v>3064270.9507900001</v>
      </c>
      <c r="U239">
        <v>1.5211000000000001E-2</v>
      </c>
      <c r="V239" t="str">
        <f>VLOOKUP(C239,'Lines LookUp'!$B$1:$C$12,2,0)</f>
        <v>BAG</v>
      </c>
      <c r="W239" t="str">
        <f>ROUNDUP(Q239,3)&amp;"-"&amp;ROUNDUP(R239,3)</f>
        <v>337012.628-3064258.696</v>
      </c>
      <c r="X239" t="str">
        <f>ROUNDUP(S239,3)&amp;"-"&amp;ROUNDUP(T239,3)</f>
        <v>337021.639-3064270.951</v>
      </c>
      <c r="Y239">
        <f>VLOOKUP(W239&amp;"-"&amp;V239,'Buscoords Workout'!$F:$G,2,0)</f>
        <v>1111</v>
      </c>
      <c r="Z239">
        <f>VLOOKUP(X239&amp;"-"&amp;V239,'Buscoords Workout'!$F:$G,2,0)</f>
        <v>1112</v>
      </c>
      <c r="AA239" t="b">
        <f>OR(ISNA(Y239),ISNA(Z239))</f>
        <v>0</v>
      </c>
    </row>
    <row r="240" spans="1:27" x14ac:dyDescent="0.25">
      <c r="A240">
        <v>2319</v>
      </c>
      <c r="B240" t="s">
        <v>24</v>
      </c>
      <c r="C240" t="s">
        <v>60</v>
      </c>
      <c r="D240" t="s">
        <v>61</v>
      </c>
      <c r="E240">
        <v>11</v>
      </c>
      <c r="F240" t="s">
        <v>37</v>
      </c>
      <c r="G240">
        <v>100</v>
      </c>
      <c r="H240" t="s">
        <v>27</v>
      </c>
      <c r="I240" t="s">
        <v>38</v>
      </c>
      <c r="J240" t="s">
        <v>59</v>
      </c>
      <c r="K240" t="s">
        <v>30</v>
      </c>
      <c r="L240" t="s">
        <v>31</v>
      </c>
      <c r="M240">
        <v>3</v>
      </c>
      <c r="N240" t="s">
        <v>32</v>
      </c>
      <c r="O240" t="s">
        <v>33</v>
      </c>
      <c r="P240">
        <v>10.022</v>
      </c>
      <c r="Q240">
        <v>337021.638714</v>
      </c>
      <c r="R240">
        <v>3064270.9507900001</v>
      </c>
      <c r="S240">
        <v>337027.57579999999</v>
      </c>
      <c r="T240">
        <v>3064279.0249000001</v>
      </c>
      <c r="U240">
        <v>1.0022E-2</v>
      </c>
      <c r="V240" t="str">
        <f>VLOOKUP(C240,'Lines LookUp'!$B$1:$C$12,2,0)</f>
        <v>BAG</v>
      </c>
      <c r="W240" t="str">
        <f>ROUNDUP(Q240,3)&amp;"-"&amp;ROUNDUP(R240,3)</f>
        <v>337021.639-3064270.951</v>
      </c>
      <c r="X240" t="str">
        <f>ROUNDUP(S240,3)&amp;"-"&amp;ROUNDUP(T240,3)</f>
        <v>337027.576-3064279.025</v>
      </c>
      <c r="Y240">
        <f>VLOOKUP(W240&amp;"-"&amp;V240,'Buscoords Workout'!$F:$G,2,0)</f>
        <v>1112</v>
      </c>
      <c r="Z240">
        <f>VLOOKUP(X240&amp;"-"&amp;V240,'Buscoords Workout'!$F:$G,2,0)</f>
        <v>1118</v>
      </c>
      <c r="AA240" t="b">
        <f>OR(ISNA(Y240),ISNA(Z240))</f>
        <v>0</v>
      </c>
    </row>
    <row r="241" spans="1:27" x14ac:dyDescent="0.25">
      <c r="A241">
        <v>2320</v>
      </c>
      <c r="B241" t="s">
        <v>24</v>
      </c>
      <c r="C241" t="s">
        <v>60</v>
      </c>
      <c r="D241" t="s">
        <v>61</v>
      </c>
      <c r="E241">
        <v>11</v>
      </c>
      <c r="F241" t="s">
        <v>37</v>
      </c>
      <c r="G241">
        <v>100</v>
      </c>
      <c r="H241" t="s">
        <v>27</v>
      </c>
      <c r="I241" t="s">
        <v>38</v>
      </c>
      <c r="J241" t="s">
        <v>59</v>
      </c>
      <c r="K241" t="s">
        <v>30</v>
      </c>
      <c r="L241" t="s">
        <v>31</v>
      </c>
      <c r="M241">
        <v>3</v>
      </c>
      <c r="N241" t="s">
        <v>32</v>
      </c>
      <c r="O241" t="s">
        <v>33</v>
      </c>
      <c r="P241">
        <v>22.473199999999999</v>
      </c>
      <c r="Q241">
        <v>337027.57579999999</v>
      </c>
      <c r="R241">
        <v>3064279.0249000001</v>
      </c>
      <c r="S241">
        <v>337040.05619999999</v>
      </c>
      <c r="T241">
        <v>3064297.7141</v>
      </c>
      <c r="U241">
        <v>2.2473E-2</v>
      </c>
      <c r="V241" t="str">
        <f>VLOOKUP(C241,'Lines LookUp'!$B$1:$C$12,2,0)</f>
        <v>BAG</v>
      </c>
      <c r="W241" t="str">
        <f>ROUNDUP(Q241,3)&amp;"-"&amp;ROUNDUP(R241,3)</f>
        <v>337027.576-3064279.025</v>
      </c>
      <c r="X241" t="str">
        <f>ROUNDUP(S241,3)&amp;"-"&amp;ROUNDUP(T241,3)</f>
        <v>337040.057-3064297.715</v>
      </c>
      <c r="Y241">
        <f>VLOOKUP(W241&amp;"-"&amp;V241,'Buscoords Workout'!$F:$G,2,0)</f>
        <v>1118</v>
      </c>
      <c r="Z241">
        <f>VLOOKUP(X241&amp;"-"&amp;V241,'Buscoords Workout'!$F:$G,2,0)</f>
        <v>1119</v>
      </c>
      <c r="AA241" t="b">
        <f>OR(ISNA(Y241),ISNA(Z241))</f>
        <v>0</v>
      </c>
    </row>
    <row r="242" spans="1:27" x14ac:dyDescent="0.25">
      <c r="A242">
        <v>2321</v>
      </c>
      <c r="B242" t="s">
        <v>24</v>
      </c>
      <c r="C242" t="s">
        <v>60</v>
      </c>
      <c r="D242" t="s">
        <v>61</v>
      </c>
      <c r="E242">
        <v>11</v>
      </c>
      <c r="F242" t="s">
        <v>37</v>
      </c>
      <c r="G242">
        <v>100</v>
      </c>
      <c r="H242" t="s">
        <v>27</v>
      </c>
      <c r="I242" t="s">
        <v>38</v>
      </c>
      <c r="J242" t="s">
        <v>59</v>
      </c>
      <c r="K242" t="s">
        <v>30</v>
      </c>
      <c r="L242" t="s">
        <v>31</v>
      </c>
      <c r="M242">
        <v>3</v>
      </c>
      <c r="N242" t="s">
        <v>32</v>
      </c>
      <c r="O242" t="s">
        <v>33</v>
      </c>
      <c r="P242">
        <v>21.515799999999999</v>
      </c>
      <c r="Q242">
        <v>337040.05619999999</v>
      </c>
      <c r="R242">
        <v>3064297.7141</v>
      </c>
      <c r="S242">
        <v>337049.4878</v>
      </c>
      <c r="T242">
        <v>3064317.0525000002</v>
      </c>
      <c r="U242">
        <v>2.1516E-2</v>
      </c>
      <c r="V242" t="str">
        <f>VLOOKUP(C242,'Lines LookUp'!$B$1:$C$12,2,0)</f>
        <v>BAG</v>
      </c>
      <c r="W242" t="str">
        <f>ROUNDUP(Q242,3)&amp;"-"&amp;ROUNDUP(R242,3)</f>
        <v>337040.057-3064297.715</v>
      </c>
      <c r="X242" t="str">
        <f>ROUNDUP(S242,3)&amp;"-"&amp;ROUNDUP(T242,3)</f>
        <v>337049.488-3064317.053</v>
      </c>
      <c r="Y242">
        <f>VLOOKUP(W242&amp;"-"&amp;V242,'Buscoords Workout'!$F:$G,2,0)</f>
        <v>1119</v>
      </c>
      <c r="Z242">
        <f>VLOOKUP(X242&amp;"-"&amp;V242,'Buscoords Workout'!$F:$G,2,0)</f>
        <v>1120</v>
      </c>
      <c r="AA242" t="b">
        <f>OR(ISNA(Y242),ISNA(Z242))</f>
        <v>0</v>
      </c>
    </row>
    <row r="243" spans="1:27" x14ac:dyDescent="0.25">
      <c r="A243">
        <v>2322</v>
      </c>
      <c r="B243" t="s">
        <v>24</v>
      </c>
      <c r="C243" t="s">
        <v>60</v>
      </c>
      <c r="D243" t="s">
        <v>61</v>
      </c>
      <c r="E243">
        <v>11</v>
      </c>
      <c r="F243" t="s">
        <v>37</v>
      </c>
      <c r="G243">
        <v>100</v>
      </c>
      <c r="H243" t="s">
        <v>27</v>
      </c>
      <c r="I243" t="s">
        <v>38</v>
      </c>
      <c r="J243" t="s">
        <v>59</v>
      </c>
      <c r="K243" t="s">
        <v>30</v>
      </c>
      <c r="L243" t="s">
        <v>31</v>
      </c>
      <c r="M243">
        <v>3</v>
      </c>
      <c r="N243" t="s">
        <v>32</v>
      </c>
      <c r="O243" t="s">
        <v>33</v>
      </c>
      <c r="P243">
        <v>23.428000000000001</v>
      </c>
      <c r="Q243">
        <v>337049.4878</v>
      </c>
      <c r="R243">
        <v>3064317.0525000002</v>
      </c>
      <c r="S243">
        <v>337059.55530000001</v>
      </c>
      <c r="T243">
        <v>3064338.2071000002</v>
      </c>
      <c r="U243">
        <v>2.3428000000000001E-2</v>
      </c>
      <c r="V243" t="str">
        <f>VLOOKUP(C243,'Lines LookUp'!$B$1:$C$12,2,0)</f>
        <v>BAG</v>
      </c>
      <c r="W243" t="str">
        <f>ROUNDUP(Q243,3)&amp;"-"&amp;ROUNDUP(R243,3)</f>
        <v>337049.488-3064317.053</v>
      </c>
      <c r="X243" t="str">
        <f>ROUNDUP(S243,3)&amp;"-"&amp;ROUNDUP(T243,3)</f>
        <v>337059.556-3064338.208</v>
      </c>
      <c r="Y243">
        <f>VLOOKUP(W243&amp;"-"&amp;V243,'Buscoords Workout'!$F:$G,2,0)</f>
        <v>1120</v>
      </c>
      <c r="Z243">
        <f>VLOOKUP(X243&amp;"-"&amp;V243,'Buscoords Workout'!$F:$G,2,0)</f>
        <v>1121</v>
      </c>
      <c r="AA243" t="b">
        <f>OR(ISNA(Y243),ISNA(Z243))</f>
        <v>0</v>
      </c>
    </row>
    <row r="244" spans="1:27" x14ac:dyDescent="0.25">
      <c r="A244">
        <v>2323</v>
      </c>
      <c r="B244" t="s">
        <v>24</v>
      </c>
      <c r="C244" t="s">
        <v>60</v>
      </c>
      <c r="D244" t="s">
        <v>61</v>
      </c>
      <c r="E244">
        <v>11</v>
      </c>
      <c r="F244" t="s">
        <v>37</v>
      </c>
      <c r="G244">
        <v>100</v>
      </c>
      <c r="H244" t="s">
        <v>27</v>
      </c>
      <c r="I244" t="s">
        <v>38</v>
      </c>
      <c r="J244" t="s">
        <v>59</v>
      </c>
      <c r="K244" t="s">
        <v>30</v>
      </c>
      <c r="L244" t="s">
        <v>31</v>
      </c>
      <c r="M244">
        <v>3</v>
      </c>
      <c r="N244" t="s">
        <v>32</v>
      </c>
      <c r="O244" t="s">
        <v>33</v>
      </c>
      <c r="P244">
        <v>3.5285799999999998</v>
      </c>
      <c r="Q244">
        <v>337059.55530000001</v>
      </c>
      <c r="R244">
        <v>3064338.2071000002</v>
      </c>
      <c r="S244">
        <v>337061.04800000001</v>
      </c>
      <c r="T244">
        <v>3064341.4043999999</v>
      </c>
      <c r="U244">
        <v>3.529E-3</v>
      </c>
      <c r="V244" t="str">
        <f>VLOOKUP(C244,'Lines LookUp'!$B$1:$C$12,2,0)</f>
        <v>BAG</v>
      </c>
      <c r="W244" t="str">
        <f>ROUNDUP(Q244,3)&amp;"-"&amp;ROUNDUP(R244,3)</f>
        <v>337059.556-3064338.208</v>
      </c>
      <c r="X244" t="str">
        <f>ROUNDUP(S244,3)&amp;"-"&amp;ROUNDUP(T244,3)</f>
        <v>337061.048-3064341.405</v>
      </c>
      <c r="Y244">
        <f>VLOOKUP(W244&amp;"-"&amp;V244,'Buscoords Workout'!$F:$G,2,0)</f>
        <v>1121</v>
      </c>
      <c r="Z244">
        <f>VLOOKUP(X244&amp;"-"&amp;V244,'Buscoords Workout'!$F:$G,2,0)</f>
        <v>1122</v>
      </c>
      <c r="AA244" t="b">
        <f>OR(ISNA(Y244),ISNA(Z244))</f>
        <v>0</v>
      </c>
    </row>
    <row r="245" spans="1:27" x14ac:dyDescent="0.25">
      <c r="A245">
        <v>2324</v>
      </c>
      <c r="B245" t="s">
        <v>24</v>
      </c>
      <c r="C245" t="s">
        <v>60</v>
      </c>
      <c r="D245" t="s">
        <v>61</v>
      </c>
      <c r="E245">
        <v>11</v>
      </c>
      <c r="F245" t="s">
        <v>37</v>
      </c>
      <c r="G245">
        <v>100</v>
      </c>
      <c r="H245" t="s">
        <v>27</v>
      </c>
      <c r="I245" t="s">
        <v>38</v>
      </c>
      <c r="J245" t="s">
        <v>59</v>
      </c>
      <c r="K245" t="s">
        <v>30</v>
      </c>
      <c r="L245" t="s">
        <v>31</v>
      </c>
      <c r="M245">
        <v>3</v>
      </c>
      <c r="N245" t="s">
        <v>32</v>
      </c>
      <c r="O245" t="s">
        <v>33</v>
      </c>
      <c r="P245">
        <v>15.818099999999999</v>
      </c>
      <c r="Q245">
        <v>337061.04800000001</v>
      </c>
      <c r="R245">
        <v>3064341.4043999999</v>
      </c>
      <c r="S245">
        <v>337067.73969999998</v>
      </c>
      <c r="T245">
        <v>3064355.7373000002</v>
      </c>
      <c r="U245">
        <v>1.5817999999999999E-2</v>
      </c>
      <c r="V245" t="str">
        <f>VLOOKUP(C245,'Lines LookUp'!$B$1:$C$12,2,0)</f>
        <v>BAG</v>
      </c>
      <c r="W245" t="str">
        <f>ROUNDUP(Q245,3)&amp;"-"&amp;ROUNDUP(R245,3)</f>
        <v>337061.048-3064341.405</v>
      </c>
      <c r="X245" t="str">
        <f>ROUNDUP(S245,3)&amp;"-"&amp;ROUNDUP(T245,3)</f>
        <v>337067.74-3064355.738</v>
      </c>
      <c r="Y245">
        <f>VLOOKUP(W245&amp;"-"&amp;V245,'Buscoords Workout'!$F:$G,2,0)</f>
        <v>1122</v>
      </c>
      <c r="Z245">
        <f>VLOOKUP(X245&amp;"-"&amp;V245,'Buscoords Workout'!$F:$G,2,0)</f>
        <v>1123</v>
      </c>
      <c r="AA245" t="b">
        <f>OR(ISNA(Y245),ISNA(Z245))</f>
        <v>0</v>
      </c>
    </row>
    <row r="246" spans="1:27" x14ac:dyDescent="0.25">
      <c r="A246">
        <v>2325</v>
      </c>
      <c r="B246" t="s">
        <v>24</v>
      </c>
      <c r="C246" t="s">
        <v>60</v>
      </c>
      <c r="D246" t="s">
        <v>61</v>
      </c>
      <c r="E246">
        <v>11</v>
      </c>
      <c r="F246" t="s">
        <v>37</v>
      </c>
      <c r="G246">
        <v>100</v>
      </c>
      <c r="H246" t="s">
        <v>27</v>
      </c>
      <c r="I246" t="s">
        <v>38</v>
      </c>
      <c r="J246" t="s">
        <v>59</v>
      </c>
      <c r="K246" t="s">
        <v>30</v>
      </c>
      <c r="L246" t="s">
        <v>31</v>
      </c>
      <c r="M246">
        <v>3</v>
      </c>
      <c r="N246" t="s">
        <v>32</v>
      </c>
      <c r="O246" t="s">
        <v>33</v>
      </c>
      <c r="P246">
        <v>23.092500000000001</v>
      </c>
      <c r="Q246">
        <v>337067.73969999998</v>
      </c>
      <c r="R246">
        <v>3064355.7373000002</v>
      </c>
      <c r="S246">
        <v>337075.36969999998</v>
      </c>
      <c r="T246">
        <v>3064377.5329</v>
      </c>
      <c r="U246">
        <v>2.3092999999999999E-2</v>
      </c>
      <c r="V246" t="str">
        <f>VLOOKUP(C246,'Lines LookUp'!$B$1:$C$12,2,0)</f>
        <v>BAG</v>
      </c>
      <c r="W246" t="str">
        <f>ROUNDUP(Q246,3)&amp;"-"&amp;ROUNDUP(R246,3)</f>
        <v>337067.74-3064355.738</v>
      </c>
      <c r="X246" t="str">
        <f>ROUNDUP(S246,3)&amp;"-"&amp;ROUNDUP(T246,3)</f>
        <v>337075.37-3064377.533</v>
      </c>
      <c r="Y246">
        <f>VLOOKUP(W246&amp;"-"&amp;V246,'Buscoords Workout'!$F:$G,2,0)</f>
        <v>1123</v>
      </c>
      <c r="Z246">
        <f>VLOOKUP(X246&amp;"-"&amp;V246,'Buscoords Workout'!$F:$G,2,0)</f>
        <v>1124</v>
      </c>
      <c r="AA246" t="b">
        <f>OR(ISNA(Y246),ISNA(Z246))</f>
        <v>0</v>
      </c>
    </row>
    <row r="247" spans="1:27" x14ac:dyDescent="0.25">
      <c r="A247">
        <v>2326</v>
      </c>
      <c r="B247" t="s">
        <v>24</v>
      </c>
      <c r="C247" t="s">
        <v>60</v>
      </c>
      <c r="D247" t="s">
        <v>61</v>
      </c>
      <c r="E247">
        <v>11</v>
      </c>
      <c r="F247" t="s">
        <v>37</v>
      </c>
      <c r="G247">
        <v>100</v>
      </c>
      <c r="H247" t="s">
        <v>27</v>
      </c>
      <c r="I247" t="s">
        <v>38</v>
      </c>
      <c r="J247" t="s">
        <v>59</v>
      </c>
      <c r="K247" t="s">
        <v>30</v>
      </c>
      <c r="L247" t="s">
        <v>31</v>
      </c>
      <c r="M247">
        <v>3</v>
      </c>
      <c r="N247" t="s">
        <v>32</v>
      </c>
      <c r="O247" t="s">
        <v>33</v>
      </c>
      <c r="P247">
        <v>8.7858099999999997</v>
      </c>
      <c r="Q247">
        <v>337075.36969999998</v>
      </c>
      <c r="R247">
        <v>3064377.5329</v>
      </c>
      <c r="S247">
        <v>337077.08513299999</v>
      </c>
      <c r="T247">
        <v>3064386.1496100002</v>
      </c>
      <c r="U247">
        <v>8.7860000000000004E-3</v>
      </c>
      <c r="V247" t="str">
        <f>VLOOKUP(C247,'Lines LookUp'!$B$1:$C$12,2,0)</f>
        <v>BAG</v>
      </c>
      <c r="W247" t="str">
        <f>ROUNDUP(Q247,3)&amp;"-"&amp;ROUNDUP(R247,3)</f>
        <v>337075.37-3064377.533</v>
      </c>
      <c r="X247" t="str">
        <f>ROUNDUP(S247,3)&amp;"-"&amp;ROUNDUP(T247,3)</f>
        <v>337077.086-3064386.15</v>
      </c>
      <c r="Y247">
        <f>VLOOKUP(W247&amp;"-"&amp;V247,'Buscoords Workout'!$F:$G,2,0)</f>
        <v>1124</v>
      </c>
      <c r="Z247">
        <f>VLOOKUP(X247&amp;"-"&amp;V247,'Buscoords Workout'!$F:$G,2,0)</f>
        <v>1131</v>
      </c>
      <c r="AA247" t="b">
        <f>OR(ISNA(Y247),ISNA(Z247))</f>
        <v>0</v>
      </c>
    </row>
    <row r="248" spans="1:27" x14ac:dyDescent="0.25">
      <c r="A248">
        <v>2327</v>
      </c>
      <c r="B248" t="s">
        <v>24</v>
      </c>
      <c r="C248" t="s">
        <v>60</v>
      </c>
      <c r="D248" t="s">
        <v>61</v>
      </c>
      <c r="E248">
        <v>11</v>
      </c>
      <c r="F248" t="s">
        <v>37</v>
      </c>
      <c r="G248">
        <v>100</v>
      </c>
      <c r="H248" t="s">
        <v>27</v>
      </c>
      <c r="I248" t="s">
        <v>38</v>
      </c>
      <c r="J248" t="s">
        <v>59</v>
      </c>
      <c r="K248" t="s">
        <v>30</v>
      </c>
      <c r="L248" t="s">
        <v>31</v>
      </c>
      <c r="M248">
        <v>3</v>
      </c>
      <c r="N248" t="s">
        <v>32</v>
      </c>
      <c r="O248" t="s">
        <v>33</v>
      </c>
      <c r="P248">
        <v>14.7194</v>
      </c>
      <c r="Q248">
        <v>337077.08513299999</v>
      </c>
      <c r="R248">
        <v>3064386.1496100002</v>
      </c>
      <c r="S248">
        <v>337079.95909999998</v>
      </c>
      <c r="T248">
        <v>3064400.5857000002</v>
      </c>
      <c r="U248">
        <v>1.4718999999999999E-2</v>
      </c>
      <c r="V248" t="str">
        <f>VLOOKUP(C248,'Lines LookUp'!$B$1:$C$12,2,0)</f>
        <v>BAG</v>
      </c>
      <c r="W248" t="str">
        <f>ROUNDUP(Q248,3)&amp;"-"&amp;ROUNDUP(R248,3)</f>
        <v>337077.086-3064386.15</v>
      </c>
      <c r="X248" t="str">
        <f>ROUNDUP(S248,3)&amp;"-"&amp;ROUNDUP(T248,3)</f>
        <v>337079.96-3064400.586</v>
      </c>
      <c r="Y248">
        <f>VLOOKUP(W248&amp;"-"&amp;V248,'Buscoords Workout'!$F:$G,2,0)</f>
        <v>1131</v>
      </c>
      <c r="Z248">
        <f>VLOOKUP(X248&amp;"-"&amp;V248,'Buscoords Workout'!$F:$G,2,0)</f>
        <v>1132</v>
      </c>
      <c r="AA248" t="b">
        <f>OR(ISNA(Y248),ISNA(Z248))</f>
        <v>0</v>
      </c>
    </row>
    <row r="249" spans="1:27" x14ac:dyDescent="0.25">
      <c r="A249">
        <v>2328</v>
      </c>
      <c r="B249" t="s">
        <v>24</v>
      </c>
      <c r="C249" t="s">
        <v>60</v>
      </c>
      <c r="D249" t="s">
        <v>61</v>
      </c>
      <c r="E249">
        <v>11</v>
      </c>
      <c r="F249" t="s">
        <v>37</v>
      </c>
      <c r="G249">
        <v>100</v>
      </c>
      <c r="H249" t="s">
        <v>27</v>
      </c>
      <c r="I249" t="s">
        <v>38</v>
      </c>
      <c r="J249" t="s">
        <v>59</v>
      </c>
      <c r="K249" t="s">
        <v>30</v>
      </c>
      <c r="L249" t="s">
        <v>31</v>
      </c>
      <c r="M249">
        <v>3</v>
      </c>
      <c r="N249" t="s">
        <v>32</v>
      </c>
      <c r="O249" t="s">
        <v>33</v>
      </c>
      <c r="P249">
        <v>18.889800000000001</v>
      </c>
      <c r="Q249">
        <v>337079.95909999998</v>
      </c>
      <c r="R249">
        <v>3064400.5857000002</v>
      </c>
      <c r="S249">
        <v>337075.92609999998</v>
      </c>
      <c r="T249">
        <v>3064419.04</v>
      </c>
      <c r="U249">
        <v>1.8890000000000001E-2</v>
      </c>
      <c r="V249" t="str">
        <f>VLOOKUP(C249,'Lines LookUp'!$B$1:$C$12,2,0)</f>
        <v>BAG</v>
      </c>
      <c r="W249" t="str">
        <f>ROUNDUP(Q249,3)&amp;"-"&amp;ROUNDUP(R249,3)</f>
        <v>337079.96-3064400.586</v>
      </c>
      <c r="X249" t="str">
        <f>ROUNDUP(S249,3)&amp;"-"&amp;ROUNDUP(T249,3)</f>
        <v>337075.927-3064419.04</v>
      </c>
      <c r="Y249">
        <f>VLOOKUP(W249&amp;"-"&amp;V249,'Buscoords Workout'!$F:$G,2,0)</f>
        <v>1132</v>
      </c>
      <c r="Z249">
        <f>VLOOKUP(X249&amp;"-"&amp;V249,'Buscoords Workout'!$F:$G,2,0)</f>
        <v>1133</v>
      </c>
      <c r="AA249" t="b">
        <f>OR(ISNA(Y249),ISNA(Z249))</f>
        <v>0</v>
      </c>
    </row>
    <row r="250" spans="1:27" x14ac:dyDescent="0.25">
      <c r="A250">
        <v>2329</v>
      </c>
      <c r="B250" t="s">
        <v>24</v>
      </c>
      <c r="C250" t="s">
        <v>60</v>
      </c>
      <c r="D250" t="s">
        <v>61</v>
      </c>
      <c r="E250">
        <v>11</v>
      </c>
      <c r="F250" t="s">
        <v>37</v>
      </c>
      <c r="G250">
        <v>100</v>
      </c>
      <c r="H250" t="s">
        <v>27</v>
      </c>
      <c r="I250" t="s">
        <v>38</v>
      </c>
      <c r="J250" t="s">
        <v>59</v>
      </c>
      <c r="K250" t="s">
        <v>30</v>
      </c>
      <c r="L250" t="s">
        <v>31</v>
      </c>
      <c r="M250">
        <v>3</v>
      </c>
      <c r="N250" t="s">
        <v>32</v>
      </c>
      <c r="O250" t="s">
        <v>33</v>
      </c>
      <c r="P250">
        <v>31.091799999999999</v>
      </c>
      <c r="Q250">
        <v>337075.92609999998</v>
      </c>
      <c r="R250">
        <v>3064419.04</v>
      </c>
      <c r="S250">
        <v>337064.08189999999</v>
      </c>
      <c r="T250">
        <v>3064447.7873999998</v>
      </c>
      <c r="U250">
        <v>3.1092000000000002E-2</v>
      </c>
      <c r="V250" t="str">
        <f>VLOOKUP(C250,'Lines LookUp'!$B$1:$C$12,2,0)</f>
        <v>BAG</v>
      </c>
      <c r="W250" t="str">
        <f>ROUNDUP(Q250,3)&amp;"-"&amp;ROUNDUP(R250,3)</f>
        <v>337075.927-3064419.04</v>
      </c>
      <c r="X250" t="str">
        <f>ROUNDUP(S250,3)&amp;"-"&amp;ROUNDUP(T250,3)</f>
        <v>337064.082-3064447.788</v>
      </c>
      <c r="Y250">
        <f>VLOOKUP(W250&amp;"-"&amp;V250,'Buscoords Workout'!$F:$G,2,0)</f>
        <v>1133</v>
      </c>
      <c r="Z250">
        <f>VLOOKUP(X250&amp;"-"&amp;V250,'Buscoords Workout'!$F:$G,2,0)</f>
        <v>1134</v>
      </c>
      <c r="AA250" t="b">
        <f>OR(ISNA(Y250),ISNA(Z250))</f>
        <v>0</v>
      </c>
    </row>
    <row r="251" spans="1:27" x14ac:dyDescent="0.25">
      <c r="A251">
        <v>2330</v>
      </c>
      <c r="B251" t="s">
        <v>24</v>
      </c>
      <c r="C251" t="s">
        <v>60</v>
      </c>
      <c r="D251" t="s">
        <v>61</v>
      </c>
      <c r="E251">
        <v>11</v>
      </c>
      <c r="F251" t="s">
        <v>37</v>
      </c>
      <c r="G251">
        <v>100</v>
      </c>
      <c r="H251" t="s">
        <v>27</v>
      </c>
      <c r="I251" t="s">
        <v>38</v>
      </c>
      <c r="J251" t="s">
        <v>59</v>
      </c>
      <c r="K251" t="s">
        <v>30</v>
      </c>
      <c r="L251" t="s">
        <v>31</v>
      </c>
      <c r="M251">
        <v>3</v>
      </c>
      <c r="N251" t="s">
        <v>32</v>
      </c>
      <c r="O251" t="s">
        <v>33</v>
      </c>
      <c r="P251">
        <v>19.048999999999999</v>
      </c>
      <c r="Q251">
        <v>337064.08189999999</v>
      </c>
      <c r="R251">
        <v>3064447.7873999998</v>
      </c>
      <c r="S251">
        <v>337058.6666</v>
      </c>
      <c r="T251">
        <v>3064466.0504000001</v>
      </c>
      <c r="U251">
        <v>1.9049E-2</v>
      </c>
      <c r="V251" t="str">
        <f>VLOOKUP(C251,'Lines LookUp'!$B$1:$C$12,2,0)</f>
        <v>BAG</v>
      </c>
      <c r="W251" t="str">
        <f>ROUNDUP(Q251,3)&amp;"-"&amp;ROUNDUP(R251,3)</f>
        <v>337064.082-3064447.788</v>
      </c>
      <c r="X251" t="str">
        <f>ROUNDUP(S251,3)&amp;"-"&amp;ROUNDUP(T251,3)</f>
        <v>337058.667-3064466.051</v>
      </c>
      <c r="Y251">
        <f>VLOOKUP(W251&amp;"-"&amp;V251,'Buscoords Workout'!$F:$G,2,0)</f>
        <v>1134</v>
      </c>
      <c r="Z251">
        <f>VLOOKUP(X251&amp;"-"&amp;V251,'Buscoords Workout'!$F:$G,2,0)</f>
        <v>1135</v>
      </c>
      <c r="AA251" t="b">
        <f>OR(ISNA(Y251),ISNA(Z251))</f>
        <v>0</v>
      </c>
    </row>
    <row r="252" spans="1:27" x14ac:dyDescent="0.25">
      <c r="A252">
        <v>2331</v>
      </c>
      <c r="B252" t="s">
        <v>24</v>
      </c>
      <c r="C252" t="s">
        <v>60</v>
      </c>
      <c r="D252" t="s">
        <v>61</v>
      </c>
      <c r="E252">
        <v>11</v>
      </c>
      <c r="F252" t="s">
        <v>37</v>
      </c>
      <c r="G252">
        <v>100</v>
      </c>
      <c r="H252" t="s">
        <v>27</v>
      </c>
      <c r="I252" t="s">
        <v>38</v>
      </c>
      <c r="J252" t="s">
        <v>59</v>
      </c>
      <c r="K252" t="s">
        <v>30</v>
      </c>
      <c r="L252" t="s">
        <v>31</v>
      </c>
      <c r="M252">
        <v>3</v>
      </c>
      <c r="N252" t="s">
        <v>32</v>
      </c>
      <c r="O252" t="s">
        <v>33</v>
      </c>
      <c r="P252">
        <v>7.7041500000000003</v>
      </c>
      <c r="Q252">
        <v>337058.6666</v>
      </c>
      <c r="R252">
        <v>3064466.0504000001</v>
      </c>
      <c r="S252">
        <v>337056.47649999999</v>
      </c>
      <c r="T252">
        <v>3064473.4367</v>
      </c>
      <c r="U252">
        <v>7.7039999999999999E-3</v>
      </c>
      <c r="V252" t="str">
        <f>VLOOKUP(C252,'Lines LookUp'!$B$1:$C$12,2,0)</f>
        <v>BAG</v>
      </c>
      <c r="W252" t="str">
        <f>ROUNDUP(Q252,3)&amp;"-"&amp;ROUNDUP(R252,3)</f>
        <v>337058.667-3064466.051</v>
      </c>
      <c r="X252" t="str">
        <f>ROUNDUP(S252,3)&amp;"-"&amp;ROUNDUP(T252,3)</f>
        <v>337056.477-3064473.437</v>
      </c>
      <c r="Y252">
        <f>VLOOKUP(W252&amp;"-"&amp;V252,'Buscoords Workout'!$F:$G,2,0)</f>
        <v>1135</v>
      </c>
      <c r="Z252">
        <f>VLOOKUP(X252&amp;"-"&amp;V252,'Buscoords Workout'!$F:$G,2,0)</f>
        <v>1136</v>
      </c>
      <c r="AA252" t="b">
        <f>OR(ISNA(Y252),ISNA(Z252))</f>
        <v>0</v>
      </c>
    </row>
    <row r="253" spans="1:27" x14ac:dyDescent="0.25">
      <c r="A253">
        <v>2332</v>
      </c>
      <c r="B253" t="s">
        <v>24</v>
      </c>
      <c r="C253" t="s">
        <v>60</v>
      </c>
      <c r="D253" t="s">
        <v>61</v>
      </c>
      <c r="E253">
        <v>11</v>
      </c>
      <c r="F253" t="s">
        <v>37</v>
      </c>
      <c r="G253">
        <v>100</v>
      </c>
      <c r="H253" t="s">
        <v>27</v>
      </c>
      <c r="I253" t="s">
        <v>38</v>
      </c>
      <c r="J253" t="s">
        <v>59</v>
      </c>
      <c r="K253" t="s">
        <v>30</v>
      </c>
      <c r="L253" t="s">
        <v>31</v>
      </c>
      <c r="M253">
        <v>3</v>
      </c>
      <c r="N253" t="s">
        <v>32</v>
      </c>
      <c r="O253" t="s">
        <v>33</v>
      </c>
      <c r="P253">
        <v>12.7142</v>
      </c>
      <c r="Q253">
        <v>337056.47649999999</v>
      </c>
      <c r="R253">
        <v>3064473.4367</v>
      </c>
      <c r="S253">
        <v>337055.99219999998</v>
      </c>
      <c r="T253">
        <v>3064486.1417</v>
      </c>
      <c r="U253">
        <v>1.2714E-2</v>
      </c>
      <c r="V253" t="str">
        <f>VLOOKUP(C253,'Lines LookUp'!$B$1:$C$12,2,0)</f>
        <v>BAG</v>
      </c>
      <c r="W253" t="str">
        <f>ROUNDUP(Q253,3)&amp;"-"&amp;ROUNDUP(R253,3)</f>
        <v>337056.477-3064473.437</v>
      </c>
      <c r="X253" t="str">
        <f>ROUNDUP(S253,3)&amp;"-"&amp;ROUNDUP(T253,3)</f>
        <v>337055.993-3064486.142</v>
      </c>
      <c r="Y253">
        <f>VLOOKUP(W253&amp;"-"&amp;V253,'Buscoords Workout'!$F:$G,2,0)</f>
        <v>1136</v>
      </c>
      <c r="Z253">
        <f>VLOOKUP(X253&amp;"-"&amp;V253,'Buscoords Workout'!$F:$G,2,0)</f>
        <v>1137</v>
      </c>
      <c r="AA253" t="b">
        <f>OR(ISNA(Y253),ISNA(Z253))</f>
        <v>0</v>
      </c>
    </row>
    <row r="254" spans="1:27" x14ac:dyDescent="0.25">
      <c r="A254">
        <v>2333</v>
      </c>
      <c r="B254" t="s">
        <v>24</v>
      </c>
      <c r="C254" t="s">
        <v>60</v>
      </c>
      <c r="D254" t="s">
        <v>61</v>
      </c>
      <c r="E254">
        <v>11</v>
      </c>
      <c r="F254" t="s">
        <v>37</v>
      </c>
      <c r="G254">
        <v>100</v>
      </c>
      <c r="H254" t="s">
        <v>27</v>
      </c>
      <c r="I254" t="s">
        <v>38</v>
      </c>
      <c r="J254" t="s">
        <v>59</v>
      </c>
      <c r="K254" t="s">
        <v>30</v>
      </c>
      <c r="L254" t="s">
        <v>31</v>
      </c>
      <c r="M254">
        <v>3</v>
      </c>
      <c r="N254" t="s">
        <v>32</v>
      </c>
      <c r="O254" t="s">
        <v>33</v>
      </c>
      <c r="P254">
        <v>11.0375</v>
      </c>
      <c r="Q254">
        <v>337055.99219999998</v>
      </c>
      <c r="R254">
        <v>3064486.1417</v>
      </c>
      <c r="S254">
        <v>337055.57179999998</v>
      </c>
      <c r="T254">
        <v>3064497.1712000002</v>
      </c>
      <c r="U254">
        <v>1.1037999999999999E-2</v>
      </c>
      <c r="V254" t="str">
        <f>VLOOKUP(C254,'Lines LookUp'!$B$1:$C$12,2,0)</f>
        <v>BAG</v>
      </c>
      <c r="W254" t="str">
        <f>ROUNDUP(Q254,3)&amp;"-"&amp;ROUNDUP(R254,3)</f>
        <v>337055.993-3064486.142</v>
      </c>
      <c r="X254" t="str">
        <f>ROUNDUP(S254,3)&amp;"-"&amp;ROUNDUP(T254,3)</f>
        <v>337055.572-3064497.172</v>
      </c>
      <c r="Y254">
        <f>VLOOKUP(W254&amp;"-"&amp;V254,'Buscoords Workout'!$F:$G,2,0)</f>
        <v>1137</v>
      </c>
      <c r="Z254">
        <f>VLOOKUP(X254&amp;"-"&amp;V254,'Buscoords Workout'!$F:$G,2,0)</f>
        <v>1140</v>
      </c>
      <c r="AA254" t="b">
        <f>OR(ISNA(Y254),ISNA(Z254))</f>
        <v>0</v>
      </c>
    </row>
    <row r="255" spans="1:27" x14ac:dyDescent="0.25">
      <c r="A255">
        <v>2334</v>
      </c>
      <c r="B255" t="s">
        <v>24</v>
      </c>
      <c r="C255" t="s">
        <v>60</v>
      </c>
      <c r="D255" t="s">
        <v>61</v>
      </c>
      <c r="E255">
        <v>11</v>
      </c>
      <c r="F255" t="s">
        <v>37</v>
      </c>
      <c r="G255">
        <v>100</v>
      </c>
      <c r="H255" t="s">
        <v>27</v>
      </c>
      <c r="I255" t="s">
        <v>38</v>
      </c>
      <c r="J255" t="s">
        <v>59</v>
      </c>
      <c r="K255" t="s">
        <v>30</v>
      </c>
      <c r="L255" t="s">
        <v>31</v>
      </c>
      <c r="M255">
        <v>3</v>
      </c>
      <c r="N255" t="s">
        <v>32</v>
      </c>
      <c r="O255" t="s">
        <v>33</v>
      </c>
      <c r="P255">
        <v>22.602799999999998</v>
      </c>
      <c r="Q255">
        <v>337055.57179999998</v>
      </c>
      <c r="R255">
        <v>3064497.1712000002</v>
      </c>
      <c r="S255">
        <v>337045.44760000001</v>
      </c>
      <c r="T255">
        <v>3064517.3798000002</v>
      </c>
      <c r="U255">
        <v>2.2603000000000002E-2</v>
      </c>
      <c r="V255" t="str">
        <f>VLOOKUP(C255,'Lines LookUp'!$B$1:$C$12,2,0)</f>
        <v>BAG</v>
      </c>
      <c r="W255" t="str">
        <f>ROUNDUP(Q255,3)&amp;"-"&amp;ROUNDUP(R255,3)</f>
        <v>337055.572-3064497.172</v>
      </c>
      <c r="X255" t="str">
        <f>ROUNDUP(S255,3)&amp;"-"&amp;ROUNDUP(T255,3)</f>
        <v>337045.448-3064517.38</v>
      </c>
      <c r="Y255">
        <f>VLOOKUP(W255&amp;"-"&amp;V255,'Buscoords Workout'!$F:$G,2,0)</f>
        <v>1140</v>
      </c>
      <c r="Z255">
        <f>VLOOKUP(X255&amp;"-"&amp;V255,'Buscoords Workout'!$F:$G,2,0)</f>
        <v>1141</v>
      </c>
      <c r="AA255" t="b">
        <f>OR(ISNA(Y255),ISNA(Z255))</f>
        <v>0</v>
      </c>
    </row>
    <row r="256" spans="1:27" x14ac:dyDescent="0.25">
      <c r="A256">
        <v>2335</v>
      </c>
      <c r="B256" t="s">
        <v>24</v>
      </c>
      <c r="C256" t="s">
        <v>60</v>
      </c>
      <c r="D256" t="s">
        <v>61</v>
      </c>
      <c r="E256">
        <v>11</v>
      </c>
      <c r="F256" t="s">
        <v>37</v>
      </c>
      <c r="G256">
        <v>100</v>
      </c>
      <c r="H256" t="s">
        <v>27</v>
      </c>
      <c r="I256" t="s">
        <v>38</v>
      </c>
      <c r="J256" t="s">
        <v>59</v>
      </c>
      <c r="K256" t="s">
        <v>30</v>
      </c>
      <c r="L256" t="s">
        <v>31</v>
      </c>
      <c r="M256">
        <v>3</v>
      </c>
      <c r="N256" t="s">
        <v>32</v>
      </c>
      <c r="O256" t="s">
        <v>33</v>
      </c>
      <c r="P256">
        <v>23.718800000000002</v>
      </c>
      <c r="Q256">
        <v>337045.44760000001</v>
      </c>
      <c r="R256">
        <v>3064517.3798000002</v>
      </c>
      <c r="S256">
        <v>337034.10879999999</v>
      </c>
      <c r="T256">
        <v>3064538.2127999999</v>
      </c>
      <c r="U256">
        <v>2.3719E-2</v>
      </c>
      <c r="V256" t="str">
        <f>VLOOKUP(C256,'Lines LookUp'!$B$1:$C$12,2,0)</f>
        <v>BAG</v>
      </c>
      <c r="W256" t="str">
        <f>ROUNDUP(Q256,3)&amp;"-"&amp;ROUNDUP(R256,3)</f>
        <v>337045.448-3064517.38</v>
      </c>
      <c r="X256" t="str">
        <f>ROUNDUP(S256,3)&amp;"-"&amp;ROUNDUP(T256,3)</f>
        <v>337034.109-3064538.213</v>
      </c>
      <c r="Y256">
        <f>VLOOKUP(W256&amp;"-"&amp;V256,'Buscoords Workout'!$F:$G,2,0)</f>
        <v>1141</v>
      </c>
      <c r="Z256">
        <f>VLOOKUP(X256&amp;"-"&amp;V256,'Buscoords Workout'!$F:$G,2,0)</f>
        <v>1142</v>
      </c>
      <c r="AA256" t="b">
        <f>OR(ISNA(Y256),ISNA(Z256))</f>
        <v>0</v>
      </c>
    </row>
    <row r="257" spans="1:27" x14ac:dyDescent="0.25">
      <c r="A257">
        <v>2336</v>
      </c>
      <c r="B257" t="s">
        <v>24</v>
      </c>
      <c r="C257" t="s">
        <v>60</v>
      </c>
      <c r="D257" t="s">
        <v>61</v>
      </c>
      <c r="E257">
        <v>11</v>
      </c>
      <c r="F257" t="s">
        <v>37</v>
      </c>
      <c r="G257">
        <v>100</v>
      </c>
      <c r="H257" t="s">
        <v>27</v>
      </c>
      <c r="I257" t="s">
        <v>38</v>
      </c>
      <c r="J257" t="s">
        <v>59</v>
      </c>
      <c r="K257" t="s">
        <v>30</v>
      </c>
      <c r="L257" t="s">
        <v>31</v>
      </c>
      <c r="M257">
        <v>3</v>
      </c>
      <c r="N257" t="s">
        <v>32</v>
      </c>
      <c r="O257" t="s">
        <v>33</v>
      </c>
      <c r="P257">
        <v>23.305599999999998</v>
      </c>
      <c r="Q257">
        <v>337034.10879999999</v>
      </c>
      <c r="R257">
        <v>3064538.2127999999</v>
      </c>
      <c r="S257">
        <v>337017.20260000002</v>
      </c>
      <c r="T257">
        <v>3064554.2544</v>
      </c>
      <c r="U257">
        <v>2.3306E-2</v>
      </c>
      <c r="V257" t="str">
        <f>VLOOKUP(C257,'Lines LookUp'!$B$1:$C$12,2,0)</f>
        <v>BAG</v>
      </c>
      <c r="W257" t="str">
        <f>ROUNDUP(Q257,3)&amp;"-"&amp;ROUNDUP(R257,3)</f>
        <v>337034.109-3064538.213</v>
      </c>
      <c r="X257" t="str">
        <f>ROUNDUP(S257,3)&amp;"-"&amp;ROUNDUP(T257,3)</f>
        <v>337017.203-3064554.255</v>
      </c>
      <c r="Y257">
        <f>VLOOKUP(W257&amp;"-"&amp;V257,'Buscoords Workout'!$F:$G,2,0)</f>
        <v>1142</v>
      </c>
      <c r="Z257">
        <f>VLOOKUP(X257&amp;"-"&amp;V257,'Buscoords Workout'!$F:$G,2,0)</f>
        <v>1143</v>
      </c>
      <c r="AA257" t="b">
        <f>OR(ISNA(Y257),ISNA(Z257))</f>
        <v>0</v>
      </c>
    </row>
    <row r="258" spans="1:27" x14ac:dyDescent="0.25">
      <c r="A258">
        <v>2337</v>
      </c>
      <c r="B258" t="s">
        <v>24</v>
      </c>
      <c r="C258" t="s">
        <v>60</v>
      </c>
      <c r="D258" t="s">
        <v>61</v>
      </c>
      <c r="E258">
        <v>11</v>
      </c>
      <c r="F258" t="s">
        <v>37</v>
      </c>
      <c r="G258">
        <v>100</v>
      </c>
      <c r="H258" t="s">
        <v>27</v>
      </c>
      <c r="I258" t="s">
        <v>38</v>
      </c>
      <c r="J258" t="s">
        <v>59</v>
      </c>
      <c r="K258" t="s">
        <v>30</v>
      </c>
      <c r="L258" t="s">
        <v>31</v>
      </c>
      <c r="M258">
        <v>3</v>
      </c>
      <c r="N258" t="s">
        <v>32</v>
      </c>
      <c r="O258" t="s">
        <v>33</v>
      </c>
      <c r="P258">
        <v>27.19</v>
      </c>
      <c r="Q258">
        <v>337017.20260000002</v>
      </c>
      <c r="R258">
        <v>3064554.2544</v>
      </c>
      <c r="S258">
        <v>336999.13069999998</v>
      </c>
      <c r="T258">
        <v>3064574.5695000002</v>
      </c>
      <c r="U258">
        <v>2.7189999999999999E-2</v>
      </c>
      <c r="V258" t="str">
        <f>VLOOKUP(C258,'Lines LookUp'!$B$1:$C$12,2,0)</f>
        <v>BAG</v>
      </c>
      <c r="W258" t="str">
        <f>ROUNDUP(Q258,3)&amp;"-"&amp;ROUNDUP(R258,3)</f>
        <v>337017.203-3064554.255</v>
      </c>
      <c r="X258" t="str">
        <f>ROUNDUP(S258,3)&amp;"-"&amp;ROUNDUP(T258,3)</f>
        <v>336999.131-3064574.57</v>
      </c>
      <c r="Y258">
        <f>VLOOKUP(W258&amp;"-"&amp;V258,'Buscoords Workout'!$F:$G,2,0)</f>
        <v>1143</v>
      </c>
      <c r="Z258">
        <f>VLOOKUP(X258&amp;"-"&amp;V258,'Buscoords Workout'!$F:$G,2,0)</f>
        <v>1144</v>
      </c>
      <c r="AA258" t="b">
        <f>OR(ISNA(Y258),ISNA(Z258))</f>
        <v>0</v>
      </c>
    </row>
    <row r="259" spans="1:27" x14ac:dyDescent="0.25">
      <c r="A259">
        <v>2338</v>
      </c>
      <c r="B259" t="s">
        <v>24</v>
      </c>
      <c r="C259" t="s">
        <v>60</v>
      </c>
      <c r="D259" t="s">
        <v>61</v>
      </c>
      <c r="E259">
        <v>11</v>
      </c>
      <c r="F259" t="s">
        <v>37</v>
      </c>
      <c r="G259">
        <v>100</v>
      </c>
      <c r="H259" t="s">
        <v>27</v>
      </c>
      <c r="I259" t="s">
        <v>38</v>
      </c>
      <c r="J259" t="s">
        <v>59</v>
      </c>
      <c r="K259" t="s">
        <v>30</v>
      </c>
      <c r="L259" t="s">
        <v>31</v>
      </c>
      <c r="M259">
        <v>3</v>
      </c>
      <c r="N259" t="s">
        <v>32</v>
      </c>
      <c r="O259" t="s">
        <v>33</v>
      </c>
      <c r="P259">
        <v>28.869900000000001</v>
      </c>
      <c r="Q259">
        <v>336999.13069999998</v>
      </c>
      <c r="R259">
        <v>3064574.5695000002</v>
      </c>
      <c r="S259">
        <v>336986.0233</v>
      </c>
      <c r="T259">
        <v>3064600.2924000002</v>
      </c>
      <c r="U259">
        <v>2.887E-2</v>
      </c>
      <c r="V259" t="str">
        <f>VLOOKUP(C259,'Lines LookUp'!$B$1:$C$12,2,0)</f>
        <v>BAG</v>
      </c>
      <c r="W259" t="str">
        <f>ROUNDUP(Q259,3)&amp;"-"&amp;ROUNDUP(R259,3)</f>
        <v>336999.131-3064574.57</v>
      </c>
      <c r="X259" t="str">
        <f>ROUNDUP(S259,3)&amp;"-"&amp;ROUNDUP(T259,3)</f>
        <v>336986.024-3064600.293</v>
      </c>
      <c r="Y259">
        <f>VLOOKUP(W259&amp;"-"&amp;V259,'Buscoords Workout'!$F:$G,2,0)</f>
        <v>1144</v>
      </c>
      <c r="Z259">
        <f>VLOOKUP(X259&amp;"-"&amp;V259,'Buscoords Workout'!$F:$G,2,0)</f>
        <v>1145</v>
      </c>
      <c r="AA259" t="b">
        <f>OR(ISNA(Y259),ISNA(Z259))</f>
        <v>0</v>
      </c>
    </row>
    <row r="260" spans="1:27" x14ac:dyDescent="0.25">
      <c r="A260">
        <v>2339</v>
      </c>
      <c r="B260" t="s">
        <v>24</v>
      </c>
      <c r="C260" t="s">
        <v>60</v>
      </c>
      <c r="D260" t="s">
        <v>61</v>
      </c>
      <c r="E260">
        <v>11</v>
      </c>
      <c r="F260" t="s">
        <v>37</v>
      </c>
      <c r="G260">
        <v>100</v>
      </c>
      <c r="H260" t="s">
        <v>27</v>
      </c>
      <c r="I260" t="s">
        <v>38</v>
      </c>
      <c r="J260" t="s">
        <v>59</v>
      </c>
      <c r="K260" t="s">
        <v>30</v>
      </c>
      <c r="L260" t="s">
        <v>31</v>
      </c>
      <c r="M260">
        <v>3</v>
      </c>
      <c r="N260" t="s">
        <v>32</v>
      </c>
      <c r="O260" t="s">
        <v>33</v>
      </c>
      <c r="P260">
        <v>24.245699999999999</v>
      </c>
      <c r="Q260">
        <v>336986.0233</v>
      </c>
      <c r="R260">
        <v>3064600.2924000002</v>
      </c>
      <c r="S260">
        <v>336984.5135</v>
      </c>
      <c r="T260">
        <v>3064624.4909999999</v>
      </c>
      <c r="U260">
        <v>2.4246E-2</v>
      </c>
      <c r="V260" t="str">
        <f>VLOOKUP(C260,'Lines LookUp'!$B$1:$C$12,2,0)</f>
        <v>BAG</v>
      </c>
      <c r="W260" t="str">
        <f>ROUNDUP(Q260,3)&amp;"-"&amp;ROUNDUP(R260,3)</f>
        <v>336986.024-3064600.293</v>
      </c>
      <c r="X260" t="str">
        <f>ROUNDUP(S260,3)&amp;"-"&amp;ROUNDUP(T260,3)</f>
        <v>336984.514-3064624.491</v>
      </c>
      <c r="Y260">
        <f>VLOOKUP(W260&amp;"-"&amp;V260,'Buscoords Workout'!$F:$G,2,0)</f>
        <v>1145</v>
      </c>
      <c r="Z260">
        <f>VLOOKUP(X260&amp;"-"&amp;V260,'Buscoords Workout'!$F:$G,2,0)</f>
        <v>1146</v>
      </c>
      <c r="AA260" t="b">
        <f>OR(ISNA(Y260),ISNA(Z260))</f>
        <v>0</v>
      </c>
    </row>
    <row r="261" spans="1:27" x14ac:dyDescent="0.25">
      <c r="A261">
        <v>2340</v>
      </c>
      <c r="B261" t="s">
        <v>24</v>
      </c>
      <c r="C261" t="s">
        <v>60</v>
      </c>
      <c r="D261" t="s">
        <v>61</v>
      </c>
      <c r="E261">
        <v>11</v>
      </c>
      <c r="F261" t="s">
        <v>37</v>
      </c>
      <c r="G261">
        <v>100</v>
      </c>
      <c r="H261" t="s">
        <v>27</v>
      </c>
      <c r="I261" t="s">
        <v>38</v>
      </c>
      <c r="J261" t="s">
        <v>59</v>
      </c>
      <c r="K261" t="s">
        <v>30</v>
      </c>
      <c r="L261" t="s">
        <v>31</v>
      </c>
      <c r="M261">
        <v>3</v>
      </c>
      <c r="N261" t="s">
        <v>32</v>
      </c>
      <c r="O261" t="s">
        <v>33</v>
      </c>
      <c r="P261">
        <v>23.144100000000002</v>
      </c>
      <c r="Q261">
        <v>336984.5135</v>
      </c>
      <c r="R261">
        <v>3064624.4909999999</v>
      </c>
      <c r="S261">
        <v>336986.04619999998</v>
      </c>
      <c r="T261">
        <v>3064647.5843000002</v>
      </c>
      <c r="U261">
        <v>2.3144000000000001E-2</v>
      </c>
      <c r="V261" t="str">
        <f>VLOOKUP(C261,'Lines LookUp'!$B$1:$C$12,2,0)</f>
        <v>BAG</v>
      </c>
      <c r="W261" t="str">
        <f>ROUNDUP(Q261,3)&amp;"-"&amp;ROUNDUP(R261,3)</f>
        <v>336984.514-3064624.491</v>
      </c>
      <c r="X261" t="str">
        <f>ROUNDUP(S261,3)&amp;"-"&amp;ROUNDUP(T261,3)</f>
        <v>336986.047-3064647.585</v>
      </c>
      <c r="Y261">
        <f>VLOOKUP(W261&amp;"-"&amp;V261,'Buscoords Workout'!$F:$G,2,0)</f>
        <v>1146</v>
      </c>
      <c r="Z261">
        <f>VLOOKUP(X261&amp;"-"&amp;V261,'Buscoords Workout'!$F:$G,2,0)</f>
        <v>1147</v>
      </c>
      <c r="AA261" t="b">
        <f>OR(ISNA(Y261),ISNA(Z261))</f>
        <v>0</v>
      </c>
    </row>
    <row r="262" spans="1:27" x14ac:dyDescent="0.25">
      <c r="A262">
        <v>2341</v>
      </c>
      <c r="B262" t="s">
        <v>24</v>
      </c>
      <c r="C262" t="s">
        <v>60</v>
      </c>
      <c r="D262" t="s">
        <v>61</v>
      </c>
      <c r="E262">
        <v>11</v>
      </c>
      <c r="F262" t="s">
        <v>37</v>
      </c>
      <c r="G262">
        <v>100</v>
      </c>
      <c r="H262" t="s">
        <v>27</v>
      </c>
      <c r="I262" t="s">
        <v>38</v>
      </c>
      <c r="J262" t="s">
        <v>59</v>
      </c>
      <c r="K262" t="s">
        <v>30</v>
      </c>
      <c r="L262" t="s">
        <v>31</v>
      </c>
      <c r="M262">
        <v>3</v>
      </c>
      <c r="N262" t="s">
        <v>32</v>
      </c>
      <c r="O262" t="s">
        <v>33</v>
      </c>
      <c r="P262">
        <v>9.1290300000000002</v>
      </c>
      <c r="Q262">
        <v>336986.04619999998</v>
      </c>
      <c r="R262">
        <v>3064647.5843000002</v>
      </c>
      <c r="S262">
        <v>336987.78759999998</v>
      </c>
      <c r="T262">
        <v>3064656.5457000001</v>
      </c>
      <c r="U262">
        <v>9.129E-3</v>
      </c>
      <c r="V262" t="str">
        <f>VLOOKUP(C262,'Lines LookUp'!$B$1:$C$12,2,0)</f>
        <v>BAG</v>
      </c>
      <c r="W262" t="str">
        <f>ROUNDUP(Q262,3)&amp;"-"&amp;ROUNDUP(R262,3)</f>
        <v>336986.047-3064647.585</v>
      </c>
      <c r="X262" t="str">
        <f>ROUNDUP(S262,3)&amp;"-"&amp;ROUNDUP(T262,3)</f>
        <v>336987.788-3064656.546</v>
      </c>
      <c r="Y262">
        <f>VLOOKUP(W262&amp;"-"&amp;V262,'Buscoords Workout'!$F:$G,2,0)</f>
        <v>1147</v>
      </c>
      <c r="Z262">
        <f>VLOOKUP(X262&amp;"-"&amp;V262,'Buscoords Workout'!$F:$G,2,0)</f>
        <v>1148</v>
      </c>
      <c r="AA262" t="b">
        <f>OR(ISNA(Y262),ISNA(Z262))</f>
        <v>0</v>
      </c>
    </row>
    <row r="263" spans="1:27" x14ac:dyDescent="0.25">
      <c r="A263">
        <v>2342</v>
      </c>
      <c r="B263" t="s">
        <v>24</v>
      </c>
      <c r="C263" t="s">
        <v>60</v>
      </c>
      <c r="D263" t="s">
        <v>61</v>
      </c>
      <c r="E263">
        <v>11</v>
      </c>
      <c r="F263" t="s">
        <v>37</v>
      </c>
      <c r="G263">
        <v>100</v>
      </c>
      <c r="H263" t="s">
        <v>27</v>
      </c>
      <c r="I263" t="s">
        <v>38</v>
      </c>
      <c r="J263" t="s">
        <v>59</v>
      </c>
      <c r="K263" t="s">
        <v>30</v>
      </c>
      <c r="L263" t="s">
        <v>31</v>
      </c>
      <c r="M263">
        <v>3</v>
      </c>
      <c r="N263" t="s">
        <v>32</v>
      </c>
      <c r="O263" t="s">
        <v>33</v>
      </c>
      <c r="P263">
        <v>14.9739</v>
      </c>
      <c r="Q263">
        <v>336987.78759999998</v>
      </c>
      <c r="R263">
        <v>3064656.5457000001</v>
      </c>
      <c r="S263">
        <v>336990.64390000002</v>
      </c>
      <c r="T263">
        <v>3064671.2447000002</v>
      </c>
      <c r="U263">
        <v>1.4973999999999999E-2</v>
      </c>
      <c r="V263" t="str">
        <f>VLOOKUP(C263,'Lines LookUp'!$B$1:$C$12,2,0)</f>
        <v>BAG</v>
      </c>
      <c r="W263" t="str">
        <f>ROUNDUP(Q263,3)&amp;"-"&amp;ROUNDUP(R263,3)</f>
        <v>336987.788-3064656.546</v>
      </c>
      <c r="X263" t="str">
        <f>ROUNDUP(S263,3)&amp;"-"&amp;ROUNDUP(T263,3)</f>
        <v>336990.644-3064671.245</v>
      </c>
      <c r="Y263">
        <f>VLOOKUP(W263&amp;"-"&amp;V263,'Buscoords Workout'!$F:$G,2,0)</f>
        <v>1148</v>
      </c>
      <c r="Z263">
        <f>VLOOKUP(X263&amp;"-"&amp;V263,'Buscoords Workout'!$F:$G,2,0)</f>
        <v>1149</v>
      </c>
      <c r="AA263" t="b">
        <f>OR(ISNA(Y263),ISNA(Z263))</f>
        <v>0</v>
      </c>
    </row>
    <row r="264" spans="1:27" x14ac:dyDescent="0.25">
      <c r="A264">
        <v>2343</v>
      </c>
      <c r="B264" t="s">
        <v>24</v>
      </c>
      <c r="C264" t="s">
        <v>60</v>
      </c>
      <c r="D264" t="s">
        <v>61</v>
      </c>
      <c r="E264">
        <v>11</v>
      </c>
      <c r="F264" t="s">
        <v>37</v>
      </c>
      <c r="G264">
        <v>100</v>
      </c>
      <c r="H264" t="s">
        <v>27</v>
      </c>
      <c r="I264" t="s">
        <v>38</v>
      </c>
      <c r="J264" t="s">
        <v>59</v>
      </c>
      <c r="K264" t="s">
        <v>51</v>
      </c>
      <c r="L264" t="s">
        <v>31</v>
      </c>
      <c r="M264">
        <v>3</v>
      </c>
      <c r="N264" t="s">
        <v>32</v>
      </c>
      <c r="O264" t="s">
        <v>33</v>
      </c>
      <c r="P264">
        <v>25.1219</v>
      </c>
      <c r="Q264">
        <v>336990.64390000002</v>
      </c>
      <c r="R264">
        <v>3064671.2447000002</v>
      </c>
      <c r="S264">
        <v>336966.9069</v>
      </c>
      <c r="T264">
        <v>3064679.4704999998</v>
      </c>
      <c r="U264">
        <v>2.5121999999999998E-2</v>
      </c>
      <c r="V264" t="str">
        <f>VLOOKUP(C264,'Lines LookUp'!$B$1:$C$12,2,0)</f>
        <v>BAG</v>
      </c>
      <c r="W264" t="str">
        <f>ROUNDUP(Q264,3)&amp;"-"&amp;ROUNDUP(R264,3)</f>
        <v>336990.644-3064671.245</v>
      </c>
      <c r="X264" t="str">
        <f>ROUNDUP(S264,3)&amp;"-"&amp;ROUNDUP(T264,3)</f>
        <v>336966.907-3064679.471</v>
      </c>
      <c r="Y264">
        <f>VLOOKUP(W264&amp;"-"&amp;V264,'Buscoords Workout'!$F:$G,2,0)</f>
        <v>1149</v>
      </c>
      <c r="Z264">
        <f>VLOOKUP(X264&amp;"-"&amp;V264,'Buscoords Workout'!$F:$G,2,0)</f>
        <v>1150</v>
      </c>
      <c r="AA264" t="b">
        <f>OR(ISNA(Y264),ISNA(Z264))</f>
        <v>0</v>
      </c>
    </row>
    <row r="265" spans="1:27" x14ac:dyDescent="0.25">
      <c r="A265">
        <v>2344</v>
      </c>
      <c r="B265" t="s">
        <v>24</v>
      </c>
      <c r="C265" t="s">
        <v>60</v>
      </c>
      <c r="D265" t="s">
        <v>61</v>
      </c>
      <c r="E265">
        <v>11</v>
      </c>
      <c r="F265" t="s">
        <v>37</v>
      </c>
      <c r="G265">
        <v>100</v>
      </c>
      <c r="H265" t="s">
        <v>27</v>
      </c>
      <c r="I265" t="s">
        <v>38</v>
      </c>
      <c r="J265" t="s">
        <v>59</v>
      </c>
      <c r="K265" t="s">
        <v>51</v>
      </c>
      <c r="L265" t="s">
        <v>31</v>
      </c>
      <c r="M265">
        <v>3</v>
      </c>
      <c r="N265" t="s">
        <v>32</v>
      </c>
      <c r="O265" t="s">
        <v>33</v>
      </c>
      <c r="P265">
        <v>16.310400000000001</v>
      </c>
      <c r="Q265">
        <v>336966.9069</v>
      </c>
      <c r="R265">
        <v>3064679.4704999998</v>
      </c>
      <c r="S265">
        <v>336951.06040000002</v>
      </c>
      <c r="T265">
        <v>3064683.3327000001</v>
      </c>
      <c r="U265">
        <v>1.6310000000000002E-2</v>
      </c>
      <c r="V265" t="str">
        <f>VLOOKUP(C265,'Lines LookUp'!$B$1:$C$12,2,0)</f>
        <v>BAG</v>
      </c>
      <c r="W265" t="str">
        <f>ROUNDUP(Q265,3)&amp;"-"&amp;ROUNDUP(R265,3)</f>
        <v>336966.907-3064679.471</v>
      </c>
      <c r="X265" t="str">
        <f>ROUNDUP(S265,3)&amp;"-"&amp;ROUNDUP(T265,3)</f>
        <v>336951.061-3064683.333</v>
      </c>
      <c r="Y265">
        <f>VLOOKUP(W265&amp;"-"&amp;V265,'Buscoords Workout'!$F:$G,2,0)</f>
        <v>1150</v>
      </c>
      <c r="Z265">
        <f>VLOOKUP(X265&amp;"-"&amp;V265,'Buscoords Workout'!$F:$G,2,0)</f>
        <v>1151</v>
      </c>
      <c r="AA265" t="b">
        <f>OR(ISNA(Y265),ISNA(Z265))</f>
        <v>0</v>
      </c>
    </row>
    <row r="266" spans="1:27" x14ac:dyDescent="0.25">
      <c r="A266">
        <v>2345</v>
      </c>
      <c r="B266" t="s">
        <v>24</v>
      </c>
      <c r="C266" t="s">
        <v>60</v>
      </c>
      <c r="D266" t="s">
        <v>61</v>
      </c>
      <c r="E266">
        <v>11</v>
      </c>
      <c r="F266" t="s">
        <v>37</v>
      </c>
      <c r="G266">
        <v>100</v>
      </c>
      <c r="H266" t="s">
        <v>27</v>
      </c>
      <c r="I266" t="s">
        <v>38</v>
      </c>
      <c r="J266" t="s">
        <v>59</v>
      </c>
      <c r="K266" t="s">
        <v>51</v>
      </c>
      <c r="L266" t="s">
        <v>31</v>
      </c>
      <c r="M266">
        <v>3</v>
      </c>
      <c r="N266" t="s">
        <v>32</v>
      </c>
      <c r="O266" t="s">
        <v>33</v>
      </c>
      <c r="P266">
        <v>16.457100000000001</v>
      </c>
      <c r="Q266">
        <v>336951.06040000002</v>
      </c>
      <c r="R266">
        <v>3064683.3327000001</v>
      </c>
      <c r="S266">
        <v>336935.22210000001</v>
      </c>
      <c r="T266">
        <v>3064687.8029999998</v>
      </c>
      <c r="U266">
        <v>1.6456999999999999E-2</v>
      </c>
      <c r="V266" t="str">
        <f>VLOOKUP(C266,'Lines LookUp'!$B$1:$C$12,2,0)</f>
        <v>BAG</v>
      </c>
      <c r="W266" t="str">
        <f>ROUNDUP(Q266,3)&amp;"-"&amp;ROUNDUP(R266,3)</f>
        <v>336951.061-3064683.333</v>
      </c>
      <c r="X266" t="str">
        <f>ROUNDUP(S266,3)&amp;"-"&amp;ROUNDUP(T266,3)</f>
        <v>336935.223-3064687.803</v>
      </c>
      <c r="Y266">
        <f>VLOOKUP(W266&amp;"-"&amp;V266,'Buscoords Workout'!$F:$G,2,0)</f>
        <v>1151</v>
      </c>
      <c r="Z266">
        <f>VLOOKUP(X266&amp;"-"&amp;V266,'Buscoords Workout'!$F:$G,2,0)</f>
        <v>1152</v>
      </c>
      <c r="AA266" t="b">
        <f>OR(ISNA(Y266),ISNA(Z266))</f>
        <v>0</v>
      </c>
    </row>
    <row r="267" spans="1:27" x14ac:dyDescent="0.25">
      <c r="A267">
        <v>2346</v>
      </c>
      <c r="B267" t="s">
        <v>24</v>
      </c>
      <c r="C267" t="s">
        <v>60</v>
      </c>
      <c r="D267" t="s">
        <v>61</v>
      </c>
      <c r="E267">
        <v>11</v>
      </c>
      <c r="F267" t="s">
        <v>37</v>
      </c>
      <c r="G267">
        <v>100</v>
      </c>
      <c r="H267" t="s">
        <v>27</v>
      </c>
      <c r="I267" t="s">
        <v>38</v>
      </c>
      <c r="J267" t="s">
        <v>59</v>
      </c>
      <c r="K267" t="s">
        <v>51</v>
      </c>
      <c r="L267" t="s">
        <v>31</v>
      </c>
      <c r="M267">
        <v>3</v>
      </c>
      <c r="N267" t="s">
        <v>32</v>
      </c>
      <c r="O267" t="s">
        <v>33</v>
      </c>
      <c r="P267">
        <v>17.8247</v>
      </c>
      <c r="Q267">
        <v>336935.22210000001</v>
      </c>
      <c r="R267">
        <v>3064687.8029999998</v>
      </c>
      <c r="S267">
        <v>336917.5171</v>
      </c>
      <c r="T267">
        <v>3064689.8654</v>
      </c>
      <c r="U267">
        <v>1.7825000000000001E-2</v>
      </c>
      <c r="V267" t="str">
        <f>VLOOKUP(C267,'Lines LookUp'!$B$1:$C$12,2,0)</f>
        <v>BAG</v>
      </c>
      <c r="W267" t="str">
        <f>ROUNDUP(Q267,3)&amp;"-"&amp;ROUNDUP(R267,3)</f>
        <v>336935.223-3064687.803</v>
      </c>
      <c r="X267" t="str">
        <f>ROUNDUP(S267,3)&amp;"-"&amp;ROUNDUP(T267,3)</f>
        <v>336917.518-3064689.866</v>
      </c>
      <c r="Y267">
        <f>VLOOKUP(W267&amp;"-"&amp;V267,'Buscoords Workout'!$F:$G,2,0)</f>
        <v>1152</v>
      </c>
      <c r="Z267">
        <f>VLOOKUP(X267&amp;"-"&amp;V267,'Buscoords Workout'!$F:$G,2,0)</f>
        <v>1153</v>
      </c>
      <c r="AA267" t="b">
        <f>OR(ISNA(Y267),ISNA(Z267))</f>
        <v>0</v>
      </c>
    </row>
    <row r="268" spans="1:27" x14ac:dyDescent="0.25">
      <c r="A268">
        <v>2347</v>
      </c>
      <c r="B268" t="s">
        <v>24</v>
      </c>
      <c r="C268" t="s">
        <v>60</v>
      </c>
      <c r="D268" t="s">
        <v>61</v>
      </c>
      <c r="E268">
        <v>11</v>
      </c>
      <c r="F268" t="s">
        <v>37</v>
      </c>
      <c r="G268">
        <v>100</v>
      </c>
      <c r="H268" t="s">
        <v>27</v>
      </c>
      <c r="I268" t="s">
        <v>38</v>
      </c>
      <c r="J268" t="s">
        <v>59</v>
      </c>
      <c r="K268" t="s">
        <v>51</v>
      </c>
      <c r="L268" t="s">
        <v>31</v>
      </c>
      <c r="M268">
        <v>3</v>
      </c>
      <c r="N268" t="s">
        <v>32</v>
      </c>
      <c r="O268" t="s">
        <v>33</v>
      </c>
      <c r="P268">
        <v>22.220099999999999</v>
      </c>
      <c r="Q268">
        <v>336917.5171</v>
      </c>
      <c r="R268">
        <v>3064689.8654</v>
      </c>
      <c r="S268">
        <v>336895.54889999999</v>
      </c>
      <c r="T268">
        <v>3064693.2015</v>
      </c>
      <c r="U268">
        <v>2.222E-2</v>
      </c>
      <c r="V268" t="str">
        <f>VLOOKUP(C268,'Lines LookUp'!$B$1:$C$12,2,0)</f>
        <v>BAG</v>
      </c>
      <c r="W268" t="str">
        <f>ROUNDUP(Q268,3)&amp;"-"&amp;ROUNDUP(R268,3)</f>
        <v>336917.518-3064689.866</v>
      </c>
      <c r="X268" t="str">
        <f>ROUNDUP(S268,3)&amp;"-"&amp;ROUNDUP(T268,3)</f>
        <v>336895.549-3064693.202</v>
      </c>
      <c r="Y268">
        <f>VLOOKUP(W268&amp;"-"&amp;V268,'Buscoords Workout'!$F:$G,2,0)</f>
        <v>1153</v>
      </c>
      <c r="Z268">
        <f>VLOOKUP(X268&amp;"-"&amp;V268,'Buscoords Workout'!$F:$G,2,0)</f>
        <v>1154</v>
      </c>
      <c r="AA268" t="b">
        <f>OR(ISNA(Y268),ISNA(Z268))</f>
        <v>0</v>
      </c>
    </row>
    <row r="269" spans="1:27" x14ac:dyDescent="0.25">
      <c r="A269">
        <v>2348</v>
      </c>
      <c r="B269" t="s">
        <v>24</v>
      </c>
      <c r="C269" t="s">
        <v>60</v>
      </c>
      <c r="D269" t="s">
        <v>61</v>
      </c>
      <c r="E269">
        <v>11</v>
      </c>
      <c r="F269" t="s">
        <v>37</v>
      </c>
      <c r="G269">
        <v>100</v>
      </c>
      <c r="H269" t="s">
        <v>27</v>
      </c>
      <c r="I269" t="s">
        <v>38</v>
      </c>
      <c r="J269" t="s">
        <v>59</v>
      </c>
      <c r="K269" t="s">
        <v>51</v>
      </c>
      <c r="L269" t="s">
        <v>31</v>
      </c>
      <c r="M269">
        <v>3</v>
      </c>
      <c r="N269" t="s">
        <v>32</v>
      </c>
      <c r="O269" t="s">
        <v>33</v>
      </c>
      <c r="P269">
        <v>15.3939</v>
      </c>
      <c r="Q269">
        <v>336895.54889999999</v>
      </c>
      <c r="R269">
        <v>3064693.2015</v>
      </c>
      <c r="S269">
        <v>336880.28940000001</v>
      </c>
      <c r="T269">
        <v>3064695.2311</v>
      </c>
      <c r="U269">
        <v>1.5394E-2</v>
      </c>
      <c r="V269" t="str">
        <f>VLOOKUP(C269,'Lines LookUp'!$B$1:$C$12,2,0)</f>
        <v>BAG</v>
      </c>
      <c r="W269" t="str">
        <f>ROUNDUP(Q269,3)&amp;"-"&amp;ROUNDUP(R269,3)</f>
        <v>336895.549-3064693.202</v>
      </c>
      <c r="X269" t="str">
        <f>ROUNDUP(S269,3)&amp;"-"&amp;ROUNDUP(T269,3)</f>
        <v>336880.29-3064695.232</v>
      </c>
      <c r="Y269">
        <f>VLOOKUP(W269&amp;"-"&amp;V269,'Buscoords Workout'!$F:$G,2,0)</f>
        <v>1154</v>
      </c>
      <c r="Z269">
        <f>VLOOKUP(X269&amp;"-"&amp;V269,'Buscoords Workout'!$F:$G,2,0)</f>
        <v>1155</v>
      </c>
      <c r="AA269" t="b">
        <f>OR(ISNA(Y269),ISNA(Z269))</f>
        <v>0</v>
      </c>
    </row>
    <row r="270" spans="1:27" x14ac:dyDescent="0.25">
      <c r="A270">
        <v>2349</v>
      </c>
      <c r="B270" t="s">
        <v>24</v>
      </c>
      <c r="C270" t="s">
        <v>60</v>
      </c>
      <c r="D270" t="s">
        <v>61</v>
      </c>
      <c r="E270">
        <v>11</v>
      </c>
      <c r="F270" t="s">
        <v>37</v>
      </c>
      <c r="G270">
        <v>100</v>
      </c>
      <c r="H270" t="s">
        <v>27</v>
      </c>
      <c r="I270" t="s">
        <v>38</v>
      </c>
      <c r="J270" t="s">
        <v>59</v>
      </c>
      <c r="K270" t="s">
        <v>51</v>
      </c>
      <c r="L270" t="s">
        <v>31</v>
      </c>
      <c r="M270">
        <v>3</v>
      </c>
      <c r="N270" t="s">
        <v>32</v>
      </c>
      <c r="O270" t="s">
        <v>33</v>
      </c>
      <c r="P270">
        <v>10.3226</v>
      </c>
      <c r="Q270">
        <v>336880.28940000001</v>
      </c>
      <c r="R270">
        <v>3064695.2311</v>
      </c>
      <c r="S270">
        <v>336875.100087</v>
      </c>
      <c r="T270">
        <v>3064704.1544900001</v>
      </c>
      <c r="U270">
        <v>1.0323000000000001E-2</v>
      </c>
      <c r="V270" t="str">
        <f>VLOOKUP(C270,'Lines LookUp'!$B$1:$C$12,2,0)</f>
        <v>BAG</v>
      </c>
      <c r="W270" t="str">
        <f>ROUNDUP(Q270,3)&amp;"-"&amp;ROUNDUP(R270,3)</f>
        <v>336880.29-3064695.232</v>
      </c>
      <c r="X270" t="str">
        <f>ROUNDUP(S270,3)&amp;"-"&amp;ROUNDUP(T270,3)</f>
        <v>336875.101-3064704.155</v>
      </c>
      <c r="Y270">
        <f>VLOOKUP(W270&amp;"-"&amp;V270,'Buscoords Workout'!$F:$G,2,0)</f>
        <v>1155</v>
      </c>
      <c r="Z270">
        <f>VLOOKUP(X270&amp;"-"&amp;V270,'Buscoords Workout'!$F:$G,2,0)</f>
        <v>1215</v>
      </c>
      <c r="AA270" t="b">
        <f>OR(ISNA(Y270),ISNA(Z270))</f>
        <v>0</v>
      </c>
    </row>
    <row r="271" spans="1:27" x14ac:dyDescent="0.25">
      <c r="A271">
        <v>2350</v>
      </c>
      <c r="B271" t="s">
        <v>24</v>
      </c>
      <c r="C271" t="s">
        <v>60</v>
      </c>
      <c r="D271" t="s">
        <v>61</v>
      </c>
      <c r="E271">
        <v>11</v>
      </c>
      <c r="F271" t="s">
        <v>37</v>
      </c>
      <c r="G271">
        <v>100</v>
      </c>
      <c r="H271" t="s">
        <v>27</v>
      </c>
      <c r="I271" t="s">
        <v>38</v>
      </c>
      <c r="J271" t="s">
        <v>59</v>
      </c>
      <c r="K271" t="s">
        <v>51</v>
      </c>
      <c r="L271" t="s">
        <v>31</v>
      </c>
      <c r="M271">
        <v>3</v>
      </c>
      <c r="N271" t="s">
        <v>32</v>
      </c>
      <c r="O271" t="s">
        <v>33</v>
      </c>
      <c r="P271">
        <v>9.8886900000000004</v>
      </c>
      <c r="Q271">
        <v>336875.100087</v>
      </c>
      <c r="R271">
        <v>3064704.1544900001</v>
      </c>
      <c r="S271">
        <v>336870.12890000001</v>
      </c>
      <c r="T271">
        <v>3064712.7028000001</v>
      </c>
      <c r="U271">
        <v>9.8890000000000002E-3</v>
      </c>
      <c r="V271" t="str">
        <f>VLOOKUP(C271,'Lines LookUp'!$B$1:$C$12,2,0)</f>
        <v>BAG</v>
      </c>
      <c r="W271" t="str">
        <f>ROUNDUP(Q271,3)&amp;"-"&amp;ROUNDUP(R271,3)</f>
        <v>336875.101-3064704.155</v>
      </c>
      <c r="X271" t="str">
        <f>ROUNDUP(S271,3)&amp;"-"&amp;ROUNDUP(T271,3)</f>
        <v>336870.129-3064712.703</v>
      </c>
      <c r="Y271">
        <f>VLOOKUP(W271&amp;"-"&amp;V271,'Buscoords Workout'!$F:$G,2,0)</f>
        <v>1215</v>
      </c>
      <c r="Z271">
        <f>VLOOKUP(X271&amp;"-"&amp;V271,'Buscoords Workout'!$F:$G,2,0)</f>
        <v>1156</v>
      </c>
      <c r="AA271" t="b">
        <f>OR(ISNA(Y271),ISNA(Z271))</f>
        <v>0</v>
      </c>
    </row>
    <row r="272" spans="1:27" x14ac:dyDescent="0.25">
      <c r="A272">
        <v>2351</v>
      </c>
      <c r="B272" t="s">
        <v>24</v>
      </c>
      <c r="C272" t="s">
        <v>60</v>
      </c>
      <c r="D272" t="s">
        <v>61</v>
      </c>
      <c r="E272">
        <v>11</v>
      </c>
      <c r="F272" t="s">
        <v>37</v>
      </c>
      <c r="G272">
        <v>100</v>
      </c>
      <c r="H272" t="s">
        <v>27</v>
      </c>
      <c r="I272" t="s">
        <v>38</v>
      </c>
      <c r="J272" t="s">
        <v>59</v>
      </c>
      <c r="K272" t="s">
        <v>51</v>
      </c>
      <c r="L272" t="s">
        <v>31</v>
      </c>
      <c r="M272">
        <v>3</v>
      </c>
      <c r="N272" t="s">
        <v>32</v>
      </c>
      <c r="O272" t="s">
        <v>33</v>
      </c>
      <c r="P272">
        <v>29.826899999999998</v>
      </c>
      <c r="Q272">
        <v>336870.12890000001</v>
      </c>
      <c r="R272">
        <v>3064712.7028000001</v>
      </c>
      <c r="S272">
        <v>336869.3063</v>
      </c>
      <c r="T272">
        <v>3064742.5183999999</v>
      </c>
      <c r="U272">
        <v>2.9826999999999999E-2</v>
      </c>
      <c r="V272" t="str">
        <f>VLOOKUP(C272,'Lines LookUp'!$B$1:$C$12,2,0)</f>
        <v>BAG</v>
      </c>
      <c r="W272" t="str">
        <f>ROUNDUP(Q272,3)&amp;"-"&amp;ROUNDUP(R272,3)</f>
        <v>336870.129-3064712.703</v>
      </c>
      <c r="X272" t="str">
        <f>ROUNDUP(S272,3)&amp;"-"&amp;ROUNDUP(T272,3)</f>
        <v>336869.307-3064742.519</v>
      </c>
      <c r="Y272">
        <f>VLOOKUP(W272&amp;"-"&amp;V272,'Buscoords Workout'!$F:$G,2,0)</f>
        <v>1156</v>
      </c>
      <c r="Z272">
        <f>VLOOKUP(X272&amp;"-"&amp;V272,'Buscoords Workout'!$F:$G,2,0)</f>
        <v>1157</v>
      </c>
      <c r="AA272" t="b">
        <f>OR(ISNA(Y272),ISNA(Z272))</f>
        <v>0</v>
      </c>
    </row>
    <row r="273" spans="1:27" x14ac:dyDescent="0.25">
      <c r="A273">
        <v>2352</v>
      </c>
      <c r="B273" t="s">
        <v>24</v>
      </c>
      <c r="C273" t="s">
        <v>60</v>
      </c>
      <c r="D273" t="s">
        <v>61</v>
      </c>
      <c r="E273">
        <v>11</v>
      </c>
      <c r="F273" t="s">
        <v>37</v>
      </c>
      <c r="G273">
        <v>100</v>
      </c>
      <c r="H273" t="s">
        <v>27</v>
      </c>
      <c r="I273" t="s">
        <v>38</v>
      </c>
      <c r="J273" t="s">
        <v>59</v>
      </c>
      <c r="K273" t="s">
        <v>51</v>
      </c>
      <c r="L273" t="s">
        <v>31</v>
      </c>
      <c r="M273">
        <v>3</v>
      </c>
      <c r="N273" t="s">
        <v>32</v>
      </c>
      <c r="O273" t="s">
        <v>33</v>
      </c>
      <c r="P273">
        <v>29.2</v>
      </c>
      <c r="Q273">
        <v>336869.3063</v>
      </c>
      <c r="R273">
        <v>3064742.5183999999</v>
      </c>
      <c r="S273">
        <v>336870.30949999997</v>
      </c>
      <c r="T273">
        <v>3064771.7012</v>
      </c>
      <c r="U273">
        <v>2.92E-2</v>
      </c>
      <c r="V273" t="str">
        <f>VLOOKUP(C273,'Lines LookUp'!$B$1:$C$12,2,0)</f>
        <v>BAG</v>
      </c>
      <c r="W273" t="str">
        <f>ROUNDUP(Q273,3)&amp;"-"&amp;ROUNDUP(R273,3)</f>
        <v>336869.307-3064742.519</v>
      </c>
      <c r="X273" t="str">
        <f>ROUNDUP(S273,3)&amp;"-"&amp;ROUNDUP(T273,3)</f>
        <v>336870.31-3064771.702</v>
      </c>
      <c r="Y273">
        <f>VLOOKUP(W273&amp;"-"&amp;V273,'Buscoords Workout'!$F:$G,2,0)</f>
        <v>1157</v>
      </c>
      <c r="Z273">
        <f>VLOOKUP(X273&amp;"-"&amp;V273,'Buscoords Workout'!$F:$G,2,0)</f>
        <v>1158</v>
      </c>
      <c r="AA273" t="b">
        <f>OR(ISNA(Y273),ISNA(Z273))</f>
        <v>0</v>
      </c>
    </row>
    <row r="274" spans="1:27" x14ac:dyDescent="0.25">
      <c r="A274">
        <v>2353</v>
      </c>
      <c r="B274" t="s">
        <v>24</v>
      </c>
      <c r="C274" t="s">
        <v>60</v>
      </c>
      <c r="D274" t="s">
        <v>61</v>
      </c>
      <c r="E274">
        <v>11</v>
      </c>
      <c r="F274" t="s">
        <v>37</v>
      </c>
      <c r="G274">
        <v>100</v>
      </c>
      <c r="H274" t="s">
        <v>27</v>
      </c>
      <c r="I274" t="s">
        <v>38</v>
      </c>
      <c r="J274" t="s">
        <v>59</v>
      </c>
      <c r="K274" t="s">
        <v>51</v>
      </c>
      <c r="L274" t="s">
        <v>31</v>
      </c>
      <c r="M274">
        <v>3</v>
      </c>
      <c r="N274" t="s">
        <v>32</v>
      </c>
      <c r="O274" t="s">
        <v>33</v>
      </c>
      <c r="P274">
        <v>19.0121</v>
      </c>
      <c r="Q274">
        <v>336870.30949999997</v>
      </c>
      <c r="R274">
        <v>3064771.7012</v>
      </c>
      <c r="S274">
        <v>336868.11719999998</v>
      </c>
      <c r="T274">
        <v>3064790.5865000002</v>
      </c>
      <c r="U274">
        <v>1.9012000000000001E-2</v>
      </c>
      <c r="V274" t="str">
        <f>VLOOKUP(C274,'Lines LookUp'!$B$1:$C$12,2,0)</f>
        <v>BAG</v>
      </c>
      <c r="W274" t="str">
        <f>ROUNDUP(Q274,3)&amp;"-"&amp;ROUNDUP(R274,3)</f>
        <v>336870.31-3064771.702</v>
      </c>
      <c r="X274" t="str">
        <f>ROUNDUP(S274,3)&amp;"-"&amp;ROUNDUP(T274,3)</f>
        <v>336868.118-3064790.587</v>
      </c>
      <c r="Y274">
        <f>VLOOKUP(W274&amp;"-"&amp;V274,'Buscoords Workout'!$F:$G,2,0)</f>
        <v>1158</v>
      </c>
      <c r="Z274">
        <f>VLOOKUP(X274&amp;"-"&amp;V274,'Buscoords Workout'!$F:$G,2,0)</f>
        <v>1159</v>
      </c>
      <c r="AA274" t="b">
        <f>OR(ISNA(Y274),ISNA(Z274))</f>
        <v>0</v>
      </c>
    </row>
    <row r="275" spans="1:27" x14ac:dyDescent="0.25">
      <c r="A275">
        <v>2354</v>
      </c>
      <c r="B275" t="s">
        <v>24</v>
      </c>
      <c r="C275" t="s">
        <v>60</v>
      </c>
      <c r="D275" t="s">
        <v>61</v>
      </c>
      <c r="E275">
        <v>11</v>
      </c>
      <c r="F275" t="s">
        <v>37</v>
      </c>
      <c r="G275">
        <v>100</v>
      </c>
      <c r="H275" t="s">
        <v>27</v>
      </c>
      <c r="I275" t="s">
        <v>38</v>
      </c>
      <c r="J275" t="s">
        <v>59</v>
      </c>
      <c r="K275" t="s">
        <v>51</v>
      </c>
      <c r="L275" t="s">
        <v>31</v>
      </c>
      <c r="M275">
        <v>3</v>
      </c>
      <c r="N275" t="s">
        <v>32</v>
      </c>
      <c r="O275" t="s">
        <v>33</v>
      </c>
      <c r="P275">
        <v>22.6358</v>
      </c>
      <c r="Q275">
        <v>336868.11719999998</v>
      </c>
      <c r="R275">
        <v>3064790.5865000002</v>
      </c>
      <c r="S275">
        <v>336865.97379999998</v>
      </c>
      <c r="T275">
        <v>3064813.1206</v>
      </c>
      <c r="U275">
        <v>2.2636E-2</v>
      </c>
      <c r="V275" t="str">
        <f>VLOOKUP(C275,'Lines LookUp'!$B$1:$C$12,2,0)</f>
        <v>BAG</v>
      </c>
      <c r="W275" t="str">
        <f>ROUNDUP(Q275,3)&amp;"-"&amp;ROUNDUP(R275,3)</f>
        <v>336868.118-3064790.587</v>
      </c>
      <c r="X275" t="str">
        <f>ROUNDUP(S275,3)&amp;"-"&amp;ROUNDUP(T275,3)</f>
        <v>336865.974-3064813.121</v>
      </c>
      <c r="Y275">
        <f>VLOOKUP(W275&amp;"-"&amp;V275,'Buscoords Workout'!$F:$G,2,0)</f>
        <v>1159</v>
      </c>
      <c r="Z275">
        <f>VLOOKUP(X275&amp;"-"&amp;V275,'Buscoords Workout'!$F:$G,2,0)</f>
        <v>1160</v>
      </c>
      <c r="AA275" t="b">
        <f>OR(ISNA(Y275),ISNA(Z275))</f>
        <v>0</v>
      </c>
    </row>
    <row r="276" spans="1:27" x14ac:dyDescent="0.25">
      <c r="A276">
        <v>2355</v>
      </c>
      <c r="B276" t="s">
        <v>24</v>
      </c>
      <c r="C276" t="s">
        <v>60</v>
      </c>
      <c r="D276" t="s">
        <v>61</v>
      </c>
      <c r="E276">
        <v>11</v>
      </c>
      <c r="F276" t="s">
        <v>37</v>
      </c>
      <c r="G276">
        <v>100</v>
      </c>
      <c r="H276" t="s">
        <v>27</v>
      </c>
      <c r="I276" t="s">
        <v>38</v>
      </c>
      <c r="J276" t="s">
        <v>59</v>
      </c>
      <c r="K276" t="s">
        <v>51</v>
      </c>
      <c r="L276" t="s">
        <v>31</v>
      </c>
      <c r="M276">
        <v>3</v>
      </c>
      <c r="N276" t="s">
        <v>32</v>
      </c>
      <c r="O276" t="s">
        <v>33</v>
      </c>
      <c r="P276">
        <v>27.539000000000001</v>
      </c>
      <c r="Q276">
        <v>336865.97379999998</v>
      </c>
      <c r="R276">
        <v>3064813.1206</v>
      </c>
      <c r="S276">
        <v>336863.28450000001</v>
      </c>
      <c r="T276">
        <v>3064840.5279999999</v>
      </c>
      <c r="U276">
        <v>2.7539000000000001E-2</v>
      </c>
      <c r="V276" t="str">
        <f>VLOOKUP(C276,'Lines LookUp'!$B$1:$C$12,2,0)</f>
        <v>BAG</v>
      </c>
      <c r="W276" t="str">
        <f>ROUNDUP(Q276,3)&amp;"-"&amp;ROUNDUP(R276,3)</f>
        <v>336865.974-3064813.121</v>
      </c>
      <c r="X276" t="str">
        <f>ROUNDUP(S276,3)&amp;"-"&amp;ROUNDUP(T276,3)</f>
        <v>336863.285-3064840.528</v>
      </c>
      <c r="Y276">
        <f>VLOOKUP(W276&amp;"-"&amp;V276,'Buscoords Workout'!$F:$G,2,0)</f>
        <v>1160</v>
      </c>
      <c r="Z276">
        <f>VLOOKUP(X276&amp;"-"&amp;V276,'Buscoords Workout'!$F:$G,2,0)</f>
        <v>1161</v>
      </c>
      <c r="AA276" t="b">
        <f>OR(ISNA(Y276),ISNA(Z276))</f>
        <v>0</v>
      </c>
    </row>
    <row r="277" spans="1:27" x14ac:dyDescent="0.25">
      <c r="A277">
        <v>2356</v>
      </c>
      <c r="B277" t="s">
        <v>24</v>
      </c>
      <c r="C277" t="s">
        <v>60</v>
      </c>
      <c r="D277" t="s">
        <v>61</v>
      </c>
      <c r="E277">
        <v>11</v>
      </c>
      <c r="F277" t="s">
        <v>37</v>
      </c>
      <c r="G277">
        <v>100</v>
      </c>
      <c r="H277" t="s">
        <v>27</v>
      </c>
      <c r="I277" t="s">
        <v>38</v>
      </c>
      <c r="J277" t="s">
        <v>59</v>
      </c>
      <c r="K277" t="s">
        <v>51</v>
      </c>
      <c r="L277" t="s">
        <v>31</v>
      </c>
      <c r="M277">
        <v>3</v>
      </c>
      <c r="N277" t="s">
        <v>32</v>
      </c>
      <c r="O277" t="s">
        <v>33</v>
      </c>
      <c r="P277">
        <v>19.462299999999999</v>
      </c>
      <c r="Q277">
        <v>336863.28450000001</v>
      </c>
      <c r="R277">
        <v>3064840.5279999999</v>
      </c>
      <c r="S277">
        <v>336863.54570000002</v>
      </c>
      <c r="T277">
        <v>3064859.9885</v>
      </c>
      <c r="U277">
        <v>1.9462E-2</v>
      </c>
      <c r="V277" t="str">
        <f>VLOOKUP(C277,'Lines LookUp'!$B$1:$C$12,2,0)</f>
        <v>BAG</v>
      </c>
      <c r="W277" t="str">
        <f>ROUNDUP(Q277,3)&amp;"-"&amp;ROUNDUP(R277,3)</f>
        <v>336863.285-3064840.528</v>
      </c>
      <c r="X277" t="str">
        <f>ROUNDUP(S277,3)&amp;"-"&amp;ROUNDUP(T277,3)</f>
        <v>336863.546-3064859.989</v>
      </c>
      <c r="Y277">
        <f>VLOOKUP(W277&amp;"-"&amp;V277,'Buscoords Workout'!$F:$G,2,0)</f>
        <v>1161</v>
      </c>
      <c r="Z277">
        <f>VLOOKUP(X277&amp;"-"&amp;V277,'Buscoords Workout'!$F:$G,2,0)</f>
        <v>1162</v>
      </c>
      <c r="AA277" t="b">
        <f>OR(ISNA(Y277),ISNA(Z277))</f>
        <v>0</v>
      </c>
    </row>
    <row r="278" spans="1:27" x14ac:dyDescent="0.25">
      <c r="A278">
        <v>2357</v>
      </c>
      <c r="B278" t="s">
        <v>24</v>
      </c>
      <c r="C278" t="s">
        <v>60</v>
      </c>
      <c r="D278" t="s">
        <v>61</v>
      </c>
      <c r="E278">
        <v>11</v>
      </c>
      <c r="F278" t="s">
        <v>37</v>
      </c>
      <c r="G278">
        <v>100</v>
      </c>
      <c r="H278" t="s">
        <v>27</v>
      </c>
      <c r="I278" t="s">
        <v>38</v>
      </c>
      <c r="J278" t="s">
        <v>59</v>
      </c>
      <c r="K278" t="s">
        <v>51</v>
      </c>
      <c r="L278" t="s">
        <v>31</v>
      </c>
      <c r="M278">
        <v>3</v>
      </c>
      <c r="N278" t="s">
        <v>32</v>
      </c>
      <c r="O278" t="s">
        <v>33</v>
      </c>
      <c r="P278">
        <v>19.548400000000001</v>
      </c>
      <c r="Q278">
        <v>336863.54570000002</v>
      </c>
      <c r="R278">
        <v>3064859.9885</v>
      </c>
      <c r="S278">
        <v>336865.64110000001</v>
      </c>
      <c r="T278">
        <v>3064879.4243000001</v>
      </c>
      <c r="U278">
        <v>1.9547999999999999E-2</v>
      </c>
      <c r="V278" t="str">
        <f>VLOOKUP(C278,'Lines LookUp'!$B$1:$C$12,2,0)</f>
        <v>BAG</v>
      </c>
      <c r="W278" t="str">
        <f>ROUNDUP(Q278,3)&amp;"-"&amp;ROUNDUP(R278,3)</f>
        <v>336863.546-3064859.989</v>
      </c>
      <c r="X278" t="str">
        <f>ROUNDUP(S278,3)&amp;"-"&amp;ROUNDUP(T278,3)</f>
        <v>336865.642-3064879.425</v>
      </c>
      <c r="Y278">
        <f>VLOOKUP(W278&amp;"-"&amp;V278,'Buscoords Workout'!$F:$G,2,0)</f>
        <v>1162</v>
      </c>
      <c r="Z278">
        <f>VLOOKUP(X278&amp;"-"&amp;V278,'Buscoords Workout'!$F:$G,2,0)</f>
        <v>1163</v>
      </c>
      <c r="AA278" t="b">
        <f>OR(ISNA(Y278),ISNA(Z278))</f>
        <v>0</v>
      </c>
    </row>
    <row r="279" spans="1:27" x14ac:dyDescent="0.25">
      <c r="A279">
        <v>2358</v>
      </c>
      <c r="B279" t="s">
        <v>24</v>
      </c>
      <c r="C279" t="s">
        <v>60</v>
      </c>
      <c r="D279" t="s">
        <v>61</v>
      </c>
      <c r="E279">
        <v>11</v>
      </c>
      <c r="F279" t="s">
        <v>37</v>
      </c>
      <c r="G279">
        <v>100</v>
      </c>
      <c r="H279" t="s">
        <v>27</v>
      </c>
      <c r="I279" t="s">
        <v>38</v>
      </c>
      <c r="J279" t="s">
        <v>59</v>
      </c>
      <c r="K279" t="s">
        <v>51</v>
      </c>
      <c r="L279" t="s">
        <v>31</v>
      </c>
      <c r="M279">
        <v>3</v>
      </c>
      <c r="N279" t="s">
        <v>32</v>
      </c>
      <c r="O279" t="s">
        <v>33</v>
      </c>
      <c r="P279">
        <v>24.396799999999999</v>
      </c>
      <c r="Q279">
        <v>336865.64110000001</v>
      </c>
      <c r="R279">
        <v>3064879.4243000001</v>
      </c>
      <c r="S279">
        <v>336867.80170000001</v>
      </c>
      <c r="T279">
        <v>3064903.7252000002</v>
      </c>
      <c r="U279">
        <v>2.4396999999999999E-2</v>
      </c>
      <c r="V279" t="str">
        <f>VLOOKUP(C279,'Lines LookUp'!$B$1:$C$12,2,0)</f>
        <v>BAG</v>
      </c>
      <c r="W279" t="str">
        <f>ROUNDUP(Q279,3)&amp;"-"&amp;ROUNDUP(R279,3)</f>
        <v>336865.642-3064879.425</v>
      </c>
      <c r="X279" t="str">
        <f>ROUNDUP(S279,3)&amp;"-"&amp;ROUNDUP(T279,3)</f>
        <v>336867.802-3064903.726</v>
      </c>
      <c r="Y279">
        <f>VLOOKUP(W279&amp;"-"&amp;V279,'Buscoords Workout'!$F:$G,2,0)</f>
        <v>1163</v>
      </c>
      <c r="Z279">
        <f>VLOOKUP(X279&amp;"-"&amp;V279,'Buscoords Workout'!$F:$G,2,0)</f>
        <v>1164</v>
      </c>
      <c r="AA279" t="b">
        <f>OR(ISNA(Y279),ISNA(Z279))</f>
        <v>0</v>
      </c>
    </row>
    <row r="280" spans="1:27" x14ac:dyDescent="0.25">
      <c r="A280">
        <v>2359</v>
      </c>
      <c r="B280" t="s">
        <v>24</v>
      </c>
      <c r="C280" t="s">
        <v>60</v>
      </c>
      <c r="D280" t="s">
        <v>61</v>
      </c>
      <c r="E280">
        <v>11</v>
      </c>
      <c r="F280" t="s">
        <v>37</v>
      </c>
      <c r="G280">
        <v>100</v>
      </c>
      <c r="H280" t="s">
        <v>27</v>
      </c>
      <c r="I280" t="s">
        <v>38</v>
      </c>
      <c r="J280" t="s">
        <v>59</v>
      </c>
      <c r="K280" t="s">
        <v>51</v>
      </c>
      <c r="L280" t="s">
        <v>31</v>
      </c>
      <c r="M280">
        <v>3</v>
      </c>
      <c r="N280" t="s">
        <v>32</v>
      </c>
      <c r="O280" t="s">
        <v>33</v>
      </c>
      <c r="P280">
        <v>21.167300000000001</v>
      </c>
      <c r="Q280">
        <v>336867.80170000001</v>
      </c>
      <c r="R280">
        <v>3064903.7252000002</v>
      </c>
      <c r="S280">
        <v>336874.79599999997</v>
      </c>
      <c r="T280">
        <v>3064923.7034999998</v>
      </c>
      <c r="U280">
        <v>2.1166999999999998E-2</v>
      </c>
      <c r="V280" t="str">
        <f>VLOOKUP(C280,'Lines LookUp'!$B$1:$C$12,2,0)</f>
        <v>BAG</v>
      </c>
      <c r="W280" t="str">
        <f>ROUNDUP(Q280,3)&amp;"-"&amp;ROUNDUP(R280,3)</f>
        <v>336867.802-3064903.726</v>
      </c>
      <c r="X280" t="str">
        <f>ROUNDUP(S280,3)&amp;"-"&amp;ROUNDUP(T280,3)</f>
        <v>336874.796-3064923.704</v>
      </c>
      <c r="Y280">
        <f>VLOOKUP(W280&amp;"-"&amp;V280,'Buscoords Workout'!$F:$G,2,0)</f>
        <v>1164</v>
      </c>
      <c r="Z280">
        <f>VLOOKUP(X280&amp;"-"&amp;V280,'Buscoords Workout'!$F:$G,2,0)</f>
        <v>1165</v>
      </c>
      <c r="AA280" t="b">
        <f>OR(ISNA(Y280),ISNA(Z280))</f>
        <v>0</v>
      </c>
    </row>
    <row r="281" spans="1:27" x14ac:dyDescent="0.25">
      <c r="A281">
        <v>2360</v>
      </c>
      <c r="B281" t="s">
        <v>24</v>
      </c>
      <c r="C281" t="s">
        <v>60</v>
      </c>
      <c r="D281" t="s">
        <v>61</v>
      </c>
      <c r="E281">
        <v>11</v>
      </c>
      <c r="F281" t="s">
        <v>37</v>
      </c>
      <c r="G281">
        <v>100</v>
      </c>
      <c r="H281" t="s">
        <v>27</v>
      </c>
      <c r="I281" t="s">
        <v>38</v>
      </c>
      <c r="J281" t="s">
        <v>59</v>
      </c>
      <c r="K281" t="s">
        <v>51</v>
      </c>
      <c r="L281" t="s">
        <v>31</v>
      </c>
      <c r="M281">
        <v>3</v>
      </c>
      <c r="N281" t="s">
        <v>32</v>
      </c>
      <c r="O281" t="s">
        <v>33</v>
      </c>
      <c r="P281">
        <v>20.372900000000001</v>
      </c>
      <c r="Q281">
        <v>336874.79599999997</v>
      </c>
      <c r="R281">
        <v>3064923.7034999998</v>
      </c>
      <c r="S281">
        <v>336879.34279999998</v>
      </c>
      <c r="T281">
        <v>3064943.5625</v>
      </c>
      <c r="U281">
        <v>2.0372999999999999E-2</v>
      </c>
      <c r="V281" t="str">
        <f>VLOOKUP(C281,'Lines LookUp'!$B$1:$C$12,2,0)</f>
        <v>BAG</v>
      </c>
      <c r="W281" t="str">
        <f>ROUNDUP(Q281,3)&amp;"-"&amp;ROUNDUP(R281,3)</f>
        <v>336874.796-3064923.704</v>
      </c>
      <c r="X281" t="str">
        <f>ROUNDUP(S281,3)&amp;"-"&amp;ROUNDUP(T281,3)</f>
        <v>336879.343-3064943.563</v>
      </c>
      <c r="Y281">
        <f>VLOOKUP(W281&amp;"-"&amp;V281,'Buscoords Workout'!$F:$G,2,0)</f>
        <v>1165</v>
      </c>
      <c r="Z281">
        <f>VLOOKUP(X281&amp;"-"&amp;V281,'Buscoords Workout'!$F:$G,2,0)</f>
        <v>1166</v>
      </c>
      <c r="AA281" t="b">
        <f>OR(ISNA(Y281),ISNA(Z281))</f>
        <v>0</v>
      </c>
    </row>
    <row r="282" spans="1:27" x14ac:dyDescent="0.25">
      <c r="A282">
        <v>2361</v>
      </c>
      <c r="B282" t="s">
        <v>24</v>
      </c>
      <c r="C282" t="s">
        <v>60</v>
      </c>
      <c r="D282" t="s">
        <v>61</v>
      </c>
      <c r="E282">
        <v>11</v>
      </c>
      <c r="F282" t="s">
        <v>37</v>
      </c>
      <c r="G282">
        <v>100</v>
      </c>
      <c r="H282" t="s">
        <v>27</v>
      </c>
      <c r="I282" t="s">
        <v>38</v>
      </c>
      <c r="J282" t="s">
        <v>59</v>
      </c>
      <c r="K282" t="s">
        <v>51</v>
      </c>
      <c r="L282" t="s">
        <v>31</v>
      </c>
      <c r="M282">
        <v>3</v>
      </c>
      <c r="N282" t="s">
        <v>32</v>
      </c>
      <c r="O282" t="s">
        <v>33</v>
      </c>
      <c r="P282">
        <v>19.100100000000001</v>
      </c>
      <c r="Q282">
        <v>336879.34279999998</v>
      </c>
      <c r="R282">
        <v>3064943.5625</v>
      </c>
      <c r="S282">
        <v>336882.65259999997</v>
      </c>
      <c r="T282">
        <v>3064962.3736</v>
      </c>
      <c r="U282">
        <v>1.9099999999999999E-2</v>
      </c>
      <c r="V282" t="str">
        <f>VLOOKUP(C282,'Lines LookUp'!$B$1:$C$12,2,0)</f>
        <v>BAG</v>
      </c>
      <c r="W282" t="str">
        <f>ROUNDUP(Q282,3)&amp;"-"&amp;ROUNDUP(R282,3)</f>
        <v>336879.343-3064943.563</v>
      </c>
      <c r="X282" t="str">
        <f>ROUNDUP(S282,3)&amp;"-"&amp;ROUNDUP(T282,3)</f>
        <v>336882.653-3064962.374</v>
      </c>
      <c r="Y282">
        <f>VLOOKUP(W282&amp;"-"&amp;V282,'Buscoords Workout'!$F:$G,2,0)</f>
        <v>1166</v>
      </c>
      <c r="Z282">
        <f>VLOOKUP(X282&amp;"-"&amp;V282,'Buscoords Workout'!$F:$G,2,0)</f>
        <v>1167</v>
      </c>
      <c r="AA282" t="b">
        <f>OR(ISNA(Y282),ISNA(Z282))</f>
        <v>0</v>
      </c>
    </row>
    <row r="283" spans="1:27" x14ac:dyDescent="0.25">
      <c r="A283">
        <v>2362</v>
      </c>
      <c r="B283" t="s">
        <v>24</v>
      </c>
      <c r="C283" t="s">
        <v>60</v>
      </c>
      <c r="D283" t="s">
        <v>61</v>
      </c>
      <c r="E283">
        <v>11</v>
      </c>
      <c r="F283" t="s">
        <v>37</v>
      </c>
      <c r="G283">
        <v>100</v>
      </c>
      <c r="H283" t="s">
        <v>27</v>
      </c>
      <c r="I283" t="s">
        <v>38</v>
      </c>
      <c r="J283" t="s">
        <v>59</v>
      </c>
      <c r="K283" t="s">
        <v>51</v>
      </c>
      <c r="L283" t="s">
        <v>31</v>
      </c>
      <c r="M283">
        <v>3</v>
      </c>
      <c r="N283" t="s">
        <v>32</v>
      </c>
      <c r="O283" t="s">
        <v>33</v>
      </c>
      <c r="P283">
        <v>17.558800000000002</v>
      </c>
      <c r="Q283">
        <v>336882.65259999997</v>
      </c>
      <c r="R283">
        <v>3064962.3736</v>
      </c>
      <c r="S283">
        <v>336878.6018</v>
      </c>
      <c r="T283">
        <v>3064979.4588000001</v>
      </c>
      <c r="U283">
        <v>1.7559000000000002E-2</v>
      </c>
      <c r="V283" t="str">
        <f>VLOOKUP(C283,'Lines LookUp'!$B$1:$C$12,2,0)</f>
        <v>BAG</v>
      </c>
      <c r="W283" t="str">
        <f>ROUNDUP(Q283,3)&amp;"-"&amp;ROUNDUP(R283,3)</f>
        <v>336882.653-3064962.374</v>
      </c>
      <c r="X283" t="str">
        <f>ROUNDUP(S283,3)&amp;"-"&amp;ROUNDUP(T283,3)</f>
        <v>336878.602-3064979.459</v>
      </c>
      <c r="Y283">
        <f>VLOOKUP(W283&amp;"-"&amp;V283,'Buscoords Workout'!$F:$G,2,0)</f>
        <v>1167</v>
      </c>
      <c r="Z283">
        <f>VLOOKUP(X283&amp;"-"&amp;V283,'Buscoords Workout'!$F:$G,2,0)</f>
        <v>1168</v>
      </c>
      <c r="AA283" t="b">
        <f>OR(ISNA(Y283),ISNA(Z283))</f>
        <v>0</v>
      </c>
    </row>
    <row r="284" spans="1:27" x14ac:dyDescent="0.25">
      <c r="A284">
        <v>2363</v>
      </c>
      <c r="B284" t="s">
        <v>24</v>
      </c>
      <c r="C284" t="s">
        <v>60</v>
      </c>
      <c r="D284" t="s">
        <v>61</v>
      </c>
      <c r="E284">
        <v>11</v>
      </c>
      <c r="F284" t="s">
        <v>37</v>
      </c>
      <c r="G284">
        <v>100</v>
      </c>
      <c r="H284" t="s">
        <v>27</v>
      </c>
      <c r="I284" t="s">
        <v>38</v>
      </c>
      <c r="J284" t="s">
        <v>59</v>
      </c>
      <c r="K284" t="s">
        <v>51</v>
      </c>
      <c r="L284" t="s">
        <v>31</v>
      </c>
      <c r="M284">
        <v>3</v>
      </c>
      <c r="N284" t="s">
        <v>32</v>
      </c>
      <c r="O284" t="s">
        <v>33</v>
      </c>
      <c r="P284">
        <v>1.0524500000000001</v>
      </c>
      <c r="Q284">
        <v>336878.6018</v>
      </c>
      <c r="R284">
        <v>3064979.4588000001</v>
      </c>
      <c r="S284">
        <v>336878.88510000001</v>
      </c>
      <c r="T284">
        <v>3064980.4723999999</v>
      </c>
      <c r="U284">
        <v>1.052E-3</v>
      </c>
      <c r="V284" t="str">
        <f>VLOOKUP(C284,'Lines LookUp'!$B$1:$C$12,2,0)</f>
        <v>BAG</v>
      </c>
      <c r="W284" t="str">
        <f>ROUNDUP(Q284,3)&amp;"-"&amp;ROUNDUP(R284,3)</f>
        <v>336878.602-3064979.459</v>
      </c>
      <c r="X284" t="str">
        <f>ROUNDUP(S284,3)&amp;"-"&amp;ROUNDUP(T284,3)</f>
        <v>336878.886-3064980.473</v>
      </c>
      <c r="Y284">
        <f>VLOOKUP(W284&amp;"-"&amp;V284,'Buscoords Workout'!$F:$G,2,0)</f>
        <v>1168</v>
      </c>
      <c r="Z284">
        <f>VLOOKUP(X284&amp;"-"&amp;V284,'Buscoords Workout'!$F:$G,2,0)</f>
        <v>1169</v>
      </c>
      <c r="AA284" t="b">
        <f>OR(ISNA(Y284),ISNA(Z284))</f>
        <v>0</v>
      </c>
    </row>
    <row r="285" spans="1:27" x14ac:dyDescent="0.25">
      <c r="A285">
        <v>2364</v>
      </c>
      <c r="B285" t="s">
        <v>24</v>
      </c>
      <c r="C285" t="s">
        <v>60</v>
      </c>
      <c r="D285" t="s">
        <v>61</v>
      </c>
      <c r="E285">
        <v>11</v>
      </c>
      <c r="F285" t="s">
        <v>37</v>
      </c>
      <c r="G285">
        <v>100</v>
      </c>
      <c r="H285" t="s">
        <v>27</v>
      </c>
      <c r="I285" t="s">
        <v>38</v>
      </c>
      <c r="J285" t="s">
        <v>59</v>
      </c>
      <c r="K285" t="s">
        <v>51</v>
      </c>
      <c r="L285" t="s">
        <v>31</v>
      </c>
      <c r="M285">
        <v>3</v>
      </c>
      <c r="N285" t="s">
        <v>32</v>
      </c>
      <c r="O285" t="s">
        <v>33</v>
      </c>
      <c r="P285">
        <v>0.62549999999999994</v>
      </c>
      <c r="Q285">
        <v>336878.88510000001</v>
      </c>
      <c r="R285">
        <v>3064980.4723999999</v>
      </c>
      <c r="S285">
        <v>336879.05350400001</v>
      </c>
      <c r="T285">
        <v>3064981.0748000001</v>
      </c>
      <c r="U285">
        <v>6.2600000000000004E-4</v>
      </c>
      <c r="V285" t="str">
        <f>VLOOKUP(C285,'Lines LookUp'!$B$1:$C$12,2,0)</f>
        <v>BAG</v>
      </c>
      <c r="W285" t="str">
        <f>ROUNDUP(Q285,3)&amp;"-"&amp;ROUNDUP(R285,3)</f>
        <v>336878.886-3064980.473</v>
      </c>
      <c r="X285" t="str">
        <f>ROUNDUP(S285,3)&amp;"-"&amp;ROUNDUP(T285,3)</f>
        <v>336879.054-3064981.075</v>
      </c>
      <c r="Y285">
        <f>VLOOKUP(W285&amp;"-"&amp;V285,'Buscoords Workout'!$F:$G,2,0)</f>
        <v>1169</v>
      </c>
      <c r="Z285">
        <f>VLOOKUP(X285&amp;"-"&amp;V285,'Buscoords Workout'!$F:$G,2,0)</f>
        <v>1311</v>
      </c>
      <c r="AA285" t="b">
        <f>OR(ISNA(Y285),ISNA(Z285))</f>
        <v>0</v>
      </c>
    </row>
    <row r="286" spans="1:27" x14ac:dyDescent="0.25">
      <c r="A286">
        <v>2365</v>
      </c>
      <c r="B286" t="s">
        <v>24</v>
      </c>
      <c r="C286" t="s">
        <v>60</v>
      </c>
      <c r="D286" t="s">
        <v>61</v>
      </c>
      <c r="E286">
        <v>11</v>
      </c>
      <c r="F286" t="s">
        <v>37</v>
      </c>
      <c r="G286">
        <v>100</v>
      </c>
      <c r="H286" t="s">
        <v>27</v>
      </c>
      <c r="I286" t="s">
        <v>38</v>
      </c>
      <c r="J286" t="s">
        <v>59</v>
      </c>
      <c r="K286" t="s">
        <v>51</v>
      </c>
      <c r="L286" t="s">
        <v>31</v>
      </c>
      <c r="M286">
        <v>3</v>
      </c>
      <c r="N286" t="s">
        <v>32</v>
      </c>
      <c r="O286" t="s">
        <v>33</v>
      </c>
      <c r="P286">
        <v>0.39025599999999999</v>
      </c>
      <c r="Q286">
        <v>336879.05350400001</v>
      </c>
      <c r="R286">
        <v>3064981.0748000001</v>
      </c>
      <c r="S286">
        <v>336879.15857199999</v>
      </c>
      <c r="T286">
        <v>3064981.45065</v>
      </c>
      <c r="U286">
        <v>3.8999999999999999E-4</v>
      </c>
      <c r="V286" t="str">
        <f>VLOOKUP(C286,'Lines LookUp'!$B$1:$C$12,2,0)</f>
        <v>BAG</v>
      </c>
      <c r="W286" t="str">
        <f>ROUNDUP(Q286,3)&amp;"-"&amp;ROUNDUP(R286,3)</f>
        <v>336879.054-3064981.075</v>
      </c>
      <c r="X286" t="str">
        <f>ROUNDUP(S286,3)&amp;"-"&amp;ROUNDUP(T286,3)</f>
        <v>336879.159-3064981.451</v>
      </c>
      <c r="Y286">
        <f>VLOOKUP(W286&amp;"-"&amp;V286,'Buscoords Workout'!$F:$G,2,0)</f>
        <v>1311</v>
      </c>
      <c r="Z286">
        <f>VLOOKUP(X286&amp;"-"&amp;V286,'Buscoords Workout'!$F:$G,2,0)</f>
        <v>1312</v>
      </c>
      <c r="AA286" t="b">
        <f>OR(ISNA(Y286),ISNA(Z286))</f>
        <v>0</v>
      </c>
    </row>
    <row r="287" spans="1:27" x14ac:dyDescent="0.25">
      <c r="A287">
        <v>2366</v>
      </c>
      <c r="B287" t="s">
        <v>24</v>
      </c>
      <c r="C287" t="s">
        <v>60</v>
      </c>
      <c r="D287" t="s">
        <v>61</v>
      </c>
      <c r="E287">
        <v>11</v>
      </c>
      <c r="F287" t="s">
        <v>37</v>
      </c>
      <c r="G287">
        <v>100</v>
      </c>
      <c r="H287" t="s">
        <v>27</v>
      </c>
      <c r="I287" t="s">
        <v>38</v>
      </c>
      <c r="J287" t="s">
        <v>59</v>
      </c>
      <c r="K287" t="s">
        <v>51</v>
      </c>
      <c r="L287" t="s">
        <v>31</v>
      </c>
      <c r="M287">
        <v>3</v>
      </c>
      <c r="N287" t="s">
        <v>32</v>
      </c>
      <c r="O287" t="s">
        <v>33</v>
      </c>
      <c r="P287">
        <v>12.2461</v>
      </c>
      <c r="Q287">
        <v>336879.15857199999</v>
      </c>
      <c r="R287">
        <v>3064981.45065</v>
      </c>
      <c r="S287">
        <v>336882.45559999999</v>
      </c>
      <c r="T287">
        <v>3064993.2445999999</v>
      </c>
      <c r="U287">
        <v>1.2246E-2</v>
      </c>
      <c r="V287" t="str">
        <f>VLOOKUP(C287,'Lines LookUp'!$B$1:$C$12,2,0)</f>
        <v>BAG</v>
      </c>
      <c r="W287" t="str">
        <f>ROUNDUP(Q287,3)&amp;"-"&amp;ROUNDUP(R287,3)</f>
        <v>336879.159-3064981.451</v>
      </c>
      <c r="X287" t="str">
        <f>ROUNDUP(S287,3)&amp;"-"&amp;ROUNDUP(T287,3)</f>
        <v>336882.456-3064993.245</v>
      </c>
      <c r="Y287">
        <f>VLOOKUP(W287&amp;"-"&amp;V287,'Buscoords Workout'!$F:$G,2,0)</f>
        <v>1312</v>
      </c>
      <c r="Z287">
        <f>VLOOKUP(X287&amp;"-"&amp;V287,'Buscoords Workout'!$F:$G,2,0)</f>
        <v>1170</v>
      </c>
      <c r="AA287" t="b">
        <f>OR(ISNA(Y287),ISNA(Z287))</f>
        <v>0</v>
      </c>
    </row>
    <row r="288" spans="1:27" x14ac:dyDescent="0.25">
      <c r="A288">
        <v>2367</v>
      </c>
      <c r="B288" t="s">
        <v>24</v>
      </c>
      <c r="C288" t="s">
        <v>60</v>
      </c>
      <c r="D288" t="s">
        <v>61</v>
      </c>
      <c r="E288">
        <v>11</v>
      </c>
      <c r="F288" t="s">
        <v>37</v>
      </c>
      <c r="G288">
        <v>100</v>
      </c>
      <c r="H288" t="s">
        <v>27</v>
      </c>
      <c r="I288" t="s">
        <v>38</v>
      </c>
      <c r="J288" t="s">
        <v>59</v>
      </c>
      <c r="K288" t="s">
        <v>30</v>
      </c>
      <c r="L288" t="s">
        <v>31</v>
      </c>
      <c r="M288">
        <v>3</v>
      </c>
      <c r="N288" t="s">
        <v>32</v>
      </c>
      <c r="O288" t="s">
        <v>33</v>
      </c>
      <c r="P288">
        <v>21.354500000000002</v>
      </c>
      <c r="Q288">
        <v>336882.45559999999</v>
      </c>
      <c r="R288">
        <v>3064993.2445999999</v>
      </c>
      <c r="S288">
        <v>336885.79599999997</v>
      </c>
      <c r="T288">
        <v>3065014.3361999998</v>
      </c>
      <c r="U288">
        <v>2.1354000000000001E-2</v>
      </c>
      <c r="V288" t="str">
        <f>VLOOKUP(C288,'Lines LookUp'!$B$1:$C$12,2,0)</f>
        <v>BAG</v>
      </c>
      <c r="W288" t="str">
        <f>ROUNDUP(Q288,3)&amp;"-"&amp;ROUNDUP(R288,3)</f>
        <v>336882.456-3064993.245</v>
      </c>
      <c r="X288" t="str">
        <f>ROUNDUP(S288,3)&amp;"-"&amp;ROUNDUP(T288,3)</f>
        <v>336885.796-3065014.337</v>
      </c>
      <c r="Y288">
        <f>VLOOKUP(W288&amp;"-"&amp;V288,'Buscoords Workout'!$F:$G,2,0)</f>
        <v>1170</v>
      </c>
      <c r="Z288">
        <f>VLOOKUP(X288&amp;"-"&amp;V288,'Buscoords Workout'!$F:$G,2,0)</f>
        <v>1171</v>
      </c>
      <c r="AA288" t="b">
        <f>OR(ISNA(Y288),ISNA(Z288))</f>
        <v>0</v>
      </c>
    </row>
    <row r="289" spans="1:27" x14ac:dyDescent="0.25">
      <c r="A289">
        <v>2368</v>
      </c>
      <c r="B289" t="s">
        <v>24</v>
      </c>
      <c r="C289" t="s">
        <v>60</v>
      </c>
      <c r="D289" t="s">
        <v>61</v>
      </c>
      <c r="E289">
        <v>11</v>
      </c>
      <c r="F289" t="s">
        <v>37</v>
      </c>
      <c r="G289">
        <v>100</v>
      </c>
      <c r="H289" t="s">
        <v>27</v>
      </c>
      <c r="I289" t="s">
        <v>38</v>
      </c>
      <c r="J289" t="s">
        <v>59</v>
      </c>
      <c r="K289" t="s">
        <v>30</v>
      </c>
      <c r="L289" t="s">
        <v>31</v>
      </c>
      <c r="M289">
        <v>3</v>
      </c>
      <c r="N289" t="s">
        <v>32</v>
      </c>
      <c r="O289" t="s">
        <v>33</v>
      </c>
      <c r="P289">
        <v>18.309200000000001</v>
      </c>
      <c r="Q289">
        <v>336885.79599999997</v>
      </c>
      <c r="R289">
        <v>3065014.3361999998</v>
      </c>
      <c r="S289">
        <v>336892.74939999997</v>
      </c>
      <c r="T289">
        <v>3065031.2736</v>
      </c>
      <c r="U289">
        <v>1.8308999999999999E-2</v>
      </c>
      <c r="V289" t="str">
        <f>VLOOKUP(C289,'Lines LookUp'!$B$1:$C$12,2,0)</f>
        <v>BAG</v>
      </c>
      <c r="W289" t="str">
        <f>ROUNDUP(Q289,3)&amp;"-"&amp;ROUNDUP(R289,3)</f>
        <v>336885.796-3065014.337</v>
      </c>
      <c r="X289" t="str">
        <f>ROUNDUP(S289,3)&amp;"-"&amp;ROUNDUP(T289,3)</f>
        <v>336892.75-3065031.274</v>
      </c>
      <c r="Y289">
        <f>VLOOKUP(W289&amp;"-"&amp;V289,'Buscoords Workout'!$F:$G,2,0)</f>
        <v>1171</v>
      </c>
      <c r="Z289">
        <f>VLOOKUP(X289&amp;"-"&amp;V289,'Buscoords Workout'!$F:$G,2,0)</f>
        <v>1172</v>
      </c>
      <c r="AA289" t="b">
        <f>OR(ISNA(Y289),ISNA(Z289))</f>
        <v>0</v>
      </c>
    </row>
    <row r="290" spans="1:27" x14ac:dyDescent="0.25">
      <c r="A290">
        <v>2369</v>
      </c>
      <c r="B290" t="s">
        <v>24</v>
      </c>
      <c r="C290" t="s">
        <v>60</v>
      </c>
      <c r="D290" t="s">
        <v>61</v>
      </c>
      <c r="E290">
        <v>11</v>
      </c>
      <c r="F290" t="s">
        <v>37</v>
      </c>
      <c r="G290">
        <v>100</v>
      </c>
      <c r="H290" t="s">
        <v>27</v>
      </c>
      <c r="I290" t="s">
        <v>38</v>
      </c>
      <c r="J290" t="s">
        <v>59</v>
      </c>
      <c r="K290" t="s">
        <v>30</v>
      </c>
      <c r="L290" t="s">
        <v>31</v>
      </c>
      <c r="M290">
        <v>3</v>
      </c>
      <c r="N290" t="s">
        <v>32</v>
      </c>
      <c r="O290" t="s">
        <v>33</v>
      </c>
      <c r="P290">
        <v>18.014900000000001</v>
      </c>
      <c r="Q290">
        <v>336892.74939999997</v>
      </c>
      <c r="R290">
        <v>3065031.2736</v>
      </c>
      <c r="S290">
        <v>336896.65419999999</v>
      </c>
      <c r="T290">
        <v>3065048.8602</v>
      </c>
      <c r="U290">
        <v>1.8015E-2</v>
      </c>
      <c r="V290" t="str">
        <f>VLOOKUP(C290,'Lines LookUp'!$B$1:$C$12,2,0)</f>
        <v>BAG</v>
      </c>
      <c r="W290" t="str">
        <f>ROUNDUP(Q290,3)&amp;"-"&amp;ROUNDUP(R290,3)</f>
        <v>336892.75-3065031.274</v>
      </c>
      <c r="X290" t="str">
        <f>ROUNDUP(S290,3)&amp;"-"&amp;ROUNDUP(T290,3)</f>
        <v>336896.655-3065048.861</v>
      </c>
      <c r="Y290">
        <f>VLOOKUP(W290&amp;"-"&amp;V290,'Buscoords Workout'!$F:$G,2,0)</f>
        <v>1172</v>
      </c>
      <c r="Z290">
        <f>VLOOKUP(X290&amp;"-"&amp;V290,'Buscoords Workout'!$F:$G,2,0)</f>
        <v>1173</v>
      </c>
      <c r="AA290" t="b">
        <f>OR(ISNA(Y290),ISNA(Z290))</f>
        <v>0</v>
      </c>
    </row>
    <row r="291" spans="1:27" x14ac:dyDescent="0.25">
      <c r="A291">
        <v>2370</v>
      </c>
      <c r="B291" t="s">
        <v>24</v>
      </c>
      <c r="C291" t="s">
        <v>60</v>
      </c>
      <c r="D291" t="s">
        <v>61</v>
      </c>
      <c r="E291">
        <v>11</v>
      </c>
      <c r="F291" t="s">
        <v>37</v>
      </c>
      <c r="G291">
        <v>100</v>
      </c>
      <c r="H291" t="s">
        <v>27</v>
      </c>
      <c r="I291" t="s">
        <v>38</v>
      </c>
      <c r="J291" t="s">
        <v>59</v>
      </c>
      <c r="K291" t="s">
        <v>30</v>
      </c>
      <c r="L291" t="s">
        <v>31</v>
      </c>
      <c r="M291">
        <v>3</v>
      </c>
      <c r="N291" t="s">
        <v>32</v>
      </c>
      <c r="O291" t="s">
        <v>33</v>
      </c>
      <c r="P291">
        <v>19.5002</v>
      </c>
      <c r="Q291">
        <v>336896.65419999999</v>
      </c>
      <c r="R291">
        <v>3065048.8602</v>
      </c>
      <c r="S291">
        <v>336898.13809999998</v>
      </c>
      <c r="T291">
        <v>3065068.3039000002</v>
      </c>
      <c r="U291">
        <v>1.95E-2</v>
      </c>
      <c r="V291" t="str">
        <f>VLOOKUP(C291,'Lines LookUp'!$B$1:$C$12,2,0)</f>
        <v>BAG</v>
      </c>
      <c r="W291" t="str">
        <f>ROUNDUP(Q291,3)&amp;"-"&amp;ROUNDUP(R291,3)</f>
        <v>336896.655-3065048.861</v>
      </c>
      <c r="X291" t="str">
        <f>ROUNDUP(S291,3)&amp;"-"&amp;ROUNDUP(T291,3)</f>
        <v>336898.139-3065068.304</v>
      </c>
      <c r="Y291">
        <f>VLOOKUP(W291&amp;"-"&amp;V291,'Buscoords Workout'!$F:$G,2,0)</f>
        <v>1173</v>
      </c>
      <c r="Z291">
        <f>VLOOKUP(X291&amp;"-"&amp;V291,'Buscoords Workout'!$F:$G,2,0)</f>
        <v>1174</v>
      </c>
      <c r="AA291" t="b">
        <f>OR(ISNA(Y291),ISNA(Z291))</f>
        <v>0</v>
      </c>
    </row>
    <row r="292" spans="1:27" x14ac:dyDescent="0.25">
      <c r="A292">
        <v>2371</v>
      </c>
      <c r="B292" t="s">
        <v>24</v>
      </c>
      <c r="C292" t="s">
        <v>60</v>
      </c>
      <c r="D292" t="s">
        <v>61</v>
      </c>
      <c r="E292">
        <v>11</v>
      </c>
      <c r="F292" t="s">
        <v>37</v>
      </c>
      <c r="G292">
        <v>100</v>
      </c>
      <c r="H292" t="s">
        <v>27</v>
      </c>
      <c r="I292" t="s">
        <v>38</v>
      </c>
      <c r="J292" t="s">
        <v>59</v>
      </c>
      <c r="K292" t="s">
        <v>30</v>
      </c>
      <c r="L292" t="s">
        <v>31</v>
      </c>
      <c r="M292">
        <v>3</v>
      </c>
      <c r="N292" t="s">
        <v>32</v>
      </c>
      <c r="O292" t="s">
        <v>33</v>
      </c>
      <c r="P292">
        <v>22.536000000000001</v>
      </c>
      <c r="Q292">
        <v>336898.13809999998</v>
      </c>
      <c r="R292">
        <v>3065068.3039000002</v>
      </c>
      <c r="S292">
        <v>336897.21750000003</v>
      </c>
      <c r="T292">
        <v>3065090.8210999998</v>
      </c>
      <c r="U292">
        <v>2.2536E-2</v>
      </c>
      <c r="V292" t="str">
        <f>VLOOKUP(C292,'Lines LookUp'!$B$1:$C$12,2,0)</f>
        <v>BAG</v>
      </c>
      <c r="W292" t="str">
        <f>ROUNDUP(Q292,3)&amp;"-"&amp;ROUNDUP(R292,3)</f>
        <v>336898.139-3065068.304</v>
      </c>
      <c r="X292" t="str">
        <f>ROUNDUP(S292,3)&amp;"-"&amp;ROUNDUP(T292,3)</f>
        <v>336897.218-3065090.822</v>
      </c>
      <c r="Y292">
        <f>VLOOKUP(W292&amp;"-"&amp;V292,'Buscoords Workout'!$F:$G,2,0)</f>
        <v>1174</v>
      </c>
      <c r="Z292">
        <f>VLOOKUP(X292&amp;"-"&amp;V292,'Buscoords Workout'!$F:$G,2,0)</f>
        <v>1175</v>
      </c>
      <c r="AA292" t="b">
        <f>OR(ISNA(Y292),ISNA(Z292))</f>
        <v>0</v>
      </c>
    </row>
    <row r="293" spans="1:27" x14ac:dyDescent="0.25">
      <c r="A293">
        <v>2372</v>
      </c>
      <c r="B293" t="s">
        <v>24</v>
      </c>
      <c r="C293" t="s">
        <v>60</v>
      </c>
      <c r="D293" t="s">
        <v>61</v>
      </c>
      <c r="E293">
        <v>11</v>
      </c>
      <c r="F293" t="s">
        <v>37</v>
      </c>
      <c r="G293">
        <v>100</v>
      </c>
      <c r="H293" t="s">
        <v>27</v>
      </c>
      <c r="I293" t="s">
        <v>38</v>
      </c>
      <c r="J293" t="s">
        <v>59</v>
      </c>
      <c r="K293" t="s">
        <v>30</v>
      </c>
      <c r="L293" t="s">
        <v>31</v>
      </c>
      <c r="M293">
        <v>3</v>
      </c>
      <c r="N293" t="s">
        <v>32</v>
      </c>
      <c r="O293" t="s">
        <v>33</v>
      </c>
      <c r="P293">
        <v>21.854900000000001</v>
      </c>
      <c r="Q293">
        <v>336897.21750000003</v>
      </c>
      <c r="R293">
        <v>3065090.8210999998</v>
      </c>
      <c r="S293">
        <v>336903.61259999999</v>
      </c>
      <c r="T293">
        <v>3065111.7193999998</v>
      </c>
      <c r="U293">
        <v>2.1854999999999999E-2</v>
      </c>
      <c r="V293" t="str">
        <f>VLOOKUP(C293,'Lines LookUp'!$B$1:$C$12,2,0)</f>
        <v>BAG</v>
      </c>
      <c r="W293" t="str">
        <f>ROUNDUP(Q293,3)&amp;"-"&amp;ROUNDUP(R293,3)</f>
        <v>336897.218-3065090.822</v>
      </c>
      <c r="X293" t="str">
        <f>ROUNDUP(S293,3)&amp;"-"&amp;ROUNDUP(T293,3)</f>
        <v>336903.613-3065111.72</v>
      </c>
      <c r="Y293">
        <f>VLOOKUP(W293&amp;"-"&amp;V293,'Buscoords Workout'!$F:$G,2,0)</f>
        <v>1175</v>
      </c>
      <c r="Z293">
        <f>VLOOKUP(X293&amp;"-"&amp;V293,'Buscoords Workout'!$F:$G,2,0)</f>
        <v>1176</v>
      </c>
      <c r="AA293" t="b">
        <f>OR(ISNA(Y293),ISNA(Z293))</f>
        <v>0</v>
      </c>
    </row>
    <row r="294" spans="1:27" x14ac:dyDescent="0.25">
      <c r="A294">
        <v>2373</v>
      </c>
      <c r="B294" t="s">
        <v>24</v>
      </c>
      <c r="C294" t="s">
        <v>60</v>
      </c>
      <c r="D294" t="s">
        <v>61</v>
      </c>
      <c r="E294">
        <v>11</v>
      </c>
      <c r="F294" t="s">
        <v>37</v>
      </c>
      <c r="G294">
        <v>100</v>
      </c>
      <c r="H294" t="s">
        <v>27</v>
      </c>
      <c r="I294" t="s">
        <v>38</v>
      </c>
      <c r="J294" t="s">
        <v>59</v>
      </c>
      <c r="K294" t="s">
        <v>30</v>
      </c>
      <c r="L294" t="s">
        <v>31</v>
      </c>
      <c r="M294">
        <v>3</v>
      </c>
      <c r="N294" t="s">
        <v>32</v>
      </c>
      <c r="O294" t="s">
        <v>33</v>
      </c>
      <c r="P294">
        <v>22.575399999999998</v>
      </c>
      <c r="Q294">
        <v>336903.61259999999</v>
      </c>
      <c r="R294">
        <v>3065111.7193999998</v>
      </c>
      <c r="S294">
        <v>336909.40850000002</v>
      </c>
      <c r="T294">
        <v>3065133.5381</v>
      </c>
      <c r="U294">
        <v>2.2575000000000001E-2</v>
      </c>
      <c r="V294" t="str">
        <f>VLOOKUP(C294,'Lines LookUp'!$B$1:$C$12,2,0)</f>
        <v>BAG</v>
      </c>
      <c r="W294" t="str">
        <f>ROUNDUP(Q294,3)&amp;"-"&amp;ROUNDUP(R294,3)</f>
        <v>336903.613-3065111.72</v>
      </c>
      <c r="X294" t="str">
        <f>ROUNDUP(S294,3)&amp;"-"&amp;ROUNDUP(T294,3)</f>
        <v>336909.409-3065133.539</v>
      </c>
      <c r="Y294">
        <f>VLOOKUP(W294&amp;"-"&amp;V294,'Buscoords Workout'!$F:$G,2,0)</f>
        <v>1176</v>
      </c>
      <c r="Z294">
        <f>VLOOKUP(X294&amp;"-"&amp;V294,'Buscoords Workout'!$F:$G,2,0)</f>
        <v>1177</v>
      </c>
      <c r="AA294" t="b">
        <f>OR(ISNA(Y294),ISNA(Z294))</f>
        <v>0</v>
      </c>
    </row>
    <row r="295" spans="1:27" x14ac:dyDescent="0.25">
      <c r="A295">
        <v>2374</v>
      </c>
      <c r="B295" t="s">
        <v>24</v>
      </c>
      <c r="C295" t="s">
        <v>60</v>
      </c>
      <c r="D295" t="s">
        <v>61</v>
      </c>
      <c r="E295">
        <v>11</v>
      </c>
      <c r="F295" t="s">
        <v>37</v>
      </c>
      <c r="G295">
        <v>100</v>
      </c>
      <c r="H295" t="s">
        <v>27</v>
      </c>
      <c r="I295" t="s">
        <v>38</v>
      </c>
      <c r="J295" t="s">
        <v>59</v>
      </c>
      <c r="K295" t="s">
        <v>30</v>
      </c>
      <c r="L295" t="s">
        <v>31</v>
      </c>
      <c r="M295">
        <v>3</v>
      </c>
      <c r="N295" t="s">
        <v>32</v>
      </c>
      <c r="O295" t="s">
        <v>33</v>
      </c>
      <c r="P295">
        <v>30.518899999999999</v>
      </c>
      <c r="Q295">
        <v>336909.40850000002</v>
      </c>
      <c r="R295">
        <v>3065133.5381</v>
      </c>
      <c r="S295">
        <v>336924.43979999999</v>
      </c>
      <c r="T295">
        <v>3065160.0987</v>
      </c>
      <c r="U295">
        <v>3.0519000000000001E-2</v>
      </c>
      <c r="V295" t="str">
        <f>VLOOKUP(C295,'Lines LookUp'!$B$1:$C$12,2,0)</f>
        <v>BAG</v>
      </c>
      <c r="W295" t="str">
        <f>ROUNDUP(Q295,3)&amp;"-"&amp;ROUNDUP(R295,3)</f>
        <v>336909.409-3065133.539</v>
      </c>
      <c r="X295" t="str">
        <f>ROUNDUP(S295,3)&amp;"-"&amp;ROUNDUP(T295,3)</f>
        <v>336924.44-3065160.099</v>
      </c>
      <c r="Y295">
        <f>VLOOKUP(W295&amp;"-"&amp;V295,'Buscoords Workout'!$F:$G,2,0)</f>
        <v>1177</v>
      </c>
      <c r="Z295">
        <f>VLOOKUP(X295&amp;"-"&amp;V295,'Buscoords Workout'!$F:$G,2,0)</f>
        <v>1178</v>
      </c>
      <c r="AA295" t="b">
        <f>OR(ISNA(Y295),ISNA(Z295))</f>
        <v>0</v>
      </c>
    </row>
    <row r="296" spans="1:27" x14ac:dyDescent="0.25">
      <c r="A296">
        <v>2375</v>
      </c>
      <c r="B296" t="s">
        <v>24</v>
      </c>
      <c r="C296" t="s">
        <v>60</v>
      </c>
      <c r="D296" t="s">
        <v>61</v>
      </c>
      <c r="E296">
        <v>11</v>
      </c>
      <c r="F296" t="s">
        <v>37</v>
      </c>
      <c r="G296">
        <v>100</v>
      </c>
      <c r="H296" t="s">
        <v>27</v>
      </c>
      <c r="I296" t="s">
        <v>38</v>
      </c>
      <c r="J296" t="s">
        <v>59</v>
      </c>
      <c r="K296" t="s">
        <v>30</v>
      </c>
      <c r="L296" t="s">
        <v>31</v>
      </c>
      <c r="M296">
        <v>3</v>
      </c>
      <c r="N296" t="s">
        <v>32</v>
      </c>
      <c r="O296" t="s">
        <v>33</v>
      </c>
      <c r="P296">
        <v>26.379200000000001</v>
      </c>
      <c r="Q296">
        <v>336924.43979999999</v>
      </c>
      <c r="R296">
        <v>3065160.0987</v>
      </c>
      <c r="S296">
        <v>336941.82659999997</v>
      </c>
      <c r="T296">
        <v>3065179.9371000002</v>
      </c>
      <c r="U296">
        <v>2.6379E-2</v>
      </c>
      <c r="V296" t="str">
        <f>VLOOKUP(C296,'Lines LookUp'!$B$1:$C$12,2,0)</f>
        <v>BAG</v>
      </c>
      <c r="W296" t="str">
        <f>ROUNDUP(Q296,3)&amp;"-"&amp;ROUNDUP(R296,3)</f>
        <v>336924.44-3065160.099</v>
      </c>
      <c r="X296" t="str">
        <f>ROUNDUP(S296,3)&amp;"-"&amp;ROUNDUP(T296,3)</f>
        <v>336941.827-3065179.938</v>
      </c>
      <c r="Y296">
        <f>VLOOKUP(W296&amp;"-"&amp;V296,'Buscoords Workout'!$F:$G,2,0)</f>
        <v>1178</v>
      </c>
      <c r="Z296">
        <f>VLOOKUP(X296&amp;"-"&amp;V296,'Buscoords Workout'!$F:$G,2,0)</f>
        <v>1179</v>
      </c>
      <c r="AA296" t="b">
        <f>OR(ISNA(Y296),ISNA(Z296))</f>
        <v>0</v>
      </c>
    </row>
    <row r="297" spans="1:27" x14ac:dyDescent="0.25">
      <c r="A297">
        <v>2376</v>
      </c>
      <c r="B297" t="s">
        <v>24</v>
      </c>
      <c r="C297" t="s">
        <v>60</v>
      </c>
      <c r="D297" t="s">
        <v>61</v>
      </c>
      <c r="E297">
        <v>11</v>
      </c>
      <c r="F297" t="s">
        <v>37</v>
      </c>
      <c r="G297">
        <v>100</v>
      </c>
      <c r="H297" t="s">
        <v>27</v>
      </c>
      <c r="I297" t="s">
        <v>38</v>
      </c>
      <c r="J297" t="s">
        <v>59</v>
      </c>
      <c r="K297" t="s">
        <v>30</v>
      </c>
      <c r="L297" t="s">
        <v>31</v>
      </c>
      <c r="M297">
        <v>3</v>
      </c>
      <c r="N297" t="s">
        <v>32</v>
      </c>
      <c r="O297" t="s">
        <v>33</v>
      </c>
      <c r="P297">
        <v>27.7925</v>
      </c>
      <c r="Q297">
        <v>336941.82659999997</v>
      </c>
      <c r="R297">
        <v>3065179.9371000002</v>
      </c>
      <c r="S297">
        <v>336959.2378</v>
      </c>
      <c r="T297">
        <v>3065201.5998</v>
      </c>
      <c r="U297">
        <v>2.7792000000000001E-2</v>
      </c>
      <c r="V297" t="str">
        <f>VLOOKUP(C297,'Lines LookUp'!$B$1:$C$12,2,0)</f>
        <v>BAG</v>
      </c>
      <c r="W297" t="str">
        <f>ROUNDUP(Q297,3)&amp;"-"&amp;ROUNDUP(R297,3)</f>
        <v>336941.827-3065179.938</v>
      </c>
      <c r="X297" t="str">
        <f>ROUNDUP(S297,3)&amp;"-"&amp;ROUNDUP(T297,3)</f>
        <v>336959.238-3065201.6</v>
      </c>
      <c r="Y297">
        <f>VLOOKUP(W297&amp;"-"&amp;V297,'Buscoords Workout'!$F:$G,2,0)</f>
        <v>1179</v>
      </c>
      <c r="Z297">
        <f>VLOOKUP(X297&amp;"-"&amp;V297,'Buscoords Workout'!$F:$G,2,0)</f>
        <v>1180</v>
      </c>
      <c r="AA297" t="b">
        <f>OR(ISNA(Y297),ISNA(Z297))</f>
        <v>0</v>
      </c>
    </row>
    <row r="298" spans="1:27" x14ac:dyDescent="0.25">
      <c r="A298">
        <v>2377</v>
      </c>
      <c r="B298" t="s">
        <v>24</v>
      </c>
      <c r="C298" t="s">
        <v>60</v>
      </c>
      <c r="D298" t="s">
        <v>61</v>
      </c>
      <c r="E298">
        <v>11</v>
      </c>
      <c r="F298" t="s">
        <v>37</v>
      </c>
      <c r="G298">
        <v>100</v>
      </c>
      <c r="H298" t="s">
        <v>27</v>
      </c>
      <c r="I298" t="s">
        <v>38</v>
      </c>
      <c r="J298" t="s">
        <v>59</v>
      </c>
      <c r="K298" t="s">
        <v>30</v>
      </c>
      <c r="L298" t="s">
        <v>31</v>
      </c>
      <c r="M298">
        <v>3</v>
      </c>
      <c r="N298" t="s">
        <v>32</v>
      </c>
      <c r="O298" t="s">
        <v>33</v>
      </c>
      <c r="P298">
        <v>27.375399999999999</v>
      </c>
      <c r="Q298">
        <v>336959.2378</v>
      </c>
      <c r="R298">
        <v>3065201.5998</v>
      </c>
      <c r="S298">
        <v>336974.21990000003</v>
      </c>
      <c r="T298">
        <v>3065224.5115999999</v>
      </c>
      <c r="U298">
        <v>2.7375E-2</v>
      </c>
      <c r="V298" t="str">
        <f>VLOOKUP(C298,'Lines LookUp'!$B$1:$C$12,2,0)</f>
        <v>BAG</v>
      </c>
      <c r="W298" t="str">
        <f>ROUNDUP(Q298,3)&amp;"-"&amp;ROUNDUP(R298,3)</f>
        <v>336959.238-3065201.6</v>
      </c>
      <c r="X298" t="str">
        <f>ROUNDUP(S298,3)&amp;"-"&amp;ROUNDUP(T298,3)</f>
        <v>336974.22-3065224.512</v>
      </c>
      <c r="Y298">
        <f>VLOOKUP(W298&amp;"-"&amp;V298,'Buscoords Workout'!$F:$G,2,0)</f>
        <v>1180</v>
      </c>
      <c r="Z298">
        <f>VLOOKUP(X298&amp;"-"&amp;V298,'Buscoords Workout'!$F:$G,2,0)</f>
        <v>1181</v>
      </c>
      <c r="AA298" t="b">
        <f>OR(ISNA(Y298),ISNA(Z298))</f>
        <v>0</v>
      </c>
    </row>
    <row r="299" spans="1:27" x14ac:dyDescent="0.25">
      <c r="A299">
        <v>2378</v>
      </c>
      <c r="B299" t="s">
        <v>24</v>
      </c>
      <c r="C299" t="s">
        <v>60</v>
      </c>
      <c r="D299" t="s">
        <v>61</v>
      </c>
      <c r="E299">
        <v>11</v>
      </c>
      <c r="F299" t="s">
        <v>37</v>
      </c>
      <c r="G299">
        <v>100</v>
      </c>
      <c r="H299" t="s">
        <v>27</v>
      </c>
      <c r="I299" t="s">
        <v>38</v>
      </c>
      <c r="J299" t="s">
        <v>59</v>
      </c>
      <c r="K299" t="s">
        <v>30</v>
      </c>
      <c r="L299" t="s">
        <v>31</v>
      </c>
      <c r="M299">
        <v>3</v>
      </c>
      <c r="N299" t="s">
        <v>32</v>
      </c>
      <c r="O299" t="s">
        <v>33</v>
      </c>
      <c r="P299">
        <v>22.81</v>
      </c>
      <c r="Q299">
        <v>336974.21990000003</v>
      </c>
      <c r="R299">
        <v>3065224.5115999999</v>
      </c>
      <c r="S299">
        <v>336987.31089999998</v>
      </c>
      <c r="T299">
        <v>3065243.1910999999</v>
      </c>
      <c r="U299">
        <v>2.281E-2</v>
      </c>
      <c r="V299" t="str">
        <f>VLOOKUP(C299,'Lines LookUp'!$B$1:$C$12,2,0)</f>
        <v>BAG</v>
      </c>
      <c r="W299" t="str">
        <f>ROUNDUP(Q299,3)&amp;"-"&amp;ROUNDUP(R299,3)</f>
        <v>336974.22-3065224.512</v>
      </c>
      <c r="X299" t="str">
        <f>ROUNDUP(S299,3)&amp;"-"&amp;ROUNDUP(T299,3)</f>
        <v>336987.311-3065243.192</v>
      </c>
      <c r="Y299">
        <f>VLOOKUP(W299&amp;"-"&amp;V299,'Buscoords Workout'!$F:$G,2,0)</f>
        <v>1181</v>
      </c>
      <c r="Z299">
        <f>VLOOKUP(X299&amp;"-"&amp;V299,'Buscoords Workout'!$F:$G,2,0)</f>
        <v>1182</v>
      </c>
      <c r="AA299" t="b">
        <f>OR(ISNA(Y299),ISNA(Z299))</f>
        <v>0</v>
      </c>
    </row>
    <row r="300" spans="1:27" x14ac:dyDescent="0.25">
      <c r="A300">
        <v>2379</v>
      </c>
      <c r="B300" t="s">
        <v>24</v>
      </c>
      <c r="C300" t="s">
        <v>60</v>
      </c>
      <c r="D300" t="s">
        <v>61</v>
      </c>
      <c r="E300">
        <v>11</v>
      </c>
      <c r="F300" t="s">
        <v>37</v>
      </c>
      <c r="G300">
        <v>100</v>
      </c>
      <c r="H300" t="s">
        <v>27</v>
      </c>
      <c r="I300" t="s">
        <v>38</v>
      </c>
      <c r="J300" t="s">
        <v>59</v>
      </c>
      <c r="K300" t="s">
        <v>30</v>
      </c>
      <c r="L300" t="s">
        <v>31</v>
      </c>
      <c r="M300">
        <v>3</v>
      </c>
      <c r="N300" t="s">
        <v>32</v>
      </c>
      <c r="O300" t="s">
        <v>33</v>
      </c>
      <c r="P300">
        <v>20.705400000000001</v>
      </c>
      <c r="Q300">
        <v>336987.31089999998</v>
      </c>
      <c r="R300">
        <v>3065243.1910999999</v>
      </c>
      <c r="S300">
        <v>336996.1225</v>
      </c>
      <c r="T300">
        <v>3065261.9279</v>
      </c>
      <c r="U300">
        <v>2.0705000000000001E-2</v>
      </c>
      <c r="V300" t="str">
        <f>VLOOKUP(C300,'Lines LookUp'!$B$1:$C$12,2,0)</f>
        <v>BAG</v>
      </c>
      <c r="W300" t="str">
        <f>ROUNDUP(Q300,3)&amp;"-"&amp;ROUNDUP(R300,3)</f>
        <v>336987.311-3065243.192</v>
      </c>
      <c r="X300" t="str">
        <f>ROUNDUP(S300,3)&amp;"-"&amp;ROUNDUP(T300,3)</f>
        <v>336996.123-3065261.928</v>
      </c>
      <c r="Y300">
        <f>VLOOKUP(W300&amp;"-"&amp;V300,'Buscoords Workout'!$F:$G,2,0)</f>
        <v>1182</v>
      </c>
      <c r="Z300">
        <f>VLOOKUP(X300&amp;"-"&amp;V300,'Buscoords Workout'!$F:$G,2,0)</f>
        <v>1183</v>
      </c>
      <c r="AA300" t="b">
        <f>OR(ISNA(Y300),ISNA(Z300))</f>
        <v>0</v>
      </c>
    </row>
    <row r="301" spans="1:27" x14ac:dyDescent="0.25">
      <c r="A301">
        <v>2380</v>
      </c>
      <c r="B301" t="s">
        <v>24</v>
      </c>
      <c r="C301" t="s">
        <v>60</v>
      </c>
      <c r="D301" t="s">
        <v>61</v>
      </c>
      <c r="E301">
        <v>11</v>
      </c>
      <c r="F301" t="s">
        <v>37</v>
      </c>
      <c r="G301">
        <v>100</v>
      </c>
      <c r="H301" t="s">
        <v>27</v>
      </c>
      <c r="I301" t="s">
        <v>38</v>
      </c>
      <c r="J301" t="s">
        <v>59</v>
      </c>
      <c r="K301" t="s">
        <v>30</v>
      </c>
      <c r="L301" t="s">
        <v>31</v>
      </c>
      <c r="M301">
        <v>3</v>
      </c>
      <c r="N301" t="s">
        <v>32</v>
      </c>
      <c r="O301" t="s">
        <v>33</v>
      </c>
      <c r="P301">
        <v>22.942599999999999</v>
      </c>
      <c r="Q301">
        <v>336996.1225</v>
      </c>
      <c r="R301">
        <v>3065261.9279</v>
      </c>
      <c r="S301">
        <v>337004.96669999999</v>
      </c>
      <c r="T301">
        <v>3065283.0973</v>
      </c>
      <c r="U301">
        <v>2.2943000000000002E-2</v>
      </c>
      <c r="V301" t="str">
        <f>VLOOKUP(C301,'Lines LookUp'!$B$1:$C$12,2,0)</f>
        <v>BAG</v>
      </c>
      <c r="W301" t="str">
        <f>ROUNDUP(Q301,3)&amp;"-"&amp;ROUNDUP(R301,3)</f>
        <v>336996.123-3065261.928</v>
      </c>
      <c r="X301" t="str">
        <f>ROUNDUP(S301,3)&amp;"-"&amp;ROUNDUP(T301,3)</f>
        <v>337004.967-3065283.098</v>
      </c>
      <c r="Y301">
        <f>VLOOKUP(W301&amp;"-"&amp;V301,'Buscoords Workout'!$F:$G,2,0)</f>
        <v>1183</v>
      </c>
      <c r="Z301">
        <f>VLOOKUP(X301&amp;"-"&amp;V301,'Buscoords Workout'!$F:$G,2,0)</f>
        <v>1184</v>
      </c>
      <c r="AA301" t="b">
        <f>OR(ISNA(Y301),ISNA(Z301))</f>
        <v>0</v>
      </c>
    </row>
    <row r="302" spans="1:27" x14ac:dyDescent="0.25">
      <c r="A302">
        <v>2381</v>
      </c>
      <c r="B302" t="s">
        <v>24</v>
      </c>
      <c r="C302" t="s">
        <v>60</v>
      </c>
      <c r="D302" t="s">
        <v>61</v>
      </c>
      <c r="E302">
        <v>11</v>
      </c>
      <c r="F302" t="s">
        <v>37</v>
      </c>
      <c r="G302">
        <v>100</v>
      </c>
      <c r="H302" t="s">
        <v>27</v>
      </c>
      <c r="I302" t="s">
        <v>38</v>
      </c>
      <c r="J302" t="s">
        <v>59</v>
      </c>
      <c r="K302" t="s">
        <v>30</v>
      </c>
      <c r="L302" t="s">
        <v>31</v>
      </c>
      <c r="M302">
        <v>3</v>
      </c>
      <c r="N302" t="s">
        <v>32</v>
      </c>
      <c r="O302" t="s">
        <v>33</v>
      </c>
      <c r="P302">
        <v>19.1021</v>
      </c>
      <c r="Q302">
        <v>337004.96669999999</v>
      </c>
      <c r="R302">
        <v>3065283.0973</v>
      </c>
      <c r="S302">
        <v>337012.5392</v>
      </c>
      <c r="T302">
        <v>3065300.6343</v>
      </c>
      <c r="U302">
        <v>1.9102000000000001E-2</v>
      </c>
      <c r="V302" t="str">
        <f>VLOOKUP(C302,'Lines LookUp'!$B$1:$C$12,2,0)</f>
        <v>BAG</v>
      </c>
      <c r="W302" t="str">
        <f>ROUNDUP(Q302,3)&amp;"-"&amp;ROUNDUP(R302,3)</f>
        <v>337004.967-3065283.098</v>
      </c>
      <c r="X302" t="str">
        <f>ROUNDUP(S302,3)&amp;"-"&amp;ROUNDUP(T302,3)</f>
        <v>337012.54-3065300.635</v>
      </c>
      <c r="Y302">
        <f>VLOOKUP(W302&amp;"-"&amp;V302,'Buscoords Workout'!$F:$G,2,0)</f>
        <v>1184</v>
      </c>
      <c r="Z302">
        <f>VLOOKUP(X302&amp;"-"&amp;V302,'Buscoords Workout'!$F:$G,2,0)</f>
        <v>1185</v>
      </c>
      <c r="AA302" t="b">
        <f>OR(ISNA(Y302),ISNA(Z302))</f>
        <v>0</v>
      </c>
    </row>
    <row r="303" spans="1:27" x14ac:dyDescent="0.25">
      <c r="A303">
        <v>2382</v>
      </c>
      <c r="B303" t="s">
        <v>24</v>
      </c>
      <c r="C303" t="s">
        <v>60</v>
      </c>
      <c r="D303" t="s">
        <v>61</v>
      </c>
      <c r="E303">
        <v>11</v>
      </c>
      <c r="F303" t="s">
        <v>37</v>
      </c>
      <c r="G303">
        <v>100</v>
      </c>
      <c r="H303" t="s">
        <v>27</v>
      </c>
      <c r="I303" t="s">
        <v>38</v>
      </c>
      <c r="J303" t="s">
        <v>59</v>
      </c>
      <c r="K303" t="s">
        <v>30</v>
      </c>
      <c r="L303" t="s">
        <v>31</v>
      </c>
      <c r="M303">
        <v>3</v>
      </c>
      <c r="N303" t="s">
        <v>32</v>
      </c>
      <c r="O303" t="s">
        <v>33</v>
      </c>
      <c r="P303">
        <v>29.4407</v>
      </c>
      <c r="Q303">
        <v>337012.5392</v>
      </c>
      <c r="R303">
        <v>3065300.6343</v>
      </c>
      <c r="S303">
        <v>337003.74459999998</v>
      </c>
      <c r="T303">
        <v>3065328.7307000002</v>
      </c>
      <c r="U303">
        <v>2.9440999999999998E-2</v>
      </c>
      <c r="V303" t="str">
        <f>VLOOKUP(C303,'Lines LookUp'!$B$1:$C$12,2,0)</f>
        <v>BAG</v>
      </c>
      <c r="W303" t="str">
        <f>ROUNDUP(Q303,3)&amp;"-"&amp;ROUNDUP(R303,3)</f>
        <v>337012.54-3065300.635</v>
      </c>
      <c r="X303" t="str">
        <f>ROUNDUP(S303,3)&amp;"-"&amp;ROUNDUP(T303,3)</f>
        <v>337003.745-3065328.731</v>
      </c>
      <c r="Y303">
        <f>VLOOKUP(W303&amp;"-"&amp;V303,'Buscoords Workout'!$F:$G,2,0)</f>
        <v>1185</v>
      </c>
      <c r="Z303">
        <f>VLOOKUP(X303&amp;"-"&amp;V303,'Buscoords Workout'!$F:$G,2,0)</f>
        <v>1186</v>
      </c>
      <c r="AA303" t="b">
        <f>OR(ISNA(Y303),ISNA(Z303))</f>
        <v>0</v>
      </c>
    </row>
    <row r="304" spans="1:27" x14ac:dyDescent="0.25">
      <c r="A304">
        <v>2383</v>
      </c>
      <c r="B304" t="s">
        <v>24</v>
      </c>
      <c r="C304" t="s">
        <v>60</v>
      </c>
      <c r="D304" t="s">
        <v>61</v>
      </c>
      <c r="E304">
        <v>11</v>
      </c>
      <c r="F304" t="s">
        <v>37</v>
      </c>
      <c r="G304">
        <v>100</v>
      </c>
      <c r="H304" t="s">
        <v>27</v>
      </c>
      <c r="I304" t="s">
        <v>38</v>
      </c>
      <c r="J304" t="s">
        <v>59</v>
      </c>
      <c r="K304" t="s">
        <v>30</v>
      </c>
      <c r="L304" t="s">
        <v>31</v>
      </c>
      <c r="M304">
        <v>3</v>
      </c>
      <c r="N304" t="s">
        <v>32</v>
      </c>
      <c r="O304" t="s">
        <v>33</v>
      </c>
      <c r="P304">
        <v>24.6829</v>
      </c>
      <c r="Q304">
        <v>337003.74459999998</v>
      </c>
      <c r="R304">
        <v>3065328.7307000002</v>
      </c>
      <c r="S304">
        <v>336985.00559999997</v>
      </c>
      <c r="T304">
        <v>3065344.7960000001</v>
      </c>
      <c r="U304">
        <v>2.4683E-2</v>
      </c>
      <c r="V304" t="str">
        <f>VLOOKUP(C304,'Lines LookUp'!$B$1:$C$12,2,0)</f>
        <v>BAG</v>
      </c>
      <c r="W304" t="str">
        <f>ROUNDUP(Q304,3)&amp;"-"&amp;ROUNDUP(R304,3)</f>
        <v>337003.745-3065328.731</v>
      </c>
      <c r="X304" t="str">
        <f>ROUNDUP(S304,3)&amp;"-"&amp;ROUNDUP(T304,3)</f>
        <v>336985.006-3065344.796</v>
      </c>
      <c r="Y304">
        <f>VLOOKUP(W304&amp;"-"&amp;V304,'Buscoords Workout'!$F:$G,2,0)</f>
        <v>1186</v>
      </c>
      <c r="Z304">
        <f>VLOOKUP(X304&amp;"-"&amp;V304,'Buscoords Workout'!$F:$G,2,0)</f>
        <v>1187</v>
      </c>
      <c r="AA304" t="b">
        <f>OR(ISNA(Y304),ISNA(Z304))</f>
        <v>0</v>
      </c>
    </row>
    <row r="305" spans="1:27" x14ac:dyDescent="0.25">
      <c r="A305">
        <v>2384</v>
      </c>
      <c r="B305" t="s">
        <v>24</v>
      </c>
      <c r="C305" t="s">
        <v>60</v>
      </c>
      <c r="D305" t="s">
        <v>61</v>
      </c>
      <c r="E305">
        <v>11</v>
      </c>
      <c r="F305" t="s">
        <v>37</v>
      </c>
      <c r="G305">
        <v>100</v>
      </c>
      <c r="H305" t="s">
        <v>27</v>
      </c>
      <c r="I305" t="s">
        <v>38</v>
      </c>
      <c r="J305" t="s">
        <v>59</v>
      </c>
      <c r="K305" t="s">
        <v>30</v>
      </c>
      <c r="L305" t="s">
        <v>31</v>
      </c>
      <c r="M305">
        <v>3</v>
      </c>
      <c r="N305" t="s">
        <v>32</v>
      </c>
      <c r="O305" t="s">
        <v>33</v>
      </c>
      <c r="P305">
        <v>27.313300000000002</v>
      </c>
      <c r="Q305">
        <v>336985.00559999997</v>
      </c>
      <c r="R305">
        <v>3065344.7960000001</v>
      </c>
      <c r="S305">
        <v>336960.7156</v>
      </c>
      <c r="T305">
        <v>3065357.2864000001</v>
      </c>
      <c r="U305">
        <v>2.7313E-2</v>
      </c>
      <c r="V305" t="str">
        <f>VLOOKUP(C305,'Lines LookUp'!$B$1:$C$12,2,0)</f>
        <v>BAG</v>
      </c>
      <c r="W305" t="str">
        <f>ROUNDUP(Q305,3)&amp;"-"&amp;ROUNDUP(R305,3)</f>
        <v>336985.006-3065344.796</v>
      </c>
      <c r="X305" t="str">
        <f>ROUNDUP(S305,3)&amp;"-"&amp;ROUNDUP(T305,3)</f>
        <v>336960.716-3065357.287</v>
      </c>
      <c r="Y305">
        <f>VLOOKUP(W305&amp;"-"&amp;V305,'Buscoords Workout'!$F:$G,2,0)</f>
        <v>1187</v>
      </c>
      <c r="Z305">
        <f>VLOOKUP(X305&amp;"-"&amp;V305,'Buscoords Workout'!$F:$G,2,0)</f>
        <v>1188</v>
      </c>
      <c r="AA305" t="b">
        <f>OR(ISNA(Y305),ISNA(Z305))</f>
        <v>0</v>
      </c>
    </row>
    <row r="306" spans="1:27" x14ac:dyDescent="0.25">
      <c r="A306">
        <v>2385</v>
      </c>
      <c r="B306" t="s">
        <v>24</v>
      </c>
      <c r="C306" t="s">
        <v>60</v>
      </c>
      <c r="D306" t="s">
        <v>61</v>
      </c>
      <c r="E306">
        <v>11</v>
      </c>
      <c r="F306" t="s">
        <v>37</v>
      </c>
      <c r="G306">
        <v>100</v>
      </c>
      <c r="H306" t="s">
        <v>27</v>
      </c>
      <c r="I306" t="s">
        <v>38</v>
      </c>
      <c r="J306" t="s">
        <v>59</v>
      </c>
      <c r="K306" t="s">
        <v>30</v>
      </c>
      <c r="L306" t="s">
        <v>31</v>
      </c>
      <c r="M306">
        <v>3</v>
      </c>
      <c r="N306" t="s">
        <v>32</v>
      </c>
      <c r="O306" t="s">
        <v>33</v>
      </c>
      <c r="P306">
        <v>25.937200000000001</v>
      </c>
      <c r="Q306">
        <v>336960.7156</v>
      </c>
      <c r="R306">
        <v>3065357.2864000001</v>
      </c>
      <c r="S306">
        <v>336941.38170000003</v>
      </c>
      <c r="T306">
        <v>3065374.5762</v>
      </c>
      <c r="U306">
        <v>2.5937000000000002E-2</v>
      </c>
      <c r="V306" t="str">
        <f>VLOOKUP(C306,'Lines LookUp'!$B$1:$C$12,2,0)</f>
        <v>BAG</v>
      </c>
      <c r="W306" t="str">
        <f>ROUNDUP(Q306,3)&amp;"-"&amp;ROUNDUP(R306,3)</f>
        <v>336960.716-3065357.287</v>
      </c>
      <c r="X306" t="str">
        <f>ROUNDUP(S306,3)&amp;"-"&amp;ROUNDUP(T306,3)</f>
        <v>336941.382-3065374.577</v>
      </c>
      <c r="Y306">
        <f>VLOOKUP(W306&amp;"-"&amp;V306,'Buscoords Workout'!$F:$G,2,0)</f>
        <v>1188</v>
      </c>
      <c r="Z306">
        <f>VLOOKUP(X306&amp;"-"&amp;V306,'Buscoords Workout'!$F:$G,2,0)</f>
        <v>1189</v>
      </c>
      <c r="AA306" t="b">
        <f>OR(ISNA(Y306),ISNA(Z306))</f>
        <v>0</v>
      </c>
    </row>
    <row r="307" spans="1:27" x14ac:dyDescent="0.25">
      <c r="A307">
        <v>2386</v>
      </c>
      <c r="B307" t="s">
        <v>24</v>
      </c>
      <c r="C307" t="s">
        <v>60</v>
      </c>
      <c r="D307" t="s">
        <v>61</v>
      </c>
      <c r="E307">
        <v>11</v>
      </c>
      <c r="F307" t="s">
        <v>37</v>
      </c>
      <c r="G307">
        <v>100</v>
      </c>
      <c r="H307" t="s">
        <v>27</v>
      </c>
      <c r="I307" t="s">
        <v>38</v>
      </c>
      <c r="J307" t="s">
        <v>59</v>
      </c>
      <c r="K307" t="s">
        <v>30</v>
      </c>
      <c r="L307" t="s">
        <v>31</v>
      </c>
      <c r="M307">
        <v>3</v>
      </c>
      <c r="N307" t="s">
        <v>32</v>
      </c>
      <c r="O307" t="s">
        <v>33</v>
      </c>
      <c r="P307">
        <v>38.547899999999998</v>
      </c>
      <c r="Q307">
        <v>336941.38170000003</v>
      </c>
      <c r="R307">
        <v>3065374.5762</v>
      </c>
      <c r="S307">
        <v>336912.99420000002</v>
      </c>
      <c r="T307">
        <v>3065400.6546999998</v>
      </c>
      <c r="U307">
        <v>3.8547999999999999E-2</v>
      </c>
      <c r="V307" t="str">
        <f>VLOOKUP(C307,'Lines LookUp'!$B$1:$C$12,2,0)</f>
        <v>BAG</v>
      </c>
      <c r="W307" t="str">
        <f>ROUNDUP(Q307,3)&amp;"-"&amp;ROUNDUP(R307,3)</f>
        <v>336941.382-3065374.577</v>
      </c>
      <c r="X307" t="str">
        <f>ROUNDUP(S307,3)&amp;"-"&amp;ROUNDUP(T307,3)</f>
        <v>336912.995-3065400.655</v>
      </c>
      <c r="Y307">
        <f>VLOOKUP(W307&amp;"-"&amp;V307,'Buscoords Workout'!$F:$G,2,0)</f>
        <v>1189</v>
      </c>
      <c r="Z307">
        <f>VLOOKUP(X307&amp;"-"&amp;V307,'Buscoords Workout'!$F:$G,2,0)</f>
        <v>1190</v>
      </c>
      <c r="AA307" t="b">
        <f>OR(ISNA(Y307),ISNA(Z307))</f>
        <v>0</v>
      </c>
    </row>
    <row r="308" spans="1:27" x14ac:dyDescent="0.25">
      <c r="A308">
        <v>2387</v>
      </c>
      <c r="B308" t="s">
        <v>24</v>
      </c>
      <c r="C308" t="s">
        <v>60</v>
      </c>
      <c r="D308" t="s">
        <v>61</v>
      </c>
      <c r="E308">
        <v>11</v>
      </c>
      <c r="F308" t="s">
        <v>37</v>
      </c>
      <c r="G308">
        <v>100</v>
      </c>
      <c r="H308" t="s">
        <v>27</v>
      </c>
      <c r="I308" t="s">
        <v>38</v>
      </c>
      <c r="J308" t="s">
        <v>59</v>
      </c>
      <c r="K308" t="s">
        <v>30</v>
      </c>
      <c r="L308" t="s">
        <v>31</v>
      </c>
      <c r="M308">
        <v>3</v>
      </c>
      <c r="N308" t="s">
        <v>32</v>
      </c>
      <c r="O308" t="s">
        <v>33</v>
      </c>
      <c r="P308">
        <v>31.2559</v>
      </c>
      <c r="Q308">
        <v>336912.99420000002</v>
      </c>
      <c r="R308">
        <v>3065400.6546999998</v>
      </c>
      <c r="S308">
        <v>336896.22820000001</v>
      </c>
      <c r="T308">
        <v>3065427.0332999998</v>
      </c>
      <c r="U308">
        <v>3.1255999999999999E-2</v>
      </c>
      <c r="V308" t="str">
        <f>VLOOKUP(C308,'Lines LookUp'!$B$1:$C$12,2,0)</f>
        <v>BAG</v>
      </c>
      <c r="W308" t="str">
        <f>ROUNDUP(Q308,3)&amp;"-"&amp;ROUNDUP(R308,3)</f>
        <v>336912.995-3065400.655</v>
      </c>
      <c r="X308" t="str">
        <f>ROUNDUP(S308,3)&amp;"-"&amp;ROUNDUP(T308,3)</f>
        <v>336896.229-3065427.034</v>
      </c>
      <c r="Y308">
        <f>VLOOKUP(W308&amp;"-"&amp;V308,'Buscoords Workout'!$F:$G,2,0)</f>
        <v>1190</v>
      </c>
      <c r="Z308">
        <f>VLOOKUP(X308&amp;"-"&amp;V308,'Buscoords Workout'!$F:$G,2,0)</f>
        <v>1191</v>
      </c>
      <c r="AA308" t="b">
        <f>OR(ISNA(Y308),ISNA(Z308))</f>
        <v>0</v>
      </c>
    </row>
    <row r="309" spans="1:27" x14ac:dyDescent="0.25">
      <c r="A309">
        <v>2388</v>
      </c>
      <c r="B309" t="s">
        <v>24</v>
      </c>
      <c r="C309" t="s">
        <v>60</v>
      </c>
      <c r="D309" t="s">
        <v>61</v>
      </c>
      <c r="E309">
        <v>11</v>
      </c>
      <c r="F309" t="s">
        <v>37</v>
      </c>
      <c r="G309">
        <v>100</v>
      </c>
      <c r="H309" t="s">
        <v>27</v>
      </c>
      <c r="I309" t="s">
        <v>38</v>
      </c>
      <c r="J309" t="s">
        <v>59</v>
      </c>
      <c r="K309" t="s">
        <v>30</v>
      </c>
      <c r="L309" t="s">
        <v>31</v>
      </c>
      <c r="M309">
        <v>3</v>
      </c>
      <c r="N309" t="s">
        <v>32</v>
      </c>
      <c r="O309" t="s">
        <v>33</v>
      </c>
      <c r="P309">
        <v>15.393599999999999</v>
      </c>
      <c r="Q309">
        <v>336896.22820000001</v>
      </c>
      <c r="R309">
        <v>3065427.0332999998</v>
      </c>
      <c r="S309">
        <v>336901.31469999999</v>
      </c>
      <c r="T309">
        <v>3065441.5622999999</v>
      </c>
      <c r="U309">
        <v>1.5394E-2</v>
      </c>
      <c r="V309" t="str">
        <f>VLOOKUP(C309,'Lines LookUp'!$B$1:$C$12,2,0)</f>
        <v>BAG</v>
      </c>
      <c r="W309" t="str">
        <f>ROUNDUP(Q309,3)&amp;"-"&amp;ROUNDUP(R309,3)</f>
        <v>336896.229-3065427.034</v>
      </c>
      <c r="X309" t="str">
        <f>ROUNDUP(S309,3)&amp;"-"&amp;ROUNDUP(T309,3)</f>
        <v>336901.315-3065441.563</v>
      </c>
      <c r="Y309">
        <f>VLOOKUP(W309&amp;"-"&amp;V309,'Buscoords Workout'!$F:$G,2,0)</f>
        <v>1191</v>
      </c>
      <c r="Z309">
        <f>VLOOKUP(X309&amp;"-"&amp;V309,'Buscoords Workout'!$F:$G,2,0)</f>
        <v>1192</v>
      </c>
      <c r="AA309" t="b">
        <f>OR(ISNA(Y309),ISNA(Z309))</f>
        <v>0</v>
      </c>
    </row>
    <row r="310" spans="1:27" x14ac:dyDescent="0.25">
      <c r="A310">
        <v>2389</v>
      </c>
      <c r="B310" t="s">
        <v>24</v>
      </c>
      <c r="C310" t="s">
        <v>60</v>
      </c>
      <c r="D310" t="s">
        <v>61</v>
      </c>
      <c r="E310">
        <v>11</v>
      </c>
      <c r="F310" t="s">
        <v>37</v>
      </c>
      <c r="G310">
        <v>100</v>
      </c>
      <c r="H310" t="s">
        <v>27</v>
      </c>
      <c r="I310" t="s">
        <v>38</v>
      </c>
      <c r="J310" t="s">
        <v>59</v>
      </c>
      <c r="K310" t="s">
        <v>30</v>
      </c>
      <c r="L310" t="s">
        <v>31</v>
      </c>
      <c r="M310">
        <v>3</v>
      </c>
      <c r="N310" t="s">
        <v>32</v>
      </c>
      <c r="O310" t="s">
        <v>33</v>
      </c>
      <c r="P310">
        <v>29.805199999999999</v>
      </c>
      <c r="Q310">
        <v>336901.31469999999</v>
      </c>
      <c r="R310">
        <v>3065441.5622999999</v>
      </c>
      <c r="S310">
        <v>336898.65610000002</v>
      </c>
      <c r="T310">
        <v>3065471.2486999999</v>
      </c>
      <c r="U310">
        <v>2.9805000000000002E-2</v>
      </c>
      <c r="V310" t="str">
        <f>VLOOKUP(C310,'Lines LookUp'!$B$1:$C$12,2,0)</f>
        <v>BAG</v>
      </c>
      <c r="W310" t="str">
        <f>ROUNDUP(Q310,3)&amp;"-"&amp;ROUNDUP(R310,3)</f>
        <v>336901.315-3065441.563</v>
      </c>
      <c r="X310" t="str">
        <f>ROUNDUP(S310,3)&amp;"-"&amp;ROUNDUP(T310,3)</f>
        <v>336898.657-3065471.249</v>
      </c>
      <c r="Y310">
        <f>VLOOKUP(W310&amp;"-"&amp;V310,'Buscoords Workout'!$F:$G,2,0)</f>
        <v>1192</v>
      </c>
      <c r="Z310">
        <f>VLOOKUP(X310&amp;"-"&amp;V310,'Buscoords Workout'!$F:$G,2,0)</f>
        <v>1193</v>
      </c>
      <c r="AA310" t="b">
        <f>OR(ISNA(Y310),ISNA(Z310))</f>
        <v>0</v>
      </c>
    </row>
    <row r="311" spans="1:27" x14ac:dyDescent="0.25">
      <c r="A311">
        <v>2390</v>
      </c>
      <c r="B311" t="s">
        <v>24</v>
      </c>
      <c r="C311" t="s">
        <v>60</v>
      </c>
      <c r="D311" t="s">
        <v>61</v>
      </c>
      <c r="E311">
        <v>11</v>
      </c>
      <c r="F311" t="s">
        <v>37</v>
      </c>
      <c r="G311">
        <v>100</v>
      </c>
      <c r="H311" t="s">
        <v>27</v>
      </c>
      <c r="I311" t="s">
        <v>38</v>
      </c>
      <c r="J311" t="s">
        <v>59</v>
      </c>
      <c r="K311" t="s">
        <v>30</v>
      </c>
      <c r="L311" t="s">
        <v>31</v>
      </c>
      <c r="M311">
        <v>3</v>
      </c>
      <c r="N311" t="s">
        <v>32</v>
      </c>
      <c r="O311" t="s">
        <v>33</v>
      </c>
      <c r="P311">
        <v>25.572099999999999</v>
      </c>
      <c r="Q311">
        <v>336898.65610000002</v>
      </c>
      <c r="R311">
        <v>3065471.2486999999</v>
      </c>
      <c r="S311">
        <v>336897.77639999997</v>
      </c>
      <c r="T311">
        <v>3065496.8056999999</v>
      </c>
      <c r="U311">
        <v>2.5572000000000001E-2</v>
      </c>
      <c r="V311" t="str">
        <f>VLOOKUP(C311,'Lines LookUp'!$B$1:$C$12,2,0)</f>
        <v>BAG</v>
      </c>
      <c r="W311" t="str">
        <f>ROUNDUP(Q311,3)&amp;"-"&amp;ROUNDUP(R311,3)</f>
        <v>336898.657-3065471.249</v>
      </c>
      <c r="X311" t="str">
        <f>ROUNDUP(S311,3)&amp;"-"&amp;ROUNDUP(T311,3)</f>
        <v>336897.777-3065496.806</v>
      </c>
      <c r="Y311">
        <f>VLOOKUP(W311&amp;"-"&amp;V311,'Buscoords Workout'!$F:$G,2,0)</f>
        <v>1193</v>
      </c>
      <c r="Z311">
        <f>VLOOKUP(X311&amp;"-"&amp;V311,'Buscoords Workout'!$F:$G,2,0)</f>
        <v>1194</v>
      </c>
      <c r="AA311" t="b">
        <f>OR(ISNA(Y311),ISNA(Z311))</f>
        <v>0</v>
      </c>
    </row>
    <row r="312" spans="1:27" x14ac:dyDescent="0.25">
      <c r="A312">
        <v>2391</v>
      </c>
      <c r="B312" t="s">
        <v>24</v>
      </c>
      <c r="C312" t="s">
        <v>60</v>
      </c>
      <c r="D312" t="s">
        <v>61</v>
      </c>
      <c r="E312">
        <v>11</v>
      </c>
      <c r="F312" t="s">
        <v>37</v>
      </c>
      <c r="G312">
        <v>100</v>
      </c>
      <c r="H312" t="s">
        <v>27</v>
      </c>
      <c r="I312" t="s">
        <v>38</v>
      </c>
      <c r="J312" t="s">
        <v>59</v>
      </c>
      <c r="K312" t="s">
        <v>30</v>
      </c>
      <c r="L312" t="s">
        <v>31</v>
      </c>
      <c r="M312">
        <v>3</v>
      </c>
      <c r="N312" t="s">
        <v>32</v>
      </c>
      <c r="O312" t="s">
        <v>33</v>
      </c>
      <c r="P312">
        <v>24.9421</v>
      </c>
      <c r="Q312">
        <v>336897.77639999997</v>
      </c>
      <c r="R312">
        <v>3065496.8056999999</v>
      </c>
      <c r="S312">
        <v>336897.49979999999</v>
      </c>
      <c r="T312">
        <v>3065521.7463000002</v>
      </c>
      <c r="U312">
        <v>2.4941999999999999E-2</v>
      </c>
      <c r="V312" t="str">
        <f>VLOOKUP(C312,'Lines LookUp'!$B$1:$C$12,2,0)</f>
        <v>BAG</v>
      </c>
      <c r="W312" t="str">
        <f>ROUNDUP(Q312,3)&amp;"-"&amp;ROUNDUP(R312,3)</f>
        <v>336897.777-3065496.806</v>
      </c>
      <c r="X312" t="str">
        <f>ROUNDUP(S312,3)&amp;"-"&amp;ROUNDUP(T312,3)</f>
        <v>336897.5-3065521.747</v>
      </c>
      <c r="Y312">
        <f>VLOOKUP(W312&amp;"-"&amp;V312,'Buscoords Workout'!$F:$G,2,0)</f>
        <v>1194</v>
      </c>
      <c r="Z312">
        <f>VLOOKUP(X312&amp;"-"&amp;V312,'Buscoords Workout'!$F:$G,2,0)</f>
        <v>1195</v>
      </c>
      <c r="AA312" t="b">
        <f>OR(ISNA(Y312),ISNA(Z312))</f>
        <v>0</v>
      </c>
    </row>
    <row r="313" spans="1:27" x14ac:dyDescent="0.25">
      <c r="A313">
        <v>2392</v>
      </c>
      <c r="B313" t="s">
        <v>24</v>
      </c>
      <c r="C313" t="s">
        <v>60</v>
      </c>
      <c r="D313" t="s">
        <v>61</v>
      </c>
      <c r="E313">
        <v>11</v>
      </c>
      <c r="F313" t="s">
        <v>37</v>
      </c>
      <c r="G313">
        <v>100</v>
      </c>
      <c r="H313" t="s">
        <v>27</v>
      </c>
      <c r="I313" t="s">
        <v>38</v>
      </c>
      <c r="J313" t="s">
        <v>59</v>
      </c>
      <c r="K313" t="s">
        <v>30</v>
      </c>
      <c r="L313" t="s">
        <v>31</v>
      </c>
      <c r="M313">
        <v>3</v>
      </c>
      <c r="N313" t="s">
        <v>32</v>
      </c>
      <c r="O313" t="s">
        <v>33</v>
      </c>
      <c r="P313">
        <v>21.840399999999999</v>
      </c>
      <c r="Q313">
        <v>336897.49979999999</v>
      </c>
      <c r="R313">
        <v>3065521.7463000002</v>
      </c>
      <c r="S313">
        <v>336902.67609999998</v>
      </c>
      <c r="T313">
        <v>3065542.9643999999</v>
      </c>
      <c r="U313">
        <v>2.1839999999999998E-2</v>
      </c>
      <c r="V313" t="str">
        <f>VLOOKUP(C313,'Lines LookUp'!$B$1:$C$12,2,0)</f>
        <v>BAG</v>
      </c>
      <c r="W313" t="str">
        <f>ROUNDUP(Q313,3)&amp;"-"&amp;ROUNDUP(R313,3)</f>
        <v>336897.5-3065521.747</v>
      </c>
      <c r="X313" t="str">
        <f>ROUNDUP(S313,3)&amp;"-"&amp;ROUNDUP(T313,3)</f>
        <v>336902.677-3065542.965</v>
      </c>
      <c r="Y313">
        <f>VLOOKUP(W313&amp;"-"&amp;V313,'Buscoords Workout'!$F:$G,2,0)</f>
        <v>1195</v>
      </c>
      <c r="Z313">
        <f>VLOOKUP(X313&amp;"-"&amp;V313,'Buscoords Workout'!$F:$G,2,0)</f>
        <v>1196</v>
      </c>
      <c r="AA313" t="b">
        <f>OR(ISNA(Y313),ISNA(Z313))</f>
        <v>0</v>
      </c>
    </row>
    <row r="314" spans="1:27" x14ac:dyDescent="0.25">
      <c r="A314">
        <v>2393</v>
      </c>
      <c r="B314" t="s">
        <v>24</v>
      </c>
      <c r="C314" t="s">
        <v>60</v>
      </c>
      <c r="D314" t="s">
        <v>61</v>
      </c>
      <c r="E314">
        <v>11</v>
      </c>
      <c r="F314" t="s">
        <v>37</v>
      </c>
      <c r="G314">
        <v>100</v>
      </c>
      <c r="H314" t="s">
        <v>27</v>
      </c>
      <c r="I314" t="s">
        <v>38</v>
      </c>
      <c r="J314" t="s">
        <v>59</v>
      </c>
      <c r="K314" t="s">
        <v>30</v>
      </c>
      <c r="L314" t="s">
        <v>31</v>
      </c>
      <c r="M314">
        <v>3</v>
      </c>
      <c r="N314" t="s">
        <v>32</v>
      </c>
      <c r="O314" t="s">
        <v>33</v>
      </c>
      <c r="P314">
        <v>23.291799999999999</v>
      </c>
      <c r="Q314">
        <v>336902.67609999998</v>
      </c>
      <c r="R314">
        <v>3065542.9643999999</v>
      </c>
      <c r="S314">
        <v>336910.91720000003</v>
      </c>
      <c r="T314">
        <v>3065564.7494999999</v>
      </c>
      <c r="U314">
        <v>2.3292E-2</v>
      </c>
      <c r="V314" t="str">
        <f>VLOOKUP(C314,'Lines LookUp'!$B$1:$C$12,2,0)</f>
        <v>BAG</v>
      </c>
      <c r="W314" t="str">
        <f>ROUNDUP(Q314,3)&amp;"-"&amp;ROUNDUP(R314,3)</f>
        <v>336902.677-3065542.965</v>
      </c>
      <c r="X314" t="str">
        <f>ROUNDUP(S314,3)&amp;"-"&amp;ROUNDUP(T314,3)</f>
        <v>336910.918-3065564.75</v>
      </c>
      <c r="Y314">
        <f>VLOOKUP(W314&amp;"-"&amp;V314,'Buscoords Workout'!$F:$G,2,0)</f>
        <v>1196</v>
      </c>
      <c r="Z314">
        <f>VLOOKUP(X314&amp;"-"&amp;V314,'Buscoords Workout'!$F:$G,2,0)</f>
        <v>1197</v>
      </c>
      <c r="AA314" t="b">
        <f>OR(ISNA(Y314),ISNA(Z314))</f>
        <v>0</v>
      </c>
    </row>
    <row r="315" spans="1:27" x14ac:dyDescent="0.25">
      <c r="A315">
        <v>2394</v>
      </c>
      <c r="B315" t="s">
        <v>24</v>
      </c>
      <c r="C315" t="s">
        <v>60</v>
      </c>
      <c r="D315" t="s">
        <v>61</v>
      </c>
      <c r="E315">
        <v>11</v>
      </c>
      <c r="F315" t="s">
        <v>37</v>
      </c>
      <c r="G315">
        <v>100</v>
      </c>
      <c r="H315" t="s">
        <v>27</v>
      </c>
      <c r="I315" t="s">
        <v>38</v>
      </c>
      <c r="J315" t="s">
        <v>59</v>
      </c>
      <c r="K315" t="s">
        <v>30</v>
      </c>
      <c r="L315" t="s">
        <v>31</v>
      </c>
      <c r="M315">
        <v>3</v>
      </c>
      <c r="N315" t="s">
        <v>32</v>
      </c>
      <c r="O315" t="s">
        <v>33</v>
      </c>
      <c r="P315">
        <v>22.903300000000002</v>
      </c>
      <c r="Q315">
        <v>336910.91720000003</v>
      </c>
      <c r="R315">
        <v>3065564.7494999999</v>
      </c>
      <c r="S315">
        <v>336917.93560000003</v>
      </c>
      <c r="T315">
        <v>3065586.551</v>
      </c>
      <c r="U315">
        <v>2.2903E-2</v>
      </c>
      <c r="V315" t="str">
        <f>VLOOKUP(C315,'Lines LookUp'!$B$1:$C$12,2,0)</f>
        <v>BAG</v>
      </c>
      <c r="W315" t="str">
        <f>ROUNDUP(Q315,3)&amp;"-"&amp;ROUNDUP(R315,3)</f>
        <v>336910.918-3065564.75</v>
      </c>
      <c r="X315" t="str">
        <f>ROUNDUP(S315,3)&amp;"-"&amp;ROUNDUP(T315,3)</f>
        <v>336917.936-3065586.551</v>
      </c>
      <c r="Y315">
        <f>VLOOKUP(W315&amp;"-"&amp;V315,'Buscoords Workout'!$F:$G,2,0)</f>
        <v>1197</v>
      </c>
      <c r="Z315">
        <f>VLOOKUP(X315&amp;"-"&amp;V315,'Buscoords Workout'!$F:$G,2,0)</f>
        <v>1198</v>
      </c>
      <c r="AA315" t="b">
        <f>OR(ISNA(Y315),ISNA(Z315))</f>
        <v>0</v>
      </c>
    </row>
    <row r="316" spans="1:27" x14ac:dyDescent="0.25">
      <c r="A316">
        <v>2395</v>
      </c>
      <c r="B316" t="s">
        <v>24</v>
      </c>
      <c r="C316" t="s">
        <v>60</v>
      </c>
      <c r="D316" t="s">
        <v>61</v>
      </c>
      <c r="E316">
        <v>11</v>
      </c>
      <c r="F316" t="s">
        <v>37</v>
      </c>
      <c r="G316">
        <v>100</v>
      </c>
      <c r="H316" t="s">
        <v>27</v>
      </c>
      <c r="I316" t="s">
        <v>38</v>
      </c>
      <c r="J316" t="s">
        <v>59</v>
      </c>
      <c r="K316" t="s">
        <v>30</v>
      </c>
      <c r="L316" t="s">
        <v>31</v>
      </c>
      <c r="M316">
        <v>3</v>
      </c>
      <c r="N316" t="s">
        <v>32</v>
      </c>
      <c r="O316" t="s">
        <v>33</v>
      </c>
      <c r="P316">
        <v>22.378900000000002</v>
      </c>
      <c r="Q316">
        <v>336917.93560000003</v>
      </c>
      <c r="R316">
        <v>3065586.551</v>
      </c>
      <c r="S316">
        <v>336926.77159999998</v>
      </c>
      <c r="T316">
        <v>3065607.1115999999</v>
      </c>
      <c r="U316">
        <v>2.2379E-2</v>
      </c>
      <c r="V316" t="str">
        <f>VLOOKUP(C316,'Lines LookUp'!$B$1:$C$12,2,0)</f>
        <v>BAG</v>
      </c>
      <c r="W316" t="str">
        <f>ROUNDUP(Q316,3)&amp;"-"&amp;ROUNDUP(R316,3)</f>
        <v>336917.936-3065586.551</v>
      </c>
      <c r="X316" t="str">
        <f>ROUNDUP(S316,3)&amp;"-"&amp;ROUNDUP(T316,3)</f>
        <v>336926.772-3065607.112</v>
      </c>
      <c r="Y316">
        <f>VLOOKUP(W316&amp;"-"&amp;V316,'Buscoords Workout'!$F:$G,2,0)</f>
        <v>1198</v>
      </c>
      <c r="Z316">
        <f>VLOOKUP(X316&amp;"-"&amp;V316,'Buscoords Workout'!$F:$G,2,0)</f>
        <v>1199</v>
      </c>
      <c r="AA316" t="b">
        <f>OR(ISNA(Y316),ISNA(Z316))</f>
        <v>0</v>
      </c>
    </row>
    <row r="317" spans="1:27" x14ac:dyDescent="0.25">
      <c r="A317">
        <v>2396</v>
      </c>
      <c r="B317" t="s">
        <v>24</v>
      </c>
      <c r="C317" t="s">
        <v>60</v>
      </c>
      <c r="D317" t="s">
        <v>61</v>
      </c>
      <c r="E317">
        <v>11</v>
      </c>
      <c r="F317" t="s">
        <v>37</v>
      </c>
      <c r="G317">
        <v>100</v>
      </c>
      <c r="H317" t="s">
        <v>27</v>
      </c>
      <c r="I317" t="s">
        <v>38</v>
      </c>
      <c r="J317" t="s">
        <v>59</v>
      </c>
      <c r="K317" t="s">
        <v>30</v>
      </c>
      <c r="L317" t="s">
        <v>31</v>
      </c>
      <c r="M317">
        <v>3</v>
      </c>
      <c r="N317" t="s">
        <v>32</v>
      </c>
      <c r="O317" t="s">
        <v>33</v>
      </c>
      <c r="P317">
        <v>19.264500000000002</v>
      </c>
      <c r="Q317">
        <v>336926.77159999998</v>
      </c>
      <c r="R317">
        <v>3065607.1115999999</v>
      </c>
      <c r="S317">
        <v>336937.98749999999</v>
      </c>
      <c r="T317">
        <v>3065622.7744999998</v>
      </c>
      <c r="U317">
        <v>1.9265000000000001E-2</v>
      </c>
      <c r="V317" t="str">
        <f>VLOOKUP(C317,'Lines LookUp'!$B$1:$C$12,2,0)</f>
        <v>BAG</v>
      </c>
      <c r="W317" t="str">
        <f>ROUNDUP(Q317,3)&amp;"-"&amp;ROUNDUP(R317,3)</f>
        <v>336926.772-3065607.112</v>
      </c>
      <c r="X317" t="str">
        <f>ROUNDUP(S317,3)&amp;"-"&amp;ROUNDUP(T317,3)</f>
        <v>336937.988-3065622.775</v>
      </c>
      <c r="Y317">
        <f>VLOOKUP(W317&amp;"-"&amp;V317,'Buscoords Workout'!$F:$G,2,0)</f>
        <v>1199</v>
      </c>
      <c r="Z317">
        <f>VLOOKUP(X317&amp;"-"&amp;V317,'Buscoords Workout'!$F:$G,2,0)</f>
        <v>1200</v>
      </c>
      <c r="AA317" t="b">
        <f>OR(ISNA(Y317),ISNA(Z317))</f>
        <v>0</v>
      </c>
    </row>
    <row r="318" spans="1:27" x14ac:dyDescent="0.25">
      <c r="A318">
        <v>2397</v>
      </c>
      <c r="B318" t="s">
        <v>24</v>
      </c>
      <c r="C318" t="s">
        <v>60</v>
      </c>
      <c r="D318" t="s">
        <v>61</v>
      </c>
      <c r="E318">
        <v>11</v>
      </c>
      <c r="F318" t="s">
        <v>37</v>
      </c>
      <c r="G318">
        <v>100</v>
      </c>
      <c r="H318" t="s">
        <v>27</v>
      </c>
      <c r="I318" t="s">
        <v>38</v>
      </c>
      <c r="J318" t="s">
        <v>59</v>
      </c>
      <c r="K318" t="s">
        <v>30</v>
      </c>
      <c r="L318" t="s">
        <v>31</v>
      </c>
      <c r="M318">
        <v>3</v>
      </c>
      <c r="N318" t="s">
        <v>32</v>
      </c>
      <c r="O318" t="s">
        <v>33</v>
      </c>
      <c r="P318">
        <v>24.175999999999998</v>
      </c>
      <c r="Q318">
        <v>336937.98749999999</v>
      </c>
      <c r="R318">
        <v>3065622.7744999998</v>
      </c>
      <c r="S318">
        <v>336961.30719999998</v>
      </c>
      <c r="T318">
        <v>3065629.1518000001</v>
      </c>
      <c r="U318">
        <v>2.4176E-2</v>
      </c>
      <c r="V318" t="str">
        <f>VLOOKUP(C318,'Lines LookUp'!$B$1:$C$12,2,0)</f>
        <v>BAG</v>
      </c>
      <c r="W318" t="str">
        <f>ROUNDUP(Q318,3)&amp;"-"&amp;ROUNDUP(R318,3)</f>
        <v>336937.988-3065622.775</v>
      </c>
      <c r="X318" t="str">
        <f>ROUNDUP(S318,3)&amp;"-"&amp;ROUNDUP(T318,3)</f>
        <v>336961.308-3065629.152</v>
      </c>
      <c r="Y318">
        <f>VLOOKUP(W318&amp;"-"&amp;V318,'Buscoords Workout'!$F:$G,2,0)</f>
        <v>1200</v>
      </c>
      <c r="Z318">
        <f>VLOOKUP(X318&amp;"-"&amp;V318,'Buscoords Workout'!$F:$G,2,0)</f>
        <v>1201</v>
      </c>
      <c r="AA318" t="b">
        <f>OR(ISNA(Y318),ISNA(Z318))</f>
        <v>0</v>
      </c>
    </row>
    <row r="319" spans="1:27" x14ac:dyDescent="0.25">
      <c r="A319">
        <v>2398</v>
      </c>
      <c r="B319" t="s">
        <v>24</v>
      </c>
      <c r="C319" t="s">
        <v>60</v>
      </c>
      <c r="D319" t="s">
        <v>61</v>
      </c>
      <c r="E319">
        <v>11</v>
      </c>
      <c r="F319" t="s">
        <v>37</v>
      </c>
      <c r="G319">
        <v>100</v>
      </c>
      <c r="H319" t="s">
        <v>27</v>
      </c>
      <c r="I319" t="s">
        <v>38</v>
      </c>
      <c r="J319" t="s">
        <v>59</v>
      </c>
      <c r="K319" t="s">
        <v>30</v>
      </c>
      <c r="L319" t="s">
        <v>31</v>
      </c>
      <c r="M319">
        <v>3</v>
      </c>
      <c r="N319" t="s">
        <v>32</v>
      </c>
      <c r="O319" t="s">
        <v>33</v>
      </c>
      <c r="P319">
        <v>23.386199999999999</v>
      </c>
      <c r="Q319">
        <v>336961.30719999998</v>
      </c>
      <c r="R319">
        <v>3065629.1518000001</v>
      </c>
      <c r="S319">
        <v>336983.42060000001</v>
      </c>
      <c r="T319">
        <v>3065636.7618</v>
      </c>
      <c r="U319">
        <v>2.3386000000000001E-2</v>
      </c>
      <c r="V319" t="str">
        <f>VLOOKUP(C319,'Lines LookUp'!$B$1:$C$12,2,0)</f>
        <v>BAG</v>
      </c>
      <c r="W319" t="str">
        <f>ROUNDUP(Q319,3)&amp;"-"&amp;ROUNDUP(R319,3)</f>
        <v>336961.308-3065629.152</v>
      </c>
      <c r="X319" t="str">
        <f>ROUNDUP(S319,3)&amp;"-"&amp;ROUNDUP(T319,3)</f>
        <v>336983.421-3065636.762</v>
      </c>
      <c r="Y319">
        <f>VLOOKUP(W319&amp;"-"&amp;V319,'Buscoords Workout'!$F:$G,2,0)</f>
        <v>1201</v>
      </c>
      <c r="Z319">
        <f>VLOOKUP(X319&amp;"-"&amp;V319,'Buscoords Workout'!$F:$G,2,0)</f>
        <v>1202</v>
      </c>
      <c r="AA319" t="b">
        <f>OR(ISNA(Y319),ISNA(Z319))</f>
        <v>0</v>
      </c>
    </row>
    <row r="320" spans="1:27" x14ac:dyDescent="0.25">
      <c r="A320">
        <v>2399</v>
      </c>
      <c r="B320" t="s">
        <v>24</v>
      </c>
      <c r="C320" t="s">
        <v>60</v>
      </c>
      <c r="D320" t="s">
        <v>61</v>
      </c>
      <c r="E320">
        <v>11</v>
      </c>
      <c r="F320" t="s">
        <v>37</v>
      </c>
      <c r="G320">
        <v>100</v>
      </c>
      <c r="H320" t="s">
        <v>27</v>
      </c>
      <c r="I320" t="s">
        <v>38</v>
      </c>
      <c r="J320" t="s">
        <v>59</v>
      </c>
      <c r="K320" t="s">
        <v>30</v>
      </c>
      <c r="L320" t="s">
        <v>31</v>
      </c>
      <c r="M320">
        <v>3</v>
      </c>
      <c r="N320" t="s">
        <v>32</v>
      </c>
      <c r="O320" t="s">
        <v>33</v>
      </c>
      <c r="P320">
        <v>10.6981</v>
      </c>
      <c r="Q320">
        <v>336983.42060000001</v>
      </c>
      <c r="R320">
        <v>3065636.7618</v>
      </c>
      <c r="S320">
        <v>336993.00229999999</v>
      </c>
      <c r="T320">
        <v>3065641.5199000002</v>
      </c>
      <c r="U320">
        <v>1.0697999999999999E-2</v>
      </c>
      <c r="V320" t="str">
        <f>VLOOKUP(C320,'Lines LookUp'!$B$1:$C$12,2,0)</f>
        <v>BAG</v>
      </c>
      <c r="W320" t="str">
        <f>ROUNDUP(Q320,3)&amp;"-"&amp;ROUNDUP(R320,3)</f>
        <v>336983.421-3065636.762</v>
      </c>
      <c r="X320" t="str">
        <f>ROUNDUP(S320,3)&amp;"-"&amp;ROUNDUP(T320,3)</f>
        <v>336993.003-3065641.52</v>
      </c>
      <c r="Y320">
        <f>VLOOKUP(W320&amp;"-"&amp;V320,'Buscoords Workout'!$F:$G,2,0)</f>
        <v>1202</v>
      </c>
      <c r="Z320">
        <f>VLOOKUP(X320&amp;"-"&amp;V320,'Buscoords Workout'!$F:$G,2,0)</f>
        <v>1203</v>
      </c>
      <c r="AA320" t="b">
        <f>OR(ISNA(Y320),ISNA(Z320))</f>
        <v>0</v>
      </c>
    </row>
    <row r="321" spans="1:27" x14ac:dyDescent="0.25">
      <c r="A321">
        <v>2400</v>
      </c>
      <c r="B321" t="s">
        <v>24</v>
      </c>
      <c r="C321" t="s">
        <v>60</v>
      </c>
      <c r="D321" t="s">
        <v>61</v>
      </c>
      <c r="E321">
        <v>11</v>
      </c>
      <c r="F321" t="s">
        <v>37</v>
      </c>
      <c r="G321">
        <v>100</v>
      </c>
      <c r="H321" t="s">
        <v>27</v>
      </c>
      <c r="I321" t="s">
        <v>38</v>
      </c>
      <c r="J321" t="s">
        <v>59</v>
      </c>
      <c r="K321" t="s">
        <v>30</v>
      </c>
      <c r="L321" t="s">
        <v>31</v>
      </c>
      <c r="M321">
        <v>3</v>
      </c>
      <c r="N321" t="s">
        <v>32</v>
      </c>
      <c r="O321" t="s">
        <v>33</v>
      </c>
      <c r="P321">
        <v>10.606299999999999</v>
      </c>
      <c r="Q321">
        <v>336993.00229999999</v>
      </c>
      <c r="R321">
        <v>3065641.5199000002</v>
      </c>
      <c r="S321">
        <v>337002.50189999997</v>
      </c>
      <c r="T321">
        <v>3065646.2371</v>
      </c>
      <c r="U321">
        <v>1.0606000000000001E-2</v>
      </c>
      <c r="V321" t="str">
        <f>VLOOKUP(C321,'Lines LookUp'!$B$1:$C$12,2,0)</f>
        <v>BAG</v>
      </c>
      <c r="W321" t="str">
        <f>ROUNDUP(Q321,3)&amp;"-"&amp;ROUNDUP(R321,3)</f>
        <v>336993.003-3065641.52</v>
      </c>
      <c r="X321" t="str">
        <f>ROUNDUP(S321,3)&amp;"-"&amp;ROUNDUP(T321,3)</f>
        <v>337002.502-3065646.238</v>
      </c>
      <c r="Y321">
        <f>VLOOKUP(W321&amp;"-"&amp;V321,'Buscoords Workout'!$F:$G,2,0)</f>
        <v>1203</v>
      </c>
      <c r="Z321">
        <f>VLOOKUP(X321&amp;"-"&amp;V321,'Buscoords Workout'!$F:$G,2,0)</f>
        <v>1204</v>
      </c>
      <c r="AA321" t="b">
        <f>OR(ISNA(Y321),ISNA(Z321))</f>
        <v>0</v>
      </c>
    </row>
    <row r="322" spans="1:27" x14ac:dyDescent="0.25">
      <c r="A322">
        <v>2401</v>
      </c>
      <c r="B322" t="s">
        <v>24</v>
      </c>
      <c r="C322" t="s">
        <v>60</v>
      </c>
      <c r="D322" t="s">
        <v>61</v>
      </c>
      <c r="E322">
        <v>11</v>
      </c>
      <c r="F322" t="s">
        <v>37</v>
      </c>
      <c r="G322">
        <v>100</v>
      </c>
      <c r="H322" t="s">
        <v>27</v>
      </c>
      <c r="I322" t="s">
        <v>38</v>
      </c>
      <c r="J322" t="s">
        <v>59</v>
      </c>
      <c r="K322" t="s">
        <v>30</v>
      </c>
      <c r="L322" t="s">
        <v>31</v>
      </c>
      <c r="M322">
        <v>3</v>
      </c>
      <c r="N322" t="s">
        <v>32</v>
      </c>
      <c r="O322" t="s">
        <v>33</v>
      </c>
      <c r="P322">
        <v>19.5229</v>
      </c>
      <c r="Q322">
        <v>337002.50189999997</v>
      </c>
      <c r="R322">
        <v>3065646.2371</v>
      </c>
      <c r="S322">
        <v>337020.93099999998</v>
      </c>
      <c r="T322">
        <v>3065652.6801</v>
      </c>
      <c r="U322">
        <v>1.9522999999999999E-2</v>
      </c>
      <c r="V322" t="str">
        <f>VLOOKUP(C322,'Lines LookUp'!$B$1:$C$12,2,0)</f>
        <v>BAG</v>
      </c>
      <c r="W322" t="str">
        <f>ROUNDUP(Q322,3)&amp;"-"&amp;ROUNDUP(R322,3)</f>
        <v>337002.502-3065646.238</v>
      </c>
      <c r="X322" t="str">
        <f>ROUNDUP(S322,3)&amp;"-"&amp;ROUNDUP(T322,3)</f>
        <v>337020.931-3065652.681</v>
      </c>
      <c r="Y322">
        <f>VLOOKUP(W322&amp;"-"&amp;V322,'Buscoords Workout'!$F:$G,2,0)</f>
        <v>1204</v>
      </c>
      <c r="Z322">
        <f>VLOOKUP(X322&amp;"-"&amp;V322,'Buscoords Workout'!$F:$G,2,0)</f>
        <v>1205</v>
      </c>
      <c r="AA322" t="b">
        <f>OR(ISNA(Y322),ISNA(Z322))</f>
        <v>0</v>
      </c>
    </row>
    <row r="323" spans="1:27" x14ac:dyDescent="0.25">
      <c r="A323">
        <v>2402</v>
      </c>
      <c r="B323" t="s">
        <v>24</v>
      </c>
      <c r="C323" t="s">
        <v>60</v>
      </c>
      <c r="D323" t="s">
        <v>61</v>
      </c>
      <c r="E323">
        <v>11</v>
      </c>
      <c r="F323" t="s">
        <v>37</v>
      </c>
      <c r="G323">
        <v>100</v>
      </c>
      <c r="H323" t="s">
        <v>27</v>
      </c>
      <c r="I323" t="s">
        <v>38</v>
      </c>
      <c r="J323" t="s">
        <v>59</v>
      </c>
      <c r="K323" t="s">
        <v>30</v>
      </c>
      <c r="L323" t="s">
        <v>31</v>
      </c>
      <c r="M323">
        <v>3</v>
      </c>
      <c r="N323" t="s">
        <v>32</v>
      </c>
      <c r="O323" t="s">
        <v>33</v>
      </c>
      <c r="P323">
        <v>23.921299999999999</v>
      </c>
      <c r="Q323">
        <v>337020.93099999998</v>
      </c>
      <c r="R323">
        <v>3065652.6801</v>
      </c>
      <c r="S323">
        <v>337040.07750000001</v>
      </c>
      <c r="T323">
        <v>3065667.0203</v>
      </c>
      <c r="U323">
        <v>2.3921000000000001E-2</v>
      </c>
      <c r="V323" t="str">
        <f>VLOOKUP(C323,'Lines LookUp'!$B$1:$C$12,2,0)</f>
        <v>BAG</v>
      </c>
      <c r="W323" t="str">
        <f>ROUNDUP(Q323,3)&amp;"-"&amp;ROUNDUP(R323,3)</f>
        <v>337020.931-3065652.681</v>
      </c>
      <c r="X323" t="str">
        <f>ROUNDUP(S323,3)&amp;"-"&amp;ROUNDUP(T323,3)</f>
        <v>337040.078-3065667.021</v>
      </c>
      <c r="Y323">
        <f>VLOOKUP(W323&amp;"-"&amp;V323,'Buscoords Workout'!$F:$G,2,0)</f>
        <v>1205</v>
      </c>
      <c r="Z323">
        <f>VLOOKUP(X323&amp;"-"&amp;V323,'Buscoords Workout'!$F:$G,2,0)</f>
        <v>1206</v>
      </c>
      <c r="AA323" t="b">
        <f>OR(ISNA(Y323),ISNA(Z323))</f>
        <v>0</v>
      </c>
    </row>
    <row r="324" spans="1:27" x14ac:dyDescent="0.25">
      <c r="A324">
        <v>2403</v>
      </c>
      <c r="B324" t="s">
        <v>24</v>
      </c>
      <c r="C324" t="s">
        <v>60</v>
      </c>
      <c r="D324" t="s">
        <v>61</v>
      </c>
      <c r="E324">
        <v>11</v>
      </c>
      <c r="F324" t="s">
        <v>37</v>
      </c>
      <c r="G324">
        <v>100</v>
      </c>
      <c r="H324" t="s">
        <v>27</v>
      </c>
      <c r="I324" t="s">
        <v>38</v>
      </c>
      <c r="J324" t="s">
        <v>59</v>
      </c>
      <c r="K324" t="s">
        <v>30</v>
      </c>
      <c r="L324" t="s">
        <v>31</v>
      </c>
      <c r="M324">
        <v>3</v>
      </c>
      <c r="N324" t="s">
        <v>32</v>
      </c>
      <c r="O324" t="s">
        <v>33</v>
      </c>
      <c r="P324">
        <v>5.7737999999999996</v>
      </c>
      <c r="Q324">
        <v>337040.07750000001</v>
      </c>
      <c r="R324">
        <v>3065667.0203</v>
      </c>
      <c r="S324">
        <v>337045.20890000003</v>
      </c>
      <c r="T324">
        <v>3065669.6671000002</v>
      </c>
      <c r="U324">
        <v>5.7739999999999996E-3</v>
      </c>
      <c r="V324" t="str">
        <f>VLOOKUP(C324,'Lines LookUp'!$B$1:$C$12,2,0)</f>
        <v>BAG</v>
      </c>
      <c r="W324" t="str">
        <f>ROUNDUP(Q324,3)&amp;"-"&amp;ROUNDUP(R324,3)</f>
        <v>337040.078-3065667.021</v>
      </c>
      <c r="X324" t="str">
        <f>ROUNDUP(S324,3)&amp;"-"&amp;ROUNDUP(T324,3)</f>
        <v>337045.209-3065669.668</v>
      </c>
      <c r="Y324">
        <f>VLOOKUP(W324&amp;"-"&amp;V324,'Buscoords Workout'!$F:$G,2,0)</f>
        <v>1206</v>
      </c>
      <c r="Z324">
        <f>VLOOKUP(X324&amp;"-"&amp;V324,'Buscoords Workout'!$F:$G,2,0)</f>
        <v>1207</v>
      </c>
      <c r="AA324" t="b">
        <f>OR(ISNA(Y324),ISNA(Z324))</f>
        <v>0</v>
      </c>
    </row>
    <row r="325" spans="1:27" x14ac:dyDescent="0.25">
      <c r="A325">
        <v>2404</v>
      </c>
      <c r="B325" t="s">
        <v>24</v>
      </c>
      <c r="C325" t="s">
        <v>60</v>
      </c>
      <c r="D325" t="s">
        <v>61</v>
      </c>
      <c r="E325">
        <v>11</v>
      </c>
      <c r="F325" t="s">
        <v>37</v>
      </c>
      <c r="G325">
        <v>100</v>
      </c>
      <c r="H325" t="s">
        <v>27</v>
      </c>
      <c r="I325" t="s">
        <v>38</v>
      </c>
      <c r="J325" t="s">
        <v>59</v>
      </c>
      <c r="K325" t="s">
        <v>30</v>
      </c>
      <c r="L325" t="s">
        <v>31</v>
      </c>
      <c r="M325">
        <v>3</v>
      </c>
      <c r="N325" t="s">
        <v>32</v>
      </c>
      <c r="O325" t="s">
        <v>33</v>
      </c>
      <c r="P325">
        <v>0.63176200000000005</v>
      </c>
      <c r="Q325">
        <v>337045.20890000003</v>
      </c>
      <c r="R325">
        <v>3065669.6671000002</v>
      </c>
      <c r="S325">
        <v>337045.77037300001</v>
      </c>
      <c r="T325">
        <v>3065669.9567100001</v>
      </c>
      <c r="U325">
        <v>6.3199999999999997E-4</v>
      </c>
      <c r="V325" t="str">
        <f>VLOOKUP(C325,'Lines LookUp'!$B$1:$C$12,2,0)</f>
        <v>BAG</v>
      </c>
      <c r="W325" t="str">
        <f>ROUNDUP(Q325,3)&amp;"-"&amp;ROUNDUP(R325,3)</f>
        <v>337045.209-3065669.668</v>
      </c>
      <c r="X325" t="str">
        <f>ROUNDUP(S325,3)&amp;"-"&amp;ROUNDUP(T325,3)</f>
        <v>337045.771-3065669.957</v>
      </c>
      <c r="Y325">
        <f>VLOOKUP(W325&amp;"-"&amp;V325,'Buscoords Workout'!$F:$G,2,0)</f>
        <v>1207</v>
      </c>
      <c r="Z325">
        <f>VLOOKUP(X325&amp;"-"&amp;V325,'Buscoords Workout'!$F:$G,2,0)</f>
        <v>1313</v>
      </c>
      <c r="AA325" t="b">
        <f>OR(ISNA(Y325),ISNA(Z325))</f>
        <v>0</v>
      </c>
    </row>
    <row r="326" spans="1:27" x14ac:dyDescent="0.25">
      <c r="A326">
        <v>2405</v>
      </c>
      <c r="B326" t="s">
        <v>24</v>
      </c>
      <c r="C326" t="s">
        <v>60</v>
      </c>
      <c r="D326" t="s">
        <v>61</v>
      </c>
      <c r="E326">
        <v>11</v>
      </c>
      <c r="F326" t="s">
        <v>37</v>
      </c>
      <c r="G326">
        <v>100</v>
      </c>
      <c r="H326" t="s">
        <v>27</v>
      </c>
      <c r="I326" t="s">
        <v>38</v>
      </c>
      <c r="J326" t="s">
        <v>59</v>
      </c>
      <c r="K326" t="s">
        <v>30</v>
      </c>
      <c r="L326" t="s">
        <v>31</v>
      </c>
      <c r="M326">
        <v>3</v>
      </c>
      <c r="N326" t="s">
        <v>32</v>
      </c>
      <c r="O326" t="s">
        <v>33</v>
      </c>
      <c r="P326">
        <v>12.9917</v>
      </c>
      <c r="Q326">
        <v>337045.77037300001</v>
      </c>
      <c r="R326">
        <v>3065669.9567100001</v>
      </c>
      <c r="S326">
        <v>337057.31660000002</v>
      </c>
      <c r="T326">
        <v>3065675.9122000001</v>
      </c>
      <c r="U326">
        <v>1.2992E-2</v>
      </c>
      <c r="V326" t="str">
        <f>VLOOKUP(C326,'Lines LookUp'!$B$1:$C$12,2,0)</f>
        <v>BAG</v>
      </c>
      <c r="W326" t="str">
        <f>ROUNDUP(Q326,3)&amp;"-"&amp;ROUNDUP(R326,3)</f>
        <v>337045.771-3065669.957</v>
      </c>
      <c r="X326" t="str">
        <f>ROUNDUP(S326,3)&amp;"-"&amp;ROUNDUP(T326,3)</f>
        <v>337057.317-3065675.913</v>
      </c>
      <c r="Y326">
        <f>VLOOKUP(W326&amp;"-"&amp;V326,'Buscoords Workout'!$F:$G,2,0)</f>
        <v>1313</v>
      </c>
      <c r="Z326">
        <f>VLOOKUP(X326&amp;"-"&amp;V326,'Buscoords Workout'!$F:$G,2,0)</f>
        <v>1210</v>
      </c>
      <c r="AA326" t="b">
        <f>OR(ISNA(Y326),ISNA(Z326))</f>
        <v>0</v>
      </c>
    </row>
    <row r="327" spans="1:27" x14ac:dyDescent="0.25">
      <c r="A327">
        <v>2406</v>
      </c>
      <c r="B327" t="s">
        <v>24</v>
      </c>
      <c r="C327" t="s">
        <v>60</v>
      </c>
      <c r="D327" t="s">
        <v>61</v>
      </c>
      <c r="E327">
        <v>11</v>
      </c>
      <c r="F327" t="s">
        <v>37</v>
      </c>
      <c r="G327">
        <v>100</v>
      </c>
      <c r="H327" t="s">
        <v>27</v>
      </c>
      <c r="I327" t="s">
        <v>38</v>
      </c>
      <c r="J327" t="s">
        <v>59</v>
      </c>
      <c r="K327" t="s">
        <v>30</v>
      </c>
      <c r="L327" t="s">
        <v>31</v>
      </c>
      <c r="M327">
        <v>3</v>
      </c>
      <c r="N327" t="s">
        <v>32</v>
      </c>
      <c r="O327" t="s">
        <v>33</v>
      </c>
      <c r="P327">
        <v>29.0838</v>
      </c>
      <c r="Q327">
        <v>336700.81359999999</v>
      </c>
      <c r="R327">
        <v>3063795.7138999999</v>
      </c>
      <c r="S327">
        <v>336725.05339999998</v>
      </c>
      <c r="T327">
        <v>3063779.6422000001</v>
      </c>
      <c r="U327">
        <v>2.9083999999999999E-2</v>
      </c>
      <c r="V327" t="str">
        <f>VLOOKUP(C327,'Lines LookUp'!$B$1:$C$12,2,0)</f>
        <v>BAG</v>
      </c>
      <c r="W327" t="str">
        <f>ROUNDUP(Q327,3)&amp;"-"&amp;ROUNDUP(R327,3)</f>
        <v>336700.814-3063795.714</v>
      </c>
      <c r="X327" t="str">
        <f>ROUNDUP(S327,3)&amp;"-"&amp;ROUNDUP(T327,3)</f>
        <v>336725.054-3063779.643</v>
      </c>
      <c r="Y327">
        <f>VLOOKUP(W327&amp;"-"&amp;V327,'Buscoords Workout'!$F:$G,2,0)</f>
        <v>1078</v>
      </c>
      <c r="Z327">
        <f>VLOOKUP(X327&amp;"-"&amp;V327,'Buscoords Workout'!$F:$G,2,0)</f>
        <v>1033</v>
      </c>
      <c r="AA327" t="b">
        <f>OR(ISNA(Y327),ISNA(Z327))</f>
        <v>0</v>
      </c>
    </row>
    <row r="328" spans="1:27" x14ac:dyDescent="0.25">
      <c r="A328">
        <v>2407</v>
      </c>
      <c r="B328" t="s">
        <v>24</v>
      </c>
      <c r="C328" t="s">
        <v>60</v>
      </c>
      <c r="D328" t="s">
        <v>61</v>
      </c>
      <c r="E328">
        <v>11</v>
      </c>
      <c r="F328" t="s">
        <v>37</v>
      </c>
      <c r="G328">
        <v>100</v>
      </c>
      <c r="H328" t="s">
        <v>27</v>
      </c>
      <c r="I328" t="s">
        <v>38</v>
      </c>
      <c r="J328" t="s">
        <v>59</v>
      </c>
      <c r="K328" t="s">
        <v>30</v>
      </c>
      <c r="L328" t="s">
        <v>31</v>
      </c>
      <c r="M328">
        <v>3</v>
      </c>
      <c r="N328" t="s">
        <v>32</v>
      </c>
      <c r="O328" t="s">
        <v>33</v>
      </c>
      <c r="P328">
        <v>29.3398</v>
      </c>
      <c r="Q328">
        <v>336725.05339999998</v>
      </c>
      <c r="R328">
        <v>3063779.6422000001</v>
      </c>
      <c r="S328">
        <v>336747.92540000001</v>
      </c>
      <c r="T328">
        <v>3063761.2656999999</v>
      </c>
      <c r="U328">
        <v>2.9340000000000001E-2</v>
      </c>
      <c r="V328" t="str">
        <f>VLOOKUP(C328,'Lines LookUp'!$B$1:$C$12,2,0)</f>
        <v>BAG</v>
      </c>
      <c r="W328" t="str">
        <f>ROUNDUP(Q328,3)&amp;"-"&amp;ROUNDUP(R328,3)</f>
        <v>336725.054-3063779.643</v>
      </c>
      <c r="X328" t="str">
        <f>ROUNDUP(S328,3)&amp;"-"&amp;ROUNDUP(T328,3)</f>
        <v>336747.926-3063761.266</v>
      </c>
      <c r="Y328">
        <f>VLOOKUP(W328&amp;"-"&amp;V328,'Buscoords Workout'!$F:$G,2,0)</f>
        <v>1033</v>
      </c>
      <c r="Z328">
        <f>VLOOKUP(X328&amp;"-"&amp;V328,'Buscoords Workout'!$F:$G,2,0)</f>
        <v>1034</v>
      </c>
      <c r="AA328" t="b">
        <f>OR(ISNA(Y328),ISNA(Z328))</f>
        <v>0</v>
      </c>
    </row>
    <row r="329" spans="1:27" x14ac:dyDescent="0.25">
      <c r="A329">
        <v>2408</v>
      </c>
      <c r="B329" t="s">
        <v>24</v>
      </c>
      <c r="C329" t="s">
        <v>60</v>
      </c>
      <c r="D329" t="s">
        <v>61</v>
      </c>
      <c r="E329">
        <v>11</v>
      </c>
      <c r="F329" t="s">
        <v>37</v>
      </c>
      <c r="G329">
        <v>100</v>
      </c>
      <c r="H329" t="s">
        <v>27</v>
      </c>
      <c r="I329" t="s">
        <v>38</v>
      </c>
      <c r="J329" t="s">
        <v>59</v>
      </c>
      <c r="K329" t="s">
        <v>30</v>
      </c>
      <c r="L329" t="s">
        <v>31</v>
      </c>
      <c r="M329">
        <v>3</v>
      </c>
      <c r="N329" t="s">
        <v>32</v>
      </c>
      <c r="O329" t="s">
        <v>33</v>
      </c>
      <c r="P329">
        <v>33.243600000000001</v>
      </c>
      <c r="Q329">
        <v>336747.92540000001</v>
      </c>
      <c r="R329">
        <v>3063761.2656999999</v>
      </c>
      <c r="S329">
        <v>336772.3934</v>
      </c>
      <c r="T329">
        <v>3063738.7610999998</v>
      </c>
      <c r="U329">
        <v>3.3244000000000003E-2</v>
      </c>
      <c r="V329" t="str">
        <f>VLOOKUP(C329,'Lines LookUp'!$B$1:$C$12,2,0)</f>
        <v>BAG</v>
      </c>
      <c r="W329" t="str">
        <f>ROUNDUP(Q329,3)&amp;"-"&amp;ROUNDUP(R329,3)</f>
        <v>336747.926-3063761.266</v>
      </c>
      <c r="X329" t="str">
        <f>ROUNDUP(S329,3)&amp;"-"&amp;ROUNDUP(T329,3)</f>
        <v>336772.394-3063738.762</v>
      </c>
      <c r="Y329">
        <f>VLOOKUP(W329&amp;"-"&amp;V329,'Buscoords Workout'!$F:$G,2,0)</f>
        <v>1034</v>
      </c>
      <c r="Z329">
        <f>VLOOKUP(X329&amp;"-"&amp;V329,'Buscoords Workout'!$F:$G,2,0)</f>
        <v>1035</v>
      </c>
      <c r="AA329" t="b">
        <f>OR(ISNA(Y329),ISNA(Z329))</f>
        <v>0</v>
      </c>
    </row>
    <row r="330" spans="1:27" x14ac:dyDescent="0.25">
      <c r="A330">
        <v>2409</v>
      </c>
      <c r="B330" t="s">
        <v>24</v>
      </c>
      <c r="C330" t="s">
        <v>60</v>
      </c>
      <c r="D330" t="s">
        <v>61</v>
      </c>
      <c r="E330">
        <v>11</v>
      </c>
      <c r="F330" t="s">
        <v>37</v>
      </c>
      <c r="G330">
        <v>100</v>
      </c>
      <c r="H330" t="s">
        <v>27</v>
      </c>
      <c r="I330" t="s">
        <v>38</v>
      </c>
      <c r="J330" t="s">
        <v>59</v>
      </c>
      <c r="K330" t="s">
        <v>30</v>
      </c>
      <c r="L330" t="s">
        <v>31</v>
      </c>
      <c r="M330">
        <v>3</v>
      </c>
      <c r="N330" t="s">
        <v>32</v>
      </c>
      <c r="O330" t="s">
        <v>33</v>
      </c>
      <c r="P330">
        <v>27.9786</v>
      </c>
      <c r="Q330">
        <v>336772.3934</v>
      </c>
      <c r="R330">
        <v>3063738.7610999998</v>
      </c>
      <c r="S330">
        <v>336792.77789999999</v>
      </c>
      <c r="T330">
        <v>3063719.5967000001</v>
      </c>
      <c r="U330">
        <v>2.7979E-2</v>
      </c>
      <c r="V330" t="str">
        <f>VLOOKUP(C330,'Lines LookUp'!$B$1:$C$12,2,0)</f>
        <v>BAG</v>
      </c>
      <c r="W330" t="str">
        <f>ROUNDUP(Q330,3)&amp;"-"&amp;ROUNDUP(R330,3)</f>
        <v>336772.394-3063738.762</v>
      </c>
      <c r="X330" t="str">
        <f>ROUNDUP(S330,3)&amp;"-"&amp;ROUNDUP(T330,3)</f>
        <v>336792.778-3063719.597</v>
      </c>
      <c r="Y330">
        <f>VLOOKUP(W330&amp;"-"&amp;V330,'Buscoords Workout'!$F:$G,2,0)</f>
        <v>1035</v>
      </c>
      <c r="Z330">
        <f>VLOOKUP(X330&amp;"-"&amp;V330,'Buscoords Workout'!$F:$G,2,0)</f>
        <v>1036</v>
      </c>
      <c r="AA330" t="b">
        <f>OR(ISNA(Y330),ISNA(Z330))</f>
        <v>0</v>
      </c>
    </row>
    <row r="331" spans="1:27" x14ac:dyDescent="0.25">
      <c r="A331">
        <v>2410</v>
      </c>
      <c r="B331" t="s">
        <v>24</v>
      </c>
      <c r="C331" t="s">
        <v>60</v>
      </c>
      <c r="D331" t="s">
        <v>61</v>
      </c>
      <c r="E331">
        <v>11</v>
      </c>
      <c r="F331" t="s">
        <v>37</v>
      </c>
      <c r="G331">
        <v>100</v>
      </c>
      <c r="H331" t="s">
        <v>27</v>
      </c>
      <c r="I331" t="s">
        <v>38</v>
      </c>
      <c r="J331" t="s">
        <v>59</v>
      </c>
      <c r="K331" t="s">
        <v>30</v>
      </c>
      <c r="L331" t="s">
        <v>31</v>
      </c>
      <c r="M331">
        <v>3</v>
      </c>
      <c r="N331" t="s">
        <v>32</v>
      </c>
      <c r="O331" t="s">
        <v>33</v>
      </c>
      <c r="P331">
        <v>53.752600000000001</v>
      </c>
      <c r="Q331">
        <v>336792.77789999999</v>
      </c>
      <c r="R331">
        <v>3063719.5967000001</v>
      </c>
      <c r="S331">
        <v>336818.56650000002</v>
      </c>
      <c r="T331">
        <v>3063672.4342999998</v>
      </c>
      <c r="U331">
        <v>5.3753000000000002E-2</v>
      </c>
      <c r="V331" t="str">
        <f>VLOOKUP(C331,'Lines LookUp'!$B$1:$C$12,2,0)</f>
        <v>BAG</v>
      </c>
      <c r="W331" t="str">
        <f>ROUNDUP(Q331,3)&amp;"-"&amp;ROUNDUP(R331,3)</f>
        <v>336792.778-3063719.597</v>
      </c>
      <c r="X331" t="str">
        <f>ROUNDUP(S331,3)&amp;"-"&amp;ROUNDUP(T331,3)</f>
        <v>336818.567-3063672.435</v>
      </c>
      <c r="Y331">
        <f>VLOOKUP(W331&amp;"-"&amp;V331,'Buscoords Workout'!$F:$G,2,0)</f>
        <v>1036</v>
      </c>
      <c r="Z331">
        <f>VLOOKUP(X331&amp;"-"&amp;V331,'Buscoords Workout'!$F:$G,2,0)</f>
        <v>1037</v>
      </c>
      <c r="AA331" t="b">
        <f>OR(ISNA(Y331),ISNA(Z331))</f>
        <v>0</v>
      </c>
    </row>
    <row r="332" spans="1:27" x14ac:dyDescent="0.25">
      <c r="A332">
        <v>2411</v>
      </c>
      <c r="B332" t="s">
        <v>24</v>
      </c>
      <c r="C332" t="s">
        <v>60</v>
      </c>
      <c r="D332" t="s">
        <v>61</v>
      </c>
      <c r="E332">
        <v>11</v>
      </c>
      <c r="F332" t="s">
        <v>37</v>
      </c>
      <c r="G332">
        <v>100</v>
      </c>
      <c r="H332" t="s">
        <v>27</v>
      </c>
      <c r="I332" t="s">
        <v>38</v>
      </c>
      <c r="J332" t="s">
        <v>59</v>
      </c>
      <c r="K332" t="s">
        <v>30</v>
      </c>
      <c r="L332" t="s">
        <v>31</v>
      </c>
      <c r="M332">
        <v>3</v>
      </c>
      <c r="N332" t="s">
        <v>32</v>
      </c>
      <c r="O332" t="s">
        <v>33</v>
      </c>
      <c r="P332">
        <v>13.607200000000001</v>
      </c>
      <c r="Q332">
        <v>336818.56650000002</v>
      </c>
      <c r="R332">
        <v>3063672.4342999998</v>
      </c>
      <c r="S332">
        <v>336824.17979999998</v>
      </c>
      <c r="T332">
        <v>3063660.0389</v>
      </c>
      <c r="U332">
        <v>1.3606999999999999E-2</v>
      </c>
      <c r="V332" t="str">
        <f>VLOOKUP(C332,'Lines LookUp'!$B$1:$C$12,2,0)</f>
        <v>BAG</v>
      </c>
      <c r="W332" t="str">
        <f>ROUNDUP(Q332,3)&amp;"-"&amp;ROUNDUP(R332,3)</f>
        <v>336818.567-3063672.435</v>
      </c>
      <c r="X332" t="str">
        <f>ROUNDUP(S332,3)&amp;"-"&amp;ROUNDUP(T332,3)</f>
        <v>336824.18-3063660.039</v>
      </c>
      <c r="Y332">
        <f>VLOOKUP(W332&amp;"-"&amp;V332,'Buscoords Workout'!$F:$G,2,0)</f>
        <v>1037</v>
      </c>
      <c r="Z332">
        <f>VLOOKUP(X332&amp;"-"&amp;V332,'Buscoords Workout'!$F:$G,2,0)</f>
        <v>1038</v>
      </c>
      <c r="AA332" t="b">
        <f>OR(ISNA(Y332),ISNA(Z332))</f>
        <v>0</v>
      </c>
    </row>
    <row r="333" spans="1:27" x14ac:dyDescent="0.25">
      <c r="A333">
        <v>2412</v>
      </c>
      <c r="B333" t="s">
        <v>24</v>
      </c>
      <c r="C333" t="s">
        <v>60</v>
      </c>
      <c r="D333" t="s">
        <v>61</v>
      </c>
      <c r="E333">
        <v>11</v>
      </c>
      <c r="F333" t="s">
        <v>37</v>
      </c>
      <c r="G333">
        <v>100</v>
      </c>
      <c r="H333" t="s">
        <v>27</v>
      </c>
      <c r="I333" t="s">
        <v>38</v>
      </c>
      <c r="J333" t="s">
        <v>59</v>
      </c>
      <c r="K333" t="s">
        <v>30</v>
      </c>
      <c r="L333" t="s">
        <v>31</v>
      </c>
      <c r="M333">
        <v>3</v>
      </c>
      <c r="N333" t="s">
        <v>32</v>
      </c>
      <c r="O333" t="s">
        <v>33</v>
      </c>
      <c r="P333">
        <v>36.109000000000002</v>
      </c>
      <c r="Q333">
        <v>336824.17979999998</v>
      </c>
      <c r="R333">
        <v>3063660.0389</v>
      </c>
      <c r="S333">
        <v>336841.9227</v>
      </c>
      <c r="T333">
        <v>3063628.5898000002</v>
      </c>
      <c r="U333">
        <v>3.6109000000000002E-2</v>
      </c>
      <c r="V333" t="str">
        <f>VLOOKUP(C333,'Lines LookUp'!$B$1:$C$12,2,0)</f>
        <v>BAG</v>
      </c>
      <c r="W333" t="str">
        <f>ROUNDUP(Q333,3)&amp;"-"&amp;ROUNDUP(R333,3)</f>
        <v>336824.18-3063660.039</v>
      </c>
      <c r="X333" t="str">
        <f>ROUNDUP(S333,3)&amp;"-"&amp;ROUNDUP(T333,3)</f>
        <v>336841.923-3063628.59</v>
      </c>
      <c r="Y333">
        <f>VLOOKUP(W333&amp;"-"&amp;V333,'Buscoords Workout'!$F:$G,2,0)</f>
        <v>1038</v>
      </c>
      <c r="Z333">
        <f>VLOOKUP(X333&amp;"-"&amp;V333,'Buscoords Workout'!$F:$G,2,0)</f>
        <v>1039</v>
      </c>
      <c r="AA333" t="b">
        <f>OR(ISNA(Y333),ISNA(Z333))</f>
        <v>0</v>
      </c>
    </row>
    <row r="334" spans="1:27" x14ac:dyDescent="0.25">
      <c r="A334">
        <v>2413</v>
      </c>
      <c r="B334" t="s">
        <v>24</v>
      </c>
      <c r="C334" t="s">
        <v>60</v>
      </c>
      <c r="D334" t="s">
        <v>61</v>
      </c>
      <c r="E334">
        <v>11</v>
      </c>
      <c r="F334" t="s">
        <v>37</v>
      </c>
      <c r="G334">
        <v>100</v>
      </c>
      <c r="H334" t="s">
        <v>27</v>
      </c>
      <c r="I334" t="s">
        <v>38</v>
      </c>
      <c r="J334" t="s">
        <v>59</v>
      </c>
      <c r="K334" t="s">
        <v>30</v>
      </c>
      <c r="L334" t="s">
        <v>31</v>
      </c>
      <c r="M334">
        <v>3</v>
      </c>
      <c r="N334" t="s">
        <v>32</v>
      </c>
      <c r="O334" t="s">
        <v>33</v>
      </c>
      <c r="P334">
        <v>31.5504</v>
      </c>
      <c r="Q334">
        <v>336841.9227</v>
      </c>
      <c r="R334">
        <v>3063628.5898000002</v>
      </c>
      <c r="S334">
        <v>336815.27419999999</v>
      </c>
      <c r="T334">
        <v>3063611.6993999998</v>
      </c>
      <c r="U334">
        <v>3.1550000000000002E-2</v>
      </c>
      <c r="V334" t="str">
        <f>VLOOKUP(C334,'Lines LookUp'!$B$1:$C$12,2,0)</f>
        <v>BAG</v>
      </c>
      <c r="W334" t="str">
        <f>ROUNDUP(Q334,3)&amp;"-"&amp;ROUNDUP(R334,3)</f>
        <v>336841.923-3063628.59</v>
      </c>
      <c r="X334" t="str">
        <f>ROUNDUP(S334,3)&amp;"-"&amp;ROUNDUP(T334,3)</f>
        <v>336815.275-3063611.7</v>
      </c>
      <c r="Y334">
        <f>VLOOKUP(W334&amp;"-"&amp;V334,'Buscoords Workout'!$F:$G,2,0)</f>
        <v>1039</v>
      </c>
      <c r="Z334">
        <f>VLOOKUP(X334&amp;"-"&amp;V334,'Buscoords Workout'!$F:$G,2,0)</f>
        <v>1040</v>
      </c>
      <c r="AA334" t="b">
        <f>OR(ISNA(Y334),ISNA(Z334))</f>
        <v>0</v>
      </c>
    </row>
    <row r="335" spans="1:27" x14ac:dyDescent="0.25">
      <c r="A335">
        <v>2414</v>
      </c>
      <c r="B335" t="s">
        <v>24</v>
      </c>
      <c r="C335" t="s">
        <v>60</v>
      </c>
      <c r="D335" t="s">
        <v>61</v>
      </c>
      <c r="E335">
        <v>11</v>
      </c>
      <c r="F335" t="s">
        <v>37</v>
      </c>
      <c r="G335">
        <v>100</v>
      </c>
      <c r="H335" t="s">
        <v>27</v>
      </c>
      <c r="I335" t="s">
        <v>38</v>
      </c>
      <c r="J335" t="s">
        <v>59</v>
      </c>
      <c r="K335" t="s">
        <v>30</v>
      </c>
      <c r="L335" t="s">
        <v>31</v>
      </c>
      <c r="M335">
        <v>3</v>
      </c>
      <c r="N335" t="s">
        <v>32</v>
      </c>
      <c r="O335" t="s">
        <v>33</v>
      </c>
      <c r="P335">
        <v>20.664899999999999</v>
      </c>
      <c r="Q335">
        <v>336815.27419999999</v>
      </c>
      <c r="R335">
        <v>3063611.6993999998</v>
      </c>
      <c r="S335">
        <v>336796.98009999999</v>
      </c>
      <c r="T335">
        <v>3063602.0888</v>
      </c>
      <c r="U335">
        <v>2.0664999999999999E-2</v>
      </c>
      <c r="V335" t="str">
        <f>VLOOKUP(C335,'Lines LookUp'!$B$1:$C$12,2,0)</f>
        <v>BAG</v>
      </c>
      <c r="W335" t="str">
        <f>ROUNDUP(Q335,3)&amp;"-"&amp;ROUNDUP(R335,3)</f>
        <v>336815.275-3063611.7</v>
      </c>
      <c r="X335" t="str">
        <f>ROUNDUP(S335,3)&amp;"-"&amp;ROUNDUP(T335,3)</f>
        <v>336796.981-3063602.089</v>
      </c>
      <c r="Y335">
        <f>VLOOKUP(W335&amp;"-"&amp;V335,'Buscoords Workout'!$F:$G,2,0)</f>
        <v>1040</v>
      </c>
      <c r="Z335">
        <f>VLOOKUP(X335&amp;"-"&amp;V335,'Buscoords Workout'!$F:$G,2,0)</f>
        <v>1041</v>
      </c>
      <c r="AA335" t="b">
        <f>OR(ISNA(Y335),ISNA(Z335))</f>
        <v>0</v>
      </c>
    </row>
    <row r="336" spans="1:27" x14ac:dyDescent="0.25">
      <c r="A336">
        <v>2415</v>
      </c>
      <c r="B336" t="s">
        <v>24</v>
      </c>
      <c r="C336" t="s">
        <v>60</v>
      </c>
      <c r="D336" t="s">
        <v>61</v>
      </c>
      <c r="E336">
        <v>11</v>
      </c>
      <c r="F336" t="s">
        <v>37</v>
      </c>
      <c r="G336">
        <v>100</v>
      </c>
      <c r="H336" t="s">
        <v>27</v>
      </c>
      <c r="I336" t="s">
        <v>38</v>
      </c>
      <c r="J336" t="s">
        <v>59</v>
      </c>
      <c r="K336" t="s">
        <v>30</v>
      </c>
      <c r="L336" t="s">
        <v>31</v>
      </c>
      <c r="M336">
        <v>3</v>
      </c>
      <c r="N336" t="s">
        <v>32</v>
      </c>
      <c r="O336" t="s">
        <v>33</v>
      </c>
      <c r="P336">
        <v>24.286899999999999</v>
      </c>
      <c r="Q336">
        <v>336796.98009999999</v>
      </c>
      <c r="R336">
        <v>3063602.0888</v>
      </c>
      <c r="S336">
        <v>336786.77600000001</v>
      </c>
      <c r="T336">
        <v>3063580.0495000002</v>
      </c>
      <c r="U336">
        <v>2.4287E-2</v>
      </c>
      <c r="V336" t="str">
        <f>VLOOKUP(C336,'Lines LookUp'!$B$1:$C$12,2,0)</f>
        <v>BAG</v>
      </c>
      <c r="W336" t="str">
        <f>ROUNDUP(Q336,3)&amp;"-"&amp;ROUNDUP(R336,3)</f>
        <v>336796.981-3063602.089</v>
      </c>
      <c r="X336" t="str">
        <f>ROUNDUP(S336,3)&amp;"-"&amp;ROUNDUP(T336,3)</f>
        <v>336786.776-3063580.05</v>
      </c>
      <c r="Y336">
        <f>VLOOKUP(W336&amp;"-"&amp;V336,'Buscoords Workout'!$F:$G,2,0)</f>
        <v>1041</v>
      </c>
      <c r="Z336">
        <f>VLOOKUP(X336&amp;"-"&amp;V336,'Buscoords Workout'!$F:$G,2,0)</f>
        <v>1042</v>
      </c>
      <c r="AA336" t="b">
        <f>OR(ISNA(Y336),ISNA(Z336))</f>
        <v>0</v>
      </c>
    </row>
    <row r="337" spans="1:27" x14ac:dyDescent="0.25">
      <c r="A337">
        <v>2416</v>
      </c>
      <c r="B337" t="s">
        <v>24</v>
      </c>
      <c r="C337" t="s">
        <v>60</v>
      </c>
      <c r="D337" t="s">
        <v>61</v>
      </c>
      <c r="E337">
        <v>11</v>
      </c>
      <c r="F337" t="s">
        <v>37</v>
      </c>
      <c r="G337">
        <v>100</v>
      </c>
      <c r="H337" t="s">
        <v>27</v>
      </c>
      <c r="I337" t="s">
        <v>38</v>
      </c>
      <c r="J337" t="s">
        <v>59</v>
      </c>
      <c r="K337" t="s">
        <v>30</v>
      </c>
      <c r="L337" t="s">
        <v>31</v>
      </c>
      <c r="M337">
        <v>3</v>
      </c>
      <c r="N337" t="s">
        <v>32</v>
      </c>
      <c r="O337" t="s">
        <v>33</v>
      </c>
      <c r="P337">
        <v>31.453600000000002</v>
      </c>
      <c r="Q337">
        <v>336786.77600000001</v>
      </c>
      <c r="R337">
        <v>3063580.0495000002</v>
      </c>
      <c r="S337">
        <v>336775.6471</v>
      </c>
      <c r="T337">
        <v>3063550.6305</v>
      </c>
      <c r="U337">
        <v>3.1454000000000003E-2</v>
      </c>
      <c r="V337" t="str">
        <f>VLOOKUP(C337,'Lines LookUp'!$B$1:$C$12,2,0)</f>
        <v>BAG</v>
      </c>
      <c r="W337" t="str">
        <f>ROUNDUP(Q337,3)&amp;"-"&amp;ROUNDUP(R337,3)</f>
        <v>336786.776-3063580.05</v>
      </c>
      <c r="X337" t="str">
        <f>ROUNDUP(S337,3)&amp;"-"&amp;ROUNDUP(T337,3)</f>
        <v>336775.648-3063550.631</v>
      </c>
      <c r="Y337">
        <f>VLOOKUP(W337&amp;"-"&amp;V337,'Buscoords Workout'!$F:$G,2,0)</f>
        <v>1042</v>
      </c>
      <c r="Z337">
        <f>VLOOKUP(X337&amp;"-"&amp;V337,'Buscoords Workout'!$F:$G,2,0)</f>
        <v>1043</v>
      </c>
      <c r="AA337" t="b">
        <f>OR(ISNA(Y337),ISNA(Z337))</f>
        <v>0</v>
      </c>
    </row>
    <row r="338" spans="1:27" x14ac:dyDescent="0.25">
      <c r="A338">
        <v>2417</v>
      </c>
      <c r="B338" t="s">
        <v>24</v>
      </c>
      <c r="C338" t="s">
        <v>60</v>
      </c>
      <c r="D338" t="s">
        <v>61</v>
      </c>
      <c r="E338">
        <v>11</v>
      </c>
      <c r="F338" t="s">
        <v>37</v>
      </c>
      <c r="G338">
        <v>100</v>
      </c>
      <c r="H338" t="s">
        <v>27</v>
      </c>
      <c r="I338" t="s">
        <v>38</v>
      </c>
      <c r="J338" t="s">
        <v>59</v>
      </c>
      <c r="K338" t="s">
        <v>30</v>
      </c>
      <c r="L338" t="s">
        <v>31</v>
      </c>
      <c r="M338">
        <v>3</v>
      </c>
      <c r="N338" t="s">
        <v>32</v>
      </c>
      <c r="O338" t="s">
        <v>33</v>
      </c>
      <c r="P338">
        <v>3.6673900000000001</v>
      </c>
      <c r="Q338">
        <v>336775.6471</v>
      </c>
      <c r="R338">
        <v>3063550.6305</v>
      </c>
      <c r="S338">
        <v>336779.21149199997</v>
      </c>
      <c r="T338">
        <v>3063549.7674699998</v>
      </c>
      <c r="U338">
        <v>3.6670000000000001E-3</v>
      </c>
      <c r="V338" t="str">
        <f>VLOOKUP(C338,'Lines LookUp'!$B$1:$C$12,2,0)</f>
        <v>BAG</v>
      </c>
      <c r="W338" t="str">
        <f>ROUNDUP(Q338,3)&amp;"-"&amp;ROUNDUP(R338,3)</f>
        <v>336775.648-3063550.631</v>
      </c>
      <c r="X338" t="str">
        <f>ROUNDUP(S338,3)&amp;"-"&amp;ROUNDUP(T338,3)</f>
        <v>336779.212-3063549.768</v>
      </c>
      <c r="Y338">
        <f>VLOOKUP(W338&amp;"-"&amp;V338,'Buscoords Workout'!$F:$G,2,0)</f>
        <v>1043</v>
      </c>
      <c r="Z338">
        <f>VLOOKUP(X338&amp;"-"&amp;V338,'Buscoords Workout'!$F:$G,2,0)</f>
        <v>1263</v>
      </c>
      <c r="AA338" t="b">
        <f>OR(ISNA(Y338),ISNA(Z338))</f>
        <v>0</v>
      </c>
    </row>
    <row r="339" spans="1:27" x14ac:dyDescent="0.25">
      <c r="A339">
        <v>2418</v>
      </c>
      <c r="B339" t="s">
        <v>24</v>
      </c>
      <c r="C339" t="s">
        <v>60</v>
      </c>
      <c r="D339" t="s">
        <v>61</v>
      </c>
      <c r="E339">
        <v>11</v>
      </c>
      <c r="F339" t="s">
        <v>37</v>
      </c>
      <c r="G339">
        <v>100</v>
      </c>
      <c r="H339" t="s">
        <v>27</v>
      </c>
      <c r="I339" t="s">
        <v>38</v>
      </c>
      <c r="J339" t="s">
        <v>59</v>
      </c>
      <c r="K339" t="s">
        <v>30</v>
      </c>
      <c r="L339" t="s">
        <v>31</v>
      </c>
      <c r="M339">
        <v>3</v>
      </c>
      <c r="N339" t="s">
        <v>32</v>
      </c>
      <c r="O339" t="s">
        <v>33</v>
      </c>
      <c r="P339">
        <v>19.308199999999999</v>
      </c>
      <c r="Q339">
        <v>336796.38570599997</v>
      </c>
      <c r="R339">
        <v>3063545.6091399998</v>
      </c>
      <c r="S339">
        <v>336815.15169999999</v>
      </c>
      <c r="T339">
        <v>3063541.0654000002</v>
      </c>
      <c r="U339">
        <v>1.9307999999999999E-2</v>
      </c>
      <c r="V339" t="str">
        <f>VLOOKUP(C339,'Lines LookUp'!$B$1:$C$12,2,0)</f>
        <v>BAG</v>
      </c>
      <c r="W339" t="str">
        <f>ROUNDUP(Q339,3)&amp;"-"&amp;ROUNDUP(R339,3)</f>
        <v>336796.386-3063545.61</v>
      </c>
      <c r="X339" t="str">
        <f>ROUNDUP(S339,3)&amp;"-"&amp;ROUNDUP(T339,3)</f>
        <v>336815.152-3063541.066</v>
      </c>
      <c r="Y339">
        <f>VLOOKUP(W339&amp;"-"&amp;V339,'Buscoords Workout'!$F:$G,2,0)</f>
        <v>1262</v>
      </c>
      <c r="Z339">
        <f>VLOOKUP(X339&amp;"-"&amp;V339,'Buscoords Workout'!$F:$G,2,0)</f>
        <v>1044</v>
      </c>
      <c r="AA339" t="b">
        <f>OR(ISNA(Y339),ISNA(Z339))</f>
        <v>0</v>
      </c>
    </row>
    <row r="340" spans="1:27" x14ac:dyDescent="0.25">
      <c r="A340">
        <v>2419</v>
      </c>
      <c r="B340" t="s">
        <v>24</v>
      </c>
      <c r="C340" t="s">
        <v>60</v>
      </c>
      <c r="D340" t="s">
        <v>61</v>
      </c>
      <c r="E340">
        <v>11</v>
      </c>
      <c r="F340" t="s">
        <v>37</v>
      </c>
      <c r="G340">
        <v>100</v>
      </c>
      <c r="H340" t="s">
        <v>27</v>
      </c>
      <c r="I340" t="s">
        <v>38</v>
      </c>
      <c r="J340" t="s">
        <v>59</v>
      </c>
      <c r="K340" t="s">
        <v>30</v>
      </c>
      <c r="L340" t="s">
        <v>31</v>
      </c>
      <c r="M340">
        <v>3</v>
      </c>
      <c r="N340" t="s">
        <v>32</v>
      </c>
      <c r="O340" t="s">
        <v>33</v>
      </c>
      <c r="P340">
        <v>17.670500000000001</v>
      </c>
      <c r="Q340">
        <v>336779.21149199997</v>
      </c>
      <c r="R340">
        <v>3063549.7674699998</v>
      </c>
      <c r="S340">
        <v>336796.38570599997</v>
      </c>
      <c r="T340">
        <v>3063545.6091399998</v>
      </c>
      <c r="U340">
        <v>1.7670000000000002E-2</v>
      </c>
      <c r="V340" t="str">
        <f>VLOOKUP(C340,'Lines LookUp'!$B$1:$C$12,2,0)</f>
        <v>BAG</v>
      </c>
      <c r="W340" t="str">
        <f>ROUNDUP(Q340,3)&amp;"-"&amp;ROUNDUP(R340,3)</f>
        <v>336779.212-3063549.768</v>
      </c>
      <c r="X340" t="str">
        <f>ROUNDUP(S340,3)&amp;"-"&amp;ROUNDUP(T340,3)</f>
        <v>336796.386-3063545.61</v>
      </c>
      <c r="Y340">
        <f>VLOOKUP(W340&amp;"-"&amp;V340,'Buscoords Workout'!$F:$G,2,0)</f>
        <v>1263</v>
      </c>
      <c r="Z340">
        <f>VLOOKUP(X340&amp;"-"&amp;V340,'Buscoords Workout'!$F:$G,2,0)</f>
        <v>1262</v>
      </c>
      <c r="AA340" t="b">
        <f>OR(ISNA(Y340),ISNA(Z340))</f>
        <v>0</v>
      </c>
    </row>
    <row r="341" spans="1:27" x14ac:dyDescent="0.25">
      <c r="A341">
        <v>2421</v>
      </c>
      <c r="B341" t="s">
        <v>24</v>
      </c>
      <c r="C341" t="s">
        <v>60</v>
      </c>
      <c r="D341" t="s">
        <v>61</v>
      </c>
      <c r="E341">
        <v>11</v>
      </c>
      <c r="F341" t="s">
        <v>37</v>
      </c>
      <c r="G341">
        <v>100</v>
      </c>
      <c r="H341" t="s">
        <v>27</v>
      </c>
      <c r="I341" t="s">
        <v>38</v>
      </c>
      <c r="J341" t="s">
        <v>59</v>
      </c>
      <c r="K341" t="s">
        <v>30</v>
      </c>
      <c r="L341" t="s">
        <v>31</v>
      </c>
      <c r="M341">
        <v>3</v>
      </c>
      <c r="N341" t="s">
        <v>32</v>
      </c>
      <c r="O341" t="s">
        <v>33</v>
      </c>
      <c r="P341">
        <v>0.26502399999999998</v>
      </c>
      <c r="Q341">
        <v>336836.05140699999</v>
      </c>
      <c r="R341">
        <v>3063535.4002399999</v>
      </c>
      <c r="S341">
        <v>336836.30719999998</v>
      </c>
      <c r="T341">
        <v>3063535.3308999999</v>
      </c>
      <c r="U341">
        <v>2.6499999999999999E-4</v>
      </c>
      <c r="V341" t="str">
        <f>VLOOKUP(C341,'Lines LookUp'!$B$1:$C$12,2,0)</f>
        <v>BAG</v>
      </c>
      <c r="W341" t="str">
        <f>ROUNDUP(Q341,3)&amp;"-"&amp;ROUNDUP(R341,3)</f>
        <v>336836.052-3063535.401</v>
      </c>
      <c r="X341" t="str">
        <f>ROUNDUP(S341,3)&amp;"-"&amp;ROUNDUP(T341,3)</f>
        <v>336836.308-3063535.331</v>
      </c>
      <c r="Y341">
        <f>VLOOKUP(W341&amp;"-"&amp;V341,'Buscoords Workout'!$F:$G,2,0)</f>
        <v>1258</v>
      </c>
      <c r="Z341">
        <f>VLOOKUP(X341&amp;"-"&amp;V341,'Buscoords Workout'!$F:$G,2,0)</f>
        <v>1045</v>
      </c>
      <c r="AA341" t="b">
        <f>OR(ISNA(Y341),ISNA(Z341))</f>
        <v>0</v>
      </c>
    </row>
    <row r="342" spans="1:27" x14ac:dyDescent="0.25">
      <c r="A342">
        <v>2423</v>
      </c>
      <c r="B342" t="s">
        <v>24</v>
      </c>
      <c r="C342" t="s">
        <v>60</v>
      </c>
      <c r="D342" t="s">
        <v>61</v>
      </c>
      <c r="E342">
        <v>11</v>
      </c>
      <c r="F342" t="s">
        <v>37</v>
      </c>
      <c r="G342">
        <v>100</v>
      </c>
      <c r="H342" t="s">
        <v>27</v>
      </c>
      <c r="I342" t="s">
        <v>38</v>
      </c>
      <c r="J342" t="s">
        <v>59</v>
      </c>
      <c r="K342" t="s">
        <v>30</v>
      </c>
      <c r="L342" t="s">
        <v>31</v>
      </c>
      <c r="M342">
        <v>3</v>
      </c>
      <c r="N342" t="s">
        <v>32</v>
      </c>
      <c r="O342" t="s">
        <v>33</v>
      </c>
      <c r="P342">
        <v>15.6288</v>
      </c>
      <c r="Q342">
        <v>336836.30719999998</v>
      </c>
      <c r="R342">
        <v>3063535.3308999999</v>
      </c>
      <c r="S342">
        <v>336851.391695</v>
      </c>
      <c r="T342">
        <v>3063531.2421200001</v>
      </c>
      <c r="U342">
        <v>1.5629000000000001E-2</v>
      </c>
      <c r="V342" t="str">
        <f>VLOOKUP(C342,'Lines LookUp'!$B$1:$C$12,2,0)</f>
        <v>BAG</v>
      </c>
      <c r="W342" t="str">
        <f>ROUNDUP(Q342,3)&amp;"-"&amp;ROUNDUP(R342,3)</f>
        <v>336836.308-3063535.331</v>
      </c>
      <c r="X342" t="str">
        <f>ROUNDUP(S342,3)&amp;"-"&amp;ROUNDUP(T342,3)</f>
        <v>336851.392-3063531.243</v>
      </c>
      <c r="Y342">
        <f>VLOOKUP(W342&amp;"-"&amp;V342,'Buscoords Workout'!$F:$G,2,0)</f>
        <v>1045</v>
      </c>
      <c r="Z342">
        <f>VLOOKUP(X342&amp;"-"&amp;V342,'Buscoords Workout'!$F:$G,2,0)</f>
        <v>1257</v>
      </c>
      <c r="AA342" t="b">
        <f>OR(ISNA(Y342),ISNA(Z342))</f>
        <v>0</v>
      </c>
    </row>
    <row r="343" spans="1:27" x14ac:dyDescent="0.25">
      <c r="A343">
        <v>2425</v>
      </c>
      <c r="B343" t="s">
        <v>24</v>
      </c>
      <c r="C343" t="s">
        <v>60</v>
      </c>
      <c r="D343" t="s">
        <v>61</v>
      </c>
      <c r="E343">
        <v>11</v>
      </c>
      <c r="F343" t="s">
        <v>37</v>
      </c>
      <c r="G343">
        <v>100</v>
      </c>
      <c r="H343" t="s">
        <v>27</v>
      </c>
      <c r="I343" t="s">
        <v>38</v>
      </c>
      <c r="J343" t="s">
        <v>59</v>
      </c>
      <c r="K343" t="s">
        <v>30</v>
      </c>
      <c r="L343" t="s">
        <v>31</v>
      </c>
      <c r="M343">
        <v>3</v>
      </c>
      <c r="N343" t="s">
        <v>32</v>
      </c>
      <c r="O343" t="s">
        <v>33</v>
      </c>
      <c r="P343">
        <v>3.97851</v>
      </c>
      <c r="Q343">
        <v>336938.82965700002</v>
      </c>
      <c r="R343">
        <v>3063507.5413500001</v>
      </c>
      <c r="S343">
        <v>336942.66960000002</v>
      </c>
      <c r="T343">
        <v>3063506.5005000001</v>
      </c>
      <c r="U343">
        <v>3.9789999999999999E-3</v>
      </c>
      <c r="V343" t="str">
        <f>VLOOKUP(C343,'Lines LookUp'!$B$1:$C$12,2,0)</f>
        <v>BAG</v>
      </c>
      <c r="W343" t="str">
        <f>ROUNDUP(Q343,3)&amp;"-"&amp;ROUNDUP(R343,3)</f>
        <v>336938.83-3063507.542</v>
      </c>
      <c r="X343" t="str">
        <f>ROUNDUP(S343,3)&amp;"-"&amp;ROUNDUP(T343,3)</f>
        <v>336942.67-3063506.501</v>
      </c>
      <c r="Y343">
        <f>VLOOKUP(W343&amp;"-"&amp;V343,'Buscoords Workout'!$F:$G,2,0)</f>
        <v>1249</v>
      </c>
      <c r="Z343">
        <f>VLOOKUP(X343&amp;"-"&amp;V343,'Buscoords Workout'!$F:$G,2,0)</f>
        <v>1046</v>
      </c>
      <c r="AA343" t="b">
        <f>OR(ISNA(Y343),ISNA(Z343))</f>
        <v>0</v>
      </c>
    </row>
    <row r="344" spans="1:27" x14ac:dyDescent="0.25">
      <c r="A344">
        <v>2426</v>
      </c>
      <c r="B344" t="s">
        <v>24</v>
      </c>
      <c r="C344" t="s">
        <v>60</v>
      </c>
      <c r="D344" t="s">
        <v>61</v>
      </c>
      <c r="E344">
        <v>11</v>
      </c>
      <c r="F344" t="s">
        <v>37</v>
      </c>
      <c r="G344">
        <v>100</v>
      </c>
      <c r="H344" t="s">
        <v>27</v>
      </c>
      <c r="I344" t="s">
        <v>38</v>
      </c>
      <c r="J344" t="s">
        <v>59</v>
      </c>
      <c r="K344" t="s">
        <v>30</v>
      </c>
      <c r="L344" t="s">
        <v>31</v>
      </c>
      <c r="M344">
        <v>3</v>
      </c>
      <c r="N344" t="s">
        <v>32</v>
      </c>
      <c r="O344" t="s">
        <v>33</v>
      </c>
      <c r="P344">
        <v>28.328499999999998</v>
      </c>
      <c r="Q344">
        <v>336911.48774700001</v>
      </c>
      <c r="R344">
        <v>3063514.9526</v>
      </c>
      <c r="S344">
        <v>336938.82965700002</v>
      </c>
      <c r="T344">
        <v>3063507.5413500001</v>
      </c>
      <c r="U344">
        <v>2.8329E-2</v>
      </c>
      <c r="V344" t="str">
        <f>VLOOKUP(C344,'Lines LookUp'!$B$1:$C$12,2,0)</f>
        <v>BAG</v>
      </c>
      <c r="W344" t="str">
        <f>ROUNDUP(Q344,3)&amp;"-"&amp;ROUNDUP(R344,3)</f>
        <v>336911.488-3063514.953</v>
      </c>
      <c r="X344" t="str">
        <f>ROUNDUP(S344,3)&amp;"-"&amp;ROUNDUP(T344,3)</f>
        <v>336938.83-3063507.542</v>
      </c>
      <c r="Y344">
        <f>VLOOKUP(W344&amp;"-"&amp;V344,'Buscoords Workout'!$F:$G,2,0)</f>
        <v>1252</v>
      </c>
      <c r="Z344">
        <f>VLOOKUP(X344&amp;"-"&amp;V344,'Buscoords Workout'!$F:$G,2,0)</f>
        <v>1249</v>
      </c>
      <c r="AA344" t="b">
        <f>OR(ISNA(Y344),ISNA(Z344))</f>
        <v>0</v>
      </c>
    </row>
    <row r="345" spans="1:27" x14ac:dyDescent="0.25">
      <c r="A345">
        <v>2428</v>
      </c>
      <c r="B345" t="s">
        <v>24</v>
      </c>
      <c r="C345" t="s">
        <v>60</v>
      </c>
      <c r="D345" t="s">
        <v>61</v>
      </c>
      <c r="E345">
        <v>11</v>
      </c>
      <c r="F345" t="s">
        <v>37</v>
      </c>
      <c r="G345">
        <v>100</v>
      </c>
      <c r="H345" t="s">
        <v>27</v>
      </c>
      <c r="I345" t="s">
        <v>38</v>
      </c>
      <c r="J345" t="s">
        <v>59</v>
      </c>
      <c r="K345" t="s">
        <v>30</v>
      </c>
      <c r="L345" t="s">
        <v>31</v>
      </c>
      <c r="M345">
        <v>3</v>
      </c>
      <c r="N345" t="s">
        <v>32</v>
      </c>
      <c r="O345" t="s">
        <v>33</v>
      </c>
      <c r="P345">
        <v>17.906600000000001</v>
      </c>
      <c r="Q345">
        <v>336942.66960000002</v>
      </c>
      <c r="R345">
        <v>3063506.5005000001</v>
      </c>
      <c r="S345">
        <v>336960.05269099999</v>
      </c>
      <c r="T345">
        <v>3063502.2023399998</v>
      </c>
      <c r="U345">
        <v>1.7906999999999999E-2</v>
      </c>
      <c r="V345" t="str">
        <f>VLOOKUP(C345,'Lines LookUp'!$B$1:$C$12,2,0)</f>
        <v>BAG</v>
      </c>
      <c r="W345" t="str">
        <f>ROUNDUP(Q345,3)&amp;"-"&amp;ROUNDUP(R345,3)</f>
        <v>336942.67-3063506.501</v>
      </c>
      <c r="X345" t="str">
        <f>ROUNDUP(S345,3)&amp;"-"&amp;ROUNDUP(T345,3)</f>
        <v>336960.053-3063502.203</v>
      </c>
      <c r="Y345">
        <f>VLOOKUP(W345&amp;"-"&amp;V345,'Buscoords Workout'!$F:$G,2,0)</f>
        <v>1046</v>
      </c>
      <c r="Z345">
        <f>VLOOKUP(X345&amp;"-"&amp;V345,'Buscoords Workout'!$F:$G,2,0)</f>
        <v>1247</v>
      </c>
      <c r="AA345" t="b">
        <f>OR(ISNA(Y345),ISNA(Z345))</f>
        <v>0</v>
      </c>
    </row>
    <row r="346" spans="1:27" x14ac:dyDescent="0.25">
      <c r="A346">
        <v>2431</v>
      </c>
      <c r="B346" t="s">
        <v>24</v>
      </c>
      <c r="C346" t="s">
        <v>60</v>
      </c>
      <c r="D346" t="s">
        <v>61</v>
      </c>
      <c r="E346">
        <v>11</v>
      </c>
      <c r="F346" t="s">
        <v>37</v>
      </c>
      <c r="G346">
        <v>100</v>
      </c>
      <c r="H346" t="s">
        <v>27</v>
      </c>
      <c r="I346" t="s">
        <v>38</v>
      </c>
      <c r="J346" t="s">
        <v>59</v>
      </c>
      <c r="K346" t="s">
        <v>30</v>
      </c>
      <c r="L346" t="s">
        <v>31</v>
      </c>
      <c r="M346">
        <v>3</v>
      </c>
      <c r="N346" t="s">
        <v>32</v>
      </c>
      <c r="O346" t="s">
        <v>33</v>
      </c>
      <c r="P346">
        <v>21.855899999999998</v>
      </c>
      <c r="Q346">
        <v>336991.84149999998</v>
      </c>
      <c r="R346">
        <v>3063494.3421999998</v>
      </c>
      <c r="S346">
        <v>337013.62417800003</v>
      </c>
      <c r="T346">
        <v>3063492.55418</v>
      </c>
      <c r="U346">
        <v>2.1856E-2</v>
      </c>
      <c r="V346" t="str">
        <f>VLOOKUP(C346,'Lines LookUp'!$B$1:$C$12,2,0)</f>
        <v>BAG</v>
      </c>
      <c r="W346" t="str">
        <f>ROUNDUP(Q346,3)&amp;"-"&amp;ROUNDUP(R346,3)</f>
        <v>336991.842-3063494.343</v>
      </c>
      <c r="X346" t="str">
        <f>ROUNDUP(S346,3)&amp;"-"&amp;ROUNDUP(T346,3)</f>
        <v>337013.625-3063492.555</v>
      </c>
      <c r="Y346">
        <f>VLOOKUP(W346&amp;"-"&amp;V346,'Buscoords Workout'!$F:$G,2,0)</f>
        <v>1047</v>
      </c>
      <c r="Z346">
        <f>VLOOKUP(X346&amp;"-"&amp;V346,'Buscoords Workout'!$F:$G,2,0)</f>
        <v>1241</v>
      </c>
      <c r="AA346" t="b">
        <f>OR(ISNA(Y346),ISNA(Z346))</f>
        <v>0</v>
      </c>
    </row>
    <row r="347" spans="1:27" x14ac:dyDescent="0.25">
      <c r="A347">
        <v>2432</v>
      </c>
      <c r="B347" t="s">
        <v>24</v>
      </c>
      <c r="C347" t="s">
        <v>60</v>
      </c>
      <c r="D347" t="s">
        <v>61</v>
      </c>
      <c r="E347">
        <v>11</v>
      </c>
      <c r="F347" t="s">
        <v>37</v>
      </c>
      <c r="G347">
        <v>100</v>
      </c>
      <c r="H347" t="s">
        <v>27</v>
      </c>
      <c r="I347" t="s">
        <v>38</v>
      </c>
      <c r="J347" t="s">
        <v>59</v>
      </c>
      <c r="K347" t="s">
        <v>30</v>
      </c>
      <c r="L347" t="s">
        <v>31</v>
      </c>
      <c r="M347">
        <v>3</v>
      </c>
      <c r="N347" t="s">
        <v>32</v>
      </c>
      <c r="O347" t="s">
        <v>33</v>
      </c>
      <c r="P347">
        <v>4.3056400000000004</v>
      </c>
      <c r="Q347">
        <v>337035.38759</v>
      </c>
      <c r="R347">
        <v>3063490.76774</v>
      </c>
      <c r="S347">
        <v>337039.67879999999</v>
      </c>
      <c r="T347">
        <v>3063490.4155000001</v>
      </c>
      <c r="U347">
        <v>4.3059999999999999E-3</v>
      </c>
      <c r="V347" t="str">
        <f>VLOOKUP(C347,'Lines LookUp'!$B$1:$C$12,2,0)</f>
        <v>BAG</v>
      </c>
      <c r="W347" t="str">
        <f>ROUNDUP(Q347,3)&amp;"-"&amp;ROUNDUP(R347,3)</f>
        <v>337035.388-3063490.768</v>
      </c>
      <c r="X347" t="str">
        <f>ROUNDUP(S347,3)&amp;"-"&amp;ROUNDUP(T347,3)</f>
        <v>337039.679-3063490.416</v>
      </c>
      <c r="Y347">
        <f>VLOOKUP(W347&amp;"-"&amp;V347,'Buscoords Workout'!$F:$G,2,0)</f>
        <v>1240</v>
      </c>
      <c r="Z347">
        <f>VLOOKUP(X347&amp;"-"&amp;V347,'Buscoords Workout'!$F:$G,2,0)</f>
        <v>1048</v>
      </c>
      <c r="AA347" t="b">
        <f>OR(ISNA(Y347),ISNA(Z347))</f>
        <v>0</v>
      </c>
    </row>
    <row r="348" spans="1:27" x14ac:dyDescent="0.25">
      <c r="A348">
        <v>2433</v>
      </c>
      <c r="B348" t="s">
        <v>24</v>
      </c>
      <c r="C348" t="s">
        <v>60</v>
      </c>
      <c r="D348" t="s">
        <v>61</v>
      </c>
      <c r="E348">
        <v>11</v>
      </c>
      <c r="F348" t="s">
        <v>37</v>
      </c>
      <c r="G348">
        <v>100</v>
      </c>
      <c r="H348" t="s">
        <v>27</v>
      </c>
      <c r="I348" t="s">
        <v>38</v>
      </c>
      <c r="J348" t="s">
        <v>59</v>
      </c>
      <c r="K348" t="s">
        <v>30</v>
      </c>
      <c r="L348" t="s">
        <v>31</v>
      </c>
      <c r="M348">
        <v>3</v>
      </c>
      <c r="N348" t="s">
        <v>32</v>
      </c>
      <c r="O348" t="s">
        <v>33</v>
      </c>
      <c r="P348">
        <v>21.836600000000001</v>
      </c>
      <c r="Q348">
        <v>337013.62417800003</v>
      </c>
      <c r="R348">
        <v>3063492.55418</v>
      </c>
      <c r="S348">
        <v>337035.38759</v>
      </c>
      <c r="T348">
        <v>3063490.76774</v>
      </c>
      <c r="U348">
        <v>2.1836999999999999E-2</v>
      </c>
      <c r="V348" t="str">
        <f>VLOOKUP(C348,'Lines LookUp'!$B$1:$C$12,2,0)</f>
        <v>BAG</v>
      </c>
      <c r="W348" t="str">
        <f>ROUNDUP(Q348,3)&amp;"-"&amp;ROUNDUP(R348,3)</f>
        <v>337013.625-3063492.555</v>
      </c>
      <c r="X348" t="str">
        <f>ROUNDUP(S348,3)&amp;"-"&amp;ROUNDUP(T348,3)</f>
        <v>337035.388-3063490.768</v>
      </c>
      <c r="Y348">
        <f>VLOOKUP(W348&amp;"-"&amp;V348,'Buscoords Workout'!$F:$G,2,0)</f>
        <v>1241</v>
      </c>
      <c r="Z348">
        <f>VLOOKUP(X348&amp;"-"&amp;V348,'Buscoords Workout'!$F:$G,2,0)</f>
        <v>1240</v>
      </c>
      <c r="AA348" t="b">
        <f>OR(ISNA(Y348),ISNA(Z348))</f>
        <v>0</v>
      </c>
    </row>
    <row r="349" spans="1:27" x14ac:dyDescent="0.25">
      <c r="A349">
        <v>2434</v>
      </c>
      <c r="B349" t="s">
        <v>24</v>
      </c>
      <c r="C349" t="s">
        <v>60</v>
      </c>
      <c r="D349" t="s">
        <v>61</v>
      </c>
      <c r="E349">
        <v>11</v>
      </c>
      <c r="F349" t="s">
        <v>37</v>
      </c>
      <c r="G349">
        <v>100</v>
      </c>
      <c r="H349" t="s">
        <v>27</v>
      </c>
      <c r="I349" t="s">
        <v>38</v>
      </c>
      <c r="J349" t="s">
        <v>59</v>
      </c>
      <c r="K349" t="s">
        <v>30</v>
      </c>
      <c r="L349" t="s">
        <v>31</v>
      </c>
      <c r="M349">
        <v>3</v>
      </c>
      <c r="N349" t="s">
        <v>32</v>
      </c>
      <c r="O349" t="s">
        <v>33</v>
      </c>
      <c r="P349">
        <v>15.5107</v>
      </c>
      <c r="Q349">
        <v>337039.67879999999</v>
      </c>
      <c r="R349">
        <v>3063490.4155000001</v>
      </c>
      <c r="S349">
        <v>337055.03256600001</v>
      </c>
      <c r="T349">
        <v>3063492.6166099999</v>
      </c>
      <c r="U349">
        <v>1.5511E-2</v>
      </c>
      <c r="V349" t="str">
        <f>VLOOKUP(C349,'Lines LookUp'!$B$1:$C$12,2,0)</f>
        <v>BAG</v>
      </c>
      <c r="W349" t="str">
        <f>ROUNDUP(Q349,3)&amp;"-"&amp;ROUNDUP(R349,3)</f>
        <v>337039.679-3063490.416</v>
      </c>
      <c r="X349" t="str">
        <f>ROUNDUP(S349,3)&amp;"-"&amp;ROUNDUP(T349,3)</f>
        <v>337055.033-3063492.617</v>
      </c>
      <c r="Y349">
        <f>VLOOKUP(W349&amp;"-"&amp;V349,'Buscoords Workout'!$F:$G,2,0)</f>
        <v>1048</v>
      </c>
      <c r="Z349">
        <f>VLOOKUP(X349&amp;"-"&amp;V349,'Buscoords Workout'!$F:$G,2,0)</f>
        <v>1242</v>
      </c>
      <c r="AA349" t="b">
        <f>OR(ISNA(Y349),ISNA(Z349))</f>
        <v>0</v>
      </c>
    </row>
    <row r="350" spans="1:27" x14ac:dyDescent="0.25">
      <c r="A350">
        <v>2435</v>
      </c>
      <c r="B350" t="s">
        <v>24</v>
      </c>
      <c r="C350" t="s">
        <v>60</v>
      </c>
      <c r="D350" t="s">
        <v>61</v>
      </c>
      <c r="E350">
        <v>11</v>
      </c>
      <c r="F350" t="s">
        <v>37</v>
      </c>
      <c r="G350">
        <v>100</v>
      </c>
      <c r="H350" t="s">
        <v>27</v>
      </c>
      <c r="I350" t="s">
        <v>38</v>
      </c>
      <c r="J350" t="s">
        <v>59</v>
      </c>
      <c r="K350" t="s">
        <v>30</v>
      </c>
      <c r="L350" t="s">
        <v>31</v>
      </c>
      <c r="M350">
        <v>3</v>
      </c>
      <c r="N350" t="s">
        <v>32</v>
      </c>
      <c r="O350" t="s">
        <v>33</v>
      </c>
      <c r="P350">
        <v>3.0742500000000001</v>
      </c>
      <c r="Q350">
        <v>337083.79056400002</v>
      </c>
      <c r="R350">
        <v>3063496.7393399999</v>
      </c>
      <c r="S350">
        <v>337086.83370000002</v>
      </c>
      <c r="T350">
        <v>3063497.1756000002</v>
      </c>
      <c r="U350">
        <v>3.0739999999999999E-3</v>
      </c>
      <c r="V350" t="str">
        <f>VLOOKUP(C350,'Lines LookUp'!$B$1:$C$12,2,0)</f>
        <v>BAG</v>
      </c>
      <c r="W350" t="str">
        <f>ROUNDUP(Q350,3)&amp;"-"&amp;ROUNDUP(R350,3)</f>
        <v>337083.791-3063496.74</v>
      </c>
      <c r="X350" t="str">
        <f>ROUNDUP(S350,3)&amp;"-"&amp;ROUNDUP(T350,3)</f>
        <v>337086.834-3063497.176</v>
      </c>
      <c r="Y350">
        <f>VLOOKUP(W350&amp;"-"&amp;V350,'Buscoords Workout'!$F:$G,2,0)</f>
        <v>1245</v>
      </c>
      <c r="Z350">
        <f>VLOOKUP(X350&amp;"-"&amp;V350,'Buscoords Workout'!$F:$G,2,0)</f>
        <v>1049</v>
      </c>
      <c r="AA350" t="b">
        <f>OR(ISNA(Y350),ISNA(Z350))</f>
        <v>0</v>
      </c>
    </row>
    <row r="351" spans="1:27" x14ac:dyDescent="0.25">
      <c r="A351">
        <v>2436</v>
      </c>
      <c r="B351" t="s">
        <v>24</v>
      </c>
      <c r="C351" t="s">
        <v>60</v>
      </c>
      <c r="D351" t="s">
        <v>61</v>
      </c>
      <c r="E351">
        <v>11</v>
      </c>
      <c r="F351" t="s">
        <v>37</v>
      </c>
      <c r="G351">
        <v>100</v>
      </c>
      <c r="H351" t="s">
        <v>27</v>
      </c>
      <c r="I351" t="s">
        <v>38</v>
      </c>
      <c r="J351" t="s">
        <v>59</v>
      </c>
      <c r="K351" t="s">
        <v>30</v>
      </c>
      <c r="L351" t="s">
        <v>31</v>
      </c>
      <c r="M351">
        <v>3</v>
      </c>
      <c r="N351" t="s">
        <v>32</v>
      </c>
      <c r="O351" t="s">
        <v>33</v>
      </c>
      <c r="P351">
        <v>29.052</v>
      </c>
      <c r="Q351">
        <v>337055.03256600001</v>
      </c>
      <c r="R351">
        <v>3063492.6166099999</v>
      </c>
      <c r="S351">
        <v>337083.79056400002</v>
      </c>
      <c r="T351">
        <v>3063496.7393399999</v>
      </c>
      <c r="U351">
        <v>2.9052000000000001E-2</v>
      </c>
      <c r="V351" t="str">
        <f>VLOOKUP(C351,'Lines LookUp'!$B$1:$C$12,2,0)</f>
        <v>BAG</v>
      </c>
      <c r="W351" t="str">
        <f>ROUNDUP(Q351,3)&amp;"-"&amp;ROUNDUP(R351,3)</f>
        <v>337055.033-3063492.617</v>
      </c>
      <c r="X351" t="str">
        <f>ROUNDUP(S351,3)&amp;"-"&amp;ROUNDUP(T351,3)</f>
        <v>337083.791-3063496.74</v>
      </c>
      <c r="Y351">
        <f>VLOOKUP(W351&amp;"-"&amp;V351,'Buscoords Workout'!$F:$G,2,0)</f>
        <v>1242</v>
      </c>
      <c r="Z351">
        <f>VLOOKUP(X351&amp;"-"&amp;V351,'Buscoords Workout'!$F:$G,2,0)</f>
        <v>1245</v>
      </c>
      <c r="AA351" t="b">
        <f>OR(ISNA(Y351),ISNA(Z351))</f>
        <v>0</v>
      </c>
    </row>
    <row r="352" spans="1:27" x14ac:dyDescent="0.25">
      <c r="A352">
        <v>2437</v>
      </c>
      <c r="B352" t="s">
        <v>24</v>
      </c>
      <c r="C352" t="s">
        <v>60</v>
      </c>
      <c r="D352" t="s">
        <v>61</v>
      </c>
      <c r="E352">
        <v>11</v>
      </c>
      <c r="F352" t="s">
        <v>37</v>
      </c>
      <c r="G352">
        <v>100</v>
      </c>
      <c r="H352" t="s">
        <v>27</v>
      </c>
      <c r="I352" t="s">
        <v>38</v>
      </c>
      <c r="J352" t="s">
        <v>59</v>
      </c>
      <c r="K352" t="s">
        <v>30</v>
      </c>
      <c r="L352" t="s">
        <v>31</v>
      </c>
      <c r="M352">
        <v>3</v>
      </c>
      <c r="N352" t="s">
        <v>32</v>
      </c>
      <c r="O352" t="s">
        <v>33</v>
      </c>
      <c r="P352">
        <v>21.107900000000001</v>
      </c>
      <c r="Q352">
        <v>337086.83370000002</v>
      </c>
      <c r="R352">
        <v>3063497.1756000002</v>
      </c>
      <c r="S352">
        <v>337107.38414099999</v>
      </c>
      <c r="T352">
        <v>3063501.9947799998</v>
      </c>
      <c r="U352">
        <v>2.1107999999999998E-2</v>
      </c>
      <c r="V352" t="str">
        <f>VLOOKUP(C352,'Lines LookUp'!$B$1:$C$12,2,0)</f>
        <v>BAG</v>
      </c>
      <c r="W352" t="str">
        <f>ROUNDUP(Q352,3)&amp;"-"&amp;ROUNDUP(R352,3)</f>
        <v>337086.834-3063497.176</v>
      </c>
      <c r="X352" t="str">
        <f>ROUNDUP(S352,3)&amp;"-"&amp;ROUNDUP(T352,3)</f>
        <v>337107.385-3063501.995</v>
      </c>
      <c r="Y352">
        <f>VLOOKUP(W352&amp;"-"&amp;V352,'Buscoords Workout'!$F:$G,2,0)</f>
        <v>1049</v>
      </c>
      <c r="Z352">
        <f>VLOOKUP(X352&amp;"-"&amp;V352,'Buscoords Workout'!$F:$G,2,0)</f>
        <v>1246</v>
      </c>
      <c r="AA352" t="b">
        <f>OR(ISNA(Y352),ISNA(Z352))</f>
        <v>0</v>
      </c>
    </row>
    <row r="353" spans="1:27" x14ac:dyDescent="0.25">
      <c r="A353">
        <v>2438</v>
      </c>
      <c r="B353" t="s">
        <v>24</v>
      </c>
      <c r="C353" t="s">
        <v>60</v>
      </c>
      <c r="D353" t="s">
        <v>61</v>
      </c>
      <c r="E353">
        <v>11</v>
      </c>
      <c r="F353" t="s">
        <v>37</v>
      </c>
      <c r="G353">
        <v>100</v>
      </c>
      <c r="H353" t="s">
        <v>27</v>
      </c>
      <c r="I353" t="s">
        <v>38</v>
      </c>
      <c r="J353" t="s">
        <v>59</v>
      </c>
      <c r="K353" t="s">
        <v>30</v>
      </c>
      <c r="L353" t="s">
        <v>31</v>
      </c>
      <c r="M353">
        <v>3</v>
      </c>
      <c r="N353" t="s">
        <v>32</v>
      </c>
      <c r="O353" t="s">
        <v>33</v>
      </c>
      <c r="P353">
        <v>0.30135299999999998</v>
      </c>
      <c r="Q353">
        <v>337129.61150599999</v>
      </c>
      <c r="R353">
        <v>3063507.2072000001</v>
      </c>
      <c r="S353">
        <v>337129.90490000002</v>
      </c>
      <c r="T353">
        <v>3063507.2760000001</v>
      </c>
      <c r="U353">
        <v>3.01E-4</v>
      </c>
      <c r="V353" t="str">
        <f>VLOOKUP(C353,'Lines LookUp'!$B$1:$C$12,2,0)</f>
        <v>BAG</v>
      </c>
      <c r="W353" t="str">
        <f>ROUNDUP(Q353,3)&amp;"-"&amp;ROUNDUP(R353,3)</f>
        <v>337129.612-3063507.208</v>
      </c>
      <c r="X353" t="str">
        <f>ROUNDUP(S353,3)&amp;"-"&amp;ROUNDUP(T353,3)</f>
        <v>337129.905-3063507.276</v>
      </c>
      <c r="Y353">
        <f>VLOOKUP(W353&amp;"-"&amp;V353,'Buscoords Workout'!$F:$G,2,0)</f>
        <v>1248</v>
      </c>
      <c r="Z353">
        <f>VLOOKUP(X353&amp;"-"&amp;V353,'Buscoords Workout'!$F:$G,2,0)</f>
        <v>1050</v>
      </c>
      <c r="AA353" t="b">
        <f>OR(ISNA(Y353),ISNA(Z353))</f>
        <v>0</v>
      </c>
    </row>
    <row r="354" spans="1:27" x14ac:dyDescent="0.25">
      <c r="A354">
        <v>2439</v>
      </c>
      <c r="B354" t="s">
        <v>24</v>
      </c>
      <c r="C354" t="s">
        <v>60</v>
      </c>
      <c r="D354" t="s">
        <v>61</v>
      </c>
      <c r="E354">
        <v>11</v>
      </c>
      <c r="F354" t="s">
        <v>37</v>
      </c>
      <c r="G354">
        <v>100</v>
      </c>
      <c r="H354" t="s">
        <v>27</v>
      </c>
      <c r="I354" t="s">
        <v>38</v>
      </c>
      <c r="J354" t="s">
        <v>59</v>
      </c>
      <c r="K354" t="s">
        <v>30</v>
      </c>
      <c r="L354" t="s">
        <v>31</v>
      </c>
      <c r="M354">
        <v>3</v>
      </c>
      <c r="N354" t="s">
        <v>32</v>
      </c>
      <c r="O354" t="s">
        <v>33</v>
      </c>
      <c r="P354">
        <v>22.830400000000001</v>
      </c>
      <c r="Q354">
        <v>337107.38414099999</v>
      </c>
      <c r="R354">
        <v>3063501.9947799998</v>
      </c>
      <c r="S354">
        <v>337129.61150599999</v>
      </c>
      <c r="T354">
        <v>3063507.2072000001</v>
      </c>
      <c r="U354">
        <v>2.283E-2</v>
      </c>
      <c r="V354" t="str">
        <f>VLOOKUP(C354,'Lines LookUp'!$B$1:$C$12,2,0)</f>
        <v>BAG</v>
      </c>
      <c r="W354" t="str">
        <f>ROUNDUP(Q354,3)&amp;"-"&amp;ROUNDUP(R354,3)</f>
        <v>337107.385-3063501.995</v>
      </c>
      <c r="X354" t="str">
        <f>ROUNDUP(S354,3)&amp;"-"&amp;ROUNDUP(T354,3)</f>
        <v>337129.612-3063507.208</v>
      </c>
      <c r="Y354">
        <f>VLOOKUP(W354&amp;"-"&amp;V354,'Buscoords Workout'!$F:$G,2,0)</f>
        <v>1246</v>
      </c>
      <c r="Z354">
        <f>VLOOKUP(X354&amp;"-"&amp;V354,'Buscoords Workout'!$F:$G,2,0)</f>
        <v>1248</v>
      </c>
      <c r="AA354" t="b">
        <f>OR(ISNA(Y354),ISNA(Z354))</f>
        <v>0</v>
      </c>
    </row>
    <row r="355" spans="1:27" x14ac:dyDescent="0.25">
      <c r="A355">
        <v>2440</v>
      </c>
      <c r="B355" t="s">
        <v>24</v>
      </c>
      <c r="C355" t="s">
        <v>60</v>
      </c>
      <c r="D355" t="s">
        <v>61</v>
      </c>
      <c r="E355">
        <v>11</v>
      </c>
      <c r="F355" t="s">
        <v>37</v>
      </c>
      <c r="G355">
        <v>100</v>
      </c>
      <c r="H355" t="s">
        <v>27</v>
      </c>
      <c r="I355" t="s">
        <v>38</v>
      </c>
      <c r="J355" t="s">
        <v>59</v>
      </c>
      <c r="K355" t="s">
        <v>30</v>
      </c>
      <c r="L355" t="s">
        <v>31</v>
      </c>
      <c r="M355">
        <v>3</v>
      </c>
      <c r="N355" t="s">
        <v>32</v>
      </c>
      <c r="O355" t="s">
        <v>33</v>
      </c>
      <c r="P355">
        <v>21.248799999999999</v>
      </c>
      <c r="Q355">
        <v>337129.90490000002</v>
      </c>
      <c r="R355">
        <v>3063507.2760000001</v>
      </c>
      <c r="S355">
        <v>337150.26956099999</v>
      </c>
      <c r="T355">
        <v>3063513.34149</v>
      </c>
      <c r="U355">
        <v>2.1249000000000001E-2</v>
      </c>
      <c r="V355" t="str">
        <f>VLOOKUP(C355,'Lines LookUp'!$B$1:$C$12,2,0)</f>
        <v>BAG</v>
      </c>
      <c r="W355" t="str">
        <f>ROUNDUP(Q355,3)&amp;"-"&amp;ROUNDUP(R355,3)</f>
        <v>337129.905-3063507.276</v>
      </c>
      <c r="X355" t="str">
        <f>ROUNDUP(S355,3)&amp;"-"&amp;ROUNDUP(T355,3)</f>
        <v>337150.27-3063513.342</v>
      </c>
      <c r="Y355">
        <f>VLOOKUP(W355&amp;"-"&amp;V355,'Buscoords Workout'!$F:$G,2,0)</f>
        <v>1050</v>
      </c>
      <c r="Z355">
        <f>VLOOKUP(X355&amp;"-"&amp;V355,'Buscoords Workout'!$F:$G,2,0)</f>
        <v>1251</v>
      </c>
      <c r="AA355" t="b">
        <f>OR(ISNA(Y355),ISNA(Z355))</f>
        <v>0</v>
      </c>
    </row>
    <row r="356" spans="1:27" x14ac:dyDescent="0.25">
      <c r="A356">
        <v>2441</v>
      </c>
      <c r="B356" t="s">
        <v>24</v>
      </c>
      <c r="C356" t="s">
        <v>60</v>
      </c>
      <c r="D356" t="s">
        <v>61</v>
      </c>
      <c r="E356">
        <v>11</v>
      </c>
      <c r="F356" t="s">
        <v>37</v>
      </c>
      <c r="G356">
        <v>100</v>
      </c>
      <c r="H356" t="s">
        <v>27</v>
      </c>
      <c r="I356" t="s">
        <v>38</v>
      </c>
      <c r="J356" t="s">
        <v>59</v>
      </c>
      <c r="K356" t="s">
        <v>30</v>
      </c>
      <c r="L356" t="s">
        <v>31</v>
      </c>
      <c r="M356">
        <v>3</v>
      </c>
      <c r="N356" t="s">
        <v>32</v>
      </c>
      <c r="O356" t="s">
        <v>33</v>
      </c>
      <c r="P356">
        <v>20.054200000000002</v>
      </c>
      <c r="Q356">
        <v>337150.26956099999</v>
      </c>
      <c r="R356">
        <v>3063513.34149</v>
      </c>
      <c r="S356">
        <v>337169.48940000002</v>
      </c>
      <c r="T356">
        <v>3063519.0660000001</v>
      </c>
      <c r="U356">
        <v>2.0053999999999999E-2</v>
      </c>
      <c r="V356" t="str">
        <f>VLOOKUP(C356,'Lines LookUp'!$B$1:$C$12,2,0)</f>
        <v>BAG</v>
      </c>
      <c r="W356" t="str">
        <f>ROUNDUP(Q356,3)&amp;"-"&amp;ROUNDUP(R356,3)</f>
        <v>337150.27-3063513.342</v>
      </c>
      <c r="X356" t="str">
        <f>ROUNDUP(S356,3)&amp;"-"&amp;ROUNDUP(T356,3)</f>
        <v>337169.49-3063519.066</v>
      </c>
      <c r="Y356">
        <f>VLOOKUP(W356&amp;"-"&amp;V356,'Buscoords Workout'!$F:$G,2,0)</f>
        <v>1251</v>
      </c>
      <c r="Z356">
        <f>VLOOKUP(X356&amp;"-"&amp;V356,'Buscoords Workout'!$F:$G,2,0)</f>
        <v>1051</v>
      </c>
      <c r="AA356" t="b">
        <f>OR(ISNA(Y356),ISNA(Z356))</f>
        <v>0</v>
      </c>
    </row>
    <row r="357" spans="1:27" x14ac:dyDescent="0.25">
      <c r="A357">
        <v>2442</v>
      </c>
      <c r="B357" t="s">
        <v>24</v>
      </c>
      <c r="C357" t="s">
        <v>60</v>
      </c>
      <c r="D357" t="s">
        <v>61</v>
      </c>
      <c r="E357">
        <v>11</v>
      </c>
      <c r="F357" t="s">
        <v>37</v>
      </c>
      <c r="G357">
        <v>100</v>
      </c>
      <c r="H357" t="s">
        <v>27</v>
      </c>
      <c r="I357" t="s">
        <v>38</v>
      </c>
      <c r="J357" t="s">
        <v>59</v>
      </c>
      <c r="K357" t="s">
        <v>30</v>
      </c>
      <c r="L357" t="s">
        <v>31</v>
      </c>
      <c r="M357">
        <v>3</v>
      </c>
      <c r="N357" t="s">
        <v>32</v>
      </c>
      <c r="O357" t="s">
        <v>33</v>
      </c>
      <c r="P357">
        <v>3.41445</v>
      </c>
      <c r="Q357">
        <v>337169.48940000002</v>
      </c>
      <c r="R357">
        <v>3063519.0660000001</v>
      </c>
      <c r="S357">
        <v>337172.64798200002</v>
      </c>
      <c r="T357">
        <v>3063520.3628600002</v>
      </c>
      <c r="U357">
        <v>3.4139999999999999E-3</v>
      </c>
      <c r="V357" t="str">
        <f>VLOOKUP(C357,'Lines LookUp'!$B$1:$C$12,2,0)</f>
        <v>BAG</v>
      </c>
      <c r="W357" t="str">
        <f>ROUNDUP(Q357,3)&amp;"-"&amp;ROUNDUP(R357,3)</f>
        <v>337169.49-3063519.066</v>
      </c>
      <c r="X357" t="str">
        <f>ROUNDUP(S357,3)&amp;"-"&amp;ROUNDUP(T357,3)</f>
        <v>337172.648-3063520.363</v>
      </c>
      <c r="Y357">
        <f>VLOOKUP(W357&amp;"-"&amp;V357,'Buscoords Workout'!$F:$G,2,0)</f>
        <v>1051</v>
      </c>
      <c r="Z357">
        <f>VLOOKUP(X357&amp;"-"&amp;V357,'Buscoords Workout'!$F:$G,2,0)</f>
        <v>1253</v>
      </c>
      <c r="AA357" t="b">
        <f>OR(ISNA(Y357),ISNA(Z357))</f>
        <v>0</v>
      </c>
    </row>
    <row r="358" spans="1:27" x14ac:dyDescent="0.25">
      <c r="A358">
        <v>2443</v>
      </c>
      <c r="B358" t="s">
        <v>24</v>
      </c>
      <c r="C358" t="s">
        <v>60</v>
      </c>
      <c r="D358" t="s">
        <v>61</v>
      </c>
      <c r="E358">
        <v>11</v>
      </c>
      <c r="F358" t="s">
        <v>37</v>
      </c>
      <c r="G358">
        <v>100</v>
      </c>
      <c r="H358" t="s">
        <v>27</v>
      </c>
      <c r="I358" t="s">
        <v>38</v>
      </c>
      <c r="J358" t="s">
        <v>59</v>
      </c>
      <c r="K358" t="s">
        <v>30</v>
      </c>
      <c r="L358" t="s">
        <v>31</v>
      </c>
      <c r="M358">
        <v>3</v>
      </c>
      <c r="N358" t="s">
        <v>32</v>
      </c>
      <c r="O358" t="s">
        <v>33</v>
      </c>
      <c r="P358">
        <v>7.5728600000000004</v>
      </c>
      <c r="Q358">
        <v>337197.35453200003</v>
      </c>
      <c r="R358">
        <v>3063530.5069200001</v>
      </c>
      <c r="S358">
        <v>337204.35989999998</v>
      </c>
      <c r="T358">
        <v>3063533.3832</v>
      </c>
      <c r="U358">
        <v>7.5729999999999999E-3</v>
      </c>
      <c r="V358" t="str">
        <f>VLOOKUP(C358,'Lines LookUp'!$B$1:$C$12,2,0)</f>
        <v>BAG</v>
      </c>
      <c r="W358" t="str">
        <f>ROUNDUP(Q358,3)&amp;"-"&amp;ROUNDUP(R358,3)</f>
        <v>337197.355-3063530.507</v>
      </c>
      <c r="X358" t="str">
        <f>ROUNDUP(S358,3)&amp;"-"&amp;ROUNDUP(T358,3)</f>
        <v>337204.36-3063533.384</v>
      </c>
      <c r="Y358">
        <f>VLOOKUP(W358&amp;"-"&amp;V358,'Buscoords Workout'!$F:$G,2,0)</f>
        <v>1256</v>
      </c>
      <c r="Z358">
        <f>VLOOKUP(X358&amp;"-"&amp;V358,'Buscoords Workout'!$F:$G,2,0)</f>
        <v>1052</v>
      </c>
      <c r="AA358" t="b">
        <f>OR(ISNA(Y358),ISNA(Z358))</f>
        <v>0</v>
      </c>
    </row>
    <row r="359" spans="1:27" x14ac:dyDescent="0.25">
      <c r="A359">
        <v>2444</v>
      </c>
      <c r="B359" t="s">
        <v>24</v>
      </c>
      <c r="C359" t="s">
        <v>60</v>
      </c>
      <c r="D359" t="s">
        <v>61</v>
      </c>
      <c r="E359">
        <v>11</v>
      </c>
      <c r="F359" t="s">
        <v>37</v>
      </c>
      <c r="G359">
        <v>100</v>
      </c>
      <c r="H359" t="s">
        <v>27</v>
      </c>
      <c r="I359" t="s">
        <v>38</v>
      </c>
      <c r="J359" t="s">
        <v>59</v>
      </c>
      <c r="K359" t="s">
        <v>30</v>
      </c>
      <c r="L359" t="s">
        <v>31</v>
      </c>
      <c r="M359">
        <v>3</v>
      </c>
      <c r="N359" t="s">
        <v>32</v>
      </c>
      <c r="O359" t="s">
        <v>33</v>
      </c>
      <c r="P359">
        <v>26.707999999999998</v>
      </c>
      <c r="Q359">
        <v>337172.64798200002</v>
      </c>
      <c r="R359">
        <v>3063520.3628600002</v>
      </c>
      <c r="S359">
        <v>337197.35453200003</v>
      </c>
      <c r="T359">
        <v>3063530.5069200001</v>
      </c>
      <c r="U359">
        <v>2.6707999999999999E-2</v>
      </c>
      <c r="V359" t="str">
        <f>VLOOKUP(C359,'Lines LookUp'!$B$1:$C$12,2,0)</f>
        <v>BAG</v>
      </c>
      <c r="W359" t="str">
        <f>ROUNDUP(Q359,3)&amp;"-"&amp;ROUNDUP(R359,3)</f>
        <v>337172.648-3063520.363</v>
      </c>
      <c r="X359" t="str">
        <f>ROUNDUP(S359,3)&amp;"-"&amp;ROUNDUP(T359,3)</f>
        <v>337197.355-3063530.507</v>
      </c>
      <c r="Y359">
        <f>VLOOKUP(W359&amp;"-"&amp;V359,'Buscoords Workout'!$F:$G,2,0)</f>
        <v>1253</v>
      </c>
      <c r="Z359">
        <f>VLOOKUP(X359&amp;"-"&amp;V359,'Buscoords Workout'!$F:$G,2,0)</f>
        <v>1256</v>
      </c>
      <c r="AA359" t="b">
        <f>OR(ISNA(Y359),ISNA(Z359))</f>
        <v>0</v>
      </c>
    </row>
    <row r="360" spans="1:27" x14ac:dyDescent="0.25">
      <c r="A360">
        <v>2445</v>
      </c>
      <c r="B360" t="s">
        <v>24</v>
      </c>
      <c r="C360" t="s">
        <v>60</v>
      </c>
      <c r="D360" t="s">
        <v>61</v>
      </c>
      <c r="E360">
        <v>11</v>
      </c>
      <c r="F360" t="s">
        <v>37</v>
      </c>
      <c r="G360">
        <v>100</v>
      </c>
      <c r="H360" t="s">
        <v>27</v>
      </c>
      <c r="I360" t="s">
        <v>38</v>
      </c>
      <c r="J360" t="s">
        <v>59</v>
      </c>
      <c r="K360" t="s">
        <v>30</v>
      </c>
      <c r="L360" t="s">
        <v>31</v>
      </c>
      <c r="M360">
        <v>3</v>
      </c>
      <c r="N360" t="s">
        <v>32</v>
      </c>
      <c r="O360" t="s">
        <v>33</v>
      </c>
      <c r="P360">
        <v>16.720500000000001</v>
      </c>
      <c r="Q360">
        <v>337204.35989999998</v>
      </c>
      <c r="R360">
        <v>3063533.3832</v>
      </c>
      <c r="S360">
        <v>337218.69760499999</v>
      </c>
      <c r="T360">
        <v>3063541.9857899998</v>
      </c>
      <c r="U360">
        <v>1.6719999999999999E-2</v>
      </c>
      <c r="V360" t="str">
        <f>VLOOKUP(C360,'Lines LookUp'!$B$1:$C$12,2,0)</f>
        <v>BAG</v>
      </c>
      <c r="W360" t="str">
        <f>ROUNDUP(Q360,3)&amp;"-"&amp;ROUNDUP(R360,3)</f>
        <v>337204.36-3063533.384</v>
      </c>
      <c r="X360" t="str">
        <f>ROUNDUP(S360,3)&amp;"-"&amp;ROUNDUP(T360,3)</f>
        <v>337218.698-3063541.986</v>
      </c>
      <c r="Y360">
        <f>VLOOKUP(W360&amp;"-"&amp;V360,'Buscoords Workout'!$F:$G,2,0)</f>
        <v>1052</v>
      </c>
      <c r="Z360">
        <f>VLOOKUP(X360&amp;"-"&amp;V360,'Buscoords Workout'!$F:$G,2,0)</f>
        <v>1260</v>
      </c>
      <c r="AA360" t="b">
        <f>OR(ISNA(Y360),ISNA(Z360))</f>
        <v>0</v>
      </c>
    </row>
    <row r="361" spans="1:27" x14ac:dyDescent="0.25">
      <c r="A361">
        <v>2446</v>
      </c>
      <c r="B361" t="s">
        <v>24</v>
      </c>
      <c r="C361" t="s">
        <v>60</v>
      </c>
      <c r="D361" t="s">
        <v>61</v>
      </c>
      <c r="E361">
        <v>11</v>
      </c>
      <c r="F361" t="s">
        <v>37</v>
      </c>
      <c r="G361">
        <v>100</v>
      </c>
      <c r="H361" t="s">
        <v>27</v>
      </c>
      <c r="I361" t="s">
        <v>38</v>
      </c>
      <c r="J361" t="s">
        <v>59</v>
      </c>
      <c r="K361" t="s">
        <v>30</v>
      </c>
      <c r="L361" t="s">
        <v>31</v>
      </c>
      <c r="M361">
        <v>3</v>
      </c>
      <c r="N361" t="s">
        <v>32</v>
      </c>
      <c r="O361" t="s">
        <v>33</v>
      </c>
      <c r="P361">
        <v>19.195599999999999</v>
      </c>
      <c r="Q361">
        <v>337218.69760499999</v>
      </c>
      <c r="R361">
        <v>3063541.9857899998</v>
      </c>
      <c r="S361">
        <v>337235.15769999998</v>
      </c>
      <c r="T361">
        <v>3063551.8618000001</v>
      </c>
      <c r="U361">
        <v>1.9196000000000001E-2</v>
      </c>
      <c r="V361" t="str">
        <f>VLOOKUP(C361,'Lines LookUp'!$B$1:$C$12,2,0)</f>
        <v>BAG</v>
      </c>
      <c r="W361" t="str">
        <f>ROUNDUP(Q361,3)&amp;"-"&amp;ROUNDUP(R361,3)</f>
        <v>337218.698-3063541.986</v>
      </c>
      <c r="X361" t="str">
        <f>ROUNDUP(S361,3)&amp;"-"&amp;ROUNDUP(T361,3)</f>
        <v>337235.158-3063551.862</v>
      </c>
      <c r="Y361">
        <f>VLOOKUP(W361&amp;"-"&amp;V361,'Buscoords Workout'!$F:$G,2,0)</f>
        <v>1260</v>
      </c>
      <c r="Z361">
        <f>VLOOKUP(X361&amp;"-"&amp;V361,'Buscoords Workout'!$F:$G,2,0)</f>
        <v>1053</v>
      </c>
      <c r="AA361" t="b">
        <f>OR(ISNA(Y361),ISNA(Z361))</f>
        <v>0</v>
      </c>
    </row>
    <row r="362" spans="1:27" x14ac:dyDescent="0.25">
      <c r="A362">
        <v>2447</v>
      </c>
      <c r="B362" t="s">
        <v>24</v>
      </c>
      <c r="C362" t="s">
        <v>60</v>
      </c>
      <c r="D362" t="s">
        <v>61</v>
      </c>
      <c r="E362">
        <v>11</v>
      </c>
      <c r="F362" t="s">
        <v>37</v>
      </c>
      <c r="G362">
        <v>100</v>
      </c>
      <c r="H362" t="s">
        <v>27</v>
      </c>
      <c r="I362" t="s">
        <v>38</v>
      </c>
      <c r="J362" t="s">
        <v>59</v>
      </c>
      <c r="K362" t="s">
        <v>30</v>
      </c>
      <c r="L362" t="s">
        <v>31</v>
      </c>
      <c r="M362">
        <v>3</v>
      </c>
      <c r="N362" t="s">
        <v>32</v>
      </c>
      <c r="O362" t="s">
        <v>33</v>
      </c>
      <c r="P362">
        <v>4.3545699999999998</v>
      </c>
      <c r="Q362">
        <v>337235.15769999998</v>
      </c>
      <c r="R362">
        <v>3063551.8618000001</v>
      </c>
      <c r="S362">
        <v>337238.49359700002</v>
      </c>
      <c r="T362">
        <v>3063554.6607499998</v>
      </c>
      <c r="U362">
        <v>4.3550000000000004E-3</v>
      </c>
      <c r="V362" t="str">
        <f>VLOOKUP(C362,'Lines LookUp'!$B$1:$C$12,2,0)</f>
        <v>BAG</v>
      </c>
      <c r="W362" t="str">
        <f>ROUNDUP(Q362,3)&amp;"-"&amp;ROUNDUP(R362,3)</f>
        <v>337235.158-3063551.862</v>
      </c>
      <c r="X362" t="str">
        <f>ROUNDUP(S362,3)&amp;"-"&amp;ROUNDUP(T362,3)</f>
        <v>337238.494-3063554.661</v>
      </c>
      <c r="Y362">
        <f>VLOOKUP(W362&amp;"-"&amp;V362,'Buscoords Workout'!$F:$G,2,0)</f>
        <v>1053</v>
      </c>
      <c r="Z362">
        <f>VLOOKUP(X362&amp;"-"&amp;V362,'Buscoords Workout'!$F:$G,2,0)</f>
        <v>1264</v>
      </c>
      <c r="AA362" t="b">
        <f>OR(ISNA(Y362),ISNA(Z362))</f>
        <v>0</v>
      </c>
    </row>
    <row r="363" spans="1:27" x14ac:dyDescent="0.25">
      <c r="A363">
        <v>2448</v>
      </c>
      <c r="B363" t="s">
        <v>24</v>
      </c>
      <c r="C363" t="s">
        <v>60</v>
      </c>
      <c r="D363" t="s">
        <v>61</v>
      </c>
      <c r="E363">
        <v>11</v>
      </c>
      <c r="F363" t="s">
        <v>37</v>
      </c>
      <c r="G363">
        <v>100</v>
      </c>
      <c r="H363" t="s">
        <v>27</v>
      </c>
      <c r="I363" t="s">
        <v>38</v>
      </c>
      <c r="J363" t="s">
        <v>59</v>
      </c>
      <c r="K363" t="s">
        <v>30</v>
      </c>
      <c r="L363" t="s">
        <v>31</v>
      </c>
      <c r="M363">
        <v>3</v>
      </c>
      <c r="N363" t="s">
        <v>32</v>
      </c>
      <c r="O363" t="s">
        <v>33</v>
      </c>
      <c r="P363">
        <v>10.5465</v>
      </c>
      <c r="Q363">
        <v>337252.13030600001</v>
      </c>
      <c r="R363">
        <v>3063566.1024600002</v>
      </c>
      <c r="S363">
        <v>337260.2096</v>
      </c>
      <c r="T363">
        <v>3063572.8813</v>
      </c>
      <c r="U363">
        <v>1.0546E-2</v>
      </c>
      <c r="V363" t="str">
        <f>VLOOKUP(C363,'Lines LookUp'!$B$1:$C$12,2,0)</f>
        <v>BAG</v>
      </c>
      <c r="W363" t="str">
        <f>ROUNDUP(Q363,3)&amp;"-"&amp;ROUNDUP(R363,3)</f>
        <v>337252.131-3063566.103</v>
      </c>
      <c r="X363" t="str">
        <f>ROUNDUP(S363,3)&amp;"-"&amp;ROUNDUP(T363,3)</f>
        <v>337260.21-3063572.882</v>
      </c>
      <c r="Y363">
        <f>VLOOKUP(W363&amp;"-"&amp;V363,'Buscoords Workout'!$F:$G,2,0)</f>
        <v>1266</v>
      </c>
      <c r="Z363">
        <f>VLOOKUP(X363&amp;"-"&amp;V363,'Buscoords Workout'!$F:$G,2,0)</f>
        <v>1054</v>
      </c>
      <c r="AA363" t="b">
        <f>OR(ISNA(Y363),ISNA(Z363))</f>
        <v>0</v>
      </c>
    </row>
    <row r="364" spans="1:27" x14ac:dyDescent="0.25">
      <c r="A364">
        <v>2449</v>
      </c>
      <c r="B364" t="s">
        <v>24</v>
      </c>
      <c r="C364" t="s">
        <v>60</v>
      </c>
      <c r="D364" t="s">
        <v>61</v>
      </c>
      <c r="E364">
        <v>11</v>
      </c>
      <c r="F364" t="s">
        <v>37</v>
      </c>
      <c r="G364">
        <v>100</v>
      </c>
      <c r="H364" t="s">
        <v>27</v>
      </c>
      <c r="I364" t="s">
        <v>38</v>
      </c>
      <c r="J364" t="s">
        <v>59</v>
      </c>
      <c r="K364" t="s">
        <v>30</v>
      </c>
      <c r="L364" t="s">
        <v>31</v>
      </c>
      <c r="M364">
        <v>3</v>
      </c>
      <c r="N364" t="s">
        <v>32</v>
      </c>
      <c r="O364" t="s">
        <v>33</v>
      </c>
      <c r="P364">
        <v>17.800899999999999</v>
      </c>
      <c r="Q364">
        <v>337238.49359700002</v>
      </c>
      <c r="R364">
        <v>3063554.6607499998</v>
      </c>
      <c r="S364">
        <v>337252.13030600001</v>
      </c>
      <c r="T364">
        <v>3063566.1024600002</v>
      </c>
      <c r="U364">
        <v>1.7801000000000001E-2</v>
      </c>
      <c r="V364" t="str">
        <f>VLOOKUP(C364,'Lines LookUp'!$B$1:$C$12,2,0)</f>
        <v>BAG</v>
      </c>
      <c r="W364" t="str">
        <f>ROUNDUP(Q364,3)&amp;"-"&amp;ROUNDUP(R364,3)</f>
        <v>337238.494-3063554.661</v>
      </c>
      <c r="X364" t="str">
        <f>ROUNDUP(S364,3)&amp;"-"&amp;ROUNDUP(T364,3)</f>
        <v>337252.131-3063566.103</v>
      </c>
      <c r="Y364">
        <f>VLOOKUP(W364&amp;"-"&amp;V364,'Buscoords Workout'!$F:$G,2,0)</f>
        <v>1264</v>
      </c>
      <c r="Z364">
        <f>VLOOKUP(X364&amp;"-"&amp;V364,'Buscoords Workout'!$F:$G,2,0)</f>
        <v>1266</v>
      </c>
      <c r="AA364" t="b">
        <f>OR(ISNA(Y364),ISNA(Z364))</f>
        <v>0</v>
      </c>
    </row>
    <row r="365" spans="1:27" x14ac:dyDescent="0.25">
      <c r="A365">
        <v>2450</v>
      </c>
      <c r="B365" t="s">
        <v>24</v>
      </c>
      <c r="C365" t="s">
        <v>60</v>
      </c>
      <c r="D365" t="s">
        <v>61</v>
      </c>
      <c r="E365">
        <v>11</v>
      </c>
      <c r="F365" t="s">
        <v>37</v>
      </c>
      <c r="G365">
        <v>100</v>
      </c>
      <c r="H365" t="s">
        <v>27</v>
      </c>
      <c r="I365" t="s">
        <v>38</v>
      </c>
      <c r="J365" t="s">
        <v>59</v>
      </c>
      <c r="K365" t="s">
        <v>30</v>
      </c>
      <c r="L365" t="s">
        <v>31</v>
      </c>
      <c r="M365">
        <v>3</v>
      </c>
      <c r="N365" t="s">
        <v>32</v>
      </c>
      <c r="O365" t="s">
        <v>33</v>
      </c>
      <c r="P365">
        <v>7.9003800000000002</v>
      </c>
      <c r="Q365">
        <v>337260.2096</v>
      </c>
      <c r="R365">
        <v>3063572.8813</v>
      </c>
      <c r="S365">
        <v>337266.28944600001</v>
      </c>
      <c r="T365">
        <v>3063577.9262399999</v>
      </c>
      <c r="U365">
        <v>7.9000000000000008E-3</v>
      </c>
      <c r="V365" t="str">
        <f>VLOOKUP(C365,'Lines LookUp'!$B$1:$C$12,2,0)</f>
        <v>BAG</v>
      </c>
      <c r="W365" t="str">
        <f>ROUNDUP(Q365,3)&amp;"-"&amp;ROUNDUP(R365,3)</f>
        <v>337260.21-3063572.882</v>
      </c>
      <c r="X365" t="str">
        <f>ROUNDUP(S365,3)&amp;"-"&amp;ROUNDUP(T365,3)</f>
        <v>337266.29-3063577.927</v>
      </c>
      <c r="Y365">
        <f>VLOOKUP(W365&amp;"-"&amp;V365,'Buscoords Workout'!$F:$G,2,0)</f>
        <v>1054</v>
      </c>
      <c r="Z365">
        <f>VLOOKUP(X365&amp;"-"&amp;V365,'Buscoords Workout'!$F:$G,2,0)</f>
        <v>1269</v>
      </c>
      <c r="AA365" t="b">
        <f>OR(ISNA(Y365),ISNA(Z365))</f>
        <v>0</v>
      </c>
    </row>
    <row r="366" spans="1:27" x14ac:dyDescent="0.25">
      <c r="A366">
        <v>2451</v>
      </c>
      <c r="B366" t="s">
        <v>24</v>
      </c>
      <c r="C366" t="s">
        <v>60</v>
      </c>
      <c r="D366" t="s">
        <v>61</v>
      </c>
      <c r="E366">
        <v>11</v>
      </c>
      <c r="F366" t="s">
        <v>37</v>
      </c>
      <c r="G366">
        <v>100</v>
      </c>
      <c r="H366" t="s">
        <v>27</v>
      </c>
      <c r="I366" t="s">
        <v>38</v>
      </c>
      <c r="J366" t="s">
        <v>59</v>
      </c>
      <c r="K366" t="s">
        <v>30</v>
      </c>
      <c r="L366" t="s">
        <v>31</v>
      </c>
      <c r="M366">
        <v>3</v>
      </c>
      <c r="N366" t="s">
        <v>32</v>
      </c>
      <c r="O366" t="s">
        <v>33</v>
      </c>
      <c r="P366">
        <v>22.478899999999999</v>
      </c>
      <c r="Q366">
        <v>337266.28944600001</v>
      </c>
      <c r="R366">
        <v>3063577.9262399999</v>
      </c>
      <c r="S366">
        <v>337283.58840000001</v>
      </c>
      <c r="T366">
        <v>3063592.2806000002</v>
      </c>
      <c r="U366">
        <v>2.2478999999999999E-2</v>
      </c>
      <c r="V366" t="str">
        <f>VLOOKUP(C366,'Lines LookUp'!$B$1:$C$12,2,0)</f>
        <v>BAG</v>
      </c>
      <c r="W366" t="str">
        <f>ROUNDUP(Q366,3)&amp;"-"&amp;ROUNDUP(R366,3)</f>
        <v>337266.29-3063577.927</v>
      </c>
      <c r="X366" t="str">
        <f>ROUNDUP(S366,3)&amp;"-"&amp;ROUNDUP(T366,3)</f>
        <v>337283.589-3063592.281</v>
      </c>
      <c r="Y366">
        <f>VLOOKUP(W366&amp;"-"&amp;V366,'Buscoords Workout'!$F:$G,2,0)</f>
        <v>1269</v>
      </c>
      <c r="Z366">
        <f>VLOOKUP(X366&amp;"-"&amp;V366,'Buscoords Workout'!$F:$G,2,0)</f>
        <v>1055</v>
      </c>
      <c r="AA366" t="b">
        <f>OR(ISNA(Y366),ISNA(Z366))</f>
        <v>0</v>
      </c>
    </row>
    <row r="367" spans="1:27" x14ac:dyDescent="0.25">
      <c r="A367">
        <v>2452</v>
      </c>
      <c r="B367" t="s">
        <v>24</v>
      </c>
      <c r="C367" t="s">
        <v>60</v>
      </c>
      <c r="D367" t="s">
        <v>61</v>
      </c>
      <c r="E367">
        <v>11</v>
      </c>
      <c r="F367" t="s">
        <v>37</v>
      </c>
      <c r="G367">
        <v>100</v>
      </c>
      <c r="H367" t="s">
        <v>27</v>
      </c>
      <c r="I367" t="s">
        <v>38</v>
      </c>
      <c r="J367" t="s">
        <v>59</v>
      </c>
      <c r="K367" t="s">
        <v>30</v>
      </c>
      <c r="L367" t="s">
        <v>31</v>
      </c>
      <c r="M367">
        <v>3</v>
      </c>
      <c r="N367" t="s">
        <v>32</v>
      </c>
      <c r="O367" t="s">
        <v>33</v>
      </c>
      <c r="P367">
        <v>0.573407</v>
      </c>
      <c r="Q367">
        <v>337283.58840000001</v>
      </c>
      <c r="R367">
        <v>3063592.2806000002</v>
      </c>
      <c r="S367">
        <v>337283.975408</v>
      </c>
      <c r="T367">
        <v>3063592.70371</v>
      </c>
      <c r="U367">
        <v>5.7300000000000005E-4</v>
      </c>
      <c r="V367" t="str">
        <f>VLOOKUP(C367,'Lines LookUp'!$B$1:$C$12,2,0)</f>
        <v>BAG</v>
      </c>
      <c r="W367" t="str">
        <f>ROUNDUP(Q367,3)&amp;"-"&amp;ROUNDUP(R367,3)</f>
        <v>337283.589-3063592.281</v>
      </c>
      <c r="X367" t="str">
        <f>ROUNDUP(S367,3)&amp;"-"&amp;ROUNDUP(T367,3)</f>
        <v>337283.976-3063592.704</v>
      </c>
      <c r="Y367">
        <f>VLOOKUP(W367&amp;"-"&amp;V367,'Buscoords Workout'!$F:$G,2,0)</f>
        <v>1055</v>
      </c>
      <c r="Z367">
        <f>VLOOKUP(X367&amp;"-"&amp;V367,'Buscoords Workout'!$F:$G,2,0)</f>
        <v>1274</v>
      </c>
      <c r="AA367" t="b">
        <f>OR(ISNA(Y367),ISNA(Z367))</f>
        <v>0</v>
      </c>
    </row>
    <row r="368" spans="1:27" x14ac:dyDescent="0.25">
      <c r="A368">
        <v>2453</v>
      </c>
      <c r="B368" t="s">
        <v>24</v>
      </c>
      <c r="C368" t="s">
        <v>60</v>
      </c>
      <c r="D368" t="s">
        <v>61</v>
      </c>
      <c r="E368">
        <v>11</v>
      </c>
      <c r="F368" t="s">
        <v>37</v>
      </c>
      <c r="G368">
        <v>100</v>
      </c>
      <c r="H368" t="s">
        <v>27</v>
      </c>
      <c r="I368" t="s">
        <v>38</v>
      </c>
      <c r="J368" t="s">
        <v>59</v>
      </c>
      <c r="K368" t="s">
        <v>30</v>
      </c>
      <c r="L368" t="s">
        <v>31</v>
      </c>
      <c r="M368">
        <v>3</v>
      </c>
      <c r="N368" t="s">
        <v>32</v>
      </c>
      <c r="O368" t="s">
        <v>33</v>
      </c>
      <c r="P368">
        <v>17.985900000000001</v>
      </c>
      <c r="Q368">
        <v>337297.42541999999</v>
      </c>
      <c r="R368">
        <v>3063607.4083099999</v>
      </c>
      <c r="S368">
        <v>337309.56459999998</v>
      </c>
      <c r="T368">
        <v>3063620.6798</v>
      </c>
      <c r="U368">
        <v>1.7985999999999999E-2</v>
      </c>
      <c r="V368" t="str">
        <f>VLOOKUP(C368,'Lines LookUp'!$B$1:$C$12,2,0)</f>
        <v>BAG</v>
      </c>
      <c r="W368" t="str">
        <f>ROUNDUP(Q368,3)&amp;"-"&amp;ROUNDUP(R368,3)</f>
        <v>337297.426-3063607.409</v>
      </c>
      <c r="X368" t="str">
        <f>ROUNDUP(S368,3)&amp;"-"&amp;ROUNDUP(T368,3)</f>
        <v>337309.565-3063620.68</v>
      </c>
      <c r="Y368">
        <f>VLOOKUP(W368&amp;"-"&amp;V368,'Buscoords Workout'!$F:$G,2,0)</f>
        <v>1278</v>
      </c>
      <c r="Z368">
        <f>VLOOKUP(X368&amp;"-"&amp;V368,'Buscoords Workout'!$F:$G,2,0)</f>
        <v>1056</v>
      </c>
      <c r="AA368" t="b">
        <f>OR(ISNA(Y368),ISNA(Z368))</f>
        <v>0</v>
      </c>
    </row>
    <row r="369" spans="1:27" x14ac:dyDescent="0.25">
      <c r="A369">
        <v>2454</v>
      </c>
      <c r="B369" t="s">
        <v>24</v>
      </c>
      <c r="C369" t="s">
        <v>60</v>
      </c>
      <c r="D369" t="s">
        <v>61</v>
      </c>
      <c r="E369">
        <v>11</v>
      </c>
      <c r="F369" t="s">
        <v>37</v>
      </c>
      <c r="G369">
        <v>100</v>
      </c>
      <c r="H369" t="s">
        <v>27</v>
      </c>
      <c r="I369" t="s">
        <v>38</v>
      </c>
      <c r="J369" t="s">
        <v>59</v>
      </c>
      <c r="K369" t="s">
        <v>30</v>
      </c>
      <c r="L369" t="s">
        <v>31</v>
      </c>
      <c r="M369">
        <v>3</v>
      </c>
      <c r="N369" t="s">
        <v>32</v>
      </c>
      <c r="O369" t="s">
        <v>33</v>
      </c>
      <c r="P369">
        <v>14.994300000000001</v>
      </c>
      <c r="Q369">
        <v>337287.30536699999</v>
      </c>
      <c r="R369">
        <v>3063596.3442799998</v>
      </c>
      <c r="S369">
        <v>337297.42541999999</v>
      </c>
      <c r="T369">
        <v>3063607.4083099999</v>
      </c>
      <c r="U369">
        <v>1.4994E-2</v>
      </c>
      <c r="V369" t="str">
        <f>VLOOKUP(C369,'Lines LookUp'!$B$1:$C$12,2,0)</f>
        <v>BAG</v>
      </c>
      <c r="W369" t="str">
        <f>ROUNDUP(Q369,3)&amp;"-"&amp;ROUNDUP(R369,3)</f>
        <v>337287.306-3063596.345</v>
      </c>
      <c r="X369" t="str">
        <f>ROUNDUP(S369,3)&amp;"-"&amp;ROUNDUP(T369,3)</f>
        <v>337297.426-3063607.409</v>
      </c>
      <c r="Y369">
        <f>VLOOKUP(W369&amp;"-"&amp;V369,'Buscoords Workout'!$F:$G,2,0)</f>
        <v>1276</v>
      </c>
      <c r="Z369">
        <f>VLOOKUP(X369&amp;"-"&amp;V369,'Buscoords Workout'!$F:$G,2,0)</f>
        <v>1278</v>
      </c>
      <c r="AA369" t="b">
        <f>OR(ISNA(Y369),ISNA(Z369))</f>
        <v>0</v>
      </c>
    </row>
    <row r="370" spans="1:27" x14ac:dyDescent="0.25">
      <c r="A370">
        <v>2455</v>
      </c>
      <c r="B370" t="s">
        <v>24</v>
      </c>
      <c r="C370" t="s">
        <v>60</v>
      </c>
      <c r="D370" t="s">
        <v>61</v>
      </c>
      <c r="E370">
        <v>11</v>
      </c>
      <c r="F370" t="s">
        <v>37</v>
      </c>
      <c r="G370">
        <v>100</v>
      </c>
      <c r="H370" t="s">
        <v>27</v>
      </c>
      <c r="I370" t="s">
        <v>38</v>
      </c>
      <c r="J370" t="s">
        <v>59</v>
      </c>
      <c r="K370" t="s">
        <v>30</v>
      </c>
      <c r="L370" t="s">
        <v>31</v>
      </c>
      <c r="M370">
        <v>3</v>
      </c>
      <c r="N370" t="s">
        <v>32</v>
      </c>
      <c r="O370" t="s">
        <v>33</v>
      </c>
      <c r="P370">
        <v>4.9337999999999997</v>
      </c>
      <c r="Q370">
        <v>337283.975408</v>
      </c>
      <c r="R370">
        <v>3063592.70371</v>
      </c>
      <c r="S370">
        <v>337287.30536699999</v>
      </c>
      <c r="T370">
        <v>3063596.3442799998</v>
      </c>
      <c r="U370">
        <v>4.934E-3</v>
      </c>
      <c r="V370" t="str">
        <f>VLOOKUP(C370,'Lines LookUp'!$B$1:$C$12,2,0)</f>
        <v>BAG</v>
      </c>
      <c r="W370" t="str">
        <f>ROUNDUP(Q370,3)&amp;"-"&amp;ROUNDUP(R370,3)</f>
        <v>337283.976-3063592.704</v>
      </c>
      <c r="X370" t="str">
        <f>ROUNDUP(S370,3)&amp;"-"&amp;ROUNDUP(T370,3)</f>
        <v>337287.306-3063596.345</v>
      </c>
      <c r="Y370">
        <f>VLOOKUP(W370&amp;"-"&amp;V370,'Buscoords Workout'!$F:$G,2,0)</f>
        <v>1274</v>
      </c>
      <c r="Z370">
        <f>VLOOKUP(X370&amp;"-"&amp;V370,'Buscoords Workout'!$F:$G,2,0)</f>
        <v>1276</v>
      </c>
      <c r="AA370" t="b">
        <f>OR(ISNA(Y370),ISNA(Z370))</f>
        <v>0</v>
      </c>
    </row>
    <row r="371" spans="1:27" x14ac:dyDescent="0.25">
      <c r="A371">
        <v>2456</v>
      </c>
      <c r="B371" t="s">
        <v>24</v>
      </c>
      <c r="C371" t="s">
        <v>60</v>
      </c>
      <c r="D371" t="s">
        <v>61</v>
      </c>
      <c r="E371">
        <v>11</v>
      </c>
      <c r="F371" t="s">
        <v>37</v>
      </c>
      <c r="G371">
        <v>100</v>
      </c>
      <c r="H371" t="s">
        <v>27</v>
      </c>
      <c r="I371" t="s">
        <v>38</v>
      </c>
      <c r="J371" t="s">
        <v>59</v>
      </c>
      <c r="K371" t="s">
        <v>30</v>
      </c>
      <c r="L371" t="s">
        <v>31</v>
      </c>
      <c r="M371">
        <v>3</v>
      </c>
      <c r="N371" t="s">
        <v>32</v>
      </c>
      <c r="O371" t="s">
        <v>33</v>
      </c>
      <c r="P371">
        <v>5.8372299999999999</v>
      </c>
      <c r="Q371">
        <v>337309.56459999998</v>
      </c>
      <c r="R371">
        <v>3063620.6798</v>
      </c>
      <c r="S371">
        <v>337313.77587999997</v>
      </c>
      <c r="T371">
        <v>3063624.72187</v>
      </c>
      <c r="U371">
        <v>5.8370000000000002E-3</v>
      </c>
      <c r="V371" t="str">
        <f>VLOOKUP(C371,'Lines LookUp'!$B$1:$C$12,2,0)</f>
        <v>BAG</v>
      </c>
      <c r="W371" t="str">
        <f>ROUNDUP(Q371,3)&amp;"-"&amp;ROUNDUP(R371,3)</f>
        <v>337309.565-3063620.68</v>
      </c>
      <c r="X371" t="str">
        <f>ROUNDUP(S371,3)&amp;"-"&amp;ROUNDUP(T371,3)</f>
        <v>337313.776-3063624.722</v>
      </c>
      <c r="Y371">
        <f>VLOOKUP(W371&amp;"-"&amp;V371,'Buscoords Workout'!$F:$G,2,0)</f>
        <v>1056</v>
      </c>
      <c r="Z371">
        <f>VLOOKUP(X371&amp;"-"&amp;V371,'Buscoords Workout'!$F:$G,2,0)</f>
        <v>1282</v>
      </c>
      <c r="AA371" t="b">
        <f>OR(ISNA(Y371),ISNA(Z371))</f>
        <v>0</v>
      </c>
    </row>
    <row r="372" spans="1:27" x14ac:dyDescent="0.25">
      <c r="A372">
        <v>2457</v>
      </c>
      <c r="B372" t="s">
        <v>24</v>
      </c>
      <c r="C372" t="s">
        <v>60</v>
      </c>
      <c r="D372" t="s">
        <v>61</v>
      </c>
      <c r="E372">
        <v>11</v>
      </c>
      <c r="F372" t="s">
        <v>37</v>
      </c>
      <c r="G372">
        <v>100</v>
      </c>
      <c r="H372" t="s">
        <v>27</v>
      </c>
      <c r="I372" t="s">
        <v>38</v>
      </c>
      <c r="J372" t="s">
        <v>59</v>
      </c>
      <c r="K372" t="s">
        <v>30</v>
      </c>
      <c r="L372" t="s">
        <v>31</v>
      </c>
      <c r="M372">
        <v>3</v>
      </c>
      <c r="N372" t="s">
        <v>32</v>
      </c>
      <c r="O372" t="s">
        <v>33</v>
      </c>
      <c r="P372">
        <v>4.2342399999999998</v>
      </c>
      <c r="Q372">
        <v>337329.92959900002</v>
      </c>
      <c r="R372">
        <v>3063640.2265400002</v>
      </c>
      <c r="S372">
        <v>337332.98440000002</v>
      </c>
      <c r="T372">
        <v>3063643.1586000002</v>
      </c>
      <c r="U372">
        <v>4.2339999999999999E-3</v>
      </c>
      <c r="V372" t="str">
        <f>VLOOKUP(C372,'Lines LookUp'!$B$1:$C$12,2,0)</f>
        <v>BAG</v>
      </c>
      <c r="W372" t="str">
        <f>ROUNDUP(Q372,3)&amp;"-"&amp;ROUNDUP(R372,3)</f>
        <v>337329.93-3063640.227</v>
      </c>
      <c r="X372" t="str">
        <f>ROUNDUP(S372,3)&amp;"-"&amp;ROUNDUP(T372,3)</f>
        <v>337332.985-3063643.159</v>
      </c>
      <c r="Y372">
        <f>VLOOKUP(W372&amp;"-"&amp;V372,'Buscoords Workout'!$F:$G,2,0)</f>
        <v>1287</v>
      </c>
      <c r="Z372">
        <f>VLOOKUP(X372&amp;"-"&amp;V372,'Buscoords Workout'!$F:$G,2,0)</f>
        <v>1057</v>
      </c>
      <c r="AA372" t="b">
        <f>OR(ISNA(Y372),ISNA(Z372))</f>
        <v>0</v>
      </c>
    </row>
    <row r="373" spans="1:27" x14ac:dyDescent="0.25">
      <c r="A373">
        <v>2458</v>
      </c>
      <c r="B373" t="s">
        <v>24</v>
      </c>
      <c r="C373" t="s">
        <v>60</v>
      </c>
      <c r="D373" t="s">
        <v>61</v>
      </c>
      <c r="E373">
        <v>11</v>
      </c>
      <c r="F373" t="s">
        <v>37</v>
      </c>
      <c r="G373">
        <v>100</v>
      </c>
      <c r="H373" t="s">
        <v>27</v>
      </c>
      <c r="I373" t="s">
        <v>38</v>
      </c>
      <c r="J373" t="s">
        <v>59</v>
      </c>
      <c r="K373" t="s">
        <v>30</v>
      </c>
      <c r="L373" t="s">
        <v>31</v>
      </c>
      <c r="M373">
        <v>3</v>
      </c>
      <c r="N373" t="s">
        <v>32</v>
      </c>
      <c r="O373" t="s">
        <v>33</v>
      </c>
      <c r="P373">
        <v>22.390599999999999</v>
      </c>
      <c r="Q373">
        <v>337313.77587999997</v>
      </c>
      <c r="R373">
        <v>3063624.72187</v>
      </c>
      <c r="S373">
        <v>337329.92959900002</v>
      </c>
      <c r="T373">
        <v>3063640.2265400002</v>
      </c>
      <c r="U373">
        <v>2.2391000000000001E-2</v>
      </c>
      <c r="V373" t="str">
        <f>VLOOKUP(C373,'Lines LookUp'!$B$1:$C$12,2,0)</f>
        <v>BAG</v>
      </c>
      <c r="W373" t="str">
        <f>ROUNDUP(Q373,3)&amp;"-"&amp;ROUNDUP(R373,3)</f>
        <v>337313.776-3063624.722</v>
      </c>
      <c r="X373" t="str">
        <f>ROUNDUP(S373,3)&amp;"-"&amp;ROUNDUP(T373,3)</f>
        <v>337329.93-3063640.227</v>
      </c>
      <c r="Y373">
        <f>VLOOKUP(W373&amp;"-"&amp;V373,'Buscoords Workout'!$F:$G,2,0)</f>
        <v>1282</v>
      </c>
      <c r="Z373">
        <f>VLOOKUP(X373&amp;"-"&amp;V373,'Buscoords Workout'!$F:$G,2,0)</f>
        <v>1287</v>
      </c>
      <c r="AA373" t="b">
        <f>OR(ISNA(Y373),ISNA(Z373))</f>
        <v>0</v>
      </c>
    </row>
    <row r="374" spans="1:27" x14ac:dyDescent="0.25">
      <c r="A374">
        <v>2459</v>
      </c>
      <c r="B374" t="s">
        <v>24</v>
      </c>
      <c r="C374" t="s">
        <v>60</v>
      </c>
      <c r="D374" t="s">
        <v>61</v>
      </c>
      <c r="E374">
        <v>11</v>
      </c>
      <c r="F374" t="s">
        <v>37</v>
      </c>
      <c r="G374">
        <v>100</v>
      </c>
      <c r="H374" t="s">
        <v>27</v>
      </c>
      <c r="I374" t="s">
        <v>38</v>
      </c>
      <c r="J374" t="s">
        <v>59</v>
      </c>
      <c r="K374" t="s">
        <v>30</v>
      </c>
      <c r="L374" t="s">
        <v>31</v>
      </c>
      <c r="M374">
        <v>3</v>
      </c>
      <c r="N374" t="s">
        <v>32</v>
      </c>
      <c r="O374" t="s">
        <v>33</v>
      </c>
      <c r="P374">
        <v>17.653199999999998</v>
      </c>
      <c r="Q374">
        <v>337332.98440000002</v>
      </c>
      <c r="R374">
        <v>3063643.1586000002</v>
      </c>
      <c r="S374">
        <v>337342.202445</v>
      </c>
      <c r="T374">
        <v>3063658.2138999999</v>
      </c>
      <c r="U374">
        <v>1.7652999999999999E-2</v>
      </c>
      <c r="V374" t="str">
        <f>VLOOKUP(C374,'Lines LookUp'!$B$1:$C$12,2,0)</f>
        <v>BAG</v>
      </c>
      <c r="W374" t="str">
        <f>ROUNDUP(Q374,3)&amp;"-"&amp;ROUNDUP(R374,3)</f>
        <v>337332.985-3063643.159</v>
      </c>
      <c r="X374" t="str">
        <f>ROUNDUP(S374,3)&amp;"-"&amp;ROUNDUP(T374,3)</f>
        <v>337342.203-3063658.214</v>
      </c>
      <c r="Y374">
        <f>VLOOKUP(W374&amp;"-"&amp;V374,'Buscoords Workout'!$F:$G,2,0)</f>
        <v>1057</v>
      </c>
      <c r="Z374">
        <f>VLOOKUP(X374&amp;"-"&amp;V374,'Buscoords Workout'!$F:$G,2,0)</f>
        <v>1288</v>
      </c>
      <c r="AA374" t="b">
        <f>OR(ISNA(Y374),ISNA(Z374))</f>
        <v>0</v>
      </c>
    </row>
    <row r="375" spans="1:27" x14ac:dyDescent="0.25">
      <c r="A375">
        <v>2460</v>
      </c>
      <c r="B375" t="s">
        <v>24</v>
      </c>
      <c r="C375" t="s">
        <v>60</v>
      </c>
      <c r="D375" t="s">
        <v>61</v>
      </c>
      <c r="E375">
        <v>11</v>
      </c>
      <c r="F375" t="s">
        <v>37</v>
      </c>
      <c r="G375">
        <v>100</v>
      </c>
      <c r="H375" t="s">
        <v>27</v>
      </c>
      <c r="I375" t="s">
        <v>38</v>
      </c>
      <c r="J375" t="s">
        <v>59</v>
      </c>
      <c r="K375" t="s">
        <v>30</v>
      </c>
      <c r="L375" t="s">
        <v>31</v>
      </c>
      <c r="M375">
        <v>3</v>
      </c>
      <c r="N375" t="s">
        <v>32</v>
      </c>
      <c r="O375" t="s">
        <v>33</v>
      </c>
      <c r="P375">
        <v>2.0218099999999999</v>
      </c>
      <c r="Q375">
        <v>337353.875864</v>
      </c>
      <c r="R375">
        <v>3063677.2794300001</v>
      </c>
      <c r="S375">
        <v>337354.93160000001</v>
      </c>
      <c r="T375">
        <v>3063679.0036999998</v>
      </c>
      <c r="U375">
        <v>2.0219999999999999E-3</v>
      </c>
      <c r="V375" t="str">
        <f>VLOOKUP(C375,'Lines LookUp'!$B$1:$C$12,2,0)</f>
        <v>BAG</v>
      </c>
      <c r="W375" t="str">
        <f>ROUNDUP(Q375,3)&amp;"-"&amp;ROUNDUP(R375,3)</f>
        <v>337353.876-3063677.28</v>
      </c>
      <c r="X375" t="str">
        <f>ROUNDUP(S375,3)&amp;"-"&amp;ROUNDUP(T375,3)</f>
        <v>337354.932-3063679.004</v>
      </c>
      <c r="Y375">
        <f>VLOOKUP(W375&amp;"-"&amp;V375,'Buscoords Workout'!$F:$G,2,0)</f>
        <v>1289</v>
      </c>
      <c r="Z375">
        <f>VLOOKUP(X375&amp;"-"&amp;V375,'Buscoords Workout'!$F:$G,2,0)</f>
        <v>1058</v>
      </c>
      <c r="AA375" t="b">
        <f>OR(ISNA(Y375),ISNA(Z375))</f>
        <v>0</v>
      </c>
    </row>
    <row r="376" spans="1:27" x14ac:dyDescent="0.25">
      <c r="A376">
        <v>2461</v>
      </c>
      <c r="B376" t="s">
        <v>24</v>
      </c>
      <c r="C376" t="s">
        <v>60</v>
      </c>
      <c r="D376" t="s">
        <v>61</v>
      </c>
      <c r="E376">
        <v>11</v>
      </c>
      <c r="F376" t="s">
        <v>37</v>
      </c>
      <c r="G376">
        <v>100</v>
      </c>
      <c r="H376" t="s">
        <v>27</v>
      </c>
      <c r="I376" t="s">
        <v>38</v>
      </c>
      <c r="J376" t="s">
        <v>59</v>
      </c>
      <c r="K376" t="s">
        <v>30</v>
      </c>
      <c r="L376" t="s">
        <v>31</v>
      </c>
      <c r="M376">
        <v>3</v>
      </c>
      <c r="N376" t="s">
        <v>32</v>
      </c>
      <c r="O376" t="s">
        <v>33</v>
      </c>
      <c r="P376">
        <v>22.355399999999999</v>
      </c>
      <c r="Q376">
        <v>337342.202445</v>
      </c>
      <c r="R376">
        <v>3063658.2138999999</v>
      </c>
      <c r="S376">
        <v>337353.875864</v>
      </c>
      <c r="T376">
        <v>3063677.2794300001</v>
      </c>
      <c r="U376">
        <v>2.2355E-2</v>
      </c>
      <c r="V376" t="str">
        <f>VLOOKUP(C376,'Lines LookUp'!$B$1:$C$12,2,0)</f>
        <v>BAG</v>
      </c>
      <c r="W376" t="str">
        <f>ROUNDUP(Q376,3)&amp;"-"&amp;ROUNDUP(R376,3)</f>
        <v>337342.203-3063658.214</v>
      </c>
      <c r="X376" t="str">
        <f>ROUNDUP(S376,3)&amp;"-"&amp;ROUNDUP(T376,3)</f>
        <v>337353.876-3063677.28</v>
      </c>
      <c r="Y376">
        <f>VLOOKUP(W376&amp;"-"&amp;V376,'Buscoords Workout'!$F:$G,2,0)</f>
        <v>1288</v>
      </c>
      <c r="Z376">
        <f>VLOOKUP(X376&amp;"-"&amp;V376,'Buscoords Workout'!$F:$G,2,0)</f>
        <v>1289</v>
      </c>
      <c r="AA376" t="b">
        <f>OR(ISNA(Y376),ISNA(Z376))</f>
        <v>0</v>
      </c>
    </row>
    <row r="377" spans="1:27" x14ac:dyDescent="0.25">
      <c r="A377">
        <v>2462</v>
      </c>
      <c r="B377" t="s">
        <v>24</v>
      </c>
      <c r="C377" t="s">
        <v>60</v>
      </c>
      <c r="D377" t="s">
        <v>61</v>
      </c>
      <c r="E377">
        <v>11</v>
      </c>
      <c r="F377" t="s">
        <v>37</v>
      </c>
      <c r="G377">
        <v>100</v>
      </c>
      <c r="H377" t="s">
        <v>27</v>
      </c>
      <c r="I377" t="s">
        <v>38</v>
      </c>
      <c r="J377" t="s">
        <v>59</v>
      </c>
      <c r="K377" t="s">
        <v>30</v>
      </c>
      <c r="L377" t="s">
        <v>31</v>
      </c>
      <c r="M377">
        <v>3</v>
      </c>
      <c r="N377" t="s">
        <v>32</v>
      </c>
      <c r="O377" t="s">
        <v>33</v>
      </c>
      <c r="P377">
        <v>19.226800000000001</v>
      </c>
      <c r="Q377">
        <v>337354.93160000001</v>
      </c>
      <c r="R377">
        <v>3063679.0036999998</v>
      </c>
      <c r="S377">
        <v>337364.30966999999</v>
      </c>
      <c r="T377">
        <v>3063695.7883000001</v>
      </c>
      <c r="U377">
        <v>1.9227000000000001E-2</v>
      </c>
      <c r="V377" t="str">
        <f>VLOOKUP(C377,'Lines LookUp'!$B$1:$C$12,2,0)</f>
        <v>BAG</v>
      </c>
      <c r="W377" t="str">
        <f>ROUNDUP(Q377,3)&amp;"-"&amp;ROUNDUP(R377,3)</f>
        <v>337354.932-3063679.004</v>
      </c>
      <c r="X377" t="str">
        <f>ROUNDUP(S377,3)&amp;"-"&amp;ROUNDUP(T377,3)</f>
        <v>337364.31-3063695.789</v>
      </c>
      <c r="Y377">
        <f>VLOOKUP(W377&amp;"-"&amp;V377,'Buscoords Workout'!$F:$G,2,0)</f>
        <v>1058</v>
      </c>
      <c r="Z377">
        <f>VLOOKUP(X377&amp;"-"&amp;V377,'Buscoords Workout'!$F:$G,2,0)</f>
        <v>1290</v>
      </c>
      <c r="AA377" t="b">
        <f>OR(ISNA(Y377),ISNA(Z377))</f>
        <v>0</v>
      </c>
    </row>
    <row r="378" spans="1:27" x14ac:dyDescent="0.25">
      <c r="A378">
        <v>2463</v>
      </c>
      <c r="B378" t="s">
        <v>24</v>
      </c>
      <c r="C378" t="s">
        <v>60</v>
      </c>
      <c r="D378" t="s">
        <v>61</v>
      </c>
      <c r="E378">
        <v>11</v>
      </c>
      <c r="F378" t="s">
        <v>37</v>
      </c>
      <c r="G378">
        <v>100</v>
      </c>
      <c r="H378" t="s">
        <v>27</v>
      </c>
      <c r="I378" t="s">
        <v>38</v>
      </c>
      <c r="J378" t="s">
        <v>59</v>
      </c>
      <c r="K378" t="s">
        <v>30</v>
      </c>
      <c r="L378" t="s">
        <v>31</v>
      </c>
      <c r="M378">
        <v>3</v>
      </c>
      <c r="N378" t="s">
        <v>32</v>
      </c>
      <c r="O378" t="s">
        <v>33</v>
      </c>
      <c r="P378">
        <v>17.1938</v>
      </c>
      <c r="Q378">
        <v>337364.30966999999</v>
      </c>
      <c r="R378">
        <v>3063695.7883000001</v>
      </c>
      <c r="S378">
        <v>337372.6961</v>
      </c>
      <c r="T378">
        <v>3063710.7980999998</v>
      </c>
      <c r="U378">
        <v>1.7194000000000001E-2</v>
      </c>
      <c r="V378" t="str">
        <f>VLOOKUP(C378,'Lines LookUp'!$B$1:$C$12,2,0)</f>
        <v>BAG</v>
      </c>
      <c r="W378" t="str">
        <f>ROUNDUP(Q378,3)&amp;"-"&amp;ROUNDUP(R378,3)</f>
        <v>337364.31-3063695.789</v>
      </c>
      <c r="X378" t="str">
        <f>ROUNDUP(S378,3)&amp;"-"&amp;ROUNDUP(T378,3)</f>
        <v>337372.697-3063710.799</v>
      </c>
      <c r="Y378">
        <f>VLOOKUP(W378&amp;"-"&amp;V378,'Buscoords Workout'!$F:$G,2,0)</f>
        <v>1290</v>
      </c>
      <c r="Z378">
        <f>VLOOKUP(X378&amp;"-"&amp;V378,'Buscoords Workout'!$F:$G,2,0)</f>
        <v>1059</v>
      </c>
      <c r="AA378" t="b">
        <f>OR(ISNA(Y378),ISNA(Z378))</f>
        <v>0</v>
      </c>
    </row>
    <row r="379" spans="1:27" x14ac:dyDescent="0.25">
      <c r="A379">
        <v>2464</v>
      </c>
      <c r="B379" t="s">
        <v>24</v>
      </c>
      <c r="C379" t="s">
        <v>60</v>
      </c>
      <c r="D379" t="s">
        <v>61</v>
      </c>
      <c r="E379">
        <v>11</v>
      </c>
      <c r="F379" t="s">
        <v>37</v>
      </c>
      <c r="G379">
        <v>100</v>
      </c>
      <c r="H379" t="s">
        <v>27</v>
      </c>
      <c r="I379" t="s">
        <v>38</v>
      </c>
      <c r="J379" t="s">
        <v>59</v>
      </c>
      <c r="K379" t="s">
        <v>30</v>
      </c>
      <c r="L379" t="s">
        <v>31</v>
      </c>
      <c r="M379">
        <v>3</v>
      </c>
      <c r="N379" t="s">
        <v>32</v>
      </c>
      <c r="O379" t="s">
        <v>33</v>
      </c>
      <c r="P379">
        <v>5.1860499999999998</v>
      </c>
      <c r="Q379">
        <v>337372.6961</v>
      </c>
      <c r="R379">
        <v>3063710.7980999998</v>
      </c>
      <c r="S379">
        <v>337375.03213000001</v>
      </c>
      <c r="T379">
        <v>3063715.4282300002</v>
      </c>
      <c r="U379">
        <v>5.1859999999999996E-3</v>
      </c>
      <c r="V379" t="str">
        <f>VLOOKUP(C379,'Lines LookUp'!$B$1:$C$12,2,0)</f>
        <v>BAG</v>
      </c>
      <c r="W379" t="str">
        <f>ROUNDUP(Q379,3)&amp;"-"&amp;ROUNDUP(R379,3)</f>
        <v>337372.697-3063710.799</v>
      </c>
      <c r="X379" t="str">
        <f>ROUNDUP(S379,3)&amp;"-"&amp;ROUNDUP(T379,3)</f>
        <v>337375.033-3063715.429</v>
      </c>
      <c r="Y379">
        <f>VLOOKUP(W379&amp;"-"&amp;V379,'Buscoords Workout'!$F:$G,2,0)</f>
        <v>1059</v>
      </c>
      <c r="Z379">
        <f>VLOOKUP(X379&amp;"-"&amp;V379,'Buscoords Workout'!$F:$G,2,0)</f>
        <v>1291</v>
      </c>
      <c r="AA379" t="b">
        <f>OR(ISNA(Y379),ISNA(Z379))</f>
        <v>0</v>
      </c>
    </row>
    <row r="380" spans="1:27" x14ac:dyDescent="0.25">
      <c r="A380">
        <v>2465</v>
      </c>
      <c r="B380" t="s">
        <v>24</v>
      </c>
      <c r="C380" t="s">
        <v>60</v>
      </c>
      <c r="D380" t="s">
        <v>61</v>
      </c>
      <c r="E380">
        <v>11</v>
      </c>
      <c r="F380" t="s">
        <v>37</v>
      </c>
      <c r="G380">
        <v>100</v>
      </c>
      <c r="H380" t="s">
        <v>27</v>
      </c>
      <c r="I380" t="s">
        <v>38</v>
      </c>
      <c r="J380" t="s">
        <v>59</v>
      </c>
      <c r="K380" t="s">
        <v>30</v>
      </c>
      <c r="L380" t="s">
        <v>31</v>
      </c>
      <c r="M380">
        <v>3</v>
      </c>
      <c r="N380" t="s">
        <v>32</v>
      </c>
      <c r="O380" t="s">
        <v>33</v>
      </c>
      <c r="P380">
        <v>13.106400000000001</v>
      </c>
      <c r="Q380">
        <v>337394.781586</v>
      </c>
      <c r="R380">
        <v>3063754.5726399999</v>
      </c>
      <c r="S380">
        <v>337400.68530000001</v>
      </c>
      <c r="T380">
        <v>3063766.2741</v>
      </c>
      <c r="U380">
        <v>1.3106E-2</v>
      </c>
      <c r="V380" t="str">
        <f>VLOOKUP(C380,'Lines LookUp'!$B$1:$C$12,2,0)</f>
        <v>BAG</v>
      </c>
      <c r="W380" t="str">
        <f>ROUNDUP(Q380,3)&amp;"-"&amp;ROUNDUP(R380,3)</f>
        <v>337394.782-3063754.573</v>
      </c>
      <c r="X380" t="str">
        <f>ROUNDUP(S380,3)&amp;"-"&amp;ROUNDUP(T380,3)</f>
        <v>337400.686-3063766.275</v>
      </c>
      <c r="Y380">
        <f>VLOOKUP(W380&amp;"-"&amp;V380,'Buscoords Workout'!$F:$G,2,0)</f>
        <v>1293</v>
      </c>
      <c r="Z380">
        <f>VLOOKUP(X380&amp;"-"&amp;V380,'Buscoords Workout'!$F:$G,2,0)</f>
        <v>1060</v>
      </c>
      <c r="AA380" t="b">
        <f>OR(ISNA(Y380),ISNA(Z380))</f>
        <v>0</v>
      </c>
    </row>
    <row r="381" spans="1:27" x14ac:dyDescent="0.25">
      <c r="A381">
        <v>2466</v>
      </c>
      <c r="B381" t="s">
        <v>24</v>
      </c>
      <c r="C381" t="s">
        <v>60</v>
      </c>
      <c r="D381" t="s">
        <v>61</v>
      </c>
      <c r="E381">
        <v>11</v>
      </c>
      <c r="F381" t="s">
        <v>37</v>
      </c>
      <c r="G381">
        <v>100</v>
      </c>
      <c r="H381" t="s">
        <v>27</v>
      </c>
      <c r="I381" t="s">
        <v>38</v>
      </c>
      <c r="J381" t="s">
        <v>59</v>
      </c>
      <c r="K381" t="s">
        <v>30</v>
      </c>
      <c r="L381" t="s">
        <v>31</v>
      </c>
      <c r="M381">
        <v>3</v>
      </c>
      <c r="N381" t="s">
        <v>32</v>
      </c>
      <c r="O381" t="s">
        <v>33</v>
      </c>
      <c r="P381">
        <v>20.421500000000002</v>
      </c>
      <c r="Q381">
        <v>337385.58282700001</v>
      </c>
      <c r="R381">
        <v>3063736.3402399998</v>
      </c>
      <c r="S381">
        <v>337394.781586</v>
      </c>
      <c r="T381">
        <v>3063754.5726399999</v>
      </c>
      <c r="U381">
        <v>2.0421000000000002E-2</v>
      </c>
      <c r="V381" t="str">
        <f>VLOOKUP(C381,'Lines LookUp'!$B$1:$C$12,2,0)</f>
        <v>BAG</v>
      </c>
      <c r="W381" t="str">
        <f>ROUNDUP(Q381,3)&amp;"-"&amp;ROUNDUP(R381,3)</f>
        <v>337385.583-3063736.341</v>
      </c>
      <c r="X381" t="str">
        <f>ROUNDUP(S381,3)&amp;"-"&amp;ROUNDUP(T381,3)</f>
        <v>337394.782-3063754.573</v>
      </c>
      <c r="Y381">
        <f>VLOOKUP(W381&amp;"-"&amp;V381,'Buscoords Workout'!$F:$G,2,0)</f>
        <v>1292</v>
      </c>
      <c r="Z381">
        <f>VLOOKUP(X381&amp;"-"&amp;V381,'Buscoords Workout'!$F:$G,2,0)</f>
        <v>1293</v>
      </c>
      <c r="AA381" t="b">
        <f>OR(ISNA(Y381),ISNA(Z381))</f>
        <v>0</v>
      </c>
    </row>
    <row r="382" spans="1:27" x14ac:dyDescent="0.25">
      <c r="A382">
        <v>2467</v>
      </c>
      <c r="B382" t="s">
        <v>24</v>
      </c>
      <c r="C382" t="s">
        <v>60</v>
      </c>
      <c r="D382" t="s">
        <v>61</v>
      </c>
      <c r="E382">
        <v>11</v>
      </c>
      <c r="F382" t="s">
        <v>37</v>
      </c>
      <c r="G382">
        <v>100</v>
      </c>
      <c r="H382" t="s">
        <v>27</v>
      </c>
      <c r="I382" t="s">
        <v>38</v>
      </c>
      <c r="J382" t="s">
        <v>59</v>
      </c>
      <c r="K382" t="s">
        <v>30</v>
      </c>
      <c r="L382" t="s">
        <v>31</v>
      </c>
      <c r="M382">
        <v>3</v>
      </c>
      <c r="N382" t="s">
        <v>32</v>
      </c>
      <c r="O382" t="s">
        <v>33</v>
      </c>
      <c r="P382">
        <v>23.422799999999999</v>
      </c>
      <c r="Q382">
        <v>337375.03213000001</v>
      </c>
      <c r="R382">
        <v>3063715.4282300002</v>
      </c>
      <c r="S382">
        <v>337385.58282700001</v>
      </c>
      <c r="T382">
        <v>3063736.3402399998</v>
      </c>
      <c r="U382">
        <v>2.3422999999999999E-2</v>
      </c>
      <c r="V382" t="str">
        <f>VLOOKUP(C382,'Lines LookUp'!$B$1:$C$12,2,0)</f>
        <v>BAG</v>
      </c>
      <c r="W382" t="str">
        <f>ROUNDUP(Q382,3)&amp;"-"&amp;ROUNDUP(R382,3)</f>
        <v>337375.033-3063715.429</v>
      </c>
      <c r="X382" t="str">
        <f>ROUNDUP(S382,3)&amp;"-"&amp;ROUNDUP(T382,3)</f>
        <v>337385.583-3063736.341</v>
      </c>
      <c r="Y382">
        <f>VLOOKUP(W382&amp;"-"&amp;V382,'Buscoords Workout'!$F:$G,2,0)</f>
        <v>1291</v>
      </c>
      <c r="Z382">
        <f>VLOOKUP(X382&amp;"-"&amp;V382,'Buscoords Workout'!$F:$G,2,0)</f>
        <v>1292</v>
      </c>
      <c r="AA382" t="b">
        <f>OR(ISNA(Y382),ISNA(Z382))</f>
        <v>0</v>
      </c>
    </row>
    <row r="383" spans="1:27" x14ac:dyDescent="0.25">
      <c r="A383">
        <v>2468</v>
      </c>
      <c r="B383" t="s">
        <v>24</v>
      </c>
      <c r="C383" t="s">
        <v>60</v>
      </c>
      <c r="D383" t="s">
        <v>61</v>
      </c>
      <c r="E383">
        <v>11</v>
      </c>
      <c r="F383" t="s">
        <v>37</v>
      </c>
      <c r="G383">
        <v>100</v>
      </c>
      <c r="H383" t="s">
        <v>27</v>
      </c>
      <c r="I383" t="s">
        <v>38</v>
      </c>
      <c r="J383" t="s">
        <v>59</v>
      </c>
      <c r="K383" t="s">
        <v>30</v>
      </c>
      <c r="L383" t="s">
        <v>31</v>
      </c>
      <c r="M383">
        <v>3</v>
      </c>
      <c r="N383" t="s">
        <v>32</v>
      </c>
      <c r="O383" t="s">
        <v>33</v>
      </c>
      <c r="P383">
        <v>7.0021300000000002</v>
      </c>
      <c r="Q383">
        <v>337400.68530000001</v>
      </c>
      <c r="R383">
        <v>3063766.2741</v>
      </c>
      <c r="S383">
        <v>337403.96392499999</v>
      </c>
      <c r="T383">
        <v>3063772.4612199999</v>
      </c>
      <c r="U383">
        <v>7.0020000000000004E-3</v>
      </c>
      <c r="V383" t="str">
        <f>VLOOKUP(C383,'Lines LookUp'!$B$1:$C$12,2,0)</f>
        <v>BAG</v>
      </c>
      <c r="W383" t="str">
        <f>ROUNDUP(Q383,3)&amp;"-"&amp;ROUNDUP(R383,3)</f>
        <v>337400.686-3063766.275</v>
      </c>
      <c r="X383" t="str">
        <f>ROUNDUP(S383,3)&amp;"-"&amp;ROUNDUP(T383,3)</f>
        <v>337403.964-3063772.462</v>
      </c>
      <c r="Y383">
        <f>VLOOKUP(W383&amp;"-"&amp;V383,'Buscoords Workout'!$F:$G,2,0)</f>
        <v>1060</v>
      </c>
      <c r="Z383">
        <f>VLOOKUP(X383&amp;"-"&amp;V383,'Buscoords Workout'!$F:$G,2,0)</f>
        <v>1294</v>
      </c>
      <c r="AA383" t="b">
        <f>OR(ISNA(Y383),ISNA(Z383))</f>
        <v>0</v>
      </c>
    </row>
    <row r="384" spans="1:27" x14ac:dyDescent="0.25">
      <c r="A384">
        <v>2469</v>
      </c>
      <c r="B384" t="s">
        <v>24</v>
      </c>
      <c r="C384" t="s">
        <v>60</v>
      </c>
      <c r="D384" t="s">
        <v>61</v>
      </c>
      <c r="E384">
        <v>11</v>
      </c>
      <c r="F384" t="s">
        <v>37</v>
      </c>
      <c r="G384">
        <v>100</v>
      </c>
      <c r="H384" t="s">
        <v>27</v>
      </c>
      <c r="I384" t="s">
        <v>38</v>
      </c>
      <c r="J384" t="s">
        <v>59</v>
      </c>
      <c r="K384" t="s">
        <v>30</v>
      </c>
      <c r="L384" t="s">
        <v>31</v>
      </c>
      <c r="M384">
        <v>3</v>
      </c>
      <c r="N384" t="s">
        <v>32</v>
      </c>
      <c r="O384" t="s">
        <v>33</v>
      </c>
      <c r="P384">
        <v>21.606999999999999</v>
      </c>
      <c r="Q384">
        <v>337411.744427</v>
      </c>
      <c r="R384">
        <v>3063787.1438799999</v>
      </c>
      <c r="S384">
        <v>337421.8615</v>
      </c>
      <c r="T384">
        <v>3063806.2359000002</v>
      </c>
      <c r="U384">
        <v>2.1607000000000001E-2</v>
      </c>
      <c r="V384" t="str">
        <f>VLOOKUP(C384,'Lines LookUp'!$B$1:$C$12,2,0)</f>
        <v>BAG</v>
      </c>
      <c r="W384" t="str">
        <f>ROUNDUP(Q384,3)&amp;"-"&amp;ROUNDUP(R384,3)</f>
        <v>337411.745-3063787.144</v>
      </c>
      <c r="X384" t="str">
        <f>ROUNDUP(S384,3)&amp;"-"&amp;ROUNDUP(T384,3)</f>
        <v>337421.862-3063806.236</v>
      </c>
      <c r="Y384">
        <f>VLOOKUP(W384&amp;"-"&amp;V384,'Buscoords Workout'!$F:$G,2,0)</f>
        <v>1295</v>
      </c>
      <c r="Z384">
        <f>VLOOKUP(X384&amp;"-"&amp;V384,'Buscoords Workout'!$F:$G,2,0)</f>
        <v>1061</v>
      </c>
      <c r="AA384" t="b">
        <f>OR(ISNA(Y384),ISNA(Z384))</f>
        <v>0</v>
      </c>
    </row>
    <row r="385" spans="1:27" x14ac:dyDescent="0.25">
      <c r="A385">
        <v>2470</v>
      </c>
      <c r="B385" t="s">
        <v>24</v>
      </c>
      <c r="C385" t="s">
        <v>60</v>
      </c>
      <c r="D385" t="s">
        <v>61</v>
      </c>
      <c r="E385">
        <v>11</v>
      </c>
      <c r="F385" t="s">
        <v>37</v>
      </c>
      <c r="G385">
        <v>100</v>
      </c>
      <c r="H385" t="s">
        <v>27</v>
      </c>
      <c r="I385" t="s">
        <v>38</v>
      </c>
      <c r="J385" t="s">
        <v>59</v>
      </c>
      <c r="K385" t="s">
        <v>30</v>
      </c>
      <c r="L385" t="s">
        <v>31</v>
      </c>
      <c r="M385">
        <v>3</v>
      </c>
      <c r="N385" t="s">
        <v>32</v>
      </c>
      <c r="O385" t="s">
        <v>33</v>
      </c>
      <c r="P385">
        <v>16.616800000000001</v>
      </c>
      <c r="Q385">
        <v>337403.96392499999</v>
      </c>
      <c r="R385">
        <v>3063772.4612199999</v>
      </c>
      <c r="S385">
        <v>337411.744427</v>
      </c>
      <c r="T385">
        <v>3063787.1438799999</v>
      </c>
      <c r="U385">
        <v>1.6617E-2</v>
      </c>
      <c r="V385" t="str">
        <f>VLOOKUP(C385,'Lines LookUp'!$B$1:$C$12,2,0)</f>
        <v>BAG</v>
      </c>
      <c r="W385" t="str">
        <f>ROUNDUP(Q385,3)&amp;"-"&amp;ROUNDUP(R385,3)</f>
        <v>337403.964-3063772.462</v>
      </c>
      <c r="X385" t="str">
        <f>ROUNDUP(S385,3)&amp;"-"&amp;ROUNDUP(T385,3)</f>
        <v>337411.745-3063787.144</v>
      </c>
      <c r="Y385">
        <f>VLOOKUP(W385&amp;"-"&amp;V385,'Buscoords Workout'!$F:$G,2,0)</f>
        <v>1294</v>
      </c>
      <c r="Z385">
        <f>VLOOKUP(X385&amp;"-"&amp;V385,'Buscoords Workout'!$F:$G,2,0)</f>
        <v>1295</v>
      </c>
      <c r="AA385" t="b">
        <f>OR(ISNA(Y385),ISNA(Z385))</f>
        <v>0</v>
      </c>
    </row>
    <row r="386" spans="1:27" x14ac:dyDescent="0.25">
      <c r="A386">
        <v>2471</v>
      </c>
      <c r="B386" t="s">
        <v>24</v>
      </c>
      <c r="C386" t="s">
        <v>60</v>
      </c>
      <c r="D386" t="s">
        <v>61</v>
      </c>
      <c r="E386">
        <v>11</v>
      </c>
      <c r="F386" t="s">
        <v>37</v>
      </c>
      <c r="G386">
        <v>100</v>
      </c>
      <c r="H386" t="s">
        <v>27</v>
      </c>
      <c r="I386" t="s">
        <v>38</v>
      </c>
      <c r="J386" t="s">
        <v>59</v>
      </c>
      <c r="K386" t="s">
        <v>30</v>
      </c>
      <c r="L386" t="s">
        <v>31</v>
      </c>
      <c r="M386">
        <v>3</v>
      </c>
      <c r="N386" t="s">
        <v>32</v>
      </c>
      <c r="O386" t="s">
        <v>33</v>
      </c>
      <c r="P386">
        <v>2.58934</v>
      </c>
      <c r="Q386">
        <v>337421.8615</v>
      </c>
      <c r="R386">
        <v>3063806.2359000002</v>
      </c>
      <c r="S386">
        <v>337423.04050200002</v>
      </c>
      <c r="T386">
        <v>3063808.5412499998</v>
      </c>
      <c r="U386">
        <v>2.5890000000000002E-3</v>
      </c>
      <c r="V386" t="str">
        <f>VLOOKUP(C386,'Lines LookUp'!$B$1:$C$12,2,0)</f>
        <v>BAG</v>
      </c>
      <c r="W386" t="str">
        <f>ROUNDUP(Q386,3)&amp;"-"&amp;ROUNDUP(R386,3)</f>
        <v>337421.862-3063806.236</v>
      </c>
      <c r="X386" t="str">
        <f>ROUNDUP(S386,3)&amp;"-"&amp;ROUNDUP(T386,3)</f>
        <v>337423.041-3063808.542</v>
      </c>
      <c r="Y386">
        <f>VLOOKUP(W386&amp;"-"&amp;V386,'Buscoords Workout'!$F:$G,2,0)</f>
        <v>1061</v>
      </c>
      <c r="Z386">
        <f>VLOOKUP(X386&amp;"-"&amp;V386,'Buscoords Workout'!$F:$G,2,0)</f>
        <v>1296</v>
      </c>
      <c r="AA386" t="b">
        <f>OR(ISNA(Y386),ISNA(Z386))</f>
        <v>0</v>
      </c>
    </row>
    <row r="387" spans="1:27" x14ac:dyDescent="0.25">
      <c r="A387">
        <v>2472</v>
      </c>
      <c r="B387" t="s">
        <v>24</v>
      </c>
      <c r="C387" t="s">
        <v>60</v>
      </c>
      <c r="D387" t="s">
        <v>61</v>
      </c>
      <c r="E387">
        <v>11</v>
      </c>
      <c r="F387" t="s">
        <v>37</v>
      </c>
      <c r="G387">
        <v>100</v>
      </c>
      <c r="H387" t="s">
        <v>27</v>
      </c>
      <c r="I387" t="s">
        <v>38</v>
      </c>
      <c r="J387" t="s">
        <v>59</v>
      </c>
      <c r="K387" t="s">
        <v>30</v>
      </c>
      <c r="L387" t="s">
        <v>31</v>
      </c>
      <c r="M387">
        <v>3</v>
      </c>
      <c r="N387" t="s">
        <v>32</v>
      </c>
      <c r="O387" t="s">
        <v>33</v>
      </c>
      <c r="P387">
        <v>28.171900000000001</v>
      </c>
      <c r="Q387">
        <v>337435.31693299999</v>
      </c>
      <c r="R387">
        <v>3063832.5458399998</v>
      </c>
      <c r="S387">
        <v>337448.14439999999</v>
      </c>
      <c r="T387">
        <v>3063857.6279000002</v>
      </c>
      <c r="U387">
        <v>2.8171999999999999E-2</v>
      </c>
      <c r="V387" t="str">
        <f>VLOOKUP(C387,'Lines LookUp'!$B$1:$C$12,2,0)</f>
        <v>BAG</v>
      </c>
      <c r="W387" t="str">
        <f>ROUNDUP(Q387,3)&amp;"-"&amp;ROUNDUP(R387,3)</f>
        <v>337435.317-3063832.546</v>
      </c>
      <c r="X387" t="str">
        <f>ROUNDUP(S387,3)&amp;"-"&amp;ROUNDUP(T387,3)</f>
        <v>337448.145-3063857.628</v>
      </c>
      <c r="Y387">
        <f>VLOOKUP(W387&amp;"-"&amp;V387,'Buscoords Workout'!$F:$G,2,0)</f>
        <v>1297</v>
      </c>
      <c r="Z387">
        <f>VLOOKUP(X387&amp;"-"&amp;V387,'Buscoords Workout'!$F:$G,2,0)</f>
        <v>1062</v>
      </c>
      <c r="AA387" t="b">
        <f>OR(ISNA(Y387),ISNA(Z387))</f>
        <v>0</v>
      </c>
    </row>
    <row r="388" spans="1:27" x14ac:dyDescent="0.25">
      <c r="A388">
        <v>2473</v>
      </c>
      <c r="B388" t="s">
        <v>24</v>
      </c>
      <c r="C388" t="s">
        <v>60</v>
      </c>
      <c r="D388" t="s">
        <v>61</v>
      </c>
      <c r="E388">
        <v>11</v>
      </c>
      <c r="F388" t="s">
        <v>37</v>
      </c>
      <c r="G388">
        <v>100</v>
      </c>
      <c r="H388" t="s">
        <v>27</v>
      </c>
      <c r="I388" t="s">
        <v>38</v>
      </c>
      <c r="J388" t="s">
        <v>59</v>
      </c>
      <c r="K388" t="s">
        <v>30</v>
      </c>
      <c r="L388" t="s">
        <v>31</v>
      </c>
      <c r="M388">
        <v>3</v>
      </c>
      <c r="N388" t="s">
        <v>32</v>
      </c>
      <c r="O388" t="s">
        <v>33</v>
      </c>
      <c r="P388">
        <v>26.9617</v>
      </c>
      <c r="Q388">
        <v>337423.04050200002</v>
      </c>
      <c r="R388">
        <v>3063808.5412499998</v>
      </c>
      <c r="S388">
        <v>337435.31693299999</v>
      </c>
      <c r="T388">
        <v>3063832.5458399998</v>
      </c>
      <c r="U388">
        <v>2.6962E-2</v>
      </c>
      <c r="V388" t="str">
        <f>VLOOKUP(C388,'Lines LookUp'!$B$1:$C$12,2,0)</f>
        <v>BAG</v>
      </c>
      <c r="W388" t="str">
        <f>ROUNDUP(Q388,3)&amp;"-"&amp;ROUNDUP(R388,3)</f>
        <v>337423.041-3063808.542</v>
      </c>
      <c r="X388" t="str">
        <f>ROUNDUP(S388,3)&amp;"-"&amp;ROUNDUP(T388,3)</f>
        <v>337435.317-3063832.546</v>
      </c>
      <c r="Y388">
        <f>VLOOKUP(W388&amp;"-"&amp;V388,'Buscoords Workout'!$F:$G,2,0)</f>
        <v>1296</v>
      </c>
      <c r="Z388">
        <f>VLOOKUP(X388&amp;"-"&amp;V388,'Buscoords Workout'!$F:$G,2,0)</f>
        <v>1297</v>
      </c>
      <c r="AA388" t="b">
        <f>OR(ISNA(Y388),ISNA(Z388))</f>
        <v>0</v>
      </c>
    </row>
    <row r="389" spans="1:27" x14ac:dyDescent="0.25">
      <c r="A389">
        <v>2474</v>
      </c>
      <c r="B389" t="s">
        <v>24</v>
      </c>
      <c r="C389" t="s">
        <v>60</v>
      </c>
      <c r="D389" t="s">
        <v>61</v>
      </c>
      <c r="E389">
        <v>11</v>
      </c>
      <c r="F389" t="s">
        <v>37</v>
      </c>
      <c r="G389">
        <v>100</v>
      </c>
      <c r="H389" t="s">
        <v>27</v>
      </c>
      <c r="I389" t="s">
        <v>38</v>
      </c>
      <c r="J389" t="s">
        <v>59</v>
      </c>
      <c r="K389" t="s">
        <v>30</v>
      </c>
      <c r="L389" t="s">
        <v>31</v>
      </c>
      <c r="M389">
        <v>3</v>
      </c>
      <c r="N389" t="s">
        <v>32</v>
      </c>
      <c r="O389" t="s">
        <v>33</v>
      </c>
      <c r="P389">
        <v>0.61449500000000001</v>
      </c>
      <c r="Q389">
        <v>337448.14439999999</v>
      </c>
      <c r="R389">
        <v>3063857.6279000002</v>
      </c>
      <c r="S389">
        <v>337448.44724200002</v>
      </c>
      <c r="T389">
        <v>3063858.1625899998</v>
      </c>
      <c r="U389">
        <v>6.1399999999999996E-4</v>
      </c>
      <c r="V389" t="str">
        <f>VLOOKUP(C389,'Lines LookUp'!$B$1:$C$12,2,0)</f>
        <v>BAG</v>
      </c>
      <c r="W389" t="str">
        <f>ROUNDUP(Q389,3)&amp;"-"&amp;ROUNDUP(R389,3)</f>
        <v>337448.145-3063857.628</v>
      </c>
      <c r="X389" t="str">
        <f>ROUNDUP(S389,3)&amp;"-"&amp;ROUNDUP(T389,3)</f>
        <v>337448.448-3063858.163</v>
      </c>
      <c r="Y389">
        <f>VLOOKUP(W389&amp;"-"&amp;V389,'Buscoords Workout'!$F:$G,2,0)</f>
        <v>1062</v>
      </c>
      <c r="Z389">
        <f>VLOOKUP(X389&amp;"-"&amp;V389,'Buscoords Workout'!$F:$G,2,0)</f>
        <v>1298</v>
      </c>
      <c r="AA389" t="b">
        <f>OR(ISNA(Y389),ISNA(Z389))</f>
        <v>0</v>
      </c>
    </row>
    <row r="390" spans="1:27" x14ac:dyDescent="0.25">
      <c r="A390">
        <v>2475</v>
      </c>
      <c r="B390" t="s">
        <v>24</v>
      </c>
      <c r="C390" t="s">
        <v>60</v>
      </c>
      <c r="D390" t="s">
        <v>61</v>
      </c>
      <c r="E390">
        <v>11</v>
      </c>
      <c r="F390" t="s">
        <v>37</v>
      </c>
      <c r="G390">
        <v>100</v>
      </c>
      <c r="H390" t="s">
        <v>27</v>
      </c>
      <c r="I390" t="s">
        <v>38</v>
      </c>
      <c r="J390" t="s">
        <v>59</v>
      </c>
      <c r="K390" t="s">
        <v>30</v>
      </c>
      <c r="L390" t="s">
        <v>31</v>
      </c>
      <c r="M390">
        <v>3</v>
      </c>
      <c r="N390" t="s">
        <v>32</v>
      </c>
      <c r="O390" t="s">
        <v>33</v>
      </c>
      <c r="P390">
        <v>15.351699999999999</v>
      </c>
      <c r="Q390">
        <v>337460.66221400001</v>
      </c>
      <c r="R390">
        <v>3063879.7289100001</v>
      </c>
      <c r="S390">
        <v>337468.228</v>
      </c>
      <c r="T390">
        <v>3063893.0868000002</v>
      </c>
      <c r="U390">
        <v>1.5351999999999999E-2</v>
      </c>
      <c r="V390" t="str">
        <f>VLOOKUP(C390,'Lines LookUp'!$B$1:$C$12,2,0)</f>
        <v>BAG</v>
      </c>
      <c r="W390" t="str">
        <f>ROUNDUP(Q390,3)&amp;"-"&amp;ROUNDUP(R390,3)</f>
        <v>337460.663-3063879.729</v>
      </c>
      <c r="X390" t="str">
        <f>ROUNDUP(S390,3)&amp;"-"&amp;ROUNDUP(T390,3)</f>
        <v>337468.228-3063893.087</v>
      </c>
      <c r="Y390">
        <f>VLOOKUP(W390&amp;"-"&amp;V390,'Buscoords Workout'!$F:$G,2,0)</f>
        <v>1299</v>
      </c>
      <c r="Z390">
        <f>VLOOKUP(X390&amp;"-"&amp;V390,'Buscoords Workout'!$F:$G,2,0)</f>
        <v>1063</v>
      </c>
      <c r="AA390" t="b">
        <f>OR(ISNA(Y390),ISNA(Z390))</f>
        <v>0</v>
      </c>
    </row>
    <row r="391" spans="1:27" x14ac:dyDescent="0.25">
      <c r="A391">
        <v>2476</v>
      </c>
      <c r="B391" t="s">
        <v>24</v>
      </c>
      <c r="C391" t="s">
        <v>60</v>
      </c>
      <c r="D391" t="s">
        <v>61</v>
      </c>
      <c r="E391">
        <v>11</v>
      </c>
      <c r="F391" t="s">
        <v>37</v>
      </c>
      <c r="G391">
        <v>100</v>
      </c>
      <c r="H391" t="s">
        <v>27</v>
      </c>
      <c r="I391" t="s">
        <v>38</v>
      </c>
      <c r="J391" t="s">
        <v>59</v>
      </c>
      <c r="K391" t="s">
        <v>30</v>
      </c>
      <c r="L391" t="s">
        <v>31</v>
      </c>
      <c r="M391">
        <v>3</v>
      </c>
      <c r="N391" t="s">
        <v>32</v>
      </c>
      <c r="O391" t="s">
        <v>33</v>
      </c>
      <c r="P391">
        <v>24.785299999999999</v>
      </c>
      <c r="Q391">
        <v>337448.44724200002</v>
      </c>
      <c r="R391">
        <v>3063858.1625899998</v>
      </c>
      <c r="S391">
        <v>337460.66221400001</v>
      </c>
      <c r="T391">
        <v>3063879.7289100001</v>
      </c>
      <c r="U391">
        <v>2.4785000000000001E-2</v>
      </c>
      <c r="V391" t="str">
        <f>VLOOKUP(C391,'Lines LookUp'!$B$1:$C$12,2,0)</f>
        <v>BAG</v>
      </c>
      <c r="W391" t="str">
        <f>ROUNDUP(Q391,3)&amp;"-"&amp;ROUNDUP(R391,3)</f>
        <v>337448.448-3063858.163</v>
      </c>
      <c r="X391" t="str">
        <f>ROUNDUP(S391,3)&amp;"-"&amp;ROUNDUP(T391,3)</f>
        <v>337460.663-3063879.729</v>
      </c>
      <c r="Y391">
        <f>VLOOKUP(W391&amp;"-"&amp;V391,'Buscoords Workout'!$F:$G,2,0)</f>
        <v>1298</v>
      </c>
      <c r="Z391">
        <f>VLOOKUP(X391&amp;"-"&amp;V391,'Buscoords Workout'!$F:$G,2,0)</f>
        <v>1299</v>
      </c>
      <c r="AA391" t="b">
        <f>OR(ISNA(Y391),ISNA(Z391))</f>
        <v>0</v>
      </c>
    </row>
    <row r="392" spans="1:27" x14ac:dyDescent="0.25">
      <c r="A392">
        <v>2477</v>
      </c>
      <c r="B392" t="s">
        <v>24</v>
      </c>
      <c r="C392" t="s">
        <v>60</v>
      </c>
      <c r="D392" t="s">
        <v>61</v>
      </c>
      <c r="E392">
        <v>11</v>
      </c>
      <c r="F392" t="s">
        <v>37</v>
      </c>
      <c r="G392">
        <v>100</v>
      </c>
      <c r="H392" t="s">
        <v>27</v>
      </c>
      <c r="I392" t="s">
        <v>38</v>
      </c>
      <c r="J392" t="s">
        <v>59</v>
      </c>
      <c r="K392" t="s">
        <v>30</v>
      </c>
      <c r="L392" t="s">
        <v>31</v>
      </c>
      <c r="M392">
        <v>3</v>
      </c>
      <c r="N392" t="s">
        <v>32</v>
      </c>
      <c r="O392" t="s">
        <v>33</v>
      </c>
      <c r="P392">
        <v>9.78416</v>
      </c>
      <c r="Q392">
        <v>337468.228</v>
      </c>
      <c r="R392">
        <v>3063893.0868000002</v>
      </c>
      <c r="S392">
        <v>337472.73856299999</v>
      </c>
      <c r="T392">
        <v>3063901.7692300002</v>
      </c>
      <c r="U392">
        <v>9.7839999999999993E-3</v>
      </c>
      <c r="V392" t="str">
        <f>VLOOKUP(C392,'Lines LookUp'!$B$1:$C$12,2,0)</f>
        <v>BAG</v>
      </c>
      <c r="W392" t="str">
        <f>ROUNDUP(Q392,3)&amp;"-"&amp;ROUNDUP(R392,3)</f>
        <v>337468.228-3063893.087</v>
      </c>
      <c r="X392" t="str">
        <f>ROUNDUP(S392,3)&amp;"-"&amp;ROUNDUP(T392,3)</f>
        <v>337472.739-3063901.77</v>
      </c>
      <c r="Y392">
        <f>VLOOKUP(W392&amp;"-"&amp;V392,'Buscoords Workout'!$F:$G,2,0)</f>
        <v>1063</v>
      </c>
      <c r="Z392">
        <f>VLOOKUP(X392&amp;"-"&amp;V392,'Buscoords Workout'!$F:$G,2,0)</f>
        <v>1300</v>
      </c>
      <c r="AA392" t="b">
        <f>OR(ISNA(Y392),ISNA(Z392))</f>
        <v>0</v>
      </c>
    </row>
    <row r="393" spans="1:27" x14ac:dyDescent="0.25">
      <c r="A393">
        <v>2478</v>
      </c>
      <c r="B393" t="s">
        <v>24</v>
      </c>
      <c r="C393" t="s">
        <v>60</v>
      </c>
      <c r="D393" t="s">
        <v>61</v>
      </c>
      <c r="E393">
        <v>11</v>
      </c>
      <c r="F393" t="s">
        <v>37</v>
      </c>
      <c r="G393">
        <v>100</v>
      </c>
      <c r="H393" t="s">
        <v>27</v>
      </c>
      <c r="I393" t="s">
        <v>38</v>
      </c>
      <c r="J393" t="s">
        <v>59</v>
      </c>
      <c r="K393" t="s">
        <v>30</v>
      </c>
      <c r="L393" t="s">
        <v>31</v>
      </c>
      <c r="M393">
        <v>3</v>
      </c>
      <c r="N393" t="s">
        <v>32</v>
      </c>
      <c r="O393" t="s">
        <v>33</v>
      </c>
      <c r="P393">
        <v>15.2706</v>
      </c>
      <c r="Q393">
        <v>337484.917365</v>
      </c>
      <c r="R393">
        <v>3063925.2123400001</v>
      </c>
      <c r="S393">
        <v>337491.9572</v>
      </c>
      <c r="T393">
        <v>3063938.7634000001</v>
      </c>
      <c r="U393">
        <v>1.5271E-2</v>
      </c>
      <c r="V393" t="str">
        <f>VLOOKUP(C393,'Lines LookUp'!$B$1:$C$12,2,0)</f>
        <v>BAG</v>
      </c>
      <c r="W393" t="str">
        <f>ROUNDUP(Q393,3)&amp;"-"&amp;ROUNDUP(R393,3)</f>
        <v>337484.918-3063925.213</v>
      </c>
      <c r="X393" t="str">
        <f>ROUNDUP(S393,3)&amp;"-"&amp;ROUNDUP(T393,3)</f>
        <v>337491.958-3063938.764</v>
      </c>
      <c r="Y393">
        <f>VLOOKUP(W393&amp;"-"&amp;V393,'Buscoords Workout'!$F:$G,2,0)</f>
        <v>1301</v>
      </c>
      <c r="Z393">
        <f>VLOOKUP(X393&amp;"-"&amp;V393,'Buscoords Workout'!$F:$G,2,0)</f>
        <v>1064</v>
      </c>
      <c r="AA393" t="b">
        <f>OR(ISNA(Y393),ISNA(Z393))</f>
        <v>0</v>
      </c>
    </row>
    <row r="394" spans="1:27" x14ac:dyDescent="0.25">
      <c r="A394">
        <v>2479</v>
      </c>
      <c r="B394" t="s">
        <v>24</v>
      </c>
      <c r="C394" t="s">
        <v>60</v>
      </c>
      <c r="D394" t="s">
        <v>61</v>
      </c>
      <c r="E394">
        <v>11</v>
      </c>
      <c r="F394" t="s">
        <v>37</v>
      </c>
      <c r="G394">
        <v>100</v>
      </c>
      <c r="H394" t="s">
        <v>27</v>
      </c>
      <c r="I394" t="s">
        <v>38</v>
      </c>
      <c r="J394" t="s">
        <v>59</v>
      </c>
      <c r="K394" t="s">
        <v>30</v>
      </c>
      <c r="L394" t="s">
        <v>31</v>
      </c>
      <c r="M394">
        <v>3</v>
      </c>
      <c r="N394" t="s">
        <v>32</v>
      </c>
      <c r="O394" t="s">
        <v>33</v>
      </c>
      <c r="P394">
        <v>26.4178</v>
      </c>
      <c r="Q394">
        <v>337472.73856299999</v>
      </c>
      <c r="R394">
        <v>3063901.7692300002</v>
      </c>
      <c r="S394">
        <v>337484.917365</v>
      </c>
      <c r="T394">
        <v>3063925.2123400001</v>
      </c>
      <c r="U394">
        <v>2.6418000000000001E-2</v>
      </c>
      <c r="V394" t="str">
        <f>VLOOKUP(C394,'Lines LookUp'!$B$1:$C$12,2,0)</f>
        <v>BAG</v>
      </c>
      <c r="W394" t="str">
        <f>ROUNDUP(Q394,3)&amp;"-"&amp;ROUNDUP(R394,3)</f>
        <v>337472.739-3063901.77</v>
      </c>
      <c r="X394" t="str">
        <f>ROUNDUP(S394,3)&amp;"-"&amp;ROUNDUP(T394,3)</f>
        <v>337484.918-3063925.213</v>
      </c>
      <c r="Y394">
        <f>VLOOKUP(W394&amp;"-"&amp;V394,'Buscoords Workout'!$F:$G,2,0)</f>
        <v>1300</v>
      </c>
      <c r="Z394">
        <f>VLOOKUP(X394&amp;"-"&amp;V394,'Buscoords Workout'!$F:$G,2,0)</f>
        <v>1301</v>
      </c>
      <c r="AA394" t="b">
        <f>OR(ISNA(Y394),ISNA(Z394))</f>
        <v>0</v>
      </c>
    </row>
    <row r="395" spans="1:27" x14ac:dyDescent="0.25">
      <c r="A395">
        <v>2480</v>
      </c>
      <c r="B395" t="s">
        <v>24</v>
      </c>
      <c r="C395" t="s">
        <v>60</v>
      </c>
      <c r="D395" t="s">
        <v>61</v>
      </c>
      <c r="E395">
        <v>11</v>
      </c>
      <c r="F395" t="s">
        <v>37</v>
      </c>
      <c r="G395">
        <v>100</v>
      </c>
      <c r="H395" t="s">
        <v>27</v>
      </c>
      <c r="I395" t="s">
        <v>38</v>
      </c>
      <c r="J395" t="s">
        <v>59</v>
      </c>
      <c r="K395" t="s">
        <v>30</v>
      </c>
      <c r="L395" t="s">
        <v>31</v>
      </c>
      <c r="M395">
        <v>3</v>
      </c>
      <c r="N395" t="s">
        <v>32</v>
      </c>
      <c r="O395" t="s">
        <v>33</v>
      </c>
      <c r="P395">
        <v>5.3999499999999996</v>
      </c>
      <c r="Q395">
        <v>337491.9572</v>
      </c>
      <c r="R395">
        <v>3063938.7634000001</v>
      </c>
      <c r="S395">
        <v>337494.48407399998</v>
      </c>
      <c r="T395">
        <v>3063943.53565</v>
      </c>
      <c r="U395">
        <v>5.4000000000000003E-3</v>
      </c>
      <c r="V395" t="str">
        <f>VLOOKUP(C395,'Lines LookUp'!$B$1:$C$12,2,0)</f>
        <v>BAG</v>
      </c>
      <c r="W395" t="str">
        <f>ROUNDUP(Q395,3)&amp;"-"&amp;ROUNDUP(R395,3)</f>
        <v>337491.958-3063938.764</v>
      </c>
      <c r="X395" t="str">
        <f>ROUNDUP(S395,3)&amp;"-"&amp;ROUNDUP(T395,3)</f>
        <v>337494.485-3063943.536</v>
      </c>
      <c r="Y395">
        <f>VLOOKUP(W395&amp;"-"&amp;V395,'Buscoords Workout'!$F:$G,2,0)</f>
        <v>1064</v>
      </c>
      <c r="Z395">
        <f>VLOOKUP(X395&amp;"-"&amp;V395,'Buscoords Workout'!$F:$G,2,0)</f>
        <v>1302</v>
      </c>
      <c r="AA395" t="b">
        <f>OR(ISNA(Y395),ISNA(Z395))</f>
        <v>0</v>
      </c>
    </row>
    <row r="396" spans="1:27" x14ac:dyDescent="0.25">
      <c r="A396">
        <v>2481</v>
      </c>
      <c r="B396" t="s">
        <v>24</v>
      </c>
      <c r="C396" t="s">
        <v>60</v>
      </c>
      <c r="D396" t="s">
        <v>61</v>
      </c>
      <c r="E396">
        <v>11</v>
      </c>
      <c r="F396" t="s">
        <v>37</v>
      </c>
      <c r="G396">
        <v>100</v>
      </c>
      <c r="H396" t="s">
        <v>27</v>
      </c>
      <c r="I396" t="s">
        <v>38</v>
      </c>
      <c r="J396" t="s">
        <v>59</v>
      </c>
      <c r="K396" t="s">
        <v>30</v>
      </c>
      <c r="L396" t="s">
        <v>31</v>
      </c>
      <c r="M396">
        <v>3</v>
      </c>
      <c r="N396" t="s">
        <v>32</v>
      </c>
      <c r="O396" t="s">
        <v>33</v>
      </c>
      <c r="P396">
        <v>29.698</v>
      </c>
      <c r="Q396">
        <v>337494.48407399998</v>
      </c>
      <c r="R396">
        <v>3063943.53565</v>
      </c>
      <c r="S396">
        <v>337508.38107200002</v>
      </c>
      <c r="T396">
        <v>3063969.7815</v>
      </c>
      <c r="U396">
        <v>2.9697999999999999E-2</v>
      </c>
      <c r="V396" t="str">
        <f>VLOOKUP(C396,'Lines LookUp'!$B$1:$C$12,2,0)</f>
        <v>BAG</v>
      </c>
      <c r="W396" t="str">
        <f>ROUNDUP(Q396,3)&amp;"-"&amp;ROUNDUP(R396,3)</f>
        <v>337494.485-3063943.536</v>
      </c>
      <c r="X396" t="str">
        <f>ROUNDUP(S396,3)&amp;"-"&amp;ROUNDUP(T396,3)</f>
        <v>337508.382-3063969.782</v>
      </c>
      <c r="Y396">
        <f>VLOOKUP(W396&amp;"-"&amp;V396,'Buscoords Workout'!$F:$G,2,0)</f>
        <v>1302</v>
      </c>
      <c r="Z396">
        <f>VLOOKUP(X396&amp;"-"&amp;V396,'Buscoords Workout'!$F:$G,2,0)</f>
        <v>1303</v>
      </c>
      <c r="AA396" t="b">
        <f>OR(ISNA(Y396),ISNA(Z396))</f>
        <v>0</v>
      </c>
    </row>
    <row r="397" spans="1:27" x14ac:dyDescent="0.25">
      <c r="A397">
        <v>2482</v>
      </c>
      <c r="B397" t="s">
        <v>24</v>
      </c>
      <c r="C397" t="s">
        <v>60</v>
      </c>
      <c r="D397" t="s">
        <v>61</v>
      </c>
      <c r="E397">
        <v>11</v>
      </c>
      <c r="F397" t="s">
        <v>37</v>
      </c>
      <c r="G397">
        <v>100</v>
      </c>
      <c r="H397" t="s">
        <v>27</v>
      </c>
      <c r="I397" t="s">
        <v>38</v>
      </c>
      <c r="J397" t="s">
        <v>59</v>
      </c>
      <c r="K397" t="s">
        <v>30</v>
      </c>
      <c r="L397" t="s">
        <v>31</v>
      </c>
      <c r="M397">
        <v>3</v>
      </c>
      <c r="N397" t="s">
        <v>32</v>
      </c>
      <c r="O397" t="s">
        <v>33</v>
      </c>
      <c r="P397">
        <v>11.965400000000001</v>
      </c>
      <c r="Q397">
        <v>337508.38107200002</v>
      </c>
      <c r="R397">
        <v>3063969.7815</v>
      </c>
      <c r="S397">
        <v>337513.98019999999</v>
      </c>
      <c r="T397">
        <v>3063980.3560000001</v>
      </c>
      <c r="U397">
        <v>1.1965E-2</v>
      </c>
      <c r="V397" t="str">
        <f>VLOOKUP(C397,'Lines LookUp'!$B$1:$C$12,2,0)</f>
        <v>BAG</v>
      </c>
      <c r="W397" t="str">
        <f>ROUNDUP(Q397,3)&amp;"-"&amp;ROUNDUP(R397,3)</f>
        <v>337508.382-3063969.782</v>
      </c>
      <c r="X397" t="str">
        <f>ROUNDUP(S397,3)&amp;"-"&amp;ROUNDUP(T397,3)</f>
        <v>337513.981-3063980.356</v>
      </c>
      <c r="Y397">
        <f>VLOOKUP(W397&amp;"-"&amp;V397,'Buscoords Workout'!$F:$G,2,0)</f>
        <v>1303</v>
      </c>
      <c r="Z397">
        <f>VLOOKUP(X397&amp;"-"&amp;V397,'Buscoords Workout'!$F:$G,2,0)</f>
        <v>1065</v>
      </c>
      <c r="AA397" t="b">
        <f>OR(ISNA(Y397),ISNA(Z397))</f>
        <v>0</v>
      </c>
    </row>
    <row r="398" spans="1:27" x14ac:dyDescent="0.25">
      <c r="A398">
        <v>2483</v>
      </c>
      <c r="B398" t="s">
        <v>24</v>
      </c>
      <c r="C398" t="s">
        <v>60</v>
      </c>
      <c r="D398" t="s">
        <v>61</v>
      </c>
      <c r="E398">
        <v>11</v>
      </c>
      <c r="F398" t="s">
        <v>37</v>
      </c>
      <c r="G398">
        <v>100</v>
      </c>
      <c r="H398" t="s">
        <v>27</v>
      </c>
      <c r="I398" t="s">
        <v>38</v>
      </c>
      <c r="J398" t="s">
        <v>59</v>
      </c>
      <c r="K398" t="s">
        <v>30</v>
      </c>
      <c r="L398" t="s">
        <v>31</v>
      </c>
      <c r="M398">
        <v>3</v>
      </c>
      <c r="N398" t="s">
        <v>32</v>
      </c>
      <c r="O398" t="s">
        <v>33</v>
      </c>
      <c r="P398">
        <v>9.8820999999999994</v>
      </c>
      <c r="Q398">
        <v>337513.98019999999</v>
      </c>
      <c r="R398">
        <v>3063980.3560000001</v>
      </c>
      <c r="S398">
        <v>337518.180582</v>
      </c>
      <c r="T398">
        <v>3063989.3009899999</v>
      </c>
      <c r="U398">
        <v>9.8820000000000002E-3</v>
      </c>
      <c r="V398" t="str">
        <f>VLOOKUP(C398,'Lines LookUp'!$B$1:$C$12,2,0)</f>
        <v>BAG</v>
      </c>
      <c r="W398" t="str">
        <f>ROUNDUP(Q398,3)&amp;"-"&amp;ROUNDUP(R398,3)</f>
        <v>337513.981-3063980.356</v>
      </c>
      <c r="X398" t="str">
        <f>ROUNDUP(S398,3)&amp;"-"&amp;ROUNDUP(T398,3)</f>
        <v>337518.181-3063989.301</v>
      </c>
      <c r="Y398">
        <f>VLOOKUP(W398&amp;"-"&amp;V398,'Buscoords Workout'!$F:$G,2,0)</f>
        <v>1065</v>
      </c>
      <c r="Z398">
        <f>VLOOKUP(X398&amp;"-"&amp;V398,'Buscoords Workout'!$F:$G,2,0)</f>
        <v>1304</v>
      </c>
      <c r="AA398" t="b">
        <f>OR(ISNA(Y398),ISNA(Z398))</f>
        <v>0</v>
      </c>
    </row>
    <row r="399" spans="1:27" x14ac:dyDescent="0.25">
      <c r="A399">
        <v>2484</v>
      </c>
      <c r="B399" t="s">
        <v>24</v>
      </c>
      <c r="C399" t="s">
        <v>60</v>
      </c>
      <c r="D399" t="s">
        <v>61</v>
      </c>
      <c r="E399">
        <v>11</v>
      </c>
      <c r="F399" t="s">
        <v>37</v>
      </c>
      <c r="G399">
        <v>100</v>
      </c>
      <c r="H399" t="s">
        <v>27</v>
      </c>
      <c r="I399" t="s">
        <v>38</v>
      </c>
      <c r="J399" t="s">
        <v>59</v>
      </c>
      <c r="K399" t="s">
        <v>30</v>
      </c>
      <c r="L399" t="s">
        <v>31</v>
      </c>
      <c r="M399">
        <v>3</v>
      </c>
      <c r="N399" t="s">
        <v>32</v>
      </c>
      <c r="O399" t="s">
        <v>33</v>
      </c>
      <c r="P399">
        <v>6.7053799999999999</v>
      </c>
      <c r="Q399">
        <v>337518.180582</v>
      </c>
      <c r="R399">
        <v>3063989.3009899999</v>
      </c>
      <c r="S399">
        <v>337521.0307</v>
      </c>
      <c r="T399">
        <v>3063995.3705000002</v>
      </c>
      <c r="U399">
        <v>6.705E-3</v>
      </c>
      <c r="V399" t="str">
        <f>VLOOKUP(C399,'Lines LookUp'!$B$1:$C$12,2,0)</f>
        <v>BAG</v>
      </c>
      <c r="W399" t="str">
        <f>ROUNDUP(Q399,3)&amp;"-"&amp;ROUNDUP(R399,3)</f>
        <v>337518.181-3063989.301</v>
      </c>
      <c r="X399" t="str">
        <f>ROUNDUP(S399,3)&amp;"-"&amp;ROUNDUP(T399,3)</f>
        <v>337521.031-3063995.371</v>
      </c>
      <c r="Y399">
        <f>VLOOKUP(W399&amp;"-"&amp;V399,'Buscoords Workout'!$F:$G,2,0)</f>
        <v>1304</v>
      </c>
      <c r="Z399">
        <f>VLOOKUP(X399&amp;"-"&amp;V399,'Buscoords Workout'!$F:$G,2,0)</f>
        <v>1066</v>
      </c>
      <c r="AA399" t="b">
        <f>OR(ISNA(Y399),ISNA(Z399))</f>
        <v>0</v>
      </c>
    </row>
    <row r="400" spans="1:27" x14ac:dyDescent="0.25">
      <c r="A400">
        <v>2486</v>
      </c>
      <c r="B400" t="s">
        <v>24</v>
      </c>
      <c r="C400" t="s">
        <v>60</v>
      </c>
      <c r="D400" t="s">
        <v>61</v>
      </c>
      <c r="E400">
        <v>11</v>
      </c>
      <c r="F400" t="s">
        <v>37</v>
      </c>
      <c r="G400">
        <v>100</v>
      </c>
      <c r="H400" t="s">
        <v>27</v>
      </c>
      <c r="I400" t="s">
        <v>38</v>
      </c>
      <c r="J400" t="s">
        <v>59</v>
      </c>
      <c r="K400" t="s">
        <v>30</v>
      </c>
      <c r="L400" t="s">
        <v>31</v>
      </c>
      <c r="M400">
        <v>3</v>
      </c>
      <c r="N400" t="s">
        <v>32</v>
      </c>
      <c r="O400" t="s">
        <v>33</v>
      </c>
      <c r="P400">
        <v>9.9553899999999995</v>
      </c>
      <c r="Q400">
        <v>337529.29518900003</v>
      </c>
      <c r="R400">
        <v>3064012.9703700002</v>
      </c>
      <c r="S400">
        <v>337533.52669999999</v>
      </c>
      <c r="T400">
        <v>3064021.9816999999</v>
      </c>
      <c r="U400">
        <v>9.9550000000000003E-3</v>
      </c>
      <c r="V400" t="str">
        <f>VLOOKUP(C400,'Lines LookUp'!$B$1:$C$12,2,0)</f>
        <v>BAG</v>
      </c>
      <c r="W400" t="str">
        <f>ROUNDUP(Q400,3)&amp;"-"&amp;ROUNDUP(R400,3)</f>
        <v>337529.296-3064012.971</v>
      </c>
      <c r="X400" t="str">
        <f>ROUNDUP(S400,3)&amp;"-"&amp;ROUNDUP(T400,3)</f>
        <v>337533.527-3064021.982</v>
      </c>
      <c r="Y400">
        <f>VLOOKUP(W400&amp;"-"&amp;V400,'Buscoords Workout'!$F:$G,2,0)</f>
        <v>1306</v>
      </c>
      <c r="Z400">
        <f>VLOOKUP(X400&amp;"-"&amp;V400,'Buscoords Workout'!$F:$G,2,0)</f>
        <v>1067</v>
      </c>
      <c r="AA400" t="b">
        <f>OR(ISNA(Y400),ISNA(Z400))</f>
        <v>0</v>
      </c>
    </row>
    <row r="401" spans="1:27" x14ac:dyDescent="0.25">
      <c r="A401">
        <v>2488</v>
      </c>
      <c r="B401" t="s">
        <v>24</v>
      </c>
      <c r="C401" t="s">
        <v>60</v>
      </c>
      <c r="D401" t="s">
        <v>61</v>
      </c>
      <c r="E401">
        <v>11</v>
      </c>
      <c r="F401" t="s">
        <v>37</v>
      </c>
      <c r="G401">
        <v>100</v>
      </c>
      <c r="H401" t="s">
        <v>27</v>
      </c>
      <c r="I401" t="s">
        <v>38</v>
      </c>
      <c r="J401" t="s">
        <v>59</v>
      </c>
      <c r="K401" t="s">
        <v>30</v>
      </c>
      <c r="L401" t="s">
        <v>31</v>
      </c>
      <c r="M401">
        <v>3</v>
      </c>
      <c r="N401" t="s">
        <v>32</v>
      </c>
      <c r="O401" t="s">
        <v>33</v>
      </c>
      <c r="P401">
        <v>11.801500000000001</v>
      </c>
      <c r="Q401">
        <v>337533.52669999999</v>
      </c>
      <c r="R401">
        <v>3064021.9816999999</v>
      </c>
      <c r="S401">
        <v>337538.96717999998</v>
      </c>
      <c r="T401">
        <v>3064032.4543099999</v>
      </c>
      <c r="U401">
        <v>1.1801000000000001E-2</v>
      </c>
      <c r="V401" t="str">
        <f>VLOOKUP(C401,'Lines LookUp'!$B$1:$C$12,2,0)</f>
        <v>BAG</v>
      </c>
      <c r="W401" t="str">
        <f>ROUNDUP(Q401,3)&amp;"-"&amp;ROUNDUP(R401,3)</f>
        <v>337533.527-3064021.982</v>
      </c>
      <c r="X401" t="str">
        <f>ROUNDUP(S401,3)&amp;"-"&amp;ROUNDUP(T401,3)</f>
        <v>337538.968-3064032.455</v>
      </c>
      <c r="Y401">
        <f>VLOOKUP(W401&amp;"-"&amp;V401,'Buscoords Workout'!$F:$G,2,0)</f>
        <v>1067</v>
      </c>
      <c r="Z401">
        <f>VLOOKUP(X401&amp;"-"&amp;V401,'Buscoords Workout'!$F:$G,2,0)</f>
        <v>1307</v>
      </c>
      <c r="AA401" t="b">
        <f>OR(ISNA(Y401),ISNA(Z401))</f>
        <v>0</v>
      </c>
    </row>
    <row r="402" spans="1:27" x14ac:dyDescent="0.25">
      <c r="A402">
        <v>2489</v>
      </c>
      <c r="B402" t="s">
        <v>24</v>
      </c>
      <c r="C402" t="s">
        <v>60</v>
      </c>
      <c r="D402" t="s">
        <v>61</v>
      </c>
      <c r="E402">
        <v>11</v>
      </c>
      <c r="F402" t="s">
        <v>37</v>
      </c>
      <c r="G402">
        <v>100</v>
      </c>
      <c r="H402" t="s">
        <v>27</v>
      </c>
      <c r="I402" t="s">
        <v>38</v>
      </c>
      <c r="J402" t="s">
        <v>59</v>
      </c>
      <c r="K402" t="s">
        <v>30</v>
      </c>
      <c r="L402" t="s">
        <v>31</v>
      </c>
      <c r="M402">
        <v>3</v>
      </c>
      <c r="N402" t="s">
        <v>32</v>
      </c>
      <c r="O402" t="s">
        <v>33</v>
      </c>
      <c r="P402">
        <v>9.03294</v>
      </c>
      <c r="Q402">
        <v>337551.39620900003</v>
      </c>
      <c r="R402">
        <v>3064056.37947</v>
      </c>
      <c r="S402">
        <v>337555.56040000002</v>
      </c>
      <c r="T402">
        <v>3064064.3953</v>
      </c>
      <c r="U402">
        <v>9.0329999999999994E-3</v>
      </c>
      <c r="V402" t="str">
        <f>VLOOKUP(C402,'Lines LookUp'!$B$1:$C$12,2,0)</f>
        <v>BAG</v>
      </c>
      <c r="W402" t="str">
        <f>ROUNDUP(Q402,3)&amp;"-"&amp;ROUNDUP(R402,3)</f>
        <v>337551.397-3064056.38</v>
      </c>
      <c r="X402" t="str">
        <f>ROUNDUP(S402,3)&amp;"-"&amp;ROUNDUP(T402,3)</f>
        <v>337555.561-3064064.396</v>
      </c>
      <c r="Y402">
        <f>VLOOKUP(W402&amp;"-"&amp;V402,'Buscoords Workout'!$F:$G,2,0)</f>
        <v>1308</v>
      </c>
      <c r="Z402">
        <f>VLOOKUP(X402&amp;"-"&amp;V402,'Buscoords Workout'!$F:$G,2,0)</f>
        <v>1068</v>
      </c>
      <c r="AA402" t="b">
        <f>OR(ISNA(Y402),ISNA(Z402))</f>
        <v>0</v>
      </c>
    </row>
    <row r="403" spans="1:27" x14ac:dyDescent="0.25">
      <c r="A403">
        <v>2490</v>
      </c>
      <c r="B403" t="s">
        <v>24</v>
      </c>
      <c r="C403" t="s">
        <v>60</v>
      </c>
      <c r="D403" t="s">
        <v>61</v>
      </c>
      <c r="E403">
        <v>11</v>
      </c>
      <c r="F403" t="s">
        <v>37</v>
      </c>
      <c r="G403">
        <v>100</v>
      </c>
      <c r="H403" t="s">
        <v>27</v>
      </c>
      <c r="I403" t="s">
        <v>38</v>
      </c>
      <c r="J403" t="s">
        <v>59</v>
      </c>
      <c r="K403" t="s">
        <v>30</v>
      </c>
      <c r="L403" t="s">
        <v>31</v>
      </c>
      <c r="M403">
        <v>3</v>
      </c>
      <c r="N403" t="s">
        <v>32</v>
      </c>
      <c r="O403" t="s">
        <v>33</v>
      </c>
      <c r="P403">
        <v>26.960999999999999</v>
      </c>
      <c r="Q403">
        <v>337538.96717999998</v>
      </c>
      <c r="R403">
        <v>3064032.4543099999</v>
      </c>
      <c r="S403">
        <v>337551.39620900003</v>
      </c>
      <c r="T403">
        <v>3064056.37947</v>
      </c>
      <c r="U403">
        <v>2.6960999999999999E-2</v>
      </c>
      <c r="V403" t="str">
        <f>VLOOKUP(C403,'Lines LookUp'!$B$1:$C$12,2,0)</f>
        <v>BAG</v>
      </c>
      <c r="W403" t="str">
        <f>ROUNDUP(Q403,3)&amp;"-"&amp;ROUNDUP(R403,3)</f>
        <v>337538.968-3064032.455</v>
      </c>
      <c r="X403" t="str">
        <f>ROUNDUP(S403,3)&amp;"-"&amp;ROUNDUP(T403,3)</f>
        <v>337551.397-3064056.38</v>
      </c>
      <c r="Y403">
        <f>VLOOKUP(W403&amp;"-"&amp;V403,'Buscoords Workout'!$F:$G,2,0)</f>
        <v>1307</v>
      </c>
      <c r="Z403">
        <f>VLOOKUP(X403&amp;"-"&amp;V403,'Buscoords Workout'!$F:$G,2,0)</f>
        <v>1308</v>
      </c>
      <c r="AA403" t="b">
        <f>OR(ISNA(Y403),ISNA(Z403))</f>
        <v>0</v>
      </c>
    </row>
    <row r="404" spans="1:27" x14ac:dyDescent="0.25">
      <c r="A404">
        <v>2491</v>
      </c>
      <c r="B404" t="s">
        <v>24</v>
      </c>
      <c r="C404" t="s">
        <v>60</v>
      </c>
      <c r="D404" t="s">
        <v>61</v>
      </c>
      <c r="E404">
        <v>11</v>
      </c>
      <c r="F404" t="s">
        <v>37</v>
      </c>
      <c r="G404">
        <v>100</v>
      </c>
      <c r="H404" t="s">
        <v>27</v>
      </c>
      <c r="I404" t="s">
        <v>38</v>
      </c>
      <c r="J404" t="s">
        <v>59</v>
      </c>
      <c r="K404" t="s">
        <v>30</v>
      </c>
      <c r="L404" t="s">
        <v>31</v>
      </c>
      <c r="M404">
        <v>3</v>
      </c>
      <c r="N404" t="s">
        <v>32</v>
      </c>
      <c r="O404" t="s">
        <v>33</v>
      </c>
      <c r="P404">
        <v>26.358000000000001</v>
      </c>
      <c r="Q404">
        <v>337567.65990000003</v>
      </c>
      <c r="R404">
        <v>3064088.8662</v>
      </c>
      <c r="S404">
        <v>337545.76299999998</v>
      </c>
      <c r="T404">
        <v>3064103.5383000001</v>
      </c>
      <c r="U404">
        <v>2.6357999999999999E-2</v>
      </c>
      <c r="V404" t="str">
        <f>VLOOKUP(C404,'Lines LookUp'!$B$1:$C$12,2,0)</f>
        <v>BAG</v>
      </c>
      <c r="W404" t="str">
        <f>ROUNDUP(Q404,3)&amp;"-"&amp;ROUNDUP(R404,3)</f>
        <v>337567.66-3064088.867</v>
      </c>
      <c r="X404" t="str">
        <f>ROUNDUP(S404,3)&amp;"-"&amp;ROUNDUP(T404,3)</f>
        <v>337545.763-3064103.539</v>
      </c>
      <c r="Y404">
        <f>VLOOKUP(W404&amp;"-"&amp;V404,'Buscoords Workout'!$F:$G,2,0)</f>
        <v>1069</v>
      </c>
      <c r="Z404">
        <f>VLOOKUP(X404&amp;"-"&amp;V404,'Buscoords Workout'!$F:$G,2,0)</f>
        <v>1070</v>
      </c>
      <c r="AA404" t="b">
        <f>OR(ISNA(Y404),ISNA(Z404))</f>
        <v>0</v>
      </c>
    </row>
    <row r="405" spans="1:27" x14ac:dyDescent="0.25">
      <c r="A405">
        <v>2492</v>
      </c>
      <c r="B405" t="s">
        <v>24</v>
      </c>
      <c r="C405" t="s">
        <v>60</v>
      </c>
      <c r="D405" t="s">
        <v>61</v>
      </c>
      <c r="E405">
        <v>11</v>
      </c>
      <c r="F405" t="s">
        <v>37</v>
      </c>
      <c r="G405">
        <v>100</v>
      </c>
      <c r="H405" t="s">
        <v>27</v>
      </c>
      <c r="I405" t="s">
        <v>38</v>
      </c>
      <c r="J405" t="s">
        <v>59</v>
      </c>
      <c r="K405" t="s">
        <v>30</v>
      </c>
      <c r="L405" t="s">
        <v>31</v>
      </c>
      <c r="M405">
        <v>3</v>
      </c>
      <c r="N405" t="s">
        <v>32</v>
      </c>
      <c r="O405" t="s">
        <v>33</v>
      </c>
      <c r="P405">
        <v>13.7342</v>
      </c>
      <c r="Q405">
        <v>337545.76299999998</v>
      </c>
      <c r="R405">
        <v>3064103.5383000001</v>
      </c>
      <c r="S405">
        <v>337532.13329999999</v>
      </c>
      <c r="T405">
        <v>3064105.2294000001</v>
      </c>
      <c r="U405">
        <v>1.3734E-2</v>
      </c>
      <c r="V405" t="str">
        <f>VLOOKUP(C405,'Lines LookUp'!$B$1:$C$12,2,0)</f>
        <v>BAG</v>
      </c>
      <c r="W405" t="str">
        <f>ROUNDUP(Q405,3)&amp;"-"&amp;ROUNDUP(R405,3)</f>
        <v>337545.763-3064103.539</v>
      </c>
      <c r="X405" t="str">
        <f>ROUNDUP(S405,3)&amp;"-"&amp;ROUNDUP(T405,3)</f>
        <v>337532.134-3064105.23</v>
      </c>
      <c r="Y405">
        <f>VLOOKUP(W405&amp;"-"&amp;V405,'Buscoords Workout'!$F:$G,2,0)</f>
        <v>1070</v>
      </c>
      <c r="Z405">
        <f>VLOOKUP(X405&amp;"-"&amp;V405,'Buscoords Workout'!$F:$G,2,0)</f>
        <v>1071</v>
      </c>
      <c r="AA405" t="b">
        <f>OR(ISNA(Y405),ISNA(Z405))</f>
        <v>0</v>
      </c>
    </row>
    <row r="406" spans="1:27" x14ac:dyDescent="0.25">
      <c r="A406">
        <v>2493</v>
      </c>
      <c r="B406" t="s">
        <v>24</v>
      </c>
      <c r="C406" t="s">
        <v>60</v>
      </c>
      <c r="D406" t="s">
        <v>61</v>
      </c>
      <c r="E406">
        <v>11</v>
      </c>
      <c r="F406" t="s">
        <v>37</v>
      </c>
      <c r="G406">
        <v>100</v>
      </c>
      <c r="H406" t="s">
        <v>27</v>
      </c>
      <c r="I406" t="s">
        <v>38</v>
      </c>
      <c r="J406" t="s">
        <v>59</v>
      </c>
      <c r="K406" t="s">
        <v>30</v>
      </c>
      <c r="L406" t="s">
        <v>31</v>
      </c>
      <c r="M406">
        <v>3</v>
      </c>
      <c r="N406" t="s">
        <v>32</v>
      </c>
      <c r="O406" t="s">
        <v>33</v>
      </c>
      <c r="P406">
        <v>16.167300000000001</v>
      </c>
      <c r="Q406">
        <v>337532.13329999999</v>
      </c>
      <c r="R406">
        <v>3064105.2294000001</v>
      </c>
      <c r="S406">
        <v>337516.08899999998</v>
      </c>
      <c r="T406">
        <v>3064107.2201999999</v>
      </c>
      <c r="U406">
        <v>1.6167000000000001E-2</v>
      </c>
      <c r="V406" t="str">
        <f>VLOOKUP(C406,'Lines LookUp'!$B$1:$C$12,2,0)</f>
        <v>BAG</v>
      </c>
      <c r="W406" t="str">
        <f>ROUNDUP(Q406,3)&amp;"-"&amp;ROUNDUP(R406,3)</f>
        <v>337532.134-3064105.23</v>
      </c>
      <c r="X406" t="str">
        <f>ROUNDUP(S406,3)&amp;"-"&amp;ROUNDUP(T406,3)</f>
        <v>337516.089-3064107.221</v>
      </c>
      <c r="Y406">
        <f>VLOOKUP(W406&amp;"-"&amp;V406,'Buscoords Workout'!$F:$G,2,0)</f>
        <v>1071</v>
      </c>
      <c r="Z406">
        <f>VLOOKUP(X406&amp;"-"&amp;V406,'Buscoords Workout'!$F:$G,2,0)</f>
        <v>1072</v>
      </c>
      <c r="AA406" t="b">
        <f>OR(ISNA(Y406),ISNA(Z406))</f>
        <v>0</v>
      </c>
    </row>
    <row r="407" spans="1:27" x14ac:dyDescent="0.25">
      <c r="A407">
        <v>2494</v>
      </c>
      <c r="B407" t="s">
        <v>24</v>
      </c>
      <c r="C407" t="s">
        <v>60</v>
      </c>
      <c r="D407" t="s">
        <v>61</v>
      </c>
      <c r="E407">
        <v>11</v>
      </c>
      <c r="F407" t="s">
        <v>37</v>
      </c>
      <c r="G407">
        <v>100</v>
      </c>
      <c r="H407" t="s">
        <v>27</v>
      </c>
      <c r="I407" t="s">
        <v>38</v>
      </c>
      <c r="J407" t="s">
        <v>59</v>
      </c>
      <c r="K407" t="s">
        <v>30</v>
      </c>
      <c r="L407" t="s">
        <v>31</v>
      </c>
      <c r="M407">
        <v>3</v>
      </c>
      <c r="N407" t="s">
        <v>32</v>
      </c>
      <c r="O407" t="s">
        <v>33</v>
      </c>
      <c r="P407">
        <v>34.646000000000001</v>
      </c>
      <c r="Q407">
        <v>337516.08899999998</v>
      </c>
      <c r="R407">
        <v>3064107.2201999999</v>
      </c>
      <c r="S407">
        <v>337482.34240000002</v>
      </c>
      <c r="T407">
        <v>3064115.0630999999</v>
      </c>
      <c r="U407">
        <v>3.4646000000000003E-2</v>
      </c>
      <c r="V407" t="str">
        <f>VLOOKUP(C407,'Lines LookUp'!$B$1:$C$12,2,0)</f>
        <v>BAG</v>
      </c>
      <c r="W407" t="str">
        <f>ROUNDUP(Q407,3)&amp;"-"&amp;ROUNDUP(R407,3)</f>
        <v>337516.089-3064107.221</v>
      </c>
      <c r="X407" t="str">
        <f>ROUNDUP(S407,3)&amp;"-"&amp;ROUNDUP(T407,3)</f>
        <v>337482.343-3064115.064</v>
      </c>
      <c r="Y407">
        <f>VLOOKUP(W407&amp;"-"&amp;V407,'Buscoords Workout'!$F:$G,2,0)</f>
        <v>1072</v>
      </c>
      <c r="Z407">
        <f>VLOOKUP(X407&amp;"-"&amp;V407,'Buscoords Workout'!$F:$G,2,0)</f>
        <v>1073</v>
      </c>
      <c r="AA407" t="b">
        <f>OR(ISNA(Y407),ISNA(Z407))</f>
        <v>0</v>
      </c>
    </row>
    <row r="408" spans="1:27" x14ac:dyDescent="0.25">
      <c r="A408">
        <v>2495</v>
      </c>
      <c r="B408" t="s">
        <v>24</v>
      </c>
      <c r="C408" t="s">
        <v>60</v>
      </c>
      <c r="D408" t="s">
        <v>61</v>
      </c>
      <c r="E408">
        <v>11</v>
      </c>
      <c r="F408" t="s">
        <v>37</v>
      </c>
      <c r="G408">
        <v>100</v>
      </c>
      <c r="H408" t="s">
        <v>27</v>
      </c>
      <c r="I408" t="s">
        <v>38</v>
      </c>
      <c r="J408" t="s">
        <v>59</v>
      </c>
      <c r="K408" t="s">
        <v>30</v>
      </c>
      <c r="L408" t="s">
        <v>31</v>
      </c>
      <c r="M408">
        <v>3</v>
      </c>
      <c r="N408" t="s">
        <v>32</v>
      </c>
      <c r="O408" t="s">
        <v>33</v>
      </c>
      <c r="P408">
        <v>29.555099999999999</v>
      </c>
      <c r="Q408">
        <v>337482.34240000002</v>
      </c>
      <c r="R408">
        <v>3064115.0630999999</v>
      </c>
      <c r="S408">
        <v>337456.94959999999</v>
      </c>
      <c r="T408">
        <v>3064130.1861999999</v>
      </c>
      <c r="U408">
        <v>2.9555000000000001E-2</v>
      </c>
      <c r="V408" t="str">
        <f>VLOOKUP(C408,'Lines LookUp'!$B$1:$C$12,2,0)</f>
        <v>BAG</v>
      </c>
      <c r="W408" t="str">
        <f>ROUNDUP(Q408,3)&amp;"-"&amp;ROUNDUP(R408,3)</f>
        <v>337482.343-3064115.064</v>
      </c>
      <c r="X408" t="str">
        <f>ROUNDUP(S408,3)&amp;"-"&amp;ROUNDUP(T408,3)</f>
        <v>337456.95-3064130.187</v>
      </c>
      <c r="Y408">
        <f>VLOOKUP(W408&amp;"-"&amp;V408,'Buscoords Workout'!$F:$G,2,0)</f>
        <v>1073</v>
      </c>
      <c r="Z408">
        <f>VLOOKUP(X408&amp;"-"&amp;V408,'Buscoords Workout'!$F:$G,2,0)</f>
        <v>1074</v>
      </c>
      <c r="AA408" t="b">
        <f>OR(ISNA(Y408),ISNA(Z408))</f>
        <v>0</v>
      </c>
    </row>
    <row r="409" spans="1:27" x14ac:dyDescent="0.25">
      <c r="A409">
        <v>2496</v>
      </c>
      <c r="B409" t="s">
        <v>24</v>
      </c>
      <c r="C409" t="s">
        <v>60</v>
      </c>
      <c r="D409" t="s">
        <v>61</v>
      </c>
      <c r="E409">
        <v>11</v>
      </c>
      <c r="F409" t="s">
        <v>37</v>
      </c>
      <c r="G409">
        <v>100</v>
      </c>
      <c r="H409" t="s">
        <v>27</v>
      </c>
      <c r="I409" t="s">
        <v>38</v>
      </c>
      <c r="J409" t="s">
        <v>59</v>
      </c>
      <c r="K409" t="s">
        <v>30</v>
      </c>
      <c r="L409" t="s">
        <v>31</v>
      </c>
      <c r="M409">
        <v>3</v>
      </c>
      <c r="N409" t="s">
        <v>32</v>
      </c>
      <c r="O409" t="s">
        <v>33</v>
      </c>
      <c r="P409">
        <v>23.312200000000001</v>
      </c>
      <c r="Q409">
        <v>337456.94959999999</v>
      </c>
      <c r="R409">
        <v>3064130.1861999999</v>
      </c>
      <c r="S409">
        <v>337441.49589999998</v>
      </c>
      <c r="T409">
        <v>3064147.6401999998</v>
      </c>
      <c r="U409">
        <v>2.3311999999999999E-2</v>
      </c>
      <c r="V409" t="str">
        <f>VLOOKUP(C409,'Lines LookUp'!$B$1:$C$12,2,0)</f>
        <v>BAG</v>
      </c>
      <c r="W409" t="str">
        <f>ROUNDUP(Q409,3)&amp;"-"&amp;ROUNDUP(R409,3)</f>
        <v>337456.95-3064130.187</v>
      </c>
      <c r="X409" t="str">
        <f>ROUNDUP(S409,3)&amp;"-"&amp;ROUNDUP(T409,3)</f>
        <v>337441.496-3064147.641</v>
      </c>
      <c r="Y409">
        <f>VLOOKUP(W409&amp;"-"&amp;V409,'Buscoords Workout'!$F:$G,2,0)</f>
        <v>1074</v>
      </c>
      <c r="Z409">
        <f>VLOOKUP(X409&amp;"-"&amp;V409,'Buscoords Workout'!$F:$G,2,0)</f>
        <v>1075</v>
      </c>
      <c r="AA409" t="b">
        <f>OR(ISNA(Y409),ISNA(Z409))</f>
        <v>0</v>
      </c>
    </row>
    <row r="410" spans="1:27" x14ac:dyDescent="0.25">
      <c r="A410">
        <v>2497</v>
      </c>
      <c r="B410" t="s">
        <v>24</v>
      </c>
      <c r="C410" t="s">
        <v>60</v>
      </c>
      <c r="D410" t="s">
        <v>61</v>
      </c>
      <c r="E410">
        <v>11</v>
      </c>
      <c r="F410" t="s">
        <v>37</v>
      </c>
      <c r="G410">
        <v>100</v>
      </c>
      <c r="H410" t="s">
        <v>27</v>
      </c>
      <c r="I410" t="s">
        <v>38</v>
      </c>
      <c r="J410" t="s">
        <v>59</v>
      </c>
      <c r="K410" t="s">
        <v>30</v>
      </c>
      <c r="L410" t="s">
        <v>31</v>
      </c>
      <c r="M410">
        <v>3</v>
      </c>
      <c r="N410" t="s">
        <v>32</v>
      </c>
      <c r="O410" t="s">
        <v>33</v>
      </c>
      <c r="P410">
        <v>30.353400000000001</v>
      </c>
      <c r="Q410">
        <v>337441.49589999998</v>
      </c>
      <c r="R410">
        <v>3064147.6401999998</v>
      </c>
      <c r="S410">
        <v>337421.9915</v>
      </c>
      <c r="T410">
        <v>3064170.8975999998</v>
      </c>
      <c r="U410">
        <v>3.0353000000000002E-2</v>
      </c>
      <c r="V410" t="str">
        <f>VLOOKUP(C410,'Lines LookUp'!$B$1:$C$12,2,0)</f>
        <v>BAG</v>
      </c>
      <c r="W410" t="str">
        <f>ROUNDUP(Q410,3)&amp;"-"&amp;ROUNDUP(R410,3)</f>
        <v>337441.496-3064147.641</v>
      </c>
      <c r="X410" t="str">
        <f>ROUNDUP(S410,3)&amp;"-"&amp;ROUNDUP(T410,3)</f>
        <v>337421.992-3064170.898</v>
      </c>
      <c r="Y410">
        <f>VLOOKUP(W410&amp;"-"&amp;V410,'Buscoords Workout'!$F:$G,2,0)</f>
        <v>1075</v>
      </c>
      <c r="Z410">
        <f>VLOOKUP(X410&amp;"-"&amp;V410,'Buscoords Workout'!$F:$G,2,0)</f>
        <v>1076</v>
      </c>
      <c r="AA410" t="b">
        <f>OR(ISNA(Y410),ISNA(Z410))</f>
        <v>0</v>
      </c>
    </row>
    <row r="411" spans="1:27" x14ac:dyDescent="0.25">
      <c r="A411">
        <v>2498</v>
      </c>
      <c r="B411" t="s">
        <v>24</v>
      </c>
      <c r="C411" t="s">
        <v>60</v>
      </c>
      <c r="D411" t="s">
        <v>61</v>
      </c>
      <c r="E411">
        <v>11</v>
      </c>
      <c r="F411" t="s">
        <v>37</v>
      </c>
      <c r="G411">
        <v>100</v>
      </c>
      <c r="H411" t="s">
        <v>27</v>
      </c>
      <c r="I411" t="s">
        <v>38</v>
      </c>
      <c r="J411" t="s">
        <v>59</v>
      </c>
      <c r="K411" t="s">
        <v>30</v>
      </c>
      <c r="L411" t="s">
        <v>31</v>
      </c>
      <c r="M411">
        <v>3</v>
      </c>
      <c r="N411" t="s">
        <v>32</v>
      </c>
      <c r="O411" t="s">
        <v>33</v>
      </c>
      <c r="P411">
        <v>10.538500000000001</v>
      </c>
      <c r="Q411">
        <v>337421.9915</v>
      </c>
      <c r="R411">
        <v>3064170.8975999998</v>
      </c>
      <c r="S411">
        <v>337415.49739999999</v>
      </c>
      <c r="T411">
        <v>3064179.1973999999</v>
      </c>
      <c r="U411">
        <v>1.0539E-2</v>
      </c>
      <c r="V411" t="str">
        <f>VLOOKUP(C411,'Lines LookUp'!$B$1:$C$12,2,0)</f>
        <v>BAG</v>
      </c>
      <c r="W411" t="str">
        <f>ROUNDUP(Q411,3)&amp;"-"&amp;ROUNDUP(R411,3)</f>
        <v>337421.992-3064170.898</v>
      </c>
      <c r="X411" t="str">
        <f>ROUNDUP(S411,3)&amp;"-"&amp;ROUNDUP(T411,3)</f>
        <v>337415.498-3064179.198</v>
      </c>
      <c r="Y411">
        <f>VLOOKUP(W411&amp;"-"&amp;V411,'Buscoords Workout'!$F:$G,2,0)</f>
        <v>1076</v>
      </c>
      <c r="Z411">
        <f>VLOOKUP(X411&amp;"-"&amp;V411,'Buscoords Workout'!$F:$G,2,0)</f>
        <v>1077</v>
      </c>
      <c r="AA411" t="b">
        <f>OR(ISNA(Y411),ISNA(Z411))</f>
        <v>0</v>
      </c>
    </row>
    <row r="412" spans="1:27" x14ac:dyDescent="0.25">
      <c r="A412">
        <v>2499</v>
      </c>
      <c r="B412" t="s">
        <v>24</v>
      </c>
      <c r="C412" t="s">
        <v>60</v>
      </c>
      <c r="D412" t="s">
        <v>61</v>
      </c>
      <c r="E412">
        <v>11</v>
      </c>
      <c r="F412" t="s">
        <v>37</v>
      </c>
      <c r="G412">
        <v>100</v>
      </c>
      <c r="H412" t="s">
        <v>27</v>
      </c>
      <c r="I412" t="s">
        <v>38</v>
      </c>
      <c r="J412" t="s">
        <v>59</v>
      </c>
      <c r="K412" t="s">
        <v>30</v>
      </c>
      <c r="L412" t="s">
        <v>31</v>
      </c>
      <c r="M412">
        <v>3</v>
      </c>
      <c r="N412" t="s">
        <v>32</v>
      </c>
      <c r="O412" t="s">
        <v>33</v>
      </c>
      <c r="P412">
        <v>44.875100000000003</v>
      </c>
      <c r="Q412">
        <v>337415.49739999999</v>
      </c>
      <c r="R412">
        <v>3064179.1973999999</v>
      </c>
      <c r="S412">
        <v>337382.88419999997</v>
      </c>
      <c r="T412">
        <v>3064210.0219000001</v>
      </c>
      <c r="U412">
        <v>4.4874999999999998E-2</v>
      </c>
      <c r="V412" t="str">
        <f>VLOOKUP(C412,'Lines LookUp'!$B$1:$C$12,2,0)</f>
        <v>BAG</v>
      </c>
      <c r="W412" t="str">
        <f>ROUNDUP(Q412,3)&amp;"-"&amp;ROUNDUP(R412,3)</f>
        <v>337415.498-3064179.198</v>
      </c>
      <c r="X412" t="str">
        <f>ROUNDUP(S412,3)&amp;"-"&amp;ROUNDUP(T412,3)</f>
        <v>337382.885-3064210.022</v>
      </c>
      <c r="Y412">
        <f>VLOOKUP(W412&amp;"-"&amp;V412,'Buscoords Workout'!$F:$G,2,0)</f>
        <v>1077</v>
      </c>
      <c r="Z412">
        <f>VLOOKUP(X412&amp;"-"&amp;V412,'Buscoords Workout'!$F:$G,2,0)</f>
        <v>1114</v>
      </c>
      <c r="AA412" t="b">
        <f>OR(ISNA(Y412),ISNA(Z412))</f>
        <v>0</v>
      </c>
    </row>
    <row r="413" spans="1:27" x14ac:dyDescent="0.25">
      <c r="A413">
        <v>2500</v>
      </c>
      <c r="B413" t="s">
        <v>24</v>
      </c>
      <c r="C413" t="s">
        <v>60</v>
      </c>
      <c r="D413" t="s">
        <v>61</v>
      </c>
      <c r="E413">
        <v>11</v>
      </c>
      <c r="F413" t="s">
        <v>37</v>
      </c>
      <c r="G413">
        <v>100</v>
      </c>
      <c r="H413" t="s">
        <v>27</v>
      </c>
      <c r="I413" t="s">
        <v>38</v>
      </c>
      <c r="J413" t="s">
        <v>59</v>
      </c>
      <c r="K413" t="s">
        <v>30</v>
      </c>
      <c r="L413" t="s">
        <v>31</v>
      </c>
      <c r="M413">
        <v>3</v>
      </c>
      <c r="N413" t="s">
        <v>32</v>
      </c>
      <c r="O413" t="s">
        <v>33</v>
      </c>
      <c r="P413">
        <v>50.375900000000001</v>
      </c>
      <c r="Q413">
        <v>337382.88419999997</v>
      </c>
      <c r="R413">
        <v>3064210.0219000001</v>
      </c>
      <c r="S413">
        <v>337410.9828</v>
      </c>
      <c r="T413">
        <v>3064251.8333999999</v>
      </c>
      <c r="U413">
        <v>5.0375999999999997E-2</v>
      </c>
      <c r="V413" t="str">
        <f>VLOOKUP(C413,'Lines LookUp'!$B$1:$C$12,2,0)</f>
        <v>BAG</v>
      </c>
      <c r="W413" t="str">
        <f>ROUNDUP(Q413,3)&amp;"-"&amp;ROUNDUP(R413,3)</f>
        <v>337382.885-3064210.022</v>
      </c>
      <c r="X413" t="str">
        <f>ROUNDUP(S413,3)&amp;"-"&amp;ROUNDUP(T413,3)</f>
        <v>337410.983-3064251.834</v>
      </c>
      <c r="Y413">
        <f>VLOOKUP(W413&amp;"-"&amp;V413,'Buscoords Workout'!$F:$G,2,0)</f>
        <v>1114</v>
      </c>
      <c r="Z413">
        <f>VLOOKUP(X413&amp;"-"&amp;V413,'Buscoords Workout'!$F:$G,2,0)</f>
        <v>1115</v>
      </c>
      <c r="AA413" t="b">
        <f>OR(ISNA(Y413),ISNA(Z413))</f>
        <v>0</v>
      </c>
    </row>
    <row r="414" spans="1:27" x14ac:dyDescent="0.25">
      <c r="A414">
        <v>2501</v>
      </c>
      <c r="B414" t="s">
        <v>24</v>
      </c>
      <c r="C414" t="s">
        <v>60</v>
      </c>
      <c r="D414" t="s">
        <v>61</v>
      </c>
      <c r="E414">
        <v>11</v>
      </c>
      <c r="F414" t="s">
        <v>37</v>
      </c>
      <c r="G414">
        <v>100</v>
      </c>
      <c r="H414" t="s">
        <v>27</v>
      </c>
      <c r="I414" t="s">
        <v>38</v>
      </c>
      <c r="J414" t="s">
        <v>59</v>
      </c>
      <c r="K414" t="s">
        <v>30</v>
      </c>
      <c r="L414" t="s">
        <v>31</v>
      </c>
      <c r="M414">
        <v>3</v>
      </c>
      <c r="N414" t="s">
        <v>32</v>
      </c>
      <c r="O414" t="s">
        <v>33</v>
      </c>
      <c r="P414">
        <v>38.427300000000002</v>
      </c>
      <c r="Q414">
        <v>337382.88419999997</v>
      </c>
      <c r="R414">
        <v>3064210.0219000001</v>
      </c>
      <c r="S414">
        <v>337355.28039999999</v>
      </c>
      <c r="T414">
        <v>3064183.2883000001</v>
      </c>
      <c r="U414">
        <v>3.8427000000000003E-2</v>
      </c>
      <c r="V414" t="str">
        <f>VLOOKUP(C414,'Lines LookUp'!$B$1:$C$12,2,0)</f>
        <v>BAG</v>
      </c>
      <c r="W414" t="str">
        <f>ROUNDUP(Q414,3)&amp;"-"&amp;ROUNDUP(R414,3)</f>
        <v>337382.885-3064210.022</v>
      </c>
      <c r="X414" t="str">
        <f>ROUNDUP(S414,3)&amp;"-"&amp;ROUNDUP(T414,3)</f>
        <v>337355.281-3064183.289</v>
      </c>
      <c r="Y414">
        <f>VLOOKUP(W414&amp;"-"&amp;V414,'Buscoords Workout'!$F:$G,2,0)</f>
        <v>1114</v>
      </c>
      <c r="Z414">
        <f>VLOOKUP(X414&amp;"-"&amp;V414,'Buscoords Workout'!$F:$G,2,0)</f>
        <v>1113</v>
      </c>
      <c r="AA414" t="b">
        <f>OR(ISNA(Y414),ISNA(Z414))</f>
        <v>0</v>
      </c>
    </row>
    <row r="415" spans="1:27" x14ac:dyDescent="0.25">
      <c r="A415">
        <v>2502</v>
      </c>
      <c r="B415" t="s">
        <v>24</v>
      </c>
      <c r="C415" t="s">
        <v>60</v>
      </c>
      <c r="D415" t="s">
        <v>61</v>
      </c>
      <c r="E415">
        <v>11</v>
      </c>
      <c r="F415" t="s">
        <v>37</v>
      </c>
      <c r="G415">
        <v>100</v>
      </c>
      <c r="H415" t="s">
        <v>27</v>
      </c>
      <c r="I415" t="s">
        <v>38</v>
      </c>
      <c r="J415" t="s">
        <v>59</v>
      </c>
      <c r="K415" t="s">
        <v>30</v>
      </c>
      <c r="L415" t="s">
        <v>31</v>
      </c>
      <c r="M415">
        <v>3</v>
      </c>
      <c r="N415" t="s">
        <v>32</v>
      </c>
      <c r="O415" t="s">
        <v>33</v>
      </c>
      <c r="P415">
        <v>40.991700000000002</v>
      </c>
      <c r="Q415">
        <v>337021.63870000001</v>
      </c>
      <c r="R415">
        <v>3064270.9508000002</v>
      </c>
      <c r="S415">
        <v>336980.84269999998</v>
      </c>
      <c r="T415">
        <v>3064274.9519000002</v>
      </c>
      <c r="U415">
        <v>4.0992000000000001E-2</v>
      </c>
      <c r="V415" t="str">
        <f>VLOOKUP(C415,'Lines LookUp'!$B$1:$C$12,2,0)</f>
        <v>BAG</v>
      </c>
      <c r="W415" t="str">
        <f>ROUNDUP(Q415,3)&amp;"-"&amp;ROUNDUP(R415,3)</f>
        <v>337021.639-3064270.951</v>
      </c>
      <c r="X415" t="str">
        <f>ROUNDUP(S415,3)&amp;"-"&amp;ROUNDUP(T415,3)</f>
        <v>336980.843-3064274.952</v>
      </c>
      <c r="Y415">
        <f>VLOOKUP(W415&amp;"-"&amp;V415,'Buscoords Workout'!$F:$G,2,0)</f>
        <v>1112</v>
      </c>
      <c r="Z415">
        <f>VLOOKUP(X415&amp;"-"&amp;V415,'Buscoords Workout'!$F:$G,2,0)</f>
        <v>1116</v>
      </c>
      <c r="AA415" t="b">
        <f>OR(ISNA(Y415),ISNA(Z415))</f>
        <v>0</v>
      </c>
    </row>
    <row r="416" spans="1:27" x14ac:dyDescent="0.25">
      <c r="A416">
        <v>2503</v>
      </c>
      <c r="B416" t="s">
        <v>24</v>
      </c>
      <c r="C416" t="s">
        <v>60</v>
      </c>
      <c r="D416" t="s">
        <v>61</v>
      </c>
      <c r="E416">
        <v>11</v>
      </c>
      <c r="F416" t="s">
        <v>37</v>
      </c>
      <c r="G416">
        <v>100</v>
      </c>
      <c r="H416" t="s">
        <v>27</v>
      </c>
      <c r="I416" t="s">
        <v>38</v>
      </c>
      <c r="J416" t="s">
        <v>59</v>
      </c>
      <c r="K416" t="s">
        <v>30</v>
      </c>
      <c r="L416" t="s">
        <v>31</v>
      </c>
      <c r="M416">
        <v>3</v>
      </c>
      <c r="N416" t="s">
        <v>32</v>
      </c>
      <c r="O416" t="s">
        <v>33</v>
      </c>
      <c r="P416">
        <v>59.531100000000002</v>
      </c>
      <c r="Q416">
        <v>336980.84269999998</v>
      </c>
      <c r="R416">
        <v>3064274.9519000002</v>
      </c>
      <c r="S416">
        <v>336921.45169999998</v>
      </c>
      <c r="T416">
        <v>3064279.0339000002</v>
      </c>
      <c r="U416">
        <v>5.9531000000000001E-2</v>
      </c>
      <c r="V416" t="str">
        <f>VLOOKUP(C416,'Lines LookUp'!$B$1:$C$12,2,0)</f>
        <v>BAG</v>
      </c>
      <c r="W416" t="str">
        <f>ROUNDUP(Q416,3)&amp;"-"&amp;ROUNDUP(R416,3)</f>
        <v>336980.843-3064274.952</v>
      </c>
      <c r="X416" t="str">
        <f>ROUNDUP(S416,3)&amp;"-"&amp;ROUNDUP(T416,3)</f>
        <v>336921.452-3064279.034</v>
      </c>
      <c r="Y416">
        <f>VLOOKUP(W416&amp;"-"&amp;V416,'Buscoords Workout'!$F:$G,2,0)</f>
        <v>1116</v>
      </c>
      <c r="Z416">
        <f>VLOOKUP(X416&amp;"-"&amp;V416,'Buscoords Workout'!$F:$G,2,0)</f>
        <v>1117</v>
      </c>
      <c r="AA416" t="b">
        <f>OR(ISNA(Y416),ISNA(Z416))</f>
        <v>0</v>
      </c>
    </row>
    <row r="417" spans="1:27" x14ac:dyDescent="0.25">
      <c r="A417">
        <v>2506</v>
      </c>
      <c r="B417" t="s">
        <v>24</v>
      </c>
      <c r="C417" t="s">
        <v>60</v>
      </c>
      <c r="D417" t="s">
        <v>61</v>
      </c>
      <c r="E417">
        <v>11</v>
      </c>
      <c r="F417" t="s">
        <v>37</v>
      </c>
      <c r="G417">
        <v>100</v>
      </c>
      <c r="H417" t="s">
        <v>27</v>
      </c>
      <c r="I417" t="s">
        <v>38</v>
      </c>
      <c r="J417" t="s">
        <v>59</v>
      </c>
      <c r="K417" t="s">
        <v>30</v>
      </c>
      <c r="L417" t="s">
        <v>31</v>
      </c>
      <c r="M417">
        <v>3</v>
      </c>
      <c r="N417" t="s">
        <v>32</v>
      </c>
      <c r="O417" t="s">
        <v>33</v>
      </c>
      <c r="P417">
        <v>37.975499999999997</v>
      </c>
      <c r="Q417">
        <v>337053.35399999999</v>
      </c>
      <c r="R417">
        <v>3064387.3179000001</v>
      </c>
      <c r="S417">
        <v>337015.38189999998</v>
      </c>
      <c r="T417">
        <v>3064387.8270999999</v>
      </c>
      <c r="U417">
        <v>3.7976000000000003E-2</v>
      </c>
      <c r="V417" t="str">
        <f>VLOOKUP(C417,'Lines LookUp'!$B$1:$C$12,2,0)</f>
        <v>BAG</v>
      </c>
      <c r="W417" t="str">
        <f>ROUNDUP(Q417,3)&amp;"-"&amp;ROUNDUP(R417,3)</f>
        <v>337053.354-3064387.318</v>
      </c>
      <c r="X417" t="str">
        <f>ROUNDUP(S417,3)&amp;"-"&amp;ROUNDUP(T417,3)</f>
        <v>337015.382-3064387.828</v>
      </c>
      <c r="Y417">
        <f>VLOOKUP(W417&amp;"-"&amp;V417,'Buscoords Workout'!$F:$G,2,0)</f>
        <v>1125</v>
      </c>
      <c r="Z417">
        <f>VLOOKUP(X417&amp;"-"&amp;V417,'Buscoords Workout'!$F:$G,2,0)</f>
        <v>1126</v>
      </c>
      <c r="AA417" t="b">
        <f>OR(ISNA(Y417),ISNA(Z417))</f>
        <v>0</v>
      </c>
    </row>
    <row r="418" spans="1:27" x14ac:dyDescent="0.25">
      <c r="A418">
        <v>2507</v>
      </c>
      <c r="B418" t="s">
        <v>24</v>
      </c>
      <c r="C418" t="s">
        <v>60</v>
      </c>
      <c r="D418" t="s">
        <v>61</v>
      </c>
      <c r="E418">
        <v>11</v>
      </c>
      <c r="F418" t="s">
        <v>37</v>
      </c>
      <c r="G418">
        <v>100</v>
      </c>
      <c r="H418" t="s">
        <v>27</v>
      </c>
      <c r="I418" t="s">
        <v>38</v>
      </c>
      <c r="J418" t="s">
        <v>59</v>
      </c>
      <c r="K418" t="s">
        <v>30</v>
      </c>
      <c r="L418" t="s">
        <v>31</v>
      </c>
      <c r="M418">
        <v>3</v>
      </c>
      <c r="N418" t="s">
        <v>32</v>
      </c>
      <c r="O418" t="s">
        <v>33</v>
      </c>
      <c r="P418">
        <v>21.447700000000001</v>
      </c>
      <c r="Q418">
        <v>337015.38189999998</v>
      </c>
      <c r="R418">
        <v>3064387.8270999999</v>
      </c>
      <c r="S418">
        <v>336995.46029999998</v>
      </c>
      <c r="T418">
        <v>3064379.8813999998</v>
      </c>
      <c r="U418">
        <v>2.1447999999999998E-2</v>
      </c>
      <c r="V418" t="str">
        <f>VLOOKUP(C418,'Lines LookUp'!$B$1:$C$12,2,0)</f>
        <v>BAG</v>
      </c>
      <c r="W418" t="str">
        <f>ROUNDUP(Q418,3)&amp;"-"&amp;ROUNDUP(R418,3)</f>
        <v>337015.382-3064387.828</v>
      </c>
      <c r="X418" t="str">
        <f>ROUNDUP(S418,3)&amp;"-"&amp;ROUNDUP(T418,3)</f>
        <v>336995.461-3064379.882</v>
      </c>
      <c r="Y418">
        <f>VLOOKUP(W418&amp;"-"&amp;V418,'Buscoords Workout'!$F:$G,2,0)</f>
        <v>1126</v>
      </c>
      <c r="Z418">
        <f>VLOOKUP(X418&amp;"-"&amp;V418,'Buscoords Workout'!$F:$G,2,0)</f>
        <v>1127</v>
      </c>
      <c r="AA418" t="b">
        <f>OR(ISNA(Y418),ISNA(Z418))</f>
        <v>0</v>
      </c>
    </row>
    <row r="419" spans="1:27" x14ac:dyDescent="0.25">
      <c r="A419">
        <v>2508</v>
      </c>
      <c r="B419" t="s">
        <v>24</v>
      </c>
      <c r="C419" t="s">
        <v>60</v>
      </c>
      <c r="D419" t="s">
        <v>61</v>
      </c>
      <c r="E419">
        <v>11</v>
      </c>
      <c r="F419" t="s">
        <v>37</v>
      </c>
      <c r="G419">
        <v>100</v>
      </c>
      <c r="H419" t="s">
        <v>27</v>
      </c>
      <c r="I419" t="s">
        <v>38</v>
      </c>
      <c r="J419" t="s">
        <v>59</v>
      </c>
      <c r="K419" t="s">
        <v>30</v>
      </c>
      <c r="L419" t="s">
        <v>31</v>
      </c>
      <c r="M419">
        <v>3</v>
      </c>
      <c r="N419" t="s">
        <v>32</v>
      </c>
      <c r="O419" t="s">
        <v>33</v>
      </c>
      <c r="P419">
        <v>34.712200000000003</v>
      </c>
      <c r="Q419">
        <v>336995.46029999998</v>
      </c>
      <c r="R419">
        <v>3064379.8813999998</v>
      </c>
      <c r="S419">
        <v>336960.81209999998</v>
      </c>
      <c r="T419">
        <v>3064381.9887000001</v>
      </c>
      <c r="U419">
        <v>3.4712E-2</v>
      </c>
      <c r="V419" t="str">
        <f>VLOOKUP(C419,'Lines LookUp'!$B$1:$C$12,2,0)</f>
        <v>BAG</v>
      </c>
      <c r="W419" t="str">
        <f>ROUNDUP(Q419,3)&amp;"-"&amp;ROUNDUP(R419,3)</f>
        <v>336995.461-3064379.882</v>
      </c>
      <c r="X419" t="str">
        <f>ROUNDUP(S419,3)&amp;"-"&amp;ROUNDUP(T419,3)</f>
        <v>336960.813-3064381.989</v>
      </c>
      <c r="Y419">
        <f>VLOOKUP(W419&amp;"-"&amp;V419,'Buscoords Workout'!$F:$G,2,0)</f>
        <v>1127</v>
      </c>
      <c r="Z419">
        <f>VLOOKUP(X419&amp;"-"&amp;V419,'Buscoords Workout'!$F:$G,2,0)</f>
        <v>1128</v>
      </c>
      <c r="AA419" t="b">
        <f>OR(ISNA(Y419),ISNA(Z419))</f>
        <v>0</v>
      </c>
    </row>
    <row r="420" spans="1:27" x14ac:dyDescent="0.25">
      <c r="A420">
        <v>2509</v>
      </c>
      <c r="B420" t="s">
        <v>24</v>
      </c>
      <c r="C420" t="s">
        <v>60</v>
      </c>
      <c r="D420" t="s">
        <v>61</v>
      </c>
      <c r="E420">
        <v>11</v>
      </c>
      <c r="F420" t="s">
        <v>37</v>
      </c>
      <c r="G420">
        <v>100</v>
      </c>
      <c r="H420" t="s">
        <v>27</v>
      </c>
      <c r="I420" t="s">
        <v>38</v>
      </c>
      <c r="J420" t="s">
        <v>59</v>
      </c>
      <c r="K420" t="s">
        <v>30</v>
      </c>
      <c r="L420" t="s">
        <v>31</v>
      </c>
      <c r="M420">
        <v>3</v>
      </c>
      <c r="N420" t="s">
        <v>32</v>
      </c>
      <c r="O420" t="s">
        <v>33</v>
      </c>
      <c r="P420">
        <v>46.695599999999999</v>
      </c>
      <c r="Q420">
        <v>336960.81209999998</v>
      </c>
      <c r="R420">
        <v>3064381.9887000001</v>
      </c>
      <c r="S420">
        <v>336914.67330000002</v>
      </c>
      <c r="T420">
        <v>3064389.1781000001</v>
      </c>
      <c r="U420">
        <v>4.6696000000000001E-2</v>
      </c>
      <c r="V420" t="str">
        <f>VLOOKUP(C420,'Lines LookUp'!$B$1:$C$12,2,0)</f>
        <v>BAG</v>
      </c>
      <c r="W420" t="str">
        <f>ROUNDUP(Q420,3)&amp;"-"&amp;ROUNDUP(R420,3)</f>
        <v>336960.813-3064381.989</v>
      </c>
      <c r="X420" t="str">
        <f>ROUNDUP(S420,3)&amp;"-"&amp;ROUNDUP(T420,3)</f>
        <v>336914.674-3064389.179</v>
      </c>
      <c r="Y420">
        <f>VLOOKUP(W420&amp;"-"&amp;V420,'Buscoords Workout'!$F:$G,2,0)</f>
        <v>1128</v>
      </c>
      <c r="Z420">
        <f>VLOOKUP(X420&amp;"-"&amp;V420,'Buscoords Workout'!$F:$G,2,0)</f>
        <v>1129</v>
      </c>
      <c r="AA420" t="b">
        <f>OR(ISNA(Y420),ISNA(Z420))</f>
        <v>0</v>
      </c>
    </row>
    <row r="421" spans="1:27" x14ac:dyDescent="0.25">
      <c r="A421">
        <v>2510</v>
      </c>
      <c r="B421" t="s">
        <v>24</v>
      </c>
      <c r="C421" t="s">
        <v>60</v>
      </c>
      <c r="D421" t="s">
        <v>61</v>
      </c>
      <c r="E421">
        <v>11</v>
      </c>
      <c r="F421" t="s">
        <v>37</v>
      </c>
      <c r="G421">
        <v>100</v>
      </c>
      <c r="H421" t="s">
        <v>27</v>
      </c>
      <c r="I421" t="s">
        <v>38</v>
      </c>
      <c r="J421" t="s">
        <v>59</v>
      </c>
      <c r="K421" t="s">
        <v>30</v>
      </c>
      <c r="L421" t="s">
        <v>31</v>
      </c>
      <c r="M421">
        <v>3</v>
      </c>
      <c r="N421" t="s">
        <v>32</v>
      </c>
      <c r="O421" t="s">
        <v>33</v>
      </c>
      <c r="P421">
        <v>21.527100000000001</v>
      </c>
      <c r="Q421">
        <v>336914.67330000002</v>
      </c>
      <c r="R421">
        <v>3064389.1781000001</v>
      </c>
      <c r="S421">
        <v>336893.1888</v>
      </c>
      <c r="T421">
        <v>3064387.8239000002</v>
      </c>
      <c r="U421">
        <v>2.1527000000000001E-2</v>
      </c>
      <c r="V421" t="str">
        <f>VLOOKUP(C421,'Lines LookUp'!$B$1:$C$12,2,0)</f>
        <v>BAG</v>
      </c>
      <c r="W421" t="str">
        <f>ROUNDUP(Q421,3)&amp;"-"&amp;ROUNDUP(R421,3)</f>
        <v>336914.674-3064389.179</v>
      </c>
      <c r="X421" t="str">
        <f>ROUNDUP(S421,3)&amp;"-"&amp;ROUNDUP(T421,3)</f>
        <v>336893.189-3064387.824</v>
      </c>
      <c r="Y421">
        <f>VLOOKUP(W421&amp;"-"&amp;V421,'Buscoords Workout'!$F:$G,2,0)</f>
        <v>1129</v>
      </c>
      <c r="Z421">
        <f>VLOOKUP(X421&amp;"-"&amp;V421,'Buscoords Workout'!$F:$G,2,0)</f>
        <v>1130</v>
      </c>
      <c r="AA421" t="b">
        <f>OR(ISNA(Y421),ISNA(Z421))</f>
        <v>0</v>
      </c>
    </row>
    <row r="422" spans="1:27" x14ac:dyDescent="0.25">
      <c r="A422">
        <v>2511</v>
      </c>
      <c r="B422" t="s">
        <v>24</v>
      </c>
      <c r="C422" t="s">
        <v>60</v>
      </c>
      <c r="D422" t="s">
        <v>61</v>
      </c>
      <c r="E422">
        <v>11</v>
      </c>
      <c r="F422" t="s">
        <v>37</v>
      </c>
      <c r="G422">
        <v>100</v>
      </c>
      <c r="H422" t="s">
        <v>27</v>
      </c>
      <c r="I422" t="s">
        <v>38</v>
      </c>
      <c r="J422" t="s">
        <v>59</v>
      </c>
      <c r="K422" t="s">
        <v>30</v>
      </c>
      <c r="L422" t="s">
        <v>31</v>
      </c>
      <c r="M422">
        <v>3</v>
      </c>
      <c r="N422" t="s">
        <v>32</v>
      </c>
      <c r="O422" t="s">
        <v>33</v>
      </c>
      <c r="P422">
        <v>47.419400000000003</v>
      </c>
      <c r="Q422">
        <v>337055.57179999998</v>
      </c>
      <c r="R422">
        <v>3064497.1712000002</v>
      </c>
      <c r="S422">
        <v>337102.63520000002</v>
      </c>
      <c r="T422">
        <v>3064491.3711999999</v>
      </c>
      <c r="U422">
        <v>4.7419000000000003E-2</v>
      </c>
      <c r="V422" t="str">
        <f>VLOOKUP(C422,'Lines LookUp'!$B$1:$C$12,2,0)</f>
        <v>BAG</v>
      </c>
      <c r="W422" t="str">
        <f>ROUNDUP(Q422,3)&amp;"-"&amp;ROUNDUP(R422,3)</f>
        <v>337055.572-3064497.172</v>
      </c>
      <c r="X422" t="str">
        <f>ROUNDUP(S422,3)&amp;"-"&amp;ROUNDUP(T422,3)</f>
        <v>337102.636-3064491.372</v>
      </c>
      <c r="Y422">
        <f>VLOOKUP(W422&amp;"-"&amp;V422,'Buscoords Workout'!$F:$G,2,0)</f>
        <v>1140</v>
      </c>
      <c r="Z422">
        <f>VLOOKUP(X422&amp;"-"&amp;V422,'Buscoords Workout'!$F:$G,2,0)</f>
        <v>1138</v>
      </c>
      <c r="AA422" t="b">
        <f>OR(ISNA(Y422),ISNA(Z422))</f>
        <v>0</v>
      </c>
    </row>
    <row r="423" spans="1:27" x14ac:dyDescent="0.25">
      <c r="A423">
        <v>2512</v>
      </c>
      <c r="B423" t="s">
        <v>24</v>
      </c>
      <c r="C423" t="s">
        <v>60</v>
      </c>
      <c r="D423" t="s">
        <v>61</v>
      </c>
      <c r="E423">
        <v>11</v>
      </c>
      <c r="F423" t="s">
        <v>37</v>
      </c>
      <c r="G423">
        <v>100</v>
      </c>
      <c r="H423" t="s">
        <v>27</v>
      </c>
      <c r="I423" t="s">
        <v>38</v>
      </c>
      <c r="J423" t="s">
        <v>59</v>
      </c>
      <c r="K423" t="s">
        <v>30</v>
      </c>
      <c r="L423" t="s">
        <v>31</v>
      </c>
      <c r="M423">
        <v>3</v>
      </c>
      <c r="N423" t="s">
        <v>32</v>
      </c>
      <c r="O423" t="s">
        <v>33</v>
      </c>
      <c r="P423">
        <v>18.2362</v>
      </c>
      <c r="Q423">
        <v>337102.63520000002</v>
      </c>
      <c r="R423">
        <v>3064491.3711999999</v>
      </c>
      <c r="S423">
        <v>337120.77360000001</v>
      </c>
      <c r="T423">
        <v>3064489.4855</v>
      </c>
      <c r="U423">
        <v>1.8235999999999999E-2</v>
      </c>
      <c r="V423" t="str">
        <f>VLOOKUP(C423,'Lines LookUp'!$B$1:$C$12,2,0)</f>
        <v>BAG</v>
      </c>
      <c r="W423" t="str">
        <f>ROUNDUP(Q423,3)&amp;"-"&amp;ROUNDUP(R423,3)</f>
        <v>337102.636-3064491.372</v>
      </c>
      <c r="X423" t="str">
        <f>ROUNDUP(S423,3)&amp;"-"&amp;ROUNDUP(T423,3)</f>
        <v>337120.774-3064489.486</v>
      </c>
      <c r="Y423">
        <f>VLOOKUP(W423&amp;"-"&amp;V423,'Buscoords Workout'!$F:$G,2,0)</f>
        <v>1138</v>
      </c>
      <c r="Z423">
        <f>VLOOKUP(X423&amp;"-"&amp;V423,'Buscoords Workout'!$F:$G,2,0)</f>
        <v>1139</v>
      </c>
      <c r="AA423" t="b">
        <f>OR(ISNA(Y423),ISNA(Z423))</f>
        <v>0</v>
      </c>
    </row>
    <row r="424" spans="1:27" x14ac:dyDescent="0.25">
      <c r="A424">
        <v>2513</v>
      </c>
      <c r="B424" t="s">
        <v>24</v>
      </c>
      <c r="C424" t="s">
        <v>60</v>
      </c>
      <c r="D424" t="s">
        <v>61</v>
      </c>
      <c r="E424">
        <v>11</v>
      </c>
      <c r="F424" t="s">
        <v>37</v>
      </c>
      <c r="G424">
        <v>100</v>
      </c>
      <c r="H424" t="s">
        <v>27</v>
      </c>
      <c r="I424" t="s">
        <v>38</v>
      </c>
      <c r="J424" t="s">
        <v>59</v>
      </c>
      <c r="K424" t="s">
        <v>30</v>
      </c>
      <c r="L424" t="s">
        <v>31</v>
      </c>
      <c r="M424">
        <v>3</v>
      </c>
      <c r="N424" t="s">
        <v>32</v>
      </c>
      <c r="O424" t="s">
        <v>33</v>
      </c>
      <c r="P424">
        <v>20.174800000000001</v>
      </c>
      <c r="Q424">
        <v>337057.31660000002</v>
      </c>
      <c r="R424">
        <v>3065675.9122000001</v>
      </c>
      <c r="S424">
        <v>337070.01140000002</v>
      </c>
      <c r="T424">
        <v>3065660.2321000001</v>
      </c>
      <c r="U424">
        <v>2.0174999999999998E-2</v>
      </c>
      <c r="V424" t="str">
        <f>VLOOKUP(C424,'Lines LookUp'!$B$1:$C$12,2,0)</f>
        <v>BAG</v>
      </c>
      <c r="W424" t="str">
        <f>ROUNDUP(Q424,3)&amp;"-"&amp;ROUNDUP(R424,3)</f>
        <v>337057.317-3065675.913</v>
      </c>
      <c r="X424" t="str">
        <f>ROUNDUP(S424,3)&amp;"-"&amp;ROUNDUP(T424,3)</f>
        <v>337070.012-3065660.233</v>
      </c>
      <c r="Y424">
        <f>VLOOKUP(W424&amp;"-"&amp;V424,'Buscoords Workout'!$F:$G,2,0)</f>
        <v>1210</v>
      </c>
      <c r="Z424">
        <f>VLOOKUP(X424&amp;"-"&amp;V424,'Buscoords Workout'!$F:$G,2,0)</f>
        <v>1208</v>
      </c>
      <c r="AA424" t="b">
        <f>OR(ISNA(Y424),ISNA(Z424))</f>
        <v>0</v>
      </c>
    </row>
    <row r="425" spans="1:27" x14ac:dyDescent="0.25">
      <c r="A425">
        <v>2514</v>
      </c>
      <c r="B425" t="s">
        <v>24</v>
      </c>
      <c r="C425" t="s">
        <v>60</v>
      </c>
      <c r="D425" t="s">
        <v>61</v>
      </c>
      <c r="E425">
        <v>11</v>
      </c>
      <c r="F425" t="s">
        <v>37</v>
      </c>
      <c r="G425">
        <v>100</v>
      </c>
      <c r="H425" t="s">
        <v>27</v>
      </c>
      <c r="I425" t="s">
        <v>38</v>
      </c>
      <c r="J425" t="s">
        <v>59</v>
      </c>
      <c r="K425" t="s">
        <v>30</v>
      </c>
      <c r="L425" t="s">
        <v>31</v>
      </c>
      <c r="M425">
        <v>3</v>
      </c>
      <c r="N425" t="s">
        <v>32</v>
      </c>
      <c r="O425" t="s">
        <v>33</v>
      </c>
      <c r="P425">
        <v>16.4312</v>
      </c>
      <c r="Q425">
        <v>337070.01140000002</v>
      </c>
      <c r="R425">
        <v>3065660.2321000001</v>
      </c>
      <c r="S425">
        <v>337078.49080000003</v>
      </c>
      <c r="T425">
        <v>3065646.1579</v>
      </c>
      <c r="U425">
        <v>1.6431000000000001E-2</v>
      </c>
      <c r="V425" t="str">
        <f>VLOOKUP(C425,'Lines LookUp'!$B$1:$C$12,2,0)</f>
        <v>BAG</v>
      </c>
      <c r="W425" t="str">
        <f>ROUNDUP(Q425,3)&amp;"-"&amp;ROUNDUP(R425,3)</f>
        <v>337070.012-3065660.233</v>
      </c>
      <c r="X425" t="str">
        <f>ROUNDUP(S425,3)&amp;"-"&amp;ROUNDUP(T425,3)</f>
        <v>337078.491-3065646.158</v>
      </c>
      <c r="Y425">
        <f>VLOOKUP(W425&amp;"-"&amp;V425,'Buscoords Workout'!$F:$G,2,0)</f>
        <v>1208</v>
      </c>
      <c r="Z425">
        <f>VLOOKUP(X425&amp;"-"&amp;V425,'Buscoords Workout'!$F:$G,2,0)</f>
        <v>1209</v>
      </c>
      <c r="AA425" t="b">
        <f>OR(ISNA(Y425),ISNA(Z425))</f>
        <v>0</v>
      </c>
    </row>
    <row r="426" spans="1:27" x14ac:dyDescent="0.25">
      <c r="A426">
        <v>2515</v>
      </c>
      <c r="B426" t="s">
        <v>24</v>
      </c>
      <c r="C426" t="s">
        <v>60</v>
      </c>
      <c r="D426" t="s">
        <v>61</v>
      </c>
      <c r="E426">
        <v>11</v>
      </c>
      <c r="F426" t="s">
        <v>37</v>
      </c>
      <c r="G426">
        <v>100</v>
      </c>
      <c r="H426" t="s">
        <v>27</v>
      </c>
      <c r="I426" t="s">
        <v>38</v>
      </c>
      <c r="J426" t="s">
        <v>59</v>
      </c>
      <c r="K426" t="s">
        <v>30</v>
      </c>
      <c r="L426" t="s">
        <v>31</v>
      </c>
      <c r="M426">
        <v>3</v>
      </c>
      <c r="N426" t="s">
        <v>32</v>
      </c>
      <c r="O426" t="s">
        <v>33</v>
      </c>
      <c r="P426">
        <v>11.9986</v>
      </c>
      <c r="Q426">
        <v>337057.31660000002</v>
      </c>
      <c r="R426">
        <v>3065675.9122000001</v>
      </c>
      <c r="S426">
        <v>337045.31978399999</v>
      </c>
      <c r="T426">
        <v>3065676.1184</v>
      </c>
      <c r="U426">
        <v>1.1998999999999999E-2</v>
      </c>
      <c r="V426" t="str">
        <f>VLOOKUP(C426,'Lines LookUp'!$B$1:$C$12,2,0)</f>
        <v>BAG</v>
      </c>
      <c r="W426" t="str">
        <f>ROUNDUP(Q426,3)&amp;"-"&amp;ROUNDUP(R426,3)</f>
        <v>337057.317-3065675.913</v>
      </c>
      <c r="X426" t="str">
        <f>ROUNDUP(S426,3)&amp;"-"&amp;ROUNDUP(T426,3)</f>
        <v>337045.32-3065676.119</v>
      </c>
      <c r="Y426">
        <f>VLOOKUP(W426&amp;"-"&amp;V426,'Buscoords Workout'!$F:$G,2,0)</f>
        <v>1210</v>
      </c>
      <c r="Z426">
        <f>VLOOKUP(X426&amp;"-"&amp;V426,'Buscoords Workout'!$F:$G,2,0)</f>
        <v>1314</v>
      </c>
      <c r="AA426" t="b">
        <f>OR(ISNA(Y426),ISNA(Z426))</f>
        <v>0</v>
      </c>
    </row>
    <row r="427" spans="1:27" x14ac:dyDescent="0.25">
      <c r="A427">
        <v>2516</v>
      </c>
      <c r="B427" t="s">
        <v>24</v>
      </c>
      <c r="C427" t="s">
        <v>60</v>
      </c>
      <c r="D427" t="s">
        <v>61</v>
      </c>
      <c r="E427">
        <v>11</v>
      </c>
      <c r="F427" t="s">
        <v>37</v>
      </c>
      <c r="G427">
        <v>100</v>
      </c>
      <c r="H427" t="s">
        <v>27</v>
      </c>
      <c r="I427" t="s">
        <v>38</v>
      </c>
      <c r="J427" t="s">
        <v>59</v>
      </c>
      <c r="K427" t="s">
        <v>30</v>
      </c>
      <c r="L427" t="s">
        <v>31</v>
      </c>
      <c r="M427">
        <v>3</v>
      </c>
      <c r="N427" t="s">
        <v>32</v>
      </c>
      <c r="O427" t="s">
        <v>33</v>
      </c>
      <c r="P427">
        <v>2.7523900000000001</v>
      </c>
      <c r="Q427">
        <v>337045.31978399999</v>
      </c>
      <c r="R427">
        <v>3065676.1184</v>
      </c>
      <c r="S427">
        <v>337042.56780000002</v>
      </c>
      <c r="T427">
        <v>3065676.1656999998</v>
      </c>
      <c r="U427">
        <v>2.7520000000000001E-3</v>
      </c>
      <c r="V427" t="str">
        <f>VLOOKUP(C427,'Lines LookUp'!$B$1:$C$12,2,0)</f>
        <v>BAG</v>
      </c>
      <c r="W427" t="str">
        <f>ROUNDUP(Q427,3)&amp;"-"&amp;ROUNDUP(R427,3)</f>
        <v>337045.32-3065676.119</v>
      </c>
      <c r="X427" t="str">
        <f>ROUNDUP(S427,3)&amp;"-"&amp;ROUNDUP(T427,3)</f>
        <v>337042.568-3065676.166</v>
      </c>
      <c r="Y427">
        <f>VLOOKUP(W427&amp;"-"&amp;V427,'Buscoords Workout'!$F:$G,2,0)</f>
        <v>1314</v>
      </c>
      <c r="Z427">
        <f>VLOOKUP(X427&amp;"-"&amp;V427,'Buscoords Workout'!$F:$G,2,0)</f>
        <v>1211</v>
      </c>
      <c r="AA427" t="b">
        <f>OR(ISNA(Y427),ISNA(Z427))</f>
        <v>0</v>
      </c>
    </row>
    <row r="428" spans="1:27" x14ac:dyDescent="0.25">
      <c r="A428">
        <v>2517</v>
      </c>
      <c r="B428" t="s">
        <v>24</v>
      </c>
      <c r="C428" t="s">
        <v>60</v>
      </c>
      <c r="D428" t="s">
        <v>61</v>
      </c>
      <c r="E428">
        <v>11</v>
      </c>
      <c r="F428" t="s">
        <v>37</v>
      </c>
      <c r="G428">
        <v>100</v>
      </c>
      <c r="H428" t="s">
        <v>27</v>
      </c>
      <c r="I428" t="s">
        <v>38</v>
      </c>
      <c r="J428" t="s">
        <v>59</v>
      </c>
      <c r="K428" t="s">
        <v>30</v>
      </c>
      <c r="L428" t="s">
        <v>31</v>
      </c>
      <c r="M428">
        <v>3</v>
      </c>
      <c r="N428" t="s">
        <v>32</v>
      </c>
      <c r="O428" t="s">
        <v>33</v>
      </c>
      <c r="P428">
        <v>2.33277</v>
      </c>
      <c r="Q428">
        <v>337042.56780000002</v>
      </c>
      <c r="R428">
        <v>3065676.1656999998</v>
      </c>
      <c r="S428">
        <v>337040.235376</v>
      </c>
      <c r="T428">
        <v>3065676.20579</v>
      </c>
      <c r="U428">
        <v>2.333E-3</v>
      </c>
      <c r="V428" t="str">
        <f>VLOOKUP(C428,'Lines LookUp'!$B$1:$C$12,2,0)</f>
        <v>BAG</v>
      </c>
      <c r="W428" t="str">
        <f>ROUNDUP(Q428,3)&amp;"-"&amp;ROUNDUP(R428,3)</f>
        <v>337042.568-3065676.166</v>
      </c>
      <c r="X428" t="str">
        <f>ROUNDUP(S428,3)&amp;"-"&amp;ROUNDUP(T428,3)</f>
        <v>337040.236-3065676.206</v>
      </c>
      <c r="Y428">
        <f>VLOOKUP(W428&amp;"-"&amp;V428,'Buscoords Workout'!$F:$G,2,0)</f>
        <v>1211</v>
      </c>
      <c r="Z428">
        <f>VLOOKUP(X428&amp;"-"&amp;V428,'Buscoords Workout'!$F:$G,2,0)</f>
        <v>1315</v>
      </c>
      <c r="AA428" t="b">
        <f>OR(ISNA(Y428),ISNA(Z428))</f>
        <v>0</v>
      </c>
    </row>
    <row r="429" spans="1:27" x14ac:dyDescent="0.25">
      <c r="A429">
        <v>2518</v>
      </c>
      <c r="B429" t="s">
        <v>24</v>
      </c>
      <c r="C429" t="s">
        <v>60</v>
      </c>
      <c r="D429" t="s">
        <v>61</v>
      </c>
      <c r="E429">
        <v>11</v>
      </c>
      <c r="F429" t="s">
        <v>37</v>
      </c>
      <c r="G429">
        <v>100</v>
      </c>
      <c r="H429" t="s">
        <v>27</v>
      </c>
      <c r="I429" t="s">
        <v>38</v>
      </c>
      <c r="J429" t="s">
        <v>59</v>
      </c>
      <c r="K429" t="s">
        <v>30</v>
      </c>
      <c r="L429" t="s">
        <v>31</v>
      </c>
      <c r="M429">
        <v>3</v>
      </c>
      <c r="N429" t="s">
        <v>32</v>
      </c>
      <c r="O429" t="s">
        <v>33</v>
      </c>
      <c r="P429">
        <v>7.5711899999999996</v>
      </c>
      <c r="Q429">
        <v>337040.235376</v>
      </c>
      <c r="R429">
        <v>3065676.20579</v>
      </c>
      <c r="S429">
        <v>337032.66529999999</v>
      </c>
      <c r="T429">
        <v>3065676.3358999998</v>
      </c>
      <c r="U429">
        <v>7.5709999999999996E-3</v>
      </c>
      <c r="V429" t="str">
        <f>VLOOKUP(C429,'Lines LookUp'!$B$1:$C$12,2,0)</f>
        <v>BAG</v>
      </c>
      <c r="W429" t="str">
        <f>ROUNDUP(Q429,3)&amp;"-"&amp;ROUNDUP(R429,3)</f>
        <v>337040.236-3065676.206</v>
      </c>
      <c r="X429" t="str">
        <f>ROUNDUP(S429,3)&amp;"-"&amp;ROUNDUP(T429,3)</f>
        <v>337032.666-3065676.336</v>
      </c>
      <c r="Y429">
        <f>VLOOKUP(W429&amp;"-"&amp;V429,'Buscoords Workout'!$F:$G,2,0)</f>
        <v>1315</v>
      </c>
      <c r="Z429">
        <f>VLOOKUP(X429&amp;"-"&amp;V429,'Buscoords Workout'!$F:$G,2,0)</f>
        <v>1212</v>
      </c>
      <c r="AA429" t="b">
        <f>OR(ISNA(Y429),ISNA(Z429))</f>
        <v>0</v>
      </c>
    </row>
    <row r="430" spans="1:27" x14ac:dyDescent="0.25">
      <c r="A430">
        <v>2519</v>
      </c>
      <c r="B430" t="s">
        <v>24</v>
      </c>
      <c r="C430" t="s">
        <v>60</v>
      </c>
      <c r="D430" t="s">
        <v>61</v>
      </c>
      <c r="E430">
        <v>11</v>
      </c>
      <c r="F430" t="s">
        <v>37</v>
      </c>
      <c r="G430">
        <v>100</v>
      </c>
      <c r="H430" t="s">
        <v>27</v>
      </c>
      <c r="I430" t="s">
        <v>38</v>
      </c>
      <c r="J430" t="s">
        <v>59</v>
      </c>
      <c r="K430" t="s">
        <v>30</v>
      </c>
      <c r="L430" t="s">
        <v>31</v>
      </c>
      <c r="M430">
        <v>3</v>
      </c>
      <c r="N430" t="s">
        <v>32</v>
      </c>
      <c r="O430" t="s">
        <v>33</v>
      </c>
      <c r="P430">
        <v>21.8749</v>
      </c>
      <c r="Q430">
        <v>337032.66529999999</v>
      </c>
      <c r="R430">
        <v>3065676.3358999998</v>
      </c>
      <c r="S430">
        <v>337010.79239999998</v>
      </c>
      <c r="T430">
        <v>3065676.6294</v>
      </c>
      <c r="U430">
        <v>2.1874999999999999E-2</v>
      </c>
      <c r="V430" t="str">
        <f>VLOOKUP(C430,'Lines LookUp'!$B$1:$C$12,2,0)</f>
        <v>BAG</v>
      </c>
      <c r="W430" t="str">
        <f>ROUNDUP(Q430,3)&amp;"-"&amp;ROUNDUP(R430,3)</f>
        <v>337032.666-3065676.336</v>
      </c>
      <c r="X430" t="str">
        <f>ROUNDUP(S430,3)&amp;"-"&amp;ROUNDUP(T430,3)</f>
        <v>337010.793-3065676.63</v>
      </c>
      <c r="Y430">
        <f>VLOOKUP(W430&amp;"-"&amp;V430,'Buscoords Workout'!$F:$G,2,0)</f>
        <v>1212</v>
      </c>
      <c r="Z430">
        <f>VLOOKUP(X430&amp;"-"&amp;V430,'Buscoords Workout'!$F:$G,2,0)</f>
        <v>1213</v>
      </c>
      <c r="AA430" t="b">
        <f>OR(ISNA(Y430),ISNA(Z430))</f>
        <v>0</v>
      </c>
    </row>
    <row r="431" spans="1:27" x14ac:dyDescent="0.25">
      <c r="A431">
        <v>2520</v>
      </c>
      <c r="B431" t="s">
        <v>24</v>
      </c>
      <c r="C431" t="s">
        <v>60</v>
      </c>
      <c r="D431" t="s">
        <v>61</v>
      </c>
      <c r="E431">
        <v>11</v>
      </c>
      <c r="F431" t="s">
        <v>37</v>
      </c>
      <c r="G431">
        <v>100</v>
      </c>
      <c r="H431" t="s">
        <v>27</v>
      </c>
      <c r="I431" t="s">
        <v>38</v>
      </c>
      <c r="J431" t="s">
        <v>59</v>
      </c>
      <c r="K431" t="s">
        <v>30</v>
      </c>
      <c r="L431" t="s">
        <v>31</v>
      </c>
      <c r="M431">
        <v>3</v>
      </c>
      <c r="N431" t="s">
        <v>32</v>
      </c>
      <c r="O431" t="s">
        <v>33</v>
      </c>
      <c r="P431">
        <v>32.216799999999999</v>
      </c>
      <c r="Q431">
        <v>337010.79239999998</v>
      </c>
      <c r="R431">
        <v>3065676.6294</v>
      </c>
      <c r="S431">
        <v>336978.61859999999</v>
      </c>
      <c r="T431">
        <v>3065678.2930000001</v>
      </c>
      <c r="U431">
        <v>3.2217000000000003E-2</v>
      </c>
      <c r="V431" t="str">
        <f>VLOOKUP(C431,'Lines LookUp'!$B$1:$C$12,2,0)</f>
        <v>BAG</v>
      </c>
      <c r="W431" t="str">
        <f>ROUNDUP(Q431,3)&amp;"-"&amp;ROUNDUP(R431,3)</f>
        <v>337010.793-3065676.63</v>
      </c>
      <c r="X431" t="str">
        <f>ROUNDUP(S431,3)&amp;"-"&amp;ROUNDUP(T431,3)</f>
        <v>336978.619-3065678.293</v>
      </c>
      <c r="Y431">
        <f>VLOOKUP(W431&amp;"-"&amp;V431,'Buscoords Workout'!$F:$G,2,0)</f>
        <v>1213</v>
      </c>
      <c r="Z431">
        <f>VLOOKUP(X431&amp;"-"&amp;V431,'Buscoords Workout'!$F:$G,2,0)</f>
        <v>1214</v>
      </c>
      <c r="AA431" t="b">
        <f>OR(ISNA(Y431),ISNA(Z431))</f>
        <v>0</v>
      </c>
    </row>
    <row r="432" spans="1:27" x14ac:dyDescent="0.25">
      <c r="A432">
        <v>2521</v>
      </c>
      <c r="B432" t="s">
        <v>24</v>
      </c>
      <c r="C432" t="s">
        <v>60</v>
      </c>
      <c r="D432" t="s">
        <v>61</v>
      </c>
      <c r="E432">
        <v>11</v>
      </c>
      <c r="F432" t="s">
        <v>37</v>
      </c>
      <c r="G432">
        <v>100</v>
      </c>
      <c r="H432" t="s">
        <v>27</v>
      </c>
      <c r="I432" t="s">
        <v>38</v>
      </c>
      <c r="J432" t="s">
        <v>59</v>
      </c>
      <c r="K432" t="s">
        <v>30</v>
      </c>
      <c r="L432" t="s">
        <v>31</v>
      </c>
      <c r="M432">
        <v>3</v>
      </c>
      <c r="N432" t="s">
        <v>32</v>
      </c>
      <c r="O432" t="s">
        <v>33</v>
      </c>
      <c r="P432">
        <v>14.6729</v>
      </c>
      <c r="Q432">
        <v>337555.56040000002</v>
      </c>
      <c r="R432">
        <v>3064064.3953</v>
      </c>
      <c r="S432">
        <v>337562.06379699998</v>
      </c>
      <c r="T432">
        <v>3064077.5482399999</v>
      </c>
      <c r="U432">
        <v>1.4673E-2</v>
      </c>
      <c r="V432" t="str">
        <f>VLOOKUP(C432,'Lines LookUp'!$B$1:$C$12,2,0)</f>
        <v>BAG</v>
      </c>
      <c r="W432" t="str">
        <f>ROUNDUP(Q432,3)&amp;"-"&amp;ROUNDUP(R432,3)</f>
        <v>337555.561-3064064.396</v>
      </c>
      <c r="X432" t="str">
        <f>ROUNDUP(S432,3)&amp;"-"&amp;ROUNDUP(T432,3)</f>
        <v>337562.064-3064077.549</v>
      </c>
      <c r="Y432">
        <f>VLOOKUP(W432&amp;"-"&amp;V432,'Buscoords Workout'!$F:$G,2,0)</f>
        <v>1068</v>
      </c>
      <c r="Z432">
        <f>VLOOKUP(X432&amp;"-"&amp;V432,'Buscoords Workout'!$F:$G,2,0)</f>
        <v>1309</v>
      </c>
      <c r="AA432" t="b">
        <f>OR(ISNA(Y432),ISNA(Z432))</f>
        <v>0</v>
      </c>
    </row>
    <row r="433" spans="1:27" x14ac:dyDescent="0.25">
      <c r="A433">
        <v>2522</v>
      </c>
      <c r="B433" t="s">
        <v>24</v>
      </c>
      <c r="C433" t="s">
        <v>60</v>
      </c>
      <c r="D433" t="s">
        <v>61</v>
      </c>
      <c r="E433">
        <v>11</v>
      </c>
      <c r="F433" t="s">
        <v>37</v>
      </c>
      <c r="G433">
        <v>100</v>
      </c>
      <c r="H433" t="s">
        <v>27</v>
      </c>
      <c r="I433" t="s">
        <v>38</v>
      </c>
      <c r="J433" t="s">
        <v>59</v>
      </c>
      <c r="K433" t="s">
        <v>30</v>
      </c>
      <c r="L433" t="s">
        <v>31</v>
      </c>
      <c r="M433">
        <v>3</v>
      </c>
      <c r="N433" t="s">
        <v>32</v>
      </c>
      <c r="O433" t="s">
        <v>33</v>
      </c>
      <c r="P433">
        <v>12.6259</v>
      </c>
      <c r="Q433">
        <v>337562.06379699998</v>
      </c>
      <c r="R433">
        <v>3064077.5482399999</v>
      </c>
      <c r="S433">
        <v>337567.65990000003</v>
      </c>
      <c r="T433">
        <v>3064088.8662</v>
      </c>
      <c r="U433">
        <v>1.2626E-2</v>
      </c>
      <c r="V433" t="str">
        <f>VLOOKUP(C433,'Lines LookUp'!$B$1:$C$12,2,0)</f>
        <v>BAG</v>
      </c>
      <c r="W433" t="str">
        <f>ROUNDUP(Q433,3)&amp;"-"&amp;ROUNDUP(R433,3)</f>
        <v>337562.064-3064077.549</v>
      </c>
      <c r="X433" t="str">
        <f>ROUNDUP(S433,3)&amp;"-"&amp;ROUNDUP(T433,3)</f>
        <v>337567.66-3064088.867</v>
      </c>
      <c r="Y433">
        <f>VLOOKUP(W433&amp;"-"&amp;V433,'Buscoords Workout'!$F:$G,2,0)</f>
        <v>1309</v>
      </c>
      <c r="Z433">
        <f>VLOOKUP(X433&amp;"-"&amp;V433,'Buscoords Workout'!$F:$G,2,0)</f>
        <v>1069</v>
      </c>
      <c r="AA433" t="b">
        <f>OR(ISNA(Y433),ISNA(Z433))</f>
        <v>0</v>
      </c>
    </row>
    <row r="434" spans="1:27" x14ac:dyDescent="0.25">
      <c r="A434">
        <v>1965</v>
      </c>
      <c r="B434" t="s">
        <v>24</v>
      </c>
      <c r="C434" t="s">
        <v>32</v>
      </c>
      <c r="D434" t="s">
        <v>58</v>
      </c>
      <c r="E434">
        <v>11</v>
      </c>
      <c r="F434" t="s">
        <v>42</v>
      </c>
      <c r="G434">
        <v>240</v>
      </c>
      <c r="H434" t="s">
        <v>27</v>
      </c>
      <c r="I434" t="s">
        <v>28</v>
      </c>
      <c r="J434" t="s">
        <v>59</v>
      </c>
      <c r="K434" t="s">
        <v>49</v>
      </c>
      <c r="L434" t="s">
        <v>31</v>
      </c>
      <c r="M434">
        <v>3</v>
      </c>
      <c r="N434" t="s">
        <v>32</v>
      </c>
      <c r="O434" t="s">
        <v>33</v>
      </c>
      <c r="P434">
        <v>5.9380199999999999</v>
      </c>
      <c r="Q434">
        <v>336236.49300000002</v>
      </c>
      <c r="R434">
        <v>3063405.7793000001</v>
      </c>
      <c r="S434">
        <v>336238.74952000001</v>
      </c>
      <c r="T434">
        <v>3063411.2718600002</v>
      </c>
      <c r="U434">
        <v>5.9379999999999997E-3</v>
      </c>
      <c r="V434" t="str">
        <f>VLOOKUP(C434,'Lines LookUp'!$B$1:$C$12,2,0)</f>
        <v>BAN</v>
      </c>
      <c r="W434" t="str">
        <f>ROUNDUP(Q434,3)&amp;"-"&amp;ROUNDUP(R434,3)</f>
        <v>336236.493-3063405.78</v>
      </c>
      <c r="X434" t="str">
        <f>ROUNDUP(S434,3)&amp;"-"&amp;ROUNDUP(T434,3)</f>
        <v>336238.75-3063411.272</v>
      </c>
      <c r="Y434">
        <f>VLOOKUP(W434&amp;"-"&amp;V434,'Buscoords Workout'!$F:$G,2,0)</f>
        <v>102</v>
      </c>
      <c r="Z434">
        <f>VLOOKUP(X434&amp;"-"&amp;V434,'Buscoords Workout'!$F:$G,2,0)</f>
        <v>2196</v>
      </c>
      <c r="AA434" t="b">
        <f>OR(ISNA(Y434),ISNA(Z434))</f>
        <v>0</v>
      </c>
    </row>
    <row r="435" spans="1:27" x14ac:dyDescent="0.25">
      <c r="A435">
        <v>1966</v>
      </c>
      <c r="B435" t="s">
        <v>24</v>
      </c>
      <c r="C435" t="s">
        <v>32</v>
      </c>
      <c r="D435" t="s">
        <v>58</v>
      </c>
      <c r="E435">
        <v>11</v>
      </c>
      <c r="F435" t="s">
        <v>42</v>
      </c>
      <c r="G435">
        <v>240</v>
      </c>
      <c r="H435" t="s">
        <v>27</v>
      </c>
      <c r="I435" t="s">
        <v>28</v>
      </c>
      <c r="J435" t="s">
        <v>59</v>
      </c>
      <c r="K435" t="s">
        <v>49</v>
      </c>
      <c r="L435" t="s">
        <v>31</v>
      </c>
      <c r="M435">
        <v>3</v>
      </c>
      <c r="N435" t="s">
        <v>32</v>
      </c>
      <c r="O435" t="s">
        <v>33</v>
      </c>
      <c r="P435">
        <v>2.53566</v>
      </c>
      <c r="Q435">
        <v>336238.74952000001</v>
      </c>
      <c r="R435">
        <v>3063411.2718600002</v>
      </c>
      <c r="S435">
        <v>336239.71309999999</v>
      </c>
      <c r="T435">
        <v>3063413.6173</v>
      </c>
      <c r="U435">
        <v>2.5360000000000001E-3</v>
      </c>
      <c r="V435" t="str">
        <f>VLOOKUP(C435,'Lines LookUp'!$B$1:$C$12,2,0)</f>
        <v>BAN</v>
      </c>
      <c r="W435" t="str">
        <f>ROUNDUP(Q435,3)&amp;"-"&amp;ROUNDUP(R435,3)</f>
        <v>336238.75-3063411.272</v>
      </c>
      <c r="X435" t="str">
        <f>ROUNDUP(S435,3)&amp;"-"&amp;ROUNDUP(T435,3)</f>
        <v>336239.714-3063413.618</v>
      </c>
      <c r="Y435">
        <f>VLOOKUP(W435&amp;"-"&amp;V435,'Buscoords Workout'!$F:$G,2,0)</f>
        <v>2196</v>
      </c>
      <c r="Z435">
        <f>VLOOKUP(X435&amp;"-"&amp;V435,'Buscoords Workout'!$F:$G,2,0)</f>
        <v>2001</v>
      </c>
      <c r="AA435" t="b">
        <f>OR(ISNA(Y435),ISNA(Z435))</f>
        <v>0</v>
      </c>
    </row>
    <row r="436" spans="1:27" x14ac:dyDescent="0.25">
      <c r="A436">
        <v>1969</v>
      </c>
      <c r="B436" t="s">
        <v>24</v>
      </c>
      <c r="C436" t="s">
        <v>32</v>
      </c>
      <c r="D436" t="s">
        <v>58</v>
      </c>
      <c r="E436">
        <v>11</v>
      </c>
      <c r="F436" t="s">
        <v>42</v>
      </c>
      <c r="G436">
        <v>240</v>
      </c>
      <c r="H436" t="s">
        <v>27</v>
      </c>
      <c r="I436" t="s">
        <v>28</v>
      </c>
      <c r="J436" t="s">
        <v>59</v>
      </c>
      <c r="K436" t="s">
        <v>49</v>
      </c>
      <c r="L436" t="s">
        <v>31</v>
      </c>
      <c r="M436">
        <v>3</v>
      </c>
      <c r="N436" t="s">
        <v>32</v>
      </c>
      <c r="O436" t="s">
        <v>33</v>
      </c>
      <c r="P436">
        <v>1.6034200000000001</v>
      </c>
      <c r="Q436">
        <v>336232.64510000002</v>
      </c>
      <c r="R436">
        <v>3063428.7357999999</v>
      </c>
      <c r="S436">
        <v>336231.64331700001</v>
      </c>
      <c r="T436">
        <v>3063429.9877499999</v>
      </c>
      <c r="U436">
        <v>1.603E-3</v>
      </c>
      <c r="V436" t="str">
        <f>VLOOKUP(C436,'Lines LookUp'!$B$1:$C$12,2,0)</f>
        <v>BAN</v>
      </c>
      <c r="W436" t="str">
        <f>ROUNDUP(Q436,3)&amp;"-"&amp;ROUNDUP(R436,3)</f>
        <v>336232.646-3063428.736</v>
      </c>
      <c r="X436" t="str">
        <f>ROUNDUP(S436,3)&amp;"-"&amp;ROUNDUP(T436,3)</f>
        <v>336231.644-3063429.988</v>
      </c>
      <c r="Y436">
        <f>VLOOKUP(W436&amp;"-"&amp;V436,'Buscoords Workout'!$F:$G,2,0)</f>
        <v>2002</v>
      </c>
      <c r="Z436">
        <f>VLOOKUP(X436&amp;"-"&amp;V436,'Buscoords Workout'!$F:$G,2,0)</f>
        <v>2198</v>
      </c>
      <c r="AA436" t="b">
        <f>OR(ISNA(Y436),ISNA(Z436))</f>
        <v>0</v>
      </c>
    </row>
    <row r="437" spans="1:27" x14ac:dyDescent="0.25">
      <c r="A437">
        <v>1970</v>
      </c>
      <c r="B437" t="s">
        <v>24</v>
      </c>
      <c r="C437" t="s">
        <v>32</v>
      </c>
      <c r="D437" t="s">
        <v>58</v>
      </c>
      <c r="E437">
        <v>11</v>
      </c>
      <c r="F437" t="s">
        <v>42</v>
      </c>
      <c r="G437">
        <v>240</v>
      </c>
      <c r="H437" t="s">
        <v>27</v>
      </c>
      <c r="I437" t="s">
        <v>28</v>
      </c>
      <c r="J437" t="s">
        <v>59</v>
      </c>
      <c r="K437" t="s">
        <v>49</v>
      </c>
      <c r="L437" t="s">
        <v>31</v>
      </c>
      <c r="M437">
        <v>3</v>
      </c>
      <c r="N437" t="s">
        <v>32</v>
      </c>
      <c r="O437" t="s">
        <v>33</v>
      </c>
      <c r="P437">
        <v>0.99705900000000003</v>
      </c>
      <c r="Q437">
        <v>336227.84484099998</v>
      </c>
      <c r="R437">
        <v>3063434.7348000002</v>
      </c>
      <c r="S437">
        <v>336227.221899</v>
      </c>
      <c r="T437">
        <v>3063435.5133099998</v>
      </c>
      <c r="U437">
        <v>9.9700000000000006E-4</v>
      </c>
      <c r="V437" t="str">
        <f>VLOOKUP(C437,'Lines LookUp'!$B$1:$C$12,2,0)</f>
        <v>BAN</v>
      </c>
      <c r="W437" t="str">
        <f>ROUNDUP(Q437,3)&amp;"-"&amp;ROUNDUP(R437,3)</f>
        <v>336227.845-3063434.735</v>
      </c>
      <c r="X437" t="str">
        <f>ROUNDUP(S437,3)&amp;"-"&amp;ROUNDUP(T437,3)</f>
        <v>336227.222-3063435.514</v>
      </c>
      <c r="Y437">
        <f>VLOOKUP(W437&amp;"-"&amp;V437,'Buscoords Workout'!$F:$G,2,0)</f>
        <v>2199</v>
      </c>
      <c r="Z437">
        <f>VLOOKUP(X437&amp;"-"&amp;V437,'Buscoords Workout'!$F:$G,2,0)</f>
        <v>2200</v>
      </c>
      <c r="AA437" t="b">
        <f>OR(ISNA(Y437),ISNA(Z437))</f>
        <v>0</v>
      </c>
    </row>
    <row r="438" spans="1:27" x14ac:dyDescent="0.25">
      <c r="A438">
        <v>1971</v>
      </c>
      <c r="B438" t="s">
        <v>24</v>
      </c>
      <c r="C438" t="s">
        <v>32</v>
      </c>
      <c r="D438" t="s">
        <v>58</v>
      </c>
      <c r="E438">
        <v>11</v>
      </c>
      <c r="F438" t="s">
        <v>42</v>
      </c>
      <c r="G438">
        <v>240</v>
      </c>
      <c r="H438" t="s">
        <v>27</v>
      </c>
      <c r="I438" t="s">
        <v>28</v>
      </c>
      <c r="J438" t="s">
        <v>59</v>
      </c>
      <c r="K438" t="s">
        <v>49</v>
      </c>
      <c r="L438" t="s">
        <v>31</v>
      </c>
      <c r="M438">
        <v>3</v>
      </c>
      <c r="N438" t="s">
        <v>32</v>
      </c>
      <c r="O438" t="s">
        <v>33</v>
      </c>
      <c r="P438">
        <v>6.3518600000000003</v>
      </c>
      <c r="Q438">
        <v>336225.78810800001</v>
      </c>
      <c r="R438">
        <v>3063437.30516</v>
      </c>
      <c r="S438">
        <v>336221.81959999999</v>
      </c>
      <c r="T438">
        <v>3063442.2647000002</v>
      </c>
      <c r="U438">
        <v>6.352E-3</v>
      </c>
      <c r="V438" t="str">
        <f>VLOOKUP(C438,'Lines LookUp'!$B$1:$C$12,2,0)</f>
        <v>BAN</v>
      </c>
      <c r="W438" t="str">
        <f>ROUNDUP(Q438,3)&amp;"-"&amp;ROUNDUP(R438,3)</f>
        <v>336225.789-3063437.306</v>
      </c>
      <c r="X438" t="str">
        <f>ROUNDUP(S438,3)&amp;"-"&amp;ROUNDUP(T438,3)</f>
        <v>336221.82-3063442.265</v>
      </c>
      <c r="Y438">
        <f>VLOOKUP(W438&amp;"-"&amp;V438,'Buscoords Workout'!$F:$G,2,0)</f>
        <v>2201</v>
      </c>
      <c r="Z438">
        <f>VLOOKUP(X438&amp;"-"&amp;V438,'Buscoords Workout'!$F:$G,2,0)</f>
        <v>2003</v>
      </c>
      <c r="AA438" t="b">
        <f>OR(ISNA(Y438),ISNA(Z438))</f>
        <v>0</v>
      </c>
    </row>
    <row r="439" spans="1:27" x14ac:dyDescent="0.25">
      <c r="A439">
        <v>1972</v>
      </c>
      <c r="B439" t="s">
        <v>24</v>
      </c>
      <c r="C439" t="s">
        <v>32</v>
      </c>
      <c r="D439" t="s">
        <v>58</v>
      </c>
      <c r="E439">
        <v>11</v>
      </c>
      <c r="F439" t="s">
        <v>42</v>
      </c>
      <c r="G439">
        <v>240</v>
      </c>
      <c r="H439" t="s">
        <v>27</v>
      </c>
      <c r="I439" t="s">
        <v>28</v>
      </c>
      <c r="J439" t="s">
        <v>59</v>
      </c>
      <c r="K439" t="s">
        <v>49</v>
      </c>
      <c r="L439" t="s">
        <v>31</v>
      </c>
      <c r="M439">
        <v>3</v>
      </c>
      <c r="N439" t="s">
        <v>32</v>
      </c>
      <c r="O439" t="s">
        <v>33</v>
      </c>
      <c r="P439">
        <v>2.29488</v>
      </c>
      <c r="Q439">
        <v>336227.221899</v>
      </c>
      <c r="R439">
        <v>3063435.5133099998</v>
      </c>
      <c r="S439">
        <v>336225.78810800001</v>
      </c>
      <c r="T439">
        <v>3063437.30516</v>
      </c>
      <c r="U439">
        <v>2.2950000000000002E-3</v>
      </c>
      <c r="V439" t="str">
        <f>VLOOKUP(C439,'Lines LookUp'!$B$1:$C$12,2,0)</f>
        <v>BAN</v>
      </c>
      <c r="W439" t="str">
        <f>ROUNDUP(Q439,3)&amp;"-"&amp;ROUNDUP(R439,3)</f>
        <v>336227.222-3063435.514</v>
      </c>
      <c r="X439" t="str">
        <f>ROUNDUP(S439,3)&amp;"-"&amp;ROUNDUP(T439,3)</f>
        <v>336225.789-3063437.306</v>
      </c>
      <c r="Y439">
        <f>VLOOKUP(W439&amp;"-"&amp;V439,'Buscoords Workout'!$F:$G,2,0)</f>
        <v>2200</v>
      </c>
      <c r="Z439">
        <f>VLOOKUP(X439&amp;"-"&amp;V439,'Buscoords Workout'!$F:$G,2,0)</f>
        <v>2201</v>
      </c>
      <c r="AA439" t="b">
        <f>OR(ISNA(Y439),ISNA(Z439))</f>
        <v>0</v>
      </c>
    </row>
    <row r="440" spans="1:27" x14ac:dyDescent="0.25">
      <c r="A440">
        <v>1973</v>
      </c>
      <c r="B440" t="s">
        <v>24</v>
      </c>
      <c r="C440" t="s">
        <v>32</v>
      </c>
      <c r="D440" t="s">
        <v>58</v>
      </c>
      <c r="E440">
        <v>11</v>
      </c>
      <c r="F440" t="s">
        <v>42</v>
      </c>
      <c r="G440">
        <v>240</v>
      </c>
      <c r="H440" t="s">
        <v>27</v>
      </c>
      <c r="I440" t="s">
        <v>28</v>
      </c>
      <c r="J440" t="s">
        <v>59</v>
      </c>
      <c r="K440" t="s">
        <v>49</v>
      </c>
      <c r="L440" t="s">
        <v>31</v>
      </c>
      <c r="M440">
        <v>3</v>
      </c>
      <c r="N440" t="s">
        <v>32</v>
      </c>
      <c r="O440" t="s">
        <v>33</v>
      </c>
      <c r="P440">
        <v>6.0797100000000004</v>
      </c>
      <c r="Q440">
        <v>336231.64331700001</v>
      </c>
      <c r="R440">
        <v>3063429.9877499999</v>
      </c>
      <c r="S440">
        <v>336227.84484099998</v>
      </c>
      <c r="T440">
        <v>3063434.7348000002</v>
      </c>
      <c r="U440">
        <v>6.0800000000000003E-3</v>
      </c>
      <c r="V440" t="str">
        <f>VLOOKUP(C440,'Lines LookUp'!$B$1:$C$12,2,0)</f>
        <v>BAN</v>
      </c>
      <c r="W440" t="str">
        <f>ROUNDUP(Q440,3)&amp;"-"&amp;ROUNDUP(R440,3)</f>
        <v>336231.644-3063429.988</v>
      </c>
      <c r="X440" t="str">
        <f>ROUNDUP(S440,3)&amp;"-"&amp;ROUNDUP(T440,3)</f>
        <v>336227.845-3063434.735</v>
      </c>
      <c r="Y440">
        <f>VLOOKUP(W440&amp;"-"&amp;V440,'Buscoords Workout'!$F:$G,2,0)</f>
        <v>2198</v>
      </c>
      <c r="Z440">
        <f>VLOOKUP(X440&amp;"-"&amp;V440,'Buscoords Workout'!$F:$G,2,0)</f>
        <v>2199</v>
      </c>
      <c r="AA440" t="b">
        <f>OR(ISNA(Y440),ISNA(Z440))</f>
        <v>0</v>
      </c>
    </row>
    <row r="441" spans="1:27" x14ac:dyDescent="0.25">
      <c r="A441">
        <v>1974</v>
      </c>
      <c r="B441" t="s">
        <v>24</v>
      </c>
      <c r="C441" t="s">
        <v>32</v>
      </c>
      <c r="D441" t="s">
        <v>58</v>
      </c>
      <c r="E441">
        <v>11</v>
      </c>
      <c r="F441" t="s">
        <v>42</v>
      </c>
      <c r="G441">
        <v>240</v>
      </c>
      <c r="H441" t="s">
        <v>27</v>
      </c>
      <c r="I441" t="s">
        <v>28</v>
      </c>
      <c r="J441" t="s">
        <v>59</v>
      </c>
      <c r="K441" t="s">
        <v>49</v>
      </c>
      <c r="L441" t="s">
        <v>31</v>
      </c>
      <c r="M441">
        <v>3</v>
      </c>
      <c r="N441" t="s">
        <v>32</v>
      </c>
      <c r="O441" t="s">
        <v>33</v>
      </c>
      <c r="P441">
        <v>2.8454600000000001</v>
      </c>
      <c r="Q441">
        <v>336221.81959999999</v>
      </c>
      <c r="R441">
        <v>3063442.2647000002</v>
      </c>
      <c r="S441">
        <v>336220.09048100002</v>
      </c>
      <c r="T441">
        <v>3063444.52452</v>
      </c>
      <c r="U441">
        <v>2.8449999999999999E-3</v>
      </c>
      <c r="V441" t="str">
        <f>VLOOKUP(C441,'Lines LookUp'!$B$1:$C$12,2,0)</f>
        <v>BAN</v>
      </c>
      <c r="W441" t="str">
        <f>ROUNDUP(Q441,3)&amp;"-"&amp;ROUNDUP(R441,3)</f>
        <v>336221.82-3063442.265</v>
      </c>
      <c r="X441" t="str">
        <f>ROUNDUP(S441,3)&amp;"-"&amp;ROUNDUP(T441,3)</f>
        <v>336220.091-3063444.525</v>
      </c>
      <c r="Y441">
        <f>VLOOKUP(W441&amp;"-"&amp;V441,'Buscoords Workout'!$F:$G,2,0)</f>
        <v>2003</v>
      </c>
      <c r="Z441">
        <f>VLOOKUP(X441&amp;"-"&amp;V441,'Buscoords Workout'!$F:$G,2,0)</f>
        <v>2202</v>
      </c>
      <c r="AA441" t="b">
        <f>OR(ISNA(Y441),ISNA(Z441))</f>
        <v>0</v>
      </c>
    </row>
    <row r="442" spans="1:27" x14ac:dyDescent="0.25">
      <c r="A442">
        <v>1975</v>
      </c>
      <c r="B442" t="s">
        <v>24</v>
      </c>
      <c r="C442" t="s">
        <v>32</v>
      </c>
      <c r="D442" t="s">
        <v>58</v>
      </c>
      <c r="E442">
        <v>11</v>
      </c>
      <c r="F442" t="s">
        <v>42</v>
      </c>
      <c r="G442">
        <v>240</v>
      </c>
      <c r="H442" t="s">
        <v>27</v>
      </c>
      <c r="I442" t="s">
        <v>28</v>
      </c>
      <c r="J442" t="s">
        <v>59</v>
      </c>
      <c r="K442" t="s">
        <v>49</v>
      </c>
      <c r="L442" t="s">
        <v>31</v>
      </c>
      <c r="M442">
        <v>3</v>
      </c>
      <c r="N442" t="s">
        <v>32</v>
      </c>
      <c r="O442" t="s">
        <v>33</v>
      </c>
      <c r="P442">
        <v>0.64839199999999997</v>
      </c>
      <c r="Q442">
        <v>336214.79016799998</v>
      </c>
      <c r="R442">
        <v>3063451.4515999998</v>
      </c>
      <c r="S442">
        <v>336214.39615500002</v>
      </c>
      <c r="T442">
        <v>3063451.9665399999</v>
      </c>
      <c r="U442">
        <v>6.4800000000000003E-4</v>
      </c>
      <c r="V442" t="str">
        <f>VLOOKUP(C442,'Lines LookUp'!$B$1:$C$12,2,0)</f>
        <v>BAN</v>
      </c>
      <c r="W442" t="str">
        <f>ROUNDUP(Q442,3)&amp;"-"&amp;ROUNDUP(R442,3)</f>
        <v>336214.791-3063451.452</v>
      </c>
      <c r="X442" t="str">
        <f>ROUNDUP(S442,3)&amp;"-"&amp;ROUNDUP(T442,3)</f>
        <v>336214.397-3063451.967</v>
      </c>
      <c r="Y442">
        <f>VLOOKUP(W442&amp;"-"&amp;V442,'Buscoords Workout'!$F:$G,2,0)</f>
        <v>2204</v>
      </c>
      <c r="Z442">
        <f>VLOOKUP(X442&amp;"-"&amp;V442,'Buscoords Workout'!$F:$G,2,0)</f>
        <v>2205</v>
      </c>
      <c r="AA442" t="b">
        <f>OR(ISNA(Y442),ISNA(Z442))</f>
        <v>0</v>
      </c>
    </row>
    <row r="443" spans="1:27" x14ac:dyDescent="0.25">
      <c r="A443">
        <v>1976</v>
      </c>
      <c r="B443" t="s">
        <v>24</v>
      </c>
      <c r="C443" t="s">
        <v>32</v>
      </c>
      <c r="D443" t="s">
        <v>58</v>
      </c>
      <c r="E443">
        <v>11</v>
      </c>
      <c r="F443" t="s">
        <v>42</v>
      </c>
      <c r="G443">
        <v>240</v>
      </c>
      <c r="H443" t="s">
        <v>27</v>
      </c>
      <c r="I443" t="s">
        <v>28</v>
      </c>
      <c r="J443" t="s">
        <v>59</v>
      </c>
      <c r="K443" t="s">
        <v>49</v>
      </c>
      <c r="L443" t="s">
        <v>31</v>
      </c>
      <c r="M443">
        <v>3</v>
      </c>
      <c r="N443" t="s">
        <v>32</v>
      </c>
      <c r="O443" t="s">
        <v>33</v>
      </c>
      <c r="P443">
        <v>5.5848000000000004</v>
      </c>
      <c r="Q443">
        <v>336214.39615500002</v>
      </c>
      <c r="R443">
        <v>3063451.9665399999</v>
      </c>
      <c r="S443">
        <v>336211.0024</v>
      </c>
      <c r="T443">
        <v>3063456.4018999999</v>
      </c>
      <c r="U443">
        <v>5.5849999999999997E-3</v>
      </c>
      <c r="V443" t="str">
        <f>VLOOKUP(C443,'Lines LookUp'!$B$1:$C$12,2,0)</f>
        <v>BAN</v>
      </c>
      <c r="W443" t="str">
        <f>ROUNDUP(Q443,3)&amp;"-"&amp;ROUNDUP(R443,3)</f>
        <v>336214.397-3063451.967</v>
      </c>
      <c r="X443" t="str">
        <f>ROUNDUP(S443,3)&amp;"-"&amp;ROUNDUP(T443,3)</f>
        <v>336211.003-3063456.402</v>
      </c>
      <c r="Y443">
        <f>VLOOKUP(W443&amp;"-"&amp;V443,'Buscoords Workout'!$F:$G,2,0)</f>
        <v>2205</v>
      </c>
      <c r="Z443">
        <f>VLOOKUP(X443&amp;"-"&amp;V443,'Buscoords Workout'!$F:$G,2,0)</f>
        <v>2004</v>
      </c>
      <c r="AA443" t="b">
        <f>OR(ISNA(Y443),ISNA(Z443))</f>
        <v>0</v>
      </c>
    </row>
    <row r="444" spans="1:27" x14ac:dyDescent="0.25">
      <c r="A444">
        <v>1977</v>
      </c>
      <c r="B444" t="s">
        <v>24</v>
      </c>
      <c r="C444" t="s">
        <v>32</v>
      </c>
      <c r="D444" t="s">
        <v>58</v>
      </c>
      <c r="E444">
        <v>11</v>
      </c>
      <c r="F444" t="s">
        <v>42</v>
      </c>
      <c r="G444">
        <v>240</v>
      </c>
      <c r="H444" t="s">
        <v>27</v>
      </c>
      <c r="I444" t="s">
        <v>28</v>
      </c>
      <c r="J444" t="s">
        <v>59</v>
      </c>
      <c r="K444" t="s">
        <v>49</v>
      </c>
      <c r="L444" t="s">
        <v>31</v>
      </c>
      <c r="M444">
        <v>3</v>
      </c>
      <c r="N444" t="s">
        <v>32</v>
      </c>
      <c r="O444" t="s">
        <v>33</v>
      </c>
      <c r="P444">
        <v>5.4078400000000002</v>
      </c>
      <c r="Q444">
        <v>336218.07638599997</v>
      </c>
      <c r="R444">
        <v>3063447.1567799998</v>
      </c>
      <c r="S444">
        <v>336214.79016799998</v>
      </c>
      <c r="T444">
        <v>3063451.4515999998</v>
      </c>
      <c r="U444">
        <v>5.4079999999999996E-3</v>
      </c>
      <c r="V444" t="str">
        <f>VLOOKUP(C444,'Lines LookUp'!$B$1:$C$12,2,0)</f>
        <v>BAN</v>
      </c>
      <c r="W444" t="str">
        <f>ROUNDUP(Q444,3)&amp;"-"&amp;ROUNDUP(R444,3)</f>
        <v>336218.077-3063447.157</v>
      </c>
      <c r="X444" t="str">
        <f>ROUNDUP(S444,3)&amp;"-"&amp;ROUNDUP(T444,3)</f>
        <v>336214.791-3063451.452</v>
      </c>
      <c r="Y444">
        <f>VLOOKUP(W444&amp;"-"&amp;V444,'Buscoords Workout'!$F:$G,2,0)</f>
        <v>2203</v>
      </c>
      <c r="Z444">
        <f>VLOOKUP(X444&amp;"-"&amp;V444,'Buscoords Workout'!$F:$G,2,0)</f>
        <v>2204</v>
      </c>
      <c r="AA444" t="b">
        <f>OR(ISNA(Y444),ISNA(Z444))</f>
        <v>0</v>
      </c>
    </row>
    <row r="445" spans="1:27" x14ac:dyDescent="0.25">
      <c r="A445">
        <v>1978</v>
      </c>
      <c r="B445" t="s">
        <v>24</v>
      </c>
      <c r="C445" t="s">
        <v>32</v>
      </c>
      <c r="D445" t="s">
        <v>58</v>
      </c>
      <c r="E445">
        <v>11</v>
      </c>
      <c r="F445" t="s">
        <v>42</v>
      </c>
      <c r="G445">
        <v>240</v>
      </c>
      <c r="H445" t="s">
        <v>27</v>
      </c>
      <c r="I445" t="s">
        <v>28</v>
      </c>
      <c r="J445" t="s">
        <v>59</v>
      </c>
      <c r="K445" t="s">
        <v>49</v>
      </c>
      <c r="L445" t="s">
        <v>31</v>
      </c>
      <c r="M445">
        <v>3</v>
      </c>
      <c r="N445" t="s">
        <v>32</v>
      </c>
      <c r="O445" t="s">
        <v>33</v>
      </c>
      <c r="P445">
        <v>3.3144200000000001</v>
      </c>
      <c r="Q445">
        <v>336220.09048100002</v>
      </c>
      <c r="R445">
        <v>3063444.52452</v>
      </c>
      <c r="S445">
        <v>336218.07638599997</v>
      </c>
      <c r="T445">
        <v>3063447.1567799998</v>
      </c>
      <c r="U445">
        <v>3.3140000000000001E-3</v>
      </c>
      <c r="V445" t="str">
        <f>VLOOKUP(C445,'Lines LookUp'!$B$1:$C$12,2,0)</f>
        <v>BAN</v>
      </c>
      <c r="W445" t="str">
        <f>ROUNDUP(Q445,3)&amp;"-"&amp;ROUNDUP(R445,3)</f>
        <v>336220.091-3063444.525</v>
      </c>
      <c r="X445" t="str">
        <f>ROUNDUP(S445,3)&amp;"-"&amp;ROUNDUP(T445,3)</f>
        <v>336218.077-3063447.157</v>
      </c>
      <c r="Y445">
        <f>VLOOKUP(W445&amp;"-"&amp;V445,'Buscoords Workout'!$F:$G,2,0)</f>
        <v>2202</v>
      </c>
      <c r="Z445">
        <f>VLOOKUP(X445&amp;"-"&amp;V445,'Buscoords Workout'!$F:$G,2,0)</f>
        <v>2203</v>
      </c>
      <c r="AA445" t="b">
        <f>OR(ISNA(Y445),ISNA(Z445))</f>
        <v>0</v>
      </c>
    </row>
    <row r="446" spans="1:27" x14ac:dyDescent="0.25">
      <c r="A446">
        <v>1979</v>
      </c>
      <c r="B446" t="s">
        <v>24</v>
      </c>
      <c r="C446" t="s">
        <v>32</v>
      </c>
      <c r="D446" t="s">
        <v>58</v>
      </c>
      <c r="E446">
        <v>11</v>
      </c>
      <c r="F446" t="s">
        <v>42</v>
      </c>
      <c r="G446">
        <v>240</v>
      </c>
      <c r="H446" t="s">
        <v>27</v>
      </c>
      <c r="I446" t="s">
        <v>28</v>
      </c>
      <c r="J446" t="s">
        <v>59</v>
      </c>
      <c r="K446" t="s">
        <v>49</v>
      </c>
      <c r="L446" t="s">
        <v>31</v>
      </c>
      <c r="M446">
        <v>3</v>
      </c>
      <c r="N446" t="s">
        <v>32</v>
      </c>
      <c r="O446" t="s">
        <v>33</v>
      </c>
      <c r="P446">
        <v>2.4190100000000001</v>
      </c>
      <c r="Q446">
        <v>336211.0024</v>
      </c>
      <c r="R446">
        <v>3063456.4018999999</v>
      </c>
      <c r="S446">
        <v>336209.63706500002</v>
      </c>
      <c r="T446">
        <v>3063458.3987599998</v>
      </c>
      <c r="U446">
        <v>2.4190000000000001E-3</v>
      </c>
      <c r="V446" t="str">
        <f>VLOOKUP(C446,'Lines LookUp'!$B$1:$C$12,2,0)</f>
        <v>BAN</v>
      </c>
      <c r="W446" t="str">
        <f>ROUNDUP(Q446,3)&amp;"-"&amp;ROUNDUP(R446,3)</f>
        <v>336211.003-3063456.402</v>
      </c>
      <c r="X446" t="str">
        <f>ROUNDUP(S446,3)&amp;"-"&amp;ROUNDUP(T446,3)</f>
        <v>336209.638-3063458.399</v>
      </c>
      <c r="Y446">
        <f>VLOOKUP(W446&amp;"-"&amp;V446,'Buscoords Workout'!$F:$G,2,0)</f>
        <v>2004</v>
      </c>
      <c r="Z446">
        <f>VLOOKUP(X446&amp;"-"&amp;V446,'Buscoords Workout'!$F:$G,2,0)</f>
        <v>2206</v>
      </c>
      <c r="AA446" t="b">
        <f>OR(ISNA(Y446),ISNA(Z446))</f>
        <v>0</v>
      </c>
    </row>
    <row r="447" spans="1:27" x14ac:dyDescent="0.25">
      <c r="A447">
        <v>1980</v>
      </c>
      <c r="B447" t="s">
        <v>24</v>
      </c>
      <c r="C447" t="s">
        <v>32</v>
      </c>
      <c r="D447" t="s">
        <v>58</v>
      </c>
      <c r="E447">
        <v>11</v>
      </c>
      <c r="F447" t="s">
        <v>42</v>
      </c>
      <c r="G447">
        <v>240</v>
      </c>
      <c r="H447" t="s">
        <v>27</v>
      </c>
      <c r="I447" t="s">
        <v>28</v>
      </c>
      <c r="J447" t="s">
        <v>59</v>
      </c>
      <c r="K447" t="s">
        <v>49</v>
      </c>
      <c r="L447" t="s">
        <v>31</v>
      </c>
      <c r="M447">
        <v>3</v>
      </c>
      <c r="N447" t="s">
        <v>32</v>
      </c>
      <c r="O447" t="s">
        <v>33</v>
      </c>
      <c r="P447">
        <v>1.0613999999999999</v>
      </c>
      <c r="Q447">
        <v>336203.99914600002</v>
      </c>
      <c r="R447">
        <v>3063466.64445</v>
      </c>
      <c r="S447">
        <v>336203.40006999997</v>
      </c>
      <c r="T447">
        <v>3063467.5206200001</v>
      </c>
      <c r="U447">
        <v>1.0610000000000001E-3</v>
      </c>
      <c r="V447" t="str">
        <f>VLOOKUP(C447,'Lines LookUp'!$B$1:$C$12,2,0)</f>
        <v>BAN</v>
      </c>
      <c r="W447" t="str">
        <f>ROUNDUP(Q447,3)&amp;"-"&amp;ROUNDUP(R447,3)</f>
        <v>336204-3063466.645</v>
      </c>
      <c r="X447" t="str">
        <f>ROUNDUP(S447,3)&amp;"-"&amp;ROUNDUP(T447,3)</f>
        <v>336203.401-3063467.521</v>
      </c>
      <c r="Y447">
        <f>VLOOKUP(W447&amp;"-"&amp;V447,'Buscoords Workout'!$F:$G,2,0)</f>
        <v>2209</v>
      </c>
      <c r="Z447">
        <f>VLOOKUP(X447&amp;"-"&amp;V447,'Buscoords Workout'!$F:$G,2,0)</f>
        <v>2210</v>
      </c>
      <c r="AA447" t="b">
        <f>OR(ISNA(Y447),ISNA(Z447))</f>
        <v>0</v>
      </c>
    </row>
    <row r="448" spans="1:27" x14ac:dyDescent="0.25">
      <c r="A448">
        <v>1981</v>
      </c>
      <c r="B448" t="s">
        <v>24</v>
      </c>
      <c r="C448" t="s">
        <v>32</v>
      </c>
      <c r="D448" t="s">
        <v>58</v>
      </c>
      <c r="E448">
        <v>11</v>
      </c>
      <c r="F448" t="s">
        <v>42</v>
      </c>
      <c r="G448">
        <v>240</v>
      </c>
      <c r="H448" t="s">
        <v>27</v>
      </c>
      <c r="I448" t="s">
        <v>28</v>
      </c>
      <c r="J448" t="s">
        <v>59</v>
      </c>
      <c r="K448" t="s">
        <v>49</v>
      </c>
      <c r="L448" t="s">
        <v>31</v>
      </c>
      <c r="M448">
        <v>3</v>
      </c>
      <c r="N448" t="s">
        <v>32</v>
      </c>
      <c r="O448" t="s">
        <v>33</v>
      </c>
      <c r="P448">
        <v>1.0708899999999999</v>
      </c>
      <c r="Q448">
        <v>336203.40006999997</v>
      </c>
      <c r="R448">
        <v>3063467.5206200001</v>
      </c>
      <c r="S448">
        <v>336202.795637</v>
      </c>
      <c r="T448">
        <v>3063468.4046299998</v>
      </c>
      <c r="U448">
        <v>1.0709999999999999E-3</v>
      </c>
      <c r="V448" t="str">
        <f>VLOOKUP(C448,'Lines LookUp'!$B$1:$C$12,2,0)</f>
        <v>BAN</v>
      </c>
      <c r="W448" t="str">
        <f>ROUNDUP(Q448,3)&amp;"-"&amp;ROUNDUP(R448,3)</f>
        <v>336203.401-3063467.521</v>
      </c>
      <c r="X448" t="str">
        <f>ROUNDUP(S448,3)&amp;"-"&amp;ROUNDUP(T448,3)</f>
        <v>336202.796-3063468.405</v>
      </c>
      <c r="Y448">
        <f>VLOOKUP(W448&amp;"-"&amp;V448,'Buscoords Workout'!$F:$G,2,0)</f>
        <v>2210</v>
      </c>
      <c r="Z448">
        <f>VLOOKUP(X448&amp;"-"&amp;V448,'Buscoords Workout'!$F:$G,2,0)</f>
        <v>2211</v>
      </c>
      <c r="AA448" t="b">
        <f>OR(ISNA(Y448),ISNA(Z448))</f>
        <v>0</v>
      </c>
    </row>
    <row r="449" spans="1:27" x14ac:dyDescent="0.25">
      <c r="A449">
        <v>1983</v>
      </c>
      <c r="B449" t="s">
        <v>24</v>
      </c>
      <c r="C449" t="s">
        <v>32</v>
      </c>
      <c r="D449" t="s">
        <v>58</v>
      </c>
      <c r="E449">
        <v>11</v>
      </c>
      <c r="F449" t="s">
        <v>42</v>
      </c>
      <c r="G449">
        <v>240</v>
      </c>
      <c r="H449" t="s">
        <v>27</v>
      </c>
      <c r="I449" t="s">
        <v>28</v>
      </c>
      <c r="J449" t="s">
        <v>59</v>
      </c>
      <c r="K449" t="s">
        <v>49</v>
      </c>
      <c r="L449" t="s">
        <v>31</v>
      </c>
      <c r="M449">
        <v>3</v>
      </c>
      <c r="N449" t="s">
        <v>32</v>
      </c>
      <c r="O449" t="s">
        <v>33</v>
      </c>
      <c r="P449">
        <v>1.6973100000000001</v>
      </c>
      <c r="Q449">
        <v>336204.95714200003</v>
      </c>
      <c r="R449">
        <v>3063465.24334</v>
      </c>
      <c r="S449">
        <v>336203.99914600002</v>
      </c>
      <c r="T449">
        <v>3063466.64445</v>
      </c>
      <c r="U449">
        <v>1.6969999999999999E-3</v>
      </c>
      <c r="V449" t="str">
        <f>VLOOKUP(C449,'Lines LookUp'!$B$1:$C$12,2,0)</f>
        <v>BAN</v>
      </c>
      <c r="W449" t="str">
        <f>ROUNDUP(Q449,3)&amp;"-"&amp;ROUNDUP(R449,3)</f>
        <v>336204.958-3063465.244</v>
      </c>
      <c r="X449" t="str">
        <f>ROUNDUP(S449,3)&amp;"-"&amp;ROUNDUP(T449,3)</f>
        <v>336204-3063466.645</v>
      </c>
      <c r="Y449">
        <f>VLOOKUP(W449&amp;"-"&amp;V449,'Buscoords Workout'!$F:$G,2,0)</f>
        <v>2208</v>
      </c>
      <c r="Z449">
        <f>VLOOKUP(X449&amp;"-"&amp;V449,'Buscoords Workout'!$F:$G,2,0)</f>
        <v>2209</v>
      </c>
      <c r="AA449" t="b">
        <f>OR(ISNA(Y449),ISNA(Z449))</f>
        <v>0</v>
      </c>
    </row>
    <row r="450" spans="1:27" x14ac:dyDescent="0.25">
      <c r="A450">
        <v>1984</v>
      </c>
      <c r="B450" t="s">
        <v>24</v>
      </c>
      <c r="C450" t="s">
        <v>32</v>
      </c>
      <c r="D450" t="s">
        <v>58</v>
      </c>
      <c r="E450">
        <v>11</v>
      </c>
      <c r="F450" t="s">
        <v>42</v>
      </c>
      <c r="G450">
        <v>240</v>
      </c>
      <c r="H450" t="s">
        <v>27</v>
      </c>
      <c r="I450" t="s">
        <v>28</v>
      </c>
      <c r="J450" t="s">
        <v>59</v>
      </c>
      <c r="K450" t="s">
        <v>49</v>
      </c>
      <c r="L450" t="s">
        <v>31</v>
      </c>
      <c r="M450">
        <v>3</v>
      </c>
      <c r="N450" t="s">
        <v>32</v>
      </c>
      <c r="O450" t="s">
        <v>33</v>
      </c>
      <c r="P450">
        <v>0.33527699999999999</v>
      </c>
      <c r="Q450">
        <v>336202.795637</v>
      </c>
      <c r="R450">
        <v>3063468.4046299998</v>
      </c>
      <c r="S450">
        <v>336202.60639999999</v>
      </c>
      <c r="T450">
        <v>3063468.6814000001</v>
      </c>
      <c r="U450">
        <v>3.3500000000000001E-4</v>
      </c>
      <c r="V450" t="str">
        <f>VLOOKUP(C450,'Lines LookUp'!$B$1:$C$12,2,0)</f>
        <v>BAN</v>
      </c>
      <c r="W450" t="str">
        <f>ROUNDUP(Q450,3)&amp;"-"&amp;ROUNDUP(R450,3)</f>
        <v>336202.796-3063468.405</v>
      </c>
      <c r="X450" t="str">
        <f>ROUNDUP(S450,3)&amp;"-"&amp;ROUNDUP(T450,3)</f>
        <v>336202.607-3063468.682</v>
      </c>
      <c r="Y450">
        <f>VLOOKUP(W450&amp;"-"&amp;V450,'Buscoords Workout'!$F:$G,2,0)</f>
        <v>2211</v>
      </c>
      <c r="Z450">
        <f>VLOOKUP(X450&amp;"-"&amp;V450,'Buscoords Workout'!$F:$G,2,0)</f>
        <v>2005</v>
      </c>
      <c r="AA450" t="b">
        <f>OR(ISNA(Y450),ISNA(Z450))</f>
        <v>0</v>
      </c>
    </row>
    <row r="451" spans="1:27" x14ac:dyDescent="0.25">
      <c r="A451">
        <v>1986</v>
      </c>
      <c r="B451" t="s">
        <v>24</v>
      </c>
      <c r="C451" t="s">
        <v>32</v>
      </c>
      <c r="D451" t="s">
        <v>58</v>
      </c>
      <c r="E451">
        <v>11</v>
      </c>
      <c r="F451" t="s">
        <v>42</v>
      </c>
      <c r="G451">
        <v>240</v>
      </c>
      <c r="H451" t="s">
        <v>27</v>
      </c>
      <c r="I451" t="s">
        <v>28</v>
      </c>
      <c r="J451" t="s">
        <v>59</v>
      </c>
      <c r="K451" t="s">
        <v>49</v>
      </c>
      <c r="L451" t="s">
        <v>31</v>
      </c>
      <c r="M451">
        <v>3</v>
      </c>
      <c r="N451" t="s">
        <v>32</v>
      </c>
      <c r="O451" t="s">
        <v>33</v>
      </c>
      <c r="P451">
        <v>5.1998499999999996</v>
      </c>
      <c r="Q451">
        <v>336202.60639999999</v>
      </c>
      <c r="R451">
        <v>3063468.6814000001</v>
      </c>
      <c r="S451">
        <v>336197.62942200003</v>
      </c>
      <c r="T451">
        <v>3063470.18744</v>
      </c>
      <c r="U451">
        <v>5.1999999999999998E-3</v>
      </c>
      <c r="V451" t="str">
        <f>VLOOKUP(C451,'Lines LookUp'!$B$1:$C$12,2,0)</f>
        <v>BAN</v>
      </c>
      <c r="W451" t="str">
        <f>ROUNDUP(Q451,3)&amp;"-"&amp;ROUNDUP(R451,3)</f>
        <v>336202.607-3063468.682</v>
      </c>
      <c r="X451" t="str">
        <f>ROUNDUP(S451,3)&amp;"-"&amp;ROUNDUP(T451,3)</f>
        <v>336197.63-3063470.188</v>
      </c>
      <c r="Y451">
        <f>VLOOKUP(W451&amp;"-"&amp;V451,'Buscoords Workout'!$F:$G,2,0)</f>
        <v>2005</v>
      </c>
      <c r="Z451">
        <f>VLOOKUP(X451&amp;"-"&amp;V451,'Buscoords Workout'!$F:$G,2,0)</f>
        <v>2212</v>
      </c>
      <c r="AA451" t="b">
        <f>OR(ISNA(Y451),ISNA(Z451))</f>
        <v>0</v>
      </c>
    </row>
    <row r="452" spans="1:27" x14ac:dyDescent="0.25">
      <c r="A452">
        <v>1987</v>
      </c>
      <c r="B452" t="s">
        <v>24</v>
      </c>
      <c r="C452" t="s">
        <v>32</v>
      </c>
      <c r="D452" t="s">
        <v>58</v>
      </c>
      <c r="E452">
        <v>11</v>
      </c>
      <c r="F452" t="s">
        <v>42</v>
      </c>
      <c r="G452">
        <v>240</v>
      </c>
      <c r="H452" t="s">
        <v>27</v>
      </c>
      <c r="I452" t="s">
        <v>28</v>
      </c>
      <c r="J452" t="s">
        <v>59</v>
      </c>
      <c r="K452" t="s">
        <v>49</v>
      </c>
      <c r="L452" t="s">
        <v>31</v>
      </c>
      <c r="M452">
        <v>3</v>
      </c>
      <c r="N452" t="s">
        <v>32</v>
      </c>
      <c r="O452" t="s">
        <v>33</v>
      </c>
      <c r="P452">
        <v>6.5381799999999997</v>
      </c>
      <c r="Q452">
        <v>336197.11560299998</v>
      </c>
      <c r="R452">
        <v>3063470.3429200002</v>
      </c>
      <c r="S452">
        <v>336190.85765700002</v>
      </c>
      <c r="T452">
        <v>3063472.2365799998</v>
      </c>
      <c r="U452">
        <v>6.5380000000000004E-3</v>
      </c>
      <c r="V452" t="str">
        <f>VLOOKUP(C452,'Lines LookUp'!$B$1:$C$12,2,0)</f>
        <v>BAN</v>
      </c>
      <c r="W452" t="str">
        <f>ROUNDUP(Q452,3)&amp;"-"&amp;ROUNDUP(R452,3)</f>
        <v>336197.116-3063470.343</v>
      </c>
      <c r="X452" t="str">
        <f>ROUNDUP(S452,3)&amp;"-"&amp;ROUNDUP(T452,3)</f>
        <v>336190.858-3063472.237</v>
      </c>
      <c r="Y452">
        <f>VLOOKUP(W452&amp;"-"&amp;V452,'Buscoords Workout'!$F:$G,2,0)</f>
        <v>2214</v>
      </c>
      <c r="Z452">
        <f>VLOOKUP(X452&amp;"-"&amp;V452,'Buscoords Workout'!$F:$G,2,0)</f>
        <v>2215</v>
      </c>
      <c r="AA452" t="b">
        <f>OR(ISNA(Y452),ISNA(Z452))</f>
        <v>0</v>
      </c>
    </row>
    <row r="453" spans="1:27" x14ac:dyDescent="0.25">
      <c r="A453">
        <v>1988</v>
      </c>
      <c r="B453" t="s">
        <v>24</v>
      </c>
      <c r="C453" t="s">
        <v>32</v>
      </c>
      <c r="D453" t="s">
        <v>58</v>
      </c>
      <c r="E453">
        <v>11</v>
      </c>
      <c r="F453" t="s">
        <v>42</v>
      </c>
      <c r="G453">
        <v>240</v>
      </c>
      <c r="H453" t="s">
        <v>27</v>
      </c>
      <c r="I453" t="s">
        <v>28</v>
      </c>
      <c r="J453" t="s">
        <v>59</v>
      </c>
      <c r="K453" t="s">
        <v>49</v>
      </c>
      <c r="L453" t="s">
        <v>31</v>
      </c>
      <c r="M453">
        <v>3</v>
      </c>
      <c r="N453" t="s">
        <v>32</v>
      </c>
      <c r="O453" t="s">
        <v>33</v>
      </c>
      <c r="P453">
        <v>0.15232299999999999</v>
      </c>
      <c r="Q453">
        <v>336197.62942200003</v>
      </c>
      <c r="R453">
        <v>3063470.18744</v>
      </c>
      <c r="S453">
        <v>336197.48362800002</v>
      </c>
      <c r="T453">
        <v>3063470.2315600002</v>
      </c>
      <c r="U453">
        <v>1.5200000000000001E-4</v>
      </c>
      <c r="V453" t="str">
        <f>VLOOKUP(C453,'Lines LookUp'!$B$1:$C$12,2,0)</f>
        <v>BAN</v>
      </c>
      <c r="W453" t="str">
        <f>ROUNDUP(Q453,3)&amp;"-"&amp;ROUNDUP(R453,3)</f>
        <v>336197.63-3063470.188</v>
      </c>
      <c r="X453" t="str">
        <f>ROUNDUP(S453,3)&amp;"-"&amp;ROUNDUP(T453,3)</f>
        <v>336197.484-3063470.232</v>
      </c>
      <c r="Y453">
        <f>VLOOKUP(W453&amp;"-"&amp;V453,'Buscoords Workout'!$F:$G,2,0)</f>
        <v>2212</v>
      </c>
      <c r="Z453">
        <f>VLOOKUP(X453&amp;"-"&amp;V453,'Buscoords Workout'!$F:$G,2,0)</f>
        <v>2213</v>
      </c>
      <c r="AA453" t="b">
        <f>OR(ISNA(Y453),ISNA(Z453))</f>
        <v>0</v>
      </c>
    </row>
    <row r="454" spans="1:27" x14ac:dyDescent="0.25">
      <c r="A454">
        <v>1989</v>
      </c>
      <c r="B454" t="s">
        <v>24</v>
      </c>
      <c r="C454" t="s">
        <v>32</v>
      </c>
      <c r="D454" t="s">
        <v>58</v>
      </c>
      <c r="E454">
        <v>11</v>
      </c>
      <c r="F454" t="s">
        <v>42</v>
      </c>
      <c r="G454">
        <v>240</v>
      </c>
      <c r="H454" t="s">
        <v>27</v>
      </c>
      <c r="I454" t="s">
        <v>28</v>
      </c>
      <c r="J454" t="s">
        <v>59</v>
      </c>
      <c r="K454" t="s">
        <v>49</v>
      </c>
      <c r="L454" t="s">
        <v>31</v>
      </c>
      <c r="M454">
        <v>3</v>
      </c>
      <c r="N454" t="s">
        <v>32</v>
      </c>
      <c r="O454" t="s">
        <v>33</v>
      </c>
      <c r="P454">
        <v>11.9055</v>
      </c>
      <c r="Q454">
        <v>336190.85765700002</v>
      </c>
      <c r="R454">
        <v>3063472.2365799998</v>
      </c>
      <c r="S454">
        <v>336179.46240000002</v>
      </c>
      <c r="T454">
        <v>3063475.6847999999</v>
      </c>
      <c r="U454">
        <v>1.1906E-2</v>
      </c>
      <c r="V454" t="str">
        <f>VLOOKUP(C454,'Lines LookUp'!$B$1:$C$12,2,0)</f>
        <v>BAN</v>
      </c>
      <c r="W454" t="str">
        <f>ROUNDUP(Q454,3)&amp;"-"&amp;ROUNDUP(R454,3)</f>
        <v>336190.858-3063472.237</v>
      </c>
      <c r="X454" t="str">
        <f>ROUNDUP(S454,3)&amp;"-"&amp;ROUNDUP(T454,3)</f>
        <v>336179.463-3063475.685</v>
      </c>
      <c r="Y454">
        <f>VLOOKUP(W454&amp;"-"&amp;V454,'Buscoords Workout'!$F:$G,2,0)</f>
        <v>2215</v>
      </c>
      <c r="Z454">
        <f>VLOOKUP(X454&amp;"-"&amp;V454,'Buscoords Workout'!$F:$G,2,0)</f>
        <v>2006</v>
      </c>
      <c r="AA454" t="b">
        <f>OR(ISNA(Y454),ISNA(Z454))</f>
        <v>0</v>
      </c>
    </row>
    <row r="455" spans="1:27" x14ac:dyDescent="0.25">
      <c r="A455">
        <v>1990</v>
      </c>
      <c r="B455" t="s">
        <v>24</v>
      </c>
      <c r="C455" t="s">
        <v>32</v>
      </c>
      <c r="D455" t="s">
        <v>58</v>
      </c>
      <c r="E455">
        <v>11</v>
      </c>
      <c r="F455" t="s">
        <v>42</v>
      </c>
      <c r="G455">
        <v>240</v>
      </c>
      <c r="H455" t="s">
        <v>27</v>
      </c>
      <c r="I455" t="s">
        <v>28</v>
      </c>
      <c r="J455" t="s">
        <v>59</v>
      </c>
      <c r="K455" t="s">
        <v>49</v>
      </c>
      <c r="L455" t="s">
        <v>31</v>
      </c>
      <c r="M455">
        <v>3</v>
      </c>
      <c r="N455" t="s">
        <v>32</v>
      </c>
      <c r="O455" t="s">
        <v>33</v>
      </c>
      <c r="P455">
        <v>0.38450499999999999</v>
      </c>
      <c r="Q455">
        <v>336197.48362800002</v>
      </c>
      <c r="R455">
        <v>3063470.2315600002</v>
      </c>
      <c r="S455">
        <v>336197.11560299998</v>
      </c>
      <c r="T455">
        <v>3063470.3429200002</v>
      </c>
      <c r="U455">
        <v>3.8499999999999998E-4</v>
      </c>
      <c r="V455" t="str">
        <f>VLOOKUP(C455,'Lines LookUp'!$B$1:$C$12,2,0)</f>
        <v>BAN</v>
      </c>
      <c r="W455" t="str">
        <f>ROUNDUP(Q455,3)&amp;"-"&amp;ROUNDUP(R455,3)</f>
        <v>336197.484-3063470.232</v>
      </c>
      <c r="X455" t="str">
        <f>ROUNDUP(S455,3)&amp;"-"&amp;ROUNDUP(T455,3)</f>
        <v>336197.116-3063470.343</v>
      </c>
      <c r="Y455">
        <f>VLOOKUP(W455&amp;"-"&amp;V455,'Buscoords Workout'!$F:$G,2,0)</f>
        <v>2213</v>
      </c>
      <c r="Z455">
        <f>VLOOKUP(X455&amp;"-"&amp;V455,'Buscoords Workout'!$F:$G,2,0)</f>
        <v>2214</v>
      </c>
      <c r="AA455" t="b">
        <f>OR(ISNA(Y455),ISNA(Z455))</f>
        <v>0</v>
      </c>
    </row>
    <row r="456" spans="1:27" x14ac:dyDescent="0.25">
      <c r="A456">
        <v>1991</v>
      </c>
      <c r="B456" t="s">
        <v>24</v>
      </c>
      <c r="C456" t="s">
        <v>32</v>
      </c>
      <c r="D456" t="s">
        <v>58</v>
      </c>
      <c r="E456">
        <v>11</v>
      </c>
      <c r="F456" t="s">
        <v>42</v>
      </c>
      <c r="G456">
        <v>240</v>
      </c>
      <c r="H456" t="s">
        <v>27</v>
      </c>
      <c r="I456" t="s">
        <v>28</v>
      </c>
      <c r="J456" t="s">
        <v>59</v>
      </c>
      <c r="K456" t="s">
        <v>49</v>
      </c>
      <c r="L456" t="s">
        <v>31</v>
      </c>
      <c r="M456">
        <v>3</v>
      </c>
      <c r="N456" t="s">
        <v>32</v>
      </c>
      <c r="O456" t="s">
        <v>33</v>
      </c>
      <c r="P456">
        <v>5.6122899999999998</v>
      </c>
      <c r="Q456">
        <v>336179.46240000002</v>
      </c>
      <c r="R456">
        <v>3063475.6847999999</v>
      </c>
      <c r="S456">
        <v>336173.88727200002</v>
      </c>
      <c r="T456">
        <v>3063476.3295999998</v>
      </c>
      <c r="U456">
        <v>5.6119999999999998E-3</v>
      </c>
      <c r="V456" t="str">
        <f>VLOOKUP(C456,'Lines LookUp'!$B$1:$C$12,2,0)</f>
        <v>BAN</v>
      </c>
      <c r="W456" t="str">
        <f>ROUNDUP(Q456,3)&amp;"-"&amp;ROUNDUP(R456,3)</f>
        <v>336179.463-3063475.685</v>
      </c>
      <c r="X456" t="str">
        <f>ROUNDUP(S456,3)&amp;"-"&amp;ROUNDUP(T456,3)</f>
        <v>336173.888-3063476.33</v>
      </c>
      <c r="Y456">
        <f>VLOOKUP(W456&amp;"-"&amp;V456,'Buscoords Workout'!$F:$G,2,0)</f>
        <v>2006</v>
      </c>
      <c r="Z456">
        <f>VLOOKUP(X456&amp;"-"&amp;V456,'Buscoords Workout'!$F:$G,2,0)</f>
        <v>2216</v>
      </c>
      <c r="AA456" t="b">
        <f>OR(ISNA(Y456),ISNA(Z456))</f>
        <v>0</v>
      </c>
    </row>
    <row r="457" spans="1:27" x14ac:dyDescent="0.25">
      <c r="A457">
        <v>1994</v>
      </c>
      <c r="B457" t="s">
        <v>24</v>
      </c>
      <c r="C457" t="s">
        <v>32</v>
      </c>
      <c r="D457" t="s">
        <v>58</v>
      </c>
      <c r="E457">
        <v>11</v>
      </c>
      <c r="F457" t="s">
        <v>42</v>
      </c>
      <c r="G457">
        <v>240</v>
      </c>
      <c r="H457" t="s">
        <v>27</v>
      </c>
      <c r="I457" t="s">
        <v>28</v>
      </c>
      <c r="J457" t="s">
        <v>59</v>
      </c>
      <c r="K457" t="s">
        <v>49</v>
      </c>
      <c r="L457" t="s">
        <v>31</v>
      </c>
      <c r="M457">
        <v>3</v>
      </c>
      <c r="N457" t="s">
        <v>32</v>
      </c>
      <c r="O457" t="s">
        <v>33</v>
      </c>
      <c r="P457">
        <v>3.17258</v>
      </c>
      <c r="Q457">
        <v>336155.6496</v>
      </c>
      <c r="R457">
        <v>3063478.4389</v>
      </c>
      <c r="S457">
        <v>336152.52236399997</v>
      </c>
      <c r="T457">
        <v>3063478.9733600002</v>
      </c>
      <c r="U457">
        <v>3.173E-3</v>
      </c>
      <c r="V457" t="str">
        <f>VLOOKUP(C457,'Lines LookUp'!$B$1:$C$12,2,0)</f>
        <v>BAN</v>
      </c>
      <c r="W457" t="str">
        <f>ROUNDUP(Q457,3)&amp;"-"&amp;ROUNDUP(R457,3)</f>
        <v>336155.65-3063478.439</v>
      </c>
      <c r="X457" t="str">
        <f>ROUNDUP(S457,3)&amp;"-"&amp;ROUNDUP(T457,3)</f>
        <v>336152.523-3063478.974</v>
      </c>
      <c r="Y457">
        <f>VLOOKUP(W457&amp;"-"&amp;V457,'Buscoords Workout'!$F:$G,2,0)</f>
        <v>2007</v>
      </c>
      <c r="Z457">
        <f>VLOOKUP(X457&amp;"-"&amp;V457,'Buscoords Workout'!$F:$G,2,0)</f>
        <v>2218</v>
      </c>
      <c r="AA457" t="b">
        <f>OR(ISNA(Y457),ISNA(Z457))</f>
        <v>0</v>
      </c>
    </row>
    <row r="458" spans="1:27" x14ac:dyDescent="0.25">
      <c r="A458">
        <v>1995</v>
      </c>
      <c r="B458" t="s">
        <v>24</v>
      </c>
      <c r="C458" t="s">
        <v>32</v>
      </c>
      <c r="D458" t="s">
        <v>58</v>
      </c>
      <c r="E458">
        <v>11</v>
      </c>
      <c r="F458" t="s">
        <v>42</v>
      </c>
      <c r="G458">
        <v>240</v>
      </c>
      <c r="H458" t="s">
        <v>27</v>
      </c>
      <c r="I458" t="s">
        <v>28</v>
      </c>
      <c r="J458" t="s">
        <v>59</v>
      </c>
      <c r="K458" t="s">
        <v>49</v>
      </c>
      <c r="L458" t="s">
        <v>31</v>
      </c>
      <c r="M458">
        <v>3</v>
      </c>
      <c r="N458" t="s">
        <v>32</v>
      </c>
      <c r="O458" t="s">
        <v>33</v>
      </c>
      <c r="P458">
        <v>1.1548</v>
      </c>
      <c r="Q458">
        <v>336133.60299599997</v>
      </c>
      <c r="R458">
        <v>3063482.20676</v>
      </c>
      <c r="S458">
        <v>336132.46470000001</v>
      </c>
      <c r="T458">
        <v>3063482.4013</v>
      </c>
      <c r="U458">
        <v>1.155E-3</v>
      </c>
      <c r="V458" t="str">
        <f>VLOOKUP(C458,'Lines LookUp'!$B$1:$C$12,2,0)</f>
        <v>BAN</v>
      </c>
      <c r="W458" t="str">
        <f>ROUNDUP(Q458,3)&amp;"-"&amp;ROUNDUP(R458,3)</f>
        <v>336133.603-3063482.207</v>
      </c>
      <c r="X458" t="str">
        <f>ROUNDUP(S458,3)&amp;"-"&amp;ROUNDUP(T458,3)</f>
        <v>336132.465-3063482.402</v>
      </c>
      <c r="Y458">
        <f>VLOOKUP(W458&amp;"-"&amp;V458,'Buscoords Workout'!$F:$G,2,0)</f>
        <v>2219</v>
      </c>
      <c r="Z458">
        <f>VLOOKUP(X458&amp;"-"&amp;V458,'Buscoords Workout'!$F:$G,2,0)</f>
        <v>2008</v>
      </c>
      <c r="AA458" t="b">
        <f>OR(ISNA(Y458),ISNA(Z458))</f>
        <v>0</v>
      </c>
    </row>
    <row r="459" spans="1:27" x14ac:dyDescent="0.25">
      <c r="A459">
        <v>1996</v>
      </c>
      <c r="B459" t="s">
        <v>24</v>
      </c>
      <c r="C459" t="s">
        <v>32</v>
      </c>
      <c r="D459" t="s">
        <v>58</v>
      </c>
      <c r="E459">
        <v>11</v>
      </c>
      <c r="F459" t="s">
        <v>42</v>
      </c>
      <c r="G459">
        <v>240</v>
      </c>
      <c r="H459" t="s">
        <v>27</v>
      </c>
      <c r="I459" t="s">
        <v>28</v>
      </c>
      <c r="J459" t="s">
        <v>59</v>
      </c>
      <c r="K459" t="s">
        <v>49</v>
      </c>
      <c r="L459" t="s">
        <v>31</v>
      </c>
      <c r="M459">
        <v>3</v>
      </c>
      <c r="N459" t="s">
        <v>32</v>
      </c>
      <c r="O459" t="s">
        <v>33</v>
      </c>
      <c r="P459">
        <v>19.1937</v>
      </c>
      <c r="Q459">
        <v>336152.52236399997</v>
      </c>
      <c r="R459">
        <v>3063478.9733600002</v>
      </c>
      <c r="S459">
        <v>336133.60299599997</v>
      </c>
      <c r="T459">
        <v>3063482.20676</v>
      </c>
      <c r="U459">
        <v>1.9193999999999999E-2</v>
      </c>
      <c r="V459" t="str">
        <f>VLOOKUP(C459,'Lines LookUp'!$B$1:$C$12,2,0)</f>
        <v>BAN</v>
      </c>
      <c r="W459" t="str">
        <f>ROUNDUP(Q459,3)&amp;"-"&amp;ROUNDUP(R459,3)</f>
        <v>336152.523-3063478.974</v>
      </c>
      <c r="X459" t="str">
        <f>ROUNDUP(S459,3)&amp;"-"&amp;ROUNDUP(T459,3)</f>
        <v>336133.603-3063482.207</v>
      </c>
      <c r="Y459">
        <f>VLOOKUP(W459&amp;"-"&amp;V459,'Buscoords Workout'!$F:$G,2,0)</f>
        <v>2218</v>
      </c>
      <c r="Z459">
        <f>VLOOKUP(X459&amp;"-"&amp;V459,'Buscoords Workout'!$F:$G,2,0)</f>
        <v>2219</v>
      </c>
      <c r="AA459" t="b">
        <f>OR(ISNA(Y459),ISNA(Z459))</f>
        <v>0</v>
      </c>
    </row>
    <row r="460" spans="1:27" x14ac:dyDescent="0.25">
      <c r="A460">
        <v>1997</v>
      </c>
      <c r="B460" t="s">
        <v>24</v>
      </c>
      <c r="C460" t="s">
        <v>32</v>
      </c>
      <c r="D460" t="s">
        <v>58</v>
      </c>
      <c r="E460">
        <v>11</v>
      </c>
      <c r="F460" t="s">
        <v>42</v>
      </c>
      <c r="G460">
        <v>240</v>
      </c>
      <c r="H460" t="s">
        <v>27</v>
      </c>
      <c r="I460" t="s">
        <v>28</v>
      </c>
      <c r="J460" t="s">
        <v>59</v>
      </c>
      <c r="K460" t="s">
        <v>49</v>
      </c>
      <c r="L460" t="s">
        <v>31</v>
      </c>
      <c r="M460">
        <v>3</v>
      </c>
      <c r="N460" t="s">
        <v>32</v>
      </c>
      <c r="O460" t="s">
        <v>33</v>
      </c>
      <c r="P460">
        <v>3.6253000000000002</v>
      </c>
      <c r="Q460">
        <v>336132.46470000001</v>
      </c>
      <c r="R460">
        <v>3063482.4013</v>
      </c>
      <c r="S460">
        <v>336128.91219800001</v>
      </c>
      <c r="T460">
        <v>3063483.1241700002</v>
      </c>
      <c r="U460">
        <v>3.6250000000000002E-3</v>
      </c>
      <c r="V460" t="str">
        <f>VLOOKUP(C460,'Lines LookUp'!$B$1:$C$12,2,0)</f>
        <v>BAN</v>
      </c>
      <c r="W460" t="str">
        <f>ROUNDUP(Q460,3)&amp;"-"&amp;ROUNDUP(R460,3)</f>
        <v>336132.465-3063482.402</v>
      </c>
      <c r="X460" t="str">
        <f>ROUNDUP(S460,3)&amp;"-"&amp;ROUNDUP(T460,3)</f>
        <v>336128.913-3063483.125</v>
      </c>
      <c r="Y460">
        <f>VLOOKUP(W460&amp;"-"&amp;V460,'Buscoords Workout'!$F:$G,2,0)</f>
        <v>2008</v>
      </c>
      <c r="Z460">
        <f>VLOOKUP(X460&amp;"-"&amp;V460,'Buscoords Workout'!$F:$G,2,0)</f>
        <v>2220</v>
      </c>
      <c r="AA460" t="b">
        <f>OR(ISNA(Y460),ISNA(Z460))</f>
        <v>0</v>
      </c>
    </row>
    <row r="461" spans="1:27" x14ac:dyDescent="0.25">
      <c r="A461">
        <v>1998</v>
      </c>
      <c r="B461" t="s">
        <v>24</v>
      </c>
      <c r="C461" t="s">
        <v>32</v>
      </c>
      <c r="D461" t="s">
        <v>58</v>
      </c>
      <c r="E461">
        <v>11</v>
      </c>
      <c r="F461" t="s">
        <v>42</v>
      </c>
      <c r="G461">
        <v>240</v>
      </c>
      <c r="H461" t="s">
        <v>27</v>
      </c>
      <c r="I461" t="s">
        <v>28</v>
      </c>
      <c r="J461" t="s">
        <v>59</v>
      </c>
      <c r="K461" t="s">
        <v>49</v>
      </c>
      <c r="L461" t="s">
        <v>31</v>
      </c>
      <c r="M461">
        <v>3</v>
      </c>
      <c r="N461" t="s">
        <v>32</v>
      </c>
      <c r="O461" t="s">
        <v>33</v>
      </c>
      <c r="P461">
        <v>3.6837300000000002</v>
      </c>
      <c r="Q461">
        <v>336128.91219800001</v>
      </c>
      <c r="R461">
        <v>3063483.1241700002</v>
      </c>
      <c r="S461">
        <v>336125.30244</v>
      </c>
      <c r="T461">
        <v>3063483.8586800001</v>
      </c>
      <c r="U461">
        <v>3.6840000000000002E-3</v>
      </c>
      <c r="V461" t="str">
        <f>VLOOKUP(C461,'Lines LookUp'!$B$1:$C$12,2,0)</f>
        <v>BAN</v>
      </c>
      <c r="W461" t="str">
        <f>ROUNDUP(Q461,3)&amp;"-"&amp;ROUNDUP(R461,3)</f>
        <v>336128.913-3063483.125</v>
      </c>
      <c r="X461" t="str">
        <f>ROUNDUP(S461,3)&amp;"-"&amp;ROUNDUP(T461,3)</f>
        <v>336125.303-3063483.859</v>
      </c>
      <c r="Y461">
        <f>VLOOKUP(W461&amp;"-"&amp;V461,'Buscoords Workout'!$F:$G,2,0)</f>
        <v>2220</v>
      </c>
      <c r="Z461">
        <f>VLOOKUP(X461&amp;"-"&amp;V461,'Buscoords Workout'!$F:$G,2,0)</f>
        <v>2221</v>
      </c>
      <c r="AA461" t="b">
        <f>OR(ISNA(Y461),ISNA(Z461))</f>
        <v>0</v>
      </c>
    </row>
    <row r="462" spans="1:27" x14ac:dyDescent="0.25">
      <c r="A462">
        <v>2001</v>
      </c>
      <c r="B462" t="s">
        <v>24</v>
      </c>
      <c r="C462" t="s">
        <v>32</v>
      </c>
      <c r="D462" t="s">
        <v>58</v>
      </c>
      <c r="E462">
        <v>11</v>
      </c>
      <c r="F462" t="s">
        <v>42</v>
      </c>
      <c r="G462">
        <v>240</v>
      </c>
      <c r="H462" t="s">
        <v>27</v>
      </c>
      <c r="I462" t="s">
        <v>28</v>
      </c>
      <c r="J462" t="s">
        <v>59</v>
      </c>
      <c r="K462" t="s">
        <v>49</v>
      </c>
      <c r="L462" t="s">
        <v>31</v>
      </c>
      <c r="M462">
        <v>3</v>
      </c>
      <c r="N462" t="s">
        <v>32</v>
      </c>
      <c r="O462" t="s">
        <v>33</v>
      </c>
      <c r="P462">
        <v>4.2709799999999998</v>
      </c>
      <c r="Q462">
        <v>336125.30244</v>
      </c>
      <c r="R462">
        <v>3063483.8586800001</v>
      </c>
      <c r="S462">
        <v>336121.11722299998</v>
      </c>
      <c r="T462">
        <v>3063484.7102899998</v>
      </c>
      <c r="U462">
        <v>4.2709999999999996E-3</v>
      </c>
      <c r="V462" t="str">
        <f>VLOOKUP(C462,'Lines LookUp'!$B$1:$C$12,2,0)</f>
        <v>BAN</v>
      </c>
      <c r="W462" t="str">
        <f>ROUNDUP(Q462,3)&amp;"-"&amp;ROUNDUP(R462,3)</f>
        <v>336125.303-3063483.859</v>
      </c>
      <c r="X462" t="str">
        <f>ROUNDUP(S462,3)&amp;"-"&amp;ROUNDUP(T462,3)</f>
        <v>336121.118-3063484.711</v>
      </c>
      <c r="Y462">
        <f>VLOOKUP(W462&amp;"-"&amp;V462,'Buscoords Workout'!$F:$G,2,0)</f>
        <v>2221</v>
      </c>
      <c r="Z462">
        <f>VLOOKUP(X462&amp;"-"&amp;V462,'Buscoords Workout'!$F:$G,2,0)</f>
        <v>2222</v>
      </c>
      <c r="AA462" t="b">
        <f>OR(ISNA(Y462),ISNA(Z462))</f>
        <v>0</v>
      </c>
    </row>
    <row r="463" spans="1:27" x14ac:dyDescent="0.25">
      <c r="A463">
        <v>2002</v>
      </c>
      <c r="B463" t="s">
        <v>24</v>
      </c>
      <c r="C463" t="s">
        <v>32</v>
      </c>
      <c r="D463" t="s">
        <v>58</v>
      </c>
      <c r="E463">
        <v>11</v>
      </c>
      <c r="F463" t="s">
        <v>37</v>
      </c>
      <c r="G463">
        <v>100</v>
      </c>
      <c r="H463" t="s">
        <v>27</v>
      </c>
      <c r="I463" t="s">
        <v>38</v>
      </c>
      <c r="J463" t="s">
        <v>59</v>
      </c>
      <c r="K463" t="s">
        <v>30</v>
      </c>
      <c r="L463" t="s">
        <v>31</v>
      </c>
      <c r="M463">
        <v>3</v>
      </c>
      <c r="N463" t="s">
        <v>32</v>
      </c>
      <c r="O463" t="s">
        <v>33</v>
      </c>
      <c r="P463">
        <v>22.652100000000001</v>
      </c>
      <c r="Q463">
        <v>336119.65759999998</v>
      </c>
      <c r="R463">
        <v>3063485.0073000002</v>
      </c>
      <c r="S463">
        <v>336119.39374099998</v>
      </c>
      <c r="T463">
        <v>3063507.6578299999</v>
      </c>
      <c r="U463">
        <v>2.2651999999999999E-2</v>
      </c>
      <c r="V463" t="str">
        <f>VLOOKUP(C463,'Lines LookUp'!$B$1:$C$12,2,0)</f>
        <v>BAN</v>
      </c>
      <c r="W463" t="str">
        <f>ROUNDUP(Q463,3)&amp;"-"&amp;ROUNDUP(R463,3)</f>
        <v>336119.658-3063485.008</v>
      </c>
      <c r="X463" t="str">
        <f>ROUNDUP(S463,3)&amp;"-"&amp;ROUNDUP(T463,3)</f>
        <v>336119.394-3063507.658</v>
      </c>
      <c r="Y463">
        <f>VLOOKUP(W463&amp;"-"&amp;V463,'Buscoords Workout'!$F:$G,2,0)</f>
        <v>2009</v>
      </c>
      <c r="Z463">
        <f>VLOOKUP(X463&amp;"-"&amp;V463,'Buscoords Workout'!$F:$G,2,0)</f>
        <v>2224</v>
      </c>
      <c r="AA463" t="b">
        <f>OR(ISNA(Y463),ISNA(Z463))</f>
        <v>0</v>
      </c>
    </row>
    <row r="464" spans="1:27" x14ac:dyDescent="0.25">
      <c r="A464">
        <v>2003</v>
      </c>
      <c r="B464" t="s">
        <v>24</v>
      </c>
      <c r="C464" t="s">
        <v>32</v>
      </c>
      <c r="D464" t="s">
        <v>58</v>
      </c>
      <c r="E464">
        <v>11</v>
      </c>
      <c r="F464" t="s">
        <v>37</v>
      </c>
      <c r="G464">
        <v>100</v>
      </c>
      <c r="H464" t="s">
        <v>27</v>
      </c>
      <c r="I464" t="s">
        <v>38</v>
      </c>
      <c r="J464" t="s">
        <v>59</v>
      </c>
      <c r="K464" t="s">
        <v>30</v>
      </c>
      <c r="L464" t="s">
        <v>31</v>
      </c>
      <c r="M464">
        <v>3</v>
      </c>
      <c r="N464" t="s">
        <v>32</v>
      </c>
      <c r="O464" t="s">
        <v>33</v>
      </c>
      <c r="P464">
        <v>0.45162099999999999</v>
      </c>
      <c r="Q464">
        <v>336119.37936100003</v>
      </c>
      <c r="R464">
        <v>3063508.89231</v>
      </c>
      <c r="S464">
        <v>336119.37410000002</v>
      </c>
      <c r="T464">
        <v>3063509.3439000002</v>
      </c>
      <c r="U464">
        <v>4.5199999999999998E-4</v>
      </c>
      <c r="V464" t="str">
        <f>VLOOKUP(C464,'Lines LookUp'!$B$1:$C$12,2,0)</f>
        <v>BAN</v>
      </c>
      <c r="W464" t="str">
        <f>ROUNDUP(Q464,3)&amp;"-"&amp;ROUNDUP(R464,3)</f>
        <v>336119.38-3063508.893</v>
      </c>
      <c r="X464" t="str">
        <f>ROUNDUP(S464,3)&amp;"-"&amp;ROUNDUP(T464,3)</f>
        <v>336119.375-3063509.344</v>
      </c>
      <c r="Y464">
        <f>VLOOKUP(W464&amp;"-"&amp;V464,'Buscoords Workout'!$F:$G,2,0)</f>
        <v>2225</v>
      </c>
      <c r="Z464">
        <f>VLOOKUP(X464&amp;"-"&amp;V464,'Buscoords Workout'!$F:$G,2,0)</f>
        <v>2010</v>
      </c>
      <c r="AA464" t="b">
        <f>OR(ISNA(Y464),ISNA(Z464))</f>
        <v>0</v>
      </c>
    </row>
    <row r="465" spans="1:27" x14ac:dyDescent="0.25">
      <c r="A465">
        <v>2004</v>
      </c>
      <c r="B465" t="s">
        <v>24</v>
      </c>
      <c r="C465" t="s">
        <v>32</v>
      </c>
      <c r="D465" t="s">
        <v>58</v>
      </c>
      <c r="E465">
        <v>11</v>
      </c>
      <c r="F465" t="s">
        <v>37</v>
      </c>
      <c r="G465">
        <v>100</v>
      </c>
      <c r="H465" t="s">
        <v>27</v>
      </c>
      <c r="I465" t="s">
        <v>38</v>
      </c>
      <c r="J465" t="s">
        <v>59</v>
      </c>
      <c r="K465" t="s">
        <v>30</v>
      </c>
      <c r="L465" t="s">
        <v>31</v>
      </c>
      <c r="M465">
        <v>3</v>
      </c>
      <c r="N465" t="s">
        <v>32</v>
      </c>
      <c r="O465" t="s">
        <v>33</v>
      </c>
      <c r="P465">
        <v>1.2345600000000001</v>
      </c>
      <c r="Q465">
        <v>336119.39374099998</v>
      </c>
      <c r="R465">
        <v>3063507.6578299999</v>
      </c>
      <c r="S465">
        <v>336119.37936100003</v>
      </c>
      <c r="T465">
        <v>3063508.89231</v>
      </c>
      <c r="U465">
        <v>1.235E-3</v>
      </c>
      <c r="V465" t="str">
        <f>VLOOKUP(C465,'Lines LookUp'!$B$1:$C$12,2,0)</f>
        <v>BAN</v>
      </c>
      <c r="W465" t="str">
        <f>ROUNDUP(Q465,3)&amp;"-"&amp;ROUNDUP(R465,3)</f>
        <v>336119.394-3063507.658</v>
      </c>
      <c r="X465" t="str">
        <f>ROUNDUP(S465,3)&amp;"-"&amp;ROUNDUP(T465,3)</f>
        <v>336119.38-3063508.893</v>
      </c>
      <c r="Y465">
        <f>VLOOKUP(W465&amp;"-"&amp;V465,'Buscoords Workout'!$F:$G,2,0)</f>
        <v>2224</v>
      </c>
      <c r="Z465">
        <f>VLOOKUP(X465&amp;"-"&amp;V465,'Buscoords Workout'!$F:$G,2,0)</f>
        <v>2225</v>
      </c>
      <c r="AA465" t="b">
        <f>OR(ISNA(Y465),ISNA(Z465))</f>
        <v>0</v>
      </c>
    </row>
    <row r="466" spans="1:27" x14ac:dyDescent="0.25">
      <c r="A466">
        <v>2005</v>
      </c>
      <c r="B466" t="s">
        <v>24</v>
      </c>
      <c r="C466" t="s">
        <v>32</v>
      </c>
      <c r="D466" t="s">
        <v>58</v>
      </c>
      <c r="E466">
        <v>11</v>
      </c>
      <c r="F466" t="s">
        <v>37</v>
      </c>
      <c r="G466">
        <v>100</v>
      </c>
      <c r="H466" t="s">
        <v>27</v>
      </c>
      <c r="I466" t="s">
        <v>38</v>
      </c>
      <c r="J466" t="s">
        <v>59</v>
      </c>
      <c r="K466" t="s">
        <v>30</v>
      </c>
      <c r="L466" t="s">
        <v>31</v>
      </c>
      <c r="M466">
        <v>3</v>
      </c>
      <c r="N466" t="s">
        <v>32</v>
      </c>
      <c r="O466" t="s">
        <v>33</v>
      </c>
      <c r="P466">
        <v>28.6144</v>
      </c>
      <c r="Q466">
        <v>336119.37410000002</v>
      </c>
      <c r="R466">
        <v>3063509.3439000002</v>
      </c>
      <c r="S466">
        <v>336120.98229999997</v>
      </c>
      <c r="T466">
        <v>3063537.9131</v>
      </c>
      <c r="U466">
        <v>2.8614000000000001E-2</v>
      </c>
      <c r="V466" t="str">
        <f>VLOOKUP(C466,'Lines LookUp'!$B$1:$C$12,2,0)</f>
        <v>BAN</v>
      </c>
      <c r="W466" t="str">
        <f>ROUNDUP(Q466,3)&amp;"-"&amp;ROUNDUP(R466,3)</f>
        <v>336119.375-3063509.344</v>
      </c>
      <c r="X466" t="str">
        <f>ROUNDUP(S466,3)&amp;"-"&amp;ROUNDUP(T466,3)</f>
        <v>336120.983-3063537.914</v>
      </c>
      <c r="Y466">
        <f>VLOOKUP(W466&amp;"-"&amp;V466,'Buscoords Workout'!$F:$G,2,0)</f>
        <v>2010</v>
      </c>
      <c r="Z466">
        <f>VLOOKUP(X466&amp;"-"&amp;V466,'Buscoords Workout'!$F:$G,2,0)</f>
        <v>2011</v>
      </c>
      <c r="AA466" t="b">
        <f>OR(ISNA(Y466),ISNA(Z466))</f>
        <v>0</v>
      </c>
    </row>
    <row r="467" spans="1:27" x14ac:dyDescent="0.25">
      <c r="A467">
        <v>2006</v>
      </c>
      <c r="B467" t="s">
        <v>24</v>
      </c>
      <c r="C467" t="s">
        <v>32</v>
      </c>
      <c r="D467" t="s">
        <v>58</v>
      </c>
      <c r="E467">
        <v>11</v>
      </c>
      <c r="F467" t="s">
        <v>37</v>
      </c>
      <c r="G467">
        <v>100</v>
      </c>
      <c r="H467" t="s">
        <v>27</v>
      </c>
      <c r="I467" t="s">
        <v>38</v>
      </c>
      <c r="J467" t="s">
        <v>59</v>
      </c>
      <c r="K467" t="s">
        <v>30</v>
      </c>
      <c r="L467" t="s">
        <v>31</v>
      </c>
      <c r="M467">
        <v>3</v>
      </c>
      <c r="N467" t="s">
        <v>32</v>
      </c>
      <c r="O467" t="s">
        <v>33</v>
      </c>
      <c r="P467">
        <v>3.3407</v>
      </c>
      <c r="Q467">
        <v>336120.98229999997</v>
      </c>
      <c r="R467">
        <v>3063537.9131</v>
      </c>
      <c r="S467">
        <v>336121.36121900001</v>
      </c>
      <c r="T467">
        <v>3063541.2322399998</v>
      </c>
      <c r="U467">
        <v>3.3409999999999998E-3</v>
      </c>
      <c r="V467" t="str">
        <f>VLOOKUP(C467,'Lines LookUp'!$B$1:$C$12,2,0)</f>
        <v>BAN</v>
      </c>
      <c r="W467" t="str">
        <f>ROUNDUP(Q467,3)&amp;"-"&amp;ROUNDUP(R467,3)</f>
        <v>336120.983-3063537.914</v>
      </c>
      <c r="X467" t="str">
        <f>ROUNDUP(S467,3)&amp;"-"&amp;ROUNDUP(T467,3)</f>
        <v>336121.362-3063541.233</v>
      </c>
      <c r="Y467">
        <f>VLOOKUP(W467&amp;"-"&amp;V467,'Buscoords Workout'!$F:$G,2,0)</f>
        <v>2011</v>
      </c>
      <c r="Z467">
        <f>VLOOKUP(X467&amp;"-"&amp;V467,'Buscoords Workout'!$F:$G,2,0)</f>
        <v>2226</v>
      </c>
      <c r="AA467" t="b">
        <f>OR(ISNA(Y467),ISNA(Z467))</f>
        <v>0</v>
      </c>
    </row>
    <row r="468" spans="1:27" x14ac:dyDescent="0.25">
      <c r="A468">
        <v>2007</v>
      </c>
      <c r="B468" t="s">
        <v>24</v>
      </c>
      <c r="C468" t="s">
        <v>32</v>
      </c>
      <c r="D468" t="s">
        <v>58</v>
      </c>
      <c r="E468">
        <v>11</v>
      </c>
      <c r="F468" t="s">
        <v>37</v>
      </c>
      <c r="G468">
        <v>100</v>
      </c>
      <c r="H468" t="s">
        <v>27</v>
      </c>
      <c r="I468" t="s">
        <v>38</v>
      </c>
      <c r="J468" t="s">
        <v>59</v>
      </c>
      <c r="K468" t="s">
        <v>30</v>
      </c>
      <c r="L468" t="s">
        <v>31</v>
      </c>
      <c r="M468">
        <v>3</v>
      </c>
      <c r="N468" t="s">
        <v>32</v>
      </c>
      <c r="O468" t="s">
        <v>33</v>
      </c>
      <c r="P468">
        <v>14.9992</v>
      </c>
      <c r="Q468">
        <v>336121.36121900001</v>
      </c>
      <c r="R468">
        <v>3063541.2322399998</v>
      </c>
      <c r="S468">
        <v>336123.0625</v>
      </c>
      <c r="T468">
        <v>3063556.1346</v>
      </c>
      <c r="U468">
        <v>1.4999E-2</v>
      </c>
      <c r="V468" t="str">
        <f>VLOOKUP(C468,'Lines LookUp'!$B$1:$C$12,2,0)</f>
        <v>BAN</v>
      </c>
      <c r="W468" t="str">
        <f>ROUNDUP(Q468,3)&amp;"-"&amp;ROUNDUP(R468,3)</f>
        <v>336121.362-3063541.233</v>
      </c>
      <c r="X468" t="str">
        <f>ROUNDUP(S468,3)&amp;"-"&amp;ROUNDUP(T468,3)</f>
        <v>336123.063-3063556.135</v>
      </c>
      <c r="Y468">
        <f>VLOOKUP(W468&amp;"-"&amp;V468,'Buscoords Workout'!$F:$G,2,0)</f>
        <v>2226</v>
      </c>
      <c r="Z468">
        <f>VLOOKUP(X468&amp;"-"&amp;V468,'Buscoords Workout'!$F:$G,2,0)</f>
        <v>2012</v>
      </c>
      <c r="AA468" t="b">
        <f>OR(ISNA(Y468),ISNA(Z468))</f>
        <v>0</v>
      </c>
    </row>
    <row r="469" spans="1:27" x14ac:dyDescent="0.25">
      <c r="A469">
        <v>2008</v>
      </c>
      <c r="B469" t="s">
        <v>24</v>
      </c>
      <c r="C469" t="s">
        <v>32</v>
      </c>
      <c r="D469" t="s">
        <v>58</v>
      </c>
      <c r="E469">
        <v>11</v>
      </c>
      <c r="F469" t="s">
        <v>37</v>
      </c>
      <c r="G469">
        <v>100</v>
      </c>
      <c r="H469" t="s">
        <v>27</v>
      </c>
      <c r="I469" t="s">
        <v>38</v>
      </c>
      <c r="J469" t="s">
        <v>59</v>
      </c>
      <c r="K469" t="s">
        <v>30</v>
      </c>
      <c r="L469" t="s">
        <v>31</v>
      </c>
      <c r="M469">
        <v>3</v>
      </c>
      <c r="N469" t="s">
        <v>32</v>
      </c>
      <c r="O469" t="s">
        <v>33</v>
      </c>
      <c r="P469">
        <v>10.523199999999999</v>
      </c>
      <c r="Q469">
        <v>336123.0625</v>
      </c>
      <c r="R469">
        <v>3063556.1346</v>
      </c>
      <c r="S469">
        <v>336123.84397599997</v>
      </c>
      <c r="T469">
        <v>3063566.6287500001</v>
      </c>
      <c r="U469">
        <v>1.0522999999999999E-2</v>
      </c>
      <c r="V469" t="str">
        <f>VLOOKUP(C469,'Lines LookUp'!$B$1:$C$12,2,0)</f>
        <v>BAN</v>
      </c>
      <c r="W469" t="str">
        <f>ROUNDUP(Q469,3)&amp;"-"&amp;ROUNDUP(R469,3)</f>
        <v>336123.063-3063556.135</v>
      </c>
      <c r="X469" t="str">
        <f>ROUNDUP(S469,3)&amp;"-"&amp;ROUNDUP(T469,3)</f>
        <v>336123.844-3063566.629</v>
      </c>
      <c r="Y469">
        <f>VLOOKUP(W469&amp;"-"&amp;V469,'Buscoords Workout'!$F:$G,2,0)</f>
        <v>2012</v>
      </c>
      <c r="Z469">
        <f>VLOOKUP(X469&amp;"-"&amp;V469,'Buscoords Workout'!$F:$G,2,0)</f>
        <v>2227</v>
      </c>
      <c r="AA469" t="b">
        <f>OR(ISNA(Y469),ISNA(Z469))</f>
        <v>0</v>
      </c>
    </row>
    <row r="470" spans="1:27" x14ac:dyDescent="0.25">
      <c r="A470">
        <v>2009</v>
      </c>
      <c r="B470" t="s">
        <v>24</v>
      </c>
      <c r="C470" t="s">
        <v>32</v>
      </c>
      <c r="D470" t="s">
        <v>58</v>
      </c>
      <c r="E470">
        <v>11</v>
      </c>
      <c r="F470" t="s">
        <v>37</v>
      </c>
      <c r="G470">
        <v>100</v>
      </c>
      <c r="H470" t="s">
        <v>27</v>
      </c>
      <c r="I470" t="s">
        <v>38</v>
      </c>
      <c r="J470" t="s">
        <v>59</v>
      </c>
      <c r="K470" t="s">
        <v>30</v>
      </c>
      <c r="L470" t="s">
        <v>31</v>
      </c>
      <c r="M470">
        <v>3</v>
      </c>
      <c r="N470" t="s">
        <v>32</v>
      </c>
      <c r="O470" t="s">
        <v>33</v>
      </c>
      <c r="P470">
        <v>9.5866199999999999</v>
      </c>
      <c r="Q470">
        <v>336123.84397599997</v>
      </c>
      <c r="R470">
        <v>3063566.6287500001</v>
      </c>
      <c r="S470">
        <v>336124.55589999998</v>
      </c>
      <c r="T470">
        <v>3063576.1889</v>
      </c>
      <c r="U470">
        <v>9.587E-3</v>
      </c>
      <c r="V470" t="str">
        <f>VLOOKUP(C470,'Lines LookUp'!$B$1:$C$12,2,0)</f>
        <v>BAN</v>
      </c>
      <c r="W470" t="str">
        <f>ROUNDUP(Q470,3)&amp;"-"&amp;ROUNDUP(R470,3)</f>
        <v>336123.844-3063566.629</v>
      </c>
      <c r="X470" t="str">
        <f>ROUNDUP(S470,3)&amp;"-"&amp;ROUNDUP(T470,3)</f>
        <v>336124.556-3063576.189</v>
      </c>
      <c r="Y470">
        <f>VLOOKUP(W470&amp;"-"&amp;V470,'Buscoords Workout'!$F:$G,2,0)</f>
        <v>2227</v>
      </c>
      <c r="Z470">
        <f>VLOOKUP(X470&amp;"-"&amp;V470,'Buscoords Workout'!$F:$G,2,0)</f>
        <v>2013</v>
      </c>
      <c r="AA470" t="b">
        <f>OR(ISNA(Y470),ISNA(Z470))</f>
        <v>0</v>
      </c>
    </row>
    <row r="471" spans="1:27" x14ac:dyDescent="0.25">
      <c r="A471">
        <v>2013</v>
      </c>
      <c r="B471" t="s">
        <v>24</v>
      </c>
      <c r="C471" t="s">
        <v>32</v>
      </c>
      <c r="D471" t="s">
        <v>58</v>
      </c>
      <c r="E471">
        <v>11</v>
      </c>
      <c r="F471" t="s">
        <v>37</v>
      </c>
      <c r="G471">
        <v>100</v>
      </c>
      <c r="H471" t="s">
        <v>27</v>
      </c>
      <c r="I471" t="s">
        <v>38</v>
      </c>
      <c r="J471" t="s">
        <v>59</v>
      </c>
      <c r="K471" t="s">
        <v>30</v>
      </c>
      <c r="L471" t="s">
        <v>31</v>
      </c>
      <c r="M471">
        <v>3</v>
      </c>
      <c r="N471" t="s">
        <v>32</v>
      </c>
      <c r="O471" t="s">
        <v>33</v>
      </c>
      <c r="P471">
        <v>4.3342799999999997</v>
      </c>
      <c r="Q471">
        <v>336128.01085899997</v>
      </c>
      <c r="R471">
        <v>3063615.4563000002</v>
      </c>
      <c r="S471">
        <v>336128.20120000001</v>
      </c>
      <c r="T471">
        <v>3063619.7864000001</v>
      </c>
      <c r="U471">
        <v>4.3340000000000002E-3</v>
      </c>
      <c r="V471" t="str">
        <f>VLOOKUP(C471,'Lines LookUp'!$B$1:$C$12,2,0)</f>
        <v>BAN</v>
      </c>
      <c r="W471" t="str">
        <f>ROUNDUP(Q471,3)&amp;"-"&amp;ROUNDUP(R471,3)</f>
        <v>336128.011-3063615.457</v>
      </c>
      <c r="X471" t="str">
        <f>ROUNDUP(S471,3)&amp;"-"&amp;ROUNDUP(T471,3)</f>
        <v>336128.202-3063619.787</v>
      </c>
      <c r="Y471">
        <f>VLOOKUP(W471&amp;"-"&amp;V471,'Buscoords Workout'!$F:$G,2,0)</f>
        <v>2230</v>
      </c>
      <c r="Z471">
        <f>VLOOKUP(X471&amp;"-"&amp;V471,'Buscoords Workout'!$F:$G,2,0)</f>
        <v>2015</v>
      </c>
      <c r="AA471" t="b">
        <f>OR(ISNA(Y471),ISNA(Z471))</f>
        <v>0</v>
      </c>
    </row>
    <row r="472" spans="1:27" x14ac:dyDescent="0.25">
      <c r="A472">
        <v>2015</v>
      </c>
      <c r="B472" t="s">
        <v>24</v>
      </c>
      <c r="C472" t="s">
        <v>32</v>
      </c>
      <c r="D472" t="s">
        <v>58</v>
      </c>
      <c r="E472">
        <v>11</v>
      </c>
      <c r="F472" t="s">
        <v>37</v>
      </c>
      <c r="G472">
        <v>100</v>
      </c>
      <c r="H472" t="s">
        <v>27</v>
      </c>
      <c r="I472" t="s">
        <v>38</v>
      </c>
      <c r="J472" t="s">
        <v>59</v>
      </c>
      <c r="K472" t="s">
        <v>30</v>
      </c>
      <c r="L472" t="s">
        <v>31</v>
      </c>
      <c r="M472">
        <v>3</v>
      </c>
      <c r="N472" t="s">
        <v>32</v>
      </c>
      <c r="O472" t="s">
        <v>33</v>
      </c>
      <c r="P472">
        <v>22.017199999999999</v>
      </c>
      <c r="Q472">
        <v>336128.20120000001</v>
      </c>
      <c r="R472">
        <v>3063619.7864000001</v>
      </c>
      <c r="S472">
        <v>336131.38237000001</v>
      </c>
      <c r="T472">
        <v>3063641.5726000001</v>
      </c>
      <c r="U472">
        <v>2.2016999999999998E-2</v>
      </c>
      <c r="V472" t="str">
        <f>VLOOKUP(C472,'Lines LookUp'!$B$1:$C$12,2,0)</f>
        <v>BAN</v>
      </c>
      <c r="W472" t="str">
        <f>ROUNDUP(Q472,3)&amp;"-"&amp;ROUNDUP(R472,3)</f>
        <v>336128.202-3063619.787</v>
      </c>
      <c r="X472" t="str">
        <f>ROUNDUP(S472,3)&amp;"-"&amp;ROUNDUP(T472,3)</f>
        <v>336131.383-3063641.573</v>
      </c>
      <c r="Y472">
        <f>VLOOKUP(W472&amp;"-"&amp;V472,'Buscoords Workout'!$F:$G,2,0)</f>
        <v>2015</v>
      </c>
      <c r="Z472">
        <f>VLOOKUP(X472&amp;"-"&amp;V472,'Buscoords Workout'!$F:$G,2,0)</f>
        <v>2231</v>
      </c>
      <c r="AA472" t="b">
        <f>OR(ISNA(Y472),ISNA(Z472))</f>
        <v>0</v>
      </c>
    </row>
    <row r="473" spans="1:27" x14ac:dyDescent="0.25">
      <c r="A473">
        <v>2016</v>
      </c>
      <c r="B473" t="s">
        <v>24</v>
      </c>
      <c r="C473" t="s">
        <v>32</v>
      </c>
      <c r="D473" t="s">
        <v>58</v>
      </c>
      <c r="E473">
        <v>11</v>
      </c>
      <c r="F473" t="s">
        <v>37</v>
      </c>
      <c r="G473">
        <v>100</v>
      </c>
      <c r="H473" t="s">
        <v>27</v>
      </c>
      <c r="I473" t="s">
        <v>38</v>
      </c>
      <c r="J473" t="s">
        <v>59</v>
      </c>
      <c r="K473" t="s">
        <v>30</v>
      </c>
      <c r="L473" t="s">
        <v>31</v>
      </c>
      <c r="M473">
        <v>3</v>
      </c>
      <c r="N473" t="s">
        <v>32</v>
      </c>
      <c r="O473" t="s">
        <v>33</v>
      </c>
      <c r="P473">
        <v>1.29792</v>
      </c>
      <c r="Q473">
        <v>336131.38237000001</v>
      </c>
      <c r="R473">
        <v>3063641.5726000001</v>
      </c>
      <c r="S473">
        <v>336131.5699</v>
      </c>
      <c r="T473">
        <v>3063642.8569</v>
      </c>
      <c r="U473">
        <v>1.2979999999999999E-3</v>
      </c>
      <c r="V473" t="str">
        <f>VLOOKUP(C473,'Lines LookUp'!$B$1:$C$12,2,0)</f>
        <v>BAN</v>
      </c>
      <c r="W473" t="str">
        <f>ROUNDUP(Q473,3)&amp;"-"&amp;ROUNDUP(R473,3)</f>
        <v>336131.383-3063641.573</v>
      </c>
      <c r="X473" t="str">
        <f>ROUNDUP(S473,3)&amp;"-"&amp;ROUNDUP(T473,3)</f>
        <v>336131.57-3063642.857</v>
      </c>
      <c r="Y473">
        <f>VLOOKUP(W473&amp;"-"&amp;V473,'Buscoords Workout'!$F:$G,2,0)</f>
        <v>2231</v>
      </c>
      <c r="Z473">
        <f>VLOOKUP(X473&amp;"-"&amp;V473,'Buscoords Workout'!$F:$G,2,0)</f>
        <v>2016</v>
      </c>
      <c r="AA473" t="b">
        <f>OR(ISNA(Y473),ISNA(Z473))</f>
        <v>0</v>
      </c>
    </row>
    <row r="474" spans="1:27" x14ac:dyDescent="0.25">
      <c r="A474">
        <v>2017</v>
      </c>
      <c r="B474" t="s">
        <v>24</v>
      </c>
      <c r="C474" t="s">
        <v>32</v>
      </c>
      <c r="D474" t="s">
        <v>58</v>
      </c>
      <c r="E474">
        <v>11</v>
      </c>
      <c r="F474" t="s">
        <v>37</v>
      </c>
      <c r="G474">
        <v>100</v>
      </c>
      <c r="H474" t="s">
        <v>27</v>
      </c>
      <c r="I474" t="s">
        <v>38</v>
      </c>
      <c r="J474" t="s">
        <v>59</v>
      </c>
      <c r="K474" t="s">
        <v>30</v>
      </c>
      <c r="L474" t="s">
        <v>31</v>
      </c>
      <c r="M474">
        <v>3</v>
      </c>
      <c r="N474" t="s">
        <v>32</v>
      </c>
      <c r="O474" t="s">
        <v>33</v>
      </c>
      <c r="P474">
        <v>21.5107</v>
      </c>
      <c r="Q474">
        <v>336131.5699</v>
      </c>
      <c r="R474">
        <v>3063642.8569</v>
      </c>
      <c r="S474">
        <v>336134.18193999998</v>
      </c>
      <c r="T474">
        <v>3063664.2084499998</v>
      </c>
      <c r="U474">
        <v>2.1510999999999999E-2</v>
      </c>
      <c r="V474" t="str">
        <f>VLOOKUP(C474,'Lines LookUp'!$B$1:$C$12,2,0)</f>
        <v>BAN</v>
      </c>
      <c r="W474" t="str">
        <f>ROUNDUP(Q474,3)&amp;"-"&amp;ROUNDUP(R474,3)</f>
        <v>336131.57-3063642.857</v>
      </c>
      <c r="X474" t="str">
        <f>ROUNDUP(S474,3)&amp;"-"&amp;ROUNDUP(T474,3)</f>
        <v>336134.182-3063664.209</v>
      </c>
      <c r="Y474">
        <f>VLOOKUP(W474&amp;"-"&amp;V474,'Buscoords Workout'!$F:$G,2,0)</f>
        <v>2016</v>
      </c>
      <c r="Z474">
        <f>VLOOKUP(X474&amp;"-"&amp;V474,'Buscoords Workout'!$F:$G,2,0)</f>
        <v>2232</v>
      </c>
      <c r="AA474" t="b">
        <f>OR(ISNA(Y474),ISNA(Z474))</f>
        <v>0</v>
      </c>
    </row>
    <row r="475" spans="1:27" x14ac:dyDescent="0.25">
      <c r="A475">
        <v>2018</v>
      </c>
      <c r="B475" t="s">
        <v>24</v>
      </c>
      <c r="C475" t="s">
        <v>32</v>
      </c>
      <c r="D475" t="s">
        <v>58</v>
      </c>
      <c r="E475">
        <v>11</v>
      </c>
      <c r="F475" t="s">
        <v>37</v>
      </c>
      <c r="G475">
        <v>100</v>
      </c>
      <c r="H475" t="s">
        <v>27</v>
      </c>
      <c r="I475" t="s">
        <v>38</v>
      </c>
      <c r="J475" t="s">
        <v>59</v>
      </c>
      <c r="K475" t="s">
        <v>30</v>
      </c>
      <c r="L475" t="s">
        <v>31</v>
      </c>
      <c r="M475">
        <v>3</v>
      </c>
      <c r="N475" t="s">
        <v>32</v>
      </c>
      <c r="O475" t="s">
        <v>33</v>
      </c>
      <c r="P475">
        <v>0.26319999999999999</v>
      </c>
      <c r="Q475">
        <v>336134.18193999998</v>
      </c>
      <c r="R475">
        <v>3063664.2084499998</v>
      </c>
      <c r="S475">
        <v>336134.21389999997</v>
      </c>
      <c r="T475">
        <v>3063664.4696999998</v>
      </c>
      <c r="U475">
        <v>2.63E-4</v>
      </c>
      <c r="V475" t="str">
        <f>VLOOKUP(C475,'Lines LookUp'!$B$1:$C$12,2,0)</f>
        <v>BAN</v>
      </c>
      <c r="W475" t="str">
        <f>ROUNDUP(Q475,3)&amp;"-"&amp;ROUNDUP(R475,3)</f>
        <v>336134.182-3063664.209</v>
      </c>
      <c r="X475" t="str">
        <f>ROUNDUP(S475,3)&amp;"-"&amp;ROUNDUP(T475,3)</f>
        <v>336134.214-3063664.47</v>
      </c>
      <c r="Y475">
        <f>VLOOKUP(W475&amp;"-"&amp;V475,'Buscoords Workout'!$F:$G,2,0)</f>
        <v>2232</v>
      </c>
      <c r="Z475">
        <f>VLOOKUP(X475&amp;"-"&amp;V475,'Buscoords Workout'!$F:$G,2,0)</f>
        <v>2017</v>
      </c>
      <c r="AA475" t="b">
        <f>OR(ISNA(Y475),ISNA(Z475))</f>
        <v>0</v>
      </c>
    </row>
    <row r="476" spans="1:27" x14ac:dyDescent="0.25">
      <c r="A476">
        <v>2019</v>
      </c>
      <c r="B476" t="s">
        <v>24</v>
      </c>
      <c r="C476" t="s">
        <v>32</v>
      </c>
      <c r="D476" t="s">
        <v>58</v>
      </c>
      <c r="E476">
        <v>11</v>
      </c>
      <c r="F476" t="s">
        <v>37</v>
      </c>
      <c r="G476">
        <v>100</v>
      </c>
      <c r="H476" t="s">
        <v>27</v>
      </c>
      <c r="I476" t="s">
        <v>38</v>
      </c>
      <c r="J476" t="s">
        <v>59</v>
      </c>
      <c r="K476" t="s">
        <v>30</v>
      </c>
      <c r="L476" t="s">
        <v>31</v>
      </c>
      <c r="M476">
        <v>3</v>
      </c>
      <c r="N476" t="s">
        <v>32</v>
      </c>
      <c r="O476" t="s">
        <v>33</v>
      </c>
      <c r="P476">
        <v>0.45173000000000002</v>
      </c>
      <c r="Q476">
        <v>336134.21389999997</v>
      </c>
      <c r="R476">
        <v>3063664.4696999998</v>
      </c>
      <c r="S476">
        <v>336134.268797</v>
      </c>
      <c r="T476">
        <v>3063664.9180800002</v>
      </c>
      <c r="U476">
        <v>4.5199999999999998E-4</v>
      </c>
      <c r="V476" t="str">
        <f>VLOOKUP(C476,'Lines LookUp'!$B$1:$C$12,2,0)</f>
        <v>BAN</v>
      </c>
      <c r="W476" t="str">
        <f>ROUNDUP(Q476,3)&amp;"-"&amp;ROUNDUP(R476,3)</f>
        <v>336134.214-3063664.47</v>
      </c>
      <c r="X476" t="str">
        <f>ROUNDUP(S476,3)&amp;"-"&amp;ROUNDUP(T476,3)</f>
        <v>336134.269-3063664.919</v>
      </c>
      <c r="Y476">
        <f>VLOOKUP(W476&amp;"-"&amp;V476,'Buscoords Workout'!$F:$G,2,0)</f>
        <v>2017</v>
      </c>
      <c r="Z476">
        <f>VLOOKUP(X476&amp;"-"&amp;V476,'Buscoords Workout'!$F:$G,2,0)</f>
        <v>2233</v>
      </c>
      <c r="AA476" t="b">
        <f>OR(ISNA(Y476),ISNA(Z476))</f>
        <v>0</v>
      </c>
    </row>
    <row r="477" spans="1:27" x14ac:dyDescent="0.25">
      <c r="A477">
        <v>2020</v>
      </c>
      <c r="B477" t="s">
        <v>24</v>
      </c>
      <c r="C477" t="s">
        <v>32</v>
      </c>
      <c r="D477" t="s">
        <v>58</v>
      </c>
      <c r="E477">
        <v>11</v>
      </c>
      <c r="F477" t="s">
        <v>37</v>
      </c>
      <c r="G477">
        <v>100</v>
      </c>
      <c r="H477" t="s">
        <v>27</v>
      </c>
      <c r="I477" t="s">
        <v>38</v>
      </c>
      <c r="J477" t="s">
        <v>59</v>
      </c>
      <c r="K477" t="s">
        <v>30</v>
      </c>
      <c r="L477" t="s">
        <v>31</v>
      </c>
      <c r="M477">
        <v>3</v>
      </c>
      <c r="N477" t="s">
        <v>32</v>
      </c>
      <c r="O477" t="s">
        <v>33</v>
      </c>
      <c r="P477">
        <v>5.2685000000000003E-2</v>
      </c>
      <c r="Q477">
        <v>336134.268797</v>
      </c>
      <c r="R477">
        <v>3063664.9180800002</v>
      </c>
      <c r="S477">
        <v>336134.27519999997</v>
      </c>
      <c r="T477">
        <v>3063664.9703799998</v>
      </c>
      <c r="U477">
        <v>5.3000000000000001E-5</v>
      </c>
      <c r="V477" t="str">
        <f>VLOOKUP(C477,'Lines LookUp'!$B$1:$C$12,2,0)</f>
        <v>BAN</v>
      </c>
      <c r="W477" t="str">
        <f>ROUNDUP(Q477,3)&amp;"-"&amp;ROUNDUP(R477,3)</f>
        <v>336134.269-3063664.919</v>
      </c>
      <c r="X477" t="str">
        <f>ROUNDUP(S477,3)&amp;"-"&amp;ROUNDUP(T477,3)</f>
        <v>336134.276-3063664.971</v>
      </c>
      <c r="Y477">
        <f>VLOOKUP(W477&amp;"-"&amp;V477,'Buscoords Workout'!$F:$G,2,0)</f>
        <v>2233</v>
      </c>
      <c r="Z477">
        <f>VLOOKUP(X477&amp;"-"&amp;V477,'Buscoords Workout'!$F:$G,2,0)</f>
        <v>2234</v>
      </c>
      <c r="AA477" t="b">
        <f>OR(ISNA(Y477),ISNA(Z477))</f>
        <v>0</v>
      </c>
    </row>
    <row r="478" spans="1:27" x14ac:dyDescent="0.25">
      <c r="A478">
        <v>2021</v>
      </c>
      <c r="B478" t="s">
        <v>24</v>
      </c>
      <c r="C478" t="s">
        <v>32</v>
      </c>
      <c r="D478" t="s">
        <v>58</v>
      </c>
      <c r="E478">
        <v>11</v>
      </c>
      <c r="F478" t="s">
        <v>37</v>
      </c>
      <c r="G478">
        <v>100</v>
      </c>
      <c r="H478" t="s">
        <v>27</v>
      </c>
      <c r="I478" t="s">
        <v>38</v>
      </c>
      <c r="J478" t="s">
        <v>59</v>
      </c>
      <c r="K478" t="s">
        <v>30</v>
      </c>
      <c r="L478" t="s">
        <v>31</v>
      </c>
      <c r="M478">
        <v>3</v>
      </c>
      <c r="N478" t="s">
        <v>32</v>
      </c>
      <c r="O478" t="s">
        <v>33</v>
      </c>
      <c r="P478">
        <v>0.10254000000000001</v>
      </c>
      <c r="Q478">
        <v>336134.30643900001</v>
      </c>
      <c r="R478">
        <v>3063665.2255199999</v>
      </c>
      <c r="S478">
        <v>336134.31890000001</v>
      </c>
      <c r="T478">
        <v>3063665.3273</v>
      </c>
      <c r="U478">
        <v>1.03E-4</v>
      </c>
      <c r="V478" t="str">
        <f>VLOOKUP(C478,'Lines LookUp'!$B$1:$C$12,2,0)</f>
        <v>BAN</v>
      </c>
      <c r="W478" t="str">
        <f>ROUNDUP(Q478,3)&amp;"-"&amp;ROUNDUP(R478,3)</f>
        <v>336134.307-3063665.226</v>
      </c>
      <c r="X478" t="str">
        <f>ROUNDUP(S478,3)&amp;"-"&amp;ROUNDUP(T478,3)</f>
        <v>336134.319-3063665.328</v>
      </c>
      <c r="Y478">
        <f>VLOOKUP(W478&amp;"-"&amp;V478,'Buscoords Workout'!$F:$G,2,0)</f>
        <v>2235</v>
      </c>
      <c r="Z478">
        <f>VLOOKUP(X478&amp;"-"&amp;V478,'Buscoords Workout'!$F:$G,2,0)</f>
        <v>2018</v>
      </c>
      <c r="AA478" t="b">
        <f>OR(ISNA(Y478),ISNA(Z478))</f>
        <v>0</v>
      </c>
    </row>
    <row r="479" spans="1:27" x14ac:dyDescent="0.25">
      <c r="A479">
        <v>2022</v>
      </c>
      <c r="B479" t="s">
        <v>24</v>
      </c>
      <c r="C479" t="s">
        <v>32</v>
      </c>
      <c r="D479" t="s">
        <v>58</v>
      </c>
      <c r="E479">
        <v>11</v>
      </c>
      <c r="F479" t="s">
        <v>37</v>
      </c>
      <c r="G479">
        <v>100</v>
      </c>
      <c r="H479" t="s">
        <v>27</v>
      </c>
      <c r="I479" t="s">
        <v>38</v>
      </c>
      <c r="J479" t="s">
        <v>59</v>
      </c>
      <c r="K479" t="s">
        <v>30</v>
      </c>
      <c r="L479" t="s">
        <v>31</v>
      </c>
      <c r="M479">
        <v>3</v>
      </c>
      <c r="N479" t="s">
        <v>32</v>
      </c>
      <c r="O479" t="s">
        <v>33</v>
      </c>
      <c r="P479">
        <v>0.25704900000000003</v>
      </c>
      <c r="Q479">
        <v>336134.27519999997</v>
      </c>
      <c r="R479">
        <v>3063664.9703799998</v>
      </c>
      <c r="S479">
        <v>336134.30643900001</v>
      </c>
      <c r="T479">
        <v>3063665.2255199999</v>
      </c>
      <c r="U479">
        <v>2.5700000000000001E-4</v>
      </c>
      <c r="V479" t="str">
        <f>VLOOKUP(C479,'Lines LookUp'!$B$1:$C$12,2,0)</f>
        <v>BAN</v>
      </c>
      <c r="W479" t="str">
        <f>ROUNDUP(Q479,3)&amp;"-"&amp;ROUNDUP(R479,3)</f>
        <v>336134.276-3063664.971</v>
      </c>
      <c r="X479" t="str">
        <f>ROUNDUP(S479,3)&amp;"-"&amp;ROUNDUP(T479,3)</f>
        <v>336134.307-3063665.226</v>
      </c>
      <c r="Y479">
        <f>VLOOKUP(W479&amp;"-"&amp;V479,'Buscoords Workout'!$F:$G,2,0)</f>
        <v>2234</v>
      </c>
      <c r="Z479">
        <f>VLOOKUP(X479&amp;"-"&amp;V479,'Buscoords Workout'!$F:$G,2,0)</f>
        <v>2235</v>
      </c>
      <c r="AA479" t="b">
        <f>OR(ISNA(Y479),ISNA(Z479))</f>
        <v>0</v>
      </c>
    </row>
    <row r="480" spans="1:27" x14ac:dyDescent="0.25">
      <c r="A480">
        <v>2023</v>
      </c>
      <c r="B480" t="s">
        <v>24</v>
      </c>
      <c r="C480" t="s">
        <v>32</v>
      </c>
      <c r="D480" t="s">
        <v>58</v>
      </c>
      <c r="E480">
        <v>11</v>
      </c>
      <c r="F480" t="s">
        <v>37</v>
      </c>
      <c r="G480">
        <v>100</v>
      </c>
      <c r="H480" t="s">
        <v>27</v>
      </c>
      <c r="I480" t="s">
        <v>38</v>
      </c>
      <c r="J480" t="s">
        <v>59</v>
      </c>
      <c r="K480" t="s">
        <v>30</v>
      </c>
      <c r="L480" t="s">
        <v>31</v>
      </c>
      <c r="M480">
        <v>3</v>
      </c>
      <c r="N480" t="s">
        <v>32</v>
      </c>
      <c r="O480" t="s">
        <v>33</v>
      </c>
      <c r="P480">
        <v>7.9297000000000006E-2</v>
      </c>
      <c r="Q480">
        <v>336134.31890000001</v>
      </c>
      <c r="R480">
        <v>3063665.3273</v>
      </c>
      <c r="S480">
        <v>336134.33026800002</v>
      </c>
      <c r="T480">
        <v>3063665.4057800001</v>
      </c>
      <c r="U480">
        <v>7.8999999999999996E-5</v>
      </c>
      <c r="V480" t="str">
        <f>VLOOKUP(C480,'Lines LookUp'!$B$1:$C$12,2,0)</f>
        <v>BAN</v>
      </c>
      <c r="W480" t="str">
        <f>ROUNDUP(Q480,3)&amp;"-"&amp;ROUNDUP(R480,3)</f>
        <v>336134.319-3063665.328</v>
      </c>
      <c r="X480" t="str">
        <f>ROUNDUP(S480,3)&amp;"-"&amp;ROUNDUP(T480,3)</f>
        <v>336134.331-3063665.406</v>
      </c>
      <c r="Y480">
        <f>VLOOKUP(W480&amp;"-"&amp;V480,'Buscoords Workout'!$F:$G,2,0)</f>
        <v>2018</v>
      </c>
      <c r="Z480">
        <f>VLOOKUP(X480&amp;"-"&amp;V480,'Buscoords Workout'!$F:$G,2,0)</f>
        <v>2236</v>
      </c>
      <c r="AA480" t="b">
        <f>OR(ISNA(Y480),ISNA(Z480))</f>
        <v>0</v>
      </c>
    </row>
    <row r="481" spans="1:27" x14ac:dyDescent="0.25">
      <c r="A481">
        <v>2024</v>
      </c>
      <c r="B481" t="s">
        <v>24</v>
      </c>
      <c r="C481" t="s">
        <v>32</v>
      </c>
      <c r="D481" t="s">
        <v>58</v>
      </c>
      <c r="E481">
        <v>11</v>
      </c>
      <c r="F481" t="s">
        <v>37</v>
      </c>
      <c r="G481">
        <v>100</v>
      </c>
      <c r="H481" t="s">
        <v>27</v>
      </c>
      <c r="I481" t="s">
        <v>38</v>
      </c>
      <c r="J481" t="s">
        <v>59</v>
      </c>
      <c r="K481" t="s">
        <v>30</v>
      </c>
      <c r="L481" t="s">
        <v>31</v>
      </c>
      <c r="M481">
        <v>3</v>
      </c>
      <c r="N481" t="s">
        <v>32</v>
      </c>
      <c r="O481" t="s">
        <v>33</v>
      </c>
      <c r="P481">
        <v>7.3530899999999999</v>
      </c>
      <c r="Q481">
        <v>336134.33026800002</v>
      </c>
      <c r="R481">
        <v>3063665.4057800001</v>
      </c>
      <c r="S481">
        <v>336135.38442800002</v>
      </c>
      <c r="T481">
        <v>3063672.68291</v>
      </c>
      <c r="U481">
        <v>7.3530000000000002E-3</v>
      </c>
      <c r="V481" t="str">
        <f>VLOOKUP(C481,'Lines LookUp'!$B$1:$C$12,2,0)</f>
        <v>BAN</v>
      </c>
      <c r="W481" t="str">
        <f>ROUNDUP(Q481,3)&amp;"-"&amp;ROUNDUP(R481,3)</f>
        <v>336134.331-3063665.406</v>
      </c>
      <c r="X481" t="str">
        <f>ROUNDUP(S481,3)&amp;"-"&amp;ROUNDUP(T481,3)</f>
        <v>336135.385-3063672.683</v>
      </c>
      <c r="Y481">
        <f>VLOOKUP(W481&amp;"-"&amp;V481,'Buscoords Workout'!$F:$G,2,0)</f>
        <v>2236</v>
      </c>
      <c r="Z481">
        <f>VLOOKUP(X481&amp;"-"&amp;V481,'Buscoords Workout'!$F:$G,2,0)</f>
        <v>2237</v>
      </c>
      <c r="AA481" t="b">
        <f>OR(ISNA(Y481),ISNA(Z481))</f>
        <v>0</v>
      </c>
    </row>
    <row r="482" spans="1:27" x14ac:dyDescent="0.25">
      <c r="A482">
        <v>2025</v>
      </c>
      <c r="B482" t="s">
        <v>24</v>
      </c>
      <c r="C482" t="s">
        <v>32</v>
      </c>
      <c r="D482" t="s">
        <v>58</v>
      </c>
      <c r="E482">
        <v>11</v>
      </c>
      <c r="F482" t="s">
        <v>37</v>
      </c>
      <c r="G482">
        <v>100</v>
      </c>
      <c r="H482" t="s">
        <v>27</v>
      </c>
      <c r="I482" t="s">
        <v>38</v>
      </c>
      <c r="J482" t="s">
        <v>59</v>
      </c>
      <c r="K482" t="s">
        <v>30</v>
      </c>
      <c r="L482" t="s">
        <v>31</v>
      </c>
      <c r="M482">
        <v>3</v>
      </c>
      <c r="N482" t="s">
        <v>32</v>
      </c>
      <c r="O482" t="s">
        <v>33</v>
      </c>
      <c r="P482">
        <v>6.6772600000000004</v>
      </c>
      <c r="Q482">
        <v>336135.38442800002</v>
      </c>
      <c r="R482">
        <v>3063672.68291</v>
      </c>
      <c r="S482">
        <v>336136.34169999999</v>
      </c>
      <c r="T482">
        <v>3063679.2911999999</v>
      </c>
      <c r="U482">
        <v>6.6769999999999998E-3</v>
      </c>
      <c r="V482" t="str">
        <f>VLOOKUP(C482,'Lines LookUp'!$B$1:$C$12,2,0)</f>
        <v>BAN</v>
      </c>
      <c r="W482" t="str">
        <f>ROUNDUP(Q482,3)&amp;"-"&amp;ROUNDUP(R482,3)</f>
        <v>336135.385-3063672.683</v>
      </c>
      <c r="X482" t="str">
        <f>ROUNDUP(S482,3)&amp;"-"&amp;ROUNDUP(T482,3)</f>
        <v>336136.342-3063679.292</v>
      </c>
      <c r="Y482">
        <f>VLOOKUP(W482&amp;"-"&amp;V482,'Buscoords Workout'!$F:$G,2,0)</f>
        <v>2237</v>
      </c>
      <c r="Z482">
        <f>VLOOKUP(X482&amp;"-"&amp;V482,'Buscoords Workout'!$F:$G,2,0)</f>
        <v>2019</v>
      </c>
      <c r="AA482" t="b">
        <f>OR(ISNA(Y482),ISNA(Z482))</f>
        <v>0</v>
      </c>
    </row>
    <row r="483" spans="1:27" x14ac:dyDescent="0.25">
      <c r="A483">
        <v>2026</v>
      </c>
      <c r="B483" t="s">
        <v>24</v>
      </c>
      <c r="C483" t="s">
        <v>32</v>
      </c>
      <c r="D483" t="s">
        <v>58</v>
      </c>
      <c r="E483">
        <v>11</v>
      </c>
      <c r="F483" t="s">
        <v>42</v>
      </c>
      <c r="G483">
        <v>240</v>
      </c>
      <c r="H483" t="s">
        <v>27</v>
      </c>
      <c r="I483" t="s">
        <v>28</v>
      </c>
      <c r="J483" t="s">
        <v>59</v>
      </c>
      <c r="K483" t="s">
        <v>49</v>
      </c>
      <c r="L483" t="s">
        <v>31</v>
      </c>
      <c r="M483">
        <v>3</v>
      </c>
      <c r="N483" t="s">
        <v>32</v>
      </c>
      <c r="O483" t="s">
        <v>33</v>
      </c>
      <c r="P483">
        <v>1.28491</v>
      </c>
      <c r="Q483">
        <v>336136.34169999999</v>
      </c>
      <c r="R483">
        <v>3063679.2911999999</v>
      </c>
      <c r="S483">
        <v>336136.90156999999</v>
      </c>
      <c r="T483">
        <v>3063680.4477200001</v>
      </c>
      <c r="U483">
        <v>1.2849999999999999E-3</v>
      </c>
      <c r="V483" t="str">
        <f>VLOOKUP(C483,'Lines LookUp'!$B$1:$C$12,2,0)</f>
        <v>BAN</v>
      </c>
      <c r="W483" t="str">
        <f>ROUNDUP(Q483,3)&amp;"-"&amp;ROUNDUP(R483,3)</f>
        <v>336136.342-3063679.292</v>
      </c>
      <c r="X483" t="str">
        <f>ROUNDUP(S483,3)&amp;"-"&amp;ROUNDUP(T483,3)</f>
        <v>336136.902-3063680.448</v>
      </c>
      <c r="Y483">
        <f>VLOOKUP(W483&amp;"-"&amp;V483,'Buscoords Workout'!$F:$G,2,0)</f>
        <v>2019</v>
      </c>
      <c r="Z483">
        <f>VLOOKUP(X483&amp;"-"&amp;V483,'Buscoords Workout'!$F:$G,2,0)</f>
        <v>2238</v>
      </c>
      <c r="AA483" t="b">
        <f>OR(ISNA(Y483),ISNA(Z483))</f>
        <v>0</v>
      </c>
    </row>
    <row r="484" spans="1:27" x14ac:dyDescent="0.25">
      <c r="A484">
        <v>2027</v>
      </c>
      <c r="B484" t="s">
        <v>24</v>
      </c>
      <c r="C484" t="s">
        <v>32</v>
      </c>
      <c r="D484" t="s">
        <v>58</v>
      </c>
      <c r="E484">
        <v>11</v>
      </c>
      <c r="F484" t="s">
        <v>42</v>
      </c>
      <c r="G484">
        <v>240</v>
      </c>
      <c r="H484" t="s">
        <v>27</v>
      </c>
      <c r="I484" t="s">
        <v>28</v>
      </c>
      <c r="J484" t="s">
        <v>59</v>
      </c>
      <c r="K484" t="s">
        <v>49</v>
      </c>
      <c r="L484" t="s">
        <v>31</v>
      </c>
      <c r="M484">
        <v>3</v>
      </c>
      <c r="N484" t="s">
        <v>32</v>
      </c>
      <c r="O484" t="s">
        <v>33</v>
      </c>
      <c r="P484">
        <v>16.9497</v>
      </c>
      <c r="Q484">
        <v>336141.53694600001</v>
      </c>
      <c r="R484">
        <v>3063690.0229600002</v>
      </c>
      <c r="S484">
        <v>336148.92239999998</v>
      </c>
      <c r="T484">
        <v>3063705.2790000001</v>
      </c>
      <c r="U484">
        <v>1.695E-2</v>
      </c>
      <c r="V484" t="str">
        <f>VLOOKUP(C484,'Lines LookUp'!$B$1:$C$12,2,0)</f>
        <v>BAN</v>
      </c>
      <c r="W484" t="str">
        <f>ROUNDUP(Q484,3)&amp;"-"&amp;ROUNDUP(R484,3)</f>
        <v>336141.537-3063690.023</v>
      </c>
      <c r="X484" t="str">
        <f>ROUNDUP(S484,3)&amp;"-"&amp;ROUNDUP(T484,3)</f>
        <v>336148.923-3063705.279</v>
      </c>
      <c r="Y484">
        <f>VLOOKUP(W484&amp;"-"&amp;V484,'Buscoords Workout'!$F:$G,2,0)</f>
        <v>2241</v>
      </c>
      <c r="Z484">
        <f>VLOOKUP(X484&amp;"-"&amp;V484,'Buscoords Workout'!$F:$G,2,0)</f>
        <v>2020</v>
      </c>
      <c r="AA484" t="b">
        <f>OR(ISNA(Y484),ISNA(Z484))</f>
        <v>0</v>
      </c>
    </row>
    <row r="485" spans="1:27" x14ac:dyDescent="0.25">
      <c r="A485">
        <v>2031</v>
      </c>
      <c r="B485" t="s">
        <v>24</v>
      </c>
      <c r="C485" t="s">
        <v>32</v>
      </c>
      <c r="D485" t="s">
        <v>58</v>
      </c>
      <c r="E485">
        <v>11</v>
      </c>
      <c r="F485" t="s">
        <v>42</v>
      </c>
      <c r="G485">
        <v>240</v>
      </c>
      <c r="H485" t="s">
        <v>27</v>
      </c>
      <c r="I485" t="s">
        <v>28</v>
      </c>
      <c r="J485" t="s">
        <v>59</v>
      </c>
      <c r="K485" t="s">
        <v>49</v>
      </c>
      <c r="L485" t="s">
        <v>31</v>
      </c>
      <c r="M485">
        <v>3</v>
      </c>
      <c r="N485" t="s">
        <v>32</v>
      </c>
      <c r="O485" t="s">
        <v>33</v>
      </c>
      <c r="P485">
        <v>23.0411</v>
      </c>
      <c r="Q485">
        <v>336148.92239999998</v>
      </c>
      <c r="R485">
        <v>3063705.2790000001</v>
      </c>
      <c r="S485">
        <v>336158.37849999999</v>
      </c>
      <c r="T485">
        <v>3063726.2903</v>
      </c>
      <c r="U485">
        <v>2.3040999999999999E-2</v>
      </c>
      <c r="V485" t="str">
        <f>VLOOKUP(C485,'Lines LookUp'!$B$1:$C$12,2,0)</f>
        <v>BAN</v>
      </c>
      <c r="W485" t="str">
        <f>ROUNDUP(Q485,3)&amp;"-"&amp;ROUNDUP(R485,3)</f>
        <v>336148.923-3063705.279</v>
      </c>
      <c r="X485" t="str">
        <f>ROUNDUP(S485,3)&amp;"-"&amp;ROUNDUP(T485,3)</f>
        <v>336158.379-3063726.291</v>
      </c>
      <c r="Y485">
        <f>VLOOKUP(W485&amp;"-"&amp;V485,'Buscoords Workout'!$F:$G,2,0)</f>
        <v>2020</v>
      </c>
      <c r="Z485">
        <f>VLOOKUP(X485&amp;"-"&amp;V485,'Buscoords Workout'!$F:$G,2,0)</f>
        <v>2021</v>
      </c>
      <c r="AA485" t="b">
        <f>OR(ISNA(Y485),ISNA(Z485))</f>
        <v>0</v>
      </c>
    </row>
    <row r="486" spans="1:27" x14ac:dyDescent="0.25">
      <c r="A486">
        <v>2032</v>
      </c>
      <c r="B486" t="s">
        <v>24</v>
      </c>
      <c r="C486" t="s">
        <v>32</v>
      </c>
      <c r="D486" t="s">
        <v>58</v>
      </c>
      <c r="E486">
        <v>11</v>
      </c>
      <c r="F486" t="s">
        <v>37</v>
      </c>
      <c r="G486">
        <v>100</v>
      </c>
      <c r="H486" t="s">
        <v>27</v>
      </c>
      <c r="I486" t="s">
        <v>38</v>
      </c>
      <c r="J486" t="s">
        <v>59</v>
      </c>
      <c r="K486" t="s">
        <v>30</v>
      </c>
      <c r="L486" t="s">
        <v>31</v>
      </c>
      <c r="M486">
        <v>3</v>
      </c>
      <c r="N486" t="s">
        <v>32</v>
      </c>
      <c r="O486" t="s">
        <v>33</v>
      </c>
      <c r="P486">
        <v>19.4663</v>
      </c>
      <c r="Q486">
        <v>336158.37849999999</v>
      </c>
      <c r="R486">
        <v>3063726.2903</v>
      </c>
      <c r="S486">
        <v>336161.08439999999</v>
      </c>
      <c r="T486">
        <v>3063745.5676000002</v>
      </c>
      <c r="U486">
        <v>1.9466000000000001E-2</v>
      </c>
      <c r="V486" t="str">
        <f>VLOOKUP(C486,'Lines LookUp'!$B$1:$C$12,2,0)</f>
        <v>BAN</v>
      </c>
      <c r="W486" t="str">
        <f>ROUNDUP(Q486,3)&amp;"-"&amp;ROUNDUP(R486,3)</f>
        <v>336158.379-3063726.291</v>
      </c>
      <c r="X486" t="str">
        <f>ROUNDUP(S486,3)&amp;"-"&amp;ROUNDUP(T486,3)</f>
        <v>336161.085-3063745.568</v>
      </c>
      <c r="Y486">
        <f>VLOOKUP(W486&amp;"-"&amp;V486,'Buscoords Workout'!$F:$G,2,0)</f>
        <v>2021</v>
      </c>
      <c r="Z486">
        <f>VLOOKUP(X486&amp;"-"&amp;V486,'Buscoords Workout'!$F:$G,2,0)</f>
        <v>2022</v>
      </c>
      <c r="AA486" t="b">
        <f>OR(ISNA(Y486),ISNA(Z486))</f>
        <v>0</v>
      </c>
    </row>
    <row r="487" spans="1:27" x14ac:dyDescent="0.25">
      <c r="A487">
        <v>2033</v>
      </c>
      <c r="B487" t="s">
        <v>24</v>
      </c>
      <c r="C487" t="s">
        <v>32</v>
      </c>
      <c r="D487" t="s">
        <v>58</v>
      </c>
      <c r="E487">
        <v>11</v>
      </c>
      <c r="F487" t="s">
        <v>37</v>
      </c>
      <c r="G487">
        <v>100</v>
      </c>
      <c r="H487" t="s">
        <v>27</v>
      </c>
      <c r="I487" t="s">
        <v>38</v>
      </c>
      <c r="J487" t="s">
        <v>59</v>
      </c>
      <c r="K487" t="s">
        <v>30</v>
      </c>
      <c r="L487" t="s">
        <v>31</v>
      </c>
      <c r="M487">
        <v>3</v>
      </c>
      <c r="N487" t="s">
        <v>32</v>
      </c>
      <c r="O487" t="s">
        <v>33</v>
      </c>
      <c r="P487">
        <v>23.506399999999999</v>
      </c>
      <c r="Q487">
        <v>336161.08439999999</v>
      </c>
      <c r="R487">
        <v>3063745.5676000002</v>
      </c>
      <c r="S487">
        <v>336165.67570000002</v>
      </c>
      <c r="T487">
        <v>3063768.6213000002</v>
      </c>
      <c r="U487">
        <v>2.3505999999999999E-2</v>
      </c>
      <c r="V487" t="str">
        <f>VLOOKUP(C487,'Lines LookUp'!$B$1:$C$12,2,0)</f>
        <v>BAN</v>
      </c>
      <c r="W487" t="str">
        <f>ROUNDUP(Q487,3)&amp;"-"&amp;ROUNDUP(R487,3)</f>
        <v>336161.085-3063745.568</v>
      </c>
      <c r="X487" t="str">
        <f>ROUNDUP(S487,3)&amp;"-"&amp;ROUNDUP(T487,3)</f>
        <v>336165.676-3063768.622</v>
      </c>
      <c r="Y487">
        <f>VLOOKUP(W487&amp;"-"&amp;V487,'Buscoords Workout'!$F:$G,2,0)</f>
        <v>2022</v>
      </c>
      <c r="Z487">
        <f>VLOOKUP(X487&amp;"-"&amp;V487,'Buscoords Workout'!$F:$G,2,0)</f>
        <v>2023</v>
      </c>
      <c r="AA487" t="b">
        <f>OR(ISNA(Y487),ISNA(Z487))</f>
        <v>0</v>
      </c>
    </row>
    <row r="488" spans="1:27" x14ac:dyDescent="0.25">
      <c r="A488">
        <v>2034</v>
      </c>
      <c r="B488" t="s">
        <v>24</v>
      </c>
      <c r="C488" t="s">
        <v>32</v>
      </c>
      <c r="D488" t="s">
        <v>58</v>
      </c>
      <c r="E488">
        <v>11</v>
      </c>
      <c r="F488" t="s">
        <v>37</v>
      </c>
      <c r="G488">
        <v>100</v>
      </c>
      <c r="H488" t="s">
        <v>27</v>
      </c>
      <c r="I488" t="s">
        <v>38</v>
      </c>
      <c r="J488" t="s">
        <v>59</v>
      </c>
      <c r="K488" t="s">
        <v>30</v>
      </c>
      <c r="L488" t="s">
        <v>31</v>
      </c>
      <c r="M488">
        <v>3</v>
      </c>
      <c r="N488" t="s">
        <v>32</v>
      </c>
      <c r="O488" t="s">
        <v>33</v>
      </c>
      <c r="P488">
        <v>19.502400000000002</v>
      </c>
      <c r="Q488">
        <v>336165.67570000002</v>
      </c>
      <c r="R488">
        <v>3063768.6213000002</v>
      </c>
      <c r="S488">
        <v>336167.16090000002</v>
      </c>
      <c r="T488">
        <v>3063788.0671000001</v>
      </c>
      <c r="U488">
        <v>1.9501999999999999E-2</v>
      </c>
      <c r="V488" t="str">
        <f>VLOOKUP(C488,'Lines LookUp'!$B$1:$C$12,2,0)</f>
        <v>BAN</v>
      </c>
      <c r="W488" t="str">
        <f>ROUNDUP(Q488,3)&amp;"-"&amp;ROUNDUP(R488,3)</f>
        <v>336165.676-3063768.622</v>
      </c>
      <c r="X488" t="str">
        <f>ROUNDUP(S488,3)&amp;"-"&amp;ROUNDUP(T488,3)</f>
        <v>336167.161-3063788.068</v>
      </c>
      <c r="Y488">
        <f>VLOOKUP(W488&amp;"-"&amp;V488,'Buscoords Workout'!$F:$G,2,0)</f>
        <v>2023</v>
      </c>
      <c r="Z488">
        <f>VLOOKUP(X488&amp;"-"&amp;V488,'Buscoords Workout'!$F:$G,2,0)</f>
        <v>2024</v>
      </c>
      <c r="AA488" t="b">
        <f>OR(ISNA(Y488),ISNA(Z488))</f>
        <v>0</v>
      </c>
    </row>
    <row r="489" spans="1:27" x14ac:dyDescent="0.25">
      <c r="A489">
        <v>2035</v>
      </c>
      <c r="B489" t="s">
        <v>24</v>
      </c>
      <c r="C489" t="s">
        <v>32</v>
      </c>
      <c r="D489" t="s">
        <v>58</v>
      </c>
      <c r="E489">
        <v>11</v>
      </c>
      <c r="F489" t="s">
        <v>37</v>
      </c>
      <c r="G489">
        <v>100</v>
      </c>
      <c r="H489" t="s">
        <v>27</v>
      </c>
      <c r="I489" t="s">
        <v>38</v>
      </c>
      <c r="J489" t="s">
        <v>59</v>
      </c>
      <c r="K489" t="s">
        <v>30</v>
      </c>
      <c r="L489" t="s">
        <v>31</v>
      </c>
      <c r="M489">
        <v>3</v>
      </c>
      <c r="N489" t="s">
        <v>32</v>
      </c>
      <c r="O489" t="s">
        <v>33</v>
      </c>
      <c r="P489">
        <v>17.560500000000001</v>
      </c>
      <c r="Q489">
        <v>336167.16090000002</v>
      </c>
      <c r="R489">
        <v>3063788.0671000001</v>
      </c>
      <c r="S489">
        <v>336171.67019999999</v>
      </c>
      <c r="T489">
        <v>3063805.0388000002</v>
      </c>
      <c r="U489">
        <v>1.7561E-2</v>
      </c>
      <c r="V489" t="str">
        <f>VLOOKUP(C489,'Lines LookUp'!$B$1:$C$12,2,0)</f>
        <v>BAN</v>
      </c>
      <c r="W489" t="str">
        <f>ROUNDUP(Q489,3)&amp;"-"&amp;ROUNDUP(R489,3)</f>
        <v>336167.161-3063788.068</v>
      </c>
      <c r="X489" t="str">
        <f>ROUNDUP(S489,3)&amp;"-"&amp;ROUNDUP(T489,3)</f>
        <v>336171.671-3063805.039</v>
      </c>
      <c r="Y489">
        <f>VLOOKUP(W489&amp;"-"&amp;V489,'Buscoords Workout'!$F:$G,2,0)</f>
        <v>2024</v>
      </c>
      <c r="Z489">
        <f>VLOOKUP(X489&amp;"-"&amp;V489,'Buscoords Workout'!$F:$G,2,0)</f>
        <v>2025</v>
      </c>
      <c r="AA489" t="b">
        <f>OR(ISNA(Y489),ISNA(Z489))</f>
        <v>0</v>
      </c>
    </row>
    <row r="490" spans="1:27" x14ac:dyDescent="0.25">
      <c r="A490">
        <v>2036</v>
      </c>
      <c r="B490" t="s">
        <v>24</v>
      </c>
      <c r="C490" t="s">
        <v>32</v>
      </c>
      <c r="D490" t="s">
        <v>58</v>
      </c>
      <c r="E490">
        <v>11</v>
      </c>
      <c r="F490" t="s">
        <v>37</v>
      </c>
      <c r="G490">
        <v>100</v>
      </c>
      <c r="H490" t="s">
        <v>27</v>
      </c>
      <c r="I490" t="s">
        <v>38</v>
      </c>
      <c r="J490" t="s">
        <v>59</v>
      </c>
      <c r="K490" t="s">
        <v>30</v>
      </c>
      <c r="L490" t="s">
        <v>31</v>
      </c>
      <c r="M490">
        <v>3</v>
      </c>
      <c r="N490" t="s">
        <v>32</v>
      </c>
      <c r="O490" t="s">
        <v>33</v>
      </c>
      <c r="P490">
        <v>20.220800000000001</v>
      </c>
      <c r="Q490">
        <v>336171.67019999999</v>
      </c>
      <c r="R490">
        <v>3063805.0388000002</v>
      </c>
      <c r="S490">
        <v>336174.38640000002</v>
      </c>
      <c r="T490">
        <v>3063825.0762999998</v>
      </c>
      <c r="U490">
        <v>2.0220999999999999E-2</v>
      </c>
      <c r="V490" t="str">
        <f>VLOOKUP(C490,'Lines LookUp'!$B$1:$C$12,2,0)</f>
        <v>BAN</v>
      </c>
      <c r="W490" t="str">
        <f>ROUNDUP(Q490,3)&amp;"-"&amp;ROUNDUP(R490,3)</f>
        <v>336171.671-3063805.039</v>
      </c>
      <c r="X490" t="str">
        <f>ROUNDUP(S490,3)&amp;"-"&amp;ROUNDUP(T490,3)</f>
        <v>336174.387-3063825.077</v>
      </c>
      <c r="Y490">
        <f>VLOOKUP(W490&amp;"-"&amp;V490,'Buscoords Workout'!$F:$G,2,0)</f>
        <v>2025</v>
      </c>
      <c r="Z490">
        <f>VLOOKUP(X490&amp;"-"&amp;V490,'Buscoords Workout'!$F:$G,2,0)</f>
        <v>2026</v>
      </c>
      <c r="AA490" t="b">
        <f>OR(ISNA(Y490),ISNA(Z490))</f>
        <v>0</v>
      </c>
    </row>
    <row r="491" spans="1:27" x14ac:dyDescent="0.25">
      <c r="A491">
        <v>2037</v>
      </c>
      <c r="B491" t="s">
        <v>24</v>
      </c>
      <c r="C491" t="s">
        <v>32</v>
      </c>
      <c r="D491" t="s">
        <v>58</v>
      </c>
      <c r="E491">
        <v>11</v>
      </c>
      <c r="F491" t="s">
        <v>37</v>
      </c>
      <c r="G491">
        <v>100</v>
      </c>
      <c r="H491" t="s">
        <v>27</v>
      </c>
      <c r="I491" t="s">
        <v>38</v>
      </c>
      <c r="J491" t="s">
        <v>59</v>
      </c>
      <c r="K491" t="s">
        <v>30</v>
      </c>
      <c r="L491" t="s">
        <v>31</v>
      </c>
      <c r="M491">
        <v>3</v>
      </c>
      <c r="N491" t="s">
        <v>32</v>
      </c>
      <c r="O491" t="s">
        <v>33</v>
      </c>
      <c r="P491">
        <v>19.209199999999999</v>
      </c>
      <c r="Q491">
        <v>336174.38640000002</v>
      </c>
      <c r="R491">
        <v>3063825.0762999998</v>
      </c>
      <c r="S491">
        <v>336178.3089</v>
      </c>
      <c r="T491">
        <v>3063843.8807999999</v>
      </c>
      <c r="U491">
        <v>1.9209E-2</v>
      </c>
      <c r="V491" t="str">
        <f>VLOOKUP(C491,'Lines LookUp'!$B$1:$C$12,2,0)</f>
        <v>BAN</v>
      </c>
      <c r="W491" t="str">
        <f>ROUNDUP(Q491,3)&amp;"-"&amp;ROUNDUP(R491,3)</f>
        <v>336174.387-3063825.077</v>
      </c>
      <c r="X491" t="str">
        <f>ROUNDUP(S491,3)&amp;"-"&amp;ROUNDUP(T491,3)</f>
        <v>336178.309-3063843.881</v>
      </c>
      <c r="Y491">
        <f>VLOOKUP(W491&amp;"-"&amp;V491,'Buscoords Workout'!$F:$G,2,0)</f>
        <v>2026</v>
      </c>
      <c r="Z491">
        <f>VLOOKUP(X491&amp;"-"&amp;V491,'Buscoords Workout'!$F:$G,2,0)</f>
        <v>2027</v>
      </c>
      <c r="AA491" t="b">
        <f>OR(ISNA(Y491),ISNA(Z491))</f>
        <v>0</v>
      </c>
    </row>
    <row r="492" spans="1:27" x14ac:dyDescent="0.25">
      <c r="A492">
        <v>2038</v>
      </c>
      <c r="B492" t="s">
        <v>24</v>
      </c>
      <c r="C492" t="s">
        <v>32</v>
      </c>
      <c r="D492" t="s">
        <v>58</v>
      </c>
      <c r="E492">
        <v>11</v>
      </c>
      <c r="F492" t="s">
        <v>37</v>
      </c>
      <c r="G492">
        <v>100</v>
      </c>
      <c r="H492" t="s">
        <v>27</v>
      </c>
      <c r="I492" t="s">
        <v>38</v>
      </c>
      <c r="J492" t="s">
        <v>59</v>
      </c>
      <c r="K492" t="s">
        <v>30</v>
      </c>
      <c r="L492" t="s">
        <v>31</v>
      </c>
      <c r="M492">
        <v>3</v>
      </c>
      <c r="N492" t="s">
        <v>32</v>
      </c>
      <c r="O492" t="s">
        <v>33</v>
      </c>
      <c r="P492">
        <v>19.0136</v>
      </c>
      <c r="Q492">
        <v>336178.3089</v>
      </c>
      <c r="R492">
        <v>3063843.8807999999</v>
      </c>
      <c r="S492">
        <v>336181.0086</v>
      </c>
      <c r="T492">
        <v>3063862.7017999999</v>
      </c>
      <c r="U492">
        <v>1.9014E-2</v>
      </c>
      <c r="V492" t="str">
        <f>VLOOKUP(C492,'Lines LookUp'!$B$1:$C$12,2,0)</f>
        <v>BAN</v>
      </c>
      <c r="W492" t="str">
        <f>ROUNDUP(Q492,3)&amp;"-"&amp;ROUNDUP(R492,3)</f>
        <v>336178.309-3063843.881</v>
      </c>
      <c r="X492" t="str">
        <f>ROUNDUP(S492,3)&amp;"-"&amp;ROUNDUP(T492,3)</f>
        <v>336181.009-3063862.702</v>
      </c>
      <c r="Y492">
        <f>VLOOKUP(W492&amp;"-"&amp;V492,'Buscoords Workout'!$F:$G,2,0)</f>
        <v>2027</v>
      </c>
      <c r="Z492">
        <f>VLOOKUP(X492&amp;"-"&amp;V492,'Buscoords Workout'!$F:$G,2,0)</f>
        <v>2028</v>
      </c>
      <c r="AA492" t="b">
        <f>OR(ISNA(Y492),ISNA(Z492))</f>
        <v>0</v>
      </c>
    </row>
    <row r="493" spans="1:27" x14ac:dyDescent="0.25">
      <c r="A493">
        <v>2039</v>
      </c>
      <c r="B493" t="s">
        <v>24</v>
      </c>
      <c r="C493" t="s">
        <v>32</v>
      </c>
      <c r="D493" t="s">
        <v>58</v>
      </c>
      <c r="E493">
        <v>11</v>
      </c>
      <c r="F493" t="s">
        <v>37</v>
      </c>
      <c r="G493">
        <v>100</v>
      </c>
      <c r="H493" t="s">
        <v>27</v>
      </c>
      <c r="I493" t="s">
        <v>38</v>
      </c>
      <c r="J493" t="s">
        <v>59</v>
      </c>
      <c r="K493" t="s">
        <v>30</v>
      </c>
      <c r="L493" t="s">
        <v>31</v>
      </c>
      <c r="M493">
        <v>3</v>
      </c>
      <c r="N493" t="s">
        <v>32</v>
      </c>
      <c r="O493" t="s">
        <v>33</v>
      </c>
      <c r="P493">
        <v>27.735900000000001</v>
      </c>
      <c r="Q493">
        <v>336181.0086</v>
      </c>
      <c r="R493">
        <v>3063862.7017999999</v>
      </c>
      <c r="S493">
        <v>336183.21580000001</v>
      </c>
      <c r="T493">
        <v>3063890.3497000001</v>
      </c>
      <c r="U493">
        <v>2.7736E-2</v>
      </c>
      <c r="V493" t="str">
        <f>VLOOKUP(C493,'Lines LookUp'!$B$1:$C$12,2,0)</f>
        <v>BAN</v>
      </c>
      <c r="W493" t="str">
        <f>ROUNDUP(Q493,3)&amp;"-"&amp;ROUNDUP(R493,3)</f>
        <v>336181.009-3063862.702</v>
      </c>
      <c r="X493" t="str">
        <f>ROUNDUP(S493,3)&amp;"-"&amp;ROUNDUP(T493,3)</f>
        <v>336183.216-3063890.35</v>
      </c>
      <c r="Y493">
        <f>VLOOKUP(W493&amp;"-"&amp;V493,'Buscoords Workout'!$F:$G,2,0)</f>
        <v>2028</v>
      </c>
      <c r="Z493">
        <f>VLOOKUP(X493&amp;"-"&amp;V493,'Buscoords Workout'!$F:$G,2,0)</f>
        <v>2029</v>
      </c>
      <c r="AA493" t="b">
        <f>OR(ISNA(Y493),ISNA(Z493))</f>
        <v>0</v>
      </c>
    </row>
    <row r="494" spans="1:27" x14ac:dyDescent="0.25">
      <c r="A494">
        <v>2040</v>
      </c>
      <c r="B494" t="s">
        <v>24</v>
      </c>
      <c r="C494" t="s">
        <v>32</v>
      </c>
      <c r="D494" t="s">
        <v>58</v>
      </c>
      <c r="E494">
        <v>11</v>
      </c>
      <c r="F494" t="s">
        <v>37</v>
      </c>
      <c r="G494">
        <v>100</v>
      </c>
      <c r="H494" t="s">
        <v>27</v>
      </c>
      <c r="I494" t="s">
        <v>38</v>
      </c>
      <c r="J494" t="s">
        <v>59</v>
      </c>
      <c r="K494" t="s">
        <v>30</v>
      </c>
      <c r="L494" t="s">
        <v>31</v>
      </c>
      <c r="M494">
        <v>3</v>
      </c>
      <c r="N494" t="s">
        <v>32</v>
      </c>
      <c r="O494" t="s">
        <v>33</v>
      </c>
      <c r="P494">
        <v>28.0456</v>
      </c>
      <c r="Q494">
        <v>336183.21580000001</v>
      </c>
      <c r="R494">
        <v>3063890.3497000001</v>
      </c>
      <c r="S494">
        <v>336189.6986</v>
      </c>
      <c r="T494">
        <v>3063917.6357999998</v>
      </c>
      <c r="U494">
        <v>2.8046000000000001E-2</v>
      </c>
      <c r="V494" t="str">
        <f>VLOOKUP(C494,'Lines LookUp'!$B$1:$C$12,2,0)</f>
        <v>BAN</v>
      </c>
      <c r="W494" t="str">
        <f>ROUNDUP(Q494,3)&amp;"-"&amp;ROUNDUP(R494,3)</f>
        <v>336183.216-3063890.35</v>
      </c>
      <c r="X494" t="str">
        <f>ROUNDUP(S494,3)&amp;"-"&amp;ROUNDUP(T494,3)</f>
        <v>336189.699-3063917.636</v>
      </c>
      <c r="Y494">
        <f>VLOOKUP(W494&amp;"-"&amp;V494,'Buscoords Workout'!$F:$G,2,0)</f>
        <v>2029</v>
      </c>
      <c r="Z494">
        <f>VLOOKUP(X494&amp;"-"&amp;V494,'Buscoords Workout'!$F:$G,2,0)</f>
        <v>2030</v>
      </c>
      <c r="AA494" t="b">
        <f>OR(ISNA(Y494),ISNA(Z494))</f>
        <v>0</v>
      </c>
    </row>
    <row r="495" spans="1:27" x14ac:dyDescent="0.25">
      <c r="A495">
        <v>2041</v>
      </c>
      <c r="B495" t="s">
        <v>24</v>
      </c>
      <c r="C495" t="s">
        <v>32</v>
      </c>
      <c r="D495" t="s">
        <v>58</v>
      </c>
      <c r="E495">
        <v>11</v>
      </c>
      <c r="F495" t="s">
        <v>37</v>
      </c>
      <c r="G495">
        <v>100</v>
      </c>
      <c r="H495" t="s">
        <v>27</v>
      </c>
      <c r="I495" t="s">
        <v>38</v>
      </c>
      <c r="J495" t="s">
        <v>59</v>
      </c>
      <c r="K495" t="s">
        <v>30</v>
      </c>
      <c r="L495" t="s">
        <v>31</v>
      </c>
      <c r="M495">
        <v>3</v>
      </c>
      <c r="N495" t="s">
        <v>32</v>
      </c>
      <c r="O495" t="s">
        <v>33</v>
      </c>
      <c r="P495">
        <v>19.3352</v>
      </c>
      <c r="Q495">
        <v>336189.6986</v>
      </c>
      <c r="R495">
        <v>3063917.6357999998</v>
      </c>
      <c r="S495">
        <v>336194.23249999998</v>
      </c>
      <c r="T495">
        <v>3063936.4319000002</v>
      </c>
      <c r="U495">
        <v>1.9335000000000001E-2</v>
      </c>
      <c r="V495" t="str">
        <f>VLOOKUP(C495,'Lines LookUp'!$B$1:$C$12,2,0)</f>
        <v>BAN</v>
      </c>
      <c r="W495" t="str">
        <f>ROUNDUP(Q495,3)&amp;"-"&amp;ROUNDUP(R495,3)</f>
        <v>336189.699-3063917.636</v>
      </c>
      <c r="X495" t="str">
        <f>ROUNDUP(S495,3)&amp;"-"&amp;ROUNDUP(T495,3)</f>
        <v>336194.233-3063936.432</v>
      </c>
      <c r="Y495">
        <f>VLOOKUP(W495&amp;"-"&amp;V495,'Buscoords Workout'!$F:$G,2,0)</f>
        <v>2030</v>
      </c>
      <c r="Z495">
        <f>VLOOKUP(X495&amp;"-"&amp;V495,'Buscoords Workout'!$F:$G,2,0)</f>
        <v>2031</v>
      </c>
      <c r="AA495" t="b">
        <f>OR(ISNA(Y495),ISNA(Z495))</f>
        <v>0</v>
      </c>
    </row>
    <row r="496" spans="1:27" x14ac:dyDescent="0.25">
      <c r="A496">
        <v>2042</v>
      </c>
      <c r="B496" t="s">
        <v>24</v>
      </c>
      <c r="C496" t="s">
        <v>32</v>
      </c>
      <c r="D496" t="s">
        <v>58</v>
      </c>
      <c r="E496">
        <v>11</v>
      </c>
      <c r="F496" t="s">
        <v>37</v>
      </c>
      <c r="G496">
        <v>100</v>
      </c>
      <c r="H496" t="s">
        <v>27</v>
      </c>
      <c r="I496" t="s">
        <v>38</v>
      </c>
      <c r="J496" t="s">
        <v>59</v>
      </c>
      <c r="K496" t="s">
        <v>30</v>
      </c>
      <c r="L496" t="s">
        <v>31</v>
      </c>
      <c r="M496">
        <v>3</v>
      </c>
      <c r="N496" t="s">
        <v>32</v>
      </c>
      <c r="O496" t="s">
        <v>33</v>
      </c>
      <c r="P496">
        <v>23.4026</v>
      </c>
      <c r="Q496">
        <v>336194.23249999998</v>
      </c>
      <c r="R496">
        <v>3063936.4319000002</v>
      </c>
      <c r="S496">
        <v>336198.21230000001</v>
      </c>
      <c r="T496">
        <v>3063959.4936000002</v>
      </c>
      <c r="U496">
        <v>2.3403E-2</v>
      </c>
      <c r="V496" t="str">
        <f>VLOOKUP(C496,'Lines LookUp'!$B$1:$C$12,2,0)</f>
        <v>BAN</v>
      </c>
      <c r="W496" t="str">
        <f>ROUNDUP(Q496,3)&amp;"-"&amp;ROUNDUP(R496,3)</f>
        <v>336194.233-3063936.432</v>
      </c>
      <c r="X496" t="str">
        <f>ROUNDUP(S496,3)&amp;"-"&amp;ROUNDUP(T496,3)</f>
        <v>336198.213-3063959.494</v>
      </c>
      <c r="Y496">
        <f>VLOOKUP(W496&amp;"-"&amp;V496,'Buscoords Workout'!$F:$G,2,0)</f>
        <v>2031</v>
      </c>
      <c r="Z496">
        <f>VLOOKUP(X496&amp;"-"&amp;V496,'Buscoords Workout'!$F:$G,2,0)</f>
        <v>2032</v>
      </c>
      <c r="AA496" t="b">
        <f>OR(ISNA(Y496),ISNA(Z496))</f>
        <v>0</v>
      </c>
    </row>
    <row r="497" spans="1:27" x14ac:dyDescent="0.25">
      <c r="A497">
        <v>2043</v>
      </c>
      <c r="B497" t="s">
        <v>24</v>
      </c>
      <c r="C497" t="s">
        <v>32</v>
      </c>
      <c r="D497" t="s">
        <v>58</v>
      </c>
      <c r="E497">
        <v>11</v>
      </c>
      <c r="F497" t="s">
        <v>37</v>
      </c>
      <c r="G497">
        <v>100</v>
      </c>
      <c r="H497" t="s">
        <v>27</v>
      </c>
      <c r="I497" t="s">
        <v>38</v>
      </c>
      <c r="J497" t="s">
        <v>59</v>
      </c>
      <c r="K497" t="s">
        <v>30</v>
      </c>
      <c r="L497" t="s">
        <v>31</v>
      </c>
      <c r="M497">
        <v>3</v>
      </c>
      <c r="N497" t="s">
        <v>32</v>
      </c>
      <c r="O497" t="s">
        <v>33</v>
      </c>
      <c r="P497">
        <v>18.944500000000001</v>
      </c>
      <c r="Q497">
        <v>336198.21230000001</v>
      </c>
      <c r="R497">
        <v>3063959.4936000002</v>
      </c>
      <c r="S497">
        <v>336200.30060000002</v>
      </c>
      <c r="T497">
        <v>3063978.3226000001</v>
      </c>
      <c r="U497">
        <v>1.8943999999999999E-2</v>
      </c>
      <c r="V497" t="str">
        <f>VLOOKUP(C497,'Lines LookUp'!$B$1:$C$12,2,0)</f>
        <v>BAN</v>
      </c>
      <c r="W497" t="str">
        <f>ROUNDUP(Q497,3)&amp;"-"&amp;ROUNDUP(R497,3)</f>
        <v>336198.213-3063959.494</v>
      </c>
      <c r="X497" t="str">
        <f>ROUNDUP(S497,3)&amp;"-"&amp;ROUNDUP(T497,3)</f>
        <v>336200.301-3063978.323</v>
      </c>
      <c r="Y497">
        <f>VLOOKUP(W497&amp;"-"&amp;V497,'Buscoords Workout'!$F:$G,2,0)</f>
        <v>2032</v>
      </c>
      <c r="Z497">
        <f>VLOOKUP(X497&amp;"-"&amp;V497,'Buscoords Workout'!$F:$G,2,0)</f>
        <v>2052</v>
      </c>
      <c r="AA497" t="b">
        <f>OR(ISNA(Y497),ISNA(Z497))</f>
        <v>0</v>
      </c>
    </row>
    <row r="498" spans="1:27" x14ac:dyDescent="0.25">
      <c r="A498">
        <v>2044</v>
      </c>
      <c r="B498" t="s">
        <v>24</v>
      </c>
      <c r="C498" t="s">
        <v>32</v>
      </c>
      <c r="D498" t="s">
        <v>58</v>
      </c>
      <c r="E498">
        <v>11</v>
      </c>
      <c r="F498" t="s">
        <v>37</v>
      </c>
      <c r="G498">
        <v>100</v>
      </c>
      <c r="H498" t="s">
        <v>27</v>
      </c>
      <c r="I498" t="s">
        <v>38</v>
      </c>
      <c r="J498" t="s">
        <v>59</v>
      </c>
      <c r="K498" t="s">
        <v>30</v>
      </c>
      <c r="L498" t="s">
        <v>31</v>
      </c>
      <c r="M498">
        <v>3</v>
      </c>
      <c r="N498" t="s">
        <v>32</v>
      </c>
      <c r="O498" t="s">
        <v>33</v>
      </c>
      <c r="P498">
        <v>23.5061</v>
      </c>
      <c r="Q498">
        <v>336200.30060000002</v>
      </c>
      <c r="R498">
        <v>3063978.3226000001</v>
      </c>
      <c r="S498">
        <v>336204.89179999998</v>
      </c>
      <c r="T498">
        <v>3064001.3760000002</v>
      </c>
      <c r="U498">
        <v>2.3505999999999999E-2</v>
      </c>
      <c r="V498" t="str">
        <f>VLOOKUP(C498,'Lines LookUp'!$B$1:$C$12,2,0)</f>
        <v>BAN</v>
      </c>
      <c r="W498" t="str">
        <f>ROUNDUP(Q498,3)&amp;"-"&amp;ROUNDUP(R498,3)</f>
        <v>336200.301-3063978.323</v>
      </c>
      <c r="X498" t="str">
        <f>ROUNDUP(S498,3)&amp;"-"&amp;ROUNDUP(T498,3)</f>
        <v>336204.892-3064001.376</v>
      </c>
      <c r="Y498">
        <f>VLOOKUP(W498&amp;"-"&amp;V498,'Buscoords Workout'!$F:$G,2,0)</f>
        <v>2052</v>
      </c>
      <c r="Z498">
        <f>VLOOKUP(X498&amp;"-"&amp;V498,'Buscoords Workout'!$F:$G,2,0)</f>
        <v>2033</v>
      </c>
      <c r="AA498" t="b">
        <f>OR(ISNA(Y498),ISNA(Z498))</f>
        <v>0</v>
      </c>
    </row>
    <row r="499" spans="1:27" x14ac:dyDescent="0.25">
      <c r="A499">
        <v>2045</v>
      </c>
      <c r="B499" t="s">
        <v>24</v>
      </c>
      <c r="C499" t="s">
        <v>32</v>
      </c>
      <c r="D499" t="s">
        <v>58</v>
      </c>
      <c r="E499">
        <v>11</v>
      </c>
      <c r="F499" t="s">
        <v>37</v>
      </c>
      <c r="G499">
        <v>100</v>
      </c>
      <c r="H499" t="s">
        <v>27</v>
      </c>
      <c r="I499" t="s">
        <v>38</v>
      </c>
      <c r="J499" t="s">
        <v>59</v>
      </c>
      <c r="K499" t="s">
        <v>30</v>
      </c>
      <c r="L499" t="s">
        <v>31</v>
      </c>
      <c r="M499">
        <v>3</v>
      </c>
      <c r="N499" t="s">
        <v>32</v>
      </c>
      <c r="O499" t="s">
        <v>33</v>
      </c>
      <c r="P499">
        <v>21.118400000000001</v>
      </c>
      <c r="Q499">
        <v>336204.89179999998</v>
      </c>
      <c r="R499">
        <v>3064001.3760000002</v>
      </c>
      <c r="S499">
        <v>336209.45030000003</v>
      </c>
      <c r="T499">
        <v>3064021.9964999999</v>
      </c>
      <c r="U499">
        <v>2.1118000000000001E-2</v>
      </c>
      <c r="V499" t="str">
        <f>VLOOKUP(C499,'Lines LookUp'!$B$1:$C$12,2,0)</f>
        <v>BAN</v>
      </c>
      <c r="W499" t="str">
        <f>ROUNDUP(Q499,3)&amp;"-"&amp;ROUNDUP(R499,3)</f>
        <v>336204.892-3064001.376</v>
      </c>
      <c r="X499" t="str">
        <f>ROUNDUP(S499,3)&amp;"-"&amp;ROUNDUP(T499,3)</f>
        <v>336209.451-3064021.997</v>
      </c>
      <c r="Y499">
        <f>VLOOKUP(W499&amp;"-"&amp;V499,'Buscoords Workout'!$F:$G,2,0)</f>
        <v>2033</v>
      </c>
      <c r="Z499">
        <f>VLOOKUP(X499&amp;"-"&amp;V499,'Buscoords Workout'!$F:$G,2,0)</f>
        <v>2034</v>
      </c>
      <c r="AA499" t="b">
        <f>OR(ISNA(Y499),ISNA(Z499))</f>
        <v>0</v>
      </c>
    </row>
    <row r="500" spans="1:27" x14ac:dyDescent="0.25">
      <c r="A500">
        <v>2046</v>
      </c>
      <c r="B500" t="s">
        <v>24</v>
      </c>
      <c r="C500" t="s">
        <v>32</v>
      </c>
      <c r="D500" t="s">
        <v>58</v>
      </c>
      <c r="E500">
        <v>11</v>
      </c>
      <c r="F500" t="s">
        <v>37</v>
      </c>
      <c r="G500">
        <v>100</v>
      </c>
      <c r="H500" t="s">
        <v>27</v>
      </c>
      <c r="I500" t="s">
        <v>38</v>
      </c>
      <c r="J500" t="s">
        <v>59</v>
      </c>
      <c r="K500" t="s">
        <v>30</v>
      </c>
      <c r="L500" t="s">
        <v>31</v>
      </c>
      <c r="M500">
        <v>3</v>
      </c>
      <c r="N500" t="s">
        <v>32</v>
      </c>
      <c r="O500" t="s">
        <v>33</v>
      </c>
      <c r="P500">
        <v>13.395200000000001</v>
      </c>
      <c r="Q500">
        <v>336209.45030000003</v>
      </c>
      <c r="R500">
        <v>3064021.9964999999</v>
      </c>
      <c r="S500">
        <v>336210.24200000003</v>
      </c>
      <c r="T500">
        <v>3064035.3683000002</v>
      </c>
      <c r="U500">
        <v>1.3395000000000001E-2</v>
      </c>
      <c r="V500" t="str">
        <f>VLOOKUP(C500,'Lines LookUp'!$B$1:$C$12,2,0)</f>
        <v>BAN</v>
      </c>
      <c r="W500" t="str">
        <f>ROUNDUP(Q500,3)&amp;"-"&amp;ROUNDUP(R500,3)</f>
        <v>336209.451-3064021.997</v>
      </c>
      <c r="X500" t="str">
        <f>ROUNDUP(S500,3)&amp;"-"&amp;ROUNDUP(T500,3)</f>
        <v>336210.242-3064035.369</v>
      </c>
      <c r="Y500">
        <f>VLOOKUP(W500&amp;"-"&amp;V500,'Buscoords Workout'!$F:$G,2,0)</f>
        <v>2034</v>
      </c>
      <c r="Z500">
        <f>VLOOKUP(X500&amp;"-"&amp;V500,'Buscoords Workout'!$F:$G,2,0)</f>
        <v>2035</v>
      </c>
      <c r="AA500" t="b">
        <f>OR(ISNA(Y500),ISNA(Z500))</f>
        <v>0</v>
      </c>
    </row>
    <row r="501" spans="1:27" x14ac:dyDescent="0.25">
      <c r="A501">
        <v>2047</v>
      </c>
      <c r="B501" t="s">
        <v>24</v>
      </c>
      <c r="C501" t="s">
        <v>32</v>
      </c>
      <c r="D501" t="s">
        <v>58</v>
      </c>
      <c r="E501">
        <v>11</v>
      </c>
      <c r="F501" t="s">
        <v>37</v>
      </c>
      <c r="G501">
        <v>100</v>
      </c>
      <c r="H501" t="s">
        <v>27</v>
      </c>
      <c r="I501" t="s">
        <v>38</v>
      </c>
      <c r="J501" t="s">
        <v>59</v>
      </c>
      <c r="K501" t="s">
        <v>30</v>
      </c>
      <c r="L501" t="s">
        <v>31</v>
      </c>
      <c r="M501">
        <v>3</v>
      </c>
      <c r="N501" t="s">
        <v>32</v>
      </c>
      <c r="O501" t="s">
        <v>33</v>
      </c>
      <c r="P501">
        <v>28.727900000000002</v>
      </c>
      <c r="Q501">
        <v>336210.24200000003</v>
      </c>
      <c r="R501">
        <v>3064035.3683000002</v>
      </c>
      <c r="S501">
        <v>336182.35869999998</v>
      </c>
      <c r="T501">
        <v>3064042.2831999999</v>
      </c>
      <c r="U501">
        <v>2.8728E-2</v>
      </c>
      <c r="V501" t="str">
        <f>VLOOKUP(C501,'Lines LookUp'!$B$1:$C$12,2,0)</f>
        <v>BAN</v>
      </c>
      <c r="W501" t="str">
        <f>ROUNDUP(Q501,3)&amp;"-"&amp;ROUNDUP(R501,3)</f>
        <v>336210.242-3064035.369</v>
      </c>
      <c r="X501" t="str">
        <f>ROUNDUP(S501,3)&amp;"-"&amp;ROUNDUP(T501,3)</f>
        <v>336182.359-3064042.284</v>
      </c>
      <c r="Y501">
        <f>VLOOKUP(W501&amp;"-"&amp;V501,'Buscoords Workout'!$F:$G,2,0)</f>
        <v>2035</v>
      </c>
      <c r="Z501">
        <f>VLOOKUP(X501&amp;"-"&amp;V501,'Buscoords Workout'!$F:$G,2,0)</f>
        <v>2036</v>
      </c>
      <c r="AA501" t="b">
        <f>OR(ISNA(Y501),ISNA(Z501))</f>
        <v>0</v>
      </c>
    </row>
    <row r="502" spans="1:27" x14ac:dyDescent="0.25">
      <c r="A502">
        <v>2048</v>
      </c>
      <c r="B502" t="s">
        <v>24</v>
      </c>
      <c r="C502" t="s">
        <v>32</v>
      </c>
      <c r="D502" t="s">
        <v>58</v>
      </c>
      <c r="E502">
        <v>11</v>
      </c>
      <c r="F502" t="s">
        <v>37</v>
      </c>
      <c r="G502">
        <v>100</v>
      </c>
      <c r="H502" t="s">
        <v>27</v>
      </c>
      <c r="I502" t="s">
        <v>38</v>
      </c>
      <c r="J502" t="s">
        <v>59</v>
      </c>
      <c r="K502" t="s">
        <v>30</v>
      </c>
      <c r="L502" t="s">
        <v>31</v>
      </c>
      <c r="M502">
        <v>3</v>
      </c>
      <c r="N502" t="s">
        <v>32</v>
      </c>
      <c r="O502" t="s">
        <v>33</v>
      </c>
      <c r="P502">
        <v>28.362500000000001</v>
      </c>
      <c r="Q502">
        <v>336182.35869999998</v>
      </c>
      <c r="R502">
        <v>3064042.2831999999</v>
      </c>
      <c r="S502">
        <v>336154.28370000003</v>
      </c>
      <c r="T502">
        <v>3064046.3114</v>
      </c>
      <c r="U502">
        <v>2.8362999999999999E-2</v>
      </c>
      <c r="V502" t="str">
        <f>VLOOKUP(C502,'Lines LookUp'!$B$1:$C$12,2,0)</f>
        <v>BAN</v>
      </c>
      <c r="W502" t="str">
        <f>ROUNDUP(Q502,3)&amp;"-"&amp;ROUNDUP(R502,3)</f>
        <v>336182.359-3064042.284</v>
      </c>
      <c r="X502" t="str">
        <f>ROUNDUP(S502,3)&amp;"-"&amp;ROUNDUP(T502,3)</f>
        <v>336154.284-3064046.312</v>
      </c>
      <c r="Y502">
        <f>VLOOKUP(W502&amp;"-"&amp;V502,'Buscoords Workout'!$F:$G,2,0)</f>
        <v>2036</v>
      </c>
      <c r="Z502">
        <f>VLOOKUP(X502&amp;"-"&amp;V502,'Buscoords Workout'!$F:$G,2,0)</f>
        <v>2037</v>
      </c>
      <c r="AA502" t="b">
        <f>OR(ISNA(Y502),ISNA(Z502))</f>
        <v>0</v>
      </c>
    </row>
    <row r="503" spans="1:27" x14ac:dyDescent="0.25">
      <c r="A503">
        <v>2049</v>
      </c>
      <c r="B503" t="s">
        <v>24</v>
      </c>
      <c r="C503" t="s">
        <v>32</v>
      </c>
      <c r="D503" t="s">
        <v>58</v>
      </c>
      <c r="E503">
        <v>11</v>
      </c>
      <c r="F503" t="s">
        <v>37</v>
      </c>
      <c r="G503">
        <v>100</v>
      </c>
      <c r="H503" t="s">
        <v>27</v>
      </c>
      <c r="I503" t="s">
        <v>38</v>
      </c>
      <c r="J503" t="s">
        <v>59</v>
      </c>
      <c r="K503" t="s">
        <v>30</v>
      </c>
      <c r="L503" t="s">
        <v>31</v>
      </c>
      <c r="M503">
        <v>3</v>
      </c>
      <c r="N503" t="s">
        <v>32</v>
      </c>
      <c r="O503" t="s">
        <v>33</v>
      </c>
      <c r="P503">
        <v>22.1462</v>
      </c>
      <c r="Q503">
        <v>336154.28370000003</v>
      </c>
      <c r="R503">
        <v>3064046.3114</v>
      </c>
      <c r="S503">
        <v>336132.3063</v>
      </c>
      <c r="T503">
        <v>3064049.0408000001</v>
      </c>
      <c r="U503">
        <v>2.2145999999999999E-2</v>
      </c>
      <c r="V503" t="str">
        <f>VLOOKUP(C503,'Lines LookUp'!$B$1:$C$12,2,0)</f>
        <v>BAN</v>
      </c>
      <c r="W503" t="str">
        <f>ROUNDUP(Q503,3)&amp;"-"&amp;ROUNDUP(R503,3)</f>
        <v>336154.284-3064046.312</v>
      </c>
      <c r="X503" t="str">
        <f>ROUNDUP(S503,3)&amp;"-"&amp;ROUNDUP(T503,3)</f>
        <v>336132.307-3064049.041</v>
      </c>
      <c r="Y503">
        <f>VLOOKUP(W503&amp;"-"&amp;V503,'Buscoords Workout'!$F:$G,2,0)</f>
        <v>2037</v>
      </c>
      <c r="Z503">
        <f>VLOOKUP(X503&amp;"-"&amp;V503,'Buscoords Workout'!$F:$G,2,0)</f>
        <v>2038</v>
      </c>
      <c r="AA503" t="b">
        <f>OR(ISNA(Y503),ISNA(Z503))</f>
        <v>0</v>
      </c>
    </row>
    <row r="504" spans="1:27" x14ac:dyDescent="0.25">
      <c r="A504">
        <v>2050</v>
      </c>
      <c r="B504" t="s">
        <v>24</v>
      </c>
      <c r="C504" t="s">
        <v>32</v>
      </c>
      <c r="D504" t="s">
        <v>58</v>
      </c>
      <c r="E504">
        <v>11</v>
      </c>
      <c r="F504" t="s">
        <v>37</v>
      </c>
      <c r="G504">
        <v>100</v>
      </c>
      <c r="H504" t="s">
        <v>27</v>
      </c>
      <c r="I504" t="s">
        <v>38</v>
      </c>
      <c r="J504" t="s">
        <v>59</v>
      </c>
      <c r="K504" t="s">
        <v>30</v>
      </c>
      <c r="L504" t="s">
        <v>31</v>
      </c>
      <c r="M504">
        <v>3</v>
      </c>
      <c r="N504" t="s">
        <v>32</v>
      </c>
      <c r="O504" t="s">
        <v>33</v>
      </c>
      <c r="P504">
        <v>33.651899999999998</v>
      </c>
      <c r="Q504">
        <v>336132.3063</v>
      </c>
      <c r="R504">
        <v>3064049.0408000001</v>
      </c>
      <c r="S504">
        <v>336098.69589999999</v>
      </c>
      <c r="T504">
        <v>3064050.7105999999</v>
      </c>
      <c r="U504">
        <v>3.3652000000000001E-2</v>
      </c>
      <c r="V504" t="str">
        <f>VLOOKUP(C504,'Lines LookUp'!$B$1:$C$12,2,0)</f>
        <v>BAN</v>
      </c>
      <c r="W504" t="str">
        <f>ROUNDUP(Q504,3)&amp;"-"&amp;ROUNDUP(R504,3)</f>
        <v>336132.307-3064049.041</v>
      </c>
      <c r="X504" t="str">
        <f>ROUNDUP(S504,3)&amp;"-"&amp;ROUNDUP(T504,3)</f>
        <v>336098.696-3064050.711</v>
      </c>
      <c r="Y504">
        <f>VLOOKUP(W504&amp;"-"&amp;V504,'Buscoords Workout'!$F:$G,2,0)</f>
        <v>2038</v>
      </c>
      <c r="Z504">
        <f>VLOOKUP(X504&amp;"-"&amp;V504,'Buscoords Workout'!$F:$G,2,0)</f>
        <v>2039</v>
      </c>
      <c r="AA504" t="b">
        <f>OR(ISNA(Y504),ISNA(Z504))</f>
        <v>0</v>
      </c>
    </row>
    <row r="505" spans="1:27" x14ac:dyDescent="0.25">
      <c r="A505">
        <v>2051</v>
      </c>
      <c r="B505" t="s">
        <v>24</v>
      </c>
      <c r="C505" t="s">
        <v>32</v>
      </c>
      <c r="D505" t="s">
        <v>58</v>
      </c>
      <c r="E505">
        <v>11</v>
      </c>
      <c r="F505" t="s">
        <v>37</v>
      </c>
      <c r="G505">
        <v>100</v>
      </c>
      <c r="H505" t="s">
        <v>27</v>
      </c>
      <c r="I505" t="s">
        <v>38</v>
      </c>
      <c r="J505" t="s">
        <v>59</v>
      </c>
      <c r="K505" t="s">
        <v>30</v>
      </c>
      <c r="L505" t="s">
        <v>31</v>
      </c>
      <c r="M505">
        <v>3</v>
      </c>
      <c r="N505" t="s">
        <v>32</v>
      </c>
      <c r="O505" t="s">
        <v>33</v>
      </c>
      <c r="P505">
        <v>23.020800000000001</v>
      </c>
      <c r="Q505">
        <v>336098.69589999999</v>
      </c>
      <c r="R505">
        <v>3064050.7105999999</v>
      </c>
      <c r="S505">
        <v>336076.13170000003</v>
      </c>
      <c r="T505">
        <v>3064055.2729000002</v>
      </c>
      <c r="U505">
        <v>2.3021E-2</v>
      </c>
      <c r="V505" t="str">
        <f>VLOOKUP(C505,'Lines LookUp'!$B$1:$C$12,2,0)</f>
        <v>BAN</v>
      </c>
      <c r="W505" t="str">
        <f>ROUNDUP(Q505,3)&amp;"-"&amp;ROUNDUP(R505,3)</f>
        <v>336098.696-3064050.711</v>
      </c>
      <c r="X505" t="str">
        <f>ROUNDUP(S505,3)&amp;"-"&amp;ROUNDUP(T505,3)</f>
        <v>336076.132-3064055.273</v>
      </c>
      <c r="Y505">
        <f>VLOOKUP(W505&amp;"-"&amp;V505,'Buscoords Workout'!$F:$G,2,0)</f>
        <v>2039</v>
      </c>
      <c r="Z505">
        <f>VLOOKUP(X505&amp;"-"&amp;V505,'Buscoords Workout'!$F:$G,2,0)</f>
        <v>2040</v>
      </c>
      <c r="AA505" t="b">
        <f>OR(ISNA(Y505),ISNA(Z505))</f>
        <v>0</v>
      </c>
    </row>
    <row r="506" spans="1:27" x14ac:dyDescent="0.25">
      <c r="A506">
        <v>2052</v>
      </c>
      <c r="B506" t="s">
        <v>24</v>
      </c>
      <c r="C506" t="s">
        <v>32</v>
      </c>
      <c r="D506" t="s">
        <v>58</v>
      </c>
      <c r="E506">
        <v>11</v>
      </c>
      <c r="F506" t="s">
        <v>37</v>
      </c>
      <c r="G506">
        <v>100</v>
      </c>
      <c r="H506" t="s">
        <v>27</v>
      </c>
      <c r="I506" t="s">
        <v>38</v>
      </c>
      <c r="J506" t="s">
        <v>59</v>
      </c>
      <c r="K506" t="s">
        <v>30</v>
      </c>
      <c r="L506" t="s">
        <v>31</v>
      </c>
      <c r="M506">
        <v>3</v>
      </c>
      <c r="N506" t="s">
        <v>32</v>
      </c>
      <c r="O506" t="s">
        <v>33</v>
      </c>
      <c r="P506">
        <v>17.825800000000001</v>
      </c>
      <c r="Q506">
        <v>336076.13170000003</v>
      </c>
      <c r="R506">
        <v>3064055.2729000002</v>
      </c>
      <c r="S506">
        <v>336058.42580000003</v>
      </c>
      <c r="T506">
        <v>3064057.3366</v>
      </c>
      <c r="U506">
        <v>1.7826000000000002E-2</v>
      </c>
      <c r="V506" t="str">
        <f>VLOOKUP(C506,'Lines LookUp'!$B$1:$C$12,2,0)</f>
        <v>BAN</v>
      </c>
      <c r="W506" t="str">
        <f>ROUNDUP(Q506,3)&amp;"-"&amp;ROUNDUP(R506,3)</f>
        <v>336076.132-3064055.273</v>
      </c>
      <c r="X506" t="str">
        <f>ROUNDUP(S506,3)&amp;"-"&amp;ROUNDUP(T506,3)</f>
        <v>336058.426-3064057.337</v>
      </c>
      <c r="Y506">
        <f>VLOOKUP(W506&amp;"-"&amp;V506,'Buscoords Workout'!$F:$G,2,0)</f>
        <v>2040</v>
      </c>
      <c r="Z506">
        <f>VLOOKUP(X506&amp;"-"&amp;V506,'Buscoords Workout'!$F:$G,2,0)</f>
        <v>2041</v>
      </c>
      <c r="AA506" t="b">
        <f>OR(ISNA(Y506),ISNA(Z506))</f>
        <v>0</v>
      </c>
    </row>
    <row r="507" spans="1:27" x14ac:dyDescent="0.25">
      <c r="A507">
        <v>2053</v>
      </c>
      <c r="B507" t="s">
        <v>24</v>
      </c>
      <c r="C507" t="s">
        <v>32</v>
      </c>
      <c r="D507" t="s">
        <v>58</v>
      </c>
      <c r="E507">
        <v>11</v>
      </c>
      <c r="F507" t="s">
        <v>37</v>
      </c>
      <c r="G507">
        <v>100</v>
      </c>
      <c r="H507" t="s">
        <v>27</v>
      </c>
      <c r="I507" t="s">
        <v>38</v>
      </c>
      <c r="J507" t="s">
        <v>59</v>
      </c>
      <c r="K507" t="s">
        <v>30</v>
      </c>
      <c r="L507" t="s">
        <v>31</v>
      </c>
      <c r="M507">
        <v>3</v>
      </c>
      <c r="N507" t="s">
        <v>32</v>
      </c>
      <c r="O507" t="s">
        <v>33</v>
      </c>
      <c r="P507">
        <v>24.6464</v>
      </c>
      <c r="Q507">
        <v>336058.42580000003</v>
      </c>
      <c r="R507">
        <v>3064057.3366</v>
      </c>
      <c r="S507">
        <v>336034.011</v>
      </c>
      <c r="T507">
        <v>3064060.7074000002</v>
      </c>
      <c r="U507">
        <v>2.4646000000000001E-2</v>
      </c>
      <c r="V507" t="str">
        <f>VLOOKUP(C507,'Lines LookUp'!$B$1:$C$12,2,0)</f>
        <v>BAN</v>
      </c>
      <c r="W507" t="str">
        <f>ROUNDUP(Q507,3)&amp;"-"&amp;ROUNDUP(R507,3)</f>
        <v>336058.426-3064057.337</v>
      </c>
      <c r="X507" t="str">
        <f>ROUNDUP(S507,3)&amp;"-"&amp;ROUNDUP(T507,3)</f>
        <v>336034.011-3064060.708</v>
      </c>
      <c r="Y507">
        <f>VLOOKUP(W507&amp;"-"&amp;V507,'Buscoords Workout'!$F:$G,2,0)</f>
        <v>2041</v>
      </c>
      <c r="Z507">
        <f>VLOOKUP(X507&amp;"-"&amp;V507,'Buscoords Workout'!$F:$G,2,0)</f>
        <v>2042</v>
      </c>
      <c r="AA507" t="b">
        <f>OR(ISNA(Y507),ISNA(Z507))</f>
        <v>0</v>
      </c>
    </row>
    <row r="508" spans="1:27" x14ac:dyDescent="0.25">
      <c r="A508">
        <v>2054</v>
      </c>
      <c r="B508" t="s">
        <v>24</v>
      </c>
      <c r="C508" t="s">
        <v>32</v>
      </c>
      <c r="D508" t="s">
        <v>58</v>
      </c>
      <c r="E508">
        <v>11</v>
      </c>
      <c r="F508" t="s">
        <v>37</v>
      </c>
      <c r="G508">
        <v>100</v>
      </c>
      <c r="H508" t="s">
        <v>27</v>
      </c>
      <c r="I508" t="s">
        <v>38</v>
      </c>
      <c r="J508" t="s">
        <v>59</v>
      </c>
      <c r="K508" t="s">
        <v>30</v>
      </c>
      <c r="L508" t="s">
        <v>31</v>
      </c>
      <c r="M508">
        <v>3</v>
      </c>
      <c r="N508" t="s">
        <v>32</v>
      </c>
      <c r="O508" t="s">
        <v>33</v>
      </c>
      <c r="P508">
        <v>18.9939</v>
      </c>
      <c r="Q508">
        <v>336034.011</v>
      </c>
      <c r="R508">
        <v>3064060.7074000002</v>
      </c>
      <c r="S508">
        <v>336015.07419999997</v>
      </c>
      <c r="T508">
        <v>3064062.1795000001</v>
      </c>
      <c r="U508">
        <v>1.8994E-2</v>
      </c>
      <c r="V508" t="str">
        <f>VLOOKUP(C508,'Lines LookUp'!$B$1:$C$12,2,0)</f>
        <v>BAN</v>
      </c>
      <c r="W508" t="str">
        <f>ROUNDUP(Q508,3)&amp;"-"&amp;ROUNDUP(R508,3)</f>
        <v>336034.011-3064060.708</v>
      </c>
      <c r="X508" t="str">
        <f>ROUNDUP(S508,3)&amp;"-"&amp;ROUNDUP(T508,3)</f>
        <v>336015.075-3064062.18</v>
      </c>
      <c r="Y508">
        <f>VLOOKUP(W508&amp;"-"&amp;V508,'Buscoords Workout'!$F:$G,2,0)</f>
        <v>2042</v>
      </c>
      <c r="Z508">
        <f>VLOOKUP(X508&amp;"-"&amp;V508,'Buscoords Workout'!$F:$G,2,0)</f>
        <v>2043</v>
      </c>
      <c r="AA508" t="b">
        <f>OR(ISNA(Y508),ISNA(Z508))</f>
        <v>0</v>
      </c>
    </row>
    <row r="509" spans="1:27" x14ac:dyDescent="0.25">
      <c r="A509">
        <v>2055</v>
      </c>
      <c r="B509" t="s">
        <v>24</v>
      </c>
      <c r="C509" t="s">
        <v>32</v>
      </c>
      <c r="D509" t="s">
        <v>58</v>
      </c>
      <c r="E509">
        <v>11</v>
      </c>
      <c r="F509" t="s">
        <v>37</v>
      </c>
      <c r="G509">
        <v>100</v>
      </c>
      <c r="H509" t="s">
        <v>27</v>
      </c>
      <c r="I509" t="s">
        <v>38</v>
      </c>
      <c r="J509" t="s">
        <v>59</v>
      </c>
      <c r="K509" t="s">
        <v>30</v>
      </c>
      <c r="L509" t="s">
        <v>31</v>
      </c>
      <c r="M509">
        <v>3</v>
      </c>
      <c r="N509" t="s">
        <v>32</v>
      </c>
      <c r="O509" t="s">
        <v>33</v>
      </c>
      <c r="P509">
        <v>21.0106</v>
      </c>
      <c r="Q509">
        <v>336015.07419999997</v>
      </c>
      <c r="R509">
        <v>3064062.1795000001</v>
      </c>
      <c r="S509">
        <v>335994.32780000003</v>
      </c>
      <c r="T509">
        <v>3064065.5008</v>
      </c>
      <c r="U509">
        <v>2.1010999999999998E-2</v>
      </c>
      <c r="V509" t="str">
        <f>VLOOKUP(C509,'Lines LookUp'!$B$1:$C$12,2,0)</f>
        <v>BAN</v>
      </c>
      <c r="W509" t="str">
        <f>ROUNDUP(Q509,3)&amp;"-"&amp;ROUNDUP(R509,3)</f>
        <v>336015.075-3064062.18</v>
      </c>
      <c r="X509" t="str">
        <f>ROUNDUP(S509,3)&amp;"-"&amp;ROUNDUP(T509,3)</f>
        <v>335994.328-3064065.501</v>
      </c>
      <c r="Y509">
        <f>VLOOKUP(W509&amp;"-"&amp;V509,'Buscoords Workout'!$F:$G,2,0)</f>
        <v>2043</v>
      </c>
      <c r="Z509">
        <f>VLOOKUP(X509&amp;"-"&amp;V509,'Buscoords Workout'!$F:$G,2,0)</f>
        <v>2044</v>
      </c>
      <c r="AA509" t="b">
        <f>OR(ISNA(Y509),ISNA(Z509))</f>
        <v>0</v>
      </c>
    </row>
    <row r="510" spans="1:27" x14ac:dyDescent="0.25">
      <c r="A510">
        <v>2056</v>
      </c>
      <c r="B510" t="s">
        <v>24</v>
      </c>
      <c r="C510" t="s">
        <v>32</v>
      </c>
      <c r="D510" t="s">
        <v>58</v>
      </c>
      <c r="E510">
        <v>11</v>
      </c>
      <c r="F510" t="s">
        <v>37</v>
      </c>
      <c r="G510">
        <v>100</v>
      </c>
      <c r="H510" t="s">
        <v>27</v>
      </c>
      <c r="I510" t="s">
        <v>38</v>
      </c>
      <c r="J510" t="s">
        <v>59</v>
      </c>
      <c r="K510" t="s">
        <v>30</v>
      </c>
      <c r="L510" t="s">
        <v>31</v>
      </c>
      <c r="M510">
        <v>3</v>
      </c>
      <c r="N510" t="s">
        <v>32</v>
      </c>
      <c r="O510" t="s">
        <v>33</v>
      </c>
      <c r="P510">
        <v>21.478400000000001</v>
      </c>
      <c r="Q510">
        <v>335994.32780000003</v>
      </c>
      <c r="R510">
        <v>3064065.5008</v>
      </c>
      <c r="S510">
        <v>335972.95360000001</v>
      </c>
      <c r="T510">
        <v>3064067.6140999999</v>
      </c>
      <c r="U510">
        <v>2.1478000000000001E-2</v>
      </c>
      <c r="V510" t="str">
        <f>VLOOKUP(C510,'Lines LookUp'!$B$1:$C$12,2,0)</f>
        <v>BAN</v>
      </c>
      <c r="W510" t="str">
        <f>ROUNDUP(Q510,3)&amp;"-"&amp;ROUNDUP(R510,3)</f>
        <v>335994.328-3064065.501</v>
      </c>
      <c r="X510" t="str">
        <f>ROUNDUP(S510,3)&amp;"-"&amp;ROUNDUP(T510,3)</f>
        <v>335972.954-3064067.615</v>
      </c>
      <c r="Y510">
        <f>VLOOKUP(W510&amp;"-"&amp;V510,'Buscoords Workout'!$F:$G,2,0)</f>
        <v>2044</v>
      </c>
      <c r="Z510">
        <f>VLOOKUP(X510&amp;"-"&amp;V510,'Buscoords Workout'!$F:$G,2,0)</f>
        <v>2045</v>
      </c>
      <c r="AA510" t="b">
        <f>OR(ISNA(Y510),ISNA(Z510))</f>
        <v>0</v>
      </c>
    </row>
    <row r="511" spans="1:27" x14ac:dyDescent="0.25">
      <c r="A511">
        <v>2057</v>
      </c>
      <c r="B511" t="s">
        <v>24</v>
      </c>
      <c r="C511" t="s">
        <v>32</v>
      </c>
      <c r="D511" t="s">
        <v>58</v>
      </c>
      <c r="E511">
        <v>11</v>
      </c>
      <c r="F511" t="s">
        <v>37</v>
      </c>
      <c r="G511">
        <v>100</v>
      </c>
      <c r="H511" t="s">
        <v>27</v>
      </c>
      <c r="I511" t="s">
        <v>38</v>
      </c>
      <c r="J511" t="s">
        <v>59</v>
      </c>
      <c r="K511" t="s">
        <v>30</v>
      </c>
      <c r="L511" t="s">
        <v>31</v>
      </c>
      <c r="M511">
        <v>3</v>
      </c>
      <c r="N511" t="s">
        <v>32</v>
      </c>
      <c r="O511" t="s">
        <v>33</v>
      </c>
      <c r="P511">
        <v>22.087700000000002</v>
      </c>
      <c r="Q511">
        <v>335972.95360000001</v>
      </c>
      <c r="R511">
        <v>3064067.6140999999</v>
      </c>
      <c r="S511">
        <v>335950.96799999999</v>
      </c>
      <c r="T511">
        <v>3064069.7357000001</v>
      </c>
      <c r="U511">
        <v>2.2088E-2</v>
      </c>
      <c r="V511" t="str">
        <f>VLOOKUP(C511,'Lines LookUp'!$B$1:$C$12,2,0)</f>
        <v>BAN</v>
      </c>
      <c r="W511" t="str">
        <f>ROUNDUP(Q511,3)&amp;"-"&amp;ROUNDUP(R511,3)</f>
        <v>335972.954-3064067.615</v>
      </c>
      <c r="X511" t="str">
        <f>ROUNDUP(S511,3)&amp;"-"&amp;ROUNDUP(T511,3)</f>
        <v>335950.968-3064069.736</v>
      </c>
      <c r="Y511">
        <f>VLOOKUP(W511&amp;"-"&amp;V511,'Buscoords Workout'!$F:$G,2,0)</f>
        <v>2045</v>
      </c>
      <c r="Z511">
        <f>VLOOKUP(X511&amp;"-"&amp;V511,'Buscoords Workout'!$F:$G,2,0)</f>
        <v>2046</v>
      </c>
      <c r="AA511" t="b">
        <f>OR(ISNA(Y511),ISNA(Z511))</f>
        <v>0</v>
      </c>
    </row>
    <row r="512" spans="1:27" x14ac:dyDescent="0.25">
      <c r="A512">
        <v>2058</v>
      </c>
      <c r="B512" t="s">
        <v>24</v>
      </c>
      <c r="C512" t="s">
        <v>32</v>
      </c>
      <c r="D512" t="s">
        <v>58</v>
      </c>
      <c r="E512">
        <v>11</v>
      </c>
      <c r="F512" t="s">
        <v>37</v>
      </c>
      <c r="G512">
        <v>100</v>
      </c>
      <c r="H512" t="s">
        <v>27</v>
      </c>
      <c r="I512" t="s">
        <v>38</v>
      </c>
      <c r="J512" t="s">
        <v>59</v>
      </c>
      <c r="K512" t="s">
        <v>30</v>
      </c>
      <c r="L512" t="s">
        <v>31</v>
      </c>
      <c r="M512">
        <v>3</v>
      </c>
      <c r="N512" t="s">
        <v>32</v>
      </c>
      <c r="O512" t="s">
        <v>33</v>
      </c>
      <c r="P512">
        <v>21.538599999999999</v>
      </c>
      <c r="Q512">
        <v>335950.96799999999</v>
      </c>
      <c r="R512">
        <v>3064069.7357000001</v>
      </c>
      <c r="S512">
        <v>335929.60200000001</v>
      </c>
      <c r="T512">
        <v>3064072.4572999999</v>
      </c>
      <c r="U512">
        <v>2.1538999999999999E-2</v>
      </c>
      <c r="V512" t="str">
        <f>VLOOKUP(C512,'Lines LookUp'!$B$1:$C$12,2,0)</f>
        <v>BAN</v>
      </c>
      <c r="W512" t="str">
        <f>ROUNDUP(Q512,3)&amp;"-"&amp;ROUNDUP(R512,3)</f>
        <v>335950.968-3064069.736</v>
      </c>
      <c r="X512" t="str">
        <f>ROUNDUP(S512,3)&amp;"-"&amp;ROUNDUP(T512,3)</f>
        <v>335929.602-3064072.458</v>
      </c>
      <c r="Y512">
        <f>VLOOKUP(W512&amp;"-"&amp;V512,'Buscoords Workout'!$F:$G,2,0)</f>
        <v>2046</v>
      </c>
      <c r="Z512">
        <f>VLOOKUP(X512&amp;"-"&amp;V512,'Buscoords Workout'!$F:$G,2,0)</f>
        <v>2060</v>
      </c>
      <c r="AA512" t="b">
        <f>OR(ISNA(Y512),ISNA(Z512))</f>
        <v>0</v>
      </c>
    </row>
    <row r="513" spans="1:27" x14ac:dyDescent="0.25">
      <c r="A513">
        <v>2059</v>
      </c>
      <c r="B513" t="s">
        <v>24</v>
      </c>
      <c r="C513" t="s">
        <v>32</v>
      </c>
      <c r="D513" t="s">
        <v>58</v>
      </c>
      <c r="E513">
        <v>11</v>
      </c>
      <c r="F513" t="s">
        <v>37</v>
      </c>
      <c r="G513">
        <v>100</v>
      </c>
      <c r="H513" t="s">
        <v>27</v>
      </c>
      <c r="I513" t="s">
        <v>38</v>
      </c>
      <c r="J513" t="s">
        <v>59</v>
      </c>
      <c r="K513" t="s">
        <v>30</v>
      </c>
      <c r="L513" t="s">
        <v>31</v>
      </c>
      <c r="M513">
        <v>3</v>
      </c>
      <c r="N513" t="s">
        <v>32</v>
      </c>
      <c r="O513" t="s">
        <v>33</v>
      </c>
      <c r="P513">
        <v>17.7468</v>
      </c>
      <c r="Q513">
        <v>335929.60200000001</v>
      </c>
      <c r="R513">
        <v>3064072.4572999999</v>
      </c>
      <c r="S513">
        <v>335912.05719999998</v>
      </c>
      <c r="T513">
        <v>3064075.1272999998</v>
      </c>
      <c r="U513">
        <v>1.7746999999999999E-2</v>
      </c>
      <c r="V513" t="str">
        <f>VLOOKUP(C513,'Lines LookUp'!$B$1:$C$12,2,0)</f>
        <v>BAN</v>
      </c>
      <c r="W513" t="str">
        <f>ROUNDUP(Q513,3)&amp;"-"&amp;ROUNDUP(R513,3)</f>
        <v>335929.602-3064072.458</v>
      </c>
      <c r="X513" t="str">
        <f>ROUNDUP(S513,3)&amp;"-"&amp;ROUNDUP(T513,3)</f>
        <v>335912.058-3064075.128</v>
      </c>
      <c r="Y513">
        <f>VLOOKUP(W513&amp;"-"&amp;V513,'Buscoords Workout'!$F:$G,2,0)</f>
        <v>2060</v>
      </c>
      <c r="Z513">
        <f>VLOOKUP(X513&amp;"-"&amp;V513,'Buscoords Workout'!$F:$G,2,0)</f>
        <v>2047</v>
      </c>
      <c r="AA513" t="b">
        <f>OR(ISNA(Y513),ISNA(Z513))</f>
        <v>0</v>
      </c>
    </row>
    <row r="514" spans="1:27" x14ac:dyDescent="0.25">
      <c r="A514">
        <v>2060</v>
      </c>
      <c r="B514" t="s">
        <v>24</v>
      </c>
      <c r="C514" t="s">
        <v>32</v>
      </c>
      <c r="D514" t="s">
        <v>58</v>
      </c>
      <c r="E514">
        <v>11</v>
      </c>
      <c r="F514" t="s">
        <v>37</v>
      </c>
      <c r="G514">
        <v>100</v>
      </c>
      <c r="H514" t="s">
        <v>27</v>
      </c>
      <c r="I514" t="s">
        <v>38</v>
      </c>
      <c r="J514" t="s">
        <v>59</v>
      </c>
      <c r="K514" t="s">
        <v>30</v>
      </c>
      <c r="L514" t="s">
        <v>31</v>
      </c>
      <c r="M514">
        <v>3</v>
      </c>
      <c r="N514" t="s">
        <v>32</v>
      </c>
      <c r="O514" t="s">
        <v>33</v>
      </c>
      <c r="P514">
        <v>14.6296</v>
      </c>
      <c r="Q514">
        <v>335912.05719999998</v>
      </c>
      <c r="R514">
        <v>3064075.1272999998</v>
      </c>
      <c r="S514">
        <v>335907.58860000002</v>
      </c>
      <c r="T514">
        <v>3064061.1968999999</v>
      </c>
      <c r="U514">
        <v>1.4630000000000001E-2</v>
      </c>
      <c r="V514" t="str">
        <f>VLOOKUP(C514,'Lines LookUp'!$B$1:$C$12,2,0)</f>
        <v>BAN</v>
      </c>
      <c r="W514" t="str">
        <f>ROUNDUP(Q514,3)&amp;"-"&amp;ROUNDUP(R514,3)</f>
        <v>335912.058-3064075.128</v>
      </c>
      <c r="X514" t="str">
        <f>ROUNDUP(S514,3)&amp;"-"&amp;ROUNDUP(T514,3)</f>
        <v>335907.589-3064061.197</v>
      </c>
      <c r="Y514">
        <f>VLOOKUP(W514&amp;"-"&amp;V514,'Buscoords Workout'!$F:$G,2,0)</f>
        <v>2047</v>
      </c>
      <c r="Z514">
        <f>VLOOKUP(X514&amp;"-"&amp;V514,'Buscoords Workout'!$F:$G,2,0)</f>
        <v>2048</v>
      </c>
      <c r="AA514" t="b">
        <f>OR(ISNA(Y514),ISNA(Z514))</f>
        <v>0</v>
      </c>
    </row>
    <row r="515" spans="1:27" x14ac:dyDescent="0.25">
      <c r="A515">
        <v>2061</v>
      </c>
      <c r="B515" t="s">
        <v>24</v>
      </c>
      <c r="C515" t="s">
        <v>32</v>
      </c>
      <c r="D515" t="s">
        <v>58</v>
      </c>
      <c r="E515">
        <v>11</v>
      </c>
      <c r="F515" t="s">
        <v>37</v>
      </c>
      <c r="G515">
        <v>100</v>
      </c>
      <c r="H515" t="s">
        <v>27</v>
      </c>
      <c r="I515" t="s">
        <v>38</v>
      </c>
      <c r="J515" t="s">
        <v>59</v>
      </c>
      <c r="K515" t="s">
        <v>30</v>
      </c>
      <c r="L515" t="s">
        <v>31</v>
      </c>
      <c r="M515">
        <v>3</v>
      </c>
      <c r="N515" t="s">
        <v>32</v>
      </c>
      <c r="O515" t="s">
        <v>33</v>
      </c>
      <c r="P515">
        <v>16.744199999999999</v>
      </c>
      <c r="Q515">
        <v>335907.58860000002</v>
      </c>
      <c r="R515">
        <v>3064061.1968999999</v>
      </c>
      <c r="S515">
        <v>335901.8726</v>
      </c>
      <c r="T515">
        <v>3064045.4585000002</v>
      </c>
      <c r="U515">
        <v>1.6743999999999998E-2</v>
      </c>
      <c r="V515" t="str">
        <f>VLOOKUP(C515,'Lines LookUp'!$B$1:$C$12,2,0)</f>
        <v>BAN</v>
      </c>
      <c r="W515" t="str">
        <f>ROUNDUP(Q515,3)&amp;"-"&amp;ROUNDUP(R515,3)</f>
        <v>335907.589-3064061.197</v>
      </c>
      <c r="X515" t="str">
        <f>ROUNDUP(S515,3)&amp;"-"&amp;ROUNDUP(T515,3)</f>
        <v>335901.873-3064045.459</v>
      </c>
      <c r="Y515">
        <f>VLOOKUP(W515&amp;"-"&amp;V515,'Buscoords Workout'!$F:$G,2,0)</f>
        <v>2048</v>
      </c>
      <c r="Z515">
        <f>VLOOKUP(X515&amp;"-"&amp;V515,'Buscoords Workout'!$F:$G,2,0)</f>
        <v>2049</v>
      </c>
      <c r="AA515" t="b">
        <f>OR(ISNA(Y515),ISNA(Z515))</f>
        <v>0</v>
      </c>
    </row>
    <row r="516" spans="1:27" x14ac:dyDescent="0.25">
      <c r="A516">
        <v>2062</v>
      </c>
      <c r="B516" t="s">
        <v>24</v>
      </c>
      <c r="C516" t="s">
        <v>32</v>
      </c>
      <c r="D516" t="s">
        <v>58</v>
      </c>
      <c r="E516">
        <v>11</v>
      </c>
      <c r="F516" t="s">
        <v>37</v>
      </c>
      <c r="G516">
        <v>100</v>
      </c>
      <c r="H516" t="s">
        <v>27</v>
      </c>
      <c r="I516" t="s">
        <v>38</v>
      </c>
      <c r="J516" t="s">
        <v>59</v>
      </c>
      <c r="K516" t="s">
        <v>30</v>
      </c>
      <c r="L516" t="s">
        <v>31</v>
      </c>
      <c r="M516">
        <v>3</v>
      </c>
      <c r="N516" t="s">
        <v>32</v>
      </c>
      <c r="O516" t="s">
        <v>33</v>
      </c>
      <c r="P516">
        <v>11.7013</v>
      </c>
      <c r="Q516">
        <v>335901.8726</v>
      </c>
      <c r="R516">
        <v>3064045.4585000002</v>
      </c>
      <c r="S516">
        <v>335899.8824</v>
      </c>
      <c r="T516">
        <v>3064033.9276999999</v>
      </c>
      <c r="U516">
        <v>1.1701E-2</v>
      </c>
      <c r="V516" t="str">
        <f>VLOOKUP(C516,'Lines LookUp'!$B$1:$C$12,2,0)</f>
        <v>BAN</v>
      </c>
      <c r="W516" t="str">
        <f>ROUNDUP(Q516,3)&amp;"-"&amp;ROUNDUP(R516,3)</f>
        <v>335901.873-3064045.459</v>
      </c>
      <c r="X516" t="str">
        <f>ROUNDUP(S516,3)&amp;"-"&amp;ROUNDUP(T516,3)</f>
        <v>335899.883-3064033.928</v>
      </c>
      <c r="Y516">
        <f>VLOOKUP(W516&amp;"-"&amp;V516,'Buscoords Workout'!$F:$G,2,0)</f>
        <v>2049</v>
      </c>
      <c r="Z516">
        <f>VLOOKUP(X516&amp;"-"&amp;V516,'Buscoords Workout'!$F:$G,2,0)</f>
        <v>2050</v>
      </c>
      <c r="AA516" t="b">
        <f>OR(ISNA(Y516),ISNA(Z516))</f>
        <v>0</v>
      </c>
    </row>
    <row r="517" spans="1:27" x14ac:dyDescent="0.25">
      <c r="A517">
        <v>2063</v>
      </c>
      <c r="B517" t="s">
        <v>24</v>
      </c>
      <c r="C517" t="s">
        <v>32</v>
      </c>
      <c r="D517" t="s">
        <v>58</v>
      </c>
      <c r="E517">
        <v>11</v>
      </c>
      <c r="F517" t="s">
        <v>37</v>
      </c>
      <c r="G517">
        <v>100</v>
      </c>
      <c r="H517" t="s">
        <v>27</v>
      </c>
      <c r="I517" t="s">
        <v>38</v>
      </c>
      <c r="J517" t="s">
        <v>59</v>
      </c>
      <c r="K517" t="s">
        <v>30</v>
      </c>
      <c r="L517" t="s">
        <v>31</v>
      </c>
      <c r="M517">
        <v>3</v>
      </c>
      <c r="N517" t="s">
        <v>32</v>
      </c>
      <c r="O517" t="s">
        <v>33</v>
      </c>
      <c r="P517">
        <v>15.642200000000001</v>
      </c>
      <c r="Q517">
        <v>335899.8824</v>
      </c>
      <c r="R517">
        <v>3064033.9276999999</v>
      </c>
      <c r="S517">
        <v>335896.00870000001</v>
      </c>
      <c r="T517">
        <v>3064018.7727000001</v>
      </c>
      <c r="U517">
        <v>1.5642E-2</v>
      </c>
      <c r="V517" t="str">
        <f>VLOOKUP(C517,'Lines LookUp'!$B$1:$C$12,2,0)</f>
        <v>BAN</v>
      </c>
      <c r="W517" t="str">
        <f>ROUNDUP(Q517,3)&amp;"-"&amp;ROUNDUP(R517,3)</f>
        <v>335899.883-3064033.928</v>
      </c>
      <c r="X517" t="str">
        <f>ROUNDUP(S517,3)&amp;"-"&amp;ROUNDUP(T517,3)</f>
        <v>335896.009-3064018.773</v>
      </c>
      <c r="Y517">
        <f>VLOOKUP(W517&amp;"-"&amp;V517,'Buscoords Workout'!$F:$G,2,0)</f>
        <v>2050</v>
      </c>
      <c r="Z517">
        <f>VLOOKUP(X517&amp;"-"&amp;V517,'Buscoords Workout'!$F:$G,2,0)</f>
        <v>2051</v>
      </c>
      <c r="AA517" t="b">
        <f>OR(ISNA(Y517),ISNA(Z517))</f>
        <v>0</v>
      </c>
    </row>
    <row r="518" spans="1:27" x14ac:dyDescent="0.25">
      <c r="A518">
        <v>2064</v>
      </c>
      <c r="B518" t="s">
        <v>24</v>
      </c>
      <c r="C518" t="s">
        <v>32</v>
      </c>
      <c r="D518" t="s">
        <v>58</v>
      </c>
      <c r="E518">
        <v>11</v>
      </c>
      <c r="F518" t="s">
        <v>37</v>
      </c>
      <c r="G518">
        <v>100</v>
      </c>
      <c r="H518" t="s">
        <v>27</v>
      </c>
      <c r="I518" t="s">
        <v>38</v>
      </c>
      <c r="J518" t="s">
        <v>59</v>
      </c>
      <c r="K518" t="s">
        <v>30</v>
      </c>
      <c r="L518" t="s">
        <v>31</v>
      </c>
      <c r="M518">
        <v>3</v>
      </c>
      <c r="N518" t="s">
        <v>32</v>
      </c>
      <c r="O518" t="s">
        <v>33</v>
      </c>
      <c r="P518">
        <v>23.744700000000002</v>
      </c>
      <c r="Q518">
        <v>336200.30060000002</v>
      </c>
      <c r="R518">
        <v>3063978.3226000001</v>
      </c>
      <c r="S518">
        <v>336222.34909999999</v>
      </c>
      <c r="T518">
        <v>3063969.5093999999</v>
      </c>
      <c r="U518">
        <v>2.3744999999999999E-2</v>
      </c>
      <c r="V518" t="str">
        <f>VLOOKUP(C518,'Lines LookUp'!$B$1:$C$12,2,0)</f>
        <v>BAN</v>
      </c>
      <c r="W518" t="str">
        <f>ROUNDUP(Q518,3)&amp;"-"&amp;ROUNDUP(R518,3)</f>
        <v>336200.301-3063978.323</v>
      </c>
      <c r="X518" t="str">
        <f>ROUNDUP(S518,3)&amp;"-"&amp;ROUNDUP(T518,3)</f>
        <v>336222.35-3063969.51</v>
      </c>
      <c r="Y518">
        <f>VLOOKUP(W518&amp;"-"&amp;V518,'Buscoords Workout'!$F:$G,2,0)</f>
        <v>2052</v>
      </c>
      <c r="Z518">
        <f>VLOOKUP(X518&amp;"-"&amp;V518,'Buscoords Workout'!$F:$G,2,0)</f>
        <v>2053</v>
      </c>
      <c r="AA518" t="b">
        <f>OR(ISNA(Y518),ISNA(Z518))</f>
        <v>0</v>
      </c>
    </row>
    <row r="519" spans="1:27" x14ac:dyDescent="0.25">
      <c r="A519">
        <v>2065</v>
      </c>
      <c r="B519" t="s">
        <v>24</v>
      </c>
      <c r="C519" t="s">
        <v>32</v>
      </c>
      <c r="D519" t="s">
        <v>58</v>
      </c>
      <c r="E519">
        <v>11</v>
      </c>
      <c r="F519" t="s">
        <v>37</v>
      </c>
      <c r="G519">
        <v>100</v>
      </c>
      <c r="H519" t="s">
        <v>27</v>
      </c>
      <c r="I519" t="s">
        <v>38</v>
      </c>
      <c r="J519" t="s">
        <v>59</v>
      </c>
      <c r="K519" t="s">
        <v>30</v>
      </c>
      <c r="L519" t="s">
        <v>31</v>
      </c>
      <c r="M519">
        <v>3</v>
      </c>
      <c r="N519" t="s">
        <v>32</v>
      </c>
      <c r="O519" t="s">
        <v>33</v>
      </c>
      <c r="P519">
        <v>22.420400000000001</v>
      </c>
      <c r="Q519">
        <v>336222.34909999999</v>
      </c>
      <c r="R519">
        <v>3063969.5093999999</v>
      </c>
      <c r="S519">
        <v>336244.30209999997</v>
      </c>
      <c r="T519">
        <v>3063964.9555000002</v>
      </c>
      <c r="U519">
        <v>2.2419999999999999E-2</v>
      </c>
      <c r="V519" t="str">
        <f>VLOOKUP(C519,'Lines LookUp'!$B$1:$C$12,2,0)</f>
        <v>BAN</v>
      </c>
      <c r="W519" t="str">
        <f>ROUNDUP(Q519,3)&amp;"-"&amp;ROUNDUP(R519,3)</f>
        <v>336222.35-3063969.51</v>
      </c>
      <c r="X519" t="str">
        <f>ROUNDUP(S519,3)&amp;"-"&amp;ROUNDUP(T519,3)</f>
        <v>336244.303-3063964.956</v>
      </c>
      <c r="Y519">
        <f>VLOOKUP(W519&amp;"-"&amp;V519,'Buscoords Workout'!$F:$G,2,0)</f>
        <v>2053</v>
      </c>
      <c r="Z519">
        <f>VLOOKUP(X519&amp;"-"&amp;V519,'Buscoords Workout'!$F:$G,2,0)</f>
        <v>2054</v>
      </c>
      <c r="AA519" t="b">
        <f>OR(ISNA(Y519),ISNA(Z519))</f>
        <v>0</v>
      </c>
    </row>
    <row r="520" spans="1:27" x14ac:dyDescent="0.25">
      <c r="A520">
        <v>2066</v>
      </c>
      <c r="B520" t="s">
        <v>24</v>
      </c>
      <c r="C520" t="s">
        <v>32</v>
      </c>
      <c r="D520" t="s">
        <v>58</v>
      </c>
      <c r="E520">
        <v>11</v>
      </c>
      <c r="F520" t="s">
        <v>37</v>
      </c>
      <c r="G520">
        <v>100</v>
      </c>
      <c r="H520" t="s">
        <v>27</v>
      </c>
      <c r="I520" t="s">
        <v>38</v>
      </c>
      <c r="J520" t="s">
        <v>59</v>
      </c>
      <c r="K520" t="s">
        <v>30</v>
      </c>
      <c r="L520" t="s">
        <v>31</v>
      </c>
      <c r="M520">
        <v>3</v>
      </c>
      <c r="N520" t="s">
        <v>32</v>
      </c>
      <c r="O520" t="s">
        <v>33</v>
      </c>
      <c r="P520">
        <v>25.1874</v>
      </c>
      <c r="Q520">
        <v>336244.30209999997</v>
      </c>
      <c r="R520">
        <v>3063964.9555000002</v>
      </c>
      <c r="S520">
        <v>336269.33669999999</v>
      </c>
      <c r="T520">
        <v>3063962.1850999999</v>
      </c>
      <c r="U520">
        <v>2.5187000000000001E-2</v>
      </c>
      <c r="V520" t="str">
        <f>VLOOKUP(C520,'Lines LookUp'!$B$1:$C$12,2,0)</f>
        <v>BAN</v>
      </c>
      <c r="W520" t="str">
        <f>ROUNDUP(Q520,3)&amp;"-"&amp;ROUNDUP(R520,3)</f>
        <v>336244.303-3063964.956</v>
      </c>
      <c r="X520" t="str">
        <f>ROUNDUP(S520,3)&amp;"-"&amp;ROUNDUP(T520,3)</f>
        <v>336269.337-3063962.186</v>
      </c>
      <c r="Y520">
        <f>VLOOKUP(W520&amp;"-"&amp;V520,'Buscoords Workout'!$F:$G,2,0)</f>
        <v>2054</v>
      </c>
      <c r="Z520">
        <f>VLOOKUP(X520&amp;"-"&amp;V520,'Buscoords Workout'!$F:$G,2,0)</f>
        <v>2195</v>
      </c>
      <c r="AA520" t="b">
        <f>OR(ISNA(Y520),ISNA(Z520))</f>
        <v>0</v>
      </c>
    </row>
    <row r="521" spans="1:27" x14ac:dyDescent="0.25">
      <c r="A521">
        <v>2067</v>
      </c>
      <c r="B521" t="s">
        <v>24</v>
      </c>
      <c r="C521" t="s">
        <v>32</v>
      </c>
      <c r="D521" t="s">
        <v>58</v>
      </c>
      <c r="E521">
        <v>11</v>
      </c>
      <c r="F521" t="s">
        <v>37</v>
      </c>
      <c r="G521">
        <v>100</v>
      </c>
      <c r="H521" t="s">
        <v>27</v>
      </c>
      <c r="I521" t="s">
        <v>38</v>
      </c>
      <c r="J521" t="s">
        <v>59</v>
      </c>
      <c r="K521" t="s">
        <v>30</v>
      </c>
      <c r="L521" t="s">
        <v>31</v>
      </c>
      <c r="M521">
        <v>3</v>
      </c>
      <c r="N521" t="s">
        <v>32</v>
      </c>
      <c r="O521" t="s">
        <v>33</v>
      </c>
      <c r="P521">
        <v>15.9095</v>
      </c>
      <c r="Q521">
        <v>336269.33669999999</v>
      </c>
      <c r="R521">
        <v>3063962.1850999999</v>
      </c>
      <c r="S521">
        <v>336285.24129999999</v>
      </c>
      <c r="T521">
        <v>3063962.5792</v>
      </c>
      <c r="U521">
        <v>1.5909E-2</v>
      </c>
      <c r="V521" t="str">
        <f>VLOOKUP(C521,'Lines LookUp'!$B$1:$C$12,2,0)</f>
        <v>BAN</v>
      </c>
      <c r="W521" t="str">
        <f>ROUNDUP(Q521,3)&amp;"-"&amp;ROUNDUP(R521,3)</f>
        <v>336269.337-3063962.186</v>
      </c>
      <c r="X521" t="str">
        <f>ROUNDUP(S521,3)&amp;"-"&amp;ROUNDUP(T521,3)</f>
        <v>336285.242-3063962.58</v>
      </c>
      <c r="Y521">
        <f>VLOOKUP(W521&amp;"-"&amp;V521,'Buscoords Workout'!$F:$G,2,0)</f>
        <v>2195</v>
      </c>
      <c r="Z521">
        <f>VLOOKUP(X521&amp;"-"&amp;V521,'Buscoords Workout'!$F:$G,2,0)</f>
        <v>2055</v>
      </c>
      <c r="AA521" t="b">
        <f>OR(ISNA(Y521),ISNA(Z521))</f>
        <v>0</v>
      </c>
    </row>
    <row r="522" spans="1:27" x14ac:dyDescent="0.25">
      <c r="A522">
        <v>2068</v>
      </c>
      <c r="B522" t="s">
        <v>24</v>
      </c>
      <c r="C522" t="s">
        <v>32</v>
      </c>
      <c r="D522" t="s">
        <v>58</v>
      </c>
      <c r="E522">
        <v>11</v>
      </c>
      <c r="F522" t="s">
        <v>37</v>
      </c>
      <c r="G522">
        <v>100</v>
      </c>
      <c r="H522" t="s">
        <v>27</v>
      </c>
      <c r="I522" t="s">
        <v>38</v>
      </c>
      <c r="J522" t="s">
        <v>59</v>
      </c>
      <c r="K522" t="s">
        <v>30</v>
      </c>
      <c r="L522" t="s">
        <v>31</v>
      </c>
      <c r="M522">
        <v>3</v>
      </c>
      <c r="N522" t="s">
        <v>32</v>
      </c>
      <c r="O522" t="s">
        <v>33</v>
      </c>
      <c r="P522">
        <v>13.4825</v>
      </c>
      <c r="Q522">
        <v>336285.24129999999</v>
      </c>
      <c r="R522">
        <v>3063962.5792</v>
      </c>
      <c r="S522">
        <v>336298.71360000002</v>
      </c>
      <c r="T522">
        <v>3063962.0539000002</v>
      </c>
      <c r="U522">
        <v>1.3483E-2</v>
      </c>
      <c r="V522" t="str">
        <f>VLOOKUP(C522,'Lines LookUp'!$B$1:$C$12,2,0)</f>
        <v>BAN</v>
      </c>
      <c r="W522" t="str">
        <f>ROUNDUP(Q522,3)&amp;"-"&amp;ROUNDUP(R522,3)</f>
        <v>336285.242-3063962.58</v>
      </c>
      <c r="X522" t="str">
        <f>ROUNDUP(S522,3)&amp;"-"&amp;ROUNDUP(T522,3)</f>
        <v>336298.714-3063962.054</v>
      </c>
      <c r="Y522">
        <f>VLOOKUP(W522&amp;"-"&amp;V522,'Buscoords Workout'!$F:$G,2,0)</f>
        <v>2055</v>
      </c>
      <c r="Z522">
        <f>VLOOKUP(X522&amp;"-"&amp;V522,'Buscoords Workout'!$F:$G,2,0)</f>
        <v>2056</v>
      </c>
      <c r="AA522" t="b">
        <f>OR(ISNA(Y522),ISNA(Z522))</f>
        <v>0</v>
      </c>
    </row>
    <row r="523" spans="1:27" x14ac:dyDescent="0.25">
      <c r="A523">
        <v>2069</v>
      </c>
      <c r="B523" t="s">
        <v>24</v>
      </c>
      <c r="C523" t="s">
        <v>32</v>
      </c>
      <c r="D523" t="s">
        <v>58</v>
      </c>
      <c r="E523">
        <v>11</v>
      </c>
      <c r="F523" t="s">
        <v>37</v>
      </c>
      <c r="G523">
        <v>100</v>
      </c>
      <c r="H523" t="s">
        <v>27</v>
      </c>
      <c r="I523" t="s">
        <v>38</v>
      </c>
      <c r="J523" t="s">
        <v>59</v>
      </c>
      <c r="K523" t="s">
        <v>30</v>
      </c>
      <c r="L523" t="s">
        <v>31</v>
      </c>
      <c r="M523">
        <v>3</v>
      </c>
      <c r="N523" t="s">
        <v>32</v>
      </c>
      <c r="O523" t="s">
        <v>33</v>
      </c>
      <c r="P523">
        <v>10.372</v>
      </c>
      <c r="Q523">
        <v>336298.71360000002</v>
      </c>
      <c r="R523">
        <v>3063962.0539000002</v>
      </c>
      <c r="S523">
        <v>336309.07770000002</v>
      </c>
      <c r="T523">
        <v>3063961.6499000001</v>
      </c>
      <c r="U523">
        <v>1.0371999999999999E-2</v>
      </c>
      <c r="V523" t="str">
        <f>VLOOKUP(C523,'Lines LookUp'!$B$1:$C$12,2,0)</f>
        <v>BAN</v>
      </c>
      <c r="W523" t="str">
        <f>ROUNDUP(Q523,3)&amp;"-"&amp;ROUNDUP(R523,3)</f>
        <v>336298.714-3063962.054</v>
      </c>
      <c r="X523" t="str">
        <f>ROUNDUP(S523,3)&amp;"-"&amp;ROUNDUP(T523,3)</f>
        <v>336309.078-3063961.65</v>
      </c>
      <c r="Y523">
        <f>VLOOKUP(W523&amp;"-"&amp;V523,'Buscoords Workout'!$F:$G,2,0)</f>
        <v>2056</v>
      </c>
      <c r="Z523">
        <f>VLOOKUP(X523&amp;"-"&amp;V523,'Buscoords Workout'!$F:$G,2,0)</f>
        <v>2057</v>
      </c>
      <c r="AA523" t="b">
        <f>OR(ISNA(Y523),ISNA(Z523))</f>
        <v>0</v>
      </c>
    </row>
    <row r="524" spans="1:27" x14ac:dyDescent="0.25">
      <c r="A524">
        <v>2070</v>
      </c>
      <c r="B524" t="s">
        <v>24</v>
      </c>
      <c r="C524" t="s">
        <v>32</v>
      </c>
      <c r="D524" t="s">
        <v>58</v>
      </c>
      <c r="E524">
        <v>11</v>
      </c>
      <c r="F524" t="s">
        <v>37</v>
      </c>
      <c r="G524">
        <v>100</v>
      </c>
      <c r="H524" t="s">
        <v>27</v>
      </c>
      <c r="I524" t="s">
        <v>38</v>
      </c>
      <c r="J524" t="s">
        <v>59</v>
      </c>
      <c r="K524" t="s">
        <v>30</v>
      </c>
      <c r="L524" t="s">
        <v>31</v>
      </c>
      <c r="M524">
        <v>3</v>
      </c>
      <c r="N524" t="s">
        <v>32</v>
      </c>
      <c r="O524" t="s">
        <v>33</v>
      </c>
      <c r="P524">
        <v>18.9649</v>
      </c>
      <c r="Q524">
        <v>336309.07770000002</v>
      </c>
      <c r="R524">
        <v>3063961.6499000001</v>
      </c>
      <c r="S524">
        <v>336328.02289999998</v>
      </c>
      <c r="T524">
        <v>3063960.7864999999</v>
      </c>
      <c r="U524">
        <v>1.8964999999999999E-2</v>
      </c>
      <c r="V524" t="str">
        <f>VLOOKUP(C524,'Lines LookUp'!$B$1:$C$12,2,0)</f>
        <v>BAN</v>
      </c>
      <c r="W524" t="str">
        <f>ROUNDUP(Q524,3)&amp;"-"&amp;ROUNDUP(R524,3)</f>
        <v>336309.078-3063961.65</v>
      </c>
      <c r="X524" t="str">
        <f>ROUNDUP(S524,3)&amp;"-"&amp;ROUNDUP(T524,3)</f>
        <v>336328.023-3063960.787</v>
      </c>
      <c r="Y524">
        <f>VLOOKUP(W524&amp;"-"&amp;V524,'Buscoords Workout'!$F:$G,2,0)</f>
        <v>2057</v>
      </c>
      <c r="Z524">
        <f>VLOOKUP(X524&amp;"-"&amp;V524,'Buscoords Workout'!$F:$G,2,0)</f>
        <v>2058</v>
      </c>
      <c r="AA524" t="b">
        <f>OR(ISNA(Y524),ISNA(Z524))</f>
        <v>0</v>
      </c>
    </row>
    <row r="525" spans="1:27" x14ac:dyDescent="0.25">
      <c r="A525">
        <v>2071</v>
      </c>
      <c r="B525" t="s">
        <v>24</v>
      </c>
      <c r="C525" t="s">
        <v>32</v>
      </c>
      <c r="D525" t="s">
        <v>58</v>
      </c>
      <c r="E525">
        <v>11</v>
      </c>
      <c r="F525" t="s">
        <v>37</v>
      </c>
      <c r="G525">
        <v>100</v>
      </c>
      <c r="H525" t="s">
        <v>27</v>
      </c>
      <c r="I525" t="s">
        <v>38</v>
      </c>
      <c r="J525" t="s">
        <v>59</v>
      </c>
      <c r="K525" t="s">
        <v>30</v>
      </c>
      <c r="L525" t="s">
        <v>31</v>
      </c>
      <c r="M525">
        <v>3</v>
      </c>
      <c r="N525" t="s">
        <v>32</v>
      </c>
      <c r="O525" t="s">
        <v>33</v>
      </c>
      <c r="P525">
        <v>20.824999999999999</v>
      </c>
      <c r="Q525">
        <v>336328.02289999998</v>
      </c>
      <c r="R525">
        <v>3063960.7864999999</v>
      </c>
      <c r="S525">
        <v>336348.82679999998</v>
      </c>
      <c r="T525">
        <v>3063961.7228999999</v>
      </c>
      <c r="U525">
        <v>2.0825E-2</v>
      </c>
      <c r="V525" t="str">
        <f>VLOOKUP(C525,'Lines LookUp'!$B$1:$C$12,2,0)</f>
        <v>BAN</v>
      </c>
      <c r="W525" t="str">
        <f>ROUNDUP(Q525,3)&amp;"-"&amp;ROUNDUP(R525,3)</f>
        <v>336328.023-3063960.787</v>
      </c>
      <c r="X525" t="str">
        <f>ROUNDUP(S525,3)&amp;"-"&amp;ROUNDUP(T525,3)</f>
        <v>336348.827-3063961.723</v>
      </c>
      <c r="Y525">
        <f>VLOOKUP(W525&amp;"-"&amp;V525,'Buscoords Workout'!$F:$G,2,0)</f>
        <v>2058</v>
      </c>
      <c r="Z525">
        <f>VLOOKUP(X525&amp;"-"&amp;V525,'Buscoords Workout'!$F:$G,2,0)</f>
        <v>2059</v>
      </c>
      <c r="AA525" t="b">
        <f>OR(ISNA(Y525),ISNA(Z525))</f>
        <v>0</v>
      </c>
    </row>
    <row r="526" spans="1:27" x14ac:dyDescent="0.25">
      <c r="A526">
        <v>2072</v>
      </c>
      <c r="B526" t="s">
        <v>24</v>
      </c>
      <c r="C526" t="s">
        <v>32</v>
      </c>
      <c r="D526" t="s">
        <v>58</v>
      </c>
      <c r="E526">
        <v>11</v>
      </c>
      <c r="F526" t="s">
        <v>37</v>
      </c>
      <c r="G526">
        <v>100</v>
      </c>
      <c r="H526" t="s">
        <v>27</v>
      </c>
      <c r="I526" t="s">
        <v>38</v>
      </c>
      <c r="J526" t="s">
        <v>59</v>
      </c>
      <c r="K526" t="s">
        <v>30</v>
      </c>
      <c r="L526" t="s">
        <v>31</v>
      </c>
      <c r="M526">
        <v>3</v>
      </c>
      <c r="N526" t="s">
        <v>32</v>
      </c>
      <c r="O526" t="s">
        <v>33</v>
      </c>
      <c r="P526">
        <v>13.285399999999999</v>
      </c>
      <c r="Q526">
        <v>335929.60200000001</v>
      </c>
      <c r="R526">
        <v>3064072.4572999999</v>
      </c>
      <c r="S526">
        <v>335925.18479999999</v>
      </c>
      <c r="T526">
        <v>3064084.9868999999</v>
      </c>
      <c r="U526">
        <v>1.3285E-2</v>
      </c>
      <c r="V526" t="str">
        <f>VLOOKUP(C526,'Lines LookUp'!$B$1:$C$12,2,0)</f>
        <v>BAN</v>
      </c>
      <c r="W526" t="str">
        <f>ROUNDUP(Q526,3)&amp;"-"&amp;ROUNDUP(R526,3)</f>
        <v>335929.602-3064072.458</v>
      </c>
      <c r="X526" t="str">
        <f>ROUNDUP(S526,3)&amp;"-"&amp;ROUNDUP(T526,3)</f>
        <v>335925.185-3064084.987</v>
      </c>
      <c r="Y526">
        <f>VLOOKUP(W526&amp;"-"&amp;V526,'Buscoords Workout'!$F:$G,2,0)</f>
        <v>2060</v>
      </c>
      <c r="Z526">
        <f>VLOOKUP(X526&amp;"-"&amp;V526,'Buscoords Workout'!$F:$G,2,0)</f>
        <v>2061</v>
      </c>
      <c r="AA526" t="b">
        <f>OR(ISNA(Y526),ISNA(Z526))</f>
        <v>0</v>
      </c>
    </row>
    <row r="527" spans="1:27" x14ac:dyDescent="0.25">
      <c r="A527">
        <v>2073</v>
      </c>
      <c r="B527" t="s">
        <v>24</v>
      </c>
      <c r="C527" t="s">
        <v>32</v>
      </c>
      <c r="D527" t="s">
        <v>58</v>
      </c>
      <c r="E527">
        <v>11</v>
      </c>
      <c r="F527" t="s">
        <v>37</v>
      </c>
      <c r="G527">
        <v>100</v>
      </c>
      <c r="H527" t="s">
        <v>27</v>
      </c>
      <c r="I527" t="s">
        <v>38</v>
      </c>
      <c r="J527" t="s">
        <v>59</v>
      </c>
      <c r="K527" t="s">
        <v>30</v>
      </c>
      <c r="L527" t="s">
        <v>31</v>
      </c>
      <c r="M527">
        <v>3</v>
      </c>
      <c r="N527" t="s">
        <v>32</v>
      </c>
      <c r="O527" t="s">
        <v>33</v>
      </c>
      <c r="P527">
        <v>18.4773</v>
      </c>
      <c r="Q527">
        <v>335925.18479999999</v>
      </c>
      <c r="R527">
        <v>3064084.9868999999</v>
      </c>
      <c r="S527">
        <v>335930.92550000001</v>
      </c>
      <c r="T527">
        <v>3064102.5498000002</v>
      </c>
      <c r="U527">
        <v>1.8477E-2</v>
      </c>
      <c r="V527" t="str">
        <f>VLOOKUP(C527,'Lines LookUp'!$B$1:$C$12,2,0)</f>
        <v>BAN</v>
      </c>
      <c r="W527" t="str">
        <f>ROUNDUP(Q527,3)&amp;"-"&amp;ROUNDUP(R527,3)</f>
        <v>335925.185-3064084.987</v>
      </c>
      <c r="X527" t="str">
        <f>ROUNDUP(S527,3)&amp;"-"&amp;ROUNDUP(T527,3)</f>
        <v>335930.926-3064102.55</v>
      </c>
      <c r="Y527">
        <f>VLOOKUP(W527&amp;"-"&amp;V527,'Buscoords Workout'!$F:$G,2,0)</f>
        <v>2061</v>
      </c>
      <c r="Z527">
        <f>VLOOKUP(X527&amp;"-"&amp;V527,'Buscoords Workout'!$F:$G,2,0)</f>
        <v>2062</v>
      </c>
      <c r="AA527" t="b">
        <f>OR(ISNA(Y527),ISNA(Z527))</f>
        <v>0</v>
      </c>
    </row>
    <row r="528" spans="1:27" x14ac:dyDescent="0.25">
      <c r="A528">
        <v>2074</v>
      </c>
      <c r="B528" t="s">
        <v>24</v>
      </c>
      <c r="C528" t="s">
        <v>32</v>
      </c>
      <c r="D528" t="s">
        <v>58</v>
      </c>
      <c r="E528">
        <v>11</v>
      </c>
      <c r="F528" t="s">
        <v>37</v>
      </c>
      <c r="G528">
        <v>100</v>
      </c>
      <c r="H528" t="s">
        <v>27</v>
      </c>
      <c r="I528" t="s">
        <v>38</v>
      </c>
      <c r="J528" t="s">
        <v>59</v>
      </c>
      <c r="K528" t="s">
        <v>30</v>
      </c>
      <c r="L528" t="s">
        <v>31</v>
      </c>
      <c r="M528">
        <v>3</v>
      </c>
      <c r="N528" t="s">
        <v>32</v>
      </c>
      <c r="O528" t="s">
        <v>33</v>
      </c>
      <c r="P528">
        <v>20.3033</v>
      </c>
      <c r="Q528">
        <v>335930.92550000001</v>
      </c>
      <c r="R528">
        <v>3064102.5498000002</v>
      </c>
      <c r="S528">
        <v>335934.25329999998</v>
      </c>
      <c r="T528">
        <v>3064122.5784999998</v>
      </c>
      <c r="U528">
        <v>2.0303000000000002E-2</v>
      </c>
      <c r="V528" t="str">
        <f>VLOOKUP(C528,'Lines LookUp'!$B$1:$C$12,2,0)</f>
        <v>BAN</v>
      </c>
      <c r="W528" t="str">
        <f>ROUNDUP(Q528,3)&amp;"-"&amp;ROUNDUP(R528,3)</f>
        <v>335930.926-3064102.55</v>
      </c>
      <c r="X528" t="str">
        <f>ROUNDUP(S528,3)&amp;"-"&amp;ROUNDUP(T528,3)</f>
        <v>335934.254-3064122.579</v>
      </c>
      <c r="Y528">
        <f>VLOOKUP(W528&amp;"-"&amp;V528,'Buscoords Workout'!$F:$G,2,0)</f>
        <v>2062</v>
      </c>
      <c r="Z528">
        <f>VLOOKUP(X528&amp;"-"&amp;V528,'Buscoords Workout'!$F:$G,2,0)</f>
        <v>2063</v>
      </c>
      <c r="AA528" t="b">
        <f>OR(ISNA(Y528),ISNA(Z528))</f>
        <v>0</v>
      </c>
    </row>
    <row r="529" spans="1:27" x14ac:dyDescent="0.25">
      <c r="A529">
        <v>2075</v>
      </c>
      <c r="B529" t="s">
        <v>24</v>
      </c>
      <c r="C529" t="s">
        <v>32</v>
      </c>
      <c r="D529" t="s">
        <v>58</v>
      </c>
      <c r="E529">
        <v>11</v>
      </c>
      <c r="F529" t="s">
        <v>37</v>
      </c>
      <c r="G529">
        <v>100</v>
      </c>
      <c r="H529" t="s">
        <v>27</v>
      </c>
      <c r="I529" t="s">
        <v>38</v>
      </c>
      <c r="J529" t="s">
        <v>59</v>
      </c>
      <c r="K529" t="s">
        <v>30</v>
      </c>
      <c r="L529" t="s">
        <v>31</v>
      </c>
      <c r="M529">
        <v>3</v>
      </c>
      <c r="N529" t="s">
        <v>32</v>
      </c>
      <c r="O529" t="s">
        <v>33</v>
      </c>
      <c r="P529">
        <v>11.318300000000001</v>
      </c>
      <c r="Q529">
        <v>335934.25329999998</v>
      </c>
      <c r="R529">
        <v>3064122.5784999998</v>
      </c>
      <c r="S529">
        <v>335936.63390000002</v>
      </c>
      <c r="T529">
        <v>3064133.6436000001</v>
      </c>
      <c r="U529">
        <v>1.1318E-2</v>
      </c>
      <c r="V529" t="str">
        <f>VLOOKUP(C529,'Lines LookUp'!$B$1:$C$12,2,0)</f>
        <v>BAN</v>
      </c>
      <c r="W529" t="str">
        <f>ROUNDUP(Q529,3)&amp;"-"&amp;ROUNDUP(R529,3)</f>
        <v>335934.254-3064122.579</v>
      </c>
      <c r="X529" t="str">
        <f>ROUNDUP(S529,3)&amp;"-"&amp;ROUNDUP(T529,3)</f>
        <v>335936.634-3064133.644</v>
      </c>
      <c r="Y529">
        <f>VLOOKUP(W529&amp;"-"&amp;V529,'Buscoords Workout'!$F:$G,2,0)</f>
        <v>2063</v>
      </c>
      <c r="Z529">
        <f>VLOOKUP(X529&amp;"-"&amp;V529,'Buscoords Workout'!$F:$G,2,0)</f>
        <v>2064</v>
      </c>
      <c r="AA529" t="b">
        <f>OR(ISNA(Y529),ISNA(Z529))</f>
        <v>0</v>
      </c>
    </row>
    <row r="530" spans="1:27" x14ac:dyDescent="0.25">
      <c r="A530">
        <v>2076</v>
      </c>
      <c r="B530" t="s">
        <v>24</v>
      </c>
      <c r="C530" t="s">
        <v>32</v>
      </c>
      <c r="D530" t="s">
        <v>58</v>
      </c>
      <c r="E530">
        <v>11</v>
      </c>
      <c r="F530" t="s">
        <v>37</v>
      </c>
      <c r="G530">
        <v>100</v>
      </c>
      <c r="H530" t="s">
        <v>27</v>
      </c>
      <c r="I530" t="s">
        <v>38</v>
      </c>
      <c r="J530" t="s">
        <v>59</v>
      </c>
      <c r="K530" t="s">
        <v>30</v>
      </c>
      <c r="L530" t="s">
        <v>31</v>
      </c>
      <c r="M530">
        <v>3</v>
      </c>
      <c r="N530" t="s">
        <v>32</v>
      </c>
      <c r="O530" t="s">
        <v>33</v>
      </c>
      <c r="P530">
        <v>10.395799999999999</v>
      </c>
      <c r="Q530">
        <v>335936.63390000002</v>
      </c>
      <c r="R530">
        <v>3064133.6436000001</v>
      </c>
      <c r="S530">
        <v>335938.82040000003</v>
      </c>
      <c r="T530">
        <v>3064143.8069000002</v>
      </c>
      <c r="U530">
        <v>1.0396000000000001E-2</v>
      </c>
      <c r="V530" t="str">
        <f>VLOOKUP(C530,'Lines LookUp'!$B$1:$C$12,2,0)</f>
        <v>BAN</v>
      </c>
      <c r="W530" t="str">
        <f>ROUNDUP(Q530,3)&amp;"-"&amp;ROUNDUP(R530,3)</f>
        <v>335936.634-3064133.644</v>
      </c>
      <c r="X530" t="str">
        <f>ROUNDUP(S530,3)&amp;"-"&amp;ROUNDUP(T530,3)</f>
        <v>335938.821-3064143.807</v>
      </c>
      <c r="Y530">
        <f>VLOOKUP(W530&amp;"-"&amp;V530,'Buscoords Workout'!$F:$G,2,0)</f>
        <v>2064</v>
      </c>
      <c r="Z530">
        <f>VLOOKUP(X530&amp;"-"&amp;V530,'Buscoords Workout'!$F:$G,2,0)</f>
        <v>2065</v>
      </c>
      <c r="AA530" t="b">
        <f>OR(ISNA(Y530),ISNA(Z530))</f>
        <v>0</v>
      </c>
    </row>
    <row r="531" spans="1:27" x14ac:dyDescent="0.25">
      <c r="A531">
        <v>2077</v>
      </c>
      <c r="B531" t="s">
        <v>24</v>
      </c>
      <c r="C531" t="s">
        <v>32</v>
      </c>
      <c r="D531" t="s">
        <v>58</v>
      </c>
      <c r="E531">
        <v>11</v>
      </c>
      <c r="F531" t="s">
        <v>37</v>
      </c>
      <c r="G531">
        <v>100</v>
      </c>
      <c r="H531" t="s">
        <v>27</v>
      </c>
      <c r="I531" t="s">
        <v>38</v>
      </c>
      <c r="J531" t="s">
        <v>59</v>
      </c>
      <c r="K531" t="s">
        <v>30</v>
      </c>
      <c r="L531" t="s">
        <v>31</v>
      </c>
      <c r="M531">
        <v>3</v>
      </c>
      <c r="N531" t="s">
        <v>32</v>
      </c>
      <c r="O531" t="s">
        <v>33</v>
      </c>
      <c r="P531">
        <v>21.3232</v>
      </c>
      <c r="Q531">
        <v>335938.82040000003</v>
      </c>
      <c r="R531">
        <v>3064143.8069000002</v>
      </c>
      <c r="S531">
        <v>335940.33049999998</v>
      </c>
      <c r="T531">
        <v>3064165.0765999998</v>
      </c>
      <c r="U531">
        <v>2.1323000000000002E-2</v>
      </c>
      <c r="V531" t="str">
        <f>VLOOKUP(C531,'Lines LookUp'!$B$1:$C$12,2,0)</f>
        <v>BAN</v>
      </c>
      <c r="W531" t="str">
        <f>ROUNDUP(Q531,3)&amp;"-"&amp;ROUNDUP(R531,3)</f>
        <v>335938.821-3064143.807</v>
      </c>
      <c r="X531" t="str">
        <f>ROUNDUP(S531,3)&amp;"-"&amp;ROUNDUP(T531,3)</f>
        <v>335940.331-3064165.077</v>
      </c>
      <c r="Y531">
        <f>VLOOKUP(W531&amp;"-"&amp;V531,'Buscoords Workout'!$F:$G,2,0)</f>
        <v>2065</v>
      </c>
      <c r="Z531">
        <f>VLOOKUP(X531&amp;"-"&amp;V531,'Buscoords Workout'!$F:$G,2,0)</f>
        <v>2066</v>
      </c>
      <c r="AA531" t="b">
        <f>OR(ISNA(Y531),ISNA(Z531))</f>
        <v>0</v>
      </c>
    </row>
    <row r="532" spans="1:27" x14ac:dyDescent="0.25">
      <c r="A532">
        <v>2078</v>
      </c>
      <c r="B532" t="s">
        <v>24</v>
      </c>
      <c r="C532" t="s">
        <v>32</v>
      </c>
      <c r="D532" t="s">
        <v>58</v>
      </c>
      <c r="E532">
        <v>11</v>
      </c>
      <c r="F532" t="s">
        <v>37</v>
      </c>
      <c r="G532">
        <v>100</v>
      </c>
      <c r="H532" t="s">
        <v>27</v>
      </c>
      <c r="I532" t="s">
        <v>38</v>
      </c>
      <c r="J532" t="s">
        <v>59</v>
      </c>
      <c r="K532" t="s">
        <v>30</v>
      </c>
      <c r="L532" t="s">
        <v>31</v>
      </c>
      <c r="M532">
        <v>3</v>
      </c>
      <c r="N532" t="s">
        <v>32</v>
      </c>
      <c r="O532" t="s">
        <v>33</v>
      </c>
      <c r="P532">
        <v>21.4282</v>
      </c>
      <c r="Q532">
        <v>335940.33049999998</v>
      </c>
      <c r="R532">
        <v>3064165.0765999998</v>
      </c>
      <c r="S532">
        <v>335938.17229999998</v>
      </c>
      <c r="T532">
        <v>3064186.3958000001</v>
      </c>
      <c r="U532">
        <v>2.1427999999999999E-2</v>
      </c>
      <c r="V532" t="str">
        <f>VLOOKUP(C532,'Lines LookUp'!$B$1:$C$12,2,0)</f>
        <v>BAN</v>
      </c>
      <c r="W532" t="str">
        <f>ROUNDUP(Q532,3)&amp;"-"&amp;ROUNDUP(R532,3)</f>
        <v>335940.331-3064165.077</v>
      </c>
      <c r="X532" t="str">
        <f>ROUNDUP(S532,3)&amp;"-"&amp;ROUNDUP(T532,3)</f>
        <v>335938.173-3064186.396</v>
      </c>
      <c r="Y532">
        <f>VLOOKUP(W532&amp;"-"&amp;V532,'Buscoords Workout'!$F:$G,2,0)</f>
        <v>2066</v>
      </c>
      <c r="Z532">
        <f>VLOOKUP(X532&amp;"-"&amp;V532,'Buscoords Workout'!$F:$G,2,0)</f>
        <v>2067</v>
      </c>
      <c r="AA532" t="b">
        <f>OR(ISNA(Y532),ISNA(Z532))</f>
        <v>0</v>
      </c>
    </row>
    <row r="533" spans="1:27" x14ac:dyDescent="0.25">
      <c r="A533">
        <v>2079</v>
      </c>
      <c r="B533" t="s">
        <v>24</v>
      </c>
      <c r="C533" t="s">
        <v>32</v>
      </c>
      <c r="D533" t="s">
        <v>58</v>
      </c>
      <c r="E533">
        <v>11</v>
      </c>
      <c r="F533" t="s">
        <v>37</v>
      </c>
      <c r="G533">
        <v>100</v>
      </c>
      <c r="H533" t="s">
        <v>27</v>
      </c>
      <c r="I533" t="s">
        <v>38</v>
      </c>
      <c r="J533" t="s">
        <v>59</v>
      </c>
      <c r="K533" t="s">
        <v>30</v>
      </c>
      <c r="L533" t="s">
        <v>31</v>
      </c>
      <c r="M533">
        <v>3</v>
      </c>
      <c r="N533" t="s">
        <v>32</v>
      </c>
      <c r="O533" t="s">
        <v>33</v>
      </c>
      <c r="P533">
        <v>16.4222</v>
      </c>
      <c r="Q533">
        <v>335938.17229999998</v>
      </c>
      <c r="R533">
        <v>3064186.3958000001</v>
      </c>
      <c r="S533">
        <v>335938.39390000002</v>
      </c>
      <c r="T533">
        <v>3064202.8165000002</v>
      </c>
      <c r="U533">
        <v>1.6421999999999999E-2</v>
      </c>
      <c r="V533" t="str">
        <f>VLOOKUP(C533,'Lines LookUp'!$B$1:$C$12,2,0)</f>
        <v>BAN</v>
      </c>
      <c r="W533" t="str">
        <f>ROUNDUP(Q533,3)&amp;"-"&amp;ROUNDUP(R533,3)</f>
        <v>335938.173-3064186.396</v>
      </c>
      <c r="X533" t="str">
        <f>ROUNDUP(S533,3)&amp;"-"&amp;ROUNDUP(T533,3)</f>
        <v>335938.394-3064202.817</v>
      </c>
      <c r="Y533">
        <f>VLOOKUP(W533&amp;"-"&amp;V533,'Buscoords Workout'!$F:$G,2,0)</f>
        <v>2067</v>
      </c>
      <c r="Z533">
        <f>VLOOKUP(X533&amp;"-"&amp;V533,'Buscoords Workout'!$F:$G,2,0)</f>
        <v>2068</v>
      </c>
      <c r="AA533" t="b">
        <f>OR(ISNA(Y533),ISNA(Z533))</f>
        <v>0</v>
      </c>
    </row>
    <row r="534" spans="1:27" x14ac:dyDescent="0.25">
      <c r="A534">
        <v>2080</v>
      </c>
      <c r="B534" t="s">
        <v>24</v>
      </c>
      <c r="C534" t="s">
        <v>32</v>
      </c>
      <c r="D534" t="s">
        <v>58</v>
      </c>
      <c r="E534">
        <v>11</v>
      </c>
      <c r="F534" t="s">
        <v>37</v>
      </c>
      <c r="G534">
        <v>100</v>
      </c>
      <c r="H534" t="s">
        <v>27</v>
      </c>
      <c r="I534" t="s">
        <v>38</v>
      </c>
      <c r="J534" t="s">
        <v>59</v>
      </c>
      <c r="K534" t="s">
        <v>30</v>
      </c>
      <c r="L534" t="s">
        <v>31</v>
      </c>
      <c r="M534">
        <v>3</v>
      </c>
      <c r="N534" t="s">
        <v>32</v>
      </c>
      <c r="O534" t="s">
        <v>33</v>
      </c>
      <c r="P534">
        <v>26.332000000000001</v>
      </c>
      <c r="Q534">
        <v>335938.39390000002</v>
      </c>
      <c r="R534">
        <v>3064202.8165000002</v>
      </c>
      <c r="S534">
        <v>335941.8039</v>
      </c>
      <c r="T534">
        <v>3064228.9268</v>
      </c>
      <c r="U534">
        <v>2.6332000000000001E-2</v>
      </c>
      <c r="V534" t="str">
        <f>VLOOKUP(C534,'Lines LookUp'!$B$1:$C$12,2,0)</f>
        <v>BAN</v>
      </c>
      <c r="W534" t="str">
        <f>ROUNDUP(Q534,3)&amp;"-"&amp;ROUNDUP(R534,3)</f>
        <v>335938.394-3064202.817</v>
      </c>
      <c r="X534" t="str">
        <f>ROUNDUP(S534,3)&amp;"-"&amp;ROUNDUP(T534,3)</f>
        <v>335941.804-3064228.927</v>
      </c>
      <c r="Y534">
        <f>VLOOKUP(W534&amp;"-"&amp;V534,'Buscoords Workout'!$F:$G,2,0)</f>
        <v>2068</v>
      </c>
      <c r="Z534">
        <f>VLOOKUP(X534&amp;"-"&amp;V534,'Buscoords Workout'!$F:$G,2,0)</f>
        <v>2069</v>
      </c>
      <c r="AA534" t="b">
        <f>OR(ISNA(Y534),ISNA(Z534))</f>
        <v>0</v>
      </c>
    </row>
    <row r="535" spans="1:27" x14ac:dyDescent="0.25">
      <c r="A535">
        <v>2081</v>
      </c>
      <c r="B535" t="s">
        <v>24</v>
      </c>
      <c r="C535" t="s">
        <v>32</v>
      </c>
      <c r="D535" t="s">
        <v>58</v>
      </c>
      <c r="E535">
        <v>11</v>
      </c>
      <c r="F535" t="s">
        <v>37</v>
      </c>
      <c r="G535">
        <v>100</v>
      </c>
      <c r="H535" t="s">
        <v>27</v>
      </c>
      <c r="I535" t="s">
        <v>38</v>
      </c>
      <c r="J535" t="s">
        <v>59</v>
      </c>
      <c r="K535" t="s">
        <v>30</v>
      </c>
      <c r="L535" t="s">
        <v>31</v>
      </c>
      <c r="M535">
        <v>3</v>
      </c>
      <c r="N535" t="s">
        <v>32</v>
      </c>
      <c r="O535" t="s">
        <v>33</v>
      </c>
      <c r="P535">
        <v>9.9743399999999998</v>
      </c>
      <c r="Q535">
        <v>335941.8039</v>
      </c>
      <c r="R535">
        <v>3064228.9268</v>
      </c>
      <c r="S535">
        <v>335942.43900000001</v>
      </c>
      <c r="T535">
        <v>3064238.8809000002</v>
      </c>
      <c r="U535">
        <v>9.9740000000000002E-3</v>
      </c>
      <c r="V535" t="str">
        <f>VLOOKUP(C535,'Lines LookUp'!$B$1:$C$12,2,0)</f>
        <v>BAN</v>
      </c>
      <c r="W535" t="str">
        <f>ROUNDUP(Q535,3)&amp;"-"&amp;ROUNDUP(R535,3)</f>
        <v>335941.804-3064228.927</v>
      </c>
      <c r="X535" t="str">
        <f>ROUNDUP(S535,3)&amp;"-"&amp;ROUNDUP(T535,3)</f>
        <v>335942.439-3064238.881</v>
      </c>
      <c r="Y535">
        <f>VLOOKUP(W535&amp;"-"&amp;V535,'Buscoords Workout'!$F:$G,2,0)</f>
        <v>2069</v>
      </c>
      <c r="Z535">
        <f>VLOOKUP(X535&amp;"-"&amp;V535,'Buscoords Workout'!$F:$G,2,0)</f>
        <v>2070</v>
      </c>
      <c r="AA535" t="b">
        <f>OR(ISNA(Y535),ISNA(Z535))</f>
        <v>0</v>
      </c>
    </row>
    <row r="536" spans="1:27" x14ac:dyDescent="0.25">
      <c r="A536">
        <v>2082</v>
      </c>
      <c r="B536" t="s">
        <v>24</v>
      </c>
      <c r="C536" t="s">
        <v>32</v>
      </c>
      <c r="D536" t="s">
        <v>58</v>
      </c>
      <c r="E536">
        <v>11</v>
      </c>
      <c r="F536" t="s">
        <v>37</v>
      </c>
      <c r="G536">
        <v>100</v>
      </c>
      <c r="H536" t="s">
        <v>27</v>
      </c>
      <c r="I536" t="s">
        <v>38</v>
      </c>
      <c r="J536" t="s">
        <v>59</v>
      </c>
      <c r="K536" t="s">
        <v>30</v>
      </c>
      <c r="L536" t="s">
        <v>31</v>
      </c>
      <c r="M536">
        <v>3</v>
      </c>
      <c r="N536" t="s">
        <v>32</v>
      </c>
      <c r="O536" t="s">
        <v>33</v>
      </c>
      <c r="P536">
        <v>14.3855</v>
      </c>
      <c r="Q536">
        <v>335942.43900000001</v>
      </c>
      <c r="R536">
        <v>3064238.8809000002</v>
      </c>
      <c r="S536">
        <v>335943.35499999998</v>
      </c>
      <c r="T536">
        <v>3064253.2371999999</v>
      </c>
      <c r="U536">
        <v>1.4385E-2</v>
      </c>
      <c r="V536" t="str">
        <f>VLOOKUP(C536,'Lines LookUp'!$B$1:$C$12,2,0)</f>
        <v>BAN</v>
      </c>
      <c r="W536" t="str">
        <f>ROUNDUP(Q536,3)&amp;"-"&amp;ROUNDUP(R536,3)</f>
        <v>335942.439-3064238.881</v>
      </c>
      <c r="X536" t="str">
        <f>ROUNDUP(S536,3)&amp;"-"&amp;ROUNDUP(T536,3)</f>
        <v>335943.355-3064253.238</v>
      </c>
      <c r="Y536">
        <f>VLOOKUP(W536&amp;"-"&amp;V536,'Buscoords Workout'!$F:$G,2,0)</f>
        <v>2070</v>
      </c>
      <c r="Z536">
        <f>VLOOKUP(X536&amp;"-"&amp;V536,'Buscoords Workout'!$F:$G,2,0)</f>
        <v>2071</v>
      </c>
      <c r="AA536" t="b">
        <f>OR(ISNA(Y536),ISNA(Z536))</f>
        <v>0</v>
      </c>
    </row>
    <row r="537" spans="1:27" x14ac:dyDescent="0.25">
      <c r="A537">
        <v>2083</v>
      </c>
      <c r="B537" t="s">
        <v>24</v>
      </c>
      <c r="C537" t="s">
        <v>32</v>
      </c>
      <c r="D537" t="s">
        <v>58</v>
      </c>
      <c r="E537">
        <v>11</v>
      </c>
      <c r="F537" t="s">
        <v>37</v>
      </c>
      <c r="G537">
        <v>100</v>
      </c>
      <c r="H537" t="s">
        <v>27</v>
      </c>
      <c r="I537" t="s">
        <v>38</v>
      </c>
      <c r="J537" t="s">
        <v>59</v>
      </c>
      <c r="K537" t="s">
        <v>30</v>
      </c>
      <c r="L537" t="s">
        <v>31</v>
      </c>
      <c r="M537">
        <v>3</v>
      </c>
      <c r="N537" t="s">
        <v>32</v>
      </c>
      <c r="O537" t="s">
        <v>33</v>
      </c>
      <c r="P537">
        <v>22.473400000000002</v>
      </c>
      <c r="Q537">
        <v>335943.35499999998</v>
      </c>
      <c r="R537">
        <v>3064253.2371999999</v>
      </c>
      <c r="S537">
        <v>335955.83720000001</v>
      </c>
      <c r="T537">
        <v>3064271.9254000001</v>
      </c>
      <c r="U537">
        <v>2.2473E-2</v>
      </c>
      <c r="V537" t="str">
        <f>VLOOKUP(C537,'Lines LookUp'!$B$1:$C$12,2,0)</f>
        <v>BAN</v>
      </c>
      <c r="W537" t="str">
        <f>ROUNDUP(Q537,3)&amp;"-"&amp;ROUNDUP(R537,3)</f>
        <v>335943.355-3064253.238</v>
      </c>
      <c r="X537" t="str">
        <f>ROUNDUP(S537,3)&amp;"-"&amp;ROUNDUP(T537,3)</f>
        <v>335955.838-3064271.926</v>
      </c>
      <c r="Y537">
        <f>VLOOKUP(W537&amp;"-"&amp;V537,'Buscoords Workout'!$F:$G,2,0)</f>
        <v>2071</v>
      </c>
      <c r="Z537">
        <f>VLOOKUP(X537&amp;"-"&amp;V537,'Buscoords Workout'!$F:$G,2,0)</f>
        <v>2072</v>
      </c>
      <c r="AA537" t="b">
        <f>OR(ISNA(Y537),ISNA(Z537))</f>
        <v>0</v>
      </c>
    </row>
    <row r="538" spans="1:27" x14ac:dyDescent="0.25">
      <c r="A538">
        <v>2084</v>
      </c>
      <c r="B538" t="s">
        <v>24</v>
      </c>
      <c r="C538" t="s">
        <v>32</v>
      </c>
      <c r="D538" t="s">
        <v>58</v>
      </c>
      <c r="E538">
        <v>11</v>
      </c>
      <c r="F538" t="s">
        <v>37</v>
      </c>
      <c r="G538">
        <v>100</v>
      </c>
      <c r="H538" t="s">
        <v>27</v>
      </c>
      <c r="I538" t="s">
        <v>38</v>
      </c>
      <c r="J538" t="s">
        <v>59</v>
      </c>
      <c r="K538" t="s">
        <v>30</v>
      </c>
      <c r="L538" t="s">
        <v>31</v>
      </c>
      <c r="M538">
        <v>3</v>
      </c>
      <c r="N538" t="s">
        <v>32</v>
      </c>
      <c r="O538" t="s">
        <v>33</v>
      </c>
      <c r="P538">
        <v>24.331700000000001</v>
      </c>
      <c r="Q538">
        <v>335955.83720000001</v>
      </c>
      <c r="R538">
        <v>3064271.9254000001</v>
      </c>
      <c r="S538">
        <v>335971.83069999999</v>
      </c>
      <c r="T538">
        <v>3064290.2622000002</v>
      </c>
      <c r="U538">
        <v>2.4331999999999999E-2</v>
      </c>
      <c r="V538" t="str">
        <f>VLOOKUP(C538,'Lines LookUp'!$B$1:$C$12,2,0)</f>
        <v>BAN</v>
      </c>
      <c r="W538" t="str">
        <f>ROUNDUP(Q538,3)&amp;"-"&amp;ROUNDUP(R538,3)</f>
        <v>335955.838-3064271.926</v>
      </c>
      <c r="X538" t="str">
        <f>ROUNDUP(S538,3)&amp;"-"&amp;ROUNDUP(T538,3)</f>
        <v>335971.831-3064290.263</v>
      </c>
      <c r="Y538">
        <f>VLOOKUP(W538&amp;"-"&amp;V538,'Buscoords Workout'!$F:$G,2,0)</f>
        <v>2072</v>
      </c>
      <c r="Z538">
        <f>VLOOKUP(X538&amp;"-"&amp;V538,'Buscoords Workout'!$F:$G,2,0)</f>
        <v>2073</v>
      </c>
      <c r="AA538" t="b">
        <f>OR(ISNA(Y538),ISNA(Z538))</f>
        <v>0</v>
      </c>
    </row>
    <row r="539" spans="1:27" x14ac:dyDescent="0.25">
      <c r="A539">
        <v>2085</v>
      </c>
      <c r="B539" t="s">
        <v>24</v>
      </c>
      <c r="C539" t="s">
        <v>32</v>
      </c>
      <c r="D539" t="s">
        <v>58</v>
      </c>
      <c r="E539">
        <v>11</v>
      </c>
      <c r="F539" t="s">
        <v>37</v>
      </c>
      <c r="G539">
        <v>100</v>
      </c>
      <c r="H539" t="s">
        <v>27</v>
      </c>
      <c r="I539" t="s">
        <v>38</v>
      </c>
      <c r="J539" t="s">
        <v>59</v>
      </c>
      <c r="K539" t="s">
        <v>30</v>
      </c>
      <c r="L539" t="s">
        <v>31</v>
      </c>
      <c r="M539">
        <v>3</v>
      </c>
      <c r="N539" t="s">
        <v>32</v>
      </c>
      <c r="O539" t="s">
        <v>33</v>
      </c>
      <c r="P539">
        <v>18.595300000000002</v>
      </c>
      <c r="Q539">
        <v>335971.83069999999</v>
      </c>
      <c r="R539">
        <v>3064290.2622000002</v>
      </c>
      <c r="S539">
        <v>335981.82620000001</v>
      </c>
      <c r="T539">
        <v>3064305.9426000002</v>
      </c>
      <c r="U539">
        <v>1.8595E-2</v>
      </c>
      <c r="V539" t="str">
        <f>VLOOKUP(C539,'Lines LookUp'!$B$1:$C$12,2,0)</f>
        <v>BAN</v>
      </c>
      <c r="W539" t="str">
        <f>ROUNDUP(Q539,3)&amp;"-"&amp;ROUNDUP(R539,3)</f>
        <v>335971.831-3064290.263</v>
      </c>
      <c r="X539" t="str">
        <f>ROUNDUP(S539,3)&amp;"-"&amp;ROUNDUP(T539,3)</f>
        <v>335981.827-3064305.943</v>
      </c>
      <c r="Y539">
        <f>VLOOKUP(W539&amp;"-"&amp;V539,'Buscoords Workout'!$F:$G,2,0)</f>
        <v>2073</v>
      </c>
      <c r="Z539">
        <f>VLOOKUP(X539&amp;"-"&amp;V539,'Buscoords Workout'!$F:$G,2,0)</f>
        <v>2074</v>
      </c>
      <c r="AA539" t="b">
        <f>OR(ISNA(Y539),ISNA(Z539))</f>
        <v>0</v>
      </c>
    </row>
    <row r="540" spans="1:27" x14ac:dyDescent="0.25">
      <c r="A540">
        <v>2086</v>
      </c>
      <c r="B540" t="s">
        <v>24</v>
      </c>
      <c r="C540" t="s">
        <v>32</v>
      </c>
      <c r="D540" t="s">
        <v>58</v>
      </c>
      <c r="E540">
        <v>11</v>
      </c>
      <c r="F540" t="s">
        <v>37</v>
      </c>
      <c r="G540">
        <v>100</v>
      </c>
      <c r="H540" t="s">
        <v>27</v>
      </c>
      <c r="I540" t="s">
        <v>38</v>
      </c>
      <c r="J540" t="s">
        <v>59</v>
      </c>
      <c r="K540" t="s">
        <v>30</v>
      </c>
      <c r="L540" t="s">
        <v>31</v>
      </c>
      <c r="M540">
        <v>3</v>
      </c>
      <c r="N540" t="s">
        <v>32</v>
      </c>
      <c r="O540" t="s">
        <v>33</v>
      </c>
      <c r="P540">
        <v>27.0547</v>
      </c>
      <c r="Q540">
        <v>335981.82620000001</v>
      </c>
      <c r="R540">
        <v>3064305.9426000002</v>
      </c>
      <c r="S540">
        <v>335996.19990000001</v>
      </c>
      <c r="T540">
        <v>3064328.8632</v>
      </c>
      <c r="U540">
        <v>2.7054999999999999E-2</v>
      </c>
      <c r="V540" t="str">
        <f>VLOOKUP(C540,'Lines LookUp'!$B$1:$C$12,2,0)</f>
        <v>BAN</v>
      </c>
      <c r="W540" t="str">
        <f>ROUNDUP(Q540,3)&amp;"-"&amp;ROUNDUP(R540,3)</f>
        <v>335981.827-3064305.943</v>
      </c>
      <c r="X540" t="str">
        <f>ROUNDUP(S540,3)&amp;"-"&amp;ROUNDUP(T540,3)</f>
        <v>335996.2-3064328.864</v>
      </c>
      <c r="Y540">
        <f>VLOOKUP(W540&amp;"-"&amp;V540,'Buscoords Workout'!$F:$G,2,0)</f>
        <v>2074</v>
      </c>
      <c r="Z540">
        <f>VLOOKUP(X540&amp;"-"&amp;V540,'Buscoords Workout'!$F:$G,2,0)</f>
        <v>2075</v>
      </c>
      <c r="AA540" t="b">
        <f>OR(ISNA(Y540),ISNA(Z540))</f>
        <v>0</v>
      </c>
    </row>
    <row r="541" spans="1:27" x14ac:dyDescent="0.25">
      <c r="A541">
        <v>2087</v>
      </c>
      <c r="B541" t="s">
        <v>24</v>
      </c>
      <c r="C541" t="s">
        <v>32</v>
      </c>
      <c r="D541" t="s">
        <v>58</v>
      </c>
      <c r="E541">
        <v>11</v>
      </c>
      <c r="F541" t="s">
        <v>37</v>
      </c>
      <c r="G541">
        <v>100</v>
      </c>
      <c r="H541" t="s">
        <v>27</v>
      </c>
      <c r="I541" t="s">
        <v>38</v>
      </c>
      <c r="J541" t="s">
        <v>59</v>
      </c>
      <c r="K541" t="s">
        <v>30</v>
      </c>
      <c r="L541" t="s">
        <v>31</v>
      </c>
      <c r="M541">
        <v>3</v>
      </c>
      <c r="N541" t="s">
        <v>32</v>
      </c>
      <c r="O541" t="s">
        <v>33</v>
      </c>
      <c r="P541">
        <v>20.967300000000002</v>
      </c>
      <c r="Q541">
        <v>335996.19990000001</v>
      </c>
      <c r="R541">
        <v>3064328.8632</v>
      </c>
      <c r="S541">
        <v>336005.625</v>
      </c>
      <c r="T541">
        <v>3064347.5926999999</v>
      </c>
      <c r="U541">
        <v>2.0967E-2</v>
      </c>
      <c r="V541" t="str">
        <f>VLOOKUP(C541,'Lines LookUp'!$B$1:$C$12,2,0)</f>
        <v>BAN</v>
      </c>
      <c r="W541" t="str">
        <f>ROUNDUP(Q541,3)&amp;"-"&amp;ROUNDUP(R541,3)</f>
        <v>335996.2-3064328.864</v>
      </c>
      <c r="X541" t="str">
        <f>ROUNDUP(S541,3)&amp;"-"&amp;ROUNDUP(T541,3)</f>
        <v>336005.625-3064347.593</v>
      </c>
      <c r="Y541">
        <f>VLOOKUP(W541&amp;"-"&amp;V541,'Buscoords Workout'!$F:$G,2,0)</f>
        <v>2075</v>
      </c>
      <c r="Z541">
        <f>VLOOKUP(X541&amp;"-"&amp;V541,'Buscoords Workout'!$F:$G,2,0)</f>
        <v>2076</v>
      </c>
      <c r="AA541" t="b">
        <f>OR(ISNA(Y541),ISNA(Z541))</f>
        <v>0</v>
      </c>
    </row>
    <row r="542" spans="1:27" x14ac:dyDescent="0.25">
      <c r="A542">
        <v>2088</v>
      </c>
      <c r="B542" t="s">
        <v>24</v>
      </c>
      <c r="C542" t="s">
        <v>32</v>
      </c>
      <c r="D542" t="s">
        <v>58</v>
      </c>
      <c r="E542">
        <v>11</v>
      </c>
      <c r="F542" t="s">
        <v>37</v>
      </c>
      <c r="G542">
        <v>100</v>
      </c>
      <c r="H542" t="s">
        <v>27</v>
      </c>
      <c r="I542" t="s">
        <v>38</v>
      </c>
      <c r="J542" t="s">
        <v>59</v>
      </c>
      <c r="K542" t="s">
        <v>30</v>
      </c>
      <c r="L542" t="s">
        <v>31</v>
      </c>
      <c r="M542">
        <v>3</v>
      </c>
      <c r="N542" t="s">
        <v>32</v>
      </c>
      <c r="O542" t="s">
        <v>33</v>
      </c>
      <c r="P542">
        <v>17.9117</v>
      </c>
      <c r="Q542">
        <v>336005.625</v>
      </c>
      <c r="R542">
        <v>3064347.5926999999</v>
      </c>
      <c r="S542">
        <v>336017.87829999998</v>
      </c>
      <c r="T542">
        <v>3064360.6573999999</v>
      </c>
      <c r="U542">
        <v>1.7912000000000001E-2</v>
      </c>
      <c r="V542" t="str">
        <f>VLOOKUP(C542,'Lines LookUp'!$B$1:$C$12,2,0)</f>
        <v>BAN</v>
      </c>
      <c r="W542" t="str">
        <f>ROUNDUP(Q542,3)&amp;"-"&amp;ROUNDUP(R542,3)</f>
        <v>336005.625-3064347.593</v>
      </c>
      <c r="X542" t="str">
        <f>ROUNDUP(S542,3)&amp;"-"&amp;ROUNDUP(T542,3)</f>
        <v>336017.879-3064360.658</v>
      </c>
      <c r="Y542">
        <f>VLOOKUP(W542&amp;"-"&amp;V542,'Buscoords Workout'!$F:$G,2,0)</f>
        <v>2076</v>
      </c>
      <c r="Z542">
        <f>VLOOKUP(X542&amp;"-"&amp;V542,'Buscoords Workout'!$F:$G,2,0)</f>
        <v>2077</v>
      </c>
      <c r="AA542" t="b">
        <f>OR(ISNA(Y542),ISNA(Z542))</f>
        <v>0</v>
      </c>
    </row>
    <row r="543" spans="1:27" x14ac:dyDescent="0.25">
      <c r="A543">
        <v>2089</v>
      </c>
      <c r="B543" t="s">
        <v>24</v>
      </c>
      <c r="C543" t="s">
        <v>32</v>
      </c>
      <c r="D543" t="s">
        <v>58</v>
      </c>
      <c r="E543">
        <v>11</v>
      </c>
      <c r="F543" t="s">
        <v>37</v>
      </c>
      <c r="G543">
        <v>100</v>
      </c>
      <c r="H543" t="s">
        <v>27</v>
      </c>
      <c r="I543" t="s">
        <v>38</v>
      </c>
      <c r="J543" t="s">
        <v>59</v>
      </c>
      <c r="K543" t="s">
        <v>30</v>
      </c>
      <c r="L543" t="s">
        <v>31</v>
      </c>
      <c r="M543">
        <v>3</v>
      </c>
      <c r="N543" t="s">
        <v>32</v>
      </c>
      <c r="O543" t="s">
        <v>33</v>
      </c>
      <c r="P543">
        <v>25.867799999999999</v>
      </c>
      <c r="Q543">
        <v>336017.87829999998</v>
      </c>
      <c r="R543">
        <v>3064360.6573999999</v>
      </c>
      <c r="S543">
        <v>336029.8063</v>
      </c>
      <c r="T543">
        <v>3064383.611</v>
      </c>
      <c r="U543">
        <v>2.5867999999999999E-2</v>
      </c>
      <c r="V543" t="str">
        <f>VLOOKUP(C543,'Lines LookUp'!$B$1:$C$12,2,0)</f>
        <v>BAN</v>
      </c>
      <c r="W543" t="str">
        <f>ROUNDUP(Q543,3)&amp;"-"&amp;ROUNDUP(R543,3)</f>
        <v>336017.879-3064360.658</v>
      </c>
      <c r="X543" t="str">
        <f>ROUNDUP(S543,3)&amp;"-"&amp;ROUNDUP(T543,3)</f>
        <v>336029.807-3064383.611</v>
      </c>
      <c r="Y543">
        <f>VLOOKUP(W543&amp;"-"&amp;V543,'Buscoords Workout'!$F:$G,2,0)</f>
        <v>2077</v>
      </c>
      <c r="Z543">
        <f>VLOOKUP(X543&amp;"-"&amp;V543,'Buscoords Workout'!$F:$G,2,0)</f>
        <v>2078</v>
      </c>
      <c r="AA543" t="b">
        <f>OR(ISNA(Y543),ISNA(Z543))</f>
        <v>0</v>
      </c>
    </row>
    <row r="544" spans="1:27" x14ac:dyDescent="0.25">
      <c r="A544">
        <v>2090</v>
      </c>
      <c r="B544" t="s">
        <v>24</v>
      </c>
      <c r="C544" t="s">
        <v>32</v>
      </c>
      <c r="D544" t="s">
        <v>58</v>
      </c>
      <c r="E544">
        <v>11</v>
      </c>
      <c r="F544" t="s">
        <v>37</v>
      </c>
      <c r="G544">
        <v>100</v>
      </c>
      <c r="H544" t="s">
        <v>27</v>
      </c>
      <c r="I544" t="s">
        <v>38</v>
      </c>
      <c r="J544" t="s">
        <v>59</v>
      </c>
      <c r="K544" t="s">
        <v>30</v>
      </c>
      <c r="L544" t="s">
        <v>31</v>
      </c>
      <c r="M544">
        <v>3</v>
      </c>
      <c r="N544" t="s">
        <v>32</v>
      </c>
      <c r="O544" t="s">
        <v>33</v>
      </c>
      <c r="P544">
        <v>24.3978</v>
      </c>
      <c r="Q544">
        <v>336029.8063</v>
      </c>
      <c r="R544">
        <v>3064383.611</v>
      </c>
      <c r="S544">
        <v>336031.96870000003</v>
      </c>
      <c r="T544">
        <v>3064407.9128</v>
      </c>
      <c r="U544">
        <v>2.4398E-2</v>
      </c>
      <c r="V544" t="str">
        <f>VLOOKUP(C544,'Lines LookUp'!$B$1:$C$12,2,0)</f>
        <v>BAN</v>
      </c>
      <c r="W544" t="str">
        <f>ROUNDUP(Q544,3)&amp;"-"&amp;ROUNDUP(R544,3)</f>
        <v>336029.807-3064383.611</v>
      </c>
      <c r="X544" t="str">
        <f>ROUNDUP(S544,3)&amp;"-"&amp;ROUNDUP(T544,3)</f>
        <v>336031.969-3064407.913</v>
      </c>
      <c r="Y544">
        <f>VLOOKUP(W544&amp;"-"&amp;V544,'Buscoords Workout'!$F:$G,2,0)</f>
        <v>2078</v>
      </c>
      <c r="Z544">
        <f>VLOOKUP(X544&amp;"-"&amp;V544,'Buscoords Workout'!$F:$G,2,0)</f>
        <v>2079</v>
      </c>
      <c r="AA544" t="b">
        <f>OR(ISNA(Y544),ISNA(Z544))</f>
        <v>0</v>
      </c>
    </row>
    <row r="545" spans="1:27" x14ac:dyDescent="0.25">
      <c r="A545">
        <v>2091</v>
      </c>
      <c r="B545" t="s">
        <v>24</v>
      </c>
      <c r="C545" t="s">
        <v>32</v>
      </c>
      <c r="D545" t="s">
        <v>58</v>
      </c>
      <c r="E545">
        <v>11</v>
      </c>
      <c r="F545" t="s">
        <v>37</v>
      </c>
      <c r="G545">
        <v>100</v>
      </c>
      <c r="H545" t="s">
        <v>27</v>
      </c>
      <c r="I545" t="s">
        <v>38</v>
      </c>
      <c r="J545" t="s">
        <v>59</v>
      </c>
      <c r="K545" t="s">
        <v>30</v>
      </c>
      <c r="L545" t="s">
        <v>31</v>
      </c>
      <c r="M545">
        <v>3</v>
      </c>
      <c r="N545" t="s">
        <v>32</v>
      </c>
      <c r="O545" t="s">
        <v>33</v>
      </c>
      <c r="P545">
        <v>27.54</v>
      </c>
      <c r="Q545">
        <v>336031.96870000003</v>
      </c>
      <c r="R545">
        <v>3064407.9128</v>
      </c>
      <c r="S545">
        <v>336035.39480000001</v>
      </c>
      <c r="T545">
        <v>3064435.2389000002</v>
      </c>
      <c r="U545">
        <v>2.7539999999999999E-2</v>
      </c>
      <c r="V545" t="str">
        <f>VLOOKUP(C545,'Lines LookUp'!$B$1:$C$12,2,0)</f>
        <v>BAN</v>
      </c>
      <c r="W545" t="str">
        <f>ROUNDUP(Q545,3)&amp;"-"&amp;ROUNDUP(R545,3)</f>
        <v>336031.969-3064407.913</v>
      </c>
      <c r="X545" t="str">
        <f>ROUNDUP(S545,3)&amp;"-"&amp;ROUNDUP(T545,3)</f>
        <v>336035.395-3064435.239</v>
      </c>
      <c r="Y545">
        <f>VLOOKUP(W545&amp;"-"&amp;V545,'Buscoords Workout'!$F:$G,2,0)</f>
        <v>2079</v>
      </c>
      <c r="Z545">
        <f>VLOOKUP(X545&amp;"-"&amp;V545,'Buscoords Workout'!$F:$G,2,0)</f>
        <v>2080</v>
      </c>
      <c r="AA545" t="b">
        <f>OR(ISNA(Y545),ISNA(Z545))</f>
        <v>0</v>
      </c>
    </row>
    <row r="546" spans="1:27" x14ac:dyDescent="0.25">
      <c r="A546">
        <v>2092</v>
      </c>
      <c r="B546" t="s">
        <v>24</v>
      </c>
      <c r="C546" t="s">
        <v>32</v>
      </c>
      <c r="D546" t="s">
        <v>58</v>
      </c>
      <c r="E546">
        <v>11</v>
      </c>
      <c r="F546" t="s">
        <v>37</v>
      </c>
      <c r="G546">
        <v>100</v>
      </c>
      <c r="H546" t="s">
        <v>27</v>
      </c>
      <c r="I546" t="s">
        <v>38</v>
      </c>
      <c r="J546" t="s">
        <v>59</v>
      </c>
      <c r="K546" t="s">
        <v>30</v>
      </c>
      <c r="L546" t="s">
        <v>31</v>
      </c>
      <c r="M546">
        <v>3</v>
      </c>
      <c r="N546" t="s">
        <v>32</v>
      </c>
      <c r="O546" t="s">
        <v>33</v>
      </c>
      <c r="P546">
        <v>23.846299999999999</v>
      </c>
      <c r="Q546">
        <v>336035.39480000001</v>
      </c>
      <c r="R546">
        <v>3064435.2389000002</v>
      </c>
      <c r="S546">
        <v>336038.16029999999</v>
      </c>
      <c r="T546">
        <v>3064458.9243000001</v>
      </c>
      <c r="U546">
        <v>2.3845999999999999E-2</v>
      </c>
      <c r="V546" t="str">
        <f>VLOOKUP(C546,'Lines LookUp'!$B$1:$C$12,2,0)</f>
        <v>BAN</v>
      </c>
      <c r="W546" t="str">
        <f>ROUNDUP(Q546,3)&amp;"-"&amp;ROUNDUP(R546,3)</f>
        <v>336035.395-3064435.239</v>
      </c>
      <c r="X546" t="str">
        <f>ROUNDUP(S546,3)&amp;"-"&amp;ROUNDUP(T546,3)</f>
        <v>336038.161-3064458.925</v>
      </c>
      <c r="Y546">
        <f>VLOOKUP(W546&amp;"-"&amp;V546,'Buscoords Workout'!$F:$G,2,0)</f>
        <v>2080</v>
      </c>
      <c r="Z546">
        <f>VLOOKUP(X546&amp;"-"&amp;V546,'Buscoords Workout'!$F:$G,2,0)</f>
        <v>2081</v>
      </c>
      <c r="AA546" t="b">
        <f>OR(ISNA(Y546),ISNA(Z546))</f>
        <v>0</v>
      </c>
    </row>
    <row r="547" spans="1:27" x14ac:dyDescent="0.25">
      <c r="A547">
        <v>2093</v>
      </c>
      <c r="B547" t="s">
        <v>24</v>
      </c>
      <c r="C547" t="s">
        <v>32</v>
      </c>
      <c r="D547" t="s">
        <v>58</v>
      </c>
      <c r="E547">
        <v>11</v>
      </c>
      <c r="F547" t="s">
        <v>37</v>
      </c>
      <c r="G547">
        <v>100</v>
      </c>
      <c r="H547" t="s">
        <v>27</v>
      </c>
      <c r="I547" t="s">
        <v>38</v>
      </c>
      <c r="J547" t="s">
        <v>59</v>
      </c>
      <c r="K547" t="s">
        <v>30</v>
      </c>
      <c r="L547" t="s">
        <v>31</v>
      </c>
      <c r="M547">
        <v>3</v>
      </c>
      <c r="N547" t="s">
        <v>32</v>
      </c>
      <c r="O547" t="s">
        <v>33</v>
      </c>
      <c r="P547">
        <v>11.7476</v>
      </c>
      <c r="Q547">
        <v>336038.16029999999</v>
      </c>
      <c r="R547">
        <v>3064458.9243000001</v>
      </c>
      <c r="S547">
        <v>336048.6275</v>
      </c>
      <c r="T547">
        <v>3064464.2574999998</v>
      </c>
      <c r="U547">
        <v>1.1748E-2</v>
      </c>
      <c r="V547" t="str">
        <f>VLOOKUP(C547,'Lines LookUp'!$B$1:$C$12,2,0)</f>
        <v>BAN</v>
      </c>
      <c r="W547" t="str">
        <f>ROUNDUP(Q547,3)&amp;"-"&amp;ROUNDUP(R547,3)</f>
        <v>336038.161-3064458.925</v>
      </c>
      <c r="X547" t="str">
        <f>ROUNDUP(S547,3)&amp;"-"&amp;ROUNDUP(T547,3)</f>
        <v>336048.628-3064464.258</v>
      </c>
      <c r="Y547">
        <f>VLOOKUP(W547&amp;"-"&amp;V547,'Buscoords Workout'!$F:$G,2,0)</f>
        <v>2081</v>
      </c>
      <c r="Z547">
        <f>VLOOKUP(X547&amp;"-"&amp;V547,'Buscoords Workout'!$F:$G,2,0)</f>
        <v>2148</v>
      </c>
      <c r="AA547" t="b">
        <f>OR(ISNA(Y547),ISNA(Z547))</f>
        <v>0</v>
      </c>
    </row>
    <row r="548" spans="1:27" x14ac:dyDescent="0.25">
      <c r="A548">
        <v>2094</v>
      </c>
      <c r="B548" t="s">
        <v>24</v>
      </c>
      <c r="C548" t="s">
        <v>32</v>
      </c>
      <c r="D548" t="s">
        <v>58</v>
      </c>
      <c r="E548">
        <v>11</v>
      </c>
      <c r="F548" t="s">
        <v>37</v>
      </c>
      <c r="G548">
        <v>100</v>
      </c>
      <c r="H548" t="s">
        <v>27</v>
      </c>
      <c r="I548" t="s">
        <v>38</v>
      </c>
      <c r="J548" t="s">
        <v>59</v>
      </c>
      <c r="K548" t="s">
        <v>30</v>
      </c>
      <c r="L548" t="s">
        <v>31</v>
      </c>
      <c r="M548">
        <v>3</v>
      </c>
      <c r="N548" t="s">
        <v>32</v>
      </c>
      <c r="O548" t="s">
        <v>33</v>
      </c>
      <c r="P548">
        <v>33.665599999999998</v>
      </c>
      <c r="Q548">
        <v>336048.6275</v>
      </c>
      <c r="R548">
        <v>3064464.2574999998</v>
      </c>
      <c r="S548">
        <v>336080.90730000002</v>
      </c>
      <c r="T548">
        <v>3064454.6979999999</v>
      </c>
      <c r="U548">
        <v>3.3666000000000001E-2</v>
      </c>
      <c r="V548" t="str">
        <f>VLOOKUP(C548,'Lines LookUp'!$B$1:$C$12,2,0)</f>
        <v>BAN</v>
      </c>
      <c r="W548" t="str">
        <f>ROUNDUP(Q548,3)&amp;"-"&amp;ROUNDUP(R548,3)</f>
        <v>336048.628-3064464.258</v>
      </c>
      <c r="X548" t="str">
        <f>ROUNDUP(S548,3)&amp;"-"&amp;ROUNDUP(T548,3)</f>
        <v>336080.908-3064454.698</v>
      </c>
      <c r="Y548">
        <f>VLOOKUP(W548&amp;"-"&amp;V548,'Buscoords Workout'!$F:$G,2,0)</f>
        <v>2148</v>
      </c>
      <c r="Z548">
        <f>VLOOKUP(X548&amp;"-"&amp;V548,'Buscoords Workout'!$F:$G,2,0)</f>
        <v>2082</v>
      </c>
      <c r="AA548" t="b">
        <f>OR(ISNA(Y548),ISNA(Z548))</f>
        <v>0</v>
      </c>
    </row>
    <row r="549" spans="1:27" x14ac:dyDescent="0.25">
      <c r="A549">
        <v>2095</v>
      </c>
      <c r="B549" t="s">
        <v>24</v>
      </c>
      <c r="C549" t="s">
        <v>32</v>
      </c>
      <c r="D549" t="s">
        <v>58</v>
      </c>
      <c r="E549">
        <v>11</v>
      </c>
      <c r="F549" t="s">
        <v>37</v>
      </c>
      <c r="G549">
        <v>100</v>
      </c>
      <c r="H549" t="s">
        <v>27</v>
      </c>
      <c r="I549" t="s">
        <v>38</v>
      </c>
      <c r="J549" t="s">
        <v>59</v>
      </c>
      <c r="K549" t="s">
        <v>30</v>
      </c>
      <c r="L549" t="s">
        <v>31</v>
      </c>
      <c r="M549">
        <v>3</v>
      </c>
      <c r="N549" t="s">
        <v>32</v>
      </c>
      <c r="O549" t="s">
        <v>33</v>
      </c>
      <c r="P549">
        <v>34.254600000000003</v>
      </c>
      <c r="Q549">
        <v>336080.90730000002</v>
      </c>
      <c r="R549">
        <v>3064454.6979999999</v>
      </c>
      <c r="S549">
        <v>336113.79859999998</v>
      </c>
      <c r="T549">
        <v>3064445.1302999998</v>
      </c>
      <c r="U549">
        <v>3.4255000000000001E-2</v>
      </c>
      <c r="V549" t="str">
        <f>VLOOKUP(C549,'Lines LookUp'!$B$1:$C$12,2,0)</f>
        <v>BAN</v>
      </c>
      <c r="W549" t="str">
        <f>ROUNDUP(Q549,3)&amp;"-"&amp;ROUNDUP(R549,3)</f>
        <v>336080.908-3064454.698</v>
      </c>
      <c r="X549" t="str">
        <f>ROUNDUP(S549,3)&amp;"-"&amp;ROUNDUP(T549,3)</f>
        <v>336113.799-3064445.131</v>
      </c>
      <c r="Y549">
        <f>VLOOKUP(W549&amp;"-"&amp;V549,'Buscoords Workout'!$F:$G,2,0)</f>
        <v>2082</v>
      </c>
      <c r="Z549">
        <f>VLOOKUP(X549&amp;"-"&amp;V549,'Buscoords Workout'!$F:$G,2,0)</f>
        <v>2083</v>
      </c>
      <c r="AA549" t="b">
        <f>OR(ISNA(Y549),ISNA(Z549))</f>
        <v>0</v>
      </c>
    </row>
    <row r="550" spans="1:27" x14ac:dyDescent="0.25">
      <c r="A550">
        <v>2096</v>
      </c>
      <c r="B550" t="s">
        <v>24</v>
      </c>
      <c r="C550" t="s">
        <v>32</v>
      </c>
      <c r="D550" t="s">
        <v>58</v>
      </c>
      <c r="E550">
        <v>11</v>
      </c>
      <c r="F550" t="s">
        <v>37</v>
      </c>
      <c r="G550">
        <v>100</v>
      </c>
      <c r="H550" t="s">
        <v>27</v>
      </c>
      <c r="I550" t="s">
        <v>38</v>
      </c>
      <c r="J550" t="s">
        <v>59</v>
      </c>
      <c r="K550" t="s">
        <v>30</v>
      </c>
      <c r="L550" t="s">
        <v>31</v>
      </c>
      <c r="M550">
        <v>3</v>
      </c>
      <c r="N550" t="s">
        <v>32</v>
      </c>
      <c r="O550" t="s">
        <v>33</v>
      </c>
      <c r="P550">
        <v>29.612500000000001</v>
      </c>
      <c r="Q550">
        <v>336113.79859999998</v>
      </c>
      <c r="R550">
        <v>3064445.1302999998</v>
      </c>
      <c r="S550">
        <v>336141.1629</v>
      </c>
      <c r="T550">
        <v>3064433.8124000002</v>
      </c>
      <c r="U550">
        <v>2.9611999999999999E-2</v>
      </c>
      <c r="V550" t="str">
        <f>VLOOKUP(C550,'Lines LookUp'!$B$1:$C$12,2,0)</f>
        <v>BAN</v>
      </c>
      <c r="W550" t="str">
        <f>ROUNDUP(Q550,3)&amp;"-"&amp;ROUNDUP(R550,3)</f>
        <v>336113.799-3064445.131</v>
      </c>
      <c r="X550" t="str">
        <f>ROUNDUP(S550,3)&amp;"-"&amp;ROUNDUP(T550,3)</f>
        <v>336141.163-3064433.813</v>
      </c>
      <c r="Y550">
        <f>VLOOKUP(W550&amp;"-"&amp;V550,'Buscoords Workout'!$F:$G,2,0)</f>
        <v>2083</v>
      </c>
      <c r="Z550">
        <f>VLOOKUP(X550&amp;"-"&amp;V550,'Buscoords Workout'!$F:$G,2,0)</f>
        <v>2084</v>
      </c>
      <c r="AA550" t="b">
        <f>OR(ISNA(Y550),ISNA(Z550))</f>
        <v>0</v>
      </c>
    </row>
    <row r="551" spans="1:27" x14ac:dyDescent="0.25">
      <c r="A551">
        <v>2097</v>
      </c>
      <c r="B551" t="s">
        <v>24</v>
      </c>
      <c r="C551" t="s">
        <v>32</v>
      </c>
      <c r="D551" t="s">
        <v>58</v>
      </c>
      <c r="E551">
        <v>11</v>
      </c>
      <c r="F551" t="s">
        <v>37</v>
      </c>
      <c r="G551">
        <v>100</v>
      </c>
      <c r="H551" t="s">
        <v>27</v>
      </c>
      <c r="I551" t="s">
        <v>38</v>
      </c>
      <c r="J551" t="s">
        <v>59</v>
      </c>
      <c r="K551" t="s">
        <v>30</v>
      </c>
      <c r="L551" t="s">
        <v>31</v>
      </c>
      <c r="M551">
        <v>3</v>
      </c>
      <c r="N551" t="s">
        <v>32</v>
      </c>
      <c r="O551" t="s">
        <v>33</v>
      </c>
      <c r="P551">
        <v>22.610399999999998</v>
      </c>
      <c r="Q551">
        <v>336141.1629</v>
      </c>
      <c r="R551">
        <v>3064433.8124000002</v>
      </c>
      <c r="S551">
        <v>336162.46260000003</v>
      </c>
      <c r="T551">
        <v>3064426.2259</v>
      </c>
      <c r="U551">
        <v>2.2610000000000002E-2</v>
      </c>
      <c r="V551" t="str">
        <f>VLOOKUP(C551,'Lines LookUp'!$B$1:$C$12,2,0)</f>
        <v>BAN</v>
      </c>
      <c r="W551" t="str">
        <f>ROUNDUP(Q551,3)&amp;"-"&amp;ROUNDUP(R551,3)</f>
        <v>336141.163-3064433.813</v>
      </c>
      <c r="X551" t="str">
        <f>ROUNDUP(S551,3)&amp;"-"&amp;ROUNDUP(T551,3)</f>
        <v>336162.463-3064426.226</v>
      </c>
      <c r="Y551">
        <f>VLOOKUP(W551&amp;"-"&amp;V551,'Buscoords Workout'!$F:$G,2,0)</f>
        <v>2084</v>
      </c>
      <c r="Z551">
        <f>VLOOKUP(X551&amp;"-"&amp;V551,'Buscoords Workout'!$F:$G,2,0)</f>
        <v>2085</v>
      </c>
      <c r="AA551" t="b">
        <f>OR(ISNA(Y551),ISNA(Z551))</f>
        <v>0</v>
      </c>
    </row>
    <row r="552" spans="1:27" x14ac:dyDescent="0.25">
      <c r="A552">
        <v>2098</v>
      </c>
      <c r="B552" t="s">
        <v>24</v>
      </c>
      <c r="C552" t="s">
        <v>32</v>
      </c>
      <c r="D552" t="s">
        <v>58</v>
      </c>
      <c r="E552">
        <v>11</v>
      </c>
      <c r="F552" t="s">
        <v>37</v>
      </c>
      <c r="G552">
        <v>100</v>
      </c>
      <c r="H552" t="s">
        <v>27</v>
      </c>
      <c r="I552" t="s">
        <v>38</v>
      </c>
      <c r="J552" t="s">
        <v>59</v>
      </c>
      <c r="K552" t="s">
        <v>30</v>
      </c>
      <c r="L552" t="s">
        <v>31</v>
      </c>
      <c r="M552">
        <v>3</v>
      </c>
      <c r="N552" t="s">
        <v>32</v>
      </c>
      <c r="O552" t="s">
        <v>33</v>
      </c>
      <c r="P552">
        <v>25.9496</v>
      </c>
      <c r="Q552">
        <v>336162.46260000003</v>
      </c>
      <c r="R552">
        <v>3064426.2259</v>
      </c>
      <c r="S552">
        <v>336185.5392</v>
      </c>
      <c r="T552">
        <v>3064414.3577000001</v>
      </c>
      <c r="U552">
        <v>2.5950000000000001E-2</v>
      </c>
      <c r="V552" t="str">
        <f>VLOOKUP(C552,'Lines LookUp'!$B$1:$C$12,2,0)</f>
        <v>BAN</v>
      </c>
      <c r="W552" t="str">
        <f>ROUNDUP(Q552,3)&amp;"-"&amp;ROUNDUP(R552,3)</f>
        <v>336162.463-3064426.226</v>
      </c>
      <c r="X552" t="str">
        <f>ROUNDUP(S552,3)&amp;"-"&amp;ROUNDUP(T552,3)</f>
        <v>336185.54-3064414.358</v>
      </c>
      <c r="Y552">
        <f>VLOOKUP(W552&amp;"-"&amp;V552,'Buscoords Workout'!$F:$G,2,0)</f>
        <v>2085</v>
      </c>
      <c r="Z552">
        <f>VLOOKUP(X552&amp;"-"&amp;V552,'Buscoords Workout'!$F:$G,2,0)</f>
        <v>2086</v>
      </c>
      <c r="AA552" t="b">
        <f>OR(ISNA(Y552),ISNA(Z552))</f>
        <v>0</v>
      </c>
    </row>
    <row r="553" spans="1:27" x14ac:dyDescent="0.25">
      <c r="A553">
        <v>2099</v>
      </c>
      <c r="B553" t="s">
        <v>24</v>
      </c>
      <c r="C553" t="s">
        <v>32</v>
      </c>
      <c r="D553" t="s">
        <v>58</v>
      </c>
      <c r="E553">
        <v>11</v>
      </c>
      <c r="F553" t="s">
        <v>37</v>
      </c>
      <c r="G553">
        <v>100</v>
      </c>
      <c r="H553" t="s">
        <v>27</v>
      </c>
      <c r="I553" t="s">
        <v>38</v>
      </c>
      <c r="J553" t="s">
        <v>59</v>
      </c>
      <c r="K553" t="s">
        <v>30</v>
      </c>
      <c r="L553" t="s">
        <v>31</v>
      </c>
      <c r="M553">
        <v>3</v>
      </c>
      <c r="N553" t="s">
        <v>32</v>
      </c>
      <c r="O553" t="s">
        <v>33</v>
      </c>
      <c r="P553">
        <v>15.7293</v>
      </c>
      <c r="Q553">
        <v>336185.5392</v>
      </c>
      <c r="R553">
        <v>3064414.3577000001</v>
      </c>
      <c r="S553">
        <v>336200.5907</v>
      </c>
      <c r="T553">
        <v>3064409.7902000002</v>
      </c>
      <c r="U553">
        <v>1.5729E-2</v>
      </c>
      <c r="V553" t="str">
        <f>VLOOKUP(C553,'Lines LookUp'!$B$1:$C$12,2,0)</f>
        <v>BAN</v>
      </c>
      <c r="W553" t="str">
        <f>ROUNDUP(Q553,3)&amp;"-"&amp;ROUNDUP(R553,3)</f>
        <v>336185.54-3064414.358</v>
      </c>
      <c r="X553" t="str">
        <f>ROUNDUP(S553,3)&amp;"-"&amp;ROUNDUP(T553,3)</f>
        <v>336200.591-3064409.791</v>
      </c>
      <c r="Y553">
        <f>VLOOKUP(W553&amp;"-"&amp;V553,'Buscoords Workout'!$F:$G,2,0)</f>
        <v>2086</v>
      </c>
      <c r="Z553">
        <f>VLOOKUP(X553&amp;"-"&amp;V553,'Buscoords Workout'!$F:$G,2,0)</f>
        <v>2087</v>
      </c>
      <c r="AA553" t="b">
        <f>OR(ISNA(Y553),ISNA(Z553))</f>
        <v>0</v>
      </c>
    </row>
    <row r="554" spans="1:27" x14ac:dyDescent="0.25">
      <c r="A554">
        <v>2100</v>
      </c>
      <c r="B554" t="s">
        <v>24</v>
      </c>
      <c r="C554" t="s">
        <v>32</v>
      </c>
      <c r="D554" t="s">
        <v>58</v>
      </c>
      <c r="E554">
        <v>11</v>
      </c>
      <c r="F554" t="s">
        <v>37</v>
      </c>
      <c r="G554">
        <v>100</v>
      </c>
      <c r="H554" t="s">
        <v>27</v>
      </c>
      <c r="I554" t="s">
        <v>38</v>
      </c>
      <c r="J554" t="s">
        <v>59</v>
      </c>
      <c r="K554" t="s">
        <v>30</v>
      </c>
      <c r="L554" t="s">
        <v>31</v>
      </c>
      <c r="M554">
        <v>3</v>
      </c>
      <c r="N554" t="s">
        <v>32</v>
      </c>
      <c r="O554" t="s">
        <v>33</v>
      </c>
      <c r="P554">
        <v>3.9997600000000002</v>
      </c>
      <c r="Q554">
        <v>336200.5907</v>
      </c>
      <c r="R554">
        <v>3064409.7902000002</v>
      </c>
      <c r="S554">
        <v>336204.41810000001</v>
      </c>
      <c r="T554">
        <v>3064408.6286999998</v>
      </c>
      <c r="U554">
        <v>4.0000000000000001E-3</v>
      </c>
      <c r="V554" t="str">
        <f>VLOOKUP(C554,'Lines LookUp'!$B$1:$C$12,2,0)</f>
        <v>BAN</v>
      </c>
      <c r="W554" t="str">
        <f>ROUNDUP(Q554,3)&amp;"-"&amp;ROUNDUP(R554,3)</f>
        <v>336200.591-3064409.791</v>
      </c>
      <c r="X554" t="str">
        <f>ROUNDUP(S554,3)&amp;"-"&amp;ROUNDUP(T554,3)</f>
        <v>336204.419-3064408.629</v>
      </c>
      <c r="Y554">
        <f>VLOOKUP(W554&amp;"-"&amp;V554,'Buscoords Workout'!$F:$G,2,0)</f>
        <v>2087</v>
      </c>
      <c r="Z554">
        <f>VLOOKUP(X554&amp;"-"&amp;V554,'Buscoords Workout'!$F:$G,2,0)</f>
        <v>2088</v>
      </c>
      <c r="AA554" t="b">
        <f>OR(ISNA(Y554),ISNA(Z554))</f>
        <v>0</v>
      </c>
    </row>
    <row r="555" spans="1:27" x14ac:dyDescent="0.25">
      <c r="A555">
        <v>2101</v>
      </c>
      <c r="B555" t="s">
        <v>24</v>
      </c>
      <c r="C555" t="s">
        <v>32</v>
      </c>
      <c r="D555" t="s">
        <v>58</v>
      </c>
      <c r="E555">
        <v>11</v>
      </c>
      <c r="F555" t="s">
        <v>37</v>
      </c>
      <c r="G555">
        <v>100</v>
      </c>
      <c r="H555" t="s">
        <v>27</v>
      </c>
      <c r="I555" t="s">
        <v>38</v>
      </c>
      <c r="J555" t="s">
        <v>59</v>
      </c>
      <c r="K555" t="s">
        <v>30</v>
      </c>
      <c r="L555" t="s">
        <v>31</v>
      </c>
      <c r="M555">
        <v>3</v>
      </c>
      <c r="N555" t="s">
        <v>32</v>
      </c>
      <c r="O555" t="s">
        <v>33</v>
      </c>
      <c r="P555">
        <v>31.6998</v>
      </c>
      <c r="Q555">
        <v>336204.41810000001</v>
      </c>
      <c r="R555">
        <v>3064408.6286999998</v>
      </c>
      <c r="S555">
        <v>336233.33309999999</v>
      </c>
      <c r="T555">
        <v>3064421.6211000001</v>
      </c>
      <c r="U555">
        <v>3.1699999999999999E-2</v>
      </c>
      <c r="V555" t="str">
        <f>VLOOKUP(C555,'Lines LookUp'!$B$1:$C$12,2,0)</f>
        <v>BAN</v>
      </c>
      <c r="W555" t="str">
        <f>ROUNDUP(Q555,3)&amp;"-"&amp;ROUNDUP(R555,3)</f>
        <v>336204.419-3064408.629</v>
      </c>
      <c r="X555" t="str">
        <f>ROUNDUP(S555,3)&amp;"-"&amp;ROUNDUP(T555,3)</f>
        <v>336233.334-3064421.622</v>
      </c>
      <c r="Y555">
        <f>VLOOKUP(W555&amp;"-"&amp;V555,'Buscoords Workout'!$F:$G,2,0)</f>
        <v>2088</v>
      </c>
      <c r="Z555">
        <f>VLOOKUP(X555&amp;"-"&amp;V555,'Buscoords Workout'!$F:$G,2,0)</f>
        <v>2089</v>
      </c>
      <c r="AA555" t="b">
        <f>OR(ISNA(Y555),ISNA(Z555))</f>
        <v>0</v>
      </c>
    </row>
    <row r="556" spans="1:27" x14ac:dyDescent="0.25">
      <c r="A556">
        <v>2102</v>
      </c>
      <c r="B556" t="s">
        <v>24</v>
      </c>
      <c r="C556" t="s">
        <v>32</v>
      </c>
      <c r="D556" t="s">
        <v>58</v>
      </c>
      <c r="E556">
        <v>11</v>
      </c>
      <c r="F556" t="s">
        <v>37</v>
      </c>
      <c r="G556">
        <v>100</v>
      </c>
      <c r="H556" t="s">
        <v>27</v>
      </c>
      <c r="I556" t="s">
        <v>38</v>
      </c>
      <c r="J556" t="s">
        <v>59</v>
      </c>
      <c r="K556" t="s">
        <v>30</v>
      </c>
      <c r="L556" t="s">
        <v>31</v>
      </c>
      <c r="M556">
        <v>3</v>
      </c>
      <c r="N556" t="s">
        <v>32</v>
      </c>
      <c r="O556" t="s">
        <v>33</v>
      </c>
      <c r="P556">
        <v>23.252300000000002</v>
      </c>
      <c r="Q556">
        <v>336233.33309999999</v>
      </c>
      <c r="R556">
        <v>3064421.6211000001</v>
      </c>
      <c r="S556">
        <v>336253.6643</v>
      </c>
      <c r="T556">
        <v>3064432.9043000001</v>
      </c>
      <c r="U556">
        <v>2.3251999999999998E-2</v>
      </c>
      <c r="V556" t="str">
        <f>VLOOKUP(C556,'Lines LookUp'!$B$1:$C$12,2,0)</f>
        <v>BAN</v>
      </c>
      <c r="W556" t="str">
        <f>ROUNDUP(Q556,3)&amp;"-"&amp;ROUNDUP(R556,3)</f>
        <v>336233.334-3064421.622</v>
      </c>
      <c r="X556" t="str">
        <f>ROUNDUP(S556,3)&amp;"-"&amp;ROUNDUP(T556,3)</f>
        <v>336253.665-3064432.905</v>
      </c>
      <c r="Y556">
        <f>VLOOKUP(W556&amp;"-"&amp;V556,'Buscoords Workout'!$F:$G,2,0)</f>
        <v>2089</v>
      </c>
      <c r="Z556">
        <f>VLOOKUP(X556&amp;"-"&amp;V556,'Buscoords Workout'!$F:$G,2,0)</f>
        <v>2090</v>
      </c>
      <c r="AA556" t="b">
        <f>OR(ISNA(Y556),ISNA(Z556))</f>
        <v>0</v>
      </c>
    </row>
    <row r="557" spans="1:27" x14ac:dyDescent="0.25">
      <c r="A557">
        <v>2103</v>
      </c>
      <c r="B557" t="s">
        <v>24</v>
      </c>
      <c r="C557" t="s">
        <v>32</v>
      </c>
      <c r="D557" t="s">
        <v>58</v>
      </c>
      <c r="E557">
        <v>11</v>
      </c>
      <c r="F557" t="s">
        <v>37</v>
      </c>
      <c r="G557">
        <v>100</v>
      </c>
      <c r="H557" t="s">
        <v>27</v>
      </c>
      <c r="I557" t="s">
        <v>38</v>
      </c>
      <c r="J557" t="s">
        <v>59</v>
      </c>
      <c r="K557" t="s">
        <v>30</v>
      </c>
      <c r="L557" t="s">
        <v>31</v>
      </c>
      <c r="M557">
        <v>3</v>
      </c>
      <c r="N557" t="s">
        <v>32</v>
      </c>
      <c r="O557" t="s">
        <v>33</v>
      </c>
      <c r="P557">
        <v>22.856200000000001</v>
      </c>
      <c r="Q557">
        <v>336253.6643</v>
      </c>
      <c r="R557">
        <v>3064432.9043000001</v>
      </c>
      <c r="S557">
        <v>336272.78899999999</v>
      </c>
      <c r="T557">
        <v>3064445.4204000002</v>
      </c>
      <c r="U557">
        <v>2.2856000000000001E-2</v>
      </c>
      <c r="V557" t="str">
        <f>VLOOKUP(C557,'Lines LookUp'!$B$1:$C$12,2,0)</f>
        <v>BAN</v>
      </c>
      <c r="W557" t="str">
        <f>ROUNDUP(Q557,3)&amp;"-"&amp;ROUNDUP(R557,3)</f>
        <v>336253.665-3064432.905</v>
      </c>
      <c r="X557" t="str">
        <f>ROUNDUP(S557,3)&amp;"-"&amp;ROUNDUP(T557,3)</f>
        <v>336272.789-3064445.421</v>
      </c>
      <c r="Y557">
        <f>VLOOKUP(W557&amp;"-"&amp;V557,'Buscoords Workout'!$F:$G,2,0)</f>
        <v>2090</v>
      </c>
      <c r="Z557">
        <f>VLOOKUP(X557&amp;"-"&amp;V557,'Buscoords Workout'!$F:$G,2,0)</f>
        <v>2091</v>
      </c>
      <c r="AA557" t="b">
        <f>OR(ISNA(Y557),ISNA(Z557))</f>
        <v>0</v>
      </c>
    </row>
    <row r="558" spans="1:27" x14ac:dyDescent="0.25">
      <c r="A558">
        <v>2104</v>
      </c>
      <c r="B558" t="s">
        <v>24</v>
      </c>
      <c r="C558" t="s">
        <v>32</v>
      </c>
      <c r="D558" t="s">
        <v>58</v>
      </c>
      <c r="E558">
        <v>11</v>
      </c>
      <c r="F558" t="s">
        <v>37</v>
      </c>
      <c r="G558">
        <v>100</v>
      </c>
      <c r="H558" t="s">
        <v>27</v>
      </c>
      <c r="I558" t="s">
        <v>38</v>
      </c>
      <c r="J558" t="s">
        <v>59</v>
      </c>
      <c r="K558" t="s">
        <v>30</v>
      </c>
      <c r="L558" t="s">
        <v>31</v>
      </c>
      <c r="M558">
        <v>3</v>
      </c>
      <c r="N558" t="s">
        <v>32</v>
      </c>
      <c r="O558" t="s">
        <v>33</v>
      </c>
      <c r="P558">
        <v>21.250399999999999</v>
      </c>
      <c r="Q558">
        <v>336272.78899999999</v>
      </c>
      <c r="R558">
        <v>3064445.4204000002</v>
      </c>
      <c r="S558">
        <v>336289.47629999998</v>
      </c>
      <c r="T558">
        <v>3064458.5776</v>
      </c>
      <c r="U558">
        <v>2.1250000000000002E-2</v>
      </c>
      <c r="V558" t="str">
        <f>VLOOKUP(C558,'Lines LookUp'!$B$1:$C$12,2,0)</f>
        <v>BAN</v>
      </c>
      <c r="W558" t="str">
        <f>ROUNDUP(Q558,3)&amp;"-"&amp;ROUNDUP(R558,3)</f>
        <v>336272.789-3064445.421</v>
      </c>
      <c r="X558" t="str">
        <f>ROUNDUP(S558,3)&amp;"-"&amp;ROUNDUP(T558,3)</f>
        <v>336289.477-3064458.578</v>
      </c>
      <c r="Y558">
        <f>VLOOKUP(W558&amp;"-"&amp;V558,'Buscoords Workout'!$F:$G,2,0)</f>
        <v>2091</v>
      </c>
      <c r="Z558">
        <f>VLOOKUP(X558&amp;"-"&amp;V558,'Buscoords Workout'!$F:$G,2,0)</f>
        <v>2092</v>
      </c>
      <c r="AA558" t="b">
        <f>OR(ISNA(Y558),ISNA(Z558))</f>
        <v>0</v>
      </c>
    </row>
    <row r="559" spans="1:27" x14ac:dyDescent="0.25">
      <c r="A559">
        <v>2105</v>
      </c>
      <c r="B559" t="s">
        <v>24</v>
      </c>
      <c r="C559" t="s">
        <v>32</v>
      </c>
      <c r="D559" t="s">
        <v>58</v>
      </c>
      <c r="E559">
        <v>11</v>
      </c>
      <c r="F559" t="s">
        <v>37</v>
      </c>
      <c r="G559">
        <v>100</v>
      </c>
      <c r="H559" t="s">
        <v>27</v>
      </c>
      <c r="I559" t="s">
        <v>38</v>
      </c>
      <c r="J559" t="s">
        <v>59</v>
      </c>
      <c r="K559" t="s">
        <v>30</v>
      </c>
      <c r="L559" t="s">
        <v>31</v>
      </c>
      <c r="M559">
        <v>3</v>
      </c>
      <c r="N559" t="s">
        <v>32</v>
      </c>
      <c r="O559" t="s">
        <v>33</v>
      </c>
      <c r="P559">
        <v>21.591100000000001</v>
      </c>
      <c r="Q559">
        <v>336289.47629999998</v>
      </c>
      <c r="R559">
        <v>3064458.5776</v>
      </c>
      <c r="S559">
        <v>336308.56819999998</v>
      </c>
      <c r="T559">
        <v>3064468.6609999998</v>
      </c>
      <c r="U559">
        <v>2.1590999999999999E-2</v>
      </c>
      <c r="V559" t="str">
        <f>VLOOKUP(C559,'Lines LookUp'!$B$1:$C$12,2,0)</f>
        <v>BAN</v>
      </c>
      <c r="W559" t="str">
        <f>ROUNDUP(Q559,3)&amp;"-"&amp;ROUNDUP(R559,3)</f>
        <v>336289.477-3064458.578</v>
      </c>
      <c r="X559" t="str">
        <f>ROUNDUP(S559,3)&amp;"-"&amp;ROUNDUP(T559,3)</f>
        <v>336308.569-3064468.661</v>
      </c>
      <c r="Y559">
        <f>VLOOKUP(W559&amp;"-"&amp;V559,'Buscoords Workout'!$F:$G,2,0)</f>
        <v>2092</v>
      </c>
      <c r="Z559">
        <f>VLOOKUP(X559&amp;"-"&amp;V559,'Buscoords Workout'!$F:$G,2,0)</f>
        <v>2093</v>
      </c>
      <c r="AA559" t="b">
        <f>OR(ISNA(Y559),ISNA(Z559))</f>
        <v>0</v>
      </c>
    </row>
    <row r="560" spans="1:27" x14ac:dyDescent="0.25">
      <c r="A560">
        <v>2106</v>
      </c>
      <c r="B560" t="s">
        <v>24</v>
      </c>
      <c r="C560" t="s">
        <v>32</v>
      </c>
      <c r="D560" t="s">
        <v>58</v>
      </c>
      <c r="E560">
        <v>11</v>
      </c>
      <c r="F560" t="s">
        <v>37</v>
      </c>
      <c r="G560">
        <v>100</v>
      </c>
      <c r="H560" t="s">
        <v>27</v>
      </c>
      <c r="I560" t="s">
        <v>38</v>
      </c>
      <c r="J560" t="s">
        <v>59</v>
      </c>
      <c r="K560" t="s">
        <v>30</v>
      </c>
      <c r="L560" t="s">
        <v>31</v>
      </c>
      <c r="M560">
        <v>3</v>
      </c>
      <c r="N560" t="s">
        <v>32</v>
      </c>
      <c r="O560" t="s">
        <v>33</v>
      </c>
      <c r="P560">
        <v>21.0015</v>
      </c>
      <c r="Q560">
        <v>336308.56819999998</v>
      </c>
      <c r="R560">
        <v>3064468.6609999998</v>
      </c>
      <c r="S560">
        <v>336325.8505</v>
      </c>
      <c r="T560">
        <v>3064480.5935999998</v>
      </c>
      <c r="U560">
        <v>2.1002E-2</v>
      </c>
      <c r="V560" t="str">
        <f>VLOOKUP(C560,'Lines LookUp'!$B$1:$C$12,2,0)</f>
        <v>BAN</v>
      </c>
      <c r="W560" t="str">
        <f>ROUNDUP(Q560,3)&amp;"-"&amp;ROUNDUP(R560,3)</f>
        <v>336308.569-3064468.661</v>
      </c>
      <c r="X560" t="str">
        <f>ROUNDUP(S560,3)&amp;"-"&amp;ROUNDUP(T560,3)</f>
        <v>336325.851-3064480.594</v>
      </c>
      <c r="Y560">
        <f>VLOOKUP(W560&amp;"-"&amp;V560,'Buscoords Workout'!$F:$G,2,0)</f>
        <v>2093</v>
      </c>
      <c r="Z560">
        <f>VLOOKUP(X560&amp;"-"&amp;V560,'Buscoords Workout'!$F:$G,2,0)</f>
        <v>2094</v>
      </c>
      <c r="AA560" t="b">
        <f>OR(ISNA(Y560),ISNA(Z560))</f>
        <v>0</v>
      </c>
    </row>
    <row r="561" spans="1:27" x14ac:dyDescent="0.25">
      <c r="A561">
        <v>2107</v>
      </c>
      <c r="B561" t="s">
        <v>24</v>
      </c>
      <c r="C561" t="s">
        <v>32</v>
      </c>
      <c r="D561" t="s">
        <v>58</v>
      </c>
      <c r="E561">
        <v>11</v>
      </c>
      <c r="F561" t="s">
        <v>37</v>
      </c>
      <c r="G561">
        <v>100</v>
      </c>
      <c r="H561" t="s">
        <v>27</v>
      </c>
      <c r="I561" t="s">
        <v>38</v>
      </c>
      <c r="J561" t="s">
        <v>59</v>
      </c>
      <c r="K561" t="s">
        <v>30</v>
      </c>
      <c r="L561" t="s">
        <v>31</v>
      </c>
      <c r="M561">
        <v>3</v>
      </c>
      <c r="N561" t="s">
        <v>32</v>
      </c>
      <c r="O561" t="s">
        <v>33</v>
      </c>
      <c r="P561">
        <v>15.2668</v>
      </c>
      <c r="Q561">
        <v>336325.8505</v>
      </c>
      <c r="R561">
        <v>3064480.5935999998</v>
      </c>
      <c r="S561">
        <v>336332.15259999997</v>
      </c>
      <c r="T561">
        <v>3064494.4989999998</v>
      </c>
      <c r="U561">
        <v>1.5266999999999999E-2</v>
      </c>
      <c r="V561" t="str">
        <f>VLOOKUP(C561,'Lines LookUp'!$B$1:$C$12,2,0)</f>
        <v>BAN</v>
      </c>
      <c r="W561" t="str">
        <f>ROUNDUP(Q561,3)&amp;"-"&amp;ROUNDUP(R561,3)</f>
        <v>336325.851-3064480.594</v>
      </c>
      <c r="X561" t="str">
        <f>ROUNDUP(S561,3)&amp;"-"&amp;ROUNDUP(T561,3)</f>
        <v>336332.153-3064494.499</v>
      </c>
      <c r="Y561">
        <f>VLOOKUP(W561&amp;"-"&amp;V561,'Buscoords Workout'!$F:$G,2,0)</f>
        <v>2094</v>
      </c>
      <c r="Z561">
        <f>VLOOKUP(X561&amp;"-"&amp;V561,'Buscoords Workout'!$F:$G,2,0)</f>
        <v>2095</v>
      </c>
      <c r="AA561" t="b">
        <f>OR(ISNA(Y561),ISNA(Z561))</f>
        <v>0</v>
      </c>
    </row>
    <row r="562" spans="1:27" x14ac:dyDescent="0.25">
      <c r="A562">
        <v>2108</v>
      </c>
      <c r="B562" t="s">
        <v>24</v>
      </c>
      <c r="C562" t="s">
        <v>32</v>
      </c>
      <c r="D562" t="s">
        <v>58</v>
      </c>
      <c r="E562">
        <v>11</v>
      </c>
      <c r="F562" t="s">
        <v>37</v>
      </c>
      <c r="G562">
        <v>100</v>
      </c>
      <c r="H562" t="s">
        <v>27</v>
      </c>
      <c r="I562" t="s">
        <v>38</v>
      </c>
      <c r="J562" t="s">
        <v>59</v>
      </c>
      <c r="K562" t="s">
        <v>30</v>
      </c>
      <c r="L562" t="s">
        <v>31</v>
      </c>
      <c r="M562">
        <v>3</v>
      </c>
      <c r="N562" t="s">
        <v>32</v>
      </c>
      <c r="O562" t="s">
        <v>33</v>
      </c>
      <c r="P562">
        <v>21.361499999999999</v>
      </c>
      <c r="Q562">
        <v>336332.15259999997</v>
      </c>
      <c r="R562">
        <v>3064494.4989999998</v>
      </c>
      <c r="S562">
        <v>336350.64120000001</v>
      </c>
      <c r="T562">
        <v>3064505.1987999999</v>
      </c>
      <c r="U562">
        <v>2.1361999999999999E-2</v>
      </c>
      <c r="V562" t="str">
        <f>VLOOKUP(C562,'Lines LookUp'!$B$1:$C$12,2,0)</f>
        <v>BAN</v>
      </c>
      <c r="W562" t="str">
        <f>ROUNDUP(Q562,3)&amp;"-"&amp;ROUNDUP(R562,3)</f>
        <v>336332.153-3064494.499</v>
      </c>
      <c r="X562" t="str">
        <f>ROUNDUP(S562,3)&amp;"-"&amp;ROUNDUP(T562,3)</f>
        <v>336350.642-3064505.199</v>
      </c>
      <c r="Y562">
        <f>VLOOKUP(W562&amp;"-"&amp;V562,'Buscoords Workout'!$F:$G,2,0)</f>
        <v>2095</v>
      </c>
      <c r="Z562">
        <f>VLOOKUP(X562&amp;"-"&amp;V562,'Buscoords Workout'!$F:$G,2,0)</f>
        <v>2096</v>
      </c>
      <c r="AA562" t="b">
        <f>OR(ISNA(Y562),ISNA(Z562))</f>
        <v>0</v>
      </c>
    </row>
    <row r="563" spans="1:27" x14ac:dyDescent="0.25">
      <c r="A563">
        <v>2109</v>
      </c>
      <c r="B563" t="s">
        <v>24</v>
      </c>
      <c r="C563" t="s">
        <v>32</v>
      </c>
      <c r="D563" t="s">
        <v>58</v>
      </c>
      <c r="E563">
        <v>11</v>
      </c>
      <c r="F563" t="s">
        <v>37</v>
      </c>
      <c r="G563">
        <v>100</v>
      </c>
      <c r="H563" t="s">
        <v>27</v>
      </c>
      <c r="I563" t="s">
        <v>38</v>
      </c>
      <c r="J563" t="s">
        <v>59</v>
      </c>
      <c r="K563" t="s">
        <v>30</v>
      </c>
      <c r="L563" t="s">
        <v>31</v>
      </c>
      <c r="M563">
        <v>3</v>
      </c>
      <c r="N563" t="s">
        <v>32</v>
      </c>
      <c r="O563" t="s">
        <v>33</v>
      </c>
      <c r="P563">
        <v>20</v>
      </c>
      <c r="Q563">
        <v>336350.64120000001</v>
      </c>
      <c r="R563">
        <v>3064505.1987999999</v>
      </c>
      <c r="S563">
        <v>336367.89880000002</v>
      </c>
      <c r="T563">
        <v>3064515.307</v>
      </c>
      <c r="U563">
        <v>0.02</v>
      </c>
      <c r="V563" t="str">
        <f>VLOOKUP(C563,'Lines LookUp'!$B$1:$C$12,2,0)</f>
        <v>BAN</v>
      </c>
      <c r="W563" t="str">
        <f>ROUNDUP(Q563,3)&amp;"-"&amp;ROUNDUP(R563,3)</f>
        <v>336350.642-3064505.199</v>
      </c>
      <c r="X563" t="str">
        <f>ROUNDUP(S563,3)&amp;"-"&amp;ROUNDUP(T563,3)</f>
        <v>336367.899-3064515.307</v>
      </c>
      <c r="Y563">
        <f>VLOOKUP(W563&amp;"-"&amp;V563,'Buscoords Workout'!$F:$G,2,0)</f>
        <v>2096</v>
      </c>
      <c r="Z563">
        <f>VLOOKUP(X563&amp;"-"&amp;V563,'Buscoords Workout'!$F:$G,2,0)</f>
        <v>2097</v>
      </c>
      <c r="AA563" t="b">
        <f>OR(ISNA(Y563),ISNA(Z563))</f>
        <v>0</v>
      </c>
    </row>
    <row r="564" spans="1:27" x14ac:dyDescent="0.25">
      <c r="A564">
        <v>2110</v>
      </c>
      <c r="B564" t="s">
        <v>24</v>
      </c>
      <c r="C564" t="s">
        <v>32</v>
      </c>
      <c r="D564" t="s">
        <v>58</v>
      </c>
      <c r="E564">
        <v>11</v>
      </c>
      <c r="F564" t="s">
        <v>37</v>
      </c>
      <c r="G564">
        <v>100</v>
      </c>
      <c r="H564" t="s">
        <v>27</v>
      </c>
      <c r="I564" t="s">
        <v>38</v>
      </c>
      <c r="J564" t="s">
        <v>59</v>
      </c>
      <c r="K564" t="s">
        <v>30</v>
      </c>
      <c r="L564" t="s">
        <v>31</v>
      </c>
      <c r="M564">
        <v>3</v>
      </c>
      <c r="N564" t="s">
        <v>32</v>
      </c>
      <c r="O564" t="s">
        <v>33</v>
      </c>
      <c r="P564">
        <v>20.8826</v>
      </c>
      <c r="Q564">
        <v>336367.89880000002</v>
      </c>
      <c r="R564">
        <v>3064515.307</v>
      </c>
      <c r="S564">
        <v>336387.56089999998</v>
      </c>
      <c r="T564">
        <v>3064522.3415000001</v>
      </c>
      <c r="U564">
        <v>2.0882999999999999E-2</v>
      </c>
      <c r="V564" t="str">
        <f>VLOOKUP(C564,'Lines LookUp'!$B$1:$C$12,2,0)</f>
        <v>BAN</v>
      </c>
      <c r="W564" t="str">
        <f>ROUNDUP(Q564,3)&amp;"-"&amp;ROUNDUP(R564,3)</f>
        <v>336367.899-3064515.307</v>
      </c>
      <c r="X564" t="str">
        <f>ROUNDUP(S564,3)&amp;"-"&amp;ROUNDUP(T564,3)</f>
        <v>336387.561-3064522.342</v>
      </c>
      <c r="Y564">
        <f>VLOOKUP(W564&amp;"-"&amp;V564,'Buscoords Workout'!$F:$G,2,0)</f>
        <v>2097</v>
      </c>
      <c r="Z564">
        <f>VLOOKUP(X564&amp;"-"&amp;V564,'Buscoords Workout'!$F:$G,2,0)</f>
        <v>2098</v>
      </c>
      <c r="AA564" t="b">
        <f>OR(ISNA(Y564),ISNA(Z564))</f>
        <v>0</v>
      </c>
    </row>
    <row r="565" spans="1:27" x14ac:dyDescent="0.25">
      <c r="A565">
        <v>2111</v>
      </c>
      <c r="B565" t="s">
        <v>24</v>
      </c>
      <c r="C565" t="s">
        <v>32</v>
      </c>
      <c r="D565" t="s">
        <v>58</v>
      </c>
      <c r="E565">
        <v>11</v>
      </c>
      <c r="F565" t="s">
        <v>37</v>
      </c>
      <c r="G565">
        <v>100</v>
      </c>
      <c r="H565" t="s">
        <v>27</v>
      </c>
      <c r="I565" t="s">
        <v>38</v>
      </c>
      <c r="J565" t="s">
        <v>59</v>
      </c>
      <c r="K565" t="s">
        <v>30</v>
      </c>
      <c r="L565" t="s">
        <v>31</v>
      </c>
      <c r="M565">
        <v>3</v>
      </c>
      <c r="N565" t="s">
        <v>32</v>
      </c>
      <c r="O565" t="s">
        <v>33</v>
      </c>
      <c r="P565">
        <v>10.4251</v>
      </c>
      <c r="Q565">
        <v>336387.56089999998</v>
      </c>
      <c r="R565">
        <v>3064522.3415000001</v>
      </c>
      <c r="S565">
        <v>336382.223948</v>
      </c>
      <c r="T565">
        <v>3064531.2969200001</v>
      </c>
      <c r="U565">
        <v>1.0425E-2</v>
      </c>
      <c r="V565" t="str">
        <f>VLOOKUP(C565,'Lines LookUp'!$B$1:$C$12,2,0)</f>
        <v>BAN</v>
      </c>
      <c r="W565" t="str">
        <f>ROUNDUP(Q565,3)&amp;"-"&amp;ROUNDUP(R565,3)</f>
        <v>336387.561-3064522.342</v>
      </c>
      <c r="X565" t="str">
        <f>ROUNDUP(S565,3)&amp;"-"&amp;ROUNDUP(T565,3)</f>
        <v>336382.224-3064531.297</v>
      </c>
      <c r="Y565">
        <f>VLOOKUP(W565&amp;"-"&amp;V565,'Buscoords Workout'!$F:$G,2,0)</f>
        <v>2098</v>
      </c>
      <c r="Z565">
        <f>VLOOKUP(X565&amp;"-"&amp;V565,'Buscoords Workout'!$F:$G,2,0)</f>
        <v>2242</v>
      </c>
      <c r="AA565" t="b">
        <f>OR(ISNA(Y565),ISNA(Z565))</f>
        <v>0</v>
      </c>
    </row>
    <row r="566" spans="1:27" x14ac:dyDescent="0.25">
      <c r="A566">
        <v>2112</v>
      </c>
      <c r="B566" t="s">
        <v>24</v>
      </c>
      <c r="C566" t="s">
        <v>32</v>
      </c>
      <c r="D566" t="s">
        <v>58</v>
      </c>
      <c r="E566">
        <v>11</v>
      </c>
      <c r="F566" t="s">
        <v>37</v>
      </c>
      <c r="G566">
        <v>100</v>
      </c>
      <c r="H566" t="s">
        <v>27</v>
      </c>
      <c r="I566" t="s">
        <v>38</v>
      </c>
      <c r="J566" t="s">
        <v>59</v>
      </c>
      <c r="K566" t="s">
        <v>30</v>
      </c>
      <c r="L566" t="s">
        <v>31</v>
      </c>
      <c r="M566">
        <v>3</v>
      </c>
      <c r="N566" t="s">
        <v>32</v>
      </c>
      <c r="O566" t="s">
        <v>33</v>
      </c>
      <c r="P566">
        <v>2.4236499999999999</v>
      </c>
      <c r="Q566">
        <v>336382.223948</v>
      </c>
      <c r="R566">
        <v>3064531.2969200001</v>
      </c>
      <c r="S566">
        <v>336380.98320000002</v>
      </c>
      <c r="T566">
        <v>3064533.3788999999</v>
      </c>
      <c r="U566">
        <v>2.4239999999999999E-3</v>
      </c>
      <c r="V566" t="str">
        <f>VLOOKUP(C566,'Lines LookUp'!$B$1:$C$12,2,0)</f>
        <v>BAN</v>
      </c>
      <c r="W566" t="str">
        <f>ROUNDUP(Q566,3)&amp;"-"&amp;ROUNDUP(R566,3)</f>
        <v>336382.224-3064531.297</v>
      </c>
      <c r="X566" t="str">
        <f>ROUNDUP(S566,3)&amp;"-"&amp;ROUNDUP(T566,3)</f>
        <v>336380.984-3064533.379</v>
      </c>
      <c r="Y566">
        <f>VLOOKUP(W566&amp;"-"&amp;V566,'Buscoords Workout'!$F:$G,2,0)</f>
        <v>2242</v>
      </c>
      <c r="Z566">
        <f>VLOOKUP(X566&amp;"-"&amp;V566,'Buscoords Workout'!$F:$G,2,0)</f>
        <v>2099</v>
      </c>
      <c r="AA566" t="b">
        <f>OR(ISNA(Y566),ISNA(Z566))</f>
        <v>0</v>
      </c>
    </row>
    <row r="567" spans="1:27" x14ac:dyDescent="0.25">
      <c r="A567">
        <v>2113</v>
      </c>
      <c r="B567" t="s">
        <v>24</v>
      </c>
      <c r="C567" t="s">
        <v>32</v>
      </c>
      <c r="D567" t="s">
        <v>58</v>
      </c>
      <c r="E567">
        <v>11</v>
      </c>
      <c r="F567" t="s">
        <v>37</v>
      </c>
      <c r="G567">
        <v>100</v>
      </c>
      <c r="H567" t="s">
        <v>27</v>
      </c>
      <c r="I567" t="s">
        <v>38</v>
      </c>
      <c r="J567" t="s">
        <v>59</v>
      </c>
      <c r="K567" t="s">
        <v>30</v>
      </c>
      <c r="L567" t="s">
        <v>31</v>
      </c>
      <c r="M567">
        <v>3</v>
      </c>
      <c r="N567" t="s">
        <v>32</v>
      </c>
      <c r="O567" t="s">
        <v>33</v>
      </c>
      <c r="P567">
        <v>5.7180099999999996</v>
      </c>
      <c r="Q567">
        <v>336380.98320000002</v>
      </c>
      <c r="R567">
        <v>3064533.3788999999</v>
      </c>
      <c r="S567">
        <v>336386.6728</v>
      </c>
      <c r="T567">
        <v>3064533.9482</v>
      </c>
      <c r="U567">
        <v>5.718E-3</v>
      </c>
      <c r="V567" t="str">
        <f>VLOOKUP(C567,'Lines LookUp'!$B$1:$C$12,2,0)</f>
        <v>BAN</v>
      </c>
      <c r="W567" t="str">
        <f>ROUNDUP(Q567,3)&amp;"-"&amp;ROUNDUP(R567,3)</f>
        <v>336380.984-3064533.379</v>
      </c>
      <c r="X567" t="str">
        <f>ROUNDUP(S567,3)&amp;"-"&amp;ROUNDUP(T567,3)</f>
        <v>336386.673-3064533.949</v>
      </c>
      <c r="Y567">
        <f>VLOOKUP(W567&amp;"-"&amp;V567,'Buscoords Workout'!$F:$G,2,0)</f>
        <v>2099</v>
      </c>
      <c r="Z567">
        <f>VLOOKUP(X567&amp;"-"&amp;V567,'Buscoords Workout'!$F:$G,2,0)</f>
        <v>2100</v>
      </c>
      <c r="AA567" t="b">
        <f>OR(ISNA(Y567),ISNA(Z567))</f>
        <v>0</v>
      </c>
    </row>
    <row r="568" spans="1:27" x14ac:dyDescent="0.25">
      <c r="A568">
        <v>2114</v>
      </c>
      <c r="B568" t="s">
        <v>24</v>
      </c>
      <c r="C568" t="s">
        <v>32</v>
      </c>
      <c r="D568" t="s">
        <v>58</v>
      </c>
      <c r="E568">
        <v>11</v>
      </c>
      <c r="F568" t="s">
        <v>37</v>
      </c>
      <c r="G568">
        <v>100</v>
      </c>
      <c r="H568" t="s">
        <v>27</v>
      </c>
      <c r="I568" t="s">
        <v>38</v>
      </c>
      <c r="J568" t="s">
        <v>59</v>
      </c>
      <c r="K568" t="s">
        <v>30</v>
      </c>
      <c r="L568" t="s">
        <v>31</v>
      </c>
      <c r="M568">
        <v>3</v>
      </c>
      <c r="N568" t="s">
        <v>32</v>
      </c>
      <c r="O568" t="s">
        <v>33</v>
      </c>
      <c r="P568">
        <v>15.819800000000001</v>
      </c>
      <c r="Q568">
        <v>336386.6728</v>
      </c>
      <c r="R568">
        <v>3064533.9482</v>
      </c>
      <c r="S568">
        <v>336402.41399999999</v>
      </c>
      <c r="T568">
        <v>3064535.5233999998</v>
      </c>
      <c r="U568">
        <v>1.5820000000000001E-2</v>
      </c>
      <c r="V568" t="str">
        <f>VLOOKUP(C568,'Lines LookUp'!$B$1:$C$12,2,0)</f>
        <v>BAN</v>
      </c>
      <c r="W568" t="str">
        <f>ROUNDUP(Q568,3)&amp;"-"&amp;ROUNDUP(R568,3)</f>
        <v>336386.673-3064533.949</v>
      </c>
      <c r="X568" t="str">
        <f>ROUNDUP(S568,3)&amp;"-"&amp;ROUNDUP(T568,3)</f>
        <v>336402.414-3064535.524</v>
      </c>
      <c r="Y568">
        <f>VLOOKUP(W568&amp;"-"&amp;V568,'Buscoords Workout'!$F:$G,2,0)</f>
        <v>2100</v>
      </c>
      <c r="Z568">
        <f>VLOOKUP(X568&amp;"-"&amp;V568,'Buscoords Workout'!$F:$G,2,0)</f>
        <v>2101</v>
      </c>
      <c r="AA568" t="b">
        <f>OR(ISNA(Y568),ISNA(Z568))</f>
        <v>0</v>
      </c>
    </row>
    <row r="569" spans="1:27" x14ac:dyDescent="0.25">
      <c r="A569">
        <v>2115</v>
      </c>
      <c r="B569" t="s">
        <v>24</v>
      </c>
      <c r="C569" t="s">
        <v>32</v>
      </c>
      <c r="D569" t="s">
        <v>58</v>
      </c>
      <c r="E569">
        <v>11</v>
      </c>
      <c r="F569" t="s">
        <v>37</v>
      </c>
      <c r="G569">
        <v>100</v>
      </c>
      <c r="H569" t="s">
        <v>27</v>
      </c>
      <c r="I569" t="s">
        <v>38</v>
      </c>
      <c r="J569" t="s">
        <v>59</v>
      </c>
      <c r="K569" t="s">
        <v>30</v>
      </c>
      <c r="L569" t="s">
        <v>31</v>
      </c>
      <c r="M569">
        <v>3</v>
      </c>
      <c r="N569" t="s">
        <v>32</v>
      </c>
      <c r="O569" t="s">
        <v>33</v>
      </c>
      <c r="P569">
        <v>24.576599999999999</v>
      </c>
      <c r="Q569">
        <v>336402.41399999999</v>
      </c>
      <c r="R569">
        <v>3064535.5233999998</v>
      </c>
      <c r="S569">
        <v>336426.66680000001</v>
      </c>
      <c r="T569">
        <v>3064531.5474</v>
      </c>
      <c r="U569">
        <v>2.4577000000000002E-2</v>
      </c>
      <c r="V569" t="str">
        <f>VLOOKUP(C569,'Lines LookUp'!$B$1:$C$12,2,0)</f>
        <v>BAN</v>
      </c>
      <c r="W569" t="str">
        <f>ROUNDUP(Q569,3)&amp;"-"&amp;ROUNDUP(R569,3)</f>
        <v>336402.414-3064535.524</v>
      </c>
      <c r="X569" t="str">
        <f>ROUNDUP(S569,3)&amp;"-"&amp;ROUNDUP(T569,3)</f>
        <v>336426.667-3064531.548</v>
      </c>
      <c r="Y569">
        <f>VLOOKUP(W569&amp;"-"&amp;V569,'Buscoords Workout'!$F:$G,2,0)</f>
        <v>2101</v>
      </c>
      <c r="Z569">
        <f>VLOOKUP(X569&amp;"-"&amp;V569,'Buscoords Workout'!$F:$G,2,0)</f>
        <v>2102</v>
      </c>
      <c r="AA569" t="b">
        <f>OR(ISNA(Y569),ISNA(Z569))</f>
        <v>0</v>
      </c>
    </row>
    <row r="570" spans="1:27" x14ac:dyDescent="0.25">
      <c r="A570">
        <v>2116</v>
      </c>
      <c r="B570" t="s">
        <v>24</v>
      </c>
      <c r="C570" t="s">
        <v>32</v>
      </c>
      <c r="D570" t="s">
        <v>58</v>
      </c>
      <c r="E570">
        <v>11</v>
      </c>
      <c r="F570" t="s">
        <v>37</v>
      </c>
      <c r="G570">
        <v>100</v>
      </c>
      <c r="H570" t="s">
        <v>27</v>
      </c>
      <c r="I570" t="s">
        <v>38</v>
      </c>
      <c r="J570" t="s">
        <v>59</v>
      </c>
      <c r="K570" t="s">
        <v>30</v>
      </c>
      <c r="L570" t="s">
        <v>31</v>
      </c>
      <c r="M570">
        <v>3</v>
      </c>
      <c r="N570" t="s">
        <v>32</v>
      </c>
      <c r="O570" t="s">
        <v>33</v>
      </c>
      <c r="P570">
        <v>17.344899999999999</v>
      </c>
      <c r="Q570">
        <v>336426.66680000001</v>
      </c>
      <c r="R570">
        <v>3064531.5474</v>
      </c>
      <c r="S570">
        <v>336443.42219999997</v>
      </c>
      <c r="T570">
        <v>3064527.0639999998</v>
      </c>
      <c r="U570">
        <v>1.7344999999999999E-2</v>
      </c>
      <c r="V570" t="str">
        <f>VLOOKUP(C570,'Lines LookUp'!$B$1:$C$12,2,0)</f>
        <v>BAN</v>
      </c>
      <c r="W570" t="str">
        <f>ROUNDUP(Q570,3)&amp;"-"&amp;ROUNDUP(R570,3)</f>
        <v>336426.667-3064531.548</v>
      </c>
      <c r="X570" t="str">
        <f>ROUNDUP(S570,3)&amp;"-"&amp;ROUNDUP(T570,3)</f>
        <v>336443.423-3064527.064</v>
      </c>
      <c r="Y570">
        <f>VLOOKUP(W570&amp;"-"&amp;V570,'Buscoords Workout'!$F:$G,2,0)</f>
        <v>2102</v>
      </c>
      <c r="Z570">
        <f>VLOOKUP(X570&amp;"-"&amp;V570,'Buscoords Workout'!$F:$G,2,0)</f>
        <v>2103</v>
      </c>
      <c r="AA570" t="b">
        <f>OR(ISNA(Y570),ISNA(Z570))</f>
        <v>0</v>
      </c>
    </row>
    <row r="571" spans="1:27" x14ac:dyDescent="0.25">
      <c r="A571">
        <v>2117</v>
      </c>
      <c r="B571" t="s">
        <v>24</v>
      </c>
      <c r="C571" t="s">
        <v>32</v>
      </c>
      <c r="D571" t="s">
        <v>58</v>
      </c>
      <c r="E571">
        <v>11</v>
      </c>
      <c r="F571" t="s">
        <v>37</v>
      </c>
      <c r="G571">
        <v>100</v>
      </c>
      <c r="H571" t="s">
        <v>27</v>
      </c>
      <c r="I571" t="s">
        <v>38</v>
      </c>
      <c r="J571" t="s">
        <v>59</v>
      </c>
      <c r="K571" t="s">
        <v>30</v>
      </c>
      <c r="L571" t="s">
        <v>31</v>
      </c>
      <c r="M571">
        <v>3</v>
      </c>
      <c r="N571" t="s">
        <v>32</v>
      </c>
      <c r="O571" t="s">
        <v>33</v>
      </c>
      <c r="P571">
        <v>19.426500000000001</v>
      </c>
      <c r="Q571">
        <v>336443.42219999997</v>
      </c>
      <c r="R571">
        <v>3064527.0639999998</v>
      </c>
      <c r="S571">
        <v>336462.3174</v>
      </c>
      <c r="T571">
        <v>3064522.5518</v>
      </c>
      <c r="U571">
        <v>1.9425999999999999E-2</v>
      </c>
      <c r="V571" t="str">
        <f>VLOOKUP(C571,'Lines LookUp'!$B$1:$C$12,2,0)</f>
        <v>BAN</v>
      </c>
      <c r="W571" t="str">
        <f>ROUNDUP(Q571,3)&amp;"-"&amp;ROUNDUP(R571,3)</f>
        <v>336443.423-3064527.064</v>
      </c>
      <c r="X571" t="str">
        <f>ROUNDUP(S571,3)&amp;"-"&amp;ROUNDUP(T571,3)</f>
        <v>336462.318-3064522.552</v>
      </c>
      <c r="Y571">
        <f>VLOOKUP(W571&amp;"-"&amp;V571,'Buscoords Workout'!$F:$G,2,0)</f>
        <v>2103</v>
      </c>
      <c r="Z571">
        <f>VLOOKUP(X571&amp;"-"&amp;V571,'Buscoords Workout'!$F:$G,2,0)</f>
        <v>2104</v>
      </c>
      <c r="AA571" t="b">
        <f>OR(ISNA(Y571),ISNA(Z571))</f>
        <v>0</v>
      </c>
    </row>
    <row r="572" spans="1:27" x14ac:dyDescent="0.25">
      <c r="A572">
        <v>2118</v>
      </c>
      <c r="B572" t="s">
        <v>24</v>
      </c>
      <c r="C572" t="s">
        <v>32</v>
      </c>
      <c r="D572" t="s">
        <v>58</v>
      </c>
      <c r="E572">
        <v>11</v>
      </c>
      <c r="F572" t="s">
        <v>37</v>
      </c>
      <c r="G572">
        <v>100</v>
      </c>
      <c r="H572" t="s">
        <v>27</v>
      </c>
      <c r="I572" t="s">
        <v>38</v>
      </c>
      <c r="J572" t="s">
        <v>59</v>
      </c>
      <c r="K572" t="s">
        <v>30</v>
      </c>
      <c r="L572" t="s">
        <v>31</v>
      </c>
      <c r="M572">
        <v>3</v>
      </c>
      <c r="N572" t="s">
        <v>32</v>
      </c>
      <c r="O572" t="s">
        <v>33</v>
      </c>
      <c r="P572">
        <v>19.1097</v>
      </c>
      <c r="Q572">
        <v>336462.3174</v>
      </c>
      <c r="R572">
        <v>3064522.5518</v>
      </c>
      <c r="S572">
        <v>336481.3026</v>
      </c>
      <c r="T572">
        <v>3064524.7294000001</v>
      </c>
      <c r="U572">
        <v>1.9109999999999999E-2</v>
      </c>
      <c r="V572" t="str">
        <f>VLOOKUP(C572,'Lines LookUp'!$B$1:$C$12,2,0)</f>
        <v>BAN</v>
      </c>
      <c r="W572" t="str">
        <f>ROUNDUP(Q572,3)&amp;"-"&amp;ROUNDUP(R572,3)</f>
        <v>336462.318-3064522.552</v>
      </c>
      <c r="X572" t="str">
        <f>ROUNDUP(S572,3)&amp;"-"&amp;ROUNDUP(T572,3)</f>
        <v>336481.303-3064524.73</v>
      </c>
      <c r="Y572">
        <f>VLOOKUP(W572&amp;"-"&amp;V572,'Buscoords Workout'!$F:$G,2,0)</f>
        <v>2104</v>
      </c>
      <c r="Z572">
        <f>VLOOKUP(X572&amp;"-"&amp;V572,'Buscoords Workout'!$F:$G,2,0)</f>
        <v>2105</v>
      </c>
      <c r="AA572" t="b">
        <f>OR(ISNA(Y572),ISNA(Z572))</f>
        <v>0</v>
      </c>
    </row>
    <row r="573" spans="1:27" x14ac:dyDescent="0.25">
      <c r="A573">
        <v>2119</v>
      </c>
      <c r="B573" t="s">
        <v>24</v>
      </c>
      <c r="C573" t="s">
        <v>32</v>
      </c>
      <c r="D573" t="s">
        <v>58</v>
      </c>
      <c r="E573">
        <v>11</v>
      </c>
      <c r="F573" t="s">
        <v>37</v>
      </c>
      <c r="G573">
        <v>100</v>
      </c>
      <c r="H573" t="s">
        <v>27</v>
      </c>
      <c r="I573" t="s">
        <v>38</v>
      </c>
      <c r="J573" t="s">
        <v>59</v>
      </c>
      <c r="K573" t="s">
        <v>30</v>
      </c>
      <c r="L573" t="s">
        <v>31</v>
      </c>
      <c r="M573">
        <v>3</v>
      </c>
      <c r="N573" t="s">
        <v>32</v>
      </c>
      <c r="O573" t="s">
        <v>33</v>
      </c>
      <c r="P573">
        <v>17.4925</v>
      </c>
      <c r="Q573">
        <v>336481.3026</v>
      </c>
      <c r="R573">
        <v>3064524.7294000001</v>
      </c>
      <c r="S573">
        <v>336497.10009999998</v>
      </c>
      <c r="T573">
        <v>3064517.2176000001</v>
      </c>
      <c r="U573">
        <v>1.7493000000000002E-2</v>
      </c>
      <c r="V573" t="str">
        <f>VLOOKUP(C573,'Lines LookUp'!$B$1:$C$12,2,0)</f>
        <v>BAN</v>
      </c>
      <c r="W573" t="str">
        <f>ROUNDUP(Q573,3)&amp;"-"&amp;ROUNDUP(R573,3)</f>
        <v>336481.303-3064524.73</v>
      </c>
      <c r="X573" t="str">
        <f>ROUNDUP(S573,3)&amp;"-"&amp;ROUNDUP(T573,3)</f>
        <v>336497.101-3064517.218</v>
      </c>
      <c r="Y573">
        <f>VLOOKUP(W573&amp;"-"&amp;V573,'Buscoords Workout'!$F:$G,2,0)</f>
        <v>2105</v>
      </c>
      <c r="Z573">
        <f>VLOOKUP(X573&amp;"-"&amp;V573,'Buscoords Workout'!$F:$G,2,0)</f>
        <v>2106</v>
      </c>
      <c r="AA573" t="b">
        <f>OR(ISNA(Y573),ISNA(Z573))</f>
        <v>0</v>
      </c>
    </row>
    <row r="574" spans="1:27" x14ac:dyDescent="0.25">
      <c r="A574">
        <v>2120</v>
      </c>
      <c r="B574" t="s">
        <v>24</v>
      </c>
      <c r="C574" t="s">
        <v>32</v>
      </c>
      <c r="D574" t="s">
        <v>58</v>
      </c>
      <c r="E574">
        <v>11</v>
      </c>
      <c r="F574" t="s">
        <v>37</v>
      </c>
      <c r="G574">
        <v>100</v>
      </c>
      <c r="H574" t="s">
        <v>27</v>
      </c>
      <c r="I574" t="s">
        <v>38</v>
      </c>
      <c r="J574" t="s">
        <v>59</v>
      </c>
      <c r="K574" t="s">
        <v>30</v>
      </c>
      <c r="L574" t="s">
        <v>31</v>
      </c>
      <c r="M574">
        <v>3</v>
      </c>
      <c r="N574" t="s">
        <v>32</v>
      </c>
      <c r="O574" t="s">
        <v>33</v>
      </c>
      <c r="P574">
        <v>14.7712</v>
      </c>
      <c r="Q574">
        <v>336497.10009999998</v>
      </c>
      <c r="R574">
        <v>3064517.2176000001</v>
      </c>
      <c r="S574">
        <v>336508.59340000001</v>
      </c>
      <c r="T574">
        <v>3064507.9389999998</v>
      </c>
      <c r="U574">
        <v>1.4770999999999999E-2</v>
      </c>
      <c r="V574" t="str">
        <f>VLOOKUP(C574,'Lines LookUp'!$B$1:$C$12,2,0)</f>
        <v>BAN</v>
      </c>
      <c r="W574" t="str">
        <f>ROUNDUP(Q574,3)&amp;"-"&amp;ROUNDUP(R574,3)</f>
        <v>336497.101-3064517.218</v>
      </c>
      <c r="X574" t="str">
        <f>ROUNDUP(S574,3)&amp;"-"&amp;ROUNDUP(T574,3)</f>
        <v>336508.594-3064507.939</v>
      </c>
      <c r="Y574">
        <f>VLOOKUP(W574&amp;"-"&amp;V574,'Buscoords Workout'!$F:$G,2,0)</f>
        <v>2106</v>
      </c>
      <c r="Z574">
        <f>VLOOKUP(X574&amp;"-"&amp;V574,'Buscoords Workout'!$F:$G,2,0)</f>
        <v>2107</v>
      </c>
      <c r="AA574" t="b">
        <f>OR(ISNA(Y574),ISNA(Z574))</f>
        <v>0</v>
      </c>
    </row>
    <row r="575" spans="1:27" x14ac:dyDescent="0.25">
      <c r="A575">
        <v>2121</v>
      </c>
      <c r="B575" t="s">
        <v>24</v>
      </c>
      <c r="C575" t="s">
        <v>32</v>
      </c>
      <c r="D575" t="s">
        <v>58</v>
      </c>
      <c r="E575">
        <v>11</v>
      </c>
      <c r="F575" t="s">
        <v>37</v>
      </c>
      <c r="G575">
        <v>100</v>
      </c>
      <c r="H575" t="s">
        <v>27</v>
      </c>
      <c r="I575" t="s">
        <v>38</v>
      </c>
      <c r="J575" t="s">
        <v>59</v>
      </c>
      <c r="K575" t="s">
        <v>30</v>
      </c>
      <c r="L575" t="s">
        <v>31</v>
      </c>
      <c r="M575">
        <v>3</v>
      </c>
      <c r="N575" t="s">
        <v>32</v>
      </c>
      <c r="O575" t="s">
        <v>33</v>
      </c>
      <c r="P575">
        <v>20.8827</v>
      </c>
      <c r="Q575">
        <v>336508.59340000001</v>
      </c>
      <c r="R575">
        <v>3064507.9389999998</v>
      </c>
      <c r="S575">
        <v>336528.25550000003</v>
      </c>
      <c r="T575">
        <v>3064514.9737</v>
      </c>
      <c r="U575">
        <v>2.0882999999999999E-2</v>
      </c>
      <c r="V575" t="str">
        <f>VLOOKUP(C575,'Lines LookUp'!$B$1:$C$12,2,0)</f>
        <v>BAN</v>
      </c>
      <c r="W575" t="str">
        <f>ROUNDUP(Q575,3)&amp;"-"&amp;ROUNDUP(R575,3)</f>
        <v>336508.594-3064507.939</v>
      </c>
      <c r="X575" t="str">
        <f>ROUNDUP(S575,3)&amp;"-"&amp;ROUNDUP(T575,3)</f>
        <v>336528.256-3064514.974</v>
      </c>
      <c r="Y575">
        <f>VLOOKUP(W575&amp;"-"&amp;V575,'Buscoords Workout'!$F:$G,2,0)</f>
        <v>2107</v>
      </c>
      <c r="Z575">
        <f>VLOOKUP(X575&amp;"-"&amp;V575,'Buscoords Workout'!$F:$G,2,0)</f>
        <v>2108</v>
      </c>
      <c r="AA575" t="b">
        <f>OR(ISNA(Y575),ISNA(Z575))</f>
        <v>0</v>
      </c>
    </row>
    <row r="576" spans="1:27" x14ac:dyDescent="0.25">
      <c r="A576">
        <v>2122</v>
      </c>
      <c r="B576" t="s">
        <v>24</v>
      </c>
      <c r="C576" t="s">
        <v>32</v>
      </c>
      <c r="D576" t="s">
        <v>58</v>
      </c>
      <c r="E576">
        <v>11</v>
      </c>
      <c r="F576" t="s">
        <v>37</v>
      </c>
      <c r="G576">
        <v>100</v>
      </c>
      <c r="H576" t="s">
        <v>27</v>
      </c>
      <c r="I576" t="s">
        <v>38</v>
      </c>
      <c r="J576" t="s">
        <v>59</v>
      </c>
      <c r="K576" t="s">
        <v>30</v>
      </c>
      <c r="L576" t="s">
        <v>31</v>
      </c>
      <c r="M576">
        <v>3</v>
      </c>
      <c r="N576" t="s">
        <v>32</v>
      </c>
      <c r="O576" t="s">
        <v>33</v>
      </c>
      <c r="P576">
        <v>20.259399999999999</v>
      </c>
      <c r="Q576">
        <v>336528.25550000003</v>
      </c>
      <c r="R576">
        <v>3064514.9737</v>
      </c>
      <c r="S576">
        <v>336548.45529999997</v>
      </c>
      <c r="T576">
        <v>3064516.5268000001</v>
      </c>
      <c r="U576">
        <v>2.0258999999999999E-2</v>
      </c>
      <c r="V576" t="str">
        <f>VLOOKUP(C576,'Lines LookUp'!$B$1:$C$12,2,0)</f>
        <v>BAN</v>
      </c>
      <c r="W576" t="str">
        <f>ROUNDUP(Q576,3)&amp;"-"&amp;ROUNDUP(R576,3)</f>
        <v>336528.256-3064514.974</v>
      </c>
      <c r="X576" t="str">
        <f>ROUNDUP(S576,3)&amp;"-"&amp;ROUNDUP(T576,3)</f>
        <v>336548.456-3064516.527</v>
      </c>
      <c r="Y576">
        <f>VLOOKUP(W576&amp;"-"&amp;V576,'Buscoords Workout'!$F:$G,2,0)</f>
        <v>2108</v>
      </c>
      <c r="Z576">
        <f>VLOOKUP(X576&amp;"-"&amp;V576,'Buscoords Workout'!$F:$G,2,0)</f>
        <v>2109</v>
      </c>
      <c r="AA576" t="b">
        <f>OR(ISNA(Y576),ISNA(Z576))</f>
        <v>0</v>
      </c>
    </row>
    <row r="577" spans="1:27" x14ac:dyDescent="0.25">
      <c r="A577">
        <v>2123</v>
      </c>
      <c r="B577" t="s">
        <v>24</v>
      </c>
      <c r="C577" t="s">
        <v>32</v>
      </c>
      <c r="D577" t="s">
        <v>58</v>
      </c>
      <c r="E577">
        <v>11</v>
      </c>
      <c r="F577" t="s">
        <v>37</v>
      </c>
      <c r="G577">
        <v>100</v>
      </c>
      <c r="H577" t="s">
        <v>27</v>
      </c>
      <c r="I577" t="s">
        <v>38</v>
      </c>
      <c r="J577" t="s">
        <v>59</v>
      </c>
      <c r="K577" t="s">
        <v>30</v>
      </c>
      <c r="L577" t="s">
        <v>31</v>
      </c>
      <c r="M577">
        <v>3</v>
      </c>
      <c r="N577" t="s">
        <v>32</v>
      </c>
      <c r="O577" t="s">
        <v>33</v>
      </c>
      <c r="P577">
        <v>29.253699999999998</v>
      </c>
      <c r="Q577">
        <v>336548.45529999997</v>
      </c>
      <c r="R577">
        <v>3064516.5268000001</v>
      </c>
      <c r="S577">
        <v>336577.26329999999</v>
      </c>
      <c r="T577">
        <v>3064521.6137999999</v>
      </c>
      <c r="U577">
        <v>2.9253999999999999E-2</v>
      </c>
      <c r="V577" t="str">
        <f>VLOOKUP(C577,'Lines LookUp'!$B$1:$C$12,2,0)</f>
        <v>BAN</v>
      </c>
      <c r="W577" t="str">
        <f>ROUNDUP(Q577,3)&amp;"-"&amp;ROUNDUP(R577,3)</f>
        <v>336548.456-3064516.527</v>
      </c>
      <c r="X577" t="str">
        <f>ROUNDUP(S577,3)&amp;"-"&amp;ROUNDUP(T577,3)</f>
        <v>336577.264-3064521.614</v>
      </c>
      <c r="Y577">
        <f>VLOOKUP(W577&amp;"-"&amp;V577,'Buscoords Workout'!$F:$G,2,0)</f>
        <v>2109</v>
      </c>
      <c r="Z577">
        <f>VLOOKUP(X577&amp;"-"&amp;V577,'Buscoords Workout'!$F:$G,2,0)</f>
        <v>2110</v>
      </c>
      <c r="AA577" t="b">
        <f>OR(ISNA(Y577),ISNA(Z577))</f>
        <v>0</v>
      </c>
    </row>
    <row r="578" spans="1:27" x14ac:dyDescent="0.25">
      <c r="A578">
        <v>2124</v>
      </c>
      <c r="B578" t="s">
        <v>24</v>
      </c>
      <c r="C578" t="s">
        <v>32</v>
      </c>
      <c r="D578" t="s">
        <v>58</v>
      </c>
      <c r="E578">
        <v>11</v>
      </c>
      <c r="F578" t="s">
        <v>37</v>
      </c>
      <c r="G578">
        <v>100</v>
      </c>
      <c r="H578" t="s">
        <v>27</v>
      </c>
      <c r="I578" t="s">
        <v>38</v>
      </c>
      <c r="J578" t="s">
        <v>59</v>
      </c>
      <c r="K578" t="s">
        <v>30</v>
      </c>
      <c r="L578" t="s">
        <v>31</v>
      </c>
      <c r="M578">
        <v>3</v>
      </c>
      <c r="N578" t="s">
        <v>32</v>
      </c>
      <c r="O578" t="s">
        <v>33</v>
      </c>
      <c r="P578">
        <v>8.2652099999999997</v>
      </c>
      <c r="Q578">
        <v>336577.26329999999</v>
      </c>
      <c r="R578">
        <v>3064521.6137999999</v>
      </c>
      <c r="S578">
        <v>336585.46120000002</v>
      </c>
      <c r="T578">
        <v>3064522.6664999998</v>
      </c>
      <c r="U578">
        <v>8.2649999999999998E-3</v>
      </c>
      <c r="V578" t="str">
        <f>VLOOKUP(C578,'Lines LookUp'!$B$1:$C$12,2,0)</f>
        <v>BAN</v>
      </c>
      <c r="W578" t="str">
        <f>ROUNDUP(Q578,3)&amp;"-"&amp;ROUNDUP(R578,3)</f>
        <v>336577.264-3064521.614</v>
      </c>
      <c r="X578" t="str">
        <f>ROUNDUP(S578,3)&amp;"-"&amp;ROUNDUP(T578,3)</f>
        <v>336585.462-3064522.667</v>
      </c>
      <c r="Y578">
        <f>VLOOKUP(W578&amp;"-"&amp;V578,'Buscoords Workout'!$F:$G,2,0)</f>
        <v>2110</v>
      </c>
      <c r="Z578">
        <f>VLOOKUP(X578&amp;"-"&amp;V578,'Buscoords Workout'!$F:$G,2,0)</f>
        <v>2111</v>
      </c>
      <c r="AA578" t="b">
        <f>OR(ISNA(Y578),ISNA(Z578))</f>
        <v>0</v>
      </c>
    </row>
    <row r="579" spans="1:27" x14ac:dyDescent="0.25">
      <c r="A579">
        <v>2125</v>
      </c>
      <c r="B579" t="s">
        <v>24</v>
      </c>
      <c r="C579" t="s">
        <v>32</v>
      </c>
      <c r="D579" t="s">
        <v>58</v>
      </c>
      <c r="E579">
        <v>11</v>
      </c>
      <c r="F579" t="s">
        <v>37</v>
      </c>
      <c r="G579">
        <v>100</v>
      </c>
      <c r="H579" t="s">
        <v>27</v>
      </c>
      <c r="I579" t="s">
        <v>38</v>
      </c>
      <c r="J579" t="s">
        <v>59</v>
      </c>
      <c r="K579" t="s">
        <v>30</v>
      </c>
      <c r="L579" t="s">
        <v>31</v>
      </c>
      <c r="M579">
        <v>3</v>
      </c>
      <c r="N579" t="s">
        <v>32</v>
      </c>
      <c r="O579" t="s">
        <v>33</v>
      </c>
      <c r="P579">
        <v>9.0267199999999992</v>
      </c>
      <c r="Q579">
        <v>336585.46120000002</v>
      </c>
      <c r="R579">
        <v>3064522.6664999998</v>
      </c>
      <c r="S579">
        <v>336594.41440000001</v>
      </c>
      <c r="T579">
        <v>3064523.8161999998</v>
      </c>
      <c r="U579">
        <v>9.0270000000000003E-3</v>
      </c>
      <c r="V579" t="str">
        <f>VLOOKUP(C579,'Lines LookUp'!$B$1:$C$12,2,0)</f>
        <v>BAN</v>
      </c>
      <c r="W579" t="str">
        <f>ROUNDUP(Q579,3)&amp;"-"&amp;ROUNDUP(R579,3)</f>
        <v>336585.462-3064522.667</v>
      </c>
      <c r="X579" t="str">
        <f>ROUNDUP(S579,3)&amp;"-"&amp;ROUNDUP(T579,3)</f>
        <v>336594.415-3064523.817</v>
      </c>
      <c r="Y579">
        <f>VLOOKUP(W579&amp;"-"&amp;V579,'Buscoords Workout'!$F:$G,2,0)</f>
        <v>2111</v>
      </c>
      <c r="Z579">
        <f>VLOOKUP(X579&amp;"-"&amp;V579,'Buscoords Workout'!$F:$G,2,0)</f>
        <v>2112</v>
      </c>
      <c r="AA579" t="b">
        <f>OR(ISNA(Y579),ISNA(Z579))</f>
        <v>0</v>
      </c>
    </row>
    <row r="580" spans="1:27" x14ac:dyDescent="0.25">
      <c r="A580">
        <v>2126</v>
      </c>
      <c r="B580" t="s">
        <v>24</v>
      </c>
      <c r="C580" t="s">
        <v>32</v>
      </c>
      <c r="D580" t="s">
        <v>58</v>
      </c>
      <c r="E580">
        <v>11</v>
      </c>
      <c r="F580" t="s">
        <v>37</v>
      </c>
      <c r="G580">
        <v>100</v>
      </c>
      <c r="H580" t="s">
        <v>27</v>
      </c>
      <c r="I580" t="s">
        <v>38</v>
      </c>
      <c r="J580" t="s">
        <v>59</v>
      </c>
      <c r="K580" t="s">
        <v>30</v>
      </c>
      <c r="L580" t="s">
        <v>31</v>
      </c>
      <c r="M580">
        <v>3</v>
      </c>
      <c r="N580" t="s">
        <v>32</v>
      </c>
      <c r="O580" t="s">
        <v>33</v>
      </c>
      <c r="P580">
        <v>19.902999999999999</v>
      </c>
      <c r="Q580">
        <v>336594.41440000001</v>
      </c>
      <c r="R580">
        <v>3064523.8161999998</v>
      </c>
      <c r="S580">
        <v>336614.02730000002</v>
      </c>
      <c r="T580">
        <v>3064527.2020999999</v>
      </c>
      <c r="U580">
        <v>1.9903000000000001E-2</v>
      </c>
      <c r="V580" t="str">
        <f>VLOOKUP(C580,'Lines LookUp'!$B$1:$C$12,2,0)</f>
        <v>BAN</v>
      </c>
      <c r="W580" t="str">
        <f>ROUNDUP(Q580,3)&amp;"-"&amp;ROUNDUP(R580,3)</f>
        <v>336594.415-3064523.817</v>
      </c>
      <c r="X580" t="str">
        <f>ROUNDUP(S580,3)&amp;"-"&amp;ROUNDUP(T580,3)</f>
        <v>336614.028-3064527.203</v>
      </c>
      <c r="Y580">
        <f>VLOOKUP(W580&amp;"-"&amp;V580,'Buscoords Workout'!$F:$G,2,0)</f>
        <v>2112</v>
      </c>
      <c r="Z580">
        <f>VLOOKUP(X580&amp;"-"&amp;V580,'Buscoords Workout'!$F:$G,2,0)</f>
        <v>2113</v>
      </c>
      <c r="AA580" t="b">
        <f>OR(ISNA(Y580),ISNA(Z580))</f>
        <v>0</v>
      </c>
    </row>
    <row r="581" spans="1:27" x14ac:dyDescent="0.25">
      <c r="A581">
        <v>2127</v>
      </c>
      <c r="B581" t="s">
        <v>24</v>
      </c>
      <c r="C581" t="s">
        <v>32</v>
      </c>
      <c r="D581" t="s">
        <v>58</v>
      </c>
      <c r="E581">
        <v>11</v>
      </c>
      <c r="F581" t="s">
        <v>37</v>
      </c>
      <c r="G581">
        <v>100</v>
      </c>
      <c r="H581" t="s">
        <v>27</v>
      </c>
      <c r="I581" t="s">
        <v>38</v>
      </c>
      <c r="J581" t="s">
        <v>59</v>
      </c>
      <c r="K581" t="s">
        <v>30</v>
      </c>
      <c r="L581" t="s">
        <v>31</v>
      </c>
      <c r="M581">
        <v>3</v>
      </c>
      <c r="N581" t="s">
        <v>32</v>
      </c>
      <c r="O581" t="s">
        <v>33</v>
      </c>
      <c r="P581">
        <v>23.305700000000002</v>
      </c>
      <c r="Q581">
        <v>336614.02730000002</v>
      </c>
      <c r="R581">
        <v>3064527.2020999999</v>
      </c>
      <c r="S581">
        <v>336637.28389999998</v>
      </c>
      <c r="T581">
        <v>3064528.7143000001</v>
      </c>
      <c r="U581">
        <v>2.3306E-2</v>
      </c>
      <c r="V581" t="str">
        <f>VLOOKUP(C581,'Lines LookUp'!$B$1:$C$12,2,0)</f>
        <v>BAN</v>
      </c>
      <c r="W581" t="str">
        <f>ROUNDUP(Q581,3)&amp;"-"&amp;ROUNDUP(R581,3)</f>
        <v>336614.028-3064527.203</v>
      </c>
      <c r="X581" t="str">
        <f>ROUNDUP(S581,3)&amp;"-"&amp;ROUNDUP(T581,3)</f>
        <v>336637.284-3064528.715</v>
      </c>
      <c r="Y581">
        <f>VLOOKUP(W581&amp;"-"&amp;V581,'Buscoords Workout'!$F:$G,2,0)</f>
        <v>2113</v>
      </c>
      <c r="Z581">
        <f>VLOOKUP(X581&amp;"-"&amp;V581,'Buscoords Workout'!$F:$G,2,0)</f>
        <v>2114</v>
      </c>
      <c r="AA581" t="b">
        <f>OR(ISNA(Y581),ISNA(Z581))</f>
        <v>0</v>
      </c>
    </row>
    <row r="582" spans="1:27" x14ac:dyDescent="0.25">
      <c r="A582">
        <v>2128</v>
      </c>
      <c r="B582" t="s">
        <v>24</v>
      </c>
      <c r="C582" t="s">
        <v>32</v>
      </c>
      <c r="D582" t="s">
        <v>58</v>
      </c>
      <c r="E582">
        <v>11</v>
      </c>
      <c r="F582" t="s">
        <v>37</v>
      </c>
      <c r="G582">
        <v>100</v>
      </c>
      <c r="H582" t="s">
        <v>27</v>
      </c>
      <c r="I582" t="s">
        <v>38</v>
      </c>
      <c r="J582" t="s">
        <v>59</v>
      </c>
      <c r="K582" t="s">
        <v>30</v>
      </c>
      <c r="L582" t="s">
        <v>31</v>
      </c>
      <c r="M582">
        <v>3</v>
      </c>
      <c r="N582" t="s">
        <v>32</v>
      </c>
      <c r="O582" t="s">
        <v>33</v>
      </c>
      <c r="P582">
        <v>22.8262</v>
      </c>
      <c r="Q582">
        <v>336637.28389999998</v>
      </c>
      <c r="R582">
        <v>3064528.7143000001</v>
      </c>
      <c r="S582">
        <v>336659.94549999997</v>
      </c>
      <c r="T582">
        <v>3064531.4509999999</v>
      </c>
      <c r="U582">
        <v>2.2825999999999999E-2</v>
      </c>
      <c r="V582" t="str">
        <f>VLOOKUP(C582,'Lines LookUp'!$B$1:$C$12,2,0)</f>
        <v>BAN</v>
      </c>
      <c r="W582" t="str">
        <f>ROUNDUP(Q582,3)&amp;"-"&amp;ROUNDUP(R582,3)</f>
        <v>336637.284-3064528.715</v>
      </c>
      <c r="X582" t="str">
        <f>ROUNDUP(S582,3)&amp;"-"&amp;ROUNDUP(T582,3)</f>
        <v>336659.946-3064531.451</v>
      </c>
      <c r="Y582">
        <f>VLOOKUP(W582&amp;"-"&amp;V582,'Buscoords Workout'!$F:$G,2,0)</f>
        <v>2114</v>
      </c>
      <c r="Z582">
        <f>VLOOKUP(X582&amp;"-"&amp;V582,'Buscoords Workout'!$F:$G,2,0)</f>
        <v>2115</v>
      </c>
      <c r="AA582" t="b">
        <f>OR(ISNA(Y582),ISNA(Z582))</f>
        <v>0</v>
      </c>
    </row>
    <row r="583" spans="1:27" x14ac:dyDescent="0.25">
      <c r="A583">
        <v>2129</v>
      </c>
      <c r="B583" t="s">
        <v>24</v>
      </c>
      <c r="C583" t="s">
        <v>32</v>
      </c>
      <c r="D583" t="s">
        <v>58</v>
      </c>
      <c r="E583">
        <v>11</v>
      </c>
      <c r="F583" t="s">
        <v>37</v>
      </c>
      <c r="G583">
        <v>100</v>
      </c>
      <c r="H583" t="s">
        <v>27</v>
      </c>
      <c r="I583" t="s">
        <v>38</v>
      </c>
      <c r="J583" t="s">
        <v>59</v>
      </c>
      <c r="K583" t="s">
        <v>30</v>
      </c>
      <c r="L583" t="s">
        <v>31</v>
      </c>
      <c r="M583">
        <v>3</v>
      </c>
      <c r="N583" t="s">
        <v>32</v>
      </c>
      <c r="O583" t="s">
        <v>33</v>
      </c>
      <c r="P583">
        <v>19.603400000000001</v>
      </c>
      <c r="Q583">
        <v>336659.94549999997</v>
      </c>
      <c r="R583">
        <v>3064531.4509999999</v>
      </c>
      <c r="S583">
        <v>336679.49300000002</v>
      </c>
      <c r="T583">
        <v>3064529.9717000001</v>
      </c>
      <c r="U583">
        <v>1.9602999999999999E-2</v>
      </c>
      <c r="V583" t="str">
        <f>VLOOKUP(C583,'Lines LookUp'!$B$1:$C$12,2,0)</f>
        <v>BAN</v>
      </c>
      <c r="W583" t="str">
        <f>ROUNDUP(Q583,3)&amp;"-"&amp;ROUNDUP(R583,3)</f>
        <v>336659.946-3064531.451</v>
      </c>
      <c r="X583" t="str">
        <f>ROUNDUP(S583,3)&amp;"-"&amp;ROUNDUP(T583,3)</f>
        <v>336679.493-3064529.972</v>
      </c>
      <c r="Y583">
        <f>VLOOKUP(W583&amp;"-"&amp;V583,'Buscoords Workout'!$F:$G,2,0)</f>
        <v>2115</v>
      </c>
      <c r="Z583">
        <f>VLOOKUP(X583&amp;"-"&amp;V583,'Buscoords Workout'!$F:$G,2,0)</f>
        <v>2116</v>
      </c>
      <c r="AA583" t="b">
        <f>OR(ISNA(Y583),ISNA(Z583))</f>
        <v>0</v>
      </c>
    </row>
    <row r="584" spans="1:27" x14ac:dyDescent="0.25">
      <c r="A584">
        <v>2130</v>
      </c>
      <c r="B584" t="s">
        <v>24</v>
      </c>
      <c r="C584" t="s">
        <v>32</v>
      </c>
      <c r="D584" t="s">
        <v>58</v>
      </c>
      <c r="E584">
        <v>11</v>
      </c>
      <c r="F584" t="s">
        <v>37</v>
      </c>
      <c r="G584">
        <v>100</v>
      </c>
      <c r="H584" t="s">
        <v>27</v>
      </c>
      <c r="I584" t="s">
        <v>38</v>
      </c>
      <c r="J584" t="s">
        <v>59</v>
      </c>
      <c r="K584" t="s">
        <v>30</v>
      </c>
      <c r="L584" t="s">
        <v>31</v>
      </c>
      <c r="M584">
        <v>3</v>
      </c>
      <c r="N584" t="s">
        <v>32</v>
      </c>
      <c r="O584" t="s">
        <v>33</v>
      </c>
      <c r="P584">
        <v>24.727699999999999</v>
      </c>
      <c r="Q584">
        <v>336679.49300000002</v>
      </c>
      <c r="R584">
        <v>3064529.9717000001</v>
      </c>
      <c r="S584">
        <v>336703.99680000002</v>
      </c>
      <c r="T584">
        <v>3064533.2921000002</v>
      </c>
      <c r="U584">
        <v>2.4728E-2</v>
      </c>
      <c r="V584" t="str">
        <f>VLOOKUP(C584,'Lines LookUp'!$B$1:$C$12,2,0)</f>
        <v>BAN</v>
      </c>
      <c r="W584" t="str">
        <f>ROUNDUP(Q584,3)&amp;"-"&amp;ROUNDUP(R584,3)</f>
        <v>336679.493-3064529.972</v>
      </c>
      <c r="X584" t="str">
        <f>ROUNDUP(S584,3)&amp;"-"&amp;ROUNDUP(T584,3)</f>
        <v>336703.997-3064533.293</v>
      </c>
      <c r="Y584">
        <f>VLOOKUP(W584&amp;"-"&amp;V584,'Buscoords Workout'!$F:$G,2,0)</f>
        <v>2116</v>
      </c>
      <c r="Z584">
        <f>VLOOKUP(X584&amp;"-"&amp;V584,'Buscoords Workout'!$F:$G,2,0)</f>
        <v>2117</v>
      </c>
      <c r="AA584" t="b">
        <f>OR(ISNA(Y584),ISNA(Z584))</f>
        <v>0</v>
      </c>
    </row>
    <row r="585" spans="1:27" x14ac:dyDescent="0.25">
      <c r="A585">
        <v>2131</v>
      </c>
      <c r="B585" t="s">
        <v>24</v>
      </c>
      <c r="C585" t="s">
        <v>32</v>
      </c>
      <c r="D585" t="s">
        <v>58</v>
      </c>
      <c r="E585">
        <v>11</v>
      </c>
      <c r="F585" t="s">
        <v>37</v>
      </c>
      <c r="G585">
        <v>100</v>
      </c>
      <c r="H585" t="s">
        <v>27</v>
      </c>
      <c r="I585" t="s">
        <v>38</v>
      </c>
      <c r="J585" t="s">
        <v>59</v>
      </c>
      <c r="K585" t="s">
        <v>30</v>
      </c>
      <c r="L585" t="s">
        <v>31</v>
      </c>
      <c r="M585">
        <v>3</v>
      </c>
      <c r="N585" t="s">
        <v>32</v>
      </c>
      <c r="O585" t="s">
        <v>33</v>
      </c>
      <c r="P585">
        <v>23.234100000000002</v>
      </c>
      <c r="Q585">
        <v>336703.99680000002</v>
      </c>
      <c r="R585">
        <v>3064533.2921000002</v>
      </c>
      <c r="S585">
        <v>336727.22879999998</v>
      </c>
      <c r="T585">
        <v>3064532.9799000002</v>
      </c>
      <c r="U585">
        <v>2.3234000000000001E-2</v>
      </c>
      <c r="V585" t="str">
        <f>VLOOKUP(C585,'Lines LookUp'!$B$1:$C$12,2,0)</f>
        <v>BAN</v>
      </c>
      <c r="W585" t="str">
        <f>ROUNDUP(Q585,3)&amp;"-"&amp;ROUNDUP(R585,3)</f>
        <v>336703.997-3064533.293</v>
      </c>
      <c r="X585" t="str">
        <f>ROUNDUP(S585,3)&amp;"-"&amp;ROUNDUP(T585,3)</f>
        <v>336727.229-3064532.98</v>
      </c>
      <c r="Y585">
        <f>VLOOKUP(W585&amp;"-"&amp;V585,'Buscoords Workout'!$F:$G,2,0)</f>
        <v>2117</v>
      </c>
      <c r="Z585">
        <f>VLOOKUP(X585&amp;"-"&amp;V585,'Buscoords Workout'!$F:$G,2,0)</f>
        <v>2118</v>
      </c>
      <c r="AA585" t="b">
        <f>OR(ISNA(Y585),ISNA(Z585))</f>
        <v>0</v>
      </c>
    </row>
    <row r="586" spans="1:27" x14ac:dyDescent="0.25">
      <c r="A586">
        <v>2132</v>
      </c>
      <c r="B586" t="s">
        <v>24</v>
      </c>
      <c r="C586" t="s">
        <v>32</v>
      </c>
      <c r="D586" t="s">
        <v>58</v>
      </c>
      <c r="E586">
        <v>11</v>
      </c>
      <c r="F586" t="s">
        <v>37</v>
      </c>
      <c r="G586">
        <v>100</v>
      </c>
      <c r="H586" t="s">
        <v>27</v>
      </c>
      <c r="I586" t="s">
        <v>38</v>
      </c>
      <c r="J586" t="s">
        <v>59</v>
      </c>
      <c r="K586" t="s">
        <v>30</v>
      </c>
      <c r="L586" t="s">
        <v>31</v>
      </c>
      <c r="M586">
        <v>3</v>
      </c>
      <c r="N586" t="s">
        <v>32</v>
      </c>
      <c r="O586" t="s">
        <v>33</v>
      </c>
      <c r="P586">
        <v>11.759600000000001</v>
      </c>
      <c r="Q586">
        <v>336727.22879999998</v>
      </c>
      <c r="R586">
        <v>3064532.9799000002</v>
      </c>
      <c r="S586">
        <v>336738.86940000003</v>
      </c>
      <c r="T586">
        <v>3064534.6483</v>
      </c>
      <c r="U586">
        <v>1.176E-2</v>
      </c>
      <c r="V586" t="str">
        <f>VLOOKUP(C586,'Lines LookUp'!$B$1:$C$12,2,0)</f>
        <v>BAN</v>
      </c>
      <c r="W586" t="str">
        <f>ROUNDUP(Q586,3)&amp;"-"&amp;ROUNDUP(R586,3)</f>
        <v>336727.229-3064532.98</v>
      </c>
      <c r="X586" t="str">
        <f>ROUNDUP(S586,3)&amp;"-"&amp;ROUNDUP(T586,3)</f>
        <v>336738.87-3064534.649</v>
      </c>
      <c r="Y586">
        <f>VLOOKUP(W586&amp;"-"&amp;V586,'Buscoords Workout'!$F:$G,2,0)</f>
        <v>2118</v>
      </c>
      <c r="Z586">
        <f>VLOOKUP(X586&amp;"-"&amp;V586,'Buscoords Workout'!$F:$G,2,0)</f>
        <v>2119</v>
      </c>
      <c r="AA586" t="b">
        <f>OR(ISNA(Y586),ISNA(Z586))</f>
        <v>0</v>
      </c>
    </row>
    <row r="587" spans="1:27" x14ac:dyDescent="0.25">
      <c r="A587">
        <v>2133</v>
      </c>
      <c r="B587" t="s">
        <v>24</v>
      </c>
      <c r="C587" t="s">
        <v>32</v>
      </c>
      <c r="D587" t="s">
        <v>58</v>
      </c>
      <c r="E587">
        <v>11</v>
      </c>
      <c r="F587" t="s">
        <v>37</v>
      </c>
      <c r="G587">
        <v>100</v>
      </c>
      <c r="H587" t="s">
        <v>27</v>
      </c>
      <c r="I587" t="s">
        <v>38</v>
      </c>
      <c r="J587" t="s">
        <v>59</v>
      </c>
      <c r="K587" t="s">
        <v>30</v>
      </c>
      <c r="L587" t="s">
        <v>31</v>
      </c>
      <c r="M587">
        <v>3</v>
      </c>
      <c r="N587" t="s">
        <v>32</v>
      </c>
      <c r="O587" t="s">
        <v>33</v>
      </c>
      <c r="P587">
        <v>16.86</v>
      </c>
      <c r="Q587">
        <v>336738.86940000003</v>
      </c>
      <c r="R587">
        <v>3064534.6483</v>
      </c>
      <c r="S587">
        <v>336750.04560000001</v>
      </c>
      <c r="T587">
        <v>3064547.2718000002</v>
      </c>
      <c r="U587">
        <v>1.686E-2</v>
      </c>
      <c r="V587" t="str">
        <f>VLOOKUP(C587,'Lines LookUp'!$B$1:$C$12,2,0)</f>
        <v>BAN</v>
      </c>
      <c r="W587" t="str">
        <f>ROUNDUP(Q587,3)&amp;"-"&amp;ROUNDUP(R587,3)</f>
        <v>336738.87-3064534.649</v>
      </c>
      <c r="X587" t="str">
        <f>ROUNDUP(S587,3)&amp;"-"&amp;ROUNDUP(T587,3)</f>
        <v>336750.046-3064547.272</v>
      </c>
      <c r="Y587">
        <f>VLOOKUP(W587&amp;"-"&amp;V587,'Buscoords Workout'!$F:$G,2,0)</f>
        <v>2119</v>
      </c>
      <c r="Z587">
        <f>VLOOKUP(X587&amp;"-"&amp;V587,'Buscoords Workout'!$F:$G,2,0)</f>
        <v>2120</v>
      </c>
      <c r="AA587" t="b">
        <f>OR(ISNA(Y587),ISNA(Z587))</f>
        <v>0</v>
      </c>
    </row>
    <row r="588" spans="1:27" x14ac:dyDescent="0.25">
      <c r="A588">
        <v>2134</v>
      </c>
      <c r="B588" t="s">
        <v>24</v>
      </c>
      <c r="C588" t="s">
        <v>32</v>
      </c>
      <c r="D588" t="s">
        <v>58</v>
      </c>
      <c r="E588">
        <v>11</v>
      </c>
      <c r="F588" t="s">
        <v>37</v>
      </c>
      <c r="G588">
        <v>100</v>
      </c>
      <c r="H588" t="s">
        <v>27</v>
      </c>
      <c r="I588" t="s">
        <v>38</v>
      </c>
      <c r="J588" t="s">
        <v>59</v>
      </c>
      <c r="K588" t="s">
        <v>30</v>
      </c>
      <c r="L588" t="s">
        <v>31</v>
      </c>
      <c r="M588">
        <v>3</v>
      </c>
      <c r="N588" t="s">
        <v>32</v>
      </c>
      <c r="O588" t="s">
        <v>33</v>
      </c>
      <c r="P588">
        <v>6.1443599999999998</v>
      </c>
      <c r="Q588">
        <v>336750.04560000001</v>
      </c>
      <c r="R588">
        <v>3064547.2718000002</v>
      </c>
      <c r="S588">
        <v>336756.16739999998</v>
      </c>
      <c r="T588">
        <v>3064547.7977999998</v>
      </c>
      <c r="U588">
        <v>6.1440000000000002E-3</v>
      </c>
      <c r="V588" t="str">
        <f>VLOOKUP(C588,'Lines LookUp'!$B$1:$C$12,2,0)</f>
        <v>BAN</v>
      </c>
      <c r="W588" t="str">
        <f>ROUNDUP(Q588,3)&amp;"-"&amp;ROUNDUP(R588,3)</f>
        <v>336750.046-3064547.272</v>
      </c>
      <c r="X588" t="str">
        <f>ROUNDUP(S588,3)&amp;"-"&amp;ROUNDUP(T588,3)</f>
        <v>336756.168-3064547.798</v>
      </c>
      <c r="Y588">
        <f>VLOOKUP(W588&amp;"-"&amp;V588,'Buscoords Workout'!$F:$G,2,0)</f>
        <v>2120</v>
      </c>
      <c r="Z588">
        <f>VLOOKUP(X588&amp;"-"&amp;V588,'Buscoords Workout'!$F:$G,2,0)</f>
        <v>2121</v>
      </c>
      <c r="AA588" t="b">
        <f>OR(ISNA(Y588),ISNA(Z588))</f>
        <v>0</v>
      </c>
    </row>
    <row r="589" spans="1:27" x14ac:dyDescent="0.25">
      <c r="A589">
        <v>2135</v>
      </c>
      <c r="B589" t="s">
        <v>24</v>
      </c>
      <c r="C589" t="s">
        <v>32</v>
      </c>
      <c r="D589" t="s">
        <v>58</v>
      </c>
      <c r="E589">
        <v>11</v>
      </c>
      <c r="F589" t="s">
        <v>37</v>
      </c>
      <c r="G589">
        <v>100</v>
      </c>
      <c r="H589" t="s">
        <v>27</v>
      </c>
      <c r="I589" t="s">
        <v>38</v>
      </c>
      <c r="J589" t="s">
        <v>59</v>
      </c>
      <c r="K589" t="s">
        <v>30</v>
      </c>
      <c r="L589" t="s">
        <v>31</v>
      </c>
      <c r="M589">
        <v>3</v>
      </c>
      <c r="N589" t="s">
        <v>32</v>
      </c>
      <c r="O589" t="s">
        <v>33</v>
      </c>
      <c r="P589">
        <v>1.2166600000000001</v>
      </c>
      <c r="Q589">
        <v>336756.16739999998</v>
      </c>
      <c r="R589">
        <v>3064547.7977999998</v>
      </c>
      <c r="S589">
        <v>336756.029461</v>
      </c>
      <c r="T589">
        <v>3064546.58898</v>
      </c>
      <c r="U589">
        <v>1.217E-3</v>
      </c>
      <c r="V589" t="str">
        <f>VLOOKUP(C589,'Lines LookUp'!$B$1:$C$12,2,0)</f>
        <v>BAN</v>
      </c>
      <c r="W589" t="str">
        <f>ROUNDUP(Q589,3)&amp;"-"&amp;ROUNDUP(R589,3)</f>
        <v>336756.168-3064547.798</v>
      </c>
      <c r="X589" t="str">
        <f>ROUNDUP(S589,3)&amp;"-"&amp;ROUNDUP(T589,3)</f>
        <v>336756.03-3064546.589</v>
      </c>
      <c r="Y589">
        <f>VLOOKUP(W589&amp;"-"&amp;V589,'Buscoords Workout'!$F:$G,2,0)</f>
        <v>2121</v>
      </c>
      <c r="Z589">
        <f>VLOOKUP(X589&amp;"-"&amp;V589,'Buscoords Workout'!$F:$G,2,0)</f>
        <v>2243</v>
      </c>
      <c r="AA589" t="b">
        <f>OR(ISNA(Y589),ISNA(Z589))</f>
        <v>0</v>
      </c>
    </row>
    <row r="590" spans="1:27" x14ac:dyDescent="0.25">
      <c r="A590">
        <v>2136</v>
      </c>
      <c r="B590" t="s">
        <v>24</v>
      </c>
      <c r="C590" t="s">
        <v>32</v>
      </c>
      <c r="D590" t="s">
        <v>58</v>
      </c>
      <c r="E590">
        <v>11</v>
      </c>
      <c r="F590" t="s">
        <v>37</v>
      </c>
      <c r="G590">
        <v>100</v>
      </c>
      <c r="H590" t="s">
        <v>27</v>
      </c>
      <c r="I590" t="s">
        <v>38</v>
      </c>
      <c r="J590" t="s">
        <v>59</v>
      </c>
      <c r="K590" t="s">
        <v>30</v>
      </c>
      <c r="L590" t="s">
        <v>31</v>
      </c>
      <c r="M590">
        <v>3</v>
      </c>
      <c r="N590" t="s">
        <v>32</v>
      </c>
      <c r="O590" t="s">
        <v>33</v>
      </c>
      <c r="P590">
        <v>17.121700000000001</v>
      </c>
      <c r="Q590">
        <v>336756.029461</v>
      </c>
      <c r="R590">
        <v>3064546.58898</v>
      </c>
      <c r="S590">
        <v>336754.0883</v>
      </c>
      <c r="T590">
        <v>3064529.5776999998</v>
      </c>
      <c r="U590">
        <v>1.7121999999999998E-2</v>
      </c>
      <c r="V590" t="str">
        <f>VLOOKUP(C590,'Lines LookUp'!$B$1:$C$12,2,0)</f>
        <v>BAN</v>
      </c>
      <c r="W590" t="str">
        <f>ROUNDUP(Q590,3)&amp;"-"&amp;ROUNDUP(R590,3)</f>
        <v>336756.03-3064546.589</v>
      </c>
      <c r="X590" t="str">
        <f>ROUNDUP(S590,3)&amp;"-"&amp;ROUNDUP(T590,3)</f>
        <v>336754.089-3064529.578</v>
      </c>
      <c r="Y590">
        <f>VLOOKUP(W590&amp;"-"&amp;V590,'Buscoords Workout'!$F:$G,2,0)</f>
        <v>2243</v>
      </c>
      <c r="Z590">
        <f>VLOOKUP(X590&amp;"-"&amp;V590,'Buscoords Workout'!$F:$G,2,0)</f>
        <v>2122</v>
      </c>
      <c r="AA590" t="b">
        <f>OR(ISNA(Y590),ISNA(Z590))</f>
        <v>0</v>
      </c>
    </row>
    <row r="591" spans="1:27" x14ac:dyDescent="0.25">
      <c r="A591">
        <v>2137</v>
      </c>
      <c r="B591" t="s">
        <v>24</v>
      </c>
      <c r="C591" t="s">
        <v>32</v>
      </c>
      <c r="D591" t="s">
        <v>58</v>
      </c>
      <c r="E591">
        <v>11</v>
      </c>
      <c r="F591" t="s">
        <v>37</v>
      </c>
      <c r="G591">
        <v>100</v>
      </c>
      <c r="H591" t="s">
        <v>27</v>
      </c>
      <c r="I591" t="s">
        <v>38</v>
      </c>
      <c r="J591" t="s">
        <v>59</v>
      </c>
      <c r="K591" t="s">
        <v>30</v>
      </c>
      <c r="L591" t="s">
        <v>31</v>
      </c>
      <c r="M591">
        <v>3</v>
      </c>
      <c r="N591" t="s">
        <v>32</v>
      </c>
      <c r="O591" t="s">
        <v>33</v>
      </c>
      <c r="P591">
        <v>21.895600000000002</v>
      </c>
      <c r="Q591">
        <v>336754.0883</v>
      </c>
      <c r="R591">
        <v>3064529.5776999998</v>
      </c>
      <c r="S591">
        <v>336753.7942</v>
      </c>
      <c r="T591">
        <v>3064507.6841000002</v>
      </c>
      <c r="U591">
        <v>2.1895999999999999E-2</v>
      </c>
      <c r="V591" t="str">
        <f>VLOOKUP(C591,'Lines LookUp'!$B$1:$C$12,2,0)</f>
        <v>BAN</v>
      </c>
      <c r="W591" t="str">
        <f>ROUNDUP(Q591,3)&amp;"-"&amp;ROUNDUP(R591,3)</f>
        <v>336754.089-3064529.578</v>
      </c>
      <c r="X591" t="str">
        <f>ROUNDUP(S591,3)&amp;"-"&amp;ROUNDUP(T591,3)</f>
        <v>336753.795-3064507.685</v>
      </c>
      <c r="Y591">
        <f>VLOOKUP(W591&amp;"-"&amp;V591,'Buscoords Workout'!$F:$G,2,0)</f>
        <v>2122</v>
      </c>
      <c r="Z591">
        <f>VLOOKUP(X591&amp;"-"&amp;V591,'Buscoords Workout'!$F:$G,2,0)</f>
        <v>2123</v>
      </c>
      <c r="AA591" t="b">
        <f>OR(ISNA(Y591),ISNA(Z591))</f>
        <v>0</v>
      </c>
    </row>
    <row r="592" spans="1:27" x14ac:dyDescent="0.25">
      <c r="A592">
        <v>2138</v>
      </c>
      <c r="B592" t="s">
        <v>24</v>
      </c>
      <c r="C592" t="s">
        <v>32</v>
      </c>
      <c r="D592" t="s">
        <v>58</v>
      </c>
      <c r="E592">
        <v>11</v>
      </c>
      <c r="F592" t="s">
        <v>37</v>
      </c>
      <c r="G592">
        <v>100</v>
      </c>
      <c r="H592" t="s">
        <v>27</v>
      </c>
      <c r="I592" t="s">
        <v>38</v>
      </c>
      <c r="J592" t="s">
        <v>59</v>
      </c>
      <c r="K592" t="s">
        <v>30</v>
      </c>
      <c r="L592" t="s">
        <v>31</v>
      </c>
      <c r="M592">
        <v>3</v>
      </c>
      <c r="N592" t="s">
        <v>32</v>
      </c>
      <c r="O592" t="s">
        <v>33</v>
      </c>
      <c r="P592">
        <v>19.548999999999999</v>
      </c>
      <c r="Q592">
        <v>336753.7942</v>
      </c>
      <c r="R592">
        <v>3064507.6841000002</v>
      </c>
      <c r="S592">
        <v>336751.6986</v>
      </c>
      <c r="T592">
        <v>3064488.2477000002</v>
      </c>
      <c r="U592">
        <v>1.9549E-2</v>
      </c>
      <c r="V592" t="str">
        <f>VLOOKUP(C592,'Lines LookUp'!$B$1:$C$12,2,0)</f>
        <v>BAN</v>
      </c>
      <c r="W592" t="str">
        <f>ROUNDUP(Q592,3)&amp;"-"&amp;ROUNDUP(R592,3)</f>
        <v>336753.795-3064507.685</v>
      </c>
      <c r="X592" t="str">
        <f>ROUNDUP(S592,3)&amp;"-"&amp;ROUNDUP(T592,3)</f>
        <v>336751.699-3064488.248</v>
      </c>
      <c r="Y592">
        <f>VLOOKUP(W592&amp;"-"&amp;V592,'Buscoords Workout'!$F:$G,2,0)</f>
        <v>2123</v>
      </c>
      <c r="Z592">
        <f>VLOOKUP(X592&amp;"-"&amp;V592,'Buscoords Workout'!$F:$G,2,0)</f>
        <v>2124</v>
      </c>
      <c r="AA592" t="b">
        <f>OR(ISNA(Y592),ISNA(Z592))</f>
        <v>0</v>
      </c>
    </row>
    <row r="593" spans="1:27" x14ac:dyDescent="0.25">
      <c r="A593">
        <v>2139</v>
      </c>
      <c r="B593" t="s">
        <v>24</v>
      </c>
      <c r="C593" t="s">
        <v>32</v>
      </c>
      <c r="D593" t="s">
        <v>58</v>
      </c>
      <c r="E593">
        <v>11</v>
      </c>
      <c r="F593" t="s">
        <v>37</v>
      </c>
      <c r="G593">
        <v>100</v>
      </c>
      <c r="H593" t="s">
        <v>27</v>
      </c>
      <c r="I593" t="s">
        <v>38</v>
      </c>
      <c r="J593" t="s">
        <v>59</v>
      </c>
      <c r="K593" t="s">
        <v>30</v>
      </c>
      <c r="L593" t="s">
        <v>31</v>
      </c>
      <c r="M593">
        <v>3</v>
      </c>
      <c r="N593" t="s">
        <v>32</v>
      </c>
      <c r="O593" t="s">
        <v>33</v>
      </c>
      <c r="P593">
        <v>17.648800000000001</v>
      </c>
      <c r="Q593">
        <v>336751.6986</v>
      </c>
      <c r="R593">
        <v>3064488.2477000002</v>
      </c>
      <c r="S593">
        <v>336750.85029999999</v>
      </c>
      <c r="T593">
        <v>3064470.6192999999</v>
      </c>
      <c r="U593">
        <v>1.7649000000000001E-2</v>
      </c>
      <c r="V593" t="str">
        <f>VLOOKUP(C593,'Lines LookUp'!$B$1:$C$12,2,0)</f>
        <v>BAN</v>
      </c>
      <c r="W593" t="str">
        <f>ROUNDUP(Q593,3)&amp;"-"&amp;ROUNDUP(R593,3)</f>
        <v>336751.699-3064488.248</v>
      </c>
      <c r="X593" t="str">
        <f>ROUNDUP(S593,3)&amp;"-"&amp;ROUNDUP(T593,3)</f>
        <v>336750.851-3064470.62</v>
      </c>
      <c r="Y593">
        <f>VLOOKUP(W593&amp;"-"&amp;V593,'Buscoords Workout'!$F:$G,2,0)</f>
        <v>2124</v>
      </c>
      <c r="Z593">
        <f>VLOOKUP(X593&amp;"-"&amp;V593,'Buscoords Workout'!$F:$G,2,0)</f>
        <v>2125</v>
      </c>
      <c r="AA593" t="b">
        <f>OR(ISNA(Y593),ISNA(Z593))</f>
        <v>0</v>
      </c>
    </row>
    <row r="594" spans="1:27" x14ac:dyDescent="0.25">
      <c r="A594">
        <v>2140</v>
      </c>
      <c r="B594" t="s">
        <v>24</v>
      </c>
      <c r="C594" t="s">
        <v>32</v>
      </c>
      <c r="D594" t="s">
        <v>58</v>
      </c>
      <c r="E594">
        <v>11</v>
      </c>
      <c r="F594" t="s">
        <v>37</v>
      </c>
      <c r="G594">
        <v>100</v>
      </c>
      <c r="H594" t="s">
        <v>27</v>
      </c>
      <c r="I594" t="s">
        <v>38</v>
      </c>
      <c r="J594" t="s">
        <v>59</v>
      </c>
      <c r="K594" t="s">
        <v>30</v>
      </c>
      <c r="L594" t="s">
        <v>31</v>
      </c>
      <c r="M594">
        <v>3</v>
      </c>
      <c r="N594" t="s">
        <v>32</v>
      </c>
      <c r="O594" t="s">
        <v>33</v>
      </c>
      <c r="P594">
        <v>20.688400000000001</v>
      </c>
      <c r="Q594">
        <v>336750.85029999999</v>
      </c>
      <c r="R594">
        <v>3064470.6192999999</v>
      </c>
      <c r="S594">
        <v>336749.96120000002</v>
      </c>
      <c r="T594">
        <v>3064449.95</v>
      </c>
      <c r="U594">
        <v>2.0688000000000002E-2</v>
      </c>
      <c r="V594" t="str">
        <f>VLOOKUP(C594,'Lines LookUp'!$B$1:$C$12,2,0)</f>
        <v>BAN</v>
      </c>
      <c r="W594" t="str">
        <f>ROUNDUP(Q594,3)&amp;"-"&amp;ROUNDUP(R594,3)</f>
        <v>336750.851-3064470.62</v>
      </c>
      <c r="X594" t="str">
        <f>ROUNDUP(S594,3)&amp;"-"&amp;ROUNDUP(T594,3)</f>
        <v>336749.962-3064449.95</v>
      </c>
      <c r="Y594">
        <f>VLOOKUP(W594&amp;"-"&amp;V594,'Buscoords Workout'!$F:$G,2,0)</f>
        <v>2125</v>
      </c>
      <c r="Z594">
        <f>VLOOKUP(X594&amp;"-"&amp;V594,'Buscoords Workout'!$F:$G,2,0)</f>
        <v>2126</v>
      </c>
      <c r="AA594" t="b">
        <f>OR(ISNA(Y594),ISNA(Z594))</f>
        <v>0</v>
      </c>
    </row>
    <row r="595" spans="1:27" x14ac:dyDescent="0.25">
      <c r="A595">
        <v>2141</v>
      </c>
      <c r="B595" t="s">
        <v>24</v>
      </c>
      <c r="C595" t="s">
        <v>32</v>
      </c>
      <c r="D595" t="s">
        <v>58</v>
      </c>
      <c r="E595">
        <v>11</v>
      </c>
      <c r="F595" t="s">
        <v>37</v>
      </c>
      <c r="G595">
        <v>100</v>
      </c>
      <c r="H595" t="s">
        <v>27</v>
      </c>
      <c r="I595" t="s">
        <v>38</v>
      </c>
      <c r="J595" t="s">
        <v>59</v>
      </c>
      <c r="K595" t="s">
        <v>30</v>
      </c>
      <c r="L595" t="s">
        <v>31</v>
      </c>
      <c r="M595">
        <v>3</v>
      </c>
      <c r="N595" t="s">
        <v>32</v>
      </c>
      <c r="O595" t="s">
        <v>33</v>
      </c>
      <c r="P595">
        <v>16.703900000000001</v>
      </c>
      <c r="Q595">
        <v>336749.96120000002</v>
      </c>
      <c r="R595">
        <v>3064449.95</v>
      </c>
      <c r="S595">
        <v>336746.6838</v>
      </c>
      <c r="T595">
        <v>3064433.5707999999</v>
      </c>
      <c r="U595">
        <v>1.6704E-2</v>
      </c>
      <c r="V595" t="str">
        <f>VLOOKUP(C595,'Lines LookUp'!$B$1:$C$12,2,0)</f>
        <v>BAN</v>
      </c>
      <c r="W595" t="str">
        <f>ROUNDUP(Q595,3)&amp;"-"&amp;ROUNDUP(R595,3)</f>
        <v>336749.962-3064449.95</v>
      </c>
      <c r="X595" t="str">
        <f>ROUNDUP(S595,3)&amp;"-"&amp;ROUNDUP(T595,3)</f>
        <v>336746.684-3064433.571</v>
      </c>
      <c r="Y595">
        <f>VLOOKUP(W595&amp;"-"&amp;V595,'Buscoords Workout'!$F:$G,2,0)</f>
        <v>2126</v>
      </c>
      <c r="Z595">
        <f>VLOOKUP(X595&amp;"-"&amp;V595,'Buscoords Workout'!$F:$G,2,0)</f>
        <v>2127</v>
      </c>
      <c r="AA595" t="b">
        <f>OR(ISNA(Y595),ISNA(Z595))</f>
        <v>0</v>
      </c>
    </row>
    <row r="596" spans="1:27" x14ac:dyDescent="0.25">
      <c r="A596">
        <v>2142</v>
      </c>
      <c r="B596" t="s">
        <v>24</v>
      </c>
      <c r="C596" t="s">
        <v>32</v>
      </c>
      <c r="D596" t="s">
        <v>58</v>
      </c>
      <c r="E596">
        <v>11</v>
      </c>
      <c r="F596" t="s">
        <v>37</v>
      </c>
      <c r="G596">
        <v>100</v>
      </c>
      <c r="H596" t="s">
        <v>27</v>
      </c>
      <c r="I596" t="s">
        <v>38</v>
      </c>
      <c r="J596" t="s">
        <v>59</v>
      </c>
      <c r="K596" t="s">
        <v>30</v>
      </c>
      <c r="L596" t="s">
        <v>31</v>
      </c>
      <c r="M596">
        <v>3</v>
      </c>
      <c r="N596" t="s">
        <v>32</v>
      </c>
      <c r="O596" t="s">
        <v>33</v>
      </c>
      <c r="P596">
        <v>18.287400000000002</v>
      </c>
      <c r="Q596">
        <v>336746.6838</v>
      </c>
      <c r="R596">
        <v>3064433.5707999999</v>
      </c>
      <c r="S596">
        <v>336747.66139999998</v>
      </c>
      <c r="T596">
        <v>3064415.3095</v>
      </c>
      <c r="U596">
        <v>1.8287000000000001E-2</v>
      </c>
      <c r="V596" t="str">
        <f>VLOOKUP(C596,'Lines LookUp'!$B$1:$C$12,2,0)</f>
        <v>BAN</v>
      </c>
      <c r="W596" t="str">
        <f>ROUNDUP(Q596,3)&amp;"-"&amp;ROUNDUP(R596,3)</f>
        <v>336746.684-3064433.571</v>
      </c>
      <c r="X596" t="str">
        <f>ROUNDUP(S596,3)&amp;"-"&amp;ROUNDUP(T596,3)</f>
        <v>336747.662-3064415.31</v>
      </c>
      <c r="Y596">
        <f>VLOOKUP(W596&amp;"-"&amp;V596,'Buscoords Workout'!$F:$G,2,0)</f>
        <v>2127</v>
      </c>
      <c r="Z596">
        <f>VLOOKUP(X596&amp;"-"&amp;V596,'Buscoords Workout'!$F:$G,2,0)</f>
        <v>2128</v>
      </c>
      <c r="AA596" t="b">
        <f>OR(ISNA(Y596),ISNA(Z596))</f>
        <v>0</v>
      </c>
    </row>
    <row r="597" spans="1:27" x14ac:dyDescent="0.25">
      <c r="A597">
        <v>2143</v>
      </c>
      <c r="B597" t="s">
        <v>24</v>
      </c>
      <c r="C597" t="s">
        <v>32</v>
      </c>
      <c r="D597" t="s">
        <v>58</v>
      </c>
      <c r="E597">
        <v>11</v>
      </c>
      <c r="F597" t="s">
        <v>37</v>
      </c>
      <c r="G597">
        <v>100</v>
      </c>
      <c r="H597" t="s">
        <v>27</v>
      </c>
      <c r="I597" t="s">
        <v>38</v>
      </c>
      <c r="J597" t="s">
        <v>59</v>
      </c>
      <c r="K597" t="s">
        <v>30</v>
      </c>
      <c r="L597" t="s">
        <v>31</v>
      </c>
      <c r="M597">
        <v>3</v>
      </c>
      <c r="N597" t="s">
        <v>32</v>
      </c>
      <c r="O597" t="s">
        <v>33</v>
      </c>
      <c r="P597">
        <v>18.0944</v>
      </c>
      <c r="Q597">
        <v>336747.66139999998</v>
      </c>
      <c r="R597">
        <v>3064415.3095</v>
      </c>
      <c r="S597">
        <v>336747.41840000002</v>
      </c>
      <c r="T597">
        <v>3064397.2167000002</v>
      </c>
      <c r="U597">
        <v>1.8093999999999999E-2</v>
      </c>
      <c r="V597" t="str">
        <f>VLOOKUP(C597,'Lines LookUp'!$B$1:$C$12,2,0)</f>
        <v>BAN</v>
      </c>
      <c r="W597" t="str">
        <f>ROUNDUP(Q597,3)&amp;"-"&amp;ROUNDUP(R597,3)</f>
        <v>336747.662-3064415.31</v>
      </c>
      <c r="X597" t="str">
        <f>ROUNDUP(S597,3)&amp;"-"&amp;ROUNDUP(T597,3)</f>
        <v>336747.419-3064397.217</v>
      </c>
      <c r="Y597">
        <f>VLOOKUP(W597&amp;"-"&amp;V597,'Buscoords Workout'!$F:$G,2,0)</f>
        <v>2128</v>
      </c>
      <c r="Z597">
        <f>VLOOKUP(X597&amp;"-"&amp;V597,'Buscoords Workout'!$F:$G,2,0)</f>
        <v>2129</v>
      </c>
      <c r="AA597" t="b">
        <f>OR(ISNA(Y597),ISNA(Z597))</f>
        <v>0</v>
      </c>
    </row>
    <row r="598" spans="1:27" x14ac:dyDescent="0.25">
      <c r="A598">
        <v>2144</v>
      </c>
      <c r="B598" t="s">
        <v>24</v>
      </c>
      <c r="C598" t="s">
        <v>32</v>
      </c>
      <c r="D598" t="s">
        <v>58</v>
      </c>
      <c r="E598">
        <v>11</v>
      </c>
      <c r="F598" t="s">
        <v>37</v>
      </c>
      <c r="G598">
        <v>100</v>
      </c>
      <c r="H598" t="s">
        <v>27</v>
      </c>
      <c r="I598" t="s">
        <v>38</v>
      </c>
      <c r="J598" t="s">
        <v>59</v>
      </c>
      <c r="K598" t="s">
        <v>30</v>
      </c>
      <c r="L598" t="s">
        <v>31</v>
      </c>
      <c r="M598">
        <v>3</v>
      </c>
      <c r="N598" t="s">
        <v>32</v>
      </c>
      <c r="O598" t="s">
        <v>33</v>
      </c>
      <c r="P598">
        <v>18.304099999999998</v>
      </c>
      <c r="Q598">
        <v>336747.41840000002</v>
      </c>
      <c r="R598">
        <v>3064397.2167000002</v>
      </c>
      <c r="S598">
        <v>336752.07250000001</v>
      </c>
      <c r="T598">
        <v>3064379.5142000001</v>
      </c>
      <c r="U598">
        <v>1.8304000000000001E-2</v>
      </c>
      <c r="V598" t="str">
        <f>VLOOKUP(C598,'Lines LookUp'!$B$1:$C$12,2,0)</f>
        <v>BAN</v>
      </c>
      <c r="W598" t="str">
        <f>ROUNDUP(Q598,3)&amp;"-"&amp;ROUNDUP(R598,3)</f>
        <v>336747.419-3064397.217</v>
      </c>
      <c r="X598" t="str">
        <f>ROUNDUP(S598,3)&amp;"-"&amp;ROUNDUP(T598,3)</f>
        <v>336752.073-3064379.515</v>
      </c>
      <c r="Y598">
        <f>VLOOKUP(W598&amp;"-"&amp;V598,'Buscoords Workout'!$F:$G,2,0)</f>
        <v>2129</v>
      </c>
      <c r="Z598">
        <f>VLOOKUP(X598&amp;"-"&amp;V598,'Buscoords Workout'!$F:$G,2,0)</f>
        <v>2130</v>
      </c>
      <c r="AA598" t="b">
        <f>OR(ISNA(Y598),ISNA(Z598))</f>
        <v>0</v>
      </c>
    </row>
    <row r="599" spans="1:27" x14ac:dyDescent="0.25">
      <c r="A599">
        <v>2145</v>
      </c>
      <c r="B599" t="s">
        <v>24</v>
      </c>
      <c r="C599" t="s">
        <v>32</v>
      </c>
      <c r="D599" t="s">
        <v>58</v>
      </c>
      <c r="E599">
        <v>11</v>
      </c>
      <c r="F599" t="s">
        <v>37</v>
      </c>
      <c r="G599">
        <v>100</v>
      </c>
      <c r="H599" t="s">
        <v>27</v>
      </c>
      <c r="I599" t="s">
        <v>38</v>
      </c>
      <c r="J599" t="s">
        <v>59</v>
      </c>
      <c r="K599" t="s">
        <v>30</v>
      </c>
      <c r="L599" t="s">
        <v>31</v>
      </c>
      <c r="M599">
        <v>3</v>
      </c>
      <c r="N599" t="s">
        <v>32</v>
      </c>
      <c r="O599" t="s">
        <v>33</v>
      </c>
      <c r="P599">
        <v>19.2043</v>
      </c>
      <c r="Q599">
        <v>336752.07250000001</v>
      </c>
      <c r="R599">
        <v>3064379.5142000001</v>
      </c>
      <c r="S599">
        <v>336754.99119999999</v>
      </c>
      <c r="T599">
        <v>3064360.5329999998</v>
      </c>
      <c r="U599">
        <v>1.9203999999999999E-2</v>
      </c>
      <c r="V599" t="str">
        <f>VLOOKUP(C599,'Lines LookUp'!$B$1:$C$12,2,0)</f>
        <v>BAN</v>
      </c>
      <c r="W599" t="str">
        <f>ROUNDUP(Q599,3)&amp;"-"&amp;ROUNDUP(R599,3)</f>
        <v>336752.073-3064379.515</v>
      </c>
      <c r="X599" t="str">
        <f>ROUNDUP(S599,3)&amp;"-"&amp;ROUNDUP(T599,3)</f>
        <v>336754.992-3064360.533</v>
      </c>
      <c r="Y599">
        <f>VLOOKUP(W599&amp;"-"&amp;V599,'Buscoords Workout'!$F:$G,2,0)</f>
        <v>2130</v>
      </c>
      <c r="Z599">
        <f>VLOOKUP(X599&amp;"-"&amp;V599,'Buscoords Workout'!$F:$G,2,0)</f>
        <v>2131</v>
      </c>
      <c r="AA599" t="b">
        <f>OR(ISNA(Y599),ISNA(Z599))</f>
        <v>0</v>
      </c>
    </row>
    <row r="600" spans="1:27" x14ac:dyDescent="0.25">
      <c r="A600">
        <v>2146</v>
      </c>
      <c r="B600" t="s">
        <v>24</v>
      </c>
      <c r="C600" t="s">
        <v>32</v>
      </c>
      <c r="D600" t="s">
        <v>58</v>
      </c>
      <c r="E600">
        <v>11</v>
      </c>
      <c r="F600" t="s">
        <v>37</v>
      </c>
      <c r="G600">
        <v>100</v>
      </c>
      <c r="H600" t="s">
        <v>27</v>
      </c>
      <c r="I600" t="s">
        <v>38</v>
      </c>
      <c r="J600" t="s">
        <v>59</v>
      </c>
      <c r="K600" t="s">
        <v>30</v>
      </c>
      <c r="L600" t="s">
        <v>31</v>
      </c>
      <c r="M600">
        <v>3</v>
      </c>
      <c r="N600" t="s">
        <v>32</v>
      </c>
      <c r="O600" t="s">
        <v>33</v>
      </c>
      <c r="P600">
        <v>2.99682</v>
      </c>
      <c r="Q600">
        <v>336754.99119999999</v>
      </c>
      <c r="R600">
        <v>3064360.5329999998</v>
      </c>
      <c r="S600">
        <v>336755.44669999997</v>
      </c>
      <c r="T600">
        <v>3064357.571</v>
      </c>
      <c r="U600">
        <v>2.9970000000000001E-3</v>
      </c>
      <c r="V600" t="str">
        <f>VLOOKUP(C600,'Lines LookUp'!$B$1:$C$12,2,0)</f>
        <v>BAN</v>
      </c>
      <c r="W600" t="str">
        <f>ROUNDUP(Q600,3)&amp;"-"&amp;ROUNDUP(R600,3)</f>
        <v>336754.992-3064360.533</v>
      </c>
      <c r="X600" t="str">
        <f>ROUNDUP(S600,3)&amp;"-"&amp;ROUNDUP(T600,3)</f>
        <v>336755.447-3064357.571</v>
      </c>
      <c r="Y600">
        <f>VLOOKUP(W600&amp;"-"&amp;V600,'Buscoords Workout'!$F:$G,2,0)</f>
        <v>2131</v>
      </c>
      <c r="Z600">
        <f>VLOOKUP(X600&amp;"-"&amp;V600,'Buscoords Workout'!$F:$G,2,0)</f>
        <v>2132</v>
      </c>
      <c r="AA600" t="b">
        <f>OR(ISNA(Y600),ISNA(Z600))</f>
        <v>0</v>
      </c>
    </row>
    <row r="601" spans="1:27" x14ac:dyDescent="0.25">
      <c r="A601">
        <v>2147</v>
      </c>
      <c r="B601" t="s">
        <v>24</v>
      </c>
      <c r="C601" t="s">
        <v>32</v>
      </c>
      <c r="D601" t="s">
        <v>58</v>
      </c>
      <c r="E601">
        <v>11</v>
      </c>
      <c r="F601" t="s">
        <v>37</v>
      </c>
      <c r="G601">
        <v>100</v>
      </c>
      <c r="H601" t="s">
        <v>27</v>
      </c>
      <c r="I601" t="s">
        <v>38</v>
      </c>
      <c r="J601" t="s">
        <v>59</v>
      </c>
      <c r="K601" t="s">
        <v>30</v>
      </c>
      <c r="L601" t="s">
        <v>31</v>
      </c>
      <c r="M601">
        <v>3</v>
      </c>
      <c r="N601" t="s">
        <v>32</v>
      </c>
      <c r="O601" t="s">
        <v>33</v>
      </c>
      <c r="P601">
        <v>25.205400000000001</v>
      </c>
      <c r="Q601">
        <v>336755.44669999997</v>
      </c>
      <c r="R601">
        <v>3064357.571</v>
      </c>
      <c r="S601">
        <v>336758.78</v>
      </c>
      <c r="T601">
        <v>3064332.5869999998</v>
      </c>
      <c r="U601">
        <v>2.5205000000000002E-2</v>
      </c>
      <c r="V601" t="str">
        <f>VLOOKUP(C601,'Lines LookUp'!$B$1:$C$12,2,0)</f>
        <v>BAN</v>
      </c>
      <c r="W601" t="str">
        <f>ROUNDUP(Q601,3)&amp;"-"&amp;ROUNDUP(R601,3)</f>
        <v>336755.447-3064357.571</v>
      </c>
      <c r="X601" t="str">
        <f>ROUNDUP(S601,3)&amp;"-"&amp;ROUNDUP(T601,3)</f>
        <v>336758.78-3064332.587</v>
      </c>
      <c r="Y601">
        <f>VLOOKUP(W601&amp;"-"&amp;V601,'Buscoords Workout'!$F:$G,2,0)</f>
        <v>2132</v>
      </c>
      <c r="Z601">
        <f>VLOOKUP(X601&amp;"-"&amp;V601,'Buscoords Workout'!$F:$G,2,0)</f>
        <v>2133</v>
      </c>
      <c r="AA601" t="b">
        <f>OR(ISNA(Y601),ISNA(Z601))</f>
        <v>0</v>
      </c>
    </row>
    <row r="602" spans="1:27" x14ac:dyDescent="0.25">
      <c r="A602">
        <v>2148</v>
      </c>
      <c r="B602" t="s">
        <v>24</v>
      </c>
      <c r="C602" t="s">
        <v>32</v>
      </c>
      <c r="D602" t="s">
        <v>58</v>
      </c>
      <c r="E602">
        <v>11</v>
      </c>
      <c r="F602" t="s">
        <v>37</v>
      </c>
      <c r="G602">
        <v>100</v>
      </c>
      <c r="H602" t="s">
        <v>27</v>
      </c>
      <c r="I602" t="s">
        <v>38</v>
      </c>
      <c r="J602" t="s">
        <v>59</v>
      </c>
      <c r="K602" t="s">
        <v>30</v>
      </c>
      <c r="L602" t="s">
        <v>31</v>
      </c>
      <c r="M602">
        <v>3</v>
      </c>
      <c r="N602" t="s">
        <v>32</v>
      </c>
      <c r="O602" t="s">
        <v>33</v>
      </c>
      <c r="P602">
        <v>24.3596</v>
      </c>
      <c r="Q602">
        <v>336758.78</v>
      </c>
      <c r="R602">
        <v>3064332.5869999998</v>
      </c>
      <c r="S602">
        <v>336757.23050000001</v>
      </c>
      <c r="T602">
        <v>3064308.2766999998</v>
      </c>
      <c r="U602">
        <v>2.436E-2</v>
      </c>
      <c r="V602" t="str">
        <f>VLOOKUP(C602,'Lines LookUp'!$B$1:$C$12,2,0)</f>
        <v>BAN</v>
      </c>
      <c r="W602" t="str">
        <f>ROUNDUP(Q602,3)&amp;"-"&amp;ROUNDUP(R602,3)</f>
        <v>336758.78-3064332.587</v>
      </c>
      <c r="X602" t="str">
        <f>ROUNDUP(S602,3)&amp;"-"&amp;ROUNDUP(T602,3)</f>
        <v>336757.231-3064308.277</v>
      </c>
      <c r="Y602">
        <f>VLOOKUP(W602&amp;"-"&amp;V602,'Buscoords Workout'!$F:$G,2,0)</f>
        <v>2133</v>
      </c>
      <c r="Z602">
        <f>VLOOKUP(X602&amp;"-"&amp;V602,'Buscoords Workout'!$F:$G,2,0)</f>
        <v>2134</v>
      </c>
      <c r="AA602" t="b">
        <f>OR(ISNA(Y602),ISNA(Z602))</f>
        <v>0</v>
      </c>
    </row>
    <row r="603" spans="1:27" x14ac:dyDescent="0.25">
      <c r="A603">
        <v>2149</v>
      </c>
      <c r="B603" t="s">
        <v>24</v>
      </c>
      <c r="C603" t="s">
        <v>32</v>
      </c>
      <c r="D603" t="s">
        <v>58</v>
      </c>
      <c r="E603">
        <v>11</v>
      </c>
      <c r="F603" t="s">
        <v>37</v>
      </c>
      <c r="G603">
        <v>100</v>
      </c>
      <c r="H603" t="s">
        <v>27</v>
      </c>
      <c r="I603" t="s">
        <v>38</v>
      </c>
      <c r="J603" t="s">
        <v>59</v>
      </c>
      <c r="K603" t="s">
        <v>30</v>
      </c>
      <c r="L603" t="s">
        <v>31</v>
      </c>
      <c r="M603">
        <v>3</v>
      </c>
      <c r="N603" t="s">
        <v>32</v>
      </c>
      <c r="O603" t="s">
        <v>33</v>
      </c>
      <c r="P603">
        <v>20.823699999999999</v>
      </c>
      <c r="Q603">
        <v>336757.23050000001</v>
      </c>
      <c r="R603">
        <v>3064308.2766999998</v>
      </c>
      <c r="S603">
        <v>336754.50719999999</v>
      </c>
      <c r="T603">
        <v>3064287.6318000001</v>
      </c>
      <c r="U603">
        <v>2.0823999999999999E-2</v>
      </c>
      <c r="V603" t="str">
        <f>VLOOKUP(C603,'Lines LookUp'!$B$1:$C$12,2,0)</f>
        <v>BAN</v>
      </c>
      <c r="W603" t="str">
        <f>ROUNDUP(Q603,3)&amp;"-"&amp;ROUNDUP(R603,3)</f>
        <v>336757.231-3064308.277</v>
      </c>
      <c r="X603" t="str">
        <f>ROUNDUP(S603,3)&amp;"-"&amp;ROUNDUP(T603,3)</f>
        <v>336754.508-3064287.632</v>
      </c>
      <c r="Y603">
        <f>VLOOKUP(W603&amp;"-"&amp;V603,'Buscoords Workout'!$F:$G,2,0)</f>
        <v>2134</v>
      </c>
      <c r="Z603">
        <f>VLOOKUP(X603&amp;"-"&amp;V603,'Buscoords Workout'!$F:$G,2,0)</f>
        <v>2135</v>
      </c>
      <c r="AA603" t="b">
        <f>OR(ISNA(Y603),ISNA(Z603))</f>
        <v>0</v>
      </c>
    </row>
    <row r="604" spans="1:27" x14ac:dyDescent="0.25">
      <c r="A604">
        <v>2150</v>
      </c>
      <c r="B604" t="s">
        <v>24</v>
      </c>
      <c r="C604" t="s">
        <v>32</v>
      </c>
      <c r="D604" t="s">
        <v>58</v>
      </c>
      <c r="E604">
        <v>11</v>
      </c>
      <c r="F604" t="s">
        <v>37</v>
      </c>
      <c r="G604">
        <v>100</v>
      </c>
      <c r="H604" t="s">
        <v>27</v>
      </c>
      <c r="I604" t="s">
        <v>38</v>
      </c>
      <c r="J604" t="s">
        <v>59</v>
      </c>
      <c r="K604" t="s">
        <v>30</v>
      </c>
      <c r="L604" t="s">
        <v>31</v>
      </c>
      <c r="M604">
        <v>3</v>
      </c>
      <c r="N604" t="s">
        <v>32</v>
      </c>
      <c r="O604" t="s">
        <v>33</v>
      </c>
      <c r="P604">
        <v>24.363299999999999</v>
      </c>
      <c r="Q604">
        <v>336754.50719999999</v>
      </c>
      <c r="R604">
        <v>3064287.6318000001</v>
      </c>
      <c r="S604">
        <v>336747.46750000003</v>
      </c>
      <c r="T604">
        <v>3064264.3076999998</v>
      </c>
      <c r="U604">
        <v>2.4362999999999999E-2</v>
      </c>
      <c r="V604" t="str">
        <f>VLOOKUP(C604,'Lines LookUp'!$B$1:$C$12,2,0)</f>
        <v>BAN</v>
      </c>
      <c r="W604" t="str">
        <f>ROUNDUP(Q604,3)&amp;"-"&amp;ROUNDUP(R604,3)</f>
        <v>336754.508-3064287.632</v>
      </c>
      <c r="X604" t="str">
        <f>ROUNDUP(S604,3)&amp;"-"&amp;ROUNDUP(T604,3)</f>
        <v>336747.468-3064264.308</v>
      </c>
      <c r="Y604">
        <f>VLOOKUP(W604&amp;"-"&amp;V604,'Buscoords Workout'!$F:$G,2,0)</f>
        <v>2135</v>
      </c>
      <c r="Z604">
        <f>VLOOKUP(X604&amp;"-"&amp;V604,'Buscoords Workout'!$F:$G,2,0)</f>
        <v>2136</v>
      </c>
      <c r="AA604" t="b">
        <f>OR(ISNA(Y604),ISNA(Z604))</f>
        <v>0</v>
      </c>
    </row>
    <row r="605" spans="1:27" x14ac:dyDescent="0.25">
      <c r="A605">
        <v>2151</v>
      </c>
      <c r="B605" t="s">
        <v>24</v>
      </c>
      <c r="C605" t="s">
        <v>32</v>
      </c>
      <c r="D605" t="s">
        <v>58</v>
      </c>
      <c r="E605">
        <v>11</v>
      </c>
      <c r="F605" t="s">
        <v>37</v>
      </c>
      <c r="G605">
        <v>100</v>
      </c>
      <c r="H605" t="s">
        <v>27</v>
      </c>
      <c r="I605" t="s">
        <v>38</v>
      </c>
      <c r="J605" t="s">
        <v>59</v>
      </c>
      <c r="K605" t="s">
        <v>30</v>
      </c>
      <c r="L605" t="s">
        <v>31</v>
      </c>
      <c r="M605">
        <v>3</v>
      </c>
      <c r="N605" t="s">
        <v>32</v>
      </c>
      <c r="O605" t="s">
        <v>33</v>
      </c>
      <c r="P605">
        <v>29.733699999999999</v>
      </c>
      <c r="Q605">
        <v>336747.46750000003</v>
      </c>
      <c r="R605">
        <v>3064264.3076999998</v>
      </c>
      <c r="S605">
        <v>336735.48359999998</v>
      </c>
      <c r="T605">
        <v>3064237.0959999999</v>
      </c>
      <c r="U605">
        <v>2.9734E-2</v>
      </c>
      <c r="V605" t="str">
        <f>VLOOKUP(C605,'Lines LookUp'!$B$1:$C$12,2,0)</f>
        <v>BAN</v>
      </c>
      <c r="W605" t="str">
        <f>ROUNDUP(Q605,3)&amp;"-"&amp;ROUNDUP(R605,3)</f>
        <v>336747.468-3064264.308</v>
      </c>
      <c r="X605" t="str">
        <f>ROUNDUP(S605,3)&amp;"-"&amp;ROUNDUP(T605,3)</f>
        <v>336735.484-3064237.096</v>
      </c>
      <c r="Y605">
        <f>VLOOKUP(W605&amp;"-"&amp;V605,'Buscoords Workout'!$F:$G,2,0)</f>
        <v>2136</v>
      </c>
      <c r="Z605">
        <f>VLOOKUP(X605&amp;"-"&amp;V605,'Buscoords Workout'!$F:$G,2,0)</f>
        <v>2137</v>
      </c>
      <c r="AA605" t="b">
        <f>OR(ISNA(Y605),ISNA(Z605))</f>
        <v>0</v>
      </c>
    </row>
    <row r="606" spans="1:27" x14ac:dyDescent="0.25">
      <c r="A606">
        <v>2152</v>
      </c>
      <c r="B606" t="s">
        <v>24</v>
      </c>
      <c r="C606" t="s">
        <v>32</v>
      </c>
      <c r="D606" t="s">
        <v>58</v>
      </c>
      <c r="E606">
        <v>11</v>
      </c>
      <c r="F606" t="s">
        <v>37</v>
      </c>
      <c r="G606">
        <v>100</v>
      </c>
      <c r="H606" t="s">
        <v>27</v>
      </c>
      <c r="I606" t="s">
        <v>38</v>
      </c>
      <c r="J606" t="s">
        <v>59</v>
      </c>
      <c r="K606" t="s">
        <v>30</v>
      </c>
      <c r="L606" t="s">
        <v>31</v>
      </c>
      <c r="M606">
        <v>3</v>
      </c>
      <c r="N606" t="s">
        <v>32</v>
      </c>
      <c r="O606" t="s">
        <v>33</v>
      </c>
      <c r="P606">
        <v>23.7194</v>
      </c>
      <c r="Q606">
        <v>336735.48359999998</v>
      </c>
      <c r="R606">
        <v>3064237.0959999999</v>
      </c>
      <c r="S606">
        <v>336723.5895</v>
      </c>
      <c r="T606">
        <v>3064216.5743</v>
      </c>
      <c r="U606">
        <v>2.3719E-2</v>
      </c>
      <c r="V606" t="str">
        <f>VLOOKUP(C606,'Lines LookUp'!$B$1:$C$12,2,0)</f>
        <v>BAN</v>
      </c>
      <c r="W606" t="str">
        <f>ROUNDUP(Q606,3)&amp;"-"&amp;ROUNDUP(R606,3)</f>
        <v>336735.484-3064237.096</v>
      </c>
      <c r="X606" t="str">
        <f>ROUNDUP(S606,3)&amp;"-"&amp;ROUNDUP(T606,3)</f>
        <v>336723.59-3064216.575</v>
      </c>
      <c r="Y606">
        <f>VLOOKUP(W606&amp;"-"&amp;V606,'Buscoords Workout'!$F:$G,2,0)</f>
        <v>2137</v>
      </c>
      <c r="Z606">
        <f>VLOOKUP(X606&amp;"-"&amp;V606,'Buscoords Workout'!$F:$G,2,0)</f>
        <v>2138</v>
      </c>
      <c r="AA606" t="b">
        <f>OR(ISNA(Y606),ISNA(Z606))</f>
        <v>0</v>
      </c>
    </row>
    <row r="607" spans="1:27" x14ac:dyDescent="0.25">
      <c r="A607">
        <v>2153</v>
      </c>
      <c r="B607" t="s">
        <v>24</v>
      </c>
      <c r="C607" t="s">
        <v>32</v>
      </c>
      <c r="D607" t="s">
        <v>58</v>
      </c>
      <c r="E607">
        <v>11</v>
      </c>
      <c r="F607" t="s">
        <v>37</v>
      </c>
      <c r="G607">
        <v>100</v>
      </c>
      <c r="H607" t="s">
        <v>27</v>
      </c>
      <c r="I607" t="s">
        <v>38</v>
      </c>
      <c r="J607" t="s">
        <v>59</v>
      </c>
      <c r="K607" t="s">
        <v>30</v>
      </c>
      <c r="L607" t="s">
        <v>31</v>
      </c>
      <c r="M607">
        <v>3</v>
      </c>
      <c r="N607" t="s">
        <v>32</v>
      </c>
      <c r="O607" t="s">
        <v>33</v>
      </c>
      <c r="P607">
        <v>24.341799999999999</v>
      </c>
      <c r="Q607">
        <v>336723.5895</v>
      </c>
      <c r="R607">
        <v>3064216.5743</v>
      </c>
      <c r="S607">
        <v>336710.47259999998</v>
      </c>
      <c r="T607">
        <v>3064196.0688999998</v>
      </c>
      <c r="U607">
        <v>2.4341999999999999E-2</v>
      </c>
      <c r="V607" t="str">
        <f>VLOOKUP(C607,'Lines LookUp'!$B$1:$C$12,2,0)</f>
        <v>BAN</v>
      </c>
      <c r="W607" t="str">
        <f>ROUNDUP(Q607,3)&amp;"-"&amp;ROUNDUP(R607,3)</f>
        <v>336723.59-3064216.575</v>
      </c>
      <c r="X607" t="str">
        <f>ROUNDUP(S607,3)&amp;"-"&amp;ROUNDUP(T607,3)</f>
        <v>336710.473-3064196.069</v>
      </c>
      <c r="Y607">
        <f>VLOOKUP(W607&amp;"-"&amp;V607,'Buscoords Workout'!$F:$G,2,0)</f>
        <v>2138</v>
      </c>
      <c r="Z607">
        <f>VLOOKUP(X607&amp;"-"&amp;V607,'Buscoords Workout'!$F:$G,2,0)</f>
        <v>2139</v>
      </c>
      <c r="AA607" t="b">
        <f>OR(ISNA(Y607),ISNA(Z607))</f>
        <v>0</v>
      </c>
    </row>
    <row r="608" spans="1:27" x14ac:dyDescent="0.25">
      <c r="A608">
        <v>2154</v>
      </c>
      <c r="B608" t="s">
        <v>24</v>
      </c>
      <c r="C608" t="s">
        <v>32</v>
      </c>
      <c r="D608" t="s">
        <v>58</v>
      </c>
      <c r="E608">
        <v>11</v>
      </c>
      <c r="F608" t="s">
        <v>37</v>
      </c>
      <c r="G608">
        <v>100</v>
      </c>
      <c r="H608" t="s">
        <v>27</v>
      </c>
      <c r="I608" t="s">
        <v>38</v>
      </c>
      <c r="J608" t="s">
        <v>59</v>
      </c>
      <c r="K608" t="s">
        <v>30</v>
      </c>
      <c r="L608" t="s">
        <v>31</v>
      </c>
      <c r="M608">
        <v>3</v>
      </c>
      <c r="N608" t="s">
        <v>32</v>
      </c>
      <c r="O608" t="s">
        <v>33</v>
      </c>
      <c r="P608">
        <v>22.603400000000001</v>
      </c>
      <c r="Q608">
        <v>336710.47259999998</v>
      </c>
      <c r="R608">
        <v>3064196.0688999998</v>
      </c>
      <c r="S608">
        <v>336699.80940000003</v>
      </c>
      <c r="T608">
        <v>3064176.1387999998</v>
      </c>
      <c r="U608">
        <v>2.2603000000000002E-2</v>
      </c>
      <c r="V608" t="str">
        <f>VLOOKUP(C608,'Lines LookUp'!$B$1:$C$12,2,0)</f>
        <v>BAN</v>
      </c>
      <c r="W608" t="str">
        <f>ROUNDUP(Q608,3)&amp;"-"&amp;ROUNDUP(R608,3)</f>
        <v>336710.473-3064196.069</v>
      </c>
      <c r="X608" t="str">
        <f>ROUNDUP(S608,3)&amp;"-"&amp;ROUNDUP(T608,3)</f>
        <v>336699.81-3064176.139</v>
      </c>
      <c r="Y608">
        <f>VLOOKUP(W608&amp;"-"&amp;V608,'Buscoords Workout'!$F:$G,2,0)</f>
        <v>2139</v>
      </c>
      <c r="Z608">
        <f>VLOOKUP(X608&amp;"-"&amp;V608,'Buscoords Workout'!$F:$G,2,0)</f>
        <v>2140</v>
      </c>
      <c r="AA608" t="b">
        <f>OR(ISNA(Y608),ISNA(Z608))</f>
        <v>0</v>
      </c>
    </row>
    <row r="609" spans="1:27" x14ac:dyDescent="0.25">
      <c r="A609">
        <v>2155</v>
      </c>
      <c r="B609" t="s">
        <v>24</v>
      </c>
      <c r="C609" t="s">
        <v>32</v>
      </c>
      <c r="D609" t="s">
        <v>58</v>
      </c>
      <c r="E609">
        <v>11</v>
      </c>
      <c r="F609" t="s">
        <v>37</v>
      </c>
      <c r="G609">
        <v>100</v>
      </c>
      <c r="H609" t="s">
        <v>27</v>
      </c>
      <c r="I609" t="s">
        <v>38</v>
      </c>
      <c r="J609" t="s">
        <v>59</v>
      </c>
      <c r="K609" t="s">
        <v>30</v>
      </c>
      <c r="L609" t="s">
        <v>31</v>
      </c>
      <c r="M609">
        <v>3</v>
      </c>
      <c r="N609" t="s">
        <v>32</v>
      </c>
      <c r="O609" t="s">
        <v>33</v>
      </c>
      <c r="P609">
        <v>22.3596</v>
      </c>
      <c r="Q609">
        <v>336699.80940000003</v>
      </c>
      <c r="R609">
        <v>3064176.1387999998</v>
      </c>
      <c r="S609">
        <v>336688.5429</v>
      </c>
      <c r="T609">
        <v>3064156.8251</v>
      </c>
      <c r="U609">
        <v>2.2360000000000001E-2</v>
      </c>
      <c r="V609" t="str">
        <f>VLOOKUP(C609,'Lines LookUp'!$B$1:$C$12,2,0)</f>
        <v>BAN</v>
      </c>
      <c r="W609" t="str">
        <f>ROUNDUP(Q609,3)&amp;"-"&amp;ROUNDUP(R609,3)</f>
        <v>336699.81-3064176.139</v>
      </c>
      <c r="X609" t="str">
        <f>ROUNDUP(S609,3)&amp;"-"&amp;ROUNDUP(T609,3)</f>
        <v>336688.543-3064156.826</v>
      </c>
      <c r="Y609">
        <f>VLOOKUP(W609&amp;"-"&amp;V609,'Buscoords Workout'!$F:$G,2,0)</f>
        <v>2140</v>
      </c>
      <c r="Z609">
        <f>VLOOKUP(X609&amp;"-"&amp;V609,'Buscoords Workout'!$F:$G,2,0)</f>
        <v>2141</v>
      </c>
      <c r="AA609" t="b">
        <f>OR(ISNA(Y609),ISNA(Z609))</f>
        <v>0</v>
      </c>
    </row>
    <row r="610" spans="1:27" x14ac:dyDescent="0.25">
      <c r="A610">
        <v>2156</v>
      </c>
      <c r="B610" t="s">
        <v>24</v>
      </c>
      <c r="C610" t="s">
        <v>32</v>
      </c>
      <c r="D610" t="s">
        <v>58</v>
      </c>
      <c r="E610">
        <v>11</v>
      </c>
      <c r="F610" t="s">
        <v>37</v>
      </c>
      <c r="G610">
        <v>100</v>
      </c>
      <c r="H610" t="s">
        <v>27</v>
      </c>
      <c r="I610" t="s">
        <v>38</v>
      </c>
      <c r="J610" t="s">
        <v>59</v>
      </c>
      <c r="K610" t="s">
        <v>30</v>
      </c>
      <c r="L610" t="s">
        <v>31</v>
      </c>
      <c r="M610">
        <v>3</v>
      </c>
      <c r="N610" t="s">
        <v>32</v>
      </c>
      <c r="O610" t="s">
        <v>33</v>
      </c>
      <c r="P610">
        <v>21.783799999999999</v>
      </c>
      <c r="Q610">
        <v>336688.5429</v>
      </c>
      <c r="R610">
        <v>3064156.8251</v>
      </c>
      <c r="S610">
        <v>336678.49920000002</v>
      </c>
      <c r="T610">
        <v>3064137.4948999998</v>
      </c>
      <c r="U610">
        <v>2.1784000000000001E-2</v>
      </c>
      <c r="V610" t="str">
        <f>VLOOKUP(C610,'Lines LookUp'!$B$1:$C$12,2,0)</f>
        <v>BAN</v>
      </c>
      <c r="W610" t="str">
        <f>ROUNDUP(Q610,3)&amp;"-"&amp;ROUNDUP(R610,3)</f>
        <v>336688.543-3064156.826</v>
      </c>
      <c r="X610" t="str">
        <f>ROUNDUP(S610,3)&amp;"-"&amp;ROUNDUP(T610,3)</f>
        <v>336678.5-3064137.495</v>
      </c>
      <c r="Y610">
        <f>VLOOKUP(W610&amp;"-"&amp;V610,'Buscoords Workout'!$F:$G,2,0)</f>
        <v>2141</v>
      </c>
      <c r="Z610">
        <f>VLOOKUP(X610&amp;"-"&amp;V610,'Buscoords Workout'!$F:$G,2,0)</f>
        <v>2142</v>
      </c>
      <c r="AA610" t="b">
        <f>OR(ISNA(Y610),ISNA(Z610))</f>
        <v>0</v>
      </c>
    </row>
    <row r="611" spans="1:27" x14ac:dyDescent="0.25">
      <c r="A611">
        <v>2157</v>
      </c>
      <c r="B611" t="s">
        <v>24</v>
      </c>
      <c r="C611" t="s">
        <v>32</v>
      </c>
      <c r="D611" t="s">
        <v>58</v>
      </c>
      <c r="E611">
        <v>11</v>
      </c>
      <c r="F611" t="s">
        <v>37</v>
      </c>
      <c r="G611">
        <v>100</v>
      </c>
      <c r="H611" t="s">
        <v>27</v>
      </c>
      <c r="I611" t="s">
        <v>38</v>
      </c>
      <c r="J611" t="s">
        <v>59</v>
      </c>
      <c r="K611" t="s">
        <v>30</v>
      </c>
      <c r="L611" t="s">
        <v>31</v>
      </c>
      <c r="M611">
        <v>3</v>
      </c>
      <c r="N611" t="s">
        <v>32</v>
      </c>
      <c r="O611" t="s">
        <v>33</v>
      </c>
      <c r="P611">
        <v>25.3263</v>
      </c>
      <c r="Q611">
        <v>336678.49920000002</v>
      </c>
      <c r="R611">
        <v>3064137.4948999998</v>
      </c>
      <c r="S611">
        <v>336666.58039999998</v>
      </c>
      <c r="T611">
        <v>3064115.1485000001</v>
      </c>
      <c r="U611">
        <v>2.5326000000000001E-2</v>
      </c>
      <c r="V611" t="str">
        <f>VLOOKUP(C611,'Lines LookUp'!$B$1:$C$12,2,0)</f>
        <v>BAN</v>
      </c>
      <c r="W611" t="str">
        <f>ROUNDUP(Q611,3)&amp;"-"&amp;ROUNDUP(R611,3)</f>
        <v>336678.5-3064137.495</v>
      </c>
      <c r="X611" t="str">
        <f>ROUNDUP(S611,3)&amp;"-"&amp;ROUNDUP(T611,3)</f>
        <v>336666.581-3064115.149</v>
      </c>
      <c r="Y611">
        <f>VLOOKUP(W611&amp;"-"&amp;V611,'Buscoords Workout'!$F:$G,2,0)</f>
        <v>2142</v>
      </c>
      <c r="Z611">
        <f>VLOOKUP(X611&amp;"-"&amp;V611,'Buscoords Workout'!$F:$G,2,0)</f>
        <v>2143</v>
      </c>
      <c r="AA611" t="b">
        <f>OR(ISNA(Y611),ISNA(Z611))</f>
        <v>0</v>
      </c>
    </row>
    <row r="612" spans="1:27" x14ac:dyDescent="0.25">
      <c r="A612">
        <v>2158</v>
      </c>
      <c r="B612" t="s">
        <v>24</v>
      </c>
      <c r="C612" t="s">
        <v>32</v>
      </c>
      <c r="D612" t="s">
        <v>58</v>
      </c>
      <c r="E612">
        <v>11</v>
      </c>
      <c r="F612" t="s">
        <v>37</v>
      </c>
      <c r="G612">
        <v>100</v>
      </c>
      <c r="H612" t="s">
        <v>27</v>
      </c>
      <c r="I612" t="s">
        <v>38</v>
      </c>
      <c r="J612" t="s">
        <v>59</v>
      </c>
      <c r="K612" t="s">
        <v>30</v>
      </c>
      <c r="L612" t="s">
        <v>31</v>
      </c>
      <c r="M612">
        <v>3</v>
      </c>
      <c r="N612" t="s">
        <v>32</v>
      </c>
      <c r="O612" t="s">
        <v>33</v>
      </c>
      <c r="P612">
        <v>22.017600000000002</v>
      </c>
      <c r="Q612">
        <v>336666.58039999998</v>
      </c>
      <c r="R612">
        <v>3064115.1485000001</v>
      </c>
      <c r="S612">
        <v>336654.71260000003</v>
      </c>
      <c r="T612">
        <v>3064096.6030999999</v>
      </c>
      <c r="U612">
        <v>2.2017999999999999E-2</v>
      </c>
      <c r="V612" t="str">
        <f>VLOOKUP(C612,'Lines LookUp'!$B$1:$C$12,2,0)</f>
        <v>BAN</v>
      </c>
      <c r="W612" t="str">
        <f>ROUNDUP(Q612,3)&amp;"-"&amp;ROUNDUP(R612,3)</f>
        <v>336666.581-3064115.149</v>
      </c>
      <c r="X612" t="str">
        <f>ROUNDUP(S612,3)&amp;"-"&amp;ROUNDUP(T612,3)</f>
        <v>336654.713-3064096.604</v>
      </c>
      <c r="Y612">
        <f>VLOOKUP(W612&amp;"-"&amp;V612,'Buscoords Workout'!$F:$G,2,0)</f>
        <v>2143</v>
      </c>
      <c r="Z612">
        <f>VLOOKUP(X612&amp;"-"&amp;V612,'Buscoords Workout'!$F:$G,2,0)</f>
        <v>2144</v>
      </c>
      <c r="AA612" t="b">
        <f>OR(ISNA(Y612),ISNA(Z612))</f>
        <v>0</v>
      </c>
    </row>
    <row r="613" spans="1:27" x14ac:dyDescent="0.25">
      <c r="A613">
        <v>2159</v>
      </c>
      <c r="B613" t="s">
        <v>24</v>
      </c>
      <c r="C613" t="s">
        <v>32</v>
      </c>
      <c r="D613" t="s">
        <v>58</v>
      </c>
      <c r="E613">
        <v>11</v>
      </c>
      <c r="F613" t="s">
        <v>37</v>
      </c>
      <c r="G613">
        <v>100</v>
      </c>
      <c r="H613" t="s">
        <v>27</v>
      </c>
      <c r="I613" t="s">
        <v>38</v>
      </c>
      <c r="J613" t="s">
        <v>59</v>
      </c>
      <c r="K613" t="s">
        <v>30</v>
      </c>
      <c r="L613" t="s">
        <v>31</v>
      </c>
      <c r="M613">
        <v>3</v>
      </c>
      <c r="N613" t="s">
        <v>32</v>
      </c>
      <c r="O613" t="s">
        <v>33</v>
      </c>
      <c r="P613">
        <v>21.631399999999999</v>
      </c>
      <c r="Q613">
        <v>336654.71260000003</v>
      </c>
      <c r="R613">
        <v>3064096.6030999999</v>
      </c>
      <c r="S613">
        <v>336642.85100000002</v>
      </c>
      <c r="T613">
        <v>3064078.5139000001</v>
      </c>
      <c r="U613">
        <v>2.1631000000000001E-2</v>
      </c>
      <c r="V613" t="str">
        <f>VLOOKUP(C613,'Lines LookUp'!$B$1:$C$12,2,0)</f>
        <v>BAN</v>
      </c>
      <c r="W613" t="str">
        <f>ROUNDUP(Q613,3)&amp;"-"&amp;ROUNDUP(R613,3)</f>
        <v>336654.713-3064096.604</v>
      </c>
      <c r="X613" t="str">
        <f>ROUNDUP(S613,3)&amp;"-"&amp;ROUNDUP(T613,3)</f>
        <v>336642.851-3064078.514</v>
      </c>
      <c r="Y613">
        <f>VLOOKUP(W613&amp;"-"&amp;V613,'Buscoords Workout'!$F:$G,2,0)</f>
        <v>2144</v>
      </c>
      <c r="Z613">
        <f>VLOOKUP(X613&amp;"-"&amp;V613,'Buscoords Workout'!$F:$G,2,0)</f>
        <v>2145</v>
      </c>
      <c r="AA613" t="b">
        <f>OR(ISNA(Y613),ISNA(Z613))</f>
        <v>0</v>
      </c>
    </row>
    <row r="614" spans="1:27" x14ac:dyDescent="0.25">
      <c r="A614">
        <v>2160</v>
      </c>
      <c r="B614" t="s">
        <v>24</v>
      </c>
      <c r="C614" t="s">
        <v>32</v>
      </c>
      <c r="D614" t="s">
        <v>58</v>
      </c>
      <c r="E614">
        <v>11</v>
      </c>
      <c r="F614" t="s">
        <v>37</v>
      </c>
      <c r="G614">
        <v>100</v>
      </c>
      <c r="H614" t="s">
        <v>27</v>
      </c>
      <c r="I614" t="s">
        <v>38</v>
      </c>
      <c r="J614" t="s">
        <v>59</v>
      </c>
      <c r="K614" t="s">
        <v>30</v>
      </c>
      <c r="L614" t="s">
        <v>31</v>
      </c>
      <c r="M614">
        <v>3</v>
      </c>
      <c r="N614" t="s">
        <v>32</v>
      </c>
      <c r="O614" t="s">
        <v>33</v>
      </c>
      <c r="P614">
        <v>19.8597</v>
      </c>
      <c r="Q614">
        <v>336642.85100000002</v>
      </c>
      <c r="R614">
        <v>3064078.5139000001</v>
      </c>
      <c r="S614">
        <v>336627.99770000001</v>
      </c>
      <c r="T614">
        <v>3064065.3311000001</v>
      </c>
      <c r="U614">
        <v>1.9859999999999999E-2</v>
      </c>
      <c r="V614" t="str">
        <f>VLOOKUP(C614,'Lines LookUp'!$B$1:$C$12,2,0)</f>
        <v>BAN</v>
      </c>
      <c r="W614" t="str">
        <f>ROUNDUP(Q614,3)&amp;"-"&amp;ROUNDUP(R614,3)</f>
        <v>336642.851-3064078.514</v>
      </c>
      <c r="X614" t="str">
        <f>ROUNDUP(S614,3)&amp;"-"&amp;ROUNDUP(T614,3)</f>
        <v>336627.998-3064065.332</v>
      </c>
      <c r="Y614">
        <f>VLOOKUP(W614&amp;"-"&amp;V614,'Buscoords Workout'!$F:$G,2,0)</f>
        <v>2145</v>
      </c>
      <c r="Z614">
        <f>VLOOKUP(X614&amp;"-"&amp;V614,'Buscoords Workout'!$F:$G,2,0)</f>
        <v>2146</v>
      </c>
      <c r="AA614" t="b">
        <f>OR(ISNA(Y614),ISNA(Z614))</f>
        <v>0</v>
      </c>
    </row>
    <row r="615" spans="1:27" x14ac:dyDescent="0.25">
      <c r="A615">
        <v>2161</v>
      </c>
      <c r="B615" t="s">
        <v>24</v>
      </c>
      <c r="C615" t="s">
        <v>32</v>
      </c>
      <c r="D615" t="s">
        <v>58</v>
      </c>
      <c r="E615">
        <v>11</v>
      </c>
      <c r="F615" t="s">
        <v>37</v>
      </c>
      <c r="G615">
        <v>100</v>
      </c>
      <c r="H615" t="s">
        <v>27</v>
      </c>
      <c r="I615" t="s">
        <v>38</v>
      </c>
      <c r="J615" t="s">
        <v>59</v>
      </c>
      <c r="K615" t="s">
        <v>30</v>
      </c>
      <c r="L615" t="s">
        <v>31</v>
      </c>
      <c r="M615">
        <v>3</v>
      </c>
      <c r="N615" t="s">
        <v>32</v>
      </c>
      <c r="O615" t="s">
        <v>33</v>
      </c>
      <c r="P615">
        <v>15.825900000000001</v>
      </c>
      <c r="Q615">
        <v>336627.99770000001</v>
      </c>
      <c r="R615">
        <v>3064065.3311000001</v>
      </c>
      <c r="S615">
        <v>336628.39659999998</v>
      </c>
      <c r="T615">
        <v>3064049.5101999999</v>
      </c>
      <c r="U615">
        <v>1.5826E-2</v>
      </c>
      <c r="V615" t="str">
        <f>VLOOKUP(C615,'Lines LookUp'!$B$1:$C$12,2,0)</f>
        <v>BAN</v>
      </c>
      <c r="W615" t="str">
        <f>ROUNDUP(Q615,3)&amp;"-"&amp;ROUNDUP(R615,3)</f>
        <v>336627.998-3064065.332</v>
      </c>
      <c r="X615" t="str">
        <f>ROUNDUP(S615,3)&amp;"-"&amp;ROUNDUP(T615,3)</f>
        <v>336628.397-3064049.511</v>
      </c>
      <c r="Y615">
        <f>VLOOKUP(W615&amp;"-"&amp;V615,'Buscoords Workout'!$F:$G,2,0)</f>
        <v>2146</v>
      </c>
      <c r="Z615">
        <f>VLOOKUP(X615&amp;"-"&amp;V615,'Buscoords Workout'!$F:$G,2,0)</f>
        <v>2147</v>
      </c>
      <c r="AA615" t="b">
        <f>OR(ISNA(Y615),ISNA(Z615))</f>
        <v>0</v>
      </c>
    </row>
    <row r="616" spans="1:27" x14ac:dyDescent="0.25">
      <c r="A616">
        <v>2162</v>
      </c>
      <c r="B616" t="s">
        <v>24</v>
      </c>
      <c r="C616" t="s">
        <v>32</v>
      </c>
      <c r="D616" t="s">
        <v>58</v>
      </c>
      <c r="E616">
        <v>11</v>
      </c>
      <c r="F616" t="s">
        <v>37</v>
      </c>
      <c r="G616">
        <v>100</v>
      </c>
      <c r="H616" t="s">
        <v>27</v>
      </c>
      <c r="I616" t="s">
        <v>38</v>
      </c>
      <c r="J616" t="s">
        <v>59</v>
      </c>
      <c r="K616" t="s">
        <v>30</v>
      </c>
      <c r="L616" t="s">
        <v>31</v>
      </c>
      <c r="M616">
        <v>3</v>
      </c>
      <c r="N616" t="s">
        <v>32</v>
      </c>
      <c r="O616" t="s">
        <v>33</v>
      </c>
      <c r="P616">
        <v>28.814699999999998</v>
      </c>
      <c r="Q616">
        <v>336048.6275</v>
      </c>
      <c r="R616">
        <v>3064464.2574999998</v>
      </c>
      <c r="S616">
        <v>336048.86330000003</v>
      </c>
      <c r="T616">
        <v>3064493.0712000001</v>
      </c>
      <c r="U616">
        <v>2.8815E-2</v>
      </c>
      <c r="V616" t="str">
        <f>VLOOKUP(C616,'Lines LookUp'!$B$1:$C$12,2,0)</f>
        <v>BAN</v>
      </c>
      <c r="W616" t="str">
        <f>ROUNDUP(Q616,3)&amp;"-"&amp;ROUNDUP(R616,3)</f>
        <v>336048.628-3064464.258</v>
      </c>
      <c r="X616" t="str">
        <f>ROUNDUP(S616,3)&amp;"-"&amp;ROUNDUP(T616,3)</f>
        <v>336048.864-3064493.072</v>
      </c>
      <c r="Y616">
        <f>VLOOKUP(W616&amp;"-"&amp;V616,'Buscoords Workout'!$F:$G,2,0)</f>
        <v>2148</v>
      </c>
      <c r="Z616">
        <f>VLOOKUP(X616&amp;"-"&amp;V616,'Buscoords Workout'!$F:$G,2,0)</f>
        <v>2149</v>
      </c>
      <c r="AA616" t="b">
        <f>OR(ISNA(Y616),ISNA(Z616))</f>
        <v>0</v>
      </c>
    </row>
    <row r="617" spans="1:27" x14ac:dyDescent="0.25">
      <c r="A617">
        <v>2163</v>
      </c>
      <c r="B617" t="s">
        <v>24</v>
      </c>
      <c r="C617" t="s">
        <v>32</v>
      </c>
      <c r="D617" t="s">
        <v>58</v>
      </c>
      <c r="E617">
        <v>11</v>
      </c>
      <c r="F617" t="s">
        <v>37</v>
      </c>
      <c r="G617">
        <v>100</v>
      </c>
      <c r="H617" t="s">
        <v>27</v>
      </c>
      <c r="I617" t="s">
        <v>38</v>
      </c>
      <c r="J617" t="s">
        <v>59</v>
      </c>
      <c r="K617" t="s">
        <v>30</v>
      </c>
      <c r="L617" t="s">
        <v>31</v>
      </c>
      <c r="M617">
        <v>3</v>
      </c>
      <c r="N617" t="s">
        <v>32</v>
      </c>
      <c r="O617" t="s">
        <v>33</v>
      </c>
      <c r="P617">
        <v>28.3034</v>
      </c>
      <c r="Q617">
        <v>336048.86330000003</v>
      </c>
      <c r="R617">
        <v>3064493.0712000001</v>
      </c>
      <c r="S617">
        <v>336053.52039999998</v>
      </c>
      <c r="T617">
        <v>3064520.9887999999</v>
      </c>
      <c r="U617">
        <v>2.8302999999999998E-2</v>
      </c>
      <c r="V617" t="str">
        <f>VLOOKUP(C617,'Lines LookUp'!$B$1:$C$12,2,0)</f>
        <v>BAN</v>
      </c>
      <c r="W617" t="str">
        <f>ROUNDUP(Q617,3)&amp;"-"&amp;ROUNDUP(R617,3)</f>
        <v>336048.864-3064493.072</v>
      </c>
      <c r="X617" t="str">
        <f>ROUNDUP(S617,3)&amp;"-"&amp;ROUNDUP(T617,3)</f>
        <v>336053.521-3064520.989</v>
      </c>
      <c r="Y617">
        <f>VLOOKUP(W617&amp;"-"&amp;V617,'Buscoords Workout'!$F:$G,2,0)</f>
        <v>2149</v>
      </c>
      <c r="Z617">
        <f>VLOOKUP(X617&amp;"-"&amp;V617,'Buscoords Workout'!$F:$G,2,0)</f>
        <v>2150</v>
      </c>
      <c r="AA617" t="b">
        <f>OR(ISNA(Y617),ISNA(Z617))</f>
        <v>0</v>
      </c>
    </row>
    <row r="618" spans="1:27" x14ac:dyDescent="0.25">
      <c r="A618">
        <v>2164</v>
      </c>
      <c r="B618" t="s">
        <v>24</v>
      </c>
      <c r="C618" t="s">
        <v>32</v>
      </c>
      <c r="D618" t="s">
        <v>58</v>
      </c>
      <c r="E618">
        <v>11</v>
      </c>
      <c r="F618" t="s">
        <v>37</v>
      </c>
      <c r="G618">
        <v>100</v>
      </c>
      <c r="H618" t="s">
        <v>27</v>
      </c>
      <c r="I618" t="s">
        <v>38</v>
      </c>
      <c r="J618" t="s">
        <v>59</v>
      </c>
      <c r="K618" t="s">
        <v>30</v>
      </c>
      <c r="L618" t="s">
        <v>31</v>
      </c>
      <c r="M618">
        <v>3</v>
      </c>
      <c r="N618" t="s">
        <v>32</v>
      </c>
      <c r="O618" t="s">
        <v>33</v>
      </c>
      <c r="P618">
        <v>27.916799999999999</v>
      </c>
      <c r="Q618">
        <v>336053.52039999998</v>
      </c>
      <c r="R618">
        <v>3064520.9887999999</v>
      </c>
      <c r="S618">
        <v>336061.82919999998</v>
      </c>
      <c r="T618">
        <v>3064547.6405000002</v>
      </c>
      <c r="U618">
        <v>2.7917000000000001E-2</v>
      </c>
      <c r="V618" t="str">
        <f>VLOOKUP(C618,'Lines LookUp'!$B$1:$C$12,2,0)</f>
        <v>BAN</v>
      </c>
      <c r="W618" t="str">
        <f>ROUNDUP(Q618,3)&amp;"-"&amp;ROUNDUP(R618,3)</f>
        <v>336053.521-3064520.989</v>
      </c>
      <c r="X618" t="str">
        <f>ROUNDUP(S618,3)&amp;"-"&amp;ROUNDUP(T618,3)</f>
        <v>336061.83-3064547.641</v>
      </c>
      <c r="Y618">
        <f>VLOOKUP(W618&amp;"-"&amp;V618,'Buscoords Workout'!$F:$G,2,0)</f>
        <v>2150</v>
      </c>
      <c r="Z618">
        <f>VLOOKUP(X618&amp;"-"&amp;V618,'Buscoords Workout'!$F:$G,2,0)</f>
        <v>2151</v>
      </c>
      <c r="AA618" t="b">
        <f>OR(ISNA(Y618),ISNA(Z618))</f>
        <v>0</v>
      </c>
    </row>
    <row r="619" spans="1:27" x14ac:dyDescent="0.25">
      <c r="A619">
        <v>2165</v>
      </c>
      <c r="B619" t="s">
        <v>24</v>
      </c>
      <c r="C619" t="s">
        <v>32</v>
      </c>
      <c r="D619" t="s">
        <v>58</v>
      </c>
      <c r="E619">
        <v>11</v>
      </c>
      <c r="F619" t="s">
        <v>37</v>
      </c>
      <c r="G619">
        <v>100</v>
      </c>
      <c r="H619" t="s">
        <v>27</v>
      </c>
      <c r="I619" t="s">
        <v>38</v>
      </c>
      <c r="J619" t="s">
        <v>59</v>
      </c>
      <c r="K619" t="s">
        <v>30</v>
      </c>
      <c r="L619" t="s">
        <v>31</v>
      </c>
      <c r="M619">
        <v>3</v>
      </c>
      <c r="N619" t="s">
        <v>32</v>
      </c>
      <c r="O619" t="s">
        <v>33</v>
      </c>
      <c r="P619">
        <v>21.308499999999999</v>
      </c>
      <c r="Q619">
        <v>336061.82919999998</v>
      </c>
      <c r="R619">
        <v>3064547.6405000002</v>
      </c>
      <c r="S619">
        <v>336073.08</v>
      </c>
      <c r="T619">
        <v>3064565.7366999998</v>
      </c>
      <c r="U619">
        <v>2.1309000000000002E-2</v>
      </c>
      <c r="V619" t="str">
        <f>VLOOKUP(C619,'Lines LookUp'!$B$1:$C$12,2,0)</f>
        <v>BAN</v>
      </c>
      <c r="W619" t="str">
        <f>ROUNDUP(Q619,3)&amp;"-"&amp;ROUNDUP(R619,3)</f>
        <v>336061.83-3064547.641</v>
      </c>
      <c r="X619" t="str">
        <f>ROUNDUP(S619,3)&amp;"-"&amp;ROUNDUP(T619,3)</f>
        <v>336073.08-3064565.737</v>
      </c>
      <c r="Y619">
        <f>VLOOKUP(W619&amp;"-"&amp;V619,'Buscoords Workout'!$F:$G,2,0)</f>
        <v>2151</v>
      </c>
      <c r="Z619">
        <f>VLOOKUP(X619&amp;"-"&amp;V619,'Buscoords Workout'!$F:$G,2,0)</f>
        <v>2152</v>
      </c>
      <c r="AA619" t="b">
        <f>OR(ISNA(Y619),ISNA(Z619))</f>
        <v>0</v>
      </c>
    </row>
    <row r="620" spans="1:27" x14ac:dyDescent="0.25">
      <c r="A620">
        <v>2166</v>
      </c>
      <c r="B620" t="s">
        <v>24</v>
      </c>
      <c r="C620" t="s">
        <v>32</v>
      </c>
      <c r="D620" t="s">
        <v>58</v>
      </c>
      <c r="E620">
        <v>11</v>
      </c>
      <c r="F620" t="s">
        <v>37</v>
      </c>
      <c r="G620">
        <v>100</v>
      </c>
      <c r="H620" t="s">
        <v>27</v>
      </c>
      <c r="I620" t="s">
        <v>38</v>
      </c>
      <c r="J620" t="s">
        <v>59</v>
      </c>
      <c r="K620" t="s">
        <v>30</v>
      </c>
      <c r="L620" t="s">
        <v>31</v>
      </c>
      <c r="M620">
        <v>3</v>
      </c>
      <c r="N620" t="s">
        <v>32</v>
      </c>
      <c r="O620" t="s">
        <v>33</v>
      </c>
      <c r="P620">
        <v>22.578499999999998</v>
      </c>
      <c r="Q620">
        <v>336073.08</v>
      </c>
      <c r="R620">
        <v>3064565.7366999998</v>
      </c>
      <c r="S620">
        <v>336071.54940000002</v>
      </c>
      <c r="T620">
        <v>3064588.2633000002</v>
      </c>
      <c r="U620">
        <v>2.2578999999999998E-2</v>
      </c>
      <c r="V620" t="str">
        <f>VLOOKUP(C620,'Lines LookUp'!$B$1:$C$12,2,0)</f>
        <v>BAN</v>
      </c>
      <c r="W620" t="str">
        <f>ROUNDUP(Q620,3)&amp;"-"&amp;ROUNDUP(R620,3)</f>
        <v>336073.08-3064565.737</v>
      </c>
      <c r="X620" t="str">
        <f>ROUNDUP(S620,3)&amp;"-"&amp;ROUNDUP(T620,3)</f>
        <v>336071.55-3064588.264</v>
      </c>
      <c r="Y620">
        <f>VLOOKUP(W620&amp;"-"&amp;V620,'Buscoords Workout'!$F:$G,2,0)</f>
        <v>2152</v>
      </c>
      <c r="Z620">
        <f>VLOOKUP(X620&amp;"-"&amp;V620,'Buscoords Workout'!$F:$G,2,0)</f>
        <v>2153</v>
      </c>
      <c r="AA620" t="b">
        <f>OR(ISNA(Y620),ISNA(Z620))</f>
        <v>0</v>
      </c>
    </row>
    <row r="621" spans="1:27" x14ac:dyDescent="0.25">
      <c r="A621">
        <v>2167</v>
      </c>
      <c r="B621" t="s">
        <v>24</v>
      </c>
      <c r="C621" t="s">
        <v>32</v>
      </c>
      <c r="D621" t="s">
        <v>58</v>
      </c>
      <c r="E621">
        <v>11</v>
      </c>
      <c r="F621" t="s">
        <v>37</v>
      </c>
      <c r="G621">
        <v>100</v>
      </c>
      <c r="H621" t="s">
        <v>27</v>
      </c>
      <c r="I621" t="s">
        <v>38</v>
      </c>
      <c r="J621" t="s">
        <v>59</v>
      </c>
      <c r="K621" t="s">
        <v>30</v>
      </c>
      <c r="L621" t="s">
        <v>31</v>
      </c>
      <c r="M621">
        <v>3</v>
      </c>
      <c r="N621" t="s">
        <v>32</v>
      </c>
      <c r="O621" t="s">
        <v>33</v>
      </c>
      <c r="P621">
        <v>24.397400000000001</v>
      </c>
      <c r="Q621">
        <v>336071.54940000002</v>
      </c>
      <c r="R621">
        <v>3064588.2633000002</v>
      </c>
      <c r="S621">
        <v>336073.71159999998</v>
      </c>
      <c r="T621">
        <v>3064612.5647</v>
      </c>
      <c r="U621">
        <v>2.4396999999999999E-2</v>
      </c>
      <c r="V621" t="str">
        <f>VLOOKUP(C621,'Lines LookUp'!$B$1:$C$12,2,0)</f>
        <v>BAN</v>
      </c>
      <c r="W621" t="str">
        <f>ROUNDUP(Q621,3)&amp;"-"&amp;ROUNDUP(R621,3)</f>
        <v>336071.55-3064588.264</v>
      </c>
      <c r="X621" t="str">
        <f>ROUNDUP(S621,3)&amp;"-"&amp;ROUNDUP(T621,3)</f>
        <v>336073.712-3064612.565</v>
      </c>
      <c r="Y621">
        <f>VLOOKUP(W621&amp;"-"&amp;V621,'Buscoords Workout'!$F:$G,2,0)</f>
        <v>2153</v>
      </c>
      <c r="Z621">
        <f>VLOOKUP(X621&amp;"-"&amp;V621,'Buscoords Workout'!$F:$G,2,0)</f>
        <v>2154</v>
      </c>
      <c r="AA621" t="b">
        <f>OR(ISNA(Y621),ISNA(Z621))</f>
        <v>0</v>
      </c>
    </row>
    <row r="622" spans="1:27" x14ac:dyDescent="0.25">
      <c r="A622">
        <v>2168</v>
      </c>
      <c r="B622" t="s">
        <v>24</v>
      </c>
      <c r="C622" t="s">
        <v>32</v>
      </c>
      <c r="D622" t="s">
        <v>58</v>
      </c>
      <c r="E622">
        <v>11</v>
      </c>
      <c r="F622" t="s">
        <v>37</v>
      </c>
      <c r="G622">
        <v>100</v>
      </c>
      <c r="H622" t="s">
        <v>27</v>
      </c>
      <c r="I622" t="s">
        <v>38</v>
      </c>
      <c r="J622" t="s">
        <v>59</v>
      </c>
      <c r="K622" t="s">
        <v>30</v>
      </c>
      <c r="L622" t="s">
        <v>31</v>
      </c>
      <c r="M622">
        <v>3</v>
      </c>
      <c r="N622" t="s">
        <v>32</v>
      </c>
      <c r="O622" t="s">
        <v>33</v>
      </c>
      <c r="P622">
        <v>14.8789</v>
      </c>
      <c r="Q622">
        <v>336073.71159999998</v>
      </c>
      <c r="R622">
        <v>3064612.5647</v>
      </c>
      <c r="S622">
        <v>336073.52889999998</v>
      </c>
      <c r="T622">
        <v>3064627.4424999999</v>
      </c>
      <c r="U622">
        <v>1.4879E-2</v>
      </c>
      <c r="V622" t="str">
        <f>VLOOKUP(C622,'Lines LookUp'!$B$1:$C$12,2,0)</f>
        <v>BAN</v>
      </c>
      <c r="W622" t="str">
        <f>ROUNDUP(Q622,3)&amp;"-"&amp;ROUNDUP(R622,3)</f>
        <v>336073.712-3064612.565</v>
      </c>
      <c r="X622" t="str">
        <f>ROUNDUP(S622,3)&amp;"-"&amp;ROUNDUP(T622,3)</f>
        <v>336073.529-3064627.443</v>
      </c>
      <c r="Y622">
        <f>VLOOKUP(W622&amp;"-"&amp;V622,'Buscoords Workout'!$F:$G,2,0)</f>
        <v>2154</v>
      </c>
      <c r="Z622">
        <f>VLOOKUP(X622&amp;"-"&amp;V622,'Buscoords Workout'!$F:$G,2,0)</f>
        <v>2155</v>
      </c>
      <c r="AA622" t="b">
        <f>OR(ISNA(Y622),ISNA(Z622))</f>
        <v>0</v>
      </c>
    </row>
    <row r="623" spans="1:27" x14ac:dyDescent="0.25">
      <c r="A623">
        <v>2169</v>
      </c>
      <c r="B623" t="s">
        <v>24</v>
      </c>
      <c r="C623" t="s">
        <v>32</v>
      </c>
      <c r="D623" t="s">
        <v>58</v>
      </c>
      <c r="E623">
        <v>11</v>
      </c>
      <c r="F623" t="s">
        <v>37</v>
      </c>
      <c r="G623">
        <v>100</v>
      </c>
      <c r="H623" t="s">
        <v>27</v>
      </c>
      <c r="I623" t="s">
        <v>38</v>
      </c>
      <c r="J623" t="s">
        <v>59</v>
      </c>
      <c r="K623" t="s">
        <v>30</v>
      </c>
      <c r="L623" t="s">
        <v>31</v>
      </c>
      <c r="M623">
        <v>3</v>
      </c>
      <c r="N623" t="s">
        <v>32</v>
      </c>
      <c r="O623" t="s">
        <v>33</v>
      </c>
      <c r="P623">
        <v>8.8490699999999993</v>
      </c>
      <c r="Q623">
        <v>336073.52889999998</v>
      </c>
      <c r="R623">
        <v>3064627.4424999999</v>
      </c>
      <c r="S623">
        <v>336073.42019999999</v>
      </c>
      <c r="T623">
        <v>3064636.2908999999</v>
      </c>
      <c r="U623">
        <v>8.8489999999999992E-3</v>
      </c>
      <c r="V623" t="str">
        <f>VLOOKUP(C623,'Lines LookUp'!$B$1:$C$12,2,0)</f>
        <v>BAN</v>
      </c>
      <c r="W623" t="str">
        <f>ROUNDUP(Q623,3)&amp;"-"&amp;ROUNDUP(R623,3)</f>
        <v>336073.529-3064627.443</v>
      </c>
      <c r="X623" t="str">
        <f>ROUNDUP(S623,3)&amp;"-"&amp;ROUNDUP(T623,3)</f>
        <v>336073.421-3064636.291</v>
      </c>
      <c r="Y623">
        <f>VLOOKUP(W623&amp;"-"&amp;V623,'Buscoords Workout'!$F:$G,2,0)</f>
        <v>2155</v>
      </c>
      <c r="Z623">
        <f>VLOOKUP(X623&amp;"-"&amp;V623,'Buscoords Workout'!$F:$G,2,0)</f>
        <v>2156</v>
      </c>
      <c r="AA623" t="b">
        <f>OR(ISNA(Y623),ISNA(Z623))</f>
        <v>0</v>
      </c>
    </row>
    <row r="624" spans="1:27" x14ac:dyDescent="0.25">
      <c r="A624">
        <v>2170</v>
      </c>
      <c r="B624" t="s">
        <v>24</v>
      </c>
      <c r="C624" t="s">
        <v>32</v>
      </c>
      <c r="D624" t="s">
        <v>58</v>
      </c>
      <c r="E624">
        <v>11</v>
      </c>
      <c r="F624" t="s">
        <v>37</v>
      </c>
      <c r="G624">
        <v>100</v>
      </c>
      <c r="H624" t="s">
        <v>27</v>
      </c>
      <c r="I624" t="s">
        <v>38</v>
      </c>
      <c r="J624" t="s">
        <v>59</v>
      </c>
      <c r="K624" t="s">
        <v>30</v>
      </c>
      <c r="L624" t="s">
        <v>31</v>
      </c>
      <c r="M624">
        <v>3</v>
      </c>
      <c r="N624" t="s">
        <v>32</v>
      </c>
      <c r="O624" t="s">
        <v>33</v>
      </c>
      <c r="P624">
        <v>28.084199999999999</v>
      </c>
      <c r="Q624">
        <v>336073.42019999999</v>
      </c>
      <c r="R624">
        <v>3064636.2908999999</v>
      </c>
      <c r="S624">
        <v>336076.24300000002</v>
      </c>
      <c r="T624">
        <v>3064664.2329000002</v>
      </c>
      <c r="U624">
        <v>2.8084000000000001E-2</v>
      </c>
      <c r="V624" t="str">
        <f>VLOOKUP(C624,'Lines LookUp'!$B$1:$C$12,2,0)</f>
        <v>BAN</v>
      </c>
      <c r="W624" t="str">
        <f>ROUNDUP(Q624,3)&amp;"-"&amp;ROUNDUP(R624,3)</f>
        <v>336073.421-3064636.291</v>
      </c>
      <c r="X624" t="str">
        <f>ROUNDUP(S624,3)&amp;"-"&amp;ROUNDUP(T624,3)</f>
        <v>336076.243-3064664.233</v>
      </c>
      <c r="Y624">
        <f>VLOOKUP(W624&amp;"-"&amp;V624,'Buscoords Workout'!$F:$G,2,0)</f>
        <v>2156</v>
      </c>
      <c r="Z624">
        <f>VLOOKUP(X624&amp;"-"&amp;V624,'Buscoords Workout'!$F:$G,2,0)</f>
        <v>2157</v>
      </c>
      <c r="AA624" t="b">
        <f>OR(ISNA(Y624),ISNA(Z624))</f>
        <v>0</v>
      </c>
    </row>
    <row r="625" spans="1:27" x14ac:dyDescent="0.25">
      <c r="A625">
        <v>2171</v>
      </c>
      <c r="B625" t="s">
        <v>24</v>
      </c>
      <c r="C625" t="s">
        <v>32</v>
      </c>
      <c r="D625" t="s">
        <v>58</v>
      </c>
      <c r="E625">
        <v>11</v>
      </c>
      <c r="F625" t="s">
        <v>37</v>
      </c>
      <c r="G625">
        <v>100</v>
      </c>
      <c r="H625" t="s">
        <v>27</v>
      </c>
      <c r="I625" t="s">
        <v>38</v>
      </c>
      <c r="J625" t="s">
        <v>59</v>
      </c>
      <c r="K625" t="s">
        <v>30</v>
      </c>
      <c r="L625" t="s">
        <v>31</v>
      </c>
      <c r="M625">
        <v>3</v>
      </c>
      <c r="N625" t="s">
        <v>32</v>
      </c>
      <c r="O625" t="s">
        <v>33</v>
      </c>
      <c r="P625">
        <v>31.018899999999999</v>
      </c>
      <c r="Q625">
        <v>336076.24300000002</v>
      </c>
      <c r="R625">
        <v>3064664.2329000002</v>
      </c>
      <c r="S625">
        <v>336082.76689999999</v>
      </c>
      <c r="T625">
        <v>3064694.5580000002</v>
      </c>
      <c r="U625">
        <v>3.1019000000000001E-2</v>
      </c>
      <c r="V625" t="str">
        <f>VLOOKUP(C625,'Lines LookUp'!$B$1:$C$12,2,0)</f>
        <v>BAN</v>
      </c>
      <c r="W625" t="str">
        <f>ROUNDUP(Q625,3)&amp;"-"&amp;ROUNDUP(R625,3)</f>
        <v>336076.243-3064664.233</v>
      </c>
      <c r="X625" t="str">
        <f>ROUNDUP(S625,3)&amp;"-"&amp;ROUNDUP(T625,3)</f>
        <v>336082.767-3064694.558</v>
      </c>
      <c r="Y625">
        <f>VLOOKUP(W625&amp;"-"&amp;V625,'Buscoords Workout'!$F:$G,2,0)</f>
        <v>2157</v>
      </c>
      <c r="Z625">
        <f>VLOOKUP(X625&amp;"-"&amp;V625,'Buscoords Workout'!$F:$G,2,0)</f>
        <v>2158</v>
      </c>
      <c r="AA625" t="b">
        <f>OR(ISNA(Y625),ISNA(Z625))</f>
        <v>0</v>
      </c>
    </row>
    <row r="626" spans="1:27" x14ac:dyDescent="0.25">
      <c r="A626">
        <v>2172</v>
      </c>
      <c r="B626" t="s">
        <v>24</v>
      </c>
      <c r="C626" t="s">
        <v>32</v>
      </c>
      <c r="D626" t="s">
        <v>58</v>
      </c>
      <c r="E626">
        <v>11</v>
      </c>
      <c r="F626" t="s">
        <v>37</v>
      </c>
      <c r="G626">
        <v>100</v>
      </c>
      <c r="H626" t="s">
        <v>27</v>
      </c>
      <c r="I626" t="s">
        <v>38</v>
      </c>
      <c r="J626" t="s">
        <v>59</v>
      </c>
      <c r="K626" t="s">
        <v>30</v>
      </c>
      <c r="L626" t="s">
        <v>31</v>
      </c>
      <c r="M626">
        <v>3</v>
      </c>
      <c r="N626" t="s">
        <v>32</v>
      </c>
      <c r="O626" t="s">
        <v>33</v>
      </c>
      <c r="P626">
        <v>27.802900000000001</v>
      </c>
      <c r="Q626">
        <v>336082.76689999999</v>
      </c>
      <c r="R626">
        <v>3064694.5580000002</v>
      </c>
      <c r="S626">
        <v>336088.0269</v>
      </c>
      <c r="T626">
        <v>3064721.8588</v>
      </c>
      <c r="U626">
        <v>2.7803000000000001E-2</v>
      </c>
      <c r="V626" t="str">
        <f>VLOOKUP(C626,'Lines LookUp'!$B$1:$C$12,2,0)</f>
        <v>BAN</v>
      </c>
      <c r="W626" t="str">
        <f>ROUNDUP(Q626,3)&amp;"-"&amp;ROUNDUP(R626,3)</f>
        <v>336082.767-3064694.558</v>
      </c>
      <c r="X626" t="str">
        <f>ROUNDUP(S626,3)&amp;"-"&amp;ROUNDUP(T626,3)</f>
        <v>336088.027-3064721.859</v>
      </c>
      <c r="Y626">
        <f>VLOOKUP(W626&amp;"-"&amp;V626,'Buscoords Workout'!$F:$G,2,0)</f>
        <v>2158</v>
      </c>
      <c r="Z626">
        <f>VLOOKUP(X626&amp;"-"&amp;V626,'Buscoords Workout'!$F:$G,2,0)</f>
        <v>2159</v>
      </c>
      <c r="AA626" t="b">
        <f>OR(ISNA(Y626),ISNA(Z626))</f>
        <v>0</v>
      </c>
    </row>
    <row r="627" spans="1:27" x14ac:dyDescent="0.25">
      <c r="A627">
        <v>2173</v>
      </c>
      <c r="B627" t="s">
        <v>24</v>
      </c>
      <c r="C627" t="s">
        <v>32</v>
      </c>
      <c r="D627" t="s">
        <v>58</v>
      </c>
      <c r="E627">
        <v>11</v>
      </c>
      <c r="F627" t="s">
        <v>37</v>
      </c>
      <c r="G627">
        <v>100</v>
      </c>
      <c r="H627" t="s">
        <v>27</v>
      </c>
      <c r="I627" t="s">
        <v>38</v>
      </c>
      <c r="J627" t="s">
        <v>59</v>
      </c>
      <c r="K627" t="s">
        <v>30</v>
      </c>
      <c r="L627" t="s">
        <v>31</v>
      </c>
      <c r="M627">
        <v>3</v>
      </c>
      <c r="N627" t="s">
        <v>32</v>
      </c>
      <c r="O627" t="s">
        <v>33</v>
      </c>
      <c r="P627">
        <v>16.2332</v>
      </c>
      <c r="Q627">
        <v>336088.0269</v>
      </c>
      <c r="R627">
        <v>3064721.8588</v>
      </c>
      <c r="S627">
        <v>336091.90840000001</v>
      </c>
      <c r="T627">
        <v>3064737.6211000001</v>
      </c>
      <c r="U627">
        <v>1.6233000000000001E-2</v>
      </c>
      <c r="V627" t="str">
        <f>VLOOKUP(C627,'Lines LookUp'!$B$1:$C$12,2,0)</f>
        <v>BAN</v>
      </c>
      <c r="W627" t="str">
        <f>ROUNDUP(Q627,3)&amp;"-"&amp;ROUNDUP(R627,3)</f>
        <v>336088.027-3064721.859</v>
      </c>
      <c r="X627" t="str">
        <f>ROUNDUP(S627,3)&amp;"-"&amp;ROUNDUP(T627,3)</f>
        <v>336091.909-3064737.622</v>
      </c>
      <c r="Y627">
        <f>VLOOKUP(W627&amp;"-"&amp;V627,'Buscoords Workout'!$F:$G,2,0)</f>
        <v>2159</v>
      </c>
      <c r="Z627">
        <f>VLOOKUP(X627&amp;"-"&amp;V627,'Buscoords Workout'!$F:$G,2,0)</f>
        <v>2166</v>
      </c>
      <c r="AA627" t="b">
        <f>OR(ISNA(Y627),ISNA(Z627))</f>
        <v>0</v>
      </c>
    </row>
    <row r="628" spans="1:27" x14ac:dyDescent="0.25">
      <c r="A628">
        <v>2174</v>
      </c>
      <c r="B628" t="s">
        <v>24</v>
      </c>
      <c r="C628" t="s">
        <v>32</v>
      </c>
      <c r="D628" t="s">
        <v>58</v>
      </c>
      <c r="E628">
        <v>11</v>
      </c>
      <c r="F628" t="s">
        <v>37</v>
      </c>
      <c r="G628">
        <v>100</v>
      </c>
      <c r="H628" t="s">
        <v>27</v>
      </c>
      <c r="I628" t="s">
        <v>38</v>
      </c>
      <c r="J628" t="s">
        <v>59</v>
      </c>
      <c r="K628" t="s">
        <v>30</v>
      </c>
      <c r="L628" t="s">
        <v>31</v>
      </c>
      <c r="M628">
        <v>3</v>
      </c>
      <c r="N628" t="s">
        <v>32</v>
      </c>
      <c r="O628" t="s">
        <v>33</v>
      </c>
      <c r="P628">
        <v>25.535799999999998</v>
      </c>
      <c r="Q628">
        <v>336091.90840000001</v>
      </c>
      <c r="R628">
        <v>3064737.6211000001</v>
      </c>
      <c r="S628">
        <v>336116.90850000002</v>
      </c>
      <c r="T628">
        <v>3064732.4178999998</v>
      </c>
      <c r="U628">
        <v>2.5536E-2</v>
      </c>
      <c r="V628" t="str">
        <f>VLOOKUP(C628,'Lines LookUp'!$B$1:$C$12,2,0)</f>
        <v>BAN</v>
      </c>
      <c r="W628" t="str">
        <f>ROUNDUP(Q628,3)&amp;"-"&amp;ROUNDUP(R628,3)</f>
        <v>336091.909-3064737.622</v>
      </c>
      <c r="X628" t="str">
        <f>ROUNDUP(S628,3)&amp;"-"&amp;ROUNDUP(T628,3)</f>
        <v>336116.909-3064732.418</v>
      </c>
      <c r="Y628">
        <f>VLOOKUP(W628&amp;"-"&amp;V628,'Buscoords Workout'!$F:$G,2,0)</f>
        <v>2166</v>
      </c>
      <c r="Z628">
        <f>VLOOKUP(X628&amp;"-"&amp;V628,'Buscoords Workout'!$F:$G,2,0)</f>
        <v>2160</v>
      </c>
      <c r="AA628" t="b">
        <f>OR(ISNA(Y628),ISNA(Z628))</f>
        <v>0</v>
      </c>
    </row>
    <row r="629" spans="1:27" x14ac:dyDescent="0.25">
      <c r="A629">
        <v>2175</v>
      </c>
      <c r="B629" t="s">
        <v>24</v>
      </c>
      <c r="C629" t="s">
        <v>32</v>
      </c>
      <c r="D629" t="s">
        <v>58</v>
      </c>
      <c r="E629">
        <v>11</v>
      </c>
      <c r="F629" t="s">
        <v>37</v>
      </c>
      <c r="G629">
        <v>100</v>
      </c>
      <c r="H629" t="s">
        <v>27</v>
      </c>
      <c r="I629" t="s">
        <v>38</v>
      </c>
      <c r="J629" t="s">
        <v>59</v>
      </c>
      <c r="K629" t="s">
        <v>30</v>
      </c>
      <c r="L629" t="s">
        <v>31</v>
      </c>
      <c r="M629">
        <v>3</v>
      </c>
      <c r="N629" t="s">
        <v>32</v>
      </c>
      <c r="O629" t="s">
        <v>33</v>
      </c>
      <c r="P629">
        <v>29.056799999999999</v>
      </c>
      <c r="Q629">
        <v>336116.90850000002</v>
      </c>
      <c r="R629">
        <v>3064732.4178999998</v>
      </c>
      <c r="S629">
        <v>336144.93280000001</v>
      </c>
      <c r="T629">
        <v>3064724.7407999998</v>
      </c>
      <c r="U629">
        <v>2.9056999999999999E-2</v>
      </c>
      <c r="V629" t="str">
        <f>VLOOKUP(C629,'Lines LookUp'!$B$1:$C$12,2,0)</f>
        <v>BAN</v>
      </c>
      <c r="W629" t="str">
        <f>ROUNDUP(Q629,3)&amp;"-"&amp;ROUNDUP(R629,3)</f>
        <v>336116.909-3064732.418</v>
      </c>
      <c r="X629" t="str">
        <f>ROUNDUP(S629,3)&amp;"-"&amp;ROUNDUP(T629,3)</f>
        <v>336144.933-3064724.741</v>
      </c>
      <c r="Y629">
        <f>VLOOKUP(W629&amp;"-"&amp;V629,'Buscoords Workout'!$F:$G,2,0)</f>
        <v>2160</v>
      </c>
      <c r="Z629">
        <f>VLOOKUP(X629&amp;"-"&amp;V629,'Buscoords Workout'!$F:$G,2,0)</f>
        <v>2161</v>
      </c>
      <c r="AA629" t="b">
        <f>OR(ISNA(Y629),ISNA(Z629))</f>
        <v>0</v>
      </c>
    </row>
    <row r="630" spans="1:27" x14ac:dyDescent="0.25">
      <c r="A630">
        <v>2176</v>
      </c>
      <c r="B630" t="s">
        <v>24</v>
      </c>
      <c r="C630" t="s">
        <v>32</v>
      </c>
      <c r="D630" t="s">
        <v>58</v>
      </c>
      <c r="E630">
        <v>11</v>
      </c>
      <c r="F630" t="s">
        <v>37</v>
      </c>
      <c r="G630">
        <v>100</v>
      </c>
      <c r="H630" t="s">
        <v>27</v>
      </c>
      <c r="I630" t="s">
        <v>38</v>
      </c>
      <c r="J630" t="s">
        <v>59</v>
      </c>
      <c r="K630" t="s">
        <v>30</v>
      </c>
      <c r="L630" t="s">
        <v>31</v>
      </c>
      <c r="M630">
        <v>3</v>
      </c>
      <c r="N630" t="s">
        <v>32</v>
      </c>
      <c r="O630" t="s">
        <v>33</v>
      </c>
      <c r="P630">
        <v>9.1751000000000005</v>
      </c>
      <c r="Q630">
        <v>336144.93280000001</v>
      </c>
      <c r="R630">
        <v>3064724.7407999998</v>
      </c>
      <c r="S630">
        <v>336153.9633</v>
      </c>
      <c r="T630">
        <v>3064723.1183000002</v>
      </c>
      <c r="U630">
        <v>9.1750000000000009E-3</v>
      </c>
      <c r="V630" t="str">
        <f>VLOOKUP(C630,'Lines LookUp'!$B$1:$C$12,2,0)</f>
        <v>BAN</v>
      </c>
      <c r="W630" t="str">
        <f>ROUNDUP(Q630,3)&amp;"-"&amp;ROUNDUP(R630,3)</f>
        <v>336144.933-3064724.741</v>
      </c>
      <c r="X630" t="str">
        <f>ROUNDUP(S630,3)&amp;"-"&amp;ROUNDUP(T630,3)</f>
        <v>336153.964-3064723.119</v>
      </c>
      <c r="Y630">
        <f>VLOOKUP(W630&amp;"-"&amp;V630,'Buscoords Workout'!$F:$G,2,0)</f>
        <v>2161</v>
      </c>
      <c r="Z630">
        <f>VLOOKUP(X630&amp;"-"&amp;V630,'Buscoords Workout'!$F:$G,2,0)</f>
        <v>2162</v>
      </c>
      <c r="AA630" t="b">
        <f>OR(ISNA(Y630),ISNA(Z630))</f>
        <v>0</v>
      </c>
    </row>
    <row r="631" spans="1:27" x14ac:dyDescent="0.25">
      <c r="A631">
        <v>2177</v>
      </c>
      <c r="B631" t="s">
        <v>24</v>
      </c>
      <c r="C631" t="s">
        <v>32</v>
      </c>
      <c r="D631" t="s">
        <v>58</v>
      </c>
      <c r="E631">
        <v>11</v>
      </c>
      <c r="F631" t="s">
        <v>37</v>
      </c>
      <c r="G631">
        <v>100</v>
      </c>
      <c r="H631" t="s">
        <v>27</v>
      </c>
      <c r="I631" t="s">
        <v>38</v>
      </c>
      <c r="J631" t="s">
        <v>59</v>
      </c>
      <c r="K631" t="s">
        <v>30</v>
      </c>
      <c r="L631" t="s">
        <v>31</v>
      </c>
      <c r="M631">
        <v>3</v>
      </c>
      <c r="N631" t="s">
        <v>32</v>
      </c>
      <c r="O631" t="s">
        <v>33</v>
      </c>
      <c r="P631">
        <v>20.573499999999999</v>
      </c>
      <c r="Q631">
        <v>336153.9633</v>
      </c>
      <c r="R631">
        <v>3064723.1183000002</v>
      </c>
      <c r="S631">
        <v>336174.21250000002</v>
      </c>
      <c r="T631">
        <v>3064719.48</v>
      </c>
      <c r="U631">
        <v>2.0573000000000001E-2</v>
      </c>
      <c r="V631" t="str">
        <f>VLOOKUP(C631,'Lines LookUp'!$B$1:$C$12,2,0)</f>
        <v>BAN</v>
      </c>
      <c r="W631" t="str">
        <f>ROUNDUP(Q631,3)&amp;"-"&amp;ROUNDUP(R631,3)</f>
        <v>336153.964-3064723.119</v>
      </c>
      <c r="X631" t="str">
        <f>ROUNDUP(S631,3)&amp;"-"&amp;ROUNDUP(T631,3)</f>
        <v>336174.213-3064719.48</v>
      </c>
      <c r="Y631">
        <f>VLOOKUP(W631&amp;"-"&amp;V631,'Buscoords Workout'!$F:$G,2,0)</f>
        <v>2162</v>
      </c>
      <c r="Z631">
        <f>VLOOKUP(X631&amp;"-"&amp;V631,'Buscoords Workout'!$F:$G,2,0)</f>
        <v>2163</v>
      </c>
      <c r="AA631" t="b">
        <f>OR(ISNA(Y631),ISNA(Z631))</f>
        <v>0</v>
      </c>
    </row>
    <row r="632" spans="1:27" x14ac:dyDescent="0.25">
      <c r="A632">
        <v>2178</v>
      </c>
      <c r="B632" t="s">
        <v>24</v>
      </c>
      <c r="C632" t="s">
        <v>32</v>
      </c>
      <c r="D632" t="s">
        <v>58</v>
      </c>
      <c r="E632">
        <v>11</v>
      </c>
      <c r="F632" t="s">
        <v>37</v>
      </c>
      <c r="G632">
        <v>100</v>
      </c>
      <c r="H632" t="s">
        <v>27</v>
      </c>
      <c r="I632" t="s">
        <v>38</v>
      </c>
      <c r="J632" t="s">
        <v>59</v>
      </c>
      <c r="K632" t="s">
        <v>30</v>
      </c>
      <c r="L632" t="s">
        <v>31</v>
      </c>
      <c r="M632">
        <v>3</v>
      </c>
      <c r="N632" t="s">
        <v>32</v>
      </c>
      <c r="O632" t="s">
        <v>33</v>
      </c>
      <c r="P632">
        <v>22.914899999999999</v>
      </c>
      <c r="Q632">
        <v>336174.21250000002</v>
      </c>
      <c r="R632">
        <v>3064719.48</v>
      </c>
      <c r="S632">
        <v>336196.78370000003</v>
      </c>
      <c r="T632">
        <v>3064715.5262000002</v>
      </c>
      <c r="U632">
        <v>2.2915000000000001E-2</v>
      </c>
      <c r="V632" t="str">
        <f>VLOOKUP(C632,'Lines LookUp'!$B$1:$C$12,2,0)</f>
        <v>BAN</v>
      </c>
      <c r="W632" t="str">
        <f>ROUNDUP(Q632,3)&amp;"-"&amp;ROUNDUP(R632,3)</f>
        <v>336174.213-3064719.48</v>
      </c>
      <c r="X632" t="str">
        <f>ROUNDUP(S632,3)&amp;"-"&amp;ROUNDUP(T632,3)</f>
        <v>336196.784-3064715.527</v>
      </c>
      <c r="Y632">
        <f>VLOOKUP(W632&amp;"-"&amp;V632,'Buscoords Workout'!$F:$G,2,0)</f>
        <v>2163</v>
      </c>
      <c r="Z632">
        <f>VLOOKUP(X632&amp;"-"&amp;V632,'Buscoords Workout'!$F:$G,2,0)</f>
        <v>2164</v>
      </c>
      <c r="AA632" t="b">
        <f>OR(ISNA(Y632),ISNA(Z632))</f>
        <v>0</v>
      </c>
    </row>
    <row r="633" spans="1:27" x14ac:dyDescent="0.25">
      <c r="A633">
        <v>2179</v>
      </c>
      <c r="B633" t="s">
        <v>24</v>
      </c>
      <c r="C633" t="s">
        <v>32</v>
      </c>
      <c r="D633" t="s">
        <v>58</v>
      </c>
      <c r="E633">
        <v>11</v>
      </c>
      <c r="F633" t="s">
        <v>37</v>
      </c>
      <c r="G633">
        <v>100</v>
      </c>
      <c r="H633" t="s">
        <v>27</v>
      </c>
      <c r="I633" t="s">
        <v>38</v>
      </c>
      <c r="J633" t="s">
        <v>59</v>
      </c>
      <c r="K633" t="s">
        <v>30</v>
      </c>
      <c r="L633" t="s">
        <v>31</v>
      </c>
      <c r="M633">
        <v>3</v>
      </c>
      <c r="N633" t="s">
        <v>32</v>
      </c>
      <c r="O633" t="s">
        <v>33</v>
      </c>
      <c r="P633">
        <v>37.527500000000003</v>
      </c>
      <c r="Q633">
        <v>336196.78370000003</v>
      </c>
      <c r="R633">
        <v>3064715.5262000002</v>
      </c>
      <c r="S633">
        <v>336233.35889999999</v>
      </c>
      <c r="T633">
        <v>3064707.1258</v>
      </c>
      <c r="U633">
        <v>3.7526999999999998E-2</v>
      </c>
      <c r="V633" t="str">
        <f>VLOOKUP(C633,'Lines LookUp'!$B$1:$C$12,2,0)</f>
        <v>BAN</v>
      </c>
      <c r="W633" t="str">
        <f>ROUNDUP(Q633,3)&amp;"-"&amp;ROUNDUP(R633,3)</f>
        <v>336196.784-3064715.527</v>
      </c>
      <c r="X633" t="str">
        <f>ROUNDUP(S633,3)&amp;"-"&amp;ROUNDUP(T633,3)</f>
        <v>336233.359-3064707.126</v>
      </c>
      <c r="Y633">
        <f>VLOOKUP(W633&amp;"-"&amp;V633,'Buscoords Workout'!$F:$G,2,0)</f>
        <v>2164</v>
      </c>
      <c r="Z633">
        <f>VLOOKUP(X633&amp;"-"&amp;V633,'Buscoords Workout'!$F:$G,2,0)</f>
        <v>2165</v>
      </c>
      <c r="AA633" t="b">
        <f>OR(ISNA(Y633),ISNA(Z633))</f>
        <v>0</v>
      </c>
    </row>
    <row r="634" spans="1:27" x14ac:dyDescent="0.25">
      <c r="A634">
        <v>2180</v>
      </c>
      <c r="B634" t="s">
        <v>24</v>
      </c>
      <c r="C634" t="s">
        <v>32</v>
      </c>
      <c r="D634" t="s">
        <v>58</v>
      </c>
      <c r="E634">
        <v>11</v>
      </c>
      <c r="F634" t="s">
        <v>37</v>
      </c>
      <c r="G634">
        <v>100</v>
      </c>
      <c r="H634" t="s">
        <v>27</v>
      </c>
      <c r="I634" t="s">
        <v>38</v>
      </c>
      <c r="J634" t="s">
        <v>59</v>
      </c>
      <c r="K634" t="s">
        <v>30</v>
      </c>
      <c r="L634" t="s">
        <v>31</v>
      </c>
      <c r="M634">
        <v>3</v>
      </c>
      <c r="N634" t="s">
        <v>32</v>
      </c>
      <c r="O634" t="s">
        <v>33</v>
      </c>
      <c r="P634">
        <v>32.482500000000002</v>
      </c>
      <c r="Q634">
        <v>336091.90840000001</v>
      </c>
      <c r="R634">
        <v>3064737.6211000001</v>
      </c>
      <c r="S634">
        <v>336099.06189999997</v>
      </c>
      <c r="T634">
        <v>3064769.3061000002</v>
      </c>
      <c r="U634">
        <v>3.2481999999999997E-2</v>
      </c>
      <c r="V634" t="str">
        <f>VLOOKUP(C634,'Lines LookUp'!$B$1:$C$12,2,0)</f>
        <v>BAN</v>
      </c>
      <c r="W634" t="str">
        <f>ROUNDUP(Q634,3)&amp;"-"&amp;ROUNDUP(R634,3)</f>
        <v>336091.909-3064737.622</v>
      </c>
      <c r="X634" t="str">
        <f>ROUNDUP(S634,3)&amp;"-"&amp;ROUNDUP(T634,3)</f>
        <v>336099.062-3064769.307</v>
      </c>
      <c r="Y634">
        <f>VLOOKUP(W634&amp;"-"&amp;V634,'Buscoords Workout'!$F:$G,2,0)</f>
        <v>2166</v>
      </c>
      <c r="Z634">
        <f>VLOOKUP(X634&amp;"-"&amp;V634,'Buscoords Workout'!$F:$G,2,0)</f>
        <v>2167</v>
      </c>
      <c r="AA634" t="b">
        <f>OR(ISNA(Y634),ISNA(Z634))</f>
        <v>0</v>
      </c>
    </row>
    <row r="635" spans="1:27" x14ac:dyDescent="0.25">
      <c r="A635">
        <v>2181</v>
      </c>
      <c r="B635" t="s">
        <v>24</v>
      </c>
      <c r="C635" t="s">
        <v>32</v>
      </c>
      <c r="D635" t="s">
        <v>58</v>
      </c>
      <c r="E635">
        <v>11</v>
      </c>
      <c r="F635" t="s">
        <v>37</v>
      </c>
      <c r="G635">
        <v>100</v>
      </c>
      <c r="H635" t="s">
        <v>27</v>
      </c>
      <c r="I635" t="s">
        <v>38</v>
      </c>
      <c r="J635" t="s">
        <v>59</v>
      </c>
      <c r="K635" t="s">
        <v>30</v>
      </c>
      <c r="L635" t="s">
        <v>31</v>
      </c>
      <c r="M635">
        <v>3</v>
      </c>
      <c r="N635" t="s">
        <v>32</v>
      </c>
      <c r="O635" t="s">
        <v>33</v>
      </c>
      <c r="P635">
        <v>28.923300000000001</v>
      </c>
      <c r="Q635">
        <v>336099.06189999997</v>
      </c>
      <c r="R635">
        <v>3064769.3061000002</v>
      </c>
      <c r="S635">
        <v>336106.77559999999</v>
      </c>
      <c r="T635">
        <v>3064797.1817999999</v>
      </c>
      <c r="U635">
        <v>2.8923000000000001E-2</v>
      </c>
      <c r="V635" t="str">
        <f>VLOOKUP(C635,'Lines LookUp'!$B$1:$C$12,2,0)</f>
        <v>BAN</v>
      </c>
      <c r="W635" t="str">
        <f>ROUNDUP(Q635,3)&amp;"-"&amp;ROUNDUP(R635,3)</f>
        <v>336099.062-3064769.307</v>
      </c>
      <c r="X635" t="str">
        <f>ROUNDUP(S635,3)&amp;"-"&amp;ROUNDUP(T635,3)</f>
        <v>336106.776-3064797.182</v>
      </c>
      <c r="Y635">
        <f>VLOOKUP(W635&amp;"-"&amp;V635,'Buscoords Workout'!$F:$G,2,0)</f>
        <v>2167</v>
      </c>
      <c r="Z635">
        <f>VLOOKUP(X635&amp;"-"&amp;V635,'Buscoords Workout'!$F:$G,2,0)</f>
        <v>2168</v>
      </c>
      <c r="AA635" t="b">
        <f>OR(ISNA(Y635),ISNA(Z635))</f>
        <v>0</v>
      </c>
    </row>
    <row r="636" spans="1:27" x14ac:dyDescent="0.25">
      <c r="A636">
        <v>2182</v>
      </c>
      <c r="B636" t="s">
        <v>24</v>
      </c>
      <c r="C636" t="s">
        <v>32</v>
      </c>
      <c r="D636" t="s">
        <v>58</v>
      </c>
      <c r="E636">
        <v>11</v>
      </c>
      <c r="F636" t="s">
        <v>37</v>
      </c>
      <c r="G636">
        <v>100</v>
      </c>
      <c r="H636" t="s">
        <v>27</v>
      </c>
      <c r="I636" t="s">
        <v>38</v>
      </c>
      <c r="J636" t="s">
        <v>59</v>
      </c>
      <c r="K636" t="s">
        <v>30</v>
      </c>
      <c r="L636" t="s">
        <v>31</v>
      </c>
      <c r="M636">
        <v>3</v>
      </c>
      <c r="N636" t="s">
        <v>32</v>
      </c>
      <c r="O636" t="s">
        <v>33</v>
      </c>
      <c r="P636">
        <v>29.231999999999999</v>
      </c>
      <c r="Q636">
        <v>336106.77559999999</v>
      </c>
      <c r="R636">
        <v>3064797.1817999999</v>
      </c>
      <c r="S636">
        <v>336113.2746</v>
      </c>
      <c r="T636">
        <v>3064825.6822000002</v>
      </c>
      <c r="U636">
        <v>2.9232000000000001E-2</v>
      </c>
      <c r="V636" t="str">
        <f>VLOOKUP(C636,'Lines LookUp'!$B$1:$C$12,2,0)</f>
        <v>BAN</v>
      </c>
      <c r="W636" t="str">
        <f>ROUNDUP(Q636,3)&amp;"-"&amp;ROUNDUP(R636,3)</f>
        <v>336106.776-3064797.182</v>
      </c>
      <c r="X636" t="str">
        <f>ROUNDUP(S636,3)&amp;"-"&amp;ROUNDUP(T636,3)</f>
        <v>336113.275-3064825.683</v>
      </c>
      <c r="Y636">
        <f>VLOOKUP(W636&amp;"-"&amp;V636,'Buscoords Workout'!$F:$G,2,0)</f>
        <v>2168</v>
      </c>
      <c r="Z636">
        <f>VLOOKUP(X636&amp;"-"&amp;V636,'Buscoords Workout'!$F:$G,2,0)</f>
        <v>2169</v>
      </c>
      <c r="AA636" t="b">
        <f>OR(ISNA(Y636),ISNA(Z636))</f>
        <v>0</v>
      </c>
    </row>
    <row r="637" spans="1:27" x14ac:dyDescent="0.25">
      <c r="A637">
        <v>2183</v>
      </c>
      <c r="B637" t="s">
        <v>24</v>
      </c>
      <c r="C637" t="s">
        <v>32</v>
      </c>
      <c r="D637" t="s">
        <v>58</v>
      </c>
      <c r="E637">
        <v>11</v>
      </c>
      <c r="F637" t="s">
        <v>37</v>
      </c>
      <c r="G637">
        <v>100</v>
      </c>
      <c r="H637" t="s">
        <v>27</v>
      </c>
      <c r="I637" t="s">
        <v>38</v>
      </c>
      <c r="J637" t="s">
        <v>59</v>
      </c>
      <c r="K637" t="s">
        <v>30</v>
      </c>
      <c r="L637" t="s">
        <v>31</v>
      </c>
      <c r="M637">
        <v>3</v>
      </c>
      <c r="N637" t="s">
        <v>32</v>
      </c>
      <c r="O637" t="s">
        <v>33</v>
      </c>
      <c r="P637">
        <v>29.084199999999999</v>
      </c>
      <c r="Q637">
        <v>336113.2746</v>
      </c>
      <c r="R637">
        <v>3064825.6822000002</v>
      </c>
      <c r="S637">
        <v>336121.59960000002</v>
      </c>
      <c r="T637">
        <v>3064853.5495000002</v>
      </c>
      <c r="U637">
        <v>2.9083999999999999E-2</v>
      </c>
      <c r="V637" t="str">
        <f>VLOOKUP(C637,'Lines LookUp'!$B$1:$C$12,2,0)</f>
        <v>BAN</v>
      </c>
      <c r="W637" t="str">
        <f>ROUNDUP(Q637,3)&amp;"-"&amp;ROUNDUP(R637,3)</f>
        <v>336113.275-3064825.683</v>
      </c>
      <c r="X637" t="str">
        <f>ROUNDUP(S637,3)&amp;"-"&amp;ROUNDUP(T637,3)</f>
        <v>336121.6-3064853.55</v>
      </c>
      <c r="Y637">
        <f>VLOOKUP(W637&amp;"-"&amp;V637,'Buscoords Workout'!$F:$G,2,0)</f>
        <v>2169</v>
      </c>
      <c r="Z637">
        <f>VLOOKUP(X637&amp;"-"&amp;V637,'Buscoords Workout'!$F:$G,2,0)</f>
        <v>2170</v>
      </c>
      <c r="AA637" t="b">
        <f>OR(ISNA(Y637),ISNA(Z637))</f>
        <v>0</v>
      </c>
    </row>
    <row r="638" spans="1:27" x14ac:dyDescent="0.25">
      <c r="A638">
        <v>2184</v>
      </c>
      <c r="B638" t="s">
        <v>24</v>
      </c>
      <c r="C638" t="s">
        <v>32</v>
      </c>
      <c r="D638" t="s">
        <v>58</v>
      </c>
      <c r="E638">
        <v>11</v>
      </c>
      <c r="F638" t="s">
        <v>37</v>
      </c>
      <c r="G638">
        <v>100</v>
      </c>
      <c r="H638" t="s">
        <v>27</v>
      </c>
      <c r="I638" t="s">
        <v>38</v>
      </c>
      <c r="J638" t="s">
        <v>59</v>
      </c>
      <c r="K638" t="s">
        <v>30</v>
      </c>
      <c r="L638" t="s">
        <v>31</v>
      </c>
      <c r="M638">
        <v>3</v>
      </c>
      <c r="N638" t="s">
        <v>32</v>
      </c>
      <c r="O638" t="s">
        <v>33</v>
      </c>
      <c r="P638">
        <v>33.104700000000001</v>
      </c>
      <c r="Q638">
        <v>336121.59960000002</v>
      </c>
      <c r="R638">
        <v>3064853.5495000002</v>
      </c>
      <c r="S638">
        <v>336131.8077</v>
      </c>
      <c r="T638">
        <v>3064885.0410000002</v>
      </c>
      <c r="U638">
        <v>3.3105000000000002E-2</v>
      </c>
      <c r="V638" t="str">
        <f>VLOOKUP(C638,'Lines LookUp'!$B$1:$C$12,2,0)</f>
        <v>BAN</v>
      </c>
      <c r="W638" t="str">
        <f>ROUNDUP(Q638,3)&amp;"-"&amp;ROUNDUP(R638,3)</f>
        <v>336121.6-3064853.55</v>
      </c>
      <c r="X638" t="str">
        <f>ROUNDUP(S638,3)&amp;"-"&amp;ROUNDUP(T638,3)</f>
        <v>336131.808-3064885.041</v>
      </c>
      <c r="Y638">
        <f>VLOOKUP(W638&amp;"-"&amp;V638,'Buscoords Workout'!$F:$G,2,0)</f>
        <v>2170</v>
      </c>
      <c r="Z638">
        <f>VLOOKUP(X638&amp;"-"&amp;V638,'Buscoords Workout'!$F:$G,2,0)</f>
        <v>2171</v>
      </c>
      <c r="AA638" t="b">
        <f>OR(ISNA(Y638),ISNA(Z638))</f>
        <v>0</v>
      </c>
    </row>
    <row r="639" spans="1:27" x14ac:dyDescent="0.25">
      <c r="A639">
        <v>2185</v>
      </c>
      <c r="B639" t="s">
        <v>24</v>
      </c>
      <c r="C639" t="s">
        <v>32</v>
      </c>
      <c r="D639" t="s">
        <v>58</v>
      </c>
      <c r="E639">
        <v>11</v>
      </c>
      <c r="F639" t="s">
        <v>37</v>
      </c>
      <c r="G639">
        <v>100</v>
      </c>
      <c r="H639" t="s">
        <v>27</v>
      </c>
      <c r="I639" t="s">
        <v>38</v>
      </c>
      <c r="J639" t="s">
        <v>59</v>
      </c>
      <c r="K639" t="s">
        <v>30</v>
      </c>
      <c r="L639" t="s">
        <v>31</v>
      </c>
      <c r="M639">
        <v>3</v>
      </c>
      <c r="N639" t="s">
        <v>32</v>
      </c>
      <c r="O639" t="s">
        <v>33</v>
      </c>
      <c r="P639">
        <v>25.2043</v>
      </c>
      <c r="Q639">
        <v>336131.8077</v>
      </c>
      <c r="R639">
        <v>3064885.0410000002</v>
      </c>
      <c r="S639">
        <v>336135.81209999998</v>
      </c>
      <c r="T639">
        <v>3064909.9251999999</v>
      </c>
      <c r="U639">
        <v>2.5204000000000001E-2</v>
      </c>
      <c r="V639" t="str">
        <f>VLOOKUP(C639,'Lines LookUp'!$B$1:$C$12,2,0)</f>
        <v>BAN</v>
      </c>
      <c r="W639" t="str">
        <f>ROUNDUP(Q639,3)&amp;"-"&amp;ROUNDUP(R639,3)</f>
        <v>336131.808-3064885.041</v>
      </c>
      <c r="X639" t="str">
        <f>ROUNDUP(S639,3)&amp;"-"&amp;ROUNDUP(T639,3)</f>
        <v>336135.813-3064909.926</v>
      </c>
      <c r="Y639">
        <f>VLOOKUP(W639&amp;"-"&amp;V639,'Buscoords Workout'!$F:$G,2,0)</f>
        <v>2171</v>
      </c>
      <c r="Z639">
        <f>VLOOKUP(X639&amp;"-"&amp;V639,'Buscoords Workout'!$F:$G,2,0)</f>
        <v>2172</v>
      </c>
      <c r="AA639" t="b">
        <f>OR(ISNA(Y639),ISNA(Z639))</f>
        <v>0</v>
      </c>
    </row>
    <row r="640" spans="1:27" x14ac:dyDescent="0.25">
      <c r="A640">
        <v>2186</v>
      </c>
      <c r="B640" t="s">
        <v>24</v>
      </c>
      <c r="C640" t="s">
        <v>32</v>
      </c>
      <c r="D640" t="s">
        <v>58</v>
      </c>
      <c r="E640">
        <v>11</v>
      </c>
      <c r="F640" t="s">
        <v>37</v>
      </c>
      <c r="G640">
        <v>100</v>
      </c>
      <c r="H640" t="s">
        <v>27</v>
      </c>
      <c r="I640" t="s">
        <v>38</v>
      </c>
      <c r="J640" t="s">
        <v>59</v>
      </c>
      <c r="K640" t="s">
        <v>30</v>
      </c>
      <c r="L640" t="s">
        <v>31</v>
      </c>
      <c r="M640">
        <v>3</v>
      </c>
      <c r="N640" t="s">
        <v>32</v>
      </c>
      <c r="O640" t="s">
        <v>33</v>
      </c>
      <c r="P640">
        <v>28.043299999999999</v>
      </c>
      <c r="Q640">
        <v>336135.81209999998</v>
      </c>
      <c r="R640">
        <v>3064909.9251999999</v>
      </c>
      <c r="S640">
        <v>336142.29460000002</v>
      </c>
      <c r="T640">
        <v>3064937.2089999998</v>
      </c>
      <c r="U640">
        <v>2.8042999999999998E-2</v>
      </c>
      <c r="V640" t="str">
        <f>VLOOKUP(C640,'Lines LookUp'!$B$1:$C$12,2,0)</f>
        <v>BAN</v>
      </c>
      <c r="W640" t="str">
        <f>ROUNDUP(Q640,3)&amp;"-"&amp;ROUNDUP(R640,3)</f>
        <v>336135.813-3064909.926</v>
      </c>
      <c r="X640" t="str">
        <f>ROUNDUP(S640,3)&amp;"-"&amp;ROUNDUP(T640,3)</f>
        <v>336142.295-3064937.209</v>
      </c>
      <c r="Y640">
        <f>VLOOKUP(W640&amp;"-"&amp;V640,'Buscoords Workout'!$F:$G,2,0)</f>
        <v>2172</v>
      </c>
      <c r="Z640">
        <f>VLOOKUP(X640&amp;"-"&amp;V640,'Buscoords Workout'!$F:$G,2,0)</f>
        <v>2173</v>
      </c>
      <c r="AA640" t="b">
        <f>OR(ISNA(Y640),ISNA(Z640))</f>
        <v>0</v>
      </c>
    </row>
    <row r="641" spans="1:27" x14ac:dyDescent="0.25">
      <c r="A641">
        <v>2187</v>
      </c>
      <c r="B641" t="s">
        <v>24</v>
      </c>
      <c r="C641" t="s">
        <v>32</v>
      </c>
      <c r="D641" t="s">
        <v>58</v>
      </c>
      <c r="E641">
        <v>11</v>
      </c>
      <c r="F641" t="s">
        <v>37</v>
      </c>
      <c r="G641">
        <v>100</v>
      </c>
      <c r="H641" t="s">
        <v>27</v>
      </c>
      <c r="I641" t="s">
        <v>38</v>
      </c>
      <c r="J641" t="s">
        <v>59</v>
      </c>
      <c r="K641" t="s">
        <v>30</v>
      </c>
      <c r="L641" t="s">
        <v>31</v>
      </c>
      <c r="M641">
        <v>3</v>
      </c>
      <c r="N641" t="s">
        <v>32</v>
      </c>
      <c r="O641" t="s">
        <v>33</v>
      </c>
      <c r="P641">
        <v>33.1997</v>
      </c>
      <c r="Q641">
        <v>336142.29460000002</v>
      </c>
      <c r="R641">
        <v>3064937.2089999998</v>
      </c>
      <c r="S641">
        <v>336150.67680000002</v>
      </c>
      <c r="T641">
        <v>3064969.3330999999</v>
      </c>
      <c r="U641">
        <v>3.32E-2</v>
      </c>
      <c r="V641" t="str">
        <f>VLOOKUP(C641,'Lines LookUp'!$B$1:$C$12,2,0)</f>
        <v>BAN</v>
      </c>
      <c r="W641" t="str">
        <f>ROUNDUP(Q641,3)&amp;"-"&amp;ROUNDUP(R641,3)</f>
        <v>336142.295-3064937.209</v>
      </c>
      <c r="X641" t="str">
        <f>ROUNDUP(S641,3)&amp;"-"&amp;ROUNDUP(T641,3)</f>
        <v>336150.677-3064969.334</v>
      </c>
      <c r="Y641">
        <f>VLOOKUP(W641&amp;"-"&amp;V641,'Buscoords Workout'!$F:$G,2,0)</f>
        <v>2173</v>
      </c>
      <c r="Z641">
        <f>VLOOKUP(X641&amp;"-"&amp;V641,'Buscoords Workout'!$F:$G,2,0)</f>
        <v>2174</v>
      </c>
      <c r="AA641" t="b">
        <f>OR(ISNA(Y641),ISNA(Z641))</f>
        <v>0</v>
      </c>
    </row>
    <row r="642" spans="1:27" x14ac:dyDescent="0.25">
      <c r="A642">
        <v>2188</v>
      </c>
      <c r="B642" t="s">
        <v>24</v>
      </c>
      <c r="C642" t="s">
        <v>32</v>
      </c>
      <c r="D642" t="s">
        <v>58</v>
      </c>
      <c r="E642">
        <v>11</v>
      </c>
      <c r="F642" t="s">
        <v>37</v>
      </c>
      <c r="G642">
        <v>100</v>
      </c>
      <c r="H642" t="s">
        <v>27</v>
      </c>
      <c r="I642" t="s">
        <v>38</v>
      </c>
      <c r="J642" t="s">
        <v>59</v>
      </c>
      <c r="K642" t="s">
        <v>30</v>
      </c>
      <c r="L642" t="s">
        <v>31</v>
      </c>
      <c r="M642">
        <v>3</v>
      </c>
      <c r="N642" t="s">
        <v>32</v>
      </c>
      <c r="O642" t="s">
        <v>33</v>
      </c>
      <c r="P642">
        <v>19.102699999999999</v>
      </c>
      <c r="Q642">
        <v>336150.67680000002</v>
      </c>
      <c r="R642">
        <v>3064969.3330999999</v>
      </c>
      <c r="S642">
        <v>336158.25079999998</v>
      </c>
      <c r="T642">
        <v>3064986.8700999999</v>
      </c>
      <c r="U642">
        <v>1.9102999999999998E-2</v>
      </c>
      <c r="V642" t="str">
        <f>VLOOKUP(C642,'Lines LookUp'!$B$1:$C$12,2,0)</f>
        <v>BAN</v>
      </c>
      <c r="W642" t="str">
        <f>ROUNDUP(Q642,3)&amp;"-"&amp;ROUNDUP(R642,3)</f>
        <v>336150.677-3064969.334</v>
      </c>
      <c r="X642" t="str">
        <f>ROUNDUP(S642,3)&amp;"-"&amp;ROUNDUP(T642,3)</f>
        <v>336158.251-3064986.871</v>
      </c>
      <c r="Y642">
        <f>VLOOKUP(W642&amp;"-"&amp;V642,'Buscoords Workout'!$F:$G,2,0)</f>
        <v>2174</v>
      </c>
      <c r="Z642">
        <f>VLOOKUP(X642&amp;"-"&amp;V642,'Buscoords Workout'!$F:$G,2,0)</f>
        <v>2175</v>
      </c>
      <c r="AA642" t="b">
        <f>OR(ISNA(Y642),ISNA(Z642))</f>
        <v>0</v>
      </c>
    </row>
    <row r="643" spans="1:27" x14ac:dyDescent="0.25">
      <c r="A643">
        <v>2189</v>
      </c>
      <c r="B643" t="s">
        <v>24</v>
      </c>
      <c r="C643" t="s">
        <v>32</v>
      </c>
      <c r="D643" t="s">
        <v>58</v>
      </c>
      <c r="E643">
        <v>11</v>
      </c>
      <c r="F643" t="s">
        <v>37</v>
      </c>
      <c r="G643">
        <v>100</v>
      </c>
      <c r="H643" t="s">
        <v>27</v>
      </c>
      <c r="I643" t="s">
        <v>38</v>
      </c>
      <c r="J643" t="s">
        <v>59</v>
      </c>
      <c r="K643" t="s">
        <v>30</v>
      </c>
      <c r="L643" t="s">
        <v>31</v>
      </c>
      <c r="M643">
        <v>3</v>
      </c>
      <c r="N643" t="s">
        <v>32</v>
      </c>
      <c r="O643" t="s">
        <v>33</v>
      </c>
      <c r="P643">
        <v>40.303800000000003</v>
      </c>
      <c r="Q643">
        <v>336158.25079999998</v>
      </c>
      <c r="R643">
        <v>3064986.8700999999</v>
      </c>
      <c r="S643">
        <v>336169.77789999999</v>
      </c>
      <c r="T643">
        <v>3065025.4903000002</v>
      </c>
      <c r="U643">
        <v>4.0304E-2</v>
      </c>
      <c r="V643" t="str">
        <f>VLOOKUP(C643,'Lines LookUp'!$B$1:$C$12,2,0)</f>
        <v>BAN</v>
      </c>
      <c r="W643" t="str">
        <f>ROUNDUP(Q643,3)&amp;"-"&amp;ROUNDUP(R643,3)</f>
        <v>336158.251-3064986.871</v>
      </c>
      <c r="X643" t="str">
        <f>ROUNDUP(S643,3)&amp;"-"&amp;ROUNDUP(T643,3)</f>
        <v>336169.778-3065025.491</v>
      </c>
      <c r="Y643">
        <f>VLOOKUP(W643&amp;"-"&amp;V643,'Buscoords Workout'!$F:$G,2,0)</f>
        <v>2175</v>
      </c>
      <c r="Z643">
        <f>VLOOKUP(X643&amp;"-"&amp;V643,'Buscoords Workout'!$F:$G,2,0)</f>
        <v>2176</v>
      </c>
      <c r="AA643" t="b">
        <f>OR(ISNA(Y643),ISNA(Z643))</f>
        <v>0</v>
      </c>
    </row>
    <row r="644" spans="1:27" x14ac:dyDescent="0.25">
      <c r="A644">
        <v>2190</v>
      </c>
      <c r="B644" t="s">
        <v>24</v>
      </c>
      <c r="C644" t="s">
        <v>32</v>
      </c>
      <c r="D644" t="s">
        <v>58</v>
      </c>
      <c r="E644">
        <v>11</v>
      </c>
      <c r="F644" t="s">
        <v>37</v>
      </c>
      <c r="G644">
        <v>100</v>
      </c>
      <c r="H644" t="s">
        <v>27</v>
      </c>
      <c r="I644" t="s">
        <v>38</v>
      </c>
      <c r="J644" t="s">
        <v>59</v>
      </c>
      <c r="K644" t="s">
        <v>30</v>
      </c>
      <c r="L644" t="s">
        <v>31</v>
      </c>
      <c r="M644">
        <v>3</v>
      </c>
      <c r="N644" t="s">
        <v>32</v>
      </c>
      <c r="O644" t="s">
        <v>33</v>
      </c>
      <c r="P644">
        <v>23.508500000000002</v>
      </c>
      <c r="Q644">
        <v>336169.77789999999</v>
      </c>
      <c r="R644">
        <v>3065025.4903000002</v>
      </c>
      <c r="S644">
        <v>336178.63189999998</v>
      </c>
      <c r="T644">
        <v>3065047.2677000002</v>
      </c>
      <c r="U644">
        <v>2.3508000000000001E-2</v>
      </c>
      <c r="V644" t="str">
        <f>VLOOKUP(C644,'Lines LookUp'!$B$1:$C$12,2,0)</f>
        <v>BAN</v>
      </c>
      <c r="W644" t="str">
        <f>ROUNDUP(Q644,3)&amp;"-"&amp;ROUNDUP(R644,3)</f>
        <v>336169.778-3065025.491</v>
      </c>
      <c r="X644" t="str">
        <f>ROUNDUP(S644,3)&amp;"-"&amp;ROUNDUP(T644,3)</f>
        <v>336178.632-3065047.268</v>
      </c>
      <c r="Y644">
        <f>VLOOKUP(W644&amp;"-"&amp;V644,'Buscoords Workout'!$F:$G,2,0)</f>
        <v>2176</v>
      </c>
      <c r="Z644">
        <f>VLOOKUP(X644&amp;"-"&amp;V644,'Buscoords Workout'!$F:$G,2,0)</f>
        <v>2177</v>
      </c>
      <c r="AA644" t="b">
        <f>OR(ISNA(Y644),ISNA(Z644))</f>
        <v>0</v>
      </c>
    </row>
    <row r="645" spans="1:27" x14ac:dyDescent="0.25">
      <c r="A645">
        <v>2191</v>
      </c>
      <c r="B645" t="s">
        <v>24</v>
      </c>
      <c r="C645" t="s">
        <v>32</v>
      </c>
      <c r="D645" t="s">
        <v>58</v>
      </c>
      <c r="E645">
        <v>11</v>
      </c>
      <c r="F645" t="s">
        <v>37</v>
      </c>
      <c r="G645">
        <v>100</v>
      </c>
      <c r="H645" t="s">
        <v>27</v>
      </c>
      <c r="I645" t="s">
        <v>38</v>
      </c>
      <c r="J645" t="s">
        <v>59</v>
      </c>
      <c r="K645" t="s">
        <v>30</v>
      </c>
      <c r="L645" t="s">
        <v>31</v>
      </c>
      <c r="M645">
        <v>3</v>
      </c>
      <c r="N645" t="s">
        <v>32</v>
      </c>
      <c r="O645" t="s">
        <v>33</v>
      </c>
      <c r="P645">
        <v>23.963100000000001</v>
      </c>
      <c r="Q645">
        <v>336178.63189999998</v>
      </c>
      <c r="R645">
        <v>3065047.2677000002</v>
      </c>
      <c r="S645">
        <v>336189.92310000001</v>
      </c>
      <c r="T645">
        <v>3065068.4038999998</v>
      </c>
      <c r="U645">
        <v>2.3963000000000002E-2</v>
      </c>
      <c r="V645" t="str">
        <f>VLOOKUP(C645,'Lines LookUp'!$B$1:$C$12,2,0)</f>
        <v>BAN</v>
      </c>
      <c r="W645" t="str">
        <f>ROUNDUP(Q645,3)&amp;"-"&amp;ROUNDUP(R645,3)</f>
        <v>336178.632-3065047.268</v>
      </c>
      <c r="X645" t="str">
        <f>ROUNDUP(S645,3)&amp;"-"&amp;ROUNDUP(T645,3)</f>
        <v>336189.924-3065068.404</v>
      </c>
      <c r="Y645">
        <f>VLOOKUP(W645&amp;"-"&amp;V645,'Buscoords Workout'!$F:$G,2,0)</f>
        <v>2177</v>
      </c>
      <c r="Z645">
        <f>VLOOKUP(X645&amp;"-"&amp;V645,'Buscoords Workout'!$F:$G,2,0)</f>
        <v>2178</v>
      </c>
      <c r="AA645" t="b">
        <f>OR(ISNA(Y645),ISNA(Z645))</f>
        <v>0</v>
      </c>
    </row>
    <row r="646" spans="1:27" x14ac:dyDescent="0.25">
      <c r="A646">
        <v>2192</v>
      </c>
      <c r="B646" t="s">
        <v>24</v>
      </c>
      <c r="C646" t="s">
        <v>32</v>
      </c>
      <c r="D646" t="s">
        <v>58</v>
      </c>
      <c r="E646">
        <v>11</v>
      </c>
      <c r="F646" t="s">
        <v>37</v>
      </c>
      <c r="G646">
        <v>100</v>
      </c>
      <c r="H646" t="s">
        <v>27</v>
      </c>
      <c r="I646" t="s">
        <v>38</v>
      </c>
      <c r="J646" t="s">
        <v>59</v>
      </c>
      <c r="K646" t="s">
        <v>30</v>
      </c>
      <c r="L646" t="s">
        <v>31</v>
      </c>
      <c r="M646">
        <v>3</v>
      </c>
      <c r="N646" t="s">
        <v>32</v>
      </c>
      <c r="O646" t="s">
        <v>33</v>
      </c>
      <c r="P646">
        <v>22.310300000000002</v>
      </c>
      <c r="Q646">
        <v>336189.92310000001</v>
      </c>
      <c r="R646">
        <v>3065068.4038999998</v>
      </c>
      <c r="S646">
        <v>336203.00719999999</v>
      </c>
      <c r="T646">
        <v>3065086.4747000001</v>
      </c>
      <c r="U646">
        <v>2.231E-2</v>
      </c>
      <c r="V646" t="str">
        <f>VLOOKUP(C646,'Lines LookUp'!$B$1:$C$12,2,0)</f>
        <v>BAN</v>
      </c>
      <c r="W646" t="str">
        <f>ROUNDUP(Q646,3)&amp;"-"&amp;ROUNDUP(R646,3)</f>
        <v>336189.924-3065068.404</v>
      </c>
      <c r="X646" t="str">
        <f>ROUNDUP(S646,3)&amp;"-"&amp;ROUNDUP(T646,3)</f>
        <v>336203.008-3065086.475</v>
      </c>
      <c r="Y646">
        <f>VLOOKUP(W646&amp;"-"&amp;V646,'Buscoords Workout'!$F:$G,2,0)</f>
        <v>2178</v>
      </c>
      <c r="Z646">
        <f>VLOOKUP(X646&amp;"-"&amp;V646,'Buscoords Workout'!$F:$G,2,0)</f>
        <v>2179</v>
      </c>
      <c r="AA646" t="b">
        <f>OR(ISNA(Y646),ISNA(Z646))</f>
        <v>0</v>
      </c>
    </row>
    <row r="647" spans="1:27" x14ac:dyDescent="0.25">
      <c r="A647">
        <v>2193</v>
      </c>
      <c r="B647" t="s">
        <v>24</v>
      </c>
      <c r="C647" t="s">
        <v>32</v>
      </c>
      <c r="D647" t="s">
        <v>58</v>
      </c>
      <c r="E647">
        <v>11</v>
      </c>
      <c r="F647" t="s">
        <v>37</v>
      </c>
      <c r="G647">
        <v>100</v>
      </c>
      <c r="H647" t="s">
        <v>27</v>
      </c>
      <c r="I647" t="s">
        <v>38</v>
      </c>
      <c r="J647" t="s">
        <v>59</v>
      </c>
      <c r="K647" t="s">
        <v>30</v>
      </c>
      <c r="L647" t="s">
        <v>31</v>
      </c>
      <c r="M647">
        <v>3</v>
      </c>
      <c r="N647" t="s">
        <v>32</v>
      </c>
      <c r="O647" t="s">
        <v>33</v>
      </c>
      <c r="P647">
        <v>21.130500000000001</v>
      </c>
      <c r="Q647">
        <v>336203.00719999999</v>
      </c>
      <c r="R647">
        <v>3065086.4747000001</v>
      </c>
      <c r="S647">
        <v>336217.88439999998</v>
      </c>
      <c r="T647">
        <v>3065101.4802000001</v>
      </c>
      <c r="U647">
        <v>2.1129999999999999E-2</v>
      </c>
      <c r="V647" t="str">
        <f>VLOOKUP(C647,'Lines LookUp'!$B$1:$C$12,2,0)</f>
        <v>BAN</v>
      </c>
      <c r="W647" t="str">
        <f>ROUNDUP(Q647,3)&amp;"-"&amp;ROUNDUP(R647,3)</f>
        <v>336203.008-3065086.475</v>
      </c>
      <c r="X647" t="str">
        <f>ROUNDUP(S647,3)&amp;"-"&amp;ROUNDUP(T647,3)</f>
        <v>336217.885-3065101.481</v>
      </c>
      <c r="Y647">
        <f>VLOOKUP(W647&amp;"-"&amp;V647,'Buscoords Workout'!$F:$G,2,0)</f>
        <v>2179</v>
      </c>
      <c r="Z647">
        <f>VLOOKUP(X647&amp;"-"&amp;V647,'Buscoords Workout'!$F:$G,2,0)</f>
        <v>2180</v>
      </c>
      <c r="AA647" t="b">
        <f>OR(ISNA(Y647),ISNA(Z647))</f>
        <v>0</v>
      </c>
    </row>
    <row r="648" spans="1:27" x14ac:dyDescent="0.25">
      <c r="A648">
        <v>2194</v>
      </c>
      <c r="B648" t="s">
        <v>24</v>
      </c>
      <c r="C648" t="s">
        <v>32</v>
      </c>
      <c r="D648" t="s">
        <v>58</v>
      </c>
      <c r="E648">
        <v>11</v>
      </c>
      <c r="F648" t="s">
        <v>37</v>
      </c>
      <c r="G648">
        <v>100</v>
      </c>
      <c r="H648" t="s">
        <v>27</v>
      </c>
      <c r="I648" t="s">
        <v>38</v>
      </c>
      <c r="J648" t="s">
        <v>59</v>
      </c>
      <c r="K648" t="s">
        <v>30</v>
      </c>
      <c r="L648" t="s">
        <v>31</v>
      </c>
      <c r="M648">
        <v>3</v>
      </c>
      <c r="N648" t="s">
        <v>32</v>
      </c>
      <c r="O648" t="s">
        <v>33</v>
      </c>
      <c r="P648">
        <v>12.7714</v>
      </c>
      <c r="Q648">
        <v>336217.88439999998</v>
      </c>
      <c r="R648">
        <v>3065101.4802000001</v>
      </c>
      <c r="S648">
        <v>336227.77659999998</v>
      </c>
      <c r="T648">
        <v>3065109.5581</v>
      </c>
      <c r="U648">
        <v>1.2770999999999999E-2</v>
      </c>
      <c r="V648" t="str">
        <f>VLOOKUP(C648,'Lines LookUp'!$B$1:$C$12,2,0)</f>
        <v>BAN</v>
      </c>
      <c r="W648" t="str">
        <f>ROUNDUP(Q648,3)&amp;"-"&amp;ROUNDUP(R648,3)</f>
        <v>336217.885-3065101.481</v>
      </c>
      <c r="X648" t="str">
        <f>ROUNDUP(S648,3)&amp;"-"&amp;ROUNDUP(T648,3)</f>
        <v>336227.777-3065109.559</v>
      </c>
      <c r="Y648">
        <f>VLOOKUP(W648&amp;"-"&amp;V648,'Buscoords Workout'!$F:$G,2,0)</f>
        <v>2180</v>
      </c>
      <c r="Z648">
        <f>VLOOKUP(X648&amp;"-"&amp;V648,'Buscoords Workout'!$F:$G,2,0)</f>
        <v>2181</v>
      </c>
      <c r="AA648" t="b">
        <f>OR(ISNA(Y648),ISNA(Z648))</f>
        <v>0</v>
      </c>
    </row>
    <row r="649" spans="1:27" x14ac:dyDescent="0.25">
      <c r="A649">
        <v>2195</v>
      </c>
      <c r="B649" t="s">
        <v>24</v>
      </c>
      <c r="C649" t="s">
        <v>32</v>
      </c>
      <c r="D649" t="s">
        <v>58</v>
      </c>
      <c r="E649">
        <v>11</v>
      </c>
      <c r="F649" t="s">
        <v>37</v>
      </c>
      <c r="G649">
        <v>100</v>
      </c>
      <c r="H649" t="s">
        <v>27</v>
      </c>
      <c r="I649" t="s">
        <v>38</v>
      </c>
      <c r="J649" t="s">
        <v>59</v>
      </c>
      <c r="K649" t="s">
        <v>30</v>
      </c>
      <c r="L649" t="s">
        <v>31</v>
      </c>
      <c r="M649">
        <v>3</v>
      </c>
      <c r="N649" t="s">
        <v>32</v>
      </c>
      <c r="O649" t="s">
        <v>33</v>
      </c>
      <c r="P649">
        <v>17.821000000000002</v>
      </c>
      <c r="Q649">
        <v>336227.77659999998</v>
      </c>
      <c r="R649">
        <v>3065109.5581</v>
      </c>
      <c r="S649">
        <v>336241.98499999999</v>
      </c>
      <c r="T649">
        <v>3065120.3149000001</v>
      </c>
      <c r="U649">
        <v>1.7821E-2</v>
      </c>
      <c r="V649" t="str">
        <f>VLOOKUP(C649,'Lines LookUp'!$B$1:$C$12,2,0)</f>
        <v>BAN</v>
      </c>
      <c r="W649" t="str">
        <f>ROUNDUP(Q649,3)&amp;"-"&amp;ROUNDUP(R649,3)</f>
        <v>336227.777-3065109.559</v>
      </c>
      <c r="X649" t="str">
        <f>ROUNDUP(S649,3)&amp;"-"&amp;ROUNDUP(T649,3)</f>
        <v>336241.985-3065120.315</v>
      </c>
      <c r="Y649">
        <f>VLOOKUP(W649&amp;"-"&amp;V649,'Buscoords Workout'!$F:$G,2,0)</f>
        <v>2181</v>
      </c>
      <c r="Z649">
        <f>VLOOKUP(X649&amp;"-"&amp;V649,'Buscoords Workout'!$F:$G,2,0)</f>
        <v>2182</v>
      </c>
      <c r="AA649" t="b">
        <f>OR(ISNA(Y649),ISNA(Z649))</f>
        <v>0</v>
      </c>
    </row>
    <row r="650" spans="1:27" x14ac:dyDescent="0.25">
      <c r="A650">
        <v>2196</v>
      </c>
      <c r="B650" t="s">
        <v>24</v>
      </c>
      <c r="C650" t="s">
        <v>32</v>
      </c>
      <c r="D650" t="s">
        <v>58</v>
      </c>
      <c r="E650">
        <v>11</v>
      </c>
      <c r="F650" t="s">
        <v>37</v>
      </c>
      <c r="G650">
        <v>100</v>
      </c>
      <c r="H650" t="s">
        <v>27</v>
      </c>
      <c r="I650" t="s">
        <v>38</v>
      </c>
      <c r="J650" t="s">
        <v>59</v>
      </c>
      <c r="K650" t="s">
        <v>30</v>
      </c>
      <c r="L650" t="s">
        <v>31</v>
      </c>
      <c r="M650">
        <v>3</v>
      </c>
      <c r="N650" t="s">
        <v>32</v>
      </c>
      <c r="O650" t="s">
        <v>33</v>
      </c>
      <c r="P650">
        <v>21.2563</v>
      </c>
      <c r="Q650">
        <v>336241.98499999999</v>
      </c>
      <c r="R650">
        <v>3065120.3149000001</v>
      </c>
      <c r="S650">
        <v>336262.24939999997</v>
      </c>
      <c r="T650">
        <v>3065126.7324000001</v>
      </c>
      <c r="U650">
        <v>2.1256000000000001E-2</v>
      </c>
      <c r="V650" t="str">
        <f>VLOOKUP(C650,'Lines LookUp'!$B$1:$C$12,2,0)</f>
        <v>BAN</v>
      </c>
      <c r="W650" t="str">
        <f>ROUNDUP(Q650,3)&amp;"-"&amp;ROUNDUP(R650,3)</f>
        <v>336241.985-3065120.315</v>
      </c>
      <c r="X650" t="str">
        <f>ROUNDUP(S650,3)&amp;"-"&amp;ROUNDUP(T650,3)</f>
        <v>336262.25-3065126.733</v>
      </c>
      <c r="Y650">
        <f>VLOOKUP(W650&amp;"-"&amp;V650,'Buscoords Workout'!$F:$G,2,0)</f>
        <v>2182</v>
      </c>
      <c r="Z650">
        <f>VLOOKUP(X650&amp;"-"&amp;V650,'Buscoords Workout'!$F:$G,2,0)</f>
        <v>2183</v>
      </c>
      <c r="AA650" t="b">
        <f>OR(ISNA(Y650),ISNA(Z650))</f>
        <v>0</v>
      </c>
    </row>
    <row r="651" spans="1:27" x14ac:dyDescent="0.25">
      <c r="A651">
        <v>2197</v>
      </c>
      <c r="B651" t="s">
        <v>24</v>
      </c>
      <c r="C651" t="s">
        <v>32</v>
      </c>
      <c r="D651" t="s">
        <v>58</v>
      </c>
      <c r="E651">
        <v>11</v>
      </c>
      <c r="F651" t="s">
        <v>37</v>
      </c>
      <c r="G651">
        <v>100</v>
      </c>
      <c r="H651" t="s">
        <v>27</v>
      </c>
      <c r="I651" t="s">
        <v>38</v>
      </c>
      <c r="J651" t="s">
        <v>59</v>
      </c>
      <c r="K651" t="s">
        <v>30</v>
      </c>
      <c r="L651" t="s">
        <v>31</v>
      </c>
      <c r="M651">
        <v>3</v>
      </c>
      <c r="N651" t="s">
        <v>32</v>
      </c>
      <c r="O651" t="s">
        <v>33</v>
      </c>
      <c r="P651">
        <v>10.368399999999999</v>
      </c>
      <c r="Q651">
        <v>336262.24939999997</v>
      </c>
      <c r="R651">
        <v>3065126.7324000001</v>
      </c>
      <c r="S651">
        <v>336271.53210000001</v>
      </c>
      <c r="T651">
        <v>3065131.3514</v>
      </c>
      <c r="U651">
        <v>1.0368E-2</v>
      </c>
      <c r="V651" t="str">
        <f>VLOOKUP(C651,'Lines LookUp'!$B$1:$C$12,2,0)</f>
        <v>BAN</v>
      </c>
      <c r="W651" t="str">
        <f>ROUNDUP(Q651,3)&amp;"-"&amp;ROUNDUP(R651,3)</f>
        <v>336262.25-3065126.733</v>
      </c>
      <c r="X651" t="str">
        <f>ROUNDUP(S651,3)&amp;"-"&amp;ROUNDUP(T651,3)</f>
        <v>336271.533-3065131.352</v>
      </c>
      <c r="Y651">
        <f>VLOOKUP(W651&amp;"-"&amp;V651,'Buscoords Workout'!$F:$G,2,0)</f>
        <v>2183</v>
      </c>
      <c r="Z651">
        <f>VLOOKUP(X651&amp;"-"&amp;V651,'Buscoords Workout'!$F:$G,2,0)</f>
        <v>2184</v>
      </c>
      <c r="AA651" t="b">
        <f>OR(ISNA(Y651),ISNA(Z651))</f>
        <v>0</v>
      </c>
    </row>
    <row r="652" spans="1:27" x14ac:dyDescent="0.25">
      <c r="A652">
        <v>2198</v>
      </c>
      <c r="B652" t="s">
        <v>24</v>
      </c>
      <c r="C652" t="s">
        <v>32</v>
      </c>
      <c r="D652" t="s">
        <v>58</v>
      </c>
      <c r="E652">
        <v>11</v>
      </c>
      <c r="F652" t="s">
        <v>37</v>
      </c>
      <c r="G652">
        <v>100</v>
      </c>
      <c r="H652" t="s">
        <v>27</v>
      </c>
      <c r="I652" t="s">
        <v>38</v>
      </c>
      <c r="J652" t="s">
        <v>59</v>
      </c>
      <c r="K652" t="s">
        <v>30</v>
      </c>
      <c r="L652" t="s">
        <v>31</v>
      </c>
      <c r="M652">
        <v>3</v>
      </c>
      <c r="N652" t="s">
        <v>32</v>
      </c>
      <c r="O652" t="s">
        <v>33</v>
      </c>
      <c r="P652">
        <v>24.046700000000001</v>
      </c>
      <c r="Q652">
        <v>336370.00890000002</v>
      </c>
      <c r="R652">
        <v>3063842.5008</v>
      </c>
      <c r="S652">
        <v>336360.3101</v>
      </c>
      <c r="T652">
        <v>3063864.5048000002</v>
      </c>
      <c r="U652">
        <v>2.4046999999999999E-2</v>
      </c>
      <c r="V652" t="str">
        <f>VLOOKUP(C652,'Lines LookUp'!$B$1:$C$12,2,0)</f>
        <v>BAN</v>
      </c>
      <c r="W652" t="str">
        <f>ROUNDUP(Q652,3)&amp;"-"&amp;ROUNDUP(R652,3)</f>
        <v>336370.009-3063842.501</v>
      </c>
      <c r="X652" t="str">
        <f>ROUNDUP(S652,3)&amp;"-"&amp;ROUNDUP(T652,3)</f>
        <v>336360.311-3063864.505</v>
      </c>
      <c r="Y652">
        <f>VLOOKUP(W652&amp;"-"&amp;V652,'Buscoords Workout'!$F:$G,2,0)</f>
        <v>2185</v>
      </c>
      <c r="Z652">
        <f>VLOOKUP(X652&amp;"-"&amp;V652,'Buscoords Workout'!$F:$G,2,0)</f>
        <v>2186</v>
      </c>
      <c r="AA652" t="b">
        <f>OR(ISNA(Y652),ISNA(Z652))</f>
        <v>0</v>
      </c>
    </row>
    <row r="653" spans="1:27" x14ac:dyDescent="0.25">
      <c r="A653">
        <v>2199</v>
      </c>
      <c r="B653" t="s">
        <v>24</v>
      </c>
      <c r="C653" t="s">
        <v>32</v>
      </c>
      <c r="D653" t="s">
        <v>58</v>
      </c>
      <c r="E653">
        <v>11</v>
      </c>
      <c r="F653" t="s">
        <v>37</v>
      </c>
      <c r="G653">
        <v>100</v>
      </c>
      <c r="H653" t="s">
        <v>27</v>
      </c>
      <c r="I653" t="s">
        <v>38</v>
      </c>
      <c r="J653" t="s">
        <v>59</v>
      </c>
      <c r="K653" t="s">
        <v>30</v>
      </c>
      <c r="L653" t="s">
        <v>31</v>
      </c>
      <c r="M653">
        <v>3</v>
      </c>
      <c r="N653" t="s">
        <v>32</v>
      </c>
      <c r="O653" t="s">
        <v>33</v>
      </c>
      <c r="P653">
        <v>25.475000000000001</v>
      </c>
      <c r="Q653">
        <v>336360.3101</v>
      </c>
      <c r="R653">
        <v>3063864.5048000002</v>
      </c>
      <c r="S653">
        <v>336335.39399999997</v>
      </c>
      <c r="T653">
        <v>3063869.8114999998</v>
      </c>
      <c r="U653">
        <v>2.5475000000000001E-2</v>
      </c>
      <c r="V653" t="str">
        <f>VLOOKUP(C653,'Lines LookUp'!$B$1:$C$12,2,0)</f>
        <v>BAN</v>
      </c>
      <c r="W653" t="str">
        <f>ROUNDUP(Q653,3)&amp;"-"&amp;ROUNDUP(R653,3)</f>
        <v>336360.311-3063864.505</v>
      </c>
      <c r="X653" t="str">
        <f>ROUNDUP(S653,3)&amp;"-"&amp;ROUNDUP(T653,3)</f>
        <v>336335.394-3063869.812</v>
      </c>
      <c r="Y653">
        <f>VLOOKUP(W653&amp;"-"&amp;V653,'Buscoords Workout'!$F:$G,2,0)</f>
        <v>2186</v>
      </c>
      <c r="Z653">
        <f>VLOOKUP(X653&amp;"-"&amp;V653,'Buscoords Workout'!$F:$G,2,0)</f>
        <v>2187</v>
      </c>
      <c r="AA653" t="b">
        <f>OR(ISNA(Y653),ISNA(Z653))</f>
        <v>0</v>
      </c>
    </row>
    <row r="654" spans="1:27" x14ac:dyDescent="0.25">
      <c r="A654">
        <v>2200</v>
      </c>
      <c r="B654" t="s">
        <v>24</v>
      </c>
      <c r="C654" t="s">
        <v>32</v>
      </c>
      <c r="D654" t="s">
        <v>58</v>
      </c>
      <c r="E654">
        <v>11</v>
      </c>
      <c r="F654" t="s">
        <v>37</v>
      </c>
      <c r="G654">
        <v>100</v>
      </c>
      <c r="H654" t="s">
        <v>27</v>
      </c>
      <c r="I654" t="s">
        <v>38</v>
      </c>
      <c r="J654" t="s">
        <v>59</v>
      </c>
      <c r="K654" t="s">
        <v>30</v>
      </c>
      <c r="L654" t="s">
        <v>31</v>
      </c>
      <c r="M654">
        <v>3</v>
      </c>
      <c r="N654" t="s">
        <v>32</v>
      </c>
      <c r="O654" t="s">
        <v>33</v>
      </c>
      <c r="P654">
        <v>26.287199999999999</v>
      </c>
      <c r="Q654">
        <v>336335.39399999997</v>
      </c>
      <c r="R654">
        <v>3063869.8114999998</v>
      </c>
      <c r="S654">
        <v>336309.46519999998</v>
      </c>
      <c r="T654">
        <v>3063874.1376</v>
      </c>
      <c r="U654">
        <v>2.6287000000000001E-2</v>
      </c>
      <c r="V654" t="str">
        <f>VLOOKUP(C654,'Lines LookUp'!$B$1:$C$12,2,0)</f>
        <v>BAN</v>
      </c>
      <c r="W654" t="str">
        <f>ROUNDUP(Q654,3)&amp;"-"&amp;ROUNDUP(R654,3)</f>
        <v>336335.394-3063869.812</v>
      </c>
      <c r="X654" t="str">
        <f>ROUNDUP(S654,3)&amp;"-"&amp;ROUNDUP(T654,3)</f>
        <v>336309.466-3063874.138</v>
      </c>
      <c r="Y654">
        <f>VLOOKUP(W654&amp;"-"&amp;V654,'Buscoords Workout'!$F:$G,2,0)</f>
        <v>2187</v>
      </c>
      <c r="Z654">
        <f>VLOOKUP(X654&amp;"-"&amp;V654,'Buscoords Workout'!$F:$G,2,0)</f>
        <v>2188</v>
      </c>
      <c r="AA654" t="b">
        <f>OR(ISNA(Y654),ISNA(Z654))</f>
        <v>0</v>
      </c>
    </row>
    <row r="655" spans="1:27" x14ac:dyDescent="0.25">
      <c r="A655">
        <v>2201</v>
      </c>
      <c r="B655" t="s">
        <v>24</v>
      </c>
      <c r="C655" t="s">
        <v>32</v>
      </c>
      <c r="D655" t="s">
        <v>58</v>
      </c>
      <c r="E655">
        <v>11</v>
      </c>
      <c r="F655" t="s">
        <v>37</v>
      </c>
      <c r="G655">
        <v>100</v>
      </c>
      <c r="H655" t="s">
        <v>27</v>
      </c>
      <c r="I655" t="s">
        <v>38</v>
      </c>
      <c r="J655" t="s">
        <v>59</v>
      </c>
      <c r="K655" t="s">
        <v>30</v>
      </c>
      <c r="L655" t="s">
        <v>31</v>
      </c>
      <c r="M655">
        <v>3</v>
      </c>
      <c r="N655" t="s">
        <v>32</v>
      </c>
      <c r="O655" t="s">
        <v>33</v>
      </c>
      <c r="P655">
        <v>25.474900000000002</v>
      </c>
      <c r="Q655">
        <v>336309.46519999998</v>
      </c>
      <c r="R655">
        <v>3063874.1376</v>
      </c>
      <c r="S655">
        <v>336284.54920000001</v>
      </c>
      <c r="T655">
        <v>3063879.4443999999</v>
      </c>
      <c r="U655">
        <v>2.5475000000000001E-2</v>
      </c>
      <c r="V655" t="str">
        <f>VLOOKUP(C655,'Lines LookUp'!$B$1:$C$12,2,0)</f>
        <v>BAN</v>
      </c>
      <c r="W655" t="str">
        <f>ROUNDUP(Q655,3)&amp;"-"&amp;ROUNDUP(R655,3)</f>
        <v>336309.466-3063874.138</v>
      </c>
      <c r="X655" t="str">
        <f>ROUNDUP(S655,3)&amp;"-"&amp;ROUNDUP(T655,3)</f>
        <v>336284.55-3063879.445</v>
      </c>
      <c r="Y655">
        <f>VLOOKUP(W655&amp;"-"&amp;V655,'Buscoords Workout'!$F:$G,2,0)</f>
        <v>2188</v>
      </c>
      <c r="Z655">
        <f>VLOOKUP(X655&amp;"-"&amp;V655,'Buscoords Workout'!$F:$G,2,0)</f>
        <v>2189</v>
      </c>
      <c r="AA655" t="b">
        <f>OR(ISNA(Y655),ISNA(Z655))</f>
        <v>0</v>
      </c>
    </row>
    <row r="656" spans="1:27" x14ac:dyDescent="0.25">
      <c r="A656">
        <v>2202</v>
      </c>
      <c r="B656" t="s">
        <v>24</v>
      </c>
      <c r="C656" t="s">
        <v>32</v>
      </c>
      <c r="D656" t="s">
        <v>58</v>
      </c>
      <c r="E656">
        <v>11</v>
      </c>
      <c r="F656" t="s">
        <v>37</v>
      </c>
      <c r="G656">
        <v>100</v>
      </c>
      <c r="H656" t="s">
        <v>27</v>
      </c>
      <c r="I656" t="s">
        <v>38</v>
      </c>
      <c r="J656" t="s">
        <v>59</v>
      </c>
      <c r="K656" t="s">
        <v>30</v>
      </c>
      <c r="L656" t="s">
        <v>31</v>
      </c>
      <c r="M656">
        <v>3</v>
      </c>
      <c r="N656" t="s">
        <v>32</v>
      </c>
      <c r="O656" t="s">
        <v>33</v>
      </c>
      <c r="P656">
        <v>11.816800000000001</v>
      </c>
      <c r="Q656">
        <v>336284.54920000001</v>
      </c>
      <c r="R656">
        <v>3063879.4443999999</v>
      </c>
      <c r="S656">
        <v>336273.58669999999</v>
      </c>
      <c r="T656">
        <v>3063883.8558</v>
      </c>
      <c r="U656">
        <v>1.1816999999999999E-2</v>
      </c>
      <c r="V656" t="str">
        <f>VLOOKUP(C656,'Lines LookUp'!$B$1:$C$12,2,0)</f>
        <v>BAN</v>
      </c>
      <c r="W656" t="str">
        <f>ROUNDUP(Q656,3)&amp;"-"&amp;ROUNDUP(R656,3)</f>
        <v>336284.55-3063879.445</v>
      </c>
      <c r="X656" t="str">
        <f>ROUNDUP(S656,3)&amp;"-"&amp;ROUNDUP(T656,3)</f>
        <v>336273.587-3063883.856</v>
      </c>
      <c r="Y656">
        <f>VLOOKUP(W656&amp;"-"&amp;V656,'Buscoords Workout'!$F:$G,2,0)</f>
        <v>2189</v>
      </c>
      <c r="Z656">
        <f>VLOOKUP(X656&amp;"-"&amp;V656,'Buscoords Workout'!$F:$G,2,0)</f>
        <v>2190</v>
      </c>
      <c r="AA656" t="b">
        <f>OR(ISNA(Y656),ISNA(Z656))</f>
        <v>0</v>
      </c>
    </row>
    <row r="657" spans="1:27" x14ac:dyDescent="0.25">
      <c r="A657">
        <v>2203</v>
      </c>
      <c r="B657" t="s">
        <v>24</v>
      </c>
      <c r="C657" t="s">
        <v>32</v>
      </c>
      <c r="D657" t="s">
        <v>58</v>
      </c>
      <c r="E657">
        <v>11</v>
      </c>
      <c r="F657" t="s">
        <v>37</v>
      </c>
      <c r="G657">
        <v>100</v>
      </c>
      <c r="H657" t="s">
        <v>27</v>
      </c>
      <c r="I657" t="s">
        <v>38</v>
      </c>
      <c r="J657" t="s">
        <v>59</v>
      </c>
      <c r="K657" t="s">
        <v>30</v>
      </c>
      <c r="L657" t="s">
        <v>31</v>
      </c>
      <c r="M657">
        <v>3</v>
      </c>
      <c r="N657" t="s">
        <v>32</v>
      </c>
      <c r="O657" t="s">
        <v>33</v>
      </c>
      <c r="P657">
        <v>7.4717700000000002</v>
      </c>
      <c r="Q657">
        <v>336273.58669999999</v>
      </c>
      <c r="R657">
        <v>3063883.8558</v>
      </c>
      <c r="S657">
        <v>336266.65509999997</v>
      </c>
      <c r="T657">
        <v>3063886.6450999998</v>
      </c>
      <c r="U657">
        <v>7.4720000000000003E-3</v>
      </c>
      <c r="V657" t="str">
        <f>VLOOKUP(C657,'Lines LookUp'!$B$1:$C$12,2,0)</f>
        <v>BAN</v>
      </c>
      <c r="W657" t="str">
        <f>ROUNDUP(Q657,3)&amp;"-"&amp;ROUNDUP(R657,3)</f>
        <v>336273.587-3063883.856</v>
      </c>
      <c r="X657" t="str">
        <f>ROUNDUP(S657,3)&amp;"-"&amp;ROUNDUP(T657,3)</f>
        <v>336266.656-3063886.646</v>
      </c>
      <c r="Y657">
        <f>VLOOKUP(W657&amp;"-"&amp;V657,'Buscoords Workout'!$F:$G,2,0)</f>
        <v>2190</v>
      </c>
      <c r="Z657">
        <f>VLOOKUP(X657&amp;"-"&amp;V657,'Buscoords Workout'!$F:$G,2,0)</f>
        <v>2191</v>
      </c>
      <c r="AA657" t="b">
        <f>OR(ISNA(Y657),ISNA(Z657))</f>
        <v>0</v>
      </c>
    </row>
    <row r="658" spans="1:27" x14ac:dyDescent="0.25">
      <c r="A658">
        <v>2204</v>
      </c>
      <c r="B658" t="s">
        <v>24</v>
      </c>
      <c r="C658" t="s">
        <v>32</v>
      </c>
      <c r="D658" t="s">
        <v>58</v>
      </c>
      <c r="E658">
        <v>11</v>
      </c>
      <c r="F658" t="s">
        <v>37</v>
      </c>
      <c r="G658">
        <v>100</v>
      </c>
      <c r="H658" t="s">
        <v>27</v>
      </c>
      <c r="I658" t="s">
        <v>38</v>
      </c>
      <c r="J658" t="s">
        <v>59</v>
      </c>
      <c r="K658" t="s">
        <v>30</v>
      </c>
      <c r="L658" t="s">
        <v>31</v>
      </c>
      <c r="M658">
        <v>3</v>
      </c>
      <c r="N658" t="s">
        <v>32</v>
      </c>
      <c r="O658" t="s">
        <v>33</v>
      </c>
      <c r="P658">
        <v>21.871400000000001</v>
      </c>
      <c r="Q658">
        <v>336266.65509999997</v>
      </c>
      <c r="R658">
        <v>3063886.6450999998</v>
      </c>
      <c r="S658">
        <v>336266.9497</v>
      </c>
      <c r="T658">
        <v>3063908.5145</v>
      </c>
      <c r="U658">
        <v>2.1871000000000002E-2</v>
      </c>
      <c r="V658" t="str">
        <f>VLOOKUP(C658,'Lines LookUp'!$B$1:$C$12,2,0)</f>
        <v>BAN</v>
      </c>
      <c r="W658" t="str">
        <f>ROUNDUP(Q658,3)&amp;"-"&amp;ROUNDUP(R658,3)</f>
        <v>336266.656-3063886.646</v>
      </c>
      <c r="X658" t="str">
        <f>ROUNDUP(S658,3)&amp;"-"&amp;ROUNDUP(T658,3)</f>
        <v>336266.95-3063908.515</v>
      </c>
      <c r="Y658">
        <f>VLOOKUP(W658&amp;"-"&amp;V658,'Buscoords Workout'!$F:$G,2,0)</f>
        <v>2191</v>
      </c>
      <c r="Z658">
        <f>VLOOKUP(X658&amp;"-"&amp;V658,'Buscoords Workout'!$F:$G,2,0)</f>
        <v>2192</v>
      </c>
      <c r="AA658" t="b">
        <f>OR(ISNA(Y658),ISNA(Z658))</f>
        <v>0</v>
      </c>
    </row>
    <row r="659" spans="1:27" x14ac:dyDescent="0.25">
      <c r="A659">
        <v>2205</v>
      </c>
      <c r="B659" t="s">
        <v>24</v>
      </c>
      <c r="C659" t="s">
        <v>32</v>
      </c>
      <c r="D659" t="s">
        <v>58</v>
      </c>
      <c r="E659">
        <v>11</v>
      </c>
      <c r="F659" t="s">
        <v>37</v>
      </c>
      <c r="G659">
        <v>100</v>
      </c>
      <c r="H659" t="s">
        <v>27</v>
      </c>
      <c r="I659" t="s">
        <v>38</v>
      </c>
      <c r="J659" t="s">
        <v>59</v>
      </c>
      <c r="K659" t="s">
        <v>30</v>
      </c>
      <c r="L659" t="s">
        <v>31</v>
      </c>
      <c r="M659">
        <v>3</v>
      </c>
      <c r="N659" t="s">
        <v>32</v>
      </c>
      <c r="O659" t="s">
        <v>33</v>
      </c>
      <c r="P659">
        <v>22.233799999999999</v>
      </c>
      <c r="Q659">
        <v>336266.9497</v>
      </c>
      <c r="R659">
        <v>3063908.5145</v>
      </c>
      <c r="S659">
        <v>336271.24160000001</v>
      </c>
      <c r="T659">
        <v>3063930.3300999999</v>
      </c>
      <c r="U659">
        <v>2.2234E-2</v>
      </c>
      <c r="V659" t="str">
        <f>VLOOKUP(C659,'Lines LookUp'!$B$1:$C$12,2,0)</f>
        <v>BAN</v>
      </c>
      <c r="W659" t="str">
        <f>ROUNDUP(Q659,3)&amp;"-"&amp;ROUNDUP(R659,3)</f>
        <v>336266.95-3063908.515</v>
      </c>
      <c r="X659" t="str">
        <f>ROUNDUP(S659,3)&amp;"-"&amp;ROUNDUP(T659,3)</f>
        <v>336271.242-3063930.331</v>
      </c>
      <c r="Y659">
        <f>VLOOKUP(W659&amp;"-"&amp;V659,'Buscoords Workout'!$F:$G,2,0)</f>
        <v>2192</v>
      </c>
      <c r="Z659">
        <f>VLOOKUP(X659&amp;"-"&amp;V659,'Buscoords Workout'!$F:$G,2,0)</f>
        <v>2193</v>
      </c>
      <c r="AA659" t="b">
        <f>OR(ISNA(Y659),ISNA(Z659))</f>
        <v>0</v>
      </c>
    </row>
    <row r="660" spans="1:27" x14ac:dyDescent="0.25">
      <c r="A660">
        <v>2206</v>
      </c>
      <c r="B660" t="s">
        <v>24</v>
      </c>
      <c r="C660" t="s">
        <v>32</v>
      </c>
      <c r="D660" t="s">
        <v>58</v>
      </c>
      <c r="E660">
        <v>11</v>
      </c>
      <c r="F660" t="s">
        <v>37</v>
      </c>
      <c r="G660">
        <v>100</v>
      </c>
      <c r="H660" t="s">
        <v>27</v>
      </c>
      <c r="I660" t="s">
        <v>38</v>
      </c>
      <c r="J660" t="s">
        <v>59</v>
      </c>
      <c r="K660" t="s">
        <v>30</v>
      </c>
      <c r="L660" t="s">
        <v>31</v>
      </c>
      <c r="M660">
        <v>3</v>
      </c>
      <c r="N660" t="s">
        <v>32</v>
      </c>
      <c r="O660" t="s">
        <v>33</v>
      </c>
      <c r="P660">
        <v>20.107900000000001</v>
      </c>
      <c r="Q660">
        <v>336271.24160000001</v>
      </c>
      <c r="R660">
        <v>3063930.3300999999</v>
      </c>
      <c r="S660">
        <v>336274.5073</v>
      </c>
      <c r="T660">
        <v>3063950.1710000001</v>
      </c>
      <c r="U660">
        <v>2.0108000000000001E-2</v>
      </c>
      <c r="V660" t="str">
        <f>VLOOKUP(C660,'Lines LookUp'!$B$1:$C$12,2,0)</f>
        <v>BAN</v>
      </c>
      <c r="W660" t="str">
        <f>ROUNDUP(Q660,3)&amp;"-"&amp;ROUNDUP(R660,3)</f>
        <v>336271.242-3063930.331</v>
      </c>
      <c r="X660" t="str">
        <f>ROUNDUP(S660,3)&amp;"-"&amp;ROUNDUP(T660,3)</f>
        <v>336274.508-3063950.171</v>
      </c>
      <c r="Y660">
        <f>VLOOKUP(W660&amp;"-"&amp;V660,'Buscoords Workout'!$F:$G,2,0)</f>
        <v>2193</v>
      </c>
      <c r="Z660">
        <f>VLOOKUP(X660&amp;"-"&amp;V660,'Buscoords Workout'!$F:$G,2,0)</f>
        <v>2194</v>
      </c>
      <c r="AA660" t="b">
        <f>OR(ISNA(Y660),ISNA(Z660))</f>
        <v>0</v>
      </c>
    </row>
    <row r="661" spans="1:27" x14ac:dyDescent="0.25">
      <c r="A661">
        <v>2207</v>
      </c>
      <c r="B661" t="s">
        <v>24</v>
      </c>
      <c r="C661" t="s">
        <v>32</v>
      </c>
      <c r="D661" t="s">
        <v>58</v>
      </c>
      <c r="E661">
        <v>11</v>
      </c>
      <c r="F661" t="s">
        <v>37</v>
      </c>
      <c r="G661">
        <v>100</v>
      </c>
      <c r="H661" t="s">
        <v>27</v>
      </c>
      <c r="I661" t="s">
        <v>38</v>
      </c>
      <c r="J661" t="s">
        <v>59</v>
      </c>
      <c r="K661" t="s">
        <v>30</v>
      </c>
      <c r="L661" t="s">
        <v>31</v>
      </c>
      <c r="M661">
        <v>3</v>
      </c>
      <c r="N661" t="s">
        <v>32</v>
      </c>
      <c r="O661" t="s">
        <v>33</v>
      </c>
      <c r="P661">
        <v>13.079499999999999</v>
      </c>
      <c r="Q661">
        <v>336274.5073</v>
      </c>
      <c r="R661">
        <v>3063950.1710000001</v>
      </c>
      <c r="S661">
        <v>336269.33669999999</v>
      </c>
      <c r="T661">
        <v>3063962.1850999999</v>
      </c>
      <c r="U661">
        <v>1.308E-2</v>
      </c>
      <c r="V661" t="str">
        <f>VLOOKUP(C661,'Lines LookUp'!$B$1:$C$12,2,0)</f>
        <v>BAN</v>
      </c>
      <c r="W661" t="str">
        <f>ROUNDUP(Q661,3)&amp;"-"&amp;ROUNDUP(R661,3)</f>
        <v>336274.508-3063950.171</v>
      </c>
      <c r="X661" t="str">
        <f>ROUNDUP(S661,3)&amp;"-"&amp;ROUNDUP(T661,3)</f>
        <v>336269.337-3063962.186</v>
      </c>
      <c r="Y661">
        <f>VLOOKUP(W661&amp;"-"&amp;V661,'Buscoords Workout'!$F:$G,2,0)</f>
        <v>2194</v>
      </c>
      <c r="Z661">
        <f>VLOOKUP(X661&amp;"-"&amp;V661,'Buscoords Workout'!$F:$G,2,0)</f>
        <v>2195</v>
      </c>
      <c r="AA661" t="b">
        <f>OR(ISNA(Y661),ISNA(Z661))</f>
        <v>0</v>
      </c>
    </row>
    <row r="662" spans="1:27" x14ac:dyDescent="0.25">
      <c r="A662">
        <v>1504</v>
      </c>
      <c r="B662" t="s">
        <v>24</v>
      </c>
      <c r="C662" t="s">
        <v>54</v>
      </c>
      <c r="D662" t="s">
        <v>55</v>
      </c>
      <c r="E662">
        <v>11</v>
      </c>
      <c r="F662" t="s">
        <v>42</v>
      </c>
      <c r="G662">
        <v>240</v>
      </c>
      <c r="H662" t="s">
        <v>27</v>
      </c>
      <c r="I662" t="s">
        <v>28</v>
      </c>
      <c r="J662" t="s">
        <v>36</v>
      </c>
      <c r="K662" t="s">
        <v>49</v>
      </c>
      <c r="L662" t="s">
        <v>31</v>
      </c>
      <c r="M662">
        <v>3</v>
      </c>
      <c r="N662" t="s">
        <v>32</v>
      </c>
      <c r="O662" t="s">
        <v>33</v>
      </c>
      <c r="P662">
        <v>1.58372</v>
      </c>
      <c r="Q662">
        <v>336236.49300000002</v>
      </c>
      <c r="R662">
        <v>3063405.7793000001</v>
      </c>
      <c r="S662">
        <v>336235.16638100002</v>
      </c>
      <c r="T662">
        <v>3063406.64432</v>
      </c>
      <c r="U662">
        <v>1.5839999999999999E-3</v>
      </c>
      <c r="V662" t="str">
        <f>VLOOKUP(C662,'Lines LookUp'!$B$1:$C$12,2,0)</f>
        <v>DHO</v>
      </c>
      <c r="W662" t="str">
        <f>ROUNDUP(Q662,3)&amp;"-"&amp;ROUNDUP(R662,3)</f>
        <v>336236.493-3063405.78</v>
      </c>
      <c r="X662" t="str">
        <f>ROUNDUP(S662,3)&amp;"-"&amp;ROUNDUP(T662,3)</f>
        <v>336235.167-3063406.645</v>
      </c>
      <c r="Y662">
        <f>VLOOKUP(W662&amp;"-"&amp;V662,'Buscoords Workout'!$F:$G,2,0)</f>
        <v>103</v>
      </c>
      <c r="Z662">
        <f>VLOOKUP(X662&amp;"-"&amp;V662,'Buscoords Workout'!$F:$G,2,0)</f>
        <v>3200</v>
      </c>
      <c r="AA662" t="b">
        <f>OR(ISNA(Y662),ISNA(Z662))</f>
        <v>0</v>
      </c>
    </row>
    <row r="663" spans="1:27" x14ac:dyDescent="0.25">
      <c r="A663">
        <v>1505</v>
      </c>
      <c r="B663" t="s">
        <v>24</v>
      </c>
      <c r="C663" t="s">
        <v>54</v>
      </c>
      <c r="D663" t="s">
        <v>55</v>
      </c>
      <c r="E663">
        <v>11</v>
      </c>
      <c r="F663" t="s">
        <v>42</v>
      </c>
      <c r="G663">
        <v>240</v>
      </c>
      <c r="H663" t="s">
        <v>27</v>
      </c>
      <c r="I663" t="s">
        <v>28</v>
      </c>
      <c r="J663" t="s">
        <v>36</v>
      </c>
      <c r="K663" t="s">
        <v>49</v>
      </c>
      <c r="L663" t="s">
        <v>31</v>
      </c>
      <c r="M663">
        <v>3</v>
      </c>
      <c r="N663" t="s">
        <v>32</v>
      </c>
      <c r="O663" t="s">
        <v>33</v>
      </c>
      <c r="P663">
        <v>10.6318</v>
      </c>
      <c r="Q663">
        <v>336228.69640399999</v>
      </c>
      <c r="R663">
        <v>3063410.8630599999</v>
      </c>
      <c r="S663">
        <v>336219.79060200002</v>
      </c>
      <c r="T663">
        <v>3063416.67007</v>
      </c>
      <c r="U663">
        <v>1.0632000000000001E-2</v>
      </c>
      <c r="V663" t="str">
        <f>VLOOKUP(C663,'Lines LookUp'!$B$1:$C$12,2,0)</f>
        <v>DHO</v>
      </c>
      <c r="W663" t="str">
        <f>ROUNDUP(Q663,3)&amp;"-"&amp;ROUNDUP(R663,3)</f>
        <v>336228.697-3063410.864</v>
      </c>
      <c r="X663" t="str">
        <f>ROUNDUP(S663,3)&amp;"-"&amp;ROUNDUP(T663,3)</f>
        <v>336219.791-3063416.671</v>
      </c>
      <c r="Y663">
        <f>VLOOKUP(W663&amp;"-"&amp;V663,'Buscoords Workout'!$F:$G,2,0)</f>
        <v>3201</v>
      </c>
      <c r="Z663">
        <f>VLOOKUP(X663&amp;"-"&amp;V663,'Buscoords Workout'!$F:$G,2,0)</f>
        <v>3202</v>
      </c>
      <c r="AA663" t="b">
        <f>OR(ISNA(Y663),ISNA(Z663))</f>
        <v>0</v>
      </c>
    </row>
    <row r="664" spans="1:27" x14ac:dyDescent="0.25">
      <c r="A664">
        <v>1506</v>
      </c>
      <c r="B664" t="s">
        <v>24</v>
      </c>
      <c r="C664" t="s">
        <v>54</v>
      </c>
      <c r="D664" t="s">
        <v>55</v>
      </c>
      <c r="E664">
        <v>11</v>
      </c>
      <c r="F664" t="s">
        <v>42</v>
      </c>
      <c r="G664">
        <v>240</v>
      </c>
      <c r="H664" t="s">
        <v>27</v>
      </c>
      <c r="I664" t="s">
        <v>28</v>
      </c>
      <c r="J664" t="s">
        <v>36</v>
      </c>
      <c r="K664" t="s">
        <v>49</v>
      </c>
      <c r="L664" t="s">
        <v>31</v>
      </c>
      <c r="M664">
        <v>3</v>
      </c>
      <c r="N664" t="s">
        <v>32</v>
      </c>
      <c r="O664" t="s">
        <v>33</v>
      </c>
      <c r="P664">
        <v>14.479200000000001</v>
      </c>
      <c r="Q664">
        <v>336219.79060200002</v>
      </c>
      <c r="R664">
        <v>3063416.67007</v>
      </c>
      <c r="S664">
        <v>336207.66200000001</v>
      </c>
      <c r="T664">
        <v>3063424.5784999998</v>
      </c>
      <c r="U664">
        <v>1.4479000000000001E-2</v>
      </c>
      <c r="V664" t="str">
        <f>VLOOKUP(C664,'Lines LookUp'!$B$1:$C$12,2,0)</f>
        <v>DHO</v>
      </c>
      <c r="W664" t="str">
        <f>ROUNDUP(Q664,3)&amp;"-"&amp;ROUNDUP(R664,3)</f>
        <v>336219.791-3063416.671</v>
      </c>
      <c r="X664" t="str">
        <f>ROUNDUP(S664,3)&amp;"-"&amp;ROUNDUP(T664,3)</f>
        <v>336207.662-3063424.579</v>
      </c>
      <c r="Y664">
        <f>VLOOKUP(W664&amp;"-"&amp;V664,'Buscoords Workout'!$F:$G,2,0)</f>
        <v>3202</v>
      </c>
      <c r="Z664">
        <f>VLOOKUP(X664&amp;"-"&amp;V664,'Buscoords Workout'!$F:$G,2,0)</f>
        <v>3002</v>
      </c>
      <c r="AA664" t="b">
        <f>OR(ISNA(Y664),ISNA(Z664))</f>
        <v>0</v>
      </c>
    </row>
    <row r="665" spans="1:27" x14ac:dyDescent="0.25">
      <c r="A665">
        <v>1507</v>
      </c>
      <c r="B665" t="s">
        <v>24</v>
      </c>
      <c r="C665" t="s">
        <v>54</v>
      </c>
      <c r="D665" t="s">
        <v>55</v>
      </c>
      <c r="E665">
        <v>11</v>
      </c>
      <c r="F665" t="s">
        <v>42</v>
      </c>
      <c r="G665">
        <v>240</v>
      </c>
      <c r="H665" t="s">
        <v>27</v>
      </c>
      <c r="I665" t="s">
        <v>28</v>
      </c>
      <c r="J665" t="s">
        <v>36</v>
      </c>
      <c r="K665" t="s">
        <v>49</v>
      </c>
      <c r="L665" t="s">
        <v>31</v>
      </c>
      <c r="M665">
        <v>3</v>
      </c>
      <c r="N665" t="s">
        <v>32</v>
      </c>
      <c r="O665" t="s">
        <v>33</v>
      </c>
      <c r="P665">
        <v>7.7238800000000003</v>
      </c>
      <c r="Q665">
        <v>336235.16638100002</v>
      </c>
      <c r="R665">
        <v>3063406.64432</v>
      </c>
      <c r="S665">
        <v>336228.69640399999</v>
      </c>
      <c r="T665">
        <v>3063410.8630599999</v>
      </c>
      <c r="U665">
        <v>7.724E-3</v>
      </c>
      <c r="V665" t="str">
        <f>VLOOKUP(C665,'Lines LookUp'!$B$1:$C$12,2,0)</f>
        <v>DHO</v>
      </c>
      <c r="W665" t="str">
        <f>ROUNDUP(Q665,3)&amp;"-"&amp;ROUNDUP(R665,3)</f>
        <v>336235.167-3063406.645</v>
      </c>
      <c r="X665" t="str">
        <f>ROUNDUP(S665,3)&amp;"-"&amp;ROUNDUP(T665,3)</f>
        <v>336228.697-3063410.864</v>
      </c>
      <c r="Y665">
        <f>VLOOKUP(W665&amp;"-"&amp;V665,'Buscoords Workout'!$F:$G,2,0)</f>
        <v>3200</v>
      </c>
      <c r="Z665">
        <f>VLOOKUP(X665&amp;"-"&amp;V665,'Buscoords Workout'!$F:$G,2,0)</f>
        <v>3201</v>
      </c>
      <c r="AA665" t="b">
        <f>OR(ISNA(Y665),ISNA(Z665))</f>
        <v>0</v>
      </c>
    </row>
    <row r="666" spans="1:27" x14ac:dyDescent="0.25">
      <c r="A666">
        <v>1508</v>
      </c>
      <c r="B666" t="s">
        <v>24</v>
      </c>
      <c r="C666" t="s">
        <v>54</v>
      </c>
      <c r="D666" t="s">
        <v>55</v>
      </c>
      <c r="E666">
        <v>11</v>
      </c>
      <c r="F666" t="s">
        <v>42</v>
      </c>
      <c r="G666">
        <v>240</v>
      </c>
      <c r="H666" t="s">
        <v>27</v>
      </c>
      <c r="I666" t="s">
        <v>28</v>
      </c>
      <c r="J666" t="s">
        <v>36</v>
      </c>
      <c r="K666" t="s">
        <v>49</v>
      </c>
      <c r="L666" t="s">
        <v>31</v>
      </c>
      <c r="M666">
        <v>3</v>
      </c>
      <c r="N666" t="s">
        <v>32</v>
      </c>
      <c r="O666" t="s">
        <v>33</v>
      </c>
      <c r="P666">
        <v>19.382100000000001</v>
      </c>
      <c r="Q666">
        <v>336207.66200000001</v>
      </c>
      <c r="R666">
        <v>3063424.5784999998</v>
      </c>
      <c r="S666">
        <v>336189.29869999998</v>
      </c>
      <c r="T666">
        <v>3063430.7796999998</v>
      </c>
      <c r="U666">
        <v>1.9382E-2</v>
      </c>
      <c r="V666" t="str">
        <f>VLOOKUP(C666,'Lines LookUp'!$B$1:$C$12,2,0)</f>
        <v>DHO</v>
      </c>
      <c r="W666" t="str">
        <f>ROUNDUP(Q666,3)&amp;"-"&amp;ROUNDUP(R666,3)</f>
        <v>336207.662-3063424.579</v>
      </c>
      <c r="X666" t="str">
        <f>ROUNDUP(S666,3)&amp;"-"&amp;ROUNDUP(T666,3)</f>
        <v>336189.299-3063430.78</v>
      </c>
      <c r="Y666">
        <f>VLOOKUP(W666&amp;"-"&amp;V666,'Buscoords Workout'!$F:$G,2,0)</f>
        <v>3002</v>
      </c>
      <c r="Z666">
        <f>VLOOKUP(X666&amp;"-"&amp;V666,'Buscoords Workout'!$F:$G,2,0)</f>
        <v>3003</v>
      </c>
      <c r="AA666" t="b">
        <f>OR(ISNA(Y666),ISNA(Z666))</f>
        <v>0</v>
      </c>
    </row>
    <row r="667" spans="1:27" x14ac:dyDescent="0.25">
      <c r="A667">
        <v>1509</v>
      </c>
      <c r="B667" t="s">
        <v>24</v>
      </c>
      <c r="C667" t="s">
        <v>54</v>
      </c>
      <c r="D667" t="s">
        <v>55</v>
      </c>
      <c r="E667">
        <v>11</v>
      </c>
      <c r="F667" t="s">
        <v>42</v>
      </c>
      <c r="G667">
        <v>240</v>
      </c>
      <c r="H667" t="s">
        <v>27</v>
      </c>
      <c r="I667" t="s">
        <v>28</v>
      </c>
      <c r="J667" t="s">
        <v>36</v>
      </c>
      <c r="K667" t="s">
        <v>49</v>
      </c>
      <c r="L667" t="s">
        <v>31</v>
      </c>
      <c r="M667">
        <v>3</v>
      </c>
      <c r="N667" t="s">
        <v>32</v>
      </c>
      <c r="O667" t="s">
        <v>33</v>
      </c>
      <c r="P667">
        <v>0.62181600000000004</v>
      </c>
      <c r="Q667">
        <v>336189.29869999998</v>
      </c>
      <c r="R667">
        <v>3063430.7796999998</v>
      </c>
      <c r="S667">
        <v>336188.6923</v>
      </c>
      <c r="T667">
        <v>3063430.6420999998</v>
      </c>
      <c r="U667">
        <v>6.2200000000000005E-4</v>
      </c>
      <c r="V667" t="str">
        <f>VLOOKUP(C667,'Lines LookUp'!$B$1:$C$12,2,0)</f>
        <v>DHO</v>
      </c>
      <c r="W667" t="str">
        <f>ROUNDUP(Q667,3)&amp;"-"&amp;ROUNDUP(R667,3)</f>
        <v>336189.299-3063430.78</v>
      </c>
      <c r="X667" t="str">
        <f>ROUNDUP(S667,3)&amp;"-"&amp;ROUNDUP(T667,3)</f>
        <v>336188.693-3063430.643</v>
      </c>
      <c r="Y667">
        <f>VLOOKUP(W667&amp;"-"&amp;V667,'Buscoords Workout'!$F:$G,2,0)</f>
        <v>3003</v>
      </c>
      <c r="Z667">
        <f>VLOOKUP(X667&amp;"-"&amp;V667,'Buscoords Workout'!$F:$G,2,0)</f>
        <v>3004</v>
      </c>
      <c r="AA667" t="b">
        <f>OR(ISNA(Y667),ISNA(Z667))</f>
        <v>0</v>
      </c>
    </row>
    <row r="668" spans="1:27" x14ac:dyDescent="0.25">
      <c r="A668">
        <v>1510</v>
      </c>
      <c r="B668" t="s">
        <v>24</v>
      </c>
      <c r="C668" t="s">
        <v>54</v>
      </c>
      <c r="D668" t="s">
        <v>55</v>
      </c>
      <c r="E668">
        <v>11</v>
      </c>
      <c r="F668" t="s">
        <v>42</v>
      </c>
      <c r="G668">
        <v>240</v>
      </c>
      <c r="H668" t="s">
        <v>27</v>
      </c>
      <c r="I668" t="s">
        <v>28</v>
      </c>
      <c r="J668" t="s">
        <v>36</v>
      </c>
      <c r="K668" t="s">
        <v>49</v>
      </c>
      <c r="L668" t="s">
        <v>31</v>
      </c>
      <c r="M668">
        <v>3</v>
      </c>
      <c r="N668" t="s">
        <v>32</v>
      </c>
      <c r="O668" t="s">
        <v>33</v>
      </c>
      <c r="P668">
        <v>14.7995</v>
      </c>
      <c r="Q668">
        <v>336188.6923</v>
      </c>
      <c r="R668">
        <v>3063430.6420999998</v>
      </c>
      <c r="S668">
        <v>336174.2598</v>
      </c>
      <c r="T668">
        <v>3063427.3668</v>
      </c>
      <c r="U668">
        <v>1.4799E-2</v>
      </c>
      <c r="V668" t="str">
        <f>VLOOKUP(C668,'Lines LookUp'!$B$1:$C$12,2,0)</f>
        <v>DHO</v>
      </c>
      <c r="W668" t="str">
        <f>ROUNDUP(Q668,3)&amp;"-"&amp;ROUNDUP(R668,3)</f>
        <v>336188.693-3063430.643</v>
      </c>
      <c r="X668" t="str">
        <f>ROUNDUP(S668,3)&amp;"-"&amp;ROUNDUP(T668,3)</f>
        <v>336174.26-3063427.367</v>
      </c>
      <c r="Y668">
        <f>VLOOKUP(W668&amp;"-"&amp;V668,'Buscoords Workout'!$F:$G,2,0)</f>
        <v>3004</v>
      </c>
      <c r="Z668">
        <f>VLOOKUP(X668&amp;"-"&amp;V668,'Buscoords Workout'!$F:$G,2,0)</f>
        <v>3005</v>
      </c>
      <c r="AA668" t="b">
        <f>OR(ISNA(Y668),ISNA(Z668))</f>
        <v>0</v>
      </c>
    </row>
    <row r="669" spans="1:27" x14ac:dyDescent="0.25">
      <c r="A669">
        <v>1511</v>
      </c>
      <c r="B669" t="s">
        <v>24</v>
      </c>
      <c r="C669" t="s">
        <v>54</v>
      </c>
      <c r="D669" t="s">
        <v>55</v>
      </c>
      <c r="E669">
        <v>11</v>
      </c>
      <c r="F669" t="s">
        <v>42</v>
      </c>
      <c r="G669">
        <v>240</v>
      </c>
      <c r="H669" t="s">
        <v>27</v>
      </c>
      <c r="I669" t="s">
        <v>28</v>
      </c>
      <c r="J669" t="s">
        <v>36</v>
      </c>
      <c r="K669" t="s">
        <v>49</v>
      </c>
      <c r="L669" t="s">
        <v>31</v>
      </c>
      <c r="M669">
        <v>3</v>
      </c>
      <c r="N669" t="s">
        <v>32</v>
      </c>
      <c r="O669" t="s">
        <v>33</v>
      </c>
      <c r="P669">
        <v>11.889099999999999</v>
      </c>
      <c r="Q669">
        <v>336174.2598</v>
      </c>
      <c r="R669">
        <v>3063427.3668</v>
      </c>
      <c r="S669">
        <v>336162.46759999997</v>
      </c>
      <c r="T669">
        <v>3063428.8816</v>
      </c>
      <c r="U669">
        <v>1.1889E-2</v>
      </c>
      <c r="V669" t="str">
        <f>VLOOKUP(C669,'Lines LookUp'!$B$1:$C$12,2,0)</f>
        <v>DHO</v>
      </c>
      <c r="W669" t="str">
        <f>ROUNDUP(Q669,3)&amp;"-"&amp;ROUNDUP(R669,3)</f>
        <v>336174.26-3063427.367</v>
      </c>
      <c r="X669" t="str">
        <f>ROUNDUP(S669,3)&amp;"-"&amp;ROUNDUP(T669,3)</f>
        <v>336162.468-3063428.882</v>
      </c>
      <c r="Y669">
        <f>VLOOKUP(W669&amp;"-"&amp;V669,'Buscoords Workout'!$F:$G,2,0)</f>
        <v>3005</v>
      </c>
      <c r="Z669">
        <f>VLOOKUP(X669&amp;"-"&amp;V669,'Buscoords Workout'!$F:$G,2,0)</f>
        <v>3006</v>
      </c>
      <c r="AA669" t="b">
        <f>OR(ISNA(Y669),ISNA(Z669))</f>
        <v>0</v>
      </c>
    </row>
    <row r="670" spans="1:27" x14ac:dyDescent="0.25">
      <c r="A670">
        <v>1512</v>
      </c>
      <c r="B670" t="s">
        <v>24</v>
      </c>
      <c r="C670" t="s">
        <v>54</v>
      </c>
      <c r="D670" t="s">
        <v>55</v>
      </c>
      <c r="E670">
        <v>11</v>
      </c>
      <c r="F670" t="s">
        <v>42</v>
      </c>
      <c r="G670">
        <v>240</v>
      </c>
      <c r="H670" t="s">
        <v>27</v>
      </c>
      <c r="I670" t="s">
        <v>28</v>
      </c>
      <c r="J670" t="s">
        <v>36</v>
      </c>
      <c r="K670" t="s">
        <v>49</v>
      </c>
      <c r="L670" t="s">
        <v>31</v>
      </c>
      <c r="M670">
        <v>3</v>
      </c>
      <c r="N670" t="s">
        <v>32</v>
      </c>
      <c r="O670" t="s">
        <v>33</v>
      </c>
      <c r="P670">
        <v>18.9635</v>
      </c>
      <c r="Q670">
        <v>336162.46759999997</v>
      </c>
      <c r="R670">
        <v>3063428.8816</v>
      </c>
      <c r="S670">
        <v>336144.37070000003</v>
      </c>
      <c r="T670">
        <v>3063434.5488</v>
      </c>
      <c r="U670">
        <v>1.8964000000000002E-2</v>
      </c>
      <c r="V670" t="str">
        <f>VLOOKUP(C670,'Lines LookUp'!$B$1:$C$12,2,0)</f>
        <v>DHO</v>
      </c>
      <c r="W670" t="str">
        <f>ROUNDUP(Q670,3)&amp;"-"&amp;ROUNDUP(R670,3)</f>
        <v>336162.468-3063428.882</v>
      </c>
      <c r="X670" t="str">
        <f>ROUNDUP(S670,3)&amp;"-"&amp;ROUNDUP(T670,3)</f>
        <v>336144.371-3063434.549</v>
      </c>
      <c r="Y670">
        <f>VLOOKUP(W670&amp;"-"&amp;V670,'Buscoords Workout'!$F:$G,2,0)</f>
        <v>3006</v>
      </c>
      <c r="Z670">
        <f>VLOOKUP(X670&amp;"-"&amp;V670,'Buscoords Workout'!$F:$G,2,0)</f>
        <v>3007</v>
      </c>
      <c r="AA670" t="b">
        <f>OR(ISNA(Y670),ISNA(Z670))</f>
        <v>0</v>
      </c>
    </row>
    <row r="671" spans="1:27" x14ac:dyDescent="0.25">
      <c r="A671">
        <v>1513</v>
      </c>
      <c r="B671" t="s">
        <v>24</v>
      </c>
      <c r="C671" t="s">
        <v>54</v>
      </c>
      <c r="D671" t="s">
        <v>55</v>
      </c>
      <c r="E671">
        <v>11</v>
      </c>
      <c r="F671" t="s">
        <v>42</v>
      </c>
      <c r="G671">
        <v>240</v>
      </c>
      <c r="H671" t="s">
        <v>27</v>
      </c>
      <c r="I671" t="s">
        <v>28</v>
      </c>
      <c r="J671" t="s">
        <v>36</v>
      </c>
      <c r="K671" t="s">
        <v>49</v>
      </c>
      <c r="L671" t="s">
        <v>31</v>
      </c>
      <c r="M671">
        <v>3</v>
      </c>
      <c r="N671" t="s">
        <v>32</v>
      </c>
      <c r="O671" t="s">
        <v>33</v>
      </c>
      <c r="P671">
        <v>7.4900099999999998</v>
      </c>
      <c r="Q671">
        <v>336144.37070000003</v>
      </c>
      <c r="R671">
        <v>3063434.5488</v>
      </c>
      <c r="S671">
        <v>336137.12709999998</v>
      </c>
      <c r="T671">
        <v>3063436.4542</v>
      </c>
      <c r="U671">
        <v>7.4900000000000001E-3</v>
      </c>
      <c r="V671" t="str">
        <f>VLOOKUP(C671,'Lines LookUp'!$B$1:$C$12,2,0)</f>
        <v>DHO</v>
      </c>
      <c r="W671" t="str">
        <f>ROUNDUP(Q671,3)&amp;"-"&amp;ROUNDUP(R671,3)</f>
        <v>336144.371-3063434.549</v>
      </c>
      <c r="X671" t="str">
        <f>ROUNDUP(S671,3)&amp;"-"&amp;ROUNDUP(T671,3)</f>
        <v>336137.128-3063436.455</v>
      </c>
      <c r="Y671">
        <f>VLOOKUP(W671&amp;"-"&amp;V671,'Buscoords Workout'!$F:$G,2,0)</f>
        <v>3007</v>
      </c>
      <c r="Z671">
        <f>VLOOKUP(X671&amp;"-"&amp;V671,'Buscoords Workout'!$F:$G,2,0)</f>
        <v>3008</v>
      </c>
      <c r="AA671" t="b">
        <f>OR(ISNA(Y671),ISNA(Z671))</f>
        <v>0</v>
      </c>
    </row>
    <row r="672" spans="1:27" x14ac:dyDescent="0.25">
      <c r="A672">
        <v>1514</v>
      </c>
      <c r="B672" t="s">
        <v>24</v>
      </c>
      <c r="C672" t="s">
        <v>54</v>
      </c>
      <c r="D672" t="s">
        <v>55</v>
      </c>
      <c r="E672">
        <v>11</v>
      </c>
      <c r="F672" t="s">
        <v>42</v>
      </c>
      <c r="G672">
        <v>240</v>
      </c>
      <c r="H672" t="s">
        <v>27</v>
      </c>
      <c r="I672" t="s">
        <v>28</v>
      </c>
      <c r="J672" t="s">
        <v>36</v>
      </c>
      <c r="K672" t="s">
        <v>49</v>
      </c>
      <c r="L672" t="s">
        <v>31</v>
      </c>
      <c r="M672">
        <v>3</v>
      </c>
      <c r="N672" t="s">
        <v>32</v>
      </c>
      <c r="O672" t="s">
        <v>33</v>
      </c>
      <c r="P672">
        <v>22.3246</v>
      </c>
      <c r="Q672">
        <v>336137.12709999998</v>
      </c>
      <c r="R672">
        <v>3063436.4542</v>
      </c>
      <c r="S672">
        <v>336117.27419999999</v>
      </c>
      <c r="T672">
        <v>3063446.6645</v>
      </c>
      <c r="U672">
        <v>2.2325000000000001E-2</v>
      </c>
      <c r="V672" t="str">
        <f>VLOOKUP(C672,'Lines LookUp'!$B$1:$C$12,2,0)</f>
        <v>DHO</v>
      </c>
      <c r="W672" t="str">
        <f>ROUNDUP(Q672,3)&amp;"-"&amp;ROUNDUP(R672,3)</f>
        <v>336137.128-3063436.455</v>
      </c>
      <c r="X672" t="str">
        <f>ROUNDUP(S672,3)&amp;"-"&amp;ROUNDUP(T672,3)</f>
        <v>336117.275-3063446.665</v>
      </c>
      <c r="Y672">
        <f>VLOOKUP(W672&amp;"-"&amp;V672,'Buscoords Workout'!$F:$G,2,0)</f>
        <v>3008</v>
      </c>
      <c r="Z672">
        <f>VLOOKUP(X672&amp;"-"&amp;V672,'Buscoords Workout'!$F:$G,2,0)</f>
        <v>3009</v>
      </c>
      <c r="AA672" t="b">
        <f>OR(ISNA(Y672),ISNA(Z672))</f>
        <v>0</v>
      </c>
    </row>
    <row r="673" spans="1:27" x14ac:dyDescent="0.25">
      <c r="A673">
        <v>1515</v>
      </c>
      <c r="B673" t="s">
        <v>24</v>
      </c>
      <c r="C673" t="s">
        <v>54</v>
      </c>
      <c r="D673" t="s">
        <v>55</v>
      </c>
      <c r="E673">
        <v>11</v>
      </c>
      <c r="F673" t="s">
        <v>42</v>
      </c>
      <c r="G673">
        <v>240</v>
      </c>
      <c r="H673" t="s">
        <v>27</v>
      </c>
      <c r="I673" t="s">
        <v>28</v>
      </c>
      <c r="J673" t="s">
        <v>36</v>
      </c>
      <c r="K673" t="s">
        <v>49</v>
      </c>
      <c r="L673" t="s">
        <v>31</v>
      </c>
      <c r="M673">
        <v>3</v>
      </c>
      <c r="N673" t="s">
        <v>32</v>
      </c>
      <c r="O673" t="s">
        <v>33</v>
      </c>
      <c r="P673">
        <v>27.583200000000001</v>
      </c>
      <c r="Q673">
        <v>336117.27419999999</v>
      </c>
      <c r="R673">
        <v>3063446.6645</v>
      </c>
      <c r="S673">
        <v>336118.056622</v>
      </c>
      <c r="T673">
        <v>3063474.2365600001</v>
      </c>
      <c r="U673">
        <v>2.7583E-2</v>
      </c>
      <c r="V673" t="str">
        <f>VLOOKUP(C673,'Lines LookUp'!$B$1:$C$12,2,0)</f>
        <v>DHO</v>
      </c>
      <c r="W673" t="str">
        <f>ROUNDUP(Q673,3)&amp;"-"&amp;ROUNDUP(R673,3)</f>
        <v>336117.275-3063446.665</v>
      </c>
      <c r="X673" t="str">
        <f>ROUNDUP(S673,3)&amp;"-"&amp;ROUNDUP(T673,3)</f>
        <v>336118.057-3063474.237</v>
      </c>
      <c r="Y673">
        <f>VLOOKUP(W673&amp;"-"&amp;V673,'Buscoords Workout'!$F:$G,2,0)</f>
        <v>3009</v>
      </c>
      <c r="Z673">
        <f>VLOOKUP(X673&amp;"-"&amp;V673,'Buscoords Workout'!$F:$G,2,0)</f>
        <v>3203</v>
      </c>
      <c r="AA673" t="b">
        <f>OR(ISNA(Y673),ISNA(Z673))</f>
        <v>0</v>
      </c>
    </row>
    <row r="674" spans="1:27" x14ac:dyDescent="0.25">
      <c r="A674">
        <v>1519</v>
      </c>
      <c r="B674" t="s">
        <v>24</v>
      </c>
      <c r="C674" t="s">
        <v>54</v>
      </c>
      <c r="D674" t="s">
        <v>55</v>
      </c>
      <c r="E674">
        <v>11</v>
      </c>
      <c r="F674" t="s">
        <v>42</v>
      </c>
      <c r="G674">
        <v>240</v>
      </c>
      <c r="H674" t="s">
        <v>27</v>
      </c>
      <c r="I674" t="s">
        <v>28</v>
      </c>
      <c r="J674" t="s">
        <v>36</v>
      </c>
      <c r="K674" t="s">
        <v>49</v>
      </c>
      <c r="L674" t="s">
        <v>31</v>
      </c>
      <c r="M674">
        <v>3</v>
      </c>
      <c r="N674" t="s">
        <v>32</v>
      </c>
      <c r="O674" t="s">
        <v>33</v>
      </c>
      <c r="P674">
        <v>0.69203800000000004</v>
      </c>
      <c r="Q674">
        <v>336118.29655000003</v>
      </c>
      <c r="R674">
        <v>3063482.6914900001</v>
      </c>
      <c r="S674">
        <v>336118.31618099997</v>
      </c>
      <c r="T674">
        <v>3063483.38325</v>
      </c>
      <c r="U674">
        <v>6.9200000000000002E-4</v>
      </c>
      <c r="V674" t="str">
        <f>VLOOKUP(C674,'Lines LookUp'!$B$1:$C$12,2,0)</f>
        <v>DHO</v>
      </c>
      <c r="W674" t="str">
        <f>ROUNDUP(Q674,3)&amp;"-"&amp;ROUNDUP(R674,3)</f>
        <v>336118.297-3063482.692</v>
      </c>
      <c r="X674" t="str">
        <f>ROUNDUP(S674,3)&amp;"-"&amp;ROUNDUP(T674,3)</f>
        <v>336118.317-3063483.384</v>
      </c>
      <c r="Y674">
        <f>VLOOKUP(W674&amp;"-"&amp;V674,'Buscoords Workout'!$F:$G,2,0)</f>
        <v>3205</v>
      </c>
      <c r="Z674">
        <f>VLOOKUP(X674&amp;"-"&amp;V674,'Buscoords Workout'!$F:$G,2,0)</f>
        <v>3206</v>
      </c>
      <c r="AA674" t="b">
        <f>OR(ISNA(Y674),ISNA(Z674))</f>
        <v>0</v>
      </c>
    </row>
    <row r="675" spans="1:27" x14ac:dyDescent="0.25">
      <c r="A675">
        <v>1520</v>
      </c>
      <c r="B675" t="s">
        <v>24</v>
      </c>
      <c r="C675" t="s">
        <v>54</v>
      </c>
      <c r="D675" t="s">
        <v>55</v>
      </c>
      <c r="E675">
        <v>11</v>
      </c>
      <c r="F675" t="s">
        <v>42</v>
      </c>
      <c r="G675">
        <v>240</v>
      </c>
      <c r="H675" t="s">
        <v>27</v>
      </c>
      <c r="I675" t="s">
        <v>28</v>
      </c>
      <c r="J675" t="s">
        <v>36</v>
      </c>
      <c r="K675" t="s">
        <v>49</v>
      </c>
      <c r="L675" t="s">
        <v>31</v>
      </c>
      <c r="M675">
        <v>3</v>
      </c>
      <c r="N675" t="s">
        <v>32</v>
      </c>
      <c r="O675" t="s">
        <v>33</v>
      </c>
      <c r="P675">
        <v>0.53598999999999997</v>
      </c>
      <c r="Q675">
        <v>336118.28134599997</v>
      </c>
      <c r="R675">
        <v>3063482.1557200002</v>
      </c>
      <c r="S675">
        <v>336118.29655000003</v>
      </c>
      <c r="T675">
        <v>3063482.6914900001</v>
      </c>
      <c r="U675">
        <v>5.3600000000000002E-4</v>
      </c>
      <c r="V675" t="str">
        <f>VLOOKUP(C675,'Lines LookUp'!$B$1:$C$12,2,0)</f>
        <v>DHO</v>
      </c>
      <c r="W675" t="str">
        <f>ROUNDUP(Q675,3)&amp;"-"&amp;ROUNDUP(R675,3)</f>
        <v>336118.282-3063482.156</v>
      </c>
      <c r="X675" t="str">
        <f>ROUNDUP(S675,3)&amp;"-"&amp;ROUNDUP(T675,3)</f>
        <v>336118.297-3063482.692</v>
      </c>
      <c r="Y675">
        <f>VLOOKUP(W675&amp;"-"&amp;V675,'Buscoords Workout'!$F:$G,2,0)</f>
        <v>3204</v>
      </c>
      <c r="Z675">
        <f>VLOOKUP(X675&amp;"-"&amp;V675,'Buscoords Workout'!$F:$G,2,0)</f>
        <v>3205</v>
      </c>
      <c r="AA675" t="b">
        <f>OR(ISNA(Y675),ISNA(Z675))</f>
        <v>0</v>
      </c>
    </row>
    <row r="676" spans="1:27" x14ac:dyDescent="0.25">
      <c r="A676">
        <v>1522</v>
      </c>
      <c r="B676" t="s">
        <v>24</v>
      </c>
      <c r="C676" t="s">
        <v>54</v>
      </c>
      <c r="D676" t="s">
        <v>55</v>
      </c>
      <c r="E676">
        <v>11</v>
      </c>
      <c r="F676" t="s">
        <v>42</v>
      </c>
      <c r="G676">
        <v>240</v>
      </c>
      <c r="H676" t="s">
        <v>27</v>
      </c>
      <c r="I676" t="s">
        <v>28</v>
      </c>
      <c r="J676" t="s">
        <v>36</v>
      </c>
      <c r="K676" t="s">
        <v>49</v>
      </c>
      <c r="L676" t="s">
        <v>31</v>
      </c>
      <c r="M676">
        <v>3</v>
      </c>
      <c r="N676" t="s">
        <v>32</v>
      </c>
      <c r="O676" t="s">
        <v>33</v>
      </c>
      <c r="P676">
        <v>0.88780300000000001</v>
      </c>
      <c r="Q676">
        <v>336119.0049</v>
      </c>
      <c r="R676">
        <v>3063507.6532999999</v>
      </c>
      <c r="S676">
        <v>336119.03729499999</v>
      </c>
      <c r="T676">
        <v>3063508.5405100002</v>
      </c>
      <c r="U676">
        <v>8.8800000000000001E-4</v>
      </c>
      <c r="V676" t="str">
        <f>VLOOKUP(C676,'Lines LookUp'!$B$1:$C$12,2,0)</f>
        <v>DHO</v>
      </c>
      <c r="W676" t="str">
        <f>ROUNDUP(Q676,3)&amp;"-"&amp;ROUNDUP(R676,3)</f>
        <v>336119.005-3063507.654</v>
      </c>
      <c r="X676" t="str">
        <f>ROUNDUP(S676,3)&amp;"-"&amp;ROUNDUP(T676,3)</f>
        <v>336119.038-3063508.541</v>
      </c>
      <c r="Y676">
        <f>VLOOKUP(W676&amp;"-"&amp;V676,'Buscoords Workout'!$F:$G,2,0)</f>
        <v>3010</v>
      </c>
      <c r="Z676">
        <f>VLOOKUP(X676&amp;"-"&amp;V676,'Buscoords Workout'!$F:$G,2,0)</f>
        <v>3208</v>
      </c>
      <c r="AA676" t="b">
        <f>OR(ISNA(Y676),ISNA(Z676))</f>
        <v>0</v>
      </c>
    </row>
    <row r="677" spans="1:27" x14ac:dyDescent="0.25">
      <c r="A677">
        <v>1526</v>
      </c>
      <c r="B677" t="s">
        <v>24</v>
      </c>
      <c r="C677" t="s">
        <v>54</v>
      </c>
      <c r="D677" t="s">
        <v>55</v>
      </c>
      <c r="E677">
        <v>11</v>
      </c>
      <c r="F677" t="s">
        <v>42</v>
      </c>
      <c r="G677">
        <v>240</v>
      </c>
      <c r="H677" t="s">
        <v>27</v>
      </c>
      <c r="I677" t="s">
        <v>28</v>
      </c>
      <c r="J677" t="s">
        <v>36</v>
      </c>
      <c r="K677" t="s">
        <v>49</v>
      </c>
      <c r="L677" t="s">
        <v>31</v>
      </c>
      <c r="M677">
        <v>3</v>
      </c>
      <c r="N677" t="s">
        <v>32</v>
      </c>
      <c r="O677" t="s">
        <v>33</v>
      </c>
      <c r="P677">
        <v>3.93981</v>
      </c>
      <c r="Q677">
        <v>336120.11096199998</v>
      </c>
      <c r="R677">
        <v>3063537.9449200002</v>
      </c>
      <c r="S677">
        <v>336120.25472299999</v>
      </c>
      <c r="T677">
        <v>3063541.8821</v>
      </c>
      <c r="U677">
        <v>3.9399999999999999E-3</v>
      </c>
      <c r="V677" t="str">
        <f>VLOOKUP(C677,'Lines LookUp'!$B$1:$C$12,2,0)</f>
        <v>DHO</v>
      </c>
      <c r="W677" t="str">
        <f>ROUNDUP(Q677,3)&amp;"-"&amp;ROUNDUP(R677,3)</f>
        <v>336120.111-3063537.945</v>
      </c>
      <c r="X677" t="str">
        <f>ROUNDUP(S677,3)&amp;"-"&amp;ROUNDUP(T677,3)</f>
        <v>336120.255-3063541.883</v>
      </c>
      <c r="Y677">
        <f>VLOOKUP(W677&amp;"-"&amp;V677,'Buscoords Workout'!$F:$G,2,0)</f>
        <v>3210</v>
      </c>
      <c r="Z677">
        <f>VLOOKUP(X677&amp;"-"&amp;V677,'Buscoords Workout'!$F:$G,2,0)</f>
        <v>3211</v>
      </c>
      <c r="AA677" t="b">
        <f>OR(ISNA(Y677),ISNA(Z677))</f>
        <v>0</v>
      </c>
    </row>
    <row r="678" spans="1:27" x14ac:dyDescent="0.25">
      <c r="A678">
        <v>1530</v>
      </c>
      <c r="B678" t="s">
        <v>24</v>
      </c>
      <c r="C678" t="s">
        <v>54</v>
      </c>
      <c r="D678" t="s">
        <v>55</v>
      </c>
      <c r="E678">
        <v>11</v>
      </c>
      <c r="F678" t="s">
        <v>42</v>
      </c>
      <c r="G678">
        <v>240</v>
      </c>
      <c r="H678" t="s">
        <v>27</v>
      </c>
      <c r="I678" t="s">
        <v>28</v>
      </c>
      <c r="J678" t="s">
        <v>36</v>
      </c>
      <c r="K678" t="s">
        <v>49</v>
      </c>
      <c r="L678" t="s">
        <v>31</v>
      </c>
      <c r="M678">
        <v>3</v>
      </c>
      <c r="N678" t="s">
        <v>32</v>
      </c>
      <c r="O678" t="s">
        <v>33</v>
      </c>
      <c r="P678">
        <v>3.3256999999999999</v>
      </c>
      <c r="Q678">
        <v>336127.806492</v>
      </c>
      <c r="R678">
        <v>3063599.62525</v>
      </c>
      <c r="S678">
        <v>336128.46649999998</v>
      </c>
      <c r="T678">
        <v>3063602.8848000001</v>
      </c>
      <c r="U678">
        <v>3.326E-3</v>
      </c>
      <c r="V678" t="str">
        <f>VLOOKUP(C678,'Lines LookUp'!$B$1:$C$12,2,0)</f>
        <v>DHO</v>
      </c>
      <c r="W678" t="str">
        <f>ROUNDUP(Q678,3)&amp;"-"&amp;ROUNDUP(R678,3)</f>
        <v>336127.807-3063599.626</v>
      </c>
      <c r="X678" t="str">
        <f>ROUNDUP(S678,3)&amp;"-"&amp;ROUNDUP(T678,3)</f>
        <v>336128.467-3063602.885</v>
      </c>
      <c r="Y678">
        <f>VLOOKUP(W678&amp;"-"&amp;V678,'Buscoords Workout'!$F:$G,2,0)</f>
        <v>3215</v>
      </c>
      <c r="Z678">
        <f>VLOOKUP(X678&amp;"-"&amp;V678,'Buscoords Workout'!$F:$G,2,0)</f>
        <v>3012</v>
      </c>
      <c r="AA678" t="b">
        <f>OR(ISNA(Y678),ISNA(Z678))</f>
        <v>0</v>
      </c>
    </row>
    <row r="679" spans="1:27" x14ac:dyDescent="0.25">
      <c r="A679">
        <v>1531</v>
      </c>
      <c r="B679" t="s">
        <v>24</v>
      </c>
      <c r="C679" t="s">
        <v>54</v>
      </c>
      <c r="D679" t="s">
        <v>55</v>
      </c>
      <c r="E679">
        <v>11</v>
      </c>
      <c r="F679" t="s">
        <v>42</v>
      </c>
      <c r="G679">
        <v>240</v>
      </c>
      <c r="H679" t="s">
        <v>27</v>
      </c>
      <c r="I679" t="s">
        <v>28</v>
      </c>
      <c r="J679" t="s">
        <v>36</v>
      </c>
      <c r="K679" t="s">
        <v>49</v>
      </c>
      <c r="L679" t="s">
        <v>31</v>
      </c>
      <c r="M679">
        <v>3</v>
      </c>
      <c r="N679" t="s">
        <v>32</v>
      </c>
      <c r="O679" t="s">
        <v>33</v>
      </c>
      <c r="P679">
        <v>23.615300000000001</v>
      </c>
      <c r="Q679">
        <v>336123.11987300002</v>
      </c>
      <c r="R679">
        <v>3063576.4796699998</v>
      </c>
      <c r="S679">
        <v>336127.806492</v>
      </c>
      <c r="T679">
        <v>3063599.62525</v>
      </c>
      <c r="U679">
        <v>2.3615000000000001E-2</v>
      </c>
      <c r="V679" t="str">
        <f>VLOOKUP(C679,'Lines LookUp'!$B$1:$C$12,2,0)</f>
        <v>DHO</v>
      </c>
      <c r="W679" t="str">
        <f>ROUNDUP(Q679,3)&amp;"-"&amp;ROUNDUP(R679,3)</f>
        <v>336123.12-3063576.48</v>
      </c>
      <c r="X679" t="str">
        <f>ROUNDUP(S679,3)&amp;"-"&amp;ROUNDUP(T679,3)</f>
        <v>336127.807-3063599.626</v>
      </c>
      <c r="Y679">
        <f>VLOOKUP(W679&amp;"-"&amp;V679,'Buscoords Workout'!$F:$G,2,0)</f>
        <v>3214</v>
      </c>
      <c r="Z679">
        <f>VLOOKUP(X679&amp;"-"&amp;V679,'Buscoords Workout'!$F:$G,2,0)</f>
        <v>3215</v>
      </c>
      <c r="AA679" t="b">
        <f>OR(ISNA(Y679),ISNA(Z679))</f>
        <v>0</v>
      </c>
    </row>
    <row r="680" spans="1:27" x14ac:dyDescent="0.25">
      <c r="A680">
        <v>1532</v>
      </c>
      <c r="B680" t="s">
        <v>24</v>
      </c>
      <c r="C680" t="s">
        <v>54</v>
      </c>
      <c r="D680" t="s">
        <v>55</v>
      </c>
      <c r="E680">
        <v>11</v>
      </c>
      <c r="F680" t="s">
        <v>42</v>
      </c>
      <c r="G680">
        <v>240</v>
      </c>
      <c r="H680" t="s">
        <v>27</v>
      </c>
      <c r="I680" t="s">
        <v>28</v>
      </c>
      <c r="J680" t="s">
        <v>36</v>
      </c>
      <c r="K680" t="s">
        <v>49</v>
      </c>
      <c r="L680" t="s">
        <v>31</v>
      </c>
      <c r="M680">
        <v>3</v>
      </c>
      <c r="N680" t="s">
        <v>32</v>
      </c>
      <c r="O680" t="s">
        <v>33</v>
      </c>
      <c r="P680">
        <v>12.088800000000001</v>
      </c>
      <c r="Q680">
        <v>336128.46649999998</v>
      </c>
      <c r="R680">
        <v>3063602.8848000001</v>
      </c>
      <c r="S680">
        <v>336129.75421099999</v>
      </c>
      <c r="T680">
        <v>3063614.9047900001</v>
      </c>
      <c r="U680">
        <v>1.2089000000000001E-2</v>
      </c>
      <c r="V680" t="str">
        <f>VLOOKUP(C680,'Lines LookUp'!$B$1:$C$12,2,0)</f>
        <v>DHO</v>
      </c>
      <c r="W680" t="str">
        <f>ROUNDUP(Q680,3)&amp;"-"&amp;ROUNDUP(R680,3)</f>
        <v>336128.467-3063602.885</v>
      </c>
      <c r="X680" t="str">
        <f>ROUNDUP(S680,3)&amp;"-"&amp;ROUNDUP(T680,3)</f>
        <v>336129.755-3063614.905</v>
      </c>
      <c r="Y680">
        <f>VLOOKUP(W680&amp;"-"&amp;V680,'Buscoords Workout'!$F:$G,2,0)</f>
        <v>3012</v>
      </c>
      <c r="Z680">
        <f>VLOOKUP(X680&amp;"-"&amp;V680,'Buscoords Workout'!$F:$G,2,0)</f>
        <v>3216</v>
      </c>
      <c r="AA680" t="b">
        <f>OR(ISNA(Y680),ISNA(Z680))</f>
        <v>0</v>
      </c>
    </row>
    <row r="681" spans="1:27" x14ac:dyDescent="0.25">
      <c r="A681">
        <v>1534</v>
      </c>
      <c r="B681" t="s">
        <v>24</v>
      </c>
      <c r="C681" t="s">
        <v>54</v>
      </c>
      <c r="D681" t="s">
        <v>55</v>
      </c>
      <c r="E681">
        <v>11</v>
      </c>
      <c r="F681" t="s">
        <v>42</v>
      </c>
      <c r="G681">
        <v>240</v>
      </c>
      <c r="H681" t="s">
        <v>27</v>
      </c>
      <c r="I681" t="s">
        <v>28</v>
      </c>
      <c r="J681" t="s">
        <v>36</v>
      </c>
      <c r="K681" t="s">
        <v>49</v>
      </c>
      <c r="L681" t="s">
        <v>31</v>
      </c>
      <c r="M681">
        <v>3</v>
      </c>
      <c r="N681" t="s">
        <v>32</v>
      </c>
      <c r="O681" t="s">
        <v>33</v>
      </c>
      <c r="P681">
        <v>4.6884100000000002</v>
      </c>
      <c r="Q681">
        <v>336129.75421099999</v>
      </c>
      <c r="R681">
        <v>3063614.9047900001</v>
      </c>
      <c r="S681">
        <v>336130.25362600002</v>
      </c>
      <c r="T681">
        <v>3063619.5665199999</v>
      </c>
      <c r="U681">
        <v>4.6880000000000003E-3</v>
      </c>
      <c r="V681" t="str">
        <f>VLOOKUP(C681,'Lines LookUp'!$B$1:$C$12,2,0)</f>
        <v>DHO</v>
      </c>
      <c r="W681" t="str">
        <f>ROUNDUP(Q681,3)&amp;"-"&amp;ROUNDUP(R681,3)</f>
        <v>336129.755-3063614.905</v>
      </c>
      <c r="X681" t="str">
        <f>ROUNDUP(S681,3)&amp;"-"&amp;ROUNDUP(T681,3)</f>
        <v>336130.254-3063619.567</v>
      </c>
      <c r="Y681">
        <f>VLOOKUP(W681&amp;"-"&amp;V681,'Buscoords Workout'!$F:$G,2,0)</f>
        <v>3216</v>
      </c>
      <c r="Z681">
        <f>VLOOKUP(X681&amp;"-"&amp;V681,'Buscoords Workout'!$F:$G,2,0)</f>
        <v>3217</v>
      </c>
      <c r="AA681" t="b">
        <f>OR(ISNA(Y681),ISNA(Z681))</f>
        <v>0</v>
      </c>
    </row>
    <row r="682" spans="1:27" x14ac:dyDescent="0.25">
      <c r="A682">
        <v>1536</v>
      </c>
      <c r="B682" t="s">
        <v>24</v>
      </c>
      <c r="C682" t="s">
        <v>54</v>
      </c>
      <c r="D682" t="s">
        <v>55</v>
      </c>
      <c r="E682">
        <v>11</v>
      </c>
      <c r="F682" t="s">
        <v>42</v>
      </c>
      <c r="G682">
        <v>240</v>
      </c>
      <c r="H682" t="s">
        <v>27</v>
      </c>
      <c r="I682" t="s">
        <v>28</v>
      </c>
      <c r="J682" t="s">
        <v>36</v>
      </c>
      <c r="K682" t="s">
        <v>49</v>
      </c>
      <c r="L682" t="s">
        <v>31</v>
      </c>
      <c r="M682">
        <v>3</v>
      </c>
      <c r="N682" t="s">
        <v>32</v>
      </c>
      <c r="O682" t="s">
        <v>33</v>
      </c>
      <c r="P682">
        <v>22.186599999999999</v>
      </c>
      <c r="Q682">
        <v>336130.25362600002</v>
      </c>
      <c r="R682">
        <v>3063619.5665199999</v>
      </c>
      <c r="S682">
        <v>336132.61696499999</v>
      </c>
      <c r="T682">
        <v>3063641.62684</v>
      </c>
      <c r="U682">
        <v>2.2186999999999998E-2</v>
      </c>
      <c r="V682" t="str">
        <f>VLOOKUP(C682,'Lines LookUp'!$B$1:$C$12,2,0)</f>
        <v>DHO</v>
      </c>
      <c r="W682" t="str">
        <f>ROUNDUP(Q682,3)&amp;"-"&amp;ROUNDUP(R682,3)</f>
        <v>336130.254-3063619.567</v>
      </c>
      <c r="X682" t="str">
        <f>ROUNDUP(S682,3)&amp;"-"&amp;ROUNDUP(T682,3)</f>
        <v>336132.617-3063641.627</v>
      </c>
      <c r="Y682">
        <f>VLOOKUP(W682&amp;"-"&amp;V682,'Buscoords Workout'!$F:$G,2,0)</f>
        <v>3217</v>
      </c>
      <c r="Z682">
        <f>VLOOKUP(X682&amp;"-"&amp;V682,'Buscoords Workout'!$F:$G,2,0)</f>
        <v>3218</v>
      </c>
      <c r="AA682" t="b">
        <f>OR(ISNA(Y682),ISNA(Z682))</f>
        <v>0</v>
      </c>
    </row>
    <row r="683" spans="1:27" x14ac:dyDescent="0.25">
      <c r="A683">
        <v>1537</v>
      </c>
      <c r="B683" t="s">
        <v>24</v>
      </c>
      <c r="C683" t="s">
        <v>54</v>
      </c>
      <c r="D683" t="s">
        <v>55</v>
      </c>
      <c r="E683">
        <v>11</v>
      </c>
      <c r="F683" t="s">
        <v>42</v>
      </c>
      <c r="G683">
        <v>240</v>
      </c>
      <c r="H683" t="s">
        <v>27</v>
      </c>
      <c r="I683" t="s">
        <v>28</v>
      </c>
      <c r="J683" t="s">
        <v>36</v>
      </c>
      <c r="K683" t="s">
        <v>49</v>
      </c>
      <c r="L683" t="s">
        <v>31</v>
      </c>
      <c r="M683">
        <v>3</v>
      </c>
      <c r="N683" t="s">
        <v>32</v>
      </c>
      <c r="O683" t="s">
        <v>33</v>
      </c>
      <c r="P683">
        <v>0.27592100000000003</v>
      </c>
      <c r="Q683">
        <v>336135.02510000003</v>
      </c>
      <c r="R683">
        <v>3063664.1052999999</v>
      </c>
      <c r="S683">
        <v>336135.05449000001</v>
      </c>
      <c r="T683">
        <v>3063664.37965</v>
      </c>
      <c r="U683">
        <v>2.7599999999999999E-4</v>
      </c>
      <c r="V683" t="str">
        <f>VLOOKUP(C683,'Lines LookUp'!$B$1:$C$12,2,0)</f>
        <v>DHO</v>
      </c>
      <c r="W683" t="str">
        <f>ROUNDUP(Q683,3)&amp;"-"&amp;ROUNDUP(R683,3)</f>
        <v>336135.026-3063664.106</v>
      </c>
      <c r="X683" t="str">
        <f>ROUNDUP(S683,3)&amp;"-"&amp;ROUNDUP(T683,3)</f>
        <v>336135.055-3063664.38</v>
      </c>
      <c r="Y683">
        <f>VLOOKUP(W683&amp;"-"&amp;V683,'Buscoords Workout'!$F:$G,2,0)</f>
        <v>3013</v>
      </c>
      <c r="Z683">
        <f>VLOOKUP(X683&amp;"-"&amp;V683,'Buscoords Workout'!$F:$G,2,0)</f>
        <v>3220</v>
      </c>
      <c r="AA683" t="b">
        <f>OR(ISNA(Y683),ISNA(Z683))</f>
        <v>0</v>
      </c>
    </row>
    <row r="684" spans="1:27" x14ac:dyDescent="0.25">
      <c r="A684">
        <v>1538</v>
      </c>
      <c r="B684" t="s">
        <v>24</v>
      </c>
      <c r="C684" t="s">
        <v>54</v>
      </c>
      <c r="D684" t="s">
        <v>55</v>
      </c>
      <c r="E684">
        <v>11</v>
      </c>
      <c r="F684" t="s">
        <v>42</v>
      </c>
      <c r="G684">
        <v>240</v>
      </c>
      <c r="H684" t="s">
        <v>27</v>
      </c>
      <c r="I684" t="s">
        <v>28</v>
      </c>
      <c r="J684" t="s">
        <v>36</v>
      </c>
      <c r="K684" t="s">
        <v>49</v>
      </c>
      <c r="L684" t="s">
        <v>31</v>
      </c>
      <c r="M684">
        <v>3</v>
      </c>
      <c r="N684" t="s">
        <v>32</v>
      </c>
      <c r="O684" t="s">
        <v>33</v>
      </c>
      <c r="P684">
        <v>0.22531499999999999</v>
      </c>
      <c r="Q684">
        <v>336135.091426</v>
      </c>
      <c r="R684">
        <v>3063664.72444</v>
      </c>
      <c r="S684">
        <v>336135.11542599997</v>
      </c>
      <c r="T684">
        <v>3063664.9484799998</v>
      </c>
      <c r="U684">
        <v>2.2499999999999999E-4</v>
      </c>
      <c r="V684" t="str">
        <f>VLOOKUP(C684,'Lines LookUp'!$B$1:$C$12,2,0)</f>
        <v>DHO</v>
      </c>
      <c r="W684" t="str">
        <f>ROUNDUP(Q684,3)&amp;"-"&amp;ROUNDUP(R684,3)</f>
        <v>336135.092-3063664.725</v>
      </c>
      <c r="X684" t="str">
        <f>ROUNDUP(S684,3)&amp;"-"&amp;ROUNDUP(T684,3)</f>
        <v>336135.116-3063664.949</v>
      </c>
      <c r="Y684">
        <f>VLOOKUP(W684&amp;"-"&amp;V684,'Buscoords Workout'!$F:$G,2,0)</f>
        <v>3221</v>
      </c>
      <c r="Z684">
        <f>VLOOKUP(X684&amp;"-"&amp;V684,'Buscoords Workout'!$F:$G,2,0)</f>
        <v>3222</v>
      </c>
      <c r="AA684" t="b">
        <f>OR(ISNA(Y684),ISNA(Z684))</f>
        <v>0</v>
      </c>
    </row>
    <row r="685" spans="1:27" x14ac:dyDescent="0.25">
      <c r="A685">
        <v>1539</v>
      </c>
      <c r="B685" t="s">
        <v>24</v>
      </c>
      <c r="C685" t="s">
        <v>54</v>
      </c>
      <c r="D685" t="s">
        <v>55</v>
      </c>
      <c r="E685">
        <v>11</v>
      </c>
      <c r="F685" t="s">
        <v>42</v>
      </c>
      <c r="G685">
        <v>240</v>
      </c>
      <c r="H685" t="s">
        <v>27</v>
      </c>
      <c r="I685" t="s">
        <v>28</v>
      </c>
      <c r="J685" t="s">
        <v>36</v>
      </c>
      <c r="K685" t="s">
        <v>49</v>
      </c>
      <c r="L685" t="s">
        <v>31</v>
      </c>
      <c r="M685">
        <v>3</v>
      </c>
      <c r="N685" t="s">
        <v>32</v>
      </c>
      <c r="O685" t="s">
        <v>33</v>
      </c>
      <c r="P685">
        <v>0.13301499999999999</v>
      </c>
      <c r="Q685">
        <v>336135.13234200003</v>
      </c>
      <c r="R685">
        <v>3063665.1063799998</v>
      </c>
      <c r="S685">
        <v>336135.14650999999</v>
      </c>
      <c r="T685">
        <v>3063665.2386400001</v>
      </c>
      <c r="U685">
        <v>1.3300000000000001E-4</v>
      </c>
      <c r="V685" t="str">
        <f>VLOOKUP(C685,'Lines LookUp'!$B$1:$C$12,2,0)</f>
        <v>DHO</v>
      </c>
      <c r="W685" t="str">
        <f>ROUNDUP(Q685,3)&amp;"-"&amp;ROUNDUP(R685,3)</f>
        <v>336135.133-3063665.107</v>
      </c>
      <c r="X685" t="str">
        <f>ROUNDUP(S685,3)&amp;"-"&amp;ROUNDUP(T685,3)</f>
        <v>336135.147-3063665.239</v>
      </c>
      <c r="Y685">
        <f>VLOOKUP(W685&amp;"-"&amp;V685,'Buscoords Workout'!$F:$G,2,0)</f>
        <v>3223</v>
      </c>
      <c r="Z685">
        <f>VLOOKUP(X685&amp;"-"&amp;V685,'Buscoords Workout'!$F:$G,2,0)</f>
        <v>3224</v>
      </c>
      <c r="AA685" t="b">
        <f>OR(ISNA(Y685),ISNA(Z685))</f>
        <v>0</v>
      </c>
    </row>
    <row r="686" spans="1:27" x14ac:dyDescent="0.25">
      <c r="A686">
        <v>1540</v>
      </c>
      <c r="B686" t="s">
        <v>24</v>
      </c>
      <c r="C686" t="s">
        <v>54</v>
      </c>
      <c r="D686" t="s">
        <v>55</v>
      </c>
      <c r="E686">
        <v>11</v>
      </c>
      <c r="F686" t="s">
        <v>42</v>
      </c>
      <c r="G686">
        <v>240</v>
      </c>
      <c r="H686" t="s">
        <v>27</v>
      </c>
      <c r="I686" t="s">
        <v>28</v>
      </c>
      <c r="J686" t="s">
        <v>36</v>
      </c>
      <c r="K686" t="s">
        <v>49</v>
      </c>
      <c r="L686" t="s">
        <v>31</v>
      </c>
      <c r="M686">
        <v>3</v>
      </c>
      <c r="N686" t="s">
        <v>32</v>
      </c>
      <c r="O686" t="s">
        <v>33</v>
      </c>
      <c r="P686">
        <v>7.3464600000000004</v>
      </c>
      <c r="Q686">
        <v>336135.172655</v>
      </c>
      <c r="R686">
        <v>3063665.48269</v>
      </c>
      <c r="S686">
        <v>336135.955174</v>
      </c>
      <c r="T686">
        <v>3063672.7873499999</v>
      </c>
      <c r="U686">
        <v>7.3460000000000001E-3</v>
      </c>
      <c r="V686" t="str">
        <f>VLOOKUP(C686,'Lines LookUp'!$B$1:$C$12,2,0)</f>
        <v>DHO</v>
      </c>
      <c r="W686" t="str">
        <f>ROUNDUP(Q686,3)&amp;"-"&amp;ROUNDUP(R686,3)</f>
        <v>336135.173-3063665.483</v>
      </c>
      <c r="X686" t="str">
        <f>ROUNDUP(S686,3)&amp;"-"&amp;ROUNDUP(T686,3)</f>
        <v>336135.956-3063672.788</v>
      </c>
      <c r="Y686">
        <f>VLOOKUP(W686&amp;"-"&amp;V686,'Buscoords Workout'!$F:$G,2,0)</f>
        <v>3225</v>
      </c>
      <c r="Z686">
        <f>VLOOKUP(X686&amp;"-"&amp;V686,'Buscoords Workout'!$F:$G,2,0)</f>
        <v>3226</v>
      </c>
      <c r="AA686" t="b">
        <f>OR(ISNA(Y686),ISNA(Z686))</f>
        <v>0</v>
      </c>
    </row>
    <row r="687" spans="1:27" x14ac:dyDescent="0.25">
      <c r="A687">
        <v>1541</v>
      </c>
      <c r="B687" t="s">
        <v>24</v>
      </c>
      <c r="C687" t="s">
        <v>54</v>
      </c>
      <c r="D687" t="s">
        <v>55</v>
      </c>
      <c r="E687">
        <v>11</v>
      </c>
      <c r="F687" t="s">
        <v>42</v>
      </c>
      <c r="G687">
        <v>240</v>
      </c>
      <c r="H687" t="s">
        <v>27</v>
      </c>
      <c r="I687" t="s">
        <v>28</v>
      </c>
      <c r="J687" t="s">
        <v>36</v>
      </c>
      <c r="K687" t="s">
        <v>49</v>
      </c>
      <c r="L687" t="s">
        <v>31</v>
      </c>
      <c r="M687">
        <v>3</v>
      </c>
      <c r="N687" t="s">
        <v>32</v>
      </c>
      <c r="O687" t="s">
        <v>33</v>
      </c>
      <c r="P687">
        <v>6.5080200000000001</v>
      </c>
      <c r="Q687">
        <v>336135.955174</v>
      </c>
      <c r="R687">
        <v>3063672.7873499999</v>
      </c>
      <c r="S687">
        <v>336136.64838700002</v>
      </c>
      <c r="T687">
        <v>3063679.2583499998</v>
      </c>
      <c r="U687">
        <v>6.5079999999999999E-3</v>
      </c>
      <c r="V687" t="str">
        <f>VLOOKUP(C687,'Lines LookUp'!$B$1:$C$12,2,0)</f>
        <v>DHO</v>
      </c>
      <c r="W687" t="str">
        <f>ROUNDUP(Q687,3)&amp;"-"&amp;ROUNDUP(R687,3)</f>
        <v>336135.956-3063672.788</v>
      </c>
      <c r="X687" t="str">
        <f>ROUNDUP(S687,3)&amp;"-"&amp;ROUNDUP(T687,3)</f>
        <v>336136.649-3063679.259</v>
      </c>
      <c r="Y687">
        <f>VLOOKUP(W687&amp;"-"&amp;V687,'Buscoords Workout'!$F:$G,2,0)</f>
        <v>3226</v>
      </c>
      <c r="Z687">
        <f>VLOOKUP(X687&amp;"-"&amp;V687,'Buscoords Workout'!$F:$G,2,0)</f>
        <v>3227</v>
      </c>
      <c r="AA687" t="b">
        <f>OR(ISNA(Y687),ISNA(Z687))</f>
        <v>0</v>
      </c>
    </row>
    <row r="688" spans="1:27" x14ac:dyDescent="0.25">
      <c r="A688">
        <v>1542</v>
      </c>
      <c r="B688" t="s">
        <v>24</v>
      </c>
      <c r="C688" t="s">
        <v>54</v>
      </c>
      <c r="D688" t="s">
        <v>55</v>
      </c>
      <c r="E688">
        <v>11</v>
      </c>
      <c r="F688" t="s">
        <v>42</v>
      </c>
      <c r="G688">
        <v>240</v>
      </c>
      <c r="H688" t="s">
        <v>27</v>
      </c>
      <c r="I688" t="s">
        <v>28</v>
      </c>
      <c r="J688" t="s">
        <v>36</v>
      </c>
      <c r="K688" t="s">
        <v>49</v>
      </c>
      <c r="L688" t="s">
        <v>31</v>
      </c>
      <c r="M688">
        <v>3</v>
      </c>
      <c r="N688" t="s">
        <v>32</v>
      </c>
      <c r="O688" t="s">
        <v>33</v>
      </c>
      <c r="P688">
        <v>0.15881100000000001</v>
      </c>
      <c r="Q688">
        <v>336135.11542599997</v>
      </c>
      <c r="R688">
        <v>3063664.9484799998</v>
      </c>
      <c r="S688">
        <v>336135.13234200003</v>
      </c>
      <c r="T688">
        <v>3063665.1063799998</v>
      </c>
      <c r="U688">
        <v>1.5899999999999999E-4</v>
      </c>
      <c r="V688" t="str">
        <f>VLOOKUP(C688,'Lines LookUp'!$B$1:$C$12,2,0)</f>
        <v>DHO</v>
      </c>
      <c r="W688" t="str">
        <f>ROUNDUP(Q688,3)&amp;"-"&amp;ROUNDUP(R688,3)</f>
        <v>336135.116-3063664.949</v>
      </c>
      <c r="X688" t="str">
        <f>ROUNDUP(S688,3)&amp;"-"&amp;ROUNDUP(T688,3)</f>
        <v>336135.133-3063665.107</v>
      </c>
      <c r="Y688">
        <f>VLOOKUP(W688&amp;"-"&amp;V688,'Buscoords Workout'!$F:$G,2,0)</f>
        <v>3222</v>
      </c>
      <c r="Z688">
        <f>VLOOKUP(X688&amp;"-"&amp;V688,'Buscoords Workout'!$F:$G,2,0)</f>
        <v>3223</v>
      </c>
      <c r="AA688" t="b">
        <f>OR(ISNA(Y688),ISNA(Z688))</f>
        <v>0</v>
      </c>
    </row>
    <row r="689" spans="1:27" x14ac:dyDescent="0.25">
      <c r="A689">
        <v>1543</v>
      </c>
      <c r="B689" t="s">
        <v>24</v>
      </c>
      <c r="C689" t="s">
        <v>54</v>
      </c>
      <c r="D689" t="s">
        <v>55</v>
      </c>
      <c r="E689">
        <v>11</v>
      </c>
      <c r="F689" t="s">
        <v>42</v>
      </c>
      <c r="G689">
        <v>240</v>
      </c>
      <c r="H689" t="s">
        <v>27</v>
      </c>
      <c r="I689" t="s">
        <v>28</v>
      </c>
      <c r="J689" t="s">
        <v>36</v>
      </c>
      <c r="K689" t="s">
        <v>49</v>
      </c>
      <c r="L689" t="s">
        <v>31</v>
      </c>
      <c r="M689">
        <v>3</v>
      </c>
      <c r="N689" t="s">
        <v>32</v>
      </c>
      <c r="O689" t="s">
        <v>33</v>
      </c>
      <c r="P689">
        <v>1.2543899999999999</v>
      </c>
      <c r="Q689">
        <v>336136.64838700002</v>
      </c>
      <c r="R689">
        <v>3063679.2583499998</v>
      </c>
      <c r="S689">
        <v>336136.78200000001</v>
      </c>
      <c r="T689">
        <v>3063680.5055999998</v>
      </c>
      <c r="U689">
        <v>1.2539999999999999E-3</v>
      </c>
      <c r="V689" t="str">
        <f>VLOOKUP(C689,'Lines LookUp'!$B$1:$C$12,2,0)</f>
        <v>DHO</v>
      </c>
      <c r="W689" t="str">
        <f>ROUNDUP(Q689,3)&amp;"-"&amp;ROUNDUP(R689,3)</f>
        <v>336136.649-3063679.259</v>
      </c>
      <c r="X689" t="str">
        <f>ROUNDUP(S689,3)&amp;"-"&amp;ROUNDUP(T689,3)</f>
        <v>336136.782-3063680.506</v>
      </c>
      <c r="Y689">
        <f>VLOOKUP(W689&amp;"-"&amp;V689,'Buscoords Workout'!$F:$G,2,0)</f>
        <v>3227</v>
      </c>
      <c r="Z689">
        <f>VLOOKUP(X689&amp;"-"&amp;V689,'Buscoords Workout'!$F:$G,2,0)</f>
        <v>3014</v>
      </c>
      <c r="AA689" t="b">
        <f>OR(ISNA(Y689),ISNA(Z689))</f>
        <v>0</v>
      </c>
    </row>
    <row r="690" spans="1:27" x14ac:dyDescent="0.25">
      <c r="A690">
        <v>1544</v>
      </c>
      <c r="B690" t="s">
        <v>24</v>
      </c>
      <c r="C690" t="s">
        <v>54</v>
      </c>
      <c r="D690" t="s">
        <v>55</v>
      </c>
      <c r="E690">
        <v>11</v>
      </c>
      <c r="F690" t="s">
        <v>42</v>
      </c>
      <c r="G690">
        <v>240</v>
      </c>
      <c r="H690" t="s">
        <v>27</v>
      </c>
      <c r="I690" t="s">
        <v>28</v>
      </c>
      <c r="J690" t="s">
        <v>36</v>
      </c>
      <c r="K690" t="s">
        <v>49</v>
      </c>
      <c r="L690" t="s">
        <v>31</v>
      </c>
      <c r="M690">
        <v>3</v>
      </c>
      <c r="N690" t="s">
        <v>32</v>
      </c>
      <c r="O690" t="s">
        <v>33</v>
      </c>
      <c r="P690">
        <v>0.245448</v>
      </c>
      <c r="Q690">
        <v>336135.14650999999</v>
      </c>
      <c r="R690">
        <v>3063665.2386400001</v>
      </c>
      <c r="S690">
        <v>336135.172655</v>
      </c>
      <c r="T690">
        <v>3063665.48269</v>
      </c>
      <c r="U690">
        <v>2.4499999999999999E-4</v>
      </c>
      <c r="V690" t="str">
        <f>VLOOKUP(C690,'Lines LookUp'!$B$1:$C$12,2,0)</f>
        <v>DHO</v>
      </c>
      <c r="W690" t="str">
        <f>ROUNDUP(Q690,3)&amp;"-"&amp;ROUNDUP(R690,3)</f>
        <v>336135.147-3063665.239</v>
      </c>
      <c r="X690" t="str">
        <f>ROUNDUP(S690,3)&amp;"-"&amp;ROUNDUP(T690,3)</f>
        <v>336135.173-3063665.483</v>
      </c>
      <c r="Y690">
        <f>VLOOKUP(W690&amp;"-"&amp;V690,'Buscoords Workout'!$F:$G,2,0)</f>
        <v>3224</v>
      </c>
      <c r="Z690">
        <f>VLOOKUP(X690&amp;"-"&amp;V690,'Buscoords Workout'!$F:$G,2,0)</f>
        <v>3225</v>
      </c>
      <c r="AA690" t="b">
        <f>OR(ISNA(Y690),ISNA(Z690))</f>
        <v>0</v>
      </c>
    </row>
    <row r="691" spans="1:27" x14ac:dyDescent="0.25">
      <c r="A691">
        <v>1545</v>
      </c>
      <c r="B691" t="s">
        <v>24</v>
      </c>
      <c r="C691" t="s">
        <v>54</v>
      </c>
      <c r="D691" t="s">
        <v>55</v>
      </c>
      <c r="E691">
        <v>11</v>
      </c>
      <c r="F691" t="s">
        <v>42</v>
      </c>
      <c r="G691">
        <v>240</v>
      </c>
      <c r="H691" t="s">
        <v>27</v>
      </c>
      <c r="I691" t="s">
        <v>28</v>
      </c>
      <c r="J691" t="s">
        <v>36</v>
      </c>
      <c r="K691" t="s">
        <v>49</v>
      </c>
      <c r="L691" t="s">
        <v>31</v>
      </c>
      <c r="M691">
        <v>3</v>
      </c>
      <c r="N691" t="s">
        <v>32</v>
      </c>
      <c r="O691" t="s">
        <v>33</v>
      </c>
      <c r="P691">
        <v>0.34676400000000002</v>
      </c>
      <c r="Q691">
        <v>336135.05449000001</v>
      </c>
      <c r="R691">
        <v>3063664.37965</v>
      </c>
      <c r="S691">
        <v>336135.091426</v>
      </c>
      <c r="T691">
        <v>3063664.72444</v>
      </c>
      <c r="U691">
        <v>3.4699999999999998E-4</v>
      </c>
      <c r="V691" t="str">
        <f>VLOOKUP(C691,'Lines LookUp'!$B$1:$C$12,2,0)</f>
        <v>DHO</v>
      </c>
      <c r="W691" t="str">
        <f>ROUNDUP(Q691,3)&amp;"-"&amp;ROUNDUP(R691,3)</f>
        <v>336135.055-3063664.38</v>
      </c>
      <c r="X691" t="str">
        <f>ROUNDUP(S691,3)&amp;"-"&amp;ROUNDUP(T691,3)</f>
        <v>336135.092-3063664.725</v>
      </c>
      <c r="Y691">
        <f>VLOOKUP(W691&amp;"-"&amp;V691,'Buscoords Workout'!$F:$G,2,0)</f>
        <v>3220</v>
      </c>
      <c r="Z691">
        <f>VLOOKUP(X691&amp;"-"&amp;V691,'Buscoords Workout'!$F:$G,2,0)</f>
        <v>3221</v>
      </c>
      <c r="AA691" t="b">
        <f>OR(ISNA(Y691),ISNA(Z691))</f>
        <v>0</v>
      </c>
    </row>
    <row r="692" spans="1:27" x14ac:dyDescent="0.25">
      <c r="A692">
        <v>1546</v>
      </c>
      <c r="B692" t="s">
        <v>24</v>
      </c>
      <c r="C692" t="s">
        <v>54</v>
      </c>
      <c r="D692" t="s">
        <v>55</v>
      </c>
      <c r="E692">
        <v>11</v>
      </c>
      <c r="F692" t="s">
        <v>42</v>
      </c>
      <c r="G692">
        <v>240</v>
      </c>
      <c r="H692" t="s">
        <v>27</v>
      </c>
      <c r="I692" t="s">
        <v>28</v>
      </c>
      <c r="J692" t="s">
        <v>36</v>
      </c>
      <c r="K692" t="s">
        <v>49</v>
      </c>
      <c r="L692" t="s">
        <v>31</v>
      </c>
      <c r="M692">
        <v>3</v>
      </c>
      <c r="N692" t="s">
        <v>32</v>
      </c>
      <c r="O692" t="s">
        <v>33</v>
      </c>
      <c r="P692">
        <v>1.8075600000000001</v>
      </c>
      <c r="Q692">
        <v>336136.78200000001</v>
      </c>
      <c r="R692">
        <v>3063680.5055999998</v>
      </c>
      <c r="S692">
        <v>336136.8064</v>
      </c>
      <c r="T692">
        <v>3063682.3130000001</v>
      </c>
      <c r="U692">
        <v>1.8079999999999999E-3</v>
      </c>
      <c r="V692" t="str">
        <f>VLOOKUP(C692,'Lines LookUp'!$B$1:$C$12,2,0)</f>
        <v>DHO</v>
      </c>
      <c r="W692" t="str">
        <f>ROUNDUP(Q692,3)&amp;"-"&amp;ROUNDUP(R692,3)</f>
        <v>336136.782-3063680.506</v>
      </c>
      <c r="X692" t="str">
        <f>ROUNDUP(S692,3)&amp;"-"&amp;ROUNDUP(T692,3)</f>
        <v>336136.807-3063682.313</v>
      </c>
      <c r="Y692">
        <f>VLOOKUP(W692&amp;"-"&amp;V692,'Buscoords Workout'!$F:$G,2,0)</f>
        <v>3014</v>
      </c>
      <c r="Z692">
        <f>VLOOKUP(X692&amp;"-"&amp;V692,'Buscoords Workout'!$F:$G,2,0)</f>
        <v>3015</v>
      </c>
      <c r="AA692" t="b">
        <f>OR(ISNA(Y692),ISNA(Z692))</f>
        <v>0</v>
      </c>
    </row>
    <row r="693" spans="1:27" x14ac:dyDescent="0.25">
      <c r="A693">
        <v>1547</v>
      </c>
      <c r="B693" t="s">
        <v>24</v>
      </c>
      <c r="C693" t="s">
        <v>54</v>
      </c>
      <c r="D693" t="s">
        <v>55</v>
      </c>
      <c r="E693">
        <v>11</v>
      </c>
      <c r="F693" t="s">
        <v>42</v>
      </c>
      <c r="G693">
        <v>240</v>
      </c>
      <c r="H693" t="s">
        <v>27</v>
      </c>
      <c r="I693" t="s">
        <v>28</v>
      </c>
      <c r="J693" t="s">
        <v>36</v>
      </c>
      <c r="K693" t="s">
        <v>49</v>
      </c>
      <c r="L693" t="s">
        <v>31</v>
      </c>
      <c r="M693">
        <v>3</v>
      </c>
      <c r="N693" t="s">
        <v>32</v>
      </c>
      <c r="O693" t="s">
        <v>33</v>
      </c>
      <c r="P693">
        <v>3.7194500000000001</v>
      </c>
      <c r="Q693">
        <v>336136.8064</v>
      </c>
      <c r="R693">
        <v>3063682.3130000001</v>
      </c>
      <c r="S693">
        <v>336137.470401</v>
      </c>
      <c r="T693">
        <v>3063685.9726999998</v>
      </c>
      <c r="U693">
        <v>3.7190000000000001E-3</v>
      </c>
      <c r="V693" t="str">
        <f>VLOOKUP(C693,'Lines LookUp'!$B$1:$C$12,2,0)</f>
        <v>DHO</v>
      </c>
      <c r="W693" t="str">
        <f>ROUNDUP(Q693,3)&amp;"-"&amp;ROUNDUP(R693,3)</f>
        <v>336136.807-3063682.313</v>
      </c>
      <c r="X693" t="str">
        <f>ROUNDUP(S693,3)&amp;"-"&amp;ROUNDUP(T693,3)</f>
        <v>336137.471-3063685.973</v>
      </c>
      <c r="Y693">
        <f>VLOOKUP(W693&amp;"-"&amp;V693,'Buscoords Workout'!$F:$G,2,0)</f>
        <v>3015</v>
      </c>
      <c r="Z693">
        <f>VLOOKUP(X693&amp;"-"&amp;V693,'Buscoords Workout'!$F:$G,2,0)</f>
        <v>3228</v>
      </c>
      <c r="AA693" t="b">
        <f>OR(ISNA(Y693),ISNA(Z693))</f>
        <v>0</v>
      </c>
    </row>
    <row r="694" spans="1:27" x14ac:dyDescent="0.25">
      <c r="A694">
        <v>1548</v>
      </c>
      <c r="B694" t="s">
        <v>24</v>
      </c>
      <c r="C694" t="s">
        <v>54</v>
      </c>
      <c r="D694" t="s">
        <v>55</v>
      </c>
      <c r="E694">
        <v>11</v>
      </c>
      <c r="F694" t="s">
        <v>42</v>
      </c>
      <c r="G694">
        <v>240</v>
      </c>
      <c r="H694" t="s">
        <v>27</v>
      </c>
      <c r="I694" t="s">
        <v>28</v>
      </c>
      <c r="J694" t="s">
        <v>36</v>
      </c>
      <c r="K694" t="s">
        <v>49</v>
      </c>
      <c r="L694" t="s">
        <v>31</v>
      </c>
      <c r="M694">
        <v>3</v>
      </c>
      <c r="N694" t="s">
        <v>32</v>
      </c>
      <c r="O694" t="s">
        <v>33</v>
      </c>
      <c r="P694">
        <v>13.867800000000001</v>
      </c>
      <c r="Q694">
        <v>336138.75090300001</v>
      </c>
      <c r="R694">
        <v>3063693.0303099998</v>
      </c>
      <c r="S694">
        <v>336141.22658999998</v>
      </c>
      <c r="T694">
        <v>3063706.6752900002</v>
      </c>
      <c r="U694">
        <v>1.3868E-2</v>
      </c>
      <c r="V694" t="str">
        <f>VLOOKUP(C694,'Lines LookUp'!$B$1:$C$12,2,0)</f>
        <v>DHO</v>
      </c>
      <c r="W694" t="str">
        <f>ROUNDUP(Q694,3)&amp;"-"&amp;ROUNDUP(R694,3)</f>
        <v>336138.751-3063693.031</v>
      </c>
      <c r="X694" t="str">
        <f>ROUNDUP(S694,3)&amp;"-"&amp;ROUNDUP(T694,3)</f>
        <v>336141.227-3063706.676</v>
      </c>
      <c r="Y694">
        <f>VLOOKUP(W694&amp;"-"&amp;V694,'Buscoords Workout'!$F:$G,2,0)</f>
        <v>3229</v>
      </c>
      <c r="Z694">
        <f>VLOOKUP(X694&amp;"-"&amp;V694,'Buscoords Workout'!$F:$G,2,0)</f>
        <v>3230</v>
      </c>
      <c r="AA694" t="b">
        <f>OR(ISNA(Y694),ISNA(Z694))</f>
        <v>0</v>
      </c>
    </row>
    <row r="695" spans="1:27" x14ac:dyDescent="0.25">
      <c r="A695">
        <v>1549</v>
      </c>
      <c r="B695" t="s">
        <v>24</v>
      </c>
      <c r="C695" t="s">
        <v>54</v>
      </c>
      <c r="D695" t="s">
        <v>55</v>
      </c>
      <c r="E695">
        <v>11</v>
      </c>
      <c r="F695" t="s">
        <v>42</v>
      </c>
      <c r="G695">
        <v>240</v>
      </c>
      <c r="H695" t="s">
        <v>27</v>
      </c>
      <c r="I695" t="s">
        <v>28</v>
      </c>
      <c r="J695" t="s">
        <v>36</v>
      </c>
      <c r="K695" t="s">
        <v>49</v>
      </c>
      <c r="L695" t="s">
        <v>31</v>
      </c>
      <c r="M695">
        <v>3</v>
      </c>
      <c r="N695" t="s">
        <v>32</v>
      </c>
      <c r="O695" t="s">
        <v>33</v>
      </c>
      <c r="P695">
        <v>7.1728300000000003</v>
      </c>
      <c r="Q695">
        <v>336137.470401</v>
      </c>
      <c r="R695">
        <v>3063685.9726999998</v>
      </c>
      <c r="S695">
        <v>336138.75090300001</v>
      </c>
      <c r="T695">
        <v>3063693.0303099998</v>
      </c>
      <c r="U695">
        <v>7.1729999999999997E-3</v>
      </c>
      <c r="V695" t="str">
        <f>VLOOKUP(C695,'Lines LookUp'!$B$1:$C$12,2,0)</f>
        <v>DHO</v>
      </c>
      <c r="W695" t="str">
        <f>ROUNDUP(Q695,3)&amp;"-"&amp;ROUNDUP(R695,3)</f>
        <v>336137.471-3063685.973</v>
      </c>
      <c r="X695" t="str">
        <f>ROUNDUP(S695,3)&amp;"-"&amp;ROUNDUP(T695,3)</f>
        <v>336138.751-3063693.031</v>
      </c>
      <c r="Y695">
        <f>VLOOKUP(W695&amp;"-"&amp;V695,'Buscoords Workout'!$F:$G,2,0)</f>
        <v>3228</v>
      </c>
      <c r="Z695">
        <f>VLOOKUP(X695&amp;"-"&amp;V695,'Buscoords Workout'!$F:$G,2,0)</f>
        <v>3229</v>
      </c>
      <c r="AA695" t="b">
        <f>OR(ISNA(Y695),ISNA(Z695))</f>
        <v>0</v>
      </c>
    </row>
    <row r="696" spans="1:27" x14ac:dyDescent="0.25">
      <c r="A696">
        <v>1550</v>
      </c>
      <c r="B696" t="s">
        <v>24</v>
      </c>
      <c r="C696" t="s">
        <v>54</v>
      </c>
      <c r="D696" t="s">
        <v>55</v>
      </c>
      <c r="E696">
        <v>11</v>
      </c>
      <c r="F696" t="s">
        <v>42</v>
      </c>
      <c r="G696">
        <v>240</v>
      </c>
      <c r="H696" t="s">
        <v>27</v>
      </c>
      <c r="I696" t="s">
        <v>28</v>
      </c>
      <c r="J696" t="s">
        <v>36</v>
      </c>
      <c r="K696" t="s">
        <v>49</v>
      </c>
      <c r="L696" t="s">
        <v>31</v>
      </c>
      <c r="M696">
        <v>3</v>
      </c>
      <c r="N696" t="s">
        <v>32</v>
      </c>
      <c r="O696" t="s">
        <v>33</v>
      </c>
      <c r="P696">
        <v>19.226400000000002</v>
      </c>
      <c r="Q696">
        <v>336141.22658999998</v>
      </c>
      <c r="R696">
        <v>3063706.6752900002</v>
      </c>
      <c r="S696">
        <v>336144.65889999998</v>
      </c>
      <c r="T696">
        <v>3063725.5928000002</v>
      </c>
      <c r="U696">
        <v>1.9226E-2</v>
      </c>
      <c r="V696" t="str">
        <f>VLOOKUP(C696,'Lines LookUp'!$B$1:$C$12,2,0)</f>
        <v>DHO</v>
      </c>
      <c r="W696" t="str">
        <f>ROUNDUP(Q696,3)&amp;"-"&amp;ROUNDUP(R696,3)</f>
        <v>336141.227-3063706.676</v>
      </c>
      <c r="X696" t="str">
        <f>ROUNDUP(S696,3)&amp;"-"&amp;ROUNDUP(T696,3)</f>
        <v>336144.659-3063725.593</v>
      </c>
      <c r="Y696">
        <f>VLOOKUP(W696&amp;"-"&amp;V696,'Buscoords Workout'!$F:$G,2,0)</f>
        <v>3230</v>
      </c>
      <c r="Z696">
        <f>VLOOKUP(X696&amp;"-"&amp;V696,'Buscoords Workout'!$F:$G,2,0)</f>
        <v>3016</v>
      </c>
      <c r="AA696" t="b">
        <f>OR(ISNA(Y696),ISNA(Z696))</f>
        <v>0</v>
      </c>
    </row>
    <row r="697" spans="1:27" x14ac:dyDescent="0.25">
      <c r="A697">
        <v>1551</v>
      </c>
      <c r="B697" t="s">
        <v>24</v>
      </c>
      <c r="C697" t="s">
        <v>54</v>
      </c>
      <c r="D697" t="s">
        <v>55</v>
      </c>
      <c r="E697">
        <v>11</v>
      </c>
      <c r="F697" t="s">
        <v>42</v>
      </c>
      <c r="G697">
        <v>240</v>
      </c>
      <c r="H697" t="s">
        <v>27</v>
      </c>
      <c r="I697" t="s">
        <v>28</v>
      </c>
      <c r="J697" t="s">
        <v>36</v>
      </c>
      <c r="K697" t="s">
        <v>49</v>
      </c>
      <c r="L697" t="s">
        <v>31</v>
      </c>
      <c r="M697">
        <v>3</v>
      </c>
      <c r="N697" t="s">
        <v>32</v>
      </c>
      <c r="O697" t="s">
        <v>33</v>
      </c>
      <c r="P697">
        <v>11.3683</v>
      </c>
      <c r="Q697">
        <v>336144.65889999998</v>
      </c>
      <c r="R697">
        <v>3063725.5928000002</v>
      </c>
      <c r="S697">
        <v>336133.80626099999</v>
      </c>
      <c r="T697">
        <v>3063728.9779300001</v>
      </c>
      <c r="U697">
        <v>1.1368E-2</v>
      </c>
      <c r="V697" t="str">
        <f>VLOOKUP(C697,'Lines LookUp'!$B$1:$C$12,2,0)</f>
        <v>DHO</v>
      </c>
      <c r="W697" t="str">
        <f>ROUNDUP(Q697,3)&amp;"-"&amp;ROUNDUP(R697,3)</f>
        <v>336144.659-3063725.593</v>
      </c>
      <c r="X697" t="str">
        <f>ROUNDUP(S697,3)&amp;"-"&amp;ROUNDUP(T697,3)</f>
        <v>336133.807-3063728.978</v>
      </c>
      <c r="Y697">
        <f>VLOOKUP(W697&amp;"-"&amp;V697,'Buscoords Workout'!$F:$G,2,0)</f>
        <v>3016</v>
      </c>
      <c r="Z697">
        <f>VLOOKUP(X697&amp;"-"&amp;V697,'Buscoords Workout'!$F:$G,2,0)</f>
        <v>3231</v>
      </c>
      <c r="AA697" t="b">
        <f>OR(ISNA(Y697),ISNA(Z697))</f>
        <v>0</v>
      </c>
    </row>
    <row r="698" spans="1:27" x14ac:dyDescent="0.25">
      <c r="A698">
        <v>1552</v>
      </c>
      <c r="B698" t="s">
        <v>24</v>
      </c>
      <c r="C698" t="s">
        <v>54</v>
      </c>
      <c r="D698" t="s">
        <v>55</v>
      </c>
      <c r="E698">
        <v>11</v>
      </c>
      <c r="F698" t="s">
        <v>42</v>
      </c>
      <c r="G698">
        <v>240</v>
      </c>
      <c r="H698" t="s">
        <v>27</v>
      </c>
      <c r="I698" t="s">
        <v>28</v>
      </c>
      <c r="J698" t="s">
        <v>36</v>
      </c>
      <c r="K698" t="s">
        <v>49</v>
      </c>
      <c r="L698" t="s">
        <v>31</v>
      </c>
      <c r="M698">
        <v>3</v>
      </c>
      <c r="N698" t="s">
        <v>32</v>
      </c>
      <c r="O698" t="s">
        <v>33</v>
      </c>
      <c r="P698">
        <v>19.552199999999999</v>
      </c>
      <c r="Q698">
        <v>336054.291593</v>
      </c>
      <c r="R698">
        <v>3063753.77996</v>
      </c>
      <c r="S698">
        <v>336035.6263</v>
      </c>
      <c r="T698">
        <v>3063759.602</v>
      </c>
      <c r="U698">
        <v>1.9552E-2</v>
      </c>
      <c r="V698" t="str">
        <f>VLOOKUP(C698,'Lines LookUp'!$B$1:$C$12,2,0)</f>
        <v>DHO</v>
      </c>
      <c r="W698" t="str">
        <f>ROUNDUP(Q698,3)&amp;"-"&amp;ROUNDUP(R698,3)</f>
        <v>336054.292-3063753.78</v>
      </c>
      <c r="X698" t="str">
        <f>ROUNDUP(S698,3)&amp;"-"&amp;ROUNDUP(T698,3)</f>
        <v>336035.627-3063759.602</v>
      </c>
      <c r="Y698">
        <f>VLOOKUP(W698&amp;"-"&amp;V698,'Buscoords Workout'!$F:$G,2,0)</f>
        <v>3234</v>
      </c>
      <c r="Z698">
        <f>VLOOKUP(X698&amp;"-"&amp;V698,'Buscoords Workout'!$F:$G,2,0)</f>
        <v>3017</v>
      </c>
      <c r="AA698" t="b">
        <f>OR(ISNA(Y698),ISNA(Z698))</f>
        <v>0</v>
      </c>
    </row>
    <row r="699" spans="1:27" x14ac:dyDescent="0.25">
      <c r="A699">
        <v>1553</v>
      </c>
      <c r="B699" t="s">
        <v>24</v>
      </c>
      <c r="C699" t="s">
        <v>54</v>
      </c>
      <c r="D699" t="s">
        <v>55</v>
      </c>
      <c r="E699">
        <v>11</v>
      </c>
      <c r="F699" t="s">
        <v>42</v>
      </c>
      <c r="G699">
        <v>240</v>
      </c>
      <c r="H699" t="s">
        <v>27</v>
      </c>
      <c r="I699" t="s">
        <v>28</v>
      </c>
      <c r="J699" t="s">
        <v>36</v>
      </c>
      <c r="K699" t="s">
        <v>49</v>
      </c>
      <c r="L699" t="s">
        <v>31</v>
      </c>
      <c r="M699">
        <v>3</v>
      </c>
      <c r="N699" t="s">
        <v>32</v>
      </c>
      <c r="O699" t="s">
        <v>33</v>
      </c>
      <c r="P699">
        <v>27.975999999999999</v>
      </c>
      <c r="Q699">
        <v>336080.99850799999</v>
      </c>
      <c r="R699">
        <v>3063745.4495999999</v>
      </c>
      <c r="S699">
        <v>336054.291593</v>
      </c>
      <c r="T699">
        <v>3063753.77996</v>
      </c>
      <c r="U699">
        <v>2.7976000000000001E-2</v>
      </c>
      <c r="V699" t="str">
        <f>VLOOKUP(C699,'Lines LookUp'!$B$1:$C$12,2,0)</f>
        <v>DHO</v>
      </c>
      <c r="W699" t="str">
        <f>ROUNDUP(Q699,3)&amp;"-"&amp;ROUNDUP(R699,3)</f>
        <v>336080.999-3063745.45</v>
      </c>
      <c r="X699" t="str">
        <f>ROUNDUP(S699,3)&amp;"-"&amp;ROUNDUP(T699,3)</f>
        <v>336054.292-3063753.78</v>
      </c>
      <c r="Y699">
        <f>VLOOKUP(W699&amp;"-"&amp;V699,'Buscoords Workout'!$F:$G,2,0)</f>
        <v>3233</v>
      </c>
      <c r="Z699">
        <f>VLOOKUP(X699&amp;"-"&amp;V699,'Buscoords Workout'!$F:$G,2,0)</f>
        <v>3234</v>
      </c>
      <c r="AA699" t="b">
        <f>OR(ISNA(Y699),ISNA(Z699))</f>
        <v>0</v>
      </c>
    </row>
    <row r="700" spans="1:27" x14ac:dyDescent="0.25">
      <c r="A700">
        <v>1554</v>
      </c>
      <c r="B700" t="s">
        <v>24</v>
      </c>
      <c r="C700" t="s">
        <v>54</v>
      </c>
      <c r="D700" t="s">
        <v>55</v>
      </c>
      <c r="E700">
        <v>11</v>
      </c>
      <c r="F700" t="s">
        <v>42</v>
      </c>
      <c r="G700">
        <v>240</v>
      </c>
      <c r="H700" t="s">
        <v>27</v>
      </c>
      <c r="I700" t="s">
        <v>28</v>
      </c>
      <c r="J700" t="s">
        <v>36</v>
      </c>
      <c r="K700" t="s">
        <v>49</v>
      </c>
      <c r="L700" t="s">
        <v>31</v>
      </c>
      <c r="M700">
        <v>3</v>
      </c>
      <c r="N700" t="s">
        <v>32</v>
      </c>
      <c r="O700" t="s">
        <v>33</v>
      </c>
      <c r="P700">
        <v>29.013300000000001</v>
      </c>
      <c r="Q700">
        <v>336108.69573400001</v>
      </c>
      <c r="R700">
        <v>3063736.8103499999</v>
      </c>
      <c r="S700">
        <v>336080.99850799999</v>
      </c>
      <c r="T700">
        <v>3063745.4495999999</v>
      </c>
      <c r="U700">
        <v>2.9013000000000001E-2</v>
      </c>
      <c r="V700" t="str">
        <f>VLOOKUP(C700,'Lines LookUp'!$B$1:$C$12,2,0)</f>
        <v>DHO</v>
      </c>
      <c r="W700" t="str">
        <f>ROUNDUP(Q700,3)&amp;"-"&amp;ROUNDUP(R700,3)</f>
        <v>336108.696-3063736.811</v>
      </c>
      <c r="X700" t="str">
        <f>ROUNDUP(S700,3)&amp;"-"&amp;ROUNDUP(T700,3)</f>
        <v>336080.999-3063745.45</v>
      </c>
      <c r="Y700">
        <f>VLOOKUP(W700&amp;"-"&amp;V700,'Buscoords Workout'!$F:$G,2,0)</f>
        <v>3232</v>
      </c>
      <c r="Z700">
        <f>VLOOKUP(X700&amp;"-"&amp;V700,'Buscoords Workout'!$F:$G,2,0)</f>
        <v>3233</v>
      </c>
      <c r="AA700" t="b">
        <f>OR(ISNA(Y700),ISNA(Z700))</f>
        <v>0</v>
      </c>
    </row>
    <row r="701" spans="1:27" x14ac:dyDescent="0.25">
      <c r="A701">
        <v>1555</v>
      </c>
      <c r="B701" t="s">
        <v>24</v>
      </c>
      <c r="C701" t="s">
        <v>54</v>
      </c>
      <c r="D701" t="s">
        <v>55</v>
      </c>
      <c r="E701">
        <v>11</v>
      </c>
      <c r="F701" t="s">
        <v>42</v>
      </c>
      <c r="G701">
        <v>240</v>
      </c>
      <c r="H701" t="s">
        <v>27</v>
      </c>
      <c r="I701" t="s">
        <v>28</v>
      </c>
      <c r="J701" t="s">
        <v>36</v>
      </c>
      <c r="K701" t="s">
        <v>49</v>
      </c>
      <c r="L701" t="s">
        <v>31</v>
      </c>
      <c r="M701">
        <v>3</v>
      </c>
      <c r="N701" t="s">
        <v>32</v>
      </c>
      <c r="O701" t="s">
        <v>33</v>
      </c>
      <c r="P701">
        <v>26.303699999999999</v>
      </c>
      <c r="Q701">
        <v>336133.80626099999</v>
      </c>
      <c r="R701">
        <v>3063728.9779300001</v>
      </c>
      <c r="S701">
        <v>336108.69573400001</v>
      </c>
      <c r="T701">
        <v>3063736.8103499999</v>
      </c>
      <c r="U701">
        <v>2.6304000000000001E-2</v>
      </c>
      <c r="V701" t="str">
        <f>VLOOKUP(C701,'Lines LookUp'!$B$1:$C$12,2,0)</f>
        <v>DHO</v>
      </c>
      <c r="W701" t="str">
        <f>ROUNDUP(Q701,3)&amp;"-"&amp;ROUNDUP(R701,3)</f>
        <v>336133.807-3063728.978</v>
      </c>
      <c r="X701" t="str">
        <f>ROUNDUP(S701,3)&amp;"-"&amp;ROUNDUP(T701,3)</f>
        <v>336108.696-3063736.811</v>
      </c>
      <c r="Y701">
        <f>VLOOKUP(W701&amp;"-"&amp;V701,'Buscoords Workout'!$F:$G,2,0)</f>
        <v>3231</v>
      </c>
      <c r="Z701">
        <f>VLOOKUP(X701&amp;"-"&amp;V701,'Buscoords Workout'!$F:$G,2,0)</f>
        <v>3232</v>
      </c>
      <c r="AA701" t="b">
        <f>OR(ISNA(Y701),ISNA(Z701))</f>
        <v>0</v>
      </c>
    </row>
    <row r="702" spans="1:27" x14ac:dyDescent="0.25">
      <c r="A702">
        <v>1556</v>
      </c>
      <c r="B702" t="s">
        <v>24</v>
      </c>
      <c r="C702" t="s">
        <v>54</v>
      </c>
      <c r="D702" t="s">
        <v>55</v>
      </c>
      <c r="E702">
        <v>11</v>
      </c>
      <c r="F702" t="s">
        <v>42</v>
      </c>
      <c r="G702">
        <v>240</v>
      </c>
      <c r="H702" t="s">
        <v>27</v>
      </c>
      <c r="I702" t="s">
        <v>28</v>
      </c>
      <c r="J702" t="s">
        <v>36</v>
      </c>
      <c r="K702" t="s">
        <v>49</v>
      </c>
      <c r="L702" t="s">
        <v>31</v>
      </c>
      <c r="M702">
        <v>3</v>
      </c>
      <c r="N702" t="s">
        <v>32</v>
      </c>
      <c r="O702" t="s">
        <v>33</v>
      </c>
      <c r="P702">
        <v>2.0096799999999999</v>
      </c>
      <c r="Q702">
        <v>336035.6263</v>
      </c>
      <c r="R702">
        <v>3063759.602</v>
      </c>
      <c r="S702">
        <v>336033.71830399998</v>
      </c>
      <c r="T702">
        <v>3063760.2331699999</v>
      </c>
      <c r="U702">
        <v>2.0100000000000001E-3</v>
      </c>
      <c r="V702" t="str">
        <f>VLOOKUP(C702,'Lines LookUp'!$B$1:$C$12,2,0)</f>
        <v>DHO</v>
      </c>
      <c r="W702" t="str">
        <f>ROUNDUP(Q702,3)&amp;"-"&amp;ROUNDUP(R702,3)</f>
        <v>336035.627-3063759.602</v>
      </c>
      <c r="X702" t="str">
        <f>ROUNDUP(S702,3)&amp;"-"&amp;ROUNDUP(T702,3)</f>
        <v>336033.719-3063760.234</v>
      </c>
      <c r="Y702">
        <f>VLOOKUP(W702&amp;"-"&amp;V702,'Buscoords Workout'!$F:$G,2,0)</f>
        <v>3017</v>
      </c>
      <c r="Z702">
        <f>VLOOKUP(X702&amp;"-"&amp;V702,'Buscoords Workout'!$F:$G,2,0)</f>
        <v>3235</v>
      </c>
      <c r="AA702" t="b">
        <f>OR(ISNA(Y702),ISNA(Z702))</f>
        <v>0</v>
      </c>
    </row>
    <row r="703" spans="1:27" x14ac:dyDescent="0.25">
      <c r="A703">
        <v>1557</v>
      </c>
      <c r="B703" t="s">
        <v>24</v>
      </c>
      <c r="C703" t="s">
        <v>54</v>
      </c>
      <c r="D703" t="s">
        <v>55</v>
      </c>
      <c r="E703">
        <v>11</v>
      </c>
      <c r="F703" t="s">
        <v>42</v>
      </c>
      <c r="G703">
        <v>240</v>
      </c>
      <c r="H703" t="s">
        <v>27</v>
      </c>
      <c r="I703" t="s">
        <v>28</v>
      </c>
      <c r="J703" t="s">
        <v>36</v>
      </c>
      <c r="K703" t="s">
        <v>49</v>
      </c>
      <c r="L703" t="s">
        <v>31</v>
      </c>
      <c r="M703">
        <v>3</v>
      </c>
      <c r="N703" t="s">
        <v>32</v>
      </c>
      <c r="O703" t="s">
        <v>33</v>
      </c>
      <c r="P703">
        <v>1.53992</v>
      </c>
      <c r="Q703">
        <v>336033.71830399998</v>
      </c>
      <c r="R703">
        <v>3063760.2331699999</v>
      </c>
      <c r="S703">
        <v>336032.25630000001</v>
      </c>
      <c r="T703">
        <v>3063760.7168000001</v>
      </c>
      <c r="U703">
        <v>1.5399999999999999E-3</v>
      </c>
      <c r="V703" t="str">
        <f>VLOOKUP(C703,'Lines LookUp'!$B$1:$C$12,2,0)</f>
        <v>DHO</v>
      </c>
      <c r="W703" t="str">
        <f>ROUNDUP(Q703,3)&amp;"-"&amp;ROUNDUP(R703,3)</f>
        <v>336033.719-3063760.234</v>
      </c>
      <c r="X703" t="str">
        <f>ROUNDUP(S703,3)&amp;"-"&amp;ROUNDUP(T703,3)</f>
        <v>336032.257-3063760.717</v>
      </c>
      <c r="Y703">
        <f>VLOOKUP(W703&amp;"-"&amp;V703,'Buscoords Workout'!$F:$G,2,0)</f>
        <v>3235</v>
      </c>
      <c r="Z703">
        <f>VLOOKUP(X703&amp;"-"&amp;V703,'Buscoords Workout'!$F:$G,2,0)</f>
        <v>3018</v>
      </c>
      <c r="AA703" t="b">
        <f>OR(ISNA(Y703),ISNA(Z703))</f>
        <v>0</v>
      </c>
    </row>
    <row r="704" spans="1:27" x14ac:dyDescent="0.25">
      <c r="A704">
        <v>1558</v>
      </c>
      <c r="B704" t="s">
        <v>24</v>
      </c>
      <c r="C704" t="s">
        <v>54</v>
      </c>
      <c r="D704" t="s">
        <v>55</v>
      </c>
      <c r="E704">
        <v>11</v>
      </c>
      <c r="F704" t="s">
        <v>42</v>
      </c>
      <c r="G704">
        <v>240</v>
      </c>
      <c r="H704" t="s">
        <v>27</v>
      </c>
      <c r="I704" t="s">
        <v>28</v>
      </c>
      <c r="J704" t="s">
        <v>36</v>
      </c>
      <c r="K704" t="s">
        <v>49</v>
      </c>
      <c r="L704" t="s">
        <v>31</v>
      </c>
      <c r="M704">
        <v>3</v>
      </c>
      <c r="N704" t="s">
        <v>32</v>
      </c>
      <c r="O704" t="s">
        <v>33</v>
      </c>
      <c r="P704">
        <v>0.47073799999999999</v>
      </c>
      <c r="Q704">
        <v>336032.25630000001</v>
      </c>
      <c r="R704">
        <v>3063760.7168000001</v>
      </c>
      <c r="S704">
        <v>336031.80937999999</v>
      </c>
      <c r="T704">
        <v>3063760.8646399998</v>
      </c>
      <c r="U704">
        <v>4.7100000000000001E-4</v>
      </c>
      <c r="V704" t="str">
        <f>VLOOKUP(C704,'Lines LookUp'!$B$1:$C$12,2,0)</f>
        <v>DHO</v>
      </c>
      <c r="W704" t="str">
        <f>ROUNDUP(Q704,3)&amp;"-"&amp;ROUNDUP(R704,3)</f>
        <v>336032.257-3063760.717</v>
      </c>
      <c r="X704" t="str">
        <f>ROUNDUP(S704,3)&amp;"-"&amp;ROUNDUP(T704,3)</f>
        <v>336031.81-3063760.865</v>
      </c>
      <c r="Y704">
        <f>VLOOKUP(W704&amp;"-"&amp;V704,'Buscoords Workout'!$F:$G,2,0)</f>
        <v>3018</v>
      </c>
      <c r="Z704">
        <f>VLOOKUP(X704&amp;"-"&amp;V704,'Buscoords Workout'!$F:$G,2,0)</f>
        <v>3236</v>
      </c>
      <c r="AA704" t="b">
        <f>OR(ISNA(Y704),ISNA(Z704))</f>
        <v>0</v>
      </c>
    </row>
    <row r="705" spans="1:27" x14ac:dyDescent="0.25">
      <c r="A705">
        <v>1559</v>
      </c>
      <c r="B705" t="s">
        <v>24</v>
      </c>
      <c r="C705" t="s">
        <v>54</v>
      </c>
      <c r="D705" t="s">
        <v>55</v>
      </c>
      <c r="E705">
        <v>11</v>
      </c>
      <c r="F705" t="s">
        <v>42</v>
      </c>
      <c r="G705">
        <v>240</v>
      </c>
      <c r="H705" t="s">
        <v>27</v>
      </c>
      <c r="I705" t="s">
        <v>28</v>
      </c>
      <c r="J705" t="s">
        <v>36</v>
      </c>
      <c r="K705" t="s">
        <v>49</v>
      </c>
      <c r="L705" t="s">
        <v>31</v>
      </c>
      <c r="M705">
        <v>3</v>
      </c>
      <c r="N705" t="s">
        <v>32</v>
      </c>
      <c r="O705" t="s">
        <v>33</v>
      </c>
      <c r="P705">
        <v>66.487700000000004</v>
      </c>
      <c r="Q705">
        <v>336031.80937999999</v>
      </c>
      <c r="R705">
        <v>3063760.8646399998</v>
      </c>
      <c r="S705">
        <v>335968.68579999998</v>
      </c>
      <c r="T705">
        <v>3063781.7459</v>
      </c>
      <c r="U705">
        <v>6.6488000000000005E-2</v>
      </c>
      <c r="V705" t="str">
        <f>VLOOKUP(C705,'Lines LookUp'!$B$1:$C$12,2,0)</f>
        <v>DHO</v>
      </c>
      <c r="W705" t="str">
        <f>ROUNDUP(Q705,3)&amp;"-"&amp;ROUNDUP(R705,3)</f>
        <v>336031.81-3063760.865</v>
      </c>
      <c r="X705" t="str">
        <f>ROUNDUP(S705,3)&amp;"-"&amp;ROUNDUP(T705,3)</f>
        <v>335968.686-3063781.746</v>
      </c>
      <c r="Y705">
        <f>VLOOKUP(W705&amp;"-"&amp;V705,'Buscoords Workout'!$F:$G,2,0)</f>
        <v>3236</v>
      </c>
      <c r="Z705">
        <f>VLOOKUP(X705&amp;"-"&amp;V705,'Buscoords Workout'!$F:$G,2,0)</f>
        <v>3019</v>
      </c>
      <c r="AA705" t="b">
        <f>OR(ISNA(Y705),ISNA(Z705))</f>
        <v>0</v>
      </c>
    </row>
    <row r="706" spans="1:27" x14ac:dyDescent="0.25">
      <c r="A706">
        <v>1560</v>
      </c>
      <c r="B706" t="s">
        <v>24</v>
      </c>
      <c r="C706" t="s">
        <v>54</v>
      </c>
      <c r="D706" t="s">
        <v>55</v>
      </c>
      <c r="E706">
        <v>11</v>
      </c>
      <c r="F706" t="s">
        <v>42</v>
      </c>
      <c r="G706">
        <v>240</v>
      </c>
      <c r="H706" t="s">
        <v>27</v>
      </c>
      <c r="I706" t="s">
        <v>28</v>
      </c>
      <c r="J706" t="s">
        <v>36</v>
      </c>
      <c r="K706" t="s">
        <v>49</v>
      </c>
      <c r="L706" t="s">
        <v>31</v>
      </c>
      <c r="M706">
        <v>3</v>
      </c>
      <c r="N706" t="s">
        <v>32</v>
      </c>
      <c r="O706" t="s">
        <v>33</v>
      </c>
      <c r="P706">
        <v>96.565700000000007</v>
      </c>
      <c r="Q706">
        <v>335968.68579999998</v>
      </c>
      <c r="R706">
        <v>3063781.7459</v>
      </c>
      <c r="S706">
        <v>335873.98839999997</v>
      </c>
      <c r="T706">
        <v>3063800.6493000002</v>
      </c>
      <c r="U706">
        <v>9.6565999999999999E-2</v>
      </c>
      <c r="V706" t="str">
        <f>VLOOKUP(C706,'Lines LookUp'!$B$1:$C$12,2,0)</f>
        <v>DHO</v>
      </c>
      <c r="W706" t="str">
        <f>ROUNDUP(Q706,3)&amp;"-"&amp;ROUNDUP(R706,3)</f>
        <v>335968.686-3063781.746</v>
      </c>
      <c r="X706" t="str">
        <f>ROUNDUP(S706,3)&amp;"-"&amp;ROUNDUP(T706,3)</f>
        <v>335873.989-3063800.65</v>
      </c>
      <c r="Y706">
        <f>VLOOKUP(W706&amp;"-"&amp;V706,'Buscoords Workout'!$F:$G,2,0)</f>
        <v>3019</v>
      </c>
      <c r="Z706">
        <f>VLOOKUP(X706&amp;"-"&amp;V706,'Buscoords Workout'!$F:$G,2,0)</f>
        <v>3020</v>
      </c>
      <c r="AA706" t="b">
        <f>OR(ISNA(Y706),ISNA(Z706))</f>
        <v>0</v>
      </c>
    </row>
    <row r="707" spans="1:27" x14ac:dyDescent="0.25">
      <c r="A707">
        <v>1561</v>
      </c>
      <c r="B707" t="s">
        <v>24</v>
      </c>
      <c r="C707" t="s">
        <v>54</v>
      </c>
      <c r="D707" t="s">
        <v>55</v>
      </c>
      <c r="E707">
        <v>11</v>
      </c>
      <c r="F707" t="s">
        <v>42</v>
      </c>
      <c r="G707">
        <v>240</v>
      </c>
      <c r="H707" t="s">
        <v>27</v>
      </c>
      <c r="I707" t="s">
        <v>28</v>
      </c>
      <c r="J707" t="s">
        <v>36</v>
      </c>
      <c r="K707" t="s">
        <v>49</v>
      </c>
      <c r="L707" t="s">
        <v>31</v>
      </c>
      <c r="M707">
        <v>3</v>
      </c>
      <c r="N707" t="s">
        <v>32</v>
      </c>
      <c r="O707" t="s">
        <v>33</v>
      </c>
      <c r="P707">
        <v>218.81700000000001</v>
      </c>
      <c r="Q707">
        <v>335873.98839999997</v>
      </c>
      <c r="R707">
        <v>3063800.6493000002</v>
      </c>
      <c r="S707">
        <v>335661.14510000002</v>
      </c>
      <c r="T707">
        <v>3063851.4295999999</v>
      </c>
      <c r="U707">
        <v>0.21881700000000001</v>
      </c>
      <c r="V707" t="str">
        <f>VLOOKUP(C707,'Lines LookUp'!$B$1:$C$12,2,0)</f>
        <v>DHO</v>
      </c>
      <c r="W707" t="str">
        <f>ROUNDUP(Q707,3)&amp;"-"&amp;ROUNDUP(R707,3)</f>
        <v>335873.989-3063800.65</v>
      </c>
      <c r="X707" t="str">
        <f>ROUNDUP(S707,3)&amp;"-"&amp;ROUNDUP(T707,3)</f>
        <v>335661.146-3063851.43</v>
      </c>
      <c r="Y707">
        <f>VLOOKUP(W707&amp;"-"&amp;V707,'Buscoords Workout'!$F:$G,2,0)</f>
        <v>3020</v>
      </c>
      <c r="Z707">
        <f>VLOOKUP(X707&amp;"-"&amp;V707,'Buscoords Workout'!$F:$G,2,0)</f>
        <v>3021</v>
      </c>
      <c r="AA707" t="b">
        <f>OR(ISNA(Y707),ISNA(Z707))</f>
        <v>0</v>
      </c>
    </row>
    <row r="708" spans="1:27" x14ac:dyDescent="0.25">
      <c r="A708">
        <v>1562</v>
      </c>
      <c r="B708" t="s">
        <v>24</v>
      </c>
      <c r="C708" t="s">
        <v>54</v>
      </c>
      <c r="D708" t="s">
        <v>55</v>
      </c>
      <c r="E708">
        <v>11</v>
      </c>
      <c r="F708" t="s">
        <v>42</v>
      </c>
      <c r="G708">
        <v>240</v>
      </c>
      <c r="H708" t="s">
        <v>27</v>
      </c>
      <c r="I708" t="s">
        <v>28</v>
      </c>
      <c r="J708" t="s">
        <v>36</v>
      </c>
      <c r="K708" t="s">
        <v>49</v>
      </c>
      <c r="L708" t="s">
        <v>31</v>
      </c>
      <c r="M708">
        <v>3</v>
      </c>
      <c r="N708" t="s">
        <v>32</v>
      </c>
      <c r="O708" t="s">
        <v>33</v>
      </c>
      <c r="P708">
        <v>98.037000000000006</v>
      </c>
      <c r="Q708">
        <v>335661.14510000002</v>
      </c>
      <c r="R708">
        <v>3063851.4295999999</v>
      </c>
      <c r="S708">
        <v>335566.06150000001</v>
      </c>
      <c r="T708">
        <v>3063875.3117999998</v>
      </c>
      <c r="U708">
        <v>9.8036999999999999E-2</v>
      </c>
      <c r="V708" t="str">
        <f>VLOOKUP(C708,'Lines LookUp'!$B$1:$C$12,2,0)</f>
        <v>DHO</v>
      </c>
      <c r="W708" t="str">
        <f>ROUNDUP(Q708,3)&amp;"-"&amp;ROUNDUP(R708,3)</f>
        <v>335661.146-3063851.43</v>
      </c>
      <c r="X708" t="str">
        <f>ROUNDUP(S708,3)&amp;"-"&amp;ROUNDUP(T708,3)</f>
        <v>335566.062-3063875.312</v>
      </c>
      <c r="Y708">
        <f>VLOOKUP(W708&amp;"-"&amp;V708,'Buscoords Workout'!$F:$G,2,0)</f>
        <v>3021</v>
      </c>
      <c r="Z708">
        <f>VLOOKUP(X708&amp;"-"&amp;V708,'Buscoords Workout'!$F:$G,2,0)</f>
        <v>3022</v>
      </c>
      <c r="AA708" t="b">
        <f>OR(ISNA(Y708),ISNA(Z708))</f>
        <v>0</v>
      </c>
    </row>
    <row r="709" spans="1:27" x14ac:dyDescent="0.25">
      <c r="A709">
        <v>1563</v>
      </c>
      <c r="B709" t="s">
        <v>24</v>
      </c>
      <c r="C709" t="s">
        <v>54</v>
      </c>
      <c r="D709" t="s">
        <v>55</v>
      </c>
      <c r="E709">
        <v>11</v>
      </c>
      <c r="F709" t="s">
        <v>42</v>
      </c>
      <c r="G709">
        <v>240</v>
      </c>
      <c r="H709" t="s">
        <v>27</v>
      </c>
      <c r="I709" t="s">
        <v>28</v>
      </c>
      <c r="J709" t="s">
        <v>36</v>
      </c>
      <c r="K709" t="s">
        <v>49</v>
      </c>
      <c r="L709" t="s">
        <v>31</v>
      </c>
      <c r="M709">
        <v>3</v>
      </c>
      <c r="N709" t="s">
        <v>32</v>
      </c>
      <c r="O709" t="s">
        <v>33</v>
      </c>
      <c r="P709">
        <v>104.55800000000001</v>
      </c>
      <c r="Q709">
        <v>335566.06150000001</v>
      </c>
      <c r="R709">
        <v>3063875.3117999998</v>
      </c>
      <c r="S709">
        <v>335466.54599999997</v>
      </c>
      <c r="T709">
        <v>3063907.3895</v>
      </c>
      <c r="U709">
        <v>0.104558</v>
      </c>
      <c r="V709" t="str">
        <f>VLOOKUP(C709,'Lines LookUp'!$B$1:$C$12,2,0)</f>
        <v>DHO</v>
      </c>
      <c r="W709" t="str">
        <f>ROUNDUP(Q709,3)&amp;"-"&amp;ROUNDUP(R709,3)</f>
        <v>335566.062-3063875.312</v>
      </c>
      <c r="X709" t="str">
        <f>ROUNDUP(S709,3)&amp;"-"&amp;ROUNDUP(T709,3)</f>
        <v>335466.546-3063907.39</v>
      </c>
      <c r="Y709">
        <f>VLOOKUP(W709&amp;"-"&amp;V709,'Buscoords Workout'!$F:$G,2,0)</f>
        <v>3022</v>
      </c>
      <c r="Z709">
        <f>VLOOKUP(X709&amp;"-"&amp;V709,'Buscoords Workout'!$F:$G,2,0)</f>
        <v>3023</v>
      </c>
      <c r="AA709" t="b">
        <f>OR(ISNA(Y709),ISNA(Z709))</f>
        <v>0</v>
      </c>
    </row>
    <row r="710" spans="1:27" x14ac:dyDescent="0.25">
      <c r="A710">
        <v>1564</v>
      </c>
      <c r="B710" t="s">
        <v>24</v>
      </c>
      <c r="C710" t="s">
        <v>54</v>
      </c>
      <c r="D710" t="s">
        <v>55</v>
      </c>
      <c r="E710">
        <v>11</v>
      </c>
      <c r="F710" t="s">
        <v>42</v>
      </c>
      <c r="G710">
        <v>240</v>
      </c>
      <c r="H710" t="s">
        <v>27</v>
      </c>
      <c r="I710" t="s">
        <v>28</v>
      </c>
      <c r="J710" t="s">
        <v>36</v>
      </c>
      <c r="K710" t="s">
        <v>49</v>
      </c>
      <c r="L710" t="s">
        <v>31</v>
      </c>
      <c r="M710">
        <v>3</v>
      </c>
      <c r="N710" t="s">
        <v>32</v>
      </c>
      <c r="O710" t="s">
        <v>33</v>
      </c>
      <c r="P710">
        <v>46.9345</v>
      </c>
      <c r="Q710">
        <v>335466.54599999997</v>
      </c>
      <c r="R710">
        <v>3063907.3895</v>
      </c>
      <c r="S710">
        <v>335420.82400000002</v>
      </c>
      <c r="T710">
        <v>3063917.9887999999</v>
      </c>
      <c r="U710">
        <v>4.6933999999999997E-2</v>
      </c>
      <c r="V710" t="str">
        <f>VLOOKUP(C710,'Lines LookUp'!$B$1:$C$12,2,0)</f>
        <v>DHO</v>
      </c>
      <c r="W710" t="str">
        <f>ROUNDUP(Q710,3)&amp;"-"&amp;ROUNDUP(R710,3)</f>
        <v>335466.546-3063907.39</v>
      </c>
      <c r="X710" t="str">
        <f>ROUNDUP(S710,3)&amp;"-"&amp;ROUNDUP(T710,3)</f>
        <v>335420.824-3063917.989</v>
      </c>
      <c r="Y710">
        <f>VLOOKUP(W710&amp;"-"&amp;V710,'Buscoords Workout'!$F:$G,2,0)</f>
        <v>3023</v>
      </c>
      <c r="Z710">
        <f>VLOOKUP(X710&amp;"-"&amp;V710,'Buscoords Workout'!$F:$G,2,0)</f>
        <v>3024</v>
      </c>
      <c r="AA710" t="b">
        <f>OR(ISNA(Y710),ISNA(Z710))</f>
        <v>0</v>
      </c>
    </row>
    <row r="711" spans="1:27" x14ac:dyDescent="0.25">
      <c r="A711">
        <v>1565</v>
      </c>
      <c r="B711" t="s">
        <v>24</v>
      </c>
      <c r="C711" t="s">
        <v>54</v>
      </c>
      <c r="D711" t="s">
        <v>55</v>
      </c>
      <c r="E711">
        <v>11</v>
      </c>
      <c r="F711" t="s">
        <v>42</v>
      </c>
      <c r="G711">
        <v>240</v>
      </c>
      <c r="H711" t="s">
        <v>27</v>
      </c>
      <c r="I711" t="s">
        <v>28</v>
      </c>
      <c r="J711" t="s">
        <v>36</v>
      </c>
      <c r="K711" t="s">
        <v>49</v>
      </c>
      <c r="L711" t="s">
        <v>31</v>
      </c>
      <c r="M711">
        <v>3</v>
      </c>
      <c r="N711" t="s">
        <v>32</v>
      </c>
      <c r="O711" t="s">
        <v>33</v>
      </c>
      <c r="P711">
        <v>12.5733</v>
      </c>
      <c r="Q711">
        <v>335420.82400000002</v>
      </c>
      <c r="R711">
        <v>3063917.9887999999</v>
      </c>
      <c r="S711">
        <v>335408.57549999998</v>
      </c>
      <c r="T711">
        <v>3063920.8283000002</v>
      </c>
      <c r="U711">
        <v>1.2573000000000001E-2</v>
      </c>
      <c r="V711" t="str">
        <f>VLOOKUP(C711,'Lines LookUp'!$B$1:$C$12,2,0)</f>
        <v>DHO</v>
      </c>
      <c r="W711" t="str">
        <f>ROUNDUP(Q711,3)&amp;"-"&amp;ROUNDUP(R711,3)</f>
        <v>335420.824-3063917.989</v>
      </c>
      <c r="X711" t="str">
        <f>ROUNDUP(S711,3)&amp;"-"&amp;ROUNDUP(T711,3)</f>
        <v>335408.576-3063920.829</v>
      </c>
      <c r="Y711">
        <f>VLOOKUP(W711&amp;"-"&amp;V711,'Buscoords Workout'!$F:$G,2,0)</f>
        <v>3024</v>
      </c>
      <c r="Z711">
        <f>VLOOKUP(X711&amp;"-"&amp;V711,'Buscoords Workout'!$F:$G,2,0)</f>
        <v>3025</v>
      </c>
      <c r="AA711" t="b">
        <f>OR(ISNA(Y711),ISNA(Z711))</f>
        <v>0</v>
      </c>
    </row>
    <row r="712" spans="1:27" x14ac:dyDescent="0.25">
      <c r="A712">
        <v>1566</v>
      </c>
      <c r="B712" t="s">
        <v>24</v>
      </c>
      <c r="C712" t="s">
        <v>54</v>
      </c>
      <c r="D712" t="s">
        <v>55</v>
      </c>
      <c r="E712">
        <v>11</v>
      </c>
      <c r="F712" t="s">
        <v>37</v>
      </c>
      <c r="G712">
        <v>100</v>
      </c>
      <c r="H712" t="s">
        <v>27</v>
      </c>
      <c r="I712" t="s">
        <v>38</v>
      </c>
      <c r="J712" t="s">
        <v>36</v>
      </c>
      <c r="K712" t="s">
        <v>30</v>
      </c>
      <c r="L712" t="s">
        <v>31</v>
      </c>
      <c r="M712">
        <v>3</v>
      </c>
      <c r="N712" t="s">
        <v>32</v>
      </c>
      <c r="O712" t="s">
        <v>33</v>
      </c>
      <c r="P712">
        <v>111.675</v>
      </c>
      <c r="Q712">
        <v>335408.57549999998</v>
      </c>
      <c r="R712">
        <v>3063920.8283000002</v>
      </c>
      <c r="S712">
        <v>335305.67670000001</v>
      </c>
      <c r="T712">
        <v>3063964.2226999998</v>
      </c>
      <c r="U712">
        <v>0.111675</v>
      </c>
      <c r="V712" t="str">
        <f>VLOOKUP(C712,'Lines LookUp'!$B$1:$C$12,2,0)</f>
        <v>DHO</v>
      </c>
      <c r="W712" t="str">
        <f>ROUNDUP(Q712,3)&amp;"-"&amp;ROUNDUP(R712,3)</f>
        <v>335408.576-3063920.829</v>
      </c>
      <c r="X712" t="str">
        <f>ROUNDUP(S712,3)&amp;"-"&amp;ROUNDUP(T712,3)</f>
        <v>335305.677-3063964.223</v>
      </c>
      <c r="Y712">
        <f>VLOOKUP(W712&amp;"-"&amp;V712,'Buscoords Workout'!$F:$G,2,0)</f>
        <v>3025</v>
      </c>
      <c r="Z712">
        <f>VLOOKUP(X712&amp;"-"&amp;V712,'Buscoords Workout'!$F:$G,2,0)</f>
        <v>3026</v>
      </c>
      <c r="AA712" t="b">
        <f>OR(ISNA(Y712),ISNA(Z712))</f>
        <v>0</v>
      </c>
    </row>
    <row r="713" spans="1:27" x14ac:dyDescent="0.25">
      <c r="A713">
        <v>1567</v>
      </c>
      <c r="B713" t="s">
        <v>24</v>
      </c>
      <c r="C713" t="s">
        <v>54</v>
      </c>
      <c r="D713" t="s">
        <v>55</v>
      </c>
      <c r="E713">
        <v>11</v>
      </c>
      <c r="F713" t="s">
        <v>37</v>
      </c>
      <c r="G713">
        <v>100</v>
      </c>
      <c r="H713" t="s">
        <v>27</v>
      </c>
      <c r="I713" t="s">
        <v>38</v>
      </c>
      <c r="J713" t="s">
        <v>36</v>
      </c>
      <c r="K713" t="s">
        <v>30</v>
      </c>
      <c r="L713" t="s">
        <v>31</v>
      </c>
      <c r="M713">
        <v>3</v>
      </c>
      <c r="N713" t="s">
        <v>32</v>
      </c>
      <c r="O713" t="s">
        <v>33</v>
      </c>
      <c r="P713">
        <v>10.890599999999999</v>
      </c>
      <c r="Q713">
        <v>335305.67670000001</v>
      </c>
      <c r="R713">
        <v>3063964.2226999998</v>
      </c>
      <c r="S713">
        <v>335295.64199999999</v>
      </c>
      <c r="T713">
        <v>3063968.4545999998</v>
      </c>
      <c r="U713">
        <v>1.0891E-2</v>
      </c>
      <c r="V713" t="str">
        <f>VLOOKUP(C713,'Lines LookUp'!$B$1:$C$12,2,0)</f>
        <v>DHO</v>
      </c>
      <c r="W713" t="str">
        <f>ROUNDUP(Q713,3)&amp;"-"&amp;ROUNDUP(R713,3)</f>
        <v>335305.677-3063964.223</v>
      </c>
      <c r="X713" t="str">
        <f>ROUNDUP(S713,3)&amp;"-"&amp;ROUNDUP(T713,3)</f>
        <v>335295.642-3063968.455</v>
      </c>
      <c r="Y713">
        <f>VLOOKUP(W713&amp;"-"&amp;V713,'Buscoords Workout'!$F:$G,2,0)</f>
        <v>3026</v>
      </c>
      <c r="Z713">
        <f>VLOOKUP(X713&amp;"-"&amp;V713,'Buscoords Workout'!$F:$G,2,0)</f>
        <v>3027</v>
      </c>
      <c r="AA713" t="b">
        <f>OR(ISNA(Y713),ISNA(Z713))</f>
        <v>0</v>
      </c>
    </row>
    <row r="714" spans="1:27" x14ac:dyDescent="0.25">
      <c r="A714">
        <v>1568</v>
      </c>
      <c r="B714" t="s">
        <v>24</v>
      </c>
      <c r="C714" t="s">
        <v>54</v>
      </c>
      <c r="D714" t="s">
        <v>55</v>
      </c>
      <c r="E714">
        <v>11</v>
      </c>
      <c r="F714" t="s">
        <v>37</v>
      </c>
      <c r="G714">
        <v>100</v>
      </c>
      <c r="H714" t="s">
        <v>27</v>
      </c>
      <c r="I714" t="s">
        <v>38</v>
      </c>
      <c r="J714" t="s">
        <v>36</v>
      </c>
      <c r="K714" t="s">
        <v>30</v>
      </c>
      <c r="L714" t="s">
        <v>31</v>
      </c>
      <c r="M714">
        <v>3</v>
      </c>
      <c r="N714" t="s">
        <v>32</v>
      </c>
      <c r="O714" t="s">
        <v>33</v>
      </c>
      <c r="P714">
        <v>68.185400000000001</v>
      </c>
      <c r="Q714">
        <v>335295.64199999999</v>
      </c>
      <c r="R714">
        <v>3063968.4545999998</v>
      </c>
      <c r="S714">
        <v>335238.91119999997</v>
      </c>
      <c r="T714">
        <v>3064006.2812999999</v>
      </c>
      <c r="U714">
        <v>6.8184999999999996E-2</v>
      </c>
      <c r="V714" t="str">
        <f>VLOOKUP(C714,'Lines LookUp'!$B$1:$C$12,2,0)</f>
        <v>DHO</v>
      </c>
      <c r="W714" t="str">
        <f>ROUNDUP(Q714,3)&amp;"-"&amp;ROUNDUP(R714,3)</f>
        <v>335295.642-3063968.455</v>
      </c>
      <c r="X714" t="str">
        <f>ROUNDUP(S714,3)&amp;"-"&amp;ROUNDUP(T714,3)</f>
        <v>335238.912-3064006.282</v>
      </c>
      <c r="Y714">
        <f>VLOOKUP(W714&amp;"-"&amp;V714,'Buscoords Workout'!$F:$G,2,0)</f>
        <v>3027</v>
      </c>
      <c r="Z714">
        <f>VLOOKUP(X714&amp;"-"&amp;V714,'Buscoords Workout'!$F:$G,2,0)</f>
        <v>3028</v>
      </c>
      <c r="AA714" t="b">
        <f>OR(ISNA(Y714),ISNA(Z714))</f>
        <v>0</v>
      </c>
    </row>
    <row r="715" spans="1:27" x14ac:dyDescent="0.25">
      <c r="A715">
        <v>1569</v>
      </c>
      <c r="B715" t="s">
        <v>24</v>
      </c>
      <c r="C715" t="s">
        <v>54</v>
      </c>
      <c r="D715" t="s">
        <v>55</v>
      </c>
      <c r="E715">
        <v>11</v>
      </c>
      <c r="F715" t="s">
        <v>37</v>
      </c>
      <c r="G715">
        <v>100</v>
      </c>
      <c r="H715" t="s">
        <v>27</v>
      </c>
      <c r="I715" t="s">
        <v>38</v>
      </c>
      <c r="J715" t="s">
        <v>36</v>
      </c>
      <c r="K715" t="s">
        <v>30</v>
      </c>
      <c r="L715" t="s">
        <v>31</v>
      </c>
      <c r="M715">
        <v>3</v>
      </c>
      <c r="N715" t="s">
        <v>32</v>
      </c>
      <c r="O715" t="s">
        <v>33</v>
      </c>
      <c r="P715">
        <v>65.581100000000006</v>
      </c>
      <c r="Q715">
        <v>335238.91119999997</v>
      </c>
      <c r="R715">
        <v>3064006.2812999999</v>
      </c>
      <c r="S715">
        <v>335178.37530000001</v>
      </c>
      <c r="T715">
        <v>3064031.5059000002</v>
      </c>
      <c r="U715">
        <v>6.5581E-2</v>
      </c>
      <c r="V715" t="str">
        <f>VLOOKUP(C715,'Lines LookUp'!$B$1:$C$12,2,0)</f>
        <v>DHO</v>
      </c>
      <c r="W715" t="str">
        <f>ROUNDUP(Q715,3)&amp;"-"&amp;ROUNDUP(R715,3)</f>
        <v>335238.912-3064006.282</v>
      </c>
      <c r="X715" t="str">
        <f>ROUNDUP(S715,3)&amp;"-"&amp;ROUNDUP(T715,3)</f>
        <v>335178.376-3064031.506</v>
      </c>
      <c r="Y715">
        <f>VLOOKUP(W715&amp;"-"&amp;V715,'Buscoords Workout'!$F:$G,2,0)</f>
        <v>3028</v>
      </c>
      <c r="Z715">
        <f>VLOOKUP(X715&amp;"-"&amp;V715,'Buscoords Workout'!$F:$G,2,0)</f>
        <v>3029</v>
      </c>
      <c r="AA715" t="b">
        <f>OR(ISNA(Y715),ISNA(Z715))</f>
        <v>0</v>
      </c>
    </row>
    <row r="716" spans="1:27" x14ac:dyDescent="0.25">
      <c r="A716">
        <v>1570</v>
      </c>
      <c r="B716" t="s">
        <v>24</v>
      </c>
      <c r="C716" t="s">
        <v>54</v>
      </c>
      <c r="D716" t="s">
        <v>55</v>
      </c>
      <c r="E716">
        <v>11</v>
      </c>
      <c r="F716" t="s">
        <v>42</v>
      </c>
      <c r="G716">
        <v>240</v>
      </c>
      <c r="H716" t="s">
        <v>27</v>
      </c>
      <c r="I716" t="s">
        <v>28</v>
      </c>
      <c r="J716" t="s">
        <v>36</v>
      </c>
      <c r="K716" t="s">
        <v>49</v>
      </c>
      <c r="L716" t="s">
        <v>31</v>
      </c>
      <c r="M716">
        <v>3</v>
      </c>
      <c r="N716" t="s">
        <v>32</v>
      </c>
      <c r="O716" t="s">
        <v>33</v>
      </c>
      <c r="P716">
        <v>59.034300000000002</v>
      </c>
      <c r="Q716">
        <v>335178.37530000001</v>
      </c>
      <c r="R716">
        <v>3064031.5059000002</v>
      </c>
      <c r="S716">
        <v>335167.34970000002</v>
      </c>
      <c r="T716">
        <v>3064089.5014999998</v>
      </c>
      <c r="U716">
        <v>5.9034000000000003E-2</v>
      </c>
      <c r="V716" t="str">
        <f>VLOOKUP(C716,'Lines LookUp'!$B$1:$C$12,2,0)</f>
        <v>DHO</v>
      </c>
      <c r="W716" t="str">
        <f>ROUNDUP(Q716,3)&amp;"-"&amp;ROUNDUP(R716,3)</f>
        <v>335178.376-3064031.506</v>
      </c>
      <c r="X716" t="str">
        <f>ROUNDUP(S716,3)&amp;"-"&amp;ROUNDUP(T716,3)</f>
        <v>335167.35-3064089.502</v>
      </c>
      <c r="Y716">
        <f>VLOOKUP(W716&amp;"-"&amp;V716,'Buscoords Workout'!$F:$G,2,0)</f>
        <v>3029</v>
      </c>
      <c r="Z716">
        <f>VLOOKUP(X716&amp;"-"&amp;V716,'Buscoords Workout'!$F:$G,2,0)</f>
        <v>3030</v>
      </c>
      <c r="AA716" t="b">
        <f>OR(ISNA(Y716),ISNA(Z716))</f>
        <v>0</v>
      </c>
    </row>
    <row r="717" spans="1:27" x14ac:dyDescent="0.25">
      <c r="A717">
        <v>1571</v>
      </c>
      <c r="B717" t="s">
        <v>24</v>
      </c>
      <c r="C717" t="s">
        <v>54</v>
      </c>
      <c r="D717" t="s">
        <v>55</v>
      </c>
      <c r="E717">
        <v>11</v>
      </c>
      <c r="F717" t="s">
        <v>42</v>
      </c>
      <c r="G717">
        <v>240</v>
      </c>
      <c r="H717" t="s">
        <v>27</v>
      </c>
      <c r="I717" t="s">
        <v>28</v>
      </c>
      <c r="J717" t="s">
        <v>36</v>
      </c>
      <c r="K717" t="s">
        <v>49</v>
      </c>
      <c r="L717" t="s">
        <v>31</v>
      </c>
      <c r="M717">
        <v>3</v>
      </c>
      <c r="N717" t="s">
        <v>32</v>
      </c>
      <c r="O717" t="s">
        <v>33</v>
      </c>
      <c r="P717">
        <v>57.083799999999997</v>
      </c>
      <c r="Q717">
        <v>335167.34970000002</v>
      </c>
      <c r="R717">
        <v>3064089.5014999998</v>
      </c>
      <c r="S717">
        <v>335179.01089999999</v>
      </c>
      <c r="T717">
        <v>3064145.3815000001</v>
      </c>
      <c r="U717">
        <v>5.7084000000000003E-2</v>
      </c>
      <c r="V717" t="str">
        <f>VLOOKUP(C717,'Lines LookUp'!$B$1:$C$12,2,0)</f>
        <v>DHO</v>
      </c>
      <c r="W717" t="str">
        <f>ROUNDUP(Q717,3)&amp;"-"&amp;ROUNDUP(R717,3)</f>
        <v>335167.35-3064089.502</v>
      </c>
      <c r="X717" t="str">
        <f>ROUNDUP(S717,3)&amp;"-"&amp;ROUNDUP(T717,3)</f>
        <v>335179.011-3064145.382</v>
      </c>
      <c r="Y717">
        <f>VLOOKUP(W717&amp;"-"&amp;V717,'Buscoords Workout'!$F:$G,2,0)</f>
        <v>3030</v>
      </c>
      <c r="Z717">
        <f>VLOOKUP(X717&amp;"-"&amp;V717,'Buscoords Workout'!$F:$G,2,0)</f>
        <v>3031</v>
      </c>
      <c r="AA717" t="b">
        <f>OR(ISNA(Y717),ISNA(Z717))</f>
        <v>0</v>
      </c>
    </row>
    <row r="718" spans="1:27" x14ac:dyDescent="0.25">
      <c r="A718">
        <v>1572</v>
      </c>
      <c r="B718" t="s">
        <v>24</v>
      </c>
      <c r="C718" t="s">
        <v>54</v>
      </c>
      <c r="D718" t="s">
        <v>55</v>
      </c>
      <c r="E718">
        <v>11</v>
      </c>
      <c r="F718" t="s">
        <v>37</v>
      </c>
      <c r="G718">
        <v>100</v>
      </c>
      <c r="H718" t="s">
        <v>27</v>
      </c>
      <c r="I718" t="s">
        <v>38</v>
      </c>
      <c r="J718" t="s">
        <v>36</v>
      </c>
      <c r="K718" t="s">
        <v>30</v>
      </c>
      <c r="L718" t="s">
        <v>31</v>
      </c>
      <c r="M718">
        <v>3</v>
      </c>
      <c r="N718" t="s">
        <v>32</v>
      </c>
      <c r="O718" t="s">
        <v>33</v>
      </c>
      <c r="P718">
        <v>114.134</v>
      </c>
      <c r="Q718">
        <v>335179.01089999999</v>
      </c>
      <c r="R718">
        <v>3064145.3815000001</v>
      </c>
      <c r="S718">
        <v>335228.56140000001</v>
      </c>
      <c r="T718">
        <v>3064248.1987999999</v>
      </c>
      <c r="U718">
        <v>0.114134</v>
      </c>
      <c r="V718" t="str">
        <f>VLOOKUP(C718,'Lines LookUp'!$B$1:$C$12,2,0)</f>
        <v>DHO</v>
      </c>
      <c r="W718" t="str">
        <f>ROUNDUP(Q718,3)&amp;"-"&amp;ROUNDUP(R718,3)</f>
        <v>335179.011-3064145.382</v>
      </c>
      <c r="X718" t="str">
        <f>ROUNDUP(S718,3)&amp;"-"&amp;ROUNDUP(T718,3)</f>
        <v>335228.562-3064248.199</v>
      </c>
      <c r="Y718">
        <f>VLOOKUP(W718&amp;"-"&amp;V718,'Buscoords Workout'!$F:$G,2,0)</f>
        <v>3031</v>
      </c>
      <c r="Z718">
        <f>VLOOKUP(X718&amp;"-"&amp;V718,'Buscoords Workout'!$F:$G,2,0)</f>
        <v>3032</v>
      </c>
      <c r="AA718" t="b">
        <f>OR(ISNA(Y718),ISNA(Z718))</f>
        <v>0</v>
      </c>
    </row>
    <row r="719" spans="1:27" x14ac:dyDescent="0.25">
      <c r="A719">
        <v>1573</v>
      </c>
      <c r="B719" t="s">
        <v>24</v>
      </c>
      <c r="C719" t="s">
        <v>54</v>
      </c>
      <c r="D719" t="s">
        <v>55</v>
      </c>
      <c r="E719">
        <v>11</v>
      </c>
      <c r="F719" t="s">
        <v>37</v>
      </c>
      <c r="G719">
        <v>100</v>
      </c>
      <c r="H719" t="s">
        <v>27</v>
      </c>
      <c r="I719" t="s">
        <v>38</v>
      </c>
      <c r="J719" t="s">
        <v>36</v>
      </c>
      <c r="K719" t="s">
        <v>30</v>
      </c>
      <c r="L719" t="s">
        <v>31</v>
      </c>
      <c r="M719">
        <v>3</v>
      </c>
      <c r="N719" t="s">
        <v>32</v>
      </c>
      <c r="O719" t="s">
        <v>33</v>
      </c>
      <c r="P719">
        <v>1.72862</v>
      </c>
      <c r="Q719">
        <v>335228.56140000001</v>
      </c>
      <c r="R719">
        <v>3064248.1987999999</v>
      </c>
      <c r="S719">
        <v>335230.1373</v>
      </c>
      <c r="T719">
        <v>3064247.4884000001</v>
      </c>
      <c r="U719">
        <v>1.7290000000000001E-3</v>
      </c>
      <c r="V719" t="str">
        <f>VLOOKUP(C719,'Lines LookUp'!$B$1:$C$12,2,0)</f>
        <v>DHO</v>
      </c>
      <c r="W719" t="str">
        <f>ROUNDUP(Q719,3)&amp;"-"&amp;ROUNDUP(R719,3)</f>
        <v>335228.562-3064248.199</v>
      </c>
      <c r="X719" t="str">
        <f>ROUNDUP(S719,3)&amp;"-"&amp;ROUNDUP(T719,3)</f>
        <v>335230.138-3064247.489</v>
      </c>
      <c r="Y719">
        <f>VLOOKUP(W719&amp;"-"&amp;V719,'Buscoords Workout'!$F:$G,2,0)</f>
        <v>3032</v>
      </c>
      <c r="Z719">
        <f>VLOOKUP(X719&amp;"-"&amp;V719,'Buscoords Workout'!$F:$G,2,0)</f>
        <v>3033</v>
      </c>
      <c r="AA719" t="b">
        <f>OR(ISNA(Y719),ISNA(Z719))</f>
        <v>0</v>
      </c>
    </row>
    <row r="720" spans="1:27" x14ac:dyDescent="0.25">
      <c r="A720">
        <v>1574</v>
      </c>
      <c r="B720" t="s">
        <v>24</v>
      </c>
      <c r="C720" t="s">
        <v>54</v>
      </c>
      <c r="D720" t="s">
        <v>55</v>
      </c>
      <c r="E720">
        <v>11</v>
      </c>
      <c r="F720" t="s">
        <v>37</v>
      </c>
      <c r="G720">
        <v>100</v>
      </c>
      <c r="H720" t="s">
        <v>27</v>
      </c>
      <c r="I720" t="s">
        <v>38</v>
      </c>
      <c r="J720" t="s">
        <v>36</v>
      </c>
      <c r="K720" t="s">
        <v>30</v>
      </c>
      <c r="L720" t="s">
        <v>31</v>
      </c>
      <c r="M720">
        <v>3</v>
      </c>
      <c r="N720" t="s">
        <v>32</v>
      </c>
      <c r="O720" t="s">
        <v>33</v>
      </c>
      <c r="P720">
        <v>49.287999999999997</v>
      </c>
      <c r="Q720">
        <v>335230.1373</v>
      </c>
      <c r="R720">
        <v>3064247.4884000001</v>
      </c>
      <c r="S720">
        <v>335275.07049999997</v>
      </c>
      <c r="T720">
        <v>3064227.2322</v>
      </c>
      <c r="U720">
        <v>4.9287999999999998E-2</v>
      </c>
      <c r="V720" t="str">
        <f>VLOOKUP(C720,'Lines LookUp'!$B$1:$C$12,2,0)</f>
        <v>DHO</v>
      </c>
      <c r="W720" t="str">
        <f>ROUNDUP(Q720,3)&amp;"-"&amp;ROUNDUP(R720,3)</f>
        <v>335230.138-3064247.489</v>
      </c>
      <c r="X720" t="str">
        <f>ROUNDUP(S720,3)&amp;"-"&amp;ROUNDUP(T720,3)</f>
        <v>335275.071-3064227.233</v>
      </c>
      <c r="Y720">
        <f>VLOOKUP(W720&amp;"-"&amp;V720,'Buscoords Workout'!$F:$G,2,0)</f>
        <v>3033</v>
      </c>
      <c r="Z720">
        <f>VLOOKUP(X720&amp;"-"&amp;V720,'Buscoords Workout'!$F:$G,2,0)</f>
        <v>3034</v>
      </c>
      <c r="AA720" t="b">
        <f>OR(ISNA(Y720),ISNA(Z720))</f>
        <v>0</v>
      </c>
    </row>
    <row r="721" spans="1:27" x14ac:dyDescent="0.25">
      <c r="A721">
        <v>1575</v>
      </c>
      <c r="B721" t="s">
        <v>24</v>
      </c>
      <c r="C721" t="s">
        <v>54</v>
      </c>
      <c r="D721" t="s">
        <v>55</v>
      </c>
      <c r="E721">
        <v>11</v>
      </c>
      <c r="F721" t="s">
        <v>37</v>
      </c>
      <c r="G721">
        <v>100</v>
      </c>
      <c r="H721" t="s">
        <v>27</v>
      </c>
      <c r="I721" t="s">
        <v>38</v>
      </c>
      <c r="J721" t="s">
        <v>36</v>
      </c>
      <c r="K721" t="s">
        <v>30</v>
      </c>
      <c r="L721" t="s">
        <v>31</v>
      </c>
      <c r="M721">
        <v>3</v>
      </c>
      <c r="N721" t="s">
        <v>32</v>
      </c>
      <c r="O721" t="s">
        <v>33</v>
      </c>
      <c r="P721">
        <v>45.164099999999998</v>
      </c>
      <c r="Q721">
        <v>335275.07049999997</v>
      </c>
      <c r="R721">
        <v>3064227.2322</v>
      </c>
      <c r="S721">
        <v>335318.51650000003</v>
      </c>
      <c r="T721">
        <v>3064214.8936000001</v>
      </c>
      <c r="U721">
        <v>4.5164000000000003E-2</v>
      </c>
      <c r="V721" t="str">
        <f>VLOOKUP(C721,'Lines LookUp'!$B$1:$C$12,2,0)</f>
        <v>DHO</v>
      </c>
      <c r="W721" t="str">
        <f>ROUNDUP(Q721,3)&amp;"-"&amp;ROUNDUP(R721,3)</f>
        <v>335275.071-3064227.233</v>
      </c>
      <c r="X721" t="str">
        <f>ROUNDUP(S721,3)&amp;"-"&amp;ROUNDUP(T721,3)</f>
        <v>335318.517-3064214.894</v>
      </c>
      <c r="Y721">
        <f>VLOOKUP(W721&amp;"-"&amp;V721,'Buscoords Workout'!$F:$G,2,0)</f>
        <v>3034</v>
      </c>
      <c r="Z721">
        <f>VLOOKUP(X721&amp;"-"&amp;V721,'Buscoords Workout'!$F:$G,2,0)</f>
        <v>3035</v>
      </c>
      <c r="AA721" t="b">
        <f>OR(ISNA(Y721),ISNA(Z721))</f>
        <v>0</v>
      </c>
    </row>
    <row r="722" spans="1:27" x14ac:dyDescent="0.25">
      <c r="A722">
        <v>1576</v>
      </c>
      <c r="B722" t="s">
        <v>24</v>
      </c>
      <c r="C722" t="s">
        <v>54</v>
      </c>
      <c r="D722" t="s">
        <v>55</v>
      </c>
      <c r="E722">
        <v>11</v>
      </c>
      <c r="F722" t="s">
        <v>37</v>
      </c>
      <c r="G722">
        <v>100</v>
      </c>
      <c r="H722" t="s">
        <v>27</v>
      </c>
      <c r="I722" t="s">
        <v>38</v>
      </c>
      <c r="J722" t="s">
        <v>36</v>
      </c>
      <c r="K722" t="s">
        <v>30</v>
      </c>
      <c r="L722" t="s">
        <v>31</v>
      </c>
      <c r="M722">
        <v>3</v>
      </c>
      <c r="N722" t="s">
        <v>32</v>
      </c>
      <c r="O722" t="s">
        <v>33</v>
      </c>
      <c r="P722">
        <v>24.5837</v>
      </c>
      <c r="Q722">
        <v>335318.51650000003</v>
      </c>
      <c r="R722">
        <v>3064214.8936000001</v>
      </c>
      <c r="S722">
        <v>335342.52289999998</v>
      </c>
      <c r="T722">
        <v>3064209.5973</v>
      </c>
      <c r="U722">
        <v>2.4584000000000002E-2</v>
      </c>
      <c r="V722" t="str">
        <f>VLOOKUP(C722,'Lines LookUp'!$B$1:$C$12,2,0)</f>
        <v>DHO</v>
      </c>
      <c r="W722" t="str">
        <f>ROUNDUP(Q722,3)&amp;"-"&amp;ROUNDUP(R722,3)</f>
        <v>335318.517-3064214.894</v>
      </c>
      <c r="X722" t="str">
        <f>ROUNDUP(S722,3)&amp;"-"&amp;ROUNDUP(T722,3)</f>
        <v>335342.523-3064209.598</v>
      </c>
      <c r="Y722">
        <f>VLOOKUP(W722&amp;"-"&amp;V722,'Buscoords Workout'!$F:$G,2,0)</f>
        <v>3035</v>
      </c>
      <c r="Z722">
        <f>VLOOKUP(X722&amp;"-"&amp;V722,'Buscoords Workout'!$F:$G,2,0)</f>
        <v>3036</v>
      </c>
      <c r="AA722" t="b">
        <f>OR(ISNA(Y722),ISNA(Z722))</f>
        <v>0</v>
      </c>
    </row>
    <row r="723" spans="1:27" x14ac:dyDescent="0.25">
      <c r="A723">
        <v>1577</v>
      </c>
      <c r="B723" t="s">
        <v>24</v>
      </c>
      <c r="C723" t="s">
        <v>54</v>
      </c>
      <c r="D723" t="s">
        <v>55</v>
      </c>
      <c r="E723">
        <v>11</v>
      </c>
      <c r="F723" t="s">
        <v>37</v>
      </c>
      <c r="G723">
        <v>100</v>
      </c>
      <c r="H723" t="s">
        <v>27</v>
      </c>
      <c r="I723" t="s">
        <v>38</v>
      </c>
      <c r="J723" t="s">
        <v>36</v>
      </c>
      <c r="K723" t="s">
        <v>30</v>
      </c>
      <c r="L723" t="s">
        <v>31</v>
      </c>
      <c r="M723">
        <v>3</v>
      </c>
      <c r="N723" t="s">
        <v>32</v>
      </c>
      <c r="O723" t="s">
        <v>33</v>
      </c>
      <c r="P723">
        <v>28.746700000000001</v>
      </c>
      <c r="Q723">
        <v>335342.52289999998</v>
      </c>
      <c r="R723">
        <v>3064209.5973</v>
      </c>
      <c r="S723">
        <v>335371.10210000002</v>
      </c>
      <c r="T723">
        <v>3064206.4986</v>
      </c>
      <c r="U723">
        <v>2.8747000000000002E-2</v>
      </c>
      <c r="V723" t="str">
        <f>VLOOKUP(C723,'Lines LookUp'!$B$1:$C$12,2,0)</f>
        <v>DHO</v>
      </c>
      <c r="W723" t="str">
        <f>ROUNDUP(Q723,3)&amp;"-"&amp;ROUNDUP(R723,3)</f>
        <v>335342.523-3064209.598</v>
      </c>
      <c r="X723" t="str">
        <f>ROUNDUP(S723,3)&amp;"-"&amp;ROUNDUP(T723,3)</f>
        <v>335371.103-3064206.499</v>
      </c>
      <c r="Y723">
        <f>VLOOKUP(W723&amp;"-"&amp;V723,'Buscoords Workout'!$F:$G,2,0)</f>
        <v>3036</v>
      </c>
      <c r="Z723">
        <f>VLOOKUP(X723&amp;"-"&amp;V723,'Buscoords Workout'!$F:$G,2,0)</f>
        <v>3037</v>
      </c>
      <c r="AA723" t="b">
        <f>OR(ISNA(Y723),ISNA(Z723))</f>
        <v>0</v>
      </c>
    </row>
    <row r="724" spans="1:27" x14ac:dyDescent="0.25">
      <c r="A724">
        <v>1578</v>
      </c>
      <c r="B724" t="s">
        <v>24</v>
      </c>
      <c r="C724" t="s">
        <v>54</v>
      </c>
      <c r="D724" t="s">
        <v>55</v>
      </c>
      <c r="E724">
        <v>11</v>
      </c>
      <c r="F724" t="s">
        <v>37</v>
      </c>
      <c r="G724">
        <v>100</v>
      </c>
      <c r="H724" t="s">
        <v>27</v>
      </c>
      <c r="I724" t="s">
        <v>38</v>
      </c>
      <c r="J724" t="s">
        <v>36</v>
      </c>
      <c r="K724" t="s">
        <v>30</v>
      </c>
      <c r="L724" t="s">
        <v>31</v>
      </c>
      <c r="M724">
        <v>3</v>
      </c>
      <c r="N724" t="s">
        <v>32</v>
      </c>
      <c r="O724" t="s">
        <v>33</v>
      </c>
      <c r="P724">
        <v>73.544200000000004</v>
      </c>
      <c r="Q724">
        <v>335371.10210000002</v>
      </c>
      <c r="R724">
        <v>3064206.4986</v>
      </c>
      <c r="S724">
        <v>335441.21889999998</v>
      </c>
      <c r="T724">
        <v>3064184.3089999999</v>
      </c>
      <c r="U724">
        <v>7.3543999999999998E-2</v>
      </c>
      <c r="V724" t="str">
        <f>VLOOKUP(C724,'Lines LookUp'!$B$1:$C$12,2,0)</f>
        <v>DHO</v>
      </c>
      <c r="W724" t="str">
        <f>ROUNDUP(Q724,3)&amp;"-"&amp;ROUNDUP(R724,3)</f>
        <v>335371.103-3064206.499</v>
      </c>
      <c r="X724" t="str">
        <f>ROUNDUP(S724,3)&amp;"-"&amp;ROUNDUP(T724,3)</f>
        <v>335441.219-3064184.309</v>
      </c>
      <c r="Y724">
        <f>VLOOKUP(W724&amp;"-"&amp;V724,'Buscoords Workout'!$F:$G,2,0)</f>
        <v>3037</v>
      </c>
      <c r="Z724">
        <f>VLOOKUP(X724&amp;"-"&amp;V724,'Buscoords Workout'!$F:$G,2,0)</f>
        <v>3038</v>
      </c>
      <c r="AA724" t="b">
        <f>OR(ISNA(Y724),ISNA(Z724))</f>
        <v>0</v>
      </c>
    </row>
    <row r="725" spans="1:27" x14ac:dyDescent="0.25">
      <c r="A725">
        <v>1579</v>
      </c>
      <c r="B725" t="s">
        <v>24</v>
      </c>
      <c r="C725" t="s">
        <v>54</v>
      </c>
      <c r="D725" t="s">
        <v>55</v>
      </c>
      <c r="E725">
        <v>11</v>
      </c>
      <c r="F725" t="s">
        <v>37</v>
      </c>
      <c r="G725">
        <v>100</v>
      </c>
      <c r="H725" t="s">
        <v>27</v>
      </c>
      <c r="I725" t="s">
        <v>38</v>
      </c>
      <c r="J725" t="s">
        <v>36</v>
      </c>
      <c r="K725" t="s">
        <v>30</v>
      </c>
      <c r="L725" t="s">
        <v>31</v>
      </c>
      <c r="M725">
        <v>3</v>
      </c>
      <c r="N725" t="s">
        <v>32</v>
      </c>
      <c r="O725" t="s">
        <v>33</v>
      </c>
      <c r="P725">
        <v>46.087699999999998</v>
      </c>
      <c r="Q725">
        <v>335441.21889999998</v>
      </c>
      <c r="R725">
        <v>3064184.3089999999</v>
      </c>
      <c r="S725">
        <v>335484.87589999998</v>
      </c>
      <c r="T725">
        <v>3064169.5394000001</v>
      </c>
      <c r="U725">
        <v>4.6087999999999997E-2</v>
      </c>
      <c r="V725" t="str">
        <f>VLOOKUP(C725,'Lines LookUp'!$B$1:$C$12,2,0)</f>
        <v>DHO</v>
      </c>
      <c r="W725" t="str">
        <f>ROUNDUP(Q725,3)&amp;"-"&amp;ROUNDUP(R725,3)</f>
        <v>335441.219-3064184.309</v>
      </c>
      <c r="X725" t="str">
        <f>ROUNDUP(S725,3)&amp;"-"&amp;ROUNDUP(T725,3)</f>
        <v>335484.876-3064169.54</v>
      </c>
      <c r="Y725">
        <f>VLOOKUP(W725&amp;"-"&amp;V725,'Buscoords Workout'!$F:$G,2,0)</f>
        <v>3038</v>
      </c>
      <c r="Z725">
        <f>VLOOKUP(X725&amp;"-"&amp;V725,'Buscoords Workout'!$F:$G,2,0)</f>
        <v>3039</v>
      </c>
      <c r="AA725" t="b">
        <f>OR(ISNA(Y725),ISNA(Z725))</f>
        <v>0</v>
      </c>
    </row>
    <row r="726" spans="1:27" x14ac:dyDescent="0.25">
      <c r="A726">
        <v>1580</v>
      </c>
      <c r="B726" t="s">
        <v>24</v>
      </c>
      <c r="C726" t="s">
        <v>54</v>
      </c>
      <c r="D726" t="s">
        <v>55</v>
      </c>
      <c r="E726">
        <v>11</v>
      </c>
      <c r="F726" t="s">
        <v>37</v>
      </c>
      <c r="G726">
        <v>100</v>
      </c>
      <c r="H726" t="s">
        <v>27</v>
      </c>
      <c r="I726" t="s">
        <v>38</v>
      </c>
      <c r="J726" t="s">
        <v>36</v>
      </c>
      <c r="K726" t="s">
        <v>30</v>
      </c>
      <c r="L726" t="s">
        <v>31</v>
      </c>
      <c r="M726">
        <v>3</v>
      </c>
      <c r="N726" t="s">
        <v>32</v>
      </c>
      <c r="O726" t="s">
        <v>33</v>
      </c>
      <c r="P726">
        <v>11.202</v>
      </c>
      <c r="Q726">
        <v>335484.87589999998</v>
      </c>
      <c r="R726">
        <v>3064169.5394000001</v>
      </c>
      <c r="S726">
        <v>335495.48710000003</v>
      </c>
      <c r="T726">
        <v>3064165.9495999999</v>
      </c>
      <c r="U726">
        <v>1.1202E-2</v>
      </c>
      <c r="V726" t="str">
        <f>VLOOKUP(C726,'Lines LookUp'!$B$1:$C$12,2,0)</f>
        <v>DHO</v>
      </c>
      <c r="W726" t="str">
        <f>ROUNDUP(Q726,3)&amp;"-"&amp;ROUNDUP(R726,3)</f>
        <v>335484.876-3064169.54</v>
      </c>
      <c r="X726" t="str">
        <f>ROUNDUP(S726,3)&amp;"-"&amp;ROUNDUP(T726,3)</f>
        <v>335495.488-3064165.95</v>
      </c>
      <c r="Y726">
        <f>VLOOKUP(W726&amp;"-"&amp;V726,'Buscoords Workout'!$F:$G,2,0)</f>
        <v>3039</v>
      </c>
      <c r="Z726">
        <f>VLOOKUP(X726&amp;"-"&amp;V726,'Buscoords Workout'!$F:$G,2,0)</f>
        <v>3040</v>
      </c>
      <c r="AA726" t="b">
        <f>OR(ISNA(Y726),ISNA(Z726))</f>
        <v>0</v>
      </c>
    </row>
    <row r="727" spans="1:27" x14ac:dyDescent="0.25">
      <c r="A727">
        <v>1581</v>
      </c>
      <c r="B727" t="s">
        <v>24</v>
      </c>
      <c r="C727" t="s">
        <v>54</v>
      </c>
      <c r="D727" t="s">
        <v>55</v>
      </c>
      <c r="E727">
        <v>11</v>
      </c>
      <c r="F727" t="s">
        <v>37</v>
      </c>
      <c r="G727">
        <v>100</v>
      </c>
      <c r="H727" t="s">
        <v>27</v>
      </c>
      <c r="I727" t="s">
        <v>38</v>
      </c>
      <c r="J727" t="s">
        <v>36</v>
      </c>
      <c r="K727" t="s">
        <v>30</v>
      </c>
      <c r="L727" t="s">
        <v>31</v>
      </c>
      <c r="M727">
        <v>3</v>
      </c>
      <c r="N727" t="s">
        <v>32</v>
      </c>
      <c r="O727" t="s">
        <v>33</v>
      </c>
      <c r="P727">
        <v>32.006900000000002</v>
      </c>
      <c r="Q727">
        <v>335495.48710000003</v>
      </c>
      <c r="R727">
        <v>3064165.9495999999</v>
      </c>
      <c r="S727">
        <v>335526.92310000001</v>
      </c>
      <c r="T727">
        <v>3064159.9315999998</v>
      </c>
      <c r="U727">
        <v>3.2007000000000001E-2</v>
      </c>
      <c r="V727" t="str">
        <f>VLOOKUP(C727,'Lines LookUp'!$B$1:$C$12,2,0)</f>
        <v>DHO</v>
      </c>
      <c r="W727" t="str">
        <f>ROUNDUP(Q727,3)&amp;"-"&amp;ROUNDUP(R727,3)</f>
        <v>335495.488-3064165.95</v>
      </c>
      <c r="X727" t="str">
        <f>ROUNDUP(S727,3)&amp;"-"&amp;ROUNDUP(T727,3)</f>
        <v>335526.924-3064159.932</v>
      </c>
      <c r="Y727">
        <f>VLOOKUP(W727&amp;"-"&amp;V727,'Buscoords Workout'!$F:$G,2,0)</f>
        <v>3040</v>
      </c>
      <c r="Z727">
        <f>VLOOKUP(X727&amp;"-"&amp;V727,'Buscoords Workout'!$F:$G,2,0)</f>
        <v>3088</v>
      </c>
      <c r="AA727" t="b">
        <f>OR(ISNA(Y727),ISNA(Z727))</f>
        <v>0</v>
      </c>
    </row>
    <row r="728" spans="1:27" x14ac:dyDescent="0.25">
      <c r="A728">
        <v>1582</v>
      </c>
      <c r="B728" t="s">
        <v>24</v>
      </c>
      <c r="C728" t="s">
        <v>54</v>
      </c>
      <c r="D728" t="s">
        <v>55</v>
      </c>
      <c r="E728">
        <v>11</v>
      </c>
      <c r="F728" t="s">
        <v>42</v>
      </c>
      <c r="G728">
        <v>200</v>
      </c>
      <c r="H728" t="s">
        <v>27</v>
      </c>
      <c r="I728" t="s">
        <v>38</v>
      </c>
      <c r="J728" t="s">
        <v>36</v>
      </c>
      <c r="K728" t="s">
        <v>49</v>
      </c>
      <c r="L728" t="s">
        <v>31</v>
      </c>
      <c r="M728">
        <v>3</v>
      </c>
      <c r="N728" t="s">
        <v>32</v>
      </c>
      <c r="O728" t="s">
        <v>33</v>
      </c>
      <c r="P728">
        <v>62.9193</v>
      </c>
      <c r="Q728">
        <v>335526.92310000001</v>
      </c>
      <c r="R728">
        <v>3064159.9315999998</v>
      </c>
      <c r="S728">
        <v>335546.35940000002</v>
      </c>
      <c r="T728">
        <v>3064219.7736</v>
      </c>
      <c r="U728">
        <v>6.2919000000000003E-2</v>
      </c>
      <c r="V728" t="str">
        <f>VLOOKUP(C728,'Lines LookUp'!$B$1:$C$12,2,0)</f>
        <v>DHO</v>
      </c>
      <c r="W728" t="str">
        <f>ROUNDUP(Q728,3)&amp;"-"&amp;ROUNDUP(R728,3)</f>
        <v>335526.924-3064159.932</v>
      </c>
      <c r="X728" t="str">
        <f>ROUNDUP(S728,3)&amp;"-"&amp;ROUNDUP(T728,3)</f>
        <v>335546.36-3064219.774</v>
      </c>
      <c r="Y728">
        <f>VLOOKUP(W728&amp;"-"&amp;V728,'Buscoords Workout'!$F:$G,2,0)</f>
        <v>3088</v>
      </c>
      <c r="Z728">
        <f>VLOOKUP(X728&amp;"-"&amp;V728,'Buscoords Workout'!$F:$G,2,0)</f>
        <v>3041</v>
      </c>
      <c r="AA728" t="b">
        <f>OR(ISNA(Y728),ISNA(Z728))</f>
        <v>0</v>
      </c>
    </row>
    <row r="729" spans="1:27" x14ac:dyDescent="0.25">
      <c r="A729">
        <v>1583</v>
      </c>
      <c r="B729" t="s">
        <v>24</v>
      </c>
      <c r="C729" t="s">
        <v>54</v>
      </c>
      <c r="D729" t="s">
        <v>55</v>
      </c>
      <c r="E729">
        <v>11</v>
      </c>
      <c r="F729" t="s">
        <v>42</v>
      </c>
      <c r="G729">
        <v>200</v>
      </c>
      <c r="H729" t="s">
        <v>27</v>
      </c>
      <c r="I729" t="s">
        <v>38</v>
      </c>
      <c r="J729" t="s">
        <v>36</v>
      </c>
      <c r="K729" t="s">
        <v>49</v>
      </c>
      <c r="L729" t="s">
        <v>31</v>
      </c>
      <c r="M729">
        <v>3</v>
      </c>
      <c r="N729" t="s">
        <v>32</v>
      </c>
      <c r="O729" t="s">
        <v>33</v>
      </c>
      <c r="P729">
        <v>48.3962</v>
      </c>
      <c r="Q729">
        <v>335546.35940000002</v>
      </c>
      <c r="R729">
        <v>3064219.7736</v>
      </c>
      <c r="S729">
        <v>335556.53989999997</v>
      </c>
      <c r="T729">
        <v>3064267.0869</v>
      </c>
      <c r="U729">
        <v>4.8396000000000002E-2</v>
      </c>
      <c r="V729" t="str">
        <f>VLOOKUP(C729,'Lines LookUp'!$B$1:$C$12,2,0)</f>
        <v>DHO</v>
      </c>
      <c r="W729" t="str">
        <f>ROUNDUP(Q729,3)&amp;"-"&amp;ROUNDUP(R729,3)</f>
        <v>335546.36-3064219.774</v>
      </c>
      <c r="X729" t="str">
        <f>ROUNDUP(S729,3)&amp;"-"&amp;ROUNDUP(T729,3)</f>
        <v>335556.54-3064267.087</v>
      </c>
      <c r="Y729">
        <f>VLOOKUP(W729&amp;"-"&amp;V729,'Buscoords Workout'!$F:$G,2,0)</f>
        <v>3041</v>
      </c>
      <c r="Z729">
        <f>VLOOKUP(X729&amp;"-"&amp;V729,'Buscoords Workout'!$F:$G,2,0)</f>
        <v>3042</v>
      </c>
      <c r="AA729" t="b">
        <f>OR(ISNA(Y729),ISNA(Z729))</f>
        <v>0</v>
      </c>
    </row>
    <row r="730" spans="1:27" x14ac:dyDescent="0.25">
      <c r="A730">
        <v>1584</v>
      </c>
      <c r="B730" t="s">
        <v>24</v>
      </c>
      <c r="C730" t="s">
        <v>54</v>
      </c>
      <c r="D730" t="s">
        <v>55</v>
      </c>
      <c r="E730">
        <v>11</v>
      </c>
      <c r="F730" t="s">
        <v>42</v>
      </c>
      <c r="G730">
        <v>200</v>
      </c>
      <c r="H730" t="s">
        <v>27</v>
      </c>
      <c r="I730" t="s">
        <v>38</v>
      </c>
      <c r="J730" t="s">
        <v>36</v>
      </c>
      <c r="K730" t="s">
        <v>49</v>
      </c>
      <c r="L730" t="s">
        <v>31</v>
      </c>
      <c r="M730">
        <v>3</v>
      </c>
      <c r="N730" t="s">
        <v>32</v>
      </c>
      <c r="O730" t="s">
        <v>33</v>
      </c>
      <c r="P730">
        <v>38.346699999999998</v>
      </c>
      <c r="Q730">
        <v>335556.53989999997</v>
      </c>
      <c r="R730">
        <v>3064267.0869</v>
      </c>
      <c r="S730">
        <v>335562.50400000002</v>
      </c>
      <c r="T730">
        <v>3064304.9670000002</v>
      </c>
      <c r="U730">
        <v>3.8346999999999999E-2</v>
      </c>
      <c r="V730" t="str">
        <f>VLOOKUP(C730,'Lines LookUp'!$B$1:$C$12,2,0)</f>
        <v>DHO</v>
      </c>
      <c r="W730" t="str">
        <f>ROUNDUP(Q730,3)&amp;"-"&amp;ROUNDUP(R730,3)</f>
        <v>335556.54-3064267.087</v>
      </c>
      <c r="X730" t="str">
        <f>ROUNDUP(S730,3)&amp;"-"&amp;ROUNDUP(T730,3)</f>
        <v>335562.504-3064304.967</v>
      </c>
      <c r="Y730">
        <f>VLOOKUP(W730&amp;"-"&amp;V730,'Buscoords Workout'!$F:$G,2,0)</f>
        <v>3042</v>
      </c>
      <c r="Z730">
        <f>VLOOKUP(X730&amp;"-"&amp;V730,'Buscoords Workout'!$F:$G,2,0)</f>
        <v>3043</v>
      </c>
      <c r="AA730" t="b">
        <f>OR(ISNA(Y730),ISNA(Z730))</f>
        <v>0</v>
      </c>
    </row>
    <row r="731" spans="1:27" x14ac:dyDescent="0.25">
      <c r="A731">
        <v>1585</v>
      </c>
      <c r="B731" t="s">
        <v>24</v>
      </c>
      <c r="C731" t="s">
        <v>54</v>
      </c>
      <c r="D731" t="s">
        <v>55</v>
      </c>
      <c r="E731">
        <v>11</v>
      </c>
      <c r="F731" t="s">
        <v>42</v>
      </c>
      <c r="G731">
        <v>200</v>
      </c>
      <c r="H731" t="s">
        <v>27</v>
      </c>
      <c r="I731" t="s">
        <v>38</v>
      </c>
      <c r="J731" t="s">
        <v>36</v>
      </c>
      <c r="K731" t="s">
        <v>49</v>
      </c>
      <c r="L731" t="s">
        <v>31</v>
      </c>
      <c r="M731">
        <v>3</v>
      </c>
      <c r="N731" t="s">
        <v>32</v>
      </c>
      <c r="O731" t="s">
        <v>33</v>
      </c>
      <c r="P731">
        <v>52.049900000000001</v>
      </c>
      <c r="Q731">
        <v>335562.50400000002</v>
      </c>
      <c r="R731">
        <v>3064304.9670000002</v>
      </c>
      <c r="S731">
        <v>335578.61979999999</v>
      </c>
      <c r="T731">
        <v>3064354.4591999999</v>
      </c>
      <c r="U731">
        <v>5.2049999999999999E-2</v>
      </c>
      <c r="V731" t="str">
        <f>VLOOKUP(C731,'Lines LookUp'!$B$1:$C$12,2,0)</f>
        <v>DHO</v>
      </c>
      <c r="W731" t="str">
        <f>ROUNDUP(Q731,3)&amp;"-"&amp;ROUNDUP(R731,3)</f>
        <v>335562.504-3064304.967</v>
      </c>
      <c r="X731" t="str">
        <f>ROUNDUP(S731,3)&amp;"-"&amp;ROUNDUP(T731,3)</f>
        <v>335578.62-3064354.46</v>
      </c>
      <c r="Y731">
        <f>VLOOKUP(W731&amp;"-"&amp;V731,'Buscoords Workout'!$F:$G,2,0)</f>
        <v>3043</v>
      </c>
      <c r="Z731">
        <f>VLOOKUP(X731&amp;"-"&amp;V731,'Buscoords Workout'!$F:$G,2,0)</f>
        <v>3044</v>
      </c>
      <c r="AA731" t="b">
        <f>OR(ISNA(Y731),ISNA(Z731))</f>
        <v>0</v>
      </c>
    </row>
    <row r="732" spans="1:27" x14ac:dyDescent="0.25">
      <c r="A732">
        <v>1586</v>
      </c>
      <c r="B732" t="s">
        <v>24</v>
      </c>
      <c r="C732" t="s">
        <v>54</v>
      </c>
      <c r="D732" t="s">
        <v>55</v>
      </c>
      <c r="E732">
        <v>11</v>
      </c>
      <c r="F732" t="s">
        <v>42</v>
      </c>
      <c r="G732">
        <v>200</v>
      </c>
      <c r="H732" t="s">
        <v>27</v>
      </c>
      <c r="I732" t="s">
        <v>38</v>
      </c>
      <c r="J732" t="s">
        <v>36</v>
      </c>
      <c r="K732" t="s">
        <v>49</v>
      </c>
      <c r="L732" t="s">
        <v>31</v>
      </c>
      <c r="M732">
        <v>3</v>
      </c>
      <c r="N732" t="s">
        <v>32</v>
      </c>
      <c r="O732" t="s">
        <v>33</v>
      </c>
      <c r="P732">
        <v>81.210800000000006</v>
      </c>
      <c r="Q732">
        <v>335578.61979999999</v>
      </c>
      <c r="R732">
        <v>3064354.4591999999</v>
      </c>
      <c r="S732">
        <v>335593.78240000003</v>
      </c>
      <c r="T732">
        <v>3064434.2420000001</v>
      </c>
      <c r="U732">
        <v>8.1211000000000005E-2</v>
      </c>
      <c r="V732" t="str">
        <f>VLOOKUP(C732,'Lines LookUp'!$B$1:$C$12,2,0)</f>
        <v>DHO</v>
      </c>
      <c r="W732" t="str">
        <f>ROUNDUP(Q732,3)&amp;"-"&amp;ROUNDUP(R732,3)</f>
        <v>335578.62-3064354.46</v>
      </c>
      <c r="X732" t="str">
        <f>ROUNDUP(S732,3)&amp;"-"&amp;ROUNDUP(T732,3)</f>
        <v>335593.783-3064434.242</v>
      </c>
      <c r="Y732">
        <f>VLOOKUP(W732&amp;"-"&amp;V732,'Buscoords Workout'!$F:$G,2,0)</f>
        <v>3044</v>
      </c>
      <c r="Z732">
        <f>VLOOKUP(X732&amp;"-"&amp;V732,'Buscoords Workout'!$F:$G,2,0)</f>
        <v>3045</v>
      </c>
      <c r="AA732" t="b">
        <f>OR(ISNA(Y732),ISNA(Z732))</f>
        <v>0</v>
      </c>
    </row>
    <row r="733" spans="1:27" x14ac:dyDescent="0.25">
      <c r="A733">
        <v>1587</v>
      </c>
      <c r="B733" t="s">
        <v>24</v>
      </c>
      <c r="C733" t="s">
        <v>54</v>
      </c>
      <c r="D733" t="s">
        <v>55</v>
      </c>
      <c r="E733">
        <v>11</v>
      </c>
      <c r="F733" t="s">
        <v>42</v>
      </c>
      <c r="G733">
        <v>200</v>
      </c>
      <c r="H733" t="s">
        <v>27</v>
      </c>
      <c r="I733" t="s">
        <v>38</v>
      </c>
      <c r="J733" t="s">
        <v>36</v>
      </c>
      <c r="K733" t="s">
        <v>49</v>
      </c>
      <c r="L733" t="s">
        <v>31</v>
      </c>
      <c r="M733">
        <v>3</v>
      </c>
      <c r="N733" t="s">
        <v>32</v>
      </c>
      <c r="O733" t="s">
        <v>33</v>
      </c>
      <c r="P733">
        <v>27.165099999999999</v>
      </c>
      <c r="Q733">
        <v>335593.78240000003</v>
      </c>
      <c r="R733">
        <v>3064434.2420000001</v>
      </c>
      <c r="S733">
        <v>335595.93574099999</v>
      </c>
      <c r="T733">
        <v>3064461.3215700001</v>
      </c>
      <c r="U733">
        <v>2.7165000000000002E-2</v>
      </c>
      <c r="V733" t="str">
        <f>VLOOKUP(C733,'Lines LookUp'!$B$1:$C$12,2,0)</f>
        <v>DHO</v>
      </c>
      <c r="W733" t="str">
        <f>ROUNDUP(Q733,3)&amp;"-"&amp;ROUNDUP(R733,3)</f>
        <v>335593.783-3064434.242</v>
      </c>
      <c r="X733" t="str">
        <f>ROUNDUP(S733,3)&amp;"-"&amp;ROUNDUP(T733,3)</f>
        <v>335595.936-3064461.322</v>
      </c>
      <c r="Y733">
        <f>VLOOKUP(W733&amp;"-"&amp;V733,'Buscoords Workout'!$F:$G,2,0)</f>
        <v>3045</v>
      </c>
      <c r="Z733">
        <f>VLOOKUP(X733&amp;"-"&amp;V733,'Buscoords Workout'!$F:$G,2,0)</f>
        <v>3238</v>
      </c>
      <c r="AA733" t="b">
        <f>OR(ISNA(Y733),ISNA(Z733))</f>
        <v>0</v>
      </c>
    </row>
    <row r="734" spans="1:27" x14ac:dyDescent="0.25">
      <c r="A734">
        <v>1588</v>
      </c>
      <c r="B734" t="s">
        <v>24</v>
      </c>
      <c r="C734" t="s">
        <v>54</v>
      </c>
      <c r="D734" t="s">
        <v>55</v>
      </c>
      <c r="E734">
        <v>11</v>
      </c>
      <c r="F734" t="s">
        <v>42</v>
      </c>
      <c r="G734">
        <v>200</v>
      </c>
      <c r="H734" t="s">
        <v>27</v>
      </c>
      <c r="I734" t="s">
        <v>38</v>
      </c>
      <c r="J734" t="s">
        <v>36</v>
      </c>
      <c r="K734" t="s">
        <v>49</v>
      </c>
      <c r="L734" t="s">
        <v>31</v>
      </c>
      <c r="M734">
        <v>3</v>
      </c>
      <c r="N734" t="s">
        <v>32</v>
      </c>
      <c r="O734" t="s">
        <v>33</v>
      </c>
      <c r="P734">
        <v>0.45867400000000003</v>
      </c>
      <c r="Q734">
        <v>335595.93574099999</v>
      </c>
      <c r="R734">
        <v>3064461.3215700001</v>
      </c>
      <c r="S734">
        <v>335595.97210000001</v>
      </c>
      <c r="T734">
        <v>3064461.7788</v>
      </c>
      <c r="U734">
        <v>4.5899999999999999E-4</v>
      </c>
      <c r="V734" t="str">
        <f>VLOOKUP(C734,'Lines LookUp'!$B$1:$C$12,2,0)</f>
        <v>DHO</v>
      </c>
      <c r="W734" t="str">
        <f>ROUNDUP(Q734,3)&amp;"-"&amp;ROUNDUP(R734,3)</f>
        <v>335595.936-3064461.322</v>
      </c>
      <c r="X734" t="str">
        <f>ROUNDUP(S734,3)&amp;"-"&amp;ROUNDUP(T734,3)</f>
        <v>335595.973-3064461.779</v>
      </c>
      <c r="Y734">
        <f>VLOOKUP(W734&amp;"-"&amp;V734,'Buscoords Workout'!$F:$G,2,0)</f>
        <v>3238</v>
      </c>
      <c r="Z734">
        <f>VLOOKUP(X734&amp;"-"&amp;V734,'Buscoords Workout'!$F:$G,2,0)</f>
        <v>3046</v>
      </c>
      <c r="AA734" t="b">
        <f>OR(ISNA(Y734),ISNA(Z734))</f>
        <v>0</v>
      </c>
    </row>
    <row r="735" spans="1:27" x14ac:dyDescent="0.25">
      <c r="A735">
        <v>1589</v>
      </c>
      <c r="B735" t="s">
        <v>24</v>
      </c>
      <c r="C735" t="s">
        <v>54</v>
      </c>
      <c r="D735" t="s">
        <v>55</v>
      </c>
      <c r="E735">
        <v>11</v>
      </c>
      <c r="F735" t="s">
        <v>42</v>
      </c>
      <c r="G735">
        <v>200</v>
      </c>
      <c r="H735" t="s">
        <v>27</v>
      </c>
      <c r="I735" t="s">
        <v>38</v>
      </c>
      <c r="J735" t="s">
        <v>36</v>
      </c>
      <c r="K735" t="s">
        <v>49</v>
      </c>
      <c r="L735" t="s">
        <v>31</v>
      </c>
      <c r="M735">
        <v>3</v>
      </c>
      <c r="N735" t="s">
        <v>32</v>
      </c>
      <c r="O735" t="s">
        <v>33</v>
      </c>
      <c r="P735">
        <v>3.0032299999999998</v>
      </c>
      <c r="Q735">
        <v>335595.97210000001</v>
      </c>
      <c r="R735">
        <v>3064461.7788</v>
      </c>
      <c r="S735">
        <v>335598.89439999999</v>
      </c>
      <c r="T735">
        <v>3064461.0863000001</v>
      </c>
      <c r="U735">
        <v>3.003E-3</v>
      </c>
      <c r="V735" t="str">
        <f>VLOOKUP(C735,'Lines LookUp'!$B$1:$C$12,2,0)</f>
        <v>DHO</v>
      </c>
      <c r="W735" t="str">
        <f>ROUNDUP(Q735,3)&amp;"-"&amp;ROUNDUP(R735,3)</f>
        <v>335595.973-3064461.779</v>
      </c>
      <c r="X735" t="str">
        <f>ROUNDUP(S735,3)&amp;"-"&amp;ROUNDUP(T735,3)</f>
        <v>335598.895-3064461.087</v>
      </c>
      <c r="Y735">
        <f>VLOOKUP(W735&amp;"-"&amp;V735,'Buscoords Workout'!$F:$G,2,0)</f>
        <v>3046</v>
      </c>
      <c r="Z735">
        <f>VLOOKUP(X735&amp;"-"&amp;V735,'Buscoords Workout'!$F:$G,2,0)</f>
        <v>3047</v>
      </c>
      <c r="AA735" t="b">
        <f>OR(ISNA(Y735),ISNA(Z735))</f>
        <v>0</v>
      </c>
    </row>
    <row r="736" spans="1:27" x14ac:dyDescent="0.25">
      <c r="A736">
        <v>1590</v>
      </c>
      <c r="B736" t="s">
        <v>24</v>
      </c>
      <c r="C736" t="s">
        <v>54</v>
      </c>
      <c r="D736" t="s">
        <v>55</v>
      </c>
      <c r="E736">
        <v>11</v>
      </c>
      <c r="F736" t="s">
        <v>42</v>
      </c>
      <c r="G736">
        <v>200</v>
      </c>
      <c r="H736" t="s">
        <v>27</v>
      </c>
      <c r="I736" t="s">
        <v>38</v>
      </c>
      <c r="J736" t="s">
        <v>36</v>
      </c>
      <c r="K736" t="s">
        <v>49</v>
      </c>
      <c r="L736" t="s">
        <v>31</v>
      </c>
      <c r="M736">
        <v>3</v>
      </c>
      <c r="N736" t="s">
        <v>32</v>
      </c>
      <c r="O736" t="s">
        <v>33</v>
      </c>
      <c r="P736">
        <v>28.177299999999999</v>
      </c>
      <c r="Q736">
        <v>335598.89439999999</v>
      </c>
      <c r="R736">
        <v>3064461.0863000001</v>
      </c>
      <c r="S736">
        <v>335626.3126</v>
      </c>
      <c r="T736">
        <v>3064454.5898000002</v>
      </c>
      <c r="U736">
        <v>2.8177000000000001E-2</v>
      </c>
      <c r="V736" t="str">
        <f>VLOOKUP(C736,'Lines LookUp'!$B$1:$C$12,2,0)</f>
        <v>DHO</v>
      </c>
      <c r="W736" t="str">
        <f>ROUNDUP(Q736,3)&amp;"-"&amp;ROUNDUP(R736,3)</f>
        <v>335598.895-3064461.087</v>
      </c>
      <c r="X736" t="str">
        <f>ROUNDUP(S736,3)&amp;"-"&amp;ROUNDUP(T736,3)</f>
        <v>335626.313-3064454.59</v>
      </c>
      <c r="Y736">
        <f>VLOOKUP(W736&amp;"-"&amp;V736,'Buscoords Workout'!$F:$G,2,0)</f>
        <v>3047</v>
      </c>
      <c r="Z736">
        <f>VLOOKUP(X736&amp;"-"&amp;V736,'Buscoords Workout'!$F:$G,2,0)</f>
        <v>3048</v>
      </c>
      <c r="AA736" t="b">
        <f>OR(ISNA(Y736),ISNA(Z736))</f>
        <v>0</v>
      </c>
    </row>
    <row r="737" spans="1:27" x14ac:dyDescent="0.25">
      <c r="A737">
        <v>1591</v>
      </c>
      <c r="B737" t="s">
        <v>24</v>
      </c>
      <c r="C737" t="s">
        <v>54</v>
      </c>
      <c r="D737" t="s">
        <v>55</v>
      </c>
      <c r="E737">
        <v>11</v>
      </c>
      <c r="F737" t="s">
        <v>42</v>
      </c>
      <c r="G737">
        <v>200</v>
      </c>
      <c r="H737" t="s">
        <v>27</v>
      </c>
      <c r="I737" t="s">
        <v>38</v>
      </c>
      <c r="J737" t="s">
        <v>36</v>
      </c>
      <c r="K737" t="s">
        <v>49</v>
      </c>
      <c r="L737" t="s">
        <v>31</v>
      </c>
      <c r="M737">
        <v>3</v>
      </c>
      <c r="N737" t="s">
        <v>32</v>
      </c>
      <c r="O737" t="s">
        <v>33</v>
      </c>
      <c r="P737">
        <v>27.7425</v>
      </c>
      <c r="Q737">
        <v>335626.3126</v>
      </c>
      <c r="R737">
        <v>3064454.5898000002</v>
      </c>
      <c r="S737">
        <v>335654.00109999999</v>
      </c>
      <c r="T737">
        <v>3064452.8596000001</v>
      </c>
      <c r="U737">
        <v>2.7743E-2</v>
      </c>
      <c r="V737" t="str">
        <f>VLOOKUP(C737,'Lines LookUp'!$B$1:$C$12,2,0)</f>
        <v>DHO</v>
      </c>
      <c r="W737" t="str">
        <f>ROUNDUP(Q737,3)&amp;"-"&amp;ROUNDUP(R737,3)</f>
        <v>335626.313-3064454.59</v>
      </c>
      <c r="X737" t="str">
        <f>ROUNDUP(S737,3)&amp;"-"&amp;ROUNDUP(T737,3)</f>
        <v>335654.002-3064452.86</v>
      </c>
      <c r="Y737">
        <f>VLOOKUP(W737&amp;"-"&amp;V737,'Buscoords Workout'!$F:$G,2,0)</f>
        <v>3048</v>
      </c>
      <c r="Z737">
        <f>VLOOKUP(X737&amp;"-"&amp;V737,'Buscoords Workout'!$F:$G,2,0)</f>
        <v>3049</v>
      </c>
      <c r="AA737" t="b">
        <f>OR(ISNA(Y737),ISNA(Z737))</f>
        <v>0</v>
      </c>
    </row>
    <row r="738" spans="1:27" x14ac:dyDescent="0.25">
      <c r="A738">
        <v>1592</v>
      </c>
      <c r="B738" t="s">
        <v>24</v>
      </c>
      <c r="C738" t="s">
        <v>54</v>
      </c>
      <c r="D738" t="s">
        <v>55</v>
      </c>
      <c r="E738">
        <v>11</v>
      </c>
      <c r="F738" t="s">
        <v>42</v>
      </c>
      <c r="G738">
        <v>200</v>
      </c>
      <c r="H738" t="s">
        <v>27</v>
      </c>
      <c r="I738" t="s">
        <v>38</v>
      </c>
      <c r="J738" t="s">
        <v>36</v>
      </c>
      <c r="K738" t="s">
        <v>49</v>
      </c>
      <c r="L738" t="s">
        <v>31</v>
      </c>
      <c r="M738">
        <v>3</v>
      </c>
      <c r="N738" t="s">
        <v>32</v>
      </c>
      <c r="O738" t="s">
        <v>33</v>
      </c>
      <c r="P738">
        <v>25.7044</v>
      </c>
      <c r="Q738">
        <v>335654.00109999999</v>
      </c>
      <c r="R738">
        <v>3064452.8596000001</v>
      </c>
      <c r="S738">
        <v>335678.42469999997</v>
      </c>
      <c r="T738">
        <v>3064444.8468999998</v>
      </c>
      <c r="U738">
        <v>2.5704000000000001E-2</v>
      </c>
      <c r="V738" t="str">
        <f>VLOOKUP(C738,'Lines LookUp'!$B$1:$C$12,2,0)</f>
        <v>DHO</v>
      </c>
      <c r="W738" t="str">
        <f>ROUNDUP(Q738,3)&amp;"-"&amp;ROUNDUP(R738,3)</f>
        <v>335654.002-3064452.86</v>
      </c>
      <c r="X738" t="str">
        <f>ROUNDUP(S738,3)&amp;"-"&amp;ROUNDUP(T738,3)</f>
        <v>335678.425-3064444.847</v>
      </c>
      <c r="Y738">
        <f>VLOOKUP(W738&amp;"-"&amp;V738,'Buscoords Workout'!$F:$G,2,0)</f>
        <v>3049</v>
      </c>
      <c r="Z738">
        <f>VLOOKUP(X738&amp;"-"&amp;V738,'Buscoords Workout'!$F:$G,2,0)</f>
        <v>3050</v>
      </c>
      <c r="AA738" t="b">
        <f>OR(ISNA(Y738),ISNA(Z738))</f>
        <v>0</v>
      </c>
    </row>
    <row r="739" spans="1:27" x14ac:dyDescent="0.25">
      <c r="A739">
        <v>1593</v>
      </c>
      <c r="B739" t="s">
        <v>24</v>
      </c>
      <c r="C739" t="s">
        <v>54</v>
      </c>
      <c r="D739" t="s">
        <v>55</v>
      </c>
      <c r="E739">
        <v>11</v>
      </c>
      <c r="F739" t="s">
        <v>42</v>
      </c>
      <c r="G739">
        <v>200</v>
      </c>
      <c r="H739" t="s">
        <v>27</v>
      </c>
      <c r="I739" t="s">
        <v>38</v>
      </c>
      <c r="J739" t="s">
        <v>36</v>
      </c>
      <c r="K739" t="s">
        <v>49</v>
      </c>
      <c r="L739" t="s">
        <v>31</v>
      </c>
      <c r="M739">
        <v>3</v>
      </c>
      <c r="N739" t="s">
        <v>32</v>
      </c>
      <c r="O739" t="s">
        <v>33</v>
      </c>
      <c r="P739">
        <v>24.0152</v>
      </c>
      <c r="Q739">
        <v>335678.42469999997</v>
      </c>
      <c r="R739">
        <v>3064444.8468999998</v>
      </c>
      <c r="S739">
        <v>335701.50400000002</v>
      </c>
      <c r="T739">
        <v>3064438.2080999999</v>
      </c>
      <c r="U739">
        <v>2.4015000000000002E-2</v>
      </c>
      <c r="V739" t="str">
        <f>VLOOKUP(C739,'Lines LookUp'!$B$1:$C$12,2,0)</f>
        <v>DHO</v>
      </c>
      <c r="W739" t="str">
        <f>ROUNDUP(Q739,3)&amp;"-"&amp;ROUNDUP(R739,3)</f>
        <v>335678.425-3064444.847</v>
      </c>
      <c r="X739" t="str">
        <f>ROUNDUP(S739,3)&amp;"-"&amp;ROUNDUP(T739,3)</f>
        <v>335701.504-3064438.209</v>
      </c>
      <c r="Y739">
        <f>VLOOKUP(W739&amp;"-"&amp;V739,'Buscoords Workout'!$F:$G,2,0)</f>
        <v>3050</v>
      </c>
      <c r="Z739">
        <f>VLOOKUP(X739&amp;"-"&amp;V739,'Buscoords Workout'!$F:$G,2,0)</f>
        <v>3051</v>
      </c>
      <c r="AA739" t="b">
        <f>OR(ISNA(Y739),ISNA(Z739))</f>
        <v>0</v>
      </c>
    </row>
    <row r="740" spans="1:27" x14ac:dyDescent="0.25">
      <c r="A740">
        <v>1594</v>
      </c>
      <c r="B740" t="s">
        <v>24</v>
      </c>
      <c r="C740" t="s">
        <v>54</v>
      </c>
      <c r="D740" t="s">
        <v>55</v>
      </c>
      <c r="E740">
        <v>11</v>
      </c>
      <c r="F740" t="s">
        <v>42</v>
      </c>
      <c r="G740">
        <v>200</v>
      </c>
      <c r="H740" t="s">
        <v>27</v>
      </c>
      <c r="I740" t="s">
        <v>38</v>
      </c>
      <c r="J740" t="s">
        <v>36</v>
      </c>
      <c r="K740" t="s">
        <v>49</v>
      </c>
      <c r="L740" t="s">
        <v>31</v>
      </c>
      <c r="M740">
        <v>3</v>
      </c>
      <c r="N740" t="s">
        <v>32</v>
      </c>
      <c r="O740" t="s">
        <v>33</v>
      </c>
      <c r="P740">
        <v>13.656599999999999</v>
      </c>
      <c r="Q740">
        <v>335701.50400000002</v>
      </c>
      <c r="R740">
        <v>3064438.2080999999</v>
      </c>
      <c r="S740">
        <v>335714.86081799999</v>
      </c>
      <c r="T740">
        <v>3064435.3626100002</v>
      </c>
      <c r="U740">
        <v>1.3657000000000001E-2</v>
      </c>
      <c r="V740" t="str">
        <f>VLOOKUP(C740,'Lines LookUp'!$B$1:$C$12,2,0)</f>
        <v>DHO</v>
      </c>
      <c r="W740" t="str">
        <f>ROUNDUP(Q740,3)&amp;"-"&amp;ROUNDUP(R740,3)</f>
        <v>335701.504-3064438.209</v>
      </c>
      <c r="X740" t="str">
        <f>ROUNDUP(S740,3)&amp;"-"&amp;ROUNDUP(T740,3)</f>
        <v>335714.861-3064435.363</v>
      </c>
      <c r="Y740">
        <f>VLOOKUP(W740&amp;"-"&amp;V740,'Buscoords Workout'!$F:$G,2,0)</f>
        <v>3051</v>
      </c>
      <c r="Z740">
        <f>VLOOKUP(X740&amp;"-"&amp;V740,'Buscoords Workout'!$F:$G,2,0)</f>
        <v>3237</v>
      </c>
      <c r="AA740" t="b">
        <f>OR(ISNA(Y740),ISNA(Z740))</f>
        <v>0</v>
      </c>
    </row>
    <row r="741" spans="1:27" x14ac:dyDescent="0.25">
      <c r="A741">
        <v>1595</v>
      </c>
      <c r="B741" t="s">
        <v>24</v>
      </c>
      <c r="C741" t="s">
        <v>54</v>
      </c>
      <c r="D741" t="s">
        <v>55</v>
      </c>
      <c r="E741">
        <v>11</v>
      </c>
      <c r="F741" t="s">
        <v>42</v>
      </c>
      <c r="G741">
        <v>200</v>
      </c>
      <c r="H741" t="s">
        <v>27</v>
      </c>
      <c r="I741" t="s">
        <v>38</v>
      </c>
      <c r="J741" t="s">
        <v>36</v>
      </c>
      <c r="K741" t="s">
        <v>49</v>
      </c>
      <c r="L741" t="s">
        <v>31</v>
      </c>
      <c r="M741">
        <v>3</v>
      </c>
      <c r="N741" t="s">
        <v>32</v>
      </c>
      <c r="O741" t="s">
        <v>33</v>
      </c>
      <c r="P741">
        <v>0.23810799999999999</v>
      </c>
      <c r="Q741">
        <v>335714.86081799999</v>
      </c>
      <c r="R741">
        <v>3064435.3626100002</v>
      </c>
      <c r="S741">
        <v>335715.09370000003</v>
      </c>
      <c r="T741">
        <v>3064435.3130000001</v>
      </c>
      <c r="U741">
        <v>2.3800000000000001E-4</v>
      </c>
      <c r="V741" t="str">
        <f>VLOOKUP(C741,'Lines LookUp'!$B$1:$C$12,2,0)</f>
        <v>DHO</v>
      </c>
      <c r="W741" t="str">
        <f>ROUNDUP(Q741,3)&amp;"-"&amp;ROUNDUP(R741,3)</f>
        <v>335714.861-3064435.363</v>
      </c>
      <c r="X741" t="str">
        <f>ROUNDUP(S741,3)&amp;"-"&amp;ROUNDUP(T741,3)</f>
        <v>335715.094-3064435.313</v>
      </c>
      <c r="Y741">
        <f>VLOOKUP(W741&amp;"-"&amp;V741,'Buscoords Workout'!$F:$G,2,0)</f>
        <v>3237</v>
      </c>
      <c r="Z741">
        <f>VLOOKUP(X741&amp;"-"&amp;V741,'Buscoords Workout'!$F:$G,2,0)</f>
        <v>3052</v>
      </c>
      <c r="AA741" t="b">
        <f>OR(ISNA(Y741),ISNA(Z741))</f>
        <v>0</v>
      </c>
    </row>
    <row r="742" spans="1:27" x14ac:dyDescent="0.25">
      <c r="A742">
        <v>1596</v>
      </c>
      <c r="B742" t="s">
        <v>24</v>
      </c>
      <c r="C742" t="s">
        <v>54</v>
      </c>
      <c r="D742" t="s">
        <v>55</v>
      </c>
      <c r="E742">
        <v>11</v>
      </c>
      <c r="F742" t="s">
        <v>42</v>
      </c>
      <c r="G742">
        <v>200</v>
      </c>
      <c r="H742" t="s">
        <v>27</v>
      </c>
      <c r="I742" t="s">
        <v>38</v>
      </c>
      <c r="J742" t="s">
        <v>36</v>
      </c>
      <c r="K742" t="s">
        <v>49</v>
      </c>
      <c r="L742" t="s">
        <v>31</v>
      </c>
      <c r="M742">
        <v>3</v>
      </c>
      <c r="N742" t="s">
        <v>32</v>
      </c>
      <c r="O742" t="s">
        <v>33</v>
      </c>
      <c r="P742">
        <v>1.71882</v>
      </c>
      <c r="Q742">
        <v>335715.09370000003</v>
      </c>
      <c r="R742">
        <v>3064435.3130000001</v>
      </c>
      <c r="S742">
        <v>335715.21549999999</v>
      </c>
      <c r="T742">
        <v>3064437.0274999999</v>
      </c>
      <c r="U742">
        <v>1.719E-3</v>
      </c>
      <c r="V742" t="str">
        <f>VLOOKUP(C742,'Lines LookUp'!$B$1:$C$12,2,0)</f>
        <v>DHO</v>
      </c>
      <c r="W742" t="str">
        <f>ROUNDUP(Q742,3)&amp;"-"&amp;ROUNDUP(R742,3)</f>
        <v>335715.094-3064435.313</v>
      </c>
      <c r="X742" t="str">
        <f>ROUNDUP(S742,3)&amp;"-"&amp;ROUNDUP(T742,3)</f>
        <v>335715.216-3064437.028</v>
      </c>
      <c r="Y742">
        <f>VLOOKUP(W742&amp;"-"&amp;V742,'Buscoords Workout'!$F:$G,2,0)</f>
        <v>3052</v>
      </c>
      <c r="Z742">
        <f>VLOOKUP(X742&amp;"-"&amp;V742,'Buscoords Workout'!$F:$G,2,0)</f>
        <v>3053</v>
      </c>
      <c r="AA742" t="b">
        <f>OR(ISNA(Y742),ISNA(Z742))</f>
        <v>0</v>
      </c>
    </row>
    <row r="743" spans="1:27" x14ac:dyDescent="0.25">
      <c r="A743">
        <v>1597</v>
      </c>
      <c r="B743" t="s">
        <v>24</v>
      </c>
      <c r="C743" t="s">
        <v>54</v>
      </c>
      <c r="D743" t="s">
        <v>55</v>
      </c>
      <c r="E743">
        <v>11</v>
      </c>
      <c r="F743" t="s">
        <v>42</v>
      </c>
      <c r="G743">
        <v>200</v>
      </c>
      <c r="H743" t="s">
        <v>27</v>
      </c>
      <c r="I743" t="s">
        <v>38</v>
      </c>
      <c r="J743" t="s">
        <v>36</v>
      </c>
      <c r="K743" t="s">
        <v>49</v>
      </c>
      <c r="L743" t="s">
        <v>31</v>
      </c>
      <c r="M743">
        <v>3</v>
      </c>
      <c r="N743" t="s">
        <v>32</v>
      </c>
      <c r="O743" t="s">
        <v>33</v>
      </c>
      <c r="P743">
        <v>14.1226</v>
      </c>
      <c r="Q743">
        <v>335715.21549999999</v>
      </c>
      <c r="R743">
        <v>3064437.0274999999</v>
      </c>
      <c r="S743">
        <v>335716.21590000001</v>
      </c>
      <c r="T743">
        <v>3064451.1146</v>
      </c>
      <c r="U743">
        <v>1.4123E-2</v>
      </c>
      <c r="V743" t="str">
        <f>VLOOKUP(C743,'Lines LookUp'!$B$1:$C$12,2,0)</f>
        <v>DHO</v>
      </c>
      <c r="W743" t="str">
        <f>ROUNDUP(Q743,3)&amp;"-"&amp;ROUNDUP(R743,3)</f>
        <v>335715.216-3064437.028</v>
      </c>
      <c r="X743" t="str">
        <f>ROUNDUP(S743,3)&amp;"-"&amp;ROUNDUP(T743,3)</f>
        <v>335716.216-3064451.115</v>
      </c>
      <c r="Y743">
        <f>VLOOKUP(W743&amp;"-"&amp;V743,'Buscoords Workout'!$F:$G,2,0)</f>
        <v>3053</v>
      </c>
      <c r="Z743">
        <f>VLOOKUP(X743&amp;"-"&amp;V743,'Buscoords Workout'!$F:$G,2,0)</f>
        <v>3054</v>
      </c>
      <c r="AA743" t="b">
        <f>OR(ISNA(Y743),ISNA(Z743))</f>
        <v>0</v>
      </c>
    </row>
    <row r="744" spans="1:27" x14ac:dyDescent="0.25">
      <c r="A744">
        <v>1598</v>
      </c>
      <c r="B744" t="s">
        <v>24</v>
      </c>
      <c r="C744" t="s">
        <v>54</v>
      </c>
      <c r="D744" t="s">
        <v>55</v>
      </c>
      <c r="E744">
        <v>11</v>
      </c>
      <c r="F744" t="s">
        <v>42</v>
      </c>
      <c r="G744">
        <v>200</v>
      </c>
      <c r="H744" t="s">
        <v>27</v>
      </c>
      <c r="I744" t="s">
        <v>38</v>
      </c>
      <c r="J744" t="s">
        <v>36</v>
      </c>
      <c r="K744" t="s">
        <v>49</v>
      </c>
      <c r="L744" t="s">
        <v>31</v>
      </c>
      <c r="M744">
        <v>3</v>
      </c>
      <c r="N744" t="s">
        <v>32</v>
      </c>
      <c r="O744" t="s">
        <v>33</v>
      </c>
      <c r="P744">
        <v>23.6065</v>
      </c>
      <c r="Q744">
        <v>335716.21590000001</v>
      </c>
      <c r="R744">
        <v>3064451.1146</v>
      </c>
      <c r="S744">
        <v>335714.26250000001</v>
      </c>
      <c r="T744">
        <v>3064474.6401</v>
      </c>
      <c r="U744">
        <v>2.3605999999999999E-2</v>
      </c>
      <c r="V744" t="str">
        <f>VLOOKUP(C744,'Lines LookUp'!$B$1:$C$12,2,0)</f>
        <v>DHO</v>
      </c>
      <c r="W744" t="str">
        <f>ROUNDUP(Q744,3)&amp;"-"&amp;ROUNDUP(R744,3)</f>
        <v>335716.216-3064451.115</v>
      </c>
      <c r="X744" t="str">
        <f>ROUNDUP(S744,3)&amp;"-"&amp;ROUNDUP(T744,3)</f>
        <v>335714.263-3064474.641</v>
      </c>
      <c r="Y744">
        <f>VLOOKUP(W744&amp;"-"&amp;V744,'Buscoords Workout'!$F:$G,2,0)</f>
        <v>3054</v>
      </c>
      <c r="Z744">
        <f>VLOOKUP(X744&amp;"-"&amp;V744,'Buscoords Workout'!$F:$G,2,0)</f>
        <v>3055</v>
      </c>
      <c r="AA744" t="b">
        <f>OR(ISNA(Y744),ISNA(Z744))</f>
        <v>0</v>
      </c>
    </row>
    <row r="745" spans="1:27" x14ac:dyDescent="0.25">
      <c r="A745">
        <v>1599</v>
      </c>
      <c r="B745" t="s">
        <v>24</v>
      </c>
      <c r="C745" t="s">
        <v>54</v>
      </c>
      <c r="D745" t="s">
        <v>55</v>
      </c>
      <c r="E745">
        <v>11</v>
      </c>
      <c r="F745" t="s">
        <v>42</v>
      </c>
      <c r="G745">
        <v>200</v>
      </c>
      <c r="H745" t="s">
        <v>27</v>
      </c>
      <c r="I745" t="s">
        <v>38</v>
      </c>
      <c r="J745" t="s">
        <v>36</v>
      </c>
      <c r="K745" t="s">
        <v>49</v>
      </c>
      <c r="L745" t="s">
        <v>31</v>
      </c>
      <c r="M745">
        <v>3</v>
      </c>
      <c r="N745" t="s">
        <v>32</v>
      </c>
      <c r="O745" t="s">
        <v>33</v>
      </c>
      <c r="P745">
        <v>14.0152</v>
      </c>
      <c r="Q745">
        <v>335714.26250000001</v>
      </c>
      <c r="R745">
        <v>3064474.6401</v>
      </c>
      <c r="S745">
        <v>335713.9976</v>
      </c>
      <c r="T745">
        <v>3064488.6527999998</v>
      </c>
      <c r="U745">
        <v>1.4015E-2</v>
      </c>
      <c r="V745" t="str">
        <f>VLOOKUP(C745,'Lines LookUp'!$B$1:$C$12,2,0)</f>
        <v>DHO</v>
      </c>
      <c r="W745" t="str">
        <f>ROUNDUP(Q745,3)&amp;"-"&amp;ROUNDUP(R745,3)</f>
        <v>335714.263-3064474.641</v>
      </c>
      <c r="X745" t="str">
        <f>ROUNDUP(S745,3)&amp;"-"&amp;ROUNDUP(T745,3)</f>
        <v>335713.998-3064488.653</v>
      </c>
      <c r="Y745">
        <f>VLOOKUP(W745&amp;"-"&amp;V745,'Buscoords Workout'!$F:$G,2,0)</f>
        <v>3055</v>
      </c>
      <c r="Z745">
        <f>VLOOKUP(X745&amp;"-"&amp;V745,'Buscoords Workout'!$F:$G,2,0)</f>
        <v>3056</v>
      </c>
      <c r="AA745" t="b">
        <f>OR(ISNA(Y745),ISNA(Z745))</f>
        <v>0</v>
      </c>
    </row>
    <row r="746" spans="1:27" x14ac:dyDescent="0.25">
      <c r="A746">
        <v>1600</v>
      </c>
      <c r="B746" t="s">
        <v>24</v>
      </c>
      <c r="C746" t="s">
        <v>54</v>
      </c>
      <c r="D746" t="s">
        <v>55</v>
      </c>
      <c r="E746">
        <v>11</v>
      </c>
      <c r="F746" t="s">
        <v>42</v>
      </c>
      <c r="G746">
        <v>200</v>
      </c>
      <c r="H746" t="s">
        <v>27</v>
      </c>
      <c r="I746" t="s">
        <v>38</v>
      </c>
      <c r="J746" t="s">
        <v>36</v>
      </c>
      <c r="K746" t="s">
        <v>49</v>
      </c>
      <c r="L746" t="s">
        <v>31</v>
      </c>
      <c r="M746">
        <v>3</v>
      </c>
      <c r="N746" t="s">
        <v>32</v>
      </c>
      <c r="O746" t="s">
        <v>33</v>
      </c>
      <c r="P746">
        <v>16.335100000000001</v>
      </c>
      <c r="Q746">
        <v>335713.9976</v>
      </c>
      <c r="R746">
        <v>3064488.6527999998</v>
      </c>
      <c r="S746">
        <v>335718.29930000001</v>
      </c>
      <c r="T746">
        <v>3064504.4112999998</v>
      </c>
      <c r="U746">
        <v>1.6334999999999999E-2</v>
      </c>
      <c r="V746" t="str">
        <f>VLOOKUP(C746,'Lines LookUp'!$B$1:$C$12,2,0)</f>
        <v>DHO</v>
      </c>
      <c r="W746" t="str">
        <f>ROUNDUP(Q746,3)&amp;"-"&amp;ROUNDUP(R746,3)</f>
        <v>335713.998-3064488.653</v>
      </c>
      <c r="X746" t="str">
        <f>ROUNDUP(S746,3)&amp;"-"&amp;ROUNDUP(T746,3)</f>
        <v>335718.3-3064504.412</v>
      </c>
      <c r="Y746">
        <f>VLOOKUP(W746&amp;"-"&amp;V746,'Buscoords Workout'!$F:$G,2,0)</f>
        <v>3056</v>
      </c>
      <c r="Z746">
        <f>VLOOKUP(X746&amp;"-"&amp;V746,'Buscoords Workout'!$F:$G,2,0)</f>
        <v>3057</v>
      </c>
      <c r="AA746" t="b">
        <f>OR(ISNA(Y746),ISNA(Z746))</f>
        <v>0</v>
      </c>
    </row>
    <row r="747" spans="1:27" x14ac:dyDescent="0.25">
      <c r="A747">
        <v>1601</v>
      </c>
      <c r="B747" t="s">
        <v>24</v>
      </c>
      <c r="C747" t="s">
        <v>54</v>
      </c>
      <c r="D747" t="s">
        <v>55</v>
      </c>
      <c r="E747">
        <v>11</v>
      </c>
      <c r="F747" t="s">
        <v>42</v>
      </c>
      <c r="G747">
        <v>200</v>
      </c>
      <c r="H747" t="s">
        <v>27</v>
      </c>
      <c r="I747" t="s">
        <v>38</v>
      </c>
      <c r="J747" t="s">
        <v>36</v>
      </c>
      <c r="K747" t="s">
        <v>49</v>
      </c>
      <c r="L747" t="s">
        <v>31</v>
      </c>
      <c r="M747">
        <v>3</v>
      </c>
      <c r="N747" t="s">
        <v>32</v>
      </c>
      <c r="O747" t="s">
        <v>33</v>
      </c>
      <c r="P747">
        <v>10.0077</v>
      </c>
      <c r="Q747">
        <v>335718.29930000001</v>
      </c>
      <c r="R747">
        <v>3064504.4112999998</v>
      </c>
      <c r="S747">
        <v>335721.60700000002</v>
      </c>
      <c r="T747">
        <v>3064513.8566000001</v>
      </c>
      <c r="U747">
        <v>1.0008E-2</v>
      </c>
      <c r="V747" t="str">
        <f>VLOOKUP(C747,'Lines LookUp'!$B$1:$C$12,2,0)</f>
        <v>DHO</v>
      </c>
      <c r="W747" t="str">
        <f>ROUNDUP(Q747,3)&amp;"-"&amp;ROUNDUP(R747,3)</f>
        <v>335718.3-3064504.412</v>
      </c>
      <c r="X747" t="str">
        <f>ROUNDUP(S747,3)&amp;"-"&amp;ROUNDUP(T747,3)</f>
        <v>335721.607-3064513.857</v>
      </c>
      <c r="Y747">
        <f>VLOOKUP(W747&amp;"-"&amp;V747,'Buscoords Workout'!$F:$G,2,0)</f>
        <v>3057</v>
      </c>
      <c r="Z747">
        <f>VLOOKUP(X747&amp;"-"&amp;V747,'Buscoords Workout'!$F:$G,2,0)</f>
        <v>3058</v>
      </c>
      <c r="AA747" t="b">
        <f>OR(ISNA(Y747),ISNA(Z747))</f>
        <v>0</v>
      </c>
    </row>
    <row r="748" spans="1:27" x14ac:dyDescent="0.25">
      <c r="A748">
        <v>1602</v>
      </c>
      <c r="B748" t="s">
        <v>24</v>
      </c>
      <c r="C748" t="s">
        <v>54</v>
      </c>
      <c r="D748" t="s">
        <v>55</v>
      </c>
      <c r="E748">
        <v>11</v>
      </c>
      <c r="F748" t="s">
        <v>42</v>
      </c>
      <c r="G748">
        <v>200</v>
      </c>
      <c r="H748" t="s">
        <v>27</v>
      </c>
      <c r="I748" t="s">
        <v>38</v>
      </c>
      <c r="J748" t="s">
        <v>36</v>
      </c>
      <c r="K748" t="s">
        <v>49</v>
      </c>
      <c r="L748" t="s">
        <v>31</v>
      </c>
      <c r="M748">
        <v>3</v>
      </c>
      <c r="N748" t="s">
        <v>32</v>
      </c>
      <c r="O748" t="s">
        <v>33</v>
      </c>
      <c r="P748">
        <v>10.724299999999999</v>
      </c>
      <c r="Q748">
        <v>335721.60700000002</v>
      </c>
      <c r="R748">
        <v>3064513.8566000001</v>
      </c>
      <c r="S748">
        <v>335726.7316</v>
      </c>
      <c r="T748">
        <v>3064523.2773000002</v>
      </c>
      <c r="U748">
        <v>1.0723999999999999E-2</v>
      </c>
      <c r="V748" t="str">
        <f>VLOOKUP(C748,'Lines LookUp'!$B$1:$C$12,2,0)</f>
        <v>DHO</v>
      </c>
      <c r="W748" t="str">
        <f>ROUNDUP(Q748,3)&amp;"-"&amp;ROUNDUP(R748,3)</f>
        <v>335721.607-3064513.857</v>
      </c>
      <c r="X748" t="str">
        <f>ROUNDUP(S748,3)&amp;"-"&amp;ROUNDUP(T748,3)</f>
        <v>335726.732-3064523.278</v>
      </c>
      <c r="Y748">
        <f>VLOOKUP(W748&amp;"-"&amp;V748,'Buscoords Workout'!$F:$G,2,0)</f>
        <v>3058</v>
      </c>
      <c r="Z748">
        <f>VLOOKUP(X748&amp;"-"&amp;V748,'Buscoords Workout'!$F:$G,2,0)</f>
        <v>3059</v>
      </c>
      <c r="AA748" t="b">
        <f>OR(ISNA(Y748),ISNA(Z748))</f>
        <v>0</v>
      </c>
    </row>
    <row r="749" spans="1:27" x14ac:dyDescent="0.25">
      <c r="A749">
        <v>1603</v>
      </c>
      <c r="B749" t="s">
        <v>24</v>
      </c>
      <c r="C749" t="s">
        <v>54</v>
      </c>
      <c r="D749" t="s">
        <v>55</v>
      </c>
      <c r="E749">
        <v>11</v>
      </c>
      <c r="F749" t="s">
        <v>42</v>
      </c>
      <c r="G749">
        <v>200</v>
      </c>
      <c r="H749" t="s">
        <v>27</v>
      </c>
      <c r="I749" t="s">
        <v>38</v>
      </c>
      <c r="J749" t="s">
        <v>36</v>
      </c>
      <c r="K749" t="s">
        <v>49</v>
      </c>
      <c r="L749" t="s">
        <v>31</v>
      </c>
      <c r="M749">
        <v>3</v>
      </c>
      <c r="N749" t="s">
        <v>32</v>
      </c>
      <c r="O749" t="s">
        <v>33</v>
      </c>
      <c r="P749">
        <v>8.7276199999999999</v>
      </c>
      <c r="Q749">
        <v>335726.7316</v>
      </c>
      <c r="R749">
        <v>3064523.2773000002</v>
      </c>
      <c r="S749">
        <v>335734.50809999998</v>
      </c>
      <c r="T749">
        <v>3064527.2393</v>
      </c>
      <c r="U749">
        <v>8.7279999999999996E-3</v>
      </c>
      <c r="V749" t="str">
        <f>VLOOKUP(C749,'Lines LookUp'!$B$1:$C$12,2,0)</f>
        <v>DHO</v>
      </c>
      <c r="W749" t="str">
        <f>ROUNDUP(Q749,3)&amp;"-"&amp;ROUNDUP(R749,3)</f>
        <v>335726.732-3064523.278</v>
      </c>
      <c r="X749" t="str">
        <f>ROUNDUP(S749,3)&amp;"-"&amp;ROUNDUP(T749,3)</f>
        <v>335734.509-3064527.24</v>
      </c>
      <c r="Y749">
        <f>VLOOKUP(W749&amp;"-"&amp;V749,'Buscoords Workout'!$F:$G,2,0)</f>
        <v>3059</v>
      </c>
      <c r="Z749">
        <f>VLOOKUP(X749&amp;"-"&amp;V749,'Buscoords Workout'!$F:$G,2,0)</f>
        <v>3060</v>
      </c>
      <c r="AA749" t="b">
        <f>OR(ISNA(Y749),ISNA(Z749))</f>
        <v>0</v>
      </c>
    </row>
    <row r="750" spans="1:27" x14ac:dyDescent="0.25">
      <c r="A750">
        <v>1604</v>
      </c>
      <c r="B750" t="s">
        <v>24</v>
      </c>
      <c r="C750" t="s">
        <v>54</v>
      </c>
      <c r="D750" t="s">
        <v>55</v>
      </c>
      <c r="E750">
        <v>11</v>
      </c>
      <c r="F750" t="s">
        <v>37</v>
      </c>
      <c r="G750">
        <v>100</v>
      </c>
      <c r="H750" t="s">
        <v>27</v>
      </c>
      <c r="I750" t="s">
        <v>38</v>
      </c>
      <c r="J750" t="s">
        <v>36</v>
      </c>
      <c r="K750" t="s">
        <v>30</v>
      </c>
      <c r="L750" t="s">
        <v>31</v>
      </c>
      <c r="M750">
        <v>3</v>
      </c>
      <c r="N750" t="s">
        <v>32</v>
      </c>
      <c r="O750" t="s">
        <v>33</v>
      </c>
      <c r="P750">
        <v>39.590499999999999</v>
      </c>
      <c r="Q750">
        <v>335526.92310000001</v>
      </c>
      <c r="R750">
        <v>3064159.9315999998</v>
      </c>
      <c r="S750">
        <v>335562.58049999998</v>
      </c>
      <c r="T750">
        <v>3064142.7281999998</v>
      </c>
      <c r="U750">
        <v>3.959E-2</v>
      </c>
      <c r="V750" t="str">
        <f>VLOOKUP(C750,'Lines LookUp'!$B$1:$C$12,2,0)</f>
        <v>DHO</v>
      </c>
      <c r="W750" t="str">
        <f>ROUNDUP(Q750,3)&amp;"-"&amp;ROUNDUP(R750,3)</f>
        <v>335526.924-3064159.932</v>
      </c>
      <c r="X750" t="str">
        <f>ROUNDUP(S750,3)&amp;"-"&amp;ROUNDUP(T750,3)</f>
        <v>335562.581-3064142.729</v>
      </c>
      <c r="Y750">
        <f>VLOOKUP(W750&amp;"-"&amp;V750,'Buscoords Workout'!$F:$G,2,0)</f>
        <v>3088</v>
      </c>
      <c r="Z750">
        <f>VLOOKUP(X750&amp;"-"&amp;V750,'Buscoords Workout'!$F:$G,2,0)</f>
        <v>3089</v>
      </c>
      <c r="AA750" t="b">
        <f>OR(ISNA(Y750),ISNA(Z750))</f>
        <v>0</v>
      </c>
    </row>
    <row r="751" spans="1:27" x14ac:dyDescent="0.25">
      <c r="A751">
        <v>1605</v>
      </c>
      <c r="B751" t="s">
        <v>24</v>
      </c>
      <c r="C751" t="s">
        <v>54</v>
      </c>
      <c r="D751" t="s">
        <v>55</v>
      </c>
      <c r="E751">
        <v>11</v>
      </c>
      <c r="F751" t="s">
        <v>37</v>
      </c>
      <c r="G751">
        <v>100</v>
      </c>
      <c r="H751" t="s">
        <v>27</v>
      </c>
      <c r="I751" t="s">
        <v>38</v>
      </c>
      <c r="J751" t="s">
        <v>36</v>
      </c>
      <c r="K751" t="s">
        <v>30</v>
      </c>
      <c r="L751" t="s">
        <v>31</v>
      </c>
      <c r="M751">
        <v>3</v>
      </c>
      <c r="N751" t="s">
        <v>32</v>
      </c>
      <c r="O751" t="s">
        <v>33</v>
      </c>
      <c r="P751">
        <v>22.7669</v>
      </c>
      <c r="Q751">
        <v>335562.58049999998</v>
      </c>
      <c r="R751">
        <v>3064142.7281999998</v>
      </c>
      <c r="S751">
        <v>335583.35259999998</v>
      </c>
      <c r="T751">
        <v>3064133.4087999999</v>
      </c>
      <c r="U751">
        <v>2.2766999999999999E-2</v>
      </c>
      <c r="V751" t="str">
        <f>VLOOKUP(C751,'Lines LookUp'!$B$1:$C$12,2,0)</f>
        <v>DHO</v>
      </c>
      <c r="W751" t="str">
        <f>ROUNDUP(Q751,3)&amp;"-"&amp;ROUNDUP(R751,3)</f>
        <v>335562.581-3064142.729</v>
      </c>
      <c r="X751" t="str">
        <f>ROUNDUP(S751,3)&amp;"-"&amp;ROUNDUP(T751,3)</f>
        <v>335583.353-3064133.409</v>
      </c>
      <c r="Y751">
        <f>VLOOKUP(W751&amp;"-"&amp;V751,'Buscoords Workout'!$F:$G,2,0)</f>
        <v>3089</v>
      </c>
      <c r="Z751">
        <f>VLOOKUP(X751&amp;"-"&amp;V751,'Buscoords Workout'!$F:$G,2,0)</f>
        <v>3090</v>
      </c>
      <c r="AA751" t="b">
        <f>OR(ISNA(Y751),ISNA(Z751))</f>
        <v>0</v>
      </c>
    </row>
    <row r="752" spans="1:27" x14ac:dyDescent="0.25">
      <c r="A752">
        <v>1606</v>
      </c>
      <c r="B752" t="s">
        <v>24</v>
      </c>
      <c r="C752" t="s">
        <v>54</v>
      </c>
      <c r="D752" t="s">
        <v>55</v>
      </c>
      <c r="E752">
        <v>11</v>
      </c>
      <c r="F752" t="s">
        <v>37</v>
      </c>
      <c r="G752">
        <v>100</v>
      </c>
      <c r="H752" t="s">
        <v>27</v>
      </c>
      <c r="I752" t="s">
        <v>38</v>
      </c>
      <c r="J752" t="s">
        <v>36</v>
      </c>
      <c r="K752" t="s">
        <v>30</v>
      </c>
      <c r="L752" t="s">
        <v>31</v>
      </c>
      <c r="M752">
        <v>3</v>
      </c>
      <c r="N752" t="s">
        <v>32</v>
      </c>
      <c r="O752" t="s">
        <v>33</v>
      </c>
      <c r="P752">
        <v>42.6661</v>
      </c>
      <c r="Q752">
        <v>335583.35259999998</v>
      </c>
      <c r="R752">
        <v>3064133.4087999999</v>
      </c>
      <c r="S752">
        <v>335623.1226</v>
      </c>
      <c r="T752">
        <v>3064117.9575999998</v>
      </c>
      <c r="U752">
        <v>4.2666000000000003E-2</v>
      </c>
      <c r="V752" t="str">
        <f>VLOOKUP(C752,'Lines LookUp'!$B$1:$C$12,2,0)</f>
        <v>DHO</v>
      </c>
      <c r="W752" t="str">
        <f>ROUNDUP(Q752,3)&amp;"-"&amp;ROUNDUP(R752,3)</f>
        <v>335583.353-3064133.409</v>
      </c>
      <c r="X752" t="str">
        <f>ROUNDUP(S752,3)&amp;"-"&amp;ROUNDUP(T752,3)</f>
        <v>335623.123-3064117.958</v>
      </c>
      <c r="Y752">
        <f>VLOOKUP(W752&amp;"-"&amp;V752,'Buscoords Workout'!$F:$G,2,0)</f>
        <v>3090</v>
      </c>
      <c r="Z752">
        <f>VLOOKUP(X752&amp;"-"&amp;V752,'Buscoords Workout'!$F:$G,2,0)</f>
        <v>3091</v>
      </c>
      <c r="AA752" t="b">
        <f>OR(ISNA(Y752),ISNA(Z752))</f>
        <v>0</v>
      </c>
    </row>
    <row r="753" spans="1:27" x14ac:dyDescent="0.25">
      <c r="A753">
        <v>1607</v>
      </c>
      <c r="B753" t="s">
        <v>24</v>
      </c>
      <c r="C753" t="s">
        <v>54</v>
      </c>
      <c r="D753" t="s">
        <v>55</v>
      </c>
      <c r="E753">
        <v>11</v>
      </c>
      <c r="F753" t="s">
        <v>37</v>
      </c>
      <c r="G753">
        <v>100</v>
      </c>
      <c r="H753" t="s">
        <v>27</v>
      </c>
      <c r="I753" t="s">
        <v>38</v>
      </c>
      <c r="J753" t="s">
        <v>36</v>
      </c>
      <c r="K753" t="s">
        <v>30</v>
      </c>
      <c r="L753" t="s">
        <v>31</v>
      </c>
      <c r="M753">
        <v>3</v>
      </c>
      <c r="N753" t="s">
        <v>32</v>
      </c>
      <c r="O753" t="s">
        <v>33</v>
      </c>
      <c r="P753">
        <v>55.708799999999997</v>
      </c>
      <c r="Q753">
        <v>335623.1226</v>
      </c>
      <c r="R753">
        <v>3064117.9575999998</v>
      </c>
      <c r="S753">
        <v>335675.56829999998</v>
      </c>
      <c r="T753">
        <v>3064099.1716</v>
      </c>
      <c r="U753">
        <v>5.5709000000000002E-2</v>
      </c>
      <c r="V753" t="str">
        <f>VLOOKUP(C753,'Lines LookUp'!$B$1:$C$12,2,0)</f>
        <v>DHO</v>
      </c>
      <c r="W753" t="str">
        <f>ROUNDUP(Q753,3)&amp;"-"&amp;ROUNDUP(R753,3)</f>
        <v>335623.123-3064117.958</v>
      </c>
      <c r="X753" t="str">
        <f>ROUNDUP(S753,3)&amp;"-"&amp;ROUNDUP(T753,3)</f>
        <v>335675.569-3064099.172</v>
      </c>
      <c r="Y753">
        <f>VLOOKUP(W753&amp;"-"&amp;V753,'Buscoords Workout'!$F:$G,2,0)</f>
        <v>3091</v>
      </c>
      <c r="Z753">
        <f>VLOOKUP(X753&amp;"-"&amp;V753,'Buscoords Workout'!$F:$G,2,0)</f>
        <v>3092</v>
      </c>
      <c r="AA753" t="b">
        <f>OR(ISNA(Y753),ISNA(Z753))</f>
        <v>0</v>
      </c>
    </row>
    <row r="754" spans="1:27" x14ac:dyDescent="0.25">
      <c r="A754">
        <v>1608</v>
      </c>
      <c r="B754" t="s">
        <v>24</v>
      </c>
      <c r="C754" t="s">
        <v>54</v>
      </c>
      <c r="D754" t="s">
        <v>55</v>
      </c>
      <c r="E754">
        <v>11</v>
      </c>
      <c r="F754" t="s">
        <v>37</v>
      </c>
      <c r="G754">
        <v>100</v>
      </c>
      <c r="H754" t="s">
        <v>27</v>
      </c>
      <c r="I754" t="s">
        <v>38</v>
      </c>
      <c r="J754" t="s">
        <v>36</v>
      </c>
      <c r="K754" t="s">
        <v>30</v>
      </c>
      <c r="L754" t="s">
        <v>31</v>
      </c>
      <c r="M754">
        <v>3</v>
      </c>
      <c r="N754" t="s">
        <v>32</v>
      </c>
      <c r="O754" t="s">
        <v>33</v>
      </c>
      <c r="P754">
        <v>35.368499999999997</v>
      </c>
      <c r="Q754">
        <v>335675.56829999998</v>
      </c>
      <c r="R754">
        <v>3064099.1716</v>
      </c>
      <c r="S754">
        <v>335709.98550000001</v>
      </c>
      <c r="T754">
        <v>3064091.0236999998</v>
      </c>
      <c r="U754">
        <v>3.5368999999999998E-2</v>
      </c>
      <c r="V754" t="str">
        <f>VLOOKUP(C754,'Lines LookUp'!$B$1:$C$12,2,0)</f>
        <v>DHO</v>
      </c>
      <c r="W754" t="str">
        <f>ROUNDUP(Q754,3)&amp;"-"&amp;ROUNDUP(R754,3)</f>
        <v>335675.569-3064099.172</v>
      </c>
      <c r="X754" t="str">
        <f>ROUNDUP(S754,3)&amp;"-"&amp;ROUNDUP(T754,3)</f>
        <v>335709.986-3064091.024</v>
      </c>
      <c r="Y754">
        <f>VLOOKUP(W754&amp;"-"&amp;V754,'Buscoords Workout'!$F:$G,2,0)</f>
        <v>3092</v>
      </c>
      <c r="Z754">
        <f>VLOOKUP(X754&amp;"-"&amp;V754,'Buscoords Workout'!$F:$G,2,0)</f>
        <v>3093</v>
      </c>
      <c r="AA754" t="b">
        <f>OR(ISNA(Y754),ISNA(Z754))</f>
        <v>0</v>
      </c>
    </row>
    <row r="755" spans="1:27" x14ac:dyDescent="0.25">
      <c r="A755">
        <v>1609</v>
      </c>
      <c r="B755" t="s">
        <v>24</v>
      </c>
      <c r="C755" t="s">
        <v>54</v>
      </c>
      <c r="D755" t="s">
        <v>55</v>
      </c>
      <c r="E755">
        <v>11</v>
      </c>
      <c r="F755" t="s">
        <v>37</v>
      </c>
      <c r="G755">
        <v>100</v>
      </c>
      <c r="H755" t="s">
        <v>27</v>
      </c>
      <c r="I755" t="s">
        <v>38</v>
      </c>
      <c r="J755" t="s">
        <v>36</v>
      </c>
      <c r="K755" t="s">
        <v>30</v>
      </c>
      <c r="L755" t="s">
        <v>31</v>
      </c>
      <c r="M755">
        <v>3</v>
      </c>
      <c r="N755" t="s">
        <v>32</v>
      </c>
      <c r="O755" t="s">
        <v>33</v>
      </c>
      <c r="P755">
        <v>17.111699999999999</v>
      </c>
      <c r="Q755">
        <v>335709.98550000001</v>
      </c>
      <c r="R755">
        <v>3064091.0236999998</v>
      </c>
      <c r="S755">
        <v>335725.79790000001</v>
      </c>
      <c r="T755">
        <v>3064084.4830999998</v>
      </c>
      <c r="U755">
        <v>1.7111999999999999E-2</v>
      </c>
      <c r="V755" t="str">
        <f>VLOOKUP(C755,'Lines LookUp'!$B$1:$C$12,2,0)</f>
        <v>DHO</v>
      </c>
      <c r="W755" t="str">
        <f>ROUNDUP(Q755,3)&amp;"-"&amp;ROUNDUP(R755,3)</f>
        <v>335709.986-3064091.024</v>
      </c>
      <c r="X755" t="str">
        <f>ROUNDUP(S755,3)&amp;"-"&amp;ROUNDUP(T755,3)</f>
        <v>335725.798-3064084.484</v>
      </c>
      <c r="Y755">
        <f>VLOOKUP(W755&amp;"-"&amp;V755,'Buscoords Workout'!$F:$G,2,0)</f>
        <v>3093</v>
      </c>
      <c r="Z755">
        <f>VLOOKUP(X755&amp;"-"&amp;V755,'Buscoords Workout'!$F:$G,2,0)</f>
        <v>3094</v>
      </c>
      <c r="AA755" t="b">
        <f>OR(ISNA(Y755),ISNA(Z755))</f>
        <v>0</v>
      </c>
    </row>
    <row r="756" spans="1:27" x14ac:dyDescent="0.25">
      <c r="A756">
        <v>1610</v>
      </c>
      <c r="B756" t="s">
        <v>24</v>
      </c>
      <c r="C756" t="s">
        <v>54</v>
      </c>
      <c r="D756" t="s">
        <v>55</v>
      </c>
      <c r="E756">
        <v>11</v>
      </c>
      <c r="F756" t="s">
        <v>37</v>
      </c>
      <c r="G756">
        <v>100</v>
      </c>
      <c r="H756" t="s">
        <v>27</v>
      </c>
      <c r="I756" t="s">
        <v>38</v>
      </c>
      <c r="J756" t="s">
        <v>36</v>
      </c>
      <c r="K756" t="s">
        <v>30</v>
      </c>
      <c r="L756" t="s">
        <v>31</v>
      </c>
      <c r="M756">
        <v>3</v>
      </c>
      <c r="N756" t="s">
        <v>32</v>
      </c>
      <c r="O756" t="s">
        <v>33</v>
      </c>
      <c r="P756">
        <v>97.1935</v>
      </c>
      <c r="Q756">
        <v>335725.79790000001</v>
      </c>
      <c r="R756">
        <v>3064084.4830999998</v>
      </c>
      <c r="S756">
        <v>335813.60070000001</v>
      </c>
      <c r="T756">
        <v>3064042.8028000002</v>
      </c>
      <c r="U756">
        <v>9.7194000000000003E-2</v>
      </c>
      <c r="V756" t="str">
        <f>VLOOKUP(C756,'Lines LookUp'!$B$1:$C$12,2,0)</f>
        <v>DHO</v>
      </c>
      <c r="W756" t="str">
        <f>ROUNDUP(Q756,3)&amp;"-"&amp;ROUNDUP(R756,3)</f>
        <v>335725.798-3064084.484</v>
      </c>
      <c r="X756" t="str">
        <f>ROUNDUP(S756,3)&amp;"-"&amp;ROUNDUP(T756,3)</f>
        <v>335813.601-3064042.803</v>
      </c>
      <c r="Y756">
        <f>VLOOKUP(W756&amp;"-"&amp;V756,'Buscoords Workout'!$F:$G,2,0)</f>
        <v>3094</v>
      </c>
      <c r="Z756">
        <f>VLOOKUP(X756&amp;"-"&amp;V756,'Buscoords Workout'!$F:$G,2,0)</f>
        <v>3095</v>
      </c>
      <c r="AA756" t="b">
        <f>OR(ISNA(Y756),ISNA(Z756))</f>
        <v>0</v>
      </c>
    </row>
    <row r="757" spans="1:27" x14ac:dyDescent="0.25">
      <c r="A757">
        <v>1611</v>
      </c>
      <c r="B757" t="s">
        <v>24</v>
      </c>
      <c r="C757" t="s">
        <v>54</v>
      </c>
      <c r="D757" t="s">
        <v>55</v>
      </c>
      <c r="E757">
        <v>11</v>
      </c>
      <c r="F757" t="s">
        <v>37</v>
      </c>
      <c r="G757">
        <v>100</v>
      </c>
      <c r="H757" t="s">
        <v>27</v>
      </c>
      <c r="I757" t="s">
        <v>38</v>
      </c>
      <c r="J757" t="s">
        <v>36</v>
      </c>
      <c r="K757" t="s">
        <v>30</v>
      </c>
      <c r="L757" t="s">
        <v>31</v>
      </c>
      <c r="M757">
        <v>3</v>
      </c>
      <c r="N757" t="s">
        <v>32</v>
      </c>
      <c r="O757" t="s">
        <v>33</v>
      </c>
      <c r="P757">
        <v>20.488299999999999</v>
      </c>
      <c r="Q757">
        <v>335228.56140000001</v>
      </c>
      <c r="R757">
        <v>3064248.1987999999</v>
      </c>
      <c r="S757">
        <v>335235.80609999999</v>
      </c>
      <c r="T757">
        <v>3064267.3635</v>
      </c>
      <c r="U757">
        <v>2.0487999999999999E-2</v>
      </c>
      <c r="V757" t="str">
        <f>VLOOKUP(C757,'Lines LookUp'!$B$1:$C$12,2,0)</f>
        <v>DHO</v>
      </c>
      <c r="W757" t="str">
        <f>ROUNDUP(Q757,3)&amp;"-"&amp;ROUNDUP(R757,3)</f>
        <v>335228.562-3064248.199</v>
      </c>
      <c r="X757" t="str">
        <f>ROUNDUP(S757,3)&amp;"-"&amp;ROUNDUP(T757,3)</f>
        <v>335235.807-3064267.364</v>
      </c>
      <c r="Y757">
        <f>VLOOKUP(W757&amp;"-"&amp;V757,'Buscoords Workout'!$F:$G,2,0)</f>
        <v>3032</v>
      </c>
      <c r="Z757">
        <f>VLOOKUP(X757&amp;"-"&amp;V757,'Buscoords Workout'!$F:$G,2,0)</f>
        <v>3096</v>
      </c>
      <c r="AA757" t="b">
        <f>OR(ISNA(Y757),ISNA(Z757))</f>
        <v>0</v>
      </c>
    </row>
    <row r="758" spans="1:27" x14ac:dyDescent="0.25">
      <c r="A758">
        <v>1612</v>
      </c>
      <c r="B758" t="s">
        <v>24</v>
      </c>
      <c r="C758" t="s">
        <v>54</v>
      </c>
      <c r="D758" t="s">
        <v>55</v>
      </c>
      <c r="E758">
        <v>11</v>
      </c>
      <c r="F758" t="s">
        <v>37</v>
      </c>
      <c r="G758">
        <v>100</v>
      </c>
      <c r="H758" t="s">
        <v>27</v>
      </c>
      <c r="I758" t="s">
        <v>38</v>
      </c>
      <c r="J758" t="s">
        <v>36</v>
      </c>
      <c r="K758" t="s">
        <v>30</v>
      </c>
      <c r="L758" t="s">
        <v>31</v>
      </c>
      <c r="M758">
        <v>3</v>
      </c>
      <c r="N758" t="s">
        <v>32</v>
      </c>
      <c r="O758" t="s">
        <v>33</v>
      </c>
      <c r="P758">
        <v>57.367400000000004</v>
      </c>
      <c r="Q758">
        <v>335235.80609999999</v>
      </c>
      <c r="R758">
        <v>3064267.3635</v>
      </c>
      <c r="S758">
        <v>335256.52059999999</v>
      </c>
      <c r="T758">
        <v>3064320.8605</v>
      </c>
      <c r="U758">
        <v>5.7367000000000001E-2</v>
      </c>
      <c r="V758" t="str">
        <f>VLOOKUP(C758,'Lines LookUp'!$B$1:$C$12,2,0)</f>
        <v>DHO</v>
      </c>
      <c r="W758" t="str">
        <f>ROUNDUP(Q758,3)&amp;"-"&amp;ROUNDUP(R758,3)</f>
        <v>335235.807-3064267.364</v>
      </c>
      <c r="X758" t="str">
        <f>ROUNDUP(S758,3)&amp;"-"&amp;ROUNDUP(T758,3)</f>
        <v>335256.521-3064320.861</v>
      </c>
      <c r="Y758">
        <f>VLOOKUP(W758&amp;"-"&amp;V758,'Buscoords Workout'!$F:$G,2,0)</f>
        <v>3096</v>
      </c>
      <c r="Z758">
        <f>VLOOKUP(X758&amp;"-"&amp;V758,'Buscoords Workout'!$F:$G,2,0)</f>
        <v>3097</v>
      </c>
      <c r="AA758" t="b">
        <f>OR(ISNA(Y758),ISNA(Z758))</f>
        <v>0</v>
      </c>
    </row>
    <row r="759" spans="1:27" x14ac:dyDescent="0.25">
      <c r="A759">
        <v>1613</v>
      </c>
      <c r="B759" t="s">
        <v>24</v>
      </c>
      <c r="C759" t="s">
        <v>54</v>
      </c>
      <c r="D759" t="s">
        <v>55</v>
      </c>
      <c r="E759">
        <v>11</v>
      </c>
      <c r="F759" t="s">
        <v>37</v>
      </c>
      <c r="G759">
        <v>100</v>
      </c>
      <c r="H759" t="s">
        <v>27</v>
      </c>
      <c r="I759" t="s">
        <v>38</v>
      </c>
      <c r="J759" t="s">
        <v>36</v>
      </c>
      <c r="K759" t="s">
        <v>30</v>
      </c>
      <c r="L759" t="s">
        <v>31</v>
      </c>
      <c r="M759">
        <v>3</v>
      </c>
      <c r="N759" t="s">
        <v>32</v>
      </c>
      <c r="O759" t="s">
        <v>33</v>
      </c>
      <c r="P759">
        <v>41.914099999999998</v>
      </c>
      <c r="Q759">
        <v>335256.52059999999</v>
      </c>
      <c r="R759">
        <v>3064320.8605</v>
      </c>
      <c r="S759">
        <v>335271.5883</v>
      </c>
      <c r="T759">
        <v>3064359.9726</v>
      </c>
      <c r="U759">
        <v>4.1914E-2</v>
      </c>
      <c r="V759" t="str">
        <f>VLOOKUP(C759,'Lines LookUp'!$B$1:$C$12,2,0)</f>
        <v>DHO</v>
      </c>
      <c r="W759" t="str">
        <f>ROUNDUP(Q759,3)&amp;"-"&amp;ROUNDUP(R759,3)</f>
        <v>335256.521-3064320.861</v>
      </c>
      <c r="X759" t="str">
        <f>ROUNDUP(S759,3)&amp;"-"&amp;ROUNDUP(T759,3)</f>
        <v>335271.589-3064359.973</v>
      </c>
      <c r="Y759">
        <f>VLOOKUP(W759&amp;"-"&amp;V759,'Buscoords Workout'!$F:$G,2,0)</f>
        <v>3097</v>
      </c>
      <c r="Z759">
        <f>VLOOKUP(X759&amp;"-"&amp;V759,'Buscoords Workout'!$F:$G,2,0)</f>
        <v>3098</v>
      </c>
      <c r="AA759" t="b">
        <f>OR(ISNA(Y759),ISNA(Z759))</f>
        <v>0</v>
      </c>
    </row>
    <row r="760" spans="1:27" x14ac:dyDescent="0.25">
      <c r="A760">
        <v>1614</v>
      </c>
      <c r="B760" t="s">
        <v>24</v>
      </c>
      <c r="C760" t="s">
        <v>54</v>
      </c>
      <c r="D760" t="s">
        <v>55</v>
      </c>
      <c r="E760">
        <v>11</v>
      </c>
      <c r="F760" t="s">
        <v>37</v>
      </c>
      <c r="G760">
        <v>100</v>
      </c>
      <c r="H760" t="s">
        <v>27</v>
      </c>
      <c r="I760" t="s">
        <v>38</v>
      </c>
      <c r="J760" t="s">
        <v>36</v>
      </c>
      <c r="K760" t="s">
        <v>30</v>
      </c>
      <c r="L760" t="s">
        <v>31</v>
      </c>
      <c r="M760">
        <v>3</v>
      </c>
      <c r="N760" t="s">
        <v>32</v>
      </c>
      <c r="O760" t="s">
        <v>33</v>
      </c>
      <c r="P760">
        <v>37.716099999999997</v>
      </c>
      <c r="Q760">
        <v>335271.5883</v>
      </c>
      <c r="R760">
        <v>3064359.9726</v>
      </c>
      <c r="S760">
        <v>335291.10629999998</v>
      </c>
      <c r="T760">
        <v>3064392.2456999999</v>
      </c>
      <c r="U760">
        <v>3.7716E-2</v>
      </c>
      <c r="V760" t="str">
        <f>VLOOKUP(C760,'Lines LookUp'!$B$1:$C$12,2,0)</f>
        <v>DHO</v>
      </c>
      <c r="W760" t="str">
        <f>ROUNDUP(Q760,3)&amp;"-"&amp;ROUNDUP(R760,3)</f>
        <v>335271.589-3064359.973</v>
      </c>
      <c r="X760" t="str">
        <f>ROUNDUP(S760,3)&amp;"-"&amp;ROUNDUP(T760,3)</f>
        <v>335291.107-3064392.246</v>
      </c>
      <c r="Y760">
        <f>VLOOKUP(W760&amp;"-"&amp;V760,'Buscoords Workout'!$F:$G,2,0)</f>
        <v>3098</v>
      </c>
      <c r="Z760">
        <f>VLOOKUP(X760&amp;"-"&amp;V760,'Buscoords Workout'!$F:$G,2,0)</f>
        <v>3099</v>
      </c>
      <c r="AA760" t="b">
        <f>OR(ISNA(Y760),ISNA(Z760))</f>
        <v>0</v>
      </c>
    </row>
    <row r="761" spans="1:27" x14ac:dyDescent="0.25">
      <c r="A761">
        <v>1615</v>
      </c>
      <c r="B761" t="s">
        <v>24</v>
      </c>
      <c r="C761" t="s">
        <v>54</v>
      </c>
      <c r="D761" t="s">
        <v>55</v>
      </c>
      <c r="E761">
        <v>11</v>
      </c>
      <c r="F761" t="s">
        <v>37</v>
      </c>
      <c r="G761">
        <v>100</v>
      </c>
      <c r="H761" t="s">
        <v>27</v>
      </c>
      <c r="I761" t="s">
        <v>38</v>
      </c>
      <c r="J761" t="s">
        <v>36</v>
      </c>
      <c r="K761" t="s">
        <v>30</v>
      </c>
      <c r="L761" t="s">
        <v>31</v>
      </c>
      <c r="M761">
        <v>3</v>
      </c>
      <c r="N761" t="s">
        <v>32</v>
      </c>
      <c r="O761" t="s">
        <v>33</v>
      </c>
      <c r="P761">
        <v>22.101400000000002</v>
      </c>
      <c r="Q761">
        <v>335291.10629999998</v>
      </c>
      <c r="R761">
        <v>3064392.2456999999</v>
      </c>
      <c r="S761">
        <v>335304.06920000003</v>
      </c>
      <c r="T761">
        <v>3064410.1464</v>
      </c>
      <c r="U761">
        <v>2.2100999999999999E-2</v>
      </c>
      <c r="V761" t="str">
        <f>VLOOKUP(C761,'Lines LookUp'!$B$1:$C$12,2,0)</f>
        <v>DHO</v>
      </c>
      <c r="W761" t="str">
        <f>ROUNDUP(Q761,3)&amp;"-"&amp;ROUNDUP(R761,3)</f>
        <v>335291.107-3064392.246</v>
      </c>
      <c r="X761" t="str">
        <f>ROUNDUP(S761,3)&amp;"-"&amp;ROUNDUP(T761,3)</f>
        <v>335304.07-3064410.147</v>
      </c>
      <c r="Y761">
        <f>VLOOKUP(W761&amp;"-"&amp;V761,'Buscoords Workout'!$F:$G,2,0)</f>
        <v>3099</v>
      </c>
      <c r="Z761">
        <f>VLOOKUP(X761&amp;"-"&amp;V761,'Buscoords Workout'!$F:$G,2,0)</f>
        <v>3100</v>
      </c>
      <c r="AA761" t="b">
        <f>OR(ISNA(Y761),ISNA(Z761))</f>
        <v>0</v>
      </c>
    </row>
    <row r="762" spans="1:27" x14ac:dyDescent="0.25">
      <c r="A762">
        <v>1616</v>
      </c>
      <c r="B762" t="s">
        <v>24</v>
      </c>
      <c r="C762" t="s">
        <v>54</v>
      </c>
      <c r="D762" t="s">
        <v>55</v>
      </c>
      <c r="E762">
        <v>11</v>
      </c>
      <c r="F762" t="s">
        <v>37</v>
      </c>
      <c r="G762">
        <v>100</v>
      </c>
      <c r="H762" t="s">
        <v>27</v>
      </c>
      <c r="I762" t="s">
        <v>38</v>
      </c>
      <c r="J762" t="s">
        <v>36</v>
      </c>
      <c r="K762" t="s">
        <v>30</v>
      </c>
      <c r="L762" t="s">
        <v>31</v>
      </c>
      <c r="M762">
        <v>3</v>
      </c>
      <c r="N762" t="s">
        <v>32</v>
      </c>
      <c r="O762" t="s">
        <v>33</v>
      </c>
      <c r="P762">
        <v>36.649000000000001</v>
      </c>
      <c r="Q762">
        <v>335304.06920000003</v>
      </c>
      <c r="R762">
        <v>3064410.1464</v>
      </c>
      <c r="S762">
        <v>335322.21830000001</v>
      </c>
      <c r="T762">
        <v>3064441.986</v>
      </c>
      <c r="U762">
        <v>3.6649000000000001E-2</v>
      </c>
      <c r="V762" t="str">
        <f>VLOOKUP(C762,'Lines LookUp'!$B$1:$C$12,2,0)</f>
        <v>DHO</v>
      </c>
      <c r="W762" t="str">
        <f>ROUNDUP(Q762,3)&amp;"-"&amp;ROUNDUP(R762,3)</f>
        <v>335304.07-3064410.147</v>
      </c>
      <c r="X762" t="str">
        <f>ROUNDUP(S762,3)&amp;"-"&amp;ROUNDUP(T762,3)</f>
        <v>335322.219-3064441.986</v>
      </c>
      <c r="Y762">
        <f>VLOOKUP(W762&amp;"-"&amp;V762,'Buscoords Workout'!$F:$G,2,0)</f>
        <v>3100</v>
      </c>
      <c r="Z762">
        <f>VLOOKUP(X762&amp;"-"&amp;V762,'Buscoords Workout'!$F:$G,2,0)</f>
        <v>3108</v>
      </c>
      <c r="AA762" t="b">
        <f>OR(ISNA(Y762),ISNA(Z762))</f>
        <v>0</v>
      </c>
    </row>
    <row r="763" spans="1:27" x14ac:dyDescent="0.25">
      <c r="A763">
        <v>1617</v>
      </c>
      <c r="B763" t="s">
        <v>24</v>
      </c>
      <c r="C763" t="s">
        <v>54</v>
      </c>
      <c r="D763" t="s">
        <v>55</v>
      </c>
      <c r="E763">
        <v>11</v>
      </c>
      <c r="F763" t="s">
        <v>37</v>
      </c>
      <c r="G763">
        <v>100</v>
      </c>
      <c r="H763" t="s">
        <v>27</v>
      </c>
      <c r="I763" t="s">
        <v>38</v>
      </c>
      <c r="J763" t="s">
        <v>36</v>
      </c>
      <c r="K763" t="s">
        <v>30</v>
      </c>
      <c r="L763" t="s">
        <v>31</v>
      </c>
      <c r="M763">
        <v>3</v>
      </c>
      <c r="N763" t="s">
        <v>32</v>
      </c>
      <c r="O763" t="s">
        <v>33</v>
      </c>
      <c r="P763">
        <v>10.844799999999999</v>
      </c>
      <c r="Q763">
        <v>335322.21830000001</v>
      </c>
      <c r="R763">
        <v>3064441.986</v>
      </c>
      <c r="S763">
        <v>335322.3652</v>
      </c>
      <c r="T763">
        <v>3064452.8297999999</v>
      </c>
      <c r="U763">
        <v>1.0845E-2</v>
      </c>
      <c r="V763" t="str">
        <f>VLOOKUP(C763,'Lines LookUp'!$B$1:$C$12,2,0)</f>
        <v>DHO</v>
      </c>
      <c r="W763" t="str">
        <f>ROUNDUP(Q763,3)&amp;"-"&amp;ROUNDUP(R763,3)</f>
        <v>335322.219-3064441.986</v>
      </c>
      <c r="X763" t="str">
        <f>ROUNDUP(S763,3)&amp;"-"&amp;ROUNDUP(T763,3)</f>
        <v>335322.366-3064452.83</v>
      </c>
      <c r="Y763">
        <f>VLOOKUP(W763&amp;"-"&amp;V763,'Buscoords Workout'!$F:$G,2,0)</f>
        <v>3108</v>
      </c>
      <c r="Z763">
        <f>VLOOKUP(X763&amp;"-"&amp;V763,'Buscoords Workout'!$F:$G,2,0)</f>
        <v>3101</v>
      </c>
      <c r="AA763" t="b">
        <f>OR(ISNA(Y763),ISNA(Z763))</f>
        <v>0</v>
      </c>
    </row>
    <row r="764" spans="1:27" x14ac:dyDescent="0.25">
      <c r="A764">
        <v>1618</v>
      </c>
      <c r="B764" t="s">
        <v>24</v>
      </c>
      <c r="C764" t="s">
        <v>54</v>
      </c>
      <c r="D764" t="s">
        <v>55</v>
      </c>
      <c r="E764">
        <v>11</v>
      </c>
      <c r="F764" t="s">
        <v>37</v>
      </c>
      <c r="G764">
        <v>100</v>
      </c>
      <c r="H764" t="s">
        <v>27</v>
      </c>
      <c r="I764" t="s">
        <v>38</v>
      </c>
      <c r="J764" t="s">
        <v>36</v>
      </c>
      <c r="K764" t="s">
        <v>30</v>
      </c>
      <c r="L764" t="s">
        <v>31</v>
      </c>
      <c r="M764">
        <v>3</v>
      </c>
      <c r="N764" t="s">
        <v>32</v>
      </c>
      <c r="O764" t="s">
        <v>33</v>
      </c>
      <c r="P764">
        <v>10.393000000000001</v>
      </c>
      <c r="Q764">
        <v>335322.3652</v>
      </c>
      <c r="R764">
        <v>3064452.8297999999</v>
      </c>
      <c r="S764">
        <v>335322.50599999999</v>
      </c>
      <c r="T764">
        <v>3064463.2217999999</v>
      </c>
      <c r="U764">
        <v>1.0392999999999999E-2</v>
      </c>
      <c r="V764" t="str">
        <f>VLOOKUP(C764,'Lines LookUp'!$B$1:$C$12,2,0)</f>
        <v>DHO</v>
      </c>
      <c r="W764" t="str">
        <f>ROUNDUP(Q764,3)&amp;"-"&amp;ROUNDUP(R764,3)</f>
        <v>335322.366-3064452.83</v>
      </c>
      <c r="X764" t="str">
        <f>ROUNDUP(S764,3)&amp;"-"&amp;ROUNDUP(T764,3)</f>
        <v>335322.506-3064463.222</v>
      </c>
      <c r="Y764">
        <f>VLOOKUP(W764&amp;"-"&amp;V764,'Buscoords Workout'!$F:$G,2,0)</f>
        <v>3101</v>
      </c>
      <c r="Z764">
        <f>VLOOKUP(X764&amp;"-"&amp;V764,'Buscoords Workout'!$F:$G,2,0)</f>
        <v>3102</v>
      </c>
      <c r="AA764" t="b">
        <f>OR(ISNA(Y764),ISNA(Z764))</f>
        <v>0</v>
      </c>
    </row>
    <row r="765" spans="1:27" x14ac:dyDescent="0.25">
      <c r="A765">
        <v>1619</v>
      </c>
      <c r="B765" t="s">
        <v>24</v>
      </c>
      <c r="C765" t="s">
        <v>54</v>
      </c>
      <c r="D765" t="s">
        <v>55</v>
      </c>
      <c r="E765">
        <v>11</v>
      </c>
      <c r="F765" t="s">
        <v>37</v>
      </c>
      <c r="G765">
        <v>100</v>
      </c>
      <c r="H765" t="s">
        <v>27</v>
      </c>
      <c r="I765" t="s">
        <v>38</v>
      </c>
      <c r="J765" t="s">
        <v>36</v>
      </c>
      <c r="K765" t="s">
        <v>30</v>
      </c>
      <c r="L765" t="s">
        <v>31</v>
      </c>
      <c r="M765">
        <v>3</v>
      </c>
      <c r="N765" t="s">
        <v>32</v>
      </c>
      <c r="O765" t="s">
        <v>33</v>
      </c>
      <c r="P765">
        <v>55.8474</v>
      </c>
      <c r="Q765">
        <v>335322.50599999999</v>
      </c>
      <c r="R765">
        <v>3064463.2217999999</v>
      </c>
      <c r="S765">
        <v>335276.59899999999</v>
      </c>
      <c r="T765">
        <v>3064495.0255</v>
      </c>
      <c r="U765">
        <v>5.5847000000000001E-2</v>
      </c>
      <c r="V765" t="str">
        <f>VLOOKUP(C765,'Lines LookUp'!$B$1:$C$12,2,0)</f>
        <v>DHO</v>
      </c>
      <c r="W765" t="str">
        <f>ROUNDUP(Q765,3)&amp;"-"&amp;ROUNDUP(R765,3)</f>
        <v>335322.506-3064463.222</v>
      </c>
      <c r="X765" t="str">
        <f>ROUNDUP(S765,3)&amp;"-"&amp;ROUNDUP(T765,3)</f>
        <v>335276.599-3064495.026</v>
      </c>
      <c r="Y765">
        <f>VLOOKUP(W765&amp;"-"&amp;V765,'Buscoords Workout'!$F:$G,2,0)</f>
        <v>3102</v>
      </c>
      <c r="Z765">
        <f>VLOOKUP(X765&amp;"-"&amp;V765,'Buscoords Workout'!$F:$G,2,0)</f>
        <v>3103</v>
      </c>
      <c r="AA765" t="b">
        <f>OR(ISNA(Y765),ISNA(Z765))</f>
        <v>0</v>
      </c>
    </row>
    <row r="766" spans="1:27" x14ac:dyDescent="0.25">
      <c r="A766">
        <v>1620</v>
      </c>
      <c r="B766" t="s">
        <v>24</v>
      </c>
      <c r="C766" t="s">
        <v>54</v>
      </c>
      <c r="D766" t="s">
        <v>55</v>
      </c>
      <c r="E766">
        <v>11</v>
      </c>
      <c r="F766" t="s">
        <v>37</v>
      </c>
      <c r="G766">
        <v>100</v>
      </c>
      <c r="H766" t="s">
        <v>27</v>
      </c>
      <c r="I766" t="s">
        <v>38</v>
      </c>
      <c r="J766" t="s">
        <v>36</v>
      </c>
      <c r="K766" t="s">
        <v>30</v>
      </c>
      <c r="L766" t="s">
        <v>31</v>
      </c>
      <c r="M766">
        <v>3</v>
      </c>
      <c r="N766" t="s">
        <v>32</v>
      </c>
      <c r="O766" t="s">
        <v>33</v>
      </c>
      <c r="P766">
        <v>38.542200000000001</v>
      </c>
      <c r="Q766">
        <v>335276.59899999999</v>
      </c>
      <c r="R766">
        <v>3064495.0255</v>
      </c>
      <c r="S766">
        <v>335247.8725</v>
      </c>
      <c r="T766">
        <v>3064520.7215999998</v>
      </c>
      <c r="U766">
        <v>3.8542E-2</v>
      </c>
      <c r="V766" t="str">
        <f>VLOOKUP(C766,'Lines LookUp'!$B$1:$C$12,2,0)</f>
        <v>DHO</v>
      </c>
      <c r="W766" t="str">
        <f>ROUNDUP(Q766,3)&amp;"-"&amp;ROUNDUP(R766,3)</f>
        <v>335276.599-3064495.026</v>
      </c>
      <c r="X766" t="str">
        <f>ROUNDUP(S766,3)&amp;"-"&amp;ROUNDUP(T766,3)</f>
        <v>335247.873-3064520.722</v>
      </c>
      <c r="Y766">
        <f>VLOOKUP(W766&amp;"-"&amp;V766,'Buscoords Workout'!$F:$G,2,0)</f>
        <v>3103</v>
      </c>
      <c r="Z766">
        <f>VLOOKUP(X766&amp;"-"&amp;V766,'Buscoords Workout'!$F:$G,2,0)</f>
        <v>3104</v>
      </c>
      <c r="AA766" t="b">
        <f>OR(ISNA(Y766),ISNA(Z766))</f>
        <v>0</v>
      </c>
    </row>
    <row r="767" spans="1:27" x14ac:dyDescent="0.25">
      <c r="A767">
        <v>1621</v>
      </c>
      <c r="B767" t="s">
        <v>24</v>
      </c>
      <c r="C767" t="s">
        <v>54</v>
      </c>
      <c r="D767" t="s">
        <v>55</v>
      </c>
      <c r="E767">
        <v>11</v>
      </c>
      <c r="F767" t="s">
        <v>37</v>
      </c>
      <c r="G767">
        <v>100</v>
      </c>
      <c r="H767" t="s">
        <v>27</v>
      </c>
      <c r="I767" t="s">
        <v>38</v>
      </c>
      <c r="J767" t="s">
        <v>36</v>
      </c>
      <c r="K767" t="s">
        <v>30</v>
      </c>
      <c r="L767" t="s">
        <v>31</v>
      </c>
      <c r="M767">
        <v>3</v>
      </c>
      <c r="N767" t="s">
        <v>32</v>
      </c>
      <c r="O767" t="s">
        <v>33</v>
      </c>
      <c r="P767">
        <v>34.481299999999997</v>
      </c>
      <c r="Q767">
        <v>335247.8725</v>
      </c>
      <c r="R767">
        <v>3064520.7215999998</v>
      </c>
      <c r="S767">
        <v>335241.973</v>
      </c>
      <c r="T767">
        <v>3064554.6945000002</v>
      </c>
      <c r="U767">
        <v>3.4480999999999998E-2</v>
      </c>
      <c r="V767" t="str">
        <f>VLOOKUP(C767,'Lines LookUp'!$B$1:$C$12,2,0)</f>
        <v>DHO</v>
      </c>
      <c r="W767" t="str">
        <f>ROUNDUP(Q767,3)&amp;"-"&amp;ROUNDUP(R767,3)</f>
        <v>335247.873-3064520.722</v>
      </c>
      <c r="X767" t="str">
        <f>ROUNDUP(S767,3)&amp;"-"&amp;ROUNDUP(T767,3)</f>
        <v>335241.973-3064554.695</v>
      </c>
      <c r="Y767">
        <f>VLOOKUP(W767&amp;"-"&amp;V767,'Buscoords Workout'!$F:$G,2,0)</f>
        <v>3104</v>
      </c>
      <c r="Z767">
        <f>VLOOKUP(X767&amp;"-"&amp;V767,'Buscoords Workout'!$F:$G,2,0)</f>
        <v>3105</v>
      </c>
      <c r="AA767" t="b">
        <f>OR(ISNA(Y767),ISNA(Z767))</f>
        <v>0</v>
      </c>
    </row>
    <row r="768" spans="1:27" x14ac:dyDescent="0.25">
      <c r="A768">
        <v>1622</v>
      </c>
      <c r="B768" t="s">
        <v>24</v>
      </c>
      <c r="C768" t="s">
        <v>54</v>
      </c>
      <c r="D768" t="s">
        <v>55</v>
      </c>
      <c r="E768">
        <v>11</v>
      </c>
      <c r="F768" t="s">
        <v>37</v>
      </c>
      <c r="G768">
        <v>100</v>
      </c>
      <c r="H768" t="s">
        <v>27</v>
      </c>
      <c r="I768" t="s">
        <v>38</v>
      </c>
      <c r="J768" t="s">
        <v>36</v>
      </c>
      <c r="K768" t="s">
        <v>30</v>
      </c>
      <c r="L768" t="s">
        <v>31</v>
      </c>
      <c r="M768">
        <v>3</v>
      </c>
      <c r="N768" t="s">
        <v>32</v>
      </c>
      <c r="O768" t="s">
        <v>33</v>
      </c>
      <c r="P768">
        <v>54.158700000000003</v>
      </c>
      <c r="Q768">
        <v>335241.973</v>
      </c>
      <c r="R768">
        <v>3064554.6945000002</v>
      </c>
      <c r="S768">
        <v>335284.67369999998</v>
      </c>
      <c r="T768">
        <v>3064588.0084000002</v>
      </c>
      <c r="U768">
        <v>5.4158999999999999E-2</v>
      </c>
      <c r="V768" t="str">
        <f>VLOOKUP(C768,'Lines LookUp'!$B$1:$C$12,2,0)</f>
        <v>DHO</v>
      </c>
      <c r="W768" t="str">
        <f>ROUNDUP(Q768,3)&amp;"-"&amp;ROUNDUP(R768,3)</f>
        <v>335241.973-3064554.695</v>
      </c>
      <c r="X768" t="str">
        <f>ROUNDUP(S768,3)&amp;"-"&amp;ROUNDUP(T768,3)</f>
        <v>335284.674-3064588.009</v>
      </c>
      <c r="Y768">
        <f>VLOOKUP(W768&amp;"-"&amp;V768,'Buscoords Workout'!$F:$G,2,0)</f>
        <v>3105</v>
      </c>
      <c r="Z768">
        <f>VLOOKUP(X768&amp;"-"&amp;V768,'Buscoords Workout'!$F:$G,2,0)</f>
        <v>3106</v>
      </c>
      <c r="AA768" t="b">
        <f>OR(ISNA(Y768),ISNA(Z768))</f>
        <v>0</v>
      </c>
    </row>
    <row r="769" spans="1:27" x14ac:dyDescent="0.25">
      <c r="A769">
        <v>1623</v>
      </c>
      <c r="B769" t="s">
        <v>24</v>
      </c>
      <c r="C769" t="s">
        <v>54</v>
      </c>
      <c r="D769" t="s">
        <v>55</v>
      </c>
      <c r="E769">
        <v>11</v>
      </c>
      <c r="F769" t="s">
        <v>37</v>
      </c>
      <c r="G769">
        <v>100</v>
      </c>
      <c r="H769" t="s">
        <v>27</v>
      </c>
      <c r="I769" t="s">
        <v>38</v>
      </c>
      <c r="J769" t="s">
        <v>36</v>
      </c>
      <c r="K769" t="s">
        <v>30</v>
      </c>
      <c r="L769" t="s">
        <v>31</v>
      </c>
      <c r="M769">
        <v>3</v>
      </c>
      <c r="N769" t="s">
        <v>32</v>
      </c>
      <c r="O769" t="s">
        <v>33</v>
      </c>
      <c r="P769">
        <v>42.824599999999997</v>
      </c>
      <c r="Q769">
        <v>335284.67369999998</v>
      </c>
      <c r="R769">
        <v>3064588.0084000002</v>
      </c>
      <c r="S769">
        <v>335324.85210000002</v>
      </c>
      <c r="T769">
        <v>3064602.8286000001</v>
      </c>
      <c r="U769">
        <v>4.2825000000000002E-2</v>
      </c>
      <c r="V769" t="str">
        <f>VLOOKUP(C769,'Lines LookUp'!$B$1:$C$12,2,0)</f>
        <v>DHO</v>
      </c>
      <c r="W769" t="str">
        <f>ROUNDUP(Q769,3)&amp;"-"&amp;ROUNDUP(R769,3)</f>
        <v>335284.674-3064588.009</v>
      </c>
      <c r="X769" t="str">
        <f>ROUNDUP(S769,3)&amp;"-"&amp;ROUNDUP(T769,3)</f>
        <v>335324.853-3064602.829</v>
      </c>
      <c r="Y769">
        <f>VLOOKUP(W769&amp;"-"&amp;V769,'Buscoords Workout'!$F:$G,2,0)</f>
        <v>3106</v>
      </c>
      <c r="Z769">
        <f>VLOOKUP(X769&amp;"-"&amp;V769,'Buscoords Workout'!$F:$G,2,0)</f>
        <v>3107</v>
      </c>
      <c r="AA769" t="b">
        <f>OR(ISNA(Y769),ISNA(Z769))</f>
        <v>0</v>
      </c>
    </row>
    <row r="770" spans="1:27" x14ac:dyDescent="0.25">
      <c r="A770">
        <v>1624</v>
      </c>
      <c r="B770" t="s">
        <v>24</v>
      </c>
      <c r="C770" t="s">
        <v>54</v>
      </c>
      <c r="D770" t="s">
        <v>55</v>
      </c>
      <c r="E770">
        <v>11</v>
      </c>
      <c r="F770" t="s">
        <v>37</v>
      </c>
      <c r="G770">
        <v>100</v>
      </c>
      <c r="H770" t="s">
        <v>27</v>
      </c>
      <c r="I770" t="s">
        <v>38</v>
      </c>
      <c r="J770" t="s">
        <v>36</v>
      </c>
      <c r="K770" t="s">
        <v>30</v>
      </c>
      <c r="L770" t="s">
        <v>31</v>
      </c>
      <c r="M770">
        <v>3</v>
      </c>
      <c r="N770" t="s">
        <v>32</v>
      </c>
      <c r="O770" t="s">
        <v>33</v>
      </c>
      <c r="P770">
        <v>29.53</v>
      </c>
      <c r="Q770">
        <v>335322.21830000001</v>
      </c>
      <c r="R770">
        <v>3064441.986</v>
      </c>
      <c r="S770">
        <v>335351.73599999998</v>
      </c>
      <c r="T770">
        <v>3064441.1340999999</v>
      </c>
      <c r="U770">
        <v>2.9530000000000001E-2</v>
      </c>
      <c r="V770" t="str">
        <f>VLOOKUP(C770,'Lines LookUp'!$B$1:$C$12,2,0)</f>
        <v>DHO</v>
      </c>
      <c r="W770" t="str">
        <f>ROUNDUP(Q770,3)&amp;"-"&amp;ROUNDUP(R770,3)</f>
        <v>335322.219-3064441.986</v>
      </c>
      <c r="X770" t="str">
        <f>ROUNDUP(S770,3)&amp;"-"&amp;ROUNDUP(T770,3)</f>
        <v>335351.736-3064441.135</v>
      </c>
      <c r="Y770">
        <f>VLOOKUP(W770&amp;"-"&amp;V770,'Buscoords Workout'!$F:$G,2,0)</f>
        <v>3108</v>
      </c>
      <c r="Z770">
        <f>VLOOKUP(X770&amp;"-"&amp;V770,'Buscoords Workout'!$F:$G,2,0)</f>
        <v>3109</v>
      </c>
      <c r="AA770" t="b">
        <f>OR(ISNA(Y770),ISNA(Z770))</f>
        <v>0</v>
      </c>
    </row>
    <row r="771" spans="1:27" x14ac:dyDescent="0.25">
      <c r="A771">
        <v>1625</v>
      </c>
      <c r="B771" t="s">
        <v>24</v>
      </c>
      <c r="C771" t="s">
        <v>54</v>
      </c>
      <c r="D771" t="s">
        <v>55</v>
      </c>
      <c r="E771">
        <v>11</v>
      </c>
      <c r="F771" t="s">
        <v>37</v>
      </c>
      <c r="G771">
        <v>100</v>
      </c>
      <c r="H771" t="s">
        <v>27</v>
      </c>
      <c r="I771" t="s">
        <v>38</v>
      </c>
      <c r="J771" t="s">
        <v>36</v>
      </c>
      <c r="K771" t="s">
        <v>30</v>
      </c>
      <c r="L771" t="s">
        <v>31</v>
      </c>
      <c r="M771">
        <v>3</v>
      </c>
      <c r="N771" t="s">
        <v>32</v>
      </c>
      <c r="O771" t="s">
        <v>33</v>
      </c>
      <c r="P771">
        <v>20.758600000000001</v>
      </c>
      <c r="Q771">
        <v>335351.73599999998</v>
      </c>
      <c r="R771">
        <v>3064441.1340999999</v>
      </c>
      <c r="S771">
        <v>335372.12660000002</v>
      </c>
      <c r="T771">
        <v>3064437.2426</v>
      </c>
      <c r="U771">
        <v>2.0759E-2</v>
      </c>
      <c r="V771" t="str">
        <f>VLOOKUP(C771,'Lines LookUp'!$B$1:$C$12,2,0)</f>
        <v>DHO</v>
      </c>
      <c r="W771" t="str">
        <f>ROUNDUP(Q771,3)&amp;"-"&amp;ROUNDUP(R771,3)</f>
        <v>335351.736-3064441.135</v>
      </c>
      <c r="X771" t="str">
        <f>ROUNDUP(S771,3)&amp;"-"&amp;ROUNDUP(T771,3)</f>
        <v>335372.127-3064437.243</v>
      </c>
      <c r="Y771">
        <f>VLOOKUP(W771&amp;"-"&amp;V771,'Buscoords Workout'!$F:$G,2,0)</f>
        <v>3109</v>
      </c>
      <c r="Z771">
        <f>VLOOKUP(X771&amp;"-"&amp;V771,'Buscoords Workout'!$F:$G,2,0)</f>
        <v>3110</v>
      </c>
      <c r="AA771" t="b">
        <f>OR(ISNA(Y771),ISNA(Z771))</f>
        <v>0</v>
      </c>
    </row>
    <row r="772" spans="1:27" x14ac:dyDescent="0.25">
      <c r="A772">
        <v>1626</v>
      </c>
      <c r="B772" t="s">
        <v>24</v>
      </c>
      <c r="C772" t="s">
        <v>54</v>
      </c>
      <c r="D772" t="s">
        <v>55</v>
      </c>
      <c r="E772">
        <v>11</v>
      </c>
      <c r="F772" t="s">
        <v>37</v>
      </c>
      <c r="G772">
        <v>100</v>
      </c>
      <c r="H772" t="s">
        <v>27</v>
      </c>
      <c r="I772" t="s">
        <v>38</v>
      </c>
      <c r="J772" t="s">
        <v>36</v>
      </c>
      <c r="K772" t="s">
        <v>30</v>
      </c>
      <c r="L772" t="s">
        <v>31</v>
      </c>
      <c r="M772">
        <v>3</v>
      </c>
      <c r="N772" t="s">
        <v>32</v>
      </c>
      <c r="O772" t="s">
        <v>33</v>
      </c>
      <c r="P772">
        <v>14.648099999999999</v>
      </c>
      <c r="Q772">
        <v>335372.12660000002</v>
      </c>
      <c r="R772">
        <v>3064437.2426</v>
      </c>
      <c r="S772">
        <v>335386.63689999998</v>
      </c>
      <c r="T772">
        <v>3064435.2384000001</v>
      </c>
      <c r="U772">
        <v>1.4648E-2</v>
      </c>
      <c r="V772" t="str">
        <f>VLOOKUP(C772,'Lines LookUp'!$B$1:$C$12,2,0)</f>
        <v>DHO</v>
      </c>
      <c r="W772" t="str">
        <f>ROUNDUP(Q772,3)&amp;"-"&amp;ROUNDUP(R772,3)</f>
        <v>335372.127-3064437.243</v>
      </c>
      <c r="X772" t="str">
        <f>ROUNDUP(S772,3)&amp;"-"&amp;ROUNDUP(T772,3)</f>
        <v>335386.637-3064435.239</v>
      </c>
      <c r="Y772">
        <f>VLOOKUP(W772&amp;"-"&amp;V772,'Buscoords Workout'!$F:$G,2,0)</f>
        <v>3110</v>
      </c>
      <c r="Z772">
        <f>VLOOKUP(X772&amp;"-"&amp;V772,'Buscoords Workout'!$F:$G,2,0)</f>
        <v>3111</v>
      </c>
      <c r="AA772" t="b">
        <f>OR(ISNA(Y772),ISNA(Z772))</f>
        <v>0</v>
      </c>
    </row>
    <row r="773" spans="1:27" x14ac:dyDescent="0.25">
      <c r="A773">
        <v>1627</v>
      </c>
      <c r="B773" t="s">
        <v>24</v>
      </c>
      <c r="C773" t="s">
        <v>54</v>
      </c>
      <c r="D773" t="s">
        <v>55</v>
      </c>
      <c r="E773">
        <v>11</v>
      </c>
      <c r="F773" t="s">
        <v>37</v>
      </c>
      <c r="G773">
        <v>100</v>
      </c>
      <c r="H773" t="s">
        <v>27</v>
      </c>
      <c r="I773" t="s">
        <v>38</v>
      </c>
      <c r="J773" t="s">
        <v>36</v>
      </c>
      <c r="K773" t="s">
        <v>30</v>
      </c>
      <c r="L773" t="s">
        <v>31</v>
      </c>
      <c r="M773">
        <v>3</v>
      </c>
      <c r="N773" t="s">
        <v>32</v>
      </c>
      <c r="O773" t="s">
        <v>33</v>
      </c>
      <c r="P773">
        <v>26.301200000000001</v>
      </c>
      <c r="Q773">
        <v>335386.63689999998</v>
      </c>
      <c r="R773">
        <v>3064435.2384000001</v>
      </c>
      <c r="S773">
        <v>335411.2929</v>
      </c>
      <c r="T773">
        <v>3064444.3946000002</v>
      </c>
      <c r="U773">
        <v>2.6301000000000001E-2</v>
      </c>
      <c r="V773" t="str">
        <f>VLOOKUP(C773,'Lines LookUp'!$B$1:$C$12,2,0)</f>
        <v>DHO</v>
      </c>
      <c r="W773" t="str">
        <f>ROUNDUP(Q773,3)&amp;"-"&amp;ROUNDUP(R773,3)</f>
        <v>335386.637-3064435.239</v>
      </c>
      <c r="X773" t="str">
        <f>ROUNDUP(S773,3)&amp;"-"&amp;ROUNDUP(T773,3)</f>
        <v>335411.293-3064444.395</v>
      </c>
      <c r="Y773">
        <f>VLOOKUP(W773&amp;"-"&amp;V773,'Buscoords Workout'!$F:$G,2,0)</f>
        <v>3111</v>
      </c>
      <c r="Z773">
        <f>VLOOKUP(X773&amp;"-"&amp;V773,'Buscoords Workout'!$F:$G,2,0)</f>
        <v>3112</v>
      </c>
      <c r="AA773" t="b">
        <f>OR(ISNA(Y773),ISNA(Z773))</f>
        <v>0</v>
      </c>
    </row>
    <row r="774" spans="1:27" x14ac:dyDescent="0.25">
      <c r="A774">
        <v>1628</v>
      </c>
      <c r="B774" t="s">
        <v>24</v>
      </c>
      <c r="C774" t="s">
        <v>54</v>
      </c>
      <c r="D774" t="s">
        <v>55</v>
      </c>
      <c r="E774">
        <v>11</v>
      </c>
      <c r="F774" t="s">
        <v>37</v>
      </c>
      <c r="G774">
        <v>100</v>
      </c>
      <c r="H774" t="s">
        <v>27</v>
      </c>
      <c r="I774" t="s">
        <v>38</v>
      </c>
      <c r="J774" t="s">
        <v>36</v>
      </c>
      <c r="K774" t="s">
        <v>30</v>
      </c>
      <c r="L774" t="s">
        <v>31</v>
      </c>
      <c r="M774">
        <v>3</v>
      </c>
      <c r="N774" t="s">
        <v>32</v>
      </c>
      <c r="O774" t="s">
        <v>33</v>
      </c>
      <c r="P774">
        <v>31.095099999999999</v>
      </c>
      <c r="Q774">
        <v>335411.2929</v>
      </c>
      <c r="R774">
        <v>3064444.3946000002</v>
      </c>
      <c r="S774">
        <v>335434.29109999997</v>
      </c>
      <c r="T774">
        <v>3064465.3228000002</v>
      </c>
      <c r="U774">
        <v>3.1095000000000001E-2</v>
      </c>
      <c r="V774" t="str">
        <f>VLOOKUP(C774,'Lines LookUp'!$B$1:$C$12,2,0)</f>
        <v>DHO</v>
      </c>
      <c r="W774" t="str">
        <f>ROUNDUP(Q774,3)&amp;"-"&amp;ROUNDUP(R774,3)</f>
        <v>335411.293-3064444.395</v>
      </c>
      <c r="X774" t="str">
        <f>ROUNDUP(S774,3)&amp;"-"&amp;ROUNDUP(T774,3)</f>
        <v>335434.292-3064465.323</v>
      </c>
      <c r="Y774">
        <f>VLOOKUP(W774&amp;"-"&amp;V774,'Buscoords Workout'!$F:$G,2,0)</f>
        <v>3112</v>
      </c>
      <c r="Z774">
        <f>VLOOKUP(X774&amp;"-"&amp;V774,'Buscoords Workout'!$F:$G,2,0)</f>
        <v>3113</v>
      </c>
      <c r="AA774" t="b">
        <f>OR(ISNA(Y774),ISNA(Z774))</f>
        <v>0</v>
      </c>
    </row>
    <row r="775" spans="1:27" x14ac:dyDescent="0.25">
      <c r="A775">
        <v>1629</v>
      </c>
      <c r="B775" t="s">
        <v>24</v>
      </c>
      <c r="C775" t="s">
        <v>54</v>
      </c>
      <c r="D775" t="s">
        <v>55</v>
      </c>
      <c r="E775">
        <v>11</v>
      </c>
      <c r="F775" t="s">
        <v>37</v>
      </c>
      <c r="G775">
        <v>100</v>
      </c>
      <c r="H775" t="s">
        <v>27</v>
      </c>
      <c r="I775" t="s">
        <v>38</v>
      </c>
      <c r="J775" t="s">
        <v>36</v>
      </c>
      <c r="K775" t="s">
        <v>30</v>
      </c>
      <c r="L775" t="s">
        <v>31</v>
      </c>
      <c r="M775">
        <v>3</v>
      </c>
      <c r="N775" t="s">
        <v>32</v>
      </c>
      <c r="O775" t="s">
        <v>33</v>
      </c>
      <c r="P775">
        <v>22.262899999999998</v>
      </c>
      <c r="Q775">
        <v>335434.29109999997</v>
      </c>
      <c r="R775">
        <v>3064465.3228000002</v>
      </c>
      <c r="S775">
        <v>335455.28879999998</v>
      </c>
      <c r="T775">
        <v>3064472.7209000001</v>
      </c>
      <c r="U775">
        <v>2.2263000000000002E-2</v>
      </c>
      <c r="V775" t="str">
        <f>VLOOKUP(C775,'Lines LookUp'!$B$1:$C$12,2,0)</f>
        <v>DHO</v>
      </c>
      <c r="W775" t="str">
        <f>ROUNDUP(Q775,3)&amp;"-"&amp;ROUNDUP(R775,3)</f>
        <v>335434.292-3064465.323</v>
      </c>
      <c r="X775" t="str">
        <f>ROUNDUP(S775,3)&amp;"-"&amp;ROUNDUP(T775,3)</f>
        <v>335455.289-3064472.721</v>
      </c>
      <c r="Y775">
        <f>VLOOKUP(W775&amp;"-"&amp;V775,'Buscoords Workout'!$F:$G,2,0)</f>
        <v>3113</v>
      </c>
      <c r="Z775">
        <f>VLOOKUP(X775&amp;"-"&amp;V775,'Buscoords Workout'!$F:$G,2,0)</f>
        <v>3114</v>
      </c>
      <c r="AA775" t="b">
        <f>OR(ISNA(Y775),ISNA(Z775))</f>
        <v>0</v>
      </c>
    </row>
    <row r="776" spans="1:27" x14ac:dyDescent="0.25">
      <c r="A776">
        <v>1630</v>
      </c>
      <c r="B776" t="s">
        <v>24</v>
      </c>
      <c r="C776" t="s">
        <v>54</v>
      </c>
      <c r="D776" t="s">
        <v>55</v>
      </c>
      <c r="E776">
        <v>11</v>
      </c>
      <c r="F776" t="s">
        <v>37</v>
      </c>
      <c r="G776">
        <v>100</v>
      </c>
      <c r="H776" t="s">
        <v>27</v>
      </c>
      <c r="I776" t="s">
        <v>38</v>
      </c>
      <c r="J776" t="s">
        <v>36</v>
      </c>
      <c r="K776" t="s">
        <v>30</v>
      </c>
      <c r="L776" t="s">
        <v>31</v>
      </c>
      <c r="M776">
        <v>3</v>
      </c>
      <c r="N776" t="s">
        <v>32</v>
      </c>
      <c r="O776" t="s">
        <v>33</v>
      </c>
      <c r="P776">
        <v>18.220600000000001</v>
      </c>
      <c r="Q776">
        <v>335455.28879999998</v>
      </c>
      <c r="R776">
        <v>3064472.7209000001</v>
      </c>
      <c r="S776">
        <v>335473.43890000001</v>
      </c>
      <c r="T776">
        <v>3064471.1194000002</v>
      </c>
      <c r="U776">
        <v>1.8221000000000001E-2</v>
      </c>
      <c r="V776" t="str">
        <f>VLOOKUP(C776,'Lines LookUp'!$B$1:$C$12,2,0)</f>
        <v>DHO</v>
      </c>
      <c r="W776" t="str">
        <f>ROUNDUP(Q776,3)&amp;"-"&amp;ROUNDUP(R776,3)</f>
        <v>335455.289-3064472.721</v>
      </c>
      <c r="X776" t="str">
        <f>ROUNDUP(S776,3)&amp;"-"&amp;ROUNDUP(T776,3)</f>
        <v>335473.439-3064471.12</v>
      </c>
      <c r="Y776">
        <f>VLOOKUP(W776&amp;"-"&amp;V776,'Buscoords Workout'!$F:$G,2,0)</f>
        <v>3114</v>
      </c>
      <c r="Z776">
        <f>VLOOKUP(X776&amp;"-"&amp;V776,'Buscoords Workout'!$F:$G,2,0)</f>
        <v>3115</v>
      </c>
      <c r="AA776" t="b">
        <f>OR(ISNA(Y776),ISNA(Z776))</f>
        <v>0</v>
      </c>
    </row>
    <row r="777" spans="1:27" x14ac:dyDescent="0.25">
      <c r="A777">
        <v>1631</v>
      </c>
      <c r="B777" t="s">
        <v>24</v>
      </c>
      <c r="C777" t="s">
        <v>54</v>
      </c>
      <c r="D777" t="s">
        <v>55</v>
      </c>
      <c r="E777">
        <v>11</v>
      </c>
      <c r="F777" t="s">
        <v>37</v>
      </c>
      <c r="G777">
        <v>100</v>
      </c>
      <c r="H777" t="s">
        <v>27</v>
      </c>
      <c r="I777" t="s">
        <v>38</v>
      </c>
      <c r="J777" t="s">
        <v>36</v>
      </c>
      <c r="K777" t="s">
        <v>30</v>
      </c>
      <c r="L777" t="s">
        <v>31</v>
      </c>
      <c r="M777">
        <v>3</v>
      </c>
      <c r="N777" t="s">
        <v>32</v>
      </c>
      <c r="O777" t="s">
        <v>33</v>
      </c>
      <c r="P777">
        <v>16.224799999999998</v>
      </c>
      <c r="Q777">
        <v>335473.43890000001</v>
      </c>
      <c r="R777">
        <v>3064471.1194000002</v>
      </c>
      <c r="S777">
        <v>335488.94939999998</v>
      </c>
      <c r="T777">
        <v>3064475.8804000001</v>
      </c>
      <c r="U777">
        <v>1.6225E-2</v>
      </c>
      <c r="V777" t="str">
        <f>VLOOKUP(C777,'Lines LookUp'!$B$1:$C$12,2,0)</f>
        <v>DHO</v>
      </c>
      <c r="W777" t="str">
        <f>ROUNDUP(Q777,3)&amp;"-"&amp;ROUNDUP(R777,3)</f>
        <v>335473.439-3064471.12</v>
      </c>
      <c r="X777" t="str">
        <f>ROUNDUP(S777,3)&amp;"-"&amp;ROUNDUP(T777,3)</f>
        <v>335488.95-3064475.881</v>
      </c>
      <c r="Y777">
        <f>VLOOKUP(W777&amp;"-"&amp;V777,'Buscoords Workout'!$F:$G,2,0)</f>
        <v>3115</v>
      </c>
      <c r="Z777">
        <f>VLOOKUP(X777&amp;"-"&amp;V777,'Buscoords Workout'!$F:$G,2,0)</f>
        <v>3116</v>
      </c>
      <c r="AA777" t="b">
        <f>OR(ISNA(Y777),ISNA(Z777))</f>
        <v>0</v>
      </c>
    </row>
    <row r="778" spans="1:27" x14ac:dyDescent="0.25">
      <c r="A778">
        <v>1632</v>
      </c>
      <c r="B778" t="s">
        <v>24</v>
      </c>
      <c r="C778" t="s">
        <v>54</v>
      </c>
      <c r="D778" t="s">
        <v>55</v>
      </c>
      <c r="E778">
        <v>11</v>
      </c>
      <c r="F778" t="s">
        <v>37</v>
      </c>
      <c r="G778">
        <v>100</v>
      </c>
      <c r="H778" t="s">
        <v>27</v>
      </c>
      <c r="I778" t="s">
        <v>38</v>
      </c>
      <c r="J778" t="s">
        <v>36</v>
      </c>
      <c r="K778" t="s">
        <v>30</v>
      </c>
      <c r="L778" t="s">
        <v>31</v>
      </c>
      <c r="M778">
        <v>3</v>
      </c>
      <c r="N778" t="s">
        <v>32</v>
      </c>
      <c r="O778" t="s">
        <v>33</v>
      </c>
      <c r="P778">
        <v>18.9024</v>
      </c>
      <c r="Q778">
        <v>335488.94939999998</v>
      </c>
      <c r="R778">
        <v>3064475.8804000001</v>
      </c>
      <c r="S778">
        <v>335502.30499999999</v>
      </c>
      <c r="T778">
        <v>3064489.2568000001</v>
      </c>
      <c r="U778">
        <v>1.8901999999999999E-2</v>
      </c>
      <c r="V778" t="str">
        <f>VLOOKUP(C778,'Lines LookUp'!$B$1:$C$12,2,0)</f>
        <v>DHO</v>
      </c>
      <c r="W778" t="str">
        <f>ROUNDUP(Q778,3)&amp;"-"&amp;ROUNDUP(R778,3)</f>
        <v>335488.95-3064475.881</v>
      </c>
      <c r="X778" t="str">
        <f>ROUNDUP(S778,3)&amp;"-"&amp;ROUNDUP(T778,3)</f>
        <v>335502.305-3064489.257</v>
      </c>
      <c r="Y778">
        <f>VLOOKUP(W778&amp;"-"&amp;V778,'Buscoords Workout'!$F:$G,2,0)</f>
        <v>3116</v>
      </c>
      <c r="Z778">
        <f>VLOOKUP(X778&amp;"-"&amp;V778,'Buscoords Workout'!$F:$G,2,0)</f>
        <v>3117</v>
      </c>
      <c r="AA778" t="b">
        <f>OR(ISNA(Y778),ISNA(Z778))</f>
        <v>0</v>
      </c>
    </row>
    <row r="779" spans="1:27" x14ac:dyDescent="0.25">
      <c r="A779">
        <v>1633</v>
      </c>
      <c r="B779" t="s">
        <v>24</v>
      </c>
      <c r="C779" t="s">
        <v>54</v>
      </c>
      <c r="D779" t="s">
        <v>55</v>
      </c>
      <c r="E779">
        <v>11</v>
      </c>
      <c r="F779" t="s">
        <v>37</v>
      </c>
      <c r="G779">
        <v>100</v>
      </c>
      <c r="H779" t="s">
        <v>27</v>
      </c>
      <c r="I779" t="s">
        <v>38</v>
      </c>
      <c r="J779" t="s">
        <v>36</v>
      </c>
      <c r="K779" t="s">
        <v>30</v>
      </c>
      <c r="L779" t="s">
        <v>31</v>
      </c>
      <c r="M779">
        <v>3</v>
      </c>
      <c r="N779" t="s">
        <v>32</v>
      </c>
      <c r="O779" t="s">
        <v>33</v>
      </c>
      <c r="P779">
        <v>16.575900000000001</v>
      </c>
      <c r="Q779">
        <v>335502.30499999999</v>
      </c>
      <c r="R779">
        <v>3064489.2568000001</v>
      </c>
      <c r="S779">
        <v>335512.0269</v>
      </c>
      <c r="T779">
        <v>3064502.6823999998</v>
      </c>
      <c r="U779">
        <v>1.6576E-2</v>
      </c>
      <c r="V779" t="str">
        <f>VLOOKUP(C779,'Lines LookUp'!$B$1:$C$12,2,0)</f>
        <v>DHO</v>
      </c>
      <c r="W779" t="str">
        <f>ROUNDUP(Q779,3)&amp;"-"&amp;ROUNDUP(R779,3)</f>
        <v>335502.305-3064489.257</v>
      </c>
      <c r="X779" t="str">
        <f>ROUNDUP(S779,3)&amp;"-"&amp;ROUNDUP(T779,3)</f>
        <v>335512.027-3064502.683</v>
      </c>
      <c r="Y779">
        <f>VLOOKUP(W779&amp;"-"&amp;V779,'Buscoords Workout'!$F:$G,2,0)</f>
        <v>3117</v>
      </c>
      <c r="Z779">
        <f>VLOOKUP(X779&amp;"-"&amp;V779,'Buscoords Workout'!$F:$G,2,0)</f>
        <v>3118</v>
      </c>
      <c r="AA779" t="b">
        <f>OR(ISNA(Y779),ISNA(Z779))</f>
        <v>0</v>
      </c>
    </row>
    <row r="780" spans="1:27" x14ac:dyDescent="0.25">
      <c r="A780">
        <v>1634</v>
      </c>
      <c r="B780" t="s">
        <v>24</v>
      </c>
      <c r="C780" t="s">
        <v>54</v>
      </c>
      <c r="D780" t="s">
        <v>55</v>
      </c>
      <c r="E780">
        <v>11</v>
      </c>
      <c r="F780" t="s">
        <v>37</v>
      </c>
      <c r="G780">
        <v>100</v>
      </c>
      <c r="H780" t="s">
        <v>27</v>
      </c>
      <c r="I780" t="s">
        <v>38</v>
      </c>
      <c r="J780" t="s">
        <v>36</v>
      </c>
      <c r="K780" t="s">
        <v>30</v>
      </c>
      <c r="L780" t="s">
        <v>31</v>
      </c>
      <c r="M780">
        <v>3</v>
      </c>
      <c r="N780" t="s">
        <v>32</v>
      </c>
      <c r="O780" t="s">
        <v>33</v>
      </c>
      <c r="P780">
        <v>16.575900000000001</v>
      </c>
      <c r="Q780">
        <v>335734.50809999998</v>
      </c>
      <c r="R780">
        <v>3064527.2393</v>
      </c>
      <c r="S780">
        <v>335744.22970000003</v>
      </c>
      <c r="T780">
        <v>3064540.665</v>
      </c>
      <c r="U780">
        <v>1.6576E-2</v>
      </c>
      <c r="V780" t="str">
        <f>VLOOKUP(C780,'Lines LookUp'!$B$1:$C$12,2,0)</f>
        <v>DHO</v>
      </c>
      <c r="W780" t="str">
        <f>ROUNDUP(Q780,3)&amp;"-"&amp;ROUNDUP(R780,3)</f>
        <v>335734.509-3064527.24</v>
      </c>
      <c r="X780" t="str">
        <f>ROUNDUP(S780,3)&amp;"-"&amp;ROUNDUP(T780,3)</f>
        <v>335744.23-3064540.665</v>
      </c>
      <c r="Y780">
        <f>VLOOKUP(W780&amp;"-"&amp;V780,'Buscoords Workout'!$F:$G,2,0)</f>
        <v>3060</v>
      </c>
      <c r="Z780">
        <f>VLOOKUP(X780&amp;"-"&amp;V780,'Buscoords Workout'!$F:$G,2,0)</f>
        <v>3061</v>
      </c>
      <c r="AA780" t="b">
        <f>OR(ISNA(Y780),ISNA(Z780))</f>
        <v>0</v>
      </c>
    </row>
    <row r="781" spans="1:27" x14ac:dyDescent="0.25">
      <c r="A781">
        <v>1635</v>
      </c>
      <c r="B781" t="s">
        <v>24</v>
      </c>
      <c r="C781" t="s">
        <v>54</v>
      </c>
      <c r="D781" t="s">
        <v>55</v>
      </c>
      <c r="E781">
        <v>11</v>
      </c>
      <c r="F781" t="s">
        <v>37</v>
      </c>
      <c r="G781">
        <v>100</v>
      </c>
      <c r="H781" t="s">
        <v>27</v>
      </c>
      <c r="I781" t="s">
        <v>38</v>
      </c>
      <c r="J781" t="s">
        <v>36</v>
      </c>
      <c r="K781" t="s">
        <v>30</v>
      </c>
      <c r="L781" t="s">
        <v>31</v>
      </c>
      <c r="M781">
        <v>3</v>
      </c>
      <c r="N781" t="s">
        <v>32</v>
      </c>
      <c r="O781" t="s">
        <v>33</v>
      </c>
      <c r="P781">
        <v>16.267099999999999</v>
      </c>
      <c r="Q781">
        <v>335744.22970000003</v>
      </c>
      <c r="R781">
        <v>3064540.665</v>
      </c>
      <c r="S781">
        <v>335744.44949999999</v>
      </c>
      <c r="T781">
        <v>3064556.9306000001</v>
      </c>
      <c r="U781">
        <v>1.6267E-2</v>
      </c>
      <c r="V781" t="str">
        <f>VLOOKUP(C781,'Lines LookUp'!$B$1:$C$12,2,0)</f>
        <v>DHO</v>
      </c>
      <c r="W781" t="str">
        <f>ROUNDUP(Q781,3)&amp;"-"&amp;ROUNDUP(R781,3)</f>
        <v>335744.23-3064540.665</v>
      </c>
      <c r="X781" t="str">
        <f>ROUNDUP(S781,3)&amp;"-"&amp;ROUNDUP(T781,3)</f>
        <v>335744.45-3064556.931</v>
      </c>
      <c r="Y781">
        <f>VLOOKUP(W781&amp;"-"&amp;V781,'Buscoords Workout'!$F:$G,2,0)</f>
        <v>3061</v>
      </c>
      <c r="Z781">
        <f>VLOOKUP(X781&amp;"-"&amp;V781,'Buscoords Workout'!$F:$G,2,0)</f>
        <v>3062</v>
      </c>
      <c r="AA781" t="b">
        <f>OR(ISNA(Y781),ISNA(Z781))</f>
        <v>0</v>
      </c>
    </row>
    <row r="782" spans="1:27" x14ac:dyDescent="0.25">
      <c r="A782">
        <v>1636</v>
      </c>
      <c r="B782" t="s">
        <v>24</v>
      </c>
      <c r="C782" t="s">
        <v>54</v>
      </c>
      <c r="D782" t="s">
        <v>55</v>
      </c>
      <c r="E782">
        <v>11</v>
      </c>
      <c r="F782" t="s">
        <v>37</v>
      </c>
      <c r="G782">
        <v>100</v>
      </c>
      <c r="H782" t="s">
        <v>27</v>
      </c>
      <c r="I782" t="s">
        <v>38</v>
      </c>
      <c r="J782" t="s">
        <v>36</v>
      </c>
      <c r="K782" t="s">
        <v>30</v>
      </c>
      <c r="L782" t="s">
        <v>31</v>
      </c>
      <c r="M782">
        <v>3</v>
      </c>
      <c r="N782" t="s">
        <v>32</v>
      </c>
      <c r="O782" t="s">
        <v>33</v>
      </c>
      <c r="P782">
        <v>11.2965</v>
      </c>
      <c r="Q782">
        <v>335744.44949999999</v>
      </c>
      <c r="R782">
        <v>3064556.9306000001</v>
      </c>
      <c r="S782">
        <v>335744.60220000002</v>
      </c>
      <c r="T782">
        <v>3064568.2261000001</v>
      </c>
      <c r="U782">
        <v>1.1297E-2</v>
      </c>
      <c r="V782" t="str">
        <f>VLOOKUP(C782,'Lines LookUp'!$B$1:$C$12,2,0)</f>
        <v>DHO</v>
      </c>
      <c r="W782" t="str">
        <f>ROUNDUP(Q782,3)&amp;"-"&amp;ROUNDUP(R782,3)</f>
        <v>335744.45-3064556.931</v>
      </c>
      <c r="X782" t="str">
        <f>ROUNDUP(S782,3)&amp;"-"&amp;ROUNDUP(T782,3)</f>
        <v>335744.603-3064568.227</v>
      </c>
      <c r="Y782">
        <f>VLOOKUP(W782&amp;"-"&amp;V782,'Buscoords Workout'!$F:$G,2,0)</f>
        <v>3062</v>
      </c>
      <c r="Z782">
        <f>VLOOKUP(X782&amp;"-"&amp;V782,'Buscoords Workout'!$F:$G,2,0)</f>
        <v>3063</v>
      </c>
      <c r="AA782" t="b">
        <f>OR(ISNA(Y782),ISNA(Z782))</f>
        <v>0</v>
      </c>
    </row>
    <row r="783" spans="1:27" x14ac:dyDescent="0.25">
      <c r="A783">
        <v>1637</v>
      </c>
      <c r="B783" t="s">
        <v>24</v>
      </c>
      <c r="C783" t="s">
        <v>54</v>
      </c>
      <c r="D783" t="s">
        <v>55</v>
      </c>
      <c r="E783">
        <v>11</v>
      </c>
      <c r="F783" t="s">
        <v>37</v>
      </c>
      <c r="G783">
        <v>100</v>
      </c>
      <c r="H783" t="s">
        <v>27</v>
      </c>
      <c r="I783" t="s">
        <v>38</v>
      </c>
      <c r="J783" t="s">
        <v>36</v>
      </c>
      <c r="K783" t="s">
        <v>30</v>
      </c>
      <c r="L783" t="s">
        <v>31</v>
      </c>
      <c r="M783">
        <v>3</v>
      </c>
      <c r="N783" t="s">
        <v>32</v>
      </c>
      <c r="O783" t="s">
        <v>33</v>
      </c>
      <c r="P783">
        <v>13.5558</v>
      </c>
      <c r="Q783">
        <v>335744.60220000002</v>
      </c>
      <c r="R783">
        <v>3064568.2261000001</v>
      </c>
      <c r="S783">
        <v>335744.78539999999</v>
      </c>
      <c r="T783">
        <v>3064581.7807</v>
      </c>
      <c r="U783">
        <v>1.3556E-2</v>
      </c>
      <c r="V783" t="str">
        <f>VLOOKUP(C783,'Lines LookUp'!$B$1:$C$12,2,0)</f>
        <v>DHO</v>
      </c>
      <c r="W783" t="str">
        <f>ROUNDUP(Q783,3)&amp;"-"&amp;ROUNDUP(R783,3)</f>
        <v>335744.603-3064568.227</v>
      </c>
      <c r="X783" t="str">
        <f>ROUNDUP(S783,3)&amp;"-"&amp;ROUNDUP(T783,3)</f>
        <v>335744.786-3064581.781</v>
      </c>
      <c r="Y783">
        <f>VLOOKUP(W783&amp;"-"&amp;V783,'Buscoords Workout'!$F:$G,2,0)</f>
        <v>3063</v>
      </c>
      <c r="Z783">
        <f>VLOOKUP(X783&amp;"-"&amp;V783,'Buscoords Workout'!$F:$G,2,0)</f>
        <v>3064</v>
      </c>
      <c r="AA783" t="b">
        <f>OR(ISNA(Y783),ISNA(Z783))</f>
        <v>0</v>
      </c>
    </row>
    <row r="784" spans="1:27" x14ac:dyDescent="0.25">
      <c r="A784">
        <v>1638</v>
      </c>
      <c r="B784" t="s">
        <v>24</v>
      </c>
      <c r="C784" t="s">
        <v>54</v>
      </c>
      <c r="D784" t="s">
        <v>55</v>
      </c>
      <c r="E784">
        <v>11</v>
      </c>
      <c r="F784" t="s">
        <v>37</v>
      </c>
      <c r="G784">
        <v>100</v>
      </c>
      <c r="H784" t="s">
        <v>27</v>
      </c>
      <c r="I784" t="s">
        <v>38</v>
      </c>
      <c r="J784" t="s">
        <v>36</v>
      </c>
      <c r="K784" t="s">
        <v>30</v>
      </c>
      <c r="L784" t="s">
        <v>31</v>
      </c>
      <c r="M784">
        <v>3</v>
      </c>
      <c r="N784" t="s">
        <v>32</v>
      </c>
      <c r="O784" t="s">
        <v>33</v>
      </c>
      <c r="P784">
        <v>6.2858200000000002</v>
      </c>
      <c r="Q784">
        <v>335744.78539999999</v>
      </c>
      <c r="R784">
        <v>3064581.7807</v>
      </c>
      <c r="S784">
        <v>335748.03810000001</v>
      </c>
      <c r="T784">
        <v>3064587.1595000001</v>
      </c>
      <c r="U784">
        <v>6.2859999999999999E-3</v>
      </c>
      <c r="V784" t="str">
        <f>VLOOKUP(C784,'Lines LookUp'!$B$1:$C$12,2,0)</f>
        <v>DHO</v>
      </c>
      <c r="W784" t="str">
        <f>ROUNDUP(Q784,3)&amp;"-"&amp;ROUNDUP(R784,3)</f>
        <v>335744.786-3064581.781</v>
      </c>
      <c r="X784" t="str">
        <f>ROUNDUP(S784,3)&amp;"-"&amp;ROUNDUP(T784,3)</f>
        <v>335748.039-3064587.16</v>
      </c>
      <c r="Y784">
        <f>VLOOKUP(W784&amp;"-"&amp;V784,'Buscoords Workout'!$F:$G,2,0)</f>
        <v>3064</v>
      </c>
      <c r="Z784">
        <f>VLOOKUP(X784&amp;"-"&amp;V784,'Buscoords Workout'!$F:$G,2,0)</f>
        <v>3065</v>
      </c>
      <c r="AA784" t="b">
        <f>OR(ISNA(Y784),ISNA(Z784))</f>
        <v>0</v>
      </c>
    </row>
    <row r="785" spans="1:27" x14ac:dyDescent="0.25">
      <c r="A785">
        <v>1639</v>
      </c>
      <c r="B785" t="s">
        <v>24</v>
      </c>
      <c r="C785" t="s">
        <v>54</v>
      </c>
      <c r="D785" t="s">
        <v>55</v>
      </c>
      <c r="E785">
        <v>11</v>
      </c>
      <c r="F785" t="s">
        <v>37</v>
      </c>
      <c r="G785">
        <v>100</v>
      </c>
      <c r="H785" t="s">
        <v>27</v>
      </c>
      <c r="I785" t="s">
        <v>38</v>
      </c>
      <c r="J785" t="s">
        <v>36</v>
      </c>
      <c r="K785" t="s">
        <v>30</v>
      </c>
      <c r="L785" t="s">
        <v>31</v>
      </c>
      <c r="M785">
        <v>3</v>
      </c>
      <c r="N785" t="s">
        <v>32</v>
      </c>
      <c r="O785" t="s">
        <v>33</v>
      </c>
      <c r="P785">
        <v>20.353999999999999</v>
      </c>
      <c r="Q785">
        <v>335748.03810000001</v>
      </c>
      <c r="R785">
        <v>3064587.1595000001</v>
      </c>
      <c r="S785">
        <v>335749.22139999998</v>
      </c>
      <c r="T785">
        <v>3064607.4791000001</v>
      </c>
      <c r="U785">
        <v>2.0354000000000001E-2</v>
      </c>
      <c r="V785" t="str">
        <f>VLOOKUP(C785,'Lines LookUp'!$B$1:$C$12,2,0)</f>
        <v>DHO</v>
      </c>
      <c r="W785" t="str">
        <f>ROUNDUP(Q785,3)&amp;"-"&amp;ROUNDUP(R785,3)</f>
        <v>335748.039-3064587.16</v>
      </c>
      <c r="X785" t="str">
        <f>ROUNDUP(S785,3)&amp;"-"&amp;ROUNDUP(T785,3)</f>
        <v>335749.222-3064607.48</v>
      </c>
      <c r="Y785">
        <f>VLOOKUP(W785&amp;"-"&amp;V785,'Buscoords Workout'!$F:$G,2,0)</f>
        <v>3065</v>
      </c>
      <c r="Z785">
        <f>VLOOKUP(X785&amp;"-"&amp;V785,'Buscoords Workout'!$F:$G,2,0)</f>
        <v>3066</v>
      </c>
      <c r="AA785" t="b">
        <f>OR(ISNA(Y785),ISNA(Z785))</f>
        <v>0</v>
      </c>
    </row>
    <row r="786" spans="1:27" x14ac:dyDescent="0.25">
      <c r="A786">
        <v>1640</v>
      </c>
      <c r="B786" t="s">
        <v>24</v>
      </c>
      <c r="C786" t="s">
        <v>54</v>
      </c>
      <c r="D786" t="s">
        <v>55</v>
      </c>
      <c r="E786">
        <v>11</v>
      </c>
      <c r="F786" t="s">
        <v>37</v>
      </c>
      <c r="G786">
        <v>100</v>
      </c>
      <c r="H786" t="s">
        <v>27</v>
      </c>
      <c r="I786" t="s">
        <v>38</v>
      </c>
      <c r="J786" t="s">
        <v>36</v>
      </c>
      <c r="K786" t="s">
        <v>30</v>
      </c>
      <c r="L786" t="s">
        <v>31</v>
      </c>
      <c r="M786">
        <v>3</v>
      </c>
      <c r="N786" t="s">
        <v>32</v>
      </c>
      <c r="O786" t="s">
        <v>33</v>
      </c>
      <c r="P786">
        <v>16.424800000000001</v>
      </c>
      <c r="Q786">
        <v>335749.22139999998</v>
      </c>
      <c r="R786">
        <v>3064607.4791000001</v>
      </c>
      <c r="S786">
        <v>335747.17019999999</v>
      </c>
      <c r="T786">
        <v>3064623.7752999999</v>
      </c>
      <c r="U786">
        <v>1.6424999999999999E-2</v>
      </c>
      <c r="V786" t="str">
        <f>VLOOKUP(C786,'Lines LookUp'!$B$1:$C$12,2,0)</f>
        <v>DHO</v>
      </c>
      <c r="W786" t="str">
        <f>ROUNDUP(Q786,3)&amp;"-"&amp;ROUNDUP(R786,3)</f>
        <v>335749.222-3064607.48</v>
      </c>
      <c r="X786" t="str">
        <f>ROUNDUP(S786,3)&amp;"-"&amp;ROUNDUP(T786,3)</f>
        <v>335747.171-3064623.776</v>
      </c>
      <c r="Y786">
        <f>VLOOKUP(W786&amp;"-"&amp;V786,'Buscoords Workout'!$F:$G,2,0)</f>
        <v>3066</v>
      </c>
      <c r="Z786">
        <f>VLOOKUP(X786&amp;"-"&amp;V786,'Buscoords Workout'!$F:$G,2,0)</f>
        <v>3067</v>
      </c>
      <c r="AA786" t="b">
        <f>OR(ISNA(Y786),ISNA(Z786))</f>
        <v>0</v>
      </c>
    </row>
    <row r="787" spans="1:27" x14ac:dyDescent="0.25">
      <c r="A787">
        <v>1641</v>
      </c>
      <c r="B787" t="s">
        <v>24</v>
      </c>
      <c r="C787" t="s">
        <v>54</v>
      </c>
      <c r="D787" t="s">
        <v>55</v>
      </c>
      <c r="E787">
        <v>11</v>
      </c>
      <c r="F787" t="s">
        <v>37</v>
      </c>
      <c r="G787">
        <v>100</v>
      </c>
      <c r="H787" t="s">
        <v>27</v>
      </c>
      <c r="I787" t="s">
        <v>38</v>
      </c>
      <c r="J787" t="s">
        <v>36</v>
      </c>
      <c r="K787" t="s">
        <v>30</v>
      </c>
      <c r="L787" t="s">
        <v>31</v>
      </c>
      <c r="M787">
        <v>3</v>
      </c>
      <c r="N787" t="s">
        <v>32</v>
      </c>
      <c r="O787" t="s">
        <v>33</v>
      </c>
      <c r="P787">
        <v>33.098100000000002</v>
      </c>
      <c r="Q787">
        <v>335747.17019999999</v>
      </c>
      <c r="R787">
        <v>3064623.7752999999</v>
      </c>
      <c r="S787">
        <v>335744.89079999999</v>
      </c>
      <c r="T787">
        <v>3064656.7947999998</v>
      </c>
      <c r="U787">
        <v>3.3098000000000002E-2</v>
      </c>
      <c r="V787" t="str">
        <f>VLOOKUP(C787,'Lines LookUp'!$B$1:$C$12,2,0)</f>
        <v>DHO</v>
      </c>
      <c r="W787" t="str">
        <f>ROUNDUP(Q787,3)&amp;"-"&amp;ROUNDUP(R787,3)</f>
        <v>335747.171-3064623.776</v>
      </c>
      <c r="X787" t="str">
        <f>ROUNDUP(S787,3)&amp;"-"&amp;ROUNDUP(T787,3)</f>
        <v>335744.891-3064656.795</v>
      </c>
      <c r="Y787">
        <f>VLOOKUP(W787&amp;"-"&amp;V787,'Buscoords Workout'!$F:$G,2,0)</f>
        <v>3067</v>
      </c>
      <c r="Z787">
        <f>VLOOKUP(X787&amp;"-"&amp;V787,'Buscoords Workout'!$F:$G,2,0)</f>
        <v>3068</v>
      </c>
      <c r="AA787" t="b">
        <f>OR(ISNA(Y787),ISNA(Z787))</f>
        <v>0</v>
      </c>
    </row>
    <row r="788" spans="1:27" x14ac:dyDescent="0.25">
      <c r="A788">
        <v>1642</v>
      </c>
      <c r="B788" t="s">
        <v>24</v>
      </c>
      <c r="C788" t="s">
        <v>54</v>
      </c>
      <c r="D788" t="s">
        <v>55</v>
      </c>
      <c r="E788">
        <v>11</v>
      </c>
      <c r="F788" t="s">
        <v>37</v>
      </c>
      <c r="G788">
        <v>100</v>
      </c>
      <c r="H788" t="s">
        <v>27</v>
      </c>
      <c r="I788" t="s">
        <v>38</v>
      </c>
      <c r="J788" t="s">
        <v>36</v>
      </c>
      <c r="K788" t="s">
        <v>30</v>
      </c>
      <c r="L788" t="s">
        <v>31</v>
      </c>
      <c r="M788">
        <v>3</v>
      </c>
      <c r="N788" t="s">
        <v>32</v>
      </c>
      <c r="O788" t="s">
        <v>33</v>
      </c>
      <c r="P788">
        <v>32.849200000000003</v>
      </c>
      <c r="Q788">
        <v>335744.89079999999</v>
      </c>
      <c r="R788">
        <v>3064656.7947999998</v>
      </c>
      <c r="S788">
        <v>335749.8725</v>
      </c>
      <c r="T788">
        <v>3064689.2640999998</v>
      </c>
      <c r="U788">
        <v>3.2849000000000003E-2</v>
      </c>
      <c r="V788" t="str">
        <f>VLOOKUP(C788,'Lines LookUp'!$B$1:$C$12,2,0)</f>
        <v>DHO</v>
      </c>
      <c r="W788" t="str">
        <f>ROUNDUP(Q788,3)&amp;"-"&amp;ROUNDUP(R788,3)</f>
        <v>335744.891-3064656.795</v>
      </c>
      <c r="X788" t="str">
        <f>ROUNDUP(S788,3)&amp;"-"&amp;ROUNDUP(T788,3)</f>
        <v>335749.873-3064689.265</v>
      </c>
      <c r="Y788">
        <f>VLOOKUP(W788&amp;"-"&amp;V788,'Buscoords Workout'!$F:$G,2,0)</f>
        <v>3068</v>
      </c>
      <c r="Z788">
        <f>VLOOKUP(X788&amp;"-"&amp;V788,'Buscoords Workout'!$F:$G,2,0)</f>
        <v>3069</v>
      </c>
      <c r="AA788" t="b">
        <f>OR(ISNA(Y788),ISNA(Z788))</f>
        <v>0</v>
      </c>
    </row>
    <row r="789" spans="1:27" x14ac:dyDescent="0.25">
      <c r="A789">
        <v>1643</v>
      </c>
      <c r="B789" t="s">
        <v>24</v>
      </c>
      <c r="C789" t="s">
        <v>54</v>
      </c>
      <c r="D789" t="s">
        <v>55</v>
      </c>
      <c r="E789">
        <v>11</v>
      </c>
      <c r="F789" t="s">
        <v>37</v>
      </c>
      <c r="G789">
        <v>100</v>
      </c>
      <c r="H789" t="s">
        <v>27</v>
      </c>
      <c r="I789" t="s">
        <v>38</v>
      </c>
      <c r="J789" t="s">
        <v>36</v>
      </c>
      <c r="K789" t="s">
        <v>30</v>
      </c>
      <c r="L789" t="s">
        <v>31</v>
      </c>
      <c r="M789">
        <v>3</v>
      </c>
      <c r="N789" t="s">
        <v>32</v>
      </c>
      <c r="O789" t="s">
        <v>33</v>
      </c>
      <c r="P789">
        <v>30.15</v>
      </c>
      <c r="Q789">
        <v>335749.8725</v>
      </c>
      <c r="R789">
        <v>3064689.2640999998</v>
      </c>
      <c r="S789">
        <v>335764.31310000003</v>
      </c>
      <c r="T789">
        <v>3064715.7308999998</v>
      </c>
      <c r="U789">
        <v>3.015E-2</v>
      </c>
      <c r="V789" t="str">
        <f>VLOOKUP(C789,'Lines LookUp'!$B$1:$C$12,2,0)</f>
        <v>DHO</v>
      </c>
      <c r="W789" t="str">
        <f>ROUNDUP(Q789,3)&amp;"-"&amp;ROUNDUP(R789,3)</f>
        <v>335749.873-3064689.265</v>
      </c>
      <c r="X789" t="str">
        <f>ROUNDUP(S789,3)&amp;"-"&amp;ROUNDUP(T789,3)</f>
        <v>335764.314-3064715.731</v>
      </c>
      <c r="Y789">
        <f>VLOOKUP(W789&amp;"-"&amp;V789,'Buscoords Workout'!$F:$G,2,0)</f>
        <v>3069</v>
      </c>
      <c r="Z789">
        <f>VLOOKUP(X789&amp;"-"&amp;V789,'Buscoords Workout'!$F:$G,2,0)</f>
        <v>3070</v>
      </c>
      <c r="AA789" t="b">
        <f>OR(ISNA(Y789),ISNA(Z789))</f>
        <v>0</v>
      </c>
    </row>
    <row r="790" spans="1:27" x14ac:dyDescent="0.25">
      <c r="A790">
        <v>1644</v>
      </c>
      <c r="B790" t="s">
        <v>24</v>
      </c>
      <c r="C790" t="s">
        <v>54</v>
      </c>
      <c r="D790" t="s">
        <v>55</v>
      </c>
      <c r="E790">
        <v>11</v>
      </c>
      <c r="F790" t="s">
        <v>37</v>
      </c>
      <c r="G790">
        <v>100</v>
      </c>
      <c r="H790" t="s">
        <v>27</v>
      </c>
      <c r="I790" t="s">
        <v>38</v>
      </c>
      <c r="J790" t="s">
        <v>36</v>
      </c>
      <c r="K790" t="s">
        <v>30</v>
      </c>
      <c r="L790" t="s">
        <v>31</v>
      </c>
      <c r="M790">
        <v>3</v>
      </c>
      <c r="N790" t="s">
        <v>32</v>
      </c>
      <c r="O790" t="s">
        <v>33</v>
      </c>
      <c r="P790">
        <v>16.040400000000002</v>
      </c>
      <c r="Q790">
        <v>335764.31310000003</v>
      </c>
      <c r="R790">
        <v>3064715.7308999998</v>
      </c>
      <c r="S790">
        <v>335778.49709999998</v>
      </c>
      <c r="T790">
        <v>3064723.2215</v>
      </c>
      <c r="U790">
        <v>1.6039999999999999E-2</v>
      </c>
      <c r="V790" t="str">
        <f>VLOOKUP(C790,'Lines LookUp'!$B$1:$C$12,2,0)</f>
        <v>DHO</v>
      </c>
      <c r="W790" t="str">
        <f>ROUNDUP(Q790,3)&amp;"-"&amp;ROUNDUP(R790,3)</f>
        <v>335764.314-3064715.731</v>
      </c>
      <c r="X790" t="str">
        <f>ROUNDUP(S790,3)&amp;"-"&amp;ROUNDUP(T790,3)</f>
        <v>335778.498-3064723.222</v>
      </c>
      <c r="Y790">
        <f>VLOOKUP(W790&amp;"-"&amp;V790,'Buscoords Workout'!$F:$G,2,0)</f>
        <v>3070</v>
      </c>
      <c r="Z790">
        <f>VLOOKUP(X790&amp;"-"&amp;V790,'Buscoords Workout'!$F:$G,2,0)</f>
        <v>3071</v>
      </c>
      <c r="AA790" t="b">
        <f>OR(ISNA(Y790),ISNA(Z790))</f>
        <v>0</v>
      </c>
    </row>
    <row r="791" spans="1:27" x14ac:dyDescent="0.25">
      <c r="A791">
        <v>1645</v>
      </c>
      <c r="B791" t="s">
        <v>24</v>
      </c>
      <c r="C791" t="s">
        <v>54</v>
      </c>
      <c r="D791" t="s">
        <v>55</v>
      </c>
      <c r="E791">
        <v>11</v>
      </c>
      <c r="F791" t="s">
        <v>37</v>
      </c>
      <c r="G791">
        <v>100</v>
      </c>
      <c r="H791" t="s">
        <v>27</v>
      </c>
      <c r="I791" t="s">
        <v>38</v>
      </c>
      <c r="J791" t="s">
        <v>36</v>
      </c>
      <c r="K791" t="s">
        <v>30</v>
      </c>
      <c r="L791" t="s">
        <v>31</v>
      </c>
      <c r="M791">
        <v>3</v>
      </c>
      <c r="N791" t="s">
        <v>32</v>
      </c>
      <c r="O791" t="s">
        <v>33</v>
      </c>
      <c r="P791">
        <v>13.229100000000001</v>
      </c>
      <c r="Q791">
        <v>335778.49709999998</v>
      </c>
      <c r="R791">
        <v>3064723.2215</v>
      </c>
      <c r="S791">
        <v>335765.35564299999</v>
      </c>
      <c r="T791">
        <v>3064724.7419199999</v>
      </c>
      <c r="U791">
        <v>1.3228999999999999E-2</v>
      </c>
      <c r="V791" t="str">
        <f>VLOOKUP(C791,'Lines LookUp'!$B$1:$C$12,2,0)</f>
        <v>DHO</v>
      </c>
      <c r="W791" t="str">
        <f>ROUNDUP(Q791,3)&amp;"-"&amp;ROUNDUP(R791,3)</f>
        <v>335778.498-3064723.222</v>
      </c>
      <c r="X791" t="str">
        <f>ROUNDUP(S791,3)&amp;"-"&amp;ROUNDUP(T791,3)</f>
        <v>335765.356-3064724.742</v>
      </c>
      <c r="Y791">
        <f>VLOOKUP(W791&amp;"-"&amp;V791,'Buscoords Workout'!$F:$G,2,0)</f>
        <v>3071</v>
      </c>
      <c r="Z791">
        <f>VLOOKUP(X791&amp;"-"&amp;V791,'Buscoords Workout'!$F:$G,2,0)</f>
        <v>3239</v>
      </c>
      <c r="AA791" t="b">
        <f>OR(ISNA(Y791),ISNA(Z791))</f>
        <v>0</v>
      </c>
    </row>
    <row r="792" spans="1:27" x14ac:dyDescent="0.25">
      <c r="A792">
        <v>1646</v>
      </c>
      <c r="B792" t="s">
        <v>24</v>
      </c>
      <c r="C792" t="s">
        <v>54</v>
      </c>
      <c r="D792" t="s">
        <v>55</v>
      </c>
      <c r="E792">
        <v>11</v>
      </c>
      <c r="F792" t="s">
        <v>37</v>
      </c>
      <c r="G792">
        <v>100</v>
      </c>
      <c r="H792" t="s">
        <v>27</v>
      </c>
      <c r="I792" t="s">
        <v>38</v>
      </c>
      <c r="J792" t="s">
        <v>36</v>
      </c>
      <c r="K792" t="s">
        <v>30</v>
      </c>
      <c r="L792" t="s">
        <v>31</v>
      </c>
      <c r="M792">
        <v>3</v>
      </c>
      <c r="N792" t="s">
        <v>32</v>
      </c>
      <c r="O792" t="s">
        <v>33</v>
      </c>
      <c r="P792">
        <v>4.5782800000000003</v>
      </c>
      <c r="Q792">
        <v>335765.35564299999</v>
      </c>
      <c r="R792">
        <v>3064724.7419199999</v>
      </c>
      <c r="S792">
        <v>335760.8077</v>
      </c>
      <c r="T792">
        <v>3064725.2681</v>
      </c>
      <c r="U792">
        <v>4.5779999999999996E-3</v>
      </c>
      <c r="V792" t="str">
        <f>VLOOKUP(C792,'Lines LookUp'!$B$1:$C$12,2,0)</f>
        <v>DHO</v>
      </c>
      <c r="W792" t="str">
        <f>ROUNDUP(Q792,3)&amp;"-"&amp;ROUNDUP(R792,3)</f>
        <v>335765.356-3064724.742</v>
      </c>
      <c r="X792" t="str">
        <f>ROUNDUP(S792,3)&amp;"-"&amp;ROUNDUP(T792,3)</f>
        <v>335760.808-3064725.269</v>
      </c>
      <c r="Y792">
        <f>VLOOKUP(W792&amp;"-"&amp;V792,'Buscoords Workout'!$F:$G,2,0)</f>
        <v>3239</v>
      </c>
      <c r="Z792">
        <f>VLOOKUP(X792&amp;"-"&amp;V792,'Buscoords Workout'!$F:$G,2,0)</f>
        <v>3072</v>
      </c>
      <c r="AA792" t="b">
        <f>OR(ISNA(Y792),ISNA(Z792))</f>
        <v>0</v>
      </c>
    </row>
    <row r="793" spans="1:27" x14ac:dyDescent="0.25">
      <c r="A793">
        <v>1647</v>
      </c>
      <c r="B793" t="s">
        <v>24</v>
      </c>
      <c r="C793" t="s">
        <v>54</v>
      </c>
      <c r="D793" t="s">
        <v>55</v>
      </c>
      <c r="E793">
        <v>11</v>
      </c>
      <c r="F793" t="s">
        <v>37</v>
      </c>
      <c r="G793">
        <v>100</v>
      </c>
      <c r="H793" t="s">
        <v>27</v>
      </c>
      <c r="I793" t="s">
        <v>38</v>
      </c>
      <c r="J793" t="s">
        <v>36</v>
      </c>
      <c r="K793" t="s">
        <v>30</v>
      </c>
      <c r="L793" t="s">
        <v>31</v>
      </c>
      <c r="M793">
        <v>3</v>
      </c>
      <c r="N793" t="s">
        <v>32</v>
      </c>
      <c r="O793" t="s">
        <v>33</v>
      </c>
      <c r="P793">
        <v>3.2665899999999999</v>
      </c>
      <c r="Q793">
        <v>335760.8077</v>
      </c>
      <c r="R793">
        <v>3064725.2681</v>
      </c>
      <c r="S793">
        <v>335757.64860000001</v>
      </c>
      <c r="T793">
        <v>3064726.0992000001</v>
      </c>
      <c r="U793">
        <v>3.2669999999999999E-3</v>
      </c>
      <c r="V793" t="str">
        <f>VLOOKUP(C793,'Lines LookUp'!$B$1:$C$12,2,0)</f>
        <v>DHO</v>
      </c>
      <c r="W793" t="str">
        <f>ROUNDUP(Q793,3)&amp;"-"&amp;ROUNDUP(R793,3)</f>
        <v>335760.808-3064725.269</v>
      </c>
      <c r="X793" t="str">
        <f>ROUNDUP(S793,3)&amp;"-"&amp;ROUNDUP(T793,3)</f>
        <v>335757.649-3064726.1</v>
      </c>
      <c r="Y793">
        <f>VLOOKUP(W793&amp;"-"&amp;V793,'Buscoords Workout'!$F:$G,2,0)</f>
        <v>3072</v>
      </c>
      <c r="Z793">
        <f>VLOOKUP(X793&amp;"-"&amp;V793,'Buscoords Workout'!$F:$G,2,0)</f>
        <v>3073</v>
      </c>
      <c r="AA793" t="b">
        <f>OR(ISNA(Y793),ISNA(Z793))</f>
        <v>0</v>
      </c>
    </row>
    <row r="794" spans="1:27" x14ac:dyDescent="0.25">
      <c r="A794">
        <v>1648</v>
      </c>
      <c r="B794" t="s">
        <v>24</v>
      </c>
      <c r="C794" t="s">
        <v>54</v>
      </c>
      <c r="D794" t="s">
        <v>55</v>
      </c>
      <c r="E794">
        <v>11</v>
      </c>
      <c r="F794" t="s">
        <v>37</v>
      </c>
      <c r="G794">
        <v>100</v>
      </c>
      <c r="H794" t="s">
        <v>27</v>
      </c>
      <c r="I794" t="s">
        <v>38</v>
      </c>
      <c r="J794" t="s">
        <v>36</v>
      </c>
      <c r="K794" t="s">
        <v>30</v>
      </c>
      <c r="L794" t="s">
        <v>31</v>
      </c>
      <c r="M794">
        <v>3</v>
      </c>
      <c r="N794" t="s">
        <v>32</v>
      </c>
      <c r="O794" t="s">
        <v>33</v>
      </c>
      <c r="P794">
        <v>22.945799999999998</v>
      </c>
      <c r="Q794">
        <v>335757.64860000001</v>
      </c>
      <c r="R794">
        <v>3064726.0992000001</v>
      </c>
      <c r="S794">
        <v>335735.45789999998</v>
      </c>
      <c r="T794">
        <v>3064731.9372999999</v>
      </c>
      <c r="U794">
        <v>2.2946000000000001E-2</v>
      </c>
      <c r="V794" t="str">
        <f>VLOOKUP(C794,'Lines LookUp'!$B$1:$C$12,2,0)</f>
        <v>DHO</v>
      </c>
      <c r="W794" t="str">
        <f>ROUNDUP(Q794,3)&amp;"-"&amp;ROUNDUP(R794,3)</f>
        <v>335757.649-3064726.1</v>
      </c>
      <c r="X794" t="str">
        <f>ROUNDUP(S794,3)&amp;"-"&amp;ROUNDUP(T794,3)</f>
        <v>335735.458-3064731.938</v>
      </c>
      <c r="Y794">
        <f>VLOOKUP(W794&amp;"-"&amp;V794,'Buscoords Workout'!$F:$G,2,0)</f>
        <v>3073</v>
      </c>
      <c r="Z794">
        <f>VLOOKUP(X794&amp;"-"&amp;V794,'Buscoords Workout'!$F:$G,2,0)</f>
        <v>3074</v>
      </c>
      <c r="AA794" t="b">
        <f>OR(ISNA(Y794),ISNA(Z794))</f>
        <v>0</v>
      </c>
    </row>
    <row r="795" spans="1:27" x14ac:dyDescent="0.25">
      <c r="A795">
        <v>1649</v>
      </c>
      <c r="B795" t="s">
        <v>24</v>
      </c>
      <c r="C795" t="s">
        <v>54</v>
      </c>
      <c r="D795" t="s">
        <v>55</v>
      </c>
      <c r="E795">
        <v>11</v>
      </c>
      <c r="F795" t="s">
        <v>37</v>
      </c>
      <c r="G795">
        <v>100</v>
      </c>
      <c r="H795" t="s">
        <v>27</v>
      </c>
      <c r="I795" t="s">
        <v>38</v>
      </c>
      <c r="J795" t="s">
        <v>36</v>
      </c>
      <c r="K795" t="s">
        <v>30</v>
      </c>
      <c r="L795" t="s">
        <v>31</v>
      </c>
      <c r="M795">
        <v>3</v>
      </c>
      <c r="N795" t="s">
        <v>32</v>
      </c>
      <c r="O795" t="s">
        <v>33</v>
      </c>
      <c r="P795">
        <v>70.051199999999994</v>
      </c>
      <c r="Q795">
        <v>335735.45789999998</v>
      </c>
      <c r="R795">
        <v>3064731.9372999999</v>
      </c>
      <c r="S795">
        <v>335667.5477</v>
      </c>
      <c r="T795">
        <v>3064749.1238000002</v>
      </c>
      <c r="U795">
        <v>7.0051000000000002E-2</v>
      </c>
      <c r="V795" t="str">
        <f>VLOOKUP(C795,'Lines LookUp'!$B$1:$C$12,2,0)</f>
        <v>DHO</v>
      </c>
      <c r="W795" t="str">
        <f>ROUNDUP(Q795,3)&amp;"-"&amp;ROUNDUP(R795,3)</f>
        <v>335735.458-3064731.938</v>
      </c>
      <c r="X795" t="str">
        <f>ROUNDUP(S795,3)&amp;"-"&amp;ROUNDUP(T795,3)</f>
        <v>335667.548-3064749.124</v>
      </c>
      <c r="Y795">
        <f>VLOOKUP(W795&amp;"-"&amp;V795,'Buscoords Workout'!$F:$G,2,0)</f>
        <v>3074</v>
      </c>
      <c r="Z795">
        <f>VLOOKUP(X795&amp;"-"&amp;V795,'Buscoords Workout'!$F:$G,2,0)</f>
        <v>3075</v>
      </c>
      <c r="AA795" t="b">
        <f>OR(ISNA(Y795),ISNA(Z795))</f>
        <v>0</v>
      </c>
    </row>
    <row r="796" spans="1:27" x14ac:dyDescent="0.25">
      <c r="A796">
        <v>1650</v>
      </c>
      <c r="B796" t="s">
        <v>24</v>
      </c>
      <c r="C796" t="s">
        <v>54</v>
      </c>
      <c r="D796" t="s">
        <v>55</v>
      </c>
      <c r="E796">
        <v>11</v>
      </c>
      <c r="F796" t="s">
        <v>37</v>
      </c>
      <c r="G796">
        <v>100</v>
      </c>
      <c r="H796" t="s">
        <v>27</v>
      </c>
      <c r="I796" t="s">
        <v>38</v>
      </c>
      <c r="J796" t="s">
        <v>36</v>
      </c>
      <c r="K796" t="s">
        <v>30</v>
      </c>
      <c r="L796" t="s">
        <v>31</v>
      </c>
      <c r="M796">
        <v>3</v>
      </c>
      <c r="N796" t="s">
        <v>32</v>
      </c>
      <c r="O796" t="s">
        <v>33</v>
      </c>
      <c r="P796">
        <v>29.354500000000002</v>
      </c>
      <c r="Q796">
        <v>335667.5477</v>
      </c>
      <c r="R796">
        <v>3064749.1238000002</v>
      </c>
      <c r="S796">
        <v>335638.53389999998</v>
      </c>
      <c r="T796">
        <v>3064753.5832000002</v>
      </c>
      <c r="U796">
        <v>2.9354999999999999E-2</v>
      </c>
      <c r="V796" t="str">
        <f>VLOOKUP(C796,'Lines LookUp'!$B$1:$C$12,2,0)</f>
        <v>DHO</v>
      </c>
      <c r="W796" t="str">
        <f>ROUNDUP(Q796,3)&amp;"-"&amp;ROUNDUP(R796,3)</f>
        <v>335667.548-3064749.124</v>
      </c>
      <c r="X796" t="str">
        <f>ROUNDUP(S796,3)&amp;"-"&amp;ROUNDUP(T796,3)</f>
        <v>335638.534-3064753.584</v>
      </c>
      <c r="Y796">
        <f>VLOOKUP(W796&amp;"-"&amp;V796,'Buscoords Workout'!$F:$G,2,0)</f>
        <v>3075</v>
      </c>
      <c r="Z796">
        <f>VLOOKUP(X796&amp;"-"&amp;V796,'Buscoords Workout'!$F:$G,2,0)</f>
        <v>3076</v>
      </c>
      <c r="AA796" t="b">
        <f>OR(ISNA(Y796),ISNA(Z796))</f>
        <v>0</v>
      </c>
    </row>
    <row r="797" spans="1:27" x14ac:dyDescent="0.25">
      <c r="A797">
        <v>1651</v>
      </c>
      <c r="B797" t="s">
        <v>24</v>
      </c>
      <c r="C797" t="s">
        <v>54</v>
      </c>
      <c r="D797" t="s">
        <v>55</v>
      </c>
      <c r="E797">
        <v>11</v>
      </c>
      <c r="F797" t="s">
        <v>37</v>
      </c>
      <c r="G797">
        <v>100</v>
      </c>
      <c r="H797" t="s">
        <v>27</v>
      </c>
      <c r="I797" t="s">
        <v>38</v>
      </c>
      <c r="J797" t="s">
        <v>36</v>
      </c>
      <c r="K797" t="s">
        <v>30</v>
      </c>
      <c r="L797" t="s">
        <v>31</v>
      </c>
      <c r="M797">
        <v>3</v>
      </c>
      <c r="N797" t="s">
        <v>32</v>
      </c>
      <c r="O797" t="s">
        <v>33</v>
      </c>
      <c r="P797">
        <v>16.4544</v>
      </c>
      <c r="Q797">
        <v>335638.53389999998</v>
      </c>
      <c r="R797">
        <v>3064753.5832000002</v>
      </c>
      <c r="S797">
        <v>335643.28980000003</v>
      </c>
      <c r="T797">
        <v>3064769.3352999999</v>
      </c>
      <c r="U797">
        <v>1.6454E-2</v>
      </c>
      <c r="V797" t="str">
        <f>VLOOKUP(C797,'Lines LookUp'!$B$1:$C$12,2,0)</f>
        <v>DHO</v>
      </c>
      <c r="W797" t="str">
        <f>ROUNDUP(Q797,3)&amp;"-"&amp;ROUNDUP(R797,3)</f>
        <v>335638.534-3064753.584</v>
      </c>
      <c r="X797" t="str">
        <f>ROUNDUP(S797,3)&amp;"-"&amp;ROUNDUP(T797,3)</f>
        <v>335643.29-3064769.336</v>
      </c>
      <c r="Y797">
        <f>VLOOKUP(W797&amp;"-"&amp;V797,'Buscoords Workout'!$F:$G,2,0)</f>
        <v>3076</v>
      </c>
      <c r="Z797">
        <f>VLOOKUP(X797&amp;"-"&amp;V797,'Buscoords Workout'!$F:$G,2,0)</f>
        <v>3077</v>
      </c>
      <c r="AA797" t="b">
        <f>OR(ISNA(Y797),ISNA(Z797))</f>
        <v>0</v>
      </c>
    </row>
    <row r="798" spans="1:27" x14ac:dyDescent="0.25">
      <c r="A798">
        <v>1652</v>
      </c>
      <c r="B798" t="s">
        <v>24</v>
      </c>
      <c r="C798" t="s">
        <v>54</v>
      </c>
      <c r="D798" t="s">
        <v>55</v>
      </c>
      <c r="E798">
        <v>11</v>
      </c>
      <c r="F798" t="s">
        <v>37</v>
      </c>
      <c r="G798">
        <v>100</v>
      </c>
      <c r="H798" t="s">
        <v>27</v>
      </c>
      <c r="I798" t="s">
        <v>38</v>
      </c>
      <c r="J798" t="s">
        <v>36</v>
      </c>
      <c r="K798" t="s">
        <v>30</v>
      </c>
      <c r="L798" t="s">
        <v>31</v>
      </c>
      <c r="M798">
        <v>3</v>
      </c>
      <c r="N798" t="s">
        <v>32</v>
      </c>
      <c r="O798" t="s">
        <v>33</v>
      </c>
      <c r="P798">
        <v>18.327200000000001</v>
      </c>
      <c r="Q798">
        <v>335643.28980000003</v>
      </c>
      <c r="R798">
        <v>3064769.3352999999</v>
      </c>
      <c r="S798">
        <v>335653.48989999999</v>
      </c>
      <c r="T798">
        <v>3064784.5617</v>
      </c>
      <c r="U798">
        <v>1.8327E-2</v>
      </c>
      <c r="V798" t="str">
        <f>VLOOKUP(C798,'Lines LookUp'!$B$1:$C$12,2,0)</f>
        <v>DHO</v>
      </c>
      <c r="W798" t="str">
        <f>ROUNDUP(Q798,3)&amp;"-"&amp;ROUNDUP(R798,3)</f>
        <v>335643.29-3064769.336</v>
      </c>
      <c r="X798" t="str">
        <f>ROUNDUP(S798,3)&amp;"-"&amp;ROUNDUP(T798,3)</f>
        <v>335653.49-3064784.562</v>
      </c>
      <c r="Y798">
        <f>VLOOKUP(W798&amp;"-"&amp;V798,'Buscoords Workout'!$F:$G,2,0)</f>
        <v>3077</v>
      </c>
      <c r="Z798">
        <f>VLOOKUP(X798&amp;"-"&amp;V798,'Buscoords Workout'!$F:$G,2,0)</f>
        <v>3078</v>
      </c>
      <c r="AA798" t="b">
        <f>OR(ISNA(Y798),ISNA(Z798))</f>
        <v>0</v>
      </c>
    </row>
    <row r="799" spans="1:27" x14ac:dyDescent="0.25">
      <c r="A799">
        <v>1653</v>
      </c>
      <c r="B799" t="s">
        <v>24</v>
      </c>
      <c r="C799" t="s">
        <v>54</v>
      </c>
      <c r="D799" t="s">
        <v>55</v>
      </c>
      <c r="E799">
        <v>11</v>
      </c>
      <c r="F799" t="s">
        <v>37</v>
      </c>
      <c r="G799">
        <v>100</v>
      </c>
      <c r="H799" t="s">
        <v>27</v>
      </c>
      <c r="I799" t="s">
        <v>38</v>
      </c>
      <c r="J799" t="s">
        <v>36</v>
      </c>
      <c r="K799" t="s">
        <v>30</v>
      </c>
      <c r="L799" t="s">
        <v>31</v>
      </c>
      <c r="M799">
        <v>3</v>
      </c>
      <c r="N799" t="s">
        <v>32</v>
      </c>
      <c r="O799" t="s">
        <v>33</v>
      </c>
      <c r="P799">
        <v>21.240300000000001</v>
      </c>
      <c r="Q799">
        <v>335653.48989999999</v>
      </c>
      <c r="R799">
        <v>3064784.5617</v>
      </c>
      <c r="S799">
        <v>335663.28470000002</v>
      </c>
      <c r="T799">
        <v>3064803.4087999999</v>
      </c>
      <c r="U799">
        <v>2.1239999999999998E-2</v>
      </c>
      <c r="V799" t="str">
        <f>VLOOKUP(C799,'Lines LookUp'!$B$1:$C$12,2,0)</f>
        <v>DHO</v>
      </c>
      <c r="W799" t="str">
        <f>ROUNDUP(Q799,3)&amp;"-"&amp;ROUNDUP(R799,3)</f>
        <v>335653.49-3064784.562</v>
      </c>
      <c r="X799" t="str">
        <f>ROUNDUP(S799,3)&amp;"-"&amp;ROUNDUP(T799,3)</f>
        <v>335663.285-3064803.409</v>
      </c>
      <c r="Y799">
        <f>VLOOKUP(W799&amp;"-"&amp;V799,'Buscoords Workout'!$F:$G,2,0)</f>
        <v>3078</v>
      </c>
      <c r="Z799">
        <f>VLOOKUP(X799&amp;"-"&amp;V799,'Buscoords Workout'!$F:$G,2,0)</f>
        <v>3079</v>
      </c>
      <c r="AA799" t="b">
        <f>OR(ISNA(Y799),ISNA(Z799))</f>
        <v>0</v>
      </c>
    </row>
    <row r="800" spans="1:27" x14ac:dyDescent="0.25">
      <c r="A800">
        <v>1654</v>
      </c>
      <c r="B800" t="s">
        <v>24</v>
      </c>
      <c r="C800" t="s">
        <v>54</v>
      </c>
      <c r="D800" t="s">
        <v>55</v>
      </c>
      <c r="E800">
        <v>11</v>
      </c>
      <c r="F800" t="s">
        <v>37</v>
      </c>
      <c r="G800">
        <v>100</v>
      </c>
      <c r="H800" t="s">
        <v>27</v>
      </c>
      <c r="I800" t="s">
        <v>38</v>
      </c>
      <c r="J800" t="s">
        <v>36</v>
      </c>
      <c r="K800" t="s">
        <v>30</v>
      </c>
      <c r="L800" t="s">
        <v>31</v>
      </c>
      <c r="M800">
        <v>3</v>
      </c>
      <c r="N800" t="s">
        <v>32</v>
      </c>
      <c r="O800" t="s">
        <v>33</v>
      </c>
      <c r="P800">
        <v>11.0097</v>
      </c>
      <c r="Q800">
        <v>335663.28470000002</v>
      </c>
      <c r="R800">
        <v>3064803.4087999999</v>
      </c>
      <c r="S800">
        <v>335667.0589</v>
      </c>
      <c r="T800">
        <v>3064813.7514</v>
      </c>
      <c r="U800">
        <v>1.1010000000000001E-2</v>
      </c>
      <c r="V800" t="str">
        <f>VLOOKUP(C800,'Lines LookUp'!$B$1:$C$12,2,0)</f>
        <v>DHO</v>
      </c>
      <c r="W800" t="str">
        <f>ROUNDUP(Q800,3)&amp;"-"&amp;ROUNDUP(R800,3)</f>
        <v>335663.285-3064803.409</v>
      </c>
      <c r="X800" t="str">
        <f>ROUNDUP(S800,3)&amp;"-"&amp;ROUNDUP(T800,3)</f>
        <v>335667.059-3064813.752</v>
      </c>
      <c r="Y800">
        <f>VLOOKUP(W800&amp;"-"&amp;V800,'Buscoords Workout'!$F:$G,2,0)</f>
        <v>3079</v>
      </c>
      <c r="Z800">
        <f>VLOOKUP(X800&amp;"-"&amp;V800,'Buscoords Workout'!$F:$G,2,0)</f>
        <v>3080</v>
      </c>
      <c r="AA800" t="b">
        <f>OR(ISNA(Y800),ISNA(Z800))</f>
        <v>0</v>
      </c>
    </row>
    <row r="801" spans="1:27" x14ac:dyDescent="0.25">
      <c r="A801">
        <v>1655</v>
      </c>
      <c r="B801" t="s">
        <v>24</v>
      </c>
      <c r="C801" t="s">
        <v>54</v>
      </c>
      <c r="D801" t="s">
        <v>55</v>
      </c>
      <c r="E801">
        <v>11</v>
      </c>
      <c r="F801" t="s">
        <v>37</v>
      </c>
      <c r="G801">
        <v>100</v>
      </c>
      <c r="H801" t="s">
        <v>27</v>
      </c>
      <c r="I801" t="s">
        <v>38</v>
      </c>
      <c r="J801" t="s">
        <v>36</v>
      </c>
      <c r="K801" t="s">
        <v>30</v>
      </c>
      <c r="L801" t="s">
        <v>31</v>
      </c>
      <c r="M801">
        <v>3</v>
      </c>
      <c r="N801" t="s">
        <v>32</v>
      </c>
      <c r="O801" t="s">
        <v>33</v>
      </c>
      <c r="P801">
        <v>11.783200000000001</v>
      </c>
      <c r="Q801">
        <v>335667.0589</v>
      </c>
      <c r="R801">
        <v>3064813.7514</v>
      </c>
      <c r="S801">
        <v>335668.12609999999</v>
      </c>
      <c r="T801">
        <v>3064825.4862000002</v>
      </c>
      <c r="U801">
        <v>1.1783E-2</v>
      </c>
      <c r="V801" t="str">
        <f>VLOOKUP(C801,'Lines LookUp'!$B$1:$C$12,2,0)</f>
        <v>DHO</v>
      </c>
      <c r="W801" t="str">
        <f>ROUNDUP(Q801,3)&amp;"-"&amp;ROUNDUP(R801,3)</f>
        <v>335667.059-3064813.752</v>
      </c>
      <c r="X801" t="str">
        <f>ROUNDUP(S801,3)&amp;"-"&amp;ROUNDUP(T801,3)</f>
        <v>335668.127-3064825.487</v>
      </c>
      <c r="Y801">
        <f>VLOOKUP(W801&amp;"-"&amp;V801,'Buscoords Workout'!$F:$G,2,0)</f>
        <v>3080</v>
      </c>
      <c r="Z801">
        <f>VLOOKUP(X801&amp;"-"&amp;V801,'Buscoords Workout'!$F:$G,2,0)</f>
        <v>3081</v>
      </c>
      <c r="AA801" t="b">
        <f>OR(ISNA(Y801),ISNA(Z801))</f>
        <v>0</v>
      </c>
    </row>
    <row r="802" spans="1:27" x14ac:dyDescent="0.25">
      <c r="A802">
        <v>1656</v>
      </c>
      <c r="B802" t="s">
        <v>24</v>
      </c>
      <c r="C802" t="s">
        <v>54</v>
      </c>
      <c r="D802" t="s">
        <v>55</v>
      </c>
      <c r="E802">
        <v>11</v>
      </c>
      <c r="F802" t="s">
        <v>37</v>
      </c>
      <c r="G802">
        <v>100</v>
      </c>
      <c r="H802" t="s">
        <v>27</v>
      </c>
      <c r="I802" t="s">
        <v>38</v>
      </c>
      <c r="J802" t="s">
        <v>36</v>
      </c>
      <c r="K802" t="s">
        <v>30</v>
      </c>
      <c r="L802" t="s">
        <v>31</v>
      </c>
      <c r="M802">
        <v>3</v>
      </c>
      <c r="N802" t="s">
        <v>32</v>
      </c>
      <c r="O802" t="s">
        <v>33</v>
      </c>
      <c r="P802">
        <v>14.713800000000001</v>
      </c>
      <c r="Q802">
        <v>335668.12609999999</v>
      </c>
      <c r="R802">
        <v>3064825.4862000002</v>
      </c>
      <c r="S802">
        <v>335671.04680000001</v>
      </c>
      <c r="T802">
        <v>3064839.9071999998</v>
      </c>
      <c r="U802">
        <v>1.4714E-2</v>
      </c>
      <c r="V802" t="str">
        <f>VLOOKUP(C802,'Lines LookUp'!$B$1:$C$12,2,0)</f>
        <v>DHO</v>
      </c>
      <c r="W802" t="str">
        <f>ROUNDUP(Q802,3)&amp;"-"&amp;ROUNDUP(R802,3)</f>
        <v>335668.127-3064825.487</v>
      </c>
      <c r="X802" t="str">
        <f>ROUNDUP(S802,3)&amp;"-"&amp;ROUNDUP(T802,3)</f>
        <v>335671.047-3064839.908</v>
      </c>
      <c r="Y802">
        <f>VLOOKUP(W802&amp;"-"&amp;V802,'Buscoords Workout'!$F:$G,2,0)</f>
        <v>3081</v>
      </c>
      <c r="Z802">
        <f>VLOOKUP(X802&amp;"-"&amp;V802,'Buscoords Workout'!$F:$G,2,0)</f>
        <v>3082</v>
      </c>
      <c r="AA802" t="b">
        <f>OR(ISNA(Y802),ISNA(Z802))</f>
        <v>0</v>
      </c>
    </row>
    <row r="803" spans="1:27" x14ac:dyDescent="0.25">
      <c r="A803">
        <v>1657</v>
      </c>
      <c r="B803" t="s">
        <v>24</v>
      </c>
      <c r="C803" t="s">
        <v>54</v>
      </c>
      <c r="D803" t="s">
        <v>55</v>
      </c>
      <c r="E803">
        <v>11</v>
      </c>
      <c r="F803" t="s">
        <v>37</v>
      </c>
      <c r="G803">
        <v>100</v>
      </c>
      <c r="H803" t="s">
        <v>27</v>
      </c>
      <c r="I803" t="s">
        <v>38</v>
      </c>
      <c r="J803" t="s">
        <v>36</v>
      </c>
      <c r="K803" t="s">
        <v>30</v>
      </c>
      <c r="L803" t="s">
        <v>31</v>
      </c>
      <c r="M803">
        <v>3</v>
      </c>
      <c r="N803" t="s">
        <v>32</v>
      </c>
      <c r="O803" t="s">
        <v>33</v>
      </c>
      <c r="P803">
        <v>8.4445200000000007</v>
      </c>
      <c r="Q803">
        <v>335671.04680000001</v>
      </c>
      <c r="R803">
        <v>3064839.9071999998</v>
      </c>
      <c r="S803">
        <v>335673.4278</v>
      </c>
      <c r="T803">
        <v>3064848.0090999999</v>
      </c>
      <c r="U803">
        <v>8.4449999999999994E-3</v>
      </c>
      <c r="V803" t="str">
        <f>VLOOKUP(C803,'Lines LookUp'!$B$1:$C$12,2,0)</f>
        <v>DHO</v>
      </c>
      <c r="W803" t="str">
        <f>ROUNDUP(Q803,3)&amp;"-"&amp;ROUNDUP(R803,3)</f>
        <v>335671.047-3064839.908</v>
      </c>
      <c r="X803" t="str">
        <f>ROUNDUP(S803,3)&amp;"-"&amp;ROUNDUP(T803,3)</f>
        <v>335673.428-3064848.01</v>
      </c>
      <c r="Y803">
        <f>VLOOKUP(W803&amp;"-"&amp;V803,'Buscoords Workout'!$F:$G,2,0)</f>
        <v>3082</v>
      </c>
      <c r="Z803">
        <f>VLOOKUP(X803&amp;"-"&amp;V803,'Buscoords Workout'!$F:$G,2,0)</f>
        <v>3083</v>
      </c>
      <c r="AA803" t="b">
        <f>OR(ISNA(Y803),ISNA(Z803))</f>
        <v>0</v>
      </c>
    </row>
    <row r="804" spans="1:27" x14ac:dyDescent="0.25">
      <c r="A804">
        <v>1658</v>
      </c>
      <c r="B804" t="s">
        <v>24</v>
      </c>
      <c r="C804" t="s">
        <v>54</v>
      </c>
      <c r="D804" t="s">
        <v>55</v>
      </c>
      <c r="E804">
        <v>11</v>
      </c>
      <c r="F804" t="s">
        <v>37</v>
      </c>
      <c r="G804">
        <v>100</v>
      </c>
      <c r="H804" t="s">
        <v>27</v>
      </c>
      <c r="I804" t="s">
        <v>38</v>
      </c>
      <c r="J804" t="s">
        <v>36</v>
      </c>
      <c r="K804" t="s">
        <v>30</v>
      </c>
      <c r="L804" t="s">
        <v>31</v>
      </c>
      <c r="M804">
        <v>3</v>
      </c>
      <c r="N804" t="s">
        <v>32</v>
      </c>
      <c r="O804" t="s">
        <v>33</v>
      </c>
      <c r="P804">
        <v>22.446200000000001</v>
      </c>
      <c r="Q804">
        <v>335673.4278</v>
      </c>
      <c r="R804">
        <v>3064848.0090999999</v>
      </c>
      <c r="S804">
        <v>335680.98210000002</v>
      </c>
      <c r="T804">
        <v>3064869.1458999999</v>
      </c>
      <c r="U804">
        <v>2.2446000000000001E-2</v>
      </c>
      <c r="V804" t="str">
        <f>VLOOKUP(C804,'Lines LookUp'!$B$1:$C$12,2,0)</f>
        <v>DHO</v>
      </c>
      <c r="W804" t="str">
        <f>ROUNDUP(Q804,3)&amp;"-"&amp;ROUNDUP(R804,3)</f>
        <v>335673.428-3064848.01</v>
      </c>
      <c r="X804" t="str">
        <f>ROUNDUP(S804,3)&amp;"-"&amp;ROUNDUP(T804,3)</f>
        <v>335680.983-3064869.146</v>
      </c>
      <c r="Y804">
        <f>VLOOKUP(W804&amp;"-"&amp;V804,'Buscoords Workout'!$F:$G,2,0)</f>
        <v>3083</v>
      </c>
      <c r="Z804">
        <f>VLOOKUP(X804&amp;"-"&amp;V804,'Buscoords Workout'!$F:$G,2,0)</f>
        <v>3084</v>
      </c>
      <c r="AA804" t="b">
        <f>OR(ISNA(Y804),ISNA(Z804))</f>
        <v>0</v>
      </c>
    </row>
    <row r="805" spans="1:27" x14ac:dyDescent="0.25">
      <c r="A805">
        <v>1659</v>
      </c>
      <c r="B805" t="s">
        <v>24</v>
      </c>
      <c r="C805" t="s">
        <v>54</v>
      </c>
      <c r="D805" t="s">
        <v>55</v>
      </c>
      <c r="E805">
        <v>11</v>
      </c>
      <c r="F805" t="s">
        <v>37</v>
      </c>
      <c r="G805">
        <v>100</v>
      </c>
      <c r="H805" t="s">
        <v>27</v>
      </c>
      <c r="I805" t="s">
        <v>38</v>
      </c>
      <c r="J805" t="s">
        <v>36</v>
      </c>
      <c r="K805" t="s">
        <v>30</v>
      </c>
      <c r="L805" t="s">
        <v>31</v>
      </c>
      <c r="M805">
        <v>3</v>
      </c>
      <c r="N805" t="s">
        <v>32</v>
      </c>
      <c r="O805" t="s">
        <v>33</v>
      </c>
      <c r="P805">
        <v>18.514600000000002</v>
      </c>
      <c r="Q805">
        <v>335680.98210000002</v>
      </c>
      <c r="R805">
        <v>3064869.1458999999</v>
      </c>
      <c r="S805">
        <v>335665.21360000002</v>
      </c>
      <c r="T805">
        <v>3064878.8487999998</v>
      </c>
      <c r="U805">
        <v>1.8515E-2</v>
      </c>
      <c r="V805" t="str">
        <f>VLOOKUP(C805,'Lines LookUp'!$B$1:$C$12,2,0)</f>
        <v>DHO</v>
      </c>
      <c r="W805" t="str">
        <f>ROUNDUP(Q805,3)&amp;"-"&amp;ROUNDUP(R805,3)</f>
        <v>335680.983-3064869.146</v>
      </c>
      <c r="X805" t="str">
        <f>ROUNDUP(S805,3)&amp;"-"&amp;ROUNDUP(T805,3)</f>
        <v>335665.214-3064878.849</v>
      </c>
      <c r="Y805">
        <f>VLOOKUP(W805&amp;"-"&amp;V805,'Buscoords Workout'!$F:$G,2,0)</f>
        <v>3084</v>
      </c>
      <c r="Z805">
        <f>VLOOKUP(X805&amp;"-"&amp;V805,'Buscoords Workout'!$F:$G,2,0)</f>
        <v>3085</v>
      </c>
      <c r="AA805" t="b">
        <f>OR(ISNA(Y805),ISNA(Z805))</f>
        <v>0</v>
      </c>
    </row>
    <row r="806" spans="1:27" x14ac:dyDescent="0.25">
      <c r="A806">
        <v>1660</v>
      </c>
      <c r="B806" t="s">
        <v>24</v>
      </c>
      <c r="C806" t="s">
        <v>54</v>
      </c>
      <c r="D806" t="s">
        <v>55</v>
      </c>
      <c r="E806">
        <v>11</v>
      </c>
      <c r="F806" t="s">
        <v>37</v>
      </c>
      <c r="G806">
        <v>100</v>
      </c>
      <c r="H806" t="s">
        <v>27</v>
      </c>
      <c r="I806" t="s">
        <v>38</v>
      </c>
      <c r="J806" t="s">
        <v>36</v>
      </c>
      <c r="K806" t="s">
        <v>30</v>
      </c>
      <c r="L806" t="s">
        <v>31</v>
      </c>
      <c r="M806">
        <v>3</v>
      </c>
      <c r="N806" t="s">
        <v>32</v>
      </c>
      <c r="O806" t="s">
        <v>33</v>
      </c>
      <c r="P806">
        <v>25.688400000000001</v>
      </c>
      <c r="Q806">
        <v>335665.21360000002</v>
      </c>
      <c r="R806">
        <v>3064878.8487999998</v>
      </c>
      <c r="S806">
        <v>335670.31270000001</v>
      </c>
      <c r="T806">
        <v>3064904.0260000001</v>
      </c>
      <c r="U806">
        <v>2.5687999999999999E-2</v>
      </c>
      <c r="V806" t="str">
        <f>VLOOKUP(C806,'Lines LookUp'!$B$1:$C$12,2,0)</f>
        <v>DHO</v>
      </c>
      <c r="W806" t="str">
        <f>ROUNDUP(Q806,3)&amp;"-"&amp;ROUNDUP(R806,3)</f>
        <v>335665.214-3064878.849</v>
      </c>
      <c r="X806" t="str">
        <f>ROUNDUP(S806,3)&amp;"-"&amp;ROUNDUP(T806,3)</f>
        <v>335670.313-3064904.026</v>
      </c>
      <c r="Y806">
        <f>VLOOKUP(W806&amp;"-"&amp;V806,'Buscoords Workout'!$F:$G,2,0)</f>
        <v>3085</v>
      </c>
      <c r="Z806">
        <f>VLOOKUP(X806&amp;"-"&amp;V806,'Buscoords Workout'!$F:$G,2,0)</f>
        <v>3086</v>
      </c>
      <c r="AA806" t="b">
        <f>OR(ISNA(Y806),ISNA(Z806))</f>
        <v>0</v>
      </c>
    </row>
    <row r="807" spans="1:27" x14ac:dyDescent="0.25">
      <c r="A807">
        <v>1661</v>
      </c>
      <c r="B807" t="s">
        <v>24</v>
      </c>
      <c r="C807" t="s">
        <v>54</v>
      </c>
      <c r="D807" t="s">
        <v>55</v>
      </c>
      <c r="E807">
        <v>11</v>
      </c>
      <c r="F807" t="s">
        <v>37</v>
      </c>
      <c r="G807">
        <v>100</v>
      </c>
      <c r="H807" t="s">
        <v>27</v>
      </c>
      <c r="I807" t="s">
        <v>38</v>
      </c>
      <c r="J807" t="s">
        <v>36</v>
      </c>
      <c r="K807" t="s">
        <v>30</v>
      </c>
      <c r="L807" t="s">
        <v>31</v>
      </c>
      <c r="M807">
        <v>3</v>
      </c>
      <c r="N807" t="s">
        <v>32</v>
      </c>
      <c r="O807" t="s">
        <v>33</v>
      </c>
      <c r="P807">
        <v>3.73922</v>
      </c>
      <c r="Q807">
        <v>335670.31270000001</v>
      </c>
      <c r="R807">
        <v>3064904.0260000001</v>
      </c>
      <c r="S807">
        <v>335671.05499999999</v>
      </c>
      <c r="T807">
        <v>3064907.6908</v>
      </c>
      <c r="U807">
        <v>3.7390000000000001E-3</v>
      </c>
      <c r="V807" t="str">
        <f>VLOOKUP(C807,'Lines LookUp'!$B$1:$C$12,2,0)</f>
        <v>DHO</v>
      </c>
      <c r="W807" t="str">
        <f>ROUNDUP(Q807,3)&amp;"-"&amp;ROUNDUP(R807,3)</f>
        <v>335670.313-3064904.026</v>
      </c>
      <c r="X807" t="str">
        <f>ROUNDUP(S807,3)&amp;"-"&amp;ROUNDUP(T807,3)</f>
        <v>335671.055-3064907.691</v>
      </c>
      <c r="Y807">
        <f>VLOOKUP(W807&amp;"-"&amp;V807,'Buscoords Workout'!$F:$G,2,0)</f>
        <v>3086</v>
      </c>
      <c r="Z807">
        <f>VLOOKUP(X807&amp;"-"&amp;V807,'Buscoords Workout'!$F:$G,2,0)</f>
        <v>3087</v>
      </c>
      <c r="AA807" t="b">
        <f>OR(ISNA(Y807),ISNA(Z807))</f>
        <v>0</v>
      </c>
    </row>
    <row r="808" spans="1:27" x14ac:dyDescent="0.25">
      <c r="A808">
        <v>1662</v>
      </c>
      <c r="B808" t="s">
        <v>24</v>
      </c>
      <c r="C808" t="s">
        <v>54</v>
      </c>
      <c r="D808" t="s">
        <v>55</v>
      </c>
      <c r="E808">
        <v>11</v>
      </c>
      <c r="F808" t="s">
        <v>37</v>
      </c>
      <c r="G808">
        <v>100</v>
      </c>
      <c r="H808" t="s">
        <v>27</v>
      </c>
      <c r="I808" t="s">
        <v>38</v>
      </c>
      <c r="J808" t="s">
        <v>36</v>
      </c>
      <c r="K808" t="s">
        <v>30</v>
      </c>
      <c r="L808" t="s">
        <v>31</v>
      </c>
      <c r="M808">
        <v>3</v>
      </c>
      <c r="N808" t="s">
        <v>32</v>
      </c>
      <c r="O808" t="s">
        <v>33</v>
      </c>
      <c r="P808">
        <v>0.69356499999999999</v>
      </c>
      <c r="Q808">
        <v>335671.05499999999</v>
      </c>
      <c r="R808">
        <v>3064907.6908</v>
      </c>
      <c r="S808">
        <v>335671.69742799998</v>
      </c>
      <c r="T808">
        <v>3064907.4294199999</v>
      </c>
      <c r="U808">
        <v>6.9399999999999996E-4</v>
      </c>
      <c r="V808" t="str">
        <f>VLOOKUP(C808,'Lines LookUp'!$B$1:$C$12,2,0)</f>
        <v>DHO</v>
      </c>
      <c r="W808" t="str">
        <f>ROUNDUP(Q808,3)&amp;"-"&amp;ROUNDUP(R808,3)</f>
        <v>335671.055-3064907.691</v>
      </c>
      <c r="X808" t="str">
        <f>ROUNDUP(S808,3)&amp;"-"&amp;ROUNDUP(T808,3)</f>
        <v>335671.698-3064907.43</v>
      </c>
      <c r="Y808">
        <f>VLOOKUP(W808&amp;"-"&amp;V808,'Buscoords Workout'!$F:$G,2,0)</f>
        <v>3087</v>
      </c>
      <c r="Z808">
        <f>VLOOKUP(X808&amp;"-"&amp;V808,'Buscoords Workout'!$F:$G,2,0)</f>
        <v>3240</v>
      </c>
      <c r="AA808" t="b">
        <f>OR(ISNA(Y808),ISNA(Z808))</f>
        <v>0</v>
      </c>
    </row>
    <row r="809" spans="1:27" x14ac:dyDescent="0.25">
      <c r="A809">
        <v>1663</v>
      </c>
      <c r="B809" t="s">
        <v>24</v>
      </c>
      <c r="C809" t="s">
        <v>54</v>
      </c>
      <c r="D809" t="s">
        <v>55</v>
      </c>
      <c r="E809">
        <v>11</v>
      </c>
      <c r="F809" t="s">
        <v>37</v>
      </c>
      <c r="G809">
        <v>100</v>
      </c>
      <c r="H809" t="s">
        <v>27</v>
      </c>
      <c r="I809" t="s">
        <v>38</v>
      </c>
      <c r="J809" t="s">
        <v>36</v>
      </c>
      <c r="K809" t="s">
        <v>30</v>
      </c>
      <c r="L809" t="s">
        <v>31</v>
      </c>
      <c r="M809">
        <v>3</v>
      </c>
      <c r="N809" t="s">
        <v>32</v>
      </c>
      <c r="O809" t="s">
        <v>33</v>
      </c>
      <c r="P809">
        <v>26.203600000000002</v>
      </c>
      <c r="Q809">
        <v>335671.69742799998</v>
      </c>
      <c r="R809">
        <v>3064907.4294199999</v>
      </c>
      <c r="S809">
        <v>335695.96899999998</v>
      </c>
      <c r="T809">
        <v>3064897.5542000001</v>
      </c>
      <c r="U809">
        <v>2.6204000000000002E-2</v>
      </c>
      <c r="V809" t="str">
        <f>VLOOKUP(C809,'Lines LookUp'!$B$1:$C$12,2,0)</f>
        <v>DHO</v>
      </c>
      <c r="W809" t="str">
        <f>ROUNDUP(Q809,3)&amp;"-"&amp;ROUNDUP(R809,3)</f>
        <v>335671.698-3064907.43</v>
      </c>
      <c r="X809" t="str">
        <f>ROUNDUP(S809,3)&amp;"-"&amp;ROUNDUP(T809,3)</f>
        <v>335695.969-3064897.555</v>
      </c>
      <c r="Y809">
        <f>VLOOKUP(W809&amp;"-"&amp;V809,'Buscoords Workout'!$F:$G,2,0)</f>
        <v>3240</v>
      </c>
      <c r="Z809">
        <f>VLOOKUP(X809&amp;"-"&amp;V809,'Buscoords Workout'!$F:$G,2,0)</f>
        <v>3133</v>
      </c>
      <c r="AA809" t="b">
        <f>OR(ISNA(Y809),ISNA(Z809))</f>
        <v>0</v>
      </c>
    </row>
    <row r="810" spans="1:27" x14ac:dyDescent="0.25">
      <c r="A810">
        <v>1664</v>
      </c>
      <c r="B810" t="s">
        <v>24</v>
      </c>
      <c r="C810" t="s">
        <v>54</v>
      </c>
      <c r="D810" t="s">
        <v>55</v>
      </c>
      <c r="E810">
        <v>11</v>
      </c>
      <c r="F810" t="s">
        <v>37</v>
      </c>
      <c r="G810">
        <v>100</v>
      </c>
      <c r="H810" t="s">
        <v>27</v>
      </c>
      <c r="I810" t="s">
        <v>38</v>
      </c>
      <c r="J810" t="s">
        <v>36</v>
      </c>
      <c r="K810" t="s">
        <v>30</v>
      </c>
      <c r="L810" t="s">
        <v>31</v>
      </c>
      <c r="M810">
        <v>3</v>
      </c>
      <c r="N810" t="s">
        <v>32</v>
      </c>
      <c r="O810" t="s">
        <v>33</v>
      </c>
      <c r="P810">
        <v>16.513100000000001</v>
      </c>
      <c r="Q810">
        <v>335695.96899999998</v>
      </c>
      <c r="R810">
        <v>3064897.5542000001</v>
      </c>
      <c r="S810">
        <v>335711.26449999999</v>
      </c>
      <c r="T810">
        <v>3064891.3308999999</v>
      </c>
      <c r="U810">
        <v>1.6513E-2</v>
      </c>
      <c r="V810" t="str">
        <f>VLOOKUP(C810,'Lines LookUp'!$B$1:$C$12,2,0)</f>
        <v>DHO</v>
      </c>
      <c r="W810" t="str">
        <f>ROUNDUP(Q810,3)&amp;"-"&amp;ROUNDUP(R810,3)</f>
        <v>335695.969-3064897.555</v>
      </c>
      <c r="X810" t="str">
        <f>ROUNDUP(S810,3)&amp;"-"&amp;ROUNDUP(T810,3)</f>
        <v>335711.265-3064891.331</v>
      </c>
      <c r="Y810">
        <f>VLOOKUP(W810&amp;"-"&amp;V810,'Buscoords Workout'!$F:$G,2,0)</f>
        <v>3133</v>
      </c>
      <c r="Z810">
        <f>VLOOKUP(X810&amp;"-"&amp;V810,'Buscoords Workout'!$F:$G,2,0)</f>
        <v>3132</v>
      </c>
      <c r="AA810" t="b">
        <f>OR(ISNA(Y810),ISNA(Z810))</f>
        <v>0</v>
      </c>
    </row>
    <row r="811" spans="1:27" x14ac:dyDescent="0.25">
      <c r="A811">
        <v>1665</v>
      </c>
      <c r="B811" t="s">
        <v>24</v>
      </c>
      <c r="C811" t="s">
        <v>54</v>
      </c>
      <c r="D811" t="s">
        <v>55</v>
      </c>
      <c r="E811">
        <v>11</v>
      </c>
      <c r="F811" t="s">
        <v>37</v>
      </c>
      <c r="G811">
        <v>100</v>
      </c>
      <c r="H811" t="s">
        <v>27</v>
      </c>
      <c r="I811" t="s">
        <v>38</v>
      </c>
      <c r="J811" t="s">
        <v>36</v>
      </c>
      <c r="K811" t="s">
        <v>30</v>
      </c>
      <c r="L811" t="s">
        <v>31</v>
      </c>
      <c r="M811">
        <v>3</v>
      </c>
      <c r="N811" t="s">
        <v>32</v>
      </c>
      <c r="O811" t="s">
        <v>33</v>
      </c>
      <c r="P811">
        <v>32.679600000000001</v>
      </c>
      <c r="Q811">
        <v>335711.26449999999</v>
      </c>
      <c r="R811">
        <v>3064891.3308999999</v>
      </c>
      <c r="S811">
        <v>335740.59789999999</v>
      </c>
      <c r="T811">
        <v>3064876.9257999999</v>
      </c>
      <c r="U811">
        <v>3.2680000000000001E-2</v>
      </c>
      <c r="V811" t="str">
        <f>VLOOKUP(C811,'Lines LookUp'!$B$1:$C$12,2,0)</f>
        <v>DHO</v>
      </c>
      <c r="W811" t="str">
        <f>ROUNDUP(Q811,3)&amp;"-"&amp;ROUNDUP(R811,3)</f>
        <v>335711.265-3064891.331</v>
      </c>
      <c r="X811" t="str">
        <f>ROUNDUP(S811,3)&amp;"-"&amp;ROUNDUP(T811,3)</f>
        <v>335740.598-3064876.926</v>
      </c>
      <c r="Y811">
        <f>VLOOKUP(W811&amp;"-"&amp;V811,'Buscoords Workout'!$F:$G,2,0)</f>
        <v>3132</v>
      </c>
      <c r="Z811">
        <f>VLOOKUP(X811&amp;"-"&amp;V811,'Buscoords Workout'!$F:$G,2,0)</f>
        <v>3131</v>
      </c>
      <c r="AA811" t="b">
        <f>OR(ISNA(Y811),ISNA(Z811))</f>
        <v>0</v>
      </c>
    </row>
    <row r="812" spans="1:27" x14ac:dyDescent="0.25">
      <c r="A812">
        <v>1666</v>
      </c>
      <c r="B812" t="s">
        <v>24</v>
      </c>
      <c r="C812" t="s">
        <v>54</v>
      </c>
      <c r="D812" t="s">
        <v>55</v>
      </c>
      <c r="E812">
        <v>11</v>
      </c>
      <c r="F812" t="s">
        <v>37</v>
      </c>
      <c r="G812">
        <v>100</v>
      </c>
      <c r="H812" t="s">
        <v>27</v>
      </c>
      <c r="I812" t="s">
        <v>38</v>
      </c>
      <c r="J812" t="s">
        <v>36</v>
      </c>
      <c r="K812" t="s">
        <v>30</v>
      </c>
      <c r="L812" t="s">
        <v>31</v>
      </c>
      <c r="M812">
        <v>3</v>
      </c>
      <c r="N812" t="s">
        <v>32</v>
      </c>
      <c r="O812" t="s">
        <v>33</v>
      </c>
      <c r="P812">
        <v>18.290400000000002</v>
      </c>
      <c r="Q812">
        <v>335740.59789999999</v>
      </c>
      <c r="R812">
        <v>3064876.9257999999</v>
      </c>
      <c r="S812">
        <v>335754.0588</v>
      </c>
      <c r="T812">
        <v>3064864.5427000001</v>
      </c>
      <c r="U812">
        <v>1.8290000000000001E-2</v>
      </c>
      <c r="V812" t="str">
        <f>VLOOKUP(C812,'Lines LookUp'!$B$1:$C$12,2,0)</f>
        <v>DHO</v>
      </c>
      <c r="W812" t="str">
        <f>ROUNDUP(Q812,3)&amp;"-"&amp;ROUNDUP(R812,3)</f>
        <v>335740.598-3064876.926</v>
      </c>
      <c r="X812" t="str">
        <f>ROUNDUP(S812,3)&amp;"-"&amp;ROUNDUP(T812,3)</f>
        <v>335754.059-3064864.543</v>
      </c>
      <c r="Y812">
        <f>VLOOKUP(W812&amp;"-"&amp;V812,'Buscoords Workout'!$F:$G,2,0)</f>
        <v>3131</v>
      </c>
      <c r="Z812">
        <f>VLOOKUP(X812&amp;"-"&amp;V812,'Buscoords Workout'!$F:$G,2,0)</f>
        <v>3130</v>
      </c>
      <c r="AA812" t="b">
        <f>OR(ISNA(Y812),ISNA(Z812))</f>
        <v>0</v>
      </c>
    </row>
    <row r="813" spans="1:27" x14ac:dyDescent="0.25">
      <c r="A813">
        <v>1667</v>
      </c>
      <c r="B813" t="s">
        <v>24</v>
      </c>
      <c r="C813" t="s">
        <v>54</v>
      </c>
      <c r="D813" t="s">
        <v>55</v>
      </c>
      <c r="E813">
        <v>11</v>
      </c>
      <c r="F813" t="s">
        <v>37</v>
      </c>
      <c r="G813">
        <v>100</v>
      </c>
      <c r="H813" t="s">
        <v>27</v>
      </c>
      <c r="I813" t="s">
        <v>38</v>
      </c>
      <c r="J813" t="s">
        <v>36</v>
      </c>
      <c r="K813" t="s">
        <v>30</v>
      </c>
      <c r="L813" t="s">
        <v>31</v>
      </c>
      <c r="M813">
        <v>3</v>
      </c>
      <c r="N813" t="s">
        <v>32</v>
      </c>
      <c r="O813" t="s">
        <v>33</v>
      </c>
      <c r="P813">
        <v>28.442</v>
      </c>
      <c r="Q813">
        <v>335754.0588</v>
      </c>
      <c r="R813">
        <v>3064864.5427000001</v>
      </c>
      <c r="S813">
        <v>335781.20069999999</v>
      </c>
      <c r="T813">
        <v>3064856.0417999998</v>
      </c>
      <c r="U813">
        <v>2.8441999999999999E-2</v>
      </c>
      <c r="V813" t="str">
        <f>VLOOKUP(C813,'Lines LookUp'!$B$1:$C$12,2,0)</f>
        <v>DHO</v>
      </c>
      <c r="W813" t="str">
        <f>ROUNDUP(Q813,3)&amp;"-"&amp;ROUNDUP(R813,3)</f>
        <v>335754.059-3064864.543</v>
      </c>
      <c r="X813" t="str">
        <f>ROUNDUP(S813,3)&amp;"-"&amp;ROUNDUP(T813,3)</f>
        <v>335781.201-3064856.042</v>
      </c>
      <c r="Y813">
        <f>VLOOKUP(W813&amp;"-"&amp;V813,'Buscoords Workout'!$F:$G,2,0)</f>
        <v>3130</v>
      </c>
      <c r="Z813">
        <f>VLOOKUP(X813&amp;"-"&amp;V813,'Buscoords Workout'!$F:$G,2,0)</f>
        <v>3129</v>
      </c>
      <c r="AA813" t="b">
        <f>OR(ISNA(Y813),ISNA(Z813))</f>
        <v>0</v>
      </c>
    </row>
    <row r="814" spans="1:27" x14ac:dyDescent="0.25">
      <c r="A814">
        <v>1668</v>
      </c>
      <c r="B814" t="s">
        <v>24</v>
      </c>
      <c r="C814" t="s">
        <v>54</v>
      </c>
      <c r="D814" t="s">
        <v>55</v>
      </c>
      <c r="E814">
        <v>11</v>
      </c>
      <c r="F814" t="s">
        <v>37</v>
      </c>
      <c r="G814">
        <v>100</v>
      </c>
      <c r="H814" t="s">
        <v>27</v>
      </c>
      <c r="I814" t="s">
        <v>38</v>
      </c>
      <c r="J814" t="s">
        <v>36</v>
      </c>
      <c r="K814" t="s">
        <v>30</v>
      </c>
      <c r="L814" t="s">
        <v>31</v>
      </c>
      <c r="M814">
        <v>3</v>
      </c>
      <c r="N814" t="s">
        <v>32</v>
      </c>
      <c r="O814" t="s">
        <v>33</v>
      </c>
      <c r="P814">
        <v>29.168500000000002</v>
      </c>
      <c r="Q814">
        <v>335781.20069999999</v>
      </c>
      <c r="R814">
        <v>3064856.0417999998</v>
      </c>
      <c r="S814">
        <v>335808.31209999998</v>
      </c>
      <c r="T814">
        <v>3064845.2818999998</v>
      </c>
      <c r="U814">
        <v>2.9169E-2</v>
      </c>
      <c r="V814" t="str">
        <f>VLOOKUP(C814,'Lines LookUp'!$B$1:$C$12,2,0)</f>
        <v>DHO</v>
      </c>
      <c r="W814" t="str">
        <f>ROUNDUP(Q814,3)&amp;"-"&amp;ROUNDUP(R814,3)</f>
        <v>335781.201-3064856.042</v>
      </c>
      <c r="X814" t="str">
        <f>ROUNDUP(S814,3)&amp;"-"&amp;ROUNDUP(T814,3)</f>
        <v>335808.313-3064845.282</v>
      </c>
      <c r="Y814">
        <f>VLOOKUP(W814&amp;"-"&amp;V814,'Buscoords Workout'!$F:$G,2,0)</f>
        <v>3129</v>
      </c>
      <c r="Z814">
        <f>VLOOKUP(X814&amp;"-"&amp;V814,'Buscoords Workout'!$F:$G,2,0)</f>
        <v>3128</v>
      </c>
      <c r="AA814" t="b">
        <f>OR(ISNA(Y814),ISNA(Z814))</f>
        <v>0</v>
      </c>
    </row>
    <row r="815" spans="1:27" x14ac:dyDescent="0.25">
      <c r="A815">
        <v>1669</v>
      </c>
      <c r="B815" t="s">
        <v>24</v>
      </c>
      <c r="C815" t="s">
        <v>54</v>
      </c>
      <c r="D815" t="s">
        <v>55</v>
      </c>
      <c r="E815">
        <v>11</v>
      </c>
      <c r="F815" t="s">
        <v>37</v>
      </c>
      <c r="G815">
        <v>100</v>
      </c>
      <c r="H815" t="s">
        <v>27</v>
      </c>
      <c r="I815" t="s">
        <v>38</v>
      </c>
      <c r="J815" t="s">
        <v>36</v>
      </c>
      <c r="K815" t="s">
        <v>30</v>
      </c>
      <c r="L815" t="s">
        <v>31</v>
      </c>
      <c r="M815">
        <v>3</v>
      </c>
      <c r="N815" t="s">
        <v>32</v>
      </c>
      <c r="O815" t="s">
        <v>33</v>
      </c>
      <c r="P815">
        <v>17.282800000000002</v>
      </c>
      <c r="Q815">
        <v>335808.31209999998</v>
      </c>
      <c r="R815">
        <v>3064845.2818999998</v>
      </c>
      <c r="S815">
        <v>335824.11739999999</v>
      </c>
      <c r="T815">
        <v>3064838.29</v>
      </c>
      <c r="U815">
        <v>1.7283E-2</v>
      </c>
      <c r="V815" t="str">
        <f>VLOOKUP(C815,'Lines LookUp'!$B$1:$C$12,2,0)</f>
        <v>DHO</v>
      </c>
      <c r="W815" t="str">
        <f>ROUNDUP(Q815,3)&amp;"-"&amp;ROUNDUP(R815,3)</f>
        <v>335808.313-3064845.282</v>
      </c>
      <c r="X815" t="str">
        <f>ROUNDUP(S815,3)&amp;"-"&amp;ROUNDUP(T815,3)</f>
        <v>335824.118-3064838.29</v>
      </c>
      <c r="Y815">
        <f>VLOOKUP(W815&amp;"-"&amp;V815,'Buscoords Workout'!$F:$G,2,0)</f>
        <v>3128</v>
      </c>
      <c r="Z815">
        <f>VLOOKUP(X815&amp;"-"&amp;V815,'Buscoords Workout'!$F:$G,2,0)</f>
        <v>3127</v>
      </c>
      <c r="AA815" t="b">
        <f>OR(ISNA(Y815),ISNA(Z815))</f>
        <v>0</v>
      </c>
    </row>
    <row r="816" spans="1:27" x14ac:dyDescent="0.25">
      <c r="A816">
        <v>1670</v>
      </c>
      <c r="B816" t="s">
        <v>24</v>
      </c>
      <c r="C816" t="s">
        <v>54</v>
      </c>
      <c r="D816" t="s">
        <v>55</v>
      </c>
      <c r="E816">
        <v>11</v>
      </c>
      <c r="F816" t="s">
        <v>37</v>
      </c>
      <c r="G816">
        <v>100</v>
      </c>
      <c r="H816" t="s">
        <v>27</v>
      </c>
      <c r="I816" t="s">
        <v>38</v>
      </c>
      <c r="J816" t="s">
        <v>36</v>
      </c>
      <c r="K816" t="s">
        <v>30</v>
      </c>
      <c r="L816" t="s">
        <v>31</v>
      </c>
      <c r="M816">
        <v>3</v>
      </c>
      <c r="N816" t="s">
        <v>32</v>
      </c>
      <c r="O816" t="s">
        <v>33</v>
      </c>
      <c r="P816">
        <v>8.9397300000000008</v>
      </c>
      <c r="Q816">
        <v>335824.11739999999</v>
      </c>
      <c r="R816">
        <v>3064838.29</v>
      </c>
      <c r="S816">
        <v>335832.34179999999</v>
      </c>
      <c r="T816">
        <v>3064841.7940000002</v>
      </c>
      <c r="U816">
        <v>8.94E-3</v>
      </c>
      <c r="V816" t="str">
        <f>VLOOKUP(C816,'Lines LookUp'!$B$1:$C$12,2,0)</f>
        <v>DHO</v>
      </c>
      <c r="W816" t="str">
        <f>ROUNDUP(Q816,3)&amp;"-"&amp;ROUNDUP(R816,3)</f>
        <v>335824.118-3064838.29</v>
      </c>
      <c r="X816" t="str">
        <f>ROUNDUP(S816,3)&amp;"-"&amp;ROUNDUP(T816,3)</f>
        <v>335832.342-3064841.794</v>
      </c>
      <c r="Y816">
        <f>VLOOKUP(W816&amp;"-"&amp;V816,'Buscoords Workout'!$F:$G,2,0)</f>
        <v>3127</v>
      </c>
      <c r="Z816">
        <f>VLOOKUP(X816&amp;"-"&amp;V816,'Buscoords Workout'!$F:$G,2,0)</f>
        <v>3126</v>
      </c>
      <c r="AA816" t="b">
        <f>OR(ISNA(Y816),ISNA(Z816))</f>
        <v>0</v>
      </c>
    </row>
    <row r="817" spans="1:27" x14ac:dyDescent="0.25">
      <c r="A817">
        <v>1671</v>
      </c>
      <c r="B817" t="s">
        <v>24</v>
      </c>
      <c r="C817" t="s">
        <v>54</v>
      </c>
      <c r="D817" t="s">
        <v>55</v>
      </c>
      <c r="E817">
        <v>11</v>
      </c>
      <c r="F817" t="s">
        <v>37</v>
      </c>
      <c r="G817">
        <v>100</v>
      </c>
      <c r="H817" t="s">
        <v>27</v>
      </c>
      <c r="I817" t="s">
        <v>38</v>
      </c>
      <c r="J817" t="s">
        <v>36</v>
      </c>
      <c r="K817" t="s">
        <v>30</v>
      </c>
      <c r="L817" t="s">
        <v>31</v>
      </c>
      <c r="M817">
        <v>3</v>
      </c>
      <c r="N817" t="s">
        <v>32</v>
      </c>
      <c r="O817" t="s">
        <v>33</v>
      </c>
      <c r="P817">
        <v>42.2089</v>
      </c>
      <c r="Q817">
        <v>335832.34179999999</v>
      </c>
      <c r="R817">
        <v>3064841.7940000002</v>
      </c>
      <c r="S817">
        <v>335872.12800000003</v>
      </c>
      <c r="T817">
        <v>3064827.6998000001</v>
      </c>
      <c r="U817">
        <v>4.2209000000000003E-2</v>
      </c>
      <c r="V817" t="str">
        <f>VLOOKUP(C817,'Lines LookUp'!$B$1:$C$12,2,0)</f>
        <v>DHO</v>
      </c>
      <c r="W817" t="str">
        <f>ROUNDUP(Q817,3)&amp;"-"&amp;ROUNDUP(R817,3)</f>
        <v>335832.342-3064841.794</v>
      </c>
      <c r="X817" t="str">
        <f>ROUNDUP(S817,3)&amp;"-"&amp;ROUNDUP(T817,3)</f>
        <v>335872.128-3064827.7</v>
      </c>
      <c r="Y817">
        <f>VLOOKUP(W817&amp;"-"&amp;V817,'Buscoords Workout'!$F:$G,2,0)</f>
        <v>3126</v>
      </c>
      <c r="Z817">
        <f>VLOOKUP(X817&amp;"-"&amp;V817,'Buscoords Workout'!$F:$G,2,0)</f>
        <v>3125</v>
      </c>
      <c r="AA817" t="b">
        <f>OR(ISNA(Y817),ISNA(Z817))</f>
        <v>0</v>
      </c>
    </row>
    <row r="818" spans="1:27" x14ac:dyDescent="0.25">
      <c r="A818">
        <v>1672</v>
      </c>
      <c r="B818" t="s">
        <v>24</v>
      </c>
      <c r="C818" t="s">
        <v>54</v>
      </c>
      <c r="D818" t="s">
        <v>55</v>
      </c>
      <c r="E818">
        <v>11</v>
      </c>
      <c r="F818" t="s">
        <v>37</v>
      </c>
      <c r="G818">
        <v>100</v>
      </c>
      <c r="H818" t="s">
        <v>27</v>
      </c>
      <c r="I818" t="s">
        <v>38</v>
      </c>
      <c r="J818" t="s">
        <v>36</v>
      </c>
      <c r="K818" t="s">
        <v>30</v>
      </c>
      <c r="L818" t="s">
        <v>31</v>
      </c>
      <c r="M818">
        <v>3</v>
      </c>
      <c r="N818" t="s">
        <v>32</v>
      </c>
      <c r="O818" t="s">
        <v>33</v>
      </c>
      <c r="P818">
        <v>39.7592</v>
      </c>
      <c r="Q818">
        <v>335872.12800000003</v>
      </c>
      <c r="R818">
        <v>3064827.6998000001</v>
      </c>
      <c r="S818">
        <v>335910.6066</v>
      </c>
      <c r="T818">
        <v>3064817.6904000002</v>
      </c>
      <c r="U818">
        <v>3.9759000000000003E-2</v>
      </c>
      <c r="V818" t="str">
        <f>VLOOKUP(C818,'Lines LookUp'!$B$1:$C$12,2,0)</f>
        <v>DHO</v>
      </c>
      <c r="W818" t="str">
        <f>ROUNDUP(Q818,3)&amp;"-"&amp;ROUNDUP(R818,3)</f>
        <v>335872.128-3064827.7</v>
      </c>
      <c r="X818" t="str">
        <f>ROUNDUP(S818,3)&amp;"-"&amp;ROUNDUP(T818,3)</f>
        <v>335910.607-3064817.691</v>
      </c>
      <c r="Y818">
        <f>VLOOKUP(W818&amp;"-"&amp;V818,'Buscoords Workout'!$F:$G,2,0)</f>
        <v>3125</v>
      </c>
      <c r="Z818">
        <f>VLOOKUP(X818&amp;"-"&amp;V818,'Buscoords Workout'!$F:$G,2,0)</f>
        <v>3124</v>
      </c>
      <c r="AA818" t="b">
        <f>OR(ISNA(Y818),ISNA(Z818))</f>
        <v>0</v>
      </c>
    </row>
    <row r="819" spans="1:27" x14ac:dyDescent="0.25">
      <c r="A819">
        <v>1673</v>
      </c>
      <c r="B819" t="s">
        <v>24</v>
      </c>
      <c r="C819" t="s">
        <v>54</v>
      </c>
      <c r="D819" t="s">
        <v>55</v>
      </c>
      <c r="E819">
        <v>11</v>
      </c>
      <c r="F819" t="s">
        <v>37</v>
      </c>
      <c r="G819">
        <v>100</v>
      </c>
      <c r="H819" t="s">
        <v>27</v>
      </c>
      <c r="I819" t="s">
        <v>38</v>
      </c>
      <c r="J819" t="s">
        <v>36</v>
      </c>
      <c r="K819" t="s">
        <v>30</v>
      </c>
      <c r="L819" t="s">
        <v>31</v>
      </c>
      <c r="M819">
        <v>3</v>
      </c>
      <c r="N819" t="s">
        <v>32</v>
      </c>
      <c r="O819" t="s">
        <v>33</v>
      </c>
      <c r="P819">
        <v>10.049799999999999</v>
      </c>
      <c r="Q819">
        <v>335910.6066</v>
      </c>
      <c r="R819">
        <v>3064817.6904000002</v>
      </c>
      <c r="S819">
        <v>335920.10210000002</v>
      </c>
      <c r="T819">
        <v>3064814.3988999999</v>
      </c>
      <c r="U819">
        <v>1.005E-2</v>
      </c>
      <c r="V819" t="str">
        <f>VLOOKUP(C819,'Lines LookUp'!$B$1:$C$12,2,0)</f>
        <v>DHO</v>
      </c>
      <c r="W819" t="str">
        <f>ROUNDUP(Q819,3)&amp;"-"&amp;ROUNDUP(R819,3)</f>
        <v>335910.607-3064817.691</v>
      </c>
      <c r="X819" t="str">
        <f>ROUNDUP(S819,3)&amp;"-"&amp;ROUNDUP(T819,3)</f>
        <v>335920.103-3064814.399</v>
      </c>
      <c r="Y819">
        <f>VLOOKUP(W819&amp;"-"&amp;V819,'Buscoords Workout'!$F:$G,2,0)</f>
        <v>3124</v>
      </c>
      <c r="Z819">
        <f>VLOOKUP(X819&amp;"-"&amp;V819,'Buscoords Workout'!$F:$G,2,0)</f>
        <v>3123</v>
      </c>
      <c r="AA819" t="b">
        <f>OR(ISNA(Y819),ISNA(Z819))</f>
        <v>0</v>
      </c>
    </row>
    <row r="820" spans="1:27" x14ac:dyDescent="0.25">
      <c r="A820">
        <v>1674</v>
      </c>
      <c r="B820" t="s">
        <v>24</v>
      </c>
      <c r="C820" t="s">
        <v>54</v>
      </c>
      <c r="D820" t="s">
        <v>55</v>
      </c>
      <c r="E820">
        <v>11</v>
      </c>
      <c r="F820" t="s">
        <v>37</v>
      </c>
      <c r="G820">
        <v>100</v>
      </c>
      <c r="H820" t="s">
        <v>27</v>
      </c>
      <c r="I820" t="s">
        <v>38</v>
      </c>
      <c r="J820" t="s">
        <v>36</v>
      </c>
      <c r="K820" t="s">
        <v>30</v>
      </c>
      <c r="L820" t="s">
        <v>31</v>
      </c>
      <c r="M820">
        <v>3</v>
      </c>
      <c r="N820" t="s">
        <v>32</v>
      </c>
      <c r="O820" t="s">
        <v>33</v>
      </c>
      <c r="P820">
        <v>69.198300000000003</v>
      </c>
      <c r="Q820">
        <v>335920.10210000002</v>
      </c>
      <c r="R820">
        <v>3064814.3988999999</v>
      </c>
      <c r="S820">
        <v>335981.4522</v>
      </c>
      <c r="T820">
        <v>3064782.39</v>
      </c>
      <c r="U820">
        <v>6.9197999999999996E-2</v>
      </c>
      <c r="V820" t="str">
        <f>VLOOKUP(C820,'Lines LookUp'!$B$1:$C$12,2,0)</f>
        <v>DHO</v>
      </c>
      <c r="W820" t="str">
        <f>ROUNDUP(Q820,3)&amp;"-"&amp;ROUNDUP(R820,3)</f>
        <v>335920.103-3064814.399</v>
      </c>
      <c r="X820" t="str">
        <f>ROUNDUP(S820,3)&amp;"-"&amp;ROUNDUP(T820,3)</f>
        <v>335981.453-3064782.39</v>
      </c>
      <c r="Y820">
        <f>VLOOKUP(W820&amp;"-"&amp;V820,'Buscoords Workout'!$F:$G,2,0)</f>
        <v>3123</v>
      </c>
      <c r="Z820">
        <f>VLOOKUP(X820&amp;"-"&amp;V820,'Buscoords Workout'!$F:$G,2,0)</f>
        <v>3122</v>
      </c>
      <c r="AA820" t="b">
        <f>OR(ISNA(Y820),ISNA(Z820))</f>
        <v>0</v>
      </c>
    </row>
    <row r="821" spans="1:27" x14ac:dyDescent="0.25">
      <c r="A821">
        <v>1675</v>
      </c>
      <c r="B821" t="s">
        <v>24</v>
      </c>
      <c r="C821" t="s">
        <v>54</v>
      </c>
      <c r="D821" t="s">
        <v>55</v>
      </c>
      <c r="E821">
        <v>11</v>
      </c>
      <c r="F821" t="s">
        <v>37</v>
      </c>
      <c r="G821">
        <v>100</v>
      </c>
      <c r="H821" t="s">
        <v>27</v>
      </c>
      <c r="I821" t="s">
        <v>38</v>
      </c>
      <c r="J821" t="s">
        <v>36</v>
      </c>
      <c r="K821" t="s">
        <v>30</v>
      </c>
      <c r="L821" t="s">
        <v>31</v>
      </c>
      <c r="M821">
        <v>3</v>
      </c>
      <c r="N821" t="s">
        <v>32</v>
      </c>
      <c r="O821" t="s">
        <v>33</v>
      </c>
      <c r="P821">
        <v>26.140499999999999</v>
      </c>
      <c r="Q821">
        <v>335671.05499999999</v>
      </c>
      <c r="R821">
        <v>3064907.6908</v>
      </c>
      <c r="S821">
        <v>335646.6507</v>
      </c>
      <c r="T821">
        <v>3064917.0586999999</v>
      </c>
      <c r="U821">
        <v>2.6141000000000001E-2</v>
      </c>
      <c r="V821" t="str">
        <f>VLOOKUP(C821,'Lines LookUp'!$B$1:$C$12,2,0)</f>
        <v>DHO</v>
      </c>
      <c r="W821" t="str">
        <f>ROUNDUP(Q821,3)&amp;"-"&amp;ROUNDUP(R821,3)</f>
        <v>335671.055-3064907.691</v>
      </c>
      <c r="X821" t="str">
        <f>ROUNDUP(S821,3)&amp;"-"&amp;ROUNDUP(T821,3)</f>
        <v>335646.651-3064917.059</v>
      </c>
      <c r="Y821">
        <f>VLOOKUP(W821&amp;"-"&amp;V821,'Buscoords Workout'!$F:$G,2,0)</f>
        <v>3087</v>
      </c>
      <c r="Z821">
        <f>VLOOKUP(X821&amp;"-"&amp;V821,'Buscoords Workout'!$F:$G,2,0)</f>
        <v>3134</v>
      </c>
      <c r="AA821" t="b">
        <f>OR(ISNA(Y821),ISNA(Z821))</f>
        <v>0</v>
      </c>
    </row>
    <row r="822" spans="1:27" x14ac:dyDescent="0.25">
      <c r="A822">
        <v>1676</v>
      </c>
      <c r="B822" t="s">
        <v>24</v>
      </c>
      <c r="C822" t="s">
        <v>54</v>
      </c>
      <c r="D822" t="s">
        <v>55</v>
      </c>
      <c r="E822">
        <v>11</v>
      </c>
      <c r="F822" t="s">
        <v>37</v>
      </c>
      <c r="G822">
        <v>100</v>
      </c>
      <c r="H822" t="s">
        <v>27</v>
      </c>
      <c r="I822" t="s">
        <v>38</v>
      </c>
      <c r="J822" t="s">
        <v>36</v>
      </c>
      <c r="K822" t="s">
        <v>30</v>
      </c>
      <c r="L822" t="s">
        <v>31</v>
      </c>
      <c r="M822">
        <v>3</v>
      </c>
      <c r="N822" t="s">
        <v>32</v>
      </c>
      <c r="O822" t="s">
        <v>33</v>
      </c>
      <c r="P822">
        <v>15.618499999999999</v>
      </c>
      <c r="Q822">
        <v>335646.6507</v>
      </c>
      <c r="R822">
        <v>3064917.0586999999</v>
      </c>
      <c r="S822">
        <v>335640.94170000002</v>
      </c>
      <c r="T822">
        <v>3064931.5964000002</v>
      </c>
      <c r="U822">
        <v>1.5618E-2</v>
      </c>
      <c r="V822" t="str">
        <f>VLOOKUP(C822,'Lines LookUp'!$B$1:$C$12,2,0)</f>
        <v>DHO</v>
      </c>
      <c r="W822" t="str">
        <f>ROUNDUP(Q822,3)&amp;"-"&amp;ROUNDUP(R822,3)</f>
        <v>335646.651-3064917.059</v>
      </c>
      <c r="X822" t="str">
        <f>ROUNDUP(S822,3)&amp;"-"&amp;ROUNDUP(T822,3)</f>
        <v>335640.942-3064931.597</v>
      </c>
      <c r="Y822">
        <f>VLOOKUP(W822&amp;"-"&amp;V822,'Buscoords Workout'!$F:$G,2,0)</f>
        <v>3134</v>
      </c>
      <c r="Z822">
        <f>VLOOKUP(X822&amp;"-"&amp;V822,'Buscoords Workout'!$F:$G,2,0)</f>
        <v>3135</v>
      </c>
      <c r="AA822" t="b">
        <f>OR(ISNA(Y822),ISNA(Z822))</f>
        <v>0</v>
      </c>
    </row>
    <row r="823" spans="1:27" x14ac:dyDescent="0.25">
      <c r="A823">
        <v>1677</v>
      </c>
      <c r="B823" t="s">
        <v>24</v>
      </c>
      <c r="C823" t="s">
        <v>54</v>
      </c>
      <c r="D823" t="s">
        <v>55</v>
      </c>
      <c r="E823">
        <v>11</v>
      </c>
      <c r="F823" t="s">
        <v>37</v>
      </c>
      <c r="G823">
        <v>100</v>
      </c>
      <c r="H823" t="s">
        <v>27</v>
      </c>
      <c r="I823" t="s">
        <v>38</v>
      </c>
      <c r="J823" t="s">
        <v>36</v>
      </c>
      <c r="K823" t="s">
        <v>30</v>
      </c>
      <c r="L823" t="s">
        <v>31</v>
      </c>
      <c r="M823">
        <v>3</v>
      </c>
      <c r="N823" t="s">
        <v>32</v>
      </c>
      <c r="O823" t="s">
        <v>33</v>
      </c>
      <c r="P823">
        <v>6.4755399999999996</v>
      </c>
      <c r="Q823">
        <v>335640.94170000002</v>
      </c>
      <c r="R823">
        <v>3064931.5964000002</v>
      </c>
      <c r="S823">
        <v>335638.29599999997</v>
      </c>
      <c r="T823">
        <v>3064937.5068000001</v>
      </c>
      <c r="U823">
        <v>6.476E-3</v>
      </c>
      <c r="V823" t="str">
        <f>VLOOKUP(C823,'Lines LookUp'!$B$1:$C$12,2,0)</f>
        <v>DHO</v>
      </c>
      <c r="W823" t="str">
        <f>ROUNDUP(Q823,3)&amp;"-"&amp;ROUNDUP(R823,3)</f>
        <v>335640.942-3064931.597</v>
      </c>
      <c r="X823" t="str">
        <f>ROUNDUP(S823,3)&amp;"-"&amp;ROUNDUP(T823,3)</f>
        <v>335638.296-3064937.507</v>
      </c>
      <c r="Y823">
        <f>VLOOKUP(W823&amp;"-"&amp;V823,'Buscoords Workout'!$F:$G,2,0)</f>
        <v>3135</v>
      </c>
      <c r="Z823">
        <f>VLOOKUP(X823&amp;"-"&amp;V823,'Buscoords Workout'!$F:$G,2,0)</f>
        <v>3136</v>
      </c>
      <c r="AA823" t="b">
        <f>OR(ISNA(Y823),ISNA(Z823))</f>
        <v>0</v>
      </c>
    </row>
    <row r="824" spans="1:27" x14ac:dyDescent="0.25">
      <c r="A824">
        <v>1678</v>
      </c>
      <c r="B824" t="s">
        <v>24</v>
      </c>
      <c r="C824" t="s">
        <v>54</v>
      </c>
      <c r="D824" t="s">
        <v>55</v>
      </c>
      <c r="E824">
        <v>11</v>
      </c>
      <c r="F824" t="s">
        <v>37</v>
      </c>
      <c r="G824">
        <v>100</v>
      </c>
      <c r="H824" t="s">
        <v>27</v>
      </c>
      <c r="I824" t="s">
        <v>38</v>
      </c>
      <c r="J824" t="s">
        <v>36</v>
      </c>
      <c r="K824" t="s">
        <v>30</v>
      </c>
      <c r="L824" t="s">
        <v>31</v>
      </c>
      <c r="M824">
        <v>3</v>
      </c>
      <c r="N824" t="s">
        <v>32</v>
      </c>
      <c r="O824" t="s">
        <v>33</v>
      </c>
      <c r="P824">
        <v>10.481400000000001</v>
      </c>
      <c r="Q824">
        <v>335638.29599999997</v>
      </c>
      <c r="R824">
        <v>3064937.5068000001</v>
      </c>
      <c r="S824">
        <v>335637.07400000002</v>
      </c>
      <c r="T824">
        <v>3064947.9166999999</v>
      </c>
      <c r="U824">
        <v>1.0481000000000001E-2</v>
      </c>
      <c r="V824" t="str">
        <f>VLOOKUP(C824,'Lines LookUp'!$B$1:$C$12,2,0)</f>
        <v>DHO</v>
      </c>
      <c r="W824" t="str">
        <f>ROUNDUP(Q824,3)&amp;"-"&amp;ROUNDUP(R824,3)</f>
        <v>335638.296-3064937.507</v>
      </c>
      <c r="X824" t="str">
        <f>ROUNDUP(S824,3)&amp;"-"&amp;ROUNDUP(T824,3)</f>
        <v>335637.074-3064947.917</v>
      </c>
      <c r="Y824">
        <f>VLOOKUP(W824&amp;"-"&amp;V824,'Buscoords Workout'!$F:$G,2,0)</f>
        <v>3136</v>
      </c>
      <c r="Z824">
        <f>VLOOKUP(X824&amp;"-"&amp;V824,'Buscoords Workout'!$F:$G,2,0)</f>
        <v>3137</v>
      </c>
      <c r="AA824" t="b">
        <f>OR(ISNA(Y824),ISNA(Z824))</f>
        <v>0</v>
      </c>
    </row>
    <row r="825" spans="1:27" x14ac:dyDescent="0.25">
      <c r="A825">
        <v>1679</v>
      </c>
      <c r="B825" t="s">
        <v>24</v>
      </c>
      <c r="C825" t="s">
        <v>54</v>
      </c>
      <c r="D825" t="s">
        <v>55</v>
      </c>
      <c r="E825">
        <v>11</v>
      </c>
      <c r="F825" t="s">
        <v>37</v>
      </c>
      <c r="G825">
        <v>100</v>
      </c>
      <c r="H825" t="s">
        <v>27</v>
      </c>
      <c r="I825" t="s">
        <v>38</v>
      </c>
      <c r="J825" t="s">
        <v>36</v>
      </c>
      <c r="K825" t="s">
        <v>30</v>
      </c>
      <c r="L825" t="s">
        <v>31</v>
      </c>
      <c r="M825">
        <v>3</v>
      </c>
      <c r="N825" t="s">
        <v>32</v>
      </c>
      <c r="O825" t="s">
        <v>33</v>
      </c>
      <c r="P825">
        <v>15.786799999999999</v>
      </c>
      <c r="Q825">
        <v>335671.05499999999</v>
      </c>
      <c r="R825">
        <v>3064907.6908</v>
      </c>
      <c r="S825">
        <v>335667.62920000002</v>
      </c>
      <c r="T825">
        <v>3064923.1014</v>
      </c>
      <c r="U825">
        <v>1.5786999999999999E-2</v>
      </c>
      <c r="V825" t="str">
        <f>VLOOKUP(C825,'Lines LookUp'!$B$1:$C$12,2,0)</f>
        <v>DHO</v>
      </c>
      <c r="W825" t="str">
        <f>ROUNDUP(Q825,3)&amp;"-"&amp;ROUNDUP(R825,3)</f>
        <v>335671.055-3064907.691</v>
      </c>
      <c r="X825" t="str">
        <f>ROUNDUP(S825,3)&amp;"-"&amp;ROUNDUP(T825,3)</f>
        <v>335667.63-3064923.102</v>
      </c>
      <c r="Y825">
        <f>VLOOKUP(W825&amp;"-"&amp;V825,'Buscoords Workout'!$F:$G,2,0)</f>
        <v>3087</v>
      </c>
      <c r="Z825">
        <f>VLOOKUP(X825&amp;"-"&amp;V825,'Buscoords Workout'!$F:$G,2,0)</f>
        <v>3138</v>
      </c>
      <c r="AA825" t="b">
        <f>OR(ISNA(Y825),ISNA(Z825))</f>
        <v>0</v>
      </c>
    </row>
    <row r="826" spans="1:27" x14ac:dyDescent="0.25">
      <c r="A826">
        <v>1680</v>
      </c>
      <c r="B826" t="s">
        <v>24</v>
      </c>
      <c r="C826" t="s">
        <v>54</v>
      </c>
      <c r="D826" t="s">
        <v>55</v>
      </c>
      <c r="E826">
        <v>11</v>
      </c>
      <c r="F826" t="s">
        <v>37</v>
      </c>
      <c r="G826">
        <v>100</v>
      </c>
      <c r="H826" t="s">
        <v>27</v>
      </c>
      <c r="I826" t="s">
        <v>38</v>
      </c>
      <c r="J826" t="s">
        <v>36</v>
      </c>
      <c r="K826" t="s">
        <v>30</v>
      </c>
      <c r="L826" t="s">
        <v>31</v>
      </c>
      <c r="M826">
        <v>3</v>
      </c>
      <c r="N826" t="s">
        <v>32</v>
      </c>
      <c r="O826" t="s">
        <v>33</v>
      </c>
      <c r="P826">
        <v>16.069800000000001</v>
      </c>
      <c r="Q826">
        <v>335667.62920000002</v>
      </c>
      <c r="R826">
        <v>3064923.1014</v>
      </c>
      <c r="S826">
        <v>335659.18280000001</v>
      </c>
      <c r="T826">
        <v>3064936.7724000001</v>
      </c>
      <c r="U826">
        <v>1.6070000000000001E-2</v>
      </c>
      <c r="V826" t="str">
        <f>VLOOKUP(C826,'Lines LookUp'!$B$1:$C$12,2,0)</f>
        <v>DHO</v>
      </c>
      <c r="W826" t="str">
        <f>ROUNDUP(Q826,3)&amp;"-"&amp;ROUNDUP(R826,3)</f>
        <v>335667.63-3064923.102</v>
      </c>
      <c r="X826" t="str">
        <f>ROUNDUP(S826,3)&amp;"-"&amp;ROUNDUP(T826,3)</f>
        <v>335659.183-3064936.773</v>
      </c>
      <c r="Y826">
        <f>VLOOKUP(W826&amp;"-"&amp;V826,'Buscoords Workout'!$F:$G,2,0)</f>
        <v>3138</v>
      </c>
      <c r="Z826">
        <f>VLOOKUP(X826&amp;"-"&amp;V826,'Buscoords Workout'!$F:$G,2,0)</f>
        <v>3139</v>
      </c>
      <c r="AA826" t="b">
        <f>OR(ISNA(Y826),ISNA(Z826))</f>
        <v>0</v>
      </c>
    </row>
    <row r="827" spans="1:27" x14ac:dyDescent="0.25">
      <c r="A827">
        <v>1681</v>
      </c>
      <c r="B827" t="s">
        <v>24</v>
      </c>
      <c r="C827" t="s">
        <v>54</v>
      </c>
      <c r="D827" t="s">
        <v>55</v>
      </c>
      <c r="E827">
        <v>11</v>
      </c>
      <c r="F827" t="s">
        <v>37</v>
      </c>
      <c r="G827">
        <v>100</v>
      </c>
      <c r="H827" t="s">
        <v>27</v>
      </c>
      <c r="I827" t="s">
        <v>38</v>
      </c>
      <c r="J827" t="s">
        <v>36</v>
      </c>
      <c r="K827" t="s">
        <v>30</v>
      </c>
      <c r="L827" t="s">
        <v>31</v>
      </c>
      <c r="M827">
        <v>3</v>
      </c>
      <c r="N827" t="s">
        <v>32</v>
      </c>
      <c r="O827" t="s">
        <v>33</v>
      </c>
      <c r="P827">
        <v>1.9190199999999999</v>
      </c>
      <c r="Q827">
        <v>335659.18280000001</v>
      </c>
      <c r="R827">
        <v>3064936.7724000001</v>
      </c>
      <c r="S827">
        <v>335659.78039999999</v>
      </c>
      <c r="T827">
        <v>3064938.5959999999</v>
      </c>
      <c r="U827">
        <v>1.9189999999999999E-3</v>
      </c>
      <c r="V827" t="str">
        <f>VLOOKUP(C827,'Lines LookUp'!$B$1:$C$12,2,0)</f>
        <v>DHO</v>
      </c>
      <c r="W827" t="str">
        <f>ROUNDUP(Q827,3)&amp;"-"&amp;ROUNDUP(R827,3)</f>
        <v>335659.183-3064936.773</v>
      </c>
      <c r="X827" t="str">
        <f>ROUNDUP(S827,3)&amp;"-"&amp;ROUNDUP(T827,3)</f>
        <v>335659.781-3064938.596</v>
      </c>
      <c r="Y827">
        <f>VLOOKUP(W827&amp;"-"&amp;V827,'Buscoords Workout'!$F:$G,2,0)</f>
        <v>3139</v>
      </c>
      <c r="Z827">
        <f>VLOOKUP(X827&amp;"-"&amp;V827,'Buscoords Workout'!$F:$G,2,0)</f>
        <v>3140</v>
      </c>
      <c r="AA827" t="b">
        <f>OR(ISNA(Y827),ISNA(Z827))</f>
        <v>0</v>
      </c>
    </row>
    <row r="828" spans="1:27" x14ac:dyDescent="0.25">
      <c r="A828">
        <v>1682</v>
      </c>
      <c r="B828" t="s">
        <v>24</v>
      </c>
      <c r="C828" t="s">
        <v>54</v>
      </c>
      <c r="D828" t="s">
        <v>55</v>
      </c>
      <c r="E828">
        <v>11</v>
      </c>
      <c r="F828" t="s">
        <v>37</v>
      </c>
      <c r="G828">
        <v>100</v>
      </c>
      <c r="H828" t="s">
        <v>27</v>
      </c>
      <c r="I828" t="s">
        <v>38</v>
      </c>
      <c r="J828" t="s">
        <v>36</v>
      </c>
      <c r="K828" t="s">
        <v>30</v>
      </c>
      <c r="L828" t="s">
        <v>31</v>
      </c>
      <c r="M828">
        <v>3</v>
      </c>
      <c r="N828" t="s">
        <v>32</v>
      </c>
      <c r="O828" t="s">
        <v>33</v>
      </c>
      <c r="P828">
        <v>19.385300000000001</v>
      </c>
      <c r="Q828">
        <v>335659.78039999999</v>
      </c>
      <c r="R828">
        <v>3064938.5959999999</v>
      </c>
      <c r="S828">
        <v>335665.81650000002</v>
      </c>
      <c r="T828">
        <v>3064957.0175999999</v>
      </c>
      <c r="U828">
        <v>1.9384999999999999E-2</v>
      </c>
      <c r="V828" t="str">
        <f>VLOOKUP(C828,'Lines LookUp'!$B$1:$C$12,2,0)</f>
        <v>DHO</v>
      </c>
      <c r="W828" t="str">
        <f>ROUNDUP(Q828,3)&amp;"-"&amp;ROUNDUP(R828,3)</f>
        <v>335659.781-3064938.596</v>
      </c>
      <c r="X828" t="str">
        <f>ROUNDUP(S828,3)&amp;"-"&amp;ROUNDUP(T828,3)</f>
        <v>335665.817-3064957.018</v>
      </c>
      <c r="Y828">
        <f>VLOOKUP(W828&amp;"-"&amp;V828,'Buscoords Workout'!$F:$G,2,0)</f>
        <v>3140</v>
      </c>
      <c r="Z828">
        <f>VLOOKUP(X828&amp;"-"&amp;V828,'Buscoords Workout'!$F:$G,2,0)</f>
        <v>3141</v>
      </c>
      <c r="AA828" t="b">
        <f>OR(ISNA(Y828),ISNA(Z828))</f>
        <v>0</v>
      </c>
    </row>
    <row r="829" spans="1:27" x14ac:dyDescent="0.25">
      <c r="A829">
        <v>1683</v>
      </c>
      <c r="B829" t="s">
        <v>24</v>
      </c>
      <c r="C829" t="s">
        <v>54</v>
      </c>
      <c r="D829" t="s">
        <v>55</v>
      </c>
      <c r="E829">
        <v>11</v>
      </c>
      <c r="F829" t="s">
        <v>37</v>
      </c>
      <c r="G829">
        <v>100</v>
      </c>
      <c r="H829" t="s">
        <v>27</v>
      </c>
      <c r="I829" t="s">
        <v>38</v>
      </c>
      <c r="J829" t="s">
        <v>36</v>
      </c>
      <c r="K829" t="s">
        <v>30</v>
      </c>
      <c r="L829" t="s">
        <v>31</v>
      </c>
      <c r="M829">
        <v>3</v>
      </c>
      <c r="N829" t="s">
        <v>32</v>
      </c>
      <c r="O829" t="s">
        <v>33</v>
      </c>
      <c r="P829">
        <v>10.3263</v>
      </c>
      <c r="Q829">
        <v>335665.81650000002</v>
      </c>
      <c r="R829">
        <v>3064957.0175999999</v>
      </c>
      <c r="S829">
        <v>335670.93479999999</v>
      </c>
      <c r="T829">
        <v>3064965.9862000002</v>
      </c>
      <c r="U829">
        <v>1.0326E-2</v>
      </c>
      <c r="V829" t="str">
        <f>VLOOKUP(C829,'Lines LookUp'!$B$1:$C$12,2,0)</f>
        <v>DHO</v>
      </c>
      <c r="W829" t="str">
        <f>ROUNDUP(Q829,3)&amp;"-"&amp;ROUNDUP(R829,3)</f>
        <v>335665.817-3064957.018</v>
      </c>
      <c r="X829" t="str">
        <f>ROUNDUP(S829,3)&amp;"-"&amp;ROUNDUP(T829,3)</f>
        <v>335670.935-3064965.987</v>
      </c>
      <c r="Y829">
        <f>VLOOKUP(W829&amp;"-"&amp;V829,'Buscoords Workout'!$F:$G,2,0)</f>
        <v>3141</v>
      </c>
      <c r="Z829">
        <f>VLOOKUP(X829&amp;"-"&amp;V829,'Buscoords Workout'!$F:$G,2,0)</f>
        <v>3142</v>
      </c>
      <c r="AA829" t="b">
        <f>OR(ISNA(Y829),ISNA(Z829))</f>
        <v>0</v>
      </c>
    </row>
    <row r="830" spans="1:27" x14ac:dyDescent="0.25">
      <c r="A830">
        <v>1684</v>
      </c>
      <c r="B830" t="s">
        <v>24</v>
      </c>
      <c r="C830" t="s">
        <v>54</v>
      </c>
      <c r="D830" t="s">
        <v>55</v>
      </c>
      <c r="E830">
        <v>11</v>
      </c>
      <c r="F830" t="s">
        <v>37</v>
      </c>
      <c r="G830">
        <v>100</v>
      </c>
      <c r="H830" t="s">
        <v>27</v>
      </c>
      <c r="I830" t="s">
        <v>38</v>
      </c>
      <c r="J830" t="s">
        <v>36</v>
      </c>
      <c r="K830" t="s">
        <v>30</v>
      </c>
      <c r="L830" t="s">
        <v>31</v>
      </c>
      <c r="M830">
        <v>3</v>
      </c>
      <c r="N830" t="s">
        <v>32</v>
      </c>
      <c r="O830" t="s">
        <v>33</v>
      </c>
      <c r="P830">
        <v>11.341799999999999</v>
      </c>
      <c r="Q830">
        <v>335670.93479999999</v>
      </c>
      <c r="R830">
        <v>3064965.9862000002</v>
      </c>
      <c r="S830">
        <v>335675.61729999998</v>
      </c>
      <c r="T830">
        <v>3064976.3163000001</v>
      </c>
      <c r="U830">
        <v>1.1342E-2</v>
      </c>
      <c r="V830" t="str">
        <f>VLOOKUP(C830,'Lines LookUp'!$B$1:$C$12,2,0)</f>
        <v>DHO</v>
      </c>
      <c r="W830" t="str">
        <f>ROUNDUP(Q830,3)&amp;"-"&amp;ROUNDUP(R830,3)</f>
        <v>335670.935-3064965.987</v>
      </c>
      <c r="X830" t="str">
        <f>ROUNDUP(S830,3)&amp;"-"&amp;ROUNDUP(T830,3)</f>
        <v>335675.618-3064976.317</v>
      </c>
      <c r="Y830">
        <f>VLOOKUP(W830&amp;"-"&amp;V830,'Buscoords Workout'!$F:$G,2,0)</f>
        <v>3142</v>
      </c>
      <c r="Z830">
        <f>VLOOKUP(X830&amp;"-"&amp;V830,'Buscoords Workout'!$F:$G,2,0)</f>
        <v>3143</v>
      </c>
      <c r="AA830" t="b">
        <f>OR(ISNA(Y830),ISNA(Z830))</f>
        <v>0</v>
      </c>
    </row>
    <row r="831" spans="1:27" x14ac:dyDescent="0.25">
      <c r="A831">
        <v>1685</v>
      </c>
      <c r="B831" t="s">
        <v>24</v>
      </c>
      <c r="C831" t="s">
        <v>54</v>
      </c>
      <c r="D831" t="s">
        <v>55</v>
      </c>
      <c r="E831">
        <v>11</v>
      </c>
      <c r="F831" t="s">
        <v>37</v>
      </c>
      <c r="G831">
        <v>100</v>
      </c>
      <c r="H831" t="s">
        <v>27</v>
      </c>
      <c r="I831" t="s">
        <v>38</v>
      </c>
      <c r="J831" t="s">
        <v>36</v>
      </c>
      <c r="K831" t="s">
        <v>30</v>
      </c>
      <c r="L831" t="s">
        <v>31</v>
      </c>
      <c r="M831">
        <v>3</v>
      </c>
      <c r="N831" t="s">
        <v>32</v>
      </c>
      <c r="O831" t="s">
        <v>33</v>
      </c>
      <c r="P831">
        <v>9.4995799999999999</v>
      </c>
      <c r="Q831">
        <v>335675.61729999998</v>
      </c>
      <c r="R831">
        <v>3064976.3163000001</v>
      </c>
      <c r="S831">
        <v>335676.1998</v>
      </c>
      <c r="T831">
        <v>3064985.798</v>
      </c>
      <c r="U831">
        <v>9.4999999999999998E-3</v>
      </c>
      <c r="V831" t="str">
        <f>VLOOKUP(C831,'Lines LookUp'!$B$1:$C$12,2,0)</f>
        <v>DHO</v>
      </c>
      <c r="W831" t="str">
        <f>ROUNDUP(Q831,3)&amp;"-"&amp;ROUNDUP(R831,3)</f>
        <v>335675.618-3064976.317</v>
      </c>
      <c r="X831" t="str">
        <f>ROUNDUP(S831,3)&amp;"-"&amp;ROUNDUP(T831,3)</f>
        <v>335676.2-3064985.798</v>
      </c>
      <c r="Y831">
        <f>VLOOKUP(W831&amp;"-"&amp;V831,'Buscoords Workout'!$F:$G,2,0)</f>
        <v>3143</v>
      </c>
      <c r="Z831">
        <f>VLOOKUP(X831&amp;"-"&amp;V831,'Buscoords Workout'!$F:$G,2,0)</f>
        <v>3144</v>
      </c>
      <c r="AA831" t="b">
        <f>OR(ISNA(Y831),ISNA(Z831))</f>
        <v>0</v>
      </c>
    </row>
    <row r="832" spans="1:27" x14ac:dyDescent="0.25">
      <c r="A832">
        <v>1686</v>
      </c>
      <c r="B832" t="s">
        <v>24</v>
      </c>
      <c r="C832" t="s">
        <v>54</v>
      </c>
      <c r="D832" t="s">
        <v>55</v>
      </c>
      <c r="E832">
        <v>11</v>
      </c>
      <c r="F832" t="s">
        <v>37</v>
      </c>
      <c r="G832">
        <v>100</v>
      </c>
      <c r="H832" t="s">
        <v>27</v>
      </c>
      <c r="I832" t="s">
        <v>38</v>
      </c>
      <c r="J832" t="s">
        <v>36</v>
      </c>
      <c r="K832" t="s">
        <v>30</v>
      </c>
      <c r="L832" t="s">
        <v>31</v>
      </c>
      <c r="M832">
        <v>3</v>
      </c>
      <c r="N832" t="s">
        <v>32</v>
      </c>
      <c r="O832" t="s">
        <v>33</v>
      </c>
      <c r="P832">
        <v>8.1838099999999994</v>
      </c>
      <c r="Q832">
        <v>335676.1998</v>
      </c>
      <c r="R832">
        <v>3064985.798</v>
      </c>
      <c r="S832">
        <v>335677.2182</v>
      </c>
      <c r="T832">
        <v>3064993.9182000002</v>
      </c>
      <c r="U832">
        <v>8.1840000000000003E-3</v>
      </c>
      <c r="V832" t="str">
        <f>VLOOKUP(C832,'Lines LookUp'!$B$1:$C$12,2,0)</f>
        <v>DHO</v>
      </c>
      <c r="W832" t="str">
        <f>ROUNDUP(Q832,3)&amp;"-"&amp;ROUNDUP(R832,3)</f>
        <v>335676.2-3064985.798</v>
      </c>
      <c r="X832" t="str">
        <f>ROUNDUP(S832,3)&amp;"-"&amp;ROUNDUP(T832,3)</f>
        <v>335677.219-3064993.919</v>
      </c>
      <c r="Y832">
        <f>VLOOKUP(W832&amp;"-"&amp;V832,'Buscoords Workout'!$F:$G,2,0)</f>
        <v>3144</v>
      </c>
      <c r="Z832">
        <f>VLOOKUP(X832&amp;"-"&amp;V832,'Buscoords Workout'!$F:$G,2,0)</f>
        <v>3145</v>
      </c>
      <c r="AA832" t="b">
        <f>OR(ISNA(Y832),ISNA(Z832))</f>
        <v>0</v>
      </c>
    </row>
    <row r="833" spans="1:27" x14ac:dyDescent="0.25">
      <c r="A833">
        <v>1687</v>
      </c>
      <c r="B833" t="s">
        <v>24</v>
      </c>
      <c r="C833" t="s">
        <v>54</v>
      </c>
      <c r="D833" t="s">
        <v>55</v>
      </c>
      <c r="E833">
        <v>11</v>
      </c>
      <c r="F833" t="s">
        <v>37</v>
      </c>
      <c r="G833">
        <v>100</v>
      </c>
      <c r="H833" t="s">
        <v>27</v>
      </c>
      <c r="I833" t="s">
        <v>38</v>
      </c>
      <c r="J833" t="s">
        <v>36</v>
      </c>
      <c r="K833" t="s">
        <v>30</v>
      </c>
      <c r="L833" t="s">
        <v>31</v>
      </c>
      <c r="M833">
        <v>3</v>
      </c>
      <c r="N833" t="s">
        <v>32</v>
      </c>
      <c r="O833" t="s">
        <v>33</v>
      </c>
      <c r="P833">
        <v>4.71943</v>
      </c>
      <c r="Q833">
        <v>335677.2182</v>
      </c>
      <c r="R833">
        <v>3064993.9182000002</v>
      </c>
      <c r="S833">
        <v>335678.64179999998</v>
      </c>
      <c r="T833">
        <v>3064998.4177999999</v>
      </c>
      <c r="U833">
        <v>4.7190000000000001E-3</v>
      </c>
      <c r="V833" t="str">
        <f>VLOOKUP(C833,'Lines LookUp'!$B$1:$C$12,2,0)</f>
        <v>DHO</v>
      </c>
      <c r="W833" t="str">
        <f>ROUNDUP(Q833,3)&amp;"-"&amp;ROUNDUP(R833,3)</f>
        <v>335677.219-3064993.919</v>
      </c>
      <c r="X833" t="str">
        <f>ROUNDUP(S833,3)&amp;"-"&amp;ROUNDUP(T833,3)</f>
        <v>335678.642-3064998.418</v>
      </c>
      <c r="Y833">
        <f>VLOOKUP(W833&amp;"-"&amp;V833,'Buscoords Workout'!$F:$G,2,0)</f>
        <v>3145</v>
      </c>
      <c r="Z833">
        <f>VLOOKUP(X833&amp;"-"&amp;V833,'Buscoords Workout'!$F:$G,2,0)</f>
        <v>3146</v>
      </c>
      <c r="AA833" t="b">
        <f>OR(ISNA(Y833),ISNA(Z833))</f>
        <v>0</v>
      </c>
    </row>
    <row r="834" spans="1:27" x14ac:dyDescent="0.25">
      <c r="A834">
        <v>1688</v>
      </c>
      <c r="B834" t="s">
        <v>24</v>
      </c>
      <c r="C834" t="s">
        <v>54</v>
      </c>
      <c r="D834" t="s">
        <v>55</v>
      </c>
      <c r="E834">
        <v>11</v>
      </c>
      <c r="F834" t="s">
        <v>37</v>
      </c>
      <c r="G834">
        <v>100</v>
      </c>
      <c r="H834" t="s">
        <v>27</v>
      </c>
      <c r="I834" t="s">
        <v>38</v>
      </c>
      <c r="J834" t="s">
        <v>36</v>
      </c>
      <c r="K834" t="s">
        <v>30</v>
      </c>
      <c r="L834" t="s">
        <v>31</v>
      </c>
      <c r="M834">
        <v>3</v>
      </c>
      <c r="N834" t="s">
        <v>32</v>
      </c>
      <c r="O834" t="s">
        <v>33</v>
      </c>
      <c r="P834">
        <v>15.061500000000001</v>
      </c>
      <c r="Q834">
        <v>335678.64179999998</v>
      </c>
      <c r="R834">
        <v>3064998.4177999999</v>
      </c>
      <c r="S834">
        <v>335689.68300000002</v>
      </c>
      <c r="T834">
        <v>3065008.6619000002</v>
      </c>
      <c r="U834">
        <v>1.5062000000000001E-2</v>
      </c>
      <c r="V834" t="str">
        <f>VLOOKUP(C834,'Lines LookUp'!$B$1:$C$12,2,0)</f>
        <v>DHO</v>
      </c>
      <c r="W834" t="str">
        <f>ROUNDUP(Q834,3)&amp;"-"&amp;ROUNDUP(R834,3)</f>
        <v>335678.642-3064998.418</v>
      </c>
      <c r="X834" t="str">
        <f>ROUNDUP(S834,3)&amp;"-"&amp;ROUNDUP(T834,3)</f>
        <v>335689.683-3065008.662</v>
      </c>
      <c r="Y834">
        <f>VLOOKUP(W834&amp;"-"&amp;V834,'Buscoords Workout'!$F:$G,2,0)</f>
        <v>3146</v>
      </c>
      <c r="Z834">
        <f>VLOOKUP(X834&amp;"-"&amp;V834,'Buscoords Workout'!$F:$G,2,0)</f>
        <v>3147</v>
      </c>
      <c r="AA834" t="b">
        <f>OR(ISNA(Y834),ISNA(Z834))</f>
        <v>0</v>
      </c>
    </row>
    <row r="835" spans="1:27" x14ac:dyDescent="0.25">
      <c r="A835">
        <v>1689</v>
      </c>
      <c r="B835" t="s">
        <v>24</v>
      </c>
      <c r="C835" t="s">
        <v>54</v>
      </c>
      <c r="D835" t="s">
        <v>55</v>
      </c>
      <c r="E835">
        <v>11</v>
      </c>
      <c r="F835" t="s">
        <v>37</v>
      </c>
      <c r="G835">
        <v>100</v>
      </c>
      <c r="H835" t="s">
        <v>27</v>
      </c>
      <c r="I835" t="s">
        <v>38</v>
      </c>
      <c r="J835" t="s">
        <v>36</v>
      </c>
      <c r="K835" t="s">
        <v>30</v>
      </c>
      <c r="L835" t="s">
        <v>31</v>
      </c>
      <c r="M835">
        <v>3</v>
      </c>
      <c r="N835" t="s">
        <v>32</v>
      </c>
      <c r="O835" t="s">
        <v>33</v>
      </c>
      <c r="P835">
        <v>13.335900000000001</v>
      </c>
      <c r="Q835">
        <v>335689.68300000002</v>
      </c>
      <c r="R835">
        <v>3065008.6619000002</v>
      </c>
      <c r="S835">
        <v>335700.6874</v>
      </c>
      <c r="T835">
        <v>3065016.1952</v>
      </c>
      <c r="U835">
        <v>1.3336000000000001E-2</v>
      </c>
      <c r="V835" t="str">
        <f>VLOOKUP(C835,'Lines LookUp'!$B$1:$C$12,2,0)</f>
        <v>DHO</v>
      </c>
      <c r="W835" t="str">
        <f>ROUNDUP(Q835,3)&amp;"-"&amp;ROUNDUP(R835,3)</f>
        <v>335689.683-3065008.662</v>
      </c>
      <c r="X835" t="str">
        <f>ROUNDUP(S835,3)&amp;"-"&amp;ROUNDUP(T835,3)</f>
        <v>335700.688-3065016.196</v>
      </c>
      <c r="Y835">
        <f>VLOOKUP(W835&amp;"-"&amp;V835,'Buscoords Workout'!$F:$G,2,0)</f>
        <v>3147</v>
      </c>
      <c r="Z835">
        <f>VLOOKUP(X835&amp;"-"&amp;V835,'Buscoords Workout'!$F:$G,2,0)</f>
        <v>3148</v>
      </c>
      <c r="AA835" t="b">
        <f>OR(ISNA(Y835),ISNA(Z835))</f>
        <v>0</v>
      </c>
    </row>
    <row r="836" spans="1:27" x14ac:dyDescent="0.25">
      <c r="A836">
        <v>1690</v>
      </c>
      <c r="B836" t="s">
        <v>24</v>
      </c>
      <c r="C836" t="s">
        <v>54</v>
      </c>
      <c r="D836" t="s">
        <v>55</v>
      </c>
      <c r="E836">
        <v>11</v>
      </c>
      <c r="F836" t="s">
        <v>37</v>
      </c>
      <c r="G836">
        <v>100</v>
      </c>
      <c r="H836" t="s">
        <v>27</v>
      </c>
      <c r="I836" t="s">
        <v>38</v>
      </c>
      <c r="J836" t="s">
        <v>36</v>
      </c>
      <c r="K836" t="s">
        <v>30</v>
      </c>
      <c r="L836" t="s">
        <v>31</v>
      </c>
      <c r="M836">
        <v>3</v>
      </c>
      <c r="N836" t="s">
        <v>32</v>
      </c>
      <c r="O836" t="s">
        <v>33</v>
      </c>
      <c r="P836">
        <v>6.3020199999999997</v>
      </c>
      <c r="Q836">
        <v>335700.6874</v>
      </c>
      <c r="R836">
        <v>3065016.1952</v>
      </c>
      <c r="S836">
        <v>335706.18050000002</v>
      </c>
      <c r="T836">
        <v>3065019.2840999998</v>
      </c>
      <c r="U836">
        <v>6.3020000000000003E-3</v>
      </c>
      <c r="V836" t="str">
        <f>VLOOKUP(C836,'Lines LookUp'!$B$1:$C$12,2,0)</f>
        <v>DHO</v>
      </c>
      <c r="W836" t="str">
        <f>ROUNDUP(Q836,3)&amp;"-"&amp;ROUNDUP(R836,3)</f>
        <v>335700.688-3065016.196</v>
      </c>
      <c r="X836" t="str">
        <f>ROUNDUP(S836,3)&amp;"-"&amp;ROUNDUP(T836,3)</f>
        <v>335706.181-3065019.285</v>
      </c>
      <c r="Y836">
        <f>VLOOKUP(W836&amp;"-"&amp;V836,'Buscoords Workout'!$F:$G,2,0)</f>
        <v>3148</v>
      </c>
      <c r="Z836">
        <f>VLOOKUP(X836&amp;"-"&amp;V836,'Buscoords Workout'!$F:$G,2,0)</f>
        <v>3149</v>
      </c>
      <c r="AA836" t="b">
        <f>OR(ISNA(Y836),ISNA(Z836))</f>
        <v>0</v>
      </c>
    </row>
    <row r="837" spans="1:27" x14ac:dyDescent="0.25">
      <c r="A837">
        <v>1691</v>
      </c>
      <c r="B837" t="s">
        <v>24</v>
      </c>
      <c r="C837" t="s">
        <v>54</v>
      </c>
      <c r="D837" t="s">
        <v>55</v>
      </c>
      <c r="E837">
        <v>11</v>
      </c>
      <c r="F837" t="s">
        <v>37</v>
      </c>
      <c r="G837">
        <v>100</v>
      </c>
      <c r="H837" t="s">
        <v>27</v>
      </c>
      <c r="I837" t="s">
        <v>38</v>
      </c>
      <c r="J837" t="s">
        <v>36</v>
      </c>
      <c r="K837" t="s">
        <v>30</v>
      </c>
      <c r="L837" t="s">
        <v>31</v>
      </c>
      <c r="M837">
        <v>3</v>
      </c>
      <c r="N837" t="s">
        <v>32</v>
      </c>
      <c r="O837" t="s">
        <v>33</v>
      </c>
      <c r="P837">
        <v>52.451900000000002</v>
      </c>
      <c r="Q837">
        <v>335706.18050000002</v>
      </c>
      <c r="R837">
        <v>3065019.2840999998</v>
      </c>
      <c r="S837">
        <v>335756.79100000003</v>
      </c>
      <c r="T837">
        <v>3065033.0602000002</v>
      </c>
      <c r="U837">
        <v>5.2451999999999999E-2</v>
      </c>
      <c r="V837" t="str">
        <f>VLOOKUP(C837,'Lines LookUp'!$B$1:$C$12,2,0)</f>
        <v>DHO</v>
      </c>
      <c r="W837" t="str">
        <f>ROUNDUP(Q837,3)&amp;"-"&amp;ROUNDUP(R837,3)</f>
        <v>335706.181-3065019.285</v>
      </c>
      <c r="X837" t="str">
        <f>ROUNDUP(S837,3)&amp;"-"&amp;ROUNDUP(T837,3)</f>
        <v>335756.791-3065033.061</v>
      </c>
      <c r="Y837">
        <f>VLOOKUP(W837&amp;"-"&amp;V837,'Buscoords Workout'!$F:$G,2,0)</f>
        <v>3149</v>
      </c>
      <c r="Z837">
        <f>VLOOKUP(X837&amp;"-"&amp;V837,'Buscoords Workout'!$F:$G,2,0)</f>
        <v>3150</v>
      </c>
      <c r="AA837" t="b">
        <f>OR(ISNA(Y837),ISNA(Z837))</f>
        <v>0</v>
      </c>
    </row>
    <row r="838" spans="1:27" x14ac:dyDescent="0.25">
      <c r="A838">
        <v>1692</v>
      </c>
      <c r="B838" t="s">
        <v>24</v>
      </c>
      <c r="C838" t="s">
        <v>54</v>
      </c>
      <c r="D838" t="s">
        <v>55</v>
      </c>
      <c r="E838">
        <v>11</v>
      </c>
      <c r="F838" t="s">
        <v>37</v>
      </c>
      <c r="G838">
        <v>100</v>
      </c>
      <c r="H838" t="s">
        <v>27</v>
      </c>
      <c r="I838" t="s">
        <v>38</v>
      </c>
      <c r="J838" t="s">
        <v>36</v>
      </c>
      <c r="K838" t="s">
        <v>30</v>
      </c>
      <c r="L838" t="s">
        <v>31</v>
      </c>
      <c r="M838">
        <v>3</v>
      </c>
      <c r="N838" t="s">
        <v>32</v>
      </c>
      <c r="O838" t="s">
        <v>33</v>
      </c>
      <c r="P838">
        <v>26.0181</v>
      </c>
      <c r="Q838">
        <v>335756.79100000003</v>
      </c>
      <c r="R838">
        <v>3065033.0602000002</v>
      </c>
      <c r="S838">
        <v>335781.88050000003</v>
      </c>
      <c r="T838">
        <v>3065039.9493</v>
      </c>
      <c r="U838">
        <v>2.6017999999999999E-2</v>
      </c>
      <c r="V838" t="str">
        <f>VLOOKUP(C838,'Lines LookUp'!$B$1:$C$12,2,0)</f>
        <v>DHO</v>
      </c>
      <c r="W838" t="str">
        <f>ROUNDUP(Q838,3)&amp;"-"&amp;ROUNDUP(R838,3)</f>
        <v>335756.791-3065033.061</v>
      </c>
      <c r="X838" t="str">
        <f>ROUNDUP(S838,3)&amp;"-"&amp;ROUNDUP(T838,3)</f>
        <v>335781.881-3065039.95</v>
      </c>
      <c r="Y838">
        <f>VLOOKUP(W838&amp;"-"&amp;V838,'Buscoords Workout'!$F:$G,2,0)</f>
        <v>3150</v>
      </c>
      <c r="Z838">
        <f>VLOOKUP(X838&amp;"-"&amp;V838,'Buscoords Workout'!$F:$G,2,0)</f>
        <v>3151</v>
      </c>
      <c r="AA838" t="b">
        <f>OR(ISNA(Y838),ISNA(Z838))</f>
        <v>0</v>
      </c>
    </row>
    <row r="839" spans="1:27" x14ac:dyDescent="0.25">
      <c r="A839">
        <v>1693</v>
      </c>
      <c r="B839" t="s">
        <v>24</v>
      </c>
      <c r="C839" t="s">
        <v>54</v>
      </c>
      <c r="D839" t="s">
        <v>55</v>
      </c>
      <c r="E839">
        <v>11</v>
      </c>
      <c r="F839" t="s">
        <v>37</v>
      </c>
      <c r="G839">
        <v>100</v>
      </c>
      <c r="H839" t="s">
        <v>27</v>
      </c>
      <c r="I839" t="s">
        <v>38</v>
      </c>
      <c r="J839" t="s">
        <v>36</v>
      </c>
      <c r="K839" t="s">
        <v>30</v>
      </c>
      <c r="L839" t="s">
        <v>31</v>
      </c>
      <c r="M839">
        <v>3</v>
      </c>
      <c r="N839" t="s">
        <v>32</v>
      </c>
      <c r="O839" t="s">
        <v>33</v>
      </c>
      <c r="P839">
        <v>14.6462</v>
      </c>
      <c r="Q839">
        <v>335781.88050000003</v>
      </c>
      <c r="R839">
        <v>3065039.9493</v>
      </c>
      <c r="S839">
        <v>335796.00400000002</v>
      </c>
      <c r="T839">
        <v>3065043.8273</v>
      </c>
      <c r="U839">
        <v>1.4645999999999999E-2</v>
      </c>
      <c r="V839" t="str">
        <f>VLOOKUP(C839,'Lines LookUp'!$B$1:$C$12,2,0)</f>
        <v>DHO</v>
      </c>
      <c r="W839" t="str">
        <f>ROUNDUP(Q839,3)&amp;"-"&amp;ROUNDUP(R839,3)</f>
        <v>335781.881-3065039.95</v>
      </c>
      <c r="X839" t="str">
        <f>ROUNDUP(S839,3)&amp;"-"&amp;ROUNDUP(T839,3)</f>
        <v>335796.004-3065043.828</v>
      </c>
      <c r="Y839">
        <f>VLOOKUP(W839&amp;"-"&amp;V839,'Buscoords Workout'!$F:$G,2,0)</f>
        <v>3151</v>
      </c>
      <c r="Z839">
        <f>VLOOKUP(X839&amp;"-"&amp;V839,'Buscoords Workout'!$F:$G,2,0)</f>
        <v>3152</v>
      </c>
      <c r="AA839" t="b">
        <f>OR(ISNA(Y839),ISNA(Z839))</f>
        <v>0</v>
      </c>
    </row>
    <row r="840" spans="1:27" x14ac:dyDescent="0.25">
      <c r="A840">
        <v>1694</v>
      </c>
      <c r="B840" t="s">
        <v>24</v>
      </c>
      <c r="C840" t="s">
        <v>54</v>
      </c>
      <c r="D840" t="s">
        <v>55</v>
      </c>
      <c r="E840">
        <v>11</v>
      </c>
      <c r="F840" t="s">
        <v>37</v>
      </c>
      <c r="G840">
        <v>100</v>
      </c>
      <c r="H840" t="s">
        <v>27</v>
      </c>
      <c r="I840" t="s">
        <v>38</v>
      </c>
      <c r="J840" t="s">
        <v>36</v>
      </c>
      <c r="K840" t="s">
        <v>30</v>
      </c>
      <c r="L840" t="s">
        <v>31</v>
      </c>
      <c r="M840">
        <v>3</v>
      </c>
      <c r="N840" t="s">
        <v>32</v>
      </c>
      <c r="O840" t="s">
        <v>33</v>
      </c>
      <c r="P840">
        <v>5.97377</v>
      </c>
      <c r="Q840">
        <v>335796.00400000002</v>
      </c>
      <c r="R840">
        <v>3065043.8273</v>
      </c>
      <c r="S840">
        <v>335801.92070000002</v>
      </c>
      <c r="T840">
        <v>3065044.6510999999</v>
      </c>
      <c r="U840">
        <v>5.9740000000000001E-3</v>
      </c>
      <c r="V840" t="str">
        <f>VLOOKUP(C840,'Lines LookUp'!$B$1:$C$12,2,0)</f>
        <v>DHO</v>
      </c>
      <c r="W840" t="str">
        <f>ROUNDUP(Q840,3)&amp;"-"&amp;ROUNDUP(R840,3)</f>
        <v>335796.004-3065043.828</v>
      </c>
      <c r="X840" t="str">
        <f>ROUNDUP(S840,3)&amp;"-"&amp;ROUNDUP(T840,3)</f>
        <v>335801.921-3065044.652</v>
      </c>
      <c r="Y840">
        <f>VLOOKUP(W840&amp;"-"&amp;V840,'Buscoords Workout'!$F:$G,2,0)</f>
        <v>3152</v>
      </c>
      <c r="Z840">
        <f>VLOOKUP(X840&amp;"-"&amp;V840,'Buscoords Workout'!$F:$G,2,0)</f>
        <v>3153</v>
      </c>
      <c r="AA840" t="b">
        <f>OR(ISNA(Y840),ISNA(Z840))</f>
        <v>0</v>
      </c>
    </row>
    <row r="841" spans="1:27" x14ac:dyDescent="0.25">
      <c r="A841">
        <v>1695</v>
      </c>
      <c r="B841" t="s">
        <v>24</v>
      </c>
      <c r="C841" t="s">
        <v>54</v>
      </c>
      <c r="D841" t="s">
        <v>55</v>
      </c>
      <c r="E841">
        <v>11</v>
      </c>
      <c r="F841" t="s">
        <v>37</v>
      </c>
      <c r="G841">
        <v>100</v>
      </c>
      <c r="H841" t="s">
        <v>27</v>
      </c>
      <c r="I841" t="s">
        <v>38</v>
      </c>
      <c r="J841" t="s">
        <v>36</v>
      </c>
      <c r="K841" t="s">
        <v>30</v>
      </c>
      <c r="L841" t="s">
        <v>31</v>
      </c>
      <c r="M841">
        <v>3</v>
      </c>
      <c r="N841" t="s">
        <v>32</v>
      </c>
      <c r="O841" t="s">
        <v>33</v>
      </c>
      <c r="P841">
        <v>48.809199999999997</v>
      </c>
      <c r="Q841">
        <v>335801.92070000002</v>
      </c>
      <c r="R841">
        <v>3065044.6510999999</v>
      </c>
      <c r="S841">
        <v>335846.62900000002</v>
      </c>
      <c r="T841">
        <v>3065025.0679000001</v>
      </c>
      <c r="U841">
        <v>4.8808999999999998E-2</v>
      </c>
      <c r="V841" t="str">
        <f>VLOOKUP(C841,'Lines LookUp'!$B$1:$C$12,2,0)</f>
        <v>DHO</v>
      </c>
      <c r="W841" t="str">
        <f>ROUNDUP(Q841,3)&amp;"-"&amp;ROUNDUP(R841,3)</f>
        <v>335801.921-3065044.652</v>
      </c>
      <c r="X841" t="str">
        <f>ROUNDUP(S841,3)&amp;"-"&amp;ROUNDUP(T841,3)</f>
        <v>335846.629-3065025.068</v>
      </c>
      <c r="Y841">
        <f>VLOOKUP(W841&amp;"-"&amp;V841,'Buscoords Workout'!$F:$G,2,0)</f>
        <v>3153</v>
      </c>
      <c r="Z841">
        <f>VLOOKUP(X841&amp;"-"&amp;V841,'Buscoords Workout'!$F:$G,2,0)</f>
        <v>3154</v>
      </c>
      <c r="AA841" t="b">
        <f>OR(ISNA(Y841),ISNA(Z841))</f>
        <v>0</v>
      </c>
    </row>
    <row r="842" spans="1:27" x14ac:dyDescent="0.25">
      <c r="A842">
        <v>1696</v>
      </c>
      <c r="B842" t="s">
        <v>24</v>
      </c>
      <c r="C842" t="s">
        <v>54</v>
      </c>
      <c r="D842" t="s">
        <v>55</v>
      </c>
      <c r="E842">
        <v>11</v>
      </c>
      <c r="F842" t="s">
        <v>37</v>
      </c>
      <c r="G842">
        <v>100</v>
      </c>
      <c r="H842" t="s">
        <v>27</v>
      </c>
      <c r="I842" t="s">
        <v>38</v>
      </c>
      <c r="J842" t="s">
        <v>36</v>
      </c>
      <c r="K842" t="s">
        <v>30</v>
      </c>
      <c r="L842" t="s">
        <v>31</v>
      </c>
      <c r="M842">
        <v>3</v>
      </c>
      <c r="N842" t="s">
        <v>32</v>
      </c>
      <c r="O842" t="s">
        <v>33</v>
      </c>
      <c r="P842">
        <v>16.209800000000001</v>
      </c>
      <c r="Q842">
        <v>335846.62900000002</v>
      </c>
      <c r="R842">
        <v>3065025.0679000001</v>
      </c>
      <c r="S842">
        <v>335862.48300000001</v>
      </c>
      <c r="T842">
        <v>3065021.6905</v>
      </c>
      <c r="U842">
        <v>1.6209999999999999E-2</v>
      </c>
      <c r="V842" t="str">
        <f>VLOOKUP(C842,'Lines LookUp'!$B$1:$C$12,2,0)</f>
        <v>DHO</v>
      </c>
      <c r="W842" t="str">
        <f>ROUNDUP(Q842,3)&amp;"-"&amp;ROUNDUP(R842,3)</f>
        <v>335846.629-3065025.068</v>
      </c>
      <c r="X842" t="str">
        <f>ROUNDUP(S842,3)&amp;"-"&amp;ROUNDUP(T842,3)</f>
        <v>335862.483-3065021.691</v>
      </c>
      <c r="Y842">
        <f>VLOOKUP(W842&amp;"-"&amp;V842,'Buscoords Workout'!$F:$G,2,0)</f>
        <v>3154</v>
      </c>
      <c r="Z842">
        <f>VLOOKUP(X842&amp;"-"&amp;V842,'Buscoords Workout'!$F:$G,2,0)</f>
        <v>3155</v>
      </c>
      <c r="AA842" t="b">
        <f>OR(ISNA(Y842),ISNA(Z842))</f>
        <v>0</v>
      </c>
    </row>
    <row r="843" spans="1:27" x14ac:dyDescent="0.25">
      <c r="A843">
        <v>1697</v>
      </c>
      <c r="B843" t="s">
        <v>24</v>
      </c>
      <c r="C843" t="s">
        <v>54</v>
      </c>
      <c r="D843" t="s">
        <v>55</v>
      </c>
      <c r="E843">
        <v>11</v>
      </c>
      <c r="F843" t="s">
        <v>37</v>
      </c>
      <c r="G843">
        <v>100</v>
      </c>
      <c r="H843" t="s">
        <v>27</v>
      </c>
      <c r="I843" t="s">
        <v>38</v>
      </c>
      <c r="J843" t="s">
        <v>36</v>
      </c>
      <c r="K843" t="s">
        <v>30</v>
      </c>
      <c r="L843" t="s">
        <v>31</v>
      </c>
      <c r="M843">
        <v>3</v>
      </c>
      <c r="N843" t="s">
        <v>32</v>
      </c>
      <c r="O843" t="s">
        <v>33</v>
      </c>
      <c r="P843">
        <v>12.6655</v>
      </c>
      <c r="Q843">
        <v>335862.48300000001</v>
      </c>
      <c r="R843">
        <v>3065021.6905</v>
      </c>
      <c r="S843">
        <v>335874.78879999998</v>
      </c>
      <c r="T843">
        <v>3065024.6874000002</v>
      </c>
      <c r="U843">
        <v>1.2664999999999999E-2</v>
      </c>
      <c r="V843" t="str">
        <f>VLOOKUP(C843,'Lines LookUp'!$B$1:$C$12,2,0)</f>
        <v>DHO</v>
      </c>
      <c r="W843" t="str">
        <f>ROUNDUP(Q843,3)&amp;"-"&amp;ROUNDUP(R843,3)</f>
        <v>335862.483-3065021.691</v>
      </c>
      <c r="X843" t="str">
        <f>ROUNDUP(S843,3)&amp;"-"&amp;ROUNDUP(T843,3)</f>
        <v>335874.789-3065024.688</v>
      </c>
      <c r="Y843">
        <f>VLOOKUP(W843&amp;"-"&amp;V843,'Buscoords Workout'!$F:$G,2,0)</f>
        <v>3155</v>
      </c>
      <c r="Z843">
        <f>VLOOKUP(X843&amp;"-"&amp;V843,'Buscoords Workout'!$F:$G,2,0)</f>
        <v>3156</v>
      </c>
      <c r="AA843" t="b">
        <f>OR(ISNA(Y843),ISNA(Z843))</f>
        <v>0</v>
      </c>
    </row>
    <row r="844" spans="1:27" x14ac:dyDescent="0.25">
      <c r="A844">
        <v>1698</v>
      </c>
      <c r="B844" t="s">
        <v>24</v>
      </c>
      <c r="C844" t="s">
        <v>54</v>
      </c>
      <c r="D844" t="s">
        <v>55</v>
      </c>
      <c r="E844">
        <v>11</v>
      </c>
      <c r="F844" t="s">
        <v>37</v>
      </c>
      <c r="G844">
        <v>100</v>
      </c>
      <c r="H844" t="s">
        <v>27</v>
      </c>
      <c r="I844" t="s">
        <v>38</v>
      </c>
      <c r="J844" t="s">
        <v>36</v>
      </c>
      <c r="K844" t="s">
        <v>30</v>
      </c>
      <c r="L844" t="s">
        <v>31</v>
      </c>
      <c r="M844">
        <v>3</v>
      </c>
      <c r="N844" t="s">
        <v>32</v>
      </c>
      <c r="O844" t="s">
        <v>33</v>
      </c>
      <c r="P844">
        <v>8.5380900000000004</v>
      </c>
      <c r="Q844">
        <v>335874.78879999998</v>
      </c>
      <c r="R844">
        <v>3065024.6874000002</v>
      </c>
      <c r="S844">
        <v>335879.42839999998</v>
      </c>
      <c r="T844">
        <v>3065031.8549000002</v>
      </c>
      <c r="U844">
        <v>8.5380000000000005E-3</v>
      </c>
      <c r="V844" t="str">
        <f>VLOOKUP(C844,'Lines LookUp'!$B$1:$C$12,2,0)</f>
        <v>DHO</v>
      </c>
      <c r="W844" t="str">
        <f>ROUNDUP(Q844,3)&amp;"-"&amp;ROUNDUP(R844,3)</f>
        <v>335874.789-3065024.688</v>
      </c>
      <c r="X844" t="str">
        <f>ROUNDUP(S844,3)&amp;"-"&amp;ROUNDUP(T844,3)</f>
        <v>335879.429-3065031.855</v>
      </c>
      <c r="Y844">
        <f>VLOOKUP(W844&amp;"-"&amp;V844,'Buscoords Workout'!$F:$G,2,0)</f>
        <v>3156</v>
      </c>
      <c r="Z844">
        <f>VLOOKUP(X844&amp;"-"&amp;V844,'Buscoords Workout'!$F:$G,2,0)</f>
        <v>3157</v>
      </c>
      <c r="AA844" t="b">
        <f>OR(ISNA(Y844),ISNA(Z844))</f>
        <v>0</v>
      </c>
    </row>
    <row r="845" spans="1:27" x14ac:dyDescent="0.25">
      <c r="A845">
        <v>1699</v>
      </c>
      <c r="B845" t="s">
        <v>24</v>
      </c>
      <c r="C845" t="s">
        <v>54</v>
      </c>
      <c r="D845" t="s">
        <v>55</v>
      </c>
      <c r="E845">
        <v>11</v>
      </c>
      <c r="F845" t="s">
        <v>37</v>
      </c>
      <c r="G845">
        <v>100</v>
      </c>
      <c r="H845" t="s">
        <v>27</v>
      </c>
      <c r="I845" t="s">
        <v>38</v>
      </c>
      <c r="J845" t="s">
        <v>36</v>
      </c>
      <c r="K845" t="s">
        <v>30</v>
      </c>
      <c r="L845" t="s">
        <v>31</v>
      </c>
      <c r="M845">
        <v>3</v>
      </c>
      <c r="N845" t="s">
        <v>32</v>
      </c>
      <c r="O845" t="s">
        <v>33</v>
      </c>
      <c r="P845">
        <v>14.3748</v>
      </c>
      <c r="Q845">
        <v>335879.42839999998</v>
      </c>
      <c r="R845">
        <v>3065031.8549000002</v>
      </c>
      <c r="S845">
        <v>335883.7022</v>
      </c>
      <c r="T845">
        <v>3065045.5797000001</v>
      </c>
      <c r="U845">
        <v>1.4375000000000001E-2</v>
      </c>
      <c r="V845" t="str">
        <f>VLOOKUP(C845,'Lines LookUp'!$B$1:$C$12,2,0)</f>
        <v>DHO</v>
      </c>
      <c r="W845" t="str">
        <f>ROUNDUP(Q845,3)&amp;"-"&amp;ROUNDUP(R845,3)</f>
        <v>335879.429-3065031.855</v>
      </c>
      <c r="X845" t="str">
        <f>ROUNDUP(S845,3)&amp;"-"&amp;ROUNDUP(T845,3)</f>
        <v>335883.703-3065045.58</v>
      </c>
      <c r="Y845">
        <f>VLOOKUP(W845&amp;"-"&amp;V845,'Buscoords Workout'!$F:$G,2,0)</f>
        <v>3157</v>
      </c>
      <c r="Z845">
        <f>VLOOKUP(X845&amp;"-"&amp;V845,'Buscoords Workout'!$F:$G,2,0)</f>
        <v>3158</v>
      </c>
      <c r="AA845" t="b">
        <f>OR(ISNA(Y845),ISNA(Z845))</f>
        <v>0</v>
      </c>
    </row>
    <row r="846" spans="1:27" x14ac:dyDescent="0.25">
      <c r="A846">
        <v>1700</v>
      </c>
      <c r="B846" t="s">
        <v>24</v>
      </c>
      <c r="C846" t="s">
        <v>54</v>
      </c>
      <c r="D846" t="s">
        <v>55</v>
      </c>
      <c r="E846">
        <v>11</v>
      </c>
      <c r="F846" t="s">
        <v>37</v>
      </c>
      <c r="G846">
        <v>100</v>
      </c>
      <c r="H846" t="s">
        <v>27</v>
      </c>
      <c r="I846" t="s">
        <v>38</v>
      </c>
      <c r="J846" t="s">
        <v>36</v>
      </c>
      <c r="K846" t="s">
        <v>30</v>
      </c>
      <c r="L846" t="s">
        <v>31</v>
      </c>
      <c r="M846">
        <v>3</v>
      </c>
      <c r="N846" t="s">
        <v>32</v>
      </c>
      <c r="O846" t="s">
        <v>33</v>
      </c>
      <c r="P846">
        <v>15.063599999999999</v>
      </c>
      <c r="Q846">
        <v>335883.7022</v>
      </c>
      <c r="R846">
        <v>3065045.5797000001</v>
      </c>
      <c r="S846">
        <v>335892.04849999998</v>
      </c>
      <c r="T846">
        <v>3065058.1197000002</v>
      </c>
      <c r="U846">
        <v>1.5063999999999999E-2</v>
      </c>
      <c r="V846" t="str">
        <f>VLOOKUP(C846,'Lines LookUp'!$B$1:$C$12,2,0)</f>
        <v>DHO</v>
      </c>
      <c r="W846" t="str">
        <f>ROUNDUP(Q846,3)&amp;"-"&amp;ROUNDUP(R846,3)</f>
        <v>335883.703-3065045.58</v>
      </c>
      <c r="X846" t="str">
        <f>ROUNDUP(S846,3)&amp;"-"&amp;ROUNDUP(T846,3)</f>
        <v>335892.049-3065058.12</v>
      </c>
      <c r="Y846">
        <f>VLOOKUP(W846&amp;"-"&amp;V846,'Buscoords Workout'!$F:$G,2,0)</f>
        <v>3158</v>
      </c>
      <c r="Z846">
        <f>VLOOKUP(X846&amp;"-"&amp;V846,'Buscoords Workout'!$F:$G,2,0)</f>
        <v>3159</v>
      </c>
      <c r="AA846" t="b">
        <f>OR(ISNA(Y846),ISNA(Z846))</f>
        <v>0</v>
      </c>
    </row>
    <row r="847" spans="1:27" x14ac:dyDescent="0.25">
      <c r="A847">
        <v>1701</v>
      </c>
      <c r="B847" t="s">
        <v>24</v>
      </c>
      <c r="C847" t="s">
        <v>54</v>
      </c>
      <c r="D847" t="s">
        <v>55</v>
      </c>
      <c r="E847">
        <v>11</v>
      </c>
      <c r="F847" t="s">
        <v>37</v>
      </c>
      <c r="G847">
        <v>100</v>
      </c>
      <c r="H847" t="s">
        <v>27</v>
      </c>
      <c r="I847" t="s">
        <v>38</v>
      </c>
      <c r="J847" t="s">
        <v>36</v>
      </c>
      <c r="K847" t="s">
        <v>30</v>
      </c>
      <c r="L847" t="s">
        <v>31</v>
      </c>
      <c r="M847">
        <v>3</v>
      </c>
      <c r="N847" t="s">
        <v>32</v>
      </c>
      <c r="O847" t="s">
        <v>33</v>
      </c>
      <c r="P847">
        <v>9.4886599999999994</v>
      </c>
      <c r="Q847">
        <v>335892.04849999998</v>
      </c>
      <c r="R847">
        <v>3065058.1197000002</v>
      </c>
      <c r="S847">
        <v>335892.17660000001</v>
      </c>
      <c r="T847">
        <v>3065067.6074999999</v>
      </c>
      <c r="U847">
        <v>9.4889999999999992E-3</v>
      </c>
      <c r="V847" t="str">
        <f>VLOOKUP(C847,'Lines LookUp'!$B$1:$C$12,2,0)</f>
        <v>DHO</v>
      </c>
      <c r="W847" t="str">
        <f>ROUNDUP(Q847,3)&amp;"-"&amp;ROUNDUP(R847,3)</f>
        <v>335892.049-3065058.12</v>
      </c>
      <c r="X847" t="str">
        <f>ROUNDUP(S847,3)&amp;"-"&amp;ROUNDUP(T847,3)</f>
        <v>335892.177-3065067.608</v>
      </c>
      <c r="Y847">
        <f>VLOOKUP(W847&amp;"-"&amp;V847,'Buscoords Workout'!$F:$G,2,0)</f>
        <v>3159</v>
      </c>
      <c r="Z847">
        <f>VLOOKUP(X847&amp;"-"&amp;V847,'Buscoords Workout'!$F:$G,2,0)</f>
        <v>3160</v>
      </c>
      <c r="AA847" t="b">
        <f>OR(ISNA(Y847),ISNA(Z847))</f>
        <v>0</v>
      </c>
    </row>
    <row r="848" spans="1:27" x14ac:dyDescent="0.25">
      <c r="A848">
        <v>1702</v>
      </c>
      <c r="B848" t="s">
        <v>24</v>
      </c>
      <c r="C848" t="s">
        <v>54</v>
      </c>
      <c r="D848" t="s">
        <v>55</v>
      </c>
      <c r="E848">
        <v>11</v>
      </c>
      <c r="F848" t="s">
        <v>37</v>
      </c>
      <c r="G848">
        <v>100</v>
      </c>
      <c r="H848" t="s">
        <v>27</v>
      </c>
      <c r="I848" t="s">
        <v>38</v>
      </c>
      <c r="J848" t="s">
        <v>36</v>
      </c>
      <c r="K848" t="s">
        <v>30</v>
      </c>
      <c r="L848" t="s">
        <v>31</v>
      </c>
      <c r="M848">
        <v>3</v>
      </c>
      <c r="N848" t="s">
        <v>32</v>
      </c>
      <c r="O848" t="s">
        <v>33</v>
      </c>
      <c r="P848">
        <v>12.704800000000001</v>
      </c>
      <c r="Q848">
        <v>335892.17660000001</v>
      </c>
      <c r="R848">
        <v>3065067.6074999999</v>
      </c>
      <c r="S848">
        <v>335881.82789999997</v>
      </c>
      <c r="T848">
        <v>3065074.9775</v>
      </c>
      <c r="U848">
        <v>1.2704999999999999E-2</v>
      </c>
      <c r="V848" t="str">
        <f>VLOOKUP(C848,'Lines LookUp'!$B$1:$C$12,2,0)</f>
        <v>DHO</v>
      </c>
      <c r="W848" t="str">
        <f>ROUNDUP(Q848,3)&amp;"-"&amp;ROUNDUP(R848,3)</f>
        <v>335892.177-3065067.608</v>
      </c>
      <c r="X848" t="str">
        <f>ROUNDUP(S848,3)&amp;"-"&amp;ROUNDUP(T848,3)</f>
        <v>335881.828-3065074.978</v>
      </c>
      <c r="Y848">
        <f>VLOOKUP(W848&amp;"-"&amp;V848,'Buscoords Workout'!$F:$G,2,0)</f>
        <v>3160</v>
      </c>
      <c r="Z848">
        <f>VLOOKUP(X848&amp;"-"&amp;V848,'Buscoords Workout'!$F:$G,2,0)</f>
        <v>3161</v>
      </c>
      <c r="AA848" t="b">
        <f>OR(ISNA(Y848),ISNA(Z848))</f>
        <v>0</v>
      </c>
    </row>
    <row r="849" spans="1:27" x14ac:dyDescent="0.25">
      <c r="A849">
        <v>1703</v>
      </c>
      <c r="B849" t="s">
        <v>24</v>
      </c>
      <c r="C849" t="s">
        <v>54</v>
      </c>
      <c r="D849" t="s">
        <v>55</v>
      </c>
      <c r="E849">
        <v>11</v>
      </c>
      <c r="F849" t="s">
        <v>37</v>
      </c>
      <c r="G849">
        <v>100</v>
      </c>
      <c r="H849" t="s">
        <v>27</v>
      </c>
      <c r="I849" t="s">
        <v>38</v>
      </c>
      <c r="J849" t="s">
        <v>36</v>
      </c>
      <c r="K849" t="s">
        <v>30</v>
      </c>
      <c r="L849" t="s">
        <v>31</v>
      </c>
      <c r="M849">
        <v>3</v>
      </c>
      <c r="N849" t="s">
        <v>32</v>
      </c>
      <c r="O849" t="s">
        <v>33</v>
      </c>
      <c r="P849">
        <v>7.28634</v>
      </c>
      <c r="Q849">
        <v>335881.82789999997</v>
      </c>
      <c r="R849">
        <v>3065074.9775</v>
      </c>
      <c r="S849">
        <v>335881.0172</v>
      </c>
      <c r="T849">
        <v>3065082.2185999998</v>
      </c>
      <c r="U849">
        <v>7.2859999999999999E-3</v>
      </c>
      <c r="V849" t="str">
        <f>VLOOKUP(C849,'Lines LookUp'!$B$1:$C$12,2,0)</f>
        <v>DHO</v>
      </c>
      <c r="W849" t="str">
        <f>ROUNDUP(Q849,3)&amp;"-"&amp;ROUNDUP(R849,3)</f>
        <v>335881.828-3065074.978</v>
      </c>
      <c r="X849" t="str">
        <f>ROUNDUP(S849,3)&amp;"-"&amp;ROUNDUP(T849,3)</f>
        <v>335881.018-3065082.219</v>
      </c>
      <c r="Y849">
        <f>VLOOKUP(W849&amp;"-"&amp;V849,'Buscoords Workout'!$F:$G,2,0)</f>
        <v>3161</v>
      </c>
      <c r="Z849">
        <f>VLOOKUP(X849&amp;"-"&amp;V849,'Buscoords Workout'!$F:$G,2,0)</f>
        <v>3162</v>
      </c>
      <c r="AA849" t="b">
        <f>OR(ISNA(Y849),ISNA(Z849))</f>
        <v>0</v>
      </c>
    </row>
    <row r="850" spans="1:27" x14ac:dyDescent="0.25">
      <c r="A850">
        <v>1704</v>
      </c>
      <c r="B850" t="s">
        <v>24</v>
      </c>
      <c r="C850" t="s">
        <v>54</v>
      </c>
      <c r="D850" t="s">
        <v>55</v>
      </c>
      <c r="E850">
        <v>11</v>
      </c>
      <c r="F850" t="s">
        <v>37</v>
      </c>
      <c r="G850">
        <v>100</v>
      </c>
      <c r="H850" t="s">
        <v>27</v>
      </c>
      <c r="I850" t="s">
        <v>38</v>
      </c>
      <c r="J850" t="s">
        <v>36</v>
      </c>
      <c r="K850" t="s">
        <v>30</v>
      </c>
      <c r="L850" t="s">
        <v>31</v>
      </c>
      <c r="M850">
        <v>3</v>
      </c>
      <c r="N850" t="s">
        <v>32</v>
      </c>
      <c r="O850" t="s">
        <v>33</v>
      </c>
      <c r="P850">
        <v>14.6997</v>
      </c>
      <c r="Q850">
        <v>335881.0172</v>
      </c>
      <c r="R850">
        <v>3065082.2185999998</v>
      </c>
      <c r="S850">
        <v>335887.19439999998</v>
      </c>
      <c r="T850">
        <v>3065095.5573999998</v>
      </c>
      <c r="U850">
        <v>1.47E-2</v>
      </c>
      <c r="V850" t="str">
        <f>VLOOKUP(C850,'Lines LookUp'!$B$1:$C$12,2,0)</f>
        <v>DHO</v>
      </c>
      <c r="W850" t="str">
        <f>ROUNDUP(Q850,3)&amp;"-"&amp;ROUNDUP(R850,3)</f>
        <v>335881.018-3065082.219</v>
      </c>
      <c r="X850" t="str">
        <f>ROUNDUP(S850,3)&amp;"-"&amp;ROUNDUP(T850,3)</f>
        <v>335887.195-3065095.558</v>
      </c>
      <c r="Y850">
        <f>VLOOKUP(W850&amp;"-"&amp;V850,'Buscoords Workout'!$F:$G,2,0)</f>
        <v>3162</v>
      </c>
      <c r="Z850">
        <f>VLOOKUP(X850&amp;"-"&amp;V850,'Buscoords Workout'!$F:$G,2,0)</f>
        <v>3163</v>
      </c>
      <c r="AA850" t="b">
        <f>OR(ISNA(Y850),ISNA(Z850))</f>
        <v>0</v>
      </c>
    </row>
    <row r="851" spans="1:27" x14ac:dyDescent="0.25">
      <c r="A851">
        <v>1705</v>
      </c>
      <c r="B851" t="s">
        <v>24</v>
      </c>
      <c r="C851" t="s">
        <v>54</v>
      </c>
      <c r="D851" t="s">
        <v>55</v>
      </c>
      <c r="E851">
        <v>11</v>
      </c>
      <c r="F851" t="s">
        <v>37</v>
      </c>
      <c r="G851">
        <v>100</v>
      </c>
      <c r="H851" t="s">
        <v>27</v>
      </c>
      <c r="I851" t="s">
        <v>38</v>
      </c>
      <c r="J851" t="s">
        <v>36</v>
      </c>
      <c r="K851" t="s">
        <v>30</v>
      </c>
      <c r="L851" t="s">
        <v>31</v>
      </c>
      <c r="M851">
        <v>3</v>
      </c>
      <c r="N851" t="s">
        <v>32</v>
      </c>
      <c r="O851" t="s">
        <v>33</v>
      </c>
      <c r="P851">
        <v>47.656300000000002</v>
      </c>
      <c r="Q851">
        <v>335887.19439999998</v>
      </c>
      <c r="R851">
        <v>3065095.5573999998</v>
      </c>
      <c r="S851">
        <v>335907.2205</v>
      </c>
      <c r="T851">
        <v>3065138.8018</v>
      </c>
      <c r="U851">
        <v>4.7655999999999997E-2</v>
      </c>
      <c r="V851" t="str">
        <f>VLOOKUP(C851,'Lines LookUp'!$B$1:$C$12,2,0)</f>
        <v>DHO</v>
      </c>
      <c r="W851" t="str">
        <f>ROUNDUP(Q851,3)&amp;"-"&amp;ROUNDUP(R851,3)</f>
        <v>335887.195-3065095.558</v>
      </c>
      <c r="X851" t="str">
        <f>ROUNDUP(S851,3)&amp;"-"&amp;ROUNDUP(T851,3)</f>
        <v>335907.221-3065138.802</v>
      </c>
      <c r="Y851">
        <f>VLOOKUP(W851&amp;"-"&amp;V851,'Buscoords Workout'!$F:$G,2,0)</f>
        <v>3163</v>
      </c>
      <c r="Z851">
        <f>VLOOKUP(X851&amp;"-"&amp;V851,'Buscoords Workout'!$F:$G,2,0)</f>
        <v>3164</v>
      </c>
      <c r="AA851" t="b">
        <f>OR(ISNA(Y851),ISNA(Z851))</f>
        <v>0</v>
      </c>
    </row>
    <row r="852" spans="1:27" x14ac:dyDescent="0.25">
      <c r="A852">
        <v>1706</v>
      </c>
      <c r="B852" t="s">
        <v>24</v>
      </c>
      <c r="C852" t="s">
        <v>54</v>
      </c>
      <c r="D852" t="s">
        <v>55</v>
      </c>
      <c r="E852">
        <v>11</v>
      </c>
      <c r="F852" t="s">
        <v>37</v>
      </c>
      <c r="G852">
        <v>100</v>
      </c>
      <c r="H852" t="s">
        <v>27</v>
      </c>
      <c r="I852" t="s">
        <v>38</v>
      </c>
      <c r="J852" t="s">
        <v>36</v>
      </c>
      <c r="K852" t="s">
        <v>30</v>
      </c>
      <c r="L852" t="s">
        <v>31</v>
      </c>
      <c r="M852">
        <v>3</v>
      </c>
      <c r="N852" t="s">
        <v>32</v>
      </c>
      <c r="O852" t="s">
        <v>33</v>
      </c>
      <c r="P852">
        <v>18.8264</v>
      </c>
      <c r="Q852">
        <v>335907.2205</v>
      </c>
      <c r="R852">
        <v>3065138.8018</v>
      </c>
      <c r="S852">
        <v>335915.17359999998</v>
      </c>
      <c r="T852">
        <v>3065155.8657999998</v>
      </c>
      <c r="U852">
        <v>1.8825999999999999E-2</v>
      </c>
      <c r="V852" t="str">
        <f>VLOOKUP(C852,'Lines LookUp'!$B$1:$C$12,2,0)</f>
        <v>DHO</v>
      </c>
      <c r="W852" t="str">
        <f>ROUNDUP(Q852,3)&amp;"-"&amp;ROUNDUP(R852,3)</f>
        <v>335907.221-3065138.802</v>
      </c>
      <c r="X852" t="str">
        <f>ROUNDUP(S852,3)&amp;"-"&amp;ROUNDUP(T852,3)</f>
        <v>335915.174-3065155.866</v>
      </c>
      <c r="Y852">
        <f>VLOOKUP(W852&amp;"-"&amp;V852,'Buscoords Workout'!$F:$G,2,0)</f>
        <v>3164</v>
      </c>
      <c r="Z852">
        <f>VLOOKUP(X852&amp;"-"&amp;V852,'Buscoords Workout'!$F:$G,2,0)</f>
        <v>3165</v>
      </c>
      <c r="AA852" t="b">
        <f>OR(ISNA(Y852),ISNA(Z852))</f>
        <v>0</v>
      </c>
    </row>
    <row r="853" spans="1:27" x14ac:dyDescent="0.25">
      <c r="A853">
        <v>1707</v>
      </c>
      <c r="B853" t="s">
        <v>24</v>
      </c>
      <c r="C853" t="s">
        <v>54</v>
      </c>
      <c r="D853" t="s">
        <v>55</v>
      </c>
      <c r="E853">
        <v>11</v>
      </c>
      <c r="F853" t="s">
        <v>37</v>
      </c>
      <c r="G853">
        <v>100</v>
      </c>
      <c r="H853" t="s">
        <v>27</v>
      </c>
      <c r="I853" t="s">
        <v>38</v>
      </c>
      <c r="J853" t="s">
        <v>36</v>
      </c>
      <c r="K853" t="s">
        <v>30</v>
      </c>
      <c r="L853" t="s">
        <v>31</v>
      </c>
      <c r="M853">
        <v>3</v>
      </c>
      <c r="N853" t="s">
        <v>32</v>
      </c>
      <c r="O853" t="s">
        <v>33</v>
      </c>
      <c r="P853">
        <v>81.058599999999998</v>
      </c>
      <c r="Q853">
        <v>335915.17359999998</v>
      </c>
      <c r="R853">
        <v>3065155.8657999998</v>
      </c>
      <c r="S853">
        <v>335942.0992</v>
      </c>
      <c r="T853">
        <v>3065232.3217000002</v>
      </c>
      <c r="U853">
        <v>8.1059000000000006E-2</v>
      </c>
      <c r="V853" t="str">
        <f>VLOOKUP(C853,'Lines LookUp'!$B$1:$C$12,2,0)</f>
        <v>DHO</v>
      </c>
      <c r="W853" t="str">
        <f>ROUNDUP(Q853,3)&amp;"-"&amp;ROUNDUP(R853,3)</f>
        <v>335915.174-3065155.866</v>
      </c>
      <c r="X853" t="str">
        <f>ROUNDUP(S853,3)&amp;"-"&amp;ROUNDUP(T853,3)</f>
        <v>335942.1-3065232.322</v>
      </c>
      <c r="Y853">
        <f>VLOOKUP(W853&amp;"-"&amp;V853,'Buscoords Workout'!$F:$G,2,0)</f>
        <v>3165</v>
      </c>
      <c r="Z853">
        <f>VLOOKUP(X853&amp;"-"&amp;V853,'Buscoords Workout'!$F:$G,2,0)</f>
        <v>3166</v>
      </c>
      <c r="AA853" t="b">
        <f>OR(ISNA(Y853),ISNA(Z853))</f>
        <v>0</v>
      </c>
    </row>
    <row r="854" spans="1:27" x14ac:dyDescent="0.25">
      <c r="A854">
        <v>1708</v>
      </c>
      <c r="B854" t="s">
        <v>24</v>
      </c>
      <c r="C854" t="s">
        <v>54</v>
      </c>
      <c r="D854" t="s">
        <v>55</v>
      </c>
      <c r="E854">
        <v>11</v>
      </c>
      <c r="F854" t="s">
        <v>37</v>
      </c>
      <c r="G854">
        <v>100</v>
      </c>
      <c r="H854" t="s">
        <v>27</v>
      </c>
      <c r="I854" t="s">
        <v>38</v>
      </c>
      <c r="J854" t="s">
        <v>36</v>
      </c>
      <c r="K854" t="s">
        <v>30</v>
      </c>
      <c r="L854" t="s">
        <v>31</v>
      </c>
      <c r="M854">
        <v>3</v>
      </c>
      <c r="N854" t="s">
        <v>32</v>
      </c>
      <c r="O854" t="s">
        <v>33</v>
      </c>
      <c r="P854">
        <v>61.472200000000001</v>
      </c>
      <c r="Q854">
        <v>335942.0992</v>
      </c>
      <c r="R854">
        <v>3065232.3217000002</v>
      </c>
      <c r="S854">
        <v>335962.41600000003</v>
      </c>
      <c r="T854">
        <v>3065290.3393999999</v>
      </c>
      <c r="U854">
        <v>6.1471999999999999E-2</v>
      </c>
      <c r="V854" t="str">
        <f>VLOOKUP(C854,'Lines LookUp'!$B$1:$C$12,2,0)</f>
        <v>DHO</v>
      </c>
      <c r="W854" t="str">
        <f>ROUNDUP(Q854,3)&amp;"-"&amp;ROUNDUP(R854,3)</f>
        <v>335942.1-3065232.322</v>
      </c>
      <c r="X854" t="str">
        <f>ROUNDUP(S854,3)&amp;"-"&amp;ROUNDUP(T854,3)</f>
        <v>335962.416-3065290.34</v>
      </c>
      <c r="Y854">
        <f>VLOOKUP(W854&amp;"-"&amp;V854,'Buscoords Workout'!$F:$G,2,0)</f>
        <v>3166</v>
      </c>
      <c r="Z854">
        <f>VLOOKUP(X854&amp;"-"&amp;V854,'Buscoords Workout'!$F:$G,2,0)</f>
        <v>3167</v>
      </c>
      <c r="AA854" t="b">
        <f>OR(ISNA(Y854),ISNA(Z854))</f>
        <v>0</v>
      </c>
    </row>
    <row r="855" spans="1:27" x14ac:dyDescent="0.25">
      <c r="A855">
        <v>1709</v>
      </c>
      <c r="B855" t="s">
        <v>24</v>
      </c>
      <c r="C855" t="s">
        <v>54</v>
      </c>
      <c r="D855" t="s">
        <v>55</v>
      </c>
      <c r="E855">
        <v>11</v>
      </c>
      <c r="F855" t="s">
        <v>37</v>
      </c>
      <c r="G855">
        <v>100</v>
      </c>
      <c r="H855" t="s">
        <v>27</v>
      </c>
      <c r="I855" t="s">
        <v>38</v>
      </c>
      <c r="J855" t="s">
        <v>36</v>
      </c>
      <c r="K855" t="s">
        <v>30</v>
      </c>
      <c r="L855" t="s">
        <v>31</v>
      </c>
      <c r="M855">
        <v>3</v>
      </c>
      <c r="N855" t="s">
        <v>32</v>
      </c>
      <c r="O855" t="s">
        <v>33</v>
      </c>
      <c r="P855">
        <v>34.808300000000003</v>
      </c>
      <c r="Q855">
        <v>335962.41600000003</v>
      </c>
      <c r="R855">
        <v>3065290.3393999999</v>
      </c>
      <c r="S855">
        <v>335977.37670000002</v>
      </c>
      <c r="T855">
        <v>3065321.7686000001</v>
      </c>
      <c r="U855">
        <v>3.4807999999999999E-2</v>
      </c>
      <c r="V855" t="str">
        <f>VLOOKUP(C855,'Lines LookUp'!$B$1:$C$12,2,0)</f>
        <v>DHO</v>
      </c>
      <c r="W855" t="str">
        <f>ROUNDUP(Q855,3)&amp;"-"&amp;ROUNDUP(R855,3)</f>
        <v>335962.416-3065290.34</v>
      </c>
      <c r="X855" t="str">
        <f>ROUNDUP(S855,3)&amp;"-"&amp;ROUNDUP(T855,3)</f>
        <v>335977.377-3065321.769</v>
      </c>
      <c r="Y855">
        <f>VLOOKUP(W855&amp;"-"&amp;V855,'Buscoords Workout'!$F:$G,2,0)</f>
        <v>3167</v>
      </c>
      <c r="Z855">
        <f>VLOOKUP(X855&amp;"-"&amp;V855,'Buscoords Workout'!$F:$G,2,0)</f>
        <v>3168</v>
      </c>
      <c r="AA855" t="b">
        <f>OR(ISNA(Y855),ISNA(Z855))</f>
        <v>0</v>
      </c>
    </row>
    <row r="856" spans="1:27" x14ac:dyDescent="0.25">
      <c r="A856">
        <v>1710</v>
      </c>
      <c r="B856" t="s">
        <v>24</v>
      </c>
      <c r="C856" t="s">
        <v>54</v>
      </c>
      <c r="D856" t="s">
        <v>55</v>
      </c>
      <c r="E856">
        <v>11</v>
      </c>
      <c r="F856" t="s">
        <v>37</v>
      </c>
      <c r="G856">
        <v>100</v>
      </c>
      <c r="H856" t="s">
        <v>27</v>
      </c>
      <c r="I856" t="s">
        <v>38</v>
      </c>
      <c r="J856" t="s">
        <v>36</v>
      </c>
      <c r="K856" t="s">
        <v>30</v>
      </c>
      <c r="L856" t="s">
        <v>31</v>
      </c>
      <c r="M856">
        <v>3</v>
      </c>
      <c r="N856" t="s">
        <v>32</v>
      </c>
      <c r="O856" t="s">
        <v>33</v>
      </c>
      <c r="P856">
        <v>19.476700000000001</v>
      </c>
      <c r="Q856">
        <v>335977.37670000002</v>
      </c>
      <c r="R856">
        <v>3065321.7686000001</v>
      </c>
      <c r="S856">
        <v>335987.5943</v>
      </c>
      <c r="T856">
        <v>3065338.35</v>
      </c>
      <c r="U856">
        <v>1.9477000000000001E-2</v>
      </c>
      <c r="V856" t="str">
        <f>VLOOKUP(C856,'Lines LookUp'!$B$1:$C$12,2,0)</f>
        <v>DHO</v>
      </c>
      <c r="W856" t="str">
        <f>ROUNDUP(Q856,3)&amp;"-"&amp;ROUNDUP(R856,3)</f>
        <v>335977.377-3065321.769</v>
      </c>
      <c r="X856" t="str">
        <f>ROUNDUP(S856,3)&amp;"-"&amp;ROUNDUP(T856,3)</f>
        <v>335987.595-3065338.35</v>
      </c>
      <c r="Y856">
        <f>VLOOKUP(W856&amp;"-"&amp;V856,'Buscoords Workout'!$F:$G,2,0)</f>
        <v>3168</v>
      </c>
      <c r="Z856">
        <f>VLOOKUP(X856&amp;"-"&amp;V856,'Buscoords Workout'!$F:$G,2,0)</f>
        <v>3169</v>
      </c>
      <c r="AA856" t="b">
        <f>OR(ISNA(Y856),ISNA(Z856))</f>
        <v>0</v>
      </c>
    </row>
    <row r="857" spans="1:27" x14ac:dyDescent="0.25">
      <c r="A857">
        <v>1711</v>
      </c>
      <c r="B857" t="s">
        <v>24</v>
      </c>
      <c r="C857" t="s">
        <v>54</v>
      </c>
      <c r="D857" t="s">
        <v>55</v>
      </c>
      <c r="E857">
        <v>11</v>
      </c>
      <c r="F857" t="s">
        <v>37</v>
      </c>
      <c r="G857">
        <v>100</v>
      </c>
      <c r="H857" t="s">
        <v>27</v>
      </c>
      <c r="I857" t="s">
        <v>38</v>
      </c>
      <c r="J857" t="s">
        <v>36</v>
      </c>
      <c r="K857" t="s">
        <v>30</v>
      </c>
      <c r="L857" t="s">
        <v>31</v>
      </c>
      <c r="M857">
        <v>3</v>
      </c>
      <c r="N857" t="s">
        <v>32</v>
      </c>
      <c r="O857" t="s">
        <v>33</v>
      </c>
      <c r="P857">
        <v>22.139600000000002</v>
      </c>
      <c r="Q857">
        <v>335987.5943</v>
      </c>
      <c r="R857">
        <v>3065338.35</v>
      </c>
      <c r="S857">
        <v>336005.93219999998</v>
      </c>
      <c r="T857">
        <v>3065350.7549000001</v>
      </c>
      <c r="U857">
        <v>2.214E-2</v>
      </c>
      <c r="V857" t="str">
        <f>VLOOKUP(C857,'Lines LookUp'!$B$1:$C$12,2,0)</f>
        <v>DHO</v>
      </c>
      <c r="W857" t="str">
        <f>ROUNDUP(Q857,3)&amp;"-"&amp;ROUNDUP(R857,3)</f>
        <v>335987.595-3065338.35</v>
      </c>
      <c r="X857" t="str">
        <f>ROUNDUP(S857,3)&amp;"-"&amp;ROUNDUP(T857,3)</f>
        <v>336005.933-3065350.755</v>
      </c>
      <c r="Y857">
        <f>VLOOKUP(W857&amp;"-"&amp;V857,'Buscoords Workout'!$F:$G,2,0)</f>
        <v>3169</v>
      </c>
      <c r="Z857">
        <f>VLOOKUP(X857&amp;"-"&amp;V857,'Buscoords Workout'!$F:$G,2,0)</f>
        <v>3170</v>
      </c>
      <c r="AA857" t="b">
        <f>OR(ISNA(Y857),ISNA(Z857))</f>
        <v>0</v>
      </c>
    </row>
    <row r="858" spans="1:27" x14ac:dyDescent="0.25">
      <c r="A858">
        <v>1712</v>
      </c>
      <c r="B858" t="s">
        <v>24</v>
      </c>
      <c r="C858" t="s">
        <v>54</v>
      </c>
      <c r="D858" t="s">
        <v>55</v>
      </c>
      <c r="E858">
        <v>11</v>
      </c>
      <c r="F858" t="s">
        <v>37</v>
      </c>
      <c r="G858">
        <v>100</v>
      </c>
      <c r="H858" t="s">
        <v>27</v>
      </c>
      <c r="I858" t="s">
        <v>38</v>
      </c>
      <c r="J858" t="s">
        <v>36</v>
      </c>
      <c r="K858" t="s">
        <v>30</v>
      </c>
      <c r="L858" t="s">
        <v>31</v>
      </c>
      <c r="M858">
        <v>3</v>
      </c>
      <c r="N858" t="s">
        <v>32</v>
      </c>
      <c r="O858" t="s">
        <v>33</v>
      </c>
      <c r="P858">
        <v>13.136100000000001</v>
      </c>
      <c r="Q858">
        <v>336005.93219999998</v>
      </c>
      <c r="R858">
        <v>3065350.7549000001</v>
      </c>
      <c r="S858">
        <v>336015.14380000002</v>
      </c>
      <c r="T858">
        <v>3065360.1198999998</v>
      </c>
      <c r="U858">
        <v>1.3136E-2</v>
      </c>
      <c r="V858" t="str">
        <f>VLOOKUP(C858,'Lines LookUp'!$B$1:$C$12,2,0)</f>
        <v>DHO</v>
      </c>
      <c r="W858" t="str">
        <f>ROUNDUP(Q858,3)&amp;"-"&amp;ROUNDUP(R858,3)</f>
        <v>336005.933-3065350.755</v>
      </c>
      <c r="X858" t="str">
        <f>ROUNDUP(S858,3)&amp;"-"&amp;ROUNDUP(T858,3)</f>
        <v>336015.144-3065360.12</v>
      </c>
      <c r="Y858">
        <f>VLOOKUP(W858&amp;"-"&amp;V858,'Buscoords Workout'!$F:$G,2,0)</f>
        <v>3170</v>
      </c>
      <c r="Z858">
        <f>VLOOKUP(X858&amp;"-"&amp;V858,'Buscoords Workout'!$F:$G,2,0)</f>
        <v>3171</v>
      </c>
      <c r="AA858" t="b">
        <f>OR(ISNA(Y858),ISNA(Z858))</f>
        <v>0</v>
      </c>
    </row>
    <row r="859" spans="1:27" x14ac:dyDescent="0.25">
      <c r="A859">
        <v>1713</v>
      </c>
      <c r="B859" t="s">
        <v>24</v>
      </c>
      <c r="C859" t="s">
        <v>54</v>
      </c>
      <c r="D859" t="s">
        <v>55</v>
      </c>
      <c r="E859">
        <v>11</v>
      </c>
      <c r="F859" t="s">
        <v>37</v>
      </c>
      <c r="G859">
        <v>100</v>
      </c>
      <c r="H859" t="s">
        <v>27</v>
      </c>
      <c r="I859" t="s">
        <v>38</v>
      </c>
      <c r="J859" t="s">
        <v>36</v>
      </c>
      <c r="K859" t="s">
        <v>30</v>
      </c>
      <c r="L859" t="s">
        <v>31</v>
      </c>
      <c r="M859">
        <v>3</v>
      </c>
      <c r="N859" t="s">
        <v>32</v>
      </c>
      <c r="O859" t="s">
        <v>33</v>
      </c>
      <c r="P859">
        <v>2.2667700000000002</v>
      </c>
      <c r="Q859">
        <v>336015.14380000002</v>
      </c>
      <c r="R859">
        <v>3065360.1198999998</v>
      </c>
      <c r="S859">
        <v>336016.97879999998</v>
      </c>
      <c r="T859">
        <v>3065361.4506999999</v>
      </c>
      <c r="U859">
        <v>2.2669999999999999E-3</v>
      </c>
      <c r="V859" t="str">
        <f>VLOOKUP(C859,'Lines LookUp'!$B$1:$C$12,2,0)</f>
        <v>DHO</v>
      </c>
      <c r="W859" t="str">
        <f>ROUNDUP(Q859,3)&amp;"-"&amp;ROUNDUP(R859,3)</f>
        <v>336015.144-3065360.12</v>
      </c>
      <c r="X859" t="str">
        <f>ROUNDUP(S859,3)&amp;"-"&amp;ROUNDUP(T859,3)</f>
        <v>336016.979-3065361.451</v>
      </c>
      <c r="Y859">
        <f>VLOOKUP(W859&amp;"-"&amp;V859,'Buscoords Workout'!$F:$G,2,0)</f>
        <v>3171</v>
      </c>
      <c r="Z859">
        <f>VLOOKUP(X859&amp;"-"&amp;V859,'Buscoords Workout'!$F:$G,2,0)</f>
        <v>3172</v>
      </c>
      <c r="AA859" t="b">
        <f>OR(ISNA(Y859),ISNA(Z859))</f>
        <v>0</v>
      </c>
    </row>
    <row r="860" spans="1:27" x14ac:dyDescent="0.25">
      <c r="A860">
        <v>1716</v>
      </c>
      <c r="B860" t="s">
        <v>24</v>
      </c>
      <c r="C860" t="s">
        <v>54</v>
      </c>
      <c r="D860" t="s">
        <v>55</v>
      </c>
      <c r="E860">
        <v>11</v>
      </c>
      <c r="F860" t="s">
        <v>37</v>
      </c>
      <c r="G860">
        <v>100</v>
      </c>
      <c r="H860" t="s">
        <v>27</v>
      </c>
      <c r="I860" t="s">
        <v>38</v>
      </c>
      <c r="J860" t="s">
        <v>36</v>
      </c>
      <c r="K860" t="s">
        <v>30</v>
      </c>
      <c r="L860" t="s">
        <v>31</v>
      </c>
      <c r="M860">
        <v>3</v>
      </c>
      <c r="N860" t="s">
        <v>32</v>
      </c>
      <c r="O860" t="s">
        <v>33</v>
      </c>
      <c r="P860">
        <v>48.095999999999997</v>
      </c>
      <c r="Q860">
        <v>335980.98619999998</v>
      </c>
      <c r="R860">
        <v>3065387.2415</v>
      </c>
      <c r="S860">
        <v>336026.19040000002</v>
      </c>
      <c r="T860">
        <v>3065370.8157000002</v>
      </c>
      <c r="U860">
        <v>4.8096E-2</v>
      </c>
      <c r="V860" t="str">
        <f>VLOOKUP(C860,'Lines LookUp'!$B$1:$C$12,2,0)</f>
        <v>DHO</v>
      </c>
      <c r="W860" t="str">
        <f>ROUNDUP(Q860,3)&amp;"-"&amp;ROUNDUP(R860,3)</f>
        <v>335980.987-3065387.242</v>
      </c>
      <c r="X860" t="str">
        <f>ROUNDUP(S860,3)&amp;"-"&amp;ROUNDUP(T860,3)</f>
        <v>336026.191-3065370.816</v>
      </c>
      <c r="Y860">
        <f>VLOOKUP(W860&amp;"-"&amp;V860,'Buscoords Workout'!$F:$G,2,0)</f>
        <v>3178</v>
      </c>
      <c r="Z860">
        <f>VLOOKUP(X860&amp;"-"&amp;V860,'Buscoords Workout'!$F:$G,2,0)</f>
        <v>3173</v>
      </c>
      <c r="AA860" t="b">
        <f>OR(ISNA(Y860),ISNA(Z860))</f>
        <v>0</v>
      </c>
    </row>
    <row r="861" spans="1:27" x14ac:dyDescent="0.25">
      <c r="A861">
        <v>1717</v>
      </c>
      <c r="B861" t="s">
        <v>24</v>
      </c>
      <c r="C861" t="s">
        <v>54</v>
      </c>
      <c r="D861" t="s">
        <v>55</v>
      </c>
      <c r="E861">
        <v>11</v>
      </c>
      <c r="F861" t="s">
        <v>37</v>
      </c>
      <c r="G861">
        <v>100</v>
      </c>
      <c r="H861" t="s">
        <v>27</v>
      </c>
      <c r="I861" t="s">
        <v>38</v>
      </c>
      <c r="J861" t="s">
        <v>36</v>
      </c>
      <c r="K861" t="s">
        <v>30</v>
      </c>
      <c r="L861" t="s">
        <v>31</v>
      </c>
      <c r="M861">
        <v>3</v>
      </c>
      <c r="N861" t="s">
        <v>32</v>
      </c>
      <c r="O861" t="s">
        <v>33</v>
      </c>
      <c r="P861">
        <v>45.376100000000001</v>
      </c>
      <c r="Q861">
        <v>336026.19040000002</v>
      </c>
      <c r="R861">
        <v>3065370.8157000002</v>
      </c>
      <c r="S861">
        <v>336068.67570000002</v>
      </c>
      <c r="T861">
        <v>3065354.8786999998</v>
      </c>
      <c r="U861">
        <v>4.5376E-2</v>
      </c>
      <c r="V861" t="str">
        <f>VLOOKUP(C861,'Lines LookUp'!$B$1:$C$12,2,0)</f>
        <v>DHO</v>
      </c>
      <c r="W861" t="str">
        <f>ROUNDUP(Q861,3)&amp;"-"&amp;ROUNDUP(R861,3)</f>
        <v>336026.191-3065370.816</v>
      </c>
      <c r="X861" t="str">
        <f>ROUNDUP(S861,3)&amp;"-"&amp;ROUNDUP(T861,3)</f>
        <v>336068.676-3065354.879</v>
      </c>
      <c r="Y861">
        <f>VLOOKUP(W861&amp;"-"&amp;V861,'Buscoords Workout'!$F:$G,2,0)</f>
        <v>3173</v>
      </c>
      <c r="Z861">
        <f>VLOOKUP(X861&amp;"-"&amp;V861,'Buscoords Workout'!$F:$G,2,0)</f>
        <v>3174</v>
      </c>
      <c r="AA861" t="b">
        <f>OR(ISNA(Y861),ISNA(Z861))</f>
        <v>0</v>
      </c>
    </row>
    <row r="862" spans="1:27" x14ac:dyDescent="0.25">
      <c r="A862">
        <v>1718</v>
      </c>
      <c r="B862" t="s">
        <v>24</v>
      </c>
      <c r="C862" t="s">
        <v>54</v>
      </c>
      <c r="D862" t="s">
        <v>55</v>
      </c>
      <c r="E862">
        <v>11</v>
      </c>
      <c r="F862" t="s">
        <v>37</v>
      </c>
      <c r="G862">
        <v>100</v>
      </c>
      <c r="H862" t="s">
        <v>27</v>
      </c>
      <c r="I862" t="s">
        <v>38</v>
      </c>
      <c r="J862" t="s">
        <v>36</v>
      </c>
      <c r="K862" t="s">
        <v>30</v>
      </c>
      <c r="L862" t="s">
        <v>31</v>
      </c>
      <c r="M862">
        <v>3</v>
      </c>
      <c r="N862" t="s">
        <v>32</v>
      </c>
      <c r="O862" t="s">
        <v>33</v>
      </c>
      <c r="P862">
        <v>64.171700000000001</v>
      </c>
      <c r="Q862">
        <v>336068.67570000002</v>
      </c>
      <c r="R862">
        <v>3065354.8786999998</v>
      </c>
      <c r="S862">
        <v>336129.26130000001</v>
      </c>
      <c r="T862">
        <v>3065333.727</v>
      </c>
      <c r="U862">
        <v>6.4172000000000007E-2</v>
      </c>
      <c r="V862" t="str">
        <f>VLOOKUP(C862,'Lines LookUp'!$B$1:$C$12,2,0)</f>
        <v>DHO</v>
      </c>
      <c r="W862" t="str">
        <f>ROUNDUP(Q862,3)&amp;"-"&amp;ROUNDUP(R862,3)</f>
        <v>336068.676-3065354.879</v>
      </c>
      <c r="X862" t="str">
        <f>ROUNDUP(S862,3)&amp;"-"&amp;ROUNDUP(T862,3)</f>
        <v>336129.262-3065333.727</v>
      </c>
      <c r="Y862">
        <f>VLOOKUP(W862&amp;"-"&amp;V862,'Buscoords Workout'!$F:$G,2,0)</f>
        <v>3174</v>
      </c>
      <c r="Z862">
        <f>VLOOKUP(X862&amp;"-"&amp;V862,'Buscoords Workout'!$F:$G,2,0)</f>
        <v>3175</v>
      </c>
      <c r="AA862" t="b">
        <f>OR(ISNA(Y862),ISNA(Z862))</f>
        <v>0</v>
      </c>
    </row>
    <row r="863" spans="1:27" x14ac:dyDescent="0.25">
      <c r="A863">
        <v>1719</v>
      </c>
      <c r="B863" t="s">
        <v>24</v>
      </c>
      <c r="C863" t="s">
        <v>54</v>
      </c>
      <c r="D863" t="s">
        <v>55</v>
      </c>
      <c r="E863">
        <v>11</v>
      </c>
      <c r="F863" t="s">
        <v>37</v>
      </c>
      <c r="G863">
        <v>100</v>
      </c>
      <c r="H863" t="s">
        <v>27</v>
      </c>
      <c r="I863" t="s">
        <v>38</v>
      </c>
      <c r="J863" t="s">
        <v>36</v>
      </c>
      <c r="K863" t="s">
        <v>30</v>
      </c>
      <c r="L863" t="s">
        <v>31</v>
      </c>
      <c r="M863">
        <v>3</v>
      </c>
      <c r="N863" t="s">
        <v>32</v>
      </c>
      <c r="O863" t="s">
        <v>33</v>
      </c>
      <c r="P863">
        <v>65.931799999999996</v>
      </c>
      <c r="Q863">
        <v>336129.26130000001</v>
      </c>
      <c r="R863">
        <v>3065333.727</v>
      </c>
      <c r="S863">
        <v>336190.71879999997</v>
      </c>
      <c r="T863">
        <v>3065309.8527000002</v>
      </c>
      <c r="U863">
        <v>6.5932000000000004E-2</v>
      </c>
      <c r="V863" t="str">
        <f>VLOOKUP(C863,'Lines LookUp'!$B$1:$C$12,2,0)</f>
        <v>DHO</v>
      </c>
      <c r="W863" t="str">
        <f>ROUNDUP(Q863,3)&amp;"-"&amp;ROUNDUP(R863,3)</f>
        <v>336129.262-3065333.727</v>
      </c>
      <c r="X863" t="str">
        <f>ROUNDUP(S863,3)&amp;"-"&amp;ROUNDUP(T863,3)</f>
        <v>336190.719-3065309.853</v>
      </c>
      <c r="Y863">
        <f>VLOOKUP(W863&amp;"-"&amp;V863,'Buscoords Workout'!$F:$G,2,0)</f>
        <v>3175</v>
      </c>
      <c r="Z863">
        <f>VLOOKUP(X863&amp;"-"&amp;V863,'Buscoords Workout'!$F:$G,2,0)</f>
        <v>3192</v>
      </c>
      <c r="AA863" t="b">
        <f>OR(ISNA(Y863),ISNA(Z863))</f>
        <v>0</v>
      </c>
    </row>
    <row r="864" spans="1:27" x14ac:dyDescent="0.25">
      <c r="A864">
        <v>1720</v>
      </c>
      <c r="B864" t="s">
        <v>24</v>
      </c>
      <c r="C864" t="s">
        <v>54</v>
      </c>
      <c r="D864" t="s">
        <v>55</v>
      </c>
      <c r="E864">
        <v>11</v>
      </c>
      <c r="F864" t="s">
        <v>37</v>
      </c>
      <c r="G864">
        <v>100</v>
      </c>
      <c r="H864" t="s">
        <v>27</v>
      </c>
      <c r="I864" t="s">
        <v>38</v>
      </c>
      <c r="J864" t="s">
        <v>36</v>
      </c>
      <c r="K864" t="s">
        <v>30</v>
      </c>
      <c r="L864" t="s">
        <v>31</v>
      </c>
      <c r="M864">
        <v>3</v>
      </c>
      <c r="N864" t="s">
        <v>32</v>
      </c>
      <c r="O864" t="s">
        <v>33</v>
      </c>
      <c r="P864">
        <v>1.29678</v>
      </c>
      <c r="Q864">
        <v>336190.71879999997</v>
      </c>
      <c r="R864">
        <v>3065309.8527000002</v>
      </c>
      <c r="S864">
        <v>336191.91291000001</v>
      </c>
      <c r="T864">
        <v>3065309.3470000001</v>
      </c>
      <c r="U864">
        <v>1.297E-3</v>
      </c>
      <c r="V864" t="str">
        <f>VLOOKUP(C864,'Lines LookUp'!$B$1:$C$12,2,0)</f>
        <v>DHO</v>
      </c>
      <c r="W864" t="str">
        <f>ROUNDUP(Q864,3)&amp;"-"&amp;ROUNDUP(R864,3)</f>
        <v>336190.719-3065309.853</v>
      </c>
      <c r="X864" t="str">
        <f>ROUNDUP(S864,3)&amp;"-"&amp;ROUNDUP(T864,3)</f>
        <v>336191.913-3065309.347</v>
      </c>
      <c r="Y864">
        <f>VLOOKUP(W864&amp;"-"&amp;V864,'Buscoords Workout'!$F:$G,2,0)</f>
        <v>3192</v>
      </c>
      <c r="Z864">
        <f>VLOOKUP(X864&amp;"-"&amp;V864,'Buscoords Workout'!$F:$G,2,0)</f>
        <v>3241</v>
      </c>
      <c r="AA864" t="b">
        <f>OR(ISNA(Y864),ISNA(Z864))</f>
        <v>0</v>
      </c>
    </row>
    <row r="865" spans="1:27" x14ac:dyDescent="0.25">
      <c r="A865">
        <v>1721</v>
      </c>
      <c r="B865" t="s">
        <v>24</v>
      </c>
      <c r="C865" t="s">
        <v>54</v>
      </c>
      <c r="D865" t="s">
        <v>55</v>
      </c>
      <c r="E865">
        <v>11</v>
      </c>
      <c r="F865" t="s">
        <v>37</v>
      </c>
      <c r="G865">
        <v>100</v>
      </c>
      <c r="H865" t="s">
        <v>27</v>
      </c>
      <c r="I865" t="s">
        <v>38</v>
      </c>
      <c r="J865" t="s">
        <v>36</v>
      </c>
      <c r="K865" t="s">
        <v>30</v>
      </c>
      <c r="L865" t="s">
        <v>31</v>
      </c>
      <c r="M865">
        <v>3</v>
      </c>
      <c r="N865" t="s">
        <v>32</v>
      </c>
      <c r="O865" t="s">
        <v>33</v>
      </c>
      <c r="P865">
        <v>28.624700000000001</v>
      </c>
      <c r="Q865">
        <v>336191.91291000001</v>
      </c>
      <c r="R865">
        <v>3065309.3470000001</v>
      </c>
      <c r="S865">
        <v>336218.27140000003</v>
      </c>
      <c r="T865">
        <v>3065298.1842999998</v>
      </c>
      <c r="U865">
        <v>2.8625000000000001E-2</v>
      </c>
      <c r="V865" t="str">
        <f>VLOOKUP(C865,'Lines LookUp'!$B$1:$C$12,2,0)</f>
        <v>DHO</v>
      </c>
      <c r="W865" t="str">
        <f>ROUNDUP(Q865,3)&amp;"-"&amp;ROUNDUP(R865,3)</f>
        <v>336191.913-3065309.347</v>
      </c>
      <c r="X865" t="str">
        <f>ROUNDUP(S865,3)&amp;"-"&amp;ROUNDUP(T865,3)</f>
        <v>336218.272-3065298.185</v>
      </c>
      <c r="Y865">
        <f>VLOOKUP(W865&amp;"-"&amp;V865,'Buscoords Workout'!$F:$G,2,0)</f>
        <v>3241</v>
      </c>
      <c r="Z865">
        <f>VLOOKUP(X865&amp;"-"&amp;V865,'Buscoords Workout'!$F:$G,2,0)</f>
        <v>3176</v>
      </c>
      <c r="AA865" t="b">
        <f>OR(ISNA(Y865),ISNA(Z865))</f>
        <v>0</v>
      </c>
    </row>
    <row r="866" spans="1:27" x14ac:dyDescent="0.25">
      <c r="A866">
        <v>1722</v>
      </c>
      <c r="B866" t="s">
        <v>24</v>
      </c>
      <c r="C866" t="s">
        <v>54</v>
      </c>
      <c r="D866" t="s">
        <v>55</v>
      </c>
      <c r="E866">
        <v>11</v>
      </c>
      <c r="F866" t="s">
        <v>37</v>
      </c>
      <c r="G866">
        <v>100</v>
      </c>
      <c r="H866" t="s">
        <v>27</v>
      </c>
      <c r="I866" t="s">
        <v>38</v>
      </c>
      <c r="J866" t="s">
        <v>36</v>
      </c>
      <c r="K866" t="s">
        <v>30</v>
      </c>
      <c r="L866" t="s">
        <v>31</v>
      </c>
      <c r="M866">
        <v>3</v>
      </c>
      <c r="N866" t="s">
        <v>32</v>
      </c>
      <c r="O866" t="s">
        <v>33</v>
      </c>
      <c r="P866">
        <v>10.2197</v>
      </c>
      <c r="Q866">
        <v>336218.27140000003</v>
      </c>
      <c r="R866">
        <v>3065298.1842999998</v>
      </c>
      <c r="S866">
        <v>336227.58889999997</v>
      </c>
      <c r="T866">
        <v>3065293.9857999999</v>
      </c>
      <c r="U866">
        <v>1.022E-2</v>
      </c>
      <c r="V866" t="str">
        <f>VLOOKUP(C866,'Lines LookUp'!$B$1:$C$12,2,0)</f>
        <v>DHO</v>
      </c>
      <c r="W866" t="str">
        <f>ROUNDUP(Q866,3)&amp;"-"&amp;ROUNDUP(R866,3)</f>
        <v>336218.272-3065298.185</v>
      </c>
      <c r="X866" t="str">
        <f>ROUNDUP(S866,3)&amp;"-"&amp;ROUNDUP(T866,3)</f>
        <v>336227.589-3065293.986</v>
      </c>
      <c r="Y866">
        <f>VLOOKUP(W866&amp;"-"&amp;V866,'Buscoords Workout'!$F:$G,2,0)</f>
        <v>3176</v>
      </c>
      <c r="Z866">
        <f>VLOOKUP(X866&amp;"-"&amp;V866,'Buscoords Workout'!$F:$G,2,0)</f>
        <v>3177</v>
      </c>
      <c r="AA866" t="b">
        <f>OR(ISNA(Y866),ISNA(Z866))</f>
        <v>0</v>
      </c>
    </row>
    <row r="867" spans="1:27" x14ac:dyDescent="0.25">
      <c r="A867">
        <v>1723</v>
      </c>
      <c r="B867" t="s">
        <v>24</v>
      </c>
      <c r="C867" t="s">
        <v>54</v>
      </c>
      <c r="D867" t="s">
        <v>55</v>
      </c>
      <c r="E867">
        <v>11</v>
      </c>
      <c r="F867" t="s">
        <v>37</v>
      </c>
      <c r="G867">
        <v>100</v>
      </c>
      <c r="H867" t="s">
        <v>27</v>
      </c>
      <c r="I867" t="s">
        <v>38</v>
      </c>
      <c r="J867" t="s">
        <v>36</v>
      </c>
      <c r="K867" t="s">
        <v>30</v>
      </c>
      <c r="L867" t="s">
        <v>31</v>
      </c>
      <c r="M867">
        <v>3</v>
      </c>
      <c r="N867" t="s">
        <v>32</v>
      </c>
      <c r="O867" t="s">
        <v>33</v>
      </c>
      <c r="P867">
        <v>18.408100000000001</v>
      </c>
      <c r="Q867">
        <v>335980.98619999998</v>
      </c>
      <c r="R867">
        <v>3065387.2415</v>
      </c>
      <c r="S867">
        <v>335966.60509999999</v>
      </c>
      <c r="T867">
        <v>3065398.7324000001</v>
      </c>
      <c r="U867">
        <v>1.8408000000000001E-2</v>
      </c>
      <c r="V867" t="str">
        <f>VLOOKUP(C867,'Lines LookUp'!$B$1:$C$12,2,0)</f>
        <v>DHO</v>
      </c>
      <c r="W867" t="str">
        <f>ROUNDUP(Q867,3)&amp;"-"&amp;ROUNDUP(R867,3)</f>
        <v>335980.987-3065387.242</v>
      </c>
      <c r="X867" t="str">
        <f>ROUNDUP(S867,3)&amp;"-"&amp;ROUNDUP(T867,3)</f>
        <v>335966.606-3065398.733</v>
      </c>
      <c r="Y867">
        <f>VLOOKUP(W867&amp;"-"&amp;V867,'Buscoords Workout'!$F:$G,2,0)</f>
        <v>3178</v>
      </c>
      <c r="Z867">
        <f>VLOOKUP(X867&amp;"-"&amp;V867,'Buscoords Workout'!$F:$G,2,0)</f>
        <v>3179</v>
      </c>
      <c r="AA867" t="b">
        <f>OR(ISNA(Y867),ISNA(Z867))</f>
        <v>0</v>
      </c>
    </row>
    <row r="868" spans="1:27" x14ac:dyDescent="0.25">
      <c r="A868">
        <v>1724</v>
      </c>
      <c r="B868" t="s">
        <v>24</v>
      </c>
      <c r="C868" t="s">
        <v>54</v>
      </c>
      <c r="D868" t="s">
        <v>55</v>
      </c>
      <c r="E868">
        <v>11</v>
      </c>
      <c r="F868" t="s">
        <v>37</v>
      </c>
      <c r="G868">
        <v>100</v>
      </c>
      <c r="H868" t="s">
        <v>27</v>
      </c>
      <c r="I868" t="s">
        <v>38</v>
      </c>
      <c r="J868" t="s">
        <v>36</v>
      </c>
      <c r="K868" t="s">
        <v>30</v>
      </c>
      <c r="L868" t="s">
        <v>31</v>
      </c>
      <c r="M868">
        <v>3</v>
      </c>
      <c r="N868" t="s">
        <v>32</v>
      </c>
      <c r="O868" t="s">
        <v>33</v>
      </c>
      <c r="P868">
        <v>23.7317</v>
      </c>
      <c r="Q868">
        <v>335966.60509999999</v>
      </c>
      <c r="R868">
        <v>3065398.7324000001</v>
      </c>
      <c r="S868">
        <v>335959.6433</v>
      </c>
      <c r="T868">
        <v>3065421.42</v>
      </c>
      <c r="U868">
        <v>2.3732E-2</v>
      </c>
      <c r="V868" t="str">
        <f>VLOOKUP(C868,'Lines LookUp'!$B$1:$C$12,2,0)</f>
        <v>DHO</v>
      </c>
      <c r="W868" t="str">
        <f>ROUNDUP(Q868,3)&amp;"-"&amp;ROUNDUP(R868,3)</f>
        <v>335966.606-3065398.733</v>
      </c>
      <c r="X868" t="str">
        <f>ROUNDUP(S868,3)&amp;"-"&amp;ROUNDUP(T868,3)</f>
        <v>335959.644-3065421.42</v>
      </c>
      <c r="Y868">
        <f>VLOOKUP(W868&amp;"-"&amp;V868,'Buscoords Workout'!$F:$G,2,0)</f>
        <v>3179</v>
      </c>
      <c r="Z868">
        <f>VLOOKUP(X868&amp;"-"&amp;V868,'Buscoords Workout'!$F:$G,2,0)</f>
        <v>3180</v>
      </c>
      <c r="AA868" t="b">
        <f>OR(ISNA(Y868),ISNA(Z868))</f>
        <v>0</v>
      </c>
    </row>
    <row r="869" spans="1:27" x14ac:dyDescent="0.25">
      <c r="A869">
        <v>1725</v>
      </c>
      <c r="B869" t="s">
        <v>24</v>
      </c>
      <c r="C869" t="s">
        <v>54</v>
      </c>
      <c r="D869" t="s">
        <v>55</v>
      </c>
      <c r="E869">
        <v>11</v>
      </c>
      <c r="F869" t="s">
        <v>37</v>
      </c>
      <c r="G869">
        <v>100</v>
      </c>
      <c r="H869" t="s">
        <v>27</v>
      </c>
      <c r="I869" t="s">
        <v>38</v>
      </c>
      <c r="J869" t="s">
        <v>36</v>
      </c>
      <c r="K869" t="s">
        <v>30</v>
      </c>
      <c r="L869" t="s">
        <v>31</v>
      </c>
      <c r="M869">
        <v>3</v>
      </c>
      <c r="N869" t="s">
        <v>32</v>
      </c>
      <c r="O869" t="s">
        <v>33</v>
      </c>
      <c r="P869">
        <v>20.4133</v>
      </c>
      <c r="Q869">
        <v>335959.6433</v>
      </c>
      <c r="R869">
        <v>3065421.42</v>
      </c>
      <c r="S869">
        <v>335958.10110000003</v>
      </c>
      <c r="T869">
        <v>3065441.7749999999</v>
      </c>
      <c r="U869">
        <v>2.0413000000000001E-2</v>
      </c>
      <c r="V869" t="str">
        <f>VLOOKUP(C869,'Lines LookUp'!$B$1:$C$12,2,0)</f>
        <v>DHO</v>
      </c>
      <c r="W869" t="str">
        <f>ROUNDUP(Q869,3)&amp;"-"&amp;ROUNDUP(R869,3)</f>
        <v>335959.644-3065421.42</v>
      </c>
      <c r="X869" t="str">
        <f>ROUNDUP(S869,3)&amp;"-"&amp;ROUNDUP(T869,3)</f>
        <v>335958.102-3065441.775</v>
      </c>
      <c r="Y869">
        <f>VLOOKUP(W869&amp;"-"&amp;V869,'Buscoords Workout'!$F:$G,2,0)</f>
        <v>3180</v>
      </c>
      <c r="Z869">
        <f>VLOOKUP(X869&amp;"-"&amp;V869,'Buscoords Workout'!$F:$G,2,0)</f>
        <v>3183</v>
      </c>
      <c r="AA869" t="b">
        <f>OR(ISNA(Y869),ISNA(Z869))</f>
        <v>0</v>
      </c>
    </row>
    <row r="870" spans="1:27" x14ac:dyDescent="0.25">
      <c r="A870">
        <v>1726</v>
      </c>
      <c r="B870" t="s">
        <v>24</v>
      </c>
      <c r="C870" t="s">
        <v>54</v>
      </c>
      <c r="D870" t="s">
        <v>55</v>
      </c>
      <c r="E870">
        <v>11</v>
      </c>
      <c r="F870" t="s">
        <v>37</v>
      </c>
      <c r="G870">
        <v>100</v>
      </c>
      <c r="H870" t="s">
        <v>27</v>
      </c>
      <c r="I870" t="s">
        <v>38</v>
      </c>
      <c r="J870" t="s">
        <v>36</v>
      </c>
      <c r="K870" t="s">
        <v>30</v>
      </c>
      <c r="L870" t="s">
        <v>31</v>
      </c>
      <c r="M870">
        <v>3</v>
      </c>
      <c r="N870" t="s">
        <v>32</v>
      </c>
      <c r="O870" t="s">
        <v>33</v>
      </c>
      <c r="P870">
        <v>31.583200000000001</v>
      </c>
      <c r="Q870">
        <v>335958.10110000003</v>
      </c>
      <c r="R870">
        <v>3065441.7749999999</v>
      </c>
      <c r="S870">
        <v>335988.2108</v>
      </c>
      <c r="T870">
        <v>3065451.3095</v>
      </c>
      <c r="U870">
        <v>3.1583E-2</v>
      </c>
      <c r="V870" t="str">
        <f>VLOOKUP(C870,'Lines LookUp'!$B$1:$C$12,2,0)</f>
        <v>DHO</v>
      </c>
      <c r="W870" t="str">
        <f>ROUNDUP(Q870,3)&amp;"-"&amp;ROUNDUP(R870,3)</f>
        <v>335958.102-3065441.775</v>
      </c>
      <c r="X870" t="str">
        <f>ROUNDUP(S870,3)&amp;"-"&amp;ROUNDUP(T870,3)</f>
        <v>335988.211-3065451.31</v>
      </c>
      <c r="Y870">
        <f>VLOOKUP(W870&amp;"-"&amp;V870,'Buscoords Workout'!$F:$G,2,0)</f>
        <v>3183</v>
      </c>
      <c r="Z870">
        <f>VLOOKUP(X870&amp;"-"&amp;V870,'Buscoords Workout'!$F:$G,2,0)</f>
        <v>3181</v>
      </c>
      <c r="AA870" t="b">
        <f>OR(ISNA(Y870),ISNA(Z870))</f>
        <v>0</v>
      </c>
    </row>
    <row r="871" spans="1:27" x14ac:dyDescent="0.25">
      <c r="A871">
        <v>1727</v>
      </c>
      <c r="B871" t="s">
        <v>24</v>
      </c>
      <c r="C871" t="s">
        <v>54</v>
      </c>
      <c r="D871" t="s">
        <v>55</v>
      </c>
      <c r="E871">
        <v>11</v>
      </c>
      <c r="F871" t="s">
        <v>37</v>
      </c>
      <c r="G871">
        <v>100</v>
      </c>
      <c r="H871" t="s">
        <v>27</v>
      </c>
      <c r="I871" t="s">
        <v>38</v>
      </c>
      <c r="J871" t="s">
        <v>36</v>
      </c>
      <c r="K871" t="s">
        <v>30</v>
      </c>
      <c r="L871" t="s">
        <v>31</v>
      </c>
      <c r="M871">
        <v>3</v>
      </c>
      <c r="N871" t="s">
        <v>32</v>
      </c>
      <c r="O871" t="s">
        <v>33</v>
      </c>
      <c r="P871">
        <v>45.881799999999998</v>
      </c>
      <c r="Q871">
        <v>335988.2108</v>
      </c>
      <c r="R871">
        <v>3065451.3095</v>
      </c>
      <c r="S871">
        <v>336024.9228</v>
      </c>
      <c r="T871">
        <v>3065478.8297999999</v>
      </c>
      <c r="U871">
        <v>4.5881999999999999E-2</v>
      </c>
      <c r="V871" t="str">
        <f>VLOOKUP(C871,'Lines LookUp'!$B$1:$C$12,2,0)</f>
        <v>DHO</v>
      </c>
      <c r="W871" t="str">
        <f>ROUNDUP(Q871,3)&amp;"-"&amp;ROUNDUP(R871,3)</f>
        <v>335988.211-3065451.31</v>
      </c>
      <c r="X871" t="str">
        <f>ROUNDUP(S871,3)&amp;"-"&amp;ROUNDUP(T871,3)</f>
        <v>336024.923-3065478.83</v>
      </c>
      <c r="Y871">
        <f>VLOOKUP(W871&amp;"-"&amp;V871,'Buscoords Workout'!$F:$G,2,0)</f>
        <v>3181</v>
      </c>
      <c r="Z871">
        <f>VLOOKUP(X871&amp;"-"&amp;V871,'Buscoords Workout'!$F:$G,2,0)</f>
        <v>3182</v>
      </c>
      <c r="AA871" t="b">
        <f>OR(ISNA(Y871),ISNA(Z871))</f>
        <v>0</v>
      </c>
    </row>
    <row r="872" spans="1:27" x14ac:dyDescent="0.25">
      <c r="A872">
        <v>1728</v>
      </c>
      <c r="B872" t="s">
        <v>24</v>
      </c>
      <c r="C872" t="s">
        <v>54</v>
      </c>
      <c r="D872" t="s">
        <v>55</v>
      </c>
      <c r="E872">
        <v>11</v>
      </c>
      <c r="F872" t="s">
        <v>37</v>
      </c>
      <c r="G872">
        <v>100</v>
      </c>
      <c r="H872" t="s">
        <v>27</v>
      </c>
      <c r="I872" t="s">
        <v>38</v>
      </c>
      <c r="J872" t="s">
        <v>36</v>
      </c>
      <c r="K872" t="s">
        <v>30</v>
      </c>
      <c r="L872" t="s">
        <v>31</v>
      </c>
      <c r="M872">
        <v>3</v>
      </c>
      <c r="N872" t="s">
        <v>32</v>
      </c>
      <c r="O872" t="s">
        <v>33</v>
      </c>
      <c r="P872">
        <v>24.054300000000001</v>
      </c>
      <c r="Q872">
        <v>335958.10110000003</v>
      </c>
      <c r="R872">
        <v>3065441.7749999999</v>
      </c>
      <c r="S872">
        <v>335960.69530000002</v>
      </c>
      <c r="T872">
        <v>3065465.6889999998</v>
      </c>
      <c r="U872">
        <v>2.4053999999999999E-2</v>
      </c>
      <c r="V872" t="str">
        <f>VLOOKUP(C872,'Lines LookUp'!$B$1:$C$12,2,0)</f>
        <v>DHO</v>
      </c>
      <c r="W872" t="str">
        <f>ROUNDUP(Q872,3)&amp;"-"&amp;ROUNDUP(R872,3)</f>
        <v>335958.102-3065441.775</v>
      </c>
      <c r="X872" t="str">
        <f>ROUNDUP(S872,3)&amp;"-"&amp;ROUNDUP(T872,3)</f>
        <v>335960.696-3065465.689</v>
      </c>
      <c r="Y872">
        <f>VLOOKUP(W872&amp;"-"&amp;V872,'Buscoords Workout'!$F:$G,2,0)</f>
        <v>3183</v>
      </c>
      <c r="Z872">
        <f>VLOOKUP(X872&amp;"-"&amp;V872,'Buscoords Workout'!$F:$G,2,0)</f>
        <v>3184</v>
      </c>
      <c r="AA872" t="b">
        <f>OR(ISNA(Y872),ISNA(Z872))</f>
        <v>0</v>
      </c>
    </row>
    <row r="873" spans="1:27" x14ac:dyDescent="0.25">
      <c r="A873">
        <v>1729</v>
      </c>
      <c r="B873" t="s">
        <v>24</v>
      </c>
      <c r="C873" t="s">
        <v>54</v>
      </c>
      <c r="D873" t="s">
        <v>55</v>
      </c>
      <c r="E873">
        <v>11</v>
      </c>
      <c r="F873" t="s">
        <v>37</v>
      </c>
      <c r="G873">
        <v>100</v>
      </c>
      <c r="H873" t="s">
        <v>27</v>
      </c>
      <c r="I873" t="s">
        <v>38</v>
      </c>
      <c r="J873" t="s">
        <v>36</v>
      </c>
      <c r="K873" t="s">
        <v>30</v>
      </c>
      <c r="L873" t="s">
        <v>31</v>
      </c>
      <c r="M873">
        <v>3</v>
      </c>
      <c r="N873" t="s">
        <v>32</v>
      </c>
      <c r="O873" t="s">
        <v>33</v>
      </c>
      <c r="P873">
        <v>21.154499999999999</v>
      </c>
      <c r="Q873">
        <v>335960.69530000002</v>
      </c>
      <c r="R873">
        <v>3065465.6889999998</v>
      </c>
      <c r="S873">
        <v>335962.87640000001</v>
      </c>
      <c r="T873">
        <v>3065486.7308</v>
      </c>
      <c r="U873">
        <v>2.1155E-2</v>
      </c>
      <c r="V873" t="str">
        <f>VLOOKUP(C873,'Lines LookUp'!$B$1:$C$12,2,0)</f>
        <v>DHO</v>
      </c>
      <c r="W873" t="str">
        <f>ROUNDUP(Q873,3)&amp;"-"&amp;ROUNDUP(R873,3)</f>
        <v>335960.696-3065465.689</v>
      </c>
      <c r="X873" t="str">
        <f>ROUNDUP(S873,3)&amp;"-"&amp;ROUNDUP(T873,3)</f>
        <v>335962.877-3065486.731</v>
      </c>
      <c r="Y873">
        <f>VLOOKUP(W873&amp;"-"&amp;V873,'Buscoords Workout'!$F:$G,2,0)</f>
        <v>3184</v>
      </c>
      <c r="Z873">
        <f>VLOOKUP(X873&amp;"-"&amp;V873,'Buscoords Workout'!$F:$G,2,0)</f>
        <v>3185</v>
      </c>
      <c r="AA873" t="b">
        <f>OR(ISNA(Y873),ISNA(Z873))</f>
        <v>0</v>
      </c>
    </row>
    <row r="874" spans="1:27" x14ac:dyDescent="0.25">
      <c r="A874">
        <v>1730</v>
      </c>
      <c r="B874" t="s">
        <v>24</v>
      </c>
      <c r="C874" t="s">
        <v>54</v>
      </c>
      <c r="D874" t="s">
        <v>55</v>
      </c>
      <c r="E874">
        <v>11</v>
      </c>
      <c r="F874" t="s">
        <v>37</v>
      </c>
      <c r="G874">
        <v>100</v>
      </c>
      <c r="H874" t="s">
        <v>27</v>
      </c>
      <c r="I874" t="s">
        <v>38</v>
      </c>
      <c r="J874" t="s">
        <v>36</v>
      </c>
      <c r="K874" t="s">
        <v>30</v>
      </c>
      <c r="L874" t="s">
        <v>31</v>
      </c>
      <c r="M874">
        <v>3</v>
      </c>
      <c r="N874" t="s">
        <v>32</v>
      </c>
      <c r="O874" t="s">
        <v>33</v>
      </c>
      <c r="P874">
        <v>9.2403399999999998</v>
      </c>
      <c r="Q874">
        <v>335962.87640000001</v>
      </c>
      <c r="R874">
        <v>3065486.7308</v>
      </c>
      <c r="S874">
        <v>335963.82909999997</v>
      </c>
      <c r="T874">
        <v>3065495.9219</v>
      </c>
      <c r="U874">
        <v>9.2399999999999999E-3</v>
      </c>
      <c r="V874" t="str">
        <f>VLOOKUP(C874,'Lines LookUp'!$B$1:$C$12,2,0)</f>
        <v>DHO</v>
      </c>
      <c r="W874" t="str">
        <f>ROUNDUP(Q874,3)&amp;"-"&amp;ROUNDUP(R874,3)</f>
        <v>335962.877-3065486.731</v>
      </c>
      <c r="X874" t="str">
        <f>ROUNDUP(S874,3)&amp;"-"&amp;ROUNDUP(T874,3)</f>
        <v>335963.83-3065495.922</v>
      </c>
      <c r="Y874">
        <f>VLOOKUP(W874&amp;"-"&amp;V874,'Buscoords Workout'!$F:$G,2,0)</f>
        <v>3185</v>
      </c>
      <c r="Z874">
        <f>VLOOKUP(X874&amp;"-"&amp;V874,'Buscoords Workout'!$F:$G,2,0)</f>
        <v>3186</v>
      </c>
      <c r="AA874" t="b">
        <f>OR(ISNA(Y874),ISNA(Z874))</f>
        <v>0</v>
      </c>
    </row>
    <row r="875" spans="1:27" x14ac:dyDescent="0.25">
      <c r="A875">
        <v>1731</v>
      </c>
      <c r="B875" t="s">
        <v>24</v>
      </c>
      <c r="C875" t="s">
        <v>54</v>
      </c>
      <c r="D875" t="s">
        <v>55</v>
      </c>
      <c r="E875">
        <v>11</v>
      </c>
      <c r="F875" t="s">
        <v>37</v>
      </c>
      <c r="G875">
        <v>100</v>
      </c>
      <c r="H875" t="s">
        <v>27</v>
      </c>
      <c r="I875" t="s">
        <v>38</v>
      </c>
      <c r="J875" t="s">
        <v>36</v>
      </c>
      <c r="K875" t="s">
        <v>30</v>
      </c>
      <c r="L875" t="s">
        <v>31</v>
      </c>
      <c r="M875">
        <v>3</v>
      </c>
      <c r="N875" t="s">
        <v>32</v>
      </c>
      <c r="O875" t="s">
        <v>33</v>
      </c>
      <c r="P875">
        <v>42.532299999999999</v>
      </c>
      <c r="Q875">
        <v>335963.82909999997</v>
      </c>
      <c r="R875">
        <v>3065495.9219</v>
      </c>
      <c r="S875">
        <v>335966.67340000003</v>
      </c>
      <c r="T875">
        <v>3065538.3590000002</v>
      </c>
      <c r="U875">
        <v>4.2532E-2</v>
      </c>
      <c r="V875" t="str">
        <f>VLOOKUP(C875,'Lines LookUp'!$B$1:$C$12,2,0)</f>
        <v>DHO</v>
      </c>
      <c r="W875" t="str">
        <f>ROUNDUP(Q875,3)&amp;"-"&amp;ROUNDUP(R875,3)</f>
        <v>335963.83-3065495.922</v>
      </c>
      <c r="X875" t="str">
        <f>ROUNDUP(S875,3)&amp;"-"&amp;ROUNDUP(T875,3)</f>
        <v>335966.674-3065538.359</v>
      </c>
      <c r="Y875">
        <f>VLOOKUP(W875&amp;"-"&amp;V875,'Buscoords Workout'!$F:$G,2,0)</f>
        <v>3186</v>
      </c>
      <c r="Z875">
        <f>VLOOKUP(X875&amp;"-"&amp;V875,'Buscoords Workout'!$F:$G,2,0)</f>
        <v>3187</v>
      </c>
      <c r="AA875" t="b">
        <f>OR(ISNA(Y875),ISNA(Z875))</f>
        <v>0</v>
      </c>
    </row>
    <row r="876" spans="1:27" x14ac:dyDescent="0.25">
      <c r="A876">
        <v>1732</v>
      </c>
      <c r="B876" t="s">
        <v>24</v>
      </c>
      <c r="C876" t="s">
        <v>54</v>
      </c>
      <c r="D876" t="s">
        <v>55</v>
      </c>
      <c r="E876">
        <v>11</v>
      </c>
      <c r="F876" t="s">
        <v>37</v>
      </c>
      <c r="G876">
        <v>100</v>
      </c>
      <c r="H876" t="s">
        <v>27</v>
      </c>
      <c r="I876" t="s">
        <v>38</v>
      </c>
      <c r="J876" t="s">
        <v>36</v>
      </c>
      <c r="K876" t="s">
        <v>30</v>
      </c>
      <c r="L876" t="s">
        <v>31</v>
      </c>
      <c r="M876">
        <v>3</v>
      </c>
      <c r="N876" t="s">
        <v>32</v>
      </c>
      <c r="O876" t="s">
        <v>33</v>
      </c>
      <c r="P876">
        <v>28.9</v>
      </c>
      <c r="Q876">
        <v>335966.67340000003</v>
      </c>
      <c r="R876">
        <v>3065538.3590000002</v>
      </c>
      <c r="S876">
        <v>335972.05359999998</v>
      </c>
      <c r="T876">
        <v>3065566.7538000001</v>
      </c>
      <c r="U876">
        <v>2.8899999999999999E-2</v>
      </c>
      <c r="V876" t="str">
        <f>VLOOKUP(C876,'Lines LookUp'!$B$1:$C$12,2,0)</f>
        <v>DHO</v>
      </c>
      <c r="W876" t="str">
        <f>ROUNDUP(Q876,3)&amp;"-"&amp;ROUNDUP(R876,3)</f>
        <v>335966.674-3065538.359</v>
      </c>
      <c r="X876" t="str">
        <f>ROUNDUP(S876,3)&amp;"-"&amp;ROUNDUP(T876,3)</f>
        <v>335972.054-3065566.754</v>
      </c>
      <c r="Y876">
        <f>VLOOKUP(W876&amp;"-"&amp;V876,'Buscoords Workout'!$F:$G,2,0)</f>
        <v>3187</v>
      </c>
      <c r="Z876">
        <f>VLOOKUP(X876&amp;"-"&amp;V876,'Buscoords Workout'!$F:$G,2,0)</f>
        <v>3188</v>
      </c>
      <c r="AA876" t="b">
        <f>OR(ISNA(Y876),ISNA(Z876))</f>
        <v>0</v>
      </c>
    </row>
    <row r="877" spans="1:27" x14ac:dyDescent="0.25">
      <c r="A877">
        <v>1733</v>
      </c>
      <c r="B877" t="s">
        <v>24</v>
      </c>
      <c r="C877" t="s">
        <v>54</v>
      </c>
      <c r="D877" t="s">
        <v>55</v>
      </c>
      <c r="E877">
        <v>11</v>
      </c>
      <c r="F877" t="s">
        <v>37</v>
      </c>
      <c r="G877">
        <v>100</v>
      </c>
      <c r="H877" t="s">
        <v>27</v>
      </c>
      <c r="I877" t="s">
        <v>38</v>
      </c>
      <c r="J877" t="s">
        <v>36</v>
      </c>
      <c r="K877" t="s">
        <v>30</v>
      </c>
      <c r="L877" t="s">
        <v>31</v>
      </c>
      <c r="M877">
        <v>3</v>
      </c>
      <c r="N877" t="s">
        <v>32</v>
      </c>
      <c r="O877" t="s">
        <v>33</v>
      </c>
      <c r="P877">
        <v>33.359400000000001</v>
      </c>
      <c r="Q877">
        <v>335972.05359999998</v>
      </c>
      <c r="R877">
        <v>3065566.7538000001</v>
      </c>
      <c r="S877">
        <v>335977.49479999999</v>
      </c>
      <c r="T877">
        <v>3065599.6664999998</v>
      </c>
      <c r="U877">
        <v>3.3359E-2</v>
      </c>
      <c r="V877" t="str">
        <f>VLOOKUP(C877,'Lines LookUp'!$B$1:$C$12,2,0)</f>
        <v>DHO</v>
      </c>
      <c r="W877" t="str">
        <f>ROUNDUP(Q877,3)&amp;"-"&amp;ROUNDUP(R877,3)</f>
        <v>335972.054-3065566.754</v>
      </c>
      <c r="X877" t="str">
        <f>ROUNDUP(S877,3)&amp;"-"&amp;ROUNDUP(T877,3)</f>
        <v>335977.495-3065599.667</v>
      </c>
      <c r="Y877">
        <f>VLOOKUP(W877&amp;"-"&amp;V877,'Buscoords Workout'!$F:$G,2,0)</f>
        <v>3188</v>
      </c>
      <c r="Z877">
        <f>VLOOKUP(X877&amp;"-"&amp;V877,'Buscoords Workout'!$F:$G,2,0)</f>
        <v>3189</v>
      </c>
      <c r="AA877" t="b">
        <f>OR(ISNA(Y877),ISNA(Z877))</f>
        <v>0</v>
      </c>
    </row>
    <row r="878" spans="1:27" x14ac:dyDescent="0.25">
      <c r="A878">
        <v>1734</v>
      </c>
      <c r="B878" t="s">
        <v>24</v>
      </c>
      <c r="C878" t="s">
        <v>54</v>
      </c>
      <c r="D878" t="s">
        <v>55</v>
      </c>
      <c r="E878">
        <v>11</v>
      </c>
      <c r="F878" t="s">
        <v>42</v>
      </c>
      <c r="G878">
        <v>240</v>
      </c>
      <c r="H878" t="s">
        <v>27</v>
      </c>
      <c r="I878" t="s">
        <v>38</v>
      </c>
      <c r="J878" t="s">
        <v>36</v>
      </c>
      <c r="K878" t="s">
        <v>49</v>
      </c>
      <c r="L878" t="s">
        <v>31</v>
      </c>
      <c r="M878">
        <v>3</v>
      </c>
      <c r="N878" t="s">
        <v>32</v>
      </c>
      <c r="O878" t="s">
        <v>33</v>
      </c>
      <c r="P878">
        <v>47.0381</v>
      </c>
      <c r="Q878">
        <v>335977.49479999999</v>
      </c>
      <c r="R878">
        <v>3065599.6664999998</v>
      </c>
      <c r="S878">
        <v>336016.90700000001</v>
      </c>
      <c r="T878">
        <v>3065625.3424999998</v>
      </c>
      <c r="U878">
        <v>4.7038000000000003E-2</v>
      </c>
      <c r="V878" t="str">
        <f>VLOOKUP(C878,'Lines LookUp'!$B$1:$C$12,2,0)</f>
        <v>DHO</v>
      </c>
      <c r="W878" t="str">
        <f>ROUNDUP(Q878,3)&amp;"-"&amp;ROUNDUP(R878,3)</f>
        <v>335977.495-3065599.667</v>
      </c>
      <c r="X878" t="str">
        <f>ROUNDUP(S878,3)&amp;"-"&amp;ROUNDUP(T878,3)</f>
        <v>336016.907-3065625.343</v>
      </c>
      <c r="Y878">
        <f>VLOOKUP(W878&amp;"-"&amp;V878,'Buscoords Workout'!$F:$G,2,0)</f>
        <v>3189</v>
      </c>
      <c r="Z878">
        <f>VLOOKUP(X878&amp;"-"&amp;V878,'Buscoords Workout'!$F:$G,2,0)</f>
        <v>3190</v>
      </c>
      <c r="AA878" t="b">
        <f>OR(ISNA(Y878),ISNA(Z878))</f>
        <v>0</v>
      </c>
    </row>
    <row r="879" spans="1:27" x14ac:dyDescent="0.25">
      <c r="A879">
        <v>1735</v>
      </c>
      <c r="B879" t="s">
        <v>24</v>
      </c>
      <c r="C879" t="s">
        <v>54</v>
      </c>
      <c r="D879" t="s">
        <v>55</v>
      </c>
      <c r="E879">
        <v>11</v>
      </c>
      <c r="F879" t="s">
        <v>42</v>
      </c>
      <c r="G879">
        <v>240</v>
      </c>
      <c r="H879" t="s">
        <v>27</v>
      </c>
      <c r="I879" t="s">
        <v>38</v>
      </c>
      <c r="J879" t="s">
        <v>36</v>
      </c>
      <c r="K879" t="s">
        <v>49</v>
      </c>
      <c r="L879" t="s">
        <v>31</v>
      </c>
      <c r="M879">
        <v>3</v>
      </c>
      <c r="N879" t="s">
        <v>32</v>
      </c>
      <c r="O879" t="s">
        <v>33</v>
      </c>
      <c r="P879">
        <v>27.706700000000001</v>
      </c>
      <c r="Q879">
        <v>336016.90700000001</v>
      </c>
      <c r="R879">
        <v>3065625.3424999998</v>
      </c>
      <c r="S879">
        <v>336044.61119999998</v>
      </c>
      <c r="T879">
        <v>3065624.9685</v>
      </c>
      <c r="U879">
        <v>2.7706999999999999E-2</v>
      </c>
      <c r="V879" t="str">
        <f>VLOOKUP(C879,'Lines LookUp'!$B$1:$C$12,2,0)</f>
        <v>DHO</v>
      </c>
      <c r="W879" t="str">
        <f>ROUNDUP(Q879,3)&amp;"-"&amp;ROUNDUP(R879,3)</f>
        <v>336016.907-3065625.343</v>
      </c>
      <c r="X879" t="str">
        <f>ROUNDUP(S879,3)&amp;"-"&amp;ROUNDUP(T879,3)</f>
        <v>336044.612-3065624.969</v>
      </c>
      <c r="Y879">
        <f>VLOOKUP(W879&amp;"-"&amp;V879,'Buscoords Workout'!$F:$G,2,0)</f>
        <v>3190</v>
      </c>
      <c r="Z879">
        <f>VLOOKUP(X879&amp;"-"&amp;V879,'Buscoords Workout'!$F:$G,2,0)</f>
        <v>3191</v>
      </c>
      <c r="AA879" t="b">
        <f>OR(ISNA(Y879),ISNA(Z879))</f>
        <v>0</v>
      </c>
    </row>
    <row r="880" spans="1:27" x14ac:dyDescent="0.25">
      <c r="A880">
        <v>1736</v>
      </c>
      <c r="B880" t="s">
        <v>24</v>
      </c>
      <c r="C880" t="s">
        <v>54</v>
      </c>
      <c r="D880" t="s">
        <v>55</v>
      </c>
      <c r="E880">
        <v>11</v>
      </c>
      <c r="F880" t="s">
        <v>37</v>
      </c>
      <c r="G880">
        <v>100</v>
      </c>
      <c r="H880" t="s">
        <v>27</v>
      </c>
      <c r="I880" t="s">
        <v>38</v>
      </c>
      <c r="J880" t="s">
        <v>36</v>
      </c>
      <c r="K880" t="s">
        <v>30</v>
      </c>
      <c r="L880" t="s">
        <v>31</v>
      </c>
      <c r="M880">
        <v>3</v>
      </c>
      <c r="N880" t="s">
        <v>32</v>
      </c>
      <c r="O880" t="s">
        <v>33</v>
      </c>
      <c r="P880">
        <v>9.4953800000000008</v>
      </c>
      <c r="Q880">
        <v>336190.71879999997</v>
      </c>
      <c r="R880">
        <v>3065309.8527000002</v>
      </c>
      <c r="S880">
        <v>336195.58110000001</v>
      </c>
      <c r="T880">
        <v>3065318.0087000001</v>
      </c>
      <c r="U880">
        <v>9.495E-3</v>
      </c>
      <c r="V880" t="str">
        <f>VLOOKUP(C880,'Lines LookUp'!$B$1:$C$12,2,0)</f>
        <v>DHO</v>
      </c>
      <c r="W880" t="str">
        <f>ROUNDUP(Q880,3)&amp;"-"&amp;ROUNDUP(R880,3)</f>
        <v>336190.719-3065309.853</v>
      </c>
      <c r="X880" t="str">
        <f>ROUNDUP(S880,3)&amp;"-"&amp;ROUNDUP(T880,3)</f>
        <v>336195.582-3065318.009</v>
      </c>
      <c r="Y880">
        <f>VLOOKUP(W880&amp;"-"&amp;V880,'Buscoords Workout'!$F:$G,2,0)</f>
        <v>3192</v>
      </c>
      <c r="Z880">
        <f>VLOOKUP(X880&amp;"-"&amp;V880,'Buscoords Workout'!$F:$G,2,0)</f>
        <v>3193</v>
      </c>
      <c r="AA880" t="b">
        <f>OR(ISNA(Y880),ISNA(Z880))</f>
        <v>0</v>
      </c>
    </row>
    <row r="881" spans="1:27" x14ac:dyDescent="0.25">
      <c r="A881">
        <v>1737</v>
      </c>
      <c r="B881" t="s">
        <v>24</v>
      </c>
      <c r="C881" t="s">
        <v>54</v>
      </c>
      <c r="D881" t="s">
        <v>55</v>
      </c>
      <c r="E881">
        <v>11</v>
      </c>
      <c r="F881" t="s">
        <v>37</v>
      </c>
      <c r="G881">
        <v>100</v>
      </c>
      <c r="H881" t="s">
        <v>27</v>
      </c>
      <c r="I881" t="s">
        <v>38</v>
      </c>
      <c r="J881" t="s">
        <v>36</v>
      </c>
      <c r="K881" t="s">
        <v>30</v>
      </c>
      <c r="L881" t="s">
        <v>31</v>
      </c>
      <c r="M881">
        <v>3</v>
      </c>
      <c r="N881" t="s">
        <v>32</v>
      </c>
      <c r="O881" t="s">
        <v>33</v>
      </c>
      <c r="P881">
        <v>11.38</v>
      </c>
      <c r="Q881">
        <v>336195.58110000001</v>
      </c>
      <c r="R881">
        <v>3065318.0087000001</v>
      </c>
      <c r="S881">
        <v>336201.40850000002</v>
      </c>
      <c r="T881">
        <v>3065327.7834999999</v>
      </c>
      <c r="U881">
        <v>1.1379999999999999E-2</v>
      </c>
      <c r="V881" t="str">
        <f>VLOOKUP(C881,'Lines LookUp'!$B$1:$C$12,2,0)</f>
        <v>DHO</v>
      </c>
      <c r="W881" t="str">
        <f>ROUNDUP(Q881,3)&amp;"-"&amp;ROUNDUP(R881,3)</f>
        <v>336195.582-3065318.009</v>
      </c>
      <c r="X881" t="str">
        <f>ROUNDUP(S881,3)&amp;"-"&amp;ROUNDUP(T881,3)</f>
        <v>336201.409-3065327.784</v>
      </c>
      <c r="Y881">
        <f>VLOOKUP(W881&amp;"-"&amp;V881,'Buscoords Workout'!$F:$G,2,0)</f>
        <v>3193</v>
      </c>
      <c r="Z881">
        <f>VLOOKUP(X881&amp;"-"&amp;V881,'Buscoords Workout'!$F:$G,2,0)</f>
        <v>3194</v>
      </c>
      <c r="AA881" t="b">
        <f>OR(ISNA(Y881),ISNA(Z881))</f>
        <v>0</v>
      </c>
    </row>
    <row r="882" spans="1:27" x14ac:dyDescent="0.25">
      <c r="A882">
        <v>1738</v>
      </c>
      <c r="B882" t="s">
        <v>24</v>
      </c>
      <c r="C882" t="s">
        <v>54</v>
      </c>
      <c r="D882" t="s">
        <v>55</v>
      </c>
      <c r="E882">
        <v>11</v>
      </c>
      <c r="F882" t="s">
        <v>37</v>
      </c>
      <c r="G882">
        <v>100</v>
      </c>
      <c r="H882" t="s">
        <v>27</v>
      </c>
      <c r="I882" t="s">
        <v>38</v>
      </c>
      <c r="J882" t="s">
        <v>36</v>
      </c>
      <c r="K882" t="s">
        <v>30</v>
      </c>
      <c r="L882" t="s">
        <v>31</v>
      </c>
      <c r="M882">
        <v>3</v>
      </c>
      <c r="N882" t="s">
        <v>32</v>
      </c>
      <c r="O882" t="s">
        <v>33</v>
      </c>
      <c r="P882">
        <v>34.344299999999997</v>
      </c>
      <c r="Q882">
        <v>336201.40850000002</v>
      </c>
      <c r="R882">
        <v>3065327.7834999999</v>
      </c>
      <c r="S882">
        <v>336214.10379999998</v>
      </c>
      <c r="T882">
        <v>3065359.6952999998</v>
      </c>
      <c r="U882">
        <v>3.4344E-2</v>
      </c>
      <c r="V882" t="str">
        <f>VLOOKUP(C882,'Lines LookUp'!$B$1:$C$12,2,0)</f>
        <v>DHO</v>
      </c>
      <c r="W882" t="str">
        <f>ROUNDUP(Q882,3)&amp;"-"&amp;ROUNDUP(R882,3)</f>
        <v>336201.409-3065327.784</v>
      </c>
      <c r="X882" t="str">
        <f>ROUNDUP(S882,3)&amp;"-"&amp;ROUNDUP(T882,3)</f>
        <v>336214.104-3065359.696</v>
      </c>
      <c r="Y882">
        <f>VLOOKUP(W882&amp;"-"&amp;V882,'Buscoords Workout'!$F:$G,2,0)</f>
        <v>3194</v>
      </c>
      <c r="Z882">
        <f>VLOOKUP(X882&amp;"-"&amp;V882,'Buscoords Workout'!$F:$G,2,0)</f>
        <v>3195</v>
      </c>
      <c r="AA882" t="b">
        <f>OR(ISNA(Y882),ISNA(Z882))</f>
        <v>0</v>
      </c>
    </row>
    <row r="883" spans="1:27" x14ac:dyDescent="0.25">
      <c r="A883">
        <v>1739</v>
      </c>
      <c r="B883" t="s">
        <v>24</v>
      </c>
      <c r="C883" t="s">
        <v>54</v>
      </c>
      <c r="D883" t="s">
        <v>55</v>
      </c>
      <c r="E883">
        <v>11</v>
      </c>
      <c r="F883" t="s">
        <v>37</v>
      </c>
      <c r="G883">
        <v>100</v>
      </c>
      <c r="H883" t="s">
        <v>27</v>
      </c>
      <c r="I883" t="s">
        <v>38</v>
      </c>
      <c r="J883" t="s">
        <v>36</v>
      </c>
      <c r="K883" t="s">
        <v>30</v>
      </c>
      <c r="L883" t="s">
        <v>31</v>
      </c>
      <c r="M883">
        <v>3</v>
      </c>
      <c r="N883" t="s">
        <v>32</v>
      </c>
      <c r="O883" t="s">
        <v>33</v>
      </c>
      <c r="P883">
        <v>10.169</v>
      </c>
      <c r="Q883">
        <v>336214.10379999998</v>
      </c>
      <c r="R883">
        <v>3065359.6952999998</v>
      </c>
      <c r="S883">
        <v>336208.76939999999</v>
      </c>
      <c r="T883">
        <v>3065368.3528</v>
      </c>
      <c r="U883">
        <v>1.0168999999999999E-2</v>
      </c>
      <c r="V883" t="str">
        <f>VLOOKUP(C883,'Lines LookUp'!$B$1:$C$12,2,0)</f>
        <v>DHO</v>
      </c>
      <c r="W883" t="str">
        <f>ROUNDUP(Q883,3)&amp;"-"&amp;ROUNDUP(R883,3)</f>
        <v>336214.104-3065359.696</v>
      </c>
      <c r="X883" t="str">
        <f>ROUNDUP(S883,3)&amp;"-"&amp;ROUNDUP(T883,3)</f>
        <v>336208.77-3065368.353</v>
      </c>
      <c r="Y883">
        <f>VLOOKUP(W883&amp;"-"&amp;V883,'Buscoords Workout'!$F:$G,2,0)</f>
        <v>3195</v>
      </c>
      <c r="Z883">
        <f>VLOOKUP(X883&amp;"-"&amp;V883,'Buscoords Workout'!$F:$G,2,0)</f>
        <v>3196</v>
      </c>
      <c r="AA883" t="b">
        <f>OR(ISNA(Y883),ISNA(Z883))</f>
        <v>0</v>
      </c>
    </row>
    <row r="884" spans="1:27" x14ac:dyDescent="0.25">
      <c r="A884">
        <v>1740</v>
      </c>
      <c r="B884" t="s">
        <v>24</v>
      </c>
      <c r="C884" t="s">
        <v>54</v>
      </c>
      <c r="D884" t="s">
        <v>55</v>
      </c>
      <c r="E884">
        <v>11</v>
      </c>
      <c r="F884" t="s">
        <v>37</v>
      </c>
      <c r="G884">
        <v>100</v>
      </c>
      <c r="H884" t="s">
        <v>27</v>
      </c>
      <c r="I884" t="s">
        <v>38</v>
      </c>
      <c r="J884" t="s">
        <v>36</v>
      </c>
      <c r="K884" t="s">
        <v>30</v>
      </c>
      <c r="L884" t="s">
        <v>31</v>
      </c>
      <c r="M884">
        <v>3</v>
      </c>
      <c r="N884" t="s">
        <v>32</v>
      </c>
      <c r="O884" t="s">
        <v>33</v>
      </c>
      <c r="P884">
        <v>17.886299999999999</v>
      </c>
      <c r="Q884">
        <v>336208.76939999999</v>
      </c>
      <c r="R884">
        <v>3065368.3528</v>
      </c>
      <c r="S884">
        <v>336215.35320000001</v>
      </c>
      <c r="T884">
        <v>3065384.9833</v>
      </c>
      <c r="U884">
        <v>1.7885999999999999E-2</v>
      </c>
      <c r="V884" t="str">
        <f>VLOOKUP(C884,'Lines LookUp'!$B$1:$C$12,2,0)</f>
        <v>DHO</v>
      </c>
      <c r="W884" t="str">
        <f>ROUNDUP(Q884,3)&amp;"-"&amp;ROUNDUP(R884,3)</f>
        <v>336208.77-3065368.353</v>
      </c>
      <c r="X884" t="str">
        <f>ROUNDUP(S884,3)&amp;"-"&amp;ROUNDUP(T884,3)</f>
        <v>336215.354-3065384.984</v>
      </c>
      <c r="Y884">
        <f>VLOOKUP(W884&amp;"-"&amp;V884,'Buscoords Workout'!$F:$G,2,0)</f>
        <v>3196</v>
      </c>
      <c r="Z884">
        <f>VLOOKUP(X884&amp;"-"&amp;V884,'Buscoords Workout'!$F:$G,2,0)</f>
        <v>3197</v>
      </c>
      <c r="AA884" t="b">
        <f>OR(ISNA(Y884),ISNA(Z884))</f>
        <v>0</v>
      </c>
    </row>
    <row r="885" spans="1:27" x14ac:dyDescent="0.25">
      <c r="A885">
        <v>1741</v>
      </c>
      <c r="B885" t="s">
        <v>24</v>
      </c>
      <c r="C885" t="s">
        <v>54</v>
      </c>
      <c r="D885" t="s">
        <v>55</v>
      </c>
      <c r="E885">
        <v>11</v>
      </c>
      <c r="F885" t="s">
        <v>37</v>
      </c>
      <c r="G885">
        <v>100</v>
      </c>
      <c r="H885" t="s">
        <v>27</v>
      </c>
      <c r="I885" t="s">
        <v>38</v>
      </c>
      <c r="J885" t="s">
        <v>36</v>
      </c>
      <c r="K885" t="s">
        <v>30</v>
      </c>
      <c r="L885" t="s">
        <v>31</v>
      </c>
      <c r="M885">
        <v>3</v>
      </c>
      <c r="N885" t="s">
        <v>32</v>
      </c>
      <c r="O885" t="s">
        <v>33</v>
      </c>
      <c r="P885">
        <v>29.475000000000001</v>
      </c>
      <c r="Q885">
        <v>336215.35320000001</v>
      </c>
      <c r="R885">
        <v>3065384.9833</v>
      </c>
      <c r="S885">
        <v>336226.17080000002</v>
      </c>
      <c r="T885">
        <v>3065412.4015000002</v>
      </c>
      <c r="U885">
        <v>2.9475000000000001E-2</v>
      </c>
      <c r="V885" t="str">
        <f>VLOOKUP(C885,'Lines LookUp'!$B$1:$C$12,2,0)</f>
        <v>DHO</v>
      </c>
      <c r="W885" t="str">
        <f>ROUNDUP(Q885,3)&amp;"-"&amp;ROUNDUP(R885,3)</f>
        <v>336215.354-3065384.984</v>
      </c>
      <c r="X885" t="str">
        <f>ROUNDUP(S885,3)&amp;"-"&amp;ROUNDUP(T885,3)</f>
        <v>336226.171-3065412.402</v>
      </c>
      <c r="Y885">
        <f>VLOOKUP(W885&amp;"-"&amp;V885,'Buscoords Workout'!$F:$G,2,0)</f>
        <v>3197</v>
      </c>
      <c r="Z885">
        <f>VLOOKUP(X885&amp;"-"&amp;V885,'Buscoords Workout'!$F:$G,2,0)</f>
        <v>3198</v>
      </c>
      <c r="AA885" t="b">
        <f>OR(ISNA(Y885),ISNA(Z885))</f>
        <v>0</v>
      </c>
    </row>
    <row r="886" spans="1:27" x14ac:dyDescent="0.25">
      <c r="A886">
        <v>1742</v>
      </c>
      <c r="B886" t="s">
        <v>24</v>
      </c>
      <c r="C886" t="s">
        <v>54</v>
      </c>
      <c r="D886" t="s">
        <v>55</v>
      </c>
      <c r="E886">
        <v>11</v>
      </c>
      <c r="F886" t="s">
        <v>37</v>
      </c>
      <c r="G886">
        <v>100</v>
      </c>
      <c r="H886" t="s">
        <v>27</v>
      </c>
      <c r="I886" t="s">
        <v>38</v>
      </c>
      <c r="J886" t="s">
        <v>36</v>
      </c>
      <c r="K886" t="s">
        <v>30</v>
      </c>
      <c r="L886" t="s">
        <v>31</v>
      </c>
      <c r="M886">
        <v>3</v>
      </c>
      <c r="N886" t="s">
        <v>32</v>
      </c>
      <c r="O886" t="s">
        <v>33</v>
      </c>
      <c r="P886">
        <v>12.6838</v>
      </c>
      <c r="Q886">
        <v>336226.17080000002</v>
      </c>
      <c r="R886">
        <v>3065412.4015000002</v>
      </c>
      <c r="S886">
        <v>336227.24969999999</v>
      </c>
      <c r="T886">
        <v>3065425.0392999998</v>
      </c>
      <c r="U886">
        <v>1.2684000000000001E-2</v>
      </c>
      <c r="V886" t="str">
        <f>VLOOKUP(C886,'Lines LookUp'!$B$1:$C$12,2,0)</f>
        <v>DHO</v>
      </c>
      <c r="W886" t="str">
        <f>ROUNDUP(Q886,3)&amp;"-"&amp;ROUNDUP(R886,3)</f>
        <v>336226.171-3065412.402</v>
      </c>
      <c r="X886" t="str">
        <f>ROUNDUP(S886,3)&amp;"-"&amp;ROUNDUP(T886,3)</f>
        <v>336227.25-3065425.04</v>
      </c>
      <c r="Y886">
        <f>VLOOKUP(W886&amp;"-"&amp;V886,'Buscoords Workout'!$F:$G,2,0)</f>
        <v>3198</v>
      </c>
      <c r="Z886">
        <f>VLOOKUP(X886&amp;"-"&amp;V886,'Buscoords Workout'!$F:$G,2,0)</f>
        <v>3199</v>
      </c>
      <c r="AA886" t="b">
        <f>OR(ISNA(Y886),ISNA(Z886))</f>
        <v>0</v>
      </c>
    </row>
    <row r="887" spans="1:27" x14ac:dyDescent="0.25">
      <c r="A887">
        <v>1743</v>
      </c>
      <c r="B887" t="s">
        <v>24</v>
      </c>
      <c r="C887" t="s">
        <v>54</v>
      </c>
      <c r="D887" t="s">
        <v>55</v>
      </c>
      <c r="E887">
        <v>11</v>
      </c>
      <c r="F887" t="s">
        <v>37</v>
      </c>
      <c r="G887">
        <v>100</v>
      </c>
      <c r="H887" t="s">
        <v>27</v>
      </c>
      <c r="I887" t="s">
        <v>38</v>
      </c>
      <c r="J887" t="s">
        <v>36</v>
      </c>
      <c r="K887" t="s">
        <v>30</v>
      </c>
      <c r="L887" t="s">
        <v>31</v>
      </c>
      <c r="M887">
        <v>3</v>
      </c>
      <c r="N887" t="s">
        <v>32</v>
      </c>
      <c r="O887" t="s">
        <v>33</v>
      </c>
      <c r="P887">
        <v>33.042400000000001</v>
      </c>
      <c r="Q887">
        <v>335701.50400000002</v>
      </c>
      <c r="R887">
        <v>3064438.2080999999</v>
      </c>
      <c r="S887">
        <v>335697.90990000003</v>
      </c>
      <c r="T887">
        <v>3064405.3616999998</v>
      </c>
      <c r="U887">
        <v>3.3042000000000002E-2</v>
      </c>
      <c r="V887" t="str">
        <f>VLOOKUP(C887,'Lines LookUp'!$B$1:$C$12,2,0)</f>
        <v>DHO</v>
      </c>
      <c r="W887" t="str">
        <f>ROUNDUP(Q887,3)&amp;"-"&amp;ROUNDUP(R887,3)</f>
        <v>335701.504-3064438.209</v>
      </c>
      <c r="X887" t="str">
        <f>ROUNDUP(S887,3)&amp;"-"&amp;ROUNDUP(T887,3)</f>
        <v>335697.91-3064405.362</v>
      </c>
      <c r="Y887">
        <f>VLOOKUP(W887&amp;"-"&amp;V887,'Buscoords Workout'!$F:$G,2,0)</f>
        <v>3051</v>
      </c>
      <c r="Z887">
        <f>VLOOKUP(X887&amp;"-"&amp;V887,'Buscoords Workout'!$F:$G,2,0)</f>
        <v>3001</v>
      </c>
      <c r="AA887" t="b">
        <f>OR(ISNA(Y887),ISNA(Z887))</f>
        <v>0</v>
      </c>
    </row>
    <row r="888" spans="1:27" x14ac:dyDescent="0.25">
      <c r="A888">
        <v>1744</v>
      </c>
      <c r="B888" t="s">
        <v>24</v>
      </c>
      <c r="C888" t="s">
        <v>54</v>
      </c>
      <c r="D888" t="s">
        <v>55</v>
      </c>
      <c r="E888">
        <v>11</v>
      </c>
      <c r="F888" t="s">
        <v>37</v>
      </c>
      <c r="G888">
        <v>100</v>
      </c>
      <c r="H888" t="s">
        <v>27</v>
      </c>
      <c r="I888" t="s">
        <v>38</v>
      </c>
      <c r="J888" t="s">
        <v>36</v>
      </c>
      <c r="K888" t="s">
        <v>30</v>
      </c>
      <c r="L888" t="s">
        <v>31</v>
      </c>
      <c r="M888">
        <v>3</v>
      </c>
      <c r="N888" t="s">
        <v>32</v>
      </c>
      <c r="O888" t="s">
        <v>33</v>
      </c>
      <c r="P888">
        <v>31.975999999999999</v>
      </c>
      <c r="Q888">
        <v>335981.4522</v>
      </c>
      <c r="R888">
        <v>3064782.39</v>
      </c>
      <c r="S888">
        <v>335991.14309999999</v>
      </c>
      <c r="T888">
        <v>3064812.8621</v>
      </c>
      <c r="U888">
        <v>3.1975999999999997E-2</v>
      </c>
      <c r="V888" t="str">
        <f>VLOOKUP(C888,'Lines LookUp'!$B$1:$C$12,2,0)</f>
        <v>DHO</v>
      </c>
      <c r="W888" t="str">
        <f>ROUNDUP(Q888,3)&amp;"-"&amp;ROUNDUP(R888,3)</f>
        <v>335981.453-3064782.39</v>
      </c>
      <c r="X888" t="str">
        <f>ROUNDUP(S888,3)&amp;"-"&amp;ROUNDUP(T888,3)</f>
        <v>335991.144-3064812.863</v>
      </c>
      <c r="Y888">
        <f>VLOOKUP(W888&amp;"-"&amp;V888,'Buscoords Workout'!$F:$G,2,0)</f>
        <v>3122</v>
      </c>
      <c r="Z888">
        <f>VLOOKUP(X888&amp;"-"&amp;V888,'Buscoords Workout'!$F:$G,2,0)</f>
        <v>3121</v>
      </c>
      <c r="AA888" t="b">
        <f>OR(ISNA(Y888),ISNA(Z888))</f>
        <v>0</v>
      </c>
    </row>
    <row r="889" spans="1:27" x14ac:dyDescent="0.25">
      <c r="A889">
        <v>1745</v>
      </c>
      <c r="B889" t="s">
        <v>24</v>
      </c>
      <c r="C889" t="s">
        <v>54</v>
      </c>
      <c r="D889" t="s">
        <v>55</v>
      </c>
      <c r="E889">
        <v>11</v>
      </c>
      <c r="F889" t="s">
        <v>37</v>
      </c>
      <c r="G889">
        <v>100</v>
      </c>
      <c r="H889" t="s">
        <v>27</v>
      </c>
      <c r="I889" t="s">
        <v>38</v>
      </c>
      <c r="J889" t="s">
        <v>36</v>
      </c>
      <c r="K889" t="s">
        <v>30</v>
      </c>
      <c r="L889" t="s">
        <v>31</v>
      </c>
      <c r="M889">
        <v>3</v>
      </c>
      <c r="N889" t="s">
        <v>32</v>
      </c>
      <c r="O889" t="s">
        <v>33</v>
      </c>
      <c r="P889">
        <v>27.5443</v>
      </c>
      <c r="Q889">
        <v>335991.14309999999</v>
      </c>
      <c r="R889">
        <v>3064812.8621</v>
      </c>
      <c r="S889">
        <v>335999.75229999999</v>
      </c>
      <c r="T889">
        <v>3064839.0263999999</v>
      </c>
      <c r="U889">
        <v>2.7543999999999999E-2</v>
      </c>
      <c r="V889" t="str">
        <f>VLOOKUP(C889,'Lines LookUp'!$B$1:$C$12,2,0)</f>
        <v>DHO</v>
      </c>
      <c r="W889" t="str">
        <f>ROUNDUP(Q889,3)&amp;"-"&amp;ROUNDUP(R889,3)</f>
        <v>335991.144-3064812.863</v>
      </c>
      <c r="X889" t="str">
        <f>ROUNDUP(S889,3)&amp;"-"&amp;ROUNDUP(T889,3)</f>
        <v>335999.753-3064839.027</v>
      </c>
      <c r="Y889">
        <f>VLOOKUP(W889&amp;"-"&amp;V889,'Buscoords Workout'!$F:$G,2,0)</f>
        <v>3121</v>
      </c>
      <c r="Z889">
        <f>VLOOKUP(X889&amp;"-"&amp;V889,'Buscoords Workout'!$F:$G,2,0)</f>
        <v>3120</v>
      </c>
      <c r="AA889" t="b">
        <f>OR(ISNA(Y889),ISNA(Z889))</f>
        <v>0</v>
      </c>
    </row>
    <row r="890" spans="1:27" x14ac:dyDescent="0.25">
      <c r="A890">
        <v>1746</v>
      </c>
      <c r="B890" t="s">
        <v>24</v>
      </c>
      <c r="C890" t="s">
        <v>54</v>
      </c>
      <c r="D890" t="s">
        <v>55</v>
      </c>
      <c r="E890">
        <v>11</v>
      </c>
      <c r="F890" t="s">
        <v>37</v>
      </c>
      <c r="G890">
        <v>100</v>
      </c>
      <c r="H890" t="s">
        <v>27</v>
      </c>
      <c r="I890" t="s">
        <v>38</v>
      </c>
      <c r="J890" t="s">
        <v>36</v>
      </c>
      <c r="K890" t="s">
        <v>30</v>
      </c>
      <c r="L890" t="s">
        <v>31</v>
      </c>
      <c r="M890">
        <v>3</v>
      </c>
      <c r="N890" t="s">
        <v>32</v>
      </c>
      <c r="O890" t="s">
        <v>33</v>
      </c>
      <c r="P890">
        <v>37.636200000000002</v>
      </c>
      <c r="Q890">
        <v>336035.93930000003</v>
      </c>
      <c r="R890">
        <v>3064828.6828999999</v>
      </c>
      <c r="S890">
        <v>335999.75229999999</v>
      </c>
      <c r="T890">
        <v>3064839.0263999999</v>
      </c>
      <c r="U890">
        <v>3.7636000000000003E-2</v>
      </c>
      <c r="V890" t="str">
        <f>VLOOKUP(C890,'Lines LookUp'!$B$1:$C$12,2,0)</f>
        <v>DHO</v>
      </c>
      <c r="W890" t="str">
        <f>ROUNDUP(Q890,3)&amp;"-"&amp;ROUNDUP(R890,3)</f>
        <v>336035.94-3064828.683</v>
      </c>
      <c r="X890" t="str">
        <f>ROUNDUP(S890,3)&amp;"-"&amp;ROUNDUP(T890,3)</f>
        <v>335999.753-3064839.027</v>
      </c>
      <c r="Y890">
        <f>VLOOKUP(W890&amp;"-"&amp;V890,'Buscoords Workout'!$F:$G,2,0)</f>
        <v>3119</v>
      </c>
      <c r="Z890">
        <f>VLOOKUP(X890&amp;"-"&amp;V890,'Buscoords Workout'!$F:$G,2,0)</f>
        <v>3120</v>
      </c>
      <c r="AA890" t="b">
        <f>OR(ISNA(Y890),ISNA(Z890))</f>
        <v>0</v>
      </c>
    </row>
    <row r="891" spans="1:27" x14ac:dyDescent="0.25">
      <c r="A891">
        <v>1307</v>
      </c>
      <c r="B891" t="s">
        <v>24</v>
      </c>
      <c r="C891" t="s">
        <v>52</v>
      </c>
      <c r="D891" t="s">
        <v>53</v>
      </c>
      <c r="E891">
        <v>11</v>
      </c>
      <c r="F891" t="s">
        <v>42</v>
      </c>
      <c r="G891">
        <v>240</v>
      </c>
      <c r="H891" t="s">
        <v>27</v>
      </c>
      <c r="I891" t="s">
        <v>28</v>
      </c>
      <c r="J891" t="s">
        <v>36</v>
      </c>
      <c r="K891" t="s">
        <v>49</v>
      </c>
      <c r="L891" t="s">
        <v>31</v>
      </c>
      <c r="M891">
        <v>3</v>
      </c>
      <c r="N891" t="s">
        <v>32</v>
      </c>
      <c r="O891" t="s">
        <v>33</v>
      </c>
      <c r="P891">
        <v>8.0070899999999998</v>
      </c>
      <c r="Q891">
        <v>336236.49300000002</v>
      </c>
      <c r="R891">
        <v>3063405.7793000001</v>
      </c>
      <c r="S891">
        <v>336228.93105299998</v>
      </c>
      <c r="T891">
        <v>3063408.41188</v>
      </c>
      <c r="U891">
        <v>8.0070000000000002E-3</v>
      </c>
      <c r="V891" t="str">
        <f>VLOOKUP(C891,'Lines LookUp'!$B$1:$C$12,2,0)</f>
        <v>GOT</v>
      </c>
      <c r="W891" t="str">
        <f>ROUNDUP(Q891,3)&amp;"-"&amp;ROUNDUP(R891,3)</f>
        <v>336236.493-3063405.78</v>
      </c>
      <c r="X891" t="str">
        <f>ROUNDUP(S891,3)&amp;"-"&amp;ROUNDUP(T891,3)</f>
        <v>336228.932-3063408.412</v>
      </c>
      <c r="Y891">
        <f>VLOOKUP(W891&amp;"-"&amp;V891,'Buscoords Workout'!$F:$G,2,0)</f>
        <v>104</v>
      </c>
      <c r="Z891">
        <f>VLOOKUP(X891&amp;"-"&amp;V891,'Buscoords Workout'!$F:$G,2,0)</f>
        <v>4148</v>
      </c>
      <c r="AA891" t="b">
        <f>OR(ISNA(Y891),ISNA(Z891))</f>
        <v>0</v>
      </c>
    </row>
    <row r="892" spans="1:27" x14ac:dyDescent="0.25">
      <c r="A892">
        <v>1308</v>
      </c>
      <c r="B892" t="s">
        <v>24</v>
      </c>
      <c r="C892" t="s">
        <v>52</v>
      </c>
      <c r="D892" t="s">
        <v>53</v>
      </c>
      <c r="E892">
        <v>11</v>
      </c>
      <c r="F892" t="s">
        <v>42</v>
      </c>
      <c r="G892">
        <v>240</v>
      </c>
      <c r="H892" t="s">
        <v>27</v>
      </c>
      <c r="I892" t="s">
        <v>28</v>
      </c>
      <c r="J892" t="s">
        <v>36</v>
      </c>
      <c r="K892" t="s">
        <v>49</v>
      </c>
      <c r="L892" t="s">
        <v>31</v>
      </c>
      <c r="M892">
        <v>3</v>
      </c>
      <c r="N892" t="s">
        <v>32</v>
      </c>
      <c r="O892" t="s">
        <v>33</v>
      </c>
      <c r="P892">
        <v>12.534800000000001</v>
      </c>
      <c r="Q892">
        <v>336228.93105299998</v>
      </c>
      <c r="R892">
        <v>3063408.41188</v>
      </c>
      <c r="S892">
        <v>336217.0931</v>
      </c>
      <c r="T892">
        <v>3063412.5331000001</v>
      </c>
      <c r="U892">
        <v>1.2534999999999999E-2</v>
      </c>
      <c r="V892" t="str">
        <f>VLOOKUP(C892,'Lines LookUp'!$B$1:$C$12,2,0)</f>
        <v>GOT</v>
      </c>
      <c r="W892" t="str">
        <f>ROUNDUP(Q892,3)&amp;"-"&amp;ROUNDUP(R892,3)</f>
        <v>336228.932-3063408.412</v>
      </c>
      <c r="X892" t="str">
        <f>ROUNDUP(S892,3)&amp;"-"&amp;ROUNDUP(T892,3)</f>
        <v>336217.094-3063412.534</v>
      </c>
      <c r="Y892">
        <f>VLOOKUP(W892&amp;"-"&amp;V892,'Buscoords Workout'!$F:$G,2,0)</f>
        <v>4148</v>
      </c>
      <c r="Z892">
        <f>VLOOKUP(X892&amp;"-"&amp;V892,'Buscoords Workout'!$F:$G,2,0)</f>
        <v>4002</v>
      </c>
      <c r="AA892" t="b">
        <f>OR(ISNA(Y892),ISNA(Z892))</f>
        <v>0</v>
      </c>
    </row>
    <row r="893" spans="1:27" x14ac:dyDescent="0.25">
      <c r="A893">
        <v>1309</v>
      </c>
      <c r="B893" t="s">
        <v>24</v>
      </c>
      <c r="C893" t="s">
        <v>52</v>
      </c>
      <c r="D893" t="s">
        <v>53</v>
      </c>
      <c r="E893">
        <v>11</v>
      </c>
      <c r="F893" t="s">
        <v>42</v>
      </c>
      <c r="G893">
        <v>240</v>
      </c>
      <c r="H893" t="s">
        <v>27</v>
      </c>
      <c r="I893" t="s">
        <v>28</v>
      </c>
      <c r="J893" t="s">
        <v>36</v>
      </c>
      <c r="K893" t="s">
        <v>49</v>
      </c>
      <c r="L893" t="s">
        <v>31</v>
      </c>
      <c r="M893">
        <v>3</v>
      </c>
      <c r="N893" t="s">
        <v>32</v>
      </c>
      <c r="O893" t="s">
        <v>33</v>
      </c>
      <c r="P893">
        <v>16.7241</v>
      </c>
      <c r="Q893">
        <v>336217.0931</v>
      </c>
      <c r="R893">
        <v>3063412.5331000001</v>
      </c>
      <c r="S893">
        <v>336220.35112100001</v>
      </c>
      <c r="T893">
        <v>3063428.9368199999</v>
      </c>
      <c r="U893">
        <v>1.6723999999999999E-2</v>
      </c>
      <c r="V893" t="str">
        <f>VLOOKUP(C893,'Lines LookUp'!$B$1:$C$12,2,0)</f>
        <v>GOT</v>
      </c>
      <c r="W893" t="str">
        <f>ROUNDUP(Q893,3)&amp;"-"&amp;ROUNDUP(R893,3)</f>
        <v>336217.094-3063412.534</v>
      </c>
      <c r="X893" t="str">
        <f>ROUNDUP(S893,3)&amp;"-"&amp;ROUNDUP(T893,3)</f>
        <v>336220.352-3063428.937</v>
      </c>
      <c r="Y893">
        <f>VLOOKUP(W893&amp;"-"&amp;V893,'Buscoords Workout'!$F:$G,2,0)</f>
        <v>4002</v>
      </c>
      <c r="Z893">
        <f>VLOOKUP(X893&amp;"-"&amp;V893,'Buscoords Workout'!$F:$G,2,0)</f>
        <v>4149</v>
      </c>
      <c r="AA893" t="b">
        <f>OR(ISNA(Y893),ISNA(Z893))</f>
        <v>0</v>
      </c>
    </row>
    <row r="894" spans="1:27" x14ac:dyDescent="0.25">
      <c r="A894">
        <v>1310</v>
      </c>
      <c r="B894" t="s">
        <v>24</v>
      </c>
      <c r="C894" t="s">
        <v>52</v>
      </c>
      <c r="D894" t="s">
        <v>53</v>
      </c>
      <c r="E894">
        <v>11</v>
      </c>
      <c r="F894" t="s">
        <v>42</v>
      </c>
      <c r="G894">
        <v>240</v>
      </c>
      <c r="H894" t="s">
        <v>27</v>
      </c>
      <c r="I894" t="s">
        <v>28</v>
      </c>
      <c r="J894" t="s">
        <v>36</v>
      </c>
      <c r="K894" t="s">
        <v>49</v>
      </c>
      <c r="L894" t="s">
        <v>31</v>
      </c>
      <c r="M894">
        <v>3</v>
      </c>
      <c r="N894" t="s">
        <v>32</v>
      </c>
      <c r="O894" t="s">
        <v>33</v>
      </c>
      <c r="P894">
        <v>2.5797300000000001</v>
      </c>
      <c r="Q894">
        <v>336220.79734400002</v>
      </c>
      <c r="R894">
        <v>3063431.1834999998</v>
      </c>
      <c r="S894">
        <v>336221.29989999998</v>
      </c>
      <c r="T894">
        <v>3063433.7138</v>
      </c>
      <c r="U894">
        <v>2.5799999999999998E-3</v>
      </c>
      <c r="V894" t="str">
        <f>VLOOKUP(C894,'Lines LookUp'!$B$1:$C$12,2,0)</f>
        <v>GOT</v>
      </c>
      <c r="W894" t="str">
        <f>ROUNDUP(Q894,3)&amp;"-"&amp;ROUNDUP(R894,3)</f>
        <v>336220.798-3063431.184</v>
      </c>
      <c r="X894" t="str">
        <f>ROUNDUP(S894,3)&amp;"-"&amp;ROUNDUP(T894,3)</f>
        <v>336221.3-3063433.714</v>
      </c>
      <c r="Y894">
        <f>VLOOKUP(W894&amp;"-"&amp;V894,'Buscoords Workout'!$F:$G,2,0)</f>
        <v>4151</v>
      </c>
      <c r="Z894">
        <f>VLOOKUP(X894&amp;"-"&amp;V894,'Buscoords Workout'!$F:$G,2,0)</f>
        <v>4003</v>
      </c>
      <c r="AA894" t="b">
        <f>OR(ISNA(Y894),ISNA(Z894))</f>
        <v>0</v>
      </c>
    </row>
    <row r="895" spans="1:27" x14ac:dyDescent="0.25">
      <c r="A895">
        <v>1311</v>
      </c>
      <c r="B895" t="s">
        <v>24</v>
      </c>
      <c r="C895" t="s">
        <v>52</v>
      </c>
      <c r="D895" t="s">
        <v>53</v>
      </c>
      <c r="E895">
        <v>11</v>
      </c>
      <c r="F895" t="s">
        <v>42</v>
      </c>
      <c r="G895">
        <v>240</v>
      </c>
      <c r="H895" t="s">
        <v>27</v>
      </c>
      <c r="I895" t="s">
        <v>28</v>
      </c>
      <c r="J895" t="s">
        <v>36</v>
      </c>
      <c r="K895" t="s">
        <v>49</v>
      </c>
      <c r="L895" t="s">
        <v>31</v>
      </c>
      <c r="M895">
        <v>3</v>
      </c>
      <c r="N895" t="s">
        <v>32</v>
      </c>
      <c r="O895" t="s">
        <v>33</v>
      </c>
      <c r="P895">
        <v>0.57729600000000003</v>
      </c>
      <c r="Q895">
        <v>336220.68488100002</v>
      </c>
      <c r="R895">
        <v>3063430.6172600002</v>
      </c>
      <c r="S895">
        <v>336220.79734400002</v>
      </c>
      <c r="T895">
        <v>3063431.1834999998</v>
      </c>
      <c r="U895">
        <v>5.7700000000000004E-4</v>
      </c>
      <c r="V895" t="str">
        <f>VLOOKUP(C895,'Lines LookUp'!$B$1:$C$12,2,0)</f>
        <v>GOT</v>
      </c>
      <c r="W895" t="str">
        <f>ROUNDUP(Q895,3)&amp;"-"&amp;ROUNDUP(R895,3)</f>
        <v>336220.685-3063430.618</v>
      </c>
      <c r="X895" t="str">
        <f>ROUNDUP(S895,3)&amp;"-"&amp;ROUNDUP(T895,3)</f>
        <v>336220.798-3063431.184</v>
      </c>
      <c r="Y895">
        <f>VLOOKUP(W895&amp;"-"&amp;V895,'Buscoords Workout'!$F:$G,2,0)</f>
        <v>4150</v>
      </c>
      <c r="Z895">
        <f>VLOOKUP(X895&amp;"-"&amp;V895,'Buscoords Workout'!$F:$G,2,0)</f>
        <v>4151</v>
      </c>
      <c r="AA895" t="b">
        <f>OR(ISNA(Y895),ISNA(Z895))</f>
        <v>0</v>
      </c>
    </row>
    <row r="896" spans="1:27" x14ac:dyDescent="0.25">
      <c r="A896">
        <v>1312</v>
      </c>
      <c r="B896" t="s">
        <v>24</v>
      </c>
      <c r="C896" t="s">
        <v>52</v>
      </c>
      <c r="D896" t="s">
        <v>53</v>
      </c>
      <c r="E896">
        <v>11</v>
      </c>
      <c r="F896" t="s">
        <v>42</v>
      </c>
      <c r="G896">
        <v>240</v>
      </c>
      <c r="H896" t="s">
        <v>27</v>
      </c>
      <c r="I896" t="s">
        <v>28</v>
      </c>
      <c r="J896" t="s">
        <v>36</v>
      </c>
      <c r="K896" t="s">
        <v>49</v>
      </c>
      <c r="L896" t="s">
        <v>31</v>
      </c>
      <c r="M896">
        <v>3</v>
      </c>
      <c r="N896" t="s">
        <v>32</v>
      </c>
      <c r="O896" t="s">
        <v>33</v>
      </c>
      <c r="P896">
        <v>1.71326</v>
      </c>
      <c r="Q896">
        <v>336220.35112100001</v>
      </c>
      <c r="R896">
        <v>3063428.9368199999</v>
      </c>
      <c r="S896">
        <v>336220.68488100002</v>
      </c>
      <c r="T896">
        <v>3063430.6172600002</v>
      </c>
      <c r="U896">
        <v>1.7129999999999999E-3</v>
      </c>
      <c r="V896" t="str">
        <f>VLOOKUP(C896,'Lines LookUp'!$B$1:$C$12,2,0)</f>
        <v>GOT</v>
      </c>
      <c r="W896" t="str">
        <f>ROUNDUP(Q896,3)&amp;"-"&amp;ROUNDUP(R896,3)</f>
        <v>336220.352-3063428.937</v>
      </c>
      <c r="X896" t="str">
        <f>ROUNDUP(S896,3)&amp;"-"&amp;ROUNDUP(T896,3)</f>
        <v>336220.685-3063430.618</v>
      </c>
      <c r="Y896">
        <f>VLOOKUP(W896&amp;"-"&amp;V896,'Buscoords Workout'!$F:$G,2,0)</f>
        <v>4149</v>
      </c>
      <c r="Z896">
        <f>VLOOKUP(X896&amp;"-"&amp;V896,'Buscoords Workout'!$F:$G,2,0)</f>
        <v>4150</v>
      </c>
      <c r="AA896" t="b">
        <f>OR(ISNA(Y896),ISNA(Z896))</f>
        <v>0</v>
      </c>
    </row>
    <row r="897" spans="1:27" x14ac:dyDescent="0.25">
      <c r="A897">
        <v>1313</v>
      </c>
      <c r="B897" t="s">
        <v>24</v>
      </c>
      <c r="C897" t="s">
        <v>52</v>
      </c>
      <c r="D897" t="s">
        <v>53</v>
      </c>
      <c r="E897">
        <v>11</v>
      </c>
      <c r="F897" t="s">
        <v>42</v>
      </c>
      <c r="G897">
        <v>240</v>
      </c>
      <c r="H897" t="s">
        <v>27</v>
      </c>
      <c r="I897" t="s">
        <v>28</v>
      </c>
      <c r="J897" t="s">
        <v>36</v>
      </c>
      <c r="K897" t="s">
        <v>49</v>
      </c>
      <c r="L897" t="s">
        <v>31</v>
      </c>
      <c r="M897">
        <v>3</v>
      </c>
      <c r="N897" t="s">
        <v>32</v>
      </c>
      <c r="O897" t="s">
        <v>33</v>
      </c>
      <c r="P897">
        <v>7.8611899999999997</v>
      </c>
      <c r="Q897">
        <v>336221.29989999998</v>
      </c>
      <c r="R897">
        <v>3063433.7138</v>
      </c>
      <c r="S897">
        <v>336218.61927899998</v>
      </c>
      <c r="T897">
        <v>3063441.1038299999</v>
      </c>
      <c r="U897">
        <v>7.8609999999999999E-3</v>
      </c>
      <c r="V897" t="str">
        <f>VLOOKUP(C897,'Lines LookUp'!$B$1:$C$12,2,0)</f>
        <v>GOT</v>
      </c>
      <c r="W897" t="str">
        <f>ROUNDUP(Q897,3)&amp;"-"&amp;ROUNDUP(R897,3)</f>
        <v>336221.3-3063433.714</v>
      </c>
      <c r="X897" t="str">
        <f>ROUNDUP(S897,3)&amp;"-"&amp;ROUNDUP(T897,3)</f>
        <v>336218.62-3063441.104</v>
      </c>
      <c r="Y897">
        <f>VLOOKUP(W897&amp;"-"&amp;V897,'Buscoords Workout'!$F:$G,2,0)</f>
        <v>4003</v>
      </c>
      <c r="Z897">
        <f>VLOOKUP(X897&amp;"-"&amp;V897,'Buscoords Workout'!$F:$G,2,0)</f>
        <v>4152</v>
      </c>
      <c r="AA897" t="b">
        <f>OR(ISNA(Y897),ISNA(Z897))</f>
        <v>0</v>
      </c>
    </row>
    <row r="898" spans="1:27" x14ac:dyDescent="0.25">
      <c r="A898">
        <v>1314</v>
      </c>
      <c r="B898" t="s">
        <v>24</v>
      </c>
      <c r="C898" t="s">
        <v>52</v>
      </c>
      <c r="D898" t="s">
        <v>53</v>
      </c>
      <c r="E898">
        <v>11</v>
      </c>
      <c r="F898" t="s">
        <v>42</v>
      </c>
      <c r="G898">
        <v>240</v>
      </c>
      <c r="H898" t="s">
        <v>27</v>
      </c>
      <c r="I898" t="s">
        <v>28</v>
      </c>
      <c r="J898" t="s">
        <v>36</v>
      </c>
      <c r="K898" t="s">
        <v>49</v>
      </c>
      <c r="L898" t="s">
        <v>31</v>
      </c>
      <c r="M898">
        <v>3</v>
      </c>
      <c r="N898" t="s">
        <v>32</v>
      </c>
      <c r="O898" t="s">
        <v>33</v>
      </c>
      <c r="P898">
        <v>0.53476000000000001</v>
      </c>
      <c r="Q898">
        <v>336215.04055699997</v>
      </c>
      <c r="R898">
        <v>3063450.9697799999</v>
      </c>
      <c r="S898">
        <v>336214.85820700001</v>
      </c>
      <c r="T898">
        <v>3063451.4724900001</v>
      </c>
      <c r="U898">
        <v>5.3499999999999999E-4</v>
      </c>
      <c r="V898" t="str">
        <f>VLOOKUP(C898,'Lines LookUp'!$B$1:$C$12,2,0)</f>
        <v>GOT</v>
      </c>
      <c r="W898" t="str">
        <f>ROUNDUP(Q898,3)&amp;"-"&amp;ROUNDUP(R898,3)</f>
        <v>336215.041-3063450.97</v>
      </c>
      <c r="X898" t="str">
        <f>ROUNDUP(S898,3)&amp;"-"&amp;ROUNDUP(T898,3)</f>
        <v>336214.859-3063451.473</v>
      </c>
      <c r="Y898">
        <f>VLOOKUP(W898&amp;"-"&amp;V898,'Buscoords Workout'!$F:$G,2,0)</f>
        <v>4155</v>
      </c>
      <c r="Z898">
        <f>VLOOKUP(X898&amp;"-"&amp;V898,'Buscoords Workout'!$F:$G,2,0)</f>
        <v>4156</v>
      </c>
      <c r="AA898" t="b">
        <f>OR(ISNA(Y898),ISNA(Z898))</f>
        <v>0</v>
      </c>
    </row>
    <row r="899" spans="1:27" x14ac:dyDescent="0.25">
      <c r="A899">
        <v>1315</v>
      </c>
      <c r="B899" t="s">
        <v>24</v>
      </c>
      <c r="C899" t="s">
        <v>52</v>
      </c>
      <c r="D899" t="s">
        <v>53</v>
      </c>
      <c r="E899">
        <v>11</v>
      </c>
      <c r="F899" t="s">
        <v>42</v>
      </c>
      <c r="G899">
        <v>240</v>
      </c>
      <c r="H899" t="s">
        <v>27</v>
      </c>
      <c r="I899" t="s">
        <v>28</v>
      </c>
      <c r="J899" t="s">
        <v>36</v>
      </c>
      <c r="K899" t="s">
        <v>49</v>
      </c>
      <c r="L899" t="s">
        <v>31</v>
      </c>
      <c r="M899">
        <v>3</v>
      </c>
      <c r="N899" t="s">
        <v>32</v>
      </c>
      <c r="O899" t="s">
        <v>33</v>
      </c>
      <c r="P899">
        <v>5.9487699999999997</v>
      </c>
      <c r="Q899">
        <v>336214.85820700001</v>
      </c>
      <c r="R899">
        <v>3063451.4724900001</v>
      </c>
      <c r="S899">
        <v>336212.82970900001</v>
      </c>
      <c r="T899">
        <v>3063457.0647300002</v>
      </c>
      <c r="U899">
        <v>5.9490000000000003E-3</v>
      </c>
      <c r="V899" t="str">
        <f>VLOOKUP(C899,'Lines LookUp'!$B$1:$C$12,2,0)</f>
        <v>GOT</v>
      </c>
      <c r="W899" t="str">
        <f>ROUNDUP(Q899,3)&amp;"-"&amp;ROUNDUP(R899,3)</f>
        <v>336214.859-3063451.473</v>
      </c>
      <c r="X899" t="str">
        <f>ROUNDUP(S899,3)&amp;"-"&amp;ROUNDUP(T899,3)</f>
        <v>336212.83-3063457.065</v>
      </c>
      <c r="Y899">
        <f>VLOOKUP(W899&amp;"-"&amp;V899,'Buscoords Workout'!$F:$G,2,0)</f>
        <v>4156</v>
      </c>
      <c r="Z899">
        <f>VLOOKUP(X899&amp;"-"&amp;V899,'Buscoords Workout'!$F:$G,2,0)</f>
        <v>4157</v>
      </c>
      <c r="AA899" t="b">
        <f>OR(ISNA(Y899),ISNA(Z899))</f>
        <v>0</v>
      </c>
    </row>
    <row r="900" spans="1:27" x14ac:dyDescent="0.25">
      <c r="A900">
        <v>1316</v>
      </c>
      <c r="B900" t="s">
        <v>24</v>
      </c>
      <c r="C900" t="s">
        <v>52</v>
      </c>
      <c r="D900" t="s">
        <v>53</v>
      </c>
      <c r="E900">
        <v>11</v>
      </c>
      <c r="F900" t="s">
        <v>42</v>
      </c>
      <c r="G900">
        <v>240</v>
      </c>
      <c r="H900" t="s">
        <v>27</v>
      </c>
      <c r="I900" t="s">
        <v>28</v>
      </c>
      <c r="J900" t="s">
        <v>36</v>
      </c>
      <c r="K900" t="s">
        <v>49</v>
      </c>
      <c r="L900" t="s">
        <v>31</v>
      </c>
      <c r="M900">
        <v>3</v>
      </c>
      <c r="N900" t="s">
        <v>32</v>
      </c>
      <c r="O900" t="s">
        <v>33</v>
      </c>
      <c r="P900">
        <v>1.01556</v>
      </c>
      <c r="Q900">
        <v>336212.343697</v>
      </c>
      <c r="R900">
        <v>3063458.4045799999</v>
      </c>
      <c r="S900">
        <v>336211.99739799998</v>
      </c>
      <c r="T900">
        <v>3063459.3592699999</v>
      </c>
      <c r="U900">
        <v>1.016E-3</v>
      </c>
      <c r="V900" t="str">
        <f>VLOOKUP(C900,'Lines LookUp'!$B$1:$C$12,2,0)</f>
        <v>GOT</v>
      </c>
      <c r="W900" t="str">
        <f>ROUNDUP(Q900,3)&amp;"-"&amp;ROUNDUP(R900,3)</f>
        <v>336212.344-3063458.405</v>
      </c>
      <c r="X900" t="str">
        <f>ROUNDUP(S900,3)&amp;"-"&amp;ROUNDUP(T900,3)</f>
        <v>336211.998-3063459.36</v>
      </c>
      <c r="Y900">
        <f>VLOOKUP(W900&amp;"-"&amp;V900,'Buscoords Workout'!$F:$G,2,0)</f>
        <v>4158</v>
      </c>
      <c r="Z900">
        <f>VLOOKUP(X900&amp;"-"&amp;V900,'Buscoords Workout'!$F:$G,2,0)</f>
        <v>4159</v>
      </c>
      <c r="AA900" t="b">
        <f>OR(ISNA(Y900),ISNA(Z900))</f>
        <v>0</v>
      </c>
    </row>
    <row r="901" spans="1:27" x14ac:dyDescent="0.25">
      <c r="A901">
        <v>1317</v>
      </c>
      <c r="B901" t="s">
        <v>24</v>
      </c>
      <c r="C901" t="s">
        <v>52</v>
      </c>
      <c r="D901" t="s">
        <v>53</v>
      </c>
      <c r="E901">
        <v>11</v>
      </c>
      <c r="F901" t="s">
        <v>42</v>
      </c>
      <c r="G901">
        <v>240</v>
      </c>
      <c r="H901" t="s">
        <v>27</v>
      </c>
      <c r="I901" t="s">
        <v>28</v>
      </c>
      <c r="J901" t="s">
        <v>36</v>
      </c>
      <c r="K901" t="s">
        <v>49</v>
      </c>
      <c r="L901" t="s">
        <v>31</v>
      </c>
      <c r="M901">
        <v>3</v>
      </c>
      <c r="N901" t="s">
        <v>32</v>
      </c>
      <c r="O901" t="s">
        <v>33</v>
      </c>
      <c r="P901">
        <v>6.2695699999999999</v>
      </c>
      <c r="Q901">
        <v>336217.17844500003</v>
      </c>
      <c r="R901">
        <v>3063445.0759800002</v>
      </c>
      <c r="S901">
        <v>336215.04055699997</v>
      </c>
      <c r="T901">
        <v>3063450.9697799999</v>
      </c>
      <c r="U901">
        <v>6.2700000000000004E-3</v>
      </c>
      <c r="V901" t="str">
        <f>VLOOKUP(C901,'Lines LookUp'!$B$1:$C$12,2,0)</f>
        <v>GOT</v>
      </c>
      <c r="W901" t="str">
        <f>ROUNDUP(Q901,3)&amp;"-"&amp;ROUNDUP(R901,3)</f>
        <v>336217.179-3063445.076</v>
      </c>
      <c r="X901" t="str">
        <f>ROUNDUP(S901,3)&amp;"-"&amp;ROUNDUP(T901,3)</f>
        <v>336215.041-3063450.97</v>
      </c>
      <c r="Y901">
        <f>VLOOKUP(W901&amp;"-"&amp;V901,'Buscoords Workout'!$F:$G,2,0)</f>
        <v>4154</v>
      </c>
      <c r="Z901">
        <f>VLOOKUP(X901&amp;"-"&amp;V901,'Buscoords Workout'!$F:$G,2,0)</f>
        <v>4155</v>
      </c>
      <c r="AA901" t="b">
        <f>OR(ISNA(Y901),ISNA(Z901))</f>
        <v>0</v>
      </c>
    </row>
    <row r="902" spans="1:27" x14ac:dyDescent="0.25">
      <c r="A902">
        <v>1318</v>
      </c>
      <c r="B902" t="s">
        <v>24</v>
      </c>
      <c r="C902" t="s">
        <v>52</v>
      </c>
      <c r="D902" t="s">
        <v>53</v>
      </c>
      <c r="E902">
        <v>11</v>
      </c>
      <c r="F902" t="s">
        <v>42</v>
      </c>
      <c r="G902">
        <v>240</v>
      </c>
      <c r="H902" t="s">
        <v>27</v>
      </c>
      <c r="I902" t="s">
        <v>28</v>
      </c>
      <c r="J902" t="s">
        <v>36</v>
      </c>
      <c r="K902" t="s">
        <v>49</v>
      </c>
      <c r="L902" t="s">
        <v>31</v>
      </c>
      <c r="M902">
        <v>3</v>
      </c>
      <c r="N902" t="s">
        <v>32</v>
      </c>
      <c r="O902" t="s">
        <v>33</v>
      </c>
      <c r="P902">
        <v>9.1183300000000003</v>
      </c>
      <c r="Q902">
        <v>336211.99739799998</v>
      </c>
      <c r="R902">
        <v>3063459.3592699999</v>
      </c>
      <c r="S902">
        <v>336208.88809999998</v>
      </c>
      <c r="T902">
        <v>3063467.9311000002</v>
      </c>
      <c r="U902">
        <v>9.1179999999999994E-3</v>
      </c>
      <c r="V902" t="str">
        <f>VLOOKUP(C902,'Lines LookUp'!$B$1:$C$12,2,0)</f>
        <v>GOT</v>
      </c>
      <c r="W902" t="str">
        <f>ROUNDUP(Q902,3)&amp;"-"&amp;ROUNDUP(R902,3)</f>
        <v>336211.998-3063459.36</v>
      </c>
      <c r="X902" t="str">
        <f>ROUNDUP(S902,3)&amp;"-"&amp;ROUNDUP(T902,3)</f>
        <v>336208.889-3063467.932</v>
      </c>
      <c r="Y902">
        <f>VLOOKUP(W902&amp;"-"&amp;V902,'Buscoords Workout'!$F:$G,2,0)</f>
        <v>4159</v>
      </c>
      <c r="Z902">
        <f>VLOOKUP(X902&amp;"-"&amp;V902,'Buscoords Workout'!$F:$G,2,0)</f>
        <v>4004</v>
      </c>
      <c r="AA902" t="b">
        <f>OR(ISNA(Y902),ISNA(Z902))</f>
        <v>0</v>
      </c>
    </row>
    <row r="903" spans="1:27" x14ac:dyDescent="0.25">
      <c r="A903">
        <v>1319</v>
      </c>
      <c r="B903" t="s">
        <v>24</v>
      </c>
      <c r="C903" t="s">
        <v>52</v>
      </c>
      <c r="D903" t="s">
        <v>53</v>
      </c>
      <c r="E903">
        <v>11</v>
      </c>
      <c r="F903" t="s">
        <v>42</v>
      </c>
      <c r="G903">
        <v>240</v>
      </c>
      <c r="H903" t="s">
        <v>27</v>
      </c>
      <c r="I903" t="s">
        <v>28</v>
      </c>
      <c r="J903" t="s">
        <v>36</v>
      </c>
      <c r="K903" t="s">
        <v>49</v>
      </c>
      <c r="L903" t="s">
        <v>31</v>
      </c>
      <c r="M903">
        <v>3</v>
      </c>
      <c r="N903" t="s">
        <v>32</v>
      </c>
      <c r="O903" t="s">
        <v>33</v>
      </c>
      <c r="P903">
        <v>2.7088700000000001</v>
      </c>
      <c r="Q903">
        <v>336218.10215499997</v>
      </c>
      <c r="R903">
        <v>3063442.5294599999</v>
      </c>
      <c r="S903">
        <v>336217.17844500003</v>
      </c>
      <c r="T903">
        <v>3063445.0759800002</v>
      </c>
      <c r="U903">
        <v>2.709E-3</v>
      </c>
      <c r="V903" t="str">
        <f>VLOOKUP(C903,'Lines LookUp'!$B$1:$C$12,2,0)</f>
        <v>GOT</v>
      </c>
      <c r="W903" t="str">
        <f>ROUNDUP(Q903,3)&amp;"-"&amp;ROUNDUP(R903,3)</f>
        <v>336218.103-3063442.53</v>
      </c>
      <c r="X903" t="str">
        <f>ROUNDUP(S903,3)&amp;"-"&amp;ROUNDUP(T903,3)</f>
        <v>336217.179-3063445.076</v>
      </c>
      <c r="Y903">
        <f>VLOOKUP(W903&amp;"-"&amp;V903,'Buscoords Workout'!$F:$G,2,0)</f>
        <v>4153</v>
      </c>
      <c r="Z903">
        <f>VLOOKUP(X903&amp;"-"&amp;V903,'Buscoords Workout'!$F:$G,2,0)</f>
        <v>4154</v>
      </c>
      <c r="AA903" t="b">
        <f>OR(ISNA(Y903),ISNA(Z903))</f>
        <v>0</v>
      </c>
    </row>
    <row r="904" spans="1:27" x14ac:dyDescent="0.25">
      <c r="A904">
        <v>1320</v>
      </c>
      <c r="B904" t="s">
        <v>24</v>
      </c>
      <c r="C904" t="s">
        <v>52</v>
      </c>
      <c r="D904" t="s">
        <v>53</v>
      </c>
      <c r="E904">
        <v>11</v>
      </c>
      <c r="F904" t="s">
        <v>42</v>
      </c>
      <c r="G904">
        <v>240</v>
      </c>
      <c r="H904" t="s">
        <v>27</v>
      </c>
      <c r="I904" t="s">
        <v>28</v>
      </c>
      <c r="J904" t="s">
        <v>36</v>
      </c>
      <c r="K904" t="s">
        <v>49</v>
      </c>
      <c r="L904" t="s">
        <v>31</v>
      </c>
      <c r="M904">
        <v>3</v>
      </c>
      <c r="N904" t="s">
        <v>32</v>
      </c>
      <c r="O904" t="s">
        <v>33</v>
      </c>
      <c r="P904">
        <v>1.4252800000000001</v>
      </c>
      <c r="Q904">
        <v>336212.82970900001</v>
      </c>
      <c r="R904">
        <v>3063457.0647300002</v>
      </c>
      <c r="S904">
        <v>336212.343697</v>
      </c>
      <c r="T904">
        <v>3063458.4045799999</v>
      </c>
      <c r="U904">
        <v>1.4250000000000001E-3</v>
      </c>
      <c r="V904" t="str">
        <f>VLOOKUP(C904,'Lines LookUp'!$B$1:$C$12,2,0)</f>
        <v>GOT</v>
      </c>
      <c r="W904" t="str">
        <f>ROUNDUP(Q904,3)&amp;"-"&amp;ROUNDUP(R904,3)</f>
        <v>336212.83-3063457.065</v>
      </c>
      <c r="X904" t="str">
        <f>ROUNDUP(S904,3)&amp;"-"&amp;ROUNDUP(T904,3)</f>
        <v>336212.344-3063458.405</v>
      </c>
      <c r="Y904">
        <f>VLOOKUP(W904&amp;"-"&amp;V904,'Buscoords Workout'!$F:$G,2,0)</f>
        <v>4157</v>
      </c>
      <c r="Z904">
        <f>VLOOKUP(X904&amp;"-"&amp;V904,'Buscoords Workout'!$F:$G,2,0)</f>
        <v>4158</v>
      </c>
      <c r="AA904" t="b">
        <f>OR(ISNA(Y904),ISNA(Z904))</f>
        <v>0</v>
      </c>
    </row>
    <row r="905" spans="1:27" x14ac:dyDescent="0.25">
      <c r="A905">
        <v>1321</v>
      </c>
      <c r="B905" t="s">
        <v>24</v>
      </c>
      <c r="C905" t="s">
        <v>52</v>
      </c>
      <c r="D905" t="s">
        <v>53</v>
      </c>
      <c r="E905">
        <v>11</v>
      </c>
      <c r="F905" t="s">
        <v>42</v>
      </c>
      <c r="G905">
        <v>240</v>
      </c>
      <c r="H905" t="s">
        <v>27</v>
      </c>
      <c r="I905" t="s">
        <v>28</v>
      </c>
      <c r="J905" t="s">
        <v>36</v>
      </c>
      <c r="K905" t="s">
        <v>49</v>
      </c>
      <c r="L905" t="s">
        <v>31</v>
      </c>
      <c r="M905">
        <v>3</v>
      </c>
      <c r="N905" t="s">
        <v>32</v>
      </c>
      <c r="O905" t="s">
        <v>33</v>
      </c>
      <c r="P905">
        <v>1.5165200000000001</v>
      </c>
      <c r="Q905">
        <v>336218.61927899998</v>
      </c>
      <c r="R905">
        <v>3063441.1038299999</v>
      </c>
      <c r="S905">
        <v>336218.10215499997</v>
      </c>
      <c r="T905">
        <v>3063442.5294599999</v>
      </c>
      <c r="U905">
        <v>1.5169999999999999E-3</v>
      </c>
      <c r="V905" t="str">
        <f>VLOOKUP(C905,'Lines LookUp'!$B$1:$C$12,2,0)</f>
        <v>GOT</v>
      </c>
      <c r="W905" t="str">
        <f>ROUNDUP(Q905,3)&amp;"-"&amp;ROUNDUP(R905,3)</f>
        <v>336218.62-3063441.104</v>
      </c>
      <c r="X905" t="str">
        <f>ROUNDUP(S905,3)&amp;"-"&amp;ROUNDUP(T905,3)</f>
        <v>336218.103-3063442.53</v>
      </c>
      <c r="Y905">
        <f>VLOOKUP(W905&amp;"-"&amp;V905,'Buscoords Workout'!$F:$G,2,0)</f>
        <v>4152</v>
      </c>
      <c r="Z905">
        <f>VLOOKUP(X905&amp;"-"&amp;V905,'Buscoords Workout'!$F:$G,2,0)</f>
        <v>4153</v>
      </c>
      <c r="AA905" t="b">
        <f>OR(ISNA(Y905),ISNA(Z905))</f>
        <v>0</v>
      </c>
    </row>
    <row r="906" spans="1:27" x14ac:dyDescent="0.25">
      <c r="A906">
        <v>1322</v>
      </c>
      <c r="B906" t="s">
        <v>24</v>
      </c>
      <c r="C906" t="s">
        <v>52</v>
      </c>
      <c r="D906" t="s">
        <v>53</v>
      </c>
      <c r="E906">
        <v>11</v>
      </c>
      <c r="F906" t="s">
        <v>42</v>
      </c>
      <c r="G906">
        <v>240</v>
      </c>
      <c r="H906" t="s">
        <v>27</v>
      </c>
      <c r="I906" t="s">
        <v>28</v>
      </c>
      <c r="J906" t="s">
        <v>36</v>
      </c>
      <c r="K906" t="s">
        <v>49</v>
      </c>
      <c r="L906" t="s">
        <v>31</v>
      </c>
      <c r="M906">
        <v>3</v>
      </c>
      <c r="N906" t="s">
        <v>32</v>
      </c>
      <c r="O906" t="s">
        <v>33</v>
      </c>
      <c r="P906">
        <v>1.6538900000000001</v>
      </c>
      <c r="Q906">
        <v>336208.88809999998</v>
      </c>
      <c r="R906">
        <v>3063467.9311000002</v>
      </c>
      <c r="S906">
        <v>336210.53875599999</v>
      </c>
      <c r="T906">
        <v>3063467.8277099999</v>
      </c>
      <c r="U906">
        <v>1.6540000000000001E-3</v>
      </c>
      <c r="V906" t="str">
        <f>VLOOKUP(C906,'Lines LookUp'!$B$1:$C$12,2,0)</f>
        <v>GOT</v>
      </c>
      <c r="W906" t="str">
        <f>ROUNDUP(Q906,3)&amp;"-"&amp;ROUNDUP(R906,3)</f>
        <v>336208.889-3063467.932</v>
      </c>
      <c r="X906" t="str">
        <f>ROUNDUP(S906,3)&amp;"-"&amp;ROUNDUP(T906,3)</f>
        <v>336210.539-3063467.828</v>
      </c>
      <c r="Y906">
        <f>VLOOKUP(W906&amp;"-"&amp;V906,'Buscoords Workout'!$F:$G,2,0)</f>
        <v>4004</v>
      </c>
      <c r="Z906">
        <f>VLOOKUP(X906&amp;"-"&amp;V906,'Buscoords Workout'!$F:$G,2,0)</f>
        <v>4165</v>
      </c>
      <c r="AA906" t="b">
        <f>OR(ISNA(Y906),ISNA(Z906))</f>
        <v>0</v>
      </c>
    </row>
    <row r="907" spans="1:27" x14ac:dyDescent="0.25">
      <c r="A907">
        <v>1327</v>
      </c>
      <c r="B907" t="s">
        <v>24</v>
      </c>
      <c r="C907" t="s">
        <v>52</v>
      </c>
      <c r="D907" t="s">
        <v>53</v>
      </c>
      <c r="E907">
        <v>11</v>
      </c>
      <c r="F907" t="s">
        <v>42</v>
      </c>
      <c r="G907">
        <v>240</v>
      </c>
      <c r="H907" t="s">
        <v>27</v>
      </c>
      <c r="I907" t="s">
        <v>28</v>
      </c>
      <c r="J907" t="s">
        <v>36</v>
      </c>
      <c r="K907" t="s">
        <v>49</v>
      </c>
      <c r="L907" t="s">
        <v>31</v>
      </c>
      <c r="M907">
        <v>3</v>
      </c>
      <c r="N907" t="s">
        <v>32</v>
      </c>
      <c r="O907" t="s">
        <v>33</v>
      </c>
      <c r="P907">
        <v>24.622800000000002</v>
      </c>
      <c r="Q907">
        <v>336210.53875599999</v>
      </c>
      <c r="R907">
        <v>3063467.8277099999</v>
      </c>
      <c r="S907">
        <v>336235.11336900003</v>
      </c>
      <c r="T907">
        <v>3063466.2884999998</v>
      </c>
      <c r="U907">
        <v>2.4622999999999999E-2</v>
      </c>
      <c r="V907" t="str">
        <f>VLOOKUP(C907,'Lines LookUp'!$B$1:$C$12,2,0)</f>
        <v>GOT</v>
      </c>
      <c r="W907" t="str">
        <f>ROUNDUP(Q907,3)&amp;"-"&amp;ROUNDUP(R907,3)</f>
        <v>336210.539-3063467.828</v>
      </c>
      <c r="X907" t="str">
        <f>ROUNDUP(S907,3)&amp;"-"&amp;ROUNDUP(T907,3)</f>
        <v>336235.114-3063466.289</v>
      </c>
      <c r="Y907">
        <f>VLOOKUP(W907&amp;"-"&amp;V907,'Buscoords Workout'!$F:$G,2,0)</f>
        <v>4165</v>
      </c>
      <c r="Z907">
        <f>VLOOKUP(X907&amp;"-"&amp;V907,'Buscoords Workout'!$F:$G,2,0)</f>
        <v>4164</v>
      </c>
      <c r="AA907" t="b">
        <f>OR(ISNA(Y907),ISNA(Z907))</f>
        <v>0</v>
      </c>
    </row>
    <row r="908" spans="1:27" x14ac:dyDescent="0.25">
      <c r="A908">
        <v>1328</v>
      </c>
      <c r="B908" t="s">
        <v>24</v>
      </c>
      <c r="C908" t="s">
        <v>52</v>
      </c>
      <c r="D908" t="s">
        <v>53</v>
      </c>
      <c r="E908">
        <v>11</v>
      </c>
      <c r="F908" t="s">
        <v>42</v>
      </c>
      <c r="G908">
        <v>240</v>
      </c>
      <c r="H908" t="s">
        <v>27</v>
      </c>
      <c r="I908" t="s">
        <v>28</v>
      </c>
      <c r="J908" t="s">
        <v>36</v>
      </c>
      <c r="K908" t="s">
        <v>49</v>
      </c>
      <c r="L908" t="s">
        <v>31</v>
      </c>
      <c r="M908">
        <v>3</v>
      </c>
      <c r="N908" t="s">
        <v>32</v>
      </c>
      <c r="O908" t="s">
        <v>33</v>
      </c>
      <c r="P908">
        <v>1.9067700000000001</v>
      </c>
      <c r="Q908">
        <v>336279.92109999998</v>
      </c>
      <c r="R908">
        <v>3063463.4819999998</v>
      </c>
      <c r="S908">
        <v>336280.50952299999</v>
      </c>
      <c r="T908">
        <v>3063465.2957000001</v>
      </c>
      <c r="U908">
        <v>1.9070000000000001E-3</v>
      </c>
      <c r="V908" t="str">
        <f>VLOOKUP(C908,'Lines LookUp'!$B$1:$C$12,2,0)</f>
        <v>GOT</v>
      </c>
      <c r="W908" t="str">
        <f>ROUNDUP(Q908,3)&amp;"-"&amp;ROUNDUP(R908,3)</f>
        <v>336279.922-3063463.482</v>
      </c>
      <c r="X908" t="str">
        <f>ROUNDUP(S908,3)&amp;"-"&amp;ROUNDUP(T908,3)</f>
        <v>336280.51-3063465.296</v>
      </c>
      <c r="Y908">
        <f>VLOOKUP(W908&amp;"-"&amp;V908,'Buscoords Workout'!$F:$G,2,0)</f>
        <v>4005</v>
      </c>
      <c r="Z908">
        <f>VLOOKUP(X908&amp;"-"&amp;V908,'Buscoords Workout'!$F:$G,2,0)</f>
        <v>4162</v>
      </c>
      <c r="AA908" t="b">
        <f>OR(ISNA(Y908),ISNA(Z908))</f>
        <v>0</v>
      </c>
    </row>
    <row r="909" spans="1:27" x14ac:dyDescent="0.25">
      <c r="A909">
        <v>1330</v>
      </c>
      <c r="B909" t="s">
        <v>24</v>
      </c>
      <c r="C909" t="s">
        <v>52</v>
      </c>
      <c r="D909" t="s">
        <v>53</v>
      </c>
      <c r="E909">
        <v>11</v>
      </c>
      <c r="F909" t="s">
        <v>42</v>
      </c>
      <c r="G909">
        <v>240</v>
      </c>
      <c r="H909" t="s">
        <v>27</v>
      </c>
      <c r="I909" t="s">
        <v>28</v>
      </c>
      <c r="J909" t="s">
        <v>36</v>
      </c>
      <c r="K909" t="s">
        <v>49</v>
      </c>
      <c r="L909" t="s">
        <v>31</v>
      </c>
      <c r="M909">
        <v>3</v>
      </c>
      <c r="N909" t="s">
        <v>32</v>
      </c>
      <c r="O909" t="s">
        <v>33</v>
      </c>
      <c r="P909">
        <v>15.643700000000001</v>
      </c>
      <c r="Q909">
        <v>336290.02129300003</v>
      </c>
      <c r="R909">
        <v>3063494.6139199999</v>
      </c>
      <c r="S909">
        <v>336294.84889999998</v>
      </c>
      <c r="T909">
        <v>3063509.4940999998</v>
      </c>
      <c r="U909">
        <v>1.5644000000000002E-2</v>
      </c>
      <c r="V909" t="str">
        <f>VLOOKUP(C909,'Lines LookUp'!$B$1:$C$12,2,0)</f>
        <v>GOT</v>
      </c>
      <c r="W909" t="str">
        <f>ROUNDUP(Q909,3)&amp;"-"&amp;ROUNDUP(R909,3)</f>
        <v>336290.022-3063494.614</v>
      </c>
      <c r="X909" t="str">
        <f>ROUNDUP(S909,3)&amp;"-"&amp;ROUNDUP(T909,3)</f>
        <v>336294.849-3063509.495</v>
      </c>
      <c r="Y909">
        <f>VLOOKUP(W909&amp;"-"&amp;V909,'Buscoords Workout'!$F:$G,2,0)</f>
        <v>4167</v>
      </c>
      <c r="Z909">
        <f>VLOOKUP(X909&amp;"-"&amp;V909,'Buscoords Workout'!$F:$G,2,0)</f>
        <v>4006</v>
      </c>
      <c r="AA909" t="b">
        <f>OR(ISNA(Y909),ISNA(Z909))</f>
        <v>0</v>
      </c>
    </row>
    <row r="910" spans="1:27" x14ac:dyDescent="0.25">
      <c r="A910">
        <v>1332</v>
      </c>
      <c r="B910" t="s">
        <v>24</v>
      </c>
      <c r="C910" t="s">
        <v>52</v>
      </c>
      <c r="D910" t="s">
        <v>53</v>
      </c>
      <c r="E910">
        <v>11</v>
      </c>
      <c r="F910" t="s">
        <v>42</v>
      </c>
      <c r="G910">
        <v>240</v>
      </c>
      <c r="H910" t="s">
        <v>27</v>
      </c>
      <c r="I910" t="s">
        <v>28</v>
      </c>
      <c r="J910" t="s">
        <v>36</v>
      </c>
      <c r="K910" t="s">
        <v>49</v>
      </c>
      <c r="L910" t="s">
        <v>31</v>
      </c>
      <c r="M910">
        <v>3</v>
      </c>
      <c r="N910" t="s">
        <v>32</v>
      </c>
      <c r="O910" t="s">
        <v>33</v>
      </c>
      <c r="P910">
        <v>13.7911</v>
      </c>
      <c r="Q910">
        <v>336294.84889999998</v>
      </c>
      <c r="R910">
        <v>3063509.4940999998</v>
      </c>
      <c r="S910">
        <v>336298.451795</v>
      </c>
      <c r="T910">
        <v>3063522.8062399998</v>
      </c>
      <c r="U910">
        <v>1.3790999999999999E-2</v>
      </c>
      <c r="V910" t="str">
        <f>VLOOKUP(C910,'Lines LookUp'!$B$1:$C$12,2,0)</f>
        <v>GOT</v>
      </c>
      <c r="W910" t="str">
        <f>ROUNDUP(Q910,3)&amp;"-"&amp;ROUNDUP(R910,3)</f>
        <v>336294.849-3063509.495</v>
      </c>
      <c r="X910" t="str">
        <f>ROUNDUP(S910,3)&amp;"-"&amp;ROUNDUP(T910,3)</f>
        <v>336298.452-3063522.807</v>
      </c>
      <c r="Y910">
        <f>VLOOKUP(W910&amp;"-"&amp;V910,'Buscoords Workout'!$F:$G,2,0)</f>
        <v>4006</v>
      </c>
      <c r="Z910">
        <f>VLOOKUP(X910&amp;"-"&amp;V910,'Buscoords Workout'!$F:$G,2,0)</f>
        <v>4169</v>
      </c>
      <c r="AA910" t="b">
        <f>OR(ISNA(Y910),ISNA(Z910))</f>
        <v>0</v>
      </c>
    </row>
    <row r="911" spans="1:27" x14ac:dyDescent="0.25">
      <c r="A911">
        <v>1333</v>
      </c>
      <c r="B911" t="s">
        <v>24</v>
      </c>
      <c r="C911" t="s">
        <v>52</v>
      </c>
      <c r="D911" t="s">
        <v>53</v>
      </c>
      <c r="E911">
        <v>11</v>
      </c>
      <c r="F911" t="s">
        <v>42</v>
      </c>
      <c r="G911">
        <v>240</v>
      </c>
      <c r="H911" t="s">
        <v>27</v>
      </c>
      <c r="I911" t="s">
        <v>28</v>
      </c>
      <c r="J911" t="s">
        <v>36</v>
      </c>
      <c r="K911" t="s">
        <v>49</v>
      </c>
      <c r="L911" t="s">
        <v>31</v>
      </c>
      <c r="M911">
        <v>3</v>
      </c>
      <c r="N911" t="s">
        <v>32</v>
      </c>
      <c r="O911" t="s">
        <v>33</v>
      </c>
      <c r="P911">
        <v>12.4213</v>
      </c>
      <c r="Q911">
        <v>336317.17756600003</v>
      </c>
      <c r="R911">
        <v>3063591.9950999999</v>
      </c>
      <c r="S911">
        <v>336320.42259999999</v>
      </c>
      <c r="T911">
        <v>3063603.9849999999</v>
      </c>
      <c r="U911">
        <v>1.2421E-2</v>
      </c>
      <c r="V911" t="str">
        <f>VLOOKUP(C911,'Lines LookUp'!$B$1:$C$12,2,0)</f>
        <v>GOT</v>
      </c>
      <c r="W911" t="str">
        <f>ROUNDUP(Q911,3)&amp;"-"&amp;ROUNDUP(R911,3)</f>
        <v>336317.178-3063591.996</v>
      </c>
      <c r="X911" t="str">
        <f>ROUNDUP(S911,3)&amp;"-"&amp;ROUNDUP(T911,3)</f>
        <v>336320.423-3063603.985</v>
      </c>
      <c r="Y911">
        <f>VLOOKUP(W911&amp;"-"&amp;V911,'Buscoords Workout'!$F:$G,2,0)</f>
        <v>4181</v>
      </c>
      <c r="Z911">
        <f>VLOOKUP(X911&amp;"-"&amp;V911,'Buscoords Workout'!$F:$G,2,0)</f>
        <v>4007</v>
      </c>
      <c r="AA911" t="b">
        <f>OR(ISNA(Y911),ISNA(Z911))</f>
        <v>0</v>
      </c>
    </row>
    <row r="912" spans="1:27" x14ac:dyDescent="0.25">
      <c r="A912">
        <v>1335</v>
      </c>
      <c r="B912" t="s">
        <v>24</v>
      </c>
      <c r="C912" t="s">
        <v>52</v>
      </c>
      <c r="D912" t="s">
        <v>53</v>
      </c>
      <c r="E912">
        <v>11</v>
      </c>
      <c r="F912" t="s">
        <v>42</v>
      </c>
      <c r="G912">
        <v>240</v>
      </c>
      <c r="H912" t="s">
        <v>27</v>
      </c>
      <c r="I912" t="s">
        <v>28</v>
      </c>
      <c r="J912" t="s">
        <v>36</v>
      </c>
      <c r="K912" t="s">
        <v>49</v>
      </c>
      <c r="L912" t="s">
        <v>31</v>
      </c>
      <c r="M912">
        <v>3</v>
      </c>
      <c r="N912" t="s">
        <v>32</v>
      </c>
      <c r="O912" t="s">
        <v>33</v>
      </c>
      <c r="P912">
        <v>2.6894800000000001</v>
      </c>
      <c r="Q912">
        <v>336303.87622699997</v>
      </c>
      <c r="R912">
        <v>3063542.8486899999</v>
      </c>
      <c r="S912">
        <v>336304.57884899998</v>
      </c>
      <c r="T912">
        <v>3063545.4447699999</v>
      </c>
      <c r="U912">
        <v>2.689E-3</v>
      </c>
      <c r="V912" t="str">
        <f>VLOOKUP(C912,'Lines LookUp'!$B$1:$C$12,2,0)</f>
        <v>GOT</v>
      </c>
      <c r="W912" t="str">
        <f>ROUNDUP(Q912,3)&amp;"-"&amp;ROUNDUP(R912,3)</f>
        <v>336303.877-3063542.849</v>
      </c>
      <c r="X912" t="str">
        <f>ROUNDUP(S912,3)&amp;"-"&amp;ROUNDUP(T912,3)</f>
        <v>336304.579-3063545.445</v>
      </c>
      <c r="Y912">
        <f>VLOOKUP(W912&amp;"-"&amp;V912,'Buscoords Workout'!$F:$G,2,0)</f>
        <v>4171</v>
      </c>
      <c r="Z912">
        <f>VLOOKUP(X912&amp;"-"&amp;V912,'Buscoords Workout'!$F:$G,2,0)</f>
        <v>4172</v>
      </c>
      <c r="AA912" t="b">
        <f>OR(ISNA(Y912),ISNA(Z912))</f>
        <v>0</v>
      </c>
    </row>
    <row r="913" spans="1:27" x14ac:dyDescent="0.25">
      <c r="A913">
        <v>1336</v>
      </c>
      <c r="B913" t="s">
        <v>24</v>
      </c>
      <c r="C913" t="s">
        <v>52</v>
      </c>
      <c r="D913" t="s">
        <v>53</v>
      </c>
      <c r="E913">
        <v>11</v>
      </c>
      <c r="F913" t="s">
        <v>42</v>
      </c>
      <c r="G913">
        <v>240</v>
      </c>
      <c r="H913" t="s">
        <v>27</v>
      </c>
      <c r="I913" t="s">
        <v>28</v>
      </c>
      <c r="J913" t="s">
        <v>36</v>
      </c>
      <c r="K913" t="s">
        <v>49</v>
      </c>
      <c r="L913" t="s">
        <v>31</v>
      </c>
      <c r="M913">
        <v>3</v>
      </c>
      <c r="N913" t="s">
        <v>32</v>
      </c>
      <c r="O913" t="s">
        <v>33</v>
      </c>
      <c r="P913">
        <v>19.328399999999998</v>
      </c>
      <c r="Q913">
        <v>336298.82672700001</v>
      </c>
      <c r="R913">
        <v>3063524.1915600002</v>
      </c>
      <c r="S913">
        <v>336303.87622699997</v>
      </c>
      <c r="T913">
        <v>3063542.8486899999</v>
      </c>
      <c r="U913">
        <v>1.9328000000000001E-2</v>
      </c>
      <c r="V913" t="str">
        <f>VLOOKUP(C913,'Lines LookUp'!$B$1:$C$12,2,0)</f>
        <v>GOT</v>
      </c>
      <c r="W913" t="str">
        <f>ROUNDUP(Q913,3)&amp;"-"&amp;ROUNDUP(R913,3)</f>
        <v>336298.827-3063524.192</v>
      </c>
      <c r="X913" t="str">
        <f>ROUNDUP(S913,3)&amp;"-"&amp;ROUNDUP(T913,3)</f>
        <v>336303.877-3063542.849</v>
      </c>
      <c r="Y913">
        <f>VLOOKUP(W913&amp;"-"&amp;V913,'Buscoords Workout'!$F:$G,2,0)</f>
        <v>4170</v>
      </c>
      <c r="Z913">
        <f>VLOOKUP(X913&amp;"-"&amp;V913,'Buscoords Workout'!$F:$G,2,0)</f>
        <v>4171</v>
      </c>
      <c r="AA913" t="b">
        <f>OR(ISNA(Y913),ISNA(Z913))</f>
        <v>0</v>
      </c>
    </row>
    <row r="914" spans="1:27" x14ac:dyDescent="0.25">
      <c r="A914">
        <v>1338</v>
      </c>
      <c r="B914" t="s">
        <v>24</v>
      </c>
      <c r="C914" t="s">
        <v>52</v>
      </c>
      <c r="D914" t="s">
        <v>53</v>
      </c>
      <c r="E914">
        <v>11</v>
      </c>
      <c r="F914" t="s">
        <v>42</v>
      </c>
      <c r="G914">
        <v>240</v>
      </c>
      <c r="H914" t="s">
        <v>27</v>
      </c>
      <c r="I914" t="s">
        <v>28</v>
      </c>
      <c r="J914" t="s">
        <v>36</v>
      </c>
      <c r="K914" t="s">
        <v>49</v>
      </c>
      <c r="L914" t="s">
        <v>31</v>
      </c>
      <c r="M914">
        <v>3</v>
      </c>
      <c r="N914" t="s">
        <v>32</v>
      </c>
      <c r="O914" t="s">
        <v>33</v>
      </c>
      <c r="P914">
        <v>20.477900000000002</v>
      </c>
      <c r="Q914">
        <v>336304.57884899998</v>
      </c>
      <c r="R914">
        <v>3063545.4447699999</v>
      </c>
      <c r="S914">
        <v>336309.92866999999</v>
      </c>
      <c r="T914">
        <v>3063565.21154</v>
      </c>
      <c r="U914">
        <v>2.0478E-2</v>
      </c>
      <c r="V914" t="str">
        <f>VLOOKUP(C914,'Lines LookUp'!$B$1:$C$12,2,0)</f>
        <v>GOT</v>
      </c>
      <c r="W914" t="str">
        <f>ROUNDUP(Q914,3)&amp;"-"&amp;ROUNDUP(R914,3)</f>
        <v>336304.579-3063545.445</v>
      </c>
      <c r="X914" t="str">
        <f>ROUNDUP(S914,3)&amp;"-"&amp;ROUNDUP(T914,3)</f>
        <v>336309.929-3063565.212</v>
      </c>
      <c r="Y914">
        <f>VLOOKUP(W914&amp;"-"&amp;V914,'Buscoords Workout'!$F:$G,2,0)</f>
        <v>4172</v>
      </c>
      <c r="Z914">
        <f>VLOOKUP(X914&amp;"-"&amp;V914,'Buscoords Workout'!$F:$G,2,0)</f>
        <v>4173</v>
      </c>
      <c r="AA914" t="b">
        <f>OR(ISNA(Y914),ISNA(Z914))</f>
        <v>0</v>
      </c>
    </row>
    <row r="915" spans="1:27" x14ac:dyDescent="0.25">
      <c r="A915">
        <v>1339</v>
      </c>
      <c r="B915" t="s">
        <v>24</v>
      </c>
      <c r="C915" t="s">
        <v>52</v>
      </c>
      <c r="D915" t="s">
        <v>53</v>
      </c>
      <c r="E915">
        <v>11</v>
      </c>
      <c r="F915" t="s">
        <v>42</v>
      </c>
      <c r="G915">
        <v>240</v>
      </c>
      <c r="H915" t="s">
        <v>27</v>
      </c>
      <c r="I915" t="s">
        <v>28</v>
      </c>
      <c r="J915" t="s">
        <v>36</v>
      </c>
      <c r="K915" t="s">
        <v>49</v>
      </c>
      <c r="L915" t="s">
        <v>31</v>
      </c>
      <c r="M915">
        <v>3</v>
      </c>
      <c r="N915" t="s">
        <v>32</v>
      </c>
      <c r="O915" t="s">
        <v>33</v>
      </c>
      <c r="P915">
        <v>1.43516</v>
      </c>
      <c r="Q915">
        <v>336298.451795</v>
      </c>
      <c r="R915">
        <v>3063522.8062399998</v>
      </c>
      <c r="S915">
        <v>336298.82672700001</v>
      </c>
      <c r="T915">
        <v>3063524.1915600002</v>
      </c>
      <c r="U915">
        <v>1.4350000000000001E-3</v>
      </c>
      <c r="V915" t="str">
        <f>VLOOKUP(C915,'Lines LookUp'!$B$1:$C$12,2,0)</f>
        <v>GOT</v>
      </c>
      <c r="W915" t="str">
        <f>ROUNDUP(Q915,3)&amp;"-"&amp;ROUNDUP(R915,3)</f>
        <v>336298.452-3063522.807</v>
      </c>
      <c r="X915" t="str">
        <f>ROUNDUP(S915,3)&amp;"-"&amp;ROUNDUP(T915,3)</f>
        <v>336298.827-3063524.192</v>
      </c>
      <c r="Y915">
        <f>VLOOKUP(W915&amp;"-"&amp;V915,'Buscoords Workout'!$F:$G,2,0)</f>
        <v>4169</v>
      </c>
      <c r="Z915">
        <f>VLOOKUP(X915&amp;"-"&amp;V915,'Buscoords Workout'!$F:$G,2,0)</f>
        <v>4170</v>
      </c>
      <c r="AA915" t="b">
        <f>OR(ISNA(Y915),ISNA(Z915))</f>
        <v>0</v>
      </c>
    </row>
    <row r="916" spans="1:27" x14ac:dyDescent="0.25">
      <c r="A916">
        <v>1340</v>
      </c>
      <c r="B916" t="s">
        <v>24</v>
      </c>
      <c r="C916" t="s">
        <v>52</v>
      </c>
      <c r="D916" t="s">
        <v>53</v>
      </c>
      <c r="E916">
        <v>11</v>
      </c>
      <c r="F916" t="s">
        <v>42</v>
      </c>
      <c r="G916">
        <v>240</v>
      </c>
      <c r="H916" t="s">
        <v>27</v>
      </c>
      <c r="I916" t="s">
        <v>28</v>
      </c>
      <c r="J916" t="s">
        <v>36</v>
      </c>
      <c r="K916" t="s">
        <v>49</v>
      </c>
      <c r="L916" t="s">
        <v>31</v>
      </c>
      <c r="M916">
        <v>3</v>
      </c>
      <c r="N916" t="s">
        <v>32</v>
      </c>
      <c r="O916" t="s">
        <v>33</v>
      </c>
      <c r="P916">
        <v>4.4453300000000002</v>
      </c>
      <c r="Q916">
        <v>336320.42259999999</v>
      </c>
      <c r="R916">
        <v>3063603.9849999999</v>
      </c>
      <c r="S916">
        <v>336321.58392800001</v>
      </c>
      <c r="T916">
        <v>3063608.2759500002</v>
      </c>
      <c r="U916">
        <v>4.4450000000000002E-3</v>
      </c>
      <c r="V916" t="str">
        <f>VLOOKUP(C916,'Lines LookUp'!$B$1:$C$12,2,0)</f>
        <v>GOT</v>
      </c>
      <c r="W916" t="str">
        <f>ROUNDUP(Q916,3)&amp;"-"&amp;ROUNDUP(R916,3)</f>
        <v>336320.423-3063603.985</v>
      </c>
      <c r="X916" t="str">
        <f>ROUNDUP(S916,3)&amp;"-"&amp;ROUNDUP(T916,3)</f>
        <v>336321.584-3063608.276</v>
      </c>
      <c r="Y916">
        <f>VLOOKUP(W916&amp;"-"&amp;V916,'Buscoords Workout'!$F:$G,2,0)</f>
        <v>4007</v>
      </c>
      <c r="Z916">
        <f>VLOOKUP(X916&amp;"-"&amp;V916,'Buscoords Workout'!$F:$G,2,0)</f>
        <v>4183</v>
      </c>
      <c r="AA916" t="b">
        <f>OR(ISNA(Y916),ISNA(Z916))</f>
        <v>0</v>
      </c>
    </row>
    <row r="917" spans="1:27" x14ac:dyDescent="0.25">
      <c r="A917">
        <v>1341</v>
      </c>
      <c r="B917" t="s">
        <v>24</v>
      </c>
      <c r="C917" t="s">
        <v>52</v>
      </c>
      <c r="D917" t="s">
        <v>53</v>
      </c>
      <c r="E917">
        <v>11</v>
      </c>
      <c r="F917" t="s">
        <v>42</v>
      </c>
      <c r="G917">
        <v>240</v>
      </c>
      <c r="H917" t="s">
        <v>27</v>
      </c>
      <c r="I917" t="s">
        <v>28</v>
      </c>
      <c r="J917" t="s">
        <v>36</v>
      </c>
      <c r="K917" t="s">
        <v>49</v>
      </c>
      <c r="L917" t="s">
        <v>31</v>
      </c>
      <c r="M917">
        <v>3</v>
      </c>
      <c r="N917" t="s">
        <v>32</v>
      </c>
      <c r="O917" t="s">
        <v>33</v>
      </c>
      <c r="P917">
        <v>9.4761399999999991</v>
      </c>
      <c r="Q917">
        <v>336323.924986</v>
      </c>
      <c r="R917">
        <v>3063616.9258400002</v>
      </c>
      <c r="S917">
        <v>336326.40059999999</v>
      </c>
      <c r="T917">
        <v>3063626.0729</v>
      </c>
      <c r="U917">
        <v>9.476E-3</v>
      </c>
      <c r="V917" t="str">
        <f>VLOOKUP(C917,'Lines LookUp'!$B$1:$C$12,2,0)</f>
        <v>GOT</v>
      </c>
      <c r="W917" t="str">
        <f>ROUNDUP(Q917,3)&amp;"-"&amp;ROUNDUP(R917,3)</f>
        <v>336323.925-3063616.926</v>
      </c>
      <c r="X917" t="str">
        <f>ROUNDUP(S917,3)&amp;"-"&amp;ROUNDUP(T917,3)</f>
        <v>336326.401-3063626.073</v>
      </c>
      <c r="Y917">
        <f>VLOOKUP(W917&amp;"-"&amp;V917,'Buscoords Workout'!$F:$G,2,0)</f>
        <v>4185</v>
      </c>
      <c r="Z917">
        <f>VLOOKUP(X917&amp;"-"&amp;V917,'Buscoords Workout'!$F:$G,2,0)</f>
        <v>4008</v>
      </c>
      <c r="AA917" t="b">
        <f>OR(ISNA(Y917),ISNA(Z917))</f>
        <v>0</v>
      </c>
    </row>
    <row r="918" spans="1:27" x14ac:dyDescent="0.25">
      <c r="A918">
        <v>1342</v>
      </c>
      <c r="B918" t="s">
        <v>24</v>
      </c>
      <c r="C918" t="s">
        <v>52</v>
      </c>
      <c r="D918" t="s">
        <v>53</v>
      </c>
      <c r="E918">
        <v>11</v>
      </c>
      <c r="F918" t="s">
        <v>42</v>
      </c>
      <c r="G918">
        <v>240</v>
      </c>
      <c r="H918" t="s">
        <v>27</v>
      </c>
      <c r="I918" t="s">
        <v>28</v>
      </c>
      <c r="J918" t="s">
        <v>36</v>
      </c>
      <c r="K918" t="s">
        <v>49</v>
      </c>
      <c r="L918" t="s">
        <v>31</v>
      </c>
      <c r="M918">
        <v>3</v>
      </c>
      <c r="N918" t="s">
        <v>32</v>
      </c>
      <c r="O918" t="s">
        <v>33</v>
      </c>
      <c r="P918">
        <v>8.9610900000000004</v>
      </c>
      <c r="Q918">
        <v>336321.58392800001</v>
      </c>
      <c r="R918">
        <v>3063608.2759500002</v>
      </c>
      <c r="S918">
        <v>336323.924986</v>
      </c>
      <c r="T918">
        <v>3063616.9258400002</v>
      </c>
      <c r="U918">
        <v>8.9610000000000002E-3</v>
      </c>
      <c r="V918" t="str">
        <f>VLOOKUP(C918,'Lines LookUp'!$B$1:$C$12,2,0)</f>
        <v>GOT</v>
      </c>
      <c r="W918" t="str">
        <f>ROUNDUP(Q918,3)&amp;"-"&amp;ROUNDUP(R918,3)</f>
        <v>336321.584-3063608.276</v>
      </c>
      <c r="X918" t="str">
        <f>ROUNDUP(S918,3)&amp;"-"&amp;ROUNDUP(T918,3)</f>
        <v>336323.925-3063616.926</v>
      </c>
      <c r="Y918">
        <f>VLOOKUP(W918&amp;"-"&amp;V918,'Buscoords Workout'!$F:$G,2,0)</f>
        <v>4183</v>
      </c>
      <c r="Z918">
        <f>VLOOKUP(X918&amp;"-"&amp;V918,'Buscoords Workout'!$F:$G,2,0)</f>
        <v>4185</v>
      </c>
      <c r="AA918" t="b">
        <f>OR(ISNA(Y918),ISNA(Z918))</f>
        <v>0</v>
      </c>
    </row>
    <row r="919" spans="1:27" x14ac:dyDescent="0.25">
      <c r="A919">
        <v>1343</v>
      </c>
      <c r="B919" t="s">
        <v>24</v>
      </c>
      <c r="C919" t="s">
        <v>52</v>
      </c>
      <c r="D919" t="s">
        <v>53</v>
      </c>
      <c r="E919">
        <v>11</v>
      </c>
      <c r="F919" t="s">
        <v>42</v>
      </c>
      <c r="G919">
        <v>240</v>
      </c>
      <c r="H919" t="s">
        <v>27</v>
      </c>
      <c r="I919" t="s">
        <v>28</v>
      </c>
      <c r="J919" t="s">
        <v>36</v>
      </c>
      <c r="K919" t="s">
        <v>49</v>
      </c>
      <c r="L919" t="s">
        <v>31</v>
      </c>
      <c r="M919">
        <v>3</v>
      </c>
      <c r="N919" t="s">
        <v>32</v>
      </c>
      <c r="O919" t="s">
        <v>33</v>
      </c>
      <c r="P919">
        <v>4.7703699999999998</v>
      </c>
      <c r="Q919">
        <v>336326.40059999999</v>
      </c>
      <c r="R919">
        <v>3063626.0729</v>
      </c>
      <c r="S919">
        <v>336331.15345799999</v>
      </c>
      <c r="T919">
        <v>3063626.4813399999</v>
      </c>
      <c r="U919">
        <v>4.7699999999999999E-3</v>
      </c>
      <c r="V919" t="str">
        <f>VLOOKUP(C919,'Lines LookUp'!$B$1:$C$12,2,0)</f>
        <v>GOT</v>
      </c>
      <c r="W919" t="str">
        <f>ROUNDUP(Q919,3)&amp;"-"&amp;ROUNDUP(R919,3)</f>
        <v>336326.401-3063626.073</v>
      </c>
      <c r="X919" t="str">
        <f>ROUNDUP(S919,3)&amp;"-"&amp;ROUNDUP(T919,3)</f>
        <v>336331.154-3063626.482</v>
      </c>
      <c r="Y919">
        <f>VLOOKUP(W919&amp;"-"&amp;V919,'Buscoords Workout'!$F:$G,2,0)</f>
        <v>4008</v>
      </c>
      <c r="Z919">
        <f>VLOOKUP(X919&amp;"-"&amp;V919,'Buscoords Workout'!$F:$G,2,0)</f>
        <v>4187</v>
      </c>
      <c r="AA919" t="b">
        <f>OR(ISNA(Y919),ISNA(Z919))</f>
        <v>0</v>
      </c>
    </row>
    <row r="920" spans="1:27" x14ac:dyDescent="0.25">
      <c r="A920">
        <v>1344</v>
      </c>
      <c r="B920" t="s">
        <v>24</v>
      </c>
      <c r="C920" t="s">
        <v>52</v>
      </c>
      <c r="D920" t="s">
        <v>53</v>
      </c>
      <c r="E920">
        <v>11</v>
      </c>
      <c r="F920" t="s">
        <v>42</v>
      </c>
      <c r="G920">
        <v>240</v>
      </c>
      <c r="H920" t="s">
        <v>27</v>
      </c>
      <c r="I920" t="s">
        <v>28</v>
      </c>
      <c r="J920" t="s">
        <v>36</v>
      </c>
      <c r="K920" t="s">
        <v>49</v>
      </c>
      <c r="L920" t="s">
        <v>31</v>
      </c>
      <c r="M920">
        <v>3</v>
      </c>
      <c r="N920" t="s">
        <v>32</v>
      </c>
      <c r="O920" t="s">
        <v>33</v>
      </c>
      <c r="P920">
        <v>0.51973599999999998</v>
      </c>
      <c r="Q920">
        <v>336331.15345799999</v>
      </c>
      <c r="R920">
        <v>3063626.4813399999</v>
      </c>
      <c r="S920">
        <v>336331.67128499999</v>
      </c>
      <c r="T920">
        <v>3063626.5258399998</v>
      </c>
      <c r="U920">
        <v>5.1999999999999995E-4</v>
      </c>
      <c r="V920" t="str">
        <f>VLOOKUP(C920,'Lines LookUp'!$B$1:$C$12,2,0)</f>
        <v>GOT</v>
      </c>
      <c r="W920" t="str">
        <f>ROUNDUP(Q920,3)&amp;"-"&amp;ROUNDUP(R920,3)</f>
        <v>336331.154-3063626.482</v>
      </c>
      <c r="X920" t="str">
        <f>ROUNDUP(S920,3)&amp;"-"&amp;ROUNDUP(T920,3)</f>
        <v>336331.672-3063626.526</v>
      </c>
      <c r="Y920">
        <f>VLOOKUP(W920&amp;"-"&amp;V920,'Buscoords Workout'!$F:$G,2,0)</f>
        <v>4187</v>
      </c>
      <c r="Z920">
        <f>VLOOKUP(X920&amp;"-"&amp;V920,'Buscoords Workout'!$F:$G,2,0)</f>
        <v>4188</v>
      </c>
      <c r="AA920" t="b">
        <f>OR(ISNA(Y920),ISNA(Z920))</f>
        <v>0</v>
      </c>
    </row>
    <row r="921" spans="1:27" x14ac:dyDescent="0.25">
      <c r="A921">
        <v>1345</v>
      </c>
      <c r="B921" t="s">
        <v>24</v>
      </c>
      <c r="C921" t="s">
        <v>52</v>
      </c>
      <c r="D921" t="s">
        <v>53</v>
      </c>
      <c r="E921">
        <v>11</v>
      </c>
      <c r="F921" t="s">
        <v>42</v>
      </c>
      <c r="G921">
        <v>240</v>
      </c>
      <c r="H921" t="s">
        <v>27</v>
      </c>
      <c r="I921" t="s">
        <v>28</v>
      </c>
      <c r="J921" t="s">
        <v>36</v>
      </c>
      <c r="K921" t="s">
        <v>49</v>
      </c>
      <c r="L921" t="s">
        <v>31</v>
      </c>
      <c r="M921">
        <v>3</v>
      </c>
      <c r="N921" t="s">
        <v>32</v>
      </c>
      <c r="O921" t="s">
        <v>33</v>
      </c>
      <c r="P921">
        <v>9.8828099999999992</v>
      </c>
      <c r="Q921">
        <v>336331.67128499999</v>
      </c>
      <c r="R921">
        <v>3063626.5258399998</v>
      </c>
      <c r="S921">
        <v>336341.51779999997</v>
      </c>
      <c r="T921">
        <v>3063627.372</v>
      </c>
      <c r="U921">
        <v>9.8829999999999994E-3</v>
      </c>
      <c r="V921" t="str">
        <f>VLOOKUP(C921,'Lines LookUp'!$B$1:$C$12,2,0)</f>
        <v>GOT</v>
      </c>
      <c r="W921" t="str">
        <f>ROUNDUP(Q921,3)&amp;"-"&amp;ROUNDUP(R921,3)</f>
        <v>336331.672-3063626.526</v>
      </c>
      <c r="X921" t="str">
        <f>ROUNDUP(S921,3)&amp;"-"&amp;ROUNDUP(T921,3)</f>
        <v>336341.518-3063627.372</v>
      </c>
      <c r="Y921">
        <f>VLOOKUP(W921&amp;"-"&amp;V921,'Buscoords Workout'!$F:$G,2,0)</f>
        <v>4188</v>
      </c>
      <c r="Z921">
        <f>VLOOKUP(X921&amp;"-"&amp;V921,'Buscoords Workout'!$F:$G,2,0)</f>
        <v>4009</v>
      </c>
      <c r="AA921" t="b">
        <f>OR(ISNA(Y921),ISNA(Z921))</f>
        <v>0</v>
      </c>
    </row>
    <row r="922" spans="1:27" x14ac:dyDescent="0.25">
      <c r="A922">
        <v>1346</v>
      </c>
      <c r="B922" t="s">
        <v>24</v>
      </c>
      <c r="C922" t="s">
        <v>52</v>
      </c>
      <c r="D922" t="s">
        <v>53</v>
      </c>
      <c r="E922">
        <v>11</v>
      </c>
      <c r="F922" t="s">
        <v>42</v>
      </c>
      <c r="G922">
        <v>240</v>
      </c>
      <c r="H922" t="s">
        <v>27</v>
      </c>
      <c r="I922" t="s">
        <v>28</v>
      </c>
      <c r="J922" t="s">
        <v>36</v>
      </c>
      <c r="K922" t="s">
        <v>49</v>
      </c>
      <c r="L922" t="s">
        <v>31</v>
      </c>
      <c r="M922">
        <v>3</v>
      </c>
      <c r="N922" t="s">
        <v>32</v>
      </c>
      <c r="O922" t="s">
        <v>33</v>
      </c>
      <c r="P922">
        <v>34.911499999999997</v>
      </c>
      <c r="Q922">
        <v>336341.51779999997</v>
      </c>
      <c r="R922">
        <v>3063627.372</v>
      </c>
      <c r="S922">
        <v>336375.20282800001</v>
      </c>
      <c r="T922">
        <v>3063618.1995199998</v>
      </c>
      <c r="U922">
        <v>3.4911999999999999E-2</v>
      </c>
      <c r="V922" t="str">
        <f>VLOOKUP(C922,'Lines LookUp'!$B$1:$C$12,2,0)</f>
        <v>GOT</v>
      </c>
      <c r="W922" t="str">
        <f>ROUNDUP(Q922,3)&amp;"-"&amp;ROUNDUP(R922,3)</f>
        <v>336341.518-3063627.372</v>
      </c>
      <c r="X922" t="str">
        <f>ROUNDUP(S922,3)&amp;"-"&amp;ROUNDUP(T922,3)</f>
        <v>336375.203-3063618.2</v>
      </c>
      <c r="Y922">
        <f>VLOOKUP(W922&amp;"-"&amp;V922,'Buscoords Workout'!$F:$G,2,0)</f>
        <v>4009</v>
      </c>
      <c r="Z922">
        <f>VLOOKUP(X922&amp;"-"&amp;V922,'Buscoords Workout'!$F:$G,2,0)</f>
        <v>4186</v>
      </c>
      <c r="AA922" t="b">
        <f>OR(ISNA(Y922),ISNA(Z922))</f>
        <v>0</v>
      </c>
    </row>
    <row r="923" spans="1:27" x14ac:dyDescent="0.25">
      <c r="A923">
        <v>1347</v>
      </c>
      <c r="B923" t="s">
        <v>24</v>
      </c>
      <c r="C923" t="s">
        <v>52</v>
      </c>
      <c r="D923" t="s">
        <v>53</v>
      </c>
      <c r="E923">
        <v>11</v>
      </c>
      <c r="F923" t="s">
        <v>42</v>
      </c>
      <c r="G923">
        <v>240</v>
      </c>
      <c r="H923" t="s">
        <v>27</v>
      </c>
      <c r="I923" t="s">
        <v>28</v>
      </c>
      <c r="J923" t="s">
        <v>36</v>
      </c>
      <c r="K923" t="s">
        <v>49</v>
      </c>
      <c r="L923" t="s">
        <v>31</v>
      </c>
      <c r="M923">
        <v>3</v>
      </c>
      <c r="N923" t="s">
        <v>32</v>
      </c>
      <c r="O923" t="s">
        <v>33</v>
      </c>
      <c r="P923">
        <v>30.3432</v>
      </c>
      <c r="Q923">
        <v>336375.20282800001</v>
      </c>
      <c r="R923">
        <v>3063618.1995199998</v>
      </c>
      <c r="S923">
        <v>336404.47999999998</v>
      </c>
      <c r="T923">
        <v>3063610.2272999999</v>
      </c>
      <c r="U923">
        <v>3.0342999999999998E-2</v>
      </c>
      <c r="V923" t="str">
        <f>VLOOKUP(C923,'Lines LookUp'!$B$1:$C$12,2,0)</f>
        <v>GOT</v>
      </c>
      <c r="W923" t="str">
        <f>ROUNDUP(Q923,3)&amp;"-"&amp;ROUNDUP(R923,3)</f>
        <v>336375.203-3063618.2</v>
      </c>
      <c r="X923" t="str">
        <f>ROUNDUP(S923,3)&amp;"-"&amp;ROUNDUP(T923,3)</f>
        <v>336404.48-3063610.228</v>
      </c>
      <c r="Y923">
        <f>VLOOKUP(W923&amp;"-"&amp;V923,'Buscoords Workout'!$F:$G,2,0)</f>
        <v>4186</v>
      </c>
      <c r="Z923">
        <f>VLOOKUP(X923&amp;"-"&amp;V923,'Buscoords Workout'!$F:$G,2,0)</f>
        <v>4010</v>
      </c>
      <c r="AA923" t="b">
        <f>OR(ISNA(Y923),ISNA(Z923))</f>
        <v>0</v>
      </c>
    </row>
    <row r="924" spans="1:27" x14ac:dyDescent="0.25">
      <c r="A924">
        <v>1348</v>
      </c>
      <c r="B924" t="s">
        <v>24</v>
      </c>
      <c r="C924" t="s">
        <v>52</v>
      </c>
      <c r="D924" t="s">
        <v>53</v>
      </c>
      <c r="E924">
        <v>11</v>
      </c>
      <c r="F924" t="s">
        <v>42</v>
      </c>
      <c r="G924">
        <v>240</v>
      </c>
      <c r="H924" t="s">
        <v>27</v>
      </c>
      <c r="I924" t="s">
        <v>28</v>
      </c>
      <c r="J924" t="s">
        <v>36</v>
      </c>
      <c r="K924" t="s">
        <v>49</v>
      </c>
      <c r="L924" t="s">
        <v>31</v>
      </c>
      <c r="M924">
        <v>3</v>
      </c>
      <c r="N924" t="s">
        <v>32</v>
      </c>
      <c r="O924" t="s">
        <v>33</v>
      </c>
      <c r="P924">
        <v>1.7464299999999999</v>
      </c>
      <c r="Q924">
        <v>336404.47999999998</v>
      </c>
      <c r="R924">
        <v>3063610.2272999999</v>
      </c>
      <c r="S924">
        <v>336406.17053100001</v>
      </c>
      <c r="T924">
        <v>3063609.7889800002</v>
      </c>
      <c r="U924">
        <v>1.7459999999999999E-3</v>
      </c>
      <c r="V924" t="str">
        <f>VLOOKUP(C924,'Lines LookUp'!$B$1:$C$12,2,0)</f>
        <v>GOT</v>
      </c>
      <c r="W924" t="str">
        <f>ROUNDUP(Q924,3)&amp;"-"&amp;ROUNDUP(R924,3)</f>
        <v>336404.48-3063610.228</v>
      </c>
      <c r="X924" t="str">
        <f>ROUNDUP(S924,3)&amp;"-"&amp;ROUNDUP(T924,3)</f>
        <v>336406.171-3063609.789</v>
      </c>
      <c r="Y924">
        <f>VLOOKUP(W924&amp;"-"&amp;V924,'Buscoords Workout'!$F:$G,2,0)</f>
        <v>4010</v>
      </c>
      <c r="Z924">
        <f>VLOOKUP(X924&amp;"-"&amp;V924,'Buscoords Workout'!$F:$G,2,0)</f>
        <v>4184</v>
      </c>
      <c r="AA924" t="b">
        <f>OR(ISNA(Y924),ISNA(Z924))</f>
        <v>0</v>
      </c>
    </row>
    <row r="925" spans="1:27" x14ac:dyDescent="0.25">
      <c r="A925">
        <v>1349</v>
      </c>
      <c r="B925" t="s">
        <v>24</v>
      </c>
      <c r="C925" t="s">
        <v>52</v>
      </c>
      <c r="D925" t="s">
        <v>53</v>
      </c>
      <c r="E925">
        <v>11</v>
      </c>
      <c r="F925" t="s">
        <v>42</v>
      </c>
      <c r="G925">
        <v>240</v>
      </c>
      <c r="H925" t="s">
        <v>27</v>
      </c>
      <c r="I925" t="s">
        <v>28</v>
      </c>
      <c r="J925" t="s">
        <v>36</v>
      </c>
      <c r="K925" t="s">
        <v>49</v>
      </c>
      <c r="L925" t="s">
        <v>31</v>
      </c>
      <c r="M925">
        <v>3</v>
      </c>
      <c r="N925" t="s">
        <v>32</v>
      </c>
      <c r="O925" t="s">
        <v>33</v>
      </c>
      <c r="P925">
        <v>7.2274399999999996</v>
      </c>
      <c r="Q925">
        <v>336475.61739700002</v>
      </c>
      <c r="R925">
        <v>3063591.78266</v>
      </c>
      <c r="S925">
        <v>336482.61349999998</v>
      </c>
      <c r="T925">
        <v>3063589.9687000001</v>
      </c>
      <c r="U925">
        <v>7.2269999999999999E-3</v>
      </c>
      <c r="V925" t="str">
        <f>VLOOKUP(C925,'Lines LookUp'!$B$1:$C$12,2,0)</f>
        <v>GOT</v>
      </c>
      <c r="W925" t="str">
        <f>ROUNDUP(Q925,3)&amp;"-"&amp;ROUNDUP(R925,3)</f>
        <v>336475.618-3063591.783</v>
      </c>
      <c r="X925" t="str">
        <f>ROUNDUP(S925,3)&amp;"-"&amp;ROUNDUP(T925,3)</f>
        <v>336482.614-3063589.969</v>
      </c>
      <c r="Y925">
        <f>VLOOKUP(W925&amp;"-"&amp;V925,'Buscoords Workout'!$F:$G,2,0)</f>
        <v>4180</v>
      </c>
      <c r="Z925">
        <f>VLOOKUP(X925&amp;"-"&amp;V925,'Buscoords Workout'!$F:$G,2,0)</f>
        <v>4011</v>
      </c>
      <c r="AA925" t="b">
        <f>OR(ISNA(Y925),ISNA(Z925))</f>
        <v>0</v>
      </c>
    </row>
    <row r="926" spans="1:27" x14ac:dyDescent="0.25">
      <c r="A926">
        <v>1350</v>
      </c>
      <c r="B926" t="s">
        <v>24</v>
      </c>
      <c r="C926" t="s">
        <v>52</v>
      </c>
      <c r="D926" t="s">
        <v>53</v>
      </c>
      <c r="E926">
        <v>11</v>
      </c>
      <c r="F926" t="s">
        <v>42</v>
      </c>
      <c r="G926">
        <v>240</v>
      </c>
      <c r="H926" t="s">
        <v>27</v>
      </c>
      <c r="I926" t="s">
        <v>28</v>
      </c>
      <c r="J926" t="s">
        <v>36</v>
      </c>
      <c r="K926" t="s">
        <v>49</v>
      </c>
      <c r="L926" t="s">
        <v>31</v>
      </c>
      <c r="M926">
        <v>3</v>
      </c>
      <c r="N926" t="s">
        <v>32</v>
      </c>
      <c r="O926" t="s">
        <v>33</v>
      </c>
      <c r="P926">
        <v>32.620100000000001</v>
      </c>
      <c r="Q926">
        <v>336444.04142000002</v>
      </c>
      <c r="R926">
        <v>3063599.9697400001</v>
      </c>
      <c r="S926">
        <v>336475.61739700002</v>
      </c>
      <c r="T926">
        <v>3063591.78266</v>
      </c>
      <c r="U926">
        <v>3.2620000000000003E-2</v>
      </c>
      <c r="V926" t="str">
        <f>VLOOKUP(C926,'Lines LookUp'!$B$1:$C$12,2,0)</f>
        <v>GOT</v>
      </c>
      <c r="W926" t="str">
        <f>ROUNDUP(Q926,3)&amp;"-"&amp;ROUNDUP(R926,3)</f>
        <v>336444.042-3063599.97</v>
      </c>
      <c r="X926" t="str">
        <f>ROUNDUP(S926,3)&amp;"-"&amp;ROUNDUP(T926,3)</f>
        <v>336475.618-3063591.783</v>
      </c>
      <c r="Y926">
        <f>VLOOKUP(W926&amp;"-"&amp;V926,'Buscoords Workout'!$F:$G,2,0)</f>
        <v>4182</v>
      </c>
      <c r="Z926">
        <f>VLOOKUP(X926&amp;"-"&amp;V926,'Buscoords Workout'!$F:$G,2,0)</f>
        <v>4180</v>
      </c>
      <c r="AA926" t="b">
        <f>OR(ISNA(Y926),ISNA(Z926))</f>
        <v>0</v>
      </c>
    </row>
    <row r="927" spans="1:27" x14ac:dyDescent="0.25">
      <c r="A927">
        <v>1351</v>
      </c>
      <c r="B927" t="s">
        <v>24</v>
      </c>
      <c r="C927" t="s">
        <v>52</v>
      </c>
      <c r="D927" t="s">
        <v>53</v>
      </c>
      <c r="E927">
        <v>11</v>
      </c>
      <c r="F927" t="s">
        <v>42</v>
      </c>
      <c r="G927">
        <v>240</v>
      </c>
      <c r="H927" t="s">
        <v>27</v>
      </c>
      <c r="I927" t="s">
        <v>28</v>
      </c>
      <c r="J927" t="s">
        <v>36</v>
      </c>
      <c r="K927" t="s">
        <v>49</v>
      </c>
      <c r="L927" t="s">
        <v>31</v>
      </c>
      <c r="M927">
        <v>3</v>
      </c>
      <c r="N927" t="s">
        <v>32</v>
      </c>
      <c r="O927" t="s">
        <v>33</v>
      </c>
      <c r="P927">
        <v>39.123199999999997</v>
      </c>
      <c r="Q927">
        <v>336406.17053100001</v>
      </c>
      <c r="R927">
        <v>3063609.7889800002</v>
      </c>
      <c r="S927">
        <v>336444.04142000002</v>
      </c>
      <c r="T927">
        <v>3063599.9697400001</v>
      </c>
      <c r="U927">
        <v>3.9122999999999998E-2</v>
      </c>
      <c r="V927" t="str">
        <f>VLOOKUP(C927,'Lines LookUp'!$B$1:$C$12,2,0)</f>
        <v>GOT</v>
      </c>
      <c r="W927" t="str">
        <f>ROUNDUP(Q927,3)&amp;"-"&amp;ROUNDUP(R927,3)</f>
        <v>336406.171-3063609.789</v>
      </c>
      <c r="X927" t="str">
        <f>ROUNDUP(S927,3)&amp;"-"&amp;ROUNDUP(T927,3)</f>
        <v>336444.042-3063599.97</v>
      </c>
      <c r="Y927">
        <f>VLOOKUP(W927&amp;"-"&amp;V927,'Buscoords Workout'!$F:$G,2,0)</f>
        <v>4184</v>
      </c>
      <c r="Z927">
        <f>VLOOKUP(X927&amp;"-"&amp;V927,'Buscoords Workout'!$F:$G,2,0)</f>
        <v>4182</v>
      </c>
      <c r="AA927" t="b">
        <f>OR(ISNA(Y927),ISNA(Z927))</f>
        <v>0</v>
      </c>
    </row>
    <row r="928" spans="1:27" x14ac:dyDescent="0.25">
      <c r="A928">
        <v>1352</v>
      </c>
      <c r="B928" t="s">
        <v>24</v>
      </c>
      <c r="C928" t="s">
        <v>52</v>
      </c>
      <c r="D928" t="s">
        <v>53</v>
      </c>
      <c r="E928">
        <v>11</v>
      </c>
      <c r="F928" t="s">
        <v>42</v>
      </c>
      <c r="G928">
        <v>240</v>
      </c>
      <c r="H928" t="s">
        <v>27</v>
      </c>
      <c r="I928" t="s">
        <v>28</v>
      </c>
      <c r="J928" t="s">
        <v>36</v>
      </c>
      <c r="K928" t="s">
        <v>49</v>
      </c>
      <c r="L928" t="s">
        <v>31</v>
      </c>
      <c r="M928">
        <v>3</v>
      </c>
      <c r="N928" t="s">
        <v>32</v>
      </c>
      <c r="O928" t="s">
        <v>33</v>
      </c>
      <c r="P928">
        <v>22.238199999999999</v>
      </c>
      <c r="Q928">
        <v>336482.61349999998</v>
      </c>
      <c r="R928">
        <v>3063589.9687000001</v>
      </c>
      <c r="S928">
        <v>336503.43279300001</v>
      </c>
      <c r="T928">
        <v>3063582.1524</v>
      </c>
      <c r="U928">
        <v>2.2238000000000001E-2</v>
      </c>
      <c r="V928" t="str">
        <f>VLOOKUP(C928,'Lines LookUp'!$B$1:$C$12,2,0)</f>
        <v>GOT</v>
      </c>
      <c r="W928" t="str">
        <f>ROUNDUP(Q928,3)&amp;"-"&amp;ROUNDUP(R928,3)</f>
        <v>336482.614-3063589.969</v>
      </c>
      <c r="X928" t="str">
        <f>ROUNDUP(S928,3)&amp;"-"&amp;ROUNDUP(T928,3)</f>
        <v>336503.433-3063582.153</v>
      </c>
      <c r="Y928">
        <f>VLOOKUP(W928&amp;"-"&amp;V928,'Buscoords Workout'!$F:$G,2,0)</f>
        <v>4011</v>
      </c>
      <c r="Z928">
        <f>VLOOKUP(X928&amp;"-"&amp;V928,'Buscoords Workout'!$F:$G,2,0)</f>
        <v>4179</v>
      </c>
      <c r="AA928" t="b">
        <f>OR(ISNA(Y928),ISNA(Z928))</f>
        <v>0</v>
      </c>
    </row>
    <row r="929" spans="1:27" x14ac:dyDescent="0.25">
      <c r="A929">
        <v>1353</v>
      </c>
      <c r="B929" t="s">
        <v>24</v>
      </c>
      <c r="C929" t="s">
        <v>52</v>
      </c>
      <c r="D929" t="s">
        <v>53</v>
      </c>
      <c r="E929">
        <v>11</v>
      </c>
      <c r="F929" t="s">
        <v>42</v>
      </c>
      <c r="G929">
        <v>240</v>
      </c>
      <c r="H929" t="s">
        <v>27</v>
      </c>
      <c r="I929" t="s">
        <v>28</v>
      </c>
      <c r="J929" t="s">
        <v>36</v>
      </c>
      <c r="K929" t="s">
        <v>49</v>
      </c>
      <c r="L929" t="s">
        <v>31</v>
      </c>
      <c r="M929">
        <v>3</v>
      </c>
      <c r="N929" t="s">
        <v>32</v>
      </c>
      <c r="O929" t="s">
        <v>33</v>
      </c>
      <c r="P929">
        <v>0.37568699999999999</v>
      </c>
      <c r="Q929">
        <v>336503.44998400001</v>
      </c>
      <c r="R929">
        <v>3063582.1459499998</v>
      </c>
      <c r="S929">
        <v>336503.80170000001</v>
      </c>
      <c r="T929">
        <v>3063582.0139000001</v>
      </c>
      <c r="U929">
        <v>3.7599999999999998E-4</v>
      </c>
      <c r="V929" t="str">
        <f>VLOOKUP(C929,'Lines LookUp'!$B$1:$C$12,2,0)</f>
        <v>GOT</v>
      </c>
      <c r="W929" t="str">
        <f>ROUNDUP(Q929,3)&amp;"-"&amp;ROUNDUP(R929,3)</f>
        <v>336503.45-3063582.146</v>
      </c>
      <c r="X929" t="str">
        <f>ROUNDUP(S929,3)&amp;"-"&amp;ROUNDUP(T929,3)</f>
        <v>336503.802-3063582.014</v>
      </c>
      <c r="Y929">
        <f>VLOOKUP(W929&amp;"-"&amp;V929,'Buscoords Workout'!$F:$G,2,0)</f>
        <v>4178</v>
      </c>
      <c r="Z929">
        <f>VLOOKUP(X929&amp;"-"&amp;V929,'Buscoords Workout'!$F:$G,2,0)</f>
        <v>4012</v>
      </c>
      <c r="AA929" t="b">
        <f>OR(ISNA(Y929),ISNA(Z929))</f>
        <v>0</v>
      </c>
    </row>
    <row r="930" spans="1:27" x14ac:dyDescent="0.25">
      <c r="A930">
        <v>1354</v>
      </c>
      <c r="B930" t="s">
        <v>24</v>
      </c>
      <c r="C930" t="s">
        <v>52</v>
      </c>
      <c r="D930" t="s">
        <v>53</v>
      </c>
      <c r="E930">
        <v>11</v>
      </c>
      <c r="F930" t="s">
        <v>42</v>
      </c>
      <c r="G930">
        <v>240</v>
      </c>
      <c r="H930" t="s">
        <v>27</v>
      </c>
      <c r="I930" t="s">
        <v>28</v>
      </c>
      <c r="J930" t="s">
        <v>36</v>
      </c>
      <c r="K930" t="s">
        <v>49</v>
      </c>
      <c r="L930" t="s">
        <v>31</v>
      </c>
      <c r="M930">
        <v>3</v>
      </c>
      <c r="N930" t="s">
        <v>32</v>
      </c>
      <c r="O930" t="s">
        <v>33</v>
      </c>
      <c r="P930">
        <v>1.8362E-2</v>
      </c>
      <c r="Q930">
        <v>336503.43279300001</v>
      </c>
      <c r="R930">
        <v>3063582.1524</v>
      </c>
      <c r="S930">
        <v>336503.44998400001</v>
      </c>
      <c r="T930">
        <v>3063582.1459499998</v>
      </c>
      <c r="U930">
        <v>1.8E-5</v>
      </c>
      <c r="V930" t="str">
        <f>VLOOKUP(C930,'Lines LookUp'!$B$1:$C$12,2,0)</f>
        <v>GOT</v>
      </c>
      <c r="W930" t="str">
        <f>ROUNDUP(Q930,3)&amp;"-"&amp;ROUNDUP(R930,3)</f>
        <v>336503.433-3063582.153</v>
      </c>
      <c r="X930" t="str">
        <f>ROUNDUP(S930,3)&amp;"-"&amp;ROUNDUP(T930,3)</f>
        <v>336503.45-3063582.146</v>
      </c>
      <c r="Y930">
        <f>VLOOKUP(W930&amp;"-"&amp;V930,'Buscoords Workout'!$F:$G,2,0)</f>
        <v>4179</v>
      </c>
      <c r="Z930">
        <f>VLOOKUP(X930&amp;"-"&amp;V930,'Buscoords Workout'!$F:$G,2,0)</f>
        <v>4178</v>
      </c>
      <c r="AA930" t="b">
        <f>OR(ISNA(Y930),ISNA(Z930))</f>
        <v>0</v>
      </c>
    </row>
    <row r="931" spans="1:27" x14ac:dyDescent="0.25">
      <c r="A931">
        <v>1355</v>
      </c>
      <c r="B931" t="s">
        <v>24</v>
      </c>
      <c r="C931" t="s">
        <v>52</v>
      </c>
      <c r="D931" t="s">
        <v>53</v>
      </c>
      <c r="E931">
        <v>11</v>
      </c>
      <c r="F931" t="s">
        <v>42</v>
      </c>
      <c r="G931">
        <v>240</v>
      </c>
      <c r="H931" t="s">
        <v>27</v>
      </c>
      <c r="I931" t="s">
        <v>28</v>
      </c>
      <c r="J931" t="s">
        <v>36</v>
      </c>
      <c r="K931" t="s">
        <v>49</v>
      </c>
      <c r="L931" t="s">
        <v>31</v>
      </c>
      <c r="M931">
        <v>3</v>
      </c>
      <c r="N931" t="s">
        <v>32</v>
      </c>
      <c r="O931" t="s">
        <v>33</v>
      </c>
      <c r="P931">
        <v>5.5139199999999997</v>
      </c>
      <c r="Q931">
        <v>336503.80170000001</v>
      </c>
      <c r="R931">
        <v>3063582.0139000001</v>
      </c>
      <c r="S931">
        <v>336508.96380899998</v>
      </c>
      <c r="T931">
        <v>3063580.0758799999</v>
      </c>
      <c r="U931">
        <v>5.5139999999999998E-3</v>
      </c>
      <c r="V931" t="str">
        <f>VLOOKUP(C931,'Lines LookUp'!$B$1:$C$12,2,0)</f>
        <v>GOT</v>
      </c>
      <c r="W931" t="str">
        <f>ROUNDUP(Q931,3)&amp;"-"&amp;ROUNDUP(R931,3)</f>
        <v>336503.802-3063582.014</v>
      </c>
      <c r="X931" t="str">
        <f>ROUNDUP(S931,3)&amp;"-"&amp;ROUNDUP(T931,3)</f>
        <v>336508.964-3063580.076</v>
      </c>
      <c r="Y931">
        <f>VLOOKUP(W931&amp;"-"&amp;V931,'Buscoords Workout'!$F:$G,2,0)</f>
        <v>4012</v>
      </c>
      <c r="Z931">
        <f>VLOOKUP(X931&amp;"-"&amp;V931,'Buscoords Workout'!$F:$G,2,0)</f>
        <v>4177</v>
      </c>
      <c r="AA931" t="b">
        <f>OR(ISNA(Y931),ISNA(Z931))</f>
        <v>0</v>
      </c>
    </row>
    <row r="932" spans="1:27" x14ac:dyDescent="0.25">
      <c r="A932">
        <v>1356</v>
      </c>
      <c r="B932" t="s">
        <v>24</v>
      </c>
      <c r="C932" t="s">
        <v>52</v>
      </c>
      <c r="D932" t="s">
        <v>53</v>
      </c>
      <c r="E932">
        <v>11</v>
      </c>
      <c r="F932" t="s">
        <v>42</v>
      </c>
      <c r="G932">
        <v>240</v>
      </c>
      <c r="H932" t="s">
        <v>27</v>
      </c>
      <c r="I932" t="s">
        <v>28</v>
      </c>
      <c r="J932" t="s">
        <v>36</v>
      </c>
      <c r="K932" t="s">
        <v>49</v>
      </c>
      <c r="L932" t="s">
        <v>31</v>
      </c>
      <c r="M932">
        <v>3</v>
      </c>
      <c r="N932" t="s">
        <v>32</v>
      </c>
      <c r="O932" t="s">
        <v>33</v>
      </c>
      <c r="P932">
        <v>7.9216199999999999</v>
      </c>
      <c r="Q932">
        <v>336508.96380899998</v>
      </c>
      <c r="R932">
        <v>3063580.0758799999</v>
      </c>
      <c r="S932">
        <v>336516.38</v>
      </c>
      <c r="T932">
        <v>3063577.2916000001</v>
      </c>
      <c r="U932">
        <v>7.9220000000000002E-3</v>
      </c>
      <c r="V932" t="str">
        <f>VLOOKUP(C932,'Lines LookUp'!$B$1:$C$12,2,0)</f>
        <v>GOT</v>
      </c>
      <c r="W932" t="str">
        <f>ROUNDUP(Q932,3)&amp;"-"&amp;ROUNDUP(R932,3)</f>
        <v>336508.964-3063580.076</v>
      </c>
      <c r="X932" t="str">
        <f>ROUNDUP(S932,3)&amp;"-"&amp;ROUNDUP(T932,3)</f>
        <v>336516.38-3063577.292</v>
      </c>
      <c r="Y932">
        <f>VLOOKUP(W932&amp;"-"&amp;V932,'Buscoords Workout'!$F:$G,2,0)</f>
        <v>4177</v>
      </c>
      <c r="Z932">
        <f>VLOOKUP(X932&amp;"-"&amp;V932,'Buscoords Workout'!$F:$G,2,0)</f>
        <v>4013</v>
      </c>
      <c r="AA932" t="b">
        <f>OR(ISNA(Y932),ISNA(Z932))</f>
        <v>0</v>
      </c>
    </row>
    <row r="933" spans="1:27" x14ac:dyDescent="0.25">
      <c r="A933">
        <v>1357</v>
      </c>
      <c r="B933" t="s">
        <v>24</v>
      </c>
      <c r="C933" t="s">
        <v>52</v>
      </c>
      <c r="D933" t="s">
        <v>53</v>
      </c>
      <c r="E933">
        <v>11</v>
      </c>
      <c r="F933" t="s">
        <v>42</v>
      </c>
      <c r="G933">
        <v>240</v>
      </c>
      <c r="H933" t="s">
        <v>27</v>
      </c>
      <c r="I933" t="s">
        <v>28</v>
      </c>
      <c r="J933" t="s">
        <v>36</v>
      </c>
      <c r="K933" t="s">
        <v>49</v>
      </c>
      <c r="L933" t="s">
        <v>31</v>
      </c>
      <c r="M933">
        <v>3</v>
      </c>
      <c r="N933" t="s">
        <v>32</v>
      </c>
      <c r="O933" t="s">
        <v>33</v>
      </c>
      <c r="P933">
        <v>27.4937</v>
      </c>
      <c r="Q933">
        <v>336516.38</v>
      </c>
      <c r="R933">
        <v>3063577.2916000001</v>
      </c>
      <c r="S933">
        <v>336543.21869100002</v>
      </c>
      <c r="T933">
        <v>3063571.3261600002</v>
      </c>
      <c r="U933">
        <v>2.7494000000000001E-2</v>
      </c>
      <c r="V933" t="str">
        <f>VLOOKUP(C933,'Lines LookUp'!$B$1:$C$12,2,0)</f>
        <v>GOT</v>
      </c>
      <c r="W933" t="str">
        <f>ROUNDUP(Q933,3)&amp;"-"&amp;ROUNDUP(R933,3)</f>
        <v>336516.38-3063577.292</v>
      </c>
      <c r="X933" t="str">
        <f>ROUNDUP(S933,3)&amp;"-"&amp;ROUNDUP(T933,3)</f>
        <v>336543.219-3063571.327</v>
      </c>
      <c r="Y933">
        <f>VLOOKUP(W933&amp;"-"&amp;V933,'Buscoords Workout'!$F:$G,2,0)</f>
        <v>4013</v>
      </c>
      <c r="Z933">
        <f>VLOOKUP(X933&amp;"-"&amp;V933,'Buscoords Workout'!$F:$G,2,0)</f>
        <v>4175</v>
      </c>
      <c r="AA933" t="b">
        <f>OR(ISNA(Y933),ISNA(Z933))</f>
        <v>0</v>
      </c>
    </row>
    <row r="934" spans="1:27" x14ac:dyDescent="0.25">
      <c r="A934">
        <v>1358</v>
      </c>
      <c r="B934" t="s">
        <v>24</v>
      </c>
      <c r="C934" t="s">
        <v>52</v>
      </c>
      <c r="D934" t="s">
        <v>53</v>
      </c>
      <c r="E934">
        <v>11</v>
      </c>
      <c r="F934" t="s">
        <v>42</v>
      </c>
      <c r="G934">
        <v>240</v>
      </c>
      <c r="H934" t="s">
        <v>27</v>
      </c>
      <c r="I934" t="s">
        <v>28</v>
      </c>
      <c r="J934" t="s">
        <v>36</v>
      </c>
      <c r="K934" t="s">
        <v>49</v>
      </c>
      <c r="L934" t="s">
        <v>31</v>
      </c>
      <c r="M934">
        <v>3</v>
      </c>
      <c r="N934" t="s">
        <v>32</v>
      </c>
      <c r="O934" t="s">
        <v>33</v>
      </c>
      <c r="P934">
        <v>2.1288800000000001</v>
      </c>
      <c r="Q934">
        <v>336543.21869100002</v>
      </c>
      <c r="R934">
        <v>3063571.3261600002</v>
      </c>
      <c r="S934">
        <v>336545.29685099999</v>
      </c>
      <c r="T934">
        <v>3063570.8642500001</v>
      </c>
      <c r="U934">
        <v>2.1289999999999998E-3</v>
      </c>
      <c r="V934" t="str">
        <f>VLOOKUP(C934,'Lines LookUp'!$B$1:$C$12,2,0)</f>
        <v>GOT</v>
      </c>
      <c r="W934" t="str">
        <f>ROUNDUP(Q934,3)&amp;"-"&amp;ROUNDUP(R934,3)</f>
        <v>336543.219-3063571.327</v>
      </c>
      <c r="X934" t="str">
        <f>ROUNDUP(S934,3)&amp;"-"&amp;ROUNDUP(T934,3)</f>
        <v>336545.297-3063570.865</v>
      </c>
      <c r="Y934">
        <f>VLOOKUP(W934&amp;"-"&amp;V934,'Buscoords Workout'!$F:$G,2,0)</f>
        <v>4175</v>
      </c>
      <c r="Z934">
        <f>VLOOKUP(X934&amp;"-"&amp;V934,'Buscoords Workout'!$F:$G,2,0)</f>
        <v>4174</v>
      </c>
      <c r="AA934" t="b">
        <f>OR(ISNA(Y934),ISNA(Z934))</f>
        <v>0</v>
      </c>
    </row>
    <row r="935" spans="1:27" x14ac:dyDescent="0.25">
      <c r="A935">
        <v>1359</v>
      </c>
      <c r="B935" t="s">
        <v>24</v>
      </c>
      <c r="C935" t="s">
        <v>52</v>
      </c>
      <c r="D935" t="s">
        <v>53</v>
      </c>
      <c r="E935">
        <v>11</v>
      </c>
      <c r="F935" t="s">
        <v>42</v>
      </c>
      <c r="G935">
        <v>240</v>
      </c>
      <c r="H935" t="s">
        <v>27</v>
      </c>
      <c r="I935" t="s">
        <v>28</v>
      </c>
      <c r="J935" t="s">
        <v>36</v>
      </c>
      <c r="K935" t="s">
        <v>49</v>
      </c>
      <c r="L935" t="s">
        <v>31</v>
      </c>
      <c r="M935">
        <v>3</v>
      </c>
      <c r="N935" t="s">
        <v>32</v>
      </c>
      <c r="O935" t="s">
        <v>33</v>
      </c>
      <c r="P935">
        <v>21.772300000000001</v>
      </c>
      <c r="Q935">
        <v>336545.29685099999</v>
      </c>
      <c r="R935">
        <v>3063570.8642500001</v>
      </c>
      <c r="S935">
        <v>336566.55050000001</v>
      </c>
      <c r="T935">
        <v>3063566.1401999998</v>
      </c>
      <c r="U935">
        <v>2.1772E-2</v>
      </c>
      <c r="V935" t="str">
        <f>VLOOKUP(C935,'Lines LookUp'!$B$1:$C$12,2,0)</f>
        <v>GOT</v>
      </c>
      <c r="W935" t="str">
        <f>ROUNDUP(Q935,3)&amp;"-"&amp;ROUNDUP(R935,3)</f>
        <v>336545.297-3063570.865</v>
      </c>
      <c r="X935" t="str">
        <f>ROUNDUP(S935,3)&amp;"-"&amp;ROUNDUP(T935,3)</f>
        <v>336566.551-3063566.141</v>
      </c>
      <c r="Y935">
        <f>VLOOKUP(W935&amp;"-"&amp;V935,'Buscoords Workout'!$F:$G,2,0)</f>
        <v>4174</v>
      </c>
      <c r="Z935">
        <f>VLOOKUP(X935&amp;"-"&amp;V935,'Buscoords Workout'!$F:$G,2,0)</f>
        <v>4014</v>
      </c>
      <c r="AA935" t="b">
        <f>OR(ISNA(Y935),ISNA(Z935))</f>
        <v>0</v>
      </c>
    </row>
    <row r="936" spans="1:27" x14ac:dyDescent="0.25">
      <c r="A936">
        <v>1360</v>
      </c>
      <c r="B936" t="s">
        <v>24</v>
      </c>
      <c r="C936" t="s">
        <v>52</v>
      </c>
      <c r="D936" t="s">
        <v>53</v>
      </c>
      <c r="E936">
        <v>11</v>
      </c>
      <c r="F936" t="s">
        <v>42</v>
      </c>
      <c r="G936">
        <v>240</v>
      </c>
      <c r="H936" t="s">
        <v>27</v>
      </c>
      <c r="I936" t="s">
        <v>28</v>
      </c>
      <c r="J936" t="s">
        <v>36</v>
      </c>
      <c r="K936" t="s">
        <v>49</v>
      </c>
      <c r="L936" t="s">
        <v>31</v>
      </c>
      <c r="M936">
        <v>3</v>
      </c>
      <c r="N936" t="s">
        <v>32</v>
      </c>
      <c r="O936" t="s">
        <v>33</v>
      </c>
      <c r="P936">
        <v>47.725099999999998</v>
      </c>
      <c r="Q936">
        <v>336566.55050000001</v>
      </c>
      <c r="R936">
        <v>3063566.1401999998</v>
      </c>
      <c r="S936">
        <v>336611.99400000001</v>
      </c>
      <c r="T936">
        <v>3063551.5603</v>
      </c>
      <c r="U936">
        <v>4.7724999999999997E-2</v>
      </c>
      <c r="V936" t="str">
        <f>VLOOKUP(C936,'Lines LookUp'!$B$1:$C$12,2,0)</f>
        <v>GOT</v>
      </c>
      <c r="W936" t="str">
        <f>ROUNDUP(Q936,3)&amp;"-"&amp;ROUNDUP(R936,3)</f>
        <v>336566.551-3063566.141</v>
      </c>
      <c r="X936" t="str">
        <f>ROUNDUP(S936,3)&amp;"-"&amp;ROUNDUP(T936,3)</f>
        <v>336611.994-3063551.561</v>
      </c>
      <c r="Y936">
        <f>VLOOKUP(W936&amp;"-"&amp;V936,'Buscoords Workout'!$F:$G,2,0)</f>
        <v>4014</v>
      </c>
      <c r="Z936">
        <f>VLOOKUP(X936&amp;"-"&amp;V936,'Buscoords Workout'!$F:$G,2,0)</f>
        <v>4015</v>
      </c>
      <c r="AA936" t="b">
        <f>OR(ISNA(Y936),ISNA(Z936))</f>
        <v>0</v>
      </c>
    </row>
    <row r="937" spans="1:27" x14ac:dyDescent="0.25">
      <c r="A937">
        <v>1361</v>
      </c>
      <c r="B937" t="s">
        <v>24</v>
      </c>
      <c r="C937" t="s">
        <v>52</v>
      </c>
      <c r="D937" t="s">
        <v>53</v>
      </c>
      <c r="E937">
        <v>11</v>
      </c>
      <c r="F937" t="s">
        <v>42</v>
      </c>
      <c r="G937">
        <v>240</v>
      </c>
      <c r="H937" t="s">
        <v>27</v>
      </c>
      <c r="I937" t="s">
        <v>28</v>
      </c>
      <c r="J937" t="s">
        <v>36</v>
      </c>
      <c r="K937" t="s">
        <v>49</v>
      </c>
      <c r="L937" t="s">
        <v>31</v>
      </c>
      <c r="M937">
        <v>3</v>
      </c>
      <c r="N937" t="s">
        <v>32</v>
      </c>
      <c r="O937" t="s">
        <v>33</v>
      </c>
      <c r="P937">
        <v>30.583300000000001</v>
      </c>
      <c r="Q937">
        <v>336611.99400000001</v>
      </c>
      <c r="R937">
        <v>3063551.5603</v>
      </c>
      <c r="S937">
        <v>336639.30989999999</v>
      </c>
      <c r="T937">
        <v>3063537.8061000002</v>
      </c>
      <c r="U937">
        <v>3.0582999999999999E-2</v>
      </c>
      <c r="V937" t="str">
        <f>VLOOKUP(C937,'Lines LookUp'!$B$1:$C$12,2,0)</f>
        <v>GOT</v>
      </c>
      <c r="W937" t="str">
        <f>ROUNDUP(Q937,3)&amp;"-"&amp;ROUNDUP(R937,3)</f>
        <v>336611.994-3063551.561</v>
      </c>
      <c r="X937" t="str">
        <f>ROUNDUP(S937,3)&amp;"-"&amp;ROUNDUP(T937,3)</f>
        <v>336639.31-3063537.807</v>
      </c>
      <c r="Y937">
        <f>VLOOKUP(W937&amp;"-"&amp;V937,'Buscoords Workout'!$F:$G,2,0)</f>
        <v>4015</v>
      </c>
      <c r="Z937">
        <f>VLOOKUP(X937&amp;"-"&amp;V937,'Buscoords Workout'!$F:$G,2,0)</f>
        <v>4016</v>
      </c>
      <c r="AA937" t="b">
        <f>OR(ISNA(Y937),ISNA(Z937))</f>
        <v>0</v>
      </c>
    </row>
    <row r="938" spans="1:27" x14ac:dyDescent="0.25">
      <c r="A938">
        <v>1367</v>
      </c>
      <c r="B938" t="s">
        <v>24</v>
      </c>
      <c r="C938" t="s">
        <v>52</v>
      </c>
      <c r="D938" t="s">
        <v>53</v>
      </c>
      <c r="E938">
        <v>11</v>
      </c>
      <c r="F938" t="s">
        <v>42</v>
      </c>
      <c r="G938">
        <v>240</v>
      </c>
      <c r="H938" t="s">
        <v>27</v>
      </c>
      <c r="I938" t="s">
        <v>28</v>
      </c>
      <c r="J938" t="s">
        <v>36</v>
      </c>
      <c r="K938" t="s">
        <v>49</v>
      </c>
      <c r="L938" t="s">
        <v>31</v>
      </c>
      <c r="M938">
        <v>3</v>
      </c>
      <c r="N938" t="s">
        <v>32</v>
      </c>
      <c r="O938" t="s">
        <v>33</v>
      </c>
      <c r="P938">
        <v>10.363899999999999</v>
      </c>
      <c r="Q938">
        <v>336760.44910000003</v>
      </c>
      <c r="R938">
        <v>3063511.4575999998</v>
      </c>
      <c r="S938">
        <v>336770.57919999998</v>
      </c>
      <c r="T938">
        <v>3063509.2688000002</v>
      </c>
      <c r="U938">
        <v>1.0364E-2</v>
      </c>
      <c r="V938" t="str">
        <f>VLOOKUP(C938,'Lines LookUp'!$B$1:$C$12,2,0)</f>
        <v>GOT</v>
      </c>
      <c r="W938" t="str">
        <f>ROUNDUP(Q938,3)&amp;"-"&amp;ROUNDUP(R938,3)</f>
        <v>336760.45-3063511.458</v>
      </c>
      <c r="X938" t="str">
        <f>ROUNDUP(S938,3)&amp;"-"&amp;ROUNDUP(T938,3)</f>
        <v>336770.58-3063509.269</v>
      </c>
      <c r="Y938">
        <f>VLOOKUP(W938&amp;"-"&amp;V938,'Buscoords Workout'!$F:$G,2,0)</f>
        <v>4018</v>
      </c>
      <c r="Z938">
        <f>VLOOKUP(X938&amp;"-"&amp;V938,'Buscoords Workout'!$F:$G,2,0)</f>
        <v>4019</v>
      </c>
      <c r="AA938" t="b">
        <f>OR(ISNA(Y938),ISNA(Z938))</f>
        <v>0</v>
      </c>
    </row>
    <row r="939" spans="1:27" x14ac:dyDescent="0.25">
      <c r="A939">
        <v>1368</v>
      </c>
      <c r="B939" t="s">
        <v>24</v>
      </c>
      <c r="C939" t="s">
        <v>52</v>
      </c>
      <c r="D939" t="s">
        <v>53</v>
      </c>
      <c r="E939">
        <v>11</v>
      </c>
      <c r="F939" t="s">
        <v>42</v>
      </c>
      <c r="G939">
        <v>240</v>
      </c>
      <c r="H939" t="s">
        <v>27</v>
      </c>
      <c r="I939" t="s">
        <v>28</v>
      </c>
      <c r="J939" t="s">
        <v>36</v>
      </c>
      <c r="K939" t="s">
        <v>49</v>
      </c>
      <c r="L939" t="s">
        <v>31</v>
      </c>
      <c r="M939">
        <v>3</v>
      </c>
      <c r="N939" t="s">
        <v>32</v>
      </c>
      <c r="O939" t="s">
        <v>33</v>
      </c>
      <c r="P939">
        <v>56.560400000000001</v>
      </c>
      <c r="Q939">
        <v>336770.57919999998</v>
      </c>
      <c r="R939">
        <v>3063509.2688000002</v>
      </c>
      <c r="S939">
        <v>336826.01530000003</v>
      </c>
      <c r="T939">
        <v>3063498.0477</v>
      </c>
      <c r="U939">
        <v>5.6559999999999999E-2</v>
      </c>
      <c r="V939" t="str">
        <f>VLOOKUP(C939,'Lines LookUp'!$B$1:$C$12,2,0)</f>
        <v>GOT</v>
      </c>
      <c r="W939" t="str">
        <f>ROUNDUP(Q939,3)&amp;"-"&amp;ROUNDUP(R939,3)</f>
        <v>336770.58-3063509.269</v>
      </c>
      <c r="X939" t="str">
        <f>ROUNDUP(S939,3)&amp;"-"&amp;ROUNDUP(T939,3)</f>
        <v>336826.016-3063498.048</v>
      </c>
      <c r="Y939">
        <f>VLOOKUP(W939&amp;"-"&amp;V939,'Buscoords Workout'!$F:$G,2,0)</f>
        <v>4019</v>
      </c>
      <c r="Z939">
        <f>VLOOKUP(X939&amp;"-"&amp;V939,'Buscoords Workout'!$F:$G,2,0)</f>
        <v>4020</v>
      </c>
      <c r="AA939" t="b">
        <f>OR(ISNA(Y939),ISNA(Z939))</f>
        <v>0</v>
      </c>
    </row>
    <row r="940" spans="1:27" x14ac:dyDescent="0.25">
      <c r="A940">
        <v>1369</v>
      </c>
      <c r="B940" t="s">
        <v>24</v>
      </c>
      <c r="C940" t="s">
        <v>52</v>
      </c>
      <c r="D940" t="s">
        <v>53</v>
      </c>
      <c r="E940">
        <v>11</v>
      </c>
      <c r="F940" t="s">
        <v>42</v>
      </c>
      <c r="G940">
        <v>240</v>
      </c>
      <c r="H940" t="s">
        <v>27</v>
      </c>
      <c r="I940" t="s">
        <v>28</v>
      </c>
      <c r="J940" t="s">
        <v>36</v>
      </c>
      <c r="K940" t="s">
        <v>49</v>
      </c>
      <c r="L940" t="s">
        <v>31</v>
      </c>
      <c r="M940">
        <v>3</v>
      </c>
      <c r="N940" t="s">
        <v>32</v>
      </c>
      <c r="O940" t="s">
        <v>33</v>
      </c>
      <c r="P940">
        <v>2.4407199999999998</v>
      </c>
      <c r="Q940">
        <v>336826.01530000003</v>
      </c>
      <c r="R940">
        <v>3063498.0477</v>
      </c>
      <c r="S940">
        <v>336828.389303</v>
      </c>
      <c r="T940">
        <v>3063497.48092</v>
      </c>
      <c r="U940">
        <v>2.441E-3</v>
      </c>
      <c r="V940" t="str">
        <f>VLOOKUP(C940,'Lines LookUp'!$B$1:$C$12,2,0)</f>
        <v>GOT</v>
      </c>
      <c r="W940" t="str">
        <f>ROUNDUP(Q940,3)&amp;"-"&amp;ROUNDUP(R940,3)</f>
        <v>336826.016-3063498.048</v>
      </c>
      <c r="X940" t="str">
        <f>ROUNDUP(S940,3)&amp;"-"&amp;ROUNDUP(T940,3)</f>
        <v>336828.39-3063497.481</v>
      </c>
      <c r="Y940">
        <f>VLOOKUP(W940&amp;"-"&amp;V940,'Buscoords Workout'!$F:$G,2,0)</f>
        <v>4020</v>
      </c>
      <c r="Z940">
        <f>VLOOKUP(X940&amp;"-"&amp;V940,'Buscoords Workout'!$F:$G,2,0)</f>
        <v>4168</v>
      </c>
      <c r="AA940" t="b">
        <f>OR(ISNA(Y940),ISNA(Z940))</f>
        <v>0</v>
      </c>
    </row>
    <row r="941" spans="1:27" x14ac:dyDescent="0.25">
      <c r="A941">
        <v>1370</v>
      </c>
      <c r="B941" t="s">
        <v>24</v>
      </c>
      <c r="C941" t="s">
        <v>52</v>
      </c>
      <c r="D941" t="s">
        <v>53</v>
      </c>
      <c r="E941">
        <v>11</v>
      </c>
      <c r="F941" t="s">
        <v>42</v>
      </c>
      <c r="G941">
        <v>240</v>
      </c>
      <c r="H941" t="s">
        <v>27</v>
      </c>
      <c r="I941" t="s">
        <v>28</v>
      </c>
      <c r="J941" t="s">
        <v>36</v>
      </c>
      <c r="K941" t="s">
        <v>49</v>
      </c>
      <c r="L941" t="s">
        <v>31</v>
      </c>
      <c r="M941">
        <v>3</v>
      </c>
      <c r="N941" t="s">
        <v>32</v>
      </c>
      <c r="O941" t="s">
        <v>33</v>
      </c>
      <c r="P941">
        <v>0.64431000000000005</v>
      </c>
      <c r="Q941">
        <v>336828.389303</v>
      </c>
      <c r="R941">
        <v>3063497.48092</v>
      </c>
      <c r="S941">
        <v>336829.016</v>
      </c>
      <c r="T941">
        <v>3063497.3313000002</v>
      </c>
      <c r="U941">
        <v>6.4400000000000004E-4</v>
      </c>
      <c r="V941" t="str">
        <f>VLOOKUP(C941,'Lines LookUp'!$B$1:$C$12,2,0)</f>
        <v>GOT</v>
      </c>
      <c r="W941" t="str">
        <f>ROUNDUP(Q941,3)&amp;"-"&amp;ROUNDUP(R941,3)</f>
        <v>336828.39-3063497.481</v>
      </c>
      <c r="X941" t="str">
        <f>ROUNDUP(S941,3)&amp;"-"&amp;ROUNDUP(T941,3)</f>
        <v>336829.016-3063497.332</v>
      </c>
      <c r="Y941">
        <f>VLOOKUP(W941&amp;"-"&amp;V941,'Buscoords Workout'!$F:$G,2,0)</f>
        <v>4168</v>
      </c>
      <c r="Z941">
        <f>VLOOKUP(X941&amp;"-"&amp;V941,'Buscoords Workout'!$F:$G,2,0)</f>
        <v>4021</v>
      </c>
      <c r="AA941" t="b">
        <f>OR(ISNA(Y941),ISNA(Z941))</f>
        <v>0</v>
      </c>
    </row>
    <row r="942" spans="1:27" x14ac:dyDescent="0.25">
      <c r="A942">
        <v>1371</v>
      </c>
      <c r="B942" t="s">
        <v>24</v>
      </c>
      <c r="C942" t="s">
        <v>52</v>
      </c>
      <c r="D942" t="s">
        <v>53</v>
      </c>
      <c r="E942">
        <v>11</v>
      </c>
      <c r="F942" t="s">
        <v>42</v>
      </c>
      <c r="G942">
        <v>240</v>
      </c>
      <c r="H942" t="s">
        <v>27</v>
      </c>
      <c r="I942" t="s">
        <v>28</v>
      </c>
      <c r="J942" t="s">
        <v>36</v>
      </c>
      <c r="K942" t="s">
        <v>49</v>
      </c>
      <c r="L942" t="s">
        <v>31</v>
      </c>
      <c r="M942">
        <v>3</v>
      </c>
      <c r="N942" t="s">
        <v>32</v>
      </c>
      <c r="O942" t="s">
        <v>33</v>
      </c>
      <c r="P942">
        <v>34.093200000000003</v>
      </c>
      <c r="Q942">
        <v>336829.016</v>
      </c>
      <c r="R942">
        <v>3063497.3313000002</v>
      </c>
      <c r="S942">
        <v>336862.17709999997</v>
      </c>
      <c r="T942">
        <v>3063489.4138000002</v>
      </c>
      <c r="U942">
        <v>3.4092999999999998E-2</v>
      </c>
      <c r="V942" t="str">
        <f>VLOOKUP(C942,'Lines LookUp'!$B$1:$C$12,2,0)</f>
        <v>GOT</v>
      </c>
      <c r="W942" t="str">
        <f>ROUNDUP(Q942,3)&amp;"-"&amp;ROUNDUP(R942,3)</f>
        <v>336829.016-3063497.332</v>
      </c>
      <c r="X942" t="str">
        <f>ROUNDUP(S942,3)&amp;"-"&amp;ROUNDUP(T942,3)</f>
        <v>336862.178-3063489.414</v>
      </c>
      <c r="Y942">
        <f>VLOOKUP(W942&amp;"-"&amp;V942,'Buscoords Workout'!$F:$G,2,0)</f>
        <v>4021</v>
      </c>
      <c r="Z942">
        <f>VLOOKUP(X942&amp;"-"&amp;V942,'Buscoords Workout'!$F:$G,2,0)</f>
        <v>4022</v>
      </c>
      <c r="AA942" t="b">
        <f>OR(ISNA(Y942),ISNA(Z942))</f>
        <v>0</v>
      </c>
    </row>
    <row r="943" spans="1:27" x14ac:dyDescent="0.25">
      <c r="A943">
        <v>1376</v>
      </c>
      <c r="B943" t="s">
        <v>24</v>
      </c>
      <c r="C943" t="s">
        <v>52</v>
      </c>
      <c r="D943" t="s">
        <v>53</v>
      </c>
      <c r="E943">
        <v>11</v>
      </c>
      <c r="F943" t="s">
        <v>42</v>
      </c>
      <c r="G943">
        <v>240</v>
      </c>
      <c r="H943" t="s">
        <v>27</v>
      </c>
      <c r="I943" t="s">
        <v>28</v>
      </c>
      <c r="J943" t="s">
        <v>36</v>
      </c>
      <c r="K943" t="s">
        <v>49</v>
      </c>
      <c r="L943" t="s">
        <v>31</v>
      </c>
      <c r="M943">
        <v>3</v>
      </c>
      <c r="N943" t="s">
        <v>32</v>
      </c>
      <c r="O943" t="s">
        <v>33</v>
      </c>
      <c r="P943">
        <v>50.445500000000003</v>
      </c>
      <c r="Q943">
        <v>336972.82339999999</v>
      </c>
      <c r="R943">
        <v>3063450.0964000002</v>
      </c>
      <c r="S943">
        <v>337017.56559999997</v>
      </c>
      <c r="T943">
        <v>3063426.7965000002</v>
      </c>
      <c r="U943">
        <v>5.0445999999999998E-2</v>
      </c>
      <c r="V943" t="str">
        <f>VLOOKUP(C943,'Lines LookUp'!$B$1:$C$12,2,0)</f>
        <v>GOT</v>
      </c>
      <c r="W943" t="str">
        <f>ROUNDUP(Q943,3)&amp;"-"&amp;ROUNDUP(R943,3)</f>
        <v>336972.824-3063450.097</v>
      </c>
      <c r="X943" t="str">
        <f>ROUNDUP(S943,3)&amp;"-"&amp;ROUNDUP(T943,3)</f>
        <v>337017.566-3063426.797</v>
      </c>
      <c r="Y943">
        <f>VLOOKUP(W943&amp;"-"&amp;V943,'Buscoords Workout'!$F:$G,2,0)</f>
        <v>4024</v>
      </c>
      <c r="Z943">
        <f>VLOOKUP(X943&amp;"-"&amp;V943,'Buscoords Workout'!$F:$G,2,0)</f>
        <v>4025</v>
      </c>
      <c r="AA943" t="b">
        <f>OR(ISNA(Y943),ISNA(Z943))</f>
        <v>0</v>
      </c>
    </row>
    <row r="944" spans="1:27" x14ac:dyDescent="0.25">
      <c r="A944">
        <v>1377</v>
      </c>
      <c r="B944" t="s">
        <v>24</v>
      </c>
      <c r="C944" t="s">
        <v>52</v>
      </c>
      <c r="D944" t="s">
        <v>53</v>
      </c>
      <c r="E944">
        <v>11</v>
      </c>
      <c r="F944" t="s">
        <v>42</v>
      </c>
      <c r="G944">
        <v>240</v>
      </c>
      <c r="H944" t="s">
        <v>27</v>
      </c>
      <c r="I944" t="s">
        <v>28</v>
      </c>
      <c r="J944" t="s">
        <v>36</v>
      </c>
      <c r="K944" t="s">
        <v>49</v>
      </c>
      <c r="L944" t="s">
        <v>31</v>
      </c>
      <c r="M944">
        <v>3</v>
      </c>
      <c r="N944" t="s">
        <v>32</v>
      </c>
      <c r="O944" t="s">
        <v>33</v>
      </c>
      <c r="P944">
        <v>55.622900000000001</v>
      </c>
      <c r="Q944">
        <v>337017.56559999997</v>
      </c>
      <c r="R944">
        <v>3063426.7965000002</v>
      </c>
      <c r="S944">
        <v>337060.38929999998</v>
      </c>
      <c r="T944">
        <v>3063391.2995000002</v>
      </c>
      <c r="U944">
        <v>5.5622999999999999E-2</v>
      </c>
      <c r="V944" t="str">
        <f>VLOOKUP(C944,'Lines LookUp'!$B$1:$C$12,2,0)</f>
        <v>GOT</v>
      </c>
      <c r="W944" t="str">
        <f>ROUNDUP(Q944,3)&amp;"-"&amp;ROUNDUP(R944,3)</f>
        <v>337017.566-3063426.797</v>
      </c>
      <c r="X944" t="str">
        <f>ROUNDUP(S944,3)&amp;"-"&amp;ROUNDUP(T944,3)</f>
        <v>337060.39-3063391.3</v>
      </c>
      <c r="Y944">
        <f>VLOOKUP(W944&amp;"-"&amp;V944,'Buscoords Workout'!$F:$G,2,0)</f>
        <v>4025</v>
      </c>
      <c r="Z944">
        <f>VLOOKUP(X944&amp;"-"&amp;V944,'Buscoords Workout'!$F:$G,2,0)</f>
        <v>4026</v>
      </c>
      <c r="AA944" t="b">
        <f>OR(ISNA(Y944),ISNA(Z944))</f>
        <v>0</v>
      </c>
    </row>
    <row r="945" spans="1:27" x14ac:dyDescent="0.25">
      <c r="A945">
        <v>1378</v>
      </c>
      <c r="B945" t="s">
        <v>24</v>
      </c>
      <c r="C945" t="s">
        <v>52</v>
      </c>
      <c r="D945" t="s">
        <v>53</v>
      </c>
      <c r="E945">
        <v>11</v>
      </c>
      <c r="F945" t="s">
        <v>42</v>
      </c>
      <c r="G945">
        <v>240</v>
      </c>
      <c r="H945" t="s">
        <v>27</v>
      </c>
      <c r="I945" t="s">
        <v>28</v>
      </c>
      <c r="J945" t="s">
        <v>36</v>
      </c>
      <c r="K945" t="s">
        <v>49</v>
      </c>
      <c r="L945" t="s">
        <v>31</v>
      </c>
      <c r="M945">
        <v>3</v>
      </c>
      <c r="N945" t="s">
        <v>32</v>
      </c>
      <c r="O945" t="s">
        <v>33</v>
      </c>
      <c r="P945">
        <v>56.865099999999998</v>
      </c>
      <c r="Q945">
        <v>337060.38929999998</v>
      </c>
      <c r="R945">
        <v>3063391.2995000002</v>
      </c>
      <c r="S945">
        <v>337107.35509999999</v>
      </c>
      <c r="T945">
        <v>3063359.2393</v>
      </c>
      <c r="U945">
        <v>5.6864999999999999E-2</v>
      </c>
      <c r="V945" t="str">
        <f>VLOOKUP(C945,'Lines LookUp'!$B$1:$C$12,2,0)</f>
        <v>GOT</v>
      </c>
      <c r="W945" t="str">
        <f>ROUNDUP(Q945,3)&amp;"-"&amp;ROUNDUP(R945,3)</f>
        <v>337060.39-3063391.3</v>
      </c>
      <c r="X945" t="str">
        <f>ROUNDUP(S945,3)&amp;"-"&amp;ROUNDUP(T945,3)</f>
        <v>337107.356-3063359.24</v>
      </c>
      <c r="Y945">
        <f>VLOOKUP(W945&amp;"-"&amp;V945,'Buscoords Workout'!$F:$G,2,0)</f>
        <v>4026</v>
      </c>
      <c r="Z945">
        <f>VLOOKUP(X945&amp;"-"&amp;V945,'Buscoords Workout'!$F:$G,2,0)</f>
        <v>4027</v>
      </c>
      <c r="AA945" t="b">
        <f>OR(ISNA(Y945),ISNA(Z945))</f>
        <v>0</v>
      </c>
    </row>
    <row r="946" spans="1:27" x14ac:dyDescent="0.25">
      <c r="A946">
        <v>1379</v>
      </c>
      <c r="B946" t="s">
        <v>24</v>
      </c>
      <c r="C946" t="s">
        <v>52</v>
      </c>
      <c r="D946" t="s">
        <v>53</v>
      </c>
      <c r="E946">
        <v>11</v>
      </c>
      <c r="F946" t="s">
        <v>42</v>
      </c>
      <c r="G946">
        <v>240</v>
      </c>
      <c r="H946" t="s">
        <v>27</v>
      </c>
      <c r="I946" t="s">
        <v>28</v>
      </c>
      <c r="J946" t="s">
        <v>36</v>
      </c>
      <c r="K946" t="s">
        <v>49</v>
      </c>
      <c r="L946" t="s">
        <v>31</v>
      </c>
      <c r="M946">
        <v>3</v>
      </c>
      <c r="N946" t="s">
        <v>32</v>
      </c>
      <c r="O946" t="s">
        <v>33</v>
      </c>
      <c r="P946">
        <v>70.187200000000004</v>
      </c>
      <c r="Q946">
        <v>337107.35509999999</v>
      </c>
      <c r="R946">
        <v>3063359.2393</v>
      </c>
      <c r="S946">
        <v>337144.00150000001</v>
      </c>
      <c r="T946">
        <v>3063299.3788000001</v>
      </c>
      <c r="U946">
        <v>7.0186999999999999E-2</v>
      </c>
      <c r="V946" t="str">
        <f>VLOOKUP(C946,'Lines LookUp'!$B$1:$C$12,2,0)</f>
        <v>GOT</v>
      </c>
      <c r="W946" t="str">
        <f>ROUNDUP(Q946,3)&amp;"-"&amp;ROUNDUP(R946,3)</f>
        <v>337107.356-3063359.24</v>
      </c>
      <c r="X946" t="str">
        <f>ROUNDUP(S946,3)&amp;"-"&amp;ROUNDUP(T946,3)</f>
        <v>337144.002-3063299.379</v>
      </c>
      <c r="Y946">
        <f>VLOOKUP(W946&amp;"-"&amp;V946,'Buscoords Workout'!$F:$G,2,0)</f>
        <v>4027</v>
      </c>
      <c r="Z946">
        <f>VLOOKUP(X946&amp;"-"&amp;V946,'Buscoords Workout'!$F:$G,2,0)</f>
        <v>4028</v>
      </c>
      <c r="AA946" t="b">
        <f>OR(ISNA(Y946),ISNA(Z946))</f>
        <v>0</v>
      </c>
    </row>
    <row r="947" spans="1:27" x14ac:dyDescent="0.25">
      <c r="A947">
        <v>1384</v>
      </c>
      <c r="B947" t="s">
        <v>24</v>
      </c>
      <c r="C947" t="s">
        <v>52</v>
      </c>
      <c r="D947" t="s">
        <v>53</v>
      </c>
      <c r="E947">
        <v>11</v>
      </c>
      <c r="F947" t="s">
        <v>42</v>
      </c>
      <c r="G947">
        <v>240</v>
      </c>
      <c r="H947" t="s">
        <v>27</v>
      </c>
      <c r="I947" t="s">
        <v>28</v>
      </c>
      <c r="J947" t="s">
        <v>36</v>
      </c>
      <c r="K947" t="s">
        <v>49</v>
      </c>
      <c r="L947" t="s">
        <v>31</v>
      </c>
      <c r="M947">
        <v>3</v>
      </c>
      <c r="N947" t="s">
        <v>32</v>
      </c>
      <c r="O947" t="s">
        <v>33</v>
      </c>
      <c r="P947">
        <v>49.987299999999998</v>
      </c>
      <c r="Q947">
        <v>337179.95909999998</v>
      </c>
      <c r="R947">
        <v>3063232.0879000002</v>
      </c>
      <c r="S947">
        <v>337198.65240000002</v>
      </c>
      <c r="T947">
        <v>3063185.7275</v>
      </c>
      <c r="U947">
        <v>4.9986999999999997E-2</v>
      </c>
      <c r="V947" t="str">
        <f>VLOOKUP(C947,'Lines LookUp'!$B$1:$C$12,2,0)</f>
        <v>GOT</v>
      </c>
      <c r="W947" t="str">
        <f>ROUNDUP(Q947,3)&amp;"-"&amp;ROUNDUP(R947,3)</f>
        <v>337179.96-3063232.088</v>
      </c>
      <c r="X947" t="str">
        <f>ROUNDUP(S947,3)&amp;"-"&amp;ROUNDUP(T947,3)</f>
        <v>337198.653-3063185.728</v>
      </c>
      <c r="Y947">
        <f>VLOOKUP(W947&amp;"-"&amp;V947,'Buscoords Workout'!$F:$G,2,0)</f>
        <v>4030</v>
      </c>
      <c r="Z947">
        <f>VLOOKUP(X947&amp;"-"&amp;V947,'Buscoords Workout'!$F:$G,2,0)</f>
        <v>4031</v>
      </c>
      <c r="AA947" t="b">
        <f>OR(ISNA(Y947),ISNA(Z947))</f>
        <v>0</v>
      </c>
    </row>
    <row r="948" spans="1:27" x14ac:dyDescent="0.25">
      <c r="A948">
        <v>1385</v>
      </c>
      <c r="B948" t="s">
        <v>24</v>
      </c>
      <c r="C948" t="s">
        <v>52</v>
      </c>
      <c r="D948" t="s">
        <v>53</v>
      </c>
      <c r="E948">
        <v>11</v>
      </c>
      <c r="F948" t="s">
        <v>42</v>
      </c>
      <c r="G948">
        <v>100</v>
      </c>
      <c r="H948" t="s">
        <v>27</v>
      </c>
      <c r="I948" t="s">
        <v>28</v>
      </c>
      <c r="J948" t="s">
        <v>36</v>
      </c>
      <c r="K948" t="s">
        <v>49</v>
      </c>
      <c r="L948" t="s">
        <v>31</v>
      </c>
      <c r="M948">
        <v>3</v>
      </c>
      <c r="N948" t="s">
        <v>32</v>
      </c>
      <c r="O948" t="s">
        <v>33</v>
      </c>
      <c r="P948">
        <v>43.358800000000002</v>
      </c>
      <c r="Q948">
        <v>337198.65240000002</v>
      </c>
      <c r="R948">
        <v>3063185.7275</v>
      </c>
      <c r="S948">
        <v>337241.91360000003</v>
      </c>
      <c r="T948">
        <v>3063182.8201000001</v>
      </c>
      <c r="U948">
        <v>4.3359000000000002E-2</v>
      </c>
      <c r="V948" t="str">
        <f>VLOOKUP(C948,'Lines LookUp'!$B$1:$C$12,2,0)</f>
        <v>GOT</v>
      </c>
      <c r="W948" t="str">
        <f>ROUNDUP(Q948,3)&amp;"-"&amp;ROUNDUP(R948,3)</f>
        <v>337198.653-3063185.728</v>
      </c>
      <c r="X948" t="str">
        <f>ROUNDUP(S948,3)&amp;"-"&amp;ROUNDUP(T948,3)</f>
        <v>337241.914-3063182.821</v>
      </c>
      <c r="Y948">
        <f>VLOOKUP(W948&amp;"-"&amp;V948,'Buscoords Workout'!$F:$G,2,0)</f>
        <v>4031</v>
      </c>
      <c r="Z948">
        <f>VLOOKUP(X948&amp;"-"&amp;V948,'Buscoords Workout'!$F:$G,2,0)</f>
        <v>4032</v>
      </c>
      <c r="AA948" t="b">
        <f>OR(ISNA(Y948),ISNA(Z948))</f>
        <v>0</v>
      </c>
    </row>
    <row r="949" spans="1:27" x14ac:dyDescent="0.25">
      <c r="A949">
        <v>1386</v>
      </c>
      <c r="B949" t="s">
        <v>24</v>
      </c>
      <c r="C949" t="s">
        <v>52</v>
      </c>
      <c r="D949" t="s">
        <v>53</v>
      </c>
      <c r="E949">
        <v>11</v>
      </c>
      <c r="F949" t="s">
        <v>37</v>
      </c>
      <c r="G949">
        <v>100</v>
      </c>
      <c r="H949" t="s">
        <v>27</v>
      </c>
      <c r="I949" t="s">
        <v>38</v>
      </c>
      <c r="J949" t="s">
        <v>36</v>
      </c>
      <c r="K949" t="s">
        <v>30</v>
      </c>
      <c r="L949" t="s">
        <v>31</v>
      </c>
      <c r="M949">
        <v>3</v>
      </c>
      <c r="N949" t="s">
        <v>32</v>
      </c>
      <c r="O949" t="s">
        <v>33</v>
      </c>
      <c r="P949">
        <v>55.021000000000001</v>
      </c>
      <c r="Q949">
        <v>337241.91360000003</v>
      </c>
      <c r="R949">
        <v>3063182.8201000001</v>
      </c>
      <c r="S949">
        <v>337247.03169999999</v>
      </c>
      <c r="T949">
        <v>3063128.0377000002</v>
      </c>
      <c r="U949">
        <v>5.5021E-2</v>
      </c>
      <c r="V949" t="str">
        <f>VLOOKUP(C949,'Lines LookUp'!$B$1:$C$12,2,0)</f>
        <v>GOT</v>
      </c>
      <c r="W949" t="str">
        <f>ROUNDUP(Q949,3)&amp;"-"&amp;ROUNDUP(R949,3)</f>
        <v>337241.914-3063182.821</v>
      </c>
      <c r="X949" t="str">
        <f>ROUNDUP(S949,3)&amp;"-"&amp;ROUNDUP(T949,3)</f>
        <v>337247.032-3063128.038</v>
      </c>
      <c r="Y949">
        <f>VLOOKUP(W949&amp;"-"&amp;V949,'Buscoords Workout'!$F:$G,2,0)</f>
        <v>4032</v>
      </c>
      <c r="Z949">
        <f>VLOOKUP(X949&amp;"-"&amp;V949,'Buscoords Workout'!$F:$G,2,0)</f>
        <v>4033</v>
      </c>
      <c r="AA949" t="b">
        <f>OR(ISNA(Y949),ISNA(Z949))</f>
        <v>0</v>
      </c>
    </row>
    <row r="950" spans="1:27" x14ac:dyDescent="0.25">
      <c r="A950">
        <v>1387</v>
      </c>
      <c r="B950" t="s">
        <v>24</v>
      </c>
      <c r="C950" t="s">
        <v>52</v>
      </c>
      <c r="D950" t="s">
        <v>53</v>
      </c>
      <c r="E950">
        <v>11</v>
      </c>
      <c r="F950" t="s">
        <v>37</v>
      </c>
      <c r="G950">
        <v>100</v>
      </c>
      <c r="H950" t="s">
        <v>27</v>
      </c>
      <c r="I950" t="s">
        <v>38</v>
      </c>
      <c r="J950" t="s">
        <v>36</v>
      </c>
      <c r="K950" t="s">
        <v>30</v>
      </c>
      <c r="L950" t="s">
        <v>31</v>
      </c>
      <c r="M950">
        <v>3</v>
      </c>
      <c r="N950" t="s">
        <v>32</v>
      </c>
      <c r="O950" t="s">
        <v>33</v>
      </c>
      <c r="P950">
        <v>99.115200000000002</v>
      </c>
      <c r="Q950">
        <v>337247.03169999999</v>
      </c>
      <c r="R950">
        <v>3063128.0377000002</v>
      </c>
      <c r="S950">
        <v>337251.55790000001</v>
      </c>
      <c r="T950">
        <v>3063029.0258999998</v>
      </c>
      <c r="U950">
        <v>9.9114999999999995E-2</v>
      </c>
      <c r="V950" t="str">
        <f>VLOOKUP(C950,'Lines LookUp'!$B$1:$C$12,2,0)</f>
        <v>GOT</v>
      </c>
      <c r="W950" t="str">
        <f>ROUNDUP(Q950,3)&amp;"-"&amp;ROUNDUP(R950,3)</f>
        <v>337247.032-3063128.038</v>
      </c>
      <c r="X950" t="str">
        <f>ROUNDUP(S950,3)&amp;"-"&amp;ROUNDUP(T950,3)</f>
        <v>337251.558-3063029.026</v>
      </c>
      <c r="Y950">
        <f>VLOOKUP(W950&amp;"-"&amp;V950,'Buscoords Workout'!$F:$G,2,0)</f>
        <v>4033</v>
      </c>
      <c r="Z950">
        <f>VLOOKUP(X950&amp;"-"&amp;V950,'Buscoords Workout'!$F:$G,2,0)</f>
        <v>4034</v>
      </c>
      <c r="AA950" t="b">
        <f>OR(ISNA(Y950),ISNA(Z950))</f>
        <v>0</v>
      </c>
    </row>
    <row r="951" spans="1:27" x14ac:dyDescent="0.25">
      <c r="A951">
        <v>1388</v>
      </c>
      <c r="B951" t="s">
        <v>24</v>
      </c>
      <c r="C951" t="s">
        <v>52</v>
      </c>
      <c r="D951" t="s">
        <v>53</v>
      </c>
      <c r="E951">
        <v>11</v>
      </c>
      <c r="F951" t="s">
        <v>37</v>
      </c>
      <c r="G951">
        <v>100</v>
      </c>
      <c r="H951" t="s">
        <v>27</v>
      </c>
      <c r="I951" t="s">
        <v>38</v>
      </c>
      <c r="J951" t="s">
        <v>36</v>
      </c>
      <c r="K951" t="s">
        <v>30</v>
      </c>
      <c r="L951" t="s">
        <v>31</v>
      </c>
      <c r="M951">
        <v>3</v>
      </c>
      <c r="N951" t="s">
        <v>32</v>
      </c>
      <c r="O951" t="s">
        <v>33</v>
      </c>
      <c r="P951">
        <v>128.386</v>
      </c>
      <c r="Q951">
        <v>337251.55790000001</v>
      </c>
      <c r="R951">
        <v>3063029.0258999998</v>
      </c>
      <c r="S951">
        <v>337259.20500000002</v>
      </c>
      <c r="T951">
        <v>3062900.8679</v>
      </c>
      <c r="U951">
        <v>0.128386</v>
      </c>
      <c r="V951" t="str">
        <f>VLOOKUP(C951,'Lines LookUp'!$B$1:$C$12,2,0)</f>
        <v>GOT</v>
      </c>
      <c r="W951" t="str">
        <f>ROUNDUP(Q951,3)&amp;"-"&amp;ROUNDUP(R951,3)</f>
        <v>337251.558-3063029.026</v>
      </c>
      <c r="X951" t="str">
        <f>ROUNDUP(S951,3)&amp;"-"&amp;ROUNDUP(T951,3)</f>
        <v>337259.205-3062900.868</v>
      </c>
      <c r="Y951">
        <f>VLOOKUP(W951&amp;"-"&amp;V951,'Buscoords Workout'!$F:$G,2,0)</f>
        <v>4034</v>
      </c>
      <c r="Z951">
        <f>VLOOKUP(X951&amp;"-"&amp;V951,'Buscoords Workout'!$F:$G,2,0)</f>
        <v>4035</v>
      </c>
      <c r="AA951" t="b">
        <f>OR(ISNA(Y951),ISNA(Z951))</f>
        <v>0</v>
      </c>
    </row>
    <row r="952" spans="1:27" x14ac:dyDescent="0.25">
      <c r="A952">
        <v>1389</v>
      </c>
      <c r="B952" t="s">
        <v>24</v>
      </c>
      <c r="C952" t="s">
        <v>52</v>
      </c>
      <c r="D952" t="s">
        <v>53</v>
      </c>
      <c r="E952">
        <v>11</v>
      </c>
      <c r="F952" t="s">
        <v>37</v>
      </c>
      <c r="G952">
        <v>100</v>
      </c>
      <c r="H952" t="s">
        <v>27</v>
      </c>
      <c r="I952" t="s">
        <v>38</v>
      </c>
      <c r="J952" t="s">
        <v>36</v>
      </c>
      <c r="K952" t="s">
        <v>30</v>
      </c>
      <c r="L952" t="s">
        <v>31</v>
      </c>
      <c r="M952">
        <v>3</v>
      </c>
      <c r="N952" t="s">
        <v>32</v>
      </c>
      <c r="O952" t="s">
        <v>33</v>
      </c>
      <c r="P952">
        <v>118.739</v>
      </c>
      <c r="Q952">
        <v>337259.20500000002</v>
      </c>
      <c r="R952">
        <v>3062900.8679</v>
      </c>
      <c r="S952">
        <v>337258.78619999997</v>
      </c>
      <c r="T952">
        <v>3062782.1298000002</v>
      </c>
      <c r="U952">
        <v>0.118739</v>
      </c>
      <c r="V952" t="str">
        <f>VLOOKUP(C952,'Lines LookUp'!$B$1:$C$12,2,0)</f>
        <v>GOT</v>
      </c>
      <c r="W952" t="str">
        <f>ROUNDUP(Q952,3)&amp;"-"&amp;ROUNDUP(R952,3)</f>
        <v>337259.205-3062900.868</v>
      </c>
      <c r="X952" t="str">
        <f>ROUNDUP(S952,3)&amp;"-"&amp;ROUNDUP(T952,3)</f>
        <v>337258.787-3062782.13</v>
      </c>
      <c r="Y952">
        <f>VLOOKUP(W952&amp;"-"&amp;V952,'Buscoords Workout'!$F:$G,2,0)</f>
        <v>4035</v>
      </c>
      <c r="Z952">
        <f>VLOOKUP(X952&amp;"-"&amp;V952,'Buscoords Workout'!$F:$G,2,0)</f>
        <v>4036</v>
      </c>
      <c r="AA952" t="b">
        <f>OR(ISNA(Y952),ISNA(Z952))</f>
        <v>0</v>
      </c>
    </row>
    <row r="953" spans="1:27" x14ac:dyDescent="0.25">
      <c r="A953">
        <v>1390</v>
      </c>
      <c r="B953" t="s">
        <v>24</v>
      </c>
      <c r="C953" t="s">
        <v>52</v>
      </c>
      <c r="D953" t="s">
        <v>53</v>
      </c>
      <c r="E953">
        <v>11</v>
      </c>
      <c r="F953" t="s">
        <v>37</v>
      </c>
      <c r="G953">
        <v>100</v>
      </c>
      <c r="H953" t="s">
        <v>27</v>
      </c>
      <c r="I953" t="s">
        <v>38</v>
      </c>
      <c r="J953" t="s">
        <v>36</v>
      </c>
      <c r="K953" t="s">
        <v>30</v>
      </c>
      <c r="L953" t="s">
        <v>31</v>
      </c>
      <c r="M953">
        <v>3</v>
      </c>
      <c r="N953" t="s">
        <v>32</v>
      </c>
      <c r="O953" t="s">
        <v>33</v>
      </c>
      <c r="P953">
        <v>55.504600000000003</v>
      </c>
      <c r="Q953">
        <v>337258.78619999997</v>
      </c>
      <c r="R953">
        <v>3062782.1298000002</v>
      </c>
      <c r="S953">
        <v>337258.74089999998</v>
      </c>
      <c r="T953">
        <v>3062726.6252000001</v>
      </c>
      <c r="U953">
        <v>5.5504999999999999E-2</v>
      </c>
      <c r="V953" t="str">
        <f>VLOOKUP(C953,'Lines LookUp'!$B$1:$C$12,2,0)</f>
        <v>GOT</v>
      </c>
      <c r="W953" t="str">
        <f>ROUNDUP(Q953,3)&amp;"-"&amp;ROUNDUP(R953,3)</f>
        <v>337258.787-3062782.13</v>
      </c>
      <c r="X953" t="str">
        <f>ROUNDUP(S953,3)&amp;"-"&amp;ROUNDUP(T953,3)</f>
        <v>337258.741-3062726.626</v>
      </c>
      <c r="Y953">
        <f>VLOOKUP(W953&amp;"-"&amp;V953,'Buscoords Workout'!$F:$G,2,0)</f>
        <v>4036</v>
      </c>
      <c r="Z953">
        <f>VLOOKUP(X953&amp;"-"&amp;V953,'Buscoords Workout'!$F:$G,2,0)</f>
        <v>4037</v>
      </c>
      <c r="AA953" t="b">
        <f>OR(ISNA(Y953),ISNA(Z953))</f>
        <v>0</v>
      </c>
    </row>
    <row r="954" spans="1:27" x14ac:dyDescent="0.25">
      <c r="A954">
        <v>1391</v>
      </c>
      <c r="B954" t="s">
        <v>24</v>
      </c>
      <c r="C954" t="s">
        <v>52</v>
      </c>
      <c r="D954" t="s">
        <v>53</v>
      </c>
      <c r="E954">
        <v>11</v>
      </c>
      <c r="F954" t="s">
        <v>37</v>
      </c>
      <c r="G954">
        <v>100</v>
      </c>
      <c r="H954" t="s">
        <v>27</v>
      </c>
      <c r="I954" t="s">
        <v>38</v>
      </c>
      <c r="J954" t="s">
        <v>36</v>
      </c>
      <c r="K954" t="s">
        <v>30</v>
      </c>
      <c r="L954" t="s">
        <v>31</v>
      </c>
      <c r="M954">
        <v>3</v>
      </c>
      <c r="N954" t="s">
        <v>32</v>
      </c>
      <c r="O954" t="s">
        <v>33</v>
      </c>
      <c r="P954">
        <v>37.627600000000001</v>
      </c>
      <c r="Q954">
        <v>337258.74089999998</v>
      </c>
      <c r="R954">
        <v>3062726.6252000001</v>
      </c>
      <c r="S954">
        <v>337258.71019999997</v>
      </c>
      <c r="T954">
        <v>3062688.9975999999</v>
      </c>
      <c r="U954">
        <v>3.7628000000000002E-2</v>
      </c>
      <c r="V954" t="str">
        <f>VLOOKUP(C954,'Lines LookUp'!$B$1:$C$12,2,0)</f>
        <v>GOT</v>
      </c>
      <c r="W954" t="str">
        <f>ROUNDUP(Q954,3)&amp;"-"&amp;ROUNDUP(R954,3)</f>
        <v>337258.741-3062726.626</v>
      </c>
      <c r="X954" t="str">
        <f>ROUNDUP(S954,3)&amp;"-"&amp;ROUNDUP(T954,3)</f>
        <v>337258.711-3062688.998</v>
      </c>
      <c r="Y954">
        <f>VLOOKUP(W954&amp;"-"&amp;V954,'Buscoords Workout'!$F:$G,2,0)</f>
        <v>4037</v>
      </c>
      <c r="Z954">
        <f>VLOOKUP(X954&amp;"-"&amp;V954,'Buscoords Workout'!$F:$G,2,0)</f>
        <v>4038</v>
      </c>
      <c r="AA954" t="b">
        <f>OR(ISNA(Y954),ISNA(Z954))</f>
        <v>0</v>
      </c>
    </row>
    <row r="955" spans="1:27" x14ac:dyDescent="0.25">
      <c r="A955">
        <v>1392</v>
      </c>
      <c r="B955" t="s">
        <v>24</v>
      </c>
      <c r="C955" t="s">
        <v>52</v>
      </c>
      <c r="D955" t="s">
        <v>53</v>
      </c>
      <c r="E955">
        <v>11</v>
      </c>
      <c r="F955" t="s">
        <v>37</v>
      </c>
      <c r="G955">
        <v>100</v>
      </c>
      <c r="H955" t="s">
        <v>27</v>
      </c>
      <c r="I955" t="s">
        <v>38</v>
      </c>
      <c r="J955" t="s">
        <v>36</v>
      </c>
      <c r="K955" t="s">
        <v>30</v>
      </c>
      <c r="L955" t="s">
        <v>31</v>
      </c>
      <c r="M955">
        <v>3</v>
      </c>
      <c r="N955" t="s">
        <v>32</v>
      </c>
      <c r="O955" t="s">
        <v>33</v>
      </c>
      <c r="P955">
        <v>54.723700000000001</v>
      </c>
      <c r="Q955">
        <v>337258.71019999997</v>
      </c>
      <c r="R955">
        <v>3062688.9975999999</v>
      </c>
      <c r="S955">
        <v>337259.1482</v>
      </c>
      <c r="T955">
        <v>3062634.2757000001</v>
      </c>
      <c r="U955">
        <v>5.4724000000000002E-2</v>
      </c>
      <c r="V955" t="str">
        <f>VLOOKUP(C955,'Lines LookUp'!$B$1:$C$12,2,0)</f>
        <v>GOT</v>
      </c>
      <c r="W955" t="str">
        <f>ROUNDUP(Q955,3)&amp;"-"&amp;ROUNDUP(R955,3)</f>
        <v>337258.711-3062688.998</v>
      </c>
      <c r="X955" t="str">
        <f>ROUNDUP(S955,3)&amp;"-"&amp;ROUNDUP(T955,3)</f>
        <v>337259.149-3062634.276</v>
      </c>
      <c r="Y955">
        <f>VLOOKUP(W955&amp;"-"&amp;V955,'Buscoords Workout'!$F:$G,2,0)</f>
        <v>4038</v>
      </c>
      <c r="Z955">
        <f>VLOOKUP(X955&amp;"-"&amp;V955,'Buscoords Workout'!$F:$G,2,0)</f>
        <v>4039</v>
      </c>
      <c r="AA955" t="b">
        <f>OR(ISNA(Y955),ISNA(Z955))</f>
        <v>0</v>
      </c>
    </row>
    <row r="956" spans="1:27" x14ac:dyDescent="0.25">
      <c r="A956">
        <v>1393</v>
      </c>
      <c r="B956" t="s">
        <v>24</v>
      </c>
      <c r="C956" t="s">
        <v>52</v>
      </c>
      <c r="D956" t="s">
        <v>53</v>
      </c>
      <c r="E956">
        <v>11</v>
      </c>
      <c r="F956" t="s">
        <v>37</v>
      </c>
      <c r="G956">
        <v>100</v>
      </c>
      <c r="H956" t="s">
        <v>27</v>
      </c>
      <c r="I956" t="s">
        <v>38</v>
      </c>
      <c r="J956" t="s">
        <v>36</v>
      </c>
      <c r="K956" t="s">
        <v>30</v>
      </c>
      <c r="L956" t="s">
        <v>31</v>
      </c>
      <c r="M956">
        <v>3</v>
      </c>
      <c r="N956" t="s">
        <v>32</v>
      </c>
      <c r="O956" t="s">
        <v>33</v>
      </c>
      <c r="P956">
        <v>65.282499999999999</v>
      </c>
      <c r="Q956">
        <v>337259.1482</v>
      </c>
      <c r="R956">
        <v>3062634.2757000001</v>
      </c>
      <c r="S956">
        <v>337261.78639999998</v>
      </c>
      <c r="T956">
        <v>3062569.0465000002</v>
      </c>
      <c r="U956">
        <v>6.5282999999999994E-2</v>
      </c>
      <c r="V956" t="str">
        <f>VLOOKUP(C956,'Lines LookUp'!$B$1:$C$12,2,0)</f>
        <v>GOT</v>
      </c>
      <c r="W956" t="str">
        <f>ROUNDUP(Q956,3)&amp;"-"&amp;ROUNDUP(R956,3)</f>
        <v>337259.149-3062634.276</v>
      </c>
      <c r="X956" t="str">
        <f>ROUNDUP(S956,3)&amp;"-"&amp;ROUNDUP(T956,3)</f>
        <v>337261.787-3062569.047</v>
      </c>
      <c r="Y956">
        <f>VLOOKUP(W956&amp;"-"&amp;V956,'Buscoords Workout'!$F:$G,2,0)</f>
        <v>4039</v>
      </c>
      <c r="Z956">
        <f>VLOOKUP(X956&amp;"-"&amp;V956,'Buscoords Workout'!$F:$G,2,0)</f>
        <v>4040</v>
      </c>
      <c r="AA956" t="b">
        <f>OR(ISNA(Y956),ISNA(Z956))</f>
        <v>0</v>
      </c>
    </row>
    <row r="957" spans="1:27" x14ac:dyDescent="0.25">
      <c r="A957">
        <v>1394</v>
      </c>
      <c r="B957" t="s">
        <v>24</v>
      </c>
      <c r="C957" t="s">
        <v>52</v>
      </c>
      <c r="D957" t="s">
        <v>53</v>
      </c>
      <c r="E957">
        <v>11</v>
      </c>
      <c r="F957" t="s">
        <v>37</v>
      </c>
      <c r="G957">
        <v>100</v>
      </c>
      <c r="H957" t="s">
        <v>27</v>
      </c>
      <c r="I957" t="s">
        <v>38</v>
      </c>
      <c r="J957" t="s">
        <v>36</v>
      </c>
      <c r="K957" t="s">
        <v>30</v>
      </c>
      <c r="L957" t="s">
        <v>31</v>
      </c>
      <c r="M957">
        <v>3</v>
      </c>
      <c r="N957" t="s">
        <v>32</v>
      </c>
      <c r="O957" t="s">
        <v>33</v>
      </c>
      <c r="P957">
        <v>106.535</v>
      </c>
      <c r="Q957">
        <v>337261.78639999998</v>
      </c>
      <c r="R957">
        <v>3062569.0465000002</v>
      </c>
      <c r="S957">
        <v>337289.6691</v>
      </c>
      <c r="T957">
        <v>3062466.2252000002</v>
      </c>
      <c r="U957">
        <v>0.106535</v>
      </c>
      <c r="V957" t="str">
        <f>VLOOKUP(C957,'Lines LookUp'!$B$1:$C$12,2,0)</f>
        <v>GOT</v>
      </c>
      <c r="W957" t="str">
        <f>ROUNDUP(Q957,3)&amp;"-"&amp;ROUNDUP(R957,3)</f>
        <v>337261.787-3062569.047</v>
      </c>
      <c r="X957" t="str">
        <f>ROUNDUP(S957,3)&amp;"-"&amp;ROUNDUP(T957,3)</f>
        <v>337289.67-3062466.226</v>
      </c>
      <c r="Y957">
        <f>VLOOKUP(W957&amp;"-"&amp;V957,'Buscoords Workout'!$F:$G,2,0)</f>
        <v>4040</v>
      </c>
      <c r="Z957">
        <f>VLOOKUP(X957&amp;"-"&amp;V957,'Buscoords Workout'!$F:$G,2,0)</f>
        <v>4041</v>
      </c>
      <c r="AA957" t="b">
        <f>OR(ISNA(Y957),ISNA(Z957))</f>
        <v>0</v>
      </c>
    </row>
    <row r="958" spans="1:27" x14ac:dyDescent="0.25">
      <c r="A958">
        <v>1395</v>
      </c>
      <c r="B958" t="s">
        <v>24</v>
      </c>
      <c r="C958" t="s">
        <v>52</v>
      </c>
      <c r="D958" t="s">
        <v>53</v>
      </c>
      <c r="E958">
        <v>11</v>
      </c>
      <c r="F958" t="s">
        <v>37</v>
      </c>
      <c r="G958">
        <v>100</v>
      </c>
      <c r="H958" t="s">
        <v>27</v>
      </c>
      <c r="I958" t="s">
        <v>38</v>
      </c>
      <c r="J958" t="s">
        <v>36</v>
      </c>
      <c r="K958" t="s">
        <v>30</v>
      </c>
      <c r="L958" t="s">
        <v>31</v>
      </c>
      <c r="M958">
        <v>3</v>
      </c>
      <c r="N958" t="s">
        <v>32</v>
      </c>
      <c r="O958" t="s">
        <v>33</v>
      </c>
      <c r="P958">
        <v>95.056399999999996</v>
      </c>
      <c r="Q958">
        <v>337289.6691</v>
      </c>
      <c r="R958">
        <v>3062466.2252000002</v>
      </c>
      <c r="S958">
        <v>337351.9068</v>
      </c>
      <c r="T958">
        <v>3062394.3769</v>
      </c>
      <c r="U958">
        <v>9.5056000000000002E-2</v>
      </c>
      <c r="V958" t="str">
        <f>VLOOKUP(C958,'Lines LookUp'!$B$1:$C$12,2,0)</f>
        <v>GOT</v>
      </c>
      <c r="W958" t="str">
        <f>ROUNDUP(Q958,3)&amp;"-"&amp;ROUNDUP(R958,3)</f>
        <v>337289.67-3062466.226</v>
      </c>
      <c r="X958" t="str">
        <f>ROUNDUP(S958,3)&amp;"-"&amp;ROUNDUP(T958,3)</f>
        <v>337351.907-3062394.377</v>
      </c>
      <c r="Y958">
        <f>VLOOKUP(W958&amp;"-"&amp;V958,'Buscoords Workout'!$F:$G,2,0)</f>
        <v>4041</v>
      </c>
      <c r="Z958">
        <f>VLOOKUP(X958&amp;"-"&amp;V958,'Buscoords Workout'!$F:$G,2,0)</f>
        <v>4042</v>
      </c>
      <c r="AA958" t="b">
        <f>OR(ISNA(Y958),ISNA(Z958))</f>
        <v>0</v>
      </c>
    </row>
    <row r="959" spans="1:27" x14ac:dyDescent="0.25">
      <c r="A959">
        <v>1396</v>
      </c>
      <c r="B959" t="s">
        <v>24</v>
      </c>
      <c r="C959" t="s">
        <v>52</v>
      </c>
      <c r="D959" t="s">
        <v>53</v>
      </c>
      <c r="E959">
        <v>11</v>
      </c>
      <c r="F959" t="s">
        <v>37</v>
      </c>
      <c r="G959">
        <v>100</v>
      </c>
      <c r="H959" t="s">
        <v>27</v>
      </c>
      <c r="I959" t="s">
        <v>38</v>
      </c>
      <c r="J959" t="s">
        <v>36</v>
      </c>
      <c r="K959" t="s">
        <v>30</v>
      </c>
      <c r="L959" t="s">
        <v>31</v>
      </c>
      <c r="M959">
        <v>3</v>
      </c>
      <c r="N959" t="s">
        <v>32</v>
      </c>
      <c r="O959" t="s">
        <v>33</v>
      </c>
      <c r="P959">
        <v>44.525300000000001</v>
      </c>
      <c r="Q959">
        <v>337351.9068</v>
      </c>
      <c r="R959">
        <v>3062394.3769</v>
      </c>
      <c r="S959">
        <v>337392.62819999998</v>
      </c>
      <c r="T959">
        <v>3062376.3695</v>
      </c>
      <c r="U959">
        <v>4.4525000000000002E-2</v>
      </c>
      <c r="V959" t="str">
        <f>VLOOKUP(C959,'Lines LookUp'!$B$1:$C$12,2,0)</f>
        <v>GOT</v>
      </c>
      <c r="W959" t="str">
        <f>ROUNDUP(Q959,3)&amp;"-"&amp;ROUNDUP(R959,3)</f>
        <v>337351.907-3062394.377</v>
      </c>
      <c r="X959" t="str">
        <f>ROUNDUP(S959,3)&amp;"-"&amp;ROUNDUP(T959,3)</f>
        <v>337392.629-3062376.37</v>
      </c>
      <c r="Y959">
        <f>VLOOKUP(W959&amp;"-"&amp;V959,'Buscoords Workout'!$F:$G,2,0)</f>
        <v>4042</v>
      </c>
      <c r="Z959">
        <f>VLOOKUP(X959&amp;"-"&amp;V959,'Buscoords Workout'!$F:$G,2,0)</f>
        <v>4043</v>
      </c>
      <c r="AA959" t="b">
        <f>OR(ISNA(Y959),ISNA(Z959))</f>
        <v>0</v>
      </c>
    </row>
    <row r="960" spans="1:27" x14ac:dyDescent="0.25">
      <c r="A960">
        <v>1397</v>
      </c>
      <c r="B960" t="s">
        <v>24</v>
      </c>
      <c r="C960" t="s">
        <v>52</v>
      </c>
      <c r="D960" t="s">
        <v>53</v>
      </c>
      <c r="E960">
        <v>11</v>
      </c>
      <c r="F960" t="s">
        <v>37</v>
      </c>
      <c r="G960">
        <v>100</v>
      </c>
      <c r="H960" t="s">
        <v>27</v>
      </c>
      <c r="I960" t="s">
        <v>38</v>
      </c>
      <c r="J960" t="s">
        <v>36</v>
      </c>
      <c r="K960" t="s">
        <v>30</v>
      </c>
      <c r="L960" t="s">
        <v>31</v>
      </c>
      <c r="M960">
        <v>3</v>
      </c>
      <c r="N960" t="s">
        <v>32</v>
      </c>
      <c r="O960" t="s">
        <v>33</v>
      </c>
      <c r="P960">
        <v>54.513500000000001</v>
      </c>
      <c r="Q960">
        <v>337392.62819999998</v>
      </c>
      <c r="R960">
        <v>3062376.3695</v>
      </c>
      <c r="S960">
        <v>337439.06050000002</v>
      </c>
      <c r="T960">
        <v>3062347.8080000002</v>
      </c>
      <c r="U960">
        <v>5.4512999999999999E-2</v>
      </c>
      <c r="V960" t="str">
        <f>VLOOKUP(C960,'Lines LookUp'!$B$1:$C$12,2,0)</f>
        <v>GOT</v>
      </c>
      <c r="W960" t="str">
        <f>ROUNDUP(Q960,3)&amp;"-"&amp;ROUNDUP(R960,3)</f>
        <v>337392.629-3062376.37</v>
      </c>
      <c r="X960" t="str">
        <f>ROUNDUP(S960,3)&amp;"-"&amp;ROUNDUP(T960,3)</f>
        <v>337439.061-3062347.808</v>
      </c>
      <c r="Y960">
        <f>VLOOKUP(W960&amp;"-"&amp;V960,'Buscoords Workout'!$F:$G,2,0)</f>
        <v>4043</v>
      </c>
      <c r="Z960">
        <f>VLOOKUP(X960&amp;"-"&amp;V960,'Buscoords Workout'!$F:$G,2,0)</f>
        <v>4044</v>
      </c>
      <c r="AA960" t="b">
        <f>OR(ISNA(Y960),ISNA(Z960))</f>
        <v>0</v>
      </c>
    </row>
    <row r="961" spans="1:27" x14ac:dyDescent="0.25">
      <c r="A961">
        <v>1398</v>
      </c>
      <c r="B961" t="s">
        <v>24</v>
      </c>
      <c r="C961" t="s">
        <v>52</v>
      </c>
      <c r="D961" t="s">
        <v>53</v>
      </c>
      <c r="E961">
        <v>11</v>
      </c>
      <c r="F961" t="s">
        <v>37</v>
      </c>
      <c r="G961">
        <v>100</v>
      </c>
      <c r="H961" t="s">
        <v>27</v>
      </c>
      <c r="I961" t="s">
        <v>38</v>
      </c>
      <c r="J961" t="s">
        <v>36</v>
      </c>
      <c r="K961" t="s">
        <v>30</v>
      </c>
      <c r="L961" t="s">
        <v>31</v>
      </c>
      <c r="M961">
        <v>3</v>
      </c>
      <c r="N961" t="s">
        <v>32</v>
      </c>
      <c r="O961" t="s">
        <v>33</v>
      </c>
      <c r="P961">
        <v>12.1615</v>
      </c>
      <c r="Q961">
        <v>337439.06050000002</v>
      </c>
      <c r="R961">
        <v>3062347.8080000002</v>
      </c>
      <c r="S961">
        <v>337450.94640000002</v>
      </c>
      <c r="T961">
        <v>3062345.2337000002</v>
      </c>
      <c r="U961">
        <v>1.2161E-2</v>
      </c>
      <c r="V961" t="str">
        <f>VLOOKUP(C961,'Lines LookUp'!$B$1:$C$12,2,0)</f>
        <v>GOT</v>
      </c>
      <c r="W961" t="str">
        <f>ROUNDUP(Q961,3)&amp;"-"&amp;ROUNDUP(R961,3)</f>
        <v>337439.061-3062347.808</v>
      </c>
      <c r="X961" t="str">
        <f>ROUNDUP(S961,3)&amp;"-"&amp;ROUNDUP(T961,3)</f>
        <v>337450.947-3062345.234</v>
      </c>
      <c r="Y961">
        <f>VLOOKUP(W961&amp;"-"&amp;V961,'Buscoords Workout'!$F:$G,2,0)</f>
        <v>4044</v>
      </c>
      <c r="Z961">
        <f>VLOOKUP(X961&amp;"-"&amp;V961,'Buscoords Workout'!$F:$G,2,0)</f>
        <v>4045</v>
      </c>
      <c r="AA961" t="b">
        <f>OR(ISNA(Y961),ISNA(Z961))</f>
        <v>0</v>
      </c>
    </row>
    <row r="962" spans="1:27" x14ac:dyDescent="0.25">
      <c r="A962">
        <v>1399</v>
      </c>
      <c r="B962" t="s">
        <v>24</v>
      </c>
      <c r="C962" t="s">
        <v>52</v>
      </c>
      <c r="D962" t="s">
        <v>53</v>
      </c>
      <c r="E962">
        <v>11</v>
      </c>
      <c r="F962" t="s">
        <v>37</v>
      </c>
      <c r="G962">
        <v>100</v>
      </c>
      <c r="H962" t="s">
        <v>27</v>
      </c>
      <c r="I962" t="s">
        <v>38</v>
      </c>
      <c r="J962" t="s">
        <v>36</v>
      </c>
      <c r="K962" t="s">
        <v>30</v>
      </c>
      <c r="L962" t="s">
        <v>31</v>
      </c>
      <c r="M962">
        <v>3</v>
      </c>
      <c r="N962" t="s">
        <v>32</v>
      </c>
      <c r="O962" t="s">
        <v>33</v>
      </c>
      <c r="P962">
        <v>52.316299999999998</v>
      </c>
      <c r="Q962">
        <v>337450.94640000002</v>
      </c>
      <c r="R962">
        <v>3062345.2337000002</v>
      </c>
      <c r="S962">
        <v>337502.0772</v>
      </c>
      <c r="T962">
        <v>3062334.1597000002</v>
      </c>
      <c r="U962">
        <v>5.2316000000000001E-2</v>
      </c>
      <c r="V962" t="str">
        <f>VLOOKUP(C962,'Lines LookUp'!$B$1:$C$12,2,0)</f>
        <v>GOT</v>
      </c>
      <c r="W962" t="str">
        <f>ROUNDUP(Q962,3)&amp;"-"&amp;ROUNDUP(R962,3)</f>
        <v>337450.947-3062345.234</v>
      </c>
      <c r="X962" t="str">
        <f>ROUNDUP(S962,3)&amp;"-"&amp;ROUNDUP(T962,3)</f>
        <v>337502.078-3062334.16</v>
      </c>
      <c r="Y962">
        <f>VLOOKUP(W962&amp;"-"&amp;V962,'Buscoords Workout'!$F:$G,2,0)</f>
        <v>4045</v>
      </c>
      <c r="Z962">
        <f>VLOOKUP(X962&amp;"-"&amp;V962,'Buscoords Workout'!$F:$G,2,0)</f>
        <v>4046</v>
      </c>
      <c r="AA962" t="b">
        <f>OR(ISNA(Y962),ISNA(Z962))</f>
        <v>0</v>
      </c>
    </row>
    <row r="963" spans="1:27" x14ac:dyDescent="0.25">
      <c r="A963">
        <v>1400</v>
      </c>
      <c r="B963" t="s">
        <v>24</v>
      </c>
      <c r="C963" t="s">
        <v>52</v>
      </c>
      <c r="D963" t="s">
        <v>53</v>
      </c>
      <c r="E963">
        <v>11</v>
      </c>
      <c r="F963" t="s">
        <v>37</v>
      </c>
      <c r="G963">
        <v>100</v>
      </c>
      <c r="H963" t="s">
        <v>27</v>
      </c>
      <c r="I963" t="s">
        <v>38</v>
      </c>
      <c r="J963" t="s">
        <v>36</v>
      </c>
      <c r="K963" t="s">
        <v>30</v>
      </c>
      <c r="L963" t="s">
        <v>31</v>
      </c>
      <c r="M963">
        <v>3</v>
      </c>
      <c r="N963" t="s">
        <v>32</v>
      </c>
      <c r="O963" t="s">
        <v>33</v>
      </c>
      <c r="P963">
        <v>36.445500000000003</v>
      </c>
      <c r="Q963">
        <v>337502.0772</v>
      </c>
      <c r="R963">
        <v>3062334.1597000002</v>
      </c>
      <c r="S963">
        <v>337538.3051</v>
      </c>
      <c r="T963">
        <v>3062330.1831999999</v>
      </c>
      <c r="U963">
        <v>3.6444999999999998E-2</v>
      </c>
      <c r="V963" t="str">
        <f>VLOOKUP(C963,'Lines LookUp'!$B$1:$C$12,2,0)</f>
        <v>GOT</v>
      </c>
      <c r="W963" t="str">
        <f>ROUNDUP(Q963,3)&amp;"-"&amp;ROUNDUP(R963,3)</f>
        <v>337502.078-3062334.16</v>
      </c>
      <c r="X963" t="str">
        <f>ROUNDUP(S963,3)&amp;"-"&amp;ROUNDUP(T963,3)</f>
        <v>337538.306-3062330.184</v>
      </c>
      <c r="Y963">
        <f>VLOOKUP(W963&amp;"-"&amp;V963,'Buscoords Workout'!$F:$G,2,0)</f>
        <v>4046</v>
      </c>
      <c r="Z963">
        <f>VLOOKUP(X963&amp;"-"&amp;V963,'Buscoords Workout'!$F:$G,2,0)</f>
        <v>4047</v>
      </c>
      <c r="AA963" t="b">
        <f>OR(ISNA(Y963),ISNA(Z963))</f>
        <v>0</v>
      </c>
    </row>
    <row r="964" spans="1:27" x14ac:dyDescent="0.25">
      <c r="A964">
        <v>1401</v>
      </c>
      <c r="B964" t="s">
        <v>24</v>
      </c>
      <c r="C964" t="s">
        <v>52</v>
      </c>
      <c r="D964" t="s">
        <v>53</v>
      </c>
      <c r="E964">
        <v>11</v>
      </c>
      <c r="F964" t="s">
        <v>37</v>
      </c>
      <c r="G964">
        <v>100</v>
      </c>
      <c r="H964" t="s">
        <v>27</v>
      </c>
      <c r="I964" t="s">
        <v>38</v>
      </c>
      <c r="J964" t="s">
        <v>36</v>
      </c>
      <c r="K964" t="s">
        <v>30</v>
      </c>
      <c r="L964" t="s">
        <v>31</v>
      </c>
      <c r="M964">
        <v>3</v>
      </c>
      <c r="N964" t="s">
        <v>32</v>
      </c>
      <c r="O964" t="s">
        <v>33</v>
      </c>
      <c r="P964">
        <v>11.997199999999999</v>
      </c>
      <c r="Q964">
        <v>337538.3051</v>
      </c>
      <c r="R964">
        <v>3062330.1831999999</v>
      </c>
      <c r="S964">
        <v>337538.66970000003</v>
      </c>
      <c r="T964">
        <v>3062342.1749</v>
      </c>
      <c r="U964">
        <v>1.1997000000000001E-2</v>
      </c>
      <c r="V964" t="str">
        <f>VLOOKUP(C964,'Lines LookUp'!$B$1:$C$12,2,0)</f>
        <v>GOT</v>
      </c>
      <c r="W964" t="str">
        <f>ROUNDUP(Q964,3)&amp;"-"&amp;ROUNDUP(R964,3)</f>
        <v>337538.306-3062330.184</v>
      </c>
      <c r="X964" t="str">
        <f>ROUNDUP(S964,3)&amp;"-"&amp;ROUNDUP(T964,3)</f>
        <v>337538.67-3062342.175</v>
      </c>
      <c r="Y964">
        <f>VLOOKUP(W964&amp;"-"&amp;V964,'Buscoords Workout'!$F:$G,2,0)</f>
        <v>4047</v>
      </c>
      <c r="Z964">
        <f>VLOOKUP(X964&amp;"-"&amp;V964,'Buscoords Workout'!$F:$G,2,0)</f>
        <v>4048</v>
      </c>
      <c r="AA964" t="b">
        <f>OR(ISNA(Y964),ISNA(Z964))</f>
        <v>0</v>
      </c>
    </row>
    <row r="965" spans="1:27" x14ac:dyDescent="0.25">
      <c r="A965">
        <v>1402</v>
      </c>
      <c r="B965" t="s">
        <v>24</v>
      </c>
      <c r="C965" t="s">
        <v>52</v>
      </c>
      <c r="D965" t="s">
        <v>53</v>
      </c>
      <c r="E965">
        <v>11</v>
      </c>
      <c r="F965" t="s">
        <v>37</v>
      </c>
      <c r="G965">
        <v>100</v>
      </c>
      <c r="H965" t="s">
        <v>27</v>
      </c>
      <c r="I965" t="s">
        <v>38</v>
      </c>
      <c r="J965" t="s">
        <v>36</v>
      </c>
      <c r="K965" t="s">
        <v>30</v>
      </c>
      <c r="L965" t="s">
        <v>31</v>
      </c>
      <c r="M965">
        <v>3</v>
      </c>
      <c r="N965" t="s">
        <v>32</v>
      </c>
      <c r="O965" t="s">
        <v>33</v>
      </c>
      <c r="P965">
        <v>56.694200000000002</v>
      </c>
      <c r="Q965">
        <v>337538.66970000003</v>
      </c>
      <c r="R965">
        <v>3062342.1749</v>
      </c>
      <c r="S965">
        <v>337540.39260000002</v>
      </c>
      <c r="T965">
        <v>3062398.8429</v>
      </c>
      <c r="U965">
        <v>5.6694000000000001E-2</v>
      </c>
      <c r="V965" t="str">
        <f>VLOOKUP(C965,'Lines LookUp'!$B$1:$C$12,2,0)</f>
        <v>GOT</v>
      </c>
      <c r="W965" t="str">
        <f>ROUNDUP(Q965,3)&amp;"-"&amp;ROUNDUP(R965,3)</f>
        <v>337538.67-3062342.175</v>
      </c>
      <c r="X965" t="str">
        <f>ROUNDUP(S965,3)&amp;"-"&amp;ROUNDUP(T965,3)</f>
        <v>337540.393-3062398.843</v>
      </c>
      <c r="Y965">
        <f>VLOOKUP(W965&amp;"-"&amp;V965,'Buscoords Workout'!$F:$G,2,0)</f>
        <v>4048</v>
      </c>
      <c r="Z965">
        <f>VLOOKUP(X965&amp;"-"&amp;V965,'Buscoords Workout'!$F:$G,2,0)</f>
        <v>4049</v>
      </c>
      <c r="AA965" t="b">
        <f>OR(ISNA(Y965),ISNA(Z965))</f>
        <v>0</v>
      </c>
    </row>
    <row r="966" spans="1:27" x14ac:dyDescent="0.25">
      <c r="A966">
        <v>1403</v>
      </c>
      <c r="B966" t="s">
        <v>24</v>
      </c>
      <c r="C966" t="s">
        <v>52</v>
      </c>
      <c r="D966" t="s">
        <v>53</v>
      </c>
      <c r="E966">
        <v>11</v>
      </c>
      <c r="F966" t="s">
        <v>37</v>
      </c>
      <c r="G966">
        <v>100</v>
      </c>
      <c r="H966" t="s">
        <v>27</v>
      </c>
      <c r="I966" t="s">
        <v>38</v>
      </c>
      <c r="J966" t="s">
        <v>36</v>
      </c>
      <c r="K966" t="s">
        <v>30</v>
      </c>
      <c r="L966" t="s">
        <v>31</v>
      </c>
      <c r="M966">
        <v>3</v>
      </c>
      <c r="N966" t="s">
        <v>32</v>
      </c>
      <c r="O966" t="s">
        <v>33</v>
      </c>
      <c r="P966">
        <v>101.09099999999999</v>
      </c>
      <c r="Q966">
        <v>337540.39260000002</v>
      </c>
      <c r="R966">
        <v>3062398.8429</v>
      </c>
      <c r="S966">
        <v>337555.77120000002</v>
      </c>
      <c r="T966">
        <v>3062498.7577999998</v>
      </c>
      <c r="U966">
        <v>0.101091</v>
      </c>
      <c r="V966" t="str">
        <f>VLOOKUP(C966,'Lines LookUp'!$B$1:$C$12,2,0)</f>
        <v>GOT</v>
      </c>
      <c r="W966" t="str">
        <f>ROUNDUP(Q966,3)&amp;"-"&amp;ROUNDUP(R966,3)</f>
        <v>337540.393-3062398.843</v>
      </c>
      <c r="X966" t="str">
        <f>ROUNDUP(S966,3)&amp;"-"&amp;ROUNDUP(T966,3)</f>
        <v>337555.772-3062498.758</v>
      </c>
      <c r="Y966">
        <f>VLOOKUP(W966&amp;"-"&amp;V966,'Buscoords Workout'!$F:$G,2,0)</f>
        <v>4049</v>
      </c>
      <c r="Z966">
        <f>VLOOKUP(X966&amp;"-"&amp;V966,'Buscoords Workout'!$F:$G,2,0)</f>
        <v>4050</v>
      </c>
      <c r="AA966" t="b">
        <f>OR(ISNA(Y966),ISNA(Z966))</f>
        <v>0</v>
      </c>
    </row>
    <row r="967" spans="1:27" x14ac:dyDescent="0.25">
      <c r="A967">
        <v>1404</v>
      </c>
      <c r="B967" t="s">
        <v>24</v>
      </c>
      <c r="C967" t="s">
        <v>52</v>
      </c>
      <c r="D967" t="s">
        <v>53</v>
      </c>
      <c r="E967">
        <v>11</v>
      </c>
      <c r="F967" t="s">
        <v>37</v>
      </c>
      <c r="G967">
        <v>100</v>
      </c>
      <c r="H967" t="s">
        <v>27</v>
      </c>
      <c r="I967" t="s">
        <v>38</v>
      </c>
      <c r="J967" t="s">
        <v>36</v>
      </c>
      <c r="K967" t="s">
        <v>30</v>
      </c>
      <c r="L967" t="s">
        <v>31</v>
      </c>
      <c r="M967">
        <v>3</v>
      </c>
      <c r="N967" t="s">
        <v>32</v>
      </c>
      <c r="O967" t="s">
        <v>33</v>
      </c>
      <c r="P967">
        <v>111.23399999999999</v>
      </c>
      <c r="Q967">
        <v>337555.77120000002</v>
      </c>
      <c r="R967">
        <v>3062498.7577999998</v>
      </c>
      <c r="S967">
        <v>337591.11949999997</v>
      </c>
      <c r="T967">
        <v>3062604.2259999998</v>
      </c>
      <c r="U967">
        <v>0.111234</v>
      </c>
      <c r="V967" t="str">
        <f>VLOOKUP(C967,'Lines LookUp'!$B$1:$C$12,2,0)</f>
        <v>GOT</v>
      </c>
      <c r="W967" t="str">
        <f>ROUNDUP(Q967,3)&amp;"-"&amp;ROUNDUP(R967,3)</f>
        <v>337555.772-3062498.758</v>
      </c>
      <c r="X967" t="str">
        <f>ROUNDUP(S967,3)&amp;"-"&amp;ROUNDUP(T967,3)</f>
        <v>337591.12-3062604.226</v>
      </c>
      <c r="Y967">
        <f>VLOOKUP(W967&amp;"-"&amp;V967,'Buscoords Workout'!$F:$G,2,0)</f>
        <v>4050</v>
      </c>
      <c r="Z967">
        <f>VLOOKUP(X967&amp;"-"&amp;V967,'Buscoords Workout'!$F:$G,2,0)</f>
        <v>4051</v>
      </c>
      <c r="AA967" t="b">
        <f>OR(ISNA(Y967),ISNA(Z967))</f>
        <v>0</v>
      </c>
    </row>
    <row r="968" spans="1:27" x14ac:dyDescent="0.25">
      <c r="A968">
        <v>1405</v>
      </c>
      <c r="B968" t="s">
        <v>24</v>
      </c>
      <c r="C968" t="s">
        <v>52</v>
      </c>
      <c r="D968" t="s">
        <v>53</v>
      </c>
      <c r="E968">
        <v>11</v>
      </c>
      <c r="F968" t="s">
        <v>37</v>
      </c>
      <c r="G968">
        <v>100</v>
      </c>
      <c r="H968" t="s">
        <v>27</v>
      </c>
      <c r="I968" t="s">
        <v>38</v>
      </c>
      <c r="J968" t="s">
        <v>36</v>
      </c>
      <c r="K968" t="s">
        <v>30</v>
      </c>
      <c r="L968" t="s">
        <v>31</v>
      </c>
      <c r="M968">
        <v>3</v>
      </c>
      <c r="N968" t="s">
        <v>32</v>
      </c>
      <c r="O968" t="s">
        <v>33</v>
      </c>
      <c r="P968">
        <v>61.659599999999998</v>
      </c>
      <c r="Q968">
        <v>337591.11949999997</v>
      </c>
      <c r="R968">
        <v>3062604.2259999998</v>
      </c>
      <c r="S968">
        <v>337616.53899999999</v>
      </c>
      <c r="T968">
        <v>3062660.4021000001</v>
      </c>
      <c r="U968">
        <v>6.166E-2</v>
      </c>
      <c r="V968" t="str">
        <f>VLOOKUP(C968,'Lines LookUp'!$B$1:$C$12,2,0)</f>
        <v>GOT</v>
      </c>
      <c r="W968" t="str">
        <f>ROUNDUP(Q968,3)&amp;"-"&amp;ROUNDUP(R968,3)</f>
        <v>337591.12-3062604.226</v>
      </c>
      <c r="X968" t="str">
        <f>ROUNDUP(S968,3)&amp;"-"&amp;ROUNDUP(T968,3)</f>
        <v>337616.539-3062660.403</v>
      </c>
      <c r="Y968">
        <f>VLOOKUP(W968&amp;"-"&amp;V968,'Buscoords Workout'!$F:$G,2,0)</f>
        <v>4051</v>
      </c>
      <c r="Z968">
        <f>VLOOKUP(X968&amp;"-"&amp;V968,'Buscoords Workout'!$F:$G,2,0)</f>
        <v>4052</v>
      </c>
      <c r="AA968" t="b">
        <f>OR(ISNA(Y968),ISNA(Z968))</f>
        <v>0</v>
      </c>
    </row>
    <row r="969" spans="1:27" x14ac:dyDescent="0.25">
      <c r="A969">
        <v>1406</v>
      </c>
      <c r="B969" t="s">
        <v>24</v>
      </c>
      <c r="C969" t="s">
        <v>52</v>
      </c>
      <c r="D969" t="s">
        <v>53</v>
      </c>
      <c r="E969">
        <v>11</v>
      </c>
      <c r="F969" t="s">
        <v>37</v>
      </c>
      <c r="G969">
        <v>100</v>
      </c>
      <c r="H969" t="s">
        <v>27</v>
      </c>
      <c r="I969" t="s">
        <v>38</v>
      </c>
      <c r="J969" t="s">
        <v>36</v>
      </c>
      <c r="K969" t="s">
        <v>30</v>
      </c>
      <c r="L969" t="s">
        <v>31</v>
      </c>
      <c r="M969">
        <v>3</v>
      </c>
      <c r="N969" t="s">
        <v>32</v>
      </c>
      <c r="O969" t="s">
        <v>33</v>
      </c>
      <c r="P969">
        <v>34.870600000000003</v>
      </c>
      <c r="Q969">
        <v>337616.53899999999</v>
      </c>
      <c r="R969">
        <v>3062660.4021000001</v>
      </c>
      <c r="S969">
        <v>337630.91450000001</v>
      </c>
      <c r="T969">
        <v>3062692.1716</v>
      </c>
      <c r="U969">
        <v>3.4870999999999999E-2</v>
      </c>
      <c r="V969" t="str">
        <f>VLOOKUP(C969,'Lines LookUp'!$B$1:$C$12,2,0)</f>
        <v>GOT</v>
      </c>
      <c r="W969" t="str">
        <f>ROUNDUP(Q969,3)&amp;"-"&amp;ROUNDUP(R969,3)</f>
        <v>337616.539-3062660.403</v>
      </c>
      <c r="X969" t="str">
        <f>ROUNDUP(S969,3)&amp;"-"&amp;ROUNDUP(T969,3)</f>
        <v>337630.915-3062692.172</v>
      </c>
      <c r="Y969">
        <f>VLOOKUP(W969&amp;"-"&amp;V969,'Buscoords Workout'!$F:$G,2,0)</f>
        <v>4052</v>
      </c>
      <c r="Z969">
        <f>VLOOKUP(X969&amp;"-"&amp;V969,'Buscoords Workout'!$F:$G,2,0)</f>
        <v>4053</v>
      </c>
      <c r="AA969" t="b">
        <f>OR(ISNA(Y969),ISNA(Z969))</f>
        <v>0</v>
      </c>
    </row>
    <row r="970" spans="1:27" x14ac:dyDescent="0.25">
      <c r="A970">
        <v>1407</v>
      </c>
      <c r="B970" t="s">
        <v>24</v>
      </c>
      <c r="C970" t="s">
        <v>52</v>
      </c>
      <c r="D970" t="s">
        <v>53</v>
      </c>
      <c r="E970">
        <v>11</v>
      </c>
      <c r="F970" t="s">
        <v>37</v>
      </c>
      <c r="G970">
        <v>100</v>
      </c>
      <c r="H970" t="s">
        <v>27</v>
      </c>
      <c r="I970" t="s">
        <v>38</v>
      </c>
      <c r="J970" t="s">
        <v>36</v>
      </c>
      <c r="K970" t="s">
        <v>30</v>
      </c>
      <c r="L970" t="s">
        <v>31</v>
      </c>
      <c r="M970">
        <v>3</v>
      </c>
      <c r="N970" t="s">
        <v>32</v>
      </c>
      <c r="O970" t="s">
        <v>33</v>
      </c>
      <c r="P970">
        <v>89.634299999999996</v>
      </c>
      <c r="Q970">
        <v>337630.91450000001</v>
      </c>
      <c r="R970">
        <v>3062692.1716</v>
      </c>
      <c r="S970">
        <v>337671.77029999997</v>
      </c>
      <c r="T970">
        <v>3062771.9533000002</v>
      </c>
      <c r="U970">
        <v>8.9634000000000005E-2</v>
      </c>
      <c r="V970" t="str">
        <f>VLOOKUP(C970,'Lines LookUp'!$B$1:$C$12,2,0)</f>
        <v>GOT</v>
      </c>
      <c r="W970" t="str">
        <f>ROUNDUP(Q970,3)&amp;"-"&amp;ROUNDUP(R970,3)</f>
        <v>337630.915-3062692.172</v>
      </c>
      <c r="X970" t="str">
        <f>ROUNDUP(S970,3)&amp;"-"&amp;ROUNDUP(T970,3)</f>
        <v>337671.771-3062771.954</v>
      </c>
      <c r="Y970">
        <f>VLOOKUP(W970&amp;"-"&amp;V970,'Buscoords Workout'!$F:$G,2,0)</f>
        <v>4053</v>
      </c>
      <c r="Z970">
        <f>VLOOKUP(X970&amp;"-"&amp;V970,'Buscoords Workout'!$F:$G,2,0)</f>
        <v>4054</v>
      </c>
      <c r="AA970" t="b">
        <f>OR(ISNA(Y970),ISNA(Z970))</f>
        <v>0</v>
      </c>
    </row>
    <row r="971" spans="1:27" x14ac:dyDescent="0.25">
      <c r="A971">
        <v>1408</v>
      </c>
      <c r="B971" t="s">
        <v>24</v>
      </c>
      <c r="C971" t="s">
        <v>52</v>
      </c>
      <c r="D971" t="s">
        <v>53</v>
      </c>
      <c r="E971">
        <v>11</v>
      </c>
      <c r="F971" t="s">
        <v>37</v>
      </c>
      <c r="G971">
        <v>100</v>
      </c>
      <c r="H971" t="s">
        <v>27</v>
      </c>
      <c r="I971" t="s">
        <v>38</v>
      </c>
      <c r="J971" t="s">
        <v>36</v>
      </c>
      <c r="K971" t="s">
        <v>30</v>
      </c>
      <c r="L971" t="s">
        <v>31</v>
      </c>
      <c r="M971">
        <v>3</v>
      </c>
      <c r="N971" t="s">
        <v>32</v>
      </c>
      <c r="O971" t="s">
        <v>33</v>
      </c>
      <c r="P971">
        <v>164.99100000000001</v>
      </c>
      <c r="Q971">
        <v>337671.77029999997</v>
      </c>
      <c r="R971">
        <v>3062771.9533000002</v>
      </c>
      <c r="S971">
        <v>337743.38709999999</v>
      </c>
      <c r="T971">
        <v>3062920.5909000002</v>
      </c>
      <c r="U971">
        <v>0.164991</v>
      </c>
      <c r="V971" t="str">
        <f>VLOOKUP(C971,'Lines LookUp'!$B$1:$C$12,2,0)</f>
        <v>GOT</v>
      </c>
      <c r="W971" t="str">
        <f>ROUNDUP(Q971,3)&amp;"-"&amp;ROUNDUP(R971,3)</f>
        <v>337671.771-3062771.954</v>
      </c>
      <c r="X971" t="str">
        <f>ROUNDUP(S971,3)&amp;"-"&amp;ROUNDUP(T971,3)</f>
        <v>337743.388-3062920.591</v>
      </c>
      <c r="Y971">
        <f>VLOOKUP(W971&amp;"-"&amp;V971,'Buscoords Workout'!$F:$G,2,0)</f>
        <v>4054</v>
      </c>
      <c r="Z971">
        <f>VLOOKUP(X971&amp;"-"&amp;V971,'Buscoords Workout'!$F:$G,2,0)</f>
        <v>4055</v>
      </c>
      <c r="AA971" t="b">
        <f>OR(ISNA(Y971),ISNA(Z971))</f>
        <v>0</v>
      </c>
    </row>
    <row r="972" spans="1:27" x14ac:dyDescent="0.25">
      <c r="A972">
        <v>1409</v>
      </c>
      <c r="B972" t="s">
        <v>24</v>
      </c>
      <c r="C972" t="s">
        <v>52</v>
      </c>
      <c r="D972" t="s">
        <v>53</v>
      </c>
      <c r="E972">
        <v>11</v>
      </c>
      <c r="F972" t="s">
        <v>37</v>
      </c>
      <c r="G972">
        <v>100</v>
      </c>
      <c r="H972" t="s">
        <v>27</v>
      </c>
      <c r="I972" t="s">
        <v>38</v>
      </c>
      <c r="J972" t="s">
        <v>36</v>
      </c>
      <c r="K972" t="s">
        <v>30</v>
      </c>
      <c r="L972" t="s">
        <v>31</v>
      </c>
      <c r="M972">
        <v>3</v>
      </c>
      <c r="N972" t="s">
        <v>32</v>
      </c>
      <c r="O972" t="s">
        <v>33</v>
      </c>
      <c r="P972">
        <v>62.778399999999998</v>
      </c>
      <c r="Q972">
        <v>337743.38709999999</v>
      </c>
      <c r="R972">
        <v>3062920.5909000002</v>
      </c>
      <c r="S972">
        <v>337770.58779999998</v>
      </c>
      <c r="T972">
        <v>3062977.1705</v>
      </c>
      <c r="U972">
        <v>6.2778E-2</v>
      </c>
      <c r="V972" t="str">
        <f>VLOOKUP(C972,'Lines LookUp'!$B$1:$C$12,2,0)</f>
        <v>GOT</v>
      </c>
      <c r="W972" t="str">
        <f>ROUNDUP(Q972,3)&amp;"-"&amp;ROUNDUP(R972,3)</f>
        <v>337743.388-3062920.591</v>
      </c>
      <c r="X972" t="str">
        <f>ROUNDUP(S972,3)&amp;"-"&amp;ROUNDUP(T972,3)</f>
        <v>337770.588-3062977.171</v>
      </c>
      <c r="Y972">
        <f>VLOOKUP(W972&amp;"-"&amp;V972,'Buscoords Workout'!$F:$G,2,0)</f>
        <v>4055</v>
      </c>
      <c r="Z972">
        <f>VLOOKUP(X972&amp;"-"&amp;V972,'Buscoords Workout'!$F:$G,2,0)</f>
        <v>4056</v>
      </c>
      <c r="AA972" t="b">
        <f>OR(ISNA(Y972),ISNA(Z972))</f>
        <v>0</v>
      </c>
    </row>
    <row r="973" spans="1:27" x14ac:dyDescent="0.25">
      <c r="A973">
        <v>1410</v>
      </c>
      <c r="B973" t="s">
        <v>24</v>
      </c>
      <c r="C973" t="s">
        <v>52</v>
      </c>
      <c r="D973" t="s">
        <v>53</v>
      </c>
      <c r="E973">
        <v>11</v>
      </c>
      <c r="F973" t="s">
        <v>37</v>
      </c>
      <c r="G973">
        <v>100</v>
      </c>
      <c r="H973" t="s">
        <v>27</v>
      </c>
      <c r="I973" t="s">
        <v>38</v>
      </c>
      <c r="J973" t="s">
        <v>36</v>
      </c>
      <c r="K973" t="s">
        <v>30</v>
      </c>
      <c r="L973" t="s">
        <v>31</v>
      </c>
      <c r="M973">
        <v>3</v>
      </c>
      <c r="N973" t="s">
        <v>32</v>
      </c>
      <c r="O973" t="s">
        <v>33</v>
      </c>
      <c r="P973">
        <v>46.956400000000002</v>
      </c>
      <c r="Q973">
        <v>337770.58779999998</v>
      </c>
      <c r="R973">
        <v>3062977.1705</v>
      </c>
      <c r="S973">
        <v>337790.93300000002</v>
      </c>
      <c r="T973">
        <v>3063019.4904</v>
      </c>
      <c r="U973">
        <v>4.6955999999999998E-2</v>
      </c>
      <c r="V973" t="str">
        <f>VLOOKUP(C973,'Lines LookUp'!$B$1:$C$12,2,0)</f>
        <v>GOT</v>
      </c>
      <c r="W973" t="str">
        <f>ROUNDUP(Q973,3)&amp;"-"&amp;ROUNDUP(R973,3)</f>
        <v>337770.588-3062977.171</v>
      </c>
      <c r="X973" t="str">
        <f>ROUNDUP(S973,3)&amp;"-"&amp;ROUNDUP(T973,3)</f>
        <v>337790.933-3063019.491</v>
      </c>
      <c r="Y973">
        <f>VLOOKUP(W973&amp;"-"&amp;V973,'Buscoords Workout'!$F:$G,2,0)</f>
        <v>4056</v>
      </c>
      <c r="Z973">
        <f>VLOOKUP(X973&amp;"-"&amp;V973,'Buscoords Workout'!$F:$G,2,0)</f>
        <v>4057</v>
      </c>
      <c r="AA973" t="b">
        <f>OR(ISNA(Y973),ISNA(Z973))</f>
        <v>0</v>
      </c>
    </row>
    <row r="974" spans="1:27" x14ac:dyDescent="0.25">
      <c r="A974">
        <v>1411</v>
      </c>
      <c r="B974" t="s">
        <v>24</v>
      </c>
      <c r="C974" t="s">
        <v>52</v>
      </c>
      <c r="D974" t="s">
        <v>53</v>
      </c>
      <c r="E974">
        <v>11</v>
      </c>
      <c r="F974" t="s">
        <v>37</v>
      </c>
      <c r="G974">
        <v>100</v>
      </c>
      <c r="H974" t="s">
        <v>27</v>
      </c>
      <c r="I974" t="s">
        <v>38</v>
      </c>
      <c r="J974" t="s">
        <v>36</v>
      </c>
      <c r="K974" t="s">
        <v>30</v>
      </c>
      <c r="L974" t="s">
        <v>31</v>
      </c>
      <c r="M974">
        <v>3</v>
      </c>
      <c r="N974" t="s">
        <v>32</v>
      </c>
      <c r="O974" t="s">
        <v>33</v>
      </c>
      <c r="P974">
        <v>147.13900000000001</v>
      </c>
      <c r="Q974">
        <v>337790.93300000002</v>
      </c>
      <c r="R974">
        <v>3063019.4904</v>
      </c>
      <c r="S974">
        <v>337849.89419999998</v>
      </c>
      <c r="T974">
        <v>3063154.2990000001</v>
      </c>
      <c r="U974">
        <v>0.14713899999999999</v>
      </c>
      <c r="V974" t="str">
        <f>VLOOKUP(C974,'Lines LookUp'!$B$1:$C$12,2,0)</f>
        <v>GOT</v>
      </c>
      <c r="W974" t="str">
        <f>ROUNDUP(Q974,3)&amp;"-"&amp;ROUNDUP(R974,3)</f>
        <v>337790.933-3063019.491</v>
      </c>
      <c r="X974" t="str">
        <f>ROUNDUP(S974,3)&amp;"-"&amp;ROUNDUP(T974,3)</f>
        <v>337849.895-3063154.299</v>
      </c>
      <c r="Y974">
        <f>VLOOKUP(W974&amp;"-"&amp;V974,'Buscoords Workout'!$F:$G,2,0)</f>
        <v>4057</v>
      </c>
      <c r="Z974">
        <f>VLOOKUP(X974&amp;"-"&amp;V974,'Buscoords Workout'!$F:$G,2,0)</f>
        <v>4058</v>
      </c>
      <c r="AA974" t="b">
        <f>OR(ISNA(Y974),ISNA(Z974))</f>
        <v>0</v>
      </c>
    </row>
    <row r="975" spans="1:27" x14ac:dyDescent="0.25">
      <c r="A975">
        <v>1412</v>
      </c>
      <c r="B975" t="s">
        <v>24</v>
      </c>
      <c r="C975" t="s">
        <v>52</v>
      </c>
      <c r="D975" t="s">
        <v>53</v>
      </c>
      <c r="E975">
        <v>11</v>
      </c>
      <c r="F975" t="s">
        <v>37</v>
      </c>
      <c r="G975">
        <v>100</v>
      </c>
      <c r="H975" t="s">
        <v>27</v>
      </c>
      <c r="I975" t="s">
        <v>38</v>
      </c>
      <c r="J975" t="s">
        <v>36</v>
      </c>
      <c r="K975" t="s">
        <v>30</v>
      </c>
      <c r="L975" t="s">
        <v>31</v>
      </c>
      <c r="M975">
        <v>3</v>
      </c>
      <c r="N975" t="s">
        <v>32</v>
      </c>
      <c r="O975" t="s">
        <v>33</v>
      </c>
      <c r="P975">
        <v>68.241900000000001</v>
      </c>
      <c r="Q975">
        <v>337849.89419999998</v>
      </c>
      <c r="R975">
        <v>3063154.2990000001</v>
      </c>
      <c r="S975">
        <v>337877.23959999997</v>
      </c>
      <c r="T975">
        <v>3063216.8224999998</v>
      </c>
      <c r="U975">
        <v>6.8241999999999997E-2</v>
      </c>
      <c r="V975" t="str">
        <f>VLOOKUP(C975,'Lines LookUp'!$B$1:$C$12,2,0)</f>
        <v>GOT</v>
      </c>
      <c r="W975" t="str">
        <f>ROUNDUP(Q975,3)&amp;"-"&amp;ROUNDUP(R975,3)</f>
        <v>337849.895-3063154.299</v>
      </c>
      <c r="X975" t="str">
        <f>ROUNDUP(S975,3)&amp;"-"&amp;ROUNDUP(T975,3)</f>
        <v>337877.24-3063216.823</v>
      </c>
      <c r="Y975">
        <f>VLOOKUP(W975&amp;"-"&amp;V975,'Buscoords Workout'!$F:$G,2,0)</f>
        <v>4058</v>
      </c>
      <c r="Z975">
        <f>VLOOKUP(X975&amp;"-"&amp;V975,'Buscoords Workout'!$F:$G,2,0)</f>
        <v>4059</v>
      </c>
      <c r="AA975" t="b">
        <f>OR(ISNA(Y975),ISNA(Z975))</f>
        <v>0</v>
      </c>
    </row>
    <row r="976" spans="1:27" x14ac:dyDescent="0.25">
      <c r="A976">
        <v>1413</v>
      </c>
      <c r="B976" t="s">
        <v>24</v>
      </c>
      <c r="C976" t="s">
        <v>52</v>
      </c>
      <c r="D976" t="s">
        <v>53</v>
      </c>
      <c r="E976">
        <v>11</v>
      </c>
      <c r="F976" t="s">
        <v>37</v>
      </c>
      <c r="G976">
        <v>100</v>
      </c>
      <c r="H976" t="s">
        <v>27</v>
      </c>
      <c r="I976" t="s">
        <v>38</v>
      </c>
      <c r="J976" t="s">
        <v>36</v>
      </c>
      <c r="K976" t="s">
        <v>30</v>
      </c>
      <c r="L976" t="s">
        <v>31</v>
      </c>
      <c r="M976">
        <v>3</v>
      </c>
      <c r="N976" t="s">
        <v>32</v>
      </c>
      <c r="O976" t="s">
        <v>33</v>
      </c>
      <c r="P976">
        <v>95.993200000000002</v>
      </c>
      <c r="Q976">
        <v>337877.23959999997</v>
      </c>
      <c r="R976">
        <v>3063216.8224999998</v>
      </c>
      <c r="S976">
        <v>337925.15909999999</v>
      </c>
      <c r="T976">
        <v>3063299.9994999999</v>
      </c>
      <c r="U976">
        <v>9.5992999999999995E-2</v>
      </c>
      <c r="V976" t="str">
        <f>VLOOKUP(C976,'Lines LookUp'!$B$1:$C$12,2,0)</f>
        <v>GOT</v>
      </c>
      <c r="W976" t="str">
        <f>ROUNDUP(Q976,3)&amp;"-"&amp;ROUNDUP(R976,3)</f>
        <v>337877.24-3063216.823</v>
      </c>
      <c r="X976" t="str">
        <f>ROUNDUP(S976,3)&amp;"-"&amp;ROUNDUP(T976,3)</f>
        <v>337925.16-3063300</v>
      </c>
      <c r="Y976">
        <f>VLOOKUP(W976&amp;"-"&amp;V976,'Buscoords Workout'!$F:$G,2,0)</f>
        <v>4059</v>
      </c>
      <c r="Z976">
        <f>VLOOKUP(X976&amp;"-"&amp;V976,'Buscoords Workout'!$F:$G,2,0)</f>
        <v>4060</v>
      </c>
      <c r="AA976" t="b">
        <f>OR(ISNA(Y976),ISNA(Z976))</f>
        <v>0</v>
      </c>
    </row>
    <row r="977" spans="1:27" x14ac:dyDescent="0.25">
      <c r="A977">
        <v>1414</v>
      </c>
      <c r="B977" t="s">
        <v>24</v>
      </c>
      <c r="C977" t="s">
        <v>52</v>
      </c>
      <c r="D977" t="s">
        <v>53</v>
      </c>
      <c r="E977">
        <v>11</v>
      </c>
      <c r="F977" t="s">
        <v>37</v>
      </c>
      <c r="G977">
        <v>100</v>
      </c>
      <c r="H977" t="s">
        <v>27</v>
      </c>
      <c r="I977" t="s">
        <v>38</v>
      </c>
      <c r="J977" t="s">
        <v>36</v>
      </c>
      <c r="K977" t="s">
        <v>30</v>
      </c>
      <c r="L977" t="s">
        <v>31</v>
      </c>
      <c r="M977">
        <v>3</v>
      </c>
      <c r="N977" t="s">
        <v>32</v>
      </c>
      <c r="O977" t="s">
        <v>33</v>
      </c>
      <c r="P977">
        <v>24.223600000000001</v>
      </c>
      <c r="Q977">
        <v>337925.15909999999</v>
      </c>
      <c r="R977">
        <v>3063299.9994999999</v>
      </c>
      <c r="S977">
        <v>337936.01620000001</v>
      </c>
      <c r="T977">
        <v>3063321.6537000001</v>
      </c>
      <c r="U977">
        <v>2.4223999999999999E-2</v>
      </c>
      <c r="V977" t="str">
        <f>VLOOKUP(C977,'Lines LookUp'!$B$1:$C$12,2,0)</f>
        <v>GOT</v>
      </c>
      <c r="W977" t="str">
        <f>ROUNDUP(Q977,3)&amp;"-"&amp;ROUNDUP(R977,3)</f>
        <v>337925.16-3063300</v>
      </c>
      <c r="X977" t="str">
        <f>ROUNDUP(S977,3)&amp;"-"&amp;ROUNDUP(T977,3)</f>
        <v>337936.017-3063321.654</v>
      </c>
      <c r="Y977">
        <f>VLOOKUP(W977&amp;"-"&amp;V977,'Buscoords Workout'!$F:$G,2,0)</f>
        <v>4060</v>
      </c>
      <c r="Z977">
        <f>VLOOKUP(X977&amp;"-"&amp;V977,'Buscoords Workout'!$F:$G,2,0)</f>
        <v>4061</v>
      </c>
      <c r="AA977" t="b">
        <f>OR(ISNA(Y977),ISNA(Z977))</f>
        <v>0</v>
      </c>
    </row>
    <row r="978" spans="1:27" x14ac:dyDescent="0.25">
      <c r="A978">
        <v>1415</v>
      </c>
      <c r="B978" t="s">
        <v>24</v>
      </c>
      <c r="C978" t="s">
        <v>52</v>
      </c>
      <c r="D978" t="s">
        <v>53</v>
      </c>
      <c r="E978">
        <v>11</v>
      </c>
      <c r="F978" t="s">
        <v>37</v>
      </c>
      <c r="G978">
        <v>100</v>
      </c>
      <c r="H978" t="s">
        <v>27</v>
      </c>
      <c r="I978" t="s">
        <v>38</v>
      </c>
      <c r="J978" t="s">
        <v>36</v>
      </c>
      <c r="K978" t="s">
        <v>30</v>
      </c>
      <c r="L978" t="s">
        <v>31</v>
      </c>
      <c r="M978">
        <v>3</v>
      </c>
      <c r="N978" t="s">
        <v>32</v>
      </c>
      <c r="O978" t="s">
        <v>33</v>
      </c>
      <c r="P978">
        <v>66.974100000000007</v>
      </c>
      <c r="Q978">
        <v>337936.01620000001</v>
      </c>
      <c r="R978">
        <v>3063321.6537000001</v>
      </c>
      <c r="S978">
        <v>337966.0343</v>
      </c>
      <c r="T978">
        <v>3063381.5238999999</v>
      </c>
      <c r="U978">
        <v>6.6974000000000006E-2</v>
      </c>
      <c r="V978" t="str">
        <f>VLOOKUP(C978,'Lines LookUp'!$B$1:$C$12,2,0)</f>
        <v>GOT</v>
      </c>
      <c r="W978" t="str">
        <f>ROUNDUP(Q978,3)&amp;"-"&amp;ROUNDUP(R978,3)</f>
        <v>337936.017-3063321.654</v>
      </c>
      <c r="X978" t="str">
        <f>ROUNDUP(S978,3)&amp;"-"&amp;ROUNDUP(T978,3)</f>
        <v>337966.035-3063381.524</v>
      </c>
      <c r="Y978">
        <f>VLOOKUP(W978&amp;"-"&amp;V978,'Buscoords Workout'!$F:$G,2,0)</f>
        <v>4061</v>
      </c>
      <c r="Z978">
        <f>VLOOKUP(X978&amp;"-"&amp;V978,'Buscoords Workout'!$F:$G,2,0)</f>
        <v>4062</v>
      </c>
      <c r="AA978" t="b">
        <f>OR(ISNA(Y978),ISNA(Z978))</f>
        <v>0</v>
      </c>
    </row>
    <row r="979" spans="1:27" x14ac:dyDescent="0.25">
      <c r="A979">
        <v>1416</v>
      </c>
      <c r="B979" t="s">
        <v>24</v>
      </c>
      <c r="C979" t="s">
        <v>52</v>
      </c>
      <c r="D979" t="s">
        <v>53</v>
      </c>
      <c r="E979">
        <v>11</v>
      </c>
      <c r="F979" t="s">
        <v>37</v>
      </c>
      <c r="G979">
        <v>100</v>
      </c>
      <c r="H979" t="s">
        <v>27</v>
      </c>
      <c r="I979" t="s">
        <v>38</v>
      </c>
      <c r="J979" t="s">
        <v>36</v>
      </c>
      <c r="K979" t="s">
        <v>30</v>
      </c>
      <c r="L979" t="s">
        <v>31</v>
      </c>
      <c r="M979">
        <v>3</v>
      </c>
      <c r="N979" t="s">
        <v>32</v>
      </c>
      <c r="O979" t="s">
        <v>33</v>
      </c>
      <c r="P979">
        <v>62.469299999999997</v>
      </c>
      <c r="Q979">
        <v>337966.0343</v>
      </c>
      <c r="R979">
        <v>3063381.5238999999</v>
      </c>
      <c r="S979">
        <v>337998.92389999999</v>
      </c>
      <c r="T979">
        <v>3063434.6340000001</v>
      </c>
      <c r="U979">
        <v>6.2468999999999997E-2</v>
      </c>
      <c r="V979" t="str">
        <f>VLOOKUP(C979,'Lines LookUp'!$B$1:$C$12,2,0)</f>
        <v>GOT</v>
      </c>
      <c r="W979" t="str">
        <f>ROUNDUP(Q979,3)&amp;"-"&amp;ROUNDUP(R979,3)</f>
        <v>337966.035-3063381.524</v>
      </c>
      <c r="X979" t="str">
        <f>ROUNDUP(S979,3)&amp;"-"&amp;ROUNDUP(T979,3)</f>
        <v>337998.924-3063434.634</v>
      </c>
      <c r="Y979">
        <f>VLOOKUP(W979&amp;"-"&amp;V979,'Buscoords Workout'!$F:$G,2,0)</f>
        <v>4062</v>
      </c>
      <c r="Z979">
        <f>VLOOKUP(X979&amp;"-"&amp;V979,'Buscoords Workout'!$F:$G,2,0)</f>
        <v>4063</v>
      </c>
      <c r="AA979" t="b">
        <f>OR(ISNA(Y979),ISNA(Z979))</f>
        <v>0</v>
      </c>
    </row>
    <row r="980" spans="1:27" x14ac:dyDescent="0.25">
      <c r="A980">
        <v>1417</v>
      </c>
      <c r="B980" t="s">
        <v>24</v>
      </c>
      <c r="C980" t="s">
        <v>52</v>
      </c>
      <c r="D980" t="s">
        <v>53</v>
      </c>
      <c r="E980">
        <v>11</v>
      </c>
      <c r="F980" t="s">
        <v>37</v>
      </c>
      <c r="G980">
        <v>100</v>
      </c>
      <c r="H980" t="s">
        <v>27</v>
      </c>
      <c r="I980" t="s">
        <v>38</v>
      </c>
      <c r="J980" t="s">
        <v>36</v>
      </c>
      <c r="K980" t="s">
        <v>30</v>
      </c>
      <c r="L980" t="s">
        <v>31</v>
      </c>
      <c r="M980">
        <v>3</v>
      </c>
      <c r="N980" t="s">
        <v>32</v>
      </c>
      <c r="O980" t="s">
        <v>33</v>
      </c>
      <c r="P980">
        <v>52.394199999999998</v>
      </c>
      <c r="Q980">
        <v>337998.92389999999</v>
      </c>
      <c r="R980">
        <v>3063434.6340000001</v>
      </c>
      <c r="S980">
        <v>338029.33360000001</v>
      </c>
      <c r="T980">
        <v>3063477.3001999999</v>
      </c>
      <c r="U980">
        <v>5.2394000000000003E-2</v>
      </c>
      <c r="V980" t="str">
        <f>VLOOKUP(C980,'Lines LookUp'!$B$1:$C$12,2,0)</f>
        <v>GOT</v>
      </c>
      <c r="W980" t="str">
        <f>ROUNDUP(Q980,3)&amp;"-"&amp;ROUNDUP(R980,3)</f>
        <v>337998.924-3063434.634</v>
      </c>
      <c r="X980" t="str">
        <f>ROUNDUP(S980,3)&amp;"-"&amp;ROUNDUP(T980,3)</f>
        <v>338029.334-3063477.301</v>
      </c>
      <c r="Y980">
        <f>VLOOKUP(W980&amp;"-"&amp;V980,'Buscoords Workout'!$F:$G,2,0)</f>
        <v>4063</v>
      </c>
      <c r="Z980">
        <f>VLOOKUP(X980&amp;"-"&amp;V980,'Buscoords Workout'!$F:$G,2,0)</f>
        <v>4064</v>
      </c>
      <c r="AA980" t="b">
        <f>OR(ISNA(Y980),ISNA(Z980))</f>
        <v>0</v>
      </c>
    </row>
    <row r="981" spans="1:27" x14ac:dyDescent="0.25">
      <c r="A981">
        <v>1418</v>
      </c>
      <c r="B981" t="s">
        <v>24</v>
      </c>
      <c r="C981" t="s">
        <v>52</v>
      </c>
      <c r="D981" t="s">
        <v>53</v>
      </c>
      <c r="E981">
        <v>11</v>
      </c>
      <c r="F981" t="s">
        <v>37</v>
      </c>
      <c r="G981">
        <v>100</v>
      </c>
      <c r="H981" t="s">
        <v>27</v>
      </c>
      <c r="I981" t="s">
        <v>38</v>
      </c>
      <c r="J981" t="s">
        <v>36</v>
      </c>
      <c r="K981" t="s">
        <v>30</v>
      </c>
      <c r="L981" t="s">
        <v>31</v>
      </c>
      <c r="M981">
        <v>3</v>
      </c>
      <c r="N981" t="s">
        <v>32</v>
      </c>
      <c r="O981" t="s">
        <v>33</v>
      </c>
      <c r="P981">
        <v>104.962</v>
      </c>
      <c r="Q981">
        <v>338029.33360000001</v>
      </c>
      <c r="R981">
        <v>3063477.3001999999</v>
      </c>
      <c r="S981">
        <v>338093.07569999999</v>
      </c>
      <c r="T981">
        <v>3063560.6905</v>
      </c>
      <c r="U981">
        <v>0.104962</v>
      </c>
      <c r="V981" t="str">
        <f>VLOOKUP(C981,'Lines LookUp'!$B$1:$C$12,2,0)</f>
        <v>GOT</v>
      </c>
      <c r="W981" t="str">
        <f>ROUNDUP(Q981,3)&amp;"-"&amp;ROUNDUP(R981,3)</f>
        <v>338029.334-3063477.301</v>
      </c>
      <c r="X981" t="str">
        <f>ROUNDUP(S981,3)&amp;"-"&amp;ROUNDUP(T981,3)</f>
        <v>338093.076-3063560.691</v>
      </c>
      <c r="Y981">
        <f>VLOOKUP(W981&amp;"-"&amp;V981,'Buscoords Workout'!$F:$G,2,0)</f>
        <v>4064</v>
      </c>
      <c r="Z981">
        <f>VLOOKUP(X981&amp;"-"&amp;V981,'Buscoords Workout'!$F:$G,2,0)</f>
        <v>4065</v>
      </c>
      <c r="AA981" t="b">
        <f>OR(ISNA(Y981),ISNA(Z981))</f>
        <v>0</v>
      </c>
    </row>
    <row r="982" spans="1:27" x14ac:dyDescent="0.25">
      <c r="A982">
        <v>1419</v>
      </c>
      <c r="B982" t="s">
        <v>24</v>
      </c>
      <c r="C982" t="s">
        <v>52</v>
      </c>
      <c r="D982" t="s">
        <v>53</v>
      </c>
      <c r="E982">
        <v>11</v>
      </c>
      <c r="F982" t="s">
        <v>37</v>
      </c>
      <c r="G982">
        <v>100</v>
      </c>
      <c r="H982" t="s">
        <v>27</v>
      </c>
      <c r="I982" t="s">
        <v>38</v>
      </c>
      <c r="J982" t="s">
        <v>36</v>
      </c>
      <c r="K982" t="s">
        <v>30</v>
      </c>
      <c r="L982" t="s">
        <v>31</v>
      </c>
      <c r="M982">
        <v>3</v>
      </c>
      <c r="N982" t="s">
        <v>32</v>
      </c>
      <c r="O982" t="s">
        <v>33</v>
      </c>
      <c r="P982">
        <v>34.2806</v>
      </c>
      <c r="Q982">
        <v>338093.07569999999</v>
      </c>
      <c r="R982">
        <v>3063560.6905</v>
      </c>
      <c r="S982">
        <v>338113.89370000002</v>
      </c>
      <c r="T982">
        <v>3063587.9259000001</v>
      </c>
      <c r="U982">
        <v>3.4280999999999999E-2</v>
      </c>
      <c r="V982" t="str">
        <f>VLOOKUP(C982,'Lines LookUp'!$B$1:$C$12,2,0)</f>
        <v>GOT</v>
      </c>
      <c r="W982" t="str">
        <f>ROUNDUP(Q982,3)&amp;"-"&amp;ROUNDUP(R982,3)</f>
        <v>338093.076-3063560.691</v>
      </c>
      <c r="X982" t="str">
        <f>ROUNDUP(S982,3)&amp;"-"&amp;ROUNDUP(T982,3)</f>
        <v>338113.894-3063587.926</v>
      </c>
      <c r="Y982">
        <f>VLOOKUP(W982&amp;"-"&amp;V982,'Buscoords Workout'!$F:$G,2,0)</f>
        <v>4065</v>
      </c>
      <c r="Z982">
        <f>VLOOKUP(X982&amp;"-"&amp;V982,'Buscoords Workout'!$F:$G,2,0)</f>
        <v>4066</v>
      </c>
      <c r="AA982" t="b">
        <f>OR(ISNA(Y982),ISNA(Z982))</f>
        <v>0</v>
      </c>
    </row>
    <row r="983" spans="1:27" x14ac:dyDescent="0.25">
      <c r="A983">
        <v>1420</v>
      </c>
      <c r="B983" t="s">
        <v>24</v>
      </c>
      <c r="C983" t="s">
        <v>52</v>
      </c>
      <c r="D983" t="s">
        <v>53</v>
      </c>
      <c r="E983">
        <v>11</v>
      </c>
      <c r="F983" t="s">
        <v>37</v>
      </c>
      <c r="G983">
        <v>100</v>
      </c>
      <c r="H983" t="s">
        <v>27</v>
      </c>
      <c r="I983" t="s">
        <v>38</v>
      </c>
      <c r="J983" t="s">
        <v>36</v>
      </c>
      <c r="K983" t="s">
        <v>30</v>
      </c>
      <c r="L983" t="s">
        <v>31</v>
      </c>
      <c r="M983">
        <v>3</v>
      </c>
      <c r="N983" t="s">
        <v>32</v>
      </c>
      <c r="O983" t="s">
        <v>33</v>
      </c>
      <c r="P983">
        <v>134.52099999999999</v>
      </c>
      <c r="Q983">
        <v>338113.89370000002</v>
      </c>
      <c r="R983">
        <v>3063587.9259000001</v>
      </c>
      <c r="S983">
        <v>338198.9522</v>
      </c>
      <c r="T983">
        <v>3063692.142</v>
      </c>
      <c r="U983">
        <v>0.134521</v>
      </c>
      <c r="V983" t="str">
        <f>VLOOKUP(C983,'Lines LookUp'!$B$1:$C$12,2,0)</f>
        <v>GOT</v>
      </c>
      <c r="W983" t="str">
        <f>ROUNDUP(Q983,3)&amp;"-"&amp;ROUNDUP(R983,3)</f>
        <v>338113.894-3063587.926</v>
      </c>
      <c r="X983" t="str">
        <f>ROUNDUP(S983,3)&amp;"-"&amp;ROUNDUP(T983,3)</f>
        <v>338198.953-3063692.142</v>
      </c>
      <c r="Y983">
        <f>VLOOKUP(W983&amp;"-"&amp;V983,'Buscoords Workout'!$F:$G,2,0)</f>
        <v>4066</v>
      </c>
      <c r="Z983">
        <f>VLOOKUP(X983&amp;"-"&amp;V983,'Buscoords Workout'!$F:$G,2,0)</f>
        <v>4067</v>
      </c>
      <c r="AA983" t="b">
        <f>OR(ISNA(Y983),ISNA(Z983))</f>
        <v>0</v>
      </c>
    </row>
    <row r="984" spans="1:27" x14ac:dyDescent="0.25">
      <c r="A984">
        <v>1421</v>
      </c>
      <c r="B984" t="s">
        <v>24</v>
      </c>
      <c r="C984" t="s">
        <v>52</v>
      </c>
      <c r="D984" t="s">
        <v>53</v>
      </c>
      <c r="E984">
        <v>11</v>
      </c>
      <c r="F984" t="s">
        <v>37</v>
      </c>
      <c r="G984">
        <v>100</v>
      </c>
      <c r="H984" t="s">
        <v>27</v>
      </c>
      <c r="I984" t="s">
        <v>38</v>
      </c>
      <c r="J984" t="s">
        <v>36</v>
      </c>
      <c r="K984" t="s">
        <v>30</v>
      </c>
      <c r="L984" t="s">
        <v>31</v>
      </c>
      <c r="M984">
        <v>3</v>
      </c>
      <c r="N984" t="s">
        <v>32</v>
      </c>
      <c r="O984" t="s">
        <v>33</v>
      </c>
      <c r="P984">
        <v>99.590400000000002</v>
      </c>
      <c r="Q984">
        <v>338198.9522</v>
      </c>
      <c r="R984">
        <v>3063692.142</v>
      </c>
      <c r="S984">
        <v>338259.68349999998</v>
      </c>
      <c r="T984">
        <v>3063771.0721</v>
      </c>
      <c r="U984">
        <v>9.9589999999999998E-2</v>
      </c>
      <c r="V984" t="str">
        <f>VLOOKUP(C984,'Lines LookUp'!$B$1:$C$12,2,0)</f>
        <v>GOT</v>
      </c>
      <c r="W984" t="str">
        <f>ROUNDUP(Q984,3)&amp;"-"&amp;ROUNDUP(R984,3)</f>
        <v>338198.953-3063692.142</v>
      </c>
      <c r="X984" t="str">
        <f>ROUNDUP(S984,3)&amp;"-"&amp;ROUNDUP(T984,3)</f>
        <v>338259.684-3063771.073</v>
      </c>
      <c r="Y984">
        <f>VLOOKUP(W984&amp;"-"&amp;V984,'Buscoords Workout'!$F:$G,2,0)</f>
        <v>4067</v>
      </c>
      <c r="Z984">
        <f>VLOOKUP(X984&amp;"-"&amp;V984,'Buscoords Workout'!$F:$G,2,0)</f>
        <v>4068</v>
      </c>
      <c r="AA984" t="b">
        <f>OR(ISNA(Y984),ISNA(Z984))</f>
        <v>0</v>
      </c>
    </row>
    <row r="985" spans="1:27" x14ac:dyDescent="0.25">
      <c r="A985">
        <v>1422</v>
      </c>
      <c r="B985" t="s">
        <v>24</v>
      </c>
      <c r="C985" t="s">
        <v>52</v>
      </c>
      <c r="D985" t="s">
        <v>53</v>
      </c>
      <c r="E985">
        <v>11</v>
      </c>
      <c r="F985" t="s">
        <v>37</v>
      </c>
      <c r="G985">
        <v>100</v>
      </c>
      <c r="H985" t="s">
        <v>27</v>
      </c>
      <c r="I985" t="s">
        <v>38</v>
      </c>
      <c r="J985" t="s">
        <v>36</v>
      </c>
      <c r="K985" t="s">
        <v>30</v>
      </c>
      <c r="L985" t="s">
        <v>31</v>
      </c>
      <c r="M985">
        <v>3</v>
      </c>
      <c r="N985" t="s">
        <v>32</v>
      </c>
      <c r="O985" t="s">
        <v>33</v>
      </c>
      <c r="P985">
        <v>87.359499999999997</v>
      </c>
      <c r="Q985">
        <v>338259.68349999998</v>
      </c>
      <c r="R985">
        <v>3063771.0721</v>
      </c>
      <c r="S985">
        <v>338306.30440000002</v>
      </c>
      <c r="T985">
        <v>3063844.9515</v>
      </c>
      <c r="U985">
        <v>8.7359000000000006E-2</v>
      </c>
      <c r="V985" t="str">
        <f>VLOOKUP(C985,'Lines LookUp'!$B$1:$C$12,2,0)</f>
        <v>GOT</v>
      </c>
      <c r="W985" t="str">
        <f>ROUNDUP(Q985,3)&amp;"-"&amp;ROUNDUP(R985,3)</f>
        <v>338259.684-3063771.073</v>
      </c>
      <c r="X985" t="str">
        <f>ROUNDUP(S985,3)&amp;"-"&amp;ROUNDUP(T985,3)</f>
        <v>338306.305-3063844.952</v>
      </c>
      <c r="Y985">
        <f>VLOOKUP(W985&amp;"-"&amp;V985,'Buscoords Workout'!$F:$G,2,0)</f>
        <v>4068</v>
      </c>
      <c r="Z985">
        <f>VLOOKUP(X985&amp;"-"&amp;V985,'Buscoords Workout'!$F:$G,2,0)</f>
        <v>4069</v>
      </c>
      <c r="AA985" t="b">
        <f>OR(ISNA(Y985),ISNA(Z985))</f>
        <v>0</v>
      </c>
    </row>
    <row r="986" spans="1:27" x14ac:dyDescent="0.25">
      <c r="A986">
        <v>1423</v>
      </c>
      <c r="B986" t="s">
        <v>24</v>
      </c>
      <c r="C986" t="s">
        <v>52</v>
      </c>
      <c r="D986" t="s">
        <v>53</v>
      </c>
      <c r="E986">
        <v>11</v>
      </c>
      <c r="F986" t="s">
        <v>37</v>
      </c>
      <c r="G986">
        <v>100</v>
      </c>
      <c r="H986" t="s">
        <v>27</v>
      </c>
      <c r="I986" t="s">
        <v>38</v>
      </c>
      <c r="J986" t="s">
        <v>36</v>
      </c>
      <c r="K986" t="s">
        <v>30</v>
      </c>
      <c r="L986" t="s">
        <v>31</v>
      </c>
      <c r="M986">
        <v>3</v>
      </c>
      <c r="N986" t="s">
        <v>32</v>
      </c>
      <c r="O986" t="s">
        <v>33</v>
      </c>
      <c r="P986">
        <v>63.966099999999997</v>
      </c>
      <c r="Q986">
        <v>338306.30440000002</v>
      </c>
      <c r="R986">
        <v>3063844.9515</v>
      </c>
      <c r="S986">
        <v>338341.92097099999</v>
      </c>
      <c r="T986">
        <v>3063898.08452</v>
      </c>
      <c r="U986">
        <v>6.3965999999999995E-2</v>
      </c>
      <c r="V986" t="str">
        <f>VLOOKUP(C986,'Lines LookUp'!$B$1:$C$12,2,0)</f>
        <v>GOT</v>
      </c>
      <c r="W986" t="str">
        <f>ROUNDUP(Q986,3)&amp;"-"&amp;ROUNDUP(R986,3)</f>
        <v>338306.305-3063844.952</v>
      </c>
      <c r="X986" t="str">
        <f>ROUNDUP(S986,3)&amp;"-"&amp;ROUNDUP(T986,3)</f>
        <v>338341.921-3063898.085</v>
      </c>
      <c r="Y986">
        <f>VLOOKUP(W986&amp;"-"&amp;V986,'Buscoords Workout'!$F:$G,2,0)</f>
        <v>4069</v>
      </c>
      <c r="Z986">
        <f>VLOOKUP(X986&amp;"-"&amp;V986,'Buscoords Workout'!$F:$G,2,0)</f>
        <v>4001</v>
      </c>
      <c r="AA986" t="b">
        <f>OR(ISNA(Y986),ISNA(Z986))</f>
        <v>0</v>
      </c>
    </row>
    <row r="987" spans="1:27" x14ac:dyDescent="0.25">
      <c r="A987">
        <v>1424</v>
      </c>
      <c r="B987" t="s">
        <v>24</v>
      </c>
      <c r="C987" t="s">
        <v>52</v>
      </c>
      <c r="D987" t="s">
        <v>53</v>
      </c>
      <c r="E987">
        <v>11</v>
      </c>
      <c r="F987" t="s">
        <v>37</v>
      </c>
      <c r="G987">
        <v>100</v>
      </c>
      <c r="H987" t="s">
        <v>27</v>
      </c>
      <c r="I987" t="s">
        <v>38</v>
      </c>
      <c r="J987" t="s">
        <v>36</v>
      </c>
      <c r="K987" t="s">
        <v>30</v>
      </c>
      <c r="L987" t="s">
        <v>31</v>
      </c>
      <c r="M987">
        <v>3</v>
      </c>
      <c r="N987" t="s">
        <v>32</v>
      </c>
      <c r="O987" t="s">
        <v>33</v>
      </c>
      <c r="P987">
        <v>46.459099999999999</v>
      </c>
      <c r="Q987">
        <v>338341.92097099999</v>
      </c>
      <c r="R987">
        <v>3063898.08452</v>
      </c>
      <c r="S987">
        <v>338367.78960000002</v>
      </c>
      <c r="T987">
        <v>3063936.6754999999</v>
      </c>
      <c r="U987">
        <v>4.6459E-2</v>
      </c>
      <c r="V987" t="str">
        <f>VLOOKUP(C987,'Lines LookUp'!$B$1:$C$12,2,0)</f>
        <v>GOT</v>
      </c>
      <c r="W987" t="str">
        <f>ROUNDUP(Q987,3)&amp;"-"&amp;ROUNDUP(R987,3)</f>
        <v>338341.921-3063898.085</v>
      </c>
      <c r="X987" t="str">
        <f>ROUNDUP(S987,3)&amp;"-"&amp;ROUNDUP(T987,3)</f>
        <v>338367.79-3063936.676</v>
      </c>
      <c r="Y987">
        <f>VLOOKUP(W987&amp;"-"&amp;V987,'Buscoords Workout'!$F:$G,2,0)</f>
        <v>4001</v>
      </c>
      <c r="Z987">
        <f>VLOOKUP(X987&amp;"-"&amp;V987,'Buscoords Workout'!$F:$G,2,0)</f>
        <v>4070</v>
      </c>
      <c r="AA987" t="b">
        <f>OR(ISNA(Y987),ISNA(Z987))</f>
        <v>0</v>
      </c>
    </row>
    <row r="988" spans="1:27" x14ac:dyDescent="0.25">
      <c r="A988">
        <v>1425</v>
      </c>
      <c r="B988" t="s">
        <v>24</v>
      </c>
      <c r="C988" t="s">
        <v>52</v>
      </c>
      <c r="D988" t="s">
        <v>53</v>
      </c>
      <c r="E988">
        <v>11</v>
      </c>
      <c r="F988" t="s">
        <v>37</v>
      </c>
      <c r="G988">
        <v>100</v>
      </c>
      <c r="H988" t="s">
        <v>27</v>
      </c>
      <c r="I988" t="s">
        <v>38</v>
      </c>
      <c r="J988" t="s">
        <v>36</v>
      </c>
      <c r="K988" t="s">
        <v>30</v>
      </c>
      <c r="L988" t="s">
        <v>31</v>
      </c>
      <c r="M988">
        <v>3</v>
      </c>
      <c r="N988" t="s">
        <v>32</v>
      </c>
      <c r="O988" t="s">
        <v>33</v>
      </c>
      <c r="P988">
        <v>88.552599999999998</v>
      </c>
      <c r="Q988">
        <v>338367.78960000002</v>
      </c>
      <c r="R988">
        <v>3063936.6754999999</v>
      </c>
      <c r="S988">
        <v>338413.84749999997</v>
      </c>
      <c r="T988">
        <v>3064012.3076999998</v>
      </c>
      <c r="U988">
        <v>8.8553000000000007E-2</v>
      </c>
      <c r="V988" t="str">
        <f>VLOOKUP(C988,'Lines LookUp'!$B$1:$C$12,2,0)</f>
        <v>GOT</v>
      </c>
      <c r="W988" t="str">
        <f>ROUNDUP(Q988,3)&amp;"-"&amp;ROUNDUP(R988,3)</f>
        <v>338367.79-3063936.676</v>
      </c>
      <c r="X988" t="str">
        <f>ROUNDUP(S988,3)&amp;"-"&amp;ROUNDUP(T988,3)</f>
        <v>338413.848-3064012.308</v>
      </c>
      <c r="Y988">
        <f>VLOOKUP(W988&amp;"-"&amp;V988,'Buscoords Workout'!$F:$G,2,0)</f>
        <v>4070</v>
      </c>
      <c r="Z988">
        <f>VLOOKUP(X988&amp;"-"&amp;V988,'Buscoords Workout'!$F:$G,2,0)</f>
        <v>4071</v>
      </c>
      <c r="AA988" t="b">
        <f>OR(ISNA(Y988),ISNA(Z988))</f>
        <v>0</v>
      </c>
    </row>
    <row r="989" spans="1:27" x14ac:dyDescent="0.25">
      <c r="A989">
        <v>1426</v>
      </c>
      <c r="B989" t="s">
        <v>24</v>
      </c>
      <c r="C989" t="s">
        <v>52</v>
      </c>
      <c r="D989" t="s">
        <v>53</v>
      </c>
      <c r="E989">
        <v>11</v>
      </c>
      <c r="F989" t="s">
        <v>37</v>
      </c>
      <c r="G989">
        <v>100</v>
      </c>
      <c r="H989" t="s">
        <v>27</v>
      </c>
      <c r="I989" t="s">
        <v>38</v>
      </c>
      <c r="J989" t="s">
        <v>36</v>
      </c>
      <c r="K989" t="s">
        <v>30</v>
      </c>
      <c r="L989" t="s">
        <v>31</v>
      </c>
      <c r="M989">
        <v>3</v>
      </c>
      <c r="N989" t="s">
        <v>32</v>
      </c>
      <c r="O989" t="s">
        <v>33</v>
      </c>
      <c r="P989">
        <v>21.467199999999998</v>
      </c>
      <c r="Q989">
        <v>338413.84749999997</v>
      </c>
      <c r="R989">
        <v>3064012.3076999998</v>
      </c>
      <c r="S989">
        <v>338418.80589999998</v>
      </c>
      <c r="T989">
        <v>3064033.1943999999</v>
      </c>
      <c r="U989">
        <v>2.1467E-2</v>
      </c>
      <c r="V989" t="str">
        <f>VLOOKUP(C989,'Lines LookUp'!$B$1:$C$12,2,0)</f>
        <v>GOT</v>
      </c>
      <c r="W989" t="str">
        <f>ROUNDUP(Q989,3)&amp;"-"&amp;ROUNDUP(R989,3)</f>
        <v>338413.848-3064012.308</v>
      </c>
      <c r="X989" t="str">
        <f>ROUNDUP(S989,3)&amp;"-"&amp;ROUNDUP(T989,3)</f>
        <v>338418.806-3064033.195</v>
      </c>
      <c r="Y989">
        <f>VLOOKUP(W989&amp;"-"&amp;V989,'Buscoords Workout'!$F:$G,2,0)</f>
        <v>4071</v>
      </c>
      <c r="Z989">
        <f>VLOOKUP(X989&amp;"-"&amp;V989,'Buscoords Workout'!$F:$G,2,0)</f>
        <v>4072</v>
      </c>
      <c r="AA989" t="b">
        <f>OR(ISNA(Y989),ISNA(Z989))</f>
        <v>0</v>
      </c>
    </row>
    <row r="990" spans="1:27" x14ac:dyDescent="0.25">
      <c r="A990">
        <v>1427</v>
      </c>
      <c r="B990" t="s">
        <v>24</v>
      </c>
      <c r="C990" t="s">
        <v>52</v>
      </c>
      <c r="D990" t="s">
        <v>53</v>
      </c>
      <c r="E990">
        <v>11</v>
      </c>
      <c r="F990" t="s">
        <v>37</v>
      </c>
      <c r="G990">
        <v>100</v>
      </c>
      <c r="H990" t="s">
        <v>27</v>
      </c>
      <c r="I990" t="s">
        <v>38</v>
      </c>
      <c r="J990" t="s">
        <v>36</v>
      </c>
      <c r="K990" t="s">
        <v>30</v>
      </c>
      <c r="L990" t="s">
        <v>31</v>
      </c>
      <c r="M990">
        <v>3</v>
      </c>
      <c r="N990" t="s">
        <v>32</v>
      </c>
      <c r="O990" t="s">
        <v>33</v>
      </c>
      <c r="P990">
        <v>58.463900000000002</v>
      </c>
      <c r="Q990">
        <v>338418.80589999998</v>
      </c>
      <c r="R990">
        <v>3064033.1943999999</v>
      </c>
      <c r="S990">
        <v>338404.34659999999</v>
      </c>
      <c r="T990">
        <v>3064089.8421</v>
      </c>
      <c r="U990">
        <v>5.8464000000000002E-2</v>
      </c>
      <c r="V990" t="str">
        <f>VLOOKUP(C990,'Lines LookUp'!$B$1:$C$12,2,0)</f>
        <v>GOT</v>
      </c>
      <c r="W990" t="str">
        <f>ROUNDUP(Q990,3)&amp;"-"&amp;ROUNDUP(R990,3)</f>
        <v>338418.806-3064033.195</v>
      </c>
      <c r="X990" t="str">
        <f>ROUNDUP(S990,3)&amp;"-"&amp;ROUNDUP(T990,3)</f>
        <v>338404.347-3064089.843</v>
      </c>
      <c r="Y990">
        <f>VLOOKUP(W990&amp;"-"&amp;V990,'Buscoords Workout'!$F:$G,2,0)</f>
        <v>4072</v>
      </c>
      <c r="Z990">
        <f>VLOOKUP(X990&amp;"-"&amp;V990,'Buscoords Workout'!$F:$G,2,0)</f>
        <v>4073</v>
      </c>
      <c r="AA990" t="b">
        <f>OR(ISNA(Y990),ISNA(Z990))</f>
        <v>0</v>
      </c>
    </row>
    <row r="991" spans="1:27" x14ac:dyDescent="0.25">
      <c r="A991">
        <v>1428</v>
      </c>
      <c r="B991" t="s">
        <v>24</v>
      </c>
      <c r="C991" t="s">
        <v>52</v>
      </c>
      <c r="D991" t="s">
        <v>53</v>
      </c>
      <c r="E991">
        <v>11</v>
      </c>
      <c r="F991" t="s">
        <v>37</v>
      </c>
      <c r="G991">
        <v>100</v>
      </c>
      <c r="H991" t="s">
        <v>27</v>
      </c>
      <c r="I991" t="s">
        <v>38</v>
      </c>
      <c r="J991" t="s">
        <v>36</v>
      </c>
      <c r="K991" t="s">
        <v>30</v>
      </c>
      <c r="L991" t="s">
        <v>31</v>
      </c>
      <c r="M991">
        <v>3</v>
      </c>
      <c r="N991" t="s">
        <v>32</v>
      </c>
      <c r="O991" t="s">
        <v>33</v>
      </c>
      <c r="P991">
        <v>50.967500000000001</v>
      </c>
      <c r="Q991">
        <v>338404.34659999999</v>
      </c>
      <c r="R991">
        <v>3064089.8421</v>
      </c>
      <c r="S991">
        <v>338399.16979999997</v>
      </c>
      <c r="T991">
        <v>3064140.5460000001</v>
      </c>
      <c r="U991">
        <v>5.0966999999999998E-2</v>
      </c>
      <c r="V991" t="str">
        <f>VLOOKUP(C991,'Lines LookUp'!$B$1:$C$12,2,0)</f>
        <v>GOT</v>
      </c>
      <c r="W991" t="str">
        <f>ROUNDUP(Q991,3)&amp;"-"&amp;ROUNDUP(R991,3)</f>
        <v>338404.347-3064089.843</v>
      </c>
      <c r="X991" t="str">
        <f>ROUNDUP(S991,3)&amp;"-"&amp;ROUNDUP(T991,3)</f>
        <v>338399.17-3064140.546</v>
      </c>
      <c r="Y991">
        <f>VLOOKUP(W991&amp;"-"&amp;V991,'Buscoords Workout'!$F:$G,2,0)</f>
        <v>4073</v>
      </c>
      <c r="Z991">
        <f>VLOOKUP(X991&amp;"-"&amp;V991,'Buscoords Workout'!$F:$G,2,0)</f>
        <v>4074</v>
      </c>
      <c r="AA991" t="b">
        <f>OR(ISNA(Y991),ISNA(Z991))</f>
        <v>0</v>
      </c>
    </row>
    <row r="992" spans="1:27" x14ac:dyDescent="0.25">
      <c r="A992">
        <v>1429</v>
      </c>
      <c r="B992" t="s">
        <v>24</v>
      </c>
      <c r="C992" t="s">
        <v>52</v>
      </c>
      <c r="D992" t="s">
        <v>53</v>
      </c>
      <c r="E992">
        <v>11</v>
      </c>
      <c r="F992" t="s">
        <v>37</v>
      </c>
      <c r="G992">
        <v>100</v>
      </c>
      <c r="H992" t="s">
        <v>27</v>
      </c>
      <c r="I992" t="s">
        <v>38</v>
      </c>
      <c r="J992" t="s">
        <v>36</v>
      </c>
      <c r="K992" t="s">
        <v>30</v>
      </c>
      <c r="L992" t="s">
        <v>31</v>
      </c>
      <c r="M992">
        <v>3</v>
      </c>
      <c r="N992" t="s">
        <v>32</v>
      </c>
      <c r="O992" t="s">
        <v>33</v>
      </c>
      <c r="P992">
        <v>75.005899999999997</v>
      </c>
      <c r="Q992">
        <v>338399.16979999997</v>
      </c>
      <c r="R992">
        <v>3064140.5460000001</v>
      </c>
      <c r="S992">
        <v>338408.93489999999</v>
      </c>
      <c r="T992">
        <v>3064214.9134999998</v>
      </c>
      <c r="U992">
        <v>7.5006000000000003E-2</v>
      </c>
      <c r="V992" t="str">
        <f>VLOOKUP(C992,'Lines LookUp'!$B$1:$C$12,2,0)</f>
        <v>GOT</v>
      </c>
      <c r="W992" t="str">
        <f>ROUNDUP(Q992,3)&amp;"-"&amp;ROUNDUP(R992,3)</f>
        <v>338399.17-3064140.546</v>
      </c>
      <c r="X992" t="str">
        <f>ROUNDUP(S992,3)&amp;"-"&amp;ROUNDUP(T992,3)</f>
        <v>338408.935-3064214.914</v>
      </c>
      <c r="Y992">
        <f>VLOOKUP(W992&amp;"-"&amp;V992,'Buscoords Workout'!$F:$G,2,0)</f>
        <v>4074</v>
      </c>
      <c r="Z992">
        <f>VLOOKUP(X992&amp;"-"&amp;V992,'Buscoords Workout'!$F:$G,2,0)</f>
        <v>4075</v>
      </c>
      <c r="AA992" t="b">
        <f>OR(ISNA(Y992),ISNA(Z992))</f>
        <v>0</v>
      </c>
    </row>
    <row r="993" spans="1:27" x14ac:dyDescent="0.25">
      <c r="A993">
        <v>1430</v>
      </c>
      <c r="B993" t="s">
        <v>24</v>
      </c>
      <c r="C993" t="s">
        <v>52</v>
      </c>
      <c r="D993" t="s">
        <v>53</v>
      </c>
      <c r="E993">
        <v>11</v>
      </c>
      <c r="F993" t="s">
        <v>37</v>
      </c>
      <c r="G993">
        <v>100</v>
      </c>
      <c r="H993" t="s">
        <v>27</v>
      </c>
      <c r="I993" t="s">
        <v>38</v>
      </c>
      <c r="J993" t="s">
        <v>36</v>
      </c>
      <c r="K993" t="s">
        <v>30</v>
      </c>
      <c r="L993" t="s">
        <v>31</v>
      </c>
      <c r="M993">
        <v>3</v>
      </c>
      <c r="N993" t="s">
        <v>32</v>
      </c>
      <c r="O993" t="s">
        <v>33</v>
      </c>
      <c r="P993">
        <v>49.107700000000001</v>
      </c>
      <c r="Q993">
        <v>338408.93489999999</v>
      </c>
      <c r="R993">
        <v>3064214.9134999998</v>
      </c>
      <c r="S993">
        <v>338443.33559999999</v>
      </c>
      <c r="T993">
        <v>3064249.9586</v>
      </c>
      <c r="U993">
        <v>4.9107999999999999E-2</v>
      </c>
      <c r="V993" t="str">
        <f>VLOOKUP(C993,'Lines LookUp'!$B$1:$C$12,2,0)</f>
        <v>GOT</v>
      </c>
      <c r="W993" t="str">
        <f>ROUNDUP(Q993,3)&amp;"-"&amp;ROUNDUP(R993,3)</f>
        <v>338408.935-3064214.914</v>
      </c>
      <c r="X993" t="str">
        <f>ROUNDUP(S993,3)&amp;"-"&amp;ROUNDUP(T993,3)</f>
        <v>338443.336-3064249.959</v>
      </c>
      <c r="Y993">
        <f>VLOOKUP(W993&amp;"-"&amp;V993,'Buscoords Workout'!$F:$G,2,0)</f>
        <v>4075</v>
      </c>
      <c r="Z993">
        <f>VLOOKUP(X993&amp;"-"&amp;V993,'Buscoords Workout'!$F:$G,2,0)</f>
        <v>4076</v>
      </c>
      <c r="AA993" t="b">
        <f>OR(ISNA(Y993),ISNA(Z993))</f>
        <v>0</v>
      </c>
    </row>
    <row r="994" spans="1:27" x14ac:dyDescent="0.25">
      <c r="A994">
        <v>1431</v>
      </c>
      <c r="B994" t="s">
        <v>24</v>
      </c>
      <c r="C994" t="s">
        <v>52</v>
      </c>
      <c r="D994" t="s">
        <v>53</v>
      </c>
      <c r="E994">
        <v>11</v>
      </c>
      <c r="F994" t="s">
        <v>37</v>
      </c>
      <c r="G994">
        <v>100</v>
      </c>
      <c r="H994" t="s">
        <v>27</v>
      </c>
      <c r="I994" t="s">
        <v>38</v>
      </c>
      <c r="J994" t="s">
        <v>36</v>
      </c>
      <c r="K994" t="s">
        <v>30</v>
      </c>
      <c r="L994" t="s">
        <v>31</v>
      </c>
      <c r="M994">
        <v>3</v>
      </c>
      <c r="N994" t="s">
        <v>32</v>
      </c>
      <c r="O994" t="s">
        <v>33</v>
      </c>
      <c r="P994">
        <v>10.845000000000001</v>
      </c>
      <c r="Q994">
        <v>338443.33559999999</v>
      </c>
      <c r="R994">
        <v>3064249.9586</v>
      </c>
      <c r="S994">
        <v>338449.88630000001</v>
      </c>
      <c r="T994">
        <v>3064258.6016000002</v>
      </c>
      <c r="U994">
        <v>1.0845E-2</v>
      </c>
      <c r="V994" t="str">
        <f>VLOOKUP(C994,'Lines LookUp'!$B$1:$C$12,2,0)</f>
        <v>GOT</v>
      </c>
      <c r="W994" t="str">
        <f>ROUNDUP(Q994,3)&amp;"-"&amp;ROUNDUP(R994,3)</f>
        <v>338443.336-3064249.959</v>
      </c>
      <c r="X994" t="str">
        <f>ROUNDUP(S994,3)&amp;"-"&amp;ROUNDUP(T994,3)</f>
        <v>338449.887-3064258.602</v>
      </c>
      <c r="Y994">
        <f>VLOOKUP(W994&amp;"-"&amp;V994,'Buscoords Workout'!$F:$G,2,0)</f>
        <v>4076</v>
      </c>
      <c r="Z994">
        <f>VLOOKUP(X994&amp;"-"&amp;V994,'Buscoords Workout'!$F:$G,2,0)</f>
        <v>4077</v>
      </c>
      <c r="AA994" t="b">
        <f>OR(ISNA(Y994),ISNA(Z994))</f>
        <v>0</v>
      </c>
    </row>
    <row r="995" spans="1:27" x14ac:dyDescent="0.25">
      <c r="A995">
        <v>1432</v>
      </c>
      <c r="B995" t="s">
        <v>24</v>
      </c>
      <c r="C995" t="s">
        <v>52</v>
      </c>
      <c r="D995" t="s">
        <v>53</v>
      </c>
      <c r="E995">
        <v>11</v>
      </c>
      <c r="F995" t="s">
        <v>37</v>
      </c>
      <c r="G995">
        <v>100</v>
      </c>
      <c r="H995" t="s">
        <v>27</v>
      </c>
      <c r="I995" t="s">
        <v>38</v>
      </c>
      <c r="J995" t="s">
        <v>36</v>
      </c>
      <c r="K995" t="s">
        <v>30</v>
      </c>
      <c r="L995" t="s">
        <v>31</v>
      </c>
      <c r="M995">
        <v>3</v>
      </c>
      <c r="N995" t="s">
        <v>32</v>
      </c>
      <c r="O995" t="s">
        <v>33</v>
      </c>
      <c r="P995">
        <v>217.494</v>
      </c>
      <c r="Q995">
        <v>338449.88630000001</v>
      </c>
      <c r="R995">
        <v>3064258.6016000002</v>
      </c>
      <c r="S995">
        <v>338516.99420000002</v>
      </c>
      <c r="T995">
        <v>3064465.4840000002</v>
      </c>
      <c r="U995">
        <v>0.21749399999999999</v>
      </c>
      <c r="V995" t="str">
        <f>VLOOKUP(C995,'Lines LookUp'!$B$1:$C$12,2,0)</f>
        <v>GOT</v>
      </c>
      <c r="W995" t="str">
        <f>ROUNDUP(Q995,3)&amp;"-"&amp;ROUNDUP(R995,3)</f>
        <v>338449.887-3064258.602</v>
      </c>
      <c r="X995" t="str">
        <f>ROUNDUP(S995,3)&amp;"-"&amp;ROUNDUP(T995,3)</f>
        <v>338516.995-3064465.484</v>
      </c>
      <c r="Y995">
        <f>VLOOKUP(W995&amp;"-"&amp;V995,'Buscoords Workout'!$F:$G,2,0)</f>
        <v>4077</v>
      </c>
      <c r="Z995">
        <f>VLOOKUP(X995&amp;"-"&amp;V995,'Buscoords Workout'!$F:$G,2,0)</f>
        <v>4078</v>
      </c>
      <c r="AA995" t="b">
        <f>OR(ISNA(Y995),ISNA(Z995))</f>
        <v>0</v>
      </c>
    </row>
    <row r="996" spans="1:27" x14ac:dyDescent="0.25">
      <c r="A996">
        <v>1433</v>
      </c>
      <c r="B996" t="s">
        <v>24</v>
      </c>
      <c r="C996" t="s">
        <v>52</v>
      </c>
      <c r="D996" t="s">
        <v>53</v>
      </c>
      <c r="E996">
        <v>11</v>
      </c>
      <c r="F996" t="s">
        <v>37</v>
      </c>
      <c r="G996">
        <v>100</v>
      </c>
      <c r="H996" t="s">
        <v>27</v>
      </c>
      <c r="I996" t="s">
        <v>38</v>
      </c>
      <c r="J996" t="s">
        <v>36</v>
      </c>
      <c r="K996" t="s">
        <v>30</v>
      </c>
      <c r="L996" t="s">
        <v>31</v>
      </c>
      <c r="M996">
        <v>3</v>
      </c>
      <c r="N996" t="s">
        <v>32</v>
      </c>
      <c r="O996" t="s">
        <v>33</v>
      </c>
      <c r="P996">
        <v>21.114100000000001</v>
      </c>
      <c r="Q996">
        <v>338516.99420000002</v>
      </c>
      <c r="R996">
        <v>3064465.4840000002</v>
      </c>
      <c r="S996">
        <v>338526.02380000002</v>
      </c>
      <c r="T996">
        <v>3064484.5699</v>
      </c>
      <c r="U996">
        <v>2.1114000000000001E-2</v>
      </c>
      <c r="V996" t="str">
        <f>VLOOKUP(C996,'Lines LookUp'!$B$1:$C$12,2,0)</f>
        <v>GOT</v>
      </c>
      <c r="W996" t="str">
        <f>ROUNDUP(Q996,3)&amp;"-"&amp;ROUNDUP(R996,3)</f>
        <v>338516.995-3064465.484</v>
      </c>
      <c r="X996" t="str">
        <f>ROUNDUP(S996,3)&amp;"-"&amp;ROUNDUP(T996,3)</f>
        <v>338526.024-3064484.57</v>
      </c>
      <c r="Y996">
        <f>VLOOKUP(W996&amp;"-"&amp;V996,'Buscoords Workout'!$F:$G,2,0)</f>
        <v>4078</v>
      </c>
      <c r="Z996">
        <f>VLOOKUP(X996&amp;"-"&amp;V996,'Buscoords Workout'!$F:$G,2,0)</f>
        <v>4079</v>
      </c>
      <c r="AA996" t="b">
        <f>OR(ISNA(Y996),ISNA(Z996))</f>
        <v>0</v>
      </c>
    </row>
    <row r="997" spans="1:27" x14ac:dyDescent="0.25">
      <c r="A997">
        <v>1434</v>
      </c>
      <c r="B997" t="s">
        <v>24</v>
      </c>
      <c r="C997" t="s">
        <v>52</v>
      </c>
      <c r="D997" t="s">
        <v>53</v>
      </c>
      <c r="E997">
        <v>11</v>
      </c>
      <c r="F997" t="s">
        <v>37</v>
      </c>
      <c r="G997">
        <v>100</v>
      </c>
      <c r="H997" t="s">
        <v>27</v>
      </c>
      <c r="I997" t="s">
        <v>38</v>
      </c>
      <c r="J997" t="s">
        <v>36</v>
      </c>
      <c r="K997" t="s">
        <v>30</v>
      </c>
      <c r="L997" t="s">
        <v>31</v>
      </c>
      <c r="M997">
        <v>3</v>
      </c>
      <c r="N997" t="s">
        <v>32</v>
      </c>
      <c r="O997" t="s">
        <v>33</v>
      </c>
      <c r="P997">
        <v>29.906199999999998</v>
      </c>
      <c r="Q997">
        <v>338526.02380000002</v>
      </c>
      <c r="R997">
        <v>3064484.5699</v>
      </c>
      <c r="S997">
        <v>338549.66989999998</v>
      </c>
      <c r="T997">
        <v>3064502.8796000001</v>
      </c>
      <c r="U997">
        <v>2.9905999999999999E-2</v>
      </c>
      <c r="V997" t="str">
        <f>VLOOKUP(C997,'Lines LookUp'!$B$1:$C$12,2,0)</f>
        <v>GOT</v>
      </c>
      <c r="W997" t="str">
        <f>ROUNDUP(Q997,3)&amp;"-"&amp;ROUNDUP(R997,3)</f>
        <v>338526.024-3064484.57</v>
      </c>
      <c r="X997" t="str">
        <f>ROUNDUP(S997,3)&amp;"-"&amp;ROUNDUP(T997,3)</f>
        <v>338549.67-3064502.88</v>
      </c>
      <c r="Y997">
        <f>VLOOKUP(W997&amp;"-"&amp;V997,'Buscoords Workout'!$F:$G,2,0)</f>
        <v>4079</v>
      </c>
      <c r="Z997">
        <f>VLOOKUP(X997&amp;"-"&amp;V997,'Buscoords Workout'!$F:$G,2,0)</f>
        <v>4080</v>
      </c>
      <c r="AA997" t="b">
        <f>OR(ISNA(Y997),ISNA(Z997))</f>
        <v>0</v>
      </c>
    </row>
    <row r="998" spans="1:27" x14ac:dyDescent="0.25">
      <c r="A998">
        <v>1435</v>
      </c>
      <c r="B998" t="s">
        <v>24</v>
      </c>
      <c r="C998" t="s">
        <v>52</v>
      </c>
      <c r="D998" t="s">
        <v>53</v>
      </c>
      <c r="E998">
        <v>11</v>
      </c>
      <c r="F998" t="s">
        <v>37</v>
      </c>
      <c r="G998">
        <v>100</v>
      </c>
      <c r="H998" t="s">
        <v>27</v>
      </c>
      <c r="I998" t="s">
        <v>38</v>
      </c>
      <c r="J998" t="s">
        <v>36</v>
      </c>
      <c r="K998" t="s">
        <v>30</v>
      </c>
      <c r="L998" t="s">
        <v>31</v>
      </c>
      <c r="M998">
        <v>3</v>
      </c>
      <c r="N998" t="s">
        <v>32</v>
      </c>
      <c r="O998" t="s">
        <v>33</v>
      </c>
      <c r="P998">
        <v>19.523599999999998</v>
      </c>
      <c r="Q998">
        <v>338549.66989999998</v>
      </c>
      <c r="R998">
        <v>3064502.8796000001</v>
      </c>
      <c r="S998">
        <v>338568.9351</v>
      </c>
      <c r="T998">
        <v>3064499.7137000002</v>
      </c>
      <c r="U998">
        <v>1.9524E-2</v>
      </c>
      <c r="V998" t="str">
        <f>VLOOKUP(C998,'Lines LookUp'!$B$1:$C$12,2,0)</f>
        <v>GOT</v>
      </c>
      <c r="W998" t="str">
        <f>ROUNDUP(Q998,3)&amp;"-"&amp;ROUNDUP(R998,3)</f>
        <v>338549.67-3064502.88</v>
      </c>
      <c r="X998" t="str">
        <f>ROUNDUP(S998,3)&amp;"-"&amp;ROUNDUP(T998,3)</f>
        <v>338568.936-3064499.714</v>
      </c>
      <c r="Y998">
        <f>VLOOKUP(W998&amp;"-"&amp;V998,'Buscoords Workout'!$F:$G,2,0)</f>
        <v>4080</v>
      </c>
      <c r="Z998">
        <f>VLOOKUP(X998&amp;"-"&amp;V998,'Buscoords Workout'!$F:$G,2,0)</f>
        <v>4081</v>
      </c>
      <c r="AA998" t="b">
        <f>OR(ISNA(Y998),ISNA(Z998))</f>
        <v>0</v>
      </c>
    </row>
    <row r="999" spans="1:27" x14ac:dyDescent="0.25">
      <c r="A999">
        <v>1436</v>
      </c>
      <c r="B999" t="s">
        <v>24</v>
      </c>
      <c r="C999" t="s">
        <v>52</v>
      </c>
      <c r="D999" t="s">
        <v>53</v>
      </c>
      <c r="E999">
        <v>11</v>
      </c>
      <c r="F999" t="s">
        <v>37</v>
      </c>
      <c r="G999">
        <v>100</v>
      </c>
      <c r="H999" t="s">
        <v>27</v>
      </c>
      <c r="I999" t="s">
        <v>38</v>
      </c>
      <c r="J999" t="s">
        <v>36</v>
      </c>
      <c r="K999" t="s">
        <v>30</v>
      </c>
      <c r="L999" t="s">
        <v>31</v>
      </c>
      <c r="M999">
        <v>3</v>
      </c>
      <c r="N999" t="s">
        <v>32</v>
      </c>
      <c r="O999" t="s">
        <v>33</v>
      </c>
      <c r="P999">
        <v>37.577599999999997</v>
      </c>
      <c r="Q999">
        <v>338341.92099999997</v>
      </c>
      <c r="R999">
        <v>3063898.0844999999</v>
      </c>
      <c r="S999">
        <v>338375.23670000001</v>
      </c>
      <c r="T999">
        <v>3063880.7023</v>
      </c>
      <c r="U999">
        <v>3.7578E-2</v>
      </c>
      <c r="V999" t="str">
        <f>VLOOKUP(C999,'Lines LookUp'!$B$1:$C$12,2,0)</f>
        <v>GOT</v>
      </c>
      <c r="W999" t="str">
        <f>ROUNDUP(Q999,3)&amp;"-"&amp;ROUNDUP(R999,3)</f>
        <v>338341.921-3063898.085</v>
      </c>
      <c r="X999" t="str">
        <f>ROUNDUP(S999,3)&amp;"-"&amp;ROUNDUP(T999,3)</f>
        <v>338375.237-3063880.703</v>
      </c>
      <c r="Y999">
        <f>VLOOKUP(W999&amp;"-"&amp;V999,'Buscoords Workout'!$F:$G,2,0)</f>
        <v>4001</v>
      </c>
      <c r="Z999">
        <f>VLOOKUP(X999&amp;"-"&amp;V999,'Buscoords Workout'!$F:$G,2,0)</f>
        <v>4082</v>
      </c>
      <c r="AA999" t="b">
        <f>OR(ISNA(Y999),ISNA(Z999))</f>
        <v>0</v>
      </c>
    </row>
    <row r="1000" spans="1:27" x14ac:dyDescent="0.25">
      <c r="A1000">
        <v>1437</v>
      </c>
      <c r="B1000" t="s">
        <v>24</v>
      </c>
      <c r="C1000" t="s">
        <v>52</v>
      </c>
      <c r="D1000" t="s">
        <v>53</v>
      </c>
      <c r="E1000">
        <v>11</v>
      </c>
      <c r="F1000" t="s">
        <v>37</v>
      </c>
      <c r="G1000">
        <v>100</v>
      </c>
      <c r="H1000" t="s">
        <v>27</v>
      </c>
      <c r="I1000" t="s">
        <v>38</v>
      </c>
      <c r="J1000" t="s">
        <v>36</v>
      </c>
      <c r="K1000" t="s">
        <v>30</v>
      </c>
      <c r="L1000" t="s">
        <v>31</v>
      </c>
      <c r="M1000">
        <v>3</v>
      </c>
      <c r="N1000" t="s">
        <v>32</v>
      </c>
      <c r="O1000" t="s">
        <v>33</v>
      </c>
      <c r="P1000">
        <v>38.7226</v>
      </c>
      <c r="Q1000">
        <v>338375.23670000001</v>
      </c>
      <c r="R1000">
        <v>3063880.7023</v>
      </c>
      <c r="S1000">
        <v>338413.8077</v>
      </c>
      <c r="T1000">
        <v>3063877.2793999999</v>
      </c>
      <c r="U1000">
        <v>3.8723E-2</v>
      </c>
      <c r="V1000" t="str">
        <f>VLOOKUP(C1000,'Lines LookUp'!$B$1:$C$12,2,0)</f>
        <v>GOT</v>
      </c>
      <c r="W1000" t="str">
        <f>ROUNDUP(Q1000,3)&amp;"-"&amp;ROUNDUP(R1000,3)</f>
        <v>338375.237-3063880.703</v>
      </c>
      <c r="X1000" t="str">
        <f>ROUNDUP(S1000,3)&amp;"-"&amp;ROUNDUP(T1000,3)</f>
        <v>338413.808-3063877.28</v>
      </c>
      <c r="Y1000">
        <f>VLOOKUP(W1000&amp;"-"&amp;V1000,'Buscoords Workout'!$F:$G,2,0)</f>
        <v>4082</v>
      </c>
      <c r="Z1000">
        <f>VLOOKUP(X1000&amp;"-"&amp;V1000,'Buscoords Workout'!$F:$G,2,0)</f>
        <v>4083</v>
      </c>
      <c r="AA1000" t="b">
        <f>OR(ISNA(Y1000),ISNA(Z1000))</f>
        <v>0</v>
      </c>
    </row>
    <row r="1001" spans="1:27" x14ac:dyDescent="0.25">
      <c r="A1001">
        <v>1438</v>
      </c>
      <c r="B1001" t="s">
        <v>24</v>
      </c>
      <c r="C1001" t="s">
        <v>52</v>
      </c>
      <c r="D1001" t="s">
        <v>53</v>
      </c>
      <c r="E1001">
        <v>11</v>
      </c>
      <c r="F1001" t="s">
        <v>37</v>
      </c>
      <c r="G1001">
        <v>100</v>
      </c>
      <c r="H1001" t="s">
        <v>27</v>
      </c>
      <c r="I1001" t="s">
        <v>38</v>
      </c>
      <c r="J1001" t="s">
        <v>36</v>
      </c>
      <c r="K1001" t="s">
        <v>30</v>
      </c>
      <c r="L1001" t="s">
        <v>31</v>
      </c>
      <c r="M1001">
        <v>3</v>
      </c>
      <c r="N1001" t="s">
        <v>32</v>
      </c>
      <c r="O1001" t="s">
        <v>33</v>
      </c>
      <c r="P1001">
        <v>61.563400000000001</v>
      </c>
      <c r="Q1001">
        <v>338413.8077</v>
      </c>
      <c r="R1001">
        <v>3063877.2793999999</v>
      </c>
      <c r="S1001">
        <v>338473.67839999998</v>
      </c>
      <c r="T1001">
        <v>3063891.6162999999</v>
      </c>
      <c r="U1001">
        <v>6.1563E-2</v>
      </c>
      <c r="V1001" t="str">
        <f>VLOOKUP(C1001,'Lines LookUp'!$B$1:$C$12,2,0)</f>
        <v>GOT</v>
      </c>
      <c r="W1001" t="str">
        <f>ROUNDUP(Q1001,3)&amp;"-"&amp;ROUNDUP(R1001,3)</f>
        <v>338413.808-3063877.28</v>
      </c>
      <c r="X1001" t="str">
        <f>ROUNDUP(S1001,3)&amp;"-"&amp;ROUNDUP(T1001,3)</f>
        <v>338473.679-3063891.617</v>
      </c>
      <c r="Y1001">
        <f>VLOOKUP(W1001&amp;"-"&amp;V1001,'Buscoords Workout'!$F:$G,2,0)</f>
        <v>4083</v>
      </c>
      <c r="Z1001">
        <f>VLOOKUP(X1001&amp;"-"&amp;V1001,'Buscoords Workout'!$F:$G,2,0)</f>
        <v>4084</v>
      </c>
      <c r="AA1001" t="b">
        <f>OR(ISNA(Y1001),ISNA(Z1001))</f>
        <v>0</v>
      </c>
    </row>
    <row r="1002" spans="1:27" x14ac:dyDescent="0.25">
      <c r="A1002">
        <v>1439</v>
      </c>
      <c r="B1002" t="s">
        <v>24</v>
      </c>
      <c r="C1002" t="s">
        <v>52</v>
      </c>
      <c r="D1002" t="s">
        <v>53</v>
      </c>
      <c r="E1002">
        <v>11</v>
      </c>
      <c r="F1002" t="s">
        <v>37</v>
      </c>
      <c r="G1002">
        <v>100</v>
      </c>
      <c r="H1002" t="s">
        <v>27</v>
      </c>
      <c r="I1002" t="s">
        <v>38</v>
      </c>
      <c r="J1002" t="s">
        <v>36</v>
      </c>
      <c r="K1002" t="s">
        <v>30</v>
      </c>
      <c r="L1002" t="s">
        <v>31</v>
      </c>
      <c r="M1002">
        <v>3</v>
      </c>
      <c r="N1002" t="s">
        <v>32</v>
      </c>
      <c r="O1002" t="s">
        <v>33</v>
      </c>
      <c r="P1002">
        <v>57.605499999999999</v>
      </c>
      <c r="Q1002">
        <v>338473.67839999998</v>
      </c>
      <c r="R1002">
        <v>3063891.6162999999</v>
      </c>
      <c r="S1002">
        <v>338530.55440000002</v>
      </c>
      <c r="T1002">
        <v>3063900.7549999999</v>
      </c>
      <c r="U1002">
        <v>5.7605999999999997E-2</v>
      </c>
      <c r="V1002" t="str">
        <f>VLOOKUP(C1002,'Lines LookUp'!$B$1:$C$12,2,0)</f>
        <v>GOT</v>
      </c>
      <c r="W1002" t="str">
        <f>ROUNDUP(Q1002,3)&amp;"-"&amp;ROUNDUP(R1002,3)</f>
        <v>338473.679-3063891.617</v>
      </c>
      <c r="X1002" t="str">
        <f>ROUNDUP(S1002,3)&amp;"-"&amp;ROUNDUP(T1002,3)</f>
        <v>338530.555-3063900.755</v>
      </c>
      <c r="Y1002">
        <f>VLOOKUP(W1002&amp;"-"&amp;V1002,'Buscoords Workout'!$F:$G,2,0)</f>
        <v>4084</v>
      </c>
      <c r="Z1002">
        <f>VLOOKUP(X1002&amp;"-"&amp;V1002,'Buscoords Workout'!$F:$G,2,0)</f>
        <v>4085</v>
      </c>
      <c r="AA1002" t="b">
        <f>OR(ISNA(Y1002),ISNA(Z1002))</f>
        <v>0</v>
      </c>
    </row>
    <row r="1003" spans="1:27" x14ac:dyDescent="0.25">
      <c r="A1003">
        <v>1440</v>
      </c>
      <c r="B1003" t="s">
        <v>24</v>
      </c>
      <c r="C1003" t="s">
        <v>52</v>
      </c>
      <c r="D1003" t="s">
        <v>53</v>
      </c>
      <c r="E1003">
        <v>11</v>
      </c>
      <c r="F1003" t="s">
        <v>37</v>
      </c>
      <c r="G1003">
        <v>100</v>
      </c>
      <c r="H1003" t="s">
        <v>27</v>
      </c>
      <c r="I1003" t="s">
        <v>38</v>
      </c>
      <c r="J1003" t="s">
        <v>36</v>
      </c>
      <c r="K1003" t="s">
        <v>30</v>
      </c>
      <c r="L1003" t="s">
        <v>31</v>
      </c>
      <c r="M1003">
        <v>3</v>
      </c>
      <c r="N1003" t="s">
        <v>32</v>
      </c>
      <c r="O1003" t="s">
        <v>33</v>
      </c>
      <c r="P1003">
        <v>64.811700000000002</v>
      </c>
      <c r="Q1003">
        <v>338530.55440000002</v>
      </c>
      <c r="R1003">
        <v>3063900.7549999999</v>
      </c>
      <c r="S1003">
        <v>338591.12560000003</v>
      </c>
      <c r="T1003">
        <v>3063923.8133999999</v>
      </c>
      <c r="U1003">
        <v>6.4811999999999995E-2</v>
      </c>
      <c r="V1003" t="str">
        <f>VLOOKUP(C1003,'Lines LookUp'!$B$1:$C$12,2,0)</f>
        <v>GOT</v>
      </c>
      <c r="W1003" t="str">
        <f>ROUNDUP(Q1003,3)&amp;"-"&amp;ROUNDUP(R1003,3)</f>
        <v>338530.555-3063900.755</v>
      </c>
      <c r="X1003" t="str">
        <f>ROUNDUP(S1003,3)&amp;"-"&amp;ROUNDUP(T1003,3)</f>
        <v>338591.126-3063923.814</v>
      </c>
      <c r="Y1003">
        <f>VLOOKUP(W1003&amp;"-"&amp;V1003,'Buscoords Workout'!$F:$G,2,0)</f>
        <v>4085</v>
      </c>
      <c r="Z1003">
        <f>VLOOKUP(X1003&amp;"-"&amp;V1003,'Buscoords Workout'!$F:$G,2,0)</f>
        <v>4086</v>
      </c>
      <c r="AA1003" t="b">
        <f>OR(ISNA(Y1003),ISNA(Z1003))</f>
        <v>0</v>
      </c>
    </row>
    <row r="1004" spans="1:27" x14ac:dyDescent="0.25">
      <c r="A1004">
        <v>1441</v>
      </c>
      <c r="B1004" t="s">
        <v>24</v>
      </c>
      <c r="C1004" t="s">
        <v>52</v>
      </c>
      <c r="D1004" t="s">
        <v>53</v>
      </c>
      <c r="E1004">
        <v>11</v>
      </c>
      <c r="F1004" t="s">
        <v>37</v>
      </c>
      <c r="G1004">
        <v>100</v>
      </c>
      <c r="H1004" t="s">
        <v>27</v>
      </c>
      <c r="I1004" t="s">
        <v>38</v>
      </c>
      <c r="J1004" t="s">
        <v>36</v>
      </c>
      <c r="K1004" t="s">
        <v>30</v>
      </c>
      <c r="L1004" t="s">
        <v>31</v>
      </c>
      <c r="M1004">
        <v>3</v>
      </c>
      <c r="N1004" t="s">
        <v>32</v>
      </c>
      <c r="O1004" t="s">
        <v>33</v>
      </c>
      <c r="P1004">
        <v>34.088200000000001</v>
      </c>
      <c r="Q1004">
        <v>338591.12560000003</v>
      </c>
      <c r="R1004">
        <v>3063923.8133999999</v>
      </c>
      <c r="S1004">
        <v>338622.88520000002</v>
      </c>
      <c r="T1004">
        <v>3063936.1962000001</v>
      </c>
      <c r="U1004">
        <v>3.4088E-2</v>
      </c>
      <c r="V1004" t="str">
        <f>VLOOKUP(C1004,'Lines LookUp'!$B$1:$C$12,2,0)</f>
        <v>GOT</v>
      </c>
      <c r="W1004" t="str">
        <f>ROUNDUP(Q1004,3)&amp;"-"&amp;ROUNDUP(R1004,3)</f>
        <v>338591.126-3063923.814</v>
      </c>
      <c r="X1004" t="str">
        <f>ROUNDUP(S1004,3)&amp;"-"&amp;ROUNDUP(T1004,3)</f>
        <v>338622.886-3063936.197</v>
      </c>
      <c r="Y1004">
        <f>VLOOKUP(W1004&amp;"-"&amp;V1004,'Buscoords Workout'!$F:$G,2,0)</f>
        <v>4086</v>
      </c>
      <c r="Z1004">
        <f>VLOOKUP(X1004&amp;"-"&amp;V1004,'Buscoords Workout'!$F:$G,2,0)</f>
        <v>4087</v>
      </c>
      <c r="AA1004" t="b">
        <f>OR(ISNA(Y1004),ISNA(Z1004))</f>
        <v>0</v>
      </c>
    </row>
    <row r="1005" spans="1:27" x14ac:dyDescent="0.25">
      <c r="A1005">
        <v>1442</v>
      </c>
      <c r="B1005" t="s">
        <v>24</v>
      </c>
      <c r="C1005" t="s">
        <v>52</v>
      </c>
      <c r="D1005" t="s">
        <v>53</v>
      </c>
      <c r="E1005">
        <v>11</v>
      </c>
      <c r="F1005" t="s">
        <v>37</v>
      </c>
      <c r="G1005">
        <v>100</v>
      </c>
      <c r="H1005" t="s">
        <v>27</v>
      </c>
      <c r="I1005" t="s">
        <v>38</v>
      </c>
      <c r="J1005" t="s">
        <v>36</v>
      </c>
      <c r="K1005" t="s">
        <v>30</v>
      </c>
      <c r="L1005" t="s">
        <v>31</v>
      </c>
      <c r="M1005">
        <v>3</v>
      </c>
      <c r="N1005" t="s">
        <v>32</v>
      </c>
      <c r="O1005" t="s">
        <v>33</v>
      </c>
      <c r="P1005">
        <v>67.560100000000006</v>
      </c>
      <c r="Q1005">
        <v>338622.88520000002</v>
      </c>
      <c r="R1005">
        <v>3063936.1962000001</v>
      </c>
      <c r="S1005">
        <v>338678.9693</v>
      </c>
      <c r="T1005">
        <v>3063973.8650000002</v>
      </c>
      <c r="U1005">
        <v>6.7559999999999995E-2</v>
      </c>
      <c r="V1005" t="str">
        <f>VLOOKUP(C1005,'Lines LookUp'!$B$1:$C$12,2,0)</f>
        <v>GOT</v>
      </c>
      <c r="W1005" t="str">
        <f>ROUNDUP(Q1005,3)&amp;"-"&amp;ROUNDUP(R1005,3)</f>
        <v>338622.886-3063936.197</v>
      </c>
      <c r="X1005" t="str">
        <f>ROUNDUP(S1005,3)&amp;"-"&amp;ROUNDUP(T1005,3)</f>
        <v>338678.97-3063973.865</v>
      </c>
      <c r="Y1005">
        <f>VLOOKUP(W1005&amp;"-"&amp;V1005,'Buscoords Workout'!$F:$G,2,0)</f>
        <v>4087</v>
      </c>
      <c r="Z1005">
        <f>VLOOKUP(X1005&amp;"-"&amp;V1005,'Buscoords Workout'!$F:$G,2,0)</f>
        <v>4088</v>
      </c>
      <c r="AA1005" t="b">
        <f>OR(ISNA(Y1005),ISNA(Z1005))</f>
        <v>0</v>
      </c>
    </row>
    <row r="1006" spans="1:27" x14ac:dyDescent="0.25">
      <c r="A1006">
        <v>1443</v>
      </c>
      <c r="B1006" t="s">
        <v>24</v>
      </c>
      <c r="C1006" t="s">
        <v>52</v>
      </c>
      <c r="D1006" t="s">
        <v>53</v>
      </c>
      <c r="E1006">
        <v>11</v>
      </c>
      <c r="F1006" t="s">
        <v>37</v>
      </c>
      <c r="G1006">
        <v>100</v>
      </c>
      <c r="H1006" t="s">
        <v>27</v>
      </c>
      <c r="I1006" t="s">
        <v>38</v>
      </c>
      <c r="J1006" t="s">
        <v>36</v>
      </c>
      <c r="K1006" t="s">
        <v>30</v>
      </c>
      <c r="L1006" t="s">
        <v>31</v>
      </c>
      <c r="M1006">
        <v>3</v>
      </c>
      <c r="N1006" t="s">
        <v>32</v>
      </c>
      <c r="O1006" t="s">
        <v>33</v>
      </c>
      <c r="P1006">
        <v>45.249899999999997</v>
      </c>
      <c r="Q1006">
        <v>338678.9693</v>
      </c>
      <c r="R1006">
        <v>3063973.8650000002</v>
      </c>
      <c r="S1006">
        <v>338722.9903</v>
      </c>
      <c r="T1006">
        <v>3063984.3391999998</v>
      </c>
      <c r="U1006">
        <v>4.5249999999999999E-2</v>
      </c>
      <c r="V1006" t="str">
        <f>VLOOKUP(C1006,'Lines LookUp'!$B$1:$C$12,2,0)</f>
        <v>GOT</v>
      </c>
      <c r="W1006" t="str">
        <f>ROUNDUP(Q1006,3)&amp;"-"&amp;ROUNDUP(R1006,3)</f>
        <v>338678.97-3063973.865</v>
      </c>
      <c r="X1006" t="str">
        <f>ROUNDUP(S1006,3)&amp;"-"&amp;ROUNDUP(T1006,3)</f>
        <v>338722.991-3063984.34</v>
      </c>
      <c r="Y1006">
        <f>VLOOKUP(W1006&amp;"-"&amp;V1006,'Buscoords Workout'!$F:$G,2,0)</f>
        <v>4088</v>
      </c>
      <c r="Z1006">
        <f>VLOOKUP(X1006&amp;"-"&amp;V1006,'Buscoords Workout'!$F:$G,2,0)</f>
        <v>4089</v>
      </c>
      <c r="AA1006" t="b">
        <f>OR(ISNA(Y1006),ISNA(Z1006))</f>
        <v>0</v>
      </c>
    </row>
    <row r="1007" spans="1:27" x14ac:dyDescent="0.25">
      <c r="A1007">
        <v>1444</v>
      </c>
      <c r="B1007" t="s">
        <v>24</v>
      </c>
      <c r="C1007" t="s">
        <v>52</v>
      </c>
      <c r="D1007" t="s">
        <v>53</v>
      </c>
      <c r="E1007">
        <v>11</v>
      </c>
      <c r="F1007" t="s">
        <v>37</v>
      </c>
      <c r="G1007">
        <v>100</v>
      </c>
      <c r="H1007" t="s">
        <v>27</v>
      </c>
      <c r="I1007" t="s">
        <v>38</v>
      </c>
      <c r="J1007" t="s">
        <v>36</v>
      </c>
      <c r="K1007" t="s">
        <v>30</v>
      </c>
      <c r="L1007" t="s">
        <v>31</v>
      </c>
      <c r="M1007">
        <v>3</v>
      </c>
      <c r="N1007" t="s">
        <v>32</v>
      </c>
      <c r="O1007" t="s">
        <v>33</v>
      </c>
      <c r="P1007">
        <v>48.228900000000003</v>
      </c>
      <c r="Q1007">
        <v>338722.9903</v>
      </c>
      <c r="R1007">
        <v>3063984.3391999998</v>
      </c>
      <c r="S1007">
        <v>338769.94390000001</v>
      </c>
      <c r="T1007">
        <v>3063995.3566000001</v>
      </c>
      <c r="U1007">
        <v>4.8229000000000001E-2</v>
      </c>
      <c r="V1007" t="str">
        <f>VLOOKUP(C1007,'Lines LookUp'!$B$1:$C$12,2,0)</f>
        <v>GOT</v>
      </c>
      <c r="W1007" t="str">
        <f>ROUNDUP(Q1007,3)&amp;"-"&amp;ROUNDUP(R1007,3)</f>
        <v>338722.991-3063984.34</v>
      </c>
      <c r="X1007" t="str">
        <f>ROUNDUP(S1007,3)&amp;"-"&amp;ROUNDUP(T1007,3)</f>
        <v>338769.944-3063995.357</v>
      </c>
      <c r="Y1007">
        <f>VLOOKUP(W1007&amp;"-"&amp;V1007,'Buscoords Workout'!$F:$G,2,0)</f>
        <v>4089</v>
      </c>
      <c r="Z1007">
        <f>VLOOKUP(X1007&amp;"-"&amp;V1007,'Buscoords Workout'!$F:$G,2,0)</f>
        <v>4090</v>
      </c>
      <c r="AA1007" t="b">
        <f>OR(ISNA(Y1007),ISNA(Z1007))</f>
        <v>0</v>
      </c>
    </row>
    <row r="1008" spans="1:27" x14ac:dyDescent="0.25">
      <c r="A1008">
        <v>1445</v>
      </c>
      <c r="B1008" t="s">
        <v>24</v>
      </c>
      <c r="C1008" t="s">
        <v>52</v>
      </c>
      <c r="D1008" t="s">
        <v>53</v>
      </c>
      <c r="E1008">
        <v>11</v>
      </c>
      <c r="F1008" t="s">
        <v>37</v>
      </c>
      <c r="G1008">
        <v>100</v>
      </c>
      <c r="H1008" t="s">
        <v>27</v>
      </c>
      <c r="I1008" t="s">
        <v>38</v>
      </c>
      <c r="J1008" t="s">
        <v>36</v>
      </c>
      <c r="K1008" t="s">
        <v>30</v>
      </c>
      <c r="L1008" t="s">
        <v>31</v>
      </c>
      <c r="M1008">
        <v>3</v>
      </c>
      <c r="N1008" t="s">
        <v>32</v>
      </c>
      <c r="O1008" t="s">
        <v>33</v>
      </c>
      <c r="P1008">
        <v>50.502200000000002</v>
      </c>
      <c r="Q1008">
        <v>338769.94390000001</v>
      </c>
      <c r="R1008">
        <v>3063995.3566000001</v>
      </c>
      <c r="S1008">
        <v>338817.55959999998</v>
      </c>
      <c r="T1008">
        <v>3064012.1856</v>
      </c>
      <c r="U1008">
        <v>5.0501999999999998E-2</v>
      </c>
      <c r="V1008" t="str">
        <f>VLOOKUP(C1008,'Lines LookUp'!$B$1:$C$12,2,0)</f>
        <v>GOT</v>
      </c>
      <c r="W1008" t="str">
        <f>ROUNDUP(Q1008,3)&amp;"-"&amp;ROUNDUP(R1008,3)</f>
        <v>338769.944-3063995.357</v>
      </c>
      <c r="X1008" t="str">
        <f>ROUNDUP(S1008,3)&amp;"-"&amp;ROUNDUP(T1008,3)</f>
        <v>338817.56-3064012.186</v>
      </c>
      <c r="Y1008">
        <f>VLOOKUP(W1008&amp;"-"&amp;V1008,'Buscoords Workout'!$F:$G,2,0)</f>
        <v>4090</v>
      </c>
      <c r="Z1008">
        <f>VLOOKUP(X1008&amp;"-"&amp;V1008,'Buscoords Workout'!$F:$G,2,0)</f>
        <v>4091</v>
      </c>
      <c r="AA1008" t="b">
        <f>OR(ISNA(Y1008),ISNA(Z1008))</f>
        <v>0</v>
      </c>
    </row>
    <row r="1009" spans="1:27" x14ac:dyDescent="0.25">
      <c r="A1009">
        <v>1446</v>
      </c>
      <c r="B1009" t="s">
        <v>24</v>
      </c>
      <c r="C1009" t="s">
        <v>52</v>
      </c>
      <c r="D1009" t="s">
        <v>53</v>
      </c>
      <c r="E1009">
        <v>11</v>
      </c>
      <c r="F1009" t="s">
        <v>37</v>
      </c>
      <c r="G1009">
        <v>100</v>
      </c>
      <c r="H1009" t="s">
        <v>27</v>
      </c>
      <c r="I1009" t="s">
        <v>38</v>
      </c>
      <c r="J1009" t="s">
        <v>36</v>
      </c>
      <c r="K1009" t="s">
        <v>30</v>
      </c>
      <c r="L1009" t="s">
        <v>31</v>
      </c>
      <c r="M1009">
        <v>3</v>
      </c>
      <c r="N1009" t="s">
        <v>32</v>
      </c>
      <c r="O1009" t="s">
        <v>33</v>
      </c>
      <c r="P1009">
        <v>55.6845</v>
      </c>
      <c r="Q1009">
        <v>338817.55959999998</v>
      </c>
      <c r="R1009">
        <v>3064012.1856</v>
      </c>
      <c r="S1009">
        <v>338868.18489999999</v>
      </c>
      <c r="T1009">
        <v>3064035.3769999999</v>
      </c>
      <c r="U1009">
        <v>5.5683999999999997E-2</v>
      </c>
      <c r="V1009" t="str">
        <f>VLOOKUP(C1009,'Lines LookUp'!$B$1:$C$12,2,0)</f>
        <v>GOT</v>
      </c>
      <c r="W1009" t="str">
        <f>ROUNDUP(Q1009,3)&amp;"-"&amp;ROUNDUP(R1009,3)</f>
        <v>338817.56-3064012.186</v>
      </c>
      <c r="X1009" t="str">
        <f>ROUNDUP(S1009,3)&amp;"-"&amp;ROUNDUP(T1009,3)</f>
        <v>338868.185-3064035.377</v>
      </c>
      <c r="Y1009">
        <f>VLOOKUP(W1009&amp;"-"&amp;V1009,'Buscoords Workout'!$F:$G,2,0)</f>
        <v>4091</v>
      </c>
      <c r="Z1009">
        <f>VLOOKUP(X1009&amp;"-"&amp;V1009,'Buscoords Workout'!$F:$G,2,0)</f>
        <v>4092</v>
      </c>
      <c r="AA1009" t="b">
        <f>OR(ISNA(Y1009),ISNA(Z1009))</f>
        <v>0</v>
      </c>
    </row>
    <row r="1010" spans="1:27" x14ac:dyDescent="0.25">
      <c r="A1010">
        <v>1447</v>
      </c>
      <c r="B1010" t="s">
        <v>24</v>
      </c>
      <c r="C1010" t="s">
        <v>52</v>
      </c>
      <c r="D1010" t="s">
        <v>53</v>
      </c>
      <c r="E1010">
        <v>11</v>
      </c>
      <c r="F1010" t="s">
        <v>37</v>
      </c>
      <c r="G1010">
        <v>100</v>
      </c>
      <c r="H1010" t="s">
        <v>27</v>
      </c>
      <c r="I1010" t="s">
        <v>38</v>
      </c>
      <c r="J1010" t="s">
        <v>36</v>
      </c>
      <c r="K1010" t="s">
        <v>30</v>
      </c>
      <c r="L1010" t="s">
        <v>31</v>
      </c>
      <c r="M1010">
        <v>3</v>
      </c>
      <c r="N1010" t="s">
        <v>32</v>
      </c>
      <c r="O1010" t="s">
        <v>33</v>
      </c>
      <c r="P1010">
        <v>23.660599999999999</v>
      </c>
      <c r="Q1010">
        <v>338868.18489999999</v>
      </c>
      <c r="R1010">
        <v>3064035.3769999999</v>
      </c>
      <c r="S1010">
        <v>338891.63069999998</v>
      </c>
      <c r="T1010">
        <v>3064038.5583000001</v>
      </c>
      <c r="U1010">
        <v>2.3661000000000001E-2</v>
      </c>
      <c r="V1010" t="str">
        <f>VLOOKUP(C1010,'Lines LookUp'!$B$1:$C$12,2,0)</f>
        <v>GOT</v>
      </c>
      <c r="W1010" t="str">
        <f>ROUNDUP(Q1010,3)&amp;"-"&amp;ROUNDUP(R1010,3)</f>
        <v>338868.185-3064035.377</v>
      </c>
      <c r="X1010" t="str">
        <f>ROUNDUP(S1010,3)&amp;"-"&amp;ROUNDUP(T1010,3)</f>
        <v>338891.631-3064038.559</v>
      </c>
      <c r="Y1010">
        <f>VLOOKUP(W1010&amp;"-"&amp;V1010,'Buscoords Workout'!$F:$G,2,0)</f>
        <v>4092</v>
      </c>
      <c r="Z1010">
        <f>VLOOKUP(X1010&amp;"-"&amp;V1010,'Buscoords Workout'!$F:$G,2,0)</f>
        <v>4093</v>
      </c>
      <c r="AA1010" t="b">
        <f>OR(ISNA(Y1010),ISNA(Z1010))</f>
        <v>0</v>
      </c>
    </row>
    <row r="1011" spans="1:27" x14ac:dyDescent="0.25">
      <c r="A1011">
        <v>1448</v>
      </c>
      <c r="B1011" t="s">
        <v>24</v>
      </c>
      <c r="C1011" t="s">
        <v>52</v>
      </c>
      <c r="D1011" t="s">
        <v>53</v>
      </c>
      <c r="E1011">
        <v>11</v>
      </c>
      <c r="F1011" t="s">
        <v>37</v>
      </c>
      <c r="G1011">
        <v>100</v>
      </c>
      <c r="H1011" t="s">
        <v>27</v>
      </c>
      <c r="I1011" t="s">
        <v>38</v>
      </c>
      <c r="J1011" t="s">
        <v>36</v>
      </c>
      <c r="K1011" t="s">
        <v>30</v>
      </c>
      <c r="L1011" t="s">
        <v>31</v>
      </c>
      <c r="M1011">
        <v>3</v>
      </c>
      <c r="N1011" t="s">
        <v>32</v>
      </c>
      <c r="O1011" t="s">
        <v>33</v>
      </c>
      <c r="P1011">
        <v>45.814500000000002</v>
      </c>
      <c r="Q1011">
        <v>338891.63069999998</v>
      </c>
      <c r="R1011">
        <v>3064038.5583000001</v>
      </c>
      <c r="S1011">
        <v>338937.3137</v>
      </c>
      <c r="T1011">
        <v>3064042.0269999998</v>
      </c>
      <c r="U1011">
        <v>4.5814000000000001E-2</v>
      </c>
      <c r="V1011" t="str">
        <f>VLOOKUP(C1011,'Lines LookUp'!$B$1:$C$12,2,0)</f>
        <v>GOT</v>
      </c>
      <c r="W1011" t="str">
        <f>ROUNDUP(Q1011,3)&amp;"-"&amp;ROUNDUP(R1011,3)</f>
        <v>338891.631-3064038.559</v>
      </c>
      <c r="X1011" t="str">
        <f>ROUNDUP(S1011,3)&amp;"-"&amp;ROUNDUP(T1011,3)</f>
        <v>338937.314-3064042.027</v>
      </c>
      <c r="Y1011">
        <f>VLOOKUP(W1011&amp;"-"&amp;V1011,'Buscoords Workout'!$F:$G,2,0)</f>
        <v>4093</v>
      </c>
      <c r="Z1011">
        <f>VLOOKUP(X1011&amp;"-"&amp;V1011,'Buscoords Workout'!$F:$G,2,0)</f>
        <v>4094</v>
      </c>
      <c r="AA1011" t="b">
        <f>OR(ISNA(Y1011),ISNA(Z1011))</f>
        <v>0</v>
      </c>
    </row>
    <row r="1012" spans="1:27" x14ac:dyDescent="0.25">
      <c r="A1012">
        <v>1449</v>
      </c>
      <c r="B1012" t="s">
        <v>24</v>
      </c>
      <c r="C1012" t="s">
        <v>52</v>
      </c>
      <c r="D1012" t="s">
        <v>53</v>
      </c>
      <c r="E1012">
        <v>11</v>
      </c>
      <c r="F1012" t="s">
        <v>37</v>
      </c>
      <c r="G1012">
        <v>100</v>
      </c>
      <c r="H1012" t="s">
        <v>27</v>
      </c>
      <c r="I1012" t="s">
        <v>38</v>
      </c>
      <c r="J1012" t="s">
        <v>36</v>
      </c>
      <c r="K1012" t="s">
        <v>30</v>
      </c>
      <c r="L1012" t="s">
        <v>31</v>
      </c>
      <c r="M1012">
        <v>3</v>
      </c>
      <c r="N1012" t="s">
        <v>32</v>
      </c>
      <c r="O1012" t="s">
        <v>33</v>
      </c>
      <c r="P1012">
        <v>25.263999999999999</v>
      </c>
      <c r="Q1012">
        <v>338937.3137</v>
      </c>
      <c r="R1012">
        <v>3064042.0269999998</v>
      </c>
      <c r="S1012">
        <v>338962.49890000001</v>
      </c>
      <c r="T1012">
        <v>3064044.0213000001</v>
      </c>
      <c r="U1012">
        <v>2.5264000000000002E-2</v>
      </c>
      <c r="V1012" t="str">
        <f>VLOOKUP(C1012,'Lines LookUp'!$B$1:$C$12,2,0)</f>
        <v>GOT</v>
      </c>
      <c r="W1012" t="str">
        <f>ROUNDUP(Q1012,3)&amp;"-"&amp;ROUNDUP(R1012,3)</f>
        <v>338937.314-3064042.027</v>
      </c>
      <c r="X1012" t="str">
        <f>ROUNDUP(S1012,3)&amp;"-"&amp;ROUNDUP(T1012,3)</f>
        <v>338962.499-3064044.022</v>
      </c>
      <c r="Y1012">
        <f>VLOOKUP(W1012&amp;"-"&amp;V1012,'Buscoords Workout'!$F:$G,2,0)</f>
        <v>4094</v>
      </c>
      <c r="Z1012">
        <f>VLOOKUP(X1012&amp;"-"&amp;V1012,'Buscoords Workout'!$F:$G,2,0)</f>
        <v>4095</v>
      </c>
      <c r="AA1012" t="b">
        <f>OR(ISNA(Y1012),ISNA(Z1012))</f>
        <v>0</v>
      </c>
    </row>
    <row r="1013" spans="1:27" x14ac:dyDescent="0.25">
      <c r="A1013">
        <v>1450</v>
      </c>
      <c r="B1013" t="s">
        <v>24</v>
      </c>
      <c r="C1013" t="s">
        <v>52</v>
      </c>
      <c r="D1013" t="s">
        <v>53</v>
      </c>
      <c r="E1013">
        <v>11</v>
      </c>
      <c r="F1013" t="s">
        <v>37</v>
      </c>
      <c r="G1013">
        <v>100</v>
      </c>
      <c r="H1013" t="s">
        <v>27</v>
      </c>
      <c r="I1013" t="s">
        <v>38</v>
      </c>
      <c r="J1013" t="s">
        <v>36</v>
      </c>
      <c r="K1013" t="s">
        <v>30</v>
      </c>
      <c r="L1013" t="s">
        <v>31</v>
      </c>
      <c r="M1013">
        <v>3</v>
      </c>
      <c r="N1013" t="s">
        <v>32</v>
      </c>
      <c r="O1013" t="s">
        <v>33</v>
      </c>
      <c r="P1013">
        <v>12.8569</v>
      </c>
      <c r="Q1013">
        <v>338962.49890000001</v>
      </c>
      <c r="R1013">
        <v>3064044.0213000001</v>
      </c>
      <c r="S1013">
        <v>338972.55160000001</v>
      </c>
      <c r="T1013">
        <v>3064052.0364000001</v>
      </c>
      <c r="U1013">
        <v>1.2857E-2</v>
      </c>
      <c r="V1013" t="str">
        <f>VLOOKUP(C1013,'Lines LookUp'!$B$1:$C$12,2,0)</f>
        <v>GOT</v>
      </c>
      <c r="W1013" t="str">
        <f>ROUNDUP(Q1013,3)&amp;"-"&amp;ROUNDUP(R1013,3)</f>
        <v>338962.499-3064044.022</v>
      </c>
      <c r="X1013" t="str">
        <f>ROUNDUP(S1013,3)&amp;"-"&amp;ROUNDUP(T1013,3)</f>
        <v>338972.552-3064052.037</v>
      </c>
      <c r="Y1013">
        <f>VLOOKUP(W1013&amp;"-"&amp;V1013,'Buscoords Workout'!$F:$G,2,0)</f>
        <v>4095</v>
      </c>
      <c r="Z1013">
        <f>VLOOKUP(X1013&amp;"-"&amp;V1013,'Buscoords Workout'!$F:$G,2,0)</f>
        <v>4096</v>
      </c>
      <c r="AA1013" t="b">
        <f>OR(ISNA(Y1013),ISNA(Z1013))</f>
        <v>0</v>
      </c>
    </row>
    <row r="1014" spans="1:27" x14ac:dyDescent="0.25">
      <c r="A1014">
        <v>1451</v>
      </c>
      <c r="B1014" t="s">
        <v>24</v>
      </c>
      <c r="C1014" t="s">
        <v>52</v>
      </c>
      <c r="D1014" t="s">
        <v>53</v>
      </c>
      <c r="E1014">
        <v>11</v>
      </c>
      <c r="F1014" t="s">
        <v>37</v>
      </c>
      <c r="G1014">
        <v>100</v>
      </c>
      <c r="H1014" t="s">
        <v>27</v>
      </c>
      <c r="I1014" t="s">
        <v>38</v>
      </c>
      <c r="J1014" t="s">
        <v>36</v>
      </c>
      <c r="K1014" t="s">
        <v>30</v>
      </c>
      <c r="L1014" t="s">
        <v>31</v>
      </c>
      <c r="M1014">
        <v>3</v>
      </c>
      <c r="N1014" t="s">
        <v>32</v>
      </c>
      <c r="O1014" t="s">
        <v>33</v>
      </c>
      <c r="P1014">
        <v>28.425999999999998</v>
      </c>
      <c r="Q1014">
        <v>338972.55160000001</v>
      </c>
      <c r="R1014">
        <v>3064052.0364000001</v>
      </c>
      <c r="S1014">
        <v>338978.18660000002</v>
      </c>
      <c r="T1014">
        <v>3064079.8983</v>
      </c>
      <c r="U1014">
        <v>2.8426E-2</v>
      </c>
      <c r="V1014" t="str">
        <f>VLOOKUP(C1014,'Lines LookUp'!$B$1:$C$12,2,0)</f>
        <v>GOT</v>
      </c>
      <c r="W1014" t="str">
        <f>ROUNDUP(Q1014,3)&amp;"-"&amp;ROUNDUP(R1014,3)</f>
        <v>338972.552-3064052.037</v>
      </c>
      <c r="X1014" t="str">
        <f>ROUNDUP(S1014,3)&amp;"-"&amp;ROUNDUP(T1014,3)</f>
        <v>338978.187-3064079.899</v>
      </c>
      <c r="Y1014">
        <f>VLOOKUP(W1014&amp;"-"&amp;V1014,'Buscoords Workout'!$F:$G,2,0)</f>
        <v>4096</v>
      </c>
      <c r="Z1014">
        <f>VLOOKUP(X1014&amp;"-"&amp;V1014,'Buscoords Workout'!$F:$G,2,0)</f>
        <v>4097</v>
      </c>
      <c r="AA1014" t="b">
        <f>OR(ISNA(Y1014),ISNA(Z1014))</f>
        <v>0</v>
      </c>
    </row>
    <row r="1015" spans="1:27" x14ac:dyDescent="0.25">
      <c r="A1015">
        <v>1452</v>
      </c>
      <c r="B1015" t="s">
        <v>24</v>
      </c>
      <c r="C1015" t="s">
        <v>52</v>
      </c>
      <c r="D1015" t="s">
        <v>53</v>
      </c>
      <c r="E1015">
        <v>11</v>
      </c>
      <c r="F1015" t="s">
        <v>37</v>
      </c>
      <c r="G1015">
        <v>100</v>
      </c>
      <c r="H1015" t="s">
        <v>27</v>
      </c>
      <c r="I1015" t="s">
        <v>38</v>
      </c>
      <c r="J1015" t="s">
        <v>36</v>
      </c>
      <c r="K1015" t="s">
        <v>30</v>
      </c>
      <c r="L1015" t="s">
        <v>31</v>
      </c>
      <c r="M1015">
        <v>3</v>
      </c>
      <c r="N1015" t="s">
        <v>32</v>
      </c>
      <c r="O1015" t="s">
        <v>33</v>
      </c>
      <c r="P1015">
        <v>28.0868</v>
      </c>
      <c r="Q1015">
        <v>338978.18660000002</v>
      </c>
      <c r="R1015">
        <v>3064079.8983</v>
      </c>
      <c r="S1015">
        <v>338975.63170000003</v>
      </c>
      <c r="T1015">
        <v>3064107.8687</v>
      </c>
      <c r="U1015">
        <v>2.8087000000000001E-2</v>
      </c>
      <c r="V1015" t="str">
        <f>VLOOKUP(C1015,'Lines LookUp'!$B$1:$C$12,2,0)</f>
        <v>GOT</v>
      </c>
      <c r="W1015" t="str">
        <f>ROUNDUP(Q1015,3)&amp;"-"&amp;ROUNDUP(R1015,3)</f>
        <v>338978.187-3064079.899</v>
      </c>
      <c r="X1015" t="str">
        <f>ROUNDUP(S1015,3)&amp;"-"&amp;ROUNDUP(T1015,3)</f>
        <v>338975.632-3064107.869</v>
      </c>
      <c r="Y1015">
        <f>VLOOKUP(W1015&amp;"-"&amp;V1015,'Buscoords Workout'!$F:$G,2,0)</f>
        <v>4097</v>
      </c>
      <c r="Z1015">
        <f>VLOOKUP(X1015&amp;"-"&amp;V1015,'Buscoords Workout'!$F:$G,2,0)</f>
        <v>4098</v>
      </c>
      <c r="AA1015" t="b">
        <f>OR(ISNA(Y1015),ISNA(Z1015))</f>
        <v>0</v>
      </c>
    </row>
    <row r="1016" spans="1:27" x14ac:dyDescent="0.25">
      <c r="A1016">
        <v>1453</v>
      </c>
      <c r="B1016" t="s">
        <v>24</v>
      </c>
      <c r="C1016" t="s">
        <v>52</v>
      </c>
      <c r="D1016" t="s">
        <v>53</v>
      </c>
      <c r="E1016">
        <v>11</v>
      </c>
      <c r="F1016" t="s">
        <v>37</v>
      </c>
      <c r="G1016">
        <v>100</v>
      </c>
      <c r="H1016" t="s">
        <v>27</v>
      </c>
      <c r="I1016" t="s">
        <v>38</v>
      </c>
      <c r="J1016" t="s">
        <v>36</v>
      </c>
      <c r="K1016" t="s">
        <v>30</v>
      </c>
      <c r="L1016" t="s">
        <v>31</v>
      </c>
      <c r="M1016">
        <v>3</v>
      </c>
      <c r="N1016" t="s">
        <v>32</v>
      </c>
      <c r="O1016" t="s">
        <v>33</v>
      </c>
      <c r="P1016">
        <v>72.86</v>
      </c>
      <c r="Q1016">
        <v>338975.63170000003</v>
      </c>
      <c r="R1016">
        <v>3064107.8687</v>
      </c>
      <c r="S1016">
        <v>338972.50050000002</v>
      </c>
      <c r="T1016">
        <v>3064180.6614000001</v>
      </c>
      <c r="U1016">
        <v>7.2859999999999994E-2</v>
      </c>
      <c r="V1016" t="str">
        <f>VLOOKUP(C1016,'Lines LookUp'!$B$1:$C$12,2,0)</f>
        <v>GOT</v>
      </c>
      <c r="W1016" t="str">
        <f>ROUNDUP(Q1016,3)&amp;"-"&amp;ROUNDUP(R1016,3)</f>
        <v>338975.632-3064107.869</v>
      </c>
      <c r="X1016" t="str">
        <f>ROUNDUP(S1016,3)&amp;"-"&amp;ROUNDUP(T1016,3)</f>
        <v>338972.501-3064180.662</v>
      </c>
      <c r="Y1016">
        <f>VLOOKUP(W1016&amp;"-"&amp;V1016,'Buscoords Workout'!$F:$G,2,0)</f>
        <v>4098</v>
      </c>
      <c r="Z1016">
        <f>VLOOKUP(X1016&amp;"-"&amp;V1016,'Buscoords Workout'!$F:$G,2,0)</f>
        <v>4099</v>
      </c>
      <c r="AA1016" t="b">
        <f>OR(ISNA(Y1016),ISNA(Z1016))</f>
        <v>0</v>
      </c>
    </row>
    <row r="1017" spans="1:27" x14ac:dyDescent="0.25">
      <c r="A1017">
        <v>1454</v>
      </c>
      <c r="B1017" t="s">
        <v>24</v>
      </c>
      <c r="C1017" t="s">
        <v>52</v>
      </c>
      <c r="D1017" t="s">
        <v>53</v>
      </c>
      <c r="E1017">
        <v>11</v>
      </c>
      <c r="F1017" t="s">
        <v>37</v>
      </c>
      <c r="G1017">
        <v>100</v>
      </c>
      <c r="H1017" t="s">
        <v>27</v>
      </c>
      <c r="I1017" t="s">
        <v>38</v>
      </c>
      <c r="J1017" t="s">
        <v>36</v>
      </c>
      <c r="K1017" t="s">
        <v>30</v>
      </c>
      <c r="L1017" t="s">
        <v>31</v>
      </c>
      <c r="M1017">
        <v>3</v>
      </c>
      <c r="N1017" t="s">
        <v>32</v>
      </c>
      <c r="O1017" t="s">
        <v>33</v>
      </c>
      <c r="P1017">
        <v>43.350200000000001</v>
      </c>
      <c r="Q1017">
        <v>338972.50050000002</v>
      </c>
      <c r="R1017">
        <v>3064180.6614000001</v>
      </c>
      <c r="S1017">
        <v>338984.17019999999</v>
      </c>
      <c r="T1017">
        <v>3064222.4112999998</v>
      </c>
      <c r="U1017">
        <v>4.335E-2</v>
      </c>
      <c r="V1017" t="str">
        <f>VLOOKUP(C1017,'Lines LookUp'!$B$1:$C$12,2,0)</f>
        <v>GOT</v>
      </c>
      <c r="W1017" t="str">
        <f>ROUNDUP(Q1017,3)&amp;"-"&amp;ROUNDUP(R1017,3)</f>
        <v>338972.501-3064180.662</v>
      </c>
      <c r="X1017" t="str">
        <f>ROUNDUP(S1017,3)&amp;"-"&amp;ROUNDUP(T1017,3)</f>
        <v>338984.171-3064222.412</v>
      </c>
      <c r="Y1017">
        <f>VLOOKUP(W1017&amp;"-"&amp;V1017,'Buscoords Workout'!$F:$G,2,0)</f>
        <v>4099</v>
      </c>
      <c r="Z1017">
        <f>VLOOKUP(X1017&amp;"-"&amp;V1017,'Buscoords Workout'!$F:$G,2,0)</f>
        <v>4100</v>
      </c>
      <c r="AA1017" t="b">
        <f>OR(ISNA(Y1017),ISNA(Z1017))</f>
        <v>0</v>
      </c>
    </row>
    <row r="1018" spans="1:27" x14ac:dyDescent="0.25">
      <c r="A1018">
        <v>1455</v>
      </c>
      <c r="B1018" t="s">
        <v>24</v>
      </c>
      <c r="C1018" t="s">
        <v>52</v>
      </c>
      <c r="D1018" t="s">
        <v>53</v>
      </c>
      <c r="E1018">
        <v>11</v>
      </c>
      <c r="F1018" t="s">
        <v>37</v>
      </c>
      <c r="G1018">
        <v>100</v>
      </c>
      <c r="H1018" t="s">
        <v>27</v>
      </c>
      <c r="I1018" t="s">
        <v>38</v>
      </c>
      <c r="J1018" t="s">
        <v>36</v>
      </c>
      <c r="K1018" t="s">
        <v>30</v>
      </c>
      <c r="L1018" t="s">
        <v>31</v>
      </c>
      <c r="M1018">
        <v>3</v>
      </c>
      <c r="N1018" t="s">
        <v>32</v>
      </c>
      <c r="O1018" t="s">
        <v>33</v>
      </c>
      <c r="P1018">
        <v>41.358199999999997</v>
      </c>
      <c r="Q1018">
        <v>338984.17019999999</v>
      </c>
      <c r="R1018">
        <v>3064222.4112999998</v>
      </c>
      <c r="S1018">
        <v>338993.12760000001</v>
      </c>
      <c r="T1018">
        <v>3064262.7878</v>
      </c>
      <c r="U1018">
        <v>4.1357999999999999E-2</v>
      </c>
      <c r="V1018" t="str">
        <f>VLOOKUP(C1018,'Lines LookUp'!$B$1:$C$12,2,0)</f>
        <v>GOT</v>
      </c>
      <c r="W1018" t="str">
        <f>ROUNDUP(Q1018,3)&amp;"-"&amp;ROUNDUP(R1018,3)</f>
        <v>338984.171-3064222.412</v>
      </c>
      <c r="X1018" t="str">
        <f>ROUNDUP(S1018,3)&amp;"-"&amp;ROUNDUP(T1018,3)</f>
        <v>338993.128-3064262.788</v>
      </c>
      <c r="Y1018">
        <f>VLOOKUP(W1018&amp;"-"&amp;V1018,'Buscoords Workout'!$F:$G,2,0)</f>
        <v>4100</v>
      </c>
      <c r="Z1018">
        <f>VLOOKUP(X1018&amp;"-"&amp;V1018,'Buscoords Workout'!$F:$G,2,0)</f>
        <v>4101</v>
      </c>
      <c r="AA1018" t="b">
        <f>OR(ISNA(Y1018),ISNA(Z1018))</f>
        <v>0</v>
      </c>
    </row>
    <row r="1019" spans="1:27" x14ac:dyDescent="0.25">
      <c r="A1019">
        <v>1456</v>
      </c>
      <c r="B1019" t="s">
        <v>24</v>
      </c>
      <c r="C1019" t="s">
        <v>52</v>
      </c>
      <c r="D1019" t="s">
        <v>53</v>
      </c>
      <c r="E1019">
        <v>11</v>
      </c>
      <c r="F1019" t="s">
        <v>37</v>
      </c>
      <c r="G1019">
        <v>100</v>
      </c>
      <c r="H1019" t="s">
        <v>27</v>
      </c>
      <c r="I1019" t="s">
        <v>38</v>
      </c>
      <c r="J1019" t="s">
        <v>36</v>
      </c>
      <c r="K1019" t="s">
        <v>30</v>
      </c>
      <c r="L1019" t="s">
        <v>31</v>
      </c>
      <c r="M1019">
        <v>3</v>
      </c>
      <c r="N1019" t="s">
        <v>32</v>
      </c>
      <c r="O1019" t="s">
        <v>33</v>
      </c>
      <c r="P1019">
        <v>9.6816399999999998</v>
      </c>
      <c r="Q1019">
        <v>338993.12760000001</v>
      </c>
      <c r="R1019">
        <v>3064262.7878</v>
      </c>
      <c r="S1019">
        <v>338995.22449699999</v>
      </c>
      <c r="T1019">
        <v>3064272.2396399998</v>
      </c>
      <c r="U1019">
        <v>9.6819999999999996E-3</v>
      </c>
      <c r="V1019" t="str">
        <f>VLOOKUP(C1019,'Lines LookUp'!$B$1:$C$12,2,0)</f>
        <v>GOT</v>
      </c>
      <c r="W1019" t="str">
        <f>ROUNDUP(Q1019,3)&amp;"-"&amp;ROUNDUP(R1019,3)</f>
        <v>338993.128-3064262.788</v>
      </c>
      <c r="X1019" t="str">
        <f>ROUNDUP(S1019,3)&amp;"-"&amp;ROUNDUP(T1019,3)</f>
        <v>338995.225-3064272.24</v>
      </c>
      <c r="Y1019">
        <f>VLOOKUP(W1019&amp;"-"&amp;V1019,'Buscoords Workout'!$F:$G,2,0)</f>
        <v>4101</v>
      </c>
      <c r="Z1019">
        <f>VLOOKUP(X1019&amp;"-"&amp;V1019,'Buscoords Workout'!$F:$G,2,0)</f>
        <v>4189</v>
      </c>
      <c r="AA1019" t="b">
        <f>OR(ISNA(Y1019),ISNA(Z1019))</f>
        <v>0</v>
      </c>
    </row>
    <row r="1020" spans="1:27" x14ac:dyDescent="0.25">
      <c r="A1020">
        <v>1457</v>
      </c>
      <c r="B1020" t="s">
        <v>24</v>
      </c>
      <c r="C1020" t="s">
        <v>52</v>
      </c>
      <c r="D1020" t="s">
        <v>53</v>
      </c>
      <c r="E1020">
        <v>11</v>
      </c>
      <c r="F1020" t="s">
        <v>37</v>
      </c>
      <c r="G1020">
        <v>100</v>
      </c>
      <c r="H1020" t="s">
        <v>27</v>
      </c>
      <c r="I1020" t="s">
        <v>38</v>
      </c>
      <c r="J1020" t="s">
        <v>36</v>
      </c>
      <c r="K1020" t="s">
        <v>30</v>
      </c>
      <c r="L1020" t="s">
        <v>31</v>
      </c>
      <c r="M1020">
        <v>3</v>
      </c>
      <c r="N1020" t="s">
        <v>32</v>
      </c>
      <c r="O1020" t="s">
        <v>33</v>
      </c>
      <c r="P1020">
        <v>0.67365200000000003</v>
      </c>
      <c r="Q1020">
        <v>338995.22449699999</v>
      </c>
      <c r="R1020">
        <v>3064272.2396399998</v>
      </c>
      <c r="S1020">
        <v>338995.37040000001</v>
      </c>
      <c r="T1020">
        <v>3064272.8972999998</v>
      </c>
      <c r="U1020">
        <v>6.7400000000000001E-4</v>
      </c>
      <c r="V1020" t="str">
        <f>VLOOKUP(C1020,'Lines LookUp'!$B$1:$C$12,2,0)</f>
        <v>GOT</v>
      </c>
      <c r="W1020" t="str">
        <f>ROUNDUP(Q1020,3)&amp;"-"&amp;ROUNDUP(R1020,3)</f>
        <v>338995.225-3064272.24</v>
      </c>
      <c r="X1020" t="str">
        <f>ROUNDUP(S1020,3)&amp;"-"&amp;ROUNDUP(T1020,3)</f>
        <v>338995.371-3064272.898</v>
      </c>
      <c r="Y1020">
        <f>VLOOKUP(W1020&amp;"-"&amp;V1020,'Buscoords Workout'!$F:$G,2,0)</f>
        <v>4189</v>
      </c>
      <c r="Z1020">
        <f>VLOOKUP(X1020&amp;"-"&amp;V1020,'Buscoords Workout'!$F:$G,2,0)</f>
        <v>4102</v>
      </c>
      <c r="AA1020" t="b">
        <f>OR(ISNA(Y1020),ISNA(Z1020))</f>
        <v>0</v>
      </c>
    </row>
    <row r="1021" spans="1:27" x14ac:dyDescent="0.25">
      <c r="A1021">
        <v>1458</v>
      </c>
      <c r="B1021" t="s">
        <v>24</v>
      </c>
      <c r="C1021" t="s">
        <v>52</v>
      </c>
      <c r="D1021" t="s">
        <v>53</v>
      </c>
      <c r="E1021">
        <v>11</v>
      </c>
      <c r="F1021" t="s">
        <v>37</v>
      </c>
      <c r="G1021">
        <v>100</v>
      </c>
      <c r="H1021" t="s">
        <v>27</v>
      </c>
      <c r="I1021" t="s">
        <v>38</v>
      </c>
      <c r="J1021" t="s">
        <v>36</v>
      </c>
      <c r="K1021" t="s">
        <v>30</v>
      </c>
      <c r="L1021" t="s">
        <v>31</v>
      </c>
      <c r="M1021">
        <v>3</v>
      </c>
      <c r="N1021" t="s">
        <v>32</v>
      </c>
      <c r="O1021" t="s">
        <v>33</v>
      </c>
      <c r="P1021">
        <v>2.5807000000000002</v>
      </c>
      <c r="Q1021">
        <v>338995.37040000001</v>
      </c>
      <c r="R1021">
        <v>3064272.8972999998</v>
      </c>
      <c r="S1021">
        <v>338992.79239999998</v>
      </c>
      <c r="T1021">
        <v>3064272.7792000002</v>
      </c>
      <c r="U1021">
        <v>2.581E-3</v>
      </c>
      <c r="V1021" t="str">
        <f>VLOOKUP(C1021,'Lines LookUp'!$B$1:$C$12,2,0)</f>
        <v>GOT</v>
      </c>
      <c r="W1021" t="str">
        <f>ROUNDUP(Q1021,3)&amp;"-"&amp;ROUNDUP(R1021,3)</f>
        <v>338995.371-3064272.898</v>
      </c>
      <c r="X1021" t="str">
        <f>ROUNDUP(S1021,3)&amp;"-"&amp;ROUNDUP(T1021,3)</f>
        <v>338992.793-3064272.78</v>
      </c>
      <c r="Y1021">
        <f>VLOOKUP(W1021&amp;"-"&amp;V1021,'Buscoords Workout'!$F:$G,2,0)</f>
        <v>4102</v>
      </c>
      <c r="Z1021">
        <f>VLOOKUP(X1021&amp;"-"&amp;V1021,'Buscoords Workout'!$F:$G,2,0)</f>
        <v>4103</v>
      </c>
      <c r="AA1021" t="b">
        <f>OR(ISNA(Y1021),ISNA(Z1021))</f>
        <v>0</v>
      </c>
    </row>
    <row r="1022" spans="1:27" x14ac:dyDescent="0.25">
      <c r="A1022">
        <v>1459</v>
      </c>
      <c r="B1022" t="s">
        <v>24</v>
      </c>
      <c r="C1022" t="s">
        <v>52</v>
      </c>
      <c r="D1022" t="s">
        <v>53</v>
      </c>
      <c r="E1022">
        <v>11</v>
      </c>
      <c r="F1022" t="s">
        <v>37</v>
      </c>
      <c r="G1022">
        <v>100</v>
      </c>
      <c r="H1022" t="s">
        <v>27</v>
      </c>
      <c r="I1022" t="s">
        <v>38</v>
      </c>
      <c r="J1022" t="s">
        <v>36</v>
      </c>
      <c r="K1022" t="s">
        <v>30</v>
      </c>
      <c r="L1022" t="s">
        <v>31</v>
      </c>
      <c r="M1022">
        <v>3</v>
      </c>
      <c r="N1022" t="s">
        <v>32</v>
      </c>
      <c r="O1022" t="s">
        <v>33</v>
      </c>
      <c r="P1022">
        <v>0.122361</v>
      </c>
      <c r="Q1022">
        <v>338992.79239999998</v>
      </c>
      <c r="R1022">
        <v>3064272.7792000002</v>
      </c>
      <c r="S1022">
        <v>338992.67016699997</v>
      </c>
      <c r="T1022">
        <v>3064272.7736</v>
      </c>
      <c r="U1022">
        <v>1.22E-4</v>
      </c>
      <c r="V1022" t="str">
        <f>VLOOKUP(C1022,'Lines LookUp'!$B$1:$C$12,2,0)</f>
        <v>GOT</v>
      </c>
      <c r="W1022" t="str">
        <f>ROUNDUP(Q1022,3)&amp;"-"&amp;ROUNDUP(R1022,3)</f>
        <v>338992.793-3064272.78</v>
      </c>
      <c r="X1022" t="str">
        <f>ROUNDUP(S1022,3)&amp;"-"&amp;ROUNDUP(T1022,3)</f>
        <v>338992.671-3064272.774</v>
      </c>
      <c r="Y1022">
        <f>VLOOKUP(W1022&amp;"-"&amp;V1022,'Buscoords Workout'!$F:$G,2,0)</f>
        <v>4103</v>
      </c>
      <c r="Z1022">
        <f>VLOOKUP(X1022&amp;"-"&amp;V1022,'Buscoords Workout'!$F:$G,2,0)</f>
        <v>4190</v>
      </c>
      <c r="AA1022" t="b">
        <f>OR(ISNA(Y1022),ISNA(Z1022))</f>
        <v>0</v>
      </c>
    </row>
    <row r="1023" spans="1:27" x14ac:dyDescent="0.25">
      <c r="A1023">
        <v>1460</v>
      </c>
      <c r="B1023" t="s">
        <v>24</v>
      </c>
      <c r="C1023" t="s">
        <v>52</v>
      </c>
      <c r="D1023" t="s">
        <v>53</v>
      </c>
      <c r="E1023">
        <v>11</v>
      </c>
      <c r="F1023" t="s">
        <v>37</v>
      </c>
      <c r="G1023">
        <v>100</v>
      </c>
      <c r="H1023" t="s">
        <v>27</v>
      </c>
      <c r="I1023" t="s">
        <v>38</v>
      </c>
      <c r="J1023" t="s">
        <v>36</v>
      </c>
      <c r="K1023" t="s">
        <v>30</v>
      </c>
      <c r="L1023" t="s">
        <v>31</v>
      </c>
      <c r="M1023">
        <v>3</v>
      </c>
      <c r="N1023" t="s">
        <v>32</v>
      </c>
      <c r="O1023" t="s">
        <v>33</v>
      </c>
      <c r="P1023">
        <v>41.636499999999998</v>
      </c>
      <c r="Q1023">
        <v>338977.8345</v>
      </c>
      <c r="R1023">
        <v>3064272.094</v>
      </c>
      <c r="S1023">
        <v>338936.24160000001</v>
      </c>
      <c r="T1023">
        <v>3064270.1886999998</v>
      </c>
      <c r="U1023">
        <v>4.1637E-2</v>
      </c>
      <c r="V1023" t="str">
        <f>VLOOKUP(C1023,'Lines LookUp'!$B$1:$C$12,2,0)</f>
        <v>GOT</v>
      </c>
      <c r="W1023" t="str">
        <f>ROUNDUP(Q1023,3)&amp;"-"&amp;ROUNDUP(R1023,3)</f>
        <v>338977.835-3064272.094</v>
      </c>
      <c r="X1023" t="str">
        <f>ROUNDUP(S1023,3)&amp;"-"&amp;ROUNDUP(T1023,3)</f>
        <v>338936.242-3064270.189</v>
      </c>
      <c r="Y1023">
        <f>VLOOKUP(W1023&amp;"-"&amp;V1023,'Buscoords Workout'!$F:$G,2,0)</f>
        <v>4110</v>
      </c>
      <c r="Z1023">
        <f>VLOOKUP(X1023&amp;"-"&amp;V1023,'Buscoords Workout'!$F:$G,2,0)</f>
        <v>4104</v>
      </c>
      <c r="AA1023" t="b">
        <f>OR(ISNA(Y1023),ISNA(Z1023))</f>
        <v>0</v>
      </c>
    </row>
    <row r="1024" spans="1:27" x14ac:dyDescent="0.25">
      <c r="A1024">
        <v>1461</v>
      </c>
      <c r="B1024" t="s">
        <v>24</v>
      </c>
      <c r="C1024" t="s">
        <v>52</v>
      </c>
      <c r="D1024" t="s">
        <v>53</v>
      </c>
      <c r="E1024">
        <v>11</v>
      </c>
      <c r="F1024" t="s">
        <v>37</v>
      </c>
      <c r="G1024">
        <v>100</v>
      </c>
      <c r="H1024" t="s">
        <v>27</v>
      </c>
      <c r="I1024" t="s">
        <v>38</v>
      </c>
      <c r="J1024" t="s">
        <v>36</v>
      </c>
      <c r="K1024" t="s">
        <v>30</v>
      </c>
      <c r="L1024" t="s">
        <v>31</v>
      </c>
      <c r="M1024">
        <v>3</v>
      </c>
      <c r="N1024" t="s">
        <v>32</v>
      </c>
      <c r="O1024" t="s">
        <v>33</v>
      </c>
      <c r="P1024">
        <v>14.8512</v>
      </c>
      <c r="Q1024">
        <v>338992.67016699997</v>
      </c>
      <c r="R1024">
        <v>3064272.7736</v>
      </c>
      <c r="S1024">
        <v>338977.8345</v>
      </c>
      <c r="T1024">
        <v>3064272.094</v>
      </c>
      <c r="U1024">
        <v>1.4851E-2</v>
      </c>
      <c r="V1024" t="str">
        <f>VLOOKUP(C1024,'Lines LookUp'!$B$1:$C$12,2,0)</f>
        <v>GOT</v>
      </c>
      <c r="W1024" t="str">
        <f>ROUNDUP(Q1024,3)&amp;"-"&amp;ROUNDUP(R1024,3)</f>
        <v>338992.671-3064272.774</v>
      </c>
      <c r="X1024" t="str">
        <f>ROUNDUP(S1024,3)&amp;"-"&amp;ROUNDUP(T1024,3)</f>
        <v>338977.835-3064272.094</v>
      </c>
      <c r="Y1024">
        <f>VLOOKUP(W1024&amp;"-"&amp;V1024,'Buscoords Workout'!$F:$G,2,0)</f>
        <v>4190</v>
      </c>
      <c r="Z1024">
        <f>VLOOKUP(X1024&amp;"-"&amp;V1024,'Buscoords Workout'!$F:$G,2,0)</f>
        <v>4110</v>
      </c>
      <c r="AA1024" t="b">
        <f>OR(ISNA(Y1024),ISNA(Z1024))</f>
        <v>0</v>
      </c>
    </row>
    <row r="1025" spans="1:27" x14ac:dyDescent="0.25">
      <c r="A1025">
        <v>1462</v>
      </c>
      <c r="B1025" t="s">
        <v>24</v>
      </c>
      <c r="C1025" t="s">
        <v>52</v>
      </c>
      <c r="D1025" t="s">
        <v>53</v>
      </c>
      <c r="E1025">
        <v>11</v>
      </c>
      <c r="F1025" t="s">
        <v>37</v>
      </c>
      <c r="G1025">
        <v>100</v>
      </c>
      <c r="H1025" t="s">
        <v>27</v>
      </c>
      <c r="I1025" t="s">
        <v>38</v>
      </c>
      <c r="J1025" t="s">
        <v>36</v>
      </c>
      <c r="K1025" t="s">
        <v>30</v>
      </c>
      <c r="L1025" t="s">
        <v>31</v>
      </c>
      <c r="M1025">
        <v>3</v>
      </c>
      <c r="N1025" t="s">
        <v>32</v>
      </c>
      <c r="O1025" t="s">
        <v>33</v>
      </c>
      <c r="P1025">
        <v>61.472000000000001</v>
      </c>
      <c r="Q1025">
        <v>338936.24160000001</v>
      </c>
      <c r="R1025">
        <v>3064270.1886999998</v>
      </c>
      <c r="S1025">
        <v>338874.78820000001</v>
      </c>
      <c r="T1025">
        <v>3064268.6752999998</v>
      </c>
      <c r="U1025">
        <v>6.1471999999999999E-2</v>
      </c>
      <c r="V1025" t="str">
        <f>VLOOKUP(C1025,'Lines LookUp'!$B$1:$C$12,2,0)</f>
        <v>GOT</v>
      </c>
      <c r="W1025" t="str">
        <f>ROUNDUP(Q1025,3)&amp;"-"&amp;ROUNDUP(R1025,3)</f>
        <v>338936.242-3064270.189</v>
      </c>
      <c r="X1025" t="str">
        <f>ROUNDUP(S1025,3)&amp;"-"&amp;ROUNDUP(T1025,3)</f>
        <v>338874.789-3064268.676</v>
      </c>
      <c r="Y1025">
        <f>VLOOKUP(W1025&amp;"-"&amp;V1025,'Buscoords Workout'!$F:$G,2,0)</f>
        <v>4104</v>
      </c>
      <c r="Z1025">
        <f>VLOOKUP(X1025&amp;"-"&amp;V1025,'Buscoords Workout'!$F:$G,2,0)</f>
        <v>4105</v>
      </c>
      <c r="AA1025" t="b">
        <f>OR(ISNA(Y1025),ISNA(Z1025))</f>
        <v>0</v>
      </c>
    </row>
    <row r="1026" spans="1:27" x14ac:dyDescent="0.25">
      <c r="A1026">
        <v>1463</v>
      </c>
      <c r="B1026" t="s">
        <v>24</v>
      </c>
      <c r="C1026" t="s">
        <v>52</v>
      </c>
      <c r="D1026" t="s">
        <v>53</v>
      </c>
      <c r="E1026">
        <v>11</v>
      </c>
      <c r="F1026" t="s">
        <v>37</v>
      </c>
      <c r="G1026">
        <v>100</v>
      </c>
      <c r="H1026" t="s">
        <v>27</v>
      </c>
      <c r="I1026" t="s">
        <v>38</v>
      </c>
      <c r="J1026" t="s">
        <v>36</v>
      </c>
      <c r="K1026" t="s">
        <v>30</v>
      </c>
      <c r="L1026" t="s">
        <v>31</v>
      </c>
      <c r="M1026">
        <v>3</v>
      </c>
      <c r="N1026" t="s">
        <v>32</v>
      </c>
      <c r="O1026" t="s">
        <v>33</v>
      </c>
      <c r="P1026">
        <v>53.252600000000001</v>
      </c>
      <c r="Q1026">
        <v>338874.78820000001</v>
      </c>
      <c r="R1026">
        <v>3064268.6752999998</v>
      </c>
      <c r="S1026">
        <v>338821.56349999999</v>
      </c>
      <c r="T1026">
        <v>3064270.3996000001</v>
      </c>
      <c r="U1026">
        <v>5.3253000000000002E-2</v>
      </c>
      <c r="V1026" t="str">
        <f>VLOOKUP(C1026,'Lines LookUp'!$B$1:$C$12,2,0)</f>
        <v>GOT</v>
      </c>
      <c r="W1026" t="str">
        <f>ROUNDUP(Q1026,3)&amp;"-"&amp;ROUNDUP(R1026,3)</f>
        <v>338874.789-3064268.676</v>
      </c>
      <c r="X1026" t="str">
        <f>ROUNDUP(S1026,3)&amp;"-"&amp;ROUNDUP(T1026,3)</f>
        <v>338821.564-3064270.4</v>
      </c>
      <c r="Y1026">
        <f>VLOOKUP(W1026&amp;"-"&amp;V1026,'Buscoords Workout'!$F:$G,2,0)</f>
        <v>4105</v>
      </c>
      <c r="Z1026">
        <f>VLOOKUP(X1026&amp;"-"&amp;V1026,'Buscoords Workout'!$F:$G,2,0)</f>
        <v>4106</v>
      </c>
      <c r="AA1026" t="b">
        <f>OR(ISNA(Y1026),ISNA(Z1026))</f>
        <v>0</v>
      </c>
    </row>
    <row r="1027" spans="1:27" x14ac:dyDescent="0.25">
      <c r="A1027">
        <v>1464</v>
      </c>
      <c r="B1027" t="s">
        <v>24</v>
      </c>
      <c r="C1027" t="s">
        <v>52</v>
      </c>
      <c r="D1027" t="s">
        <v>53</v>
      </c>
      <c r="E1027">
        <v>11</v>
      </c>
      <c r="F1027" t="s">
        <v>37</v>
      </c>
      <c r="G1027">
        <v>100</v>
      </c>
      <c r="H1027" t="s">
        <v>27</v>
      </c>
      <c r="I1027" t="s">
        <v>38</v>
      </c>
      <c r="J1027" t="s">
        <v>36</v>
      </c>
      <c r="K1027" t="s">
        <v>30</v>
      </c>
      <c r="L1027" t="s">
        <v>31</v>
      </c>
      <c r="M1027">
        <v>3</v>
      </c>
      <c r="N1027" t="s">
        <v>32</v>
      </c>
      <c r="O1027" t="s">
        <v>33</v>
      </c>
      <c r="P1027">
        <v>7.6013900000000003</v>
      </c>
      <c r="Q1027">
        <v>338821.56349999999</v>
      </c>
      <c r="R1027">
        <v>3064270.3996000001</v>
      </c>
      <c r="S1027">
        <v>338813.96610000002</v>
      </c>
      <c r="T1027">
        <v>3064270.6458000001</v>
      </c>
      <c r="U1027">
        <v>7.6010000000000001E-3</v>
      </c>
      <c r="V1027" t="str">
        <f>VLOOKUP(C1027,'Lines LookUp'!$B$1:$C$12,2,0)</f>
        <v>GOT</v>
      </c>
      <c r="W1027" t="str">
        <f>ROUNDUP(Q1027,3)&amp;"-"&amp;ROUNDUP(R1027,3)</f>
        <v>338821.564-3064270.4</v>
      </c>
      <c r="X1027" t="str">
        <f>ROUNDUP(S1027,3)&amp;"-"&amp;ROUNDUP(T1027,3)</f>
        <v>338813.967-3064270.646</v>
      </c>
      <c r="Y1027">
        <f>VLOOKUP(W1027&amp;"-"&amp;V1027,'Buscoords Workout'!$F:$G,2,0)</f>
        <v>4106</v>
      </c>
      <c r="Z1027">
        <f>VLOOKUP(X1027&amp;"-"&amp;V1027,'Buscoords Workout'!$F:$G,2,0)</f>
        <v>4107</v>
      </c>
      <c r="AA1027" t="b">
        <f>OR(ISNA(Y1027),ISNA(Z1027))</f>
        <v>0</v>
      </c>
    </row>
    <row r="1028" spans="1:27" x14ac:dyDescent="0.25">
      <c r="A1028">
        <v>1465</v>
      </c>
      <c r="B1028" t="s">
        <v>24</v>
      </c>
      <c r="C1028" t="s">
        <v>52</v>
      </c>
      <c r="D1028" t="s">
        <v>53</v>
      </c>
      <c r="E1028">
        <v>11</v>
      </c>
      <c r="F1028" t="s">
        <v>37</v>
      </c>
      <c r="G1028">
        <v>100</v>
      </c>
      <c r="H1028" t="s">
        <v>27</v>
      </c>
      <c r="I1028" t="s">
        <v>38</v>
      </c>
      <c r="J1028" t="s">
        <v>36</v>
      </c>
      <c r="K1028" t="s">
        <v>30</v>
      </c>
      <c r="L1028" t="s">
        <v>31</v>
      </c>
      <c r="M1028">
        <v>3</v>
      </c>
      <c r="N1028" t="s">
        <v>32</v>
      </c>
      <c r="O1028" t="s">
        <v>33</v>
      </c>
      <c r="P1028">
        <v>56.174700000000001</v>
      </c>
      <c r="Q1028">
        <v>338813.96610000002</v>
      </c>
      <c r="R1028">
        <v>3064270.6458000001</v>
      </c>
      <c r="S1028">
        <v>338757.82380000001</v>
      </c>
      <c r="T1028">
        <v>3064272.5545000001</v>
      </c>
      <c r="U1028">
        <v>5.6175000000000003E-2</v>
      </c>
      <c r="V1028" t="str">
        <f>VLOOKUP(C1028,'Lines LookUp'!$B$1:$C$12,2,0)</f>
        <v>GOT</v>
      </c>
      <c r="W1028" t="str">
        <f>ROUNDUP(Q1028,3)&amp;"-"&amp;ROUNDUP(R1028,3)</f>
        <v>338813.967-3064270.646</v>
      </c>
      <c r="X1028" t="str">
        <f>ROUNDUP(S1028,3)&amp;"-"&amp;ROUNDUP(T1028,3)</f>
        <v>338757.824-3064272.555</v>
      </c>
      <c r="Y1028">
        <f>VLOOKUP(W1028&amp;"-"&amp;V1028,'Buscoords Workout'!$F:$G,2,0)</f>
        <v>4107</v>
      </c>
      <c r="Z1028">
        <f>VLOOKUP(X1028&amp;"-"&amp;V1028,'Buscoords Workout'!$F:$G,2,0)</f>
        <v>4108</v>
      </c>
      <c r="AA1028" t="b">
        <f>OR(ISNA(Y1028),ISNA(Z1028))</f>
        <v>0</v>
      </c>
    </row>
    <row r="1029" spans="1:27" x14ac:dyDescent="0.25">
      <c r="A1029">
        <v>1466</v>
      </c>
      <c r="B1029" t="s">
        <v>24</v>
      </c>
      <c r="C1029" t="s">
        <v>52</v>
      </c>
      <c r="D1029" t="s">
        <v>53</v>
      </c>
      <c r="E1029">
        <v>11</v>
      </c>
      <c r="F1029" t="s">
        <v>37</v>
      </c>
      <c r="G1029">
        <v>100</v>
      </c>
      <c r="H1029" t="s">
        <v>27</v>
      </c>
      <c r="I1029" t="s">
        <v>38</v>
      </c>
      <c r="J1029" t="s">
        <v>36</v>
      </c>
      <c r="K1029" t="s">
        <v>30</v>
      </c>
      <c r="L1029" t="s">
        <v>31</v>
      </c>
      <c r="M1029">
        <v>3</v>
      </c>
      <c r="N1029" t="s">
        <v>32</v>
      </c>
      <c r="O1029" t="s">
        <v>33</v>
      </c>
      <c r="P1029">
        <v>107.062</v>
      </c>
      <c r="Q1029">
        <v>338757.82380000001</v>
      </c>
      <c r="R1029">
        <v>3064272.5545000001</v>
      </c>
      <c r="S1029">
        <v>338650.76539999997</v>
      </c>
      <c r="T1029">
        <v>3064273.3933000001</v>
      </c>
      <c r="U1029">
        <v>0.107062</v>
      </c>
      <c r="V1029" t="str">
        <f>VLOOKUP(C1029,'Lines LookUp'!$B$1:$C$12,2,0)</f>
        <v>GOT</v>
      </c>
      <c r="W1029" t="str">
        <f>ROUNDUP(Q1029,3)&amp;"-"&amp;ROUNDUP(R1029,3)</f>
        <v>338757.824-3064272.555</v>
      </c>
      <c r="X1029" t="str">
        <f>ROUNDUP(S1029,3)&amp;"-"&amp;ROUNDUP(T1029,3)</f>
        <v>338650.766-3064273.394</v>
      </c>
      <c r="Y1029">
        <f>VLOOKUP(W1029&amp;"-"&amp;V1029,'Buscoords Workout'!$F:$G,2,0)</f>
        <v>4108</v>
      </c>
      <c r="Z1029">
        <f>VLOOKUP(X1029&amp;"-"&amp;V1029,'Buscoords Workout'!$F:$G,2,0)</f>
        <v>4109</v>
      </c>
      <c r="AA1029" t="b">
        <f>OR(ISNA(Y1029),ISNA(Z1029))</f>
        <v>0</v>
      </c>
    </row>
    <row r="1030" spans="1:27" x14ac:dyDescent="0.25">
      <c r="A1030">
        <v>1467</v>
      </c>
      <c r="B1030" t="s">
        <v>24</v>
      </c>
      <c r="C1030" t="s">
        <v>52</v>
      </c>
      <c r="D1030" t="s">
        <v>53</v>
      </c>
      <c r="E1030">
        <v>11</v>
      </c>
      <c r="F1030" t="s">
        <v>37</v>
      </c>
      <c r="G1030">
        <v>100</v>
      </c>
      <c r="H1030" t="s">
        <v>27</v>
      </c>
      <c r="I1030" t="s">
        <v>38</v>
      </c>
      <c r="J1030" t="s">
        <v>36</v>
      </c>
      <c r="K1030" t="s">
        <v>30</v>
      </c>
      <c r="L1030" t="s">
        <v>31</v>
      </c>
      <c r="M1030">
        <v>3</v>
      </c>
      <c r="N1030" t="s">
        <v>32</v>
      </c>
      <c r="O1030" t="s">
        <v>33</v>
      </c>
      <c r="P1030">
        <v>15.980700000000001</v>
      </c>
      <c r="Q1030">
        <v>338977.8345</v>
      </c>
      <c r="R1030">
        <v>3064272.094</v>
      </c>
      <c r="S1030">
        <v>338974.50400000002</v>
      </c>
      <c r="T1030">
        <v>3064287.7237999998</v>
      </c>
      <c r="U1030">
        <v>1.5980999999999999E-2</v>
      </c>
      <c r="V1030" t="str">
        <f>VLOOKUP(C1030,'Lines LookUp'!$B$1:$C$12,2,0)</f>
        <v>GOT</v>
      </c>
      <c r="W1030" t="str">
        <f>ROUNDUP(Q1030,3)&amp;"-"&amp;ROUNDUP(R1030,3)</f>
        <v>338977.835-3064272.094</v>
      </c>
      <c r="X1030" t="str">
        <f>ROUNDUP(S1030,3)&amp;"-"&amp;ROUNDUP(T1030,3)</f>
        <v>338974.504-3064287.724</v>
      </c>
      <c r="Y1030">
        <f>VLOOKUP(W1030&amp;"-"&amp;V1030,'Buscoords Workout'!$F:$G,2,0)</f>
        <v>4110</v>
      </c>
      <c r="Z1030">
        <f>VLOOKUP(X1030&amp;"-"&amp;V1030,'Buscoords Workout'!$F:$G,2,0)</f>
        <v>4111</v>
      </c>
      <c r="AA1030" t="b">
        <f>OR(ISNA(Y1030),ISNA(Z1030))</f>
        <v>0</v>
      </c>
    </row>
    <row r="1031" spans="1:27" x14ac:dyDescent="0.25">
      <c r="A1031">
        <v>1468</v>
      </c>
      <c r="B1031" t="s">
        <v>24</v>
      </c>
      <c r="C1031" t="s">
        <v>52</v>
      </c>
      <c r="D1031" t="s">
        <v>53</v>
      </c>
      <c r="E1031">
        <v>11</v>
      </c>
      <c r="F1031" t="s">
        <v>37</v>
      </c>
      <c r="G1031">
        <v>100</v>
      </c>
      <c r="H1031" t="s">
        <v>27</v>
      </c>
      <c r="I1031" t="s">
        <v>38</v>
      </c>
      <c r="J1031" t="s">
        <v>36</v>
      </c>
      <c r="K1031" t="s">
        <v>30</v>
      </c>
      <c r="L1031" t="s">
        <v>31</v>
      </c>
      <c r="M1031">
        <v>3</v>
      </c>
      <c r="N1031" t="s">
        <v>32</v>
      </c>
      <c r="O1031" t="s">
        <v>33</v>
      </c>
      <c r="P1031">
        <v>26.7761</v>
      </c>
      <c r="Q1031">
        <v>338974.50400000002</v>
      </c>
      <c r="R1031">
        <v>3064287.7237999998</v>
      </c>
      <c r="S1031">
        <v>338975.4437</v>
      </c>
      <c r="T1031">
        <v>3064314.4833999998</v>
      </c>
      <c r="U1031">
        <v>2.6776000000000001E-2</v>
      </c>
      <c r="V1031" t="str">
        <f>VLOOKUP(C1031,'Lines LookUp'!$B$1:$C$12,2,0)</f>
        <v>GOT</v>
      </c>
      <c r="W1031" t="str">
        <f>ROUNDUP(Q1031,3)&amp;"-"&amp;ROUNDUP(R1031,3)</f>
        <v>338974.504-3064287.724</v>
      </c>
      <c r="X1031" t="str">
        <f>ROUNDUP(S1031,3)&amp;"-"&amp;ROUNDUP(T1031,3)</f>
        <v>338975.444-3064314.484</v>
      </c>
      <c r="Y1031">
        <f>VLOOKUP(W1031&amp;"-"&amp;V1031,'Buscoords Workout'!$F:$G,2,0)</f>
        <v>4111</v>
      </c>
      <c r="Z1031">
        <f>VLOOKUP(X1031&amp;"-"&amp;V1031,'Buscoords Workout'!$F:$G,2,0)</f>
        <v>4112</v>
      </c>
      <c r="AA1031" t="b">
        <f>OR(ISNA(Y1031),ISNA(Z1031))</f>
        <v>0</v>
      </c>
    </row>
    <row r="1032" spans="1:27" x14ac:dyDescent="0.25">
      <c r="A1032">
        <v>1469</v>
      </c>
      <c r="B1032" t="s">
        <v>24</v>
      </c>
      <c r="C1032" t="s">
        <v>52</v>
      </c>
      <c r="D1032" t="s">
        <v>53</v>
      </c>
      <c r="E1032">
        <v>11</v>
      </c>
      <c r="F1032" t="s">
        <v>37</v>
      </c>
      <c r="G1032">
        <v>100</v>
      </c>
      <c r="H1032" t="s">
        <v>27</v>
      </c>
      <c r="I1032" t="s">
        <v>38</v>
      </c>
      <c r="J1032" t="s">
        <v>36</v>
      </c>
      <c r="K1032" t="s">
        <v>30</v>
      </c>
      <c r="L1032" t="s">
        <v>31</v>
      </c>
      <c r="M1032">
        <v>3</v>
      </c>
      <c r="N1032" t="s">
        <v>32</v>
      </c>
      <c r="O1032" t="s">
        <v>33</v>
      </c>
      <c r="P1032">
        <v>26.7697</v>
      </c>
      <c r="Q1032">
        <v>338975.4437</v>
      </c>
      <c r="R1032">
        <v>3064314.4833999998</v>
      </c>
      <c r="S1032">
        <v>338975.79830000002</v>
      </c>
      <c r="T1032">
        <v>3064341.2508</v>
      </c>
      <c r="U1032">
        <v>2.6769999999999999E-2</v>
      </c>
      <c r="V1032" t="str">
        <f>VLOOKUP(C1032,'Lines LookUp'!$B$1:$C$12,2,0)</f>
        <v>GOT</v>
      </c>
      <c r="W1032" t="str">
        <f>ROUNDUP(Q1032,3)&amp;"-"&amp;ROUNDUP(R1032,3)</f>
        <v>338975.444-3064314.484</v>
      </c>
      <c r="X1032" t="str">
        <f>ROUNDUP(S1032,3)&amp;"-"&amp;ROUNDUP(T1032,3)</f>
        <v>338975.799-3064341.251</v>
      </c>
      <c r="Y1032">
        <f>VLOOKUP(W1032&amp;"-"&amp;V1032,'Buscoords Workout'!$F:$G,2,0)</f>
        <v>4112</v>
      </c>
      <c r="Z1032">
        <f>VLOOKUP(X1032&amp;"-"&amp;V1032,'Buscoords Workout'!$F:$G,2,0)</f>
        <v>4113</v>
      </c>
      <c r="AA1032" t="b">
        <f>OR(ISNA(Y1032),ISNA(Z1032))</f>
        <v>0</v>
      </c>
    </row>
    <row r="1033" spans="1:27" x14ac:dyDescent="0.25">
      <c r="A1033">
        <v>1470</v>
      </c>
      <c r="B1033" t="s">
        <v>24</v>
      </c>
      <c r="C1033" t="s">
        <v>52</v>
      </c>
      <c r="D1033" t="s">
        <v>53</v>
      </c>
      <c r="E1033">
        <v>11</v>
      </c>
      <c r="F1033" t="s">
        <v>37</v>
      </c>
      <c r="G1033">
        <v>100</v>
      </c>
      <c r="H1033" t="s">
        <v>27</v>
      </c>
      <c r="I1033" t="s">
        <v>38</v>
      </c>
      <c r="J1033" t="s">
        <v>36</v>
      </c>
      <c r="K1033" t="s">
        <v>30</v>
      </c>
      <c r="L1033" t="s">
        <v>31</v>
      </c>
      <c r="M1033">
        <v>3</v>
      </c>
      <c r="N1033" t="s">
        <v>32</v>
      </c>
      <c r="O1033" t="s">
        <v>33</v>
      </c>
      <c r="P1033">
        <v>16.953299999999999</v>
      </c>
      <c r="Q1033">
        <v>338975.79830000002</v>
      </c>
      <c r="R1033">
        <v>3064341.2508</v>
      </c>
      <c r="S1033">
        <v>338971.33439999999</v>
      </c>
      <c r="T1033">
        <v>3064357.6058999998</v>
      </c>
      <c r="U1033">
        <v>1.6952999999999999E-2</v>
      </c>
      <c r="V1033" t="str">
        <f>VLOOKUP(C1033,'Lines LookUp'!$B$1:$C$12,2,0)</f>
        <v>GOT</v>
      </c>
      <c r="W1033" t="str">
        <f>ROUNDUP(Q1033,3)&amp;"-"&amp;ROUNDUP(R1033,3)</f>
        <v>338975.799-3064341.251</v>
      </c>
      <c r="X1033" t="str">
        <f>ROUNDUP(S1033,3)&amp;"-"&amp;ROUNDUP(T1033,3)</f>
        <v>338971.335-3064357.606</v>
      </c>
      <c r="Y1033">
        <f>VLOOKUP(W1033&amp;"-"&amp;V1033,'Buscoords Workout'!$F:$G,2,0)</f>
        <v>4113</v>
      </c>
      <c r="Z1033">
        <f>VLOOKUP(X1033&amp;"-"&amp;V1033,'Buscoords Workout'!$F:$G,2,0)</f>
        <v>4114</v>
      </c>
      <c r="AA1033" t="b">
        <f>OR(ISNA(Y1033),ISNA(Z1033))</f>
        <v>0</v>
      </c>
    </row>
    <row r="1034" spans="1:27" x14ac:dyDescent="0.25">
      <c r="A1034">
        <v>1471</v>
      </c>
      <c r="B1034" t="s">
        <v>24</v>
      </c>
      <c r="C1034" t="s">
        <v>52</v>
      </c>
      <c r="D1034" t="s">
        <v>53</v>
      </c>
      <c r="E1034">
        <v>11</v>
      </c>
      <c r="F1034" t="s">
        <v>37</v>
      </c>
      <c r="G1034">
        <v>100</v>
      </c>
      <c r="H1034" t="s">
        <v>27</v>
      </c>
      <c r="I1034" t="s">
        <v>38</v>
      </c>
      <c r="J1034" t="s">
        <v>36</v>
      </c>
      <c r="K1034" t="s">
        <v>30</v>
      </c>
      <c r="L1034" t="s">
        <v>31</v>
      </c>
      <c r="M1034">
        <v>3</v>
      </c>
      <c r="N1034" t="s">
        <v>32</v>
      </c>
      <c r="O1034" t="s">
        <v>33</v>
      </c>
      <c r="P1034">
        <v>41.671199999999999</v>
      </c>
      <c r="Q1034">
        <v>338971.33439999999</v>
      </c>
      <c r="R1034">
        <v>3064357.6058999998</v>
      </c>
      <c r="S1034">
        <v>338942.4791</v>
      </c>
      <c r="T1034">
        <v>3064387.6702000001</v>
      </c>
      <c r="U1034">
        <v>4.1671E-2</v>
      </c>
      <c r="V1034" t="str">
        <f>VLOOKUP(C1034,'Lines LookUp'!$B$1:$C$12,2,0)</f>
        <v>GOT</v>
      </c>
      <c r="W1034" t="str">
        <f>ROUNDUP(Q1034,3)&amp;"-"&amp;ROUNDUP(R1034,3)</f>
        <v>338971.335-3064357.606</v>
      </c>
      <c r="X1034" t="str">
        <f>ROUNDUP(S1034,3)&amp;"-"&amp;ROUNDUP(T1034,3)</f>
        <v>338942.48-3064387.671</v>
      </c>
      <c r="Y1034">
        <f>VLOOKUP(W1034&amp;"-"&amp;V1034,'Buscoords Workout'!$F:$G,2,0)</f>
        <v>4114</v>
      </c>
      <c r="Z1034">
        <f>VLOOKUP(X1034&amp;"-"&amp;V1034,'Buscoords Workout'!$F:$G,2,0)</f>
        <v>4115</v>
      </c>
      <c r="AA1034" t="b">
        <f>OR(ISNA(Y1034),ISNA(Z1034))</f>
        <v>0</v>
      </c>
    </row>
    <row r="1035" spans="1:27" x14ac:dyDescent="0.25">
      <c r="A1035">
        <v>1472</v>
      </c>
      <c r="B1035" t="s">
        <v>24</v>
      </c>
      <c r="C1035" t="s">
        <v>52</v>
      </c>
      <c r="D1035" t="s">
        <v>53</v>
      </c>
      <c r="E1035">
        <v>11</v>
      </c>
      <c r="F1035" t="s">
        <v>37</v>
      </c>
      <c r="G1035">
        <v>100</v>
      </c>
      <c r="H1035" t="s">
        <v>27</v>
      </c>
      <c r="I1035" t="s">
        <v>38</v>
      </c>
      <c r="J1035" t="s">
        <v>36</v>
      </c>
      <c r="K1035" t="s">
        <v>30</v>
      </c>
      <c r="L1035" t="s">
        <v>31</v>
      </c>
      <c r="M1035">
        <v>3</v>
      </c>
      <c r="N1035" t="s">
        <v>32</v>
      </c>
      <c r="O1035" t="s">
        <v>33</v>
      </c>
      <c r="P1035">
        <v>33.865299999999998</v>
      </c>
      <c r="Q1035">
        <v>338375.23670000001</v>
      </c>
      <c r="R1035">
        <v>3063880.7023</v>
      </c>
      <c r="S1035">
        <v>338397.71889999998</v>
      </c>
      <c r="T1035">
        <v>3063855.3763000001</v>
      </c>
      <c r="U1035">
        <v>3.3864999999999999E-2</v>
      </c>
      <c r="V1035" t="str">
        <f>VLOOKUP(C1035,'Lines LookUp'!$B$1:$C$12,2,0)</f>
        <v>GOT</v>
      </c>
      <c r="W1035" t="str">
        <f>ROUNDUP(Q1035,3)&amp;"-"&amp;ROUNDUP(R1035,3)</f>
        <v>338375.237-3063880.703</v>
      </c>
      <c r="X1035" t="str">
        <f>ROUNDUP(S1035,3)&amp;"-"&amp;ROUNDUP(T1035,3)</f>
        <v>338397.719-3063855.377</v>
      </c>
      <c r="Y1035">
        <f>VLOOKUP(W1035&amp;"-"&amp;V1035,'Buscoords Workout'!$F:$G,2,0)</f>
        <v>4082</v>
      </c>
      <c r="Z1035">
        <f>VLOOKUP(X1035&amp;"-"&amp;V1035,'Buscoords Workout'!$F:$G,2,0)</f>
        <v>4116</v>
      </c>
      <c r="AA1035" t="b">
        <f>OR(ISNA(Y1035),ISNA(Z1035))</f>
        <v>0</v>
      </c>
    </row>
    <row r="1036" spans="1:27" x14ac:dyDescent="0.25">
      <c r="A1036">
        <v>1473</v>
      </c>
      <c r="B1036" t="s">
        <v>24</v>
      </c>
      <c r="C1036" t="s">
        <v>52</v>
      </c>
      <c r="D1036" t="s">
        <v>53</v>
      </c>
      <c r="E1036">
        <v>11</v>
      </c>
      <c r="F1036" t="s">
        <v>37</v>
      </c>
      <c r="G1036">
        <v>100</v>
      </c>
      <c r="H1036" t="s">
        <v>27</v>
      </c>
      <c r="I1036" t="s">
        <v>38</v>
      </c>
      <c r="J1036" t="s">
        <v>36</v>
      </c>
      <c r="K1036" t="s">
        <v>30</v>
      </c>
      <c r="L1036" t="s">
        <v>31</v>
      </c>
      <c r="M1036">
        <v>3</v>
      </c>
      <c r="N1036" t="s">
        <v>32</v>
      </c>
      <c r="O1036" t="s">
        <v>33</v>
      </c>
      <c r="P1036">
        <v>33.008499999999998</v>
      </c>
      <c r="Q1036">
        <v>338397.71889999998</v>
      </c>
      <c r="R1036">
        <v>3063855.3763000001</v>
      </c>
      <c r="S1036">
        <v>338420.80930000002</v>
      </c>
      <c r="T1036">
        <v>3063831.7883000001</v>
      </c>
      <c r="U1036">
        <v>3.3008000000000003E-2</v>
      </c>
      <c r="V1036" t="str">
        <f>VLOOKUP(C1036,'Lines LookUp'!$B$1:$C$12,2,0)</f>
        <v>GOT</v>
      </c>
      <c r="W1036" t="str">
        <f>ROUNDUP(Q1036,3)&amp;"-"&amp;ROUNDUP(R1036,3)</f>
        <v>338397.719-3063855.377</v>
      </c>
      <c r="X1036" t="str">
        <f>ROUNDUP(S1036,3)&amp;"-"&amp;ROUNDUP(T1036,3)</f>
        <v>338420.81-3063831.789</v>
      </c>
      <c r="Y1036">
        <f>VLOOKUP(W1036&amp;"-"&amp;V1036,'Buscoords Workout'!$F:$G,2,0)</f>
        <v>4116</v>
      </c>
      <c r="Z1036">
        <f>VLOOKUP(X1036&amp;"-"&amp;V1036,'Buscoords Workout'!$F:$G,2,0)</f>
        <v>4117</v>
      </c>
      <c r="AA1036" t="b">
        <f>OR(ISNA(Y1036),ISNA(Z1036))</f>
        <v>0</v>
      </c>
    </row>
    <row r="1037" spans="1:27" x14ac:dyDescent="0.25">
      <c r="A1037">
        <v>1474</v>
      </c>
      <c r="B1037" t="s">
        <v>24</v>
      </c>
      <c r="C1037" t="s">
        <v>52</v>
      </c>
      <c r="D1037" t="s">
        <v>53</v>
      </c>
      <c r="E1037">
        <v>11</v>
      </c>
      <c r="F1037" t="s">
        <v>37</v>
      </c>
      <c r="G1037">
        <v>100</v>
      </c>
      <c r="H1037" t="s">
        <v>27</v>
      </c>
      <c r="I1037" t="s">
        <v>38</v>
      </c>
      <c r="J1037" t="s">
        <v>36</v>
      </c>
      <c r="K1037" t="s">
        <v>30</v>
      </c>
      <c r="L1037" t="s">
        <v>31</v>
      </c>
      <c r="M1037">
        <v>3</v>
      </c>
      <c r="N1037" t="s">
        <v>32</v>
      </c>
      <c r="O1037" t="s">
        <v>33</v>
      </c>
      <c r="P1037">
        <v>31.5487</v>
      </c>
      <c r="Q1037">
        <v>338420.80930000002</v>
      </c>
      <c r="R1037">
        <v>3063831.7883000001</v>
      </c>
      <c r="S1037">
        <v>338445.11629999999</v>
      </c>
      <c r="T1037">
        <v>3063811.6764000002</v>
      </c>
      <c r="U1037">
        <v>3.1549000000000001E-2</v>
      </c>
      <c r="V1037" t="str">
        <f>VLOOKUP(C1037,'Lines LookUp'!$B$1:$C$12,2,0)</f>
        <v>GOT</v>
      </c>
      <c r="W1037" t="str">
        <f>ROUNDUP(Q1037,3)&amp;"-"&amp;ROUNDUP(R1037,3)</f>
        <v>338420.81-3063831.789</v>
      </c>
      <c r="X1037" t="str">
        <f>ROUNDUP(S1037,3)&amp;"-"&amp;ROUNDUP(T1037,3)</f>
        <v>338445.117-3063811.677</v>
      </c>
      <c r="Y1037">
        <f>VLOOKUP(W1037&amp;"-"&amp;V1037,'Buscoords Workout'!$F:$G,2,0)</f>
        <v>4117</v>
      </c>
      <c r="Z1037">
        <f>VLOOKUP(X1037&amp;"-"&amp;V1037,'Buscoords Workout'!$F:$G,2,0)</f>
        <v>4118</v>
      </c>
      <c r="AA1037" t="b">
        <f>OR(ISNA(Y1037),ISNA(Z1037))</f>
        <v>0</v>
      </c>
    </row>
    <row r="1038" spans="1:27" x14ac:dyDescent="0.25">
      <c r="A1038">
        <v>1475</v>
      </c>
      <c r="B1038" t="s">
        <v>24</v>
      </c>
      <c r="C1038" t="s">
        <v>52</v>
      </c>
      <c r="D1038" t="s">
        <v>53</v>
      </c>
      <c r="E1038">
        <v>11</v>
      </c>
      <c r="F1038" t="s">
        <v>37</v>
      </c>
      <c r="G1038">
        <v>100</v>
      </c>
      <c r="H1038" t="s">
        <v>27</v>
      </c>
      <c r="I1038" t="s">
        <v>38</v>
      </c>
      <c r="J1038" t="s">
        <v>36</v>
      </c>
      <c r="K1038" t="s">
        <v>30</v>
      </c>
      <c r="L1038" t="s">
        <v>31</v>
      </c>
      <c r="M1038">
        <v>3</v>
      </c>
      <c r="N1038" t="s">
        <v>32</v>
      </c>
      <c r="O1038" t="s">
        <v>33</v>
      </c>
      <c r="P1038">
        <v>21.341699999999999</v>
      </c>
      <c r="Q1038">
        <v>338445.11629999999</v>
      </c>
      <c r="R1038">
        <v>3063811.6764000002</v>
      </c>
      <c r="S1038">
        <v>338461.4032</v>
      </c>
      <c r="T1038">
        <v>3063797.8848999999</v>
      </c>
      <c r="U1038">
        <v>2.1342E-2</v>
      </c>
      <c r="V1038" t="str">
        <f>VLOOKUP(C1038,'Lines LookUp'!$B$1:$C$12,2,0)</f>
        <v>GOT</v>
      </c>
      <c r="W1038" t="str">
        <f>ROUNDUP(Q1038,3)&amp;"-"&amp;ROUNDUP(R1038,3)</f>
        <v>338445.117-3063811.677</v>
      </c>
      <c r="X1038" t="str">
        <f>ROUNDUP(S1038,3)&amp;"-"&amp;ROUNDUP(T1038,3)</f>
        <v>338461.404-3063797.885</v>
      </c>
      <c r="Y1038">
        <f>VLOOKUP(W1038&amp;"-"&amp;V1038,'Buscoords Workout'!$F:$G,2,0)</f>
        <v>4118</v>
      </c>
      <c r="Z1038">
        <f>VLOOKUP(X1038&amp;"-"&amp;V1038,'Buscoords Workout'!$F:$G,2,0)</f>
        <v>4119</v>
      </c>
      <c r="AA1038" t="b">
        <f>OR(ISNA(Y1038),ISNA(Z1038))</f>
        <v>0</v>
      </c>
    </row>
    <row r="1039" spans="1:27" x14ac:dyDescent="0.25">
      <c r="A1039">
        <v>1476</v>
      </c>
      <c r="B1039" t="s">
        <v>24</v>
      </c>
      <c r="C1039" t="s">
        <v>52</v>
      </c>
      <c r="D1039" t="s">
        <v>53</v>
      </c>
      <c r="E1039">
        <v>11</v>
      </c>
      <c r="F1039" t="s">
        <v>37</v>
      </c>
      <c r="G1039">
        <v>100</v>
      </c>
      <c r="H1039" t="s">
        <v>27</v>
      </c>
      <c r="I1039" t="s">
        <v>38</v>
      </c>
      <c r="J1039" t="s">
        <v>36</v>
      </c>
      <c r="K1039" t="s">
        <v>30</v>
      </c>
      <c r="L1039" t="s">
        <v>31</v>
      </c>
      <c r="M1039">
        <v>3</v>
      </c>
      <c r="N1039" t="s">
        <v>32</v>
      </c>
      <c r="O1039" t="s">
        <v>33</v>
      </c>
      <c r="P1039">
        <v>5.1939500000000001</v>
      </c>
      <c r="Q1039">
        <v>338461.4032</v>
      </c>
      <c r="R1039">
        <v>3063797.8848999999</v>
      </c>
      <c r="S1039">
        <v>338465.36700000003</v>
      </c>
      <c r="T1039">
        <v>3063794.5285</v>
      </c>
      <c r="U1039">
        <v>5.1939999999999998E-3</v>
      </c>
      <c r="V1039" t="str">
        <f>VLOOKUP(C1039,'Lines LookUp'!$B$1:$C$12,2,0)</f>
        <v>GOT</v>
      </c>
      <c r="W1039" t="str">
        <f>ROUNDUP(Q1039,3)&amp;"-"&amp;ROUNDUP(R1039,3)</f>
        <v>338461.404-3063797.885</v>
      </c>
      <c r="X1039" t="str">
        <f>ROUNDUP(S1039,3)&amp;"-"&amp;ROUNDUP(T1039,3)</f>
        <v>338465.367-3063794.529</v>
      </c>
      <c r="Y1039">
        <f>VLOOKUP(W1039&amp;"-"&amp;V1039,'Buscoords Workout'!$F:$G,2,0)</f>
        <v>4119</v>
      </c>
      <c r="Z1039">
        <f>VLOOKUP(X1039&amp;"-"&amp;V1039,'Buscoords Workout'!$F:$G,2,0)</f>
        <v>4120</v>
      </c>
      <c r="AA1039" t="b">
        <f>OR(ISNA(Y1039),ISNA(Z1039))</f>
        <v>0</v>
      </c>
    </row>
    <row r="1040" spans="1:27" x14ac:dyDescent="0.25">
      <c r="A1040">
        <v>1477</v>
      </c>
      <c r="B1040" t="s">
        <v>24</v>
      </c>
      <c r="C1040" t="s">
        <v>52</v>
      </c>
      <c r="D1040" t="s">
        <v>53</v>
      </c>
      <c r="E1040">
        <v>11</v>
      </c>
      <c r="F1040" t="s">
        <v>37</v>
      </c>
      <c r="G1040">
        <v>100</v>
      </c>
      <c r="H1040" t="s">
        <v>27</v>
      </c>
      <c r="I1040" t="s">
        <v>38</v>
      </c>
      <c r="J1040" t="s">
        <v>36</v>
      </c>
      <c r="K1040" t="s">
        <v>30</v>
      </c>
      <c r="L1040" t="s">
        <v>31</v>
      </c>
      <c r="M1040">
        <v>3</v>
      </c>
      <c r="N1040" t="s">
        <v>32</v>
      </c>
      <c r="O1040" t="s">
        <v>33</v>
      </c>
      <c r="P1040">
        <v>31.848700000000001</v>
      </c>
      <c r="Q1040">
        <v>338465.36700000003</v>
      </c>
      <c r="R1040">
        <v>3063794.5285</v>
      </c>
      <c r="S1040">
        <v>338489.07370000001</v>
      </c>
      <c r="T1040">
        <v>3063773.2604</v>
      </c>
      <c r="U1040">
        <v>3.1849000000000002E-2</v>
      </c>
      <c r="V1040" t="str">
        <f>VLOOKUP(C1040,'Lines LookUp'!$B$1:$C$12,2,0)</f>
        <v>GOT</v>
      </c>
      <c r="W1040" t="str">
        <f>ROUNDUP(Q1040,3)&amp;"-"&amp;ROUNDUP(R1040,3)</f>
        <v>338465.367-3063794.529</v>
      </c>
      <c r="X1040" t="str">
        <f>ROUNDUP(S1040,3)&amp;"-"&amp;ROUNDUP(T1040,3)</f>
        <v>338489.074-3063773.261</v>
      </c>
      <c r="Y1040">
        <f>VLOOKUP(W1040&amp;"-"&amp;V1040,'Buscoords Workout'!$F:$G,2,0)</f>
        <v>4120</v>
      </c>
      <c r="Z1040">
        <f>VLOOKUP(X1040&amp;"-"&amp;V1040,'Buscoords Workout'!$F:$G,2,0)</f>
        <v>4121</v>
      </c>
      <c r="AA1040" t="b">
        <f>OR(ISNA(Y1040),ISNA(Z1040))</f>
        <v>0</v>
      </c>
    </row>
    <row r="1041" spans="1:27" x14ac:dyDescent="0.25">
      <c r="A1041">
        <v>1478</v>
      </c>
      <c r="B1041" t="s">
        <v>24</v>
      </c>
      <c r="C1041" t="s">
        <v>52</v>
      </c>
      <c r="D1041" t="s">
        <v>53</v>
      </c>
      <c r="E1041">
        <v>11</v>
      </c>
      <c r="F1041" t="s">
        <v>37</v>
      </c>
      <c r="G1041">
        <v>100</v>
      </c>
      <c r="H1041" t="s">
        <v>27</v>
      </c>
      <c r="I1041" t="s">
        <v>38</v>
      </c>
      <c r="J1041" t="s">
        <v>36</v>
      </c>
      <c r="K1041" t="s">
        <v>30</v>
      </c>
      <c r="L1041" t="s">
        <v>31</v>
      </c>
      <c r="M1041">
        <v>3</v>
      </c>
      <c r="N1041" t="s">
        <v>32</v>
      </c>
      <c r="O1041" t="s">
        <v>33</v>
      </c>
      <c r="P1041">
        <v>13.853899999999999</v>
      </c>
      <c r="Q1041">
        <v>338489.07370000001</v>
      </c>
      <c r="R1041">
        <v>3063773.2604</v>
      </c>
      <c r="S1041">
        <v>338501.27370000002</v>
      </c>
      <c r="T1041">
        <v>3063766.696</v>
      </c>
      <c r="U1041">
        <v>1.3854E-2</v>
      </c>
      <c r="V1041" t="str">
        <f>VLOOKUP(C1041,'Lines LookUp'!$B$1:$C$12,2,0)</f>
        <v>GOT</v>
      </c>
      <c r="W1041" t="str">
        <f>ROUNDUP(Q1041,3)&amp;"-"&amp;ROUNDUP(R1041,3)</f>
        <v>338489.074-3063773.261</v>
      </c>
      <c r="X1041" t="str">
        <f>ROUNDUP(S1041,3)&amp;"-"&amp;ROUNDUP(T1041,3)</f>
        <v>338501.274-3063766.696</v>
      </c>
      <c r="Y1041">
        <f>VLOOKUP(W1041&amp;"-"&amp;V1041,'Buscoords Workout'!$F:$G,2,0)</f>
        <v>4121</v>
      </c>
      <c r="Z1041">
        <f>VLOOKUP(X1041&amp;"-"&amp;V1041,'Buscoords Workout'!$F:$G,2,0)</f>
        <v>4122</v>
      </c>
      <c r="AA1041" t="b">
        <f>OR(ISNA(Y1041),ISNA(Z1041))</f>
        <v>0</v>
      </c>
    </row>
    <row r="1042" spans="1:27" x14ac:dyDescent="0.25">
      <c r="A1042">
        <v>1479</v>
      </c>
      <c r="B1042" t="s">
        <v>24</v>
      </c>
      <c r="C1042" t="s">
        <v>52</v>
      </c>
      <c r="D1042" t="s">
        <v>53</v>
      </c>
      <c r="E1042">
        <v>11</v>
      </c>
      <c r="F1042" t="s">
        <v>37</v>
      </c>
      <c r="G1042">
        <v>100</v>
      </c>
      <c r="H1042" t="s">
        <v>27</v>
      </c>
      <c r="I1042" t="s">
        <v>38</v>
      </c>
      <c r="J1042" t="s">
        <v>36</v>
      </c>
      <c r="K1042" t="s">
        <v>30</v>
      </c>
      <c r="L1042" t="s">
        <v>31</v>
      </c>
      <c r="M1042">
        <v>3</v>
      </c>
      <c r="N1042" t="s">
        <v>32</v>
      </c>
      <c r="O1042" t="s">
        <v>33</v>
      </c>
      <c r="P1042">
        <v>31.772600000000001</v>
      </c>
      <c r="Q1042">
        <v>338501.27370000002</v>
      </c>
      <c r="R1042">
        <v>3063766.696</v>
      </c>
      <c r="S1042">
        <v>338526.76640000002</v>
      </c>
      <c r="T1042">
        <v>3063747.7324000001</v>
      </c>
      <c r="U1042">
        <v>3.1773000000000003E-2</v>
      </c>
      <c r="V1042" t="str">
        <f>VLOOKUP(C1042,'Lines LookUp'!$B$1:$C$12,2,0)</f>
        <v>GOT</v>
      </c>
      <c r="W1042" t="str">
        <f>ROUNDUP(Q1042,3)&amp;"-"&amp;ROUNDUP(R1042,3)</f>
        <v>338501.274-3063766.696</v>
      </c>
      <c r="X1042" t="str">
        <f>ROUNDUP(S1042,3)&amp;"-"&amp;ROUNDUP(T1042,3)</f>
        <v>338526.767-3063747.733</v>
      </c>
      <c r="Y1042">
        <f>VLOOKUP(W1042&amp;"-"&amp;V1042,'Buscoords Workout'!$F:$G,2,0)</f>
        <v>4122</v>
      </c>
      <c r="Z1042">
        <f>VLOOKUP(X1042&amp;"-"&amp;V1042,'Buscoords Workout'!$F:$G,2,0)</f>
        <v>4123</v>
      </c>
      <c r="AA1042" t="b">
        <f>OR(ISNA(Y1042),ISNA(Z1042))</f>
        <v>0</v>
      </c>
    </row>
    <row r="1043" spans="1:27" x14ac:dyDescent="0.25">
      <c r="A1043">
        <v>1480</v>
      </c>
      <c r="B1043" t="s">
        <v>24</v>
      </c>
      <c r="C1043" t="s">
        <v>52</v>
      </c>
      <c r="D1043" t="s">
        <v>53</v>
      </c>
      <c r="E1043">
        <v>11</v>
      </c>
      <c r="F1043" t="s">
        <v>37</v>
      </c>
      <c r="G1043">
        <v>100</v>
      </c>
      <c r="H1043" t="s">
        <v>27</v>
      </c>
      <c r="I1043" t="s">
        <v>38</v>
      </c>
      <c r="J1043" t="s">
        <v>36</v>
      </c>
      <c r="K1043" t="s">
        <v>30</v>
      </c>
      <c r="L1043" t="s">
        <v>31</v>
      </c>
      <c r="M1043">
        <v>3</v>
      </c>
      <c r="N1043" t="s">
        <v>32</v>
      </c>
      <c r="O1043" t="s">
        <v>33</v>
      </c>
      <c r="P1043">
        <v>58.996200000000002</v>
      </c>
      <c r="Q1043">
        <v>338526.76640000002</v>
      </c>
      <c r="R1043">
        <v>3063747.7324000001</v>
      </c>
      <c r="S1043">
        <v>338574.2806</v>
      </c>
      <c r="T1043">
        <v>3063712.7615999999</v>
      </c>
      <c r="U1043">
        <v>5.8996E-2</v>
      </c>
      <c r="V1043" t="str">
        <f>VLOOKUP(C1043,'Lines LookUp'!$B$1:$C$12,2,0)</f>
        <v>GOT</v>
      </c>
      <c r="W1043" t="str">
        <f>ROUNDUP(Q1043,3)&amp;"-"&amp;ROUNDUP(R1043,3)</f>
        <v>338526.767-3063747.733</v>
      </c>
      <c r="X1043" t="str">
        <f>ROUNDUP(S1043,3)&amp;"-"&amp;ROUNDUP(T1043,3)</f>
        <v>338574.281-3063712.762</v>
      </c>
      <c r="Y1043">
        <f>VLOOKUP(W1043&amp;"-"&amp;V1043,'Buscoords Workout'!$F:$G,2,0)</f>
        <v>4123</v>
      </c>
      <c r="Z1043">
        <f>VLOOKUP(X1043&amp;"-"&amp;V1043,'Buscoords Workout'!$F:$G,2,0)</f>
        <v>4124</v>
      </c>
      <c r="AA1043" t="b">
        <f>OR(ISNA(Y1043),ISNA(Z1043))</f>
        <v>0</v>
      </c>
    </row>
    <row r="1044" spans="1:27" x14ac:dyDescent="0.25">
      <c r="A1044">
        <v>1481</v>
      </c>
      <c r="B1044" t="s">
        <v>24</v>
      </c>
      <c r="C1044" t="s">
        <v>52</v>
      </c>
      <c r="D1044" t="s">
        <v>53</v>
      </c>
      <c r="E1044">
        <v>11</v>
      </c>
      <c r="F1044" t="s">
        <v>37</v>
      </c>
      <c r="G1044">
        <v>100</v>
      </c>
      <c r="H1044" t="s">
        <v>27</v>
      </c>
      <c r="I1044" t="s">
        <v>38</v>
      </c>
      <c r="J1044" t="s">
        <v>36</v>
      </c>
      <c r="K1044" t="s">
        <v>30</v>
      </c>
      <c r="L1044" t="s">
        <v>31</v>
      </c>
      <c r="M1044">
        <v>3</v>
      </c>
      <c r="N1044" t="s">
        <v>32</v>
      </c>
      <c r="O1044" t="s">
        <v>33</v>
      </c>
      <c r="P1044">
        <v>57.109699999999997</v>
      </c>
      <c r="Q1044">
        <v>338574.2806</v>
      </c>
      <c r="R1044">
        <v>3063712.7615999999</v>
      </c>
      <c r="S1044">
        <v>338619.45510000002</v>
      </c>
      <c r="T1044">
        <v>3063677.8218999999</v>
      </c>
      <c r="U1044">
        <v>5.7110000000000001E-2</v>
      </c>
      <c r="V1044" t="str">
        <f>VLOOKUP(C1044,'Lines LookUp'!$B$1:$C$12,2,0)</f>
        <v>GOT</v>
      </c>
      <c r="W1044" t="str">
        <f>ROUNDUP(Q1044,3)&amp;"-"&amp;ROUNDUP(R1044,3)</f>
        <v>338574.281-3063712.762</v>
      </c>
      <c r="X1044" t="str">
        <f>ROUNDUP(S1044,3)&amp;"-"&amp;ROUNDUP(T1044,3)</f>
        <v>338619.456-3063677.822</v>
      </c>
      <c r="Y1044">
        <f>VLOOKUP(W1044&amp;"-"&amp;V1044,'Buscoords Workout'!$F:$G,2,0)</f>
        <v>4124</v>
      </c>
      <c r="Z1044">
        <f>VLOOKUP(X1044&amp;"-"&amp;V1044,'Buscoords Workout'!$F:$G,2,0)</f>
        <v>4144</v>
      </c>
      <c r="AA1044" t="b">
        <f>OR(ISNA(Y1044),ISNA(Z1044))</f>
        <v>0</v>
      </c>
    </row>
    <row r="1045" spans="1:27" x14ac:dyDescent="0.25">
      <c r="A1045">
        <v>1482</v>
      </c>
      <c r="B1045" t="s">
        <v>24</v>
      </c>
      <c r="C1045" t="s">
        <v>52</v>
      </c>
      <c r="D1045" t="s">
        <v>53</v>
      </c>
      <c r="E1045">
        <v>11</v>
      </c>
      <c r="F1045" t="s">
        <v>37</v>
      </c>
      <c r="G1045">
        <v>100</v>
      </c>
      <c r="H1045" t="s">
        <v>27</v>
      </c>
      <c r="I1045" t="s">
        <v>38</v>
      </c>
      <c r="J1045" t="s">
        <v>36</v>
      </c>
      <c r="K1045" t="s">
        <v>30</v>
      </c>
      <c r="L1045" t="s">
        <v>31</v>
      </c>
      <c r="M1045">
        <v>3</v>
      </c>
      <c r="N1045" t="s">
        <v>32</v>
      </c>
      <c r="O1045" t="s">
        <v>33</v>
      </c>
      <c r="P1045">
        <v>27.378599999999999</v>
      </c>
      <c r="Q1045">
        <v>338619.45510000002</v>
      </c>
      <c r="R1045">
        <v>3063677.8218999999</v>
      </c>
      <c r="S1045">
        <v>338642.06949999998</v>
      </c>
      <c r="T1045">
        <v>3063662.3889000001</v>
      </c>
      <c r="U1045">
        <v>2.7379000000000001E-2</v>
      </c>
      <c r="V1045" t="str">
        <f>VLOOKUP(C1045,'Lines LookUp'!$B$1:$C$12,2,0)</f>
        <v>GOT</v>
      </c>
      <c r="W1045" t="str">
        <f>ROUNDUP(Q1045,3)&amp;"-"&amp;ROUNDUP(R1045,3)</f>
        <v>338619.456-3063677.822</v>
      </c>
      <c r="X1045" t="str">
        <f>ROUNDUP(S1045,3)&amp;"-"&amp;ROUNDUP(T1045,3)</f>
        <v>338642.07-3063662.389</v>
      </c>
      <c r="Y1045">
        <f>VLOOKUP(W1045&amp;"-"&amp;V1045,'Buscoords Workout'!$F:$G,2,0)</f>
        <v>4144</v>
      </c>
      <c r="Z1045">
        <f>VLOOKUP(X1045&amp;"-"&amp;V1045,'Buscoords Workout'!$F:$G,2,0)</f>
        <v>4125</v>
      </c>
      <c r="AA1045" t="b">
        <f>OR(ISNA(Y1045),ISNA(Z1045))</f>
        <v>0</v>
      </c>
    </row>
    <row r="1046" spans="1:27" x14ac:dyDescent="0.25">
      <c r="A1046">
        <v>1483</v>
      </c>
      <c r="B1046" t="s">
        <v>24</v>
      </c>
      <c r="C1046" t="s">
        <v>52</v>
      </c>
      <c r="D1046" t="s">
        <v>53</v>
      </c>
      <c r="E1046">
        <v>11</v>
      </c>
      <c r="F1046" t="s">
        <v>37</v>
      </c>
      <c r="G1046">
        <v>100</v>
      </c>
      <c r="H1046" t="s">
        <v>27</v>
      </c>
      <c r="I1046" t="s">
        <v>38</v>
      </c>
      <c r="J1046" t="s">
        <v>36</v>
      </c>
      <c r="K1046" t="s">
        <v>30</v>
      </c>
      <c r="L1046" t="s">
        <v>31</v>
      </c>
      <c r="M1046">
        <v>3</v>
      </c>
      <c r="N1046" t="s">
        <v>32</v>
      </c>
      <c r="O1046" t="s">
        <v>33</v>
      </c>
      <c r="P1046">
        <v>38.774099999999997</v>
      </c>
      <c r="Q1046">
        <v>338642.06949999998</v>
      </c>
      <c r="R1046">
        <v>3063662.3889000001</v>
      </c>
      <c r="S1046">
        <v>338672.7659</v>
      </c>
      <c r="T1046">
        <v>3063638.7001</v>
      </c>
      <c r="U1046">
        <v>3.8774000000000003E-2</v>
      </c>
      <c r="V1046" t="str">
        <f>VLOOKUP(C1046,'Lines LookUp'!$B$1:$C$12,2,0)</f>
        <v>GOT</v>
      </c>
      <c r="W1046" t="str">
        <f>ROUNDUP(Q1046,3)&amp;"-"&amp;ROUNDUP(R1046,3)</f>
        <v>338642.07-3063662.389</v>
      </c>
      <c r="X1046" t="str">
        <f>ROUNDUP(S1046,3)&amp;"-"&amp;ROUNDUP(T1046,3)</f>
        <v>338672.766-3063638.701</v>
      </c>
      <c r="Y1046">
        <f>VLOOKUP(W1046&amp;"-"&amp;V1046,'Buscoords Workout'!$F:$G,2,0)</f>
        <v>4125</v>
      </c>
      <c r="Z1046">
        <f>VLOOKUP(X1046&amp;"-"&amp;V1046,'Buscoords Workout'!$F:$G,2,0)</f>
        <v>4126</v>
      </c>
      <c r="AA1046" t="b">
        <f>OR(ISNA(Y1046),ISNA(Z1046))</f>
        <v>0</v>
      </c>
    </row>
    <row r="1047" spans="1:27" x14ac:dyDescent="0.25">
      <c r="A1047">
        <v>1484</v>
      </c>
      <c r="B1047" t="s">
        <v>24</v>
      </c>
      <c r="C1047" t="s">
        <v>52</v>
      </c>
      <c r="D1047" t="s">
        <v>53</v>
      </c>
      <c r="E1047">
        <v>11</v>
      </c>
      <c r="F1047" t="s">
        <v>37</v>
      </c>
      <c r="G1047">
        <v>100</v>
      </c>
      <c r="H1047" t="s">
        <v>27</v>
      </c>
      <c r="I1047" t="s">
        <v>38</v>
      </c>
      <c r="J1047" t="s">
        <v>36</v>
      </c>
      <c r="K1047" t="s">
        <v>30</v>
      </c>
      <c r="L1047" t="s">
        <v>31</v>
      </c>
      <c r="M1047">
        <v>3</v>
      </c>
      <c r="N1047" t="s">
        <v>32</v>
      </c>
      <c r="O1047" t="s">
        <v>33</v>
      </c>
      <c r="P1047">
        <v>9.1191200000000006</v>
      </c>
      <c r="Q1047">
        <v>338672.7659</v>
      </c>
      <c r="R1047">
        <v>3063638.7001</v>
      </c>
      <c r="S1047">
        <v>338676.75280000002</v>
      </c>
      <c r="T1047">
        <v>3063630.4986999999</v>
      </c>
      <c r="U1047">
        <v>9.1190000000000004E-3</v>
      </c>
      <c r="V1047" t="str">
        <f>VLOOKUP(C1047,'Lines LookUp'!$B$1:$C$12,2,0)</f>
        <v>GOT</v>
      </c>
      <c r="W1047" t="str">
        <f>ROUNDUP(Q1047,3)&amp;"-"&amp;ROUNDUP(R1047,3)</f>
        <v>338672.766-3063638.701</v>
      </c>
      <c r="X1047" t="str">
        <f>ROUNDUP(S1047,3)&amp;"-"&amp;ROUNDUP(T1047,3)</f>
        <v>338676.753-3063630.499</v>
      </c>
      <c r="Y1047">
        <f>VLOOKUP(W1047&amp;"-"&amp;V1047,'Buscoords Workout'!$F:$G,2,0)</f>
        <v>4126</v>
      </c>
      <c r="Z1047">
        <f>VLOOKUP(X1047&amp;"-"&amp;V1047,'Buscoords Workout'!$F:$G,2,0)</f>
        <v>4127</v>
      </c>
      <c r="AA1047" t="b">
        <f>OR(ISNA(Y1047),ISNA(Z1047))</f>
        <v>0</v>
      </c>
    </row>
    <row r="1048" spans="1:27" x14ac:dyDescent="0.25">
      <c r="A1048">
        <v>1485</v>
      </c>
      <c r="B1048" t="s">
        <v>24</v>
      </c>
      <c r="C1048" t="s">
        <v>52</v>
      </c>
      <c r="D1048" t="s">
        <v>53</v>
      </c>
      <c r="E1048">
        <v>11</v>
      </c>
      <c r="F1048" t="s">
        <v>37</v>
      </c>
      <c r="G1048">
        <v>100</v>
      </c>
      <c r="H1048" t="s">
        <v>27</v>
      </c>
      <c r="I1048" t="s">
        <v>38</v>
      </c>
      <c r="J1048" t="s">
        <v>36</v>
      </c>
      <c r="K1048" t="s">
        <v>30</v>
      </c>
      <c r="L1048" t="s">
        <v>31</v>
      </c>
      <c r="M1048">
        <v>3</v>
      </c>
      <c r="N1048" t="s">
        <v>32</v>
      </c>
      <c r="O1048" t="s">
        <v>33</v>
      </c>
      <c r="P1048">
        <v>21.081700000000001</v>
      </c>
      <c r="Q1048">
        <v>338676.75280000002</v>
      </c>
      <c r="R1048">
        <v>3063630.4986999999</v>
      </c>
      <c r="S1048">
        <v>338674.1348</v>
      </c>
      <c r="T1048">
        <v>3063609.5802000002</v>
      </c>
      <c r="U1048">
        <v>2.1082E-2</v>
      </c>
      <c r="V1048" t="str">
        <f>VLOOKUP(C1048,'Lines LookUp'!$B$1:$C$12,2,0)</f>
        <v>GOT</v>
      </c>
      <c r="W1048" t="str">
        <f>ROUNDUP(Q1048,3)&amp;"-"&amp;ROUNDUP(R1048,3)</f>
        <v>338676.753-3063630.499</v>
      </c>
      <c r="X1048" t="str">
        <f>ROUNDUP(S1048,3)&amp;"-"&amp;ROUNDUP(T1048,3)</f>
        <v>338674.135-3063609.581</v>
      </c>
      <c r="Y1048">
        <f>VLOOKUP(W1048&amp;"-"&amp;V1048,'Buscoords Workout'!$F:$G,2,0)</f>
        <v>4127</v>
      </c>
      <c r="Z1048">
        <f>VLOOKUP(X1048&amp;"-"&amp;V1048,'Buscoords Workout'!$F:$G,2,0)</f>
        <v>4128</v>
      </c>
      <c r="AA1048" t="b">
        <f>OR(ISNA(Y1048),ISNA(Z1048))</f>
        <v>0</v>
      </c>
    </row>
    <row r="1049" spans="1:27" x14ac:dyDescent="0.25">
      <c r="A1049">
        <v>1486</v>
      </c>
      <c r="B1049" t="s">
        <v>24</v>
      </c>
      <c r="C1049" t="s">
        <v>52</v>
      </c>
      <c r="D1049" t="s">
        <v>53</v>
      </c>
      <c r="E1049">
        <v>11</v>
      </c>
      <c r="F1049" t="s">
        <v>37</v>
      </c>
      <c r="G1049">
        <v>100</v>
      </c>
      <c r="H1049" t="s">
        <v>27</v>
      </c>
      <c r="I1049" t="s">
        <v>38</v>
      </c>
      <c r="J1049" t="s">
        <v>36</v>
      </c>
      <c r="K1049" t="s">
        <v>30</v>
      </c>
      <c r="L1049" t="s">
        <v>31</v>
      </c>
      <c r="M1049">
        <v>3</v>
      </c>
      <c r="N1049" t="s">
        <v>32</v>
      </c>
      <c r="O1049" t="s">
        <v>33</v>
      </c>
      <c r="P1049">
        <v>25.025400000000001</v>
      </c>
      <c r="Q1049">
        <v>338674.1348</v>
      </c>
      <c r="R1049">
        <v>3063609.5802000002</v>
      </c>
      <c r="S1049">
        <v>338673.8027</v>
      </c>
      <c r="T1049">
        <v>3063584.557</v>
      </c>
      <c r="U1049">
        <v>2.5024999999999999E-2</v>
      </c>
      <c r="V1049" t="str">
        <f>VLOOKUP(C1049,'Lines LookUp'!$B$1:$C$12,2,0)</f>
        <v>GOT</v>
      </c>
      <c r="W1049" t="str">
        <f>ROUNDUP(Q1049,3)&amp;"-"&amp;ROUNDUP(R1049,3)</f>
        <v>338674.135-3063609.581</v>
      </c>
      <c r="X1049" t="str">
        <f>ROUNDUP(S1049,3)&amp;"-"&amp;ROUNDUP(T1049,3)</f>
        <v>338673.803-3063584.557</v>
      </c>
      <c r="Y1049">
        <f>VLOOKUP(W1049&amp;"-"&amp;V1049,'Buscoords Workout'!$F:$G,2,0)</f>
        <v>4128</v>
      </c>
      <c r="Z1049">
        <f>VLOOKUP(X1049&amp;"-"&amp;V1049,'Buscoords Workout'!$F:$G,2,0)</f>
        <v>4129</v>
      </c>
      <c r="AA1049" t="b">
        <f>OR(ISNA(Y1049),ISNA(Z1049))</f>
        <v>0</v>
      </c>
    </row>
    <row r="1050" spans="1:27" x14ac:dyDescent="0.25">
      <c r="A1050">
        <v>1487</v>
      </c>
      <c r="B1050" t="s">
        <v>24</v>
      </c>
      <c r="C1050" t="s">
        <v>52</v>
      </c>
      <c r="D1050" t="s">
        <v>53</v>
      </c>
      <c r="E1050">
        <v>11</v>
      </c>
      <c r="F1050" t="s">
        <v>37</v>
      </c>
      <c r="G1050">
        <v>100</v>
      </c>
      <c r="H1050" t="s">
        <v>27</v>
      </c>
      <c r="I1050" t="s">
        <v>38</v>
      </c>
      <c r="J1050" t="s">
        <v>36</v>
      </c>
      <c r="K1050" t="s">
        <v>30</v>
      </c>
      <c r="L1050" t="s">
        <v>31</v>
      </c>
      <c r="M1050">
        <v>3</v>
      </c>
      <c r="N1050" t="s">
        <v>32</v>
      </c>
      <c r="O1050" t="s">
        <v>33</v>
      </c>
      <c r="P1050">
        <v>21.954599999999999</v>
      </c>
      <c r="Q1050">
        <v>338673.8027</v>
      </c>
      <c r="R1050">
        <v>3063584.557</v>
      </c>
      <c r="S1050">
        <v>338665.34230000002</v>
      </c>
      <c r="T1050">
        <v>3063564.298</v>
      </c>
      <c r="U1050">
        <v>2.1954999999999999E-2</v>
      </c>
      <c r="V1050" t="str">
        <f>VLOOKUP(C1050,'Lines LookUp'!$B$1:$C$12,2,0)</f>
        <v>GOT</v>
      </c>
      <c r="W1050" t="str">
        <f>ROUNDUP(Q1050,3)&amp;"-"&amp;ROUNDUP(R1050,3)</f>
        <v>338673.803-3063584.557</v>
      </c>
      <c r="X1050" t="str">
        <f>ROUNDUP(S1050,3)&amp;"-"&amp;ROUNDUP(T1050,3)</f>
        <v>338665.343-3063564.298</v>
      </c>
      <c r="Y1050">
        <f>VLOOKUP(W1050&amp;"-"&amp;V1050,'Buscoords Workout'!$F:$G,2,0)</f>
        <v>4129</v>
      </c>
      <c r="Z1050">
        <f>VLOOKUP(X1050&amp;"-"&amp;V1050,'Buscoords Workout'!$F:$G,2,0)</f>
        <v>4130</v>
      </c>
      <c r="AA1050" t="b">
        <f>OR(ISNA(Y1050),ISNA(Z1050))</f>
        <v>0</v>
      </c>
    </row>
    <row r="1051" spans="1:27" x14ac:dyDescent="0.25">
      <c r="A1051">
        <v>1488</v>
      </c>
      <c r="B1051" t="s">
        <v>24</v>
      </c>
      <c r="C1051" t="s">
        <v>52</v>
      </c>
      <c r="D1051" t="s">
        <v>53</v>
      </c>
      <c r="E1051">
        <v>11</v>
      </c>
      <c r="F1051" t="s">
        <v>37</v>
      </c>
      <c r="G1051">
        <v>100</v>
      </c>
      <c r="H1051" t="s">
        <v>27</v>
      </c>
      <c r="I1051" t="s">
        <v>38</v>
      </c>
      <c r="J1051" t="s">
        <v>36</v>
      </c>
      <c r="K1051" t="s">
        <v>30</v>
      </c>
      <c r="L1051" t="s">
        <v>31</v>
      </c>
      <c r="M1051">
        <v>3</v>
      </c>
      <c r="N1051" t="s">
        <v>32</v>
      </c>
      <c r="O1051" t="s">
        <v>33</v>
      </c>
      <c r="P1051">
        <v>18.036799999999999</v>
      </c>
      <c r="Q1051">
        <v>338700.63069999998</v>
      </c>
      <c r="R1051">
        <v>3063538.6338</v>
      </c>
      <c r="S1051">
        <v>338713.77659999998</v>
      </c>
      <c r="T1051">
        <v>3063550.9833</v>
      </c>
      <c r="U1051">
        <v>1.8037000000000001E-2</v>
      </c>
      <c r="V1051" t="str">
        <f>VLOOKUP(C1051,'Lines LookUp'!$B$1:$C$12,2,0)</f>
        <v>GOT</v>
      </c>
      <c r="W1051" t="str">
        <f>ROUNDUP(Q1051,3)&amp;"-"&amp;ROUNDUP(R1051,3)</f>
        <v>338700.631-3063538.634</v>
      </c>
      <c r="X1051" t="str">
        <f>ROUNDUP(S1051,3)&amp;"-"&amp;ROUNDUP(T1051,3)</f>
        <v>338713.777-3063550.984</v>
      </c>
      <c r="Y1051">
        <f>VLOOKUP(W1051&amp;"-"&amp;V1051,'Buscoords Workout'!$F:$G,2,0)</f>
        <v>4131</v>
      </c>
      <c r="Z1051">
        <f>VLOOKUP(X1051&amp;"-"&amp;V1051,'Buscoords Workout'!$F:$G,2,0)</f>
        <v>4132</v>
      </c>
      <c r="AA1051" t="b">
        <f>OR(ISNA(Y1051),ISNA(Z1051))</f>
        <v>0</v>
      </c>
    </row>
    <row r="1052" spans="1:27" x14ac:dyDescent="0.25">
      <c r="A1052">
        <v>1489</v>
      </c>
      <c r="B1052" t="s">
        <v>24</v>
      </c>
      <c r="C1052" t="s">
        <v>52</v>
      </c>
      <c r="D1052" t="s">
        <v>53</v>
      </c>
      <c r="E1052">
        <v>11</v>
      </c>
      <c r="F1052" t="s">
        <v>37</v>
      </c>
      <c r="G1052">
        <v>100</v>
      </c>
      <c r="H1052" t="s">
        <v>27</v>
      </c>
      <c r="I1052" t="s">
        <v>38</v>
      </c>
      <c r="J1052" t="s">
        <v>36</v>
      </c>
      <c r="K1052" t="s">
        <v>30</v>
      </c>
      <c r="L1052" t="s">
        <v>31</v>
      </c>
      <c r="M1052">
        <v>3</v>
      </c>
      <c r="N1052" t="s">
        <v>32</v>
      </c>
      <c r="O1052" t="s">
        <v>33</v>
      </c>
      <c r="P1052">
        <v>4</v>
      </c>
      <c r="Q1052">
        <v>338713.77659999998</v>
      </c>
      <c r="R1052">
        <v>3063550.9833</v>
      </c>
      <c r="S1052">
        <v>338716.69199999998</v>
      </c>
      <c r="T1052">
        <v>3063553.7220000001</v>
      </c>
      <c r="U1052">
        <v>4.0000000000000001E-3</v>
      </c>
      <c r="V1052" t="str">
        <f>VLOOKUP(C1052,'Lines LookUp'!$B$1:$C$12,2,0)</f>
        <v>GOT</v>
      </c>
      <c r="W1052" t="str">
        <f>ROUNDUP(Q1052,3)&amp;"-"&amp;ROUNDUP(R1052,3)</f>
        <v>338713.777-3063550.984</v>
      </c>
      <c r="X1052" t="str">
        <f>ROUNDUP(S1052,3)&amp;"-"&amp;ROUNDUP(T1052,3)</f>
        <v>338716.692-3063553.722</v>
      </c>
      <c r="Y1052">
        <f>VLOOKUP(W1052&amp;"-"&amp;V1052,'Buscoords Workout'!$F:$G,2,0)</f>
        <v>4132</v>
      </c>
      <c r="Z1052">
        <f>VLOOKUP(X1052&amp;"-"&amp;V1052,'Buscoords Workout'!$F:$G,2,0)</f>
        <v>4133</v>
      </c>
      <c r="AA1052" t="b">
        <f>OR(ISNA(Y1052),ISNA(Z1052))</f>
        <v>0</v>
      </c>
    </row>
    <row r="1053" spans="1:27" x14ac:dyDescent="0.25">
      <c r="A1053">
        <v>1490</v>
      </c>
      <c r="B1053" t="s">
        <v>24</v>
      </c>
      <c r="C1053" t="s">
        <v>52</v>
      </c>
      <c r="D1053" t="s">
        <v>53</v>
      </c>
      <c r="E1053">
        <v>11</v>
      </c>
      <c r="F1053" t="s">
        <v>37</v>
      </c>
      <c r="G1053">
        <v>100</v>
      </c>
      <c r="H1053" t="s">
        <v>27</v>
      </c>
      <c r="I1053" t="s">
        <v>38</v>
      </c>
      <c r="J1053" t="s">
        <v>36</v>
      </c>
      <c r="K1053" t="s">
        <v>30</v>
      </c>
      <c r="L1053" t="s">
        <v>31</v>
      </c>
      <c r="M1053">
        <v>3</v>
      </c>
      <c r="N1053" t="s">
        <v>32</v>
      </c>
      <c r="O1053" t="s">
        <v>33</v>
      </c>
      <c r="P1053">
        <v>31.358699999999999</v>
      </c>
      <c r="Q1053">
        <v>338716.69199999998</v>
      </c>
      <c r="R1053">
        <v>3063553.7220000001</v>
      </c>
      <c r="S1053">
        <v>338739.2157</v>
      </c>
      <c r="T1053">
        <v>3063575.5405999999</v>
      </c>
      <c r="U1053">
        <v>3.1358999999999998E-2</v>
      </c>
      <c r="V1053" t="str">
        <f>VLOOKUP(C1053,'Lines LookUp'!$B$1:$C$12,2,0)</f>
        <v>GOT</v>
      </c>
      <c r="W1053" t="str">
        <f>ROUNDUP(Q1053,3)&amp;"-"&amp;ROUNDUP(R1053,3)</f>
        <v>338716.692-3063553.722</v>
      </c>
      <c r="X1053" t="str">
        <f>ROUNDUP(S1053,3)&amp;"-"&amp;ROUNDUP(T1053,3)</f>
        <v>338739.216-3063575.541</v>
      </c>
      <c r="Y1053">
        <f>VLOOKUP(W1053&amp;"-"&amp;V1053,'Buscoords Workout'!$F:$G,2,0)</f>
        <v>4133</v>
      </c>
      <c r="Z1053">
        <f>VLOOKUP(X1053&amp;"-"&amp;V1053,'Buscoords Workout'!$F:$G,2,0)</f>
        <v>4134</v>
      </c>
      <c r="AA1053" t="b">
        <f>OR(ISNA(Y1053),ISNA(Z1053))</f>
        <v>0</v>
      </c>
    </row>
    <row r="1054" spans="1:27" x14ac:dyDescent="0.25">
      <c r="A1054">
        <v>1491</v>
      </c>
      <c r="B1054" t="s">
        <v>24</v>
      </c>
      <c r="C1054" t="s">
        <v>52</v>
      </c>
      <c r="D1054" t="s">
        <v>53</v>
      </c>
      <c r="E1054">
        <v>11</v>
      </c>
      <c r="F1054" t="s">
        <v>37</v>
      </c>
      <c r="G1054">
        <v>100</v>
      </c>
      <c r="H1054" t="s">
        <v>27</v>
      </c>
      <c r="I1054" t="s">
        <v>38</v>
      </c>
      <c r="J1054" t="s">
        <v>36</v>
      </c>
      <c r="K1054" t="s">
        <v>30</v>
      </c>
      <c r="L1054" t="s">
        <v>31</v>
      </c>
      <c r="M1054">
        <v>3</v>
      </c>
      <c r="N1054" t="s">
        <v>32</v>
      </c>
      <c r="O1054" t="s">
        <v>33</v>
      </c>
      <c r="P1054">
        <v>47.711599999999997</v>
      </c>
      <c r="Q1054">
        <v>338739.2157</v>
      </c>
      <c r="R1054">
        <v>3063575.5405999999</v>
      </c>
      <c r="S1054">
        <v>338784.46990000003</v>
      </c>
      <c r="T1054">
        <v>3063590.6554</v>
      </c>
      <c r="U1054">
        <v>4.7711999999999997E-2</v>
      </c>
      <c r="V1054" t="str">
        <f>VLOOKUP(C1054,'Lines LookUp'!$B$1:$C$12,2,0)</f>
        <v>GOT</v>
      </c>
      <c r="W1054" t="str">
        <f>ROUNDUP(Q1054,3)&amp;"-"&amp;ROUNDUP(R1054,3)</f>
        <v>338739.216-3063575.541</v>
      </c>
      <c r="X1054" t="str">
        <f>ROUNDUP(S1054,3)&amp;"-"&amp;ROUNDUP(T1054,3)</f>
        <v>338784.47-3063590.656</v>
      </c>
      <c r="Y1054">
        <f>VLOOKUP(W1054&amp;"-"&amp;V1054,'Buscoords Workout'!$F:$G,2,0)</f>
        <v>4134</v>
      </c>
      <c r="Z1054">
        <f>VLOOKUP(X1054&amp;"-"&amp;V1054,'Buscoords Workout'!$F:$G,2,0)</f>
        <v>4135</v>
      </c>
      <c r="AA1054" t="b">
        <f>OR(ISNA(Y1054),ISNA(Z1054))</f>
        <v>0</v>
      </c>
    </row>
    <row r="1055" spans="1:27" x14ac:dyDescent="0.25">
      <c r="A1055">
        <v>1492</v>
      </c>
      <c r="B1055" t="s">
        <v>24</v>
      </c>
      <c r="C1055" t="s">
        <v>52</v>
      </c>
      <c r="D1055" t="s">
        <v>53</v>
      </c>
      <c r="E1055">
        <v>11</v>
      </c>
      <c r="F1055" t="s">
        <v>37</v>
      </c>
      <c r="G1055">
        <v>100</v>
      </c>
      <c r="H1055" t="s">
        <v>27</v>
      </c>
      <c r="I1055" t="s">
        <v>38</v>
      </c>
      <c r="J1055" t="s">
        <v>36</v>
      </c>
      <c r="K1055" t="s">
        <v>30</v>
      </c>
      <c r="L1055" t="s">
        <v>31</v>
      </c>
      <c r="M1055">
        <v>3</v>
      </c>
      <c r="N1055" t="s">
        <v>32</v>
      </c>
      <c r="O1055" t="s">
        <v>33</v>
      </c>
      <c r="P1055">
        <v>26.888200000000001</v>
      </c>
      <c r="Q1055">
        <v>338784.46990000003</v>
      </c>
      <c r="R1055">
        <v>3063590.6554</v>
      </c>
      <c r="S1055">
        <v>338802.29019999999</v>
      </c>
      <c r="T1055">
        <v>3063610.7903</v>
      </c>
      <c r="U1055">
        <v>2.6887999999999999E-2</v>
      </c>
      <c r="V1055" t="str">
        <f>VLOOKUP(C1055,'Lines LookUp'!$B$1:$C$12,2,0)</f>
        <v>GOT</v>
      </c>
      <c r="W1055" t="str">
        <f>ROUNDUP(Q1055,3)&amp;"-"&amp;ROUNDUP(R1055,3)</f>
        <v>338784.47-3063590.656</v>
      </c>
      <c r="X1055" t="str">
        <f>ROUNDUP(S1055,3)&amp;"-"&amp;ROUNDUP(T1055,3)</f>
        <v>338802.291-3063610.791</v>
      </c>
      <c r="Y1055">
        <f>VLOOKUP(W1055&amp;"-"&amp;V1055,'Buscoords Workout'!$F:$G,2,0)</f>
        <v>4135</v>
      </c>
      <c r="Z1055">
        <f>VLOOKUP(X1055&amp;"-"&amp;V1055,'Buscoords Workout'!$F:$G,2,0)</f>
        <v>4136</v>
      </c>
      <c r="AA1055" t="b">
        <f>OR(ISNA(Y1055),ISNA(Z1055))</f>
        <v>0</v>
      </c>
    </row>
    <row r="1056" spans="1:27" x14ac:dyDescent="0.25">
      <c r="A1056">
        <v>1493</v>
      </c>
      <c r="B1056" t="s">
        <v>24</v>
      </c>
      <c r="C1056" t="s">
        <v>52</v>
      </c>
      <c r="D1056" t="s">
        <v>53</v>
      </c>
      <c r="E1056">
        <v>11</v>
      </c>
      <c r="F1056" t="s">
        <v>37</v>
      </c>
      <c r="G1056">
        <v>100</v>
      </c>
      <c r="H1056" t="s">
        <v>27</v>
      </c>
      <c r="I1056" t="s">
        <v>38</v>
      </c>
      <c r="J1056" t="s">
        <v>36</v>
      </c>
      <c r="K1056" t="s">
        <v>30</v>
      </c>
      <c r="L1056" t="s">
        <v>31</v>
      </c>
      <c r="M1056">
        <v>3</v>
      </c>
      <c r="N1056" t="s">
        <v>32</v>
      </c>
      <c r="O1056" t="s">
        <v>33</v>
      </c>
      <c r="P1056">
        <v>28.189299999999999</v>
      </c>
      <c r="Q1056">
        <v>338802.29019999999</v>
      </c>
      <c r="R1056">
        <v>3063610.7903</v>
      </c>
      <c r="S1056">
        <v>338816.6545</v>
      </c>
      <c r="T1056">
        <v>3063635.0452999999</v>
      </c>
      <c r="U1056">
        <v>2.8188999999999999E-2</v>
      </c>
      <c r="V1056" t="str">
        <f>VLOOKUP(C1056,'Lines LookUp'!$B$1:$C$12,2,0)</f>
        <v>GOT</v>
      </c>
      <c r="W1056" t="str">
        <f>ROUNDUP(Q1056,3)&amp;"-"&amp;ROUNDUP(R1056,3)</f>
        <v>338802.291-3063610.791</v>
      </c>
      <c r="X1056" t="str">
        <f>ROUNDUP(S1056,3)&amp;"-"&amp;ROUNDUP(T1056,3)</f>
        <v>338816.655-3063635.046</v>
      </c>
      <c r="Y1056">
        <f>VLOOKUP(W1056&amp;"-"&amp;V1056,'Buscoords Workout'!$F:$G,2,0)</f>
        <v>4136</v>
      </c>
      <c r="Z1056">
        <f>VLOOKUP(X1056&amp;"-"&amp;V1056,'Buscoords Workout'!$F:$G,2,0)</f>
        <v>4137</v>
      </c>
      <c r="AA1056" t="b">
        <f>OR(ISNA(Y1056),ISNA(Z1056))</f>
        <v>0</v>
      </c>
    </row>
    <row r="1057" spans="1:27" x14ac:dyDescent="0.25">
      <c r="A1057">
        <v>1494</v>
      </c>
      <c r="B1057" t="s">
        <v>24</v>
      </c>
      <c r="C1057" t="s">
        <v>52</v>
      </c>
      <c r="D1057" t="s">
        <v>53</v>
      </c>
      <c r="E1057">
        <v>11</v>
      </c>
      <c r="F1057" t="s">
        <v>37</v>
      </c>
      <c r="G1057">
        <v>100</v>
      </c>
      <c r="H1057" t="s">
        <v>27</v>
      </c>
      <c r="I1057" t="s">
        <v>38</v>
      </c>
      <c r="J1057" t="s">
        <v>36</v>
      </c>
      <c r="K1057" t="s">
        <v>30</v>
      </c>
      <c r="L1057" t="s">
        <v>31</v>
      </c>
      <c r="M1057">
        <v>3</v>
      </c>
      <c r="N1057" t="s">
        <v>32</v>
      </c>
      <c r="O1057" t="s">
        <v>33</v>
      </c>
      <c r="P1057">
        <v>42.498899999999999</v>
      </c>
      <c r="Q1057">
        <v>338816.6545</v>
      </c>
      <c r="R1057">
        <v>3063635.0452999999</v>
      </c>
      <c r="S1057">
        <v>338846.891</v>
      </c>
      <c r="T1057">
        <v>3063664.9101999998</v>
      </c>
      <c r="U1057">
        <v>4.2499000000000002E-2</v>
      </c>
      <c r="V1057" t="str">
        <f>VLOOKUP(C1057,'Lines LookUp'!$B$1:$C$12,2,0)</f>
        <v>GOT</v>
      </c>
      <c r="W1057" t="str">
        <f>ROUNDUP(Q1057,3)&amp;"-"&amp;ROUNDUP(R1057,3)</f>
        <v>338816.655-3063635.046</v>
      </c>
      <c r="X1057" t="str">
        <f>ROUNDUP(S1057,3)&amp;"-"&amp;ROUNDUP(T1057,3)</f>
        <v>338846.891-3063664.911</v>
      </c>
      <c r="Y1057">
        <f>VLOOKUP(W1057&amp;"-"&amp;V1057,'Buscoords Workout'!$F:$G,2,0)</f>
        <v>4137</v>
      </c>
      <c r="Z1057">
        <f>VLOOKUP(X1057&amp;"-"&amp;V1057,'Buscoords Workout'!$F:$G,2,0)</f>
        <v>4138</v>
      </c>
      <c r="AA1057" t="b">
        <f>OR(ISNA(Y1057),ISNA(Z1057))</f>
        <v>0</v>
      </c>
    </row>
    <row r="1058" spans="1:27" x14ac:dyDescent="0.25">
      <c r="A1058">
        <v>1495</v>
      </c>
      <c r="B1058" t="s">
        <v>24</v>
      </c>
      <c r="C1058" t="s">
        <v>52</v>
      </c>
      <c r="D1058" t="s">
        <v>53</v>
      </c>
      <c r="E1058">
        <v>11</v>
      </c>
      <c r="F1058" t="s">
        <v>37</v>
      </c>
      <c r="G1058">
        <v>100</v>
      </c>
      <c r="H1058" t="s">
        <v>27</v>
      </c>
      <c r="I1058" t="s">
        <v>38</v>
      </c>
      <c r="J1058" t="s">
        <v>36</v>
      </c>
      <c r="K1058" t="s">
        <v>30</v>
      </c>
      <c r="L1058" t="s">
        <v>31</v>
      </c>
      <c r="M1058">
        <v>3</v>
      </c>
      <c r="N1058" t="s">
        <v>32</v>
      </c>
      <c r="O1058" t="s">
        <v>33</v>
      </c>
      <c r="P1058">
        <v>44.208399999999997</v>
      </c>
      <c r="Q1058">
        <v>338846.891</v>
      </c>
      <c r="R1058">
        <v>3063664.9101999998</v>
      </c>
      <c r="S1058">
        <v>338880.04460000002</v>
      </c>
      <c r="T1058">
        <v>3063694.1543999999</v>
      </c>
      <c r="U1058">
        <v>4.4207999999999997E-2</v>
      </c>
      <c r="V1058" t="str">
        <f>VLOOKUP(C1058,'Lines LookUp'!$B$1:$C$12,2,0)</f>
        <v>GOT</v>
      </c>
      <c r="W1058" t="str">
        <f>ROUNDUP(Q1058,3)&amp;"-"&amp;ROUNDUP(R1058,3)</f>
        <v>338846.891-3063664.911</v>
      </c>
      <c r="X1058" t="str">
        <f>ROUNDUP(S1058,3)&amp;"-"&amp;ROUNDUP(T1058,3)</f>
        <v>338880.045-3063694.155</v>
      </c>
      <c r="Y1058">
        <f>VLOOKUP(W1058&amp;"-"&amp;V1058,'Buscoords Workout'!$F:$G,2,0)</f>
        <v>4138</v>
      </c>
      <c r="Z1058">
        <f>VLOOKUP(X1058&amp;"-"&amp;V1058,'Buscoords Workout'!$F:$G,2,0)</f>
        <v>4139</v>
      </c>
      <c r="AA1058" t="b">
        <f>OR(ISNA(Y1058),ISNA(Z1058))</f>
        <v>0</v>
      </c>
    </row>
    <row r="1059" spans="1:27" x14ac:dyDescent="0.25">
      <c r="A1059">
        <v>1496</v>
      </c>
      <c r="B1059" t="s">
        <v>24</v>
      </c>
      <c r="C1059" t="s">
        <v>52</v>
      </c>
      <c r="D1059" t="s">
        <v>53</v>
      </c>
      <c r="E1059">
        <v>11</v>
      </c>
      <c r="F1059" t="s">
        <v>37</v>
      </c>
      <c r="G1059">
        <v>100</v>
      </c>
      <c r="H1059" t="s">
        <v>27</v>
      </c>
      <c r="I1059" t="s">
        <v>38</v>
      </c>
      <c r="J1059" t="s">
        <v>36</v>
      </c>
      <c r="K1059" t="s">
        <v>30</v>
      </c>
      <c r="L1059" t="s">
        <v>31</v>
      </c>
      <c r="M1059">
        <v>3</v>
      </c>
      <c r="N1059" t="s">
        <v>32</v>
      </c>
      <c r="O1059" t="s">
        <v>33</v>
      </c>
      <c r="P1059">
        <v>22.720800000000001</v>
      </c>
      <c r="Q1059">
        <v>338880.04460000002</v>
      </c>
      <c r="R1059">
        <v>3063694.1543999999</v>
      </c>
      <c r="S1059">
        <v>338895.47840000002</v>
      </c>
      <c r="T1059">
        <v>3063710.8287</v>
      </c>
      <c r="U1059">
        <v>2.2721000000000002E-2</v>
      </c>
      <c r="V1059" t="str">
        <f>VLOOKUP(C1059,'Lines LookUp'!$B$1:$C$12,2,0)</f>
        <v>GOT</v>
      </c>
      <c r="W1059" t="str">
        <f>ROUNDUP(Q1059,3)&amp;"-"&amp;ROUNDUP(R1059,3)</f>
        <v>338880.045-3063694.155</v>
      </c>
      <c r="X1059" t="str">
        <f>ROUNDUP(S1059,3)&amp;"-"&amp;ROUNDUP(T1059,3)</f>
        <v>338895.479-3063710.829</v>
      </c>
      <c r="Y1059">
        <f>VLOOKUP(W1059&amp;"-"&amp;V1059,'Buscoords Workout'!$F:$G,2,0)</f>
        <v>4139</v>
      </c>
      <c r="Z1059">
        <f>VLOOKUP(X1059&amp;"-"&amp;V1059,'Buscoords Workout'!$F:$G,2,0)</f>
        <v>4140</v>
      </c>
      <c r="AA1059" t="b">
        <f>OR(ISNA(Y1059),ISNA(Z1059))</f>
        <v>0</v>
      </c>
    </row>
    <row r="1060" spans="1:27" x14ac:dyDescent="0.25">
      <c r="A1060">
        <v>1497</v>
      </c>
      <c r="B1060" t="s">
        <v>24</v>
      </c>
      <c r="C1060" t="s">
        <v>52</v>
      </c>
      <c r="D1060" t="s">
        <v>53</v>
      </c>
      <c r="E1060">
        <v>11</v>
      </c>
      <c r="F1060" t="s">
        <v>37</v>
      </c>
      <c r="G1060">
        <v>100</v>
      </c>
      <c r="H1060" t="s">
        <v>27</v>
      </c>
      <c r="I1060" t="s">
        <v>38</v>
      </c>
      <c r="J1060" t="s">
        <v>36</v>
      </c>
      <c r="K1060" t="s">
        <v>30</v>
      </c>
      <c r="L1060" t="s">
        <v>31</v>
      </c>
      <c r="M1060">
        <v>3</v>
      </c>
      <c r="N1060" t="s">
        <v>32</v>
      </c>
      <c r="O1060" t="s">
        <v>33</v>
      </c>
      <c r="P1060">
        <v>66.114999999999995</v>
      </c>
      <c r="Q1060">
        <v>338895.47840000002</v>
      </c>
      <c r="R1060">
        <v>3063710.8287</v>
      </c>
      <c r="S1060">
        <v>338957.22749999998</v>
      </c>
      <c r="T1060">
        <v>3063734.4556999998</v>
      </c>
      <c r="U1060">
        <v>6.6114999999999993E-2</v>
      </c>
      <c r="V1060" t="str">
        <f>VLOOKUP(C1060,'Lines LookUp'!$B$1:$C$12,2,0)</f>
        <v>GOT</v>
      </c>
      <c r="W1060" t="str">
        <f>ROUNDUP(Q1060,3)&amp;"-"&amp;ROUNDUP(R1060,3)</f>
        <v>338895.479-3063710.829</v>
      </c>
      <c r="X1060" t="str">
        <f>ROUNDUP(S1060,3)&amp;"-"&amp;ROUNDUP(T1060,3)</f>
        <v>338957.228-3063734.456</v>
      </c>
      <c r="Y1060">
        <f>VLOOKUP(W1060&amp;"-"&amp;V1060,'Buscoords Workout'!$F:$G,2,0)</f>
        <v>4140</v>
      </c>
      <c r="Z1060">
        <f>VLOOKUP(X1060&amp;"-"&amp;V1060,'Buscoords Workout'!$F:$G,2,0)</f>
        <v>4141</v>
      </c>
      <c r="AA1060" t="b">
        <f>OR(ISNA(Y1060),ISNA(Z1060))</f>
        <v>0</v>
      </c>
    </row>
    <row r="1061" spans="1:27" x14ac:dyDescent="0.25">
      <c r="A1061">
        <v>1498</v>
      </c>
      <c r="B1061" t="s">
        <v>24</v>
      </c>
      <c r="C1061" t="s">
        <v>52</v>
      </c>
      <c r="D1061" t="s">
        <v>53</v>
      </c>
      <c r="E1061">
        <v>11</v>
      </c>
      <c r="F1061" t="s">
        <v>37</v>
      </c>
      <c r="G1061">
        <v>100</v>
      </c>
      <c r="H1061" t="s">
        <v>27</v>
      </c>
      <c r="I1061" t="s">
        <v>38</v>
      </c>
      <c r="J1061" t="s">
        <v>36</v>
      </c>
      <c r="K1061" t="s">
        <v>30</v>
      </c>
      <c r="L1061" t="s">
        <v>31</v>
      </c>
      <c r="M1061">
        <v>3</v>
      </c>
      <c r="N1061" t="s">
        <v>32</v>
      </c>
      <c r="O1061" t="s">
        <v>33</v>
      </c>
      <c r="P1061">
        <v>69.480500000000006</v>
      </c>
      <c r="Q1061">
        <v>338957.22749999998</v>
      </c>
      <c r="R1061">
        <v>3063734.4556999998</v>
      </c>
      <c r="S1061">
        <v>339021.92450000002</v>
      </c>
      <c r="T1061">
        <v>3063759.7900999999</v>
      </c>
      <c r="U1061">
        <v>6.948E-2</v>
      </c>
      <c r="V1061" t="str">
        <f>VLOOKUP(C1061,'Lines LookUp'!$B$1:$C$12,2,0)</f>
        <v>GOT</v>
      </c>
      <c r="W1061" t="str">
        <f>ROUNDUP(Q1061,3)&amp;"-"&amp;ROUNDUP(R1061,3)</f>
        <v>338957.228-3063734.456</v>
      </c>
      <c r="X1061" t="str">
        <f>ROUNDUP(S1061,3)&amp;"-"&amp;ROUNDUP(T1061,3)</f>
        <v>339021.925-3063759.791</v>
      </c>
      <c r="Y1061">
        <f>VLOOKUP(W1061&amp;"-"&amp;V1061,'Buscoords Workout'!$F:$G,2,0)</f>
        <v>4141</v>
      </c>
      <c r="Z1061">
        <f>VLOOKUP(X1061&amp;"-"&amp;V1061,'Buscoords Workout'!$F:$G,2,0)</f>
        <v>4142</v>
      </c>
      <c r="AA1061" t="b">
        <f>OR(ISNA(Y1061),ISNA(Z1061))</f>
        <v>0</v>
      </c>
    </row>
    <row r="1062" spans="1:27" x14ac:dyDescent="0.25">
      <c r="A1062">
        <v>1499</v>
      </c>
      <c r="B1062" t="s">
        <v>24</v>
      </c>
      <c r="C1062" t="s">
        <v>52</v>
      </c>
      <c r="D1062" t="s">
        <v>53</v>
      </c>
      <c r="E1062">
        <v>11</v>
      </c>
      <c r="F1062" t="s">
        <v>37</v>
      </c>
      <c r="G1062">
        <v>100</v>
      </c>
      <c r="H1062" t="s">
        <v>27</v>
      </c>
      <c r="I1062" t="s">
        <v>38</v>
      </c>
      <c r="J1062" t="s">
        <v>36</v>
      </c>
      <c r="K1062" t="s">
        <v>30</v>
      </c>
      <c r="L1062" t="s">
        <v>31</v>
      </c>
      <c r="M1062">
        <v>3</v>
      </c>
      <c r="N1062" t="s">
        <v>32</v>
      </c>
      <c r="O1062" t="s">
        <v>33</v>
      </c>
      <c r="P1062">
        <v>25.349299999999999</v>
      </c>
      <c r="Q1062">
        <v>339021.92450000002</v>
      </c>
      <c r="R1062">
        <v>3063759.7900999999</v>
      </c>
      <c r="S1062">
        <v>339042.02250000002</v>
      </c>
      <c r="T1062">
        <v>3063775.2387000001</v>
      </c>
      <c r="U1062">
        <v>2.5349E-2</v>
      </c>
      <c r="V1062" t="str">
        <f>VLOOKUP(C1062,'Lines LookUp'!$B$1:$C$12,2,0)</f>
        <v>GOT</v>
      </c>
      <c r="W1062" t="str">
        <f>ROUNDUP(Q1062,3)&amp;"-"&amp;ROUNDUP(R1062,3)</f>
        <v>339021.925-3063759.791</v>
      </c>
      <c r="X1062" t="str">
        <f>ROUNDUP(S1062,3)&amp;"-"&amp;ROUNDUP(T1062,3)</f>
        <v>339042.023-3063775.239</v>
      </c>
      <c r="Y1062">
        <f>VLOOKUP(W1062&amp;"-"&amp;V1062,'Buscoords Workout'!$F:$G,2,0)</f>
        <v>4142</v>
      </c>
      <c r="Z1062">
        <f>VLOOKUP(X1062&amp;"-"&amp;V1062,'Buscoords Workout'!$F:$G,2,0)</f>
        <v>4143</v>
      </c>
      <c r="AA1062" t="b">
        <f>OR(ISNA(Y1062),ISNA(Z1062))</f>
        <v>0</v>
      </c>
    </row>
    <row r="1063" spans="1:27" x14ac:dyDescent="0.25">
      <c r="A1063">
        <v>1500</v>
      </c>
      <c r="B1063" t="s">
        <v>24</v>
      </c>
      <c r="C1063" t="s">
        <v>52</v>
      </c>
      <c r="D1063" t="s">
        <v>53</v>
      </c>
      <c r="E1063">
        <v>11</v>
      </c>
      <c r="F1063" t="s">
        <v>37</v>
      </c>
      <c r="G1063">
        <v>100</v>
      </c>
      <c r="H1063" t="s">
        <v>27</v>
      </c>
      <c r="I1063" t="s">
        <v>38</v>
      </c>
      <c r="J1063" t="s">
        <v>36</v>
      </c>
      <c r="K1063" t="s">
        <v>30</v>
      </c>
      <c r="L1063" t="s">
        <v>31</v>
      </c>
      <c r="M1063">
        <v>3</v>
      </c>
      <c r="N1063" t="s">
        <v>32</v>
      </c>
      <c r="O1063" t="s">
        <v>33</v>
      </c>
      <c r="P1063">
        <v>60.353700000000003</v>
      </c>
      <c r="Q1063">
        <v>338619.45510000002</v>
      </c>
      <c r="R1063">
        <v>3063677.8218999999</v>
      </c>
      <c r="S1063">
        <v>338613.23080000002</v>
      </c>
      <c r="T1063">
        <v>3063737.8538000002</v>
      </c>
      <c r="U1063">
        <v>6.0353999999999998E-2</v>
      </c>
      <c r="V1063" t="str">
        <f>VLOOKUP(C1063,'Lines LookUp'!$B$1:$C$12,2,0)</f>
        <v>GOT</v>
      </c>
      <c r="W1063" t="str">
        <f>ROUNDUP(Q1063,3)&amp;"-"&amp;ROUNDUP(R1063,3)</f>
        <v>338619.456-3063677.822</v>
      </c>
      <c r="X1063" t="str">
        <f>ROUNDUP(S1063,3)&amp;"-"&amp;ROUNDUP(T1063,3)</f>
        <v>338613.231-3063737.854</v>
      </c>
      <c r="Y1063">
        <f>VLOOKUP(W1063&amp;"-"&amp;V1063,'Buscoords Workout'!$F:$G,2,0)</f>
        <v>4144</v>
      </c>
      <c r="Z1063">
        <f>VLOOKUP(X1063&amp;"-"&amp;V1063,'Buscoords Workout'!$F:$G,2,0)</f>
        <v>4145</v>
      </c>
      <c r="AA1063" t="b">
        <f>OR(ISNA(Y1063),ISNA(Z1063))</f>
        <v>0</v>
      </c>
    </row>
    <row r="1064" spans="1:27" x14ac:dyDescent="0.25">
      <c r="A1064">
        <v>1501</v>
      </c>
      <c r="B1064" t="s">
        <v>24</v>
      </c>
      <c r="C1064" t="s">
        <v>52</v>
      </c>
      <c r="D1064" t="s">
        <v>53</v>
      </c>
      <c r="E1064">
        <v>11</v>
      </c>
      <c r="F1064" t="s">
        <v>37</v>
      </c>
      <c r="G1064">
        <v>100</v>
      </c>
      <c r="H1064" t="s">
        <v>27</v>
      </c>
      <c r="I1064" t="s">
        <v>38</v>
      </c>
      <c r="J1064" t="s">
        <v>36</v>
      </c>
      <c r="K1064" t="s">
        <v>30</v>
      </c>
      <c r="L1064" t="s">
        <v>31</v>
      </c>
      <c r="M1064">
        <v>3</v>
      </c>
      <c r="N1064" t="s">
        <v>32</v>
      </c>
      <c r="O1064" t="s">
        <v>33</v>
      </c>
      <c r="P1064">
        <v>35.577599999999997</v>
      </c>
      <c r="Q1064">
        <v>338613.23080000002</v>
      </c>
      <c r="R1064">
        <v>3063737.8538000002</v>
      </c>
      <c r="S1064">
        <v>338611.36210000003</v>
      </c>
      <c r="T1064">
        <v>3063773.3823000002</v>
      </c>
      <c r="U1064">
        <v>3.5577999999999999E-2</v>
      </c>
      <c r="V1064" t="str">
        <f>VLOOKUP(C1064,'Lines LookUp'!$B$1:$C$12,2,0)</f>
        <v>GOT</v>
      </c>
      <c r="W1064" t="str">
        <f>ROUNDUP(Q1064,3)&amp;"-"&amp;ROUNDUP(R1064,3)</f>
        <v>338613.231-3063737.854</v>
      </c>
      <c r="X1064" t="str">
        <f>ROUNDUP(S1064,3)&amp;"-"&amp;ROUNDUP(T1064,3)</f>
        <v>338611.363-3063773.383</v>
      </c>
      <c r="Y1064">
        <f>VLOOKUP(W1064&amp;"-"&amp;V1064,'Buscoords Workout'!$F:$G,2,0)</f>
        <v>4145</v>
      </c>
      <c r="Z1064">
        <f>VLOOKUP(X1064&amp;"-"&amp;V1064,'Buscoords Workout'!$F:$G,2,0)</f>
        <v>4146</v>
      </c>
      <c r="AA1064" t="b">
        <f>OR(ISNA(Y1064),ISNA(Z1064))</f>
        <v>0</v>
      </c>
    </row>
    <row r="1065" spans="1:27" x14ac:dyDescent="0.25">
      <c r="A1065">
        <v>1502</v>
      </c>
      <c r="B1065" t="s">
        <v>24</v>
      </c>
      <c r="C1065" t="s">
        <v>52</v>
      </c>
      <c r="D1065" t="s">
        <v>53</v>
      </c>
      <c r="E1065">
        <v>11</v>
      </c>
      <c r="F1065" t="s">
        <v>37</v>
      </c>
      <c r="G1065">
        <v>100</v>
      </c>
      <c r="H1065" t="s">
        <v>27</v>
      </c>
      <c r="I1065" t="s">
        <v>38</v>
      </c>
      <c r="J1065" t="s">
        <v>36</v>
      </c>
      <c r="K1065" t="s">
        <v>30</v>
      </c>
      <c r="L1065" t="s">
        <v>31</v>
      </c>
      <c r="M1065">
        <v>3</v>
      </c>
      <c r="N1065" t="s">
        <v>32</v>
      </c>
      <c r="O1065" t="s">
        <v>33</v>
      </c>
      <c r="P1065">
        <v>36.780999999999999</v>
      </c>
      <c r="Q1065">
        <v>338611.36210000003</v>
      </c>
      <c r="R1065">
        <v>3063773.3823000002</v>
      </c>
      <c r="S1065">
        <v>338608.92379999999</v>
      </c>
      <c r="T1065">
        <v>3063810.0824000002</v>
      </c>
      <c r="U1065">
        <v>3.6781000000000001E-2</v>
      </c>
      <c r="V1065" t="str">
        <f>VLOOKUP(C1065,'Lines LookUp'!$B$1:$C$12,2,0)</f>
        <v>GOT</v>
      </c>
      <c r="W1065" t="str">
        <f>ROUNDUP(Q1065,3)&amp;"-"&amp;ROUNDUP(R1065,3)</f>
        <v>338611.363-3063773.383</v>
      </c>
      <c r="X1065" t="str">
        <f>ROUNDUP(S1065,3)&amp;"-"&amp;ROUNDUP(T1065,3)</f>
        <v>338608.924-3063810.083</v>
      </c>
      <c r="Y1065">
        <f>VLOOKUP(W1065&amp;"-"&amp;V1065,'Buscoords Workout'!$F:$G,2,0)</f>
        <v>4146</v>
      </c>
      <c r="Z1065">
        <f>VLOOKUP(X1065&amp;"-"&amp;V1065,'Buscoords Workout'!$F:$G,2,0)</f>
        <v>4147</v>
      </c>
      <c r="AA1065" t="b">
        <f>OR(ISNA(Y1065),ISNA(Z1065))</f>
        <v>0</v>
      </c>
    </row>
    <row r="1066" spans="1:27" x14ac:dyDescent="0.25">
      <c r="A1066">
        <v>1503</v>
      </c>
      <c r="B1066" t="s">
        <v>24</v>
      </c>
      <c r="C1066" t="s">
        <v>52</v>
      </c>
      <c r="D1066" t="s">
        <v>53</v>
      </c>
      <c r="E1066">
        <v>11</v>
      </c>
      <c r="F1066" t="s">
        <v>37</v>
      </c>
      <c r="G1066">
        <v>100</v>
      </c>
      <c r="H1066" t="s">
        <v>27</v>
      </c>
      <c r="I1066" t="s">
        <v>38</v>
      </c>
      <c r="J1066" t="s">
        <v>36</v>
      </c>
      <c r="K1066" t="s">
        <v>30</v>
      </c>
      <c r="L1066" t="s">
        <v>31</v>
      </c>
      <c r="M1066">
        <v>3</v>
      </c>
      <c r="N1066" t="s">
        <v>32</v>
      </c>
      <c r="O1066" t="s">
        <v>33</v>
      </c>
      <c r="P1066">
        <v>43.634</v>
      </c>
      <c r="Q1066">
        <v>338665.34230000002</v>
      </c>
      <c r="R1066">
        <v>3063564.298</v>
      </c>
      <c r="S1066">
        <v>338700.63069999998</v>
      </c>
      <c r="T1066">
        <v>3063538.6338</v>
      </c>
      <c r="U1066">
        <v>4.3633999999999999E-2</v>
      </c>
      <c r="V1066" t="str">
        <f>VLOOKUP(C1066,'Lines LookUp'!$B$1:$C$12,2,0)</f>
        <v>GOT</v>
      </c>
      <c r="W1066" t="str">
        <f>ROUNDUP(Q1066,3)&amp;"-"&amp;ROUNDUP(R1066,3)</f>
        <v>338665.343-3063564.298</v>
      </c>
      <c r="X1066" t="str">
        <f>ROUNDUP(S1066,3)&amp;"-"&amp;ROUNDUP(T1066,3)</f>
        <v>338700.631-3063538.634</v>
      </c>
      <c r="Y1066">
        <f>VLOOKUP(W1066&amp;"-"&amp;V1066,'Buscoords Workout'!$F:$G,2,0)</f>
        <v>4130</v>
      </c>
      <c r="Z1066">
        <f>VLOOKUP(X1066&amp;"-"&amp;V1066,'Buscoords Workout'!$F:$G,2,0)</f>
        <v>4131</v>
      </c>
      <c r="AA1066" t="b">
        <f>OR(ISNA(Y1066),ISNA(Z1066))</f>
        <v>0</v>
      </c>
    </row>
    <row r="1067" spans="1:27" x14ac:dyDescent="0.25">
      <c r="A1067">
        <v>0</v>
      </c>
      <c r="B1067" t="s">
        <v>24</v>
      </c>
      <c r="C1067" t="s">
        <v>25</v>
      </c>
      <c r="D1067" t="s">
        <v>26</v>
      </c>
      <c r="E1067">
        <v>11</v>
      </c>
      <c r="F1067" t="s">
        <v>42</v>
      </c>
      <c r="G1067">
        <v>300</v>
      </c>
      <c r="H1067" t="s">
        <v>27</v>
      </c>
      <c r="I1067" t="s">
        <v>28</v>
      </c>
      <c r="J1067" t="s">
        <v>29</v>
      </c>
      <c r="K1067" t="s">
        <v>49</v>
      </c>
      <c r="L1067" t="s">
        <v>31</v>
      </c>
      <c r="M1067">
        <v>3</v>
      </c>
      <c r="N1067" t="s">
        <v>32</v>
      </c>
      <c r="O1067" t="s">
        <v>33</v>
      </c>
      <c r="P1067">
        <v>4.9128499999999997</v>
      </c>
      <c r="Q1067">
        <v>336236.49300000002</v>
      </c>
      <c r="R1067">
        <v>3063405.7793000001</v>
      </c>
      <c r="S1067">
        <v>336233.87283299997</v>
      </c>
      <c r="T1067">
        <v>3063409.93512</v>
      </c>
      <c r="U1067">
        <v>4.9129999999999998E-3</v>
      </c>
      <c r="V1067" t="str">
        <f>VLOOKUP(C1067,'Lines LookUp'!$B$1:$C$12,2,0)</f>
        <v>ICH</v>
      </c>
      <c r="W1067" t="str">
        <f>ROUNDUP(Q1067,3)&amp;"-"&amp;ROUNDUP(R1067,3)</f>
        <v>336236.493-3063405.78</v>
      </c>
      <c r="X1067" t="str">
        <f>ROUNDUP(S1067,3)&amp;"-"&amp;ROUNDUP(T1067,3)</f>
        <v>336233.873-3063409.936</v>
      </c>
      <c r="Y1067">
        <f>VLOOKUP(W1067&amp;"-"&amp;V1067,'Buscoords Workout'!$F:$G,2,0)</f>
        <v>105</v>
      </c>
      <c r="Z1067">
        <f>VLOOKUP(X1067&amp;"-"&amp;V1067,'Buscoords Workout'!$F:$G,2,0)</f>
        <v>5033</v>
      </c>
      <c r="AA1067" t="b">
        <f>OR(ISNA(Y1067),ISNA(Z1067))</f>
        <v>0</v>
      </c>
    </row>
    <row r="1068" spans="1:27" x14ac:dyDescent="0.25">
      <c r="A1068">
        <v>1</v>
      </c>
      <c r="B1068" t="s">
        <v>24</v>
      </c>
      <c r="C1068" t="s">
        <v>25</v>
      </c>
      <c r="D1068" t="s">
        <v>26</v>
      </c>
      <c r="E1068">
        <v>11</v>
      </c>
      <c r="F1068" t="s">
        <v>42</v>
      </c>
      <c r="G1068">
        <v>300</v>
      </c>
      <c r="H1068" t="s">
        <v>27</v>
      </c>
      <c r="I1068" t="s">
        <v>28</v>
      </c>
      <c r="J1068" t="s">
        <v>29</v>
      </c>
      <c r="K1068" t="s">
        <v>49</v>
      </c>
      <c r="L1068" t="s">
        <v>31</v>
      </c>
      <c r="M1068">
        <v>3</v>
      </c>
      <c r="N1068" t="s">
        <v>32</v>
      </c>
      <c r="O1068" t="s">
        <v>33</v>
      </c>
      <c r="P1068">
        <v>5.32904</v>
      </c>
      <c r="Q1068">
        <v>336233.87283299997</v>
      </c>
      <c r="R1068">
        <v>3063409.93512</v>
      </c>
      <c r="S1068">
        <v>336231.0307</v>
      </c>
      <c r="T1068">
        <v>3063414.443</v>
      </c>
      <c r="U1068">
        <v>5.3290000000000004E-3</v>
      </c>
      <c r="V1068" t="str">
        <f>VLOOKUP(C1068,'Lines LookUp'!$B$1:$C$12,2,0)</f>
        <v>ICH</v>
      </c>
      <c r="W1068" t="str">
        <f>ROUNDUP(Q1068,3)&amp;"-"&amp;ROUNDUP(R1068,3)</f>
        <v>336233.873-3063409.936</v>
      </c>
      <c r="X1068" t="str">
        <f>ROUNDUP(S1068,3)&amp;"-"&amp;ROUNDUP(T1068,3)</f>
        <v>336231.031-3063414.443</v>
      </c>
      <c r="Y1068">
        <f>VLOOKUP(W1068&amp;"-"&amp;V1068,'Buscoords Workout'!$F:$G,2,0)</f>
        <v>5033</v>
      </c>
      <c r="Z1068">
        <f>VLOOKUP(X1068&amp;"-"&amp;V1068,'Buscoords Workout'!$F:$G,2,0)</f>
        <v>5001</v>
      </c>
      <c r="AA1068" t="b">
        <f>OR(ISNA(Y1068),ISNA(Z1068))</f>
        <v>0</v>
      </c>
    </row>
    <row r="1069" spans="1:27" x14ac:dyDescent="0.25">
      <c r="A1069">
        <v>2</v>
      </c>
      <c r="B1069" t="s">
        <v>24</v>
      </c>
      <c r="C1069" t="s">
        <v>25</v>
      </c>
      <c r="D1069" t="s">
        <v>26</v>
      </c>
      <c r="E1069">
        <v>11</v>
      </c>
      <c r="F1069" t="s">
        <v>42</v>
      </c>
      <c r="G1069">
        <v>300</v>
      </c>
      <c r="H1069" t="s">
        <v>27</v>
      </c>
      <c r="I1069" t="s">
        <v>28</v>
      </c>
      <c r="J1069" t="s">
        <v>29</v>
      </c>
      <c r="K1069" t="s">
        <v>49</v>
      </c>
      <c r="L1069" t="s">
        <v>31</v>
      </c>
      <c r="M1069">
        <v>3</v>
      </c>
      <c r="N1069" t="s">
        <v>32</v>
      </c>
      <c r="O1069" t="s">
        <v>33</v>
      </c>
      <c r="P1069">
        <v>11.2872</v>
      </c>
      <c r="Q1069">
        <v>336231.0307</v>
      </c>
      <c r="R1069">
        <v>3063414.443</v>
      </c>
      <c r="S1069">
        <v>336225.072721</v>
      </c>
      <c r="T1069">
        <v>3063424.0296800002</v>
      </c>
      <c r="U1069">
        <v>1.1287E-2</v>
      </c>
      <c r="V1069" t="str">
        <f>VLOOKUP(C1069,'Lines LookUp'!$B$1:$C$12,2,0)</f>
        <v>ICH</v>
      </c>
      <c r="W1069" t="str">
        <f>ROUNDUP(Q1069,3)&amp;"-"&amp;ROUNDUP(R1069,3)</f>
        <v>336231.031-3063414.443</v>
      </c>
      <c r="X1069" t="str">
        <f>ROUNDUP(S1069,3)&amp;"-"&amp;ROUNDUP(T1069,3)</f>
        <v>336225.073-3063424.03</v>
      </c>
      <c r="Y1069">
        <f>VLOOKUP(W1069&amp;"-"&amp;V1069,'Buscoords Workout'!$F:$G,2,0)</f>
        <v>5001</v>
      </c>
      <c r="Z1069">
        <f>VLOOKUP(X1069&amp;"-"&amp;V1069,'Buscoords Workout'!$F:$G,2,0)</f>
        <v>5034</v>
      </c>
      <c r="AA1069" t="b">
        <f>OR(ISNA(Y1069),ISNA(Z1069))</f>
        <v>0</v>
      </c>
    </row>
    <row r="1070" spans="1:27" x14ac:dyDescent="0.25">
      <c r="A1070">
        <v>3</v>
      </c>
      <c r="B1070" t="s">
        <v>24</v>
      </c>
      <c r="C1070" t="s">
        <v>25</v>
      </c>
      <c r="D1070" t="s">
        <v>26</v>
      </c>
      <c r="E1070">
        <v>11</v>
      </c>
      <c r="F1070" t="s">
        <v>42</v>
      </c>
      <c r="G1070">
        <v>300</v>
      </c>
      <c r="H1070" t="s">
        <v>27</v>
      </c>
      <c r="I1070" t="s">
        <v>28</v>
      </c>
      <c r="J1070" t="s">
        <v>29</v>
      </c>
      <c r="K1070" t="s">
        <v>49</v>
      </c>
      <c r="L1070" t="s">
        <v>31</v>
      </c>
      <c r="M1070">
        <v>3</v>
      </c>
      <c r="N1070" t="s">
        <v>32</v>
      </c>
      <c r="O1070" t="s">
        <v>33</v>
      </c>
      <c r="P1070">
        <v>0.80110400000000004</v>
      </c>
      <c r="Q1070">
        <v>336221.44286299997</v>
      </c>
      <c r="R1070">
        <v>3063429.87029</v>
      </c>
      <c r="S1070">
        <v>336221.02</v>
      </c>
      <c r="T1070">
        <v>3063430.5507</v>
      </c>
      <c r="U1070">
        <v>8.0099999999999995E-4</v>
      </c>
      <c r="V1070" t="str">
        <f>VLOOKUP(C1070,'Lines LookUp'!$B$1:$C$12,2,0)</f>
        <v>ICH</v>
      </c>
      <c r="W1070" t="str">
        <f>ROUNDUP(Q1070,3)&amp;"-"&amp;ROUNDUP(R1070,3)</f>
        <v>336221.443-3063429.871</v>
      </c>
      <c r="X1070" t="str">
        <f>ROUNDUP(S1070,3)&amp;"-"&amp;ROUNDUP(T1070,3)</f>
        <v>336221.02-3063430.551</v>
      </c>
      <c r="Y1070">
        <f>VLOOKUP(W1070&amp;"-"&amp;V1070,'Buscoords Workout'!$F:$G,2,0)</f>
        <v>5036</v>
      </c>
      <c r="Z1070">
        <f>VLOOKUP(X1070&amp;"-"&amp;V1070,'Buscoords Workout'!$F:$G,2,0)</f>
        <v>5002</v>
      </c>
      <c r="AA1070" t="b">
        <f>OR(ISNA(Y1070),ISNA(Z1070))</f>
        <v>0</v>
      </c>
    </row>
    <row r="1071" spans="1:27" x14ac:dyDescent="0.25">
      <c r="A1071">
        <v>4</v>
      </c>
      <c r="B1071" t="s">
        <v>24</v>
      </c>
      <c r="C1071" t="s">
        <v>25</v>
      </c>
      <c r="D1071" t="s">
        <v>26</v>
      </c>
      <c r="E1071">
        <v>11</v>
      </c>
      <c r="F1071" t="s">
        <v>42</v>
      </c>
      <c r="G1071">
        <v>300</v>
      </c>
      <c r="H1071" t="s">
        <v>27</v>
      </c>
      <c r="I1071" t="s">
        <v>28</v>
      </c>
      <c r="J1071" t="s">
        <v>29</v>
      </c>
      <c r="K1071" t="s">
        <v>49</v>
      </c>
      <c r="L1071" t="s">
        <v>31</v>
      </c>
      <c r="M1071">
        <v>3</v>
      </c>
      <c r="N1071" t="s">
        <v>32</v>
      </c>
      <c r="O1071" t="s">
        <v>33</v>
      </c>
      <c r="P1071">
        <v>5.7850400000000004</v>
      </c>
      <c r="Q1071">
        <v>336224.49650100002</v>
      </c>
      <c r="R1071">
        <v>3063424.9568400001</v>
      </c>
      <c r="S1071">
        <v>336221.44286299997</v>
      </c>
      <c r="T1071">
        <v>3063429.87029</v>
      </c>
      <c r="U1071">
        <v>5.7850000000000002E-3</v>
      </c>
      <c r="V1071" t="str">
        <f>VLOOKUP(C1071,'Lines LookUp'!$B$1:$C$12,2,0)</f>
        <v>ICH</v>
      </c>
      <c r="W1071" t="str">
        <f>ROUNDUP(Q1071,3)&amp;"-"&amp;ROUNDUP(R1071,3)</f>
        <v>336224.497-3063424.957</v>
      </c>
      <c r="X1071" t="str">
        <f>ROUNDUP(S1071,3)&amp;"-"&amp;ROUNDUP(T1071,3)</f>
        <v>336221.443-3063429.871</v>
      </c>
      <c r="Y1071">
        <f>VLOOKUP(W1071&amp;"-"&amp;V1071,'Buscoords Workout'!$F:$G,2,0)</f>
        <v>5035</v>
      </c>
      <c r="Z1071">
        <f>VLOOKUP(X1071&amp;"-"&amp;V1071,'Buscoords Workout'!$F:$G,2,0)</f>
        <v>5036</v>
      </c>
      <c r="AA1071" t="b">
        <f>OR(ISNA(Y1071),ISNA(Z1071))</f>
        <v>0</v>
      </c>
    </row>
    <row r="1072" spans="1:27" x14ac:dyDescent="0.25">
      <c r="A1072">
        <v>5</v>
      </c>
      <c r="B1072" t="s">
        <v>24</v>
      </c>
      <c r="C1072" t="s">
        <v>25</v>
      </c>
      <c r="D1072" t="s">
        <v>26</v>
      </c>
      <c r="E1072">
        <v>11</v>
      </c>
      <c r="F1072" t="s">
        <v>42</v>
      </c>
      <c r="G1072">
        <v>300</v>
      </c>
      <c r="H1072" t="s">
        <v>27</v>
      </c>
      <c r="I1072" t="s">
        <v>28</v>
      </c>
      <c r="J1072" t="s">
        <v>29</v>
      </c>
      <c r="K1072" t="s">
        <v>49</v>
      </c>
      <c r="L1072" t="s">
        <v>31</v>
      </c>
      <c r="M1072">
        <v>3</v>
      </c>
      <c r="N1072" t="s">
        <v>32</v>
      </c>
      <c r="O1072" t="s">
        <v>33</v>
      </c>
      <c r="P1072">
        <v>1.0916300000000001</v>
      </c>
      <c r="Q1072">
        <v>336225.072721</v>
      </c>
      <c r="R1072">
        <v>3063424.0296800002</v>
      </c>
      <c r="S1072">
        <v>336224.49650100002</v>
      </c>
      <c r="T1072">
        <v>3063424.9568400001</v>
      </c>
      <c r="U1072">
        <v>1.0920000000000001E-3</v>
      </c>
      <c r="V1072" t="str">
        <f>VLOOKUP(C1072,'Lines LookUp'!$B$1:$C$12,2,0)</f>
        <v>ICH</v>
      </c>
      <c r="W1072" t="str">
        <f>ROUNDUP(Q1072,3)&amp;"-"&amp;ROUNDUP(R1072,3)</f>
        <v>336225.073-3063424.03</v>
      </c>
      <c r="X1072" t="str">
        <f>ROUNDUP(S1072,3)&amp;"-"&amp;ROUNDUP(T1072,3)</f>
        <v>336224.497-3063424.957</v>
      </c>
      <c r="Y1072">
        <f>VLOOKUP(W1072&amp;"-"&amp;V1072,'Buscoords Workout'!$F:$G,2,0)</f>
        <v>5034</v>
      </c>
      <c r="Z1072">
        <f>VLOOKUP(X1072&amp;"-"&amp;V1072,'Buscoords Workout'!$F:$G,2,0)</f>
        <v>5035</v>
      </c>
      <c r="AA1072" t="b">
        <f>OR(ISNA(Y1072),ISNA(Z1072))</f>
        <v>0</v>
      </c>
    </row>
    <row r="1073" spans="1:27" x14ac:dyDescent="0.25">
      <c r="A1073">
        <v>6</v>
      </c>
      <c r="B1073" t="s">
        <v>24</v>
      </c>
      <c r="C1073" t="s">
        <v>25</v>
      </c>
      <c r="D1073" t="s">
        <v>26</v>
      </c>
      <c r="E1073">
        <v>11</v>
      </c>
      <c r="F1073" t="s">
        <v>42</v>
      </c>
      <c r="G1073">
        <v>300</v>
      </c>
      <c r="H1073" t="s">
        <v>27</v>
      </c>
      <c r="I1073" t="s">
        <v>28</v>
      </c>
      <c r="J1073" t="s">
        <v>29</v>
      </c>
      <c r="K1073" t="s">
        <v>49</v>
      </c>
      <c r="L1073" t="s">
        <v>31</v>
      </c>
      <c r="M1073">
        <v>3</v>
      </c>
      <c r="N1073" t="s">
        <v>32</v>
      </c>
      <c r="O1073" t="s">
        <v>33</v>
      </c>
      <c r="P1073">
        <v>2.6359599999999999</v>
      </c>
      <c r="Q1073">
        <v>336221.02</v>
      </c>
      <c r="R1073">
        <v>3063430.5507</v>
      </c>
      <c r="S1073">
        <v>336219.748754</v>
      </c>
      <c r="T1073">
        <v>3063432.8598600002</v>
      </c>
      <c r="U1073">
        <v>2.6359999999999999E-3</v>
      </c>
      <c r="V1073" t="str">
        <f>VLOOKUP(C1073,'Lines LookUp'!$B$1:$C$12,2,0)</f>
        <v>ICH</v>
      </c>
      <c r="W1073" t="str">
        <f>ROUNDUP(Q1073,3)&amp;"-"&amp;ROUNDUP(R1073,3)</f>
        <v>336221.02-3063430.551</v>
      </c>
      <c r="X1073" t="str">
        <f>ROUNDUP(S1073,3)&amp;"-"&amp;ROUNDUP(T1073,3)</f>
        <v>336219.749-3063432.86</v>
      </c>
      <c r="Y1073">
        <f>VLOOKUP(W1073&amp;"-"&amp;V1073,'Buscoords Workout'!$F:$G,2,0)</f>
        <v>5002</v>
      </c>
      <c r="Z1073">
        <f>VLOOKUP(X1073&amp;"-"&amp;V1073,'Buscoords Workout'!$F:$G,2,0)</f>
        <v>5037</v>
      </c>
      <c r="AA1073" t="b">
        <f>OR(ISNA(Y1073),ISNA(Z1073))</f>
        <v>0</v>
      </c>
    </row>
    <row r="1074" spans="1:27" x14ac:dyDescent="0.25">
      <c r="A1074">
        <v>8</v>
      </c>
      <c r="B1074" t="s">
        <v>24</v>
      </c>
      <c r="C1074" t="s">
        <v>25</v>
      </c>
      <c r="D1074" t="s">
        <v>26</v>
      </c>
      <c r="E1074">
        <v>11</v>
      </c>
      <c r="F1074" t="s">
        <v>42</v>
      </c>
      <c r="G1074">
        <v>300</v>
      </c>
      <c r="H1074" t="s">
        <v>27</v>
      </c>
      <c r="I1074" t="s">
        <v>28</v>
      </c>
      <c r="J1074" t="s">
        <v>29</v>
      </c>
      <c r="K1074" t="s">
        <v>49</v>
      </c>
      <c r="L1074" t="s">
        <v>31</v>
      </c>
      <c r="M1074">
        <v>3</v>
      </c>
      <c r="N1074" t="s">
        <v>32</v>
      </c>
      <c r="O1074" t="s">
        <v>33</v>
      </c>
      <c r="P1074">
        <v>3.0524</v>
      </c>
      <c r="Q1074">
        <v>336215.18718200002</v>
      </c>
      <c r="R1074">
        <v>3063441.14573</v>
      </c>
      <c r="S1074">
        <v>336213.71509999997</v>
      </c>
      <c r="T1074">
        <v>3063443.8196999999</v>
      </c>
      <c r="U1074">
        <v>3.052E-3</v>
      </c>
      <c r="V1074" t="str">
        <f>VLOOKUP(C1074,'Lines LookUp'!$B$1:$C$12,2,0)</f>
        <v>ICH</v>
      </c>
      <c r="W1074" t="str">
        <f>ROUNDUP(Q1074,3)&amp;"-"&amp;ROUNDUP(R1074,3)</f>
        <v>336215.188-3063441.146</v>
      </c>
      <c r="X1074" t="str">
        <f>ROUNDUP(S1074,3)&amp;"-"&amp;ROUNDUP(T1074,3)</f>
        <v>336213.716-3063443.82</v>
      </c>
      <c r="Y1074">
        <f>VLOOKUP(W1074&amp;"-"&amp;V1074,'Buscoords Workout'!$F:$G,2,0)</f>
        <v>5039</v>
      </c>
      <c r="Z1074">
        <f>VLOOKUP(X1074&amp;"-"&amp;V1074,'Buscoords Workout'!$F:$G,2,0)</f>
        <v>5003</v>
      </c>
      <c r="AA1074" t="b">
        <f>OR(ISNA(Y1074),ISNA(Z1074))</f>
        <v>0</v>
      </c>
    </row>
    <row r="1075" spans="1:27" x14ac:dyDescent="0.25">
      <c r="A1075">
        <v>12</v>
      </c>
      <c r="B1075" t="s">
        <v>24</v>
      </c>
      <c r="C1075" t="s">
        <v>25</v>
      </c>
      <c r="D1075" t="s">
        <v>26</v>
      </c>
      <c r="E1075">
        <v>11</v>
      </c>
      <c r="F1075" t="s">
        <v>42</v>
      </c>
      <c r="G1075">
        <v>300</v>
      </c>
      <c r="H1075" t="s">
        <v>27</v>
      </c>
      <c r="I1075" t="s">
        <v>28</v>
      </c>
      <c r="J1075" t="s">
        <v>29</v>
      </c>
      <c r="K1075" t="s">
        <v>49</v>
      </c>
      <c r="L1075" t="s">
        <v>31</v>
      </c>
      <c r="M1075">
        <v>3</v>
      </c>
      <c r="N1075" t="s">
        <v>32</v>
      </c>
      <c r="O1075" t="s">
        <v>33</v>
      </c>
      <c r="P1075">
        <v>5.7939800000000004</v>
      </c>
      <c r="Q1075">
        <v>336210.45565600001</v>
      </c>
      <c r="R1075">
        <v>3063449.3567300001</v>
      </c>
      <c r="S1075">
        <v>336207.516405</v>
      </c>
      <c r="T1075">
        <v>3063454.3498200001</v>
      </c>
      <c r="U1075">
        <v>5.7939999999999997E-3</v>
      </c>
      <c r="V1075" t="str">
        <f>VLOOKUP(C1075,'Lines LookUp'!$B$1:$C$12,2,0)</f>
        <v>ICH</v>
      </c>
      <c r="W1075" t="str">
        <f>ROUNDUP(Q1075,3)&amp;"-"&amp;ROUNDUP(R1075,3)</f>
        <v>336210.456-3063449.357</v>
      </c>
      <c r="X1075" t="str">
        <f>ROUNDUP(S1075,3)&amp;"-"&amp;ROUNDUP(T1075,3)</f>
        <v>336207.517-3063454.35</v>
      </c>
      <c r="Y1075">
        <f>VLOOKUP(W1075&amp;"-"&amp;V1075,'Buscoords Workout'!$F:$G,2,0)</f>
        <v>5041</v>
      </c>
      <c r="Z1075">
        <f>VLOOKUP(X1075&amp;"-"&amp;V1075,'Buscoords Workout'!$F:$G,2,0)</f>
        <v>5042</v>
      </c>
      <c r="AA1075" t="b">
        <f>OR(ISNA(Y1075),ISNA(Z1075))</f>
        <v>0</v>
      </c>
    </row>
    <row r="1076" spans="1:27" x14ac:dyDescent="0.25">
      <c r="A1076">
        <v>13</v>
      </c>
      <c r="B1076" t="s">
        <v>24</v>
      </c>
      <c r="C1076" t="s">
        <v>25</v>
      </c>
      <c r="D1076" t="s">
        <v>26</v>
      </c>
      <c r="E1076">
        <v>11</v>
      </c>
      <c r="F1076" t="s">
        <v>42</v>
      </c>
      <c r="G1076">
        <v>300</v>
      </c>
      <c r="H1076" t="s">
        <v>27</v>
      </c>
      <c r="I1076" t="s">
        <v>28</v>
      </c>
      <c r="J1076" t="s">
        <v>29</v>
      </c>
      <c r="K1076" t="s">
        <v>49</v>
      </c>
      <c r="L1076" t="s">
        <v>31</v>
      </c>
      <c r="M1076">
        <v>3</v>
      </c>
      <c r="N1076" t="s">
        <v>32</v>
      </c>
      <c r="O1076" t="s">
        <v>33</v>
      </c>
      <c r="P1076">
        <v>2.2028699999999999</v>
      </c>
      <c r="Q1076">
        <v>336207.516405</v>
      </c>
      <c r="R1076">
        <v>3063454.3498200001</v>
      </c>
      <c r="S1076">
        <v>336206.39889999997</v>
      </c>
      <c r="T1076">
        <v>3063456.2481999998</v>
      </c>
      <c r="U1076">
        <v>2.2030000000000001E-3</v>
      </c>
      <c r="V1076" t="str">
        <f>VLOOKUP(C1076,'Lines LookUp'!$B$1:$C$12,2,0)</f>
        <v>ICH</v>
      </c>
      <c r="W1076" t="str">
        <f>ROUNDUP(Q1076,3)&amp;"-"&amp;ROUNDUP(R1076,3)</f>
        <v>336207.517-3063454.35</v>
      </c>
      <c r="X1076" t="str">
        <f>ROUNDUP(S1076,3)&amp;"-"&amp;ROUNDUP(T1076,3)</f>
        <v>336206.399-3063456.249</v>
      </c>
      <c r="Y1076">
        <f>VLOOKUP(W1076&amp;"-"&amp;V1076,'Buscoords Workout'!$F:$G,2,0)</f>
        <v>5042</v>
      </c>
      <c r="Z1076">
        <f>VLOOKUP(X1076&amp;"-"&amp;V1076,'Buscoords Workout'!$F:$G,2,0)</f>
        <v>5004</v>
      </c>
      <c r="AA1076" t="b">
        <f>OR(ISNA(Y1076),ISNA(Z1076))</f>
        <v>0</v>
      </c>
    </row>
    <row r="1077" spans="1:27" x14ac:dyDescent="0.25">
      <c r="A1077">
        <v>14</v>
      </c>
      <c r="B1077" t="s">
        <v>24</v>
      </c>
      <c r="C1077" t="s">
        <v>25</v>
      </c>
      <c r="D1077" t="s">
        <v>26</v>
      </c>
      <c r="E1077">
        <v>11</v>
      </c>
      <c r="F1077" t="s">
        <v>42</v>
      </c>
      <c r="G1077">
        <v>300</v>
      </c>
      <c r="H1077" t="s">
        <v>27</v>
      </c>
      <c r="I1077" t="s">
        <v>28</v>
      </c>
      <c r="J1077" t="s">
        <v>29</v>
      </c>
      <c r="K1077" t="s">
        <v>49</v>
      </c>
      <c r="L1077" t="s">
        <v>31</v>
      </c>
      <c r="M1077">
        <v>3</v>
      </c>
      <c r="N1077" t="s">
        <v>32</v>
      </c>
      <c r="O1077" t="s">
        <v>33</v>
      </c>
      <c r="P1077">
        <v>0.170929</v>
      </c>
      <c r="Q1077">
        <v>336206.39889999997</v>
      </c>
      <c r="R1077">
        <v>3063456.2481999998</v>
      </c>
      <c r="S1077">
        <v>336206.30991499999</v>
      </c>
      <c r="T1077">
        <v>3063456.39414</v>
      </c>
      <c r="U1077">
        <v>1.7100000000000001E-4</v>
      </c>
      <c r="V1077" t="str">
        <f>VLOOKUP(C1077,'Lines LookUp'!$B$1:$C$12,2,0)</f>
        <v>ICH</v>
      </c>
      <c r="W1077" t="str">
        <f>ROUNDUP(Q1077,3)&amp;"-"&amp;ROUNDUP(R1077,3)</f>
        <v>336206.399-3063456.249</v>
      </c>
      <c r="X1077" t="str">
        <f>ROUNDUP(S1077,3)&amp;"-"&amp;ROUNDUP(T1077,3)</f>
        <v>336206.31-3063456.395</v>
      </c>
      <c r="Y1077">
        <f>VLOOKUP(W1077&amp;"-"&amp;V1077,'Buscoords Workout'!$F:$G,2,0)</f>
        <v>5004</v>
      </c>
      <c r="Z1077">
        <f>VLOOKUP(X1077&amp;"-"&amp;V1077,'Buscoords Workout'!$F:$G,2,0)</f>
        <v>5043</v>
      </c>
      <c r="AA1077" t="b">
        <f>OR(ISNA(Y1077),ISNA(Z1077))</f>
        <v>0</v>
      </c>
    </row>
    <row r="1078" spans="1:27" x14ac:dyDescent="0.25">
      <c r="A1078">
        <v>15</v>
      </c>
      <c r="B1078" t="s">
        <v>24</v>
      </c>
      <c r="C1078" t="s">
        <v>25</v>
      </c>
      <c r="D1078" t="s">
        <v>26</v>
      </c>
      <c r="E1078">
        <v>11</v>
      </c>
      <c r="F1078" t="s">
        <v>42</v>
      </c>
      <c r="G1078">
        <v>300</v>
      </c>
      <c r="H1078" t="s">
        <v>27</v>
      </c>
      <c r="I1078" t="s">
        <v>28</v>
      </c>
      <c r="J1078" t="s">
        <v>29</v>
      </c>
      <c r="K1078" t="s">
        <v>49</v>
      </c>
      <c r="L1078" t="s">
        <v>31</v>
      </c>
      <c r="M1078">
        <v>3</v>
      </c>
      <c r="N1078" t="s">
        <v>32</v>
      </c>
      <c r="O1078" t="s">
        <v>33</v>
      </c>
      <c r="P1078">
        <v>0.99584899999999998</v>
      </c>
      <c r="Q1078">
        <v>336200.97891900002</v>
      </c>
      <c r="R1078">
        <v>3063465.1373000001</v>
      </c>
      <c r="S1078">
        <v>336200.460487</v>
      </c>
      <c r="T1078">
        <v>3063465.9875599998</v>
      </c>
      <c r="U1078">
        <v>9.9599999999999992E-4</v>
      </c>
      <c r="V1078" t="str">
        <f>VLOOKUP(C1078,'Lines LookUp'!$B$1:$C$12,2,0)</f>
        <v>ICH</v>
      </c>
      <c r="W1078" t="str">
        <f>ROUNDUP(Q1078,3)&amp;"-"&amp;ROUNDUP(R1078,3)</f>
        <v>336200.979-3063465.138</v>
      </c>
      <c r="X1078" t="str">
        <f>ROUNDUP(S1078,3)&amp;"-"&amp;ROUNDUP(T1078,3)</f>
        <v>336200.461-3063465.988</v>
      </c>
      <c r="Y1078">
        <f>VLOOKUP(W1078&amp;"-"&amp;V1078,'Buscoords Workout'!$F:$G,2,0)</f>
        <v>5045</v>
      </c>
      <c r="Z1078">
        <f>VLOOKUP(X1078&amp;"-"&amp;V1078,'Buscoords Workout'!$F:$G,2,0)</f>
        <v>5046</v>
      </c>
      <c r="AA1078" t="b">
        <f>OR(ISNA(Y1078),ISNA(Z1078))</f>
        <v>0</v>
      </c>
    </row>
    <row r="1079" spans="1:27" x14ac:dyDescent="0.25">
      <c r="A1079">
        <v>16</v>
      </c>
      <c r="B1079" t="s">
        <v>24</v>
      </c>
      <c r="C1079" t="s">
        <v>25</v>
      </c>
      <c r="D1079" t="s">
        <v>26</v>
      </c>
      <c r="E1079">
        <v>11</v>
      </c>
      <c r="F1079" t="s">
        <v>42</v>
      </c>
      <c r="G1079">
        <v>300</v>
      </c>
      <c r="H1079" t="s">
        <v>27</v>
      </c>
      <c r="I1079" t="s">
        <v>28</v>
      </c>
      <c r="J1079" t="s">
        <v>29</v>
      </c>
      <c r="K1079" t="s">
        <v>49</v>
      </c>
      <c r="L1079" t="s">
        <v>31</v>
      </c>
      <c r="M1079">
        <v>3</v>
      </c>
      <c r="N1079" t="s">
        <v>32</v>
      </c>
      <c r="O1079" t="s">
        <v>33</v>
      </c>
      <c r="P1079">
        <v>0.96249200000000001</v>
      </c>
      <c r="Q1079">
        <v>336200.460487</v>
      </c>
      <c r="R1079">
        <v>3063465.9875599998</v>
      </c>
      <c r="S1079">
        <v>336199.95942000003</v>
      </c>
      <c r="T1079">
        <v>3063466.8093400002</v>
      </c>
      <c r="U1079">
        <v>9.6199999999999996E-4</v>
      </c>
      <c r="V1079" t="str">
        <f>VLOOKUP(C1079,'Lines LookUp'!$B$1:$C$12,2,0)</f>
        <v>ICH</v>
      </c>
      <c r="W1079" t="str">
        <f>ROUNDUP(Q1079,3)&amp;"-"&amp;ROUNDUP(R1079,3)</f>
        <v>336200.461-3063465.988</v>
      </c>
      <c r="X1079" t="str">
        <f>ROUNDUP(S1079,3)&amp;"-"&amp;ROUNDUP(T1079,3)</f>
        <v>336199.96-3063466.81</v>
      </c>
      <c r="Y1079">
        <f>VLOOKUP(W1079&amp;"-"&amp;V1079,'Buscoords Workout'!$F:$G,2,0)</f>
        <v>5046</v>
      </c>
      <c r="Z1079">
        <f>VLOOKUP(X1079&amp;"-"&amp;V1079,'Buscoords Workout'!$F:$G,2,0)</f>
        <v>5047</v>
      </c>
      <c r="AA1079" t="b">
        <f>OR(ISNA(Y1079),ISNA(Z1079))</f>
        <v>0</v>
      </c>
    </row>
    <row r="1080" spans="1:27" x14ac:dyDescent="0.25">
      <c r="A1080">
        <v>17</v>
      </c>
      <c r="B1080" t="s">
        <v>24</v>
      </c>
      <c r="C1080" t="s">
        <v>25</v>
      </c>
      <c r="D1080" t="s">
        <v>26</v>
      </c>
      <c r="E1080">
        <v>11</v>
      </c>
      <c r="F1080" t="s">
        <v>42</v>
      </c>
      <c r="G1080">
        <v>300</v>
      </c>
      <c r="H1080" t="s">
        <v>27</v>
      </c>
      <c r="I1080" t="s">
        <v>28</v>
      </c>
      <c r="J1080" t="s">
        <v>29</v>
      </c>
      <c r="K1080" t="s">
        <v>49</v>
      </c>
      <c r="L1080" t="s">
        <v>31</v>
      </c>
      <c r="M1080">
        <v>3</v>
      </c>
      <c r="N1080" t="s">
        <v>32</v>
      </c>
      <c r="O1080" t="s">
        <v>33</v>
      </c>
      <c r="P1080">
        <v>2.5818699999999999</v>
      </c>
      <c r="Q1080">
        <v>336198.95680699998</v>
      </c>
      <c r="R1080">
        <v>3063468.4536799998</v>
      </c>
      <c r="S1080">
        <v>336197.6127</v>
      </c>
      <c r="T1080">
        <v>3063470.6581000001</v>
      </c>
      <c r="U1080">
        <v>2.5820000000000001E-3</v>
      </c>
      <c r="V1080" t="str">
        <f>VLOOKUP(C1080,'Lines LookUp'!$B$1:$C$12,2,0)</f>
        <v>ICH</v>
      </c>
      <c r="W1080" t="str">
        <f>ROUNDUP(Q1080,3)&amp;"-"&amp;ROUNDUP(R1080,3)</f>
        <v>336198.957-3063468.454</v>
      </c>
      <c r="X1080" t="str">
        <f>ROUNDUP(S1080,3)&amp;"-"&amp;ROUNDUP(T1080,3)</f>
        <v>336197.613-3063470.659</v>
      </c>
      <c r="Y1080">
        <f>VLOOKUP(W1080&amp;"-"&amp;V1080,'Buscoords Workout'!$F:$G,2,0)</f>
        <v>5050</v>
      </c>
      <c r="Z1080">
        <f>VLOOKUP(X1080&amp;"-"&amp;V1080,'Buscoords Workout'!$F:$G,2,0)</f>
        <v>5005</v>
      </c>
      <c r="AA1080" t="b">
        <f>OR(ISNA(Y1080),ISNA(Z1080))</f>
        <v>0</v>
      </c>
    </row>
    <row r="1081" spans="1:27" x14ac:dyDescent="0.25">
      <c r="A1081">
        <v>18</v>
      </c>
      <c r="B1081" t="s">
        <v>24</v>
      </c>
      <c r="C1081" t="s">
        <v>25</v>
      </c>
      <c r="D1081" t="s">
        <v>26</v>
      </c>
      <c r="E1081">
        <v>11</v>
      </c>
      <c r="F1081" t="s">
        <v>42</v>
      </c>
      <c r="G1081">
        <v>300</v>
      </c>
      <c r="H1081" t="s">
        <v>27</v>
      </c>
      <c r="I1081" t="s">
        <v>28</v>
      </c>
      <c r="J1081" t="s">
        <v>29</v>
      </c>
      <c r="K1081" t="s">
        <v>49</v>
      </c>
      <c r="L1081" t="s">
        <v>31</v>
      </c>
      <c r="M1081">
        <v>3</v>
      </c>
      <c r="N1081" t="s">
        <v>32</v>
      </c>
      <c r="O1081" t="s">
        <v>33</v>
      </c>
      <c r="P1081">
        <v>0.58045000000000002</v>
      </c>
      <c r="Q1081">
        <v>336199.25898500002</v>
      </c>
      <c r="R1081">
        <v>3063467.9580899999</v>
      </c>
      <c r="S1081">
        <v>336198.95680699998</v>
      </c>
      <c r="T1081">
        <v>3063468.4536799998</v>
      </c>
      <c r="U1081">
        <v>5.8E-4</v>
      </c>
      <c r="V1081" t="str">
        <f>VLOOKUP(C1081,'Lines LookUp'!$B$1:$C$12,2,0)</f>
        <v>ICH</v>
      </c>
      <c r="W1081" t="str">
        <f>ROUNDUP(Q1081,3)&amp;"-"&amp;ROUNDUP(R1081,3)</f>
        <v>336199.259-3063467.959</v>
      </c>
      <c r="X1081" t="str">
        <f>ROUNDUP(S1081,3)&amp;"-"&amp;ROUNDUP(T1081,3)</f>
        <v>336198.957-3063468.454</v>
      </c>
      <c r="Y1081">
        <f>VLOOKUP(W1081&amp;"-"&amp;V1081,'Buscoords Workout'!$F:$G,2,0)</f>
        <v>5049</v>
      </c>
      <c r="Z1081">
        <f>VLOOKUP(X1081&amp;"-"&amp;V1081,'Buscoords Workout'!$F:$G,2,0)</f>
        <v>5050</v>
      </c>
      <c r="AA1081" t="b">
        <f>OR(ISNA(Y1081),ISNA(Z1081))</f>
        <v>0</v>
      </c>
    </row>
    <row r="1082" spans="1:27" x14ac:dyDescent="0.25">
      <c r="A1082">
        <v>19</v>
      </c>
      <c r="B1082" t="s">
        <v>24</v>
      </c>
      <c r="C1082" t="s">
        <v>25</v>
      </c>
      <c r="D1082" t="s">
        <v>26</v>
      </c>
      <c r="E1082">
        <v>11</v>
      </c>
      <c r="F1082" t="s">
        <v>42</v>
      </c>
      <c r="G1082">
        <v>300</v>
      </c>
      <c r="H1082" t="s">
        <v>27</v>
      </c>
      <c r="I1082" t="s">
        <v>28</v>
      </c>
      <c r="J1082" t="s">
        <v>29</v>
      </c>
      <c r="K1082" t="s">
        <v>49</v>
      </c>
      <c r="L1082" t="s">
        <v>31</v>
      </c>
      <c r="M1082">
        <v>3</v>
      </c>
      <c r="N1082" t="s">
        <v>32</v>
      </c>
      <c r="O1082" t="s">
        <v>33</v>
      </c>
      <c r="P1082">
        <v>1.7321</v>
      </c>
      <c r="Q1082">
        <v>336201.880642</v>
      </c>
      <c r="R1082">
        <v>3063463.6584200002</v>
      </c>
      <c r="S1082">
        <v>336200.97891900002</v>
      </c>
      <c r="T1082">
        <v>3063465.1373000001</v>
      </c>
      <c r="U1082">
        <v>1.732E-3</v>
      </c>
      <c r="V1082" t="str">
        <f>VLOOKUP(C1082,'Lines LookUp'!$B$1:$C$12,2,0)</f>
        <v>ICH</v>
      </c>
      <c r="W1082" t="str">
        <f>ROUNDUP(Q1082,3)&amp;"-"&amp;ROUNDUP(R1082,3)</f>
        <v>336201.881-3063463.659</v>
      </c>
      <c r="X1082" t="str">
        <f>ROUNDUP(S1082,3)&amp;"-"&amp;ROUNDUP(T1082,3)</f>
        <v>336200.979-3063465.138</v>
      </c>
      <c r="Y1082">
        <f>VLOOKUP(W1082&amp;"-"&amp;V1082,'Buscoords Workout'!$F:$G,2,0)</f>
        <v>5044</v>
      </c>
      <c r="Z1082">
        <f>VLOOKUP(X1082&amp;"-"&amp;V1082,'Buscoords Workout'!$F:$G,2,0)</f>
        <v>5045</v>
      </c>
      <c r="AA1082" t="b">
        <f>OR(ISNA(Y1082),ISNA(Z1082))</f>
        <v>0</v>
      </c>
    </row>
    <row r="1083" spans="1:27" x14ac:dyDescent="0.25">
      <c r="A1083">
        <v>20</v>
      </c>
      <c r="B1083" t="s">
        <v>24</v>
      </c>
      <c r="C1083" t="s">
        <v>25</v>
      </c>
      <c r="D1083" t="s">
        <v>26</v>
      </c>
      <c r="E1083">
        <v>11</v>
      </c>
      <c r="F1083" t="s">
        <v>42</v>
      </c>
      <c r="G1083">
        <v>300</v>
      </c>
      <c r="H1083" t="s">
        <v>27</v>
      </c>
      <c r="I1083" t="s">
        <v>28</v>
      </c>
      <c r="J1083" t="s">
        <v>29</v>
      </c>
      <c r="K1083" t="s">
        <v>49</v>
      </c>
      <c r="L1083" t="s">
        <v>31</v>
      </c>
      <c r="M1083">
        <v>3</v>
      </c>
      <c r="N1083" t="s">
        <v>32</v>
      </c>
      <c r="O1083" t="s">
        <v>33</v>
      </c>
      <c r="P1083">
        <v>0.22037599999999999</v>
      </c>
      <c r="Q1083">
        <v>336199.95942000003</v>
      </c>
      <c r="R1083">
        <v>3063466.8093400002</v>
      </c>
      <c r="S1083">
        <v>336199.84469400003</v>
      </c>
      <c r="T1083">
        <v>3063466.99749</v>
      </c>
      <c r="U1083">
        <v>2.2000000000000001E-4</v>
      </c>
      <c r="V1083" t="str">
        <f>VLOOKUP(C1083,'Lines LookUp'!$B$1:$C$12,2,0)</f>
        <v>ICH</v>
      </c>
      <c r="W1083" t="str">
        <f>ROUNDUP(Q1083,3)&amp;"-"&amp;ROUNDUP(R1083,3)</f>
        <v>336199.96-3063466.81</v>
      </c>
      <c r="X1083" t="str">
        <f>ROUNDUP(S1083,3)&amp;"-"&amp;ROUNDUP(T1083,3)</f>
        <v>336199.845-3063466.998</v>
      </c>
      <c r="Y1083">
        <f>VLOOKUP(W1083&amp;"-"&amp;V1083,'Buscoords Workout'!$F:$G,2,0)</f>
        <v>5047</v>
      </c>
      <c r="Z1083">
        <f>VLOOKUP(X1083&amp;"-"&amp;V1083,'Buscoords Workout'!$F:$G,2,0)</f>
        <v>5048</v>
      </c>
      <c r="AA1083" t="b">
        <f>OR(ISNA(Y1083),ISNA(Z1083))</f>
        <v>0</v>
      </c>
    </row>
    <row r="1084" spans="1:27" x14ac:dyDescent="0.25">
      <c r="A1084">
        <v>21</v>
      </c>
      <c r="B1084" t="s">
        <v>24</v>
      </c>
      <c r="C1084" t="s">
        <v>25</v>
      </c>
      <c r="D1084" t="s">
        <v>26</v>
      </c>
      <c r="E1084">
        <v>11</v>
      </c>
      <c r="F1084" t="s">
        <v>42</v>
      </c>
      <c r="G1084">
        <v>300</v>
      </c>
      <c r="H1084" t="s">
        <v>27</v>
      </c>
      <c r="I1084" t="s">
        <v>28</v>
      </c>
      <c r="J1084" t="s">
        <v>29</v>
      </c>
      <c r="K1084" t="s">
        <v>49</v>
      </c>
      <c r="L1084" t="s">
        <v>31</v>
      </c>
      <c r="M1084">
        <v>3</v>
      </c>
      <c r="N1084" t="s">
        <v>32</v>
      </c>
      <c r="O1084" t="s">
        <v>33</v>
      </c>
      <c r="P1084">
        <v>8.5081199999999999</v>
      </c>
      <c r="Q1084">
        <v>336206.30991499999</v>
      </c>
      <c r="R1084">
        <v>3063456.39414</v>
      </c>
      <c r="S1084">
        <v>336201.880642</v>
      </c>
      <c r="T1084">
        <v>3063463.6584200002</v>
      </c>
      <c r="U1084">
        <v>8.5079999999999999E-3</v>
      </c>
      <c r="V1084" t="str">
        <f>VLOOKUP(C1084,'Lines LookUp'!$B$1:$C$12,2,0)</f>
        <v>ICH</v>
      </c>
      <c r="W1084" t="str">
        <f>ROUNDUP(Q1084,3)&amp;"-"&amp;ROUNDUP(R1084,3)</f>
        <v>336206.31-3063456.395</v>
      </c>
      <c r="X1084" t="str">
        <f>ROUNDUP(S1084,3)&amp;"-"&amp;ROUNDUP(T1084,3)</f>
        <v>336201.881-3063463.659</v>
      </c>
      <c r="Y1084">
        <f>VLOOKUP(W1084&amp;"-"&amp;V1084,'Buscoords Workout'!$F:$G,2,0)</f>
        <v>5043</v>
      </c>
      <c r="Z1084">
        <f>VLOOKUP(X1084&amp;"-"&amp;V1084,'Buscoords Workout'!$F:$G,2,0)</f>
        <v>5044</v>
      </c>
      <c r="AA1084" t="b">
        <f>OR(ISNA(Y1084),ISNA(Z1084))</f>
        <v>0</v>
      </c>
    </row>
    <row r="1085" spans="1:27" x14ac:dyDescent="0.25">
      <c r="A1085">
        <v>22</v>
      </c>
      <c r="B1085" t="s">
        <v>24</v>
      </c>
      <c r="C1085" t="s">
        <v>25</v>
      </c>
      <c r="D1085" t="s">
        <v>26</v>
      </c>
      <c r="E1085">
        <v>11</v>
      </c>
      <c r="F1085" t="s">
        <v>42</v>
      </c>
      <c r="G1085">
        <v>300</v>
      </c>
      <c r="H1085" t="s">
        <v>27</v>
      </c>
      <c r="I1085" t="s">
        <v>28</v>
      </c>
      <c r="J1085" t="s">
        <v>29</v>
      </c>
      <c r="K1085" t="s">
        <v>49</v>
      </c>
      <c r="L1085" t="s">
        <v>31</v>
      </c>
      <c r="M1085">
        <v>3</v>
      </c>
      <c r="N1085" t="s">
        <v>32</v>
      </c>
      <c r="O1085" t="s">
        <v>33</v>
      </c>
      <c r="P1085">
        <v>1.1250800000000001</v>
      </c>
      <c r="Q1085">
        <v>336199.84469400003</v>
      </c>
      <c r="R1085">
        <v>3063466.99749</v>
      </c>
      <c r="S1085">
        <v>336199.25898500002</v>
      </c>
      <c r="T1085">
        <v>3063467.9580899999</v>
      </c>
      <c r="U1085">
        <v>1.1249999999999999E-3</v>
      </c>
      <c r="V1085" t="str">
        <f>VLOOKUP(C1085,'Lines LookUp'!$B$1:$C$12,2,0)</f>
        <v>ICH</v>
      </c>
      <c r="W1085" t="str">
        <f>ROUNDUP(Q1085,3)&amp;"-"&amp;ROUNDUP(R1085,3)</f>
        <v>336199.845-3063466.998</v>
      </c>
      <c r="X1085" t="str">
        <f>ROUNDUP(S1085,3)&amp;"-"&amp;ROUNDUP(T1085,3)</f>
        <v>336199.259-3063467.959</v>
      </c>
      <c r="Y1085">
        <f>VLOOKUP(W1085&amp;"-"&amp;V1085,'Buscoords Workout'!$F:$G,2,0)</f>
        <v>5048</v>
      </c>
      <c r="Z1085">
        <f>VLOOKUP(X1085&amp;"-"&amp;V1085,'Buscoords Workout'!$F:$G,2,0)</f>
        <v>5049</v>
      </c>
      <c r="AA1085" t="b">
        <f>OR(ISNA(Y1085),ISNA(Z1085))</f>
        <v>0</v>
      </c>
    </row>
    <row r="1086" spans="1:27" x14ac:dyDescent="0.25">
      <c r="A1086">
        <v>23</v>
      </c>
      <c r="B1086" t="s">
        <v>24</v>
      </c>
      <c r="C1086" t="s">
        <v>25</v>
      </c>
      <c r="D1086" t="s">
        <v>26</v>
      </c>
      <c r="E1086">
        <v>11</v>
      </c>
      <c r="F1086" t="s">
        <v>42</v>
      </c>
      <c r="G1086">
        <v>300</v>
      </c>
      <c r="H1086" t="s">
        <v>27</v>
      </c>
      <c r="I1086" t="s">
        <v>28</v>
      </c>
      <c r="J1086" t="s">
        <v>29</v>
      </c>
      <c r="K1086" t="s">
        <v>49</v>
      </c>
      <c r="L1086" t="s">
        <v>31</v>
      </c>
      <c r="M1086">
        <v>3</v>
      </c>
      <c r="N1086" t="s">
        <v>32</v>
      </c>
      <c r="O1086" t="s">
        <v>33</v>
      </c>
      <c r="P1086">
        <v>7.0845200000000004</v>
      </c>
      <c r="Q1086">
        <v>336197.6127</v>
      </c>
      <c r="R1086">
        <v>3063470.6581000001</v>
      </c>
      <c r="S1086">
        <v>336191.4228</v>
      </c>
      <c r="T1086">
        <v>3063474.1041999999</v>
      </c>
      <c r="U1086">
        <v>7.0850000000000002E-3</v>
      </c>
      <c r="V1086" t="str">
        <f>VLOOKUP(C1086,'Lines LookUp'!$B$1:$C$12,2,0)</f>
        <v>ICH</v>
      </c>
      <c r="W1086" t="str">
        <f>ROUNDUP(Q1086,3)&amp;"-"&amp;ROUNDUP(R1086,3)</f>
        <v>336197.613-3063470.659</v>
      </c>
      <c r="X1086" t="str">
        <f>ROUNDUP(S1086,3)&amp;"-"&amp;ROUNDUP(T1086,3)</f>
        <v>336191.423-3063474.105</v>
      </c>
      <c r="Y1086">
        <f>VLOOKUP(W1086&amp;"-"&amp;V1086,'Buscoords Workout'!$F:$G,2,0)</f>
        <v>5005</v>
      </c>
      <c r="Z1086">
        <f>VLOOKUP(X1086&amp;"-"&amp;V1086,'Buscoords Workout'!$F:$G,2,0)</f>
        <v>5006</v>
      </c>
      <c r="AA1086" t="b">
        <f>OR(ISNA(Y1086),ISNA(Z1086))</f>
        <v>0</v>
      </c>
    </row>
    <row r="1087" spans="1:27" x14ac:dyDescent="0.25">
      <c r="A1087">
        <v>24</v>
      </c>
      <c r="B1087" t="s">
        <v>24</v>
      </c>
      <c r="C1087" t="s">
        <v>25</v>
      </c>
      <c r="D1087" t="s">
        <v>26</v>
      </c>
      <c r="E1087">
        <v>11</v>
      </c>
      <c r="F1087" t="s">
        <v>42</v>
      </c>
      <c r="G1087">
        <v>300</v>
      </c>
      <c r="H1087" t="s">
        <v>27</v>
      </c>
      <c r="I1087" t="s">
        <v>28</v>
      </c>
      <c r="J1087" t="s">
        <v>29</v>
      </c>
      <c r="K1087" t="s">
        <v>49</v>
      </c>
      <c r="L1087" t="s">
        <v>31</v>
      </c>
      <c r="M1087">
        <v>3</v>
      </c>
      <c r="N1087" t="s">
        <v>32</v>
      </c>
      <c r="O1087" t="s">
        <v>33</v>
      </c>
      <c r="P1087">
        <v>12.019500000000001</v>
      </c>
      <c r="Q1087">
        <v>336191.4228</v>
      </c>
      <c r="R1087">
        <v>3063474.1041999999</v>
      </c>
      <c r="S1087">
        <v>336179.41551800002</v>
      </c>
      <c r="T1087">
        <v>3063474.6462099999</v>
      </c>
      <c r="U1087">
        <v>1.2019999999999999E-2</v>
      </c>
      <c r="V1087" t="str">
        <f>VLOOKUP(C1087,'Lines LookUp'!$B$1:$C$12,2,0)</f>
        <v>ICH</v>
      </c>
      <c r="W1087" t="str">
        <f>ROUNDUP(Q1087,3)&amp;"-"&amp;ROUNDUP(R1087,3)</f>
        <v>336191.423-3063474.105</v>
      </c>
      <c r="X1087" t="str">
        <f>ROUNDUP(S1087,3)&amp;"-"&amp;ROUNDUP(T1087,3)</f>
        <v>336179.416-3063474.647</v>
      </c>
      <c r="Y1087">
        <f>VLOOKUP(W1087&amp;"-"&amp;V1087,'Buscoords Workout'!$F:$G,2,0)</f>
        <v>5006</v>
      </c>
      <c r="Z1087">
        <f>VLOOKUP(X1087&amp;"-"&amp;V1087,'Buscoords Workout'!$F:$G,2,0)</f>
        <v>5051</v>
      </c>
      <c r="AA1087" t="b">
        <f>OR(ISNA(Y1087),ISNA(Z1087))</f>
        <v>0</v>
      </c>
    </row>
    <row r="1088" spans="1:27" x14ac:dyDescent="0.25">
      <c r="A1088">
        <v>25</v>
      </c>
      <c r="B1088" t="s">
        <v>24</v>
      </c>
      <c r="C1088" t="s">
        <v>25</v>
      </c>
      <c r="D1088" t="s">
        <v>26</v>
      </c>
      <c r="E1088">
        <v>11</v>
      </c>
      <c r="F1088" t="s">
        <v>42</v>
      </c>
      <c r="G1088">
        <v>300</v>
      </c>
      <c r="H1088" t="s">
        <v>27</v>
      </c>
      <c r="I1088" t="s">
        <v>28</v>
      </c>
      <c r="J1088" t="s">
        <v>29</v>
      </c>
      <c r="K1088" t="s">
        <v>49</v>
      </c>
      <c r="L1088" t="s">
        <v>31</v>
      </c>
      <c r="M1088">
        <v>3</v>
      </c>
      <c r="N1088" t="s">
        <v>32</v>
      </c>
      <c r="O1088" t="s">
        <v>33</v>
      </c>
      <c r="P1088">
        <v>5.69902</v>
      </c>
      <c r="Q1088">
        <v>336179.41551800002</v>
      </c>
      <c r="R1088">
        <v>3063474.6462099999</v>
      </c>
      <c r="S1088">
        <v>336173.72230000002</v>
      </c>
      <c r="T1088">
        <v>3063474.9032000001</v>
      </c>
      <c r="U1088">
        <v>5.6990000000000001E-3</v>
      </c>
      <c r="V1088" t="str">
        <f>VLOOKUP(C1088,'Lines LookUp'!$B$1:$C$12,2,0)</f>
        <v>ICH</v>
      </c>
      <c r="W1088" t="str">
        <f>ROUNDUP(Q1088,3)&amp;"-"&amp;ROUNDUP(R1088,3)</f>
        <v>336179.416-3063474.647</v>
      </c>
      <c r="X1088" t="str">
        <f>ROUNDUP(S1088,3)&amp;"-"&amp;ROUNDUP(T1088,3)</f>
        <v>336173.723-3063474.904</v>
      </c>
      <c r="Y1088">
        <f>VLOOKUP(W1088&amp;"-"&amp;V1088,'Buscoords Workout'!$F:$G,2,0)</f>
        <v>5051</v>
      </c>
      <c r="Z1088">
        <f>VLOOKUP(X1088&amp;"-"&amp;V1088,'Buscoords Workout'!$F:$G,2,0)</f>
        <v>5007</v>
      </c>
      <c r="AA1088" t="b">
        <f>OR(ISNA(Y1088),ISNA(Z1088))</f>
        <v>0</v>
      </c>
    </row>
    <row r="1089" spans="1:27" x14ac:dyDescent="0.25">
      <c r="A1089">
        <v>26</v>
      </c>
      <c r="B1089" t="s">
        <v>24</v>
      </c>
      <c r="C1089" t="s">
        <v>25</v>
      </c>
      <c r="D1089" t="s">
        <v>26</v>
      </c>
      <c r="E1089">
        <v>11</v>
      </c>
      <c r="F1089" t="s">
        <v>42</v>
      </c>
      <c r="G1089">
        <v>300</v>
      </c>
      <c r="H1089" t="s">
        <v>27</v>
      </c>
      <c r="I1089" t="s">
        <v>28</v>
      </c>
      <c r="J1089" t="s">
        <v>29</v>
      </c>
      <c r="K1089" t="s">
        <v>49</v>
      </c>
      <c r="L1089" t="s">
        <v>31</v>
      </c>
      <c r="M1089">
        <v>3</v>
      </c>
      <c r="N1089" t="s">
        <v>32</v>
      </c>
      <c r="O1089" t="s">
        <v>33</v>
      </c>
      <c r="P1089">
        <v>5.65198</v>
      </c>
      <c r="Q1089">
        <v>336173.72230000002</v>
      </c>
      <c r="R1089">
        <v>3063474.9032000001</v>
      </c>
      <c r="S1089">
        <v>336168.11837799998</v>
      </c>
      <c r="T1089">
        <v>3063475.6386799999</v>
      </c>
      <c r="U1089">
        <v>5.6519999999999999E-3</v>
      </c>
      <c r="V1089" t="str">
        <f>VLOOKUP(C1089,'Lines LookUp'!$B$1:$C$12,2,0)</f>
        <v>ICH</v>
      </c>
      <c r="W1089" t="str">
        <f>ROUNDUP(Q1089,3)&amp;"-"&amp;ROUNDUP(R1089,3)</f>
        <v>336173.723-3063474.904</v>
      </c>
      <c r="X1089" t="str">
        <f>ROUNDUP(S1089,3)&amp;"-"&amp;ROUNDUP(T1089,3)</f>
        <v>336168.119-3063475.639</v>
      </c>
      <c r="Y1089">
        <f>VLOOKUP(W1089&amp;"-"&amp;V1089,'Buscoords Workout'!$F:$G,2,0)</f>
        <v>5007</v>
      </c>
      <c r="Z1089">
        <f>VLOOKUP(X1089&amp;"-"&amp;V1089,'Buscoords Workout'!$F:$G,2,0)</f>
        <v>5052</v>
      </c>
      <c r="AA1089" t="b">
        <f>OR(ISNA(Y1089),ISNA(Z1089))</f>
        <v>0</v>
      </c>
    </row>
    <row r="1090" spans="1:27" x14ac:dyDescent="0.25">
      <c r="A1090">
        <v>27</v>
      </c>
      <c r="B1090" t="s">
        <v>24</v>
      </c>
      <c r="C1090" t="s">
        <v>25</v>
      </c>
      <c r="D1090" t="s">
        <v>26</v>
      </c>
      <c r="E1090">
        <v>11</v>
      </c>
      <c r="F1090" t="s">
        <v>42</v>
      </c>
      <c r="G1090">
        <v>300</v>
      </c>
      <c r="H1090" t="s">
        <v>27</v>
      </c>
      <c r="I1090" t="s">
        <v>28</v>
      </c>
      <c r="J1090" t="s">
        <v>29</v>
      </c>
      <c r="K1090" t="s">
        <v>49</v>
      </c>
      <c r="L1090" t="s">
        <v>31</v>
      </c>
      <c r="M1090">
        <v>3</v>
      </c>
      <c r="N1090" t="s">
        <v>32</v>
      </c>
      <c r="O1090" t="s">
        <v>33</v>
      </c>
      <c r="P1090">
        <v>12.7271</v>
      </c>
      <c r="Q1090">
        <v>336168.11837799998</v>
      </c>
      <c r="R1090">
        <v>3063475.6386799999</v>
      </c>
      <c r="S1090">
        <v>336155.49944799999</v>
      </c>
      <c r="T1090">
        <v>3063477.29483</v>
      </c>
      <c r="U1090">
        <v>1.2727E-2</v>
      </c>
      <c r="V1090" t="str">
        <f>VLOOKUP(C1090,'Lines LookUp'!$B$1:$C$12,2,0)</f>
        <v>ICH</v>
      </c>
      <c r="W1090" t="str">
        <f>ROUNDUP(Q1090,3)&amp;"-"&amp;ROUNDUP(R1090,3)</f>
        <v>336168.119-3063475.639</v>
      </c>
      <c r="X1090" t="str">
        <f>ROUNDUP(S1090,3)&amp;"-"&amp;ROUNDUP(T1090,3)</f>
        <v>336155.5-3063477.295</v>
      </c>
      <c r="Y1090">
        <f>VLOOKUP(W1090&amp;"-"&amp;V1090,'Buscoords Workout'!$F:$G,2,0)</f>
        <v>5052</v>
      </c>
      <c r="Z1090">
        <f>VLOOKUP(X1090&amp;"-"&amp;V1090,'Buscoords Workout'!$F:$G,2,0)</f>
        <v>5053</v>
      </c>
      <c r="AA1090" t="b">
        <f>OR(ISNA(Y1090),ISNA(Z1090))</f>
        <v>0</v>
      </c>
    </row>
    <row r="1091" spans="1:27" x14ac:dyDescent="0.25">
      <c r="A1091">
        <v>28</v>
      </c>
      <c r="B1091" t="s">
        <v>24</v>
      </c>
      <c r="C1091" t="s">
        <v>25</v>
      </c>
      <c r="D1091" t="s">
        <v>26</v>
      </c>
      <c r="E1091">
        <v>11</v>
      </c>
      <c r="F1091" t="s">
        <v>42</v>
      </c>
      <c r="G1091">
        <v>300</v>
      </c>
      <c r="H1091" t="s">
        <v>27</v>
      </c>
      <c r="I1091" t="s">
        <v>28</v>
      </c>
      <c r="J1091" t="s">
        <v>29</v>
      </c>
      <c r="K1091" t="s">
        <v>49</v>
      </c>
      <c r="L1091" t="s">
        <v>31</v>
      </c>
      <c r="M1091">
        <v>3</v>
      </c>
      <c r="N1091" t="s">
        <v>32</v>
      </c>
      <c r="O1091" t="s">
        <v>33</v>
      </c>
      <c r="P1091">
        <v>3.2197200000000001</v>
      </c>
      <c r="Q1091">
        <v>336155.49944799999</v>
      </c>
      <c r="R1091">
        <v>3063477.29483</v>
      </c>
      <c r="S1091">
        <v>336152.30709999998</v>
      </c>
      <c r="T1091">
        <v>3063477.7138</v>
      </c>
      <c r="U1091">
        <v>3.2200000000000002E-3</v>
      </c>
      <c r="V1091" t="str">
        <f>VLOOKUP(C1091,'Lines LookUp'!$B$1:$C$12,2,0)</f>
        <v>ICH</v>
      </c>
      <c r="W1091" t="str">
        <f>ROUNDUP(Q1091,3)&amp;"-"&amp;ROUNDUP(R1091,3)</f>
        <v>336155.5-3063477.295</v>
      </c>
      <c r="X1091" t="str">
        <f>ROUNDUP(S1091,3)&amp;"-"&amp;ROUNDUP(T1091,3)</f>
        <v>336152.308-3063477.714</v>
      </c>
      <c r="Y1091">
        <f>VLOOKUP(W1091&amp;"-"&amp;V1091,'Buscoords Workout'!$F:$G,2,0)</f>
        <v>5053</v>
      </c>
      <c r="Z1091">
        <f>VLOOKUP(X1091&amp;"-"&amp;V1091,'Buscoords Workout'!$F:$G,2,0)</f>
        <v>5008</v>
      </c>
      <c r="AA1091" t="b">
        <f>OR(ISNA(Y1091),ISNA(Z1091))</f>
        <v>0</v>
      </c>
    </row>
    <row r="1092" spans="1:27" x14ac:dyDescent="0.25">
      <c r="A1092">
        <v>29</v>
      </c>
      <c r="B1092" t="s">
        <v>24</v>
      </c>
      <c r="C1092" t="s">
        <v>25</v>
      </c>
      <c r="D1092" t="s">
        <v>26</v>
      </c>
      <c r="E1092">
        <v>11</v>
      </c>
      <c r="F1092" t="s">
        <v>42</v>
      </c>
      <c r="G1092">
        <v>300</v>
      </c>
      <c r="H1092" t="s">
        <v>27</v>
      </c>
      <c r="I1092" t="s">
        <v>28</v>
      </c>
      <c r="J1092" t="s">
        <v>29</v>
      </c>
      <c r="K1092" t="s">
        <v>49</v>
      </c>
      <c r="L1092" t="s">
        <v>31</v>
      </c>
      <c r="M1092">
        <v>3</v>
      </c>
      <c r="N1092" t="s">
        <v>32</v>
      </c>
      <c r="O1092" t="s">
        <v>33</v>
      </c>
      <c r="P1092">
        <v>19.306699999999999</v>
      </c>
      <c r="Q1092">
        <v>336152.30709999998</v>
      </c>
      <c r="R1092">
        <v>3063477.7138</v>
      </c>
      <c r="S1092">
        <v>336133.22911399999</v>
      </c>
      <c r="T1092">
        <v>3063480.67662</v>
      </c>
      <c r="U1092">
        <v>1.9307000000000001E-2</v>
      </c>
      <c r="V1092" t="str">
        <f>VLOOKUP(C1092,'Lines LookUp'!$B$1:$C$12,2,0)</f>
        <v>ICH</v>
      </c>
      <c r="W1092" t="str">
        <f>ROUNDUP(Q1092,3)&amp;"-"&amp;ROUNDUP(R1092,3)</f>
        <v>336152.308-3063477.714</v>
      </c>
      <c r="X1092" t="str">
        <f>ROUNDUP(S1092,3)&amp;"-"&amp;ROUNDUP(T1092,3)</f>
        <v>336133.23-3063480.677</v>
      </c>
      <c r="Y1092">
        <f>VLOOKUP(W1092&amp;"-"&amp;V1092,'Buscoords Workout'!$F:$G,2,0)</f>
        <v>5008</v>
      </c>
      <c r="Z1092">
        <f>VLOOKUP(X1092&amp;"-"&amp;V1092,'Buscoords Workout'!$F:$G,2,0)</f>
        <v>5054</v>
      </c>
      <c r="AA1092" t="b">
        <f>OR(ISNA(Y1092),ISNA(Z1092))</f>
        <v>0</v>
      </c>
    </row>
    <row r="1093" spans="1:27" x14ac:dyDescent="0.25">
      <c r="A1093">
        <v>30</v>
      </c>
      <c r="B1093" t="s">
        <v>24</v>
      </c>
      <c r="C1093" t="s">
        <v>25</v>
      </c>
      <c r="D1093" t="s">
        <v>26</v>
      </c>
      <c r="E1093">
        <v>11</v>
      </c>
      <c r="F1093" t="s">
        <v>42</v>
      </c>
      <c r="G1093">
        <v>300</v>
      </c>
      <c r="H1093" t="s">
        <v>27</v>
      </c>
      <c r="I1093" t="s">
        <v>28</v>
      </c>
      <c r="J1093" t="s">
        <v>29</v>
      </c>
      <c r="K1093" t="s">
        <v>49</v>
      </c>
      <c r="L1093" t="s">
        <v>31</v>
      </c>
      <c r="M1093">
        <v>3</v>
      </c>
      <c r="N1093" t="s">
        <v>32</v>
      </c>
      <c r="O1093" t="s">
        <v>33</v>
      </c>
      <c r="P1093">
        <v>3.33447</v>
      </c>
      <c r="Q1093">
        <v>336128.21257600002</v>
      </c>
      <c r="R1093">
        <v>3063481.4556900002</v>
      </c>
      <c r="S1093">
        <v>336124.91759999999</v>
      </c>
      <c r="T1093">
        <v>3063481.9674</v>
      </c>
      <c r="U1093">
        <v>3.3340000000000002E-3</v>
      </c>
      <c r="V1093" t="str">
        <f>VLOOKUP(C1093,'Lines LookUp'!$B$1:$C$12,2,0)</f>
        <v>ICH</v>
      </c>
      <c r="W1093" t="str">
        <f>ROUNDUP(Q1093,3)&amp;"-"&amp;ROUNDUP(R1093,3)</f>
        <v>336128.213-3063481.456</v>
      </c>
      <c r="X1093" t="str">
        <f>ROUNDUP(S1093,3)&amp;"-"&amp;ROUNDUP(T1093,3)</f>
        <v>336124.918-3063481.968</v>
      </c>
      <c r="Y1093">
        <f>VLOOKUP(W1093&amp;"-"&amp;V1093,'Buscoords Workout'!$F:$G,2,0)</f>
        <v>5056</v>
      </c>
      <c r="Z1093">
        <f>VLOOKUP(X1093&amp;"-"&amp;V1093,'Buscoords Workout'!$F:$G,2,0)</f>
        <v>5009</v>
      </c>
      <c r="AA1093" t="b">
        <f>OR(ISNA(Y1093),ISNA(Z1093))</f>
        <v>0</v>
      </c>
    </row>
    <row r="1094" spans="1:27" x14ac:dyDescent="0.25">
      <c r="A1094">
        <v>31</v>
      </c>
      <c r="B1094" t="s">
        <v>24</v>
      </c>
      <c r="C1094" t="s">
        <v>25</v>
      </c>
      <c r="D1094" t="s">
        <v>26</v>
      </c>
      <c r="E1094">
        <v>11</v>
      </c>
      <c r="F1094" t="s">
        <v>42</v>
      </c>
      <c r="G1094">
        <v>300</v>
      </c>
      <c r="H1094" t="s">
        <v>27</v>
      </c>
      <c r="I1094" t="s">
        <v>28</v>
      </c>
      <c r="J1094" t="s">
        <v>29</v>
      </c>
      <c r="K1094" t="s">
        <v>49</v>
      </c>
      <c r="L1094" t="s">
        <v>31</v>
      </c>
      <c r="M1094">
        <v>3</v>
      </c>
      <c r="N1094" t="s">
        <v>32</v>
      </c>
      <c r="O1094" t="s">
        <v>33</v>
      </c>
      <c r="P1094">
        <v>1.02003</v>
      </c>
      <c r="Q1094">
        <v>336133.22911399999</v>
      </c>
      <c r="R1094">
        <v>3063480.67662</v>
      </c>
      <c r="S1094">
        <v>336132.221166</v>
      </c>
      <c r="T1094">
        <v>3063480.8331499998</v>
      </c>
      <c r="U1094">
        <v>1.0200000000000001E-3</v>
      </c>
      <c r="V1094" t="str">
        <f>VLOOKUP(C1094,'Lines LookUp'!$B$1:$C$12,2,0)</f>
        <v>ICH</v>
      </c>
      <c r="W1094" t="str">
        <f>ROUNDUP(Q1094,3)&amp;"-"&amp;ROUNDUP(R1094,3)</f>
        <v>336133.23-3063480.677</v>
      </c>
      <c r="X1094" t="str">
        <f>ROUNDUP(S1094,3)&amp;"-"&amp;ROUNDUP(T1094,3)</f>
        <v>336132.222-3063480.834</v>
      </c>
      <c r="Y1094">
        <f>VLOOKUP(W1094&amp;"-"&amp;V1094,'Buscoords Workout'!$F:$G,2,0)</f>
        <v>5054</v>
      </c>
      <c r="Z1094">
        <f>VLOOKUP(X1094&amp;"-"&amp;V1094,'Buscoords Workout'!$F:$G,2,0)</f>
        <v>5055</v>
      </c>
      <c r="AA1094" t="b">
        <f>OR(ISNA(Y1094),ISNA(Z1094))</f>
        <v>0</v>
      </c>
    </row>
    <row r="1095" spans="1:27" x14ac:dyDescent="0.25">
      <c r="A1095">
        <v>32</v>
      </c>
      <c r="B1095" t="s">
        <v>24</v>
      </c>
      <c r="C1095" t="s">
        <v>25</v>
      </c>
      <c r="D1095" t="s">
        <v>26</v>
      </c>
      <c r="E1095">
        <v>11</v>
      </c>
      <c r="F1095" t="s">
        <v>42</v>
      </c>
      <c r="G1095">
        <v>300</v>
      </c>
      <c r="H1095" t="s">
        <v>27</v>
      </c>
      <c r="I1095" t="s">
        <v>28</v>
      </c>
      <c r="J1095" t="s">
        <v>29</v>
      </c>
      <c r="K1095" t="s">
        <v>49</v>
      </c>
      <c r="L1095" t="s">
        <v>31</v>
      </c>
      <c r="M1095">
        <v>3</v>
      </c>
      <c r="N1095" t="s">
        <v>32</v>
      </c>
      <c r="O1095" t="s">
        <v>33</v>
      </c>
      <c r="P1095">
        <v>4.0566399999999998</v>
      </c>
      <c r="Q1095">
        <v>336132.221166</v>
      </c>
      <c r="R1095">
        <v>3063480.8331499998</v>
      </c>
      <c r="S1095">
        <v>336128.21257600002</v>
      </c>
      <c r="T1095">
        <v>3063481.4556900002</v>
      </c>
      <c r="U1095">
        <v>4.0569999999999998E-3</v>
      </c>
      <c r="V1095" t="str">
        <f>VLOOKUP(C1095,'Lines LookUp'!$B$1:$C$12,2,0)</f>
        <v>ICH</v>
      </c>
      <c r="W1095" t="str">
        <f>ROUNDUP(Q1095,3)&amp;"-"&amp;ROUNDUP(R1095,3)</f>
        <v>336132.222-3063480.834</v>
      </c>
      <c r="X1095" t="str">
        <f>ROUNDUP(S1095,3)&amp;"-"&amp;ROUNDUP(T1095,3)</f>
        <v>336128.213-3063481.456</v>
      </c>
      <c r="Y1095">
        <f>VLOOKUP(W1095&amp;"-"&amp;V1095,'Buscoords Workout'!$F:$G,2,0)</f>
        <v>5055</v>
      </c>
      <c r="Z1095">
        <f>VLOOKUP(X1095&amp;"-"&amp;V1095,'Buscoords Workout'!$F:$G,2,0)</f>
        <v>5056</v>
      </c>
      <c r="AA1095" t="b">
        <f>OR(ISNA(Y1095),ISNA(Z1095))</f>
        <v>0</v>
      </c>
    </row>
    <row r="1096" spans="1:27" x14ac:dyDescent="0.25">
      <c r="A1096">
        <v>33</v>
      </c>
      <c r="B1096" t="s">
        <v>24</v>
      </c>
      <c r="C1096" t="s">
        <v>25</v>
      </c>
      <c r="D1096" t="s">
        <v>26</v>
      </c>
      <c r="E1096">
        <v>11</v>
      </c>
      <c r="F1096" t="s">
        <v>42</v>
      </c>
      <c r="G1096">
        <v>300</v>
      </c>
      <c r="H1096" t="s">
        <v>27</v>
      </c>
      <c r="I1096" t="s">
        <v>28</v>
      </c>
      <c r="J1096" t="s">
        <v>29</v>
      </c>
      <c r="K1096" t="s">
        <v>49</v>
      </c>
      <c r="L1096" t="s">
        <v>31</v>
      </c>
      <c r="M1096">
        <v>3</v>
      </c>
      <c r="N1096" t="s">
        <v>32</v>
      </c>
      <c r="O1096" t="s">
        <v>33</v>
      </c>
      <c r="P1096">
        <v>4.2756400000000001</v>
      </c>
      <c r="Q1096">
        <v>336124.91759999999</v>
      </c>
      <c r="R1096">
        <v>3063481.9674</v>
      </c>
      <c r="S1096">
        <v>336120.69260000001</v>
      </c>
      <c r="T1096">
        <v>3063482.6235000002</v>
      </c>
      <c r="U1096">
        <v>4.2760000000000003E-3</v>
      </c>
      <c r="V1096" t="str">
        <f>VLOOKUP(C1096,'Lines LookUp'!$B$1:$C$12,2,0)</f>
        <v>ICH</v>
      </c>
      <c r="W1096" t="str">
        <f>ROUNDUP(Q1096,3)&amp;"-"&amp;ROUNDUP(R1096,3)</f>
        <v>336124.918-3063481.968</v>
      </c>
      <c r="X1096" t="str">
        <f>ROUNDUP(S1096,3)&amp;"-"&amp;ROUNDUP(T1096,3)</f>
        <v>336120.693-3063482.624</v>
      </c>
      <c r="Y1096">
        <f>VLOOKUP(W1096&amp;"-"&amp;V1096,'Buscoords Workout'!$F:$G,2,0)</f>
        <v>5009</v>
      </c>
      <c r="Z1096">
        <f>VLOOKUP(X1096&amp;"-"&amp;V1096,'Buscoords Workout'!$F:$G,2,0)</f>
        <v>5010</v>
      </c>
      <c r="AA1096" t="b">
        <f>OR(ISNA(Y1096),ISNA(Z1096))</f>
        <v>0</v>
      </c>
    </row>
    <row r="1097" spans="1:27" x14ac:dyDescent="0.25">
      <c r="A1097">
        <v>34</v>
      </c>
      <c r="B1097" t="s">
        <v>24</v>
      </c>
      <c r="C1097" t="s">
        <v>25</v>
      </c>
      <c r="D1097" t="s">
        <v>26</v>
      </c>
      <c r="E1097">
        <v>11</v>
      </c>
      <c r="F1097" t="s">
        <v>42</v>
      </c>
      <c r="G1097">
        <v>300</v>
      </c>
      <c r="H1097" t="s">
        <v>27</v>
      </c>
      <c r="I1097" t="s">
        <v>28</v>
      </c>
      <c r="J1097" t="s">
        <v>29</v>
      </c>
      <c r="K1097" t="s">
        <v>49</v>
      </c>
      <c r="L1097" t="s">
        <v>31</v>
      </c>
      <c r="M1097">
        <v>3</v>
      </c>
      <c r="N1097" t="s">
        <v>32</v>
      </c>
      <c r="O1097" t="s">
        <v>33</v>
      </c>
      <c r="P1097">
        <v>1.26223</v>
      </c>
      <c r="Q1097">
        <v>336120.69260000001</v>
      </c>
      <c r="R1097">
        <v>3063482.6235000002</v>
      </c>
      <c r="S1097">
        <v>336119.43637000001</v>
      </c>
      <c r="T1097">
        <v>3063482.7464200002</v>
      </c>
      <c r="U1097">
        <v>1.2620000000000001E-3</v>
      </c>
      <c r="V1097" t="str">
        <f>VLOOKUP(C1097,'Lines LookUp'!$B$1:$C$12,2,0)</f>
        <v>ICH</v>
      </c>
      <c r="W1097" t="str">
        <f>ROUNDUP(Q1097,3)&amp;"-"&amp;ROUNDUP(R1097,3)</f>
        <v>336120.693-3063482.624</v>
      </c>
      <c r="X1097" t="str">
        <f>ROUNDUP(S1097,3)&amp;"-"&amp;ROUNDUP(T1097,3)</f>
        <v>336119.437-3063482.747</v>
      </c>
      <c r="Y1097">
        <f>VLOOKUP(W1097&amp;"-"&amp;V1097,'Buscoords Workout'!$F:$G,2,0)</f>
        <v>5010</v>
      </c>
      <c r="Z1097">
        <f>VLOOKUP(X1097&amp;"-"&amp;V1097,'Buscoords Workout'!$F:$G,2,0)</f>
        <v>5057</v>
      </c>
      <c r="AA1097" t="b">
        <f>OR(ISNA(Y1097),ISNA(Z1097))</f>
        <v>0</v>
      </c>
    </row>
    <row r="1098" spans="1:27" x14ac:dyDescent="0.25">
      <c r="A1098">
        <v>35</v>
      </c>
      <c r="B1098" t="s">
        <v>24</v>
      </c>
      <c r="C1098" t="s">
        <v>25</v>
      </c>
      <c r="D1098" t="s">
        <v>26</v>
      </c>
      <c r="E1098">
        <v>11</v>
      </c>
      <c r="F1098" t="s">
        <v>42</v>
      </c>
      <c r="G1098">
        <v>300</v>
      </c>
      <c r="H1098" t="s">
        <v>27</v>
      </c>
      <c r="I1098" t="s">
        <v>28</v>
      </c>
      <c r="J1098" t="s">
        <v>29</v>
      </c>
      <c r="K1098" t="s">
        <v>49</v>
      </c>
      <c r="L1098" t="s">
        <v>31</v>
      </c>
      <c r="M1098">
        <v>3</v>
      </c>
      <c r="N1098" t="s">
        <v>32</v>
      </c>
      <c r="O1098" t="s">
        <v>33</v>
      </c>
      <c r="P1098">
        <v>8.0157100000000003</v>
      </c>
      <c r="Q1098">
        <v>336118.705113</v>
      </c>
      <c r="R1098">
        <v>3063482.8179799998</v>
      </c>
      <c r="S1098">
        <v>336110.72749999998</v>
      </c>
      <c r="T1098">
        <v>3063483.5986000001</v>
      </c>
      <c r="U1098">
        <v>8.0160000000000006E-3</v>
      </c>
      <c r="V1098" t="str">
        <f>VLOOKUP(C1098,'Lines LookUp'!$B$1:$C$12,2,0)</f>
        <v>ICH</v>
      </c>
      <c r="W1098" t="str">
        <f>ROUNDUP(Q1098,3)&amp;"-"&amp;ROUNDUP(R1098,3)</f>
        <v>336118.706-3063482.818</v>
      </c>
      <c r="X1098" t="str">
        <f>ROUNDUP(S1098,3)&amp;"-"&amp;ROUNDUP(T1098,3)</f>
        <v>336110.728-3063483.599</v>
      </c>
      <c r="Y1098">
        <f>VLOOKUP(W1098&amp;"-"&amp;V1098,'Buscoords Workout'!$F:$G,2,0)</f>
        <v>5058</v>
      </c>
      <c r="Z1098">
        <f>VLOOKUP(X1098&amp;"-"&amp;V1098,'Buscoords Workout'!$F:$G,2,0)</f>
        <v>5011</v>
      </c>
      <c r="AA1098" t="b">
        <f>OR(ISNA(Y1098),ISNA(Z1098))</f>
        <v>0</v>
      </c>
    </row>
    <row r="1099" spans="1:27" x14ac:dyDescent="0.25">
      <c r="A1099">
        <v>36</v>
      </c>
      <c r="B1099" t="s">
        <v>24</v>
      </c>
      <c r="C1099" t="s">
        <v>25</v>
      </c>
      <c r="D1099" t="s">
        <v>26</v>
      </c>
      <c r="E1099">
        <v>11</v>
      </c>
      <c r="F1099" t="s">
        <v>42</v>
      </c>
      <c r="G1099">
        <v>300</v>
      </c>
      <c r="H1099" t="s">
        <v>27</v>
      </c>
      <c r="I1099" t="s">
        <v>28</v>
      </c>
      <c r="J1099" t="s">
        <v>29</v>
      </c>
      <c r="K1099" t="s">
        <v>49</v>
      </c>
      <c r="L1099" t="s">
        <v>31</v>
      </c>
      <c r="M1099">
        <v>3</v>
      </c>
      <c r="N1099" t="s">
        <v>32</v>
      </c>
      <c r="O1099" t="s">
        <v>33</v>
      </c>
      <c r="P1099">
        <v>0.73474899999999999</v>
      </c>
      <c r="Q1099">
        <v>336119.43637000001</v>
      </c>
      <c r="R1099">
        <v>3063482.7464200002</v>
      </c>
      <c r="S1099">
        <v>336118.705113</v>
      </c>
      <c r="T1099">
        <v>3063482.8179799998</v>
      </c>
      <c r="U1099">
        <v>7.3499999999999998E-4</v>
      </c>
      <c r="V1099" t="str">
        <f>VLOOKUP(C1099,'Lines LookUp'!$B$1:$C$12,2,0)</f>
        <v>ICH</v>
      </c>
      <c r="W1099" t="str">
        <f>ROUNDUP(Q1099,3)&amp;"-"&amp;ROUNDUP(R1099,3)</f>
        <v>336119.437-3063482.747</v>
      </c>
      <c r="X1099" t="str">
        <f>ROUNDUP(S1099,3)&amp;"-"&amp;ROUNDUP(T1099,3)</f>
        <v>336118.706-3063482.818</v>
      </c>
      <c r="Y1099">
        <f>VLOOKUP(W1099&amp;"-"&amp;V1099,'Buscoords Workout'!$F:$G,2,0)</f>
        <v>5057</v>
      </c>
      <c r="Z1099">
        <f>VLOOKUP(X1099&amp;"-"&amp;V1099,'Buscoords Workout'!$F:$G,2,0)</f>
        <v>5058</v>
      </c>
      <c r="AA1099" t="b">
        <f>OR(ISNA(Y1099),ISNA(Z1099))</f>
        <v>0</v>
      </c>
    </row>
    <row r="1100" spans="1:27" x14ac:dyDescent="0.25">
      <c r="A1100">
        <v>37</v>
      </c>
      <c r="B1100" t="s">
        <v>24</v>
      </c>
      <c r="C1100" t="s">
        <v>25</v>
      </c>
      <c r="D1100" t="s">
        <v>26</v>
      </c>
      <c r="E1100">
        <v>11</v>
      </c>
      <c r="F1100" t="s">
        <v>42</v>
      </c>
      <c r="G1100">
        <v>300</v>
      </c>
      <c r="H1100" t="s">
        <v>27</v>
      </c>
      <c r="I1100" t="s">
        <v>28</v>
      </c>
      <c r="J1100" t="s">
        <v>29</v>
      </c>
      <c r="K1100" t="s">
        <v>49</v>
      </c>
      <c r="L1100" t="s">
        <v>31</v>
      </c>
      <c r="M1100">
        <v>3</v>
      </c>
      <c r="N1100" t="s">
        <v>32</v>
      </c>
      <c r="O1100" t="s">
        <v>33</v>
      </c>
      <c r="P1100">
        <v>1.79257</v>
      </c>
      <c r="Q1100">
        <v>336110.72749999998</v>
      </c>
      <c r="R1100">
        <v>3063483.5986000001</v>
      </c>
      <c r="S1100">
        <v>336110.804818</v>
      </c>
      <c r="T1100">
        <v>3063485.3895</v>
      </c>
      <c r="U1100">
        <v>1.7930000000000001E-3</v>
      </c>
      <c r="V1100" t="str">
        <f>VLOOKUP(C1100,'Lines LookUp'!$B$1:$C$12,2,0)</f>
        <v>ICH</v>
      </c>
      <c r="W1100" t="str">
        <f>ROUNDUP(Q1100,3)&amp;"-"&amp;ROUNDUP(R1100,3)</f>
        <v>336110.728-3063483.599</v>
      </c>
      <c r="X1100" t="str">
        <f>ROUNDUP(S1100,3)&amp;"-"&amp;ROUNDUP(T1100,3)</f>
        <v>336110.805-3063485.39</v>
      </c>
      <c r="Y1100">
        <f>VLOOKUP(W1100&amp;"-"&amp;V1100,'Buscoords Workout'!$F:$G,2,0)</f>
        <v>5011</v>
      </c>
      <c r="Z1100">
        <f>VLOOKUP(X1100&amp;"-"&amp;V1100,'Buscoords Workout'!$F:$G,2,0)</f>
        <v>5059</v>
      </c>
      <c r="AA1100" t="b">
        <f>OR(ISNA(Y1100),ISNA(Z1100))</f>
        <v>0</v>
      </c>
    </row>
    <row r="1101" spans="1:27" x14ac:dyDescent="0.25">
      <c r="A1101">
        <v>38</v>
      </c>
      <c r="B1101" t="s">
        <v>24</v>
      </c>
      <c r="C1101" t="s">
        <v>25</v>
      </c>
      <c r="D1101" t="s">
        <v>26</v>
      </c>
      <c r="E1101">
        <v>11</v>
      </c>
      <c r="F1101" t="s">
        <v>42</v>
      </c>
      <c r="G1101">
        <v>300</v>
      </c>
      <c r="H1101" t="s">
        <v>27</v>
      </c>
      <c r="I1101" t="s">
        <v>28</v>
      </c>
      <c r="J1101" t="s">
        <v>29</v>
      </c>
      <c r="K1101" t="s">
        <v>49</v>
      </c>
      <c r="L1101" t="s">
        <v>31</v>
      </c>
      <c r="M1101">
        <v>3</v>
      </c>
      <c r="N1101" t="s">
        <v>32</v>
      </c>
      <c r="O1101" t="s">
        <v>33</v>
      </c>
      <c r="P1101">
        <v>0.83973900000000001</v>
      </c>
      <c r="Q1101">
        <v>336111.77948000003</v>
      </c>
      <c r="R1101">
        <v>3063507.9652399998</v>
      </c>
      <c r="S1101">
        <v>336111.81569999998</v>
      </c>
      <c r="T1101">
        <v>3063508.8042000001</v>
      </c>
      <c r="U1101">
        <v>8.4000000000000003E-4</v>
      </c>
      <c r="V1101" t="str">
        <f>VLOOKUP(C1101,'Lines LookUp'!$B$1:$C$12,2,0)</f>
        <v>ICH</v>
      </c>
      <c r="W1101" t="str">
        <f>ROUNDUP(Q1101,3)&amp;"-"&amp;ROUNDUP(R1101,3)</f>
        <v>336111.78-3063507.966</v>
      </c>
      <c r="X1101" t="str">
        <f>ROUNDUP(S1101,3)&amp;"-"&amp;ROUNDUP(T1101,3)</f>
        <v>336111.816-3063508.805</v>
      </c>
      <c r="Y1101">
        <f>VLOOKUP(W1101&amp;"-"&amp;V1101,'Buscoords Workout'!$F:$G,2,0)</f>
        <v>5060</v>
      </c>
      <c r="Z1101">
        <f>VLOOKUP(X1101&amp;"-"&amp;V1101,'Buscoords Workout'!$F:$G,2,0)</f>
        <v>5012</v>
      </c>
      <c r="AA1101" t="b">
        <f>OR(ISNA(Y1101),ISNA(Z1101))</f>
        <v>0</v>
      </c>
    </row>
    <row r="1102" spans="1:27" x14ac:dyDescent="0.25">
      <c r="A1102">
        <v>39</v>
      </c>
      <c r="B1102" t="s">
        <v>24</v>
      </c>
      <c r="C1102" t="s">
        <v>25</v>
      </c>
      <c r="D1102" t="s">
        <v>26</v>
      </c>
      <c r="E1102">
        <v>11</v>
      </c>
      <c r="F1102" t="s">
        <v>42</v>
      </c>
      <c r="G1102">
        <v>300</v>
      </c>
      <c r="H1102" t="s">
        <v>27</v>
      </c>
      <c r="I1102" t="s">
        <v>28</v>
      </c>
      <c r="J1102" t="s">
        <v>29</v>
      </c>
      <c r="K1102" t="s">
        <v>49</v>
      </c>
      <c r="L1102" t="s">
        <v>31</v>
      </c>
      <c r="M1102">
        <v>3</v>
      </c>
      <c r="N1102" t="s">
        <v>32</v>
      </c>
      <c r="O1102" t="s">
        <v>33</v>
      </c>
      <c r="P1102">
        <v>22.596800000000002</v>
      </c>
      <c r="Q1102">
        <v>336110.804818</v>
      </c>
      <c r="R1102">
        <v>3063485.3895</v>
      </c>
      <c r="S1102">
        <v>336111.77948000003</v>
      </c>
      <c r="T1102">
        <v>3063507.9652399998</v>
      </c>
      <c r="U1102">
        <v>2.2596999999999999E-2</v>
      </c>
      <c r="V1102" t="str">
        <f>VLOOKUP(C1102,'Lines LookUp'!$B$1:$C$12,2,0)</f>
        <v>ICH</v>
      </c>
      <c r="W1102" t="str">
        <f>ROUNDUP(Q1102,3)&amp;"-"&amp;ROUNDUP(R1102,3)</f>
        <v>336110.805-3063485.39</v>
      </c>
      <c r="X1102" t="str">
        <f>ROUNDUP(S1102,3)&amp;"-"&amp;ROUNDUP(T1102,3)</f>
        <v>336111.78-3063507.966</v>
      </c>
      <c r="Y1102">
        <f>VLOOKUP(W1102&amp;"-"&amp;V1102,'Buscoords Workout'!$F:$G,2,0)</f>
        <v>5059</v>
      </c>
      <c r="Z1102">
        <f>VLOOKUP(X1102&amp;"-"&amp;V1102,'Buscoords Workout'!$F:$G,2,0)</f>
        <v>5060</v>
      </c>
      <c r="AA1102" t="b">
        <f>OR(ISNA(Y1102),ISNA(Z1102))</f>
        <v>0</v>
      </c>
    </row>
    <row r="1103" spans="1:27" x14ac:dyDescent="0.25">
      <c r="A1103">
        <v>40</v>
      </c>
      <c r="B1103" t="s">
        <v>24</v>
      </c>
      <c r="C1103" t="s">
        <v>25</v>
      </c>
      <c r="D1103" t="s">
        <v>26</v>
      </c>
      <c r="E1103">
        <v>11</v>
      </c>
      <c r="F1103" t="s">
        <v>42</v>
      </c>
      <c r="G1103">
        <v>300</v>
      </c>
      <c r="H1103" t="s">
        <v>27</v>
      </c>
      <c r="I1103" t="s">
        <v>28</v>
      </c>
      <c r="J1103" t="s">
        <v>29</v>
      </c>
      <c r="K1103" t="s">
        <v>49</v>
      </c>
      <c r="L1103" t="s">
        <v>31</v>
      </c>
      <c r="M1103">
        <v>3</v>
      </c>
      <c r="N1103" t="s">
        <v>32</v>
      </c>
      <c r="O1103" t="s">
        <v>33</v>
      </c>
      <c r="P1103">
        <v>0.92329600000000001</v>
      </c>
      <c r="Q1103">
        <v>336111.81569999998</v>
      </c>
      <c r="R1103">
        <v>3063508.8042000001</v>
      </c>
      <c r="S1103">
        <v>336111.86264299997</v>
      </c>
      <c r="T1103">
        <v>3063509.7263000002</v>
      </c>
      <c r="U1103">
        <v>9.2299999999999999E-4</v>
      </c>
      <c r="V1103" t="str">
        <f>VLOOKUP(C1103,'Lines LookUp'!$B$1:$C$12,2,0)</f>
        <v>ICH</v>
      </c>
      <c r="W1103" t="str">
        <f>ROUNDUP(Q1103,3)&amp;"-"&amp;ROUNDUP(R1103,3)</f>
        <v>336111.816-3063508.805</v>
      </c>
      <c r="X1103" t="str">
        <f>ROUNDUP(S1103,3)&amp;"-"&amp;ROUNDUP(T1103,3)</f>
        <v>336111.863-3063509.727</v>
      </c>
      <c r="Y1103">
        <f>VLOOKUP(W1103&amp;"-"&amp;V1103,'Buscoords Workout'!$F:$G,2,0)</f>
        <v>5012</v>
      </c>
      <c r="Z1103">
        <f>VLOOKUP(X1103&amp;"-"&amp;V1103,'Buscoords Workout'!$F:$G,2,0)</f>
        <v>5061</v>
      </c>
      <c r="AA1103" t="b">
        <f>OR(ISNA(Y1103),ISNA(Z1103))</f>
        <v>0</v>
      </c>
    </row>
    <row r="1104" spans="1:27" x14ac:dyDescent="0.25">
      <c r="A1104">
        <v>41</v>
      </c>
      <c r="B1104" t="s">
        <v>24</v>
      </c>
      <c r="C1104" t="s">
        <v>25</v>
      </c>
      <c r="D1104" t="s">
        <v>26</v>
      </c>
      <c r="E1104">
        <v>11</v>
      </c>
      <c r="F1104" t="s">
        <v>42</v>
      </c>
      <c r="G1104">
        <v>300</v>
      </c>
      <c r="H1104" t="s">
        <v>27</v>
      </c>
      <c r="I1104" t="s">
        <v>28</v>
      </c>
      <c r="J1104" t="s">
        <v>29</v>
      </c>
      <c r="K1104" t="s">
        <v>49</v>
      </c>
      <c r="L1104" t="s">
        <v>31</v>
      </c>
      <c r="M1104">
        <v>3</v>
      </c>
      <c r="N1104" t="s">
        <v>32</v>
      </c>
      <c r="O1104" t="s">
        <v>33</v>
      </c>
      <c r="P1104">
        <v>3.8299400000000001</v>
      </c>
      <c r="Q1104">
        <v>336113.31747299997</v>
      </c>
      <c r="R1104">
        <v>3063538.3033099999</v>
      </c>
      <c r="S1104">
        <v>336113.5122</v>
      </c>
      <c r="T1104">
        <v>3063542.1283</v>
      </c>
      <c r="U1104">
        <v>3.8300000000000001E-3</v>
      </c>
      <c r="V1104" t="str">
        <f>VLOOKUP(C1104,'Lines LookUp'!$B$1:$C$12,2,0)</f>
        <v>ICH</v>
      </c>
      <c r="W1104" t="str">
        <f>ROUNDUP(Q1104,3)&amp;"-"&amp;ROUNDUP(R1104,3)</f>
        <v>336113.318-3063538.304</v>
      </c>
      <c r="X1104" t="str">
        <f>ROUNDUP(S1104,3)&amp;"-"&amp;ROUNDUP(T1104,3)</f>
        <v>336113.513-3063542.129</v>
      </c>
      <c r="Y1104">
        <f>VLOOKUP(W1104&amp;"-"&amp;V1104,'Buscoords Workout'!$F:$G,2,0)</f>
        <v>5062</v>
      </c>
      <c r="Z1104">
        <f>VLOOKUP(X1104&amp;"-"&amp;V1104,'Buscoords Workout'!$F:$G,2,0)</f>
        <v>5013</v>
      </c>
      <c r="AA1104" t="b">
        <f>OR(ISNA(Y1104),ISNA(Z1104))</f>
        <v>0</v>
      </c>
    </row>
    <row r="1105" spans="1:27" x14ac:dyDescent="0.25">
      <c r="A1105">
        <v>42</v>
      </c>
      <c r="B1105" t="s">
        <v>24</v>
      </c>
      <c r="C1105" t="s">
        <v>25</v>
      </c>
      <c r="D1105" t="s">
        <v>26</v>
      </c>
      <c r="E1105">
        <v>11</v>
      </c>
      <c r="F1105" t="s">
        <v>42</v>
      </c>
      <c r="G1105">
        <v>300</v>
      </c>
      <c r="H1105" t="s">
        <v>27</v>
      </c>
      <c r="I1105" t="s">
        <v>28</v>
      </c>
      <c r="J1105" t="s">
        <v>29</v>
      </c>
      <c r="K1105" t="s">
        <v>49</v>
      </c>
      <c r="L1105" t="s">
        <v>31</v>
      </c>
      <c r="M1105">
        <v>3</v>
      </c>
      <c r="N1105" t="s">
        <v>32</v>
      </c>
      <c r="O1105" t="s">
        <v>33</v>
      </c>
      <c r="P1105">
        <v>28.614000000000001</v>
      </c>
      <c r="Q1105">
        <v>336111.86264299997</v>
      </c>
      <c r="R1105">
        <v>3063509.7263000002</v>
      </c>
      <c r="S1105">
        <v>336113.31747299997</v>
      </c>
      <c r="T1105">
        <v>3063538.3033099999</v>
      </c>
      <c r="U1105">
        <v>2.8614000000000001E-2</v>
      </c>
      <c r="V1105" t="str">
        <f>VLOOKUP(C1105,'Lines LookUp'!$B$1:$C$12,2,0)</f>
        <v>ICH</v>
      </c>
      <c r="W1105" t="str">
        <f>ROUNDUP(Q1105,3)&amp;"-"&amp;ROUNDUP(R1105,3)</f>
        <v>336111.863-3063509.727</v>
      </c>
      <c r="X1105" t="str">
        <f>ROUNDUP(S1105,3)&amp;"-"&amp;ROUNDUP(T1105,3)</f>
        <v>336113.318-3063538.304</v>
      </c>
      <c r="Y1105">
        <f>VLOOKUP(W1105&amp;"-"&amp;V1105,'Buscoords Workout'!$F:$G,2,0)</f>
        <v>5061</v>
      </c>
      <c r="Z1105">
        <f>VLOOKUP(X1105&amp;"-"&amp;V1105,'Buscoords Workout'!$F:$G,2,0)</f>
        <v>5062</v>
      </c>
      <c r="AA1105" t="b">
        <f>OR(ISNA(Y1105),ISNA(Z1105))</f>
        <v>0</v>
      </c>
    </row>
    <row r="1106" spans="1:27" x14ac:dyDescent="0.25">
      <c r="A1106">
        <v>43</v>
      </c>
      <c r="B1106" t="s">
        <v>24</v>
      </c>
      <c r="C1106" t="s">
        <v>25</v>
      </c>
      <c r="D1106" t="s">
        <v>26</v>
      </c>
      <c r="E1106">
        <v>11</v>
      </c>
      <c r="F1106" t="s">
        <v>42</v>
      </c>
      <c r="G1106">
        <v>300</v>
      </c>
      <c r="H1106" t="s">
        <v>27</v>
      </c>
      <c r="I1106" t="s">
        <v>28</v>
      </c>
      <c r="J1106" t="s">
        <v>29</v>
      </c>
      <c r="K1106" t="s">
        <v>49</v>
      </c>
      <c r="L1106" t="s">
        <v>31</v>
      </c>
      <c r="M1106">
        <v>3</v>
      </c>
      <c r="N1106" t="s">
        <v>32</v>
      </c>
      <c r="O1106" t="s">
        <v>33</v>
      </c>
      <c r="P1106">
        <v>15.149100000000001</v>
      </c>
      <c r="Q1106">
        <v>336113.5122</v>
      </c>
      <c r="R1106">
        <v>3063542.1283</v>
      </c>
      <c r="S1106">
        <v>336115.52126399998</v>
      </c>
      <c r="T1106">
        <v>3063557.1436200002</v>
      </c>
      <c r="U1106">
        <v>1.5148999999999999E-2</v>
      </c>
      <c r="V1106" t="str">
        <f>VLOOKUP(C1106,'Lines LookUp'!$B$1:$C$12,2,0)</f>
        <v>ICH</v>
      </c>
      <c r="W1106" t="str">
        <f>ROUNDUP(Q1106,3)&amp;"-"&amp;ROUNDUP(R1106,3)</f>
        <v>336113.513-3063542.129</v>
      </c>
      <c r="X1106" t="str">
        <f>ROUNDUP(S1106,3)&amp;"-"&amp;ROUNDUP(T1106,3)</f>
        <v>336115.522-3063557.144</v>
      </c>
      <c r="Y1106">
        <f>VLOOKUP(W1106&amp;"-"&amp;V1106,'Buscoords Workout'!$F:$G,2,0)</f>
        <v>5013</v>
      </c>
      <c r="Z1106">
        <f>VLOOKUP(X1106&amp;"-"&amp;V1106,'Buscoords Workout'!$F:$G,2,0)</f>
        <v>5063</v>
      </c>
      <c r="AA1106" t="b">
        <f>OR(ISNA(Y1106),ISNA(Z1106))</f>
        <v>0</v>
      </c>
    </row>
    <row r="1107" spans="1:27" x14ac:dyDescent="0.25">
      <c r="A1107">
        <v>44</v>
      </c>
      <c r="B1107" t="s">
        <v>24</v>
      </c>
      <c r="C1107" t="s">
        <v>25</v>
      </c>
      <c r="D1107" t="s">
        <v>26</v>
      </c>
      <c r="E1107">
        <v>11</v>
      </c>
      <c r="F1107" t="s">
        <v>42</v>
      </c>
      <c r="G1107">
        <v>300</v>
      </c>
      <c r="H1107" t="s">
        <v>27</v>
      </c>
      <c r="I1107" t="s">
        <v>28</v>
      </c>
      <c r="J1107" t="s">
        <v>29</v>
      </c>
      <c r="K1107" t="s">
        <v>49</v>
      </c>
      <c r="L1107" t="s">
        <v>31</v>
      </c>
      <c r="M1107">
        <v>3</v>
      </c>
      <c r="N1107" t="s">
        <v>32</v>
      </c>
      <c r="O1107" t="s">
        <v>33</v>
      </c>
      <c r="P1107">
        <v>9.7276399999999992</v>
      </c>
      <c r="Q1107">
        <v>336116.89354999998</v>
      </c>
      <c r="R1107">
        <v>3063567.3997999998</v>
      </c>
      <c r="S1107">
        <v>336118.18362000003</v>
      </c>
      <c r="T1107">
        <v>3063577.04152</v>
      </c>
      <c r="U1107">
        <v>9.7280000000000005E-3</v>
      </c>
      <c r="V1107" t="str">
        <f>VLOOKUP(C1107,'Lines LookUp'!$B$1:$C$12,2,0)</f>
        <v>ICH</v>
      </c>
      <c r="W1107" t="str">
        <f>ROUNDUP(Q1107,3)&amp;"-"&amp;ROUNDUP(R1107,3)</f>
        <v>336116.894-3063567.4</v>
      </c>
      <c r="X1107" t="str">
        <f>ROUNDUP(S1107,3)&amp;"-"&amp;ROUNDUP(T1107,3)</f>
        <v>336118.184-3063577.042</v>
      </c>
      <c r="Y1107">
        <f>VLOOKUP(W1107&amp;"-"&amp;V1107,'Buscoords Workout'!$F:$G,2,0)</f>
        <v>5064</v>
      </c>
      <c r="Z1107">
        <f>VLOOKUP(X1107&amp;"-"&amp;V1107,'Buscoords Workout'!$F:$G,2,0)</f>
        <v>5065</v>
      </c>
      <c r="AA1107" t="b">
        <f>OR(ISNA(Y1107),ISNA(Z1107))</f>
        <v>0</v>
      </c>
    </row>
    <row r="1108" spans="1:27" x14ac:dyDescent="0.25">
      <c r="A1108">
        <v>45</v>
      </c>
      <c r="B1108" t="s">
        <v>24</v>
      </c>
      <c r="C1108" t="s">
        <v>25</v>
      </c>
      <c r="D1108" t="s">
        <v>26</v>
      </c>
      <c r="E1108">
        <v>11</v>
      </c>
      <c r="F1108" t="s">
        <v>42</v>
      </c>
      <c r="G1108">
        <v>300</v>
      </c>
      <c r="H1108" t="s">
        <v>27</v>
      </c>
      <c r="I1108" t="s">
        <v>28</v>
      </c>
      <c r="J1108" t="s">
        <v>29</v>
      </c>
      <c r="K1108" t="s">
        <v>49</v>
      </c>
      <c r="L1108" t="s">
        <v>31</v>
      </c>
      <c r="M1108">
        <v>3</v>
      </c>
      <c r="N1108" t="s">
        <v>32</v>
      </c>
      <c r="O1108" t="s">
        <v>33</v>
      </c>
      <c r="P1108">
        <v>0.33463900000000002</v>
      </c>
      <c r="Q1108">
        <v>336118.18362000003</v>
      </c>
      <c r="R1108">
        <v>3063577.04152</v>
      </c>
      <c r="S1108">
        <v>336118.228</v>
      </c>
      <c r="T1108">
        <v>3063577.3731999998</v>
      </c>
      <c r="U1108">
        <v>3.3500000000000001E-4</v>
      </c>
      <c r="V1108" t="str">
        <f>VLOOKUP(C1108,'Lines LookUp'!$B$1:$C$12,2,0)</f>
        <v>ICH</v>
      </c>
      <c r="W1108" t="str">
        <f>ROUNDUP(Q1108,3)&amp;"-"&amp;ROUNDUP(R1108,3)</f>
        <v>336118.184-3063577.042</v>
      </c>
      <c r="X1108" t="str">
        <f>ROUNDUP(S1108,3)&amp;"-"&amp;ROUNDUP(T1108,3)</f>
        <v>336118.228-3063577.374</v>
      </c>
      <c r="Y1108">
        <f>VLOOKUP(W1108&amp;"-"&amp;V1108,'Buscoords Workout'!$F:$G,2,0)</f>
        <v>5065</v>
      </c>
      <c r="Z1108">
        <f>VLOOKUP(X1108&amp;"-"&amp;V1108,'Buscoords Workout'!$F:$G,2,0)</f>
        <v>5014</v>
      </c>
      <c r="AA1108" t="b">
        <f>OR(ISNA(Y1108),ISNA(Z1108))</f>
        <v>0</v>
      </c>
    </row>
    <row r="1109" spans="1:27" x14ac:dyDescent="0.25">
      <c r="A1109">
        <v>46</v>
      </c>
      <c r="B1109" t="s">
        <v>24</v>
      </c>
      <c r="C1109" t="s">
        <v>25</v>
      </c>
      <c r="D1109" t="s">
        <v>26</v>
      </c>
      <c r="E1109">
        <v>11</v>
      </c>
      <c r="F1109" t="s">
        <v>42</v>
      </c>
      <c r="G1109">
        <v>300</v>
      </c>
      <c r="H1109" t="s">
        <v>27</v>
      </c>
      <c r="I1109" t="s">
        <v>28</v>
      </c>
      <c r="J1109" t="s">
        <v>29</v>
      </c>
      <c r="K1109" t="s">
        <v>49</v>
      </c>
      <c r="L1109" t="s">
        <v>31</v>
      </c>
      <c r="M1109">
        <v>3</v>
      </c>
      <c r="N1109" t="s">
        <v>32</v>
      </c>
      <c r="O1109" t="s">
        <v>33</v>
      </c>
      <c r="P1109">
        <v>10.3476</v>
      </c>
      <c r="Q1109">
        <v>336115.52126399998</v>
      </c>
      <c r="R1109">
        <v>3063557.1436200002</v>
      </c>
      <c r="S1109">
        <v>336116.89354999998</v>
      </c>
      <c r="T1109">
        <v>3063567.3997999998</v>
      </c>
      <c r="U1109">
        <v>1.0348E-2</v>
      </c>
      <c r="V1109" t="str">
        <f>VLOOKUP(C1109,'Lines LookUp'!$B$1:$C$12,2,0)</f>
        <v>ICH</v>
      </c>
      <c r="W1109" t="str">
        <f>ROUNDUP(Q1109,3)&amp;"-"&amp;ROUNDUP(R1109,3)</f>
        <v>336115.522-3063557.144</v>
      </c>
      <c r="X1109" t="str">
        <f>ROUNDUP(S1109,3)&amp;"-"&amp;ROUNDUP(T1109,3)</f>
        <v>336116.894-3063567.4</v>
      </c>
      <c r="Y1109">
        <f>VLOOKUP(W1109&amp;"-"&amp;V1109,'Buscoords Workout'!$F:$G,2,0)</f>
        <v>5063</v>
      </c>
      <c r="Z1109">
        <f>VLOOKUP(X1109&amp;"-"&amp;V1109,'Buscoords Workout'!$F:$G,2,0)</f>
        <v>5064</v>
      </c>
      <c r="AA1109" t="b">
        <f>OR(ISNA(Y1109),ISNA(Z1109))</f>
        <v>0</v>
      </c>
    </row>
    <row r="1110" spans="1:27" x14ac:dyDescent="0.25">
      <c r="A1110">
        <v>47</v>
      </c>
      <c r="B1110" t="s">
        <v>24</v>
      </c>
      <c r="C1110" t="s">
        <v>25</v>
      </c>
      <c r="D1110" t="s">
        <v>26</v>
      </c>
      <c r="E1110">
        <v>11</v>
      </c>
      <c r="F1110" t="s">
        <v>42</v>
      </c>
      <c r="G1110">
        <v>300</v>
      </c>
      <c r="H1110" t="s">
        <v>27</v>
      </c>
      <c r="I1110" t="s">
        <v>28</v>
      </c>
      <c r="J1110" t="s">
        <v>29</v>
      </c>
      <c r="K1110" t="s">
        <v>49</v>
      </c>
      <c r="L1110" t="s">
        <v>31</v>
      </c>
      <c r="M1110">
        <v>3</v>
      </c>
      <c r="N1110" t="s">
        <v>32</v>
      </c>
      <c r="O1110" t="s">
        <v>33</v>
      </c>
      <c r="P1110">
        <v>23.1751</v>
      </c>
      <c r="Q1110">
        <v>336118.228</v>
      </c>
      <c r="R1110">
        <v>3063577.3731999998</v>
      </c>
      <c r="S1110">
        <v>336120.63839799998</v>
      </c>
      <c r="T1110">
        <v>3063600.4225599999</v>
      </c>
      <c r="U1110">
        <v>2.3175000000000001E-2</v>
      </c>
      <c r="V1110" t="str">
        <f>VLOOKUP(C1110,'Lines LookUp'!$B$1:$C$12,2,0)</f>
        <v>ICH</v>
      </c>
      <c r="W1110" t="str">
        <f>ROUNDUP(Q1110,3)&amp;"-"&amp;ROUNDUP(R1110,3)</f>
        <v>336118.228-3063577.374</v>
      </c>
      <c r="X1110" t="str">
        <f>ROUNDUP(S1110,3)&amp;"-"&amp;ROUNDUP(T1110,3)</f>
        <v>336120.639-3063600.423</v>
      </c>
      <c r="Y1110">
        <f>VLOOKUP(W1110&amp;"-"&amp;V1110,'Buscoords Workout'!$F:$G,2,0)</f>
        <v>5014</v>
      </c>
      <c r="Z1110">
        <f>VLOOKUP(X1110&amp;"-"&amp;V1110,'Buscoords Workout'!$F:$G,2,0)</f>
        <v>5066</v>
      </c>
      <c r="AA1110" t="b">
        <f>OR(ISNA(Y1110),ISNA(Z1110))</f>
        <v>0</v>
      </c>
    </row>
    <row r="1111" spans="1:27" x14ac:dyDescent="0.25">
      <c r="A1111">
        <v>48</v>
      </c>
      <c r="B1111" t="s">
        <v>24</v>
      </c>
      <c r="C1111" t="s">
        <v>25</v>
      </c>
      <c r="D1111" t="s">
        <v>26</v>
      </c>
      <c r="E1111">
        <v>11</v>
      </c>
      <c r="F1111" t="s">
        <v>42</v>
      </c>
      <c r="G1111">
        <v>300</v>
      </c>
      <c r="H1111" t="s">
        <v>27</v>
      </c>
      <c r="I1111" t="s">
        <v>28</v>
      </c>
      <c r="J1111" t="s">
        <v>29</v>
      </c>
      <c r="K1111" t="s">
        <v>49</v>
      </c>
      <c r="L1111" t="s">
        <v>31</v>
      </c>
      <c r="M1111">
        <v>3</v>
      </c>
      <c r="N1111" t="s">
        <v>32</v>
      </c>
      <c r="O1111" t="s">
        <v>33</v>
      </c>
      <c r="P1111">
        <v>12.107799999999999</v>
      </c>
      <c r="Q1111">
        <v>336120.977785</v>
      </c>
      <c r="R1111">
        <v>3063603.6679400001</v>
      </c>
      <c r="S1111">
        <v>336122.23710000003</v>
      </c>
      <c r="T1111">
        <v>3063615.7100999998</v>
      </c>
      <c r="U1111">
        <v>1.2108000000000001E-2</v>
      </c>
      <c r="V1111" t="str">
        <f>VLOOKUP(C1111,'Lines LookUp'!$B$1:$C$12,2,0)</f>
        <v>ICH</v>
      </c>
      <c r="W1111" t="str">
        <f>ROUNDUP(Q1111,3)&amp;"-"&amp;ROUNDUP(R1111,3)</f>
        <v>336120.978-3063603.668</v>
      </c>
      <c r="X1111" t="str">
        <f>ROUNDUP(S1111,3)&amp;"-"&amp;ROUNDUP(T1111,3)</f>
        <v>336122.238-3063615.711</v>
      </c>
      <c r="Y1111">
        <f>VLOOKUP(W1111&amp;"-"&amp;V1111,'Buscoords Workout'!$F:$G,2,0)</f>
        <v>5067</v>
      </c>
      <c r="Z1111">
        <f>VLOOKUP(X1111&amp;"-"&amp;V1111,'Buscoords Workout'!$F:$G,2,0)</f>
        <v>5015</v>
      </c>
      <c r="AA1111" t="b">
        <f>OR(ISNA(Y1111),ISNA(Z1111))</f>
        <v>0</v>
      </c>
    </row>
    <row r="1112" spans="1:27" x14ac:dyDescent="0.25">
      <c r="A1112">
        <v>49</v>
      </c>
      <c r="B1112" t="s">
        <v>24</v>
      </c>
      <c r="C1112" t="s">
        <v>25</v>
      </c>
      <c r="D1112" t="s">
        <v>26</v>
      </c>
      <c r="E1112">
        <v>11</v>
      </c>
      <c r="F1112" t="s">
        <v>42</v>
      </c>
      <c r="G1112">
        <v>300</v>
      </c>
      <c r="H1112" t="s">
        <v>27</v>
      </c>
      <c r="I1112" t="s">
        <v>28</v>
      </c>
      <c r="J1112" t="s">
        <v>29</v>
      </c>
      <c r="K1112" t="s">
        <v>49</v>
      </c>
      <c r="L1112" t="s">
        <v>31</v>
      </c>
      <c r="M1112">
        <v>3</v>
      </c>
      <c r="N1112" t="s">
        <v>32</v>
      </c>
      <c r="O1112" t="s">
        <v>33</v>
      </c>
      <c r="P1112">
        <v>3.2630699999999999</v>
      </c>
      <c r="Q1112">
        <v>336120.63839799998</v>
      </c>
      <c r="R1112">
        <v>3063600.4225599999</v>
      </c>
      <c r="S1112">
        <v>336120.977785</v>
      </c>
      <c r="T1112">
        <v>3063603.6679400001</v>
      </c>
      <c r="U1112">
        <v>3.2629999999999998E-3</v>
      </c>
      <c r="V1112" t="str">
        <f>VLOOKUP(C1112,'Lines LookUp'!$B$1:$C$12,2,0)</f>
        <v>ICH</v>
      </c>
      <c r="W1112" t="str">
        <f>ROUNDUP(Q1112,3)&amp;"-"&amp;ROUNDUP(R1112,3)</f>
        <v>336120.639-3063600.423</v>
      </c>
      <c r="X1112" t="str">
        <f>ROUNDUP(S1112,3)&amp;"-"&amp;ROUNDUP(T1112,3)</f>
        <v>336120.978-3063603.668</v>
      </c>
      <c r="Y1112">
        <f>VLOOKUP(W1112&amp;"-"&amp;V1112,'Buscoords Workout'!$F:$G,2,0)</f>
        <v>5066</v>
      </c>
      <c r="Z1112">
        <f>VLOOKUP(X1112&amp;"-"&amp;V1112,'Buscoords Workout'!$F:$G,2,0)</f>
        <v>5067</v>
      </c>
      <c r="AA1112" t="b">
        <f>OR(ISNA(Y1112),ISNA(Z1112))</f>
        <v>0</v>
      </c>
    </row>
    <row r="1113" spans="1:27" x14ac:dyDescent="0.25">
      <c r="A1113">
        <v>52</v>
      </c>
      <c r="B1113" t="s">
        <v>24</v>
      </c>
      <c r="C1113" t="s">
        <v>25</v>
      </c>
      <c r="D1113" t="s">
        <v>26</v>
      </c>
      <c r="E1113">
        <v>11</v>
      </c>
      <c r="F1113" t="s">
        <v>42</v>
      </c>
      <c r="G1113">
        <v>300</v>
      </c>
      <c r="H1113" t="s">
        <v>27</v>
      </c>
      <c r="I1113" t="s">
        <v>28</v>
      </c>
      <c r="J1113" t="s">
        <v>29</v>
      </c>
      <c r="K1113" t="s">
        <v>49</v>
      </c>
      <c r="L1113" t="s">
        <v>31</v>
      </c>
      <c r="M1113">
        <v>3</v>
      </c>
      <c r="N1113" t="s">
        <v>32</v>
      </c>
      <c r="O1113" t="s">
        <v>33</v>
      </c>
      <c r="P1113">
        <v>1.2664</v>
      </c>
      <c r="Q1113">
        <v>336126.58639999997</v>
      </c>
      <c r="R1113">
        <v>3063642.2729000002</v>
      </c>
      <c r="S1113">
        <v>336126.76123200002</v>
      </c>
      <c r="T1113">
        <v>3063643.5271700001</v>
      </c>
      <c r="U1113">
        <v>1.266E-3</v>
      </c>
      <c r="V1113" t="str">
        <f>VLOOKUP(C1113,'Lines LookUp'!$B$1:$C$12,2,0)</f>
        <v>ICH</v>
      </c>
      <c r="W1113" t="str">
        <f>ROUNDUP(Q1113,3)&amp;"-"&amp;ROUNDUP(R1113,3)</f>
        <v>336126.587-3063642.273</v>
      </c>
      <c r="X1113" t="str">
        <f>ROUNDUP(S1113,3)&amp;"-"&amp;ROUNDUP(T1113,3)</f>
        <v>336126.762-3063643.528</v>
      </c>
      <c r="Y1113">
        <f>VLOOKUP(W1113&amp;"-"&amp;V1113,'Buscoords Workout'!$F:$G,2,0)</f>
        <v>5016</v>
      </c>
      <c r="Z1113">
        <f>VLOOKUP(X1113&amp;"-"&amp;V1113,'Buscoords Workout'!$F:$G,2,0)</f>
        <v>5069</v>
      </c>
      <c r="AA1113" t="b">
        <f>OR(ISNA(Y1113),ISNA(Z1113))</f>
        <v>0</v>
      </c>
    </row>
    <row r="1114" spans="1:27" x14ac:dyDescent="0.25">
      <c r="A1114">
        <v>54</v>
      </c>
      <c r="B1114" t="s">
        <v>24</v>
      </c>
      <c r="C1114" t="s">
        <v>25</v>
      </c>
      <c r="D1114" t="s">
        <v>26</v>
      </c>
      <c r="E1114">
        <v>11</v>
      </c>
      <c r="F1114" t="s">
        <v>42</v>
      </c>
      <c r="G1114">
        <v>300</v>
      </c>
      <c r="H1114" t="s">
        <v>27</v>
      </c>
      <c r="I1114" t="s">
        <v>28</v>
      </c>
      <c r="J1114" t="s">
        <v>29</v>
      </c>
      <c r="K1114" t="s">
        <v>49</v>
      </c>
      <c r="L1114" t="s">
        <v>31</v>
      </c>
      <c r="M1114">
        <v>3</v>
      </c>
      <c r="N1114" t="s">
        <v>32</v>
      </c>
      <c r="O1114" t="s">
        <v>33</v>
      </c>
      <c r="P1114">
        <v>0.42963699999999999</v>
      </c>
      <c r="Q1114">
        <v>336129.766787</v>
      </c>
      <c r="R1114">
        <v>3063665.0895799999</v>
      </c>
      <c r="S1114">
        <v>336129.82610000001</v>
      </c>
      <c r="T1114">
        <v>3063665.5151</v>
      </c>
      <c r="U1114">
        <v>4.2999999999999999E-4</v>
      </c>
      <c r="V1114" t="str">
        <f>VLOOKUP(C1114,'Lines LookUp'!$B$1:$C$12,2,0)</f>
        <v>ICH</v>
      </c>
      <c r="W1114" t="str">
        <f>ROUNDUP(Q1114,3)&amp;"-"&amp;ROUNDUP(R1114,3)</f>
        <v>336129.767-3063665.09</v>
      </c>
      <c r="X1114" t="str">
        <f>ROUNDUP(S1114,3)&amp;"-"&amp;ROUNDUP(T1114,3)</f>
        <v>336129.827-3063665.516</v>
      </c>
      <c r="Y1114">
        <f>VLOOKUP(W1114&amp;"-"&amp;V1114,'Buscoords Workout'!$F:$G,2,0)</f>
        <v>5071</v>
      </c>
      <c r="Z1114">
        <f>VLOOKUP(X1114&amp;"-"&amp;V1114,'Buscoords Workout'!$F:$G,2,0)</f>
        <v>5017</v>
      </c>
      <c r="AA1114" t="b">
        <f>OR(ISNA(Y1114),ISNA(Z1114))</f>
        <v>0</v>
      </c>
    </row>
    <row r="1115" spans="1:27" x14ac:dyDescent="0.25">
      <c r="A1115">
        <v>56</v>
      </c>
      <c r="B1115" t="s">
        <v>24</v>
      </c>
      <c r="C1115" t="s">
        <v>25</v>
      </c>
      <c r="D1115" t="s">
        <v>26</v>
      </c>
      <c r="E1115">
        <v>11</v>
      </c>
      <c r="F1115" t="s">
        <v>42</v>
      </c>
      <c r="G1115">
        <v>300</v>
      </c>
      <c r="H1115" t="s">
        <v>27</v>
      </c>
      <c r="I1115" t="s">
        <v>28</v>
      </c>
      <c r="J1115" t="s">
        <v>29</v>
      </c>
      <c r="K1115" t="s">
        <v>49</v>
      </c>
      <c r="L1115" t="s">
        <v>31</v>
      </c>
      <c r="M1115">
        <v>3</v>
      </c>
      <c r="N1115" t="s">
        <v>32</v>
      </c>
      <c r="O1115" t="s">
        <v>33</v>
      </c>
      <c r="P1115">
        <v>0.365226</v>
      </c>
      <c r="Q1115">
        <v>336129.82610000001</v>
      </c>
      <c r="R1115">
        <v>3063665.5151</v>
      </c>
      <c r="S1115">
        <v>336129.876514</v>
      </c>
      <c r="T1115">
        <v>3063665.87683</v>
      </c>
      <c r="U1115">
        <v>3.6499999999999998E-4</v>
      </c>
      <c r="V1115" t="str">
        <f>VLOOKUP(C1115,'Lines LookUp'!$B$1:$C$12,2,0)</f>
        <v>ICH</v>
      </c>
      <c r="W1115" t="str">
        <f>ROUNDUP(Q1115,3)&amp;"-"&amp;ROUNDUP(R1115,3)</f>
        <v>336129.827-3063665.516</v>
      </c>
      <c r="X1115" t="str">
        <f>ROUNDUP(S1115,3)&amp;"-"&amp;ROUNDUP(T1115,3)</f>
        <v>336129.877-3063665.877</v>
      </c>
      <c r="Y1115">
        <f>VLOOKUP(W1115&amp;"-"&amp;V1115,'Buscoords Workout'!$F:$G,2,0)</f>
        <v>5017</v>
      </c>
      <c r="Z1115">
        <f>VLOOKUP(X1115&amp;"-"&amp;V1115,'Buscoords Workout'!$F:$G,2,0)</f>
        <v>5075</v>
      </c>
      <c r="AA1115" t="b">
        <f>OR(ISNA(Y1115),ISNA(Z1115))</f>
        <v>0</v>
      </c>
    </row>
    <row r="1116" spans="1:27" x14ac:dyDescent="0.25">
      <c r="A1116">
        <v>59</v>
      </c>
      <c r="B1116" t="s">
        <v>24</v>
      </c>
      <c r="C1116" t="s">
        <v>25</v>
      </c>
      <c r="D1116" t="s">
        <v>26</v>
      </c>
      <c r="E1116">
        <v>11</v>
      </c>
      <c r="F1116" t="s">
        <v>42</v>
      </c>
      <c r="G1116">
        <v>300</v>
      </c>
      <c r="H1116" t="s">
        <v>27</v>
      </c>
      <c r="I1116" t="s">
        <v>28</v>
      </c>
      <c r="J1116" t="s">
        <v>29</v>
      </c>
      <c r="K1116" t="s">
        <v>49</v>
      </c>
      <c r="L1116" t="s">
        <v>31</v>
      </c>
      <c r="M1116">
        <v>3</v>
      </c>
      <c r="N1116" t="s">
        <v>32</v>
      </c>
      <c r="O1116" t="s">
        <v>33</v>
      </c>
      <c r="P1116">
        <v>7.3532099999999998</v>
      </c>
      <c r="Q1116">
        <v>336129.90029999998</v>
      </c>
      <c r="R1116">
        <v>3063666.0474999999</v>
      </c>
      <c r="S1116">
        <v>336130.99609999999</v>
      </c>
      <c r="T1116">
        <v>3063673.3185999999</v>
      </c>
      <c r="U1116">
        <v>7.3530000000000002E-3</v>
      </c>
      <c r="V1116" t="str">
        <f>VLOOKUP(C1116,'Lines LookUp'!$B$1:$C$12,2,0)</f>
        <v>ICH</v>
      </c>
      <c r="W1116" t="str">
        <f>ROUNDUP(Q1116,3)&amp;"-"&amp;ROUNDUP(R1116,3)</f>
        <v>336129.901-3063666.048</v>
      </c>
      <c r="X1116" t="str">
        <f>ROUNDUP(S1116,3)&amp;"-"&amp;ROUNDUP(T1116,3)</f>
        <v>336130.997-3063673.319</v>
      </c>
      <c r="Y1116">
        <f>VLOOKUP(W1116&amp;"-"&amp;V1116,'Buscoords Workout'!$F:$G,2,0)</f>
        <v>5029</v>
      </c>
      <c r="Z1116">
        <f>VLOOKUP(X1116&amp;"-"&amp;V1116,'Buscoords Workout'!$F:$G,2,0)</f>
        <v>5018</v>
      </c>
      <c r="AA1116" t="b">
        <f>OR(ISNA(Y1116),ISNA(Z1116))</f>
        <v>0</v>
      </c>
    </row>
    <row r="1117" spans="1:27" x14ac:dyDescent="0.25">
      <c r="A1117">
        <v>61</v>
      </c>
      <c r="B1117" t="s">
        <v>24</v>
      </c>
      <c r="C1117" t="s">
        <v>25</v>
      </c>
      <c r="D1117" t="s">
        <v>26</v>
      </c>
      <c r="E1117">
        <v>11</v>
      </c>
      <c r="F1117" t="s">
        <v>42</v>
      </c>
      <c r="G1117">
        <v>300</v>
      </c>
      <c r="H1117" t="s">
        <v>27</v>
      </c>
      <c r="I1117" t="s">
        <v>28</v>
      </c>
      <c r="J1117" t="s">
        <v>29</v>
      </c>
      <c r="K1117" t="s">
        <v>49</v>
      </c>
      <c r="L1117" t="s">
        <v>31</v>
      </c>
      <c r="M1117">
        <v>3</v>
      </c>
      <c r="N1117" t="s">
        <v>32</v>
      </c>
      <c r="O1117" t="s">
        <v>33</v>
      </c>
      <c r="P1117">
        <v>3.40943</v>
      </c>
      <c r="Q1117">
        <v>336133.93883200001</v>
      </c>
      <c r="R1117">
        <v>3063683.1696100002</v>
      </c>
      <c r="S1117">
        <v>336134.91470000002</v>
      </c>
      <c r="T1117">
        <v>3063686.4364</v>
      </c>
      <c r="U1117">
        <v>3.4090000000000001E-3</v>
      </c>
      <c r="V1117" t="str">
        <f>VLOOKUP(C1117,'Lines LookUp'!$B$1:$C$12,2,0)</f>
        <v>ICH</v>
      </c>
      <c r="W1117" t="str">
        <f>ROUNDUP(Q1117,3)&amp;"-"&amp;ROUNDUP(R1117,3)</f>
        <v>336133.939-3063683.17</v>
      </c>
      <c r="X1117" t="str">
        <f>ROUNDUP(S1117,3)&amp;"-"&amp;ROUNDUP(T1117,3)</f>
        <v>336134.915-3063686.437</v>
      </c>
      <c r="Y1117">
        <f>VLOOKUP(W1117&amp;"-"&amp;V1117,'Buscoords Workout'!$F:$G,2,0)</f>
        <v>5080</v>
      </c>
      <c r="Z1117">
        <f>VLOOKUP(X1117&amp;"-"&amp;V1117,'Buscoords Workout'!$F:$G,2,0)</f>
        <v>5019</v>
      </c>
      <c r="AA1117" t="b">
        <f>OR(ISNA(Y1117),ISNA(Z1117))</f>
        <v>0</v>
      </c>
    </row>
    <row r="1118" spans="1:27" x14ac:dyDescent="0.25">
      <c r="A1118">
        <v>62</v>
      </c>
      <c r="B1118" t="s">
        <v>24</v>
      </c>
      <c r="C1118" t="s">
        <v>25</v>
      </c>
      <c r="D1118" t="s">
        <v>26</v>
      </c>
      <c r="E1118">
        <v>11</v>
      </c>
      <c r="F1118" t="s">
        <v>42</v>
      </c>
      <c r="G1118">
        <v>300</v>
      </c>
      <c r="H1118" t="s">
        <v>27</v>
      </c>
      <c r="I1118" t="s">
        <v>28</v>
      </c>
      <c r="J1118" t="s">
        <v>29</v>
      </c>
      <c r="K1118" t="s">
        <v>49</v>
      </c>
      <c r="L1118" t="s">
        <v>31</v>
      </c>
      <c r="M1118">
        <v>3</v>
      </c>
      <c r="N1118" t="s">
        <v>32</v>
      </c>
      <c r="O1118" t="s">
        <v>33</v>
      </c>
      <c r="P1118">
        <v>1.7387699999999999</v>
      </c>
      <c r="Q1118">
        <v>336133.44115199998</v>
      </c>
      <c r="R1118">
        <v>3063681.5035899999</v>
      </c>
      <c r="S1118">
        <v>336133.93883200001</v>
      </c>
      <c r="T1118">
        <v>3063683.1696100002</v>
      </c>
      <c r="U1118">
        <v>1.7390000000000001E-3</v>
      </c>
      <c r="V1118" t="str">
        <f>VLOOKUP(C1118,'Lines LookUp'!$B$1:$C$12,2,0)</f>
        <v>ICH</v>
      </c>
      <c r="W1118" t="str">
        <f>ROUNDUP(Q1118,3)&amp;"-"&amp;ROUNDUP(R1118,3)</f>
        <v>336133.442-3063681.504</v>
      </c>
      <c r="X1118" t="str">
        <f>ROUNDUP(S1118,3)&amp;"-"&amp;ROUNDUP(T1118,3)</f>
        <v>336133.939-3063683.17</v>
      </c>
      <c r="Y1118">
        <f>VLOOKUP(W1118&amp;"-"&amp;V1118,'Buscoords Workout'!$F:$G,2,0)</f>
        <v>5079</v>
      </c>
      <c r="Z1118">
        <f>VLOOKUP(X1118&amp;"-"&amp;V1118,'Buscoords Workout'!$F:$G,2,0)</f>
        <v>5080</v>
      </c>
      <c r="AA1118" t="b">
        <f>OR(ISNA(Y1118),ISNA(Z1118))</f>
        <v>0</v>
      </c>
    </row>
    <row r="1119" spans="1:27" x14ac:dyDescent="0.25">
      <c r="A1119">
        <v>64</v>
      </c>
      <c r="B1119" t="s">
        <v>24</v>
      </c>
      <c r="C1119" t="s">
        <v>25</v>
      </c>
      <c r="D1119" t="s">
        <v>26</v>
      </c>
      <c r="E1119">
        <v>11</v>
      </c>
      <c r="F1119" t="s">
        <v>42</v>
      </c>
      <c r="G1119">
        <v>300</v>
      </c>
      <c r="H1119" t="s">
        <v>27</v>
      </c>
      <c r="I1119" t="s">
        <v>28</v>
      </c>
      <c r="J1119" t="s">
        <v>29</v>
      </c>
      <c r="K1119" t="s">
        <v>49</v>
      </c>
      <c r="L1119" t="s">
        <v>31</v>
      </c>
      <c r="M1119">
        <v>3</v>
      </c>
      <c r="N1119" t="s">
        <v>32</v>
      </c>
      <c r="O1119" t="s">
        <v>33</v>
      </c>
      <c r="P1119">
        <v>7.7642300000000004</v>
      </c>
      <c r="Q1119">
        <v>336134.91470000002</v>
      </c>
      <c r="R1119">
        <v>3063686.4364</v>
      </c>
      <c r="S1119">
        <v>336133.2708</v>
      </c>
      <c r="T1119">
        <v>3063694.0246000001</v>
      </c>
      <c r="U1119">
        <v>7.7640000000000001E-3</v>
      </c>
      <c r="V1119" t="str">
        <f>VLOOKUP(C1119,'Lines LookUp'!$B$1:$C$12,2,0)</f>
        <v>ICH</v>
      </c>
      <c r="W1119" t="str">
        <f>ROUNDUP(Q1119,3)&amp;"-"&amp;ROUNDUP(R1119,3)</f>
        <v>336134.915-3063686.437</v>
      </c>
      <c r="X1119" t="str">
        <f>ROUNDUP(S1119,3)&amp;"-"&amp;ROUNDUP(T1119,3)</f>
        <v>336133.271-3063694.025</v>
      </c>
      <c r="Y1119">
        <f>VLOOKUP(W1119&amp;"-"&amp;V1119,'Buscoords Workout'!$F:$G,2,0)</f>
        <v>5019</v>
      </c>
      <c r="Z1119">
        <f>VLOOKUP(X1119&amp;"-"&amp;V1119,'Buscoords Workout'!$F:$G,2,0)</f>
        <v>5020</v>
      </c>
      <c r="AA1119" t="b">
        <f>OR(ISNA(Y1119),ISNA(Z1119))</f>
        <v>0</v>
      </c>
    </row>
    <row r="1120" spans="1:27" x14ac:dyDescent="0.25">
      <c r="A1120">
        <v>65</v>
      </c>
      <c r="B1120" t="s">
        <v>24</v>
      </c>
      <c r="C1120" t="s">
        <v>25</v>
      </c>
      <c r="D1120" t="s">
        <v>26</v>
      </c>
      <c r="E1120">
        <v>11</v>
      </c>
      <c r="F1120" t="s">
        <v>42</v>
      </c>
      <c r="G1120">
        <v>300</v>
      </c>
      <c r="H1120" t="s">
        <v>27</v>
      </c>
      <c r="I1120" t="s">
        <v>28</v>
      </c>
      <c r="J1120" t="s">
        <v>29</v>
      </c>
      <c r="K1120" t="s">
        <v>49</v>
      </c>
      <c r="L1120" t="s">
        <v>31</v>
      </c>
      <c r="M1120">
        <v>3</v>
      </c>
      <c r="N1120" t="s">
        <v>32</v>
      </c>
      <c r="O1120" t="s">
        <v>33</v>
      </c>
      <c r="P1120">
        <v>10.123200000000001</v>
      </c>
      <c r="Q1120">
        <v>336133.2708</v>
      </c>
      <c r="R1120">
        <v>3063694.0246000001</v>
      </c>
      <c r="S1120">
        <v>336123.58179999999</v>
      </c>
      <c r="T1120">
        <v>3063696.9575</v>
      </c>
      <c r="U1120">
        <v>1.0123E-2</v>
      </c>
      <c r="V1120" t="str">
        <f>VLOOKUP(C1120,'Lines LookUp'!$B$1:$C$12,2,0)</f>
        <v>ICH</v>
      </c>
      <c r="W1120" t="str">
        <f>ROUNDUP(Q1120,3)&amp;"-"&amp;ROUNDUP(R1120,3)</f>
        <v>336133.271-3063694.025</v>
      </c>
      <c r="X1120" t="str">
        <f>ROUNDUP(S1120,3)&amp;"-"&amp;ROUNDUP(T1120,3)</f>
        <v>336123.582-3063696.958</v>
      </c>
      <c r="Y1120">
        <f>VLOOKUP(W1120&amp;"-"&amp;V1120,'Buscoords Workout'!$F:$G,2,0)</f>
        <v>5020</v>
      </c>
      <c r="Z1120">
        <f>VLOOKUP(X1120&amp;"-"&amp;V1120,'Buscoords Workout'!$F:$G,2,0)</f>
        <v>5021</v>
      </c>
      <c r="AA1120" t="b">
        <f>OR(ISNA(Y1120),ISNA(Z1120))</f>
        <v>0</v>
      </c>
    </row>
    <row r="1121" spans="1:27" x14ac:dyDescent="0.25">
      <c r="A1121">
        <v>66</v>
      </c>
      <c r="B1121" t="s">
        <v>24</v>
      </c>
      <c r="C1121" t="s">
        <v>25</v>
      </c>
      <c r="D1121" t="s">
        <v>26</v>
      </c>
      <c r="E1121">
        <v>11</v>
      </c>
      <c r="F1121" t="s">
        <v>42</v>
      </c>
      <c r="G1121">
        <v>300</v>
      </c>
      <c r="H1121" t="s">
        <v>27</v>
      </c>
      <c r="I1121" t="s">
        <v>28</v>
      </c>
      <c r="J1121" t="s">
        <v>29</v>
      </c>
      <c r="K1121" t="s">
        <v>49</v>
      </c>
      <c r="L1121" t="s">
        <v>31</v>
      </c>
      <c r="M1121">
        <v>3</v>
      </c>
      <c r="N1121" t="s">
        <v>32</v>
      </c>
      <c r="O1121" t="s">
        <v>33</v>
      </c>
      <c r="P1121">
        <v>15.135899999999999</v>
      </c>
      <c r="Q1121">
        <v>336123.58179999999</v>
      </c>
      <c r="R1121">
        <v>3063696.9575</v>
      </c>
      <c r="S1121">
        <v>336128.76250000001</v>
      </c>
      <c r="T1121">
        <v>3063711.1792000001</v>
      </c>
      <c r="U1121">
        <v>1.5136E-2</v>
      </c>
      <c r="V1121" t="str">
        <f>VLOOKUP(C1121,'Lines LookUp'!$B$1:$C$12,2,0)</f>
        <v>ICH</v>
      </c>
      <c r="W1121" t="str">
        <f>ROUNDUP(Q1121,3)&amp;"-"&amp;ROUNDUP(R1121,3)</f>
        <v>336123.582-3063696.958</v>
      </c>
      <c r="X1121" t="str">
        <f>ROUNDUP(S1121,3)&amp;"-"&amp;ROUNDUP(T1121,3)</f>
        <v>336128.763-3063711.18</v>
      </c>
      <c r="Y1121">
        <f>VLOOKUP(W1121&amp;"-"&amp;V1121,'Buscoords Workout'!$F:$G,2,0)</f>
        <v>5021</v>
      </c>
      <c r="Z1121">
        <f>VLOOKUP(X1121&amp;"-"&amp;V1121,'Buscoords Workout'!$F:$G,2,0)</f>
        <v>5022</v>
      </c>
      <c r="AA1121" t="b">
        <f>OR(ISNA(Y1121),ISNA(Z1121))</f>
        <v>0</v>
      </c>
    </row>
    <row r="1122" spans="1:27" x14ac:dyDescent="0.25">
      <c r="A1122">
        <v>67</v>
      </c>
      <c r="B1122" t="s">
        <v>24</v>
      </c>
      <c r="C1122" t="s">
        <v>25</v>
      </c>
      <c r="D1122" t="s">
        <v>26</v>
      </c>
      <c r="E1122">
        <v>11</v>
      </c>
      <c r="F1122" t="s">
        <v>42</v>
      </c>
      <c r="G1122">
        <v>300</v>
      </c>
      <c r="H1122" t="s">
        <v>27</v>
      </c>
      <c r="I1122" t="s">
        <v>28</v>
      </c>
      <c r="J1122" t="s">
        <v>29</v>
      </c>
      <c r="K1122" t="s">
        <v>49</v>
      </c>
      <c r="L1122" t="s">
        <v>31</v>
      </c>
      <c r="M1122">
        <v>3</v>
      </c>
      <c r="N1122" t="s">
        <v>32</v>
      </c>
      <c r="O1122" t="s">
        <v>33</v>
      </c>
      <c r="P1122">
        <v>15.648300000000001</v>
      </c>
      <c r="Q1122">
        <v>336128.76250000001</v>
      </c>
      <c r="R1122">
        <v>3063711.1792000001</v>
      </c>
      <c r="S1122">
        <v>336132.95689999999</v>
      </c>
      <c r="T1122">
        <v>3063726.2549000001</v>
      </c>
      <c r="U1122">
        <v>1.5647999999999999E-2</v>
      </c>
      <c r="V1122" t="str">
        <f>VLOOKUP(C1122,'Lines LookUp'!$B$1:$C$12,2,0)</f>
        <v>ICH</v>
      </c>
      <c r="W1122" t="str">
        <f>ROUNDUP(Q1122,3)&amp;"-"&amp;ROUNDUP(R1122,3)</f>
        <v>336128.763-3063711.18</v>
      </c>
      <c r="X1122" t="str">
        <f>ROUNDUP(S1122,3)&amp;"-"&amp;ROUNDUP(T1122,3)</f>
        <v>336132.957-3063726.255</v>
      </c>
      <c r="Y1122">
        <f>VLOOKUP(W1122&amp;"-"&amp;V1122,'Buscoords Workout'!$F:$G,2,0)</f>
        <v>5022</v>
      </c>
      <c r="Z1122">
        <f>VLOOKUP(X1122&amp;"-"&amp;V1122,'Buscoords Workout'!$F:$G,2,0)</f>
        <v>5023</v>
      </c>
      <c r="AA1122" t="b">
        <f>OR(ISNA(Y1122),ISNA(Z1122))</f>
        <v>0</v>
      </c>
    </row>
    <row r="1123" spans="1:27" x14ac:dyDescent="0.25">
      <c r="A1123">
        <v>68</v>
      </c>
      <c r="B1123" t="s">
        <v>24</v>
      </c>
      <c r="C1123" t="s">
        <v>25</v>
      </c>
      <c r="D1123" t="s">
        <v>26</v>
      </c>
      <c r="E1123">
        <v>11</v>
      </c>
      <c r="F1123" t="s">
        <v>42</v>
      </c>
      <c r="G1123">
        <v>300</v>
      </c>
      <c r="H1123" t="s">
        <v>27</v>
      </c>
      <c r="I1123" t="s">
        <v>28</v>
      </c>
      <c r="J1123" t="s">
        <v>29</v>
      </c>
      <c r="K1123" t="s">
        <v>49</v>
      </c>
      <c r="L1123" t="s">
        <v>31</v>
      </c>
      <c r="M1123">
        <v>3</v>
      </c>
      <c r="N1123" t="s">
        <v>32</v>
      </c>
      <c r="O1123" t="s">
        <v>33</v>
      </c>
      <c r="P1123">
        <v>26.320900000000002</v>
      </c>
      <c r="Q1123">
        <v>336132.95689999999</v>
      </c>
      <c r="R1123">
        <v>3063726.2549000001</v>
      </c>
      <c r="S1123">
        <v>336108.1299</v>
      </c>
      <c r="T1123">
        <v>3063734.9963000002</v>
      </c>
      <c r="U1123">
        <v>2.6321000000000001E-2</v>
      </c>
      <c r="V1123" t="str">
        <f>VLOOKUP(C1123,'Lines LookUp'!$B$1:$C$12,2,0)</f>
        <v>ICH</v>
      </c>
      <c r="W1123" t="str">
        <f>ROUNDUP(Q1123,3)&amp;"-"&amp;ROUNDUP(R1123,3)</f>
        <v>336132.957-3063726.255</v>
      </c>
      <c r="X1123" t="str">
        <f>ROUNDUP(S1123,3)&amp;"-"&amp;ROUNDUP(T1123,3)</f>
        <v>336108.13-3063734.997</v>
      </c>
      <c r="Y1123">
        <f>VLOOKUP(W1123&amp;"-"&amp;V1123,'Buscoords Workout'!$F:$G,2,0)</f>
        <v>5023</v>
      </c>
      <c r="Z1123">
        <f>VLOOKUP(X1123&amp;"-"&amp;V1123,'Buscoords Workout'!$F:$G,2,0)</f>
        <v>5024</v>
      </c>
      <c r="AA1123" t="b">
        <f>OR(ISNA(Y1123),ISNA(Z1123))</f>
        <v>0</v>
      </c>
    </row>
    <row r="1124" spans="1:27" x14ac:dyDescent="0.25">
      <c r="A1124">
        <v>69</v>
      </c>
      <c r="B1124" t="s">
        <v>24</v>
      </c>
      <c r="C1124" t="s">
        <v>25</v>
      </c>
      <c r="D1124" t="s">
        <v>26</v>
      </c>
      <c r="E1124">
        <v>11</v>
      </c>
      <c r="F1124" t="s">
        <v>42</v>
      </c>
      <c r="G1124">
        <v>300</v>
      </c>
      <c r="H1124" t="s">
        <v>27</v>
      </c>
      <c r="I1124" t="s">
        <v>28</v>
      </c>
      <c r="J1124" t="s">
        <v>29</v>
      </c>
      <c r="K1124" t="s">
        <v>49</v>
      </c>
      <c r="L1124" t="s">
        <v>31</v>
      </c>
      <c r="M1124">
        <v>3</v>
      </c>
      <c r="N1124" t="s">
        <v>32</v>
      </c>
      <c r="O1124" t="s">
        <v>33</v>
      </c>
      <c r="P1124">
        <v>29.0166</v>
      </c>
      <c r="Q1124">
        <v>336108.1299</v>
      </c>
      <c r="R1124">
        <v>3063734.9963000002</v>
      </c>
      <c r="S1124">
        <v>336080.30239999999</v>
      </c>
      <c r="T1124">
        <v>3063743.2179</v>
      </c>
      <c r="U1124">
        <v>2.9017000000000001E-2</v>
      </c>
      <c r="V1124" t="str">
        <f>VLOOKUP(C1124,'Lines LookUp'!$B$1:$C$12,2,0)</f>
        <v>ICH</v>
      </c>
      <c r="W1124" t="str">
        <f>ROUNDUP(Q1124,3)&amp;"-"&amp;ROUNDUP(R1124,3)</f>
        <v>336108.13-3063734.997</v>
      </c>
      <c r="X1124" t="str">
        <f>ROUNDUP(S1124,3)&amp;"-"&amp;ROUNDUP(T1124,3)</f>
        <v>336080.303-3063743.218</v>
      </c>
      <c r="Y1124">
        <f>VLOOKUP(W1124&amp;"-"&amp;V1124,'Buscoords Workout'!$F:$G,2,0)</f>
        <v>5024</v>
      </c>
      <c r="Z1124">
        <f>VLOOKUP(X1124&amp;"-"&amp;V1124,'Buscoords Workout'!$F:$G,2,0)</f>
        <v>5025</v>
      </c>
      <c r="AA1124" t="b">
        <f>OR(ISNA(Y1124),ISNA(Z1124))</f>
        <v>0</v>
      </c>
    </row>
    <row r="1125" spans="1:27" x14ac:dyDescent="0.25">
      <c r="A1125">
        <v>70</v>
      </c>
      <c r="B1125" t="s">
        <v>24</v>
      </c>
      <c r="C1125" t="s">
        <v>25</v>
      </c>
      <c r="D1125" t="s">
        <v>26</v>
      </c>
      <c r="E1125">
        <v>11</v>
      </c>
      <c r="F1125" t="s">
        <v>42</v>
      </c>
      <c r="G1125">
        <v>300</v>
      </c>
      <c r="H1125" t="s">
        <v>27</v>
      </c>
      <c r="I1125" t="s">
        <v>28</v>
      </c>
      <c r="J1125" t="s">
        <v>29</v>
      </c>
      <c r="K1125" t="s">
        <v>49</v>
      </c>
      <c r="L1125" t="s">
        <v>31</v>
      </c>
      <c r="M1125">
        <v>3</v>
      </c>
      <c r="N1125" t="s">
        <v>32</v>
      </c>
      <c r="O1125" t="s">
        <v>33</v>
      </c>
      <c r="P1125">
        <v>28.141999999999999</v>
      </c>
      <c r="Q1125">
        <v>336080.30239999999</v>
      </c>
      <c r="R1125">
        <v>3063743.2179</v>
      </c>
      <c r="S1125">
        <v>336052.68660000002</v>
      </c>
      <c r="T1125">
        <v>3063748.6343999999</v>
      </c>
      <c r="U1125">
        <v>2.8142E-2</v>
      </c>
      <c r="V1125" t="str">
        <f>VLOOKUP(C1125,'Lines LookUp'!$B$1:$C$12,2,0)</f>
        <v>ICH</v>
      </c>
      <c r="W1125" t="str">
        <f>ROUNDUP(Q1125,3)&amp;"-"&amp;ROUNDUP(R1125,3)</f>
        <v>336080.303-3063743.218</v>
      </c>
      <c r="X1125" t="str">
        <f>ROUNDUP(S1125,3)&amp;"-"&amp;ROUNDUP(T1125,3)</f>
        <v>336052.687-3063748.635</v>
      </c>
      <c r="Y1125">
        <f>VLOOKUP(W1125&amp;"-"&amp;V1125,'Buscoords Workout'!$F:$G,2,0)</f>
        <v>5025</v>
      </c>
      <c r="Z1125">
        <f>VLOOKUP(X1125&amp;"-"&amp;V1125,'Buscoords Workout'!$F:$G,2,0)</f>
        <v>5026</v>
      </c>
      <c r="AA1125" t="b">
        <f>OR(ISNA(Y1125),ISNA(Z1125))</f>
        <v>0</v>
      </c>
    </row>
    <row r="1126" spans="1:27" x14ac:dyDescent="0.25">
      <c r="A1126">
        <v>71</v>
      </c>
      <c r="B1126" t="s">
        <v>24</v>
      </c>
      <c r="C1126" t="s">
        <v>25</v>
      </c>
      <c r="D1126" t="s">
        <v>26</v>
      </c>
      <c r="E1126">
        <v>11</v>
      </c>
      <c r="F1126" t="s">
        <v>42</v>
      </c>
      <c r="G1126">
        <v>300</v>
      </c>
      <c r="H1126" t="s">
        <v>27</v>
      </c>
      <c r="I1126" t="s">
        <v>28</v>
      </c>
      <c r="J1126" t="s">
        <v>29</v>
      </c>
      <c r="K1126" t="s">
        <v>49</v>
      </c>
      <c r="L1126" t="s">
        <v>31</v>
      </c>
      <c r="M1126">
        <v>3</v>
      </c>
      <c r="N1126" t="s">
        <v>32</v>
      </c>
      <c r="O1126" t="s">
        <v>33</v>
      </c>
      <c r="P1126">
        <v>19.1417</v>
      </c>
      <c r="Q1126">
        <v>336052.68660000002</v>
      </c>
      <c r="R1126">
        <v>3063748.6343999999</v>
      </c>
      <c r="S1126">
        <v>336034.068746</v>
      </c>
      <c r="T1126">
        <v>3063753.0819799998</v>
      </c>
      <c r="U1126">
        <v>1.9141999999999999E-2</v>
      </c>
      <c r="V1126" t="str">
        <f>VLOOKUP(C1126,'Lines LookUp'!$B$1:$C$12,2,0)</f>
        <v>ICH</v>
      </c>
      <c r="W1126" t="str">
        <f>ROUNDUP(Q1126,3)&amp;"-"&amp;ROUNDUP(R1126,3)</f>
        <v>336052.687-3063748.635</v>
      </c>
      <c r="X1126" t="str">
        <f>ROUNDUP(S1126,3)&amp;"-"&amp;ROUNDUP(T1126,3)</f>
        <v>336034.069-3063753.082</v>
      </c>
      <c r="Y1126">
        <f>VLOOKUP(W1126&amp;"-"&amp;V1126,'Buscoords Workout'!$F:$G,2,0)</f>
        <v>5026</v>
      </c>
      <c r="Z1126">
        <f>VLOOKUP(X1126&amp;"-"&amp;V1126,'Buscoords Workout'!$F:$G,2,0)</f>
        <v>5081</v>
      </c>
      <c r="AA1126" t="b">
        <f>OR(ISNA(Y1126),ISNA(Z1126))</f>
        <v>0</v>
      </c>
    </row>
    <row r="1127" spans="1:27" x14ac:dyDescent="0.25">
      <c r="A1127">
        <v>72</v>
      </c>
      <c r="B1127" t="s">
        <v>24</v>
      </c>
      <c r="C1127" t="s">
        <v>25</v>
      </c>
      <c r="D1127" t="s">
        <v>26</v>
      </c>
      <c r="E1127">
        <v>11</v>
      </c>
      <c r="F1127" t="s">
        <v>42</v>
      </c>
      <c r="G1127">
        <v>300</v>
      </c>
      <c r="H1127" t="s">
        <v>27</v>
      </c>
      <c r="I1127" t="s">
        <v>28</v>
      </c>
      <c r="J1127" t="s">
        <v>29</v>
      </c>
      <c r="K1127" t="s">
        <v>49</v>
      </c>
      <c r="L1127" t="s">
        <v>31</v>
      </c>
      <c r="M1127">
        <v>3</v>
      </c>
      <c r="N1127" t="s">
        <v>32</v>
      </c>
      <c r="O1127" t="s">
        <v>33</v>
      </c>
      <c r="P1127">
        <v>2.5879699999999999</v>
      </c>
      <c r="Q1127">
        <v>336034.068746</v>
      </c>
      <c r="R1127">
        <v>3063753.0819799998</v>
      </c>
      <c r="S1127">
        <v>336031.55160000001</v>
      </c>
      <c r="T1127">
        <v>3063753.6833000001</v>
      </c>
      <c r="U1127">
        <v>2.588E-3</v>
      </c>
      <c r="V1127" t="str">
        <f>VLOOKUP(C1127,'Lines LookUp'!$B$1:$C$12,2,0)</f>
        <v>ICH</v>
      </c>
      <c r="W1127" t="str">
        <f>ROUNDUP(Q1127,3)&amp;"-"&amp;ROUNDUP(R1127,3)</f>
        <v>336034.069-3063753.082</v>
      </c>
      <c r="X1127" t="str">
        <f>ROUNDUP(S1127,3)&amp;"-"&amp;ROUNDUP(T1127,3)</f>
        <v>336031.552-3063753.684</v>
      </c>
      <c r="Y1127">
        <f>VLOOKUP(W1127&amp;"-"&amp;V1127,'Buscoords Workout'!$F:$G,2,0)</f>
        <v>5081</v>
      </c>
      <c r="Z1127">
        <f>VLOOKUP(X1127&amp;"-"&amp;V1127,'Buscoords Workout'!$F:$G,2,0)</f>
        <v>5027</v>
      </c>
      <c r="AA1127" t="b">
        <f>OR(ISNA(Y1127),ISNA(Z1127))</f>
        <v>0</v>
      </c>
    </row>
    <row r="1128" spans="1:27" x14ac:dyDescent="0.25">
      <c r="A1128">
        <v>73</v>
      </c>
      <c r="B1128" t="s">
        <v>24</v>
      </c>
      <c r="C1128" t="s">
        <v>25</v>
      </c>
      <c r="D1128" t="s">
        <v>26</v>
      </c>
      <c r="E1128">
        <v>11</v>
      </c>
      <c r="F1128" t="s">
        <v>42</v>
      </c>
      <c r="G1128">
        <v>300</v>
      </c>
      <c r="H1128" t="s">
        <v>27</v>
      </c>
      <c r="I1128" t="s">
        <v>28</v>
      </c>
      <c r="J1128" t="s">
        <v>29</v>
      </c>
      <c r="K1128" t="s">
        <v>49</v>
      </c>
      <c r="L1128" t="s">
        <v>31</v>
      </c>
      <c r="M1128">
        <v>3</v>
      </c>
      <c r="N1128" t="s">
        <v>32</v>
      </c>
      <c r="O1128" t="s">
        <v>33</v>
      </c>
      <c r="P1128">
        <v>6.5614699999999999</v>
      </c>
      <c r="Q1128">
        <v>336031.55160000001</v>
      </c>
      <c r="R1128">
        <v>3063753.6833000001</v>
      </c>
      <c r="S1128">
        <v>336032.74583999999</v>
      </c>
      <c r="T1128">
        <v>3063760.1351700001</v>
      </c>
      <c r="U1128">
        <v>6.561E-3</v>
      </c>
      <c r="V1128" t="str">
        <f>VLOOKUP(C1128,'Lines LookUp'!$B$1:$C$12,2,0)</f>
        <v>ICH</v>
      </c>
      <c r="W1128" t="str">
        <f>ROUNDUP(Q1128,3)&amp;"-"&amp;ROUNDUP(R1128,3)</f>
        <v>336031.552-3063753.684</v>
      </c>
      <c r="X1128" t="str">
        <f>ROUNDUP(S1128,3)&amp;"-"&amp;ROUNDUP(T1128,3)</f>
        <v>336032.746-3063760.136</v>
      </c>
      <c r="Y1128">
        <f>VLOOKUP(W1128&amp;"-"&amp;V1128,'Buscoords Workout'!$F:$G,2,0)</f>
        <v>5027</v>
      </c>
      <c r="Z1128">
        <f>VLOOKUP(X1128&amp;"-"&amp;V1128,'Buscoords Workout'!$F:$G,2,0)</f>
        <v>5082</v>
      </c>
      <c r="AA1128" t="b">
        <f>OR(ISNA(Y1128),ISNA(Z1128))</f>
        <v>0</v>
      </c>
    </row>
    <row r="1129" spans="1:27" x14ac:dyDescent="0.25">
      <c r="A1129">
        <v>74</v>
      </c>
      <c r="B1129" t="s">
        <v>24</v>
      </c>
      <c r="C1129" t="s">
        <v>25</v>
      </c>
      <c r="D1129" t="s">
        <v>26</v>
      </c>
      <c r="E1129">
        <v>11</v>
      </c>
      <c r="F1129" t="s">
        <v>42</v>
      </c>
      <c r="G1129">
        <v>300</v>
      </c>
      <c r="H1129" t="s">
        <v>27</v>
      </c>
      <c r="I1129" t="s">
        <v>28</v>
      </c>
      <c r="J1129" t="s">
        <v>29</v>
      </c>
      <c r="K1129" t="s">
        <v>49</v>
      </c>
      <c r="L1129" t="s">
        <v>31</v>
      </c>
      <c r="M1129">
        <v>3</v>
      </c>
      <c r="N1129" t="s">
        <v>32</v>
      </c>
      <c r="O1129" t="s">
        <v>33</v>
      </c>
      <c r="P1129">
        <v>7.7380300000000002</v>
      </c>
      <c r="Q1129">
        <v>336032.83371600002</v>
      </c>
      <c r="R1129">
        <v>3063760.6099200002</v>
      </c>
      <c r="S1129">
        <v>336034.24209999997</v>
      </c>
      <c r="T1129">
        <v>3063768.2187000001</v>
      </c>
      <c r="U1129">
        <v>7.7380000000000001E-3</v>
      </c>
      <c r="V1129" t="str">
        <f>VLOOKUP(C1129,'Lines LookUp'!$B$1:$C$12,2,0)</f>
        <v>ICH</v>
      </c>
      <c r="W1129" t="str">
        <f>ROUNDUP(Q1129,3)&amp;"-"&amp;ROUNDUP(R1129,3)</f>
        <v>336032.834-3063760.61</v>
      </c>
      <c r="X1129" t="str">
        <f>ROUNDUP(S1129,3)&amp;"-"&amp;ROUNDUP(T1129,3)</f>
        <v>336034.243-3063768.219</v>
      </c>
      <c r="Y1129">
        <f>VLOOKUP(W1129&amp;"-"&amp;V1129,'Buscoords Workout'!$F:$G,2,0)</f>
        <v>5083</v>
      </c>
      <c r="Z1129">
        <f>VLOOKUP(X1129&amp;"-"&amp;V1129,'Buscoords Workout'!$F:$G,2,0)</f>
        <v>5028</v>
      </c>
      <c r="AA1129" t="b">
        <f>OR(ISNA(Y1129),ISNA(Z1129))</f>
        <v>0</v>
      </c>
    </row>
    <row r="1130" spans="1:27" x14ac:dyDescent="0.25">
      <c r="A1130">
        <v>75</v>
      </c>
      <c r="B1130" t="s">
        <v>24</v>
      </c>
      <c r="C1130" t="s">
        <v>25</v>
      </c>
      <c r="D1130" t="s">
        <v>26</v>
      </c>
      <c r="E1130">
        <v>11</v>
      </c>
      <c r="F1130" t="s">
        <v>42</v>
      </c>
      <c r="G1130">
        <v>300</v>
      </c>
      <c r="H1130" t="s">
        <v>27</v>
      </c>
      <c r="I1130" t="s">
        <v>28</v>
      </c>
      <c r="J1130" t="s">
        <v>29</v>
      </c>
      <c r="K1130" t="s">
        <v>49</v>
      </c>
      <c r="L1130" t="s">
        <v>31</v>
      </c>
      <c r="M1130">
        <v>3</v>
      </c>
      <c r="N1130" t="s">
        <v>32</v>
      </c>
      <c r="O1130" t="s">
        <v>33</v>
      </c>
      <c r="P1130">
        <v>0.48281200000000002</v>
      </c>
      <c r="Q1130">
        <v>336032.74583999999</v>
      </c>
      <c r="R1130">
        <v>3063760.1351700001</v>
      </c>
      <c r="S1130">
        <v>336032.83371600002</v>
      </c>
      <c r="T1130">
        <v>3063760.6099200002</v>
      </c>
      <c r="U1130">
        <v>4.8299999999999998E-4</v>
      </c>
      <c r="V1130" t="str">
        <f>VLOOKUP(C1130,'Lines LookUp'!$B$1:$C$12,2,0)</f>
        <v>ICH</v>
      </c>
      <c r="W1130" t="str">
        <f>ROUNDUP(Q1130,3)&amp;"-"&amp;ROUNDUP(R1130,3)</f>
        <v>336032.746-3063760.136</v>
      </c>
      <c r="X1130" t="str">
        <f>ROUNDUP(S1130,3)&amp;"-"&amp;ROUNDUP(T1130,3)</f>
        <v>336032.834-3063760.61</v>
      </c>
      <c r="Y1130">
        <f>VLOOKUP(W1130&amp;"-"&amp;V1130,'Buscoords Workout'!$F:$G,2,0)</f>
        <v>5082</v>
      </c>
      <c r="Z1130">
        <f>VLOOKUP(X1130&amp;"-"&amp;V1130,'Buscoords Workout'!$F:$G,2,0)</f>
        <v>5083</v>
      </c>
      <c r="AA1130" t="b">
        <f>OR(ISNA(Y1130),ISNA(Z1130))</f>
        <v>0</v>
      </c>
    </row>
    <row r="1131" spans="1:27" x14ac:dyDescent="0.25">
      <c r="A1131">
        <v>76</v>
      </c>
      <c r="B1131" t="s">
        <v>24</v>
      </c>
      <c r="C1131" t="s">
        <v>25</v>
      </c>
      <c r="D1131" t="s">
        <v>26</v>
      </c>
      <c r="E1131">
        <v>11</v>
      </c>
      <c r="F1131" t="s">
        <v>42</v>
      </c>
      <c r="G1131">
        <v>300</v>
      </c>
      <c r="H1131" t="s">
        <v>27</v>
      </c>
      <c r="I1131" t="s">
        <v>28</v>
      </c>
      <c r="J1131" t="s">
        <v>29</v>
      </c>
      <c r="K1131" t="s">
        <v>49</v>
      </c>
      <c r="L1131" t="s">
        <v>31</v>
      </c>
      <c r="M1131">
        <v>3</v>
      </c>
      <c r="N1131" t="s">
        <v>32</v>
      </c>
      <c r="O1131" t="s">
        <v>33</v>
      </c>
      <c r="P1131">
        <v>1.4257000000000001E-2</v>
      </c>
      <c r="Q1131">
        <v>336129.90029999998</v>
      </c>
      <c r="R1131">
        <v>3063666.0474999999</v>
      </c>
      <c r="S1131">
        <v>336129.91436300002</v>
      </c>
      <c r="T1131">
        <v>3063666.0451600002</v>
      </c>
      <c r="U1131">
        <v>1.4E-5</v>
      </c>
      <c r="V1131" t="str">
        <f>VLOOKUP(C1131,'Lines LookUp'!$B$1:$C$12,2,0)</f>
        <v>ICH</v>
      </c>
      <c r="W1131" t="str">
        <f>ROUNDUP(Q1131,3)&amp;"-"&amp;ROUNDUP(R1131,3)</f>
        <v>336129.901-3063666.048</v>
      </c>
      <c r="X1131" t="str">
        <f>ROUNDUP(S1131,3)&amp;"-"&amp;ROUNDUP(T1131,3)</f>
        <v>336129.915-3063666.046</v>
      </c>
      <c r="Y1131">
        <f>VLOOKUP(W1131&amp;"-"&amp;V1131,'Buscoords Workout'!$F:$G,2,0)</f>
        <v>5029</v>
      </c>
      <c r="Z1131">
        <f>VLOOKUP(X1131&amp;"-"&amp;V1131,'Buscoords Workout'!$F:$G,2,0)</f>
        <v>5077</v>
      </c>
      <c r="AA1131" t="b">
        <f>OR(ISNA(Y1131),ISNA(Z1131))</f>
        <v>0</v>
      </c>
    </row>
    <row r="1132" spans="1:27" x14ac:dyDescent="0.25">
      <c r="A1132">
        <v>77</v>
      </c>
      <c r="B1132" t="s">
        <v>24</v>
      </c>
      <c r="C1132" t="s">
        <v>25</v>
      </c>
      <c r="D1132" t="s">
        <v>26</v>
      </c>
      <c r="E1132">
        <v>11</v>
      </c>
      <c r="F1132" t="s">
        <v>42</v>
      </c>
      <c r="G1132">
        <v>300</v>
      </c>
      <c r="H1132" t="s">
        <v>27</v>
      </c>
      <c r="I1132" t="s">
        <v>28</v>
      </c>
      <c r="J1132" t="s">
        <v>29</v>
      </c>
      <c r="K1132" t="s">
        <v>49</v>
      </c>
      <c r="L1132" t="s">
        <v>31</v>
      </c>
      <c r="M1132">
        <v>3</v>
      </c>
      <c r="N1132" t="s">
        <v>32</v>
      </c>
      <c r="O1132" t="s">
        <v>33</v>
      </c>
      <c r="P1132">
        <v>4.4626299999999999</v>
      </c>
      <c r="Q1132">
        <v>336129.91436300002</v>
      </c>
      <c r="R1132">
        <v>3063666.0451600002</v>
      </c>
      <c r="S1132">
        <v>336134.31637800002</v>
      </c>
      <c r="T1132">
        <v>3063665.3121500001</v>
      </c>
      <c r="U1132">
        <v>4.463E-3</v>
      </c>
      <c r="V1132" t="str">
        <f>VLOOKUP(C1132,'Lines LookUp'!$B$1:$C$12,2,0)</f>
        <v>ICH</v>
      </c>
      <c r="W1132" t="str">
        <f>ROUNDUP(Q1132,3)&amp;"-"&amp;ROUNDUP(R1132,3)</f>
        <v>336129.915-3063666.046</v>
      </c>
      <c r="X1132" t="str">
        <f>ROUNDUP(S1132,3)&amp;"-"&amp;ROUNDUP(T1132,3)</f>
        <v>336134.317-3063665.313</v>
      </c>
      <c r="Y1132">
        <f>VLOOKUP(W1132&amp;"-"&amp;V1132,'Buscoords Workout'!$F:$G,2,0)</f>
        <v>5077</v>
      </c>
      <c r="Z1132">
        <f>VLOOKUP(X1132&amp;"-"&amp;V1132,'Buscoords Workout'!$F:$G,2,0)</f>
        <v>5074</v>
      </c>
      <c r="AA1132" t="b">
        <f>OR(ISNA(Y1132),ISNA(Z1132))</f>
        <v>0</v>
      </c>
    </row>
    <row r="1133" spans="1:27" x14ac:dyDescent="0.25">
      <c r="A1133">
        <v>78</v>
      </c>
      <c r="B1133" t="s">
        <v>24</v>
      </c>
      <c r="C1133" t="s">
        <v>25</v>
      </c>
      <c r="D1133" t="s">
        <v>26</v>
      </c>
      <c r="E1133">
        <v>11</v>
      </c>
      <c r="F1133" t="s">
        <v>42</v>
      </c>
      <c r="G1133">
        <v>300</v>
      </c>
      <c r="H1133" t="s">
        <v>27</v>
      </c>
      <c r="I1133" t="s">
        <v>28</v>
      </c>
      <c r="J1133" t="s">
        <v>29</v>
      </c>
      <c r="K1133" t="s">
        <v>49</v>
      </c>
      <c r="L1133" t="s">
        <v>31</v>
      </c>
      <c r="M1133">
        <v>3</v>
      </c>
      <c r="N1133" t="s">
        <v>32</v>
      </c>
      <c r="O1133" t="s">
        <v>33</v>
      </c>
      <c r="P1133">
        <v>1.12304</v>
      </c>
      <c r="Q1133">
        <v>336135.20151699998</v>
      </c>
      <c r="R1133">
        <v>3063665.1647600001</v>
      </c>
      <c r="S1133">
        <v>336136.30930000002</v>
      </c>
      <c r="T1133">
        <v>3063664.9802999999</v>
      </c>
      <c r="U1133">
        <v>1.1230000000000001E-3</v>
      </c>
      <c r="V1133" t="str">
        <f>VLOOKUP(C1133,'Lines LookUp'!$B$1:$C$12,2,0)</f>
        <v>ICH</v>
      </c>
      <c r="W1133" t="str">
        <f>ROUNDUP(Q1133,3)&amp;"-"&amp;ROUNDUP(R1133,3)</f>
        <v>336135.202-3063665.165</v>
      </c>
      <c r="X1133" t="str">
        <f>ROUNDUP(S1133,3)&amp;"-"&amp;ROUNDUP(T1133,3)</f>
        <v>336136.31-3063664.981</v>
      </c>
      <c r="Y1133">
        <f>VLOOKUP(W1133&amp;"-"&amp;V1133,'Buscoords Workout'!$F:$G,2,0)</f>
        <v>5072</v>
      </c>
      <c r="Z1133">
        <f>VLOOKUP(X1133&amp;"-"&amp;V1133,'Buscoords Workout'!$F:$G,2,0)</f>
        <v>5030</v>
      </c>
      <c r="AA1133" t="b">
        <f>OR(ISNA(Y1133),ISNA(Z1133))</f>
        <v>0</v>
      </c>
    </row>
    <row r="1134" spans="1:27" x14ac:dyDescent="0.25">
      <c r="A1134">
        <v>81</v>
      </c>
      <c r="B1134" t="s">
        <v>24</v>
      </c>
      <c r="C1134" t="s">
        <v>25</v>
      </c>
      <c r="D1134" t="s">
        <v>26</v>
      </c>
      <c r="E1134">
        <v>11</v>
      </c>
      <c r="F1134" t="s">
        <v>42</v>
      </c>
      <c r="G1134">
        <v>300</v>
      </c>
      <c r="H1134" t="s">
        <v>27</v>
      </c>
      <c r="I1134" t="s">
        <v>28</v>
      </c>
      <c r="J1134" t="s">
        <v>29</v>
      </c>
      <c r="K1134" t="s">
        <v>49</v>
      </c>
      <c r="L1134" t="s">
        <v>31</v>
      </c>
      <c r="M1134">
        <v>3</v>
      </c>
      <c r="N1134" t="s">
        <v>32</v>
      </c>
      <c r="O1134" t="s">
        <v>33</v>
      </c>
      <c r="P1134">
        <v>4.93588</v>
      </c>
      <c r="Q1134">
        <v>336136.30930000002</v>
      </c>
      <c r="R1134">
        <v>3063664.9802999999</v>
      </c>
      <c r="S1134">
        <v>336141.16129999998</v>
      </c>
      <c r="T1134">
        <v>3063664.0742000001</v>
      </c>
      <c r="U1134">
        <v>4.9360000000000003E-3</v>
      </c>
      <c r="V1134" t="str">
        <f>VLOOKUP(C1134,'Lines LookUp'!$B$1:$C$12,2,0)</f>
        <v>ICH</v>
      </c>
      <c r="W1134" t="str">
        <f>ROUNDUP(Q1134,3)&amp;"-"&amp;ROUNDUP(R1134,3)</f>
        <v>336136.31-3063664.981</v>
      </c>
      <c r="X1134" t="str">
        <f>ROUNDUP(S1134,3)&amp;"-"&amp;ROUNDUP(T1134,3)</f>
        <v>336141.162-3063664.075</v>
      </c>
      <c r="Y1134">
        <f>VLOOKUP(W1134&amp;"-"&amp;V1134,'Buscoords Workout'!$F:$G,2,0)</f>
        <v>5030</v>
      </c>
      <c r="Z1134">
        <f>VLOOKUP(X1134&amp;"-"&amp;V1134,'Buscoords Workout'!$F:$G,2,0)</f>
        <v>5031</v>
      </c>
      <c r="AA1134" t="b">
        <f>OR(ISNA(Y1134),ISNA(Z1134))</f>
        <v>0</v>
      </c>
    </row>
    <row r="1135" spans="1:27" x14ac:dyDescent="0.25">
      <c r="A1135">
        <v>82</v>
      </c>
      <c r="B1135" t="s">
        <v>24</v>
      </c>
      <c r="C1135" t="s">
        <v>25</v>
      </c>
      <c r="D1135" t="s">
        <v>26</v>
      </c>
      <c r="E1135">
        <v>11</v>
      </c>
      <c r="F1135" t="s">
        <v>42</v>
      </c>
      <c r="G1135">
        <v>300</v>
      </c>
      <c r="H1135" t="s">
        <v>27</v>
      </c>
      <c r="I1135" t="s">
        <v>28</v>
      </c>
      <c r="J1135" t="s">
        <v>29</v>
      </c>
      <c r="K1135" t="s">
        <v>49</v>
      </c>
      <c r="L1135" t="s">
        <v>31</v>
      </c>
      <c r="M1135">
        <v>3</v>
      </c>
      <c r="N1135" t="s">
        <v>32</v>
      </c>
      <c r="O1135" t="s">
        <v>33</v>
      </c>
      <c r="P1135">
        <v>6.6657599999999997</v>
      </c>
      <c r="Q1135">
        <v>336141.16129999998</v>
      </c>
      <c r="R1135">
        <v>3063664.0742000001</v>
      </c>
      <c r="S1135">
        <v>336147.6251</v>
      </c>
      <c r="T1135">
        <v>3063662.4457999999</v>
      </c>
      <c r="U1135">
        <v>6.6660000000000001E-3</v>
      </c>
      <c r="V1135" t="str">
        <f>VLOOKUP(C1135,'Lines LookUp'!$B$1:$C$12,2,0)</f>
        <v>ICH</v>
      </c>
      <c r="W1135" t="str">
        <f>ROUNDUP(Q1135,3)&amp;"-"&amp;ROUNDUP(R1135,3)</f>
        <v>336141.162-3063664.075</v>
      </c>
      <c r="X1135" t="str">
        <f>ROUNDUP(S1135,3)&amp;"-"&amp;ROUNDUP(T1135,3)</f>
        <v>336147.626-3063662.446</v>
      </c>
      <c r="Y1135">
        <f>VLOOKUP(W1135&amp;"-"&amp;V1135,'Buscoords Workout'!$F:$G,2,0)</f>
        <v>5031</v>
      </c>
      <c r="Z1135">
        <f>VLOOKUP(X1135&amp;"-"&amp;V1135,'Buscoords Workout'!$F:$G,2,0)</f>
        <v>5032</v>
      </c>
      <c r="AA1135" t="b">
        <f>OR(ISNA(Y1135),ISNA(Z1135))</f>
        <v>0</v>
      </c>
    </row>
    <row r="1136" spans="1:27" x14ac:dyDescent="0.25">
      <c r="A1136">
        <v>83</v>
      </c>
      <c r="B1136" t="s">
        <v>24</v>
      </c>
      <c r="C1136" t="s">
        <v>34</v>
      </c>
      <c r="D1136" t="s">
        <v>35</v>
      </c>
      <c r="E1136">
        <v>11</v>
      </c>
      <c r="F1136" t="s">
        <v>42</v>
      </c>
      <c r="G1136">
        <v>120</v>
      </c>
      <c r="H1136" t="s">
        <v>27</v>
      </c>
      <c r="I1136" t="s">
        <v>28</v>
      </c>
      <c r="J1136" t="s">
        <v>36</v>
      </c>
      <c r="K1136" t="s">
        <v>49</v>
      </c>
      <c r="L1136" t="s">
        <v>31</v>
      </c>
      <c r="M1136">
        <v>3</v>
      </c>
      <c r="N1136" t="s">
        <v>32</v>
      </c>
      <c r="O1136" t="s">
        <v>33</v>
      </c>
      <c r="P1136">
        <v>21.229399999999998</v>
      </c>
      <c r="Q1136">
        <v>336236.49300000002</v>
      </c>
      <c r="R1136">
        <v>3063405.7793000001</v>
      </c>
      <c r="S1136">
        <v>336235.62330500002</v>
      </c>
      <c r="T1136">
        <v>3063384.5677700001</v>
      </c>
      <c r="U1136">
        <v>2.1229000000000001E-2</v>
      </c>
      <c r="V1136" t="str">
        <f>VLOOKUP(C1136,'Lines LookUp'!$B$1:$C$12,2,0)</f>
        <v>IM1</v>
      </c>
      <c r="W1136" t="str">
        <f>ROUNDUP(Q1136,3)&amp;"-"&amp;ROUNDUP(R1136,3)</f>
        <v>336236.493-3063405.78</v>
      </c>
      <c r="X1136" t="str">
        <f>ROUNDUP(S1136,3)&amp;"-"&amp;ROUNDUP(T1136,3)</f>
        <v>336235.624-3063384.568</v>
      </c>
      <c r="Y1136">
        <f>VLOOKUP(W1136&amp;"-"&amp;V1136,'Buscoords Workout'!$F:$G,2,0)</f>
        <v>106</v>
      </c>
      <c r="Z1136">
        <f>VLOOKUP(X1136&amp;"-"&amp;V1136,'Buscoords Workout'!$F:$G,2,0)</f>
        <v>6164</v>
      </c>
      <c r="AA1136" t="b">
        <f>OR(ISNA(Y1136),ISNA(Z1136))</f>
        <v>0</v>
      </c>
    </row>
    <row r="1137" spans="1:27" x14ac:dyDescent="0.25">
      <c r="A1137">
        <v>84</v>
      </c>
      <c r="B1137" t="s">
        <v>24</v>
      </c>
      <c r="C1137" t="s">
        <v>34</v>
      </c>
      <c r="D1137" t="s">
        <v>35</v>
      </c>
      <c r="E1137">
        <v>11</v>
      </c>
      <c r="F1137" t="s">
        <v>42</v>
      </c>
      <c r="G1137">
        <v>120</v>
      </c>
      <c r="H1137" t="s">
        <v>27</v>
      </c>
      <c r="I1137" t="s">
        <v>28</v>
      </c>
      <c r="J1137" t="s">
        <v>36</v>
      </c>
      <c r="K1137" t="s">
        <v>49</v>
      </c>
      <c r="L1137" t="s">
        <v>31</v>
      </c>
      <c r="M1137">
        <v>3</v>
      </c>
      <c r="N1137" t="s">
        <v>32</v>
      </c>
      <c r="O1137" t="s">
        <v>33</v>
      </c>
      <c r="P1137">
        <v>13.162599999999999</v>
      </c>
      <c r="Q1137">
        <v>336225.42348300002</v>
      </c>
      <c r="R1137">
        <v>3063135.79788</v>
      </c>
      <c r="S1137">
        <v>336224.88425499998</v>
      </c>
      <c r="T1137">
        <v>3063122.6463000001</v>
      </c>
      <c r="U1137">
        <v>1.3162999999999999E-2</v>
      </c>
      <c r="V1137" t="str">
        <f>VLOOKUP(C1137,'Lines LookUp'!$B$1:$C$12,2,0)</f>
        <v>IM1</v>
      </c>
      <c r="W1137" t="str">
        <f>ROUNDUP(Q1137,3)&amp;"-"&amp;ROUNDUP(R1137,3)</f>
        <v>336225.424-3063135.798</v>
      </c>
      <c r="X1137" t="str">
        <f>ROUNDUP(S1137,3)&amp;"-"&amp;ROUNDUP(T1137,3)</f>
        <v>336224.885-3063122.647</v>
      </c>
      <c r="Y1137">
        <f>VLOOKUP(W1137&amp;"-"&amp;V1137,'Buscoords Workout'!$F:$G,2,0)</f>
        <v>6144</v>
      </c>
      <c r="Z1137">
        <f>VLOOKUP(X1137&amp;"-"&amp;V1137,'Buscoords Workout'!$F:$G,2,0)</f>
        <v>6143</v>
      </c>
      <c r="AA1137" t="b">
        <f>OR(ISNA(Y1137),ISNA(Z1137))</f>
        <v>0</v>
      </c>
    </row>
    <row r="1138" spans="1:27" x14ac:dyDescent="0.25">
      <c r="A1138">
        <v>85</v>
      </c>
      <c r="B1138" t="s">
        <v>24</v>
      </c>
      <c r="C1138" t="s">
        <v>34</v>
      </c>
      <c r="D1138" t="s">
        <v>35</v>
      </c>
      <c r="E1138">
        <v>11</v>
      </c>
      <c r="F1138" t="s">
        <v>42</v>
      </c>
      <c r="G1138">
        <v>120</v>
      </c>
      <c r="H1138" t="s">
        <v>27</v>
      </c>
      <c r="I1138" t="s">
        <v>28</v>
      </c>
      <c r="J1138" t="s">
        <v>36</v>
      </c>
      <c r="K1138" t="s">
        <v>49</v>
      </c>
      <c r="L1138" t="s">
        <v>31</v>
      </c>
      <c r="M1138">
        <v>3</v>
      </c>
      <c r="N1138" t="s">
        <v>32</v>
      </c>
      <c r="O1138" t="s">
        <v>33</v>
      </c>
      <c r="P1138">
        <v>18.637</v>
      </c>
      <c r="Q1138">
        <v>336227.83060599997</v>
      </c>
      <c r="R1138">
        <v>3063194.5067099999</v>
      </c>
      <c r="S1138">
        <v>336227.06711100001</v>
      </c>
      <c r="T1138">
        <v>3063175.8853600002</v>
      </c>
      <c r="U1138">
        <v>1.8637000000000001E-2</v>
      </c>
      <c r="V1138" t="str">
        <f>VLOOKUP(C1138,'Lines LookUp'!$B$1:$C$12,2,0)</f>
        <v>IM1</v>
      </c>
      <c r="W1138" t="str">
        <f>ROUNDUP(Q1138,3)&amp;"-"&amp;ROUNDUP(R1138,3)</f>
        <v>336227.831-3063194.507</v>
      </c>
      <c r="X1138" t="str">
        <f>ROUNDUP(S1138,3)&amp;"-"&amp;ROUNDUP(T1138,3)</f>
        <v>336227.068-3063175.886</v>
      </c>
      <c r="Y1138">
        <f>VLOOKUP(W1138&amp;"-"&amp;V1138,'Buscoords Workout'!$F:$G,2,0)</f>
        <v>6147</v>
      </c>
      <c r="Z1138">
        <f>VLOOKUP(X1138&amp;"-"&amp;V1138,'Buscoords Workout'!$F:$G,2,0)</f>
        <v>6146</v>
      </c>
      <c r="AA1138" t="b">
        <f>OR(ISNA(Y1138),ISNA(Z1138))</f>
        <v>0</v>
      </c>
    </row>
    <row r="1139" spans="1:27" x14ac:dyDescent="0.25">
      <c r="A1139">
        <v>86</v>
      </c>
      <c r="B1139" t="s">
        <v>24</v>
      </c>
      <c r="C1139" t="s">
        <v>34</v>
      </c>
      <c r="D1139" t="s">
        <v>35</v>
      </c>
      <c r="E1139">
        <v>11</v>
      </c>
      <c r="F1139" t="s">
        <v>42</v>
      </c>
      <c r="G1139">
        <v>120</v>
      </c>
      <c r="H1139" t="s">
        <v>27</v>
      </c>
      <c r="I1139" t="s">
        <v>28</v>
      </c>
      <c r="J1139" t="s">
        <v>36</v>
      </c>
      <c r="K1139" t="s">
        <v>49</v>
      </c>
      <c r="L1139" t="s">
        <v>31</v>
      </c>
      <c r="M1139">
        <v>3</v>
      </c>
      <c r="N1139" t="s">
        <v>32</v>
      </c>
      <c r="O1139" t="s">
        <v>33</v>
      </c>
      <c r="P1139">
        <v>0.25151299999999999</v>
      </c>
      <c r="Q1139">
        <v>336229.90454999998</v>
      </c>
      <c r="R1139">
        <v>3063245.0894399998</v>
      </c>
      <c r="S1139">
        <v>336229.89424599998</v>
      </c>
      <c r="T1139">
        <v>3063244.8381400001</v>
      </c>
      <c r="U1139">
        <v>2.52E-4</v>
      </c>
      <c r="V1139" t="str">
        <f>VLOOKUP(C1139,'Lines LookUp'!$B$1:$C$12,2,0)</f>
        <v>IM1</v>
      </c>
      <c r="W1139" t="str">
        <f>ROUNDUP(Q1139,3)&amp;"-"&amp;ROUNDUP(R1139,3)</f>
        <v>336229.905-3063245.09</v>
      </c>
      <c r="X1139" t="str">
        <f>ROUNDUP(S1139,3)&amp;"-"&amp;ROUNDUP(T1139,3)</f>
        <v>336229.895-3063244.839</v>
      </c>
      <c r="Y1139">
        <f>VLOOKUP(W1139&amp;"-"&amp;V1139,'Buscoords Workout'!$F:$G,2,0)</f>
        <v>6151</v>
      </c>
      <c r="Z1139">
        <f>VLOOKUP(X1139&amp;"-"&amp;V1139,'Buscoords Workout'!$F:$G,2,0)</f>
        <v>6150</v>
      </c>
      <c r="AA1139" t="b">
        <f>OR(ISNA(Y1139),ISNA(Z1139))</f>
        <v>0</v>
      </c>
    </row>
    <row r="1140" spans="1:27" x14ac:dyDescent="0.25">
      <c r="A1140">
        <v>87</v>
      </c>
      <c r="B1140" t="s">
        <v>24</v>
      </c>
      <c r="C1140" t="s">
        <v>34</v>
      </c>
      <c r="D1140" t="s">
        <v>35</v>
      </c>
      <c r="E1140">
        <v>11</v>
      </c>
      <c r="F1140" t="s">
        <v>42</v>
      </c>
      <c r="G1140">
        <v>120</v>
      </c>
      <c r="H1140" t="s">
        <v>27</v>
      </c>
      <c r="I1140" t="s">
        <v>28</v>
      </c>
      <c r="J1140" t="s">
        <v>36</v>
      </c>
      <c r="K1140" t="s">
        <v>49</v>
      </c>
      <c r="L1140" t="s">
        <v>31</v>
      </c>
      <c r="M1140">
        <v>3</v>
      </c>
      <c r="N1140" t="s">
        <v>32</v>
      </c>
      <c r="O1140" t="s">
        <v>33</v>
      </c>
      <c r="P1140">
        <v>7.5313800000000004</v>
      </c>
      <c r="Q1140">
        <v>336231.03876700002</v>
      </c>
      <c r="R1140">
        <v>3063272.7525800001</v>
      </c>
      <c r="S1140">
        <v>336230.730232</v>
      </c>
      <c r="T1140">
        <v>3063265.2275100001</v>
      </c>
      <c r="U1140">
        <v>7.5310000000000004E-3</v>
      </c>
      <c r="V1140" t="str">
        <f>VLOOKUP(C1140,'Lines LookUp'!$B$1:$C$12,2,0)</f>
        <v>IM1</v>
      </c>
      <c r="W1140" t="str">
        <f>ROUNDUP(Q1140,3)&amp;"-"&amp;ROUNDUP(R1140,3)</f>
        <v>336231.039-3063272.753</v>
      </c>
      <c r="X1140" t="str">
        <f>ROUNDUP(S1140,3)&amp;"-"&amp;ROUNDUP(T1140,3)</f>
        <v>336230.731-3063265.228</v>
      </c>
      <c r="Y1140">
        <f>VLOOKUP(W1140&amp;"-"&amp;V1140,'Buscoords Workout'!$F:$G,2,0)</f>
        <v>6155</v>
      </c>
      <c r="Z1140">
        <f>VLOOKUP(X1140&amp;"-"&amp;V1140,'Buscoords Workout'!$F:$G,2,0)</f>
        <v>6154</v>
      </c>
      <c r="AA1140" t="b">
        <f>OR(ISNA(Y1140),ISNA(Z1140))</f>
        <v>0</v>
      </c>
    </row>
    <row r="1141" spans="1:27" x14ac:dyDescent="0.25">
      <c r="A1141">
        <v>89</v>
      </c>
      <c r="B1141" t="s">
        <v>24</v>
      </c>
      <c r="C1141" t="s">
        <v>34</v>
      </c>
      <c r="D1141" t="s">
        <v>35</v>
      </c>
      <c r="E1141">
        <v>11</v>
      </c>
      <c r="F1141" t="s">
        <v>42</v>
      </c>
      <c r="G1141">
        <v>120</v>
      </c>
      <c r="H1141" t="s">
        <v>27</v>
      </c>
      <c r="I1141" t="s">
        <v>28</v>
      </c>
      <c r="J1141" t="s">
        <v>36</v>
      </c>
      <c r="K1141" t="s">
        <v>49</v>
      </c>
      <c r="L1141" t="s">
        <v>31</v>
      </c>
      <c r="M1141">
        <v>3</v>
      </c>
      <c r="N1141" t="s">
        <v>32</v>
      </c>
      <c r="O1141" t="s">
        <v>33</v>
      </c>
      <c r="P1141">
        <v>38.545299999999997</v>
      </c>
      <c r="Q1141">
        <v>336234.46423699998</v>
      </c>
      <c r="R1141">
        <v>3063356.2985200002</v>
      </c>
      <c r="S1141">
        <v>336232.885167</v>
      </c>
      <c r="T1141">
        <v>3063317.7855799999</v>
      </c>
      <c r="U1141">
        <v>3.8545000000000003E-2</v>
      </c>
      <c r="V1141" t="str">
        <f>VLOOKUP(C1141,'Lines LookUp'!$B$1:$C$12,2,0)</f>
        <v>IM1</v>
      </c>
      <c r="W1141" t="str">
        <f>ROUNDUP(Q1141,3)&amp;"-"&amp;ROUNDUP(R1141,3)</f>
        <v>336234.465-3063356.299</v>
      </c>
      <c r="X1141" t="str">
        <f>ROUNDUP(S1141,3)&amp;"-"&amp;ROUNDUP(T1141,3)</f>
        <v>336232.886-3063317.786</v>
      </c>
      <c r="Y1141">
        <f>VLOOKUP(W1141&amp;"-"&amp;V1141,'Buscoords Workout'!$F:$G,2,0)</f>
        <v>6161</v>
      </c>
      <c r="Z1141">
        <f>VLOOKUP(X1141&amp;"-"&amp;V1141,'Buscoords Workout'!$F:$G,2,0)</f>
        <v>6160</v>
      </c>
      <c r="AA1141" t="b">
        <f>OR(ISNA(Y1141),ISNA(Z1141))</f>
        <v>0</v>
      </c>
    </row>
    <row r="1142" spans="1:27" x14ac:dyDescent="0.25">
      <c r="A1142">
        <v>90</v>
      </c>
      <c r="B1142" t="s">
        <v>24</v>
      </c>
      <c r="C1142" t="s">
        <v>34</v>
      </c>
      <c r="D1142" t="s">
        <v>35</v>
      </c>
      <c r="E1142">
        <v>11</v>
      </c>
      <c r="F1142" t="s">
        <v>42</v>
      </c>
      <c r="G1142">
        <v>120</v>
      </c>
      <c r="H1142" t="s">
        <v>27</v>
      </c>
      <c r="I1142" t="s">
        <v>28</v>
      </c>
      <c r="J1142" t="s">
        <v>36</v>
      </c>
      <c r="K1142" t="s">
        <v>49</v>
      </c>
      <c r="L1142" t="s">
        <v>31</v>
      </c>
      <c r="M1142">
        <v>3</v>
      </c>
      <c r="N1142" t="s">
        <v>32</v>
      </c>
      <c r="O1142" t="s">
        <v>33</v>
      </c>
      <c r="P1142">
        <v>12.4336</v>
      </c>
      <c r="Q1142">
        <v>336229.89424599998</v>
      </c>
      <c r="R1142">
        <v>3063244.8381400001</v>
      </c>
      <c r="S1142">
        <v>336229.384884</v>
      </c>
      <c r="T1142">
        <v>3063232.41499</v>
      </c>
      <c r="U1142">
        <v>1.2434000000000001E-2</v>
      </c>
      <c r="V1142" t="str">
        <f>VLOOKUP(C1142,'Lines LookUp'!$B$1:$C$12,2,0)</f>
        <v>IM1</v>
      </c>
      <c r="W1142" t="str">
        <f>ROUNDUP(Q1142,3)&amp;"-"&amp;ROUNDUP(R1142,3)</f>
        <v>336229.895-3063244.839</v>
      </c>
      <c r="X1142" t="str">
        <f>ROUNDUP(S1142,3)&amp;"-"&amp;ROUNDUP(T1142,3)</f>
        <v>336229.385-3063232.415</v>
      </c>
      <c r="Y1142">
        <f>VLOOKUP(W1142&amp;"-"&amp;V1142,'Buscoords Workout'!$F:$G,2,0)</f>
        <v>6150</v>
      </c>
      <c r="Z1142">
        <f>VLOOKUP(X1142&amp;"-"&amp;V1142,'Buscoords Workout'!$F:$G,2,0)</f>
        <v>6149</v>
      </c>
      <c r="AA1142" t="b">
        <f>OR(ISNA(Y1142),ISNA(Z1142))</f>
        <v>0</v>
      </c>
    </row>
    <row r="1143" spans="1:27" x14ac:dyDescent="0.25">
      <c r="A1143">
        <v>91</v>
      </c>
      <c r="B1143" t="s">
        <v>24</v>
      </c>
      <c r="C1143" t="s">
        <v>34</v>
      </c>
      <c r="D1143" t="s">
        <v>35</v>
      </c>
      <c r="E1143">
        <v>11</v>
      </c>
      <c r="F1143" t="s">
        <v>42</v>
      </c>
      <c r="G1143">
        <v>120</v>
      </c>
      <c r="H1143" t="s">
        <v>27</v>
      </c>
      <c r="I1143" t="s">
        <v>28</v>
      </c>
      <c r="J1143" t="s">
        <v>36</v>
      </c>
      <c r="K1143" t="s">
        <v>49</v>
      </c>
      <c r="L1143" t="s">
        <v>31</v>
      </c>
      <c r="M1143">
        <v>3</v>
      </c>
      <c r="N1143" t="s">
        <v>32</v>
      </c>
      <c r="O1143" t="s">
        <v>33</v>
      </c>
      <c r="P1143">
        <v>7.2420799999999996</v>
      </c>
      <c r="Q1143">
        <v>336235.46988599998</v>
      </c>
      <c r="R1143">
        <v>3063380.8259299998</v>
      </c>
      <c r="S1143">
        <v>336235.17320199998</v>
      </c>
      <c r="T1143">
        <v>3063373.5899299998</v>
      </c>
      <c r="U1143">
        <v>7.2420000000000002E-3</v>
      </c>
      <c r="V1143" t="str">
        <f>VLOOKUP(C1143,'Lines LookUp'!$B$1:$C$12,2,0)</f>
        <v>IM1</v>
      </c>
      <c r="W1143" t="str">
        <f>ROUNDUP(Q1143,3)&amp;"-"&amp;ROUNDUP(R1143,3)</f>
        <v>336235.47-3063380.826</v>
      </c>
      <c r="X1143" t="str">
        <f>ROUNDUP(S1143,3)&amp;"-"&amp;ROUNDUP(T1143,3)</f>
        <v>336235.174-3063373.59</v>
      </c>
      <c r="Y1143">
        <f>VLOOKUP(W1143&amp;"-"&amp;V1143,'Buscoords Workout'!$F:$G,2,0)</f>
        <v>6163</v>
      </c>
      <c r="Z1143">
        <f>VLOOKUP(X1143&amp;"-"&amp;V1143,'Buscoords Workout'!$F:$G,2,0)</f>
        <v>6162</v>
      </c>
      <c r="AA1143" t="b">
        <f>OR(ISNA(Y1143),ISNA(Z1143))</f>
        <v>0</v>
      </c>
    </row>
    <row r="1144" spans="1:27" x14ac:dyDescent="0.25">
      <c r="A1144">
        <v>92</v>
      </c>
      <c r="B1144" t="s">
        <v>24</v>
      </c>
      <c r="C1144" t="s">
        <v>34</v>
      </c>
      <c r="D1144" t="s">
        <v>35</v>
      </c>
      <c r="E1144">
        <v>11</v>
      </c>
      <c r="F1144" t="s">
        <v>42</v>
      </c>
      <c r="G1144">
        <v>120</v>
      </c>
      <c r="H1144" t="s">
        <v>27</v>
      </c>
      <c r="I1144" t="s">
        <v>28</v>
      </c>
      <c r="J1144" t="s">
        <v>36</v>
      </c>
      <c r="K1144" t="s">
        <v>49</v>
      </c>
      <c r="L1144" t="s">
        <v>31</v>
      </c>
      <c r="M1144">
        <v>3</v>
      </c>
      <c r="N1144" t="s">
        <v>32</v>
      </c>
      <c r="O1144" t="s">
        <v>33</v>
      </c>
      <c r="P1144">
        <v>3.74498</v>
      </c>
      <c r="Q1144">
        <v>336235.62330500002</v>
      </c>
      <c r="R1144">
        <v>3063384.5677700001</v>
      </c>
      <c r="S1144">
        <v>336235.46988599998</v>
      </c>
      <c r="T1144">
        <v>3063380.8259299998</v>
      </c>
      <c r="U1144">
        <v>3.7450000000000001E-3</v>
      </c>
      <c r="V1144" t="str">
        <f>VLOOKUP(C1144,'Lines LookUp'!$B$1:$C$12,2,0)</f>
        <v>IM1</v>
      </c>
      <c r="W1144" t="str">
        <f>ROUNDUP(Q1144,3)&amp;"-"&amp;ROUNDUP(R1144,3)</f>
        <v>336235.624-3063384.568</v>
      </c>
      <c r="X1144" t="str">
        <f>ROUNDUP(S1144,3)&amp;"-"&amp;ROUNDUP(T1144,3)</f>
        <v>336235.47-3063380.826</v>
      </c>
      <c r="Y1144">
        <f>VLOOKUP(W1144&amp;"-"&amp;V1144,'Buscoords Workout'!$F:$G,2,0)</f>
        <v>6164</v>
      </c>
      <c r="Z1144">
        <f>VLOOKUP(X1144&amp;"-"&amp;V1144,'Buscoords Workout'!$F:$G,2,0)</f>
        <v>6163</v>
      </c>
      <c r="AA1144" t="b">
        <f>OR(ISNA(Y1144),ISNA(Z1144))</f>
        <v>0</v>
      </c>
    </row>
    <row r="1145" spans="1:27" x14ac:dyDescent="0.25">
      <c r="A1145">
        <v>93</v>
      </c>
      <c r="B1145" t="s">
        <v>24</v>
      </c>
      <c r="C1145" t="s">
        <v>34</v>
      </c>
      <c r="D1145" t="s">
        <v>35</v>
      </c>
      <c r="E1145">
        <v>11</v>
      </c>
      <c r="F1145" t="s">
        <v>42</v>
      </c>
      <c r="G1145">
        <v>120</v>
      </c>
      <c r="H1145" t="s">
        <v>27</v>
      </c>
      <c r="I1145" t="s">
        <v>28</v>
      </c>
      <c r="J1145" t="s">
        <v>36</v>
      </c>
      <c r="K1145" t="s">
        <v>49</v>
      </c>
      <c r="L1145" t="s">
        <v>31</v>
      </c>
      <c r="M1145">
        <v>3</v>
      </c>
      <c r="N1145" t="s">
        <v>32</v>
      </c>
      <c r="O1145" t="s">
        <v>33</v>
      </c>
      <c r="P1145">
        <v>17.305900000000001</v>
      </c>
      <c r="Q1145">
        <v>336235.17320199998</v>
      </c>
      <c r="R1145">
        <v>3063373.5899299998</v>
      </c>
      <c r="S1145">
        <v>336234.46423699998</v>
      </c>
      <c r="T1145">
        <v>3063356.2985200002</v>
      </c>
      <c r="U1145">
        <v>1.7305999999999998E-2</v>
      </c>
      <c r="V1145" t="str">
        <f>VLOOKUP(C1145,'Lines LookUp'!$B$1:$C$12,2,0)</f>
        <v>IM1</v>
      </c>
      <c r="W1145" t="str">
        <f>ROUNDUP(Q1145,3)&amp;"-"&amp;ROUNDUP(R1145,3)</f>
        <v>336235.174-3063373.59</v>
      </c>
      <c r="X1145" t="str">
        <f>ROUNDUP(S1145,3)&amp;"-"&amp;ROUNDUP(T1145,3)</f>
        <v>336234.465-3063356.299</v>
      </c>
      <c r="Y1145">
        <f>VLOOKUP(W1145&amp;"-"&amp;V1145,'Buscoords Workout'!$F:$G,2,0)</f>
        <v>6162</v>
      </c>
      <c r="Z1145">
        <f>VLOOKUP(X1145&amp;"-"&amp;V1145,'Buscoords Workout'!$F:$G,2,0)</f>
        <v>6161</v>
      </c>
      <c r="AA1145" t="b">
        <f>OR(ISNA(Y1145),ISNA(Z1145))</f>
        <v>0</v>
      </c>
    </row>
    <row r="1146" spans="1:27" x14ac:dyDescent="0.25">
      <c r="A1146">
        <v>95</v>
      </c>
      <c r="B1146" t="s">
        <v>24</v>
      </c>
      <c r="C1146" t="s">
        <v>34</v>
      </c>
      <c r="D1146" t="s">
        <v>35</v>
      </c>
      <c r="E1146">
        <v>11</v>
      </c>
      <c r="F1146" t="s">
        <v>42</v>
      </c>
      <c r="G1146">
        <v>120</v>
      </c>
      <c r="H1146" t="s">
        <v>27</v>
      </c>
      <c r="I1146" t="s">
        <v>28</v>
      </c>
      <c r="J1146" t="s">
        <v>36</v>
      </c>
      <c r="K1146" t="s">
        <v>49</v>
      </c>
      <c r="L1146" t="s">
        <v>31</v>
      </c>
      <c r="M1146">
        <v>3</v>
      </c>
      <c r="N1146" t="s">
        <v>32</v>
      </c>
      <c r="O1146" t="s">
        <v>33</v>
      </c>
      <c r="P1146">
        <v>10.44</v>
      </c>
      <c r="Q1146">
        <v>336232.07218000002</v>
      </c>
      <c r="R1146">
        <v>3063297.9571400001</v>
      </c>
      <c r="S1146">
        <v>336231.64448700001</v>
      </c>
      <c r="T1146">
        <v>3063287.52587</v>
      </c>
      <c r="U1146">
        <v>1.044E-2</v>
      </c>
      <c r="V1146" t="str">
        <f>VLOOKUP(C1146,'Lines LookUp'!$B$1:$C$12,2,0)</f>
        <v>IM1</v>
      </c>
      <c r="W1146" t="str">
        <f>ROUNDUP(Q1146,3)&amp;"-"&amp;ROUNDUP(R1146,3)</f>
        <v>336232.073-3063297.958</v>
      </c>
      <c r="X1146" t="str">
        <f>ROUNDUP(S1146,3)&amp;"-"&amp;ROUNDUP(T1146,3)</f>
        <v>336231.645-3063287.526</v>
      </c>
      <c r="Y1146">
        <f>VLOOKUP(W1146&amp;"-"&amp;V1146,'Buscoords Workout'!$F:$G,2,0)</f>
        <v>6158</v>
      </c>
      <c r="Z1146">
        <f>VLOOKUP(X1146&amp;"-"&amp;V1146,'Buscoords Workout'!$F:$G,2,0)</f>
        <v>6157</v>
      </c>
      <c r="AA1146" t="b">
        <f>OR(ISNA(Y1146),ISNA(Z1146))</f>
        <v>0</v>
      </c>
    </row>
    <row r="1147" spans="1:27" x14ac:dyDescent="0.25">
      <c r="A1147">
        <v>96</v>
      </c>
      <c r="B1147" t="s">
        <v>24</v>
      </c>
      <c r="C1147" t="s">
        <v>34</v>
      </c>
      <c r="D1147" t="s">
        <v>35</v>
      </c>
      <c r="E1147">
        <v>11</v>
      </c>
      <c r="F1147" t="s">
        <v>42</v>
      </c>
      <c r="G1147">
        <v>120</v>
      </c>
      <c r="H1147" t="s">
        <v>27</v>
      </c>
      <c r="I1147" t="s">
        <v>28</v>
      </c>
      <c r="J1147" t="s">
        <v>36</v>
      </c>
      <c r="K1147" t="s">
        <v>49</v>
      </c>
      <c r="L1147" t="s">
        <v>31</v>
      </c>
      <c r="M1147">
        <v>3</v>
      </c>
      <c r="N1147" t="s">
        <v>32</v>
      </c>
      <c r="O1147" t="s">
        <v>33</v>
      </c>
      <c r="P1147">
        <v>8.8393999999999995</v>
      </c>
      <c r="Q1147">
        <v>336231.64448700001</v>
      </c>
      <c r="R1147">
        <v>3063287.52587</v>
      </c>
      <c r="S1147">
        <v>336231.28236700001</v>
      </c>
      <c r="T1147">
        <v>3063278.6938900002</v>
      </c>
      <c r="U1147">
        <v>8.8389999999999996E-3</v>
      </c>
      <c r="V1147" t="str">
        <f>VLOOKUP(C1147,'Lines LookUp'!$B$1:$C$12,2,0)</f>
        <v>IM1</v>
      </c>
      <c r="W1147" t="str">
        <f>ROUNDUP(Q1147,3)&amp;"-"&amp;ROUNDUP(R1147,3)</f>
        <v>336231.645-3063287.526</v>
      </c>
      <c r="X1147" t="str">
        <f>ROUNDUP(S1147,3)&amp;"-"&amp;ROUNDUP(T1147,3)</f>
        <v>336231.283-3063278.694</v>
      </c>
      <c r="Y1147">
        <f>VLOOKUP(W1147&amp;"-"&amp;V1147,'Buscoords Workout'!$F:$G,2,0)</f>
        <v>6157</v>
      </c>
      <c r="Z1147">
        <f>VLOOKUP(X1147&amp;"-"&amp;V1147,'Buscoords Workout'!$F:$G,2,0)</f>
        <v>6156</v>
      </c>
      <c r="AA1147" t="b">
        <f>OR(ISNA(Y1147),ISNA(Z1147))</f>
        <v>0</v>
      </c>
    </row>
    <row r="1148" spans="1:27" x14ac:dyDescent="0.25">
      <c r="A1148">
        <v>97</v>
      </c>
      <c r="B1148" t="s">
        <v>24</v>
      </c>
      <c r="C1148" t="s">
        <v>34</v>
      </c>
      <c r="D1148" t="s">
        <v>35</v>
      </c>
      <c r="E1148">
        <v>11</v>
      </c>
      <c r="F1148" t="s">
        <v>42</v>
      </c>
      <c r="G1148">
        <v>120</v>
      </c>
      <c r="H1148" t="s">
        <v>27</v>
      </c>
      <c r="I1148" t="s">
        <v>28</v>
      </c>
      <c r="J1148" t="s">
        <v>36</v>
      </c>
      <c r="K1148" t="s">
        <v>49</v>
      </c>
      <c r="L1148" t="s">
        <v>31</v>
      </c>
      <c r="M1148">
        <v>3</v>
      </c>
      <c r="N1148" t="s">
        <v>32</v>
      </c>
      <c r="O1148" t="s">
        <v>33</v>
      </c>
      <c r="P1148">
        <v>5.9463100000000004</v>
      </c>
      <c r="Q1148">
        <v>336231.28236700001</v>
      </c>
      <c r="R1148">
        <v>3063278.6938900002</v>
      </c>
      <c r="S1148">
        <v>336231.03876700002</v>
      </c>
      <c r="T1148">
        <v>3063272.7525800001</v>
      </c>
      <c r="U1148">
        <v>5.9459999999999999E-3</v>
      </c>
      <c r="V1148" t="str">
        <f>VLOOKUP(C1148,'Lines LookUp'!$B$1:$C$12,2,0)</f>
        <v>IM1</v>
      </c>
      <c r="W1148" t="str">
        <f>ROUNDUP(Q1148,3)&amp;"-"&amp;ROUNDUP(R1148,3)</f>
        <v>336231.283-3063278.694</v>
      </c>
      <c r="X1148" t="str">
        <f>ROUNDUP(S1148,3)&amp;"-"&amp;ROUNDUP(T1148,3)</f>
        <v>336231.039-3063272.753</v>
      </c>
      <c r="Y1148">
        <f>VLOOKUP(W1148&amp;"-"&amp;V1148,'Buscoords Workout'!$F:$G,2,0)</f>
        <v>6156</v>
      </c>
      <c r="Z1148">
        <f>VLOOKUP(X1148&amp;"-"&amp;V1148,'Buscoords Workout'!$F:$G,2,0)</f>
        <v>6155</v>
      </c>
      <c r="AA1148" t="b">
        <f>OR(ISNA(Y1148),ISNA(Z1148))</f>
        <v>0</v>
      </c>
    </row>
    <row r="1149" spans="1:27" x14ac:dyDescent="0.25">
      <c r="A1149">
        <v>100</v>
      </c>
      <c r="B1149" t="s">
        <v>24</v>
      </c>
      <c r="C1149" t="s">
        <v>34</v>
      </c>
      <c r="D1149" t="s">
        <v>35</v>
      </c>
      <c r="E1149">
        <v>11</v>
      </c>
      <c r="F1149" t="s">
        <v>42</v>
      </c>
      <c r="G1149">
        <v>120</v>
      </c>
      <c r="H1149" t="s">
        <v>27</v>
      </c>
      <c r="I1149" t="s">
        <v>28</v>
      </c>
      <c r="J1149" t="s">
        <v>36</v>
      </c>
      <c r="K1149" t="s">
        <v>49</v>
      </c>
      <c r="L1149" t="s">
        <v>31</v>
      </c>
      <c r="M1149">
        <v>3</v>
      </c>
      <c r="N1149" t="s">
        <v>32</v>
      </c>
      <c r="O1149" t="s">
        <v>33</v>
      </c>
      <c r="P1149">
        <v>5.85168</v>
      </c>
      <c r="Q1149">
        <v>336230.14427300001</v>
      </c>
      <c r="R1149">
        <v>3063250.93621</v>
      </c>
      <c r="S1149">
        <v>336229.90454999998</v>
      </c>
      <c r="T1149">
        <v>3063245.0894399998</v>
      </c>
      <c r="U1149">
        <v>5.8520000000000004E-3</v>
      </c>
      <c r="V1149" t="str">
        <f>VLOOKUP(C1149,'Lines LookUp'!$B$1:$C$12,2,0)</f>
        <v>IM1</v>
      </c>
      <c r="W1149" t="str">
        <f>ROUNDUP(Q1149,3)&amp;"-"&amp;ROUNDUP(R1149,3)</f>
        <v>336230.145-3063250.937</v>
      </c>
      <c r="X1149" t="str">
        <f>ROUNDUP(S1149,3)&amp;"-"&amp;ROUNDUP(T1149,3)</f>
        <v>336229.905-3063245.09</v>
      </c>
      <c r="Y1149">
        <f>VLOOKUP(W1149&amp;"-"&amp;V1149,'Buscoords Workout'!$F:$G,2,0)</f>
        <v>6152</v>
      </c>
      <c r="Z1149">
        <f>VLOOKUP(X1149&amp;"-"&amp;V1149,'Buscoords Workout'!$F:$G,2,0)</f>
        <v>6151</v>
      </c>
      <c r="AA1149" t="b">
        <f>OR(ISNA(Y1149),ISNA(Z1149))</f>
        <v>0</v>
      </c>
    </row>
    <row r="1150" spans="1:27" x14ac:dyDescent="0.25">
      <c r="A1150">
        <v>101</v>
      </c>
      <c r="B1150" t="s">
        <v>24</v>
      </c>
      <c r="C1150" t="s">
        <v>34</v>
      </c>
      <c r="D1150" t="s">
        <v>35</v>
      </c>
      <c r="E1150">
        <v>11</v>
      </c>
      <c r="F1150" t="s">
        <v>42</v>
      </c>
      <c r="G1150">
        <v>120</v>
      </c>
      <c r="H1150" t="s">
        <v>27</v>
      </c>
      <c r="I1150" t="s">
        <v>28</v>
      </c>
      <c r="J1150" t="s">
        <v>36</v>
      </c>
      <c r="K1150" t="s">
        <v>49</v>
      </c>
      <c r="L1150" t="s">
        <v>31</v>
      </c>
      <c r="M1150">
        <v>3</v>
      </c>
      <c r="N1150" t="s">
        <v>32</v>
      </c>
      <c r="O1150" t="s">
        <v>33</v>
      </c>
      <c r="P1150">
        <v>33.419499999999999</v>
      </c>
      <c r="Q1150">
        <v>336229.384884</v>
      </c>
      <c r="R1150">
        <v>3063232.41499</v>
      </c>
      <c r="S1150">
        <v>336228.01579899999</v>
      </c>
      <c r="T1150">
        <v>3063199.0235199998</v>
      </c>
      <c r="U1150">
        <v>3.3419999999999998E-2</v>
      </c>
      <c r="V1150" t="str">
        <f>VLOOKUP(C1150,'Lines LookUp'!$B$1:$C$12,2,0)</f>
        <v>IM1</v>
      </c>
      <c r="W1150" t="str">
        <f>ROUNDUP(Q1150,3)&amp;"-"&amp;ROUNDUP(R1150,3)</f>
        <v>336229.385-3063232.415</v>
      </c>
      <c r="X1150" t="str">
        <f>ROUNDUP(S1150,3)&amp;"-"&amp;ROUNDUP(T1150,3)</f>
        <v>336228.016-3063199.024</v>
      </c>
      <c r="Y1150">
        <f>VLOOKUP(W1150&amp;"-"&amp;V1150,'Buscoords Workout'!$F:$G,2,0)</f>
        <v>6149</v>
      </c>
      <c r="Z1150">
        <f>VLOOKUP(X1150&amp;"-"&amp;V1150,'Buscoords Workout'!$F:$G,2,0)</f>
        <v>6148</v>
      </c>
      <c r="AA1150" t="b">
        <f>OR(ISNA(Y1150),ISNA(Z1150))</f>
        <v>0</v>
      </c>
    </row>
    <row r="1151" spans="1:27" x14ac:dyDescent="0.25">
      <c r="A1151">
        <v>102</v>
      </c>
      <c r="B1151" t="s">
        <v>24</v>
      </c>
      <c r="C1151" t="s">
        <v>34</v>
      </c>
      <c r="D1151" t="s">
        <v>35</v>
      </c>
      <c r="E1151">
        <v>11</v>
      </c>
      <c r="F1151" t="s">
        <v>42</v>
      </c>
      <c r="G1151">
        <v>120</v>
      </c>
      <c r="H1151" t="s">
        <v>27</v>
      </c>
      <c r="I1151" t="s">
        <v>28</v>
      </c>
      <c r="J1151" t="s">
        <v>36</v>
      </c>
      <c r="K1151" t="s">
        <v>49</v>
      </c>
      <c r="L1151" t="s">
        <v>31</v>
      </c>
      <c r="M1151">
        <v>3</v>
      </c>
      <c r="N1151" t="s">
        <v>32</v>
      </c>
      <c r="O1151" t="s">
        <v>33</v>
      </c>
      <c r="P1151">
        <v>4.5206</v>
      </c>
      <c r="Q1151">
        <v>336228.01579899999</v>
      </c>
      <c r="R1151">
        <v>3063199.0235199998</v>
      </c>
      <c r="S1151">
        <v>336227.83060599997</v>
      </c>
      <c r="T1151">
        <v>3063194.5067099999</v>
      </c>
      <c r="U1151">
        <v>4.5209999999999998E-3</v>
      </c>
      <c r="V1151" t="str">
        <f>VLOOKUP(C1151,'Lines LookUp'!$B$1:$C$12,2,0)</f>
        <v>IM1</v>
      </c>
      <c r="W1151" t="str">
        <f>ROUNDUP(Q1151,3)&amp;"-"&amp;ROUNDUP(R1151,3)</f>
        <v>336228.016-3063199.024</v>
      </c>
      <c r="X1151" t="str">
        <f>ROUNDUP(S1151,3)&amp;"-"&amp;ROUNDUP(T1151,3)</f>
        <v>336227.831-3063194.507</v>
      </c>
      <c r="Y1151">
        <f>VLOOKUP(W1151&amp;"-"&amp;V1151,'Buscoords Workout'!$F:$G,2,0)</f>
        <v>6148</v>
      </c>
      <c r="Z1151">
        <f>VLOOKUP(X1151&amp;"-"&amp;V1151,'Buscoords Workout'!$F:$G,2,0)</f>
        <v>6147</v>
      </c>
      <c r="AA1151" t="b">
        <f>OR(ISNA(Y1151),ISNA(Z1151))</f>
        <v>0</v>
      </c>
    </row>
    <row r="1152" spans="1:27" x14ac:dyDescent="0.25">
      <c r="A1152">
        <v>103</v>
      </c>
      <c r="B1152" t="s">
        <v>24</v>
      </c>
      <c r="C1152" t="s">
        <v>34</v>
      </c>
      <c r="D1152" t="s">
        <v>35</v>
      </c>
      <c r="E1152">
        <v>11</v>
      </c>
      <c r="F1152" t="s">
        <v>42</v>
      </c>
      <c r="G1152">
        <v>120</v>
      </c>
      <c r="H1152" t="s">
        <v>27</v>
      </c>
      <c r="I1152" t="s">
        <v>28</v>
      </c>
      <c r="J1152" t="s">
        <v>36</v>
      </c>
      <c r="K1152" t="s">
        <v>49</v>
      </c>
      <c r="L1152" t="s">
        <v>31</v>
      </c>
      <c r="M1152">
        <v>3</v>
      </c>
      <c r="N1152" t="s">
        <v>32</v>
      </c>
      <c r="O1152" t="s">
        <v>33</v>
      </c>
      <c r="P1152">
        <v>39.772599999999997</v>
      </c>
      <c r="Q1152">
        <v>336227.06711100001</v>
      </c>
      <c r="R1152">
        <v>3063175.8853600002</v>
      </c>
      <c r="S1152">
        <v>336225.43776399997</v>
      </c>
      <c r="T1152">
        <v>3063136.1461800002</v>
      </c>
      <c r="U1152">
        <v>3.9773000000000003E-2</v>
      </c>
      <c r="V1152" t="str">
        <f>VLOOKUP(C1152,'Lines LookUp'!$B$1:$C$12,2,0)</f>
        <v>IM1</v>
      </c>
      <c r="W1152" t="str">
        <f>ROUNDUP(Q1152,3)&amp;"-"&amp;ROUNDUP(R1152,3)</f>
        <v>336227.068-3063175.886</v>
      </c>
      <c r="X1152" t="str">
        <f>ROUNDUP(S1152,3)&amp;"-"&amp;ROUNDUP(T1152,3)</f>
        <v>336225.438-3063136.147</v>
      </c>
      <c r="Y1152">
        <f>VLOOKUP(W1152&amp;"-"&amp;V1152,'Buscoords Workout'!$F:$G,2,0)</f>
        <v>6146</v>
      </c>
      <c r="Z1152">
        <f>VLOOKUP(X1152&amp;"-"&amp;V1152,'Buscoords Workout'!$F:$G,2,0)</f>
        <v>6145</v>
      </c>
      <c r="AA1152" t="b">
        <f>OR(ISNA(Y1152),ISNA(Z1152))</f>
        <v>0</v>
      </c>
    </row>
    <row r="1153" spans="1:27" x14ac:dyDescent="0.25">
      <c r="A1153">
        <v>104</v>
      </c>
      <c r="B1153" t="s">
        <v>24</v>
      </c>
      <c r="C1153" t="s">
        <v>34</v>
      </c>
      <c r="D1153" t="s">
        <v>35</v>
      </c>
      <c r="E1153">
        <v>11</v>
      </c>
      <c r="F1153" t="s">
        <v>42</v>
      </c>
      <c r="G1153">
        <v>120</v>
      </c>
      <c r="H1153" t="s">
        <v>27</v>
      </c>
      <c r="I1153" t="s">
        <v>28</v>
      </c>
      <c r="J1153" t="s">
        <v>36</v>
      </c>
      <c r="K1153" t="s">
        <v>49</v>
      </c>
      <c r="L1153" t="s">
        <v>31</v>
      </c>
      <c r="M1153">
        <v>3</v>
      </c>
      <c r="N1153" t="s">
        <v>32</v>
      </c>
      <c r="O1153" t="s">
        <v>33</v>
      </c>
      <c r="P1153">
        <v>0.34859899999999999</v>
      </c>
      <c r="Q1153">
        <v>336225.43776399997</v>
      </c>
      <c r="R1153">
        <v>3063136.1461800002</v>
      </c>
      <c r="S1153">
        <v>336225.42348300002</v>
      </c>
      <c r="T1153">
        <v>3063135.79788</v>
      </c>
      <c r="U1153">
        <v>3.4900000000000003E-4</v>
      </c>
      <c r="V1153" t="str">
        <f>VLOOKUP(C1153,'Lines LookUp'!$B$1:$C$12,2,0)</f>
        <v>IM1</v>
      </c>
      <c r="W1153" t="str">
        <f>ROUNDUP(Q1153,3)&amp;"-"&amp;ROUNDUP(R1153,3)</f>
        <v>336225.438-3063136.147</v>
      </c>
      <c r="X1153" t="str">
        <f>ROUNDUP(S1153,3)&amp;"-"&amp;ROUNDUP(T1153,3)</f>
        <v>336225.424-3063135.798</v>
      </c>
      <c r="Y1153">
        <f>VLOOKUP(W1153&amp;"-"&amp;V1153,'Buscoords Workout'!$F:$G,2,0)</f>
        <v>6145</v>
      </c>
      <c r="Z1153">
        <f>VLOOKUP(X1153&amp;"-"&amp;V1153,'Buscoords Workout'!$F:$G,2,0)</f>
        <v>6144</v>
      </c>
      <c r="AA1153" t="b">
        <f>OR(ISNA(Y1153),ISNA(Z1153))</f>
        <v>0</v>
      </c>
    </row>
    <row r="1154" spans="1:27" x14ac:dyDescent="0.25">
      <c r="A1154">
        <v>105</v>
      </c>
      <c r="B1154" t="s">
        <v>24</v>
      </c>
      <c r="C1154" t="s">
        <v>34</v>
      </c>
      <c r="D1154" t="s">
        <v>35</v>
      </c>
      <c r="E1154">
        <v>11</v>
      </c>
      <c r="F1154" t="s">
        <v>42</v>
      </c>
      <c r="G1154">
        <v>120</v>
      </c>
      <c r="H1154" t="s">
        <v>27</v>
      </c>
      <c r="I1154" t="s">
        <v>28</v>
      </c>
      <c r="J1154" t="s">
        <v>36</v>
      </c>
      <c r="K1154" t="s">
        <v>49</v>
      </c>
      <c r="L1154" t="s">
        <v>31</v>
      </c>
      <c r="M1154">
        <v>3</v>
      </c>
      <c r="N1154" t="s">
        <v>32</v>
      </c>
      <c r="O1154" t="s">
        <v>33</v>
      </c>
      <c r="P1154">
        <v>3.9338000000000002</v>
      </c>
      <c r="Q1154">
        <v>336224.88425499998</v>
      </c>
      <c r="R1154">
        <v>3063122.6463000001</v>
      </c>
      <c r="S1154">
        <v>336224.7231</v>
      </c>
      <c r="T1154">
        <v>3063118.7157999999</v>
      </c>
      <c r="U1154">
        <v>3.934E-3</v>
      </c>
      <c r="V1154" t="str">
        <f>VLOOKUP(C1154,'Lines LookUp'!$B$1:$C$12,2,0)</f>
        <v>IM1</v>
      </c>
      <c r="W1154" t="str">
        <f>ROUNDUP(Q1154,3)&amp;"-"&amp;ROUNDUP(R1154,3)</f>
        <v>336224.885-3063122.647</v>
      </c>
      <c r="X1154" t="str">
        <f>ROUNDUP(S1154,3)&amp;"-"&amp;ROUNDUP(T1154,3)</f>
        <v>336224.724-3063118.716</v>
      </c>
      <c r="Y1154">
        <f>VLOOKUP(W1154&amp;"-"&amp;V1154,'Buscoords Workout'!$F:$G,2,0)</f>
        <v>6143</v>
      </c>
      <c r="Z1154">
        <f>VLOOKUP(X1154&amp;"-"&amp;V1154,'Buscoords Workout'!$F:$G,2,0)</f>
        <v>6009</v>
      </c>
      <c r="AA1154" t="b">
        <f>OR(ISNA(Y1154),ISNA(Z1154))</f>
        <v>0</v>
      </c>
    </row>
    <row r="1155" spans="1:27" x14ac:dyDescent="0.25">
      <c r="A1155">
        <v>106</v>
      </c>
      <c r="B1155" t="s">
        <v>24</v>
      </c>
      <c r="C1155" t="s">
        <v>34</v>
      </c>
      <c r="D1155" t="s">
        <v>35</v>
      </c>
      <c r="E1155">
        <v>11</v>
      </c>
      <c r="F1155" t="s">
        <v>42</v>
      </c>
      <c r="G1155">
        <v>120</v>
      </c>
      <c r="H1155" t="s">
        <v>27</v>
      </c>
      <c r="I1155" t="s">
        <v>28</v>
      </c>
      <c r="J1155" t="s">
        <v>36</v>
      </c>
      <c r="K1155" t="s">
        <v>49</v>
      </c>
      <c r="L1155" t="s">
        <v>31</v>
      </c>
      <c r="M1155">
        <v>3</v>
      </c>
      <c r="N1155" t="s">
        <v>32</v>
      </c>
      <c r="O1155" t="s">
        <v>33</v>
      </c>
      <c r="P1155">
        <v>15.200900000000001</v>
      </c>
      <c r="Q1155">
        <v>336224.7231</v>
      </c>
      <c r="R1155">
        <v>3063118.7157999999</v>
      </c>
      <c r="S1155">
        <v>336214.43550000002</v>
      </c>
      <c r="T1155">
        <v>3063107.5251000002</v>
      </c>
      <c r="U1155">
        <v>1.5200999999999999E-2</v>
      </c>
      <c r="V1155" t="str">
        <f>VLOOKUP(C1155,'Lines LookUp'!$B$1:$C$12,2,0)</f>
        <v>IM1</v>
      </c>
      <c r="W1155" t="str">
        <f>ROUNDUP(Q1155,3)&amp;"-"&amp;ROUNDUP(R1155,3)</f>
        <v>336224.724-3063118.716</v>
      </c>
      <c r="X1155" t="str">
        <f>ROUNDUP(S1155,3)&amp;"-"&amp;ROUNDUP(T1155,3)</f>
        <v>336214.436-3063107.526</v>
      </c>
      <c r="Y1155">
        <f>VLOOKUP(W1155&amp;"-"&amp;V1155,'Buscoords Workout'!$F:$G,2,0)</f>
        <v>6009</v>
      </c>
      <c r="Z1155">
        <f>VLOOKUP(X1155&amp;"-"&amp;V1155,'Buscoords Workout'!$F:$G,2,0)</f>
        <v>6010</v>
      </c>
      <c r="AA1155" t="b">
        <f>OR(ISNA(Y1155),ISNA(Z1155))</f>
        <v>0</v>
      </c>
    </row>
    <row r="1156" spans="1:27" x14ac:dyDescent="0.25">
      <c r="A1156">
        <v>107</v>
      </c>
      <c r="B1156" t="s">
        <v>24</v>
      </c>
      <c r="C1156" t="s">
        <v>34</v>
      </c>
      <c r="D1156" t="s">
        <v>35</v>
      </c>
      <c r="E1156">
        <v>11</v>
      </c>
      <c r="F1156" t="s">
        <v>42</v>
      </c>
      <c r="G1156">
        <v>120</v>
      </c>
      <c r="H1156" t="s">
        <v>27</v>
      </c>
      <c r="I1156" t="s">
        <v>28</v>
      </c>
      <c r="J1156" t="s">
        <v>36</v>
      </c>
      <c r="K1156" t="s">
        <v>49</v>
      </c>
      <c r="L1156" t="s">
        <v>31</v>
      </c>
      <c r="M1156">
        <v>3</v>
      </c>
      <c r="N1156" t="s">
        <v>32</v>
      </c>
      <c r="O1156" t="s">
        <v>33</v>
      </c>
      <c r="P1156">
        <v>40.5824</v>
      </c>
      <c r="Q1156">
        <v>336214.43550000002</v>
      </c>
      <c r="R1156">
        <v>3063107.5251000002</v>
      </c>
      <c r="S1156">
        <v>336186.95390000002</v>
      </c>
      <c r="T1156">
        <v>3063077.6639</v>
      </c>
      <c r="U1156">
        <v>4.0582E-2</v>
      </c>
      <c r="V1156" t="str">
        <f>VLOOKUP(C1156,'Lines LookUp'!$B$1:$C$12,2,0)</f>
        <v>IM1</v>
      </c>
      <c r="W1156" t="str">
        <f>ROUNDUP(Q1156,3)&amp;"-"&amp;ROUNDUP(R1156,3)</f>
        <v>336214.436-3063107.526</v>
      </c>
      <c r="X1156" t="str">
        <f>ROUNDUP(S1156,3)&amp;"-"&amp;ROUNDUP(T1156,3)</f>
        <v>336186.954-3063077.664</v>
      </c>
      <c r="Y1156">
        <f>VLOOKUP(W1156&amp;"-"&amp;V1156,'Buscoords Workout'!$F:$G,2,0)</f>
        <v>6010</v>
      </c>
      <c r="Z1156">
        <f>VLOOKUP(X1156&amp;"-"&amp;V1156,'Buscoords Workout'!$F:$G,2,0)</f>
        <v>6011</v>
      </c>
      <c r="AA1156" t="b">
        <f>OR(ISNA(Y1156),ISNA(Z1156))</f>
        <v>0</v>
      </c>
    </row>
    <row r="1157" spans="1:27" x14ac:dyDescent="0.25">
      <c r="A1157">
        <v>108</v>
      </c>
      <c r="B1157" t="s">
        <v>24</v>
      </c>
      <c r="C1157" t="s">
        <v>34</v>
      </c>
      <c r="D1157" t="s">
        <v>35</v>
      </c>
      <c r="E1157">
        <v>11</v>
      </c>
      <c r="F1157" t="s">
        <v>37</v>
      </c>
      <c r="G1157">
        <v>100</v>
      </c>
      <c r="H1157" t="s">
        <v>27</v>
      </c>
      <c r="I1157" t="s">
        <v>38</v>
      </c>
      <c r="J1157" t="s">
        <v>36</v>
      </c>
      <c r="K1157" t="s">
        <v>30</v>
      </c>
      <c r="L1157" t="s">
        <v>31</v>
      </c>
      <c r="M1157">
        <v>3</v>
      </c>
      <c r="N1157" t="s">
        <v>32</v>
      </c>
      <c r="O1157" t="s">
        <v>33</v>
      </c>
      <c r="P1157">
        <v>22.777799999999999</v>
      </c>
      <c r="Q1157">
        <v>336186.95390000002</v>
      </c>
      <c r="R1157">
        <v>3063077.6639</v>
      </c>
      <c r="S1157">
        <v>336172.09269999998</v>
      </c>
      <c r="T1157">
        <v>3063060.4019999998</v>
      </c>
      <c r="U1157">
        <v>2.2778E-2</v>
      </c>
      <c r="V1157" t="str">
        <f>VLOOKUP(C1157,'Lines LookUp'!$B$1:$C$12,2,0)</f>
        <v>IM1</v>
      </c>
      <c r="W1157" t="str">
        <f>ROUNDUP(Q1157,3)&amp;"-"&amp;ROUNDUP(R1157,3)</f>
        <v>336186.954-3063077.664</v>
      </c>
      <c r="X1157" t="str">
        <f>ROUNDUP(S1157,3)&amp;"-"&amp;ROUNDUP(T1157,3)</f>
        <v>336172.093-3063060.402</v>
      </c>
      <c r="Y1157">
        <f>VLOOKUP(W1157&amp;"-"&amp;V1157,'Buscoords Workout'!$F:$G,2,0)</f>
        <v>6011</v>
      </c>
      <c r="Z1157">
        <f>VLOOKUP(X1157&amp;"-"&amp;V1157,'Buscoords Workout'!$F:$G,2,0)</f>
        <v>6012</v>
      </c>
      <c r="AA1157" t="b">
        <f>OR(ISNA(Y1157),ISNA(Z1157))</f>
        <v>0</v>
      </c>
    </row>
    <row r="1158" spans="1:27" x14ac:dyDescent="0.25">
      <c r="A1158">
        <v>109</v>
      </c>
      <c r="B1158" t="s">
        <v>24</v>
      </c>
      <c r="C1158" t="s">
        <v>34</v>
      </c>
      <c r="D1158" t="s">
        <v>35</v>
      </c>
      <c r="E1158">
        <v>11</v>
      </c>
      <c r="F1158" t="s">
        <v>37</v>
      </c>
      <c r="G1158">
        <v>100</v>
      </c>
      <c r="H1158" t="s">
        <v>27</v>
      </c>
      <c r="I1158" t="s">
        <v>38</v>
      </c>
      <c r="J1158" t="s">
        <v>36</v>
      </c>
      <c r="K1158" t="s">
        <v>30</v>
      </c>
      <c r="L1158" t="s">
        <v>31</v>
      </c>
      <c r="M1158">
        <v>3</v>
      </c>
      <c r="N1158" t="s">
        <v>32</v>
      </c>
      <c r="O1158" t="s">
        <v>33</v>
      </c>
      <c r="P1158">
        <v>26.1889</v>
      </c>
      <c r="Q1158">
        <v>336172.09269999998</v>
      </c>
      <c r="R1158">
        <v>3063060.4019999998</v>
      </c>
      <c r="S1158">
        <v>336159.78570000001</v>
      </c>
      <c r="T1158">
        <v>3063037.2850000001</v>
      </c>
      <c r="U1158">
        <v>2.6189E-2</v>
      </c>
      <c r="V1158" t="str">
        <f>VLOOKUP(C1158,'Lines LookUp'!$B$1:$C$12,2,0)</f>
        <v>IM1</v>
      </c>
      <c r="W1158" t="str">
        <f>ROUNDUP(Q1158,3)&amp;"-"&amp;ROUNDUP(R1158,3)</f>
        <v>336172.093-3063060.402</v>
      </c>
      <c r="X1158" t="str">
        <f>ROUNDUP(S1158,3)&amp;"-"&amp;ROUNDUP(T1158,3)</f>
        <v>336159.786-3063037.285</v>
      </c>
      <c r="Y1158">
        <f>VLOOKUP(W1158&amp;"-"&amp;V1158,'Buscoords Workout'!$F:$G,2,0)</f>
        <v>6012</v>
      </c>
      <c r="Z1158">
        <f>VLOOKUP(X1158&amp;"-"&amp;V1158,'Buscoords Workout'!$F:$G,2,0)</f>
        <v>6013</v>
      </c>
      <c r="AA1158" t="b">
        <f>OR(ISNA(Y1158),ISNA(Z1158))</f>
        <v>0</v>
      </c>
    </row>
    <row r="1159" spans="1:27" x14ac:dyDescent="0.25">
      <c r="A1159">
        <v>110</v>
      </c>
      <c r="B1159" t="s">
        <v>24</v>
      </c>
      <c r="C1159" t="s">
        <v>34</v>
      </c>
      <c r="D1159" t="s">
        <v>35</v>
      </c>
      <c r="E1159">
        <v>11</v>
      </c>
      <c r="F1159" t="s">
        <v>37</v>
      </c>
      <c r="G1159">
        <v>100</v>
      </c>
      <c r="H1159" t="s">
        <v>27</v>
      </c>
      <c r="I1159" t="s">
        <v>38</v>
      </c>
      <c r="J1159" t="s">
        <v>36</v>
      </c>
      <c r="K1159" t="s">
        <v>30</v>
      </c>
      <c r="L1159" t="s">
        <v>31</v>
      </c>
      <c r="M1159">
        <v>3</v>
      </c>
      <c r="N1159" t="s">
        <v>32</v>
      </c>
      <c r="O1159" t="s">
        <v>33</v>
      </c>
      <c r="P1159">
        <v>13.8673</v>
      </c>
      <c r="Q1159">
        <v>336159.78570000001</v>
      </c>
      <c r="R1159">
        <v>3063037.2850000001</v>
      </c>
      <c r="S1159">
        <v>336149.13329999999</v>
      </c>
      <c r="T1159">
        <v>3063028.4064000002</v>
      </c>
      <c r="U1159">
        <v>1.3867000000000001E-2</v>
      </c>
      <c r="V1159" t="str">
        <f>VLOOKUP(C1159,'Lines LookUp'!$B$1:$C$12,2,0)</f>
        <v>IM1</v>
      </c>
      <c r="W1159" t="str">
        <f>ROUNDUP(Q1159,3)&amp;"-"&amp;ROUNDUP(R1159,3)</f>
        <v>336159.786-3063037.285</v>
      </c>
      <c r="X1159" t="str">
        <f>ROUNDUP(S1159,3)&amp;"-"&amp;ROUNDUP(T1159,3)</f>
        <v>336149.134-3063028.407</v>
      </c>
      <c r="Y1159">
        <f>VLOOKUP(W1159&amp;"-"&amp;V1159,'Buscoords Workout'!$F:$G,2,0)</f>
        <v>6013</v>
      </c>
      <c r="Z1159">
        <f>VLOOKUP(X1159&amp;"-"&amp;V1159,'Buscoords Workout'!$F:$G,2,0)</f>
        <v>6014</v>
      </c>
      <c r="AA1159" t="b">
        <f>OR(ISNA(Y1159),ISNA(Z1159))</f>
        <v>0</v>
      </c>
    </row>
    <row r="1160" spans="1:27" x14ac:dyDescent="0.25">
      <c r="A1160">
        <v>111</v>
      </c>
      <c r="B1160" t="s">
        <v>24</v>
      </c>
      <c r="C1160" t="s">
        <v>34</v>
      </c>
      <c r="D1160" t="s">
        <v>35</v>
      </c>
      <c r="E1160">
        <v>11</v>
      </c>
      <c r="F1160" t="s">
        <v>37</v>
      </c>
      <c r="G1160">
        <v>100</v>
      </c>
      <c r="H1160" t="s">
        <v>27</v>
      </c>
      <c r="I1160" t="s">
        <v>38</v>
      </c>
      <c r="J1160" t="s">
        <v>36</v>
      </c>
      <c r="K1160" t="s">
        <v>30</v>
      </c>
      <c r="L1160" t="s">
        <v>31</v>
      </c>
      <c r="M1160">
        <v>3</v>
      </c>
      <c r="N1160" t="s">
        <v>32</v>
      </c>
      <c r="O1160" t="s">
        <v>33</v>
      </c>
      <c r="P1160">
        <v>4.9529100000000001</v>
      </c>
      <c r="Q1160">
        <v>336149.13329999999</v>
      </c>
      <c r="R1160">
        <v>3063028.4064000002</v>
      </c>
      <c r="S1160">
        <v>336146.73440000002</v>
      </c>
      <c r="T1160">
        <v>3063024.0732</v>
      </c>
      <c r="U1160">
        <v>4.9529999999999999E-3</v>
      </c>
      <c r="V1160" t="str">
        <f>VLOOKUP(C1160,'Lines LookUp'!$B$1:$C$12,2,0)</f>
        <v>IM1</v>
      </c>
      <c r="W1160" t="str">
        <f>ROUNDUP(Q1160,3)&amp;"-"&amp;ROUNDUP(R1160,3)</f>
        <v>336149.134-3063028.407</v>
      </c>
      <c r="X1160" t="str">
        <f>ROUNDUP(S1160,3)&amp;"-"&amp;ROUNDUP(T1160,3)</f>
        <v>336146.735-3063024.074</v>
      </c>
      <c r="Y1160">
        <f>VLOOKUP(W1160&amp;"-"&amp;V1160,'Buscoords Workout'!$F:$G,2,0)</f>
        <v>6014</v>
      </c>
      <c r="Z1160">
        <f>VLOOKUP(X1160&amp;"-"&amp;V1160,'Buscoords Workout'!$F:$G,2,0)</f>
        <v>6015</v>
      </c>
      <c r="AA1160" t="b">
        <f>OR(ISNA(Y1160),ISNA(Z1160))</f>
        <v>0</v>
      </c>
    </row>
    <row r="1161" spans="1:27" x14ac:dyDescent="0.25">
      <c r="A1161">
        <v>112</v>
      </c>
      <c r="B1161" t="s">
        <v>24</v>
      </c>
      <c r="C1161" t="s">
        <v>34</v>
      </c>
      <c r="D1161" t="s">
        <v>35</v>
      </c>
      <c r="E1161">
        <v>11</v>
      </c>
      <c r="F1161" t="s">
        <v>37</v>
      </c>
      <c r="G1161">
        <v>100</v>
      </c>
      <c r="H1161" t="s">
        <v>27</v>
      </c>
      <c r="I1161" t="s">
        <v>38</v>
      </c>
      <c r="J1161" t="s">
        <v>36</v>
      </c>
      <c r="K1161" t="s">
        <v>30</v>
      </c>
      <c r="L1161" t="s">
        <v>31</v>
      </c>
      <c r="M1161">
        <v>3</v>
      </c>
      <c r="N1161" t="s">
        <v>32</v>
      </c>
      <c r="O1161" t="s">
        <v>33</v>
      </c>
      <c r="P1161">
        <v>15.633800000000001</v>
      </c>
      <c r="Q1161">
        <v>336146.73440000002</v>
      </c>
      <c r="R1161">
        <v>3063024.0732</v>
      </c>
      <c r="S1161">
        <v>336139.52559999999</v>
      </c>
      <c r="T1161">
        <v>3063010.2006000001</v>
      </c>
      <c r="U1161">
        <v>1.5633999999999999E-2</v>
      </c>
      <c r="V1161" t="str">
        <f>VLOOKUP(C1161,'Lines LookUp'!$B$1:$C$12,2,0)</f>
        <v>IM1</v>
      </c>
      <c r="W1161" t="str">
        <f>ROUNDUP(Q1161,3)&amp;"-"&amp;ROUNDUP(R1161,3)</f>
        <v>336146.735-3063024.074</v>
      </c>
      <c r="X1161" t="str">
        <f>ROUNDUP(S1161,3)&amp;"-"&amp;ROUNDUP(T1161,3)</f>
        <v>336139.526-3063010.201</v>
      </c>
      <c r="Y1161">
        <f>VLOOKUP(W1161&amp;"-"&amp;V1161,'Buscoords Workout'!$F:$G,2,0)</f>
        <v>6015</v>
      </c>
      <c r="Z1161">
        <f>VLOOKUP(X1161&amp;"-"&amp;V1161,'Buscoords Workout'!$F:$G,2,0)</f>
        <v>6016</v>
      </c>
      <c r="AA1161" t="b">
        <f>OR(ISNA(Y1161),ISNA(Z1161))</f>
        <v>0</v>
      </c>
    </row>
    <row r="1162" spans="1:27" x14ac:dyDescent="0.25">
      <c r="A1162">
        <v>113</v>
      </c>
      <c r="B1162" t="s">
        <v>24</v>
      </c>
      <c r="C1162" t="s">
        <v>34</v>
      </c>
      <c r="D1162" t="s">
        <v>35</v>
      </c>
      <c r="E1162">
        <v>11</v>
      </c>
      <c r="F1162" t="s">
        <v>37</v>
      </c>
      <c r="G1162">
        <v>100</v>
      </c>
      <c r="H1162" t="s">
        <v>27</v>
      </c>
      <c r="I1162" t="s">
        <v>38</v>
      </c>
      <c r="J1162" t="s">
        <v>36</v>
      </c>
      <c r="K1162" t="s">
        <v>30</v>
      </c>
      <c r="L1162" t="s">
        <v>31</v>
      </c>
      <c r="M1162">
        <v>3</v>
      </c>
      <c r="N1162" t="s">
        <v>32</v>
      </c>
      <c r="O1162" t="s">
        <v>33</v>
      </c>
      <c r="P1162">
        <v>20.857800000000001</v>
      </c>
      <c r="Q1162">
        <v>336139.52559999999</v>
      </c>
      <c r="R1162">
        <v>3063010.2006000001</v>
      </c>
      <c r="S1162">
        <v>336127.88199999998</v>
      </c>
      <c r="T1162">
        <v>3062992.8953</v>
      </c>
      <c r="U1162">
        <v>2.0858000000000002E-2</v>
      </c>
      <c r="V1162" t="str">
        <f>VLOOKUP(C1162,'Lines LookUp'!$B$1:$C$12,2,0)</f>
        <v>IM1</v>
      </c>
      <c r="W1162" t="str">
        <f>ROUNDUP(Q1162,3)&amp;"-"&amp;ROUNDUP(R1162,3)</f>
        <v>336139.526-3063010.201</v>
      </c>
      <c r="X1162" t="str">
        <f>ROUNDUP(S1162,3)&amp;"-"&amp;ROUNDUP(T1162,3)</f>
        <v>336127.882-3062992.896</v>
      </c>
      <c r="Y1162">
        <f>VLOOKUP(W1162&amp;"-"&amp;V1162,'Buscoords Workout'!$F:$G,2,0)</f>
        <v>6016</v>
      </c>
      <c r="Z1162">
        <f>VLOOKUP(X1162&amp;"-"&amp;V1162,'Buscoords Workout'!$F:$G,2,0)</f>
        <v>6017</v>
      </c>
      <c r="AA1162" t="b">
        <f>OR(ISNA(Y1162),ISNA(Z1162))</f>
        <v>0</v>
      </c>
    </row>
    <row r="1163" spans="1:27" x14ac:dyDescent="0.25">
      <c r="A1163">
        <v>114</v>
      </c>
      <c r="B1163" t="s">
        <v>24</v>
      </c>
      <c r="C1163" t="s">
        <v>34</v>
      </c>
      <c r="D1163" t="s">
        <v>35</v>
      </c>
      <c r="E1163">
        <v>11</v>
      </c>
      <c r="F1163" t="s">
        <v>37</v>
      </c>
      <c r="G1163">
        <v>100</v>
      </c>
      <c r="H1163" t="s">
        <v>27</v>
      </c>
      <c r="I1163" t="s">
        <v>38</v>
      </c>
      <c r="J1163" t="s">
        <v>36</v>
      </c>
      <c r="K1163" t="s">
        <v>30</v>
      </c>
      <c r="L1163" t="s">
        <v>31</v>
      </c>
      <c r="M1163">
        <v>3</v>
      </c>
      <c r="N1163" t="s">
        <v>32</v>
      </c>
      <c r="O1163" t="s">
        <v>33</v>
      </c>
      <c r="P1163">
        <v>18.104700000000001</v>
      </c>
      <c r="Q1163">
        <v>336127.88199999998</v>
      </c>
      <c r="R1163">
        <v>3062992.8953</v>
      </c>
      <c r="S1163">
        <v>336113.39939999999</v>
      </c>
      <c r="T1163">
        <v>3062982.031</v>
      </c>
      <c r="U1163">
        <v>1.8105E-2</v>
      </c>
      <c r="V1163" t="str">
        <f>VLOOKUP(C1163,'Lines LookUp'!$B$1:$C$12,2,0)</f>
        <v>IM1</v>
      </c>
      <c r="W1163" t="str">
        <f>ROUNDUP(Q1163,3)&amp;"-"&amp;ROUNDUP(R1163,3)</f>
        <v>336127.882-3062992.896</v>
      </c>
      <c r="X1163" t="str">
        <f>ROUNDUP(S1163,3)&amp;"-"&amp;ROUNDUP(T1163,3)</f>
        <v>336113.4-3062982.031</v>
      </c>
      <c r="Y1163">
        <f>VLOOKUP(W1163&amp;"-"&amp;V1163,'Buscoords Workout'!$F:$G,2,0)</f>
        <v>6017</v>
      </c>
      <c r="Z1163">
        <f>VLOOKUP(X1163&amp;"-"&amp;V1163,'Buscoords Workout'!$F:$G,2,0)</f>
        <v>6018</v>
      </c>
      <c r="AA1163" t="b">
        <f>OR(ISNA(Y1163),ISNA(Z1163))</f>
        <v>0</v>
      </c>
    </row>
    <row r="1164" spans="1:27" x14ac:dyDescent="0.25">
      <c r="A1164">
        <v>115</v>
      </c>
      <c r="B1164" t="s">
        <v>24</v>
      </c>
      <c r="C1164" t="s">
        <v>34</v>
      </c>
      <c r="D1164" t="s">
        <v>35</v>
      </c>
      <c r="E1164">
        <v>11</v>
      </c>
      <c r="F1164" t="s">
        <v>37</v>
      </c>
      <c r="G1164">
        <v>100</v>
      </c>
      <c r="H1164" t="s">
        <v>27</v>
      </c>
      <c r="I1164" t="s">
        <v>38</v>
      </c>
      <c r="J1164" t="s">
        <v>36</v>
      </c>
      <c r="K1164" t="s">
        <v>30</v>
      </c>
      <c r="L1164" t="s">
        <v>31</v>
      </c>
      <c r="M1164">
        <v>3</v>
      </c>
      <c r="N1164" t="s">
        <v>32</v>
      </c>
      <c r="O1164" t="s">
        <v>33</v>
      </c>
      <c r="P1164">
        <v>10.422599999999999</v>
      </c>
      <c r="Q1164">
        <v>336113.39939999999</v>
      </c>
      <c r="R1164">
        <v>3062982.031</v>
      </c>
      <c r="S1164">
        <v>336108.59350000002</v>
      </c>
      <c r="T1164">
        <v>3062972.7826</v>
      </c>
      <c r="U1164">
        <v>1.0423E-2</v>
      </c>
      <c r="V1164" t="str">
        <f>VLOOKUP(C1164,'Lines LookUp'!$B$1:$C$12,2,0)</f>
        <v>IM1</v>
      </c>
      <c r="W1164" t="str">
        <f>ROUNDUP(Q1164,3)&amp;"-"&amp;ROUNDUP(R1164,3)</f>
        <v>336113.4-3062982.031</v>
      </c>
      <c r="X1164" t="str">
        <f>ROUNDUP(S1164,3)&amp;"-"&amp;ROUNDUP(T1164,3)</f>
        <v>336108.594-3062972.783</v>
      </c>
      <c r="Y1164">
        <f>VLOOKUP(W1164&amp;"-"&amp;V1164,'Buscoords Workout'!$F:$G,2,0)</f>
        <v>6018</v>
      </c>
      <c r="Z1164">
        <f>VLOOKUP(X1164&amp;"-"&amp;V1164,'Buscoords Workout'!$F:$G,2,0)</f>
        <v>6019</v>
      </c>
      <c r="AA1164" t="b">
        <f>OR(ISNA(Y1164),ISNA(Z1164))</f>
        <v>0</v>
      </c>
    </row>
    <row r="1165" spans="1:27" x14ac:dyDescent="0.25">
      <c r="A1165">
        <v>116</v>
      </c>
      <c r="B1165" t="s">
        <v>24</v>
      </c>
      <c r="C1165" t="s">
        <v>34</v>
      </c>
      <c r="D1165" t="s">
        <v>35</v>
      </c>
      <c r="E1165">
        <v>11</v>
      </c>
      <c r="F1165" t="s">
        <v>37</v>
      </c>
      <c r="G1165">
        <v>100</v>
      </c>
      <c r="H1165" t="s">
        <v>27</v>
      </c>
      <c r="I1165" t="s">
        <v>38</v>
      </c>
      <c r="J1165" t="s">
        <v>36</v>
      </c>
      <c r="K1165" t="s">
        <v>30</v>
      </c>
      <c r="L1165" t="s">
        <v>31</v>
      </c>
      <c r="M1165">
        <v>3</v>
      </c>
      <c r="N1165" t="s">
        <v>32</v>
      </c>
      <c r="O1165" t="s">
        <v>33</v>
      </c>
      <c r="P1165">
        <v>8.7466799999999996</v>
      </c>
      <c r="Q1165">
        <v>336108.59350000002</v>
      </c>
      <c r="R1165">
        <v>3062972.7826</v>
      </c>
      <c r="S1165">
        <v>336104.10369999998</v>
      </c>
      <c r="T1165">
        <v>3062965.2762000002</v>
      </c>
      <c r="U1165">
        <v>8.7469999999999996E-3</v>
      </c>
      <c r="V1165" t="str">
        <f>VLOOKUP(C1165,'Lines LookUp'!$B$1:$C$12,2,0)</f>
        <v>IM1</v>
      </c>
      <c r="W1165" t="str">
        <f>ROUNDUP(Q1165,3)&amp;"-"&amp;ROUNDUP(R1165,3)</f>
        <v>336108.594-3062972.783</v>
      </c>
      <c r="X1165" t="str">
        <f>ROUNDUP(S1165,3)&amp;"-"&amp;ROUNDUP(T1165,3)</f>
        <v>336104.104-3062965.277</v>
      </c>
      <c r="Y1165">
        <f>VLOOKUP(W1165&amp;"-"&amp;V1165,'Buscoords Workout'!$F:$G,2,0)</f>
        <v>6019</v>
      </c>
      <c r="Z1165">
        <f>VLOOKUP(X1165&amp;"-"&amp;V1165,'Buscoords Workout'!$F:$G,2,0)</f>
        <v>6020</v>
      </c>
      <c r="AA1165" t="b">
        <f>OR(ISNA(Y1165),ISNA(Z1165))</f>
        <v>0</v>
      </c>
    </row>
    <row r="1166" spans="1:27" x14ac:dyDescent="0.25">
      <c r="A1166">
        <v>117</v>
      </c>
      <c r="B1166" t="s">
        <v>24</v>
      </c>
      <c r="C1166" t="s">
        <v>34</v>
      </c>
      <c r="D1166" t="s">
        <v>35</v>
      </c>
      <c r="E1166">
        <v>11</v>
      </c>
      <c r="F1166" t="s">
        <v>37</v>
      </c>
      <c r="G1166">
        <v>100</v>
      </c>
      <c r="H1166" t="s">
        <v>27</v>
      </c>
      <c r="I1166" t="s">
        <v>38</v>
      </c>
      <c r="J1166" t="s">
        <v>36</v>
      </c>
      <c r="K1166" t="s">
        <v>30</v>
      </c>
      <c r="L1166" t="s">
        <v>31</v>
      </c>
      <c r="M1166">
        <v>3</v>
      </c>
      <c r="N1166" t="s">
        <v>32</v>
      </c>
      <c r="O1166" t="s">
        <v>33</v>
      </c>
      <c r="P1166">
        <v>14.859</v>
      </c>
      <c r="Q1166">
        <v>336104.10369999998</v>
      </c>
      <c r="R1166">
        <v>3062965.2762000002</v>
      </c>
      <c r="S1166">
        <v>336096.90669999999</v>
      </c>
      <c r="T1166">
        <v>3062952.2765000002</v>
      </c>
      <c r="U1166">
        <v>1.4859000000000001E-2</v>
      </c>
      <c r="V1166" t="str">
        <f>VLOOKUP(C1166,'Lines LookUp'!$B$1:$C$12,2,0)</f>
        <v>IM1</v>
      </c>
      <c r="W1166" t="str">
        <f>ROUNDUP(Q1166,3)&amp;"-"&amp;ROUNDUP(R1166,3)</f>
        <v>336104.104-3062965.277</v>
      </c>
      <c r="X1166" t="str">
        <f>ROUNDUP(S1166,3)&amp;"-"&amp;ROUNDUP(T1166,3)</f>
        <v>336096.907-3062952.277</v>
      </c>
      <c r="Y1166">
        <f>VLOOKUP(W1166&amp;"-"&amp;V1166,'Buscoords Workout'!$F:$G,2,0)</f>
        <v>6020</v>
      </c>
      <c r="Z1166">
        <f>VLOOKUP(X1166&amp;"-"&amp;V1166,'Buscoords Workout'!$F:$G,2,0)</f>
        <v>6021</v>
      </c>
      <c r="AA1166" t="b">
        <f>OR(ISNA(Y1166),ISNA(Z1166))</f>
        <v>0</v>
      </c>
    </row>
    <row r="1167" spans="1:27" x14ac:dyDescent="0.25">
      <c r="A1167">
        <v>118</v>
      </c>
      <c r="B1167" t="s">
        <v>24</v>
      </c>
      <c r="C1167" t="s">
        <v>34</v>
      </c>
      <c r="D1167" t="s">
        <v>35</v>
      </c>
      <c r="E1167">
        <v>11</v>
      </c>
      <c r="F1167" t="s">
        <v>37</v>
      </c>
      <c r="G1167">
        <v>100</v>
      </c>
      <c r="H1167" t="s">
        <v>27</v>
      </c>
      <c r="I1167" t="s">
        <v>38</v>
      </c>
      <c r="J1167" t="s">
        <v>36</v>
      </c>
      <c r="K1167" t="s">
        <v>30</v>
      </c>
      <c r="L1167" t="s">
        <v>31</v>
      </c>
      <c r="M1167">
        <v>3</v>
      </c>
      <c r="N1167" t="s">
        <v>32</v>
      </c>
      <c r="O1167" t="s">
        <v>33</v>
      </c>
      <c r="P1167">
        <v>15.2431</v>
      </c>
      <c r="Q1167">
        <v>336096.90669999999</v>
      </c>
      <c r="R1167">
        <v>3062952.2765000002</v>
      </c>
      <c r="S1167">
        <v>336089.99430000002</v>
      </c>
      <c r="T1167">
        <v>3062938.6908</v>
      </c>
      <c r="U1167">
        <v>1.5243E-2</v>
      </c>
      <c r="V1167" t="str">
        <f>VLOOKUP(C1167,'Lines LookUp'!$B$1:$C$12,2,0)</f>
        <v>IM1</v>
      </c>
      <c r="W1167" t="str">
        <f>ROUNDUP(Q1167,3)&amp;"-"&amp;ROUNDUP(R1167,3)</f>
        <v>336096.907-3062952.277</v>
      </c>
      <c r="X1167" t="str">
        <f>ROUNDUP(S1167,3)&amp;"-"&amp;ROUNDUP(T1167,3)</f>
        <v>336089.995-3062938.691</v>
      </c>
      <c r="Y1167">
        <f>VLOOKUP(W1167&amp;"-"&amp;V1167,'Buscoords Workout'!$F:$G,2,0)</f>
        <v>6021</v>
      </c>
      <c r="Z1167">
        <f>VLOOKUP(X1167&amp;"-"&amp;V1167,'Buscoords Workout'!$F:$G,2,0)</f>
        <v>6070</v>
      </c>
      <c r="AA1167" t="b">
        <f>OR(ISNA(Y1167),ISNA(Z1167))</f>
        <v>0</v>
      </c>
    </row>
    <row r="1168" spans="1:27" x14ac:dyDescent="0.25">
      <c r="A1168">
        <v>119</v>
      </c>
      <c r="B1168" t="s">
        <v>24</v>
      </c>
      <c r="C1168" t="s">
        <v>34</v>
      </c>
      <c r="D1168" t="s">
        <v>35</v>
      </c>
      <c r="E1168">
        <v>11</v>
      </c>
      <c r="F1168" t="s">
        <v>37</v>
      </c>
      <c r="G1168">
        <v>100</v>
      </c>
      <c r="H1168" t="s">
        <v>27</v>
      </c>
      <c r="I1168" t="s">
        <v>38</v>
      </c>
      <c r="J1168" t="s">
        <v>36</v>
      </c>
      <c r="K1168" t="s">
        <v>30</v>
      </c>
      <c r="L1168" t="s">
        <v>31</v>
      </c>
      <c r="M1168">
        <v>3</v>
      </c>
      <c r="N1168" t="s">
        <v>32</v>
      </c>
      <c r="O1168" t="s">
        <v>33</v>
      </c>
      <c r="P1168">
        <v>4.4861800000000001</v>
      </c>
      <c r="Q1168">
        <v>336089.99430000002</v>
      </c>
      <c r="R1168">
        <v>3062938.6908</v>
      </c>
      <c r="S1168">
        <v>336087.80570000003</v>
      </c>
      <c r="T1168">
        <v>3062934.7747</v>
      </c>
      <c r="U1168">
        <v>4.4860000000000004E-3</v>
      </c>
      <c r="V1168" t="str">
        <f>VLOOKUP(C1168,'Lines LookUp'!$B$1:$C$12,2,0)</f>
        <v>IM1</v>
      </c>
      <c r="W1168" t="str">
        <f>ROUNDUP(Q1168,3)&amp;"-"&amp;ROUNDUP(R1168,3)</f>
        <v>336089.995-3062938.691</v>
      </c>
      <c r="X1168" t="str">
        <f>ROUNDUP(S1168,3)&amp;"-"&amp;ROUNDUP(T1168,3)</f>
        <v>336087.806-3062934.775</v>
      </c>
      <c r="Y1168">
        <f>VLOOKUP(W1168&amp;"-"&amp;V1168,'Buscoords Workout'!$F:$G,2,0)</f>
        <v>6070</v>
      </c>
      <c r="Z1168">
        <f>VLOOKUP(X1168&amp;"-"&amp;V1168,'Buscoords Workout'!$F:$G,2,0)</f>
        <v>6022</v>
      </c>
      <c r="AA1168" t="b">
        <f>OR(ISNA(Y1168),ISNA(Z1168))</f>
        <v>0</v>
      </c>
    </row>
    <row r="1169" spans="1:27" x14ac:dyDescent="0.25">
      <c r="A1169">
        <v>120</v>
      </c>
      <c r="B1169" t="s">
        <v>24</v>
      </c>
      <c r="C1169" t="s">
        <v>34</v>
      </c>
      <c r="D1169" t="s">
        <v>35</v>
      </c>
      <c r="E1169">
        <v>11</v>
      </c>
      <c r="F1169" t="s">
        <v>37</v>
      </c>
      <c r="G1169">
        <v>100</v>
      </c>
      <c r="H1169" t="s">
        <v>27</v>
      </c>
      <c r="I1169" t="s">
        <v>38</v>
      </c>
      <c r="J1169" t="s">
        <v>36</v>
      </c>
      <c r="K1169" t="s">
        <v>30</v>
      </c>
      <c r="L1169" t="s">
        <v>31</v>
      </c>
      <c r="M1169">
        <v>3</v>
      </c>
      <c r="N1169" t="s">
        <v>32</v>
      </c>
      <c r="O1169" t="s">
        <v>33</v>
      </c>
      <c r="P1169">
        <v>12.7212</v>
      </c>
      <c r="Q1169">
        <v>336087.80570000003</v>
      </c>
      <c r="R1169">
        <v>3062934.7747</v>
      </c>
      <c r="S1169">
        <v>336081.59970000002</v>
      </c>
      <c r="T1169">
        <v>3062923.67</v>
      </c>
      <c r="U1169">
        <v>1.2721E-2</v>
      </c>
      <c r="V1169" t="str">
        <f>VLOOKUP(C1169,'Lines LookUp'!$B$1:$C$12,2,0)</f>
        <v>IM1</v>
      </c>
      <c r="W1169" t="str">
        <f>ROUNDUP(Q1169,3)&amp;"-"&amp;ROUNDUP(R1169,3)</f>
        <v>336087.806-3062934.775</v>
      </c>
      <c r="X1169" t="str">
        <f>ROUNDUP(S1169,3)&amp;"-"&amp;ROUNDUP(T1169,3)</f>
        <v>336081.6-3062923.67</v>
      </c>
      <c r="Y1169">
        <f>VLOOKUP(W1169&amp;"-"&amp;V1169,'Buscoords Workout'!$F:$G,2,0)</f>
        <v>6022</v>
      </c>
      <c r="Z1169">
        <f>VLOOKUP(X1169&amp;"-"&amp;V1169,'Buscoords Workout'!$F:$G,2,0)</f>
        <v>6023</v>
      </c>
      <c r="AA1169" t="b">
        <f>OR(ISNA(Y1169),ISNA(Z1169))</f>
        <v>0</v>
      </c>
    </row>
    <row r="1170" spans="1:27" x14ac:dyDescent="0.25">
      <c r="A1170">
        <v>121</v>
      </c>
      <c r="B1170" t="s">
        <v>24</v>
      </c>
      <c r="C1170" t="s">
        <v>34</v>
      </c>
      <c r="D1170" t="s">
        <v>35</v>
      </c>
      <c r="E1170">
        <v>11</v>
      </c>
      <c r="F1170" t="s">
        <v>37</v>
      </c>
      <c r="G1170">
        <v>100</v>
      </c>
      <c r="H1170" t="s">
        <v>27</v>
      </c>
      <c r="I1170" t="s">
        <v>38</v>
      </c>
      <c r="J1170" t="s">
        <v>36</v>
      </c>
      <c r="K1170" t="s">
        <v>30</v>
      </c>
      <c r="L1170" t="s">
        <v>31</v>
      </c>
      <c r="M1170">
        <v>3</v>
      </c>
      <c r="N1170" t="s">
        <v>32</v>
      </c>
      <c r="O1170" t="s">
        <v>33</v>
      </c>
      <c r="P1170">
        <v>16.9466</v>
      </c>
      <c r="Q1170">
        <v>336081.59970000002</v>
      </c>
      <c r="R1170">
        <v>3062923.67</v>
      </c>
      <c r="S1170">
        <v>336074.37119999999</v>
      </c>
      <c r="T1170">
        <v>3062908.3424</v>
      </c>
      <c r="U1170">
        <v>1.6947E-2</v>
      </c>
      <c r="V1170" t="str">
        <f>VLOOKUP(C1170,'Lines LookUp'!$B$1:$C$12,2,0)</f>
        <v>IM1</v>
      </c>
      <c r="W1170" t="str">
        <f>ROUNDUP(Q1170,3)&amp;"-"&amp;ROUNDUP(R1170,3)</f>
        <v>336081.6-3062923.67</v>
      </c>
      <c r="X1170" t="str">
        <f>ROUNDUP(S1170,3)&amp;"-"&amp;ROUNDUP(T1170,3)</f>
        <v>336074.372-3062908.343</v>
      </c>
      <c r="Y1170">
        <f>VLOOKUP(W1170&amp;"-"&amp;V1170,'Buscoords Workout'!$F:$G,2,0)</f>
        <v>6023</v>
      </c>
      <c r="Z1170">
        <f>VLOOKUP(X1170&amp;"-"&amp;V1170,'Buscoords Workout'!$F:$G,2,0)</f>
        <v>6024</v>
      </c>
      <c r="AA1170" t="b">
        <f>OR(ISNA(Y1170),ISNA(Z1170))</f>
        <v>0</v>
      </c>
    </row>
    <row r="1171" spans="1:27" x14ac:dyDescent="0.25">
      <c r="A1171">
        <v>122</v>
      </c>
      <c r="B1171" t="s">
        <v>24</v>
      </c>
      <c r="C1171" t="s">
        <v>34</v>
      </c>
      <c r="D1171" t="s">
        <v>35</v>
      </c>
      <c r="E1171">
        <v>11</v>
      </c>
      <c r="F1171" t="s">
        <v>37</v>
      </c>
      <c r="G1171">
        <v>100</v>
      </c>
      <c r="H1171" t="s">
        <v>27</v>
      </c>
      <c r="I1171" t="s">
        <v>38</v>
      </c>
      <c r="J1171" t="s">
        <v>36</v>
      </c>
      <c r="K1171" t="s">
        <v>30</v>
      </c>
      <c r="L1171" t="s">
        <v>31</v>
      </c>
      <c r="M1171">
        <v>3</v>
      </c>
      <c r="N1171" t="s">
        <v>32</v>
      </c>
      <c r="O1171" t="s">
        <v>33</v>
      </c>
      <c r="P1171">
        <v>22.155000000000001</v>
      </c>
      <c r="Q1171">
        <v>336074.37119999999</v>
      </c>
      <c r="R1171">
        <v>3062908.3424</v>
      </c>
      <c r="S1171">
        <v>336064.73969999998</v>
      </c>
      <c r="T1171">
        <v>3062888.3905000002</v>
      </c>
      <c r="U1171">
        <v>2.2155000000000001E-2</v>
      </c>
      <c r="V1171" t="str">
        <f>VLOOKUP(C1171,'Lines LookUp'!$B$1:$C$12,2,0)</f>
        <v>IM1</v>
      </c>
      <c r="W1171" t="str">
        <f>ROUNDUP(Q1171,3)&amp;"-"&amp;ROUNDUP(R1171,3)</f>
        <v>336074.372-3062908.343</v>
      </c>
      <c r="X1171" t="str">
        <f>ROUNDUP(S1171,3)&amp;"-"&amp;ROUNDUP(T1171,3)</f>
        <v>336064.74-3062888.391</v>
      </c>
      <c r="Y1171">
        <f>VLOOKUP(W1171&amp;"-"&amp;V1171,'Buscoords Workout'!$F:$G,2,0)</f>
        <v>6024</v>
      </c>
      <c r="Z1171">
        <f>VLOOKUP(X1171&amp;"-"&amp;V1171,'Buscoords Workout'!$F:$G,2,0)</f>
        <v>6025</v>
      </c>
      <c r="AA1171" t="b">
        <f>OR(ISNA(Y1171),ISNA(Z1171))</f>
        <v>0</v>
      </c>
    </row>
    <row r="1172" spans="1:27" x14ac:dyDescent="0.25">
      <c r="A1172">
        <v>123</v>
      </c>
      <c r="B1172" t="s">
        <v>24</v>
      </c>
      <c r="C1172" t="s">
        <v>34</v>
      </c>
      <c r="D1172" t="s">
        <v>35</v>
      </c>
      <c r="E1172">
        <v>11</v>
      </c>
      <c r="F1172" t="s">
        <v>37</v>
      </c>
      <c r="G1172">
        <v>100</v>
      </c>
      <c r="H1172" t="s">
        <v>27</v>
      </c>
      <c r="I1172" t="s">
        <v>38</v>
      </c>
      <c r="J1172" t="s">
        <v>36</v>
      </c>
      <c r="K1172" t="s">
        <v>30</v>
      </c>
      <c r="L1172" t="s">
        <v>31</v>
      </c>
      <c r="M1172">
        <v>3</v>
      </c>
      <c r="N1172" t="s">
        <v>32</v>
      </c>
      <c r="O1172" t="s">
        <v>33</v>
      </c>
      <c r="P1172">
        <v>14.556699999999999</v>
      </c>
      <c r="Q1172">
        <v>336064.73969999998</v>
      </c>
      <c r="R1172">
        <v>3062888.3905000002</v>
      </c>
      <c r="S1172">
        <v>336060.45610000001</v>
      </c>
      <c r="T1172">
        <v>3062874.4783000001</v>
      </c>
      <c r="U1172">
        <v>1.4557E-2</v>
      </c>
      <c r="V1172" t="str">
        <f>VLOOKUP(C1172,'Lines LookUp'!$B$1:$C$12,2,0)</f>
        <v>IM1</v>
      </c>
      <c r="W1172" t="str">
        <f>ROUNDUP(Q1172,3)&amp;"-"&amp;ROUNDUP(R1172,3)</f>
        <v>336064.74-3062888.391</v>
      </c>
      <c r="X1172" t="str">
        <f>ROUNDUP(S1172,3)&amp;"-"&amp;ROUNDUP(T1172,3)</f>
        <v>336060.457-3062874.479</v>
      </c>
      <c r="Y1172">
        <f>VLOOKUP(W1172&amp;"-"&amp;V1172,'Buscoords Workout'!$F:$G,2,0)</f>
        <v>6025</v>
      </c>
      <c r="Z1172">
        <f>VLOOKUP(X1172&amp;"-"&amp;V1172,'Buscoords Workout'!$F:$G,2,0)</f>
        <v>6026</v>
      </c>
      <c r="AA1172" t="b">
        <f>OR(ISNA(Y1172),ISNA(Z1172))</f>
        <v>0</v>
      </c>
    </row>
    <row r="1173" spans="1:27" x14ac:dyDescent="0.25">
      <c r="A1173">
        <v>124</v>
      </c>
      <c r="B1173" t="s">
        <v>24</v>
      </c>
      <c r="C1173" t="s">
        <v>34</v>
      </c>
      <c r="D1173" t="s">
        <v>35</v>
      </c>
      <c r="E1173">
        <v>11</v>
      </c>
      <c r="F1173" t="s">
        <v>37</v>
      </c>
      <c r="G1173">
        <v>100</v>
      </c>
      <c r="H1173" t="s">
        <v>27</v>
      </c>
      <c r="I1173" t="s">
        <v>38</v>
      </c>
      <c r="J1173" t="s">
        <v>36</v>
      </c>
      <c r="K1173" t="s">
        <v>30</v>
      </c>
      <c r="L1173" t="s">
        <v>31</v>
      </c>
      <c r="M1173">
        <v>3</v>
      </c>
      <c r="N1173" t="s">
        <v>32</v>
      </c>
      <c r="O1173" t="s">
        <v>33</v>
      </c>
      <c r="P1173">
        <v>27.096399999999999</v>
      </c>
      <c r="Q1173">
        <v>336060.45610000001</v>
      </c>
      <c r="R1173">
        <v>3062874.4783000001</v>
      </c>
      <c r="S1173">
        <v>336050.46139999997</v>
      </c>
      <c r="T1173">
        <v>3062849.2925999998</v>
      </c>
      <c r="U1173">
        <v>2.7095999999999999E-2</v>
      </c>
      <c r="V1173" t="str">
        <f>VLOOKUP(C1173,'Lines LookUp'!$B$1:$C$12,2,0)</f>
        <v>IM1</v>
      </c>
      <c r="W1173" t="str">
        <f>ROUNDUP(Q1173,3)&amp;"-"&amp;ROUNDUP(R1173,3)</f>
        <v>336060.457-3062874.479</v>
      </c>
      <c r="X1173" t="str">
        <f>ROUNDUP(S1173,3)&amp;"-"&amp;ROUNDUP(T1173,3)</f>
        <v>336050.462-3062849.293</v>
      </c>
      <c r="Y1173">
        <f>VLOOKUP(W1173&amp;"-"&amp;V1173,'Buscoords Workout'!$F:$G,2,0)</f>
        <v>6026</v>
      </c>
      <c r="Z1173">
        <f>VLOOKUP(X1173&amp;"-"&amp;V1173,'Buscoords Workout'!$F:$G,2,0)</f>
        <v>6027</v>
      </c>
      <c r="AA1173" t="b">
        <f>OR(ISNA(Y1173),ISNA(Z1173))</f>
        <v>0</v>
      </c>
    </row>
    <row r="1174" spans="1:27" x14ac:dyDescent="0.25">
      <c r="A1174">
        <v>125</v>
      </c>
      <c r="B1174" t="s">
        <v>24</v>
      </c>
      <c r="C1174" t="s">
        <v>34</v>
      </c>
      <c r="D1174" t="s">
        <v>35</v>
      </c>
      <c r="E1174">
        <v>11</v>
      </c>
      <c r="F1174" t="s">
        <v>37</v>
      </c>
      <c r="G1174">
        <v>100</v>
      </c>
      <c r="H1174" t="s">
        <v>27</v>
      </c>
      <c r="I1174" t="s">
        <v>38</v>
      </c>
      <c r="J1174" t="s">
        <v>36</v>
      </c>
      <c r="K1174" t="s">
        <v>30</v>
      </c>
      <c r="L1174" t="s">
        <v>31</v>
      </c>
      <c r="M1174">
        <v>3</v>
      </c>
      <c r="N1174" t="s">
        <v>32</v>
      </c>
      <c r="O1174" t="s">
        <v>33</v>
      </c>
      <c r="P1174">
        <v>13.345800000000001</v>
      </c>
      <c r="Q1174">
        <v>336050.46139999997</v>
      </c>
      <c r="R1174">
        <v>3062849.2925999998</v>
      </c>
      <c r="S1174">
        <v>336043.28779999999</v>
      </c>
      <c r="T1174">
        <v>3062838.0386999999</v>
      </c>
      <c r="U1174">
        <v>1.3346E-2</v>
      </c>
      <c r="V1174" t="str">
        <f>VLOOKUP(C1174,'Lines LookUp'!$B$1:$C$12,2,0)</f>
        <v>IM1</v>
      </c>
      <c r="W1174" t="str">
        <f>ROUNDUP(Q1174,3)&amp;"-"&amp;ROUNDUP(R1174,3)</f>
        <v>336050.462-3062849.293</v>
      </c>
      <c r="X1174" t="str">
        <f>ROUNDUP(S1174,3)&amp;"-"&amp;ROUNDUP(T1174,3)</f>
        <v>336043.288-3062838.039</v>
      </c>
      <c r="Y1174">
        <f>VLOOKUP(W1174&amp;"-"&amp;V1174,'Buscoords Workout'!$F:$G,2,0)</f>
        <v>6027</v>
      </c>
      <c r="Z1174">
        <f>VLOOKUP(X1174&amp;"-"&amp;V1174,'Buscoords Workout'!$F:$G,2,0)</f>
        <v>6028</v>
      </c>
      <c r="AA1174" t="b">
        <f>OR(ISNA(Y1174),ISNA(Z1174))</f>
        <v>0</v>
      </c>
    </row>
    <row r="1175" spans="1:27" x14ac:dyDescent="0.25">
      <c r="A1175">
        <v>126</v>
      </c>
      <c r="B1175" t="s">
        <v>24</v>
      </c>
      <c r="C1175" t="s">
        <v>34</v>
      </c>
      <c r="D1175" t="s">
        <v>35</v>
      </c>
      <c r="E1175">
        <v>11</v>
      </c>
      <c r="F1175" t="s">
        <v>37</v>
      </c>
      <c r="G1175">
        <v>100</v>
      </c>
      <c r="H1175" t="s">
        <v>27</v>
      </c>
      <c r="I1175" t="s">
        <v>38</v>
      </c>
      <c r="J1175" t="s">
        <v>36</v>
      </c>
      <c r="K1175" t="s">
        <v>30</v>
      </c>
      <c r="L1175" t="s">
        <v>31</v>
      </c>
      <c r="M1175">
        <v>3</v>
      </c>
      <c r="N1175" t="s">
        <v>32</v>
      </c>
      <c r="O1175" t="s">
        <v>33</v>
      </c>
      <c r="P1175">
        <v>15.1866</v>
      </c>
      <c r="Q1175">
        <v>336043.28779999999</v>
      </c>
      <c r="R1175">
        <v>3062838.0386999999</v>
      </c>
      <c r="S1175">
        <v>336046.30550000002</v>
      </c>
      <c r="T1175">
        <v>3062823.1549</v>
      </c>
      <c r="U1175">
        <v>1.5187000000000001E-2</v>
      </c>
      <c r="V1175" t="str">
        <f>VLOOKUP(C1175,'Lines LookUp'!$B$1:$C$12,2,0)</f>
        <v>IM1</v>
      </c>
      <c r="W1175" t="str">
        <f>ROUNDUP(Q1175,3)&amp;"-"&amp;ROUNDUP(R1175,3)</f>
        <v>336043.288-3062838.039</v>
      </c>
      <c r="X1175" t="str">
        <f>ROUNDUP(S1175,3)&amp;"-"&amp;ROUNDUP(T1175,3)</f>
        <v>336046.306-3062823.155</v>
      </c>
      <c r="Y1175">
        <f>VLOOKUP(W1175&amp;"-"&amp;V1175,'Buscoords Workout'!$F:$G,2,0)</f>
        <v>6028</v>
      </c>
      <c r="Z1175">
        <f>VLOOKUP(X1175&amp;"-"&amp;V1175,'Buscoords Workout'!$F:$G,2,0)</f>
        <v>6029</v>
      </c>
      <c r="AA1175" t="b">
        <f>OR(ISNA(Y1175),ISNA(Z1175))</f>
        <v>0</v>
      </c>
    </row>
    <row r="1176" spans="1:27" x14ac:dyDescent="0.25">
      <c r="A1176">
        <v>127</v>
      </c>
      <c r="B1176" t="s">
        <v>24</v>
      </c>
      <c r="C1176" t="s">
        <v>34</v>
      </c>
      <c r="D1176" t="s">
        <v>35</v>
      </c>
      <c r="E1176">
        <v>11</v>
      </c>
      <c r="F1176" t="s">
        <v>37</v>
      </c>
      <c r="G1176">
        <v>100</v>
      </c>
      <c r="H1176" t="s">
        <v>27</v>
      </c>
      <c r="I1176" t="s">
        <v>38</v>
      </c>
      <c r="J1176" t="s">
        <v>36</v>
      </c>
      <c r="K1176" t="s">
        <v>30</v>
      </c>
      <c r="L1176" t="s">
        <v>31</v>
      </c>
      <c r="M1176">
        <v>3</v>
      </c>
      <c r="N1176" t="s">
        <v>32</v>
      </c>
      <c r="O1176" t="s">
        <v>33</v>
      </c>
      <c r="P1176">
        <v>16.698</v>
      </c>
      <c r="Q1176">
        <v>336046.30550000002</v>
      </c>
      <c r="R1176">
        <v>3062823.1549</v>
      </c>
      <c r="S1176">
        <v>336054.30009999999</v>
      </c>
      <c r="T1176">
        <v>3062808.4950999999</v>
      </c>
      <c r="U1176">
        <v>1.6698000000000001E-2</v>
      </c>
      <c r="V1176" t="str">
        <f>VLOOKUP(C1176,'Lines LookUp'!$B$1:$C$12,2,0)</f>
        <v>IM1</v>
      </c>
      <c r="W1176" t="str">
        <f>ROUNDUP(Q1176,3)&amp;"-"&amp;ROUNDUP(R1176,3)</f>
        <v>336046.306-3062823.155</v>
      </c>
      <c r="X1176" t="str">
        <f>ROUNDUP(S1176,3)&amp;"-"&amp;ROUNDUP(T1176,3)</f>
        <v>336054.301-3062808.496</v>
      </c>
      <c r="Y1176">
        <f>VLOOKUP(W1176&amp;"-"&amp;V1176,'Buscoords Workout'!$F:$G,2,0)</f>
        <v>6029</v>
      </c>
      <c r="Z1176">
        <f>VLOOKUP(X1176&amp;"-"&amp;V1176,'Buscoords Workout'!$F:$G,2,0)</f>
        <v>6030</v>
      </c>
      <c r="AA1176" t="b">
        <f>OR(ISNA(Y1176),ISNA(Z1176))</f>
        <v>0</v>
      </c>
    </row>
    <row r="1177" spans="1:27" x14ac:dyDescent="0.25">
      <c r="A1177">
        <v>128</v>
      </c>
      <c r="B1177" t="s">
        <v>24</v>
      </c>
      <c r="C1177" t="s">
        <v>34</v>
      </c>
      <c r="D1177" t="s">
        <v>35</v>
      </c>
      <c r="E1177">
        <v>11</v>
      </c>
      <c r="F1177" t="s">
        <v>37</v>
      </c>
      <c r="G1177">
        <v>100</v>
      </c>
      <c r="H1177" t="s">
        <v>27</v>
      </c>
      <c r="I1177" t="s">
        <v>38</v>
      </c>
      <c r="J1177" t="s">
        <v>36</v>
      </c>
      <c r="K1177" t="s">
        <v>30</v>
      </c>
      <c r="L1177" t="s">
        <v>31</v>
      </c>
      <c r="M1177">
        <v>3</v>
      </c>
      <c r="N1177" t="s">
        <v>32</v>
      </c>
      <c r="O1177" t="s">
        <v>33</v>
      </c>
      <c r="P1177">
        <v>9.3537400000000002</v>
      </c>
      <c r="Q1177">
        <v>336054.30009999999</v>
      </c>
      <c r="R1177">
        <v>3062808.4950999999</v>
      </c>
      <c r="S1177">
        <v>336053.29700000002</v>
      </c>
      <c r="T1177">
        <v>3062799.1952999998</v>
      </c>
      <c r="U1177">
        <v>9.3539999999999995E-3</v>
      </c>
      <c r="V1177" t="str">
        <f>VLOOKUP(C1177,'Lines LookUp'!$B$1:$C$12,2,0)</f>
        <v>IM1</v>
      </c>
      <c r="W1177" t="str">
        <f>ROUNDUP(Q1177,3)&amp;"-"&amp;ROUNDUP(R1177,3)</f>
        <v>336054.301-3062808.496</v>
      </c>
      <c r="X1177" t="str">
        <f>ROUNDUP(S1177,3)&amp;"-"&amp;ROUNDUP(T1177,3)</f>
        <v>336053.297-3062799.196</v>
      </c>
      <c r="Y1177">
        <f>VLOOKUP(W1177&amp;"-"&amp;V1177,'Buscoords Workout'!$F:$G,2,0)</f>
        <v>6030</v>
      </c>
      <c r="Z1177">
        <f>VLOOKUP(X1177&amp;"-"&amp;V1177,'Buscoords Workout'!$F:$G,2,0)</f>
        <v>6031</v>
      </c>
      <c r="AA1177" t="b">
        <f>OR(ISNA(Y1177),ISNA(Z1177))</f>
        <v>0</v>
      </c>
    </row>
    <row r="1178" spans="1:27" x14ac:dyDescent="0.25">
      <c r="A1178">
        <v>129</v>
      </c>
      <c r="B1178" t="s">
        <v>24</v>
      </c>
      <c r="C1178" t="s">
        <v>34</v>
      </c>
      <c r="D1178" t="s">
        <v>35</v>
      </c>
      <c r="E1178">
        <v>11</v>
      </c>
      <c r="F1178" t="s">
        <v>37</v>
      </c>
      <c r="G1178">
        <v>100</v>
      </c>
      <c r="H1178" t="s">
        <v>27</v>
      </c>
      <c r="I1178" t="s">
        <v>38</v>
      </c>
      <c r="J1178" t="s">
        <v>36</v>
      </c>
      <c r="K1178" t="s">
        <v>30</v>
      </c>
      <c r="L1178" t="s">
        <v>31</v>
      </c>
      <c r="M1178">
        <v>3</v>
      </c>
      <c r="N1178" t="s">
        <v>32</v>
      </c>
      <c r="O1178" t="s">
        <v>33</v>
      </c>
      <c r="P1178">
        <v>13.79</v>
      </c>
      <c r="Q1178">
        <v>336053.29700000002</v>
      </c>
      <c r="R1178">
        <v>3062799.1952999998</v>
      </c>
      <c r="S1178">
        <v>336051.35739999998</v>
      </c>
      <c r="T1178">
        <v>3062785.5424000002</v>
      </c>
      <c r="U1178">
        <v>1.379E-2</v>
      </c>
      <c r="V1178" t="str">
        <f>VLOOKUP(C1178,'Lines LookUp'!$B$1:$C$12,2,0)</f>
        <v>IM1</v>
      </c>
      <c r="W1178" t="str">
        <f>ROUNDUP(Q1178,3)&amp;"-"&amp;ROUNDUP(R1178,3)</f>
        <v>336053.297-3062799.196</v>
      </c>
      <c r="X1178" t="str">
        <f>ROUNDUP(S1178,3)&amp;"-"&amp;ROUNDUP(T1178,3)</f>
        <v>336051.358-3062785.543</v>
      </c>
      <c r="Y1178">
        <f>VLOOKUP(W1178&amp;"-"&amp;V1178,'Buscoords Workout'!$F:$G,2,0)</f>
        <v>6031</v>
      </c>
      <c r="Z1178">
        <f>VLOOKUP(X1178&amp;"-"&amp;V1178,'Buscoords Workout'!$F:$G,2,0)</f>
        <v>6032</v>
      </c>
      <c r="AA1178" t="b">
        <f>OR(ISNA(Y1178),ISNA(Z1178))</f>
        <v>0</v>
      </c>
    </row>
    <row r="1179" spans="1:27" x14ac:dyDescent="0.25">
      <c r="A1179">
        <v>130</v>
      </c>
      <c r="B1179" t="s">
        <v>24</v>
      </c>
      <c r="C1179" t="s">
        <v>34</v>
      </c>
      <c r="D1179" t="s">
        <v>35</v>
      </c>
      <c r="E1179">
        <v>11</v>
      </c>
      <c r="F1179" t="s">
        <v>37</v>
      </c>
      <c r="G1179">
        <v>100</v>
      </c>
      <c r="H1179" t="s">
        <v>27</v>
      </c>
      <c r="I1179" t="s">
        <v>38</v>
      </c>
      <c r="J1179" t="s">
        <v>36</v>
      </c>
      <c r="K1179" t="s">
        <v>30</v>
      </c>
      <c r="L1179" t="s">
        <v>31</v>
      </c>
      <c r="M1179">
        <v>3</v>
      </c>
      <c r="N1179" t="s">
        <v>32</v>
      </c>
      <c r="O1179" t="s">
        <v>33</v>
      </c>
      <c r="P1179">
        <v>9.9035399999999996</v>
      </c>
      <c r="Q1179">
        <v>336051.35739999998</v>
      </c>
      <c r="R1179">
        <v>3062785.5424000002</v>
      </c>
      <c r="S1179">
        <v>336044.2426</v>
      </c>
      <c r="T1179">
        <v>3062778.6532999999</v>
      </c>
      <c r="U1179">
        <v>9.9039999999999996E-3</v>
      </c>
      <c r="V1179" t="str">
        <f>VLOOKUP(C1179,'Lines LookUp'!$B$1:$C$12,2,0)</f>
        <v>IM1</v>
      </c>
      <c r="W1179" t="str">
        <f>ROUNDUP(Q1179,3)&amp;"-"&amp;ROUNDUP(R1179,3)</f>
        <v>336051.358-3062785.543</v>
      </c>
      <c r="X1179" t="str">
        <f>ROUNDUP(S1179,3)&amp;"-"&amp;ROUNDUP(T1179,3)</f>
        <v>336044.243-3062778.654</v>
      </c>
      <c r="Y1179">
        <f>VLOOKUP(W1179&amp;"-"&amp;V1179,'Buscoords Workout'!$F:$G,2,0)</f>
        <v>6032</v>
      </c>
      <c r="Z1179">
        <f>VLOOKUP(X1179&amp;"-"&amp;V1179,'Buscoords Workout'!$F:$G,2,0)</f>
        <v>6033</v>
      </c>
      <c r="AA1179" t="b">
        <f>OR(ISNA(Y1179),ISNA(Z1179))</f>
        <v>0</v>
      </c>
    </row>
    <row r="1180" spans="1:27" x14ac:dyDescent="0.25">
      <c r="A1180">
        <v>131</v>
      </c>
      <c r="B1180" t="s">
        <v>24</v>
      </c>
      <c r="C1180" t="s">
        <v>34</v>
      </c>
      <c r="D1180" t="s">
        <v>35</v>
      </c>
      <c r="E1180">
        <v>11</v>
      </c>
      <c r="F1180" t="s">
        <v>37</v>
      </c>
      <c r="G1180">
        <v>100</v>
      </c>
      <c r="H1180" t="s">
        <v>27</v>
      </c>
      <c r="I1180" t="s">
        <v>38</v>
      </c>
      <c r="J1180" t="s">
        <v>36</v>
      </c>
      <c r="K1180" t="s">
        <v>30</v>
      </c>
      <c r="L1180" t="s">
        <v>31</v>
      </c>
      <c r="M1180">
        <v>3</v>
      </c>
      <c r="N1180" t="s">
        <v>32</v>
      </c>
      <c r="O1180" t="s">
        <v>33</v>
      </c>
      <c r="P1180">
        <v>8.1122300000000003</v>
      </c>
      <c r="Q1180">
        <v>336044.2426</v>
      </c>
      <c r="R1180">
        <v>3062778.6532999999</v>
      </c>
      <c r="S1180">
        <v>336041.21529999998</v>
      </c>
      <c r="T1180">
        <v>3062771.1271000002</v>
      </c>
      <c r="U1180">
        <v>8.1119999999999994E-3</v>
      </c>
      <c r="V1180" t="str">
        <f>VLOOKUP(C1180,'Lines LookUp'!$B$1:$C$12,2,0)</f>
        <v>IM1</v>
      </c>
      <c r="W1180" t="str">
        <f>ROUNDUP(Q1180,3)&amp;"-"&amp;ROUNDUP(R1180,3)</f>
        <v>336044.243-3062778.654</v>
      </c>
      <c r="X1180" t="str">
        <f>ROUNDUP(S1180,3)&amp;"-"&amp;ROUNDUP(T1180,3)</f>
        <v>336041.216-3062771.128</v>
      </c>
      <c r="Y1180">
        <f>VLOOKUP(W1180&amp;"-"&amp;V1180,'Buscoords Workout'!$F:$G,2,0)</f>
        <v>6033</v>
      </c>
      <c r="Z1180">
        <f>VLOOKUP(X1180&amp;"-"&amp;V1180,'Buscoords Workout'!$F:$G,2,0)</f>
        <v>6034</v>
      </c>
      <c r="AA1180" t="b">
        <f>OR(ISNA(Y1180),ISNA(Z1180))</f>
        <v>0</v>
      </c>
    </row>
    <row r="1181" spans="1:27" x14ac:dyDescent="0.25">
      <c r="A1181">
        <v>132</v>
      </c>
      <c r="B1181" t="s">
        <v>24</v>
      </c>
      <c r="C1181" t="s">
        <v>34</v>
      </c>
      <c r="D1181" t="s">
        <v>35</v>
      </c>
      <c r="E1181">
        <v>11</v>
      </c>
      <c r="F1181" t="s">
        <v>37</v>
      </c>
      <c r="G1181">
        <v>100</v>
      </c>
      <c r="H1181" t="s">
        <v>27</v>
      </c>
      <c r="I1181" t="s">
        <v>38</v>
      </c>
      <c r="J1181" t="s">
        <v>36</v>
      </c>
      <c r="K1181" t="s">
        <v>30</v>
      </c>
      <c r="L1181" t="s">
        <v>31</v>
      </c>
      <c r="M1181">
        <v>3</v>
      </c>
      <c r="N1181" t="s">
        <v>32</v>
      </c>
      <c r="O1181" t="s">
        <v>33</v>
      </c>
      <c r="P1181">
        <v>11.1456</v>
      </c>
      <c r="Q1181">
        <v>336041.21529999998</v>
      </c>
      <c r="R1181">
        <v>3062771.1271000002</v>
      </c>
      <c r="S1181">
        <v>336037.27120000002</v>
      </c>
      <c r="T1181">
        <v>3062760.7026999998</v>
      </c>
      <c r="U1181">
        <v>1.1146E-2</v>
      </c>
      <c r="V1181" t="str">
        <f>VLOOKUP(C1181,'Lines LookUp'!$B$1:$C$12,2,0)</f>
        <v>IM1</v>
      </c>
      <c r="W1181" t="str">
        <f>ROUNDUP(Q1181,3)&amp;"-"&amp;ROUNDUP(R1181,3)</f>
        <v>336041.216-3062771.128</v>
      </c>
      <c r="X1181" t="str">
        <f>ROUNDUP(S1181,3)&amp;"-"&amp;ROUNDUP(T1181,3)</f>
        <v>336037.272-3062760.703</v>
      </c>
      <c r="Y1181">
        <f>VLOOKUP(W1181&amp;"-"&amp;V1181,'Buscoords Workout'!$F:$G,2,0)</f>
        <v>6034</v>
      </c>
      <c r="Z1181">
        <f>VLOOKUP(X1181&amp;"-"&amp;V1181,'Buscoords Workout'!$F:$G,2,0)</f>
        <v>6035</v>
      </c>
      <c r="AA1181" t="b">
        <f>OR(ISNA(Y1181),ISNA(Z1181))</f>
        <v>0</v>
      </c>
    </row>
    <row r="1182" spans="1:27" x14ac:dyDescent="0.25">
      <c r="A1182">
        <v>133</v>
      </c>
      <c r="B1182" t="s">
        <v>24</v>
      </c>
      <c r="C1182" t="s">
        <v>34</v>
      </c>
      <c r="D1182" t="s">
        <v>35</v>
      </c>
      <c r="E1182">
        <v>11</v>
      </c>
      <c r="F1182" t="s">
        <v>37</v>
      </c>
      <c r="G1182">
        <v>100</v>
      </c>
      <c r="H1182" t="s">
        <v>27</v>
      </c>
      <c r="I1182" t="s">
        <v>38</v>
      </c>
      <c r="J1182" t="s">
        <v>36</v>
      </c>
      <c r="K1182" t="s">
        <v>30</v>
      </c>
      <c r="L1182" t="s">
        <v>31</v>
      </c>
      <c r="M1182">
        <v>3</v>
      </c>
      <c r="N1182" t="s">
        <v>32</v>
      </c>
      <c r="O1182" t="s">
        <v>33</v>
      </c>
      <c r="P1182">
        <v>16.1935</v>
      </c>
      <c r="Q1182">
        <v>336037.27120000002</v>
      </c>
      <c r="R1182">
        <v>3062760.7026999998</v>
      </c>
      <c r="S1182">
        <v>336028.8921</v>
      </c>
      <c r="T1182">
        <v>3062746.8456000001</v>
      </c>
      <c r="U1182">
        <v>1.6192999999999999E-2</v>
      </c>
      <c r="V1182" t="str">
        <f>VLOOKUP(C1182,'Lines LookUp'!$B$1:$C$12,2,0)</f>
        <v>IM1</v>
      </c>
      <c r="W1182" t="str">
        <f>ROUNDUP(Q1182,3)&amp;"-"&amp;ROUNDUP(R1182,3)</f>
        <v>336037.272-3062760.703</v>
      </c>
      <c r="X1182" t="str">
        <f>ROUNDUP(S1182,3)&amp;"-"&amp;ROUNDUP(T1182,3)</f>
        <v>336028.893-3062746.846</v>
      </c>
      <c r="Y1182">
        <f>VLOOKUP(W1182&amp;"-"&amp;V1182,'Buscoords Workout'!$F:$G,2,0)</f>
        <v>6035</v>
      </c>
      <c r="Z1182">
        <f>VLOOKUP(X1182&amp;"-"&amp;V1182,'Buscoords Workout'!$F:$G,2,0)</f>
        <v>6036</v>
      </c>
      <c r="AA1182" t="b">
        <f>OR(ISNA(Y1182),ISNA(Z1182))</f>
        <v>0</v>
      </c>
    </row>
    <row r="1183" spans="1:27" x14ac:dyDescent="0.25">
      <c r="A1183">
        <v>134</v>
      </c>
      <c r="B1183" t="s">
        <v>24</v>
      </c>
      <c r="C1183" t="s">
        <v>34</v>
      </c>
      <c r="D1183" t="s">
        <v>35</v>
      </c>
      <c r="E1183">
        <v>11</v>
      </c>
      <c r="F1183" t="s">
        <v>37</v>
      </c>
      <c r="G1183">
        <v>100</v>
      </c>
      <c r="H1183" t="s">
        <v>27</v>
      </c>
      <c r="I1183" t="s">
        <v>38</v>
      </c>
      <c r="J1183" t="s">
        <v>36</v>
      </c>
      <c r="K1183" t="s">
        <v>30</v>
      </c>
      <c r="L1183" t="s">
        <v>31</v>
      </c>
      <c r="M1183">
        <v>3</v>
      </c>
      <c r="N1183" t="s">
        <v>32</v>
      </c>
      <c r="O1183" t="s">
        <v>33</v>
      </c>
      <c r="P1183">
        <v>19.591799999999999</v>
      </c>
      <c r="Q1183">
        <v>336028.8921</v>
      </c>
      <c r="R1183">
        <v>3062746.8456000001</v>
      </c>
      <c r="S1183">
        <v>336018.71860000002</v>
      </c>
      <c r="T1183">
        <v>3062730.1022999999</v>
      </c>
      <c r="U1183">
        <v>1.9591999999999998E-2</v>
      </c>
      <c r="V1183" t="str">
        <f>VLOOKUP(C1183,'Lines LookUp'!$B$1:$C$12,2,0)</f>
        <v>IM1</v>
      </c>
      <c r="W1183" t="str">
        <f>ROUNDUP(Q1183,3)&amp;"-"&amp;ROUNDUP(R1183,3)</f>
        <v>336028.893-3062746.846</v>
      </c>
      <c r="X1183" t="str">
        <f>ROUNDUP(S1183,3)&amp;"-"&amp;ROUNDUP(T1183,3)</f>
        <v>336018.719-3062730.103</v>
      </c>
      <c r="Y1183">
        <f>VLOOKUP(W1183&amp;"-"&amp;V1183,'Buscoords Workout'!$F:$G,2,0)</f>
        <v>6036</v>
      </c>
      <c r="Z1183">
        <f>VLOOKUP(X1183&amp;"-"&amp;V1183,'Buscoords Workout'!$F:$G,2,0)</f>
        <v>6037</v>
      </c>
      <c r="AA1183" t="b">
        <f>OR(ISNA(Y1183),ISNA(Z1183))</f>
        <v>0</v>
      </c>
    </row>
    <row r="1184" spans="1:27" x14ac:dyDescent="0.25">
      <c r="A1184">
        <v>135</v>
      </c>
      <c r="B1184" t="s">
        <v>24</v>
      </c>
      <c r="C1184" t="s">
        <v>34</v>
      </c>
      <c r="D1184" t="s">
        <v>35</v>
      </c>
      <c r="E1184">
        <v>11</v>
      </c>
      <c r="F1184" t="s">
        <v>37</v>
      </c>
      <c r="G1184">
        <v>100</v>
      </c>
      <c r="H1184" t="s">
        <v>27</v>
      </c>
      <c r="I1184" t="s">
        <v>38</v>
      </c>
      <c r="J1184" t="s">
        <v>36</v>
      </c>
      <c r="K1184" t="s">
        <v>30</v>
      </c>
      <c r="L1184" t="s">
        <v>31</v>
      </c>
      <c r="M1184">
        <v>3</v>
      </c>
      <c r="N1184" t="s">
        <v>32</v>
      </c>
      <c r="O1184" t="s">
        <v>33</v>
      </c>
      <c r="P1184">
        <v>7.9924400000000002</v>
      </c>
      <c r="Q1184">
        <v>336018.71860000002</v>
      </c>
      <c r="R1184">
        <v>3062730.1022999999</v>
      </c>
      <c r="S1184">
        <v>336017.15</v>
      </c>
      <c r="T1184">
        <v>3062722.2653000001</v>
      </c>
      <c r="U1184">
        <v>7.9920000000000008E-3</v>
      </c>
      <c r="V1184" t="str">
        <f>VLOOKUP(C1184,'Lines LookUp'!$B$1:$C$12,2,0)</f>
        <v>IM1</v>
      </c>
      <c r="W1184" t="str">
        <f>ROUNDUP(Q1184,3)&amp;"-"&amp;ROUNDUP(R1184,3)</f>
        <v>336018.719-3062730.103</v>
      </c>
      <c r="X1184" t="str">
        <f>ROUNDUP(S1184,3)&amp;"-"&amp;ROUNDUP(T1184,3)</f>
        <v>336017.15-3062722.266</v>
      </c>
      <c r="Y1184">
        <f>VLOOKUP(W1184&amp;"-"&amp;V1184,'Buscoords Workout'!$F:$G,2,0)</f>
        <v>6037</v>
      </c>
      <c r="Z1184">
        <f>VLOOKUP(X1184&amp;"-"&amp;V1184,'Buscoords Workout'!$F:$G,2,0)</f>
        <v>6038</v>
      </c>
      <c r="AA1184" t="b">
        <f>OR(ISNA(Y1184),ISNA(Z1184))</f>
        <v>0</v>
      </c>
    </row>
    <row r="1185" spans="1:27" x14ac:dyDescent="0.25">
      <c r="A1185">
        <v>136</v>
      </c>
      <c r="B1185" t="s">
        <v>24</v>
      </c>
      <c r="C1185" t="s">
        <v>34</v>
      </c>
      <c r="D1185" t="s">
        <v>35</v>
      </c>
      <c r="E1185">
        <v>11</v>
      </c>
      <c r="F1185" t="s">
        <v>37</v>
      </c>
      <c r="G1185">
        <v>100</v>
      </c>
      <c r="H1185" t="s">
        <v>27</v>
      </c>
      <c r="I1185" t="s">
        <v>38</v>
      </c>
      <c r="J1185" t="s">
        <v>36</v>
      </c>
      <c r="K1185" t="s">
        <v>30</v>
      </c>
      <c r="L1185" t="s">
        <v>31</v>
      </c>
      <c r="M1185">
        <v>3</v>
      </c>
      <c r="N1185" t="s">
        <v>32</v>
      </c>
      <c r="O1185" t="s">
        <v>33</v>
      </c>
      <c r="P1185">
        <v>13.280200000000001</v>
      </c>
      <c r="Q1185">
        <v>336017.15</v>
      </c>
      <c r="R1185">
        <v>3062722.2653000001</v>
      </c>
      <c r="S1185">
        <v>336004.0098</v>
      </c>
      <c r="T1185">
        <v>3062724.1886999998</v>
      </c>
      <c r="U1185">
        <v>1.328E-2</v>
      </c>
      <c r="V1185" t="str">
        <f>VLOOKUP(C1185,'Lines LookUp'!$B$1:$C$12,2,0)</f>
        <v>IM1</v>
      </c>
      <c r="W1185" t="str">
        <f>ROUNDUP(Q1185,3)&amp;"-"&amp;ROUNDUP(R1185,3)</f>
        <v>336017.15-3062722.266</v>
      </c>
      <c r="X1185" t="str">
        <f>ROUNDUP(S1185,3)&amp;"-"&amp;ROUNDUP(T1185,3)</f>
        <v>336004.01-3062724.189</v>
      </c>
      <c r="Y1185">
        <f>VLOOKUP(W1185&amp;"-"&amp;V1185,'Buscoords Workout'!$F:$G,2,0)</f>
        <v>6038</v>
      </c>
      <c r="Z1185">
        <f>VLOOKUP(X1185&amp;"-"&amp;V1185,'Buscoords Workout'!$F:$G,2,0)</f>
        <v>6039</v>
      </c>
      <c r="AA1185" t="b">
        <f>OR(ISNA(Y1185),ISNA(Z1185))</f>
        <v>0</v>
      </c>
    </row>
    <row r="1186" spans="1:27" x14ac:dyDescent="0.25">
      <c r="A1186">
        <v>137</v>
      </c>
      <c r="B1186" t="s">
        <v>24</v>
      </c>
      <c r="C1186" t="s">
        <v>34</v>
      </c>
      <c r="D1186" t="s">
        <v>35</v>
      </c>
      <c r="E1186">
        <v>11</v>
      </c>
      <c r="F1186" t="s">
        <v>37</v>
      </c>
      <c r="G1186">
        <v>100</v>
      </c>
      <c r="H1186" t="s">
        <v>27</v>
      </c>
      <c r="I1186" t="s">
        <v>38</v>
      </c>
      <c r="J1186" t="s">
        <v>36</v>
      </c>
      <c r="K1186" t="s">
        <v>30</v>
      </c>
      <c r="L1186" t="s">
        <v>31</v>
      </c>
      <c r="M1186">
        <v>3</v>
      </c>
      <c r="N1186" t="s">
        <v>32</v>
      </c>
      <c r="O1186" t="s">
        <v>33</v>
      </c>
      <c r="P1186">
        <v>29.034199999999998</v>
      </c>
      <c r="Q1186">
        <v>336004.0098</v>
      </c>
      <c r="R1186">
        <v>3062724.1886999998</v>
      </c>
      <c r="S1186">
        <v>335976.63770000002</v>
      </c>
      <c r="T1186">
        <v>3062733.8713000002</v>
      </c>
      <c r="U1186">
        <v>2.9034000000000001E-2</v>
      </c>
      <c r="V1186" t="str">
        <f>VLOOKUP(C1186,'Lines LookUp'!$B$1:$C$12,2,0)</f>
        <v>IM1</v>
      </c>
      <c r="W1186" t="str">
        <f>ROUNDUP(Q1186,3)&amp;"-"&amp;ROUNDUP(R1186,3)</f>
        <v>336004.01-3062724.189</v>
      </c>
      <c r="X1186" t="str">
        <f>ROUNDUP(S1186,3)&amp;"-"&amp;ROUNDUP(T1186,3)</f>
        <v>335976.638-3062733.872</v>
      </c>
      <c r="Y1186">
        <f>VLOOKUP(W1186&amp;"-"&amp;V1186,'Buscoords Workout'!$F:$G,2,0)</f>
        <v>6039</v>
      </c>
      <c r="Z1186">
        <f>VLOOKUP(X1186&amp;"-"&amp;V1186,'Buscoords Workout'!$F:$G,2,0)</f>
        <v>6040</v>
      </c>
      <c r="AA1186" t="b">
        <f>OR(ISNA(Y1186),ISNA(Z1186))</f>
        <v>0</v>
      </c>
    </row>
    <row r="1187" spans="1:27" x14ac:dyDescent="0.25">
      <c r="A1187">
        <v>138</v>
      </c>
      <c r="B1187" t="s">
        <v>24</v>
      </c>
      <c r="C1187" t="s">
        <v>34</v>
      </c>
      <c r="D1187" t="s">
        <v>35</v>
      </c>
      <c r="E1187">
        <v>11</v>
      </c>
      <c r="F1187" t="s">
        <v>37</v>
      </c>
      <c r="G1187">
        <v>100</v>
      </c>
      <c r="H1187" t="s">
        <v>27</v>
      </c>
      <c r="I1187" t="s">
        <v>38</v>
      </c>
      <c r="J1187" t="s">
        <v>36</v>
      </c>
      <c r="K1187" t="s">
        <v>30</v>
      </c>
      <c r="L1187" t="s">
        <v>31</v>
      </c>
      <c r="M1187">
        <v>3</v>
      </c>
      <c r="N1187" t="s">
        <v>32</v>
      </c>
      <c r="O1187" t="s">
        <v>33</v>
      </c>
      <c r="P1187">
        <v>14.6218</v>
      </c>
      <c r="Q1187">
        <v>335976.63770000002</v>
      </c>
      <c r="R1187">
        <v>3062733.8713000002</v>
      </c>
      <c r="S1187">
        <v>335962.65120000002</v>
      </c>
      <c r="T1187">
        <v>3062738.1345000002</v>
      </c>
      <c r="U1187">
        <v>1.4622E-2</v>
      </c>
      <c r="V1187" t="str">
        <f>VLOOKUP(C1187,'Lines LookUp'!$B$1:$C$12,2,0)</f>
        <v>IM1</v>
      </c>
      <c r="W1187" t="str">
        <f>ROUNDUP(Q1187,3)&amp;"-"&amp;ROUNDUP(R1187,3)</f>
        <v>335976.638-3062733.872</v>
      </c>
      <c r="X1187" t="str">
        <f>ROUNDUP(S1187,3)&amp;"-"&amp;ROUNDUP(T1187,3)</f>
        <v>335962.652-3062738.135</v>
      </c>
      <c r="Y1187">
        <f>VLOOKUP(W1187&amp;"-"&amp;V1187,'Buscoords Workout'!$F:$G,2,0)</f>
        <v>6040</v>
      </c>
      <c r="Z1187">
        <f>VLOOKUP(X1187&amp;"-"&amp;V1187,'Buscoords Workout'!$F:$G,2,0)</f>
        <v>6041</v>
      </c>
      <c r="AA1187" t="b">
        <f>OR(ISNA(Y1187),ISNA(Z1187))</f>
        <v>0</v>
      </c>
    </row>
    <row r="1188" spans="1:27" x14ac:dyDescent="0.25">
      <c r="A1188">
        <v>139</v>
      </c>
      <c r="B1188" t="s">
        <v>24</v>
      </c>
      <c r="C1188" t="s">
        <v>34</v>
      </c>
      <c r="D1188" t="s">
        <v>35</v>
      </c>
      <c r="E1188">
        <v>11</v>
      </c>
      <c r="F1188" t="s">
        <v>37</v>
      </c>
      <c r="G1188">
        <v>100</v>
      </c>
      <c r="H1188" t="s">
        <v>27</v>
      </c>
      <c r="I1188" t="s">
        <v>38</v>
      </c>
      <c r="J1188" t="s">
        <v>36</v>
      </c>
      <c r="K1188" t="s">
        <v>30</v>
      </c>
      <c r="L1188" t="s">
        <v>31</v>
      </c>
      <c r="M1188">
        <v>3</v>
      </c>
      <c r="N1188" t="s">
        <v>32</v>
      </c>
      <c r="O1188" t="s">
        <v>33</v>
      </c>
      <c r="P1188">
        <v>13.735900000000001</v>
      </c>
      <c r="Q1188">
        <v>335962.65120000002</v>
      </c>
      <c r="R1188">
        <v>3062738.1345000002</v>
      </c>
      <c r="S1188">
        <v>335950.74790000002</v>
      </c>
      <c r="T1188">
        <v>3062744.9890999999</v>
      </c>
      <c r="U1188">
        <v>1.3736E-2</v>
      </c>
      <c r="V1188" t="str">
        <f>VLOOKUP(C1188,'Lines LookUp'!$B$1:$C$12,2,0)</f>
        <v>IM1</v>
      </c>
      <c r="W1188" t="str">
        <f>ROUNDUP(Q1188,3)&amp;"-"&amp;ROUNDUP(R1188,3)</f>
        <v>335962.652-3062738.135</v>
      </c>
      <c r="X1188" t="str">
        <f>ROUNDUP(S1188,3)&amp;"-"&amp;ROUNDUP(T1188,3)</f>
        <v>335950.748-3062744.99</v>
      </c>
      <c r="Y1188">
        <f>VLOOKUP(W1188&amp;"-"&amp;V1188,'Buscoords Workout'!$F:$G,2,0)</f>
        <v>6041</v>
      </c>
      <c r="Z1188">
        <f>VLOOKUP(X1188&amp;"-"&amp;V1188,'Buscoords Workout'!$F:$G,2,0)</f>
        <v>6042</v>
      </c>
      <c r="AA1188" t="b">
        <f>OR(ISNA(Y1188),ISNA(Z1188))</f>
        <v>0</v>
      </c>
    </row>
    <row r="1189" spans="1:27" x14ac:dyDescent="0.25">
      <c r="A1189">
        <v>140</v>
      </c>
      <c r="B1189" t="s">
        <v>24</v>
      </c>
      <c r="C1189" t="s">
        <v>34</v>
      </c>
      <c r="D1189" t="s">
        <v>35</v>
      </c>
      <c r="E1189">
        <v>11</v>
      </c>
      <c r="F1189" t="s">
        <v>37</v>
      </c>
      <c r="G1189">
        <v>100</v>
      </c>
      <c r="H1189" t="s">
        <v>27</v>
      </c>
      <c r="I1189" t="s">
        <v>38</v>
      </c>
      <c r="J1189" t="s">
        <v>36</v>
      </c>
      <c r="K1189" t="s">
        <v>30</v>
      </c>
      <c r="L1189" t="s">
        <v>31</v>
      </c>
      <c r="M1189">
        <v>3</v>
      </c>
      <c r="N1189" t="s">
        <v>32</v>
      </c>
      <c r="O1189" t="s">
        <v>33</v>
      </c>
      <c r="P1189">
        <v>9.9036100000000005</v>
      </c>
      <c r="Q1189">
        <v>335950.74790000002</v>
      </c>
      <c r="R1189">
        <v>3062744.9890999999</v>
      </c>
      <c r="S1189">
        <v>335943.82140000002</v>
      </c>
      <c r="T1189">
        <v>3062752.0676000002</v>
      </c>
      <c r="U1189">
        <v>9.9039999999999996E-3</v>
      </c>
      <c r="V1189" t="str">
        <f>VLOOKUP(C1189,'Lines LookUp'!$B$1:$C$12,2,0)</f>
        <v>IM1</v>
      </c>
      <c r="W1189" t="str">
        <f>ROUNDUP(Q1189,3)&amp;"-"&amp;ROUNDUP(R1189,3)</f>
        <v>335950.748-3062744.99</v>
      </c>
      <c r="X1189" t="str">
        <f>ROUNDUP(S1189,3)&amp;"-"&amp;ROUNDUP(T1189,3)</f>
        <v>335943.822-3062752.068</v>
      </c>
      <c r="Y1189">
        <f>VLOOKUP(W1189&amp;"-"&amp;V1189,'Buscoords Workout'!$F:$G,2,0)</f>
        <v>6042</v>
      </c>
      <c r="Z1189">
        <f>VLOOKUP(X1189&amp;"-"&amp;V1189,'Buscoords Workout'!$F:$G,2,0)</f>
        <v>6043</v>
      </c>
      <c r="AA1189" t="b">
        <f>OR(ISNA(Y1189),ISNA(Z1189))</f>
        <v>0</v>
      </c>
    </row>
    <row r="1190" spans="1:27" x14ac:dyDescent="0.25">
      <c r="A1190">
        <v>141</v>
      </c>
      <c r="B1190" t="s">
        <v>24</v>
      </c>
      <c r="C1190" t="s">
        <v>34</v>
      </c>
      <c r="D1190" t="s">
        <v>35</v>
      </c>
      <c r="E1190">
        <v>11</v>
      </c>
      <c r="F1190" t="s">
        <v>37</v>
      </c>
      <c r="G1190">
        <v>100</v>
      </c>
      <c r="H1190" t="s">
        <v>27</v>
      </c>
      <c r="I1190" t="s">
        <v>38</v>
      </c>
      <c r="J1190" t="s">
        <v>36</v>
      </c>
      <c r="K1190" t="s">
        <v>30</v>
      </c>
      <c r="L1190" t="s">
        <v>31</v>
      </c>
      <c r="M1190">
        <v>3</v>
      </c>
      <c r="N1190" t="s">
        <v>32</v>
      </c>
      <c r="O1190" t="s">
        <v>33</v>
      </c>
      <c r="P1190">
        <v>11.586399999999999</v>
      </c>
      <c r="Q1190">
        <v>335943.82140000002</v>
      </c>
      <c r="R1190">
        <v>3062752.0676000002</v>
      </c>
      <c r="S1190">
        <v>335937.24427700002</v>
      </c>
      <c r="T1190">
        <v>3062761.6063000001</v>
      </c>
      <c r="U1190">
        <v>1.1586000000000001E-2</v>
      </c>
      <c r="V1190" t="str">
        <f>VLOOKUP(C1190,'Lines LookUp'!$B$1:$C$12,2,0)</f>
        <v>IM1</v>
      </c>
      <c r="W1190" t="str">
        <f>ROUNDUP(Q1190,3)&amp;"-"&amp;ROUNDUP(R1190,3)</f>
        <v>335943.822-3062752.068</v>
      </c>
      <c r="X1190" t="str">
        <f>ROUNDUP(S1190,3)&amp;"-"&amp;ROUNDUP(T1190,3)</f>
        <v>335937.245-3062761.607</v>
      </c>
      <c r="Y1190">
        <f>VLOOKUP(W1190&amp;"-"&amp;V1190,'Buscoords Workout'!$F:$G,2,0)</f>
        <v>6043</v>
      </c>
      <c r="Z1190">
        <f>VLOOKUP(X1190&amp;"-"&amp;V1190,'Buscoords Workout'!$F:$G,2,0)</f>
        <v>6142</v>
      </c>
      <c r="AA1190" t="b">
        <f>OR(ISNA(Y1190),ISNA(Z1190))</f>
        <v>0</v>
      </c>
    </row>
    <row r="1191" spans="1:27" x14ac:dyDescent="0.25">
      <c r="A1191">
        <v>142</v>
      </c>
      <c r="B1191" t="s">
        <v>24</v>
      </c>
      <c r="C1191" t="s">
        <v>34</v>
      </c>
      <c r="D1191" t="s">
        <v>35</v>
      </c>
      <c r="E1191">
        <v>11</v>
      </c>
      <c r="F1191" t="s">
        <v>37</v>
      </c>
      <c r="G1191">
        <v>100</v>
      </c>
      <c r="H1191" t="s">
        <v>27</v>
      </c>
      <c r="I1191" t="s">
        <v>38</v>
      </c>
      <c r="J1191" t="s">
        <v>36</v>
      </c>
      <c r="K1191" t="s">
        <v>30</v>
      </c>
      <c r="L1191" t="s">
        <v>31</v>
      </c>
      <c r="M1191">
        <v>3</v>
      </c>
      <c r="N1191" t="s">
        <v>32</v>
      </c>
      <c r="O1191" t="s">
        <v>33</v>
      </c>
      <c r="P1191">
        <v>0.54623999999999995</v>
      </c>
      <c r="Q1191">
        <v>335937.24427700002</v>
      </c>
      <c r="R1191">
        <v>3062761.6063000001</v>
      </c>
      <c r="S1191">
        <v>335936.93420000002</v>
      </c>
      <c r="T1191">
        <v>3062762.0559999999</v>
      </c>
      <c r="U1191">
        <v>5.4600000000000004E-4</v>
      </c>
      <c r="V1191" t="str">
        <f>VLOOKUP(C1191,'Lines LookUp'!$B$1:$C$12,2,0)</f>
        <v>IM1</v>
      </c>
      <c r="W1191" t="str">
        <f>ROUNDUP(Q1191,3)&amp;"-"&amp;ROUNDUP(R1191,3)</f>
        <v>335937.245-3062761.607</v>
      </c>
      <c r="X1191" t="str">
        <f>ROUNDUP(S1191,3)&amp;"-"&amp;ROUNDUP(T1191,3)</f>
        <v>335936.935-3062762.056</v>
      </c>
      <c r="Y1191">
        <f>VLOOKUP(W1191&amp;"-"&amp;V1191,'Buscoords Workout'!$F:$G,2,0)</f>
        <v>6142</v>
      </c>
      <c r="Z1191">
        <f>VLOOKUP(X1191&amp;"-"&amp;V1191,'Buscoords Workout'!$F:$G,2,0)</f>
        <v>6044</v>
      </c>
      <c r="AA1191" t="b">
        <f>OR(ISNA(Y1191),ISNA(Z1191))</f>
        <v>0</v>
      </c>
    </row>
    <row r="1192" spans="1:27" x14ac:dyDescent="0.25">
      <c r="A1192">
        <v>143</v>
      </c>
      <c r="B1192" t="s">
        <v>24</v>
      </c>
      <c r="C1192" t="s">
        <v>34</v>
      </c>
      <c r="D1192" t="s">
        <v>35</v>
      </c>
      <c r="E1192">
        <v>11</v>
      </c>
      <c r="F1192" t="s">
        <v>37</v>
      </c>
      <c r="G1192">
        <v>100</v>
      </c>
      <c r="H1192" t="s">
        <v>27</v>
      </c>
      <c r="I1192" t="s">
        <v>38</v>
      </c>
      <c r="J1192" t="s">
        <v>36</v>
      </c>
      <c r="K1192" t="s">
        <v>30</v>
      </c>
      <c r="L1192" t="s">
        <v>31</v>
      </c>
      <c r="M1192">
        <v>3</v>
      </c>
      <c r="N1192" t="s">
        <v>32</v>
      </c>
      <c r="O1192" t="s">
        <v>33</v>
      </c>
      <c r="P1192">
        <v>3.9033500000000001</v>
      </c>
      <c r="Q1192">
        <v>335936.93420000002</v>
      </c>
      <c r="R1192">
        <v>3062762.0559999999</v>
      </c>
      <c r="S1192">
        <v>335933.11087099998</v>
      </c>
      <c r="T1192">
        <v>3062761.2696699998</v>
      </c>
      <c r="U1192">
        <v>3.9029999999999998E-3</v>
      </c>
      <c r="V1192" t="str">
        <f>VLOOKUP(C1192,'Lines LookUp'!$B$1:$C$12,2,0)</f>
        <v>IM1</v>
      </c>
      <c r="W1192" t="str">
        <f>ROUNDUP(Q1192,3)&amp;"-"&amp;ROUNDUP(R1192,3)</f>
        <v>335936.935-3062762.056</v>
      </c>
      <c r="X1192" t="str">
        <f>ROUNDUP(S1192,3)&amp;"-"&amp;ROUNDUP(T1192,3)</f>
        <v>335933.111-3062761.27</v>
      </c>
      <c r="Y1192">
        <f>VLOOKUP(W1192&amp;"-"&amp;V1192,'Buscoords Workout'!$F:$G,2,0)</f>
        <v>6044</v>
      </c>
      <c r="Z1192">
        <f>VLOOKUP(X1192&amp;"-"&amp;V1192,'Buscoords Workout'!$F:$G,2,0)</f>
        <v>6141</v>
      </c>
      <c r="AA1192" t="b">
        <f>OR(ISNA(Y1192),ISNA(Z1192))</f>
        <v>0</v>
      </c>
    </row>
    <row r="1193" spans="1:27" x14ac:dyDescent="0.25">
      <c r="A1193">
        <v>146</v>
      </c>
      <c r="B1193" t="s">
        <v>24</v>
      </c>
      <c r="C1193" t="s">
        <v>34</v>
      </c>
      <c r="D1193" t="s">
        <v>35</v>
      </c>
      <c r="E1193">
        <v>11</v>
      </c>
      <c r="F1193" t="s">
        <v>37</v>
      </c>
      <c r="G1193">
        <v>100</v>
      </c>
      <c r="H1193" t="s">
        <v>27</v>
      </c>
      <c r="I1193" t="s">
        <v>38</v>
      </c>
      <c r="J1193" t="s">
        <v>36</v>
      </c>
      <c r="K1193" t="s">
        <v>30</v>
      </c>
      <c r="L1193" t="s">
        <v>31</v>
      </c>
      <c r="M1193">
        <v>3</v>
      </c>
      <c r="N1193" t="s">
        <v>32</v>
      </c>
      <c r="O1193" t="s">
        <v>33</v>
      </c>
      <c r="P1193">
        <v>31.729700000000001</v>
      </c>
      <c r="Q1193">
        <v>335911.7022</v>
      </c>
      <c r="R1193">
        <v>3062756.8665999998</v>
      </c>
      <c r="S1193">
        <v>335880.0699</v>
      </c>
      <c r="T1193">
        <v>3062754.3829999999</v>
      </c>
      <c r="U1193">
        <v>3.1730000000000001E-2</v>
      </c>
      <c r="V1193" t="str">
        <f>VLOOKUP(C1193,'Lines LookUp'!$B$1:$C$12,2,0)</f>
        <v>IM1</v>
      </c>
      <c r="W1193" t="str">
        <f>ROUNDUP(Q1193,3)&amp;"-"&amp;ROUNDUP(R1193,3)</f>
        <v>335911.703-3062756.867</v>
      </c>
      <c r="X1193" t="str">
        <f>ROUNDUP(S1193,3)&amp;"-"&amp;ROUNDUP(T1193,3)</f>
        <v>335880.07-3062754.383</v>
      </c>
      <c r="Y1193">
        <f>VLOOKUP(W1193&amp;"-"&amp;V1193,'Buscoords Workout'!$F:$G,2,0)</f>
        <v>6045</v>
      </c>
      <c r="Z1193">
        <f>VLOOKUP(X1193&amp;"-"&amp;V1193,'Buscoords Workout'!$F:$G,2,0)</f>
        <v>6046</v>
      </c>
      <c r="AA1193" t="b">
        <f>OR(ISNA(Y1193),ISNA(Z1193))</f>
        <v>0</v>
      </c>
    </row>
    <row r="1194" spans="1:27" x14ac:dyDescent="0.25">
      <c r="A1194">
        <v>147</v>
      </c>
      <c r="B1194" t="s">
        <v>24</v>
      </c>
      <c r="C1194" t="s">
        <v>34</v>
      </c>
      <c r="D1194" t="s">
        <v>35</v>
      </c>
      <c r="E1194">
        <v>11</v>
      </c>
      <c r="F1194" t="s">
        <v>37</v>
      </c>
      <c r="G1194">
        <v>100</v>
      </c>
      <c r="H1194" t="s">
        <v>27</v>
      </c>
      <c r="I1194" t="s">
        <v>38</v>
      </c>
      <c r="J1194" t="s">
        <v>36</v>
      </c>
      <c r="K1194" t="s">
        <v>30</v>
      </c>
      <c r="L1194" t="s">
        <v>31</v>
      </c>
      <c r="M1194">
        <v>3</v>
      </c>
      <c r="N1194" t="s">
        <v>32</v>
      </c>
      <c r="O1194" t="s">
        <v>33</v>
      </c>
      <c r="P1194">
        <v>14.279</v>
      </c>
      <c r="Q1194">
        <v>335880.0699</v>
      </c>
      <c r="R1194">
        <v>3062754.3829999999</v>
      </c>
      <c r="S1194">
        <v>335866.83149999997</v>
      </c>
      <c r="T1194">
        <v>3062749.0318</v>
      </c>
      <c r="U1194">
        <v>1.4279E-2</v>
      </c>
      <c r="V1194" t="str">
        <f>VLOOKUP(C1194,'Lines LookUp'!$B$1:$C$12,2,0)</f>
        <v>IM1</v>
      </c>
      <c r="W1194" t="str">
        <f>ROUNDUP(Q1194,3)&amp;"-"&amp;ROUNDUP(R1194,3)</f>
        <v>335880.07-3062754.383</v>
      </c>
      <c r="X1194" t="str">
        <f>ROUNDUP(S1194,3)&amp;"-"&amp;ROUNDUP(T1194,3)</f>
        <v>335866.832-3062749.032</v>
      </c>
      <c r="Y1194">
        <f>VLOOKUP(W1194&amp;"-"&amp;V1194,'Buscoords Workout'!$F:$G,2,0)</f>
        <v>6046</v>
      </c>
      <c r="Z1194">
        <f>VLOOKUP(X1194&amp;"-"&amp;V1194,'Buscoords Workout'!$F:$G,2,0)</f>
        <v>6047</v>
      </c>
      <c r="AA1194" t="b">
        <f>OR(ISNA(Y1194),ISNA(Z1194))</f>
        <v>0</v>
      </c>
    </row>
    <row r="1195" spans="1:27" x14ac:dyDescent="0.25">
      <c r="A1195">
        <v>148</v>
      </c>
      <c r="B1195" t="s">
        <v>24</v>
      </c>
      <c r="C1195" t="s">
        <v>34</v>
      </c>
      <c r="D1195" t="s">
        <v>35</v>
      </c>
      <c r="E1195">
        <v>11</v>
      </c>
      <c r="F1195" t="s">
        <v>37</v>
      </c>
      <c r="G1195">
        <v>100</v>
      </c>
      <c r="H1195" t="s">
        <v>27</v>
      </c>
      <c r="I1195" t="s">
        <v>38</v>
      </c>
      <c r="J1195" t="s">
        <v>36</v>
      </c>
      <c r="K1195" t="s">
        <v>30</v>
      </c>
      <c r="L1195" t="s">
        <v>31</v>
      </c>
      <c r="M1195">
        <v>3</v>
      </c>
      <c r="N1195" t="s">
        <v>32</v>
      </c>
      <c r="O1195" t="s">
        <v>33</v>
      </c>
      <c r="P1195">
        <v>23.7563</v>
      </c>
      <c r="Q1195">
        <v>335866.83149999997</v>
      </c>
      <c r="R1195">
        <v>3062749.0318</v>
      </c>
      <c r="S1195">
        <v>335843.37430000002</v>
      </c>
      <c r="T1195">
        <v>3062745.2738999999</v>
      </c>
      <c r="U1195">
        <v>2.3755999999999999E-2</v>
      </c>
      <c r="V1195" t="str">
        <f>VLOOKUP(C1195,'Lines LookUp'!$B$1:$C$12,2,0)</f>
        <v>IM1</v>
      </c>
      <c r="W1195" t="str">
        <f>ROUNDUP(Q1195,3)&amp;"-"&amp;ROUNDUP(R1195,3)</f>
        <v>335866.832-3062749.032</v>
      </c>
      <c r="X1195" t="str">
        <f>ROUNDUP(S1195,3)&amp;"-"&amp;ROUNDUP(T1195,3)</f>
        <v>335843.375-3062745.274</v>
      </c>
      <c r="Y1195">
        <f>VLOOKUP(W1195&amp;"-"&amp;V1195,'Buscoords Workout'!$F:$G,2,0)</f>
        <v>6047</v>
      </c>
      <c r="Z1195">
        <f>VLOOKUP(X1195&amp;"-"&amp;V1195,'Buscoords Workout'!$F:$G,2,0)</f>
        <v>6048</v>
      </c>
      <c r="AA1195" t="b">
        <f>OR(ISNA(Y1195),ISNA(Z1195))</f>
        <v>0</v>
      </c>
    </row>
    <row r="1196" spans="1:27" x14ac:dyDescent="0.25">
      <c r="A1196">
        <v>149</v>
      </c>
      <c r="B1196" t="s">
        <v>24</v>
      </c>
      <c r="C1196" t="s">
        <v>34</v>
      </c>
      <c r="D1196" t="s">
        <v>35</v>
      </c>
      <c r="E1196">
        <v>11</v>
      </c>
      <c r="F1196" t="s">
        <v>37</v>
      </c>
      <c r="G1196">
        <v>100</v>
      </c>
      <c r="H1196" t="s">
        <v>27</v>
      </c>
      <c r="I1196" t="s">
        <v>38</v>
      </c>
      <c r="J1196" t="s">
        <v>36</v>
      </c>
      <c r="K1196" t="s">
        <v>30</v>
      </c>
      <c r="L1196" t="s">
        <v>31</v>
      </c>
      <c r="M1196">
        <v>3</v>
      </c>
      <c r="N1196" t="s">
        <v>32</v>
      </c>
      <c r="O1196" t="s">
        <v>33</v>
      </c>
      <c r="P1196">
        <v>17.721900000000002</v>
      </c>
      <c r="Q1196">
        <v>335843.37430000002</v>
      </c>
      <c r="R1196">
        <v>3062745.2738999999</v>
      </c>
      <c r="S1196">
        <v>335847.53039999999</v>
      </c>
      <c r="T1196">
        <v>3062728.0462000002</v>
      </c>
      <c r="U1196">
        <v>1.7722000000000002E-2</v>
      </c>
      <c r="V1196" t="str">
        <f>VLOOKUP(C1196,'Lines LookUp'!$B$1:$C$12,2,0)</f>
        <v>IM1</v>
      </c>
      <c r="W1196" t="str">
        <f>ROUNDUP(Q1196,3)&amp;"-"&amp;ROUNDUP(R1196,3)</f>
        <v>335843.375-3062745.274</v>
      </c>
      <c r="X1196" t="str">
        <f>ROUNDUP(S1196,3)&amp;"-"&amp;ROUNDUP(T1196,3)</f>
        <v>335847.531-3062728.047</v>
      </c>
      <c r="Y1196">
        <f>VLOOKUP(W1196&amp;"-"&amp;V1196,'Buscoords Workout'!$F:$G,2,0)</f>
        <v>6048</v>
      </c>
      <c r="Z1196">
        <f>VLOOKUP(X1196&amp;"-"&amp;V1196,'Buscoords Workout'!$F:$G,2,0)</f>
        <v>6049</v>
      </c>
      <c r="AA1196" t="b">
        <f>OR(ISNA(Y1196),ISNA(Z1196))</f>
        <v>0</v>
      </c>
    </row>
    <row r="1197" spans="1:27" x14ac:dyDescent="0.25">
      <c r="A1197">
        <v>150</v>
      </c>
      <c r="B1197" t="s">
        <v>24</v>
      </c>
      <c r="C1197" t="s">
        <v>34</v>
      </c>
      <c r="D1197" t="s">
        <v>35</v>
      </c>
      <c r="E1197">
        <v>11</v>
      </c>
      <c r="F1197" t="s">
        <v>37</v>
      </c>
      <c r="G1197">
        <v>100</v>
      </c>
      <c r="H1197" t="s">
        <v>27</v>
      </c>
      <c r="I1197" t="s">
        <v>38</v>
      </c>
      <c r="J1197" t="s">
        <v>36</v>
      </c>
      <c r="K1197" t="s">
        <v>30</v>
      </c>
      <c r="L1197" t="s">
        <v>31</v>
      </c>
      <c r="M1197">
        <v>3</v>
      </c>
      <c r="N1197" t="s">
        <v>32</v>
      </c>
      <c r="O1197" t="s">
        <v>33</v>
      </c>
      <c r="P1197">
        <v>21.753799999999998</v>
      </c>
      <c r="Q1197">
        <v>335847.53039999999</v>
      </c>
      <c r="R1197">
        <v>3062728.0462000002</v>
      </c>
      <c r="S1197">
        <v>335851.92420000001</v>
      </c>
      <c r="T1197">
        <v>3062706.7407</v>
      </c>
      <c r="U1197">
        <v>2.1753999999999999E-2</v>
      </c>
      <c r="V1197" t="str">
        <f>VLOOKUP(C1197,'Lines LookUp'!$B$1:$C$12,2,0)</f>
        <v>IM1</v>
      </c>
      <c r="W1197" t="str">
        <f>ROUNDUP(Q1197,3)&amp;"-"&amp;ROUNDUP(R1197,3)</f>
        <v>335847.531-3062728.047</v>
      </c>
      <c r="X1197" t="str">
        <f>ROUNDUP(S1197,3)&amp;"-"&amp;ROUNDUP(T1197,3)</f>
        <v>335851.925-3062706.741</v>
      </c>
      <c r="Y1197">
        <f>VLOOKUP(W1197&amp;"-"&amp;V1197,'Buscoords Workout'!$F:$G,2,0)</f>
        <v>6049</v>
      </c>
      <c r="Z1197">
        <f>VLOOKUP(X1197&amp;"-"&amp;V1197,'Buscoords Workout'!$F:$G,2,0)</f>
        <v>6050</v>
      </c>
      <c r="AA1197" t="b">
        <f>OR(ISNA(Y1197),ISNA(Z1197))</f>
        <v>0</v>
      </c>
    </row>
    <row r="1198" spans="1:27" x14ac:dyDescent="0.25">
      <c r="A1198">
        <v>151</v>
      </c>
      <c r="B1198" t="s">
        <v>24</v>
      </c>
      <c r="C1198" t="s">
        <v>34</v>
      </c>
      <c r="D1198" t="s">
        <v>35</v>
      </c>
      <c r="E1198">
        <v>11</v>
      </c>
      <c r="F1198" t="s">
        <v>37</v>
      </c>
      <c r="G1198">
        <v>100</v>
      </c>
      <c r="H1198" t="s">
        <v>27</v>
      </c>
      <c r="I1198" t="s">
        <v>38</v>
      </c>
      <c r="J1198" t="s">
        <v>36</v>
      </c>
      <c r="K1198" t="s">
        <v>30</v>
      </c>
      <c r="L1198" t="s">
        <v>31</v>
      </c>
      <c r="M1198">
        <v>3</v>
      </c>
      <c r="N1198" t="s">
        <v>32</v>
      </c>
      <c r="O1198" t="s">
        <v>33</v>
      </c>
      <c r="P1198">
        <v>13.8141</v>
      </c>
      <c r="Q1198">
        <v>335851.92420000001</v>
      </c>
      <c r="R1198">
        <v>3062706.7407</v>
      </c>
      <c r="S1198">
        <v>335857.60590000002</v>
      </c>
      <c r="T1198">
        <v>3062694.1491</v>
      </c>
      <c r="U1198">
        <v>1.3814E-2</v>
      </c>
      <c r="V1198" t="str">
        <f>VLOOKUP(C1198,'Lines LookUp'!$B$1:$C$12,2,0)</f>
        <v>IM1</v>
      </c>
      <c r="W1198" t="str">
        <f>ROUNDUP(Q1198,3)&amp;"-"&amp;ROUNDUP(R1198,3)</f>
        <v>335851.925-3062706.741</v>
      </c>
      <c r="X1198" t="str">
        <f>ROUNDUP(S1198,3)&amp;"-"&amp;ROUNDUP(T1198,3)</f>
        <v>335857.606-3062694.15</v>
      </c>
      <c r="Y1198">
        <f>VLOOKUP(W1198&amp;"-"&amp;V1198,'Buscoords Workout'!$F:$G,2,0)</f>
        <v>6050</v>
      </c>
      <c r="Z1198">
        <f>VLOOKUP(X1198&amp;"-"&amp;V1198,'Buscoords Workout'!$F:$G,2,0)</f>
        <v>6051</v>
      </c>
      <c r="AA1198" t="b">
        <f>OR(ISNA(Y1198),ISNA(Z1198))</f>
        <v>0</v>
      </c>
    </row>
    <row r="1199" spans="1:27" x14ac:dyDescent="0.25">
      <c r="A1199">
        <v>152</v>
      </c>
      <c r="B1199" t="s">
        <v>24</v>
      </c>
      <c r="C1199" t="s">
        <v>34</v>
      </c>
      <c r="D1199" t="s">
        <v>35</v>
      </c>
      <c r="E1199">
        <v>11</v>
      </c>
      <c r="F1199" t="s">
        <v>37</v>
      </c>
      <c r="G1199">
        <v>100</v>
      </c>
      <c r="H1199" t="s">
        <v>27</v>
      </c>
      <c r="I1199" t="s">
        <v>38</v>
      </c>
      <c r="J1199" t="s">
        <v>36</v>
      </c>
      <c r="K1199" t="s">
        <v>30</v>
      </c>
      <c r="L1199" t="s">
        <v>31</v>
      </c>
      <c r="M1199">
        <v>3</v>
      </c>
      <c r="N1199" t="s">
        <v>32</v>
      </c>
      <c r="O1199" t="s">
        <v>33</v>
      </c>
      <c r="P1199">
        <v>23.928100000000001</v>
      </c>
      <c r="Q1199">
        <v>335857.60590000002</v>
      </c>
      <c r="R1199">
        <v>3062694.1491</v>
      </c>
      <c r="S1199">
        <v>335859.03899999999</v>
      </c>
      <c r="T1199">
        <v>3062670.264</v>
      </c>
      <c r="U1199">
        <v>2.3928000000000001E-2</v>
      </c>
      <c r="V1199" t="str">
        <f>VLOOKUP(C1199,'Lines LookUp'!$B$1:$C$12,2,0)</f>
        <v>IM1</v>
      </c>
      <c r="W1199" t="str">
        <f>ROUNDUP(Q1199,3)&amp;"-"&amp;ROUNDUP(R1199,3)</f>
        <v>335857.606-3062694.15</v>
      </c>
      <c r="X1199" t="str">
        <f>ROUNDUP(S1199,3)&amp;"-"&amp;ROUNDUP(T1199,3)</f>
        <v>335859.039-3062670.264</v>
      </c>
      <c r="Y1199">
        <f>VLOOKUP(W1199&amp;"-"&amp;V1199,'Buscoords Workout'!$F:$G,2,0)</f>
        <v>6051</v>
      </c>
      <c r="Z1199">
        <f>VLOOKUP(X1199&amp;"-"&amp;V1199,'Buscoords Workout'!$F:$G,2,0)</f>
        <v>6052</v>
      </c>
      <c r="AA1199" t="b">
        <f>OR(ISNA(Y1199),ISNA(Z1199))</f>
        <v>0</v>
      </c>
    </row>
    <row r="1200" spans="1:27" x14ac:dyDescent="0.25">
      <c r="A1200">
        <v>153</v>
      </c>
      <c r="B1200" t="s">
        <v>24</v>
      </c>
      <c r="C1200" t="s">
        <v>34</v>
      </c>
      <c r="D1200" t="s">
        <v>35</v>
      </c>
      <c r="E1200">
        <v>11</v>
      </c>
      <c r="F1200" t="s">
        <v>37</v>
      </c>
      <c r="G1200">
        <v>100</v>
      </c>
      <c r="H1200" t="s">
        <v>27</v>
      </c>
      <c r="I1200" t="s">
        <v>38</v>
      </c>
      <c r="J1200" t="s">
        <v>36</v>
      </c>
      <c r="K1200" t="s">
        <v>30</v>
      </c>
      <c r="L1200" t="s">
        <v>31</v>
      </c>
      <c r="M1200">
        <v>3</v>
      </c>
      <c r="N1200" t="s">
        <v>32</v>
      </c>
      <c r="O1200" t="s">
        <v>33</v>
      </c>
      <c r="P1200">
        <v>23.464500000000001</v>
      </c>
      <c r="Q1200">
        <v>335859.03899999999</v>
      </c>
      <c r="R1200">
        <v>3062670.264</v>
      </c>
      <c r="S1200">
        <v>335861.65010000003</v>
      </c>
      <c r="T1200">
        <v>3062646.9452</v>
      </c>
      <c r="U1200">
        <v>2.3465E-2</v>
      </c>
      <c r="V1200" t="str">
        <f>VLOOKUP(C1200,'Lines LookUp'!$B$1:$C$12,2,0)</f>
        <v>IM1</v>
      </c>
      <c r="W1200" t="str">
        <f>ROUNDUP(Q1200,3)&amp;"-"&amp;ROUNDUP(R1200,3)</f>
        <v>335859.039-3062670.264</v>
      </c>
      <c r="X1200" t="str">
        <f>ROUNDUP(S1200,3)&amp;"-"&amp;ROUNDUP(T1200,3)</f>
        <v>335861.651-3062646.946</v>
      </c>
      <c r="Y1200">
        <f>VLOOKUP(W1200&amp;"-"&amp;V1200,'Buscoords Workout'!$F:$G,2,0)</f>
        <v>6052</v>
      </c>
      <c r="Z1200">
        <f>VLOOKUP(X1200&amp;"-"&amp;V1200,'Buscoords Workout'!$F:$G,2,0)</f>
        <v>6053</v>
      </c>
      <c r="AA1200" t="b">
        <f>OR(ISNA(Y1200),ISNA(Z1200))</f>
        <v>0</v>
      </c>
    </row>
    <row r="1201" spans="1:27" x14ac:dyDescent="0.25">
      <c r="A1201">
        <v>154</v>
      </c>
      <c r="B1201" t="s">
        <v>24</v>
      </c>
      <c r="C1201" t="s">
        <v>34</v>
      </c>
      <c r="D1201" t="s">
        <v>35</v>
      </c>
      <c r="E1201">
        <v>11</v>
      </c>
      <c r="F1201" t="s">
        <v>37</v>
      </c>
      <c r="G1201">
        <v>100</v>
      </c>
      <c r="H1201" t="s">
        <v>27</v>
      </c>
      <c r="I1201" t="s">
        <v>38</v>
      </c>
      <c r="J1201" t="s">
        <v>36</v>
      </c>
      <c r="K1201" t="s">
        <v>30</v>
      </c>
      <c r="L1201" t="s">
        <v>31</v>
      </c>
      <c r="M1201">
        <v>3</v>
      </c>
      <c r="N1201" t="s">
        <v>32</v>
      </c>
      <c r="O1201" t="s">
        <v>33</v>
      </c>
      <c r="P1201">
        <v>12.9246</v>
      </c>
      <c r="Q1201">
        <v>335861.65010000003</v>
      </c>
      <c r="R1201">
        <v>3062646.9452</v>
      </c>
      <c r="S1201">
        <v>335863.23249999998</v>
      </c>
      <c r="T1201">
        <v>3062634.1178000001</v>
      </c>
      <c r="U1201">
        <v>1.2925000000000001E-2</v>
      </c>
      <c r="V1201" t="str">
        <f>VLOOKUP(C1201,'Lines LookUp'!$B$1:$C$12,2,0)</f>
        <v>IM1</v>
      </c>
      <c r="W1201" t="str">
        <f>ROUNDUP(Q1201,3)&amp;"-"&amp;ROUNDUP(R1201,3)</f>
        <v>335861.651-3062646.946</v>
      </c>
      <c r="X1201" t="str">
        <f>ROUNDUP(S1201,3)&amp;"-"&amp;ROUNDUP(T1201,3)</f>
        <v>335863.233-3062634.118</v>
      </c>
      <c r="Y1201">
        <f>VLOOKUP(W1201&amp;"-"&amp;V1201,'Buscoords Workout'!$F:$G,2,0)</f>
        <v>6053</v>
      </c>
      <c r="Z1201">
        <f>VLOOKUP(X1201&amp;"-"&amp;V1201,'Buscoords Workout'!$F:$G,2,0)</f>
        <v>6054</v>
      </c>
      <c r="AA1201" t="b">
        <f>OR(ISNA(Y1201),ISNA(Z1201))</f>
        <v>0</v>
      </c>
    </row>
    <row r="1202" spans="1:27" x14ac:dyDescent="0.25">
      <c r="A1202">
        <v>155</v>
      </c>
      <c r="B1202" t="s">
        <v>24</v>
      </c>
      <c r="C1202" t="s">
        <v>34</v>
      </c>
      <c r="D1202" t="s">
        <v>35</v>
      </c>
      <c r="E1202">
        <v>11</v>
      </c>
      <c r="F1202" t="s">
        <v>37</v>
      </c>
      <c r="G1202">
        <v>100</v>
      </c>
      <c r="H1202" t="s">
        <v>27</v>
      </c>
      <c r="I1202" t="s">
        <v>38</v>
      </c>
      <c r="J1202" t="s">
        <v>36</v>
      </c>
      <c r="K1202" t="s">
        <v>30</v>
      </c>
      <c r="L1202" t="s">
        <v>31</v>
      </c>
      <c r="M1202">
        <v>3</v>
      </c>
      <c r="N1202" t="s">
        <v>32</v>
      </c>
      <c r="O1202" t="s">
        <v>33</v>
      </c>
      <c r="P1202">
        <v>10.7738</v>
      </c>
      <c r="Q1202">
        <v>335863.23249999998</v>
      </c>
      <c r="R1202">
        <v>3062634.1178000001</v>
      </c>
      <c r="S1202">
        <v>335866.6054</v>
      </c>
      <c r="T1202">
        <v>3062623.8856000002</v>
      </c>
      <c r="U1202">
        <v>1.0774000000000001E-2</v>
      </c>
      <c r="V1202" t="str">
        <f>VLOOKUP(C1202,'Lines LookUp'!$B$1:$C$12,2,0)</f>
        <v>IM1</v>
      </c>
      <c r="W1202" t="str">
        <f>ROUNDUP(Q1202,3)&amp;"-"&amp;ROUNDUP(R1202,3)</f>
        <v>335863.233-3062634.118</v>
      </c>
      <c r="X1202" t="str">
        <f>ROUNDUP(S1202,3)&amp;"-"&amp;ROUNDUP(T1202,3)</f>
        <v>335866.606-3062623.886</v>
      </c>
      <c r="Y1202">
        <f>VLOOKUP(W1202&amp;"-"&amp;V1202,'Buscoords Workout'!$F:$G,2,0)</f>
        <v>6054</v>
      </c>
      <c r="Z1202">
        <f>VLOOKUP(X1202&amp;"-"&amp;V1202,'Buscoords Workout'!$F:$G,2,0)</f>
        <v>6055</v>
      </c>
      <c r="AA1202" t="b">
        <f>OR(ISNA(Y1202),ISNA(Z1202))</f>
        <v>0</v>
      </c>
    </row>
    <row r="1203" spans="1:27" x14ac:dyDescent="0.25">
      <c r="A1203">
        <v>156</v>
      </c>
      <c r="B1203" t="s">
        <v>24</v>
      </c>
      <c r="C1203" t="s">
        <v>34</v>
      </c>
      <c r="D1203" t="s">
        <v>35</v>
      </c>
      <c r="E1203">
        <v>11</v>
      </c>
      <c r="F1203" t="s">
        <v>37</v>
      </c>
      <c r="G1203">
        <v>100</v>
      </c>
      <c r="H1203" t="s">
        <v>27</v>
      </c>
      <c r="I1203" t="s">
        <v>38</v>
      </c>
      <c r="J1203" t="s">
        <v>36</v>
      </c>
      <c r="K1203" t="s">
        <v>30</v>
      </c>
      <c r="L1203" t="s">
        <v>31</v>
      </c>
      <c r="M1203">
        <v>3</v>
      </c>
      <c r="N1203" t="s">
        <v>32</v>
      </c>
      <c r="O1203" t="s">
        <v>33</v>
      </c>
      <c r="P1203">
        <v>292.06799999999998</v>
      </c>
      <c r="Q1203">
        <v>335866.6054</v>
      </c>
      <c r="R1203">
        <v>3062623.8856000002</v>
      </c>
      <c r="S1203">
        <v>336091.2329</v>
      </c>
      <c r="T1203">
        <v>3062437.2141</v>
      </c>
      <c r="U1203">
        <v>0.29206799999999999</v>
      </c>
      <c r="V1203" t="str">
        <f>VLOOKUP(C1203,'Lines LookUp'!$B$1:$C$12,2,0)</f>
        <v>IM1</v>
      </c>
      <c r="W1203" t="str">
        <f>ROUNDUP(Q1203,3)&amp;"-"&amp;ROUNDUP(R1203,3)</f>
        <v>335866.606-3062623.886</v>
      </c>
      <c r="X1203" t="str">
        <f>ROUNDUP(S1203,3)&amp;"-"&amp;ROUNDUP(T1203,3)</f>
        <v>336091.233-3062437.215</v>
      </c>
      <c r="Y1203">
        <f>VLOOKUP(W1203&amp;"-"&amp;V1203,'Buscoords Workout'!$F:$G,2,0)</f>
        <v>6055</v>
      </c>
      <c r="Z1203">
        <f>VLOOKUP(X1203&amp;"-"&amp;V1203,'Buscoords Workout'!$F:$G,2,0)</f>
        <v>6056</v>
      </c>
      <c r="AA1203" t="b">
        <f>OR(ISNA(Y1203),ISNA(Z1203))</f>
        <v>0</v>
      </c>
    </row>
    <row r="1204" spans="1:27" x14ac:dyDescent="0.25">
      <c r="A1204">
        <v>157</v>
      </c>
      <c r="B1204" t="s">
        <v>24</v>
      </c>
      <c r="C1204" t="s">
        <v>34</v>
      </c>
      <c r="D1204" t="s">
        <v>35</v>
      </c>
      <c r="E1204">
        <v>11</v>
      </c>
      <c r="F1204" t="s">
        <v>37</v>
      </c>
      <c r="G1204">
        <v>100</v>
      </c>
      <c r="H1204" t="s">
        <v>27</v>
      </c>
      <c r="I1204" t="s">
        <v>38</v>
      </c>
      <c r="J1204" t="s">
        <v>36</v>
      </c>
      <c r="K1204" t="s">
        <v>30</v>
      </c>
      <c r="L1204" t="s">
        <v>31</v>
      </c>
      <c r="M1204">
        <v>3</v>
      </c>
      <c r="N1204" t="s">
        <v>32</v>
      </c>
      <c r="O1204" t="s">
        <v>33</v>
      </c>
      <c r="P1204">
        <v>351.94799999999998</v>
      </c>
      <c r="Q1204">
        <v>336091.2329</v>
      </c>
      <c r="R1204">
        <v>3062437.2141</v>
      </c>
      <c r="S1204">
        <v>336361.91989999998</v>
      </c>
      <c r="T1204">
        <v>3062212.2793999999</v>
      </c>
      <c r="U1204">
        <v>0.35194799999999998</v>
      </c>
      <c r="V1204" t="str">
        <f>VLOOKUP(C1204,'Lines LookUp'!$B$1:$C$12,2,0)</f>
        <v>IM1</v>
      </c>
      <c r="W1204" t="str">
        <f>ROUNDUP(Q1204,3)&amp;"-"&amp;ROUNDUP(R1204,3)</f>
        <v>336091.233-3062437.215</v>
      </c>
      <c r="X1204" t="str">
        <f>ROUNDUP(S1204,3)&amp;"-"&amp;ROUNDUP(T1204,3)</f>
        <v>336361.92-3062212.28</v>
      </c>
      <c r="Y1204">
        <f>VLOOKUP(W1204&amp;"-"&amp;V1204,'Buscoords Workout'!$F:$G,2,0)</f>
        <v>6056</v>
      </c>
      <c r="Z1204">
        <f>VLOOKUP(X1204&amp;"-"&amp;V1204,'Buscoords Workout'!$F:$G,2,0)</f>
        <v>6057</v>
      </c>
      <c r="AA1204" t="b">
        <f>OR(ISNA(Y1204),ISNA(Z1204))</f>
        <v>0</v>
      </c>
    </row>
    <row r="1205" spans="1:27" x14ac:dyDescent="0.25">
      <c r="A1205">
        <v>158</v>
      </c>
      <c r="B1205" t="s">
        <v>24</v>
      </c>
      <c r="C1205" t="s">
        <v>34</v>
      </c>
      <c r="D1205" t="s">
        <v>35</v>
      </c>
      <c r="E1205">
        <v>11</v>
      </c>
      <c r="F1205" t="s">
        <v>37</v>
      </c>
      <c r="G1205">
        <v>100</v>
      </c>
      <c r="H1205" t="s">
        <v>27</v>
      </c>
      <c r="I1205" t="s">
        <v>38</v>
      </c>
      <c r="J1205" t="s">
        <v>36</v>
      </c>
      <c r="K1205" t="s">
        <v>30</v>
      </c>
      <c r="L1205" t="s">
        <v>31</v>
      </c>
      <c r="M1205">
        <v>3</v>
      </c>
      <c r="N1205" t="s">
        <v>32</v>
      </c>
      <c r="O1205" t="s">
        <v>33</v>
      </c>
      <c r="P1205">
        <v>30.843299999999999</v>
      </c>
      <c r="Q1205">
        <v>336361.91989999998</v>
      </c>
      <c r="R1205">
        <v>3062212.2793999999</v>
      </c>
      <c r="S1205">
        <v>336385.6422</v>
      </c>
      <c r="T1205">
        <v>3062192.5674000001</v>
      </c>
      <c r="U1205">
        <v>3.0842999999999999E-2</v>
      </c>
      <c r="V1205" t="str">
        <f>VLOOKUP(C1205,'Lines LookUp'!$B$1:$C$12,2,0)</f>
        <v>IM1</v>
      </c>
      <c r="W1205" t="str">
        <f>ROUNDUP(Q1205,3)&amp;"-"&amp;ROUNDUP(R1205,3)</f>
        <v>336361.92-3062212.28</v>
      </c>
      <c r="X1205" t="str">
        <f>ROUNDUP(S1205,3)&amp;"-"&amp;ROUNDUP(T1205,3)</f>
        <v>336385.643-3062192.568</v>
      </c>
      <c r="Y1205">
        <f>VLOOKUP(W1205&amp;"-"&amp;V1205,'Buscoords Workout'!$F:$G,2,0)</f>
        <v>6057</v>
      </c>
      <c r="Z1205">
        <f>VLOOKUP(X1205&amp;"-"&amp;V1205,'Buscoords Workout'!$F:$G,2,0)</f>
        <v>6058</v>
      </c>
      <c r="AA1205" t="b">
        <f>OR(ISNA(Y1205),ISNA(Z1205))</f>
        <v>0</v>
      </c>
    </row>
    <row r="1206" spans="1:27" x14ac:dyDescent="0.25">
      <c r="A1206">
        <v>159</v>
      </c>
      <c r="B1206" t="s">
        <v>24</v>
      </c>
      <c r="C1206" t="s">
        <v>34</v>
      </c>
      <c r="D1206" t="s">
        <v>35</v>
      </c>
      <c r="E1206">
        <v>11</v>
      </c>
      <c r="F1206" t="s">
        <v>37</v>
      </c>
      <c r="G1206">
        <v>100</v>
      </c>
      <c r="H1206" t="s">
        <v>27</v>
      </c>
      <c r="I1206" t="s">
        <v>38</v>
      </c>
      <c r="J1206" t="s">
        <v>36</v>
      </c>
      <c r="K1206" t="s">
        <v>30</v>
      </c>
      <c r="L1206" t="s">
        <v>31</v>
      </c>
      <c r="M1206">
        <v>3</v>
      </c>
      <c r="N1206" t="s">
        <v>32</v>
      </c>
      <c r="O1206" t="s">
        <v>33</v>
      </c>
      <c r="P1206">
        <v>23.7745</v>
      </c>
      <c r="Q1206">
        <v>336089.99430000002</v>
      </c>
      <c r="R1206">
        <v>3062938.6908</v>
      </c>
      <c r="S1206">
        <v>336069.68040000001</v>
      </c>
      <c r="T1206">
        <v>3062951.0427999999</v>
      </c>
      <c r="U1206">
        <v>2.3774E-2</v>
      </c>
      <c r="V1206" t="str">
        <f>VLOOKUP(C1206,'Lines LookUp'!$B$1:$C$12,2,0)</f>
        <v>IM1</v>
      </c>
      <c r="W1206" t="str">
        <f>ROUNDUP(Q1206,3)&amp;"-"&amp;ROUNDUP(R1206,3)</f>
        <v>336089.995-3062938.691</v>
      </c>
      <c r="X1206" t="str">
        <f>ROUNDUP(S1206,3)&amp;"-"&amp;ROUNDUP(T1206,3)</f>
        <v>336069.681-3062951.043</v>
      </c>
      <c r="Y1206">
        <f>VLOOKUP(W1206&amp;"-"&amp;V1206,'Buscoords Workout'!$F:$G,2,0)</f>
        <v>6070</v>
      </c>
      <c r="Z1206">
        <f>VLOOKUP(X1206&amp;"-"&amp;V1206,'Buscoords Workout'!$F:$G,2,0)</f>
        <v>6071</v>
      </c>
      <c r="AA1206" t="b">
        <f>OR(ISNA(Y1206),ISNA(Z1206))</f>
        <v>0</v>
      </c>
    </row>
    <row r="1207" spans="1:27" x14ac:dyDescent="0.25">
      <c r="A1207">
        <v>160</v>
      </c>
      <c r="B1207" t="s">
        <v>24</v>
      </c>
      <c r="C1207" t="s">
        <v>34</v>
      </c>
      <c r="D1207" t="s">
        <v>35</v>
      </c>
      <c r="E1207">
        <v>11</v>
      </c>
      <c r="F1207" t="s">
        <v>37</v>
      </c>
      <c r="G1207">
        <v>100</v>
      </c>
      <c r="H1207" t="s">
        <v>27</v>
      </c>
      <c r="I1207" t="s">
        <v>38</v>
      </c>
      <c r="J1207" t="s">
        <v>36</v>
      </c>
      <c r="K1207" t="s">
        <v>30</v>
      </c>
      <c r="L1207" t="s">
        <v>31</v>
      </c>
      <c r="M1207">
        <v>3</v>
      </c>
      <c r="N1207" t="s">
        <v>32</v>
      </c>
      <c r="O1207" t="s">
        <v>33</v>
      </c>
      <c r="P1207">
        <v>8.3988999999999994</v>
      </c>
      <c r="Q1207">
        <v>336069.68040000001</v>
      </c>
      <c r="R1207">
        <v>3062951.0427999999</v>
      </c>
      <c r="S1207">
        <v>336062.23430000001</v>
      </c>
      <c r="T1207">
        <v>3062954.9282999998</v>
      </c>
      <c r="U1207">
        <v>8.3990000000000002E-3</v>
      </c>
      <c r="V1207" t="str">
        <f>VLOOKUP(C1207,'Lines LookUp'!$B$1:$C$12,2,0)</f>
        <v>IM1</v>
      </c>
      <c r="W1207" t="str">
        <f>ROUNDUP(Q1207,3)&amp;"-"&amp;ROUNDUP(R1207,3)</f>
        <v>336069.681-3062951.043</v>
      </c>
      <c r="X1207" t="str">
        <f>ROUNDUP(S1207,3)&amp;"-"&amp;ROUNDUP(T1207,3)</f>
        <v>336062.235-3062954.929</v>
      </c>
      <c r="Y1207">
        <f>VLOOKUP(W1207&amp;"-"&amp;V1207,'Buscoords Workout'!$F:$G,2,0)</f>
        <v>6071</v>
      </c>
      <c r="Z1207">
        <f>VLOOKUP(X1207&amp;"-"&amp;V1207,'Buscoords Workout'!$F:$G,2,0)</f>
        <v>6072</v>
      </c>
      <c r="AA1207" t="b">
        <f>OR(ISNA(Y1207),ISNA(Z1207))</f>
        <v>0</v>
      </c>
    </row>
    <row r="1208" spans="1:27" x14ac:dyDescent="0.25">
      <c r="A1208">
        <v>161</v>
      </c>
      <c r="B1208" t="s">
        <v>24</v>
      </c>
      <c r="C1208" t="s">
        <v>34</v>
      </c>
      <c r="D1208" t="s">
        <v>35</v>
      </c>
      <c r="E1208">
        <v>11</v>
      </c>
      <c r="F1208" t="s">
        <v>37</v>
      </c>
      <c r="G1208">
        <v>100</v>
      </c>
      <c r="H1208" t="s">
        <v>27</v>
      </c>
      <c r="I1208" t="s">
        <v>38</v>
      </c>
      <c r="J1208" t="s">
        <v>36</v>
      </c>
      <c r="K1208" t="s">
        <v>30</v>
      </c>
      <c r="L1208" t="s">
        <v>31</v>
      </c>
      <c r="M1208">
        <v>3</v>
      </c>
      <c r="N1208" t="s">
        <v>32</v>
      </c>
      <c r="O1208" t="s">
        <v>33</v>
      </c>
      <c r="P1208">
        <v>13.557600000000001</v>
      </c>
      <c r="Q1208">
        <v>336062.23430000001</v>
      </c>
      <c r="R1208">
        <v>3062954.9282999998</v>
      </c>
      <c r="S1208">
        <v>336050.21480000002</v>
      </c>
      <c r="T1208">
        <v>3062961.2004999998</v>
      </c>
      <c r="U1208">
        <v>1.3558000000000001E-2</v>
      </c>
      <c r="V1208" t="str">
        <f>VLOOKUP(C1208,'Lines LookUp'!$B$1:$C$12,2,0)</f>
        <v>IM1</v>
      </c>
      <c r="W1208" t="str">
        <f>ROUNDUP(Q1208,3)&amp;"-"&amp;ROUNDUP(R1208,3)</f>
        <v>336062.235-3062954.929</v>
      </c>
      <c r="X1208" t="str">
        <f>ROUNDUP(S1208,3)&amp;"-"&amp;ROUNDUP(T1208,3)</f>
        <v>336050.215-3062961.201</v>
      </c>
      <c r="Y1208">
        <f>VLOOKUP(W1208&amp;"-"&amp;V1208,'Buscoords Workout'!$F:$G,2,0)</f>
        <v>6072</v>
      </c>
      <c r="Z1208">
        <f>VLOOKUP(X1208&amp;"-"&amp;V1208,'Buscoords Workout'!$F:$G,2,0)</f>
        <v>6073</v>
      </c>
      <c r="AA1208" t="b">
        <f>OR(ISNA(Y1208),ISNA(Z1208))</f>
        <v>0</v>
      </c>
    </row>
    <row r="1209" spans="1:27" x14ac:dyDescent="0.25">
      <c r="A1209">
        <v>162</v>
      </c>
      <c r="B1209" t="s">
        <v>24</v>
      </c>
      <c r="C1209" t="s">
        <v>34</v>
      </c>
      <c r="D1209" t="s">
        <v>35</v>
      </c>
      <c r="E1209">
        <v>11</v>
      </c>
      <c r="F1209" t="s">
        <v>37</v>
      </c>
      <c r="G1209">
        <v>100</v>
      </c>
      <c r="H1209" t="s">
        <v>27</v>
      </c>
      <c r="I1209" t="s">
        <v>38</v>
      </c>
      <c r="J1209" t="s">
        <v>39</v>
      </c>
      <c r="K1209" t="s">
        <v>30</v>
      </c>
      <c r="L1209" t="s">
        <v>31</v>
      </c>
      <c r="M1209">
        <v>3</v>
      </c>
      <c r="N1209" t="s">
        <v>40</v>
      </c>
      <c r="O1209" t="s">
        <v>41</v>
      </c>
      <c r="P1209">
        <v>53.534700000000001</v>
      </c>
      <c r="Q1209">
        <v>336385.6422</v>
      </c>
      <c r="R1209">
        <v>3062192.5674000001</v>
      </c>
      <c r="S1209">
        <v>336430.27669999999</v>
      </c>
      <c r="T1209">
        <v>3062163.0085</v>
      </c>
      <c r="U1209">
        <v>5.3534999999999999E-2</v>
      </c>
      <c r="V1209" t="str">
        <f>VLOOKUP(C1209,'Lines LookUp'!$B$1:$C$12,2,0)</f>
        <v>IM1</v>
      </c>
      <c r="W1209" t="str">
        <f>ROUNDUP(Q1209,3)&amp;"-"&amp;ROUNDUP(R1209,3)</f>
        <v>336385.643-3062192.568</v>
      </c>
      <c r="X1209" t="str">
        <f>ROUNDUP(S1209,3)&amp;"-"&amp;ROUNDUP(T1209,3)</f>
        <v>336430.277-3062163.009</v>
      </c>
      <c r="Y1209">
        <f>VLOOKUP(W1209&amp;"-"&amp;V1209,'Buscoords Workout'!$F:$G,2,0)</f>
        <v>6058</v>
      </c>
      <c r="Z1209">
        <f>VLOOKUP(X1209&amp;"-"&amp;V1209,'Buscoords Workout'!$F:$G,2,0)</f>
        <v>6059</v>
      </c>
      <c r="AA1209" t="b">
        <f>OR(ISNA(Y1209),ISNA(Z1209))</f>
        <v>0</v>
      </c>
    </row>
    <row r="1210" spans="1:27" x14ac:dyDescent="0.25">
      <c r="A1210">
        <v>163</v>
      </c>
      <c r="B1210" t="s">
        <v>24</v>
      </c>
      <c r="C1210" t="s">
        <v>34</v>
      </c>
      <c r="D1210" t="s">
        <v>35</v>
      </c>
      <c r="E1210">
        <v>11</v>
      </c>
      <c r="F1210" t="s">
        <v>37</v>
      </c>
      <c r="G1210">
        <v>100</v>
      </c>
      <c r="H1210" t="s">
        <v>27</v>
      </c>
      <c r="I1210" t="s">
        <v>38</v>
      </c>
      <c r="J1210" t="s">
        <v>39</v>
      </c>
      <c r="K1210" t="s">
        <v>30</v>
      </c>
      <c r="L1210" t="s">
        <v>31</v>
      </c>
      <c r="M1210">
        <v>3</v>
      </c>
      <c r="N1210" t="s">
        <v>40</v>
      </c>
      <c r="O1210" t="s">
        <v>41</v>
      </c>
      <c r="P1210">
        <v>70.635900000000007</v>
      </c>
      <c r="Q1210">
        <v>336430.27669999999</v>
      </c>
      <c r="R1210">
        <v>3062163.0085</v>
      </c>
      <c r="S1210">
        <v>336390.37390000001</v>
      </c>
      <c r="T1210">
        <v>3062104.7230000002</v>
      </c>
      <c r="U1210">
        <v>7.0636000000000004E-2</v>
      </c>
      <c r="V1210" t="str">
        <f>VLOOKUP(C1210,'Lines LookUp'!$B$1:$C$12,2,0)</f>
        <v>IM1</v>
      </c>
      <c r="W1210" t="str">
        <f>ROUNDUP(Q1210,3)&amp;"-"&amp;ROUNDUP(R1210,3)</f>
        <v>336430.277-3062163.009</v>
      </c>
      <c r="X1210" t="str">
        <f>ROUNDUP(S1210,3)&amp;"-"&amp;ROUNDUP(T1210,3)</f>
        <v>336390.374-3062104.723</v>
      </c>
      <c r="Y1210">
        <f>VLOOKUP(W1210&amp;"-"&amp;V1210,'Buscoords Workout'!$F:$G,2,0)</f>
        <v>6059</v>
      </c>
      <c r="Z1210">
        <f>VLOOKUP(X1210&amp;"-"&amp;V1210,'Buscoords Workout'!$F:$G,2,0)</f>
        <v>6060</v>
      </c>
      <c r="AA1210" t="b">
        <f>OR(ISNA(Y1210),ISNA(Z1210))</f>
        <v>0</v>
      </c>
    </row>
    <row r="1211" spans="1:27" x14ac:dyDescent="0.25">
      <c r="A1211">
        <v>164</v>
      </c>
      <c r="B1211" t="s">
        <v>24</v>
      </c>
      <c r="C1211" t="s">
        <v>34</v>
      </c>
      <c r="D1211" t="s">
        <v>35</v>
      </c>
      <c r="E1211">
        <v>11</v>
      </c>
      <c r="F1211" t="s">
        <v>37</v>
      </c>
      <c r="G1211">
        <v>100</v>
      </c>
      <c r="H1211" t="s">
        <v>27</v>
      </c>
      <c r="I1211" t="s">
        <v>38</v>
      </c>
      <c r="J1211" t="s">
        <v>39</v>
      </c>
      <c r="K1211" t="s">
        <v>30</v>
      </c>
      <c r="L1211" t="s">
        <v>31</v>
      </c>
      <c r="M1211">
        <v>3</v>
      </c>
      <c r="N1211" t="s">
        <v>40</v>
      </c>
      <c r="O1211" t="s">
        <v>41</v>
      </c>
      <c r="P1211">
        <v>28.713100000000001</v>
      </c>
      <c r="Q1211">
        <v>336390.37390000001</v>
      </c>
      <c r="R1211">
        <v>3062104.7230000002</v>
      </c>
      <c r="S1211">
        <v>336409.606157</v>
      </c>
      <c r="T1211">
        <v>3062083.4025099999</v>
      </c>
      <c r="U1211">
        <v>2.8712999999999999E-2</v>
      </c>
      <c r="V1211" t="str">
        <f>VLOOKUP(C1211,'Lines LookUp'!$B$1:$C$12,2,0)</f>
        <v>IM1</v>
      </c>
      <c r="W1211" t="str">
        <f>ROUNDUP(Q1211,3)&amp;"-"&amp;ROUNDUP(R1211,3)</f>
        <v>336390.374-3062104.723</v>
      </c>
      <c r="X1211" t="str">
        <f>ROUNDUP(S1211,3)&amp;"-"&amp;ROUNDUP(T1211,3)</f>
        <v>336409.607-3062083.403</v>
      </c>
      <c r="Y1211">
        <f>VLOOKUP(W1211&amp;"-"&amp;V1211,'Buscoords Workout'!$F:$G,2,0)</f>
        <v>6060</v>
      </c>
      <c r="Z1211">
        <f>VLOOKUP(X1211&amp;"-"&amp;V1211,'Buscoords Workout'!$F:$G,2,0)</f>
        <v>6139</v>
      </c>
      <c r="AA1211" t="b">
        <f>OR(ISNA(Y1211),ISNA(Z1211))</f>
        <v>0</v>
      </c>
    </row>
    <row r="1212" spans="1:27" x14ac:dyDescent="0.25">
      <c r="A1212">
        <v>165</v>
      </c>
      <c r="B1212" t="s">
        <v>24</v>
      </c>
      <c r="C1212" t="s">
        <v>34</v>
      </c>
      <c r="D1212" t="s">
        <v>35</v>
      </c>
      <c r="E1212">
        <v>11</v>
      </c>
      <c r="F1212" t="s">
        <v>37</v>
      </c>
      <c r="G1212">
        <v>100</v>
      </c>
      <c r="H1212" t="s">
        <v>27</v>
      </c>
      <c r="I1212" t="s">
        <v>38</v>
      </c>
      <c r="J1212" t="s">
        <v>39</v>
      </c>
      <c r="K1212" t="s">
        <v>30</v>
      </c>
      <c r="L1212" t="s">
        <v>31</v>
      </c>
      <c r="M1212">
        <v>3</v>
      </c>
      <c r="N1212" t="s">
        <v>40</v>
      </c>
      <c r="O1212" t="s">
        <v>41</v>
      </c>
      <c r="P1212">
        <v>10.765700000000001</v>
      </c>
      <c r="Q1212">
        <v>336409.606157</v>
      </c>
      <c r="R1212">
        <v>3062083.4025099999</v>
      </c>
      <c r="S1212">
        <v>336416.81709999999</v>
      </c>
      <c r="T1212">
        <v>3062075.4086000002</v>
      </c>
      <c r="U1212">
        <v>1.0766E-2</v>
      </c>
      <c r="V1212" t="str">
        <f>VLOOKUP(C1212,'Lines LookUp'!$B$1:$C$12,2,0)</f>
        <v>IM1</v>
      </c>
      <c r="W1212" t="str">
        <f>ROUNDUP(Q1212,3)&amp;"-"&amp;ROUNDUP(R1212,3)</f>
        <v>336409.607-3062083.403</v>
      </c>
      <c r="X1212" t="str">
        <f>ROUNDUP(S1212,3)&amp;"-"&amp;ROUNDUP(T1212,3)</f>
        <v>336416.818-3062075.409</v>
      </c>
      <c r="Y1212">
        <f>VLOOKUP(W1212&amp;"-"&amp;V1212,'Buscoords Workout'!$F:$G,2,0)</f>
        <v>6139</v>
      </c>
      <c r="Z1212">
        <f>VLOOKUP(X1212&amp;"-"&amp;V1212,'Buscoords Workout'!$F:$G,2,0)</f>
        <v>6061</v>
      </c>
      <c r="AA1212" t="b">
        <f>OR(ISNA(Y1212),ISNA(Z1212))</f>
        <v>0</v>
      </c>
    </row>
    <row r="1213" spans="1:27" x14ac:dyDescent="0.25">
      <c r="A1213">
        <v>166</v>
      </c>
      <c r="B1213" t="s">
        <v>24</v>
      </c>
      <c r="C1213" t="s">
        <v>34</v>
      </c>
      <c r="D1213" t="s">
        <v>35</v>
      </c>
      <c r="E1213">
        <v>11</v>
      </c>
      <c r="F1213" t="s">
        <v>37</v>
      </c>
      <c r="G1213">
        <v>100</v>
      </c>
      <c r="H1213" t="s">
        <v>27</v>
      </c>
      <c r="I1213" t="s">
        <v>38</v>
      </c>
      <c r="J1213" t="s">
        <v>39</v>
      </c>
      <c r="K1213" t="s">
        <v>30</v>
      </c>
      <c r="L1213" t="s">
        <v>31</v>
      </c>
      <c r="M1213">
        <v>3</v>
      </c>
      <c r="N1213" t="s">
        <v>40</v>
      </c>
      <c r="O1213" t="s">
        <v>41</v>
      </c>
      <c r="P1213">
        <v>15.6351</v>
      </c>
      <c r="Q1213">
        <v>336416.81709999999</v>
      </c>
      <c r="R1213">
        <v>3062075.4086000002</v>
      </c>
      <c r="S1213">
        <v>336424.14943799999</v>
      </c>
      <c r="T1213">
        <v>3062061.5994199999</v>
      </c>
      <c r="U1213">
        <v>1.5635E-2</v>
      </c>
      <c r="V1213" t="str">
        <f>VLOOKUP(C1213,'Lines LookUp'!$B$1:$C$12,2,0)</f>
        <v>IM1</v>
      </c>
      <c r="W1213" t="str">
        <f>ROUNDUP(Q1213,3)&amp;"-"&amp;ROUNDUP(R1213,3)</f>
        <v>336416.818-3062075.409</v>
      </c>
      <c r="X1213" t="str">
        <f>ROUNDUP(S1213,3)&amp;"-"&amp;ROUNDUP(T1213,3)</f>
        <v>336424.15-3062061.6</v>
      </c>
      <c r="Y1213">
        <f>VLOOKUP(W1213&amp;"-"&amp;V1213,'Buscoords Workout'!$F:$G,2,0)</f>
        <v>6061</v>
      </c>
      <c r="Z1213">
        <f>VLOOKUP(X1213&amp;"-"&amp;V1213,'Buscoords Workout'!$F:$G,2,0)</f>
        <v>6138</v>
      </c>
      <c r="AA1213" t="b">
        <f>OR(ISNA(Y1213),ISNA(Z1213))</f>
        <v>0</v>
      </c>
    </row>
    <row r="1214" spans="1:27" x14ac:dyDescent="0.25">
      <c r="A1214">
        <v>167</v>
      </c>
      <c r="B1214" t="s">
        <v>24</v>
      </c>
      <c r="C1214" t="s">
        <v>34</v>
      </c>
      <c r="D1214" t="s">
        <v>35</v>
      </c>
      <c r="E1214">
        <v>11</v>
      </c>
      <c r="F1214" t="s">
        <v>37</v>
      </c>
      <c r="G1214">
        <v>100</v>
      </c>
      <c r="H1214" t="s">
        <v>27</v>
      </c>
      <c r="I1214" t="s">
        <v>38</v>
      </c>
      <c r="J1214" t="s">
        <v>39</v>
      </c>
      <c r="K1214" t="s">
        <v>30</v>
      </c>
      <c r="L1214" t="s">
        <v>31</v>
      </c>
      <c r="M1214">
        <v>3</v>
      </c>
      <c r="N1214" t="s">
        <v>40</v>
      </c>
      <c r="O1214" t="s">
        <v>41</v>
      </c>
      <c r="P1214">
        <v>1.3927700000000001</v>
      </c>
      <c r="Q1214">
        <v>336424.14943799999</v>
      </c>
      <c r="R1214">
        <v>3062061.5994199999</v>
      </c>
      <c r="S1214">
        <v>336424.8026</v>
      </c>
      <c r="T1214">
        <v>3062060.3692999999</v>
      </c>
      <c r="U1214">
        <v>1.3929999999999999E-3</v>
      </c>
      <c r="V1214" t="str">
        <f>VLOOKUP(C1214,'Lines LookUp'!$B$1:$C$12,2,0)</f>
        <v>IM1</v>
      </c>
      <c r="W1214" t="str">
        <f>ROUNDUP(Q1214,3)&amp;"-"&amp;ROUNDUP(R1214,3)</f>
        <v>336424.15-3062061.6</v>
      </c>
      <c r="X1214" t="str">
        <f>ROUNDUP(S1214,3)&amp;"-"&amp;ROUNDUP(T1214,3)</f>
        <v>336424.803-3062060.37</v>
      </c>
      <c r="Y1214">
        <f>VLOOKUP(W1214&amp;"-"&amp;V1214,'Buscoords Workout'!$F:$G,2,0)</f>
        <v>6138</v>
      </c>
      <c r="Z1214">
        <f>VLOOKUP(X1214&amp;"-"&amp;V1214,'Buscoords Workout'!$F:$G,2,0)</f>
        <v>6062</v>
      </c>
      <c r="AA1214" t="b">
        <f>OR(ISNA(Y1214),ISNA(Z1214))</f>
        <v>0</v>
      </c>
    </row>
    <row r="1215" spans="1:27" x14ac:dyDescent="0.25">
      <c r="A1215">
        <v>168</v>
      </c>
      <c r="B1215" t="s">
        <v>24</v>
      </c>
      <c r="C1215" t="s">
        <v>34</v>
      </c>
      <c r="D1215" t="s">
        <v>35</v>
      </c>
      <c r="E1215">
        <v>11</v>
      </c>
      <c r="F1215" t="s">
        <v>42</v>
      </c>
      <c r="G1215">
        <v>300</v>
      </c>
      <c r="H1215" t="s">
        <v>27</v>
      </c>
      <c r="I1215" t="s">
        <v>28</v>
      </c>
      <c r="J1215" t="s">
        <v>39</v>
      </c>
      <c r="K1215" t="s">
        <v>49</v>
      </c>
      <c r="L1215" t="s">
        <v>31</v>
      </c>
      <c r="M1215">
        <v>3</v>
      </c>
      <c r="N1215" t="s">
        <v>40</v>
      </c>
      <c r="O1215" t="s">
        <v>41</v>
      </c>
      <c r="P1215">
        <v>3.22288</v>
      </c>
      <c r="Q1215">
        <v>336424.8026</v>
      </c>
      <c r="R1215">
        <v>3062060.3692999999</v>
      </c>
      <c r="S1215">
        <v>336424.67055600003</v>
      </c>
      <c r="T1215">
        <v>3062057.1491200002</v>
      </c>
      <c r="U1215">
        <v>3.2230000000000002E-3</v>
      </c>
      <c r="V1215" t="str">
        <f>VLOOKUP(C1215,'Lines LookUp'!$B$1:$C$12,2,0)</f>
        <v>IM1</v>
      </c>
      <c r="W1215" t="str">
        <f>ROUNDUP(Q1215,3)&amp;"-"&amp;ROUNDUP(R1215,3)</f>
        <v>336424.803-3062060.37</v>
      </c>
      <c r="X1215" t="str">
        <f>ROUNDUP(S1215,3)&amp;"-"&amp;ROUNDUP(T1215,3)</f>
        <v>336424.671-3062057.15</v>
      </c>
      <c r="Y1215">
        <f>VLOOKUP(W1215&amp;"-"&amp;V1215,'Buscoords Workout'!$F:$G,2,0)</f>
        <v>6062</v>
      </c>
      <c r="Z1215">
        <f>VLOOKUP(X1215&amp;"-"&amp;V1215,'Buscoords Workout'!$F:$G,2,0)</f>
        <v>6137</v>
      </c>
      <c r="AA1215" t="b">
        <f>OR(ISNA(Y1215),ISNA(Z1215))</f>
        <v>0</v>
      </c>
    </row>
    <row r="1216" spans="1:27" x14ac:dyDescent="0.25">
      <c r="A1216">
        <v>169</v>
      </c>
      <c r="B1216" t="s">
        <v>24</v>
      </c>
      <c r="C1216" t="s">
        <v>34</v>
      </c>
      <c r="D1216" t="s">
        <v>35</v>
      </c>
      <c r="E1216">
        <v>11</v>
      </c>
      <c r="F1216" t="s">
        <v>42</v>
      </c>
      <c r="G1216">
        <v>300</v>
      </c>
      <c r="H1216" t="s">
        <v>27</v>
      </c>
      <c r="I1216" t="s">
        <v>28</v>
      </c>
      <c r="J1216" t="s">
        <v>39</v>
      </c>
      <c r="K1216" t="s">
        <v>49</v>
      </c>
      <c r="L1216" t="s">
        <v>31</v>
      </c>
      <c r="M1216">
        <v>3</v>
      </c>
      <c r="N1216" t="s">
        <v>40</v>
      </c>
      <c r="O1216" t="s">
        <v>41</v>
      </c>
      <c r="P1216">
        <v>29.817900000000002</v>
      </c>
      <c r="Q1216">
        <v>336424.67055600003</v>
      </c>
      <c r="R1216">
        <v>3062057.1491200002</v>
      </c>
      <c r="S1216">
        <v>336423.44890000002</v>
      </c>
      <c r="T1216">
        <v>3062027.3563000001</v>
      </c>
      <c r="U1216">
        <v>2.9818000000000001E-2</v>
      </c>
      <c r="V1216" t="str">
        <f>VLOOKUP(C1216,'Lines LookUp'!$B$1:$C$12,2,0)</f>
        <v>IM1</v>
      </c>
      <c r="W1216" t="str">
        <f>ROUNDUP(Q1216,3)&amp;"-"&amp;ROUNDUP(R1216,3)</f>
        <v>336424.671-3062057.15</v>
      </c>
      <c r="X1216" t="str">
        <f>ROUNDUP(S1216,3)&amp;"-"&amp;ROUNDUP(T1216,3)</f>
        <v>336423.449-3062027.357</v>
      </c>
      <c r="Y1216">
        <f>VLOOKUP(W1216&amp;"-"&amp;V1216,'Buscoords Workout'!$F:$G,2,0)</f>
        <v>6137</v>
      </c>
      <c r="Z1216">
        <f>VLOOKUP(X1216&amp;"-"&amp;V1216,'Buscoords Workout'!$F:$G,2,0)</f>
        <v>6063</v>
      </c>
      <c r="AA1216" t="b">
        <f>OR(ISNA(Y1216),ISNA(Z1216))</f>
        <v>0</v>
      </c>
    </row>
    <row r="1217" spans="1:27" x14ac:dyDescent="0.25">
      <c r="A1217">
        <v>170</v>
      </c>
      <c r="B1217" t="s">
        <v>24</v>
      </c>
      <c r="C1217" t="s">
        <v>34</v>
      </c>
      <c r="D1217" t="s">
        <v>35</v>
      </c>
      <c r="E1217">
        <v>11</v>
      </c>
      <c r="F1217" t="s">
        <v>37</v>
      </c>
      <c r="G1217">
        <v>100</v>
      </c>
      <c r="H1217" t="s">
        <v>27</v>
      </c>
      <c r="I1217" t="s">
        <v>38</v>
      </c>
      <c r="J1217" t="s">
        <v>39</v>
      </c>
      <c r="K1217" t="s">
        <v>30</v>
      </c>
      <c r="L1217" t="s">
        <v>31</v>
      </c>
      <c r="M1217">
        <v>3</v>
      </c>
      <c r="N1217" t="s">
        <v>40</v>
      </c>
      <c r="O1217" t="s">
        <v>41</v>
      </c>
      <c r="P1217">
        <v>55.859699999999997</v>
      </c>
      <c r="Q1217">
        <v>336423.44890000002</v>
      </c>
      <c r="R1217">
        <v>3062027.3563000001</v>
      </c>
      <c r="S1217">
        <v>336385.14740000002</v>
      </c>
      <c r="T1217">
        <v>3061986.6954999999</v>
      </c>
      <c r="U1217">
        <v>5.586E-2</v>
      </c>
      <c r="V1217" t="str">
        <f>VLOOKUP(C1217,'Lines LookUp'!$B$1:$C$12,2,0)</f>
        <v>IM1</v>
      </c>
      <c r="W1217" t="str">
        <f>ROUNDUP(Q1217,3)&amp;"-"&amp;ROUNDUP(R1217,3)</f>
        <v>336423.449-3062027.357</v>
      </c>
      <c r="X1217" t="str">
        <f>ROUNDUP(S1217,3)&amp;"-"&amp;ROUNDUP(T1217,3)</f>
        <v>336385.148-3061986.696</v>
      </c>
      <c r="Y1217">
        <f>VLOOKUP(W1217&amp;"-"&amp;V1217,'Buscoords Workout'!$F:$G,2,0)</f>
        <v>6063</v>
      </c>
      <c r="Z1217">
        <f>VLOOKUP(X1217&amp;"-"&amp;V1217,'Buscoords Workout'!$F:$G,2,0)</f>
        <v>6064</v>
      </c>
      <c r="AA1217" t="b">
        <f>OR(ISNA(Y1217),ISNA(Z1217))</f>
        <v>0</v>
      </c>
    </row>
    <row r="1218" spans="1:27" x14ac:dyDescent="0.25">
      <c r="A1218">
        <v>171</v>
      </c>
      <c r="B1218" t="s">
        <v>24</v>
      </c>
      <c r="C1218" t="s">
        <v>34</v>
      </c>
      <c r="D1218" t="s">
        <v>35</v>
      </c>
      <c r="E1218">
        <v>11</v>
      </c>
      <c r="F1218" t="s">
        <v>37</v>
      </c>
      <c r="G1218">
        <v>100</v>
      </c>
      <c r="H1218" t="s">
        <v>27</v>
      </c>
      <c r="I1218" t="s">
        <v>38</v>
      </c>
      <c r="J1218" t="s">
        <v>39</v>
      </c>
      <c r="K1218" t="s">
        <v>30</v>
      </c>
      <c r="L1218" t="s">
        <v>31</v>
      </c>
      <c r="M1218">
        <v>3</v>
      </c>
      <c r="N1218" t="s">
        <v>40</v>
      </c>
      <c r="O1218" t="s">
        <v>41</v>
      </c>
      <c r="P1218">
        <v>37.038699999999999</v>
      </c>
      <c r="Q1218">
        <v>336385.14740000002</v>
      </c>
      <c r="R1218">
        <v>3061986.6954999999</v>
      </c>
      <c r="S1218">
        <v>336361.11479999998</v>
      </c>
      <c r="T1218">
        <v>3061958.5122000002</v>
      </c>
      <c r="U1218">
        <v>3.7039000000000002E-2</v>
      </c>
      <c r="V1218" t="str">
        <f>VLOOKUP(C1218,'Lines LookUp'!$B$1:$C$12,2,0)</f>
        <v>IM1</v>
      </c>
      <c r="W1218" t="str">
        <f>ROUNDUP(Q1218,3)&amp;"-"&amp;ROUNDUP(R1218,3)</f>
        <v>336385.148-3061986.696</v>
      </c>
      <c r="X1218" t="str">
        <f>ROUNDUP(S1218,3)&amp;"-"&amp;ROUNDUP(T1218,3)</f>
        <v>336361.115-3061958.513</v>
      </c>
      <c r="Y1218">
        <f>VLOOKUP(W1218&amp;"-"&amp;V1218,'Buscoords Workout'!$F:$G,2,0)</f>
        <v>6064</v>
      </c>
      <c r="Z1218">
        <f>VLOOKUP(X1218&amp;"-"&amp;V1218,'Buscoords Workout'!$F:$G,2,0)</f>
        <v>6065</v>
      </c>
      <c r="AA1218" t="b">
        <f>OR(ISNA(Y1218),ISNA(Z1218))</f>
        <v>0</v>
      </c>
    </row>
    <row r="1219" spans="1:27" x14ac:dyDescent="0.25">
      <c r="A1219">
        <v>172</v>
      </c>
      <c r="B1219" t="s">
        <v>24</v>
      </c>
      <c r="C1219" t="s">
        <v>34</v>
      </c>
      <c r="D1219" t="s">
        <v>35</v>
      </c>
      <c r="E1219">
        <v>11</v>
      </c>
      <c r="F1219" t="s">
        <v>37</v>
      </c>
      <c r="G1219">
        <v>100</v>
      </c>
      <c r="H1219" t="s">
        <v>27</v>
      </c>
      <c r="I1219" t="s">
        <v>38</v>
      </c>
      <c r="J1219" t="s">
        <v>39</v>
      </c>
      <c r="K1219" t="s">
        <v>30</v>
      </c>
      <c r="L1219" t="s">
        <v>31</v>
      </c>
      <c r="M1219">
        <v>3</v>
      </c>
      <c r="N1219" t="s">
        <v>40</v>
      </c>
      <c r="O1219" t="s">
        <v>41</v>
      </c>
      <c r="P1219">
        <v>35.900300000000001</v>
      </c>
      <c r="Q1219">
        <v>336361.11479999998</v>
      </c>
      <c r="R1219">
        <v>3061958.5122000002</v>
      </c>
      <c r="S1219">
        <v>336337.29300000001</v>
      </c>
      <c r="T1219">
        <v>3061931.6542000002</v>
      </c>
      <c r="U1219">
        <v>3.5900000000000001E-2</v>
      </c>
      <c r="V1219" t="str">
        <f>VLOOKUP(C1219,'Lines LookUp'!$B$1:$C$12,2,0)</f>
        <v>IM1</v>
      </c>
      <c r="W1219" t="str">
        <f>ROUNDUP(Q1219,3)&amp;"-"&amp;ROUNDUP(R1219,3)</f>
        <v>336361.115-3061958.513</v>
      </c>
      <c r="X1219" t="str">
        <f>ROUNDUP(S1219,3)&amp;"-"&amp;ROUNDUP(T1219,3)</f>
        <v>336337.293-3061931.655</v>
      </c>
      <c r="Y1219">
        <f>VLOOKUP(W1219&amp;"-"&amp;V1219,'Buscoords Workout'!$F:$G,2,0)</f>
        <v>6065</v>
      </c>
      <c r="Z1219">
        <f>VLOOKUP(X1219&amp;"-"&amp;V1219,'Buscoords Workout'!$F:$G,2,0)</f>
        <v>6066</v>
      </c>
      <c r="AA1219" t="b">
        <f>OR(ISNA(Y1219),ISNA(Z1219))</f>
        <v>0</v>
      </c>
    </row>
    <row r="1220" spans="1:27" x14ac:dyDescent="0.25">
      <c r="A1220">
        <v>175</v>
      </c>
      <c r="B1220" t="s">
        <v>24</v>
      </c>
      <c r="C1220" t="s">
        <v>34</v>
      </c>
      <c r="D1220" t="s">
        <v>35</v>
      </c>
      <c r="E1220">
        <v>11</v>
      </c>
      <c r="F1220" t="s">
        <v>37</v>
      </c>
      <c r="G1220">
        <v>100</v>
      </c>
      <c r="H1220" t="s">
        <v>27</v>
      </c>
      <c r="I1220" t="s">
        <v>38</v>
      </c>
      <c r="J1220" t="s">
        <v>39</v>
      </c>
      <c r="K1220" t="s">
        <v>30</v>
      </c>
      <c r="L1220" t="s">
        <v>31</v>
      </c>
      <c r="M1220">
        <v>3</v>
      </c>
      <c r="N1220" t="s">
        <v>40</v>
      </c>
      <c r="O1220" t="s">
        <v>41</v>
      </c>
      <c r="P1220">
        <v>106.94199999999999</v>
      </c>
      <c r="Q1220">
        <v>336295.87349999999</v>
      </c>
      <c r="R1220">
        <v>3061884.9558999999</v>
      </c>
      <c r="S1220">
        <v>336205.89449999999</v>
      </c>
      <c r="T1220">
        <v>3061827.1603000001</v>
      </c>
      <c r="U1220">
        <v>0.106942</v>
      </c>
      <c r="V1220" t="str">
        <f>VLOOKUP(C1220,'Lines LookUp'!$B$1:$C$12,2,0)</f>
        <v>IM1</v>
      </c>
      <c r="W1220" t="str">
        <f>ROUNDUP(Q1220,3)&amp;"-"&amp;ROUNDUP(R1220,3)</f>
        <v>336295.874-3061884.956</v>
      </c>
      <c r="X1220" t="str">
        <f>ROUNDUP(S1220,3)&amp;"-"&amp;ROUNDUP(T1220,3)</f>
        <v>336205.895-3061827.161</v>
      </c>
      <c r="Y1220">
        <f>VLOOKUP(W1220&amp;"-"&amp;V1220,'Buscoords Workout'!$F:$G,2,0)</f>
        <v>6067</v>
      </c>
      <c r="Z1220">
        <f>VLOOKUP(X1220&amp;"-"&amp;V1220,'Buscoords Workout'!$F:$G,2,0)</f>
        <v>6068</v>
      </c>
      <c r="AA1220" t="b">
        <f>OR(ISNA(Y1220),ISNA(Z1220))</f>
        <v>0</v>
      </c>
    </row>
    <row r="1221" spans="1:27" x14ac:dyDescent="0.25">
      <c r="A1221">
        <v>176</v>
      </c>
      <c r="B1221" t="s">
        <v>24</v>
      </c>
      <c r="C1221" t="s">
        <v>34</v>
      </c>
      <c r="D1221" t="s">
        <v>35</v>
      </c>
      <c r="E1221">
        <v>11</v>
      </c>
      <c r="F1221" t="s">
        <v>37</v>
      </c>
      <c r="G1221">
        <v>100</v>
      </c>
      <c r="H1221" t="s">
        <v>27</v>
      </c>
      <c r="I1221" t="s">
        <v>38</v>
      </c>
      <c r="J1221" t="s">
        <v>39</v>
      </c>
      <c r="K1221" t="s">
        <v>30</v>
      </c>
      <c r="L1221" t="s">
        <v>31</v>
      </c>
      <c r="M1221">
        <v>3</v>
      </c>
      <c r="N1221" t="s">
        <v>40</v>
      </c>
      <c r="O1221" t="s">
        <v>41</v>
      </c>
      <c r="P1221">
        <v>2.1282800000000002</v>
      </c>
      <c r="Q1221">
        <v>336205.89449999999</v>
      </c>
      <c r="R1221">
        <v>3061827.1603000001</v>
      </c>
      <c r="S1221">
        <v>336204.10379999998</v>
      </c>
      <c r="T1221">
        <v>3061826.0101000001</v>
      </c>
      <c r="U1221">
        <v>2.1280000000000001E-3</v>
      </c>
      <c r="V1221" t="str">
        <f>VLOOKUP(C1221,'Lines LookUp'!$B$1:$C$12,2,0)</f>
        <v>IM1</v>
      </c>
      <c r="W1221" t="str">
        <f>ROUNDUP(Q1221,3)&amp;"-"&amp;ROUNDUP(R1221,3)</f>
        <v>336205.895-3061827.161</v>
      </c>
      <c r="X1221" t="str">
        <f>ROUNDUP(S1221,3)&amp;"-"&amp;ROUNDUP(T1221,3)</f>
        <v>336204.104-3061826.011</v>
      </c>
      <c r="Y1221">
        <f>VLOOKUP(W1221&amp;"-"&amp;V1221,'Buscoords Workout'!$F:$G,2,0)</f>
        <v>6068</v>
      </c>
      <c r="Z1221">
        <f>VLOOKUP(X1221&amp;"-"&amp;V1221,'Buscoords Workout'!$F:$G,2,0)</f>
        <v>6069</v>
      </c>
      <c r="AA1221" t="b">
        <f>OR(ISNA(Y1221),ISNA(Z1221))</f>
        <v>0</v>
      </c>
    </row>
    <row r="1222" spans="1:27" x14ac:dyDescent="0.25">
      <c r="A1222">
        <v>177</v>
      </c>
      <c r="B1222" t="s">
        <v>24</v>
      </c>
      <c r="C1222" t="s">
        <v>34</v>
      </c>
      <c r="D1222" t="s">
        <v>35</v>
      </c>
      <c r="E1222">
        <v>11</v>
      </c>
      <c r="F1222" t="s">
        <v>37</v>
      </c>
      <c r="G1222">
        <v>100</v>
      </c>
      <c r="H1222" t="s">
        <v>27</v>
      </c>
      <c r="I1222" t="s">
        <v>38</v>
      </c>
      <c r="J1222" t="s">
        <v>39</v>
      </c>
      <c r="K1222" t="s">
        <v>30</v>
      </c>
      <c r="L1222" t="s">
        <v>31</v>
      </c>
      <c r="M1222">
        <v>3</v>
      </c>
      <c r="N1222" t="s">
        <v>40</v>
      </c>
      <c r="O1222" t="s">
        <v>41</v>
      </c>
      <c r="P1222">
        <v>10.235200000000001</v>
      </c>
      <c r="Q1222">
        <v>336204.10379999998</v>
      </c>
      <c r="R1222">
        <v>3061826.0101000001</v>
      </c>
      <c r="S1222">
        <v>336195.12499400001</v>
      </c>
      <c r="T1222">
        <v>3061821.09681</v>
      </c>
      <c r="U1222">
        <v>1.0234999999999999E-2</v>
      </c>
      <c r="V1222" t="str">
        <f>VLOOKUP(C1222,'Lines LookUp'!$B$1:$C$12,2,0)</f>
        <v>IM1</v>
      </c>
      <c r="W1222" t="str">
        <f>ROUNDUP(Q1222,3)&amp;"-"&amp;ROUNDUP(R1222,3)</f>
        <v>336204.104-3061826.011</v>
      </c>
      <c r="X1222" t="str">
        <f>ROUNDUP(S1222,3)&amp;"-"&amp;ROUNDUP(T1222,3)</f>
        <v>336195.125-3061821.097</v>
      </c>
      <c r="Y1222">
        <f>VLOOKUP(W1222&amp;"-"&amp;V1222,'Buscoords Workout'!$F:$G,2,0)</f>
        <v>6069</v>
      </c>
      <c r="Z1222">
        <f>VLOOKUP(X1222&amp;"-"&amp;V1222,'Buscoords Workout'!$F:$G,2,0)</f>
        <v>6004</v>
      </c>
      <c r="AA1222" t="b">
        <f>OR(ISNA(Y1222),ISNA(Z1222))</f>
        <v>0</v>
      </c>
    </row>
    <row r="1223" spans="1:27" x14ac:dyDescent="0.25">
      <c r="A1223">
        <v>178</v>
      </c>
      <c r="B1223" t="s">
        <v>24</v>
      </c>
      <c r="C1223" t="s">
        <v>34</v>
      </c>
      <c r="D1223" t="s">
        <v>35</v>
      </c>
      <c r="E1223">
        <v>11</v>
      </c>
      <c r="F1223" t="s">
        <v>37</v>
      </c>
      <c r="G1223">
        <v>100</v>
      </c>
      <c r="H1223" t="s">
        <v>27</v>
      </c>
      <c r="I1223" t="s">
        <v>38</v>
      </c>
      <c r="J1223" t="s">
        <v>39</v>
      </c>
      <c r="K1223" t="s">
        <v>30</v>
      </c>
      <c r="L1223" t="s">
        <v>31</v>
      </c>
      <c r="M1223">
        <v>3</v>
      </c>
      <c r="N1223" t="s">
        <v>40</v>
      </c>
      <c r="O1223" t="s">
        <v>41</v>
      </c>
      <c r="P1223">
        <v>98.551500000000004</v>
      </c>
      <c r="Q1223">
        <v>336195.12499400001</v>
      </c>
      <c r="R1223">
        <v>3061821.09681</v>
      </c>
      <c r="S1223">
        <v>336108.67090000003</v>
      </c>
      <c r="T1223">
        <v>3061773.7883000001</v>
      </c>
      <c r="U1223">
        <v>9.8552000000000001E-2</v>
      </c>
      <c r="V1223" t="str">
        <f>VLOOKUP(C1223,'Lines LookUp'!$B$1:$C$12,2,0)</f>
        <v>IM1</v>
      </c>
      <c r="W1223" t="str">
        <f>ROUNDUP(Q1223,3)&amp;"-"&amp;ROUNDUP(R1223,3)</f>
        <v>336195.125-3061821.097</v>
      </c>
      <c r="X1223" t="str">
        <f>ROUNDUP(S1223,3)&amp;"-"&amp;ROUNDUP(T1223,3)</f>
        <v>336108.671-3061773.789</v>
      </c>
      <c r="Y1223">
        <f>VLOOKUP(W1223&amp;"-"&amp;V1223,'Buscoords Workout'!$F:$G,2,0)</f>
        <v>6004</v>
      </c>
      <c r="Z1223">
        <f>VLOOKUP(X1223&amp;"-"&amp;V1223,'Buscoords Workout'!$F:$G,2,0)</f>
        <v>6110</v>
      </c>
      <c r="AA1223" t="b">
        <f>OR(ISNA(Y1223),ISNA(Z1223))</f>
        <v>0</v>
      </c>
    </row>
    <row r="1224" spans="1:27" x14ac:dyDescent="0.25">
      <c r="A1224">
        <v>179</v>
      </c>
      <c r="B1224" t="s">
        <v>24</v>
      </c>
      <c r="C1224" t="s">
        <v>34</v>
      </c>
      <c r="D1224" t="s">
        <v>35</v>
      </c>
      <c r="E1224">
        <v>11</v>
      </c>
      <c r="F1224" t="s">
        <v>37</v>
      </c>
      <c r="G1224">
        <v>100</v>
      </c>
      <c r="H1224" t="s">
        <v>27</v>
      </c>
      <c r="I1224" t="s">
        <v>38</v>
      </c>
      <c r="J1224" t="s">
        <v>39</v>
      </c>
      <c r="K1224" t="s">
        <v>30</v>
      </c>
      <c r="L1224" t="s">
        <v>31</v>
      </c>
      <c r="M1224">
        <v>3</v>
      </c>
      <c r="N1224" t="s">
        <v>40</v>
      </c>
      <c r="O1224" t="s">
        <v>41</v>
      </c>
      <c r="P1224">
        <v>9.0212500000000002</v>
      </c>
      <c r="Q1224">
        <v>336108.67090000003</v>
      </c>
      <c r="R1224">
        <v>3061773.7883000001</v>
      </c>
      <c r="S1224">
        <v>336100.9057</v>
      </c>
      <c r="T1224">
        <v>3061769.1965000001</v>
      </c>
      <c r="U1224">
        <v>9.0209999999999995E-3</v>
      </c>
      <c r="V1224" t="str">
        <f>VLOOKUP(C1224,'Lines LookUp'!$B$1:$C$12,2,0)</f>
        <v>IM1</v>
      </c>
      <c r="W1224" t="str">
        <f>ROUNDUP(Q1224,3)&amp;"-"&amp;ROUNDUP(R1224,3)</f>
        <v>336108.671-3061773.789</v>
      </c>
      <c r="X1224" t="str">
        <f>ROUNDUP(S1224,3)&amp;"-"&amp;ROUNDUP(T1224,3)</f>
        <v>336100.906-3061769.197</v>
      </c>
      <c r="Y1224">
        <f>VLOOKUP(W1224&amp;"-"&amp;V1224,'Buscoords Workout'!$F:$G,2,0)</f>
        <v>6110</v>
      </c>
      <c r="Z1224">
        <f>VLOOKUP(X1224&amp;"-"&amp;V1224,'Buscoords Workout'!$F:$G,2,0)</f>
        <v>6074</v>
      </c>
      <c r="AA1224" t="b">
        <f>OR(ISNA(Y1224),ISNA(Z1224))</f>
        <v>0</v>
      </c>
    </row>
    <row r="1225" spans="1:27" x14ac:dyDescent="0.25">
      <c r="A1225">
        <v>180</v>
      </c>
      <c r="B1225" t="s">
        <v>24</v>
      </c>
      <c r="C1225" t="s">
        <v>34</v>
      </c>
      <c r="D1225" t="s">
        <v>35</v>
      </c>
      <c r="E1225">
        <v>11</v>
      </c>
      <c r="F1225" t="s">
        <v>37</v>
      </c>
      <c r="G1225">
        <v>100</v>
      </c>
      <c r="H1225" t="s">
        <v>27</v>
      </c>
      <c r="I1225" t="s">
        <v>38</v>
      </c>
      <c r="J1225" t="s">
        <v>39</v>
      </c>
      <c r="K1225" t="s">
        <v>30</v>
      </c>
      <c r="L1225" t="s">
        <v>31</v>
      </c>
      <c r="M1225">
        <v>3</v>
      </c>
      <c r="N1225" t="s">
        <v>40</v>
      </c>
      <c r="O1225" t="s">
        <v>41</v>
      </c>
      <c r="P1225">
        <v>3.3230599999999999</v>
      </c>
      <c r="Q1225">
        <v>336100.9057</v>
      </c>
      <c r="R1225">
        <v>3061769.1965000001</v>
      </c>
      <c r="S1225">
        <v>336098.04529699998</v>
      </c>
      <c r="T1225">
        <v>3061767.5051000002</v>
      </c>
      <c r="U1225">
        <v>3.323E-3</v>
      </c>
      <c r="V1225" t="str">
        <f>VLOOKUP(C1225,'Lines LookUp'!$B$1:$C$12,2,0)</f>
        <v>IM1</v>
      </c>
      <c r="W1225" t="str">
        <f>ROUNDUP(Q1225,3)&amp;"-"&amp;ROUNDUP(R1225,3)</f>
        <v>336100.906-3061769.197</v>
      </c>
      <c r="X1225" t="str">
        <f>ROUNDUP(S1225,3)&amp;"-"&amp;ROUNDUP(T1225,3)</f>
        <v>336098.046-3061767.506</v>
      </c>
      <c r="Y1225">
        <f>VLOOKUP(W1225&amp;"-"&amp;V1225,'Buscoords Workout'!$F:$G,2,0)</f>
        <v>6074</v>
      </c>
      <c r="Z1225">
        <f>VLOOKUP(X1225&amp;"-"&amp;V1225,'Buscoords Workout'!$F:$G,2,0)</f>
        <v>6124</v>
      </c>
      <c r="AA1225" t="b">
        <f>OR(ISNA(Y1225),ISNA(Z1225))</f>
        <v>0</v>
      </c>
    </row>
    <row r="1226" spans="1:27" x14ac:dyDescent="0.25">
      <c r="A1226">
        <v>181</v>
      </c>
      <c r="B1226" t="s">
        <v>24</v>
      </c>
      <c r="C1226" t="s">
        <v>34</v>
      </c>
      <c r="D1226" t="s">
        <v>35</v>
      </c>
      <c r="E1226">
        <v>11</v>
      </c>
      <c r="F1226" t="s">
        <v>37</v>
      </c>
      <c r="G1226">
        <v>100</v>
      </c>
      <c r="H1226" t="s">
        <v>27</v>
      </c>
      <c r="I1226" t="s">
        <v>38</v>
      </c>
      <c r="J1226" t="s">
        <v>39</v>
      </c>
      <c r="K1226" t="s">
        <v>30</v>
      </c>
      <c r="L1226" t="s">
        <v>31</v>
      </c>
      <c r="M1226">
        <v>3</v>
      </c>
      <c r="N1226" t="s">
        <v>40</v>
      </c>
      <c r="O1226" t="s">
        <v>41</v>
      </c>
      <c r="P1226">
        <v>126.29300000000001</v>
      </c>
      <c r="Q1226">
        <v>336098.04529699998</v>
      </c>
      <c r="R1226">
        <v>3061767.5051000002</v>
      </c>
      <c r="S1226">
        <v>335989.3358</v>
      </c>
      <c r="T1226">
        <v>3061703.2237</v>
      </c>
      <c r="U1226">
        <v>0.12629299999999999</v>
      </c>
      <c r="V1226" t="str">
        <f>VLOOKUP(C1226,'Lines LookUp'!$B$1:$C$12,2,0)</f>
        <v>IM1</v>
      </c>
      <c r="W1226" t="str">
        <f>ROUNDUP(Q1226,3)&amp;"-"&amp;ROUNDUP(R1226,3)</f>
        <v>336098.046-3061767.506</v>
      </c>
      <c r="X1226" t="str">
        <f>ROUNDUP(S1226,3)&amp;"-"&amp;ROUNDUP(T1226,3)</f>
        <v>335989.336-3061703.224</v>
      </c>
      <c r="Y1226">
        <f>VLOOKUP(W1226&amp;"-"&amp;V1226,'Buscoords Workout'!$F:$G,2,0)</f>
        <v>6124</v>
      </c>
      <c r="Z1226">
        <f>VLOOKUP(X1226&amp;"-"&amp;V1226,'Buscoords Workout'!$F:$G,2,0)</f>
        <v>6075</v>
      </c>
      <c r="AA1226" t="b">
        <f>OR(ISNA(Y1226),ISNA(Z1226))</f>
        <v>0</v>
      </c>
    </row>
    <row r="1227" spans="1:27" x14ac:dyDescent="0.25">
      <c r="A1227">
        <v>182</v>
      </c>
      <c r="B1227" t="s">
        <v>24</v>
      </c>
      <c r="C1227" t="s">
        <v>34</v>
      </c>
      <c r="D1227" t="s">
        <v>35</v>
      </c>
      <c r="E1227">
        <v>11</v>
      </c>
      <c r="F1227" t="s">
        <v>37</v>
      </c>
      <c r="G1227">
        <v>100</v>
      </c>
      <c r="H1227" t="s">
        <v>27</v>
      </c>
      <c r="I1227" t="s">
        <v>38</v>
      </c>
      <c r="J1227" t="s">
        <v>39</v>
      </c>
      <c r="K1227" t="s">
        <v>30</v>
      </c>
      <c r="L1227" t="s">
        <v>31</v>
      </c>
      <c r="M1227">
        <v>3</v>
      </c>
      <c r="N1227" t="s">
        <v>40</v>
      </c>
      <c r="O1227" t="s">
        <v>41</v>
      </c>
      <c r="P1227">
        <v>84.913200000000003</v>
      </c>
      <c r="Q1227">
        <v>335989.3358</v>
      </c>
      <c r="R1227">
        <v>3061703.2237</v>
      </c>
      <c r="S1227">
        <v>335915.53249999997</v>
      </c>
      <c r="T1227">
        <v>3061661.2316999999</v>
      </c>
      <c r="U1227">
        <v>8.4913000000000002E-2</v>
      </c>
      <c r="V1227" t="str">
        <f>VLOOKUP(C1227,'Lines LookUp'!$B$1:$C$12,2,0)</f>
        <v>IM1</v>
      </c>
      <c r="W1227" t="str">
        <f>ROUNDUP(Q1227,3)&amp;"-"&amp;ROUNDUP(R1227,3)</f>
        <v>335989.336-3061703.224</v>
      </c>
      <c r="X1227" t="str">
        <f>ROUNDUP(S1227,3)&amp;"-"&amp;ROUNDUP(T1227,3)</f>
        <v>335915.533-3061661.232</v>
      </c>
      <c r="Y1227">
        <f>VLOOKUP(W1227&amp;"-"&amp;V1227,'Buscoords Workout'!$F:$G,2,0)</f>
        <v>6075</v>
      </c>
      <c r="Z1227">
        <f>VLOOKUP(X1227&amp;"-"&amp;V1227,'Buscoords Workout'!$F:$G,2,0)</f>
        <v>6076</v>
      </c>
      <c r="AA1227" t="b">
        <f>OR(ISNA(Y1227),ISNA(Z1227))</f>
        <v>0</v>
      </c>
    </row>
    <row r="1228" spans="1:27" x14ac:dyDescent="0.25">
      <c r="A1228">
        <v>183</v>
      </c>
      <c r="B1228" t="s">
        <v>24</v>
      </c>
      <c r="C1228" t="s">
        <v>34</v>
      </c>
      <c r="D1228" t="s">
        <v>35</v>
      </c>
      <c r="E1228">
        <v>11</v>
      </c>
      <c r="F1228" t="s">
        <v>37</v>
      </c>
      <c r="G1228">
        <v>100</v>
      </c>
      <c r="H1228" t="s">
        <v>27</v>
      </c>
      <c r="I1228" t="s">
        <v>38</v>
      </c>
      <c r="J1228" t="s">
        <v>39</v>
      </c>
      <c r="K1228" t="s">
        <v>30</v>
      </c>
      <c r="L1228" t="s">
        <v>31</v>
      </c>
      <c r="M1228">
        <v>3</v>
      </c>
      <c r="N1228" t="s">
        <v>40</v>
      </c>
      <c r="O1228" t="s">
        <v>41</v>
      </c>
      <c r="P1228">
        <v>103.627</v>
      </c>
      <c r="Q1228">
        <v>335915.53249999997</v>
      </c>
      <c r="R1228">
        <v>3061661.2316999999</v>
      </c>
      <c r="S1228">
        <v>335827.23430000001</v>
      </c>
      <c r="T1228">
        <v>3061606.9918</v>
      </c>
      <c r="U1228">
        <v>0.103627</v>
      </c>
      <c r="V1228" t="str">
        <f>VLOOKUP(C1228,'Lines LookUp'!$B$1:$C$12,2,0)</f>
        <v>IM1</v>
      </c>
      <c r="W1228" t="str">
        <f>ROUNDUP(Q1228,3)&amp;"-"&amp;ROUNDUP(R1228,3)</f>
        <v>335915.533-3061661.232</v>
      </c>
      <c r="X1228" t="str">
        <f>ROUNDUP(S1228,3)&amp;"-"&amp;ROUNDUP(T1228,3)</f>
        <v>335827.235-3061606.992</v>
      </c>
      <c r="Y1228">
        <f>VLOOKUP(W1228&amp;"-"&amp;V1228,'Buscoords Workout'!$F:$G,2,0)</f>
        <v>6076</v>
      </c>
      <c r="Z1228">
        <f>VLOOKUP(X1228&amp;"-"&amp;V1228,'Buscoords Workout'!$F:$G,2,0)</f>
        <v>6077</v>
      </c>
      <c r="AA1228" t="b">
        <f>OR(ISNA(Y1228),ISNA(Z1228))</f>
        <v>0</v>
      </c>
    </row>
    <row r="1229" spans="1:27" x14ac:dyDescent="0.25">
      <c r="A1229">
        <v>184</v>
      </c>
      <c r="B1229" t="s">
        <v>24</v>
      </c>
      <c r="C1229" t="s">
        <v>34</v>
      </c>
      <c r="D1229" t="s">
        <v>35</v>
      </c>
      <c r="E1229">
        <v>11</v>
      </c>
      <c r="F1229" t="s">
        <v>37</v>
      </c>
      <c r="G1229">
        <v>100</v>
      </c>
      <c r="H1229" t="s">
        <v>27</v>
      </c>
      <c r="I1229" t="s">
        <v>38</v>
      </c>
      <c r="J1229" t="s">
        <v>39</v>
      </c>
      <c r="K1229" t="s">
        <v>30</v>
      </c>
      <c r="L1229" t="s">
        <v>31</v>
      </c>
      <c r="M1229">
        <v>3</v>
      </c>
      <c r="N1229" t="s">
        <v>40</v>
      </c>
      <c r="O1229" t="s">
        <v>41</v>
      </c>
      <c r="P1229">
        <v>127.38500000000001</v>
      </c>
      <c r="Q1229">
        <v>335827.23430000001</v>
      </c>
      <c r="R1229">
        <v>3061606.9918</v>
      </c>
      <c r="S1229">
        <v>335718.5282</v>
      </c>
      <c r="T1229">
        <v>3061540.5839999998</v>
      </c>
      <c r="U1229">
        <v>0.127385</v>
      </c>
      <c r="V1229" t="str">
        <f>VLOOKUP(C1229,'Lines LookUp'!$B$1:$C$12,2,0)</f>
        <v>IM1</v>
      </c>
      <c r="W1229" t="str">
        <f>ROUNDUP(Q1229,3)&amp;"-"&amp;ROUNDUP(R1229,3)</f>
        <v>335827.235-3061606.992</v>
      </c>
      <c r="X1229" t="str">
        <f>ROUNDUP(S1229,3)&amp;"-"&amp;ROUNDUP(T1229,3)</f>
        <v>335718.529-3061540.584</v>
      </c>
      <c r="Y1229">
        <f>VLOOKUP(W1229&amp;"-"&amp;V1229,'Buscoords Workout'!$F:$G,2,0)</f>
        <v>6077</v>
      </c>
      <c r="Z1229">
        <f>VLOOKUP(X1229&amp;"-"&amp;V1229,'Buscoords Workout'!$F:$G,2,0)</f>
        <v>6078</v>
      </c>
      <c r="AA1229" t="b">
        <f>OR(ISNA(Y1229),ISNA(Z1229))</f>
        <v>0</v>
      </c>
    </row>
    <row r="1230" spans="1:27" x14ac:dyDescent="0.25">
      <c r="A1230">
        <v>185</v>
      </c>
      <c r="B1230" t="s">
        <v>24</v>
      </c>
      <c r="C1230" t="s">
        <v>34</v>
      </c>
      <c r="D1230" t="s">
        <v>35</v>
      </c>
      <c r="E1230">
        <v>11</v>
      </c>
      <c r="F1230" t="s">
        <v>37</v>
      </c>
      <c r="G1230">
        <v>100</v>
      </c>
      <c r="H1230" t="s">
        <v>27</v>
      </c>
      <c r="I1230" t="s">
        <v>38</v>
      </c>
      <c r="J1230" t="s">
        <v>39</v>
      </c>
      <c r="K1230" t="s">
        <v>30</v>
      </c>
      <c r="L1230" t="s">
        <v>31</v>
      </c>
      <c r="M1230">
        <v>3</v>
      </c>
      <c r="N1230" t="s">
        <v>40</v>
      </c>
      <c r="O1230" t="s">
        <v>41</v>
      </c>
      <c r="P1230">
        <v>78.824299999999994</v>
      </c>
      <c r="Q1230">
        <v>335718.5282</v>
      </c>
      <c r="R1230">
        <v>3061540.5839999998</v>
      </c>
      <c r="S1230">
        <v>335651.88400000002</v>
      </c>
      <c r="T1230">
        <v>3061498.4909999999</v>
      </c>
      <c r="U1230">
        <v>7.8824000000000005E-2</v>
      </c>
      <c r="V1230" t="str">
        <f>VLOOKUP(C1230,'Lines LookUp'!$B$1:$C$12,2,0)</f>
        <v>IM1</v>
      </c>
      <c r="W1230" t="str">
        <f>ROUNDUP(Q1230,3)&amp;"-"&amp;ROUNDUP(R1230,3)</f>
        <v>335718.529-3061540.584</v>
      </c>
      <c r="X1230" t="str">
        <f>ROUNDUP(S1230,3)&amp;"-"&amp;ROUNDUP(T1230,3)</f>
        <v>335651.884-3061498.491</v>
      </c>
      <c r="Y1230">
        <f>VLOOKUP(W1230&amp;"-"&amp;V1230,'Buscoords Workout'!$F:$G,2,0)</f>
        <v>6078</v>
      </c>
      <c r="Z1230">
        <f>VLOOKUP(X1230&amp;"-"&amp;V1230,'Buscoords Workout'!$F:$G,2,0)</f>
        <v>6079</v>
      </c>
      <c r="AA1230" t="b">
        <f>OR(ISNA(Y1230),ISNA(Z1230))</f>
        <v>0</v>
      </c>
    </row>
    <row r="1231" spans="1:27" x14ac:dyDescent="0.25">
      <c r="A1231">
        <v>186</v>
      </c>
      <c r="B1231" t="s">
        <v>24</v>
      </c>
      <c r="C1231" t="s">
        <v>34</v>
      </c>
      <c r="D1231" t="s">
        <v>35</v>
      </c>
      <c r="E1231">
        <v>11</v>
      </c>
      <c r="F1231" t="s">
        <v>37</v>
      </c>
      <c r="G1231">
        <v>100</v>
      </c>
      <c r="H1231" t="s">
        <v>27</v>
      </c>
      <c r="I1231" t="s">
        <v>38</v>
      </c>
      <c r="J1231" t="s">
        <v>39</v>
      </c>
      <c r="K1231" t="s">
        <v>30</v>
      </c>
      <c r="L1231" t="s">
        <v>31</v>
      </c>
      <c r="M1231">
        <v>3</v>
      </c>
      <c r="N1231" t="s">
        <v>40</v>
      </c>
      <c r="O1231" t="s">
        <v>41</v>
      </c>
      <c r="P1231">
        <v>43.546100000000003</v>
      </c>
      <c r="Q1231">
        <v>335651.88400000002</v>
      </c>
      <c r="R1231">
        <v>3061498.4909999999</v>
      </c>
      <c r="S1231">
        <v>335615.06660000002</v>
      </c>
      <c r="T1231">
        <v>3061475.2371</v>
      </c>
      <c r="U1231">
        <v>4.3546000000000001E-2</v>
      </c>
      <c r="V1231" t="str">
        <f>VLOOKUP(C1231,'Lines LookUp'!$B$1:$C$12,2,0)</f>
        <v>IM1</v>
      </c>
      <c r="W1231" t="str">
        <f>ROUNDUP(Q1231,3)&amp;"-"&amp;ROUNDUP(R1231,3)</f>
        <v>335651.884-3061498.491</v>
      </c>
      <c r="X1231" t="str">
        <f>ROUNDUP(S1231,3)&amp;"-"&amp;ROUNDUP(T1231,3)</f>
        <v>335615.067-3061475.238</v>
      </c>
      <c r="Y1231">
        <f>VLOOKUP(W1231&amp;"-"&amp;V1231,'Buscoords Workout'!$F:$G,2,0)</f>
        <v>6079</v>
      </c>
      <c r="Z1231">
        <f>VLOOKUP(X1231&amp;"-"&amp;V1231,'Buscoords Workout'!$F:$G,2,0)</f>
        <v>6080</v>
      </c>
      <c r="AA1231" t="b">
        <f>OR(ISNA(Y1231),ISNA(Z1231))</f>
        <v>0</v>
      </c>
    </row>
    <row r="1232" spans="1:27" x14ac:dyDescent="0.25">
      <c r="A1232">
        <v>187</v>
      </c>
      <c r="B1232" t="s">
        <v>24</v>
      </c>
      <c r="C1232" t="s">
        <v>34</v>
      </c>
      <c r="D1232" t="s">
        <v>35</v>
      </c>
      <c r="E1232">
        <v>11</v>
      </c>
      <c r="F1232" t="s">
        <v>37</v>
      </c>
      <c r="G1232">
        <v>100</v>
      </c>
      <c r="H1232" t="s">
        <v>27</v>
      </c>
      <c r="I1232" t="s">
        <v>38</v>
      </c>
      <c r="J1232" t="s">
        <v>39</v>
      </c>
      <c r="K1232" t="s">
        <v>30</v>
      </c>
      <c r="L1232" t="s">
        <v>31</v>
      </c>
      <c r="M1232">
        <v>3</v>
      </c>
      <c r="N1232" t="s">
        <v>40</v>
      </c>
      <c r="O1232" t="s">
        <v>41</v>
      </c>
      <c r="P1232">
        <v>65.536199999999994</v>
      </c>
      <c r="Q1232">
        <v>335615.06660000002</v>
      </c>
      <c r="R1232">
        <v>3061475.2371</v>
      </c>
      <c r="S1232">
        <v>335565.80829999998</v>
      </c>
      <c r="T1232">
        <v>3061432.0096</v>
      </c>
      <c r="U1232">
        <v>6.5535999999999997E-2</v>
      </c>
      <c r="V1232" t="str">
        <f>VLOOKUP(C1232,'Lines LookUp'!$B$1:$C$12,2,0)</f>
        <v>IM1</v>
      </c>
      <c r="W1232" t="str">
        <f>ROUNDUP(Q1232,3)&amp;"-"&amp;ROUNDUP(R1232,3)</f>
        <v>335615.067-3061475.238</v>
      </c>
      <c r="X1232" t="str">
        <f>ROUNDUP(S1232,3)&amp;"-"&amp;ROUNDUP(T1232,3)</f>
        <v>335565.809-3061432.01</v>
      </c>
      <c r="Y1232">
        <f>VLOOKUP(W1232&amp;"-"&amp;V1232,'Buscoords Workout'!$F:$G,2,0)</f>
        <v>6080</v>
      </c>
      <c r="Z1232">
        <f>VLOOKUP(X1232&amp;"-"&amp;V1232,'Buscoords Workout'!$F:$G,2,0)</f>
        <v>6081</v>
      </c>
      <c r="AA1232" t="b">
        <f>OR(ISNA(Y1232),ISNA(Z1232))</f>
        <v>0</v>
      </c>
    </row>
    <row r="1233" spans="1:27" x14ac:dyDescent="0.25">
      <c r="A1233">
        <v>188</v>
      </c>
      <c r="B1233" t="s">
        <v>24</v>
      </c>
      <c r="C1233" t="s">
        <v>34</v>
      </c>
      <c r="D1233" t="s">
        <v>35</v>
      </c>
      <c r="E1233">
        <v>11</v>
      </c>
      <c r="F1233" t="s">
        <v>37</v>
      </c>
      <c r="G1233">
        <v>100</v>
      </c>
      <c r="H1233" t="s">
        <v>27</v>
      </c>
      <c r="I1233" t="s">
        <v>38</v>
      </c>
      <c r="J1233" t="s">
        <v>39</v>
      </c>
      <c r="K1233" t="s">
        <v>30</v>
      </c>
      <c r="L1233" t="s">
        <v>31</v>
      </c>
      <c r="M1233">
        <v>3</v>
      </c>
      <c r="N1233" t="s">
        <v>40</v>
      </c>
      <c r="O1233" t="s">
        <v>41</v>
      </c>
      <c r="P1233">
        <v>34.577599999999997</v>
      </c>
      <c r="Q1233">
        <v>335565.80829999998</v>
      </c>
      <c r="R1233">
        <v>3061432.0096</v>
      </c>
      <c r="S1233">
        <v>335542.845378</v>
      </c>
      <c r="T1233">
        <v>3061406.1578199998</v>
      </c>
      <c r="U1233">
        <v>3.4577999999999998E-2</v>
      </c>
      <c r="V1233" t="str">
        <f>VLOOKUP(C1233,'Lines LookUp'!$B$1:$C$12,2,0)</f>
        <v>IM1</v>
      </c>
      <c r="W1233" t="str">
        <f>ROUNDUP(Q1233,3)&amp;"-"&amp;ROUNDUP(R1233,3)</f>
        <v>335565.809-3061432.01</v>
      </c>
      <c r="X1233" t="str">
        <f>ROUNDUP(S1233,3)&amp;"-"&amp;ROUNDUP(T1233,3)</f>
        <v>335542.846-3061406.158</v>
      </c>
      <c r="Y1233">
        <f>VLOOKUP(W1233&amp;"-"&amp;V1233,'Buscoords Workout'!$F:$G,2,0)</f>
        <v>6081</v>
      </c>
      <c r="Z1233">
        <f>VLOOKUP(X1233&amp;"-"&amp;V1233,'Buscoords Workout'!$F:$G,2,0)</f>
        <v>6006</v>
      </c>
      <c r="AA1233" t="b">
        <f>OR(ISNA(Y1233),ISNA(Z1233))</f>
        <v>0</v>
      </c>
    </row>
    <row r="1234" spans="1:27" x14ac:dyDescent="0.25">
      <c r="A1234">
        <v>189</v>
      </c>
      <c r="B1234" t="s">
        <v>24</v>
      </c>
      <c r="C1234" t="s">
        <v>34</v>
      </c>
      <c r="D1234" t="s">
        <v>35</v>
      </c>
      <c r="E1234">
        <v>11</v>
      </c>
      <c r="F1234" t="s">
        <v>37</v>
      </c>
      <c r="G1234">
        <v>100</v>
      </c>
      <c r="H1234" t="s">
        <v>27</v>
      </c>
      <c r="I1234" t="s">
        <v>38</v>
      </c>
      <c r="J1234" t="s">
        <v>39</v>
      </c>
      <c r="K1234" t="s">
        <v>30</v>
      </c>
      <c r="L1234" t="s">
        <v>31</v>
      </c>
      <c r="M1234">
        <v>3</v>
      </c>
      <c r="N1234" t="s">
        <v>40</v>
      </c>
      <c r="O1234" t="s">
        <v>41</v>
      </c>
      <c r="P1234">
        <v>29.414999999999999</v>
      </c>
      <c r="Q1234">
        <v>335542.845378</v>
      </c>
      <c r="R1234">
        <v>3061406.1578199998</v>
      </c>
      <c r="S1234">
        <v>335523.31089999998</v>
      </c>
      <c r="T1234">
        <v>3061384.1658000001</v>
      </c>
      <c r="U1234">
        <v>2.9415E-2</v>
      </c>
      <c r="V1234" t="str">
        <f>VLOOKUP(C1234,'Lines LookUp'!$B$1:$C$12,2,0)</f>
        <v>IM1</v>
      </c>
      <c r="W1234" t="str">
        <f>ROUNDUP(Q1234,3)&amp;"-"&amp;ROUNDUP(R1234,3)</f>
        <v>335542.846-3061406.158</v>
      </c>
      <c r="X1234" t="str">
        <f>ROUNDUP(S1234,3)&amp;"-"&amp;ROUNDUP(T1234,3)</f>
        <v>335523.311-3061384.166</v>
      </c>
      <c r="Y1234">
        <f>VLOOKUP(W1234&amp;"-"&amp;V1234,'Buscoords Workout'!$F:$G,2,0)</f>
        <v>6006</v>
      </c>
      <c r="Z1234">
        <f>VLOOKUP(X1234&amp;"-"&amp;V1234,'Buscoords Workout'!$F:$G,2,0)</f>
        <v>6082</v>
      </c>
      <c r="AA1234" t="b">
        <f>OR(ISNA(Y1234),ISNA(Z1234))</f>
        <v>0</v>
      </c>
    </row>
    <row r="1235" spans="1:27" x14ac:dyDescent="0.25">
      <c r="A1235">
        <v>190</v>
      </c>
      <c r="B1235" t="s">
        <v>24</v>
      </c>
      <c r="C1235" t="s">
        <v>34</v>
      </c>
      <c r="D1235" t="s">
        <v>35</v>
      </c>
      <c r="E1235">
        <v>11</v>
      </c>
      <c r="F1235" t="s">
        <v>37</v>
      </c>
      <c r="G1235">
        <v>100</v>
      </c>
      <c r="H1235" t="s">
        <v>27</v>
      </c>
      <c r="I1235" t="s">
        <v>38</v>
      </c>
      <c r="J1235" t="s">
        <v>39</v>
      </c>
      <c r="K1235" t="s">
        <v>30</v>
      </c>
      <c r="L1235" t="s">
        <v>31</v>
      </c>
      <c r="M1235">
        <v>3</v>
      </c>
      <c r="N1235" t="s">
        <v>40</v>
      </c>
      <c r="O1235" t="s">
        <v>41</v>
      </c>
      <c r="P1235">
        <v>97.375500000000002</v>
      </c>
      <c r="Q1235">
        <v>336323.55200000003</v>
      </c>
      <c r="R1235">
        <v>3061916.1609</v>
      </c>
      <c r="S1235">
        <v>336420.62209999998</v>
      </c>
      <c r="T1235">
        <v>3061908.4668999999</v>
      </c>
      <c r="U1235">
        <v>9.7376000000000004E-2</v>
      </c>
      <c r="V1235" t="str">
        <f>VLOOKUP(C1235,'Lines LookUp'!$B$1:$C$12,2,0)</f>
        <v>IM1</v>
      </c>
      <c r="W1235" t="str">
        <f>ROUNDUP(Q1235,3)&amp;"-"&amp;ROUNDUP(R1235,3)</f>
        <v>336323.552-3061916.161</v>
      </c>
      <c r="X1235" t="str">
        <f>ROUNDUP(S1235,3)&amp;"-"&amp;ROUNDUP(T1235,3)</f>
        <v>336420.623-3061908.467</v>
      </c>
      <c r="Y1235">
        <f>VLOOKUP(W1235&amp;"-"&amp;V1235,'Buscoords Workout'!$F:$G,2,0)</f>
        <v>6084</v>
      </c>
      <c r="Z1235">
        <f>VLOOKUP(X1235&amp;"-"&amp;V1235,'Buscoords Workout'!$F:$G,2,0)</f>
        <v>6085</v>
      </c>
      <c r="AA1235" t="b">
        <f>OR(ISNA(Y1235),ISNA(Z1235))</f>
        <v>0</v>
      </c>
    </row>
    <row r="1236" spans="1:27" x14ac:dyDescent="0.25">
      <c r="A1236">
        <v>191</v>
      </c>
      <c r="B1236" t="s">
        <v>24</v>
      </c>
      <c r="C1236" t="s">
        <v>34</v>
      </c>
      <c r="D1236" t="s">
        <v>35</v>
      </c>
      <c r="E1236">
        <v>11</v>
      </c>
      <c r="F1236" t="s">
        <v>37</v>
      </c>
      <c r="G1236">
        <v>100</v>
      </c>
      <c r="H1236" t="s">
        <v>27</v>
      </c>
      <c r="I1236" t="s">
        <v>38</v>
      </c>
      <c r="J1236" t="s">
        <v>39</v>
      </c>
      <c r="K1236" t="s">
        <v>30</v>
      </c>
      <c r="L1236" t="s">
        <v>31</v>
      </c>
      <c r="M1236">
        <v>3</v>
      </c>
      <c r="N1236" t="s">
        <v>40</v>
      </c>
      <c r="O1236" t="s">
        <v>41</v>
      </c>
      <c r="P1236">
        <v>25.562899999999999</v>
      </c>
      <c r="Q1236">
        <v>336420.62209999998</v>
      </c>
      <c r="R1236">
        <v>3061908.4668999999</v>
      </c>
      <c r="S1236">
        <v>336446.10509899998</v>
      </c>
      <c r="T1236">
        <v>3061906.4471800001</v>
      </c>
      <c r="U1236">
        <v>2.5562999999999999E-2</v>
      </c>
      <c r="V1236" t="str">
        <f>VLOOKUP(C1236,'Lines LookUp'!$B$1:$C$12,2,0)</f>
        <v>IM1</v>
      </c>
      <c r="W1236" t="str">
        <f>ROUNDUP(Q1236,3)&amp;"-"&amp;ROUNDUP(R1236,3)</f>
        <v>336420.623-3061908.467</v>
      </c>
      <c r="X1236" t="str">
        <f>ROUNDUP(S1236,3)&amp;"-"&amp;ROUNDUP(T1236,3)</f>
        <v>336446.106-3061906.448</v>
      </c>
      <c r="Y1236">
        <f>VLOOKUP(W1236&amp;"-"&amp;V1236,'Buscoords Workout'!$F:$G,2,0)</f>
        <v>6085</v>
      </c>
      <c r="Z1236">
        <f>VLOOKUP(X1236&amp;"-"&amp;V1236,'Buscoords Workout'!$F:$G,2,0)</f>
        <v>6121</v>
      </c>
      <c r="AA1236" t="b">
        <f>OR(ISNA(Y1236),ISNA(Z1236))</f>
        <v>0</v>
      </c>
    </row>
    <row r="1237" spans="1:27" x14ac:dyDescent="0.25">
      <c r="A1237">
        <v>192</v>
      </c>
      <c r="B1237" t="s">
        <v>24</v>
      </c>
      <c r="C1237" t="s">
        <v>34</v>
      </c>
      <c r="D1237" t="s">
        <v>35</v>
      </c>
      <c r="E1237">
        <v>11</v>
      </c>
      <c r="F1237" t="s">
        <v>37</v>
      </c>
      <c r="G1237">
        <v>100</v>
      </c>
      <c r="H1237" t="s">
        <v>27</v>
      </c>
      <c r="I1237" t="s">
        <v>38</v>
      </c>
      <c r="J1237" t="s">
        <v>39</v>
      </c>
      <c r="K1237" t="s">
        <v>30</v>
      </c>
      <c r="L1237" t="s">
        <v>31</v>
      </c>
      <c r="M1237">
        <v>3</v>
      </c>
      <c r="N1237" t="s">
        <v>40</v>
      </c>
      <c r="O1237" t="s">
        <v>41</v>
      </c>
      <c r="P1237">
        <v>10.082100000000001</v>
      </c>
      <c r="Q1237">
        <v>336446.10509899998</v>
      </c>
      <c r="R1237">
        <v>3061906.4471800001</v>
      </c>
      <c r="S1237">
        <v>336456.1557</v>
      </c>
      <c r="T1237">
        <v>3061905.6505999998</v>
      </c>
      <c r="U1237">
        <v>1.0082000000000001E-2</v>
      </c>
      <c r="V1237" t="str">
        <f>VLOOKUP(C1237,'Lines LookUp'!$B$1:$C$12,2,0)</f>
        <v>IM1</v>
      </c>
      <c r="W1237" t="str">
        <f>ROUNDUP(Q1237,3)&amp;"-"&amp;ROUNDUP(R1237,3)</f>
        <v>336446.106-3061906.448</v>
      </c>
      <c r="X1237" t="str">
        <f>ROUNDUP(S1237,3)&amp;"-"&amp;ROUNDUP(T1237,3)</f>
        <v>336456.156-3061905.651</v>
      </c>
      <c r="Y1237">
        <f>VLOOKUP(W1237&amp;"-"&amp;V1237,'Buscoords Workout'!$F:$G,2,0)</f>
        <v>6121</v>
      </c>
      <c r="Z1237">
        <f>VLOOKUP(X1237&amp;"-"&amp;V1237,'Buscoords Workout'!$F:$G,2,0)</f>
        <v>6086</v>
      </c>
      <c r="AA1237" t="b">
        <f>OR(ISNA(Y1237),ISNA(Z1237))</f>
        <v>0</v>
      </c>
    </row>
    <row r="1238" spans="1:27" x14ac:dyDescent="0.25">
      <c r="A1238">
        <v>193</v>
      </c>
      <c r="B1238" t="s">
        <v>24</v>
      </c>
      <c r="C1238" t="s">
        <v>34</v>
      </c>
      <c r="D1238" t="s">
        <v>35</v>
      </c>
      <c r="E1238">
        <v>11</v>
      </c>
      <c r="F1238" t="s">
        <v>37</v>
      </c>
      <c r="G1238">
        <v>100</v>
      </c>
      <c r="H1238" t="s">
        <v>27</v>
      </c>
      <c r="I1238" t="s">
        <v>38</v>
      </c>
      <c r="J1238" t="s">
        <v>39</v>
      </c>
      <c r="K1238" t="s">
        <v>30</v>
      </c>
      <c r="L1238" t="s">
        <v>31</v>
      </c>
      <c r="M1238">
        <v>3</v>
      </c>
      <c r="N1238" t="s">
        <v>40</v>
      </c>
      <c r="O1238" t="s">
        <v>41</v>
      </c>
      <c r="P1238">
        <v>85.624600000000001</v>
      </c>
      <c r="Q1238">
        <v>336456.1557</v>
      </c>
      <c r="R1238">
        <v>3061905.6505999998</v>
      </c>
      <c r="S1238">
        <v>336539.59509999998</v>
      </c>
      <c r="T1238">
        <v>3061886.4297000002</v>
      </c>
      <c r="U1238">
        <v>8.5625000000000007E-2</v>
      </c>
      <c r="V1238" t="str">
        <f>VLOOKUP(C1238,'Lines LookUp'!$B$1:$C$12,2,0)</f>
        <v>IM1</v>
      </c>
      <c r="W1238" t="str">
        <f>ROUNDUP(Q1238,3)&amp;"-"&amp;ROUNDUP(R1238,3)</f>
        <v>336456.156-3061905.651</v>
      </c>
      <c r="X1238" t="str">
        <f>ROUNDUP(S1238,3)&amp;"-"&amp;ROUNDUP(T1238,3)</f>
        <v>336539.596-3061886.43</v>
      </c>
      <c r="Y1238">
        <f>VLOOKUP(W1238&amp;"-"&amp;V1238,'Buscoords Workout'!$F:$G,2,0)</f>
        <v>6086</v>
      </c>
      <c r="Z1238">
        <f>VLOOKUP(X1238&amp;"-"&amp;V1238,'Buscoords Workout'!$F:$G,2,0)</f>
        <v>6087</v>
      </c>
      <c r="AA1238" t="b">
        <f>OR(ISNA(Y1238),ISNA(Z1238))</f>
        <v>0</v>
      </c>
    </row>
    <row r="1239" spans="1:27" x14ac:dyDescent="0.25">
      <c r="A1239">
        <v>194</v>
      </c>
      <c r="B1239" t="s">
        <v>24</v>
      </c>
      <c r="C1239" t="s">
        <v>34</v>
      </c>
      <c r="D1239" t="s">
        <v>35</v>
      </c>
      <c r="E1239">
        <v>11</v>
      </c>
      <c r="F1239" t="s">
        <v>37</v>
      </c>
      <c r="G1239">
        <v>100</v>
      </c>
      <c r="H1239" t="s">
        <v>27</v>
      </c>
      <c r="I1239" t="s">
        <v>38</v>
      </c>
      <c r="J1239" t="s">
        <v>39</v>
      </c>
      <c r="K1239" t="s">
        <v>30</v>
      </c>
      <c r="L1239" t="s">
        <v>31</v>
      </c>
      <c r="M1239">
        <v>3</v>
      </c>
      <c r="N1239" t="s">
        <v>40</v>
      </c>
      <c r="O1239" t="s">
        <v>41</v>
      </c>
      <c r="P1239">
        <v>13.7944</v>
      </c>
      <c r="Q1239">
        <v>336539.59509999998</v>
      </c>
      <c r="R1239">
        <v>3061886.4297000002</v>
      </c>
      <c r="S1239">
        <v>336551.92070000002</v>
      </c>
      <c r="T1239">
        <v>3061880.2357999999</v>
      </c>
      <c r="U1239">
        <v>1.3794000000000001E-2</v>
      </c>
      <c r="V1239" t="str">
        <f>VLOOKUP(C1239,'Lines LookUp'!$B$1:$C$12,2,0)</f>
        <v>IM1</v>
      </c>
      <c r="W1239" t="str">
        <f>ROUNDUP(Q1239,3)&amp;"-"&amp;ROUNDUP(R1239,3)</f>
        <v>336539.596-3061886.43</v>
      </c>
      <c r="X1239" t="str">
        <f>ROUNDUP(S1239,3)&amp;"-"&amp;ROUNDUP(T1239,3)</f>
        <v>336551.921-3061880.236</v>
      </c>
      <c r="Y1239">
        <f>VLOOKUP(W1239&amp;"-"&amp;V1239,'Buscoords Workout'!$F:$G,2,0)</f>
        <v>6087</v>
      </c>
      <c r="Z1239">
        <f>VLOOKUP(X1239&amp;"-"&amp;V1239,'Buscoords Workout'!$F:$G,2,0)</f>
        <v>6088</v>
      </c>
      <c r="AA1239" t="b">
        <f>OR(ISNA(Y1239),ISNA(Z1239))</f>
        <v>0</v>
      </c>
    </row>
    <row r="1240" spans="1:27" x14ac:dyDescent="0.25">
      <c r="A1240">
        <v>195</v>
      </c>
      <c r="B1240" t="s">
        <v>24</v>
      </c>
      <c r="C1240" t="s">
        <v>34</v>
      </c>
      <c r="D1240" t="s">
        <v>35</v>
      </c>
      <c r="E1240">
        <v>11</v>
      </c>
      <c r="F1240" t="s">
        <v>37</v>
      </c>
      <c r="G1240">
        <v>100</v>
      </c>
      <c r="H1240" t="s">
        <v>27</v>
      </c>
      <c r="I1240" t="s">
        <v>38</v>
      </c>
      <c r="J1240" t="s">
        <v>39</v>
      </c>
      <c r="K1240" t="s">
        <v>30</v>
      </c>
      <c r="L1240" t="s">
        <v>31</v>
      </c>
      <c r="M1240">
        <v>3</v>
      </c>
      <c r="N1240" t="s">
        <v>40</v>
      </c>
      <c r="O1240" t="s">
        <v>41</v>
      </c>
      <c r="P1240">
        <v>73.180999999999997</v>
      </c>
      <c r="Q1240">
        <v>336551.92070000002</v>
      </c>
      <c r="R1240">
        <v>3061880.2357999999</v>
      </c>
      <c r="S1240">
        <v>336617.30979999999</v>
      </c>
      <c r="T1240">
        <v>3061847.3766999999</v>
      </c>
      <c r="U1240">
        <v>7.3180999999999996E-2</v>
      </c>
      <c r="V1240" t="str">
        <f>VLOOKUP(C1240,'Lines LookUp'!$B$1:$C$12,2,0)</f>
        <v>IM1</v>
      </c>
      <c r="W1240" t="str">
        <f>ROUNDUP(Q1240,3)&amp;"-"&amp;ROUNDUP(R1240,3)</f>
        <v>336551.921-3061880.236</v>
      </c>
      <c r="X1240" t="str">
        <f>ROUNDUP(S1240,3)&amp;"-"&amp;ROUNDUP(T1240,3)</f>
        <v>336617.31-3061847.377</v>
      </c>
      <c r="Y1240">
        <f>VLOOKUP(W1240&amp;"-"&amp;V1240,'Buscoords Workout'!$F:$G,2,0)</f>
        <v>6088</v>
      </c>
      <c r="Z1240">
        <f>VLOOKUP(X1240&amp;"-"&amp;V1240,'Buscoords Workout'!$F:$G,2,0)</f>
        <v>6089</v>
      </c>
      <c r="AA1240" t="b">
        <f>OR(ISNA(Y1240),ISNA(Z1240))</f>
        <v>0</v>
      </c>
    </row>
    <row r="1241" spans="1:27" x14ac:dyDescent="0.25">
      <c r="A1241">
        <v>196</v>
      </c>
      <c r="B1241" t="s">
        <v>24</v>
      </c>
      <c r="C1241" t="s">
        <v>34</v>
      </c>
      <c r="D1241" t="s">
        <v>35</v>
      </c>
      <c r="E1241">
        <v>11</v>
      </c>
      <c r="F1241" t="s">
        <v>37</v>
      </c>
      <c r="G1241">
        <v>100</v>
      </c>
      <c r="H1241" t="s">
        <v>27</v>
      </c>
      <c r="I1241" t="s">
        <v>38</v>
      </c>
      <c r="J1241" t="s">
        <v>39</v>
      </c>
      <c r="K1241" t="s">
        <v>30</v>
      </c>
      <c r="L1241" t="s">
        <v>31</v>
      </c>
      <c r="M1241">
        <v>3</v>
      </c>
      <c r="N1241" t="s">
        <v>40</v>
      </c>
      <c r="O1241" t="s">
        <v>41</v>
      </c>
      <c r="P1241">
        <v>25.335899999999999</v>
      </c>
      <c r="Q1241">
        <v>336617.30979999999</v>
      </c>
      <c r="R1241">
        <v>3061847.3766999999</v>
      </c>
      <c r="S1241">
        <v>336639.50290000002</v>
      </c>
      <c r="T1241">
        <v>3061835.1549</v>
      </c>
      <c r="U1241">
        <v>2.5336000000000001E-2</v>
      </c>
      <c r="V1241" t="str">
        <f>VLOOKUP(C1241,'Lines LookUp'!$B$1:$C$12,2,0)</f>
        <v>IM1</v>
      </c>
      <c r="W1241" t="str">
        <f>ROUNDUP(Q1241,3)&amp;"-"&amp;ROUNDUP(R1241,3)</f>
        <v>336617.31-3061847.377</v>
      </c>
      <c r="X1241" t="str">
        <f>ROUNDUP(S1241,3)&amp;"-"&amp;ROUNDUP(T1241,3)</f>
        <v>336639.503-3061835.155</v>
      </c>
      <c r="Y1241">
        <f>VLOOKUP(W1241&amp;"-"&amp;V1241,'Buscoords Workout'!$F:$G,2,0)</f>
        <v>6089</v>
      </c>
      <c r="Z1241">
        <f>VLOOKUP(X1241&amp;"-"&amp;V1241,'Buscoords Workout'!$F:$G,2,0)</f>
        <v>6090</v>
      </c>
      <c r="AA1241" t="b">
        <f>OR(ISNA(Y1241),ISNA(Z1241))</f>
        <v>0</v>
      </c>
    </row>
    <row r="1242" spans="1:27" x14ac:dyDescent="0.25">
      <c r="A1242">
        <v>197</v>
      </c>
      <c r="B1242" t="s">
        <v>24</v>
      </c>
      <c r="C1242" t="s">
        <v>34</v>
      </c>
      <c r="D1242" t="s">
        <v>35</v>
      </c>
      <c r="E1242">
        <v>11</v>
      </c>
      <c r="F1242" t="s">
        <v>37</v>
      </c>
      <c r="G1242">
        <v>100</v>
      </c>
      <c r="H1242" t="s">
        <v>27</v>
      </c>
      <c r="I1242" t="s">
        <v>38</v>
      </c>
      <c r="J1242" t="s">
        <v>39</v>
      </c>
      <c r="K1242" t="s">
        <v>30</v>
      </c>
      <c r="L1242" t="s">
        <v>31</v>
      </c>
      <c r="M1242">
        <v>3</v>
      </c>
      <c r="N1242" t="s">
        <v>40</v>
      </c>
      <c r="O1242" t="s">
        <v>41</v>
      </c>
      <c r="P1242">
        <v>188.59</v>
      </c>
      <c r="Q1242">
        <v>336639.50290000002</v>
      </c>
      <c r="R1242">
        <v>3061835.1549</v>
      </c>
      <c r="S1242">
        <v>336804.70079999999</v>
      </c>
      <c r="T1242">
        <v>3061744.1823</v>
      </c>
      <c r="U1242">
        <v>0.18859000000000001</v>
      </c>
      <c r="V1242" t="str">
        <f>VLOOKUP(C1242,'Lines LookUp'!$B$1:$C$12,2,0)</f>
        <v>IM1</v>
      </c>
      <c r="W1242" t="str">
        <f>ROUNDUP(Q1242,3)&amp;"-"&amp;ROUNDUP(R1242,3)</f>
        <v>336639.503-3061835.155</v>
      </c>
      <c r="X1242" t="str">
        <f>ROUNDUP(S1242,3)&amp;"-"&amp;ROUNDUP(T1242,3)</f>
        <v>336804.701-3061744.183</v>
      </c>
      <c r="Y1242">
        <f>VLOOKUP(W1242&amp;"-"&amp;V1242,'Buscoords Workout'!$F:$G,2,0)</f>
        <v>6090</v>
      </c>
      <c r="Z1242">
        <f>VLOOKUP(X1242&amp;"-"&amp;V1242,'Buscoords Workout'!$F:$G,2,0)</f>
        <v>6091</v>
      </c>
      <c r="AA1242" t="b">
        <f>OR(ISNA(Y1242),ISNA(Z1242))</f>
        <v>0</v>
      </c>
    </row>
    <row r="1243" spans="1:27" x14ac:dyDescent="0.25">
      <c r="A1243">
        <v>198</v>
      </c>
      <c r="B1243" t="s">
        <v>24</v>
      </c>
      <c r="C1243" t="s">
        <v>34</v>
      </c>
      <c r="D1243" t="s">
        <v>35</v>
      </c>
      <c r="E1243">
        <v>11</v>
      </c>
      <c r="F1243" t="s">
        <v>37</v>
      </c>
      <c r="G1243">
        <v>100</v>
      </c>
      <c r="H1243" t="s">
        <v>27</v>
      </c>
      <c r="I1243" t="s">
        <v>38</v>
      </c>
      <c r="J1243" t="s">
        <v>39</v>
      </c>
      <c r="K1243" t="s">
        <v>30</v>
      </c>
      <c r="L1243" t="s">
        <v>31</v>
      </c>
      <c r="M1243">
        <v>3</v>
      </c>
      <c r="N1243" t="s">
        <v>40</v>
      </c>
      <c r="O1243" t="s">
        <v>41</v>
      </c>
      <c r="P1243">
        <v>90.617699999999999</v>
      </c>
      <c r="Q1243">
        <v>336804.70079999999</v>
      </c>
      <c r="R1243">
        <v>3061744.1823</v>
      </c>
      <c r="S1243">
        <v>336875.81939999998</v>
      </c>
      <c r="T1243">
        <v>3061688.0244</v>
      </c>
      <c r="U1243">
        <v>9.0618000000000004E-2</v>
      </c>
      <c r="V1243" t="str">
        <f>VLOOKUP(C1243,'Lines LookUp'!$B$1:$C$12,2,0)</f>
        <v>IM1</v>
      </c>
      <c r="W1243" t="str">
        <f>ROUNDUP(Q1243,3)&amp;"-"&amp;ROUNDUP(R1243,3)</f>
        <v>336804.701-3061744.183</v>
      </c>
      <c r="X1243" t="str">
        <f>ROUNDUP(S1243,3)&amp;"-"&amp;ROUNDUP(T1243,3)</f>
        <v>336875.82-3061688.025</v>
      </c>
      <c r="Y1243">
        <f>VLOOKUP(W1243&amp;"-"&amp;V1243,'Buscoords Workout'!$F:$G,2,0)</f>
        <v>6091</v>
      </c>
      <c r="Z1243">
        <f>VLOOKUP(X1243&amp;"-"&amp;V1243,'Buscoords Workout'!$F:$G,2,0)</f>
        <v>6092</v>
      </c>
      <c r="AA1243" t="b">
        <f>OR(ISNA(Y1243),ISNA(Z1243))</f>
        <v>0</v>
      </c>
    </row>
    <row r="1244" spans="1:27" x14ac:dyDescent="0.25">
      <c r="A1244">
        <v>199</v>
      </c>
      <c r="B1244" t="s">
        <v>24</v>
      </c>
      <c r="C1244" t="s">
        <v>34</v>
      </c>
      <c r="D1244" t="s">
        <v>35</v>
      </c>
      <c r="E1244">
        <v>11</v>
      </c>
      <c r="F1244" t="s">
        <v>37</v>
      </c>
      <c r="G1244">
        <v>100</v>
      </c>
      <c r="H1244" t="s">
        <v>27</v>
      </c>
      <c r="I1244" t="s">
        <v>38</v>
      </c>
      <c r="J1244" t="s">
        <v>39</v>
      </c>
      <c r="K1244" t="s">
        <v>30</v>
      </c>
      <c r="L1244" t="s">
        <v>31</v>
      </c>
      <c r="M1244">
        <v>3</v>
      </c>
      <c r="N1244" t="s">
        <v>40</v>
      </c>
      <c r="O1244" t="s">
        <v>41</v>
      </c>
      <c r="P1244">
        <v>69.966700000000003</v>
      </c>
      <c r="Q1244">
        <v>336875.81939999998</v>
      </c>
      <c r="R1244">
        <v>3061688.0244</v>
      </c>
      <c r="S1244">
        <v>336926.11469999998</v>
      </c>
      <c r="T1244">
        <v>3061639.3857</v>
      </c>
      <c r="U1244">
        <v>6.9967000000000001E-2</v>
      </c>
      <c r="V1244" t="str">
        <f>VLOOKUP(C1244,'Lines LookUp'!$B$1:$C$12,2,0)</f>
        <v>IM1</v>
      </c>
      <c r="W1244" t="str">
        <f>ROUNDUP(Q1244,3)&amp;"-"&amp;ROUNDUP(R1244,3)</f>
        <v>336875.82-3061688.025</v>
      </c>
      <c r="X1244" t="str">
        <f>ROUNDUP(S1244,3)&amp;"-"&amp;ROUNDUP(T1244,3)</f>
        <v>336926.115-3061639.386</v>
      </c>
      <c r="Y1244">
        <f>VLOOKUP(W1244&amp;"-"&amp;V1244,'Buscoords Workout'!$F:$G,2,0)</f>
        <v>6092</v>
      </c>
      <c r="Z1244">
        <f>VLOOKUP(X1244&amp;"-"&amp;V1244,'Buscoords Workout'!$F:$G,2,0)</f>
        <v>6093</v>
      </c>
      <c r="AA1244" t="b">
        <f>OR(ISNA(Y1244),ISNA(Z1244))</f>
        <v>0</v>
      </c>
    </row>
    <row r="1245" spans="1:27" x14ac:dyDescent="0.25">
      <c r="A1245">
        <v>200</v>
      </c>
      <c r="B1245" t="s">
        <v>24</v>
      </c>
      <c r="C1245" t="s">
        <v>34</v>
      </c>
      <c r="D1245" t="s">
        <v>35</v>
      </c>
      <c r="E1245">
        <v>11</v>
      </c>
      <c r="F1245" t="s">
        <v>37</v>
      </c>
      <c r="G1245">
        <v>100</v>
      </c>
      <c r="H1245" t="s">
        <v>27</v>
      </c>
      <c r="I1245" t="s">
        <v>38</v>
      </c>
      <c r="J1245" t="s">
        <v>39</v>
      </c>
      <c r="K1245" t="s">
        <v>30</v>
      </c>
      <c r="L1245" t="s">
        <v>31</v>
      </c>
      <c r="M1245">
        <v>3</v>
      </c>
      <c r="N1245" t="s">
        <v>40</v>
      </c>
      <c r="O1245" t="s">
        <v>41</v>
      </c>
      <c r="P1245">
        <v>69.322699999999998</v>
      </c>
      <c r="Q1245">
        <v>336926.11469999998</v>
      </c>
      <c r="R1245">
        <v>3061639.3857</v>
      </c>
      <c r="S1245">
        <v>336972.73550000001</v>
      </c>
      <c r="T1245">
        <v>3061588.0813000002</v>
      </c>
      <c r="U1245">
        <v>6.9322999999999996E-2</v>
      </c>
      <c r="V1245" t="str">
        <f>VLOOKUP(C1245,'Lines LookUp'!$B$1:$C$12,2,0)</f>
        <v>IM1</v>
      </c>
      <c r="W1245" t="str">
        <f>ROUNDUP(Q1245,3)&amp;"-"&amp;ROUNDUP(R1245,3)</f>
        <v>336926.115-3061639.386</v>
      </c>
      <c r="X1245" t="str">
        <f>ROUNDUP(S1245,3)&amp;"-"&amp;ROUNDUP(T1245,3)</f>
        <v>336972.736-3061588.082</v>
      </c>
      <c r="Y1245">
        <f>VLOOKUP(W1245&amp;"-"&amp;V1245,'Buscoords Workout'!$F:$G,2,0)</f>
        <v>6093</v>
      </c>
      <c r="Z1245">
        <f>VLOOKUP(X1245&amp;"-"&amp;V1245,'Buscoords Workout'!$F:$G,2,0)</f>
        <v>6094</v>
      </c>
      <c r="AA1245" t="b">
        <f>OR(ISNA(Y1245),ISNA(Z1245))</f>
        <v>0</v>
      </c>
    </row>
    <row r="1246" spans="1:27" x14ac:dyDescent="0.25">
      <c r="A1246">
        <v>201</v>
      </c>
      <c r="B1246" t="s">
        <v>24</v>
      </c>
      <c r="C1246" t="s">
        <v>34</v>
      </c>
      <c r="D1246" t="s">
        <v>35</v>
      </c>
      <c r="E1246">
        <v>11</v>
      </c>
      <c r="F1246" t="s">
        <v>37</v>
      </c>
      <c r="G1246">
        <v>100</v>
      </c>
      <c r="H1246" t="s">
        <v>27</v>
      </c>
      <c r="I1246" t="s">
        <v>38</v>
      </c>
      <c r="J1246" t="s">
        <v>39</v>
      </c>
      <c r="K1246" t="s">
        <v>30</v>
      </c>
      <c r="L1246" t="s">
        <v>31</v>
      </c>
      <c r="M1246">
        <v>3</v>
      </c>
      <c r="N1246" t="s">
        <v>40</v>
      </c>
      <c r="O1246" t="s">
        <v>41</v>
      </c>
      <c r="P1246">
        <v>94.326899999999995</v>
      </c>
      <c r="Q1246">
        <v>336972.73550000001</v>
      </c>
      <c r="R1246">
        <v>3061588.0813000002</v>
      </c>
      <c r="S1246">
        <v>337057.70610000001</v>
      </c>
      <c r="T1246">
        <v>3061547.1231999998</v>
      </c>
      <c r="U1246">
        <v>9.4326999999999994E-2</v>
      </c>
      <c r="V1246" t="str">
        <f>VLOOKUP(C1246,'Lines LookUp'!$B$1:$C$12,2,0)</f>
        <v>IM1</v>
      </c>
      <c r="W1246" t="str">
        <f>ROUNDUP(Q1246,3)&amp;"-"&amp;ROUNDUP(R1246,3)</f>
        <v>336972.736-3061588.082</v>
      </c>
      <c r="X1246" t="str">
        <f>ROUNDUP(S1246,3)&amp;"-"&amp;ROUNDUP(T1246,3)</f>
        <v>337057.707-3061547.124</v>
      </c>
      <c r="Y1246">
        <f>VLOOKUP(W1246&amp;"-"&amp;V1246,'Buscoords Workout'!$F:$G,2,0)</f>
        <v>6094</v>
      </c>
      <c r="Z1246">
        <f>VLOOKUP(X1246&amp;"-"&amp;V1246,'Buscoords Workout'!$F:$G,2,0)</f>
        <v>6095</v>
      </c>
      <c r="AA1246" t="b">
        <f>OR(ISNA(Y1246),ISNA(Z1246))</f>
        <v>0</v>
      </c>
    </row>
    <row r="1247" spans="1:27" x14ac:dyDescent="0.25">
      <c r="A1247">
        <v>202</v>
      </c>
      <c r="B1247" t="s">
        <v>24</v>
      </c>
      <c r="C1247" t="s">
        <v>34</v>
      </c>
      <c r="D1247" t="s">
        <v>35</v>
      </c>
      <c r="E1247">
        <v>11</v>
      </c>
      <c r="F1247" t="s">
        <v>37</v>
      </c>
      <c r="G1247">
        <v>100</v>
      </c>
      <c r="H1247" t="s">
        <v>27</v>
      </c>
      <c r="I1247" t="s">
        <v>38</v>
      </c>
      <c r="J1247" t="s">
        <v>39</v>
      </c>
      <c r="K1247" t="s">
        <v>30</v>
      </c>
      <c r="L1247" t="s">
        <v>31</v>
      </c>
      <c r="M1247">
        <v>3</v>
      </c>
      <c r="N1247" t="s">
        <v>40</v>
      </c>
      <c r="O1247" t="s">
        <v>41</v>
      </c>
      <c r="P1247">
        <v>103.405</v>
      </c>
      <c r="Q1247">
        <v>337057.70610000001</v>
      </c>
      <c r="R1247">
        <v>3061547.1231999998</v>
      </c>
      <c r="S1247">
        <v>337147.54389999999</v>
      </c>
      <c r="T1247">
        <v>3061495.9191000001</v>
      </c>
      <c r="U1247">
        <v>0.103405</v>
      </c>
      <c r="V1247" t="str">
        <f>VLOOKUP(C1247,'Lines LookUp'!$B$1:$C$12,2,0)</f>
        <v>IM1</v>
      </c>
      <c r="W1247" t="str">
        <f>ROUNDUP(Q1247,3)&amp;"-"&amp;ROUNDUP(R1247,3)</f>
        <v>337057.707-3061547.124</v>
      </c>
      <c r="X1247" t="str">
        <f>ROUNDUP(S1247,3)&amp;"-"&amp;ROUNDUP(T1247,3)</f>
        <v>337147.544-3061495.92</v>
      </c>
      <c r="Y1247">
        <f>VLOOKUP(W1247&amp;"-"&amp;V1247,'Buscoords Workout'!$F:$G,2,0)</f>
        <v>6095</v>
      </c>
      <c r="Z1247">
        <f>VLOOKUP(X1247&amp;"-"&amp;V1247,'Buscoords Workout'!$F:$G,2,0)</f>
        <v>6096</v>
      </c>
      <c r="AA1247" t="b">
        <f>OR(ISNA(Y1247),ISNA(Z1247))</f>
        <v>0</v>
      </c>
    </row>
    <row r="1248" spans="1:27" x14ac:dyDescent="0.25">
      <c r="A1248">
        <v>203</v>
      </c>
      <c r="B1248" t="s">
        <v>24</v>
      </c>
      <c r="C1248" t="s">
        <v>34</v>
      </c>
      <c r="D1248" t="s">
        <v>35</v>
      </c>
      <c r="E1248">
        <v>11</v>
      </c>
      <c r="F1248" t="s">
        <v>37</v>
      </c>
      <c r="G1248">
        <v>100</v>
      </c>
      <c r="H1248" t="s">
        <v>27</v>
      </c>
      <c r="I1248" t="s">
        <v>38</v>
      </c>
      <c r="J1248" t="s">
        <v>39</v>
      </c>
      <c r="K1248" t="s">
        <v>30</v>
      </c>
      <c r="L1248" t="s">
        <v>31</v>
      </c>
      <c r="M1248">
        <v>3</v>
      </c>
      <c r="N1248" t="s">
        <v>40</v>
      </c>
      <c r="O1248" t="s">
        <v>41</v>
      </c>
      <c r="P1248">
        <v>77.692899999999995</v>
      </c>
      <c r="Q1248">
        <v>337147.54389999999</v>
      </c>
      <c r="R1248">
        <v>3061495.9191000001</v>
      </c>
      <c r="S1248">
        <v>337221.84230000002</v>
      </c>
      <c r="T1248">
        <v>3061473.2048999998</v>
      </c>
      <c r="U1248">
        <v>7.7692999999999998E-2</v>
      </c>
      <c r="V1248" t="str">
        <f>VLOOKUP(C1248,'Lines LookUp'!$B$1:$C$12,2,0)</f>
        <v>IM1</v>
      </c>
      <c r="W1248" t="str">
        <f>ROUNDUP(Q1248,3)&amp;"-"&amp;ROUNDUP(R1248,3)</f>
        <v>337147.544-3061495.92</v>
      </c>
      <c r="X1248" t="str">
        <f>ROUNDUP(S1248,3)&amp;"-"&amp;ROUNDUP(T1248,3)</f>
        <v>337221.843-3061473.205</v>
      </c>
      <c r="Y1248">
        <f>VLOOKUP(W1248&amp;"-"&amp;V1248,'Buscoords Workout'!$F:$G,2,0)</f>
        <v>6096</v>
      </c>
      <c r="Z1248">
        <f>VLOOKUP(X1248&amp;"-"&amp;V1248,'Buscoords Workout'!$F:$G,2,0)</f>
        <v>6097</v>
      </c>
      <c r="AA1248" t="b">
        <f>OR(ISNA(Y1248),ISNA(Z1248))</f>
        <v>0</v>
      </c>
    </row>
    <row r="1249" spans="1:27" x14ac:dyDescent="0.25">
      <c r="A1249">
        <v>204</v>
      </c>
      <c r="B1249" t="s">
        <v>24</v>
      </c>
      <c r="C1249" t="s">
        <v>34</v>
      </c>
      <c r="D1249" t="s">
        <v>35</v>
      </c>
      <c r="E1249">
        <v>11</v>
      </c>
      <c r="F1249" t="s">
        <v>37</v>
      </c>
      <c r="G1249">
        <v>100</v>
      </c>
      <c r="H1249" t="s">
        <v>27</v>
      </c>
      <c r="I1249" t="s">
        <v>38</v>
      </c>
      <c r="J1249" t="s">
        <v>39</v>
      </c>
      <c r="K1249" t="s">
        <v>30</v>
      </c>
      <c r="L1249" t="s">
        <v>31</v>
      </c>
      <c r="M1249">
        <v>3</v>
      </c>
      <c r="N1249" t="s">
        <v>40</v>
      </c>
      <c r="O1249" t="s">
        <v>41</v>
      </c>
      <c r="P1249">
        <v>116.867</v>
      </c>
      <c r="Q1249">
        <v>337221.84230000002</v>
      </c>
      <c r="R1249">
        <v>3061473.2048999998</v>
      </c>
      <c r="S1249">
        <v>337338.1409</v>
      </c>
      <c r="T1249">
        <v>3061461.6943999999</v>
      </c>
      <c r="U1249">
        <v>0.116867</v>
      </c>
      <c r="V1249" t="str">
        <f>VLOOKUP(C1249,'Lines LookUp'!$B$1:$C$12,2,0)</f>
        <v>IM1</v>
      </c>
      <c r="W1249" t="str">
        <f>ROUNDUP(Q1249,3)&amp;"-"&amp;ROUNDUP(R1249,3)</f>
        <v>337221.843-3061473.205</v>
      </c>
      <c r="X1249" t="str">
        <f>ROUNDUP(S1249,3)&amp;"-"&amp;ROUNDUP(T1249,3)</f>
        <v>337338.141-3061461.695</v>
      </c>
      <c r="Y1249">
        <f>VLOOKUP(W1249&amp;"-"&amp;V1249,'Buscoords Workout'!$F:$G,2,0)</f>
        <v>6097</v>
      </c>
      <c r="Z1249">
        <f>VLOOKUP(X1249&amp;"-"&amp;V1249,'Buscoords Workout'!$F:$G,2,0)</f>
        <v>6098</v>
      </c>
      <c r="AA1249" t="b">
        <f>OR(ISNA(Y1249),ISNA(Z1249))</f>
        <v>0</v>
      </c>
    </row>
    <row r="1250" spans="1:27" x14ac:dyDescent="0.25">
      <c r="A1250">
        <v>205</v>
      </c>
      <c r="B1250" t="s">
        <v>24</v>
      </c>
      <c r="C1250" t="s">
        <v>34</v>
      </c>
      <c r="D1250" t="s">
        <v>35</v>
      </c>
      <c r="E1250">
        <v>11</v>
      </c>
      <c r="F1250" t="s">
        <v>37</v>
      </c>
      <c r="G1250">
        <v>100</v>
      </c>
      <c r="H1250" t="s">
        <v>27</v>
      </c>
      <c r="I1250" t="s">
        <v>38</v>
      </c>
      <c r="J1250" t="s">
        <v>39</v>
      </c>
      <c r="K1250" t="s">
        <v>30</v>
      </c>
      <c r="L1250" t="s">
        <v>31</v>
      </c>
      <c r="M1250">
        <v>3</v>
      </c>
      <c r="N1250" t="s">
        <v>40</v>
      </c>
      <c r="O1250" t="s">
        <v>41</v>
      </c>
      <c r="P1250">
        <v>45.485300000000002</v>
      </c>
      <c r="Q1250">
        <v>337338.1409</v>
      </c>
      <c r="R1250">
        <v>3061461.6943999999</v>
      </c>
      <c r="S1250">
        <v>337383.62209999998</v>
      </c>
      <c r="T1250">
        <v>3061461.0865000002</v>
      </c>
      <c r="U1250">
        <v>4.5484999999999998E-2</v>
      </c>
      <c r="V1250" t="str">
        <f>VLOOKUP(C1250,'Lines LookUp'!$B$1:$C$12,2,0)</f>
        <v>IM1</v>
      </c>
      <c r="W1250" t="str">
        <f>ROUNDUP(Q1250,3)&amp;"-"&amp;ROUNDUP(R1250,3)</f>
        <v>337338.141-3061461.695</v>
      </c>
      <c r="X1250" t="str">
        <f>ROUNDUP(S1250,3)&amp;"-"&amp;ROUNDUP(T1250,3)</f>
        <v>337383.623-3061461.087</v>
      </c>
      <c r="Y1250">
        <f>VLOOKUP(W1250&amp;"-"&amp;V1250,'Buscoords Workout'!$F:$G,2,0)</f>
        <v>6098</v>
      </c>
      <c r="Z1250">
        <f>VLOOKUP(X1250&amp;"-"&amp;V1250,'Buscoords Workout'!$F:$G,2,0)</f>
        <v>6099</v>
      </c>
      <c r="AA1250" t="b">
        <f>OR(ISNA(Y1250),ISNA(Z1250))</f>
        <v>0</v>
      </c>
    </row>
    <row r="1251" spans="1:27" x14ac:dyDescent="0.25">
      <c r="A1251">
        <v>206</v>
      </c>
      <c r="B1251" t="s">
        <v>24</v>
      </c>
      <c r="C1251" t="s">
        <v>34</v>
      </c>
      <c r="D1251" t="s">
        <v>35</v>
      </c>
      <c r="E1251">
        <v>11</v>
      </c>
      <c r="F1251" t="s">
        <v>37</v>
      </c>
      <c r="G1251">
        <v>100</v>
      </c>
      <c r="H1251" t="s">
        <v>27</v>
      </c>
      <c r="I1251" t="s">
        <v>38</v>
      </c>
      <c r="J1251" t="s">
        <v>39</v>
      </c>
      <c r="K1251" t="s">
        <v>30</v>
      </c>
      <c r="L1251" t="s">
        <v>31</v>
      </c>
      <c r="M1251">
        <v>3</v>
      </c>
      <c r="N1251" t="s">
        <v>40</v>
      </c>
      <c r="O1251" t="s">
        <v>41</v>
      </c>
      <c r="P1251">
        <v>55.499299999999998</v>
      </c>
      <c r="Q1251">
        <v>337383.62209999998</v>
      </c>
      <c r="R1251">
        <v>3061461.0865000002</v>
      </c>
      <c r="S1251">
        <v>337439.12119999999</v>
      </c>
      <c r="T1251">
        <v>3061461.2497999999</v>
      </c>
      <c r="U1251">
        <v>5.5499E-2</v>
      </c>
      <c r="V1251" t="str">
        <f>VLOOKUP(C1251,'Lines LookUp'!$B$1:$C$12,2,0)</f>
        <v>IM1</v>
      </c>
      <c r="W1251" t="str">
        <f>ROUNDUP(Q1251,3)&amp;"-"&amp;ROUNDUP(R1251,3)</f>
        <v>337383.623-3061461.087</v>
      </c>
      <c r="X1251" t="str">
        <f>ROUNDUP(S1251,3)&amp;"-"&amp;ROUNDUP(T1251,3)</f>
        <v>337439.122-3061461.25</v>
      </c>
      <c r="Y1251">
        <f>VLOOKUP(W1251&amp;"-"&amp;V1251,'Buscoords Workout'!$F:$G,2,0)</f>
        <v>6099</v>
      </c>
      <c r="Z1251">
        <f>VLOOKUP(X1251&amp;"-"&amp;V1251,'Buscoords Workout'!$F:$G,2,0)</f>
        <v>6100</v>
      </c>
      <c r="AA1251" t="b">
        <f>OR(ISNA(Y1251),ISNA(Z1251))</f>
        <v>0</v>
      </c>
    </row>
    <row r="1252" spans="1:27" x14ac:dyDescent="0.25">
      <c r="A1252">
        <v>207</v>
      </c>
      <c r="B1252" t="s">
        <v>24</v>
      </c>
      <c r="C1252" t="s">
        <v>34</v>
      </c>
      <c r="D1252" t="s">
        <v>35</v>
      </c>
      <c r="E1252">
        <v>11</v>
      </c>
      <c r="F1252" t="s">
        <v>37</v>
      </c>
      <c r="G1252">
        <v>100</v>
      </c>
      <c r="H1252" t="s">
        <v>27</v>
      </c>
      <c r="I1252" t="s">
        <v>38</v>
      </c>
      <c r="J1252" t="s">
        <v>39</v>
      </c>
      <c r="K1252" t="s">
        <v>30</v>
      </c>
      <c r="L1252" t="s">
        <v>31</v>
      </c>
      <c r="M1252">
        <v>3</v>
      </c>
      <c r="N1252" t="s">
        <v>40</v>
      </c>
      <c r="O1252" t="s">
        <v>41</v>
      </c>
      <c r="P1252">
        <v>68.499700000000004</v>
      </c>
      <c r="Q1252">
        <v>337439.12119999999</v>
      </c>
      <c r="R1252">
        <v>3061461.2497999999</v>
      </c>
      <c r="S1252">
        <v>337506.60239999997</v>
      </c>
      <c r="T1252">
        <v>3061473.0183999999</v>
      </c>
      <c r="U1252">
        <v>6.8500000000000005E-2</v>
      </c>
      <c r="V1252" t="str">
        <f>VLOOKUP(C1252,'Lines LookUp'!$B$1:$C$12,2,0)</f>
        <v>IM1</v>
      </c>
      <c r="W1252" t="str">
        <f>ROUNDUP(Q1252,3)&amp;"-"&amp;ROUNDUP(R1252,3)</f>
        <v>337439.122-3061461.25</v>
      </c>
      <c r="X1252" t="str">
        <f>ROUNDUP(S1252,3)&amp;"-"&amp;ROUNDUP(T1252,3)</f>
        <v>337506.603-3061473.019</v>
      </c>
      <c r="Y1252">
        <f>VLOOKUP(W1252&amp;"-"&amp;V1252,'Buscoords Workout'!$F:$G,2,0)</f>
        <v>6100</v>
      </c>
      <c r="Z1252">
        <f>VLOOKUP(X1252&amp;"-"&amp;V1252,'Buscoords Workout'!$F:$G,2,0)</f>
        <v>6101</v>
      </c>
      <c r="AA1252" t="b">
        <f>OR(ISNA(Y1252),ISNA(Z1252))</f>
        <v>0</v>
      </c>
    </row>
    <row r="1253" spans="1:27" x14ac:dyDescent="0.25">
      <c r="A1253">
        <v>208</v>
      </c>
      <c r="B1253" t="s">
        <v>24</v>
      </c>
      <c r="C1253" t="s">
        <v>34</v>
      </c>
      <c r="D1253" t="s">
        <v>35</v>
      </c>
      <c r="E1253">
        <v>11</v>
      </c>
      <c r="F1253" t="s">
        <v>37</v>
      </c>
      <c r="G1253">
        <v>100</v>
      </c>
      <c r="H1253" t="s">
        <v>27</v>
      </c>
      <c r="I1253" t="s">
        <v>38</v>
      </c>
      <c r="J1253" t="s">
        <v>39</v>
      </c>
      <c r="K1253" t="s">
        <v>30</v>
      </c>
      <c r="L1253" t="s">
        <v>31</v>
      </c>
      <c r="M1253">
        <v>3</v>
      </c>
      <c r="N1253" t="s">
        <v>40</v>
      </c>
      <c r="O1253" t="s">
        <v>41</v>
      </c>
      <c r="P1253">
        <v>54.020200000000003</v>
      </c>
      <c r="Q1253">
        <v>337506.60239999997</v>
      </c>
      <c r="R1253">
        <v>3061473.0183999999</v>
      </c>
      <c r="S1253">
        <v>337555.8077</v>
      </c>
      <c r="T1253">
        <v>3061450.7244000002</v>
      </c>
      <c r="U1253">
        <v>5.4019999999999999E-2</v>
      </c>
      <c r="V1253" t="str">
        <f>VLOOKUP(C1253,'Lines LookUp'!$B$1:$C$12,2,0)</f>
        <v>IM1</v>
      </c>
      <c r="W1253" t="str">
        <f>ROUNDUP(Q1253,3)&amp;"-"&amp;ROUNDUP(R1253,3)</f>
        <v>337506.603-3061473.019</v>
      </c>
      <c r="X1253" t="str">
        <f>ROUNDUP(S1253,3)&amp;"-"&amp;ROUNDUP(T1253,3)</f>
        <v>337555.808-3061450.725</v>
      </c>
      <c r="Y1253">
        <f>VLOOKUP(W1253&amp;"-"&amp;V1253,'Buscoords Workout'!$F:$G,2,0)</f>
        <v>6101</v>
      </c>
      <c r="Z1253">
        <f>VLOOKUP(X1253&amp;"-"&amp;V1253,'Buscoords Workout'!$F:$G,2,0)</f>
        <v>6102</v>
      </c>
      <c r="AA1253" t="b">
        <f>OR(ISNA(Y1253),ISNA(Z1253))</f>
        <v>0</v>
      </c>
    </row>
    <row r="1254" spans="1:27" x14ac:dyDescent="0.25">
      <c r="A1254">
        <v>209</v>
      </c>
      <c r="B1254" t="s">
        <v>24</v>
      </c>
      <c r="C1254" t="s">
        <v>34</v>
      </c>
      <c r="D1254" t="s">
        <v>35</v>
      </c>
      <c r="E1254">
        <v>11</v>
      </c>
      <c r="F1254" t="s">
        <v>37</v>
      </c>
      <c r="G1254">
        <v>100</v>
      </c>
      <c r="H1254" t="s">
        <v>27</v>
      </c>
      <c r="I1254" t="s">
        <v>38</v>
      </c>
      <c r="J1254" t="s">
        <v>39</v>
      </c>
      <c r="K1254" t="s">
        <v>30</v>
      </c>
      <c r="L1254" t="s">
        <v>31</v>
      </c>
      <c r="M1254">
        <v>3</v>
      </c>
      <c r="N1254" t="s">
        <v>40</v>
      </c>
      <c r="O1254" t="s">
        <v>41</v>
      </c>
      <c r="P1254">
        <v>11.504799999999999</v>
      </c>
      <c r="Q1254">
        <v>337555.8077</v>
      </c>
      <c r="R1254">
        <v>3061450.7244000002</v>
      </c>
      <c r="S1254">
        <v>337566.28710000002</v>
      </c>
      <c r="T1254">
        <v>3061445.9764</v>
      </c>
      <c r="U1254">
        <v>1.1505E-2</v>
      </c>
      <c r="V1254" t="str">
        <f>VLOOKUP(C1254,'Lines LookUp'!$B$1:$C$12,2,0)</f>
        <v>IM1</v>
      </c>
      <c r="W1254" t="str">
        <f>ROUNDUP(Q1254,3)&amp;"-"&amp;ROUNDUP(R1254,3)</f>
        <v>337555.808-3061450.725</v>
      </c>
      <c r="X1254" t="str">
        <f>ROUNDUP(S1254,3)&amp;"-"&amp;ROUNDUP(T1254,3)</f>
        <v>337566.288-3061445.977</v>
      </c>
      <c r="Y1254">
        <f>VLOOKUP(W1254&amp;"-"&amp;V1254,'Buscoords Workout'!$F:$G,2,0)</f>
        <v>6102</v>
      </c>
      <c r="Z1254">
        <f>VLOOKUP(X1254&amp;"-"&amp;V1254,'Buscoords Workout'!$F:$G,2,0)</f>
        <v>6103</v>
      </c>
      <c r="AA1254" t="b">
        <f>OR(ISNA(Y1254),ISNA(Z1254))</f>
        <v>0</v>
      </c>
    </row>
    <row r="1255" spans="1:27" x14ac:dyDescent="0.25">
      <c r="A1255">
        <v>210</v>
      </c>
      <c r="B1255" t="s">
        <v>24</v>
      </c>
      <c r="C1255" t="s">
        <v>34</v>
      </c>
      <c r="D1255" t="s">
        <v>35</v>
      </c>
      <c r="E1255">
        <v>11</v>
      </c>
      <c r="F1255" t="s">
        <v>37</v>
      </c>
      <c r="G1255">
        <v>100</v>
      </c>
      <c r="H1255" t="s">
        <v>27</v>
      </c>
      <c r="I1255" t="s">
        <v>38</v>
      </c>
      <c r="J1255" t="s">
        <v>39</v>
      </c>
      <c r="K1255" t="s">
        <v>30</v>
      </c>
      <c r="L1255" t="s">
        <v>31</v>
      </c>
      <c r="M1255">
        <v>3</v>
      </c>
      <c r="N1255" t="s">
        <v>40</v>
      </c>
      <c r="O1255" t="s">
        <v>41</v>
      </c>
      <c r="P1255">
        <v>54.4696</v>
      </c>
      <c r="Q1255">
        <v>337566.28710000002</v>
      </c>
      <c r="R1255">
        <v>3061445.9764</v>
      </c>
      <c r="S1255">
        <v>337573.60369999998</v>
      </c>
      <c r="T1255">
        <v>3061499.9523999998</v>
      </c>
      <c r="U1255">
        <v>5.4469999999999998E-2</v>
      </c>
      <c r="V1255" t="str">
        <f>VLOOKUP(C1255,'Lines LookUp'!$B$1:$C$12,2,0)</f>
        <v>IM1</v>
      </c>
      <c r="W1255" t="str">
        <f>ROUNDUP(Q1255,3)&amp;"-"&amp;ROUNDUP(R1255,3)</f>
        <v>337566.288-3061445.977</v>
      </c>
      <c r="X1255" t="str">
        <f>ROUNDUP(S1255,3)&amp;"-"&amp;ROUNDUP(T1255,3)</f>
        <v>337573.604-3061499.953</v>
      </c>
      <c r="Y1255">
        <f>VLOOKUP(W1255&amp;"-"&amp;V1255,'Buscoords Workout'!$F:$G,2,0)</f>
        <v>6103</v>
      </c>
      <c r="Z1255">
        <f>VLOOKUP(X1255&amp;"-"&amp;V1255,'Buscoords Workout'!$F:$G,2,0)</f>
        <v>6104</v>
      </c>
      <c r="AA1255" t="b">
        <f>OR(ISNA(Y1255),ISNA(Z1255))</f>
        <v>0</v>
      </c>
    </row>
    <row r="1256" spans="1:27" x14ac:dyDescent="0.25">
      <c r="A1256">
        <v>211</v>
      </c>
      <c r="B1256" t="s">
        <v>24</v>
      </c>
      <c r="C1256" t="s">
        <v>34</v>
      </c>
      <c r="D1256" t="s">
        <v>35</v>
      </c>
      <c r="E1256">
        <v>11</v>
      </c>
      <c r="F1256" t="s">
        <v>37</v>
      </c>
      <c r="G1256">
        <v>100</v>
      </c>
      <c r="H1256" t="s">
        <v>27</v>
      </c>
      <c r="I1256" t="s">
        <v>38</v>
      </c>
      <c r="J1256" t="s">
        <v>39</v>
      </c>
      <c r="K1256" t="s">
        <v>30</v>
      </c>
      <c r="L1256" t="s">
        <v>31</v>
      </c>
      <c r="M1256">
        <v>3</v>
      </c>
      <c r="N1256" t="s">
        <v>40</v>
      </c>
      <c r="O1256" t="s">
        <v>41</v>
      </c>
      <c r="P1256">
        <v>76.462999999999994</v>
      </c>
      <c r="Q1256">
        <v>337573.60369999998</v>
      </c>
      <c r="R1256">
        <v>3061499.9523999998</v>
      </c>
      <c r="S1256">
        <v>337649.9755</v>
      </c>
      <c r="T1256">
        <v>3061496.2181000002</v>
      </c>
      <c r="U1256">
        <v>7.6463000000000003E-2</v>
      </c>
      <c r="V1256" t="str">
        <f>VLOOKUP(C1256,'Lines LookUp'!$B$1:$C$12,2,0)</f>
        <v>IM1</v>
      </c>
      <c r="W1256" t="str">
        <f>ROUNDUP(Q1256,3)&amp;"-"&amp;ROUNDUP(R1256,3)</f>
        <v>337573.604-3061499.953</v>
      </c>
      <c r="X1256" t="str">
        <f>ROUNDUP(S1256,3)&amp;"-"&amp;ROUNDUP(T1256,3)</f>
        <v>337649.976-3061496.219</v>
      </c>
      <c r="Y1256">
        <f>VLOOKUP(W1256&amp;"-"&amp;V1256,'Buscoords Workout'!$F:$G,2,0)</f>
        <v>6104</v>
      </c>
      <c r="Z1256">
        <f>VLOOKUP(X1256&amp;"-"&amp;V1256,'Buscoords Workout'!$F:$G,2,0)</f>
        <v>6105</v>
      </c>
      <c r="AA1256" t="b">
        <f>OR(ISNA(Y1256),ISNA(Z1256))</f>
        <v>0</v>
      </c>
    </row>
    <row r="1257" spans="1:27" x14ac:dyDescent="0.25">
      <c r="A1257">
        <v>212</v>
      </c>
      <c r="B1257" t="s">
        <v>24</v>
      </c>
      <c r="C1257" t="s">
        <v>34</v>
      </c>
      <c r="D1257" t="s">
        <v>35</v>
      </c>
      <c r="E1257">
        <v>11</v>
      </c>
      <c r="F1257" t="s">
        <v>37</v>
      </c>
      <c r="G1257">
        <v>100</v>
      </c>
      <c r="H1257" t="s">
        <v>27</v>
      </c>
      <c r="I1257" t="s">
        <v>38</v>
      </c>
      <c r="J1257" t="s">
        <v>39</v>
      </c>
      <c r="K1257" t="s">
        <v>30</v>
      </c>
      <c r="L1257" t="s">
        <v>31</v>
      </c>
      <c r="M1257">
        <v>3</v>
      </c>
      <c r="N1257" t="s">
        <v>40</v>
      </c>
      <c r="O1257" t="s">
        <v>41</v>
      </c>
      <c r="P1257">
        <v>70.131</v>
      </c>
      <c r="Q1257">
        <v>337649.9755</v>
      </c>
      <c r="R1257">
        <v>3061496.2181000002</v>
      </c>
      <c r="S1257">
        <v>337718.9497</v>
      </c>
      <c r="T1257">
        <v>3061483.5329999998</v>
      </c>
      <c r="U1257">
        <v>7.0130999999999999E-2</v>
      </c>
      <c r="V1257" t="str">
        <f>VLOOKUP(C1257,'Lines LookUp'!$B$1:$C$12,2,0)</f>
        <v>IM1</v>
      </c>
      <c r="W1257" t="str">
        <f>ROUNDUP(Q1257,3)&amp;"-"&amp;ROUNDUP(R1257,3)</f>
        <v>337649.976-3061496.219</v>
      </c>
      <c r="X1257" t="str">
        <f>ROUNDUP(S1257,3)&amp;"-"&amp;ROUNDUP(T1257,3)</f>
        <v>337718.95-3061483.533</v>
      </c>
      <c r="Y1257">
        <f>VLOOKUP(W1257&amp;"-"&amp;V1257,'Buscoords Workout'!$F:$G,2,0)</f>
        <v>6105</v>
      </c>
      <c r="Z1257">
        <f>VLOOKUP(X1257&amp;"-"&amp;V1257,'Buscoords Workout'!$F:$G,2,0)</f>
        <v>6106</v>
      </c>
      <c r="AA1257" t="b">
        <f>OR(ISNA(Y1257),ISNA(Z1257))</f>
        <v>0</v>
      </c>
    </row>
    <row r="1258" spans="1:27" x14ac:dyDescent="0.25">
      <c r="A1258">
        <v>213</v>
      </c>
      <c r="B1258" t="s">
        <v>24</v>
      </c>
      <c r="C1258" t="s">
        <v>34</v>
      </c>
      <c r="D1258" t="s">
        <v>35</v>
      </c>
      <c r="E1258">
        <v>11</v>
      </c>
      <c r="F1258" t="s">
        <v>37</v>
      </c>
      <c r="G1258">
        <v>100</v>
      </c>
      <c r="H1258" t="s">
        <v>27</v>
      </c>
      <c r="I1258" t="s">
        <v>38</v>
      </c>
      <c r="J1258" t="s">
        <v>39</v>
      </c>
      <c r="K1258" t="s">
        <v>30</v>
      </c>
      <c r="L1258" t="s">
        <v>31</v>
      </c>
      <c r="M1258">
        <v>3</v>
      </c>
      <c r="N1258" t="s">
        <v>40</v>
      </c>
      <c r="O1258" t="s">
        <v>41</v>
      </c>
      <c r="P1258">
        <v>62.968299999999999</v>
      </c>
      <c r="Q1258">
        <v>337718.9497</v>
      </c>
      <c r="R1258">
        <v>3061483.5329999998</v>
      </c>
      <c r="S1258">
        <v>337780.647</v>
      </c>
      <c r="T1258">
        <v>3061470.9452</v>
      </c>
      <c r="U1258">
        <v>6.2967999999999996E-2</v>
      </c>
      <c r="V1258" t="str">
        <f>VLOOKUP(C1258,'Lines LookUp'!$B$1:$C$12,2,0)</f>
        <v>IM1</v>
      </c>
      <c r="W1258" t="str">
        <f>ROUNDUP(Q1258,3)&amp;"-"&amp;ROUNDUP(R1258,3)</f>
        <v>337718.95-3061483.533</v>
      </c>
      <c r="X1258" t="str">
        <f>ROUNDUP(S1258,3)&amp;"-"&amp;ROUNDUP(T1258,3)</f>
        <v>337780.647-3061470.946</v>
      </c>
      <c r="Y1258">
        <f>VLOOKUP(W1258&amp;"-"&amp;V1258,'Buscoords Workout'!$F:$G,2,0)</f>
        <v>6106</v>
      </c>
      <c r="Z1258">
        <f>VLOOKUP(X1258&amp;"-"&amp;V1258,'Buscoords Workout'!$F:$G,2,0)</f>
        <v>6107</v>
      </c>
      <c r="AA1258" t="b">
        <f>OR(ISNA(Y1258),ISNA(Z1258))</f>
        <v>0</v>
      </c>
    </row>
    <row r="1259" spans="1:27" x14ac:dyDescent="0.25">
      <c r="A1259">
        <v>214</v>
      </c>
      <c r="B1259" t="s">
        <v>24</v>
      </c>
      <c r="C1259" t="s">
        <v>34</v>
      </c>
      <c r="D1259" t="s">
        <v>35</v>
      </c>
      <c r="E1259">
        <v>11</v>
      </c>
      <c r="F1259" t="s">
        <v>37</v>
      </c>
      <c r="G1259">
        <v>100</v>
      </c>
      <c r="H1259" t="s">
        <v>27</v>
      </c>
      <c r="I1259" t="s">
        <v>38</v>
      </c>
      <c r="J1259" t="s">
        <v>39</v>
      </c>
      <c r="K1259" t="s">
        <v>30</v>
      </c>
      <c r="L1259" t="s">
        <v>31</v>
      </c>
      <c r="M1259">
        <v>3</v>
      </c>
      <c r="N1259" t="s">
        <v>40</v>
      </c>
      <c r="O1259" t="s">
        <v>41</v>
      </c>
      <c r="P1259">
        <v>89.717699999999994</v>
      </c>
      <c r="Q1259">
        <v>337780.647</v>
      </c>
      <c r="R1259">
        <v>3061470.9452</v>
      </c>
      <c r="S1259">
        <v>337865.63959999999</v>
      </c>
      <c r="T1259">
        <v>3061499.6771999998</v>
      </c>
      <c r="U1259">
        <v>8.9718000000000006E-2</v>
      </c>
      <c r="V1259" t="str">
        <f>VLOOKUP(C1259,'Lines LookUp'!$B$1:$C$12,2,0)</f>
        <v>IM1</v>
      </c>
      <c r="W1259" t="str">
        <f>ROUNDUP(Q1259,3)&amp;"-"&amp;ROUNDUP(R1259,3)</f>
        <v>337780.647-3061470.946</v>
      </c>
      <c r="X1259" t="str">
        <f>ROUNDUP(S1259,3)&amp;"-"&amp;ROUNDUP(T1259,3)</f>
        <v>337865.64-3061499.678</v>
      </c>
      <c r="Y1259">
        <f>VLOOKUP(W1259&amp;"-"&amp;V1259,'Buscoords Workout'!$F:$G,2,0)</f>
        <v>6107</v>
      </c>
      <c r="Z1259">
        <f>VLOOKUP(X1259&amp;"-"&amp;V1259,'Buscoords Workout'!$F:$G,2,0)</f>
        <v>6108</v>
      </c>
      <c r="AA1259" t="b">
        <f>OR(ISNA(Y1259),ISNA(Z1259))</f>
        <v>0</v>
      </c>
    </row>
    <row r="1260" spans="1:27" x14ac:dyDescent="0.25">
      <c r="A1260">
        <v>215</v>
      </c>
      <c r="B1260" t="s">
        <v>24</v>
      </c>
      <c r="C1260" t="s">
        <v>34</v>
      </c>
      <c r="D1260" t="s">
        <v>35</v>
      </c>
      <c r="E1260">
        <v>11</v>
      </c>
      <c r="F1260" t="s">
        <v>37</v>
      </c>
      <c r="G1260">
        <v>100</v>
      </c>
      <c r="H1260" t="s">
        <v>27</v>
      </c>
      <c r="I1260" t="s">
        <v>38</v>
      </c>
      <c r="J1260" t="s">
        <v>39</v>
      </c>
      <c r="K1260" t="s">
        <v>30</v>
      </c>
      <c r="L1260" t="s">
        <v>31</v>
      </c>
      <c r="M1260">
        <v>3</v>
      </c>
      <c r="N1260" t="s">
        <v>40</v>
      </c>
      <c r="O1260" t="s">
        <v>41</v>
      </c>
      <c r="P1260">
        <v>67.134699999999995</v>
      </c>
      <c r="Q1260">
        <v>337865.63959999999</v>
      </c>
      <c r="R1260">
        <v>3061499.6771999998</v>
      </c>
      <c r="S1260">
        <v>337925.37617</v>
      </c>
      <c r="T1260">
        <v>3061530.3139599999</v>
      </c>
      <c r="U1260">
        <v>6.7135E-2</v>
      </c>
      <c r="V1260" t="str">
        <f>VLOOKUP(C1260,'Lines LookUp'!$B$1:$C$12,2,0)</f>
        <v>IM1</v>
      </c>
      <c r="W1260" t="str">
        <f>ROUNDUP(Q1260,3)&amp;"-"&amp;ROUNDUP(R1260,3)</f>
        <v>337865.64-3061499.678</v>
      </c>
      <c r="X1260" t="str">
        <f>ROUNDUP(S1260,3)&amp;"-"&amp;ROUNDUP(T1260,3)</f>
        <v>337925.377-3061530.314</v>
      </c>
      <c r="Y1260">
        <f>VLOOKUP(W1260&amp;"-"&amp;V1260,'Buscoords Workout'!$F:$G,2,0)</f>
        <v>6108</v>
      </c>
      <c r="Z1260">
        <f>VLOOKUP(X1260&amp;"-"&amp;V1260,'Buscoords Workout'!$F:$G,2,0)</f>
        <v>6002</v>
      </c>
      <c r="AA1260" t="b">
        <f>OR(ISNA(Y1260),ISNA(Z1260))</f>
        <v>0</v>
      </c>
    </row>
    <row r="1261" spans="1:27" x14ac:dyDescent="0.25">
      <c r="A1261">
        <v>216</v>
      </c>
      <c r="B1261" t="s">
        <v>24</v>
      </c>
      <c r="C1261" t="s">
        <v>34</v>
      </c>
      <c r="D1261" t="s">
        <v>35</v>
      </c>
      <c r="E1261">
        <v>11</v>
      </c>
      <c r="F1261" t="s">
        <v>37</v>
      </c>
      <c r="G1261">
        <v>100</v>
      </c>
      <c r="H1261" t="s">
        <v>27</v>
      </c>
      <c r="I1261" t="s">
        <v>38</v>
      </c>
      <c r="J1261" t="s">
        <v>39</v>
      </c>
      <c r="K1261" t="s">
        <v>30</v>
      </c>
      <c r="L1261" t="s">
        <v>31</v>
      </c>
      <c r="M1261">
        <v>3</v>
      </c>
      <c r="N1261" t="s">
        <v>40</v>
      </c>
      <c r="O1261" t="s">
        <v>41</v>
      </c>
      <c r="P1261">
        <v>27.577999999999999</v>
      </c>
      <c r="Q1261">
        <v>337925.37617</v>
      </c>
      <c r="R1261">
        <v>3061530.3139599999</v>
      </c>
      <c r="S1261">
        <v>337949.91509999998</v>
      </c>
      <c r="T1261">
        <v>3061542.8991</v>
      </c>
      <c r="U1261">
        <v>2.7577999999999998E-2</v>
      </c>
      <c r="V1261" t="str">
        <f>VLOOKUP(C1261,'Lines LookUp'!$B$1:$C$12,2,0)</f>
        <v>IM1</v>
      </c>
      <c r="W1261" t="str">
        <f>ROUNDUP(Q1261,3)&amp;"-"&amp;ROUNDUP(R1261,3)</f>
        <v>337925.377-3061530.314</v>
      </c>
      <c r="X1261" t="str">
        <f>ROUNDUP(S1261,3)&amp;"-"&amp;ROUNDUP(T1261,3)</f>
        <v>337949.916-3061542.9</v>
      </c>
      <c r="Y1261">
        <f>VLOOKUP(W1261&amp;"-"&amp;V1261,'Buscoords Workout'!$F:$G,2,0)</f>
        <v>6002</v>
      </c>
      <c r="Z1261">
        <f>VLOOKUP(X1261&amp;"-"&amp;V1261,'Buscoords Workout'!$F:$G,2,0)</f>
        <v>6109</v>
      </c>
      <c r="AA1261" t="b">
        <f>OR(ISNA(Y1261),ISNA(Z1261))</f>
        <v>0</v>
      </c>
    </row>
    <row r="1262" spans="1:27" x14ac:dyDescent="0.25">
      <c r="A1262">
        <v>217</v>
      </c>
      <c r="B1262" t="s">
        <v>24</v>
      </c>
      <c r="C1262" t="s">
        <v>34</v>
      </c>
      <c r="D1262" t="s">
        <v>35</v>
      </c>
      <c r="E1262">
        <v>11</v>
      </c>
      <c r="F1262" t="s">
        <v>37</v>
      </c>
      <c r="G1262">
        <v>100</v>
      </c>
      <c r="H1262" t="s">
        <v>27</v>
      </c>
      <c r="I1262" t="s">
        <v>38</v>
      </c>
      <c r="J1262" t="s">
        <v>39</v>
      </c>
      <c r="K1262" t="s">
        <v>30</v>
      </c>
      <c r="L1262" t="s">
        <v>31</v>
      </c>
      <c r="M1262">
        <v>3</v>
      </c>
      <c r="N1262" t="s">
        <v>40</v>
      </c>
      <c r="O1262" t="s">
        <v>41</v>
      </c>
      <c r="P1262">
        <v>38.908999999999999</v>
      </c>
      <c r="Q1262">
        <v>336108.67090000003</v>
      </c>
      <c r="R1262">
        <v>3061773.7883000001</v>
      </c>
      <c r="S1262">
        <v>336144.63419999997</v>
      </c>
      <c r="T1262">
        <v>3061758.9372</v>
      </c>
      <c r="U1262">
        <v>3.8908999999999999E-2</v>
      </c>
      <c r="V1262" t="str">
        <f>VLOOKUP(C1262,'Lines LookUp'!$B$1:$C$12,2,0)</f>
        <v>IM1</v>
      </c>
      <c r="W1262" t="str">
        <f>ROUNDUP(Q1262,3)&amp;"-"&amp;ROUNDUP(R1262,3)</f>
        <v>336108.671-3061773.789</v>
      </c>
      <c r="X1262" t="str">
        <f>ROUNDUP(S1262,3)&amp;"-"&amp;ROUNDUP(T1262,3)</f>
        <v>336144.635-3061758.938</v>
      </c>
      <c r="Y1262">
        <f>VLOOKUP(W1262&amp;"-"&amp;V1262,'Buscoords Workout'!$F:$G,2,0)</f>
        <v>6110</v>
      </c>
      <c r="Z1262">
        <f>VLOOKUP(X1262&amp;"-"&amp;V1262,'Buscoords Workout'!$F:$G,2,0)</f>
        <v>6111</v>
      </c>
      <c r="AA1262" t="b">
        <f>OR(ISNA(Y1262),ISNA(Z1262))</f>
        <v>0</v>
      </c>
    </row>
    <row r="1263" spans="1:27" x14ac:dyDescent="0.25">
      <c r="A1263">
        <v>218</v>
      </c>
      <c r="B1263" t="s">
        <v>24</v>
      </c>
      <c r="C1263" t="s">
        <v>34</v>
      </c>
      <c r="D1263" t="s">
        <v>35</v>
      </c>
      <c r="E1263">
        <v>11</v>
      </c>
      <c r="F1263" t="s">
        <v>37</v>
      </c>
      <c r="G1263">
        <v>100</v>
      </c>
      <c r="H1263" t="s">
        <v>27</v>
      </c>
      <c r="I1263" t="s">
        <v>38</v>
      </c>
      <c r="J1263" t="s">
        <v>39</v>
      </c>
      <c r="K1263" t="s">
        <v>30</v>
      </c>
      <c r="L1263" t="s">
        <v>31</v>
      </c>
      <c r="M1263">
        <v>3</v>
      </c>
      <c r="N1263" t="s">
        <v>40</v>
      </c>
      <c r="O1263" t="s">
        <v>41</v>
      </c>
      <c r="P1263">
        <v>61.098100000000002</v>
      </c>
      <c r="Q1263">
        <v>336144.63419999997</v>
      </c>
      <c r="R1263">
        <v>3061758.9372</v>
      </c>
      <c r="S1263">
        <v>336203.5515</v>
      </c>
      <c r="T1263">
        <v>3061742.7590000001</v>
      </c>
      <c r="U1263">
        <v>6.1098E-2</v>
      </c>
      <c r="V1263" t="str">
        <f>VLOOKUP(C1263,'Lines LookUp'!$B$1:$C$12,2,0)</f>
        <v>IM1</v>
      </c>
      <c r="W1263" t="str">
        <f>ROUNDUP(Q1263,3)&amp;"-"&amp;ROUNDUP(R1263,3)</f>
        <v>336144.635-3061758.938</v>
      </c>
      <c r="X1263" t="str">
        <f>ROUNDUP(S1263,3)&amp;"-"&amp;ROUNDUP(T1263,3)</f>
        <v>336203.552-3061742.759</v>
      </c>
      <c r="Y1263">
        <f>VLOOKUP(W1263&amp;"-"&amp;V1263,'Buscoords Workout'!$F:$G,2,0)</f>
        <v>6111</v>
      </c>
      <c r="Z1263">
        <f>VLOOKUP(X1263&amp;"-"&amp;V1263,'Buscoords Workout'!$F:$G,2,0)</f>
        <v>6112</v>
      </c>
      <c r="AA1263" t="b">
        <f>OR(ISNA(Y1263),ISNA(Z1263))</f>
        <v>0</v>
      </c>
    </row>
    <row r="1264" spans="1:27" x14ac:dyDescent="0.25">
      <c r="A1264">
        <v>219</v>
      </c>
      <c r="B1264" t="s">
        <v>24</v>
      </c>
      <c r="C1264" t="s">
        <v>34</v>
      </c>
      <c r="D1264" t="s">
        <v>35</v>
      </c>
      <c r="E1264">
        <v>11</v>
      </c>
      <c r="F1264" t="s">
        <v>37</v>
      </c>
      <c r="G1264">
        <v>100</v>
      </c>
      <c r="H1264" t="s">
        <v>27</v>
      </c>
      <c r="I1264" t="s">
        <v>38</v>
      </c>
      <c r="J1264" t="s">
        <v>39</v>
      </c>
      <c r="K1264" t="s">
        <v>30</v>
      </c>
      <c r="L1264" t="s">
        <v>31</v>
      </c>
      <c r="M1264">
        <v>3</v>
      </c>
      <c r="N1264" t="s">
        <v>40</v>
      </c>
      <c r="O1264" t="s">
        <v>41</v>
      </c>
      <c r="P1264">
        <v>41.807600000000001</v>
      </c>
      <c r="Q1264">
        <v>336203.5515</v>
      </c>
      <c r="R1264">
        <v>3061742.7590000001</v>
      </c>
      <c r="S1264">
        <v>336230.41330000001</v>
      </c>
      <c r="T1264">
        <v>3061710.7228000001</v>
      </c>
      <c r="U1264">
        <v>4.1807999999999998E-2</v>
      </c>
      <c r="V1264" t="str">
        <f>VLOOKUP(C1264,'Lines LookUp'!$B$1:$C$12,2,0)</f>
        <v>IM1</v>
      </c>
      <c r="W1264" t="str">
        <f>ROUNDUP(Q1264,3)&amp;"-"&amp;ROUNDUP(R1264,3)</f>
        <v>336203.552-3061742.759</v>
      </c>
      <c r="X1264" t="str">
        <f>ROUNDUP(S1264,3)&amp;"-"&amp;ROUNDUP(T1264,3)</f>
        <v>336230.414-3061710.723</v>
      </c>
      <c r="Y1264">
        <f>VLOOKUP(W1264&amp;"-"&amp;V1264,'Buscoords Workout'!$F:$G,2,0)</f>
        <v>6112</v>
      </c>
      <c r="Z1264">
        <f>VLOOKUP(X1264&amp;"-"&amp;V1264,'Buscoords Workout'!$F:$G,2,0)</f>
        <v>6113</v>
      </c>
      <c r="AA1264" t="b">
        <f>OR(ISNA(Y1264),ISNA(Z1264))</f>
        <v>0</v>
      </c>
    </row>
    <row r="1265" spans="1:27" x14ac:dyDescent="0.25">
      <c r="A1265">
        <v>220</v>
      </c>
      <c r="B1265" t="s">
        <v>24</v>
      </c>
      <c r="C1265" t="s">
        <v>34</v>
      </c>
      <c r="D1265" t="s">
        <v>35</v>
      </c>
      <c r="E1265">
        <v>11</v>
      </c>
      <c r="F1265" t="s">
        <v>37</v>
      </c>
      <c r="G1265">
        <v>100</v>
      </c>
      <c r="H1265" t="s">
        <v>27</v>
      </c>
      <c r="I1265" t="s">
        <v>38</v>
      </c>
      <c r="J1265" t="s">
        <v>39</v>
      </c>
      <c r="K1265" t="s">
        <v>30</v>
      </c>
      <c r="L1265" t="s">
        <v>31</v>
      </c>
      <c r="M1265">
        <v>3</v>
      </c>
      <c r="N1265" t="s">
        <v>40</v>
      </c>
      <c r="O1265" t="s">
        <v>41</v>
      </c>
      <c r="P1265">
        <v>54.867800000000003</v>
      </c>
      <c r="Q1265">
        <v>336230.41330000001</v>
      </c>
      <c r="R1265">
        <v>3061710.7228000001</v>
      </c>
      <c r="S1265">
        <v>336272.7022</v>
      </c>
      <c r="T1265">
        <v>3061675.7639000001</v>
      </c>
      <c r="U1265">
        <v>5.4868E-2</v>
      </c>
      <c r="V1265" t="str">
        <f>VLOOKUP(C1265,'Lines LookUp'!$B$1:$C$12,2,0)</f>
        <v>IM1</v>
      </c>
      <c r="W1265" t="str">
        <f>ROUNDUP(Q1265,3)&amp;"-"&amp;ROUNDUP(R1265,3)</f>
        <v>336230.414-3061710.723</v>
      </c>
      <c r="X1265" t="str">
        <f>ROUNDUP(S1265,3)&amp;"-"&amp;ROUNDUP(T1265,3)</f>
        <v>336272.703-3061675.764</v>
      </c>
      <c r="Y1265">
        <f>VLOOKUP(W1265&amp;"-"&amp;V1265,'Buscoords Workout'!$F:$G,2,0)</f>
        <v>6113</v>
      </c>
      <c r="Z1265">
        <f>VLOOKUP(X1265&amp;"-"&amp;V1265,'Buscoords Workout'!$F:$G,2,0)</f>
        <v>6114</v>
      </c>
      <c r="AA1265" t="b">
        <f>OR(ISNA(Y1265),ISNA(Z1265))</f>
        <v>0</v>
      </c>
    </row>
    <row r="1266" spans="1:27" x14ac:dyDescent="0.25">
      <c r="A1266">
        <v>221</v>
      </c>
      <c r="B1266" t="s">
        <v>24</v>
      </c>
      <c r="C1266" t="s">
        <v>34</v>
      </c>
      <c r="D1266" t="s">
        <v>35</v>
      </c>
      <c r="E1266">
        <v>11</v>
      </c>
      <c r="F1266" t="s">
        <v>37</v>
      </c>
      <c r="G1266">
        <v>100</v>
      </c>
      <c r="H1266" t="s">
        <v>27</v>
      </c>
      <c r="I1266" t="s">
        <v>38</v>
      </c>
      <c r="J1266" t="s">
        <v>39</v>
      </c>
      <c r="K1266" t="s">
        <v>30</v>
      </c>
      <c r="L1266" t="s">
        <v>31</v>
      </c>
      <c r="M1266">
        <v>3</v>
      </c>
      <c r="N1266" t="s">
        <v>40</v>
      </c>
      <c r="O1266" t="s">
        <v>41</v>
      </c>
      <c r="P1266">
        <v>58.448500000000003</v>
      </c>
      <c r="Q1266">
        <v>336272.7022</v>
      </c>
      <c r="R1266">
        <v>3061675.7639000001</v>
      </c>
      <c r="S1266">
        <v>336321.39510000002</v>
      </c>
      <c r="T1266">
        <v>3061643.4339000001</v>
      </c>
      <c r="U1266">
        <v>5.8449000000000001E-2</v>
      </c>
      <c r="V1266" t="str">
        <f>VLOOKUP(C1266,'Lines LookUp'!$B$1:$C$12,2,0)</f>
        <v>IM1</v>
      </c>
      <c r="W1266" t="str">
        <f>ROUNDUP(Q1266,3)&amp;"-"&amp;ROUNDUP(R1266,3)</f>
        <v>336272.703-3061675.764</v>
      </c>
      <c r="X1266" t="str">
        <f>ROUNDUP(S1266,3)&amp;"-"&amp;ROUNDUP(T1266,3)</f>
        <v>336321.396-3061643.434</v>
      </c>
      <c r="Y1266">
        <f>VLOOKUP(W1266&amp;"-"&amp;V1266,'Buscoords Workout'!$F:$G,2,0)</f>
        <v>6114</v>
      </c>
      <c r="Z1266">
        <f>VLOOKUP(X1266&amp;"-"&amp;V1266,'Buscoords Workout'!$F:$G,2,0)</f>
        <v>6115</v>
      </c>
      <c r="AA1266" t="b">
        <f>OR(ISNA(Y1266),ISNA(Z1266))</f>
        <v>0</v>
      </c>
    </row>
    <row r="1267" spans="1:27" x14ac:dyDescent="0.25">
      <c r="A1267">
        <v>222</v>
      </c>
      <c r="B1267" t="s">
        <v>24</v>
      </c>
      <c r="C1267" t="s">
        <v>34</v>
      </c>
      <c r="D1267" t="s">
        <v>35</v>
      </c>
      <c r="E1267">
        <v>11</v>
      </c>
      <c r="F1267" t="s">
        <v>37</v>
      </c>
      <c r="G1267">
        <v>100</v>
      </c>
      <c r="H1267" t="s">
        <v>27</v>
      </c>
      <c r="I1267" t="s">
        <v>38</v>
      </c>
      <c r="J1267" t="s">
        <v>39</v>
      </c>
      <c r="K1267" t="s">
        <v>30</v>
      </c>
      <c r="L1267" t="s">
        <v>31</v>
      </c>
      <c r="M1267">
        <v>3</v>
      </c>
      <c r="N1267" t="s">
        <v>40</v>
      </c>
      <c r="O1267" t="s">
        <v>41</v>
      </c>
      <c r="P1267">
        <v>23.546199999999999</v>
      </c>
      <c r="Q1267">
        <v>336321.39510000002</v>
      </c>
      <c r="R1267">
        <v>3061643.4339000001</v>
      </c>
      <c r="S1267">
        <v>336330.19910000003</v>
      </c>
      <c r="T1267">
        <v>3061621.5956000001</v>
      </c>
      <c r="U1267">
        <v>2.3546000000000001E-2</v>
      </c>
      <c r="V1267" t="str">
        <f>VLOOKUP(C1267,'Lines LookUp'!$B$1:$C$12,2,0)</f>
        <v>IM1</v>
      </c>
      <c r="W1267" t="str">
        <f>ROUNDUP(Q1267,3)&amp;"-"&amp;ROUNDUP(R1267,3)</f>
        <v>336321.396-3061643.434</v>
      </c>
      <c r="X1267" t="str">
        <f>ROUNDUP(S1267,3)&amp;"-"&amp;ROUNDUP(T1267,3)</f>
        <v>336330.2-3061621.596</v>
      </c>
      <c r="Y1267">
        <f>VLOOKUP(W1267&amp;"-"&amp;V1267,'Buscoords Workout'!$F:$G,2,0)</f>
        <v>6115</v>
      </c>
      <c r="Z1267">
        <f>VLOOKUP(X1267&amp;"-"&amp;V1267,'Buscoords Workout'!$F:$G,2,0)</f>
        <v>6116</v>
      </c>
      <c r="AA1267" t="b">
        <f>OR(ISNA(Y1267),ISNA(Z1267))</f>
        <v>0</v>
      </c>
    </row>
    <row r="1268" spans="1:27" x14ac:dyDescent="0.25">
      <c r="A1268">
        <v>223</v>
      </c>
      <c r="B1268" t="s">
        <v>24</v>
      </c>
      <c r="C1268" t="s">
        <v>34</v>
      </c>
      <c r="D1268" t="s">
        <v>35</v>
      </c>
      <c r="E1268">
        <v>11</v>
      </c>
      <c r="F1268" t="s">
        <v>37</v>
      </c>
      <c r="G1268">
        <v>100</v>
      </c>
      <c r="H1268" t="s">
        <v>27</v>
      </c>
      <c r="I1268" t="s">
        <v>38</v>
      </c>
      <c r="J1268" t="s">
        <v>39</v>
      </c>
      <c r="K1268" t="s">
        <v>30</v>
      </c>
      <c r="L1268" t="s">
        <v>31</v>
      </c>
      <c r="M1268">
        <v>3</v>
      </c>
      <c r="N1268" t="s">
        <v>40</v>
      </c>
      <c r="O1268" t="s">
        <v>41</v>
      </c>
      <c r="P1268">
        <v>24.7683</v>
      </c>
      <c r="Q1268">
        <v>336330.19910000003</v>
      </c>
      <c r="R1268">
        <v>3061621.5956000001</v>
      </c>
      <c r="S1268">
        <v>336354.96519999998</v>
      </c>
      <c r="T1268">
        <v>3061621.2625000002</v>
      </c>
      <c r="U1268">
        <v>2.4767999999999998E-2</v>
      </c>
      <c r="V1268" t="str">
        <f>VLOOKUP(C1268,'Lines LookUp'!$B$1:$C$12,2,0)</f>
        <v>IM1</v>
      </c>
      <c r="W1268" t="str">
        <f>ROUNDUP(Q1268,3)&amp;"-"&amp;ROUNDUP(R1268,3)</f>
        <v>336330.2-3061621.596</v>
      </c>
      <c r="X1268" t="str">
        <f>ROUNDUP(S1268,3)&amp;"-"&amp;ROUNDUP(T1268,3)</f>
        <v>336354.966-3061621.263</v>
      </c>
      <c r="Y1268">
        <f>VLOOKUP(W1268&amp;"-"&amp;V1268,'Buscoords Workout'!$F:$G,2,0)</f>
        <v>6116</v>
      </c>
      <c r="Z1268">
        <f>VLOOKUP(X1268&amp;"-"&amp;V1268,'Buscoords Workout'!$F:$G,2,0)</f>
        <v>6117</v>
      </c>
      <c r="AA1268" t="b">
        <f>OR(ISNA(Y1268),ISNA(Z1268))</f>
        <v>0</v>
      </c>
    </row>
    <row r="1269" spans="1:27" x14ac:dyDescent="0.25">
      <c r="A1269">
        <v>224</v>
      </c>
      <c r="B1269" t="s">
        <v>24</v>
      </c>
      <c r="C1269" t="s">
        <v>34</v>
      </c>
      <c r="D1269" t="s">
        <v>35</v>
      </c>
      <c r="E1269">
        <v>11</v>
      </c>
      <c r="F1269" t="s">
        <v>37</v>
      </c>
      <c r="G1269">
        <v>100</v>
      </c>
      <c r="H1269" t="s">
        <v>27</v>
      </c>
      <c r="I1269" t="s">
        <v>38</v>
      </c>
      <c r="J1269" t="s">
        <v>39</v>
      </c>
      <c r="K1269" t="s">
        <v>30</v>
      </c>
      <c r="L1269" t="s">
        <v>31</v>
      </c>
      <c r="M1269">
        <v>3</v>
      </c>
      <c r="N1269" t="s">
        <v>40</v>
      </c>
      <c r="O1269" t="s">
        <v>41</v>
      </c>
      <c r="P1269">
        <v>22.535900000000002</v>
      </c>
      <c r="Q1269">
        <v>336354.96519999998</v>
      </c>
      <c r="R1269">
        <v>3061621.2625000002</v>
      </c>
      <c r="S1269">
        <v>336377.49910000002</v>
      </c>
      <c r="T1269">
        <v>3061620.9594000001</v>
      </c>
      <c r="U1269">
        <v>2.2536E-2</v>
      </c>
      <c r="V1269" t="str">
        <f>VLOOKUP(C1269,'Lines LookUp'!$B$1:$C$12,2,0)</f>
        <v>IM1</v>
      </c>
      <c r="W1269" t="str">
        <f>ROUNDUP(Q1269,3)&amp;"-"&amp;ROUNDUP(R1269,3)</f>
        <v>336354.966-3061621.263</v>
      </c>
      <c r="X1269" t="str">
        <f>ROUNDUP(S1269,3)&amp;"-"&amp;ROUNDUP(T1269,3)</f>
        <v>336377.5-3061620.96</v>
      </c>
      <c r="Y1269">
        <f>VLOOKUP(W1269&amp;"-"&amp;V1269,'Buscoords Workout'!$F:$G,2,0)</f>
        <v>6117</v>
      </c>
      <c r="Z1269">
        <f>VLOOKUP(X1269&amp;"-"&amp;V1269,'Buscoords Workout'!$F:$G,2,0)</f>
        <v>6118</v>
      </c>
      <c r="AA1269" t="b">
        <f>OR(ISNA(Y1269),ISNA(Z1269))</f>
        <v>0</v>
      </c>
    </row>
    <row r="1270" spans="1:27" x14ac:dyDescent="0.25">
      <c r="A1270">
        <v>225</v>
      </c>
      <c r="B1270" t="s">
        <v>24</v>
      </c>
      <c r="C1270" t="s">
        <v>34</v>
      </c>
      <c r="D1270" t="s">
        <v>35</v>
      </c>
      <c r="E1270">
        <v>11</v>
      </c>
      <c r="F1270" t="s">
        <v>37</v>
      </c>
      <c r="G1270">
        <v>100</v>
      </c>
      <c r="H1270" t="s">
        <v>27</v>
      </c>
      <c r="I1270" t="s">
        <v>38</v>
      </c>
      <c r="J1270" t="s">
        <v>39</v>
      </c>
      <c r="K1270" t="s">
        <v>30</v>
      </c>
      <c r="L1270" t="s">
        <v>31</v>
      </c>
      <c r="M1270">
        <v>3</v>
      </c>
      <c r="N1270" t="s">
        <v>40</v>
      </c>
      <c r="O1270" t="s">
        <v>41</v>
      </c>
      <c r="P1270">
        <v>29.9282</v>
      </c>
      <c r="Q1270">
        <v>336377.49910000002</v>
      </c>
      <c r="R1270">
        <v>3061620.9594000001</v>
      </c>
      <c r="S1270">
        <v>336394.45319999999</v>
      </c>
      <c r="T1270">
        <v>3061596.2965000002</v>
      </c>
      <c r="U1270">
        <v>2.9928E-2</v>
      </c>
      <c r="V1270" t="str">
        <f>VLOOKUP(C1270,'Lines LookUp'!$B$1:$C$12,2,0)</f>
        <v>IM1</v>
      </c>
      <c r="W1270" t="str">
        <f>ROUNDUP(Q1270,3)&amp;"-"&amp;ROUNDUP(R1270,3)</f>
        <v>336377.5-3061620.96</v>
      </c>
      <c r="X1270" t="str">
        <f>ROUNDUP(S1270,3)&amp;"-"&amp;ROUNDUP(T1270,3)</f>
        <v>336394.454-3061596.297</v>
      </c>
      <c r="Y1270">
        <f>VLOOKUP(W1270&amp;"-"&amp;V1270,'Buscoords Workout'!$F:$G,2,0)</f>
        <v>6118</v>
      </c>
      <c r="Z1270">
        <f>VLOOKUP(X1270&amp;"-"&amp;V1270,'Buscoords Workout'!$F:$G,2,0)</f>
        <v>6119</v>
      </c>
      <c r="AA1270" t="b">
        <f>OR(ISNA(Y1270),ISNA(Z1270))</f>
        <v>0</v>
      </c>
    </row>
    <row r="1271" spans="1:27" x14ac:dyDescent="0.25">
      <c r="A1271">
        <v>226</v>
      </c>
      <c r="B1271" t="s">
        <v>24</v>
      </c>
      <c r="C1271" t="s">
        <v>34</v>
      </c>
      <c r="D1271" t="s">
        <v>35</v>
      </c>
      <c r="E1271">
        <v>11</v>
      </c>
      <c r="F1271" t="s">
        <v>37</v>
      </c>
      <c r="G1271">
        <v>100</v>
      </c>
      <c r="H1271" t="s">
        <v>27</v>
      </c>
      <c r="I1271" t="s">
        <v>38</v>
      </c>
      <c r="J1271" t="s">
        <v>39</v>
      </c>
      <c r="K1271" t="s">
        <v>30</v>
      </c>
      <c r="L1271" t="s">
        <v>31</v>
      </c>
      <c r="M1271">
        <v>3</v>
      </c>
      <c r="N1271" t="s">
        <v>40</v>
      </c>
      <c r="O1271" t="s">
        <v>41</v>
      </c>
      <c r="P1271">
        <v>45.807899999999997</v>
      </c>
      <c r="Q1271">
        <v>336394.45319999999</v>
      </c>
      <c r="R1271">
        <v>3061596.2965000002</v>
      </c>
      <c r="S1271">
        <v>336439.86109999998</v>
      </c>
      <c r="T1271">
        <v>3061590.2560000001</v>
      </c>
      <c r="U1271">
        <v>4.5808000000000001E-2</v>
      </c>
      <c r="V1271" t="str">
        <f>VLOOKUP(C1271,'Lines LookUp'!$B$1:$C$12,2,0)</f>
        <v>IM1</v>
      </c>
      <c r="W1271" t="str">
        <f>ROUNDUP(Q1271,3)&amp;"-"&amp;ROUNDUP(R1271,3)</f>
        <v>336394.454-3061596.297</v>
      </c>
      <c r="X1271" t="str">
        <f>ROUNDUP(S1271,3)&amp;"-"&amp;ROUNDUP(T1271,3)</f>
        <v>336439.862-3061590.256</v>
      </c>
      <c r="Y1271">
        <f>VLOOKUP(W1271&amp;"-"&amp;V1271,'Buscoords Workout'!$F:$G,2,0)</f>
        <v>6119</v>
      </c>
      <c r="Z1271">
        <f>VLOOKUP(X1271&amp;"-"&amp;V1271,'Buscoords Workout'!$F:$G,2,0)</f>
        <v>6120</v>
      </c>
      <c r="AA1271" t="b">
        <f>OR(ISNA(Y1271),ISNA(Z1271))</f>
        <v>0</v>
      </c>
    </row>
    <row r="1272" spans="1:27" x14ac:dyDescent="0.25">
      <c r="A1272">
        <v>227</v>
      </c>
      <c r="B1272" t="s">
        <v>24</v>
      </c>
      <c r="C1272" t="s">
        <v>34</v>
      </c>
      <c r="D1272" t="s">
        <v>35</v>
      </c>
      <c r="E1272">
        <v>11</v>
      </c>
      <c r="F1272" t="s">
        <v>37</v>
      </c>
      <c r="G1272">
        <v>100</v>
      </c>
      <c r="H1272" t="s">
        <v>27</v>
      </c>
      <c r="I1272" t="s">
        <v>38</v>
      </c>
      <c r="J1272" t="s">
        <v>39</v>
      </c>
      <c r="K1272" t="s">
        <v>30</v>
      </c>
      <c r="L1272" t="s">
        <v>31</v>
      </c>
      <c r="M1272">
        <v>3</v>
      </c>
      <c r="N1272" t="s">
        <v>40</v>
      </c>
      <c r="O1272" t="s">
        <v>41</v>
      </c>
      <c r="P1272">
        <v>29.799399999999999</v>
      </c>
      <c r="Q1272">
        <v>336446.10509999999</v>
      </c>
      <c r="R1272">
        <v>3061906.4471999998</v>
      </c>
      <c r="S1272">
        <v>336441.96639999998</v>
      </c>
      <c r="T1272">
        <v>3061876.9366000001</v>
      </c>
      <c r="U1272">
        <v>2.9798999999999999E-2</v>
      </c>
      <c r="V1272" t="str">
        <f>VLOOKUP(C1272,'Lines LookUp'!$B$1:$C$12,2,0)</f>
        <v>IM1</v>
      </c>
      <c r="W1272" t="str">
        <f>ROUNDUP(Q1272,3)&amp;"-"&amp;ROUNDUP(R1272,3)</f>
        <v>336446.106-3061906.448</v>
      </c>
      <c r="X1272" t="str">
        <f>ROUNDUP(S1272,3)&amp;"-"&amp;ROUNDUP(T1272,3)</f>
        <v>336441.967-3061876.937</v>
      </c>
      <c r="Y1272">
        <f>VLOOKUP(W1272&amp;"-"&amp;V1272,'Buscoords Workout'!$F:$G,2,0)</f>
        <v>6121</v>
      </c>
      <c r="Z1272">
        <f>VLOOKUP(X1272&amp;"-"&amp;V1272,'Buscoords Workout'!$F:$G,2,0)</f>
        <v>6122</v>
      </c>
      <c r="AA1272" t="b">
        <f>OR(ISNA(Y1272),ISNA(Z1272))</f>
        <v>0</v>
      </c>
    </row>
    <row r="1273" spans="1:27" x14ac:dyDescent="0.25">
      <c r="A1273">
        <v>228</v>
      </c>
      <c r="B1273" t="s">
        <v>24</v>
      </c>
      <c r="C1273" t="s">
        <v>34</v>
      </c>
      <c r="D1273" t="s">
        <v>35</v>
      </c>
      <c r="E1273">
        <v>11</v>
      </c>
      <c r="F1273" t="s">
        <v>37</v>
      </c>
      <c r="G1273">
        <v>100</v>
      </c>
      <c r="H1273" t="s">
        <v>27</v>
      </c>
      <c r="I1273" t="s">
        <v>38</v>
      </c>
      <c r="J1273" t="s">
        <v>39</v>
      </c>
      <c r="K1273" t="s">
        <v>30</v>
      </c>
      <c r="L1273" t="s">
        <v>31</v>
      </c>
      <c r="M1273">
        <v>3</v>
      </c>
      <c r="N1273" t="s">
        <v>40</v>
      </c>
      <c r="O1273" t="s">
        <v>41</v>
      </c>
      <c r="P1273">
        <v>42.356400000000001</v>
      </c>
      <c r="Q1273">
        <v>336441.96639999998</v>
      </c>
      <c r="R1273">
        <v>3061876.9366000001</v>
      </c>
      <c r="S1273">
        <v>336416.34110000002</v>
      </c>
      <c r="T1273">
        <v>3061843.2111</v>
      </c>
      <c r="U1273">
        <v>4.2355999999999998E-2</v>
      </c>
      <c r="V1273" t="str">
        <f>VLOOKUP(C1273,'Lines LookUp'!$B$1:$C$12,2,0)</f>
        <v>IM1</v>
      </c>
      <c r="W1273" t="str">
        <f>ROUNDUP(Q1273,3)&amp;"-"&amp;ROUNDUP(R1273,3)</f>
        <v>336441.967-3061876.937</v>
      </c>
      <c r="X1273" t="str">
        <f>ROUNDUP(S1273,3)&amp;"-"&amp;ROUNDUP(T1273,3)</f>
        <v>336416.342-3061843.212</v>
      </c>
      <c r="Y1273">
        <f>VLOOKUP(W1273&amp;"-"&amp;V1273,'Buscoords Workout'!$F:$G,2,0)</f>
        <v>6122</v>
      </c>
      <c r="Z1273">
        <f>VLOOKUP(X1273&amp;"-"&amp;V1273,'Buscoords Workout'!$F:$G,2,0)</f>
        <v>6123</v>
      </c>
      <c r="AA1273" t="b">
        <f>OR(ISNA(Y1273),ISNA(Z1273))</f>
        <v>0</v>
      </c>
    </row>
    <row r="1274" spans="1:27" x14ac:dyDescent="0.25">
      <c r="A1274">
        <v>229</v>
      </c>
      <c r="B1274" t="s">
        <v>24</v>
      </c>
      <c r="C1274" t="s">
        <v>34</v>
      </c>
      <c r="D1274" t="s">
        <v>35</v>
      </c>
      <c r="E1274">
        <v>11</v>
      </c>
      <c r="F1274" t="s">
        <v>37</v>
      </c>
      <c r="G1274">
        <v>100</v>
      </c>
      <c r="H1274" t="s">
        <v>27</v>
      </c>
      <c r="I1274" t="s">
        <v>38</v>
      </c>
      <c r="J1274" t="s">
        <v>39</v>
      </c>
      <c r="K1274" t="s">
        <v>30</v>
      </c>
      <c r="L1274" t="s">
        <v>31</v>
      </c>
      <c r="M1274">
        <v>3</v>
      </c>
      <c r="N1274" t="s">
        <v>40</v>
      </c>
      <c r="O1274" t="s">
        <v>41</v>
      </c>
      <c r="P1274">
        <v>12.7799</v>
      </c>
      <c r="Q1274">
        <v>336639.50290000002</v>
      </c>
      <c r="R1274">
        <v>3061835.1549</v>
      </c>
      <c r="S1274">
        <v>336634.36900000001</v>
      </c>
      <c r="T1274">
        <v>3061823.4515</v>
      </c>
      <c r="U1274">
        <v>1.278E-2</v>
      </c>
      <c r="V1274" t="str">
        <f>VLOOKUP(C1274,'Lines LookUp'!$B$1:$C$12,2,0)</f>
        <v>IM1</v>
      </c>
      <c r="W1274" t="str">
        <f>ROUNDUP(Q1274,3)&amp;"-"&amp;ROUNDUP(R1274,3)</f>
        <v>336639.503-3061835.155</v>
      </c>
      <c r="X1274" t="str">
        <f>ROUNDUP(S1274,3)&amp;"-"&amp;ROUNDUP(T1274,3)</f>
        <v>336634.369-3061823.452</v>
      </c>
      <c r="Y1274">
        <f>VLOOKUP(W1274&amp;"-"&amp;V1274,'Buscoords Workout'!$F:$G,2,0)</f>
        <v>6090</v>
      </c>
      <c r="Z1274">
        <f>VLOOKUP(X1274&amp;"-"&amp;V1274,'Buscoords Workout'!$F:$G,2,0)</f>
        <v>6001</v>
      </c>
      <c r="AA1274" t="b">
        <f>OR(ISNA(Y1274),ISNA(Z1274))</f>
        <v>0</v>
      </c>
    </row>
    <row r="1275" spans="1:27" x14ac:dyDescent="0.25">
      <c r="A1275">
        <v>230</v>
      </c>
      <c r="B1275" t="s">
        <v>24</v>
      </c>
      <c r="C1275" t="s">
        <v>34</v>
      </c>
      <c r="D1275" t="s">
        <v>35</v>
      </c>
      <c r="E1275">
        <v>11</v>
      </c>
      <c r="F1275" t="s">
        <v>37</v>
      </c>
      <c r="G1275">
        <v>100</v>
      </c>
      <c r="H1275" t="s">
        <v>27</v>
      </c>
      <c r="I1275" t="s">
        <v>38</v>
      </c>
      <c r="J1275" t="s">
        <v>39</v>
      </c>
      <c r="K1275" t="s">
        <v>30</v>
      </c>
      <c r="L1275" t="s">
        <v>31</v>
      </c>
      <c r="M1275">
        <v>3</v>
      </c>
      <c r="N1275" t="s">
        <v>40</v>
      </c>
      <c r="O1275" t="s">
        <v>41</v>
      </c>
      <c r="P1275">
        <v>18.567799999999998</v>
      </c>
      <c r="Q1275">
        <v>337925.3762</v>
      </c>
      <c r="R1275">
        <v>3061530.3139</v>
      </c>
      <c r="S1275">
        <v>337935.88900000002</v>
      </c>
      <c r="T1275">
        <v>3061515.0088999998</v>
      </c>
      <c r="U1275">
        <v>1.8568000000000001E-2</v>
      </c>
      <c r="V1275" t="str">
        <f>VLOOKUP(C1275,'Lines LookUp'!$B$1:$C$12,2,0)</f>
        <v>IM1</v>
      </c>
      <c r="W1275" t="str">
        <f>ROUNDUP(Q1275,3)&amp;"-"&amp;ROUNDUP(R1275,3)</f>
        <v>337925.377-3061530.314</v>
      </c>
      <c r="X1275" t="str">
        <f>ROUNDUP(S1275,3)&amp;"-"&amp;ROUNDUP(T1275,3)</f>
        <v>337935.889-3061515.009</v>
      </c>
      <c r="Y1275">
        <f>VLOOKUP(W1275&amp;"-"&amp;V1275,'Buscoords Workout'!$F:$G,2,0)</f>
        <v>6002</v>
      </c>
      <c r="Z1275">
        <f>VLOOKUP(X1275&amp;"-"&amp;V1275,'Buscoords Workout'!$F:$G,2,0)</f>
        <v>6003</v>
      </c>
      <c r="AA1275" t="b">
        <f>OR(ISNA(Y1275),ISNA(Z1275))</f>
        <v>0</v>
      </c>
    </row>
    <row r="1276" spans="1:27" x14ac:dyDescent="0.25">
      <c r="A1276">
        <v>231</v>
      </c>
      <c r="B1276" t="s">
        <v>24</v>
      </c>
      <c r="C1276" t="s">
        <v>34</v>
      </c>
      <c r="D1276" t="s">
        <v>35</v>
      </c>
      <c r="E1276">
        <v>11</v>
      </c>
      <c r="F1276" t="s">
        <v>37</v>
      </c>
      <c r="G1276">
        <v>100</v>
      </c>
      <c r="H1276" t="s">
        <v>27</v>
      </c>
      <c r="I1276" t="s">
        <v>38</v>
      </c>
      <c r="J1276" t="s">
        <v>39</v>
      </c>
      <c r="K1276" t="s">
        <v>30</v>
      </c>
      <c r="L1276" t="s">
        <v>31</v>
      </c>
      <c r="M1276">
        <v>3</v>
      </c>
      <c r="N1276" t="s">
        <v>40</v>
      </c>
      <c r="O1276" t="s">
        <v>41</v>
      </c>
      <c r="P1276">
        <v>53.735599999999998</v>
      </c>
      <c r="Q1276">
        <v>336195.125</v>
      </c>
      <c r="R1276">
        <v>3061821.0967999999</v>
      </c>
      <c r="S1276">
        <v>336229.79690000002</v>
      </c>
      <c r="T1276">
        <v>3061780.0435000001</v>
      </c>
      <c r="U1276">
        <v>5.3735999999999999E-2</v>
      </c>
      <c r="V1276" t="str">
        <f>VLOOKUP(C1276,'Lines LookUp'!$B$1:$C$12,2,0)</f>
        <v>IM1</v>
      </c>
      <c r="W1276" t="str">
        <f>ROUNDUP(Q1276,3)&amp;"-"&amp;ROUNDUP(R1276,3)</f>
        <v>336195.125-3061821.097</v>
      </c>
      <c r="X1276" t="str">
        <f>ROUNDUP(S1276,3)&amp;"-"&amp;ROUNDUP(T1276,3)</f>
        <v>336229.797-3061780.044</v>
      </c>
      <c r="Y1276">
        <f>VLOOKUP(W1276&amp;"-"&amp;V1276,'Buscoords Workout'!$F:$G,2,0)</f>
        <v>6004</v>
      </c>
      <c r="Z1276">
        <f>VLOOKUP(X1276&amp;"-"&amp;V1276,'Buscoords Workout'!$F:$G,2,0)</f>
        <v>6005</v>
      </c>
      <c r="AA1276" t="b">
        <f>OR(ISNA(Y1276),ISNA(Z1276))</f>
        <v>0</v>
      </c>
    </row>
    <row r="1277" spans="1:27" x14ac:dyDescent="0.25">
      <c r="A1277">
        <v>232</v>
      </c>
      <c r="B1277" t="s">
        <v>24</v>
      </c>
      <c r="C1277" t="s">
        <v>34</v>
      </c>
      <c r="D1277" t="s">
        <v>35</v>
      </c>
      <c r="E1277">
        <v>11</v>
      </c>
      <c r="F1277" t="s">
        <v>37</v>
      </c>
      <c r="G1277">
        <v>100</v>
      </c>
      <c r="H1277" t="s">
        <v>27</v>
      </c>
      <c r="I1277" t="s">
        <v>38</v>
      </c>
      <c r="J1277" t="s">
        <v>39</v>
      </c>
      <c r="K1277" t="s">
        <v>30</v>
      </c>
      <c r="L1277" t="s">
        <v>31</v>
      </c>
      <c r="M1277">
        <v>3</v>
      </c>
      <c r="N1277" t="s">
        <v>40</v>
      </c>
      <c r="O1277" t="s">
        <v>41</v>
      </c>
      <c r="P1277">
        <v>13.504799999999999</v>
      </c>
      <c r="Q1277">
        <v>335542.84539999999</v>
      </c>
      <c r="R1277">
        <v>3061406.1578000002</v>
      </c>
      <c r="S1277">
        <v>335554.28600000002</v>
      </c>
      <c r="T1277">
        <v>3061398.9819</v>
      </c>
      <c r="U1277">
        <v>1.3505E-2</v>
      </c>
      <c r="V1277" t="str">
        <f>VLOOKUP(C1277,'Lines LookUp'!$B$1:$C$12,2,0)</f>
        <v>IM1</v>
      </c>
      <c r="W1277" t="str">
        <f>ROUNDUP(Q1277,3)&amp;"-"&amp;ROUNDUP(R1277,3)</f>
        <v>335542.846-3061406.158</v>
      </c>
      <c r="X1277" t="str">
        <f>ROUNDUP(S1277,3)&amp;"-"&amp;ROUNDUP(T1277,3)</f>
        <v>335554.286-3061398.982</v>
      </c>
      <c r="Y1277">
        <f>VLOOKUP(W1277&amp;"-"&amp;V1277,'Buscoords Workout'!$F:$G,2,0)</f>
        <v>6006</v>
      </c>
      <c r="Z1277">
        <f>VLOOKUP(X1277&amp;"-"&amp;V1277,'Buscoords Workout'!$F:$G,2,0)</f>
        <v>6007</v>
      </c>
      <c r="AA1277" t="b">
        <f>OR(ISNA(Y1277),ISNA(Z1277))</f>
        <v>0</v>
      </c>
    </row>
    <row r="1278" spans="1:27" x14ac:dyDescent="0.25">
      <c r="A1278">
        <v>233</v>
      </c>
      <c r="B1278" t="s">
        <v>24</v>
      </c>
      <c r="C1278" t="s">
        <v>34</v>
      </c>
      <c r="D1278" t="s">
        <v>35</v>
      </c>
      <c r="E1278">
        <v>11</v>
      </c>
      <c r="F1278" t="s">
        <v>42</v>
      </c>
      <c r="G1278">
        <v>300</v>
      </c>
      <c r="H1278" t="s">
        <v>27</v>
      </c>
      <c r="I1278" t="s">
        <v>28</v>
      </c>
      <c r="J1278" t="s">
        <v>39</v>
      </c>
      <c r="K1278" t="s">
        <v>49</v>
      </c>
      <c r="L1278" t="s">
        <v>31</v>
      </c>
      <c r="M1278">
        <v>3</v>
      </c>
      <c r="N1278" t="s">
        <v>40</v>
      </c>
      <c r="O1278" t="s">
        <v>41</v>
      </c>
      <c r="P1278">
        <v>0.82612099999999999</v>
      </c>
      <c r="Q1278">
        <v>336098.0453</v>
      </c>
      <c r="R1278">
        <v>3061767.5051000002</v>
      </c>
      <c r="S1278">
        <v>336097.81479700003</v>
      </c>
      <c r="T1278">
        <v>3061768.2984099998</v>
      </c>
      <c r="U1278">
        <v>8.2600000000000002E-4</v>
      </c>
      <c r="V1278" t="str">
        <f>VLOOKUP(C1278,'Lines LookUp'!$B$1:$C$12,2,0)</f>
        <v>IM1</v>
      </c>
      <c r="W1278" t="str">
        <f>ROUNDUP(Q1278,3)&amp;"-"&amp;ROUNDUP(R1278,3)</f>
        <v>336098.046-3061767.506</v>
      </c>
      <c r="X1278" t="str">
        <f>ROUNDUP(S1278,3)&amp;"-"&amp;ROUNDUP(T1278,3)</f>
        <v>336097.815-3061768.299</v>
      </c>
      <c r="Y1278">
        <f>VLOOKUP(W1278&amp;"-"&amp;V1278,'Buscoords Workout'!$F:$G,2,0)</f>
        <v>6124</v>
      </c>
      <c r="Z1278">
        <f>VLOOKUP(X1278&amp;"-"&amp;V1278,'Buscoords Workout'!$F:$G,2,0)</f>
        <v>6132</v>
      </c>
      <c r="AA1278" t="b">
        <f>OR(ISNA(Y1278),ISNA(Z1278))</f>
        <v>0</v>
      </c>
    </row>
    <row r="1279" spans="1:27" x14ac:dyDescent="0.25">
      <c r="A1279">
        <v>234</v>
      </c>
      <c r="B1279" t="s">
        <v>24</v>
      </c>
      <c r="C1279" t="s">
        <v>34</v>
      </c>
      <c r="D1279" t="s">
        <v>35</v>
      </c>
      <c r="E1279">
        <v>11</v>
      </c>
      <c r="F1279" t="s">
        <v>42</v>
      </c>
      <c r="G1279">
        <v>300</v>
      </c>
      <c r="H1279" t="s">
        <v>27</v>
      </c>
      <c r="I1279" t="s">
        <v>28</v>
      </c>
      <c r="J1279" t="s">
        <v>39</v>
      </c>
      <c r="K1279" t="s">
        <v>49</v>
      </c>
      <c r="L1279" t="s">
        <v>31</v>
      </c>
      <c r="M1279">
        <v>3</v>
      </c>
      <c r="N1279" t="s">
        <v>40</v>
      </c>
      <c r="O1279" t="s">
        <v>41</v>
      </c>
      <c r="P1279">
        <v>20.747699999999998</v>
      </c>
      <c r="Q1279">
        <v>336097.81479700003</v>
      </c>
      <c r="R1279">
        <v>3061768.2984099998</v>
      </c>
      <c r="S1279">
        <v>336092.0258</v>
      </c>
      <c r="T1279">
        <v>3061788.2220999999</v>
      </c>
      <c r="U1279">
        <v>2.0747999999999999E-2</v>
      </c>
      <c r="V1279" t="str">
        <f>VLOOKUP(C1279,'Lines LookUp'!$B$1:$C$12,2,0)</f>
        <v>IM1</v>
      </c>
      <c r="W1279" t="str">
        <f>ROUNDUP(Q1279,3)&amp;"-"&amp;ROUNDUP(R1279,3)</f>
        <v>336097.815-3061768.299</v>
      </c>
      <c r="X1279" t="str">
        <f>ROUNDUP(S1279,3)&amp;"-"&amp;ROUNDUP(T1279,3)</f>
        <v>336092.026-3061788.223</v>
      </c>
      <c r="Y1279">
        <f>VLOOKUP(W1279&amp;"-"&amp;V1279,'Buscoords Workout'!$F:$G,2,0)</f>
        <v>6132</v>
      </c>
      <c r="Z1279">
        <f>VLOOKUP(X1279&amp;"-"&amp;V1279,'Buscoords Workout'!$F:$G,2,0)</f>
        <v>6125</v>
      </c>
      <c r="AA1279" t="b">
        <f>OR(ISNA(Y1279),ISNA(Z1279))</f>
        <v>0</v>
      </c>
    </row>
    <row r="1280" spans="1:27" x14ac:dyDescent="0.25">
      <c r="A1280">
        <v>235</v>
      </c>
      <c r="B1280" t="s">
        <v>24</v>
      </c>
      <c r="C1280" t="s">
        <v>34</v>
      </c>
      <c r="D1280" t="s">
        <v>35</v>
      </c>
      <c r="E1280">
        <v>11</v>
      </c>
      <c r="F1280" t="s">
        <v>37</v>
      </c>
      <c r="G1280">
        <v>100</v>
      </c>
      <c r="H1280" t="s">
        <v>27</v>
      </c>
      <c r="I1280" t="s">
        <v>38</v>
      </c>
      <c r="J1280" t="s">
        <v>39</v>
      </c>
      <c r="K1280" t="s">
        <v>30</v>
      </c>
      <c r="L1280" t="s">
        <v>31</v>
      </c>
      <c r="M1280">
        <v>3</v>
      </c>
      <c r="N1280" t="s">
        <v>40</v>
      </c>
      <c r="O1280" t="s">
        <v>41</v>
      </c>
      <c r="P1280">
        <v>9.5119500000000006</v>
      </c>
      <c r="Q1280">
        <v>336092.0258</v>
      </c>
      <c r="R1280">
        <v>3061788.2220999999</v>
      </c>
      <c r="S1280">
        <v>336086.36518999998</v>
      </c>
      <c r="T1280">
        <v>3061795.8663499998</v>
      </c>
      <c r="U1280">
        <v>9.5119999999999996E-3</v>
      </c>
      <c r="V1280" t="str">
        <f>VLOOKUP(C1280,'Lines LookUp'!$B$1:$C$12,2,0)</f>
        <v>IM1</v>
      </c>
      <c r="W1280" t="str">
        <f>ROUNDUP(Q1280,3)&amp;"-"&amp;ROUNDUP(R1280,3)</f>
        <v>336092.026-3061788.223</v>
      </c>
      <c r="X1280" t="str">
        <f>ROUNDUP(S1280,3)&amp;"-"&amp;ROUNDUP(T1280,3)</f>
        <v>336086.366-3061795.867</v>
      </c>
      <c r="Y1280">
        <f>VLOOKUP(W1280&amp;"-"&amp;V1280,'Buscoords Workout'!$F:$G,2,0)</f>
        <v>6125</v>
      </c>
      <c r="Z1280">
        <f>VLOOKUP(X1280&amp;"-"&amp;V1280,'Buscoords Workout'!$F:$G,2,0)</f>
        <v>6133</v>
      </c>
      <c r="AA1280" t="b">
        <f>OR(ISNA(Y1280),ISNA(Z1280))</f>
        <v>0</v>
      </c>
    </row>
    <row r="1281" spans="1:27" x14ac:dyDescent="0.25">
      <c r="A1281">
        <v>237</v>
      </c>
      <c r="B1281" t="s">
        <v>24</v>
      </c>
      <c r="C1281" t="s">
        <v>34</v>
      </c>
      <c r="D1281" t="s">
        <v>35</v>
      </c>
      <c r="E1281">
        <v>11</v>
      </c>
      <c r="F1281" t="s">
        <v>37</v>
      </c>
      <c r="G1281">
        <v>100</v>
      </c>
      <c r="H1281" t="s">
        <v>27</v>
      </c>
      <c r="I1281" t="s">
        <v>38</v>
      </c>
      <c r="J1281" t="s">
        <v>39</v>
      </c>
      <c r="K1281" t="s">
        <v>30</v>
      </c>
      <c r="L1281" t="s">
        <v>31</v>
      </c>
      <c r="M1281">
        <v>3</v>
      </c>
      <c r="N1281" t="s">
        <v>40</v>
      </c>
      <c r="O1281" t="s">
        <v>41</v>
      </c>
      <c r="P1281">
        <v>0.589866</v>
      </c>
      <c r="Q1281">
        <v>336086.36518999998</v>
      </c>
      <c r="R1281">
        <v>3061795.8663499998</v>
      </c>
      <c r="S1281">
        <v>336086.01415800001</v>
      </c>
      <c r="T1281">
        <v>3061796.3404000001</v>
      </c>
      <c r="U1281">
        <v>5.9000000000000003E-4</v>
      </c>
      <c r="V1281" t="str">
        <f>VLOOKUP(C1281,'Lines LookUp'!$B$1:$C$12,2,0)</f>
        <v>IM1</v>
      </c>
      <c r="W1281" t="str">
        <f>ROUNDUP(Q1281,3)&amp;"-"&amp;ROUNDUP(R1281,3)</f>
        <v>336086.366-3061795.867</v>
      </c>
      <c r="X1281" t="str">
        <f>ROUNDUP(S1281,3)&amp;"-"&amp;ROUNDUP(T1281,3)</f>
        <v>336086.015-3061796.341</v>
      </c>
      <c r="Y1281">
        <f>VLOOKUP(W1281&amp;"-"&amp;V1281,'Buscoords Workout'!$F:$G,2,0)</f>
        <v>6133</v>
      </c>
      <c r="Z1281">
        <f>VLOOKUP(X1281&amp;"-"&amp;V1281,'Buscoords Workout'!$F:$G,2,0)</f>
        <v>6134</v>
      </c>
      <c r="AA1281" t="b">
        <f>OR(ISNA(Y1281),ISNA(Z1281))</f>
        <v>0</v>
      </c>
    </row>
    <row r="1282" spans="1:27" x14ac:dyDescent="0.25">
      <c r="A1282">
        <v>238</v>
      </c>
      <c r="B1282" t="s">
        <v>24</v>
      </c>
      <c r="C1282" t="s">
        <v>34</v>
      </c>
      <c r="D1282" t="s">
        <v>35</v>
      </c>
      <c r="E1282">
        <v>11</v>
      </c>
      <c r="F1282" t="s">
        <v>37</v>
      </c>
      <c r="G1282">
        <v>100</v>
      </c>
      <c r="H1282" t="s">
        <v>27</v>
      </c>
      <c r="I1282" t="s">
        <v>38</v>
      </c>
      <c r="J1282" t="s">
        <v>39</v>
      </c>
      <c r="K1282" t="s">
        <v>30</v>
      </c>
      <c r="L1282" t="s">
        <v>31</v>
      </c>
      <c r="M1282">
        <v>3</v>
      </c>
      <c r="N1282" t="s">
        <v>40</v>
      </c>
      <c r="O1282" t="s">
        <v>41</v>
      </c>
      <c r="P1282">
        <v>14.422700000000001</v>
      </c>
      <c r="Q1282">
        <v>336080.34483000002</v>
      </c>
      <c r="R1282">
        <v>3061803.9964200002</v>
      </c>
      <c r="S1282">
        <v>336071.76179999998</v>
      </c>
      <c r="T1282">
        <v>3061815.5872</v>
      </c>
      <c r="U1282">
        <v>1.4423E-2</v>
      </c>
      <c r="V1282" t="str">
        <f>VLOOKUP(C1282,'Lines LookUp'!$B$1:$C$12,2,0)</f>
        <v>IM1</v>
      </c>
      <c r="W1282" t="str">
        <f>ROUNDUP(Q1282,3)&amp;"-"&amp;ROUNDUP(R1282,3)</f>
        <v>336080.345-3061803.997</v>
      </c>
      <c r="X1282" t="str">
        <f>ROUNDUP(S1282,3)&amp;"-"&amp;ROUNDUP(T1282,3)</f>
        <v>336071.762-3061815.588</v>
      </c>
      <c r="Y1282">
        <f>VLOOKUP(W1282&amp;"-"&amp;V1282,'Buscoords Workout'!$F:$G,2,0)</f>
        <v>6136</v>
      </c>
      <c r="Z1282">
        <f>VLOOKUP(X1282&amp;"-"&amp;V1282,'Buscoords Workout'!$F:$G,2,0)</f>
        <v>6126</v>
      </c>
      <c r="AA1282" t="b">
        <f>OR(ISNA(Y1282),ISNA(Z1282))</f>
        <v>0</v>
      </c>
    </row>
    <row r="1283" spans="1:27" x14ac:dyDescent="0.25">
      <c r="A1283">
        <v>240</v>
      </c>
      <c r="B1283" t="s">
        <v>24</v>
      </c>
      <c r="C1283" t="s">
        <v>34</v>
      </c>
      <c r="D1283" t="s">
        <v>35</v>
      </c>
      <c r="E1283">
        <v>11</v>
      </c>
      <c r="F1283" t="s">
        <v>37</v>
      </c>
      <c r="G1283">
        <v>100</v>
      </c>
      <c r="H1283" t="s">
        <v>27</v>
      </c>
      <c r="I1283" t="s">
        <v>38</v>
      </c>
      <c r="J1283" t="s">
        <v>39</v>
      </c>
      <c r="K1283" t="s">
        <v>30</v>
      </c>
      <c r="L1283" t="s">
        <v>31</v>
      </c>
      <c r="M1283">
        <v>3</v>
      </c>
      <c r="N1283" t="s">
        <v>40</v>
      </c>
      <c r="O1283" t="s">
        <v>41</v>
      </c>
      <c r="P1283">
        <v>18.940799999999999</v>
      </c>
      <c r="Q1283">
        <v>336071.76179999998</v>
      </c>
      <c r="R1283">
        <v>3061815.5872</v>
      </c>
      <c r="S1283">
        <v>336055.2635</v>
      </c>
      <c r="T1283">
        <v>3061824.8909</v>
      </c>
      <c r="U1283">
        <v>1.8941E-2</v>
      </c>
      <c r="V1283" t="str">
        <f>VLOOKUP(C1283,'Lines LookUp'!$B$1:$C$12,2,0)</f>
        <v>IM1</v>
      </c>
      <c r="W1283" t="str">
        <f>ROUNDUP(Q1283,3)&amp;"-"&amp;ROUNDUP(R1283,3)</f>
        <v>336071.762-3061815.588</v>
      </c>
      <c r="X1283" t="str">
        <f>ROUNDUP(S1283,3)&amp;"-"&amp;ROUNDUP(T1283,3)</f>
        <v>336055.264-3061824.891</v>
      </c>
      <c r="Y1283">
        <f>VLOOKUP(W1283&amp;"-"&amp;V1283,'Buscoords Workout'!$F:$G,2,0)</f>
        <v>6126</v>
      </c>
      <c r="Z1283">
        <f>VLOOKUP(X1283&amp;"-"&amp;V1283,'Buscoords Workout'!$F:$G,2,0)</f>
        <v>6127</v>
      </c>
      <c r="AA1283" t="b">
        <f>OR(ISNA(Y1283),ISNA(Z1283))</f>
        <v>0</v>
      </c>
    </row>
    <row r="1284" spans="1:27" x14ac:dyDescent="0.25">
      <c r="A1284">
        <v>241</v>
      </c>
      <c r="B1284" t="s">
        <v>24</v>
      </c>
      <c r="C1284" t="s">
        <v>34</v>
      </c>
      <c r="D1284" t="s">
        <v>35</v>
      </c>
      <c r="E1284">
        <v>11</v>
      </c>
      <c r="F1284" t="s">
        <v>37</v>
      </c>
      <c r="G1284">
        <v>100</v>
      </c>
      <c r="H1284" t="s">
        <v>27</v>
      </c>
      <c r="I1284" t="s">
        <v>38</v>
      </c>
      <c r="J1284" t="s">
        <v>39</v>
      </c>
      <c r="K1284" t="s">
        <v>30</v>
      </c>
      <c r="L1284" t="s">
        <v>31</v>
      </c>
      <c r="M1284">
        <v>3</v>
      </c>
      <c r="N1284" t="s">
        <v>40</v>
      </c>
      <c r="O1284" t="s">
        <v>41</v>
      </c>
      <c r="P1284">
        <v>38.420299999999997</v>
      </c>
      <c r="Q1284">
        <v>336055.2635</v>
      </c>
      <c r="R1284">
        <v>3061824.8909</v>
      </c>
      <c r="S1284">
        <v>336021.7977</v>
      </c>
      <c r="T1284">
        <v>3061843.7629999998</v>
      </c>
      <c r="U1284">
        <v>3.8420000000000003E-2</v>
      </c>
      <c r="V1284" t="str">
        <f>VLOOKUP(C1284,'Lines LookUp'!$B$1:$C$12,2,0)</f>
        <v>IM1</v>
      </c>
      <c r="W1284" t="str">
        <f>ROUNDUP(Q1284,3)&amp;"-"&amp;ROUNDUP(R1284,3)</f>
        <v>336055.264-3061824.891</v>
      </c>
      <c r="X1284" t="str">
        <f>ROUNDUP(S1284,3)&amp;"-"&amp;ROUNDUP(T1284,3)</f>
        <v>336021.798-3061843.763</v>
      </c>
      <c r="Y1284">
        <f>VLOOKUP(W1284&amp;"-"&amp;V1284,'Buscoords Workout'!$F:$G,2,0)</f>
        <v>6127</v>
      </c>
      <c r="Z1284">
        <f>VLOOKUP(X1284&amp;"-"&amp;V1284,'Buscoords Workout'!$F:$G,2,0)</f>
        <v>6128</v>
      </c>
      <c r="AA1284" t="b">
        <f>OR(ISNA(Y1284),ISNA(Z1284))</f>
        <v>0</v>
      </c>
    </row>
    <row r="1285" spans="1:27" x14ac:dyDescent="0.25">
      <c r="A1285">
        <v>242</v>
      </c>
      <c r="B1285" t="s">
        <v>24</v>
      </c>
      <c r="C1285" t="s">
        <v>34</v>
      </c>
      <c r="D1285" t="s">
        <v>35</v>
      </c>
      <c r="E1285">
        <v>11</v>
      </c>
      <c r="F1285" t="s">
        <v>37</v>
      </c>
      <c r="G1285">
        <v>100</v>
      </c>
      <c r="H1285" t="s">
        <v>27</v>
      </c>
      <c r="I1285" t="s">
        <v>38</v>
      </c>
      <c r="J1285" t="s">
        <v>39</v>
      </c>
      <c r="K1285" t="s">
        <v>30</v>
      </c>
      <c r="L1285" t="s">
        <v>31</v>
      </c>
      <c r="M1285">
        <v>3</v>
      </c>
      <c r="N1285" t="s">
        <v>40</v>
      </c>
      <c r="O1285" t="s">
        <v>41</v>
      </c>
      <c r="P1285">
        <v>14.399900000000001</v>
      </c>
      <c r="Q1285">
        <v>336021.7977</v>
      </c>
      <c r="R1285">
        <v>3061843.7629999998</v>
      </c>
      <c r="S1285">
        <v>336008.67259999999</v>
      </c>
      <c r="T1285">
        <v>3061849.6867</v>
      </c>
      <c r="U1285">
        <v>1.44E-2</v>
      </c>
      <c r="V1285" t="str">
        <f>VLOOKUP(C1285,'Lines LookUp'!$B$1:$C$12,2,0)</f>
        <v>IM1</v>
      </c>
      <c r="W1285" t="str">
        <f>ROUNDUP(Q1285,3)&amp;"-"&amp;ROUNDUP(R1285,3)</f>
        <v>336021.798-3061843.763</v>
      </c>
      <c r="X1285" t="str">
        <f>ROUNDUP(S1285,3)&amp;"-"&amp;ROUNDUP(T1285,3)</f>
        <v>336008.673-3061849.687</v>
      </c>
      <c r="Y1285">
        <f>VLOOKUP(W1285&amp;"-"&amp;V1285,'Buscoords Workout'!$F:$G,2,0)</f>
        <v>6128</v>
      </c>
      <c r="Z1285">
        <f>VLOOKUP(X1285&amp;"-"&amp;V1285,'Buscoords Workout'!$F:$G,2,0)</f>
        <v>6129</v>
      </c>
      <c r="AA1285" t="b">
        <f>OR(ISNA(Y1285),ISNA(Z1285))</f>
        <v>0</v>
      </c>
    </row>
    <row r="1286" spans="1:27" x14ac:dyDescent="0.25">
      <c r="A1286">
        <v>243</v>
      </c>
      <c r="B1286" t="s">
        <v>24</v>
      </c>
      <c r="C1286" t="s">
        <v>34</v>
      </c>
      <c r="D1286" t="s">
        <v>35</v>
      </c>
      <c r="E1286">
        <v>11</v>
      </c>
      <c r="F1286" t="s">
        <v>42</v>
      </c>
      <c r="G1286">
        <v>300</v>
      </c>
      <c r="H1286" t="s">
        <v>27</v>
      </c>
      <c r="I1286" t="s">
        <v>28</v>
      </c>
      <c r="J1286" t="s">
        <v>39</v>
      </c>
      <c r="K1286" t="s">
        <v>49</v>
      </c>
      <c r="L1286" t="s">
        <v>31</v>
      </c>
      <c r="M1286">
        <v>3</v>
      </c>
      <c r="N1286" t="s">
        <v>40</v>
      </c>
      <c r="O1286" t="s">
        <v>41</v>
      </c>
      <c r="P1286">
        <v>39.487200000000001</v>
      </c>
      <c r="Q1286">
        <v>335523.31089999998</v>
      </c>
      <c r="R1286">
        <v>3061384.1658000001</v>
      </c>
      <c r="S1286">
        <v>335487.80880399997</v>
      </c>
      <c r="T1286">
        <v>3061401.4528000001</v>
      </c>
      <c r="U1286">
        <v>3.9487000000000001E-2</v>
      </c>
      <c r="V1286" t="str">
        <f>VLOOKUP(C1286,'Lines LookUp'!$B$1:$C$12,2,0)</f>
        <v>IM1</v>
      </c>
      <c r="W1286" t="str">
        <f>ROUNDUP(Q1286,3)&amp;"-"&amp;ROUNDUP(R1286,3)</f>
        <v>335523.311-3061384.166</v>
      </c>
      <c r="X1286" t="str">
        <f>ROUNDUP(S1286,3)&amp;"-"&amp;ROUNDUP(T1286,3)</f>
        <v>335487.809-3061401.453</v>
      </c>
      <c r="Y1286">
        <f>VLOOKUP(W1286&amp;"-"&amp;V1286,'Buscoords Workout'!$F:$G,2,0)</f>
        <v>6082</v>
      </c>
      <c r="Z1286">
        <f>VLOOKUP(X1286&amp;"-"&amp;V1286,'Buscoords Workout'!$F:$G,2,0)</f>
        <v>6130</v>
      </c>
      <c r="AA1286" t="b">
        <f>OR(ISNA(Y1286),ISNA(Z1286))</f>
        <v>0</v>
      </c>
    </row>
    <row r="1287" spans="1:27" x14ac:dyDescent="0.25">
      <c r="A1287">
        <v>244</v>
      </c>
      <c r="B1287" t="s">
        <v>24</v>
      </c>
      <c r="C1287" t="s">
        <v>34</v>
      </c>
      <c r="D1287" t="s">
        <v>35</v>
      </c>
      <c r="E1287">
        <v>11</v>
      </c>
      <c r="F1287" t="s">
        <v>42</v>
      </c>
      <c r="G1287">
        <v>300</v>
      </c>
      <c r="H1287" t="s">
        <v>27</v>
      </c>
      <c r="I1287" t="s">
        <v>28</v>
      </c>
      <c r="J1287" t="s">
        <v>39</v>
      </c>
      <c r="K1287" t="s">
        <v>49</v>
      </c>
      <c r="L1287" t="s">
        <v>31</v>
      </c>
      <c r="M1287">
        <v>3</v>
      </c>
      <c r="N1287" t="s">
        <v>40</v>
      </c>
      <c r="O1287" t="s">
        <v>41</v>
      </c>
      <c r="P1287">
        <v>4.2799100000000001</v>
      </c>
      <c r="Q1287">
        <v>335487.11197500001</v>
      </c>
      <c r="R1287">
        <v>3061401.7921099998</v>
      </c>
      <c r="S1287">
        <v>335483.26400000002</v>
      </c>
      <c r="T1287">
        <v>3061403.6658000001</v>
      </c>
      <c r="U1287">
        <v>4.28E-3</v>
      </c>
      <c r="V1287" t="str">
        <f>VLOOKUP(C1287,'Lines LookUp'!$B$1:$C$12,2,0)</f>
        <v>IM1</v>
      </c>
      <c r="W1287" t="str">
        <f>ROUNDUP(Q1287,3)&amp;"-"&amp;ROUNDUP(R1287,3)</f>
        <v>335487.112-3061401.793</v>
      </c>
      <c r="X1287" t="str">
        <f>ROUNDUP(S1287,3)&amp;"-"&amp;ROUNDUP(T1287,3)</f>
        <v>335483.264-3061403.666</v>
      </c>
      <c r="Y1287">
        <f>VLOOKUP(W1287&amp;"-"&amp;V1287,'Buscoords Workout'!$F:$G,2,0)</f>
        <v>6131</v>
      </c>
      <c r="Z1287">
        <f>VLOOKUP(X1287&amp;"-"&amp;V1287,'Buscoords Workout'!$F:$G,2,0)</f>
        <v>6083</v>
      </c>
      <c r="AA1287" t="b">
        <f>OR(ISNA(Y1287),ISNA(Z1287))</f>
        <v>0</v>
      </c>
    </row>
    <row r="1288" spans="1:27" x14ac:dyDescent="0.25">
      <c r="A1288">
        <v>245</v>
      </c>
      <c r="B1288" t="s">
        <v>24</v>
      </c>
      <c r="C1288" t="s">
        <v>34</v>
      </c>
      <c r="D1288" t="s">
        <v>35</v>
      </c>
      <c r="E1288">
        <v>11</v>
      </c>
      <c r="F1288" t="s">
        <v>42</v>
      </c>
      <c r="G1288">
        <v>300</v>
      </c>
      <c r="H1288" t="s">
        <v>27</v>
      </c>
      <c r="I1288" t="s">
        <v>28</v>
      </c>
      <c r="J1288" t="s">
        <v>39</v>
      </c>
      <c r="K1288" t="s">
        <v>49</v>
      </c>
      <c r="L1288" t="s">
        <v>31</v>
      </c>
      <c r="M1288">
        <v>3</v>
      </c>
      <c r="N1288" t="s">
        <v>40</v>
      </c>
      <c r="O1288" t="s">
        <v>41</v>
      </c>
      <c r="P1288">
        <v>0.77504899999999999</v>
      </c>
      <c r="Q1288">
        <v>335487.80880399997</v>
      </c>
      <c r="R1288">
        <v>3061401.4528000001</v>
      </c>
      <c r="S1288">
        <v>335487.11197500001</v>
      </c>
      <c r="T1288">
        <v>3061401.7921099998</v>
      </c>
      <c r="U1288">
        <v>7.7499999999999997E-4</v>
      </c>
      <c r="V1288" t="str">
        <f>VLOOKUP(C1288,'Lines LookUp'!$B$1:$C$12,2,0)</f>
        <v>IM1</v>
      </c>
      <c r="W1288" t="str">
        <f>ROUNDUP(Q1288,3)&amp;"-"&amp;ROUNDUP(R1288,3)</f>
        <v>335487.809-3061401.453</v>
      </c>
      <c r="X1288" t="str">
        <f>ROUNDUP(S1288,3)&amp;"-"&amp;ROUNDUP(T1288,3)</f>
        <v>335487.112-3061401.793</v>
      </c>
      <c r="Y1288">
        <f>VLOOKUP(W1288&amp;"-"&amp;V1288,'Buscoords Workout'!$F:$G,2,0)</f>
        <v>6130</v>
      </c>
      <c r="Z1288">
        <f>VLOOKUP(X1288&amp;"-"&amp;V1288,'Buscoords Workout'!$F:$G,2,0)</f>
        <v>6131</v>
      </c>
      <c r="AA1288" t="b">
        <f>OR(ISNA(Y1288),ISNA(Z1288))</f>
        <v>0</v>
      </c>
    </row>
    <row r="1289" spans="1:27" x14ac:dyDescent="0.25">
      <c r="A1289">
        <v>246</v>
      </c>
      <c r="B1289" t="s">
        <v>24</v>
      </c>
      <c r="C1289" t="s">
        <v>34</v>
      </c>
      <c r="D1289" t="s">
        <v>35</v>
      </c>
      <c r="E1289">
        <v>11</v>
      </c>
      <c r="F1289" t="s">
        <v>37</v>
      </c>
      <c r="G1289">
        <v>100</v>
      </c>
      <c r="H1289" t="s">
        <v>27</v>
      </c>
      <c r="I1289" t="s">
        <v>38</v>
      </c>
      <c r="J1289" t="s">
        <v>39</v>
      </c>
      <c r="K1289" t="s">
        <v>30</v>
      </c>
      <c r="L1289" t="s">
        <v>31</v>
      </c>
      <c r="M1289">
        <v>3</v>
      </c>
      <c r="N1289" t="s">
        <v>40</v>
      </c>
      <c r="O1289" t="s">
        <v>41</v>
      </c>
      <c r="P1289">
        <v>23.3752</v>
      </c>
      <c r="Q1289">
        <v>336539.59509999998</v>
      </c>
      <c r="R1289">
        <v>3061886.4297000002</v>
      </c>
      <c r="S1289">
        <v>336559.38510000001</v>
      </c>
      <c r="T1289">
        <v>3061898.8698</v>
      </c>
      <c r="U1289">
        <v>2.3375E-2</v>
      </c>
      <c r="V1289" t="str">
        <f>VLOOKUP(C1289,'Lines LookUp'!$B$1:$C$12,2,0)</f>
        <v>IM1</v>
      </c>
      <c r="W1289" t="str">
        <f>ROUNDUP(Q1289,3)&amp;"-"&amp;ROUNDUP(R1289,3)</f>
        <v>336539.596-3061886.43</v>
      </c>
      <c r="X1289" t="str">
        <f>ROUNDUP(S1289,3)&amp;"-"&amp;ROUNDUP(T1289,3)</f>
        <v>336559.386-3061898.87</v>
      </c>
      <c r="Y1289">
        <f>VLOOKUP(W1289&amp;"-"&amp;V1289,'Buscoords Workout'!$F:$G,2,0)</f>
        <v>6087</v>
      </c>
      <c r="Z1289">
        <f>VLOOKUP(X1289&amp;"-"&amp;V1289,'Buscoords Workout'!$F:$G,2,0)</f>
        <v>6008</v>
      </c>
      <c r="AA1289" t="b">
        <f>OR(ISNA(Y1289),ISNA(Z1289))</f>
        <v>0</v>
      </c>
    </row>
    <row r="1290" spans="1:27" x14ac:dyDescent="0.25">
      <c r="A1290">
        <v>247</v>
      </c>
      <c r="B1290" t="s">
        <v>24</v>
      </c>
      <c r="C1290" t="s">
        <v>44</v>
      </c>
      <c r="D1290" t="s">
        <v>43</v>
      </c>
      <c r="E1290">
        <v>11</v>
      </c>
      <c r="F1290" t="s">
        <v>37</v>
      </c>
      <c r="G1290">
        <v>100</v>
      </c>
      <c r="H1290" t="s">
        <v>27</v>
      </c>
      <c r="I1290" t="s">
        <v>38</v>
      </c>
      <c r="J1290" t="s">
        <v>39</v>
      </c>
      <c r="K1290" t="s">
        <v>30</v>
      </c>
      <c r="L1290" t="s">
        <v>31</v>
      </c>
      <c r="M1290">
        <v>3</v>
      </c>
      <c r="N1290" t="s">
        <v>40</v>
      </c>
      <c r="O1290" t="s">
        <v>41</v>
      </c>
      <c r="P1290">
        <v>23.078700000000001</v>
      </c>
      <c r="Q1290">
        <v>336236.49300000002</v>
      </c>
      <c r="R1290">
        <v>3063405.7793000001</v>
      </c>
      <c r="S1290">
        <v>336226.57880000002</v>
      </c>
      <c r="T1290">
        <v>3063384.9386</v>
      </c>
      <c r="U1290">
        <v>2.3078999999999999E-2</v>
      </c>
      <c r="V1290" t="str">
        <f>VLOOKUP(C1290,'Lines LookUp'!$B$1:$C$12,2,0)</f>
        <v>IM2</v>
      </c>
      <c r="W1290" t="str">
        <f>ROUNDUP(Q1290,3)&amp;"-"&amp;ROUNDUP(R1290,3)</f>
        <v>336236.493-3063405.78</v>
      </c>
      <c r="X1290" t="str">
        <f>ROUNDUP(S1290,3)&amp;"-"&amp;ROUNDUP(T1290,3)</f>
        <v>336226.579-3063384.939</v>
      </c>
      <c r="Y1290">
        <f>VLOOKUP(W1290&amp;"-"&amp;V1290,'Buscoords Workout'!$F:$G,2,0)</f>
        <v>107</v>
      </c>
      <c r="Z1290">
        <f>VLOOKUP(X1290&amp;"-"&amp;V1290,'Buscoords Workout'!$F:$G,2,0)</f>
        <v>7001</v>
      </c>
      <c r="AA1290" t="b">
        <f>OR(ISNA(Y1290),ISNA(Z1290))</f>
        <v>0</v>
      </c>
    </row>
    <row r="1291" spans="1:27" x14ac:dyDescent="0.25">
      <c r="A1291">
        <v>248</v>
      </c>
      <c r="B1291" t="s">
        <v>24</v>
      </c>
      <c r="C1291" t="s">
        <v>44</v>
      </c>
      <c r="D1291" t="s">
        <v>43</v>
      </c>
      <c r="E1291">
        <v>11</v>
      </c>
      <c r="F1291" t="s">
        <v>37</v>
      </c>
      <c r="G1291">
        <v>100</v>
      </c>
      <c r="H1291" t="s">
        <v>27</v>
      </c>
      <c r="I1291" t="s">
        <v>38</v>
      </c>
      <c r="J1291" t="s">
        <v>39</v>
      </c>
      <c r="K1291" t="s">
        <v>30</v>
      </c>
      <c r="L1291" t="s">
        <v>31</v>
      </c>
      <c r="M1291">
        <v>3</v>
      </c>
      <c r="N1291" t="s">
        <v>40</v>
      </c>
      <c r="O1291" t="s">
        <v>41</v>
      </c>
      <c r="P1291">
        <v>3.74648</v>
      </c>
      <c r="Q1291">
        <v>336226.57880000002</v>
      </c>
      <c r="R1291">
        <v>3063384.9386</v>
      </c>
      <c r="S1291">
        <v>336226.31959999999</v>
      </c>
      <c r="T1291">
        <v>3063381.2011000002</v>
      </c>
      <c r="U1291">
        <v>3.7460000000000002E-3</v>
      </c>
      <c r="V1291" t="str">
        <f>VLOOKUP(C1291,'Lines LookUp'!$B$1:$C$12,2,0)</f>
        <v>IM2</v>
      </c>
      <c r="W1291" t="str">
        <f>ROUNDUP(Q1291,3)&amp;"-"&amp;ROUNDUP(R1291,3)</f>
        <v>336226.579-3063384.939</v>
      </c>
      <c r="X1291" t="str">
        <f>ROUNDUP(S1291,3)&amp;"-"&amp;ROUNDUP(T1291,3)</f>
        <v>336226.32-3063381.202</v>
      </c>
      <c r="Y1291">
        <f>VLOOKUP(W1291&amp;"-"&amp;V1291,'Buscoords Workout'!$F:$G,2,0)</f>
        <v>7001</v>
      </c>
      <c r="Z1291">
        <f>VLOOKUP(X1291&amp;"-"&amp;V1291,'Buscoords Workout'!$F:$G,2,0)</f>
        <v>7002</v>
      </c>
      <c r="AA1291" t="b">
        <f>OR(ISNA(Y1291),ISNA(Z1291))</f>
        <v>0</v>
      </c>
    </row>
    <row r="1292" spans="1:27" x14ac:dyDescent="0.25">
      <c r="A1292">
        <v>249</v>
      </c>
      <c r="B1292" t="s">
        <v>24</v>
      </c>
      <c r="C1292" t="s">
        <v>44</v>
      </c>
      <c r="D1292" t="s">
        <v>43</v>
      </c>
      <c r="E1292">
        <v>11</v>
      </c>
      <c r="F1292" t="s">
        <v>37</v>
      </c>
      <c r="G1292">
        <v>100</v>
      </c>
      <c r="H1292" t="s">
        <v>27</v>
      </c>
      <c r="I1292" t="s">
        <v>38</v>
      </c>
      <c r="J1292" t="s">
        <v>39</v>
      </c>
      <c r="K1292" t="s">
        <v>30</v>
      </c>
      <c r="L1292" t="s">
        <v>31</v>
      </c>
      <c r="M1292">
        <v>3</v>
      </c>
      <c r="N1292" t="s">
        <v>40</v>
      </c>
      <c r="O1292" t="s">
        <v>41</v>
      </c>
      <c r="P1292">
        <v>6.9653</v>
      </c>
      <c r="Q1292">
        <v>336226.31959999999</v>
      </c>
      <c r="R1292">
        <v>3063381.2011000002</v>
      </c>
      <c r="S1292">
        <v>336225.83762499999</v>
      </c>
      <c r="T1292">
        <v>3063374.2524999999</v>
      </c>
      <c r="U1292">
        <v>6.9649999999999998E-3</v>
      </c>
      <c r="V1292" t="str">
        <f>VLOOKUP(C1292,'Lines LookUp'!$B$1:$C$12,2,0)</f>
        <v>IM2</v>
      </c>
      <c r="W1292" t="str">
        <f>ROUNDUP(Q1292,3)&amp;"-"&amp;ROUNDUP(R1292,3)</f>
        <v>336226.32-3063381.202</v>
      </c>
      <c r="X1292" t="str">
        <f>ROUNDUP(S1292,3)&amp;"-"&amp;ROUNDUP(T1292,3)</f>
        <v>336225.838-3063374.253</v>
      </c>
      <c r="Y1292">
        <f>VLOOKUP(W1292&amp;"-"&amp;V1292,'Buscoords Workout'!$F:$G,2,0)</f>
        <v>7002</v>
      </c>
      <c r="Z1292">
        <f>VLOOKUP(X1292&amp;"-"&amp;V1292,'Buscoords Workout'!$F:$G,2,0)</f>
        <v>7104</v>
      </c>
      <c r="AA1292" t="b">
        <f>OR(ISNA(Y1292),ISNA(Z1292))</f>
        <v>0</v>
      </c>
    </row>
    <row r="1293" spans="1:27" x14ac:dyDescent="0.25">
      <c r="A1293">
        <v>254</v>
      </c>
      <c r="B1293" t="s">
        <v>24</v>
      </c>
      <c r="C1293" t="s">
        <v>44</v>
      </c>
      <c r="D1293" t="s">
        <v>43</v>
      </c>
      <c r="E1293">
        <v>11</v>
      </c>
      <c r="F1293" t="s">
        <v>37</v>
      </c>
      <c r="G1293">
        <v>100</v>
      </c>
      <c r="H1293" t="s">
        <v>27</v>
      </c>
      <c r="I1293" t="s">
        <v>38</v>
      </c>
      <c r="J1293" t="s">
        <v>39</v>
      </c>
      <c r="K1293" t="s">
        <v>30</v>
      </c>
      <c r="L1293" t="s">
        <v>31</v>
      </c>
      <c r="M1293">
        <v>3</v>
      </c>
      <c r="N1293" t="s">
        <v>40</v>
      </c>
      <c r="O1293" t="s">
        <v>41</v>
      </c>
      <c r="P1293">
        <v>38.0672</v>
      </c>
      <c r="Q1293">
        <v>336221.4964</v>
      </c>
      <c r="R1293">
        <v>3063311.6653</v>
      </c>
      <c r="S1293">
        <v>336218.08217900002</v>
      </c>
      <c r="T1293">
        <v>3063273.75147</v>
      </c>
      <c r="U1293">
        <v>3.8066999999999997E-2</v>
      </c>
      <c r="V1293" t="str">
        <f>VLOOKUP(C1293,'Lines LookUp'!$B$1:$C$12,2,0)</f>
        <v>IM2</v>
      </c>
      <c r="W1293" t="str">
        <f>ROUNDUP(Q1293,3)&amp;"-"&amp;ROUNDUP(R1293,3)</f>
        <v>336221.497-3063311.666</v>
      </c>
      <c r="X1293" t="str">
        <f>ROUNDUP(S1293,3)&amp;"-"&amp;ROUNDUP(T1293,3)</f>
        <v>336218.083-3063273.752</v>
      </c>
      <c r="Y1293">
        <f>VLOOKUP(W1293&amp;"-"&amp;V1293,'Buscoords Workout'!$F:$G,2,0)</f>
        <v>7003</v>
      </c>
      <c r="Z1293">
        <f>VLOOKUP(X1293&amp;"-"&amp;V1293,'Buscoords Workout'!$F:$G,2,0)</f>
        <v>7100</v>
      </c>
      <c r="AA1293" t="b">
        <f>OR(ISNA(Y1293),ISNA(Z1293))</f>
        <v>0</v>
      </c>
    </row>
    <row r="1294" spans="1:27" x14ac:dyDescent="0.25">
      <c r="A1294">
        <v>255</v>
      </c>
      <c r="B1294" t="s">
        <v>24</v>
      </c>
      <c r="C1294" t="s">
        <v>44</v>
      </c>
      <c r="D1294" t="s">
        <v>43</v>
      </c>
      <c r="E1294">
        <v>11</v>
      </c>
      <c r="F1294" t="s">
        <v>37</v>
      </c>
      <c r="G1294">
        <v>100</v>
      </c>
      <c r="H1294" t="s">
        <v>27</v>
      </c>
      <c r="I1294" t="s">
        <v>38</v>
      </c>
      <c r="J1294" t="s">
        <v>39</v>
      </c>
      <c r="K1294" t="s">
        <v>30</v>
      </c>
      <c r="L1294" t="s">
        <v>31</v>
      </c>
      <c r="M1294">
        <v>3</v>
      </c>
      <c r="N1294" t="s">
        <v>40</v>
      </c>
      <c r="O1294" t="s">
        <v>41</v>
      </c>
      <c r="P1294">
        <v>3.6746799999999999</v>
      </c>
      <c r="Q1294">
        <v>336218.08217900002</v>
      </c>
      <c r="R1294">
        <v>3063273.75147</v>
      </c>
      <c r="S1294">
        <v>336217.75260000001</v>
      </c>
      <c r="T1294">
        <v>3063270.0915999999</v>
      </c>
      <c r="U1294">
        <v>3.6749999999999999E-3</v>
      </c>
      <c r="V1294" t="str">
        <f>VLOOKUP(C1294,'Lines LookUp'!$B$1:$C$12,2,0)</f>
        <v>IM2</v>
      </c>
      <c r="W1294" t="str">
        <f>ROUNDUP(Q1294,3)&amp;"-"&amp;ROUNDUP(R1294,3)</f>
        <v>336218.083-3063273.752</v>
      </c>
      <c r="X1294" t="str">
        <f>ROUNDUP(S1294,3)&amp;"-"&amp;ROUNDUP(T1294,3)</f>
        <v>336217.753-3063270.092</v>
      </c>
      <c r="Y1294">
        <f>VLOOKUP(W1294&amp;"-"&amp;V1294,'Buscoords Workout'!$F:$G,2,0)</f>
        <v>7100</v>
      </c>
      <c r="Z1294">
        <f>VLOOKUP(X1294&amp;"-"&amp;V1294,'Buscoords Workout'!$F:$G,2,0)</f>
        <v>7004</v>
      </c>
      <c r="AA1294" t="b">
        <f>OR(ISNA(Y1294),ISNA(Z1294))</f>
        <v>0</v>
      </c>
    </row>
    <row r="1295" spans="1:27" x14ac:dyDescent="0.25">
      <c r="A1295">
        <v>256</v>
      </c>
      <c r="B1295" t="s">
        <v>24</v>
      </c>
      <c r="C1295" t="s">
        <v>44</v>
      </c>
      <c r="D1295" t="s">
        <v>43</v>
      </c>
      <c r="E1295">
        <v>11</v>
      </c>
      <c r="F1295" t="s">
        <v>37</v>
      </c>
      <c r="G1295">
        <v>100</v>
      </c>
      <c r="H1295" t="s">
        <v>27</v>
      </c>
      <c r="I1295" t="s">
        <v>38</v>
      </c>
      <c r="J1295" t="s">
        <v>39</v>
      </c>
      <c r="K1295" t="s">
        <v>30</v>
      </c>
      <c r="L1295" t="s">
        <v>31</v>
      </c>
      <c r="M1295">
        <v>3</v>
      </c>
      <c r="N1295" t="s">
        <v>40</v>
      </c>
      <c r="O1295" t="s">
        <v>41</v>
      </c>
      <c r="P1295">
        <v>5.9882299999999997</v>
      </c>
      <c r="Q1295">
        <v>336217.75260000001</v>
      </c>
      <c r="R1295">
        <v>3063270.0915999999</v>
      </c>
      <c r="S1295">
        <v>336218.85377699998</v>
      </c>
      <c r="T1295">
        <v>3063264.2054900001</v>
      </c>
      <c r="U1295">
        <v>5.9880000000000003E-3</v>
      </c>
      <c r="V1295" t="str">
        <f>VLOOKUP(C1295,'Lines LookUp'!$B$1:$C$12,2,0)</f>
        <v>IM2</v>
      </c>
      <c r="W1295" t="str">
        <f>ROUNDUP(Q1295,3)&amp;"-"&amp;ROUNDUP(R1295,3)</f>
        <v>336217.753-3063270.092</v>
      </c>
      <c r="X1295" t="str">
        <f>ROUNDUP(S1295,3)&amp;"-"&amp;ROUNDUP(T1295,3)</f>
        <v>336218.854-3063264.206</v>
      </c>
      <c r="Y1295">
        <f>VLOOKUP(W1295&amp;"-"&amp;V1295,'Buscoords Workout'!$F:$G,2,0)</f>
        <v>7004</v>
      </c>
      <c r="Z1295">
        <f>VLOOKUP(X1295&amp;"-"&amp;V1295,'Buscoords Workout'!$F:$G,2,0)</f>
        <v>7099</v>
      </c>
      <c r="AA1295" t="b">
        <f>OR(ISNA(Y1295),ISNA(Z1295))</f>
        <v>0</v>
      </c>
    </row>
    <row r="1296" spans="1:27" x14ac:dyDescent="0.25">
      <c r="A1296">
        <v>257</v>
      </c>
      <c r="B1296" t="s">
        <v>24</v>
      </c>
      <c r="C1296" t="s">
        <v>44</v>
      </c>
      <c r="D1296" t="s">
        <v>43</v>
      </c>
      <c r="E1296">
        <v>11</v>
      </c>
      <c r="F1296" t="s">
        <v>37</v>
      </c>
      <c r="G1296">
        <v>100</v>
      </c>
      <c r="H1296" t="s">
        <v>27</v>
      </c>
      <c r="I1296" t="s">
        <v>38</v>
      </c>
      <c r="J1296" t="s">
        <v>39</v>
      </c>
      <c r="K1296" t="s">
        <v>30</v>
      </c>
      <c r="L1296" t="s">
        <v>31</v>
      </c>
      <c r="M1296">
        <v>3</v>
      </c>
      <c r="N1296" t="s">
        <v>40</v>
      </c>
      <c r="O1296" t="s">
        <v>41</v>
      </c>
      <c r="P1296">
        <v>10.391999999999999</v>
      </c>
      <c r="Q1296">
        <v>336218.85377699998</v>
      </c>
      <c r="R1296">
        <v>3063264.2054900001</v>
      </c>
      <c r="S1296">
        <v>336220.76475799998</v>
      </c>
      <c r="T1296">
        <v>3063253.9907399998</v>
      </c>
      <c r="U1296">
        <v>1.0392E-2</v>
      </c>
      <c r="V1296" t="str">
        <f>VLOOKUP(C1296,'Lines LookUp'!$B$1:$C$12,2,0)</f>
        <v>IM2</v>
      </c>
      <c r="W1296" t="str">
        <f>ROUNDUP(Q1296,3)&amp;"-"&amp;ROUNDUP(R1296,3)</f>
        <v>336218.854-3063264.206</v>
      </c>
      <c r="X1296" t="str">
        <f>ROUNDUP(S1296,3)&amp;"-"&amp;ROUNDUP(T1296,3)</f>
        <v>336220.765-3063253.991</v>
      </c>
      <c r="Y1296">
        <f>VLOOKUP(W1296&amp;"-"&amp;V1296,'Buscoords Workout'!$F:$G,2,0)</f>
        <v>7099</v>
      </c>
      <c r="Z1296">
        <f>VLOOKUP(X1296&amp;"-"&amp;V1296,'Buscoords Workout'!$F:$G,2,0)</f>
        <v>7098</v>
      </c>
      <c r="AA1296" t="b">
        <f>OR(ISNA(Y1296),ISNA(Z1296))</f>
        <v>0</v>
      </c>
    </row>
    <row r="1297" spans="1:27" x14ac:dyDescent="0.25">
      <c r="A1297">
        <v>258</v>
      </c>
      <c r="B1297" t="s">
        <v>24</v>
      </c>
      <c r="C1297" t="s">
        <v>44</v>
      </c>
      <c r="D1297" t="s">
        <v>43</v>
      </c>
      <c r="E1297">
        <v>11</v>
      </c>
      <c r="F1297" t="s">
        <v>37</v>
      </c>
      <c r="G1297">
        <v>100</v>
      </c>
      <c r="H1297" t="s">
        <v>27</v>
      </c>
      <c r="I1297" t="s">
        <v>38</v>
      </c>
      <c r="J1297" t="s">
        <v>39</v>
      </c>
      <c r="K1297" t="s">
        <v>30</v>
      </c>
      <c r="L1297" t="s">
        <v>31</v>
      </c>
      <c r="M1297">
        <v>3</v>
      </c>
      <c r="N1297" t="s">
        <v>40</v>
      </c>
      <c r="O1297" t="s">
        <v>41</v>
      </c>
      <c r="P1297">
        <v>8.9996200000000002</v>
      </c>
      <c r="Q1297">
        <v>336220.76475799998</v>
      </c>
      <c r="R1297">
        <v>3063253.9907399998</v>
      </c>
      <c r="S1297">
        <v>336222.41970000003</v>
      </c>
      <c r="T1297">
        <v>3063245.1446000002</v>
      </c>
      <c r="U1297">
        <v>8.9999999999999993E-3</v>
      </c>
      <c r="V1297" t="str">
        <f>VLOOKUP(C1297,'Lines LookUp'!$B$1:$C$12,2,0)</f>
        <v>IM2</v>
      </c>
      <c r="W1297" t="str">
        <f>ROUNDUP(Q1297,3)&amp;"-"&amp;ROUNDUP(R1297,3)</f>
        <v>336220.765-3063253.991</v>
      </c>
      <c r="X1297" t="str">
        <f>ROUNDUP(S1297,3)&amp;"-"&amp;ROUNDUP(T1297,3)</f>
        <v>336222.42-3063245.145</v>
      </c>
      <c r="Y1297">
        <f>VLOOKUP(W1297&amp;"-"&amp;V1297,'Buscoords Workout'!$F:$G,2,0)</f>
        <v>7098</v>
      </c>
      <c r="Z1297">
        <f>VLOOKUP(X1297&amp;"-"&amp;V1297,'Buscoords Workout'!$F:$G,2,0)</f>
        <v>7005</v>
      </c>
      <c r="AA1297" t="b">
        <f>OR(ISNA(Y1297),ISNA(Z1297))</f>
        <v>0</v>
      </c>
    </row>
    <row r="1298" spans="1:27" x14ac:dyDescent="0.25">
      <c r="A1298">
        <v>259</v>
      </c>
      <c r="B1298" t="s">
        <v>24</v>
      </c>
      <c r="C1298" t="s">
        <v>44</v>
      </c>
      <c r="D1298" t="s">
        <v>43</v>
      </c>
      <c r="E1298">
        <v>11</v>
      </c>
      <c r="F1298" t="s">
        <v>37</v>
      </c>
      <c r="G1298">
        <v>100</v>
      </c>
      <c r="H1298" t="s">
        <v>27</v>
      </c>
      <c r="I1298" t="s">
        <v>38</v>
      </c>
      <c r="J1298" t="s">
        <v>39</v>
      </c>
      <c r="K1298" t="s">
        <v>30</v>
      </c>
      <c r="L1298" t="s">
        <v>31</v>
      </c>
      <c r="M1298">
        <v>3</v>
      </c>
      <c r="N1298" t="s">
        <v>40</v>
      </c>
      <c r="O1298" t="s">
        <v>41</v>
      </c>
      <c r="P1298">
        <v>45.003999999999998</v>
      </c>
      <c r="Q1298">
        <v>336222.41970000003</v>
      </c>
      <c r="R1298">
        <v>3063245.1446000002</v>
      </c>
      <c r="S1298">
        <v>336214.09179999999</v>
      </c>
      <c r="T1298">
        <v>3063200.9177999999</v>
      </c>
      <c r="U1298">
        <v>4.5004000000000002E-2</v>
      </c>
      <c r="V1298" t="str">
        <f>VLOOKUP(C1298,'Lines LookUp'!$B$1:$C$12,2,0)</f>
        <v>IM2</v>
      </c>
      <c r="W1298" t="str">
        <f>ROUNDUP(Q1298,3)&amp;"-"&amp;ROUNDUP(R1298,3)</f>
        <v>336222.42-3063245.145</v>
      </c>
      <c r="X1298" t="str">
        <f>ROUNDUP(S1298,3)&amp;"-"&amp;ROUNDUP(T1298,3)</f>
        <v>336214.092-3063200.918</v>
      </c>
      <c r="Y1298">
        <f>VLOOKUP(W1298&amp;"-"&amp;V1298,'Buscoords Workout'!$F:$G,2,0)</f>
        <v>7005</v>
      </c>
      <c r="Z1298">
        <f>VLOOKUP(X1298&amp;"-"&amp;V1298,'Buscoords Workout'!$F:$G,2,0)</f>
        <v>7006</v>
      </c>
      <c r="AA1298" t="b">
        <f>OR(ISNA(Y1298),ISNA(Z1298))</f>
        <v>0</v>
      </c>
    </row>
    <row r="1299" spans="1:27" x14ac:dyDescent="0.25">
      <c r="A1299">
        <v>260</v>
      </c>
      <c r="B1299" t="s">
        <v>24</v>
      </c>
      <c r="C1299" t="s">
        <v>44</v>
      </c>
      <c r="D1299" t="s">
        <v>43</v>
      </c>
      <c r="E1299">
        <v>11</v>
      </c>
      <c r="F1299" t="s">
        <v>37</v>
      </c>
      <c r="G1299">
        <v>100</v>
      </c>
      <c r="H1299" t="s">
        <v>27</v>
      </c>
      <c r="I1299" t="s">
        <v>38</v>
      </c>
      <c r="J1299" t="s">
        <v>39</v>
      </c>
      <c r="K1299" t="s">
        <v>30</v>
      </c>
      <c r="L1299" t="s">
        <v>31</v>
      </c>
      <c r="M1299">
        <v>3</v>
      </c>
      <c r="N1299" t="s">
        <v>40</v>
      </c>
      <c r="O1299" t="s">
        <v>41</v>
      </c>
      <c r="P1299">
        <v>27.605599999999999</v>
      </c>
      <c r="Q1299">
        <v>336214.09179999999</v>
      </c>
      <c r="R1299">
        <v>3063200.9177999999</v>
      </c>
      <c r="S1299">
        <v>336202.86189300002</v>
      </c>
      <c r="T1299">
        <v>3063175.6995399999</v>
      </c>
      <c r="U1299">
        <v>2.7605999999999999E-2</v>
      </c>
      <c r="V1299" t="str">
        <f>VLOOKUP(C1299,'Lines LookUp'!$B$1:$C$12,2,0)</f>
        <v>IM2</v>
      </c>
      <c r="W1299" t="str">
        <f>ROUNDUP(Q1299,3)&amp;"-"&amp;ROUNDUP(R1299,3)</f>
        <v>336214.092-3063200.918</v>
      </c>
      <c r="X1299" t="str">
        <f>ROUNDUP(S1299,3)&amp;"-"&amp;ROUNDUP(T1299,3)</f>
        <v>336202.862-3063175.7</v>
      </c>
      <c r="Y1299">
        <f>VLOOKUP(W1299&amp;"-"&amp;V1299,'Buscoords Workout'!$F:$G,2,0)</f>
        <v>7006</v>
      </c>
      <c r="Z1299">
        <f>VLOOKUP(X1299&amp;"-"&amp;V1299,'Buscoords Workout'!$F:$G,2,0)</f>
        <v>7097</v>
      </c>
      <c r="AA1299" t="b">
        <f>OR(ISNA(Y1299),ISNA(Z1299))</f>
        <v>0</v>
      </c>
    </row>
    <row r="1300" spans="1:27" x14ac:dyDescent="0.25">
      <c r="A1300">
        <v>261</v>
      </c>
      <c r="B1300" t="s">
        <v>24</v>
      </c>
      <c r="C1300" t="s">
        <v>44</v>
      </c>
      <c r="D1300" t="s">
        <v>43</v>
      </c>
      <c r="E1300">
        <v>11</v>
      </c>
      <c r="F1300" t="s">
        <v>37</v>
      </c>
      <c r="G1300">
        <v>100</v>
      </c>
      <c r="H1300" t="s">
        <v>27</v>
      </c>
      <c r="I1300" t="s">
        <v>38</v>
      </c>
      <c r="J1300" t="s">
        <v>39</v>
      </c>
      <c r="K1300" t="s">
        <v>30</v>
      </c>
      <c r="L1300" t="s">
        <v>31</v>
      </c>
      <c r="M1300">
        <v>3</v>
      </c>
      <c r="N1300" t="s">
        <v>40</v>
      </c>
      <c r="O1300" t="s">
        <v>41</v>
      </c>
      <c r="P1300">
        <v>6.1182600000000003</v>
      </c>
      <c r="Q1300">
        <v>336202.86189300002</v>
      </c>
      <c r="R1300">
        <v>3063175.6995399999</v>
      </c>
      <c r="S1300">
        <v>336200.37300000002</v>
      </c>
      <c r="T1300">
        <v>3063170.1104000001</v>
      </c>
      <c r="U1300">
        <v>6.1180000000000002E-3</v>
      </c>
      <c r="V1300" t="str">
        <f>VLOOKUP(C1300,'Lines LookUp'!$B$1:$C$12,2,0)</f>
        <v>IM2</v>
      </c>
      <c r="W1300" t="str">
        <f>ROUNDUP(Q1300,3)&amp;"-"&amp;ROUNDUP(R1300,3)</f>
        <v>336202.862-3063175.7</v>
      </c>
      <c r="X1300" t="str">
        <f>ROUNDUP(S1300,3)&amp;"-"&amp;ROUNDUP(T1300,3)</f>
        <v>336200.373-3063170.111</v>
      </c>
      <c r="Y1300">
        <f>VLOOKUP(W1300&amp;"-"&amp;V1300,'Buscoords Workout'!$F:$G,2,0)</f>
        <v>7097</v>
      </c>
      <c r="Z1300">
        <f>VLOOKUP(X1300&amp;"-"&amp;V1300,'Buscoords Workout'!$F:$G,2,0)</f>
        <v>7007</v>
      </c>
      <c r="AA1300" t="b">
        <f>OR(ISNA(Y1300),ISNA(Z1300))</f>
        <v>0</v>
      </c>
    </row>
    <row r="1301" spans="1:27" x14ac:dyDescent="0.25">
      <c r="A1301">
        <v>262</v>
      </c>
      <c r="B1301" t="s">
        <v>24</v>
      </c>
      <c r="C1301" t="s">
        <v>44</v>
      </c>
      <c r="D1301" t="s">
        <v>43</v>
      </c>
      <c r="E1301">
        <v>11</v>
      </c>
      <c r="F1301" t="s">
        <v>37</v>
      </c>
      <c r="G1301">
        <v>100</v>
      </c>
      <c r="H1301" t="s">
        <v>27</v>
      </c>
      <c r="I1301" t="s">
        <v>38</v>
      </c>
      <c r="J1301" t="s">
        <v>39</v>
      </c>
      <c r="K1301" t="s">
        <v>30</v>
      </c>
      <c r="L1301" t="s">
        <v>31</v>
      </c>
      <c r="M1301">
        <v>3</v>
      </c>
      <c r="N1301" t="s">
        <v>40</v>
      </c>
      <c r="O1301" t="s">
        <v>41</v>
      </c>
      <c r="P1301">
        <v>32.709099999999999</v>
      </c>
      <c r="Q1301">
        <v>336200.37300000002</v>
      </c>
      <c r="R1301">
        <v>3063170.1104000001</v>
      </c>
      <c r="S1301">
        <v>336208.13189999998</v>
      </c>
      <c r="T1301">
        <v>3063138.3349000001</v>
      </c>
      <c r="U1301">
        <v>3.2709000000000002E-2</v>
      </c>
      <c r="V1301" t="str">
        <f>VLOOKUP(C1301,'Lines LookUp'!$B$1:$C$12,2,0)</f>
        <v>IM2</v>
      </c>
      <c r="W1301" t="str">
        <f>ROUNDUP(Q1301,3)&amp;"-"&amp;ROUNDUP(R1301,3)</f>
        <v>336200.373-3063170.111</v>
      </c>
      <c r="X1301" t="str">
        <f>ROUNDUP(S1301,3)&amp;"-"&amp;ROUNDUP(T1301,3)</f>
        <v>336208.132-3063138.335</v>
      </c>
      <c r="Y1301">
        <f>VLOOKUP(W1301&amp;"-"&amp;V1301,'Buscoords Workout'!$F:$G,2,0)</f>
        <v>7007</v>
      </c>
      <c r="Z1301">
        <f>VLOOKUP(X1301&amp;"-"&amp;V1301,'Buscoords Workout'!$F:$G,2,0)</f>
        <v>7008</v>
      </c>
      <c r="AA1301" t="b">
        <f>OR(ISNA(Y1301),ISNA(Z1301))</f>
        <v>0</v>
      </c>
    </row>
    <row r="1302" spans="1:27" x14ac:dyDescent="0.25">
      <c r="A1302">
        <v>263</v>
      </c>
      <c r="B1302" t="s">
        <v>24</v>
      </c>
      <c r="C1302" t="s">
        <v>44</v>
      </c>
      <c r="D1302" t="s">
        <v>43</v>
      </c>
      <c r="E1302">
        <v>11</v>
      </c>
      <c r="F1302" t="s">
        <v>37</v>
      </c>
      <c r="G1302">
        <v>100</v>
      </c>
      <c r="H1302" t="s">
        <v>27</v>
      </c>
      <c r="I1302" t="s">
        <v>38</v>
      </c>
      <c r="J1302" t="s">
        <v>39</v>
      </c>
      <c r="K1302" t="s">
        <v>30</v>
      </c>
      <c r="L1302" t="s">
        <v>31</v>
      </c>
      <c r="M1302">
        <v>3</v>
      </c>
      <c r="N1302" t="s">
        <v>40</v>
      </c>
      <c r="O1302" t="s">
        <v>41</v>
      </c>
      <c r="P1302">
        <v>44.752299999999998</v>
      </c>
      <c r="Q1302">
        <v>336208.13189999998</v>
      </c>
      <c r="R1302">
        <v>3063138.3349000001</v>
      </c>
      <c r="S1302">
        <v>336169.44179999997</v>
      </c>
      <c r="T1302">
        <v>3063115.8439000002</v>
      </c>
      <c r="U1302">
        <v>4.4752E-2</v>
      </c>
      <c r="V1302" t="str">
        <f>VLOOKUP(C1302,'Lines LookUp'!$B$1:$C$12,2,0)</f>
        <v>IM2</v>
      </c>
      <c r="W1302" t="str">
        <f>ROUNDUP(Q1302,3)&amp;"-"&amp;ROUNDUP(R1302,3)</f>
        <v>336208.132-3063138.335</v>
      </c>
      <c r="X1302" t="str">
        <f>ROUNDUP(S1302,3)&amp;"-"&amp;ROUNDUP(T1302,3)</f>
        <v>336169.442-3063115.844</v>
      </c>
      <c r="Y1302">
        <f>VLOOKUP(W1302&amp;"-"&amp;V1302,'Buscoords Workout'!$F:$G,2,0)</f>
        <v>7008</v>
      </c>
      <c r="Z1302">
        <f>VLOOKUP(X1302&amp;"-"&amp;V1302,'Buscoords Workout'!$F:$G,2,0)</f>
        <v>7009</v>
      </c>
      <c r="AA1302" t="b">
        <f>OR(ISNA(Y1302),ISNA(Z1302))</f>
        <v>0</v>
      </c>
    </row>
    <row r="1303" spans="1:27" x14ac:dyDescent="0.25">
      <c r="A1303">
        <v>264</v>
      </c>
      <c r="B1303" t="s">
        <v>24</v>
      </c>
      <c r="C1303" t="s">
        <v>44</v>
      </c>
      <c r="D1303" t="s">
        <v>43</v>
      </c>
      <c r="E1303">
        <v>11</v>
      </c>
      <c r="F1303" t="s">
        <v>37</v>
      </c>
      <c r="G1303">
        <v>100</v>
      </c>
      <c r="H1303" t="s">
        <v>27</v>
      </c>
      <c r="I1303" t="s">
        <v>38</v>
      </c>
      <c r="J1303" t="s">
        <v>39</v>
      </c>
      <c r="K1303" t="s">
        <v>30</v>
      </c>
      <c r="L1303" t="s">
        <v>31</v>
      </c>
      <c r="M1303">
        <v>3</v>
      </c>
      <c r="N1303" t="s">
        <v>40</v>
      </c>
      <c r="O1303" t="s">
        <v>41</v>
      </c>
      <c r="P1303">
        <v>1.1050500000000001</v>
      </c>
      <c r="Q1303">
        <v>336169.44179999997</v>
      </c>
      <c r="R1303">
        <v>3063115.8439000002</v>
      </c>
      <c r="S1303">
        <v>336168.48644100002</v>
      </c>
      <c r="T1303">
        <v>3063115.2885400001</v>
      </c>
      <c r="U1303">
        <v>1.1050000000000001E-3</v>
      </c>
      <c r="V1303" t="str">
        <f>VLOOKUP(C1303,'Lines LookUp'!$B$1:$C$12,2,0)</f>
        <v>IM2</v>
      </c>
      <c r="W1303" t="str">
        <f>ROUNDUP(Q1303,3)&amp;"-"&amp;ROUNDUP(R1303,3)</f>
        <v>336169.442-3063115.844</v>
      </c>
      <c r="X1303" t="str">
        <f>ROUNDUP(S1303,3)&amp;"-"&amp;ROUNDUP(T1303,3)</f>
        <v>336168.487-3063115.289</v>
      </c>
      <c r="Y1303">
        <f>VLOOKUP(W1303&amp;"-"&amp;V1303,'Buscoords Workout'!$F:$G,2,0)</f>
        <v>7009</v>
      </c>
      <c r="Z1303">
        <f>VLOOKUP(X1303&amp;"-"&amp;V1303,'Buscoords Workout'!$F:$G,2,0)</f>
        <v>7096</v>
      </c>
      <c r="AA1303" t="b">
        <f>OR(ISNA(Y1303),ISNA(Z1303))</f>
        <v>0</v>
      </c>
    </row>
    <row r="1304" spans="1:27" x14ac:dyDescent="0.25">
      <c r="A1304">
        <v>265</v>
      </c>
      <c r="B1304" t="s">
        <v>24</v>
      </c>
      <c r="C1304" t="s">
        <v>44</v>
      </c>
      <c r="D1304" t="s">
        <v>43</v>
      </c>
      <c r="E1304">
        <v>11</v>
      </c>
      <c r="F1304" t="s">
        <v>37</v>
      </c>
      <c r="G1304">
        <v>100</v>
      </c>
      <c r="H1304" t="s">
        <v>27</v>
      </c>
      <c r="I1304" t="s">
        <v>38</v>
      </c>
      <c r="J1304" t="s">
        <v>39</v>
      </c>
      <c r="K1304" t="s">
        <v>30</v>
      </c>
      <c r="L1304" t="s">
        <v>31</v>
      </c>
      <c r="M1304">
        <v>3</v>
      </c>
      <c r="N1304" t="s">
        <v>40</v>
      </c>
      <c r="O1304" t="s">
        <v>41</v>
      </c>
      <c r="P1304">
        <v>22.241499999999998</v>
      </c>
      <c r="Q1304">
        <v>336158.13835299999</v>
      </c>
      <c r="R1304">
        <v>3063109.2730999999</v>
      </c>
      <c r="S1304">
        <v>336138.90970000002</v>
      </c>
      <c r="T1304">
        <v>3063098.0953000002</v>
      </c>
      <c r="U1304">
        <v>2.2241E-2</v>
      </c>
      <c r="V1304" t="str">
        <f>VLOOKUP(C1304,'Lines LookUp'!$B$1:$C$12,2,0)</f>
        <v>IM2</v>
      </c>
      <c r="W1304" t="str">
        <f>ROUNDUP(Q1304,3)&amp;"-"&amp;ROUNDUP(R1304,3)</f>
        <v>336158.139-3063109.274</v>
      </c>
      <c r="X1304" t="str">
        <f>ROUNDUP(S1304,3)&amp;"-"&amp;ROUNDUP(T1304,3)</f>
        <v>336138.91-3063098.096</v>
      </c>
      <c r="Y1304">
        <f>VLOOKUP(W1304&amp;"-"&amp;V1304,'Buscoords Workout'!$F:$G,2,0)</f>
        <v>7095</v>
      </c>
      <c r="Z1304">
        <f>VLOOKUP(X1304&amp;"-"&amp;V1304,'Buscoords Workout'!$F:$G,2,0)</f>
        <v>7010</v>
      </c>
      <c r="AA1304" t="b">
        <f>OR(ISNA(Y1304),ISNA(Z1304))</f>
        <v>0</v>
      </c>
    </row>
    <row r="1305" spans="1:27" x14ac:dyDescent="0.25">
      <c r="A1305">
        <v>266</v>
      </c>
      <c r="B1305" t="s">
        <v>24</v>
      </c>
      <c r="C1305" t="s">
        <v>44</v>
      </c>
      <c r="D1305" t="s">
        <v>43</v>
      </c>
      <c r="E1305">
        <v>11</v>
      </c>
      <c r="F1305" t="s">
        <v>37</v>
      </c>
      <c r="G1305">
        <v>100</v>
      </c>
      <c r="H1305" t="s">
        <v>27</v>
      </c>
      <c r="I1305" t="s">
        <v>38</v>
      </c>
      <c r="J1305" t="s">
        <v>39</v>
      </c>
      <c r="K1305" t="s">
        <v>30</v>
      </c>
      <c r="L1305" t="s">
        <v>31</v>
      </c>
      <c r="M1305">
        <v>3</v>
      </c>
      <c r="N1305" t="s">
        <v>40</v>
      </c>
      <c r="O1305" t="s">
        <v>41</v>
      </c>
      <c r="P1305">
        <v>11.9695</v>
      </c>
      <c r="Q1305">
        <v>336168.48644100002</v>
      </c>
      <c r="R1305">
        <v>3063115.2885400001</v>
      </c>
      <c r="S1305">
        <v>336158.13835299999</v>
      </c>
      <c r="T1305">
        <v>3063109.2730999999</v>
      </c>
      <c r="U1305">
        <v>1.1969E-2</v>
      </c>
      <c r="V1305" t="str">
        <f>VLOOKUP(C1305,'Lines LookUp'!$B$1:$C$12,2,0)</f>
        <v>IM2</v>
      </c>
      <c r="W1305" t="str">
        <f>ROUNDUP(Q1305,3)&amp;"-"&amp;ROUNDUP(R1305,3)</f>
        <v>336168.487-3063115.289</v>
      </c>
      <c r="X1305" t="str">
        <f>ROUNDUP(S1305,3)&amp;"-"&amp;ROUNDUP(T1305,3)</f>
        <v>336158.139-3063109.274</v>
      </c>
      <c r="Y1305">
        <f>VLOOKUP(W1305&amp;"-"&amp;V1305,'Buscoords Workout'!$F:$G,2,0)</f>
        <v>7096</v>
      </c>
      <c r="Z1305">
        <f>VLOOKUP(X1305&amp;"-"&amp;V1305,'Buscoords Workout'!$F:$G,2,0)</f>
        <v>7095</v>
      </c>
      <c r="AA1305" t="b">
        <f>OR(ISNA(Y1305),ISNA(Z1305))</f>
        <v>0</v>
      </c>
    </row>
    <row r="1306" spans="1:27" x14ac:dyDescent="0.25">
      <c r="A1306">
        <v>267</v>
      </c>
      <c r="B1306" t="s">
        <v>24</v>
      </c>
      <c r="C1306" t="s">
        <v>44</v>
      </c>
      <c r="D1306" t="s">
        <v>43</v>
      </c>
      <c r="E1306">
        <v>11</v>
      </c>
      <c r="F1306" t="s">
        <v>37</v>
      </c>
      <c r="G1306">
        <v>100</v>
      </c>
      <c r="H1306" t="s">
        <v>27</v>
      </c>
      <c r="I1306" t="s">
        <v>38</v>
      </c>
      <c r="J1306" t="s">
        <v>39</v>
      </c>
      <c r="K1306" t="s">
        <v>30</v>
      </c>
      <c r="L1306" t="s">
        <v>31</v>
      </c>
      <c r="M1306">
        <v>3</v>
      </c>
      <c r="N1306" t="s">
        <v>40</v>
      </c>
      <c r="O1306" t="s">
        <v>41</v>
      </c>
      <c r="P1306">
        <v>12.1027</v>
      </c>
      <c r="Q1306">
        <v>336138.90970000002</v>
      </c>
      <c r="R1306">
        <v>3063098.0953000002</v>
      </c>
      <c r="S1306">
        <v>336128.99609999999</v>
      </c>
      <c r="T1306">
        <v>3063091.1529999999</v>
      </c>
      <c r="U1306">
        <v>1.2102999999999999E-2</v>
      </c>
      <c r="V1306" t="str">
        <f>VLOOKUP(C1306,'Lines LookUp'!$B$1:$C$12,2,0)</f>
        <v>IM2</v>
      </c>
      <c r="W1306" t="str">
        <f>ROUNDUP(Q1306,3)&amp;"-"&amp;ROUNDUP(R1306,3)</f>
        <v>336138.91-3063098.096</v>
      </c>
      <c r="X1306" t="str">
        <f>ROUNDUP(S1306,3)&amp;"-"&amp;ROUNDUP(T1306,3)</f>
        <v>336128.997-3063091.153</v>
      </c>
      <c r="Y1306">
        <f>VLOOKUP(W1306&amp;"-"&amp;V1306,'Buscoords Workout'!$F:$G,2,0)</f>
        <v>7010</v>
      </c>
      <c r="Z1306">
        <f>VLOOKUP(X1306&amp;"-"&amp;V1306,'Buscoords Workout'!$F:$G,2,0)</f>
        <v>7011</v>
      </c>
      <c r="AA1306" t="b">
        <f>OR(ISNA(Y1306),ISNA(Z1306))</f>
        <v>0</v>
      </c>
    </row>
    <row r="1307" spans="1:27" x14ac:dyDescent="0.25">
      <c r="A1307">
        <v>268</v>
      </c>
      <c r="B1307" t="s">
        <v>24</v>
      </c>
      <c r="C1307" t="s">
        <v>44</v>
      </c>
      <c r="D1307" t="s">
        <v>43</v>
      </c>
      <c r="E1307">
        <v>11</v>
      </c>
      <c r="F1307" t="s">
        <v>37</v>
      </c>
      <c r="G1307">
        <v>100</v>
      </c>
      <c r="H1307" t="s">
        <v>27</v>
      </c>
      <c r="I1307" t="s">
        <v>38</v>
      </c>
      <c r="J1307" t="s">
        <v>39</v>
      </c>
      <c r="K1307" t="s">
        <v>30</v>
      </c>
      <c r="L1307" t="s">
        <v>31</v>
      </c>
      <c r="M1307">
        <v>3</v>
      </c>
      <c r="N1307" t="s">
        <v>40</v>
      </c>
      <c r="O1307" t="s">
        <v>41</v>
      </c>
      <c r="P1307">
        <v>9.3133999999999997</v>
      </c>
      <c r="Q1307">
        <v>336128.99609999999</v>
      </c>
      <c r="R1307">
        <v>3063091.1529999999</v>
      </c>
      <c r="S1307">
        <v>336121.36723500001</v>
      </c>
      <c r="T1307">
        <v>3063085.8107400001</v>
      </c>
      <c r="U1307">
        <v>9.3130000000000001E-3</v>
      </c>
      <c r="V1307" t="str">
        <f>VLOOKUP(C1307,'Lines LookUp'!$B$1:$C$12,2,0)</f>
        <v>IM2</v>
      </c>
      <c r="W1307" t="str">
        <f>ROUNDUP(Q1307,3)&amp;"-"&amp;ROUNDUP(R1307,3)</f>
        <v>336128.997-3063091.153</v>
      </c>
      <c r="X1307" t="str">
        <f>ROUNDUP(S1307,3)&amp;"-"&amp;ROUNDUP(T1307,3)</f>
        <v>336121.368-3063085.811</v>
      </c>
      <c r="Y1307">
        <f>VLOOKUP(W1307&amp;"-"&amp;V1307,'Buscoords Workout'!$F:$G,2,0)</f>
        <v>7011</v>
      </c>
      <c r="Z1307">
        <f>VLOOKUP(X1307&amp;"-"&amp;V1307,'Buscoords Workout'!$F:$G,2,0)</f>
        <v>7094</v>
      </c>
      <c r="AA1307" t="b">
        <f>OR(ISNA(Y1307),ISNA(Z1307))</f>
        <v>0</v>
      </c>
    </row>
    <row r="1308" spans="1:27" x14ac:dyDescent="0.25">
      <c r="A1308">
        <v>269</v>
      </c>
      <c r="B1308" t="s">
        <v>24</v>
      </c>
      <c r="C1308" t="s">
        <v>44</v>
      </c>
      <c r="D1308" t="s">
        <v>43</v>
      </c>
      <c r="E1308">
        <v>11</v>
      </c>
      <c r="F1308" t="s">
        <v>37</v>
      </c>
      <c r="G1308">
        <v>100</v>
      </c>
      <c r="H1308" t="s">
        <v>27</v>
      </c>
      <c r="I1308" t="s">
        <v>38</v>
      </c>
      <c r="J1308" t="s">
        <v>39</v>
      </c>
      <c r="K1308" t="s">
        <v>30</v>
      </c>
      <c r="L1308" t="s">
        <v>31</v>
      </c>
      <c r="M1308">
        <v>3</v>
      </c>
      <c r="N1308" t="s">
        <v>40</v>
      </c>
      <c r="O1308" t="s">
        <v>41</v>
      </c>
      <c r="P1308">
        <v>22.307500000000001</v>
      </c>
      <c r="Q1308">
        <v>336121.36723500001</v>
      </c>
      <c r="R1308">
        <v>3063085.8107400001</v>
      </c>
      <c r="S1308">
        <v>336103.09450000001</v>
      </c>
      <c r="T1308">
        <v>3063073.0148999998</v>
      </c>
      <c r="U1308">
        <v>2.2308000000000001E-2</v>
      </c>
      <c r="V1308" t="str">
        <f>VLOOKUP(C1308,'Lines LookUp'!$B$1:$C$12,2,0)</f>
        <v>IM2</v>
      </c>
      <c r="W1308" t="str">
        <f>ROUNDUP(Q1308,3)&amp;"-"&amp;ROUNDUP(R1308,3)</f>
        <v>336121.368-3063085.811</v>
      </c>
      <c r="X1308" t="str">
        <f>ROUNDUP(S1308,3)&amp;"-"&amp;ROUNDUP(T1308,3)</f>
        <v>336103.095-3063073.015</v>
      </c>
      <c r="Y1308">
        <f>VLOOKUP(W1308&amp;"-"&amp;V1308,'Buscoords Workout'!$F:$G,2,0)</f>
        <v>7094</v>
      </c>
      <c r="Z1308">
        <f>VLOOKUP(X1308&amp;"-"&amp;V1308,'Buscoords Workout'!$F:$G,2,0)</f>
        <v>7012</v>
      </c>
      <c r="AA1308" t="b">
        <f>OR(ISNA(Y1308),ISNA(Z1308))</f>
        <v>0</v>
      </c>
    </row>
    <row r="1309" spans="1:27" x14ac:dyDescent="0.25">
      <c r="A1309">
        <v>270</v>
      </c>
      <c r="B1309" t="s">
        <v>24</v>
      </c>
      <c r="C1309" t="s">
        <v>44</v>
      </c>
      <c r="D1309" t="s">
        <v>43</v>
      </c>
      <c r="E1309">
        <v>11</v>
      </c>
      <c r="F1309" t="s">
        <v>37</v>
      </c>
      <c r="G1309">
        <v>100</v>
      </c>
      <c r="H1309" t="s">
        <v>27</v>
      </c>
      <c r="I1309" t="s">
        <v>38</v>
      </c>
      <c r="J1309" t="s">
        <v>39</v>
      </c>
      <c r="K1309" t="s">
        <v>30</v>
      </c>
      <c r="L1309" t="s">
        <v>31</v>
      </c>
      <c r="M1309">
        <v>3</v>
      </c>
      <c r="N1309" t="s">
        <v>40</v>
      </c>
      <c r="O1309" t="s">
        <v>41</v>
      </c>
      <c r="P1309">
        <v>36.992600000000003</v>
      </c>
      <c r="Q1309">
        <v>336103.09450000001</v>
      </c>
      <c r="R1309">
        <v>3063073.0148999998</v>
      </c>
      <c r="S1309">
        <v>336083.58986200002</v>
      </c>
      <c r="T1309">
        <v>3063041.5820900002</v>
      </c>
      <c r="U1309">
        <v>3.6992999999999998E-2</v>
      </c>
      <c r="V1309" t="str">
        <f>VLOOKUP(C1309,'Lines LookUp'!$B$1:$C$12,2,0)</f>
        <v>IM2</v>
      </c>
      <c r="W1309" t="str">
        <f>ROUNDUP(Q1309,3)&amp;"-"&amp;ROUNDUP(R1309,3)</f>
        <v>336103.095-3063073.015</v>
      </c>
      <c r="X1309" t="str">
        <f>ROUNDUP(S1309,3)&amp;"-"&amp;ROUNDUP(T1309,3)</f>
        <v>336083.59-3063041.583</v>
      </c>
      <c r="Y1309">
        <f>VLOOKUP(W1309&amp;"-"&amp;V1309,'Buscoords Workout'!$F:$G,2,0)</f>
        <v>7012</v>
      </c>
      <c r="Z1309">
        <f>VLOOKUP(X1309&amp;"-"&amp;V1309,'Buscoords Workout'!$F:$G,2,0)</f>
        <v>7093</v>
      </c>
      <c r="AA1309" t="b">
        <f>OR(ISNA(Y1309),ISNA(Z1309))</f>
        <v>0</v>
      </c>
    </row>
    <row r="1310" spans="1:27" x14ac:dyDescent="0.25">
      <c r="A1310">
        <v>271</v>
      </c>
      <c r="B1310" t="s">
        <v>24</v>
      </c>
      <c r="C1310" t="s">
        <v>44</v>
      </c>
      <c r="D1310" t="s">
        <v>43</v>
      </c>
      <c r="E1310">
        <v>11</v>
      </c>
      <c r="F1310" t="s">
        <v>37</v>
      </c>
      <c r="G1310">
        <v>100</v>
      </c>
      <c r="H1310" t="s">
        <v>27</v>
      </c>
      <c r="I1310" t="s">
        <v>38</v>
      </c>
      <c r="J1310" t="s">
        <v>39</v>
      </c>
      <c r="K1310" t="s">
        <v>30</v>
      </c>
      <c r="L1310" t="s">
        <v>31</v>
      </c>
      <c r="M1310">
        <v>3</v>
      </c>
      <c r="N1310" t="s">
        <v>40</v>
      </c>
      <c r="O1310" t="s">
        <v>41</v>
      </c>
      <c r="P1310">
        <v>53.833399999999997</v>
      </c>
      <c r="Q1310">
        <v>336083.58986200002</v>
      </c>
      <c r="R1310">
        <v>3063041.5820900002</v>
      </c>
      <c r="S1310">
        <v>336055.2058</v>
      </c>
      <c r="T1310">
        <v>3062995.8396000001</v>
      </c>
      <c r="U1310">
        <v>5.3832999999999999E-2</v>
      </c>
      <c r="V1310" t="str">
        <f>VLOOKUP(C1310,'Lines LookUp'!$B$1:$C$12,2,0)</f>
        <v>IM2</v>
      </c>
      <c r="W1310" t="str">
        <f>ROUNDUP(Q1310,3)&amp;"-"&amp;ROUNDUP(R1310,3)</f>
        <v>336083.59-3063041.583</v>
      </c>
      <c r="X1310" t="str">
        <f>ROUNDUP(S1310,3)&amp;"-"&amp;ROUNDUP(T1310,3)</f>
        <v>336055.206-3062995.84</v>
      </c>
      <c r="Y1310">
        <f>VLOOKUP(W1310&amp;"-"&amp;V1310,'Buscoords Workout'!$F:$G,2,0)</f>
        <v>7093</v>
      </c>
      <c r="Z1310">
        <f>VLOOKUP(X1310&amp;"-"&amp;V1310,'Buscoords Workout'!$F:$G,2,0)</f>
        <v>7013</v>
      </c>
      <c r="AA1310" t="b">
        <f>OR(ISNA(Y1310),ISNA(Z1310))</f>
        <v>0</v>
      </c>
    </row>
    <row r="1311" spans="1:27" x14ac:dyDescent="0.25">
      <c r="A1311">
        <v>274</v>
      </c>
      <c r="B1311" t="s">
        <v>24</v>
      </c>
      <c r="C1311" t="s">
        <v>44</v>
      </c>
      <c r="D1311" t="s">
        <v>43</v>
      </c>
      <c r="E1311">
        <v>11</v>
      </c>
      <c r="F1311" t="s">
        <v>37</v>
      </c>
      <c r="G1311">
        <v>100</v>
      </c>
      <c r="H1311" t="s">
        <v>27</v>
      </c>
      <c r="I1311" t="s">
        <v>38</v>
      </c>
      <c r="J1311" t="s">
        <v>39</v>
      </c>
      <c r="K1311" t="s">
        <v>30</v>
      </c>
      <c r="L1311" t="s">
        <v>31</v>
      </c>
      <c r="M1311">
        <v>3</v>
      </c>
      <c r="N1311" t="s">
        <v>40</v>
      </c>
      <c r="O1311" t="s">
        <v>41</v>
      </c>
      <c r="P1311">
        <v>1.09527</v>
      </c>
      <c r="Q1311">
        <v>336039.66739999998</v>
      </c>
      <c r="R1311">
        <v>3062968.8363999999</v>
      </c>
      <c r="S1311">
        <v>336039.12113599997</v>
      </c>
      <c r="T1311">
        <v>3062967.8870799998</v>
      </c>
      <c r="U1311">
        <v>1.0950000000000001E-3</v>
      </c>
      <c r="V1311" t="str">
        <f>VLOOKUP(C1311,'Lines LookUp'!$B$1:$C$12,2,0)</f>
        <v>IM2</v>
      </c>
      <c r="W1311" t="str">
        <f>ROUNDUP(Q1311,3)&amp;"-"&amp;ROUNDUP(R1311,3)</f>
        <v>336039.668-3062968.837</v>
      </c>
      <c r="X1311" t="str">
        <f>ROUNDUP(S1311,3)&amp;"-"&amp;ROUNDUP(T1311,3)</f>
        <v>336039.122-3062967.888</v>
      </c>
      <c r="Y1311">
        <f>VLOOKUP(W1311&amp;"-"&amp;V1311,'Buscoords Workout'!$F:$G,2,0)</f>
        <v>7014</v>
      </c>
      <c r="Z1311">
        <f>VLOOKUP(X1311&amp;"-"&amp;V1311,'Buscoords Workout'!$F:$G,2,0)</f>
        <v>7091</v>
      </c>
      <c r="AA1311" t="b">
        <f>OR(ISNA(Y1311),ISNA(Z1311))</f>
        <v>0</v>
      </c>
    </row>
    <row r="1312" spans="1:27" x14ac:dyDescent="0.25">
      <c r="A1312">
        <v>275</v>
      </c>
      <c r="B1312" t="s">
        <v>24</v>
      </c>
      <c r="C1312" t="s">
        <v>44</v>
      </c>
      <c r="D1312" t="s">
        <v>43</v>
      </c>
      <c r="E1312">
        <v>11</v>
      </c>
      <c r="F1312" t="s">
        <v>37</v>
      </c>
      <c r="G1312">
        <v>100</v>
      </c>
      <c r="H1312" t="s">
        <v>27</v>
      </c>
      <c r="I1312" t="s">
        <v>38</v>
      </c>
      <c r="J1312" t="s">
        <v>39</v>
      </c>
      <c r="K1312" t="s">
        <v>30</v>
      </c>
      <c r="L1312" t="s">
        <v>31</v>
      </c>
      <c r="M1312">
        <v>3</v>
      </c>
      <c r="N1312" t="s">
        <v>40</v>
      </c>
      <c r="O1312" t="s">
        <v>41</v>
      </c>
      <c r="P1312">
        <v>34.052799999999998</v>
      </c>
      <c r="Q1312">
        <v>336039.12113599997</v>
      </c>
      <c r="R1312">
        <v>3062967.8870799998</v>
      </c>
      <c r="S1312">
        <v>336022.1373</v>
      </c>
      <c r="T1312">
        <v>3062938.372</v>
      </c>
      <c r="U1312">
        <v>3.4053E-2</v>
      </c>
      <c r="V1312" t="str">
        <f>VLOOKUP(C1312,'Lines LookUp'!$B$1:$C$12,2,0)</f>
        <v>IM2</v>
      </c>
      <c r="W1312" t="str">
        <f>ROUNDUP(Q1312,3)&amp;"-"&amp;ROUNDUP(R1312,3)</f>
        <v>336039.122-3062967.888</v>
      </c>
      <c r="X1312" t="str">
        <f>ROUNDUP(S1312,3)&amp;"-"&amp;ROUNDUP(T1312,3)</f>
        <v>336022.138-3062938.372</v>
      </c>
      <c r="Y1312">
        <f>VLOOKUP(W1312&amp;"-"&amp;V1312,'Buscoords Workout'!$F:$G,2,0)</f>
        <v>7091</v>
      </c>
      <c r="Z1312">
        <f>VLOOKUP(X1312&amp;"-"&amp;V1312,'Buscoords Workout'!$F:$G,2,0)</f>
        <v>7015</v>
      </c>
      <c r="AA1312" t="b">
        <f>OR(ISNA(Y1312),ISNA(Z1312))</f>
        <v>0</v>
      </c>
    </row>
    <row r="1313" spans="1:27" x14ac:dyDescent="0.25">
      <c r="A1313">
        <v>276</v>
      </c>
      <c r="B1313" t="s">
        <v>24</v>
      </c>
      <c r="C1313" t="s">
        <v>44</v>
      </c>
      <c r="D1313" t="s">
        <v>43</v>
      </c>
      <c r="E1313">
        <v>11</v>
      </c>
      <c r="F1313" t="s">
        <v>37</v>
      </c>
      <c r="G1313">
        <v>100</v>
      </c>
      <c r="H1313" t="s">
        <v>27</v>
      </c>
      <c r="I1313" t="s">
        <v>38</v>
      </c>
      <c r="J1313" t="s">
        <v>39</v>
      </c>
      <c r="K1313" t="s">
        <v>30</v>
      </c>
      <c r="L1313" t="s">
        <v>31</v>
      </c>
      <c r="M1313">
        <v>3</v>
      </c>
      <c r="N1313" t="s">
        <v>40</v>
      </c>
      <c r="O1313" t="s">
        <v>41</v>
      </c>
      <c r="P1313">
        <v>16.636399999999998</v>
      </c>
      <c r="Q1313">
        <v>336022.1373</v>
      </c>
      <c r="R1313">
        <v>3062938.372</v>
      </c>
      <c r="S1313">
        <v>336016.70652800001</v>
      </c>
      <c r="T1313">
        <v>3062922.6469399999</v>
      </c>
      <c r="U1313">
        <v>1.6636000000000001E-2</v>
      </c>
      <c r="V1313" t="str">
        <f>VLOOKUP(C1313,'Lines LookUp'!$B$1:$C$12,2,0)</f>
        <v>IM2</v>
      </c>
      <c r="W1313" t="str">
        <f>ROUNDUP(Q1313,3)&amp;"-"&amp;ROUNDUP(R1313,3)</f>
        <v>336022.138-3062938.372</v>
      </c>
      <c r="X1313" t="str">
        <f>ROUNDUP(S1313,3)&amp;"-"&amp;ROUNDUP(T1313,3)</f>
        <v>336016.707-3062922.647</v>
      </c>
      <c r="Y1313">
        <f>VLOOKUP(W1313&amp;"-"&amp;V1313,'Buscoords Workout'!$F:$G,2,0)</f>
        <v>7015</v>
      </c>
      <c r="Z1313">
        <f>VLOOKUP(X1313&amp;"-"&amp;V1313,'Buscoords Workout'!$F:$G,2,0)</f>
        <v>7090</v>
      </c>
      <c r="AA1313" t="b">
        <f>OR(ISNA(Y1313),ISNA(Z1313))</f>
        <v>0</v>
      </c>
    </row>
    <row r="1314" spans="1:27" x14ac:dyDescent="0.25">
      <c r="A1314">
        <v>277</v>
      </c>
      <c r="B1314" t="s">
        <v>24</v>
      </c>
      <c r="C1314" t="s">
        <v>44</v>
      </c>
      <c r="D1314" t="s">
        <v>43</v>
      </c>
      <c r="E1314">
        <v>11</v>
      </c>
      <c r="F1314" t="s">
        <v>37</v>
      </c>
      <c r="G1314">
        <v>100</v>
      </c>
      <c r="H1314" t="s">
        <v>27</v>
      </c>
      <c r="I1314" t="s">
        <v>38</v>
      </c>
      <c r="J1314" t="s">
        <v>39</v>
      </c>
      <c r="K1314" t="s">
        <v>30</v>
      </c>
      <c r="L1314" t="s">
        <v>31</v>
      </c>
      <c r="M1314">
        <v>3</v>
      </c>
      <c r="N1314" t="s">
        <v>40</v>
      </c>
      <c r="O1314" t="s">
        <v>41</v>
      </c>
      <c r="P1314">
        <v>50.424599999999998</v>
      </c>
      <c r="Q1314">
        <v>336016.70652800001</v>
      </c>
      <c r="R1314">
        <v>3062922.6469399999</v>
      </c>
      <c r="S1314">
        <v>336000.24599999998</v>
      </c>
      <c r="T1314">
        <v>3062874.9846999999</v>
      </c>
      <c r="U1314">
        <v>5.0424999999999998E-2</v>
      </c>
      <c r="V1314" t="str">
        <f>VLOOKUP(C1314,'Lines LookUp'!$B$1:$C$12,2,0)</f>
        <v>IM2</v>
      </c>
      <c r="W1314" t="str">
        <f>ROUNDUP(Q1314,3)&amp;"-"&amp;ROUNDUP(R1314,3)</f>
        <v>336016.707-3062922.647</v>
      </c>
      <c r="X1314" t="str">
        <f>ROUNDUP(S1314,3)&amp;"-"&amp;ROUNDUP(T1314,3)</f>
        <v>336000.246-3062874.985</v>
      </c>
      <c r="Y1314">
        <f>VLOOKUP(W1314&amp;"-"&amp;V1314,'Buscoords Workout'!$F:$G,2,0)</f>
        <v>7090</v>
      </c>
      <c r="Z1314">
        <f>VLOOKUP(X1314&amp;"-"&amp;V1314,'Buscoords Workout'!$F:$G,2,0)</f>
        <v>7016</v>
      </c>
      <c r="AA1314" t="b">
        <f>OR(ISNA(Y1314),ISNA(Z1314))</f>
        <v>0</v>
      </c>
    </row>
    <row r="1315" spans="1:27" x14ac:dyDescent="0.25">
      <c r="A1315">
        <v>278</v>
      </c>
      <c r="B1315" t="s">
        <v>24</v>
      </c>
      <c r="C1315" t="s">
        <v>44</v>
      </c>
      <c r="D1315" t="s">
        <v>43</v>
      </c>
      <c r="E1315">
        <v>11</v>
      </c>
      <c r="F1315" t="s">
        <v>37</v>
      </c>
      <c r="G1315">
        <v>100</v>
      </c>
      <c r="H1315" t="s">
        <v>27</v>
      </c>
      <c r="I1315" t="s">
        <v>38</v>
      </c>
      <c r="J1315" t="s">
        <v>39</v>
      </c>
      <c r="K1315" t="s">
        <v>30</v>
      </c>
      <c r="L1315" t="s">
        <v>31</v>
      </c>
      <c r="M1315">
        <v>3</v>
      </c>
      <c r="N1315" t="s">
        <v>40</v>
      </c>
      <c r="O1315" t="s">
        <v>41</v>
      </c>
      <c r="P1315">
        <v>44.183700000000002</v>
      </c>
      <c r="Q1315">
        <v>336000.24599999998</v>
      </c>
      <c r="R1315">
        <v>3062874.9846999999</v>
      </c>
      <c r="S1315">
        <v>335981.51250000001</v>
      </c>
      <c r="T1315">
        <v>3062834.969</v>
      </c>
      <c r="U1315">
        <v>4.4184000000000001E-2</v>
      </c>
      <c r="V1315" t="str">
        <f>VLOOKUP(C1315,'Lines LookUp'!$B$1:$C$12,2,0)</f>
        <v>IM2</v>
      </c>
      <c r="W1315" t="str">
        <f>ROUNDUP(Q1315,3)&amp;"-"&amp;ROUNDUP(R1315,3)</f>
        <v>336000.246-3062874.985</v>
      </c>
      <c r="X1315" t="str">
        <f>ROUNDUP(S1315,3)&amp;"-"&amp;ROUNDUP(T1315,3)</f>
        <v>335981.513-3062834.969</v>
      </c>
      <c r="Y1315">
        <f>VLOOKUP(W1315&amp;"-"&amp;V1315,'Buscoords Workout'!$F:$G,2,0)</f>
        <v>7016</v>
      </c>
      <c r="Z1315">
        <f>VLOOKUP(X1315&amp;"-"&amp;V1315,'Buscoords Workout'!$F:$G,2,0)</f>
        <v>7017</v>
      </c>
      <c r="AA1315" t="b">
        <f>OR(ISNA(Y1315),ISNA(Z1315))</f>
        <v>0</v>
      </c>
    </row>
    <row r="1316" spans="1:27" x14ac:dyDescent="0.25">
      <c r="A1316">
        <v>279</v>
      </c>
      <c r="B1316" t="s">
        <v>24</v>
      </c>
      <c r="C1316" t="s">
        <v>44</v>
      </c>
      <c r="D1316" t="s">
        <v>43</v>
      </c>
      <c r="E1316">
        <v>11</v>
      </c>
      <c r="F1316" t="s">
        <v>37</v>
      </c>
      <c r="G1316">
        <v>100</v>
      </c>
      <c r="H1316" t="s">
        <v>27</v>
      </c>
      <c r="I1316" t="s">
        <v>38</v>
      </c>
      <c r="J1316" t="s">
        <v>39</v>
      </c>
      <c r="K1316" t="s">
        <v>30</v>
      </c>
      <c r="L1316" t="s">
        <v>31</v>
      </c>
      <c r="M1316">
        <v>3</v>
      </c>
      <c r="N1316" t="s">
        <v>40</v>
      </c>
      <c r="O1316" t="s">
        <v>41</v>
      </c>
      <c r="P1316">
        <v>33.1873</v>
      </c>
      <c r="Q1316">
        <v>335981.51250000001</v>
      </c>
      <c r="R1316">
        <v>3062834.969</v>
      </c>
      <c r="S1316">
        <v>335963.39840000001</v>
      </c>
      <c r="T1316">
        <v>3062807.1612</v>
      </c>
      <c r="U1316">
        <v>3.3187000000000001E-2</v>
      </c>
      <c r="V1316" t="str">
        <f>VLOOKUP(C1316,'Lines LookUp'!$B$1:$C$12,2,0)</f>
        <v>IM2</v>
      </c>
      <c r="W1316" t="str">
        <f>ROUNDUP(Q1316,3)&amp;"-"&amp;ROUNDUP(R1316,3)</f>
        <v>335981.513-3062834.969</v>
      </c>
      <c r="X1316" t="str">
        <f>ROUNDUP(S1316,3)&amp;"-"&amp;ROUNDUP(T1316,3)</f>
        <v>335963.399-3062807.162</v>
      </c>
      <c r="Y1316">
        <f>VLOOKUP(W1316&amp;"-"&amp;V1316,'Buscoords Workout'!$F:$G,2,0)</f>
        <v>7017</v>
      </c>
      <c r="Z1316">
        <f>VLOOKUP(X1316&amp;"-"&amp;V1316,'Buscoords Workout'!$F:$G,2,0)</f>
        <v>7018</v>
      </c>
      <c r="AA1316" t="b">
        <f>OR(ISNA(Y1316),ISNA(Z1316))</f>
        <v>0</v>
      </c>
    </row>
    <row r="1317" spans="1:27" x14ac:dyDescent="0.25">
      <c r="A1317">
        <v>280</v>
      </c>
      <c r="B1317" t="s">
        <v>24</v>
      </c>
      <c r="C1317" t="s">
        <v>44</v>
      </c>
      <c r="D1317" t="s">
        <v>43</v>
      </c>
      <c r="E1317">
        <v>11</v>
      </c>
      <c r="F1317" t="s">
        <v>37</v>
      </c>
      <c r="G1317">
        <v>100</v>
      </c>
      <c r="H1317" t="s">
        <v>27</v>
      </c>
      <c r="I1317" t="s">
        <v>38</v>
      </c>
      <c r="J1317" t="s">
        <v>39</v>
      </c>
      <c r="K1317" t="s">
        <v>30</v>
      </c>
      <c r="L1317" t="s">
        <v>31</v>
      </c>
      <c r="M1317">
        <v>3</v>
      </c>
      <c r="N1317" t="s">
        <v>40</v>
      </c>
      <c r="O1317" t="s">
        <v>41</v>
      </c>
      <c r="P1317">
        <v>46.5595</v>
      </c>
      <c r="Q1317">
        <v>335963.39840000001</v>
      </c>
      <c r="R1317">
        <v>3062807.1612</v>
      </c>
      <c r="S1317">
        <v>335928.08450699999</v>
      </c>
      <c r="T1317">
        <v>3062776.8178400001</v>
      </c>
      <c r="U1317">
        <v>4.6559999999999997E-2</v>
      </c>
      <c r="V1317" t="str">
        <f>VLOOKUP(C1317,'Lines LookUp'!$B$1:$C$12,2,0)</f>
        <v>IM2</v>
      </c>
      <c r="W1317" t="str">
        <f>ROUNDUP(Q1317,3)&amp;"-"&amp;ROUNDUP(R1317,3)</f>
        <v>335963.399-3062807.162</v>
      </c>
      <c r="X1317" t="str">
        <f>ROUNDUP(S1317,3)&amp;"-"&amp;ROUNDUP(T1317,3)</f>
        <v>335928.085-3062776.818</v>
      </c>
      <c r="Y1317">
        <f>VLOOKUP(W1317&amp;"-"&amp;V1317,'Buscoords Workout'!$F:$G,2,0)</f>
        <v>7018</v>
      </c>
      <c r="Z1317">
        <f>VLOOKUP(X1317&amp;"-"&amp;V1317,'Buscoords Workout'!$F:$G,2,0)</f>
        <v>7089</v>
      </c>
      <c r="AA1317" t="b">
        <f>OR(ISNA(Y1317),ISNA(Z1317))</f>
        <v>0</v>
      </c>
    </row>
    <row r="1318" spans="1:27" x14ac:dyDescent="0.25">
      <c r="A1318">
        <v>281</v>
      </c>
      <c r="B1318" t="s">
        <v>24</v>
      </c>
      <c r="C1318" t="s">
        <v>44</v>
      </c>
      <c r="D1318" t="s">
        <v>43</v>
      </c>
      <c r="E1318">
        <v>11</v>
      </c>
      <c r="F1318" t="s">
        <v>37</v>
      </c>
      <c r="G1318">
        <v>100</v>
      </c>
      <c r="H1318" t="s">
        <v>27</v>
      </c>
      <c r="I1318" t="s">
        <v>38</v>
      </c>
      <c r="J1318" t="s">
        <v>39</v>
      </c>
      <c r="K1318" t="s">
        <v>30</v>
      </c>
      <c r="L1318" t="s">
        <v>31</v>
      </c>
      <c r="M1318">
        <v>3</v>
      </c>
      <c r="N1318" t="s">
        <v>40</v>
      </c>
      <c r="O1318" t="s">
        <v>41</v>
      </c>
      <c r="P1318">
        <v>7.4390900000000002</v>
      </c>
      <c r="Q1318">
        <v>335928.08450699999</v>
      </c>
      <c r="R1318">
        <v>3062776.8178400001</v>
      </c>
      <c r="S1318">
        <v>335922.44219999999</v>
      </c>
      <c r="T1318">
        <v>3062771.9696999998</v>
      </c>
      <c r="U1318">
        <v>7.4390000000000003E-3</v>
      </c>
      <c r="V1318" t="str">
        <f>VLOOKUP(C1318,'Lines LookUp'!$B$1:$C$12,2,0)</f>
        <v>IM2</v>
      </c>
      <c r="W1318" t="str">
        <f>ROUNDUP(Q1318,3)&amp;"-"&amp;ROUNDUP(R1318,3)</f>
        <v>335928.085-3062776.818</v>
      </c>
      <c r="X1318" t="str">
        <f>ROUNDUP(S1318,3)&amp;"-"&amp;ROUNDUP(T1318,3)</f>
        <v>335922.443-3062771.97</v>
      </c>
      <c r="Y1318">
        <f>VLOOKUP(W1318&amp;"-"&amp;V1318,'Buscoords Workout'!$F:$G,2,0)</f>
        <v>7089</v>
      </c>
      <c r="Z1318">
        <f>VLOOKUP(X1318&amp;"-"&amp;V1318,'Buscoords Workout'!$F:$G,2,0)</f>
        <v>7019</v>
      </c>
      <c r="AA1318" t="b">
        <f>OR(ISNA(Y1318),ISNA(Z1318))</f>
        <v>0</v>
      </c>
    </row>
    <row r="1319" spans="1:27" x14ac:dyDescent="0.25">
      <c r="A1319">
        <v>282</v>
      </c>
      <c r="B1319" t="s">
        <v>24</v>
      </c>
      <c r="C1319" t="s">
        <v>44</v>
      </c>
      <c r="D1319" t="s">
        <v>43</v>
      </c>
      <c r="E1319">
        <v>11</v>
      </c>
      <c r="F1319" t="s">
        <v>37</v>
      </c>
      <c r="G1319">
        <v>100</v>
      </c>
      <c r="H1319" t="s">
        <v>27</v>
      </c>
      <c r="I1319" t="s">
        <v>38</v>
      </c>
      <c r="J1319" t="s">
        <v>39</v>
      </c>
      <c r="K1319" t="s">
        <v>30</v>
      </c>
      <c r="L1319" t="s">
        <v>31</v>
      </c>
      <c r="M1319">
        <v>3</v>
      </c>
      <c r="N1319" t="s">
        <v>40</v>
      </c>
      <c r="O1319" t="s">
        <v>41</v>
      </c>
      <c r="P1319">
        <v>13.925599999999999</v>
      </c>
      <c r="Q1319">
        <v>335922.44219999999</v>
      </c>
      <c r="R1319">
        <v>3062771.9696999998</v>
      </c>
      <c r="S1319">
        <v>335923.53850000002</v>
      </c>
      <c r="T1319">
        <v>3062758.0872999998</v>
      </c>
      <c r="U1319">
        <v>1.3925999999999999E-2</v>
      </c>
      <c r="V1319" t="str">
        <f>VLOOKUP(C1319,'Lines LookUp'!$B$1:$C$12,2,0)</f>
        <v>IM2</v>
      </c>
      <c r="W1319" t="str">
        <f>ROUNDUP(Q1319,3)&amp;"-"&amp;ROUNDUP(R1319,3)</f>
        <v>335922.443-3062771.97</v>
      </c>
      <c r="X1319" t="str">
        <f>ROUNDUP(S1319,3)&amp;"-"&amp;ROUNDUP(T1319,3)</f>
        <v>335923.539-3062758.088</v>
      </c>
      <c r="Y1319">
        <f>VLOOKUP(W1319&amp;"-"&amp;V1319,'Buscoords Workout'!$F:$G,2,0)</f>
        <v>7019</v>
      </c>
      <c r="Z1319">
        <f>VLOOKUP(X1319&amp;"-"&amp;V1319,'Buscoords Workout'!$F:$G,2,0)</f>
        <v>7020</v>
      </c>
      <c r="AA1319" t="b">
        <f>OR(ISNA(Y1319),ISNA(Z1319))</f>
        <v>0</v>
      </c>
    </row>
    <row r="1320" spans="1:27" x14ac:dyDescent="0.25">
      <c r="A1320">
        <v>283</v>
      </c>
      <c r="B1320" t="s">
        <v>24</v>
      </c>
      <c r="C1320" t="s">
        <v>44</v>
      </c>
      <c r="D1320" t="s">
        <v>43</v>
      </c>
      <c r="E1320">
        <v>11</v>
      </c>
      <c r="F1320" t="s">
        <v>37</v>
      </c>
      <c r="G1320">
        <v>100</v>
      </c>
      <c r="H1320" t="s">
        <v>27</v>
      </c>
      <c r="I1320" t="s">
        <v>38</v>
      </c>
      <c r="J1320" t="s">
        <v>39</v>
      </c>
      <c r="K1320" t="s">
        <v>30</v>
      </c>
      <c r="L1320" t="s">
        <v>31</v>
      </c>
      <c r="M1320">
        <v>3</v>
      </c>
      <c r="N1320" t="s">
        <v>40</v>
      </c>
      <c r="O1320" t="s">
        <v>41</v>
      </c>
      <c r="P1320">
        <v>216.77199999999999</v>
      </c>
      <c r="Q1320">
        <v>335923.53850000002</v>
      </c>
      <c r="R1320">
        <v>3062758.0872999998</v>
      </c>
      <c r="S1320">
        <v>335940.60389999999</v>
      </c>
      <c r="T1320">
        <v>3062541.9876999999</v>
      </c>
      <c r="U1320">
        <v>0.21677199999999999</v>
      </c>
      <c r="V1320" t="str">
        <f>VLOOKUP(C1320,'Lines LookUp'!$B$1:$C$12,2,0)</f>
        <v>IM2</v>
      </c>
      <c r="W1320" t="str">
        <f>ROUNDUP(Q1320,3)&amp;"-"&amp;ROUNDUP(R1320,3)</f>
        <v>335923.539-3062758.088</v>
      </c>
      <c r="X1320" t="str">
        <f>ROUNDUP(S1320,3)&amp;"-"&amp;ROUNDUP(T1320,3)</f>
        <v>335940.604-3062541.988</v>
      </c>
      <c r="Y1320">
        <f>VLOOKUP(W1320&amp;"-"&amp;V1320,'Buscoords Workout'!$F:$G,2,0)</f>
        <v>7020</v>
      </c>
      <c r="Z1320">
        <f>VLOOKUP(X1320&amp;"-"&amp;V1320,'Buscoords Workout'!$F:$G,2,0)</f>
        <v>7021</v>
      </c>
      <c r="AA1320" t="b">
        <f>OR(ISNA(Y1320),ISNA(Z1320))</f>
        <v>0</v>
      </c>
    </row>
    <row r="1321" spans="1:27" x14ac:dyDescent="0.25">
      <c r="A1321">
        <v>284</v>
      </c>
      <c r="B1321" t="s">
        <v>24</v>
      </c>
      <c r="C1321" t="s">
        <v>44</v>
      </c>
      <c r="D1321" t="s">
        <v>43</v>
      </c>
      <c r="E1321">
        <v>11</v>
      </c>
      <c r="F1321" t="s">
        <v>37</v>
      </c>
      <c r="G1321">
        <v>100</v>
      </c>
      <c r="H1321" t="s">
        <v>27</v>
      </c>
      <c r="I1321" t="s">
        <v>38</v>
      </c>
      <c r="J1321" t="s">
        <v>39</v>
      </c>
      <c r="K1321" t="s">
        <v>30</v>
      </c>
      <c r="L1321" t="s">
        <v>31</v>
      </c>
      <c r="M1321">
        <v>3</v>
      </c>
      <c r="N1321" t="s">
        <v>40</v>
      </c>
      <c r="O1321" t="s">
        <v>41</v>
      </c>
      <c r="P1321">
        <v>63.548200000000001</v>
      </c>
      <c r="Q1321">
        <v>335940.60389999999</v>
      </c>
      <c r="R1321">
        <v>3062541.9876999999</v>
      </c>
      <c r="S1321">
        <v>335925.39270000003</v>
      </c>
      <c r="T1321">
        <v>3062480.2869000002</v>
      </c>
      <c r="U1321">
        <v>6.3547999999999993E-2</v>
      </c>
      <c r="V1321" t="str">
        <f>VLOOKUP(C1321,'Lines LookUp'!$B$1:$C$12,2,0)</f>
        <v>IM2</v>
      </c>
      <c r="W1321" t="str">
        <f>ROUNDUP(Q1321,3)&amp;"-"&amp;ROUNDUP(R1321,3)</f>
        <v>335940.604-3062541.988</v>
      </c>
      <c r="X1321" t="str">
        <f>ROUNDUP(S1321,3)&amp;"-"&amp;ROUNDUP(T1321,3)</f>
        <v>335925.393-3062480.287</v>
      </c>
      <c r="Y1321">
        <f>VLOOKUP(W1321&amp;"-"&amp;V1321,'Buscoords Workout'!$F:$G,2,0)</f>
        <v>7021</v>
      </c>
      <c r="Z1321">
        <f>VLOOKUP(X1321&amp;"-"&amp;V1321,'Buscoords Workout'!$F:$G,2,0)</f>
        <v>7022</v>
      </c>
      <c r="AA1321" t="b">
        <f>OR(ISNA(Y1321),ISNA(Z1321))</f>
        <v>0</v>
      </c>
    </row>
    <row r="1322" spans="1:27" x14ac:dyDescent="0.25">
      <c r="A1322">
        <v>285</v>
      </c>
      <c r="B1322" t="s">
        <v>24</v>
      </c>
      <c r="C1322" t="s">
        <v>44</v>
      </c>
      <c r="D1322" t="s">
        <v>43</v>
      </c>
      <c r="E1322">
        <v>11</v>
      </c>
      <c r="F1322" t="s">
        <v>37</v>
      </c>
      <c r="G1322">
        <v>100</v>
      </c>
      <c r="H1322" t="s">
        <v>27</v>
      </c>
      <c r="I1322" t="s">
        <v>38</v>
      </c>
      <c r="J1322" t="s">
        <v>39</v>
      </c>
      <c r="K1322" t="s">
        <v>30</v>
      </c>
      <c r="L1322" t="s">
        <v>31</v>
      </c>
      <c r="M1322">
        <v>3</v>
      </c>
      <c r="N1322" t="s">
        <v>40</v>
      </c>
      <c r="O1322" t="s">
        <v>41</v>
      </c>
      <c r="P1322">
        <v>0.780775</v>
      </c>
      <c r="Q1322">
        <v>335925.39270000003</v>
      </c>
      <c r="R1322">
        <v>3062480.2869000002</v>
      </c>
      <c r="S1322">
        <v>335925.2059</v>
      </c>
      <c r="T1322">
        <v>3062479.5288</v>
      </c>
      <c r="U1322">
        <v>7.8100000000000001E-4</v>
      </c>
      <c r="V1322" t="str">
        <f>VLOOKUP(C1322,'Lines LookUp'!$B$1:$C$12,2,0)</f>
        <v>IM2</v>
      </c>
      <c r="W1322" t="str">
        <f>ROUNDUP(Q1322,3)&amp;"-"&amp;ROUNDUP(R1322,3)</f>
        <v>335925.393-3062480.287</v>
      </c>
      <c r="X1322" t="str">
        <f>ROUNDUP(S1322,3)&amp;"-"&amp;ROUNDUP(T1322,3)</f>
        <v>335925.206-3062479.529</v>
      </c>
      <c r="Y1322">
        <f>VLOOKUP(W1322&amp;"-"&amp;V1322,'Buscoords Workout'!$F:$G,2,0)</f>
        <v>7022</v>
      </c>
      <c r="Z1322">
        <f>VLOOKUP(X1322&amp;"-"&amp;V1322,'Buscoords Workout'!$F:$G,2,0)</f>
        <v>7023</v>
      </c>
      <c r="AA1322" t="b">
        <f>OR(ISNA(Y1322),ISNA(Z1322))</f>
        <v>0</v>
      </c>
    </row>
    <row r="1323" spans="1:27" x14ac:dyDescent="0.25">
      <c r="A1323">
        <v>286</v>
      </c>
      <c r="B1323" t="s">
        <v>24</v>
      </c>
      <c r="C1323" t="s">
        <v>44</v>
      </c>
      <c r="D1323" t="s">
        <v>43</v>
      </c>
      <c r="E1323">
        <v>11</v>
      </c>
      <c r="F1323" t="s">
        <v>37</v>
      </c>
      <c r="G1323">
        <v>100</v>
      </c>
      <c r="H1323" t="s">
        <v>27</v>
      </c>
      <c r="I1323" t="s">
        <v>38</v>
      </c>
      <c r="J1323" t="s">
        <v>39</v>
      </c>
      <c r="K1323" t="s">
        <v>30</v>
      </c>
      <c r="L1323" t="s">
        <v>31</v>
      </c>
      <c r="M1323">
        <v>3</v>
      </c>
      <c r="N1323" t="s">
        <v>40</v>
      </c>
      <c r="O1323" t="s">
        <v>41</v>
      </c>
      <c r="P1323">
        <v>8.2355300000000007</v>
      </c>
      <c r="Q1323">
        <v>335925.2059</v>
      </c>
      <c r="R1323">
        <v>3062479.5288</v>
      </c>
      <c r="S1323">
        <v>335930.41537499998</v>
      </c>
      <c r="T1323">
        <v>3062473.1502899998</v>
      </c>
      <c r="U1323">
        <v>8.2360000000000003E-3</v>
      </c>
      <c r="V1323" t="str">
        <f>VLOOKUP(C1323,'Lines LookUp'!$B$1:$C$12,2,0)</f>
        <v>IM2</v>
      </c>
      <c r="W1323" t="str">
        <f>ROUNDUP(Q1323,3)&amp;"-"&amp;ROUNDUP(R1323,3)</f>
        <v>335925.206-3062479.529</v>
      </c>
      <c r="X1323" t="str">
        <f>ROUNDUP(S1323,3)&amp;"-"&amp;ROUNDUP(T1323,3)</f>
        <v>335930.416-3062473.151</v>
      </c>
      <c r="Y1323">
        <f>VLOOKUP(W1323&amp;"-"&amp;V1323,'Buscoords Workout'!$F:$G,2,0)</f>
        <v>7023</v>
      </c>
      <c r="Z1323">
        <f>VLOOKUP(X1323&amp;"-"&amp;V1323,'Buscoords Workout'!$F:$G,2,0)</f>
        <v>7088</v>
      </c>
      <c r="AA1323" t="b">
        <f>OR(ISNA(Y1323),ISNA(Z1323))</f>
        <v>0</v>
      </c>
    </row>
    <row r="1324" spans="1:27" x14ac:dyDescent="0.25">
      <c r="A1324">
        <v>287</v>
      </c>
      <c r="B1324" t="s">
        <v>24</v>
      </c>
      <c r="C1324" t="s">
        <v>44</v>
      </c>
      <c r="D1324" t="s">
        <v>43</v>
      </c>
      <c r="E1324">
        <v>11</v>
      </c>
      <c r="F1324" t="s">
        <v>37</v>
      </c>
      <c r="G1324">
        <v>100</v>
      </c>
      <c r="H1324" t="s">
        <v>27</v>
      </c>
      <c r="I1324" t="s">
        <v>38</v>
      </c>
      <c r="J1324" t="s">
        <v>39</v>
      </c>
      <c r="K1324" t="s">
        <v>30</v>
      </c>
      <c r="L1324" t="s">
        <v>31</v>
      </c>
      <c r="M1324">
        <v>3</v>
      </c>
      <c r="N1324" t="s">
        <v>40</v>
      </c>
      <c r="O1324" t="s">
        <v>41</v>
      </c>
      <c r="P1324">
        <v>0.74652799999999997</v>
      </c>
      <c r="Q1324">
        <v>335930.41537499998</v>
      </c>
      <c r="R1324">
        <v>3062473.1502899998</v>
      </c>
      <c r="S1324">
        <v>335930.88760000002</v>
      </c>
      <c r="T1324">
        <v>3062472.5721</v>
      </c>
      <c r="U1324">
        <v>7.4700000000000005E-4</v>
      </c>
      <c r="V1324" t="str">
        <f>VLOOKUP(C1324,'Lines LookUp'!$B$1:$C$12,2,0)</f>
        <v>IM2</v>
      </c>
      <c r="W1324" t="str">
        <f>ROUNDUP(Q1324,3)&amp;"-"&amp;ROUNDUP(R1324,3)</f>
        <v>335930.416-3062473.151</v>
      </c>
      <c r="X1324" t="str">
        <f>ROUNDUP(S1324,3)&amp;"-"&amp;ROUNDUP(T1324,3)</f>
        <v>335930.888-3062472.573</v>
      </c>
      <c r="Y1324">
        <f>VLOOKUP(W1324&amp;"-"&amp;V1324,'Buscoords Workout'!$F:$G,2,0)</f>
        <v>7088</v>
      </c>
      <c r="Z1324">
        <f>VLOOKUP(X1324&amp;"-"&amp;V1324,'Buscoords Workout'!$F:$G,2,0)</f>
        <v>7024</v>
      </c>
      <c r="AA1324" t="b">
        <f>OR(ISNA(Y1324),ISNA(Z1324))</f>
        <v>0</v>
      </c>
    </row>
    <row r="1325" spans="1:27" x14ac:dyDescent="0.25">
      <c r="A1325">
        <v>288</v>
      </c>
      <c r="B1325" t="s">
        <v>24</v>
      </c>
      <c r="C1325" t="s">
        <v>44</v>
      </c>
      <c r="D1325" t="s">
        <v>43</v>
      </c>
      <c r="E1325">
        <v>11</v>
      </c>
      <c r="F1325" t="s">
        <v>37</v>
      </c>
      <c r="G1325">
        <v>100</v>
      </c>
      <c r="H1325" t="s">
        <v>27</v>
      </c>
      <c r="I1325" t="s">
        <v>38</v>
      </c>
      <c r="J1325" t="s">
        <v>39</v>
      </c>
      <c r="K1325" t="s">
        <v>30</v>
      </c>
      <c r="L1325" t="s">
        <v>31</v>
      </c>
      <c r="M1325">
        <v>3</v>
      </c>
      <c r="N1325" t="s">
        <v>40</v>
      </c>
      <c r="O1325" t="s">
        <v>41</v>
      </c>
      <c r="P1325">
        <v>48.316600000000001</v>
      </c>
      <c r="Q1325">
        <v>335930.88760000002</v>
      </c>
      <c r="R1325">
        <v>3062472.5721</v>
      </c>
      <c r="S1325">
        <v>335961.4509</v>
      </c>
      <c r="T1325">
        <v>3062435.1505</v>
      </c>
      <c r="U1325">
        <v>4.8316999999999999E-2</v>
      </c>
      <c r="V1325" t="str">
        <f>VLOOKUP(C1325,'Lines LookUp'!$B$1:$C$12,2,0)</f>
        <v>IM2</v>
      </c>
      <c r="W1325" t="str">
        <f>ROUNDUP(Q1325,3)&amp;"-"&amp;ROUNDUP(R1325,3)</f>
        <v>335930.888-3062472.573</v>
      </c>
      <c r="X1325" t="str">
        <f>ROUNDUP(S1325,3)&amp;"-"&amp;ROUNDUP(T1325,3)</f>
        <v>335961.451-3062435.151</v>
      </c>
      <c r="Y1325">
        <f>VLOOKUP(W1325&amp;"-"&amp;V1325,'Buscoords Workout'!$F:$G,2,0)</f>
        <v>7024</v>
      </c>
      <c r="Z1325">
        <f>VLOOKUP(X1325&amp;"-"&amp;V1325,'Buscoords Workout'!$F:$G,2,0)</f>
        <v>7025</v>
      </c>
      <c r="AA1325" t="b">
        <f>OR(ISNA(Y1325),ISNA(Z1325))</f>
        <v>0</v>
      </c>
    </row>
    <row r="1326" spans="1:27" x14ac:dyDescent="0.25">
      <c r="A1326">
        <v>289</v>
      </c>
      <c r="B1326" t="s">
        <v>24</v>
      </c>
      <c r="C1326" t="s">
        <v>44</v>
      </c>
      <c r="D1326" t="s">
        <v>43</v>
      </c>
      <c r="E1326">
        <v>11</v>
      </c>
      <c r="F1326" t="s">
        <v>37</v>
      </c>
      <c r="G1326">
        <v>100</v>
      </c>
      <c r="H1326" t="s">
        <v>27</v>
      </c>
      <c r="I1326" t="s">
        <v>38</v>
      </c>
      <c r="J1326" t="s">
        <v>39</v>
      </c>
      <c r="K1326" t="s">
        <v>30</v>
      </c>
      <c r="L1326" t="s">
        <v>31</v>
      </c>
      <c r="M1326">
        <v>3</v>
      </c>
      <c r="N1326" t="s">
        <v>40</v>
      </c>
      <c r="O1326" t="s">
        <v>41</v>
      </c>
      <c r="P1326">
        <v>72.337400000000002</v>
      </c>
      <c r="Q1326">
        <v>335961.4509</v>
      </c>
      <c r="R1326">
        <v>3062435.1505</v>
      </c>
      <c r="S1326">
        <v>336008.1249</v>
      </c>
      <c r="T1326">
        <v>3062379.8853000002</v>
      </c>
      <c r="U1326">
        <v>7.2336999999999999E-2</v>
      </c>
      <c r="V1326" t="str">
        <f>VLOOKUP(C1326,'Lines LookUp'!$B$1:$C$12,2,0)</f>
        <v>IM2</v>
      </c>
      <c r="W1326" t="str">
        <f>ROUNDUP(Q1326,3)&amp;"-"&amp;ROUNDUP(R1326,3)</f>
        <v>335961.451-3062435.151</v>
      </c>
      <c r="X1326" t="str">
        <f>ROUNDUP(S1326,3)&amp;"-"&amp;ROUNDUP(T1326,3)</f>
        <v>336008.125-3062379.886</v>
      </c>
      <c r="Y1326">
        <f>VLOOKUP(W1326&amp;"-"&amp;V1326,'Buscoords Workout'!$F:$G,2,0)</f>
        <v>7025</v>
      </c>
      <c r="Z1326">
        <f>VLOOKUP(X1326&amp;"-"&amp;V1326,'Buscoords Workout'!$F:$G,2,0)</f>
        <v>7026</v>
      </c>
      <c r="AA1326" t="b">
        <f>OR(ISNA(Y1326),ISNA(Z1326))</f>
        <v>0</v>
      </c>
    </row>
    <row r="1327" spans="1:27" x14ac:dyDescent="0.25">
      <c r="A1327">
        <v>290</v>
      </c>
      <c r="B1327" t="s">
        <v>24</v>
      </c>
      <c r="C1327" t="s">
        <v>44</v>
      </c>
      <c r="D1327" t="s">
        <v>43</v>
      </c>
      <c r="E1327">
        <v>11</v>
      </c>
      <c r="F1327" t="s">
        <v>37</v>
      </c>
      <c r="G1327">
        <v>100</v>
      </c>
      <c r="H1327" t="s">
        <v>27</v>
      </c>
      <c r="I1327" t="s">
        <v>38</v>
      </c>
      <c r="J1327" t="s">
        <v>39</v>
      </c>
      <c r="K1327" t="s">
        <v>30</v>
      </c>
      <c r="L1327" t="s">
        <v>31</v>
      </c>
      <c r="M1327">
        <v>3</v>
      </c>
      <c r="N1327" t="s">
        <v>40</v>
      </c>
      <c r="O1327" t="s">
        <v>41</v>
      </c>
      <c r="P1327">
        <v>24.059699999999999</v>
      </c>
      <c r="Q1327">
        <v>336008.1249</v>
      </c>
      <c r="R1327">
        <v>3062379.8853000002</v>
      </c>
      <c r="S1327">
        <v>336025.44751000003</v>
      </c>
      <c r="T1327">
        <v>3062363.1881400002</v>
      </c>
      <c r="U1327">
        <v>2.4060000000000002E-2</v>
      </c>
      <c r="V1327" t="str">
        <f>VLOOKUP(C1327,'Lines LookUp'!$B$1:$C$12,2,0)</f>
        <v>IM2</v>
      </c>
      <c r="W1327" t="str">
        <f>ROUNDUP(Q1327,3)&amp;"-"&amp;ROUNDUP(R1327,3)</f>
        <v>336008.125-3062379.886</v>
      </c>
      <c r="X1327" t="str">
        <f>ROUNDUP(S1327,3)&amp;"-"&amp;ROUNDUP(T1327,3)</f>
        <v>336025.448-3062363.189</v>
      </c>
      <c r="Y1327">
        <f>VLOOKUP(W1327&amp;"-"&amp;V1327,'Buscoords Workout'!$F:$G,2,0)</f>
        <v>7026</v>
      </c>
      <c r="Z1327">
        <f>VLOOKUP(X1327&amp;"-"&amp;V1327,'Buscoords Workout'!$F:$G,2,0)</f>
        <v>7087</v>
      </c>
      <c r="AA1327" t="b">
        <f>OR(ISNA(Y1327),ISNA(Z1327))</f>
        <v>0</v>
      </c>
    </row>
    <row r="1328" spans="1:27" x14ac:dyDescent="0.25">
      <c r="A1328">
        <v>291</v>
      </c>
      <c r="B1328" t="s">
        <v>24</v>
      </c>
      <c r="C1328" t="s">
        <v>44</v>
      </c>
      <c r="D1328" t="s">
        <v>43</v>
      </c>
      <c r="E1328">
        <v>11</v>
      </c>
      <c r="F1328" t="s">
        <v>37</v>
      </c>
      <c r="G1328">
        <v>100</v>
      </c>
      <c r="H1328" t="s">
        <v>27</v>
      </c>
      <c r="I1328" t="s">
        <v>38</v>
      </c>
      <c r="J1328" t="s">
        <v>39</v>
      </c>
      <c r="K1328" t="s">
        <v>30</v>
      </c>
      <c r="L1328" t="s">
        <v>31</v>
      </c>
      <c r="M1328">
        <v>3</v>
      </c>
      <c r="N1328" t="s">
        <v>40</v>
      </c>
      <c r="O1328" t="s">
        <v>41</v>
      </c>
      <c r="P1328">
        <v>30.822700000000001</v>
      </c>
      <c r="Q1328">
        <v>336025.44751000003</v>
      </c>
      <c r="R1328">
        <v>3062363.1881400002</v>
      </c>
      <c r="S1328">
        <v>336047.63939999999</v>
      </c>
      <c r="T1328">
        <v>3062341.7974999999</v>
      </c>
      <c r="U1328">
        <v>3.0823E-2</v>
      </c>
      <c r="V1328" t="str">
        <f>VLOOKUP(C1328,'Lines LookUp'!$B$1:$C$12,2,0)</f>
        <v>IM2</v>
      </c>
      <c r="W1328" t="str">
        <f>ROUNDUP(Q1328,3)&amp;"-"&amp;ROUNDUP(R1328,3)</f>
        <v>336025.448-3062363.189</v>
      </c>
      <c r="X1328" t="str">
        <f>ROUNDUP(S1328,3)&amp;"-"&amp;ROUNDUP(T1328,3)</f>
        <v>336047.64-3062341.798</v>
      </c>
      <c r="Y1328">
        <f>VLOOKUP(W1328&amp;"-"&amp;V1328,'Buscoords Workout'!$F:$G,2,0)</f>
        <v>7087</v>
      </c>
      <c r="Z1328">
        <f>VLOOKUP(X1328&amp;"-"&amp;V1328,'Buscoords Workout'!$F:$G,2,0)</f>
        <v>7027</v>
      </c>
      <c r="AA1328" t="b">
        <f>OR(ISNA(Y1328),ISNA(Z1328))</f>
        <v>0</v>
      </c>
    </row>
    <row r="1329" spans="1:27" x14ac:dyDescent="0.25">
      <c r="A1329">
        <v>292</v>
      </c>
      <c r="B1329" t="s">
        <v>24</v>
      </c>
      <c r="C1329" t="s">
        <v>44</v>
      </c>
      <c r="D1329" t="s">
        <v>43</v>
      </c>
      <c r="E1329">
        <v>11</v>
      </c>
      <c r="F1329" t="s">
        <v>37</v>
      </c>
      <c r="G1329">
        <v>100</v>
      </c>
      <c r="H1329" t="s">
        <v>27</v>
      </c>
      <c r="I1329" t="s">
        <v>38</v>
      </c>
      <c r="J1329" t="s">
        <v>39</v>
      </c>
      <c r="K1329" t="s">
        <v>30</v>
      </c>
      <c r="L1329" t="s">
        <v>31</v>
      </c>
      <c r="M1329">
        <v>3</v>
      </c>
      <c r="N1329" t="s">
        <v>40</v>
      </c>
      <c r="O1329" t="s">
        <v>41</v>
      </c>
      <c r="P1329">
        <v>14.9415</v>
      </c>
      <c r="Q1329">
        <v>336047.63939999999</v>
      </c>
      <c r="R1329">
        <v>3062341.7974999999</v>
      </c>
      <c r="S1329">
        <v>336060.26489400002</v>
      </c>
      <c r="T1329">
        <v>3062333.8072500001</v>
      </c>
      <c r="U1329">
        <v>1.4940999999999999E-2</v>
      </c>
      <c r="V1329" t="str">
        <f>VLOOKUP(C1329,'Lines LookUp'!$B$1:$C$12,2,0)</f>
        <v>IM2</v>
      </c>
      <c r="W1329" t="str">
        <f>ROUNDUP(Q1329,3)&amp;"-"&amp;ROUNDUP(R1329,3)</f>
        <v>336047.64-3062341.798</v>
      </c>
      <c r="X1329" t="str">
        <f>ROUNDUP(S1329,3)&amp;"-"&amp;ROUNDUP(T1329,3)</f>
        <v>336060.265-3062333.808</v>
      </c>
      <c r="Y1329">
        <f>VLOOKUP(W1329&amp;"-"&amp;V1329,'Buscoords Workout'!$F:$G,2,0)</f>
        <v>7027</v>
      </c>
      <c r="Z1329">
        <f>VLOOKUP(X1329&amp;"-"&amp;V1329,'Buscoords Workout'!$F:$G,2,0)</f>
        <v>7086</v>
      </c>
      <c r="AA1329" t="b">
        <f>OR(ISNA(Y1329),ISNA(Z1329))</f>
        <v>0</v>
      </c>
    </row>
    <row r="1330" spans="1:27" x14ac:dyDescent="0.25">
      <c r="A1330">
        <v>293</v>
      </c>
      <c r="B1330" t="s">
        <v>24</v>
      </c>
      <c r="C1330" t="s">
        <v>44</v>
      </c>
      <c r="D1330" t="s">
        <v>43</v>
      </c>
      <c r="E1330">
        <v>11</v>
      </c>
      <c r="F1330" t="s">
        <v>37</v>
      </c>
      <c r="G1330">
        <v>100</v>
      </c>
      <c r="H1330" t="s">
        <v>27</v>
      </c>
      <c r="I1330" t="s">
        <v>38</v>
      </c>
      <c r="J1330" t="s">
        <v>39</v>
      </c>
      <c r="K1330" t="s">
        <v>30</v>
      </c>
      <c r="L1330" t="s">
        <v>31</v>
      </c>
      <c r="M1330">
        <v>3</v>
      </c>
      <c r="N1330" t="s">
        <v>40</v>
      </c>
      <c r="O1330" t="s">
        <v>41</v>
      </c>
      <c r="P1330">
        <v>1.29956</v>
      </c>
      <c r="Q1330">
        <v>336072.98367400002</v>
      </c>
      <c r="R1330">
        <v>3062325.7579700002</v>
      </c>
      <c r="S1330">
        <v>336074.08179999999</v>
      </c>
      <c r="T1330">
        <v>3062325.0630000001</v>
      </c>
      <c r="U1330">
        <v>1.2999999999999999E-3</v>
      </c>
      <c r="V1330" t="str">
        <f>VLOOKUP(C1330,'Lines LookUp'!$B$1:$C$12,2,0)</f>
        <v>IM2</v>
      </c>
      <c r="W1330" t="str">
        <f>ROUNDUP(Q1330,3)&amp;"-"&amp;ROUNDUP(R1330,3)</f>
        <v>336072.984-3062325.758</v>
      </c>
      <c r="X1330" t="str">
        <f>ROUNDUP(S1330,3)&amp;"-"&amp;ROUNDUP(T1330,3)</f>
        <v>336074.082-3062325.063</v>
      </c>
      <c r="Y1330">
        <f>VLOOKUP(W1330&amp;"-"&amp;V1330,'Buscoords Workout'!$F:$G,2,0)</f>
        <v>7085</v>
      </c>
      <c r="Z1330">
        <f>VLOOKUP(X1330&amp;"-"&amp;V1330,'Buscoords Workout'!$F:$G,2,0)</f>
        <v>7028</v>
      </c>
      <c r="AA1330" t="b">
        <f>OR(ISNA(Y1330),ISNA(Z1330))</f>
        <v>0</v>
      </c>
    </row>
    <row r="1331" spans="1:27" x14ac:dyDescent="0.25">
      <c r="A1331">
        <v>294</v>
      </c>
      <c r="B1331" t="s">
        <v>24</v>
      </c>
      <c r="C1331" t="s">
        <v>44</v>
      </c>
      <c r="D1331" t="s">
        <v>43</v>
      </c>
      <c r="E1331">
        <v>11</v>
      </c>
      <c r="F1331" t="s">
        <v>37</v>
      </c>
      <c r="G1331">
        <v>100</v>
      </c>
      <c r="H1331" t="s">
        <v>27</v>
      </c>
      <c r="I1331" t="s">
        <v>38</v>
      </c>
      <c r="J1331" t="s">
        <v>39</v>
      </c>
      <c r="K1331" t="s">
        <v>30</v>
      </c>
      <c r="L1331" t="s">
        <v>31</v>
      </c>
      <c r="M1331">
        <v>3</v>
      </c>
      <c r="N1331" t="s">
        <v>40</v>
      </c>
      <c r="O1331" t="s">
        <v>41</v>
      </c>
      <c r="P1331">
        <v>15.0519</v>
      </c>
      <c r="Q1331">
        <v>336060.26489400002</v>
      </c>
      <c r="R1331">
        <v>3062333.8072500001</v>
      </c>
      <c r="S1331">
        <v>336072.98367400002</v>
      </c>
      <c r="T1331">
        <v>3062325.7579700002</v>
      </c>
      <c r="U1331">
        <v>1.5051999999999999E-2</v>
      </c>
      <c r="V1331" t="str">
        <f>VLOOKUP(C1331,'Lines LookUp'!$B$1:$C$12,2,0)</f>
        <v>IM2</v>
      </c>
      <c r="W1331" t="str">
        <f>ROUNDUP(Q1331,3)&amp;"-"&amp;ROUNDUP(R1331,3)</f>
        <v>336060.265-3062333.808</v>
      </c>
      <c r="X1331" t="str">
        <f>ROUNDUP(S1331,3)&amp;"-"&amp;ROUNDUP(T1331,3)</f>
        <v>336072.984-3062325.758</v>
      </c>
      <c r="Y1331">
        <f>VLOOKUP(W1331&amp;"-"&amp;V1331,'Buscoords Workout'!$F:$G,2,0)</f>
        <v>7086</v>
      </c>
      <c r="Z1331">
        <f>VLOOKUP(X1331&amp;"-"&amp;V1331,'Buscoords Workout'!$F:$G,2,0)</f>
        <v>7085</v>
      </c>
      <c r="AA1331" t="b">
        <f>OR(ISNA(Y1331),ISNA(Z1331))</f>
        <v>0</v>
      </c>
    </row>
    <row r="1332" spans="1:27" x14ac:dyDescent="0.25">
      <c r="A1332">
        <v>295</v>
      </c>
      <c r="B1332" t="s">
        <v>24</v>
      </c>
      <c r="C1332" t="s">
        <v>44</v>
      </c>
      <c r="D1332" t="s">
        <v>43</v>
      </c>
      <c r="E1332">
        <v>11</v>
      </c>
      <c r="F1332" t="s">
        <v>37</v>
      </c>
      <c r="G1332">
        <v>100</v>
      </c>
      <c r="H1332" t="s">
        <v>27</v>
      </c>
      <c r="I1332" t="s">
        <v>38</v>
      </c>
      <c r="J1332" t="s">
        <v>39</v>
      </c>
      <c r="K1332" t="s">
        <v>30</v>
      </c>
      <c r="L1332" t="s">
        <v>31</v>
      </c>
      <c r="M1332">
        <v>3</v>
      </c>
      <c r="N1332" t="s">
        <v>40</v>
      </c>
      <c r="O1332" t="s">
        <v>41</v>
      </c>
      <c r="P1332">
        <v>0.45212599999999997</v>
      </c>
      <c r="Q1332">
        <v>336074.08179999999</v>
      </c>
      <c r="R1332">
        <v>3062325.0630000001</v>
      </c>
      <c r="S1332">
        <v>336074.46384699998</v>
      </c>
      <c r="T1332">
        <v>3062324.8212199998</v>
      </c>
      <c r="U1332">
        <v>4.5199999999999998E-4</v>
      </c>
      <c r="V1332" t="str">
        <f>VLOOKUP(C1332,'Lines LookUp'!$B$1:$C$12,2,0)</f>
        <v>IM2</v>
      </c>
      <c r="W1332" t="str">
        <f>ROUNDUP(Q1332,3)&amp;"-"&amp;ROUNDUP(R1332,3)</f>
        <v>336074.082-3062325.063</v>
      </c>
      <c r="X1332" t="str">
        <f>ROUNDUP(S1332,3)&amp;"-"&amp;ROUNDUP(T1332,3)</f>
        <v>336074.464-3062324.822</v>
      </c>
      <c r="Y1332">
        <f>VLOOKUP(W1332&amp;"-"&amp;V1332,'Buscoords Workout'!$F:$G,2,0)</f>
        <v>7028</v>
      </c>
      <c r="Z1332">
        <f>VLOOKUP(X1332&amp;"-"&amp;V1332,'Buscoords Workout'!$F:$G,2,0)</f>
        <v>7084</v>
      </c>
      <c r="AA1332" t="b">
        <f>OR(ISNA(Y1332),ISNA(Z1332))</f>
        <v>0</v>
      </c>
    </row>
    <row r="1333" spans="1:27" x14ac:dyDescent="0.25">
      <c r="A1333">
        <v>296</v>
      </c>
      <c r="B1333" t="s">
        <v>24</v>
      </c>
      <c r="C1333" t="s">
        <v>44</v>
      </c>
      <c r="D1333" t="s">
        <v>43</v>
      </c>
      <c r="E1333">
        <v>11</v>
      </c>
      <c r="F1333" t="s">
        <v>37</v>
      </c>
      <c r="G1333">
        <v>100</v>
      </c>
      <c r="H1333" t="s">
        <v>27</v>
      </c>
      <c r="I1333" t="s">
        <v>38</v>
      </c>
      <c r="J1333" t="s">
        <v>39</v>
      </c>
      <c r="K1333" t="s">
        <v>30</v>
      </c>
      <c r="L1333" t="s">
        <v>31</v>
      </c>
      <c r="M1333">
        <v>3</v>
      </c>
      <c r="N1333" t="s">
        <v>40</v>
      </c>
      <c r="O1333" t="s">
        <v>41</v>
      </c>
      <c r="P1333">
        <v>29.635999999999999</v>
      </c>
      <c r="Q1333">
        <v>336074.46384699998</v>
      </c>
      <c r="R1333">
        <v>3062324.8212199998</v>
      </c>
      <c r="S1333">
        <v>336099.50630000001</v>
      </c>
      <c r="T1333">
        <v>3062308.9728999999</v>
      </c>
      <c r="U1333">
        <v>2.9635999999999999E-2</v>
      </c>
      <c r="V1333" t="str">
        <f>VLOOKUP(C1333,'Lines LookUp'!$B$1:$C$12,2,0)</f>
        <v>IM2</v>
      </c>
      <c r="W1333" t="str">
        <f>ROUNDUP(Q1333,3)&amp;"-"&amp;ROUNDUP(R1333,3)</f>
        <v>336074.464-3062324.822</v>
      </c>
      <c r="X1333" t="str">
        <f>ROUNDUP(S1333,3)&amp;"-"&amp;ROUNDUP(T1333,3)</f>
        <v>336099.507-3062308.973</v>
      </c>
      <c r="Y1333">
        <f>VLOOKUP(W1333&amp;"-"&amp;V1333,'Buscoords Workout'!$F:$G,2,0)</f>
        <v>7084</v>
      </c>
      <c r="Z1333">
        <f>VLOOKUP(X1333&amp;"-"&amp;V1333,'Buscoords Workout'!$F:$G,2,0)</f>
        <v>7029</v>
      </c>
      <c r="AA1333" t="b">
        <f>OR(ISNA(Y1333),ISNA(Z1333))</f>
        <v>0</v>
      </c>
    </row>
    <row r="1334" spans="1:27" x14ac:dyDescent="0.25">
      <c r="A1334">
        <v>297</v>
      </c>
      <c r="B1334" t="s">
        <v>24</v>
      </c>
      <c r="C1334" t="s">
        <v>44</v>
      </c>
      <c r="D1334" t="s">
        <v>43</v>
      </c>
      <c r="E1334">
        <v>11</v>
      </c>
      <c r="F1334" t="s">
        <v>37</v>
      </c>
      <c r="G1334">
        <v>100</v>
      </c>
      <c r="H1334" t="s">
        <v>27</v>
      </c>
      <c r="I1334" t="s">
        <v>38</v>
      </c>
      <c r="J1334" t="s">
        <v>39</v>
      </c>
      <c r="K1334" t="s">
        <v>30</v>
      </c>
      <c r="L1334" t="s">
        <v>31</v>
      </c>
      <c r="M1334">
        <v>3</v>
      </c>
      <c r="N1334" t="s">
        <v>40</v>
      </c>
      <c r="O1334" t="s">
        <v>41</v>
      </c>
      <c r="P1334">
        <v>3.8238300000000001</v>
      </c>
      <c r="Q1334">
        <v>336099.50630000001</v>
      </c>
      <c r="R1334">
        <v>3062308.9728999999</v>
      </c>
      <c r="S1334">
        <v>336103.25878899998</v>
      </c>
      <c r="T1334">
        <v>3062308.23771</v>
      </c>
      <c r="U1334">
        <v>3.8240000000000001E-3</v>
      </c>
      <c r="V1334" t="str">
        <f>VLOOKUP(C1334,'Lines LookUp'!$B$1:$C$12,2,0)</f>
        <v>IM2</v>
      </c>
      <c r="W1334" t="str">
        <f>ROUNDUP(Q1334,3)&amp;"-"&amp;ROUNDUP(R1334,3)</f>
        <v>336099.507-3062308.973</v>
      </c>
      <c r="X1334" t="str">
        <f>ROUNDUP(S1334,3)&amp;"-"&amp;ROUNDUP(T1334,3)</f>
        <v>336103.259-3062308.238</v>
      </c>
      <c r="Y1334">
        <f>VLOOKUP(W1334&amp;"-"&amp;V1334,'Buscoords Workout'!$F:$G,2,0)</f>
        <v>7029</v>
      </c>
      <c r="Z1334">
        <f>VLOOKUP(X1334&amp;"-"&amp;V1334,'Buscoords Workout'!$F:$G,2,0)</f>
        <v>7083</v>
      </c>
      <c r="AA1334" t="b">
        <f>OR(ISNA(Y1334),ISNA(Z1334))</f>
        <v>0</v>
      </c>
    </row>
    <row r="1335" spans="1:27" x14ac:dyDescent="0.25">
      <c r="A1335">
        <v>298</v>
      </c>
      <c r="B1335" t="s">
        <v>24</v>
      </c>
      <c r="C1335" t="s">
        <v>44</v>
      </c>
      <c r="D1335" t="s">
        <v>43</v>
      </c>
      <c r="E1335">
        <v>11</v>
      </c>
      <c r="F1335" t="s">
        <v>37</v>
      </c>
      <c r="G1335">
        <v>100</v>
      </c>
      <c r="H1335" t="s">
        <v>27</v>
      </c>
      <c r="I1335" t="s">
        <v>38</v>
      </c>
      <c r="J1335" t="s">
        <v>39</v>
      </c>
      <c r="K1335" t="s">
        <v>30</v>
      </c>
      <c r="L1335" t="s">
        <v>31</v>
      </c>
      <c r="M1335">
        <v>3</v>
      </c>
      <c r="N1335" t="s">
        <v>40</v>
      </c>
      <c r="O1335" t="s">
        <v>41</v>
      </c>
      <c r="P1335">
        <v>34.084200000000003</v>
      </c>
      <c r="Q1335">
        <v>336103.25878899998</v>
      </c>
      <c r="R1335">
        <v>3062308.23771</v>
      </c>
      <c r="S1335">
        <v>336136.7071</v>
      </c>
      <c r="T1335">
        <v>3062301.6845</v>
      </c>
      <c r="U1335">
        <v>3.4084000000000003E-2</v>
      </c>
      <c r="V1335" t="str">
        <f>VLOOKUP(C1335,'Lines LookUp'!$B$1:$C$12,2,0)</f>
        <v>IM2</v>
      </c>
      <c r="W1335" t="str">
        <f>ROUNDUP(Q1335,3)&amp;"-"&amp;ROUNDUP(R1335,3)</f>
        <v>336103.259-3062308.238</v>
      </c>
      <c r="X1335" t="str">
        <f>ROUNDUP(S1335,3)&amp;"-"&amp;ROUNDUP(T1335,3)</f>
        <v>336136.708-3062301.685</v>
      </c>
      <c r="Y1335">
        <f>VLOOKUP(W1335&amp;"-"&amp;V1335,'Buscoords Workout'!$F:$G,2,0)</f>
        <v>7083</v>
      </c>
      <c r="Z1335">
        <f>VLOOKUP(X1335&amp;"-"&amp;V1335,'Buscoords Workout'!$F:$G,2,0)</f>
        <v>7030</v>
      </c>
      <c r="AA1335" t="b">
        <f>OR(ISNA(Y1335),ISNA(Z1335))</f>
        <v>0</v>
      </c>
    </row>
    <row r="1336" spans="1:27" x14ac:dyDescent="0.25">
      <c r="A1336">
        <v>299</v>
      </c>
      <c r="B1336" t="s">
        <v>24</v>
      </c>
      <c r="C1336" t="s">
        <v>44</v>
      </c>
      <c r="D1336" t="s">
        <v>43</v>
      </c>
      <c r="E1336">
        <v>11</v>
      </c>
      <c r="F1336" t="s">
        <v>37</v>
      </c>
      <c r="G1336">
        <v>100</v>
      </c>
      <c r="H1336" t="s">
        <v>27</v>
      </c>
      <c r="I1336" t="s">
        <v>38</v>
      </c>
      <c r="J1336" t="s">
        <v>39</v>
      </c>
      <c r="K1336" t="s">
        <v>30</v>
      </c>
      <c r="L1336" t="s">
        <v>31</v>
      </c>
      <c r="M1336">
        <v>3</v>
      </c>
      <c r="N1336" t="s">
        <v>40</v>
      </c>
      <c r="O1336" t="s">
        <v>41</v>
      </c>
      <c r="P1336">
        <v>73.597499999999997</v>
      </c>
      <c r="Q1336">
        <v>336136.7071</v>
      </c>
      <c r="R1336">
        <v>3062301.6845</v>
      </c>
      <c r="S1336">
        <v>336200.81099999999</v>
      </c>
      <c r="T1336">
        <v>3062265.5281000002</v>
      </c>
      <c r="U1336">
        <v>7.3597999999999997E-2</v>
      </c>
      <c r="V1336" t="str">
        <f>VLOOKUP(C1336,'Lines LookUp'!$B$1:$C$12,2,0)</f>
        <v>IM2</v>
      </c>
      <c r="W1336" t="str">
        <f>ROUNDUP(Q1336,3)&amp;"-"&amp;ROUNDUP(R1336,3)</f>
        <v>336136.708-3062301.685</v>
      </c>
      <c r="X1336" t="str">
        <f>ROUNDUP(S1336,3)&amp;"-"&amp;ROUNDUP(T1336,3)</f>
        <v>336200.811-3062265.529</v>
      </c>
      <c r="Y1336">
        <f>VLOOKUP(W1336&amp;"-"&amp;V1336,'Buscoords Workout'!$F:$G,2,0)</f>
        <v>7030</v>
      </c>
      <c r="Z1336">
        <f>VLOOKUP(X1336&amp;"-"&amp;V1336,'Buscoords Workout'!$F:$G,2,0)</f>
        <v>7031</v>
      </c>
      <c r="AA1336" t="b">
        <f>OR(ISNA(Y1336),ISNA(Z1336))</f>
        <v>0</v>
      </c>
    </row>
    <row r="1337" spans="1:27" x14ac:dyDescent="0.25">
      <c r="A1337">
        <v>300</v>
      </c>
      <c r="B1337" t="s">
        <v>24</v>
      </c>
      <c r="C1337" t="s">
        <v>44</v>
      </c>
      <c r="D1337" t="s">
        <v>43</v>
      </c>
      <c r="E1337">
        <v>11</v>
      </c>
      <c r="F1337" t="s">
        <v>37</v>
      </c>
      <c r="G1337">
        <v>100</v>
      </c>
      <c r="H1337" t="s">
        <v>27</v>
      </c>
      <c r="I1337" t="s">
        <v>38</v>
      </c>
      <c r="J1337" t="s">
        <v>39</v>
      </c>
      <c r="K1337" t="s">
        <v>30</v>
      </c>
      <c r="L1337" t="s">
        <v>31</v>
      </c>
      <c r="M1337">
        <v>3</v>
      </c>
      <c r="N1337" t="s">
        <v>40</v>
      </c>
      <c r="O1337" t="s">
        <v>41</v>
      </c>
      <c r="P1337">
        <v>64.860100000000003</v>
      </c>
      <c r="Q1337">
        <v>336200.81099999999</v>
      </c>
      <c r="R1337">
        <v>3062265.5281000002</v>
      </c>
      <c r="S1337">
        <v>336250.7438</v>
      </c>
      <c r="T1337">
        <v>3062224.1329999999</v>
      </c>
      <c r="U1337">
        <v>6.4860000000000001E-2</v>
      </c>
      <c r="V1337" t="str">
        <f>VLOOKUP(C1337,'Lines LookUp'!$B$1:$C$12,2,0)</f>
        <v>IM2</v>
      </c>
      <c r="W1337" t="str">
        <f>ROUNDUP(Q1337,3)&amp;"-"&amp;ROUNDUP(R1337,3)</f>
        <v>336200.811-3062265.529</v>
      </c>
      <c r="X1337" t="str">
        <f>ROUNDUP(S1337,3)&amp;"-"&amp;ROUNDUP(T1337,3)</f>
        <v>336250.744-3062224.133</v>
      </c>
      <c r="Y1337">
        <f>VLOOKUP(W1337&amp;"-"&amp;V1337,'Buscoords Workout'!$F:$G,2,0)</f>
        <v>7031</v>
      </c>
      <c r="Z1337">
        <f>VLOOKUP(X1337&amp;"-"&amp;V1337,'Buscoords Workout'!$F:$G,2,0)</f>
        <v>7032</v>
      </c>
      <c r="AA1337" t="b">
        <f>OR(ISNA(Y1337),ISNA(Z1337))</f>
        <v>0</v>
      </c>
    </row>
    <row r="1338" spans="1:27" x14ac:dyDescent="0.25">
      <c r="A1338">
        <v>301</v>
      </c>
      <c r="B1338" t="s">
        <v>24</v>
      </c>
      <c r="C1338" t="s">
        <v>44</v>
      </c>
      <c r="D1338" t="s">
        <v>43</v>
      </c>
      <c r="E1338">
        <v>11</v>
      </c>
      <c r="F1338" t="s">
        <v>37</v>
      </c>
      <c r="G1338">
        <v>100</v>
      </c>
      <c r="H1338" t="s">
        <v>27</v>
      </c>
      <c r="I1338" t="s">
        <v>38</v>
      </c>
      <c r="J1338" t="s">
        <v>39</v>
      </c>
      <c r="K1338" t="s">
        <v>30</v>
      </c>
      <c r="L1338" t="s">
        <v>31</v>
      </c>
      <c r="M1338">
        <v>3</v>
      </c>
      <c r="N1338" t="s">
        <v>40</v>
      </c>
      <c r="O1338" t="s">
        <v>41</v>
      </c>
      <c r="P1338">
        <v>104.104</v>
      </c>
      <c r="Q1338">
        <v>336250.7438</v>
      </c>
      <c r="R1338">
        <v>3062224.1329999999</v>
      </c>
      <c r="S1338">
        <v>336323.55550000002</v>
      </c>
      <c r="T1338">
        <v>3062149.7280000001</v>
      </c>
      <c r="U1338">
        <v>0.104104</v>
      </c>
      <c r="V1338" t="str">
        <f>VLOOKUP(C1338,'Lines LookUp'!$B$1:$C$12,2,0)</f>
        <v>IM2</v>
      </c>
      <c r="W1338" t="str">
        <f>ROUNDUP(Q1338,3)&amp;"-"&amp;ROUNDUP(R1338,3)</f>
        <v>336250.744-3062224.133</v>
      </c>
      <c r="X1338" t="str">
        <f>ROUNDUP(S1338,3)&amp;"-"&amp;ROUNDUP(T1338,3)</f>
        <v>336323.556-3062149.728</v>
      </c>
      <c r="Y1338">
        <f>VLOOKUP(W1338&amp;"-"&amp;V1338,'Buscoords Workout'!$F:$G,2,0)</f>
        <v>7032</v>
      </c>
      <c r="Z1338">
        <f>VLOOKUP(X1338&amp;"-"&amp;V1338,'Buscoords Workout'!$F:$G,2,0)</f>
        <v>7033</v>
      </c>
      <c r="AA1338" t="b">
        <f>OR(ISNA(Y1338),ISNA(Z1338))</f>
        <v>0</v>
      </c>
    </row>
    <row r="1339" spans="1:27" x14ac:dyDescent="0.25">
      <c r="A1339">
        <v>302</v>
      </c>
      <c r="B1339" t="s">
        <v>24</v>
      </c>
      <c r="C1339" t="s">
        <v>44</v>
      </c>
      <c r="D1339" t="s">
        <v>43</v>
      </c>
      <c r="E1339">
        <v>11</v>
      </c>
      <c r="F1339" t="s">
        <v>37</v>
      </c>
      <c r="G1339">
        <v>100</v>
      </c>
      <c r="H1339" t="s">
        <v>27</v>
      </c>
      <c r="I1339" t="s">
        <v>38</v>
      </c>
      <c r="J1339" t="s">
        <v>39</v>
      </c>
      <c r="K1339" t="s">
        <v>30</v>
      </c>
      <c r="L1339" t="s">
        <v>31</v>
      </c>
      <c r="M1339">
        <v>3</v>
      </c>
      <c r="N1339" t="s">
        <v>40</v>
      </c>
      <c r="O1339" t="s">
        <v>41</v>
      </c>
      <c r="P1339">
        <v>0.14532</v>
      </c>
      <c r="Q1339">
        <v>336323.55550000002</v>
      </c>
      <c r="R1339">
        <v>3062149.7280000001</v>
      </c>
      <c r="S1339">
        <v>336323.65710000001</v>
      </c>
      <c r="T1339">
        <v>3062149.6241000001</v>
      </c>
      <c r="U1339">
        <v>1.45E-4</v>
      </c>
      <c r="V1339" t="str">
        <f>VLOOKUP(C1339,'Lines LookUp'!$B$1:$C$12,2,0)</f>
        <v>IM2</v>
      </c>
      <c r="W1339" t="str">
        <f>ROUNDUP(Q1339,3)&amp;"-"&amp;ROUNDUP(R1339,3)</f>
        <v>336323.556-3062149.728</v>
      </c>
      <c r="X1339" t="str">
        <f>ROUNDUP(S1339,3)&amp;"-"&amp;ROUNDUP(T1339,3)</f>
        <v>336323.658-3062149.625</v>
      </c>
      <c r="Y1339">
        <f>VLOOKUP(W1339&amp;"-"&amp;V1339,'Buscoords Workout'!$F:$G,2,0)</f>
        <v>7033</v>
      </c>
      <c r="Z1339">
        <f>VLOOKUP(X1339&amp;"-"&amp;V1339,'Buscoords Workout'!$F:$G,2,0)</f>
        <v>7034</v>
      </c>
      <c r="AA1339" t="b">
        <f>OR(ISNA(Y1339),ISNA(Z1339))</f>
        <v>0</v>
      </c>
    </row>
    <row r="1340" spans="1:27" x14ac:dyDescent="0.25">
      <c r="A1340">
        <v>303</v>
      </c>
      <c r="B1340" t="s">
        <v>24</v>
      </c>
      <c r="C1340" t="s">
        <v>44</v>
      </c>
      <c r="D1340" t="s">
        <v>43</v>
      </c>
      <c r="E1340">
        <v>11</v>
      </c>
      <c r="F1340" t="s">
        <v>37</v>
      </c>
      <c r="G1340">
        <v>100</v>
      </c>
      <c r="H1340" t="s">
        <v>27</v>
      </c>
      <c r="I1340" t="s">
        <v>38</v>
      </c>
      <c r="J1340" t="s">
        <v>39</v>
      </c>
      <c r="K1340" t="s">
        <v>30</v>
      </c>
      <c r="L1340" t="s">
        <v>31</v>
      </c>
      <c r="M1340">
        <v>3</v>
      </c>
      <c r="N1340" t="s">
        <v>40</v>
      </c>
      <c r="O1340" t="s">
        <v>41</v>
      </c>
      <c r="P1340">
        <v>0.38975500000000002</v>
      </c>
      <c r="Q1340">
        <v>336323.65710000001</v>
      </c>
      <c r="R1340">
        <v>3062149.6241000001</v>
      </c>
      <c r="S1340">
        <v>336323.92028100003</v>
      </c>
      <c r="T1340">
        <v>3062149.3366200002</v>
      </c>
      <c r="U1340">
        <v>3.8999999999999999E-4</v>
      </c>
      <c r="V1340" t="str">
        <f>VLOOKUP(C1340,'Lines LookUp'!$B$1:$C$12,2,0)</f>
        <v>IM2</v>
      </c>
      <c r="W1340" t="str">
        <f>ROUNDUP(Q1340,3)&amp;"-"&amp;ROUNDUP(R1340,3)</f>
        <v>336323.658-3062149.625</v>
      </c>
      <c r="X1340" t="str">
        <f>ROUNDUP(S1340,3)&amp;"-"&amp;ROUNDUP(T1340,3)</f>
        <v>336323.921-3062149.337</v>
      </c>
      <c r="Y1340">
        <f>VLOOKUP(W1340&amp;"-"&amp;V1340,'Buscoords Workout'!$F:$G,2,0)</f>
        <v>7034</v>
      </c>
      <c r="Z1340">
        <f>VLOOKUP(X1340&amp;"-"&amp;V1340,'Buscoords Workout'!$F:$G,2,0)</f>
        <v>7082</v>
      </c>
      <c r="AA1340" t="b">
        <f>OR(ISNA(Y1340),ISNA(Z1340))</f>
        <v>0</v>
      </c>
    </row>
    <row r="1341" spans="1:27" x14ac:dyDescent="0.25">
      <c r="A1341">
        <v>304</v>
      </c>
      <c r="B1341" t="s">
        <v>24</v>
      </c>
      <c r="C1341" t="s">
        <v>44</v>
      </c>
      <c r="D1341" t="s">
        <v>43</v>
      </c>
      <c r="E1341">
        <v>11</v>
      </c>
      <c r="F1341" t="s">
        <v>37</v>
      </c>
      <c r="G1341">
        <v>100</v>
      </c>
      <c r="H1341" t="s">
        <v>27</v>
      </c>
      <c r="I1341" t="s">
        <v>38</v>
      </c>
      <c r="J1341" t="s">
        <v>39</v>
      </c>
      <c r="K1341" t="s">
        <v>30</v>
      </c>
      <c r="L1341" t="s">
        <v>31</v>
      </c>
      <c r="M1341">
        <v>3</v>
      </c>
      <c r="N1341" t="s">
        <v>40</v>
      </c>
      <c r="O1341" t="s">
        <v>41</v>
      </c>
      <c r="P1341">
        <v>0.28392400000000001</v>
      </c>
      <c r="Q1341">
        <v>336323.92028100003</v>
      </c>
      <c r="R1341">
        <v>3062149.3366200002</v>
      </c>
      <c r="S1341">
        <v>336324.11200000002</v>
      </c>
      <c r="T1341">
        <v>3062149.1272</v>
      </c>
      <c r="U1341">
        <v>2.8400000000000002E-4</v>
      </c>
      <c r="V1341" t="str">
        <f>VLOOKUP(C1341,'Lines LookUp'!$B$1:$C$12,2,0)</f>
        <v>IM2</v>
      </c>
      <c r="W1341" t="str">
        <f>ROUNDUP(Q1341,3)&amp;"-"&amp;ROUNDUP(R1341,3)</f>
        <v>336323.921-3062149.337</v>
      </c>
      <c r="X1341" t="str">
        <f>ROUNDUP(S1341,3)&amp;"-"&amp;ROUNDUP(T1341,3)</f>
        <v>336324.112-3062149.128</v>
      </c>
      <c r="Y1341">
        <f>VLOOKUP(W1341&amp;"-"&amp;V1341,'Buscoords Workout'!$F:$G,2,0)</f>
        <v>7082</v>
      </c>
      <c r="Z1341">
        <f>VLOOKUP(X1341&amp;"-"&amp;V1341,'Buscoords Workout'!$F:$G,2,0)</f>
        <v>7035</v>
      </c>
      <c r="AA1341" t="b">
        <f>OR(ISNA(Y1341),ISNA(Z1341))</f>
        <v>0</v>
      </c>
    </row>
    <row r="1342" spans="1:27" x14ac:dyDescent="0.25">
      <c r="A1342">
        <v>305</v>
      </c>
      <c r="B1342" t="s">
        <v>24</v>
      </c>
      <c r="C1342" t="s">
        <v>44</v>
      </c>
      <c r="D1342" t="s">
        <v>43</v>
      </c>
      <c r="E1342">
        <v>11</v>
      </c>
      <c r="F1342" t="s">
        <v>37</v>
      </c>
      <c r="G1342">
        <v>100</v>
      </c>
      <c r="H1342" t="s">
        <v>27</v>
      </c>
      <c r="I1342" t="s">
        <v>38</v>
      </c>
      <c r="J1342" t="s">
        <v>39</v>
      </c>
      <c r="K1342" t="s">
        <v>30</v>
      </c>
      <c r="L1342" t="s">
        <v>31</v>
      </c>
      <c r="M1342">
        <v>3</v>
      </c>
      <c r="N1342" t="s">
        <v>40</v>
      </c>
      <c r="O1342" t="s">
        <v>41</v>
      </c>
      <c r="P1342">
        <v>10.8156</v>
      </c>
      <c r="Q1342">
        <v>336324.11200000002</v>
      </c>
      <c r="R1342">
        <v>3062149.1272</v>
      </c>
      <c r="S1342">
        <v>336331.41484799999</v>
      </c>
      <c r="T1342">
        <v>3062141.1493799998</v>
      </c>
      <c r="U1342">
        <v>1.0815999999999999E-2</v>
      </c>
      <c r="V1342" t="str">
        <f>VLOOKUP(C1342,'Lines LookUp'!$B$1:$C$12,2,0)</f>
        <v>IM2</v>
      </c>
      <c r="W1342" t="str">
        <f>ROUNDUP(Q1342,3)&amp;"-"&amp;ROUNDUP(R1342,3)</f>
        <v>336324.112-3062149.128</v>
      </c>
      <c r="X1342" t="str">
        <f>ROUNDUP(S1342,3)&amp;"-"&amp;ROUNDUP(T1342,3)</f>
        <v>336331.415-3062141.15</v>
      </c>
      <c r="Y1342">
        <f>VLOOKUP(W1342&amp;"-"&amp;V1342,'Buscoords Workout'!$F:$G,2,0)</f>
        <v>7035</v>
      </c>
      <c r="Z1342">
        <f>VLOOKUP(X1342&amp;"-"&amp;V1342,'Buscoords Workout'!$F:$G,2,0)</f>
        <v>7081</v>
      </c>
      <c r="AA1342" t="b">
        <f>OR(ISNA(Y1342),ISNA(Z1342))</f>
        <v>0</v>
      </c>
    </row>
    <row r="1343" spans="1:27" x14ac:dyDescent="0.25">
      <c r="A1343">
        <v>306</v>
      </c>
      <c r="B1343" t="s">
        <v>24</v>
      </c>
      <c r="C1343" t="s">
        <v>44</v>
      </c>
      <c r="D1343" t="s">
        <v>43</v>
      </c>
      <c r="E1343">
        <v>11</v>
      </c>
      <c r="F1343" t="s">
        <v>37</v>
      </c>
      <c r="G1343">
        <v>100</v>
      </c>
      <c r="H1343" t="s">
        <v>27</v>
      </c>
      <c r="I1343" t="s">
        <v>38</v>
      </c>
      <c r="J1343" t="s">
        <v>39</v>
      </c>
      <c r="K1343" t="s">
        <v>30</v>
      </c>
      <c r="L1343" t="s">
        <v>31</v>
      </c>
      <c r="M1343">
        <v>3</v>
      </c>
      <c r="N1343" t="s">
        <v>40</v>
      </c>
      <c r="O1343" t="s">
        <v>41</v>
      </c>
      <c r="P1343">
        <v>23.303100000000001</v>
      </c>
      <c r="Q1343">
        <v>336359.92331699998</v>
      </c>
      <c r="R1343">
        <v>3062110.0059699998</v>
      </c>
      <c r="S1343">
        <v>336375.65789999999</v>
      </c>
      <c r="T1343">
        <v>3062092.8171000001</v>
      </c>
      <c r="U1343">
        <v>2.3303000000000001E-2</v>
      </c>
      <c r="V1343" t="str">
        <f>VLOOKUP(C1343,'Lines LookUp'!$B$1:$C$12,2,0)</f>
        <v>IM2</v>
      </c>
      <c r="W1343" t="str">
        <f>ROUNDUP(Q1343,3)&amp;"-"&amp;ROUNDUP(R1343,3)</f>
        <v>336359.924-3062110.006</v>
      </c>
      <c r="X1343" t="str">
        <f>ROUNDUP(S1343,3)&amp;"-"&amp;ROUNDUP(T1343,3)</f>
        <v>336375.658-3062092.818</v>
      </c>
      <c r="Y1343">
        <f>VLOOKUP(W1343&amp;"-"&amp;V1343,'Buscoords Workout'!$F:$G,2,0)</f>
        <v>7080</v>
      </c>
      <c r="Z1343">
        <f>VLOOKUP(X1343&amp;"-"&amp;V1343,'Buscoords Workout'!$F:$G,2,0)</f>
        <v>7036</v>
      </c>
      <c r="AA1343" t="b">
        <f>OR(ISNA(Y1343),ISNA(Z1343))</f>
        <v>0</v>
      </c>
    </row>
    <row r="1344" spans="1:27" x14ac:dyDescent="0.25">
      <c r="A1344">
        <v>307</v>
      </c>
      <c r="B1344" t="s">
        <v>24</v>
      </c>
      <c r="C1344" t="s">
        <v>44</v>
      </c>
      <c r="D1344" t="s">
        <v>43</v>
      </c>
      <c r="E1344">
        <v>11</v>
      </c>
      <c r="F1344" t="s">
        <v>37</v>
      </c>
      <c r="G1344">
        <v>100</v>
      </c>
      <c r="H1344" t="s">
        <v>27</v>
      </c>
      <c r="I1344" t="s">
        <v>38</v>
      </c>
      <c r="J1344" t="s">
        <v>39</v>
      </c>
      <c r="K1344" t="s">
        <v>30</v>
      </c>
      <c r="L1344" t="s">
        <v>31</v>
      </c>
      <c r="M1344">
        <v>3</v>
      </c>
      <c r="N1344" t="s">
        <v>40</v>
      </c>
      <c r="O1344" t="s">
        <v>41</v>
      </c>
      <c r="P1344">
        <v>42.221400000000003</v>
      </c>
      <c r="Q1344">
        <v>336331.41484799999</v>
      </c>
      <c r="R1344">
        <v>3062141.1493799998</v>
      </c>
      <c r="S1344">
        <v>336359.92331699998</v>
      </c>
      <c r="T1344">
        <v>3062110.0059699998</v>
      </c>
      <c r="U1344">
        <v>4.2221000000000002E-2</v>
      </c>
      <c r="V1344" t="str">
        <f>VLOOKUP(C1344,'Lines LookUp'!$B$1:$C$12,2,0)</f>
        <v>IM2</v>
      </c>
      <c r="W1344" t="str">
        <f>ROUNDUP(Q1344,3)&amp;"-"&amp;ROUNDUP(R1344,3)</f>
        <v>336331.415-3062141.15</v>
      </c>
      <c r="X1344" t="str">
        <f>ROUNDUP(S1344,3)&amp;"-"&amp;ROUNDUP(T1344,3)</f>
        <v>336359.924-3062110.006</v>
      </c>
      <c r="Y1344">
        <f>VLOOKUP(W1344&amp;"-"&amp;V1344,'Buscoords Workout'!$F:$G,2,0)</f>
        <v>7081</v>
      </c>
      <c r="Z1344">
        <f>VLOOKUP(X1344&amp;"-"&amp;V1344,'Buscoords Workout'!$F:$G,2,0)</f>
        <v>7080</v>
      </c>
      <c r="AA1344" t="b">
        <f>OR(ISNA(Y1344),ISNA(Z1344))</f>
        <v>0</v>
      </c>
    </row>
    <row r="1345" spans="1:27" x14ac:dyDescent="0.25">
      <c r="A1345">
        <v>308</v>
      </c>
      <c r="B1345" t="s">
        <v>24</v>
      </c>
      <c r="C1345" t="s">
        <v>44</v>
      </c>
      <c r="D1345" t="s">
        <v>43</v>
      </c>
      <c r="E1345">
        <v>11</v>
      </c>
      <c r="F1345" t="s">
        <v>37</v>
      </c>
      <c r="G1345">
        <v>100</v>
      </c>
      <c r="H1345" t="s">
        <v>27</v>
      </c>
      <c r="I1345" t="s">
        <v>38</v>
      </c>
      <c r="J1345" t="s">
        <v>39</v>
      </c>
      <c r="K1345" t="s">
        <v>30</v>
      </c>
      <c r="L1345" t="s">
        <v>31</v>
      </c>
      <c r="M1345">
        <v>3</v>
      </c>
      <c r="N1345" t="s">
        <v>40</v>
      </c>
      <c r="O1345" t="s">
        <v>41</v>
      </c>
      <c r="P1345">
        <v>46.768500000000003</v>
      </c>
      <c r="Q1345">
        <v>336375.65789999999</v>
      </c>
      <c r="R1345">
        <v>3062092.8171000001</v>
      </c>
      <c r="S1345">
        <v>336403.92749999999</v>
      </c>
      <c r="T1345">
        <v>3062055.5595999998</v>
      </c>
      <c r="U1345">
        <v>4.6767999999999997E-2</v>
      </c>
      <c r="V1345" t="str">
        <f>VLOOKUP(C1345,'Lines LookUp'!$B$1:$C$12,2,0)</f>
        <v>IM2</v>
      </c>
      <c r="W1345" t="str">
        <f>ROUNDUP(Q1345,3)&amp;"-"&amp;ROUNDUP(R1345,3)</f>
        <v>336375.658-3062092.818</v>
      </c>
      <c r="X1345" t="str">
        <f>ROUNDUP(S1345,3)&amp;"-"&amp;ROUNDUP(T1345,3)</f>
        <v>336403.928-3062055.56</v>
      </c>
      <c r="Y1345">
        <f>VLOOKUP(W1345&amp;"-"&amp;V1345,'Buscoords Workout'!$F:$G,2,0)</f>
        <v>7036</v>
      </c>
      <c r="Z1345">
        <f>VLOOKUP(X1345&amp;"-"&amp;V1345,'Buscoords Workout'!$F:$G,2,0)</f>
        <v>7037</v>
      </c>
      <c r="AA1345" t="b">
        <f>OR(ISNA(Y1345),ISNA(Z1345))</f>
        <v>0</v>
      </c>
    </row>
    <row r="1346" spans="1:27" x14ac:dyDescent="0.25">
      <c r="A1346">
        <v>309</v>
      </c>
      <c r="B1346" t="s">
        <v>24</v>
      </c>
      <c r="C1346" t="s">
        <v>44</v>
      </c>
      <c r="D1346" t="s">
        <v>43</v>
      </c>
      <c r="E1346">
        <v>11</v>
      </c>
      <c r="F1346" t="s">
        <v>37</v>
      </c>
      <c r="G1346">
        <v>100</v>
      </c>
      <c r="H1346" t="s">
        <v>27</v>
      </c>
      <c r="I1346" t="s">
        <v>38</v>
      </c>
      <c r="J1346" t="s">
        <v>39</v>
      </c>
      <c r="K1346" t="s">
        <v>30</v>
      </c>
      <c r="L1346" t="s">
        <v>31</v>
      </c>
      <c r="M1346">
        <v>3</v>
      </c>
      <c r="N1346" t="s">
        <v>40</v>
      </c>
      <c r="O1346" t="s">
        <v>41</v>
      </c>
      <c r="P1346">
        <v>19.087</v>
      </c>
      <c r="Q1346">
        <v>336403.92749999999</v>
      </c>
      <c r="R1346">
        <v>3062055.5595999998</v>
      </c>
      <c r="S1346">
        <v>336396.41350000002</v>
      </c>
      <c r="T1346">
        <v>3062038.0139000001</v>
      </c>
      <c r="U1346">
        <v>1.9087E-2</v>
      </c>
      <c r="V1346" t="str">
        <f>VLOOKUP(C1346,'Lines LookUp'!$B$1:$C$12,2,0)</f>
        <v>IM2</v>
      </c>
      <c r="W1346" t="str">
        <f>ROUNDUP(Q1346,3)&amp;"-"&amp;ROUNDUP(R1346,3)</f>
        <v>336403.928-3062055.56</v>
      </c>
      <c r="X1346" t="str">
        <f>ROUNDUP(S1346,3)&amp;"-"&amp;ROUNDUP(T1346,3)</f>
        <v>336396.414-3062038.014</v>
      </c>
      <c r="Y1346">
        <f>VLOOKUP(W1346&amp;"-"&amp;V1346,'Buscoords Workout'!$F:$G,2,0)</f>
        <v>7037</v>
      </c>
      <c r="Z1346">
        <f>VLOOKUP(X1346&amp;"-"&amp;V1346,'Buscoords Workout'!$F:$G,2,0)</f>
        <v>7038</v>
      </c>
      <c r="AA1346" t="b">
        <f>OR(ISNA(Y1346),ISNA(Z1346))</f>
        <v>0</v>
      </c>
    </row>
    <row r="1347" spans="1:27" x14ac:dyDescent="0.25">
      <c r="A1347">
        <v>310</v>
      </c>
      <c r="B1347" t="s">
        <v>24</v>
      </c>
      <c r="C1347" t="s">
        <v>44</v>
      </c>
      <c r="D1347" t="s">
        <v>43</v>
      </c>
      <c r="E1347">
        <v>11</v>
      </c>
      <c r="F1347" t="s">
        <v>37</v>
      </c>
      <c r="G1347">
        <v>100</v>
      </c>
      <c r="H1347" t="s">
        <v>27</v>
      </c>
      <c r="I1347" t="s">
        <v>38</v>
      </c>
      <c r="J1347" t="s">
        <v>39</v>
      </c>
      <c r="K1347" t="s">
        <v>30</v>
      </c>
      <c r="L1347" t="s">
        <v>31</v>
      </c>
      <c r="M1347">
        <v>3</v>
      </c>
      <c r="N1347" t="s">
        <v>40</v>
      </c>
      <c r="O1347" t="s">
        <v>41</v>
      </c>
      <c r="P1347">
        <v>2.87182</v>
      </c>
      <c r="Q1347">
        <v>336396.41350000002</v>
      </c>
      <c r="R1347">
        <v>3062038.0139000001</v>
      </c>
      <c r="S1347">
        <v>336394.53519999998</v>
      </c>
      <c r="T1347">
        <v>3062035.8415000001</v>
      </c>
      <c r="U1347">
        <v>2.872E-3</v>
      </c>
      <c r="V1347" t="str">
        <f>VLOOKUP(C1347,'Lines LookUp'!$B$1:$C$12,2,0)</f>
        <v>IM2</v>
      </c>
      <c r="W1347" t="str">
        <f>ROUNDUP(Q1347,3)&amp;"-"&amp;ROUNDUP(R1347,3)</f>
        <v>336396.414-3062038.014</v>
      </c>
      <c r="X1347" t="str">
        <f>ROUNDUP(S1347,3)&amp;"-"&amp;ROUNDUP(T1347,3)</f>
        <v>336394.536-3062035.842</v>
      </c>
      <c r="Y1347">
        <f>VLOOKUP(W1347&amp;"-"&amp;V1347,'Buscoords Workout'!$F:$G,2,0)</f>
        <v>7038</v>
      </c>
      <c r="Z1347">
        <f>VLOOKUP(X1347&amp;"-"&amp;V1347,'Buscoords Workout'!$F:$G,2,0)</f>
        <v>7039</v>
      </c>
      <c r="AA1347" t="b">
        <f>OR(ISNA(Y1347),ISNA(Z1347))</f>
        <v>0</v>
      </c>
    </row>
    <row r="1348" spans="1:27" x14ac:dyDescent="0.25">
      <c r="A1348">
        <v>311</v>
      </c>
      <c r="B1348" t="s">
        <v>24</v>
      </c>
      <c r="C1348" t="s">
        <v>44</v>
      </c>
      <c r="D1348" t="s">
        <v>43</v>
      </c>
      <c r="E1348">
        <v>11</v>
      </c>
      <c r="F1348" t="s">
        <v>37</v>
      </c>
      <c r="G1348">
        <v>100</v>
      </c>
      <c r="H1348" t="s">
        <v>27</v>
      </c>
      <c r="I1348" t="s">
        <v>38</v>
      </c>
      <c r="J1348" t="s">
        <v>39</v>
      </c>
      <c r="K1348" t="s">
        <v>30</v>
      </c>
      <c r="L1348" t="s">
        <v>31</v>
      </c>
      <c r="M1348">
        <v>3</v>
      </c>
      <c r="N1348" t="s">
        <v>40</v>
      </c>
      <c r="O1348" t="s">
        <v>41</v>
      </c>
      <c r="P1348">
        <v>51.526499999999999</v>
      </c>
      <c r="Q1348">
        <v>336394.53519999998</v>
      </c>
      <c r="R1348">
        <v>3062035.8415000001</v>
      </c>
      <c r="S1348">
        <v>336360.8346</v>
      </c>
      <c r="T1348">
        <v>3061996.8640000001</v>
      </c>
      <c r="U1348">
        <v>5.1526000000000002E-2</v>
      </c>
      <c r="V1348" t="str">
        <f>VLOOKUP(C1348,'Lines LookUp'!$B$1:$C$12,2,0)</f>
        <v>IM2</v>
      </c>
      <c r="W1348" t="str">
        <f>ROUNDUP(Q1348,3)&amp;"-"&amp;ROUNDUP(R1348,3)</f>
        <v>336394.536-3062035.842</v>
      </c>
      <c r="X1348" t="str">
        <f>ROUNDUP(S1348,3)&amp;"-"&amp;ROUNDUP(T1348,3)</f>
        <v>336360.835-3061996.864</v>
      </c>
      <c r="Y1348">
        <f>VLOOKUP(W1348&amp;"-"&amp;V1348,'Buscoords Workout'!$F:$G,2,0)</f>
        <v>7039</v>
      </c>
      <c r="Z1348">
        <f>VLOOKUP(X1348&amp;"-"&amp;V1348,'Buscoords Workout'!$F:$G,2,0)</f>
        <v>7040</v>
      </c>
      <c r="AA1348" t="b">
        <f>OR(ISNA(Y1348),ISNA(Z1348))</f>
        <v>0</v>
      </c>
    </row>
    <row r="1349" spans="1:27" x14ac:dyDescent="0.25">
      <c r="A1349">
        <v>312</v>
      </c>
      <c r="B1349" t="s">
        <v>24</v>
      </c>
      <c r="C1349" t="s">
        <v>44</v>
      </c>
      <c r="D1349" t="s">
        <v>43</v>
      </c>
      <c r="E1349">
        <v>11</v>
      </c>
      <c r="F1349" t="s">
        <v>37</v>
      </c>
      <c r="G1349">
        <v>100</v>
      </c>
      <c r="H1349" t="s">
        <v>27</v>
      </c>
      <c r="I1349" t="s">
        <v>38</v>
      </c>
      <c r="J1349" t="s">
        <v>39</v>
      </c>
      <c r="K1349" t="s">
        <v>30</v>
      </c>
      <c r="L1349" t="s">
        <v>31</v>
      </c>
      <c r="M1349">
        <v>3</v>
      </c>
      <c r="N1349" t="s">
        <v>40</v>
      </c>
      <c r="O1349" t="s">
        <v>41</v>
      </c>
      <c r="P1349">
        <v>27.7194</v>
      </c>
      <c r="Q1349">
        <v>336360.8346</v>
      </c>
      <c r="R1349">
        <v>3061996.8640000001</v>
      </c>
      <c r="S1349">
        <v>336342.28865100001</v>
      </c>
      <c r="T1349">
        <v>3061976.2627300001</v>
      </c>
      <c r="U1349">
        <v>2.7719000000000001E-2</v>
      </c>
      <c r="V1349" t="str">
        <f>VLOOKUP(C1349,'Lines LookUp'!$B$1:$C$12,2,0)</f>
        <v>IM2</v>
      </c>
      <c r="W1349" t="str">
        <f>ROUNDUP(Q1349,3)&amp;"-"&amp;ROUNDUP(R1349,3)</f>
        <v>336360.835-3061996.864</v>
      </c>
      <c r="X1349" t="str">
        <f>ROUNDUP(S1349,3)&amp;"-"&amp;ROUNDUP(T1349,3)</f>
        <v>336342.289-3061976.263</v>
      </c>
      <c r="Y1349">
        <f>VLOOKUP(W1349&amp;"-"&amp;V1349,'Buscoords Workout'!$F:$G,2,0)</f>
        <v>7040</v>
      </c>
      <c r="Z1349">
        <f>VLOOKUP(X1349&amp;"-"&amp;V1349,'Buscoords Workout'!$F:$G,2,0)</f>
        <v>7079</v>
      </c>
      <c r="AA1349" t="b">
        <f>OR(ISNA(Y1349),ISNA(Z1349))</f>
        <v>0</v>
      </c>
    </row>
    <row r="1350" spans="1:27" x14ac:dyDescent="0.25">
      <c r="A1350">
        <v>313</v>
      </c>
      <c r="B1350" t="s">
        <v>24</v>
      </c>
      <c r="C1350" t="s">
        <v>44</v>
      </c>
      <c r="D1350" t="s">
        <v>43</v>
      </c>
      <c r="E1350">
        <v>11</v>
      </c>
      <c r="F1350" t="s">
        <v>37</v>
      </c>
      <c r="G1350">
        <v>100</v>
      </c>
      <c r="H1350" t="s">
        <v>27</v>
      </c>
      <c r="I1350" t="s">
        <v>38</v>
      </c>
      <c r="J1350" t="s">
        <v>39</v>
      </c>
      <c r="K1350" t="s">
        <v>30</v>
      </c>
      <c r="L1350" t="s">
        <v>31</v>
      </c>
      <c r="M1350">
        <v>3</v>
      </c>
      <c r="N1350" t="s">
        <v>40</v>
      </c>
      <c r="O1350" t="s">
        <v>41</v>
      </c>
      <c r="P1350">
        <v>37.848500000000001</v>
      </c>
      <c r="Q1350">
        <v>336342.28865100001</v>
      </c>
      <c r="R1350">
        <v>3061976.2627300001</v>
      </c>
      <c r="S1350">
        <v>336316.9657</v>
      </c>
      <c r="T1350">
        <v>3061948.1334000002</v>
      </c>
      <c r="U1350">
        <v>3.7849000000000001E-2</v>
      </c>
      <c r="V1350" t="str">
        <f>VLOOKUP(C1350,'Lines LookUp'!$B$1:$C$12,2,0)</f>
        <v>IM2</v>
      </c>
      <c r="W1350" t="str">
        <f>ROUNDUP(Q1350,3)&amp;"-"&amp;ROUNDUP(R1350,3)</f>
        <v>336342.289-3061976.263</v>
      </c>
      <c r="X1350" t="str">
        <f>ROUNDUP(S1350,3)&amp;"-"&amp;ROUNDUP(T1350,3)</f>
        <v>336316.966-3061948.134</v>
      </c>
      <c r="Y1350">
        <f>VLOOKUP(W1350&amp;"-"&amp;V1350,'Buscoords Workout'!$F:$G,2,0)</f>
        <v>7079</v>
      </c>
      <c r="Z1350">
        <f>VLOOKUP(X1350&amp;"-"&amp;V1350,'Buscoords Workout'!$F:$G,2,0)</f>
        <v>7041</v>
      </c>
      <c r="AA1350" t="b">
        <f>OR(ISNA(Y1350),ISNA(Z1350))</f>
        <v>0</v>
      </c>
    </row>
    <row r="1351" spans="1:27" x14ac:dyDescent="0.25">
      <c r="A1351">
        <v>314</v>
      </c>
      <c r="B1351" t="s">
        <v>24</v>
      </c>
      <c r="C1351" t="s">
        <v>44</v>
      </c>
      <c r="D1351" t="s">
        <v>43</v>
      </c>
      <c r="E1351">
        <v>11</v>
      </c>
      <c r="F1351" t="s">
        <v>37</v>
      </c>
      <c r="G1351">
        <v>100</v>
      </c>
      <c r="H1351" t="s">
        <v>27</v>
      </c>
      <c r="I1351" t="s">
        <v>38</v>
      </c>
      <c r="J1351" t="s">
        <v>39</v>
      </c>
      <c r="K1351" t="s">
        <v>30</v>
      </c>
      <c r="L1351" t="s">
        <v>31</v>
      </c>
      <c r="M1351">
        <v>3</v>
      </c>
      <c r="N1351" t="s">
        <v>40</v>
      </c>
      <c r="O1351" t="s">
        <v>41</v>
      </c>
      <c r="P1351">
        <v>52.95</v>
      </c>
      <c r="Q1351">
        <v>336316.9657</v>
      </c>
      <c r="R1351">
        <v>3061948.1334000002</v>
      </c>
      <c r="S1351">
        <v>336278.0454</v>
      </c>
      <c r="T1351">
        <v>3061912.2319999998</v>
      </c>
      <c r="U1351">
        <v>5.2949999999999997E-2</v>
      </c>
      <c r="V1351" t="str">
        <f>VLOOKUP(C1351,'Lines LookUp'!$B$1:$C$12,2,0)</f>
        <v>IM2</v>
      </c>
      <c r="W1351" t="str">
        <f>ROUNDUP(Q1351,3)&amp;"-"&amp;ROUNDUP(R1351,3)</f>
        <v>336316.966-3061948.134</v>
      </c>
      <c r="X1351" t="str">
        <f>ROUNDUP(S1351,3)&amp;"-"&amp;ROUNDUP(T1351,3)</f>
        <v>336278.046-3061912.232</v>
      </c>
      <c r="Y1351">
        <f>VLOOKUP(W1351&amp;"-"&amp;V1351,'Buscoords Workout'!$F:$G,2,0)</f>
        <v>7041</v>
      </c>
      <c r="Z1351">
        <f>VLOOKUP(X1351&amp;"-"&amp;V1351,'Buscoords Workout'!$F:$G,2,0)</f>
        <v>7042</v>
      </c>
      <c r="AA1351" t="b">
        <f>OR(ISNA(Y1351),ISNA(Z1351))</f>
        <v>0</v>
      </c>
    </row>
    <row r="1352" spans="1:27" x14ac:dyDescent="0.25">
      <c r="A1352">
        <v>315</v>
      </c>
      <c r="B1352" t="s">
        <v>24</v>
      </c>
      <c r="C1352" t="s">
        <v>44</v>
      </c>
      <c r="D1352" t="s">
        <v>43</v>
      </c>
      <c r="E1352">
        <v>11</v>
      </c>
      <c r="F1352" t="s">
        <v>37</v>
      </c>
      <c r="G1352">
        <v>100</v>
      </c>
      <c r="H1352" t="s">
        <v>27</v>
      </c>
      <c r="I1352" t="s">
        <v>38</v>
      </c>
      <c r="J1352" t="s">
        <v>39</v>
      </c>
      <c r="K1352" t="s">
        <v>30</v>
      </c>
      <c r="L1352" t="s">
        <v>31</v>
      </c>
      <c r="M1352">
        <v>3</v>
      </c>
      <c r="N1352" t="s">
        <v>40</v>
      </c>
      <c r="O1352" t="s">
        <v>41</v>
      </c>
      <c r="P1352">
        <v>98.749899999999997</v>
      </c>
      <c r="Q1352">
        <v>336278.0454</v>
      </c>
      <c r="R1352">
        <v>3061912.2319999998</v>
      </c>
      <c r="S1352">
        <v>336194.54739999998</v>
      </c>
      <c r="T1352">
        <v>3061859.5098999999</v>
      </c>
      <c r="U1352">
        <v>9.8750000000000004E-2</v>
      </c>
      <c r="V1352" t="str">
        <f>VLOOKUP(C1352,'Lines LookUp'!$B$1:$C$12,2,0)</f>
        <v>IM2</v>
      </c>
      <c r="W1352" t="str">
        <f>ROUNDUP(Q1352,3)&amp;"-"&amp;ROUNDUP(R1352,3)</f>
        <v>336278.046-3061912.232</v>
      </c>
      <c r="X1352" t="str">
        <f>ROUNDUP(S1352,3)&amp;"-"&amp;ROUNDUP(T1352,3)</f>
        <v>336194.548-3061859.51</v>
      </c>
      <c r="Y1352">
        <f>VLOOKUP(W1352&amp;"-"&amp;V1352,'Buscoords Workout'!$F:$G,2,0)</f>
        <v>7042</v>
      </c>
      <c r="Z1352">
        <f>VLOOKUP(X1352&amp;"-"&amp;V1352,'Buscoords Workout'!$F:$G,2,0)</f>
        <v>7043</v>
      </c>
      <c r="AA1352" t="b">
        <f>OR(ISNA(Y1352),ISNA(Z1352))</f>
        <v>0</v>
      </c>
    </row>
    <row r="1353" spans="1:27" x14ac:dyDescent="0.25">
      <c r="A1353">
        <v>316</v>
      </c>
      <c r="B1353" t="s">
        <v>24</v>
      </c>
      <c r="C1353" t="s">
        <v>44</v>
      </c>
      <c r="D1353" t="s">
        <v>43</v>
      </c>
      <c r="E1353">
        <v>11</v>
      </c>
      <c r="F1353" t="s">
        <v>37</v>
      </c>
      <c r="G1353">
        <v>100</v>
      </c>
      <c r="H1353" t="s">
        <v>27</v>
      </c>
      <c r="I1353" t="s">
        <v>38</v>
      </c>
      <c r="J1353" t="s">
        <v>39</v>
      </c>
      <c r="K1353" t="s">
        <v>30</v>
      </c>
      <c r="L1353" t="s">
        <v>31</v>
      </c>
      <c r="M1353">
        <v>3</v>
      </c>
      <c r="N1353" t="s">
        <v>40</v>
      </c>
      <c r="O1353" t="s">
        <v>41</v>
      </c>
      <c r="P1353">
        <v>117.849</v>
      </c>
      <c r="Q1353">
        <v>336194.54739999998</v>
      </c>
      <c r="R1353">
        <v>3061859.5098999999</v>
      </c>
      <c r="S1353">
        <v>336088.496132</v>
      </c>
      <c r="T1353">
        <v>3061808.1133500002</v>
      </c>
      <c r="U1353">
        <v>0.117849</v>
      </c>
      <c r="V1353" t="str">
        <f>VLOOKUP(C1353,'Lines LookUp'!$B$1:$C$12,2,0)</f>
        <v>IM2</v>
      </c>
      <c r="W1353" t="str">
        <f>ROUNDUP(Q1353,3)&amp;"-"&amp;ROUNDUP(R1353,3)</f>
        <v>336194.548-3061859.51</v>
      </c>
      <c r="X1353" t="str">
        <f>ROUNDUP(S1353,3)&amp;"-"&amp;ROUNDUP(T1353,3)</f>
        <v>336088.497-3061808.114</v>
      </c>
      <c r="Y1353">
        <f>VLOOKUP(W1353&amp;"-"&amp;V1353,'Buscoords Workout'!$F:$G,2,0)</f>
        <v>7043</v>
      </c>
      <c r="Z1353">
        <f>VLOOKUP(X1353&amp;"-"&amp;V1353,'Buscoords Workout'!$F:$G,2,0)</f>
        <v>7078</v>
      </c>
      <c r="AA1353" t="b">
        <f>OR(ISNA(Y1353),ISNA(Z1353))</f>
        <v>0</v>
      </c>
    </row>
    <row r="1354" spans="1:27" x14ac:dyDescent="0.25">
      <c r="A1354">
        <v>317</v>
      </c>
      <c r="B1354" t="s">
        <v>24</v>
      </c>
      <c r="C1354" t="s">
        <v>44</v>
      </c>
      <c r="D1354" t="s">
        <v>43</v>
      </c>
      <c r="E1354">
        <v>11</v>
      </c>
      <c r="F1354" t="s">
        <v>37</v>
      </c>
      <c r="G1354">
        <v>100</v>
      </c>
      <c r="H1354" t="s">
        <v>27</v>
      </c>
      <c r="I1354" t="s">
        <v>38</v>
      </c>
      <c r="J1354" t="s">
        <v>39</v>
      </c>
      <c r="K1354" t="s">
        <v>30</v>
      </c>
      <c r="L1354" t="s">
        <v>31</v>
      </c>
      <c r="M1354">
        <v>3</v>
      </c>
      <c r="N1354" t="s">
        <v>40</v>
      </c>
      <c r="O1354" t="s">
        <v>41</v>
      </c>
      <c r="P1354">
        <v>3.81351</v>
      </c>
      <c r="Q1354">
        <v>336088.496132</v>
      </c>
      <c r="R1354">
        <v>3061808.1133500002</v>
      </c>
      <c r="S1354">
        <v>336085.06439999997</v>
      </c>
      <c r="T1354">
        <v>3061806.4501999998</v>
      </c>
      <c r="U1354">
        <v>3.8140000000000001E-3</v>
      </c>
      <c r="V1354" t="str">
        <f>VLOOKUP(C1354,'Lines LookUp'!$B$1:$C$12,2,0)</f>
        <v>IM2</v>
      </c>
      <c r="W1354" t="str">
        <f>ROUNDUP(Q1354,3)&amp;"-"&amp;ROUNDUP(R1354,3)</f>
        <v>336088.497-3061808.114</v>
      </c>
      <c r="X1354" t="str">
        <f>ROUNDUP(S1354,3)&amp;"-"&amp;ROUNDUP(T1354,3)</f>
        <v>336085.065-3061806.451</v>
      </c>
      <c r="Y1354">
        <f>VLOOKUP(W1354&amp;"-"&amp;V1354,'Buscoords Workout'!$F:$G,2,0)</f>
        <v>7078</v>
      </c>
      <c r="Z1354">
        <f>VLOOKUP(X1354&amp;"-"&amp;V1354,'Buscoords Workout'!$F:$G,2,0)</f>
        <v>7044</v>
      </c>
      <c r="AA1354" t="b">
        <f>OR(ISNA(Y1354),ISNA(Z1354))</f>
        <v>0</v>
      </c>
    </row>
    <row r="1355" spans="1:27" x14ac:dyDescent="0.25">
      <c r="A1355">
        <v>318</v>
      </c>
      <c r="B1355" t="s">
        <v>24</v>
      </c>
      <c r="C1355" t="s">
        <v>44</v>
      </c>
      <c r="D1355" t="s">
        <v>43</v>
      </c>
      <c r="E1355">
        <v>11</v>
      </c>
      <c r="F1355" t="s">
        <v>37</v>
      </c>
      <c r="G1355">
        <v>100</v>
      </c>
      <c r="H1355" t="s">
        <v>27</v>
      </c>
      <c r="I1355" t="s">
        <v>38</v>
      </c>
      <c r="J1355" t="s">
        <v>39</v>
      </c>
      <c r="K1355" t="s">
        <v>30</v>
      </c>
      <c r="L1355" t="s">
        <v>31</v>
      </c>
      <c r="M1355">
        <v>3</v>
      </c>
      <c r="N1355" t="s">
        <v>40</v>
      </c>
      <c r="O1355" t="s">
        <v>41</v>
      </c>
      <c r="P1355">
        <v>1.4577899999999999</v>
      </c>
      <c r="Q1355">
        <v>336085.06439999997</v>
      </c>
      <c r="R1355">
        <v>3061806.4501999998</v>
      </c>
      <c r="S1355">
        <v>336083.75255799998</v>
      </c>
      <c r="T1355">
        <v>3061805.8144100001</v>
      </c>
      <c r="U1355">
        <v>1.4580000000000001E-3</v>
      </c>
      <c r="V1355" t="str">
        <f>VLOOKUP(C1355,'Lines LookUp'!$B$1:$C$12,2,0)</f>
        <v>IM2</v>
      </c>
      <c r="W1355" t="str">
        <f>ROUNDUP(Q1355,3)&amp;"-"&amp;ROUNDUP(R1355,3)</f>
        <v>336085.065-3061806.451</v>
      </c>
      <c r="X1355" t="str">
        <f>ROUNDUP(S1355,3)&amp;"-"&amp;ROUNDUP(T1355,3)</f>
        <v>336083.753-3061805.815</v>
      </c>
      <c r="Y1355">
        <f>VLOOKUP(W1355&amp;"-"&amp;V1355,'Buscoords Workout'!$F:$G,2,0)</f>
        <v>7044</v>
      </c>
      <c r="Z1355">
        <f>VLOOKUP(X1355&amp;"-"&amp;V1355,'Buscoords Workout'!$F:$G,2,0)</f>
        <v>7077</v>
      </c>
      <c r="AA1355" t="b">
        <f>OR(ISNA(Y1355),ISNA(Z1355))</f>
        <v>0</v>
      </c>
    </row>
    <row r="1356" spans="1:27" x14ac:dyDescent="0.25">
      <c r="A1356">
        <v>319</v>
      </c>
      <c r="B1356" t="s">
        <v>24</v>
      </c>
      <c r="C1356" t="s">
        <v>44</v>
      </c>
      <c r="D1356" t="s">
        <v>43</v>
      </c>
      <c r="E1356">
        <v>11</v>
      </c>
      <c r="F1356" t="s">
        <v>37</v>
      </c>
      <c r="G1356">
        <v>100</v>
      </c>
      <c r="H1356" t="s">
        <v>27</v>
      </c>
      <c r="I1356" t="s">
        <v>38</v>
      </c>
      <c r="J1356" t="s">
        <v>39</v>
      </c>
      <c r="K1356" t="s">
        <v>30</v>
      </c>
      <c r="L1356" t="s">
        <v>31</v>
      </c>
      <c r="M1356">
        <v>3</v>
      </c>
      <c r="N1356" t="s">
        <v>40</v>
      </c>
      <c r="O1356" t="s">
        <v>41</v>
      </c>
      <c r="P1356">
        <v>3.0640200000000002</v>
      </c>
      <c r="Q1356">
        <v>336083.75255799998</v>
      </c>
      <c r="R1356">
        <v>3061805.8144100001</v>
      </c>
      <c r="S1356">
        <v>336080.99530000001</v>
      </c>
      <c r="T1356">
        <v>3061804.4780999999</v>
      </c>
      <c r="U1356">
        <v>3.0639999999999999E-3</v>
      </c>
      <c r="V1356" t="str">
        <f>VLOOKUP(C1356,'Lines LookUp'!$B$1:$C$12,2,0)</f>
        <v>IM2</v>
      </c>
      <c r="W1356" t="str">
        <f>ROUNDUP(Q1356,3)&amp;"-"&amp;ROUNDUP(R1356,3)</f>
        <v>336083.753-3061805.815</v>
      </c>
      <c r="X1356" t="str">
        <f>ROUNDUP(S1356,3)&amp;"-"&amp;ROUNDUP(T1356,3)</f>
        <v>336080.996-3061804.479</v>
      </c>
      <c r="Y1356">
        <f>VLOOKUP(W1356&amp;"-"&amp;V1356,'Buscoords Workout'!$F:$G,2,0)</f>
        <v>7077</v>
      </c>
      <c r="Z1356">
        <f>VLOOKUP(X1356&amp;"-"&amp;V1356,'Buscoords Workout'!$F:$G,2,0)</f>
        <v>7045</v>
      </c>
      <c r="AA1356" t="b">
        <f>OR(ISNA(Y1356),ISNA(Z1356))</f>
        <v>0</v>
      </c>
    </row>
    <row r="1357" spans="1:27" x14ac:dyDescent="0.25">
      <c r="A1357">
        <v>320</v>
      </c>
      <c r="B1357" t="s">
        <v>24</v>
      </c>
      <c r="C1357" t="s">
        <v>44</v>
      </c>
      <c r="D1357" t="s">
        <v>43</v>
      </c>
      <c r="E1357">
        <v>11</v>
      </c>
      <c r="F1357" t="s">
        <v>37</v>
      </c>
      <c r="G1357">
        <v>100</v>
      </c>
      <c r="H1357" t="s">
        <v>27</v>
      </c>
      <c r="I1357" t="s">
        <v>38</v>
      </c>
      <c r="J1357" t="s">
        <v>39</v>
      </c>
      <c r="K1357" t="s">
        <v>30</v>
      </c>
      <c r="L1357" t="s">
        <v>31</v>
      </c>
      <c r="M1357">
        <v>3</v>
      </c>
      <c r="N1357" t="s">
        <v>40</v>
      </c>
      <c r="O1357" t="s">
        <v>41</v>
      </c>
      <c r="P1357">
        <v>108.509</v>
      </c>
      <c r="Q1357">
        <v>336080.99530000001</v>
      </c>
      <c r="R1357">
        <v>3061804.4780999999</v>
      </c>
      <c r="S1357">
        <v>335987.2352</v>
      </c>
      <c r="T1357">
        <v>3061749.8590000002</v>
      </c>
      <c r="U1357">
        <v>0.10850899999999999</v>
      </c>
      <c r="V1357" t="str">
        <f>VLOOKUP(C1357,'Lines LookUp'!$B$1:$C$12,2,0)</f>
        <v>IM2</v>
      </c>
      <c r="W1357" t="str">
        <f>ROUNDUP(Q1357,3)&amp;"-"&amp;ROUNDUP(R1357,3)</f>
        <v>336080.996-3061804.479</v>
      </c>
      <c r="X1357" t="str">
        <f>ROUNDUP(S1357,3)&amp;"-"&amp;ROUNDUP(T1357,3)</f>
        <v>335987.236-3061749.859</v>
      </c>
      <c r="Y1357">
        <f>VLOOKUP(W1357&amp;"-"&amp;V1357,'Buscoords Workout'!$F:$G,2,0)</f>
        <v>7045</v>
      </c>
      <c r="Z1357">
        <f>VLOOKUP(X1357&amp;"-"&amp;V1357,'Buscoords Workout'!$F:$G,2,0)</f>
        <v>7046</v>
      </c>
      <c r="AA1357" t="b">
        <f>OR(ISNA(Y1357),ISNA(Z1357))</f>
        <v>0</v>
      </c>
    </row>
    <row r="1358" spans="1:27" x14ac:dyDescent="0.25">
      <c r="A1358">
        <v>321</v>
      </c>
      <c r="B1358" t="s">
        <v>24</v>
      </c>
      <c r="C1358" t="s">
        <v>44</v>
      </c>
      <c r="D1358" t="s">
        <v>43</v>
      </c>
      <c r="E1358">
        <v>11</v>
      </c>
      <c r="F1358" t="s">
        <v>37</v>
      </c>
      <c r="G1358">
        <v>100</v>
      </c>
      <c r="H1358" t="s">
        <v>27</v>
      </c>
      <c r="I1358" t="s">
        <v>38</v>
      </c>
      <c r="J1358" t="s">
        <v>39</v>
      </c>
      <c r="K1358" t="s">
        <v>30</v>
      </c>
      <c r="L1358" t="s">
        <v>31</v>
      </c>
      <c r="M1358">
        <v>3</v>
      </c>
      <c r="N1358" t="s">
        <v>40</v>
      </c>
      <c r="O1358" t="s">
        <v>41</v>
      </c>
      <c r="P1358">
        <v>15.6396</v>
      </c>
      <c r="Q1358">
        <v>335987.2352</v>
      </c>
      <c r="R1358">
        <v>3061749.8590000002</v>
      </c>
      <c r="S1358">
        <v>335973.64899399999</v>
      </c>
      <c r="T1358">
        <v>3061742.1123100002</v>
      </c>
      <c r="U1358">
        <v>1.5640000000000001E-2</v>
      </c>
      <c r="V1358" t="str">
        <f>VLOOKUP(C1358,'Lines LookUp'!$B$1:$C$12,2,0)</f>
        <v>IM2</v>
      </c>
      <c r="W1358" t="str">
        <f>ROUNDUP(Q1358,3)&amp;"-"&amp;ROUNDUP(R1358,3)</f>
        <v>335987.236-3061749.859</v>
      </c>
      <c r="X1358" t="str">
        <f>ROUNDUP(S1358,3)&amp;"-"&amp;ROUNDUP(T1358,3)</f>
        <v>335973.649-3061742.113</v>
      </c>
      <c r="Y1358">
        <f>VLOOKUP(W1358&amp;"-"&amp;V1358,'Buscoords Workout'!$F:$G,2,0)</f>
        <v>7046</v>
      </c>
      <c r="Z1358">
        <f>VLOOKUP(X1358&amp;"-"&amp;V1358,'Buscoords Workout'!$F:$G,2,0)</f>
        <v>7076</v>
      </c>
      <c r="AA1358" t="b">
        <f>OR(ISNA(Y1358),ISNA(Z1358))</f>
        <v>0</v>
      </c>
    </row>
    <row r="1359" spans="1:27" x14ac:dyDescent="0.25">
      <c r="A1359">
        <v>322</v>
      </c>
      <c r="B1359" t="s">
        <v>24</v>
      </c>
      <c r="C1359" t="s">
        <v>44</v>
      </c>
      <c r="D1359" t="s">
        <v>43</v>
      </c>
      <c r="E1359">
        <v>11</v>
      </c>
      <c r="F1359" t="s">
        <v>37</v>
      </c>
      <c r="G1359">
        <v>100</v>
      </c>
      <c r="H1359" t="s">
        <v>27</v>
      </c>
      <c r="I1359" t="s">
        <v>38</v>
      </c>
      <c r="J1359" t="s">
        <v>39</v>
      </c>
      <c r="K1359" t="s">
        <v>30</v>
      </c>
      <c r="L1359" t="s">
        <v>31</v>
      </c>
      <c r="M1359">
        <v>3</v>
      </c>
      <c r="N1359" t="s">
        <v>40</v>
      </c>
      <c r="O1359" t="s">
        <v>41</v>
      </c>
      <c r="P1359">
        <v>86.579099999999997</v>
      </c>
      <c r="Q1359">
        <v>335973.64899399999</v>
      </c>
      <c r="R1359">
        <v>3061742.1123100002</v>
      </c>
      <c r="S1359">
        <v>335898.43709999998</v>
      </c>
      <c r="T1359">
        <v>3061699.2274000002</v>
      </c>
      <c r="U1359">
        <v>8.6579000000000003E-2</v>
      </c>
      <c r="V1359" t="str">
        <f>VLOOKUP(C1359,'Lines LookUp'!$B$1:$C$12,2,0)</f>
        <v>IM2</v>
      </c>
      <c r="W1359" t="str">
        <f>ROUNDUP(Q1359,3)&amp;"-"&amp;ROUNDUP(R1359,3)</f>
        <v>335973.649-3061742.113</v>
      </c>
      <c r="X1359" t="str">
        <f>ROUNDUP(S1359,3)&amp;"-"&amp;ROUNDUP(T1359,3)</f>
        <v>335898.438-3061699.228</v>
      </c>
      <c r="Y1359">
        <f>VLOOKUP(W1359&amp;"-"&amp;V1359,'Buscoords Workout'!$F:$G,2,0)</f>
        <v>7076</v>
      </c>
      <c r="Z1359">
        <f>VLOOKUP(X1359&amp;"-"&amp;V1359,'Buscoords Workout'!$F:$G,2,0)</f>
        <v>7047</v>
      </c>
      <c r="AA1359" t="b">
        <f>OR(ISNA(Y1359),ISNA(Z1359))</f>
        <v>0</v>
      </c>
    </row>
    <row r="1360" spans="1:27" x14ac:dyDescent="0.25">
      <c r="A1360">
        <v>323</v>
      </c>
      <c r="B1360" t="s">
        <v>24</v>
      </c>
      <c r="C1360" t="s">
        <v>44</v>
      </c>
      <c r="D1360" t="s">
        <v>43</v>
      </c>
      <c r="E1360">
        <v>11</v>
      </c>
      <c r="F1360" t="s">
        <v>37</v>
      </c>
      <c r="G1360">
        <v>100</v>
      </c>
      <c r="H1360" t="s">
        <v>27</v>
      </c>
      <c r="I1360" t="s">
        <v>38</v>
      </c>
      <c r="J1360" t="s">
        <v>39</v>
      </c>
      <c r="K1360" t="s">
        <v>30</v>
      </c>
      <c r="L1360" t="s">
        <v>31</v>
      </c>
      <c r="M1360">
        <v>3</v>
      </c>
      <c r="N1360" t="s">
        <v>40</v>
      </c>
      <c r="O1360" t="s">
        <v>41</v>
      </c>
      <c r="P1360">
        <v>0.78774699999999998</v>
      </c>
      <c r="Q1360">
        <v>335898.43709999998</v>
      </c>
      <c r="R1360">
        <v>3061699.2274000002</v>
      </c>
      <c r="S1360">
        <v>335897.75277600001</v>
      </c>
      <c r="T1360">
        <v>3061698.83721</v>
      </c>
      <c r="U1360">
        <v>7.8799999999999996E-4</v>
      </c>
      <c r="V1360" t="str">
        <f>VLOOKUP(C1360,'Lines LookUp'!$B$1:$C$12,2,0)</f>
        <v>IM2</v>
      </c>
      <c r="W1360" t="str">
        <f>ROUNDUP(Q1360,3)&amp;"-"&amp;ROUNDUP(R1360,3)</f>
        <v>335898.438-3061699.228</v>
      </c>
      <c r="X1360" t="str">
        <f>ROUNDUP(S1360,3)&amp;"-"&amp;ROUNDUP(T1360,3)</f>
        <v>335897.753-3061698.838</v>
      </c>
      <c r="Y1360">
        <f>VLOOKUP(W1360&amp;"-"&amp;V1360,'Buscoords Workout'!$F:$G,2,0)</f>
        <v>7047</v>
      </c>
      <c r="Z1360">
        <f>VLOOKUP(X1360&amp;"-"&amp;V1360,'Buscoords Workout'!$F:$G,2,0)</f>
        <v>7075</v>
      </c>
      <c r="AA1360" t="b">
        <f>OR(ISNA(Y1360),ISNA(Z1360))</f>
        <v>0</v>
      </c>
    </row>
    <row r="1361" spans="1:27" x14ac:dyDescent="0.25">
      <c r="A1361">
        <v>324</v>
      </c>
      <c r="B1361" t="s">
        <v>24</v>
      </c>
      <c r="C1361" t="s">
        <v>44</v>
      </c>
      <c r="D1361" t="s">
        <v>43</v>
      </c>
      <c r="E1361">
        <v>11</v>
      </c>
      <c r="F1361" t="s">
        <v>37</v>
      </c>
      <c r="G1361">
        <v>100</v>
      </c>
      <c r="H1361" t="s">
        <v>27</v>
      </c>
      <c r="I1361" t="s">
        <v>38</v>
      </c>
      <c r="J1361" t="s">
        <v>39</v>
      </c>
      <c r="K1361" t="s">
        <v>30</v>
      </c>
      <c r="L1361" t="s">
        <v>31</v>
      </c>
      <c r="M1361">
        <v>3</v>
      </c>
      <c r="N1361" t="s">
        <v>40</v>
      </c>
      <c r="O1361" t="s">
        <v>41</v>
      </c>
      <c r="P1361">
        <v>18.363299999999999</v>
      </c>
      <c r="Q1361">
        <v>335897.75277600001</v>
      </c>
      <c r="R1361">
        <v>3061698.83721</v>
      </c>
      <c r="S1361">
        <v>335881.80040000001</v>
      </c>
      <c r="T1361">
        <v>3061689.7415</v>
      </c>
      <c r="U1361">
        <v>1.8363000000000001E-2</v>
      </c>
      <c r="V1361" t="str">
        <f>VLOOKUP(C1361,'Lines LookUp'!$B$1:$C$12,2,0)</f>
        <v>IM2</v>
      </c>
      <c r="W1361" t="str">
        <f>ROUNDUP(Q1361,3)&amp;"-"&amp;ROUNDUP(R1361,3)</f>
        <v>335897.753-3061698.838</v>
      </c>
      <c r="X1361" t="str">
        <f>ROUNDUP(S1361,3)&amp;"-"&amp;ROUNDUP(T1361,3)</f>
        <v>335881.801-3061689.742</v>
      </c>
      <c r="Y1361">
        <f>VLOOKUP(W1361&amp;"-"&amp;V1361,'Buscoords Workout'!$F:$G,2,0)</f>
        <v>7075</v>
      </c>
      <c r="Z1361">
        <f>VLOOKUP(X1361&amp;"-"&amp;V1361,'Buscoords Workout'!$F:$G,2,0)</f>
        <v>7048</v>
      </c>
      <c r="AA1361" t="b">
        <f>OR(ISNA(Y1361),ISNA(Z1361))</f>
        <v>0</v>
      </c>
    </row>
    <row r="1362" spans="1:27" x14ac:dyDescent="0.25">
      <c r="A1362">
        <v>325</v>
      </c>
      <c r="B1362" t="s">
        <v>24</v>
      </c>
      <c r="C1362" t="s">
        <v>44</v>
      </c>
      <c r="D1362" t="s">
        <v>43</v>
      </c>
      <c r="E1362">
        <v>11</v>
      </c>
      <c r="F1362" t="s">
        <v>37</v>
      </c>
      <c r="G1362">
        <v>100</v>
      </c>
      <c r="H1362" t="s">
        <v>27</v>
      </c>
      <c r="I1362" t="s">
        <v>38</v>
      </c>
      <c r="J1362" t="s">
        <v>39</v>
      </c>
      <c r="K1362" t="s">
        <v>30</v>
      </c>
      <c r="L1362" t="s">
        <v>31</v>
      </c>
      <c r="M1362">
        <v>3</v>
      </c>
      <c r="N1362" t="s">
        <v>40</v>
      </c>
      <c r="O1362" t="s">
        <v>41</v>
      </c>
      <c r="P1362">
        <v>59.897199999999998</v>
      </c>
      <c r="Q1362">
        <v>335881.80040000001</v>
      </c>
      <c r="R1362">
        <v>3061689.7415</v>
      </c>
      <c r="S1362">
        <v>335830.24257399997</v>
      </c>
      <c r="T1362">
        <v>3061659.25428</v>
      </c>
      <c r="U1362">
        <v>5.9896999999999999E-2</v>
      </c>
      <c r="V1362" t="str">
        <f>VLOOKUP(C1362,'Lines LookUp'!$B$1:$C$12,2,0)</f>
        <v>IM2</v>
      </c>
      <c r="W1362" t="str">
        <f>ROUNDUP(Q1362,3)&amp;"-"&amp;ROUNDUP(R1362,3)</f>
        <v>335881.801-3061689.742</v>
      </c>
      <c r="X1362" t="str">
        <f>ROUNDUP(S1362,3)&amp;"-"&amp;ROUNDUP(T1362,3)</f>
        <v>335830.243-3061659.255</v>
      </c>
      <c r="Y1362">
        <f>VLOOKUP(W1362&amp;"-"&amp;V1362,'Buscoords Workout'!$F:$G,2,0)</f>
        <v>7048</v>
      </c>
      <c r="Z1362">
        <f>VLOOKUP(X1362&amp;"-"&amp;V1362,'Buscoords Workout'!$F:$G,2,0)</f>
        <v>7074</v>
      </c>
      <c r="AA1362" t="b">
        <f>OR(ISNA(Y1362),ISNA(Z1362))</f>
        <v>0</v>
      </c>
    </row>
    <row r="1363" spans="1:27" x14ac:dyDescent="0.25">
      <c r="A1363">
        <v>326</v>
      </c>
      <c r="B1363" t="s">
        <v>24</v>
      </c>
      <c r="C1363" t="s">
        <v>44</v>
      </c>
      <c r="D1363" t="s">
        <v>43</v>
      </c>
      <c r="E1363">
        <v>11</v>
      </c>
      <c r="F1363" t="s">
        <v>37</v>
      </c>
      <c r="G1363">
        <v>100</v>
      </c>
      <c r="H1363" t="s">
        <v>27</v>
      </c>
      <c r="I1363" t="s">
        <v>38</v>
      </c>
      <c r="J1363" t="s">
        <v>39</v>
      </c>
      <c r="K1363" t="s">
        <v>30</v>
      </c>
      <c r="L1363" t="s">
        <v>31</v>
      </c>
      <c r="M1363">
        <v>3</v>
      </c>
      <c r="N1363" t="s">
        <v>40</v>
      </c>
      <c r="O1363" t="s">
        <v>41</v>
      </c>
      <c r="P1363">
        <v>68.088399999999993</v>
      </c>
      <c r="Q1363">
        <v>335830.24257399997</v>
      </c>
      <c r="R1363">
        <v>3061659.25428</v>
      </c>
      <c r="S1363">
        <v>335771.63400000002</v>
      </c>
      <c r="T1363">
        <v>3061624.5978000001</v>
      </c>
      <c r="U1363">
        <v>6.8087999999999996E-2</v>
      </c>
      <c r="V1363" t="str">
        <f>VLOOKUP(C1363,'Lines LookUp'!$B$1:$C$12,2,0)</f>
        <v>IM2</v>
      </c>
      <c r="W1363" t="str">
        <f>ROUNDUP(Q1363,3)&amp;"-"&amp;ROUNDUP(R1363,3)</f>
        <v>335830.243-3061659.255</v>
      </c>
      <c r="X1363" t="str">
        <f>ROUNDUP(S1363,3)&amp;"-"&amp;ROUNDUP(T1363,3)</f>
        <v>335771.634-3061624.598</v>
      </c>
      <c r="Y1363">
        <f>VLOOKUP(W1363&amp;"-"&amp;V1363,'Buscoords Workout'!$F:$G,2,0)</f>
        <v>7074</v>
      </c>
      <c r="Z1363">
        <f>VLOOKUP(X1363&amp;"-"&amp;V1363,'Buscoords Workout'!$F:$G,2,0)</f>
        <v>7049</v>
      </c>
      <c r="AA1363" t="b">
        <f>OR(ISNA(Y1363),ISNA(Z1363))</f>
        <v>0</v>
      </c>
    </row>
    <row r="1364" spans="1:27" x14ac:dyDescent="0.25">
      <c r="A1364">
        <v>327</v>
      </c>
      <c r="B1364" t="s">
        <v>24</v>
      </c>
      <c r="C1364" t="s">
        <v>44</v>
      </c>
      <c r="D1364" t="s">
        <v>43</v>
      </c>
      <c r="E1364">
        <v>11</v>
      </c>
      <c r="F1364" t="s">
        <v>37</v>
      </c>
      <c r="G1364">
        <v>100</v>
      </c>
      <c r="H1364" t="s">
        <v>27</v>
      </c>
      <c r="I1364" t="s">
        <v>38</v>
      </c>
      <c r="J1364" t="s">
        <v>39</v>
      </c>
      <c r="K1364" t="s">
        <v>30</v>
      </c>
      <c r="L1364" t="s">
        <v>31</v>
      </c>
      <c r="M1364">
        <v>3</v>
      </c>
      <c r="N1364" t="s">
        <v>40</v>
      </c>
      <c r="O1364" t="s">
        <v>41</v>
      </c>
      <c r="P1364">
        <v>158.07499999999999</v>
      </c>
      <c r="Q1364">
        <v>335771.63400000002</v>
      </c>
      <c r="R1364">
        <v>3061624.5978000001</v>
      </c>
      <c r="S1364">
        <v>335633.89140000002</v>
      </c>
      <c r="T1364">
        <v>3061547.0440000002</v>
      </c>
      <c r="U1364">
        <v>0.15807499999999999</v>
      </c>
      <c r="V1364" t="str">
        <f>VLOOKUP(C1364,'Lines LookUp'!$B$1:$C$12,2,0)</f>
        <v>IM2</v>
      </c>
      <c r="W1364" t="str">
        <f>ROUNDUP(Q1364,3)&amp;"-"&amp;ROUNDUP(R1364,3)</f>
        <v>335771.634-3061624.598</v>
      </c>
      <c r="X1364" t="str">
        <f>ROUNDUP(S1364,3)&amp;"-"&amp;ROUNDUP(T1364,3)</f>
        <v>335633.892-3061547.044</v>
      </c>
      <c r="Y1364">
        <f>VLOOKUP(W1364&amp;"-"&amp;V1364,'Buscoords Workout'!$F:$G,2,0)</f>
        <v>7049</v>
      </c>
      <c r="Z1364">
        <f>VLOOKUP(X1364&amp;"-"&amp;V1364,'Buscoords Workout'!$F:$G,2,0)</f>
        <v>7050</v>
      </c>
      <c r="AA1364" t="b">
        <f>OR(ISNA(Y1364),ISNA(Z1364))</f>
        <v>0</v>
      </c>
    </row>
    <row r="1365" spans="1:27" x14ac:dyDescent="0.25">
      <c r="A1365">
        <v>328</v>
      </c>
      <c r="B1365" t="s">
        <v>24</v>
      </c>
      <c r="C1365" t="s">
        <v>44</v>
      </c>
      <c r="D1365" t="s">
        <v>43</v>
      </c>
      <c r="E1365">
        <v>11</v>
      </c>
      <c r="F1365" t="s">
        <v>37</v>
      </c>
      <c r="G1365">
        <v>100</v>
      </c>
      <c r="H1365" t="s">
        <v>27</v>
      </c>
      <c r="I1365" t="s">
        <v>38</v>
      </c>
      <c r="J1365" t="s">
        <v>39</v>
      </c>
      <c r="K1365" t="s">
        <v>30</v>
      </c>
      <c r="L1365" t="s">
        <v>31</v>
      </c>
      <c r="M1365">
        <v>3</v>
      </c>
      <c r="N1365" t="s">
        <v>40</v>
      </c>
      <c r="O1365" t="s">
        <v>41</v>
      </c>
      <c r="P1365">
        <v>8.41723</v>
      </c>
      <c r="Q1365">
        <v>335633.89140000002</v>
      </c>
      <c r="R1365">
        <v>3061547.0440000002</v>
      </c>
      <c r="S1365">
        <v>335627.05949999997</v>
      </c>
      <c r="T1365">
        <v>3061542.1272</v>
      </c>
      <c r="U1365">
        <v>8.4169999999999991E-3</v>
      </c>
      <c r="V1365" t="str">
        <f>VLOOKUP(C1365,'Lines LookUp'!$B$1:$C$12,2,0)</f>
        <v>IM2</v>
      </c>
      <c r="W1365" t="str">
        <f>ROUNDUP(Q1365,3)&amp;"-"&amp;ROUNDUP(R1365,3)</f>
        <v>335633.892-3061547.044</v>
      </c>
      <c r="X1365" t="str">
        <f>ROUNDUP(S1365,3)&amp;"-"&amp;ROUNDUP(T1365,3)</f>
        <v>335627.06-3061542.128</v>
      </c>
      <c r="Y1365">
        <f>VLOOKUP(W1365&amp;"-"&amp;V1365,'Buscoords Workout'!$F:$G,2,0)</f>
        <v>7050</v>
      </c>
      <c r="Z1365">
        <f>VLOOKUP(X1365&amp;"-"&amp;V1365,'Buscoords Workout'!$F:$G,2,0)</f>
        <v>7051</v>
      </c>
      <c r="AA1365" t="b">
        <f>OR(ISNA(Y1365),ISNA(Z1365))</f>
        <v>0</v>
      </c>
    </row>
    <row r="1366" spans="1:27" x14ac:dyDescent="0.25">
      <c r="A1366">
        <v>329</v>
      </c>
      <c r="B1366" t="s">
        <v>24</v>
      </c>
      <c r="C1366" t="s">
        <v>44</v>
      </c>
      <c r="D1366" t="s">
        <v>43</v>
      </c>
      <c r="E1366">
        <v>11</v>
      </c>
      <c r="F1366" t="s">
        <v>37</v>
      </c>
      <c r="G1366">
        <v>100</v>
      </c>
      <c r="H1366" t="s">
        <v>27</v>
      </c>
      <c r="I1366" t="s">
        <v>38</v>
      </c>
      <c r="J1366" t="s">
        <v>39</v>
      </c>
      <c r="K1366" t="s">
        <v>30</v>
      </c>
      <c r="L1366" t="s">
        <v>31</v>
      </c>
      <c r="M1366">
        <v>3</v>
      </c>
      <c r="N1366" t="s">
        <v>40</v>
      </c>
      <c r="O1366" t="s">
        <v>41</v>
      </c>
      <c r="P1366">
        <v>20.984300000000001</v>
      </c>
      <c r="Q1366">
        <v>335627.05949999997</v>
      </c>
      <c r="R1366">
        <v>3061542.1272</v>
      </c>
      <c r="S1366">
        <v>335610.02751300001</v>
      </c>
      <c r="T1366">
        <v>3061529.86944</v>
      </c>
      <c r="U1366">
        <v>2.0983999999999999E-2</v>
      </c>
      <c r="V1366" t="str">
        <f>VLOOKUP(C1366,'Lines LookUp'!$B$1:$C$12,2,0)</f>
        <v>IM2</v>
      </c>
      <c r="W1366" t="str">
        <f>ROUNDUP(Q1366,3)&amp;"-"&amp;ROUNDUP(R1366,3)</f>
        <v>335627.06-3061542.128</v>
      </c>
      <c r="X1366" t="str">
        <f>ROUNDUP(S1366,3)&amp;"-"&amp;ROUNDUP(T1366,3)</f>
        <v>335610.028-3061529.87</v>
      </c>
      <c r="Y1366">
        <f>VLOOKUP(W1366&amp;"-"&amp;V1366,'Buscoords Workout'!$F:$G,2,0)</f>
        <v>7051</v>
      </c>
      <c r="Z1366">
        <f>VLOOKUP(X1366&amp;"-"&amp;V1366,'Buscoords Workout'!$F:$G,2,0)</f>
        <v>7073</v>
      </c>
      <c r="AA1366" t="b">
        <f>OR(ISNA(Y1366),ISNA(Z1366))</f>
        <v>0</v>
      </c>
    </row>
    <row r="1367" spans="1:27" x14ac:dyDescent="0.25">
      <c r="A1367">
        <v>330</v>
      </c>
      <c r="B1367" t="s">
        <v>24</v>
      </c>
      <c r="C1367" t="s">
        <v>44</v>
      </c>
      <c r="D1367" t="s">
        <v>43</v>
      </c>
      <c r="E1367">
        <v>11</v>
      </c>
      <c r="F1367" t="s">
        <v>37</v>
      </c>
      <c r="G1367">
        <v>100</v>
      </c>
      <c r="H1367" t="s">
        <v>27</v>
      </c>
      <c r="I1367" t="s">
        <v>38</v>
      </c>
      <c r="J1367" t="s">
        <v>39</v>
      </c>
      <c r="K1367" t="s">
        <v>30</v>
      </c>
      <c r="L1367" t="s">
        <v>31</v>
      </c>
      <c r="M1367">
        <v>3</v>
      </c>
      <c r="N1367" t="s">
        <v>40</v>
      </c>
      <c r="O1367" t="s">
        <v>41</v>
      </c>
      <c r="P1367">
        <v>70.207300000000004</v>
      </c>
      <c r="Q1367">
        <v>335610.02751300001</v>
      </c>
      <c r="R1367">
        <v>3061529.86944</v>
      </c>
      <c r="S1367">
        <v>335553.04350000003</v>
      </c>
      <c r="T1367">
        <v>3061488.8585999999</v>
      </c>
      <c r="U1367">
        <v>7.0207000000000006E-2</v>
      </c>
      <c r="V1367" t="str">
        <f>VLOOKUP(C1367,'Lines LookUp'!$B$1:$C$12,2,0)</f>
        <v>IM2</v>
      </c>
      <c r="W1367" t="str">
        <f>ROUNDUP(Q1367,3)&amp;"-"&amp;ROUNDUP(R1367,3)</f>
        <v>335610.028-3061529.87</v>
      </c>
      <c r="X1367" t="str">
        <f>ROUNDUP(S1367,3)&amp;"-"&amp;ROUNDUP(T1367,3)</f>
        <v>335553.044-3061488.859</v>
      </c>
      <c r="Y1367">
        <f>VLOOKUP(W1367&amp;"-"&amp;V1367,'Buscoords Workout'!$F:$G,2,0)</f>
        <v>7073</v>
      </c>
      <c r="Z1367">
        <f>VLOOKUP(X1367&amp;"-"&amp;V1367,'Buscoords Workout'!$F:$G,2,0)</f>
        <v>7052</v>
      </c>
      <c r="AA1367" t="b">
        <f>OR(ISNA(Y1367),ISNA(Z1367))</f>
        <v>0</v>
      </c>
    </row>
    <row r="1368" spans="1:27" x14ac:dyDescent="0.25">
      <c r="A1368">
        <v>331</v>
      </c>
      <c r="B1368" t="s">
        <v>24</v>
      </c>
      <c r="C1368" t="s">
        <v>44</v>
      </c>
      <c r="D1368" t="s">
        <v>43</v>
      </c>
      <c r="E1368">
        <v>11</v>
      </c>
      <c r="F1368" t="s">
        <v>37</v>
      </c>
      <c r="G1368">
        <v>100</v>
      </c>
      <c r="H1368" t="s">
        <v>27</v>
      </c>
      <c r="I1368" t="s">
        <v>38</v>
      </c>
      <c r="J1368" t="s">
        <v>39</v>
      </c>
      <c r="K1368" t="s">
        <v>30</v>
      </c>
      <c r="L1368" t="s">
        <v>31</v>
      </c>
      <c r="M1368">
        <v>3</v>
      </c>
      <c r="N1368" t="s">
        <v>40</v>
      </c>
      <c r="O1368" t="s">
        <v>41</v>
      </c>
      <c r="P1368">
        <v>27.288699999999999</v>
      </c>
      <c r="Q1368">
        <v>335553.04350000003</v>
      </c>
      <c r="R1368">
        <v>3061488.8585999999</v>
      </c>
      <c r="S1368">
        <v>335530.76789999998</v>
      </c>
      <c r="T1368">
        <v>3061473.0956999999</v>
      </c>
      <c r="U1368">
        <v>2.7289000000000001E-2</v>
      </c>
      <c r="V1368" t="str">
        <f>VLOOKUP(C1368,'Lines LookUp'!$B$1:$C$12,2,0)</f>
        <v>IM2</v>
      </c>
      <c r="W1368" t="str">
        <f>ROUNDUP(Q1368,3)&amp;"-"&amp;ROUNDUP(R1368,3)</f>
        <v>335553.044-3061488.859</v>
      </c>
      <c r="X1368" t="str">
        <f>ROUNDUP(S1368,3)&amp;"-"&amp;ROUNDUP(T1368,3)</f>
        <v>335530.768-3061473.096</v>
      </c>
      <c r="Y1368">
        <f>VLOOKUP(W1368&amp;"-"&amp;V1368,'Buscoords Workout'!$F:$G,2,0)</f>
        <v>7052</v>
      </c>
      <c r="Z1368">
        <f>VLOOKUP(X1368&amp;"-"&amp;V1368,'Buscoords Workout'!$F:$G,2,0)</f>
        <v>7053</v>
      </c>
      <c r="AA1368" t="b">
        <f>OR(ISNA(Y1368),ISNA(Z1368))</f>
        <v>0</v>
      </c>
    </row>
    <row r="1369" spans="1:27" x14ac:dyDescent="0.25">
      <c r="A1369">
        <v>334</v>
      </c>
      <c r="B1369" t="s">
        <v>24</v>
      </c>
      <c r="C1369" t="s">
        <v>44</v>
      </c>
      <c r="D1369" t="s">
        <v>43</v>
      </c>
      <c r="E1369">
        <v>11</v>
      </c>
      <c r="F1369" t="s">
        <v>37</v>
      </c>
      <c r="G1369">
        <v>100</v>
      </c>
      <c r="H1369" t="s">
        <v>27</v>
      </c>
      <c r="I1369" t="s">
        <v>38</v>
      </c>
      <c r="J1369" t="s">
        <v>39</v>
      </c>
      <c r="K1369" t="s">
        <v>30</v>
      </c>
      <c r="L1369" t="s">
        <v>31</v>
      </c>
      <c r="M1369">
        <v>3</v>
      </c>
      <c r="N1369" t="s">
        <v>40</v>
      </c>
      <c r="O1369" t="s">
        <v>41</v>
      </c>
      <c r="P1369">
        <v>0.58518099999999995</v>
      </c>
      <c r="Q1369">
        <v>335479.60100000002</v>
      </c>
      <c r="R1369">
        <v>3061407.2533</v>
      </c>
      <c r="S1369">
        <v>335479.24193700001</v>
      </c>
      <c r="T1369">
        <v>3061406.7912300001</v>
      </c>
      <c r="U1369">
        <v>5.8500000000000002E-4</v>
      </c>
      <c r="V1369" t="str">
        <f>VLOOKUP(C1369,'Lines LookUp'!$B$1:$C$12,2,0)</f>
        <v>IM2</v>
      </c>
      <c r="W1369" t="str">
        <f>ROUNDUP(Q1369,3)&amp;"-"&amp;ROUNDUP(R1369,3)</f>
        <v>335479.601-3061407.254</v>
      </c>
      <c r="X1369" t="str">
        <f>ROUNDUP(S1369,3)&amp;"-"&amp;ROUNDUP(T1369,3)</f>
        <v>335479.242-3061406.792</v>
      </c>
      <c r="Y1369">
        <f>VLOOKUP(W1369&amp;"-"&amp;V1369,'Buscoords Workout'!$F:$G,2,0)</f>
        <v>7054</v>
      </c>
      <c r="Z1369">
        <f>VLOOKUP(X1369&amp;"-"&amp;V1369,'Buscoords Workout'!$F:$G,2,0)</f>
        <v>7071</v>
      </c>
      <c r="AA1369" t="b">
        <f>OR(ISNA(Y1369),ISNA(Z1369))</f>
        <v>0</v>
      </c>
    </row>
    <row r="1370" spans="1:27" x14ac:dyDescent="0.25">
      <c r="A1370">
        <v>335</v>
      </c>
      <c r="B1370" t="s">
        <v>24</v>
      </c>
      <c r="C1370" t="s">
        <v>44</v>
      </c>
      <c r="D1370" t="s">
        <v>43</v>
      </c>
      <c r="E1370">
        <v>11</v>
      </c>
      <c r="F1370" t="s">
        <v>37</v>
      </c>
      <c r="G1370">
        <v>100</v>
      </c>
      <c r="H1370" t="s">
        <v>27</v>
      </c>
      <c r="I1370" t="s">
        <v>38</v>
      </c>
      <c r="J1370" t="s">
        <v>39</v>
      </c>
      <c r="K1370" t="s">
        <v>30</v>
      </c>
      <c r="L1370" t="s">
        <v>31</v>
      </c>
      <c r="M1370">
        <v>3</v>
      </c>
      <c r="N1370" t="s">
        <v>40</v>
      </c>
      <c r="O1370" t="s">
        <v>41</v>
      </c>
      <c r="P1370">
        <v>0.52940200000000004</v>
      </c>
      <c r="Q1370">
        <v>335479.24193700001</v>
      </c>
      <c r="R1370">
        <v>3061406.7912300001</v>
      </c>
      <c r="S1370">
        <v>335478.91710000002</v>
      </c>
      <c r="T1370">
        <v>3061406.3731999998</v>
      </c>
      <c r="U1370">
        <v>5.2899999999999996E-4</v>
      </c>
      <c r="V1370" t="str">
        <f>VLOOKUP(C1370,'Lines LookUp'!$B$1:$C$12,2,0)</f>
        <v>IM2</v>
      </c>
      <c r="W1370" t="str">
        <f>ROUNDUP(Q1370,3)&amp;"-"&amp;ROUNDUP(R1370,3)</f>
        <v>335479.242-3061406.792</v>
      </c>
      <c r="X1370" t="str">
        <f>ROUNDUP(S1370,3)&amp;"-"&amp;ROUNDUP(T1370,3)</f>
        <v>335478.918-3061406.374</v>
      </c>
      <c r="Y1370">
        <f>VLOOKUP(W1370&amp;"-"&amp;V1370,'Buscoords Workout'!$F:$G,2,0)</f>
        <v>7071</v>
      </c>
      <c r="Z1370">
        <f>VLOOKUP(X1370&amp;"-"&amp;V1370,'Buscoords Workout'!$F:$G,2,0)</f>
        <v>7055</v>
      </c>
      <c r="AA1370" t="b">
        <f>OR(ISNA(Y1370),ISNA(Z1370))</f>
        <v>0</v>
      </c>
    </row>
    <row r="1371" spans="1:27" x14ac:dyDescent="0.25">
      <c r="A1371">
        <v>336</v>
      </c>
      <c r="B1371" t="s">
        <v>24</v>
      </c>
      <c r="C1371" t="s">
        <v>44</v>
      </c>
      <c r="D1371" t="s">
        <v>43</v>
      </c>
      <c r="E1371">
        <v>11</v>
      </c>
      <c r="F1371" t="s">
        <v>37</v>
      </c>
      <c r="G1371">
        <v>100</v>
      </c>
      <c r="H1371" t="s">
        <v>27</v>
      </c>
      <c r="I1371" t="s">
        <v>38</v>
      </c>
      <c r="J1371" t="s">
        <v>39</v>
      </c>
      <c r="K1371" t="s">
        <v>30</v>
      </c>
      <c r="L1371" t="s">
        <v>31</v>
      </c>
      <c r="M1371">
        <v>3</v>
      </c>
      <c r="N1371" t="s">
        <v>40</v>
      </c>
      <c r="O1371" t="s">
        <v>41</v>
      </c>
      <c r="P1371">
        <v>12.302899999999999</v>
      </c>
      <c r="Q1371">
        <v>335478.91710000002</v>
      </c>
      <c r="R1371">
        <v>3061406.3731999998</v>
      </c>
      <c r="S1371">
        <v>335471.29590000003</v>
      </c>
      <c r="T1371">
        <v>3061396.7151000001</v>
      </c>
      <c r="U1371">
        <v>1.2303E-2</v>
      </c>
      <c r="V1371" t="str">
        <f>VLOOKUP(C1371,'Lines LookUp'!$B$1:$C$12,2,0)</f>
        <v>IM2</v>
      </c>
      <c r="W1371" t="str">
        <f>ROUNDUP(Q1371,3)&amp;"-"&amp;ROUNDUP(R1371,3)</f>
        <v>335478.918-3061406.374</v>
      </c>
      <c r="X1371" t="str">
        <f>ROUNDUP(S1371,3)&amp;"-"&amp;ROUNDUP(T1371,3)</f>
        <v>335471.296-3061396.716</v>
      </c>
      <c r="Y1371">
        <f>VLOOKUP(W1371&amp;"-"&amp;V1371,'Buscoords Workout'!$F:$G,2,0)</f>
        <v>7055</v>
      </c>
      <c r="Z1371">
        <f>VLOOKUP(X1371&amp;"-"&amp;V1371,'Buscoords Workout'!$F:$G,2,0)</f>
        <v>7056</v>
      </c>
      <c r="AA1371" t="b">
        <f>OR(ISNA(Y1371),ISNA(Z1371))</f>
        <v>0</v>
      </c>
    </row>
    <row r="1372" spans="1:27" x14ac:dyDescent="0.25">
      <c r="A1372">
        <v>338</v>
      </c>
      <c r="B1372" t="s">
        <v>24</v>
      </c>
      <c r="C1372" t="s">
        <v>44</v>
      </c>
      <c r="D1372" t="s">
        <v>43</v>
      </c>
      <c r="E1372">
        <v>11</v>
      </c>
      <c r="F1372" t="s">
        <v>37</v>
      </c>
      <c r="G1372">
        <v>100</v>
      </c>
      <c r="H1372" t="s">
        <v>27</v>
      </c>
      <c r="I1372" t="s">
        <v>38</v>
      </c>
      <c r="J1372" t="s">
        <v>39</v>
      </c>
      <c r="K1372" t="s">
        <v>30</v>
      </c>
      <c r="L1372" t="s">
        <v>31</v>
      </c>
      <c r="M1372">
        <v>3</v>
      </c>
      <c r="N1372" t="s">
        <v>40</v>
      </c>
      <c r="O1372" t="s">
        <v>41</v>
      </c>
      <c r="P1372">
        <v>1.42066</v>
      </c>
      <c r="Q1372">
        <v>335433.51385300001</v>
      </c>
      <c r="R1372">
        <v>3061348.8356499998</v>
      </c>
      <c r="S1372">
        <v>335432.63380000001</v>
      </c>
      <c r="T1372">
        <v>3061347.7204</v>
      </c>
      <c r="U1372">
        <v>1.421E-3</v>
      </c>
      <c r="V1372" t="str">
        <f>VLOOKUP(C1372,'Lines LookUp'!$B$1:$C$12,2,0)</f>
        <v>IM2</v>
      </c>
      <c r="W1372" t="str">
        <f>ROUNDUP(Q1372,3)&amp;"-"&amp;ROUNDUP(R1372,3)</f>
        <v>335433.514-3061348.836</v>
      </c>
      <c r="X1372" t="str">
        <f>ROUNDUP(S1372,3)&amp;"-"&amp;ROUNDUP(T1372,3)</f>
        <v>335432.634-3061347.721</v>
      </c>
      <c r="Y1372">
        <f>VLOOKUP(W1372&amp;"-"&amp;V1372,'Buscoords Workout'!$F:$G,2,0)</f>
        <v>7069</v>
      </c>
      <c r="Z1372">
        <f>VLOOKUP(X1372&amp;"-"&amp;V1372,'Buscoords Workout'!$F:$G,2,0)</f>
        <v>7057</v>
      </c>
      <c r="AA1372" t="b">
        <f>OR(ISNA(Y1372),ISNA(Z1372))</f>
        <v>0</v>
      </c>
    </row>
    <row r="1373" spans="1:27" x14ac:dyDescent="0.25">
      <c r="A1373">
        <v>340</v>
      </c>
      <c r="B1373" t="s">
        <v>24</v>
      </c>
      <c r="C1373" t="s">
        <v>44</v>
      </c>
      <c r="D1373" t="s">
        <v>43</v>
      </c>
      <c r="E1373">
        <v>11</v>
      </c>
      <c r="F1373" t="s">
        <v>37</v>
      </c>
      <c r="G1373">
        <v>100</v>
      </c>
      <c r="H1373" t="s">
        <v>27</v>
      </c>
      <c r="I1373" t="s">
        <v>38</v>
      </c>
      <c r="J1373" t="s">
        <v>39</v>
      </c>
      <c r="K1373" t="s">
        <v>30</v>
      </c>
      <c r="L1373" t="s">
        <v>31</v>
      </c>
      <c r="M1373">
        <v>3</v>
      </c>
      <c r="N1373" t="s">
        <v>40</v>
      </c>
      <c r="O1373" t="s">
        <v>41</v>
      </c>
      <c r="P1373">
        <v>87.292299999999997</v>
      </c>
      <c r="Q1373">
        <v>335432.63380000001</v>
      </c>
      <c r="R1373">
        <v>3061347.7204</v>
      </c>
      <c r="S1373">
        <v>335380.17210000003</v>
      </c>
      <c r="T1373">
        <v>3061277.9514000001</v>
      </c>
      <c r="U1373">
        <v>8.7291999999999995E-2</v>
      </c>
      <c r="V1373" t="str">
        <f>VLOOKUP(C1373,'Lines LookUp'!$B$1:$C$12,2,0)</f>
        <v>IM2</v>
      </c>
      <c r="W1373" t="str">
        <f>ROUNDUP(Q1373,3)&amp;"-"&amp;ROUNDUP(R1373,3)</f>
        <v>335432.634-3061347.721</v>
      </c>
      <c r="X1373" t="str">
        <f>ROUNDUP(S1373,3)&amp;"-"&amp;ROUNDUP(T1373,3)</f>
        <v>335380.173-3061277.952</v>
      </c>
      <c r="Y1373">
        <f>VLOOKUP(W1373&amp;"-"&amp;V1373,'Buscoords Workout'!$F:$G,2,0)</f>
        <v>7057</v>
      </c>
      <c r="Z1373">
        <f>VLOOKUP(X1373&amp;"-"&amp;V1373,'Buscoords Workout'!$F:$G,2,0)</f>
        <v>7058</v>
      </c>
      <c r="AA1373" t="b">
        <f>OR(ISNA(Y1373),ISNA(Z1373))</f>
        <v>0</v>
      </c>
    </row>
    <row r="1374" spans="1:27" x14ac:dyDescent="0.25">
      <c r="A1374">
        <v>341</v>
      </c>
      <c r="B1374" t="s">
        <v>24</v>
      </c>
      <c r="C1374" t="s">
        <v>44</v>
      </c>
      <c r="D1374" t="s">
        <v>43</v>
      </c>
      <c r="E1374">
        <v>11</v>
      </c>
      <c r="F1374" t="s">
        <v>37</v>
      </c>
      <c r="G1374">
        <v>100</v>
      </c>
      <c r="H1374" t="s">
        <v>27</v>
      </c>
      <c r="I1374" t="s">
        <v>38</v>
      </c>
      <c r="J1374" t="s">
        <v>39</v>
      </c>
      <c r="K1374" t="s">
        <v>30</v>
      </c>
      <c r="L1374" t="s">
        <v>31</v>
      </c>
      <c r="M1374">
        <v>3</v>
      </c>
      <c r="N1374" t="s">
        <v>40</v>
      </c>
      <c r="O1374" t="s">
        <v>41</v>
      </c>
      <c r="P1374">
        <v>28.387</v>
      </c>
      <c r="Q1374">
        <v>335380.17210000003</v>
      </c>
      <c r="R1374">
        <v>3061277.9514000001</v>
      </c>
      <c r="S1374">
        <v>335362.97292799997</v>
      </c>
      <c r="T1374">
        <v>3061255.3679399998</v>
      </c>
      <c r="U1374">
        <v>2.8386999999999999E-2</v>
      </c>
      <c r="V1374" t="str">
        <f>VLOOKUP(C1374,'Lines LookUp'!$B$1:$C$12,2,0)</f>
        <v>IM2</v>
      </c>
      <c r="W1374" t="str">
        <f>ROUNDUP(Q1374,3)&amp;"-"&amp;ROUNDUP(R1374,3)</f>
        <v>335380.173-3061277.952</v>
      </c>
      <c r="X1374" t="str">
        <f>ROUNDUP(S1374,3)&amp;"-"&amp;ROUNDUP(T1374,3)</f>
        <v>335362.973-3061255.368</v>
      </c>
      <c r="Y1374">
        <f>VLOOKUP(W1374&amp;"-"&amp;V1374,'Buscoords Workout'!$F:$G,2,0)</f>
        <v>7058</v>
      </c>
      <c r="Z1374">
        <f>VLOOKUP(X1374&amp;"-"&amp;V1374,'Buscoords Workout'!$F:$G,2,0)</f>
        <v>7068</v>
      </c>
      <c r="AA1374" t="b">
        <f>OR(ISNA(Y1374),ISNA(Z1374))</f>
        <v>0</v>
      </c>
    </row>
    <row r="1375" spans="1:27" x14ac:dyDescent="0.25">
      <c r="A1375">
        <v>342</v>
      </c>
      <c r="B1375" t="s">
        <v>24</v>
      </c>
      <c r="C1375" t="s">
        <v>44</v>
      </c>
      <c r="D1375" t="s">
        <v>43</v>
      </c>
      <c r="E1375">
        <v>11</v>
      </c>
      <c r="F1375" t="s">
        <v>37</v>
      </c>
      <c r="G1375">
        <v>100</v>
      </c>
      <c r="H1375" t="s">
        <v>27</v>
      </c>
      <c r="I1375" t="s">
        <v>38</v>
      </c>
      <c r="J1375" t="s">
        <v>39</v>
      </c>
      <c r="K1375" t="s">
        <v>30</v>
      </c>
      <c r="L1375" t="s">
        <v>31</v>
      </c>
      <c r="M1375">
        <v>3</v>
      </c>
      <c r="N1375" t="s">
        <v>40</v>
      </c>
      <c r="O1375" t="s">
        <v>41</v>
      </c>
      <c r="P1375">
        <v>65.634200000000007</v>
      </c>
      <c r="Q1375">
        <v>335362.97292799997</v>
      </c>
      <c r="R1375">
        <v>3061255.3679399998</v>
      </c>
      <c r="S1375">
        <v>335323.20640000002</v>
      </c>
      <c r="T1375">
        <v>3061203.1523000002</v>
      </c>
      <c r="U1375">
        <v>6.5633999999999998E-2</v>
      </c>
      <c r="V1375" t="str">
        <f>VLOOKUP(C1375,'Lines LookUp'!$B$1:$C$12,2,0)</f>
        <v>IM2</v>
      </c>
      <c r="W1375" t="str">
        <f>ROUNDUP(Q1375,3)&amp;"-"&amp;ROUNDUP(R1375,3)</f>
        <v>335362.973-3061255.368</v>
      </c>
      <c r="X1375" t="str">
        <f>ROUNDUP(S1375,3)&amp;"-"&amp;ROUNDUP(T1375,3)</f>
        <v>335323.207-3061203.153</v>
      </c>
      <c r="Y1375">
        <f>VLOOKUP(W1375&amp;"-"&amp;V1375,'Buscoords Workout'!$F:$G,2,0)</f>
        <v>7068</v>
      </c>
      <c r="Z1375">
        <f>VLOOKUP(X1375&amp;"-"&amp;V1375,'Buscoords Workout'!$F:$G,2,0)</f>
        <v>7059</v>
      </c>
      <c r="AA1375" t="b">
        <f>OR(ISNA(Y1375),ISNA(Z1375))</f>
        <v>0</v>
      </c>
    </row>
    <row r="1376" spans="1:27" x14ac:dyDescent="0.25">
      <c r="A1376">
        <v>343</v>
      </c>
      <c r="B1376" t="s">
        <v>24</v>
      </c>
      <c r="C1376" t="s">
        <v>44</v>
      </c>
      <c r="D1376" t="s">
        <v>43</v>
      </c>
      <c r="E1376">
        <v>11</v>
      </c>
      <c r="F1376" t="s">
        <v>37</v>
      </c>
      <c r="G1376">
        <v>100</v>
      </c>
      <c r="H1376" t="s">
        <v>27</v>
      </c>
      <c r="I1376" t="s">
        <v>38</v>
      </c>
      <c r="J1376" t="s">
        <v>39</v>
      </c>
      <c r="K1376" t="s">
        <v>30</v>
      </c>
      <c r="L1376" t="s">
        <v>31</v>
      </c>
      <c r="M1376">
        <v>3</v>
      </c>
      <c r="N1376" t="s">
        <v>40</v>
      </c>
      <c r="O1376" t="s">
        <v>41</v>
      </c>
      <c r="P1376">
        <v>23.952100000000002</v>
      </c>
      <c r="Q1376">
        <v>335323.20640000002</v>
      </c>
      <c r="R1376">
        <v>3061203.1523000002</v>
      </c>
      <c r="S1376">
        <v>335308.919444</v>
      </c>
      <c r="T1376">
        <v>3061183.9277400002</v>
      </c>
      <c r="U1376">
        <v>2.3952000000000001E-2</v>
      </c>
      <c r="V1376" t="str">
        <f>VLOOKUP(C1376,'Lines LookUp'!$B$1:$C$12,2,0)</f>
        <v>IM2</v>
      </c>
      <c r="W1376" t="str">
        <f>ROUNDUP(Q1376,3)&amp;"-"&amp;ROUNDUP(R1376,3)</f>
        <v>335323.207-3061203.153</v>
      </c>
      <c r="X1376" t="str">
        <f>ROUNDUP(S1376,3)&amp;"-"&amp;ROUNDUP(T1376,3)</f>
        <v>335308.92-3061183.928</v>
      </c>
      <c r="Y1376">
        <f>VLOOKUP(W1376&amp;"-"&amp;V1376,'Buscoords Workout'!$F:$G,2,0)</f>
        <v>7059</v>
      </c>
      <c r="Z1376">
        <f>VLOOKUP(X1376&amp;"-"&amp;V1376,'Buscoords Workout'!$F:$G,2,0)</f>
        <v>7067</v>
      </c>
      <c r="AA1376" t="b">
        <f>OR(ISNA(Y1376),ISNA(Z1376))</f>
        <v>0</v>
      </c>
    </row>
    <row r="1377" spans="1:27" x14ac:dyDescent="0.25">
      <c r="A1377">
        <v>346</v>
      </c>
      <c r="B1377" t="s">
        <v>24</v>
      </c>
      <c r="C1377" t="s">
        <v>44</v>
      </c>
      <c r="D1377" t="s">
        <v>43</v>
      </c>
      <c r="E1377">
        <v>11</v>
      </c>
      <c r="F1377" t="s">
        <v>37</v>
      </c>
      <c r="G1377">
        <v>100</v>
      </c>
      <c r="H1377" t="s">
        <v>27</v>
      </c>
      <c r="I1377" t="s">
        <v>38</v>
      </c>
      <c r="J1377" t="s">
        <v>39</v>
      </c>
      <c r="K1377" t="s">
        <v>30</v>
      </c>
      <c r="L1377" t="s">
        <v>31</v>
      </c>
      <c r="M1377">
        <v>3</v>
      </c>
      <c r="N1377" t="s">
        <v>40</v>
      </c>
      <c r="O1377" t="s">
        <v>41</v>
      </c>
      <c r="P1377">
        <v>9.6437999999999996E-2</v>
      </c>
      <c r="Q1377">
        <v>335284.38482400001</v>
      </c>
      <c r="R1377">
        <v>3061150.9139</v>
      </c>
      <c r="S1377">
        <v>335284.3273</v>
      </c>
      <c r="T1377">
        <v>3061150.8365000002</v>
      </c>
      <c r="U1377">
        <v>9.6000000000000002E-5</v>
      </c>
      <c r="V1377" t="str">
        <f>VLOOKUP(C1377,'Lines LookUp'!$B$1:$C$12,2,0)</f>
        <v>IM2</v>
      </c>
      <c r="W1377" t="str">
        <f>ROUNDUP(Q1377,3)&amp;"-"&amp;ROUNDUP(R1377,3)</f>
        <v>335284.385-3061150.914</v>
      </c>
      <c r="X1377" t="str">
        <f>ROUNDUP(S1377,3)&amp;"-"&amp;ROUNDUP(T1377,3)</f>
        <v>335284.328-3061150.837</v>
      </c>
      <c r="Y1377">
        <f>VLOOKUP(W1377&amp;"-"&amp;V1377,'Buscoords Workout'!$F:$G,2,0)</f>
        <v>7065</v>
      </c>
      <c r="Z1377">
        <f>VLOOKUP(X1377&amp;"-"&amp;V1377,'Buscoords Workout'!$F:$G,2,0)</f>
        <v>7060</v>
      </c>
      <c r="AA1377" t="b">
        <f>OR(ISNA(Y1377),ISNA(Z1377))</f>
        <v>0</v>
      </c>
    </row>
    <row r="1378" spans="1:27" x14ac:dyDescent="0.25">
      <c r="A1378">
        <v>347</v>
      </c>
      <c r="B1378" t="s">
        <v>24</v>
      </c>
      <c r="C1378" t="s">
        <v>44</v>
      </c>
      <c r="D1378" t="s">
        <v>43</v>
      </c>
      <c r="E1378">
        <v>11</v>
      </c>
      <c r="F1378" t="s">
        <v>37</v>
      </c>
      <c r="G1378">
        <v>100</v>
      </c>
      <c r="H1378" t="s">
        <v>27</v>
      </c>
      <c r="I1378" t="s">
        <v>38</v>
      </c>
      <c r="J1378" t="s">
        <v>39</v>
      </c>
      <c r="K1378" t="s">
        <v>30</v>
      </c>
      <c r="L1378" t="s">
        <v>31</v>
      </c>
      <c r="M1378">
        <v>3</v>
      </c>
      <c r="N1378" t="s">
        <v>40</v>
      </c>
      <c r="O1378" t="s">
        <v>41</v>
      </c>
      <c r="P1378">
        <v>4.7313700000000001</v>
      </c>
      <c r="Q1378">
        <v>335284.3273</v>
      </c>
      <c r="R1378">
        <v>3061150.8365000002</v>
      </c>
      <c r="S1378">
        <v>335281.50510000001</v>
      </c>
      <c r="T1378">
        <v>3061147.0389999999</v>
      </c>
      <c r="U1378">
        <v>4.731E-3</v>
      </c>
      <c r="V1378" t="str">
        <f>VLOOKUP(C1378,'Lines LookUp'!$B$1:$C$12,2,0)</f>
        <v>IM2</v>
      </c>
      <c r="W1378" t="str">
        <f>ROUNDUP(Q1378,3)&amp;"-"&amp;ROUNDUP(R1378,3)</f>
        <v>335284.328-3061150.837</v>
      </c>
      <c r="X1378" t="str">
        <f>ROUNDUP(S1378,3)&amp;"-"&amp;ROUNDUP(T1378,3)</f>
        <v>335281.506-3061147.039</v>
      </c>
      <c r="Y1378">
        <f>VLOOKUP(W1378&amp;"-"&amp;V1378,'Buscoords Workout'!$F:$G,2,0)</f>
        <v>7060</v>
      </c>
      <c r="Z1378">
        <f>VLOOKUP(X1378&amp;"-"&amp;V1378,'Buscoords Workout'!$F:$G,2,0)</f>
        <v>7061</v>
      </c>
      <c r="AA1378" t="b">
        <f>OR(ISNA(Y1378),ISNA(Z1378))</f>
        <v>0</v>
      </c>
    </row>
    <row r="1379" spans="1:27" x14ac:dyDescent="0.25">
      <c r="A1379">
        <v>348</v>
      </c>
      <c r="B1379" t="s">
        <v>24</v>
      </c>
      <c r="C1379" t="s">
        <v>44</v>
      </c>
      <c r="D1379" t="s">
        <v>43</v>
      </c>
      <c r="E1379">
        <v>11</v>
      </c>
      <c r="F1379" t="s">
        <v>37</v>
      </c>
      <c r="G1379">
        <v>100</v>
      </c>
      <c r="H1379" t="s">
        <v>27</v>
      </c>
      <c r="I1379" t="s">
        <v>38</v>
      </c>
      <c r="J1379" t="s">
        <v>39</v>
      </c>
      <c r="K1379" t="s">
        <v>30</v>
      </c>
      <c r="L1379" t="s">
        <v>31</v>
      </c>
      <c r="M1379">
        <v>3</v>
      </c>
      <c r="N1379" t="s">
        <v>40</v>
      </c>
      <c r="O1379" t="s">
        <v>41</v>
      </c>
      <c r="P1379">
        <v>0.20885000000000001</v>
      </c>
      <c r="Q1379">
        <v>335281.50510000001</v>
      </c>
      <c r="R1379">
        <v>3061147.0389999999</v>
      </c>
      <c r="S1379">
        <v>335281.34313400002</v>
      </c>
      <c r="T1379">
        <v>3061147.1708499999</v>
      </c>
      <c r="U1379">
        <v>2.0900000000000001E-4</v>
      </c>
      <c r="V1379" t="str">
        <f>VLOOKUP(C1379,'Lines LookUp'!$B$1:$C$12,2,0)</f>
        <v>IM2</v>
      </c>
      <c r="W1379" t="str">
        <f>ROUNDUP(Q1379,3)&amp;"-"&amp;ROUNDUP(R1379,3)</f>
        <v>335281.506-3061147.039</v>
      </c>
      <c r="X1379" t="str">
        <f>ROUNDUP(S1379,3)&amp;"-"&amp;ROUNDUP(T1379,3)</f>
        <v>335281.344-3061147.171</v>
      </c>
      <c r="Y1379">
        <f>VLOOKUP(W1379&amp;"-"&amp;V1379,'Buscoords Workout'!$F:$G,2,0)</f>
        <v>7061</v>
      </c>
      <c r="Z1379">
        <f>VLOOKUP(X1379&amp;"-"&amp;V1379,'Buscoords Workout'!$F:$G,2,0)</f>
        <v>7063</v>
      </c>
      <c r="AA1379" t="b">
        <f>OR(ISNA(Y1379),ISNA(Z1379))</f>
        <v>0</v>
      </c>
    </row>
    <row r="1380" spans="1:27" x14ac:dyDescent="0.25">
      <c r="A1380">
        <v>349</v>
      </c>
      <c r="B1380" t="s">
        <v>24</v>
      </c>
      <c r="C1380" t="s">
        <v>44</v>
      </c>
      <c r="D1380" t="s">
        <v>43</v>
      </c>
      <c r="E1380">
        <v>11</v>
      </c>
      <c r="F1380" t="s">
        <v>37</v>
      </c>
      <c r="G1380">
        <v>100</v>
      </c>
      <c r="H1380" t="s">
        <v>27</v>
      </c>
      <c r="I1380" t="s">
        <v>38</v>
      </c>
      <c r="J1380" t="s">
        <v>39</v>
      </c>
      <c r="K1380" t="s">
        <v>30</v>
      </c>
      <c r="L1380" t="s">
        <v>31</v>
      </c>
      <c r="M1380">
        <v>3</v>
      </c>
      <c r="N1380" t="s">
        <v>40</v>
      </c>
      <c r="O1380" t="s">
        <v>41</v>
      </c>
      <c r="P1380">
        <v>13.7814</v>
      </c>
      <c r="Q1380">
        <v>335280.683907</v>
      </c>
      <c r="R1380">
        <v>3061147.7075299998</v>
      </c>
      <c r="S1380">
        <v>335269.9963</v>
      </c>
      <c r="T1380">
        <v>3061156.4081999999</v>
      </c>
      <c r="U1380">
        <v>1.3781E-2</v>
      </c>
      <c r="V1380" t="str">
        <f>VLOOKUP(C1380,'Lines LookUp'!$B$1:$C$12,2,0)</f>
        <v>IM2</v>
      </c>
      <c r="W1380" t="str">
        <f>ROUNDUP(Q1380,3)&amp;"-"&amp;ROUNDUP(R1380,3)</f>
        <v>335280.684-3061147.708</v>
      </c>
      <c r="X1380" t="str">
        <f>ROUNDUP(S1380,3)&amp;"-"&amp;ROUNDUP(T1380,3)</f>
        <v>335269.997-3061156.409</v>
      </c>
      <c r="Y1380">
        <f>VLOOKUP(W1380&amp;"-"&amp;V1380,'Buscoords Workout'!$F:$G,2,0)</f>
        <v>7064</v>
      </c>
      <c r="Z1380">
        <f>VLOOKUP(X1380&amp;"-"&amp;V1380,'Buscoords Workout'!$F:$G,2,0)</f>
        <v>7062</v>
      </c>
      <c r="AA1380" t="b">
        <f>OR(ISNA(Y1380),ISNA(Z1380))</f>
        <v>0</v>
      </c>
    </row>
    <row r="1381" spans="1:27" x14ac:dyDescent="0.25">
      <c r="A1381">
        <v>350</v>
      </c>
      <c r="B1381" t="s">
        <v>24</v>
      </c>
      <c r="C1381" t="s">
        <v>44</v>
      </c>
      <c r="D1381" t="s">
        <v>43</v>
      </c>
      <c r="E1381">
        <v>11</v>
      </c>
      <c r="F1381" t="s">
        <v>37</v>
      </c>
      <c r="G1381">
        <v>100</v>
      </c>
      <c r="H1381" t="s">
        <v>27</v>
      </c>
      <c r="I1381" t="s">
        <v>38</v>
      </c>
      <c r="J1381" t="s">
        <v>39</v>
      </c>
      <c r="K1381" t="s">
        <v>30</v>
      </c>
      <c r="L1381" t="s">
        <v>31</v>
      </c>
      <c r="M1381">
        <v>3</v>
      </c>
      <c r="N1381" t="s">
        <v>40</v>
      </c>
      <c r="O1381" t="s">
        <v>41</v>
      </c>
      <c r="P1381">
        <v>0.85005699999999995</v>
      </c>
      <c r="Q1381">
        <v>335281.34313400002</v>
      </c>
      <c r="R1381">
        <v>3061147.1708499999</v>
      </c>
      <c r="S1381">
        <v>335280.683907</v>
      </c>
      <c r="T1381">
        <v>3061147.7075299998</v>
      </c>
      <c r="U1381">
        <v>8.4999999999999995E-4</v>
      </c>
      <c r="V1381" t="str">
        <f>VLOOKUP(C1381,'Lines LookUp'!$B$1:$C$12,2,0)</f>
        <v>IM2</v>
      </c>
      <c r="W1381" t="str">
        <f>ROUNDUP(Q1381,3)&amp;"-"&amp;ROUNDUP(R1381,3)</f>
        <v>335281.344-3061147.171</v>
      </c>
      <c r="X1381" t="str">
        <f>ROUNDUP(S1381,3)&amp;"-"&amp;ROUNDUP(T1381,3)</f>
        <v>335280.684-3061147.708</v>
      </c>
      <c r="Y1381">
        <f>VLOOKUP(W1381&amp;"-"&amp;V1381,'Buscoords Workout'!$F:$G,2,0)</f>
        <v>7063</v>
      </c>
      <c r="Z1381">
        <f>VLOOKUP(X1381&amp;"-"&amp;V1381,'Buscoords Workout'!$F:$G,2,0)</f>
        <v>7064</v>
      </c>
      <c r="AA1381" t="b">
        <f>OR(ISNA(Y1381),ISNA(Z1381))</f>
        <v>0</v>
      </c>
    </row>
    <row r="1382" spans="1:27" x14ac:dyDescent="0.25">
      <c r="A1382">
        <v>351</v>
      </c>
      <c r="B1382" t="s">
        <v>24</v>
      </c>
      <c r="C1382" t="s">
        <v>45</v>
      </c>
      <c r="D1382" t="s">
        <v>46</v>
      </c>
      <c r="E1382">
        <v>11</v>
      </c>
      <c r="F1382" t="s">
        <v>37</v>
      </c>
      <c r="G1382">
        <v>100</v>
      </c>
      <c r="H1382" t="s">
        <v>27</v>
      </c>
      <c r="I1382" t="s">
        <v>38</v>
      </c>
      <c r="J1382" t="s">
        <v>36</v>
      </c>
      <c r="K1382" t="s">
        <v>30</v>
      </c>
      <c r="L1382" t="s">
        <v>31</v>
      </c>
      <c r="M1382">
        <v>3</v>
      </c>
      <c r="N1382" t="s">
        <v>32</v>
      </c>
      <c r="O1382" t="s">
        <v>33</v>
      </c>
      <c r="P1382">
        <v>18.808399999999999</v>
      </c>
      <c r="Q1382">
        <v>336219.12</v>
      </c>
      <c r="R1382">
        <v>3063176.2111999998</v>
      </c>
      <c r="S1382">
        <v>336225.19170600001</v>
      </c>
      <c r="T1382">
        <v>3063194.0126200002</v>
      </c>
      <c r="U1382">
        <v>1.8807999999999998E-2</v>
      </c>
      <c r="V1382" t="str">
        <f>VLOOKUP(C1382,'Lines LookUp'!$B$1:$C$12,2,0)</f>
        <v>KOT</v>
      </c>
      <c r="W1382" t="str">
        <f>ROUNDUP(Q1382,3)&amp;"-"&amp;ROUNDUP(R1382,3)</f>
        <v>336219.12-3063176.212</v>
      </c>
      <c r="X1382" t="str">
        <f>ROUNDUP(S1382,3)&amp;"-"&amp;ROUNDUP(T1382,3)</f>
        <v>336225.192-3063194.013</v>
      </c>
      <c r="Y1382">
        <f>VLOOKUP(W1382&amp;"-"&amp;V1382,'Buscoords Workout'!$F:$G,2,0)</f>
        <v>8050</v>
      </c>
      <c r="Z1382">
        <f>VLOOKUP(X1382&amp;"-"&amp;V1382,'Buscoords Workout'!$F:$G,2,0)</f>
        <v>8370</v>
      </c>
      <c r="AA1382" t="b">
        <f>OR(ISNA(Y1382),ISNA(Z1382))</f>
        <v>0</v>
      </c>
    </row>
    <row r="1383" spans="1:27" x14ac:dyDescent="0.25">
      <c r="A1383">
        <v>352</v>
      </c>
      <c r="B1383" t="s">
        <v>24</v>
      </c>
      <c r="C1383" t="s">
        <v>45</v>
      </c>
      <c r="D1383" t="s">
        <v>46</v>
      </c>
      <c r="E1383">
        <v>11</v>
      </c>
      <c r="F1383" t="s">
        <v>37</v>
      </c>
      <c r="G1383">
        <v>100</v>
      </c>
      <c r="H1383" t="s">
        <v>27</v>
      </c>
      <c r="I1383" t="s">
        <v>38</v>
      </c>
      <c r="J1383" t="s">
        <v>36</v>
      </c>
      <c r="K1383" t="s">
        <v>30</v>
      </c>
      <c r="L1383" t="s">
        <v>31</v>
      </c>
      <c r="M1383">
        <v>3</v>
      </c>
      <c r="N1383" t="s">
        <v>32</v>
      </c>
      <c r="O1383" t="s">
        <v>33</v>
      </c>
      <c r="P1383">
        <v>5.34199</v>
      </c>
      <c r="Q1383">
        <v>336225.19170600001</v>
      </c>
      <c r="R1383">
        <v>3063194.0126200002</v>
      </c>
      <c r="S1383">
        <v>336226.91619999998</v>
      </c>
      <c r="T1383">
        <v>3063199.0685999999</v>
      </c>
      <c r="U1383">
        <v>5.3420000000000004E-3</v>
      </c>
      <c r="V1383" t="str">
        <f>VLOOKUP(C1383,'Lines LookUp'!$B$1:$C$12,2,0)</f>
        <v>KOT</v>
      </c>
      <c r="W1383" t="str">
        <f>ROUNDUP(Q1383,3)&amp;"-"&amp;ROUNDUP(R1383,3)</f>
        <v>336225.192-3063194.013</v>
      </c>
      <c r="X1383" t="str">
        <f>ROUNDUP(S1383,3)&amp;"-"&amp;ROUNDUP(T1383,3)</f>
        <v>336226.917-3063199.069</v>
      </c>
      <c r="Y1383">
        <f>VLOOKUP(W1383&amp;"-"&amp;V1383,'Buscoords Workout'!$F:$G,2,0)</f>
        <v>8370</v>
      </c>
      <c r="Z1383">
        <f>VLOOKUP(X1383&amp;"-"&amp;V1383,'Buscoords Workout'!$F:$G,2,0)</f>
        <v>8051</v>
      </c>
      <c r="AA1383" t="b">
        <f>OR(ISNA(Y1383),ISNA(Z1383))</f>
        <v>0</v>
      </c>
    </row>
    <row r="1384" spans="1:27" x14ac:dyDescent="0.25">
      <c r="A1384">
        <v>353</v>
      </c>
      <c r="B1384" t="s">
        <v>24</v>
      </c>
      <c r="C1384" t="s">
        <v>45</v>
      </c>
      <c r="D1384" t="s">
        <v>46</v>
      </c>
      <c r="E1384">
        <v>11</v>
      </c>
      <c r="F1384" t="s">
        <v>37</v>
      </c>
      <c r="G1384">
        <v>100</v>
      </c>
      <c r="H1384" t="s">
        <v>27</v>
      </c>
      <c r="I1384" t="s">
        <v>38</v>
      </c>
      <c r="J1384" t="s">
        <v>36</v>
      </c>
      <c r="K1384" t="s">
        <v>30</v>
      </c>
      <c r="L1384" t="s">
        <v>31</v>
      </c>
      <c r="M1384">
        <v>3</v>
      </c>
      <c r="N1384" t="s">
        <v>32</v>
      </c>
      <c r="O1384" t="s">
        <v>33</v>
      </c>
      <c r="P1384">
        <v>34.470100000000002</v>
      </c>
      <c r="Q1384">
        <v>336226.91619999998</v>
      </c>
      <c r="R1384">
        <v>3063199.0685999999</v>
      </c>
      <c r="S1384">
        <v>336236.72350000002</v>
      </c>
      <c r="T1384">
        <v>3063232.1140999999</v>
      </c>
      <c r="U1384">
        <v>3.4470000000000001E-2</v>
      </c>
      <c r="V1384" t="str">
        <f>VLOOKUP(C1384,'Lines LookUp'!$B$1:$C$12,2,0)</f>
        <v>KOT</v>
      </c>
      <c r="W1384" t="str">
        <f>ROUNDUP(Q1384,3)&amp;"-"&amp;ROUNDUP(R1384,3)</f>
        <v>336226.917-3063199.069</v>
      </c>
      <c r="X1384" t="str">
        <f>ROUNDUP(S1384,3)&amp;"-"&amp;ROUNDUP(T1384,3)</f>
        <v>336236.724-3063232.115</v>
      </c>
      <c r="Y1384">
        <f>VLOOKUP(W1384&amp;"-"&amp;V1384,'Buscoords Workout'!$F:$G,2,0)</f>
        <v>8051</v>
      </c>
      <c r="Z1384">
        <f>VLOOKUP(X1384&amp;"-"&amp;V1384,'Buscoords Workout'!$F:$G,2,0)</f>
        <v>8052</v>
      </c>
      <c r="AA1384" t="b">
        <f>OR(ISNA(Y1384),ISNA(Z1384))</f>
        <v>0</v>
      </c>
    </row>
    <row r="1385" spans="1:27" x14ac:dyDescent="0.25">
      <c r="A1385">
        <v>354</v>
      </c>
      <c r="B1385" t="s">
        <v>24</v>
      </c>
      <c r="C1385" t="s">
        <v>45</v>
      </c>
      <c r="D1385" t="s">
        <v>46</v>
      </c>
      <c r="E1385">
        <v>11</v>
      </c>
      <c r="F1385" t="s">
        <v>37</v>
      </c>
      <c r="G1385">
        <v>100</v>
      </c>
      <c r="H1385" t="s">
        <v>27</v>
      </c>
      <c r="I1385" t="s">
        <v>38</v>
      </c>
      <c r="J1385" t="s">
        <v>36</v>
      </c>
      <c r="K1385" t="s">
        <v>30</v>
      </c>
      <c r="L1385" t="s">
        <v>31</v>
      </c>
      <c r="M1385">
        <v>3</v>
      </c>
      <c r="N1385" t="s">
        <v>32</v>
      </c>
      <c r="O1385" t="s">
        <v>33</v>
      </c>
      <c r="P1385">
        <v>13.328900000000001</v>
      </c>
      <c r="Q1385">
        <v>336236.72350000002</v>
      </c>
      <c r="R1385">
        <v>3063232.1140999999</v>
      </c>
      <c r="S1385">
        <v>336234.832757</v>
      </c>
      <c r="T1385">
        <v>3063245.30822</v>
      </c>
      <c r="U1385">
        <v>1.3329000000000001E-2</v>
      </c>
      <c r="V1385" t="str">
        <f>VLOOKUP(C1385,'Lines LookUp'!$B$1:$C$12,2,0)</f>
        <v>KOT</v>
      </c>
      <c r="W1385" t="str">
        <f>ROUNDUP(Q1385,3)&amp;"-"&amp;ROUNDUP(R1385,3)</f>
        <v>336236.724-3063232.115</v>
      </c>
      <c r="X1385" t="str">
        <f>ROUNDUP(S1385,3)&amp;"-"&amp;ROUNDUP(T1385,3)</f>
        <v>336234.833-3063245.309</v>
      </c>
      <c r="Y1385">
        <f>VLOOKUP(W1385&amp;"-"&amp;V1385,'Buscoords Workout'!$F:$G,2,0)</f>
        <v>8052</v>
      </c>
      <c r="Z1385">
        <f>VLOOKUP(X1385&amp;"-"&amp;V1385,'Buscoords Workout'!$F:$G,2,0)</f>
        <v>8372</v>
      </c>
      <c r="AA1385" t="b">
        <f>OR(ISNA(Y1385),ISNA(Z1385))</f>
        <v>0</v>
      </c>
    </row>
    <row r="1386" spans="1:27" x14ac:dyDescent="0.25">
      <c r="A1386">
        <v>355</v>
      </c>
      <c r="B1386" t="s">
        <v>24</v>
      </c>
      <c r="C1386" t="s">
        <v>45</v>
      </c>
      <c r="D1386" t="s">
        <v>46</v>
      </c>
      <c r="E1386">
        <v>11</v>
      </c>
      <c r="F1386" t="s">
        <v>37</v>
      </c>
      <c r="G1386">
        <v>100</v>
      </c>
      <c r="H1386" t="s">
        <v>27</v>
      </c>
      <c r="I1386" t="s">
        <v>38</v>
      </c>
      <c r="J1386" t="s">
        <v>36</v>
      </c>
      <c r="K1386" t="s">
        <v>30</v>
      </c>
      <c r="L1386" t="s">
        <v>31</v>
      </c>
      <c r="M1386">
        <v>3</v>
      </c>
      <c r="N1386" t="s">
        <v>32</v>
      </c>
      <c r="O1386" t="s">
        <v>33</v>
      </c>
      <c r="P1386">
        <v>5.5237299999999996</v>
      </c>
      <c r="Q1386">
        <v>336234.832757</v>
      </c>
      <c r="R1386">
        <v>3063245.30822</v>
      </c>
      <c r="S1386">
        <v>336234.04920000001</v>
      </c>
      <c r="T1386">
        <v>3063250.7760999999</v>
      </c>
      <c r="U1386">
        <v>5.5240000000000003E-3</v>
      </c>
      <c r="V1386" t="str">
        <f>VLOOKUP(C1386,'Lines LookUp'!$B$1:$C$12,2,0)</f>
        <v>KOT</v>
      </c>
      <c r="W1386" t="str">
        <f>ROUNDUP(Q1386,3)&amp;"-"&amp;ROUNDUP(R1386,3)</f>
        <v>336234.833-3063245.309</v>
      </c>
      <c r="X1386" t="str">
        <f>ROUNDUP(S1386,3)&amp;"-"&amp;ROUNDUP(T1386,3)</f>
        <v>336234.05-3063250.777</v>
      </c>
      <c r="Y1386">
        <f>VLOOKUP(W1386&amp;"-"&amp;V1386,'Buscoords Workout'!$F:$G,2,0)</f>
        <v>8372</v>
      </c>
      <c r="Z1386">
        <f>VLOOKUP(X1386&amp;"-"&amp;V1386,'Buscoords Workout'!$F:$G,2,0)</f>
        <v>8053</v>
      </c>
      <c r="AA1386" t="b">
        <f>OR(ISNA(Y1386),ISNA(Z1386))</f>
        <v>0</v>
      </c>
    </row>
    <row r="1387" spans="1:27" x14ac:dyDescent="0.25">
      <c r="A1387">
        <v>356</v>
      </c>
      <c r="B1387" t="s">
        <v>24</v>
      </c>
      <c r="C1387" t="s">
        <v>45</v>
      </c>
      <c r="D1387" t="s">
        <v>46</v>
      </c>
      <c r="E1387">
        <v>11</v>
      </c>
      <c r="F1387" t="s">
        <v>37</v>
      </c>
      <c r="G1387">
        <v>100</v>
      </c>
      <c r="H1387" t="s">
        <v>27</v>
      </c>
      <c r="I1387" t="s">
        <v>38</v>
      </c>
      <c r="J1387" t="s">
        <v>36</v>
      </c>
      <c r="K1387" t="s">
        <v>30</v>
      </c>
      <c r="L1387" t="s">
        <v>31</v>
      </c>
      <c r="M1387">
        <v>3</v>
      </c>
      <c r="N1387" t="s">
        <v>32</v>
      </c>
      <c r="O1387" t="s">
        <v>33</v>
      </c>
      <c r="P1387">
        <v>7.0290699999999999</v>
      </c>
      <c r="Q1387">
        <v>336234.04920000001</v>
      </c>
      <c r="R1387">
        <v>3063250.7760999999</v>
      </c>
      <c r="S1387">
        <v>336228.84659999999</v>
      </c>
      <c r="T1387">
        <v>3063255.5027000001</v>
      </c>
      <c r="U1387">
        <v>7.0289999999999997E-3</v>
      </c>
      <c r="V1387" t="str">
        <f>VLOOKUP(C1387,'Lines LookUp'!$B$1:$C$12,2,0)</f>
        <v>KOT</v>
      </c>
      <c r="W1387" t="str">
        <f>ROUNDUP(Q1387,3)&amp;"-"&amp;ROUNDUP(R1387,3)</f>
        <v>336234.05-3063250.777</v>
      </c>
      <c r="X1387" t="str">
        <f>ROUNDUP(S1387,3)&amp;"-"&amp;ROUNDUP(T1387,3)</f>
        <v>336228.847-3063255.503</v>
      </c>
      <c r="Y1387">
        <f>VLOOKUP(W1387&amp;"-"&amp;V1387,'Buscoords Workout'!$F:$G,2,0)</f>
        <v>8053</v>
      </c>
      <c r="Z1387">
        <f>VLOOKUP(X1387&amp;"-"&amp;V1387,'Buscoords Workout'!$F:$G,2,0)</f>
        <v>8054</v>
      </c>
      <c r="AA1387" t="b">
        <f>OR(ISNA(Y1387),ISNA(Z1387))</f>
        <v>0</v>
      </c>
    </row>
    <row r="1388" spans="1:27" x14ac:dyDescent="0.25">
      <c r="A1388">
        <v>357</v>
      </c>
      <c r="B1388" t="s">
        <v>24</v>
      </c>
      <c r="C1388" t="s">
        <v>45</v>
      </c>
      <c r="D1388" t="s">
        <v>46</v>
      </c>
      <c r="E1388">
        <v>11</v>
      </c>
      <c r="F1388" t="s">
        <v>37</v>
      </c>
      <c r="G1388">
        <v>100</v>
      </c>
      <c r="H1388" t="s">
        <v>27</v>
      </c>
      <c r="I1388" t="s">
        <v>38</v>
      </c>
      <c r="J1388" t="s">
        <v>36</v>
      </c>
      <c r="K1388" t="s">
        <v>30</v>
      </c>
      <c r="L1388" t="s">
        <v>31</v>
      </c>
      <c r="M1388">
        <v>3</v>
      </c>
      <c r="N1388" t="s">
        <v>32</v>
      </c>
      <c r="O1388" t="s">
        <v>33</v>
      </c>
      <c r="P1388">
        <v>10.4984</v>
      </c>
      <c r="Q1388">
        <v>336228.84659999999</v>
      </c>
      <c r="R1388">
        <v>3063255.5027000001</v>
      </c>
      <c r="S1388">
        <v>336225.46970000002</v>
      </c>
      <c r="T1388">
        <v>3063265.4432000001</v>
      </c>
      <c r="U1388">
        <v>1.0498E-2</v>
      </c>
      <c r="V1388" t="str">
        <f>VLOOKUP(C1388,'Lines LookUp'!$B$1:$C$12,2,0)</f>
        <v>KOT</v>
      </c>
      <c r="W1388" t="str">
        <f>ROUNDUP(Q1388,3)&amp;"-"&amp;ROUNDUP(R1388,3)</f>
        <v>336228.847-3063255.503</v>
      </c>
      <c r="X1388" t="str">
        <f>ROUNDUP(S1388,3)&amp;"-"&amp;ROUNDUP(T1388,3)</f>
        <v>336225.47-3063265.444</v>
      </c>
      <c r="Y1388">
        <f>VLOOKUP(W1388&amp;"-"&amp;V1388,'Buscoords Workout'!$F:$G,2,0)</f>
        <v>8054</v>
      </c>
      <c r="Z1388">
        <f>VLOOKUP(X1388&amp;"-"&amp;V1388,'Buscoords Workout'!$F:$G,2,0)</f>
        <v>8055</v>
      </c>
      <c r="AA1388" t="b">
        <f>OR(ISNA(Y1388),ISNA(Z1388))</f>
        <v>0</v>
      </c>
    </row>
    <row r="1389" spans="1:27" x14ac:dyDescent="0.25">
      <c r="A1389">
        <v>358</v>
      </c>
      <c r="B1389" t="s">
        <v>24</v>
      </c>
      <c r="C1389" t="s">
        <v>45</v>
      </c>
      <c r="D1389" t="s">
        <v>46</v>
      </c>
      <c r="E1389">
        <v>11</v>
      </c>
      <c r="F1389" t="s">
        <v>37</v>
      </c>
      <c r="G1389">
        <v>100</v>
      </c>
      <c r="H1389" t="s">
        <v>27</v>
      </c>
      <c r="I1389" t="s">
        <v>38</v>
      </c>
      <c r="J1389" t="s">
        <v>36</v>
      </c>
      <c r="K1389" t="s">
        <v>30</v>
      </c>
      <c r="L1389" t="s">
        <v>31</v>
      </c>
      <c r="M1389">
        <v>3</v>
      </c>
      <c r="N1389" t="s">
        <v>32</v>
      </c>
      <c r="O1389" t="s">
        <v>33</v>
      </c>
      <c r="P1389">
        <v>2.4220899999999999</v>
      </c>
      <c r="Q1389">
        <v>336225.46970000002</v>
      </c>
      <c r="R1389">
        <v>3063265.4432000001</v>
      </c>
      <c r="S1389">
        <v>336226.11561600002</v>
      </c>
      <c r="T1389">
        <v>3063267.77758</v>
      </c>
      <c r="U1389">
        <v>2.4220000000000001E-3</v>
      </c>
      <c r="V1389" t="str">
        <f>VLOOKUP(C1389,'Lines LookUp'!$B$1:$C$12,2,0)</f>
        <v>KOT</v>
      </c>
      <c r="W1389" t="str">
        <f>ROUNDUP(Q1389,3)&amp;"-"&amp;ROUNDUP(R1389,3)</f>
        <v>336225.47-3063265.444</v>
      </c>
      <c r="X1389" t="str">
        <f>ROUNDUP(S1389,3)&amp;"-"&amp;ROUNDUP(T1389,3)</f>
        <v>336226.116-3063267.778</v>
      </c>
      <c r="Y1389">
        <f>VLOOKUP(W1389&amp;"-"&amp;V1389,'Buscoords Workout'!$F:$G,2,0)</f>
        <v>8055</v>
      </c>
      <c r="Z1389">
        <f>VLOOKUP(X1389&amp;"-"&amp;V1389,'Buscoords Workout'!$F:$G,2,0)</f>
        <v>8373</v>
      </c>
      <c r="AA1389" t="b">
        <f>OR(ISNA(Y1389),ISNA(Z1389))</f>
        <v>0</v>
      </c>
    </row>
    <row r="1390" spans="1:27" x14ac:dyDescent="0.25">
      <c r="A1390">
        <v>359</v>
      </c>
      <c r="B1390" t="s">
        <v>24</v>
      </c>
      <c r="C1390" t="s">
        <v>45</v>
      </c>
      <c r="D1390" t="s">
        <v>46</v>
      </c>
      <c r="E1390">
        <v>11</v>
      </c>
      <c r="F1390" t="s">
        <v>37</v>
      </c>
      <c r="G1390">
        <v>100</v>
      </c>
      <c r="H1390" t="s">
        <v>27</v>
      </c>
      <c r="I1390" t="s">
        <v>38</v>
      </c>
      <c r="J1390" t="s">
        <v>36</v>
      </c>
      <c r="K1390" t="s">
        <v>30</v>
      </c>
      <c r="L1390" t="s">
        <v>31</v>
      </c>
      <c r="M1390">
        <v>3</v>
      </c>
      <c r="N1390" t="s">
        <v>32</v>
      </c>
      <c r="O1390" t="s">
        <v>33</v>
      </c>
      <c r="P1390">
        <v>6.0864900000000004</v>
      </c>
      <c r="Q1390">
        <v>336227.53707399999</v>
      </c>
      <c r="R1390">
        <v>3063272.9148200001</v>
      </c>
      <c r="S1390">
        <v>336229.16019999998</v>
      </c>
      <c r="T1390">
        <v>3063278.7809000001</v>
      </c>
      <c r="U1390">
        <v>6.0860000000000003E-3</v>
      </c>
      <c r="V1390" t="str">
        <f>VLOOKUP(C1390,'Lines LookUp'!$B$1:$C$12,2,0)</f>
        <v>KOT</v>
      </c>
      <c r="W1390" t="str">
        <f>ROUNDUP(Q1390,3)&amp;"-"&amp;ROUNDUP(R1390,3)</f>
        <v>336227.538-3063272.915</v>
      </c>
      <c r="X1390" t="str">
        <f>ROUNDUP(S1390,3)&amp;"-"&amp;ROUNDUP(T1390,3)</f>
        <v>336229.161-3063278.781</v>
      </c>
      <c r="Y1390">
        <f>VLOOKUP(W1390&amp;"-"&amp;V1390,'Buscoords Workout'!$F:$G,2,0)</f>
        <v>8374</v>
      </c>
      <c r="Z1390">
        <f>VLOOKUP(X1390&amp;"-"&amp;V1390,'Buscoords Workout'!$F:$G,2,0)</f>
        <v>8056</v>
      </c>
      <c r="AA1390" t="b">
        <f>OR(ISNA(Y1390),ISNA(Z1390))</f>
        <v>0</v>
      </c>
    </row>
    <row r="1391" spans="1:27" x14ac:dyDescent="0.25">
      <c r="A1391">
        <v>360</v>
      </c>
      <c r="B1391" t="s">
        <v>24</v>
      </c>
      <c r="C1391" t="s">
        <v>45</v>
      </c>
      <c r="D1391" t="s">
        <v>46</v>
      </c>
      <c r="E1391">
        <v>11</v>
      </c>
      <c r="F1391" t="s">
        <v>37</v>
      </c>
      <c r="G1391">
        <v>100</v>
      </c>
      <c r="H1391" t="s">
        <v>27</v>
      </c>
      <c r="I1391" t="s">
        <v>38</v>
      </c>
      <c r="J1391" t="s">
        <v>36</v>
      </c>
      <c r="K1391" t="s">
        <v>30</v>
      </c>
      <c r="L1391" t="s">
        <v>31</v>
      </c>
      <c r="M1391">
        <v>3</v>
      </c>
      <c r="N1391" t="s">
        <v>32</v>
      </c>
      <c r="O1391" t="s">
        <v>33</v>
      </c>
      <c r="P1391">
        <v>5.3302699999999996</v>
      </c>
      <c r="Q1391">
        <v>336226.11561600002</v>
      </c>
      <c r="R1391">
        <v>3063267.77758</v>
      </c>
      <c r="S1391">
        <v>336227.53707399999</v>
      </c>
      <c r="T1391">
        <v>3063272.9148200001</v>
      </c>
      <c r="U1391">
        <v>5.3299999999999997E-3</v>
      </c>
      <c r="V1391" t="str">
        <f>VLOOKUP(C1391,'Lines LookUp'!$B$1:$C$12,2,0)</f>
        <v>KOT</v>
      </c>
      <c r="W1391" t="str">
        <f>ROUNDUP(Q1391,3)&amp;"-"&amp;ROUNDUP(R1391,3)</f>
        <v>336226.116-3063267.778</v>
      </c>
      <c r="X1391" t="str">
        <f>ROUNDUP(S1391,3)&amp;"-"&amp;ROUNDUP(T1391,3)</f>
        <v>336227.538-3063272.915</v>
      </c>
      <c r="Y1391">
        <f>VLOOKUP(W1391&amp;"-"&amp;V1391,'Buscoords Workout'!$F:$G,2,0)</f>
        <v>8373</v>
      </c>
      <c r="Z1391">
        <f>VLOOKUP(X1391&amp;"-"&amp;V1391,'Buscoords Workout'!$F:$G,2,0)</f>
        <v>8374</v>
      </c>
      <c r="AA1391" t="b">
        <f>OR(ISNA(Y1391),ISNA(Z1391))</f>
        <v>0</v>
      </c>
    </row>
    <row r="1392" spans="1:27" x14ac:dyDescent="0.25">
      <c r="A1392">
        <v>361</v>
      </c>
      <c r="B1392" t="s">
        <v>24</v>
      </c>
      <c r="C1392" t="s">
        <v>45</v>
      </c>
      <c r="D1392" t="s">
        <v>46</v>
      </c>
      <c r="E1392">
        <v>11</v>
      </c>
      <c r="F1392" t="s">
        <v>37</v>
      </c>
      <c r="G1392">
        <v>100</v>
      </c>
      <c r="H1392" t="s">
        <v>27</v>
      </c>
      <c r="I1392" t="s">
        <v>38</v>
      </c>
      <c r="J1392" t="s">
        <v>36</v>
      </c>
      <c r="K1392" t="s">
        <v>30</v>
      </c>
      <c r="L1392" t="s">
        <v>31</v>
      </c>
      <c r="M1392">
        <v>3</v>
      </c>
      <c r="N1392" t="s">
        <v>32</v>
      </c>
      <c r="O1392" t="s">
        <v>33</v>
      </c>
      <c r="P1392">
        <v>9.6430100000000003</v>
      </c>
      <c r="Q1392">
        <v>336229.16019999998</v>
      </c>
      <c r="R1392">
        <v>3063278.7809000001</v>
      </c>
      <c r="S1392">
        <v>336233.37300000002</v>
      </c>
      <c r="T1392">
        <v>3063287.4550000001</v>
      </c>
      <c r="U1392">
        <v>9.6430000000000005E-3</v>
      </c>
      <c r="V1392" t="str">
        <f>VLOOKUP(C1392,'Lines LookUp'!$B$1:$C$12,2,0)</f>
        <v>KOT</v>
      </c>
      <c r="W1392" t="str">
        <f>ROUNDUP(Q1392,3)&amp;"-"&amp;ROUNDUP(R1392,3)</f>
        <v>336229.161-3063278.781</v>
      </c>
      <c r="X1392" t="str">
        <f>ROUNDUP(S1392,3)&amp;"-"&amp;ROUNDUP(T1392,3)</f>
        <v>336233.373-3063287.455</v>
      </c>
      <c r="Y1392">
        <f>VLOOKUP(W1392&amp;"-"&amp;V1392,'Buscoords Workout'!$F:$G,2,0)</f>
        <v>8056</v>
      </c>
      <c r="Z1392">
        <f>VLOOKUP(X1392&amp;"-"&amp;V1392,'Buscoords Workout'!$F:$G,2,0)</f>
        <v>8057</v>
      </c>
      <c r="AA1392" t="b">
        <f>OR(ISNA(Y1392),ISNA(Z1392))</f>
        <v>0</v>
      </c>
    </row>
    <row r="1393" spans="1:27" x14ac:dyDescent="0.25">
      <c r="A1393">
        <v>362</v>
      </c>
      <c r="B1393" t="s">
        <v>24</v>
      </c>
      <c r="C1393" t="s">
        <v>45</v>
      </c>
      <c r="D1393" t="s">
        <v>46</v>
      </c>
      <c r="E1393">
        <v>11</v>
      </c>
      <c r="F1393" t="s">
        <v>37</v>
      </c>
      <c r="G1393">
        <v>100</v>
      </c>
      <c r="H1393" t="s">
        <v>27</v>
      </c>
      <c r="I1393" t="s">
        <v>38</v>
      </c>
      <c r="J1393" t="s">
        <v>36</v>
      </c>
      <c r="K1393" t="s">
        <v>30</v>
      </c>
      <c r="L1393" t="s">
        <v>31</v>
      </c>
      <c r="M1393">
        <v>3</v>
      </c>
      <c r="N1393" t="s">
        <v>32</v>
      </c>
      <c r="O1393" t="s">
        <v>33</v>
      </c>
      <c r="P1393">
        <v>10.5413</v>
      </c>
      <c r="Q1393">
        <v>336233.37300000002</v>
      </c>
      <c r="R1393">
        <v>3063287.4550000001</v>
      </c>
      <c r="S1393">
        <v>336232.34399999998</v>
      </c>
      <c r="T1393">
        <v>3063297.946</v>
      </c>
      <c r="U1393">
        <v>1.0541E-2</v>
      </c>
      <c r="V1393" t="str">
        <f>VLOOKUP(C1393,'Lines LookUp'!$B$1:$C$12,2,0)</f>
        <v>KOT</v>
      </c>
      <c r="W1393" t="str">
        <f>ROUNDUP(Q1393,3)&amp;"-"&amp;ROUNDUP(R1393,3)</f>
        <v>336233.373-3063287.455</v>
      </c>
      <c r="X1393" t="str">
        <f>ROUNDUP(S1393,3)&amp;"-"&amp;ROUNDUP(T1393,3)</f>
        <v>336232.344-3063297.946</v>
      </c>
      <c r="Y1393">
        <f>VLOOKUP(W1393&amp;"-"&amp;V1393,'Buscoords Workout'!$F:$G,2,0)</f>
        <v>8057</v>
      </c>
      <c r="Z1393">
        <f>VLOOKUP(X1393&amp;"-"&amp;V1393,'Buscoords Workout'!$F:$G,2,0)</f>
        <v>8058</v>
      </c>
      <c r="AA1393" t="b">
        <f>OR(ISNA(Y1393),ISNA(Z1393))</f>
        <v>0</v>
      </c>
    </row>
    <row r="1394" spans="1:27" x14ac:dyDescent="0.25">
      <c r="A1394">
        <v>363</v>
      </c>
      <c r="B1394" t="s">
        <v>24</v>
      </c>
      <c r="C1394" t="s">
        <v>45</v>
      </c>
      <c r="D1394" t="s">
        <v>46</v>
      </c>
      <c r="E1394">
        <v>11</v>
      </c>
      <c r="F1394" t="s">
        <v>37</v>
      </c>
      <c r="G1394">
        <v>100</v>
      </c>
      <c r="H1394" t="s">
        <v>27</v>
      </c>
      <c r="I1394" t="s">
        <v>38</v>
      </c>
      <c r="J1394" t="s">
        <v>36</v>
      </c>
      <c r="K1394" t="s">
        <v>30</v>
      </c>
      <c r="L1394" t="s">
        <v>31</v>
      </c>
      <c r="M1394">
        <v>3</v>
      </c>
      <c r="N1394" t="s">
        <v>32</v>
      </c>
      <c r="O1394" t="s">
        <v>33</v>
      </c>
      <c r="P1394">
        <v>13.975300000000001</v>
      </c>
      <c r="Q1394">
        <v>336232.34399999998</v>
      </c>
      <c r="R1394">
        <v>3063297.946</v>
      </c>
      <c r="S1394">
        <v>336234.172158</v>
      </c>
      <c r="T1394">
        <v>3063311.80125</v>
      </c>
      <c r="U1394">
        <v>1.3975E-2</v>
      </c>
      <c r="V1394" t="str">
        <f>VLOOKUP(C1394,'Lines LookUp'!$B$1:$C$12,2,0)</f>
        <v>KOT</v>
      </c>
      <c r="W1394" t="str">
        <f>ROUNDUP(Q1394,3)&amp;"-"&amp;ROUNDUP(R1394,3)</f>
        <v>336232.344-3063297.946</v>
      </c>
      <c r="X1394" t="str">
        <f>ROUNDUP(S1394,3)&amp;"-"&amp;ROUNDUP(T1394,3)</f>
        <v>336234.173-3063311.802</v>
      </c>
      <c r="Y1394">
        <f>VLOOKUP(W1394&amp;"-"&amp;V1394,'Buscoords Workout'!$F:$G,2,0)</f>
        <v>8058</v>
      </c>
      <c r="Z1394">
        <f>VLOOKUP(X1394&amp;"-"&amp;V1394,'Buscoords Workout'!$F:$G,2,0)</f>
        <v>8375</v>
      </c>
      <c r="AA1394" t="b">
        <f>OR(ISNA(Y1394),ISNA(Z1394))</f>
        <v>0</v>
      </c>
    </row>
    <row r="1395" spans="1:27" x14ac:dyDescent="0.25">
      <c r="A1395">
        <v>364</v>
      </c>
      <c r="B1395" t="s">
        <v>24</v>
      </c>
      <c r="C1395" t="s">
        <v>45</v>
      </c>
      <c r="D1395" t="s">
        <v>46</v>
      </c>
      <c r="E1395">
        <v>11</v>
      </c>
      <c r="F1395" t="s">
        <v>37</v>
      </c>
      <c r="G1395">
        <v>100</v>
      </c>
      <c r="H1395" t="s">
        <v>27</v>
      </c>
      <c r="I1395" t="s">
        <v>38</v>
      </c>
      <c r="J1395" t="s">
        <v>36</v>
      </c>
      <c r="K1395" t="s">
        <v>30</v>
      </c>
      <c r="L1395" t="s">
        <v>31</v>
      </c>
      <c r="M1395">
        <v>3</v>
      </c>
      <c r="N1395" t="s">
        <v>32</v>
      </c>
      <c r="O1395" t="s">
        <v>33</v>
      </c>
      <c r="P1395">
        <v>5.9507899999999996</v>
      </c>
      <c r="Q1395">
        <v>336234.172158</v>
      </c>
      <c r="R1395">
        <v>3063311.80125</v>
      </c>
      <c r="S1395">
        <v>336234.95059999998</v>
      </c>
      <c r="T1395">
        <v>3063317.7009000001</v>
      </c>
      <c r="U1395">
        <v>5.9509999999999997E-3</v>
      </c>
      <c r="V1395" t="str">
        <f>VLOOKUP(C1395,'Lines LookUp'!$B$1:$C$12,2,0)</f>
        <v>KOT</v>
      </c>
      <c r="W1395" t="str">
        <f>ROUNDUP(Q1395,3)&amp;"-"&amp;ROUNDUP(R1395,3)</f>
        <v>336234.173-3063311.802</v>
      </c>
      <c r="X1395" t="str">
        <f>ROUNDUP(S1395,3)&amp;"-"&amp;ROUNDUP(T1395,3)</f>
        <v>336234.951-3063317.701</v>
      </c>
      <c r="Y1395">
        <f>VLOOKUP(W1395&amp;"-"&amp;V1395,'Buscoords Workout'!$F:$G,2,0)</f>
        <v>8375</v>
      </c>
      <c r="Z1395">
        <f>VLOOKUP(X1395&amp;"-"&amp;V1395,'Buscoords Workout'!$F:$G,2,0)</f>
        <v>8059</v>
      </c>
      <c r="AA1395" t="b">
        <f>OR(ISNA(Y1395),ISNA(Z1395))</f>
        <v>0</v>
      </c>
    </row>
    <row r="1396" spans="1:27" x14ac:dyDescent="0.25">
      <c r="A1396">
        <v>365</v>
      </c>
      <c r="B1396" t="s">
        <v>24</v>
      </c>
      <c r="C1396" t="s">
        <v>45</v>
      </c>
      <c r="D1396" t="s">
        <v>46</v>
      </c>
      <c r="E1396">
        <v>11</v>
      </c>
      <c r="F1396" t="s">
        <v>37</v>
      </c>
      <c r="G1396">
        <v>100</v>
      </c>
      <c r="H1396" t="s">
        <v>27</v>
      </c>
      <c r="I1396" t="s">
        <v>38</v>
      </c>
      <c r="J1396" t="s">
        <v>36</v>
      </c>
      <c r="K1396" t="s">
        <v>30</v>
      </c>
      <c r="L1396" t="s">
        <v>31</v>
      </c>
      <c r="M1396">
        <v>3</v>
      </c>
      <c r="N1396" t="s">
        <v>32</v>
      </c>
      <c r="O1396" t="s">
        <v>33</v>
      </c>
      <c r="P1396">
        <v>0.71394400000000002</v>
      </c>
      <c r="Q1396">
        <v>336234.95059999998</v>
      </c>
      <c r="R1396">
        <v>3063317.7009000001</v>
      </c>
      <c r="S1396">
        <v>336234.32850599999</v>
      </c>
      <c r="T1396">
        <v>3063318.0512100002</v>
      </c>
      <c r="U1396">
        <v>7.1400000000000001E-4</v>
      </c>
      <c r="V1396" t="str">
        <f>VLOOKUP(C1396,'Lines LookUp'!$B$1:$C$12,2,0)</f>
        <v>KOT</v>
      </c>
      <c r="W1396" t="str">
        <f>ROUNDUP(Q1396,3)&amp;"-"&amp;ROUNDUP(R1396,3)</f>
        <v>336234.951-3063317.701</v>
      </c>
      <c r="X1396" t="str">
        <f>ROUNDUP(S1396,3)&amp;"-"&amp;ROUNDUP(T1396,3)</f>
        <v>336234.329-3063318.052</v>
      </c>
      <c r="Y1396">
        <f>VLOOKUP(W1396&amp;"-"&amp;V1396,'Buscoords Workout'!$F:$G,2,0)</f>
        <v>8059</v>
      </c>
      <c r="Z1396">
        <f>VLOOKUP(X1396&amp;"-"&amp;V1396,'Buscoords Workout'!$F:$G,2,0)</f>
        <v>8376</v>
      </c>
      <c r="AA1396" t="b">
        <f>OR(ISNA(Y1396),ISNA(Z1396))</f>
        <v>0</v>
      </c>
    </row>
    <row r="1397" spans="1:27" x14ac:dyDescent="0.25">
      <c r="A1397">
        <v>366</v>
      </c>
      <c r="B1397" t="s">
        <v>24</v>
      </c>
      <c r="C1397" t="s">
        <v>45</v>
      </c>
      <c r="D1397" t="s">
        <v>46</v>
      </c>
      <c r="E1397">
        <v>11</v>
      </c>
      <c r="F1397" t="s">
        <v>37</v>
      </c>
      <c r="G1397">
        <v>100</v>
      </c>
      <c r="H1397" t="s">
        <v>27</v>
      </c>
      <c r="I1397" t="s">
        <v>38</v>
      </c>
      <c r="J1397" t="s">
        <v>36</v>
      </c>
      <c r="K1397" t="s">
        <v>30</v>
      </c>
      <c r="L1397" t="s">
        <v>31</v>
      </c>
      <c r="M1397">
        <v>3</v>
      </c>
      <c r="N1397" t="s">
        <v>32</v>
      </c>
      <c r="O1397" t="s">
        <v>33</v>
      </c>
      <c r="P1397">
        <v>19.9467</v>
      </c>
      <c r="Q1397">
        <v>336234.32850599999</v>
      </c>
      <c r="R1397">
        <v>3063318.0512100002</v>
      </c>
      <c r="S1397">
        <v>336216.94799999997</v>
      </c>
      <c r="T1397">
        <v>3063327.8382999999</v>
      </c>
      <c r="U1397">
        <v>1.9946999999999999E-2</v>
      </c>
      <c r="V1397" t="str">
        <f>VLOOKUP(C1397,'Lines LookUp'!$B$1:$C$12,2,0)</f>
        <v>KOT</v>
      </c>
      <c r="W1397" t="str">
        <f>ROUNDUP(Q1397,3)&amp;"-"&amp;ROUNDUP(R1397,3)</f>
        <v>336234.329-3063318.052</v>
      </c>
      <c r="X1397" t="str">
        <f>ROUNDUP(S1397,3)&amp;"-"&amp;ROUNDUP(T1397,3)</f>
        <v>336216.948-3063327.839</v>
      </c>
      <c r="Y1397">
        <f>VLOOKUP(W1397&amp;"-"&amp;V1397,'Buscoords Workout'!$F:$G,2,0)</f>
        <v>8376</v>
      </c>
      <c r="Z1397">
        <f>VLOOKUP(X1397&amp;"-"&amp;V1397,'Buscoords Workout'!$F:$G,2,0)</f>
        <v>8060</v>
      </c>
      <c r="AA1397" t="b">
        <f>OR(ISNA(Y1397),ISNA(Z1397))</f>
        <v>0</v>
      </c>
    </row>
    <row r="1398" spans="1:27" x14ac:dyDescent="0.25">
      <c r="A1398">
        <v>367</v>
      </c>
      <c r="B1398" t="s">
        <v>24</v>
      </c>
      <c r="C1398" t="s">
        <v>45</v>
      </c>
      <c r="D1398" t="s">
        <v>46</v>
      </c>
      <c r="E1398">
        <v>11</v>
      </c>
      <c r="F1398" t="s">
        <v>37</v>
      </c>
      <c r="G1398">
        <v>100</v>
      </c>
      <c r="H1398" t="s">
        <v>27</v>
      </c>
      <c r="I1398" t="s">
        <v>38</v>
      </c>
      <c r="J1398" t="s">
        <v>36</v>
      </c>
      <c r="K1398" t="s">
        <v>30</v>
      </c>
      <c r="L1398" t="s">
        <v>31</v>
      </c>
      <c r="M1398">
        <v>3</v>
      </c>
      <c r="N1398" t="s">
        <v>32</v>
      </c>
      <c r="O1398" t="s">
        <v>33</v>
      </c>
      <c r="P1398">
        <v>18.3108</v>
      </c>
      <c r="Q1398">
        <v>336216.94799999997</v>
      </c>
      <c r="R1398">
        <v>3063327.8382999999</v>
      </c>
      <c r="S1398">
        <v>336206.02850000001</v>
      </c>
      <c r="T1398">
        <v>3063342.5369000002</v>
      </c>
      <c r="U1398">
        <v>1.8311000000000001E-2</v>
      </c>
      <c r="V1398" t="str">
        <f>VLOOKUP(C1398,'Lines LookUp'!$B$1:$C$12,2,0)</f>
        <v>KOT</v>
      </c>
      <c r="W1398" t="str">
        <f>ROUNDUP(Q1398,3)&amp;"-"&amp;ROUNDUP(R1398,3)</f>
        <v>336216.948-3063327.839</v>
      </c>
      <c r="X1398" t="str">
        <f>ROUNDUP(S1398,3)&amp;"-"&amp;ROUNDUP(T1398,3)</f>
        <v>336206.029-3063342.537</v>
      </c>
      <c r="Y1398">
        <f>VLOOKUP(W1398&amp;"-"&amp;V1398,'Buscoords Workout'!$F:$G,2,0)</f>
        <v>8060</v>
      </c>
      <c r="Z1398">
        <f>VLOOKUP(X1398&amp;"-"&amp;V1398,'Buscoords Workout'!$F:$G,2,0)</f>
        <v>8061</v>
      </c>
      <c r="AA1398" t="b">
        <f>OR(ISNA(Y1398),ISNA(Z1398))</f>
        <v>0</v>
      </c>
    </row>
    <row r="1399" spans="1:27" x14ac:dyDescent="0.25">
      <c r="A1399">
        <v>368</v>
      </c>
      <c r="B1399" t="s">
        <v>24</v>
      </c>
      <c r="C1399" t="s">
        <v>45</v>
      </c>
      <c r="D1399" t="s">
        <v>46</v>
      </c>
      <c r="E1399">
        <v>11</v>
      </c>
      <c r="F1399" t="s">
        <v>37</v>
      </c>
      <c r="G1399">
        <v>100</v>
      </c>
      <c r="H1399" t="s">
        <v>27</v>
      </c>
      <c r="I1399" t="s">
        <v>38</v>
      </c>
      <c r="J1399" t="s">
        <v>36</v>
      </c>
      <c r="K1399" t="s">
        <v>30</v>
      </c>
      <c r="L1399" t="s">
        <v>31</v>
      </c>
      <c r="M1399">
        <v>3</v>
      </c>
      <c r="N1399" t="s">
        <v>32</v>
      </c>
      <c r="O1399" t="s">
        <v>33</v>
      </c>
      <c r="P1399">
        <v>42.936300000000003</v>
      </c>
      <c r="Q1399">
        <v>336206.02850000001</v>
      </c>
      <c r="R1399">
        <v>3063342.5369000002</v>
      </c>
      <c r="S1399">
        <v>336235.70309999998</v>
      </c>
      <c r="T1399">
        <v>3063373.5682000001</v>
      </c>
      <c r="U1399">
        <v>4.2936000000000002E-2</v>
      </c>
      <c r="V1399" t="str">
        <f>VLOOKUP(C1399,'Lines LookUp'!$B$1:$C$12,2,0)</f>
        <v>KOT</v>
      </c>
      <c r="W1399" t="str">
        <f>ROUNDUP(Q1399,3)&amp;"-"&amp;ROUNDUP(R1399,3)</f>
        <v>336206.029-3063342.537</v>
      </c>
      <c r="X1399" t="str">
        <f>ROUNDUP(S1399,3)&amp;"-"&amp;ROUNDUP(T1399,3)</f>
        <v>336235.704-3063373.569</v>
      </c>
      <c r="Y1399">
        <f>VLOOKUP(W1399&amp;"-"&amp;V1399,'Buscoords Workout'!$F:$G,2,0)</f>
        <v>8061</v>
      </c>
      <c r="Z1399">
        <f>VLOOKUP(X1399&amp;"-"&amp;V1399,'Buscoords Workout'!$F:$G,2,0)</f>
        <v>8062</v>
      </c>
      <c r="AA1399" t="b">
        <f>OR(ISNA(Y1399),ISNA(Z1399))</f>
        <v>0</v>
      </c>
    </row>
    <row r="1400" spans="1:27" x14ac:dyDescent="0.25">
      <c r="A1400">
        <v>369</v>
      </c>
      <c r="B1400" t="s">
        <v>24</v>
      </c>
      <c r="C1400" t="s">
        <v>45</v>
      </c>
      <c r="D1400" t="s">
        <v>46</v>
      </c>
      <c r="E1400">
        <v>11</v>
      </c>
      <c r="F1400" t="s">
        <v>37</v>
      </c>
      <c r="G1400">
        <v>100</v>
      </c>
      <c r="H1400" t="s">
        <v>27</v>
      </c>
      <c r="I1400" t="s">
        <v>38</v>
      </c>
      <c r="J1400" t="s">
        <v>36</v>
      </c>
      <c r="K1400" t="s">
        <v>30</v>
      </c>
      <c r="L1400" t="s">
        <v>31</v>
      </c>
      <c r="M1400">
        <v>3</v>
      </c>
      <c r="N1400" t="s">
        <v>32</v>
      </c>
      <c r="O1400" t="s">
        <v>33</v>
      </c>
      <c r="P1400">
        <v>40.094799999999999</v>
      </c>
      <c r="Q1400">
        <v>336219.12</v>
      </c>
      <c r="R1400">
        <v>3063176.2111999998</v>
      </c>
      <c r="S1400">
        <v>336222.55940000003</v>
      </c>
      <c r="T1400">
        <v>3063136.2642000001</v>
      </c>
      <c r="U1400">
        <v>4.0094999999999999E-2</v>
      </c>
      <c r="V1400" t="str">
        <f>VLOOKUP(C1400,'Lines LookUp'!$B$1:$C$12,2,0)</f>
        <v>KOT</v>
      </c>
      <c r="W1400" t="str">
        <f>ROUNDUP(Q1400,3)&amp;"-"&amp;ROUNDUP(R1400,3)</f>
        <v>336219.12-3063176.212</v>
      </c>
      <c r="X1400" t="str">
        <f>ROUNDUP(S1400,3)&amp;"-"&amp;ROUNDUP(T1400,3)</f>
        <v>336222.56-3063136.265</v>
      </c>
      <c r="Y1400">
        <f>VLOOKUP(W1400&amp;"-"&amp;V1400,'Buscoords Workout'!$F:$G,2,0)</f>
        <v>8050</v>
      </c>
      <c r="Z1400">
        <f>VLOOKUP(X1400&amp;"-"&amp;V1400,'Buscoords Workout'!$F:$G,2,0)</f>
        <v>8049</v>
      </c>
      <c r="AA1400" t="b">
        <f>OR(ISNA(Y1400),ISNA(Z1400))</f>
        <v>0</v>
      </c>
    </row>
    <row r="1401" spans="1:27" x14ac:dyDescent="0.25">
      <c r="A1401">
        <v>370</v>
      </c>
      <c r="B1401" t="s">
        <v>24</v>
      </c>
      <c r="C1401" t="s">
        <v>45</v>
      </c>
      <c r="D1401" t="s">
        <v>46</v>
      </c>
      <c r="E1401">
        <v>11</v>
      </c>
      <c r="F1401" t="s">
        <v>42</v>
      </c>
      <c r="G1401">
        <v>120</v>
      </c>
      <c r="H1401" t="s">
        <v>27</v>
      </c>
      <c r="I1401" t="s">
        <v>28</v>
      </c>
      <c r="J1401" t="s">
        <v>36</v>
      </c>
      <c r="K1401" t="s">
        <v>49</v>
      </c>
      <c r="L1401" t="s">
        <v>31</v>
      </c>
      <c r="M1401">
        <v>3</v>
      </c>
      <c r="N1401" t="s">
        <v>32</v>
      </c>
      <c r="O1401" t="s">
        <v>33</v>
      </c>
      <c r="P1401">
        <v>14.876300000000001</v>
      </c>
      <c r="Q1401">
        <v>336222.55940000003</v>
      </c>
      <c r="R1401">
        <v>3063136.2642000001</v>
      </c>
      <c r="S1401">
        <v>336228.22560000001</v>
      </c>
      <c r="T1401">
        <v>3063122.5093</v>
      </c>
      <c r="U1401">
        <v>1.4876E-2</v>
      </c>
      <c r="V1401" t="str">
        <f>VLOOKUP(C1401,'Lines LookUp'!$B$1:$C$12,2,0)</f>
        <v>KOT</v>
      </c>
      <c r="W1401" t="str">
        <f>ROUNDUP(Q1401,3)&amp;"-"&amp;ROUNDUP(R1401,3)</f>
        <v>336222.56-3063136.265</v>
      </c>
      <c r="X1401" t="str">
        <f>ROUNDUP(S1401,3)&amp;"-"&amp;ROUNDUP(T1401,3)</f>
        <v>336228.226-3063122.51</v>
      </c>
      <c r="Y1401">
        <f>VLOOKUP(W1401&amp;"-"&amp;V1401,'Buscoords Workout'!$F:$G,2,0)</f>
        <v>8049</v>
      </c>
      <c r="Z1401">
        <f>VLOOKUP(X1401&amp;"-"&amp;V1401,'Buscoords Workout'!$F:$G,2,0)</f>
        <v>8048</v>
      </c>
      <c r="AA1401" t="b">
        <f>OR(ISNA(Y1401),ISNA(Z1401))</f>
        <v>0</v>
      </c>
    </row>
    <row r="1402" spans="1:27" x14ac:dyDescent="0.25">
      <c r="A1402">
        <v>371</v>
      </c>
      <c r="B1402" t="s">
        <v>24</v>
      </c>
      <c r="C1402" t="s">
        <v>45</v>
      </c>
      <c r="D1402" t="s">
        <v>46</v>
      </c>
      <c r="E1402">
        <v>11</v>
      </c>
      <c r="F1402" t="s">
        <v>42</v>
      </c>
      <c r="G1402">
        <v>120</v>
      </c>
      <c r="H1402" t="s">
        <v>27</v>
      </c>
      <c r="I1402" t="s">
        <v>28</v>
      </c>
      <c r="J1402" t="s">
        <v>36</v>
      </c>
      <c r="K1402" t="s">
        <v>49</v>
      </c>
      <c r="L1402" t="s">
        <v>31</v>
      </c>
      <c r="M1402">
        <v>3</v>
      </c>
      <c r="N1402" t="s">
        <v>32</v>
      </c>
      <c r="O1402" t="s">
        <v>33</v>
      </c>
      <c r="P1402">
        <v>14.249000000000001</v>
      </c>
      <c r="Q1402">
        <v>336228.22560000001</v>
      </c>
      <c r="R1402">
        <v>3063122.5093</v>
      </c>
      <c r="S1402">
        <v>336241.01409999997</v>
      </c>
      <c r="T1402">
        <v>3063116.2253999999</v>
      </c>
      <c r="U1402">
        <v>1.4249E-2</v>
      </c>
      <c r="V1402" t="str">
        <f>VLOOKUP(C1402,'Lines LookUp'!$B$1:$C$12,2,0)</f>
        <v>KOT</v>
      </c>
      <c r="W1402" t="str">
        <f>ROUNDUP(Q1402,3)&amp;"-"&amp;ROUNDUP(R1402,3)</f>
        <v>336228.226-3063122.51</v>
      </c>
      <c r="X1402" t="str">
        <f>ROUNDUP(S1402,3)&amp;"-"&amp;ROUNDUP(T1402,3)</f>
        <v>336241.015-3063116.226</v>
      </c>
      <c r="Y1402">
        <f>VLOOKUP(W1402&amp;"-"&amp;V1402,'Buscoords Workout'!$F:$G,2,0)</f>
        <v>8048</v>
      </c>
      <c r="Z1402">
        <f>VLOOKUP(X1402&amp;"-"&amp;V1402,'Buscoords Workout'!$F:$G,2,0)</f>
        <v>8047</v>
      </c>
      <c r="AA1402" t="b">
        <f>OR(ISNA(Y1402),ISNA(Z1402))</f>
        <v>0</v>
      </c>
    </row>
    <row r="1403" spans="1:27" x14ac:dyDescent="0.25">
      <c r="A1403">
        <v>372</v>
      </c>
      <c r="B1403" t="s">
        <v>24</v>
      </c>
      <c r="C1403" t="s">
        <v>45</v>
      </c>
      <c r="D1403" t="s">
        <v>46</v>
      </c>
      <c r="E1403">
        <v>11</v>
      </c>
      <c r="F1403" t="s">
        <v>42</v>
      </c>
      <c r="G1403">
        <v>120</v>
      </c>
      <c r="H1403" t="s">
        <v>27</v>
      </c>
      <c r="I1403" t="s">
        <v>28</v>
      </c>
      <c r="J1403" t="s">
        <v>36</v>
      </c>
      <c r="K1403" t="s">
        <v>49</v>
      </c>
      <c r="L1403" t="s">
        <v>31</v>
      </c>
      <c r="M1403">
        <v>3</v>
      </c>
      <c r="N1403" t="s">
        <v>32</v>
      </c>
      <c r="O1403" t="s">
        <v>33</v>
      </c>
      <c r="P1403">
        <v>24.309200000000001</v>
      </c>
      <c r="Q1403">
        <v>336241.01409999997</v>
      </c>
      <c r="R1403">
        <v>3063116.2253999999</v>
      </c>
      <c r="S1403">
        <v>336262.51160000003</v>
      </c>
      <c r="T1403">
        <v>3063104.8766000001</v>
      </c>
      <c r="U1403">
        <v>2.4309000000000001E-2</v>
      </c>
      <c r="V1403" t="str">
        <f>VLOOKUP(C1403,'Lines LookUp'!$B$1:$C$12,2,0)</f>
        <v>KOT</v>
      </c>
      <c r="W1403" t="str">
        <f>ROUNDUP(Q1403,3)&amp;"-"&amp;ROUNDUP(R1403,3)</f>
        <v>336241.015-3063116.226</v>
      </c>
      <c r="X1403" t="str">
        <f>ROUNDUP(S1403,3)&amp;"-"&amp;ROUNDUP(T1403,3)</f>
        <v>336262.512-3063104.877</v>
      </c>
      <c r="Y1403">
        <f>VLOOKUP(W1403&amp;"-"&amp;V1403,'Buscoords Workout'!$F:$G,2,0)</f>
        <v>8047</v>
      </c>
      <c r="Z1403">
        <f>VLOOKUP(X1403&amp;"-"&amp;V1403,'Buscoords Workout'!$F:$G,2,0)</f>
        <v>8046</v>
      </c>
      <c r="AA1403" t="b">
        <f>OR(ISNA(Y1403),ISNA(Z1403))</f>
        <v>0</v>
      </c>
    </row>
    <row r="1404" spans="1:27" x14ac:dyDescent="0.25">
      <c r="A1404">
        <v>373</v>
      </c>
      <c r="B1404" t="s">
        <v>24</v>
      </c>
      <c r="C1404" t="s">
        <v>45</v>
      </c>
      <c r="D1404" t="s">
        <v>46</v>
      </c>
      <c r="E1404">
        <v>11</v>
      </c>
      <c r="F1404" t="s">
        <v>42</v>
      </c>
      <c r="G1404">
        <v>120</v>
      </c>
      <c r="H1404" t="s">
        <v>27</v>
      </c>
      <c r="I1404" t="s">
        <v>28</v>
      </c>
      <c r="J1404" t="s">
        <v>36</v>
      </c>
      <c r="K1404" t="s">
        <v>49</v>
      </c>
      <c r="L1404" t="s">
        <v>31</v>
      </c>
      <c r="M1404">
        <v>3</v>
      </c>
      <c r="N1404" t="s">
        <v>32</v>
      </c>
      <c r="O1404" t="s">
        <v>33</v>
      </c>
      <c r="P1404">
        <v>16.690300000000001</v>
      </c>
      <c r="Q1404">
        <v>336262.51160000003</v>
      </c>
      <c r="R1404">
        <v>3063104.8766000001</v>
      </c>
      <c r="S1404">
        <v>336276.43109999999</v>
      </c>
      <c r="T1404">
        <v>3063095.6671000002</v>
      </c>
      <c r="U1404">
        <v>1.669E-2</v>
      </c>
      <c r="V1404" t="str">
        <f>VLOOKUP(C1404,'Lines LookUp'!$B$1:$C$12,2,0)</f>
        <v>KOT</v>
      </c>
      <c r="W1404" t="str">
        <f>ROUNDUP(Q1404,3)&amp;"-"&amp;ROUNDUP(R1404,3)</f>
        <v>336262.512-3063104.877</v>
      </c>
      <c r="X1404" t="str">
        <f>ROUNDUP(S1404,3)&amp;"-"&amp;ROUNDUP(T1404,3)</f>
        <v>336276.432-3063095.668</v>
      </c>
      <c r="Y1404">
        <f>VLOOKUP(W1404&amp;"-"&amp;V1404,'Buscoords Workout'!$F:$G,2,0)</f>
        <v>8046</v>
      </c>
      <c r="Z1404">
        <f>VLOOKUP(X1404&amp;"-"&amp;V1404,'Buscoords Workout'!$F:$G,2,0)</f>
        <v>8045</v>
      </c>
      <c r="AA1404" t="b">
        <f>OR(ISNA(Y1404),ISNA(Z1404))</f>
        <v>0</v>
      </c>
    </row>
    <row r="1405" spans="1:27" x14ac:dyDescent="0.25">
      <c r="A1405">
        <v>374</v>
      </c>
      <c r="B1405" t="s">
        <v>24</v>
      </c>
      <c r="C1405" t="s">
        <v>45</v>
      </c>
      <c r="D1405" t="s">
        <v>46</v>
      </c>
      <c r="E1405">
        <v>11</v>
      </c>
      <c r="F1405" t="s">
        <v>42</v>
      </c>
      <c r="G1405">
        <v>120</v>
      </c>
      <c r="H1405" t="s">
        <v>27</v>
      </c>
      <c r="I1405" t="s">
        <v>28</v>
      </c>
      <c r="J1405" t="s">
        <v>36</v>
      </c>
      <c r="K1405" t="s">
        <v>49</v>
      </c>
      <c r="L1405" t="s">
        <v>31</v>
      </c>
      <c r="M1405">
        <v>3</v>
      </c>
      <c r="N1405" t="s">
        <v>32</v>
      </c>
      <c r="O1405" t="s">
        <v>33</v>
      </c>
      <c r="P1405">
        <v>21.454699999999999</v>
      </c>
      <c r="Q1405">
        <v>336276.43109999999</v>
      </c>
      <c r="R1405">
        <v>3063095.6671000002</v>
      </c>
      <c r="S1405">
        <v>336295.01130000001</v>
      </c>
      <c r="T1405">
        <v>3063084.9396000002</v>
      </c>
      <c r="U1405">
        <v>2.1454999999999998E-2</v>
      </c>
      <c r="V1405" t="str">
        <f>VLOOKUP(C1405,'Lines LookUp'!$B$1:$C$12,2,0)</f>
        <v>KOT</v>
      </c>
      <c r="W1405" t="str">
        <f>ROUNDUP(Q1405,3)&amp;"-"&amp;ROUNDUP(R1405,3)</f>
        <v>336276.432-3063095.668</v>
      </c>
      <c r="X1405" t="str">
        <f>ROUNDUP(S1405,3)&amp;"-"&amp;ROUNDUP(T1405,3)</f>
        <v>336295.012-3063084.94</v>
      </c>
      <c r="Y1405">
        <f>VLOOKUP(W1405&amp;"-"&amp;V1405,'Buscoords Workout'!$F:$G,2,0)</f>
        <v>8045</v>
      </c>
      <c r="Z1405">
        <f>VLOOKUP(X1405&amp;"-"&amp;V1405,'Buscoords Workout'!$F:$G,2,0)</f>
        <v>8044</v>
      </c>
      <c r="AA1405" t="b">
        <f>OR(ISNA(Y1405),ISNA(Z1405))</f>
        <v>0</v>
      </c>
    </row>
    <row r="1406" spans="1:27" x14ac:dyDescent="0.25">
      <c r="A1406">
        <v>375</v>
      </c>
      <c r="B1406" t="s">
        <v>24</v>
      </c>
      <c r="C1406" t="s">
        <v>45</v>
      </c>
      <c r="D1406" t="s">
        <v>46</v>
      </c>
      <c r="E1406">
        <v>11</v>
      </c>
      <c r="F1406" t="s">
        <v>42</v>
      </c>
      <c r="G1406">
        <v>120</v>
      </c>
      <c r="H1406" t="s">
        <v>27</v>
      </c>
      <c r="I1406" t="s">
        <v>28</v>
      </c>
      <c r="J1406" t="s">
        <v>36</v>
      </c>
      <c r="K1406" t="s">
        <v>49</v>
      </c>
      <c r="L1406" t="s">
        <v>31</v>
      </c>
      <c r="M1406">
        <v>3</v>
      </c>
      <c r="N1406" t="s">
        <v>32</v>
      </c>
      <c r="O1406" t="s">
        <v>33</v>
      </c>
      <c r="P1406">
        <v>20.2212</v>
      </c>
      <c r="Q1406">
        <v>336295.01130000001</v>
      </c>
      <c r="R1406">
        <v>3063084.9396000002</v>
      </c>
      <c r="S1406">
        <v>336308.85629999998</v>
      </c>
      <c r="T1406">
        <v>3063070.2015</v>
      </c>
      <c r="U1406">
        <v>2.0220999999999999E-2</v>
      </c>
      <c r="V1406" t="str">
        <f>VLOOKUP(C1406,'Lines LookUp'!$B$1:$C$12,2,0)</f>
        <v>KOT</v>
      </c>
      <c r="W1406" t="str">
        <f>ROUNDUP(Q1406,3)&amp;"-"&amp;ROUNDUP(R1406,3)</f>
        <v>336295.012-3063084.94</v>
      </c>
      <c r="X1406" t="str">
        <f>ROUNDUP(S1406,3)&amp;"-"&amp;ROUNDUP(T1406,3)</f>
        <v>336308.857-3063070.202</v>
      </c>
      <c r="Y1406">
        <f>VLOOKUP(W1406&amp;"-"&amp;V1406,'Buscoords Workout'!$F:$G,2,0)</f>
        <v>8044</v>
      </c>
      <c r="Z1406">
        <f>VLOOKUP(X1406&amp;"-"&amp;V1406,'Buscoords Workout'!$F:$G,2,0)</f>
        <v>8043</v>
      </c>
      <c r="AA1406" t="b">
        <f>OR(ISNA(Y1406),ISNA(Z1406))</f>
        <v>0</v>
      </c>
    </row>
    <row r="1407" spans="1:27" x14ac:dyDescent="0.25">
      <c r="A1407">
        <v>376</v>
      </c>
      <c r="B1407" t="s">
        <v>24</v>
      </c>
      <c r="C1407" t="s">
        <v>45</v>
      </c>
      <c r="D1407" t="s">
        <v>46</v>
      </c>
      <c r="E1407">
        <v>11</v>
      </c>
      <c r="F1407" t="s">
        <v>42</v>
      </c>
      <c r="G1407">
        <v>120</v>
      </c>
      <c r="H1407" t="s">
        <v>27</v>
      </c>
      <c r="I1407" t="s">
        <v>28</v>
      </c>
      <c r="J1407" t="s">
        <v>36</v>
      </c>
      <c r="K1407" t="s">
        <v>49</v>
      </c>
      <c r="L1407" t="s">
        <v>31</v>
      </c>
      <c r="M1407">
        <v>3</v>
      </c>
      <c r="N1407" t="s">
        <v>32</v>
      </c>
      <c r="O1407" t="s">
        <v>33</v>
      </c>
      <c r="P1407">
        <v>18.796299999999999</v>
      </c>
      <c r="Q1407">
        <v>336308.85629999998</v>
      </c>
      <c r="R1407">
        <v>3063070.2015</v>
      </c>
      <c r="S1407">
        <v>336324.51530000003</v>
      </c>
      <c r="T1407">
        <v>3063059.8045000001</v>
      </c>
      <c r="U1407">
        <v>1.8796E-2</v>
      </c>
      <c r="V1407" t="str">
        <f>VLOOKUP(C1407,'Lines LookUp'!$B$1:$C$12,2,0)</f>
        <v>KOT</v>
      </c>
      <c r="W1407" t="str">
        <f>ROUNDUP(Q1407,3)&amp;"-"&amp;ROUNDUP(R1407,3)</f>
        <v>336308.857-3063070.202</v>
      </c>
      <c r="X1407" t="str">
        <f>ROUNDUP(S1407,3)&amp;"-"&amp;ROUNDUP(T1407,3)</f>
        <v>336324.516-3063059.805</v>
      </c>
      <c r="Y1407">
        <f>VLOOKUP(W1407&amp;"-"&amp;V1407,'Buscoords Workout'!$F:$G,2,0)</f>
        <v>8043</v>
      </c>
      <c r="Z1407">
        <f>VLOOKUP(X1407&amp;"-"&amp;V1407,'Buscoords Workout'!$F:$G,2,0)</f>
        <v>8042</v>
      </c>
      <c r="AA1407" t="b">
        <f>OR(ISNA(Y1407),ISNA(Z1407))</f>
        <v>0</v>
      </c>
    </row>
    <row r="1408" spans="1:27" x14ac:dyDescent="0.25">
      <c r="A1408">
        <v>377</v>
      </c>
      <c r="B1408" t="s">
        <v>24</v>
      </c>
      <c r="C1408" t="s">
        <v>45</v>
      </c>
      <c r="D1408" t="s">
        <v>46</v>
      </c>
      <c r="E1408">
        <v>11</v>
      </c>
      <c r="F1408" t="s">
        <v>42</v>
      </c>
      <c r="G1408">
        <v>120</v>
      </c>
      <c r="H1408" t="s">
        <v>27</v>
      </c>
      <c r="I1408" t="s">
        <v>28</v>
      </c>
      <c r="J1408" t="s">
        <v>36</v>
      </c>
      <c r="K1408" t="s">
        <v>49</v>
      </c>
      <c r="L1408" t="s">
        <v>31</v>
      </c>
      <c r="M1408">
        <v>3</v>
      </c>
      <c r="N1408" t="s">
        <v>32</v>
      </c>
      <c r="O1408" t="s">
        <v>33</v>
      </c>
      <c r="P1408">
        <v>23.792400000000001</v>
      </c>
      <c r="Q1408">
        <v>336324.51530000003</v>
      </c>
      <c r="R1408">
        <v>3063059.8045000001</v>
      </c>
      <c r="S1408">
        <v>336338.2978</v>
      </c>
      <c r="T1408">
        <v>3063040.4106000001</v>
      </c>
      <c r="U1408">
        <v>2.3792000000000001E-2</v>
      </c>
      <c r="V1408" t="str">
        <f>VLOOKUP(C1408,'Lines LookUp'!$B$1:$C$12,2,0)</f>
        <v>KOT</v>
      </c>
      <c r="W1408" t="str">
        <f>ROUNDUP(Q1408,3)&amp;"-"&amp;ROUNDUP(R1408,3)</f>
        <v>336324.516-3063059.805</v>
      </c>
      <c r="X1408" t="str">
        <f>ROUNDUP(S1408,3)&amp;"-"&amp;ROUNDUP(T1408,3)</f>
        <v>336338.298-3063040.411</v>
      </c>
      <c r="Y1408">
        <f>VLOOKUP(W1408&amp;"-"&amp;V1408,'Buscoords Workout'!$F:$G,2,0)</f>
        <v>8042</v>
      </c>
      <c r="Z1408">
        <f>VLOOKUP(X1408&amp;"-"&amp;V1408,'Buscoords Workout'!$F:$G,2,0)</f>
        <v>8041</v>
      </c>
      <c r="AA1408" t="b">
        <f>OR(ISNA(Y1408),ISNA(Z1408))</f>
        <v>0</v>
      </c>
    </row>
    <row r="1409" spans="1:27" x14ac:dyDescent="0.25">
      <c r="A1409">
        <v>378</v>
      </c>
      <c r="B1409" t="s">
        <v>24</v>
      </c>
      <c r="C1409" t="s">
        <v>45</v>
      </c>
      <c r="D1409" t="s">
        <v>46</v>
      </c>
      <c r="E1409">
        <v>11</v>
      </c>
      <c r="F1409" t="s">
        <v>42</v>
      </c>
      <c r="G1409">
        <v>120</v>
      </c>
      <c r="H1409" t="s">
        <v>27</v>
      </c>
      <c r="I1409" t="s">
        <v>28</v>
      </c>
      <c r="J1409" t="s">
        <v>36</v>
      </c>
      <c r="K1409" t="s">
        <v>49</v>
      </c>
      <c r="L1409" t="s">
        <v>31</v>
      </c>
      <c r="M1409">
        <v>3</v>
      </c>
      <c r="N1409" t="s">
        <v>32</v>
      </c>
      <c r="O1409" t="s">
        <v>33</v>
      </c>
      <c r="P1409">
        <v>30.186199999999999</v>
      </c>
      <c r="Q1409">
        <v>336338.2978</v>
      </c>
      <c r="R1409">
        <v>3063040.4106000001</v>
      </c>
      <c r="S1409">
        <v>336353.45289999997</v>
      </c>
      <c r="T1409">
        <v>3063014.3045000001</v>
      </c>
      <c r="U1409">
        <v>3.0186000000000001E-2</v>
      </c>
      <c r="V1409" t="str">
        <f>VLOOKUP(C1409,'Lines LookUp'!$B$1:$C$12,2,0)</f>
        <v>KOT</v>
      </c>
      <c r="W1409" t="str">
        <f>ROUNDUP(Q1409,3)&amp;"-"&amp;ROUNDUP(R1409,3)</f>
        <v>336338.298-3063040.411</v>
      </c>
      <c r="X1409" t="str">
        <f>ROUNDUP(S1409,3)&amp;"-"&amp;ROUNDUP(T1409,3)</f>
        <v>336353.453-3063014.305</v>
      </c>
      <c r="Y1409">
        <f>VLOOKUP(W1409&amp;"-"&amp;V1409,'Buscoords Workout'!$F:$G,2,0)</f>
        <v>8041</v>
      </c>
      <c r="Z1409">
        <f>VLOOKUP(X1409&amp;"-"&amp;V1409,'Buscoords Workout'!$F:$G,2,0)</f>
        <v>8040</v>
      </c>
      <c r="AA1409" t="b">
        <f>OR(ISNA(Y1409),ISNA(Z1409))</f>
        <v>0</v>
      </c>
    </row>
    <row r="1410" spans="1:27" x14ac:dyDescent="0.25">
      <c r="A1410">
        <v>379</v>
      </c>
      <c r="B1410" t="s">
        <v>24</v>
      </c>
      <c r="C1410" t="s">
        <v>45</v>
      </c>
      <c r="D1410" t="s">
        <v>46</v>
      </c>
      <c r="E1410">
        <v>11</v>
      </c>
      <c r="F1410" t="s">
        <v>42</v>
      </c>
      <c r="G1410">
        <v>120</v>
      </c>
      <c r="H1410" t="s">
        <v>27</v>
      </c>
      <c r="I1410" t="s">
        <v>28</v>
      </c>
      <c r="J1410" t="s">
        <v>36</v>
      </c>
      <c r="K1410" t="s">
        <v>49</v>
      </c>
      <c r="L1410" t="s">
        <v>31</v>
      </c>
      <c r="M1410">
        <v>3</v>
      </c>
      <c r="N1410" t="s">
        <v>32</v>
      </c>
      <c r="O1410" t="s">
        <v>33</v>
      </c>
      <c r="P1410">
        <v>24.410299999999999</v>
      </c>
      <c r="Q1410">
        <v>336353.45289999997</v>
      </c>
      <c r="R1410">
        <v>3063014.3045000001</v>
      </c>
      <c r="S1410">
        <v>336371.66639999999</v>
      </c>
      <c r="T1410">
        <v>3062998.0523999999</v>
      </c>
      <c r="U1410">
        <v>2.4410000000000001E-2</v>
      </c>
      <c r="V1410" t="str">
        <f>VLOOKUP(C1410,'Lines LookUp'!$B$1:$C$12,2,0)</f>
        <v>KOT</v>
      </c>
      <c r="W1410" t="str">
        <f>ROUNDUP(Q1410,3)&amp;"-"&amp;ROUNDUP(R1410,3)</f>
        <v>336353.453-3063014.305</v>
      </c>
      <c r="X1410" t="str">
        <f>ROUNDUP(S1410,3)&amp;"-"&amp;ROUNDUP(T1410,3)</f>
        <v>336371.667-3062998.053</v>
      </c>
      <c r="Y1410">
        <f>VLOOKUP(W1410&amp;"-"&amp;V1410,'Buscoords Workout'!$F:$G,2,0)</f>
        <v>8040</v>
      </c>
      <c r="Z1410">
        <f>VLOOKUP(X1410&amp;"-"&amp;V1410,'Buscoords Workout'!$F:$G,2,0)</f>
        <v>8039</v>
      </c>
      <c r="AA1410" t="b">
        <f>OR(ISNA(Y1410),ISNA(Z1410))</f>
        <v>0</v>
      </c>
    </row>
    <row r="1411" spans="1:27" x14ac:dyDescent="0.25">
      <c r="A1411">
        <v>380</v>
      </c>
      <c r="B1411" t="s">
        <v>24</v>
      </c>
      <c r="C1411" t="s">
        <v>45</v>
      </c>
      <c r="D1411" t="s">
        <v>46</v>
      </c>
      <c r="E1411">
        <v>11</v>
      </c>
      <c r="F1411" t="s">
        <v>37</v>
      </c>
      <c r="G1411">
        <v>100</v>
      </c>
      <c r="H1411" t="s">
        <v>27</v>
      </c>
      <c r="I1411" t="s">
        <v>38</v>
      </c>
      <c r="J1411" t="s">
        <v>36</v>
      </c>
      <c r="K1411" t="s">
        <v>30</v>
      </c>
      <c r="L1411" t="s">
        <v>31</v>
      </c>
      <c r="M1411">
        <v>3</v>
      </c>
      <c r="N1411" t="s">
        <v>32</v>
      </c>
      <c r="O1411" t="s">
        <v>33</v>
      </c>
      <c r="P1411">
        <v>23.951699999999999</v>
      </c>
      <c r="Q1411">
        <v>336371.66639999999</v>
      </c>
      <c r="R1411">
        <v>3062998.0523999999</v>
      </c>
      <c r="S1411">
        <v>336388.99839999998</v>
      </c>
      <c r="T1411">
        <v>3062981.5211</v>
      </c>
      <c r="U1411">
        <v>2.3952000000000001E-2</v>
      </c>
      <c r="V1411" t="str">
        <f>VLOOKUP(C1411,'Lines LookUp'!$B$1:$C$12,2,0)</f>
        <v>KOT</v>
      </c>
      <c r="W1411" t="str">
        <f>ROUNDUP(Q1411,3)&amp;"-"&amp;ROUNDUP(R1411,3)</f>
        <v>336371.667-3062998.053</v>
      </c>
      <c r="X1411" t="str">
        <f>ROUNDUP(S1411,3)&amp;"-"&amp;ROUNDUP(T1411,3)</f>
        <v>336388.999-3062981.522</v>
      </c>
      <c r="Y1411">
        <f>VLOOKUP(W1411&amp;"-"&amp;V1411,'Buscoords Workout'!$F:$G,2,0)</f>
        <v>8039</v>
      </c>
      <c r="Z1411">
        <f>VLOOKUP(X1411&amp;"-"&amp;V1411,'Buscoords Workout'!$F:$G,2,0)</f>
        <v>8038</v>
      </c>
      <c r="AA1411" t="b">
        <f>OR(ISNA(Y1411),ISNA(Z1411))</f>
        <v>0</v>
      </c>
    </row>
    <row r="1412" spans="1:27" x14ac:dyDescent="0.25">
      <c r="A1412">
        <v>381</v>
      </c>
      <c r="B1412" t="s">
        <v>24</v>
      </c>
      <c r="C1412" t="s">
        <v>45</v>
      </c>
      <c r="D1412" t="s">
        <v>46</v>
      </c>
      <c r="E1412">
        <v>11</v>
      </c>
      <c r="F1412" t="s">
        <v>37</v>
      </c>
      <c r="G1412">
        <v>100</v>
      </c>
      <c r="H1412" t="s">
        <v>27</v>
      </c>
      <c r="I1412" t="s">
        <v>38</v>
      </c>
      <c r="J1412" t="s">
        <v>36</v>
      </c>
      <c r="K1412" t="s">
        <v>30</v>
      </c>
      <c r="L1412" t="s">
        <v>31</v>
      </c>
      <c r="M1412">
        <v>3</v>
      </c>
      <c r="N1412" t="s">
        <v>32</v>
      </c>
      <c r="O1412" t="s">
        <v>33</v>
      </c>
      <c r="P1412">
        <v>16.545400000000001</v>
      </c>
      <c r="Q1412">
        <v>336388.99839999998</v>
      </c>
      <c r="R1412">
        <v>3062981.5211</v>
      </c>
      <c r="S1412">
        <v>336399.65340000001</v>
      </c>
      <c r="T1412">
        <v>3062968.8632</v>
      </c>
      <c r="U1412">
        <v>1.6545000000000001E-2</v>
      </c>
      <c r="V1412" t="str">
        <f>VLOOKUP(C1412,'Lines LookUp'!$B$1:$C$12,2,0)</f>
        <v>KOT</v>
      </c>
      <c r="W1412" t="str">
        <f>ROUNDUP(Q1412,3)&amp;"-"&amp;ROUNDUP(R1412,3)</f>
        <v>336388.999-3062981.522</v>
      </c>
      <c r="X1412" t="str">
        <f>ROUNDUP(S1412,3)&amp;"-"&amp;ROUNDUP(T1412,3)</f>
        <v>336399.654-3062968.864</v>
      </c>
      <c r="Y1412">
        <f>VLOOKUP(W1412&amp;"-"&amp;V1412,'Buscoords Workout'!$F:$G,2,0)</f>
        <v>8038</v>
      </c>
      <c r="Z1412">
        <f>VLOOKUP(X1412&amp;"-"&amp;V1412,'Buscoords Workout'!$F:$G,2,0)</f>
        <v>8037</v>
      </c>
      <c r="AA1412" t="b">
        <f>OR(ISNA(Y1412),ISNA(Z1412))</f>
        <v>0</v>
      </c>
    </row>
    <row r="1413" spans="1:27" x14ac:dyDescent="0.25">
      <c r="A1413">
        <v>382</v>
      </c>
      <c r="B1413" t="s">
        <v>24</v>
      </c>
      <c r="C1413" t="s">
        <v>45</v>
      </c>
      <c r="D1413" t="s">
        <v>46</v>
      </c>
      <c r="E1413">
        <v>11</v>
      </c>
      <c r="F1413" t="s">
        <v>37</v>
      </c>
      <c r="G1413">
        <v>100</v>
      </c>
      <c r="H1413" t="s">
        <v>27</v>
      </c>
      <c r="I1413" t="s">
        <v>38</v>
      </c>
      <c r="J1413" t="s">
        <v>36</v>
      </c>
      <c r="K1413" t="s">
        <v>30</v>
      </c>
      <c r="L1413" t="s">
        <v>31</v>
      </c>
      <c r="M1413">
        <v>3</v>
      </c>
      <c r="N1413" t="s">
        <v>32</v>
      </c>
      <c r="O1413" t="s">
        <v>33</v>
      </c>
      <c r="P1413">
        <v>10.718299999999999</v>
      </c>
      <c r="Q1413">
        <v>336399.65340000001</v>
      </c>
      <c r="R1413">
        <v>3062968.8632</v>
      </c>
      <c r="S1413">
        <v>336409.24400000001</v>
      </c>
      <c r="T1413">
        <v>3062964.0775000001</v>
      </c>
      <c r="U1413">
        <v>1.0718E-2</v>
      </c>
      <c r="V1413" t="str">
        <f>VLOOKUP(C1413,'Lines LookUp'!$B$1:$C$12,2,0)</f>
        <v>KOT</v>
      </c>
      <c r="W1413" t="str">
        <f>ROUNDUP(Q1413,3)&amp;"-"&amp;ROUNDUP(R1413,3)</f>
        <v>336399.654-3062968.864</v>
      </c>
      <c r="X1413" t="str">
        <f>ROUNDUP(S1413,3)&amp;"-"&amp;ROUNDUP(T1413,3)</f>
        <v>336409.244-3062964.078</v>
      </c>
      <c r="Y1413">
        <f>VLOOKUP(W1413&amp;"-"&amp;V1413,'Buscoords Workout'!$F:$G,2,0)</f>
        <v>8037</v>
      </c>
      <c r="Z1413">
        <f>VLOOKUP(X1413&amp;"-"&amp;V1413,'Buscoords Workout'!$F:$G,2,0)</f>
        <v>8036</v>
      </c>
      <c r="AA1413" t="b">
        <f>OR(ISNA(Y1413),ISNA(Z1413))</f>
        <v>0</v>
      </c>
    </row>
    <row r="1414" spans="1:27" x14ac:dyDescent="0.25">
      <c r="A1414">
        <v>383</v>
      </c>
      <c r="B1414" t="s">
        <v>24</v>
      </c>
      <c r="C1414" t="s">
        <v>45</v>
      </c>
      <c r="D1414" t="s">
        <v>46</v>
      </c>
      <c r="E1414">
        <v>11</v>
      </c>
      <c r="F1414" t="s">
        <v>37</v>
      </c>
      <c r="G1414">
        <v>100</v>
      </c>
      <c r="H1414" t="s">
        <v>27</v>
      </c>
      <c r="I1414" t="s">
        <v>38</v>
      </c>
      <c r="J1414" t="s">
        <v>36</v>
      </c>
      <c r="K1414" t="s">
        <v>30</v>
      </c>
      <c r="L1414" t="s">
        <v>31</v>
      </c>
      <c r="M1414">
        <v>3</v>
      </c>
      <c r="N1414" t="s">
        <v>32</v>
      </c>
      <c r="O1414" t="s">
        <v>33</v>
      </c>
      <c r="P1414">
        <v>14.478899999999999</v>
      </c>
      <c r="Q1414">
        <v>336409.24400000001</v>
      </c>
      <c r="R1414">
        <v>3062964.0775000001</v>
      </c>
      <c r="S1414">
        <v>336423.5502</v>
      </c>
      <c r="T1414">
        <v>3062961.8478000001</v>
      </c>
      <c r="U1414">
        <v>1.4479000000000001E-2</v>
      </c>
      <c r="V1414" t="str">
        <f>VLOOKUP(C1414,'Lines LookUp'!$B$1:$C$12,2,0)</f>
        <v>KOT</v>
      </c>
      <c r="W1414" t="str">
        <f>ROUNDUP(Q1414,3)&amp;"-"&amp;ROUNDUP(R1414,3)</f>
        <v>336409.244-3062964.078</v>
      </c>
      <c r="X1414" t="str">
        <f>ROUNDUP(S1414,3)&amp;"-"&amp;ROUNDUP(T1414,3)</f>
        <v>336423.551-3062961.848</v>
      </c>
      <c r="Y1414">
        <f>VLOOKUP(W1414&amp;"-"&amp;V1414,'Buscoords Workout'!$F:$G,2,0)</f>
        <v>8036</v>
      </c>
      <c r="Z1414">
        <f>VLOOKUP(X1414&amp;"-"&amp;V1414,'Buscoords Workout'!$F:$G,2,0)</f>
        <v>8035</v>
      </c>
      <c r="AA1414" t="b">
        <f>OR(ISNA(Y1414),ISNA(Z1414))</f>
        <v>0</v>
      </c>
    </row>
    <row r="1415" spans="1:27" x14ac:dyDescent="0.25">
      <c r="A1415">
        <v>384</v>
      </c>
      <c r="B1415" t="s">
        <v>24</v>
      </c>
      <c r="C1415" t="s">
        <v>45</v>
      </c>
      <c r="D1415" t="s">
        <v>46</v>
      </c>
      <c r="E1415">
        <v>11</v>
      </c>
      <c r="F1415" t="s">
        <v>37</v>
      </c>
      <c r="G1415">
        <v>100</v>
      </c>
      <c r="H1415" t="s">
        <v>27</v>
      </c>
      <c r="I1415" t="s">
        <v>38</v>
      </c>
      <c r="J1415" t="s">
        <v>36</v>
      </c>
      <c r="K1415" t="s">
        <v>30</v>
      </c>
      <c r="L1415" t="s">
        <v>31</v>
      </c>
      <c r="M1415">
        <v>3</v>
      </c>
      <c r="N1415" t="s">
        <v>32</v>
      </c>
      <c r="O1415" t="s">
        <v>33</v>
      </c>
      <c r="P1415">
        <v>10.530200000000001</v>
      </c>
      <c r="Q1415">
        <v>336423.5502</v>
      </c>
      <c r="R1415">
        <v>3062961.8478000001</v>
      </c>
      <c r="S1415">
        <v>336434.07179999998</v>
      </c>
      <c r="T1415">
        <v>3062961.4232999999</v>
      </c>
      <c r="U1415">
        <v>1.0529999999999999E-2</v>
      </c>
      <c r="V1415" t="str">
        <f>VLOOKUP(C1415,'Lines LookUp'!$B$1:$C$12,2,0)</f>
        <v>KOT</v>
      </c>
      <c r="W1415" t="str">
        <f>ROUNDUP(Q1415,3)&amp;"-"&amp;ROUNDUP(R1415,3)</f>
        <v>336423.551-3062961.848</v>
      </c>
      <c r="X1415" t="str">
        <f>ROUNDUP(S1415,3)&amp;"-"&amp;ROUNDUP(T1415,3)</f>
        <v>336434.072-3062961.424</v>
      </c>
      <c r="Y1415">
        <f>VLOOKUP(W1415&amp;"-"&amp;V1415,'Buscoords Workout'!$F:$G,2,0)</f>
        <v>8035</v>
      </c>
      <c r="Z1415">
        <f>VLOOKUP(X1415&amp;"-"&amp;V1415,'Buscoords Workout'!$F:$G,2,0)</f>
        <v>8034</v>
      </c>
      <c r="AA1415" t="b">
        <f>OR(ISNA(Y1415),ISNA(Z1415))</f>
        <v>0</v>
      </c>
    </row>
    <row r="1416" spans="1:27" x14ac:dyDescent="0.25">
      <c r="A1416">
        <v>385</v>
      </c>
      <c r="B1416" t="s">
        <v>24</v>
      </c>
      <c r="C1416" t="s">
        <v>45</v>
      </c>
      <c r="D1416" t="s">
        <v>46</v>
      </c>
      <c r="E1416">
        <v>11</v>
      </c>
      <c r="F1416" t="s">
        <v>37</v>
      </c>
      <c r="G1416">
        <v>100</v>
      </c>
      <c r="H1416" t="s">
        <v>27</v>
      </c>
      <c r="I1416" t="s">
        <v>38</v>
      </c>
      <c r="J1416" t="s">
        <v>36</v>
      </c>
      <c r="K1416" t="s">
        <v>30</v>
      </c>
      <c r="L1416" t="s">
        <v>31</v>
      </c>
      <c r="M1416">
        <v>3</v>
      </c>
      <c r="N1416" t="s">
        <v>32</v>
      </c>
      <c r="O1416" t="s">
        <v>33</v>
      </c>
      <c r="P1416">
        <v>11.126200000000001</v>
      </c>
      <c r="Q1416">
        <v>336434.07179999998</v>
      </c>
      <c r="R1416">
        <v>3062961.4232999999</v>
      </c>
      <c r="S1416">
        <v>336445.18900000001</v>
      </c>
      <c r="T1416">
        <v>3062960.9747000001</v>
      </c>
      <c r="U1416">
        <v>1.1126E-2</v>
      </c>
      <c r="V1416" t="str">
        <f>VLOOKUP(C1416,'Lines LookUp'!$B$1:$C$12,2,0)</f>
        <v>KOT</v>
      </c>
      <c r="W1416" t="str">
        <f>ROUNDUP(Q1416,3)&amp;"-"&amp;ROUNDUP(R1416,3)</f>
        <v>336434.072-3062961.424</v>
      </c>
      <c r="X1416" t="str">
        <f>ROUNDUP(S1416,3)&amp;"-"&amp;ROUNDUP(T1416,3)</f>
        <v>336445.189-3062960.975</v>
      </c>
      <c r="Y1416">
        <f>VLOOKUP(W1416&amp;"-"&amp;V1416,'Buscoords Workout'!$F:$G,2,0)</f>
        <v>8034</v>
      </c>
      <c r="Z1416">
        <f>VLOOKUP(X1416&amp;"-"&amp;V1416,'Buscoords Workout'!$F:$G,2,0)</f>
        <v>8033</v>
      </c>
      <c r="AA1416" t="b">
        <f>OR(ISNA(Y1416),ISNA(Z1416))</f>
        <v>0</v>
      </c>
    </row>
    <row r="1417" spans="1:27" x14ac:dyDescent="0.25">
      <c r="A1417">
        <v>386</v>
      </c>
      <c r="B1417" t="s">
        <v>24</v>
      </c>
      <c r="C1417" t="s">
        <v>45</v>
      </c>
      <c r="D1417" t="s">
        <v>46</v>
      </c>
      <c r="E1417">
        <v>11</v>
      </c>
      <c r="F1417" t="s">
        <v>37</v>
      </c>
      <c r="G1417">
        <v>100</v>
      </c>
      <c r="H1417" t="s">
        <v>27</v>
      </c>
      <c r="I1417" t="s">
        <v>38</v>
      </c>
      <c r="J1417" t="s">
        <v>36</v>
      </c>
      <c r="K1417" t="s">
        <v>30</v>
      </c>
      <c r="L1417" t="s">
        <v>31</v>
      </c>
      <c r="M1417">
        <v>3</v>
      </c>
      <c r="N1417" t="s">
        <v>32</v>
      </c>
      <c r="O1417" t="s">
        <v>33</v>
      </c>
      <c r="P1417">
        <v>14.4026</v>
      </c>
      <c r="Q1417">
        <v>336445.18900000001</v>
      </c>
      <c r="R1417">
        <v>3062960.9747000001</v>
      </c>
      <c r="S1417">
        <v>336459.27309999999</v>
      </c>
      <c r="T1417">
        <v>3062963.9866999998</v>
      </c>
      <c r="U1417">
        <v>1.4402999999999999E-2</v>
      </c>
      <c r="V1417" t="str">
        <f>VLOOKUP(C1417,'Lines LookUp'!$B$1:$C$12,2,0)</f>
        <v>KOT</v>
      </c>
      <c r="W1417" t="str">
        <f>ROUNDUP(Q1417,3)&amp;"-"&amp;ROUNDUP(R1417,3)</f>
        <v>336445.189-3062960.975</v>
      </c>
      <c r="X1417" t="str">
        <f>ROUNDUP(S1417,3)&amp;"-"&amp;ROUNDUP(T1417,3)</f>
        <v>336459.274-3062963.987</v>
      </c>
      <c r="Y1417">
        <f>VLOOKUP(W1417&amp;"-"&amp;V1417,'Buscoords Workout'!$F:$G,2,0)</f>
        <v>8033</v>
      </c>
      <c r="Z1417">
        <f>VLOOKUP(X1417&amp;"-"&amp;V1417,'Buscoords Workout'!$F:$G,2,0)</f>
        <v>8032</v>
      </c>
      <c r="AA1417" t="b">
        <f>OR(ISNA(Y1417),ISNA(Z1417))</f>
        <v>0</v>
      </c>
    </row>
    <row r="1418" spans="1:27" x14ac:dyDescent="0.25">
      <c r="A1418">
        <v>387</v>
      </c>
      <c r="B1418" t="s">
        <v>24</v>
      </c>
      <c r="C1418" t="s">
        <v>45</v>
      </c>
      <c r="D1418" t="s">
        <v>46</v>
      </c>
      <c r="E1418">
        <v>11</v>
      </c>
      <c r="F1418" t="s">
        <v>37</v>
      </c>
      <c r="G1418">
        <v>100</v>
      </c>
      <c r="H1418" t="s">
        <v>27</v>
      </c>
      <c r="I1418" t="s">
        <v>38</v>
      </c>
      <c r="J1418" t="s">
        <v>36</v>
      </c>
      <c r="K1418" t="s">
        <v>30</v>
      </c>
      <c r="L1418" t="s">
        <v>31</v>
      </c>
      <c r="M1418">
        <v>3</v>
      </c>
      <c r="N1418" t="s">
        <v>32</v>
      </c>
      <c r="O1418" t="s">
        <v>33</v>
      </c>
      <c r="P1418">
        <v>31.548999999999999</v>
      </c>
      <c r="Q1418">
        <v>336459.27309999999</v>
      </c>
      <c r="R1418">
        <v>3062963.9866999998</v>
      </c>
      <c r="S1418">
        <v>336488.96659999999</v>
      </c>
      <c r="T1418">
        <v>3062974.6466999999</v>
      </c>
      <c r="U1418">
        <v>3.1549000000000001E-2</v>
      </c>
      <c r="V1418" t="str">
        <f>VLOOKUP(C1418,'Lines LookUp'!$B$1:$C$12,2,0)</f>
        <v>KOT</v>
      </c>
      <c r="W1418" t="str">
        <f>ROUNDUP(Q1418,3)&amp;"-"&amp;ROUNDUP(R1418,3)</f>
        <v>336459.274-3062963.987</v>
      </c>
      <c r="X1418" t="str">
        <f>ROUNDUP(S1418,3)&amp;"-"&amp;ROUNDUP(T1418,3)</f>
        <v>336488.967-3062974.647</v>
      </c>
      <c r="Y1418">
        <f>VLOOKUP(W1418&amp;"-"&amp;V1418,'Buscoords Workout'!$F:$G,2,0)</f>
        <v>8032</v>
      </c>
      <c r="Z1418">
        <f>VLOOKUP(X1418&amp;"-"&amp;V1418,'Buscoords Workout'!$F:$G,2,0)</f>
        <v>8031</v>
      </c>
      <c r="AA1418" t="b">
        <f>OR(ISNA(Y1418),ISNA(Z1418))</f>
        <v>0</v>
      </c>
    </row>
    <row r="1419" spans="1:27" x14ac:dyDescent="0.25">
      <c r="A1419">
        <v>388</v>
      </c>
      <c r="B1419" t="s">
        <v>24</v>
      </c>
      <c r="C1419" t="s">
        <v>45</v>
      </c>
      <c r="D1419" t="s">
        <v>46</v>
      </c>
      <c r="E1419">
        <v>11</v>
      </c>
      <c r="F1419" t="s">
        <v>37</v>
      </c>
      <c r="G1419">
        <v>100</v>
      </c>
      <c r="H1419" t="s">
        <v>27</v>
      </c>
      <c r="I1419" t="s">
        <v>38</v>
      </c>
      <c r="J1419" t="s">
        <v>36</v>
      </c>
      <c r="K1419" t="s">
        <v>30</v>
      </c>
      <c r="L1419" t="s">
        <v>31</v>
      </c>
      <c r="M1419">
        <v>3</v>
      </c>
      <c r="N1419" t="s">
        <v>32</v>
      </c>
      <c r="O1419" t="s">
        <v>33</v>
      </c>
      <c r="P1419">
        <v>41.2136</v>
      </c>
      <c r="Q1419">
        <v>336488.96659999999</v>
      </c>
      <c r="R1419">
        <v>3062974.6466999999</v>
      </c>
      <c r="S1419">
        <v>336529.17119999998</v>
      </c>
      <c r="T1419">
        <v>3062983.7104000002</v>
      </c>
      <c r="U1419">
        <v>4.1214000000000001E-2</v>
      </c>
      <c r="V1419" t="str">
        <f>VLOOKUP(C1419,'Lines LookUp'!$B$1:$C$12,2,0)</f>
        <v>KOT</v>
      </c>
      <c r="W1419" t="str">
        <f>ROUNDUP(Q1419,3)&amp;"-"&amp;ROUNDUP(R1419,3)</f>
        <v>336488.967-3062974.647</v>
      </c>
      <c r="X1419" t="str">
        <f>ROUNDUP(S1419,3)&amp;"-"&amp;ROUNDUP(T1419,3)</f>
        <v>336529.172-3062983.711</v>
      </c>
      <c r="Y1419">
        <f>VLOOKUP(W1419&amp;"-"&amp;V1419,'Buscoords Workout'!$F:$G,2,0)</f>
        <v>8031</v>
      </c>
      <c r="Z1419">
        <f>VLOOKUP(X1419&amp;"-"&amp;V1419,'Buscoords Workout'!$F:$G,2,0)</f>
        <v>8030</v>
      </c>
      <c r="AA1419" t="b">
        <f>OR(ISNA(Y1419),ISNA(Z1419))</f>
        <v>0</v>
      </c>
    </row>
    <row r="1420" spans="1:27" x14ac:dyDescent="0.25">
      <c r="A1420">
        <v>389</v>
      </c>
      <c r="B1420" t="s">
        <v>24</v>
      </c>
      <c r="C1420" t="s">
        <v>45</v>
      </c>
      <c r="D1420" t="s">
        <v>46</v>
      </c>
      <c r="E1420">
        <v>11</v>
      </c>
      <c r="F1420" t="s">
        <v>37</v>
      </c>
      <c r="G1420">
        <v>100</v>
      </c>
      <c r="H1420" t="s">
        <v>27</v>
      </c>
      <c r="I1420" t="s">
        <v>38</v>
      </c>
      <c r="J1420" t="s">
        <v>36</v>
      </c>
      <c r="K1420" t="s">
        <v>30</v>
      </c>
      <c r="L1420" t="s">
        <v>31</v>
      </c>
      <c r="M1420">
        <v>3</v>
      </c>
      <c r="N1420" t="s">
        <v>32</v>
      </c>
      <c r="O1420" t="s">
        <v>33</v>
      </c>
      <c r="P1420">
        <v>24.201599999999999</v>
      </c>
      <c r="Q1420">
        <v>336529.17119999998</v>
      </c>
      <c r="R1420">
        <v>3062983.7104000002</v>
      </c>
      <c r="S1420">
        <v>336553.201</v>
      </c>
      <c r="T1420">
        <v>3062986.5888</v>
      </c>
      <c r="U1420">
        <v>2.4202000000000001E-2</v>
      </c>
      <c r="V1420" t="str">
        <f>VLOOKUP(C1420,'Lines LookUp'!$B$1:$C$12,2,0)</f>
        <v>KOT</v>
      </c>
      <c r="W1420" t="str">
        <f>ROUNDUP(Q1420,3)&amp;"-"&amp;ROUNDUP(R1420,3)</f>
        <v>336529.172-3062983.711</v>
      </c>
      <c r="X1420" t="str">
        <f>ROUNDUP(S1420,3)&amp;"-"&amp;ROUNDUP(T1420,3)</f>
        <v>336553.201-3062986.589</v>
      </c>
      <c r="Y1420">
        <f>VLOOKUP(W1420&amp;"-"&amp;V1420,'Buscoords Workout'!$F:$G,2,0)</f>
        <v>8030</v>
      </c>
      <c r="Z1420">
        <f>VLOOKUP(X1420&amp;"-"&amp;V1420,'Buscoords Workout'!$F:$G,2,0)</f>
        <v>8029</v>
      </c>
      <c r="AA1420" t="b">
        <f>OR(ISNA(Y1420),ISNA(Z1420))</f>
        <v>0</v>
      </c>
    </row>
    <row r="1421" spans="1:27" x14ac:dyDescent="0.25">
      <c r="A1421">
        <v>390</v>
      </c>
      <c r="B1421" t="s">
        <v>24</v>
      </c>
      <c r="C1421" t="s">
        <v>45</v>
      </c>
      <c r="D1421" t="s">
        <v>46</v>
      </c>
      <c r="E1421">
        <v>11</v>
      </c>
      <c r="F1421" t="s">
        <v>37</v>
      </c>
      <c r="G1421">
        <v>100</v>
      </c>
      <c r="H1421" t="s">
        <v>27</v>
      </c>
      <c r="I1421" t="s">
        <v>38</v>
      </c>
      <c r="J1421" t="s">
        <v>36</v>
      </c>
      <c r="K1421" t="s">
        <v>30</v>
      </c>
      <c r="L1421" t="s">
        <v>31</v>
      </c>
      <c r="M1421">
        <v>3</v>
      </c>
      <c r="N1421" t="s">
        <v>32</v>
      </c>
      <c r="O1421" t="s">
        <v>33</v>
      </c>
      <c r="P1421">
        <v>2.3670499999999999</v>
      </c>
      <c r="Q1421">
        <v>336553.201</v>
      </c>
      <c r="R1421">
        <v>3062986.5888</v>
      </c>
      <c r="S1421">
        <v>336555.48499000003</v>
      </c>
      <c r="T1421">
        <v>3062987.2103400002</v>
      </c>
      <c r="U1421">
        <v>2.3670000000000002E-3</v>
      </c>
      <c r="V1421" t="str">
        <f>VLOOKUP(C1421,'Lines LookUp'!$B$1:$C$12,2,0)</f>
        <v>KOT</v>
      </c>
      <c r="W1421" t="str">
        <f>ROUNDUP(Q1421,3)&amp;"-"&amp;ROUNDUP(R1421,3)</f>
        <v>336553.201-3062986.589</v>
      </c>
      <c r="X1421" t="str">
        <f>ROUNDUP(S1421,3)&amp;"-"&amp;ROUNDUP(T1421,3)</f>
        <v>336555.485-3062987.211</v>
      </c>
      <c r="Y1421">
        <f>VLOOKUP(W1421&amp;"-"&amp;V1421,'Buscoords Workout'!$F:$G,2,0)</f>
        <v>8029</v>
      </c>
      <c r="Z1421">
        <f>VLOOKUP(X1421&amp;"-"&amp;V1421,'Buscoords Workout'!$F:$G,2,0)</f>
        <v>8104</v>
      </c>
      <c r="AA1421" t="b">
        <f>OR(ISNA(Y1421),ISNA(Z1421))</f>
        <v>0</v>
      </c>
    </row>
    <row r="1422" spans="1:27" x14ac:dyDescent="0.25">
      <c r="A1422">
        <v>391</v>
      </c>
      <c r="B1422" t="s">
        <v>24</v>
      </c>
      <c r="C1422" t="s">
        <v>45</v>
      </c>
      <c r="D1422" t="s">
        <v>46</v>
      </c>
      <c r="E1422">
        <v>11</v>
      </c>
      <c r="F1422" t="s">
        <v>37</v>
      </c>
      <c r="G1422">
        <v>100</v>
      </c>
      <c r="H1422" t="s">
        <v>27</v>
      </c>
      <c r="I1422" t="s">
        <v>38</v>
      </c>
      <c r="J1422" t="s">
        <v>36</v>
      </c>
      <c r="K1422" t="s">
        <v>30</v>
      </c>
      <c r="L1422" t="s">
        <v>31</v>
      </c>
      <c r="M1422">
        <v>3</v>
      </c>
      <c r="N1422" t="s">
        <v>32</v>
      </c>
      <c r="O1422" t="s">
        <v>33</v>
      </c>
      <c r="P1422">
        <v>15.5883</v>
      </c>
      <c r="Q1422">
        <v>336555.48499000003</v>
      </c>
      <c r="R1422">
        <v>3062987.2103400002</v>
      </c>
      <c r="S1422">
        <v>336570.52630000003</v>
      </c>
      <c r="T1422">
        <v>3062991.3034999999</v>
      </c>
      <c r="U1422">
        <v>1.5587999999999999E-2</v>
      </c>
      <c r="V1422" t="str">
        <f>VLOOKUP(C1422,'Lines LookUp'!$B$1:$C$12,2,0)</f>
        <v>KOT</v>
      </c>
      <c r="W1422" t="str">
        <f>ROUNDUP(Q1422,3)&amp;"-"&amp;ROUNDUP(R1422,3)</f>
        <v>336555.485-3062987.211</v>
      </c>
      <c r="X1422" t="str">
        <f>ROUNDUP(S1422,3)&amp;"-"&amp;ROUNDUP(T1422,3)</f>
        <v>336570.527-3062991.304</v>
      </c>
      <c r="Y1422">
        <f>VLOOKUP(W1422&amp;"-"&amp;V1422,'Buscoords Workout'!$F:$G,2,0)</f>
        <v>8104</v>
      </c>
      <c r="Z1422">
        <f>VLOOKUP(X1422&amp;"-"&amp;V1422,'Buscoords Workout'!$F:$G,2,0)</f>
        <v>8028</v>
      </c>
      <c r="AA1422" t="b">
        <f>OR(ISNA(Y1422),ISNA(Z1422))</f>
        <v>0</v>
      </c>
    </row>
    <row r="1423" spans="1:27" x14ac:dyDescent="0.25">
      <c r="A1423">
        <v>392</v>
      </c>
      <c r="B1423" t="s">
        <v>24</v>
      </c>
      <c r="C1423" t="s">
        <v>45</v>
      </c>
      <c r="D1423" t="s">
        <v>46</v>
      </c>
      <c r="E1423">
        <v>11</v>
      </c>
      <c r="F1423" t="s">
        <v>37</v>
      </c>
      <c r="G1423">
        <v>100</v>
      </c>
      <c r="H1423" t="s">
        <v>27</v>
      </c>
      <c r="I1423" t="s">
        <v>38</v>
      </c>
      <c r="J1423" t="s">
        <v>36</v>
      </c>
      <c r="K1423" t="s">
        <v>30</v>
      </c>
      <c r="L1423" t="s">
        <v>31</v>
      </c>
      <c r="M1423">
        <v>3</v>
      </c>
      <c r="N1423" t="s">
        <v>32</v>
      </c>
      <c r="O1423" t="s">
        <v>33</v>
      </c>
      <c r="P1423">
        <v>7.2656599999999996</v>
      </c>
      <c r="Q1423">
        <v>336570.52630000003</v>
      </c>
      <c r="R1423">
        <v>3062991.3034999999</v>
      </c>
      <c r="S1423">
        <v>336577.67070800002</v>
      </c>
      <c r="T1423">
        <v>3062992.6253399998</v>
      </c>
      <c r="U1423">
        <v>7.2659999999999999E-3</v>
      </c>
      <c r="V1423" t="str">
        <f>VLOOKUP(C1423,'Lines LookUp'!$B$1:$C$12,2,0)</f>
        <v>KOT</v>
      </c>
      <c r="W1423" t="str">
        <f>ROUNDUP(Q1423,3)&amp;"-"&amp;ROUNDUP(R1423,3)</f>
        <v>336570.527-3062991.304</v>
      </c>
      <c r="X1423" t="str">
        <f>ROUNDUP(S1423,3)&amp;"-"&amp;ROUNDUP(T1423,3)</f>
        <v>336577.671-3062992.626</v>
      </c>
      <c r="Y1423">
        <f>VLOOKUP(W1423&amp;"-"&amp;V1423,'Buscoords Workout'!$F:$G,2,0)</f>
        <v>8028</v>
      </c>
      <c r="Z1423">
        <f>VLOOKUP(X1423&amp;"-"&amp;V1423,'Buscoords Workout'!$F:$G,2,0)</f>
        <v>8367</v>
      </c>
      <c r="AA1423" t="b">
        <f>OR(ISNA(Y1423),ISNA(Z1423))</f>
        <v>0</v>
      </c>
    </row>
    <row r="1424" spans="1:27" x14ac:dyDescent="0.25">
      <c r="A1424">
        <v>393</v>
      </c>
      <c r="B1424" t="s">
        <v>24</v>
      </c>
      <c r="C1424" t="s">
        <v>45</v>
      </c>
      <c r="D1424" t="s">
        <v>46</v>
      </c>
      <c r="E1424">
        <v>11</v>
      </c>
      <c r="F1424" t="s">
        <v>37</v>
      </c>
      <c r="G1424">
        <v>100</v>
      </c>
      <c r="H1424" t="s">
        <v>27</v>
      </c>
      <c r="I1424" t="s">
        <v>38</v>
      </c>
      <c r="J1424" t="s">
        <v>36</v>
      </c>
      <c r="K1424" t="s">
        <v>30</v>
      </c>
      <c r="L1424" t="s">
        <v>31</v>
      </c>
      <c r="M1424">
        <v>3</v>
      </c>
      <c r="N1424" t="s">
        <v>32</v>
      </c>
      <c r="O1424" t="s">
        <v>33</v>
      </c>
      <c r="P1424">
        <v>12.1226</v>
      </c>
      <c r="Q1424">
        <v>336577.67070800002</v>
      </c>
      <c r="R1424">
        <v>3062992.6253399998</v>
      </c>
      <c r="S1424">
        <v>336589.59100000001</v>
      </c>
      <c r="T1424">
        <v>3062994.8308000001</v>
      </c>
      <c r="U1424">
        <v>1.2123E-2</v>
      </c>
      <c r="V1424" t="str">
        <f>VLOOKUP(C1424,'Lines LookUp'!$B$1:$C$12,2,0)</f>
        <v>KOT</v>
      </c>
      <c r="W1424" t="str">
        <f>ROUNDUP(Q1424,3)&amp;"-"&amp;ROUNDUP(R1424,3)</f>
        <v>336577.671-3062992.626</v>
      </c>
      <c r="X1424" t="str">
        <f>ROUNDUP(S1424,3)&amp;"-"&amp;ROUNDUP(T1424,3)</f>
        <v>336589.591-3062994.831</v>
      </c>
      <c r="Y1424">
        <f>VLOOKUP(W1424&amp;"-"&amp;V1424,'Buscoords Workout'!$F:$G,2,0)</f>
        <v>8367</v>
      </c>
      <c r="Z1424">
        <f>VLOOKUP(X1424&amp;"-"&amp;V1424,'Buscoords Workout'!$F:$G,2,0)</f>
        <v>8027</v>
      </c>
      <c r="AA1424" t="b">
        <f>OR(ISNA(Y1424),ISNA(Z1424))</f>
        <v>0</v>
      </c>
    </row>
    <row r="1425" spans="1:27" x14ac:dyDescent="0.25">
      <c r="A1425">
        <v>394</v>
      </c>
      <c r="B1425" t="s">
        <v>24</v>
      </c>
      <c r="C1425" t="s">
        <v>45</v>
      </c>
      <c r="D1425" t="s">
        <v>46</v>
      </c>
      <c r="E1425">
        <v>11</v>
      </c>
      <c r="F1425" t="s">
        <v>37</v>
      </c>
      <c r="G1425">
        <v>100</v>
      </c>
      <c r="H1425" t="s">
        <v>27</v>
      </c>
      <c r="I1425" t="s">
        <v>38</v>
      </c>
      <c r="J1425" t="s">
        <v>36</v>
      </c>
      <c r="K1425" t="s">
        <v>30</v>
      </c>
      <c r="L1425" t="s">
        <v>31</v>
      </c>
      <c r="M1425">
        <v>3</v>
      </c>
      <c r="N1425" t="s">
        <v>32</v>
      </c>
      <c r="O1425" t="s">
        <v>33</v>
      </c>
      <c r="P1425">
        <v>10.623699999999999</v>
      </c>
      <c r="Q1425">
        <v>336589.59100000001</v>
      </c>
      <c r="R1425">
        <v>3062994.8308000001</v>
      </c>
      <c r="S1425">
        <v>336600.20929999999</v>
      </c>
      <c r="T1425">
        <v>3062995.1680000001</v>
      </c>
      <c r="U1425">
        <v>1.0624E-2</v>
      </c>
      <c r="V1425" t="str">
        <f>VLOOKUP(C1425,'Lines LookUp'!$B$1:$C$12,2,0)</f>
        <v>KOT</v>
      </c>
      <c r="W1425" t="str">
        <f>ROUNDUP(Q1425,3)&amp;"-"&amp;ROUNDUP(R1425,3)</f>
        <v>336589.591-3062994.831</v>
      </c>
      <c r="X1425" t="str">
        <f>ROUNDUP(S1425,3)&amp;"-"&amp;ROUNDUP(T1425,3)</f>
        <v>336600.21-3062995.168</v>
      </c>
      <c r="Y1425">
        <f>VLOOKUP(W1425&amp;"-"&amp;V1425,'Buscoords Workout'!$F:$G,2,0)</f>
        <v>8027</v>
      </c>
      <c r="Z1425">
        <f>VLOOKUP(X1425&amp;"-"&amp;V1425,'Buscoords Workout'!$F:$G,2,0)</f>
        <v>8026</v>
      </c>
      <c r="AA1425" t="b">
        <f>OR(ISNA(Y1425),ISNA(Z1425))</f>
        <v>0</v>
      </c>
    </row>
    <row r="1426" spans="1:27" x14ac:dyDescent="0.25">
      <c r="A1426">
        <v>395</v>
      </c>
      <c r="B1426" t="s">
        <v>24</v>
      </c>
      <c r="C1426" t="s">
        <v>45</v>
      </c>
      <c r="D1426" t="s">
        <v>46</v>
      </c>
      <c r="E1426">
        <v>11</v>
      </c>
      <c r="F1426" t="s">
        <v>37</v>
      </c>
      <c r="G1426">
        <v>100</v>
      </c>
      <c r="H1426" t="s">
        <v>27</v>
      </c>
      <c r="I1426" t="s">
        <v>38</v>
      </c>
      <c r="J1426" t="s">
        <v>36</v>
      </c>
      <c r="K1426" t="s">
        <v>30</v>
      </c>
      <c r="L1426" t="s">
        <v>31</v>
      </c>
      <c r="M1426">
        <v>3</v>
      </c>
      <c r="N1426" t="s">
        <v>32</v>
      </c>
      <c r="O1426" t="s">
        <v>33</v>
      </c>
      <c r="P1426">
        <v>28.0321</v>
      </c>
      <c r="Q1426">
        <v>336600.20929999999</v>
      </c>
      <c r="R1426">
        <v>3062995.1680000001</v>
      </c>
      <c r="S1426">
        <v>336628.22730000003</v>
      </c>
      <c r="T1426">
        <v>3062996.0578000001</v>
      </c>
      <c r="U1426">
        <v>2.8032000000000001E-2</v>
      </c>
      <c r="V1426" t="str">
        <f>VLOOKUP(C1426,'Lines LookUp'!$B$1:$C$12,2,0)</f>
        <v>KOT</v>
      </c>
      <c r="W1426" t="str">
        <f>ROUNDUP(Q1426,3)&amp;"-"&amp;ROUNDUP(R1426,3)</f>
        <v>336600.21-3062995.168</v>
      </c>
      <c r="X1426" t="str">
        <f>ROUNDUP(S1426,3)&amp;"-"&amp;ROUNDUP(T1426,3)</f>
        <v>336628.228-3062996.058</v>
      </c>
      <c r="Y1426">
        <f>VLOOKUP(W1426&amp;"-"&amp;V1426,'Buscoords Workout'!$F:$G,2,0)</f>
        <v>8026</v>
      </c>
      <c r="Z1426">
        <f>VLOOKUP(X1426&amp;"-"&amp;V1426,'Buscoords Workout'!$F:$G,2,0)</f>
        <v>8025</v>
      </c>
      <c r="AA1426" t="b">
        <f>OR(ISNA(Y1426),ISNA(Z1426))</f>
        <v>0</v>
      </c>
    </row>
    <row r="1427" spans="1:27" x14ac:dyDescent="0.25">
      <c r="A1427">
        <v>396</v>
      </c>
      <c r="B1427" t="s">
        <v>24</v>
      </c>
      <c r="C1427" t="s">
        <v>45</v>
      </c>
      <c r="D1427" t="s">
        <v>46</v>
      </c>
      <c r="E1427">
        <v>11</v>
      </c>
      <c r="F1427" t="s">
        <v>37</v>
      </c>
      <c r="G1427">
        <v>100</v>
      </c>
      <c r="H1427" t="s">
        <v>27</v>
      </c>
      <c r="I1427" t="s">
        <v>38</v>
      </c>
      <c r="J1427" t="s">
        <v>36</v>
      </c>
      <c r="K1427" t="s">
        <v>30</v>
      </c>
      <c r="L1427" t="s">
        <v>31</v>
      </c>
      <c r="M1427">
        <v>3</v>
      </c>
      <c r="N1427" t="s">
        <v>32</v>
      </c>
      <c r="O1427" t="s">
        <v>33</v>
      </c>
      <c r="P1427">
        <v>33.412599999999998</v>
      </c>
      <c r="Q1427">
        <v>336628.22730000003</v>
      </c>
      <c r="R1427">
        <v>3062996.0578000001</v>
      </c>
      <c r="S1427">
        <v>336661.54739999998</v>
      </c>
      <c r="T1427">
        <v>3062993.5729</v>
      </c>
      <c r="U1427">
        <v>3.3412999999999998E-2</v>
      </c>
      <c r="V1427" t="str">
        <f>VLOOKUP(C1427,'Lines LookUp'!$B$1:$C$12,2,0)</f>
        <v>KOT</v>
      </c>
      <c r="W1427" t="str">
        <f>ROUNDUP(Q1427,3)&amp;"-"&amp;ROUNDUP(R1427,3)</f>
        <v>336628.228-3062996.058</v>
      </c>
      <c r="X1427" t="str">
        <f>ROUNDUP(S1427,3)&amp;"-"&amp;ROUNDUP(T1427,3)</f>
        <v>336661.548-3062993.573</v>
      </c>
      <c r="Y1427">
        <f>VLOOKUP(W1427&amp;"-"&amp;V1427,'Buscoords Workout'!$F:$G,2,0)</f>
        <v>8025</v>
      </c>
      <c r="Z1427">
        <f>VLOOKUP(X1427&amp;"-"&amp;V1427,'Buscoords Workout'!$F:$G,2,0)</f>
        <v>8024</v>
      </c>
      <c r="AA1427" t="b">
        <f>OR(ISNA(Y1427),ISNA(Z1427))</f>
        <v>0</v>
      </c>
    </row>
    <row r="1428" spans="1:27" x14ac:dyDescent="0.25">
      <c r="A1428">
        <v>397</v>
      </c>
      <c r="B1428" t="s">
        <v>24</v>
      </c>
      <c r="C1428" t="s">
        <v>45</v>
      </c>
      <c r="D1428" t="s">
        <v>46</v>
      </c>
      <c r="E1428">
        <v>11</v>
      </c>
      <c r="F1428" t="s">
        <v>37</v>
      </c>
      <c r="G1428">
        <v>100</v>
      </c>
      <c r="H1428" t="s">
        <v>27</v>
      </c>
      <c r="I1428" t="s">
        <v>38</v>
      </c>
      <c r="J1428" t="s">
        <v>36</v>
      </c>
      <c r="K1428" t="s">
        <v>30</v>
      </c>
      <c r="L1428" t="s">
        <v>31</v>
      </c>
      <c r="M1428">
        <v>3</v>
      </c>
      <c r="N1428" t="s">
        <v>32</v>
      </c>
      <c r="O1428" t="s">
        <v>33</v>
      </c>
      <c r="P1428">
        <v>37.397100000000002</v>
      </c>
      <c r="Q1428">
        <v>336661.54739999998</v>
      </c>
      <c r="R1428">
        <v>3062993.5729</v>
      </c>
      <c r="S1428">
        <v>336697.39069999999</v>
      </c>
      <c r="T1428">
        <v>3062982.9053000002</v>
      </c>
      <c r="U1428">
        <v>3.7397E-2</v>
      </c>
      <c r="V1428" t="str">
        <f>VLOOKUP(C1428,'Lines LookUp'!$B$1:$C$12,2,0)</f>
        <v>KOT</v>
      </c>
      <c r="W1428" t="str">
        <f>ROUNDUP(Q1428,3)&amp;"-"&amp;ROUNDUP(R1428,3)</f>
        <v>336661.548-3062993.573</v>
      </c>
      <c r="X1428" t="str">
        <f>ROUNDUP(S1428,3)&amp;"-"&amp;ROUNDUP(T1428,3)</f>
        <v>336697.391-3062982.906</v>
      </c>
      <c r="Y1428">
        <f>VLOOKUP(W1428&amp;"-"&amp;V1428,'Buscoords Workout'!$F:$G,2,0)</f>
        <v>8024</v>
      </c>
      <c r="Z1428">
        <f>VLOOKUP(X1428&amp;"-"&amp;V1428,'Buscoords Workout'!$F:$G,2,0)</f>
        <v>8023</v>
      </c>
      <c r="AA1428" t="b">
        <f>OR(ISNA(Y1428),ISNA(Z1428))</f>
        <v>0</v>
      </c>
    </row>
    <row r="1429" spans="1:27" x14ac:dyDescent="0.25">
      <c r="A1429">
        <v>398</v>
      </c>
      <c r="B1429" t="s">
        <v>24</v>
      </c>
      <c r="C1429" t="s">
        <v>45</v>
      </c>
      <c r="D1429" t="s">
        <v>46</v>
      </c>
      <c r="E1429">
        <v>11</v>
      </c>
      <c r="F1429" t="s">
        <v>37</v>
      </c>
      <c r="G1429">
        <v>100</v>
      </c>
      <c r="H1429" t="s">
        <v>27</v>
      </c>
      <c r="I1429" t="s">
        <v>38</v>
      </c>
      <c r="J1429" t="s">
        <v>36</v>
      </c>
      <c r="K1429" t="s">
        <v>30</v>
      </c>
      <c r="L1429" t="s">
        <v>31</v>
      </c>
      <c r="M1429">
        <v>3</v>
      </c>
      <c r="N1429" t="s">
        <v>32</v>
      </c>
      <c r="O1429" t="s">
        <v>33</v>
      </c>
      <c r="P1429">
        <v>29.651399999999999</v>
      </c>
      <c r="Q1429">
        <v>336697.39069999999</v>
      </c>
      <c r="R1429">
        <v>3062982.9053000002</v>
      </c>
      <c r="S1429">
        <v>336725.95630000002</v>
      </c>
      <c r="T1429">
        <v>3062974.9547000001</v>
      </c>
      <c r="U1429">
        <v>2.9651E-2</v>
      </c>
      <c r="V1429" t="str">
        <f>VLOOKUP(C1429,'Lines LookUp'!$B$1:$C$12,2,0)</f>
        <v>KOT</v>
      </c>
      <c r="W1429" t="str">
        <f>ROUNDUP(Q1429,3)&amp;"-"&amp;ROUNDUP(R1429,3)</f>
        <v>336697.391-3062982.906</v>
      </c>
      <c r="X1429" t="str">
        <f>ROUNDUP(S1429,3)&amp;"-"&amp;ROUNDUP(T1429,3)</f>
        <v>336725.957-3062974.955</v>
      </c>
      <c r="Y1429">
        <f>VLOOKUP(W1429&amp;"-"&amp;V1429,'Buscoords Workout'!$F:$G,2,0)</f>
        <v>8023</v>
      </c>
      <c r="Z1429">
        <f>VLOOKUP(X1429&amp;"-"&amp;V1429,'Buscoords Workout'!$F:$G,2,0)</f>
        <v>8022</v>
      </c>
      <c r="AA1429" t="b">
        <f>OR(ISNA(Y1429),ISNA(Z1429))</f>
        <v>0</v>
      </c>
    </row>
    <row r="1430" spans="1:27" x14ac:dyDescent="0.25">
      <c r="A1430">
        <v>399</v>
      </c>
      <c r="B1430" t="s">
        <v>24</v>
      </c>
      <c r="C1430" t="s">
        <v>45</v>
      </c>
      <c r="D1430" t="s">
        <v>46</v>
      </c>
      <c r="E1430">
        <v>11</v>
      </c>
      <c r="F1430" t="s">
        <v>37</v>
      </c>
      <c r="G1430">
        <v>100</v>
      </c>
      <c r="H1430" t="s">
        <v>27</v>
      </c>
      <c r="I1430" t="s">
        <v>38</v>
      </c>
      <c r="J1430" t="s">
        <v>36</v>
      </c>
      <c r="K1430" t="s">
        <v>30</v>
      </c>
      <c r="L1430" t="s">
        <v>31</v>
      </c>
      <c r="M1430">
        <v>3</v>
      </c>
      <c r="N1430" t="s">
        <v>32</v>
      </c>
      <c r="O1430" t="s">
        <v>33</v>
      </c>
      <c r="P1430">
        <v>11.9665</v>
      </c>
      <c r="Q1430">
        <v>336725.95630000002</v>
      </c>
      <c r="R1430">
        <v>3062974.9547000001</v>
      </c>
      <c r="S1430">
        <v>336734.32610000001</v>
      </c>
      <c r="T1430">
        <v>3062966.4023000002</v>
      </c>
      <c r="U1430">
        <v>1.1965999999999999E-2</v>
      </c>
      <c r="V1430" t="str">
        <f>VLOOKUP(C1430,'Lines LookUp'!$B$1:$C$12,2,0)</f>
        <v>KOT</v>
      </c>
      <c r="W1430" t="str">
        <f>ROUNDUP(Q1430,3)&amp;"-"&amp;ROUNDUP(R1430,3)</f>
        <v>336725.957-3062974.955</v>
      </c>
      <c r="X1430" t="str">
        <f>ROUNDUP(S1430,3)&amp;"-"&amp;ROUNDUP(T1430,3)</f>
        <v>336734.327-3062966.403</v>
      </c>
      <c r="Y1430">
        <f>VLOOKUP(W1430&amp;"-"&amp;V1430,'Buscoords Workout'!$F:$G,2,0)</f>
        <v>8022</v>
      </c>
      <c r="Z1430">
        <f>VLOOKUP(X1430&amp;"-"&amp;V1430,'Buscoords Workout'!$F:$G,2,0)</f>
        <v>8021</v>
      </c>
      <c r="AA1430" t="b">
        <f>OR(ISNA(Y1430),ISNA(Z1430))</f>
        <v>0</v>
      </c>
    </row>
    <row r="1431" spans="1:27" x14ac:dyDescent="0.25">
      <c r="A1431">
        <v>400</v>
      </c>
      <c r="B1431" t="s">
        <v>24</v>
      </c>
      <c r="C1431" t="s">
        <v>45</v>
      </c>
      <c r="D1431" t="s">
        <v>46</v>
      </c>
      <c r="E1431">
        <v>11</v>
      </c>
      <c r="F1431" t="s">
        <v>37</v>
      </c>
      <c r="G1431">
        <v>100</v>
      </c>
      <c r="H1431" t="s">
        <v>27</v>
      </c>
      <c r="I1431" t="s">
        <v>38</v>
      </c>
      <c r="J1431" t="s">
        <v>36</v>
      </c>
      <c r="K1431" t="s">
        <v>30</v>
      </c>
      <c r="L1431" t="s">
        <v>31</v>
      </c>
      <c r="M1431">
        <v>3</v>
      </c>
      <c r="N1431" t="s">
        <v>32</v>
      </c>
      <c r="O1431" t="s">
        <v>33</v>
      </c>
      <c r="P1431">
        <v>16.989899999999999</v>
      </c>
      <c r="Q1431">
        <v>336734.32610000001</v>
      </c>
      <c r="R1431">
        <v>3062966.4023000002</v>
      </c>
      <c r="S1431">
        <v>336744.97360000003</v>
      </c>
      <c r="T1431">
        <v>3062953.1627000002</v>
      </c>
      <c r="U1431">
        <v>1.6990000000000002E-2</v>
      </c>
      <c r="V1431" t="str">
        <f>VLOOKUP(C1431,'Lines LookUp'!$B$1:$C$12,2,0)</f>
        <v>KOT</v>
      </c>
      <c r="W1431" t="str">
        <f>ROUNDUP(Q1431,3)&amp;"-"&amp;ROUNDUP(R1431,3)</f>
        <v>336734.327-3062966.403</v>
      </c>
      <c r="X1431" t="str">
        <f>ROUNDUP(S1431,3)&amp;"-"&amp;ROUNDUP(T1431,3)</f>
        <v>336744.974-3062953.163</v>
      </c>
      <c r="Y1431">
        <f>VLOOKUP(W1431&amp;"-"&amp;V1431,'Buscoords Workout'!$F:$G,2,0)</f>
        <v>8021</v>
      </c>
      <c r="Z1431">
        <f>VLOOKUP(X1431&amp;"-"&amp;V1431,'Buscoords Workout'!$F:$G,2,0)</f>
        <v>8020</v>
      </c>
      <c r="AA1431" t="b">
        <f>OR(ISNA(Y1431),ISNA(Z1431))</f>
        <v>0</v>
      </c>
    </row>
    <row r="1432" spans="1:27" x14ac:dyDescent="0.25">
      <c r="A1432">
        <v>401</v>
      </c>
      <c r="B1432" t="s">
        <v>24</v>
      </c>
      <c r="C1432" t="s">
        <v>45</v>
      </c>
      <c r="D1432" t="s">
        <v>46</v>
      </c>
      <c r="E1432">
        <v>11</v>
      </c>
      <c r="F1432" t="s">
        <v>37</v>
      </c>
      <c r="G1432">
        <v>100</v>
      </c>
      <c r="H1432" t="s">
        <v>27</v>
      </c>
      <c r="I1432" t="s">
        <v>38</v>
      </c>
      <c r="J1432" t="s">
        <v>36</v>
      </c>
      <c r="K1432" t="s">
        <v>30</v>
      </c>
      <c r="L1432" t="s">
        <v>31</v>
      </c>
      <c r="M1432">
        <v>3</v>
      </c>
      <c r="N1432" t="s">
        <v>32</v>
      </c>
      <c r="O1432" t="s">
        <v>33</v>
      </c>
      <c r="P1432">
        <v>19.895199999999999</v>
      </c>
      <c r="Q1432">
        <v>336744.97360000003</v>
      </c>
      <c r="R1432">
        <v>3062953.1627000002</v>
      </c>
      <c r="S1432">
        <v>336762.09960000002</v>
      </c>
      <c r="T1432">
        <v>3062943.0375000001</v>
      </c>
      <c r="U1432">
        <v>1.9894999999999999E-2</v>
      </c>
      <c r="V1432" t="str">
        <f>VLOOKUP(C1432,'Lines LookUp'!$B$1:$C$12,2,0)</f>
        <v>KOT</v>
      </c>
      <c r="W1432" t="str">
        <f>ROUNDUP(Q1432,3)&amp;"-"&amp;ROUNDUP(R1432,3)</f>
        <v>336744.974-3062953.163</v>
      </c>
      <c r="X1432" t="str">
        <f>ROUNDUP(S1432,3)&amp;"-"&amp;ROUNDUP(T1432,3)</f>
        <v>336762.1-3062943.038</v>
      </c>
      <c r="Y1432">
        <f>VLOOKUP(W1432&amp;"-"&amp;V1432,'Buscoords Workout'!$F:$G,2,0)</f>
        <v>8020</v>
      </c>
      <c r="Z1432">
        <f>VLOOKUP(X1432&amp;"-"&amp;V1432,'Buscoords Workout'!$F:$G,2,0)</f>
        <v>8019</v>
      </c>
      <c r="AA1432" t="b">
        <f>OR(ISNA(Y1432),ISNA(Z1432))</f>
        <v>0</v>
      </c>
    </row>
    <row r="1433" spans="1:27" x14ac:dyDescent="0.25">
      <c r="A1433">
        <v>402</v>
      </c>
      <c r="B1433" t="s">
        <v>24</v>
      </c>
      <c r="C1433" t="s">
        <v>45</v>
      </c>
      <c r="D1433" t="s">
        <v>46</v>
      </c>
      <c r="E1433">
        <v>11</v>
      </c>
      <c r="F1433" t="s">
        <v>37</v>
      </c>
      <c r="G1433">
        <v>100</v>
      </c>
      <c r="H1433" t="s">
        <v>27</v>
      </c>
      <c r="I1433" t="s">
        <v>38</v>
      </c>
      <c r="J1433" t="s">
        <v>36</v>
      </c>
      <c r="K1433" t="s">
        <v>30</v>
      </c>
      <c r="L1433" t="s">
        <v>31</v>
      </c>
      <c r="M1433">
        <v>3</v>
      </c>
      <c r="N1433" t="s">
        <v>32</v>
      </c>
      <c r="O1433" t="s">
        <v>33</v>
      </c>
      <c r="P1433">
        <v>25.096599999999999</v>
      </c>
      <c r="Q1433">
        <v>336762.09960000002</v>
      </c>
      <c r="R1433">
        <v>3062943.0375000001</v>
      </c>
      <c r="S1433">
        <v>336784.17509999999</v>
      </c>
      <c r="T1433">
        <v>3062931.0997000001</v>
      </c>
      <c r="U1433">
        <v>2.5097000000000001E-2</v>
      </c>
      <c r="V1433" t="str">
        <f>VLOOKUP(C1433,'Lines LookUp'!$B$1:$C$12,2,0)</f>
        <v>KOT</v>
      </c>
      <c r="W1433" t="str">
        <f>ROUNDUP(Q1433,3)&amp;"-"&amp;ROUNDUP(R1433,3)</f>
        <v>336762.1-3062943.038</v>
      </c>
      <c r="X1433" t="str">
        <f>ROUNDUP(S1433,3)&amp;"-"&amp;ROUNDUP(T1433,3)</f>
        <v>336784.176-3062931.1</v>
      </c>
      <c r="Y1433">
        <f>VLOOKUP(W1433&amp;"-"&amp;V1433,'Buscoords Workout'!$F:$G,2,0)</f>
        <v>8019</v>
      </c>
      <c r="Z1433">
        <f>VLOOKUP(X1433&amp;"-"&amp;V1433,'Buscoords Workout'!$F:$G,2,0)</f>
        <v>8018</v>
      </c>
      <c r="AA1433" t="b">
        <f>OR(ISNA(Y1433),ISNA(Z1433))</f>
        <v>0</v>
      </c>
    </row>
    <row r="1434" spans="1:27" x14ac:dyDescent="0.25">
      <c r="A1434">
        <v>403</v>
      </c>
      <c r="B1434" t="s">
        <v>24</v>
      </c>
      <c r="C1434" t="s">
        <v>45</v>
      </c>
      <c r="D1434" t="s">
        <v>46</v>
      </c>
      <c r="E1434">
        <v>11</v>
      </c>
      <c r="F1434" t="s">
        <v>37</v>
      </c>
      <c r="G1434">
        <v>100</v>
      </c>
      <c r="H1434" t="s">
        <v>27</v>
      </c>
      <c r="I1434" t="s">
        <v>38</v>
      </c>
      <c r="J1434" t="s">
        <v>36</v>
      </c>
      <c r="K1434" t="s">
        <v>30</v>
      </c>
      <c r="L1434" t="s">
        <v>31</v>
      </c>
      <c r="M1434">
        <v>3</v>
      </c>
      <c r="N1434" t="s">
        <v>32</v>
      </c>
      <c r="O1434" t="s">
        <v>33</v>
      </c>
      <c r="P1434">
        <v>19.851900000000001</v>
      </c>
      <c r="Q1434">
        <v>336784.17509999999</v>
      </c>
      <c r="R1434">
        <v>3062931.0997000001</v>
      </c>
      <c r="S1434">
        <v>336798.91800000001</v>
      </c>
      <c r="T1434">
        <v>3062917.8051</v>
      </c>
      <c r="U1434">
        <v>1.9852000000000002E-2</v>
      </c>
      <c r="V1434" t="str">
        <f>VLOOKUP(C1434,'Lines LookUp'!$B$1:$C$12,2,0)</f>
        <v>KOT</v>
      </c>
      <c r="W1434" t="str">
        <f>ROUNDUP(Q1434,3)&amp;"-"&amp;ROUNDUP(R1434,3)</f>
        <v>336784.176-3062931.1</v>
      </c>
      <c r="X1434" t="str">
        <f>ROUNDUP(S1434,3)&amp;"-"&amp;ROUNDUP(T1434,3)</f>
        <v>336798.918-3062917.806</v>
      </c>
      <c r="Y1434">
        <f>VLOOKUP(W1434&amp;"-"&amp;V1434,'Buscoords Workout'!$F:$G,2,0)</f>
        <v>8018</v>
      </c>
      <c r="Z1434">
        <f>VLOOKUP(X1434&amp;"-"&amp;V1434,'Buscoords Workout'!$F:$G,2,0)</f>
        <v>8017</v>
      </c>
      <c r="AA1434" t="b">
        <f>OR(ISNA(Y1434),ISNA(Z1434))</f>
        <v>0</v>
      </c>
    </row>
    <row r="1435" spans="1:27" x14ac:dyDescent="0.25">
      <c r="A1435">
        <v>404</v>
      </c>
      <c r="B1435" t="s">
        <v>24</v>
      </c>
      <c r="C1435" t="s">
        <v>45</v>
      </c>
      <c r="D1435" t="s">
        <v>46</v>
      </c>
      <c r="E1435">
        <v>11</v>
      </c>
      <c r="F1435" t="s">
        <v>37</v>
      </c>
      <c r="G1435">
        <v>100</v>
      </c>
      <c r="H1435" t="s">
        <v>27</v>
      </c>
      <c r="I1435" t="s">
        <v>38</v>
      </c>
      <c r="J1435" t="s">
        <v>36</v>
      </c>
      <c r="K1435" t="s">
        <v>30</v>
      </c>
      <c r="L1435" t="s">
        <v>31</v>
      </c>
      <c r="M1435">
        <v>3</v>
      </c>
      <c r="N1435" t="s">
        <v>32</v>
      </c>
      <c r="O1435" t="s">
        <v>33</v>
      </c>
      <c r="P1435">
        <v>19.383299999999998</v>
      </c>
      <c r="Q1435">
        <v>336798.91800000001</v>
      </c>
      <c r="R1435">
        <v>3062917.8051</v>
      </c>
      <c r="S1435">
        <v>336816.66039999999</v>
      </c>
      <c r="T1435">
        <v>3062910</v>
      </c>
      <c r="U1435">
        <v>1.9383000000000001E-2</v>
      </c>
      <c r="V1435" t="str">
        <f>VLOOKUP(C1435,'Lines LookUp'!$B$1:$C$12,2,0)</f>
        <v>KOT</v>
      </c>
      <c r="W1435" t="str">
        <f>ROUNDUP(Q1435,3)&amp;"-"&amp;ROUNDUP(R1435,3)</f>
        <v>336798.918-3062917.806</v>
      </c>
      <c r="X1435" t="str">
        <f>ROUNDUP(S1435,3)&amp;"-"&amp;ROUNDUP(T1435,3)</f>
        <v>336816.661-3062910</v>
      </c>
      <c r="Y1435">
        <f>VLOOKUP(W1435&amp;"-"&amp;V1435,'Buscoords Workout'!$F:$G,2,0)</f>
        <v>8017</v>
      </c>
      <c r="Z1435">
        <f>VLOOKUP(X1435&amp;"-"&amp;V1435,'Buscoords Workout'!$F:$G,2,0)</f>
        <v>8016</v>
      </c>
      <c r="AA1435" t="b">
        <f>OR(ISNA(Y1435),ISNA(Z1435))</f>
        <v>0</v>
      </c>
    </row>
    <row r="1436" spans="1:27" x14ac:dyDescent="0.25">
      <c r="A1436">
        <v>405</v>
      </c>
      <c r="B1436" t="s">
        <v>24</v>
      </c>
      <c r="C1436" t="s">
        <v>45</v>
      </c>
      <c r="D1436" t="s">
        <v>46</v>
      </c>
      <c r="E1436">
        <v>11</v>
      </c>
      <c r="F1436" t="s">
        <v>37</v>
      </c>
      <c r="G1436">
        <v>100</v>
      </c>
      <c r="H1436" t="s">
        <v>27</v>
      </c>
      <c r="I1436" t="s">
        <v>38</v>
      </c>
      <c r="J1436" t="s">
        <v>36</v>
      </c>
      <c r="K1436" t="s">
        <v>30</v>
      </c>
      <c r="L1436" t="s">
        <v>31</v>
      </c>
      <c r="M1436">
        <v>3</v>
      </c>
      <c r="N1436" t="s">
        <v>32</v>
      </c>
      <c r="O1436" t="s">
        <v>33</v>
      </c>
      <c r="P1436">
        <v>27.757300000000001</v>
      </c>
      <c r="Q1436">
        <v>336816.66039999999</v>
      </c>
      <c r="R1436">
        <v>3062910</v>
      </c>
      <c r="S1436">
        <v>336843.38540000003</v>
      </c>
      <c r="T1436">
        <v>3062917.4994000001</v>
      </c>
      <c r="U1436">
        <v>2.7757E-2</v>
      </c>
      <c r="V1436" t="str">
        <f>VLOOKUP(C1436,'Lines LookUp'!$B$1:$C$12,2,0)</f>
        <v>KOT</v>
      </c>
      <c r="W1436" t="str">
        <f>ROUNDUP(Q1436,3)&amp;"-"&amp;ROUNDUP(R1436,3)</f>
        <v>336816.661-3062910</v>
      </c>
      <c r="X1436" t="str">
        <f>ROUNDUP(S1436,3)&amp;"-"&amp;ROUNDUP(T1436,3)</f>
        <v>336843.386-3062917.5</v>
      </c>
      <c r="Y1436">
        <f>VLOOKUP(W1436&amp;"-"&amp;V1436,'Buscoords Workout'!$F:$G,2,0)</f>
        <v>8016</v>
      </c>
      <c r="Z1436">
        <f>VLOOKUP(X1436&amp;"-"&amp;V1436,'Buscoords Workout'!$F:$G,2,0)</f>
        <v>8015</v>
      </c>
      <c r="AA1436" t="b">
        <f>OR(ISNA(Y1436),ISNA(Z1436))</f>
        <v>0</v>
      </c>
    </row>
    <row r="1437" spans="1:27" x14ac:dyDescent="0.25">
      <c r="A1437">
        <v>406</v>
      </c>
      <c r="B1437" t="s">
        <v>24</v>
      </c>
      <c r="C1437" t="s">
        <v>45</v>
      </c>
      <c r="D1437" t="s">
        <v>46</v>
      </c>
      <c r="E1437">
        <v>11</v>
      </c>
      <c r="F1437" t="s">
        <v>37</v>
      </c>
      <c r="G1437">
        <v>100</v>
      </c>
      <c r="H1437" t="s">
        <v>27</v>
      </c>
      <c r="I1437" t="s">
        <v>38</v>
      </c>
      <c r="J1437" t="s">
        <v>36</v>
      </c>
      <c r="K1437" t="s">
        <v>30</v>
      </c>
      <c r="L1437" t="s">
        <v>31</v>
      </c>
      <c r="M1437">
        <v>3</v>
      </c>
      <c r="N1437" t="s">
        <v>32</v>
      </c>
      <c r="O1437" t="s">
        <v>33</v>
      </c>
      <c r="P1437">
        <v>34.960299999999997</v>
      </c>
      <c r="Q1437">
        <v>336843.38540000003</v>
      </c>
      <c r="R1437">
        <v>3062917.4994000001</v>
      </c>
      <c r="S1437">
        <v>336878.23859999998</v>
      </c>
      <c r="T1437">
        <v>3062920.2333</v>
      </c>
      <c r="U1437">
        <v>3.4959999999999998E-2</v>
      </c>
      <c r="V1437" t="str">
        <f>VLOOKUP(C1437,'Lines LookUp'!$B$1:$C$12,2,0)</f>
        <v>KOT</v>
      </c>
      <c r="W1437" t="str">
        <f>ROUNDUP(Q1437,3)&amp;"-"&amp;ROUNDUP(R1437,3)</f>
        <v>336843.386-3062917.5</v>
      </c>
      <c r="X1437" t="str">
        <f>ROUNDUP(S1437,3)&amp;"-"&amp;ROUNDUP(T1437,3)</f>
        <v>336878.239-3062920.234</v>
      </c>
      <c r="Y1437">
        <f>VLOOKUP(W1437&amp;"-"&amp;V1437,'Buscoords Workout'!$F:$G,2,0)</f>
        <v>8015</v>
      </c>
      <c r="Z1437">
        <f>VLOOKUP(X1437&amp;"-"&amp;V1437,'Buscoords Workout'!$F:$G,2,0)</f>
        <v>8014</v>
      </c>
      <c r="AA1437" t="b">
        <f>OR(ISNA(Y1437),ISNA(Z1437))</f>
        <v>0</v>
      </c>
    </row>
    <row r="1438" spans="1:27" x14ac:dyDescent="0.25">
      <c r="A1438">
        <v>407</v>
      </c>
      <c r="B1438" t="s">
        <v>24</v>
      </c>
      <c r="C1438" t="s">
        <v>45</v>
      </c>
      <c r="D1438" t="s">
        <v>46</v>
      </c>
      <c r="E1438">
        <v>11</v>
      </c>
      <c r="F1438" t="s">
        <v>37</v>
      </c>
      <c r="G1438">
        <v>100</v>
      </c>
      <c r="H1438" t="s">
        <v>27</v>
      </c>
      <c r="I1438" t="s">
        <v>38</v>
      </c>
      <c r="J1438" t="s">
        <v>36</v>
      </c>
      <c r="K1438" t="s">
        <v>30</v>
      </c>
      <c r="L1438" t="s">
        <v>31</v>
      </c>
      <c r="M1438">
        <v>3</v>
      </c>
      <c r="N1438" t="s">
        <v>32</v>
      </c>
      <c r="O1438" t="s">
        <v>33</v>
      </c>
      <c r="P1438">
        <v>26.727699999999999</v>
      </c>
      <c r="Q1438">
        <v>336878.23859999998</v>
      </c>
      <c r="R1438">
        <v>3062920.2333</v>
      </c>
      <c r="S1438">
        <v>336903.51659999997</v>
      </c>
      <c r="T1438">
        <v>3062928.9163000002</v>
      </c>
      <c r="U1438">
        <v>2.6727999999999998E-2</v>
      </c>
      <c r="V1438" t="str">
        <f>VLOOKUP(C1438,'Lines LookUp'!$B$1:$C$12,2,0)</f>
        <v>KOT</v>
      </c>
      <c r="W1438" t="str">
        <f>ROUNDUP(Q1438,3)&amp;"-"&amp;ROUNDUP(R1438,3)</f>
        <v>336878.239-3062920.234</v>
      </c>
      <c r="X1438" t="str">
        <f>ROUNDUP(S1438,3)&amp;"-"&amp;ROUNDUP(T1438,3)</f>
        <v>336903.517-3062928.917</v>
      </c>
      <c r="Y1438">
        <f>VLOOKUP(W1438&amp;"-"&amp;V1438,'Buscoords Workout'!$F:$G,2,0)</f>
        <v>8014</v>
      </c>
      <c r="Z1438">
        <f>VLOOKUP(X1438&amp;"-"&amp;V1438,'Buscoords Workout'!$F:$G,2,0)</f>
        <v>8013</v>
      </c>
      <c r="AA1438" t="b">
        <f>OR(ISNA(Y1438),ISNA(Z1438))</f>
        <v>0</v>
      </c>
    </row>
    <row r="1439" spans="1:27" x14ac:dyDescent="0.25">
      <c r="A1439">
        <v>408</v>
      </c>
      <c r="B1439" t="s">
        <v>24</v>
      </c>
      <c r="C1439" t="s">
        <v>45</v>
      </c>
      <c r="D1439" t="s">
        <v>46</v>
      </c>
      <c r="E1439">
        <v>11</v>
      </c>
      <c r="F1439" t="s">
        <v>37</v>
      </c>
      <c r="G1439">
        <v>100</v>
      </c>
      <c r="H1439" t="s">
        <v>27</v>
      </c>
      <c r="I1439" t="s">
        <v>38</v>
      </c>
      <c r="J1439" t="s">
        <v>36</v>
      </c>
      <c r="K1439" t="s">
        <v>30</v>
      </c>
      <c r="L1439" t="s">
        <v>31</v>
      </c>
      <c r="M1439">
        <v>3</v>
      </c>
      <c r="N1439" t="s">
        <v>32</v>
      </c>
      <c r="O1439" t="s">
        <v>33</v>
      </c>
      <c r="P1439">
        <v>12.7963</v>
      </c>
      <c r="Q1439">
        <v>336903.51659999997</v>
      </c>
      <c r="R1439">
        <v>3062928.9163000002</v>
      </c>
      <c r="S1439">
        <v>336912.41710000002</v>
      </c>
      <c r="T1439">
        <v>3062938.1101000002</v>
      </c>
      <c r="U1439">
        <v>1.2796E-2</v>
      </c>
      <c r="V1439" t="str">
        <f>VLOOKUP(C1439,'Lines LookUp'!$B$1:$C$12,2,0)</f>
        <v>KOT</v>
      </c>
      <c r="W1439" t="str">
        <f>ROUNDUP(Q1439,3)&amp;"-"&amp;ROUNDUP(R1439,3)</f>
        <v>336903.517-3062928.917</v>
      </c>
      <c r="X1439" t="str">
        <f>ROUNDUP(S1439,3)&amp;"-"&amp;ROUNDUP(T1439,3)</f>
        <v>336912.418-3062938.111</v>
      </c>
      <c r="Y1439">
        <f>VLOOKUP(W1439&amp;"-"&amp;V1439,'Buscoords Workout'!$F:$G,2,0)</f>
        <v>8013</v>
      </c>
      <c r="Z1439">
        <f>VLOOKUP(X1439&amp;"-"&amp;V1439,'Buscoords Workout'!$F:$G,2,0)</f>
        <v>8012</v>
      </c>
      <c r="AA1439" t="b">
        <f>OR(ISNA(Y1439),ISNA(Z1439))</f>
        <v>0</v>
      </c>
    </row>
    <row r="1440" spans="1:27" x14ac:dyDescent="0.25">
      <c r="A1440">
        <v>409</v>
      </c>
      <c r="B1440" t="s">
        <v>24</v>
      </c>
      <c r="C1440" t="s">
        <v>45</v>
      </c>
      <c r="D1440" t="s">
        <v>46</v>
      </c>
      <c r="E1440">
        <v>11</v>
      </c>
      <c r="F1440" t="s">
        <v>37</v>
      </c>
      <c r="G1440">
        <v>100</v>
      </c>
      <c r="H1440" t="s">
        <v>27</v>
      </c>
      <c r="I1440" t="s">
        <v>38</v>
      </c>
      <c r="J1440" t="s">
        <v>36</v>
      </c>
      <c r="K1440" t="s">
        <v>30</v>
      </c>
      <c r="L1440" t="s">
        <v>31</v>
      </c>
      <c r="M1440">
        <v>3</v>
      </c>
      <c r="N1440" t="s">
        <v>32</v>
      </c>
      <c r="O1440" t="s">
        <v>33</v>
      </c>
      <c r="P1440">
        <v>18.158999999999999</v>
      </c>
      <c r="Q1440">
        <v>336912.41710000002</v>
      </c>
      <c r="R1440">
        <v>3062938.1101000002</v>
      </c>
      <c r="S1440">
        <v>336930.54180000001</v>
      </c>
      <c r="T1440">
        <v>3062936.9939999999</v>
      </c>
      <c r="U1440">
        <v>1.8159000000000002E-2</v>
      </c>
      <c r="V1440" t="str">
        <f>VLOOKUP(C1440,'Lines LookUp'!$B$1:$C$12,2,0)</f>
        <v>KOT</v>
      </c>
      <c r="W1440" t="str">
        <f>ROUNDUP(Q1440,3)&amp;"-"&amp;ROUNDUP(R1440,3)</f>
        <v>336912.418-3062938.111</v>
      </c>
      <c r="X1440" t="str">
        <f>ROUNDUP(S1440,3)&amp;"-"&amp;ROUNDUP(T1440,3)</f>
        <v>336930.542-3062936.994</v>
      </c>
      <c r="Y1440">
        <f>VLOOKUP(W1440&amp;"-"&amp;V1440,'Buscoords Workout'!$F:$G,2,0)</f>
        <v>8012</v>
      </c>
      <c r="Z1440">
        <f>VLOOKUP(X1440&amp;"-"&amp;V1440,'Buscoords Workout'!$F:$G,2,0)</f>
        <v>8011</v>
      </c>
      <c r="AA1440" t="b">
        <f>OR(ISNA(Y1440),ISNA(Z1440))</f>
        <v>0</v>
      </c>
    </row>
    <row r="1441" spans="1:27" x14ac:dyDescent="0.25">
      <c r="A1441">
        <v>410</v>
      </c>
      <c r="B1441" t="s">
        <v>24</v>
      </c>
      <c r="C1441" t="s">
        <v>45</v>
      </c>
      <c r="D1441" t="s">
        <v>46</v>
      </c>
      <c r="E1441">
        <v>11</v>
      </c>
      <c r="F1441" t="s">
        <v>37</v>
      </c>
      <c r="G1441">
        <v>100</v>
      </c>
      <c r="H1441" t="s">
        <v>27</v>
      </c>
      <c r="I1441" t="s">
        <v>38</v>
      </c>
      <c r="J1441" t="s">
        <v>36</v>
      </c>
      <c r="K1441" t="s">
        <v>30</v>
      </c>
      <c r="L1441" t="s">
        <v>31</v>
      </c>
      <c r="M1441">
        <v>3</v>
      </c>
      <c r="N1441" t="s">
        <v>32</v>
      </c>
      <c r="O1441" t="s">
        <v>33</v>
      </c>
      <c r="P1441">
        <v>37.829599999999999</v>
      </c>
      <c r="Q1441">
        <v>336930.54180000001</v>
      </c>
      <c r="R1441">
        <v>3062936.9939999999</v>
      </c>
      <c r="S1441">
        <v>336968.24209999997</v>
      </c>
      <c r="T1441">
        <v>3062933.8690999998</v>
      </c>
      <c r="U1441">
        <v>3.7830000000000003E-2</v>
      </c>
      <c r="V1441" t="str">
        <f>VLOOKUP(C1441,'Lines LookUp'!$B$1:$C$12,2,0)</f>
        <v>KOT</v>
      </c>
      <c r="W1441" t="str">
        <f>ROUNDUP(Q1441,3)&amp;"-"&amp;ROUNDUP(R1441,3)</f>
        <v>336930.542-3062936.994</v>
      </c>
      <c r="X1441" t="str">
        <f>ROUNDUP(S1441,3)&amp;"-"&amp;ROUNDUP(T1441,3)</f>
        <v>336968.243-3062933.87</v>
      </c>
      <c r="Y1441">
        <f>VLOOKUP(W1441&amp;"-"&amp;V1441,'Buscoords Workout'!$F:$G,2,0)</f>
        <v>8011</v>
      </c>
      <c r="Z1441">
        <f>VLOOKUP(X1441&amp;"-"&amp;V1441,'Buscoords Workout'!$F:$G,2,0)</f>
        <v>8010</v>
      </c>
      <c r="AA1441" t="b">
        <f>OR(ISNA(Y1441),ISNA(Z1441))</f>
        <v>0</v>
      </c>
    </row>
    <row r="1442" spans="1:27" x14ac:dyDescent="0.25">
      <c r="A1442">
        <v>411</v>
      </c>
      <c r="B1442" t="s">
        <v>24</v>
      </c>
      <c r="C1442" t="s">
        <v>45</v>
      </c>
      <c r="D1442" t="s">
        <v>46</v>
      </c>
      <c r="E1442">
        <v>11</v>
      </c>
      <c r="F1442" t="s">
        <v>37</v>
      </c>
      <c r="G1442">
        <v>100</v>
      </c>
      <c r="H1442" t="s">
        <v>27</v>
      </c>
      <c r="I1442" t="s">
        <v>38</v>
      </c>
      <c r="J1442" t="s">
        <v>36</v>
      </c>
      <c r="K1442" t="s">
        <v>30</v>
      </c>
      <c r="L1442" t="s">
        <v>31</v>
      </c>
      <c r="M1442">
        <v>3</v>
      </c>
      <c r="N1442" t="s">
        <v>32</v>
      </c>
      <c r="O1442" t="s">
        <v>33</v>
      </c>
      <c r="P1442">
        <v>36.039099999999998</v>
      </c>
      <c r="Q1442">
        <v>336968.24209999997</v>
      </c>
      <c r="R1442">
        <v>3062933.8690999998</v>
      </c>
      <c r="S1442">
        <v>337003.23560000001</v>
      </c>
      <c r="T1442">
        <v>3062925.2510000002</v>
      </c>
      <c r="U1442">
        <v>3.6039000000000002E-2</v>
      </c>
      <c r="V1442" t="str">
        <f>VLOOKUP(C1442,'Lines LookUp'!$B$1:$C$12,2,0)</f>
        <v>KOT</v>
      </c>
      <c r="W1442" t="str">
        <f>ROUNDUP(Q1442,3)&amp;"-"&amp;ROUNDUP(R1442,3)</f>
        <v>336968.243-3062933.87</v>
      </c>
      <c r="X1442" t="str">
        <f>ROUNDUP(S1442,3)&amp;"-"&amp;ROUNDUP(T1442,3)</f>
        <v>337003.236-3062925.251</v>
      </c>
      <c r="Y1442">
        <f>VLOOKUP(W1442&amp;"-"&amp;V1442,'Buscoords Workout'!$F:$G,2,0)</f>
        <v>8010</v>
      </c>
      <c r="Z1442">
        <f>VLOOKUP(X1442&amp;"-"&amp;V1442,'Buscoords Workout'!$F:$G,2,0)</f>
        <v>8009</v>
      </c>
      <c r="AA1442" t="b">
        <f>OR(ISNA(Y1442),ISNA(Z1442))</f>
        <v>0</v>
      </c>
    </row>
    <row r="1443" spans="1:27" x14ac:dyDescent="0.25">
      <c r="A1443">
        <v>412</v>
      </c>
      <c r="B1443" t="s">
        <v>24</v>
      </c>
      <c r="C1443" t="s">
        <v>45</v>
      </c>
      <c r="D1443" t="s">
        <v>46</v>
      </c>
      <c r="E1443">
        <v>11</v>
      </c>
      <c r="F1443" t="s">
        <v>37</v>
      </c>
      <c r="G1443">
        <v>100</v>
      </c>
      <c r="H1443" t="s">
        <v>27</v>
      </c>
      <c r="I1443" t="s">
        <v>38</v>
      </c>
      <c r="J1443" t="s">
        <v>36</v>
      </c>
      <c r="K1443" t="s">
        <v>30</v>
      </c>
      <c r="L1443" t="s">
        <v>31</v>
      </c>
      <c r="M1443">
        <v>3</v>
      </c>
      <c r="N1443" t="s">
        <v>32</v>
      </c>
      <c r="O1443" t="s">
        <v>33</v>
      </c>
      <c r="P1443">
        <v>41.250399999999999</v>
      </c>
      <c r="Q1443">
        <v>337003.23560000001</v>
      </c>
      <c r="R1443">
        <v>3062925.2510000002</v>
      </c>
      <c r="S1443">
        <v>337044.47739999997</v>
      </c>
      <c r="T1443">
        <v>3062924.4071999998</v>
      </c>
      <c r="U1443">
        <v>4.1250000000000002E-2</v>
      </c>
      <c r="V1443" t="str">
        <f>VLOOKUP(C1443,'Lines LookUp'!$B$1:$C$12,2,0)</f>
        <v>KOT</v>
      </c>
      <c r="W1443" t="str">
        <f>ROUNDUP(Q1443,3)&amp;"-"&amp;ROUNDUP(R1443,3)</f>
        <v>337003.236-3062925.251</v>
      </c>
      <c r="X1443" t="str">
        <f>ROUNDUP(S1443,3)&amp;"-"&amp;ROUNDUP(T1443,3)</f>
        <v>337044.478-3062924.408</v>
      </c>
      <c r="Y1443">
        <f>VLOOKUP(W1443&amp;"-"&amp;V1443,'Buscoords Workout'!$F:$G,2,0)</f>
        <v>8009</v>
      </c>
      <c r="Z1443">
        <f>VLOOKUP(X1443&amp;"-"&amp;V1443,'Buscoords Workout'!$F:$G,2,0)</f>
        <v>8008</v>
      </c>
      <c r="AA1443" t="b">
        <f>OR(ISNA(Y1443),ISNA(Z1443))</f>
        <v>0</v>
      </c>
    </row>
    <row r="1444" spans="1:27" x14ac:dyDescent="0.25">
      <c r="A1444">
        <v>413</v>
      </c>
      <c r="B1444" t="s">
        <v>24</v>
      </c>
      <c r="C1444" t="s">
        <v>45</v>
      </c>
      <c r="D1444" t="s">
        <v>46</v>
      </c>
      <c r="E1444">
        <v>11</v>
      </c>
      <c r="F1444" t="s">
        <v>37</v>
      </c>
      <c r="G1444">
        <v>100</v>
      </c>
      <c r="H1444" t="s">
        <v>27</v>
      </c>
      <c r="I1444" t="s">
        <v>38</v>
      </c>
      <c r="J1444" t="s">
        <v>36</v>
      </c>
      <c r="K1444" t="s">
        <v>30</v>
      </c>
      <c r="L1444" t="s">
        <v>31</v>
      </c>
      <c r="M1444">
        <v>3</v>
      </c>
      <c r="N1444" t="s">
        <v>32</v>
      </c>
      <c r="O1444" t="s">
        <v>33</v>
      </c>
      <c r="P1444">
        <v>29.827000000000002</v>
      </c>
      <c r="Q1444">
        <v>337044.47739999997</v>
      </c>
      <c r="R1444">
        <v>3062924.4071999998</v>
      </c>
      <c r="S1444">
        <v>337073.96759999997</v>
      </c>
      <c r="T1444">
        <v>3062919.9375</v>
      </c>
      <c r="U1444">
        <v>2.9826999999999999E-2</v>
      </c>
      <c r="V1444" t="str">
        <f>VLOOKUP(C1444,'Lines LookUp'!$B$1:$C$12,2,0)</f>
        <v>KOT</v>
      </c>
      <c r="W1444" t="str">
        <f>ROUNDUP(Q1444,3)&amp;"-"&amp;ROUNDUP(R1444,3)</f>
        <v>337044.478-3062924.408</v>
      </c>
      <c r="X1444" t="str">
        <f>ROUNDUP(S1444,3)&amp;"-"&amp;ROUNDUP(T1444,3)</f>
        <v>337073.968-3062919.938</v>
      </c>
      <c r="Y1444">
        <f>VLOOKUP(W1444&amp;"-"&amp;V1444,'Buscoords Workout'!$F:$G,2,0)</f>
        <v>8008</v>
      </c>
      <c r="Z1444">
        <f>VLOOKUP(X1444&amp;"-"&amp;V1444,'Buscoords Workout'!$F:$G,2,0)</f>
        <v>8007</v>
      </c>
      <c r="AA1444" t="b">
        <f>OR(ISNA(Y1444),ISNA(Z1444))</f>
        <v>0</v>
      </c>
    </row>
    <row r="1445" spans="1:27" x14ac:dyDescent="0.25">
      <c r="A1445">
        <v>414</v>
      </c>
      <c r="B1445" t="s">
        <v>24</v>
      </c>
      <c r="C1445" t="s">
        <v>45</v>
      </c>
      <c r="D1445" t="s">
        <v>46</v>
      </c>
      <c r="E1445">
        <v>11</v>
      </c>
      <c r="F1445" t="s">
        <v>37</v>
      </c>
      <c r="G1445">
        <v>100</v>
      </c>
      <c r="H1445" t="s">
        <v>27</v>
      </c>
      <c r="I1445" t="s">
        <v>38</v>
      </c>
      <c r="J1445" t="s">
        <v>36</v>
      </c>
      <c r="K1445" t="s">
        <v>30</v>
      </c>
      <c r="L1445" t="s">
        <v>31</v>
      </c>
      <c r="M1445">
        <v>3</v>
      </c>
      <c r="N1445" t="s">
        <v>32</v>
      </c>
      <c r="O1445" t="s">
        <v>33</v>
      </c>
      <c r="P1445">
        <v>35.285499999999999</v>
      </c>
      <c r="Q1445">
        <v>337073.96759999997</v>
      </c>
      <c r="R1445">
        <v>3062919.9375</v>
      </c>
      <c r="S1445">
        <v>337106.55469999998</v>
      </c>
      <c r="T1445">
        <v>3062906.4042000002</v>
      </c>
      <c r="U1445">
        <v>3.5285999999999998E-2</v>
      </c>
      <c r="V1445" t="str">
        <f>VLOOKUP(C1445,'Lines LookUp'!$B$1:$C$12,2,0)</f>
        <v>KOT</v>
      </c>
      <c r="W1445" t="str">
        <f>ROUNDUP(Q1445,3)&amp;"-"&amp;ROUNDUP(R1445,3)</f>
        <v>337073.968-3062919.938</v>
      </c>
      <c r="X1445" t="str">
        <f>ROUNDUP(S1445,3)&amp;"-"&amp;ROUNDUP(T1445,3)</f>
        <v>337106.555-3062906.405</v>
      </c>
      <c r="Y1445">
        <f>VLOOKUP(W1445&amp;"-"&amp;V1445,'Buscoords Workout'!$F:$G,2,0)</f>
        <v>8007</v>
      </c>
      <c r="Z1445">
        <f>VLOOKUP(X1445&amp;"-"&amp;V1445,'Buscoords Workout'!$F:$G,2,0)</f>
        <v>8006</v>
      </c>
      <c r="AA1445" t="b">
        <f>OR(ISNA(Y1445),ISNA(Z1445))</f>
        <v>0</v>
      </c>
    </row>
    <row r="1446" spans="1:27" x14ac:dyDescent="0.25">
      <c r="A1446">
        <v>415</v>
      </c>
      <c r="B1446" t="s">
        <v>24</v>
      </c>
      <c r="C1446" t="s">
        <v>45</v>
      </c>
      <c r="D1446" t="s">
        <v>46</v>
      </c>
      <c r="E1446">
        <v>11</v>
      </c>
      <c r="F1446" t="s">
        <v>37</v>
      </c>
      <c r="G1446">
        <v>100</v>
      </c>
      <c r="H1446" t="s">
        <v>27</v>
      </c>
      <c r="I1446" t="s">
        <v>38</v>
      </c>
      <c r="J1446" t="s">
        <v>36</v>
      </c>
      <c r="K1446" t="s">
        <v>30</v>
      </c>
      <c r="L1446" t="s">
        <v>31</v>
      </c>
      <c r="M1446">
        <v>3</v>
      </c>
      <c r="N1446" t="s">
        <v>32</v>
      </c>
      <c r="O1446" t="s">
        <v>33</v>
      </c>
      <c r="P1446">
        <v>14.825799999999999</v>
      </c>
      <c r="Q1446">
        <v>337106.55469999998</v>
      </c>
      <c r="R1446">
        <v>3062906.4042000002</v>
      </c>
      <c r="S1446">
        <v>337120.83769999997</v>
      </c>
      <c r="T1446">
        <v>3062902.4293999998</v>
      </c>
      <c r="U1446">
        <v>1.4826000000000001E-2</v>
      </c>
      <c r="V1446" t="str">
        <f>VLOOKUP(C1446,'Lines LookUp'!$B$1:$C$12,2,0)</f>
        <v>KOT</v>
      </c>
      <c r="W1446" t="str">
        <f>ROUNDUP(Q1446,3)&amp;"-"&amp;ROUNDUP(R1446,3)</f>
        <v>337106.555-3062906.405</v>
      </c>
      <c r="X1446" t="str">
        <f>ROUNDUP(S1446,3)&amp;"-"&amp;ROUNDUP(T1446,3)</f>
        <v>337120.838-3062902.43</v>
      </c>
      <c r="Y1446">
        <f>VLOOKUP(W1446&amp;"-"&amp;V1446,'Buscoords Workout'!$F:$G,2,0)</f>
        <v>8006</v>
      </c>
      <c r="Z1446">
        <f>VLOOKUP(X1446&amp;"-"&amp;V1446,'Buscoords Workout'!$F:$G,2,0)</f>
        <v>8005</v>
      </c>
      <c r="AA1446" t="b">
        <f>OR(ISNA(Y1446),ISNA(Z1446))</f>
        <v>0</v>
      </c>
    </row>
    <row r="1447" spans="1:27" x14ac:dyDescent="0.25">
      <c r="A1447">
        <v>416</v>
      </c>
      <c r="B1447" t="s">
        <v>24</v>
      </c>
      <c r="C1447" t="s">
        <v>45</v>
      </c>
      <c r="D1447" t="s">
        <v>46</v>
      </c>
      <c r="E1447">
        <v>11</v>
      </c>
      <c r="F1447" t="s">
        <v>37</v>
      </c>
      <c r="G1447">
        <v>100</v>
      </c>
      <c r="H1447" t="s">
        <v>27</v>
      </c>
      <c r="I1447" t="s">
        <v>38</v>
      </c>
      <c r="J1447" t="s">
        <v>36</v>
      </c>
      <c r="K1447" t="s">
        <v>30</v>
      </c>
      <c r="L1447" t="s">
        <v>31</v>
      </c>
      <c r="M1447">
        <v>3</v>
      </c>
      <c r="N1447" t="s">
        <v>32</v>
      </c>
      <c r="O1447" t="s">
        <v>33</v>
      </c>
      <c r="P1447">
        <v>23.832999999999998</v>
      </c>
      <c r="Q1447">
        <v>337120.83769999997</v>
      </c>
      <c r="R1447">
        <v>3062902.4293999998</v>
      </c>
      <c r="S1447">
        <v>337143.86910000001</v>
      </c>
      <c r="T1447">
        <v>3062896.3001999999</v>
      </c>
      <c r="U1447">
        <v>2.3833E-2</v>
      </c>
      <c r="V1447" t="str">
        <f>VLOOKUP(C1447,'Lines LookUp'!$B$1:$C$12,2,0)</f>
        <v>KOT</v>
      </c>
      <c r="W1447" t="str">
        <f>ROUNDUP(Q1447,3)&amp;"-"&amp;ROUNDUP(R1447,3)</f>
        <v>337120.838-3062902.43</v>
      </c>
      <c r="X1447" t="str">
        <f>ROUNDUP(S1447,3)&amp;"-"&amp;ROUNDUP(T1447,3)</f>
        <v>337143.87-3062896.301</v>
      </c>
      <c r="Y1447">
        <f>VLOOKUP(W1447&amp;"-"&amp;V1447,'Buscoords Workout'!$F:$G,2,0)</f>
        <v>8005</v>
      </c>
      <c r="Z1447">
        <f>VLOOKUP(X1447&amp;"-"&amp;V1447,'Buscoords Workout'!$F:$G,2,0)</f>
        <v>8004</v>
      </c>
      <c r="AA1447" t="b">
        <f>OR(ISNA(Y1447),ISNA(Z1447))</f>
        <v>0</v>
      </c>
    </row>
    <row r="1448" spans="1:27" x14ac:dyDescent="0.25">
      <c r="A1448">
        <v>417</v>
      </c>
      <c r="B1448" t="s">
        <v>24</v>
      </c>
      <c r="C1448" t="s">
        <v>45</v>
      </c>
      <c r="D1448" t="s">
        <v>46</v>
      </c>
      <c r="E1448">
        <v>11</v>
      </c>
      <c r="F1448" t="s">
        <v>37</v>
      </c>
      <c r="G1448">
        <v>100</v>
      </c>
      <c r="H1448" t="s">
        <v>27</v>
      </c>
      <c r="I1448" t="s">
        <v>38</v>
      </c>
      <c r="J1448" t="s">
        <v>36</v>
      </c>
      <c r="K1448" t="s">
        <v>30</v>
      </c>
      <c r="L1448" t="s">
        <v>31</v>
      </c>
      <c r="M1448">
        <v>3</v>
      </c>
      <c r="N1448" t="s">
        <v>32</v>
      </c>
      <c r="O1448" t="s">
        <v>33</v>
      </c>
      <c r="P1448">
        <v>27.830300000000001</v>
      </c>
      <c r="Q1448">
        <v>337143.86910000001</v>
      </c>
      <c r="R1448">
        <v>3062896.3001999999</v>
      </c>
      <c r="S1448">
        <v>337171.67830000003</v>
      </c>
      <c r="T1448">
        <v>3062897.3829999999</v>
      </c>
      <c r="U1448">
        <v>2.7830000000000001E-2</v>
      </c>
      <c r="V1448" t="str">
        <f>VLOOKUP(C1448,'Lines LookUp'!$B$1:$C$12,2,0)</f>
        <v>KOT</v>
      </c>
      <c r="W1448" t="str">
        <f>ROUNDUP(Q1448,3)&amp;"-"&amp;ROUNDUP(R1448,3)</f>
        <v>337143.87-3062896.301</v>
      </c>
      <c r="X1448" t="str">
        <f>ROUNDUP(S1448,3)&amp;"-"&amp;ROUNDUP(T1448,3)</f>
        <v>337171.679-3062897.383</v>
      </c>
      <c r="Y1448">
        <f>VLOOKUP(W1448&amp;"-"&amp;V1448,'Buscoords Workout'!$F:$G,2,0)</f>
        <v>8004</v>
      </c>
      <c r="Z1448">
        <f>VLOOKUP(X1448&amp;"-"&amp;V1448,'Buscoords Workout'!$F:$G,2,0)</f>
        <v>8003</v>
      </c>
      <c r="AA1448" t="b">
        <f>OR(ISNA(Y1448),ISNA(Z1448))</f>
        <v>0</v>
      </c>
    </row>
    <row r="1449" spans="1:27" x14ac:dyDescent="0.25">
      <c r="A1449">
        <v>418</v>
      </c>
      <c r="B1449" t="s">
        <v>24</v>
      </c>
      <c r="C1449" t="s">
        <v>45</v>
      </c>
      <c r="D1449" t="s">
        <v>46</v>
      </c>
      <c r="E1449">
        <v>11</v>
      </c>
      <c r="F1449" t="s">
        <v>37</v>
      </c>
      <c r="G1449">
        <v>100</v>
      </c>
      <c r="H1449" t="s">
        <v>27</v>
      </c>
      <c r="I1449" t="s">
        <v>38</v>
      </c>
      <c r="J1449" t="s">
        <v>36</v>
      </c>
      <c r="K1449" t="s">
        <v>30</v>
      </c>
      <c r="L1449" t="s">
        <v>31</v>
      </c>
      <c r="M1449">
        <v>3</v>
      </c>
      <c r="N1449" t="s">
        <v>32</v>
      </c>
      <c r="O1449" t="s">
        <v>33</v>
      </c>
      <c r="P1449">
        <v>36.537799999999997</v>
      </c>
      <c r="Q1449">
        <v>337171.67830000003</v>
      </c>
      <c r="R1449">
        <v>3062897.3829999999</v>
      </c>
      <c r="S1449">
        <v>337208.00959999999</v>
      </c>
      <c r="T1449">
        <v>3062901.2620999999</v>
      </c>
      <c r="U1449">
        <v>3.6538000000000001E-2</v>
      </c>
      <c r="V1449" t="str">
        <f>VLOOKUP(C1449,'Lines LookUp'!$B$1:$C$12,2,0)</f>
        <v>KOT</v>
      </c>
      <c r="W1449" t="str">
        <f>ROUNDUP(Q1449,3)&amp;"-"&amp;ROUNDUP(R1449,3)</f>
        <v>337171.679-3062897.383</v>
      </c>
      <c r="X1449" t="str">
        <f>ROUNDUP(S1449,3)&amp;"-"&amp;ROUNDUP(T1449,3)</f>
        <v>337208.01-3062901.263</v>
      </c>
      <c r="Y1449">
        <f>VLOOKUP(W1449&amp;"-"&amp;V1449,'Buscoords Workout'!$F:$G,2,0)</f>
        <v>8003</v>
      </c>
      <c r="Z1449">
        <f>VLOOKUP(X1449&amp;"-"&amp;V1449,'Buscoords Workout'!$F:$G,2,0)</f>
        <v>8002</v>
      </c>
      <c r="AA1449" t="b">
        <f>OR(ISNA(Y1449),ISNA(Z1449))</f>
        <v>0</v>
      </c>
    </row>
    <row r="1450" spans="1:27" x14ac:dyDescent="0.25">
      <c r="A1450">
        <v>419</v>
      </c>
      <c r="B1450" t="s">
        <v>24</v>
      </c>
      <c r="C1450" t="s">
        <v>45</v>
      </c>
      <c r="D1450" t="s">
        <v>46</v>
      </c>
      <c r="E1450">
        <v>11</v>
      </c>
      <c r="F1450" t="s">
        <v>37</v>
      </c>
      <c r="G1450">
        <v>100</v>
      </c>
      <c r="H1450" t="s">
        <v>27</v>
      </c>
      <c r="I1450" t="s">
        <v>38</v>
      </c>
      <c r="J1450" t="s">
        <v>36</v>
      </c>
      <c r="K1450" t="s">
        <v>30</v>
      </c>
      <c r="L1450" t="s">
        <v>31</v>
      </c>
      <c r="M1450">
        <v>3</v>
      </c>
      <c r="N1450" t="s">
        <v>32</v>
      </c>
      <c r="O1450" t="s">
        <v>33</v>
      </c>
      <c r="P1450">
        <v>7.0271600000000003</v>
      </c>
      <c r="Q1450">
        <v>337208.00959999999</v>
      </c>
      <c r="R1450">
        <v>3062901.2620999999</v>
      </c>
      <c r="S1450">
        <v>337215.03399999999</v>
      </c>
      <c r="T1450">
        <v>3062901.4591000001</v>
      </c>
      <c r="U1450">
        <v>7.0270000000000003E-3</v>
      </c>
      <c r="V1450" t="str">
        <f>VLOOKUP(C1450,'Lines LookUp'!$B$1:$C$12,2,0)</f>
        <v>KOT</v>
      </c>
      <c r="W1450" t="str">
        <f>ROUNDUP(Q1450,3)&amp;"-"&amp;ROUNDUP(R1450,3)</f>
        <v>337208.01-3062901.263</v>
      </c>
      <c r="X1450" t="str">
        <f>ROUNDUP(S1450,3)&amp;"-"&amp;ROUNDUP(T1450,3)</f>
        <v>337215.034-3062901.46</v>
      </c>
      <c r="Y1450">
        <f>VLOOKUP(W1450&amp;"-"&amp;V1450,'Buscoords Workout'!$F:$G,2,0)</f>
        <v>8002</v>
      </c>
      <c r="Z1450">
        <f>VLOOKUP(X1450&amp;"-"&amp;V1450,'Buscoords Workout'!$F:$G,2,0)</f>
        <v>8124</v>
      </c>
      <c r="AA1450" t="b">
        <f>OR(ISNA(Y1450),ISNA(Z1450))</f>
        <v>0</v>
      </c>
    </row>
    <row r="1451" spans="1:27" x14ac:dyDescent="0.25">
      <c r="A1451">
        <v>420</v>
      </c>
      <c r="B1451" t="s">
        <v>24</v>
      </c>
      <c r="C1451" t="s">
        <v>45</v>
      </c>
      <c r="D1451" t="s">
        <v>46</v>
      </c>
      <c r="E1451">
        <v>11</v>
      </c>
      <c r="F1451" t="s">
        <v>37</v>
      </c>
      <c r="G1451">
        <v>100</v>
      </c>
      <c r="H1451" t="s">
        <v>27</v>
      </c>
      <c r="I1451" t="s">
        <v>38</v>
      </c>
      <c r="J1451" t="s">
        <v>36</v>
      </c>
      <c r="K1451" t="s">
        <v>30</v>
      </c>
      <c r="L1451" t="s">
        <v>31</v>
      </c>
      <c r="M1451">
        <v>3</v>
      </c>
      <c r="N1451" t="s">
        <v>32</v>
      </c>
      <c r="O1451" t="s">
        <v>33</v>
      </c>
      <c r="P1451">
        <v>69.847999999999999</v>
      </c>
      <c r="Q1451">
        <v>337215.03399999999</v>
      </c>
      <c r="R1451">
        <v>3062901.4591000001</v>
      </c>
      <c r="S1451">
        <v>337215.09129999997</v>
      </c>
      <c r="T1451">
        <v>3062971.3070999999</v>
      </c>
      <c r="U1451">
        <v>6.9847999999999993E-2</v>
      </c>
      <c r="V1451" t="str">
        <f>VLOOKUP(C1451,'Lines LookUp'!$B$1:$C$12,2,0)</f>
        <v>KOT</v>
      </c>
      <c r="W1451" t="str">
        <f>ROUNDUP(Q1451,3)&amp;"-"&amp;ROUNDUP(R1451,3)</f>
        <v>337215.034-3062901.46</v>
      </c>
      <c r="X1451" t="str">
        <f>ROUNDUP(S1451,3)&amp;"-"&amp;ROUNDUP(T1451,3)</f>
        <v>337215.092-3062971.308</v>
      </c>
      <c r="Y1451">
        <f>VLOOKUP(W1451&amp;"-"&amp;V1451,'Buscoords Workout'!$F:$G,2,0)</f>
        <v>8124</v>
      </c>
      <c r="Z1451">
        <f>VLOOKUP(X1451&amp;"-"&amp;V1451,'Buscoords Workout'!$F:$G,2,0)</f>
        <v>8063</v>
      </c>
      <c r="AA1451" t="b">
        <f>OR(ISNA(Y1451),ISNA(Z1451))</f>
        <v>0</v>
      </c>
    </row>
    <row r="1452" spans="1:27" x14ac:dyDescent="0.25">
      <c r="A1452">
        <v>421</v>
      </c>
      <c r="B1452" t="s">
        <v>24</v>
      </c>
      <c r="C1452" t="s">
        <v>45</v>
      </c>
      <c r="D1452" t="s">
        <v>46</v>
      </c>
      <c r="E1452">
        <v>11</v>
      </c>
      <c r="F1452" t="s">
        <v>37</v>
      </c>
      <c r="G1452">
        <v>100</v>
      </c>
      <c r="H1452" t="s">
        <v>27</v>
      </c>
      <c r="I1452" t="s">
        <v>38</v>
      </c>
      <c r="J1452" t="s">
        <v>36</v>
      </c>
      <c r="K1452" t="s">
        <v>30</v>
      </c>
      <c r="L1452" t="s">
        <v>31</v>
      </c>
      <c r="M1452">
        <v>3</v>
      </c>
      <c r="N1452" t="s">
        <v>32</v>
      </c>
      <c r="O1452" t="s">
        <v>33</v>
      </c>
      <c r="P1452">
        <v>59.625500000000002</v>
      </c>
      <c r="Q1452">
        <v>337215.09129999997</v>
      </c>
      <c r="R1452">
        <v>3062971.3070999999</v>
      </c>
      <c r="S1452">
        <v>337210.32809999998</v>
      </c>
      <c r="T1452">
        <v>3063030.7420000001</v>
      </c>
      <c r="U1452">
        <v>5.9624999999999997E-2</v>
      </c>
      <c r="V1452" t="str">
        <f>VLOOKUP(C1452,'Lines LookUp'!$B$1:$C$12,2,0)</f>
        <v>KOT</v>
      </c>
      <c r="W1452" t="str">
        <f>ROUNDUP(Q1452,3)&amp;"-"&amp;ROUNDUP(R1452,3)</f>
        <v>337215.092-3062971.308</v>
      </c>
      <c r="X1452" t="str">
        <f>ROUNDUP(S1452,3)&amp;"-"&amp;ROUNDUP(T1452,3)</f>
        <v>337210.329-3063030.742</v>
      </c>
      <c r="Y1452">
        <f>VLOOKUP(W1452&amp;"-"&amp;V1452,'Buscoords Workout'!$F:$G,2,0)</f>
        <v>8063</v>
      </c>
      <c r="Z1452">
        <f>VLOOKUP(X1452&amp;"-"&amp;V1452,'Buscoords Workout'!$F:$G,2,0)</f>
        <v>8064</v>
      </c>
      <c r="AA1452" t="b">
        <f>OR(ISNA(Y1452),ISNA(Z1452))</f>
        <v>0</v>
      </c>
    </row>
    <row r="1453" spans="1:27" x14ac:dyDescent="0.25">
      <c r="A1453">
        <v>422</v>
      </c>
      <c r="B1453" t="s">
        <v>24</v>
      </c>
      <c r="C1453" t="s">
        <v>45</v>
      </c>
      <c r="D1453" t="s">
        <v>46</v>
      </c>
      <c r="E1453">
        <v>11</v>
      </c>
      <c r="F1453" t="s">
        <v>37</v>
      </c>
      <c r="G1453">
        <v>100</v>
      </c>
      <c r="H1453" t="s">
        <v>27</v>
      </c>
      <c r="I1453" t="s">
        <v>38</v>
      </c>
      <c r="J1453" t="s">
        <v>36</v>
      </c>
      <c r="K1453" t="s">
        <v>30</v>
      </c>
      <c r="L1453" t="s">
        <v>31</v>
      </c>
      <c r="M1453">
        <v>3</v>
      </c>
      <c r="N1453" t="s">
        <v>32</v>
      </c>
      <c r="O1453" t="s">
        <v>33</v>
      </c>
      <c r="P1453">
        <v>48.890099999999997</v>
      </c>
      <c r="Q1453">
        <v>337210.32809999998</v>
      </c>
      <c r="R1453">
        <v>3063030.7420000001</v>
      </c>
      <c r="S1453">
        <v>337210.69010000001</v>
      </c>
      <c r="T1453">
        <v>3063079.6307999999</v>
      </c>
      <c r="U1453">
        <v>4.8890000000000003E-2</v>
      </c>
      <c r="V1453" t="str">
        <f>VLOOKUP(C1453,'Lines LookUp'!$B$1:$C$12,2,0)</f>
        <v>KOT</v>
      </c>
      <c r="W1453" t="str">
        <f>ROUNDUP(Q1453,3)&amp;"-"&amp;ROUNDUP(R1453,3)</f>
        <v>337210.329-3063030.742</v>
      </c>
      <c r="X1453" t="str">
        <f>ROUNDUP(S1453,3)&amp;"-"&amp;ROUNDUP(T1453,3)</f>
        <v>337210.691-3063079.631</v>
      </c>
      <c r="Y1453">
        <f>VLOOKUP(W1453&amp;"-"&amp;V1453,'Buscoords Workout'!$F:$G,2,0)</f>
        <v>8064</v>
      </c>
      <c r="Z1453">
        <f>VLOOKUP(X1453&amp;"-"&amp;V1453,'Buscoords Workout'!$F:$G,2,0)</f>
        <v>8065</v>
      </c>
      <c r="AA1453" t="b">
        <f>OR(ISNA(Y1453),ISNA(Z1453))</f>
        <v>0</v>
      </c>
    </row>
    <row r="1454" spans="1:27" x14ac:dyDescent="0.25">
      <c r="A1454">
        <v>423</v>
      </c>
      <c r="B1454" t="s">
        <v>24</v>
      </c>
      <c r="C1454" t="s">
        <v>45</v>
      </c>
      <c r="D1454" t="s">
        <v>46</v>
      </c>
      <c r="E1454">
        <v>11</v>
      </c>
      <c r="F1454" t="s">
        <v>37</v>
      </c>
      <c r="G1454">
        <v>100</v>
      </c>
      <c r="H1454" t="s">
        <v>27</v>
      </c>
      <c r="I1454" t="s">
        <v>38</v>
      </c>
      <c r="J1454" t="s">
        <v>36</v>
      </c>
      <c r="K1454" t="s">
        <v>30</v>
      </c>
      <c r="L1454" t="s">
        <v>31</v>
      </c>
      <c r="M1454">
        <v>3</v>
      </c>
      <c r="N1454" t="s">
        <v>32</v>
      </c>
      <c r="O1454" t="s">
        <v>33</v>
      </c>
      <c r="P1454">
        <v>37.183999999999997</v>
      </c>
      <c r="Q1454">
        <v>337210.69010000001</v>
      </c>
      <c r="R1454">
        <v>3063079.6307999999</v>
      </c>
      <c r="S1454">
        <v>337207.08960000001</v>
      </c>
      <c r="T1454">
        <v>3063116.6401</v>
      </c>
      <c r="U1454">
        <v>3.7184000000000002E-2</v>
      </c>
      <c r="V1454" t="str">
        <f>VLOOKUP(C1454,'Lines LookUp'!$B$1:$C$12,2,0)</f>
        <v>KOT</v>
      </c>
      <c r="W1454" t="str">
        <f>ROUNDUP(Q1454,3)&amp;"-"&amp;ROUNDUP(R1454,3)</f>
        <v>337210.691-3063079.631</v>
      </c>
      <c r="X1454" t="str">
        <f>ROUNDUP(S1454,3)&amp;"-"&amp;ROUNDUP(T1454,3)</f>
        <v>337207.09-3063116.641</v>
      </c>
      <c r="Y1454">
        <f>VLOOKUP(W1454&amp;"-"&amp;V1454,'Buscoords Workout'!$F:$G,2,0)</f>
        <v>8065</v>
      </c>
      <c r="Z1454">
        <f>VLOOKUP(X1454&amp;"-"&amp;V1454,'Buscoords Workout'!$F:$G,2,0)</f>
        <v>8066</v>
      </c>
      <c r="AA1454" t="b">
        <f>OR(ISNA(Y1454),ISNA(Z1454))</f>
        <v>0</v>
      </c>
    </row>
    <row r="1455" spans="1:27" x14ac:dyDescent="0.25">
      <c r="A1455">
        <v>424</v>
      </c>
      <c r="B1455" t="s">
        <v>24</v>
      </c>
      <c r="C1455" t="s">
        <v>45</v>
      </c>
      <c r="D1455" t="s">
        <v>46</v>
      </c>
      <c r="E1455">
        <v>11</v>
      </c>
      <c r="F1455" t="s">
        <v>37</v>
      </c>
      <c r="G1455">
        <v>100</v>
      </c>
      <c r="H1455" t="s">
        <v>27</v>
      </c>
      <c r="I1455" t="s">
        <v>38</v>
      </c>
      <c r="J1455" t="s">
        <v>36</v>
      </c>
      <c r="K1455" t="s">
        <v>30</v>
      </c>
      <c r="L1455" t="s">
        <v>31</v>
      </c>
      <c r="M1455">
        <v>3</v>
      </c>
      <c r="N1455" t="s">
        <v>32</v>
      </c>
      <c r="O1455" t="s">
        <v>33</v>
      </c>
      <c r="P1455">
        <v>69.600700000000003</v>
      </c>
      <c r="Q1455">
        <v>337207.08960000001</v>
      </c>
      <c r="R1455">
        <v>3063116.6401</v>
      </c>
      <c r="S1455">
        <v>337198.65240000002</v>
      </c>
      <c r="T1455">
        <v>3063185.7275</v>
      </c>
      <c r="U1455">
        <v>6.9600999999999996E-2</v>
      </c>
      <c r="V1455" t="str">
        <f>VLOOKUP(C1455,'Lines LookUp'!$B$1:$C$12,2,0)</f>
        <v>KOT</v>
      </c>
      <c r="W1455" t="str">
        <f>ROUNDUP(Q1455,3)&amp;"-"&amp;ROUNDUP(R1455,3)</f>
        <v>337207.09-3063116.641</v>
      </c>
      <c r="X1455" t="str">
        <f>ROUNDUP(S1455,3)&amp;"-"&amp;ROUNDUP(T1455,3)</f>
        <v>337198.653-3063185.728</v>
      </c>
      <c r="Y1455">
        <f>VLOOKUP(W1455&amp;"-"&amp;V1455,'Buscoords Workout'!$F:$G,2,0)</f>
        <v>8066</v>
      </c>
      <c r="Z1455">
        <f>VLOOKUP(X1455&amp;"-"&amp;V1455,'Buscoords Workout'!$F:$G,2,0)</f>
        <v>8067</v>
      </c>
      <c r="AA1455" t="b">
        <f>OR(ISNA(Y1455),ISNA(Z1455))</f>
        <v>0</v>
      </c>
    </row>
    <row r="1456" spans="1:27" x14ac:dyDescent="0.25">
      <c r="A1456">
        <v>425</v>
      </c>
      <c r="B1456" t="s">
        <v>24</v>
      </c>
      <c r="C1456" t="s">
        <v>45</v>
      </c>
      <c r="D1456" t="s">
        <v>46</v>
      </c>
      <c r="E1456">
        <v>11</v>
      </c>
      <c r="F1456" t="s">
        <v>37</v>
      </c>
      <c r="G1456">
        <v>100</v>
      </c>
      <c r="H1456" t="s">
        <v>27</v>
      </c>
      <c r="I1456" t="s">
        <v>38</v>
      </c>
      <c r="J1456" t="s">
        <v>36</v>
      </c>
      <c r="K1456" t="s">
        <v>30</v>
      </c>
      <c r="L1456" t="s">
        <v>31</v>
      </c>
      <c r="M1456">
        <v>3</v>
      </c>
      <c r="N1456" t="s">
        <v>32</v>
      </c>
      <c r="O1456" t="s">
        <v>33</v>
      </c>
      <c r="P1456">
        <v>49.987299999999998</v>
      </c>
      <c r="Q1456">
        <v>337198.65240000002</v>
      </c>
      <c r="R1456">
        <v>3063185.7275</v>
      </c>
      <c r="S1456">
        <v>337179.95909999998</v>
      </c>
      <c r="T1456">
        <v>3063232.0879000002</v>
      </c>
      <c r="U1456">
        <v>4.9986999999999997E-2</v>
      </c>
      <c r="V1456" t="str">
        <f>VLOOKUP(C1456,'Lines LookUp'!$B$1:$C$12,2,0)</f>
        <v>KOT</v>
      </c>
      <c r="W1456" t="str">
        <f>ROUNDUP(Q1456,3)&amp;"-"&amp;ROUNDUP(R1456,3)</f>
        <v>337198.653-3063185.728</v>
      </c>
      <c r="X1456" t="str">
        <f>ROUNDUP(S1456,3)&amp;"-"&amp;ROUNDUP(T1456,3)</f>
        <v>337179.96-3063232.088</v>
      </c>
      <c r="Y1456">
        <f>VLOOKUP(W1456&amp;"-"&amp;V1456,'Buscoords Workout'!$F:$G,2,0)</f>
        <v>8067</v>
      </c>
      <c r="Z1456">
        <f>VLOOKUP(X1456&amp;"-"&amp;V1456,'Buscoords Workout'!$F:$G,2,0)</f>
        <v>8068</v>
      </c>
      <c r="AA1456" t="b">
        <f>OR(ISNA(Y1456),ISNA(Z1456))</f>
        <v>0</v>
      </c>
    </row>
    <row r="1457" spans="1:27" x14ac:dyDescent="0.25">
      <c r="A1457">
        <v>426</v>
      </c>
      <c r="B1457" t="s">
        <v>24</v>
      </c>
      <c r="C1457" t="s">
        <v>45</v>
      </c>
      <c r="D1457" t="s">
        <v>46</v>
      </c>
      <c r="E1457">
        <v>11</v>
      </c>
      <c r="F1457" t="s">
        <v>37</v>
      </c>
      <c r="G1457">
        <v>100</v>
      </c>
      <c r="H1457" t="s">
        <v>27</v>
      </c>
      <c r="I1457" t="s">
        <v>38</v>
      </c>
      <c r="J1457" t="s">
        <v>36</v>
      </c>
      <c r="K1457" t="s">
        <v>30</v>
      </c>
      <c r="L1457" t="s">
        <v>31</v>
      </c>
      <c r="M1457">
        <v>3</v>
      </c>
      <c r="N1457" t="s">
        <v>32</v>
      </c>
      <c r="O1457" t="s">
        <v>33</v>
      </c>
      <c r="P1457">
        <v>2.9721600000000001</v>
      </c>
      <c r="Q1457">
        <v>337179.95909999998</v>
      </c>
      <c r="R1457">
        <v>3063232.0879000002</v>
      </c>
      <c r="S1457">
        <v>337178.84764499997</v>
      </c>
      <c r="T1457">
        <v>3063234.84442</v>
      </c>
      <c r="U1457">
        <v>2.9719999999999998E-3</v>
      </c>
      <c r="V1457" t="str">
        <f>VLOOKUP(C1457,'Lines LookUp'!$B$1:$C$12,2,0)</f>
        <v>KOT</v>
      </c>
      <c r="W1457" t="str">
        <f>ROUNDUP(Q1457,3)&amp;"-"&amp;ROUNDUP(R1457,3)</f>
        <v>337179.96-3063232.088</v>
      </c>
      <c r="X1457" t="str">
        <f>ROUNDUP(S1457,3)&amp;"-"&amp;ROUNDUP(T1457,3)</f>
        <v>337178.848-3063234.845</v>
      </c>
      <c r="Y1457">
        <f>VLOOKUP(W1457&amp;"-"&amp;V1457,'Buscoords Workout'!$F:$G,2,0)</f>
        <v>8068</v>
      </c>
      <c r="Z1457">
        <f>VLOOKUP(X1457&amp;"-"&amp;V1457,'Buscoords Workout'!$F:$G,2,0)</f>
        <v>8088</v>
      </c>
      <c r="AA1457" t="b">
        <f>OR(ISNA(Y1457),ISNA(Z1457))</f>
        <v>0</v>
      </c>
    </row>
    <row r="1458" spans="1:27" x14ac:dyDescent="0.25">
      <c r="A1458">
        <v>427</v>
      </c>
      <c r="B1458" t="s">
        <v>24</v>
      </c>
      <c r="C1458" t="s">
        <v>45</v>
      </c>
      <c r="D1458" t="s">
        <v>46</v>
      </c>
      <c r="E1458">
        <v>11</v>
      </c>
      <c r="F1458" t="s">
        <v>37</v>
      </c>
      <c r="G1458">
        <v>100</v>
      </c>
      <c r="H1458" t="s">
        <v>27</v>
      </c>
      <c r="I1458" t="s">
        <v>38</v>
      </c>
      <c r="J1458" t="s">
        <v>36</v>
      </c>
      <c r="K1458" t="s">
        <v>30</v>
      </c>
      <c r="L1458" t="s">
        <v>31</v>
      </c>
      <c r="M1458">
        <v>3</v>
      </c>
      <c r="N1458" t="s">
        <v>32</v>
      </c>
      <c r="O1458" t="s">
        <v>33</v>
      </c>
      <c r="P1458">
        <v>7.6168100000000001</v>
      </c>
      <c r="Q1458">
        <v>337178.84764499997</v>
      </c>
      <c r="R1458">
        <v>3063234.84442</v>
      </c>
      <c r="S1458">
        <v>337175.99930000002</v>
      </c>
      <c r="T1458">
        <v>3063241.9086000002</v>
      </c>
      <c r="U1458">
        <v>7.6169999999999996E-3</v>
      </c>
      <c r="V1458" t="str">
        <f>VLOOKUP(C1458,'Lines LookUp'!$B$1:$C$12,2,0)</f>
        <v>KOT</v>
      </c>
      <c r="W1458" t="str">
        <f>ROUNDUP(Q1458,3)&amp;"-"&amp;ROUNDUP(R1458,3)</f>
        <v>337178.848-3063234.845</v>
      </c>
      <c r="X1458" t="str">
        <f>ROUNDUP(S1458,3)&amp;"-"&amp;ROUNDUP(T1458,3)</f>
        <v>337176-3063241.909</v>
      </c>
      <c r="Y1458">
        <f>VLOOKUP(W1458&amp;"-"&amp;V1458,'Buscoords Workout'!$F:$G,2,0)</f>
        <v>8088</v>
      </c>
      <c r="Z1458">
        <f>VLOOKUP(X1458&amp;"-"&amp;V1458,'Buscoords Workout'!$F:$G,2,0)</f>
        <v>8069</v>
      </c>
      <c r="AA1458" t="b">
        <f>OR(ISNA(Y1458),ISNA(Z1458))</f>
        <v>0</v>
      </c>
    </row>
    <row r="1459" spans="1:27" x14ac:dyDescent="0.25">
      <c r="A1459">
        <v>428</v>
      </c>
      <c r="B1459" t="s">
        <v>24</v>
      </c>
      <c r="C1459" t="s">
        <v>45</v>
      </c>
      <c r="D1459" t="s">
        <v>46</v>
      </c>
      <c r="E1459">
        <v>11</v>
      </c>
      <c r="F1459" t="s">
        <v>37</v>
      </c>
      <c r="G1459">
        <v>100</v>
      </c>
      <c r="H1459" t="s">
        <v>27</v>
      </c>
      <c r="I1459" t="s">
        <v>38</v>
      </c>
      <c r="J1459" t="s">
        <v>36</v>
      </c>
      <c r="K1459" t="s">
        <v>30</v>
      </c>
      <c r="L1459" t="s">
        <v>31</v>
      </c>
      <c r="M1459">
        <v>3</v>
      </c>
      <c r="N1459" t="s">
        <v>32</v>
      </c>
      <c r="O1459" t="s">
        <v>33</v>
      </c>
      <c r="P1459">
        <v>33.2864</v>
      </c>
      <c r="Q1459">
        <v>337175.99930000002</v>
      </c>
      <c r="R1459">
        <v>3063241.9086000002</v>
      </c>
      <c r="S1459">
        <v>337159.80690000003</v>
      </c>
      <c r="T1459">
        <v>3063270.9911000002</v>
      </c>
      <c r="U1459">
        <v>3.3286000000000003E-2</v>
      </c>
      <c r="V1459" t="str">
        <f>VLOOKUP(C1459,'Lines LookUp'!$B$1:$C$12,2,0)</f>
        <v>KOT</v>
      </c>
      <c r="W1459" t="str">
        <f>ROUNDUP(Q1459,3)&amp;"-"&amp;ROUNDUP(R1459,3)</f>
        <v>337176-3063241.909</v>
      </c>
      <c r="X1459" t="str">
        <f>ROUNDUP(S1459,3)&amp;"-"&amp;ROUNDUP(T1459,3)</f>
        <v>337159.807-3063270.992</v>
      </c>
      <c r="Y1459">
        <f>VLOOKUP(W1459&amp;"-"&amp;V1459,'Buscoords Workout'!$F:$G,2,0)</f>
        <v>8069</v>
      </c>
      <c r="Z1459">
        <f>VLOOKUP(X1459&amp;"-"&amp;V1459,'Buscoords Workout'!$F:$G,2,0)</f>
        <v>8070</v>
      </c>
      <c r="AA1459" t="b">
        <f>OR(ISNA(Y1459),ISNA(Z1459))</f>
        <v>0</v>
      </c>
    </row>
    <row r="1460" spans="1:27" x14ac:dyDescent="0.25">
      <c r="A1460">
        <v>429</v>
      </c>
      <c r="B1460" t="s">
        <v>24</v>
      </c>
      <c r="C1460" t="s">
        <v>45</v>
      </c>
      <c r="D1460" t="s">
        <v>46</v>
      </c>
      <c r="E1460">
        <v>11</v>
      </c>
      <c r="F1460" t="s">
        <v>37</v>
      </c>
      <c r="G1460">
        <v>100</v>
      </c>
      <c r="H1460" t="s">
        <v>27</v>
      </c>
      <c r="I1460" t="s">
        <v>38</v>
      </c>
      <c r="J1460" t="s">
        <v>36</v>
      </c>
      <c r="K1460" t="s">
        <v>30</v>
      </c>
      <c r="L1460" t="s">
        <v>31</v>
      </c>
      <c r="M1460">
        <v>3</v>
      </c>
      <c r="N1460" t="s">
        <v>32</v>
      </c>
      <c r="O1460" t="s">
        <v>33</v>
      </c>
      <c r="P1460">
        <v>32.491100000000003</v>
      </c>
      <c r="Q1460">
        <v>337159.80690000003</v>
      </c>
      <c r="R1460">
        <v>3063270.9911000002</v>
      </c>
      <c r="S1460">
        <v>337144.00150000001</v>
      </c>
      <c r="T1460">
        <v>3063299.3788000001</v>
      </c>
      <c r="U1460">
        <v>3.2490999999999999E-2</v>
      </c>
      <c r="V1460" t="str">
        <f>VLOOKUP(C1460,'Lines LookUp'!$B$1:$C$12,2,0)</f>
        <v>KOT</v>
      </c>
      <c r="W1460" t="str">
        <f>ROUNDUP(Q1460,3)&amp;"-"&amp;ROUNDUP(R1460,3)</f>
        <v>337159.807-3063270.992</v>
      </c>
      <c r="X1460" t="str">
        <f>ROUNDUP(S1460,3)&amp;"-"&amp;ROUNDUP(T1460,3)</f>
        <v>337144.002-3063299.379</v>
      </c>
      <c r="Y1460">
        <f>VLOOKUP(W1460&amp;"-"&amp;V1460,'Buscoords Workout'!$F:$G,2,0)</f>
        <v>8070</v>
      </c>
      <c r="Z1460">
        <f>VLOOKUP(X1460&amp;"-"&amp;V1460,'Buscoords Workout'!$F:$G,2,0)</f>
        <v>8071</v>
      </c>
      <c r="AA1460" t="b">
        <f>OR(ISNA(Y1460),ISNA(Z1460))</f>
        <v>0</v>
      </c>
    </row>
    <row r="1461" spans="1:27" x14ac:dyDescent="0.25">
      <c r="A1461">
        <v>430</v>
      </c>
      <c r="B1461" t="s">
        <v>24</v>
      </c>
      <c r="C1461" t="s">
        <v>45</v>
      </c>
      <c r="D1461" t="s">
        <v>46</v>
      </c>
      <c r="E1461">
        <v>11</v>
      </c>
      <c r="F1461" t="s">
        <v>37</v>
      </c>
      <c r="G1461">
        <v>100</v>
      </c>
      <c r="H1461" t="s">
        <v>27</v>
      </c>
      <c r="I1461" t="s">
        <v>38</v>
      </c>
      <c r="J1461" t="s">
        <v>36</v>
      </c>
      <c r="K1461" t="s">
        <v>30</v>
      </c>
      <c r="L1461" t="s">
        <v>31</v>
      </c>
      <c r="M1461">
        <v>3</v>
      </c>
      <c r="N1461" t="s">
        <v>32</v>
      </c>
      <c r="O1461" t="s">
        <v>33</v>
      </c>
      <c r="P1461">
        <v>70.187200000000004</v>
      </c>
      <c r="Q1461">
        <v>337144.00150000001</v>
      </c>
      <c r="R1461">
        <v>3063299.3788000001</v>
      </c>
      <c r="S1461">
        <v>337107.35509999999</v>
      </c>
      <c r="T1461">
        <v>3063359.2393</v>
      </c>
      <c r="U1461">
        <v>7.0186999999999999E-2</v>
      </c>
      <c r="V1461" t="str">
        <f>VLOOKUP(C1461,'Lines LookUp'!$B$1:$C$12,2,0)</f>
        <v>KOT</v>
      </c>
      <c r="W1461" t="str">
        <f>ROUNDUP(Q1461,3)&amp;"-"&amp;ROUNDUP(R1461,3)</f>
        <v>337144.002-3063299.379</v>
      </c>
      <c r="X1461" t="str">
        <f>ROUNDUP(S1461,3)&amp;"-"&amp;ROUNDUP(T1461,3)</f>
        <v>337107.356-3063359.24</v>
      </c>
      <c r="Y1461">
        <f>VLOOKUP(W1461&amp;"-"&amp;V1461,'Buscoords Workout'!$F:$G,2,0)</f>
        <v>8071</v>
      </c>
      <c r="Z1461">
        <f>VLOOKUP(X1461&amp;"-"&amp;V1461,'Buscoords Workout'!$F:$G,2,0)</f>
        <v>8072</v>
      </c>
      <c r="AA1461" t="b">
        <f>OR(ISNA(Y1461),ISNA(Z1461))</f>
        <v>0</v>
      </c>
    </row>
    <row r="1462" spans="1:27" x14ac:dyDescent="0.25">
      <c r="A1462">
        <v>431</v>
      </c>
      <c r="B1462" t="s">
        <v>24</v>
      </c>
      <c r="C1462" t="s">
        <v>45</v>
      </c>
      <c r="D1462" t="s">
        <v>46</v>
      </c>
      <c r="E1462">
        <v>11</v>
      </c>
      <c r="F1462" t="s">
        <v>37</v>
      </c>
      <c r="G1462">
        <v>100</v>
      </c>
      <c r="H1462" t="s">
        <v>27</v>
      </c>
      <c r="I1462" t="s">
        <v>38</v>
      </c>
      <c r="J1462" t="s">
        <v>36</v>
      </c>
      <c r="K1462" t="s">
        <v>30</v>
      </c>
      <c r="L1462" t="s">
        <v>31</v>
      </c>
      <c r="M1462">
        <v>3</v>
      </c>
      <c r="N1462" t="s">
        <v>32</v>
      </c>
      <c r="O1462" t="s">
        <v>33</v>
      </c>
      <c r="P1462">
        <v>56.865099999999998</v>
      </c>
      <c r="Q1462">
        <v>337107.35509999999</v>
      </c>
      <c r="R1462">
        <v>3063359.2393</v>
      </c>
      <c r="S1462">
        <v>337060.38929999998</v>
      </c>
      <c r="T1462">
        <v>3063391.2995000002</v>
      </c>
      <c r="U1462">
        <v>5.6864999999999999E-2</v>
      </c>
      <c r="V1462" t="str">
        <f>VLOOKUP(C1462,'Lines LookUp'!$B$1:$C$12,2,0)</f>
        <v>KOT</v>
      </c>
      <c r="W1462" t="str">
        <f>ROUNDUP(Q1462,3)&amp;"-"&amp;ROUNDUP(R1462,3)</f>
        <v>337107.356-3063359.24</v>
      </c>
      <c r="X1462" t="str">
        <f>ROUNDUP(S1462,3)&amp;"-"&amp;ROUNDUP(T1462,3)</f>
        <v>337060.39-3063391.3</v>
      </c>
      <c r="Y1462">
        <f>VLOOKUP(W1462&amp;"-"&amp;V1462,'Buscoords Workout'!$F:$G,2,0)</f>
        <v>8072</v>
      </c>
      <c r="Z1462">
        <f>VLOOKUP(X1462&amp;"-"&amp;V1462,'Buscoords Workout'!$F:$G,2,0)</f>
        <v>8073</v>
      </c>
      <c r="AA1462" t="b">
        <f>OR(ISNA(Y1462),ISNA(Z1462))</f>
        <v>0</v>
      </c>
    </row>
    <row r="1463" spans="1:27" x14ac:dyDescent="0.25">
      <c r="A1463">
        <v>432</v>
      </c>
      <c r="B1463" t="s">
        <v>24</v>
      </c>
      <c r="C1463" t="s">
        <v>45</v>
      </c>
      <c r="D1463" t="s">
        <v>46</v>
      </c>
      <c r="E1463">
        <v>11</v>
      </c>
      <c r="F1463" t="s">
        <v>37</v>
      </c>
      <c r="G1463">
        <v>100</v>
      </c>
      <c r="H1463" t="s">
        <v>27</v>
      </c>
      <c r="I1463" t="s">
        <v>38</v>
      </c>
      <c r="J1463" t="s">
        <v>36</v>
      </c>
      <c r="K1463" t="s">
        <v>30</v>
      </c>
      <c r="L1463" t="s">
        <v>31</v>
      </c>
      <c r="M1463">
        <v>3</v>
      </c>
      <c r="N1463" t="s">
        <v>32</v>
      </c>
      <c r="O1463" t="s">
        <v>33</v>
      </c>
      <c r="P1463">
        <v>55.622900000000001</v>
      </c>
      <c r="Q1463">
        <v>337060.38929999998</v>
      </c>
      <c r="R1463">
        <v>3063391.2995000002</v>
      </c>
      <c r="S1463">
        <v>337017.56559999997</v>
      </c>
      <c r="T1463">
        <v>3063426.7965000002</v>
      </c>
      <c r="U1463">
        <v>5.5622999999999999E-2</v>
      </c>
      <c r="V1463" t="str">
        <f>VLOOKUP(C1463,'Lines LookUp'!$B$1:$C$12,2,0)</f>
        <v>KOT</v>
      </c>
      <c r="W1463" t="str">
        <f>ROUNDUP(Q1463,3)&amp;"-"&amp;ROUNDUP(R1463,3)</f>
        <v>337060.39-3063391.3</v>
      </c>
      <c r="X1463" t="str">
        <f>ROUNDUP(S1463,3)&amp;"-"&amp;ROUNDUP(T1463,3)</f>
        <v>337017.566-3063426.797</v>
      </c>
      <c r="Y1463">
        <f>VLOOKUP(W1463&amp;"-"&amp;V1463,'Buscoords Workout'!$F:$G,2,0)</f>
        <v>8073</v>
      </c>
      <c r="Z1463">
        <f>VLOOKUP(X1463&amp;"-"&amp;V1463,'Buscoords Workout'!$F:$G,2,0)</f>
        <v>8074</v>
      </c>
      <c r="AA1463" t="b">
        <f>OR(ISNA(Y1463),ISNA(Z1463))</f>
        <v>0</v>
      </c>
    </row>
    <row r="1464" spans="1:27" x14ac:dyDescent="0.25">
      <c r="A1464">
        <v>435</v>
      </c>
      <c r="B1464" t="s">
        <v>24</v>
      </c>
      <c r="C1464" t="s">
        <v>45</v>
      </c>
      <c r="D1464" t="s">
        <v>46</v>
      </c>
      <c r="E1464">
        <v>11</v>
      </c>
      <c r="F1464" t="s">
        <v>37</v>
      </c>
      <c r="G1464">
        <v>100</v>
      </c>
      <c r="H1464" t="s">
        <v>27</v>
      </c>
      <c r="I1464" t="s">
        <v>38</v>
      </c>
      <c r="J1464" t="s">
        <v>36</v>
      </c>
      <c r="K1464" t="s">
        <v>30</v>
      </c>
      <c r="L1464" t="s">
        <v>31</v>
      </c>
      <c r="M1464">
        <v>3</v>
      </c>
      <c r="N1464" t="s">
        <v>32</v>
      </c>
      <c r="O1464" t="s">
        <v>33</v>
      </c>
      <c r="P1464">
        <v>27.801200000000001</v>
      </c>
      <c r="Q1464">
        <v>336943.277</v>
      </c>
      <c r="R1464">
        <v>3063462.3141999999</v>
      </c>
      <c r="S1464">
        <v>336917.017093</v>
      </c>
      <c r="T1464">
        <v>3063471.44239</v>
      </c>
      <c r="U1464">
        <v>2.7800999999999999E-2</v>
      </c>
      <c r="V1464" t="str">
        <f>VLOOKUP(C1464,'Lines LookUp'!$B$1:$C$12,2,0)</f>
        <v>KOT</v>
      </c>
      <c r="W1464" t="str">
        <f>ROUNDUP(Q1464,3)&amp;"-"&amp;ROUNDUP(R1464,3)</f>
        <v>336943.277-3063462.315</v>
      </c>
      <c r="X1464" t="str">
        <f>ROUNDUP(S1464,3)&amp;"-"&amp;ROUNDUP(T1464,3)</f>
        <v>336917.018-3063471.443</v>
      </c>
      <c r="Y1464">
        <f>VLOOKUP(W1464&amp;"-"&amp;V1464,'Buscoords Workout'!$F:$G,2,0)</f>
        <v>8075</v>
      </c>
      <c r="Z1464">
        <f>VLOOKUP(X1464&amp;"-"&amp;V1464,'Buscoords Workout'!$F:$G,2,0)</f>
        <v>8380</v>
      </c>
      <c r="AA1464" t="b">
        <f>OR(ISNA(Y1464),ISNA(Z1464))</f>
        <v>0</v>
      </c>
    </row>
    <row r="1465" spans="1:27" x14ac:dyDescent="0.25">
      <c r="A1465">
        <v>436</v>
      </c>
      <c r="B1465" t="s">
        <v>24</v>
      </c>
      <c r="C1465" t="s">
        <v>45</v>
      </c>
      <c r="D1465" t="s">
        <v>46</v>
      </c>
      <c r="E1465">
        <v>11</v>
      </c>
      <c r="F1465" t="s">
        <v>37</v>
      </c>
      <c r="G1465">
        <v>100</v>
      </c>
      <c r="H1465" t="s">
        <v>27</v>
      </c>
      <c r="I1465" t="s">
        <v>38</v>
      </c>
      <c r="J1465" t="s">
        <v>36</v>
      </c>
      <c r="K1465" t="s">
        <v>30</v>
      </c>
      <c r="L1465" t="s">
        <v>31</v>
      </c>
      <c r="M1465">
        <v>3</v>
      </c>
      <c r="N1465" t="s">
        <v>32</v>
      </c>
      <c r="O1465" t="s">
        <v>33</v>
      </c>
      <c r="P1465">
        <v>35.106000000000002</v>
      </c>
      <c r="Q1465">
        <v>336917.017093</v>
      </c>
      <c r="R1465">
        <v>3063471.44239</v>
      </c>
      <c r="S1465">
        <v>336883.85739999998</v>
      </c>
      <c r="T1465">
        <v>3063482.969</v>
      </c>
      <c r="U1465">
        <v>3.5105999999999998E-2</v>
      </c>
      <c r="V1465" t="str">
        <f>VLOOKUP(C1465,'Lines LookUp'!$B$1:$C$12,2,0)</f>
        <v>KOT</v>
      </c>
      <c r="W1465" t="str">
        <f>ROUNDUP(Q1465,3)&amp;"-"&amp;ROUNDUP(R1465,3)</f>
        <v>336917.018-3063471.443</v>
      </c>
      <c r="X1465" t="str">
        <f>ROUNDUP(S1465,3)&amp;"-"&amp;ROUNDUP(T1465,3)</f>
        <v>336883.858-3063482.969</v>
      </c>
      <c r="Y1465">
        <f>VLOOKUP(W1465&amp;"-"&amp;V1465,'Buscoords Workout'!$F:$G,2,0)</f>
        <v>8380</v>
      </c>
      <c r="Z1465">
        <f>VLOOKUP(X1465&amp;"-"&amp;V1465,'Buscoords Workout'!$F:$G,2,0)</f>
        <v>8076</v>
      </c>
      <c r="AA1465" t="b">
        <f>OR(ISNA(Y1465),ISNA(Z1465))</f>
        <v>0</v>
      </c>
    </row>
    <row r="1466" spans="1:27" x14ac:dyDescent="0.25">
      <c r="A1466">
        <v>437</v>
      </c>
      <c r="B1466" t="s">
        <v>24</v>
      </c>
      <c r="C1466" t="s">
        <v>45</v>
      </c>
      <c r="D1466" t="s">
        <v>46</v>
      </c>
      <c r="E1466">
        <v>11</v>
      </c>
      <c r="F1466" t="s">
        <v>37</v>
      </c>
      <c r="G1466">
        <v>100</v>
      </c>
      <c r="H1466" t="s">
        <v>27</v>
      </c>
      <c r="I1466" t="s">
        <v>38</v>
      </c>
      <c r="J1466" t="s">
        <v>36</v>
      </c>
      <c r="K1466" t="s">
        <v>30</v>
      </c>
      <c r="L1466" t="s">
        <v>31</v>
      </c>
      <c r="M1466">
        <v>3</v>
      </c>
      <c r="N1466" t="s">
        <v>32</v>
      </c>
      <c r="O1466" t="s">
        <v>33</v>
      </c>
      <c r="P1466">
        <v>22.604900000000001</v>
      </c>
      <c r="Q1466">
        <v>336883.85739999998</v>
      </c>
      <c r="R1466">
        <v>3063482.969</v>
      </c>
      <c r="S1466">
        <v>336861.983526</v>
      </c>
      <c r="T1466">
        <v>3063488.6712500001</v>
      </c>
      <c r="U1466">
        <v>2.2605E-2</v>
      </c>
      <c r="V1466" t="str">
        <f>VLOOKUP(C1466,'Lines LookUp'!$B$1:$C$12,2,0)</f>
        <v>KOT</v>
      </c>
      <c r="W1466" t="str">
        <f>ROUNDUP(Q1466,3)&amp;"-"&amp;ROUNDUP(R1466,3)</f>
        <v>336883.858-3063482.969</v>
      </c>
      <c r="X1466" t="str">
        <f>ROUNDUP(S1466,3)&amp;"-"&amp;ROUNDUP(T1466,3)</f>
        <v>336861.984-3063488.672</v>
      </c>
      <c r="Y1466">
        <f>VLOOKUP(W1466&amp;"-"&amp;V1466,'Buscoords Workout'!$F:$G,2,0)</f>
        <v>8076</v>
      </c>
      <c r="Z1466">
        <f>VLOOKUP(X1466&amp;"-"&amp;V1466,'Buscoords Workout'!$F:$G,2,0)</f>
        <v>8381</v>
      </c>
      <c r="AA1466" t="b">
        <f>OR(ISNA(Y1466),ISNA(Z1466))</f>
        <v>0</v>
      </c>
    </row>
    <row r="1467" spans="1:27" x14ac:dyDescent="0.25">
      <c r="A1467">
        <v>438</v>
      </c>
      <c r="B1467" t="s">
        <v>24</v>
      </c>
      <c r="C1467" t="s">
        <v>45</v>
      </c>
      <c r="D1467" t="s">
        <v>46</v>
      </c>
      <c r="E1467">
        <v>11</v>
      </c>
      <c r="F1467" t="s">
        <v>37</v>
      </c>
      <c r="G1467">
        <v>100</v>
      </c>
      <c r="H1467" t="s">
        <v>27</v>
      </c>
      <c r="I1467" t="s">
        <v>38</v>
      </c>
      <c r="J1467" t="s">
        <v>36</v>
      </c>
      <c r="K1467" t="s">
        <v>30</v>
      </c>
      <c r="L1467" t="s">
        <v>31</v>
      </c>
      <c r="M1467">
        <v>3</v>
      </c>
      <c r="N1467" t="s">
        <v>32</v>
      </c>
      <c r="O1467" t="s">
        <v>33</v>
      </c>
      <c r="P1467">
        <v>34.085900000000002</v>
      </c>
      <c r="Q1467">
        <v>336861.983526</v>
      </c>
      <c r="R1467">
        <v>3063488.6712500001</v>
      </c>
      <c r="S1467">
        <v>336828.99993300001</v>
      </c>
      <c r="T1467">
        <v>3063497.2696699998</v>
      </c>
      <c r="U1467">
        <v>3.4085999999999998E-2</v>
      </c>
      <c r="V1467" t="str">
        <f>VLOOKUP(C1467,'Lines LookUp'!$B$1:$C$12,2,0)</f>
        <v>KOT</v>
      </c>
      <c r="W1467" t="str">
        <f>ROUNDUP(Q1467,3)&amp;"-"&amp;ROUNDUP(R1467,3)</f>
        <v>336861.984-3063488.672</v>
      </c>
      <c r="X1467" t="str">
        <f>ROUNDUP(S1467,3)&amp;"-"&amp;ROUNDUP(T1467,3)</f>
        <v>336829-3063497.27</v>
      </c>
      <c r="Y1467">
        <f>VLOOKUP(W1467&amp;"-"&amp;V1467,'Buscoords Workout'!$F:$G,2,0)</f>
        <v>8381</v>
      </c>
      <c r="Z1467">
        <f>VLOOKUP(X1467&amp;"-"&amp;V1467,'Buscoords Workout'!$F:$G,2,0)</f>
        <v>8382</v>
      </c>
      <c r="AA1467" t="b">
        <f>OR(ISNA(Y1467),ISNA(Z1467))</f>
        <v>0</v>
      </c>
    </row>
    <row r="1468" spans="1:27" x14ac:dyDescent="0.25">
      <c r="A1468">
        <v>439</v>
      </c>
      <c r="B1468" t="s">
        <v>24</v>
      </c>
      <c r="C1468" t="s">
        <v>45</v>
      </c>
      <c r="D1468" t="s">
        <v>46</v>
      </c>
      <c r="E1468">
        <v>11</v>
      </c>
      <c r="F1468" t="s">
        <v>37</v>
      </c>
      <c r="G1468">
        <v>100</v>
      </c>
      <c r="H1468" t="s">
        <v>27</v>
      </c>
      <c r="I1468" t="s">
        <v>38</v>
      </c>
      <c r="J1468" t="s">
        <v>36</v>
      </c>
      <c r="K1468" t="s">
        <v>30</v>
      </c>
      <c r="L1468" t="s">
        <v>31</v>
      </c>
      <c r="M1468">
        <v>3</v>
      </c>
      <c r="N1468" t="s">
        <v>32</v>
      </c>
      <c r="O1468" t="s">
        <v>33</v>
      </c>
      <c r="P1468">
        <v>0.64313100000000001</v>
      </c>
      <c r="Q1468">
        <v>336828.99993300001</v>
      </c>
      <c r="R1468">
        <v>3063497.2696699998</v>
      </c>
      <c r="S1468">
        <v>336828.37760000001</v>
      </c>
      <c r="T1468">
        <v>3063497.4319000002</v>
      </c>
      <c r="U1468">
        <v>6.4300000000000002E-4</v>
      </c>
      <c r="V1468" t="str">
        <f>VLOOKUP(C1468,'Lines LookUp'!$B$1:$C$12,2,0)</f>
        <v>KOT</v>
      </c>
      <c r="W1468" t="str">
        <f>ROUNDUP(Q1468,3)&amp;"-"&amp;ROUNDUP(R1468,3)</f>
        <v>336829-3063497.27</v>
      </c>
      <c r="X1468" t="str">
        <f>ROUNDUP(S1468,3)&amp;"-"&amp;ROUNDUP(T1468,3)</f>
        <v>336828.378-3063497.432</v>
      </c>
      <c r="Y1468">
        <f>VLOOKUP(W1468&amp;"-"&amp;V1468,'Buscoords Workout'!$F:$G,2,0)</f>
        <v>8382</v>
      </c>
      <c r="Z1468">
        <f>VLOOKUP(X1468&amp;"-"&amp;V1468,'Buscoords Workout'!$F:$G,2,0)</f>
        <v>8077</v>
      </c>
      <c r="AA1468" t="b">
        <f>OR(ISNA(Y1468),ISNA(Z1468))</f>
        <v>0</v>
      </c>
    </row>
    <row r="1469" spans="1:27" x14ac:dyDescent="0.25">
      <c r="A1469">
        <v>440</v>
      </c>
      <c r="B1469" t="s">
        <v>24</v>
      </c>
      <c r="C1469" t="s">
        <v>45</v>
      </c>
      <c r="D1469" t="s">
        <v>46</v>
      </c>
      <c r="E1469">
        <v>11</v>
      </c>
      <c r="F1469" t="s">
        <v>37</v>
      </c>
      <c r="G1469">
        <v>100</v>
      </c>
      <c r="H1469" t="s">
        <v>27</v>
      </c>
      <c r="I1469" t="s">
        <v>38</v>
      </c>
      <c r="J1469" t="s">
        <v>36</v>
      </c>
      <c r="K1469" t="s">
        <v>30</v>
      </c>
      <c r="L1469" t="s">
        <v>31</v>
      </c>
      <c r="M1469">
        <v>3</v>
      </c>
      <c r="N1469" t="s">
        <v>32</v>
      </c>
      <c r="O1469" t="s">
        <v>33</v>
      </c>
      <c r="P1469">
        <v>2.4412400000000001</v>
      </c>
      <c r="Q1469">
        <v>336828.37760000001</v>
      </c>
      <c r="R1469">
        <v>3063497.4319000002</v>
      </c>
      <c r="S1469">
        <v>336826.01530000003</v>
      </c>
      <c r="T1469">
        <v>3063498.0477</v>
      </c>
      <c r="U1469">
        <v>2.441E-3</v>
      </c>
      <c r="V1469" t="str">
        <f>VLOOKUP(C1469,'Lines LookUp'!$B$1:$C$12,2,0)</f>
        <v>KOT</v>
      </c>
      <c r="W1469" t="str">
        <f>ROUNDUP(Q1469,3)&amp;"-"&amp;ROUNDUP(R1469,3)</f>
        <v>336828.378-3063497.432</v>
      </c>
      <c r="X1469" t="str">
        <f>ROUNDUP(S1469,3)&amp;"-"&amp;ROUNDUP(T1469,3)</f>
        <v>336826.016-3063498.048</v>
      </c>
      <c r="Y1469">
        <f>VLOOKUP(W1469&amp;"-"&amp;V1469,'Buscoords Workout'!$F:$G,2,0)</f>
        <v>8077</v>
      </c>
      <c r="Z1469">
        <f>VLOOKUP(X1469&amp;"-"&amp;V1469,'Buscoords Workout'!$F:$G,2,0)</f>
        <v>8078</v>
      </c>
      <c r="AA1469" t="b">
        <f>OR(ISNA(Y1469),ISNA(Z1469))</f>
        <v>0</v>
      </c>
    </row>
    <row r="1470" spans="1:27" x14ac:dyDescent="0.25">
      <c r="A1470">
        <v>441</v>
      </c>
      <c r="B1470" t="s">
        <v>24</v>
      </c>
      <c r="C1470" t="s">
        <v>45</v>
      </c>
      <c r="D1470" t="s">
        <v>46</v>
      </c>
      <c r="E1470">
        <v>11</v>
      </c>
      <c r="F1470" t="s">
        <v>37</v>
      </c>
      <c r="G1470">
        <v>100</v>
      </c>
      <c r="H1470" t="s">
        <v>27</v>
      </c>
      <c r="I1470" t="s">
        <v>38</v>
      </c>
      <c r="J1470" t="s">
        <v>36</v>
      </c>
      <c r="K1470" t="s">
        <v>30</v>
      </c>
      <c r="L1470" t="s">
        <v>31</v>
      </c>
      <c r="M1470">
        <v>3</v>
      </c>
      <c r="N1470" t="s">
        <v>32</v>
      </c>
      <c r="O1470" t="s">
        <v>33</v>
      </c>
      <c r="P1470">
        <v>56.560400000000001</v>
      </c>
      <c r="Q1470">
        <v>336826.01530000003</v>
      </c>
      <c r="R1470">
        <v>3063498.0477</v>
      </c>
      <c r="S1470">
        <v>336770.57919999998</v>
      </c>
      <c r="T1470">
        <v>3063509.2688000002</v>
      </c>
      <c r="U1470">
        <v>5.6559999999999999E-2</v>
      </c>
      <c r="V1470" t="str">
        <f>VLOOKUP(C1470,'Lines LookUp'!$B$1:$C$12,2,0)</f>
        <v>KOT</v>
      </c>
      <c r="W1470" t="str">
        <f>ROUNDUP(Q1470,3)&amp;"-"&amp;ROUNDUP(R1470,3)</f>
        <v>336826.016-3063498.048</v>
      </c>
      <c r="X1470" t="str">
        <f>ROUNDUP(S1470,3)&amp;"-"&amp;ROUNDUP(T1470,3)</f>
        <v>336770.58-3063509.269</v>
      </c>
      <c r="Y1470">
        <f>VLOOKUP(W1470&amp;"-"&amp;V1470,'Buscoords Workout'!$F:$G,2,0)</f>
        <v>8078</v>
      </c>
      <c r="Z1470">
        <f>VLOOKUP(X1470&amp;"-"&amp;V1470,'Buscoords Workout'!$F:$G,2,0)</f>
        <v>8079</v>
      </c>
      <c r="AA1470" t="b">
        <f>OR(ISNA(Y1470),ISNA(Z1470))</f>
        <v>0</v>
      </c>
    </row>
    <row r="1471" spans="1:27" x14ac:dyDescent="0.25">
      <c r="A1471">
        <v>442</v>
      </c>
      <c r="B1471" t="s">
        <v>24</v>
      </c>
      <c r="C1471" t="s">
        <v>45</v>
      </c>
      <c r="D1471" t="s">
        <v>46</v>
      </c>
      <c r="E1471">
        <v>11</v>
      </c>
      <c r="F1471" t="s">
        <v>37</v>
      </c>
      <c r="G1471">
        <v>100</v>
      </c>
      <c r="H1471" t="s">
        <v>27</v>
      </c>
      <c r="I1471" t="s">
        <v>38</v>
      </c>
      <c r="J1471" t="s">
        <v>36</v>
      </c>
      <c r="K1471" t="s">
        <v>30</v>
      </c>
      <c r="L1471" t="s">
        <v>31</v>
      </c>
      <c r="M1471">
        <v>3</v>
      </c>
      <c r="N1471" t="s">
        <v>32</v>
      </c>
      <c r="O1471" t="s">
        <v>33</v>
      </c>
      <c r="P1471">
        <v>10.363899999999999</v>
      </c>
      <c r="Q1471">
        <v>336770.57919999998</v>
      </c>
      <c r="R1471">
        <v>3063509.2688000002</v>
      </c>
      <c r="S1471">
        <v>336760.44910000003</v>
      </c>
      <c r="T1471">
        <v>3063511.4575999998</v>
      </c>
      <c r="U1471">
        <v>1.0364E-2</v>
      </c>
      <c r="V1471" t="str">
        <f>VLOOKUP(C1471,'Lines LookUp'!$B$1:$C$12,2,0)</f>
        <v>KOT</v>
      </c>
      <c r="W1471" t="str">
        <f>ROUNDUP(Q1471,3)&amp;"-"&amp;ROUNDUP(R1471,3)</f>
        <v>336770.58-3063509.269</v>
      </c>
      <c r="X1471" t="str">
        <f>ROUNDUP(S1471,3)&amp;"-"&amp;ROUNDUP(T1471,3)</f>
        <v>336760.45-3063511.458</v>
      </c>
      <c r="Y1471">
        <f>VLOOKUP(W1471&amp;"-"&amp;V1471,'Buscoords Workout'!$F:$G,2,0)</f>
        <v>8079</v>
      </c>
      <c r="Z1471">
        <f>VLOOKUP(X1471&amp;"-"&amp;V1471,'Buscoords Workout'!$F:$G,2,0)</f>
        <v>8080</v>
      </c>
      <c r="AA1471" t="b">
        <f>OR(ISNA(Y1471),ISNA(Z1471))</f>
        <v>0</v>
      </c>
    </row>
    <row r="1472" spans="1:27" x14ac:dyDescent="0.25">
      <c r="A1472">
        <v>443</v>
      </c>
      <c r="B1472" t="s">
        <v>24</v>
      </c>
      <c r="C1472" t="s">
        <v>45</v>
      </c>
      <c r="D1472" t="s">
        <v>46</v>
      </c>
      <c r="E1472">
        <v>11</v>
      </c>
      <c r="F1472" t="s">
        <v>37</v>
      </c>
      <c r="G1472">
        <v>100</v>
      </c>
      <c r="H1472" t="s">
        <v>27</v>
      </c>
      <c r="I1472" t="s">
        <v>38</v>
      </c>
      <c r="J1472" t="s">
        <v>36</v>
      </c>
      <c r="K1472" t="s">
        <v>30</v>
      </c>
      <c r="L1472" t="s">
        <v>31</v>
      </c>
      <c r="M1472">
        <v>3</v>
      </c>
      <c r="N1472" t="s">
        <v>32</v>
      </c>
      <c r="O1472" t="s">
        <v>33</v>
      </c>
      <c r="P1472">
        <v>31.093</v>
      </c>
      <c r="Q1472">
        <v>336760.44910000003</v>
      </c>
      <c r="R1472">
        <v>3063511.4575999998</v>
      </c>
      <c r="S1472">
        <v>336730.05749400001</v>
      </c>
      <c r="T1472">
        <v>3063518.0243700002</v>
      </c>
      <c r="U1472">
        <v>3.1092999999999999E-2</v>
      </c>
      <c r="V1472" t="str">
        <f>VLOOKUP(C1472,'Lines LookUp'!$B$1:$C$12,2,0)</f>
        <v>KOT</v>
      </c>
      <c r="W1472" t="str">
        <f>ROUNDUP(Q1472,3)&amp;"-"&amp;ROUNDUP(R1472,3)</f>
        <v>336760.45-3063511.458</v>
      </c>
      <c r="X1472" t="str">
        <f>ROUNDUP(S1472,3)&amp;"-"&amp;ROUNDUP(T1472,3)</f>
        <v>336730.058-3063518.025</v>
      </c>
      <c r="Y1472">
        <f>VLOOKUP(W1472&amp;"-"&amp;V1472,'Buscoords Workout'!$F:$G,2,0)</f>
        <v>8080</v>
      </c>
      <c r="Z1472">
        <f>VLOOKUP(X1472&amp;"-"&amp;V1472,'Buscoords Workout'!$F:$G,2,0)</f>
        <v>8359</v>
      </c>
      <c r="AA1472" t="b">
        <f>OR(ISNA(Y1472),ISNA(Z1472))</f>
        <v>0</v>
      </c>
    </row>
    <row r="1473" spans="1:27" x14ac:dyDescent="0.25">
      <c r="A1473">
        <v>444</v>
      </c>
      <c r="B1473" t="s">
        <v>24</v>
      </c>
      <c r="C1473" t="s">
        <v>45</v>
      </c>
      <c r="D1473" t="s">
        <v>46</v>
      </c>
      <c r="E1473">
        <v>11</v>
      </c>
      <c r="F1473" t="s">
        <v>37</v>
      </c>
      <c r="G1473">
        <v>100</v>
      </c>
      <c r="H1473" t="s">
        <v>27</v>
      </c>
      <c r="I1473" t="s">
        <v>38</v>
      </c>
      <c r="J1473" t="s">
        <v>36</v>
      </c>
      <c r="K1473" t="s">
        <v>30</v>
      </c>
      <c r="L1473" t="s">
        <v>31</v>
      </c>
      <c r="M1473">
        <v>3</v>
      </c>
      <c r="N1473" t="s">
        <v>32</v>
      </c>
      <c r="O1473" t="s">
        <v>33</v>
      </c>
      <c r="P1473">
        <v>20.211500000000001</v>
      </c>
      <c r="Q1473">
        <v>336730.05749400001</v>
      </c>
      <c r="R1473">
        <v>3063518.0243700002</v>
      </c>
      <c r="S1473">
        <v>336710.30190000002</v>
      </c>
      <c r="T1473">
        <v>3063522.2930000001</v>
      </c>
      <c r="U1473">
        <v>2.0211E-2</v>
      </c>
      <c r="V1473" t="str">
        <f>VLOOKUP(C1473,'Lines LookUp'!$B$1:$C$12,2,0)</f>
        <v>KOT</v>
      </c>
      <c r="W1473" t="str">
        <f>ROUNDUP(Q1473,3)&amp;"-"&amp;ROUNDUP(R1473,3)</f>
        <v>336730.058-3063518.025</v>
      </c>
      <c r="X1473" t="str">
        <f>ROUNDUP(S1473,3)&amp;"-"&amp;ROUNDUP(T1473,3)</f>
        <v>336710.302-3063522.293</v>
      </c>
      <c r="Y1473">
        <f>VLOOKUP(W1473&amp;"-"&amp;V1473,'Buscoords Workout'!$F:$G,2,0)</f>
        <v>8359</v>
      </c>
      <c r="Z1473">
        <f>VLOOKUP(X1473&amp;"-"&amp;V1473,'Buscoords Workout'!$F:$G,2,0)</f>
        <v>8081</v>
      </c>
      <c r="AA1473" t="b">
        <f>OR(ISNA(Y1473),ISNA(Z1473))</f>
        <v>0</v>
      </c>
    </row>
    <row r="1474" spans="1:27" x14ac:dyDescent="0.25">
      <c r="A1474">
        <v>445</v>
      </c>
      <c r="B1474" t="s">
        <v>24</v>
      </c>
      <c r="C1474" t="s">
        <v>45</v>
      </c>
      <c r="D1474" t="s">
        <v>46</v>
      </c>
      <c r="E1474">
        <v>11</v>
      </c>
      <c r="F1474" t="s">
        <v>37</v>
      </c>
      <c r="G1474">
        <v>100</v>
      </c>
      <c r="H1474" t="s">
        <v>27</v>
      </c>
      <c r="I1474" t="s">
        <v>38</v>
      </c>
      <c r="J1474" t="s">
        <v>36</v>
      </c>
      <c r="K1474" t="s">
        <v>30</v>
      </c>
      <c r="L1474" t="s">
        <v>31</v>
      </c>
      <c r="M1474">
        <v>3</v>
      </c>
      <c r="N1474" t="s">
        <v>32</v>
      </c>
      <c r="O1474" t="s">
        <v>33</v>
      </c>
      <c r="P1474">
        <v>14.734</v>
      </c>
      <c r="Q1474">
        <v>336710.30190000002</v>
      </c>
      <c r="R1474">
        <v>3063522.2930000001</v>
      </c>
      <c r="S1474">
        <v>336695.90658399998</v>
      </c>
      <c r="T1474">
        <v>3063525.4341600002</v>
      </c>
      <c r="U1474">
        <v>1.4734000000000001E-2</v>
      </c>
      <c r="V1474" t="str">
        <f>VLOOKUP(C1474,'Lines LookUp'!$B$1:$C$12,2,0)</f>
        <v>KOT</v>
      </c>
      <c r="W1474" t="str">
        <f>ROUNDUP(Q1474,3)&amp;"-"&amp;ROUNDUP(R1474,3)</f>
        <v>336710.302-3063522.293</v>
      </c>
      <c r="X1474" t="str">
        <f>ROUNDUP(S1474,3)&amp;"-"&amp;ROUNDUP(T1474,3)</f>
        <v>336695.907-3063525.435</v>
      </c>
      <c r="Y1474">
        <f>VLOOKUP(W1474&amp;"-"&amp;V1474,'Buscoords Workout'!$F:$G,2,0)</f>
        <v>8081</v>
      </c>
      <c r="Z1474">
        <f>VLOOKUP(X1474&amp;"-"&amp;V1474,'Buscoords Workout'!$F:$G,2,0)</f>
        <v>8383</v>
      </c>
      <c r="AA1474" t="b">
        <f>OR(ISNA(Y1474),ISNA(Z1474))</f>
        <v>0</v>
      </c>
    </row>
    <row r="1475" spans="1:27" x14ac:dyDescent="0.25">
      <c r="A1475">
        <v>446</v>
      </c>
      <c r="B1475" t="s">
        <v>24</v>
      </c>
      <c r="C1475" t="s">
        <v>45</v>
      </c>
      <c r="D1475" t="s">
        <v>46</v>
      </c>
      <c r="E1475">
        <v>11</v>
      </c>
      <c r="F1475" t="s">
        <v>37</v>
      </c>
      <c r="G1475">
        <v>100</v>
      </c>
      <c r="H1475" t="s">
        <v>27</v>
      </c>
      <c r="I1475" t="s">
        <v>38</v>
      </c>
      <c r="J1475" t="s">
        <v>36</v>
      </c>
      <c r="K1475" t="s">
        <v>30</v>
      </c>
      <c r="L1475" t="s">
        <v>31</v>
      </c>
      <c r="M1475">
        <v>3</v>
      </c>
      <c r="N1475" t="s">
        <v>32</v>
      </c>
      <c r="O1475" t="s">
        <v>33</v>
      </c>
      <c r="P1475">
        <v>33.685600000000001</v>
      </c>
      <c r="Q1475">
        <v>336695.90658399998</v>
      </c>
      <c r="R1475">
        <v>3063525.4341600002</v>
      </c>
      <c r="S1475">
        <v>336662.99540000001</v>
      </c>
      <c r="T1475">
        <v>3063532.6156000001</v>
      </c>
      <c r="U1475">
        <v>3.3686000000000001E-2</v>
      </c>
      <c r="V1475" t="str">
        <f>VLOOKUP(C1475,'Lines LookUp'!$B$1:$C$12,2,0)</f>
        <v>KOT</v>
      </c>
      <c r="W1475" t="str">
        <f>ROUNDUP(Q1475,3)&amp;"-"&amp;ROUNDUP(R1475,3)</f>
        <v>336695.907-3063525.435</v>
      </c>
      <c r="X1475" t="str">
        <f>ROUNDUP(S1475,3)&amp;"-"&amp;ROUNDUP(T1475,3)</f>
        <v>336662.996-3063532.616</v>
      </c>
      <c r="Y1475">
        <f>VLOOKUP(W1475&amp;"-"&amp;V1475,'Buscoords Workout'!$F:$G,2,0)</f>
        <v>8383</v>
      </c>
      <c r="Z1475">
        <f>VLOOKUP(X1475&amp;"-"&amp;V1475,'Buscoords Workout'!$F:$G,2,0)</f>
        <v>8082</v>
      </c>
      <c r="AA1475" t="b">
        <f>OR(ISNA(Y1475),ISNA(Z1475))</f>
        <v>0</v>
      </c>
    </row>
    <row r="1476" spans="1:27" x14ac:dyDescent="0.25">
      <c r="A1476">
        <v>447</v>
      </c>
      <c r="B1476" t="s">
        <v>24</v>
      </c>
      <c r="C1476" t="s">
        <v>45</v>
      </c>
      <c r="D1476" t="s">
        <v>46</v>
      </c>
      <c r="E1476">
        <v>11</v>
      </c>
      <c r="F1476" t="s">
        <v>37</v>
      </c>
      <c r="G1476">
        <v>100</v>
      </c>
      <c r="H1476" t="s">
        <v>27</v>
      </c>
      <c r="I1476" t="s">
        <v>38</v>
      </c>
      <c r="J1476" t="s">
        <v>36</v>
      </c>
      <c r="K1476" t="s">
        <v>30</v>
      </c>
      <c r="L1476" t="s">
        <v>31</v>
      </c>
      <c r="M1476">
        <v>3</v>
      </c>
      <c r="N1476" t="s">
        <v>32</v>
      </c>
      <c r="O1476" t="s">
        <v>33</v>
      </c>
      <c r="P1476">
        <v>24.247599999999998</v>
      </c>
      <c r="Q1476">
        <v>336662.99540000001</v>
      </c>
      <c r="R1476">
        <v>3063532.6156000001</v>
      </c>
      <c r="S1476">
        <v>336639.30989999999</v>
      </c>
      <c r="T1476">
        <v>3063537.8061000002</v>
      </c>
      <c r="U1476">
        <v>2.4247999999999999E-2</v>
      </c>
      <c r="V1476" t="str">
        <f>VLOOKUP(C1476,'Lines LookUp'!$B$1:$C$12,2,0)</f>
        <v>KOT</v>
      </c>
      <c r="W1476" t="str">
        <f>ROUNDUP(Q1476,3)&amp;"-"&amp;ROUNDUP(R1476,3)</f>
        <v>336662.996-3063532.616</v>
      </c>
      <c r="X1476" t="str">
        <f>ROUNDUP(S1476,3)&amp;"-"&amp;ROUNDUP(T1476,3)</f>
        <v>336639.31-3063537.807</v>
      </c>
      <c r="Y1476">
        <f>VLOOKUP(W1476&amp;"-"&amp;V1476,'Buscoords Workout'!$F:$G,2,0)</f>
        <v>8082</v>
      </c>
      <c r="Z1476">
        <f>VLOOKUP(X1476&amp;"-"&amp;V1476,'Buscoords Workout'!$F:$G,2,0)</f>
        <v>8083</v>
      </c>
      <c r="AA1476" t="b">
        <f>OR(ISNA(Y1476),ISNA(Z1476))</f>
        <v>0</v>
      </c>
    </row>
    <row r="1477" spans="1:27" x14ac:dyDescent="0.25">
      <c r="A1477">
        <v>448</v>
      </c>
      <c r="B1477" t="s">
        <v>24</v>
      </c>
      <c r="C1477" t="s">
        <v>45</v>
      </c>
      <c r="D1477" t="s">
        <v>46</v>
      </c>
      <c r="E1477">
        <v>11</v>
      </c>
      <c r="F1477" t="s">
        <v>37</v>
      </c>
      <c r="G1477">
        <v>100</v>
      </c>
      <c r="H1477" t="s">
        <v>27</v>
      </c>
      <c r="I1477" t="s">
        <v>38</v>
      </c>
      <c r="J1477" t="s">
        <v>36</v>
      </c>
      <c r="K1477" t="s">
        <v>30</v>
      </c>
      <c r="L1477" t="s">
        <v>31</v>
      </c>
      <c r="M1477">
        <v>3</v>
      </c>
      <c r="N1477" t="s">
        <v>32</v>
      </c>
      <c r="O1477" t="s">
        <v>33</v>
      </c>
      <c r="P1477">
        <v>30.583300000000001</v>
      </c>
      <c r="Q1477">
        <v>336639.30989999999</v>
      </c>
      <c r="R1477">
        <v>3063537.8061000002</v>
      </c>
      <c r="S1477">
        <v>336611.99400000001</v>
      </c>
      <c r="T1477">
        <v>3063551.5603</v>
      </c>
      <c r="U1477">
        <v>3.0582999999999999E-2</v>
      </c>
      <c r="V1477" t="str">
        <f>VLOOKUP(C1477,'Lines LookUp'!$B$1:$C$12,2,0)</f>
        <v>KOT</v>
      </c>
      <c r="W1477" t="str">
        <f>ROUNDUP(Q1477,3)&amp;"-"&amp;ROUNDUP(R1477,3)</f>
        <v>336639.31-3063537.807</v>
      </c>
      <c r="X1477" t="str">
        <f>ROUNDUP(S1477,3)&amp;"-"&amp;ROUNDUP(T1477,3)</f>
        <v>336611.994-3063551.561</v>
      </c>
      <c r="Y1477">
        <f>VLOOKUP(W1477&amp;"-"&amp;V1477,'Buscoords Workout'!$F:$G,2,0)</f>
        <v>8083</v>
      </c>
      <c r="Z1477">
        <f>VLOOKUP(X1477&amp;"-"&amp;V1477,'Buscoords Workout'!$F:$G,2,0)</f>
        <v>8084</v>
      </c>
      <c r="AA1477" t="b">
        <f>OR(ISNA(Y1477),ISNA(Z1477))</f>
        <v>0</v>
      </c>
    </row>
    <row r="1478" spans="1:27" x14ac:dyDescent="0.25">
      <c r="A1478">
        <v>449</v>
      </c>
      <c r="B1478" t="s">
        <v>24</v>
      </c>
      <c r="C1478" t="s">
        <v>45</v>
      </c>
      <c r="D1478" t="s">
        <v>46</v>
      </c>
      <c r="E1478">
        <v>11</v>
      </c>
      <c r="F1478" t="s">
        <v>37</v>
      </c>
      <c r="G1478">
        <v>100</v>
      </c>
      <c r="H1478" t="s">
        <v>27</v>
      </c>
      <c r="I1478" t="s">
        <v>38</v>
      </c>
      <c r="J1478" t="s">
        <v>36</v>
      </c>
      <c r="K1478" t="s">
        <v>30</v>
      </c>
      <c r="L1478" t="s">
        <v>31</v>
      </c>
      <c r="M1478">
        <v>3</v>
      </c>
      <c r="N1478" t="s">
        <v>32</v>
      </c>
      <c r="O1478" t="s">
        <v>33</v>
      </c>
      <c r="P1478">
        <v>47.725099999999998</v>
      </c>
      <c r="Q1478">
        <v>336611.99400000001</v>
      </c>
      <c r="R1478">
        <v>3063551.5603</v>
      </c>
      <c r="S1478">
        <v>336566.55050000001</v>
      </c>
      <c r="T1478">
        <v>3063566.1401999998</v>
      </c>
      <c r="U1478">
        <v>4.7724999999999997E-2</v>
      </c>
      <c r="V1478" t="str">
        <f>VLOOKUP(C1478,'Lines LookUp'!$B$1:$C$12,2,0)</f>
        <v>KOT</v>
      </c>
      <c r="W1478" t="str">
        <f>ROUNDUP(Q1478,3)&amp;"-"&amp;ROUNDUP(R1478,3)</f>
        <v>336611.994-3063551.561</v>
      </c>
      <c r="X1478" t="str">
        <f>ROUNDUP(S1478,3)&amp;"-"&amp;ROUNDUP(T1478,3)</f>
        <v>336566.551-3063566.141</v>
      </c>
      <c r="Y1478">
        <f>VLOOKUP(W1478&amp;"-"&amp;V1478,'Buscoords Workout'!$F:$G,2,0)</f>
        <v>8084</v>
      </c>
      <c r="Z1478">
        <f>VLOOKUP(X1478&amp;"-"&amp;V1478,'Buscoords Workout'!$F:$G,2,0)</f>
        <v>8085</v>
      </c>
      <c r="AA1478" t="b">
        <f>OR(ISNA(Y1478),ISNA(Z1478))</f>
        <v>0</v>
      </c>
    </row>
    <row r="1479" spans="1:27" x14ac:dyDescent="0.25">
      <c r="A1479">
        <v>450</v>
      </c>
      <c r="B1479" t="s">
        <v>24</v>
      </c>
      <c r="C1479" t="s">
        <v>45</v>
      </c>
      <c r="D1479" t="s">
        <v>46</v>
      </c>
      <c r="E1479">
        <v>11</v>
      </c>
      <c r="F1479" t="s">
        <v>37</v>
      </c>
      <c r="G1479">
        <v>100</v>
      </c>
      <c r="H1479" t="s">
        <v>27</v>
      </c>
      <c r="I1479" t="s">
        <v>38</v>
      </c>
      <c r="J1479" t="s">
        <v>36</v>
      </c>
      <c r="K1479" t="s">
        <v>30</v>
      </c>
      <c r="L1479" t="s">
        <v>31</v>
      </c>
      <c r="M1479">
        <v>3</v>
      </c>
      <c r="N1479" t="s">
        <v>32</v>
      </c>
      <c r="O1479" t="s">
        <v>33</v>
      </c>
      <c r="P1479">
        <v>22.3047</v>
      </c>
      <c r="Q1479">
        <v>336566.55050000001</v>
      </c>
      <c r="R1479">
        <v>3063566.1401999998</v>
      </c>
      <c r="S1479">
        <v>336546.50313600001</v>
      </c>
      <c r="T1479">
        <v>3063575.9178499999</v>
      </c>
      <c r="U1479">
        <v>2.2304999999999998E-2</v>
      </c>
      <c r="V1479" t="str">
        <f>VLOOKUP(C1479,'Lines LookUp'!$B$1:$C$12,2,0)</f>
        <v>KOT</v>
      </c>
      <c r="W1479" t="str">
        <f>ROUNDUP(Q1479,3)&amp;"-"&amp;ROUNDUP(R1479,3)</f>
        <v>336566.551-3063566.141</v>
      </c>
      <c r="X1479" t="str">
        <f>ROUNDUP(S1479,3)&amp;"-"&amp;ROUNDUP(T1479,3)</f>
        <v>336546.504-3063575.918</v>
      </c>
      <c r="Y1479">
        <f>VLOOKUP(W1479&amp;"-"&amp;V1479,'Buscoords Workout'!$F:$G,2,0)</f>
        <v>8085</v>
      </c>
      <c r="Z1479">
        <f>VLOOKUP(X1479&amp;"-"&amp;V1479,'Buscoords Workout'!$F:$G,2,0)</f>
        <v>8384</v>
      </c>
      <c r="AA1479" t="b">
        <f>OR(ISNA(Y1479),ISNA(Z1479))</f>
        <v>0</v>
      </c>
    </row>
    <row r="1480" spans="1:27" x14ac:dyDescent="0.25">
      <c r="A1480">
        <v>451</v>
      </c>
      <c r="B1480" t="s">
        <v>24</v>
      </c>
      <c r="C1480" t="s">
        <v>45</v>
      </c>
      <c r="D1480" t="s">
        <v>46</v>
      </c>
      <c r="E1480">
        <v>11</v>
      </c>
      <c r="F1480" t="s">
        <v>37</v>
      </c>
      <c r="G1480">
        <v>100</v>
      </c>
      <c r="H1480" t="s">
        <v>27</v>
      </c>
      <c r="I1480" t="s">
        <v>38</v>
      </c>
      <c r="J1480" t="s">
        <v>36</v>
      </c>
      <c r="K1480" t="s">
        <v>30</v>
      </c>
      <c r="L1480" t="s">
        <v>31</v>
      </c>
      <c r="M1480">
        <v>3</v>
      </c>
      <c r="N1480" t="s">
        <v>32</v>
      </c>
      <c r="O1480" t="s">
        <v>33</v>
      </c>
      <c r="P1480">
        <v>2.2724099999999998</v>
      </c>
      <c r="Q1480">
        <v>336546.50313600001</v>
      </c>
      <c r="R1480">
        <v>3063575.9178499999</v>
      </c>
      <c r="S1480">
        <v>336544.4607</v>
      </c>
      <c r="T1480">
        <v>3063576.9139999999</v>
      </c>
      <c r="U1480">
        <v>2.2720000000000001E-3</v>
      </c>
      <c r="V1480" t="str">
        <f>VLOOKUP(C1480,'Lines LookUp'!$B$1:$C$12,2,0)</f>
        <v>KOT</v>
      </c>
      <c r="W1480" t="str">
        <f>ROUNDUP(Q1480,3)&amp;"-"&amp;ROUNDUP(R1480,3)</f>
        <v>336546.504-3063575.918</v>
      </c>
      <c r="X1480" t="str">
        <f>ROUNDUP(S1480,3)&amp;"-"&amp;ROUNDUP(T1480,3)</f>
        <v>336544.461-3063576.914</v>
      </c>
      <c r="Y1480">
        <f>VLOOKUP(W1480&amp;"-"&amp;V1480,'Buscoords Workout'!$F:$G,2,0)</f>
        <v>8384</v>
      </c>
      <c r="Z1480">
        <f>VLOOKUP(X1480&amp;"-"&amp;V1480,'Buscoords Workout'!$F:$G,2,0)</f>
        <v>8086</v>
      </c>
      <c r="AA1480" t="b">
        <f>OR(ISNA(Y1480),ISNA(Z1480))</f>
        <v>0</v>
      </c>
    </row>
    <row r="1481" spans="1:27" x14ac:dyDescent="0.25">
      <c r="A1481">
        <v>452</v>
      </c>
      <c r="B1481" t="s">
        <v>24</v>
      </c>
      <c r="C1481" t="s">
        <v>45</v>
      </c>
      <c r="D1481" t="s">
        <v>46</v>
      </c>
      <c r="E1481">
        <v>11</v>
      </c>
      <c r="F1481" t="s">
        <v>37</v>
      </c>
      <c r="G1481">
        <v>100</v>
      </c>
      <c r="H1481" t="s">
        <v>27</v>
      </c>
      <c r="I1481" t="s">
        <v>38</v>
      </c>
      <c r="J1481" t="s">
        <v>36</v>
      </c>
      <c r="K1481" t="s">
        <v>30</v>
      </c>
      <c r="L1481" t="s">
        <v>31</v>
      </c>
      <c r="M1481">
        <v>3</v>
      </c>
      <c r="N1481" t="s">
        <v>32</v>
      </c>
      <c r="O1481" t="s">
        <v>33</v>
      </c>
      <c r="P1481">
        <v>27.229299999999999</v>
      </c>
      <c r="Q1481">
        <v>336544.4607</v>
      </c>
      <c r="R1481">
        <v>3063576.9139999999</v>
      </c>
      <c r="S1481">
        <v>336518.15135599999</v>
      </c>
      <c r="T1481">
        <v>3063583.9320700001</v>
      </c>
      <c r="U1481">
        <v>2.7229E-2</v>
      </c>
      <c r="V1481" t="str">
        <f>VLOOKUP(C1481,'Lines LookUp'!$B$1:$C$12,2,0)</f>
        <v>KOT</v>
      </c>
      <c r="W1481" t="str">
        <f>ROUNDUP(Q1481,3)&amp;"-"&amp;ROUNDUP(R1481,3)</f>
        <v>336544.461-3063576.914</v>
      </c>
      <c r="X1481" t="str">
        <f>ROUNDUP(S1481,3)&amp;"-"&amp;ROUNDUP(T1481,3)</f>
        <v>336518.152-3063583.933</v>
      </c>
      <c r="Y1481">
        <f>VLOOKUP(W1481&amp;"-"&amp;V1481,'Buscoords Workout'!$F:$G,2,0)</f>
        <v>8086</v>
      </c>
      <c r="Z1481">
        <f>VLOOKUP(X1481&amp;"-"&amp;V1481,'Buscoords Workout'!$F:$G,2,0)</f>
        <v>8385</v>
      </c>
      <c r="AA1481" t="b">
        <f>OR(ISNA(Y1481),ISNA(Z1481))</f>
        <v>0</v>
      </c>
    </row>
    <row r="1482" spans="1:27" x14ac:dyDescent="0.25">
      <c r="A1482">
        <v>453</v>
      </c>
      <c r="B1482" t="s">
        <v>24</v>
      </c>
      <c r="C1482" t="s">
        <v>45</v>
      </c>
      <c r="D1482" t="s">
        <v>46</v>
      </c>
      <c r="E1482">
        <v>11</v>
      </c>
      <c r="F1482" t="s">
        <v>37</v>
      </c>
      <c r="G1482">
        <v>100</v>
      </c>
      <c r="H1482" t="s">
        <v>27</v>
      </c>
      <c r="I1482" t="s">
        <v>38</v>
      </c>
      <c r="J1482" t="s">
        <v>36</v>
      </c>
      <c r="K1482" t="s">
        <v>30</v>
      </c>
      <c r="L1482" t="s">
        <v>31</v>
      </c>
      <c r="M1482">
        <v>3</v>
      </c>
      <c r="N1482" t="s">
        <v>32</v>
      </c>
      <c r="O1482" t="s">
        <v>33</v>
      </c>
      <c r="P1482">
        <v>7.2650300000000003</v>
      </c>
      <c r="Q1482">
        <v>336518.15135599999</v>
      </c>
      <c r="R1482">
        <v>3063583.9320700001</v>
      </c>
      <c r="S1482">
        <v>336511.13178</v>
      </c>
      <c r="T1482">
        <v>3063585.80455</v>
      </c>
      <c r="U1482">
        <v>7.2649999999999998E-3</v>
      </c>
      <c r="V1482" t="str">
        <f>VLOOKUP(C1482,'Lines LookUp'!$B$1:$C$12,2,0)</f>
        <v>KOT</v>
      </c>
      <c r="W1482" t="str">
        <f>ROUNDUP(Q1482,3)&amp;"-"&amp;ROUNDUP(R1482,3)</f>
        <v>336518.152-3063583.933</v>
      </c>
      <c r="X1482" t="str">
        <f>ROUNDUP(S1482,3)&amp;"-"&amp;ROUNDUP(T1482,3)</f>
        <v>336511.132-3063585.805</v>
      </c>
      <c r="Y1482">
        <f>VLOOKUP(W1482&amp;"-"&amp;V1482,'Buscoords Workout'!$F:$G,2,0)</f>
        <v>8385</v>
      </c>
      <c r="Z1482">
        <f>VLOOKUP(X1482&amp;"-"&amp;V1482,'Buscoords Workout'!$F:$G,2,0)</f>
        <v>8386</v>
      </c>
      <c r="AA1482" t="b">
        <f>OR(ISNA(Y1482),ISNA(Z1482))</f>
        <v>0</v>
      </c>
    </row>
    <row r="1483" spans="1:27" x14ac:dyDescent="0.25">
      <c r="A1483">
        <v>454</v>
      </c>
      <c r="B1483" t="s">
        <v>24</v>
      </c>
      <c r="C1483" t="s">
        <v>45</v>
      </c>
      <c r="D1483" t="s">
        <v>46</v>
      </c>
      <c r="E1483">
        <v>11</v>
      </c>
      <c r="F1483" t="s">
        <v>37</v>
      </c>
      <c r="G1483">
        <v>100</v>
      </c>
      <c r="H1483" t="s">
        <v>27</v>
      </c>
      <c r="I1483" t="s">
        <v>38</v>
      </c>
      <c r="J1483" t="s">
        <v>36</v>
      </c>
      <c r="K1483" t="s">
        <v>30</v>
      </c>
      <c r="L1483" t="s">
        <v>31</v>
      </c>
      <c r="M1483">
        <v>3</v>
      </c>
      <c r="N1483" t="s">
        <v>32</v>
      </c>
      <c r="O1483" t="s">
        <v>33</v>
      </c>
      <c r="P1483">
        <v>5.9344799999999998</v>
      </c>
      <c r="Q1483">
        <v>336511.13178</v>
      </c>
      <c r="R1483">
        <v>3063585.80455</v>
      </c>
      <c r="S1483">
        <v>336505.39779999998</v>
      </c>
      <c r="T1483">
        <v>3063587.3341000001</v>
      </c>
      <c r="U1483">
        <v>5.934E-3</v>
      </c>
      <c r="V1483" t="str">
        <f>VLOOKUP(C1483,'Lines LookUp'!$B$1:$C$12,2,0)</f>
        <v>KOT</v>
      </c>
      <c r="W1483" t="str">
        <f>ROUNDUP(Q1483,3)&amp;"-"&amp;ROUNDUP(R1483,3)</f>
        <v>336511.132-3063585.805</v>
      </c>
      <c r="X1483" t="str">
        <f>ROUNDUP(S1483,3)&amp;"-"&amp;ROUNDUP(T1483,3)</f>
        <v>336505.398-3063587.335</v>
      </c>
      <c r="Y1483">
        <f>VLOOKUP(W1483&amp;"-"&amp;V1483,'Buscoords Workout'!$F:$G,2,0)</f>
        <v>8386</v>
      </c>
      <c r="Z1483">
        <f>VLOOKUP(X1483&amp;"-"&amp;V1483,'Buscoords Workout'!$F:$G,2,0)</f>
        <v>8087</v>
      </c>
      <c r="AA1483" t="b">
        <f>OR(ISNA(Y1483),ISNA(Z1483))</f>
        <v>0</v>
      </c>
    </row>
    <row r="1484" spans="1:27" x14ac:dyDescent="0.25">
      <c r="A1484">
        <v>455</v>
      </c>
      <c r="B1484" t="s">
        <v>24</v>
      </c>
      <c r="C1484" t="s">
        <v>45</v>
      </c>
      <c r="D1484" t="s">
        <v>46</v>
      </c>
      <c r="E1484">
        <v>11</v>
      </c>
      <c r="F1484" t="s">
        <v>37</v>
      </c>
      <c r="G1484">
        <v>100</v>
      </c>
      <c r="H1484" t="s">
        <v>27</v>
      </c>
      <c r="I1484" t="s">
        <v>38</v>
      </c>
      <c r="J1484" t="s">
        <v>36</v>
      </c>
      <c r="K1484" t="s">
        <v>30</v>
      </c>
      <c r="L1484" t="s">
        <v>31</v>
      </c>
      <c r="M1484">
        <v>3</v>
      </c>
      <c r="N1484" t="s">
        <v>32</v>
      </c>
      <c r="O1484" t="s">
        <v>33</v>
      </c>
      <c r="P1484">
        <v>0.59811499999999995</v>
      </c>
      <c r="Q1484">
        <v>337178.84759999998</v>
      </c>
      <c r="R1484">
        <v>3063234.8443999998</v>
      </c>
      <c r="S1484">
        <v>337178.34924499999</v>
      </c>
      <c r="T1484">
        <v>3063234.5136699998</v>
      </c>
      <c r="U1484">
        <v>5.9800000000000001E-4</v>
      </c>
      <c r="V1484" t="str">
        <f>VLOOKUP(C1484,'Lines LookUp'!$B$1:$C$12,2,0)</f>
        <v>KOT</v>
      </c>
      <c r="W1484" t="str">
        <f>ROUNDUP(Q1484,3)&amp;"-"&amp;ROUNDUP(R1484,3)</f>
        <v>337178.848-3063234.845</v>
      </c>
      <c r="X1484" t="str">
        <f>ROUNDUP(S1484,3)&amp;"-"&amp;ROUNDUP(T1484,3)</f>
        <v>337178.35-3063234.514</v>
      </c>
      <c r="Y1484">
        <f>VLOOKUP(W1484&amp;"-"&amp;V1484,'Buscoords Workout'!$F:$G,2,0)</f>
        <v>8088</v>
      </c>
      <c r="Z1484">
        <f>VLOOKUP(X1484&amp;"-"&amp;V1484,'Buscoords Workout'!$F:$G,2,0)</f>
        <v>8371</v>
      </c>
      <c r="AA1484" t="b">
        <f>OR(ISNA(Y1484),ISNA(Z1484))</f>
        <v>0</v>
      </c>
    </row>
    <row r="1485" spans="1:27" x14ac:dyDescent="0.25">
      <c r="A1485">
        <v>456</v>
      </c>
      <c r="B1485" t="s">
        <v>24</v>
      </c>
      <c r="C1485" t="s">
        <v>45</v>
      </c>
      <c r="D1485" t="s">
        <v>46</v>
      </c>
      <c r="E1485">
        <v>11</v>
      </c>
      <c r="F1485" t="s">
        <v>37</v>
      </c>
      <c r="G1485">
        <v>100</v>
      </c>
      <c r="H1485" t="s">
        <v>27</v>
      </c>
      <c r="I1485" t="s">
        <v>38</v>
      </c>
      <c r="J1485" t="s">
        <v>36</v>
      </c>
      <c r="K1485" t="s">
        <v>30</v>
      </c>
      <c r="L1485" t="s">
        <v>31</v>
      </c>
      <c r="M1485">
        <v>3</v>
      </c>
      <c r="N1485" t="s">
        <v>32</v>
      </c>
      <c r="O1485" t="s">
        <v>33</v>
      </c>
      <c r="P1485">
        <v>25.639700000000001</v>
      </c>
      <c r="Q1485">
        <v>337178.34924499999</v>
      </c>
      <c r="R1485">
        <v>3063234.5136699998</v>
      </c>
      <c r="S1485">
        <v>337156.98599999998</v>
      </c>
      <c r="T1485">
        <v>3063220.3360000001</v>
      </c>
      <c r="U1485">
        <v>2.564E-2</v>
      </c>
      <c r="V1485" t="str">
        <f>VLOOKUP(C1485,'Lines LookUp'!$B$1:$C$12,2,0)</f>
        <v>KOT</v>
      </c>
      <c r="W1485" t="str">
        <f>ROUNDUP(Q1485,3)&amp;"-"&amp;ROUNDUP(R1485,3)</f>
        <v>337178.35-3063234.514</v>
      </c>
      <c r="X1485" t="str">
        <f>ROUNDUP(S1485,3)&amp;"-"&amp;ROUNDUP(T1485,3)</f>
        <v>337156.986-3063220.336</v>
      </c>
      <c r="Y1485">
        <f>VLOOKUP(W1485&amp;"-"&amp;V1485,'Buscoords Workout'!$F:$G,2,0)</f>
        <v>8371</v>
      </c>
      <c r="Z1485">
        <f>VLOOKUP(X1485&amp;"-"&amp;V1485,'Buscoords Workout'!$F:$G,2,0)</f>
        <v>8089</v>
      </c>
      <c r="AA1485" t="b">
        <f>OR(ISNA(Y1485),ISNA(Z1485))</f>
        <v>0</v>
      </c>
    </row>
    <row r="1486" spans="1:27" x14ac:dyDescent="0.25">
      <c r="A1486">
        <v>457</v>
      </c>
      <c r="B1486" t="s">
        <v>24</v>
      </c>
      <c r="C1486" t="s">
        <v>45</v>
      </c>
      <c r="D1486" t="s">
        <v>46</v>
      </c>
      <c r="E1486">
        <v>11</v>
      </c>
      <c r="F1486" t="s">
        <v>37</v>
      </c>
      <c r="G1486">
        <v>100</v>
      </c>
      <c r="H1486" t="s">
        <v>27</v>
      </c>
      <c r="I1486" t="s">
        <v>38</v>
      </c>
      <c r="J1486" t="s">
        <v>36</v>
      </c>
      <c r="K1486" t="s">
        <v>30</v>
      </c>
      <c r="L1486" t="s">
        <v>31</v>
      </c>
      <c r="M1486">
        <v>3</v>
      </c>
      <c r="N1486" t="s">
        <v>32</v>
      </c>
      <c r="O1486" t="s">
        <v>33</v>
      </c>
      <c r="P1486">
        <v>34.253300000000003</v>
      </c>
      <c r="Q1486">
        <v>337156.98599999998</v>
      </c>
      <c r="R1486">
        <v>3063220.3360000001</v>
      </c>
      <c r="S1486">
        <v>337125.78450000001</v>
      </c>
      <c r="T1486">
        <v>3063206.2025000001</v>
      </c>
      <c r="U1486">
        <v>3.4252999999999999E-2</v>
      </c>
      <c r="V1486" t="str">
        <f>VLOOKUP(C1486,'Lines LookUp'!$B$1:$C$12,2,0)</f>
        <v>KOT</v>
      </c>
      <c r="W1486" t="str">
        <f>ROUNDUP(Q1486,3)&amp;"-"&amp;ROUNDUP(R1486,3)</f>
        <v>337156.986-3063220.336</v>
      </c>
      <c r="X1486" t="str">
        <f>ROUNDUP(S1486,3)&amp;"-"&amp;ROUNDUP(T1486,3)</f>
        <v>337125.785-3063206.203</v>
      </c>
      <c r="Y1486">
        <f>VLOOKUP(W1486&amp;"-"&amp;V1486,'Buscoords Workout'!$F:$G,2,0)</f>
        <v>8089</v>
      </c>
      <c r="Z1486">
        <f>VLOOKUP(X1486&amp;"-"&amp;V1486,'Buscoords Workout'!$F:$G,2,0)</f>
        <v>8090</v>
      </c>
      <c r="AA1486" t="b">
        <f>OR(ISNA(Y1486),ISNA(Z1486))</f>
        <v>0</v>
      </c>
    </row>
    <row r="1487" spans="1:27" x14ac:dyDescent="0.25">
      <c r="A1487">
        <v>458</v>
      </c>
      <c r="B1487" t="s">
        <v>24</v>
      </c>
      <c r="C1487" t="s">
        <v>45</v>
      </c>
      <c r="D1487" t="s">
        <v>46</v>
      </c>
      <c r="E1487">
        <v>11</v>
      </c>
      <c r="F1487" t="s">
        <v>37</v>
      </c>
      <c r="G1487">
        <v>100</v>
      </c>
      <c r="H1487" t="s">
        <v>27</v>
      </c>
      <c r="I1487" t="s">
        <v>38</v>
      </c>
      <c r="J1487" t="s">
        <v>36</v>
      </c>
      <c r="K1487" t="s">
        <v>30</v>
      </c>
      <c r="L1487" t="s">
        <v>31</v>
      </c>
      <c r="M1487">
        <v>3</v>
      </c>
      <c r="N1487" t="s">
        <v>32</v>
      </c>
      <c r="O1487" t="s">
        <v>33</v>
      </c>
      <c r="P1487">
        <v>22.505800000000001</v>
      </c>
      <c r="Q1487">
        <v>337125.78450000001</v>
      </c>
      <c r="R1487">
        <v>3063206.2025000001</v>
      </c>
      <c r="S1487">
        <v>337103.50650000002</v>
      </c>
      <c r="T1487">
        <v>3063203.0085999998</v>
      </c>
      <c r="U1487">
        <v>2.2506000000000002E-2</v>
      </c>
      <c r="V1487" t="str">
        <f>VLOOKUP(C1487,'Lines LookUp'!$B$1:$C$12,2,0)</f>
        <v>KOT</v>
      </c>
      <c r="W1487" t="str">
        <f>ROUNDUP(Q1487,3)&amp;"-"&amp;ROUNDUP(R1487,3)</f>
        <v>337125.785-3063206.203</v>
      </c>
      <c r="X1487" t="str">
        <f>ROUNDUP(S1487,3)&amp;"-"&amp;ROUNDUP(T1487,3)</f>
        <v>337103.507-3063203.009</v>
      </c>
      <c r="Y1487">
        <f>VLOOKUP(W1487&amp;"-"&amp;V1487,'Buscoords Workout'!$F:$G,2,0)</f>
        <v>8090</v>
      </c>
      <c r="Z1487">
        <f>VLOOKUP(X1487&amp;"-"&amp;V1487,'Buscoords Workout'!$F:$G,2,0)</f>
        <v>8091</v>
      </c>
      <c r="AA1487" t="b">
        <f>OR(ISNA(Y1487),ISNA(Z1487))</f>
        <v>0</v>
      </c>
    </row>
    <row r="1488" spans="1:27" x14ac:dyDescent="0.25">
      <c r="A1488">
        <v>459</v>
      </c>
      <c r="B1488" t="s">
        <v>24</v>
      </c>
      <c r="C1488" t="s">
        <v>45</v>
      </c>
      <c r="D1488" t="s">
        <v>46</v>
      </c>
      <c r="E1488">
        <v>11</v>
      </c>
      <c r="F1488" t="s">
        <v>37</v>
      </c>
      <c r="G1488">
        <v>100</v>
      </c>
      <c r="H1488" t="s">
        <v>27</v>
      </c>
      <c r="I1488" t="s">
        <v>38</v>
      </c>
      <c r="J1488" t="s">
        <v>36</v>
      </c>
      <c r="K1488" t="s">
        <v>30</v>
      </c>
      <c r="L1488" t="s">
        <v>31</v>
      </c>
      <c r="M1488">
        <v>3</v>
      </c>
      <c r="N1488" t="s">
        <v>32</v>
      </c>
      <c r="O1488" t="s">
        <v>33</v>
      </c>
      <c r="P1488">
        <v>26.354500000000002</v>
      </c>
      <c r="Q1488">
        <v>337103.50650000002</v>
      </c>
      <c r="R1488">
        <v>3063203.0085999998</v>
      </c>
      <c r="S1488">
        <v>337077.19569999998</v>
      </c>
      <c r="T1488">
        <v>3063204.5252</v>
      </c>
      <c r="U1488">
        <v>2.6353999999999999E-2</v>
      </c>
      <c r="V1488" t="str">
        <f>VLOOKUP(C1488,'Lines LookUp'!$B$1:$C$12,2,0)</f>
        <v>KOT</v>
      </c>
      <c r="W1488" t="str">
        <f>ROUNDUP(Q1488,3)&amp;"-"&amp;ROUNDUP(R1488,3)</f>
        <v>337103.507-3063203.009</v>
      </c>
      <c r="X1488" t="str">
        <f>ROUNDUP(S1488,3)&amp;"-"&amp;ROUNDUP(T1488,3)</f>
        <v>337077.196-3063204.526</v>
      </c>
      <c r="Y1488">
        <f>VLOOKUP(W1488&amp;"-"&amp;V1488,'Buscoords Workout'!$F:$G,2,0)</f>
        <v>8091</v>
      </c>
      <c r="Z1488">
        <f>VLOOKUP(X1488&amp;"-"&amp;V1488,'Buscoords Workout'!$F:$G,2,0)</f>
        <v>8092</v>
      </c>
      <c r="AA1488" t="b">
        <f>OR(ISNA(Y1488),ISNA(Z1488))</f>
        <v>0</v>
      </c>
    </row>
    <row r="1489" spans="1:27" x14ac:dyDescent="0.25">
      <c r="A1489">
        <v>460</v>
      </c>
      <c r="B1489" t="s">
        <v>24</v>
      </c>
      <c r="C1489" t="s">
        <v>45</v>
      </c>
      <c r="D1489" t="s">
        <v>46</v>
      </c>
      <c r="E1489">
        <v>11</v>
      </c>
      <c r="F1489" t="s">
        <v>37</v>
      </c>
      <c r="G1489">
        <v>100</v>
      </c>
      <c r="H1489" t="s">
        <v>27</v>
      </c>
      <c r="I1489" t="s">
        <v>38</v>
      </c>
      <c r="J1489" t="s">
        <v>36</v>
      </c>
      <c r="K1489" t="s">
        <v>30</v>
      </c>
      <c r="L1489" t="s">
        <v>31</v>
      </c>
      <c r="M1489">
        <v>3</v>
      </c>
      <c r="N1489" t="s">
        <v>32</v>
      </c>
      <c r="O1489" t="s">
        <v>33</v>
      </c>
      <c r="P1489">
        <v>21.928000000000001</v>
      </c>
      <c r="Q1489">
        <v>337077.19569999998</v>
      </c>
      <c r="R1489">
        <v>3063204.5252</v>
      </c>
      <c r="S1489">
        <v>337055.59629999998</v>
      </c>
      <c r="T1489">
        <v>3063208.307</v>
      </c>
      <c r="U1489">
        <v>2.1928E-2</v>
      </c>
      <c r="V1489" t="str">
        <f>VLOOKUP(C1489,'Lines LookUp'!$B$1:$C$12,2,0)</f>
        <v>KOT</v>
      </c>
      <c r="W1489" t="str">
        <f>ROUNDUP(Q1489,3)&amp;"-"&amp;ROUNDUP(R1489,3)</f>
        <v>337077.196-3063204.526</v>
      </c>
      <c r="X1489" t="str">
        <f>ROUNDUP(S1489,3)&amp;"-"&amp;ROUNDUP(T1489,3)</f>
        <v>337055.597-3063208.307</v>
      </c>
      <c r="Y1489">
        <f>VLOOKUP(W1489&amp;"-"&amp;V1489,'Buscoords Workout'!$F:$G,2,0)</f>
        <v>8092</v>
      </c>
      <c r="Z1489">
        <f>VLOOKUP(X1489&amp;"-"&amp;V1489,'Buscoords Workout'!$F:$G,2,0)</f>
        <v>8093</v>
      </c>
      <c r="AA1489" t="b">
        <f>OR(ISNA(Y1489),ISNA(Z1489))</f>
        <v>0</v>
      </c>
    </row>
    <row r="1490" spans="1:27" x14ac:dyDescent="0.25">
      <c r="A1490">
        <v>461</v>
      </c>
      <c r="B1490" t="s">
        <v>24</v>
      </c>
      <c r="C1490" t="s">
        <v>45</v>
      </c>
      <c r="D1490" t="s">
        <v>46</v>
      </c>
      <c r="E1490">
        <v>11</v>
      </c>
      <c r="F1490" t="s">
        <v>37</v>
      </c>
      <c r="G1490">
        <v>100</v>
      </c>
      <c r="H1490" t="s">
        <v>27</v>
      </c>
      <c r="I1490" t="s">
        <v>38</v>
      </c>
      <c r="J1490" t="s">
        <v>36</v>
      </c>
      <c r="K1490" t="s">
        <v>30</v>
      </c>
      <c r="L1490" t="s">
        <v>31</v>
      </c>
      <c r="M1490">
        <v>3</v>
      </c>
      <c r="N1490" t="s">
        <v>32</v>
      </c>
      <c r="O1490" t="s">
        <v>33</v>
      </c>
      <c r="P1490">
        <v>12.796099999999999</v>
      </c>
      <c r="Q1490">
        <v>337055.59629999998</v>
      </c>
      <c r="R1490">
        <v>3063208.307</v>
      </c>
      <c r="S1490">
        <v>337046.696</v>
      </c>
      <c r="T1490">
        <v>3063199.1132999999</v>
      </c>
      <c r="U1490">
        <v>1.2796E-2</v>
      </c>
      <c r="V1490" t="str">
        <f>VLOOKUP(C1490,'Lines LookUp'!$B$1:$C$12,2,0)</f>
        <v>KOT</v>
      </c>
      <c r="W1490" t="str">
        <f>ROUNDUP(Q1490,3)&amp;"-"&amp;ROUNDUP(R1490,3)</f>
        <v>337055.597-3063208.307</v>
      </c>
      <c r="X1490" t="str">
        <f>ROUNDUP(S1490,3)&amp;"-"&amp;ROUNDUP(T1490,3)</f>
        <v>337046.696-3063199.114</v>
      </c>
      <c r="Y1490">
        <f>VLOOKUP(W1490&amp;"-"&amp;V1490,'Buscoords Workout'!$F:$G,2,0)</f>
        <v>8093</v>
      </c>
      <c r="Z1490">
        <f>VLOOKUP(X1490&amp;"-"&amp;V1490,'Buscoords Workout'!$F:$G,2,0)</f>
        <v>8094</v>
      </c>
      <c r="AA1490" t="b">
        <f>OR(ISNA(Y1490),ISNA(Z1490))</f>
        <v>0</v>
      </c>
    </row>
    <row r="1491" spans="1:27" x14ac:dyDescent="0.25">
      <c r="A1491">
        <v>462</v>
      </c>
      <c r="B1491" t="s">
        <v>24</v>
      </c>
      <c r="C1491" t="s">
        <v>45</v>
      </c>
      <c r="D1491" t="s">
        <v>46</v>
      </c>
      <c r="E1491">
        <v>11</v>
      </c>
      <c r="F1491" t="s">
        <v>37</v>
      </c>
      <c r="G1491">
        <v>100</v>
      </c>
      <c r="H1491" t="s">
        <v>27</v>
      </c>
      <c r="I1491" t="s">
        <v>38</v>
      </c>
      <c r="J1491" t="s">
        <v>36</v>
      </c>
      <c r="K1491" t="s">
        <v>30</v>
      </c>
      <c r="L1491" t="s">
        <v>31</v>
      </c>
      <c r="M1491">
        <v>3</v>
      </c>
      <c r="N1491" t="s">
        <v>32</v>
      </c>
      <c r="O1491" t="s">
        <v>33</v>
      </c>
      <c r="P1491">
        <v>19.973299999999998</v>
      </c>
      <c r="Q1491">
        <v>337046.696</v>
      </c>
      <c r="R1491">
        <v>3063199.1132999999</v>
      </c>
      <c r="S1491">
        <v>337030.73639999999</v>
      </c>
      <c r="T1491">
        <v>3063187.1039</v>
      </c>
      <c r="U1491">
        <v>1.9973000000000001E-2</v>
      </c>
      <c r="V1491" t="str">
        <f>VLOOKUP(C1491,'Lines LookUp'!$B$1:$C$12,2,0)</f>
        <v>KOT</v>
      </c>
      <c r="W1491" t="str">
        <f>ROUNDUP(Q1491,3)&amp;"-"&amp;ROUNDUP(R1491,3)</f>
        <v>337046.696-3063199.114</v>
      </c>
      <c r="X1491" t="str">
        <f>ROUNDUP(S1491,3)&amp;"-"&amp;ROUNDUP(T1491,3)</f>
        <v>337030.737-3063187.104</v>
      </c>
      <c r="Y1491">
        <f>VLOOKUP(W1491&amp;"-"&amp;V1491,'Buscoords Workout'!$F:$G,2,0)</f>
        <v>8094</v>
      </c>
      <c r="Z1491">
        <f>VLOOKUP(X1491&amp;"-"&amp;V1491,'Buscoords Workout'!$F:$G,2,0)</f>
        <v>8095</v>
      </c>
      <c r="AA1491" t="b">
        <f>OR(ISNA(Y1491),ISNA(Z1491))</f>
        <v>0</v>
      </c>
    </row>
    <row r="1492" spans="1:27" x14ac:dyDescent="0.25">
      <c r="A1492">
        <v>463</v>
      </c>
      <c r="B1492" t="s">
        <v>24</v>
      </c>
      <c r="C1492" t="s">
        <v>45</v>
      </c>
      <c r="D1492" t="s">
        <v>46</v>
      </c>
      <c r="E1492">
        <v>11</v>
      </c>
      <c r="F1492" t="s">
        <v>37</v>
      </c>
      <c r="G1492">
        <v>100</v>
      </c>
      <c r="H1492" t="s">
        <v>27</v>
      </c>
      <c r="I1492" t="s">
        <v>38</v>
      </c>
      <c r="J1492" t="s">
        <v>36</v>
      </c>
      <c r="K1492" t="s">
        <v>30</v>
      </c>
      <c r="L1492" t="s">
        <v>31</v>
      </c>
      <c r="M1492">
        <v>3</v>
      </c>
      <c r="N1492" t="s">
        <v>32</v>
      </c>
      <c r="O1492" t="s">
        <v>33</v>
      </c>
      <c r="P1492">
        <v>9.5774299999999997</v>
      </c>
      <c r="Q1492">
        <v>337030.73639999999</v>
      </c>
      <c r="R1492">
        <v>3063187.1039</v>
      </c>
      <c r="S1492">
        <v>337023.05290000001</v>
      </c>
      <c r="T1492">
        <v>3063181.3862999999</v>
      </c>
      <c r="U1492">
        <v>9.5770000000000004E-3</v>
      </c>
      <c r="V1492" t="str">
        <f>VLOOKUP(C1492,'Lines LookUp'!$B$1:$C$12,2,0)</f>
        <v>KOT</v>
      </c>
      <c r="W1492" t="str">
        <f>ROUNDUP(Q1492,3)&amp;"-"&amp;ROUNDUP(R1492,3)</f>
        <v>337030.737-3063187.104</v>
      </c>
      <c r="X1492" t="str">
        <f>ROUNDUP(S1492,3)&amp;"-"&amp;ROUNDUP(T1492,3)</f>
        <v>337023.053-3063181.387</v>
      </c>
      <c r="Y1492">
        <f>VLOOKUP(W1492&amp;"-"&amp;V1492,'Buscoords Workout'!$F:$G,2,0)</f>
        <v>8095</v>
      </c>
      <c r="Z1492">
        <f>VLOOKUP(X1492&amp;"-"&amp;V1492,'Buscoords Workout'!$F:$G,2,0)</f>
        <v>8096</v>
      </c>
      <c r="AA1492" t="b">
        <f>OR(ISNA(Y1492),ISNA(Z1492))</f>
        <v>0</v>
      </c>
    </row>
    <row r="1493" spans="1:27" x14ac:dyDescent="0.25">
      <c r="A1493">
        <v>464</v>
      </c>
      <c r="B1493" t="s">
        <v>24</v>
      </c>
      <c r="C1493" t="s">
        <v>45</v>
      </c>
      <c r="D1493" t="s">
        <v>46</v>
      </c>
      <c r="E1493">
        <v>11</v>
      </c>
      <c r="F1493" t="s">
        <v>37</v>
      </c>
      <c r="G1493">
        <v>100</v>
      </c>
      <c r="H1493" t="s">
        <v>27</v>
      </c>
      <c r="I1493" t="s">
        <v>38</v>
      </c>
      <c r="J1493" t="s">
        <v>36</v>
      </c>
      <c r="K1493" t="s">
        <v>30</v>
      </c>
      <c r="L1493" t="s">
        <v>31</v>
      </c>
      <c r="M1493">
        <v>3</v>
      </c>
      <c r="N1493" t="s">
        <v>32</v>
      </c>
      <c r="O1493" t="s">
        <v>33</v>
      </c>
      <c r="P1493">
        <v>12.4971</v>
      </c>
      <c r="Q1493">
        <v>337023.05290000001</v>
      </c>
      <c r="R1493">
        <v>3063181.3862999999</v>
      </c>
      <c r="S1493">
        <v>337013.00599999999</v>
      </c>
      <c r="T1493">
        <v>3063173.9542</v>
      </c>
      <c r="U1493">
        <v>1.2496999999999999E-2</v>
      </c>
      <c r="V1493" t="str">
        <f>VLOOKUP(C1493,'Lines LookUp'!$B$1:$C$12,2,0)</f>
        <v>KOT</v>
      </c>
      <c r="W1493" t="str">
        <f>ROUNDUP(Q1493,3)&amp;"-"&amp;ROUNDUP(R1493,3)</f>
        <v>337023.053-3063181.387</v>
      </c>
      <c r="X1493" t="str">
        <f>ROUNDUP(S1493,3)&amp;"-"&amp;ROUNDUP(T1493,3)</f>
        <v>337013.006-3063173.955</v>
      </c>
      <c r="Y1493">
        <f>VLOOKUP(W1493&amp;"-"&amp;V1493,'Buscoords Workout'!$F:$G,2,0)</f>
        <v>8096</v>
      </c>
      <c r="Z1493">
        <f>VLOOKUP(X1493&amp;"-"&amp;V1493,'Buscoords Workout'!$F:$G,2,0)</f>
        <v>8097</v>
      </c>
      <c r="AA1493" t="b">
        <f>OR(ISNA(Y1493),ISNA(Z1493))</f>
        <v>0</v>
      </c>
    </row>
    <row r="1494" spans="1:27" x14ac:dyDescent="0.25">
      <c r="A1494">
        <v>465</v>
      </c>
      <c r="B1494" t="s">
        <v>24</v>
      </c>
      <c r="C1494" t="s">
        <v>45</v>
      </c>
      <c r="D1494" t="s">
        <v>46</v>
      </c>
      <c r="E1494">
        <v>11</v>
      </c>
      <c r="F1494" t="s">
        <v>37</v>
      </c>
      <c r="G1494">
        <v>100</v>
      </c>
      <c r="H1494" t="s">
        <v>27</v>
      </c>
      <c r="I1494" t="s">
        <v>38</v>
      </c>
      <c r="J1494" t="s">
        <v>36</v>
      </c>
      <c r="K1494" t="s">
        <v>30</v>
      </c>
      <c r="L1494" t="s">
        <v>31</v>
      </c>
      <c r="M1494">
        <v>3</v>
      </c>
      <c r="N1494" t="s">
        <v>32</v>
      </c>
      <c r="O1494" t="s">
        <v>33</v>
      </c>
      <c r="P1494">
        <v>7.0210299999999997</v>
      </c>
      <c r="Q1494">
        <v>337013.00599999999</v>
      </c>
      <c r="R1494">
        <v>3063173.9542</v>
      </c>
      <c r="S1494">
        <v>337005.98560000001</v>
      </c>
      <c r="T1494">
        <v>3063174.0482999999</v>
      </c>
      <c r="U1494">
        <v>7.0210000000000003E-3</v>
      </c>
      <c r="V1494" t="str">
        <f>VLOOKUP(C1494,'Lines LookUp'!$B$1:$C$12,2,0)</f>
        <v>KOT</v>
      </c>
      <c r="W1494" t="str">
        <f>ROUNDUP(Q1494,3)&amp;"-"&amp;ROUNDUP(R1494,3)</f>
        <v>337013.006-3063173.955</v>
      </c>
      <c r="X1494" t="str">
        <f>ROUNDUP(S1494,3)&amp;"-"&amp;ROUNDUP(T1494,3)</f>
        <v>337005.986-3063174.049</v>
      </c>
      <c r="Y1494">
        <f>VLOOKUP(W1494&amp;"-"&amp;V1494,'Buscoords Workout'!$F:$G,2,0)</f>
        <v>8097</v>
      </c>
      <c r="Z1494">
        <f>VLOOKUP(X1494&amp;"-"&amp;V1494,'Buscoords Workout'!$F:$G,2,0)</f>
        <v>8098</v>
      </c>
      <c r="AA1494" t="b">
        <f>OR(ISNA(Y1494),ISNA(Z1494))</f>
        <v>0</v>
      </c>
    </row>
    <row r="1495" spans="1:27" x14ac:dyDescent="0.25">
      <c r="A1495">
        <v>466</v>
      </c>
      <c r="B1495" t="s">
        <v>24</v>
      </c>
      <c r="C1495" t="s">
        <v>45</v>
      </c>
      <c r="D1495" t="s">
        <v>46</v>
      </c>
      <c r="E1495">
        <v>11</v>
      </c>
      <c r="F1495" t="s">
        <v>37</v>
      </c>
      <c r="G1495">
        <v>100</v>
      </c>
      <c r="H1495" t="s">
        <v>27</v>
      </c>
      <c r="I1495" t="s">
        <v>38</v>
      </c>
      <c r="J1495" t="s">
        <v>36</v>
      </c>
      <c r="K1495" t="s">
        <v>30</v>
      </c>
      <c r="L1495" t="s">
        <v>31</v>
      </c>
      <c r="M1495">
        <v>3</v>
      </c>
      <c r="N1495" t="s">
        <v>32</v>
      </c>
      <c r="O1495" t="s">
        <v>33</v>
      </c>
      <c r="P1495">
        <v>48.121200000000002</v>
      </c>
      <c r="Q1495">
        <v>337005.98560000001</v>
      </c>
      <c r="R1495">
        <v>3063174.0482999999</v>
      </c>
      <c r="S1495">
        <v>336959.9474</v>
      </c>
      <c r="T1495">
        <v>3063188.0529999998</v>
      </c>
      <c r="U1495">
        <v>4.8120999999999997E-2</v>
      </c>
      <c r="V1495" t="str">
        <f>VLOOKUP(C1495,'Lines LookUp'!$B$1:$C$12,2,0)</f>
        <v>KOT</v>
      </c>
      <c r="W1495" t="str">
        <f>ROUNDUP(Q1495,3)&amp;"-"&amp;ROUNDUP(R1495,3)</f>
        <v>337005.986-3063174.049</v>
      </c>
      <c r="X1495" t="str">
        <f>ROUNDUP(S1495,3)&amp;"-"&amp;ROUNDUP(T1495,3)</f>
        <v>336959.948-3063188.053</v>
      </c>
      <c r="Y1495">
        <f>VLOOKUP(W1495&amp;"-"&amp;V1495,'Buscoords Workout'!$F:$G,2,0)</f>
        <v>8098</v>
      </c>
      <c r="Z1495">
        <f>VLOOKUP(X1495&amp;"-"&amp;V1495,'Buscoords Workout'!$F:$G,2,0)</f>
        <v>8099</v>
      </c>
      <c r="AA1495" t="b">
        <f>OR(ISNA(Y1495),ISNA(Z1495))</f>
        <v>0</v>
      </c>
    </row>
    <row r="1496" spans="1:27" x14ac:dyDescent="0.25">
      <c r="A1496">
        <v>469</v>
      </c>
      <c r="B1496" t="s">
        <v>24</v>
      </c>
      <c r="C1496" t="s">
        <v>45</v>
      </c>
      <c r="D1496" t="s">
        <v>46</v>
      </c>
      <c r="E1496">
        <v>11</v>
      </c>
      <c r="F1496" t="s">
        <v>37</v>
      </c>
      <c r="G1496">
        <v>100</v>
      </c>
      <c r="H1496" t="s">
        <v>27</v>
      </c>
      <c r="I1496" t="s">
        <v>38</v>
      </c>
      <c r="J1496" t="s">
        <v>36</v>
      </c>
      <c r="K1496" t="s">
        <v>30</v>
      </c>
      <c r="L1496" t="s">
        <v>31</v>
      </c>
      <c r="M1496">
        <v>3</v>
      </c>
      <c r="N1496" t="s">
        <v>32</v>
      </c>
      <c r="O1496" t="s">
        <v>33</v>
      </c>
      <c r="P1496">
        <v>7.08148</v>
      </c>
      <c r="Q1496">
        <v>336946.32780000003</v>
      </c>
      <c r="R1496">
        <v>3063176.0123000001</v>
      </c>
      <c r="S1496">
        <v>336945.06400000001</v>
      </c>
      <c r="T1496">
        <v>3063169.0444999998</v>
      </c>
      <c r="U1496">
        <v>7.0809999999999996E-3</v>
      </c>
      <c r="V1496" t="str">
        <f>VLOOKUP(C1496,'Lines LookUp'!$B$1:$C$12,2,0)</f>
        <v>KOT</v>
      </c>
      <c r="W1496" t="str">
        <f>ROUNDUP(Q1496,3)&amp;"-"&amp;ROUNDUP(R1496,3)</f>
        <v>336946.328-3063176.013</v>
      </c>
      <c r="X1496" t="str">
        <f>ROUNDUP(S1496,3)&amp;"-"&amp;ROUNDUP(T1496,3)</f>
        <v>336945.064-3063169.045</v>
      </c>
      <c r="Y1496">
        <f>VLOOKUP(W1496&amp;"-"&amp;V1496,'Buscoords Workout'!$F:$G,2,0)</f>
        <v>8101</v>
      </c>
      <c r="Z1496">
        <f>VLOOKUP(X1496&amp;"-"&amp;V1496,'Buscoords Workout'!$F:$G,2,0)</f>
        <v>8102</v>
      </c>
      <c r="AA1496" t="b">
        <f>OR(ISNA(Y1496),ISNA(Z1496))</f>
        <v>0</v>
      </c>
    </row>
    <row r="1497" spans="1:27" x14ac:dyDescent="0.25">
      <c r="A1497">
        <v>470</v>
      </c>
      <c r="B1497" t="s">
        <v>24</v>
      </c>
      <c r="C1497" t="s">
        <v>45</v>
      </c>
      <c r="D1497" t="s">
        <v>46</v>
      </c>
      <c r="E1497">
        <v>11</v>
      </c>
      <c r="F1497" t="s">
        <v>37</v>
      </c>
      <c r="G1497">
        <v>100</v>
      </c>
      <c r="H1497" t="s">
        <v>27</v>
      </c>
      <c r="I1497" t="s">
        <v>38</v>
      </c>
      <c r="J1497" t="s">
        <v>36</v>
      </c>
      <c r="K1497" t="s">
        <v>30</v>
      </c>
      <c r="L1497" t="s">
        <v>31</v>
      </c>
      <c r="M1497">
        <v>3</v>
      </c>
      <c r="N1497" t="s">
        <v>32</v>
      </c>
      <c r="O1497" t="s">
        <v>33</v>
      </c>
      <c r="P1497">
        <v>15.839700000000001</v>
      </c>
      <c r="Q1497">
        <v>336945.06400000001</v>
      </c>
      <c r="R1497">
        <v>3063169.0444999998</v>
      </c>
      <c r="S1497">
        <v>336940.18079999997</v>
      </c>
      <c r="T1497">
        <v>3063153.9763000002</v>
      </c>
      <c r="U1497">
        <v>1.584E-2</v>
      </c>
      <c r="V1497" t="str">
        <f>VLOOKUP(C1497,'Lines LookUp'!$B$1:$C$12,2,0)</f>
        <v>KOT</v>
      </c>
      <c r="W1497" t="str">
        <f>ROUNDUP(Q1497,3)&amp;"-"&amp;ROUNDUP(R1497,3)</f>
        <v>336945.064-3063169.045</v>
      </c>
      <c r="X1497" t="str">
        <f>ROUNDUP(S1497,3)&amp;"-"&amp;ROUNDUP(T1497,3)</f>
        <v>336940.181-3063153.977</v>
      </c>
      <c r="Y1497">
        <f>VLOOKUP(W1497&amp;"-"&amp;V1497,'Buscoords Workout'!$F:$G,2,0)</f>
        <v>8102</v>
      </c>
      <c r="Z1497">
        <f>VLOOKUP(X1497&amp;"-"&amp;V1497,'Buscoords Workout'!$F:$G,2,0)</f>
        <v>8103</v>
      </c>
      <c r="AA1497" t="b">
        <f>OR(ISNA(Y1497),ISNA(Z1497))</f>
        <v>0</v>
      </c>
    </row>
    <row r="1498" spans="1:27" x14ac:dyDescent="0.25">
      <c r="A1498">
        <v>471</v>
      </c>
      <c r="B1498" t="s">
        <v>24</v>
      </c>
      <c r="C1498" t="s">
        <v>45</v>
      </c>
      <c r="D1498" t="s">
        <v>46</v>
      </c>
      <c r="E1498">
        <v>11</v>
      </c>
      <c r="F1498" t="s">
        <v>37</v>
      </c>
      <c r="G1498">
        <v>100</v>
      </c>
      <c r="H1498" t="s">
        <v>27</v>
      </c>
      <c r="I1498" t="s">
        <v>38</v>
      </c>
      <c r="J1498" t="s">
        <v>36</v>
      </c>
      <c r="K1498" t="s">
        <v>30</v>
      </c>
      <c r="L1498" t="s">
        <v>31</v>
      </c>
      <c r="M1498">
        <v>3</v>
      </c>
      <c r="N1498" t="s">
        <v>32</v>
      </c>
      <c r="O1498" t="s">
        <v>33</v>
      </c>
      <c r="P1498">
        <v>14.587</v>
      </c>
      <c r="Q1498">
        <v>336555.48499999999</v>
      </c>
      <c r="R1498">
        <v>3062987.2102999999</v>
      </c>
      <c r="S1498">
        <v>336567.30531299999</v>
      </c>
      <c r="T1498">
        <v>3062995.7577999998</v>
      </c>
      <c r="U1498">
        <v>1.4586999999999999E-2</v>
      </c>
      <c r="V1498" t="str">
        <f>VLOOKUP(C1498,'Lines LookUp'!$B$1:$C$12,2,0)</f>
        <v>KOT</v>
      </c>
      <c r="W1498" t="str">
        <f>ROUNDUP(Q1498,3)&amp;"-"&amp;ROUNDUP(R1498,3)</f>
        <v>336555.485-3062987.211</v>
      </c>
      <c r="X1498" t="str">
        <f>ROUNDUP(S1498,3)&amp;"-"&amp;ROUNDUP(T1498,3)</f>
        <v>336567.306-3062995.758</v>
      </c>
      <c r="Y1498">
        <f>VLOOKUP(W1498&amp;"-"&amp;V1498,'Buscoords Workout'!$F:$G,2,0)</f>
        <v>8104</v>
      </c>
      <c r="Z1498">
        <f>VLOOKUP(X1498&amp;"-"&amp;V1498,'Buscoords Workout'!$F:$G,2,0)</f>
        <v>8368</v>
      </c>
      <c r="AA1498" t="b">
        <f>OR(ISNA(Y1498),ISNA(Z1498))</f>
        <v>0</v>
      </c>
    </row>
    <row r="1499" spans="1:27" x14ac:dyDescent="0.25">
      <c r="A1499">
        <v>472</v>
      </c>
      <c r="B1499" t="s">
        <v>24</v>
      </c>
      <c r="C1499" t="s">
        <v>45</v>
      </c>
      <c r="D1499" t="s">
        <v>46</v>
      </c>
      <c r="E1499">
        <v>11</v>
      </c>
      <c r="F1499" t="s">
        <v>37</v>
      </c>
      <c r="G1499">
        <v>100</v>
      </c>
      <c r="H1499" t="s">
        <v>27</v>
      </c>
      <c r="I1499" t="s">
        <v>38</v>
      </c>
      <c r="J1499" t="s">
        <v>36</v>
      </c>
      <c r="K1499" t="s">
        <v>30</v>
      </c>
      <c r="L1499" t="s">
        <v>31</v>
      </c>
      <c r="M1499">
        <v>3</v>
      </c>
      <c r="N1499" t="s">
        <v>32</v>
      </c>
      <c r="O1499" t="s">
        <v>33</v>
      </c>
      <c r="P1499">
        <v>10.651300000000001</v>
      </c>
      <c r="Q1499">
        <v>336567.30531299999</v>
      </c>
      <c r="R1499">
        <v>3062995.7577999998</v>
      </c>
      <c r="S1499">
        <v>336575.93640000001</v>
      </c>
      <c r="T1499">
        <v>3063001.9991000001</v>
      </c>
      <c r="U1499">
        <v>1.0651000000000001E-2</v>
      </c>
      <c r="V1499" t="str">
        <f>VLOOKUP(C1499,'Lines LookUp'!$B$1:$C$12,2,0)</f>
        <v>KOT</v>
      </c>
      <c r="W1499" t="str">
        <f>ROUNDUP(Q1499,3)&amp;"-"&amp;ROUNDUP(R1499,3)</f>
        <v>336567.306-3062995.758</v>
      </c>
      <c r="X1499" t="str">
        <f>ROUNDUP(S1499,3)&amp;"-"&amp;ROUNDUP(T1499,3)</f>
        <v>336575.937-3063002</v>
      </c>
      <c r="Y1499">
        <f>VLOOKUP(W1499&amp;"-"&amp;V1499,'Buscoords Workout'!$F:$G,2,0)</f>
        <v>8368</v>
      </c>
      <c r="Z1499">
        <f>VLOOKUP(X1499&amp;"-"&amp;V1499,'Buscoords Workout'!$F:$G,2,0)</f>
        <v>8105</v>
      </c>
      <c r="AA1499" t="b">
        <f>OR(ISNA(Y1499),ISNA(Z1499))</f>
        <v>0</v>
      </c>
    </row>
    <row r="1500" spans="1:27" x14ac:dyDescent="0.25">
      <c r="A1500">
        <v>473</v>
      </c>
      <c r="B1500" t="s">
        <v>24</v>
      </c>
      <c r="C1500" t="s">
        <v>45</v>
      </c>
      <c r="D1500" t="s">
        <v>46</v>
      </c>
      <c r="E1500">
        <v>11</v>
      </c>
      <c r="F1500" t="s">
        <v>37</v>
      </c>
      <c r="G1500">
        <v>100</v>
      </c>
      <c r="H1500" t="s">
        <v>27</v>
      </c>
      <c r="I1500" t="s">
        <v>38</v>
      </c>
      <c r="J1500" t="s">
        <v>36</v>
      </c>
      <c r="K1500" t="s">
        <v>30</v>
      </c>
      <c r="L1500" t="s">
        <v>31</v>
      </c>
      <c r="M1500">
        <v>3</v>
      </c>
      <c r="N1500" t="s">
        <v>32</v>
      </c>
      <c r="O1500" t="s">
        <v>33</v>
      </c>
      <c r="P1500">
        <v>27.274999999999999</v>
      </c>
      <c r="Q1500">
        <v>336575.93640000001</v>
      </c>
      <c r="R1500">
        <v>3063001.9991000001</v>
      </c>
      <c r="S1500">
        <v>336599.75910000002</v>
      </c>
      <c r="T1500">
        <v>3063015.2807999998</v>
      </c>
      <c r="U1500">
        <v>2.7275000000000001E-2</v>
      </c>
      <c r="V1500" t="str">
        <f>VLOOKUP(C1500,'Lines LookUp'!$B$1:$C$12,2,0)</f>
        <v>KOT</v>
      </c>
      <c r="W1500" t="str">
        <f>ROUNDUP(Q1500,3)&amp;"-"&amp;ROUNDUP(R1500,3)</f>
        <v>336575.937-3063002</v>
      </c>
      <c r="X1500" t="str">
        <f>ROUNDUP(S1500,3)&amp;"-"&amp;ROUNDUP(T1500,3)</f>
        <v>336599.76-3063015.281</v>
      </c>
      <c r="Y1500">
        <f>VLOOKUP(W1500&amp;"-"&amp;V1500,'Buscoords Workout'!$F:$G,2,0)</f>
        <v>8105</v>
      </c>
      <c r="Z1500">
        <f>VLOOKUP(X1500&amp;"-"&amp;V1500,'Buscoords Workout'!$F:$G,2,0)</f>
        <v>8106</v>
      </c>
      <c r="AA1500" t="b">
        <f>OR(ISNA(Y1500),ISNA(Z1500))</f>
        <v>0</v>
      </c>
    </row>
    <row r="1501" spans="1:27" x14ac:dyDescent="0.25">
      <c r="A1501">
        <v>474</v>
      </c>
      <c r="B1501" t="s">
        <v>24</v>
      </c>
      <c r="C1501" t="s">
        <v>45</v>
      </c>
      <c r="D1501" t="s">
        <v>46</v>
      </c>
      <c r="E1501">
        <v>11</v>
      </c>
      <c r="F1501" t="s">
        <v>37</v>
      </c>
      <c r="G1501">
        <v>100</v>
      </c>
      <c r="H1501" t="s">
        <v>27</v>
      </c>
      <c r="I1501" t="s">
        <v>38</v>
      </c>
      <c r="J1501" t="s">
        <v>36</v>
      </c>
      <c r="K1501" t="s">
        <v>30</v>
      </c>
      <c r="L1501" t="s">
        <v>31</v>
      </c>
      <c r="M1501">
        <v>3</v>
      </c>
      <c r="N1501" t="s">
        <v>32</v>
      </c>
      <c r="O1501" t="s">
        <v>33</v>
      </c>
      <c r="P1501">
        <v>28.7502</v>
      </c>
      <c r="Q1501">
        <v>336599.75910000002</v>
      </c>
      <c r="R1501">
        <v>3063015.2807999998</v>
      </c>
      <c r="S1501">
        <v>336624.8702</v>
      </c>
      <c r="T1501">
        <v>3063029.281</v>
      </c>
      <c r="U1501">
        <v>2.8750000000000001E-2</v>
      </c>
      <c r="V1501" t="str">
        <f>VLOOKUP(C1501,'Lines LookUp'!$B$1:$C$12,2,0)</f>
        <v>KOT</v>
      </c>
      <c r="W1501" t="str">
        <f>ROUNDUP(Q1501,3)&amp;"-"&amp;ROUNDUP(R1501,3)</f>
        <v>336599.76-3063015.281</v>
      </c>
      <c r="X1501" t="str">
        <f>ROUNDUP(S1501,3)&amp;"-"&amp;ROUNDUP(T1501,3)</f>
        <v>336624.871-3063029.281</v>
      </c>
      <c r="Y1501">
        <f>VLOOKUP(W1501&amp;"-"&amp;V1501,'Buscoords Workout'!$F:$G,2,0)</f>
        <v>8106</v>
      </c>
      <c r="Z1501">
        <f>VLOOKUP(X1501&amp;"-"&amp;V1501,'Buscoords Workout'!$F:$G,2,0)</f>
        <v>8107</v>
      </c>
      <c r="AA1501" t="b">
        <f>OR(ISNA(Y1501),ISNA(Z1501))</f>
        <v>0</v>
      </c>
    </row>
    <row r="1502" spans="1:27" x14ac:dyDescent="0.25">
      <c r="A1502">
        <v>475</v>
      </c>
      <c r="B1502" t="s">
        <v>24</v>
      </c>
      <c r="C1502" t="s">
        <v>45</v>
      </c>
      <c r="D1502" t="s">
        <v>46</v>
      </c>
      <c r="E1502">
        <v>11</v>
      </c>
      <c r="F1502" t="s">
        <v>37</v>
      </c>
      <c r="G1502">
        <v>100</v>
      </c>
      <c r="H1502" t="s">
        <v>27</v>
      </c>
      <c r="I1502" t="s">
        <v>38</v>
      </c>
      <c r="J1502" t="s">
        <v>36</v>
      </c>
      <c r="K1502" t="s">
        <v>30</v>
      </c>
      <c r="L1502" t="s">
        <v>31</v>
      </c>
      <c r="M1502">
        <v>3</v>
      </c>
      <c r="N1502" t="s">
        <v>32</v>
      </c>
      <c r="O1502" t="s">
        <v>33</v>
      </c>
      <c r="P1502">
        <v>16.956900000000001</v>
      </c>
      <c r="Q1502">
        <v>336624.8702</v>
      </c>
      <c r="R1502">
        <v>3063029.281</v>
      </c>
      <c r="S1502">
        <v>336636.158</v>
      </c>
      <c r="T1502">
        <v>3063041.9349000002</v>
      </c>
      <c r="U1502">
        <v>1.6957E-2</v>
      </c>
      <c r="V1502" t="str">
        <f>VLOOKUP(C1502,'Lines LookUp'!$B$1:$C$12,2,0)</f>
        <v>KOT</v>
      </c>
      <c r="W1502" t="str">
        <f>ROUNDUP(Q1502,3)&amp;"-"&amp;ROUNDUP(R1502,3)</f>
        <v>336624.871-3063029.281</v>
      </c>
      <c r="X1502" t="str">
        <f>ROUNDUP(S1502,3)&amp;"-"&amp;ROUNDUP(T1502,3)</f>
        <v>336636.158-3063041.935</v>
      </c>
      <c r="Y1502">
        <f>VLOOKUP(W1502&amp;"-"&amp;V1502,'Buscoords Workout'!$F:$G,2,0)</f>
        <v>8107</v>
      </c>
      <c r="Z1502">
        <f>VLOOKUP(X1502&amp;"-"&amp;V1502,'Buscoords Workout'!$F:$G,2,0)</f>
        <v>8108</v>
      </c>
      <c r="AA1502" t="b">
        <f>OR(ISNA(Y1502),ISNA(Z1502))</f>
        <v>0</v>
      </c>
    </row>
    <row r="1503" spans="1:27" x14ac:dyDescent="0.25">
      <c r="A1503">
        <v>476</v>
      </c>
      <c r="B1503" t="s">
        <v>24</v>
      </c>
      <c r="C1503" t="s">
        <v>45</v>
      </c>
      <c r="D1503" t="s">
        <v>46</v>
      </c>
      <c r="E1503">
        <v>11</v>
      </c>
      <c r="F1503" t="s">
        <v>37</v>
      </c>
      <c r="G1503">
        <v>100</v>
      </c>
      <c r="H1503" t="s">
        <v>27</v>
      </c>
      <c r="I1503" t="s">
        <v>38</v>
      </c>
      <c r="J1503" t="s">
        <v>36</v>
      </c>
      <c r="K1503" t="s">
        <v>30</v>
      </c>
      <c r="L1503" t="s">
        <v>31</v>
      </c>
      <c r="M1503">
        <v>3</v>
      </c>
      <c r="N1503" t="s">
        <v>32</v>
      </c>
      <c r="O1503" t="s">
        <v>33</v>
      </c>
      <c r="P1503">
        <v>11.873200000000001</v>
      </c>
      <c r="Q1503">
        <v>336636.158</v>
      </c>
      <c r="R1503">
        <v>3063041.9349000002</v>
      </c>
      <c r="S1503">
        <v>336638.65460000001</v>
      </c>
      <c r="T1503">
        <v>3063053.5427000001</v>
      </c>
      <c r="U1503">
        <v>1.1873E-2</v>
      </c>
      <c r="V1503" t="str">
        <f>VLOOKUP(C1503,'Lines LookUp'!$B$1:$C$12,2,0)</f>
        <v>KOT</v>
      </c>
      <c r="W1503" t="str">
        <f>ROUNDUP(Q1503,3)&amp;"-"&amp;ROUNDUP(R1503,3)</f>
        <v>336636.158-3063041.935</v>
      </c>
      <c r="X1503" t="str">
        <f>ROUNDUP(S1503,3)&amp;"-"&amp;ROUNDUP(T1503,3)</f>
        <v>336638.655-3063053.543</v>
      </c>
      <c r="Y1503">
        <f>VLOOKUP(W1503&amp;"-"&amp;V1503,'Buscoords Workout'!$F:$G,2,0)</f>
        <v>8108</v>
      </c>
      <c r="Z1503">
        <f>VLOOKUP(X1503&amp;"-"&amp;V1503,'Buscoords Workout'!$F:$G,2,0)</f>
        <v>8109</v>
      </c>
      <c r="AA1503" t="b">
        <f>OR(ISNA(Y1503),ISNA(Z1503))</f>
        <v>0</v>
      </c>
    </row>
    <row r="1504" spans="1:27" x14ac:dyDescent="0.25">
      <c r="A1504">
        <v>477</v>
      </c>
      <c r="B1504" t="s">
        <v>24</v>
      </c>
      <c r="C1504" t="s">
        <v>45</v>
      </c>
      <c r="D1504" t="s">
        <v>46</v>
      </c>
      <c r="E1504">
        <v>11</v>
      </c>
      <c r="F1504" t="s">
        <v>37</v>
      </c>
      <c r="G1504">
        <v>100</v>
      </c>
      <c r="H1504" t="s">
        <v>27</v>
      </c>
      <c r="I1504" t="s">
        <v>38</v>
      </c>
      <c r="J1504" t="s">
        <v>36</v>
      </c>
      <c r="K1504" t="s">
        <v>30</v>
      </c>
      <c r="L1504" t="s">
        <v>31</v>
      </c>
      <c r="M1504">
        <v>3</v>
      </c>
      <c r="N1504" t="s">
        <v>32</v>
      </c>
      <c r="O1504" t="s">
        <v>33</v>
      </c>
      <c r="P1504">
        <v>11.058400000000001</v>
      </c>
      <c r="Q1504">
        <v>336638.65460000001</v>
      </c>
      <c r="R1504">
        <v>3063053.5427000001</v>
      </c>
      <c r="S1504">
        <v>336638.80310000002</v>
      </c>
      <c r="T1504">
        <v>3063064.6000999999</v>
      </c>
      <c r="U1504">
        <v>1.1058E-2</v>
      </c>
      <c r="V1504" t="str">
        <f>VLOOKUP(C1504,'Lines LookUp'!$B$1:$C$12,2,0)</f>
        <v>KOT</v>
      </c>
      <c r="W1504" t="str">
        <f>ROUNDUP(Q1504,3)&amp;"-"&amp;ROUNDUP(R1504,3)</f>
        <v>336638.655-3063053.543</v>
      </c>
      <c r="X1504" t="str">
        <f>ROUNDUP(S1504,3)&amp;"-"&amp;ROUNDUP(T1504,3)</f>
        <v>336638.804-3063064.601</v>
      </c>
      <c r="Y1504">
        <f>VLOOKUP(W1504&amp;"-"&amp;V1504,'Buscoords Workout'!$F:$G,2,0)</f>
        <v>8109</v>
      </c>
      <c r="Z1504">
        <f>VLOOKUP(X1504&amp;"-"&amp;V1504,'Buscoords Workout'!$F:$G,2,0)</f>
        <v>8110</v>
      </c>
      <c r="AA1504" t="b">
        <f>OR(ISNA(Y1504),ISNA(Z1504))</f>
        <v>0</v>
      </c>
    </row>
    <row r="1505" spans="1:27" x14ac:dyDescent="0.25">
      <c r="A1505">
        <v>478</v>
      </c>
      <c r="B1505" t="s">
        <v>24</v>
      </c>
      <c r="C1505" t="s">
        <v>45</v>
      </c>
      <c r="D1505" t="s">
        <v>46</v>
      </c>
      <c r="E1505">
        <v>11</v>
      </c>
      <c r="F1505" t="s">
        <v>37</v>
      </c>
      <c r="G1505">
        <v>100</v>
      </c>
      <c r="H1505" t="s">
        <v>27</v>
      </c>
      <c r="I1505" t="s">
        <v>38</v>
      </c>
      <c r="J1505" t="s">
        <v>36</v>
      </c>
      <c r="K1505" t="s">
        <v>30</v>
      </c>
      <c r="L1505" t="s">
        <v>31</v>
      </c>
      <c r="M1505">
        <v>3</v>
      </c>
      <c r="N1505" t="s">
        <v>32</v>
      </c>
      <c r="O1505" t="s">
        <v>33</v>
      </c>
      <c r="P1505">
        <v>11.6403</v>
      </c>
      <c r="Q1505">
        <v>336638.80310000002</v>
      </c>
      <c r="R1505">
        <v>3063064.6000999999</v>
      </c>
      <c r="S1505">
        <v>336638.9595</v>
      </c>
      <c r="T1505">
        <v>3063076.2393</v>
      </c>
      <c r="U1505">
        <v>1.1639999999999999E-2</v>
      </c>
      <c r="V1505" t="str">
        <f>VLOOKUP(C1505,'Lines LookUp'!$B$1:$C$12,2,0)</f>
        <v>KOT</v>
      </c>
      <c r="W1505" t="str">
        <f>ROUNDUP(Q1505,3)&amp;"-"&amp;ROUNDUP(R1505,3)</f>
        <v>336638.804-3063064.601</v>
      </c>
      <c r="X1505" t="str">
        <f>ROUNDUP(S1505,3)&amp;"-"&amp;ROUNDUP(T1505,3)</f>
        <v>336638.96-3063076.24</v>
      </c>
      <c r="Y1505">
        <f>VLOOKUP(W1505&amp;"-"&amp;V1505,'Buscoords Workout'!$F:$G,2,0)</f>
        <v>8110</v>
      </c>
      <c r="Z1505">
        <f>VLOOKUP(X1505&amp;"-"&amp;V1505,'Buscoords Workout'!$F:$G,2,0)</f>
        <v>8111</v>
      </c>
      <c r="AA1505" t="b">
        <f>OR(ISNA(Y1505),ISNA(Z1505))</f>
        <v>0</v>
      </c>
    </row>
    <row r="1506" spans="1:27" x14ac:dyDescent="0.25">
      <c r="A1506">
        <v>479</v>
      </c>
      <c r="B1506" t="s">
        <v>24</v>
      </c>
      <c r="C1506" t="s">
        <v>45</v>
      </c>
      <c r="D1506" t="s">
        <v>46</v>
      </c>
      <c r="E1506">
        <v>11</v>
      </c>
      <c r="F1506" t="s">
        <v>37</v>
      </c>
      <c r="G1506">
        <v>100</v>
      </c>
      <c r="H1506" t="s">
        <v>27</v>
      </c>
      <c r="I1506" t="s">
        <v>38</v>
      </c>
      <c r="J1506" t="s">
        <v>36</v>
      </c>
      <c r="K1506" t="s">
        <v>30</v>
      </c>
      <c r="L1506" t="s">
        <v>31</v>
      </c>
      <c r="M1506">
        <v>3</v>
      </c>
      <c r="N1506" t="s">
        <v>32</v>
      </c>
      <c r="O1506" t="s">
        <v>33</v>
      </c>
      <c r="P1506">
        <v>13.968400000000001</v>
      </c>
      <c r="Q1506">
        <v>336638.9595</v>
      </c>
      <c r="R1506">
        <v>3063076.2393</v>
      </c>
      <c r="S1506">
        <v>336639.1471</v>
      </c>
      <c r="T1506">
        <v>3063090.2064</v>
      </c>
      <c r="U1506">
        <v>1.3968E-2</v>
      </c>
      <c r="V1506" t="str">
        <f>VLOOKUP(C1506,'Lines LookUp'!$B$1:$C$12,2,0)</f>
        <v>KOT</v>
      </c>
      <c r="W1506" t="str">
        <f>ROUNDUP(Q1506,3)&amp;"-"&amp;ROUNDUP(R1506,3)</f>
        <v>336638.96-3063076.24</v>
      </c>
      <c r="X1506" t="str">
        <f>ROUNDUP(S1506,3)&amp;"-"&amp;ROUNDUP(T1506,3)</f>
        <v>336639.148-3063090.207</v>
      </c>
      <c r="Y1506">
        <f>VLOOKUP(W1506&amp;"-"&amp;V1506,'Buscoords Workout'!$F:$G,2,0)</f>
        <v>8111</v>
      </c>
      <c r="Z1506">
        <f>VLOOKUP(X1506&amp;"-"&amp;V1506,'Buscoords Workout'!$F:$G,2,0)</f>
        <v>8112</v>
      </c>
      <c r="AA1506" t="b">
        <f>OR(ISNA(Y1506),ISNA(Z1506))</f>
        <v>0</v>
      </c>
    </row>
    <row r="1507" spans="1:27" x14ac:dyDescent="0.25">
      <c r="A1507">
        <v>480</v>
      </c>
      <c r="B1507" t="s">
        <v>24</v>
      </c>
      <c r="C1507" t="s">
        <v>45</v>
      </c>
      <c r="D1507" t="s">
        <v>46</v>
      </c>
      <c r="E1507">
        <v>11</v>
      </c>
      <c r="F1507" t="s">
        <v>37</v>
      </c>
      <c r="G1507">
        <v>100</v>
      </c>
      <c r="H1507" t="s">
        <v>27</v>
      </c>
      <c r="I1507" t="s">
        <v>38</v>
      </c>
      <c r="J1507" t="s">
        <v>36</v>
      </c>
      <c r="K1507" t="s">
        <v>30</v>
      </c>
      <c r="L1507" t="s">
        <v>31</v>
      </c>
      <c r="M1507">
        <v>3</v>
      </c>
      <c r="N1507" t="s">
        <v>32</v>
      </c>
      <c r="O1507" t="s">
        <v>33</v>
      </c>
      <c r="P1507">
        <v>9.2806599999999992</v>
      </c>
      <c r="Q1507">
        <v>336639.1471</v>
      </c>
      <c r="R1507">
        <v>3063090.2064</v>
      </c>
      <c r="S1507">
        <v>336636.38370000001</v>
      </c>
      <c r="T1507">
        <v>3063099.0660999999</v>
      </c>
      <c r="U1507">
        <v>9.2809999999999993E-3</v>
      </c>
      <c r="V1507" t="str">
        <f>VLOOKUP(C1507,'Lines LookUp'!$B$1:$C$12,2,0)</f>
        <v>KOT</v>
      </c>
      <c r="W1507" t="str">
        <f>ROUNDUP(Q1507,3)&amp;"-"&amp;ROUNDUP(R1507,3)</f>
        <v>336639.148-3063090.207</v>
      </c>
      <c r="X1507" t="str">
        <f>ROUNDUP(S1507,3)&amp;"-"&amp;ROUNDUP(T1507,3)</f>
        <v>336636.384-3063099.067</v>
      </c>
      <c r="Y1507">
        <f>VLOOKUP(W1507&amp;"-"&amp;V1507,'Buscoords Workout'!$F:$G,2,0)</f>
        <v>8112</v>
      </c>
      <c r="Z1507">
        <f>VLOOKUP(X1507&amp;"-"&amp;V1507,'Buscoords Workout'!$F:$G,2,0)</f>
        <v>8113</v>
      </c>
      <c r="AA1507" t="b">
        <f>OR(ISNA(Y1507),ISNA(Z1507))</f>
        <v>0</v>
      </c>
    </row>
    <row r="1508" spans="1:27" x14ac:dyDescent="0.25">
      <c r="A1508">
        <v>481</v>
      </c>
      <c r="B1508" t="s">
        <v>24</v>
      </c>
      <c r="C1508" t="s">
        <v>45</v>
      </c>
      <c r="D1508" t="s">
        <v>46</v>
      </c>
      <c r="E1508">
        <v>11</v>
      </c>
      <c r="F1508" t="s">
        <v>37</v>
      </c>
      <c r="G1508">
        <v>100</v>
      </c>
      <c r="H1508" t="s">
        <v>27</v>
      </c>
      <c r="I1508" t="s">
        <v>38</v>
      </c>
      <c r="J1508" t="s">
        <v>36</v>
      </c>
      <c r="K1508" t="s">
        <v>30</v>
      </c>
      <c r="L1508" t="s">
        <v>31</v>
      </c>
      <c r="M1508">
        <v>3</v>
      </c>
      <c r="N1508" t="s">
        <v>32</v>
      </c>
      <c r="O1508" t="s">
        <v>33</v>
      </c>
      <c r="P1508">
        <v>15.211</v>
      </c>
      <c r="Q1508">
        <v>336636.38370000001</v>
      </c>
      <c r="R1508">
        <v>3063099.0660999999</v>
      </c>
      <c r="S1508">
        <v>336631.85440000001</v>
      </c>
      <c r="T1508">
        <v>3063113.5871000001</v>
      </c>
      <c r="U1508">
        <v>1.5211000000000001E-2</v>
      </c>
      <c r="V1508" t="str">
        <f>VLOOKUP(C1508,'Lines LookUp'!$B$1:$C$12,2,0)</f>
        <v>KOT</v>
      </c>
      <c r="W1508" t="str">
        <f>ROUNDUP(Q1508,3)&amp;"-"&amp;ROUNDUP(R1508,3)</f>
        <v>336636.384-3063099.067</v>
      </c>
      <c r="X1508" t="str">
        <f>ROUNDUP(S1508,3)&amp;"-"&amp;ROUNDUP(T1508,3)</f>
        <v>336631.855-3063113.588</v>
      </c>
      <c r="Y1508">
        <f>VLOOKUP(W1508&amp;"-"&amp;V1508,'Buscoords Workout'!$F:$G,2,0)</f>
        <v>8113</v>
      </c>
      <c r="Z1508">
        <f>VLOOKUP(X1508&amp;"-"&amp;V1508,'Buscoords Workout'!$F:$G,2,0)</f>
        <v>8114</v>
      </c>
      <c r="AA1508" t="b">
        <f>OR(ISNA(Y1508),ISNA(Z1508))</f>
        <v>0</v>
      </c>
    </row>
    <row r="1509" spans="1:27" x14ac:dyDescent="0.25">
      <c r="A1509">
        <v>482</v>
      </c>
      <c r="B1509" t="s">
        <v>24</v>
      </c>
      <c r="C1509" t="s">
        <v>45</v>
      </c>
      <c r="D1509" t="s">
        <v>46</v>
      </c>
      <c r="E1509">
        <v>11</v>
      </c>
      <c r="F1509" t="s">
        <v>37</v>
      </c>
      <c r="G1509">
        <v>100</v>
      </c>
      <c r="H1509" t="s">
        <v>27</v>
      </c>
      <c r="I1509" t="s">
        <v>38</v>
      </c>
      <c r="J1509" t="s">
        <v>36</v>
      </c>
      <c r="K1509" t="s">
        <v>30</v>
      </c>
      <c r="L1509" t="s">
        <v>31</v>
      </c>
      <c r="M1509">
        <v>3</v>
      </c>
      <c r="N1509" t="s">
        <v>32</v>
      </c>
      <c r="O1509" t="s">
        <v>33</v>
      </c>
      <c r="P1509">
        <v>29.124199999999998</v>
      </c>
      <c r="Q1509">
        <v>336631.85440000001</v>
      </c>
      <c r="R1509">
        <v>3063113.5871000001</v>
      </c>
      <c r="S1509">
        <v>336631.07530000003</v>
      </c>
      <c r="T1509">
        <v>3063142.7009000001</v>
      </c>
      <c r="U1509">
        <v>2.9124000000000001E-2</v>
      </c>
      <c r="V1509" t="str">
        <f>VLOOKUP(C1509,'Lines LookUp'!$B$1:$C$12,2,0)</f>
        <v>KOT</v>
      </c>
      <c r="W1509" t="str">
        <f>ROUNDUP(Q1509,3)&amp;"-"&amp;ROUNDUP(R1509,3)</f>
        <v>336631.855-3063113.588</v>
      </c>
      <c r="X1509" t="str">
        <f>ROUNDUP(S1509,3)&amp;"-"&amp;ROUNDUP(T1509,3)</f>
        <v>336631.076-3063142.701</v>
      </c>
      <c r="Y1509">
        <f>VLOOKUP(W1509&amp;"-"&amp;V1509,'Buscoords Workout'!$F:$G,2,0)</f>
        <v>8114</v>
      </c>
      <c r="Z1509">
        <f>VLOOKUP(X1509&amp;"-"&amp;V1509,'Buscoords Workout'!$F:$G,2,0)</f>
        <v>8115</v>
      </c>
      <c r="AA1509" t="b">
        <f>OR(ISNA(Y1509),ISNA(Z1509))</f>
        <v>0</v>
      </c>
    </row>
    <row r="1510" spans="1:27" x14ac:dyDescent="0.25">
      <c r="A1510">
        <v>483</v>
      </c>
      <c r="B1510" t="s">
        <v>24</v>
      </c>
      <c r="C1510" t="s">
        <v>45</v>
      </c>
      <c r="D1510" t="s">
        <v>46</v>
      </c>
      <c r="E1510">
        <v>11</v>
      </c>
      <c r="F1510" t="s">
        <v>37</v>
      </c>
      <c r="G1510">
        <v>100</v>
      </c>
      <c r="H1510" t="s">
        <v>27</v>
      </c>
      <c r="I1510" t="s">
        <v>38</v>
      </c>
      <c r="J1510" t="s">
        <v>36</v>
      </c>
      <c r="K1510" t="s">
        <v>30</v>
      </c>
      <c r="L1510" t="s">
        <v>31</v>
      </c>
      <c r="M1510">
        <v>3</v>
      </c>
      <c r="N1510" t="s">
        <v>32</v>
      </c>
      <c r="O1510" t="s">
        <v>33</v>
      </c>
      <c r="P1510">
        <v>29.582000000000001</v>
      </c>
      <c r="Q1510">
        <v>336631.07530000003</v>
      </c>
      <c r="R1510">
        <v>3063142.7009000001</v>
      </c>
      <c r="S1510">
        <v>336625.63449999999</v>
      </c>
      <c r="T1510">
        <v>3063171.7782999999</v>
      </c>
      <c r="U1510">
        <v>2.9582000000000001E-2</v>
      </c>
      <c r="V1510" t="str">
        <f>VLOOKUP(C1510,'Lines LookUp'!$B$1:$C$12,2,0)</f>
        <v>KOT</v>
      </c>
      <c r="W1510" t="str">
        <f>ROUNDUP(Q1510,3)&amp;"-"&amp;ROUNDUP(R1510,3)</f>
        <v>336631.076-3063142.701</v>
      </c>
      <c r="X1510" t="str">
        <f>ROUNDUP(S1510,3)&amp;"-"&amp;ROUNDUP(T1510,3)</f>
        <v>336625.635-3063171.779</v>
      </c>
      <c r="Y1510">
        <f>VLOOKUP(W1510&amp;"-"&amp;V1510,'Buscoords Workout'!$F:$G,2,0)</f>
        <v>8115</v>
      </c>
      <c r="Z1510">
        <f>VLOOKUP(X1510&amp;"-"&amp;V1510,'Buscoords Workout'!$F:$G,2,0)</f>
        <v>8116</v>
      </c>
      <c r="AA1510" t="b">
        <f>OR(ISNA(Y1510),ISNA(Z1510))</f>
        <v>0</v>
      </c>
    </row>
    <row r="1511" spans="1:27" x14ac:dyDescent="0.25">
      <c r="A1511">
        <v>484</v>
      </c>
      <c r="B1511" t="s">
        <v>24</v>
      </c>
      <c r="C1511" t="s">
        <v>45</v>
      </c>
      <c r="D1511" t="s">
        <v>46</v>
      </c>
      <c r="E1511">
        <v>11</v>
      </c>
      <c r="F1511" t="s">
        <v>37</v>
      </c>
      <c r="G1511">
        <v>100</v>
      </c>
      <c r="H1511" t="s">
        <v>27</v>
      </c>
      <c r="I1511" t="s">
        <v>38</v>
      </c>
      <c r="J1511" t="s">
        <v>36</v>
      </c>
      <c r="K1511" t="s">
        <v>30</v>
      </c>
      <c r="L1511" t="s">
        <v>31</v>
      </c>
      <c r="M1511">
        <v>3</v>
      </c>
      <c r="N1511" t="s">
        <v>32</v>
      </c>
      <c r="O1511" t="s">
        <v>33</v>
      </c>
      <c r="P1511">
        <v>11.9741</v>
      </c>
      <c r="Q1511">
        <v>336625.63449999999</v>
      </c>
      <c r="R1511">
        <v>3063171.7782999999</v>
      </c>
      <c r="S1511">
        <v>336623.43219999998</v>
      </c>
      <c r="T1511">
        <v>3063183.5480999998</v>
      </c>
      <c r="U1511">
        <v>1.1974E-2</v>
      </c>
      <c r="V1511" t="str">
        <f>VLOOKUP(C1511,'Lines LookUp'!$B$1:$C$12,2,0)</f>
        <v>KOT</v>
      </c>
      <c r="W1511" t="str">
        <f>ROUNDUP(Q1511,3)&amp;"-"&amp;ROUNDUP(R1511,3)</f>
        <v>336625.635-3063171.779</v>
      </c>
      <c r="X1511" t="str">
        <f>ROUNDUP(S1511,3)&amp;"-"&amp;ROUNDUP(T1511,3)</f>
        <v>336623.433-3063183.549</v>
      </c>
      <c r="Y1511">
        <f>VLOOKUP(W1511&amp;"-"&amp;V1511,'Buscoords Workout'!$F:$G,2,0)</f>
        <v>8116</v>
      </c>
      <c r="Z1511">
        <f>VLOOKUP(X1511&amp;"-"&amp;V1511,'Buscoords Workout'!$F:$G,2,0)</f>
        <v>8117</v>
      </c>
      <c r="AA1511" t="b">
        <f>OR(ISNA(Y1511),ISNA(Z1511))</f>
        <v>0</v>
      </c>
    </row>
    <row r="1512" spans="1:27" x14ac:dyDescent="0.25">
      <c r="A1512">
        <v>485</v>
      </c>
      <c r="B1512" t="s">
        <v>24</v>
      </c>
      <c r="C1512" t="s">
        <v>45</v>
      </c>
      <c r="D1512" t="s">
        <v>46</v>
      </c>
      <c r="E1512">
        <v>11</v>
      </c>
      <c r="F1512" t="s">
        <v>37</v>
      </c>
      <c r="G1512">
        <v>100</v>
      </c>
      <c r="H1512" t="s">
        <v>27</v>
      </c>
      <c r="I1512" t="s">
        <v>38</v>
      </c>
      <c r="J1512" t="s">
        <v>36</v>
      </c>
      <c r="K1512" t="s">
        <v>30</v>
      </c>
      <c r="L1512" t="s">
        <v>31</v>
      </c>
      <c r="M1512">
        <v>3</v>
      </c>
      <c r="N1512" t="s">
        <v>32</v>
      </c>
      <c r="O1512" t="s">
        <v>33</v>
      </c>
      <c r="P1512">
        <v>22.7058</v>
      </c>
      <c r="Q1512">
        <v>336623.43219999998</v>
      </c>
      <c r="R1512">
        <v>3063183.5480999998</v>
      </c>
      <c r="S1512">
        <v>336624.3222</v>
      </c>
      <c r="T1512">
        <v>3063206.2365000001</v>
      </c>
      <c r="U1512">
        <v>2.2706E-2</v>
      </c>
      <c r="V1512" t="str">
        <f>VLOOKUP(C1512,'Lines LookUp'!$B$1:$C$12,2,0)</f>
        <v>KOT</v>
      </c>
      <c r="W1512" t="str">
        <f>ROUNDUP(Q1512,3)&amp;"-"&amp;ROUNDUP(R1512,3)</f>
        <v>336623.433-3063183.549</v>
      </c>
      <c r="X1512" t="str">
        <f>ROUNDUP(S1512,3)&amp;"-"&amp;ROUNDUP(T1512,3)</f>
        <v>336624.323-3063206.237</v>
      </c>
      <c r="Y1512">
        <f>VLOOKUP(W1512&amp;"-"&amp;V1512,'Buscoords Workout'!$F:$G,2,0)</f>
        <v>8117</v>
      </c>
      <c r="Z1512">
        <f>VLOOKUP(X1512&amp;"-"&amp;V1512,'Buscoords Workout'!$F:$G,2,0)</f>
        <v>8118</v>
      </c>
      <c r="AA1512" t="b">
        <f>OR(ISNA(Y1512),ISNA(Z1512))</f>
        <v>0</v>
      </c>
    </row>
    <row r="1513" spans="1:27" x14ac:dyDescent="0.25">
      <c r="A1513">
        <v>486</v>
      </c>
      <c r="B1513" t="s">
        <v>24</v>
      </c>
      <c r="C1513" t="s">
        <v>45</v>
      </c>
      <c r="D1513" t="s">
        <v>46</v>
      </c>
      <c r="E1513">
        <v>11</v>
      </c>
      <c r="F1513" t="s">
        <v>37</v>
      </c>
      <c r="G1513">
        <v>100</v>
      </c>
      <c r="H1513" t="s">
        <v>27</v>
      </c>
      <c r="I1513" t="s">
        <v>38</v>
      </c>
      <c r="J1513" t="s">
        <v>36</v>
      </c>
      <c r="K1513" t="s">
        <v>30</v>
      </c>
      <c r="L1513" t="s">
        <v>31</v>
      </c>
      <c r="M1513">
        <v>3</v>
      </c>
      <c r="N1513" t="s">
        <v>32</v>
      </c>
      <c r="O1513" t="s">
        <v>33</v>
      </c>
      <c r="P1513">
        <v>10.489699999999999</v>
      </c>
      <c r="Q1513">
        <v>336624.3222</v>
      </c>
      <c r="R1513">
        <v>3063206.2365000001</v>
      </c>
      <c r="S1513">
        <v>336634.23359999998</v>
      </c>
      <c r="T1513">
        <v>3063202.8015999999</v>
      </c>
      <c r="U1513">
        <v>1.0489999999999999E-2</v>
      </c>
      <c r="V1513" t="str">
        <f>VLOOKUP(C1513,'Lines LookUp'!$B$1:$C$12,2,0)</f>
        <v>KOT</v>
      </c>
      <c r="W1513" t="str">
        <f>ROUNDUP(Q1513,3)&amp;"-"&amp;ROUNDUP(R1513,3)</f>
        <v>336624.323-3063206.237</v>
      </c>
      <c r="X1513" t="str">
        <f>ROUNDUP(S1513,3)&amp;"-"&amp;ROUNDUP(T1513,3)</f>
        <v>336634.234-3063202.802</v>
      </c>
      <c r="Y1513">
        <f>VLOOKUP(W1513&amp;"-"&amp;V1513,'Buscoords Workout'!$F:$G,2,0)</f>
        <v>8118</v>
      </c>
      <c r="Z1513">
        <f>VLOOKUP(X1513&amp;"-"&amp;V1513,'Buscoords Workout'!$F:$G,2,0)</f>
        <v>8119</v>
      </c>
      <c r="AA1513" t="b">
        <f>OR(ISNA(Y1513),ISNA(Z1513))</f>
        <v>0</v>
      </c>
    </row>
    <row r="1514" spans="1:27" x14ac:dyDescent="0.25">
      <c r="A1514">
        <v>487</v>
      </c>
      <c r="B1514" t="s">
        <v>24</v>
      </c>
      <c r="C1514" t="s">
        <v>45</v>
      </c>
      <c r="D1514" t="s">
        <v>46</v>
      </c>
      <c r="E1514">
        <v>11</v>
      </c>
      <c r="F1514" t="s">
        <v>37</v>
      </c>
      <c r="G1514">
        <v>100</v>
      </c>
      <c r="H1514" t="s">
        <v>27</v>
      </c>
      <c r="I1514" t="s">
        <v>38</v>
      </c>
      <c r="J1514" t="s">
        <v>36</v>
      </c>
      <c r="K1514" t="s">
        <v>30</v>
      </c>
      <c r="L1514" t="s">
        <v>31</v>
      </c>
      <c r="M1514">
        <v>3</v>
      </c>
      <c r="N1514" t="s">
        <v>32</v>
      </c>
      <c r="O1514" t="s">
        <v>33</v>
      </c>
      <c r="P1514">
        <v>4.3041</v>
      </c>
      <c r="Q1514">
        <v>336634.23359999998</v>
      </c>
      <c r="R1514">
        <v>3063202.8015999999</v>
      </c>
      <c r="S1514">
        <v>336638.30040000001</v>
      </c>
      <c r="T1514">
        <v>3063201.3922000001</v>
      </c>
      <c r="U1514">
        <v>4.3039999999999997E-3</v>
      </c>
      <c r="V1514" t="str">
        <f>VLOOKUP(C1514,'Lines LookUp'!$B$1:$C$12,2,0)</f>
        <v>KOT</v>
      </c>
      <c r="W1514" t="str">
        <f>ROUNDUP(Q1514,3)&amp;"-"&amp;ROUNDUP(R1514,3)</f>
        <v>336634.234-3063202.802</v>
      </c>
      <c r="X1514" t="str">
        <f>ROUNDUP(S1514,3)&amp;"-"&amp;ROUNDUP(T1514,3)</f>
        <v>336638.301-3063201.393</v>
      </c>
      <c r="Y1514">
        <f>VLOOKUP(W1514&amp;"-"&amp;V1514,'Buscoords Workout'!$F:$G,2,0)</f>
        <v>8119</v>
      </c>
      <c r="Z1514">
        <f>VLOOKUP(X1514&amp;"-"&amp;V1514,'Buscoords Workout'!$F:$G,2,0)</f>
        <v>8120</v>
      </c>
      <c r="AA1514" t="b">
        <f>OR(ISNA(Y1514),ISNA(Z1514))</f>
        <v>0</v>
      </c>
    </row>
    <row r="1515" spans="1:27" x14ac:dyDescent="0.25">
      <c r="A1515">
        <v>488</v>
      </c>
      <c r="B1515" t="s">
        <v>24</v>
      </c>
      <c r="C1515" t="s">
        <v>45</v>
      </c>
      <c r="D1515" t="s">
        <v>46</v>
      </c>
      <c r="E1515">
        <v>11</v>
      </c>
      <c r="F1515" t="s">
        <v>37</v>
      </c>
      <c r="G1515">
        <v>100</v>
      </c>
      <c r="H1515" t="s">
        <v>27</v>
      </c>
      <c r="I1515" t="s">
        <v>38</v>
      </c>
      <c r="J1515" t="s">
        <v>36</v>
      </c>
      <c r="K1515" t="s">
        <v>30</v>
      </c>
      <c r="L1515" t="s">
        <v>31</v>
      </c>
      <c r="M1515">
        <v>3</v>
      </c>
      <c r="N1515" t="s">
        <v>32</v>
      </c>
      <c r="O1515" t="s">
        <v>33</v>
      </c>
      <c r="P1515">
        <v>29.254000000000001</v>
      </c>
      <c r="Q1515">
        <v>336638.30040000001</v>
      </c>
      <c r="R1515">
        <v>3063201.3922000001</v>
      </c>
      <c r="S1515">
        <v>336666.88880000002</v>
      </c>
      <c r="T1515">
        <v>3063195.1875</v>
      </c>
      <c r="U1515">
        <v>2.9253999999999999E-2</v>
      </c>
      <c r="V1515" t="str">
        <f>VLOOKUP(C1515,'Lines LookUp'!$B$1:$C$12,2,0)</f>
        <v>KOT</v>
      </c>
      <c r="W1515" t="str">
        <f>ROUNDUP(Q1515,3)&amp;"-"&amp;ROUNDUP(R1515,3)</f>
        <v>336638.301-3063201.393</v>
      </c>
      <c r="X1515" t="str">
        <f>ROUNDUP(S1515,3)&amp;"-"&amp;ROUNDUP(T1515,3)</f>
        <v>336666.889-3063195.188</v>
      </c>
      <c r="Y1515">
        <f>VLOOKUP(W1515&amp;"-"&amp;V1515,'Buscoords Workout'!$F:$G,2,0)</f>
        <v>8120</v>
      </c>
      <c r="Z1515">
        <f>VLOOKUP(X1515&amp;"-"&amp;V1515,'Buscoords Workout'!$F:$G,2,0)</f>
        <v>8121</v>
      </c>
      <c r="AA1515" t="b">
        <f>OR(ISNA(Y1515),ISNA(Z1515))</f>
        <v>0</v>
      </c>
    </row>
    <row r="1516" spans="1:27" x14ac:dyDescent="0.25">
      <c r="A1516">
        <v>489</v>
      </c>
      <c r="B1516" t="s">
        <v>24</v>
      </c>
      <c r="C1516" t="s">
        <v>45</v>
      </c>
      <c r="D1516" t="s">
        <v>46</v>
      </c>
      <c r="E1516">
        <v>11</v>
      </c>
      <c r="F1516" t="s">
        <v>37</v>
      </c>
      <c r="G1516">
        <v>100</v>
      </c>
      <c r="H1516" t="s">
        <v>27</v>
      </c>
      <c r="I1516" t="s">
        <v>38</v>
      </c>
      <c r="J1516" t="s">
        <v>36</v>
      </c>
      <c r="K1516" t="s">
        <v>30</v>
      </c>
      <c r="L1516" t="s">
        <v>31</v>
      </c>
      <c r="M1516">
        <v>3</v>
      </c>
      <c r="N1516" t="s">
        <v>32</v>
      </c>
      <c r="O1516" t="s">
        <v>33</v>
      </c>
      <c r="P1516">
        <v>26.328900000000001</v>
      </c>
      <c r="Q1516">
        <v>336666.88880000002</v>
      </c>
      <c r="R1516">
        <v>3063195.1875</v>
      </c>
      <c r="S1516">
        <v>336693.21529999998</v>
      </c>
      <c r="T1516">
        <v>3063194.8339</v>
      </c>
      <c r="U1516">
        <v>2.6329000000000002E-2</v>
      </c>
      <c r="V1516" t="str">
        <f>VLOOKUP(C1516,'Lines LookUp'!$B$1:$C$12,2,0)</f>
        <v>KOT</v>
      </c>
      <c r="W1516" t="str">
        <f>ROUNDUP(Q1516,3)&amp;"-"&amp;ROUNDUP(R1516,3)</f>
        <v>336666.889-3063195.188</v>
      </c>
      <c r="X1516" t="str">
        <f>ROUNDUP(S1516,3)&amp;"-"&amp;ROUNDUP(T1516,3)</f>
        <v>336693.216-3063194.834</v>
      </c>
      <c r="Y1516">
        <f>VLOOKUP(W1516&amp;"-"&amp;V1516,'Buscoords Workout'!$F:$G,2,0)</f>
        <v>8121</v>
      </c>
      <c r="Z1516">
        <f>VLOOKUP(X1516&amp;"-"&amp;V1516,'Buscoords Workout'!$F:$G,2,0)</f>
        <v>8122</v>
      </c>
      <c r="AA1516" t="b">
        <f>OR(ISNA(Y1516),ISNA(Z1516))</f>
        <v>0</v>
      </c>
    </row>
    <row r="1517" spans="1:27" x14ac:dyDescent="0.25">
      <c r="A1517">
        <v>490</v>
      </c>
      <c r="B1517" t="s">
        <v>24</v>
      </c>
      <c r="C1517" t="s">
        <v>45</v>
      </c>
      <c r="D1517" t="s">
        <v>46</v>
      </c>
      <c r="E1517">
        <v>11</v>
      </c>
      <c r="F1517" t="s">
        <v>37</v>
      </c>
      <c r="G1517">
        <v>100</v>
      </c>
      <c r="H1517" t="s">
        <v>27</v>
      </c>
      <c r="I1517" t="s">
        <v>38</v>
      </c>
      <c r="J1517" t="s">
        <v>36</v>
      </c>
      <c r="K1517" t="s">
        <v>30</v>
      </c>
      <c r="L1517" t="s">
        <v>31</v>
      </c>
      <c r="M1517">
        <v>3</v>
      </c>
      <c r="N1517" t="s">
        <v>32</v>
      </c>
      <c r="O1517" t="s">
        <v>33</v>
      </c>
      <c r="P1517">
        <v>23.403500000000001</v>
      </c>
      <c r="Q1517">
        <v>336693.21529999998</v>
      </c>
      <c r="R1517">
        <v>3063194.8339</v>
      </c>
      <c r="S1517">
        <v>336716.61670000001</v>
      </c>
      <c r="T1517">
        <v>3063194.5196000002</v>
      </c>
      <c r="U1517">
        <v>2.3404000000000001E-2</v>
      </c>
      <c r="V1517" t="str">
        <f>VLOOKUP(C1517,'Lines LookUp'!$B$1:$C$12,2,0)</f>
        <v>KOT</v>
      </c>
      <c r="W1517" t="str">
        <f>ROUNDUP(Q1517,3)&amp;"-"&amp;ROUNDUP(R1517,3)</f>
        <v>336693.216-3063194.834</v>
      </c>
      <c r="X1517" t="str">
        <f>ROUNDUP(S1517,3)&amp;"-"&amp;ROUNDUP(T1517,3)</f>
        <v>336716.617-3063194.52</v>
      </c>
      <c r="Y1517">
        <f>VLOOKUP(W1517&amp;"-"&amp;V1517,'Buscoords Workout'!$F:$G,2,0)</f>
        <v>8122</v>
      </c>
      <c r="Z1517">
        <f>VLOOKUP(X1517&amp;"-"&amp;V1517,'Buscoords Workout'!$F:$G,2,0)</f>
        <v>8123</v>
      </c>
      <c r="AA1517" t="b">
        <f>OR(ISNA(Y1517),ISNA(Z1517))</f>
        <v>0</v>
      </c>
    </row>
    <row r="1518" spans="1:27" x14ac:dyDescent="0.25">
      <c r="A1518">
        <v>491</v>
      </c>
      <c r="B1518" t="s">
        <v>24</v>
      </c>
      <c r="C1518" t="s">
        <v>45</v>
      </c>
      <c r="D1518" t="s">
        <v>46</v>
      </c>
      <c r="E1518">
        <v>11</v>
      </c>
      <c r="F1518" t="s">
        <v>37</v>
      </c>
      <c r="G1518">
        <v>100</v>
      </c>
      <c r="H1518" t="s">
        <v>27</v>
      </c>
      <c r="I1518" t="s">
        <v>38</v>
      </c>
      <c r="J1518" t="s">
        <v>36</v>
      </c>
      <c r="K1518" t="s">
        <v>30</v>
      </c>
      <c r="L1518" t="s">
        <v>31</v>
      </c>
      <c r="M1518">
        <v>3</v>
      </c>
      <c r="N1518" t="s">
        <v>32</v>
      </c>
      <c r="O1518" t="s">
        <v>33</v>
      </c>
      <c r="P1518">
        <v>112.52200000000001</v>
      </c>
      <c r="Q1518">
        <v>337215.03399999999</v>
      </c>
      <c r="R1518">
        <v>3062901.4591000001</v>
      </c>
      <c r="S1518">
        <v>337226.70189999999</v>
      </c>
      <c r="T1518">
        <v>3062789.5441000001</v>
      </c>
      <c r="U1518">
        <v>0.112522</v>
      </c>
      <c r="V1518" t="str">
        <f>VLOOKUP(C1518,'Lines LookUp'!$B$1:$C$12,2,0)</f>
        <v>KOT</v>
      </c>
      <c r="W1518" t="str">
        <f>ROUNDUP(Q1518,3)&amp;"-"&amp;ROUNDUP(R1518,3)</f>
        <v>337215.034-3062901.46</v>
      </c>
      <c r="X1518" t="str">
        <f>ROUNDUP(S1518,3)&amp;"-"&amp;ROUNDUP(T1518,3)</f>
        <v>337226.702-3062789.545</v>
      </c>
      <c r="Y1518">
        <f>VLOOKUP(W1518&amp;"-"&amp;V1518,'Buscoords Workout'!$F:$G,2,0)</f>
        <v>8124</v>
      </c>
      <c r="Z1518">
        <f>VLOOKUP(X1518&amp;"-"&amp;V1518,'Buscoords Workout'!$F:$G,2,0)</f>
        <v>8125</v>
      </c>
      <c r="AA1518" t="b">
        <f>OR(ISNA(Y1518),ISNA(Z1518))</f>
        <v>0</v>
      </c>
    </row>
    <row r="1519" spans="1:27" x14ac:dyDescent="0.25">
      <c r="A1519">
        <v>492</v>
      </c>
      <c r="B1519" t="s">
        <v>24</v>
      </c>
      <c r="C1519" t="s">
        <v>45</v>
      </c>
      <c r="D1519" t="s">
        <v>46</v>
      </c>
      <c r="E1519">
        <v>11</v>
      </c>
      <c r="F1519" t="s">
        <v>37</v>
      </c>
      <c r="G1519">
        <v>100</v>
      </c>
      <c r="H1519" t="s">
        <v>27</v>
      </c>
      <c r="I1519" t="s">
        <v>38</v>
      </c>
      <c r="J1519" t="s">
        <v>36</v>
      </c>
      <c r="K1519" t="s">
        <v>30</v>
      </c>
      <c r="L1519" t="s">
        <v>31</v>
      </c>
      <c r="M1519">
        <v>3</v>
      </c>
      <c r="N1519" t="s">
        <v>32</v>
      </c>
      <c r="O1519" t="s">
        <v>33</v>
      </c>
      <c r="P1519">
        <v>64.119399999999999</v>
      </c>
      <c r="Q1519">
        <v>337226.70189999999</v>
      </c>
      <c r="R1519">
        <v>3062789.5441000001</v>
      </c>
      <c r="S1519">
        <v>337222.3346</v>
      </c>
      <c r="T1519">
        <v>3062725.5735999998</v>
      </c>
      <c r="U1519">
        <v>6.4118999999999995E-2</v>
      </c>
      <c r="V1519" t="str">
        <f>VLOOKUP(C1519,'Lines LookUp'!$B$1:$C$12,2,0)</f>
        <v>KOT</v>
      </c>
      <c r="W1519" t="str">
        <f>ROUNDUP(Q1519,3)&amp;"-"&amp;ROUNDUP(R1519,3)</f>
        <v>337226.702-3062789.545</v>
      </c>
      <c r="X1519" t="str">
        <f>ROUNDUP(S1519,3)&amp;"-"&amp;ROUNDUP(T1519,3)</f>
        <v>337222.335-3062725.574</v>
      </c>
      <c r="Y1519">
        <f>VLOOKUP(W1519&amp;"-"&amp;V1519,'Buscoords Workout'!$F:$G,2,0)</f>
        <v>8125</v>
      </c>
      <c r="Z1519">
        <f>VLOOKUP(X1519&amp;"-"&amp;V1519,'Buscoords Workout'!$F:$G,2,0)</f>
        <v>8126</v>
      </c>
      <c r="AA1519" t="b">
        <f>OR(ISNA(Y1519),ISNA(Z1519))</f>
        <v>0</v>
      </c>
    </row>
    <row r="1520" spans="1:27" x14ac:dyDescent="0.25">
      <c r="A1520">
        <v>493</v>
      </c>
      <c r="B1520" t="s">
        <v>24</v>
      </c>
      <c r="C1520" t="s">
        <v>45</v>
      </c>
      <c r="D1520" t="s">
        <v>46</v>
      </c>
      <c r="E1520">
        <v>11</v>
      </c>
      <c r="F1520" t="s">
        <v>37</v>
      </c>
      <c r="G1520">
        <v>100</v>
      </c>
      <c r="H1520" t="s">
        <v>27</v>
      </c>
      <c r="I1520" t="s">
        <v>38</v>
      </c>
      <c r="J1520" t="s">
        <v>36</v>
      </c>
      <c r="K1520" t="s">
        <v>30</v>
      </c>
      <c r="L1520" t="s">
        <v>31</v>
      </c>
      <c r="M1520">
        <v>3</v>
      </c>
      <c r="N1520" t="s">
        <v>32</v>
      </c>
      <c r="O1520" t="s">
        <v>33</v>
      </c>
      <c r="P1520">
        <v>4.9528800000000004</v>
      </c>
      <c r="Q1520">
        <v>337222.3346</v>
      </c>
      <c r="R1520">
        <v>3062725.5735999998</v>
      </c>
      <c r="S1520">
        <v>337217.92030100001</v>
      </c>
      <c r="T1520">
        <v>3062723.3275000001</v>
      </c>
      <c r="U1520">
        <v>4.9529999999999999E-3</v>
      </c>
      <c r="V1520" t="str">
        <f>VLOOKUP(C1520,'Lines LookUp'!$B$1:$C$12,2,0)</f>
        <v>KOT</v>
      </c>
      <c r="W1520" t="str">
        <f>ROUNDUP(Q1520,3)&amp;"-"&amp;ROUNDUP(R1520,3)</f>
        <v>337222.335-3062725.574</v>
      </c>
      <c r="X1520" t="str">
        <f>ROUNDUP(S1520,3)&amp;"-"&amp;ROUNDUP(T1520,3)</f>
        <v>337217.921-3062723.328</v>
      </c>
      <c r="Y1520">
        <f>VLOOKUP(W1520&amp;"-"&amp;V1520,'Buscoords Workout'!$F:$G,2,0)</f>
        <v>8126</v>
      </c>
      <c r="Z1520">
        <f>VLOOKUP(X1520&amp;"-"&amp;V1520,'Buscoords Workout'!$F:$G,2,0)</f>
        <v>8161</v>
      </c>
      <c r="AA1520" t="b">
        <f>OR(ISNA(Y1520),ISNA(Z1520))</f>
        <v>0</v>
      </c>
    </row>
    <row r="1521" spans="1:27" x14ac:dyDescent="0.25">
      <c r="A1521">
        <v>494</v>
      </c>
      <c r="B1521" t="s">
        <v>24</v>
      </c>
      <c r="C1521" t="s">
        <v>45</v>
      </c>
      <c r="D1521" t="s">
        <v>46</v>
      </c>
      <c r="E1521">
        <v>11</v>
      </c>
      <c r="F1521" t="s">
        <v>37</v>
      </c>
      <c r="G1521">
        <v>100</v>
      </c>
      <c r="H1521" t="s">
        <v>27</v>
      </c>
      <c r="I1521" t="s">
        <v>38</v>
      </c>
      <c r="J1521" t="s">
        <v>36</v>
      </c>
      <c r="K1521" t="s">
        <v>30</v>
      </c>
      <c r="L1521" t="s">
        <v>31</v>
      </c>
      <c r="M1521">
        <v>3</v>
      </c>
      <c r="N1521" t="s">
        <v>32</v>
      </c>
      <c r="O1521" t="s">
        <v>33</v>
      </c>
      <c r="P1521">
        <v>15.105399999999999</v>
      </c>
      <c r="Q1521">
        <v>337217.92030100001</v>
      </c>
      <c r="R1521">
        <v>3062723.3275000001</v>
      </c>
      <c r="S1521">
        <v>337204.45750000002</v>
      </c>
      <c r="T1521">
        <v>3062716.4772999999</v>
      </c>
      <c r="U1521">
        <v>1.5105E-2</v>
      </c>
      <c r="V1521" t="str">
        <f>VLOOKUP(C1521,'Lines LookUp'!$B$1:$C$12,2,0)</f>
        <v>KOT</v>
      </c>
      <c r="W1521" t="str">
        <f>ROUNDUP(Q1521,3)&amp;"-"&amp;ROUNDUP(R1521,3)</f>
        <v>337217.921-3062723.328</v>
      </c>
      <c r="X1521" t="str">
        <f>ROUNDUP(S1521,3)&amp;"-"&amp;ROUNDUP(T1521,3)</f>
        <v>337204.458-3062716.478</v>
      </c>
      <c r="Y1521">
        <f>VLOOKUP(W1521&amp;"-"&amp;V1521,'Buscoords Workout'!$F:$G,2,0)</f>
        <v>8161</v>
      </c>
      <c r="Z1521">
        <f>VLOOKUP(X1521&amp;"-"&amp;V1521,'Buscoords Workout'!$F:$G,2,0)</f>
        <v>8127</v>
      </c>
      <c r="AA1521" t="b">
        <f>OR(ISNA(Y1521),ISNA(Z1521))</f>
        <v>0</v>
      </c>
    </row>
    <row r="1522" spans="1:27" x14ac:dyDescent="0.25">
      <c r="A1522">
        <v>495</v>
      </c>
      <c r="B1522" t="s">
        <v>24</v>
      </c>
      <c r="C1522" t="s">
        <v>45</v>
      </c>
      <c r="D1522" t="s">
        <v>46</v>
      </c>
      <c r="E1522">
        <v>11</v>
      </c>
      <c r="F1522" t="s">
        <v>37</v>
      </c>
      <c r="G1522">
        <v>100</v>
      </c>
      <c r="H1522" t="s">
        <v>27</v>
      </c>
      <c r="I1522" t="s">
        <v>38</v>
      </c>
      <c r="J1522" t="s">
        <v>36</v>
      </c>
      <c r="K1522" t="s">
        <v>30</v>
      </c>
      <c r="L1522" t="s">
        <v>31</v>
      </c>
      <c r="M1522">
        <v>3</v>
      </c>
      <c r="N1522" t="s">
        <v>32</v>
      </c>
      <c r="O1522" t="s">
        <v>33</v>
      </c>
      <c r="P1522">
        <v>16.2803</v>
      </c>
      <c r="Q1522">
        <v>337204.45750000002</v>
      </c>
      <c r="R1522">
        <v>3062716.4772999999</v>
      </c>
      <c r="S1522">
        <v>337189.94749699999</v>
      </c>
      <c r="T1522">
        <v>3062709.0943100001</v>
      </c>
      <c r="U1522">
        <v>1.6279999999999999E-2</v>
      </c>
      <c r="V1522" t="str">
        <f>VLOOKUP(C1522,'Lines LookUp'!$B$1:$C$12,2,0)</f>
        <v>KOT</v>
      </c>
      <c r="W1522" t="str">
        <f>ROUNDUP(Q1522,3)&amp;"-"&amp;ROUNDUP(R1522,3)</f>
        <v>337204.458-3062716.478</v>
      </c>
      <c r="X1522" t="str">
        <f>ROUNDUP(S1522,3)&amp;"-"&amp;ROUNDUP(T1522,3)</f>
        <v>337189.948-3062709.095</v>
      </c>
      <c r="Y1522">
        <f>VLOOKUP(W1522&amp;"-"&amp;V1522,'Buscoords Workout'!$F:$G,2,0)</f>
        <v>8127</v>
      </c>
      <c r="Z1522">
        <f>VLOOKUP(X1522&amp;"-"&amp;V1522,'Buscoords Workout'!$F:$G,2,0)</f>
        <v>8001</v>
      </c>
      <c r="AA1522" t="b">
        <f>OR(ISNA(Y1522),ISNA(Z1522))</f>
        <v>0</v>
      </c>
    </row>
    <row r="1523" spans="1:27" x14ac:dyDescent="0.25">
      <c r="A1523">
        <v>496</v>
      </c>
      <c r="B1523" t="s">
        <v>24</v>
      </c>
      <c r="C1523" t="s">
        <v>45</v>
      </c>
      <c r="D1523" t="s">
        <v>46</v>
      </c>
      <c r="E1523">
        <v>11</v>
      </c>
      <c r="F1523" t="s">
        <v>37</v>
      </c>
      <c r="G1523">
        <v>100</v>
      </c>
      <c r="H1523" t="s">
        <v>27</v>
      </c>
      <c r="I1523" t="s">
        <v>38</v>
      </c>
      <c r="J1523" t="s">
        <v>36</v>
      </c>
      <c r="K1523" t="s">
        <v>30</v>
      </c>
      <c r="L1523" t="s">
        <v>31</v>
      </c>
      <c r="M1523">
        <v>3</v>
      </c>
      <c r="N1523" t="s">
        <v>32</v>
      </c>
      <c r="O1523" t="s">
        <v>33</v>
      </c>
      <c r="P1523">
        <v>56.209400000000002</v>
      </c>
      <c r="Q1523">
        <v>337189.94749699999</v>
      </c>
      <c r="R1523">
        <v>3062709.0943100001</v>
      </c>
      <c r="S1523">
        <v>337139.85029999999</v>
      </c>
      <c r="T1523">
        <v>3062683.6038000002</v>
      </c>
      <c r="U1523">
        <v>5.6209000000000002E-2</v>
      </c>
      <c r="V1523" t="str">
        <f>VLOOKUP(C1523,'Lines LookUp'!$B$1:$C$12,2,0)</f>
        <v>KOT</v>
      </c>
      <c r="W1523" t="str">
        <f>ROUNDUP(Q1523,3)&amp;"-"&amp;ROUNDUP(R1523,3)</f>
        <v>337189.948-3062709.095</v>
      </c>
      <c r="X1523" t="str">
        <f>ROUNDUP(S1523,3)&amp;"-"&amp;ROUNDUP(T1523,3)</f>
        <v>337139.851-3062683.604</v>
      </c>
      <c r="Y1523">
        <f>VLOOKUP(W1523&amp;"-"&amp;V1523,'Buscoords Workout'!$F:$G,2,0)</f>
        <v>8001</v>
      </c>
      <c r="Z1523">
        <f>VLOOKUP(X1523&amp;"-"&amp;V1523,'Buscoords Workout'!$F:$G,2,0)</f>
        <v>8128</v>
      </c>
      <c r="AA1523" t="b">
        <f>OR(ISNA(Y1523),ISNA(Z1523))</f>
        <v>0</v>
      </c>
    </row>
    <row r="1524" spans="1:27" x14ac:dyDescent="0.25">
      <c r="A1524">
        <v>497</v>
      </c>
      <c r="B1524" t="s">
        <v>24</v>
      </c>
      <c r="C1524" t="s">
        <v>45</v>
      </c>
      <c r="D1524" t="s">
        <v>46</v>
      </c>
      <c r="E1524">
        <v>11</v>
      </c>
      <c r="F1524" t="s">
        <v>37</v>
      </c>
      <c r="G1524">
        <v>100</v>
      </c>
      <c r="H1524" t="s">
        <v>27</v>
      </c>
      <c r="I1524" t="s">
        <v>38</v>
      </c>
      <c r="J1524" t="s">
        <v>36</v>
      </c>
      <c r="K1524" t="s">
        <v>30</v>
      </c>
      <c r="L1524" t="s">
        <v>31</v>
      </c>
      <c r="M1524">
        <v>3</v>
      </c>
      <c r="N1524" t="s">
        <v>32</v>
      </c>
      <c r="O1524" t="s">
        <v>33</v>
      </c>
      <c r="P1524">
        <v>143.30199999999999</v>
      </c>
      <c r="Q1524">
        <v>337139.85029999999</v>
      </c>
      <c r="R1524">
        <v>3062683.6038000002</v>
      </c>
      <c r="S1524">
        <v>337021.21370399999</v>
      </c>
      <c r="T1524">
        <v>3062603.2246900001</v>
      </c>
      <c r="U1524">
        <v>0.14330200000000001</v>
      </c>
      <c r="V1524" t="str">
        <f>VLOOKUP(C1524,'Lines LookUp'!$B$1:$C$12,2,0)</f>
        <v>KOT</v>
      </c>
      <c r="W1524" t="str">
        <f>ROUNDUP(Q1524,3)&amp;"-"&amp;ROUNDUP(R1524,3)</f>
        <v>337139.851-3062683.604</v>
      </c>
      <c r="X1524" t="str">
        <f>ROUNDUP(S1524,3)&amp;"-"&amp;ROUNDUP(T1524,3)</f>
        <v>337021.214-3062603.225</v>
      </c>
      <c r="Y1524">
        <f>VLOOKUP(W1524&amp;"-"&amp;V1524,'Buscoords Workout'!$F:$G,2,0)</f>
        <v>8128</v>
      </c>
      <c r="Z1524">
        <f>VLOOKUP(X1524&amp;"-"&amp;V1524,'Buscoords Workout'!$F:$G,2,0)</f>
        <v>8365</v>
      </c>
      <c r="AA1524" t="b">
        <f>OR(ISNA(Y1524),ISNA(Z1524))</f>
        <v>0</v>
      </c>
    </row>
    <row r="1525" spans="1:27" x14ac:dyDescent="0.25">
      <c r="A1525">
        <v>498</v>
      </c>
      <c r="B1525" t="s">
        <v>24</v>
      </c>
      <c r="C1525" t="s">
        <v>45</v>
      </c>
      <c r="D1525" t="s">
        <v>46</v>
      </c>
      <c r="E1525">
        <v>11</v>
      </c>
      <c r="F1525" t="s">
        <v>37</v>
      </c>
      <c r="G1525">
        <v>100</v>
      </c>
      <c r="H1525" t="s">
        <v>27</v>
      </c>
      <c r="I1525" t="s">
        <v>38</v>
      </c>
      <c r="J1525" t="s">
        <v>36</v>
      </c>
      <c r="K1525" t="s">
        <v>30</v>
      </c>
      <c r="L1525" t="s">
        <v>31</v>
      </c>
      <c r="M1525">
        <v>3</v>
      </c>
      <c r="N1525" t="s">
        <v>32</v>
      </c>
      <c r="O1525" t="s">
        <v>33</v>
      </c>
      <c r="P1525">
        <v>6.8495699999999999</v>
      </c>
      <c r="Q1525">
        <v>337019.15036099998</v>
      </c>
      <c r="R1525">
        <v>3062601.82338</v>
      </c>
      <c r="S1525">
        <v>337013.47820000001</v>
      </c>
      <c r="T1525">
        <v>3062597.9837000002</v>
      </c>
      <c r="U1525">
        <v>6.8500000000000002E-3</v>
      </c>
      <c r="V1525" t="str">
        <f>VLOOKUP(C1525,'Lines LookUp'!$B$1:$C$12,2,0)</f>
        <v>KOT</v>
      </c>
      <c r="W1525" t="str">
        <f>ROUNDUP(Q1525,3)&amp;"-"&amp;ROUNDUP(R1525,3)</f>
        <v>337019.151-3062601.824</v>
      </c>
      <c r="X1525" t="str">
        <f>ROUNDUP(S1525,3)&amp;"-"&amp;ROUNDUP(T1525,3)</f>
        <v>337013.479-3062597.984</v>
      </c>
      <c r="Y1525">
        <f>VLOOKUP(W1525&amp;"-"&amp;V1525,'Buscoords Workout'!$F:$G,2,0)</f>
        <v>8362</v>
      </c>
      <c r="Z1525">
        <f>VLOOKUP(X1525&amp;"-"&amp;V1525,'Buscoords Workout'!$F:$G,2,0)</f>
        <v>8129</v>
      </c>
      <c r="AA1525" t="b">
        <f>OR(ISNA(Y1525),ISNA(Z1525))</f>
        <v>0</v>
      </c>
    </row>
    <row r="1526" spans="1:27" x14ac:dyDescent="0.25">
      <c r="A1526">
        <v>499</v>
      </c>
      <c r="B1526" t="s">
        <v>24</v>
      </c>
      <c r="C1526" t="s">
        <v>45</v>
      </c>
      <c r="D1526" t="s">
        <v>46</v>
      </c>
      <c r="E1526">
        <v>11</v>
      </c>
      <c r="F1526" t="s">
        <v>37</v>
      </c>
      <c r="G1526">
        <v>100</v>
      </c>
      <c r="H1526" t="s">
        <v>27</v>
      </c>
      <c r="I1526" t="s">
        <v>38</v>
      </c>
      <c r="J1526" t="s">
        <v>36</v>
      </c>
      <c r="K1526" t="s">
        <v>30</v>
      </c>
      <c r="L1526" t="s">
        <v>31</v>
      </c>
      <c r="M1526">
        <v>3</v>
      </c>
      <c r="N1526" t="s">
        <v>32</v>
      </c>
      <c r="O1526" t="s">
        <v>33</v>
      </c>
      <c r="P1526">
        <v>93.213899999999995</v>
      </c>
      <c r="Q1526">
        <v>337013.47820000001</v>
      </c>
      <c r="R1526">
        <v>3062597.9837000002</v>
      </c>
      <c r="S1526">
        <v>336938.99579999998</v>
      </c>
      <c r="T1526">
        <v>3062541.9372</v>
      </c>
      <c r="U1526">
        <v>9.3214000000000005E-2</v>
      </c>
      <c r="V1526" t="str">
        <f>VLOOKUP(C1526,'Lines LookUp'!$B$1:$C$12,2,0)</f>
        <v>KOT</v>
      </c>
      <c r="W1526" t="str">
        <f>ROUNDUP(Q1526,3)&amp;"-"&amp;ROUNDUP(R1526,3)</f>
        <v>337013.479-3062597.984</v>
      </c>
      <c r="X1526" t="str">
        <f>ROUNDUP(S1526,3)&amp;"-"&amp;ROUNDUP(T1526,3)</f>
        <v>336938.996-3062541.938</v>
      </c>
      <c r="Y1526">
        <f>VLOOKUP(W1526&amp;"-"&amp;V1526,'Buscoords Workout'!$F:$G,2,0)</f>
        <v>8129</v>
      </c>
      <c r="Z1526">
        <f>VLOOKUP(X1526&amp;"-"&amp;V1526,'Buscoords Workout'!$F:$G,2,0)</f>
        <v>8130</v>
      </c>
      <c r="AA1526" t="b">
        <f>OR(ISNA(Y1526),ISNA(Z1526))</f>
        <v>0</v>
      </c>
    </row>
    <row r="1527" spans="1:27" x14ac:dyDescent="0.25">
      <c r="A1527">
        <v>500</v>
      </c>
      <c r="B1527" t="s">
        <v>24</v>
      </c>
      <c r="C1527" t="s">
        <v>45</v>
      </c>
      <c r="D1527" t="s">
        <v>46</v>
      </c>
      <c r="E1527">
        <v>11</v>
      </c>
      <c r="F1527" t="s">
        <v>37</v>
      </c>
      <c r="G1527">
        <v>100</v>
      </c>
      <c r="H1527" t="s">
        <v>27</v>
      </c>
      <c r="I1527" t="s">
        <v>38</v>
      </c>
      <c r="J1527" t="s">
        <v>36</v>
      </c>
      <c r="K1527" t="s">
        <v>30</v>
      </c>
      <c r="L1527" t="s">
        <v>31</v>
      </c>
      <c r="M1527">
        <v>3</v>
      </c>
      <c r="N1527" t="s">
        <v>32</v>
      </c>
      <c r="O1527" t="s">
        <v>33</v>
      </c>
      <c r="P1527">
        <v>60.742600000000003</v>
      </c>
      <c r="Q1527">
        <v>336938.99579999998</v>
      </c>
      <c r="R1527">
        <v>3062541.9372</v>
      </c>
      <c r="S1527">
        <v>336890.52100000001</v>
      </c>
      <c r="T1527">
        <v>3062505.3332000002</v>
      </c>
      <c r="U1527">
        <v>6.0742999999999998E-2</v>
      </c>
      <c r="V1527" t="str">
        <f>VLOOKUP(C1527,'Lines LookUp'!$B$1:$C$12,2,0)</f>
        <v>KOT</v>
      </c>
      <c r="W1527" t="str">
        <f>ROUNDUP(Q1527,3)&amp;"-"&amp;ROUNDUP(R1527,3)</f>
        <v>336938.996-3062541.938</v>
      </c>
      <c r="X1527" t="str">
        <f>ROUNDUP(S1527,3)&amp;"-"&amp;ROUNDUP(T1527,3)</f>
        <v>336890.521-3062505.334</v>
      </c>
      <c r="Y1527">
        <f>VLOOKUP(W1527&amp;"-"&amp;V1527,'Buscoords Workout'!$F:$G,2,0)</f>
        <v>8130</v>
      </c>
      <c r="Z1527">
        <f>VLOOKUP(X1527&amp;"-"&amp;V1527,'Buscoords Workout'!$F:$G,2,0)</f>
        <v>8131</v>
      </c>
      <c r="AA1527" t="b">
        <f>OR(ISNA(Y1527),ISNA(Z1527))</f>
        <v>0</v>
      </c>
    </row>
    <row r="1528" spans="1:27" x14ac:dyDescent="0.25">
      <c r="A1528">
        <v>501</v>
      </c>
      <c r="B1528" t="s">
        <v>24</v>
      </c>
      <c r="C1528" t="s">
        <v>45</v>
      </c>
      <c r="D1528" t="s">
        <v>46</v>
      </c>
      <c r="E1528">
        <v>11</v>
      </c>
      <c r="F1528" t="s">
        <v>37</v>
      </c>
      <c r="G1528">
        <v>100</v>
      </c>
      <c r="H1528" t="s">
        <v>27</v>
      </c>
      <c r="I1528" t="s">
        <v>38</v>
      </c>
      <c r="J1528" t="s">
        <v>36</v>
      </c>
      <c r="K1528" t="s">
        <v>30</v>
      </c>
      <c r="L1528" t="s">
        <v>31</v>
      </c>
      <c r="M1528">
        <v>3</v>
      </c>
      <c r="N1528" t="s">
        <v>32</v>
      </c>
      <c r="O1528" t="s">
        <v>33</v>
      </c>
      <c r="P1528">
        <v>13.1358</v>
      </c>
      <c r="Q1528">
        <v>336890.52100000001</v>
      </c>
      <c r="R1528">
        <v>3062505.3332000002</v>
      </c>
      <c r="S1528">
        <v>336879.7401</v>
      </c>
      <c r="T1528">
        <v>3062497.8284999998</v>
      </c>
      <c r="U1528">
        <v>1.3136E-2</v>
      </c>
      <c r="V1528" t="str">
        <f>VLOOKUP(C1528,'Lines LookUp'!$B$1:$C$12,2,0)</f>
        <v>KOT</v>
      </c>
      <c r="W1528" t="str">
        <f>ROUNDUP(Q1528,3)&amp;"-"&amp;ROUNDUP(R1528,3)</f>
        <v>336890.521-3062505.334</v>
      </c>
      <c r="X1528" t="str">
        <f>ROUNDUP(S1528,3)&amp;"-"&amp;ROUNDUP(T1528,3)</f>
        <v>336879.741-3062497.829</v>
      </c>
      <c r="Y1528">
        <f>VLOOKUP(W1528&amp;"-"&amp;V1528,'Buscoords Workout'!$F:$G,2,0)</f>
        <v>8131</v>
      </c>
      <c r="Z1528">
        <f>VLOOKUP(X1528&amp;"-"&amp;V1528,'Buscoords Workout'!$F:$G,2,0)</f>
        <v>8356</v>
      </c>
      <c r="AA1528" t="b">
        <f>OR(ISNA(Y1528),ISNA(Z1528))</f>
        <v>0</v>
      </c>
    </row>
    <row r="1529" spans="1:27" x14ac:dyDescent="0.25">
      <c r="A1529">
        <v>502</v>
      </c>
      <c r="B1529" t="s">
        <v>24</v>
      </c>
      <c r="C1529" t="s">
        <v>45</v>
      </c>
      <c r="D1529" t="s">
        <v>46</v>
      </c>
      <c r="E1529">
        <v>11</v>
      </c>
      <c r="F1529" t="s">
        <v>37</v>
      </c>
      <c r="G1529">
        <v>100</v>
      </c>
      <c r="H1529" t="s">
        <v>27</v>
      </c>
      <c r="I1529" t="s">
        <v>38</v>
      </c>
      <c r="J1529" t="s">
        <v>36</v>
      </c>
      <c r="K1529" t="s">
        <v>30</v>
      </c>
      <c r="L1529" t="s">
        <v>31</v>
      </c>
      <c r="M1529">
        <v>3</v>
      </c>
      <c r="N1529" t="s">
        <v>32</v>
      </c>
      <c r="O1529" t="s">
        <v>33</v>
      </c>
      <c r="P1529">
        <v>94.821100000000001</v>
      </c>
      <c r="Q1529">
        <v>336879.7401</v>
      </c>
      <c r="R1529">
        <v>3062497.8284999998</v>
      </c>
      <c r="S1529">
        <v>336801.91769999999</v>
      </c>
      <c r="T1529">
        <v>3062443.6554999999</v>
      </c>
      <c r="U1529">
        <v>9.4821000000000003E-2</v>
      </c>
      <c r="V1529" t="str">
        <f>VLOOKUP(C1529,'Lines LookUp'!$B$1:$C$12,2,0)</f>
        <v>KOT</v>
      </c>
      <c r="W1529" t="str">
        <f>ROUNDUP(Q1529,3)&amp;"-"&amp;ROUNDUP(R1529,3)</f>
        <v>336879.741-3062497.829</v>
      </c>
      <c r="X1529" t="str">
        <f>ROUNDUP(S1529,3)&amp;"-"&amp;ROUNDUP(T1529,3)</f>
        <v>336801.918-3062443.656</v>
      </c>
      <c r="Y1529">
        <f>VLOOKUP(W1529&amp;"-"&amp;V1529,'Buscoords Workout'!$F:$G,2,0)</f>
        <v>8356</v>
      </c>
      <c r="Z1529">
        <f>VLOOKUP(X1529&amp;"-"&amp;V1529,'Buscoords Workout'!$F:$G,2,0)</f>
        <v>8132</v>
      </c>
      <c r="AA1529" t="b">
        <f>OR(ISNA(Y1529),ISNA(Z1529))</f>
        <v>0</v>
      </c>
    </row>
    <row r="1530" spans="1:27" x14ac:dyDescent="0.25">
      <c r="A1530">
        <v>503</v>
      </c>
      <c r="B1530" t="s">
        <v>24</v>
      </c>
      <c r="C1530" t="s">
        <v>45</v>
      </c>
      <c r="D1530" t="s">
        <v>46</v>
      </c>
      <c r="E1530">
        <v>11</v>
      </c>
      <c r="F1530" t="s">
        <v>37</v>
      </c>
      <c r="G1530">
        <v>100</v>
      </c>
      <c r="H1530" t="s">
        <v>27</v>
      </c>
      <c r="I1530" t="s">
        <v>38</v>
      </c>
      <c r="J1530" t="s">
        <v>36</v>
      </c>
      <c r="K1530" t="s">
        <v>30</v>
      </c>
      <c r="L1530" t="s">
        <v>31</v>
      </c>
      <c r="M1530">
        <v>3</v>
      </c>
      <c r="N1530" t="s">
        <v>32</v>
      </c>
      <c r="O1530" t="s">
        <v>33</v>
      </c>
      <c r="P1530">
        <v>60.907200000000003</v>
      </c>
      <c r="Q1530">
        <v>336801.91769999999</v>
      </c>
      <c r="R1530">
        <v>3062443.6554999999</v>
      </c>
      <c r="S1530">
        <v>336756.10320000001</v>
      </c>
      <c r="T1530">
        <v>3062403.5218000002</v>
      </c>
      <c r="U1530">
        <v>6.0907000000000003E-2</v>
      </c>
      <c r="V1530" t="str">
        <f>VLOOKUP(C1530,'Lines LookUp'!$B$1:$C$12,2,0)</f>
        <v>KOT</v>
      </c>
      <c r="W1530" t="str">
        <f>ROUNDUP(Q1530,3)&amp;"-"&amp;ROUNDUP(R1530,3)</f>
        <v>336801.918-3062443.656</v>
      </c>
      <c r="X1530" t="str">
        <f>ROUNDUP(S1530,3)&amp;"-"&amp;ROUNDUP(T1530,3)</f>
        <v>336756.104-3062403.522</v>
      </c>
      <c r="Y1530">
        <f>VLOOKUP(W1530&amp;"-"&amp;V1530,'Buscoords Workout'!$F:$G,2,0)</f>
        <v>8132</v>
      </c>
      <c r="Z1530">
        <f>VLOOKUP(X1530&amp;"-"&amp;V1530,'Buscoords Workout'!$F:$G,2,0)</f>
        <v>8133</v>
      </c>
      <c r="AA1530" t="b">
        <f>OR(ISNA(Y1530),ISNA(Z1530))</f>
        <v>0</v>
      </c>
    </row>
    <row r="1531" spans="1:27" x14ac:dyDescent="0.25">
      <c r="A1531">
        <v>504</v>
      </c>
      <c r="B1531" t="s">
        <v>24</v>
      </c>
      <c r="C1531" t="s">
        <v>45</v>
      </c>
      <c r="D1531" t="s">
        <v>46</v>
      </c>
      <c r="E1531">
        <v>11</v>
      </c>
      <c r="F1531" t="s">
        <v>37</v>
      </c>
      <c r="G1531">
        <v>100</v>
      </c>
      <c r="H1531" t="s">
        <v>27</v>
      </c>
      <c r="I1531" t="s">
        <v>38</v>
      </c>
      <c r="J1531" t="s">
        <v>36</v>
      </c>
      <c r="K1531" t="s">
        <v>30</v>
      </c>
      <c r="L1531" t="s">
        <v>31</v>
      </c>
      <c r="M1531">
        <v>3</v>
      </c>
      <c r="N1531" t="s">
        <v>32</v>
      </c>
      <c r="O1531" t="s">
        <v>33</v>
      </c>
      <c r="P1531">
        <v>5.218</v>
      </c>
      <c r="Q1531">
        <v>336756.10320000001</v>
      </c>
      <c r="R1531">
        <v>3062403.5218000002</v>
      </c>
      <c r="S1531">
        <v>336752.17820000002</v>
      </c>
      <c r="T1531">
        <v>3062400.0835000002</v>
      </c>
      <c r="U1531">
        <v>5.2180000000000004E-3</v>
      </c>
      <c r="V1531" t="str">
        <f>VLOOKUP(C1531,'Lines LookUp'!$B$1:$C$12,2,0)</f>
        <v>KOT</v>
      </c>
      <c r="W1531" t="str">
        <f>ROUNDUP(Q1531,3)&amp;"-"&amp;ROUNDUP(R1531,3)</f>
        <v>336756.104-3062403.522</v>
      </c>
      <c r="X1531" t="str">
        <f>ROUNDUP(S1531,3)&amp;"-"&amp;ROUNDUP(T1531,3)</f>
        <v>336752.179-3062400.084</v>
      </c>
      <c r="Y1531">
        <f>VLOOKUP(W1531&amp;"-"&amp;V1531,'Buscoords Workout'!$F:$G,2,0)</f>
        <v>8133</v>
      </c>
      <c r="Z1531">
        <f>VLOOKUP(X1531&amp;"-"&amp;V1531,'Buscoords Workout'!$F:$G,2,0)</f>
        <v>8134</v>
      </c>
      <c r="AA1531" t="b">
        <f>OR(ISNA(Y1531),ISNA(Z1531))</f>
        <v>0</v>
      </c>
    </row>
    <row r="1532" spans="1:27" x14ac:dyDescent="0.25">
      <c r="A1532">
        <v>505</v>
      </c>
      <c r="B1532" t="s">
        <v>24</v>
      </c>
      <c r="C1532" t="s">
        <v>45</v>
      </c>
      <c r="D1532" t="s">
        <v>46</v>
      </c>
      <c r="E1532">
        <v>11</v>
      </c>
      <c r="F1532" t="s">
        <v>37</v>
      </c>
      <c r="G1532">
        <v>100</v>
      </c>
      <c r="H1532" t="s">
        <v>27</v>
      </c>
      <c r="I1532" t="s">
        <v>38</v>
      </c>
      <c r="J1532" t="s">
        <v>36</v>
      </c>
      <c r="K1532" t="s">
        <v>30</v>
      </c>
      <c r="L1532" t="s">
        <v>31</v>
      </c>
      <c r="M1532">
        <v>3</v>
      </c>
      <c r="N1532" t="s">
        <v>32</v>
      </c>
      <c r="O1532" t="s">
        <v>33</v>
      </c>
      <c r="P1532">
        <v>59.727600000000002</v>
      </c>
      <c r="Q1532">
        <v>336752.17820000002</v>
      </c>
      <c r="R1532">
        <v>3062400.0835000002</v>
      </c>
      <c r="S1532">
        <v>336700.2856</v>
      </c>
      <c r="T1532">
        <v>3062370.5109000001</v>
      </c>
      <c r="U1532">
        <v>5.9728000000000003E-2</v>
      </c>
      <c r="V1532" t="str">
        <f>VLOOKUP(C1532,'Lines LookUp'!$B$1:$C$12,2,0)</f>
        <v>KOT</v>
      </c>
      <c r="W1532" t="str">
        <f>ROUNDUP(Q1532,3)&amp;"-"&amp;ROUNDUP(R1532,3)</f>
        <v>336752.179-3062400.084</v>
      </c>
      <c r="X1532" t="str">
        <f>ROUNDUP(S1532,3)&amp;"-"&amp;ROUNDUP(T1532,3)</f>
        <v>336700.286-3062370.511</v>
      </c>
      <c r="Y1532">
        <f>VLOOKUP(W1532&amp;"-"&amp;V1532,'Buscoords Workout'!$F:$G,2,0)</f>
        <v>8134</v>
      </c>
      <c r="Z1532">
        <f>VLOOKUP(X1532&amp;"-"&amp;V1532,'Buscoords Workout'!$F:$G,2,0)</f>
        <v>8135</v>
      </c>
      <c r="AA1532" t="b">
        <f>OR(ISNA(Y1532),ISNA(Z1532))</f>
        <v>0</v>
      </c>
    </row>
    <row r="1533" spans="1:27" x14ac:dyDescent="0.25">
      <c r="A1533">
        <v>506</v>
      </c>
      <c r="B1533" t="s">
        <v>24</v>
      </c>
      <c r="C1533" t="s">
        <v>45</v>
      </c>
      <c r="D1533" t="s">
        <v>46</v>
      </c>
      <c r="E1533">
        <v>11</v>
      </c>
      <c r="F1533" t="s">
        <v>37</v>
      </c>
      <c r="G1533">
        <v>100</v>
      </c>
      <c r="H1533" t="s">
        <v>27</v>
      </c>
      <c r="I1533" t="s">
        <v>38</v>
      </c>
      <c r="J1533" t="s">
        <v>36</v>
      </c>
      <c r="K1533" t="s">
        <v>30</v>
      </c>
      <c r="L1533" t="s">
        <v>31</v>
      </c>
      <c r="M1533">
        <v>3</v>
      </c>
      <c r="N1533" t="s">
        <v>32</v>
      </c>
      <c r="O1533" t="s">
        <v>33</v>
      </c>
      <c r="P1533">
        <v>74.278999999999996</v>
      </c>
      <c r="Q1533">
        <v>336700.2856</v>
      </c>
      <c r="R1533">
        <v>3062370.5109000001</v>
      </c>
      <c r="S1533">
        <v>336646.92550000001</v>
      </c>
      <c r="T1533">
        <v>3062318.8382000001</v>
      </c>
      <c r="U1533">
        <v>7.4278999999999998E-2</v>
      </c>
      <c r="V1533" t="str">
        <f>VLOOKUP(C1533,'Lines LookUp'!$B$1:$C$12,2,0)</f>
        <v>KOT</v>
      </c>
      <c r="W1533" t="str">
        <f>ROUNDUP(Q1533,3)&amp;"-"&amp;ROUNDUP(R1533,3)</f>
        <v>336700.286-3062370.511</v>
      </c>
      <c r="X1533" t="str">
        <f>ROUNDUP(S1533,3)&amp;"-"&amp;ROUNDUP(T1533,3)</f>
        <v>336646.926-3062318.839</v>
      </c>
      <c r="Y1533">
        <f>VLOOKUP(W1533&amp;"-"&amp;V1533,'Buscoords Workout'!$F:$G,2,0)</f>
        <v>8135</v>
      </c>
      <c r="Z1533">
        <f>VLOOKUP(X1533&amp;"-"&amp;V1533,'Buscoords Workout'!$F:$G,2,0)</f>
        <v>8136</v>
      </c>
      <c r="AA1533" t="b">
        <f>OR(ISNA(Y1533),ISNA(Z1533))</f>
        <v>0</v>
      </c>
    </row>
    <row r="1534" spans="1:27" x14ac:dyDescent="0.25">
      <c r="A1534">
        <v>507</v>
      </c>
      <c r="B1534" t="s">
        <v>24</v>
      </c>
      <c r="C1534" t="s">
        <v>45</v>
      </c>
      <c r="D1534" t="s">
        <v>46</v>
      </c>
      <c r="E1534">
        <v>11</v>
      </c>
      <c r="F1534" t="s">
        <v>37</v>
      </c>
      <c r="G1534">
        <v>100</v>
      </c>
      <c r="H1534" t="s">
        <v>27</v>
      </c>
      <c r="I1534" t="s">
        <v>38</v>
      </c>
      <c r="J1534" t="s">
        <v>36</v>
      </c>
      <c r="K1534" t="s">
        <v>30</v>
      </c>
      <c r="L1534" t="s">
        <v>31</v>
      </c>
      <c r="M1534">
        <v>3</v>
      </c>
      <c r="N1534" t="s">
        <v>32</v>
      </c>
      <c r="O1534" t="s">
        <v>33</v>
      </c>
      <c r="P1534">
        <v>28.122399999999999</v>
      </c>
      <c r="Q1534">
        <v>336646.92550000001</v>
      </c>
      <c r="R1534">
        <v>3062318.8382000001</v>
      </c>
      <c r="S1534">
        <v>336619.90259999997</v>
      </c>
      <c r="T1534">
        <v>3062311.0517000002</v>
      </c>
      <c r="U1534">
        <v>2.8122000000000001E-2</v>
      </c>
      <c r="V1534" t="str">
        <f>VLOOKUP(C1534,'Lines LookUp'!$B$1:$C$12,2,0)</f>
        <v>KOT</v>
      </c>
      <c r="W1534" t="str">
        <f>ROUNDUP(Q1534,3)&amp;"-"&amp;ROUNDUP(R1534,3)</f>
        <v>336646.926-3062318.839</v>
      </c>
      <c r="X1534" t="str">
        <f>ROUNDUP(S1534,3)&amp;"-"&amp;ROUNDUP(T1534,3)</f>
        <v>336619.903-3062311.052</v>
      </c>
      <c r="Y1534">
        <f>VLOOKUP(W1534&amp;"-"&amp;V1534,'Buscoords Workout'!$F:$G,2,0)</f>
        <v>8136</v>
      </c>
      <c r="Z1534">
        <f>VLOOKUP(X1534&amp;"-"&amp;V1534,'Buscoords Workout'!$F:$G,2,0)</f>
        <v>8137</v>
      </c>
      <c r="AA1534" t="b">
        <f>OR(ISNA(Y1534),ISNA(Z1534))</f>
        <v>0</v>
      </c>
    </row>
    <row r="1535" spans="1:27" x14ac:dyDescent="0.25">
      <c r="A1535">
        <v>508</v>
      </c>
      <c r="B1535" t="s">
        <v>24</v>
      </c>
      <c r="C1535" t="s">
        <v>45</v>
      </c>
      <c r="D1535" t="s">
        <v>46</v>
      </c>
      <c r="E1535">
        <v>11</v>
      </c>
      <c r="F1535" t="s">
        <v>37</v>
      </c>
      <c r="G1535">
        <v>100</v>
      </c>
      <c r="H1535" t="s">
        <v>27</v>
      </c>
      <c r="I1535" t="s">
        <v>38</v>
      </c>
      <c r="J1535" t="s">
        <v>36</v>
      </c>
      <c r="K1535" t="s">
        <v>30</v>
      </c>
      <c r="L1535" t="s">
        <v>31</v>
      </c>
      <c r="M1535">
        <v>3</v>
      </c>
      <c r="N1535" t="s">
        <v>32</v>
      </c>
      <c r="O1535" t="s">
        <v>33</v>
      </c>
      <c r="P1535">
        <v>24.685500000000001</v>
      </c>
      <c r="Q1535">
        <v>336619.90259999997</v>
      </c>
      <c r="R1535">
        <v>3062311.0517000002</v>
      </c>
      <c r="S1535">
        <v>336595.29810000001</v>
      </c>
      <c r="T1535">
        <v>3062309.0537999999</v>
      </c>
      <c r="U1535">
        <v>2.4684999999999999E-2</v>
      </c>
      <c r="V1535" t="str">
        <f>VLOOKUP(C1535,'Lines LookUp'!$B$1:$C$12,2,0)</f>
        <v>KOT</v>
      </c>
      <c r="W1535" t="str">
        <f>ROUNDUP(Q1535,3)&amp;"-"&amp;ROUNDUP(R1535,3)</f>
        <v>336619.903-3062311.052</v>
      </c>
      <c r="X1535" t="str">
        <f>ROUNDUP(S1535,3)&amp;"-"&amp;ROUNDUP(T1535,3)</f>
        <v>336595.299-3062309.054</v>
      </c>
      <c r="Y1535">
        <f>VLOOKUP(W1535&amp;"-"&amp;V1535,'Buscoords Workout'!$F:$G,2,0)</f>
        <v>8137</v>
      </c>
      <c r="Z1535">
        <f>VLOOKUP(X1535&amp;"-"&amp;V1535,'Buscoords Workout'!$F:$G,2,0)</f>
        <v>8138</v>
      </c>
      <c r="AA1535" t="b">
        <f>OR(ISNA(Y1535),ISNA(Z1535))</f>
        <v>0</v>
      </c>
    </row>
    <row r="1536" spans="1:27" x14ac:dyDescent="0.25">
      <c r="A1536">
        <v>509</v>
      </c>
      <c r="B1536" t="s">
        <v>24</v>
      </c>
      <c r="C1536" t="s">
        <v>45</v>
      </c>
      <c r="D1536" t="s">
        <v>46</v>
      </c>
      <c r="E1536">
        <v>11</v>
      </c>
      <c r="F1536" t="s">
        <v>37</v>
      </c>
      <c r="G1536">
        <v>100</v>
      </c>
      <c r="H1536" t="s">
        <v>27</v>
      </c>
      <c r="I1536" t="s">
        <v>38</v>
      </c>
      <c r="J1536" t="s">
        <v>36</v>
      </c>
      <c r="K1536" t="s">
        <v>30</v>
      </c>
      <c r="L1536" t="s">
        <v>31</v>
      </c>
      <c r="M1536">
        <v>3</v>
      </c>
      <c r="N1536" t="s">
        <v>32</v>
      </c>
      <c r="O1536" t="s">
        <v>33</v>
      </c>
      <c r="P1536">
        <v>76.209100000000007</v>
      </c>
      <c r="Q1536">
        <v>336595.29810000001</v>
      </c>
      <c r="R1536">
        <v>3062309.0537999999</v>
      </c>
      <c r="S1536">
        <v>336519.30080000003</v>
      </c>
      <c r="T1536">
        <v>3062314.7318000002</v>
      </c>
      <c r="U1536">
        <v>7.6208999999999999E-2</v>
      </c>
      <c r="V1536" t="str">
        <f>VLOOKUP(C1536,'Lines LookUp'!$B$1:$C$12,2,0)</f>
        <v>KOT</v>
      </c>
      <c r="W1536" t="str">
        <f>ROUNDUP(Q1536,3)&amp;"-"&amp;ROUNDUP(R1536,3)</f>
        <v>336595.299-3062309.054</v>
      </c>
      <c r="X1536" t="str">
        <f>ROUNDUP(S1536,3)&amp;"-"&amp;ROUNDUP(T1536,3)</f>
        <v>336519.301-3062314.732</v>
      </c>
      <c r="Y1536">
        <f>VLOOKUP(W1536&amp;"-"&amp;V1536,'Buscoords Workout'!$F:$G,2,0)</f>
        <v>8138</v>
      </c>
      <c r="Z1536">
        <f>VLOOKUP(X1536&amp;"-"&amp;V1536,'Buscoords Workout'!$F:$G,2,0)</f>
        <v>8139</v>
      </c>
      <c r="AA1536" t="b">
        <f>OR(ISNA(Y1536),ISNA(Z1536))</f>
        <v>0</v>
      </c>
    </row>
    <row r="1537" spans="1:27" x14ac:dyDescent="0.25">
      <c r="A1537">
        <v>510</v>
      </c>
      <c r="B1537" t="s">
        <v>24</v>
      </c>
      <c r="C1537" t="s">
        <v>45</v>
      </c>
      <c r="D1537" t="s">
        <v>46</v>
      </c>
      <c r="E1537">
        <v>11</v>
      </c>
      <c r="F1537" t="s">
        <v>37</v>
      </c>
      <c r="G1537">
        <v>100</v>
      </c>
      <c r="H1537" t="s">
        <v>27</v>
      </c>
      <c r="I1537" t="s">
        <v>38</v>
      </c>
      <c r="J1537" t="s">
        <v>36</v>
      </c>
      <c r="K1537" t="s">
        <v>30</v>
      </c>
      <c r="L1537" t="s">
        <v>31</v>
      </c>
      <c r="M1537">
        <v>3</v>
      </c>
      <c r="N1537" t="s">
        <v>32</v>
      </c>
      <c r="O1537" t="s">
        <v>33</v>
      </c>
      <c r="P1537">
        <v>32.105200000000004</v>
      </c>
      <c r="Q1537">
        <v>336519.30080000003</v>
      </c>
      <c r="R1537">
        <v>3062314.7318000002</v>
      </c>
      <c r="S1537">
        <v>336525.03110000002</v>
      </c>
      <c r="T1537">
        <v>3062346.3215000001</v>
      </c>
      <c r="U1537">
        <v>3.2105000000000002E-2</v>
      </c>
      <c r="V1537" t="str">
        <f>VLOOKUP(C1537,'Lines LookUp'!$B$1:$C$12,2,0)</f>
        <v>KOT</v>
      </c>
      <c r="W1537" t="str">
        <f>ROUNDUP(Q1537,3)&amp;"-"&amp;ROUNDUP(R1537,3)</f>
        <v>336519.301-3062314.732</v>
      </c>
      <c r="X1537" t="str">
        <f>ROUNDUP(S1537,3)&amp;"-"&amp;ROUNDUP(T1537,3)</f>
        <v>336525.032-3062346.322</v>
      </c>
      <c r="Y1537">
        <f>VLOOKUP(W1537&amp;"-"&amp;V1537,'Buscoords Workout'!$F:$G,2,0)</f>
        <v>8139</v>
      </c>
      <c r="Z1537">
        <f>VLOOKUP(X1537&amp;"-"&amp;V1537,'Buscoords Workout'!$F:$G,2,0)</f>
        <v>8140</v>
      </c>
      <c r="AA1537" t="b">
        <f>OR(ISNA(Y1537),ISNA(Z1537))</f>
        <v>0</v>
      </c>
    </row>
    <row r="1538" spans="1:27" x14ac:dyDescent="0.25">
      <c r="A1538">
        <v>511</v>
      </c>
      <c r="B1538" t="s">
        <v>24</v>
      </c>
      <c r="C1538" t="s">
        <v>45</v>
      </c>
      <c r="D1538" t="s">
        <v>46</v>
      </c>
      <c r="E1538">
        <v>11</v>
      </c>
      <c r="F1538" t="s">
        <v>37</v>
      </c>
      <c r="G1538">
        <v>100</v>
      </c>
      <c r="H1538" t="s">
        <v>27</v>
      </c>
      <c r="I1538" t="s">
        <v>38</v>
      </c>
      <c r="J1538" t="s">
        <v>36</v>
      </c>
      <c r="K1538" t="s">
        <v>30</v>
      </c>
      <c r="L1538" t="s">
        <v>31</v>
      </c>
      <c r="M1538">
        <v>3</v>
      </c>
      <c r="N1538" t="s">
        <v>32</v>
      </c>
      <c r="O1538" t="s">
        <v>33</v>
      </c>
      <c r="P1538">
        <v>3.3046600000000002</v>
      </c>
      <c r="Q1538">
        <v>336525.03110000002</v>
      </c>
      <c r="R1538">
        <v>3062346.3215000001</v>
      </c>
      <c r="S1538">
        <v>336525.62089999998</v>
      </c>
      <c r="T1538">
        <v>3062349.5731000002</v>
      </c>
      <c r="U1538">
        <v>3.3050000000000002E-3</v>
      </c>
      <c r="V1538" t="str">
        <f>VLOOKUP(C1538,'Lines LookUp'!$B$1:$C$12,2,0)</f>
        <v>KOT</v>
      </c>
      <c r="W1538" t="str">
        <f>ROUNDUP(Q1538,3)&amp;"-"&amp;ROUNDUP(R1538,3)</f>
        <v>336525.032-3062346.322</v>
      </c>
      <c r="X1538" t="str">
        <f>ROUNDUP(S1538,3)&amp;"-"&amp;ROUNDUP(T1538,3)</f>
        <v>336525.621-3062349.574</v>
      </c>
      <c r="Y1538">
        <f>VLOOKUP(W1538&amp;"-"&amp;V1538,'Buscoords Workout'!$F:$G,2,0)</f>
        <v>8140</v>
      </c>
      <c r="Z1538">
        <f>VLOOKUP(X1538&amp;"-"&amp;V1538,'Buscoords Workout'!$F:$G,2,0)</f>
        <v>8141</v>
      </c>
      <c r="AA1538" t="b">
        <f>OR(ISNA(Y1538),ISNA(Z1538))</f>
        <v>0</v>
      </c>
    </row>
    <row r="1539" spans="1:27" x14ac:dyDescent="0.25">
      <c r="A1539">
        <v>512</v>
      </c>
      <c r="B1539" t="s">
        <v>24</v>
      </c>
      <c r="C1539" t="s">
        <v>45</v>
      </c>
      <c r="D1539" t="s">
        <v>46</v>
      </c>
      <c r="E1539">
        <v>11</v>
      </c>
      <c r="F1539" t="s">
        <v>37</v>
      </c>
      <c r="G1539">
        <v>100</v>
      </c>
      <c r="H1539" t="s">
        <v>27</v>
      </c>
      <c r="I1539" t="s">
        <v>38</v>
      </c>
      <c r="J1539" t="s">
        <v>36</v>
      </c>
      <c r="K1539" t="s">
        <v>30</v>
      </c>
      <c r="L1539" t="s">
        <v>31</v>
      </c>
      <c r="M1539">
        <v>3</v>
      </c>
      <c r="N1539" t="s">
        <v>32</v>
      </c>
      <c r="O1539" t="s">
        <v>33</v>
      </c>
      <c r="P1539">
        <v>9.0623000000000005</v>
      </c>
      <c r="Q1539">
        <v>336525.62089999998</v>
      </c>
      <c r="R1539">
        <v>3062349.5731000002</v>
      </c>
      <c r="S1539">
        <v>336527.94770000002</v>
      </c>
      <c r="T1539">
        <v>3062358.3316000002</v>
      </c>
      <c r="U1539">
        <v>9.0620000000000006E-3</v>
      </c>
      <c r="V1539" t="str">
        <f>VLOOKUP(C1539,'Lines LookUp'!$B$1:$C$12,2,0)</f>
        <v>KOT</v>
      </c>
      <c r="W1539" t="str">
        <f>ROUNDUP(Q1539,3)&amp;"-"&amp;ROUNDUP(R1539,3)</f>
        <v>336525.621-3062349.574</v>
      </c>
      <c r="X1539" t="str">
        <f>ROUNDUP(S1539,3)&amp;"-"&amp;ROUNDUP(T1539,3)</f>
        <v>336527.948-3062358.332</v>
      </c>
      <c r="Y1539">
        <f>VLOOKUP(W1539&amp;"-"&amp;V1539,'Buscoords Workout'!$F:$G,2,0)</f>
        <v>8141</v>
      </c>
      <c r="Z1539">
        <f>VLOOKUP(X1539&amp;"-"&amp;V1539,'Buscoords Workout'!$F:$G,2,0)</f>
        <v>8142</v>
      </c>
      <c r="AA1539" t="b">
        <f>OR(ISNA(Y1539),ISNA(Z1539))</f>
        <v>0</v>
      </c>
    </row>
    <row r="1540" spans="1:27" x14ac:dyDescent="0.25">
      <c r="A1540">
        <v>513</v>
      </c>
      <c r="B1540" t="s">
        <v>24</v>
      </c>
      <c r="C1540" t="s">
        <v>45</v>
      </c>
      <c r="D1540" t="s">
        <v>46</v>
      </c>
      <c r="E1540">
        <v>11</v>
      </c>
      <c r="F1540" t="s">
        <v>37</v>
      </c>
      <c r="G1540">
        <v>100</v>
      </c>
      <c r="H1540" t="s">
        <v>27</v>
      </c>
      <c r="I1540" t="s">
        <v>38</v>
      </c>
      <c r="J1540" t="s">
        <v>36</v>
      </c>
      <c r="K1540" t="s">
        <v>30</v>
      </c>
      <c r="L1540" t="s">
        <v>31</v>
      </c>
      <c r="M1540">
        <v>3</v>
      </c>
      <c r="N1540" t="s">
        <v>32</v>
      </c>
      <c r="O1540" t="s">
        <v>33</v>
      </c>
      <c r="P1540">
        <v>29.347300000000001</v>
      </c>
      <c r="Q1540">
        <v>336527.94770000002</v>
      </c>
      <c r="R1540">
        <v>3062358.3316000002</v>
      </c>
      <c r="S1540">
        <v>336535.48269999999</v>
      </c>
      <c r="T1540">
        <v>3062386.6951000001</v>
      </c>
      <c r="U1540">
        <v>2.9347000000000002E-2</v>
      </c>
      <c r="V1540" t="str">
        <f>VLOOKUP(C1540,'Lines LookUp'!$B$1:$C$12,2,0)</f>
        <v>KOT</v>
      </c>
      <c r="W1540" t="str">
        <f>ROUNDUP(Q1540,3)&amp;"-"&amp;ROUNDUP(R1540,3)</f>
        <v>336527.948-3062358.332</v>
      </c>
      <c r="X1540" t="str">
        <f>ROUNDUP(S1540,3)&amp;"-"&amp;ROUNDUP(T1540,3)</f>
        <v>336535.483-3062386.696</v>
      </c>
      <c r="Y1540">
        <f>VLOOKUP(W1540&amp;"-"&amp;V1540,'Buscoords Workout'!$F:$G,2,0)</f>
        <v>8142</v>
      </c>
      <c r="Z1540">
        <f>VLOOKUP(X1540&amp;"-"&amp;V1540,'Buscoords Workout'!$F:$G,2,0)</f>
        <v>8143</v>
      </c>
      <c r="AA1540" t="b">
        <f>OR(ISNA(Y1540),ISNA(Z1540))</f>
        <v>0</v>
      </c>
    </row>
    <row r="1541" spans="1:27" x14ac:dyDescent="0.25">
      <c r="A1541">
        <v>514</v>
      </c>
      <c r="B1541" t="s">
        <v>24</v>
      </c>
      <c r="C1541" t="s">
        <v>45</v>
      </c>
      <c r="D1541" t="s">
        <v>46</v>
      </c>
      <c r="E1541">
        <v>11</v>
      </c>
      <c r="F1541" t="s">
        <v>37</v>
      </c>
      <c r="G1541">
        <v>100</v>
      </c>
      <c r="H1541" t="s">
        <v>27</v>
      </c>
      <c r="I1541" t="s">
        <v>38</v>
      </c>
      <c r="J1541" t="s">
        <v>36</v>
      </c>
      <c r="K1541" t="s">
        <v>30</v>
      </c>
      <c r="L1541" t="s">
        <v>31</v>
      </c>
      <c r="M1541">
        <v>3</v>
      </c>
      <c r="N1541" t="s">
        <v>32</v>
      </c>
      <c r="O1541" t="s">
        <v>33</v>
      </c>
      <c r="P1541">
        <v>35.235199999999999</v>
      </c>
      <c r="Q1541">
        <v>336535.48269999999</v>
      </c>
      <c r="R1541">
        <v>3062386.6951000001</v>
      </c>
      <c r="S1541">
        <v>336540.63260000001</v>
      </c>
      <c r="T1541">
        <v>3062421.5518999998</v>
      </c>
      <c r="U1541">
        <v>3.5235000000000002E-2</v>
      </c>
      <c r="V1541" t="str">
        <f>VLOOKUP(C1541,'Lines LookUp'!$B$1:$C$12,2,0)</f>
        <v>KOT</v>
      </c>
      <c r="W1541" t="str">
        <f>ROUNDUP(Q1541,3)&amp;"-"&amp;ROUNDUP(R1541,3)</f>
        <v>336535.483-3062386.696</v>
      </c>
      <c r="X1541" t="str">
        <f>ROUNDUP(S1541,3)&amp;"-"&amp;ROUNDUP(T1541,3)</f>
        <v>336540.633-3062421.552</v>
      </c>
      <c r="Y1541">
        <f>VLOOKUP(W1541&amp;"-"&amp;V1541,'Buscoords Workout'!$F:$G,2,0)</f>
        <v>8143</v>
      </c>
      <c r="Z1541">
        <f>VLOOKUP(X1541&amp;"-"&amp;V1541,'Buscoords Workout'!$F:$G,2,0)</f>
        <v>8144</v>
      </c>
      <c r="AA1541" t="b">
        <f>OR(ISNA(Y1541),ISNA(Z1541))</f>
        <v>0</v>
      </c>
    </row>
    <row r="1542" spans="1:27" x14ac:dyDescent="0.25">
      <c r="A1542">
        <v>515</v>
      </c>
      <c r="B1542" t="s">
        <v>24</v>
      </c>
      <c r="C1542" t="s">
        <v>45</v>
      </c>
      <c r="D1542" t="s">
        <v>46</v>
      </c>
      <c r="E1542">
        <v>11</v>
      </c>
      <c r="F1542" t="s">
        <v>37</v>
      </c>
      <c r="G1542">
        <v>100</v>
      </c>
      <c r="H1542" t="s">
        <v>27</v>
      </c>
      <c r="I1542" t="s">
        <v>38</v>
      </c>
      <c r="J1542" t="s">
        <v>36</v>
      </c>
      <c r="K1542" t="s">
        <v>30</v>
      </c>
      <c r="L1542" t="s">
        <v>31</v>
      </c>
      <c r="M1542">
        <v>3</v>
      </c>
      <c r="N1542" t="s">
        <v>32</v>
      </c>
      <c r="O1542" t="s">
        <v>33</v>
      </c>
      <c r="P1542">
        <v>42.385399999999997</v>
      </c>
      <c r="Q1542">
        <v>336540.63260000001</v>
      </c>
      <c r="R1542">
        <v>3062421.5518999998</v>
      </c>
      <c r="S1542">
        <v>336498.57010000001</v>
      </c>
      <c r="T1542">
        <v>3062426.7741</v>
      </c>
      <c r="U1542">
        <v>4.2384999999999999E-2</v>
      </c>
      <c r="V1542" t="str">
        <f>VLOOKUP(C1542,'Lines LookUp'!$B$1:$C$12,2,0)</f>
        <v>KOT</v>
      </c>
      <c r="W1542" t="str">
        <f>ROUNDUP(Q1542,3)&amp;"-"&amp;ROUNDUP(R1542,3)</f>
        <v>336540.633-3062421.552</v>
      </c>
      <c r="X1542" t="str">
        <f>ROUNDUP(S1542,3)&amp;"-"&amp;ROUNDUP(T1542,3)</f>
        <v>336498.571-3062426.775</v>
      </c>
      <c r="Y1542">
        <f>VLOOKUP(W1542&amp;"-"&amp;V1542,'Buscoords Workout'!$F:$G,2,0)</f>
        <v>8144</v>
      </c>
      <c r="Z1542">
        <f>VLOOKUP(X1542&amp;"-"&amp;V1542,'Buscoords Workout'!$F:$G,2,0)</f>
        <v>8145</v>
      </c>
      <c r="AA1542" t="b">
        <f>OR(ISNA(Y1542),ISNA(Z1542))</f>
        <v>0</v>
      </c>
    </row>
    <row r="1543" spans="1:27" x14ac:dyDescent="0.25">
      <c r="A1543">
        <v>516</v>
      </c>
      <c r="B1543" t="s">
        <v>24</v>
      </c>
      <c r="C1543" t="s">
        <v>45</v>
      </c>
      <c r="D1543" t="s">
        <v>46</v>
      </c>
      <c r="E1543">
        <v>11</v>
      </c>
      <c r="F1543" t="s">
        <v>37</v>
      </c>
      <c r="G1543">
        <v>100</v>
      </c>
      <c r="H1543" t="s">
        <v>27</v>
      </c>
      <c r="I1543" t="s">
        <v>38</v>
      </c>
      <c r="J1543" t="s">
        <v>36</v>
      </c>
      <c r="K1543" t="s">
        <v>30</v>
      </c>
      <c r="L1543" t="s">
        <v>31</v>
      </c>
      <c r="M1543">
        <v>3</v>
      </c>
      <c r="N1543" t="s">
        <v>32</v>
      </c>
      <c r="O1543" t="s">
        <v>33</v>
      </c>
      <c r="P1543">
        <v>43.5488</v>
      </c>
      <c r="Q1543">
        <v>336498.57010000001</v>
      </c>
      <c r="R1543">
        <v>3062426.7741</v>
      </c>
      <c r="S1543">
        <v>336455.33750000002</v>
      </c>
      <c r="T1543">
        <v>3062432.0122000002</v>
      </c>
      <c r="U1543">
        <v>4.3548999999999997E-2</v>
      </c>
      <c r="V1543" t="str">
        <f>VLOOKUP(C1543,'Lines LookUp'!$B$1:$C$12,2,0)</f>
        <v>KOT</v>
      </c>
      <c r="W1543" t="str">
        <f>ROUNDUP(Q1543,3)&amp;"-"&amp;ROUNDUP(R1543,3)</f>
        <v>336498.571-3062426.775</v>
      </c>
      <c r="X1543" t="str">
        <f>ROUNDUP(S1543,3)&amp;"-"&amp;ROUNDUP(T1543,3)</f>
        <v>336455.338-3062432.013</v>
      </c>
      <c r="Y1543">
        <f>VLOOKUP(W1543&amp;"-"&amp;V1543,'Buscoords Workout'!$F:$G,2,0)</f>
        <v>8145</v>
      </c>
      <c r="Z1543">
        <f>VLOOKUP(X1543&amp;"-"&amp;V1543,'Buscoords Workout'!$F:$G,2,0)</f>
        <v>8146</v>
      </c>
      <c r="AA1543" t="b">
        <f>OR(ISNA(Y1543),ISNA(Z1543))</f>
        <v>0</v>
      </c>
    </row>
    <row r="1544" spans="1:27" x14ac:dyDescent="0.25">
      <c r="A1544">
        <v>517</v>
      </c>
      <c r="B1544" t="s">
        <v>24</v>
      </c>
      <c r="C1544" t="s">
        <v>45</v>
      </c>
      <c r="D1544" t="s">
        <v>46</v>
      </c>
      <c r="E1544">
        <v>11</v>
      </c>
      <c r="F1544" t="s">
        <v>37</v>
      </c>
      <c r="G1544">
        <v>100</v>
      </c>
      <c r="H1544" t="s">
        <v>27</v>
      </c>
      <c r="I1544" t="s">
        <v>38</v>
      </c>
      <c r="J1544" t="s">
        <v>36</v>
      </c>
      <c r="K1544" t="s">
        <v>30</v>
      </c>
      <c r="L1544" t="s">
        <v>31</v>
      </c>
      <c r="M1544">
        <v>3</v>
      </c>
      <c r="N1544" t="s">
        <v>32</v>
      </c>
      <c r="O1544" t="s">
        <v>33</v>
      </c>
      <c r="P1544">
        <v>40.059899999999999</v>
      </c>
      <c r="Q1544">
        <v>336455.33750000002</v>
      </c>
      <c r="R1544">
        <v>3062432.0122000002</v>
      </c>
      <c r="S1544">
        <v>336415.4901</v>
      </c>
      <c r="T1544">
        <v>3062427.8912999998</v>
      </c>
      <c r="U1544">
        <v>4.0059999999999998E-2</v>
      </c>
      <c r="V1544" t="str">
        <f>VLOOKUP(C1544,'Lines LookUp'!$B$1:$C$12,2,0)</f>
        <v>KOT</v>
      </c>
      <c r="W1544" t="str">
        <f>ROUNDUP(Q1544,3)&amp;"-"&amp;ROUNDUP(R1544,3)</f>
        <v>336455.338-3062432.013</v>
      </c>
      <c r="X1544" t="str">
        <f>ROUNDUP(S1544,3)&amp;"-"&amp;ROUNDUP(T1544,3)</f>
        <v>336415.491-3062427.892</v>
      </c>
      <c r="Y1544">
        <f>VLOOKUP(W1544&amp;"-"&amp;V1544,'Buscoords Workout'!$F:$G,2,0)</f>
        <v>8146</v>
      </c>
      <c r="Z1544">
        <f>VLOOKUP(X1544&amp;"-"&amp;V1544,'Buscoords Workout'!$F:$G,2,0)</f>
        <v>8147</v>
      </c>
      <c r="AA1544" t="b">
        <f>OR(ISNA(Y1544),ISNA(Z1544))</f>
        <v>0</v>
      </c>
    </row>
    <row r="1545" spans="1:27" x14ac:dyDescent="0.25">
      <c r="A1545">
        <v>518</v>
      </c>
      <c r="B1545" t="s">
        <v>24</v>
      </c>
      <c r="C1545" t="s">
        <v>45</v>
      </c>
      <c r="D1545" t="s">
        <v>46</v>
      </c>
      <c r="E1545">
        <v>11</v>
      </c>
      <c r="F1545" t="s">
        <v>37</v>
      </c>
      <c r="G1545">
        <v>100</v>
      </c>
      <c r="H1545" t="s">
        <v>27</v>
      </c>
      <c r="I1545" t="s">
        <v>38</v>
      </c>
      <c r="J1545" t="s">
        <v>36</v>
      </c>
      <c r="K1545" t="s">
        <v>30</v>
      </c>
      <c r="L1545" t="s">
        <v>31</v>
      </c>
      <c r="M1545">
        <v>3</v>
      </c>
      <c r="N1545" t="s">
        <v>32</v>
      </c>
      <c r="O1545" t="s">
        <v>33</v>
      </c>
      <c r="P1545">
        <v>58.5124</v>
      </c>
      <c r="Q1545">
        <v>336415.4901</v>
      </c>
      <c r="R1545">
        <v>3062427.8912999998</v>
      </c>
      <c r="S1545">
        <v>336356.98300000001</v>
      </c>
      <c r="T1545">
        <v>3062428.6782999998</v>
      </c>
      <c r="U1545">
        <v>5.8512000000000002E-2</v>
      </c>
      <c r="V1545" t="str">
        <f>VLOOKUP(C1545,'Lines LookUp'!$B$1:$C$12,2,0)</f>
        <v>KOT</v>
      </c>
      <c r="W1545" t="str">
        <f>ROUNDUP(Q1545,3)&amp;"-"&amp;ROUNDUP(R1545,3)</f>
        <v>336415.491-3062427.892</v>
      </c>
      <c r="X1545" t="str">
        <f>ROUNDUP(S1545,3)&amp;"-"&amp;ROUNDUP(T1545,3)</f>
        <v>336356.983-3062428.679</v>
      </c>
      <c r="Y1545">
        <f>VLOOKUP(W1545&amp;"-"&amp;V1545,'Buscoords Workout'!$F:$G,2,0)</f>
        <v>8147</v>
      </c>
      <c r="Z1545">
        <f>VLOOKUP(X1545&amp;"-"&amp;V1545,'Buscoords Workout'!$F:$G,2,0)</f>
        <v>8148</v>
      </c>
      <c r="AA1545" t="b">
        <f>OR(ISNA(Y1545),ISNA(Z1545))</f>
        <v>0</v>
      </c>
    </row>
    <row r="1546" spans="1:27" x14ac:dyDescent="0.25">
      <c r="A1546">
        <v>519</v>
      </c>
      <c r="B1546" t="s">
        <v>24</v>
      </c>
      <c r="C1546" t="s">
        <v>45</v>
      </c>
      <c r="D1546" t="s">
        <v>46</v>
      </c>
      <c r="E1546">
        <v>11</v>
      </c>
      <c r="F1546" t="s">
        <v>37</v>
      </c>
      <c r="G1546">
        <v>100</v>
      </c>
      <c r="H1546" t="s">
        <v>27</v>
      </c>
      <c r="I1546" t="s">
        <v>38</v>
      </c>
      <c r="J1546" t="s">
        <v>36</v>
      </c>
      <c r="K1546" t="s">
        <v>30</v>
      </c>
      <c r="L1546" t="s">
        <v>31</v>
      </c>
      <c r="M1546">
        <v>3</v>
      </c>
      <c r="N1546" t="s">
        <v>32</v>
      </c>
      <c r="O1546" t="s">
        <v>33</v>
      </c>
      <c r="P1546">
        <v>25.7454</v>
      </c>
      <c r="Q1546">
        <v>336356.98300000001</v>
      </c>
      <c r="R1546">
        <v>3062428.6782999998</v>
      </c>
      <c r="S1546">
        <v>336331.23989999999</v>
      </c>
      <c r="T1546">
        <v>3062429.0247</v>
      </c>
      <c r="U1546">
        <v>2.5745000000000001E-2</v>
      </c>
      <c r="V1546" t="str">
        <f>VLOOKUP(C1546,'Lines LookUp'!$B$1:$C$12,2,0)</f>
        <v>KOT</v>
      </c>
      <c r="W1546" t="str">
        <f>ROUNDUP(Q1546,3)&amp;"-"&amp;ROUNDUP(R1546,3)</f>
        <v>336356.983-3062428.679</v>
      </c>
      <c r="X1546" t="str">
        <f>ROUNDUP(S1546,3)&amp;"-"&amp;ROUNDUP(T1546,3)</f>
        <v>336331.24-3062429.025</v>
      </c>
      <c r="Y1546">
        <f>VLOOKUP(W1546&amp;"-"&amp;V1546,'Buscoords Workout'!$F:$G,2,0)</f>
        <v>8148</v>
      </c>
      <c r="Z1546">
        <f>VLOOKUP(X1546&amp;"-"&amp;V1546,'Buscoords Workout'!$F:$G,2,0)</f>
        <v>8149</v>
      </c>
      <c r="AA1546" t="b">
        <f>OR(ISNA(Y1546),ISNA(Z1546))</f>
        <v>0</v>
      </c>
    </row>
    <row r="1547" spans="1:27" x14ac:dyDescent="0.25">
      <c r="A1547">
        <v>520</v>
      </c>
      <c r="B1547" t="s">
        <v>24</v>
      </c>
      <c r="C1547" t="s">
        <v>45</v>
      </c>
      <c r="D1547" t="s">
        <v>46</v>
      </c>
      <c r="E1547">
        <v>11</v>
      </c>
      <c r="F1547" t="s">
        <v>37</v>
      </c>
      <c r="G1547">
        <v>100</v>
      </c>
      <c r="H1547" t="s">
        <v>27</v>
      </c>
      <c r="I1547" t="s">
        <v>38</v>
      </c>
      <c r="J1547" t="s">
        <v>36</v>
      </c>
      <c r="K1547" t="s">
        <v>30</v>
      </c>
      <c r="L1547" t="s">
        <v>31</v>
      </c>
      <c r="M1547">
        <v>3</v>
      </c>
      <c r="N1547" t="s">
        <v>32</v>
      </c>
      <c r="O1547" t="s">
        <v>33</v>
      </c>
      <c r="P1547">
        <v>35.561900000000001</v>
      </c>
      <c r="Q1547">
        <v>336331.23989999999</v>
      </c>
      <c r="R1547">
        <v>3062429.0247</v>
      </c>
      <c r="S1547">
        <v>336308.1974</v>
      </c>
      <c r="T1547">
        <v>3062456.1113999998</v>
      </c>
      <c r="U1547">
        <v>3.5562000000000003E-2</v>
      </c>
      <c r="V1547" t="str">
        <f>VLOOKUP(C1547,'Lines LookUp'!$B$1:$C$12,2,0)</f>
        <v>KOT</v>
      </c>
      <c r="W1547" t="str">
        <f>ROUNDUP(Q1547,3)&amp;"-"&amp;ROUNDUP(R1547,3)</f>
        <v>336331.24-3062429.025</v>
      </c>
      <c r="X1547" t="str">
        <f>ROUNDUP(S1547,3)&amp;"-"&amp;ROUNDUP(T1547,3)</f>
        <v>336308.198-3062456.112</v>
      </c>
      <c r="Y1547">
        <f>VLOOKUP(W1547&amp;"-"&amp;V1547,'Buscoords Workout'!$F:$G,2,0)</f>
        <v>8149</v>
      </c>
      <c r="Z1547">
        <f>VLOOKUP(X1547&amp;"-"&amp;V1547,'Buscoords Workout'!$F:$G,2,0)</f>
        <v>8150</v>
      </c>
      <c r="AA1547" t="b">
        <f>OR(ISNA(Y1547),ISNA(Z1547))</f>
        <v>0</v>
      </c>
    </row>
    <row r="1548" spans="1:27" x14ac:dyDescent="0.25">
      <c r="A1548">
        <v>521</v>
      </c>
      <c r="B1548" t="s">
        <v>24</v>
      </c>
      <c r="C1548" t="s">
        <v>45</v>
      </c>
      <c r="D1548" t="s">
        <v>46</v>
      </c>
      <c r="E1548">
        <v>11</v>
      </c>
      <c r="F1548" t="s">
        <v>37</v>
      </c>
      <c r="G1548">
        <v>100</v>
      </c>
      <c r="H1548" t="s">
        <v>27</v>
      </c>
      <c r="I1548" t="s">
        <v>38</v>
      </c>
      <c r="J1548" t="s">
        <v>36</v>
      </c>
      <c r="K1548" t="s">
        <v>30</v>
      </c>
      <c r="L1548" t="s">
        <v>31</v>
      </c>
      <c r="M1548">
        <v>3</v>
      </c>
      <c r="N1548" t="s">
        <v>32</v>
      </c>
      <c r="O1548" t="s">
        <v>33</v>
      </c>
      <c r="P1548">
        <v>30.978100000000001</v>
      </c>
      <c r="Q1548">
        <v>336308.1974</v>
      </c>
      <c r="R1548">
        <v>3062456.1113999998</v>
      </c>
      <c r="S1548">
        <v>336277.69540000003</v>
      </c>
      <c r="T1548">
        <v>3062450.7009999999</v>
      </c>
      <c r="U1548">
        <v>3.0977999999999999E-2</v>
      </c>
      <c r="V1548" t="str">
        <f>VLOOKUP(C1548,'Lines LookUp'!$B$1:$C$12,2,0)</f>
        <v>KOT</v>
      </c>
      <c r="W1548" t="str">
        <f>ROUNDUP(Q1548,3)&amp;"-"&amp;ROUNDUP(R1548,3)</f>
        <v>336308.198-3062456.112</v>
      </c>
      <c r="X1548" t="str">
        <f>ROUNDUP(S1548,3)&amp;"-"&amp;ROUNDUP(T1548,3)</f>
        <v>336277.696-3062450.701</v>
      </c>
      <c r="Y1548">
        <f>VLOOKUP(W1548&amp;"-"&amp;V1548,'Buscoords Workout'!$F:$G,2,0)</f>
        <v>8150</v>
      </c>
      <c r="Z1548">
        <f>VLOOKUP(X1548&amp;"-"&amp;V1548,'Buscoords Workout'!$F:$G,2,0)</f>
        <v>8151</v>
      </c>
      <c r="AA1548" t="b">
        <f>OR(ISNA(Y1548),ISNA(Z1548))</f>
        <v>0</v>
      </c>
    </row>
    <row r="1549" spans="1:27" x14ac:dyDescent="0.25">
      <c r="A1549">
        <v>522</v>
      </c>
      <c r="B1549" t="s">
        <v>24</v>
      </c>
      <c r="C1549" t="s">
        <v>45</v>
      </c>
      <c r="D1549" t="s">
        <v>46</v>
      </c>
      <c r="E1549">
        <v>11</v>
      </c>
      <c r="F1549" t="s">
        <v>37</v>
      </c>
      <c r="G1549">
        <v>100</v>
      </c>
      <c r="H1549" t="s">
        <v>27</v>
      </c>
      <c r="I1549" t="s">
        <v>38</v>
      </c>
      <c r="J1549" t="s">
        <v>36</v>
      </c>
      <c r="K1549" t="s">
        <v>30</v>
      </c>
      <c r="L1549" t="s">
        <v>31</v>
      </c>
      <c r="M1549">
        <v>3</v>
      </c>
      <c r="N1549" t="s">
        <v>32</v>
      </c>
      <c r="O1549" t="s">
        <v>33</v>
      </c>
      <c r="P1549">
        <v>30.3247</v>
      </c>
      <c r="Q1549">
        <v>336277.69540000003</v>
      </c>
      <c r="R1549">
        <v>3062450.7009999999</v>
      </c>
      <c r="S1549">
        <v>336250.59419999999</v>
      </c>
      <c r="T1549">
        <v>3062437.0954999998</v>
      </c>
      <c r="U1549">
        <v>3.0325000000000001E-2</v>
      </c>
      <c r="V1549" t="str">
        <f>VLOOKUP(C1549,'Lines LookUp'!$B$1:$C$12,2,0)</f>
        <v>KOT</v>
      </c>
      <c r="W1549" t="str">
        <f>ROUNDUP(Q1549,3)&amp;"-"&amp;ROUNDUP(R1549,3)</f>
        <v>336277.696-3062450.701</v>
      </c>
      <c r="X1549" t="str">
        <f>ROUNDUP(S1549,3)&amp;"-"&amp;ROUNDUP(T1549,3)</f>
        <v>336250.595-3062437.096</v>
      </c>
      <c r="Y1549">
        <f>VLOOKUP(W1549&amp;"-"&amp;V1549,'Buscoords Workout'!$F:$G,2,0)</f>
        <v>8151</v>
      </c>
      <c r="Z1549">
        <f>VLOOKUP(X1549&amp;"-"&amp;V1549,'Buscoords Workout'!$F:$G,2,0)</f>
        <v>8152</v>
      </c>
      <c r="AA1549" t="b">
        <f>OR(ISNA(Y1549),ISNA(Z1549))</f>
        <v>0</v>
      </c>
    </row>
    <row r="1550" spans="1:27" x14ac:dyDescent="0.25">
      <c r="A1550">
        <v>523</v>
      </c>
      <c r="B1550" t="s">
        <v>24</v>
      </c>
      <c r="C1550" t="s">
        <v>45</v>
      </c>
      <c r="D1550" t="s">
        <v>46</v>
      </c>
      <c r="E1550">
        <v>11</v>
      </c>
      <c r="F1550" t="s">
        <v>37</v>
      </c>
      <c r="G1550">
        <v>100</v>
      </c>
      <c r="H1550" t="s">
        <v>27</v>
      </c>
      <c r="I1550" t="s">
        <v>38</v>
      </c>
      <c r="J1550" t="s">
        <v>36</v>
      </c>
      <c r="K1550" t="s">
        <v>30</v>
      </c>
      <c r="L1550" t="s">
        <v>31</v>
      </c>
      <c r="M1550">
        <v>3</v>
      </c>
      <c r="N1550" t="s">
        <v>32</v>
      </c>
      <c r="O1550" t="s">
        <v>33</v>
      </c>
      <c r="P1550">
        <v>1.30291</v>
      </c>
      <c r="Q1550">
        <v>336250.59419999999</v>
      </c>
      <c r="R1550">
        <v>3062437.0954999998</v>
      </c>
      <c r="S1550">
        <v>336251.16360000003</v>
      </c>
      <c r="T1550">
        <v>3062435.9235999999</v>
      </c>
      <c r="U1550">
        <v>1.3029999999999999E-3</v>
      </c>
      <c r="V1550" t="str">
        <f>VLOOKUP(C1550,'Lines LookUp'!$B$1:$C$12,2,0)</f>
        <v>KOT</v>
      </c>
      <c r="W1550" t="str">
        <f>ROUNDUP(Q1550,3)&amp;"-"&amp;ROUNDUP(R1550,3)</f>
        <v>336250.595-3062437.096</v>
      </c>
      <c r="X1550" t="str">
        <f>ROUNDUP(S1550,3)&amp;"-"&amp;ROUNDUP(T1550,3)</f>
        <v>336251.164-3062435.924</v>
      </c>
      <c r="Y1550">
        <f>VLOOKUP(W1550&amp;"-"&amp;V1550,'Buscoords Workout'!$F:$G,2,0)</f>
        <v>8152</v>
      </c>
      <c r="Z1550">
        <f>VLOOKUP(X1550&amp;"-"&amp;V1550,'Buscoords Workout'!$F:$G,2,0)</f>
        <v>8153</v>
      </c>
      <c r="AA1550" t="b">
        <f>OR(ISNA(Y1550),ISNA(Z1550))</f>
        <v>0</v>
      </c>
    </row>
    <row r="1551" spans="1:27" x14ac:dyDescent="0.25">
      <c r="A1551">
        <v>524</v>
      </c>
      <c r="B1551" t="s">
        <v>24</v>
      </c>
      <c r="C1551" t="s">
        <v>45</v>
      </c>
      <c r="D1551" t="s">
        <v>46</v>
      </c>
      <c r="E1551">
        <v>11</v>
      </c>
      <c r="F1551" t="s">
        <v>37</v>
      </c>
      <c r="G1551">
        <v>100</v>
      </c>
      <c r="H1551" t="s">
        <v>27</v>
      </c>
      <c r="I1551" t="s">
        <v>38</v>
      </c>
      <c r="J1551" t="s">
        <v>36</v>
      </c>
      <c r="K1551" t="s">
        <v>30</v>
      </c>
      <c r="L1551" t="s">
        <v>31</v>
      </c>
      <c r="M1551">
        <v>3</v>
      </c>
      <c r="N1551" t="s">
        <v>32</v>
      </c>
      <c r="O1551" t="s">
        <v>33</v>
      </c>
      <c r="P1551">
        <v>4.42936</v>
      </c>
      <c r="Q1551">
        <v>337019.15036099998</v>
      </c>
      <c r="R1551">
        <v>3062601.82338</v>
      </c>
      <c r="S1551">
        <v>337014.88821100001</v>
      </c>
      <c r="T1551">
        <v>3062603.0289099999</v>
      </c>
      <c r="U1551">
        <v>4.4289999999999998E-3</v>
      </c>
      <c r="V1551" t="str">
        <f>VLOOKUP(C1551,'Lines LookUp'!$B$1:$C$12,2,0)</f>
        <v>KOT</v>
      </c>
      <c r="W1551" t="str">
        <f>ROUNDUP(Q1551,3)&amp;"-"&amp;ROUNDUP(R1551,3)</f>
        <v>337019.151-3062601.824</v>
      </c>
      <c r="X1551" t="str">
        <f>ROUNDUP(S1551,3)&amp;"-"&amp;ROUNDUP(T1551,3)</f>
        <v>337014.889-3062603.029</v>
      </c>
      <c r="Y1551">
        <f>VLOOKUP(W1551&amp;"-"&amp;V1551,'Buscoords Workout'!$F:$G,2,0)</f>
        <v>8362</v>
      </c>
      <c r="Z1551">
        <f>VLOOKUP(X1551&amp;"-"&amp;V1551,'Buscoords Workout'!$F:$G,2,0)</f>
        <v>8364</v>
      </c>
      <c r="AA1551" t="b">
        <f>OR(ISNA(Y1551),ISNA(Z1551))</f>
        <v>0</v>
      </c>
    </row>
    <row r="1552" spans="1:27" x14ac:dyDescent="0.25">
      <c r="A1552">
        <v>525</v>
      </c>
      <c r="B1552" t="s">
        <v>24</v>
      </c>
      <c r="C1552" t="s">
        <v>45</v>
      </c>
      <c r="D1552" t="s">
        <v>46</v>
      </c>
      <c r="E1552">
        <v>11</v>
      </c>
      <c r="F1552" t="s">
        <v>37</v>
      </c>
      <c r="G1552">
        <v>100</v>
      </c>
      <c r="H1552" t="s">
        <v>27</v>
      </c>
      <c r="I1552" t="s">
        <v>38</v>
      </c>
      <c r="J1552" t="s">
        <v>36</v>
      </c>
      <c r="K1552" t="s">
        <v>30</v>
      </c>
      <c r="L1552" t="s">
        <v>31</v>
      </c>
      <c r="M1552">
        <v>3</v>
      </c>
      <c r="N1552" t="s">
        <v>32</v>
      </c>
      <c r="O1552" t="s">
        <v>33</v>
      </c>
      <c r="P1552">
        <v>29.879799999999999</v>
      </c>
      <c r="Q1552">
        <v>337014.90371099999</v>
      </c>
      <c r="R1552">
        <v>3062603.02361</v>
      </c>
      <c r="S1552">
        <v>336986.1519</v>
      </c>
      <c r="T1552">
        <v>3062611.1559000001</v>
      </c>
      <c r="U1552">
        <v>2.988E-2</v>
      </c>
      <c r="V1552" t="str">
        <f>VLOOKUP(C1552,'Lines LookUp'!$B$1:$C$12,2,0)</f>
        <v>KOT</v>
      </c>
      <c r="W1552" t="str">
        <f>ROUNDUP(Q1552,3)&amp;"-"&amp;ROUNDUP(R1552,3)</f>
        <v>337014.904-3062603.024</v>
      </c>
      <c r="X1552" t="str">
        <f>ROUNDUP(S1552,3)&amp;"-"&amp;ROUNDUP(T1552,3)</f>
        <v>336986.152-3062611.156</v>
      </c>
      <c r="Y1552">
        <f>VLOOKUP(W1552&amp;"-"&amp;V1552,'Buscoords Workout'!$F:$G,2,0)</f>
        <v>8363</v>
      </c>
      <c r="Z1552">
        <f>VLOOKUP(X1552&amp;"-"&amp;V1552,'Buscoords Workout'!$F:$G,2,0)</f>
        <v>8155</v>
      </c>
      <c r="AA1552" t="b">
        <f>OR(ISNA(Y1552),ISNA(Z1552))</f>
        <v>0</v>
      </c>
    </row>
    <row r="1553" spans="1:27" x14ac:dyDescent="0.25">
      <c r="A1553">
        <v>526</v>
      </c>
      <c r="B1553" t="s">
        <v>24</v>
      </c>
      <c r="C1553" t="s">
        <v>45</v>
      </c>
      <c r="D1553" t="s">
        <v>46</v>
      </c>
      <c r="E1553">
        <v>11</v>
      </c>
      <c r="F1553" t="s">
        <v>37</v>
      </c>
      <c r="G1553">
        <v>100</v>
      </c>
      <c r="H1553" t="s">
        <v>27</v>
      </c>
      <c r="I1553" t="s">
        <v>38</v>
      </c>
      <c r="J1553" t="s">
        <v>36</v>
      </c>
      <c r="K1553" t="s">
        <v>30</v>
      </c>
      <c r="L1553" t="s">
        <v>31</v>
      </c>
      <c r="M1553">
        <v>3</v>
      </c>
      <c r="N1553" t="s">
        <v>32</v>
      </c>
      <c r="O1553" t="s">
        <v>33</v>
      </c>
      <c r="P1553">
        <v>19.733899999999998</v>
      </c>
      <c r="Q1553">
        <v>336986.1519</v>
      </c>
      <c r="R1553">
        <v>3062611.1559000001</v>
      </c>
      <c r="S1553">
        <v>336966.8995</v>
      </c>
      <c r="T1553">
        <v>3062615.4885999998</v>
      </c>
      <c r="U1553">
        <v>1.9734000000000002E-2</v>
      </c>
      <c r="V1553" t="str">
        <f>VLOOKUP(C1553,'Lines LookUp'!$B$1:$C$12,2,0)</f>
        <v>KOT</v>
      </c>
      <c r="W1553" t="str">
        <f>ROUNDUP(Q1553,3)&amp;"-"&amp;ROUNDUP(R1553,3)</f>
        <v>336986.152-3062611.156</v>
      </c>
      <c r="X1553" t="str">
        <f>ROUNDUP(S1553,3)&amp;"-"&amp;ROUNDUP(T1553,3)</f>
        <v>336966.9-3062615.489</v>
      </c>
      <c r="Y1553">
        <f>VLOOKUP(W1553&amp;"-"&amp;V1553,'Buscoords Workout'!$F:$G,2,0)</f>
        <v>8155</v>
      </c>
      <c r="Z1553">
        <f>VLOOKUP(X1553&amp;"-"&amp;V1553,'Buscoords Workout'!$F:$G,2,0)</f>
        <v>8156</v>
      </c>
      <c r="AA1553" t="b">
        <f>OR(ISNA(Y1553),ISNA(Z1553))</f>
        <v>0</v>
      </c>
    </row>
    <row r="1554" spans="1:27" x14ac:dyDescent="0.25">
      <c r="A1554">
        <v>527</v>
      </c>
      <c r="B1554" t="s">
        <v>24</v>
      </c>
      <c r="C1554" t="s">
        <v>45</v>
      </c>
      <c r="D1554" t="s">
        <v>46</v>
      </c>
      <c r="E1554">
        <v>11</v>
      </c>
      <c r="F1554" t="s">
        <v>37</v>
      </c>
      <c r="G1554">
        <v>100</v>
      </c>
      <c r="H1554" t="s">
        <v>27</v>
      </c>
      <c r="I1554" t="s">
        <v>38</v>
      </c>
      <c r="J1554" t="s">
        <v>36</v>
      </c>
      <c r="K1554" t="s">
        <v>30</v>
      </c>
      <c r="L1554" t="s">
        <v>31</v>
      </c>
      <c r="M1554">
        <v>3</v>
      </c>
      <c r="N1554" t="s">
        <v>32</v>
      </c>
      <c r="O1554" t="s">
        <v>33</v>
      </c>
      <c r="P1554">
        <v>14.376799999999999</v>
      </c>
      <c r="Q1554">
        <v>336966.8995</v>
      </c>
      <c r="R1554">
        <v>3062615.4885999998</v>
      </c>
      <c r="S1554">
        <v>336954.114</v>
      </c>
      <c r="T1554">
        <v>3062622.0630000001</v>
      </c>
      <c r="U1554">
        <v>1.4376999999999999E-2</v>
      </c>
      <c r="V1554" t="str">
        <f>VLOOKUP(C1554,'Lines LookUp'!$B$1:$C$12,2,0)</f>
        <v>KOT</v>
      </c>
      <c r="W1554" t="str">
        <f>ROUNDUP(Q1554,3)&amp;"-"&amp;ROUNDUP(R1554,3)</f>
        <v>336966.9-3062615.489</v>
      </c>
      <c r="X1554" t="str">
        <f>ROUNDUP(S1554,3)&amp;"-"&amp;ROUNDUP(T1554,3)</f>
        <v>336954.114-3062622.063</v>
      </c>
      <c r="Y1554">
        <f>VLOOKUP(W1554&amp;"-"&amp;V1554,'Buscoords Workout'!$F:$G,2,0)</f>
        <v>8156</v>
      </c>
      <c r="Z1554">
        <f>VLOOKUP(X1554&amp;"-"&amp;V1554,'Buscoords Workout'!$F:$G,2,0)</f>
        <v>8157</v>
      </c>
      <c r="AA1554" t="b">
        <f>OR(ISNA(Y1554),ISNA(Z1554))</f>
        <v>0</v>
      </c>
    </row>
    <row r="1555" spans="1:27" x14ac:dyDescent="0.25">
      <c r="A1555">
        <v>528</v>
      </c>
      <c r="B1555" t="s">
        <v>24</v>
      </c>
      <c r="C1555" t="s">
        <v>45</v>
      </c>
      <c r="D1555" t="s">
        <v>46</v>
      </c>
      <c r="E1555">
        <v>11</v>
      </c>
      <c r="F1555" t="s">
        <v>37</v>
      </c>
      <c r="G1555">
        <v>100</v>
      </c>
      <c r="H1555" t="s">
        <v>27</v>
      </c>
      <c r="I1555" t="s">
        <v>38</v>
      </c>
      <c r="J1555" t="s">
        <v>36</v>
      </c>
      <c r="K1555" t="s">
        <v>30</v>
      </c>
      <c r="L1555" t="s">
        <v>31</v>
      </c>
      <c r="M1555">
        <v>3</v>
      </c>
      <c r="N1555" t="s">
        <v>32</v>
      </c>
      <c r="O1555" t="s">
        <v>33</v>
      </c>
      <c r="P1555">
        <v>13.6259</v>
      </c>
      <c r="Q1555">
        <v>336954.114</v>
      </c>
      <c r="R1555">
        <v>3062622.0630000001</v>
      </c>
      <c r="S1555">
        <v>336944.2929</v>
      </c>
      <c r="T1555">
        <v>3062631.5081000002</v>
      </c>
      <c r="U1555">
        <v>1.3625999999999999E-2</v>
      </c>
      <c r="V1555" t="str">
        <f>VLOOKUP(C1555,'Lines LookUp'!$B$1:$C$12,2,0)</f>
        <v>KOT</v>
      </c>
      <c r="W1555" t="str">
        <f>ROUNDUP(Q1555,3)&amp;"-"&amp;ROUNDUP(R1555,3)</f>
        <v>336954.114-3062622.063</v>
      </c>
      <c r="X1555" t="str">
        <f>ROUNDUP(S1555,3)&amp;"-"&amp;ROUNDUP(T1555,3)</f>
        <v>336944.293-3062631.509</v>
      </c>
      <c r="Y1555">
        <f>VLOOKUP(W1555&amp;"-"&amp;V1555,'Buscoords Workout'!$F:$G,2,0)</f>
        <v>8157</v>
      </c>
      <c r="Z1555">
        <f>VLOOKUP(X1555&amp;"-"&amp;V1555,'Buscoords Workout'!$F:$G,2,0)</f>
        <v>8158</v>
      </c>
      <c r="AA1555" t="b">
        <f>OR(ISNA(Y1555),ISNA(Z1555))</f>
        <v>0</v>
      </c>
    </row>
    <row r="1556" spans="1:27" x14ac:dyDescent="0.25">
      <c r="A1556">
        <v>529</v>
      </c>
      <c r="B1556" t="s">
        <v>24</v>
      </c>
      <c r="C1556" t="s">
        <v>45</v>
      </c>
      <c r="D1556" t="s">
        <v>46</v>
      </c>
      <c r="E1556">
        <v>11</v>
      </c>
      <c r="F1556" t="s">
        <v>37</v>
      </c>
      <c r="G1556">
        <v>100</v>
      </c>
      <c r="H1556" t="s">
        <v>27</v>
      </c>
      <c r="I1556" t="s">
        <v>38</v>
      </c>
      <c r="J1556" t="s">
        <v>36</v>
      </c>
      <c r="K1556" t="s">
        <v>30</v>
      </c>
      <c r="L1556" t="s">
        <v>31</v>
      </c>
      <c r="M1556">
        <v>3</v>
      </c>
      <c r="N1556" t="s">
        <v>32</v>
      </c>
      <c r="O1556" t="s">
        <v>33</v>
      </c>
      <c r="P1556">
        <v>20.912099999999999</v>
      </c>
      <c r="Q1556">
        <v>336944.2929</v>
      </c>
      <c r="R1556">
        <v>3062631.5081000002</v>
      </c>
      <c r="S1556">
        <v>336927.49</v>
      </c>
      <c r="T1556">
        <v>3062643.9572000001</v>
      </c>
      <c r="U1556">
        <v>2.0912E-2</v>
      </c>
      <c r="V1556" t="str">
        <f>VLOOKUP(C1556,'Lines LookUp'!$B$1:$C$12,2,0)</f>
        <v>KOT</v>
      </c>
      <c r="W1556" t="str">
        <f>ROUNDUP(Q1556,3)&amp;"-"&amp;ROUNDUP(R1556,3)</f>
        <v>336944.293-3062631.509</v>
      </c>
      <c r="X1556" t="str">
        <f>ROUNDUP(S1556,3)&amp;"-"&amp;ROUNDUP(T1556,3)</f>
        <v>336927.49-3062643.958</v>
      </c>
      <c r="Y1556">
        <f>VLOOKUP(W1556&amp;"-"&amp;V1556,'Buscoords Workout'!$F:$G,2,0)</f>
        <v>8158</v>
      </c>
      <c r="Z1556">
        <f>VLOOKUP(X1556&amp;"-"&amp;V1556,'Buscoords Workout'!$F:$G,2,0)</f>
        <v>8159</v>
      </c>
      <c r="AA1556" t="b">
        <f>OR(ISNA(Y1556),ISNA(Z1556))</f>
        <v>0</v>
      </c>
    </row>
    <row r="1557" spans="1:27" x14ac:dyDescent="0.25">
      <c r="A1557">
        <v>530</v>
      </c>
      <c r="B1557" t="s">
        <v>24</v>
      </c>
      <c r="C1557" t="s">
        <v>45</v>
      </c>
      <c r="D1557" t="s">
        <v>46</v>
      </c>
      <c r="E1557">
        <v>11</v>
      </c>
      <c r="F1557" t="s">
        <v>37</v>
      </c>
      <c r="G1557">
        <v>100</v>
      </c>
      <c r="H1557" t="s">
        <v>27</v>
      </c>
      <c r="I1557" t="s">
        <v>38</v>
      </c>
      <c r="J1557" t="s">
        <v>36</v>
      </c>
      <c r="K1557" t="s">
        <v>30</v>
      </c>
      <c r="L1557" t="s">
        <v>31</v>
      </c>
      <c r="M1557">
        <v>3</v>
      </c>
      <c r="N1557" t="s">
        <v>32</v>
      </c>
      <c r="O1557" t="s">
        <v>33</v>
      </c>
      <c r="P1557">
        <v>16.0639</v>
      </c>
      <c r="Q1557">
        <v>336927.49</v>
      </c>
      <c r="R1557">
        <v>3062643.9572000001</v>
      </c>
      <c r="S1557">
        <v>336911.73239999998</v>
      </c>
      <c r="T1557">
        <v>3062647.0789999999</v>
      </c>
      <c r="U1557">
        <v>1.6063999999999998E-2</v>
      </c>
      <c r="V1557" t="str">
        <f>VLOOKUP(C1557,'Lines LookUp'!$B$1:$C$12,2,0)</f>
        <v>KOT</v>
      </c>
      <c r="W1557" t="str">
        <f>ROUNDUP(Q1557,3)&amp;"-"&amp;ROUNDUP(R1557,3)</f>
        <v>336927.49-3062643.958</v>
      </c>
      <c r="X1557" t="str">
        <f>ROUNDUP(S1557,3)&amp;"-"&amp;ROUNDUP(T1557,3)</f>
        <v>336911.733-3062647.079</v>
      </c>
      <c r="Y1557">
        <f>VLOOKUP(W1557&amp;"-"&amp;V1557,'Buscoords Workout'!$F:$G,2,0)</f>
        <v>8159</v>
      </c>
      <c r="Z1557">
        <f>VLOOKUP(X1557&amp;"-"&amp;V1557,'Buscoords Workout'!$F:$G,2,0)</f>
        <v>8160</v>
      </c>
      <c r="AA1557" t="b">
        <f>OR(ISNA(Y1557),ISNA(Z1557))</f>
        <v>0</v>
      </c>
    </row>
    <row r="1558" spans="1:27" x14ac:dyDescent="0.25">
      <c r="A1558">
        <v>531</v>
      </c>
      <c r="B1558" t="s">
        <v>24</v>
      </c>
      <c r="C1558" t="s">
        <v>45</v>
      </c>
      <c r="D1558" t="s">
        <v>46</v>
      </c>
      <c r="E1558">
        <v>11</v>
      </c>
      <c r="F1558" t="s">
        <v>37</v>
      </c>
      <c r="G1558">
        <v>100</v>
      </c>
      <c r="H1558" t="s">
        <v>27</v>
      </c>
      <c r="I1558" t="s">
        <v>38</v>
      </c>
      <c r="J1558" t="s">
        <v>36</v>
      </c>
      <c r="K1558" t="s">
        <v>30</v>
      </c>
      <c r="L1558" t="s">
        <v>31</v>
      </c>
      <c r="M1558">
        <v>3</v>
      </c>
      <c r="N1558" t="s">
        <v>32</v>
      </c>
      <c r="O1558" t="s">
        <v>33</v>
      </c>
      <c r="P1558">
        <v>12.0322</v>
      </c>
      <c r="Q1558">
        <v>337217.9203</v>
      </c>
      <c r="R1558">
        <v>3062723.3275000001</v>
      </c>
      <c r="S1558">
        <v>337206.07936500001</v>
      </c>
      <c r="T1558">
        <v>3062725.4643899999</v>
      </c>
      <c r="U1558">
        <v>1.2031999999999999E-2</v>
      </c>
      <c r="V1558" t="str">
        <f>VLOOKUP(C1558,'Lines LookUp'!$B$1:$C$12,2,0)</f>
        <v>KOT</v>
      </c>
      <c r="W1558" t="str">
        <f>ROUNDUP(Q1558,3)&amp;"-"&amp;ROUNDUP(R1558,3)</f>
        <v>337217.921-3062723.328</v>
      </c>
      <c r="X1558" t="str">
        <f>ROUNDUP(S1558,3)&amp;"-"&amp;ROUNDUP(T1558,3)</f>
        <v>337206.08-3062725.465</v>
      </c>
      <c r="Y1558">
        <f>VLOOKUP(W1558&amp;"-"&amp;V1558,'Buscoords Workout'!$F:$G,2,0)</f>
        <v>8161</v>
      </c>
      <c r="Z1558">
        <f>VLOOKUP(X1558&amp;"-"&amp;V1558,'Buscoords Workout'!$F:$G,2,0)</f>
        <v>8366</v>
      </c>
      <c r="AA1558" t="b">
        <f>OR(ISNA(Y1558),ISNA(Z1558))</f>
        <v>0</v>
      </c>
    </row>
    <row r="1559" spans="1:27" x14ac:dyDescent="0.25">
      <c r="A1559">
        <v>532</v>
      </c>
      <c r="B1559" t="s">
        <v>24</v>
      </c>
      <c r="C1559" t="s">
        <v>45</v>
      </c>
      <c r="D1559" t="s">
        <v>46</v>
      </c>
      <c r="E1559">
        <v>11</v>
      </c>
      <c r="F1559" t="s">
        <v>37</v>
      </c>
      <c r="G1559">
        <v>100</v>
      </c>
      <c r="H1559" t="s">
        <v>27</v>
      </c>
      <c r="I1559" t="s">
        <v>38</v>
      </c>
      <c r="J1559" t="s">
        <v>36</v>
      </c>
      <c r="K1559" t="s">
        <v>30</v>
      </c>
      <c r="L1559" t="s">
        <v>31</v>
      </c>
      <c r="M1559">
        <v>3</v>
      </c>
      <c r="N1559" t="s">
        <v>32</v>
      </c>
      <c r="O1559" t="s">
        <v>33</v>
      </c>
      <c r="P1559">
        <v>5.7253800000000004</v>
      </c>
      <c r="Q1559">
        <v>337206.07936500001</v>
      </c>
      <c r="R1559">
        <v>3062725.4643899999</v>
      </c>
      <c r="S1559">
        <v>337200.44500000001</v>
      </c>
      <c r="T1559">
        <v>3062726.4811999998</v>
      </c>
      <c r="U1559">
        <v>5.7250000000000001E-3</v>
      </c>
      <c r="V1559" t="str">
        <f>VLOOKUP(C1559,'Lines LookUp'!$B$1:$C$12,2,0)</f>
        <v>KOT</v>
      </c>
      <c r="W1559" t="str">
        <f>ROUNDUP(Q1559,3)&amp;"-"&amp;ROUNDUP(R1559,3)</f>
        <v>337206.08-3062725.465</v>
      </c>
      <c r="X1559" t="str">
        <f>ROUNDUP(S1559,3)&amp;"-"&amp;ROUNDUP(T1559,3)</f>
        <v>337200.445-3062726.482</v>
      </c>
      <c r="Y1559">
        <f>VLOOKUP(W1559&amp;"-"&amp;V1559,'Buscoords Workout'!$F:$G,2,0)</f>
        <v>8366</v>
      </c>
      <c r="Z1559">
        <f>VLOOKUP(X1559&amp;"-"&amp;V1559,'Buscoords Workout'!$F:$G,2,0)</f>
        <v>8162</v>
      </c>
      <c r="AA1559" t="b">
        <f>OR(ISNA(Y1559),ISNA(Z1559))</f>
        <v>0</v>
      </c>
    </row>
    <row r="1560" spans="1:27" x14ac:dyDescent="0.25">
      <c r="A1560">
        <v>533</v>
      </c>
      <c r="B1560" t="s">
        <v>24</v>
      </c>
      <c r="C1560" t="s">
        <v>45</v>
      </c>
      <c r="D1560" t="s">
        <v>46</v>
      </c>
      <c r="E1560">
        <v>11</v>
      </c>
      <c r="F1560" t="s">
        <v>37</v>
      </c>
      <c r="G1560">
        <v>100</v>
      </c>
      <c r="H1560" t="s">
        <v>27</v>
      </c>
      <c r="I1560" t="s">
        <v>38</v>
      </c>
      <c r="J1560" t="s">
        <v>36</v>
      </c>
      <c r="K1560" t="s">
        <v>30</v>
      </c>
      <c r="L1560" t="s">
        <v>31</v>
      </c>
      <c r="M1560">
        <v>3</v>
      </c>
      <c r="N1560" t="s">
        <v>32</v>
      </c>
      <c r="O1560" t="s">
        <v>33</v>
      </c>
      <c r="P1560">
        <v>10.4229</v>
      </c>
      <c r="Q1560">
        <v>337200.44500000001</v>
      </c>
      <c r="R1560">
        <v>3062726.4811999998</v>
      </c>
      <c r="S1560">
        <v>337190.18780000001</v>
      </c>
      <c r="T1560">
        <v>3062728.3322999999</v>
      </c>
      <c r="U1560">
        <v>1.0423E-2</v>
      </c>
      <c r="V1560" t="str">
        <f>VLOOKUP(C1560,'Lines LookUp'!$B$1:$C$12,2,0)</f>
        <v>KOT</v>
      </c>
      <c r="W1560" t="str">
        <f>ROUNDUP(Q1560,3)&amp;"-"&amp;ROUNDUP(R1560,3)</f>
        <v>337200.445-3062726.482</v>
      </c>
      <c r="X1560" t="str">
        <f>ROUNDUP(S1560,3)&amp;"-"&amp;ROUNDUP(T1560,3)</f>
        <v>337190.188-3062728.333</v>
      </c>
      <c r="Y1560">
        <f>VLOOKUP(W1560&amp;"-"&amp;V1560,'Buscoords Workout'!$F:$G,2,0)</f>
        <v>8162</v>
      </c>
      <c r="Z1560">
        <f>VLOOKUP(X1560&amp;"-"&amp;V1560,'Buscoords Workout'!$F:$G,2,0)</f>
        <v>8163</v>
      </c>
      <c r="AA1560" t="b">
        <f>OR(ISNA(Y1560),ISNA(Z1560))</f>
        <v>0</v>
      </c>
    </row>
    <row r="1561" spans="1:27" x14ac:dyDescent="0.25">
      <c r="A1561">
        <v>534</v>
      </c>
      <c r="B1561" t="s">
        <v>24</v>
      </c>
      <c r="C1561" t="s">
        <v>45</v>
      </c>
      <c r="D1561" t="s">
        <v>46</v>
      </c>
      <c r="E1561">
        <v>11</v>
      </c>
      <c r="F1561" t="s">
        <v>37</v>
      </c>
      <c r="G1561">
        <v>100</v>
      </c>
      <c r="H1561" t="s">
        <v>27</v>
      </c>
      <c r="I1561" t="s">
        <v>38</v>
      </c>
      <c r="J1561" t="s">
        <v>36</v>
      </c>
      <c r="K1561" t="s">
        <v>30</v>
      </c>
      <c r="L1561" t="s">
        <v>31</v>
      </c>
      <c r="M1561">
        <v>3</v>
      </c>
      <c r="N1561" t="s">
        <v>32</v>
      </c>
      <c r="O1561" t="s">
        <v>33</v>
      </c>
      <c r="P1561">
        <v>11.9625</v>
      </c>
      <c r="Q1561">
        <v>337190.18780000001</v>
      </c>
      <c r="R1561">
        <v>3062728.3322999999</v>
      </c>
      <c r="S1561">
        <v>337178.63799999998</v>
      </c>
      <c r="T1561">
        <v>3062731.4474999998</v>
      </c>
      <c r="U1561">
        <v>1.1963E-2</v>
      </c>
      <c r="V1561" t="str">
        <f>VLOOKUP(C1561,'Lines LookUp'!$B$1:$C$12,2,0)</f>
        <v>KOT</v>
      </c>
      <c r="W1561" t="str">
        <f>ROUNDUP(Q1561,3)&amp;"-"&amp;ROUNDUP(R1561,3)</f>
        <v>337190.188-3062728.333</v>
      </c>
      <c r="X1561" t="str">
        <f>ROUNDUP(S1561,3)&amp;"-"&amp;ROUNDUP(T1561,3)</f>
        <v>337178.638-3062731.448</v>
      </c>
      <c r="Y1561">
        <f>VLOOKUP(W1561&amp;"-"&amp;V1561,'Buscoords Workout'!$F:$G,2,0)</f>
        <v>8163</v>
      </c>
      <c r="Z1561">
        <f>VLOOKUP(X1561&amp;"-"&amp;V1561,'Buscoords Workout'!$F:$G,2,0)</f>
        <v>8164</v>
      </c>
      <c r="AA1561" t="b">
        <f>OR(ISNA(Y1561),ISNA(Z1561))</f>
        <v>0</v>
      </c>
    </row>
    <row r="1562" spans="1:27" x14ac:dyDescent="0.25">
      <c r="A1562">
        <v>535</v>
      </c>
      <c r="B1562" t="s">
        <v>24</v>
      </c>
      <c r="C1562" t="s">
        <v>45</v>
      </c>
      <c r="D1562" t="s">
        <v>46</v>
      </c>
      <c r="E1562">
        <v>11</v>
      </c>
      <c r="F1562" t="s">
        <v>37</v>
      </c>
      <c r="G1562">
        <v>100</v>
      </c>
      <c r="H1562" t="s">
        <v>27</v>
      </c>
      <c r="I1562" t="s">
        <v>38</v>
      </c>
      <c r="J1562" t="s">
        <v>36</v>
      </c>
      <c r="K1562" t="s">
        <v>30</v>
      </c>
      <c r="L1562" t="s">
        <v>31</v>
      </c>
      <c r="M1562">
        <v>3</v>
      </c>
      <c r="N1562" t="s">
        <v>32</v>
      </c>
      <c r="O1562" t="s">
        <v>33</v>
      </c>
      <c r="P1562">
        <v>32.725200000000001</v>
      </c>
      <c r="Q1562">
        <v>337178.63799999998</v>
      </c>
      <c r="R1562">
        <v>3062731.4474999998</v>
      </c>
      <c r="S1562">
        <v>337147.04190000001</v>
      </c>
      <c r="T1562">
        <v>3062739.9696</v>
      </c>
      <c r="U1562">
        <v>3.2724999999999997E-2</v>
      </c>
      <c r="V1562" t="str">
        <f>VLOOKUP(C1562,'Lines LookUp'!$B$1:$C$12,2,0)</f>
        <v>KOT</v>
      </c>
      <c r="W1562" t="str">
        <f>ROUNDUP(Q1562,3)&amp;"-"&amp;ROUNDUP(R1562,3)</f>
        <v>337178.638-3062731.448</v>
      </c>
      <c r="X1562" t="str">
        <f>ROUNDUP(S1562,3)&amp;"-"&amp;ROUNDUP(T1562,3)</f>
        <v>337147.042-3062739.97</v>
      </c>
      <c r="Y1562">
        <f>VLOOKUP(W1562&amp;"-"&amp;V1562,'Buscoords Workout'!$F:$G,2,0)</f>
        <v>8164</v>
      </c>
      <c r="Z1562">
        <f>VLOOKUP(X1562&amp;"-"&amp;V1562,'Buscoords Workout'!$F:$G,2,0)</f>
        <v>8165</v>
      </c>
      <c r="AA1562" t="b">
        <f>OR(ISNA(Y1562),ISNA(Z1562))</f>
        <v>0</v>
      </c>
    </row>
    <row r="1563" spans="1:27" x14ac:dyDescent="0.25">
      <c r="A1563">
        <v>536</v>
      </c>
      <c r="B1563" t="s">
        <v>24</v>
      </c>
      <c r="C1563" t="s">
        <v>45</v>
      </c>
      <c r="D1563" t="s">
        <v>46</v>
      </c>
      <c r="E1563">
        <v>11</v>
      </c>
      <c r="F1563" t="s">
        <v>37</v>
      </c>
      <c r="G1563">
        <v>100</v>
      </c>
      <c r="H1563" t="s">
        <v>27</v>
      </c>
      <c r="I1563" t="s">
        <v>38</v>
      </c>
      <c r="J1563" t="s">
        <v>36</v>
      </c>
      <c r="K1563" t="s">
        <v>30</v>
      </c>
      <c r="L1563" t="s">
        <v>31</v>
      </c>
      <c r="M1563">
        <v>3</v>
      </c>
      <c r="N1563" t="s">
        <v>32</v>
      </c>
      <c r="O1563" t="s">
        <v>33</v>
      </c>
      <c r="P1563">
        <v>44.775599999999997</v>
      </c>
      <c r="Q1563">
        <v>337147.04190000001</v>
      </c>
      <c r="R1563">
        <v>3062739.9696</v>
      </c>
      <c r="S1563">
        <v>337102.64789999998</v>
      </c>
      <c r="T1563">
        <v>3062745.8029</v>
      </c>
      <c r="U1563">
        <v>4.4776000000000003E-2</v>
      </c>
      <c r="V1563" t="str">
        <f>VLOOKUP(C1563,'Lines LookUp'!$B$1:$C$12,2,0)</f>
        <v>KOT</v>
      </c>
      <c r="W1563" t="str">
        <f>ROUNDUP(Q1563,3)&amp;"-"&amp;ROUNDUP(R1563,3)</f>
        <v>337147.042-3062739.97</v>
      </c>
      <c r="X1563" t="str">
        <f>ROUNDUP(S1563,3)&amp;"-"&amp;ROUNDUP(T1563,3)</f>
        <v>337102.648-3062745.803</v>
      </c>
      <c r="Y1563">
        <f>VLOOKUP(W1563&amp;"-"&amp;V1563,'Buscoords Workout'!$F:$G,2,0)</f>
        <v>8165</v>
      </c>
      <c r="Z1563">
        <f>VLOOKUP(X1563&amp;"-"&amp;V1563,'Buscoords Workout'!$F:$G,2,0)</f>
        <v>8166</v>
      </c>
      <c r="AA1563" t="b">
        <f>OR(ISNA(Y1563),ISNA(Z1563))</f>
        <v>0</v>
      </c>
    </row>
    <row r="1564" spans="1:27" x14ac:dyDescent="0.25">
      <c r="A1564">
        <v>537</v>
      </c>
      <c r="B1564" t="s">
        <v>24</v>
      </c>
      <c r="C1564" t="s">
        <v>45</v>
      </c>
      <c r="D1564" t="s">
        <v>46</v>
      </c>
      <c r="E1564">
        <v>11</v>
      </c>
      <c r="F1564" t="s">
        <v>37</v>
      </c>
      <c r="G1564">
        <v>100</v>
      </c>
      <c r="H1564" t="s">
        <v>27</v>
      </c>
      <c r="I1564" t="s">
        <v>38</v>
      </c>
      <c r="J1564" t="s">
        <v>36</v>
      </c>
      <c r="K1564" t="s">
        <v>30</v>
      </c>
      <c r="L1564" t="s">
        <v>31</v>
      </c>
      <c r="M1564">
        <v>3</v>
      </c>
      <c r="N1564" t="s">
        <v>32</v>
      </c>
      <c r="O1564" t="s">
        <v>33</v>
      </c>
      <c r="P1564">
        <v>28.6938</v>
      </c>
      <c r="Q1564">
        <v>337102.64789999998</v>
      </c>
      <c r="R1564">
        <v>3062745.8029</v>
      </c>
      <c r="S1564">
        <v>337073.99589999998</v>
      </c>
      <c r="T1564">
        <v>3062747.3509</v>
      </c>
      <c r="U1564">
        <v>2.8694000000000001E-2</v>
      </c>
      <c r="V1564" t="str">
        <f>VLOOKUP(C1564,'Lines LookUp'!$B$1:$C$12,2,0)</f>
        <v>KOT</v>
      </c>
      <c r="W1564" t="str">
        <f>ROUNDUP(Q1564,3)&amp;"-"&amp;ROUNDUP(R1564,3)</f>
        <v>337102.648-3062745.803</v>
      </c>
      <c r="X1564" t="str">
        <f>ROUNDUP(S1564,3)&amp;"-"&amp;ROUNDUP(T1564,3)</f>
        <v>337073.996-3062747.351</v>
      </c>
      <c r="Y1564">
        <f>VLOOKUP(W1564&amp;"-"&amp;V1564,'Buscoords Workout'!$F:$G,2,0)</f>
        <v>8166</v>
      </c>
      <c r="Z1564">
        <f>VLOOKUP(X1564&amp;"-"&amp;V1564,'Buscoords Workout'!$F:$G,2,0)</f>
        <v>8167</v>
      </c>
      <c r="AA1564" t="b">
        <f>OR(ISNA(Y1564),ISNA(Z1564))</f>
        <v>0</v>
      </c>
    </row>
    <row r="1565" spans="1:27" x14ac:dyDescent="0.25">
      <c r="A1565">
        <v>538</v>
      </c>
      <c r="B1565" t="s">
        <v>24</v>
      </c>
      <c r="C1565" t="s">
        <v>45</v>
      </c>
      <c r="D1565" t="s">
        <v>46</v>
      </c>
      <c r="E1565">
        <v>11</v>
      </c>
      <c r="F1565" t="s">
        <v>37</v>
      </c>
      <c r="G1565">
        <v>100</v>
      </c>
      <c r="H1565" t="s">
        <v>27</v>
      </c>
      <c r="I1565" t="s">
        <v>38</v>
      </c>
      <c r="J1565" t="s">
        <v>36</v>
      </c>
      <c r="K1565" t="s">
        <v>30</v>
      </c>
      <c r="L1565" t="s">
        <v>31</v>
      </c>
      <c r="M1565">
        <v>3</v>
      </c>
      <c r="N1565" t="s">
        <v>32</v>
      </c>
      <c r="O1565" t="s">
        <v>33</v>
      </c>
      <c r="P1565">
        <v>5.7576599999999996</v>
      </c>
      <c r="Q1565">
        <v>337073.99589999998</v>
      </c>
      <c r="R1565">
        <v>3062747.3509</v>
      </c>
      <c r="S1565">
        <v>337068.76160000003</v>
      </c>
      <c r="T1565">
        <v>3062749.7494000001</v>
      </c>
      <c r="U1565">
        <v>5.7580000000000001E-3</v>
      </c>
      <c r="V1565" t="str">
        <f>VLOOKUP(C1565,'Lines LookUp'!$B$1:$C$12,2,0)</f>
        <v>KOT</v>
      </c>
      <c r="W1565" t="str">
        <f>ROUNDUP(Q1565,3)&amp;"-"&amp;ROUNDUP(R1565,3)</f>
        <v>337073.996-3062747.351</v>
      </c>
      <c r="X1565" t="str">
        <f>ROUNDUP(S1565,3)&amp;"-"&amp;ROUNDUP(T1565,3)</f>
        <v>337068.762-3062749.75</v>
      </c>
      <c r="Y1565">
        <f>VLOOKUP(W1565&amp;"-"&amp;V1565,'Buscoords Workout'!$F:$G,2,0)</f>
        <v>8167</v>
      </c>
      <c r="Z1565">
        <f>VLOOKUP(X1565&amp;"-"&amp;V1565,'Buscoords Workout'!$F:$G,2,0)</f>
        <v>8168</v>
      </c>
      <c r="AA1565" t="b">
        <f>OR(ISNA(Y1565),ISNA(Z1565))</f>
        <v>0</v>
      </c>
    </row>
    <row r="1566" spans="1:27" x14ac:dyDescent="0.25">
      <c r="A1566">
        <v>539</v>
      </c>
      <c r="B1566" t="s">
        <v>24</v>
      </c>
      <c r="C1566" t="s">
        <v>45</v>
      </c>
      <c r="D1566" t="s">
        <v>46</v>
      </c>
      <c r="E1566">
        <v>11</v>
      </c>
      <c r="F1566" t="s">
        <v>37</v>
      </c>
      <c r="G1566">
        <v>100</v>
      </c>
      <c r="H1566" t="s">
        <v>27</v>
      </c>
      <c r="I1566" t="s">
        <v>38</v>
      </c>
      <c r="J1566" t="s">
        <v>36</v>
      </c>
      <c r="K1566" t="s">
        <v>30</v>
      </c>
      <c r="L1566" t="s">
        <v>31</v>
      </c>
      <c r="M1566">
        <v>3</v>
      </c>
      <c r="N1566" t="s">
        <v>32</v>
      </c>
      <c r="O1566" t="s">
        <v>33</v>
      </c>
      <c r="P1566">
        <v>9.4338499999999996</v>
      </c>
      <c r="Q1566">
        <v>337068.76160000003</v>
      </c>
      <c r="R1566">
        <v>3062749.7494000001</v>
      </c>
      <c r="S1566">
        <v>337059.38510000001</v>
      </c>
      <c r="T1566">
        <v>3062748.7108</v>
      </c>
      <c r="U1566">
        <v>9.4339999999999997E-3</v>
      </c>
      <c r="V1566" t="str">
        <f>VLOOKUP(C1566,'Lines LookUp'!$B$1:$C$12,2,0)</f>
        <v>KOT</v>
      </c>
      <c r="W1566" t="str">
        <f>ROUNDUP(Q1566,3)&amp;"-"&amp;ROUNDUP(R1566,3)</f>
        <v>337068.762-3062749.75</v>
      </c>
      <c r="X1566" t="str">
        <f>ROUNDUP(S1566,3)&amp;"-"&amp;ROUNDUP(T1566,3)</f>
        <v>337059.386-3062748.711</v>
      </c>
      <c r="Y1566">
        <f>VLOOKUP(W1566&amp;"-"&amp;V1566,'Buscoords Workout'!$F:$G,2,0)</f>
        <v>8168</v>
      </c>
      <c r="Z1566">
        <f>VLOOKUP(X1566&amp;"-"&amp;V1566,'Buscoords Workout'!$F:$G,2,0)</f>
        <v>8169</v>
      </c>
      <c r="AA1566" t="b">
        <f>OR(ISNA(Y1566),ISNA(Z1566))</f>
        <v>0</v>
      </c>
    </row>
    <row r="1567" spans="1:27" x14ac:dyDescent="0.25">
      <c r="A1567">
        <v>540</v>
      </c>
      <c r="B1567" t="s">
        <v>24</v>
      </c>
      <c r="C1567" t="s">
        <v>45</v>
      </c>
      <c r="D1567" t="s">
        <v>46</v>
      </c>
      <c r="E1567">
        <v>11</v>
      </c>
      <c r="F1567" t="s">
        <v>37</v>
      </c>
      <c r="G1567">
        <v>100</v>
      </c>
      <c r="H1567" t="s">
        <v>27</v>
      </c>
      <c r="I1567" t="s">
        <v>38</v>
      </c>
      <c r="J1567" t="s">
        <v>36</v>
      </c>
      <c r="K1567" t="s">
        <v>30</v>
      </c>
      <c r="L1567" t="s">
        <v>31</v>
      </c>
      <c r="M1567">
        <v>3</v>
      </c>
      <c r="N1567" t="s">
        <v>32</v>
      </c>
      <c r="O1567" t="s">
        <v>33</v>
      </c>
      <c r="P1567">
        <v>14.049799999999999</v>
      </c>
      <c r="Q1567">
        <v>337059.38510000001</v>
      </c>
      <c r="R1567">
        <v>3062748.7108</v>
      </c>
      <c r="S1567">
        <v>337049.88390000002</v>
      </c>
      <c r="T1567">
        <v>3062738.3607000001</v>
      </c>
      <c r="U1567">
        <v>1.405E-2</v>
      </c>
      <c r="V1567" t="str">
        <f>VLOOKUP(C1567,'Lines LookUp'!$B$1:$C$12,2,0)</f>
        <v>KOT</v>
      </c>
      <c r="W1567" t="str">
        <f>ROUNDUP(Q1567,3)&amp;"-"&amp;ROUNDUP(R1567,3)</f>
        <v>337059.386-3062748.711</v>
      </c>
      <c r="X1567" t="str">
        <f>ROUNDUP(S1567,3)&amp;"-"&amp;ROUNDUP(T1567,3)</f>
        <v>337049.884-3062738.361</v>
      </c>
      <c r="Y1567">
        <f>VLOOKUP(W1567&amp;"-"&amp;V1567,'Buscoords Workout'!$F:$G,2,0)</f>
        <v>8169</v>
      </c>
      <c r="Z1567">
        <f>VLOOKUP(X1567&amp;"-"&amp;V1567,'Buscoords Workout'!$F:$G,2,0)</f>
        <v>8170</v>
      </c>
      <c r="AA1567" t="b">
        <f>OR(ISNA(Y1567),ISNA(Z1567))</f>
        <v>0</v>
      </c>
    </row>
    <row r="1568" spans="1:27" x14ac:dyDescent="0.25">
      <c r="A1568">
        <v>541</v>
      </c>
      <c r="B1568" t="s">
        <v>24</v>
      </c>
      <c r="C1568" t="s">
        <v>45</v>
      </c>
      <c r="D1568" t="s">
        <v>46</v>
      </c>
      <c r="E1568">
        <v>11</v>
      </c>
      <c r="F1568" t="s">
        <v>37</v>
      </c>
      <c r="G1568">
        <v>100</v>
      </c>
      <c r="H1568" t="s">
        <v>27</v>
      </c>
      <c r="I1568" t="s">
        <v>38</v>
      </c>
      <c r="J1568" t="s">
        <v>36</v>
      </c>
      <c r="K1568" t="s">
        <v>30</v>
      </c>
      <c r="L1568" t="s">
        <v>31</v>
      </c>
      <c r="M1568">
        <v>3</v>
      </c>
      <c r="N1568" t="s">
        <v>32</v>
      </c>
      <c r="O1568" t="s">
        <v>33</v>
      </c>
      <c r="P1568">
        <v>7.0635500000000002</v>
      </c>
      <c r="Q1568">
        <v>337049.88390000002</v>
      </c>
      <c r="R1568">
        <v>3062738.3607000001</v>
      </c>
      <c r="S1568">
        <v>337043.4093</v>
      </c>
      <c r="T1568">
        <v>3062735.537</v>
      </c>
      <c r="U1568">
        <v>7.064E-3</v>
      </c>
      <c r="V1568" t="str">
        <f>VLOOKUP(C1568,'Lines LookUp'!$B$1:$C$12,2,0)</f>
        <v>KOT</v>
      </c>
      <c r="W1568" t="str">
        <f>ROUNDUP(Q1568,3)&amp;"-"&amp;ROUNDUP(R1568,3)</f>
        <v>337049.884-3062738.361</v>
      </c>
      <c r="X1568" t="str">
        <f>ROUNDUP(S1568,3)&amp;"-"&amp;ROUNDUP(T1568,3)</f>
        <v>337043.41-3062735.537</v>
      </c>
      <c r="Y1568">
        <f>VLOOKUP(W1568&amp;"-"&amp;V1568,'Buscoords Workout'!$F:$G,2,0)</f>
        <v>8170</v>
      </c>
      <c r="Z1568">
        <f>VLOOKUP(X1568&amp;"-"&amp;V1568,'Buscoords Workout'!$F:$G,2,0)</f>
        <v>8171</v>
      </c>
      <c r="AA1568" t="b">
        <f>OR(ISNA(Y1568),ISNA(Z1568))</f>
        <v>0</v>
      </c>
    </row>
    <row r="1569" spans="1:27" x14ac:dyDescent="0.25">
      <c r="A1569">
        <v>542</v>
      </c>
      <c r="B1569" t="s">
        <v>24</v>
      </c>
      <c r="C1569" t="s">
        <v>45</v>
      </c>
      <c r="D1569" t="s">
        <v>46</v>
      </c>
      <c r="E1569">
        <v>11</v>
      </c>
      <c r="F1569" t="s">
        <v>37</v>
      </c>
      <c r="G1569">
        <v>100</v>
      </c>
      <c r="H1569" t="s">
        <v>27</v>
      </c>
      <c r="I1569" t="s">
        <v>38</v>
      </c>
      <c r="J1569" t="s">
        <v>36</v>
      </c>
      <c r="K1569" t="s">
        <v>30</v>
      </c>
      <c r="L1569" t="s">
        <v>31</v>
      </c>
      <c r="M1569">
        <v>3</v>
      </c>
      <c r="N1569" t="s">
        <v>32</v>
      </c>
      <c r="O1569" t="s">
        <v>33</v>
      </c>
      <c r="P1569">
        <v>23.305199999999999</v>
      </c>
      <c r="Q1569">
        <v>337043.4093</v>
      </c>
      <c r="R1569">
        <v>3062735.537</v>
      </c>
      <c r="S1569">
        <v>337021.2709</v>
      </c>
      <c r="T1569">
        <v>3062742.8187000002</v>
      </c>
      <c r="U1569">
        <v>2.3304999999999999E-2</v>
      </c>
      <c r="V1569" t="str">
        <f>VLOOKUP(C1569,'Lines LookUp'!$B$1:$C$12,2,0)</f>
        <v>KOT</v>
      </c>
      <c r="W1569" t="str">
        <f>ROUNDUP(Q1569,3)&amp;"-"&amp;ROUNDUP(R1569,3)</f>
        <v>337043.41-3062735.537</v>
      </c>
      <c r="X1569" t="str">
        <f>ROUNDUP(S1569,3)&amp;"-"&amp;ROUNDUP(T1569,3)</f>
        <v>337021.271-3062742.819</v>
      </c>
      <c r="Y1569">
        <f>VLOOKUP(W1569&amp;"-"&amp;V1569,'Buscoords Workout'!$F:$G,2,0)</f>
        <v>8171</v>
      </c>
      <c r="Z1569">
        <f>VLOOKUP(X1569&amp;"-"&amp;V1569,'Buscoords Workout'!$F:$G,2,0)</f>
        <v>8172</v>
      </c>
      <c r="AA1569" t="b">
        <f>OR(ISNA(Y1569),ISNA(Z1569))</f>
        <v>0</v>
      </c>
    </row>
    <row r="1570" spans="1:27" x14ac:dyDescent="0.25">
      <c r="A1570">
        <v>543</v>
      </c>
      <c r="B1570" t="s">
        <v>24</v>
      </c>
      <c r="C1570" t="s">
        <v>45</v>
      </c>
      <c r="D1570" t="s">
        <v>46</v>
      </c>
      <c r="E1570">
        <v>11</v>
      </c>
      <c r="F1570" t="s">
        <v>37</v>
      </c>
      <c r="G1570">
        <v>100</v>
      </c>
      <c r="H1570" t="s">
        <v>27</v>
      </c>
      <c r="I1570" t="s">
        <v>38</v>
      </c>
      <c r="J1570" t="s">
        <v>36</v>
      </c>
      <c r="K1570" t="s">
        <v>30</v>
      </c>
      <c r="L1570" t="s">
        <v>31</v>
      </c>
      <c r="M1570">
        <v>3</v>
      </c>
      <c r="N1570" t="s">
        <v>32</v>
      </c>
      <c r="O1570" t="s">
        <v>33</v>
      </c>
      <c r="P1570">
        <v>46.439399999999999</v>
      </c>
      <c r="Q1570">
        <v>337021.2709</v>
      </c>
      <c r="R1570">
        <v>3062742.8187000002</v>
      </c>
      <c r="S1570">
        <v>336976.98619999998</v>
      </c>
      <c r="T1570">
        <v>3062756.8001999999</v>
      </c>
      <c r="U1570">
        <v>4.6439000000000001E-2</v>
      </c>
      <c r="V1570" t="str">
        <f>VLOOKUP(C1570,'Lines LookUp'!$B$1:$C$12,2,0)</f>
        <v>KOT</v>
      </c>
      <c r="W1570" t="str">
        <f>ROUNDUP(Q1570,3)&amp;"-"&amp;ROUNDUP(R1570,3)</f>
        <v>337021.271-3062742.819</v>
      </c>
      <c r="X1570" t="str">
        <f>ROUNDUP(S1570,3)&amp;"-"&amp;ROUNDUP(T1570,3)</f>
        <v>336976.987-3062756.801</v>
      </c>
      <c r="Y1570">
        <f>VLOOKUP(W1570&amp;"-"&amp;V1570,'Buscoords Workout'!$F:$G,2,0)</f>
        <v>8172</v>
      </c>
      <c r="Z1570">
        <f>VLOOKUP(X1570&amp;"-"&amp;V1570,'Buscoords Workout'!$F:$G,2,0)</f>
        <v>8173</v>
      </c>
      <c r="AA1570" t="b">
        <f>OR(ISNA(Y1570),ISNA(Z1570))</f>
        <v>0</v>
      </c>
    </row>
    <row r="1571" spans="1:27" x14ac:dyDescent="0.25">
      <c r="A1571">
        <v>544</v>
      </c>
      <c r="B1571" t="s">
        <v>24</v>
      </c>
      <c r="C1571" t="s">
        <v>45</v>
      </c>
      <c r="D1571" t="s">
        <v>46</v>
      </c>
      <c r="E1571">
        <v>11</v>
      </c>
      <c r="F1571" t="s">
        <v>37</v>
      </c>
      <c r="G1571">
        <v>100</v>
      </c>
      <c r="H1571" t="s">
        <v>27</v>
      </c>
      <c r="I1571" t="s">
        <v>38</v>
      </c>
      <c r="J1571" t="s">
        <v>36</v>
      </c>
      <c r="K1571" t="s">
        <v>30</v>
      </c>
      <c r="L1571" t="s">
        <v>31</v>
      </c>
      <c r="M1571">
        <v>3</v>
      </c>
      <c r="N1571" t="s">
        <v>32</v>
      </c>
      <c r="O1571" t="s">
        <v>33</v>
      </c>
      <c r="P1571">
        <v>18.175599999999999</v>
      </c>
      <c r="Q1571">
        <v>336976.98619999998</v>
      </c>
      <c r="R1571">
        <v>3062756.8001999999</v>
      </c>
      <c r="S1571">
        <v>336958.83390000003</v>
      </c>
      <c r="T1571">
        <v>3062755.8794</v>
      </c>
      <c r="U1571">
        <v>1.8176000000000001E-2</v>
      </c>
      <c r="V1571" t="str">
        <f>VLOOKUP(C1571,'Lines LookUp'!$B$1:$C$12,2,0)</f>
        <v>KOT</v>
      </c>
      <c r="W1571" t="str">
        <f>ROUNDUP(Q1571,3)&amp;"-"&amp;ROUNDUP(R1571,3)</f>
        <v>336976.987-3062756.801</v>
      </c>
      <c r="X1571" t="str">
        <f>ROUNDUP(S1571,3)&amp;"-"&amp;ROUNDUP(T1571,3)</f>
        <v>336958.834-3062755.88</v>
      </c>
      <c r="Y1571">
        <f>VLOOKUP(W1571&amp;"-"&amp;V1571,'Buscoords Workout'!$F:$G,2,0)</f>
        <v>8173</v>
      </c>
      <c r="Z1571">
        <f>VLOOKUP(X1571&amp;"-"&amp;V1571,'Buscoords Workout'!$F:$G,2,0)</f>
        <v>8174</v>
      </c>
      <c r="AA1571" t="b">
        <f>OR(ISNA(Y1571),ISNA(Z1571))</f>
        <v>0</v>
      </c>
    </row>
    <row r="1572" spans="1:27" x14ac:dyDescent="0.25">
      <c r="A1572">
        <v>545</v>
      </c>
      <c r="B1572" t="s">
        <v>24</v>
      </c>
      <c r="C1572" t="s">
        <v>45</v>
      </c>
      <c r="D1572" t="s">
        <v>46</v>
      </c>
      <c r="E1572">
        <v>11</v>
      </c>
      <c r="F1572" t="s">
        <v>37</v>
      </c>
      <c r="G1572">
        <v>100</v>
      </c>
      <c r="H1572" t="s">
        <v>27</v>
      </c>
      <c r="I1572" t="s">
        <v>38</v>
      </c>
      <c r="J1572" t="s">
        <v>36</v>
      </c>
      <c r="K1572" t="s">
        <v>30</v>
      </c>
      <c r="L1572" t="s">
        <v>31</v>
      </c>
      <c r="M1572">
        <v>3</v>
      </c>
      <c r="N1572" t="s">
        <v>32</v>
      </c>
      <c r="O1572" t="s">
        <v>33</v>
      </c>
      <c r="P1572">
        <v>33.941099999999999</v>
      </c>
      <c r="Q1572">
        <v>336958.83390000003</v>
      </c>
      <c r="R1572">
        <v>3062755.8794</v>
      </c>
      <c r="S1572">
        <v>336924.89299999998</v>
      </c>
      <c r="T1572">
        <v>3062755.7524000001</v>
      </c>
      <c r="U1572">
        <v>3.3940999999999999E-2</v>
      </c>
      <c r="V1572" t="str">
        <f>VLOOKUP(C1572,'Lines LookUp'!$B$1:$C$12,2,0)</f>
        <v>KOT</v>
      </c>
      <c r="W1572" t="str">
        <f>ROUNDUP(Q1572,3)&amp;"-"&amp;ROUNDUP(R1572,3)</f>
        <v>336958.834-3062755.88</v>
      </c>
      <c r="X1572" t="str">
        <f>ROUNDUP(S1572,3)&amp;"-"&amp;ROUNDUP(T1572,3)</f>
        <v>336924.893-3062755.753</v>
      </c>
      <c r="Y1572">
        <f>VLOOKUP(W1572&amp;"-"&amp;V1572,'Buscoords Workout'!$F:$G,2,0)</f>
        <v>8174</v>
      </c>
      <c r="Z1572">
        <f>VLOOKUP(X1572&amp;"-"&amp;V1572,'Buscoords Workout'!$F:$G,2,0)</f>
        <v>8175</v>
      </c>
      <c r="AA1572" t="b">
        <f>OR(ISNA(Y1572),ISNA(Z1572))</f>
        <v>0</v>
      </c>
    </row>
    <row r="1573" spans="1:27" x14ac:dyDescent="0.25">
      <c r="A1573">
        <v>546</v>
      </c>
      <c r="B1573" t="s">
        <v>24</v>
      </c>
      <c r="C1573" t="s">
        <v>45</v>
      </c>
      <c r="D1573" t="s">
        <v>46</v>
      </c>
      <c r="E1573">
        <v>11</v>
      </c>
      <c r="F1573" t="s">
        <v>37</v>
      </c>
      <c r="G1573">
        <v>100</v>
      </c>
      <c r="H1573" t="s">
        <v>27</v>
      </c>
      <c r="I1573" t="s">
        <v>38</v>
      </c>
      <c r="J1573" t="s">
        <v>36</v>
      </c>
      <c r="K1573" t="s">
        <v>30</v>
      </c>
      <c r="L1573" t="s">
        <v>31</v>
      </c>
      <c r="M1573">
        <v>3</v>
      </c>
      <c r="N1573" t="s">
        <v>32</v>
      </c>
      <c r="O1573" t="s">
        <v>33</v>
      </c>
      <c r="P1573">
        <v>15.5373</v>
      </c>
      <c r="Q1573">
        <v>336924.89299999998</v>
      </c>
      <c r="R1573">
        <v>3062755.7524000001</v>
      </c>
      <c r="S1573">
        <v>336910.19640000002</v>
      </c>
      <c r="T1573">
        <v>3062750.7107000002</v>
      </c>
      <c r="U1573">
        <v>1.5537E-2</v>
      </c>
      <c r="V1573" t="str">
        <f>VLOOKUP(C1573,'Lines LookUp'!$B$1:$C$12,2,0)</f>
        <v>KOT</v>
      </c>
      <c r="W1573" t="str">
        <f>ROUNDUP(Q1573,3)&amp;"-"&amp;ROUNDUP(R1573,3)</f>
        <v>336924.893-3062755.753</v>
      </c>
      <c r="X1573" t="str">
        <f>ROUNDUP(S1573,3)&amp;"-"&amp;ROUNDUP(T1573,3)</f>
        <v>336910.197-3062750.711</v>
      </c>
      <c r="Y1573">
        <f>VLOOKUP(W1573&amp;"-"&amp;V1573,'Buscoords Workout'!$F:$G,2,0)</f>
        <v>8175</v>
      </c>
      <c r="Z1573">
        <f>VLOOKUP(X1573&amp;"-"&amp;V1573,'Buscoords Workout'!$F:$G,2,0)</f>
        <v>8176</v>
      </c>
      <c r="AA1573" t="b">
        <f>OR(ISNA(Y1573),ISNA(Z1573))</f>
        <v>0</v>
      </c>
    </row>
    <row r="1574" spans="1:27" x14ac:dyDescent="0.25">
      <c r="A1574">
        <v>547</v>
      </c>
      <c r="B1574" t="s">
        <v>24</v>
      </c>
      <c r="C1574" t="s">
        <v>45</v>
      </c>
      <c r="D1574" t="s">
        <v>46</v>
      </c>
      <c r="E1574">
        <v>11</v>
      </c>
      <c r="F1574" t="s">
        <v>37</v>
      </c>
      <c r="G1574">
        <v>100</v>
      </c>
      <c r="H1574" t="s">
        <v>27</v>
      </c>
      <c r="I1574" t="s">
        <v>38</v>
      </c>
      <c r="J1574" t="s">
        <v>36</v>
      </c>
      <c r="K1574" t="s">
        <v>30</v>
      </c>
      <c r="L1574" t="s">
        <v>31</v>
      </c>
      <c r="M1574">
        <v>3</v>
      </c>
      <c r="N1574" t="s">
        <v>32</v>
      </c>
      <c r="O1574" t="s">
        <v>33</v>
      </c>
      <c r="P1574">
        <v>9.9035299999999999</v>
      </c>
      <c r="Q1574">
        <v>336910.19640000002</v>
      </c>
      <c r="R1574">
        <v>3062750.7107000002</v>
      </c>
      <c r="S1574">
        <v>336903.0821</v>
      </c>
      <c r="T1574">
        <v>3062743.8210999998</v>
      </c>
      <c r="U1574">
        <v>9.9039999999999996E-3</v>
      </c>
      <c r="V1574" t="str">
        <f>VLOOKUP(C1574,'Lines LookUp'!$B$1:$C$12,2,0)</f>
        <v>KOT</v>
      </c>
      <c r="W1574" t="str">
        <f>ROUNDUP(Q1574,3)&amp;"-"&amp;ROUNDUP(R1574,3)</f>
        <v>336910.197-3062750.711</v>
      </c>
      <c r="X1574" t="str">
        <f>ROUNDUP(S1574,3)&amp;"-"&amp;ROUNDUP(T1574,3)</f>
        <v>336903.083-3062743.822</v>
      </c>
      <c r="Y1574">
        <f>VLOOKUP(W1574&amp;"-"&amp;V1574,'Buscoords Workout'!$F:$G,2,0)</f>
        <v>8176</v>
      </c>
      <c r="Z1574">
        <f>VLOOKUP(X1574&amp;"-"&amp;V1574,'Buscoords Workout'!$F:$G,2,0)</f>
        <v>8177</v>
      </c>
      <c r="AA1574" t="b">
        <f>OR(ISNA(Y1574),ISNA(Z1574))</f>
        <v>0</v>
      </c>
    </row>
    <row r="1575" spans="1:27" x14ac:dyDescent="0.25">
      <c r="A1575">
        <v>548</v>
      </c>
      <c r="B1575" t="s">
        <v>24</v>
      </c>
      <c r="C1575" t="s">
        <v>45</v>
      </c>
      <c r="D1575" t="s">
        <v>46</v>
      </c>
      <c r="E1575">
        <v>11</v>
      </c>
      <c r="F1575" t="s">
        <v>37</v>
      </c>
      <c r="G1575">
        <v>100</v>
      </c>
      <c r="H1575" t="s">
        <v>27</v>
      </c>
      <c r="I1575" t="s">
        <v>38</v>
      </c>
      <c r="J1575" t="s">
        <v>36</v>
      </c>
      <c r="K1575" t="s">
        <v>30</v>
      </c>
      <c r="L1575" t="s">
        <v>31</v>
      </c>
      <c r="M1575">
        <v>3</v>
      </c>
      <c r="N1575" t="s">
        <v>32</v>
      </c>
      <c r="O1575" t="s">
        <v>33</v>
      </c>
      <c r="P1575">
        <v>23.4693</v>
      </c>
      <c r="Q1575">
        <v>336903.0821</v>
      </c>
      <c r="R1575">
        <v>3062743.8210999998</v>
      </c>
      <c r="S1575">
        <v>336879.65649999998</v>
      </c>
      <c r="T1575">
        <v>3062742.3890999998</v>
      </c>
      <c r="U1575">
        <v>2.3469E-2</v>
      </c>
      <c r="V1575" t="str">
        <f>VLOOKUP(C1575,'Lines LookUp'!$B$1:$C$12,2,0)</f>
        <v>KOT</v>
      </c>
      <c r="W1575" t="str">
        <f>ROUNDUP(Q1575,3)&amp;"-"&amp;ROUNDUP(R1575,3)</f>
        <v>336903.083-3062743.822</v>
      </c>
      <c r="X1575" t="str">
        <f>ROUNDUP(S1575,3)&amp;"-"&amp;ROUNDUP(T1575,3)</f>
        <v>336879.657-3062742.39</v>
      </c>
      <c r="Y1575">
        <f>VLOOKUP(W1575&amp;"-"&amp;V1575,'Buscoords Workout'!$F:$G,2,0)</f>
        <v>8177</v>
      </c>
      <c r="Z1575">
        <f>VLOOKUP(X1575&amp;"-"&amp;V1575,'Buscoords Workout'!$F:$G,2,0)</f>
        <v>8178</v>
      </c>
      <c r="AA1575" t="b">
        <f>OR(ISNA(Y1575),ISNA(Z1575))</f>
        <v>0</v>
      </c>
    </row>
    <row r="1576" spans="1:27" x14ac:dyDescent="0.25">
      <c r="A1576">
        <v>549</v>
      </c>
      <c r="B1576" t="s">
        <v>24</v>
      </c>
      <c r="C1576" t="s">
        <v>45</v>
      </c>
      <c r="D1576" t="s">
        <v>46</v>
      </c>
      <c r="E1576">
        <v>11</v>
      </c>
      <c r="F1576" t="s">
        <v>37</v>
      </c>
      <c r="G1576">
        <v>100</v>
      </c>
      <c r="H1576" t="s">
        <v>27</v>
      </c>
      <c r="I1576" t="s">
        <v>38</v>
      </c>
      <c r="J1576" t="s">
        <v>36</v>
      </c>
      <c r="K1576" t="s">
        <v>30</v>
      </c>
      <c r="L1576" t="s">
        <v>31</v>
      </c>
      <c r="M1576">
        <v>3</v>
      </c>
      <c r="N1576" t="s">
        <v>32</v>
      </c>
      <c r="O1576" t="s">
        <v>33</v>
      </c>
      <c r="P1576">
        <v>25.824100000000001</v>
      </c>
      <c r="Q1576">
        <v>336879.65649999998</v>
      </c>
      <c r="R1576">
        <v>3062742.3890999998</v>
      </c>
      <c r="S1576">
        <v>336854.5772</v>
      </c>
      <c r="T1576">
        <v>3062748.5463</v>
      </c>
      <c r="U1576">
        <v>2.5824E-2</v>
      </c>
      <c r="V1576" t="str">
        <f>VLOOKUP(C1576,'Lines LookUp'!$B$1:$C$12,2,0)</f>
        <v>KOT</v>
      </c>
      <c r="W1576" t="str">
        <f>ROUNDUP(Q1576,3)&amp;"-"&amp;ROUNDUP(R1576,3)</f>
        <v>336879.657-3062742.39</v>
      </c>
      <c r="X1576" t="str">
        <f>ROUNDUP(S1576,3)&amp;"-"&amp;ROUNDUP(T1576,3)</f>
        <v>336854.578-3062748.547</v>
      </c>
      <c r="Y1576">
        <f>VLOOKUP(W1576&amp;"-"&amp;V1576,'Buscoords Workout'!$F:$G,2,0)</f>
        <v>8178</v>
      </c>
      <c r="Z1576">
        <f>VLOOKUP(X1576&amp;"-"&amp;V1576,'Buscoords Workout'!$F:$G,2,0)</f>
        <v>8179</v>
      </c>
      <c r="AA1576" t="b">
        <f>OR(ISNA(Y1576),ISNA(Z1576))</f>
        <v>0</v>
      </c>
    </row>
    <row r="1577" spans="1:27" x14ac:dyDescent="0.25">
      <c r="A1577">
        <v>550</v>
      </c>
      <c r="B1577" t="s">
        <v>24</v>
      </c>
      <c r="C1577" t="s">
        <v>45</v>
      </c>
      <c r="D1577" t="s">
        <v>46</v>
      </c>
      <c r="E1577">
        <v>11</v>
      </c>
      <c r="F1577" t="s">
        <v>37</v>
      </c>
      <c r="G1577">
        <v>100</v>
      </c>
      <c r="H1577" t="s">
        <v>27</v>
      </c>
      <c r="I1577" t="s">
        <v>38</v>
      </c>
      <c r="J1577" t="s">
        <v>36</v>
      </c>
      <c r="K1577" t="s">
        <v>30</v>
      </c>
      <c r="L1577" t="s">
        <v>31</v>
      </c>
      <c r="M1577">
        <v>3</v>
      </c>
      <c r="N1577" t="s">
        <v>32</v>
      </c>
      <c r="O1577" t="s">
        <v>33</v>
      </c>
      <c r="P1577">
        <v>9.1112699999999993</v>
      </c>
      <c r="Q1577">
        <v>336854.5772</v>
      </c>
      <c r="R1577">
        <v>3062748.5463</v>
      </c>
      <c r="S1577">
        <v>336848.63299999997</v>
      </c>
      <c r="T1577">
        <v>3062741.6411000001</v>
      </c>
      <c r="U1577">
        <v>9.1109999999999993E-3</v>
      </c>
      <c r="V1577" t="str">
        <f>VLOOKUP(C1577,'Lines LookUp'!$B$1:$C$12,2,0)</f>
        <v>KOT</v>
      </c>
      <c r="W1577" t="str">
        <f>ROUNDUP(Q1577,3)&amp;"-"&amp;ROUNDUP(R1577,3)</f>
        <v>336854.578-3062748.547</v>
      </c>
      <c r="X1577" t="str">
        <f>ROUNDUP(S1577,3)&amp;"-"&amp;ROUNDUP(T1577,3)</f>
        <v>336848.633-3062741.642</v>
      </c>
      <c r="Y1577">
        <f>VLOOKUP(W1577&amp;"-"&amp;V1577,'Buscoords Workout'!$F:$G,2,0)</f>
        <v>8179</v>
      </c>
      <c r="Z1577">
        <f>VLOOKUP(X1577&amp;"-"&amp;V1577,'Buscoords Workout'!$F:$G,2,0)</f>
        <v>8180</v>
      </c>
      <c r="AA1577" t="b">
        <f>OR(ISNA(Y1577),ISNA(Z1577))</f>
        <v>0</v>
      </c>
    </row>
    <row r="1578" spans="1:27" x14ac:dyDescent="0.25">
      <c r="A1578">
        <v>551</v>
      </c>
      <c r="B1578" t="s">
        <v>24</v>
      </c>
      <c r="C1578" t="s">
        <v>45</v>
      </c>
      <c r="D1578" t="s">
        <v>46</v>
      </c>
      <c r="E1578">
        <v>11</v>
      </c>
      <c r="F1578" t="s">
        <v>37</v>
      </c>
      <c r="G1578">
        <v>100</v>
      </c>
      <c r="H1578" t="s">
        <v>27</v>
      </c>
      <c r="I1578" t="s">
        <v>38</v>
      </c>
      <c r="J1578" t="s">
        <v>36</v>
      </c>
      <c r="K1578" t="s">
        <v>30</v>
      </c>
      <c r="L1578" t="s">
        <v>31</v>
      </c>
      <c r="M1578">
        <v>3</v>
      </c>
      <c r="N1578" t="s">
        <v>32</v>
      </c>
      <c r="O1578" t="s">
        <v>33</v>
      </c>
      <c r="P1578">
        <v>19.884399999999999</v>
      </c>
      <c r="Q1578">
        <v>336848.63299999997</v>
      </c>
      <c r="R1578">
        <v>3062741.6411000001</v>
      </c>
      <c r="S1578">
        <v>336833.24979999999</v>
      </c>
      <c r="T1578">
        <v>3062729.0416000001</v>
      </c>
      <c r="U1578">
        <v>1.9883999999999999E-2</v>
      </c>
      <c r="V1578" t="str">
        <f>VLOOKUP(C1578,'Lines LookUp'!$B$1:$C$12,2,0)</f>
        <v>KOT</v>
      </c>
      <c r="W1578" t="str">
        <f>ROUNDUP(Q1578,3)&amp;"-"&amp;ROUNDUP(R1578,3)</f>
        <v>336848.633-3062741.642</v>
      </c>
      <c r="X1578" t="str">
        <f>ROUNDUP(S1578,3)&amp;"-"&amp;ROUNDUP(T1578,3)</f>
        <v>336833.25-3062729.042</v>
      </c>
      <c r="Y1578">
        <f>VLOOKUP(W1578&amp;"-"&amp;V1578,'Buscoords Workout'!$F:$G,2,0)</f>
        <v>8180</v>
      </c>
      <c r="Z1578">
        <f>VLOOKUP(X1578&amp;"-"&amp;V1578,'Buscoords Workout'!$F:$G,2,0)</f>
        <v>8181</v>
      </c>
      <c r="AA1578" t="b">
        <f>OR(ISNA(Y1578),ISNA(Z1578))</f>
        <v>0</v>
      </c>
    </row>
    <row r="1579" spans="1:27" x14ac:dyDescent="0.25">
      <c r="A1579">
        <v>552</v>
      </c>
      <c r="B1579" t="s">
        <v>24</v>
      </c>
      <c r="C1579" t="s">
        <v>45</v>
      </c>
      <c r="D1579" t="s">
        <v>46</v>
      </c>
      <c r="E1579">
        <v>11</v>
      </c>
      <c r="F1579" t="s">
        <v>37</v>
      </c>
      <c r="G1579">
        <v>100</v>
      </c>
      <c r="H1579" t="s">
        <v>27</v>
      </c>
      <c r="I1579" t="s">
        <v>38</v>
      </c>
      <c r="J1579" t="s">
        <v>36</v>
      </c>
      <c r="K1579" t="s">
        <v>30</v>
      </c>
      <c r="L1579" t="s">
        <v>31</v>
      </c>
      <c r="M1579">
        <v>3</v>
      </c>
      <c r="N1579" t="s">
        <v>32</v>
      </c>
      <c r="O1579" t="s">
        <v>33</v>
      </c>
      <c r="P1579">
        <v>10.4796</v>
      </c>
      <c r="Q1579">
        <v>336833.24979999999</v>
      </c>
      <c r="R1579">
        <v>3062729.0416000001</v>
      </c>
      <c r="S1579">
        <v>336823.80489999999</v>
      </c>
      <c r="T1579">
        <v>3062724.5011</v>
      </c>
      <c r="U1579">
        <v>1.048E-2</v>
      </c>
      <c r="V1579" t="str">
        <f>VLOOKUP(C1579,'Lines LookUp'!$B$1:$C$12,2,0)</f>
        <v>KOT</v>
      </c>
      <c r="W1579" t="str">
        <f>ROUNDUP(Q1579,3)&amp;"-"&amp;ROUNDUP(R1579,3)</f>
        <v>336833.25-3062729.042</v>
      </c>
      <c r="X1579" t="str">
        <f>ROUNDUP(S1579,3)&amp;"-"&amp;ROUNDUP(T1579,3)</f>
        <v>336823.805-3062724.502</v>
      </c>
      <c r="Y1579">
        <f>VLOOKUP(W1579&amp;"-"&amp;V1579,'Buscoords Workout'!$F:$G,2,0)</f>
        <v>8181</v>
      </c>
      <c r="Z1579">
        <f>VLOOKUP(X1579&amp;"-"&amp;V1579,'Buscoords Workout'!$F:$G,2,0)</f>
        <v>8182</v>
      </c>
      <c r="AA1579" t="b">
        <f>OR(ISNA(Y1579),ISNA(Z1579))</f>
        <v>0</v>
      </c>
    </row>
    <row r="1580" spans="1:27" x14ac:dyDescent="0.25">
      <c r="A1580">
        <v>553</v>
      </c>
      <c r="B1580" t="s">
        <v>24</v>
      </c>
      <c r="C1580" t="s">
        <v>45</v>
      </c>
      <c r="D1580" t="s">
        <v>46</v>
      </c>
      <c r="E1580">
        <v>11</v>
      </c>
      <c r="F1580" t="s">
        <v>37</v>
      </c>
      <c r="G1580">
        <v>100</v>
      </c>
      <c r="H1580" t="s">
        <v>27</v>
      </c>
      <c r="I1580" t="s">
        <v>38</v>
      </c>
      <c r="J1580" t="s">
        <v>36</v>
      </c>
      <c r="K1580" t="s">
        <v>30</v>
      </c>
      <c r="L1580" t="s">
        <v>31</v>
      </c>
      <c r="M1580">
        <v>3</v>
      </c>
      <c r="N1580" t="s">
        <v>32</v>
      </c>
      <c r="O1580" t="s">
        <v>33</v>
      </c>
      <c r="P1580">
        <v>11.738799999999999</v>
      </c>
      <c r="Q1580">
        <v>336823.80489999999</v>
      </c>
      <c r="R1580">
        <v>3062724.5011</v>
      </c>
      <c r="S1580">
        <v>336813.22519999999</v>
      </c>
      <c r="T1580">
        <v>3062719.4149000002</v>
      </c>
      <c r="U1580">
        <v>1.1738999999999999E-2</v>
      </c>
      <c r="V1580" t="str">
        <f>VLOOKUP(C1580,'Lines LookUp'!$B$1:$C$12,2,0)</f>
        <v>KOT</v>
      </c>
      <c r="W1580" t="str">
        <f>ROUNDUP(Q1580,3)&amp;"-"&amp;ROUNDUP(R1580,3)</f>
        <v>336823.805-3062724.502</v>
      </c>
      <c r="X1580" t="str">
        <f>ROUNDUP(S1580,3)&amp;"-"&amp;ROUNDUP(T1580,3)</f>
        <v>336813.226-3062719.415</v>
      </c>
      <c r="Y1580">
        <f>VLOOKUP(W1580&amp;"-"&amp;V1580,'Buscoords Workout'!$F:$G,2,0)</f>
        <v>8182</v>
      </c>
      <c r="Z1580">
        <f>VLOOKUP(X1580&amp;"-"&amp;V1580,'Buscoords Workout'!$F:$G,2,0)</f>
        <v>8183</v>
      </c>
      <c r="AA1580" t="b">
        <f>OR(ISNA(Y1580),ISNA(Z1580))</f>
        <v>0</v>
      </c>
    </row>
    <row r="1581" spans="1:27" x14ac:dyDescent="0.25">
      <c r="A1581">
        <v>554</v>
      </c>
      <c r="B1581" t="s">
        <v>24</v>
      </c>
      <c r="C1581" t="s">
        <v>45</v>
      </c>
      <c r="D1581" t="s">
        <v>46</v>
      </c>
      <c r="E1581">
        <v>11</v>
      </c>
      <c r="F1581" t="s">
        <v>37</v>
      </c>
      <c r="G1581">
        <v>100</v>
      </c>
      <c r="H1581" t="s">
        <v>27</v>
      </c>
      <c r="I1581" t="s">
        <v>38</v>
      </c>
      <c r="J1581" t="s">
        <v>36</v>
      </c>
      <c r="K1581" t="s">
        <v>30</v>
      </c>
      <c r="L1581" t="s">
        <v>31</v>
      </c>
      <c r="M1581">
        <v>3</v>
      </c>
      <c r="N1581" t="s">
        <v>32</v>
      </c>
      <c r="O1581" t="s">
        <v>33</v>
      </c>
      <c r="P1581">
        <v>16.1935</v>
      </c>
      <c r="Q1581">
        <v>336813.22519999999</v>
      </c>
      <c r="R1581">
        <v>3062719.4149000002</v>
      </c>
      <c r="S1581">
        <v>336804.8469</v>
      </c>
      <c r="T1581">
        <v>3062705.5573</v>
      </c>
      <c r="U1581">
        <v>1.6192999999999999E-2</v>
      </c>
      <c r="V1581" t="str">
        <f>VLOOKUP(C1581,'Lines LookUp'!$B$1:$C$12,2,0)</f>
        <v>KOT</v>
      </c>
      <c r="W1581" t="str">
        <f>ROUNDUP(Q1581,3)&amp;"-"&amp;ROUNDUP(R1581,3)</f>
        <v>336813.226-3062719.415</v>
      </c>
      <c r="X1581" t="str">
        <f>ROUNDUP(S1581,3)&amp;"-"&amp;ROUNDUP(T1581,3)</f>
        <v>336804.847-3062705.558</v>
      </c>
      <c r="Y1581">
        <f>VLOOKUP(W1581&amp;"-"&amp;V1581,'Buscoords Workout'!$F:$G,2,0)</f>
        <v>8183</v>
      </c>
      <c r="Z1581">
        <f>VLOOKUP(X1581&amp;"-"&amp;V1581,'Buscoords Workout'!$F:$G,2,0)</f>
        <v>8184</v>
      </c>
      <c r="AA1581" t="b">
        <f>OR(ISNA(Y1581),ISNA(Z1581))</f>
        <v>0</v>
      </c>
    </row>
    <row r="1582" spans="1:27" x14ac:dyDescent="0.25">
      <c r="A1582">
        <v>555</v>
      </c>
      <c r="B1582" t="s">
        <v>24</v>
      </c>
      <c r="C1582" t="s">
        <v>45</v>
      </c>
      <c r="D1582" t="s">
        <v>46</v>
      </c>
      <c r="E1582">
        <v>11</v>
      </c>
      <c r="F1582" t="s">
        <v>37</v>
      </c>
      <c r="G1582">
        <v>100</v>
      </c>
      <c r="H1582" t="s">
        <v>27</v>
      </c>
      <c r="I1582" t="s">
        <v>38</v>
      </c>
      <c r="J1582" t="s">
        <v>36</v>
      </c>
      <c r="K1582" t="s">
        <v>30</v>
      </c>
      <c r="L1582" t="s">
        <v>31</v>
      </c>
      <c r="M1582">
        <v>3</v>
      </c>
      <c r="N1582" t="s">
        <v>32</v>
      </c>
      <c r="O1582" t="s">
        <v>33</v>
      </c>
      <c r="P1582">
        <v>46.008099999999999</v>
      </c>
      <c r="Q1582">
        <v>336804.8469</v>
      </c>
      <c r="R1582">
        <v>3062705.5573</v>
      </c>
      <c r="S1582">
        <v>336759.29070000001</v>
      </c>
      <c r="T1582">
        <v>3062711.9896</v>
      </c>
      <c r="U1582">
        <v>4.6008E-2</v>
      </c>
      <c r="V1582" t="str">
        <f>VLOOKUP(C1582,'Lines LookUp'!$B$1:$C$12,2,0)</f>
        <v>KOT</v>
      </c>
      <c r="W1582" t="str">
        <f>ROUNDUP(Q1582,3)&amp;"-"&amp;ROUNDUP(R1582,3)</f>
        <v>336804.847-3062705.558</v>
      </c>
      <c r="X1582" t="str">
        <f>ROUNDUP(S1582,3)&amp;"-"&amp;ROUNDUP(T1582,3)</f>
        <v>336759.291-3062711.99</v>
      </c>
      <c r="Y1582">
        <f>VLOOKUP(W1582&amp;"-"&amp;V1582,'Buscoords Workout'!$F:$G,2,0)</f>
        <v>8184</v>
      </c>
      <c r="Z1582">
        <f>VLOOKUP(X1582&amp;"-"&amp;V1582,'Buscoords Workout'!$F:$G,2,0)</f>
        <v>8185</v>
      </c>
      <c r="AA1582" t="b">
        <f>OR(ISNA(Y1582),ISNA(Z1582))</f>
        <v>0</v>
      </c>
    </row>
    <row r="1583" spans="1:27" x14ac:dyDescent="0.25">
      <c r="A1583">
        <v>556</v>
      </c>
      <c r="B1583" t="s">
        <v>24</v>
      </c>
      <c r="C1583" t="s">
        <v>45</v>
      </c>
      <c r="D1583" t="s">
        <v>46</v>
      </c>
      <c r="E1583">
        <v>11</v>
      </c>
      <c r="F1583" t="s">
        <v>37</v>
      </c>
      <c r="G1583">
        <v>100</v>
      </c>
      <c r="H1583" t="s">
        <v>27</v>
      </c>
      <c r="I1583" t="s">
        <v>38</v>
      </c>
      <c r="J1583" t="s">
        <v>36</v>
      </c>
      <c r="K1583" t="s">
        <v>30</v>
      </c>
      <c r="L1583" t="s">
        <v>31</v>
      </c>
      <c r="M1583">
        <v>3</v>
      </c>
      <c r="N1583" t="s">
        <v>32</v>
      </c>
      <c r="O1583" t="s">
        <v>33</v>
      </c>
      <c r="P1583">
        <v>22.0154</v>
      </c>
      <c r="Q1583">
        <v>336759.29070000001</v>
      </c>
      <c r="R1583">
        <v>3062711.9896</v>
      </c>
      <c r="S1583">
        <v>336738.31459999998</v>
      </c>
      <c r="T1583">
        <v>3062718.6740999999</v>
      </c>
      <c r="U1583">
        <v>2.2015E-2</v>
      </c>
      <c r="V1583" t="str">
        <f>VLOOKUP(C1583,'Lines LookUp'!$B$1:$C$12,2,0)</f>
        <v>KOT</v>
      </c>
      <c r="W1583" t="str">
        <f>ROUNDUP(Q1583,3)&amp;"-"&amp;ROUNDUP(R1583,3)</f>
        <v>336759.291-3062711.99</v>
      </c>
      <c r="X1583" t="str">
        <f>ROUNDUP(S1583,3)&amp;"-"&amp;ROUNDUP(T1583,3)</f>
        <v>336738.315-3062718.675</v>
      </c>
      <c r="Y1583">
        <f>VLOOKUP(W1583&amp;"-"&amp;V1583,'Buscoords Workout'!$F:$G,2,0)</f>
        <v>8185</v>
      </c>
      <c r="Z1583">
        <f>VLOOKUP(X1583&amp;"-"&amp;V1583,'Buscoords Workout'!$F:$G,2,0)</f>
        <v>8186</v>
      </c>
      <c r="AA1583" t="b">
        <f>OR(ISNA(Y1583),ISNA(Z1583))</f>
        <v>0</v>
      </c>
    </row>
    <row r="1584" spans="1:27" x14ac:dyDescent="0.25">
      <c r="A1584">
        <v>557</v>
      </c>
      <c r="B1584" t="s">
        <v>24</v>
      </c>
      <c r="C1584" t="s">
        <v>45</v>
      </c>
      <c r="D1584" t="s">
        <v>46</v>
      </c>
      <c r="E1584">
        <v>11</v>
      </c>
      <c r="F1584" t="s">
        <v>37</v>
      </c>
      <c r="G1584">
        <v>100</v>
      </c>
      <c r="H1584" t="s">
        <v>27</v>
      </c>
      <c r="I1584" t="s">
        <v>38</v>
      </c>
      <c r="J1584" t="s">
        <v>36</v>
      </c>
      <c r="K1584" t="s">
        <v>30</v>
      </c>
      <c r="L1584" t="s">
        <v>31</v>
      </c>
      <c r="M1584">
        <v>3</v>
      </c>
      <c r="N1584" t="s">
        <v>32</v>
      </c>
      <c r="O1584" t="s">
        <v>33</v>
      </c>
      <c r="P1584">
        <v>22.355699999999999</v>
      </c>
      <c r="Q1584">
        <v>336738.31459999998</v>
      </c>
      <c r="R1584">
        <v>3062718.6740999999</v>
      </c>
      <c r="S1584">
        <v>336716.11369999999</v>
      </c>
      <c r="T1584">
        <v>3062721.3004999999</v>
      </c>
      <c r="U1584">
        <v>2.2356000000000001E-2</v>
      </c>
      <c r="V1584" t="str">
        <f>VLOOKUP(C1584,'Lines LookUp'!$B$1:$C$12,2,0)</f>
        <v>KOT</v>
      </c>
      <c r="W1584" t="str">
        <f>ROUNDUP(Q1584,3)&amp;"-"&amp;ROUNDUP(R1584,3)</f>
        <v>336738.315-3062718.675</v>
      </c>
      <c r="X1584" t="str">
        <f>ROUNDUP(S1584,3)&amp;"-"&amp;ROUNDUP(T1584,3)</f>
        <v>336716.114-3062721.301</v>
      </c>
      <c r="Y1584">
        <f>VLOOKUP(W1584&amp;"-"&amp;V1584,'Buscoords Workout'!$F:$G,2,0)</f>
        <v>8186</v>
      </c>
      <c r="Z1584">
        <f>VLOOKUP(X1584&amp;"-"&amp;V1584,'Buscoords Workout'!$F:$G,2,0)</f>
        <v>8187</v>
      </c>
      <c r="AA1584" t="b">
        <f>OR(ISNA(Y1584),ISNA(Z1584))</f>
        <v>0</v>
      </c>
    </row>
    <row r="1585" spans="1:27" x14ac:dyDescent="0.25">
      <c r="A1585">
        <v>558</v>
      </c>
      <c r="B1585" t="s">
        <v>24</v>
      </c>
      <c r="C1585" t="s">
        <v>45</v>
      </c>
      <c r="D1585" t="s">
        <v>46</v>
      </c>
      <c r="E1585">
        <v>11</v>
      </c>
      <c r="F1585" t="s">
        <v>37</v>
      </c>
      <c r="G1585">
        <v>100</v>
      </c>
      <c r="H1585" t="s">
        <v>27</v>
      </c>
      <c r="I1585" t="s">
        <v>38</v>
      </c>
      <c r="J1585" t="s">
        <v>36</v>
      </c>
      <c r="K1585" t="s">
        <v>30</v>
      </c>
      <c r="L1585" t="s">
        <v>31</v>
      </c>
      <c r="M1585">
        <v>3</v>
      </c>
      <c r="N1585" t="s">
        <v>32</v>
      </c>
      <c r="O1585" t="s">
        <v>33</v>
      </c>
      <c r="P1585">
        <v>31.601199999999999</v>
      </c>
      <c r="Q1585">
        <v>336716.11369999999</v>
      </c>
      <c r="R1585">
        <v>3062721.3004999999</v>
      </c>
      <c r="S1585">
        <v>336684.52850000001</v>
      </c>
      <c r="T1585">
        <v>3062722.3067000001</v>
      </c>
      <c r="U1585">
        <v>3.1600999999999997E-2</v>
      </c>
      <c r="V1585" t="str">
        <f>VLOOKUP(C1585,'Lines LookUp'!$B$1:$C$12,2,0)</f>
        <v>KOT</v>
      </c>
      <c r="W1585" t="str">
        <f>ROUNDUP(Q1585,3)&amp;"-"&amp;ROUNDUP(R1585,3)</f>
        <v>336716.114-3062721.301</v>
      </c>
      <c r="X1585" t="str">
        <f>ROUNDUP(S1585,3)&amp;"-"&amp;ROUNDUP(T1585,3)</f>
        <v>336684.529-3062722.307</v>
      </c>
      <c r="Y1585">
        <f>VLOOKUP(W1585&amp;"-"&amp;V1585,'Buscoords Workout'!$F:$G,2,0)</f>
        <v>8187</v>
      </c>
      <c r="Z1585">
        <f>VLOOKUP(X1585&amp;"-"&amp;V1585,'Buscoords Workout'!$F:$G,2,0)</f>
        <v>8188</v>
      </c>
      <c r="AA1585" t="b">
        <f>OR(ISNA(Y1585),ISNA(Z1585))</f>
        <v>0</v>
      </c>
    </row>
    <row r="1586" spans="1:27" x14ac:dyDescent="0.25">
      <c r="A1586">
        <v>559</v>
      </c>
      <c r="B1586" t="s">
        <v>24</v>
      </c>
      <c r="C1586" t="s">
        <v>45</v>
      </c>
      <c r="D1586" t="s">
        <v>46</v>
      </c>
      <c r="E1586">
        <v>11</v>
      </c>
      <c r="F1586" t="s">
        <v>37</v>
      </c>
      <c r="G1586">
        <v>100</v>
      </c>
      <c r="H1586" t="s">
        <v>27</v>
      </c>
      <c r="I1586" t="s">
        <v>38</v>
      </c>
      <c r="J1586" t="s">
        <v>36</v>
      </c>
      <c r="K1586" t="s">
        <v>30</v>
      </c>
      <c r="L1586" t="s">
        <v>31</v>
      </c>
      <c r="M1586">
        <v>3</v>
      </c>
      <c r="N1586" t="s">
        <v>32</v>
      </c>
      <c r="O1586" t="s">
        <v>33</v>
      </c>
      <c r="P1586">
        <v>19.927800000000001</v>
      </c>
      <c r="Q1586">
        <v>336684.52850000001</v>
      </c>
      <c r="R1586">
        <v>3062722.3067000001</v>
      </c>
      <c r="S1586">
        <v>336664.65220000001</v>
      </c>
      <c r="T1586">
        <v>3062723.7377999998</v>
      </c>
      <c r="U1586">
        <v>1.9928000000000001E-2</v>
      </c>
      <c r="V1586" t="str">
        <f>VLOOKUP(C1586,'Lines LookUp'!$B$1:$C$12,2,0)</f>
        <v>KOT</v>
      </c>
      <c r="W1586" t="str">
        <f>ROUNDUP(Q1586,3)&amp;"-"&amp;ROUNDUP(R1586,3)</f>
        <v>336684.529-3062722.307</v>
      </c>
      <c r="X1586" t="str">
        <f>ROUNDUP(S1586,3)&amp;"-"&amp;ROUNDUP(T1586,3)</f>
        <v>336664.653-3062723.738</v>
      </c>
      <c r="Y1586">
        <f>VLOOKUP(W1586&amp;"-"&amp;V1586,'Buscoords Workout'!$F:$G,2,0)</f>
        <v>8188</v>
      </c>
      <c r="Z1586">
        <f>VLOOKUP(X1586&amp;"-"&amp;V1586,'Buscoords Workout'!$F:$G,2,0)</f>
        <v>8189</v>
      </c>
      <c r="AA1586" t="b">
        <f>OR(ISNA(Y1586),ISNA(Z1586))</f>
        <v>0</v>
      </c>
    </row>
    <row r="1587" spans="1:27" x14ac:dyDescent="0.25">
      <c r="A1587">
        <v>560</v>
      </c>
      <c r="B1587" t="s">
        <v>24</v>
      </c>
      <c r="C1587" t="s">
        <v>45</v>
      </c>
      <c r="D1587" t="s">
        <v>46</v>
      </c>
      <c r="E1587">
        <v>11</v>
      </c>
      <c r="F1587" t="s">
        <v>37</v>
      </c>
      <c r="G1587">
        <v>100</v>
      </c>
      <c r="H1587" t="s">
        <v>27</v>
      </c>
      <c r="I1587" t="s">
        <v>38</v>
      </c>
      <c r="J1587" t="s">
        <v>36</v>
      </c>
      <c r="K1587" t="s">
        <v>30</v>
      </c>
      <c r="L1587" t="s">
        <v>31</v>
      </c>
      <c r="M1587">
        <v>3</v>
      </c>
      <c r="N1587" t="s">
        <v>32</v>
      </c>
      <c r="O1587" t="s">
        <v>33</v>
      </c>
      <c r="P1587">
        <v>27.598400000000002</v>
      </c>
      <c r="Q1587">
        <v>336664.65220000001</v>
      </c>
      <c r="R1587">
        <v>3062723.7377999998</v>
      </c>
      <c r="S1587">
        <v>336637.18589999998</v>
      </c>
      <c r="T1587">
        <v>3062726.4350999999</v>
      </c>
      <c r="U1587">
        <v>2.7598000000000001E-2</v>
      </c>
      <c r="V1587" t="str">
        <f>VLOOKUP(C1587,'Lines LookUp'!$B$1:$C$12,2,0)</f>
        <v>KOT</v>
      </c>
      <c r="W1587" t="str">
        <f>ROUNDUP(Q1587,3)&amp;"-"&amp;ROUNDUP(R1587,3)</f>
        <v>336664.653-3062723.738</v>
      </c>
      <c r="X1587" t="str">
        <f>ROUNDUP(S1587,3)&amp;"-"&amp;ROUNDUP(T1587,3)</f>
        <v>336637.186-3062726.436</v>
      </c>
      <c r="Y1587">
        <f>VLOOKUP(W1587&amp;"-"&amp;V1587,'Buscoords Workout'!$F:$G,2,0)</f>
        <v>8189</v>
      </c>
      <c r="Z1587">
        <f>VLOOKUP(X1587&amp;"-"&amp;V1587,'Buscoords Workout'!$F:$G,2,0)</f>
        <v>8190</v>
      </c>
      <c r="AA1587" t="b">
        <f>OR(ISNA(Y1587),ISNA(Z1587))</f>
        <v>0</v>
      </c>
    </row>
    <row r="1588" spans="1:27" x14ac:dyDescent="0.25">
      <c r="A1588">
        <v>561</v>
      </c>
      <c r="B1588" t="s">
        <v>24</v>
      </c>
      <c r="C1588" t="s">
        <v>45</v>
      </c>
      <c r="D1588" t="s">
        <v>46</v>
      </c>
      <c r="E1588">
        <v>11</v>
      </c>
      <c r="F1588" t="s">
        <v>37</v>
      </c>
      <c r="G1588">
        <v>100</v>
      </c>
      <c r="H1588" t="s">
        <v>27</v>
      </c>
      <c r="I1588" t="s">
        <v>38</v>
      </c>
      <c r="J1588" t="s">
        <v>36</v>
      </c>
      <c r="K1588" t="s">
        <v>30</v>
      </c>
      <c r="L1588" t="s">
        <v>31</v>
      </c>
      <c r="M1588">
        <v>3</v>
      </c>
      <c r="N1588" t="s">
        <v>32</v>
      </c>
      <c r="O1588" t="s">
        <v>33</v>
      </c>
      <c r="P1588">
        <v>19.902200000000001</v>
      </c>
      <c r="Q1588">
        <v>336637.18589999998</v>
      </c>
      <c r="R1588">
        <v>3062726.4350999999</v>
      </c>
      <c r="S1588">
        <v>336617.28619999997</v>
      </c>
      <c r="T1588">
        <v>3062726.1203999999</v>
      </c>
      <c r="U1588">
        <v>1.9902E-2</v>
      </c>
      <c r="V1588" t="str">
        <f>VLOOKUP(C1588,'Lines LookUp'!$B$1:$C$12,2,0)</f>
        <v>KOT</v>
      </c>
      <c r="W1588" t="str">
        <f>ROUNDUP(Q1588,3)&amp;"-"&amp;ROUNDUP(R1588,3)</f>
        <v>336637.186-3062726.436</v>
      </c>
      <c r="X1588" t="str">
        <f>ROUNDUP(S1588,3)&amp;"-"&amp;ROUNDUP(T1588,3)</f>
        <v>336617.287-3062726.121</v>
      </c>
      <c r="Y1588">
        <f>VLOOKUP(W1588&amp;"-"&amp;V1588,'Buscoords Workout'!$F:$G,2,0)</f>
        <v>8190</v>
      </c>
      <c r="Z1588">
        <f>VLOOKUP(X1588&amp;"-"&amp;V1588,'Buscoords Workout'!$F:$G,2,0)</f>
        <v>8191</v>
      </c>
      <c r="AA1588" t="b">
        <f>OR(ISNA(Y1588),ISNA(Z1588))</f>
        <v>0</v>
      </c>
    </row>
    <row r="1589" spans="1:27" x14ac:dyDescent="0.25">
      <c r="A1589">
        <v>562</v>
      </c>
      <c r="B1589" t="s">
        <v>24</v>
      </c>
      <c r="C1589" t="s">
        <v>45</v>
      </c>
      <c r="D1589" t="s">
        <v>46</v>
      </c>
      <c r="E1589">
        <v>11</v>
      </c>
      <c r="F1589" t="s">
        <v>37</v>
      </c>
      <c r="G1589">
        <v>100</v>
      </c>
      <c r="H1589" t="s">
        <v>27</v>
      </c>
      <c r="I1589" t="s">
        <v>38</v>
      </c>
      <c r="J1589" t="s">
        <v>36</v>
      </c>
      <c r="K1589" t="s">
        <v>30</v>
      </c>
      <c r="L1589" t="s">
        <v>31</v>
      </c>
      <c r="M1589">
        <v>3</v>
      </c>
      <c r="N1589" t="s">
        <v>32</v>
      </c>
      <c r="O1589" t="s">
        <v>33</v>
      </c>
      <c r="P1589">
        <v>22.819299999999998</v>
      </c>
      <c r="Q1589">
        <v>336617.28619999997</v>
      </c>
      <c r="R1589">
        <v>3062726.1203999999</v>
      </c>
      <c r="S1589">
        <v>336594.46899999998</v>
      </c>
      <c r="T1589">
        <v>3062726.4268999998</v>
      </c>
      <c r="U1589">
        <v>2.2818999999999999E-2</v>
      </c>
      <c r="V1589" t="str">
        <f>VLOOKUP(C1589,'Lines LookUp'!$B$1:$C$12,2,0)</f>
        <v>KOT</v>
      </c>
      <c r="W1589" t="str">
        <f>ROUNDUP(Q1589,3)&amp;"-"&amp;ROUNDUP(R1589,3)</f>
        <v>336617.287-3062726.121</v>
      </c>
      <c r="X1589" t="str">
        <f>ROUNDUP(S1589,3)&amp;"-"&amp;ROUNDUP(T1589,3)</f>
        <v>336594.469-3062726.427</v>
      </c>
      <c r="Y1589">
        <f>VLOOKUP(W1589&amp;"-"&amp;V1589,'Buscoords Workout'!$F:$G,2,0)</f>
        <v>8191</v>
      </c>
      <c r="Z1589">
        <f>VLOOKUP(X1589&amp;"-"&amp;V1589,'Buscoords Workout'!$F:$G,2,0)</f>
        <v>8192</v>
      </c>
      <c r="AA1589" t="b">
        <f>OR(ISNA(Y1589),ISNA(Z1589))</f>
        <v>0</v>
      </c>
    </row>
    <row r="1590" spans="1:27" x14ac:dyDescent="0.25">
      <c r="A1590">
        <v>563</v>
      </c>
      <c r="B1590" t="s">
        <v>24</v>
      </c>
      <c r="C1590" t="s">
        <v>45</v>
      </c>
      <c r="D1590" t="s">
        <v>46</v>
      </c>
      <c r="E1590">
        <v>11</v>
      </c>
      <c r="F1590" t="s">
        <v>37</v>
      </c>
      <c r="G1590">
        <v>100</v>
      </c>
      <c r="H1590" t="s">
        <v>27</v>
      </c>
      <c r="I1590" t="s">
        <v>38</v>
      </c>
      <c r="J1590" t="s">
        <v>36</v>
      </c>
      <c r="K1590" t="s">
        <v>30</v>
      </c>
      <c r="L1590" t="s">
        <v>31</v>
      </c>
      <c r="M1590">
        <v>3</v>
      </c>
      <c r="N1590" t="s">
        <v>32</v>
      </c>
      <c r="O1590" t="s">
        <v>33</v>
      </c>
      <c r="P1590">
        <v>14.794499999999999</v>
      </c>
      <c r="Q1590">
        <v>336594.46899999998</v>
      </c>
      <c r="R1590">
        <v>3062726.4268999998</v>
      </c>
      <c r="S1590">
        <v>336580.4902</v>
      </c>
      <c r="T1590">
        <v>3062731.2714999998</v>
      </c>
      <c r="U1590">
        <v>1.4794E-2</v>
      </c>
      <c r="V1590" t="str">
        <f>VLOOKUP(C1590,'Lines LookUp'!$B$1:$C$12,2,0)</f>
        <v>KOT</v>
      </c>
      <c r="W1590" t="str">
        <f>ROUNDUP(Q1590,3)&amp;"-"&amp;ROUNDUP(R1590,3)</f>
        <v>336594.469-3062726.427</v>
      </c>
      <c r="X1590" t="str">
        <f>ROUNDUP(S1590,3)&amp;"-"&amp;ROUNDUP(T1590,3)</f>
        <v>336580.491-3062731.272</v>
      </c>
      <c r="Y1590">
        <f>VLOOKUP(W1590&amp;"-"&amp;V1590,'Buscoords Workout'!$F:$G,2,0)</f>
        <v>8192</v>
      </c>
      <c r="Z1590">
        <f>VLOOKUP(X1590&amp;"-"&amp;V1590,'Buscoords Workout'!$F:$G,2,0)</f>
        <v>8193</v>
      </c>
      <c r="AA1590" t="b">
        <f>OR(ISNA(Y1590),ISNA(Z1590))</f>
        <v>0</v>
      </c>
    </row>
    <row r="1591" spans="1:27" x14ac:dyDescent="0.25">
      <c r="A1591">
        <v>564</v>
      </c>
      <c r="B1591" t="s">
        <v>24</v>
      </c>
      <c r="C1591" t="s">
        <v>45</v>
      </c>
      <c r="D1591" t="s">
        <v>46</v>
      </c>
      <c r="E1591">
        <v>11</v>
      </c>
      <c r="F1591" t="s">
        <v>42</v>
      </c>
      <c r="G1591">
        <v>120</v>
      </c>
      <c r="H1591" t="s">
        <v>27</v>
      </c>
      <c r="I1591" t="s">
        <v>28</v>
      </c>
      <c r="J1591" t="s">
        <v>36</v>
      </c>
      <c r="K1591" t="s">
        <v>49</v>
      </c>
      <c r="L1591" t="s">
        <v>31</v>
      </c>
      <c r="M1591">
        <v>3</v>
      </c>
      <c r="N1591" t="s">
        <v>32</v>
      </c>
      <c r="O1591" t="s">
        <v>33</v>
      </c>
      <c r="P1591">
        <v>43.235599999999998</v>
      </c>
      <c r="Q1591">
        <v>337189.94750000001</v>
      </c>
      <c r="R1591">
        <v>3062709.0943</v>
      </c>
      <c r="S1591">
        <v>337197.5527</v>
      </c>
      <c r="T1591">
        <v>3062666.5328000002</v>
      </c>
      <c r="U1591">
        <v>4.3235999999999997E-2</v>
      </c>
      <c r="V1591" t="str">
        <f>VLOOKUP(C1591,'Lines LookUp'!$B$1:$C$12,2,0)</f>
        <v>KOT</v>
      </c>
      <c r="W1591" t="str">
        <f>ROUNDUP(Q1591,3)&amp;"-"&amp;ROUNDUP(R1591,3)</f>
        <v>337189.948-3062709.095</v>
      </c>
      <c r="X1591" t="str">
        <f>ROUNDUP(S1591,3)&amp;"-"&amp;ROUNDUP(T1591,3)</f>
        <v>337197.553-3062666.533</v>
      </c>
      <c r="Y1591">
        <f>VLOOKUP(W1591&amp;"-"&amp;V1591,'Buscoords Workout'!$F:$G,2,0)</f>
        <v>8001</v>
      </c>
      <c r="Z1591">
        <f>VLOOKUP(X1591&amp;"-"&amp;V1591,'Buscoords Workout'!$F:$G,2,0)</f>
        <v>8218</v>
      </c>
      <c r="AA1591" t="b">
        <f>OR(ISNA(Y1591),ISNA(Z1591))</f>
        <v>0</v>
      </c>
    </row>
    <row r="1592" spans="1:27" x14ac:dyDescent="0.25">
      <c r="A1592">
        <v>565</v>
      </c>
      <c r="B1592" t="s">
        <v>24</v>
      </c>
      <c r="C1592" t="s">
        <v>45</v>
      </c>
      <c r="D1592" t="s">
        <v>46</v>
      </c>
      <c r="E1592">
        <v>11</v>
      </c>
      <c r="F1592" t="s">
        <v>37</v>
      </c>
      <c r="G1592">
        <v>100</v>
      </c>
      <c r="H1592" t="s">
        <v>27</v>
      </c>
      <c r="I1592" t="s">
        <v>38</v>
      </c>
      <c r="J1592" t="s">
        <v>36</v>
      </c>
      <c r="K1592" t="s">
        <v>30</v>
      </c>
      <c r="L1592" t="s">
        <v>31</v>
      </c>
      <c r="M1592">
        <v>3</v>
      </c>
      <c r="N1592" t="s">
        <v>32</v>
      </c>
      <c r="O1592" t="s">
        <v>33</v>
      </c>
      <c r="P1592">
        <v>96.325199999999995</v>
      </c>
      <c r="Q1592">
        <v>337197.5527</v>
      </c>
      <c r="R1592">
        <v>3062666.5328000002</v>
      </c>
      <c r="S1592">
        <v>337124.73330000002</v>
      </c>
      <c r="T1592">
        <v>3062603.4781999998</v>
      </c>
      <c r="U1592">
        <v>9.6324999999999994E-2</v>
      </c>
      <c r="V1592" t="str">
        <f>VLOOKUP(C1592,'Lines LookUp'!$B$1:$C$12,2,0)</f>
        <v>KOT</v>
      </c>
      <c r="W1592" t="str">
        <f>ROUNDUP(Q1592,3)&amp;"-"&amp;ROUNDUP(R1592,3)</f>
        <v>337197.553-3062666.533</v>
      </c>
      <c r="X1592" t="str">
        <f>ROUNDUP(S1592,3)&amp;"-"&amp;ROUNDUP(T1592,3)</f>
        <v>337124.734-3062603.479</v>
      </c>
      <c r="Y1592">
        <f>VLOOKUP(W1592&amp;"-"&amp;V1592,'Buscoords Workout'!$F:$G,2,0)</f>
        <v>8218</v>
      </c>
      <c r="Z1592">
        <f>VLOOKUP(X1592&amp;"-"&amp;V1592,'Buscoords Workout'!$F:$G,2,0)</f>
        <v>8217</v>
      </c>
      <c r="AA1592" t="b">
        <f>OR(ISNA(Y1592),ISNA(Z1592))</f>
        <v>0</v>
      </c>
    </row>
    <row r="1593" spans="1:27" x14ac:dyDescent="0.25">
      <c r="A1593">
        <v>566</v>
      </c>
      <c r="B1593" t="s">
        <v>24</v>
      </c>
      <c r="C1593" t="s">
        <v>45</v>
      </c>
      <c r="D1593" t="s">
        <v>46</v>
      </c>
      <c r="E1593">
        <v>11</v>
      </c>
      <c r="F1593" t="s">
        <v>37</v>
      </c>
      <c r="G1593">
        <v>100</v>
      </c>
      <c r="H1593" t="s">
        <v>27</v>
      </c>
      <c r="I1593" t="s">
        <v>38</v>
      </c>
      <c r="J1593" t="s">
        <v>36</v>
      </c>
      <c r="K1593" t="s">
        <v>30</v>
      </c>
      <c r="L1593" t="s">
        <v>31</v>
      </c>
      <c r="M1593">
        <v>3</v>
      </c>
      <c r="N1593" t="s">
        <v>32</v>
      </c>
      <c r="O1593" t="s">
        <v>33</v>
      </c>
      <c r="P1593">
        <v>62.607300000000002</v>
      </c>
      <c r="Q1593">
        <v>337124.73330000002</v>
      </c>
      <c r="R1593">
        <v>3062603.4781999998</v>
      </c>
      <c r="S1593">
        <v>337073.9191</v>
      </c>
      <c r="T1593">
        <v>3062566.9051000001</v>
      </c>
      <c r="U1593">
        <v>6.2606999999999996E-2</v>
      </c>
      <c r="V1593" t="str">
        <f>VLOOKUP(C1593,'Lines LookUp'!$B$1:$C$12,2,0)</f>
        <v>KOT</v>
      </c>
      <c r="W1593" t="str">
        <f>ROUNDUP(Q1593,3)&amp;"-"&amp;ROUNDUP(R1593,3)</f>
        <v>337124.734-3062603.479</v>
      </c>
      <c r="X1593" t="str">
        <f>ROUNDUP(S1593,3)&amp;"-"&amp;ROUNDUP(T1593,3)</f>
        <v>337073.92-3062566.906</v>
      </c>
      <c r="Y1593">
        <f>VLOOKUP(W1593&amp;"-"&amp;V1593,'Buscoords Workout'!$F:$G,2,0)</f>
        <v>8217</v>
      </c>
      <c r="Z1593">
        <f>VLOOKUP(X1593&amp;"-"&amp;V1593,'Buscoords Workout'!$F:$G,2,0)</f>
        <v>8216</v>
      </c>
      <c r="AA1593" t="b">
        <f>OR(ISNA(Y1593),ISNA(Z1593))</f>
        <v>0</v>
      </c>
    </row>
    <row r="1594" spans="1:27" x14ac:dyDescent="0.25">
      <c r="A1594">
        <v>567</v>
      </c>
      <c r="B1594" t="s">
        <v>24</v>
      </c>
      <c r="C1594" t="s">
        <v>45</v>
      </c>
      <c r="D1594" t="s">
        <v>46</v>
      </c>
      <c r="E1594">
        <v>11</v>
      </c>
      <c r="F1594" t="s">
        <v>37</v>
      </c>
      <c r="G1594">
        <v>100</v>
      </c>
      <c r="H1594" t="s">
        <v>27</v>
      </c>
      <c r="I1594" t="s">
        <v>38</v>
      </c>
      <c r="J1594" t="s">
        <v>36</v>
      </c>
      <c r="K1594" t="s">
        <v>30</v>
      </c>
      <c r="L1594" t="s">
        <v>31</v>
      </c>
      <c r="M1594">
        <v>3</v>
      </c>
      <c r="N1594" t="s">
        <v>32</v>
      </c>
      <c r="O1594" t="s">
        <v>33</v>
      </c>
      <c r="P1594">
        <v>69.965100000000007</v>
      </c>
      <c r="Q1594">
        <v>337073.9191</v>
      </c>
      <c r="R1594">
        <v>3062566.9051000001</v>
      </c>
      <c r="S1594">
        <v>337017.76880000002</v>
      </c>
      <c r="T1594">
        <v>3062525.1647999999</v>
      </c>
      <c r="U1594">
        <v>6.9964999999999999E-2</v>
      </c>
      <c r="V1594" t="str">
        <f>VLOOKUP(C1594,'Lines LookUp'!$B$1:$C$12,2,0)</f>
        <v>KOT</v>
      </c>
      <c r="W1594" t="str">
        <f>ROUNDUP(Q1594,3)&amp;"-"&amp;ROUNDUP(R1594,3)</f>
        <v>337073.92-3062566.906</v>
      </c>
      <c r="X1594" t="str">
        <f>ROUNDUP(S1594,3)&amp;"-"&amp;ROUNDUP(T1594,3)</f>
        <v>337017.769-3062525.165</v>
      </c>
      <c r="Y1594">
        <f>VLOOKUP(W1594&amp;"-"&amp;V1594,'Buscoords Workout'!$F:$G,2,0)</f>
        <v>8216</v>
      </c>
      <c r="Z1594">
        <f>VLOOKUP(X1594&amp;"-"&amp;V1594,'Buscoords Workout'!$F:$G,2,0)</f>
        <v>8215</v>
      </c>
      <c r="AA1594" t="b">
        <f>OR(ISNA(Y1594),ISNA(Z1594))</f>
        <v>0</v>
      </c>
    </row>
    <row r="1595" spans="1:27" x14ac:dyDescent="0.25">
      <c r="A1595">
        <v>568</v>
      </c>
      <c r="B1595" t="s">
        <v>24</v>
      </c>
      <c r="C1595" t="s">
        <v>45</v>
      </c>
      <c r="D1595" t="s">
        <v>46</v>
      </c>
      <c r="E1595">
        <v>11</v>
      </c>
      <c r="F1595" t="s">
        <v>37</v>
      </c>
      <c r="G1595">
        <v>100</v>
      </c>
      <c r="H1595" t="s">
        <v>27</v>
      </c>
      <c r="I1595" t="s">
        <v>38</v>
      </c>
      <c r="J1595" t="s">
        <v>36</v>
      </c>
      <c r="K1595" t="s">
        <v>30</v>
      </c>
      <c r="L1595" t="s">
        <v>31</v>
      </c>
      <c r="M1595">
        <v>3</v>
      </c>
      <c r="N1595" t="s">
        <v>32</v>
      </c>
      <c r="O1595" t="s">
        <v>33</v>
      </c>
      <c r="P1595">
        <v>78.741299999999995</v>
      </c>
      <c r="Q1595">
        <v>337017.76880000002</v>
      </c>
      <c r="R1595">
        <v>3062525.1647999999</v>
      </c>
      <c r="S1595">
        <v>336951.65639999998</v>
      </c>
      <c r="T1595">
        <v>3062482.3939</v>
      </c>
      <c r="U1595">
        <v>7.8741000000000005E-2</v>
      </c>
      <c r="V1595" t="str">
        <f>VLOOKUP(C1595,'Lines LookUp'!$B$1:$C$12,2,0)</f>
        <v>KOT</v>
      </c>
      <c r="W1595" t="str">
        <f>ROUNDUP(Q1595,3)&amp;"-"&amp;ROUNDUP(R1595,3)</f>
        <v>337017.769-3062525.165</v>
      </c>
      <c r="X1595" t="str">
        <f>ROUNDUP(S1595,3)&amp;"-"&amp;ROUNDUP(T1595,3)</f>
        <v>336951.657-3062482.394</v>
      </c>
      <c r="Y1595">
        <f>VLOOKUP(W1595&amp;"-"&amp;V1595,'Buscoords Workout'!$F:$G,2,0)</f>
        <v>8215</v>
      </c>
      <c r="Z1595">
        <f>VLOOKUP(X1595&amp;"-"&amp;V1595,'Buscoords Workout'!$F:$G,2,0)</f>
        <v>8214</v>
      </c>
      <c r="AA1595" t="b">
        <f>OR(ISNA(Y1595),ISNA(Z1595))</f>
        <v>0</v>
      </c>
    </row>
    <row r="1596" spans="1:27" x14ac:dyDescent="0.25">
      <c r="A1596">
        <v>569</v>
      </c>
      <c r="B1596" t="s">
        <v>24</v>
      </c>
      <c r="C1596" t="s">
        <v>45</v>
      </c>
      <c r="D1596" t="s">
        <v>46</v>
      </c>
      <c r="E1596">
        <v>11</v>
      </c>
      <c r="F1596" t="s">
        <v>37</v>
      </c>
      <c r="G1596">
        <v>100</v>
      </c>
      <c r="H1596" t="s">
        <v>27</v>
      </c>
      <c r="I1596" t="s">
        <v>38</v>
      </c>
      <c r="J1596" t="s">
        <v>36</v>
      </c>
      <c r="K1596" t="s">
        <v>30</v>
      </c>
      <c r="L1596" t="s">
        <v>31</v>
      </c>
      <c r="M1596">
        <v>3</v>
      </c>
      <c r="N1596" t="s">
        <v>32</v>
      </c>
      <c r="O1596" t="s">
        <v>33</v>
      </c>
      <c r="P1596">
        <v>53.243499999999997</v>
      </c>
      <c r="Q1596">
        <v>336951.65639999998</v>
      </c>
      <c r="R1596">
        <v>3062482.3939</v>
      </c>
      <c r="S1596">
        <v>336909.80200000003</v>
      </c>
      <c r="T1596">
        <v>3062449.4838</v>
      </c>
      <c r="U1596">
        <v>5.3242999999999999E-2</v>
      </c>
      <c r="V1596" t="str">
        <f>VLOOKUP(C1596,'Lines LookUp'!$B$1:$C$12,2,0)</f>
        <v>KOT</v>
      </c>
      <c r="W1596" t="str">
        <f>ROUNDUP(Q1596,3)&amp;"-"&amp;ROUNDUP(R1596,3)</f>
        <v>336951.657-3062482.394</v>
      </c>
      <c r="X1596" t="str">
        <f>ROUNDUP(S1596,3)&amp;"-"&amp;ROUNDUP(T1596,3)</f>
        <v>336909.802-3062449.484</v>
      </c>
      <c r="Y1596">
        <f>VLOOKUP(W1596&amp;"-"&amp;V1596,'Buscoords Workout'!$F:$G,2,0)</f>
        <v>8214</v>
      </c>
      <c r="Z1596">
        <f>VLOOKUP(X1596&amp;"-"&amp;V1596,'Buscoords Workout'!$F:$G,2,0)</f>
        <v>8213</v>
      </c>
      <c r="AA1596" t="b">
        <f>OR(ISNA(Y1596),ISNA(Z1596))</f>
        <v>0</v>
      </c>
    </row>
    <row r="1597" spans="1:27" x14ac:dyDescent="0.25">
      <c r="A1597">
        <v>570</v>
      </c>
      <c r="B1597" t="s">
        <v>24</v>
      </c>
      <c r="C1597" t="s">
        <v>45</v>
      </c>
      <c r="D1597" t="s">
        <v>46</v>
      </c>
      <c r="E1597">
        <v>11</v>
      </c>
      <c r="F1597" t="s">
        <v>37</v>
      </c>
      <c r="G1597">
        <v>100</v>
      </c>
      <c r="H1597" t="s">
        <v>27</v>
      </c>
      <c r="I1597" t="s">
        <v>38</v>
      </c>
      <c r="J1597" t="s">
        <v>36</v>
      </c>
      <c r="K1597" t="s">
        <v>30</v>
      </c>
      <c r="L1597" t="s">
        <v>31</v>
      </c>
      <c r="M1597">
        <v>3</v>
      </c>
      <c r="N1597" t="s">
        <v>32</v>
      </c>
      <c r="O1597" t="s">
        <v>33</v>
      </c>
      <c r="P1597">
        <v>6.94353</v>
      </c>
      <c r="Q1597">
        <v>336909.80200000003</v>
      </c>
      <c r="R1597">
        <v>3062449.4838</v>
      </c>
      <c r="S1597">
        <v>336904.34370000003</v>
      </c>
      <c r="T1597">
        <v>3062445.1919999998</v>
      </c>
      <c r="U1597">
        <v>6.9439999999999997E-3</v>
      </c>
      <c r="V1597" t="str">
        <f>VLOOKUP(C1597,'Lines LookUp'!$B$1:$C$12,2,0)</f>
        <v>KOT</v>
      </c>
      <c r="W1597" t="str">
        <f>ROUNDUP(Q1597,3)&amp;"-"&amp;ROUNDUP(R1597,3)</f>
        <v>336909.802-3062449.484</v>
      </c>
      <c r="X1597" t="str">
        <f>ROUNDUP(S1597,3)&amp;"-"&amp;ROUNDUP(T1597,3)</f>
        <v>336904.344-3062445.192</v>
      </c>
      <c r="Y1597">
        <f>VLOOKUP(W1597&amp;"-"&amp;V1597,'Buscoords Workout'!$F:$G,2,0)</f>
        <v>8213</v>
      </c>
      <c r="Z1597">
        <f>VLOOKUP(X1597&amp;"-"&amp;V1597,'Buscoords Workout'!$F:$G,2,0)</f>
        <v>8212</v>
      </c>
      <c r="AA1597" t="b">
        <f>OR(ISNA(Y1597),ISNA(Z1597))</f>
        <v>0</v>
      </c>
    </row>
    <row r="1598" spans="1:27" x14ac:dyDescent="0.25">
      <c r="A1598">
        <v>571</v>
      </c>
      <c r="B1598" t="s">
        <v>24</v>
      </c>
      <c r="C1598" t="s">
        <v>45</v>
      </c>
      <c r="D1598" t="s">
        <v>46</v>
      </c>
      <c r="E1598">
        <v>11</v>
      </c>
      <c r="F1598" t="s">
        <v>37</v>
      </c>
      <c r="G1598">
        <v>100</v>
      </c>
      <c r="H1598" t="s">
        <v>27</v>
      </c>
      <c r="I1598" t="s">
        <v>38</v>
      </c>
      <c r="J1598" t="s">
        <v>36</v>
      </c>
      <c r="K1598" t="s">
        <v>30</v>
      </c>
      <c r="L1598" t="s">
        <v>31</v>
      </c>
      <c r="M1598">
        <v>3</v>
      </c>
      <c r="N1598" t="s">
        <v>32</v>
      </c>
      <c r="O1598" t="s">
        <v>33</v>
      </c>
      <c r="P1598">
        <v>72.185100000000006</v>
      </c>
      <c r="Q1598">
        <v>336904.34370000003</v>
      </c>
      <c r="R1598">
        <v>3062445.1919999998</v>
      </c>
      <c r="S1598">
        <v>336845.84419999999</v>
      </c>
      <c r="T1598">
        <v>3062402.9013</v>
      </c>
      <c r="U1598">
        <v>7.2184999999999999E-2</v>
      </c>
      <c r="V1598" t="str">
        <f>VLOOKUP(C1598,'Lines LookUp'!$B$1:$C$12,2,0)</f>
        <v>KOT</v>
      </c>
      <c r="W1598" t="str">
        <f>ROUNDUP(Q1598,3)&amp;"-"&amp;ROUNDUP(R1598,3)</f>
        <v>336904.344-3062445.192</v>
      </c>
      <c r="X1598" t="str">
        <f>ROUNDUP(S1598,3)&amp;"-"&amp;ROUNDUP(T1598,3)</f>
        <v>336845.845-3062402.902</v>
      </c>
      <c r="Y1598">
        <f>VLOOKUP(W1598&amp;"-"&amp;V1598,'Buscoords Workout'!$F:$G,2,0)</f>
        <v>8212</v>
      </c>
      <c r="Z1598">
        <f>VLOOKUP(X1598&amp;"-"&amp;V1598,'Buscoords Workout'!$F:$G,2,0)</f>
        <v>8211</v>
      </c>
      <c r="AA1598" t="b">
        <f>OR(ISNA(Y1598),ISNA(Z1598))</f>
        <v>0</v>
      </c>
    </row>
    <row r="1599" spans="1:27" x14ac:dyDescent="0.25">
      <c r="A1599">
        <v>572</v>
      </c>
      <c r="B1599" t="s">
        <v>24</v>
      </c>
      <c r="C1599" t="s">
        <v>45</v>
      </c>
      <c r="D1599" t="s">
        <v>46</v>
      </c>
      <c r="E1599">
        <v>11</v>
      </c>
      <c r="F1599" t="s">
        <v>37</v>
      </c>
      <c r="G1599">
        <v>100</v>
      </c>
      <c r="H1599" t="s">
        <v>27</v>
      </c>
      <c r="I1599" t="s">
        <v>38</v>
      </c>
      <c r="J1599" t="s">
        <v>36</v>
      </c>
      <c r="K1599" t="s">
        <v>30</v>
      </c>
      <c r="L1599" t="s">
        <v>31</v>
      </c>
      <c r="M1599">
        <v>3</v>
      </c>
      <c r="N1599" t="s">
        <v>32</v>
      </c>
      <c r="O1599" t="s">
        <v>33</v>
      </c>
      <c r="P1599">
        <v>60.743200000000002</v>
      </c>
      <c r="Q1599">
        <v>336845.84419999999</v>
      </c>
      <c r="R1599">
        <v>3062402.9013</v>
      </c>
      <c r="S1599">
        <v>336797.36859999999</v>
      </c>
      <c r="T1599">
        <v>3062366.2973000002</v>
      </c>
      <c r="U1599">
        <v>6.0742999999999998E-2</v>
      </c>
      <c r="V1599" t="str">
        <f>VLOOKUP(C1599,'Lines LookUp'!$B$1:$C$12,2,0)</f>
        <v>KOT</v>
      </c>
      <c r="W1599" t="str">
        <f>ROUNDUP(Q1599,3)&amp;"-"&amp;ROUNDUP(R1599,3)</f>
        <v>336845.845-3062402.902</v>
      </c>
      <c r="X1599" t="str">
        <f>ROUNDUP(S1599,3)&amp;"-"&amp;ROUNDUP(T1599,3)</f>
        <v>336797.369-3062366.298</v>
      </c>
      <c r="Y1599">
        <f>VLOOKUP(W1599&amp;"-"&amp;V1599,'Buscoords Workout'!$F:$G,2,0)</f>
        <v>8211</v>
      </c>
      <c r="Z1599">
        <f>VLOOKUP(X1599&amp;"-"&amp;V1599,'Buscoords Workout'!$F:$G,2,0)</f>
        <v>8210</v>
      </c>
      <c r="AA1599" t="b">
        <f>OR(ISNA(Y1599),ISNA(Z1599))</f>
        <v>0</v>
      </c>
    </row>
    <row r="1600" spans="1:27" x14ac:dyDescent="0.25">
      <c r="A1600">
        <v>573</v>
      </c>
      <c r="B1600" t="s">
        <v>24</v>
      </c>
      <c r="C1600" t="s">
        <v>45</v>
      </c>
      <c r="D1600" t="s">
        <v>46</v>
      </c>
      <c r="E1600">
        <v>11</v>
      </c>
      <c r="F1600" t="s">
        <v>37</v>
      </c>
      <c r="G1600">
        <v>100</v>
      </c>
      <c r="H1600" t="s">
        <v>27</v>
      </c>
      <c r="I1600" t="s">
        <v>38</v>
      </c>
      <c r="J1600" t="s">
        <v>36</v>
      </c>
      <c r="K1600" t="s">
        <v>30</v>
      </c>
      <c r="L1600" t="s">
        <v>31</v>
      </c>
      <c r="M1600">
        <v>3</v>
      </c>
      <c r="N1600" t="s">
        <v>32</v>
      </c>
      <c r="O1600" t="s">
        <v>33</v>
      </c>
      <c r="P1600">
        <v>12.7339</v>
      </c>
      <c r="Q1600">
        <v>336797.36859999999</v>
      </c>
      <c r="R1600">
        <v>3062366.2973000002</v>
      </c>
      <c r="S1600">
        <v>336786.43469999998</v>
      </c>
      <c r="T1600">
        <v>3062359.7702000001</v>
      </c>
      <c r="U1600">
        <v>1.2734000000000001E-2</v>
      </c>
      <c r="V1600" t="str">
        <f>VLOOKUP(C1600,'Lines LookUp'!$B$1:$C$12,2,0)</f>
        <v>KOT</v>
      </c>
      <c r="W1600" t="str">
        <f>ROUNDUP(Q1600,3)&amp;"-"&amp;ROUNDUP(R1600,3)</f>
        <v>336797.369-3062366.298</v>
      </c>
      <c r="X1600" t="str">
        <f>ROUNDUP(S1600,3)&amp;"-"&amp;ROUNDUP(T1600,3)</f>
        <v>336786.435-3062359.771</v>
      </c>
      <c r="Y1600">
        <f>VLOOKUP(W1600&amp;"-"&amp;V1600,'Buscoords Workout'!$F:$G,2,0)</f>
        <v>8210</v>
      </c>
      <c r="Z1600">
        <f>VLOOKUP(X1600&amp;"-"&amp;V1600,'Buscoords Workout'!$F:$G,2,0)</f>
        <v>8209</v>
      </c>
      <c r="AA1600" t="b">
        <f>OR(ISNA(Y1600),ISNA(Z1600))</f>
        <v>0</v>
      </c>
    </row>
    <row r="1601" spans="1:27" x14ac:dyDescent="0.25">
      <c r="A1601">
        <v>576</v>
      </c>
      <c r="B1601" t="s">
        <v>24</v>
      </c>
      <c r="C1601" t="s">
        <v>45</v>
      </c>
      <c r="D1601" t="s">
        <v>46</v>
      </c>
      <c r="E1601">
        <v>11</v>
      </c>
      <c r="F1601" t="s">
        <v>37</v>
      </c>
      <c r="G1601">
        <v>100</v>
      </c>
      <c r="H1601" t="s">
        <v>27</v>
      </c>
      <c r="I1601" t="s">
        <v>38</v>
      </c>
      <c r="J1601" t="s">
        <v>36</v>
      </c>
      <c r="K1601" t="s">
        <v>30</v>
      </c>
      <c r="L1601" t="s">
        <v>31</v>
      </c>
      <c r="M1601">
        <v>3</v>
      </c>
      <c r="N1601" t="s">
        <v>32</v>
      </c>
      <c r="O1601" t="s">
        <v>33</v>
      </c>
      <c r="P1601">
        <v>20.654</v>
      </c>
      <c r="Q1601">
        <v>336740.14779999998</v>
      </c>
      <c r="R1601">
        <v>3062332.1390999998</v>
      </c>
      <c r="S1601">
        <v>336724.74829999998</v>
      </c>
      <c r="T1601">
        <v>3062318.3753</v>
      </c>
      <c r="U1601">
        <v>2.0653999999999999E-2</v>
      </c>
      <c r="V1601" t="str">
        <f>VLOOKUP(C1601,'Lines LookUp'!$B$1:$C$12,2,0)</f>
        <v>KOT</v>
      </c>
      <c r="W1601" t="str">
        <f>ROUNDUP(Q1601,3)&amp;"-"&amp;ROUNDUP(R1601,3)</f>
        <v>336740.148-3062332.14</v>
      </c>
      <c r="X1601" t="str">
        <f>ROUNDUP(S1601,3)&amp;"-"&amp;ROUNDUP(T1601,3)</f>
        <v>336724.749-3062318.376</v>
      </c>
      <c r="Y1601">
        <f>VLOOKUP(W1601&amp;"-"&amp;V1601,'Buscoords Workout'!$F:$G,2,0)</f>
        <v>8208</v>
      </c>
      <c r="Z1601">
        <f>VLOOKUP(X1601&amp;"-"&amp;V1601,'Buscoords Workout'!$F:$G,2,0)</f>
        <v>8207</v>
      </c>
      <c r="AA1601" t="b">
        <f>OR(ISNA(Y1601),ISNA(Z1601))</f>
        <v>0</v>
      </c>
    </row>
    <row r="1602" spans="1:27" x14ac:dyDescent="0.25">
      <c r="A1602">
        <v>577</v>
      </c>
      <c r="B1602" t="s">
        <v>24</v>
      </c>
      <c r="C1602" t="s">
        <v>45</v>
      </c>
      <c r="D1602" t="s">
        <v>46</v>
      </c>
      <c r="E1602">
        <v>11</v>
      </c>
      <c r="F1602" t="s">
        <v>37</v>
      </c>
      <c r="G1602">
        <v>100</v>
      </c>
      <c r="H1602" t="s">
        <v>27</v>
      </c>
      <c r="I1602" t="s">
        <v>38</v>
      </c>
      <c r="J1602" t="s">
        <v>36</v>
      </c>
      <c r="K1602" t="s">
        <v>30</v>
      </c>
      <c r="L1602" t="s">
        <v>31</v>
      </c>
      <c r="M1602">
        <v>3</v>
      </c>
      <c r="N1602" t="s">
        <v>32</v>
      </c>
      <c r="O1602" t="s">
        <v>33</v>
      </c>
      <c r="P1602">
        <v>48.303899999999999</v>
      </c>
      <c r="Q1602">
        <v>336724.74829999998</v>
      </c>
      <c r="R1602">
        <v>3062318.3753</v>
      </c>
      <c r="S1602">
        <v>336689.19839999999</v>
      </c>
      <c r="T1602">
        <v>3062285.6726000002</v>
      </c>
      <c r="U1602">
        <v>4.8304E-2</v>
      </c>
      <c r="V1602" t="str">
        <f>VLOOKUP(C1602,'Lines LookUp'!$B$1:$C$12,2,0)</f>
        <v>KOT</v>
      </c>
      <c r="W1602" t="str">
        <f>ROUNDUP(Q1602,3)&amp;"-"&amp;ROUNDUP(R1602,3)</f>
        <v>336724.749-3062318.376</v>
      </c>
      <c r="X1602" t="str">
        <f>ROUNDUP(S1602,3)&amp;"-"&amp;ROUNDUP(T1602,3)</f>
        <v>336689.199-3062285.673</v>
      </c>
      <c r="Y1602">
        <f>VLOOKUP(W1602&amp;"-"&amp;V1602,'Buscoords Workout'!$F:$G,2,0)</f>
        <v>8207</v>
      </c>
      <c r="Z1602">
        <f>VLOOKUP(X1602&amp;"-"&amp;V1602,'Buscoords Workout'!$F:$G,2,0)</f>
        <v>8206</v>
      </c>
      <c r="AA1602" t="b">
        <f>OR(ISNA(Y1602),ISNA(Z1602))</f>
        <v>0</v>
      </c>
    </row>
    <row r="1603" spans="1:27" x14ac:dyDescent="0.25">
      <c r="A1603">
        <v>578</v>
      </c>
      <c r="B1603" t="s">
        <v>24</v>
      </c>
      <c r="C1603" t="s">
        <v>45</v>
      </c>
      <c r="D1603" t="s">
        <v>46</v>
      </c>
      <c r="E1603">
        <v>11</v>
      </c>
      <c r="F1603" t="s">
        <v>37</v>
      </c>
      <c r="G1603">
        <v>100</v>
      </c>
      <c r="H1603" t="s">
        <v>27</v>
      </c>
      <c r="I1603" t="s">
        <v>38</v>
      </c>
      <c r="J1603" t="s">
        <v>36</v>
      </c>
      <c r="K1603" t="s">
        <v>30</v>
      </c>
      <c r="L1603" t="s">
        <v>31</v>
      </c>
      <c r="M1603">
        <v>3</v>
      </c>
      <c r="N1603" t="s">
        <v>32</v>
      </c>
      <c r="O1603" t="s">
        <v>33</v>
      </c>
      <c r="P1603">
        <v>19.315799999999999</v>
      </c>
      <c r="Q1603">
        <v>336689.19839999999</v>
      </c>
      <c r="R1603">
        <v>3062285.6726000002</v>
      </c>
      <c r="S1603">
        <v>336673.80729999999</v>
      </c>
      <c r="T1603">
        <v>3062274.0016000001</v>
      </c>
      <c r="U1603">
        <v>1.9316E-2</v>
      </c>
      <c r="V1603" t="str">
        <f>VLOOKUP(C1603,'Lines LookUp'!$B$1:$C$12,2,0)</f>
        <v>KOT</v>
      </c>
      <c r="W1603" t="str">
        <f>ROUNDUP(Q1603,3)&amp;"-"&amp;ROUNDUP(R1603,3)</f>
        <v>336689.199-3062285.673</v>
      </c>
      <c r="X1603" t="str">
        <f>ROUNDUP(S1603,3)&amp;"-"&amp;ROUNDUP(T1603,3)</f>
        <v>336673.808-3062274.002</v>
      </c>
      <c r="Y1603">
        <f>VLOOKUP(W1603&amp;"-"&amp;V1603,'Buscoords Workout'!$F:$G,2,0)</f>
        <v>8206</v>
      </c>
      <c r="Z1603">
        <f>VLOOKUP(X1603&amp;"-"&amp;V1603,'Buscoords Workout'!$F:$G,2,0)</f>
        <v>8205</v>
      </c>
      <c r="AA1603" t="b">
        <f>OR(ISNA(Y1603),ISNA(Z1603))</f>
        <v>0</v>
      </c>
    </row>
    <row r="1604" spans="1:27" x14ac:dyDescent="0.25">
      <c r="A1604">
        <v>579</v>
      </c>
      <c r="B1604" t="s">
        <v>24</v>
      </c>
      <c r="C1604" t="s">
        <v>45</v>
      </c>
      <c r="D1604" t="s">
        <v>46</v>
      </c>
      <c r="E1604">
        <v>11</v>
      </c>
      <c r="F1604" t="s">
        <v>37</v>
      </c>
      <c r="G1604">
        <v>100</v>
      </c>
      <c r="H1604" t="s">
        <v>27</v>
      </c>
      <c r="I1604" t="s">
        <v>38</v>
      </c>
      <c r="J1604" t="s">
        <v>36</v>
      </c>
      <c r="K1604" t="s">
        <v>30</v>
      </c>
      <c r="L1604" t="s">
        <v>31</v>
      </c>
      <c r="M1604">
        <v>3</v>
      </c>
      <c r="N1604" t="s">
        <v>32</v>
      </c>
      <c r="O1604" t="s">
        <v>33</v>
      </c>
      <c r="P1604">
        <v>8.1366099999999992</v>
      </c>
      <c r="Q1604">
        <v>336673.80729999999</v>
      </c>
      <c r="R1604">
        <v>3062274.0016000001</v>
      </c>
      <c r="S1604">
        <v>336667.32390000002</v>
      </c>
      <c r="T1604">
        <v>3062269.0852999999</v>
      </c>
      <c r="U1604">
        <v>8.1370000000000001E-3</v>
      </c>
      <c r="V1604" t="str">
        <f>VLOOKUP(C1604,'Lines LookUp'!$B$1:$C$12,2,0)</f>
        <v>KOT</v>
      </c>
      <c r="W1604" t="str">
        <f>ROUNDUP(Q1604,3)&amp;"-"&amp;ROUNDUP(R1604,3)</f>
        <v>336673.808-3062274.002</v>
      </c>
      <c r="X1604" t="str">
        <f>ROUNDUP(S1604,3)&amp;"-"&amp;ROUNDUP(T1604,3)</f>
        <v>336667.324-3062269.086</v>
      </c>
      <c r="Y1604">
        <f>VLOOKUP(W1604&amp;"-"&amp;V1604,'Buscoords Workout'!$F:$G,2,0)</f>
        <v>8205</v>
      </c>
      <c r="Z1604">
        <f>VLOOKUP(X1604&amp;"-"&amp;V1604,'Buscoords Workout'!$F:$G,2,0)</f>
        <v>8204</v>
      </c>
      <c r="AA1604" t="b">
        <f>OR(ISNA(Y1604),ISNA(Z1604))</f>
        <v>0</v>
      </c>
    </row>
    <row r="1605" spans="1:27" x14ac:dyDescent="0.25">
      <c r="A1605">
        <v>580</v>
      </c>
      <c r="B1605" t="s">
        <v>24</v>
      </c>
      <c r="C1605" t="s">
        <v>45</v>
      </c>
      <c r="D1605" t="s">
        <v>46</v>
      </c>
      <c r="E1605">
        <v>11</v>
      </c>
      <c r="F1605" t="s">
        <v>37</v>
      </c>
      <c r="G1605">
        <v>100</v>
      </c>
      <c r="H1605" t="s">
        <v>27</v>
      </c>
      <c r="I1605" t="s">
        <v>38</v>
      </c>
      <c r="J1605" t="s">
        <v>36</v>
      </c>
      <c r="K1605" t="s">
        <v>30</v>
      </c>
      <c r="L1605" t="s">
        <v>31</v>
      </c>
      <c r="M1605">
        <v>3</v>
      </c>
      <c r="N1605" t="s">
        <v>32</v>
      </c>
      <c r="O1605" t="s">
        <v>33</v>
      </c>
      <c r="P1605">
        <v>36.328099999999999</v>
      </c>
      <c r="Q1605">
        <v>336667.32390000002</v>
      </c>
      <c r="R1605">
        <v>3062269.0852999999</v>
      </c>
      <c r="S1605">
        <v>336640.6593</v>
      </c>
      <c r="T1605">
        <v>3062244.4128</v>
      </c>
      <c r="U1605">
        <v>3.6327999999999999E-2</v>
      </c>
      <c r="V1605" t="str">
        <f>VLOOKUP(C1605,'Lines LookUp'!$B$1:$C$12,2,0)</f>
        <v>KOT</v>
      </c>
      <c r="W1605" t="str">
        <f>ROUNDUP(Q1605,3)&amp;"-"&amp;ROUNDUP(R1605,3)</f>
        <v>336667.324-3062269.086</v>
      </c>
      <c r="X1605" t="str">
        <f>ROUNDUP(S1605,3)&amp;"-"&amp;ROUNDUP(T1605,3)</f>
        <v>336640.66-3062244.413</v>
      </c>
      <c r="Y1605">
        <f>VLOOKUP(W1605&amp;"-"&amp;V1605,'Buscoords Workout'!$F:$G,2,0)</f>
        <v>8204</v>
      </c>
      <c r="Z1605">
        <f>VLOOKUP(X1605&amp;"-"&amp;V1605,'Buscoords Workout'!$F:$G,2,0)</f>
        <v>8203</v>
      </c>
      <c r="AA1605" t="b">
        <f>OR(ISNA(Y1605),ISNA(Z1605))</f>
        <v>0</v>
      </c>
    </row>
    <row r="1606" spans="1:27" x14ac:dyDescent="0.25">
      <c r="A1606">
        <v>581</v>
      </c>
      <c r="B1606" t="s">
        <v>24</v>
      </c>
      <c r="C1606" t="s">
        <v>45</v>
      </c>
      <c r="D1606" t="s">
        <v>46</v>
      </c>
      <c r="E1606">
        <v>11</v>
      </c>
      <c r="F1606" t="s">
        <v>37</v>
      </c>
      <c r="G1606">
        <v>100</v>
      </c>
      <c r="H1606" t="s">
        <v>27</v>
      </c>
      <c r="I1606" t="s">
        <v>38</v>
      </c>
      <c r="J1606" t="s">
        <v>36</v>
      </c>
      <c r="K1606" t="s">
        <v>30</v>
      </c>
      <c r="L1606" t="s">
        <v>31</v>
      </c>
      <c r="M1606">
        <v>3</v>
      </c>
      <c r="N1606" t="s">
        <v>32</v>
      </c>
      <c r="O1606" t="s">
        <v>33</v>
      </c>
      <c r="P1606">
        <v>54.109400000000001</v>
      </c>
      <c r="Q1606">
        <v>336640.6593</v>
      </c>
      <c r="R1606">
        <v>3062244.4128</v>
      </c>
      <c r="S1606">
        <v>336600.38130000001</v>
      </c>
      <c r="T1606">
        <v>3062208.2809000001</v>
      </c>
      <c r="U1606">
        <v>5.4108999999999997E-2</v>
      </c>
      <c r="V1606" t="str">
        <f>VLOOKUP(C1606,'Lines LookUp'!$B$1:$C$12,2,0)</f>
        <v>KOT</v>
      </c>
      <c r="W1606" t="str">
        <f>ROUNDUP(Q1606,3)&amp;"-"&amp;ROUNDUP(R1606,3)</f>
        <v>336640.66-3062244.413</v>
      </c>
      <c r="X1606" t="str">
        <f>ROUNDUP(S1606,3)&amp;"-"&amp;ROUNDUP(T1606,3)</f>
        <v>336600.382-3062208.281</v>
      </c>
      <c r="Y1606">
        <f>VLOOKUP(W1606&amp;"-"&amp;V1606,'Buscoords Workout'!$F:$G,2,0)</f>
        <v>8203</v>
      </c>
      <c r="Z1606">
        <f>VLOOKUP(X1606&amp;"-"&amp;V1606,'Buscoords Workout'!$F:$G,2,0)</f>
        <v>8202</v>
      </c>
      <c r="AA1606" t="b">
        <f>OR(ISNA(Y1606),ISNA(Z1606))</f>
        <v>0</v>
      </c>
    </row>
    <row r="1607" spans="1:27" x14ac:dyDescent="0.25">
      <c r="A1607">
        <v>582</v>
      </c>
      <c r="B1607" t="s">
        <v>24</v>
      </c>
      <c r="C1607" t="s">
        <v>45</v>
      </c>
      <c r="D1607" t="s">
        <v>46</v>
      </c>
      <c r="E1607">
        <v>11</v>
      </c>
      <c r="F1607" t="s">
        <v>37</v>
      </c>
      <c r="G1607">
        <v>100</v>
      </c>
      <c r="H1607" t="s">
        <v>27</v>
      </c>
      <c r="I1607" t="s">
        <v>38</v>
      </c>
      <c r="J1607" t="s">
        <v>36</v>
      </c>
      <c r="K1607" t="s">
        <v>30</v>
      </c>
      <c r="L1607" t="s">
        <v>31</v>
      </c>
      <c r="M1607">
        <v>3</v>
      </c>
      <c r="N1607" t="s">
        <v>32</v>
      </c>
      <c r="O1607" t="s">
        <v>33</v>
      </c>
      <c r="P1607">
        <v>17.512</v>
      </c>
      <c r="Q1607">
        <v>336600.38130000001</v>
      </c>
      <c r="R1607">
        <v>3062208.2809000001</v>
      </c>
      <c r="S1607">
        <v>336589.41039999999</v>
      </c>
      <c r="T1607">
        <v>3062194.6313999998</v>
      </c>
      <c r="U1607">
        <v>1.7512E-2</v>
      </c>
      <c r="V1607" t="str">
        <f>VLOOKUP(C1607,'Lines LookUp'!$B$1:$C$12,2,0)</f>
        <v>KOT</v>
      </c>
      <c r="W1607" t="str">
        <f>ROUNDUP(Q1607,3)&amp;"-"&amp;ROUNDUP(R1607,3)</f>
        <v>336600.382-3062208.281</v>
      </c>
      <c r="X1607" t="str">
        <f>ROUNDUP(S1607,3)&amp;"-"&amp;ROUNDUP(T1607,3)</f>
        <v>336589.411-3062194.632</v>
      </c>
      <c r="Y1607">
        <f>VLOOKUP(W1607&amp;"-"&amp;V1607,'Buscoords Workout'!$F:$G,2,0)</f>
        <v>8202</v>
      </c>
      <c r="Z1607">
        <f>VLOOKUP(X1607&amp;"-"&amp;V1607,'Buscoords Workout'!$F:$G,2,0)</f>
        <v>8201</v>
      </c>
      <c r="AA1607" t="b">
        <f>OR(ISNA(Y1607),ISNA(Z1607))</f>
        <v>0</v>
      </c>
    </row>
    <row r="1608" spans="1:27" x14ac:dyDescent="0.25">
      <c r="A1608">
        <v>583</v>
      </c>
      <c r="B1608" t="s">
        <v>24</v>
      </c>
      <c r="C1608" t="s">
        <v>45</v>
      </c>
      <c r="D1608" t="s">
        <v>46</v>
      </c>
      <c r="E1608">
        <v>11</v>
      </c>
      <c r="F1608" t="s">
        <v>37</v>
      </c>
      <c r="G1608">
        <v>100</v>
      </c>
      <c r="H1608" t="s">
        <v>27</v>
      </c>
      <c r="I1608" t="s">
        <v>38</v>
      </c>
      <c r="J1608" t="s">
        <v>36</v>
      </c>
      <c r="K1608" t="s">
        <v>30</v>
      </c>
      <c r="L1608" t="s">
        <v>31</v>
      </c>
      <c r="M1608">
        <v>3</v>
      </c>
      <c r="N1608" t="s">
        <v>32</v>
      </c>
      <c r="O1608" t="s">
        <v>33</v>
      </c>
      <c r="P1608">
        <v>29.325199999999999</v>
      </c>
      <c r="Q1608">
        <v>336774.13199999998</v>
      </c>
      <c r="R1608">
        <v>3062352.4254999999</v>
      </c>
      <c r="S1608">
        <v>336768.7071</v>
      </c>
      <c r="T1608">
        <v>3062323.6063000001</v>
      </c>
      <c r="U1608">
        <v>2.9325E-2</v>
      </c>
      <c r="V1608" t="str">
        <f>VLOOKUP(C1608,'Lines LookUp'!$B$1:$C$12,2,0)</f>
        <v>KOT</v>
      </c>
      <c r="W1608" t="str">
        <f>ROUNDUP(Q1608,3)&amp;"-"&amp;ROUNDUP(R1608,3)</f>
        <v>336774.132-3062352.426</v>
      </c>
      <c r="X1608" t="str">
        <f>ROUNDUP(S1608,3)&amp;"-"&amp;ROUNDUP(T1608,3)</f>
        <v>336768.708-3062323.607</v>
      </c>
      <c r="Y1608">
        <f>VLOOKUP(W1608&amp;"-"&amp;V1608,'Buscoords Workout'!$F:$G,2,0)</f>
        <v>8219</v>
      </c>
      <c r="Z1608">
        <f>VLOOKUP(X1608&amp;"-"&amp;V1608,'Buscoords Workout'!$F:$G,2,0)</f>
        <v>8220</v>
      </c>
      <c r="AA1608" t="b">
        <f>OR(ISNA(Y1608),ISNA(Z1608))</f>
        <v>0</v>
      </c>
    </row>
    <row r="1609" spans="1:27" x14ac:dyDescent="0.25">
      <c r="A1609">
        <v>584</v>
      </c>
      <c r="B1609" t="s">
        <v>24</v>
      </c>
      <c r="C1609" t="s">
        <v>45</v>
      </c>
      <c r="D1609" t="s">
        <v>46</v>
      </c>
      <c r="E1609">
        <v>11</v>
      </c>
      <c r="F1609" t="s">
        <v>37</v>
      </c>
      <c r="G1609">
        <v>100</v>
      </c>
      <c r="H1609" t="s">
        <v>27</v>
      </c>
      <c r="I1609" t="s">
        <v>38</v>
      </c>
      <c r="J1609" t="s">
        <v>36</v>
      </c>
      <c r="K1609" t="s">
        <v>30</v>
      </c>
      <c r="L1609" t="s">
        <v>31</v>
      </c>
      <c r="M1609">
        <v>3</v>
      </c>
      <c r="N1609" t="s">
        <v>32</v>
      </c>
      <c r="O1609" t="s">
        <v>33</v>
      </c>
      <c r="P1609">
        <v>17.8109</v>
      </c>
      <c r="Q1609">
        <v>336768.7071</v>
      </c>
      <c r="R1609">
        <v>3062323.6063000001</v>
      </c>
      <c r="S1609">
        <v>336764.96230000001</v>
      </c>
      <c r="T1609">
        <v>3062306.1935000001</v>
      </c>
      <c r="U1609">
        <v>1.7811E-2</v>
      </c>
      <c r="V1609" t="str">
        <f>VLOOKUP(C1609,'Lines LookUp'!$B$1:$C$12,2,0)</f>
        <v>KOT</v>
      </c>
      <c r="W1609" t="str">
        <f>ROUNDUP(Q1609,3)&amp;"-"&amp;ROUNDUP(R1609,3)</f>
        <v>336768.708-3062323.607</v>
      </c>
      <c r="X1609" t="str">
        <f>ROUNDUP(S1609,3)&amp;"-"&amp;ROUNDUP(T1609,3)</f>
        <v>336764.963-3062306.194</v>
      </c>
      <c r="Y1609">
        <f>VLOOKUP(W1609&amp;"-"&amp;V1609,'Buscoords Workout'!$F:$G,2,0)</f>
        <v>8220</v>
      </c>
      <c r="Z1609">
        <f>VLOOKUP(X1609&amp;"-"&amp;V1609,'Buscoords Workout'!$F:$G,2,0)</f>
        <v>8221</v>
      </c>
      <c r="AA1609" t="b">
        <f>OR(ISNA(Y1609),ISNA(Z1609))</f>
        <v>0</v>
      </c>
    </row>
    <row r="1610" spans="1:27" x14ac:dyDescent="0.25">
      <c r="A1610">
        <v>585</v>
      </c>
      <c r="B1610" t="s">
        <v>24</v>
      </c>
      <c r="C1610" t="s">
        <v>45</v>
      </c>
      <c r="D1610" t="s">
        <v>46</v>
      </c>
      <c r="E1610">
        <v>11</v>
      </c>
      <c r="F1610" t="s">
        <v>37</v>
      </c>
      <c r="G1610">
        <v>100</v>
      </c>
      <c r="H1610" t="s">
        <v>27</v>
      </c>
      <c r="I1610" t="s">
        <v>38</v>
      </c>
      <c r="J1610" t="s">
        <v>36</v>
      </c>
      <c r="K1610" t="s">
        <v>30</v>
      </c>
      <c r="L1610" t="s">
        <v>31</v>
      </c>
      <c r="M1610">
        <v>3</v>
      </c>
      <c r="N1610" t="s">
        <v>32</v>
      </c>
      <c r="O1610" t="s">
        <v>33</v>
      </c>
      <c r="P1610">
        <v>23.545400000000001</v>
      </c>
      <c r="Q1610">
        <v>336764.96230000001</v>
      </c>
      <c r="R1610">
        <v>3062306.1935000001</v>
      </c>
      <c r="S1610">
        <v>336768.16029999999</v>
      </c>
      <c r="T1610">
        <v>3062282.8662999999</v>
      </c>
      <c r="U1610">
        <v>2.3545E-2</v>
      </c>
      <c r="V1610" t="str">
        <f>VLOOKUP(C1610,'Lines LookUp'!$B$1:$C$12,2,0)</f>
        <v>KOT</v>
      </c>
      <c r="W1610" t="str">
        <f>ROUNDUP(Q1610,3)&amp;"-"&amp;ROUNDUP(R1610,3)</f>
        <v>336764.963-3062306.194</v>
      </c>
      <c r="X1610" t="str">
        <f>ROUNDUP(S1610,3)&amp;"-"&amp;ROUNDUP(T1610,3)</f>
        <v>336768.161-3062282.867</v>
      </c>
      <c r="Y1610">
        <f>VLOOKUP(W1610&amp;"-"&amp;V1610,'Buscoords Workout'!$F:$G,2,0)</f>
        <v>8221</v>
      </c>
      <c r="Z1610">
        <f>VLOOKUP(X1610&amp;"-"&amp;V1610,'Buscoords Workout'!$F:$G,2,0)</f>
        <v>8222</v>
      </c>
      <c r="AA1610" t="b">
        <f>OR(ISNA(Y1610),ISNA(Z1610))</f>
        <v>0</v>
      </c>
    </row>
    <row r="1611" spans="1:27" x14ac:dyDescent="0.25">
      <c r="A1611">
        <v>586</v>
      </c>
      <c r="B1611" t="s">
        <v>24</v>
      </c>
      <c r="C1611" t="s">
        <v>45</v>
      </c>
      <c r="D1611" t="s">
        <v>46</v>
      </c>
      <c r="E1611">
        <v>11</v>
      </c>
      <c r="F1611" t="s">
        <v>37</v>
      </c>
      <c r="G1611">
        <v>100</v>
      </c>
      <c r="H1611" t="s">
        <v>27</v>
      </c>
      <c r="I1611" t="s">
        <v>38</v>
      </c>
      <c r="J1611" t="s">
        <v>36</v>
      </c>
      <c r="K1611" t="s">
        <v>30</v>
      </c>
      <c r="L1611" t="s">
        <v>31</v>
      </c>
      <c r="M1611">
        <v>3</v>
      </c>
      <c r="N1611" t="s">
        <v>32</v>
      </c>
      <c r="O1611" t="s">
        <v>33</v>
      </c>
      <c r="P1611">
        <v>30.954699999999999</v>
      </c>
      <c r="Q1611">
        <v>336768.16029999999</v>
      </c>
      <c r="R1611">
        <v>3062282.8662999999</v>
      </c>
      <c r="S1611">
        <v>336790.10430000001</v>
      </c>
      <c r="T1611">
        <v>3062261.0339000002</v>
      </c>
      <c r="U1611">
        <v>3.0955E-2</v>
      </c>
      <c r="V1611" t="str">
        <f>VLOOKUP(C1611,'Lines LookUp'!$B$1:$C$12,2,0)</f>
        <v>KOT</v>
      </c>
      <c r="W1611" t="str">
        <f>ROUNDUP(Q1611,3)&amp;"-"&amp;ROUNDUP(R1611,3)</f>
        <v>336768.161-3062282.867</v>
      </c>
      <c r="X1611" t="str">
        <f>ROUNDUP(S1611,3)&amp;"-"&amp;ROUNDUP(T1611,3)</f>
        <v>336790.105-3062261.034</v>
      </c>
      <c r="Y1611">
        <f>VLOOKUP(W1611&amp;"-"&amp;V1611,'Buscoords Workout'!$F:$G,2,0)</f>
        <v>8222</v>
      </c>
      <c r="Z1611">
        <f>VLOOKUP(X1611&amp;"-"&amp;V1611,'Buscoords Workout'!$F:$G,2,0)</f>
        <v>8223</v>
      </c>
      <c r="AA1611" t="b">
        <f>OR(ISNA(Y1611),ISNA(Z1611))</f>
        <v>0</v>
      </c>
    </row>
    <row r="1612" spans="1:27" x14ac:dyDescent="0.25">
      <c r="A1612">
        <v>587</v>
      </c>
      <c r="B1612" t="s">
        <v>24</v>
      </c>
      <c r="C1612" t="s">
        <v>45</v>
      </c>
      <c r="D1612" t="s">
        <v>46</v>
      </c>
      <c r="E1612">
        <v>11</v>
      </c>
      <c r="F1612" t="s">
        <v>37</v>
      </c>
      <c r="G1612">
        <v>100</v>
      </c>
      <c r="H1612" t="s">
        <v>27</v>
      </c>
      <c r="I1612" t="s">
        <v>38</v>
      </c>
      <c r="J1612" t="s">
        <v>36</v>
      </c>
      <c r="K1612" t="s">
        <v>30</v>
      </c>
      <c r="L1612" t="s">
        <v>31</v>
      </c>
      <c r="M1612">
        <v>3</v>
      </c>
      <c r="N1612" t="s">
        <v>32</v>
      </c>
      <c r="O1612" t="s">
        <v>33</v>
      </c>
      <c r="P1612">
        <v>8.2323299999999993</v>
      </c>
      <c r="Q1612">
        <v>336790.10430000001</v>
      </c>
      <c r="R1612">
        <v>3062261.0339000002</v>
      </c>
      <c r="S1612">
        <v>336791.16509999998</v>
      </c>
      <c r="T1612">
        <v>3062252.8701999998</v>
      </c>
      <c r="U1612">
        <v>8.2319999999999997E-3</v>
      </c>
      <c r="V1612" t="str">
        <f>VLOOKUP(C1612,'Lines LookUp'!$B$1:$C$12,2,0)</f>
        <v>KOT</v>
      </c>
      <c r="W1612" t="str">
        <f>ROUNDUP(Q1612,3)&amp;"-"&amp;ROUNDUP(R1612,3)</f>
        <v>336790.105-3062261.034</v>
      </c>
      <c r="X1612" t="str">
        <f>ROUNDUP(S1612,3)&amp;"-"&amp;ROUNDUP(T1612,3)</f>
        <v>336791.166-3062252.871</v>
      </c>
      <c r="Y1612">
        <f>VLOOKUP(W1612&amp;"-"&amp;V1612,'Buscoords Workout'!$F:$G,2,0)</f>
        <v>8223</v>
      </c>
      <c r="Z1612">
        <f>VLOOKUP(X1612&amp;"-"&amp;V1612,'Buscoords Workout'!$F:$G,2,0)</f>
        <v>8224</v>
      </c>
      <c r="AA1612" t="b">
        <f>OR(ISNA(Y1612),ISNA(Z1612))</f>
        <v>0</v>
      </c>
    </row>
    <row r="1613" spans="1:27" x14ac:dyDescent="0.25">
      <c r="A1613">
        <v>588</v>
      </c>
      <c r="B1613" t="s">
        <v>24</v>
      </c>
      <c r="C1613" t="s">
        <v>45</v>
      </c>
      <c r="D1613" t="s">
        <v>46</v>
      </c>
      <c r="E1613">
        <v>11</v>
      </c>
      <c r="F1613" t="s">
        <v>37</v>
      </c>
      <c r="G1613">
        <v>100</v>
      </c>
      <c r="H1613" t="s">
        <v>27</v>
      </c>
      <c r="I1613" t="s">
        <v>38</v>
      </c>
      <c r="J1613" t="s">
        <v>36</v>
      </c>
      <c r="K1613" t="s">
        <v>30</v>
      </c>
      <c r="L1613" t="s">
        <v>31</v>
      </c>
      <c r="M1613">
        <v>3</v>
      </c>
      <c r="N1613" t="s">
        <v>32</v>
      </c>
      <c r="O1613" t="s">
        <v>33</v>
      </c>
      <c r="P1613">
        <v>4.07437</v>
      </c>
      <c r="Q1613">
        <v>336791.16509999998</v>
      </c>
      <c r="R1613">
        <v>3062252.8701999998</v>
      </c>
      <c r="S1613">
        <v>336791.11050000001</v>
      </c>
      <c r="T1613">
        <v>3062248.7962000002</v>
      </c>
      <c r="U1613">
        <v>4.0740000000000004E-3</v>
      </c>
      <c r="V1613" t="str">
        <f>VLOOKUP(C1613,'Lines LookUp'!$B$1:$C$12,2,0)</f>
        <v>KOT</v>
      </c>
      <c r="W1613" t="str">
        <f>ROUNDUP(Q1613,3)&amp;"-"&amp;ROUNDUP(R1613,3)</f>
        <v>336791.166-3062252.871</v>
      </c>
      <c r="X1613" t="str">
        <f>ROUNDUP(S1613,3)&amp;"-"&amp;ROUNDUP(T1613,3)</f>
        <v>336791.111-3062248.797</v>
      </c>
      <c r="Y1613">
        <f>VLOOKUP(W1613&amp;"-"&amp;V1613,'Buscoords Workout'!$F:$G,2,0)</f>
        <v>8224</v>
      </c>
      <c r="Z1613">
        <f>VLOOKUP(X1613&amp;"-"&amp;V1613,'Buscoords Workout'!$F:$G,2,0)</f>
        <v>8225</v>
      </c>
      <c r="AA1613" t="b">
        <f>OR(ISNA(Y1613),ISNA(Z1613))</f>
        <v>0</v>
      </c>
    </row>
    <row r="1614" spans="1:27" x14ac:dyDescent="0.25">
      <c r="A1614">
        <v>589</v>
      </c>
      <c r="B1614" t="s">
        <v>24</v>
      </c>
      <c r="C1614" t="s">
        <v>45</v>
      </c>
      <c r="D1614" t="s">
        <v>46</v>
      </c>
      <c r="E1614">
        <v>11</v>
      </c>
      <c r="F1614" t="s">
        <v>37</v>
      </c>
      <c r="G1614">
        <v>100</v>
      </c>
      <c r="H1614" t="s">
        <v>27</v>
      </c>
      <c r="I1614" t="s">
        <v>38</v>
      </c>
      <c r="J1614" t="s">
        <v>36</v>
      </c>
      <c r="K1614" t="s">
        <v>30</v>
      </c>
      <c r="L1614" t="s">
        <v>31</v>
      </c>
      <c r="M1614">
        <v>3</v>
      </c>
      <c r="N1614" t="s">
        <v>32</v>
      </c>
      <c r="O1614" t="s">
        <v>33</v>
      </c>
      <c r="P1614">
        <v>22.312999999999999</v>
      </c>
      <c r="Q1614">
        <v>337197.5527</v>
      </c>
      <c r="R1614">
        <v>3062666.5328000002</v>
      </c>
      <c r="S1614">
        <v>337209.58960000001</v>
      </c>
      <c r="T1614">
        <v>3062647.7448999998</v>
      </c>
      <c r="U1614">
        <v>2.2313E-2</v>
      </c>
      <c r="V1614" t="str">
        <f>VLOOKUP(C1614,'Lines LookUp'!$B$1:$C$12,2,0)</f>
        <v>KOT</v>
      </c>
      <c r="W1614" t="str">
        <f>ROUNDUP(Q1614,3)&amp;"-"&amp;ROUNDUP(R1614,3)</f>
        <v>337197.553-3062666.533</v>
      </c>
      <c r="X1614" t="str">
        <f>ROUNDUP(S1614,3)&amp;"-"&amp;ROUNDUP(T1614,3)</f>
        <v>337209.59-3062647.745</v>
      </c>
      <c r="Y1614">
        <f>VLOOKUP(W1614&amp;"-"&amp;V1614,'Buscoords Workout'!$F:$G,2,0)</f>
        <v>8218</v>
      </c>
      <c r="Z1614">
        <f>VLOOKUP(X1614&amp;"-"&amp;V1614,'Buscoords Workout'!$F:$G,2,0)</f>
        <v>8226</v>
      </c>
      <c r="AA1614" t="b">
        <f>OR(ISNA(Y1614),ISNA(Z1614))</f>
        <v>0</v>
      </c>
    </row>
    <row r="1615" spans="1:27" x14ac:dyDescent="0.25">
      <c r="A1615">
        <v>590</v>
      </c>
      <c r="B1615" t="s">
        <v>24</v>
      </c>
      <c r="C1615" t="s">
        <v>45</v>
      </c>
      <c r="D1615" t="s">
        <v>46</v>
      </c>
      <c r="E1615">
        <v>11</v>
      </c>
      <c r="F1615" t="s">
        <v>37</v>
      </c>
      <c r="G1615">
        <v>100</v>
      </c>
      <c r="H1615" t="s">
        <v>27</v>
      </c>
      <c r="I1615" t="s">
        <v>38</v>
      </c>
      <c r="J1615" t="s">
        <v>36</v>
      </c>
      <c r="K1615" t="s">
        <v>30</v>
      </c>
      <c r="L1615" t="s">
        <v>31</v>
      </c>
      <c r="M1615">
        <v>3</v>
      </c>
      <c r="N1615" t="s">
        <v>32</v>
      </c>
      <c r="O1615" t="s">
        <v>33</v>
      </c>
      <c r="P1615">
        <v>19.349299999999999</v>
      </c>
      <c r="Q1615">
        <v>337209.58960000001</v>
      </c>
      <c r="R1615">
        <v>3062647.7448999998</v>
      </c>
      <c r="S1615">
        <v>337211.6728</v>
      </c>
      <c r="T1615">
        <v>3062628.5081000002</v>
      </c>
      <c r="U1615">
        <v>1.9349000000000002E-2</v>
      </c>
      <c r="V1615" t="str">
        <f>VLOOKUP(C1615,'Lines LookUp'!$B$1:$C$12,2,0)</f>
        <v>KOT</v>
      </c>
      <c r="W1615" t="str">
        <f>ROUNDUP(Q1615,3)&amp;"-"&amp;ROUNDUP(R1615,3)</f>
        <v>337209.59-3062647.745</v>
      </c>
      <c r="X1615" t="str">
        <f>ROUNDUP(S1615,3)&amp;"-"&amp;ROUNDUP(T1615,3)</f>
        <v>337211.673-3062628.509</v>
      </c>
      <c r="Y1615">
        <f>VLOOKUP(W1615&amp;"-"&amp;V1615,'Buscoords Workout'!$F:$G,2,0)</f>
        <v>8226</v>
      </c>
      <c r="Z1615">
        <f>VLOOKUP(X1615&amp;"-"&amp;V1615,'Buscoords Workout'!$F:$G,2,0)</f>
        <v>8227</v>
      </c>
      <c r="AA1615" t="b">
        <f>OR(ISNA(Y1615),ISNA(Z1615))</f>
        <v>0</v>
      </c>
    </row>
    <row r="1616" spans="1:27" x14ac:dyDescent="0.25">
      <c r="A1616">
        <v>591</v>
      </c>
      <c r="B1616" t="s">
        <v>24</v>
      </c>
      <c r="C1616" t="s">
        <v>45</v>
      </c>
      <c r="D1616" t="s">
        <v>46</v>
      </c>
      <c r="E1616">
        <v>11</v>
      </c>
      <c r="F1616" t="s">
        <v>37</v>
      </c>
      <c r="G1616">
        <v>100</v>
      </c>
      <c r="H1616" t="s">
        <v>27</v>
      </c>
      <c r="I1616" t="s">
        <v>38</v>
      </c>
      <c r="J1616" t="s">
        <v>36</v>
      </c>
      <c r="K1616" t="s">
        <v>30</v>
      </c>
      <c r="L1616" t="s">
        <v>31</v>
      </c>
      <c r="M1616">
        <v>3</v>
      </c>
      <c r="N1616" t="s">
        <v>32</v>
      </c>
      <c r="O1616" t="s">
        <v>33</v>
      </c>
      <c r="P1616">
        <v>32.594000000000001</v>
      </c>
      <c r="Q1616">
        <v>337211.6728</v>
      </c>
      <c r="R1616">
        <v>3062628.5081000002</v>
      </c>
      <c r="S1616">
        <v>337211.2365</v>
      </c>
      <c r="T1616">
        <v>3062595.9169999999</v>
      </c>
      <c r="U1616">
        <v>3.2593999999999998E-2</v>
      </c>
      <c r="V1616" t="str">
        <f>VLOOKUP(C1616,'Lines LookUp'!$B$1:$C$12,2,0)</f>
        <v>KOT</v>
      </c>
      <c r="W1616" t="str">
        <f>ROUNDUP(Q1616,3)&amp;"-"&amp;ROUNDUP(R1616,3)</f>
        <v>337211.673-3062628.509</v>
      </c>
      <c r="X1616" t="str">
        <f>ROUNDUP(S1616,3)&amp;"-"&amp;ROUNDUP(T1616,3)</f>
        <v>337211.237-3062595.917</v>
      </c>
      <c r="Y1616">
        <f>VLOOKUP(W1616&amp;"-"&amp;V1616,'Buscoords Workout'!$F:$G,2,0)</f>
        <v>8227</v>
      </c>
      <c r="Z1616">
        <f>VLOOKUP(X1616&amp;"-"&amp;V1616,'Buscoords Workout'!$F:$G,2,0)</f>
        <v>8228</v>
      </c>
      <c r="AA1616" t="b">
        <f>OR(ISNA(Y1616),ISNA(Z1616))</f>
        <v>0</v>
      </c>
    </row>
    <row r="1617" spans="1:27" x14ac:dyDescent="0.25">
      <c r="A1617">
        <v>592</v>
      </c>
      <c r="B1617" t="s">
        <v>24</v>
      </c>
      <c r="C1617" t="s">
        <v>45</v>
      </c>
      <c r="D1617" t="s">
        <v>46</v>
      </c>
      <c r="E1617">
        <v>11</v>
      </c>
      <c r="F1617" t="s">
        <v>37</v>
      </c>
      <c r="G1617">
        <v>100</v>
      </c>
      <c r="H1617" t="s">
        <v>27</v>
      </c>
      <c r="I1617" t="s">
        <v>38</v>
      </c>
      <c r="J1617" t="s">
        <v>36</v>
      </c>
      <c r="K1617" t="s">
        <v>30</v>
      </c>
      <c r="L1617" t="s">
        <v>31</v>
      </c>
      <c r="M1617">
        <v>3</v>
      </c>
      <c r="N1617" t="s">
        <v>32</v>
      </c>
      <c r="O1617" t="s">
        <v>33</v>
      </c>
      <c r="P1617">
        <v>41.736800000000002</v>
      </c>
      <c r="Q1617">
        <v>337211.2365</v>
      </c>
      <c r="R1617">
        <v>3062595.9169999999</v>
      </c>
      <c r="S1617">
        <v>337216.53409999999</v>
      </c>
      <c r="T1617">
        <v>3062554.5178</v>
      </c>
      <c r="U1617">
        <v>4.1737000000000003E-2</v>
      </c>
      <c r="V1617" t="str">
        <f>VLOOKUP(C1617,'Lines LookUp'!$B$1:$C$12,2,0)</f>
        <v>KOT</v>
      </c>
      <c r="W1617" t="str">
        <f>ROUNDUP(Q1617,3)&amp;"-"&amp;ROUNDUP(R1617,3)</f>
        <v>337211.237-3062595.917</v>
      </c>
      <c r="X1617" t="str">
        <f>ROUNDUP(S1617,3)&amp;"-"&amp;ROUNDUP(T1617,3)</f>
        <v>337216.535-3062554.518</v>
      </c>
      <c r="Y1617">
        <f>VLOOKUP(W1617&amp;"-"&amp;V1617,'Buscoords Workout'!$F:$G,2,0)</f>
        <v>8228</v>
      </c>
      <c r="Z1617">
        <f>VLOOKUP(X1617&amp;"-"&amp;V1617,'Buscoords Workout'!$F:$G,2,0)</f>
        <v>8229</v>
      </c>
      <c r="AA1617" t="b">
        <f>OR(ISNA(Y1617),ISNA(Z1617))</f>
        <v>0</v>
      </c>
    </row>
    <row r="1618" spans="1:27" x14ac:dyDescent="0.25">
      <c r="A1618">
        <v>593</v>
      </c>
      <c r="B1618" t="s">
        <v>24</v>
      </c>
      <c r="C1618" t="s">
        <v>45</v>
      </c>
      <c r="D1618" t="s">
        <v>46</v>
      </c>
      <c r="E1618">
        <v>11</v>
      </c>
      <c r="F1618" t="s">
        <v>42</v>
      </c>
      <c r="G1618">
        <v>120</v>
      </c>
      <c r="H1618" t="s">
        <v>27</v>
      </c>
      <c r="I1618" t="s">
        <v>28</v>
      </c>
      <c r="J1618" t="s">
        <v>36</v>
      </c>
      <c r="K1618" t="s">
        <v>49</v>
      </c>
      <c r="L1618" t="s">
        <v>31</v>
      </c>
      <c r="M1618">
        <v>3</v>
      </c>
      <c r="N1618" t="s">
        <v>32</v>
      </c>
      <c r="O1618" t="s">
        <v>33</v>
      </c>
      <c r="P1618">
        <v>35.444200000000002</v>
      </c>
      <c r="Q1618">
        <v>337216.53409999999</v>
      </c>
      <c r="R1618">
        <v>3062554.5178</v>
      </c>
      <c r="S1618">
        <v>337224.8504</v>
      </c>
      <c r="T1618">
        <v>3062520.0630000001</v>
      </c>
      <c r="U1618">
        <v>3.5444000000000003E-2</v>
      </c>
      <c r="V1618" t="str">
        <f>VLOOKUP(C1618,'Lines LookUp'!$B$1:$C$12,2,0)</f>
        <v>KOT</v>
      </c>
      <c r="W1618" t="str">
        <f>ROUNDUP(Q1618,3)&amp;"-"&amp;ROUNDUP(R1618,3)</f>
        <v>337216.535-3062554.518</v>
      </c>
      <c r="X1618" t="str">
        <f>ROUNDUP(S1618,3)&amp;"-"&amp;ROUNDUP(T1618,3)</f>
        <v>337224.851-3062520.063</v>
      </c>
      <c r="Y1618">
        <f>VLOOKUP(W1618&amp;"-"&amp;V1618,'Buscoords Workout'!$F:$G,2,0)</f>
        <v>8229</v>
      </c>
      <c r="Z1618">
        <f>VLOOKUP(X1618&amp;"-"&amp;V1618,'Buscoords Workout'!$F:$G,2,0)</f>
        <v>8230</v>
      </c>
      <c r="AA1618" t="b">
        <f>OR(ISNA(Y1618),ISNA(Z1618))</f>
        <v>0</v>
      </c>
    </row>
    <row r="1619" spans="1:27" x14ac:dyDescent="0.25">
      <c r="A1619">
        <v>594</v>
      </c>
      <c r="B1619" t="s">
        <v>24</v>
      </c>
      <c r="C1619" t="s">
        <v>45</v>
      </c>
      <c r="D1619" t="s">
        <v>46</v>
      </c>
      <c r="E1619">
        <v>11</v>
      </c>
      <c r="F1619" t="s">
        <v>42</v>
      </c>
      <c r="G1619">
        <v>120</v>
      </c>
      <c r="H1619" t="s">
        <v>27</v>
      </c>
      <c r="I1619" t="s">
        <v>28</v>
      </c>
      <c r="J1619" t="s">
        <v>36</v>
      </c>
      <c r="K1619" t="s">
        <v>49</v>
      </c>
      <c r="L1619" t="s">
        <v>31</v>
      </c>
      <c r="M1619">
        <v>3</v>
      </c>
      <c r="N1619" t="s">
        <v>32</v>
      </c>
      <c r="O1619" t="s">
        <v>33</v>
      </c>
      <c r="P1619">
        <v>66.951700000000002</v>
      </c>
      <c r="Q1619">
        <v>337224.8504</v>
      </c>
      <c r="R1619">
        <v>3062520.0630000001</v>
      </c>
      <c r="S1619">
        <v>337248.58980000002</v>
      </c>
      <c r="T1619">
        <v>3062457.4613000001</v>
      </c>
      <c r="U1619">
        <v>6.6951999999999998E-2</v>
      </c>
      <c r="V1619" t="str">
        <f>VLOOKUP(C1619,'Lines LookUp'!$B$1:$C$12,2,0)</f>
        <v>KOT</v>
      </c>
      <c r="W1619" t="str">
        <f>ROUNDUP(Q1619,3)&amp;"-"&amp;ROUNDUP(R1619,3)</f>
        <v>337224.851-3062520.063</v>
      </c>
      <c r="X1619" t="str">
        <f>ROUNDUP(S1619,3)&amp;"-"&amp;ROUNDUP(T1619,3)</f>
        <v>337248.59-3062457.462</v>
      </c>
      <c r="Y1619">
        <f>VLOOKUP(W1619&amp;"-"&amp;V1619,'Buscoords Workout'!$F:$G,2,0)</f>
        <v>8230</v>
      </c>
      <c r="Z1619">
        <f>VLOOKUP(X1619&amp;"-"&amp;V1619,'Buscoords Workout'!$F:$G,2,0)</f>
        <v>8231</v>
      </c>
      <c r="AA1619" t="b">
        <f>OR(ISNA(Y1619),ISNA(Z1619))</f>
        <v>0</v>
      </c>
    </row>
    <row r="1620" spans="1:27" x14ac:dyDescent="0.25">
      <c r="A1620">
        <v>595</v>
      </c>
      <c r="B1620" t="s">
        <v>24</v>
      </c>
      <c r="C1620" t="s">
        <v>45</v>
      </c>
      <c r="D1620" t="s">
        <v>46</v>
      </c>
      <c r="E1620">
        <v>11</v>
      </c>
      <c r="F1620" t="s">
        <v>42</v>
      </c>
      <c r="G1620">
        <v>120</v>
      </c>
      <c r="H1620" t="s">
        <v>27</v>
      </c>
      <c r="I1620" t="s">
        <v>28</v>
      </c>
      <c r="J1620" t="s">
        <v>36</v>
      </c>
      <c r="K1620" t="s">
        <v>49</v>
      </c>
      <c r="L1620" t="s">
        <v>31</v>
      </c>
      <c r="M1620">
        <v>3</v>
      </c>
      <c r="N1620" t="s">
        <v>32</v>
      </c>
      <c r="O1620" t="s">
        <v>33</v>
      </c>
      <c r="P1620">
        <v>60.287500000000001</v>
      </c>
      <c r="Q1620">
        <v>337248.58980000002</v>
      </c>
      <c r="R1620">
        <v>3062457.4613000001</v>
      </c>
      <c r="S1620">
        <v>337277.72739999997</v>
      </c>
      <c r="T1620">
        <v>3062404.6826999998</v>
      </c>
      <c r="U1620">
        <v>6.0287E-2</v>
      </c>
      <c r="V1620" t="str">
        <f>VLOOKUP(C1620,'Lines LookUp'!$B$1:$C$12,2,0)</f>
        <v>KOT</v>
      </c>
      <c r="W1620" t="str">
        <f>ROUNDUP(Q1620,3)&amp;"-"&amp;ROUNDUP(R1620,3)</f>
        <v>337248.59-3062457.462</v>
      </c>
      <c r="X1620" t="str">
        <f>ROUNDUP(S1620,3)&amp;"-"&amp;ROUNDUP(T1620,3)</f>
        <v>337277.728-3062404.683</v>
      </c>
      <c r="Y1620">
        <f>VLOOKUP(W1620&amp;"-"&amp;V1620,'Buscoords Workout'!$F:$G,2,0)</f>
        <v>8231</v>
      </c>
      <c r="Z1620">
        <f>VLOOKUP(X1620&amp;"-"&amp;V1620,'Buscoords Workout'!$F:$G,2,0)</f>
        <v>8232</v>
      </c>
      <c r="AA1620" t="b">
        <f>OR(ISNA(Y1620),ISNA(Z1620))</f>
        <v>0</v>
      </c>
    </row>
    <row r="1621" spans="1:27" x14ac:dyDescent="0.25">
      <c r="A1621">
        <v>596</v>
      </c>
      <c r="B1621" t="s">
        <v>24</v>
      </c>
      <c r="C1621" t="s">
        <v>45</v>
      </c>
      <c r="D1621" t="s">
        <v>46</v>
      </c>
      <c r="E1621">
        <v>11</v>
      </c>
      <c r="F1621" t="s">
        <v>42</v>
      </c>
      <c r="G1621">
        <v>120</v>
      </c>
      <c r="H1621" t="s">
        <v>27</v>
      </c>
      <c r="I1621" t="s">
        <v>28</v>
      </c>
      <c r="J1621" t="s">
        <v>36</v>
      </c>
      <c r="K1621" t="s">
        <v>49</v>
      </c>
      <c r="L1621" t="s">
        <v>31</v>
      </c>
      <c r="M1621">
        <v>3</v>
      </c>
      <c r="N1621" t="s">
        <v>32</v>
      </c>
      <c r="O1621" t="s">
        <v>33</v>
      </c>
      <c r="P1621">
        <v>61.485399999999998</v>
      </c>
      <c r="Q1621">
        <v>337277.72739999997</v>
      </c>
      <c r="R1621">
        <v>3062404.6826999998</v>
      </c>
      <c r="S1621">
        <v>337320.4388</v>
      </c>
      <c r="T1621">
        <v>3062360.4539000001</v>
      </c>
      <c r="U1621">
        <v>6.1484999999999998E-2</v>
      </c>
      <c r="V1621" t="str">
        <f>VLOOKUP(C1621,'Lines LookUp'!$B$1:$C$12,2,0)</f>
        <v>KOT</v>
      </c>
      <c r="W1621" t="str">
        <f>ROUNDUP(Q1621,3)&amp;"-"&amp;ROUNDUP(R1621,3)</f>
        <v>337277.728-3062404.683</v>
      </c>
      <c r="X1621" t="str">
        <f>ROUNDUP(S1621,3)&amp;"-"&amp;ROUNDUP(T1621,3)</f>
        <v>337320.439-3062360.454</v>
      </c>
      <c r="Y1621">
        <f>VLOOKUP(W1621&amp;"-"&amp;V1621,'Buscoords Workout'!$F:$G,2,0)</f>
        <v>8232</v>
      </c>
      <c r="Z1621">
        <f>VLOOKUP(X1621&amp;"-"&amp;V1621,'Buscoords Workout'!$F:$G,2,0)</f>
        <v>8233</v>
      </c>
      <c r="AA1621" t="b">
        <f>OR(ISNA(Y1621),ISNA(Z1621))</f>
        <v>0</v>
      </c>
    </row>
    <row r="1622" spans="1:27" x14ac:dyDescent="0.25">
      <c r="A1622">
        <v>597</v>
      </c>
      <c r="B1622" t="s">
        <v>24</v>
      </c>
      <c r="C1622" t="s">
        <v>45</v>
      </c>
      <c r="D1622" t="s">
        <v>46</v>
      </c>
      <c r="E1622">
        <v>11</v>
      </c>
      <c r="F1622" t="s">
        <v>42</v>
      </c>
      <c r="G1622">
        <v>120</v>
      </c>
      <c r="H1622" t="s">
        <v>27</v>
      </c>
      <c r="I1622" t="s">
        <v>28</v>
      </c>
      <c r="J1622" t="s">
        <v>36</v>
      </c>
      <c r="K1622" t="s">
        <v>49</v>
      </c>
      <c r="L1622" t="s">
        <v>31</v>
      </c>
      <c r="M1622">
        <v>3</v>
      </c>
      <c r="N1622" t="s">
        <v>32</v>
      </c>
      <c r="O1622" t="s">
        <v>33</v>
      </c>
      <c r="P1622">
        <v>55.521599999999999</v>
      </c>
      <c r="Q1622">
        <v>337320.4388</v>
      </c>
      <c r="R1622">
        <v>3062360.4539000001</v>
      </c>
      <c r="S1622">
        <v>337368.04109999997</v>
      </c>
      <c r="T1622">
        <v>3062331.8764999998</v>
      </c>
      <c r="U1622">
        <v>5.5522000000000002E-2</v>
      </c>
      <c r="V1622" t="str">
        <f>VLOOKUP(C1622,'Lines LookUp'!$B$1:$C$12,2,0)</f>
        <v>KOT</v>
      </c>
      <c r="W1622" t="str">
        <f>ROUNDUP(Q1622,3)&amp;"-"&amp;ROUNDUP(R1622,3)</f>
        <v>337320.439-3062360.454</v>
      </c>
      <c r="X1622" t="str">
        <f>ROUNDUP(S1622,3)&amp;"-"&amp;ROUNDUP(T1622,3)</f>
        <v>337368.042-3062331.877</v>
      </c>
      <c r="Y1622">
        <f>VLOOKUP(W1622&amp;"-"&amp;V1622,'Buscoords Workout'!$F:$G,2,0)</f>
        <v>8233</v>
      </c>
      <c r="Z1622">
        <f>VLOOKUP(X1622&amp;"-"&amp;V1622,'Buscoords Workout'!$F:$G,2,0)</f>
        <v>8234</v>
      </c>
      <c r="AA1622" t="b">
        <f>OR(ISNA(Y1622),ISNA(Z1622))</f>
        <v>0</v>
      </c>
    </row>
    <row r="1623" spans="1:27" x14ac:dyDescent="0.25">
      <c r="A1623">
        <v>598</v>
      </c>
      <c r="B1623" t="s">
        <v>24</v>
      </c>
      <c r="C1623" t="s">
        <v>45</v>
      </c>
      <c r="D1623" t="s">
        <v>46</v>
      </c>
      <c r="E1623">
        <v>11</v>
      </c>
      <c r="F1623" t="s">
        <v>42</v>
      </c>
      <c r="G1623">
        <v>120</v>
      </c>
      <c r="H1623" t="s">
        <v>27</v>
      </c>
      <c r="I1623" t="s">
        <v>28</v>
      </c>
      <c r="J1623" t="s">
        <v>36</v>
      </c>
      <c r="K1623" t="s">
        <v>49</v>
      </c>
      <c r="L1623" t="s">
        <v>31</v>
      </c>
      <c r="M1623">
        <v>3</v>
      </c>
      <c r="N1623" t="s">
        <v>32</v>
      </c>
      <c r="O1623" t="s">
        <v>33</v>
      </c>
      <c r="P1623">
        <v>89.797600000000003</v>
      </c>
      <c r="Q1623">
        <v>337368.04109999997</v>
      </c>
      <c r="R1623">
        <v>3062331.8764999998</v>
      </c>
      <c r="S1623">
        <v>337451.27100000001</v>
      </c>
      <c r="T1623">
        <v>3062298.1661999999</v>
      </c>
      <c r="U1623">
        <v>8.9798000000000003E-2</v>
      </c>
      <c r="V1623" t="str">
        <f>VLOOKUP(C1623,'Lines LookUp'!$B$1:$C$12,2,0)</f>
        <v>KOT</v>
      </c>
      <c r="W1623" t="str">
        <f>ROUNDUP(Q1623,3)&amp;"-"&amp;ROUNDUP(R1623,3)</f>
        <v>337368.042-3062331.877</v>
      </c>
      <c r="X1623" t="str">
        <f>ROUNDUP(S1623,3)&amp;"-"&amp;ROUNDUP(T1623,3)</f>
        <v>337451.271-3062298.167</v>
      </c>
      <c r="Y1623">
        <f>VLOOKUP(W1623&amp;"-"&amp;V1623,'Buscoords Workout'!$F:$G,2,0)</f>
        <v>8234</v>
      </c>
      <c r="Z1623">
        <f>VLOOKUP(X1623&amp;"-"&amp;V1623,'Buscoords Workout'!$F:$G,2,0)</f>
        <v>8334</v>
      </c>
      <c r="AA1623" t="b">
        <f>OR(ISNA(Y1623),ISNA(Z1623))</f>
        <v>0</v>
      </c>
    </row>
    <row r="1624" spans="1:27" x14ac:dyDescent="0.25">
      <c r="A1624">
        <v>599</v>
      </c>
      <c r="B1624" t="s">
        <v>24</v>
      </c>
      <c r="C1624" t="s">
        <v>45</v>
      </c>
      <c r="D1624" t="s">
        <v>46</v>
      </c>
      <c r="E1624">
        <v>11</v>
      </c>
      <c r="F1624" t="s">
        <v>42</v>
      </c>
      <c r="G1624">
        <v>120</v>
      </c>
      <c r="H1624" t="s">
        <v>27</v>
      </c>
      <c r="I1624" t="s">
        <v>28</v>
      </c>
      <c r="J1624" t="s">
        <v>36</v>
      </c>
      <c r="K1624" t="s">
        <v>49</v>
      </c>
      <c r="L1624" t="s">
        <v>31</v>
      </c>
      <c r="M1624">
        <v>3</v>
      </c>
      <c r="N1624" t="s">
        <v>32</v>
      </c>
      <c r="O1624" t="s">
        <v>33</v>
      </c>
      <c r="P1624">
        <v>6.3477399999999999</v>
      </c>
      <c r="Q1624">
        <v>337451.27100000001</v>
      </c>
      <c r="R1624">
        <v>3062298.1661999999</v>
      </c>
      <c r="S1624">
        <v>337457.41009999998</v>
      </c>
      <c r="T1624">
        <v>3062296.5521</v>
      </c>
      <c r="U1624">
        <v>6.3480000000000003E-3</v>
      </c>
      <c r="V1624" t="str">
        <f>VLOOKUP(C1624,'Lines LookUp'!$B$1:$C$12,2,0)</f>
        <v>KOT</v>
      </c>
      <c r="W1624" t="str">
        <f>ROUNDUP(Q1624,3)&amp;"-"&amp;ROUNDUP(R1624,3)</f>
        <v>337451.271-3062298.167</v>
      </c>
      <c r="X1624" t="str">
        <f>ROUNDUP(S1624,3)&amp;"-"&amp;ROUNDUP(T1624,3)</f>
        <v>337457.411-3062296.553</v>
      </c>
      <c r="Y1624">
        <f>VLOOKUP(W1624&amp;"-"&amp;V1624,'Buscoords Workout'!$F:$G,2,0)</f>
        <v>8334</v>
      </c>
      <c r="Z1624">
        <f>VLOOKUP(X1624&amp;"-"&amp;V1624,'Buscoords Workout'!$F:$G,2,0)</f>
        <v>8235</v>
      </c>
      <c r="AA1624" t="b">
        <f>OR(ISNA(Y1624),ISNA(Z1624))</f>
        <v>0</v>
      </c>
    </row>
    <row r="1625" spans="1:27" x14ac:dyDescent="0.25">
      <c r="A1625">
        <v>600</v>
      </c>
      <c r="B1625" t="s">
        <v>24</v>
      </c>
      <c r="C1625" t="s">
        <v>45</v>
      </c>
      <c r="D1625" t="s">
        <v>46</v>
      </c>
      <c r="E1625">
        <v>11</v>
      </c>
      <c r="F1625" t="s">
        <v>42</v>
      </c>
      <c r="G1625">
        <v>120</v>
      </c>
      <c r="H1625" t="s">
        <v>27</v>
      </c>
      <c r="I1625" t="s">
        <v>28</v>
      </c>
      <c r="J1625" t="s">
        <v>36</v>
      </c>
      <c r="K1625" t="s">
        <v>49</v>
      </c>
      <c r="L1625" t="s">
        <v>31</v>
      </c>
      <c r="M1625">
        <v>3</v>
      </c>
      <c r="N1625" t="s">
        <v>32</v>
      </c>
      <c r="O1625" t="s">
        <v>33</v>
      </c>
      <c r="P1625">
        <v>0.88757600000000003</v>
      </c>
      <c r="Q1625">
        <v>337457.41009999998</v>
      </c>
      <c r="R1625">
        <v>3062296.5521</v>
      </c>
      <c r="S1625">
        <v>337458.26850000001</v>
      </c>
      <c r="T1625">
        <v>3062296.3264000001</v>
      </c>
      <c r="U1625">
        <v>8.8800000000000001E-4</v>
      </c>
      <c r="V1625" t="str">
        <f>VLOOKUP(C1625,'Lines LookUp'!$B$1:$C$12,2,0)</f>
        <v>KOT</v>
      </c>
      <c r="W1625" t="str">
        <f>ROUNDUP(Q1625,3)&amp;"-"&amp;ROUNDUP(R1625,3)</f>
        <v>337457.411-3062296.553</v>
      </c>
      <c r="X1625" t="str">
        <f>ROUNDUP(S1625,3)&amp;"-"&amp;ROUNDUP(T1625,3)</f>
        <v>337458.269-3062296.327</v>
      </c>
      <c r="Y1625">
        <f>VLOOKUP(W1625&amp;"-"&amp;V1625,'Buscoords Workout'!$F:$G,2,0)</f>
        <v>8235</v>
      </c>
      <c r="Z1625">
        <f>VLOOKUP(X1625&amp;"-"&amp;V1625,'Buscoords Workout'!$F:$G,2,0)</f>
        <v>8236</v>
      </c>
      <c r="AA1625" t="b">
        <f>OR(ISNA(Y1625),ISNA(Z1625))</f>
        <v>0</v>
      </c>
    </row>
    <row r="1626" spans="1:27" x14ac:dyDescent="0.25">
      <c r="A1626">
        <v>601</v>
      </c>
      <c r="B1626" t="s">
        <v>24</v>
      </c>
      <c r="C1626" t="s">
        <v>45</v>
      </c>
      <c r="D1626" t="s">
        <v>46</v>
      </c>
      <c r="E1626">
        <v>11</v>
      </c>
      <c r="F1626" t="s">
        <v>42</v>
      </c>
      <c r="G1626">
        <v>120</v>
      </c>
      <c r="H1626" t="s">
        <v>27</v>
      </c>
      <c r="I1626" t="s">
        <v>28</v>
      </c>
      <c r="J1626" t="s">
        <v>36</v>
      </c>
      <c r="K1626" t="s">
        <v>49</v>
      </c>
      <c r="L1626" t="s">
        <v>31</v>
      </c>
      <c r="M1626">
        <v>3</v>
      </c>
      <c r="N1626" t="s">
        <v>32</v>
      </c>
      <c r="O1626" t="s">
        <v>33</v>
      </c>
      <c r="P1626">
        <v>5.2982100000000001</v>
      </c>
      <c r="Q1626">
        <v>337458.26850000001</v>
      </c>
      <c r="R1626">
        <v>3062296.3264000001</v>
      </c>
      <c r="S1626">
        <v>337463.52639999997</v>
      </c>
      <c r="T1626">
        <v>3062295.6740999999</v>
      </c>
      <c r="U1626">
        <v>5.2979999999999998E-3</v>
      </c>
      <c r="V1626" t="str">
        <f>VLOOKUP(C1626,'Lines LookUp'!$B$1:$C$12,2,0)</f>
        <v>KOT</v>
      </c>
      <c r="W1626" t="str">
        <f>ROUNDUP(Q1626,3)&amp;"-"&amp;ROUNDUP(R1626,3)</f>
        <v>337458.269-3062296.327</v>
      </c>
      <c r="X1626" t="str">
        <f>ROUNDUP(S1626,3)&amp;"-"&amp;ROUNDUP(T1626,3)</f>
        <v>337463.527-3062295.675</v>
      </c>
      <c r="Y1626">
        <f>VLOOKUP(W1626&amp;"-"&amp;V1626,'Buscoords Workout'!$F:$G,2,0)</f>
        <v>8236</v>
      </c>
      <c r="Z1626">
        <f>VLOOKUP(X1626&amp;"-"&amp;V1626,'Buscoords Workout'!$F:$G,2,0)</f>
        <v>8237</v>
      </c>
      <c r="AA1626" t="b">
        <f>OR(ISNA(Y1626),ISNA(Z1626))</f>
        <v>0</v>
      </c>
    </row>
    <row r="1627" spans="1:27" x14ac:dyDescent="0.25">
      <c r="A1627">
        <v>602</v>
      </c>
      <c r="B1627" t="s">
        <v>24</v>
      </c>
      <c r="C1627" t="s">
        <v>45</v>
      </c>
      <c r="D1627" t="s">
        <v>46</v>
      </c>
      <c r="E1627">
        <v>11</v>
      </c>
      <c r="F1627" t="s">
        <v>37</v>
      </c>
      <c r="G1627">
        <v>100</v>
      </c>
      <c r="H1627" t="s">
        <v>27</v>
      </c>
      <c r="I1627" t="s">
        <v>38</v>
      </c>
      <c r="J1627" t="s">
        <v>36</v>
      </c>
      <c r="K1627" t="s">
        <v>30</v>
      </c>
      <c r="L1627" t="s">
        <v>31</v>
      </c>
      <c r="M1627">
        <v>3</v>
      </c>
      <c r="N1627" t="s">
        <v>32</v>
      </c>
      <c r="O1627" t="s">
        <v>33</v>
      </c>
      <c r="P1627">
        <v>31.6023</v>
      </c>
      <c r="Q1627">
        <v>337463.52639999997</v>
      </c>
      <c r="R1627">
        <v>3062295.6740999999</v>
      </c>
      <c r="S1627">
        <v>337495.1127</v>
      </c>
      <c r="T1627">
        <v>3062294.6699000001</v>
      </c>
      <c r="U1627">
        <v>3.1601999999999998E-2</v>
      </c>
      <c r="V1627" t="str">
        <f>VLOOKUP(C1627,'Lines LookUp'!$B$1:$C$12,2,0)</f>
        <v>KOT</v>
      </c>
      <c r="W1627" t="str">
        <f>ROUNDUP(Q1627,3)&amp;"-"&amp;ROUNDUP(R1627,3)</f>
        <v>337463.527-3062295.675</v>
      </c>
      <c r="X1627" t="str">
        <f>ROUNDUP(S1627,3)&amp;"-"&amp;ROUNDUP(T1627,3)</f>
        <v>337495.113-3062294.67</v>
      </c>
      <c r="Y1627">
        <f>VLOOKUP(W1627&amp;"-"&amp;V1627,'Buscoords Workout'!$F:$G,2,0)</f>
        <v>8237</v>
      </c>
      <c r="Z1627">
        <f>VLOOKUP(X1627&amp;"-"&amp;V1627,'Buscoords Workout'!$F:$G,2,0)</f>
        <v>8238</v>
      </c>
      <c r="AA1627" t="b">
        <f>OR(ISNA(Y1627),ISNA(Z1627))</f>
        <v>0</v>
      </c>
    </row>
    <row r="1628" spans="1:27" x14ac:dyDescent="0.25">
      <c r="A1628">
        <v>603</v>
      </c>
      <c r="B1628" t="s">
        <v>24</v>
      </c>
      <c r="C1628" t="s">
        <v>45</v>
      </c>
      <c r="D1628" t="s">
        <v>46</v>
      </c>
      <c r="E1628">
        <v>11</v>
      </c>
      <c r="F1628" t="s">
        <v>37</v>
      </c>
      <c r="G1628">
        <v>100</v>
      </c>
      <c r="H1628" t="s">
        <v>27</v>
      </c>
      <c r="I1628" t="s">
        <v>38</v>
      </c>
      <c r="J1628" t="s">
        <v>36</v>
      </c>
      <c r="K1628" t="s">
        <v>30</v>
      </c>
      <c r="L1628" t="s">
        <v>31</v>
      </c>
      <c r="M1628">
        <v>3</v>
      </c>
      <c r="N1628" t="s">
        <v>32</v>
      </c>
      <c r="O1628" t="s">
        <v>33</v>
      </c>
      <c r="P1628">
        <v>55.686999999999998</v>
      </c>
      <c r="Q1628">
        <v>337495.1127</v>
      </c>
      <c r="R1628">
        <v>3062294.6699000001</v>
      </c>
      <c r="S1628">
        <v>337550.51280800003</v>
      </c>
      <c r="T1628">
        <v>3062289.0246799998</v>
      </c>
      <c r="U1628">
        <v>5.5687E-2</v>
      </c>
      <c r="V1628" t="str">
        <f>VLOOKUP(C1628,'Lines LookUp'!$B$1:$C$12,2,0)</f>
        <v>KOT</v>
      </c>
      <c r="W1628" t="str">
        <f>ROUNDUP(Q1628,3)&amp;"-"&amp;ROUNDUP(R1628,3)</f>
        <v>337495.113-3062294.67</v>
      </c>
      <c r="X1628" t="str">
        <f>ROUNDUP(S1628,3)&amp;"-"&amp;ROUNDUP(T1628,3)</f>
        <v>337550.513-3062289.025</v>
      </c>
      <c r="Y1628">
        <f>VLOOKUP(W1628&amp;"-"&amp;V1628,'Buscoords Workout'!$F:$G,2,0)</f>
        <v>8238</v>
      </c>
      <c r="Z1628">
        <f>VLOOKUP(X1628&amp;"-"&amp;V1628,'Buscoords Workout'!$F:$G,2,0)</f>
        <v>8311</v>
      </c>
      <c r="AA1628" t="b">
        <f>OR(ISNA(Y1628),ISNA(Z1628))</f>
        <v>0</v>
      </c>
    </row>
    <row r="1629" spans="1:27" x14ac:dyDescent="0.25">
      <c r="A1629">
        <v>604</v>
      </c>
      <c r="B1629" t="s">
        <v>24</v>
      </c>
      <c r="C1629" t="s">
        <v>45</v>
      </c>
      <c r="D1629" t="s">
        <v>46</v>
      </c>
      <c r="E1629">
        <v>11</v>
      </c>
      <c r="F1629" t="s">
        <v>37</v>
      </c>
      <c r="G1629">
        <v>100</v>
      </c>
      <c r="H1629" t="s">
        <v>27</v>
      </c>
      <c r="I1629" t="s">
        <v>38</v>
      </c>
      <c r="J1629" t="s">
        <v>36</v>
      </c>
      <c r="K1629" t="s">
        <v>30</v>
      </c>
      <c r="L1629" t="s">
        <v>31</v>
      </c>
      <c r="M1629">
        <v>3</v>
      </c>
      <c r="N1629" t="s">
        <v>32</v>
      </c>
      <c r="O1629" t="s">
        <v>33</v>
      </c>
      <c r="P1629">
        <v>23.613299999999999</v>
      </c>
      <c r="Q1629">
        <v>337550.51280800003</v>
      </c>
      <c r="R1629">
        <v>3062289.0246799998</v>
      </c>
      <c r="S1629">
        <v>337574.00449999998</v>
      </c>
      <c r="T1629">
        <v>3062286.6309000002</v>
      </c>
      <c r="U1629">
        <v>2.3612999999999999E-2</v>
      </c>
      <c r="V1629" t="str">
        <f>VLOOKUP(C1629,'Lines LookUp'!$B$1:$C$12,2,0)</f>
        <v>KOT</v>
      </c>
      <c r="W1629" t="str">
        <f>ROUNDUP(Q1629,3)&amp;"-"&amp;ROUNDUP(R1629,3)</f>
        <v>337550.513-3062289.025</v>
      </c>
      <c r="X1629" t="str">
        <f>ROUNDUP(S1629,3)&amp;"-"&amp;ROUNDUP(T1629,3)</f>
        <v>337574.005-3062286.631</v>
      </c>
      <c r="Y1629">
        <f>VLOOKUP(W1629&amp;"-"&amp;V1629,'Buscoords Workout'!$F:$G,2,0)</f>
        <v>8311</v>
      </c>
      <c r="Z1629">
        <f>VLOOKUP(X1629&amp;"-"&amp;V1629,'Buscoords Workout'!$F:$G,2,0)</f>
        <v>8239</v>
      </c>
      <c r="AA1629" t="b">
        <f>OR(ISNA(Y1629),ISNA(Z1629))</f>
        <v>0</v>
      </c>
    </row>
    <row r="1630" spans="1:27" x14ac:dyDescent="0.25">
      <c r="A1630">
        <v>605</v>
      </c>
      <c r="B1630" t="s">
        <v>24</v>
      </c>
      <c r="C1630" t="s">
        <v>45</v>
      </c>
      <c r="D1630" t="s">
        <v>46</v>
      </c>
      <c r="E1630">
        <v>11</v>
      </c>
      <c r="F1630" t="s">
        <v>37</v>
      </c>
      <c r="G1630">
        <v>100</v>
      </c>
      <c r="H1630" t="s">
        <v>27</v>
      </c>
      <c r="I1630" t="s">
        <v>38</v>
      </c>
      <c r="J1630" t="s">
        <v>36</v>
      </c>
      <c r="K1630" t="s">
        <v>30</v>
      </c>
      <c r="L1630" t="s">
        <v>31</v>
      </c>
      <c r="M1630">
        <v>3</v>
      </c>
      <c r="N1630" t="s">
        <v>32</v>
      </c>
      <c r="O1630" t="s">
        <v>33</v>
      </c>
      <c r="P1630">
        <v>67.010999999999996</v>
      </c>
      <c r="Q1630">
        <v>337574.00449999998</v>
      </c>
      <c r="R1630">
        <v>3062286.6309000002</v>
      </c>
      <c r="S1630">
        <v>337640.61749999999</v>
      </c>
      <c r="T1630">
        <v>3062279.3383999998</v>
      </c>
      <c r="U1630">
        <v>6.7011000000000001E-2</v>
      </c>
      <c r="V1630" t="str">
        <f>VLOOKUP(C1630,'Lines LookUp'!$B$1:$C$12,2,0)</f>
        <v>KOT</v>
      </c>
      <c r="W1630" t="str">
        <f>ROUNDUP(Q1630,3)&amp;"-"&amp;ROUNDUP(R1630,3)</f>
        <v>337574.005-3062286.631</v>
      </c>
      <c r="X1630" t="str">
        <f>ROUNDUP(S1630,3)&amp;"-"&amp;ROUNDUP(T1630,3)</f>
        <v>337640.618-3062279.339</v>
      </c>
      <c r="Y1630">
        <f>VLOOKUP(W1630&amp;"-"&amp;V1630,'Buscoords Workout'!$F:$G,2,0)</f>
        <v>8239</v>
      </c>
      <c r="Z1630">
        <f>VLOOKUP(X1630&amp;"-"&amp;V1630,'Buscoords Workout'!$F:$G,2,0)</f>
        <v>8240</v>
      </c>
      <c r="AA1630" t="b">
        <f>OR(ISNA(Y1630),ISNA(Z1630))</f>
        <v>0</v>
      </c>
    </row>
    <row r="1631" spans="1:27" x14ac:dyDescent="0.25">
      <c r="A1631">
        <v>606</v>
      </c>
      <c r="B1631" t="s">
        <v>24</v>
      </c>
      <c r="C1631" t="s">
        <v>45</v>
      </c>
      <c r="D1631" t="s">
        <v>46</v>
      </c>
      <c r="E1631">
        <v>11</v>
      </c>
      <c r="F1631" t="s">
        <v>37</v>
      </c>
      <c r="G1631">
        <v>100</v>
      </c>
      <c r="H1631" t="s">
        <v>27</v>
      </c>
      <c r="I1631" t="s">
        <v>38</v>
      </c>
      <c r="J1631" t="s">
        <v>36</v>
      </c>
      <c r="K1631" t="s">
        <v>30</v>
      </c>
      <c r="L1631" t="s">
        <v>31</v>
      </c>
      <c r="M1631">
        <v>3</v>
      </c>
      <c r="N1631" t="s">
        <v>32</v>
      </c>
      <c r="O1631" t="s">
        <v>33</v>
      </c>
      <c r="P1631">
        <v>47.484499999999997</v>
      </c>
      <c r="Q1631">
        <v>337640.61749999999</v>
      </c>
      <c r="R1631">
        <v>3062279.3383999998</v>
      </c>
      <c r="S1631">
        <v>337687.96970000002</v>
      </c>
      <c r="T1631">
        <v>3062275.7958999998</v>
      </c>
      <c r="U1631">
        <v>4.7484999999999999E-2</v>
      </c>
      <c r="V1631" t="str">
        <f>VLOOKUP(C1631,'Lines LookUp'!$B$1:$C$12,2,0)</f>
        <v>KOT</v>
      </c>
      <c r="W1631" t="str">
        <f>ROUNDUP(Q1631,3)&amp;"-"&amp;ROUNDUP(R1631,3)</f>
        <v>337640.618-3062279.339</v>
      </c>
      <c r="X1631" t="str">
        <f>ROUNDUP(S1631,3)&amp;"-"&amp;ROUNDUP(T1631,3)</f>
        <v>337687.97-3062275.796</v>
      </c>
      <c r="Y1631">
        <f>VLOOKUP(W1631&amp;"-"&amp;V1631,'Buscoords Workout'!$F:$G,2,0)</f>
        <v>8240</v>
      </c>
      <c r="Z1631">
        <f>VLOOKUP(X1631&amp;"-"&amp;V1631,'Buscoords Workout'!$F:$G,2,0)</f>
        <v>8241</v>
      </c>
      <c r="AA1631" t="b">
        <f>OR(ISNA(Y1631),ISNA(Z1631))</f>
        <v>0</v>
      </c>
    </row>
    <row r="1632" spans="1:27" x14ac:dyDescent="0.25">
      <c r="A1632">
        <v>607</v>
      </c>
      <c r="B1632" t="s">
        <v>24</v>
      </c>
      <c r="C1632" t="s">
        <v>45</v>
      </c>
      <c r="D1632" t="s">
        <v>46</v>
      </c>
      <c r="E1632">
        <v>11</v>
      </c>
      <c r="F1632" t="s">
        <v>37</v>
      </c>
      <c r="G1632">
        <v>100</v>
      </c>
      <c r="H1632" t="s">
        <v>27</v>
      </c>
      <c r="I1632" t="s">
        <v>38</v>
      </c>
      <c r="J1632" t="s">
        <v>36</v>
      </c>
      <c r="K1632" t="s">
        <v>30</v>
      </c>
      <c r="L1632" t="s">
        <v>31</v>
      </c>
      <c r="M1632">
        <v>3</v>
      </c>
      <c r="N1632" t="s">
        <v>32</v>
      </c>
      <c r="O1632" t="s">
        <v>33</v>
      </c>
      <c r="P1632">
        <v>70.9054</v>
      </c>
      <c r="Q1632">
        <v>337687.96970000002</v>
      </c>
      <c r="R1632">
        <v>3062275.7958999998</v>
      </c>
      <c r="S1632">
        <v>337757.41509999998</v>
      </c>
      <c r="T1632">
        <v>3062261.4810000001</v>
      </c>
      <c r="U1632">
        <v>7.0904999999999996E-2</v>
      </c>
      <c r="V1632" t="str">
        <f>VLOOKUP(C1632,'Lines LookUp'!$B$1:$C$12,2,0)</f>
        <v>KOT</v>
      </c>
      <c r="W1632" t="str">
        <f>ROUNDUP(Q1632,3)&amp;"-"&amp;ROUNDUP(R1632,3)</f>
        <v>337687.97-3062275.796</v>
      </c>
      <c r="X1632" t="str">
        <f>ROUNDUP(S1632,3)&amp;"-"&amp;ROUNDUP(T1632,3)</f>
        <v>337757.416-3062261.481</v>
      </c>
      <c r="Y1632">
        <f>VLOOKUP(W1632&amp;"-"&amp;V1632,'Buscoords Workout'!$F:$G,2,0)</f>
        <v>8241</v>
      </c>
      <c r="Z1632">
        <f>VLOOKUP(X1632&amp;"-"&amp;V1632,'Buscoords Workout'!$F:$G,2,0)</f>
        <v>8242</v>
      </c>
      <c r="AA1632" t="b">
        <f>OR(ISNA(Y1632),ISNA(Z1632))</f>
        <v>0</v>
      </c>
    </row>
    <row r="1633" spans="1:27" x14ac:dyDescent="0.25">
      <c r="A1633">
        <v>608</v>
      </c>
      <c r="B1633" t="s">
        <v>24</v>
      </c>
      <c r="C1633" t="s">
        <v>45</v>
      </c>
      <c r="D1633" t="s">
        <v>46</v>
      </c>
      <c r="E1633">
        <v>11</v>
      </c>
      <c r="F1633" t="s">
        <v>37</v>
      </c>
      <c r="G1633">
        <v>100</v>
      </c>
      <c r="H1633" t="s">
        <v>27</v>
      </c>
      <c r="I1633" t="s">
        <v>38</v>
      </c>
      <c r="J1633" t="s">
        <v>36</v>
      </c>
      <c r="K1633" t="s">
        <v>30</v>
      </c>
      <c r="L1633" t="s">
        <v>31</v>
      </c>
      <c r="M1633">
        <v>3</v>
      </c>
      <c r="N1633" t="s">
        <v>32</v>
      </c>
      <c r="O1633" t="s">
        <v>33</v>
      </c>
      <c r="P1633">
        <v>14.233700000000001</v>
      </c>
      <c r="Q1633">
        <v>337757.41509999998</v>
      </c>
      <c r="R1633">
        <v>3062261.4810000001</v>
      </c>
      <c r="S1633">
        <v>337756.06959999999</v>
      </c>
      <c r="T1633">
        <v>3062247.3110000002</v>
      </c>
      <c r="U1633">
        <v>1.4234E-2</v>
      </c>
      <c r="V1633" t="str">
        <f>VLOOKUP(C1633,'Lines LookUp'!$B$1:$C$12,2,0)</f>
        <v>KOT</v>
      </c>
      <c r="W1633" t="str">
        <f>ROUNDUP(Q1633,3)&amp;"-"&amp;ROUNDUP(R1633,3)</f>
        <v>337757.416-3062261.481</v>
      </c>
      <c r="X1633" t="str">
        <f>ROUNDUP(S1633,3)&amp;"-"&amp;ROUNDUP(T1633,3)</f>
        <v>337756.07-3062247.311</v>
      </c>
      <c r="Y1633">
        <f>VLOOKUP(W1633&amp;"-"&amp;V1633,'Buscoords Workout'!$F:$G,2,0)</f>
        <v>8242</v>
      </c>
      <c r="Z1633">
        <f>VLOOKUP(X1633&amp;"-"&amp;V1633,'Buscoords Workout'!$F:$G,2,0)</f>
        <v>8243</v>
      </c>
      <c r="AA1633" t="b">
        <f>OR(ISNA(Y1633),ISNA(Z1633))</f>
        <v>0</v>
      </c>
    </row>
    <row r="1634" spans="1:27" x14ac:dyDescent="0.25">
      <c r="A1634">
        <v>609</v>
      </c>
      <c r="B1634" t="s">
        <v>24</v>
      </c>
      <c r="C1634" t="s">
        <v>45</v>
      </c>
      <c r="D1634" t="s">
        <v>46</v>
      </c>
      <c r="E1634">
        <v>11</v>
      </c>
      <c r="F1634" t="s">
        <v>37</v>
      </c>
      <c r="G1634">
        <v>100</v>
      </c>
      <c r="H1634" t="s">
        <v>27</v>
      </c>
      <c r="I1634" t="s">
        <v>38</v>
      </c>
      <c r="J1634" t="s">
        <v>36</v>
      </c>
      <c r="K1634" t="s">
        <v>30</v>
      </c>
      <c r="L1634" t="s">
        <v>31</v>
      </c>
      <c r="M1634">
        <v>3</v>
      </c>
      <c r="N1634" t="s">
        <v>32</v>
      </c>
      <c r="O1634" t="s">
        <v>33</v>
      </c>
      <c r="P1634">
        <v>7.3736199999999998</v>
      </c>
      <c r="Q1634">
        <v>337756.06959999999</v>
      </c>
      <c r="R1634">
        <v>3062247.3110000002</v>
      </c>
      <c r="S1634">
        <v>337755.3726</v>
      </c>
      <c r="T1634">
        <v>3062239.9704</v>
      </c>
      <c r="U1634">
        <v>7.3740000000000003E-3</v>
      </c>
      <c r="V1634" t="str">
        <f>VLOOKUP(C1634,'Lines LookUp'!$B$1:$C$12,2,0)</f>
        <v>KOT</v>
      </c>
      <c r="W1634" t="str">
        <f>ROUNDUP(Q1634,3)&amp;"-"&amp;ROUNDUP(R1634,3)</f>
        <v>337756.07-3062247.311</v>
      </c>
      <c r="X1634" t="str">
        <f>ROUNDUP(S1634,3)&amp;"-"&amp;ROUNDUP(T1634,3)</f>
        <v>337755.373-3062239.971</v>
      </c>
      <c r="Y1634">
        <f>VLOOKUP(W1634&amp;"-"&amp;V1634,'Buscoords Workout'!$F:$G,2,0)</f>
        <v>8243</v>
      </c>
      <c r="Z1634">
        <f>VLOOKUP(X1634&amp;"-"&amp;V1634,'Buscoords Workout'!$F:$G,2,0)</f>
        <v>8244</v>
      </c>
      <c r="AA1634" t="b">
        <f>OR(ISNA(Y1634),ISNA(Z1634))</f>
        <v>0</v>
      </c>
    </row>
    <row r="1635" spans="1:27" x14ac:dyDescent="0.25">
      <c r="A1635">
        <v>610</v>
      </c>
      <c r="B1635" t="s">
        <v>24</v>
      </c>
      <c r="C1635" t="s">
        <v>45</v>
      </c>
      <c r="D1635" t="s">
        <v>46</v>
      </c>
      <c r="E1635">
        <v>11</v>
      </c>
      <c r="F1635" t="s">
        <v>37</v>
      </c>
      <c r="G1635">
        <v>100</v>
      </c>
      <c r="H1635" t="s">
        <v>27</v>
      </c>
      <c r="I1635" t="s">
        <v>38</v>
      </c>
      <c r="J1635" t="s">
        <v>36</v>
      </c>
      <c r="K1635" t="s">
        <v>30</v>
      </c>
      <c r="L1635" t="s">
        <v>31</v>
      </c>
      <c r="M1635">
        <v>3</v>
      </c>
      <c r="N1635" t="s">
        <v>32</v>
      </c>
      <c r="O1635" t="s">
        <v>33</v>
      </c>
      <c r="P1635">
        <v>30.403199999999998</v>
      </c>
      <c r="Q1635">
        <v>337755.3726</v>
      </c>
      <c r="R1635">
        <v>3062239.9704</v>
      </c>
      <c r="S1635">
        <v>337744.4608</v>
      </c>
      <c r="T1635">
        <v>3062211.5928000002</v>
      </c>
      <c r="U1635">
        <v>3.0402999999999999E-2</v>
      </c>
      <c r="V1635" t="str">
        <f>VLOOKUP(C1635,'Lines LookUp'!$B$1:$C$12,2,0)</f>
        <v>KOT</v>
      </c>
      <c r="W1635" t="str">
        <f>ROUNDUP(Q1635,3)&amp;"-"&amp;ROUNDUP(R1635,3)</f>
        <v>337755.373-3062239.971</v>
      </c>
      <c r="X1635" t="str">
        <f>ROUNDUP(S1635,3)&amp;"-"&amp;ROUNDUP(T1635,3)</f>
        <v>337744.461-3062211.593</v>
      </c>
      <c r="Y1635">
        <f>VLOOKUP(W1635&amp;"-"&amp;V1635,'Buscoords Workout'!$F:$G,2,0)</f>
        <v>8244</v>
      </c>
      <c r="Z1635">
        <f>VLOOKUP(X1635&amp;"-"&amp;V1635,'Buscoords Workout'!$F:$G,2,0)</f>
        <v>8245</v>
      </c>
      <c r="AA1635" t="b">
        <f>OR(ISNA(Y1635),ISNA(Z1635))</f>
        <v>0</v>
      </c>
    </row>
    <row r="1636" spans="1:27" x14ac:dyDescent="0.25">
      <c r="A1636">
        <v>611</v>
      </c>
      <c r="B1636" t="s">
        <v>24</v>
      </c>
      <c r="C1636" t="s">
        <v>45</v>
      </c>
      <c r="D1636" t="s">
        <v>46</v>
      </c>
      <c r="E1636">
        <v>11</v>
      </c>
      <c r="F1636" t="s">
        <v>37</v>
      </c>
      <c r="G1636">
        <v>100</v>
      </c>
      <c r="H1636" t="s">
        <v>27</v>
      </c>
      <c r="I1636" t="s">
        <v>38</v>
      </c>
      <c r="J1636" t="s">
        <v>36</v>
      </c>
      <c r="K1636" t="s">
        <v>30</v>
      </c>
      <c r="L1636" t="s">
        <v>31</v>
      </c>
      <c r="M1636">
        <v>3</v>
      </c>
      <c r="N1636" t="s">
        <v>32</v>
      </c>
      <c r="O1636" t="s">
        <v>33</v>
      </c>
      <c r="P1636">
        <v>44.397199999999998</v>
      </c>
      <c r="Q1636">
        <v>337744.4608</v>
      </c>
      <c r="R1636">
        <v>3062211.5928000002</v>
      </c>
      <c r="S1636">
        <v>337731.02230000001</v>
      </c>
      <c r="T1636">
        <v>3062169.2782999999</v>
      </c>
      <c r="U1636">
        <v>4.4396999999999999E-2</v>
      </c>
      <c r="V1636" t="str">
        <f>VLOOKUP(C1636,'Lines LookUp'!$B$1:$C$12,2,0)</f>
        <v>KOT</v>
      </c>
      <c r="W1636" t="str">
        <f>ROUNDUP(Q1636,3)&amp;"-"&amp;ROUNDUP(R1636,3)</f>
        <v>337744.461-3062211.593</v>
      </c>
      <c r="X1636" t="str">
        <f>ROUNDUP(S1636,3)&amp;"-"&amp;ROUNDUP(T1636,3)</f>
        <v>337731.023-3062169.279</v>
      </c>
      <c r="Y1636">
        <f>VLOOKUP(W1636&amp;"-"&amp;V1636,'Buscoords Workout'!$F:$G,2,0)</f>
        <v>8245</v>
      </c>
      <c r="Z1636">
        <f>VLOOKUP(X1636&amp;"-"&amp;V1636,'Buscoords Workout'!$F:$G,2,0)</f>
        <v>8246</v>
      </c>
      <c r="AA1636" t="b">
        <f>OR(ISNA(Y1636),ISNA(Z1636))</f>
        <v>0</v>
      </c>
    </row>
    <row r="1637" spans="1:27" x14ac:dyDescent="0.25">
      <c r="A1637">
        <v>612</v>
      </c>
      <c r="B1637" t="s">
        <v>24</v>
      </c>
      <c r="C1637" t="s">
        <v>45</v>
      </c>
      <c r="D1637" t="s">
        <v>46</v>
      </c>
      <c r="E1637">
        <v>11</v>
      </c>
      <c r="F1637" t="s">
        <v>37</v>
      </c>
      <c r="G1637">
        <v>100</v>
      </c>
      <c r="H1637" t="s">
        <v>27</v>
      </c>
      <c r="I1637" t="s">
        <v>38</v>
      </c>
      <c r="J1637" t="s">
        <v>36</v>
      </c>
      <c r="K1637" t="s">
        <v>30</v>
      </c>
      <c r="L1637" t="s">
        <v>31</v>
      </c>
      <c r="M1637">
        <v>3</v>
      </c>
      <c r="N1637" t="s">
        <v>32</v>
      </c>
      <c r="O1637" t="s">
        <v>33</v>
      </c>
      <c r="P1637">
        <v>55.108699999999999</v>
      </c>
      <c r="Q1637">
        <v>337731.02230000001</v>
      </c>
      <c r="R1637">
        <v>3062169.2782999999</v>
      </c>
      <c r="S1637">
        <v>337715.10359999997</v>
      </c>
      <c r="T1637">
        <v>3062116.5188000002</v>
      </c>
      <c r="U1637">
        <v>5.5108999999999998E-2</v>
      </c>
      <c r="V1637" t="str">
        <f>VLOOKUP(C1637,'Lines LookUp'!$B$1:$C$12,2,0)</f>
        <v>KOT</v>
      </c>
      <c r="W1637" t="str">
        <f>ROUNDUP(Q1637,3)&amp;"-"&amp;ROUNDUP(R1637,3)</f>
        <v>337731.023-3062169.279</v>
      </c>
      <c r="X1637" t="str">
        <f>ROUNDUP(S1637,3)&amp;"-"&amp;ROUNDUP(T1637,3)</f>
        <v>337715.104-3062116.519</v>
      </c>
      <c r="Y1637">
        <f>VLOOKUP(W1637&amp;"-"&amp;V1637,'Buscoords Workout'!$F:$G,2,0)</f>
        <v>8246</v>
      </c>
      <c r="Z1637">
        <f>VLOOKUP(X1637&amp;"-"&amp;V1637,'Buscoords Workout'!$F:$G,2,0)</f>
        <v>8247</v>
      </c>
      <c r="AA1637" t="b">
        <f>OR(ISNA(Y1637),ISNA(Z1637))</f>
        <v>0</v>
      </c>
    </row>
    <row r="1638" spans="1:27" x14ac:dyDescent="0.25">
      <c r="A1638">
        <v>613</v>
      </c>
      <c r="B1638" t="s">
        <v>24</v>
      </c>
      <c r="C1638" t="s">
        <v>45</v>
      </c>
      <c r="D1638" t="s">
        <v>46</v>
      </c>
      <c r="E1638">
        <v>11</v>
      </c>
      <c r="F1638" t="s">
        <v>37</v>
      </c>
      <c r="G1638">
        <v>100</v>
      </c>
      <c r="H1638" t="s">
        <v>27</v>
      </c>
      <c r="I1638" t="s">
        <v>38</v>
      </c>
      <c r="J1638" t="s">
        <v>36</v>
      </c>
      <c r="K1638" t="s">
        <v>30</v>
      </c>
      <c r="L1638" t="s">
        <v>31</v>
      </c>
      <c r="M1638">
        <v>3</v>
      </c>
      <c r="N1638" t="s">
        <v>32</v>
      </c>
      <c r="O1638" t="s">
        <v>33</v>
      </c>
      <c r="P1638">
        <v>67.9559</v>
      </c>
      <c r="Q1638">
        <v>337715.10359999997</v>
      </c>
      <c r="R1638">
        <v>3062116.5188000002</v>
      </c>
      <c r="S1638">
        <v>337693.17859999998</v>
      </c>
      <c r="T1638">
        <v>3062052.1970000002</v>
      </c>
      <c r="U1638">
        <v>6.7956000000000003E-2</v>
      </c>
      <c r="V1638" t="str">
        <f>VLOOKUP(C1638,'Lines LookUp'!$B$1:$C$12,2,0)</f>
        <v>KOT</v>
      </c>
      <c r="W1638" t="str">
        <f>ROUNDUP(Q1638,3)&amp;"-"&amp;ROUNDUP(R1638,3)</f>
        <v>337715.104-3062116.519</v>
      </c>
      <c r="X1638" t="str">
        <f>ROUNDUP(S1638,3)&amp;"-"&amp;ROUNDUP(T1638,3)</f>
        <v>337693.179-3062052.197</v>
      </c>
      <c r="Y1638">
        <f>VLOOKUP(W1638&amp;"-"&amp;V1638,'Buscoords Workout'!$F:$G,2,0)</f>
        <v>8247</v>
      </c>
      <c r="Z1638">
        <f>VLOOKUP(X1638&amp;"-"&amp;V1638,'Buscoords Workout'!$F:$G,2,0)</f>
        <v>8248</v>
      </c>
      <c r="AA1638" t="b">
        <f>OR(ISNA(Y1638),ISNA(Z1638))</f>
        <v>0</v>
      </c>
    </row>
    <row r="1639" spans="1:27" x14ac:dyDescent="0.25">
      <c r="A1639">
        <v>614</v>
      </c>
      <c r="B1639" t="s">
        <v>24</v>
      </c>
      <c r="C1639" t="s">
        <v>45</v>
      </c>
      <c r="D1639" t="s">
        <v>46</v>
      </c>
      <c r="E1639">
        <v>11</v>
      </c>
      <c r="F1639" t="s">
        <v>37</v>
      </c>
      <c r="G1639">
        <v>100</v>
      </c>
      <c r="H1639" t="s">
        <v>27</v>
      </c>
      <c r="I1639" t="s">
        <v>38</v>
      </c>
      <c r="J1639" t="s">
        <v>36</v>
      </c>
      <c r="K1639" t="s">
        <v>30</v>
      </c>
      <c r="L1639" t="s">
        <v>31</v>
      </c>
      <c r="M1639">
        <v>3</v>
      </c>
      <c r="N1639" t="s">
        <v>32</v>
      </c>
      <c r="O1639" t="s">
        <v>33</v>
      </c>
      <c r="P1639">
        <v>78.191000000000003</v>
      </c>
      <c r="Q1639">
        <v>337693.17859999998</v>
      </c>
      <c r="R1639">
        <v>3062052.1970000002</v>
      </c>
      <c r="S1639">
        <v>337655.97899999999</v>
      </c>
      <c r="T1639">
        <v>3061983.4218000001</v>
      </c>
      <c r="U1639">
        <v>7.8190999999999997E-2</v>
      </c>
      <c r="V1639" t="str">
        <f>VLOOKUP(C1639,'Lines LookUp'!$B$1:$C$12,2,0)</f>
        <v>KOT</v>
      </c>
      <c r="W1639" t="str">
        <f>ROUNDUP(Q1639,3)&amp;"-"&amp;ROUNDUP(R1639,3)</f>
        <v>337693.179-3062052.197</v>
      </c>
      <c r="X1639" t="str">
        <f>ROUNDUP(S1639,3)&amp;"-"&amp;ROUNDUP(T1639,3)</f>
        <v>337655.979-3061983.422</v>
      </c>
      <c r="Y1639">
        <f>VLOOKUP(W1639&amp;"-"&amp;V1639,'Buscoords Workout'!$F:$G,2,0)</f>
        <v>8248</v>
      </c>
      <c r="Z1639">
        <f>VLOOKUP(X1639&amp;"-"&amp;V1639,'Buscoords Workout'!$F:$G,2,0)</f>
        <v>8249</v>
      </c>
      <c r="AA1639" t="b">
        <f>OR(ISNA(Y1639),ISNA(Z1639))</f>
        <v>0</v>
      </c>
    </row>
    <row r="1640" spans="1:27" x14ac:dyDescent="0.25">
      <c r="A1640">
        <v>615</v>
      </c>
      <c r="B1640" t="s">
        <v>24</v>
      </c>
      <c r="C1640" t="s">
        <v>45</v>
      </c>
      <c r="D1640" t="s">
        <v>46</v>
      </c>
      <c r="E1640">
        <v>11</v>
      </c>
      <c r="F1640" t="s">
        <v>37</v>
      </c>
      <c r="G1640">
        <v>100</v>
      </c>
      <c r="H1640" t="s">
        <v>27</v>
      </c>
      <c r="I1640" t="s">
        <v>38</v>
      </c>
      <c r="J1640" t="s">
        <v>36</v>
      </c>
      <c r="K1640" t="s">
        <v>30</v>
      </c>
      <c r="L1640" t="s">
        <v>31</v>
      </c>
      <c r="M1640">
        <v>3</v>
      </c>
      <c r="N1640" t="s">
        <v>32</v>
      </c>
      <c r="O1640" t="s">
        <v>33</v>
      </c>
      <c r="P1640">
        <v>5.8206199999999999</v>
      </c>
      <c r="Q1640">
        <v>337655.97899999999</v>
      </c>
      <c r="R1640">
        <v>3061983.4218000001</v>
      </c>
      <c r="S1640">
        <v>337655.90130000003</v>
      </c>
      <c r="T1640">
        <v>3061977.6017</v>
      </c>
      <c r="U1640">
        <v>5.8209999999999998E-3</v>
      </c>
      <c r="V1640" t="str">
        <f>VLOOKUP(C1640,'Lines LookUp'!$B$1:$C$12,2,0)</f>
        <v>KOT</v>
      </c>
      <c r="W1640" t="str">
        <f>ROUNDUP(Q1640,3)&amp;"-"&amp;ROUNDUP(R1640,3)</f>
        <v>337655.979-3061983.422</v>
      </c>
      <c r="X1640" t="str">
        <f>ROUNDUP(S1640,3)&amp;"-"&amp;ROUNDUP(T1640,3)</f>
        <v>337655.902-3061977.602</v>
      </c>
      <c r="Y1640">
        <f>VLOOKUP(W1640&amp;"-"&amp;V1640,'Buscoords Workout'!$F:$G,2,0)</f>
        <v>8249</v>
      </c>
      <c r="Z1640">
        <f>VLOOKUP(X1640&amp;"-"&amp;V1640,'Buscoords Workout'!$F:$G,2,0)</f>
        <v>8250</v>
      </c>
      <c r="AA1640" t="b">
        <f>OR(ISNA(Y1640),ISNA(Z1640))</f>
        <v>0</v>
      </c>
    </row>
    <row r="1641" spans="1:27" x14ac:dyDescent="0.25">
      <c r="A1641">
        <v>616</v>
      </c>
      <c r="B1641" t="s">
        <v>24</v>
      </c>
      <c r="C1641" t="s">
        <v>45</v>
      </c>
      <c r="D1641" t="s">
        <v>46</v>
      </c>
      <c r="E1641">
        <v>11</v>
      </c>
      <c r="F1641" t="s">
        <v>37</v>
      </c>
      <c r="G1641">
        <v>100</v>
      </c>
      <c r="H1641" t="s">
        <v>27</v>
      </c>
      <c r="I1641" t="s">
        <v>38</v>
      </c>
      <c r="J1641" t="s">
        <v>36</v>
      </c>
      <c r="K1641" t="s">
        <v>30</v>
      </c>
      <c r="L1641" t="s">
        <v>31</v>
      </c>
      <c r="M1641">
        <v>3</v>
      </c>
      <c r="N1641" t="s">
        <v>32</v>
      </c>
      <c r="O1641" t="s">
        <v>33</v>
      </c>
      <c r="P1641">
        <v>57.399000000000001</v>
      </c>
      <c r="Q1641">
        <v>337655.90130000003</v>
      </c>
      <c r="R1641">
        <v>3061977.6017</v>
      </c>
      <c r="S1641">
        <v>337627.14889999997</v>
      </c>
      <c r="T1641">
        <v>3061927.9232999999</v>
      </c>
      <c r="U1641">
        <v>5.7398999999999999E-2</v>
      </c>
      <c r="V1641" t="str">
        <f>VLOOKUP(C1641,'Lines LookUp'!$B$1:$C$12,2,0)</f>
        <v>KOT</v>
      </c>
      <c r="W1641" t="str">
        <f>ROUNDUP(Q1641,3)&amp;"-"&amp;ROUNDUP(R1641,3)</f>
        <v>337655.902-3061977.602</v>
      </c>
      <c r="X1641" t="str">
        <f>ROUNDUP(S1641,3)&amp;"-"&amp;ROUNDUP(T1641,3)</f>
        <v>337627.149-3061927.924</v>
      </c>
      <c r="Y1641">
        <f>VLOOKUP(W1641&amp;"-"&amp;V1641,'Buscoords Workout'!$F:$G,2,0)</f>
        <v>8250</v>
      </c>
      <c r="Z1641">
        <f>VLOOKUP(X1641&amp;"-"&amp;V1641,'Buscoords Workout'!$F:$G,2,0)</f>
        <v>8251</v>
      </c>
      <c r="AA1641" t="b">
        <f>OR(ISNA(Y1641),ISNA(Z1641))</f>
        <v>0</v>
      </c>
    </row>
    <row r="1642" spans="1:27" x14ac:dyDescent="0.25">
      <c r="A1642">
        <v>617</v>
      </c>
      <c r="B1642" t="s">
        <v>24</v>
      </c>
      <c r="C1642" t="s">
        <v>45</v>
      </c>
      <c r="D1642" t="s">
        <v>46</v>
      </c>
      <c r="E1642">
        <v>11</v>
      </c>
      <c r="F1642" t="s">
        <v>37</v>
      </c>
      <c r="G1642">
        <v>100</v>
      </c>
      <c r="H1642" t="s">
        <v>27</v>
      </c>
      <c r="I1642" t="s">
        <v>38</v>
      </c>
      <c r="J1642" t="s">
        <v>36</v>
      </c>
      <c r="K1642" t="s">
        <v>30</v>
      </c>
      <c r="L1642" t="s">
        <v>31</v>
      </c>
      <c r="M1642">
        <v>3</v>
      </c>
      <c r="N1642" t="s">
        <v>32</v>
      </c>
      <c r="O1642" t="s">
        <v>33</v>
      </c>
      <c r="P1642">
        <v>109.238</v>
      </c>
      <c r="Q1642">
        <v>337627.14889999997</v>
      </c>
      <c r="R1642">
        <v>3061927.9232999999</v>
      </c>
      <c r="S1642">
        <v>337543.6949</v>
      </c>
      <c r="T1642">
        <v>3061857.4366000001</v>
      </c>
      <c r="U1642">
        <v>0.109238</v>
      </c>
      <c r="V1642" t="str">
        <f>VLOOKUP(C1642,'Lines LookUp'!$B$1:$C$12,2,0)</f>
        <v>KOT</v>
      </c>
      <c r="W1642" t="str">
        <f>ROUNDUP(Q1642,3)&amp;"-"&amp;ROUNDUP(R1642,3)</f>
        <v>337627.149-3061927.924</v>
      </c>
      <c r="X1642" t="str">
        <f>ROUNDUP(S1642,3)&amp;"-"&amp;ROUNDUP(T1642,3)</f>
        <v>337543.695-3061857.437</v>
      </c>
      <c r="Y1642">
        <f>VLOOKUP(W1642&amp;"-"&amp;V1642,'Buscoords Workout'!$F:$G,2,0)</f>
        <v>8251</v>
      </c>
      <c r="Z1642">
        <f>VLOOKUP(X1642&amp;"-"&amp;V1642,'Buscoords Workout'!$F:$G,2,0)</f>
        <v>8252</v>
      </c>
      <c r="AA1642" t="b">
        <f>OR(ISNA(Y1642),ISNA(Z1642))</f>
        <v>0</v>
      </c>
    </row>
    <row r="1643" spans="1:27" x14ac:dyDescent="0.25">
      <c r="A1643">
        <v>618</v>
      </c>
      <c r="B1643" t="s">
        <v>24</v>
      </c>
      <c r="C1643" t="s">
        <v>45</v>
      </c>
      <c r="D1643" t="s">
        <v>46</v>
      </c>
      <c r="E1643">
        <v>11</v>
      </c>
      <c r="F1643" t="s">
        <v>37</v>
      </c>
      <c r="G1643">
        <v>100</v>
      </c>
      <c r="H1643" t="s">
        <v>27</v>
      </c>
      <c r="I1643" t="s">
        <v>38</v>
      </c>
      <c r="J1643" t="s">
        <v>36</v>
      </c>
      <c r="K1643" t="s">
        <v>30</v>
      </c>
      <c r="L1643" t="s">
        <v>31</v>
      </c>
      <c r="M1643">
        <v>3</v>
      </c>
      <c r="N1643" t="s">
        <v>32</v>
      </c>
      <c r="O1643" t="s">
        <v>33</v>
      </c>
      <c r="P1643">
        <v>64.408799999999999</v>
      </c>
      <c r="Q1643">
        <v>337543.6949</v>
      </c>
      <c r="R1643">
        <v>3061857.4366000001</v>
      </c>
      <c r="S1643">
        <v>337505.3897</v>
      </c>
      <c r="T1643">
        <v>3061805.6562000001</v>
      </c>
      <c r="U1643">
        <v>6.4408999999999994E-2</v>
      </c>
      <c r="V1643" t="str">
        <f>VLOOKUP(C1643,'Lines LookUp'!$B$1:$C$12,2,0)</f>
        <v>KOT</v>
      </c>
      <c r="W1643" t="str">
        <f>ROUNDUP(Q1643,3)&amp;"-"&amp;ROUNDUP(R1643,3)</f>
        <v>337543.695-3061857.437</v>
      </c>
      <c r="X1643" t="str">
        <f>ROUNDUP(S1643,3)&amp;"-"&amp;ROUNDUP(T1643,3)</f>
        <v>337505.39-3061805.657</v>
      </c>
      <c r="Y1643">
        <f>VLOOKUP(W1643&amp;"-"&amp;V1643,'Buscoords Workout'!$F:$G,2,0)</f>
        <v>8252</v>
      </c>
      <c r="Z1643">
        <f>VLOOKUP(X1643&amp;"-"&amp;V1643,'Buscoords Workout'!$F:$G,2,0)</f>
        <v>8253</v>
      </c>
      <c r="AA1643" t="b">
        <f>OR(ISNA(Y1643),ISNA(Z1643))</f>
        <v>0</v>
      </c>
    </row>
    <row r="1644" spans="1:27" x14ac:dyDescent="0.25">
      <c r="A1644">
        <v>619</v>
      </c>
      <c r="B1644" t="s">
        <v>24</v>
      </c>
      <c r="C1644" t="s">
        <v>45</v>
      </c>
      <c r="D1644" t="s">
        <v>46</v>
      </c>
      <c r="E1644">
        <v>11</v>
      </c>
      <c r="F1644" t="s">
        <v>37</v>
      </c>
      <c r="G1644">
        <v>100</v>
      </c>
      <c r="H1644" t="s">
        <v>27</v>
      </c>
      <c r="I1644" t="s">
        <v>38</v>
      </c>
      <c r="J1644" t="s">
        <v>36</v>
      </c>
      <c r="K1644" t="s">
        <v>30</v>
      </c>
      <c r="L1644" t="s">
        <v>31</v>
      </c>
      <c r="M1644">
        <v>3</v>
      </c>
      <c r="N1644" t="s">
        <v>32</v>
      </c>
      <c r="O1644" t="s">
        <v>33</v>
      </c>
      <c r="P1644">
        <v>18.764399999999998</v>
      </c>
      <c r="Q1644">
        <v>337505.3897</v>
      </c>
      <c r="R1644">
        <v>3061805.6562000001</v>
      </c>
      <c r="S1644">
        <v>337494.23009999999</v>
      </c>
      <c r="T1644">
        <v>3061790.5709000002</v>
      </c>
      <c r="U1644">
        <v>1.8763999999999999E-2</v>
      </c>
      <c r="V1644" t="str">
        <f>VLOOKUP(C1644,'Lines LookUp'!$B$1:$C$12,2,0)</f>
        <v>KOT</v>
      </c>
      <c r="W1644" t="str">
        <f>ROUNDUP(Q1644,3)&amp;"-"&amp;ROUNDUP(R1644,3)</f>
        <v>337505.39-3061805.657</v>
      </c>
      <c r="X1644" t="str">
        <f>ROUNDUP(S1644,3)&amp;"-"&amp;ROUNDUP(T1644,3)</f>
        <v>337494.231-3061790.571</v>
      </c>
      <c r="Y1644">
        <f>VLOOKUP(W1644&amp;"-"&amp;V1644,'Buscoords Workout'!$F:$G,2,0)</f>
        <v>8253</v>
      </c>
      <c r="Z1644">
        <f>VLOOKUP(X1644&amp;"-"&amp;V1644,'Buscoords Workout'!$F:$G,2,0)</f>
        <v>8254</v>
      </c>
      <c r="AA1644" t="b">
        <f>OR(ISNA(Y1644),ISNA(Z1644))</f>
        <v>0</v>
      </c>
    </row>
    <row r="1645" spans="1:27" x14ac:dyDescent="0.25">
      <c r="A1645">
        <v>620</v>
      </c>
      <c r="B1645" t="s">
        <v>24</v>
      </c>
      <c r="C1645" t="s">
        <v>45</v>
      </c>
      <c r="D1645" t="s">
        <v>46</v>
      </c>
      <c r="E1645">
        <v>11</v>
      </c>
      <c r="F1645" t="s">
        <v>37</v>
      </c>
      <c r="G1645">
        <v>100</v>
      </c>
      <c r="H1645" t="s">
        <v>27</v>
      </c>
      <c r="I1645" t="s">
        <v>38</v>
      </c>
      <c r="J1645" t="s">
        <v>36</v>
      </c>
      <c r="K1645" t="s">
        <v>30</v>
      </c>
      <c r="L1645" t="s">
        <v>31</v>
      </c>
      <c r="M1645">
        <v>3</v>
      </c>
      <c r="N1645" t="s">
        <v>32</v>
      </c>
      <c r="O1645" t="s">
        <v>33</v>
      </c>
      <c r="P1645">
        <v>17.865600000000001</v>
      </c>
      <c r="Q1645">
        <v>337494.23009999999</v>
      </c>
      <c r="R1645">
        <v>3061790.5709000002</v>
      </c>
      <c r="S1645">
        <v>337488.15360000002</v>
      </c>
      <c r="T1645">
        <v>3061773.7703999998</v>
      </c>
      <c r="U1645">
        <v>1.7866E-2</v>
      </c>
      <c r="V1645" t="str">
        <f>VLOOKUP(C1645,'Lines LookUp'!$B$1:$C$12,2,0)</f>
        <v>KOT</v>
      </c>
      <c r="W1645" t="str">
        <f>ROUNDUP(Q1645,3)&amp;"-"&amp;ROUNDUP(R1645,3)</f>
        <v>337494.231-3061790.571</v>
      </c>
      <c r="X1645" t="str">
        <f>ROUNDUP(S1645,3)&amp;"-"&amp;ROUNDUP(T1645,3)</f>
        <v>337488.154-3061773.771</v>
      </c>
      <c r="Y1645">
        <f>VLOOKUP(W1645&amp;"-"&amp;V1645,'Buscoords Workout'!$F:$G,2,0)</f>
        <v>8254</v>
      </c>
      <c r="Z1645">
        <f>VLOOKUP(X1645&amp;"-"&amp;V1645,'Buscoords Workout'!$F:$G,2,0)</f>
        <v>8255</v>
      </c>
      <c r="AA1645" t="b">
        <f>OR(ISNA(Y1645),ISNA(Z1645))</f>
        <v>0</v>
      </c>
    </row>
    <row r="1646" spans="1:27" x14ac:dyDescent="0.25">
      <c r="A1646">
        <v>621</v>
      </c>
      <c r="B1646" t="s">
        <v>24</v>
      </c>
      <c r="C1646" t="s">
        <v>45</v>
      </c>
      <c r="D1646" t="s">
        <v>46</v>
      </c>
      <c r="E1646">
        <v>11</v>
      </c>
      <c r="F1646" t="s">
        <v>37</v>
      </c>
      <c r="G1646">
        <v>100</v>
      </c>
      <c r="H1646" t="s">
        <v>27</v>
      </c>
      <c r="I1646" t="s">
        <v>38</v>
      </c>
      <c r="J1646" t="s">
        <v>36</v>
      </c>
      <c r="K1646" t="s">
        <v>30</v>
      </c>
      <c r="L1646" t="s">
        <v>31</v>
      </c>
      <c r="M1646">
        <v>3</v>
      </c>
      <c r="N1646" t="s">
        <v>32</v>
      </c>
      <c r="O1646" t="s">
        <v>33</v>
      </c>
      <c r="P1646">
        <v>34.679099999999998</v>
      </c>
      <c r="Q1646">
        <v>337488.15360000002</v>
      </c>
      <c r="R1646">
        <v>3061773.7703999998</v>
      </c>
      <c r="S1646">
        <v>337463.31319999998</v>
      </c>
      <c r="T1646">
        <v>3061797.9693999998</v>
      </c>
      <c r="U1646">
        <v>3.4679000000000001E-2</v>
      </c>
      <c r="V1646" t="str">
        <f>VLOOKUP(C1646,'Lines LookUp'!$B$1:$C$12,2,0)</f>
        <v>KOT</v>
      </c>
      <c r="W1646" t="str">
        <f>ROUNDUP(Q1646,3)&amp;"-"&amp;ROUNDUP(R1646,3)</f>
        <v>337488.154-3061773.771</v>
      </c>
      <c r="X1646" t="str">
        <f>ROUNDUP(S1646,3)&amp;"-"&amp;ROUNDUP(T1646,3)</f>
        <v>337463.314-3061797.97</v>
      </c>
      <c r="Y1646">
        <f>VLOOKUP(W1646&amp;"-"&amp;V1646,'Buscoords Workout'!$F:$G,2,0)</f>
        <v>8255</v>
      </c>
      <c r="Z1646">
        <f>VLOOKUP(X1646&amp;"-"&amp;V1646,'Buscoords Workout'!$F:$G,2,0)</f>
        <v>8256</v>
      </c>
      <c r="AA1646" t="b">
        <f>OR(ISNA(Y1646),ISNA(Z1646))</f>
        <v>0</v>
      </c>
    </row>
    <row r="1647" spans="1:27" x14ac:dyDescent="0.25">
      <c r="A1647">
        <v>622</v>
      </c>
      <c r="B1647" t="s">
        <v>24</v>
      </c>
      <c r="C1647" t="s">
        <v>45</v>
      </c>
      <c r="D1647" t="s">
        <v>46</v>
      </c>
      <c r="E1647">
        <v>11</v>
      </c>
      <c r="F1647" t="s">
        <v>37</v>
      </c>
      <c r="G1647">
        <v>100</v>
      </c>
      <c r="H1647" t="s">
        <v>27</v>
      </c>
      <c r="I1647" t="s">
        <v>38</v>
      </c>
      <c r="J1647" t="s">
        <v>36</v>
      </c>
      <c r="K1647" t="s">
        <v>30</v>
      </c>
      <c r="L1647" t="s">
        <v>31</v>
      </c>
      <c r="M1647">
        <v>3</v>
      </c>
      <c r="N1647" t="s">
        <v>32</v>
      </c>
      <c r="O1647" t="s">
        <v>33</v>
      </c>
      <c r="P1647">
        <v>37.3369</v>
      </c>
      <c r="Q1647">
        <v>337463.31319999998</v>
      </c>
      <c r="R1647">
        <v>3061797.9693999998</v>
      </c>
      <c r="S1647">
        <v>337456.7819</v>
      </c>
      <c r="T1647">
        <v>3061834.7305999999</v>
      </c>
      <c r="U1647">
        <v>3.7337000000000002E-2</v>
      </c>
      <c r="V1647" t="str">
        <f>VLOOKUP(C1647,'Lines LookUp'!$B$1:$C$12,2,0)</f>
        <v>KOT</v>
      </c>
      <c r="W1647" t="str">
        <f>ROUNDUP(Q1647,3)&amp;"-"&amp;ROUNDUP(R1647,3)</f>
        <v>337463.314-3061797.97</v>
      </c>
      <c r="X1647" t="str">
        <f>ROUNDUP(S1647,3)&amp;"-"&amp;ROUNDUP(T1647,3)</f>
        <v>337456.782-3061834.731</v>
      </c>
      <c r="Y1647">
        <f>VLOOKUP(W1647&amp;"-"&amp;V1647,'Buscoords Workout'!$F:$G,2,0)</f>
        <v>8256</v>
      </c>
      <c r="Z1647">
        <f>VLOOKUP(X1647&amp;"-"&amp;V1647,'Buscoords Workout'!$F:$G,2,0)</f>
        <v>8292</v>
      </c>
      <c r="AA1647" t="b">
        <f>OR(ISNA(Y1647),ISNA(Z1647))</f>
        <v>0</v>
      </c>
    </row>
    <row r="1648" spans="1:27" x14ac:dyDescent="0.25">
      <c r="A1648">
        <v>623</v>
      </c>
      <c r="B1648" t="s">
        <v>24</v>
      </c>
      <c r="C1648" t="s">
        <v>45</v>
      </c>
      <c r="D1648" t="s">
        <v>46</v>
      </c>
      <c r="E1648">
        <v>11</v>
      </c>
      <c r="F1648" t="s">
        <v>37</v>
      </c>
      <c r="G1648">
        <v>100</v>
      </c>
      <c r="H1648" t="s">
        <v>27</v>
      </c>
      <c r="I1648" t="s">
        <v>38</v>
      </c>
      <c r="J1648" t="s">
        <v>36</v>
      </c>
      <c r="K1648" t="s">
        <v>30</v>
      </c>
      <c r="L1648" t="s">
        <v>31</v>
      </c>
      <c r="M1648">
        <v>3</v>
      </c>
      <c r="N1648" t="s">
        <v>32</v>
      </c>
      <c r="O1648" t="s">
        <v>33</v>
      </c>
      <c r="P1648">
        <v>4.7171900000000004</v>
      </c>
      <c r="Q1648">
        <v>337456.7819</v>
      </c>
      <c r="R1648">
        <v>3061834.7305999999</v>
      </c>
      <c r="S1648">
        <v>337452.09340000001</v>
      </c>
      <c r="T1648">
        <v>3061834.2111</v>
      </c>
      <c r="U1648">
        <v>4.7169999999999998E-3</v>
      </c>
      <c r="V1648" t="str">
        <f>VLOOKUP(C1648,'Lines LookUp'!$B$1:$C$12,2,0)</f>
        <v>KOT</v>
      </c>
      <c r="W1648" t="str">
        <f>ROUNDUP(Q1648,3)&amp;"-"&amp;ROUNDUP(R1648,3)</f>
        <v>337456.782-3061834.731</v>
      </c>
      <c r="X1648" t="str">
        <f>ROUNDUP(S1648,3)&amp;"-"&amp;ROUNDUP(T1648,3)</f>
        <v>337452.094-3061834.212</v>
      </c>
      <c r="Y1648">
        <f>VLOOKUP(W1648&amp;"-"&amp;V1648,'Buscoords Workout'!$F:$G,2,0)</f>
        <v>8292</v>
      </c>
      <c r="Z1648">
        <f>VLOOKUP(X1648&amp;"-"&amp;V1648,'Buscoords Workout'!$F:$G,2,0)</f>
        <v>8257</v>
      </c>
      <c r="AA1648" t="b">
        <f>OR(ISNA(Y1648),ISNA(Z1648))</f>
        <v>0</v>
      </c>
    </row>
    <row r="1649" spans="1:27" x14ac:dyDescent="0.25">
      <c r="A1649">
        <v>624</v>
      </c>
      <c r="B1649" t="s">
        <v>24</v>
      </c>
      <c r="C1649" t="s">
        <v>45</v>
      </c>
      <c r="D1649" t="s">
        <v>46</v>
      </c>
      <c r="E1649">
        <v>11</v>
      </c>
      <c r="F1649" t="s">
        <v>37</v>
      </c>
      <c r="G1649">
        <v>100</v>
      </c>
      <c r="H1649" t="s">
        <v>27</v>
      </c>
      <c r="I1649" t="s">
        <v>38</v>
      </c>
      <c r="J1649" t="s">
        <v>36</v>
      </c>
      <c r="K1649" t="s">
        <v>30</v>
      </c>
      <c r="L1649" t="s">
        <v>31</v>
      </c>
      <c r="M1649">
        <v>3</v>
      </c>
      <c r="N1649" t="s">
        <v>32</v>
      </c>
      <c r="O1649" t="s">
        <v>33</v>
      </c>
      <c r="P1649">
        <v>36.274099999999997</v>
      </c>
      <c r="Q1649">
        <v>337452.09340000001</v>
      </c>
      <c r="R1649">
        <v>3061834.2111</v>
      </c>
      <c r="S1649">
        <v>337418.32890000002</v>
      </c>
      <c r="T1649">
        <v>3061847.469</v>
      </c>
      <c r="U1649">
        <v>3.6274000000000001E-2</v>
      </c>
      <c r="V1649" t="str">
        <f>VLOOKUP(C1649,'Lines LookUp'!$B$1:$C$12,2,0)</f>
        <v>KOT</v>
      </c>
      <c r="W1649" t="str">
        <f>ROUNDUP(Q1649,3)&amp;"-"&amp;ROUNDUP(R1649,3)</f>
        <v>337452.094-3061834.212</v>
      </c>
      <c r="X1649" t="str">
        <f>ROUNDUP(S1649,3)&amp;"-"&amp;ROUNDUP(T1649,3)</f>
        <v>337418.329-3061847.469</v>
      </c>
      <c r="Y1649">
        <f>VLOOKUP(W1649&amp;"-"&amp;V1649,'Buscoords Workout'!$F:$G,2,0)</f>
        <v>8257</v>
      </c>
      <c r="Z1649">
        <f>VLOOKUP(X1649&amp;"-"&amp;V1649,'Buscoords Workout'!$F:$G,2,0)</f>
        <v>8258</v>
      </c>
      <c r="AA1649" t="b">
        <f>OR(ISNA(Y1649),ISNA(Z1649))</f>
        <v>0</v>
      </c>
    </row>
    <row r="1650" spans="1:27" x14ac:dyDescent="0.25">
      <c r="A1650">
        <v>625</v>
      </c>
      <c r="B1650" t="s">
        <v>24</v>
      </c>
      <c r="C1650" t="s">
        <v>45</v>
      </c>
      <c r="D1650" t="s">
        <v>46</v>
      </c>
      <c r="E1650">
        <v>11</v>
      </c>
      <c r="F1650" t="s">
        <v>37</v>
      </c>
      <c r="G1650">
        <v>100</v>
      </c>
      <c r="H1650" t="s">
        <v>27</v>
      </c>
      <c r="I1650" t="s">
        <v>38</v>
      </c>
      <c r="J1650" t="s">
        <v>36</v>
      </c>
      <c r="K1650" t="s">
        <v>30</v>
      </c>
      <c r="L1650" t="s">
        <v>31</v>
      </c>
      <c r="M1650">
        <v>3</v>
      </c>
      <c r="N1650" t="s">
        <v>32</v>
      </c>
      <c r="O1650" t="s">
        <v>33</v>
      </c>
      <c r="P1650">
        <v>37.7575</v>
      </c>
      <c r="Q1650">
        <v>337418.32890000002</v>
      </c>
      <c r="R1650">
        <v>3061847.469</v>
      </c>
      <c r="S1650">
        <v>337387.6066</v>
      </c>
      <c r="T1650">
        <v>3061869.4182000002</v>
      </c>
      <c r="U1650">
        <v>3.7756999999999999E-2</v>
      </c>
      <c r="V1650" t="str">
        <f>VLOOKUP(C1650,'Lines LookUp'!$B$1:$C$12,2,0)</f>
        <v>KOT</v>
      </c>
      <c r="W1650" t="str">
        <f>ROUNDUP(Q1650,3)&amp;"-"&amp;ROUNDUP(R1650,3)</f>
        <v>337418.329-3061847.469</v>
      </c>
      <c r="X1650" t="str">
        <f>ROUNDUP(S1650,3)&amp;"-"&amp;ROUNDUP(T1650,3)</f>
        <v>337387.607-3061869.419</v>
      </c>
      <c r="Y1650">
        <f>VLOOKUP(W1650&amp;"-"&amp;V1650,'Buscoords Workout'!$F:$G,2,0)</f>
        <v>8258</v>
      </c>
      <c r="Z1650">
        <f>VLOOKUP(X1650&amp;"-"&amp;V1650,'Buscoords Workout'!$F:$G,2,0)</f>
        <v>8259</v>
      </c>
      <c r="AA1650" t="b">
        <f>OR(ISNA(Y1650),ISNA(Z1650))</f>
        <v>0</v>
      </c>
    </row>
    <row r="1651" spans="1:27" x14ac:dyDescent="0.25">
      <c r="A1651">
        <v>626</v>
      </c>
      <c r="B1651" t="s">
        <v>24</v>
      </c>
      <c r="C1651" t="s">
        <v>45</v>
      </c>
      <c r="D1651" t="s">
        <v>46</v>
      </c>
      <c r="E1651">
        <v>11</v>
      </c>
      <c r="F1651" t="s">
        <v>37</v>
      </c>
      <c r="G1651">
        <v>100</v>
      </c>
      <c r="H1651" t="s">
        <v>27</v>
      </c>
      <c r="I1651" t="s">
        <v>38</v>
      </c>
      <c r="J1651" t="s">
        <v>36</v>
      </c>
      <c r="K1651" t="s">
        <v>30</v>
      </c>
      <c r="L1651" t="s">
        <v>31</v>
      </c>
      <c r="M1651">
        <v>3</v>
      </c>
      <c r="N1651" t="s">
        <v>32</v>
      </c>
      <c r="O1651" t="s">
        <v>33</v>
      </c>
      <c r="P1651">
        <v>26.9941</v>
      </c>
      <c r="Q1651">
        <v>337387.6066</v>
      </c>
      <c r="R1651">
        <v>3061869.4182000002</v>
      </c>
      <c r="S1651">
        <v>337366.76890000002</v>
      </c>
      <c r="T1651">
        <v>3061886.5783000002</v>
      </c>
      <c r="U1651">
        <v>2.6994000000000001E-2</v>
      </c>
      <c r="V1651" t="str">
        <f>VLOOKUP(C1651,'Lines LookUp'!$B$1:$C$12,2,0)</f>
        <v>KOT</v>
      </c>
      <c r="W1651" t="str">
        <f>ROUNDUP(Q1651,3)&amp;"-"&amp;ROUNDUP(R1651,3)</f>
        <v>337387.607-3061869.419</v>
      </c>
      <c r="X1651" t="str">
        <f>ROUNDUP(S1651,3)&amp;"-"&amp;ROUNDUP(T1651,3)</f>
        <v>337366.769-3061886.579</v>
      </c>
      <c r="Y1651">
        <f>VLOOKUP(W1651&amp;"-"&amp;V1651,'Buscoords Workout'!$F:$G,2,0)</f>
        <v>8259</v>
      </c>
      <c r="Z1651">
        <f>VLOOKUP(X1651&amp;"-"&amp;V1651,'Buscoords Workout'!$F:$G,2,0)</f>
        <v>8260</v>
      </c>
      <c r="AA1651" t="b">
        <f>OR(ISNA(Y1651),ISNA(Z1651))</f>
        <v>0</v>
      </c>
    </row>
    <row r="1652" spans="1:27" x14ac:dyDescent="0.25">
      <c r="A1652">
        <v>627</v>
      </c>
      <c r="B1652" t="s">
        <v>24</v>
      </c>
      <c r="C1652" t="s">
        <v>45</v>
      </c>
      <c r="D1652" t="s">
        <v>46</v>
      </c>
      <c r="E1652">
        <v>11</v>
      </c>
      <c r="F1652" t="s">
        <v>37</v>
      </c>
      <c r="G1652">
        <v>100</v>
      </c>
      <c r="H1652" t="s">
        <v>27</v>
      </c>
      <c r="I1652" t="s">
        <v>38</v>
      </c>
      <c r="J1652" t="s">
        <v>36</v>
      </c>
      <c r="K1652" t="s">
        <v>30</v>
      </c>
      <c r="L1652" t="s">
        <v>31</v>
      </c>
      <c r="M1652">
        <v>3</v>
      </c>
      <c r="N1652" t="s">
        <v>32</v>
      </c>
      <c r="O1652" t="s">
        <v>33</v>
      </c>
      <c r="P1652">
        <v>22.22</v>
      </c>
      <c r="Q1652">
        <v>337366.76890000002</v>
      </c>
      <c r="R1652">
        <v>3061886.5783000002</v>
      </c>
      <c r="S1652">
        <v>337347.00790000003</v>
      </c>
      <c r="T1652">
        <v>3061896.7385999998</v>
      </c>
      <c r="U1652">
        <v>2.222E-2</v>
      </c>
      <c r="V1652" t="str">
        <f>VLOOKUP(C1652,'Lines LookUp'!$B$1:$C$12,2,0)</f>
        <v>KOT</v>
      </c>
      <c r="W1652" t="str">
        <f>ROUNDUP(Q1652,3)&amp;"-"&amp;ROUNDUP(R1652,3)</f>
        <v>337366.769-3061886.579</v>
      </c>
      <c r="X1652" t="str">
        <f>ROUNDUP(S1652,3)&amp;"-"&amp;ROUNDUP(T1652,3)</f>
        <v>337347.008-3061896.739</v>
      </c>
      <c r="Y1652">
        <f>VLOOKUP(W1652&amp;"-"&amp;V1652,'Buscoords Workout'!$F:$G,2,0)</f>
        <v>8260</v>
      </c>
      <c r="Z1652">
        <f>VLOOKUP(X1652&amp;"-"&amp;V1652,'Buscoords Workout'!$F:$G,2,0)</f>
        <v>8261</v>
      </c>
      <c r="AA1652" t="b">
        <f>OR(ISNA(Y1652),ISNA(Z1652))</f>
        <v>0</v>
      </c>
    </row>
    <row r="1653" spans="1:27" x14ac:dyDescent="0.25">
      <c r="A1653">
        <v>628</v>
      </c>
      <c r="B1653" t="s">
        <v>24</v>
      </c>
      <c r="C1653" t="s">
        <v>45</v>
      </c>
      <c r="D1653" t="s">
        <v>46</v>
      </c>
      <c r="E1653">
        <v>11</v>
      </c>
      <c r="F1653" t="s">
        <v>37</v>
      </c>
      <c r="G1653">
        <v>100</v>
      </c>
      <c r="H1653" t="s">
        <v>27</v>
      </c>
      <c r="I1653" t="s">
        <v>38</v>
      </c>
      <c r="J1653" t="s">
        <v>36</v>
      </c>
      <c r="K1653" t="s">
        <v>30</v>
      </c>
      <c r="L1653" t="s">
        <v>31</v>
      </c>
      <c r="M1653">
        <v>3</v>
      </c>
      <c r="N1653" t="s">
        <v>32</v>
      </c>
      <c r="O1653" t="s">
        <v>33</v>
      </c>
      <c r="P1653">
        <v>11.3939</v>
      </c>
      <c r="Q1653">
        <v>336915.39</v>
      </c>
      <c r="R1653">
        <v>3061971.4051000001</v>
      </c>
      <c r="S1653">
        <v>336904.62420000002</v>
      </c>
      <c r="T1653">
        <v>3061975.1357</v>
      </c>
      <c r="U1653">
        <v>1.1394E-2</v>
      </c>
      <c r="V1653" t="str">
        <f>VLOOKUP(C1653,'Lines LookUp'!$B$1:$C$12,2,0)</f>
        <v>KOT</v>
      </c>
      <c r="W1653" t="str">
        <f>ROUNDUP(Q1653,3)&amp;"-"&amp;ROUNDUP(R1653,3)</f>
        <v>336915.39-3061971.406</v>
      </c>
      <c r="X1653" t="str">
        <f>ROUNDUP(S1653,3)&amp;"-"&amp;ROUNDUP(T1653,3)</f>
        <v>336904.625-3061975.136</v>
      </c>
      <c r="Y1653">
        <f>VLOOKUP(W1653&amp;"-"&amp;V1653,'Buscoords Workout'!$F:$G,2,0)</f>
        <v>8274</v>
      </c>
      <c r="Z1653">
        <f>VLOOKUP(X1653&amp;"-"&amp;V1653,'Buscoords Workout'!$F:$G,2,0)</f>
        <v>8275</v>
      </c>
      <c r="AA1653" t="b">
        <f>OR(ISNA(Y1653),ISNA(Z1653))</f>
        <v>0</v>
      </c>
    </row>
    <row r="1654" spans="1:27" x14ac:dyDescent="0.25">
      <c r="A1654">
        <v>629</v>
      </c>
      <c r="B1654" t="s">
        <v>24</v>
      </c>
      <c r="C1654" t="s">
        <v>45</v>
      </c>
      <c r="D1654" t="s">
        <v>46</v>
      </c>
      <c r="E1654">
        <v>11</v>
      </c>
      <c r="F1654" t="s">
        <v>37</v>
      </c>
      <c r="G1654">
        <v>100</v>
      </c>
      <c r="H1654" t="s">
        <v>27</v>
      </c>
      <c r="I1654" t="s">
        <v>38</v>
      </c>
      <c r="J1654" t="s">
        <v>36</v>
      </c>
      <c r="K1654" t="s">
        <v>30</v>
      </c>
      <c r="L1654" t="s">
        <v>31</v>
      </c>
      <c r="M1654">
        <v>3</v>
      </c>
      <c r="N1654" t="s">
        <v>32</v>
      </c>
      <c r="O1654" t="s">
        <v>33</v>
      </c>
      <c r="P1654">
        <v>37.105499999999999</v>
      </c>
      <c r="Q1654">
        <v>336904.62420000002</v>
      </c>
      <c r="R1654">
        <v>3061975.1357</v>
      </c>
      <c r="S1654">
        <v>336873.88750000001</v>
      </c>
      <c r="T1654">
        <v>3061995.9221000001</v>
      </c>
      <c r="U1654">
        <v>3.7106E-2</v>
      </c>
      <c r="V1654" t="str">
        <f>VLOOKUP(C1654,'Lines LookUp'!$B$1:$C$12,2,0)</f>
        <v>KOT</v>
      </c>
      <c r="W1654" t="str">
        <f>ROUNDUP(Q1654,3)&amp;"-"&amp;ROUNDUP(R1654,3)</f>
        <v>336904.625-3061975.136</v>
      </c>
      <c r="X1654" t="str">
        <f>ROUNDUP(S1654,3)&amp;"-"&amp;ROUNDUP(T1654,3)</f>
        <v>336873.888-3061995.923</v>
      </c>
      <c r="Y1654">
        <f>VLOOKUP(W1654&amp;"-"&amp;V1654,'Buscoords Workout'!$F:$G,2,0)</f>
        <v>8275</v>
      </c>
      <c r="Z1654">
        <f>VLOOKUP(X1654&amp;"-"&amp;V1654,'Buscoords Workout'!$F:$G,2,0)</f>
        <v>8276</v>
      </c>
      <c r="AA1654" t="b">
        <f>OR(ISNA(Y1654),ISNA(Z1654))</f>
        <v>0</v>
      </c>
    </row>
    <row r="1655" spans="1:27" x14ac:dyDescent="0.25">
      <c r="A1655">
        <v>630</v>
      </c>
      <c r="B1655" t="s">
        <v>24</v>
      </c>
      <c r="C1655" t="s">
        <v>45</v>
      </c>
      <c r="D1655" t="s">
        <v>46</v>
      </c>
      <c r="E1655">
        <v>11</v>
      </c>
      <c r="F1655" t="s">
        <v>37</v>
      </c>
      <c r="G1655">
        <v>100</v>
      </c>
      <c r="H1655" t="s">
        <v>27</v>
      </c>
      <c r="I1655" t="s">
        <v>38</v>
      </c>
      <c r="J1655" t="s">
        <v>36</v>
      </c>
      <c r="K1655" t="s">
        <v>30</v>
      </c>
      <c r="L1655" t="s">
        <v>31</v>
      </c>
      <c r="M1655">
        <v>3</v>
      </c>
      <c r="N1655" t="s">
        <v>32</v>
      </c>
      <c r="O1655" t="s">
        <v>33</v>
      </c>
      <c r="P1655">
        <v>22.485800000000001</v>
      </c>
      <c r="Q1655">
        <v>336873.88750000001</v>
      </c>
      <c r="R1655">
        <v>3061995.9221000001</v>
      </c>
      <c r="S1655">
        <v>336856.22570000001</v>
      </c>
      <c r="T1655">
        <v>3062009.8387000002</v>
      </c>
      <c r="U1655">
        <v>2.2485999999999999E-2</v>
      </c>
      <c r="V1655" t="str">
        <f>VLOOKUP(C1655,'Lines LookUp'!$B$1:$C$12,2,0)</f>
        <v>KOT</v>
      </c>
      <c r="W1655" t="str">
        <f>ROUNDUP(Q1655,3)&amp;"-"&amp;ROUNDUP(R1655,3)</f>
        <v>336873.888-3061995.923</v>
      </c>
      <c r="X1655" t="str">
        <f>ROUNDUP(S1655,3)&amp;"-"&amp;ROUNDUP(T1655,3)</f>
        <v>336856.226-3062009.839</v>
      </c>
      <c r="Y1655">
        <f>VLOOKUP(W1655&amp;"-"&amp;V1655,'Buscoords Workout'!$F:$G,2,0)</f>
        <v>8276</v>
      </c>
      <c r="Z1655">
        <f>VLOOKUP(X1655&amp;"-"&amp;V1655,'Buscoords Workout'!$F:$G,2,0)</f>
        <v>8277</v>
      </c>
      <c r="AA1655" t="b">
        <f>OR(ISNA(Y1655),ISNA(Z1655))</f>
        <v>0</v>
      </c>
    </row>
    <row r="1656" spans="1:27" x14ac:dyDescent="0.25">
      <c r="A1656">
        <v>631</v>
      </c>
      <c r="B1656" t="s">
        <v>24</v>
      </c>
      <c r="C1656" t="s">
        <v>45</v>
      </c>
      <c r="D1656" t="s">
        <v>46</v>
      </c>
      <c r="E1656">
        <v>11</v>
      </c>
      <c r="F1656" t="s">
        <v>37</v>
      </c>
      <c r="G1656">
        <v>100</v>
      </c>
      <c r="H1656" t="s">
        <v>27</v>
      </c>
      <c r="I1656" t="s">
        <v>38</v>
      </c>
      <c r="J1656" t="s">
        <v>36</v>
      </c>
      <c r="K1656" t="s">
        <v>30</v>
      </c>
      <c r="L1656" t="s">
        <v>31</v>
      </c>
      <c r="M1656">
        <v>3</v>
      </c>
      <c r="N1656" t="s">
        <v>32</v>
      </c>
      <c r="O1656" t="s">
        <v>33</v>
      </c>
      <c r="P1656">
        <v>19.515799999999999</v>
      </c>
      <c r="Q1656">
        <v>336856.22570000001</v>
      </c>
      <c r="R1656">
        <v>3062009.8387000002</v>
      </c>
      <c r="S1656">
        <v>336841.17729999998</v>
      </c>
      <c r="T1656">
        <v>3062022.2650000001</v>
      </c>
      <c r="U1656">
        <v>1.9515999999999999E-2</v>
      </c>
      <c r="V1656" t="str">
        <f>VLOOKUP(C1656,'Lines LookUp'!$B$1:$C$12,2,0)</f>
        <v>KOT</v>
      </c>
      <c r="W1656" t="str">
        <f>ROUNDUP(Q1656,3)&amp;"-"&amp;ROUNDUP(R1656,3)</f>
        <v>336856.226-3062009.839</v>
      </c>
      <c r="X1656" t="str">
        <f>ROUNDUP(S1656,3)&amp;"-"&amp;ROUNDUP(T1656,3)</f>
        <v>336841.178-3062022.265</v>
      </c>
      <c r="Y1656">
        <f>VLOOKUP(W1656&amp;"-"&amp;V1656,'Buscoords Workout'!$F:$G,2,0)</f>
        <v>8277</v>
      </c>
      <c r="Z1656">
        <f>VLOOKUP(X1656&amp;"-"&amp;V1656,'Buscoords Workout'!$F:$G,2,0)</f>
        <v>8278</v>
      </c>
      <c r="AA1656" t="b">
        <f>OR(ISNA(Y1656),ISNA(Z1656))</f>
        <v>0</v>
      </c>
    </row>
    <row r="1657" spans="1:27" x14ac:dyDescent="0.25">
      <c r="A1657">
        <v>632</v>
      </c>
      <c r="B1657" t="s">
        <v>24</v>
      </c>
      <c r="C1657" t="s">
        <v>45</v>
      </c>
      <c r="D1657" t="s">
        <v>46</v>
      </c>
      <c r="E1657">
        <v>11</v>
      </c>
      <c r="F1657" t="s">
        <v>37</v>
      </c>
      <c r="G1657">
        <v>100</v>
      </c>
      <c r="H1657" t="s">
        <v>27</v>
      </c>
      <c r="I1657" t="s">
        <v>38</v>
      </c>
      <c r="J1657" t="s">
        <v>36</v>
      </c>
      <c r="K1657" t="s">
        <v>30</v>
      </c>
      <c r="L1657" t="s">
        <v>31</v>
      </c>
      <c r="M1657">
        <v>3</v>
      </c>
      <c r="N1657" t="s">
        <v>32</v>
      </c>
      <c r="O1657" t="s">
        <v>33</v>
      </c>
      <c r="P1657">
        <v>5.1945399999999999</v>
      </c>
      <c r="Q1657">
        <v>336841.17729999998</v>
      </c>
      <c r="R1657">
        <v>3062022.2650000001</v>
      </c>
      <c r="S1657">
        <v>336836.10149999999</v>
      </c>
      <c r="T1657">
        <v>3062023.3692999999</v>
      </c>
      <c r="U1657">
        <v>5.195E-3</v>
      </c>
      <c r="V1657" t="str">
        <f>VLOOKUP(C1657,'Lines LookUp'!$B$1:$C$12,2,0)</f>
        <v>KOT</v>
      </c>
      <c r="W1657" t="str">
        <f>ROUNDUP(Q1657,3)&amp;"-"&amp;ROUNDUP(R1657,3)</f>
        <v>336841.178-3062022.265</v>
      </c>
      <c r="X1657" t="str">
        <f>ROUNDUP(S1657,3)&amp;"-"&amp;ROUNDUP(T1657,3)</f>
        <v>336836.102-3062023.37</v>
      </c>
      <c r="Y1657">
        <f>VLOOKUP(W1657&amp;"-"&amp;V1657,'Buscoords Workout'!$F:$G,2,0)</f>
        <v>8278</v>
      </c>
      <c r="Z1657">
        <f>VLOOKUP(X1657&amp;"-"&amp;V1657,'Buscoords Workout'!$F:$G,2,0)</f>
        <v>8279</v>
      </c>
      <c r="AA1657" t="b">
        <f>OR(ISNA(Y1657),ISNA(Z1657))</f>
        <v>0</v>
      </c>
    </row>
    <row r="1658" spans="1:27" x14ac:dyDescent="0.25">
      <c r="A1658">
        <v>633</v>
      </c>
      <c r="B1658" t="s">
        <v>24</v>
      </c>
      <c r="C1658" t="s">
        <v>45</v>
      </c>
      <c r="D1658" t="s">
        <v>46</v>
      </c>
      <c r="E1658">
        <v>11</v>
      </c>
      <c r="F1658" t="s">
        <v>37</v>
      </c>
      <c r="G1658">
        <v>100</v>
      </c>
      <c r="H1658" t="s">
        <v>27</v>
      </c>
      <c r="I1658" t="s">
        <v>38</v>
      </c>
      <c r="J1658" t="s">
        <v>36</v>
      </c>
      <c r="K1658" t="s">
        <v>30</v>
      </c>
      <c r="L1658" t="s">
        <v>31</v>
      </c>
      <c r="M1658">
        <v>3</v>
      </c>
      <c r="N1658" t="s">
        <v>32</v>
      </c>
      <c r="O1658" t="s">
        <v>33</v>
      </c>
      <c r="P1658">
        <v>12.416600000000001</v>
      </c>
      <c r="Q1658">
        <v>336836.10149999999</v>
      </c>
      <c r="R1658">
        <v>3062023.3692999999</v>
      </c>
      <c r="S1658">
        <v>336827.03370000003</v>
      </c>
      <c r="T1658">
        <v>3062014.8872000002</v>
      </c>
      <c r="U1658">
        <v>1.2416999999999999E-2</v>
      </c>
      <c r="V1658" t="str">
        <f>VLOOKUP(C1658,'Lines LookUp'!$B$1:$C$12,2,0)</f>
        <v>KOT</v>
      </c>
      <c r="W1658" t="str">
        <f>ROUNDUP(Q1658,3)&amp;"-"&amp;ROUNDUP(R1658,3)</f>
        <v>336836.102-3062023.37</v>
      </c>
      <c r="X1658" t="str">
        <f>ROUNDUP(S1658,3)&amp;"-"&amp;ROUNDUP(T1658,3)</f>
        <v>336827.034-3062014.888</v>
      </c>
      <c r="Y1658">
        <f>VLOOKUP(W1658&amp;"-"&amp;V1658,'Buscoords Workout'!$F:$G,2,0)</f>
        <v>8279</v>
      </c>
      <c r="Z1658">
        <f>VLOOKUP(X1658&amp;"-"&amp;V1658,'Buscoords Workout'!$F:$G,2,0)</f>
        <v>8280</v>
      </c>
      <c r="AA1658" t="b">
        <f>OR(ISNA(Y1658),ISNA(Z1658))</f>
        <v>0</v>
      </c>
    </row>
    <row r="1659" spans="1:27" x14ac:dyDescent="0.25">
      <c r="A1659">
        <v>634</v>
      </c>
      <c r="B1659" t="s">
        <v>24</v>
      </c>
      <c r="C1659" t="s">
        <v>45</v>
      </c>
      <c r="D1659" t="s">
        <v>46</v>
      </c>
      <c r="E1659">
        <v>11</v>
      </c>
      <c r="F1659" t="s">
        <v>37</v>
      </c>
      <c r="G1659">
        <v>100</v>
      </c>
      <c r="H1659" t="s">
        <v>27</v>
      </c>
      <c r="I1659" t="s">
        <v>38</v>
      </c>
      <c r="J1659" t="s">
        <v>36</v>
      </c>
      <c r="K1659" t="s">
        <v>30</v>
      </c>
      <c r="L1659" t="s">
        <v>31</v>
      </c>
      <c r="M1659">
        <v>3</v>
      </c>
      <c r="N1659" t="s">
        <v>32</v>
      </c>
      <c r="O1659" t="s">
        <v>33</v>
      </c>
      <c r="P1659">
        <v>3.8762599999999998</v>
      </c>
      <c r="Q1659">
        <v>336827.03370000003</v>
      </c>
      <c r="R1659">
        <v>3062014.8872000002</v>
      </c>
      <c r="S1659">
        <v>336824.5048</v>
      </c>
      <c r="T1659">
        <v>3062011.9495000001</v>
      </c>
      <c r="U1659">
        <v>3.8760000000000001E-3</v>
      </c>
      <c r="V1659" t="str">
        <f>VLOOKUP(C1659,'Lines LookUp'!$B$1:$C$12,2,0)</f>
        <v>KOT</v>
      </c>
      <c r="W1659" t="str">
        <f>ROUNDUP(Q1659,3)&amp;"-"&amp;ROUNDUP(R1659,3)</f>
        <v>336827.034-3062014.888</v>
      </c>
      <c r="X1659" t="str">
        <f>ROUNDUP(S1659,3)&amp;"-"&amp;ROUNDUP(T1659,3)</f>
        <v>336824.505-3062011.95</v>
      </c>
      <c r="Y1659">
        <f>VLOOKUP(W1659&amp;"-"&amp;V1659,'Buscoords Workout'!$F:$G,2,0)</f>
        <v>8280</v>
      </c>
      <c r="Z1659">
        <f>VLOOKUP(X1659&amp;"-"&amp;V1659,'Buscoords Workout'!$F:$G,2,0)</f>
        <v>8281</v>
      </c>
      <c r="AA1659" t="b">
        <f>OR(ISNA(Y1659),ISNA(Z1659))</f>
        <v>0</v>
      </c>
    </row>
    <row r="1660" spans="1:27" x14ac:dyDescent="0.25">
      <c r="A1660">
        <v>635</v>
      </c>
      <c r="B1660" t="s">
        <v>24</v>
      </c>
      <c r="C1660" t="s">
        <v>45</v>
      </c>
      <c r="D1660" t="s">
        <v>46</v>
      </c>
      <c r="E1660">
        <v>11</v>
      </c>
      <c r="F1660" t="s">
        <v>37</v>
      </c>
      <c r="G1660">
        <v>100</v>
      </c>
      <c r="H1660" t="s">
        <v>27</v>
      </c>
      <c r="I1660" t="s">
        <v>38</v>
      </c>
      <c r="J1660" t="s">
        <v>36</v>
      </c>
      <c r="K1660" t="s">
        <v>30</v>
      </c>
      <c r="L1660" t="s">
        <v>31</v>
      </c>
      <c r="M1660">
        <v>3</v>
      </c>
      <c r="N1660" t="s">
        <v>32</v>
      </c>
      <c r="O1660" t="s">
        <v>33</v>
      </c>
      <c r="P1660">
        <v>18.903500000000001</v>
      </c>
      <c r="Q1660">
        <v>336824.5048</v>
      </c>
      <c r="R1660">
        <v>3062011.9495000001</v>
      </c>
      <c r="S1660">
        <v>336812.17219999997</v>
      </c>
      <c r="T1660">
        <v>3061997.6230000001</v>
      </c>
      <c r="U1660">
        <v>1.8903E-2</v>
      </c>
      <c r="V1660" t="str">
        <f>VLOOKUP(C1660,'Lines LookUp'!$B$1:$C$12,2,0)</f>
        <v>KOT</v>
      </c>
      <c r="W1660" t="str">
        <f>ROUNDUP(Q1660,3)&amp;"-"&amp;ROUNDUP(R1660,3)</f>
        <v>336824.505-3062011.95</v>
      </c>
      <c r="X1660" t="str">
        <f>ROUNDUP(S1660,3)&amp;"-"&amp;ROUNDUP(T1660,3)</f>
        <v>336812.173-3061997.623</v>
      </c>
      <c r="Y1660">
        <f>VLOOKUP(W1660&amp;"-"&amp;V1660,'Buscoords Workout'!$F:$G,2,0)</f>
        <v>8281</v>
      </c>
      <c r="Z1660">
        <f>VLOOKUP(X1660&amp;"-"&amp;V1660,'Buscoords Workout'!$F:$G,2,0)</f>
        <v>8282</v>
      </c>
      <c r="AA1660" t="b">
        <f>OR(ISNA(Y1660),ISNA(Z1660))</f>
        <v>0</v>
      </c>
    </row>
    <row r="1661" spans="1:27" x14ac:dyDescent="0.25">
      <c r="A1661">
        <v>636</v>
      </c>
      <c r="B1661" t="s">
        <v>24</v>
      </c>
      <c r="C1661" t="s">
        <v>45</v>
      </c>
      <c r="D1661" t="s">
        <v>46</v>
      </c>
      <c r="E1661">
        <v>11</v>
      </c>
      <c r="F1661" t="s">
        <v>37</v>
      </c>
      <c r="G1661">
        <v>100</v>
      </c>
      <c r="H1661" t="s">
        <v>27</v>
      </c>
      <c r="I1661" t="s">
        <v>38</v>
      </c>
      <c r="J1661" t="s">
        <v>36</v>
      </c>
      <c r="K1661" t="s">
        <v>30</v>
      </c>
      <c r="L1661" t="s">
        <v>31</v>
      </c>
      <c r="M1661">
        <v>3</v>
      </c>
      <c r="N1661" t="s">
        <v>32</v>
      </c>
      <c r="O1661" t="s">
        <v>33</v>
      </c>
      <c r="P1661">
        <v>14.788500000000001</v>
      </c>
      <c r="Q1661">
        <v>337456.7819</v>
      </c>
      <c r="R1661">
        <v>3061834.7305999999</v>
      </c>
      <c r="S1661">
        <v>337458.43150000001</v>
      </c>
      <c r="T1661">
        <v>3061849.4268</v>
      </c>
      <c r="U1661">
        <v>1.4788000000000001E-2</v>
      </c>
      <c r="V1661" t="str">
        <f>VLOOKUP(C1661,'Lines LookUp'!$B$1:$C$12,2,0)</f>
        <v>KOT</v>
      </c>
      <c r="W1661" t="str">
        <f>ROUNDUP(Q1661,3)&amp;"-"&amp;ROUNDUP(R1661,3)</f>
        <v>337456.782-3061834.731</v>
      </c>
      <c r="X1661" t="str">
        <f>ROUNDUP(S1661,3)&amp;"-"&amp;ROUNDUP(T1661,3)</f>
        <v>337458.432-3061849.427</v>
      </c>
      <c r="Y1661">
        <f>VLOOKUP(W1661&amp;"-"&amp;V1661,'Buscoords Workout'!$F:$G,2,0)</f>
        <v>8292</v>
      </c>
      <c r="Z1661">
        <f>VLOOKUP(X1661&amp;"-"&amp;V1661,'Buscoords Workout'!$F:$G,2,0)</f>
        <v>8293</v>
      </c>
      <c r="AA1661" t="b">
        <f>OR(ISNA(Y1661),ISNA(Z1661))</f>
        <v>0</v>
      </c>
    </row>
    <row r="1662" spans="1:27" x14ac:dyDescent="0.25">
      <c r="A1662">
        <v>637</v>
      </c>
      <c r="B1662" t="s">
        <v>24</v>
      </c>
      <c r="C1662" t="s">
        <v>45</v>
      </c>
      <c r="D1662" t="s">
        <v>46</v>
      </c>
      <c r="E1662">
        <v>11</v>
      </c>
      <c r="F1662" t="s">
        <v>37</v>
      </c>
      <c r="G1662">
        <v>100</v>
      </c>
      <c r="H1662" t="s">
        <v>27</v>
      </c>
      <c r="I1662" t="s">
        <v>38</v>
      </c>
      <c r="J1662" t="s">
        <v>36</v>
      </c>
      <c r="K1662" t="s">
        <v>30</v>
      </c>
      <c r="L1662" t="s">
        <v>31</v>
      </c>
      <c r="M1662">
        <v>3</v>
      </c>
      <c r="N1662" t="s">
        <v>32</v>
      </c>
      <c r="O1662" t="s">
        <v>33</v>
      </c>
      <c r="P1662">
        <v>1.5887100000000001</v>
      </c>
      <c r="Q1662">
        <v>337458.43150000001</v>
      </c>
      <c r="R1662">
        <v>3061849.4268</v>
      </c>
      <c r="S1662">
        <v>337458.60869999998</v>
      </c>
      <c r="T1662">
        <v>3061851.0055999998</v>
      </c>
      <c r="U1662">
        <v>1.5889999999999999E-3</v>
      </c>
      <c r="V1662" t="str">
        <f>VLOOKUP(C1662,'Lines LookUp'!$B$1:$C$12,2,0)</f>
        <v>KOT</v>
      </c>
      <c r="W1662" t="str">
        <f>ROUNDUP(Q1662,3)&amp;"-"&amp;ROUNDUP(R1662,3)</f>
        <v>337458.432-3061849.427</v>
      </c>
      <c r="X1662" t="str">
        <f>ROUNDUP(S1662,3)&amp;"-"&amp;ROUNDUP(T1662,3)</f>
        <v>337458.609-3061851.006</v>
      </c>
      <c r="Y1662">
        <f>VLOOKUP(W1662&amp;"-"&amp;V1662,'Buscoords Workout'!$F:$G,2,0)</f>
        <v>8293</v>
      </c>
      <c r="Z1662">
        <f>VLOOKUP(X1662&amp;"-"&amp;V1662,'Buscoords Workout'!$F:$G,2,0)</f>
        <v>8294</v>
      </c>
      <c r="AA1662" t="b">
        <f>OR(ISNA(Y1662),ISNA(Z1662))</f>
        <v>0</v>
      </c>
    </row>
    <row r="1663" spans="1:27" x14ac:dyDescent="0.25">
      <c r="A1663">
        <v>638</v>
      </c>
      <c r="B1663" t="s">
        <v>24</v>
      </c>
      <c r="C1663" t="s">
        <v>45</v>
      </c>
      <c r="D1663" t="s">
        <v>46</v>
      </c>
      <c r="E1663">
        <v>11</v>
      </c>
      <c r="F1663" t="s">
        <v>37</v>
      </c>
      <c r="G1663">
        <v>100</v>
      </c>
      <c r="H1663" t="s">
        <v>27</v>
      </c>
      <c r="I1663" t="s">
        <v>38</v>
      </c>
      <c r="J1663" t="s">
        <v>36</v>
      </c>
      <c r="K1663" t="s">
        <v>30</v>
      </c>
      <c r="L1663" t="s">
        <v>31</v>
      </c>
      <c r="M1663">
        <v>3</v>
      </c>
      <c r="N1663" t="s">
        <v>32</v>
      </c>
      <c r="O1663" t="s">
        <v>33</v>
      </c>
      <c r="P1663">
        <v>23.282900000000001</v>
      </c>
      <c r="Q1663">
        <v>337458.60869999998</v>
      </c>
      <c r="R1663">
        <v>3061851.0055999998</v>
      </c>
      <c r="S1663">
        <v>337458.91970000003</v>
      </c>
      <c r="T1663">
        <v>3061874.2864000001</v>
      </c>
      <c r="U1663">
        <v>2.3283000000000002E-2</v>
      </c>
      <c r="V1663" t="str">
        <f>VLOOKUP(C1663,'Lines LookUp'!$B$1:$C$12,2,0)</f>
        <v>KOT</v>
      </c>
      <c r="W1663" t="str">
        <f>ROUNDUP(Q1663,3)&amp;"-"&amp;ROUNDUP(R1663,3)</f>
        <v>337458.609-3061851.006</v>
      </c>
      <c r="X1663" t="str">
        <f>ROUNDUP(S1663,3)&amp;"-"&amp;ROUNDUP(T1663,3)</f>
        <v>337458.92-3061874.287</v>
      </c>
      <c r="Y1663">
        <f>VLOOKUP(W1663&amp;"-"&amp;V1663,'Buscoords Workout'!$F:$G,2,0)</f>
        <v>8294</v>
      </c>
      <c r="Z1663">
        <f>VLOOKUP(X1663&amp;"-"&amp;V1663,'Buscoords Workout'!$F:$G,2,0)</f>
        <v>8295</v>
      </c>
      <c r="AA1663" t="b">
        <f>OR(ISNA(Y1663),ISNA(Z1663))</f>
        <v>0</v>
      </c>
    </row>
    <row r="1664" spans="1:27" x14ac:dyDescent="0.25">
      <c r="A1664">
        <v>639</v>
      </c>
      <c r="B1664" t="s">
        <v>24</v>
      </c>
      <c r="C1664" t="s">
        <v>45</v>
      </c>
      <c r="D1664" t="s">
        <v>46</v>
      </c>
      <c r="E1664">
        <v>11</v>
      </c>
      <c r="F1664" t="s">
        <v>37</v>
      </c>
      <c r="G1664">
        <v>100</v>
      </c>
      <c r="H1664" t="s">
        <v>27</v>
      </c>
      <c r="I1664" t="s">
        <v>38</v>
      </c>
      <c r="J1664" t="s">
        <v>36</v>
      </c>
      <c r="K1664" t="s">
        <v>30</v>
      </c>
      <c r="L1664" t="s">
        <v>31</v>
      </c>
      <c r="M1664">
        <v>3</v>
      </c>
      <c r="N1664" t="s">
        <v>32</v>
      </c>
      <c r="O1664" t="s">
        <v>33</v>
      </c>
      <c r="P1664">
        <v>13.388299999999999</v>
      </c>
      <c r="Q1664">
        <v>337347.00790000003</v>
      </c>
      <c r="R1664">
        <v>3061896.7385999998</v>
      </c>
      <c r="S1664">
        <v>337347.04070000001</v>
      </c>
      <c r="T1664">
        <v>3061910.1269</v>
      </c>
      <c r="U1664">
        <v>1.3388000000000001E-2</v>
      </c>
      <c r="V1664" t="str">
        <f>VLOOKUP(C1664,'Lines LookUp'!$B$1:$C$12,2,0)</f>
        <v>KOT</v>
      </c>
      <c r="W1664" t="str">
        <f>ROUNDUP(Q1664,3)&amp;"-"&amp;ROUNDUP(R1664,3)</f>
        <v>337347.008-3061896.739</v>
      </c>
      <c r="X1664" t="str">
        <f>ROUNDUP(S1664,3)&amp;"-"&amp;ROUNDUP(T1664,3)</f>
        <v>337347.041-3061910.127</v>
      </c>
      <c r="Y1664">
        <f>VLOOKUP(W1664&amp;"-"&amp;V1664,'Buscoords Workout'!$F:$G,2,0)</f>
        <v>8261</v>
      </c>
      <c r="Z1664">
        <f>VLOOKUP(X1664&amp;"-"&amp;V1664,'Buscoords Workout'!$F:$G,2,0)</f>
        <v>8262</v>
      </c>
      <c r="AA1664" t="b">
        <f>OR(ISNA(Y1664),ISNA(Z1664))</f>
        <v>0</v>
      </c>
    </row>
    <row r="1665" spans="1:27" x14ac:dyDescent="0.25">
      <c r="A1665">
        <v>640</v>
      </c>
      <c r="B1665" t="s">
        <v>24</v>
      </c>
      <c r="C1665" t="s">
        <v>45</v>
      </c>
      <c r="D1665" t="s">
        <v>46</v>
      </c>
      <c r="E1665">
        <v>11</v>
      </c>
      <c r="F1665" t="s">
        <v>37</v>
      </c>
      <c r="G1665">
        <v>100</v>
      </c>
      <c r="H1665" t="s">
        <v>27</v>
      </c>
      <c r="I1665" t="s">
        <v>38</v>
      </c>
      <c r="J1665" t="s">
        <v>36</v>
      </c>
      <c r="K1665" t="s">
        <v>30</v>
      </c>
      <c r="L1665" t="s">
        <v>31</v>
      </c>
      <c r="M1665">
        <v>3</v>
      </c>
      <c r="N1665" t="s">
        <v>32</v>
      </c>
      <c r="O1665" t="s">
        <v>33</v>
      </c>
      <c r="P1665">
        <v>13.1355</v>
      </c>
      <c r="Q1665">
        <v>337347.04070000001</v>
      </c>
      <c r="R1665">
        <v>3061910.1269</v>
      </c>
      <c r="S1665">
        <v>337350.1373</v>
      </c>
      <c r="T1665">
        <v>3061922.8922000001</v>
      </c>
      <c r="U1665">
        <v>1.3136E-2</v>
      </c>
      <c r="V1665" t="str">
        <f>VLOOKUP(C1665,'Lines LookUp'!$B$1:$C$12,2,0)</f>
        <v>KOT</v>
      </c>
      <c r="W1665" t="str">
        <f>ROUNDUP(Q1665,3)&amp;"-"&amp;ROUNDUP(R1665,3)</f>
        <v>337347.041-3061910.127</v>
      </c>
      <c r="X1665" t="str">
        <f>ROUNDUP(S1665,3)&amp;"-"&amp;ROUNDUP(T1665,3)</f>
        <v>337350.138-3061922.893</v>
      </c>
      <c r="Y1665">
        <f>VLOOKUP(W1665&amp;"-"&amp;V1665,'Buscoords Workout'!$F:$G,2,0)</f>
        <v>8262</v>
      </c>
      <c r="Z1665">
        <f>VLOOKUP(X1665&amp;"-"&amp;V1665,'Buscoords Workout'!$F:$G,2,0)</f>
        <v>8263</v>
      </c>
      <c r="AA1665" t="b">
        <f>OR(ISNA(Y1665),ISNA(Z1665))</f>
        <v>0</v>
      </c>
    </row>
    <row r="1666" spans="1:27" x14ac:dyDescent="0.25">
      <c r="A1666">
        <v>641</v>
      </c>
      <c r="B1666" t="s">
        <v>24</v>
      </c>
      <c r="C1666" t="s">
        <v>45</v>
      </c>
      <c r="D1666" t="s">
        <v>46</v>
      </c>
      <c r="E1666">
        <v>11</v>
      </c>
      <c r="F1666" t="s">
        <v>37</v>
      </c>
      <c r="G1666">
        <v>100</v>
      </c>
      <c r="H1666" t="s">
        <v>27</v>
      </c>
      <c r="I1666" t="s">
        <v>38</v>
      </c>
      <c r="J1666" t="s">
        <v>36</v>
      </c>
      <c r="K1666" t="s">
        <v>30</v>
      </c>
      <c r="L1666" t="s">
        <v>31</v>
      </c>
      <c r="M1666">
        <v>3</v>
      </c>
      <c r="N1666" t="s">
        <v>32</v>
      </c>
      <c r="O1666" t="s">
        <v>33</v>
      </c>
      <c r="P1666">
        <v>10.7355</v>
      </c>
      <c r="Q1666">
        <v>337350.1373</v>
      </c>
      <c r="R1666">
        <v>3061922.8922000001</v>
      </c>
      <c r="S1666">
        <v>337352.61780000001</v>
      </c>
      <c r="T1666">
        <v>3061933.3372</v>
      </c>
      <c r="U1666">
        <v>1.0735E-2</v>
      </c>
      <c r="V1666" t="str">
        <f>VLOOKUP(C1666,'Lines LookUp'!$B$1:$C$12,2,0)</f>
        <v>KOT</v>
      </c>
      <c r="W1666" t="str">
        <f>ROUNDUP(Q1666,3)&amp;"-"&amp;ROUNDUP(R1666,3)</f>
        <v>337350.138-3061922.893</v>
      </c>
      <c r="X1666" t="str">
        <f>ROUNDUP(S1666,3)&amp;"-"&amp;ROUNDUP(T1666,3)</f>
        <v>337352.618-3061933.338</v>
      </c>
      <c r="Y1666">
        <f>VLOOKUP(W1666&amp;"-"&amp;V1666,'Buscoords Workout'!$F:$G,2,0)</f>
        <v>8263</v>
      </c>
      <c r="Z1666">
        <f>VLOOKUP(X1666&amp;"-"&amp;V1666,'Buscoords Workout'!$F:$G,2,0)</f>
        <v>8264</v>
      </c>
      <c r="AA1666" t="b">
        <f>OR(ISNA(Y1666),ISNA(Z1666))</f>
        <v>0</v>
      </c>
    </row>
    <row r="1667" spans="1:27" x14ac:dyDescent="0.25">
      <c r="A1667">
        <v>642</v>
      </c>
      <c r="B1667" t="s">
        <v>24</v>
      </c>
      <c r="C1667" t="s">
        <v>45</v>
      </c>
      <c r="D1667" t="s">
        <v>46</v>
      </c>
      <c r="E1667">
        <v>11</v>
      </c>
      <c r="F1667" t="s">
        <v>37</v>
      </c>
      <c r="G1667">
        <v>100</v>
      </c>
      <c r="H1667" t="s">
        <v>27</v>
      </c>
      <c r="I1667" t="s">
        <v>38</v>
      </c>
      <c r="J1667" t="s">
        <v>36</v>
      </c>
      <c r="K1667" t="s">
        <v>30</v>
      </c>
      <c r="L1667" t="s">
        <v>31</v>
      </c>
      <c r="M1667">
        <v>3</v>
      </c>
      <c r="N1667" t="s">
        <v>32</v>
      </c>
      <c r="O1667" t="s">
        <v>33</v>
      </c>
      <c r="P1667">
        <v>12.7959</v>
      </c>
      <c r="Q1667">
        <v>337352.61780000001</v>
      </c>
      <c r="R1667">
        <v>3061933.3372</v>
      </c>
      <c r="S1667">
        <v>337359.20159999997</v>
      </c>
      <c r="T1667">
        <v>3061944.3094000001</v>
      </c>
      <c r="U1667">
        <v>1.2796E-2</v>
      </c>
      <c r="V1667" t="str">
        <f>VLOOKUP(C1667,'Lines LookUp'!$B$1:$C$12,2,0)</f>
        <v>KOT</v>
      </c>
      <c r="W1667" t="str">
        <f>ROUNDUP(Q1667,3)&amp;"-"&amp;ROUNDUP(R1667,3)</f>
        <v>337352.618-3061933.338</v>
      </c>
      <c r="X1667" t="str">
        <f>ROUNDUP(S1667,3)&amp;"-"&amp;ROUNDUP(T1667,3)</f>
        <v>337359.202-3061944.31</v>
      </c>
      <c r="Y1667">
        <f>VLOOKUP(W1667&amp;"-"&amp;V1667,'Buscoords Workout'!$F:$G,2,0)</f>
        <v>8264</v>
      </c>
      <c r="Z1667">
        <f>VLOOKUP(X1667&amp;"-"&amp;V1667,'Buscoords Workout'!$F:$G,2,0)</f>
        <v>8265</v>
      </c>
      <c r="AA1667" t="b">
        <f>OR(ISNA(Y1667),ISNA(Z1667))</f>
        <v>0</v>
      </c>
    </row>
    <row r="1668" spans="1:27" x14ac:dyDescent="0.25">
      <c r="A1668">
        <v>643</v>
      </c>
      <c r="B1668" t="s">
        <v>24</v>
      </c>
      <c r="C1668" t="s">
        <v>45</v>
      </c>
      <c r="D1668" t="s">
        <v>46</v>
      </c>
      <c r="E1668">
        <v>11</v>
      </c>
      <c r="F1668" t="s">
        <v>37</v>
      </c>
      <c r="G1668">
        <v>100</v>
      </c>
      <c r="H1668" t="s">
        <v>27</v>
      </c>
      <c r="I1668" t="s">
        <v>38</v>
      </c>
      <c r="J1668" t="s">
        <v>36</v>
      </c>
      <c r="K1668" t="s">
        <v>30</v>
      </c>
      <c r="L1668" t="s">
        <v>31</v>
      </c>
      <c r="M1668">
        <v>3</v>
      </c>
      <c r="N1668" t="s">
        <v>32</v>
      </c>
      <c r="O1668" t="s">
        <v>33</v>
      </c>
      <c r="P1668">
        <v>5.3677599999999996</v>
      </c>
      <c r="Q1668">
        <v>337359.20159999997</v>
      </c>
      <c r="R1668">
        <v>3061944.3094000001</v>
      </c>
      <c r="S1668">
        <v>337360.44189999998</v>
      </c>
      <c r="T1668">
        <v>3061949.5318999998</v>
      </c>
      <c r="U1668">
        <v>5.3680000000000004E-3</v>
      </c>
      <c r="V1668" t="str">
        <f>VLOOKUP(C1668,'Lines LookUp'!$B$1:$C$12,2,0)</f>
        <v>KOT</v>
      </c>
      <c r="W1668" t="str">
        <f>ROUNDUP(Q1668,3)&amp;"-"&amp;ROUNDUP(R1668,3)</f>
        <v>337359.202-3061944.31</v>
      </c>
      <c r="X1668" t="str">
        <f>ROUNDUP(S1668,3)&amp;"-"&amp;ROUNDUP(T1668,3)</f>
        <v>337360.442-3061949.532</v>
      </c>
      <c r="Y1668">
        <f>VLOOKUP(W1668&amp;"-"&amp;V1668,'Buscoords Workout'!$F:$G,2,0)</f>
        <v>8265</v>
      </c>
      <c r="Z1668">
        <f>VLOOKUP(X1668&amp;"-"&amp;V1668,'Buscoords Workout'!$F:$G,2,0)</f>
        <v>8266</v>
      </c>
      <c r="AA1668" t="b">
        <f>OR(ISNA(Y1668),ISNA(Z1668))</f>
        <v>0</v>
      </c>
    </row>
    <row r="1669" spans="1:27" x14ac:dyDescent="0.25">
      <c r="A1669">
        <v>644</v>
      </c>
      <c r="B1669" t="s">
        <v>24</v>
      </c>
      <c r="C1669" t="s">
        <v>45</v>
      </c>
      <c r="D1669" t="s">
        <v>46</v>
      </c>
      <c r="E1669">
        <v>11</v>
      </c>
      <c r="F1669" t="s">
        <v>37</v>
      </c>
      <c r="G1669">
        <v>100</v>
      </c>
      <c r="H1669" t="s">
        <v>27</v>
      </c>
      <c r="I1669" t="s">
        <v>38</v>
      </c>
      <c r="J1669" t="s">
        <v>36</v>
      </c>
      <c r="K1669" t="s">
        <v>30</v>
      </c>
      <c r="L1669" t="s">
        <v>31</v>
      </c>
      <c r="M1669">
        <v>3</v>
      </c>
      <c r="N1669" t="s">
        <v>32</v>
      </c>
      <c r="O1669" t="s">
        <v>33</v>
      </c>
      <c r="P1669">
        <v>10.168200000000001</v>
      </c>
      <c r="Q1669">
        <v>337360.44189999998</v>
      </c>
      <c r="R1669">
        <v>3061949.5318999998</v>
      </c>
      <c r="S1669">
        <v>337362.91450000001</v>
      </c>
      <c r="T1669">
        <v>3061959.3949000002</v>
      </c>
      <c r="U1669">
        <v>1.0168E-2</v>
      </c>
      <c r="V1669" t="str">
        <f>VLOOKUP(C1669,'Lines LookUp'!$B$1:$C$12,2,0)</f>
        <v>KOT</v>
      </c>
      <c r="W1669" t="str">
        <f>ROUNDUP(Q1669,3)&amp;"-"&amp;ROUNDUP(R1669,3)</f>
        <v>337360.442-3061949.532</v>
      </c>
      <c r="X1669" t="str">
        <f>ROUNDUP(S1669,3)&amp;"-"&amp;ROUNDUP(T1669,3)</f>
        <v>337362.915-3061959.395</v>
      </c>
      <c r="Y1669">
        <f>VLOOKUP(W1669&amp;"-"&amp;V1669,'Buscoords Workout'!$F:$G,2,0)</f>
        <v>8266</v>
      </c>
      <c r="Z1669">
        <f>VLOOKUP(X1669&amp;"-"&amp;V1669,'Buscoords Workout'!$F:$G,2,0)</f>
        <v>8267</v>
      </c>
      <c r="AA1669" t="b">
        <f>OR(ISNA(Y1669),ISNA(Z1669))</f>
        <v>0</v>
      </c>
    </row>
    <row r="1670" spans="1:27" x14ac:dyDescent="0.25">
      <c r="A1670">
        <v>645</v>
      </c>
      <c r="B1670" t="s">
        <v>24</v>
      </c>
      <c r="C1670" t="s">
        <v>45</v>
      </c>
      <c r="D1670" t="s">
        <v>46</v>
      </c>
      <c r="E1670">
        <v>11</v>
      </c>
      <c r="F1670" t="s">
        <v>37</v>
      </c>
      <c r="G1670">
        <v>100</v>
      </c>
      <c r="H1670" t="s">
        <v>27</v>
      </c>
      <c r="I1670" t="s">
        <v>38</v>
      </c>
      <c r="J1670" t="s">
        <v>36</v>
      </c>
      <c r="K1670" t="s">
        <v>30</v>
      </c>
      <c r="L1670" t="s">
        <v>31</v>
      </c>
      <c r="M1670">
        <v>3</v>
      </c>
      <c r="N1670" t="s">
        <v>32</v>
      </c>
      <c r="O1670" t="s">
        <v>33</v>
      </c>
      <c r="P1670">
        <v>13.5021</v>
      </c>
      <c r="Q1670">
        <v>337362.91450000001</v>
      </c>
      <c r="R1670">
        <v>3061959.3949000002</v>
      </c>
      <c r="S1670">
        <v>337364.84869999997</v>
      </c>
      <c r="T1670">
        <v>3061972.7577</v>
      </c>
      <c r="U1670">
        <v>1.3502E-2</v>
      </c>
      <c r="V1670" t="str">
        <f>VLOOKUP(C1670,'Lines LookUp'!$B$1:$C$12,2,0)</f>
        <v>KOT</v>
      </c>
      <c r="W1670" t="str">
        <f>ROUNDUP(Q1670,3)&amp;"-"&amp;ROUNDUP(R1670,3)</f>
        <v>337362.915-3061959.395</v>
      </c>
      <c r="X1670" t="str">
        <f>ROUNDUP(S1670,3)&amp;"-"&amp;ROUNDUP(T1670,3)</f>
        <v>337364.849-3061972.758</v>
      </c>
      <c r="Y1670">
        <f>VLOOKUP(W1670&amp;"-"&amp;V1670,'Buscoords Workout'!$F:$G,2,0)</f>
        <v>8267</v>
      </c>
      <c r="Z1670">
        <f>VLOOKUP(X1670&amp;"-"&amp;V1670,'Buscoords Workout'!$F:$G,2,0)</f>
        <v>8268</v>
      </c>
      <c r="AA1670" t="b">
        <f>OR(ISNA(Y1670),ISNA(Z1670))</f>
        <v>0</v>
      </c>
    </row>
    <row r="1671" spans="1:27" x14ac:dyDescent="0.25">
      <c r="A1671">
        <v>646</v>
      </c>
      <c r="B1671" t="s">
        <v>24</v>
      </c>
      <c r="C1671" t="s">
        <v>45</v>
      </c>
      <c r="D1671" t="s">
        <v>46</v>
      </c>
      <c r="E1671">
        <v>11</v>
      </c>
      <c r="F1671" t="s">
        <v>37</v>
      </c>
      <c r="G1671">
        <v>100</v>
      </c>
      <c r="H1671" t="s">
        <v>27</v>
      </c>
      <c r="I1671" t="s">
        <v>38</v>
      </c>
      <c r="J1671" t="s">
        <v>36</v>
      </c>
      <c r="K1671" t="s">
        <v>30</v>
      </c>
      <c r="L1671" t="s">
        <v>31</v>
      </c>
      <c r="M1671">
        <v>3</v>
      </c>
      <c r="N1671" t="s">
        <v>32</v>
      </c>
      <c r="O1671" t="s">
        <v>33</v>
      </c>
      <c r="P1671">
        <v>5.8207199999999997</v>
      </c>
      <c r="Q1671">
        <v>337364.84869999997</v>
      </c>
      <c r="R1671">
        <v>3061972.7577</v>
      </c>
      <c r="S1671">
        <v>337364.92660000001</v>
      </c>
      <c r="T1671">
        <v>3061978.5778999999</v>
      </c>
      <c r="U1671">
        <v>5.8209999999999998E-3</v>
      </c>
      <c r="V1671" t="str">
        <f>VLOOKUP(C1671,'Lines LookUp'!$B$1:$C$12,2,0)</f>
        <v>KOT</v>
      </c>
      <c r="W1671" t="str">
        <f>ROUNDUP(Q1671,3)&amp;"-"&amp;ROUNDUP(R1671,3)</f>
        <v>337364.849-3061972.758</v>
      </c>
      <c r="X1671" t="str">
        <f>ROUNDUP(S1671,3)&amp;"-"&amp;ROUNDUP(T1671,3)</f>
        <v>337364.927-3061978.578</v>
      </c>
      <c r="Y1671">
        <f>VLOOKUP(W1671&amp;"-"&amp;V1671,'Buscoords Workout'!$F:$G,2,0)</f>
        <v>8268</v>
      </c>
      <c r="Z1671">
        <f>VLOOKUP(X1671&amp;"-"&amp;V1671,'Buscoords Workout'!$F:$G,2,0)</f>
        <v>8269</v>
      </c>
      <c r="AA1671" t="b">
        <f>OR(ISNA(Y1671),ISNA(Z1671))</f>
        <v>0</v>
      </c>
    </row>
    <row r="1672" spans="1:27" x14ac:dyDescent="0.25">
      <c r="A1672">
        <v>647</v>
      </c>
      <c r="B1672" t="s">
        <v>24</v>
      </c>
      <c r="C1672" t="s">
        <v>45</v>
      </c>
      <c r="D1672" t="s">
        <v>46</v>
      </c>
      <c r="E1672">
        <v>11</v>
      </c>
      <c r="F1672" t="s">
        <v>37</v>
      </c>
      <c r="G1672">
        <v>100</v>
      </c>
      <c r="H1672" t="s">
        <v>27</v>
      </c>
      <c r="I1672" t="s">
        <v>38</v>
      </c>
      <c r="J1672" t="s">
        <v>36</v>
      </c>
      <c r="K1672" t="s">
        <v>30</v>
      </c>
      <c r="L1672" t="s">
        <v>31</v>
      </c>
      <c r="M1672">
        <v>3</v>
      </c>
      <c r="N1672" t="s">
        <v>32</v>
      </c>
      <c r="O1672" t="s">
        <v>33</v>
      </c>
      <c r="P1672">
        <v>23.0671</v>
      </c>
      <c r="Q1672">
        <v>337364.92660000001</v>
      </c>
      <c r="R1672">
        <v>3061978.5778999999</v>
      </c>
      <c r="S1672">
        <v>337361.13439999998</v>
      </c>
      <c r="T1672">
        <v>3062001.3311000001</v>
      </c>
      <c r="U1672">
        <v>2.3067000000000001E-2</v>
      </c>
      <c r="V1672" t="str">
        <f>VLOOKUP(C1672,'Lines LookUp'!$B$1:$C$12,2,0)</f>
        <v>KOT</v>
      </c>
      <c r="W1672" t="str">
        <f>ROUNDUP(Q1672,3)&amp;"-"&amp;ROUNDUP(R1672,3)</f>
        <v>337364.927-3061978.578</v>
      </c>
      <c r="X1672" t="str">
        <f>ROUNDUP(S1672,3)&amp;"-"&amp;ROUNDUP(T1672,3)</f>
        <v>337361.135-3062001.332</v>
      </c>
      <c r="Y1672">
        <f>VLOOKUP(W1672&amp;"-"&amp;V1672,'Buscoords Workout'!$F:$G,2,0)</f>
        <v>8269</v>
      </c>
      <c r="Z1672">
        <f>VLOOKUP(X1672&amp;"-"&amp;V1672,'Buscoords Workout'!$F:$G,2,0)</f>
        <v>8270</v>
      </c>
      <c r="AA1672" t="b">
        <f>OR(ISNA(Y1672),ISNA(Z1672))</f>
        <v>0</v>
      </c>
    </row>
    <row r="1673" spans="1:27" x14ac:dyDescent="0.25">
      <c r="A1673">
        <v>648</v>
      </c>
      <c r="B1673" t="s">
        <v>24</v>
      </c>
      <c r="C1673" t="s">
        <v>45</v>
      </c>
      <c r="D1673" t="s">
        <v>46</v>
      </c>
      <c r="E1673">
        <v>11</v>
      </c>
      <c r="F1673" t="s">
        <v>37</v>
      </c>
      <c r="G1673">
        <v>100</v>
      </c>
      <c r="H1673" t="s">
        <v>27</v>
      </c>
      <c r="I1673" t="s">
        <v>38</v>
      </c>
      <c r="J1673" t="s">
        <v>36</v>
      </c>
      <c r="K1673" t="s">
        <v>30</v>
      </c>
      <c r="L1673" t="s">
        <v>31</v>
      </c>
      <c r="M1673">
        <v>3</v>
      </c>
      <c r="N1673" t="s">
        <v>32</v>
      </c>
      <c r="O1673" t="s">
        <v>33</v>
      </c>
      <c r="P1673">
        <v>27.474900000000002</v>
      </c>
      <c r="Q1673">
        <v>337361.13439999998</v>
      </c>
      <c r="R1673">
        <v>3062001.3311000001</v>
      </c>
      <c r="S1673">
        <v>337371.42330000002</v>
      </c>
      <c r="T1673">
        <v>3062026.8067000001</v>
      </c>
      <c r="U1673">
        <v>2.7474999999999999E-2</v>
      </c>
      <c r="V1673" t="str">
        <f>VLOOKUP(C1673,'Lines LookUp'!$B$1:$C$12,2,0)</f>
        <v>KOT</v>
      </c>
      <c r="W1673" t="str">
        <f>ROUNDUP(Q1673,3)&amp;"-"&amp;ROUNDUP(R1673,3)</f>
        <v>337361.135-3062001.332</v>
      </c>
      <c r="X1673" t="str">
        <f>ROUNDUP(S1673,3)&amp;"-"&amp;ROUNDUP(T1673,3)</f>
        <v>337371.424-3062026.807</v>
      </c>
      <c r="Y1673">
        <f>VLOOKUP(W1673&amp;"-"&amp;V1673,'Buscoords Workout'!$F:$G,2,0)</f>
        <v>8270</v>
      </c>
      <c r="Z1673">
        <f>VLOOKUP(X1673&amp;"-"&amp;V1673,'Buscoords Workout'!$F:$G,2,0)</f>
        <v>8271</v>
      </c>
      <c r="AA1673" t="b">
        <f>OR(ISNA(Y1673),ISNA(Z1673))</f>
        <v>0</v>
      </c>
    </row>
    <row r="1674" spans="1:27" x14ac:dyDescent="0.25">
      <c r="A1674">
        <v>649</v>
      </c>
      <c r="B1674" t="s">
        <v>24</v>
      </c>
      <c r="C1674" t="s">
        <v>45</v>
      </c>
      <c r="D1674" t="s">
        <v>46</v>
      </c>
      <c r="E1674">
        <v>11</v>
      </c>
      <c r="F1674" t="s">
        <v>37</v>
      </c>
      <c r="G1674">
        <v>100</v>
      </c>
      <c r="H1674" t="s">
        <v>27</v>
      </c>
      <c r="I1674" t="s">
        <v>38</v>
      </c>
      <c r="J1674" t="s">
        <v>36</v>
      </c>
      <c r="K1674" t="s">
        <v>30</v>
      </c>
      <c r="L1674" t="s">
        <v>31</v>
      </c>
      <c r="M1674">
        <v>3</v>
      </c>
      <c r="N1674" t="s">
        <v>32</v>
      </c>
      <c r="O1674" t="s">
        <v>33</v>
      </c>
      <c r="P1674">
        <v>26.579599999999999</v>
      </c>
      <c r="Q1674">
        <v>337371.42330000002</v>
      </c>
      <c r="R1674">
        <v>3062026.8067000001</v>
      </c>
      <c r="S1674">
        <v>337383.44410000002</v>
      </c>
      <c r="T1674">
        <v>3062050.5126999998</v>
      </c>
      <c r="U1674">
        <v>2.6579999999999999E-2</v>
      </c>
      <c r="V1674" t="str">
        <f>VLOOKUP(C1674,'Lines LookUp'!$B$1:$C$12,2,0)</f>
        <v>KOT</v>
      </c>
      <c r="W1674" t="str">
        <f>ROUNDUP(Q1674,3)&amp;"-"&amp;ROUNDUP(R1674,3)</f>
        <v>337371.424-3062026.807</v>
      </c>
      <c r="X1674" t="str">
        <f>ROUNDUP(S1674,3)&amp;"-"&amp;ROUNDUP(T1674,3)</f>
        <v>337383.445-3062050.513</v>
      </c>
      <c r="Y1674">
        <f>VLOOKUP(W1674&amp;"-"&amp;V1674,'Buscoords Workout'!$F:$G,2,0)</f>
        <v>8271</v>
      </c>
      <c r="Z1674">
        <f>VLOOKUP(X1674&amp;"-"&amp;V1674,'Buscoords Workout'!$F:$G,2,0)</f>
        <v>8272</v>
      </c>
      <c r="AA1674" t="b">
        <f>OR(ISNA(Y1674),ISNA(Z1674))</f>
        <v>0</v>
      </c>
    </row>
    <row r="1675" spans="1:27" x14ac:dyDescent="0.25">
      <c r="A1675">
        <v>650</v>
      </c>
      <c r="B1675" t="s">
        <v>24</v>
      </c>
      <c r="C1675" t="s">
        <v>45</v>
      </c>
      <c r="D1675" t="s">
        <v>46</v>
      </c>
      <c r="E1675">
        <v>11</v>
      </c>
      <c r="F1675" t="s">
        <v>37</v>
      </c>
      <c r="G1675">
        <v>100</v>
      </c>
      <c r="H1675" t="s">
        <v>27</v>
      </c>
      <c r="I1675" t="s">
        <v>38</v>
      </c>
      <c r="J1675" t="s">
        <v>36</v>
      </c>
      <c r="K1675" t="s">
        <v>30</v>
      </c>
      <c r="L1675" t="s">
        <v>31</v>
      </c>
      <c r="M1675">
        <v>3</v>
      </c>
      <c r="N1675" t="s">
        <v>32</v>
      </c>
      <c r="O1675" t="s">
        <v>33</v>
      </c>
      <c r="P1675">
        <v>13.659800000000001</v>
      </c>
      <c r="Q1675">
        <v>337383.44410000002</v>
      </c>
      <c r="R1675">
        <v>3062050.5126999998</v>
      </c>
      <c r="S1675">
        <v>337391.59139999998</v>
      </c>
      <c r="T1675">
        <v>3062061.4767999998</v>
      </c>
      <c r="U1675">
        <v>1.366E-2</v>
      </c>
      <c r="V1675" t="str">
        <f>VLOOKUP(C1675,'Lines LookUp'!$B$1:$C$12,2,0)</f>
        <v>KOT</v>
      </c>
      <c r="W1675" t="str">
        <f>ROUNDUP(Q1675,3)&amp;"-"&amp;ROUNDUP(R1675,3)</f>
        <v>337383.445-3062050.513</v>
      </c>
      <c r="X1675" t="str">
        <f>ROUNDUP(S1675,3)&amp;"-"&amp;ROUNDUP(T1675,3)</f>
        <v>337391.592-3062061.477</v>
      </c>
      <c r="Y1675">
        <f>VLOOKUP(W1675&amp;"-"&amp;V1675,'Buscoords Workout'!$F:$G,2,0)</f>
        <v>8272</v>
      </c>
      <c r="Z1675">
        <f>VLOOKUP(X1675&amp;"-"&amp;V1675,'Buscoords Workout'!$F:$G,2,0)</f>
        <v>8273</v>
      </c>
      <c r="AA1675" t="b">
        <f>OR(ISNA(Y1675),ISNA(Z1675))</f>
        <v>0</v>
      </c>
    </row>
    <row r="1676" spans="1:27" x14ac:dyDescent="0.25">
      <c r="A1676">
        <v>651</v>
      </c>
      <c r="B1676" t="s">
        <v>24</v>
      </c>
      <c r="C1676" t="s">
        <v>45</v>
      </c>
      <c r="D1676" t="s">
        <v>46</v>
      </c>
      <c r="E1676">
        <v>11</v>
      </c>
      <c r="F1676" t="s">
        <v>37</v>
      </c>
      <c r="G1676">
        <v>100</v>
      </c>
      <c r="H1676" t="s">
        <v>27</v>
      </c>
      <c r="I1676" t="s">
        <v>38</v>
      </c>
      <c r="J1676" t="s">
        <v>36</v>
      </c>
      <c r="K1676" t="s">
        <v>30</v>
      </c>
      <c r="L1676" t="s">
        <v>31</v>
      </c>
      <c r="M1676">
        <v>3</v>
      </c>
      <c r="N1676" t="s">
        <v>32</v>
      </c>
      <c r="O1676" t="s">
        <v>33</v>
      </c>
      <c r="P1676">
        <v>11.9724</v>
      </c>
      <c r="Q1676">
        <v>336812.17219999997</v>
      </c>
      <c r="R1676">
        <v>3061997.6230000001</v>
      </c>
      <c r="S1676">
        <v>336803.86379999999</v>
      </c>
      <c r="T1676">
        <v>3061989.0027000001</v>
      </c>
      <c r="U1676">
        <v>1.1972E-2</v>
      </c>
      <c r="V1676" t="str">
        <f>VLOOKUP(C1676,'Lines LookUp'!$B$1:$C$12,2,0)</f>
        <v>KOT</v>
      </c>
      <c r="W1676" t="str">
        <f>ROUNDUP(Q1676,3)&amp;"-"&amp;ROUNDUP(R1676,3)</f>
        <v>336812.173-3061997.623</v>
      </c>
      <c r="X1676" t="str">
        <f>ROUNDUP(S1676,3)&amp;"-"&amp;ROUNDUP(T1676,3)</f>
        <v>336803.864-3061989.003</v>
      </c>
      <c r="Y1676">
        <f>VLOOKUP(W1676&amp;"-"&amp;V1676,'Buscoords Workout'!$F:$G,2,0)</f>
        <v>8282</v>
      </c>
      <c r="Z1676">
        <f>VLOOKUP(X1676&amp;"-"&amp;V1676,'Buscoords Workout'!$F:$G,2,0)</f>
        <v>8283</v>
      </c>
      <c r="AA1676" t="b">
        <f>OR(ISNA(Y1676),ISNA(Z1676))</f>
        <v>0</v>
      </c>
    </row>
    <row r="1677" spans="1:27" x14ac:dyDescent="0.25">
      <c r="A1677">
        <v>652</v>
      </c>
      <c r="B1677" t="s">
        <v>24</v>
      </c>
      <c r="C1677" t="s">
        <v>45</v>
      </c>
      <c r="D1677" t="s">
        <v>46</v>
      </c>
      <c r="E1677">
        <v>11</v>
      </c>
      <c r="F1677" t="s">
        <v>37</v>
      </c>
      <c r="G1677">
        <v>100</v>
      </c>
      <c r="H1677" t="s">
        <v>27</v>
      </c>
      <c r="I1677" t="s">
        <v>38</v>
      </c>
      <c r="J1677" t="s">
        <v>36</v>
      </c>
      <c r="K1677" t="s">
        <v>30</v>
      </c>
      <c r="L1677" t="s">
        <v>31</v>
      </c>
      <c r="M1677">
        <v>3</v>
      </c>
      <c r="N1677" t="s">
        <v>32</v>
      </c>
      <c r="O1677" t="s">
        <v>33</v>
      </c>
      <c r="P1677">
        <v>18.241199999999999</v>
      </c>
      <c r="Q1677">
        <v>336803.86379999999</v>
      </c>
      <c r="R1677">
        <v>3061989.0027000001</v>
      </c>
      <c r="S1677">
        <v>336789.6654</v>
      </c>
      <c r="T1677">
        <v>3061977.5507999999</v>
      </c>
      <c r="U1677">
        <v>1.8241E-2</v>
      </c>
      <c r="V1677" t="str">
        <f>VLOOKUP(C1677,'Lines LookUp'!$B$1:$C$12,2,0)</f>
        <v>KOT</v>
      </c>
      <c r="W1677" t="str">
        <f>ROUNDUP(Q1677,3)&amp;"-"&amp;ROUNDUP(R1677,3)</f>
        <v>336803.864-3061989.003</v>
      </c>
      <c r="X1677" t="str">
        <f>ROUNDUP(S1677,3)&amp;"-"&amp;ROUNDUP(T1677,3)</f>
        <v>336789.666-3061977.551</v>
      </c>
      <c r="Y1677">
        <f>VLOOKUP(W1677&amp;"-"&amp;V1677,'Buscoords Workout'!$F:$G,2,0)</f>
        <v>8283</v>
      </c>
      <c r="Z1677">
        <f>VLOOKUP(X1677&amp;"-"&amp;V1677,'Buscoords Workout'!$F:$G,2,0)</f>
        <v>8284</v>
      </c>
      <c r="AA1677" t="b">
        <f>OR(ISNA(Y1677),ISNA(Z1677))</f>
        <v>0</v>
      </c>
    </row>
    <row r="1678" spans="1:27" x14ac:dyDescent="0.25">
      <c r="A1678">
        <v>653</v>
      </c>
      <c r="B1678" t="s">
        <v>24</v>
      </c>
      <c r="C1678" t="s">
        <v>45</v>
      </c>
      <c r="D1678" t="s">
        <v>46</v>
      </c>
      <c r="E1678">
        <v>11</v>
      </c>
      <c r="F1678" t="s">
        <v>37</v>
      </c>
      <c r="G1678">
        <v>100</v>
      </c>
      <c r="H1678" t="s">
        <v>27</v>
      </c>
      <c r="I1678" t="s">
        <v>38</v>
      </c>
      <c r="J1678" t="s">
        <v>36</v>
      </c>
      <c r="K1678" t="s">
        <v>30</v>
      </c>
      <c r="L1678" t="s">
        <v>31</v>
      </c>
      <c r="M1678">
        <v>3</v>
      </c>
      <c r="N1678" t="s">
        <v>32</v>
      </c>
      <c r="O1678" t="s">
        <v>33</v>
      </c>
      <c r="P1678">
        <v>14.894500000000001</v>
      </c>
      <c r="Q1678">
        <v>336789.6654</v>
      </c>
      <c r="R1678">
        <v>3061977.5507999999</v>
      </c>
      <c r="S1678">
        <v>336781.88740000001</v>
      </c>
      <c r="T1678">
        <v>3061964.8484999998</v>
      </c>
      <c r="U1678">
        <v>1.4893999999999999E-2</v>
      </c>
      <c r="V1678" t="str">
        <f>VLOOKUP(C1678,'Lines LookUp'!$B$1:$C$12,2,0)</f>
        <v>KOT</v>
      </c>
      <c r="W1678" t="str">
        <f>ROUNDUP(Q1678,3)&amp;"-"&amp;ROUNDUP(R1678,3)</f>
        <v>336789.666-3061977.551</v>
      </c>
      <c r="X1678" t="str">
        <f>ROUNDUP(S1678,3)&amp;"-"&amp;ROUNDUP(T1678,3)</f>
        <v>336781.888-3061964.849</v>
      </c>
      <c r="Y1678">
        <f>VLOOKUP(W1678&amp;"-"&amp;V1678,'Buscoords Workout'!$F:$G,2,0)</f>
        <v>8284</v>
      </c>
      <c r="Z1678">
        <f>VLOOKUP(X1678&amp;"-"&amp;V1678,'Buscoords Workout'!$F:$G,2,0)</f>
        <v>8285</v>
      </c>
      <c r="AA1678" t="b">
        <f>OR(ISNA(Y1678),ISNA(Z1678))</f>
        <v>0</v>
      </c>
    </row>
    <row r="1679" spans="1:27" x14ac:dyDescent="0.25">
      <c r="A1679">
        <v>654</v>
      </c>
      <c r="B1679" t="s">
        <v>24</v>
      </c>
      <c r="C1679" t="s">
        <v>45</v>
      </c>
      <c r="D1679" t="s">
        <v>46</v>
      </c>
      <c r="E1679">
        <v>11</v>
      </c>
      <c r="F1679" t="s">
        <v>37</v>
      </c>
      <c r="G1679">
        <v>100</v>
      </c>
      <c r="H1679" t="s">
        <v>27</v>
      </c>
      <c r="I1679" t="s">
        <v>38</v>
      </c>
      <c r="J1679" t="s">
        <v>36</v>
      </c>
      <c r="K1679" t="s">
        <v>30</v>
      </c>
      <c r="L1679" t="s">
        <v>31</v>
      </c>
      <c r="M1679">
        <v>3</v>
      </c>
      <c r="N1679" t="s">
        <v>32</v>
      </c>
      <c r="O1679" t="s">
        <v>33</v>
      </c>
      <c r="P1679">
        <v>22.801500000000001</v>
      </c>
      <c r="Q1679">
        <v>336781.88740000001</v>
      </c>
      <c r="R1679">
        <v>3061964.8484999998</v>
      </c>
      <c r="S1679">
        <v>336764.13939999999</v>
      </c>
      <c r="T1679">
        <v>3061950.5336000002</v>
      </c>
      <c r="U1679">
        <v>2.2800999999999998E-2</v>
      </c>
      <c r="V1679" t="str">
        <f>VLOOKUP(C1679,'Lines LookUp'!$B$1:$C$12,2,0)</f>
        <v>KOT</v>
      </c>
      <c r="W1679" t="str">
        <f>ROUNDUP(Q1679,3)&amp;"-"&amp;ROUNDUP(R1679,3)</f>
        <v>336781.888-3061964.849</v>
      </c>
      <c r="X1679" t="str">
        <f>ROUNDUP(S1679,3)&amp;"-"&amp;ROUNDUP(T1679,3)</f>
        <v>336764.14-3061950.534</v>
      </c>
      <c r="Y1679">
        <f>VLOOKUP(W1679&amp;"-"&amp;V1679,'Buscoords Workout'!$F:$G,2,0)</f>
        <v>8285</v>
      </c>
      <c r="Z1679">
        <f>VLOOKUP(X1679&amp;"-"&amp;V1679,'Buscoords Workout'!$F:$G,2,0)</f>
        <v>8286</v>
      </c>
      <c r="AA1679" t="b">
        <f>OR(ISNA(Y1679),ISNA(Z1679))</f>
        <v>0</v>
      </c>
    </row>
    <row r="1680" spans="1:27" x14ac:dyDescent="0.25">
      <c r="A1680">
        <v>655</v>
      </c>
      <c r="B1680" t="s">
        <v>24</v>
      </c>
      <c r="C1680" t="s">
        <v>45</v>
      </c>
      <c r="D1680" t="s">
        <v>46</v>
      </c>
      <c r="E1680">
        <v>11</v>
      </c>
      <c r="F1680" t="s">
        <v>37</v>
      </c>
      <c r="G1680">
        <v>100</v>
      </c>
      <c r="H1680" t="s">
        <v>27</v>
      </c>
      <c r="I1680" t="s">
        <v>38</v>
      </c>
      <c r="J1680" t="s">
        <v>36</v>
      </c>
      <c r="K1680" t="s">
        <v>30</v>
      </c>
      <c r="L1680" t="s">
        <v>31</v>
      </c>
      <c r="M1680">
        <v>3</v>
      </c>
      <c r="N1680" t="s">
        <v>32</v>
      </c>
      <c r="O1680" t="s">
        <v>33</v>
      </c>
      <c r="P1680">
        <v>26.034400000000002</v>
      </c>
      <c r="Q1680">
        <v>336764.13939999999</v>
      </c>
      <c r="R1680">
        <v>3061950.5336000002</v>
      </c>
      <c r="S1680">
        <v>336745.06569999998</v>
      </c>
      <c r="T1680">
        <v>3061968.2532000002</v>
      </c>
      <c r="U1680">
        <v>2.6034000000000002E-2</v>
      </c>
      <c r="V1680" t="str">
        <f>VLOOKUP(C1680,'Lines LookUp'!$B$1:$C$12,2,0)</f>
        <v>KOT</v>
      </c>
      <c r="W1680" t="str">
        <f>ROUNDUP(Q1680,3)&amp;"-"&amp;ROUNDUP(R1680,3)</f>
        <v>336764.14-3061950.534</v>
      </c>
      <c r="X1680" t="str">
        <f>ROUNDUP(S1680,3)&amp;"-"&amp;ROUNDUP(T1680,3)</f>
        <v>336745.066-3061968.254</v>
      </c>
      <c r="Y1680">
        <f>VLOOKUP(W1680&amp;"-"&amp;V1680,'Buscoords Workout'!$F:$G,2,0)</f>
        <v>8286</v>
      </c>
      <c r="Z1680">
        <f>VLOOKUP(X1680&amp;"-"&amp;V1680,'Buscoords Workout'!$F:$G,2,0)</f>
        <v>8287</v>
      </c>
      <c r="AA1680" t="b">
        <f>OR(ISNA(Y1680),ISNA(Z1680))</f>
        <v>0</v>
      </c>
    </row>
    <row r="1681" spans="1:27" x14ac:dyDescent="0.25">
      <c r="A1681">
        <v>656</v>
      </c>
      <c r="B1681" t="s">
        <v>24</v>
      </c>
      <c r="C1681" t="s">
        <v>45</v>
      </c>
      <c r="D1681" t="s">
        <v>46</v>
      </c>
      <c r="E1681">
        <v>11</v>
      </c>
      <c r="F1681" t="s">
        <v>37</v>
      </c>
      <c r="G1681">
        <v>100</v>
      </c>
      <c r="H1681" t="s">
        <v>27</v>
      </c>
      <c r="I1681" t="s">
        <v>38</v>
      </c>
      <c r="J1681" t="s">
        <v>36</v>
      </c>
      <c r="K1681" t="s">
        <v>30</v>
      </c>
      <c r="L1681" t="s">
        <v>31</v>
      </c>
      <c r="M1681">
        <v>3</v>
      </c>
      <c r="N1681" t="s">
        <v>32</v>
      </c>
      <c r="O1681" t="s">
        <v>33</v>
      </c>
      <c r="P1681">
        <v>26.281700000000001</v>
      </c>
      <c r="Q1681">
        <v>336745.06569999998</v>
      </c>
      <c r="R1681">
        <v>3061968.2532000002</v>
      </c>
      <c r="S1681">
        <v>336724.2133</v>
      </c>
      <c r="T1681">
        <v>3061984.2503</v>
      </c>
      <c r="U1681">
        <v>2.6282E-2</v>
      </c>
      <c r="V1681" t="str">
        <f>VLOOKUP(C1681,'Lines LookUp'!$B$1:$C$12,2,0)</f>
        <v>KOT</v>
      </c>
      <c r="W1681" t="str">
        <f>ROUNDUP(Q1681,3)&amp;"-"&amp;ROUNDUP(R1681,3)</f>
        <v>336745.066-3061968.254</v>
      </c>
      <c r="X1681" t="str">
        <f>ROUNDUP(S1681,3)&amp;"-"&amp;ROUNDUP(T1681,3)</f>
        <v>336724.214-3061984.251</v>
      </c>
      <c r="Y1681">
        <f>VLOOKUP(W1681&amp;"-"&amp;V1681,'Buscoords Workout'!$F:$G,2,0)</f>
        <v>8287</v>
      </c>
      <c r="Z1681">
        <f>VLOOKUP(X1681&amp;"-"&amp;V1681,'Buscoords Workout'!$F:$G,2,0)</f>
        <v>8288</v>
      </c>
      <c r="AA1681" t="b">
        <f>OR(ISNA(Y1681),ISNA(Z1681))</f>
        <v>0</v>
      </c>
    </row>
    <row r="1682" spans="1:27" x14ac:dyDescent="0.25">
      <c r="A1682">
        <v>657</v>
      </c>
      <c r="B1682" t="s">
        <v>24</v>
      </c>
      <c r="C1682" t="s">
        <v>45</v>
      </c>
      <c r="D1682" t="s">
        <v>46</v>
      </c>
      <c r="E1682">
        <v>11</v>
      </c>
      <c r="F1682" t="s">
        <v>37</v>
      </c>
      <c r="G1682">
        <v>100</v>
      </c>
      <c r="H1682" t="s">
        <v>27</v>
      </c>
      <c r="I1682" t="s">
        <v>38</v>
      </c>
      <c r="J1682" t="s">
        <v>36</v>
      </c>
      <c r="K1682" t="s">
        <v>30</v>
      </c>
      <c r="L1682" t="s">
        <v>31</v>
      </c>
      <c r="M1682">
        <v>3</v>
      </c>
      <c r="N1682" t="s">
        <v>32</v>
      </c>
      <c r="O1682" t="s">
        <v>33</v>
      </c>
      <c r="P1682">
        <v>11.5253</v>
      </c>
      <c r="Q1682">
        <v>336724.2133</v>
      </c>
      <c r="R1682">
        <v>3061984.2503</v>
      </c>
      <c r="S1682">
        <v>336714.34490000003</v>
      </c>
      <c r="T1682">
        <v>3061990.2039999999</v>
      </c>
      <c r="U1682">
        <v>1.1525000000000001E-2</v>
      </c>
      <c r="V1682" t="str">
        <f>VLOOKUP(C1682,'Lines LookUp'!$B$1:$C$12,2,0)</f>
        <v>KOT</v>
      </c>
      <c r="W1682" t="str">
        <f>ROUNDUP(Q1682,3)&amp;"-"&amp;ROUNDUP(R1682,3)</f>
        <v>336724.214-3061984.251</v>
      </c>
      <c r="X1682" t="str">
        <f>ROUNDUP(S1682,3)&amp;"-"&amp;ROUNDUP(T1682,3)</f>
        <v>336714.345-3061990.204</v>
      </c>
      <c r="Y1682">
        <f>VLOOKUP(W1682&amp;"-"&amp;V1682,'Buscoords Workout'!$F:$G,2,0)</f>
        <v>8288</v>
      </c>
      <c r="Z1682">
        <f>VLOOKUP(X1682&amp;"-"&amp;V1682,'Buscoords Workout'!$F:$G,2,0)</f>
        <v>8289</v>
      </c>
      <c r="AA1682" t="b">
        <f>OR(ISNA(Y1682),ISNA(Z1682))</f>
        <v>0</v>
      </c>
    </row>
    <row r="1683" spans="1:27" x14ac:dyDescent="0.25">
      <c r="A1683">
        <v>658</v>
      </c>
      <c r="B1683" t="s">
        <v>24</v>
      </c>
      <c r="C1683" t="s">
        <v>45</v>
      </c>
      <c r="D1683" t="s">
        <v>46</v>
      </c>
      <c r="E1683">
        <v>11</v>
      </c>
      <c r="F1683" t="s">
        <v>37</v>
      </c>
      <c r="G1683">
        <v>100</v>
      </c>
      <c r="H1683" t="s">
        <v>27</v>
      </c>
      <c r="I1683" t="s">
        <v>38</v>
      </c>
      <c r="J1683" t="s">
        <v>36</v>
      </c>
      <c r="K1683" t="s">
        <v>30</v>
      </c>
      <c r="L1683" t="s">
        <v>31</v>
      </c>
      <c r="M1683">
        <v>3</v>
      </c>
      <c r="N1683" t="s">
        <v>32</v>
      </c>
      <c r="O1683" t="s">
        <v>33</v>
      </c>
      <c r="P1683">
        <v>15.7593</v>
      </c>
      <c r="Q1683">
        <v>336714.34490000003</v>
      </c>
      <c r="R1683">
        <v>3061990.2039999999</v>
      </c>
      <c r="S1683">
        <v>336713.38559999998</v>
      </c>
      <c r="T1683">
        <v>3062005.9341000002</v>
      </c>
      <c r="U1683">
        <v>1.5758999999999999E-2</v>
      </c>
      <c r="V1683" t="str">
        <f>VLOOKUP(C1683,'Lines LookUp'!$B$1:$C$12,2,0)</f>
        <v>KOT</v>
      </c>
      <c r="W1683" t="str">
        <f>ROUNDUP(Q1683,3)&amp;"-"&amp;ROUNDUP(R1683,3)</f>
        <v>336714.345-3061990.204</v>
      </c>
      <c r="X1683" t="str">
        <f>ROUNDUP(S1683,3)&amp;"-"&amp;ROUNDUP(T1683,3)</f>
        <v>336713.386-3062005.935</v>
      </c>
      <c r="Y1683">
        <f>VLOOKUP(W1683&amp;"-"&amp;V1683,'Buscoords Workout'!$F:$G,2,0)</f>
        <v>8289</v>
      </c>
      <c r="Z1683">
        <f>VLOOKUP(X1683&amp;"-"&amp;V1683,'Buscoords Workout'!$F:$G,2,0)</f>
        <v>8290</v>
      </c>
      <c r="AA1683" t="b">
        <f>OR(ISNA(Y1683),ISNA(Z1683))</f>
        <v>0</v>
      </c>
    </row>
    <row r="1684" spans="1:27" x14ac:dyDescent="0.25">
      <c r="A1684">
        <v>659</v>
      </c>
      <c r="B1684" t="s">
        <v>24</v>
      </c>
      <c r="C1684" t="s">
        <v>45</v>
      </c>
      <c r="D1684" t="s">
        <v>46</v>
      </c>
      <c r="E1684">
        <v>11</v>
      </c>
      <c r="F1684" t="s">
        <v>37</v>
      </c>
      <c r="G1684">
        <v>100</v>
      </c>
      <c r="H1684" t="s">
        <v>27</v>
      </c>
      <c r="I1684" t="s">
        <v>38</v>
      </c>
      <c r="J1684" t="s">
        <v>36</v>
      </c>
      <c r="K1684" t="s">
        <v>30</v>
      </c>
      <c r="L1684" t="s">
        <v>31</v>
      </c>
      <c r="M1684">
        <v>3</v>
      </c>
      <c r="N1684" t="s">
        <v>32</v>
      </c>
      <c r="O1684" t="s">
        <v>33</v>
      </c>
      <c r="P1684">
        <v>15.4184</v>
      </c>
      <c r="Q1684">
        <v>336713.38559999998</v>
      </c>
      <c r="R1684">
        <v>3062005.9341000002</v>
      </c>
      <c r="S1684">
        <v>336701.22369999997</v>
      </c>
      <c r="T1684">
        <v>3062015.4112</v>
      </c>
      <c r="U1684">
        <v>1.5417999999999999E-2</v>
      </c>
      <c r="V1684" t="str">
        <f>VLOOKUP(C1684,'Lines LookUp'!$B$1:$C$12,2,0)</f>
        <v>KOT</v>
      </c>
      <c r="W1684" t="str">
        <f>ROUNDUP(Q1684,3)&amp;"-"&amp;ROUNDUP(R1684,3)</f>
        <v>336713.386-3062005.935</v>
      </c>
      <c r="X1684" t="str">
        <f>ROUNDUP(S1684,3)&amp;"-"&amp;ROUNDUP(T1684,3)</f>
        <v>336701.224-3062015.412</v>
      </c>
      <c r="Y1684">
        <f>VLOOKUP(W1684&amp;"-"&amp;V1684,'Buscoords Workout'!$F:$G,2,0)</f>
        <v>8290</v>
      </c>
      <c r="Z1684">
        <f>VLOOKUP(X1684&amp;"-"&amp;V1684,'Buscoords Workout'!$F:$G,2,0)</f>
        <v>8291</v>
      </c>
      <c r="AA1684" t="b">
        <f>OR(ISNA(Y1684),ISNA(Z1684))</f>
        <v>0</v>
      </c>
    </row>
    <row r="1685" spans="1:27" x14ac:dyDescent="0.25">
      <c r="A1685">
        <v>660</v>
      </c>
      <c r="B1685" t="s">
        <v>24</v>
      </c>
      <c r="C1685" t="s">
        <v>45</v>
      </c>
      <c r="D1685" t="s">
        <v>46</v>
      </c>
      <c r="E1685">
        <v>11</v>
      </c>
      <c r="F1685" t="s">
        <v>37</v>
      </c>
      <c r="G1685">
        <v>100</v>
      </c>
      <c r="H1685" t="s">
        <v>27</v>
      </c>
      <c r="I1685" t="s">
        <v>38</v>
      </c>
      <c r="J1685" t="s">
        <v>36</v>
      </c>
      <c r="K1685" t="s">
        <v>30</v>
      </c>
      <c r="L1685" t="s">
        <v>31</v>
      </c>
      <c r="M1685">
        <v>3</v>
      </c>
      <c r="N1685" t="s">
        <v>32</v>
      </c>
      <c r="O1685" t="s">
        <v>33</v>
      </c>
      <c r="P1685">
        <v>18.799299999999999</v>
      </c>
      <c r="Q1685">
        <v>336701.22369999997</v>
      </c>
      <c r="R1685">
        <v>3062015.4112</v>
      </c>
      <c r="S1685">
        <v>336686.47399999999</v>
      </c>
      <c r="T1685">
        <v>3062027.0671000001</v>
      </c>
      <c r="U1685">
        <v>1.8799E-2</v>
      </c>
      <c r="V1685" t="str">
        <f>VLOOKUP(C1685,'Lines LookUp'!$B$1:$C$12,2,0)</f>
        <v>KOT</v>
      </c>
      <c r="W1685" t="str">
        <f>ROUNDUP(Q1685,3)&amp;"-"&amp;ROUNDUP(R1685,3)</f>
        <v>336701.224-3062015.412</v>
      </c>
      <c r="X1685" t="str">
        <f>ROUNDUP(S1685,3)&amp;"-"&amp;ROUNDUP(T1685,3)</f>
        <v>336686.474-3062027.068</v>
      </c>
      <c r="Y1685">
        <f>VLOOKUP(W1685&amp;"-"&amp;V1685,'Buscoords Workout'!$F:$G,2,0)</f>
        <v>8291</v>
      </c>
      <c r="Z1685">
        <f>VLOOKUP(X1685&amp;"-"&amp;V1685,'Buscoords Workout'!$F:$G,2,0)</f>
        <v>8296</v>
      </c>
      <c r="AA1685" t="b">
        <f>OR(ISNA(Y1685),ISNA(Z1685))</f>
        <v>0</v>
      </c>
    </row>
    <row r="1686" spans="1:27" x14ac:dyDescent="0.25">
      <c r="A1686">
        <v>661</v>
      </c>
      <c r="B1686" t="s">
        <v>24</v>
      </c>
      <c r="C1686" t="s">
        <v>45</v>
      </c>
      <c r="D1686" t="s">
        <v>46</v>
      </c>
      <c r="E1686">
        <v>11</v>
      </c>
      <c r="F1686" t="s">
        <v>37</v>
      </c>
      <c r="G1686">
        <v>100</v>
      </c>
      <c r="H1686" t="s">
        <v>27</v>
      </c>
      <c r="I1686" t="s">
        <v>38</v>
      </c>
      <c r="J1686" t="s">
        <v>36</v>
      </c>
      <c r="K1686" t="s">
        <v>30</v>
      </c>
      <c r="L1686" t="s">
        <v>31</v>
      </c>
      <c r="M1686">
        <v>3</v>
      </c>
      <c r="N1686" t="s">
        <v>32</v>
      </c>
      <c r="O1686" t="s">
        <v>33</v>
      </c>
      <c r="P1686">
        <v>13.674099999999999</v>
      </c>
      <c r="Q1686">
        <v>336686.47399999999</v>
      </c>
      <c r="R1686">
        <v>3062027.0671000001</v>
      </c>
      <c r="S1686">
        <v>336675.74550000002</v>
      </c>
      <c r="T1686">
        <v>3062035.5452999999</v>
      </c>
      <c r="U1686">
        <v>1.3674E-2</v>
      </c>
      <c r="V1686" t="str">
        <f>VLOOKUP(C1686,'Lines LookUp'!$B$1:$C$12,2,0)</f>
        <v>KOT</v>
      </c>
      <c r="W1686" t="str">
        <f>ROUNDUP(Q1686,3)&amp;"-"&amp;ROUNDUP(R1686,3)</f>
        <v>336686.474-3062027.068</v>
      </c>
      <c r="X1686" t="str">
        <f>ROUNDUP(S1686,3)&amp;"-"&amp;ROUNDUP(T1686,3)</f>
        <v>336675.746-3062035.546</v>
      </c>
      <c r="Y1686">
        <f>VLOOKUP(W1686&amp;"-"&amp;V1686,'Buscoords Workout'!$F:$G,2,0)</f>
        <v>8296</v>
      </c>
      <c r="Z1686">
        <f>VLOOKUP(X1686&amp;"-"&amp;V1686,'Buscoords Workout'!$F:$G,2,0)</f>
        <v>8194</v>
      </c>
      <c r="AA1686" t="b">
        <f>OR(ISNA(Y1686),ISNA(Z1686))</f>
        <v>0</v>
      </c>
    </row>
    <row r="1687" spans="1:27" x14ac:dyDescent="0.25">
      <c r="A1687">
        <v>662</v>
      </c>
      <c r="B1687" t="s">
        <v>24</v>
      </c>
      <c r="C1687" t="s">
        <v>45</v>
      </c>
      <c r="D1687" t="s">
        <v>46</v>
      </c>
      <c r="E1687">
        <v>11</v>
      </c>
      <c r="F1687" t="s">
        <v>37</v>
      </c>
      <c r="G1687">
        <v>100</v>
      </c>
      <c r="H1687" t="s">
        <v>27</v>
      </c>
      <c r="I1687" t="s">
        <v>38</v>
      </c>
      <c r="J1687" t="s">
        <v>36</v>
      </c>
      <c r="K1687" t="s">
        <v>30</v>
      </c>
      <c r="L1687" t="s">
        <v>31</v>
      </c>
      <c r="M1687">
        <v>3</v>
      </c>
      <c r="N1687" t="s">
        <v>32</v>
      </c>
      <c r="O1687" t="s">
        <v>33</v>
      </c>
      <c r="P1687">
        <v>37.1539</v>
      </c>
      <c r="Q1687">
        <v>336675.74550000002</v>
      </c>
      <c r="R1687">
        <v>3062035.5452999999</v>
      </c>
      <c r="S1687">
        <v>336649.1753</v>
      </c>
      <c r="T1687">
        <v>3062061.5151999998</v>
      </c>
      <c r="U1687">
        <v>3.7154E-2</v>
      </c>
      <c r="V1687" t="str">
        <f>VLOOKUP(C1687,'Lines LookUp'!$B$1:$C$12,2,0)</f>
        <v>KOT</v>
      </c>
      <c r="W1687" t="str">
        <f>ROUNDUP(Q1687,3)&amp;"-"&amp;ROUNDUP(R1687,3)</f>
        <v>336675.746-3062035.546</v>
      </c>
      <c r="X1687" t="str">
        <f>ROUNDUP(S1687,3)&amp;"-"&amp;ROUNDUP(T1687,3)</f>
        <v>336649.176-3062061.516</v>
      </c>
      <c r="Y1687">
        <f>VLOOKUP(W1687&amp;"-"&amp;V1687,'Buscoords Workout'!$F:$G,2,0)</f>
        <v>8194</v>
      </c>
      <c r="Z1687">
        <f>VLOOKUP(X1687&amp;"-"&amp;V1687,'Buscoords Workout'!$F:$G,2,0)</f>
        <v>8195</v>
      </c>
      <c r="AA1687" t="b">
        <f>OR(ISNA(Y1687),ISNA(Z1687))</f>
        <v>0</v>
      </c>
    </row>
    <row r="1688" spans="1:27" x14ac:dyDescent="0.25">
      <c r="A1688">
        <v>663</v>
      </c>
      <c r="B1688" t="s">
        <v>24</v>
      </c>
      <c r="C1688" t="s">
        <v>45</v>
      </c>
      <c r="D1688" t="s">
        <v>46</v>
      </c>
      <c r="E1688">
        <v>11</v>
      </c>
      <c r="F1688" t="s">
        <v>37</v>
      </c>
      <c r="G1688">
        <v>100</v>
      </c>
      <c r="H1688" t="s">
        <v>27</v>
      </c>
      <c r="I1688" t="s">
        <v>38</v>
      </c>
      <c r="J1688" t="s">
        <v>36</v>
      </c>
      <c r="K1688" t="s">
        <v>30</v>
      </c>
      <c r="L1688" t="s">
        <v>31</v>
      </c>
      <c r="M1688">
        <v>3</v>
      </c>
      <c r="N1688" t="s">
        <v>32</v>
      </c>
      <c r="O1688" t="s">
        <v>33</v>
      </c>
      <c r="P1688">
        <v>29.3047</v>
      </c>
      <c r="Q1688">
        <v>336649.1753</v>
      </c>
      <c r="R1688">
        <v>3062061.5151999998</v>
      </c>
      <c r="S1688">
        <v>336628.38569999998</v>
      </c>
      <c r="T1688">
        <v>3062082.1685000001</v>
      </c>
      <c r="U1688">
        <v>2.9305000000000001E-2</v>
      </c>
      <c r="V1688" t="str">
        <f>VLOOKUP(C1688,'Lines LookUp'!$B$1:$C$12,2,0)</f>
        <v>KOT</v>
      </c>
      <c r="W1688" t="str">
        <f>ROUNDUP(Q1688,3)&amp;"-"&amp;ROUNDUP(R1688,3)</f>
        <v>336649.176-3062061.516</v>
      </c>
      <c r="X1688" t="str">
        <f>ROUNDUP(S1688,3)&amp;"-"&amp;ROUNDUP(T1688,3)</f>
        <v>336628.386-3062082.169</v>
      </c>
      <c r="Y1688">
        <f>VLOOKUP(W1688&amp;"-"&amp;V1688,'Buscoords Workout'!$F:$G,2,0)</f>
        <v>8195</v>
      </c>
      <c r="Z1688">
        <f>VLOOKUP(X1688&amp;"-"&amp;V1688,'Buscoords Workout'!$F:$G,2,0)</f>
        <v>8196</v>
      </c>
      <c r="AA1688" t="b">
        <f>OR(ISNA(Y1688),ISNA(Z1688))</f>
        <v>0</v>
      </c>
    </row>
    <row r="1689" spans="1:27" x14ac:dyDescent="0.25">
      <c r="A1689">
        <v>664</v>
      </c>
      <c r="B1689" t="s">
        <v>24</v>
      </c>
      <c r="C1689" t="s">
        <v>45</v>
      </c>
      <c r="D1689" t="s">
        <v>46</v>
      </c>
      <c r="E1689">
        <v>11</v>
      </c>
      <c r="F1689" t="s">
        <v>37</v>
      </c>
      <c r="G1689">
        <v>100</v>
      </c>
      <c r="H1689" t="s">
        <v>27</v>
      </c>
      <c r="I1689" t="s">
        <v>38</v>
      </c>
      <c r="J1689" t="s">
        <v>36</v>
      </c>
      <c r="K1689" t="s">
        <v>30</v>
      </c>
      <c r="L1689" t="s">
        <v>31</v>
      </c>
      <c r="M1689">
        <v>3</v>
      </c>
      <c r="N1689" t="s">
        <v>32</v>
      </c>
      <c r="O1689" t="s">
        <v>33</v>
      </c>
      <c r="P1689">
        <v>29.828199999999999</v>
      </c>
      <c r="Q1689">
        <v>336628.38569999998</v>
      </c>
      <c r="R1689">
        <v>3062082.1685000001</v>
      </c>
      <c r="S1689">
        <v>336605.82530000003</v>
      </c>
      <c r="T1689">
        <v>3062101.6812999998</v>
      </c>
      <c r="U1689">
        <v>2.9828E-2</v>
      </c>
      <c r="V1689" t="str">
        <f>VLOOKUP(C1689,'Lines LookUp'!$B$1:$C$12,2,0)</f>
        <v>KOT</v>
      </c>
      <c r="W1689" t="str">
        <f>ROUNDUP(Q1689,3)&amp;"-"&amp;ROUNDUP(R1689,3)</f>
        <v>336628.386-3062082.169</v>
      </c>
      <c r="X1689" t="str">
        <f>ROUNDUP(S1689,3)&amp;"-"&amp;ROUNDUP(T1689,3)</f>
        <v>336605.826-3062101.682</v>
      </c>
      <c r="Y1689">
        <f>VLOOKUP(W1689&amp;"-"&amp;V1689,'Buscoords Workout'!$F:$G,2,0)</f>
        <v>8196</v>
      </c>
      <c r="Z1689">
        <f>VLOOKUP(X1689&amp;"-"&amp;V1689,'Buscoords Workout'!$F:$G,2,0)</f>
        <v>8197</v>
      </c>
      <c r="AA1689" t="b">
        <f>OR(ISNA(Y1689),ISNA(Z1689))</f>
        <v>0</v>
      </c>
    </row>
    <row r="1690" spans="1:27" x14ac:dyDescent="0.25">
      <c r="A1690">
        <v>665</v>
      </c>
      <c r="B1690" t="s">
        <v>24</v>
      </c>
      <c r="C1690" t="s">
        <v>45</v>
      </c>
      <c r="D1690" t="s">
        <v>46</v>
      </c>
      <c r="E1690">
        <v>11</v>
      </c>
      <c r="F1690" t="s">
        <v>37</v>
      </c>
      <c r="G1690">
        <v>100</v>
      </c>
      <c r="H1690" t="s">
        <v>27</v>
      </c>
      <c r="I1690" t="s">
        <v>38</v>
      </c>
      <c r="J1690" t="s">
        <v>36</v>
      </c>
      <c r="K1690" t="s">
        <v>30</v>
      </c>
      <c r="L1690" t="s">
        <v>31</v>
      </c>
      <c r="M1690">
        <v>3</v>
      </c>
      <c r="N1690" t="s">
        <v>32</v>
      </c>
      <c r="O1690" t="s">
        <v>33</v>
      </c>
      <c r="P1690">
        <v>19.767099999999999</v>
      </c>
      <c r="Q1690">
        <v>336605.82530000003</v>
      </c>
      <c r="R1690">
        <v>3062101.6812999998</v>
      </c>
      <c r="S1690">
        <v>336589.59149999998</v>
      </c>
      <c r="T1690">
        <v>3062112.9596000002</v>
      </c>
      <c r="U1690">
        <v>1.9767E-2</v>
      </c>
      <c r="V1690" t="str">
        <f>VLOOKUP(C1690,'Lines LookUp'!$B$1:$C$12,2,0)</f>
        <v>KOT</v>
      </c>
      <c r="W1690" t="str">
        <f>ROUNDUP(Q1690,3)&amp;"-"&amp;ROUNDUP(R1690,3)</f>
        <v>336605.826-3062101.682</v>
      </c>
      <c r="X1690" t="str">
        <f>ROUNDUP(S1690,3)&amp;"-"&amp;ROUNDUP(T1690,3)</f>
        <v>336589.592-3062112.96</v>
      </c>
      <c r="Y1690">
        <f>VLOOKUP(W1690&amp;"-"&amp;V1690,'Buscoords Workout'!$F:$G,2,0)</f>
        <v>8197</v>
      </c>
      <c r="Z1690">
        <f>VLOOKUP(X1690&amp;"-"&amp;V1690,'Buscoords Workout'!$F:$G,2,0)</f>
        <v>8198</v>
      </c>
      <c r="AA1690" t="b">
        <f>OR(ISNA(Y1690),ISNA(Z1690))</f>
        <v>0</v>
      </c>
    </row>
    <row r="1691" spans="1:27" x14ac:dyDescent="0.25">
      <c r="A1691">
        <v>666</v>
      </c>
      <c r="B1691" t="s">
        <v>24</v>
      </c>
      <c r="C1691" t="s">
        <v>45</v>
      </c>
      <c r="D1691" t="s">
        <v>46</v>
      </c>
      <c r="E1691">
        <v>11</v>
      </c>
      <c r="F1691" t="s">
        <v>37</v>
      </c>
      <c r="G1691">
        <v>100</v>
      </c>
      <c r="H1691" t="s">
        <v>27</v>
      </c>
      <c r="I1691" t="s">
        <v>38</v>
      </c>
      <c r="J1691" t="s">
        <v>36</v>
      </c>
      <c r="K1691" t="s">
        <v>30</v>
      </c>
      <c r="L1691" t="s">
        <v>31</v>
      </c>
      <c r="M1691">
        <v>3</v>
      </c>
      <c r="N1691" t="s">
        <v>32</v>
      </c>
      <c r="O1691" t="s">
        <v>33</v>
      </c>
      <c r="P1691">
        <v>19.820900000000002</v>
      </c>
      <c r="Q1691">
        <v>336589.59149999998</v>
      </c>
      <c r="R1691">
        <v>3062112.9596000002</v>
      </c>
      <c r="S1691">
        <v>336576.33</v>
      </c>
      <c r="T1691">
        <v>3062127.6905999999</v>
      </c>
      <c r="U1691">
        <v>1.9820999999999998E-2</v>
      </c>
      <c r="V1691" t="str">
        <f>VLOOKUP(C1691,'Lines LookUp'!$B$1:$C$12,2,0)</f>
        <v>KOT</v>
      </c>
      <c r="W1691" t="str">
        <f>ROUNDUP(Q1691,3)&amp;"-"&amp;ROUNDUP(R1691,3)</f>
        <v>336589.592-3062112.96</v>
      </c>
      <c r="X1691" t="str">
        <f>ROUNDUP(S1691,3)&amp;"-"&amp;ROUNDUP(T1691,3)</f>
        <v>336576.33-3062127.691</v>
      </c>
      <c r="Y1691">
        <f>VLOOKUP(W1691&amp;"-"&amp;V1691,'Buscoords Workout'!$F:$G,2,0)</f>
        <v>8198</v>
      </c>
      <c r="Z1691">
        <f>VLOOKUP(X1691&amp;"-"&amp;V1691,'Buscoords Workout'!$F:$G,2,0)</f>
        <v>8199</v>
      </c>
      <c r="AA1691" t="b">
        <f>OR(ISNA(Y1691),ISNA(Z1691))</f>
        <v>0</v>
      </c>
    </row>
    <row r="1692" spans="1:27" x14ac:dyDescent="0.25">
      <c r="A1692">
        <v>667</v>
      </c>
      <c r="B1692" t="s">
        <v>24</v>
      </c>
      <c r="C1692" t="s">
        <v>45</v>
      </c>
      <c r="D1692" t="s">
        <v>46</v>
      </c>
      <c r="E1692">
        <v>11</v>
      </c>
      <c r="F1692" t="s">
        <v>37</v>
      </c>
      <c r="G1692">
        <v>100</v>
      </c>
      <c r="H1692" t="s">
        <v>27</v>
      </c>
      <c r="I1692" t="s">
        <v>38</v>
      </c>
      <c r="J1692" t="s">
        <v>36</v>
      </c>
      <c r="K1692" t="s">
        <v>30</v>
      </c>
      <c r="L1692" t="s">
        <v>31</v>
      </c>
      <c r="M1692">
        <v>3</v>
      </c>
      <c r="N1692" t="s">
        <v>32</v>
      </c>
      <c r="O1692" t="s">
        <v>33</v>
      </c>
      <c r="P1692">
        <v>21.398</v>
      </c>
      <c r="Q1692">
        <v>336686.47399999999</v>
      </c>
      <c r="R1692">
        <v>3062027.0671000001</v>
      </c>
      <c r="S1692">
        <v>336701.00589999999</v>
      </c>
      <c r="T1692">
        <v>3062042.7736999998</v>
      </c>
      <c r="U1692">
        <v>2.1398E-2</v>
      </c>
      <c r="V1692" t="str">
        <f>VLOOKUP(C1692,'Lines LookUp'!$B$1:$C$12,2,0)</f>
        <v>KOT</v>
      </c>
      <c r="W1692" t="str">
        <f>ROUNDUP(Q1692,3)&amp;"-"&amp;ROUNDUP(R1692,3)</f>
        <v>336686.474-3062027.068</v>
      </c>
      <c r="X1692" t="str">
        <f>ROUNDUP(S1692,3)&amp;"-"&amp;ROUNDUP(T1692,3)</f>
        <v>336701.006-3062042.774</v>
      </c>
      <c r="Y1692">
        <f>VLOOKUP(W1692&amp;"-"&amp;V1692,'Buscoords Workout'!$F:$G,2,0)</f>
        <v>8296</v>
      </c>
      <c r="Z1692">
        <f>VLOOKUP(X1692&amp;"-"&amp;V1692,'Buscoords Workout'!$F:$G,2,0)</f>
        <v>8297</v>
      </c>
      <c r="AA1692" t="b">
        <f>OR(ISNA(Y1692),ISNA(Z1692))</f>
        <v>0</v>
      </c>
    </row>
    <row r="1693" spans="1:27" x14ac:dyDescent="0.25">
      <c r="A1693">
        <v>668</v>
      </c>
      <c r="B1693" t="s">
        <v>24</v>
      </c>
      <c r="C1693" t="s">
        <v>45</v>
      </c>
      <c r="D1693" t="s">
        <v>46</v>
      </c>
      <c r="E1693">
        <v>11</v>
      </c>
      <c r="F1693" t="s">
        <v>37</v>
      </c>
      <c r="G1693">
        <v>100</v>
      </c>
      <c r="H1693" t="s">
        <v>27</v>
      </c>
      <c r="I1693" t="s">
        <v>38</v>
      </c>
      <c r="J1693" t="s">
        <v>36</v>
      </c>
      <c r="K1693" t="s">
        <v>30</v>
      </c>
      <c r="L1693" t="s">
        <v>31</v>
      </c>
      <c r="M1693">
        <v>3</v>
      </c>
      <c r="N1693" t="s">
        <v>32</v>
      </c>
      <c r="O1693" t="s">
        <v>33</v>
      </c>
      <c r="P1693">
        <v>9.2190799999999999</v>
      </c>
      <c r="Q1693">
        <v>336701.00589999999</v>
      </c>
      <c r="R1693">
        <v>3062042.7736999998</v>
      </c>
      <c r="S1693">
        <v>336706.37329999998</v>
      </c>
      <c r="T1693">
        <v>3062050.2692</v>
      </c>
      <c r="U1693">
        <v>9.2189999999999998E-3</v>
      </c>
      <c r="V1693" t="str">
        <f>VLOOKUP(C1693,'Lines LookUp'!$B$1:$C$12,2,0)</f>
        <v>KOT</v>
      </c>
      <c r="W1693" t="str">
        <f>ROUNDUP(Q1693,3)&amp;"-"&amp;ROUNDUP(R1693,3)</f>
        <v>336701.006-3062042.774</v>
      </c>
      <c r="X1693" t="str">
        <f>ROUNDUP(S1693,3)&amp;"-"&amp;ROUNDUP(T1693,3)</f>
        <v>336706.374-3062050.27</v>
      </c>
      <c r="Y1693">
        <f>VLOOKUP(W1693&amp;"-"&amp;V1693,'Buscoords Workout'!$F:$G,2,0)</f>
        <v>8297</v>
      </c>
      <c r="Z1693">
        <f>VLOOKUP(X1693&amp;"-"&amp;V1693,'Buscoords Workout'!$F:$G,2,0)</f>
        <v>8298</v>
      </c>
      <c r="AA1693" t="b">
        <f>OR(ISNA(Y1693),ISNA(Z1693))</f>
        <v>0</v>
      </c>
    </row>
    <row r="1694" spans="1:27" x14ac:dyDescent="0.25">
      <c r="A1694">
        <v>669</v>
      </c>
      <c r="B1694" t="s">
        <v>24</v>
      </c>
      <c r="C1694" t="s">
        <v>45</v>
      </c>
      <c r="D1694" t="s">
        <v>46</v>
      </c>
      <c r="E1694">
        <v>11</v>
      </c>
      <c r="F1694" t="s">
        <v>37</v>
      </c>
      <c r="G1694">
        <v>100</v>
      </c>
      <c r="H1694" t="s">
        <v>27</v>
      </c>
      <c r="I1694" t="s">
        <v>38</v>
      </c>
      <c r="J1694" t="s">
        <v>36</v>
      </c>
      <c r="K1694" t="s">
        <v>30</v>
      </c>
      <c r="L1694" t="s">
        <v>31</v>
      </c>
      <c r="M1694">
        <v>3</v>
      </c>
      <c r="N1694" t="s">
        <v>32</v>
      </c>
      <c r="O1694" t="s">
        <v>33</v>
      </c>
      <c r="P1694">
        <v>8.6779899999999994</v>
      </c>
      <c r="Q1694">
        <v>336706.37329999998</v>
      </c>
      <c r="R1694">
        <v>3062050.2692</v>
      </c>
      <c r="S1694">
        <v>336712.8873</v>
      </c>
      <c r="T1694">
        <v>3062056.0029000002</v>
      </c>
      <c r="U1694">
        <v>8.6779999999999999E-3</v>
      </c>
      <c r="V1694" t="str">
        <f>VLOOKUP(C1694,'Lines LookUp'!$B$1:$C$12,2,0)</f>
        <v>KOT</v>
      </c>
      <c r="W1694" t="str">
        <f>ROUNDUP(Q1694,3)&amp;"-"&amp;ROUNDUP(R1694,3)</f>
        <v>336706.374-3062050.27</v>
      </c>
      <c r="X1694" t="str">
        <f>ROUNDUP(S1694,3)&amp;"-"&amp;ROUNDUP(T1694,3)</f>
        <v>336712.888-3062056.003</v>
      </c>
      <c r="Y1694">
        <f>VLOOKUP(W1694&amp;"-"&amp;V1694,'Buscoords Workout'!$F:$G,2,0)</f>
        <v>8298</v>
      </c>
      <c r="Z1694">
        <f>VLOOKUP(X1694&amp;"-"&amp;V1694,'Buscoords Workout'!$F:$G,2,0)</f>
        <v>8299</v>
      </c>
      <c r="AA1694" t="b">
        <f>OR(ISNA(Y1694),ISNA(Z1694))</f>
        <v>0</v>
      </c>
    </row>
    <row r="1695" spans="1:27" x14ac:dyDescent="0.25">
      <c r="A1695">
        <v>670</v>
      </c>
      <c r="B1695" t="s">
        <v>24</v>
      </c>
      <c r="C1695" t="s">
        <v>45</v>
      </c>
      <c r="D1695" t="s">
        <v>46</v>
      </c>
      <c r="E1695">
        <v>11</v>
      </c>
      <c r="F1695" t="s">
        <v>37</v>
      </c>
      <c r="G1695">
        <v>100</v>
      </c>
      <c r="H1695" t="s">
        <v>27</v>
      </c>
      <c r="I1695" t="s">
        <v>38</v>
      </c>
      <c r="J1695" t="s">
        <v>36</v>
      </c>
      <c r="K1695" t="s">
        <v>30</v>
      </c>
      <c r="L1695" t="s">
        <v>31</v>
      </c>
      <c r="M1695">
        <v>3</v>
      </c>
      <c r="N1695" t="s">
        <v>32</v>
      </c>
      <c r="O1695" t="s">
        <v>33</v>
      </c>
      <c r="P1695">
        <v>11.5799</v>
      </c>
      <c r="Q1695">
        <v>336712.8873</v>
      </c>
      <c r="R1695">
        <v>3062056.0029000002</v>
      </c>
      <c r="S1695">
        <v>336720.61070000002</v>
      </c>
      <c r="T1695">
        <v>3062064.6309000002</v>
      </c>
      <c r="U1695">
        <v>1.158E-2</v>
      </c>
      <c r="V1695" t="str">
        <f>VLOOKUP(C1695,'Lines LookUp'!$B$1:$C$12,2,0)</f>
        <v>KOT</v>
      </c>
      <c r="W1695" t="str">
        <f>ROUNDUP(Q1695,3)&amp;"-"&amp;ROUNDUP(R1695,3)</f>
        <v>336712.888-3062056.003</v>
      </c>
      <c r="X1695" t="str">
        <f>ROUNDUP(S1695,3)&amp;"-"&amp;ROUNDUP(T1695,3)</f>
        <v>336720.611-3062064.631</v>
      </c>
      <c r="Y1695">
        <f>VLOOKUP(W1695&amp;"-"&amp;V1695,'Buscoords Workout'!$F:$G,2,0)</f>
        <v>8299</v>
      </c>
      <c r="Z1695">
        <f>VLOOKUP(X1695&amp;"-"&amp;V1695,'Buscoords Workout'!$F:$G,2,0)</f>
        <v>8300</v>
      </c>
      <c r="AA1695" t="b">
        <f>OR(ISNA(Y1695),ISNA(Z1695))</f>
        <v>0</v>
      </c>
    </row>
    <row r="1696" spans="1:27" x14ac:dyDescent="0.25">
      <c r="A1696">
        <v>671</v>
      </c>
      <c r="B1696" t="s">
        <v>24</v>
      </c>
      <c r="C1696" t="s">
        <v>45</v>
      </c>
      <c r="D1696" t="s">
        <v>46</v>
      </c>
      <c r="E1696">
        <v>11</v>
      </c>
      <c r="F1696" t="s">
        <v>37</v>
      </c>
      <c r="G1696">
        <v>100</v>
      </c>
      <c r="H1696" t="s">
        <v>27</v>
      </c>
      <c r="I1696" t="s">
        <v>38</v>
      </c>
      <c r="J1696" t="s">
        <v>36</v>
      </c>
      <c r="K1696" t="s">
        <v>30</v>
      </c>
      <c r="L1696" t="s">
        <v>31</v>
      </c>
      <c r="M1696">
        <v>3</v>
      </c>
      <c r="N1696" t="s">
        <v>32</v>
      </c>
      <c r="O1696" t="s">
        <v>33</v>
      </c>
      <c r="P1696">
        <v>6.0002300000000002</v>
      </c>
      <c r="Q1696">
        <v>336720.61070000002</v>
      </c>
      <c r="R1696">
        <v>3062064.6309000002</v>
      </c>
      <c r="S1696">
        <v>336723.60639999999</v>
      </c>
      <c r="T1696">
        <v>3062069.8297999999</v>
      </c>
      <c r="U1696">
        <v>6.0000000000000001E-3</v>
      </c>
      <c r="V1696" t="str">
        <f>VLOOKUP(C1696,'Lines LookUp'!$B$1:$C$12,2,0)</f>
        <v>KOT</v>
      </c>
      <c r="W1696" t="str">
        <f>ROUNDUP(Q1696,3)&amp;"-"&amp;ROUNDUP(R1696,3)</f>
        <v>336720.611-3062064.631</v>
      </c>
      <c r="X1696" t="str">
        <f>ROUNDUP(S1696,3)&amp;"-"&amp;ROUNDUP(T1696,3)</f>
        <v>336723.607-3062069.83</v>
      </c>
      <c r="Y1696">
        <f>VLOOKUP(W1696&amp;"-"&amp;V1696,'Buscoords Workout'!$F:$G,2,0)</f>
        <v>8300</v>
      </c>
      <c r="Z1696">
        <f>VLOOKUP(X1696&amp;"-"&amp;V1696,'Buscoords Workout'!$F:$G,2,0)</f>
        <v>8301</v>
      </c>
      <c r="AA1696" t="b">
        <f>OR(ISNA(Y1696),ISNA(Z1696))</f>
        <v>0</v>
      </c>
    </row>
    <row r="1697" spans="1:27" x14ac:dyDescent="0.25">
      <c r="A1697">
        <v>672</v>
      </c>
      <c r="B1697" t="s">
        <v>24</v>
      </c>
      <c r="C1697" t="s">
        <v>45</v>
      </c>
      <c r="D1697" t="s">
        <v>46</v>
      </c>
      <c r="E1697">
        <v>11</v>
      </c>
      <c r="F1697" t="s">
        <v>37</v>
      </c>
      <c r="G1697">
        <v>100</v>
      </c>
      <c r="H1697" t="s">
        <v>27</v>
      </c>
      <c r="I1697" t="s">
        <v>38</v>
      </c>
      <c r="J1697" t="s">
        <v>36</v>
      </c>
      <c r="K1697" t="s">
        <v>30</v>
      </c>
      <c r="L1697" t="s">
        <v>31</v>
      </c>
      <c r="M1697">
        <v>3</v>
      </c>
      <c r="N1697" t="s">
        <v>32</v>
      </c>
      <c r="O1697" t="s">
        <v>33</v>
      </c>
      <c r="P1697">
        <v>3.3013400000000002</v>
      </c>
      <c r="Q1697">
        <v>336723.60639999999</v>
      </c>
      <c r="R1697">
        <v>3062069.8297999999</v>
      </c>
      <c r="S1697">
        <v>336725.978</v>
      </c>
      <c r="T1697">
        <v>3062072.1264</v>
      </c>
      <c r="U1697">
        <v>3.3010000000000001E-3</v>
      </c>
      <c r="V1697" t="str">
        <f>VLOOKUP(C1697,'Lines LookUp'!$B$1:$C$12,2,0)</f>
        <v>KOT</v>
      </c>
      <c r="W1697" t="str">
        <f>ROUNDUP(Q1697,3)&amp;"-"&amp;ROUNDUP(R1697,3)</f>
        <v>336723.607-3062069.83</v>
      </c>
      <c r="X1697" t="str">
        <f>ROUNDUP(S1697,3)&amp;"-"&amp;ROUNDUP(T1697,3)</f>
        <v>336725.978-3062072.127</v>
      </c>
      <c r="Y1697">
        <f>VLOOKUP(W1697&amp;"-"&amp;V1697,'Buscoords Workout'!$F:$G,2,0)</f>
        <v>8301</v>
      </c>
      <c r="Z1697">
        <f>VLOOKUP(X1697&amp;"-"&amp;V1697,'Buscoords Workout'!$F:$G,2,0)</f>
        <v>8302</v>
      </c>
      <c r="AA1697" t="b">
        <f>OR(ISNA(Y1697),ISNA(Z1697))</f>
        <v>0</v>
      </c>
    </row>
    <row r="1698" spans="1:27" x14ac:dyDescent="0.25">
      <c r="A1698">
        <v>673</v>
      </c>
      <c r="B1698" t="s">
        <v>24</v>
      </c>
      <c r="C1698" t="s">
        <v>45</v>
      </c>
      <c r="D1698" t="s">
        <v>46</v>
      </c>
      <c r="E1698">
        <v>11</v>
      </c>
      <c r="F1698" t="s">
        <v>37</v>
      </c>
      <c r="G1698">
        <v>100</v>
      </c>
      <c r="H1698" t="s">
        <v>27</v>
      </c>
      <c r="I1698" t="s">
        <v>38</v>
      </c>
      <c r="J1698" t="s">
        <v>36</v>
      </c>
      <c r="K1698" t="s">
        <v>30</v>
      </c>
      <c r="L1698" t="s">
        <v>31</v>
      </c>
      <c r="M1698">
        <v>3</v>
      </c>
      <c r="N1698" t="s">
        <v>32</v>
      </c>
      <c r="O1698" t="s">
        <v>33</v>
      </c>
      <c r="P1698">
        <v>5.3784200000000002</v>
      </c>
      <c r="Q1698">
        <v>336725.978</v>
      </c>
      <c r="R1698">
        <v>3062072.1264</v>
      </c>
      <c r="S1698">
        <v>336729.54320000001</v>
      </c>
      <c r="T1698">
        <v>3062076.1534000002</v>
      </c>
      <c r="U1698">
        <v>5.378E-3</v>
      </c>
      <c r="V1698" t="str">
        <f>VLOOKUP(C1698,'Lines LookUp'!$B$1:$C$12,2,0)</f>
        <v>KOT</v>
      </c>
      <c r="W1698" t="str">
        <f>ROUNDUP(Q1698,3)&amp;"-"&amp;ROUNDUP(R1698,3)</f>
        <v>336725.978-3062072.127</v>
      </c>
      <c r="X1698" t="str">
        <f>ROUNDUP(S1698,3)&amp;"-"&amp;ROUNDUP(T1698,3)</f>
        <v>336729.544-3062076.154</v>
      </c>
      <c r="Y1698">
        <f>VLOOKUP(W1698&amp;"-"&amp;V1698,'Buscoords Workout'!$F:$G,2,0)</f>
        <v>8302</v>
      </c>
      <c r="Z1698">
        <f>VLOOKUP(X1698&amp;"-"&amp;V1698,'Buscoords Workout'!$F:$G,2,0)</f>
        <v>8303</v>
      </c>
      <c r="AA1698" t="b">
        <f>OR(ISNA(Y1698),ISNA(Z1698))</f>
        <v>0</v>
      </c>
    </row>
    <row r="1699" spans="1:27" x14ac:dyDescent="0.25">
      <c r="A1699">
        <v>674</v>
      </c>
      <c r="B1699" t="s">
        <v>24</v>
      </c>
      <c r="C1699" t="s">
        <v>45</v>
      </c>
      <c r="D1699" t="s">
        <v>46</v>
      </c>
      <c r="E1699">
        <v>11</v>
      </c>
      <c r="F1699" t="s">
        <v>37</v>
      </c>
      <c r="G1699">
        <v>100</v>
      </c>
      <c r="H1699" t="s">
        <v>27</v>
      </c>
      <c r="I1699" t="s">
        <v>38</v>
      </c>
      <c r="J1699" t="s">
        <v>36</v>
      </c>
      <c r="K1699" t="s">
        <v>30</v>
      </c>
      <c r="L1699" t="s">
        <v>31</v>
      </c>
      <c r="M1699">
        <v>3</v>
      </c>
      <c r="N1699" t="s">
        <v>32</v>
      </c>
      <c r="O1699" t="s">
        <v>33</v>
      </c>
      <c r="P1699">
        <v>7.0297000000000001</v>
      </c>
      <c r="Q1699">
        <v>336729.54320000001</v>
      </c>
      <c r="R1699">
        <v>3062076.1534000002</v>
      </c>
      <c r="S1699">
        <v>336734.87150000001</v>
      </c>
      <c r="T1699">
        <v>3062080.7387999999</v>
      </c>
      <c r="U1699">
        <v>7.0299999999999998E-3</v>
      </c>
      <c r="V1699" t="str">
        <f>VLOOKUP(C1699,'Lines LookUp'!$B$1:$C$12,2,0)</f>
        <v>KOT</v>
      </c>
      <c r="W1699" t="str">
        <f>ROUNDUP(Q1699,3)&amp;"-"&amp;ROUNDUP(R1699,3)</f>
        <v>336729.544-3062076.154</v>
      </c>
      <c r="X1699" t="str">
        <f>ROUNDUP(S1699,3)&amp;"-"&amp;ROUNDUP(T1699,3)</f>
        <v>336734.872-3062080.739</v>
      </c>
      <c r="Y1699">
        <f>VLOOKUP(W1699&amp;"-"&amp;V1699,'Buscoords Workout'!$F:$G,2,0)</f>
        <v>8303</v>
      </c>
      <c r="Z1699">
        <f>VLOOKUP(X1699&amp;"-"&amp;V1699,'Buscoords Workout'!$F:$G,2,0)</f>
        <v>8304</v>
      </c>
      <c r="AA1699" t="b">
        <f>OR(ISNA(Y1699),ISNA(Z1699))</f>
        <v>0</v>
      </c>
    </row>
    <row r="1700" spans="1:27" x14ac:dyDescent="0.25">
      <c r="A1700">
        <v>675</v>
      </c>
      <c r="B1700" t="s">
        <v>24</v>
      </c>
      <c r="C1700" t="s">
        <v>45</v>
      </c>
      <c r="D1700" t="s">
        <v>46</v>
      </c>
      <c r="E1700">
        <v>11</v>
      </c>
      <c r="F1700" t="s">
        <v>37</v>
      </c>
      <c r="G1700">
        <v>100</v>
      </c>
      <c r="H1700" t="s">
        <v>27</v>
      </c>
      <c r="I1700" t="s">
        <v>38</v>
      </c>
      <c r="J1700" t="s">
        <v>36</v>
      </c>
      <c r="K1700" t="s">
        <v>30</v>
      </c>
      <c r="L1700" t="s">
        <v>31</v>
      </c>
      <c r="M1700">
        <v>3</v>
      </c>
      <c r="N1700" t="s">
        <v>32</v>
      </c>
      <c r="O1700" t="s">
        <v>33</v>
      </c>
      <c r="P1700">
        <v>7.4280499999999998</v>
      </c>
      <c r="Q1700">
        <v>336734.87150000001</v>
      </c>
      <c r="R1700">
        <v>3062080.7387999999</v>
      </c>
      <c r="S1700">
        <v>336740.20760000002</v>
      </c>
      <c r="T1700">
        <v>3062085.9062000001</v>
      </c>
      <c r="U1700">
        <v>7.4279999999999997E-3</v>
      </c>
      <c r="V1700" t="str">
        <f>VLOOKUP(C1700,'Lines LookUp'!$B$1:$C$12,2,0)</f>
        <v>KOT</v>
      </c>
      <c r="W1700" t="str">
        <f>ROUNDUP(Q1700,3)&amp;"-"&amp;ROUNDUP(R1700,3)</f>
        <v>336734.872-3062080.739</v>
      </c>
      <c r="X1700" t="str">
        <f>ROUNDUP(S1700,3)&amp;"-"&amp;ROUNDUP(T1700,3)</f>
        <v>336740.208-3062085.907</v>
      </c>
      <c r="Y1700">
        <f>VLOOKUP(W1700&amp;"-"&amp;V1700,'Buscoords Workout'!$F:$G,2,0)</f>
        <v>8304</v>
      </c>
      <c r="Z1700">
        <f>VLOOKUP(X1700&amp;"-"&amp;V1700,'Buscoords Workout'!$F:$G,2,0)</f>
        <v>8305</v>
      </c>
      <c r="AA1700" t="b">
        <f>OR(ISNA(Y1700),ISNA(Z1700))</f>
        <v>0</v>
      </c>
    </row>
    <row r="1701" spans="1:27" x14ac:dyDescent="0.25">
      <c r="A1701">
        <v>676</v>
      </c>
      <c r="B1701" t="s">
        <v>24</v>
      </c>
      <c r="C1701" t="s">
        <v>45</v>
      </c>
      <c r="D1701" t="s">
        <v>46</v>
      </c>
      <c r="E1701">
        <v>11</v>
      </c>
      <c r="F1701" t="s">
        <v>37</v>
      </c>
      <c r="G1701">
        <v>100</v>
      </c>
      <c r="H1701" t="s">
        <v>27</v>
      </c>
      <c r="I1701" t="s">
        <v>38</v>
      </c>
      <c r="J1701" t="s">
        <v>36</v>
      </c>
      <c r="K1701" t="s">
        <v>30</v>
      </c>
      <c r="L1701" t="s">
        <v>31</v>
      </c>
      <c r="M1701">
        <v>3</v>
      </c>
      <c r="N1701" t="s">
        <v>32</v>
      </c>
      <c r="O1701" t="s">
        <v>33</v>
      </c>
      <c r="P1701">
        <v>2.1020500000000002</v>
      </c>
      <c r="Q1701">
        <v>336740.20760000002</v>
      </c>
      <c r="R1701">
        <v>3062085.9062000001</v>
      </c>
      <c r="S1701">
        <v>336741.40120000002</v>
      </c>
      <c r="T1701">
        <v>3062087.6365</v>
      </c>
      <c r="U1701">
        <v>2.1020000000000001E-3</v>
      </c>
      <c r="V1701" t="str">
        <f>VLOOKUP(C1701,'Lines LookUp'!$B$1:$C$12,2,0)</f>
        <v>KOT</v>
      </c>
      <c r="W1701" t="str">
        <f>ROUNDUP(Q1701,3)&amp;"-"&amp;ROUNDUP(R1701,3)</f>
        <v>336740.208-3062085.907</v>
      </c>
      <c r="X1701" t="str">
        <f>ROUNDUP(S1701,3)&amp;"-"&amp;ROUNDUP(T1701,3)</f>
        <v>336741.402-3062087.637</v>
      </c>
      <c r="Y1701">
        <f>VLOOKUP(W1701&amp;"-"&amp;V1701,'Buscoords Workout'!$F:$G,2,0)</f>
        <v>8305</v>
      </c>
      <c r="Z1701">
        <f>VLOOKUP(X1701&amp;"-"&amp;V1701,'Buscoords Workout'!$F:$G,2,0)</f>
        <v>8306</v>
      </c>
      <c r="AA1701" t="b">
        <f>OR(ISNA(Y1701),ISNA(Z1701))</f>
        <v>0</v>
      </c>
    </row>
    <row r="1702" spans="1:27" x14ac:dyDescent="0.25">
      <c r="A1702">
        <v>677</v>
      </c>
      <c r="B1702" t="s">
        <v>24</v>
      </c>
      <c r="C1702" t="s">
        <v>45</v>
      </c>
      <c r="D1702" t="s">
        <v>46</v>
      </c>
      <c r="E1702">
        <v>11</v>
      </c>
      <c r="F1702" t="s">
        <v>37</v>
      </c>
      <c r="G1702">
        <v>100</v>
      </c>
      <c r="H1702" t="s">
        <v>27</v>
      </c>
      <c r="I1702" t="s">
        <v>38</v>
      </c>
      <c r="J1702" t="s">
        <v>36</v>
      </c>
      <c r="K1702" t="s">
        <v>30</v>
      </c>
      <c r="L1702" t="s">
        <v>31</v>
      </c>
      <c r="M1702">
        <v>3</v>
      </c>
      <c r="N1702" t="s">
        <v>32</v>
      </c>
      <c r="O1702" t="s">
        <v>33</v>
      </c>
      <c r="P1702">
        <v>4.1267100000000001</v>
      </c>
      <c r="Q1702">
        <v>336741.40120000002</v>
      </c>
      <c r="R1702">
        <v>3062087.6365</v>
      </c>
      <c r="S1702">
        <v>336744.36570000002</v>
      </c>
      <c r="T1702">
        <v>3062090.5073000002</v>
      </c>
      <c r="U1702">
        <v>4.1269999999999996E-3</v>
      </c>
      <c r="V1702" t="str">
        <f>VLOOKUP(C1702,'Lines LookUp'!$B$1:$C$12,2,0)</f>
        <v>KOT</v>
      </c>
      <c r="W1702" t="str">
        <f>ROUNDUP(Q1702,3)&amp;"-"&amp;ROUNDUP(R1702,3)</f>
        <v>336741.402-3062087.637</v>
      </c>
      <c r="X1702" t="str">
        <f>ROUNDUP(S1702,3)&amp;"-"&amp;ROUNDUP(T1702,3)</f>
        <v>336744.366-3062090.508</v>
      </c>
      <c r="Y1702">
        <f>VLOOKUP(W1702&amp;"-"&amp;V1702,'Buscoords Workout'!$F:$G,2,0)</f>
        <v>8306</v>
      </c>
      <c r="Z1702">
        <f>VLOOKUP(X1702&amp;"-"&amp;V1702,'Buscoords Workout'!$F:$G,2,0)</f>
        <v>8307</v>
      </c>
      <c r="AA1702" t="b">
        <f>OR(ISNA(Y1702),ISNA(Z1702))</f>
        <v>0</v>
      </c>
    </row>
    <row r="1703" spans="1:27" x14ac:dyDescent="0.25">
      <c r="A1703">
        <v>678</v>
      </c>
      <c r="B1703" t="s">
        <v>24</v>
      </c>
      <c r="C1703" t="s">
        <v>45</v>
      </c>
      <c r="D1703" t="s">
        <v>46</v>
      </c>
      <c r="E1703">
        <v>11</v>
      </c>
      <c r="F1703" t="s">
        <v>37</v>
      </c>
      <c r="G1703">
        <v>100</v>
      </c>
      <c r="H1703" t="s">
        <v>27</v>
      </c>
      <c r="I1703" t="s">
        <v>38</v>
      </c>
      <c r="J1703" t="s">
        <v>36</v>
      </c>
      <c r="K1703" t="s">
        <v>30</v>
      </c>
      <c r="L1703" t="s">
        <v>31</v>
      </c>
      <c r="M1703">
        <v>3</v>
      </c>
      <c r="N1703" t="s">
        <v>32</v>
      </c>
      <c r="O1703" t="s">
        <v>33</v>
      </c>
      <c r="P1703">
        <v>7.1175100000000002</v>
      </c>
      <c r="Q1703">
        <v>336744.36570000002</v>
      </c>
      <c r="R1703">
        <v>3062090.5073000002</v>
      </c>
      <c r="S1703">
        <v>336751.37109999999</v>
      </c>
      <c r="T1703">
        <v>3062089.2489999998</v>
      </c>
      <c r="U1703">
        <v>7.1180000000000002E-3</v>
      </c>
      <c r="V1703" t="str">
        <f>VLOOKUP(C1703,'Lines LookUp'!$B$1:$C$12,2,0)</f>
        <v>KOT</v>
      </c>
      <c r="W1703" t="str">
        <f>ROUNDUP(Q1703,3)&amp;"-"&amp;ROUNDUP(R1703,3)</f>
        <v>336744.366-3062090.508</v>
      </c>
      <c r="X1703" t="str">
        <f>ROUNDUP(S1703,3)&amp;"-"&amp;ROUNDUP(T1703,3)</f>
        <v>336751.372-3062089.249</v>
      </c>
      <c r="Y1703">
        <f>VLOOKUP(W1703&amp;"-"&amp;V1703,'Buscoords Workout'!$F:$G,2,0)</f>
        <v>8307</v>
      </c>
      <c r="Z1703">
        <f>VLOOKUP(X1703&amp;"-"&amp;V1703,'Buscoords Workout'!$F:$G,2,0)</f>
        <v>8308</v>
      </c>
      <c r="AA1703" t="b">
        <f>OR(ISNA(Y1703),ISNA(Z1703))</f>
        <v>0</v>
      </c>
    </row>
    <row r="1704" spans="1:27" x14ac:dyDescent="0.25">
      <c r="A1704">
        <v>679</v>
      </c>
      <c r="B1704" t="s">
        <v>24</v>
      </c>
      <c r="C1704" t="s">
        <v>45</v>
      </c>
      <c r="D1704" t="s">
        <v>46</v>
      </c>
      <c r="E1704">
        <v>11</v>
      </c>
      <c r="F1704" t="s">
        <v>37</v>
      </c>
      <c r="G1704">
        <v>100</v>
      </c>
      <c r="H1704" t="s">
        <v>27</v>
      </c>
      <c r="I1704" t="s">
        <v>38</v>
      </c>
      <c r="J1704" t="s">
        <v>36</v>
      </c>
      <c r="K1704" t="s">
        <v>30</v>
      </c>
      <c r="L1704" t="s">
        <v>31</v>
      </c>
      <c r="M1704">
        <v>3</v>
      </c>
      <c r="N1704" t="s">
        <v>32</v>
      </c>
      <c r="O1704" t="s">
        <v>33</v>
      </c>
      <c r="P1704">
        <v>10.049200000000001</v>
      </c>
      <c r="Q1704">
        <v>336751.37109999999</v>
      </c>
      <c r="R1704">
        <v>3062089.2489999998</v>
      </c>
      <c r="S1704">
        <v>336759.48420000001</v>
      </c>
      <c r="T1704">
        <v>3062083.3190000001</v>
      </c>
      <c r="U1704">
        <v>1.0049000000000001E-2</v>
      </c>
      <c r="V1704" t="str">
        <f>VLOOKUP(C1704,'Lines LookUp'!$B$1:$C$12,2,0)</f>
        <v>KOT</v>
      </c>
      <c r="W1704" t="str">
        <f>ROUNDUP(Q1704,3)&amp;"-"&amp;ROUNDUP(R1704,3)</f>
        <v>336751.372-3062089.249</v>
      </c>
      <c r="X1704" t="str">
        <f>ROUNDUP(S1704,3)&amp;"-"&amp;ROUNDUP(T1704,3)</f>
        <v>336759.485-3062083.319</v>
      </c>
      <c r="Y1704">
        <f>VLOOKUP(W1704&amp;"-"&amp;V1704,'Buscoords Workout'!$F:$G,2,0)</f>
        <v>8308</v>
      </c>
      <c r="Z1704">
        <f>VLOOKUP(X1704&amp;"-"&amp;V1704,'Buscoords Workout'!$F:$G,2,0)</f>
        <v>8309</v>
      </c>
      <c r="AA1704" t="b">
        <f>OR(ISNA(Y1704),ISNA(Z1704))</f>
        <v>0</v>
      </c>
    </row>
    <row r="1705" spans="1:27" x14ac:dyDescent="0.25">
      <c r="A1705">
        <v>680</v>
      </c>
      <c r="B1705" t="s">
        <v>24</v>
      </c>
      <c r="C1705" t="s">
        <v>45</v>
      </c>
      <c r="D1705" t="s">
        <v>46</v>
      </c>
      <c r="E1705">
        <v>11</v>
      </c>
      <c r="F1705" t="s">
        <v>37</v>
      </c>
      <c r="G1705">
        <v>100</v>
      </c>
      <c r="H1705" t="s">
        <v>27</v>
      </c>
      <c r="I1705" t="s">
        <v>38</v>
      </c>
      <c r="J1705" t="s">
        <v>36</v>
      </c>
      <c r="K1705" t="s">
        <v>30</v>
      </c>
      <c r="L1705" t="s">
        <v>31</v>
      </c>
      <c r="M1705">
        <v>3</v>
      </c>
      <c r="N1705" t="s">
        <v>32</v>
      </c>
      <c r="O1705" t="s">
        <v>33</v>
      </c>
      <c r="P1705">
        <v>9.9340499999999992</v>
      </c>
      <c r="Q1705">
        <v>336759.48420000001</v>
      </c>
      <c r="R1705">
        <v>3062083.3190000001</v>
      </c>
      <c r="S1705">
        <v>336765.8186</v>
      </c>
      <c r="T1705">
        <v>3062075.6664999998</v>
      </c>
      <c r="U1705">
        <v>9.9340000000000001E-3</v>
      </c>
      <c r="V1705" t="str">
        <f>VLOOKUP(C1705,'Lines LookUp'!$B$1:$C$12,2,0)</f>
        <v>KOT</v>
      </c>
      <c r="W1705" t="str">
        <f>ROUNDUP(Q1705,3)&amp;"-"&amp;ROUNDUP(R1705,3)</f>
        <v>336759.485-3062083.319</v>
      </c>
      <c r="X1705" t="str">
        <f>ROUNDUP(S1705,3)&amp;"-"&amp;ROUNDUP(T1705,3)</f>
        <v>336765.819-3062075.667</v>
      </c>
      <c r="Y1705">
        <f>VLOOKUP(W1705&amp;"-"&amp;V1705,'Buscoords Workout'!$F:$G,2,0)</f>
        <v>8309</v>
      </c>
      <c r="Z1705">
        <f>VLOOKUP(X1705&amp;"-"&amp;V1705,'Buscoords Workout'!$F:$G,2,0)</f>
        <v>8310</v>
      </c>
      <c r="AA1705" t="b">
        <f>OR(ISNA(Y1705),ISNA(Z1705))</f>
        <v>0</v>
      </c>
    </row>
    <row r="1706" spans="1:27" x14ac:dyDescent="0.25">
      <c r="A1706">
        <v>681</v>
      </c>
      <c r="B1706" t="s">
        <v>24</v>
      </c>
      <c r="C1706" t="s">
        <v>45</v>
      </c>
      <c r="D1706" t="s">
        <v>46</v>
      </c>
      <c r="E1706">
        <v>11</v>
      </c>
      <c r="F1706" t="s">
        <v>37</v>
      </c>
      <c r="G1706">
        <v>100</v>
      </c>
      <c r="H1706" t="s">
        <v>27</v>
      </c>
      <c r="I1706" t="s">
        <v>38</v>
      </c>
      <c r="J1706" t="s">
        <v>36</v>
      </c>
      <c r="K1706" t="s">
        <v>30</v>
      </c>
      <c r="L1706" t="s">
        <v>31</v>
      </c>
      <c r="M1706">
        <v>3</v>
      </c>
      <c r="N1706" t="s">
        <v>32</v>
      </c>
      <c r="O1706" t="s">
        <v>33</v>
      </c>
      <c r="P1706">
        <v>18.267199999999999</v>
      </c>
      <c r="Q1706">
        <v>337550.51280000003</v>
      </c>
      <c r="R1706">
        <v>3062289.0246000001</v>
      </c>
      <c r="S1706">
        <v>337546.14980000001</v>
      </c>
      <c r="T1706">
        <v>3062271.2861000001</v>
      </c>
      <c r="U1706">
        <v>1.8266999999999999E-2</v>
      </c>
      <c r="V1706" t="str">
        <f>VLOOKUP(C1706,'Lines LookUp'!$B$1:$C$12,2,0)</f>
        <v>KOT</v>
      </c>
      <c r="W1706" t="str">
        <f>ROUNDUP(Q1706,3)&amp;"-"&amp;ROUNDUP(R1706,3)</f>
        <v>337550.513-3062289.025</v>
      </c>
      <c r="X1706" t="str">
        <f>ROUNDUP(S1706,3)&amp;"-"&amp;ROUNDUP(T1706,3)</f>
        <v>337546.15-3062271.287</v>
      </c>
      <c r="Y1706">
        <f>VLOOKUP(W1706&amp;"-"&amp;V1706,'Buscoords Workout'!$F:$G,2,0)</f>
        <v>8311</v>
      </c>
      <c r="Z1706">
        <f>VLOOKUP(X1706&amp;"-"&amp;V1706,'Buscoords Workout'!$F:$G,2,0)</f>
        <v>8312</v>
      </c>
      <c r="AA1706" t="b">
        <f>OR(ISNA(Y1706),ISNA(Z1706))</f>
        <v>0</v>
      </c>
    </row>
    <row r="1707" spans="1:27" x14ac:dyDescent="0.25">
      <c r="A1707">
        <v>682</v>
      </c>
      <c r="B1707" t="s">
        <v>24</v>
      </c>
      <c r="C1707" t="s">
        <v>45</v>
      </c>
      <c r="D1707" t="s">
        <v>46</v>
      </c>
      <c r="E1707">
        <v>11</v>
      </c>
      <c r="F1707" t="s">
        <v>37</v>
      </c>
      <c r="G1707">
        <v>100</v>
      </c>
      <c r="H1707" t="s">
        <v>27</v>
      </c>
      <c r="I1707" t="s">
        <v>38</v>
      </c>
      <c r="J1707" t="s">
        <v>36</v>
      </c>
      <c r="K1707" t="s">
        <v>30</v>
      </c>
      <c r="L1707" t="s">
        <v>31</v>
      </c>
      <c r="M1707">
        <v>3</v>
      </c>
      <c r="N1707" t="s">
        <v>32</v>
      </c>
      <c r="O1707" t="s">
        <v>33</v>
      </c>
      <c r="P1707">
        <v>21.117999999999999</v>
      </c>
      <c r="Q1707">
        <v>337546.14980000001</v>
      </c>
      <c r="R1707">
        <v>3062271.2861000001</v>
      </c>
      <c r="S1707">
        <v>337537.11709999997</v>
      </c>
      <c r="T1707">
        <v>3062252.1973000001</v>
      </c>
      <c r="U1707">
        <v>2.1118000000000001E-2</v>
      </c>
      <c r="V1707" t="str">
        <f>VLOOKUP(C1707,'Lines LookUp'!$B$1:$C$12,2,0)</f>
        <v>KOT</v>
      </c>
      <c r="W1707" t="str">
        <f>ROUNDUP(Q1707,3)&amp;"-"&amp;ROUNDUP(R1707,3)</f>
        <v>337546.15-3062271.287</v>
      </c>
      <c r="X1707" t="str">
        <f>ROUNDUP(S1707,3)&amp;"-"&amp;ROUNDUP(T1707,3)</f>
        <v>337537.118-3062252.198</v>
      </c>
      <c r="Y1707">
        <f>VLOOKUP(W1707&amp;"-"&amp;V1707,'Buscoords Workout'!$F:$G,2,0)</f>
        <v>8312</v>
      </c>
      <c r="Z1707">
        <f>VLOOKUP(X1707&amp;"-"&amp;V1707,'Buscoords Workout'!$F:$G,2,0)</f>
        <v>8313</v>
      </c>
      <c r="AA1707" t="b">
        <f>OR(ISNA(Y1707),ISNA(Z1707))</f>
        <v>0</v>
      </c>
    </row>
    <row r="1708" spans="1:27" x14ac:dyDescent="0.25">
      <c r="A1708">
        <v>683</v>
      </c>
      <c r="B1708" t="s">
        <v>24</v>
      </c>
      <c r="C1708" t="s">
        <v>45</v>
      </c>
      <c r="D1708" t="s">
        <v>46</v>
      </c>
      <c r="E1708">
        <v>11</v>
      </c>
      <c r="F1708" t="s">
        <v>37</v>
      </c>
      <c r="G1708">
        <v>100</v>
      </c>
      <c r="H1708" t="s">
        <v>27</v>
      </c>
      <c r="I1708" t="s">
        <v>38</v>
      </c>
      <c r="J1708" t="s">
        <v>36</v>
      </c>
      <c r="K1708" t="s">
        <v>30</v>
      </c>
      <c r="L1708" t="s">
        <v>31</v>
      </c>
      <c r="M1708">
        <v>3</v>
      </c>
      <c r="N1708" t="s">
        <v>32</v>
      </c>
      <c r="O1708" t="s">
        <v>33</v>
      </c>
      <c r="P1708">
        <v>0.38251099999999999</v>
      </c>
      <c r="Q1708">
        <v>337537.11709999997</v>
      </c>
      <c r="R1708">
        <v>3062252.1973000001</v>
      </c>
      <c r="S1708">
        <v>337537.0086</v>
      </c>
      <c r="T1708">
        <v>3062251.8305000002</v>
      </c>
      <c r="U1708">
        <v>3.8299999999999999E-4</v>
      </c>
      <c r="V1708" t="str">
        <f>VLOOKUP(C1708,'Lines LookUp'!$B$1:$C$12,2,0)</f>
        <v>KOT</v>
      </c>
      <c r="W1708" t="str">
        <f>ROUNDUP(Q1708,3)&amp;"-"&amp;ROUNDUP(R1708,3)</f>
        <v>337537.118-3062252.198</v>
      </c>
      <c r="X1708" t="str">
        <f>ROUNDUP(S1708,3)&amp;"-"&amp;ROUNDUP(T1708,3)</f>
        <v>337537.009-3062251.831</v>
      </c>
      <c r="Y1708">
        <f>VLOOKUP(W1708&amp;"-"&amp;V1708,'Buscoords Workout'!$F:$G,2,0)</f>
        <v>8313</v>
      </c>
      <c r="Z1708">
        <f>VLOOKUP(X1708&amp;"-"&amp;V1708,'Buscoords Workout'!$F:$G,2,0)</f>
        <v>8314</v>
      </c>
      <c r="AA1708" t="b">
        <f>OR(ISNA(Y1708),ISNA(Z1708))</f>
        <v>0</v>
      </c>
    </row>
    <row r="1709" spans="1:27" x14ac:dyDescent="0.25">
      <c r="A1709">
        <v>684</v>
      </c>
      <c r="B1709" t="s">
        <v>24</v>
      </c>
      <c r="C1709" t="s">
        <v>45</v>
      </c>
      <c r="D1709" t="s">
        <v>46</v>
      </c>
      <c r="E1709">
        <v>11</v>
      </c>
      <c r="F1709" t="s">
        <v>37</v>
      </c>
      <c r="G1709">
        <v>100</v>
      </c>
      <c r="H1709" t="s">
        <v>27</v>
      </c>
      <c r="I1709" t="s">
        <v>38</v>
      </c>
      <c r="J1709" t="s">
        <v>36</v>
      </c>
      <c r="K1709" t="s">
        <v>30</v>
      </c>
      <c r="L1709" t="s">
        <v>31</v>
      </c>
      <c r="M1709">
        <v>3</v>
      </c>
      <c r="N1709" t="s">
        <v>32</v>
      </c>
      <c r="O1709" t="s">
        <v>33</v>
      </c>
      <c r="P1709">
        <v>14.734299999999999</v>
      </c>
      <c r="Q1709">
        <v>337537.0086</v>
      </c>
      <c r="R1709">
        <v>3062251.8305000002</v>
      </c>
      <c r="S1709">
        <v>337532.8272</v>
      </c>
      <c r="T1709">
        <v>3062237.702</v>
      </c>
      <c r="U1709">
        <v>1.4734000000000001E-2</v>
      </c>
      <c r="V1709" t="str">
        <f>VLOOKUP(C1709,'Lines LookUp'!$B$1:$C$12,2,0)</f>
        <v>KOT</v>
      </c>
      <c r="W1709" t="str">
        <f>ROUNDUP(Q1709,3)&amp;"-"&amp;ROUNDUP(R1709,3)</f>
        <v>337537.009-3062251.831</v>
      </c>
      <c r="X1709" t="str">
        <f>ROUNDUP(S1709,3)&amp;"-"&amp;ROUNDUP(T1709,3)</f>
        <v>337532.828-3062237.702</v>
      </c>
      <c r="Y1709">
        <f>VLOOKUP(W1709&amp;"-"&amp;V1709,'Buscoords Workout'!$F:$G,2,0)</f>
        <v>8314</v>
      </c>
      <c r="Z1709">
        <f>VLOOKUP(X1709&amp;"-"&amp;V1709,'Buscoords Workout'!$F:$G,2,0)</f>
        <v>8315</v>
      </c>
      <c r="AA1709" t="b">
        <f>OR(ISNA(Y1709),ISNA(Z1709))</f>
        <v>0</v>
      </c>
    </row>
    <row r="1710" spans="1:27" x14ac:dyDescent="0.25">
      <c r="A1710">
        <v>685</v>
      </c>
      <c r="B1710" t="s">
        <v>24</v>
      </c>
      <c r="C1710" t="s">
        <v>45</v>
      </c>
      <c r="D1710" t="s">
        <v>46</v>
      </c>
      <c r="E1710">
        <v>11</v>
      </c>
      <c r="F1710" t="s">
        <v>37</v>
      </c>
      <c r="G1710">
        <v>100</v>
      </c>
      <c r="H1710" t="s">
        <v>27</v>
      </c>
      <c r="I1710" t="s">
        <v>38</v>
      </c>
      <c r="J1710" t="s">
        <v>36</v>
      </c>
      <c r="K1710" t="s">
        <v>30</v>
      </c>
      <c r="L1710" t="s">
        <v>31</v>
      </c>
      <c r="M1710">
        <v>3</v>
      </c>
      <c r="N1710" t="s">
        <v>32</v>
      </c>
      <c r="O1710" t="s">
        <v>33</v>
      </c>
      <c r="P1710">
        <v>21.547899999999998</v>
      </c>
      <c r="Q1710">
        <v>337532.8272</v>
      </c>
      <c r="R1710">
        <v>3062237.702</v>
      </c>
      <c r="S1710">
        <v>337525.53419999999</v>
      </c>
      <c r="T1710">
        <v>3062217.4257999999</v>
      </c>
      <c r="U1710">
        <v>2.1548000000000001E-2</v>
      </c>
      <c r="V1710" t="str">
        <f>VLOOKUP(C1710,'Lines LookUp'!$B$1:$C$12,2,0)</f>
        <v>KOT</v>
      </c>
      <c r="W1710" t="str">
        <f>ROUNDUP(Q1710,3)&amp;"-"&amp;ROUNDUP(R1710,3)</f>
        <v>337532.828-3062237.702</v>
      </c>
      <c r="X1710" t="str">
        <f>ROUNDUP(S1710,3)&amp;"-"&amp;ROUNDUP(T1710,3)</f>
        <v>337525.535-3062217.426</v>
      </c>
      <c r="Y1710">
        <f>VLOOKUP(W1710&amp;"-"&amp;V1710,'Buscoords Workout'!$F:$G,2,0)</f>
        <v>8315</v>
      </c>
      <c r="Z1710">
        <f>VLOOKUP(X1710&amp;"-"&amp;V1710,'Buscoords Workout'!$F:$G,2,0)</f>
        <v>8316</v>
      </c>
      <c r="AA1710" t="b">
        <f>OR(ISNA(Y1710),ISNA(Z1710))</f>
        <v>0</v>
      </c>
    </row>
    <row r="1711" spans="1:27" x14ac:dyDescent="0.25">
      <c r="A1711">
        <v>686</v>
      </c>
      <c r="B1711" t="s">
        <v>24</v>
      </c>
      <c r="C1711" t="s">
        <v>45</v>
      </c>
      <c r="D1711" t="s">
        <v>46</v>
      </c>
      <c r="E1711">
        <v>11</v>
      </c>
      <c r="F1711" t="s">
        <v>37</v>
      </c>
      <c r="G1711">
        <v>100</v>
      </c>
      <c r="H1711" t="s">
        <v>27</v>
      </c>
      <c r="I1711" t="s">
        <v>38</v>
      </c>
      <c r="J1711" t="s">
        <v>36</v>
      </c>
      <c r="K1711" t="s">
        <v>30</v>
      </c>
      <c r="L1711" t="s">
        <v>31</v>
      </c>
      <c r="M1711">
        <v>3</v>
      </c>
      <c r="N1711" t="s">
        <v>32</v>
      </c>
      <c r="O1711" t="s">
        <v>33</v>
      </c>
      <c r="P1711">
        <v>13.3873</v>
      </c>
      <c r="Q1711">
        <v>337525.53419999999</v>
      </c>
      <c r="R1711">
        <v>3062217.4257999999</v>
      </c>
      <c r="S1711">
        <v>337525.3554</v>
      </c>
      <c r="T1711">
        <v>3062204.0397000001</v>
      </c>
      <c r="U1711">
        <v>1.3387E-2</v>
      </c>
      <c r="V1711" t="str">
        <f>VLOOKUP(C1711,'Lines LookUp'!$B$1:$C$12,2,0)</f>
        <v>KOT</v>
      </c>
      <c r="W1711" t="str">
        <f>ROUNDUP(Q1711,3)&amp;"-"&amp;ROUNDUP(R1711,3)</f>
        <v>337525.535-3062217.426</v>
      </c>
      <c r="X1711" t="str">
        <f>ROUNDUP(S1711,3)&amp;"-"&amp;ROUNDUP(T1711,3)</f>
        <v>337525.356-3062204.04</v>
      </c>
      <c r="Y1711">
        <f>VLOOKUP(W1711&amp;"-"&amp;V1711,'Buscoords Workout'!$F:$G,2,0)</f>
        <v>8316</v>
      </c>
      <c r="Z1711">
        <f>VLOOKUP(X1711&amp;"-"&amp;V1711,'Buscoords Workout'!$F:$G,2,0)</f>
        <v>8317</v>
      </c>
      <c r="AA1711" t="b">
        <f>OR(ISNA(Y1711),ISNA(Z1711))</f>
        <v>0</v>
      </c>
    </row>
    <row r="1712" spans="1:27" x14ac:dyDescent="0.25">
      <c r="A1712">
        <v>687</v>
      </c>
      <c r="B1712" t="s">
        <v>24</v>
      </c>
      <c r="C1712" t="s">
        <v>45</v>
      </c>
      <c r="D1712" t="s">
        <v>46</v>
      </c>
      <c r="E1712">
        <v>11</v>
      </c>
      <c r="F1712" t="s">
        <v>37</v>
      </c>
      <c r="G1712">
        <v>100</v>
      </c>
      <c r="H1712" t="s">
        <v>27</v>
      </c>
      <c r="I1712" t="s">
        <v>38</v>
      </c>
      <c r="J1712" t="s">
        <v>36</v>
      </c>
      <c r="K1712" t="s">
        <v>30</v>
      </c>
      <c r="L1712" t="s">
        <v>31</v>
      </c>
      <c r="M1712">
        <v>3</v>
      </c>
      <c r="N1712" t="s">
        <v>32</v>
      </c>
      <c r="O1712" t="s">
        <v>33</v>
      </c>
      <c r="P1712">
        <v>17.127199999999998</v>
      </c>
      <c r="Q1712">
        <v>337525.3554</v>
      </c>
      <c r="R1712">
        <v>3062204.0397000001</v>
      </c>
      <c r="S1712">
        <v>337519.87199999997</v>
      </c>
      <c r="T1712">
        <v>3062187.8139999998</v>
      </c>
      <c r="U1712">
        <v>1.7127E-2</v>
      </c>
      <c r="V1712" t="str">
        <f>VLOOKUP(C1712,'Lines LookUp'!$B$1:$C$12,2,0)</f>
        <v>KOT</v>
      </c>
      <c r="W1712" t="str">
        <f>ROUNDUP(Q1712,3)&amp;"-"&amp;ROUNDUP(R1712,3)</f>
        <v>337525.356-3062204.04</v>
      </c>
      <c r="X1712" t="str">
        <f>ROUNDUP(S1712,3)&amp;"-"&amp;ROUNDUP(T1712,3)</f>
        <v>337519.872-3062187.814</v>
      </c>
      <c r="Y1712">
        <f>VLOOKUP(W1712&amp;"-"&amp;V1712,'Buscoords Workout'!$F:$G,2,0)</f>
        <v>8317</v>
      </c>
      <c r="Z1712">
        <f>VLOOKUP(X1712&amp;"-"&amp;V1712,'Buscoords Workout'!$F:$G,2,0)</f>
        <v>8318</v>
      </c>
      <c r="AA1712" t="b">
        <f>OR(ISNA(Y1712),ISNA(Z1712))</f>
        <v>0</v>
      </c>
    </row>
    <row r="1713" spans="1:27" x14ac:dyDescent="0.25">
      <c r="A1713">
        <v>688</v>
      </c>
      <c r="B1713" t="s">
        <v>24</v>
      </c>
      <c r="C1713" t="s">
        <v>45</v>
      </c>
      <c r="D1713" t="s">
        <v>46</v>
      </c>
      <c r="E1713">
        <v>11</v>
      </c>
      <c r="F1713" t="s">
        <v>37</v>
      </c>
      <c r="G1713">
        <v>100</v>
      </c>
      <c r="H1713" t="s">
        <v>27</v>
      </c>
      <c r="I1713" t="s">
        <v>38</v>
      </c>
      <c r="J1713" t="s">
        <v>36</v>
      </c>
      <c r="K1713" t="s">
        <v>30</v>
      </c>
      <c r="L1713" t="s">
        <v>31</v>
      </c>
      <c r="M1713">
        <v>3</v>
      </c>
      <c r="N1713" t="s">
        <v>32</v>
      </c>
      <c r="O1713" t="s">
        <v>33</v>
      </c>
      <c r="P1713">
        <v>14.9689</v>
      </c>
      <c r="Q1713">
        <v>337519.87199999997</v>
      </c>
      <c r="R1713">
        <v>3062187.8139999998</v>
      </c>
      <c r="S1713">
        <v>337523.18810000003</v>
      </c>
      <c r="T1713">
        <v>3062173.2170000002</v>
      </c>
      <c r="U1713">
        <v>1.4969E-2</v>
      </c>
      <c r="V1713" t="str">
        <f>VLOOKUP(C1713,'Lines LookUp'!$B$1:$C$12,2,0)</f>
        <v>KOT</v>
      </c>
      <c r="W1713" t="str">
        <f>ROUNDUP(Q1713,3)&amp;"-"&amp;ROUNDUP(R1713,3)</f>
        <v>337519.872-3062187.814</v>
      </c>
      <c r="X1713" t="str">
        <f>ROUNDUP(S1713,3)&amp;"-"&amp;ROUNDUP(T1713,3)</f>
        <v>337523.189-3062173.217</v>
      </c>
      <c r="Y1713">
        <f>VLOOKUP(W1713&amp;"-"&amp;V1713,'Buscoords Workout'!$F:$G,2,0)</f>
        <v>8318</v>
      </c>
      <c r="Z1713">
        <f>VLOOKUP(X1713&amp;"-"&amp;V1713,'Buscoords Workout'!$F:$G,2,0)</f>
        <v>8319</v>
      </c>
      <c r="AA1713" t="b">
        <f>OR(ISNA(Y1713),ISNA(Z1713))</f>
        <v>0</v>
      </c>
    </row>
    <row r="1714" spans="1:27" x14ac:dyDescent="0.25">
      <c r="A1714">
        <v>689</v>
      </c>
      <c r="B1714" t="s">
        <v>24</v>
      </c>
      <c r="C1714" t="s">
        <v>45</v>
      </c>
      <c r="D1714" t="s">
        <v>46</v>
      </c>
      <c r="E1714">
        <v>11</v>
      </c>
      <c r="F1714" t="s">
        <v>37</v>
      </c>
      <c r="G1714">
        <v>100</v>
      </c>
      <c r="H1714" t="s">
        <v>27</v>
      </c>
      <c r="I1714" t="s">
        <v>38</v>
      </c>
      <c r="J1714" t="s">
        <v>36</v>
      </c>
      <c r="K1714" t="s">
        <v>30</v>
      </c>
      <c r="L1714" t="s">
        <v>31</v>
      </c>
      <c r="M1714">
        <v>3</v>
      </c>
      <c r="N1714" t="s">
        <v>32</v>
      </c>
      <c r="O1714" t="s">
        <v>33</v>
      </c>
      <c r="P1714">
        <v>17.682099999999998</v>
      </c>
      <c r="Q1714">
        <v>337523.18810000003</v>
      </c>
      <c r="R1714">
        <v>3062173.2170000002</v>
      </c>
      <c r="S1714">
        <v>337517.69689999998</v>
      </c>
      <c r="T1714">
        <v>3062156.4092000001</v>
      </c>
      <c r="U1714">
        <v>1.7682E-2</v>
      </c>
      <c r="V1714" t="str">
        <f>VLOOKUP(C1714,'Lines LookUp'!$B$1:$C$12,2,0)</f>
        <v>KOT</v>
      </c>
      <c r="W1714" t="str">
        <f>ROUNDUP(Q1714,3)&amp;"-"&amp;ROUNDUP(R1714,3)</f>
        <v>337523.189-3062173.217</v>
      </c>
      <c r="X1714" t="str">
        <f>ROUNDUP(S1714,3)&amp;"-"&amp;ROUNDUP(T1714,3)</f>
        <v>337517.697-3062156.41</v>
      </c>
      <c r="Y1714">
        <f>VLOOKUP(W1714&amp;"-"&amp;V1714,'Buscoords Workout'!$F:$G,2,0)</f>
        <v>8319</v>
      </c>
      <c r="Z1714">
        <f>VLOOKUP(X1714&amp;"-"&amp;V1714,'Buscoords Workout'!$F:$G,2,0)</f>
        <v>8320</v>
      </c>
      <c r="AA1714" t="b">
        <f>OR(ISNA(Y1714),ISNA(Z1714))</f>
        <v>0</v>
      </c>
    </row>
    <row r="1715" spans="1:27" x14ac:dyDescent="0.25">
      <c r="A1715">
        <v>690</v>
      </c>
      <c r="B1715" t="s">
        <v>24</v>
      </c>
      <c r="C1715" t="s">
        <v>45</v>
      </c>
      <c r="D1715" t="s">
        <v>46</v>
      </c>
      <c r="E1715">
        <v>11</v>
      </c>
      <c r="F1715" t="s">
        <v>37</v>
      </c>
      <c r="G1715">
        <v>100</v>
      </c>
      <c r="H1715" t="s">
        <v>27</v>
      </c>
      <c r="I1715" t="s">
        <v>38</v>
      </c>
      <c r="J1715" t="s">
        <v>36</v>
      </c>
      <c r="K1715" t="s">
        <v>30</v>
      </c>
      <c r="L1715" t="s">
        <v>31</v>
      </c>
      <c r="M1715">
        <v>3</v>
      </c>
      <c r="N1715" t="s">
        <v>32</v>
      </c>
      <c r="O1715" t="s">
        <v>33</v>
      </c>
      <c r="P1715">
        <v>14.331799999999999</v>
      </c>
      <c r="Q1715">
        <v>337517.69689999998</v>
      </c>
      <c r="R1715">
        <v>3062156.4092000001</v>
      </c>
      <c r="S1715">
        <v>337511.09</v>
      </c>
      <c r="T1715">
        <v>3062143.6910999999</v>
      </c>
      <c r="U1715">
        <v>1.4331999999999999E-2</v>
      </c>
      <c r="V1715" t="str">
        <f>VLOOKUP(C1715,'Lines LookUp'!$B$1:$C$12,2,0)</f>
        <v>KOT</v>
      </c>
      <c r="W1715" t="str">
        <f>ROUNDUP(Q1715,3)&amp;"-"&amp;ROUNDUP(R1715,3)</f>
        <v>337517.697-3062156.41</v>
      </c>
      <c r="X1715" t="str">
        <f>ROUNDUP(S1715,3)&amp;"-"&amp;ROUNDUP(T1715,3)</f>
        <v>337511.09-3062143.692</v>
      </c>
      <c r="Y1715">
        <f>VLOOKUP(W1715&amp;"-"&amp;V1715,'Buscoords Workout'!$F:$G,2,0)</f>
        <v>8320</v>
      </c>
      <c r="Z1715">
        <f>VLOOKUP(X1715&amp;"-"&amp;V1715,'Buscoords Workout'!$F:$G,2,0)</f>
        <v>8321</v>
      </c>
      <c r="AA1715" t="b">
        <f>OR(ISNA(Y1715),ISNA(Z1715))</f>
        <v>0</v>
      </c>
    </row>
    <row r="1716" spans="1:27" x14ac:dyDescent="0.25">
      <c r="A1716">
        <v>691</v>
      </c>
      <c r="B1716" t="s">
        <v>24</v>
      </c>
      <c r="C1716" t="s">
        <v>45</v>
      </c>
      <c r="D1716" t="s">
        <v>46</v>
      </c>
      <c r="E1716">
        <v>11</v>
      </c>
      <c r="F1716" t="s">
        <v>37</v>
      </c>
      <c r="G1716">
        <v>100</v>
      </c>
      <c r="H1716" t="s">
        <v>27</v>
      </c>
      <c r="I1716" t="s">
        <v>38</v>
      </c>
      <c r="J1716" t="s">
        <v>36</v>
      </c>
      <c r="K1716" t="s">
        <v>30</v>
      </c>
      <c r="L1716" t="s">
        <v>31</v>
      </c>
      <c r="M1716">
        <v>3</v>
      </c>
      <c r="N1716" t="s">
        <v>32</v>
      </c>
      <c r="O1716" t="s">
        <v>33</v>
      </c>
      <c r="P1716">
        <v>11.4396</v>
      </c>
      <c r="Q1716">
        <v>337511.09</v>
      </c>
      <c r="R1716">
        <v>3062143.6910999999</v>
      </c>
      <c r="S1716">
        <v>337508.01689999999</v>
      </c>
      <c r="T1716">
        <v>3062132.6719999998</v>
      </c>
      <c r="U1716">
        <v>1.1440000000000001E-2</v>
      </c>
      <c r="V1716" t="str">
        <f>VLOOKUP(C1716,'Lines LookUp'!$B$1:$C$12,2,0)</f>
        <v>KOT</v>
      </c>
      <c r="W1716" t="str">
        <f>ROUNDUP(Q1716,3)&amp;"-"&amp;ROUNDUP(R1716,3)</f>
        <v>337511.09-3062143.692</v>
      </c>
      <c r="X1716" t="str">
        <f>ROUNDUP(S1716,3)&amp;"-"&amp;ROUNDUP(T1716,3)</f>
        <v>337508.017-3062132.672</v>
      </c>
      <c r="Y1716">
        <f>VLOOKUP(W1716&amp;"-"&amp;V1716,'Buscoords Workout'!$F:$G,2,0)</f>
        <v>8321</v>
      </c>
      <c r="Z1716">
        <f>VLOOKUP(X1716&amp;"-"&amp;V1716,'Buscoords Workout'!$F:$G,2,0)</f>
        <v>8322</v>
      </c>
      <c r="AA1716" t="b">
        <f>OR(ISNA(Y1716),ISNA(Z1716))</f>
        <v>0</v>
      </c>
    </row>
    <row r="1717" spans="1:27" x14ac:dyDescent="0.25">
      <c r="A1717">
        <v>692</v>
      </c>
      <c r="B1717" t="s">
        <v>24</v>
      </c>
      <c r="C1717" t="s">
        <v>45</v>
      </c>
      <c r="D1717" t="s">
        <v>46</v>
      </c>
      <c r="E1717">
        <v>11</v>
      </c>
      <c r="F1717" t="s">
        <v>37</v>
      </c>
      <c r="G1717">
        <v>100</v>
      </c>
      <c r="H1717" t="s">
        <v>27</v>
      </c>
      <c r="I1717" t="s">
        <v>38</v>
      </c>
      <c r="J1717" t="s">
        <v>36</v>
      </c>
      <c r="K1717" t="s">
        <v>30</v>
      </c>
      <c r="L1717" t="s">
        <v>31</v>
      </c>
      <c r="M1717">
        <v>3</v>
      </c>
      <c r="N1717" t="s">
        <v>32</v>
      </c>
      <c r="O1717" t="s">
        <v>33</v>
      </c>
      <c r="P1717">
        <v>13.501899999999999</v>
      </c>
      <c r="Q1717">
        <v>337508.01689999999</v>
      </c>
      <c r="R1717">
        <v>3062132.6719999998</v>
      </c>
      <c r="S1717">
        <v>337509.59330000001</v>
      </c>
      <c r="T1717">
        <v>3062119.2623999999</v>
      </c>
      <c r="U1717">
        <v>1.3502E-2</v>
      </c>
      <c r="V1717" t="str">
        <f>VLOOKUP(C1717,'Lines LookUp'!$B$1:$C$12,2,0)</f>
        <v>KOT</v>
      </c>
      <c r="W1717" t="str">
        <f>ROUNDUP(Q1717,3)&amp;"-"&amp;ROUNDUP(R1717,3)</f>
        <v>337508.017-3062132.672</v>
      </c>
      <c r="X1717" t="str">
        <f>ROUNDUP(S1717,3)&amp;"-"&amp;ROUNDUP(T1717,3)</f>
        <v>337509.594-3062119.263</v>
      </c>
      <c r="Y1717">
        <f>VLOOKUP(W1717&amp;"-"&amp;V1717,'Buscoords Workout'!$F:$G,2,0)</f>
        <v>8322</v>
      </c>
      <c r="Z1717">
        <f>VLOOKUP(X1717&amp;"-"&amp;V1717,'Buscoords Workout'!$F:$G,2,0)</f>
        <v>8323</v>
      </c>
      <c r="AA1717" t="b">
        <f>OR(ISNA(Y1717),ISNA(Z1717))</f>
        <v>0</v>
      </c>
    </row>
    <row r="1718" spans="1:27" x14ac:dyDescent="0.25">
      <c r="A1718">
        <v>693</v>
      </c>
      <c r="B1718" t="s">
        <v>24</v>
      </c>
      <c r="C1718" t="s">
        <v>45</v>
      </c>
      <c r="D1718" t="s">
        <v>46</v>
      </c>
      <c r="E1718">
        <v>11</v>
      </c>
      <c r="F1718" t="s">
        <v>37</v>
      </c>
      <c r="G1718">
        <v>100</v>
      </c>
      <c r="H1718" t="s">
        <v>27</v>
      </c>
      <c r="I1718" t="s">
        <v>38</v>
      </c>
      <c r="J1718" t="s">
        <v>36</v>
      </c>
      <c r="K1718" t="s">
        <v>30</v>
      </c>
      <c r="L1718" t="s">
        <v>31</v>
      </c>
      <c r="M1718">
        <v>3</v>
      </c>
      <c r="N1718" t="s">
        <v>32</v>
      </c>
      <c r="O1718" t="s">
        <v>33</v>
      </c>
      <c r="P1718">
        <v>2.9102600000000001</v>
      </c>
      <c r="Q1718">
        <v>337509.59330000001</v>
      </c>
      <c r="R1718">
        <v>3062119.2623999999</v>
      </c>
      <c r="S1718">
        <v>337509.55440000002</v>
      </c>
      <c r="T1718">
        <v>3062116.3524000002</v>
      </c>
      <c r="U1718">
        <v>2.9099999999999998E-3</v>
      </c>
      <c r="V1718" t="str">
        <f>VLOOKUP(C1718,'Lines LookUp'!$B$1:$C$12,2,0)</f>
        <v>KOT</v>
      </c>
      <c r="W1718" t="str">
        <f>ROUNDUP(Q1718,3)&amp;"-"&amp;ROUNDUP(R1718,3)</f>
        <v>337509.594-3062119.263</v>
      </c>
      <c r="X1718" t="str">
        <f>ROUNDUP(S1718,3)&amp;"-"&amp;ROUNDUP(T1718,3)</f>
        <v>337509.555-3062116.353</v>
      </c>
      <c r="Y1718">
        <f>VLOOKUP(W1718&amp;"-"&amp;V1718,'Buscoords Workout'!$F:$G,2,0)</f>
        <v>8323</v>
      </c>
      <c r="Z1718">
        <f>VLOOKUP(X1718&amp;"-"&amp;V1718,'Buscoords Workout'!$F:$G,2,0)</f>
        <v>8324</v>
      </c>
      <c r="AA1718" t="b">
        <f>OR(ISNA(Y1718),ISNA(Z1718))</f>
        <v>0</v>
      </c>
    </row>
    <row r="1719" spans="1:27" x14ac:dyDescent="0.25">
      <c r="A1719">
        <v>694</v>
      </c>
      <c r="B1719" t="s">
        <v>24</v>
      </c>
      <c r="C1719" t="s">
        <v>45</v>
      </c>
      <c r="D1719" t="s">
        <v>46</v>
      </c>
      <c r="E1719">
        <v>11</v>
      </c>
      <c r="F1719" t="s">
        <v>37</v>
      </c>
      <c r="G1719">
        <v>100</v>
      </c>
      <c r="H1719" t="s">
        <v>27</v>
      </c>
      <c r="I1719" t="s">
        <v>38</v>
      </c>
      <c r="J1719" t="s">
        <v>36</v>
      </c>
      <c r="K1719" t="s">
        <v>30</v>
      </c>
      <c r="L1719" t="s">
        <v>31</v>
      </c>
      <c r="M1719">
        <v>3</v>
      </c>
      <c r="N1719" t="s">
        <v>32</v>
      </c>
      <c r="O1719" t="s">
        <v>33</v>
      </c>
      <c r="P1719">
        <v>17.4512</v>
      </c>
      <c r="Q1719">
        <v>337509.55440000002</v>
      </c>
      <c r="R1719">
        <v>3062116.3524000002</v>
      </c>
      <c r="S1719">
        <v>337492.53259999998</v>
      </c>
      <c r="T1719">
        <v>3062112.5049999999</v>
      </c>
      <c r="U1719">
        <v>1.7451000000000001E-2</v>
      </c>
      <c r="V1719" t="str">
        <f>VLOOKUP(C1719,'Lines LookUp'!$B$1:$C$12,2,0)</f>
        <v>KOT</v>
      </c>
      <c r="W1719" t="str">
        <f>ROUNDUP(Q1719,3)&amp;"-"&amp;ROUNDUP(R1719,3)</f>
        <v>337509.555-3062116.353</v>
      </c>
      <c r="X1719" t="str">
        <f>ROUNDUP(S1719,3)&amp;"-"&amp;ROUNDUP(T1719,3)</f>
        <v>337492.533-3062112.505</v>
      </c>
      <c r="Y1719">
        <f>VLOOKUP(W1719&amp;"-"&amp;V1719,'Buscoords Workout'!$F:$G,2,0)</f>
        <v>8324</v>
      </c>
      <c r="Z1719">
        <f>VLOOKUP(X1719&amp;"-"&amp;V1719,'Buscoords Workout'!$F:$G,2,0)</f>
        <v>8325</v>
      </c>
      <c r="AA1719" t="b">
        <f>OR(ISNA(Y1719),ISNA(Z1719))</f>
        <v>0</v>
      </c>
    </row>
    <row r="1720" spans="1:27" x14ac:dyDescent="0.25">
      <c r="A1720">
        <v>695</v>
      </c>
      <c r="B1720" t="s">
        <v>24</v>
      </c>
      <c r="C1720" t="s">
        <v>45</v>
      </c>
      <c r="D1720" t="s">
        <v>46</v>
      </c>
      <c r="E1720">
        <v>11</v>
      </c>
      <c r="F1720" t="s">
        <v>37</v>
      </c>
      <c r="G1720">
        <v>100</v>
      </c>
      <c r="H1720" t="s">
        <v>27</v>
      </c>
      <c r="I1720" t="s">
        <v>38</v>
      </c>
      <c r="J1720" t="s">
        <v>36</v>
      </c>
      <c r="K1720" t="s">
        <v>30</v>
      </c>
      <c r="L1720" t="s">
        <v>31</v>
      </c>
      <c r="M1720">
        <v>3</v>
      </c>
      <c r="N1720" t="s">
        <v>32</v>
      </c>
      <c r="O1720" t="s">
        <v>33</v>
      </c>
      <c r="P1720">
        <v>5.29826</v>
      </c>
      <c r="Q1720">
        <v>337492.53259999998</v>
      </c>
      <c r="R1720">
        <v>3062112.5049999999</v>
      </c>
      <c r="S1720">
        <v>337487.25910000002</v>
      </c>
      <c r="T1720">
        <v>3062111.9934</v>
      </c>
      <c r="U1720">
        <v>5.2979999999999998E-3</v>
      </c>
      <c r="V1720" t="str">
        <f>VLOOKUP(C1720,'Lines LookUp'!$B$1:$C$12,2,0)</f>
        <v>KOT</v>
      </c>
      <c r="W1720" t="str">
        <f>ROUNDUP(Q1720,3)&amp;"-"&amp;ROUNDUP(R1720,3)</f>
        <v>337492.533-3062112.505</v>
      </c>
      <c r="X1720" t="str">
        <f>ROUNDUP(S1720,3)&amp;"-"&amp;ROUNDUP(T1720,3)</f>
        <v>337487.26-3062111.994</v>
      </c>
      <c r="Y1720">
        <f>VLOOKUP(W1720&amp;"-"&amp;V1720,'Buscoords Workout'!$F:$G,2,0)</f>
        <v>8325</v>
      </c>
      <c r="Z1720">
        <f>VLOOKUP(X1720&amp;"-"&amp;V1720,'Buscoords Workout'!$F:$G,2,0)</f>
        <v>8326</v>
      </c>
      <c r="AA1720" t="b">
        <f>OR(ISNA(Y1720),ISNA(Z1720))</f>
        <v>0</v>
      </c>
    </row>
    <row r="1721" spans="1:27" x14ac:dyDescent="0.25">
      <c r="A1721">
        <v>696</v>
      </c>
      <c r="B1721" t="s">
        <v>24</v>
      </c>
      <c r="C1721" t="s">
        <v>45</v>
      </c>
      <c r="D1721" t="s">
        <v>46</v>
      </c>
      <c r="E1721">
        <v>11</v>
      </c>
      <c r="F1721" t="s">
        <v>37</v>
      </c>
      <c r="G1721">
        <v>100</v>
      </c>
      <c r="H1721" t="s">
        <v>27</v>
      </c>
      <c r="I1721" t="s">
        <v>38</v>
      </c>
      <c r="J1721" t="s">
        <v>36</v>
      </c>
      <c r="K1721" t="s">
        <v>30</v>
      </c>
      <c r="L1721" t="s">
        <v>31</v>
      </c>
      <c r="M1721">
        <v>3</v>
      </c>
      <c r="N1721" t="s">
        <v>32</v>
      </c>
      <c r="O1721" t="s">
        <v>33</v>
      </c>
      <c r="P1721">
        <v>25.772400000000001</v>
      </c>
      <c r="Q1721">
        <v>337487.25910000002</v>
      </c>
      <c r="R1721">
        <v>3062111.9934</v>
      </c>
      <c r="S1721">
        <v>337461.53090000001</v>
      </c>
      <c r="T1721">
        <v>3062113.5014</v>
      </c>
      <c r="U1721">
        <v>2.5772E-2</v>
      </c>
      <c r="V1721" t="str">
        <f>VLOOKUP(C1721,'Lines LookUp'!$B$1:$C$12,2,0)</f>
        <v>KOT</v>
      </c>
      <c r="W1721" t="str">
        <f>ROUNDUP(Q1721,3)&amp;"-"&amp;ROUNDUP(R1721,3)</f>
        <v>337487.26-3062111.994</v>
      </c>
      <c r="X1721" t="str">
        <f>ROUNDUP(S1721,3)&amp;"-"&amp;ROUNDUP(T1721,3)</f>
        <v>337461.531-3062113.502</v>
      </c>
      <c r="Y1721">
        <f>VLOOKUP(W1721&amp;"-"&amp;V1721,'Buscoords Workout'!$F:$G,2,0)</f>
        <v>8326</v>
      </c>
      <c r="Z1721">
        <f>VLOOKUP(X1721&amp;"-"&amp;V1721,'Buscoords Workout'!$F:$G,2,0)</f>
        <v>8327</v>
      </c>
      <c r="AA1721" t="b">
        <f>OR(ISNA(Y1721),ISNA(Z1721))</f>
        <v>0</v>
      </c>
    </row>
    <row r="1722" spans="1:27" x14ac:dyDescent="0.25">
      <c r="A1722">
        <v>697</v>
      </c>
      <c r="B1722" t="s">
        <v>24</v>
      </c>
      <c r="C1722" t="s">
        <v>45</v>
      </c>
      <c r="D1722" t="s">
        <v>46</v>
      </c>
      <c r="E1722">
        <v>11</v>
      </c>
      <c r="F1722" t="s">
        <v>37</v>
      </c>
      <c r="G1722">
        <v>100</v>
      </c>
      <c r="H1722" t="s">
        <v>27</v>
      </c>
      <c r="I1722" t="s">
        <v>38</v>
      </c>
      <c r="J1722" t="s">
        <v>36</v>
      </c>
      <c r="K1722" t="s">
        <v>30</v>
      </c>
      <c r="L1722" t="s">
        <v>31</v>
      </c>
      <c r="M1722">
        <v>3</v>
      </c>
      <c r="N1722" t="s">
        <v>32</v>
      </c>
      <c r="O1722" t="s">
        <v>33</v>
      </c>
      <c r="P1722">
        <v>14.6746</v>
      </c>
      <c r="Q1722">
        <v>337461.53090000001</v>
      </c>
      <c r="R1722">
        <v>3062113.5014</v>
      </c>
      <c r="S1722">
        <v>337446.91940000001</v>
      </c>
      <c r="T1722">
        <v>3062114.8607999999</v>
      </c>
      <c r="U1722">
        <v>1.4675000000000001E-2</v>
      </c>
      <c r="V1722" t="str">
        <f>VLOOKUP(C1722,'Lines LookUp'!$B$1:$C$12,2,0)</f>
        <v>KOT</v>
      </c>
      <c r="W1722" t="str">
        <f>ROUNDUP(Q1722,3)&amp;"-"&amp;ROUNDUP(R1722,3)</f>
        <v>337461.531-3062113.502</v>
      </c>
      <c r="X1722" t="str">
        <f>ROUNDUP(S1722,3)&amp;"-"&amp;ROUNDUP(T1722,3)</f>
        <v>337446.92-3062114.861</v>
      </c>
      <c r="Y1722">
        <f>VLOOKUP(W1722&amp;"-"&amp;V1722,'Buscoords Workout'!$F:$G,2,0)</f>
        <v>8327</v>
      </c>
      <c r="Z1722">
        <f>VLOOKUP(X1722&amp;"-"&amp;V1722,'Buscoords Workout'!$F:$G,2,0)</f>
        <v>8328</v>
      </c>
      <c r="AA1722" t="b">
        <f>OR(ISNA(Y1722),ISNA(Z1722))</f>
        <v>0</v>
      </c>
    </row>
    <row r="1723" spans="1:27" x14ac:dyDescent="0.25">
      <c r="A1723">
        <v>698</v>
      </c>
      <c r="B1723" t="s">
        <v>24</v>
      </c>
      <c r="C1723" t="s">
        <v>45</v>
      </c>
      <c r="D1723" t="s">
        <v>46</v>
      </c>
      <c r="E1723">
        <v>11</v>
      </c>
      <c r="F1723" t="s">
        <v>37</v>
      </c>
      <c r="G1723">
        <v>100</v>
      </c>
      <c r="H1723" t="s">
        <v>27</v>
      </c>
      <c r="I1723" t="s">
        <v>38</v>
      </c>
      <c r="J1723" t="s">
        <v>36</v>
      </c>
      <c r="K1723" t="s">
        <v>30</v>
      </c>
      <c r="L1723" t="s">
        <v>31</v>
      </c>
      <c r="M1723">
        <v>3</v>
      </c>
      <c r="N1723" t="s">
        <v>32</v>
      </c>
      <c r="O1723" t="s">
        <v>33</v>
      </c>
      <c r="P1723">
        <v>19.070900000000002</v>
      </c>
      <c r="Q1723">
        <v>337446.91940000001</v>
      </c>
      <c r="R1723">
        <v>3062114.8607999999</v>
      </c>
      <c r="S1723">
        <v>337450.76610000001</v>
      </c>
      <c r="T1723">
        <v>3062096.1819000002</v>
      </c>
      <c r="U1723">
        <v>1.9071000000000001E-2</v>
      </c>
      <c r="V1723" t="str">
        <f>VLOOKUP(C1723,'Lines LookUp'!$B$1:$C$12,2,0)</f>
        <v>KOT</v>
      </c>
      <c r="W1723" t="str">
        <f>ROUNDUP(Q1723,3)&amp;"-"&amp;ROUNDUP(R1723,3)</f>
        <v>337446.92-3062114.861</v>
      </c>
      <c r="X1723" t="str">
        <f>ROUNDUP(S1723,3)&amp;"-"&amp;ROUNDUP(T1723,3)</f>
        <v>337450.767-3062096.182</v>
      </c>
      <c r="Y1723">
        <f>VLOOKUP(W1723&amp;"-"&amp;V1723,'Buscoords Workout'!$F:$G,2,0)</f>
        <v>8328</v>
      </c>
      <c r="Z1723">
        <f>VLOOKUP(X1723&amp;"-"&amp;V1723,'Buscoords Workout'!$F:$G,2,0)</f>
        <v>8329</v>
      </c>
      <c r="AA1723" t="b">
        <f>OR(ISNA(Y1723),ISNA(Z1723))</f>
        <v>0</v>
      </c>
    </row>
    <row r="1724" spans="1:27" x14ac:dyDescent="0.25">
      <c r="A1724">
        <v>699</v>
      </c>
      <c r="B1724" t="s">
        <v>24</v>
      </c>
      <c r="C1724" t="s">
        <v>45</v>
      </c>
      <c r="D1724" t="s">
        <v>46</v>
      </c>
      <c r="E1724">
        <v>11</v>
      </c>
      <c r="F1724" t="s">
        <v>37</v>
      </c>
      <c r="G1724">
        <v>100</v>
      </c>
      <c r="H1724" t="s">
        <v>27</v>
      </c>
      <c r="I1724" t="s">
        <v>38</v>
      </c>
      <c r="J1724" t="s">
        <v>36</v>
      </c>
      <c r="K1724" t="s">
        <v>30</v>
      </c>
      <c r="L1724" t="s">
        <v>31</v>
      </c>
      <c r="M1724">
        <v>3</v>
      </c>
      <c r="N1724" t="s">
        <v>32</v>
      </c>
      <c r="O1724" t="s">
        <v>33</v>
      </c>
      <c r="P1724">
        <v>17.213000000000001</v>
      </c>
      <c r="Q1724">
        <v>337450.76610000001</v>
      </c>
      <c r="R1724">
        <v>3062096.1819000002</v>
      </c>
      <c r="S1724">
        <v>337457.57709999999</v>
      </c>
      <c r="T1724">
        <v>3062080.3738000002</v>
      </c>
      <c r="U1724">
        <v>1.7212999999999999E-2</v>
      </c>
      <c r="V1724" t="str">
        <f>VLOOKUP(C1724,'Lines LookUp'!$B$1:$C$12,2,0)</f>
        <v>KOT</v>
      </c>
      <c r="W1724" t="str">
        <f>ROUNDUP(Q1724,3)&amp;"-"&amp;ROUNDUP(R1724,3)</f>
        <v>337450.767-3062096.182</v>
      </c>
      <c r="X1724" t="str">
        <f>ROUNDUP(S1724,3)&amp;"-"&amp;ROUNDUP(T1724,3)</f>
        <v>337457.578-3062080.374</v>
      </c>
      <c r="Y1724">
        <f>VLOOKUP(W1724&amp;"-"&amp;V1724,'Buscoords Workout'!$F:$G,2,0)</f>
        <v>8329</v>
      </c>
      <c r="Z1724">
        <f>VLOOKUP(X1724&amp;"-"&amp;V1724,'Buscoords Workout'!$F:$G,2,0)</f>
        <v>8330</v>
      </c>
      <c r="AA1724" t="b">
        <f>OR(ISNA(Y1724),ISNA(Z1724))</f>
        <v>0</v>
      </c>
    </row>
    <row r="1725" spans="1:27" x14ac:dyDescent="0.25">
      <c r="A1725">
        <v>700</v>
      </c>
      <c r="B1725" t="s">
        <v>24</v>
      </c>
      <c r="C1725" t="s">
        <v>45</v>
      </c>
      <c r="D1725" t="s">
        <v>46</v>
      </c>
      <c r="E1725">
        <v>11</v>
      </c>
      <c r="F1725" t="s">
        <v>37</v>
      </c>
      <c r="G1725">
        <v>100</v>
      </c>
      <c r="H1725" t="s">
        <v>27</v>
      </c>
      <c r="I1725" t="s">
        <v>38</v>
      </c>
      <c r="J1725" t="s">
        <v>36</v>
      </c>
      <c r="K1725" t="s">
        <v>30</v>
      </c>
      <c r="L1725" t="s">
        <v>31</v>
      </c>
      <c r="M1725">
        <v>3</v>
      </c>
      <c r="N1725" t="s">
        <v>32</v>
      </c>
      <c r="O1725" t="s">
        <v>33</v>
      </c>
      <c r="P1725">
        <v>6.4293399999999998</v>
      </c>
      <c r="Q1725">
        <v>337457.57709999999</v>
      </c>
      <c r="R1725">
        <v>3062080.3738000002</v>
      </c>
      <c r="S1725">
        <v>337458.07669999998</v>
      </c>
      <c r="T1725">
        <v>3062073.9638999999</v>
      </c>
      <c r="U1725">
        <v>6.4289999999999998E-3</v>
      </c>
      <c r="V1725" t="str">
        <f>VLOOKUP(C1725,'Lines LookUp'!$B$1:$C$12,2,0)</f>
        <v>KOT</v>
      </c>
      <c r="W1725" t="str">
        <f>ROUNDUP(Q1725,3)&amp;"-"&amp;ROUNDUP(R1725,3)</f>
        <v>337457.578-3062080.374</v>
      </c>
      <c r="X1725" t="str">
        <f>ROUNDUP(S1725,3)&amp;"-"&amp;ROUNDUP(T1725,3)</f>
        <v>337458.077-3062073.964</v>
      </c>
      <c r="Y1725">
        <f>VLOOKUP(W1725&amp;"-"&amp;V1725,'Buscoords Workout'!$F:$G,2,0)</f>
        <v>8330</v>
      </c>
      <c r="Z1725">
        <f>VLOOKUP(X1725&amp;"-"&amp;V1725,'Buscoords Workout'!$F:$G,2,0)</f>
        <v>8331</v>
      </c>
      <c r="AA1725" t="b">
        <f>OR(ISNA(Y1725),ISNA(Z1725))</f>
        <v>0</v>
      </c>
    </row>
    <row r="1726" spans="1:27" x14ac:dyDescent="0.25">
      <c r="A1726">
        <v>701</v>
      </c>
      <c r="B1726" t="s">
        <v>24</v>
      </c>
      <c r="C1726" t="s">
        <v>45</v>
      </c>
      <c r="D1726" t="s">
        <v>46</v>
      </c>
      <c r="E1726">
        <v>11</v>
      </c>
      <c r="F1726" t="s">
        <v>37</v>
      </c>
      <c r="G1726">
        <v>100</v>
      </c>
      <c r="H1726" t="s">
        <v>27</v>
      </c>
      <c r="I1726" t="s">
        <v>38</v>
      </c>
      <c r="J1726" t="s">
        <v>36</v>
      </c>
      <c r="K1726" t="s">
        <v>30</v>
      </c>
      <c r="L1726" t="s">
        <v>31</v>
      </c>
      <c r="M1726">
        <v>3</v>
      </c>
      <c r="N1726" t="s">
        <v>32</v>
      </c>
      <c r="O1726" t="s">
        <v>33</v>
      </c>
      <c r="P1726">
        <v>10.623100000000001</v>
      </c>
      <c r="Q1726">
        <v>337458.07669999998</v>
      </c>
      <c r="R1726">
        <v>3062073.9638999999</v>
      </c>
      <c r="S1726">
        <v>337456.1814</v>
      </c>
      <c r="T1726">
        <v>3062063.5112000001</v>
      </c>
      <c r="U1726">
        <v>1.0623E-2</v>
      </c>
      <c r="V1726" t="str">
        <f>VLOOKUP(C1726,'Lines LookUp'!$B$1:$C$12,2,0)</f>
        <v>KOT</v>
      </c>
      <c r="W1726" t="str">
        <f>ROUNDUP(Q1726,3)&amp;"-"&amp;ROUNDUP(R1726,3)</f>
        <v>337458.077-3062073.964</v>
      </c>
      <c r="X1726" t="str">
        <f>ROUNDUP(S1726,3)&amp;"-"&amp;ROUNDUP(T1726,3)</f>
        <v>337456.182-3062063.512</v>
      </c>
      <c r="Y1726">
        <f>VLOOKUP(W1726&amp;"-"&amp;V1726,'Buscoords Workout'!$F:$G,2,0)</f>
        <v>8331</v>
      </c>
      <c r="Z1726">
        <f>VLOOKUP(X1726&amp;"-"&amp;V1726,'Buscoords Workout'!$F:$G,2,0)</f>
        <v>8332</v>
      </c>
      <c r="AA1726" t="b">
        <f>OR(ISNA(Y1726),ISNA(Z1726))</f>
        <v>0</v>
      </c>
    </row>
    <row r="1727" spans="1:27" x14ac:dyDescent="0.25">
      <c r="A1727">
        <v>702</v>
      </c>
      <c r="B1727" t="s">
        <v>24</v>
      </c>
      <c r="C1727" t="s">
        <v>45</v>
      </c>
      <c r="D1727" t="s">
        <v>46</v>
      </c>
      <c r="E1727">
        <v>11</v>
      </c>
      <c r="F1727" t="s">
        <v>37</v>
      </c>
      <c r="G1727">
        <v>100</v>
      </c>
      <c r="H1727" t="s">
        <v>27</v>
      </c>
      <c r="I1727" t="s">
        <v>38</v>
      </c>
      <c r="J1727" t="s">
        <v>36</v>
      </c>
      <c r="K1727" t="s">
        <v>30</v>
      </c>
      <c r="L1727" t="s">
        <v>31</v>
      </c>
      <c r="M1727">
        <v>3</v>
      </c>
      <c r="N1727" t="s">
        <v>32</v>
      </c>
      <c r="O1727" t="s">
        <v>33</v>
      </c>
      <c r="P1727">
        <v>2.9102600000000001</v>
      </c>
      <c r="Q1727">
        <v>337456.1814</v>
      </c>
      <c r="R1727">
        <v>3062063.5112000001</v>
      </c>
      <c r="S1727">
        <v>337456.14250000002</v>
      </c>
      <c r="T1727">
        <v>3062060.6011999999</v>
      </c>
      <c r="U1727">
        <v>2.9099999999999998E-3</v>
      </c>
      <c r="V1727" t="str">
        <f>VLOOKUP(C1727,'Lines LookUp'!$B$1:$C$12,2,0)</f>
        <v>KOT</v>
      </c>
      <c r="W1727" t="str">
        <f>ROUNDUP(Q1727,3)&amp;"-"&amp;ROUNDUP(R1727,3)</f>
        <v>337456.182-3062063.512</v>
      </c>
      <c r="X1727" t="str">
        <f>ROUNDUP(S1727,3)&amp;"-"&amp;ROUNDUP(T1727,3)</f>
        <v>337456.143-3062060.602</v>
      </c>
      <c r="Y1727">
        <f>VLOOKUP(W1727&amp;"-"&amp;V1727,'Buscoords Workout'!$F:$G,2,0)</f>
        <v>8332</v>
      </c>
      <c r="Z1727">
        <f>VLOOKUP(X1727&amp;"-"&amp;V1727,'Buscoords Workout'!$F:$G,2,0)</f>
        <v>8333</v>
      </c>
      <c r="AA1727" t="b">
        <f>OR(ISNA(Y1727),ISNA(Z1727))</f>
        <v>0</v>
      </c>
    </row>
    <row r="1728" spans="1:27" x14ac:dyDescent="0.25">
      <c r="A1728">
        <v>703</v>
      </c>
      <c r="B1728" t="s">
        <v>24</v>
      </c>
      <c r="C1728" t="s">
        <v>45</v>
      </c>
      <c r="D1728" t="s">
        <v>46</v>
      </c>
      <c r="E1728">
        <v>11</v>
      </c>
      <c r="F1728" t="s">
        <v>37</v>
      </c>
      <c r="G1728">
        <v>100</v>
      </c>
      <c r="H1728" t="s">
        <v>27</v>
      </c>
      <c r="I1728" t="s">
        <v>38</v>
      </c>
      <c r="J1728" t="s">
        <v>36</v>
      </c>
      <c r="K1728" t="s">
        <v>30</v>
      </c>
      <c r="L1728" t="s">
        <v>31</v>
      </c>
      <c r="M1728">
        <v>3</v>
      </c>
      <c r="N1728" t="s">
        <v>32</v>
      </c>
      <c r="O1728" t="s">
        <v>33</v>
      </c>
      <c r="P1728">
        <v>2.7875399999999999</v>
      </c>
      <c r="Q1728">
        <v>337451.27100000001</v>
      </c>
      <c r="R1728">
        <v>3062298.1661999999</v>
      </c>
      <c r="S1728">
        <v>337451.81806800002</v>
      </c>
      <c r="T1728">
        <v>3062295.4328700001</v>
      </c>
      <c r="U1728">
        <v>2.7880000000000001E-3</v>
      </c>
      <c r="V1728" t="str">
        <f>VLOOKUP(C1728,'Lines LookUp'!$B$1:$C$12,2,0)</f>
        <v>KOT</v>
      </c>
      <c r="W1728" t="str">
        <f>ROUNDUP(Q1728,3)&amp;"-"&amp;ROUNDUP(R1728,3)</f>
        <v>337451.271-3062298.167</v>
      </c>
      <c r="X1728" t="str">
        <f>ROUNDUP(S1728,3)&amp;"-"&amp;ROUNDUP(T1728,3)</f>
        <v>337451.819-3062295.433</v>
      </c>
      <c r="Y1728">
        <f>VLOOKUP(W1728&amp;"-"&amp;V1728,'Buscoords Workout'!$F:$G,2,0)</f>
        <v>8334</v>
      </c>
      <c r="Z1728">
        <f>VLOOKUP(X1728&amp;"-"&amp;V1728,'Buscoords Workout'!$F:$G,2,0)</f>
        <v>8361</v>
      </c>
      <c r="AA1728" t="b">
        <f>OR(ISNA(Y1728),ISNA(Z1728))</f>
        <v>0</v>
      </c>
    </row>
    <row r="1729" spans="1:27" x14ac:dyDescent="0.25">
      <c r="A1729">
        <v>704</v>
      </c>
      <c r="B1729" t="s">
        <v>24</v>
      </c>
      <c r="C1729" t="s">
        <v>45</v>
      </c>
      <c r="D1729" t="s">
        <v>46</v>
      </c>
      <c r="E1729">
        <v>11</v>
      </c>
      <c r="F1729" t="s">
        <v>37</v>
      </c>
      <c r="G1729">
        <v>100</v>
      </c>
      <c r="H1729" t="s">
        <v>27</v>
      </c>
      <c r="I1729" t="s">
        <v>38</v>
      </c>
      <c r="J1729" t="s">
        <v>36</v>
      </c>
      <c r="K1729" t="s">
        <v>30</v>
      </c>
      <c r="L1729" t="s">
        <v>31</v>
      </c>
      <c r="M1729">
        <v>3</v>
      </c>
      <c r="N1729" t="s">
        <v>32</v>
      </c>
      <c r="O1729" t="s">
        <v>33</v>
      </c>
      <c r="P1729">
        <v>12.8941</v>
      </c>
      <c r="Q1729">
        <v>337451.89456400002</v>
      </c>
      <c r="R1729">
        <v>3062295.0506699998</v>
      </c>
      <c r="S1729">
        <v>337454.42509999999</v>
      </c>
      <c r="T1729">
        <v>3062282.4073000001</v>
      </c>
      <c r="U1729">
        <v>1.2893999999999999E-2</v>
      </c>
      <c r="V1729" t="str">
        <f>VLOOKUP(C1729,'Lines LookUp'!$B$1:$C$12,2,0)</f>
        <v>KOT</v>
      </c>
      <c r="W1729" t="str">
        <f>ROUNDUP(Q1729,3)&amp;"-"&amp;ROUNDUP(R1729,3)</f>
        <v>337451.895-3062295.051</v>
      </c>
      <c r="X1729" t="str">
        <f>ROUNDUP(S1729,3)&amp;"-"&amp;ROUNDUP(T1729,3)</f>
        <v>337454.426-3062282.408</v>
      </c>
      <c r="Y1729">
        <f>VLOOKUP(W1729&amp;"-"&amp;V1729,'Buscoords Workout'!$F:$G,2,0)</f>
        <v>8360</v>
      </c>
      <c r="Z1729">
        <f>VLOOKUP(X1729&amp;"-"&amp;V1729,'Buscoords Workout'!$F:$G,2,0)</f>
        <v>8335</v>
      </c>
      <c r="AA1729" t="b">
        <f>OR(ISNA(Y1729),ISNA(Z1729))</f>
        <v>0</v>
      </c>
    </row>
    <row r="1730" spans="1:27" x14ac:dyDescent="0.25">
      <c r="A1730">
        <v>705</v>
      </c>
      <c r="B1730" t="s">
        <v>24</v>
      </c>
      <c r="C1730" t="s">
        <v>45</v>
      </c>
      <c r="D1730" t="s">
        <v>46</v>
      </c>
      <c r="E1730">
        <v>11</v>
      </c>
      <c r="F1730" t="s">
        <v>37</v>
      </c>
      <c r="G1730">
        <v>100</v>
      </c>
      <c r="H1730" t="s">
        <v>27</v>
      </c>
      <c r="I1730" t="s">
        <v>38</v>
      </c>
      <c r="J1730" t="s">
        <v>36</v>
      </c>
      <c r="K1730" t="s">
        <v>30</v>
      </c>
      <c r="L1730" t="s">
        <v>31</v>
      </c>
      <c r="M1730">
        <v>3</v>
      </c>
      <c r="N1730" t="s">
        <v>32</v>
      </c>
      <c r="O1730" t="s">
        <v>33</v>
      </c>
      <c r="P1730">
        <v>0.38977600000000001</v>
      </c>
      <c r="Q1730">
        <v>337451.81806800002</v>
      </c>
      <c r="R1730">
        <v>3062295.4328700001</v>
      </c>
      <c r="S1730">
        <v>337451.89456400002</v>
      </c>
      <c r="T1730">
        <v>3062295.0506699998</v>
      </c>
      <c r="U1730">
        <v>3.8999999999999999E-4</v>
      </c>
      <c r="V1730" t="str">
        <f>VLOOKUP(C1730,'Lines LookUp'!$B$1:$C$12,2,0)</f>
        <v>KOT</v>
      </c>
      <c r="W1730" t="str">
        <f>ROUNDUP(Q1730,3)&amp;"-"&amp;ROUNDUP(R1730,3)</f>
        <v>337451.819-3062295.433</v>
      </c>
      <c r="X1730" t="str">
        <f>ROUNDUP(S1730,3)&amp;"-"&amp;ROUNDUP(T1730,3)</f>
        <v>337451.895-3062295.051</v>
      </c>
      <c r="Y1730">
        <f>VLOOKUP(W1730&amp;"-"&amp;V1730,'Buscoords Workout'!$F:$G,2,0)</f>
        <v>8361</v>
      </c>
      <c r="Z1730">
        <f>VLOOKUP(X1730&amp;"-"&amp;V1730,'Buscoords Workout'!$F:$G,2,0)</f>
        <v>8360</v>
      </c>
      <c r="AA1730" t="b">
        <f>OR(ISNA(Y1730),ISNA(Z1730))</f>
        <v>0</v>
      </c>
    </row>
    <row r="1731" spans="1:27" x14ac:dyDescent="0.25">
      <c r="A1731">
        <v>706</v>
      </c>
      <c r="B1731" t="s">
        <v>24</v>
      </c>
      <c r="C1731" t="s">
        <v>45</v>
      </c>
      <c r="D1731" t="s">
        <v>46</v>
      </c>
      <c r="E1731">
        <v>11</v>
      </c>
      <c r="F1731" t="s">
        <v>37</v>
      </c>
      <c r="G1731">
        <v>100</v>
      </c>
      <c r="H1731" t="s">
        <v>27</v>
      </c>
      <c r="I1731" t="s">
        <v>38</v>
      </c>
      <c r="J1731" t="s">
        <v>36</v>
      </c>
      <c r="K1731" t="s">
        <v>30</v>
      </c>
      <c r="L1731" t="s">
        <v>31</v>
      </c>
      <c r="M1731">
        <v>3</v>
      </c>
      <c r="N1731" t="s">
        <v>32</v>
      </c>
      <c r="O1731" t="s">
        <v>33</v>
      </c>
      <c r="P1731">
        <v>11.303900000000001</v>
      </c>
      <c r="Q1731">
        <v>337454.42509999999</v>
      </c>
      <c r="R1731">
        <v>3062282.4073000001</v>
      </c>
      <c r="S1731">
        <v>337456.6177</v>
      </c>
      <c r="T1731">
        <v>3062271.3180999998</v>
      </c>
      <c r="U1731">
        <v>1.1304E-2</v>
      </c>
      <c r="V1731" t="str">
        <f>VLOOKUP(C1731,'Lines LookUp'!$B$1:$C$12,2,0)</f>
        <v>KOT</v>
      </c>
      <c r="W1731" t="str">
        <f>ROUNDUP(Q1731,3)&amp;"-"&amp;ROUNDUP(R1731,3)</f>
        <v>337454.426-3062282.408</v>
      </c>
      <c r="X1731" t="str">
        <f>ROUNDUP(S1731,3)&amp;"-"&amp;ROUNDUP(T1731,3)</f>
        <v>337456.618-3062271.319</v>
      </c>
      <c r="Y1731">
        <f>VLOOKUP(W1731&amp;"-"&amp;V1731,'Buscoords Workout'!$F:$G,2,0)</f>
        <v>8335</v>
      </c>
      <c r="Z1731">
        <f>VLOOKUP(X1731&amp;"-"&amp;V1731,'Buscoords Workout'!$F:$G,2,0)</f>
        <v>8336</v>
      </c>
      <c r="AA1731" t="b">
        <f>OR(ISNA(Y1731),ISNA(Z1731))</f>
        <v>0</v>
      </c>
    </row>
    <row r="1732" spans="1:27" x14ac:dyDescent="0.25">
      <c r="A1732">
        <v>707</v>
      </c>
      <c r="B1732" t="s">
        <v>24</v>
      </c>
      <c r="C1732" t="s">
        <v>45</v>
      </c>
      <c r="D1732" t="s">
        <v>46</v>
      </c>
      <c r="E1732">
        <v>11</v>
      </c>
      <c r="F1732" t="s">
        <v>37</v>
      </c>
      <c r="G1732">
        <v>100</v>
      </c>
      <c r="H1732" t="s">
        <v>27</v>
      </c>
      <c r="I1732" t="s">
        <v>38</v>
      </c>
      <c r="J1732" t="s">
        <v>36</v>
      </c>
      <c r="K1732" t="s">
        <v>30</v>
      </c>
      <c r="L1732" t="s">
        <v>31</v>
      </c>
      <c r="M1732">
        <v>3</v>
      </c>
      <c r="N1732" t="s">
        <v>32</v>
      </c>
      <c r="O1732" t="s">
        <v>33</v>
      </c>
      <c r="P1732">
        <v>14.5983</v>
      </c>
      <c r="Q1732">
        <v>337456.6177</v>
      </c>
      <c r="R1732">
        <v>3062271.3180999998</v>
      </c>
      <c r="S1732">
        <v>337455.25309999997</v>
      </c>
      <c r="T1732">
        <v>3062256.7837</v>
      </c>
      <c r="U1732">
        <v>1.4598E-2</v>
      </c>
      <c r="V1732" t="str">
        <f>VLOOKUP(C1732,'Lines LookUp'!$B$1:$C$12,2,0)</f>
        <v>KOT</v>
      </c>
      <c r="W1732" t="str">
        <f>ROUNDUP(Q1732,3)&amp;"-"&amp;ROUNDUP(R1732,3)</f>
        <v>337456.618-3062271.319</v>
      </c>
      <c r="X1732" t="str">
        <f>ROUNDUP(S1732,3)&amp;"-"&amp;ROUNDUP(T1732,3)</f>
        <v>337455.254-3062256.784</v>
      </c>
      <c r="Y1732">
        <f>VLOOKUP(W1732&amp;"-"&amp;V1732,'Buscoords Workout'!$F:$G,2,0)</f>
        <v>8336</v>
      </c>
      <c r="Z1732">
        <f>VLOOKUP(X1732&amp;"-"&amp;V1732,'Buscoords Workout'!$F:$G,2,0)</f>
        <v>8337</v>
      </c>
      <c r="AA1732" t="b">
        <f>OR(ISNA(Y1732),ISNA(Z1732))</f>
        <v>0</v>
      </c>
    </row>
    <row r="1733" spans="1:27" x14ac:dyDescent="0.25">
      <c r="A1733">
        <v>708</v>
      </c>
      <c r="B1733" t="s">
        <v>24</v>
      </c>
      <c r="C1733" t="s">
        <v>45</v>
      </c>
      <c r="D1733" t="s">
        <v>46</v>
      </c>
      <c r="E1733">
        <v>11</v>
      </c>
      <c r="F1733" t="s">
        <v>37</v>
      </c>
      <c r="G1733">
        <v>100</v>
      </c>
      <c r="H1733" t="s">
        <v>27</v>
      </c>
      <c r="I1733" t="s">
        <v>38</v>
      </c>
      <c r="J1733" t="s">
        <v>36</v>
      </c>
      <c r="K1733" t="s">
        <v>30</v>
      </c>
      <c r="L1733" t="s">
        <v>31</v>
      </c>
      <c r="M1733">
        <v>3</v>
      </c>
      <c r="N1733" t="s">
        <v>32</v>
      </c>
      <c r="O1733" t="s">
        <v>33</v>
      </c>
      <c r="P1733">
        <v>18.953700000000001</v>
      </c>
      <c r="Q1733">
        <v>337455.25309999997</v>
      </c>
      <c r="R1733">
        <v>3062256.7837</v>
      </c>
      <c r="S1733">
        <v>337451.49369999999</v>
      </c>
      <c r="T1733">
        <v>3062238.2066000002</v>
      </c>
      <c r="U1733">
        <v>1.8953999999999999E-2</v>
      </c>
      <c r="V1733" t="str">
        <f>VLOOKUP(C1733,'Lines LookUp'!$B$1:$C$12,2,0)</f>
        <v>KOT</v>
      </c>
      <c r="W1733" t="str">
        <f>ROUNDUP(Q1733,3)&amp;"-"&amp;ROUNDUP(R1733,3)</f>
        <v>337455.254-3062256.784</v>
      </c>
      <c r="X1733" t="str">
        <f>ROUNDUP(S1733,3)&amp;"-"&amp;ROUNDUP(T1733,3)</f>
        <v>337451.494-3062238.207</v>
      </c>
      <c r="Y1733">
        <f>VLOOKUP(W1733&amp;"-"&amp;V1733,'Buscoords Workout'!$F:$G,2,0)</f>
        <v>8337</v>
      </c>
      <c r="Z1733">
        <f>VLOOKUP(X1733&amp;"-"&amp;V1733,'Buscoords Workout'!$F:$G,2,0)</f>
        <v>8338</v>
      </c>
      <c r="AA1733" t="b">
        <f>OR(ISNA(Y1733),ISNA(Z1733))</f>
        <v>0</v>
      </c>
    </row>
    <row r="1734" spans="1:27" x14ac:dyDescent="0.25">
      <c r="A1734">
        <v>709</v>
      </c>
      <c r="B1734" t="s">
        <v>24</v>
      </c>
      <c r="C1734" t="s">
        <v>45</v>
      </c>
      <c r="D1734" t="s">
        <v>46</v>
      </c>
      <c r="E1734">
        <v>11</v>
      </c>
      <c r="F1734" t="s">
        <v>37</v>
      </c>
      <c r="G1734">
        <v>100</v>
      </c>
      <c r="H1734" t="s">
        <v>27</v>
      </c>
      <c r="I1734" t="s">
        <v>38</v>
      </c>
      <c r="J1734" t="s">
        <v>36</v>
      </c>
      <c r="K1734" t="s">
        <v>30</v>
      </c>
      <c r="L1734" t="s">
        <v>31</v>
      </c>
      <c r="M1734">
        <v>3</v>
      </c>
      <c r="N1734" t="s">
        <v>32</v>
      </c>
      <c r="O1734" t="s">
        <v>33</v>
      </c>
      <c r="P1734">
        <v>20.3278</v>
      </c>
      <c r="Q1734">
        <v>337451.49369999999</v>
      </c>
      <c r="R1734">
        <v>3062238.2066000002</v>
      </c>
      <c r="S1734">
        <v>337441.89140000002</v>
      </c>
      <c r="T1734">
        <v>3062220.2897000001</v>
      </c>
      <c r="U1734">
        <v>2.0327999999999999E-2</v>
      </c>
      <c r="V1734" t="str">
        <f>VLOOKUP(C1734,'Lines LookUp'!$B$1:$C$12,2,0)</f>
        <v>KOT</v>
      </c>
      <c r="W1734" t="str">
        <f>ROUNDUP(Q1734,3)&amp;"-"&amp;ROUNDUP(R1734,3)</f>
        <v>337451.494-3062238.207</v>
      </c>
      <c r="X1734" t="str">
        <f>ROUNDUP(S1734,3)&amp;"-"&amp;ROUNDUP(T1734,3)</f>
        <v>337441.892-3062220.29</v>
      </c>
      <c r="Y1734">
        <f>VLOOKUP(W1734&amp;"-"&amp;V1734,'Buscoords Workout'!$F:$G,2,0)</f>
        <v>8338</v>
      </c>
      <c r="Z1734">
        <f>VLOOKUP(X1734&amp;"-"&amp;V1734,'Buscoords Workout'!$F:$G,2,0)</f>
        <v>8339</v>
      </c>
      <c r="AA1734" t="b">
        <f>OR(ISNA(Y1734),ISNA(Z1734))</f>
        <v>0</v>
      </c>
    </row>
    <row r="1735" spans="1:27" x14ac:dyDescent="0.25">
      <c r="A1735">
        <v>710</v>
      </c>
      <c r="B1735" t="s">
        <v>24</v>
      </c>
      <c r="C1735" t="s">
        <v>45</v>
      </c>
      <c r="D1735" t="s">
        <v>46</v>
      </c>
      <c r="E1735">
        <v>11</v>
      </c>
      <c r="F1735" t="s">
        <v>37</v>
      </c>
      <c r="G1735">
        <v>100</v>
      </c>
      <c r="H1735" t="s">
        <v>27</v>
      </c>
      <c r="I1735" t="s">
        <v>38</v>
      </c>
      <c r="J1735" t="s">
        <v>36</v>
      </c>
      <c r="K1735" t="s">
        <v>30</v>
      </c>
      <c r="L1735" t="s">
        <v>31</v>
      </c>
      <c r="M1735">
        <v>3</v>
      </c>
      <c r="N1735" t="s">
        <v>32</v>
      </c>
      <c r="O1735" t="s">
        <v>33</v>
      </c>
      <c r="P1735">
        <v>37.450200000000002</v>
      </c>
      <c r="Q1735">
        <v>337441.89140000002</v>
      </c>
      <c r="R1735">
        <v>3062220.2897000001</v>
      </c>
      <c r="S1735">
        <v>337433.7953</v>
      </c>
      <c r="T1735">
        <v>3062183.7250999999</v>
      </c>
      <c r="U1735">
        <v>3.7449999999999997E-2</v>
      </c>
      <c r="V1735" t="str">
        <f>VLOOKUP(C1735,'Lines LookUp'!$B$1:$C$12,2,0)</f>
        <v>KOT</v>
      </c>
      <c r="W1735" t="str">
        <f>ROUNDUP(Q1735,3)&amp;"-"&amp;ROUNDUP(R1735,3)</f>
        <v>337441.892-3062220.29</v>
      </c>
      <c r="X1735" t="str">
        <f>ROUNDUP(S1735,3)&amp;"-"&amp;ROUNDUP(T1735,3)</f>
        <v>337433.796-3062183.726</v>
      </c>
      <c r="Y1735">
        <f>VLOOKUP(W1735&amp;"-"&amp;V1735,'Buscoords Workout'!$F:$G,2,0)</f>
        <v>8339</v>
      </c>
      <c r="Z1735">
        <f>VLOOKUP(X1735&amp;"-"&amp;V1735,'Buscoords Workout'!$F:$G,2,0)</f>
        <v>8340</v>
      </c>
      <c r="AA1735" t="b">
        <f>OR(ISNA(Y1735),ISNA(Z1735))</f>
        <v>0</v>
      </c>
    </row>
    <row r="1736" spans="1:27" x14ac:dyDescent="0.25">
      <c r="A1736">
        <v>711</v>
      </c>
      <c r="B1736" t="s">
        <v>24</v>
      </c>
      <c r="C1736" t="s">
        <v>45</v>
      </c>
      <c r="D1736" t="s">
        <v>46</v>
      </c>
      <c r="E1736">
        <v>11</v>
      </c>
      <c r="F1736" t="s">
        <v>37</v>
      </c>
      <c r="G1736">
        <v>100</v>
      </c>
      <c r="H1736" t="s">
        <v>27</v>
      </c>
      <c r="I1736" t="s">
        <v>38</v>
      </c>
      <c r="J1736" t="s">
        <v>36</v>
      </c>
      <c r="K1736" t="s">
        <v>30</v>
      </c>
      <c r="L1736" t="s">
        <v>31</v>
      </c>
      <c r="M1736">
        <v>3</v>
      </c>
      <c r="N1736" t="s">
        <v>32</v>
      </c>
      <c r="O1736" t="s">
        <v>33</v>
      </c>
      <c r="P1736">
        <v>22.887899999999998</v>
      </c>
      <c r="Q1736">
        <v>337433.7953</v>
      </c>
      <c r="R1736">
        <v>3062183.7250999999</v>
      </c>
      <c r="S1736">
        <v>337430.56650000002</v>
      </c>
      <c r="T1736">
        <v>3062161.0660999999</v>
      </c>
      <c r="U1736">
        <v>2.2887999999999999E-2</v>
      </c>
      <c r="V1736" t="str">
        <f>VLOOKUP(C1736,'Lines LookUp'!$B$1:$C$12,2,0)</f>
        <v>KOT</v>
      </c>
      <c r="W1736" t="str">
        <f>ROUNDUP(Q1736,3)&amp;"-"&amp;ROUNDUP(R1736,3)</f>
        <v>337433.796-3062183.726</v>
      </c>
      <c r="X1736" t="str">
        <f>ROUNDUP(S1736,3)&amp;"-"&amp;ROUNDUP(T1736,3)</f>
        <v>337430.567-3062161.067</v>
      </c>
      <c r="Y1736">
        <f>VLOOKUP(W1736&amp;"-"&amp;V1736,'Buscoords Workout'!$F:$G,2,0)</f>
        <v>8340</v>
      </c>
      <c r="Z1736">
        <f>VLOOKUP(X1736&amp;"-"&amp;V1736,'Buscoords Workout'!$F:$G,2,0)</f>
        <v>8341</v>
      </c>
      <c r="AA1736" t="b">
        <f>OR(ISNA(Y1736),ISNA(Z1736))</f>
        <v>0</v>
      </c>
    </row>
    <row r="1737" spans="1:27" x14ac:dyDescent="0.25">
      <c r="A1737">
        <v>712</v>
      </c>
      <c r="B1737" t="s">
        <v>24</v>
      </c>
      <c r="C1737" t="s">
        <v>45</v>
      </c>
      <c r="D1737" t="s">
        <v>46</v>
      </c>
      <c r="E1737">
        <v>11</v>
      </c>
      <c r="F1737" t="s">
        <v>37</v>
      </c>
      <c r="G1737">
        <v>100</v>
      </c>
      <c r="H1737" t="s">
        <v>27</v>
      </c>
      <c r="I1737" t="s">
        <v>38</v>
      </c>
      <c r="J1737" t="s">
        <v>36</v>
      </c>
      <c r="K1737" t="s">
        <v>30</v>
      </c>
      <c r="L1737" t="s">
        <v>31</v>
      </c>
      <c r="M1737">
        <v>3</v>
      </c>
      <c r="N1737" t="s">
        <v>32</v>
      </c>
      <c r="O1737" t="s">
        <v>33</v>
      </c>
      <c r="P1737">
        <v>16.982600000000001</v>
      </c>
      <c r="Q1737">
        <v>337430.56650000002</v>
      </c>
      <c r="R1737">
        <v>3062161.0660999999</v>
      </c>
      <c r="S1737">
        <v>337423.92060000001</v>
      </c>
      <c r="T1737">
        <v>3062145.4378999998</v>
      </c>
      <c r="U1737">
        <v>1.6983000000000002E-2</v>
      </c>
      <c r="V1737" t="str">
        <f>VLOOKUP(C1737,'Lines LookUp'!$B$1:$C$12,2,0)</f>
        <v>KOT</v>
      </c>
      <c r="W1737" t="str">
        <f>ROUNDUP(Q1737,3)&amp;"-"&amp;ROUNDUP(R1737,3)</f>
        <v>337430.567-3062161.067</v>
      </c>
      <c r="X1737" t="str">
        <f>ROUNDUP(S1737,3)&amp;"-"&amp;ROUNDUP(T1737,3)</f>
        <v>337423.921-3062145.438</v>
      </c>
      <c r="Y1737">
        <f>VLOOKUP(W1737&amp;"-"&amp;V1737,'Buscoords Workout'!$F:$G,2,0)</f>
        <v>8341</v>
      </c>
      <c r="Z1737">
        <f>VLOOKUP(X1737&amp;"-"&amp;V1737,'Buscoords Workout'!$F:$G,2,0)</f>
        <v>8342</v>
      </c>
      <c r="AA1737" t="b">
        <f>OR(ISNA(Y1737),ISNA(Z1737))</f>
        <v>0</v>
      </c>
    </row>
    <row r="1738" spans="1:27" x14ac:dyDescent="0.25">
      <c r="A1738">
        <v>713</v>
      </c>
      <c r="B1738" t="s">
        <v>24</v>
      </c>
      <c r="C1738" t="s">
        <v>45</v>
      </c>
      <c r="D1738" t="s">
        <v>46</v>
      </c>
      <c r="E1738">
        <v>11</v>
      </c>
      <c r="F1738" t="s">
        <v>37</v>
      </c>
      <c r="G1738">
        <v>100</v>
      </c>
      <c r="H1738" t="s">
        <v>27</v>
      </c>
      <c r="I1738" t="s">
        <v>38</v>
      </c>
      <c r="J1738" t="s">
        <v>36</v>
      </c>
      <c r="K1738" t="s">
        <v>30</v>
      </c>
      <c r="L1738" t="s">
        <v>31</v>
      </c>
      <c r="M1738">
        <v>3</v>
      </c>
      <c r="N1738" t="s">
        <v>32</v>
      </c>
      <c r="O1738" t="s">
        <v>33</v>
      </c>
      <c r="P1738">
        <v>9.3128299999999999</v>
      </c>
      <c r="Q1738">
        <v>337423.92060000001</v>
      </c>
      <c r="R1738">
        <v>3062145.4378999998</v>
      </c>
      <c r="S1738">
        <v>337423.79609999998</v>
      </c>
      <c r="T1738">
        <v>3062136.1258999999</v>
      </c>
      <c r="U1738">
        <v>9.3130000000000001E-3</v>
      </c>
      <c r="V1738" t="str">
        <f>VLOOKUP(C1738,'Lines LookUp'!$B$1:$C$12,2,0)</f>
        <v>KOT</v>
      </c>
      <c r="W1738" t="str">
        <f>ROUNDUP(Q1738,3)&amp;"-"&amp;ROUNDUP(R1738,3)</f>
        <v>337423.921-3062145.438</v>
      </c>
      <c r="X1738" t="str">
        <f>ROUNDUP(S1738,3)&amp;"-"&amp;ROUNDUP(T1738,3)</f>
        <v>337423.797-3062136.126</v>
      </c>
      <c r="Y1738">
        <f>VLOOKUP(W1738&amp;"-"&amp;V1738,'Buscoords Workout'!$F:$G,2,0)</f>
        <v>8342</v>
      </c>
      <c r="Z1738">
        <f>VLOOKUP(X1738&amp;"-"&amp;V1738,'Buscoords Workout'!$F:$G,2,0)</f>
        <v>8343</v>
      </c>
      <c r="AA1738" t="b">
        <f>OR(ISNA(Y1738),ISNA(Z1738))</f>
        <v>0</v>
      </c>
    </row>
    <row r="1739" spans="1:27" x14ac:dyDescent="0.25">
      <c r="A1739">
        <v>714</v>
      </c>
      <c r="B1739" t="s">
        <v>24</v>
      </c>
      <c r="C1739" t="s">
        <v>45</v>
      </c>
      <c r="D1739" t="s">
        <v>46</v>
      </c>
      <c r="E1739">
        <v>11</v>
      </c>
      <c r="F1739" t="s">
        <v>37</v>
      </c>
      <c r="G1739">
        <v>100</v>
      </c>
      <c r="H1739" t="s">
        <v>27</v>
      </c>
      <c r="I1739" t="s">
        <v>38</v>
      </c>
      <c r="J1739" t="s">
        <v>36</v>
      </c>
      <c r="K1739" t="s">
        <v>30</v>
      </c>
      <c r="L1739" t="s">
        <v>31</v>
      </c>
      <c r="M1739">
        <v>3</v>
      </c>
      <c r="N1739" t="s">
        <v>32</v>
      </c>
      <c r="O1739" t="s">
        <v>33</v>
      </c>
      <c r="P1739">
        <v>10.946400000000001</v>
      </c>
      <c r="Q1739">
        <v>337423.79609999998</v>
      </c>
      <c r="R1739">
        <v>3062136.1258999999</v>
      </c>
      <c r="S1739">
        <v>337418.98320000002</v>
      </c>
      <c r="T1739">
        <v>3062126.2943000002</v>
      </c>
      <c r="U1739">
        <v>1.0946000000000001E-2</v>
      </c>
      <c r="V1739" t="str">
        <f>VLOOKUP(C1739,'Lines LookUp'!$B$1:$C$12,2,0)</f>
        <v>KOT</v>
      </c>
      <c r="W1739" t="str">
        <f>ROUNDUP(Q1739,3)&amp;"-"&amp;ROUNDUP(R1739,3)</f>
        <v>337423.797-3062136.126</v>
      </c>
      <c r="X1739" t="str">
        <f>ROUNDUP(S1739,3)&amp;"-"&amp;ROUNDUP(T1739,3)</f>
        <v>337418.984-3062126.295</v>
      </c>
      <c r="Y1739">
        <f>VLOOKUP(W1739&amp;"-"&amp;V1739,'Buscoords Workout'!$F:$G,2,0)</f>
        <v>8343</v>
      </c>
      <c r="Z1739">
        <f>VLOOKUP(X1739&amp;"-"&amp;V1739,'Buscoords Workout'!$F:$G,2,0)</f>
        <v>8344</v>
      </c>
      <c r="AA1739" t="b">
        <f>OR(ISNA(Y1739),ISNA(Z1739))</f>
        <v>0</v>
      </c>
    </row>
    <row r="1740" spans="1:27" x14ac:dyDescent="0.25">
      <c r="A1740">
        <v>715</v>
      </c>
      <c r="B1740" t="s">
        <v>24</v>
      </c>
      <c r="C1740" t="s">
        <v>45</v>
      </c>
      <c r="D1740" t="s">
        <v>46</v>
      </c>
      <c r="E1740">
        <v>11</v>
      </c>
      <c r="F1740" t="s">
        <v>37</v>
      </c>
      <c r="G1740">
        <v>100</v>
      </c>
      <c r="H1740" t="s">
        <v>27</v>
      </c>
      <c r="I1740" t="s">
        <v>38</v>
      </c>
      <c r="J1740" t="s">
        <v>36</v>
      </c>
      <c r="K1740" t="s">
        <v>30</v>
      </c>
      <c r="L1740" t="s">
        <v>31</v>
      </c>
      <c r="M1740">
        <v>3</v>
      </c>
      <c r="N1740" t="s">
        <v>32</v>
      </c>
      <c r="O1740" t="s">
        <v>33</v>
      </c>
      <c r="P1740">
        <v>2.9830199999999998</v>
      </c>
      <c r="Q1740">
        <v>337418.98320000002</v>
      </c>
      <c r="R1740">
        <v>3062126.2943000002</v>
      </c>
      <c r="S1740">
        <v>337416.05</v>
      </c>
      <c r="T1740">
        <v>3062125.7514</v>
      </c>
      <c r="U1740">
        <v>2.983E-3</v>
      </c>
      <c r="V1740" t="str">
        <f>VLOOKUP(C1740,'Lines LookUp'!$B$1:$C$12,2,0)</f>
        <v>KOT</v>
      </c>
      <c r="W1740" t="str">
        <f>ROUNDUP(Q1740,3)&amp;"-"&amp;ROUNDUP(R1740,3)</f>
        <v>337418.984-3062126.295</v>
      </c>
      <c r="X1740" t="str">
        <f>ROUNDUP(S1740,3)&amp;"-"&amp;ROUNDUP(T1740,3)</f>
        <v>337416.05-3062125.752</v>
      </c>
      <c r="Y1740">
        <f>VLOOKUP(W1740&amp;"-"&amp;V1740,'Buscoords Workout'!$F:$G,2,0)</f>
        <v>8344</v>
      </c>
      <c r="Z1740">
        <f>VLOOKUP(X1740&amp;"-"&amp;V1740,'Buscoords Workout'!$F:$G,2,0)</f>
        <v>8345</v>
      </c>
      <c r="AA1740" t="b">
        <f>OR(ISNA(Y1740),ISNA(Z1740))</f>
        <v>0</v>
      </c>
    </row>
    <row r="1741" spans="1:27" x14ac:dyDescent="0.25">
      <c r="A1741">
        <v>716</v>
      </c>
      <c r="B1741" t="s">
        <v>24</v>
      </c>
      <c r="C1741" t="s">
        <v>45</v>
      </c>
      <c r="D1741" t="s">
        <v>46</v>
      </c>
      <c r="E1741">
        <v>11</v>
      </c>
      <c r="F1741" t="s">
        <v>37</v>
      </c>
      <c r="G1741">
        <v>100</v>
      </c>
      <c r="H1741" t="s">
        <v>27</v>
      </c>
      <c r="I1741" t="s">
        <v>38</v>
      </c>
      <c r="J1741" t="s">
        <v>36</v>
      </c>
      <c r="K1741" t="s">
        <v>30</v>
      </c>
      <c r="L1741" t="s">
        <v>31</v>
      </c>
      <c r="M1741">
        <v>3</v>
      </c>
      <c r="N1741" t="s">
        <v>32</v>
      </c>
      <c r="O1741" t="s">
        <v>33</v>
      </c>
      <c r="P1741">
        <v>18.4939</v>
      </c>
      <c r="Q1741">
        <v>337416.05</v>
      </c>
      <c r="R1741">
        <v>3062125.7514</v>
      </c>
      <c r="S1741">
        <v>337398.57530000003</v>
      </c>
      <c r="T1741">
        <v>3062131.8061000002</v>
      </c>
      <c r="U1741">
        <v>1.8494E-2</v>
      </c>
      <c r="V1741" t="str">
        <f>VLOOKUP(C1741,'Lines LookUp'!$B$1:$C$12,2,0)</f>
        <v>KOT</v>
      </c>
      <c r="W1741" t="str">
        <f>ROUNDUP(Q1741,3)&amp;"-"&amp;ROUNDUP(R1741,3)</f>
        <v>337416.05-3062125.752</v>
      </c>
      <c r="X1741" t="str">
        <f>ROUNDUP(S1741,3)&amp;"-"&amp;ROUNDUP(T1741,3)</f>
        <v>337398.576-3062131.807</v>
      </c>
      <c r="Y1741">
        <f>VLOOKUP(W1741&amp;"-"&amp;V1741,'Buscoords Workout'!$F:$G,2,0)</f>
        <v>8345</v>
      </c>
      <c r="Z1741">
        <f>VLOOKUP(X1741&amp;"-"&amp;V1741,'Buscoords Workout'!$F:$G,2,0)</f>
        <v>8346</v>
      </c>
      <c r="AA1741" t="b">
        <f>OR(ISNA(Y1741),ISNA(Z1741))</f>
        <v>0</v>
      </c>
    </row>
    <row r="1742" spans="1:27" x14ac:dyDescent="0.25">
      <c r="A1742">
        <v>717</v>
      </c>
      <c r="B1742" t="s">
        <v>24</v>
      </c>
      <c r="C1742" t="s">
        <v>45</v>
      </c>
      <c r="D1742" t="s">
        <v>46</v>
      </c>
      <c r="E1742">
        <v>11</v>
      </c>
      <c r="F1742" t="s">
        <v>37</v>
      </c>
      <c r="G1742">
        <v>100</v>
      </c>
      <c r="H1742" t="s">
        <v>27</v>
      </c>
      <c r="I1742" t="s">
        <v>38</v>
      </c>
      <c r="J1742" t="s">
        <v>36</v>
      </c>
      <c r="K1742" t="s">
        <v>30</v>
      </c>
      <c r="L1742" t="s">
        <v>31</v>
      </c>
      <c r="M1742">
        <v>3</v>
      </c>
      <c r="N1742" t="s">
        <v>32</v>
      </c>
      <c r="O1742" t="s">
        <v>33</v>
      </c>
      <c r="P1742">
        <v>11.1327</v>
      </c>
      <c r="Q1742">
        <v>337398.57530000003</v>
      </c>
      <c r="R1742">
        <v>3062131.8061000002</v>
      </c>
      <c r="S1742">
        <v>337387.46659999999</v>
      </c>
      <c r="T1742">
        <v>3062132.5367000001</v>
      </c>
      <c r="U1742">
        <v>1.1133000000000001E-2</v>
      </c>
      <c r="V1742" t="str">
        <f>VLOOKUP(C1742,'Lines LookUp'!$B$1:$C$12,2,0)</f>
        <v>KOT</v>
      </c>
      <c r="W1742" t="str">
        <f>ROUNDUP(Q1742,3)&amp;"-"&amp;ROUNDUP(R1742,3)</f>
        <v>337398.576-3062131.807</v>
      </c>
      <c r="X1742" t="str">
        <f>ROUNDUP(S1742,3)&amp;"-"&amp;ROUNDUP(T1742,3)</f>
        <v>337387.467-3062132.537</v>
      </c>
      <c r="Y1742">
        <f>VLOOKUP(W1742&amp;"-"&amp;V1742,'Buscoords Workout'!$F:$G,2,0)</f>
        <v>8346</v>
      </c>
      <c r="Z1742">
        <f>VLOOKUP(X1742&amp;"-"&amp;V1742,'Buscoords Workout'!$F:$G,2,0)</f>
        <v>8347</v>
      </c>
      <c r="AA1742" t="b">
        <f>OR(ISNA(Y1742),ISNA(Z1742))</f>
        <v>0</v>
      </c>
    </row>
    <row r="1743" spans="1:27" x14ac:dyDescent="0.25">
      <c r="A1743">
        <v>718</v>
      </c>
      <c r="B1743" t="s">
        <v>24</v>
      </c>
      <c r="C1743" t="s">
        <v>45</v>
      </c>
      <c r="D1743" t="s">
        <v>46</v>
      </c>
      <c r="E1743">
        <v>11</v>
      </c>
      <c r="F1743" t="s">
        <v>37</v>
      </c>
      <c r="G1743">
        <v>100</v>
      </c>
      <c r="H1743" t="s">
        <v>27</v>
      </c>
      <c r="I1743" t="s">
        <v>38</v>
      </c>
      <c r="J1743" t="s">
        <v>36</v>
      </c>
      <c r="K1743" t="s">
        <v>30</v>
      </c>
      <c r="L1743" t="s">
        <v>31</v>
      </c>
      <c r="M1743">
        <v>3</v>
      </c>
      <c r="N1743" t="s">
        <v>32</v>
      </c>
      <c r="O1743" t="s">
        <v>33</v>
      </c>
      <c r="P1743">
        <v>10.7494</v>
      </c>
      <c r="Q1743">
        <v>337387.46659999999</v>
      </c>
      <c r="R1743">
        <v>3062132.5367000001</v>
      </c>
      <c r="S1743">
        <v>337377.57459999999</v>
      </c>
      <c r="T1743">
        <v>3062136.7437</v>
      </c>
      <c r="U1743">
        <v>1.0749E-2</v>
      </c>
      <c r="V1743" t="str">
        <f>VLOOKUP(C1743,'Lines LookUp'!$B$1:$C$12,2,0)</f>
        <v>KOT</v>
      </c>
      <c r="W1743" t="str">
        <f>ROUNDUP(Q1743,3)&amp;"-"&amp;ROUNDUP(R1743,3)</f>
        <v>337387.467-3062132.537</v>
      </c>
      <c r="X1743" t="str">
        <f>ROUNDUP(S1743,3)&amp;"-"&amp;ROUNDUP(T1743,3)</f>
        <v>337377.575-3062136.744</v>
      </c>
      <c r="Y1743">
        <f>VLOOKUP(W1743&amp;"-"&amp;V1743,'Buscoords Workout'!$F:$G,2,0)</f>
        <v>8347</v>
      </c>
      <c r="Z1743">
        <f>VLOOKUP(X1743&amp;"-"&amp;V1743,'Buscoords Workout'!$F:$G,2,0)</f>
        <v>8348</v>
      </c>
      <c r="AA1743" t="b">
        <f>OR(ISNA(Y1743),ISNA(Z1743))</f>
        <v>0</v>
      </c>
    </row>
    <row r="1744" spans="1:27" x14ac:dyDescent="0.25">
      <c r="A1744">
        <v>719</v>
      </c>
      <c r="B1744" t="s">
        <v>24</v>
      </c>
      <c r="C1744" t="s">
        <v>45</v>
      </c>
      <c r="D1744" t="s">
        <v>46</v>
      </c>
      <c r="E1744">
        <v>11</v>
      </c>
      <c r="F1744" t="s">
        <v>37</v>
      </c>
      <c r="G1744">
        <v>100</v>
      </c>
      <c r="H1744" t="s">
        <v>27</v>
      </c>
      <c r="I1744" t="s">
        <v>38</v>
      </c>
      <c r="J1744" t="s">
        <v>36</v>
      </c>
      <c r="K1744" t="s">
        <v>30</v>
      </c>
      <c r="L1744" t="s">
        <v>31</v>
      </c>
      <c r="M1744">
        <v>3</v>
      </c>
      <c r="N1744" t="s">
        <v>32</v>
      </c>
      <c r="O1744" t="s">
        <v>33</v>
      </c>
      <c r="P1744">
        <v>18.288</v>
      </c>
      <c r="Q1744">
        <v>337377.57459999999</v>
      </c>
      <c r="R1744">
        <v>3062136.7437</v>
      </c>
      <c r="S1744">
        <v>337359.4682</v>
      </c>
      <c r="T1744">
        <v>3062139.3143000002</v>
      </c>
      <c r="U1744">
        <v>1.8287999999999999E-2</v>
      </c>
      <c r="V1744" t="str">
        <f>VLOOKUP(C1744,'Lines LookUp'!$B$1:$C$12,2,0)</f>
        <v>KOT</v>
      </c>
      <c r="W1744" t="str">
        <f>ROUNDUP(Q1744,3)&amp;"-"&amp;ROUNDUP(R1744,3)</f>
        <v>337377.575-3062136.744</v>
      </c>
      <c r="X1744" t="str">
        <f>ROUNDUP(S1744,3)&amp;"-"&amp;ROUNDUP(T1744,3)</f>
        <v>337359.469-3062139.315</v>
      </c>
      <c r="Y1744">
        <f>VLOOKUP(W1744&amp;"-"&amp;V1744,'Buscoords Workout'!$F:$G,2,0)</f>
        <v>8348</v>
      </c>
      <c r="Z1744">
        <f>VLOOKUP(X1744&amp;"-"&amp;V1744,'Buscoords Workout'!$F:$G,2,0)</f>
        <v>8349</v>
      </c>
      <c r="AA1744" t="b">
        <f>OR(ISNA(Y1744),ISNA(Z1744))</f>
        <v>0</v>
      </c>
    </row>
    <row r="1745" spans="1:27" x14ac:dyDescent="0.25">
      <c r="A1745">
        <v>720</v>
      </c>
      <c r="B1745" t="s">
        <v>24</v>
      </c>
      <c r="C1745" t="s">
        <v>45</v>
      </c>
      <c r="D1745" t="s">
        <v>46</v>
      </c>
      <c r="E1745">
        <v>11</v>
      </c>
      <c r="F1745" t="s">
        <v>37</v>
      </c>
      <c r="G1745">
        <v>100</v>
      </c>
      <c r="H1745" t="s">
        <v>27</v>
      </c>
      <c r="I1745" t="s">
        <v>38</v>
      </c>
      <c r="J1745" t="s">
        <v>36</v>
      </c>
      <c r="K1745" t="s">
        <v>30</v>
      </c>
      <c r="L1745" t="s">
        <v>31</v>
      </c>
      <c r="M1745">
        <v>3</v>
      </c>
      <c r="N1745" t="s">
        <v>32</v>
      </c>
      <c r="O1745" t="s">
        <v>33</v>
      </c>
      <c r="P1745">
        <v>11.7027</v>
      </c>
      <c r="Q1745">
        <v>337359.4682</v>
      </c>
      <c r="R1745">
        <v>3062139.3143000002</v>
      </c>
      <c r="S1745">
        <v>337347.76650000003</v>
      </c>
      <c r="T1745">
        <v>3062139.4706999999</v>
      </c>
      <c r="U1745">
        <v>1.1703E-2</v>
      </c>
      <c r="V1745" t="str">
        <f>VLOOKUP(C1745,'Lines LookUp'!$B$1:$C$12,2,0)</f>
        <v>KOT</v>
      </c>
      <c r="W1745" t="str">
        <f>ROUNDUP(Q1745,3)&amp;"-"&amp;ROUNDUP(R1745,3)</f>
        <v>337359.469-3062139.315</v>
      </c>
      <c r="X1745" t="str">
        <f>ROUNDUP(S1745,3)&amp;"-"&amp;ROUNDUP(T1745,3)</f>
        <v>337347.767-3062139.471</v>
      </c>
      <c r="Y1745">
        <f>VLOOKUP(W1745&amp;"-"&amp;V1745,'Buscoords Workout'!$F:$G,2,0)</f>
        <v>8349</v>
      </c>
      <c r="Z1745">
        <f>VLOOKUP(X1745&amp;"-"&amp;V1745,'Buscoords Workout'!$F:$G,2,0)</f>
        <v>8350</v>
      </c>
      <c r="AA1745" t="b">
        <f>OR(ISNA(Y1745),ISNA(Z1745))</f>
        <v>0</v>
      </c>
    </row>
    <row r="1746" spans="1:27" x14ac:dyDescent="0.25">
      <c r="A1746">
        <v>721</v>
      </c>
      <c r="B1746" t="s">
        <v>24</v>
      </c>
      <c r="C1746" t="s">
        <v>45</v>
      </c>
      <c r="D1746" t="s">
        <v>46</v>
      </c>
      <c r="E1746">
        <v>11</v>
      </c>
      <c r="F1746" t="s">
        <v>37</v>
      </c>
      <c r="G1746">
        <v>100</v>
      </c>
      <c r="H1746" t="s">
        <v>27</v>
      </c>
      <c r="I1746" t="s">
        <v>38</v>
      </c>
      <c r="J1746" t="s">
        <v>36</v>
      </c>
      <c r="K1746" t="s">
        <v>30</v>
      </c>
      <c r="L1746" t="s">
        <v>31</v>
      </c>
      <c r="M1746">
        <v>3</v>
      </c>
      <c r="N1746" t="s">
        <v>32</v>
      </c>
      <c r="O1746" t="s">
        <v>33</v>
      </c>
      <c r="P1746">
        <v>11.7171</v>
      </c>
      <c r="Q1746">
        <v>337347.76650000003</v>
      </c>
      <c r="R1746">
        <v>3062139.4706999999</v>
      </c>
      <c r="S1746">
        <v>337336.07270000002</v>
      </c>
      <c r="T1746">
        <v>3062140.2091999999</v>
      </c>
      <c r="U1746">
        <v>1.1717E-2</v>
      </c>
      <c r="V1746" t="str">
        <f>VLOOKUP(C1746,'Lines LookUp'!$B$1:$C$12,2,0)</f>
        <v>KOT</v>
      </c>
      <c r="W1746" t="str">
        <f>ROUNDUP(Q1746,3)&amp;"-"&amp;ROUNDUP(R1746,3)</f>
        <v>337347.767-3062139.471</v>
      </c>
      <c r="X1746" t="str">
        <f>ROUNDUP(S1746,3)&amp;"-"&amp;ROUNDUP(T1746,3)</f>
        <v>337336.073-3062140.21</v>
      </c>
      <c r="Y1746">
        <f>VLOOKUP(W1746&amp;"-"&amp;V1746,'Buscoords Workout'!$F:$G,2,0)</f>
        <v>8350</v>
      </c>
      <c r="Z1746">
        <f>VLOOKUP(X1746&amp;"-"&amp;V1746,'Buscoords Workout'!$F:$G,2,0)</f>
        <v>8351</v>
      </c>
      <c r="AA1746" t="b">
        <f>OR(ISNA(Y1746),ISNA(Z1746))</f>
        <v>0</v>
      </c>
    </row>
    <row r="1747" spans="1:27" x14ac:dyDescent="0.25">
      <c r="A1747">
        <v>722</v>
      </c>
      <c r="B1747" t="s">
        <v>24</v>
      </c>
      <c r="C1747" t="s">
        <v>45</v>
      </c>
      <c r="D1747" t="s">
        <v>46</v>
      </c>
      <c r="E1747">
        <v>11</v>
      </c>
      <c r="F1747" t="s">
        <v>37</v>
      </c>
      <c r="G1747">
        <v>100</v>
      </c>
      <c r="H1747" t="s">
        <v>27</v>
      </c>
      <c r="I1747" t="s">
        <v>38</v>
      </c>
      <c r="J1747" t="s">
        <v>36</v>
      </c>
      <c r="K1747" t="s">
        <v>30</v>
      </c>
      <c r="L1747" t="s">
        <v>31</v>
      </c>
      <c r="M1747">
        <v>3</v>
      </c>
      <c r="N1747" t="s">
        <v>32</v>
      </c>
      <c r="O1747" t="s">
        <v>33</v>
      </c>
      <c r="P1747">
        <v>8.7770899999999994</v>
      </c>
      <c r="Q1747">
        <v>337336.07270000002</v>
      </c>
      <c r="R1747">
        <v>3062140.2091999999</v>
      </c>
      <c r="S1747">
        <v>337327.29639999999</v>
      </c>
      <c r="T1747">
        <v>3062140.3265999998</v>
      </c>
      <c r="U1747">
        <v>8.7770000000000001E-3</v>
      </c>
      <c r="V1747" t="str">
        <f>VLOOKUP(C1747,'Lines LookUp'!$B$1:$C$12,2,0)</f>
        <v>KOT</v>
      </c>
      <c r="W1747" t="str">
        <f>ROUNDUP(Q1747,3)&amp;"-"&amp;ROUNDUP(R1747,3)</f>
        <v>337336.073-3062140.21</v>
      </c>
      <c r="X1747" t="str">
        <f>ROUNDUP(S1747,3)&amp;"-"&amp;ROUNDUP(T1747,3)</f>
        <v>337327.297-3062140.327</v>
      </c>
      <c r="Y1747">
        <f>VLOOKUP(W1747&amp;"-"&amp;V1747,'Buscoords Workout'!$F:$G,2,0)</f>
        <v>8351</v>
      </c>
      <c r="Z1747">
        <f>VLOOKUP(X1747&amp;"-"&amp;V1747,'Buscoords Workout'!$F:$G,2,0)</f>
        <v>8352</v>
      </c>
      <c r="AA1747" t="b">
        <f>OR(ISNA(Y1747),ISNA(Z1747))</f>
        <v>0</v>
      </c>
    </row>
    <row r="1748" spans="1:27" x14ac:dyDescent="0.25">
      <c r="A1748">
        <v>723</v>
      </c>
      <c r="B1748" t="s">
        <v>24</v>
      </c>
      <c r="C1748" t="s">
        <v>45</v>
      </c>
      <c r="D1748" t="s">
        <v>46</v>
      </c>
      <c r="E1748">
        <v>11</v>
      </c>
      <c r="F1748" t="s">
        <v>37</v>
      </c>
      <c r="G1748">
        <v>100</v>
      </c>
      <c r="H1748" t="s">
        <v>27</v>
      </c>
      <c r="I1748" t="s">
        <v>38</v>
      </c>
      <c r="J1748" t="s">
        <v>36</v>
      </c>
      <c r="K1748" t="s">
        <v>30</v>
      </c>
      <c r="L1748" t="s">
        <v>31</v>
      </c>
      <c r="M1748">
        <v>3</v>
      </c>
      <c r="N1748" t="s">
        <v>32</v>
      </c>
      <c r="O1748" t="s">
        <v>33</v>
      </c>
      <c r="P1748">
        <v>7.0215300000000003</v>
      </c>
      <c r="Q1748">
        <v>337327.29639999999</v>
      </c>
      <c r="R1748">
        <v>3062140.3265999998</v>
      </c>
      <c r="S1748">
        <v>337320.27549999999</v>
      </c>
      <c r="T1748">
        <v>3062140.4205</v>
      </c>
      <c r="U1748">
        <v>7.0219999999999996E-3</v>
      </c>
      <c r="V1748" t="str">
        <f>VLOOKUP(C1748,'Lines LookUp'!$B$1:$C$12,2,0)</f>
        <v>KOT</v>
      </c>
      <c r="W1748" t="str">
        <f>ROUNDUP(Q1748,3)&amp;"-"&amp;ROUNDUP(R1748,3)</f>
        <v>337327.297-3062140.327</v>
      </c>
      <c r="X1748" t="str">
        <f>ROUNDUP(S1748,3)&amp;"-"&amp;ROUNDUP(T1748,3)</f>
        <v>337320.276-3062140.421</v>
      </c>
      <c r="Y1748">
        <f>VLOOKUP(W1748&amp;"-"&amp;V1748,'Buscoords Workout'!$F:$G,2,0)</f>
        <v>8352</v>
      </c>
      <c r="Z1748">
        <f>VLOOKUP(X1748&amp;"-"&amp;V1748,'Buscoords Workout'!$F:$G,2,0)</f>
        <v>8353</v>
      </c>
      <c r="AA1748" t="b">
        <f>OR(ISNA(Y1748),ISNA(Z1748))</f>
        <v>0</v>
      </c>
    </row>
    <row r="1749" spans="1:27" x14ac:dyDescent="0.25">
      <c r="A1749">
        <v>724</v>
      </c>
      <c r="B1749" t="s">
        <v>24</v>
      </c>
      <c r="C1749" t="s">
        <v>45</v>
      </c>
      <c r="D1749" t="s">
        <v>46</v>
      </c>
      <c r="E1749">
        <v>11</v>
      </c>
      <c r="F1749" t="s">
        <v>37</v>
      </c>
      <c r="G1749">
        <v>100</v>
      </c>
      <c r="H1749" t="s">
        <v>27</v>
      </c>
      <c r="I1749" t="s">
        <v>38</v>
      </c>
      <c r="J1749" t="s">
        <v>36</v>
      </c>
      <c r="K1749" t="s">
        <v>30</v>
      </c>
      <c r="L1749" t="s">
        <v>31</v>
      </c>
      <c r="M1749">
        <v>3</v>
      </c>
      <c r="N1749" t="s">
        <v>32</v>
      </c>
      <c r="O1749" t="s">
        <v>33</v>
      </c>
      <c r="P1749">
        <v>7.02163</v>
      </c>
      <c r="Q1749">
        <v>337320.27549999999</v>
      </c>
      <c r="R1749">
        <v>3062140.4205</v>
      </c>
      <c r="S1749">
        <v>337313.25449999998</v>
      </c>
      <c r="T1749">
        <v>3062140.5144000002</v>
      </c>
      <c r="U1749">
        <v>7.0219999999999996E-3</v>
      </c>
      <c r="V1749" t="str">
        <f>VLOOKUP(C1749,'Lines LookUp'!$B$1:$C$12,2,0)</f>
        <v>KOT</v>
      </c>
      <c r="W1749" t="str">
        <f>ROUNDUP(Q1749,3)&amp;"-"&amp;ROUNDUP(R1749,3)</f>
        <v>337320.276-3062140.421</v>
      </c>
      <c r="X1749" t="str">
        <f>ROUNDUP(S1749,3)&amp;"-"&amp;ROUNDUP(T1749,3)</f>
        <v>337313.255-3062140.515</v>
      </c>
      <c r="Y1749">
        <f>VLOOKUP(W1749&amp;"-"&amp;V1749,'Buscoords Workout'!$F:$G,2,0)</f>
        <v>8353</v>
      </c>
      <c r="Z1749">
        <f>VLOOKUP(X1749&amp;"-"&amp;V1749,'Buscoords Workout'!$F:$G,2,0)</f>
        <v>8354</v>
      </c>
      <c r="AA1749" t="b">
        <f>OR(ISNA(Y1749),ISNA(Z1749))</f>
        <v>0</v>
      </c>
    </row>
    <row r="1750" spans="1:27" x14ac:dyDescent="0.25">
      <c r="A1750">
        <v>725</v>
      </c>
      <c r="B1750" t="s">
        <v>24</v>
      </c>
      <c r="C1750" t="s">
        <v>45</v>
      </c>
      <c r="D1750" t="s">
        <v>46</v>
      </c>
      <c r="E1750">
        <v>11</v>
      </c>
      <c r="F1750" t="s">
        <v>37</v>
      </c>
      <c r="G1750">
        <v>100</v>
      </c>
      <c r="H1750" t="s">
        <v>27</v>
      </c>
      <c r="I1750" t="s">
        <v>38</v>
      </c>
      <c r="J1750" t="s">
        <v>36</v>
      </c>
      <c r="K1750" t="s">
        <v>30</v>
      </c>
      <c r="L1750" t="s">
        <v>31</v>
      </c>
      <c r="M1750">
        <v>3</v>
      </c>
      <c r="N1750" t="s">
        <v>32</v>
      </c>
      <c r="O1750" t="s">
        <v>33</v>
      </c>
      <c r="P1750">
        <v>7.6067799999999997</v>
      </c>
      <c r="Q1750">
        <v>337313.25449999998</v>
      </c>
      <c r="R1750">
        <v>3062140.5144000002</v>
      </c>
      <c r="S1750">
        <v>337305.64840000001</v>
      </c>
      <c r="T1750">
        <v>3062140.6161000002</v>
      </c>
      <c r="U1750">
        <v>7.607E-3</v>
      </c>
      <c r="V1750" t="str">
        <f>VLOOKUP(C1750,'Lines LookUp'!$B$1:$C$12,2,0)</f>
        <v>KOT</v>
      </c>
      <c r="W1750" t="str">
        <f>ROUNDUP(Q1750,3)&amp;"-"&amp;ROUNDUP(R1750,3)</f>
        <v>337313.255-3062140.515</v>
      </c>
      <c r="X1750" t="str">
        <f>ROUNDUP(S1750,3)&amp;"-"&amp;ROUNDUP(T1750,3)</f>
        <v>337305.649-3062140.617</v>
      </c>
      <c r="Y1750">
        <f>VLOOKUP(W1750&amp;"-"&amp;V1750,'Buscoords Workout'!$F:$G,2,0)</f>
        <v>8354</v>
      </c>
      <c r="Z1750">
        <f>VLOOKUP(X1750&amp;"-"&amp;V1750,'Buscoords Workout'!$F:$G,2,0)</f>
        <v>8355</v>
      </c>
      <c r="AA1750" t="b">
        <f>OR(ISNA(Y1750),ISNA(Z1750))</f>
        <v>0</v>
      </c>
    </row>
    <row r="1751" spans="1:27" x14ac:dyDescent="0.25">
      <c r="A1751">
        <v>726</v>
      </c>
      <c r="B1751" t="s">
        <v>24</v>
      </c>
      <c r="C1751" t="s">
        <v>45</v>
      </c>
      <c r="D1751" t="s">
        <v>46</v>
      </c>
      <c r="E1751">
        <v>11</v>
      </c>
      <c r="F1751" t="s">
        <v>37</v>
      </c>
      <c r="G1751">
        <v>100</v>
      </c>
      <c r="H1751" t="s">
        <v>27</v>
      </c>
      <c r="I1751" t="s">
        <v>38</v>
      </c>
      <c r="J1751" t="s">
        <v>36</v>
      </c>
      <c r="K1751" t="s">
        <v>30</v>
      </c>
      <c r="L1751" t="s">
        <v>31</v>
      </c>
      <c r="M1751">
        <v>3</v>
      </c>
      <c r="N1751" t="s">
        <v>32</v>
      </c>
      <c r="O1751" t="s">
        <v>33</v>
      </c>
      <c r="P1751">
        <v>23.298300000000001</v>
      </c>
      <c r="Q1751">
        <v>336879.7401</v>
      </c>
      <c r="R1751">
        <v>3062497.8284999998</v>
      </c>
      <c r="S1751">
        <v>336856.95439999999</v>
      </c>
      <c r="T1751">
        <v>3062502.6889999998</v>
      </c>
      <c r="U1751">
        <v>2.3297999999999999E-2</v>
      </c>
      <c r="V1751" t="str">
        <f>VLOOKUP(C1751,'Lines LookUp'!$B$1:$C$12,2,0)</f>
        <v>KOT</v>
      </c>
      <c r="W1751" t="str">
        <f>ROUNDUP(Q1751,3)&amp;"-"&amp;ROUNDUP(R1751,3)</f>
        <v>336879.741-3062497.829</v>
      </c>
      <c r="X1751" t="str">
        <f>ROUNDUP(S1751,3)&amp;"-"&amp;ROUNDUP(T1751,3)</f>
        <v>336856.955-3062502.689</v>
      </c>
      <c r="Y1751">
        <f>VLOOKUP(W1751&amp;"-"&amp;V1751,'Buscoords Workout'!$F:$G,2,0)</f>
        <v>8356</v>
      </c>
      <c r="Z1751">
        <f>VLOOKUP(X1751&amp;"-"&amp;V1751,'Buscoords Workout'!$F:$G,2,0)</f>
        <v>8357</v>
      </c>
      <c r="AA1751" t="b">
        <f>OR(ISNA(Y1751),ISNA(Z1751))</f>
        <v>0</v>
      </c>
    </row>
    <row r="1752" spans="1:27" x14ac:dyDescent="0.25">
      <c r="A1752">
        <v>727</v>
      </c>
      <c r="B1752" t="s">
        <v>24</v>
      </c>
      <c r="C1752" t="s">
        <v>45</v>
      </c>
      <c r="D1752" t="s">
        <v>46</v>
      </c>
      <c r="E1752">
        <v>11</v>
      </c>
      <c r="F1752" t="s">
        <v>37</v>
      </c>
      <c r="G1752">
        <v>100</v>
      </c>
      <c r="H1752" t="s">
        <v>27</v>
      </c>
      <c r="I1752" t="s">
        <v>38</v>
      </c>
      <c r="J1752" t="s">
        <v>36</v>
      </c>
      <c r="K1752" t="s">
        <v>30</v>
      </c>
      <c r="L1752" t="s">
        <v>31</v>
      </c>
      <c r="M1752">
        <v>3</v>
      </c>
      <c r="N1752" t="s">
        <v>32</v>
      </c>
      <c r="O1752" t="s">
        <v>33</v>
      </c>
      <c r="P1752">
        <v>31.4</v>
      </c>
      <c r="Q1752">
        <v>336856.95439999999</v>
      </c>
      <c r="R1752">
        <v>3062502.6889999998</v>
      </c>
      <c r="S1752">
        <v>336829.91869999998</v>
      </c>
      <c r="T1752">
        <v>3062518.6586000002</v>
      </c>
      <c r="U1752">
        <v>3.1399999999999997E-2</v>
      </c>
      <c r="V1752" t="str">
        <f>VLOOKUP(C1752,'Lines LookUp'!$B$1:$C$12,2,0)</f>
        <v>KOT</v>
      </c>
      <c r="W1752" t="str">
        <f>ROUNDUP(Q1752,3)&amp;"-"&amp;ROUNDUP(R1752,3)</f>
        <v>336856.955-3062502.689</v>
      </c>
      <c r="X1752" t="str">
        <f>ROUNDUP(S1752,3)&amp;"-"&amp;ROUNDUP(T1752,3)</f>
        <v>336829.919-3062518.659</v>
      </c>
      <c r="Y1752">
        <f>VLOOKUP(W1752&amp;"-"&amp;V1752,'Buscoords Workout'!$F:$G,2,0)</f>
        <v>8357</v>
      </c>
      <c r="Z1752">
        <f>VLOOKUP(X1752&amp;"-"&amp;V1752,'Buscoords Workout'!$F:$G,2,0)</f>
        <v>8358</v>
      </c>
      <c r="AA1752" t="b">
        <f>OR(ISNA(Y1752),ISNA(Z1752))</f>
        <v>0</v>
      </c>
    </row>
    <row r="1753" spans="1:27" x14ac:dyDescent="0.25">
      <c r="A1753">
        <v>728</v>
      </c>
      <c r="B1753" t="s">
        <v>24</v>
      </c>
      <c r="C1753" t="s">
        <v>45</v>
      </c>
      <c r="D1753" t="s">
        <v>46</v>
      </c>
      <c r="E1753">
        <v>11</v>
      </c>
      <c r="F1753" t="s">
        <v>42</v>
      </c>
      <c r="G1753">
        <v>300</v>
      </c>
      <c r="H1753" t="s">
        <v>27</v>
      </c>
      <c r="I1753" t="s">
        <v>28</v>
      </c>
      <c r="J1753" t="s">
        <v>36</v>
      </c>
      <c r="K1753" t="s">
        <v>49</v>
      </c>
      <c r="L1753" t="s">
        <v>31</v>
      </c>
      <c r="M1753">
        <v>3</v>
      </c>
      <c r="N1753" t="s">
        <v>32</v>
      </c>
      <c r="O1753" t="s">
        <v>33</v>
      </c>
      <c r="P1753">
        <v>7.4005700000000001</v>
      </c>
      <c r="Q1753">
        <v>336235.70309999998</v>
      </c>
      <c r="R1753">
        <v>3063373.5682000001</v>
      </c>
      <c r="S1753">
        <v>336235.88452700002</v>
      </c>
      <c r="T1753">
        <v>3063380.9665399999</v>
      </c>
      <c r="U1753">
        <v>7.4009999999999996E-3</v>
      </c>
      <c r="V1753" t="str">
        <f>VLOOKUP(C1753,'Lines LookUp'!$B$1:$C$12,2,0)</f>
        <v>KOT</v>
      </c>
      <c r="W1753" t="str">
        <f>ROUNDUP(Q1753,3)&amp;"-"&amp;ROUNDUP(R1753,3)</f>
        <v>336235.704-3063373.569</v>
      </c>
      <c r="X1753" t="str">
        <f>ROUNDUP(S1753,3)&amp;"-"&amp;ROUNDUP(T1753,3)</f>
        <v>336235.885-3063380.967</v>
      </c>
      <c r="Y1753">
        <f>VLOOKUP(W1753&amp;"-"&amp;V1753,'Buscoords Workout'!$F:$G,2,0)</f>
        <v>8062</v>
      </c>
      <c r="Z1753">
        <f>VLOOKUP(X1753&amp;"-"&amp;V1753,'Buscoords Workout'!$F:$G,2,0)</f>
        <v>8377</v>
      </c>
      <c r="AA1753" t="b">
        <f>OR(ISNA(Y1753),ISNA(Z1753))</f>
        <v>0</v>
      </c>
    </row>
    <row r="1754" spans="1:27" x14ac:dyDescent="0.25">
      <c r="A1754">
        <v>729</v>
      </c>
      <c r="B1754" t="s">
        <v>24</v>
      </c>
      <c r="C1754" t="s">
        <v>45</v>
      </c>
      <c r="D1754" t="s">
        <v>46</v>
      </c>
      <c r="E1754">
        <v>11</v>
      </c>
      <c r="F1754" t="s">
        <v>42</v>
      </c>
      <c r="G1754">
        <v>300</v>
      </c>
      <c r="H1754" t="s">
        <v>27</v>
      </c>
      <c r="I1754" t="s">
        <v>28</v>
      </c>
      <c r="J1754" t="s">
        <v>36</v>
      </c>
      <c r="K1754" t="s">
        <v>49</v>
      </c>
      <c r="L1754" t="s">
        <v>31</v>
      </c>
      <c r="M1754">
        <v>3</v>
      </c>
      <c r="N1754" t="s">
        <v>32</v>
      </c>
      <c r="O1754" t="s">
        <v>33</v>
      </c>
      <c r="P1754">
        <v>3.7427299999999999</v>
      </c>
      <c r="Q1754">
        <v>336235.88452700002</v>
      </c>
      <c r="R1754">
        <v>3063380.9665399999</v>
      </c>
      <c r="S1754">
        <v>336235.97628100001</v>
      </c>
      <c r="T1754">
        <v>3063384.7081499998</v>
      </c>
      <c r="U1754">
        <v>3.7429999999999998E-3</v>
      </c>
      <c r="V1754" t="str">
        <f>VLOOKUP(C1754,'Lines LookUp'!$B$1:$C$12,2,0)</f>
        <v>KOT</v>
      </c>
      <c r="W1754" t="str">
        <f>ROUNDUP(Q1754,3)&amp;"-"&amp;ROUNDUP(R1754,3)</f>
        <v>336235.885-3063380.967</v>
      </c>
      <c r="X1754" t="str">
        <f>ROUNDUP(S1754,3)&amp;"-"&amp;ROUNDUP(T1754,3)</f>
        <v>336235.977-3063384.709</v>
      </c>
      <c r="Y1754">
        <f>VLOOKUP(W1754&amp;"-"&amp;V1754,'Buscoords Workout'!$F:$G,2,0)</f>
        <v>8377</v>
      </c>
      <c r="Z1754">
        <f>VLOOKUP(X1754&amp;"-"&amp;V1754,'Buscoords Workout'!$F:$G,2,0)</f>
        <v>8378</v>
      </c>
      <c r="AA1754" t="b">
        <f>OR(ISNA(Y1754),ISNA(Z1754))</f>
        <v>0</v>
      </c>
    </row>
    <row r="1755" spans="1:27" x14ac:dyDescent="0.25">
      <c r="A1755">
        <v>730</v>
      </c>
      <c r="B1755" t="s">
        <v>24</v>
      </c>
      <c r="C1755" t="s">
        <v>45</v>
      </c>
      <c r="D1755" t="s">
        <v>46</v>
      </c>
      <c r="E1755">
        <v>11</v>
      </c>
      <c r="F1755" t="s">
        <v>42</v>
      </c>
      <c r="G1755">
        <v>300</v>
      </c>
      <c r="H1755" t="s">
        <v>27</v>
      </c>
      <c r="I1755" t="s">
        <v>28</v>
      </c>
      <c r="J1755" t="s">
        <v>36</v>
      </c>
      <c r="K1755" t="s">
        <v>49</v>
      </c>
      <c r="L1755" t="s">
        <v>31</v>
      </c>
      <c r="M1755">
        <v>3</v>
      </c>
      <c r="N1755" t="s">
        <v>32</v>
      </c>
      <c r="O1755" t="s">
        <v>33</v>
      </c>
      <c r="P1755">
        <v>21.077500000000001</v>
      </c>
      <c r="Q1755">
        <v>336235.97628100001</v>
      </c>
      <c r="R1755">
        <v>3063384.7081499998</v>
      </c>
      <c r="S1755">
        <v>336236.49300000002</v>
      </c>
      <c r="T1755">
        <v>3063405.7793000001</v>
      </c>
      <c r="U1755">
        <v>2.1076999999999999E-2</v>
      </c>
      <c r="V1755" t="str">
        <f>VLOOKUP(C1755,'Lines LookUp'!$B$1:$C$12,2,0)</f>
        <v>KOT</v>
      </c>
      <c r="W1755" t="str">
        <f>ROUNDUP(Q1755,3)&amp;"-"&amp;ROUNDUP(R1755,3)</f>
        <v>336235.977-3063384.709</v>
      </c>
      <c r="X1755" t="str">
        <f>ROUNDUP(S1755,3)&amp;"-"&amp;ROUNDUP(T1755,3)</f>
        <v>336236.493-3063405.78</v>
      </c>
      <c r="Y1755">
        <f>VLOOKUP(W1755&amp;"-"&amp;V1755,'Buscoords Workout'!$F:$G,2,0)</f>
        <v>8378</v>
      </c>
      <c r="Z1755">
        <f>VLOOKUP(X1755&amp;"-"&amp;V1755,'Buscoords Workout'!$F:$G,2,0)</f>
        <v>108</v>
      </c>
      <c r="AA1755" t="b">
        <f>OR(ISNA(Y1755),ISNA(Z1755))</f>
        <v>0</v>
      </c>
    </row>
    <row r="1756" spans="1:27" x14ac:dyDescent="0.25">
      <c r="A1756">
        <v>731</v>
      </c>
      <c r="B1756" t="s">
        <v>24</v>
      </c>
      <c r="C1756" t="s">
        <v>45</v>
      </c>
      <c r="D1756" t="s">
        <v>46</v>
      </c>
      <c r="E1756">
        <v>11</v>
      </c>
      <c r="F1756" t="s">
        <v>37</v>
      </c>
      <c r="G1756">
        <v>100</v>
      </c>
      <c r="H1756" t="s">
        <v>27</v>
      </c>
      <c r="I1756" t="s">
        <v>38</v>
      </c>
      <c r="J1756" t="s">
        <v>36</v>
      </c>
      <c r="K1756" t="s">
        <v>30</v>
      </c>
      <c r="L1756" t="s">
        <v>31</v>
      </c>
      <c r="M1756">
        <v>3</v>
      </c>
      <c r="N1756" t="s">
        <v>32</v>
      </c>
      <c r="O1756" t="s">
        <v>33</v>
      </c>
      <c r="P1756">
        <v>7.25657</v>
      </c>
      <c r="Q1756">
        <v>336959.9474</v>
      </c>
      <c r="R1756">
        <v>3063188.0529999998</v>
      </c>
      <c r="S1756">
        <v>336954.12560000003</v>
      </c>
      <c r="T1756">
        <v>3063192.3848000001</v>
      </c>
      <c r="U1756">
        <v>7.2570000000000004E-3</v>
      </c>
      <c r="V1756" t="str">
        <f>VLOOKUP(C1756,'Lines LookUp'!$B$1:$C$12,2,0)</f>
        <v>KOT</v>
      </c>
      <c r="W1756" t="str">
        <f>ROUNDUP(Q1756,3)&amp;"-"&amp;ROUNDUP(R1756,3)</f>
        <v>336959.948-3063188.053</v>
      </c>
      <c r="X1756" t="str">
        <f>ROUNDUP(S1756,3)&amp;"-"&amp;ROUNDUP(T1756,3)</f>
        <v>336954.126-3063192.385</v>
      </c>
      <c r="Y1756">
        <f>VLOOKUP(W1756&amp;"-"&amp;V1756,'Buscoords Workout'!$F:$G,2,0)</f>
        <v>8099</v>
      </c>
      <c r="Z1756">
        <f>VLOOKUP(X1756&amp;"-"&amp;V1756,'Buscoords Workout'!$F:$G,2,0)</f>
        <v>8100</v>
      </c>
      <c r="AA1756" t="b">
        <f>OR(ISNA(Y1756),ISNA(Z1756))</f>
        <v>0</v>
      </c>
    </row>
    <row r="1757" spans="1:27" x14ac:dyDescent="0.25">
      <c r="A1757">
        <v>732</v>
      </c>
      <c r="B1757" t="s">
        <v>24</v>
      </c>
      <c r="C1757" t="s">
        <v>45</v>
      </c>
      <c r="D1757" t="s">
        <v>46</v>
      </c>
      <c r="E1757">
        <v>11</v>
      </c>
      <c r="F1757" t="s">
        <v>37</v>
      </c>
      <c r="G1757">
        <v>100</v>
      </c>
      <c r="H1757" t="s">
        <v>27</v>
      </c>
      <c r="I1757" t="s">
        <v>38</v>
      </c>
      <c r="J1757" t="s">
        <v>36</v>
      </c>
      <c r="K1757" t="s">
        <v>30</v>
      </c>
      <c r="L1757" t="s">
        <v>31</v>
      </c>
      <c r="M1757">
        <v>3</v>
      </c>
      <c r="N1757" t="s">
        <v>32</v>
      </c>
      <c r="O1757" t="s">
        <v>33</v>
      </c>
      <c r="P1757">
        <v>31.781400000000001</v>
      </c>
      <c r="Q1757">
        <v>336576.33</v>
      </c>
      <c r="R1757">
        <v>3062127.6905999999</v>
      </c>
      <c r="S1757">
        <v>336552.57890000002</v>
      </c>
      <c r="T1757">
        <v>3062148.8080000002</v>
      </c>
      <c r="U1757">
        <v>3.1780999999999997E-2</v>
      </c>
      <c r="V1757" t="str">
        <f>VLOOKUP(C1757,'Lines LookUp'!$B$1:$C$12,2,0)</f>
        <v>KOT</v>
      </c>
      <c r="W1757" t="str">
        <f>ROUNDUP(Q1757,3)&amp;"-"&amp;ROUNDUP(R1757,3)</f>
        <v>336576.33-3062127.691</v>
      </c>
      <c r="X1757" t="str">
        <f>ROUNDUP(S1757,3)&amp;"-"&amp;ROUNDUP(T1757,3)</f>
        <v>336552.579-3062148.808</v>
      </c>
      <c r="Y1757">
        <f>VLOOKUP(W1757&amp;"-"&amp;V1757,'Buscoords Workout'!$F:$G,2,0)</f>
        <v>8199</v>
      </c>
      <c r="Z1757">
        <f>VLOOKUP(X1757&amp;"-"&amp;V1757,'Buscoords Workout'!$F:$G,2,0)</f>
        <v>8200</v>
      </c>
      <c r="AA1757" t="b">
        <f>OR(ISNA(Y1757),ISNA(Z1757))</f>
        <v>0</v>
      </c>
    </row>
    <row r="1758" spans="1:27" x14ac:dyDescent="0.25">
      <c r="A1758">
        <v>733</v>
      </c>
      <c r="B1758" t="s">
        <v>24</v>
      </c>
      <c r="C1758" t="s">
        <v>45</v>
      </c>
      <c r="D1758" t="s">
        <v>46</v>
      </c>
      <c r="E1758">
        <v>11</v>
      </c>
      <c r="F1758" t="s">
        <v>37</v>
      </c>
      <c r="G1758">
        <v>100</v>
      </c>
      <c r="H1758" t="s">
        <v>27</v>
      </c>
      <c r="I1758" t="s">
        <v>38</v>
      </c>
      <c r="J1758" t="s">
        <v>36</v>
      </c>
      <c r="K1758" t="s">
        <v>30</v>
      </c>
      <c r="L1758" t="s">
        <v>31</v>
      </c>
      <c r="M1758">
        <v>3</v>
      </c>
      <c r="N1758" t="s">
        <v>32</v>
      </c>
      <c r="O1758" t="s">
        <v>33</v>
      </c>
      <c r="P1758">
        <v>58.790700000000001</v>
      </c>
      <c r="Q1758">
        <v>336589.41039999999</v>
      </c>
      <c r="R1758">
        <v>3062194.6313999998</v>
      </c>
      <c r="S1758">
        <v>336552.57890000002</v>
      </c>
      <c r="T1758">
        <v>3062148.8080000002</v>
      </c>
      <c r="U1758">
        <v>5.8791000000000003E-2</v>
      </c>
      <c r="V1758" t="str">
        <f>VLOOKUP(C1758,'Lines LookUp'!$B$1:$C$12,2,0)</f>
        <v>KOT</v>
      </c>
      <c r="W1758" t="str">
        <f>ROUNDUP(Q1758,3)&amp;"-"&amp;ROUNDUP(R1758,3)</f>
        <v>336589.411-3062194.632</v>
      </c>
      <c r="X1758" t="str">
        <f>ROUNDUP(S1758,3)&amp;"-"&amp;ROUNDUP(T1758,3)</f>
        <v>336552.579-3062148.808</v>
      </c>
      <c r="Y1758">
        <f>VLOOKUP(W1758&amp;"-"&amp;V1758,'Buscoords Workout'!$F:$G,2,0)</f>
        <v>8201</v>
      </c>
      <c r="Z1758">
        <f>VLOOKUP(X1758&amp;"-"&amp;V1758,'Buscoords Workout'!$F:$G,2,0)</f>
        <v>8200</v>
      </c>
      <c r="AA1758" t="b">
        <f>OR(ISNA(Y1758),ISNA(Z1758))</f>
        <v>0</v>
      </c>
    </row>
    <row r="1759" spans="1:27" x14ac:dyDescent="0.25">
      <c r="A1759">
        <v>2834</v>
      </c>
      <c r="B1759" t="s">
        <v>24</v>
      </c>
      <c r="C1759" t="s">
        <v>45</v>
      </c>
      <c r="D1759" t="s">
        <v>46</v>
      </c>
      <c r="E1759">
        <v>11</v>
      </c>
      <c r="F1759" t="s">
        <v>37</v>
      </c>
      <c r="G1759">
        <v>100</v>
      </c>
      <c r="H1759" t="s">
        <v>27</v>
      </c>
      <c r="I1759" t="s">
        <v>38</v>
      </c>
      <c r="J1759" t="s">
        <v>36</v>
      </c>
      <c r="K1759" t="s">
        <v>30</v>
      </c>
      <c r="L1759" t="s">
        <v>31</v>
      </c>
      <c r="M1759">
        <v>3</v>
      </c>
      <c r="N1759" t="s">
        <v>32</v>
      </c>
      <c r="O1759" t="s">
        <v>33</v>
      </c>
      <c r="P1759">
        <v>2.4942000000000002</v>
      </c>
      <c r="Q1759">
        <v>337021.21370399999</v>
      </c>
      <c r="R1759">
        <v>3062603.2246900001</v>
      </c>
      <c r="S1759">
        <v>337019.15036099998</v>
      </c>
      <c r="T1759">
        <v>3062601.82338</v>
      </c>
      <c r="U1759">
        <v>2.4940000000000001E-3</v>
      </c>
      <c r="V1759" t="str">
        <f>VLOOKUP(C1759,'Lines LookUp'!$B$1:$C$12,2,0)</f>
        <v>KOT</v>
      </c>
      <c r="W1759" t="str">
        <f>ROUNDUP(Q1759,3)&amp;"-"&amp;ROUNDUP(R1759,3)</f>
        <v>337021.214-3062603.225</v>
      </c>
      <c r="X1759" t="str">
        <f>ROUNDUP(S1759,3)&amp;"-"&amp;ROUNDUP(T1759,3)</f>
        <v>337019.151-3062601.824</v>
      </c>
      <c r="Y1759">
        <f>VLOOKUP(W1759&amp;"-"&amp;V1759,'Buscoords Workout'!$F:$G,2,0)</f>
        <v>8365</v>
      </c>
      <c r="Z1759">
        <f>VLOOKUP(X1759&amp;"-"&amp;V1759,'Buscoords Workout'!$F:$G,2,0)</f>
        <v>8362</v>
      </c>
      <c r="AA1759" t="b">
        <f>OR(ISNA(Y1759),ISNA(Z1759))</f>
        <v>0</v>
      </c>
    </row>
    <row r="1760" spans="1:27" x14ac:dyDescent="0.25">
      <c r="A1760">
        <v>2835</v>
      </c>
      <c r="B1760" t="s">
        <v>24</v>
      </c>
      <c r="C1760" t="s">
        <v>45</v>
      </c>
      <c r="D1760" t="s">
        <v>46</v>
      </c>
      <c r="E1760">
        <v>11</v>
      </c>
      <c r="F1760" t="s">
        <v>37</v>
      </c>
      <c r="G1760">
        <v>100</v>
      </c>
      <c r="H1760" t="s">
        <v>27</v>
      </c>
      <c r="I1760" t="s">
        <v>38</v>
      </c>
      <c r="J1760" t="s">
        <v>36</v>
      </c>
      <c r="K1760" t="s">
        <v>30</v>
      </c>
      <c r="L1760" t="s">
        <v>31</v>
      </c>
      <c r="M1760">
        <v>3</v>
      </c>
      <c r="N1760" t="s">
        <v>32</v>
      </c>
      <c r="O1760" t="s">
        <v>33</v>
      </c>
      <c r="P1760">
        <v>3.8742299999999998</v>
      </c>
      <c r="Q1760">
        <v>337022.87809999997</v>
      </c>
      <c r="R1760">
        <v>3062600.7681</v>
      </c>
      <c r="S1760">
        <v>337019.15036099998</v>
      </c>
      <c r="T1760">
        <v>3062601.82338</v>
      </c>
      <c r="U1760">
        <v>3.8739999999999998E-3</v>
      </c>
      <c r="V1760" t="str">
        <f>VLOOKUP(C1760,'Lines LookUp'!$B$1:$C$12,2,0)</f>
        <v>KOT</v>
      </c>
      <c r="W1760" t="str">
        <f>ROUNDUP(Q1760,3)&amp;"-"&amp;ROUNDUP(R1760,3)</f>
        <v>337022.879-3062600.769</v>
      </c>
      <c r="X1760" t="str">
        <f>ROUNDUP(S1760,3)&amp;"-"&amp;ROUNDUP(T1760,3)</f>
        <v>337019.151-3062601.824</v>
      </c>
      <c r="Y1760">
        <f>VLOOKUP(W1760&amp;"-"&amp;V1760,'Buscoords Workout'!$F:$G,2,0)</f>
        <v>8154</v>
      </c>
      <c r="Z1760">
        <f>VLOOKUP(X1760&amp;"-"&amp;V1760,'Buscoords Workout'!$F:$G,2,0)</f>
        <v>8362</v>
      </c>
      <c r="AA1760" t="b">
        <f>OR(ISNA(Y1760),ISNA(Z1760))</f>
        <v>0</v>
      </c>
    </row>
    <row r="1761" spans="1:27" x14ac:dyDescent="0.25">
      <c r="A1761">
        <v>734</v>
      </c>
      <c r="B1761" t="s">
        <v>24</v>
      </c>
      <c r="C1761" t="s">
        <v>47</v>
      </c>
      <c r="D1761" t="s">
        <v>48</v>
      </c>
      <c r="E1761">
        <v>11</v>
      </c>
      <c r="F1761" t="s">
        <v>42</v>
      </c>
      <c r="G1761">
        <v>300</v>
      </c>
      <c r="H1761" t="s">
        <v>27</v>
      </c>
      <c r="I1761" t="s">
        <v>38</v>
      </c>
      <c r="J1761" t="s">
        <v>39</v>
      </c>
      <c r="K1761" t="s">
        <v>49</v>
      </c>
      <c r="L1761" t="s">
        <v>31</v>
      </c>
      <c r="M1761">
        <v>3</v>
      </c>
      <c r="N1761" t="s">
        <v>40</v>
      </c>
      <c r="O1761" t="s">
        <v>41</v>
      </c>
      <c r="P1761">
        <v>21.473500000000001</v>
      </c>
      <c r="Q1761">
        <v>336236.49300000002</v>
      </c>
      <c r="R1761">
        <v>3063405.7793000001</v>
      </c>
      <c r="S1761">
        <v>336235.01547899999</v>
      </c>
      <c r="T1761">
        <v>3063384.35672</v>
      </c>
      <c r="U1761">
        <v>2.1472999999999999E-2</v>
      </c>
      <c r="V1761" t="str">
        <f>VLOOKUP(C1761,'Lines LookUp'!$B$1:$C$12,2,0)</f>
        <v>LUB</v>
      </c>
      <c r="W1761" t="str">
        <f>ROUNDUP(Q1761,3)&amp;"-"&amp;ROUNDUP(R1761,3)</f>
        <v>336236.493-3063405.78</v>
      </c>
      <c r="X1761" t="str">
        <f>ROUNDUP(S1761,3)&amp;"-"&amp;ROUNDUP(T1761,3)</f>
        <v>336235.016-3063384.357</v>
      </c>
      <c r="Y1761">
        <f>VLOOKUP(W1761&amp;"-"&amp;V1761,'Buscoords Workout'!$F:$G,2,0)</f>
        <v>109</v>
      </c>
      <c r="Z1761">
        <f>VLOOKUP(X1761&amp;"-"&amp;V1761,'Buscoords Workout'!$F:$G,2,0)</f>
        <v>9575</v>
      </c>
      <c r="AA1761" t="b">
        <f>OR(ISNA(Y1761),ISNA(Z1761))</f>
        <v>0</v>
      </c>
    </row>
    <row r="1762" spans="1:27" x14ac:dyDescent="0.25">
      <c r="A1762">
        <v>735</v>
      </c>
      <c r="B1762" t="s">
        <v>24</v>
      </c>
      <c r="C1762" t="s">
        <v>47</v>
      </c>
      <c r="D1762" t="s">
        <v>48</v>
      </c>
      <c r="E1762">
        <v>11</v>
      </c>
      <c r="F1762" t="s">
        <v>42</v>
      </c>
      <c r="G1762">
        <v>300</v>
      </c>
      <c r="H1762" t="s">
        <v>27</v>
      </c>
      <c r="I1762" t="s">
        <v>38</v>
      </c>
      <c r="J1762" t="s">
        <v>39</v>
      </c>
      <c r="K1762" t="s">
        <v>49</v>
      </c>
      <c r="L1762" t="s">
        <v>31</v>
      </c>
      <c r="M1762">
        <v>3</v>
      </c>
      <c r="N1762" t="s">
        <v>40</v>
      </c>
      <c r="O1762" t="s">
        <v>41</v>
      </c>
      <c r="P1762">
        <v>6.9691599999999996</v>
      </c>
      <c r="Q1762">
        <v>336234.75769599999</v>
      </c>
      <c r="R1762">
        <v>3063380.6191199999</v>
      </c>
      <c r="S1762">
        <v>336234.27817000001</v>
      </c>
      <c r="T1762">
        <v>3063373.6664800001</v>
      </c>
      <c r="U1762">
        <v>6.9690000000000004E-3</v>
      </c>
      <c r="V1762" t="str">
        <f>VLOOKUP(C1762,'Lines LookUp'!$B$1:$C$12,2,0)</f>
        <v>LUB</v>
      </c>
      <c r="W1762" t="str">
        <f>ROUNDUP(Q1762,3)&amp;"-"&amp;ROUNDUP(R1762,3)</f>
        <v>336234.758-3063380.62</v>
      </c>
      <c r="X1762" t="str">
        <f>ROUNDUP(S1762,3)&amp;"-"&amp;ROUNDUP(T1762,3)</f>
        <v>336234.279-3063373.667</v>
      </c>
      <c r="Y1762">
        <f>VLOOKUP(W1762&amp;"-"&amp;V1762,'Buscoords Workout'!$F:$G,2,0)</f>
        <v>9574</v>
      </c>
      <c r="Z1762">
        <f>VLOOKUP(X1762&amp;"-"&amp;V1762,'Buscoords Workout'!$F:$G,2,0)</f>
        <v>9573</v>
      </c>
      <c r="AA1762" t="b">
        <f>OR(ISNA(Y1762),ISNA(Z1762))</f>
        <v>0</v>
      </c>
    </row>
    <row r="1763" spans="1:27" x14ac:dyDescent="0.25">
      <c r="A1763">
        <v>736</v>
      </c>
      <c r="B1763" t="s">
        <v>24</v>
      </c>
      <c r="C1763" t="s">
        <v>47</v>
      </c>
      <c r="D1763" t="s">
        <v>48</v>
      </c>
      <c r="E1763">
        <v>11</v>
      </c>
      <c r="F1763" t="s">
        <v>42</v>
      </c>
      <c r="G1763">
        <v>300</v>
      </c>
      <c r="H1763" t="s">
        <v>27</v>
      </c>
      <c r="I1763" t="s">
        <v>38</v>
      </c>
      <c r="J1763" t="s">
        <v>39</v>
      </c>
      <c r="K1763" t="s">
        <v>49</v>
      </c>
      <c r="L1763" t="s">
        <v>31</v>
      </c>
      <c r="M1763">
        <v>3</v>
      </c>
      <c r="N1763" t="s">
        <v>40</v>
      </c>
      <c r="O1763" t="s">
        <v>41</v>
      </c>
      <c r="P1763">
        <v>3.74648</v>
      </c>
      <c r="Q1763">
        <v>336235.01547899999</v>
      </c>
      <c r="R1763">
        <v>3063384.35672</v>
      </c>
      <c r="S1763">
        <v>336234.75769599999</v>
      </c>
      <c r="T1763">
        <v>3063380.6191199999</v>
      </c>
      <c r="U1763">
        <v>3.7460000000000002E-3</v>
      </c>
      <c r="V1763" t="str">
        <f>VLOOKUP(C1763,'Lines LookUp'!$B$1:$C$12,2,0)</f>
        <v>LUB</v>
      </c>
      <c r="W1763" t="str">
        <f>ROUNDUP(Q1763,3)&amp;"-"&amp;ROUNDUP(R1763,3)</f>
        <v>336235.016-3063384.357</v>
      </c>
      <c r="X1763" t="str">
        <f>ROUNDUP(S1763,3)&amp;"-"&amp;ROUNDUP(T1763,3)</f>
        <v>336234.758-3063380.62</v>
      </c>
      <c r="Y1763">
        <f>VLOOKUP(W1763&amp;"-"&amp;V1763,'Buscoords Workout'!$F:$G,2,0)</f>
        <v>9575</v>
      </c>
      <c r="Z1763">
        <f>VLOOKUP(X1763&amp;"-"&amp;V1763,'Buscoords Workout'!$F:$G,2,0)</f>
        <v>9574</v>
      </c>
      <c r="AA1763" t="b">
        <f>OR(ISNA(Y1763),ISNA(Z1763))</f>
        <v>0</v>
      </c>
    </row>
    <row r="1764" spans="1:27" x14ac:dyDescent="0.25">
      <c r="A1764">
        <v>737</v>
      </c>
      <c r="B1764" t="s">
        <v>24</v>
      </c>
      <c r="C1764" t="s">
        <v>47</v>
      </c>
      <c r="D1764" t="s">
        <v>48</v>
      </c>
      <c r="E1764">
        <v>11</v>
      </c>
      <c r="F1764" t="s">
        <v>42</v>
      </c>
      <c r="G1764">
        <v>300</v>
      </c>
      <c r="H1764" t="s">
        <v>27</v>
      </c>
      <c r="I1764" t="s">
        <v>38</v>
      </c>
      <c r="J1764" t="s">
        <v>39</v>
      </c>
      <c r="K1764" t="s">
        <v>49</v>
      </c>
      <c r="L1764" t="s">
        <v>31</v>
      </c>
      <c r="M1764">
        <v>3</v>
      </c>
      <c r="N1764" t="s">
        <v>40</v>
      </c>
      <c r="O1764" t="s">
        <v>41</v>
      </c>
      <c r="P1764">
        <v>17.352499999999999</v>
      </c>
      <c r="Q1764">
        <v>336234.27817000001</v>
      </c>
      <c r="R1764">
        <v>3063373.6664800001</v>
      </c>
      <c r="S1764">
        <v>336233.08419999998</v>
      </c>
      <c r="T1764">
        <v>3063356.3550999998</v>
      </c>
      <c r="U1764">
        <v>1.7353E-2</v>
      </c>
      <c r="V1764" t="str">
        <f>VLOOKUP(C1764,'Lines LookUp'!$B$1:$C$12,2,0)</f>
        <v>LUB</v>
      </c>
      <c r="W1764" t="str">
        <f>ROUNDUP(Q1764,3)&amp;"-"&amp;ROUNDUP(R1764,3)</f>
        <v>336234.279-3063373.667</v>
      </c>
      <c r="X1764" t="str">
        <f>ROUNDUP(S1764,3)&amp;"-"&amp;ROUNDUP(T1764,3)</f>
        <v>336233.085-3063356.356</v>
      </c>
      <c r="Y1764">
        <f>VLOOKUP(W1764&amp;"-"&amp;V1764,'Buscoords Workout'!$F:$G,2,0)</f>
        <v>9573</v>
      </c>
      <c r="Z1764">
        <f>VLOOKUP(X1764&amp;"-"&amp;V1764,'Buscoords Workout'!$F:$G,2,0)</f>
        <v>9025</v>
      </c>
      <c r="AA1764" t="b">
        <f>OR(ISNA(Y1764),ISNA(Z1764))</f>
        <v>0</v>
      </c>
    </row>
    <row r="1765" spans="1:27" x14ac:dyDescent="0.25">
      <c r="A1765">
        <v>738</v>
      </c>
      <c r="B1765" t="s">
        <v>24</v>
      </c>
      <c r="C1765" t="s">
        <v>47</v>
      </c>
      <c r="D1765" t="s">
        <v>48</v>
      </c>
      <c r="E1765">
        <v>11</v>
      </c>
      <c r="F1765" t="s">
        <v>37</v>
      </c>
      <c r="G1765">
        <v>100</v>
      </c>
      <c r="H1765" t="s">
        <v>27</v>
      </c>
      <c r="I1765" t="s">
        <v>38</v>
      </c>
      <c r="J1765" t="s">
        <v>39</v>
      </c>
      <c r="K1765" t="s">
        <v>30</v>
      </c>
      <c r="L1765" t="s">
        <v>31</v>
      </c>
      <c r="M1765">
        <v>3</v>
      </c>
      <c r="N1765" t="s">
        <v>40</v>
      </c>
      <c r="O1765" t="s">
        <v>41</v>
      </c>
      <c r="P1765">
        <v>38.526600000000002</v>
      </c>
      <c r="Q1765">
        <v>336233.08419999998</v>
      </c>
      <c r="R1765">
        <v>3063356.3550999998</v>
      </c>
      <c r="S1765">
        <v>336231.30338699999</v>
      </c>
      <c r="T1765">
        <v>3063317.8696699999</v>
      </c>
      <c r="U1765">
        <v>3.8526999999999999E-2</v>
      </c>
      <c r="V1765" t="str">
        <f>VLOOKUP(C1765,'Lines LookUp'!$B$1:$C$12,2,0)</f>
        <v>LUB</v>
      </c>
      <c r="W1765" t="str">
        <f>ROUNDUP(Q1765,3)&amp;"-"&amp;ROUNDUP(R1765,3)</f>
        <v>336233.085-3063356.356</v>
      </c>
      <c r="X1765" t="str">
        <f>ROUNDUP(S1765,3)&amp;"-"&amp;ROUNDUP(T1765,3)</f>
        <v>336231.304-3063317.87</v>
      </c>
      <c r="Y1765">
        <f>VLOOKUP(W1765&amp;"-"&amp;V1765,'Buscoords Workout'!$F:$G,2,0)</f>
        <v>9025</v>
      </c>
      <c r="Z1765">
        <f>VLOOKUP(X1765&amp;"-"&amp;V1765,'Buscoords Workout'!$F:$G,2,0)</f>
        <v>9572</v>
      </c>
      <c r="AA1765" t="b">
        <f>OR(ISNA(Y1765),ISNA(Z1765))</f>
        <v>0</v>
      </c>
    </row>
    <row r="1766" spans="1:27" x14ac:dyDescent="0.25">
      <c r="A1766">
        <v>739</v>
      </c>
      <c r="B1766" t="s">
        <v>24</v>
      </c>
      <c r="C1766" t="s">
        <v>47</v>
      </c>
      <c r="D1766" t="s">
        <v>48</v>
      </c>
      <c r="E1766">
        <v>11</v>
      </c>
      <c r="F1766" t="s">
        <v>37</v>
      </c>
      <c r="G1766">
        <v>100</v>
      </c>
      <c r="H1766" t="s">
        <v>27</v>
      </c>
      <c r="I1766" t="s">
        <v>38</v>
      </c>
      <c r="J1766" t="s">
        <v>39</v>
      </c>
      <c r="K1766" t="s">
        <v>30</v>
      </c>
      <c r="L1766" t="s">
        <v>31</v>
      </c>
      <c r="M1766">
        <v>3</v>
      </c>
      <c r="N1766" t="s">
        <v>40</v>
      </c>
      <c r="O1766" t="s">
        <v>41</v>
      </c>
      <c r="P1766">
        <v>5.6614199999999997</v>
      </c>
      <c r="Q1766">
        <v>336231.30338699999</v>
      </c>
      <c r="R1766">
        <v>3063317.8696699999</v>
      </c>
      <c r="S1766">
        <v>336231.0417</v>
      </c>
      <c r="T1766">
        <v>3063312.2143000001</v>
      </c>
      <c r="U1766">
        <v>5.6610000000000002E-3</v>
      </c>
      <c r="V1766" t="str">
        <f>VLOOKUP(C1766,'Lines LookUp'!$B$1:$C$12,2,0)</f>
        <v>LUB</v>
      </c>
      <c r="W1766" t="str">
        <f>ROUNDUP(Q1766,3)&amp;"-"&amp;ROUNDUP(R1766,3)</f>
        <v>336231.304-3063317.87</v>
      </c>
      <c r="X1766" t="str">
        <f>ROUNDUP(S1766,3)&amp;"-"&amp;ROUNDUP(T1766,3)</f>
        <v>336231.042-3063312.215</v>
      </c>
      <c r="Y1766">
        <f>VLOOKUP(W1766&amp;"-"&amp;V1766,'Buscoords Workout'!$F:$G,2,0)</f>
        <v>9572</v>
      </c>
      <c r="Z1766">
        <f>VLOOKUP(X1766&amp;"-"&amp;V1766,'Buscoords Workout'!$F:$G,2,0)</f>
        <v>9026</v>
      </c>
      <c r="AA1766" t="b">
        <f>OR(ISNA(Y1766),ISNA(Z1766))</f>
        <v>0</v>
      </c>
    </row>
    <row r="1767" spans="1:27" x14ac:dyDescent="0.25">
      <c r="A1767">
        <v>740</v>
      </c>
      <c r="B1767" t="s">
        <v>24</v>
      </c>
      <c r="C1767" t="s">
        <v>47</v>
      </c>
      <c r="D1767" t="s">
        <v>48</v>
      </c>
      <c r="E1767">
        <v>11</v>
      </c>
      <c r="F1767" t="s">
        <v>37</v>
      </c>
      <c r="G1767">
        <v>100</v>
      </c>
      <c r="H1767" t="s">
        <v>27</v>
      </c>
      <c r="I1767" t="s">
        <v>38</v>
      </c>
      <c r="J1767" t="s">
        <v>39</v>
      </c>
      <c r="K1767" t="s">
        <v>30</v>
      </c>
      <c r="L1767" t="s">
        <v>31</v>
      </c>
      <c r="M1767">
        <v>3</v>
      </c>
      <c r="N1767" t="s">
        <v>40</v>
      </c>
      <c r="O1767" t="s">
        <v>41</v>
      </c>
      <c r="P1767">
        <v>1.37531</v>
      </c>
      <c r="Q1767">
        <v>336231.0417</v>
      </c>
      <c r="R1767">
        <v>3063312.2143000001</v>
      </c>
      <c r="S1767">
        <v>336230.92234500003</v>
      </c>
      <c r="T1767">
        <v>3063310.84418</v>
      </c>
      <c r="U1767">
        <v>1.3749999999999999E-3</v>
      </c>
      <c r="V1767" t="str">
        <f>VLOOKUP(C1767,'Lines LookUp'!$B$1:$C$12,2,0)</f>
        <v>LUB</v>
      </c>
      <c r="W1767" t="str">
        <f>ROUNDUP(Q1767,3)&amp;"-"&amp;ROUNDUP(R1767,3)</f>
        <v>336231.042-3063312.215</v>
      </c>
      <c r="X1767" t="str">
        <f>ROUNDUP(S1767,3)&amp;"-"&amp;ROUNDUP(T1767,3)</f>
        <v>336230.923-3063310.845</v>
      </c>
      <c r="Y1767">
        <f>VLOOKUP(W1767&amp;"-"&amp;V1767,'Buscoords Workout'!$F:$G,2,0)</f>
        <v>9026</v>
      </c>
      <c r="Z1767">
        <f>VLOOKUP(X1767&amp;"-"&amp;V1767,'Buscoords Workout'!$F:$G,2,0)</f>
        <v>9571</v>
      </c>
      <c r="AA1767" t="b">
        <f>OR(ISNA(Y1767),ISNA(Z1767))</f>
        <v>0</v>
      </c>
    </row>
    <row r="1768" spans="1:27" x14ac:dyDescent="0.25">
      <c r="A1768">
        <v>741</v>
      </c>
      <c r="B1768" t="s">
        <v>24</v>
      </c>
      <c r="C1768" t="s">
        <v>47</v>
      </c>
      <c r="D1768" t="s">
        <v>48</v>
      </c>
      <c r="E1768">
        <v>11</v>
      </c>
      <c r="F1768" t="s">
        <v>37</v>
      </c>
      <c r="G1768">
        <v>100</v>
      </c>
      <c r="H1768" t="s">
        <v>27</v>
      </c>
      <c r="I1768" t="s">
        <v>38</v>
      </c>
      <c r="J1768" t="s">
        <v>39</v>
      </c>
      <c r="K1768" t="s">
        <v>30</v>
      </c>
      <c r="L1768" t="s">
        <v>31</v>
      </c>
      <c r="M1768">
        <v>3</v>
      </c>
      <c r="N1768" t="s">
        <v>40</v>
      </c>
      <c r="O1768" t="s">
        <v>41</v>
      </c>
      <c r="P1768">
        <v>12.726100000000001</v>
      </c>
      <c r="Q1768">
        <v>336230.92234500003</v>
      </c>
      <c r="R1768">
        <v>3063310.84418</v>
      </c>
      <c r="S1768">
        <v>336229.81791699998</v>
      </c>
      <c r="T1768">
        <v>3063298.1660500001</v>
      </c>
      <c r="U1768">
        <v>1.2725999999999999E-2</v>
      </c>
      <c r="V1768" t="str">
        <f>VLOOKUP(C1768,'Lines LookUp'!$B$1:$C$12,2,0)</f>
        <v>LUB</v>
      </c>
      <c r="W1768" t="str">
        <f>ROUNDUP(Q1768,3)&amp;"-"&amp;ROUNDUP(R1768,3)</f>
        <v>336230.923-3063310.845</v>
      </c>
      <c r="X1768" t="str">
        <f>ROUNDUP(S1768,3)&amp;"-"&amp;ROUNDUP(T1768,3)</f>
        <v>336229.818-3063298.167</v>
      </c>
      <c r="Y1768">
        <f>VLOOKUP(W1768&amp;"-"&amp;V1768,'Buscoords Workout'!$F:$G,2,0)</f>
        <v>9571</v>
      </c>
      <c r="Z1768">
        <f>VLOOKUP(X1768&amp;"-"&amp;V1768,'Buscoords Workout'!$F:$G,2,0)</f>
        <v>9570</v>
      </c>
      <c r="AA1768" t="b">
        <f>OR(ISNA(Y1768),ISNA(Z1768))</f>
        <v>0</v>
      </c>
    </row>
    <row r="1769" spans="1:27" x14ac:dyDescent="0.25">
      <c r="A1769">
        <v>746</v>
      </c>
      <c r="B1769" t="s">
        <v>24</v>
      </c>
      <c r="C1769" t="s">
        <v>47</v>
      </c>
      <c r="D1769" t="s">
        <v>48</v>
      </c>
      <c r="E1769">
        <v>11</v>
      </c>
      <c r="F1769" t="s">
        <v>37</v>
      </c>
      <c r="G1769">
        <v>100</v>
      </c>
      <c r="H1769" t="s">
        <v>27</v>
      </c>
      <c r="I1769" t="s">
        <v>38</v>
      </c>
      <c r="J1769" t="s">
        <v>39</v>
      </c>
      <c r="K1769" t="s">
        <v>30</v>
      </c>
      <c r="L1769" t="s">
        <v>31</v>
      </c>
      <c r="M1769">
        <v>3</v>
      </c>
      <c r="N1769" t="s">
        <v>40</v>
      </c>
      <c r="O1769" t="s">
        <v>41</v>
      </c>
      <c r="P1769">
        <v>1.9240299999999999</v>
      </c>
      <c r="Q1769">
        <v>336232.214446</v>
      </c>
      <c r="R1769">
        <v>3063246.87567</v>
      </c>
      <c r="S1769">
        <v>336232.54930000001</v>
      </c>
      <c r="T1769">
        <v>3063244.9810000001</v>
      </c>
      <c r="U1769">
        <v>1.9239999999999999E-3</v>
      </c>
      <c r="V1769" t="str">
        <f>VLOOKUP(C1769,'Lines LookUp'!$B$1:$C$12,2,0)</f>
        <v>LUB</v>
      </c>
      <c r="W1769" t="str">
        <f>ROUNDUP(Q1769,3)&amp;"-"&amp;ROUNDUP(R1769,3)</f>
        <v>336232.215-3063246.876</v>
      </c>
      <c r="X1769" t="str">
        <f>ROUNDUP(S1769,3)&amp;"-"&amp;ROUNDUP(T1769,3)</f>
        <v>336232.55-3063244.981</v>
      </c>
      <c r="Y1769">
        <f>VLOOKUP(W1769&amp;"-"&amp;V1769,'Buscoords Workout'!$F:$G,2,0)</f>
        <v>9564</v>
      </c>
      <c r="Z1769">
        <f>VLOOKUP(X1769&amp;"-"&amp;V1769,'Buscoords Workout'!$F:$G,2,0)</f>
        <v>9028</v>
      </c>
      <c r="AA1769" t="b">
        <f>OR(ISNA(Y1769),ISNA(Z1769))</f>
        <v>0</v>
      </c>
    </row>
    <row r="1770" spans="1:27" x14ac:dyDescent="0.25">
      <c r="A1770">
        <v>748</v>
      </c>
      <c r="B1770" t="s">
        <v>24</v>
      </c>
      <c r="C1770" t="s">
        <v>47</v>
      </c>
      <c r="D1770" t="s">
        <v>48</v>
      </c>
      <c r="E1770">
        <v>11</v>
      </c>
      <c r="F1770" t="s">
        <v>37</v>
      </c>
      <c r="G1770">
        <v>100</v>
      </c>
      <c r="H1770" t="s">
        <v>27</v>
      </c>
      <c r="I1770" t="s">
        <v>38</v>
      </c>
      <c r="J1770" t="s">
        <v>39</v>
      </c>
      <c r="K1770" t="s">
        <v>30</v>
      </c>
      <c r="L1770" t="s">
        <v>31</v>
      </c>
      <c r="M1770">
        <v>3</v>
      </c>
      <c r="N1770" t="s">
        <v>40</v>
      </c>
      <c r="O1770" t="s">
        <v>41</v>
      </c>
      <c r="P1770">
        <v>5.55992</v>
      </c>
      <c r="Q1770">
        <v>336230.63392400002</v>
      </c>
      <c r="R1770">
        <v>3063255.8185800002</v>
      </c>
      <c r="S1770">
        <v>336231.60155700002</v>
      </c>
      <c r="T1770">
        <v>3063250.3435200001</v>
      </c>
      <c r="U1770">
        <v>5.5599999999999998E-3</v>
      </c>
      <c r="V1770" t="str">
        <f>VLOOKUP(C1770,'Lines LookUp'!$B$1:$C$12,2,0)</f>
        <v>LUB</v>
      </c>
      <c r="W1770" t="str">
        <f>ROUNDUP(Q1770,3)&amp;"-"&amp;ROUNDUP(R1770,3)</f>
        <v>336230.634-3063255.819</v>
      </c>
      <c r="X1770" t="str">
        <f>ROUNDUP(S1770,3)&amp;"-"&amp;ROUNDUP(T1770,3)</f>
        <v>336231.602-3063250.344</v>
      </c>
      <c r="Y1770">
        <f>VLOOKUP(W1770&amp;"-"&amp;V1770,'Buscoords Workout'!$F:$G,2,0)</f>
        <v>9566</v>
      </c>
      <c r="Z1770">
        <f>VLOOKUP(X1770&amp;"-"&amp;V1770,'Buscoords Workout'!$F:$G,2,0)</f>
        <v>9565</v>
      </c>
      <c r="AA1770" t="b">
        <f>OR(ISNA(Y1770),ISNA(Z1770))</f>
        <v>0</v>
      </c>
    </row>
    <row r="1771" spans="1:27" x14ac:dyDescent="0.25">
      <c r="A1771">
        <v>749</v>
      </c>
      <c r="B1771" t="s">
        <v>24</v>
      </c>
      <c r="C1771" t="s">
        <v>47</v>
      </c>
      <c r="D1771" t="s">
        <v>48</v>
      </c>
      <c r="E1771">
        <v>11</v>
      </c>
      <c r="F1771" t="s">
        <v>37</v>
      </c>
      <c r="G1771">
        <v>100</v>
      </c>
      <c r="H1771" t="s">
        <v>27</v>
      </c>
      <c r="I1771" t="s">
        <v>38</v>
      </c>
      <c r="J1771" t="s">
        <v>39</v>
      </c>
      <c r="K1771" t="s">
        <v>30</v>
      </c>
      <c r="L1771" t="s">
        <v>31</v>
      </c>
      <c r="M1771">
        <v>3</v>
      </c>
      <c r="N1771" t="s">
        <v>40</v>
      </c>
      <c r="O1771" t="s">
        <v>41</v>
      </c>
      <c r="P1771">
        <v>3.5215900000000002</v>
      </c>
      <c r="Q1771">
        <v>336231.60155700002</v>
      </c>
      <c r="R1771">
        <v>3063250.3435200001</v>
      </c>
      <c r="S1771">
        <v>336232.214446</v>
      </c>
      <c r="T1771">
        <v>3063246.87567</v>
      </c>
      <c r="U1771">
        <v>3.522E-3</v>
      </c>
      <c r="V1771" t="str">
        <f>VLOOKUP(C1771,'Lines LookUp'!$B$1:$C$12,2,0)</f>
        <v>LUB</v>
      </c>
      <c r="W1771" t="str">
        <f>ROUNDUP(Q1771,3)&amp;"-"&amp;ROUNDUP(R1771,3)</f>
        <v>336231.602-3063250.344</v>
      </c>
      <c r="X1771" t="str">
        <f>ROUNDUP(S1771,3)&amp;"-"&amp;ROUNDUP(T1771,3)</f>
        <v>336232.215-3063246.876</v>
      </c>
      <c r="Y1771">
        <f>VLOOKUP(W1771&amp;"-"&amp;V1771,'Buscoords Workout'!$F:$G,2,0)</f>
        <v>9565</v>
      </c>
      <c r="Z1771">
        <f>VLOOKUP(X1771&amp;"-"&amp;V1771,'Buscoords Workout'!$F:$G,2,0)</f>
        <v>9564</v>
      </c>
      <c r="AA1771" t="b">
        <f>OR(ISNA(Y1771),ISNA(Z1771))</f>
        <v>0</v>
      </c>
    </row>
    <row r="1772" spans="1:27" x14ac:dyDescent="0.25">
      <c r="A1772">
        <v>750</v>
      </c>
      <c r="B1772" t="s">
        <v>24</v>
      </c>
      <c r="C1772" t="s">
        <v>47</v>
      </c>
      <c r="D1772" t="s">
        <v>48</v>
      </c>
      <c r="E1772">
        <v>11</v>
      </c>
      <c r="F1772" t="s">
        <v>37</v>
      </c>
      <c r="G1772">
        <v>100</v>
      </c>
      <c r="H1772" t="s">
        <v>27</v>
      </c>
      <c r="I1772" t="s">
        <v>38</v>
      </c>
      <c r="J1772" t="s">
        <v>39</v>
      </c>
      <c r="K1772" t="s">
        <v>30</v>
      </c>
      <c r="L1772" t="s">
        <v>31</v>
      </c>
      <c r="M1772">
        <v>3</v>
      </c>
      <c r="N1772" t="s">
        <v>40</v>
      </c>
      <c r="O1772" t="s">
        <v>41</v>
      </c>
      <c r="P1772">
        <v>1.6937800000000001</v>
      </c>
      <c r="Q1772">
        <v>336232.54930000001</v>
      </c>
      <c r="R1772">
        <v>3063244.9810000001</v>
      </c>
      <c r="S1772">
        <v>336232.23918700003</v>
      </c>
      <c r="T1772">
        <v>3063243.3158499999</v>
      </c>
      <c r="U1772">
        <v>1.694E-3</v>
      </c>
      <c r="V1772" t="str">
        <f>VLOOKUP(C1772,'Lines LookUp'!$B$1:$C$12,2,0)</f>
        <v>LUB</v>
      </c>
      <c r="W1772" t="str">
        <f>ROUNDUP(Q1772,3)&amp;"-"&amp;ROUNDUP(R1772,3)</f>
        <v>336232.55-3063244.981</v>
      </c>
      <c r="X1772" t="str">
        <f>ROUNDUP(S1772,3)&amp;"-"&amp;ROUNDUP(T1772,3)</f>
        <v>336232.24-3063243.316</v>
      </c>
      <c r="Y1772">
        <f>VLOOKUP(W1772&amp;"-"&amp;V1772,'Buscoords Workout'!$F:$G,2,0)</f>
        <v>9028</v>
      </c>
      <c r="Z1772">
        <f>VLOOKUP(X1772&amp;"-"&amp;V1772,'Buscoords Workout'!$F:$G,2,0)</f>
        <v>9563</v>
      </c>
      <c r="AA1772" t="b">
        <f>OR(ISNA(Y1772),ISNA(Z1772))</f>
        <v>0</v>
      </c>
    </row>
    <row r="1773" spans="1:27" x14ac:dyDescent="0.25">
      <c r="A1773">
        <v>751</v>
      </c>
      <c r="B1773" t="s">
        <v>24</v>
      </c>
      <c r="C1773" t="s">
        <v>47</v>
      </c>
      <c r="D1773" t="s">
        <v>48</v>
      </c>
      <c r="E1773">
        <v>11</v>
      </c>
      <c r="F1773" t="s">
        <v>37</v>
      </c>
      <c r="G1773">
        <v>100</v>
      </c>
      <c r="H1773" t="s">
        <v>27</v>
      </c>
      <c r="I1773" t="s">
        <v>38</v>
      </c>
      <c r="J1773" t="s">
        <v>39</v>
      </c>
      <c r="K1773" t="s">
        <v>30</v>
      </c>
      <c r="L1773" t="s">
        <v>31</v>
      </c>
      <c r="M1773">
        <v>3</v>
      </c>
      <c r="N1773" t="s">
        <v>40</v>
      </c>
      <c r="O1773" t="s">
        <v>41</v>
      </c>
      <c r="P1773">
        <v>10.1914</v>
      </c>
      <c r="Q1773">
        <v>336232.23918700003</v>
      </c>
      <c r="R1773">
        <v>3063243.3158499999</v>
      </c>
      <c r="S1773">
        <v>336230.37326099997</v>
      </c>
      <c r="T1773">
        <v>3063233.2967500002</v>
      </c>
      <c r="U1773">
        <v>1.0191E-2</v>
      </c>
      <c r="V1773" t="str">
        <f>VLOOKUP(C1773,'Lines LookUp'!$B$1:$C$12,2,0)</f>
        <v>LUB</v>
      </c>
      <c r="W1773" t="str">
        <f>ROUNDUP(Q1773,3)&amp;"-"&amp;ROUNDUP(R1773,3)</f>
        <v>336232.24-3063243.316</v>
      </c>
      <c r="X1773" t="str">
        <f>ROUNDUP(S1773,3)&amp;"-"&amp;ROUNDUP(T1773,3)</f>
        <v>336230.374-3063233.297</v>
      </c>
      <c r="Y1773">
        <f>VLOOKUP(W1773&amp;"-"&amp;V1773,'Buscoords Workout'!$F:$G,2,0)</f>
        <v>9563</v>
      </c>
      <c r="Z1773">
        <f>VLOOKUP(X1773&amp;"-"&amp;V1773,'Buscoords Workout'!$F:$G,2,0)</f>
        <v>9562</v>
      </c>
      <c r="AA1773" t="b">
        <f>OR(ISNA(Y1773),ISNA(Z1773))</f>
        <v>0</v>
      </c>
    </row>
    <row r="1774" spans="1:27" x14ac:dyDescent="0.25">
      <c r="A1774">
        <v>752</v>
      </c>
      <c r="B1774" t="s">
        <v>24</v>
      </c>
      <c r="C1774" t="s">
        <v>47</v>
      </c>
      <c r="D1774" t="s">
        <v>48</v>
      </c>
      <c r="E1774">
        <v>11</v>
      </c>
      <c r="F1774" t="s">
        <v>37</v>
      </c>
      <c r="G1774">
        <v>100</v>
      </c>
      <c r="H1774" t="s">
        <v>27</v>
      </c>
      <c r="I1774" t="s">
        <v>38</v>
      </c>
      <c r="J1774" t="s">
        <v>39</v>
      </c>
      <c r="K1774" t="s">
        <v>30</v>
      </c>
      <c r="L1774" t="s">
        <v>31</v>
      </c>
      <c r="M1774">
        <v>3</v>
      </c>
      <c r="N1774" t="s">
        <v>40</v>
      </c>
      <c r="O1774" t="s">
        <v>41</v>
      </c>
      <c r="P1774">
        <v>34.282499999999999</v>
      </c>
      <c r="Q1774">
        <v>336230.37326099997</v>
      </c>
      <c r="R1774">
        <v>3063233.2967500002</v>
      </c>
      <c r="S1774">
        <v>336224.09651499998</v>
      </c>
      <c r="T1774">
        <v>3063199.5937299998</v>
      </c>
      <c r="U1774">
        <v>3.4283000000000001E-2</v>
      </c>
      <c r="V1774" t="str">
        <f>VLOOKUP(C1774,'Lines LookUp'!$B$1:$C$12,2,0)</f>
        <v>LUB</v>
      </c>
      <c r="W1774" t="str">
        <f>ROUNDUP(Q1774,3)&amp;"-"&amp;ROUNDUP(R1774,3)</f>
        <v>336230.374-3063233.297</v>
      </c>
      <c r="X1774" t="str">
        <f>ROUNDUP(S1774,3)&amp;"-"&amp;ROUNDUP(T1774,3)</f>
        <v>336224.097-3063199.594</v>
      </c>
      <c r="Y1774">
        <f>VLOOKUP(W1774&amp;"-"&amp;V1774,'Buscoords Workout'!$F:$G,2,0)</f>
        <v>9562</v>
      </c>
      <c r="Z1774">
        <f>VLOOKUP(X1774&amp;"-"&amp;V1774,'Buscoords Workout'!$F:$G,2,0)</f>
        <v>9561</v>
      </c>
      <c r="AA1774" t="b">
        <f>OR(ISNA(Y1774),ISNA(Z1774))</f>
        <v>0</v>
      </c>
    </row>
    <row r="1775" spans="1:27" x14ac:dyDescent="0.25">
      <c r="A1775">
        <v>753</v>
      </c>
      <c r="B1775" t="s">
        <v>24</v>
      </c>
      <c r="C1775" t="s">
        <v>47</v>
      </c>
      <c r="D1775" t="s">
        <v>48</v>
      </c>
      <c r="E1775">
        <v>11</v>
      </c>
      <c r="F1775" t="s">
        <v>37</v>
      </c>
      <c r="G1775">
        <v>100</v>
      </c>
      <c r="H1775" t="s">
        <v>27</v>
      </c>
      <c r="I1775" t="s">
        <v>38</v>
      </c>
      <c r="J1775" t="s">
        <v>39</v>
      </c>
      <c r="K1775" t="s">
        <v>30</v>
      </c>
      <c r="L1775" t="s">
        <v>31</v>
      </c>
      <c r="M1775">
        <v>3</v>
      </c>
      <c r="N1775" t="s">
        <v>40</v>
      </c>
      <c r="O1775" t="s">
        <v>41</v>
      </c>
      <c r="P1775">
        <v>4.9807199999999998</v>
      </c>
      <c r="Q1775">
        <v>336224.09651499998</v>
      </c>
      <c r="R1775">
        <v>3063199.5937299998</v>
      </c>
      <c r="S1775">
        <v>336223.18459999998</v>
      </c>
      <c r="T1775">
        <v>3063194.6971999998</v>
      </c>
      <c r="U1775">
        <v>4.9810000000000002E-3</v>
      </c>
      <c r="V1775" t="str">
        <f>VLOOKUP(C1775,'Lines LookUp'!$B$1:$C$12,2,0)</f>
        <v>LUB</v>
      </c>
      <c r="W1775" t="str">
        <f>ROUNDUP(Q1775,3)&amp;"-"&amp;ROUNDUP(R1775,3)</f>
        <v>336224.097-3063199.594</v>
      </c>
      <c r="X1775" t="str">
        <f>ROUNDUP(S1775,3)&amp;"-"&amp;ROUNDUP(T1775,3)</f>
        <v>336223.185-3063194.698</v>
      </c>
      <c r="Y1775">
        <f>VLOOKUP(W1775&amp;"-"&amp;V1775,'Buscoords Workout'!$F:$G,2,0)</f>
        <v>9561</v>
      </c>
      <c r="Z1775">
        <f>VLOOKUP(X1775&amp;"-"&amp;V1775,'Buscoords Workout'!$F:$G,2,0)</f>
        <v>9029</v>
      </c>
      <c r="AA1775" t="b">
        <f>OR(ISNA(Y1775),ISNA(Z1775))</f>
        <v>0</v>
      </c>
    </row>
    <row r="1776" spans="1:27" x14ac:dyDescent="0.25">
      <c r="A1776">
        <v>754</v>
      </c>
      <c r="B1776" t="s">
        <v>24</v>
      </c>
      <c r="C1776" t="s">
        <v>47</v>
      </c>
      <c r="D1776" t="s">
        <v>48</v>
      </c>
      <c r="E1776">
        <v>11</v>
      </c>
      <c r="F1776" t="s">
        <v>37</v>
      </c>
      <c r="G1776">
        <v>100</v>
      </c>
      <c r="H1776" t="s">
        <v>27</v>
      </c>
      <c r="I1776" t="s">
        <v>38</v>
      </c>
      <c r="J1776" t="s">
        <v>39</v>
      </c>
      <c r="K1776" t="s">
        <v>30</v>
      </c>
      <c r="L1776" t="s">
        <v>31</v>
      </c>
      <c r="M1776">
        <v>3</v>
      </c>
      <c r="N1776" t="s">
        <v>40</v>
      </c>
      <c r="O1776" t="s">
        <v>41</v>
      </c>
      <c r="P1776">
        <v>17.8048</v>
      </c>
      <c r="Q1776">
        <v>336223.18459999998</v>
      </c>
      <c r="R1776">
        <v>3063194.6971999998</v>
      </c>
      <c r="S1776">
        <v>336213.68773300003</v>
      </c>
      <c r="T1776">
        <v>3063179.63668</v>
      </c>
      <c r="U1776">
        <v>1.7805000000000001E-2</v>
      </c>
      <c r="V1776" t="str">
        <f>VLOOKUP(C1776,'Lines LookUp'!$B$1:$C$12,2,0)</f>
        <v>LUB</v>
      </c>
      <c r="W1776" t="str">
        <f>ROUNDUP(Q1776,3)&amp;"-"&amp;ROUNDUP(R1776,3)</f>
        <v>336223.185-3063194.698</v>
      </c>
      <c r="X1776" t="str">
        <f>ROUNDUP(S1776,3)&amp;"-"&amp;ROUNDUP(T1776,3)</f>
        <v>336213.688-3063179.637</v>
      </c>
      <c r="Y1776">
        <f>VLOOKUP(W1776&amp;"-"&amp;V1776,'Buscoords Workout'!$F:$G,2,0)</f>
        <v>9029</v>
      </c>
      <c r="Z1776">
        <f>VLOOKUP(X1776&amp;"-"&amp;V1776,'Buscoords Workout'!$F:$G,2,0)</f>
        <v>9560</v>
      </c>
      <c r="AA1776" t="b">
        <f>OR(ISNA(Y1776),ISNA(Z1776))</f>
        <v>0</v>
      </c>
    </row>
    <row r="1777" spans="1:27" x14ac:dyDescent="0.25">
      <c r="A1777">
        <v>755</v>
      </c>
      <c r="B1777" t="s">
        <v>24</v>
      </c>
      <c r="C1777" t="s">
        <v>47</v>
      </c>
      <c r="D1777" t="s">
        <v>48</v>
      </c>
      <c r="E1777">
        <v>11</v>
      </c>
      <c r="F1777" t="s">
        <v>37</v>
      </c>
      <c r="G1777">
        <v>100</v>
      </c>
      <c r="H1777" t="s">
        <v>27</v>
      </c>
      <c r="I1777" t="s">
        <v>38</v>
      </c>
      <c r="J1777" t="s">
        <v>39</v>
      </c>
      <c r="K1777" t="s">
        <v>30</v>
      </c>
      <c r="L1777" t="s">
        <v>31</v>
      </c>
      <c r="M1777">
        <v>3</v>
      </c>
      <c r="N1777" t="s">
        <v>40</v>
      </c>
      <c r="O1777" t="s">
        <v>41</v>
      </c>
      <c r="P1777">
        <v>8.0838400000000004</v>
      </c>
      <c r="Q1777">
        <v>336213.68773300003</v>
      </c>
      <c r="R1777">
        <v>3063179.63668</v>
      </c>
      <c r="S1777">
        <v>336209.37589999998</v>
      </c>
      <c r="T1777">
        <v>3063172.7988</v>
      </c>
      <c r="U1777">
        <v>8.0839999999999992E-3</v>
      </c>
      <c r="V1777" t="str">
        <f>VLOOKUP(C1777,'Lines LookUp'!$B$1:$C$12,2,0)</f>
        <v>LUB</v>
      </c>
      <c r="W1777" t="str">
        <f>ROUNDUP(Q1777,3)&amp;"-"&amp;ROUNDUP(R1777,3)</f>
        <v>336213.688-3063179.637</v>
      </c>
      <c r="X1777" t="str">
        <f>ROUNDUP(S1777,3)&amp;"-"&amp;ROUNDUP(T1777,3)</f>
        <v>336209.376-3063172.799</v>
      </c>
      <c r="Y1777">
        <f>VLOOKUP(W1777&amp;"-"&amp;V1777,'Buscoords Workout'!$F:$G,2,0)</f>
        <v>9560</v>
      </c>
      <c r="Z1777">
        <f>VLOOKUP(X1777&amp;"-"&amp;V1777,'Buscoords Workout'!$F:$G,2,0)</f>
        <v>9030</v>
      </c>
      <c r="AA1777" t="b">
        <f>OR(ISNA(Y1777),ISNA(Z1777))</f>
        <v>0</v>
      </c>
    </row>
    <row r="1778" spans="1:27" x14ac:dyDescent="0.25">
      <c r="A1778">
        <v>756</v>
      </c>
      <c r="B1778" t="s">
        <v>24</v>
      </c>
      <c r="C1778" t="s">
        <v>47</v>
      </c>
      <c r="D1778" t="s">
        <v>48</v>
      </c>
      <c r="E1778">
        <v>11</v>
      </c>
      <c r="F1778" t="s">
        <v>37</v>
      </c>
      <c r="G1778">
        <v>100</v>
      </c>
      <c r="H1778" t="s">
        <v>27</v>
      </c>
      <c r="I1778" t="s">
        <v>38</v>
      </c>
      <c r="J1778" t="s">
        <v>39</v>
      </c>
      <c r="K1778" t="s">
        <v>30</v>
      </c>
      <c r="L1778" t="s">
        <v>31</v>
      </c>
      <c r="M1778">
        <v>3</v>
      </c>
      <c r="N1778" t="s">
        <v>40</v>
      </c>
      <c r="O1778" t="s">
        <v>41</v>
      </c>
      <c r="P1778">
        <v>38.429600000000001</v>
      </c>
      <c r="Q1778">
        <v>336209.37589999998</v>
      </c>
      <c r="R1778">
        <v>3063172.7988</v>
      </c>
      <c r="S1778">
        <v>336220.4572</v>
      </c>
      <c r="T1778">
        <v>3063136.0014999998</v>
      </c>
      <c r="U1778">
        <v>3.8429999999999999E-2</v>
      </c>
      <c r="V1778" t="str">
        <f>VLOOKUP(C1778,'Lines LookUp'!$B$1:$C$12,2,0)</f>
        <v>LUB</v>
      </c>
      <c r="W1778" t="str">
        <f>ROUNDUP(Q1778,3)&amp;"-"&amp;ROUNDUP(R1778,3)</f>
        <v>336209.376-3063172.799</v>
      </c>
      <c r="X1778" t="str">
        <f>ROUNDUP(S1778,3)&amp;"-"&amp;ROUNDUP(T1778,3)</f>
        <v>336220.458-3063136.002</v>
      </c>
      <c r="Y1778">
        <f>VLOOKUP(W1778&amp;"-"&amp;V1778,'Buscoords Workout'!$F:$G,2,0)</f>
        <v>9030</v>
      </c>
      <c r="Z1778">
        <f>VLOOKUP(X1778&amp;"-"&amp;V1778,'Buscoords Workout'!$F:$G,2,0)</f>
        <v>9031</v>
      </c>
      <c r="AA1778" t="b">
        <f>OR(ISNA(Y1778),ISNA(Z1778))</f>
        <v>0</v>
      </c>
    </row>
    <row r="1779" spans="1:27" x14ac:dyDescent="0.25">
      <c r="A1779">
        <v>757</v>
      </c>
      <c r="B1779" t="s">
        <v>24</v>
      </c>
      <c r="C1779" t="s">
        <v>47</v>
      </c>
      <c r="D1779" t="s">
        <v>48</v>
      </c>
      <c r="E1779">
        <v>11</v>
      </c>
      <c r="F1779" t="s">
        <v>37</v>
      </c>
      <c r="G1779">
        <v>100</v>
      </c>
      <c r="H1779" t="s">
        <v>27</v>
      </c>
      <c r="I1779" t="s">
        <v>38</v>
      </c>
      <c r="J1779" t="s">
        <v>39</v>
      </c>
      <c r="K1779" t="s">
        <v>30</v>
      </c>
      <c r="L1779" t="s">
        <v>31</v>
      </c>
      <c r="M1779">
        <v>3</v>
      </c>
      <c r="N1779" t="s">
        <v>40</v>
      </c>
      <c r="O1779" t="s">
        <v>41</v>
      </c>
      <c r="P1779">
        <v>9.4093800000000005</v>
      </c>
      <c r="Q1779">
        <v>336220.4572</v>
      </c>
      <c r="R1779">
        <v>3063136.0014999998</v>
      </c>
      <c r="S1779">
        <v>336212.36492899997</v>
      </c>
      <c r="T1779">
        <v>3063131.2002900001</v>
      </c>
      <c r="U1779">
        <v>9.4090000000000007E-3</v>
      </c>
      <c r="V1779" t="str">
        <f>VLOOKUP(C1779,'Lines LookUp'!$B$1:$C$12,2,0)</f>
        <v>LUB</v>
      </c>
      <c r="W1779" t="str">
        <f>ROUNDUP(Q1779,3)&amp;"-"&amp;ROUNDUP(R1779,3)</f>
        <v>336220.458-3063136.002</v>
      </c>
      <c r="X1779" t="str">
        <f>ROUNDUP(S1779,3)&amp;"-"&amp;ROUNDUP(T1779,3)</f>
        <v>336212.365-3063131.201</v>
      </c>
      <c r="Y1779">
        <f>VLOOKUP(W1779&amp;"-"&amp;V1779,'Buscoords Workout'!$F:$G,2,0)</f>
        <v>9031</v>
      </c>
      <c r="Z1779">
        <f>VLOOKUP(X1779&amp;"-"&amp;V1779,'Buscoords Workout'!$F:$G,2,0)</f>
        <v>9559</v>
      </c>
      <c r="AA1779" t="b">
        <f>OR(ISNA(Y1779),ISNA(Z1779))</f>
        <v>0</v>
      </c>
    </row>
    <row r="1780" spans="1:27" x14ac:dyDescent="0.25">
      <c r="A1780">
        <v>758</v>
      </c>
      <c r="B1780" t="s">
        <v>24</v>
      </c>
      <c r="C1780" t="s">
        <v>47</v>
      </c>
      <c r="D1780" t="s">
        <v>48</v>
      </c>
      <c r="E1780">
        <v>11</v>
      </c>
      <c r="F1780" t="s">
        <v>37</v>
      </c>
      <c r="G1780">
        <v>100</v>
      </c>
      <c r="H1780" t="s">
        <v>27</v>
      </c>
      <c r="I1780" t="s">
        <v>38</v>
      </c>
      <c r="J1780" t="s">
        <v>39</v>
      </c>
      <c r="K1780" t="s">
        <v>30</v>
      </c>
      <c r="L1780" t="s">
        <v>31</v>
      </c>
      <c r="M1780">
        <v>3</v>
      </c>
      <c r="N1780" t="s">
        <v>40</v>
      </c>
      <c r="O1780" t="s">
        <v>41</v>
      </c>
      <c r="P1780">
        <v>1.1826700000000001</v>
      </c>
      <c r="Q1780">
        <v>336173.87852199998</v>
      </c>
      <c r="R1780">
        <v>3063108.3659700002</v>
      </c>
      <c r="S1780">
        <v>336172.86139999999</v>
      </c>
      <c r="T1780">
        <v>3063107.7625000002</v>
      </c>
      <c r="U1780">
        <v>1.183E-3</v>
      </c>
      <c r="V1780" t="str">
        <f>VLOOKUP(C1780,'Lines LookUp'!$B$1:$C$12,2,0)</f>
        <v>LUB</v>
      </c>
      <c r="W1780" t="str">
        <f>ROUNDUP(Q1780,3)&amp;"-"&amp;ROUNDUP(R1780,3)</f>
        <v>336173.879-3063108.366</v>
      </c>
      <c r="X1780" t="str">
        <f>ROUNDUP(S1780,3)&amp;"-"&amp;ROUNDUP(T1780,3)</f>
        <v>336172.862-3063107.763</v>
      </c>
      <c r="Y1780">
        <f>VLOOKUP(W1780&amp;"-"&amp;V1780,'Buscoords Workout'!$F:$G,2,0)</f>
        <v>9558</v>
      </c>
      <c r="Z1780">
        <f>VLOOKUP(X1780&amp;"-"&amp;V1780,'Buscoords Workout'!$F:$G,2,0)</f>
        <v>9032</v>
      </c>
      <c r="AA1780" t="b">
        <f>OR(ISNA(Y1780),ISNA(Z1780))</f>
        <v>0</v>
      </c>
    </row>
    <row r="1781" spans="1:27" x14ac:dyDescent="0.25">
      <c r="A1781">
        <v>759</v>
      </c>
      <c r="B1781" t="s">
        <v>24</v>
      </c>
      <c r="C1781" t="s">
        <v>47</v>
      </c>
      <c r="D1781" t="s">
        <v>48</v>
      </c>
      <c r="E1781">
        <v>11</v>
      </c>
      <c r="F1781" t="s">
        <v>37</v>
      </c>
      <c r="G1781">
        <v>100</v>
      </c>
      <c r="H1781" t="s">
        <v>27</v>
      </c>
      <c r="I1781" t="s">
        <v>38</v>
      </c>
      <c r="J1781" t="s">
        <v>39</v>
      </c>
      <c r="K1781" t="s">
        <v>30</v>
      </c>
      <c r="L1781" t="s">
        <v>31</v>
      </c>
      <c r="M1781">
        <v>3</v>
      </c>
      <c r="N1781" t="s">
        <v>40</v>
      </c>
      <c r="O1781" t="s">
        <v>41</v>
      </c>
      <c r="P1781">
        <v>44.750500000000002</v>
      </c>
      <c r="Q1781">
        <v>336212.36492899997</v>
      </c>
      <c r="R1781">
        <v>3063131.2002900001</v>
      </c>
      <c r="S1781">
        <v>336173.87852199998</v>
      </c>
      <c r="T1781">
        <v>3063108.3659700002</v>
      </c>
      <c r="U1781">
        <v>4.4750999999999999E-2</v>
      </c>
      <c r="V1781" t="str">
        <f>VLOOKUP(C1781,'Lines LookUp'!$B$1:$C$12,2,0)</f>
        <v>LUB</v>
      </c>
      <c r="W1781" t="str">
        <f>ROUNDUP(Q1781,3)&amp;"-"&amp;ROUNDUP(R1781,3)</f>
        <v>336212.365-3063131.201</v>
      </c>
      <c r="X1781" t="str">
        <f>ROUNDUP(S1781,3)&amp;"-"&amp;ROUNDUP(T1781,3)</f>
        <v>336173.879-3063108.366</v>
      </c>
      <c r="Y1781">
        <f>VLOOKUP(W1781&amp;"-"&amp;V1781,'Buscoords Workout'!$F:$G,2,0)</f>
        <v>9559</v>
      </c>
      <c r="Z1781">
        <f>VLOOKUP(X1781&amp;"-"&amp;V1781,'Buscoords Workout'!$F:$G,2,0)</f>
        <v>9558</v>
      </c>
      <c r="AA1781" t="b">
        <f>OR(ISNA(Y1781),ISNA(Z1781))</f>
        <v>0</v>
      </c>
    </row>
    <row r="1782" spans="1:27" x14ac:dyDescent="0.25">
      <c r="A1782">
        <v>760</v>
      </c>
      <c r="B1782" t="s">
        <v>24</v>
      </c>
      <c r="C1782" t="s">
        <v>47</v>
      </c>
      <c r="D1782" t="s">
        <v>48</v>
      </c>
      <c r="E1782">
        <v>11</v>
      </c>
      <c r="F1782" t="s">
        <v>37</v>
      </c>
      <c r="G1782">
        <v>100</v>
      </c>
      <c r="H1782" t="s">
        <v>27</v>
      </c>
      <c r="I1782" t="s">
        <v>38</v>
      </c>
      <c r="J1782" t="s">
        <v>39</v>
      </c>
      <c r="K1782" t="s">
        <v>30</v>
      </c>
      <c r="L1782" t="s">
        <v>31</v>
      </c>
      <c r="M1782">
        <v>3</v>
      </c>
      <c r="N1782" t="s">
        <v>40</v>
      </c>
      <c r="O1782" t="s">
        <v>41</v>
      </c>
      <c r="P1782">
        <v>11.97</v>
      </c>
      <c r="Q1782">
        <v>336172.86139999999</v>
      </c>
      <c r="R1782">
        <v>3063107.7625000002</v>
      </c>
      <c r="S1782">
        <v>336162.56699999998</v>
      </c>
      <c r="T1782">
        <v>3063101.6546999998</v>
      </c>
      <c r="U1782">
        <v>1.197E-2</v>
      </c>
      <c r="V1782" t="str">
        <f>VLOOKUP(C1782,'Lines LookUp'!$B$1:$C$12,2,0)</f>
        <v>LUB</v>
      </c>
      <c r="W1782" t="str">
        <f>ROUNDUP(Q1782,3)&amp;"-"&amp;ROUNDUP(R1782,3)</f>
        <v>336172.862-3063107.763</v>
      </c>
      <c r="X1782" t="str">
        <f>ROUNDUP(S1782,3)&amp;"-"&amp;ROUNDUP(T1782,3)</f>
        <v>336162.567-3063101.655</v>
      </c>
      <c r="Y1782">
        <f>VLOOKUP(W1782&amp;"-"&amp;V1782,'Buscoords Workout'!$F:$G,2,0)</f>
        <v>9032</v>
      </c>
      <c r="Z1782">
        <f>VLOOKUP(X1782&amp;"-"&amp;V1782,'Buscoords Workout'!$F:$G,2,0)</f>
        <v>9033</v>
      </c>
      <c r="AA1782" t="b">
        <f>OR(ISNA(Y1782),ISNA(Z1782))</f>
        <v>0</v>
      </c>
    </row>
    <row r="1783" spans="1:27" x14ac:dyDescent="0.25">
      <c r="A1783">
        <v>761</v>
      </c>
      <c r="B1783" t="s">
        <v>24</v>
      </c>
      <c r="C1783" t="s">
        <v>47</v>
      </c>
      <c r="D1783" t="s">
        <v>48</v>
      </c>
      <c r="E1783">
        <v>11</v>
      </c>
      <c r="F1783" t="s">
        <v>37</v>
      </c>
      <c r="G1783">
        <v>100</v>
      </c>
      <c r="H1783" t="s">
        <v>27</v>
      </c>
      <c r="I1783" t="s">
        <v>38</v>
      </c>
      <c r="J1783" t="s">
        <v>39</v>
      </c>
      <c r="K1783" t="s">
        <v>30</v>
      </c>
      <c r="L1783" t="s">
        <v>31</v>
      </c>
      <c r="M1783">
        <v>3</v>
      </c>
      <c r="N1783" t="s">
        <v>40</v>
      </c>
      <c r="O1783" t="s">
        <v>41</v>
      </c>
      <c r="P1783">
        <v>21.996600000000001</v>
      </c>
      <c r="Q1783">
        <v>336162.56699999998</v>
      </c>
      <c r="R1783">
        <v>3063101.6546999998</v>
      </c>
      <c r="S1783">
        <v>336143.85412600002</v>
      </c>
      <c r="T1783">
        <v>3063090.0927800001</v>
      </c>
      <c r="U1783">
        <v>2.1996999999999999E-2</v>
      </c>
      <c r="V1783" t="str">
        <f>VLOOKUP(C1783,'Lines LookUp'!$B$1:$C$12,2,0)</f>
        <v>LUB</v>
      </c>
      <c r="W1783" t="str">
        <f>ROUNDUP(Q1783,3)&amp;"-"&amp;ROUNDUP(R1783,3)</f>
        <v>336162.567-3063101.655</v>
      </c>
      <c r="X1783" t="str">
        <f>ROUNDUP(S1783,3)&amp;"-"&amp;ROUNDUP(T1783,3)</f>
        <v>336143.855-3063090.093</v>
      </c>
      <c r="Y1783">
        <f>VLOOKUP(W1783&amp;"-"&amp;V1783,'Buscoords Workout'!$F:$G,2,0)</f>
        <v>9033</v>
      </c>
      <c r="Z1783">
        <f>VLOOKUP(X1783&amp;"-"&amp;V1783,'Buscoords Workout'!$F:$G,2,0)</f>
        <v>9557</v>
      </c>
      <c r="AA1783" t="b">
        <f>OR(ISNA(Y1783),ISNA(Z1783))</f>
        <v>0</v>
      </c>
    </row>
    <row r="1784" spans="1:27" x14ac:dyDescent="0.25">
      <c r="A1784">
        <v>762</v>
      </c>
      <c r="B1784" t="s">
        <v>24</v>
      </c>
      <c r="C1784" t="s">
        <v>47</v>
      </c>
      <c r="D1784" t="s">
        <v>48</v>
      </c>
      <c r="E1784">
        <v>11</v>
      </c>
      <c r="F1784" t="s">
        <v>37</v>
      </c>
      <c r="G1784">
        <v>100</v>
      </c>
      <c r="H1784" t="s">
        <v>27</v>
      </c>
      <c r="I1784" t="s">
        <v>38</v>
      </c>
      <c r="J1784" t="s">
        <v>39</v>
      </c>
      <c r="K1784" t="s">
        <v>30</v>
      </c>
      <c r="L1784" t="s">
        <v>31</v>
      </c>
      <c r="M1784">
        <v>3</v>
      </c>
      <c r="N1784" t="s">
        <v>40</v>
      </c>
      <c r="O1784" t="s">
        <v>41</v>
      </c>
      <c r="P1784">
        <v>8.8276699999999995</v>
      </c>
      <c r="Q1784">
        <v>336133.57515599998</v>
      </c>
      <c r="R1784">
        <v>3063083.7418300002</v>
      </c>
      <c r="S1784">
        <v>336126.06530000002</v>
      </c>
      <c r="T1784">
        <v>3063079.1017999998</v>
      </c>
      <c r="U1784">
        <v>8.8280000000000008E-3</v>
      </c>
      <c r="V1784" t="str">
        <f>VLOOKUP(C1784,'Lines LookUp'!$B$1:$C$12,2,0)</f>
        <v>LUB</v>
      </c>
      <c r="W1784" t="str">
        <f>ROUNDUP(Q1784,3)&amp;"-"&amp;ROUNDUP(R1784,3)</f>
        <v>336133.576-3063083.742</v>
      </c>
      <c r="X1784" t="str">
        <f>ROUNDUP(S1784,3)&amp;"-"&amp;ROUNDUP(T1784,3)</f>
        <v>336126.066-3063079.102</v>
      </c>
      <c r="Y1784">
        <f>VLOOKUP(W1784&amp;"-"&amp;V1784,'Buscoords Workout'!$F:$G,2,0)</f>
        <v>9556</v>
      </c>
      <c r="Z1784">
        <f>VLOOKUP(X1784&amp;"-"&amp;V1784,'Buscoords Workout'!$F:$G,2,0)</f>
        <v>9034</v>
      </c>
      <c r="AA1784" t="b">
        <f>OR(ISNA(Y1784),ISNA(Z1784))</f>
        <v>0</v>
      </c>
    </row>
    <row r="1785" spans="1:27" x14ac:dyDescent="0.25">
      <c r="A1785">
        <v>763</v>
      </c>
      <c r="B1785" t="s">
        <v>24</v>
      </c>
      <c r="C1785" t="s">
        <v>47</v>
      </c>
      <c r="D1785" t="s">
        <v>48</v>
      </c>
      <c r="E1785">
        <v>11</v>
      </c>
      <c r="F1785" t="s">
        <v>37</v>
      </c>
      <c r="G1785">
        <v>100</v>
      </c>
      <c r="H1785" t="s">
        <v>27</v>
      </c>
      <c r="I1785" t="s">
        <v>38</v>
      </c>
      <c r="J1785" t="s">
        <v>39</v>
      </c>
      <c r="K1785" t="s">
        <v>30</v>
      </c>
      <c r="L1785" t="s">
        <v>31</v>
      </c>
      <c r="M1785">
        <v>3</v>
      </c>
      <c r="N1785" t="s">
        <v>40</v>
      </c>
      <c r="O1785" t="s">
        <v>41</v>
      </c>
      <c r="P1785">
        <v>12.082700000000001</v>
      </c>
      <c r="Q1785">
        <v>336143.85412600002</v>
      </c>
      <c r="R1785">
        <v>3063090.0927800001</v>
      </c>
      <c r="S1785">
        <v>336133.57515599998</v>
      </c>
      <c r="T1785">
        <v>3063083.7418300002</v>
      </c>
      <c r="U1785">
        <v>1.2083E-2</v>
      </c>
      <c r="V1785" t="str">
        <f>VLOOKUP(C1785,'Lines LookUp'!$B$1:$C$12,2,0)</f>
        <v>LUB</v>
      </c>
      <c r="W1785" t="str">
        <f>ROUNDUP(Q1785,3)&amp;"-"&amp;ROUNDUP(R1785,3)</f>
        <v>336143.855-3063090.093</v>
      </c>
      <c r="X1785" t="str">
        <f>ROUNDUP(S1785,3)&amp;"-"&amp;ROUNDUP(T1785,3)</f>
        <v>336133.576-3063083.742</v>
      </c>
      <c r="Y1785">
        <f>VLOOKUP(W1785&amp;"-"&amp;V1785,'Buscoords Workout'!$F:$G,2,0)</f>
        <v>9557</v>
      </c>
      <c r="Z1785">
        <f>VLOOKUP(X1785&amp;"-"&amp;V1785,'Buscoords Workout'!$F:$G,2,0)</f>
        <v>9556</v>
      </c>
      <c r="AA1785" t="b">
        <f>OR(ISNA(Y1785),ISNA(Z1785))</f>
        <v>0</v>
      </c>
    </row>
    <row r="1786" spans="1:27" x14ac:dyDescent="0.25">
      <c r="A1786">
        <v>764</v>
      </c>
      <c r="B1786" t="s">
        <v>24</v>
      </c>
      <c r="C1786" t="s">
        <v>47</v>
      </c>
      <c r="D1786" t="s">
        <v>48</v>
      </c>
      <c r="E1786">
        <v>11</v>
      </c>
      <c r="F1786" t="s">
        <v>37</v>
      </c>
      <c r="G1786">
        <v>100</v>
      </c>
      <c r="H1786" t="s">
        <v>27</v>
      </c>
      <c r="I1786" t="s">
        <v>38</v>
      </c>
      <c r="J1786" t="s">
        <v>39</v>
      </c>
      <c r="K1786" t="s">
        <v>30</v>
      </c>
      <c r="L1786" t="s">
        <v>31</v>
      </c>
      <c r="M1786">
        <v>3</v>
      </c>
      <c r="N1786" t="s">
        <v>40</v>
      </c>
      <c r="O1786" t="s">
        <v>41</v>
      </c>
      <c r="P1786">
        <v>54.767499999999998</v>
      </c>
      <c r="Q1786">
        <v>336126.06530000002</v>
      </c>
      <c r="R1786">
        <v>3063079.1017999998</v>
      </c>
      <c r="S1786">
        <v>336091.22830000002</v>
      </c>
      <c r="T1786">
        <v>3063036.8423000001</v>
      </c>
      <c r="U1786">
        <v>5.4767999999999997E-2</v>
      </c>
      <c r="V1786" t="str">
        <f>VLOOKUP(C1786,'Lines LookUp'!$B$1:$C$12,2,0)</f>
        <v>LUB</v>
      </c>
      <c r="W1786" t="str">
        <f>ROUNDUP(Q1786,3)&amp;"-"&amp;ROUNDUP(R1786,3)</f>
        <v>336126.066-3063079.102</v>
      </c>
      <c r="X1786" t="str">
        <f>ROUNDUP(S1786,3)&amp;"-"&amp;ROUNDUP(T1786,3)</f>
        <v>336091.229-3063036.843</v>
      </c>
      <c r="Y1786">
        <f>VLOOKUP(W1786&amp;"-"&amp;V1786,'Buscoords Workout'!$F:$G,2,0)</f>
        <v>9034</v>
      </c>
      <c r="Z1786">
        <f>VLOOKUP(X1786&amp;"-"&amp;V1786,'Buscoords Workout'!$F:$G,2,0)</f>
        <v>9035</v>
      </c>
      <c r="AA1786" t="b">
        <f>OR(ISNA(Y1786),ISNA(Z1786))</f>
        <v>0</v>
      </c>
    </row>
    <row r="1787" spans="1:27" x14ac:dyDescent="0.25">
      <c r="A1787">
        <v>765</v>
      </c>
      <c r="B1787" t="s">
        <v>24</v>
      </c>
      <c r="C1787" t="s">
        <v>47</v>
      </c>
      <c r="D1787" t="s">
        <v>48</v>
      </c>
      <c r="E1787">
        <v>11</v>
      </c>
      <c r="F1787" t="s">
        <v>37</v>
      </c>
      <c r="G1787">
        <v>100</v>
      </c>
      <c r="H1787" t="s">
        <v>27</v>
      </c>
      <c r="I1787" t="s">
        <v>38</v>
      </c>
      <c r="J1787" t="s">
        <v>39</v>
      </c>
      <c r="K1787" t="s">
        <v>30</v>
      </c>
      <c r="L1787" t="s">
        <v>31</v>
      </c>
      <c r="M1787">
        <v>3</v>
      </c>
      <c r="N1787" t="s">
        <v>40</v>
      </c>
      <c r="O1787" t="s">
        <v>41</v>
      </c>
      <c r="P1787">
        <v>53.662300000000002</v>
      </c>
      <c r="Q1787">
        <v>336091.22830000002</v>
      </c>
      <c r="R1787">
        <v>3063036.8423000001</v>
      </c>
      <c r="S1787">
        <v>336063.76227900002</v>
      </c>
      <c r="T1787">
        <v>3062990.7417700002</v>
      </c>
      <c r="U1787">
        <v>5.3662000000000001E-2</v>
      </c>
      <c r="V1787" t="str">
        <f>VLOOKUP(C1787,'Lines LookUp'!$B$1:$C$12,2,0)</f>
        <v>LUB</v>
      </c>
      <c r="W1787" t="str">
        <f>ROUNDUP(Q1787,3)&amp;"-"&amp;ROUNDUP(R1787,3)</f>
        <v>336091.229-3063036.843</v>
      </c>
      <c r="X1787" t="str">
        <f>ROUNDUP(S1787,3)&amp;"-"&amp;ROUNDUP(T1787,3)</f>
        <v>336063.763-3062990.742</v>
      </c>
      <c r="Y1787">
        <f>VLOOKUP(W1787&amp;"-"&amp;V1787,'Buscoords Workout'!$F:$G,2,0)</f>
        <v>9035</v>
      </c>
      <c r="Z1787">
        <f>VLOOKUP(X1787&amp;"-"&amp;V1787,'Buscoords Workout'!$F:$G,2,0)</f>
        <v>9555</v>
      </c>
      <c r="AA1787" t="b">
        <f>OR(ISNA(Y1787),ISNA(Z1787))</f>
        <v>0</v>
      </c>
    </row>
    <row r="1788" spans="1:27" x14ac:dyDescent="0.25">
      <c r="A1788">
        <v>766</v>
      </c>
      <c r="B1788" t="s">
        <v>24</v>
      </c>
      <c r="C1788" t="s">
        <v>47</v>
      </c>
      <c r="D1788" t="s">
        <v>48</v>
      </c>
      <c r="E1788">
        <v>11</v>
      </c>
      <c r="F1788" t="s">
        <v>37</v>
      </c>
      <c r="G1788">
        <v>100</v>
      </c>
      <c r="H1788" t="s">
        <v>27</v>
      </c>
      <c r="I1788" t="s">
        <v>38</v>
      </c>
      <c r="J1788" t="s">
        <v>39</v>
      </c>
      <c r="K1788" t="s">
        <v>30</v>
      </c>
      <c r="L1788" t="s">
        <v>31</v>
      </c>
      <c r="M1788">
        <v>3</v>
      </c>
      <c r="N1788" t="s">
        <v>40</v>
      </c>
      <c r="O1788" t="s">
        <v>41</v>
      </c>
      <c r="P1788">
        <v>20.627500000000001</v>
      </c>
      <c r="Q1788">
        <v>336063.76227900002</v>
      </c>
      <c r="R1788">
        <v>3062990.7417700002</v>
      </c>
      <c r="S1788">
        <v>336053.20449999999</v>
      </c>
      <c r="T1788">
        <v>3062973.0210000002</v>
      </c>
      <c r="U1788">
        <v>2.0627E-2</v>
      </c>
      <c r="V1788" t="str">
        <f>VLOOKUP(C1788,'Lines LookUp'!$B$1:$C$12,2,0)</f>
        <v>LUB</v>
      </c>
      <c r="W1788" t="str">
        <f>ROUNDUP(Q1788,3)&amp;"-"&amp;ROUNDUP(R1788,3)</f>
        <v>336063.763-3062990.742</v>
      </c>
      <c r="X1788" t="str">
        <f>ROUNDUP(S1788,3)&amp;"-"&amp;ROUNDUP(T1788,3)</f>
        <v>336053.205-3062973.021</v>
      </c>
      <c r="Y1788">
        <f>VLOOKUP(W1788&amp;"-"&amp;V1788,'Buscoords Workout'!$F:$G,2,0)</f>
        <v>9555</v>
      </c>
      <c r="Z1788">
        <f>VLOOKUP(X1788&amp;"-"&amp;V1788,'Buscoords Workout'!$F:$G,2,0)</f>
        <v>9036</v>
      </c>
      <c r="AA1788" t="b">
        <f>OR(ISNA(Y1788),ISNA(Z1788))</f>
        <v>0</v>
      </c>
    </row>
    <row r="1789" spans="1:27" x14ac:dyDescent="0.25">
      <c r="A1789">
        <v>767</v>
      </c>
      <c r="B1789" t="s">
        <v>24</v>
      </c>
      <c r="C1789" t="s">
        <v>47</v>
      </c>
      <c r="D1789" t="s">
        <v>48</v>
      </c>
      <c r="E1789">
        <v>11</v>
      </c>
      <c r="F1789" t="s">
        <v>37</v>
      </c>
      <c r="G1789">
        <v>100</v>
      </c>
      <c r="H1789" t="s">
        <v>27</v>
      </c>
      <c r="I1789" t="s">
        <v>38</v>
      </c>
      <c r="J1789" t="s">
        <v>39</v>
      </c>
      <c r="K1789" t="s">
        <v>30</v>
      </c>
      <c r="L1789" t="s">
        <v>31</v>
      </c>
      <c r="M1789">
        <v>3</v>
      </c>
      <c r="N1789" t="s">
        <v>40</v>
      </c>
      <c r="O1789" t="s">
        <v>41</v>
      </c>
      <c r="P1789">
        <v>10.203900000000001</v>
      </c>
      <c r="Q1789">
        <v>336053.20449999999</v>
      </c>
      <c r="R1789">
        <v>3062973.0210000002</v>
      </c>
      <c r="S1789">
        <v>336048.274737</v>
      </c>
      <c r="T1789">
        <v>3062964.0869300002</v>
      </c>
      <c r="U1789">
        <v>1.0204E-2</v>
      </c>
      <c r="V1789" t="str">
        <f>VLOOKUP(C1789,'Lines LookUp'!$B$1:$C$12,2,0)</f>
        <v>LUB</v>
      </c>
      <c r="W1789" t="str">
        <f>ROUNDUP(Q1789,3)&amp;"-"&amp;ROUNDUP(R1789,3)</f>
        <v>336053.205-3062973.021</v>
      </c>
      <c r="X1789" t="str">
        <f>ROUNDUP(S1789,3)&amp;"-"&amp;ROUNDUP(T1789,3)</f>
        <v>336048.275-3062964.087</v>
      </c>
      <c r="Y1789">
        <f>VLOOKUP(W1789&amp;"-"&amp;V1789,'Buscoords Workout'!$F:$G,2,0)</f>
        <v>9036</v>
      </c>
      <c r="Z1789">
        <f>VLOOKUP(X1789&amp;"-"&amp;V1789,'Buscoords Workout'!$F:$G,2,0)</f>
        <v>9554</v>
      </c>
      <c r="AA1789" t="b">
        <f>OR(ISNA(Y1789),ISNA(Z1789))</f>
        <v>0</v>
      </c>
    </row>
    <row r="1790" spans="1:27" x14ac:dyDescent="0.25">
      <c r="A1790">
        <v>768</v>
      </c>
      <c r="B1790" t="s">
        <v>24</v>
      </c>
      <c r="C1790" t="s">
        <v>47</v>
      </c>
      <c r="D1790" t="s">
        <v>48</v>
      </c>
      <c r="E1790">
        <v>11</v>
      </c>
      <c r="F1790" t="s">
        <v>37</v>
      </c>
      <c r="G1790">
        <v>100</v>
      </c>
      <c r="H1790" t="s">
        <v>27</v>
      </c>
      <c r="I1790" t="s">
        <v>38</v>
      </c>
      <c r="J1790" t="s">
        <v>39</v>
      </c>
      <c r="K1790" t="s">
        <v>30</v>
      </c>
      <c r="L1790" t="s">
        <v>31</v>
      </c>
      <c r="M1790">
        <v>3</v>
      </c>
      <c r="N1790" t="s">
        <v>40</v>
      </c>
      <c r="O1790" t="s">
        <v>41</v>
      </c>
      <c r="P1790">
        <v>1.2718</v>
      </c>
      <c r="Q1790">
        <v>336048.274737</v>
      </c>
      <c r="R1790">
        <v>3062964.0869300002</v>
      </c>
      <c r="S1790">
        <v>336047.66029999999</v>
      </c>
      <c r="T1790">
        <v>3062962.9734</v>
      </c>
      <c r="U1790">
        <v>1.2719999999999999E-3</v>
      </c>
      <c r="V1790" t="str">
        <f>VLOOKUP(C1790,'Lines LookUp'!$B$1:$C$12,2,0)</f>
        <v>LUB</v>
      </c>
      <c r="W1790" t="str">
        <f>ROUNDUP(Q1790,3)&amp;"-"&amp;ROUNDUP(R1790,3)</f>
        <v>336048.275-3062964.087</v>
      </c>
      <c r="X1790" t="str">
        <f>ROUNDUP(S1790,3)&amp;"-"&amp;ROUNDUP(T1790,3)</f>
        <v>336047.661-3062962.974</v>
      </c>
      <c r="Y1790">
        <f>VLOOKUP(W1790&amp;"-"&amp;V1790,'Buscoords Workout'!$F:$G,2,0)</f>
        <v>9554</v>
      </c>
      <c r="Z1790">
        <f>VLOOKUP(X1790&amp;"-"&amp;V1790,'Buscoords Workout'!$F:$G,2,0)</f>
        <v>9037</v>
      </c>
      <c r="AA1790" t="b">
        <f>OR(ISNA(Y1790),ISNA(Z1790))</f>
        <v>0</v>
      </c>
    </row>
    <row r="1791" spans="1:27" x14ac:dyDescent="0.25">
      <c r="A1791">
        <v>769</v>
      </c>
      <c r="B1791" t="s">
        <v>24</v>
      </c>
      <c r="C1791" t="s">
        <v>47</v>
      </c>
      <c r="D1791" t="s">
        <v>48</v>
      </c>
      <c r="E1791">
        <v>11</v>
      </c>
      <c r="F1791" t="s">
        <v>37</v>
      </c>
      <c r="G1791">
        <v>100</v>
      </c>
      <c r="H1791" t="s">
        <v>27</v>
      </c>
      <c r="I1791" t="s">
        <v>38</v>
      </c>
      <c r="J1791" t="s">
        <v>39</v>
      </c>
      <c r="K1791" t="s">
        <v>30</v>
      </c>
      <c r="L1791" t="s">
        <v>31</v>
      </c>
      <c r="M1791">
        <v>3</v>
      </c>
      <c r="N1791" t="s">
        <v>40</v>
      </c>
      <c r="O1791" t="s">
        <v>41</v>
      </c>
      <c r="P1791">
        <v>0.31810899999999998</v>
      </c>
      <c r="Q1791">
        <v>336047.66029999999</v>
      </c>
      <c r="R1791">
        <v>3062962.9734</v>
      </c>
      <c r="S1791">
        <v>336047.50661300001</v>
      </c>
      <c r="T1791">
        <v>3062962.6948799998</v>
      </c>
      <c r="U1791">
        <v>3.1799999999999998E-4</v>
      </c>
      <c r="V1791" t="str">
        <f>VLOOKUP(C1791,'Lines LookUp'!$B$1:$C$12,2,0)</f>
        <v>LUB</v>
      </c>
      <c r="W1791" t="str">
        <f>ROUNDUP(Q1791,3)&amp;"-"&amp;ROUNDUP(R1791,3)</f>
        <v>336047.661-3062962.974</v>
      </c>
      <c r="X1791" t="str">
        <f>ROUNDUP(S1791,3)&amp;"-"&amp;ROUNDUP(T1791,3)</f>
        <v>336047.507-3062962.695</v>
      </c>
      <c r="Y1791">
        <f>VLOOKUP(W1791&amp;"-"&amp;V1791,'Buscoords Workout'!$F:$G,2,0)</f>
        <v>9037</v>
      </c>
      <c r="Z1791">
        <f>VLOOKUP(X1791&amp;"-"&amp;V1791,'Buscoords Workout'!$F:$G,2,0)</f>
        <v>9553</v>
      </c>
      <c r="AA1791" t="b">
        <f>OR(ISNA(Y1791),ISNA(Z1791))</f>
        <v>0</v>
      </c>
    </row>
    <row r="1792" spans="1:27" x14ac:dyDescent="0.25">
      <c r="A1792">
        <v>770</v>
      </c>
      <c r="B1792" t="s">
        <v>24</v>
      </c>
      <c r="C1792" t="s">
        <v>47</v>
      </c>
      <c r="D1792" t="s">
        <v>48</v>
      </c>
      <c r="E1792">
        <v>11</v>
      </c>
      <c r="F1792" t="s">
        <v>37</v>
      </c>
      <c r="G1792">
        <v>100</v>
      </c>
      <c r="H1792" t="s">
        <v>27</v>
      </c>
      <c r="I1792" t="s">
        <v>38</v>
      </c>
      <c r="J1792" t="s">
        <v>39</v>
      </c>
      <c r="K1792" t="s">
        <v>30</v>
      </c>
      <c r="L1792" t="s">
        <v>31</v>
      </c>
      <c r="M1792">
        <v>3</v>
      </c>
      <c r="N1792" t="s">
        <v>40</v>
      </c>
      <c r="O1792" t="s">
        <v>41</v>
      </c>
      <c r="P1792">
        <v>48.6233</v>
      </c>
      <c r="Q1792">
        <v>336047.50661300001</v>
      </c>
      <c r="R1792">
        <v>3062962.6948799998</v>
      </c>
      <c r="S1792">
        <v>336024.01530000003</v>
      </c>
      <c r="T1792">
        <v>3062920.1228</v>
      </c>
      <c r="U1792">
        <v>4.8623E-2</v>
      </c>
      <c r="V1792" t="str">
        <f>VLOOKUP(C1792,'Lines LookUp'!$B$1:$C$12,2,0)</f>
        <v>LUB</v>
      </c>
      <c r="W1792" t="str">
        <f>ROUNDUP(Q1792,3)&amp;"-"&amp;ROUNDUP(R1792,3)</f>
        <v>336047.507-3062962.695</v>
      </c>
      <c r="X1792" t="str">
        <f>ROUNDUP(S1792,3)&amp;"-"&amp;ROUNDUP(T1792,3)</f>
        <v>336024.016-3062920.123</v>
      </c>
      <c r="Y1792">
        <f>VLOOKUP(W1792&amp;"-"&amp;V1792,'Buscoords Workout'!$F:$G,2,0)</f>
        <v>9553</v>
      </c>
      <c r="Z1792">
        <f>VLOOKUP(X1792&amp;"-"&amp;V1792,'Buscoords Workout'!$F:$G,2,0)</f>
        <v>9038</v>
      </c>
      <c r="AA1792" t="b">
        <f>OR(ISNA(Y1792),ISNA(Z1792))</f>
        <v>0</v>
      </c>
    </row>
    <row r="1793" spans="1:27" x14ac:dyDescent="0.25">
      <c r="A1793">
        <v>771</v>
      </c>
      <c r="B1793" t="s">
        <v>24</v>
      </c>
      <c r="C1793" t="s">
        <v>47</v>
      </c>
      <c r="D1793" t="s">
        <v>48</v>
      </c>
      <c r="E1793">
        <v>11</v>
      </c>
      <c r="F1793" t="s">
        <v>37</v>
      </c>
      <c r="G1793">
        <v>100</v>
      </c>
      <c r="H1793" t="s">
        <v>27</v>
      </c>
      <c r="I1793" t="s">
        <v>38</v>
      </c>
      <c r="J1793" t="s">
        <v>39</v>
      </c>
      <c r="K1793" t="s">
        <v>30</v>
      </c>
      <c r="L1793" t="s">
        <v>31</v>
      </c>
      <c r="M1793">
        <v>3</v>
      </c>
      <c r="N1793" t="s">
        <v>40</v>
      </c>
      <c r="O1793" t="s">
        <v>41</v>
      </c>
      <c r="P1793">
        <v>50.120100000000001</v>
      </c>
      <c r="Q1793">
        <v>336024.01530000003</v>
      </c>
      <c r="R1793">
        <v>3062920.1228</v>
      </c>
      <c r="S1793">
        <v>336009.33721099998</v>
      </c>
      <c r="T1793">
        <v>3062872.2001800002</v>
      </c>
      <c r="U1793">
        <v>5.0119999999999998E-2</v>
      </c>
      <c r="V1793" t="str">
        <f>VLOOKUP(C1793,'Lines LookUp'!$B$1:$C$12,2,0)</f>
        <v>LUB</v>
      </c>
      <c r="W1793" t="str">
        <f>ROUNDUP(Q1793,3)&amp;"-"&amp;ROUNDUP(R1793,3)</f>
        <v>336024.016-3062920.123</v>
      </c>
      <c r="X1793" t="str">
        <f>ROUNDUP(S1793,3)&amp;"-"&amp;ROUNDUP(T1793,3)</f>
        <v>336009.338-3062872.201</v>
      </c>
      <c r="Y1793">
        <f>VLOOKUP(W1793&amp;"-"&amp;V1793,'Buscoords Workout'!$F:$G,2,0)</f>
        <v>9038</v>
      </c>
      <c r="Z1793">
        <f>VLOOKUP(X1793&amp;"-"&amp;V1793,'Buscoords Workout'!$F:$G,2,0)</f>
        <v>9552</v>
      </c>
      <c r="AA1793" t="b">
        <f>OR(ISNA(Y1793),ISNA(Z1793))</f>
        <v>0</v>
      </c>
    </row>
    <row r="1794" spans="1:27" x14ac:dyDescent="0.25">
      <c r="A1794">
        <v>772</v>
      </c>
      <c r="B1794" t="s">
        <v>24</v>
      </c>
      <c r="C1794" t="s">
        <v>47</v>
      </c>
      <c r="D1794" t="s">
        <v>48</v>
      </c>
      <c r="E1794">
        <v>11</v>
      </c>
      <c r="F1794" t="s">
        <v>37</v>
      </c>
      <c r="G1794">
        <v>100</v>
      </c>
      <c r="H1794" t="s">
        <v>27</v>
      </c>
      <c r="I1794" t="s">
        <v>38</v>
      </c>
      <c r="J1794" t="s">
        <v>39</v>
      </c>
      <c r="K1794" t="s">
        <v>30</v>
      </c>
      <c r="L1794" t="s">
        <v>31</v>
      </c>
      <c r="M1794">
        <v>3</v>
      </c>
      <c r="N1794" t="s">
        <v>40</v>
      </c>
      <c r="O1794" t="s">
        <v>41</v>
      </c>
      <c r="P1794">
        <v>27.8889</v>
      </c>
      <c r="Q1794">
        <v>336009.33721099998</v>
      </c>
      <c r="R1794">
        <v>3062872.2001800002</v>
      </c>
      <c r="S1794">
        <v>336001.16970000003</v>
      </c>
      <c r="T1794">
        <v>3062845.534</v>
      </c>
      <c r="U1794">
        <v>2.7889000000000001E-2</v>
      </c>
      <c r="V1794" t="str">
        <f>VLOOKUP(C1794,'Lines LookUp'!$B$1:$C$12,2,0)</f>
        <v>LUB</v>
      </c>
      <c r="W1794" t="str">
        <f>ROUNDUP(Q1794,3)&amp;"-"&amp;ROUNDUP(R1794,3)</f>
        <v>336009.338-3062872.201</v>
      </c>
      <c r="X1794" t="str">
        <f>ROUNDUP(S1794,3)&amp;"-"&amp;ROUNDUP(T1794,3)</f>
        <v>336001.17-3062845.534</v>
      </c>
      <c r="Y1794">
        <f>VLOOKUP(W1794&amp;"-"&amp;V1794,'Buscoords Workout'!$F:$G,2,0)</f>
        <v>9552</v>
      </c>
      <c r="Z1794">
        <f>VLOOKUP(X1794&amp;"-"&amp;V1794,'Buscoords Workout'!$F:$G,2,0)</f>
        <v>9039</v>
      </c>
      <c r="AA1794" t="b">
        <f>OR(ISNA(Y1794),ISNA(Z1794))</f>
        <v>0</v>
      </c>
    </row>
    <row r="1795" spans="1:27" x14ac:dyDescent="0.25">
      <c r="A1795">
        <v>773</v>
      </c>
      <c r="B1795" t="s">
        <v>24</v>
      </c>
      <c r="C1795" t="s">
        <v>47</v>
      </c>
      <c r="D1795" t="s">
        <v>48</v>
      </c>
      <c r="E1795">
        <v>11</v>
      </c>
      <c r="F1795" t="s">
        <v>37</v>
      </c>
      <c r="G1795">
        <v>100</v>
      </c>
      <c r="H1795" t="s">
        <v>27</v>
      </c>
      <c r="I1795" t="s">
        <v>38</v>
      </c>
      <c r="J1795" t="s">
        <v>39</v>
      </c>
      <c r="K1795" t="s">
        <v>30</v>
      </c>
      <c r="L1795" t="s">
        <v>31</v>
      </c>
      <c r="M1795">
        <v>3</v>
      </c>
      <c r="N1795" t="s">
        <v>40</v>
      </c>
      <c r="O1795" t="s">
        <v>41</v>
      </c>
      <c r="P1795">
        <v>54.947800000000001</v>
      </c>
      <c r="Q1795">
        <v>336001.16970000003</v>
      </c>
      <c r="R1795">
        <v>3062845.534</v>
      </c>
      <c r="S1795">
        <v>335970.62939999998</v>
      </c>
      <c r="T1795">
        <v>3062799.8552000001</v>
      </c>
      <c r="U1795">
        <v>5.4947999999999997E-2</v>
      </c>
      <c r="V1795" t="str">
        <f>VLOOKUP(C1795,'Lines LookUp'!$B$1:$C$12,2,0)</f>
        <v>LUB</v>
      </c>
      <c r="W1795" t="str">
        <f>ROUNDUP(Q1795,3)&amp;"-"&amp;ROUNDUP(R1795,3)</f>
        <v>336001.17-3062845.534</v>
      </c>
      <c r="X1795" t="str">
        <f>ROUNDUP(S1795,3)&amp;"-"&amp;ROUNDUP(T1795,3)</f>
        <v>335970.63-3062799.856</v>
      </c>
      <c r="Y1795">
        <f>VLOOKUP(W1795&amp;"-"&amp;V1795,'Buscoords Workout'!$F:$G,2,0)</f>
        <v>9039</v>
      </c>
      <c r="Z1795">
        <f>VLOOKUP(X1795&amp;"-"&amp;V1795,'Buscoords Workout'!$F:$G,2,0)</f>
        <v>9040</v>
      </c>
      <c r="AA1795" t="b">
        <f>OR(ISNA(Y1795),ISNA(Z1795))</f>
        <v>0</v>
      </c>
    </row>
    <row r="1796" spans="1:27" x14ac:dyDescent="0.25">
      <c r="A1796">
        <v>774</v>
      </c>
      <c r="B1796" t="s">
        <v>24</v>
      </c>
      <c r="C1796" t="s">
        <v>47</v>
      </c>
      <c r="D1796" t="s">
        <v>48</v>
      </c>
      <c r="E1796">
        <v>11</v>
      </c>
      <c r="F1796" t="s">
        <v>37</v>
      </c>
      <c r="G1796">
        <v>100</v>
      </c>
      <c r="H1796" t="s">
        <v>27</v>
      </c>
      <c r="I1796" t="s">
        <v>38</v>
      </c>
      <c r="J1796" t="s">
        <v>39</v>
      </c>
      <c r="K1796" t="s">
        <v>30</v>
      </c>
      <c r="L1796" t="s">
        <v>31</v>
      </c>
      <c r="M1796">
        <v>3</v>
      </c>
      <c r="N1796" t="s">
        <v>40</v>
      </c>
      <c r="O1796" t="s">
        <v>41</v>
      </c>
      <c r="P1796">
        <v>47.399299999999997</v>
      </c>
      <c r="Q1796">
        <v>335970.62939999998</v>
      </c>
      <c r="R1796">
        <v>3062799.8552000001</v>
      </c>
      <c r="S1796">
        <v>335932.60100000002</v>
      </c>
      <c r="T1796">
        <v>3062771.5614999998</v>
      </c>
      <c r="U1796">
        <v>4.7398999999999997E-2</v>
      </c>
      <c r="V1796" t="str">
        <f>VLOOKUP(C1796,'Lines LookUp'!$B$1:$C$12,2,0)</f>
        <v>LUB</v>
      </c>
      <c r="W1796" t="str">
        <f>ROUNDUP(Q1796,3)&amp;"-"&amp;ROUNDUP(R1796,3)</f>
        <v>335970.63-3062799.856</v>
      </c>
      <c r="X1796" t="str">
        <f>ROUNDUP(S1796,3)&amp;"-"&amp;ROUNDUP(T1796,3)</f>
        <v>335932.601-3062771.562</v>
      </c>
      <c r="Y1796">
        <f>VLOOKUP(W1796&amp;"-"&amp;V1796,'Buscoords Workout'!$F:$G,2,0)</f>
        <v>9040</v>
      </c>
      <c r="Z1796">
        <f>VLOOKUP(X1796&amp;"-"&amp;V1796,'Buscoords Workout'!$F:$G,2,0)</f>
        <v>9041</v>
      </c>
      <c r="AA1796" t="b">
        <f>OR(ISNA(Y1796),ISNA(Z1796))</f>
        <v>0</v>
      </c>
    </row>
    <row r="1797" spans="1:27" x14ac:dyDescent="0.25">
      <c r="A1797">
        <v>775</v>
      </c>
      <c r="B1797" t="s">
        <v>24</v>
      </c>
      <c r="C1797" t="s">
        <v>47</v>
      </c>
      <c r="D1797" t="s">
        <v>48</v>
      </c>
      <c r="E1797">
        <v>11</v>
      </c>
      <c r="F1797" t="s">
        <v>37</v>
      </c>
      <c r="G1797">
        <v>100</v>
      </c>
      <c r="H1797" t="s">
        <v>27</v>
      </c>
      <c r="I1797" t="s">
        <v>38</v>
      </c>
      <c r="J1797" t="s">
        <v>39</v>
      </c>
      <c r="K1797" t="s">
        <v>30</v>
      </c>
      <c r="L1797" t="s">
        <v>31</v>
      </c>
      <c r="M1797">
        <v>3</v>
      </c>
      <c r="N1797" t="s">
        <v>40</v>
      </c>
      <c r="O1797" t="s">
        <v>41</v>
      </c>
      <c r="P1797">
        <v>9.8102999999999998</v>
      </c>
      <c r="Q1797">
        <v>335932.60100000002</v>
      </c>
      <c r="R1797">
        <v>3062771.5614999998</v>
      </c>
      <c r="S1797">
        <v>335933.35465499997</v>
      </c>
      <c r="T1797">
        <v>3062761.7801899998</v>
      </c>
      <c r="U1797">
        <v>9.8099999999999993E-3</v>
      </c>
      <c r="V1797" t="str">
        <f>VLOOKUP(C1797,'Lines LookUp'!$B$1:$C$12,2,0)</f>
        <v>LUB</v>
      </c>
      <c r="W1797" t="str">
        <f>ROUNDUP(Q1797,3)&amp;"-"&amp;ROUNDUP(R1797,3)</f>
        <v>335932.601-3062771.562</v>
      </c>
      <c r="X1797" t="str">
        <f>ROUNDUP(S1797,3)&amp;"-"&amp;ROUNDUP(T1797,3)</f>
        <v>335933.355-3062761.781</v>
      </c>
      <c r="Y1797">
        <f>VLOOKUP(W1797&amp;"-"&amp;V1797,'Buscoords Workout'!$F:$G,2,0)</f>
        <v>9041</v>
      </c>
      <c r="Z1797">
        <f>VLOOKUP(X1797&amp;"-"&amp;V1797,'Buscoords Workout'!$F:$G,2,0)</f>
        <v>9551</v>
      </c>
      <c r="AA1797" t="b">
        <f>OR(ISNA(Y1797),ISNA(Z1797))</f>
        <v>0</v>
      </c>
    </row>
    <row r="1798" spans="1:27" x14ac:dyDescent="0.25">
      <c r="A1798">
        <v>776</v>
      </c>
      <c r="B1798" t="s">
        <v>24</v>
      </c>
      <c r="C1798" t="s">
        <v>47</v>
      </c>
      <c r="D1798" t="s">
        <v>48</v>
      </c>
      <c r="E1798">
        <v>11</v>
      </c>
      <c r="F1798" t="s">
        <v>37</v>
      </c>
      <c r="G1798">
        <v>100</v>
      </c>
      <c r="H1798" t="s">
        <v>27</v>
      </c>
      <c r="I1798" t="s">
        <v>38</v>
      </c>
      <c r="J1798" t="s">
        <v>39</v>
      </c>
      <c r="K1798" t="s">
        <v>30</v>
      </c>
      <c r="L1798" t="s">
        <v>31</v>
      </c>
      <c r="M1798">
        <v>3</v>
      </c>
      <c r="N1798" t="s">
        <v>40</v>
      </c>
      <c r="O1798" t="s">
        <v>41</v>
      </c>
      <c r="P1798">
        <v>2.71983</v>
      </c>
      <c r="Q1798">
        <v>335933.35465499997</v>
      </c>
      <c r="R1798">
        <v>3062761.7801899998</v>
      </c>
      <c r="S1798">
        <v>335933.56359999999</v>
      </c>
      <c r="T1798">
        <v>3062759.0684000002</v>
      </c>
      <c r="U1798">
        <v>2.7200000000000002E-3</v>
      </c>
      <c r="V1798" t="str">
        <f>VLOOKUP(C1798,'Lines LookUp'!$B$1:$C$12,2,0)</f>
        <v>LUB</v>
      </c>
      <c r="W1798" t="str">
        <f>ROUNDUP(Q1798,3)&amp;"-"&amp;ROUNDUP(R1798,3)</f>
        <v>335933.355-3062761.781</v>
      </c>
      <c r="X1798" t="str">
        <f>ROUNDUP(S1798,3)&amp;"-"&amp;ROUNDUP(T1798,3)</f>
        <v>335933.564-3062759.069</v>
      </c>
      <c r="Y1798">
        <f>VLOOKUP(W1798&amp;"-"&amp;V1798,'Buscoords Workout'!$F:$G,2,0)</f>
        <v>9551</v>
      </c>
      <c r="Z1798">
        <f>VLOOKUP(X1798&amp;"-"&amp;V1798,'Buscoords Workout'!$F:$G,2,0)</f>
        <v>9042</v>
      </c>
      <c r="AA1798" t="b">
        <f>OR(ISNA(Y1798),ISNA(Z1798))</f>
        <v>0</v>
      </c>
    </row>
    <row r="1799" spans="1:27" x14ac:dyDescent="0.25">
      <c r="A1799">
        <v>777</v>
      </c>
      <c r="B1799" t="s">
        <v>24</v>
      </c>
      <c r="C1799" t="s">
        <v>47</v>
      </c>
      <c r="D1799" t="s">
        <v>48</v>
      </c>
      <c r="E1799">
        <v>11</v>
      </c>
      <c r="F1799" t="s">
        <v>37</v>
      </c>
      <c r="G1799">
        <v>100</v>
      </c>
      <c r="H1799" t="s">
        <v>27</v>
      </c>
      <c r="I1799" t="s">
        <v>38</v>
      </c>
      <c r="J1799" t="s">
        <v>39</v>
      </c>
      <c r="K1799" t="s">
        <v>30</v>
      </c>
      <c r="L1799" t="s">
        <v>31</v>
      </c>
      <c r="M1799">
        <v>3</v>
      </c>
      <c r="N1799" t="s">
        <v>40</v>
      </c>
      <c r="O1799" t="s">
        <v>41</v>
      </c>
      <c r="P1799">
        <v>7.7682000000000002</v>
      </c>
      <c r="Q1799">
        <v>335933.56359999999</v>
      </c>
      <c r="R1799">
        <v>3062759.0684000002</v>
      </c>
      <c r="S1799">
        <v>335934.16041900002</v>
      </c>
      <c r="T1799">
        <v>3062751.3231600001</v>
      </c>
      <c r="U1799">
        <v>7.7679999999999997E-3</v>
      </c>
      <c r="V1799" t="str">
        <f>VLOOKUP(C1799,'Lines LookUp'!$B$1:$C$12,2,0)</f>
        <v>LUB</v>
      </c>
      <c r="W1799" t="str">
        <f>ROUNDUP(Q1799,3)&amp;"-"&amp;ROUNDUP(R1799,3)</f>
        <v>335933.564-3062759.069</v>
      </c>
      <c r="X1799" t="str">
        <f>ROUNDUP(S1799,3)&amp;"-"&amp;ROUNDUP(T1799,3)</f>
        <v>335934.161-3062751.324</v>
      </c>
      <c r="Y1799">
        <f>VLOOKUP(W1799&amp;"-"&amp;V1799,'Buscoords Workout'!$F:$G,2,0)</f>
        <v>9042</v>
      </c>
      <c r="Z1799">
        <f>VLOOKUP(X1799&amp;"-"&amp;V1799,'Buscoords Workout'!$F:$G,2,0)</f>
        <v>9550</v>
      </c>
      <c r="AA1799" t="b">
        <f>OR(ISNA(Y1799),ISNA(Z1799))</f>
        <v>0</v>
      </c>
    </row>
    <row r="1800" spans="1:27" x14ac:dyDescent="0.25">
      <c r="A1800">
        <v>778</v>
      </c>
      <c r="B1800" t="s">
        <v>24</v>
      </c>
      <c r="C1800" t="s">
        <v>47</v>
      </c>
      <c r="D1800" t="s">
        <v>48</v>
      </c>
      <c r="E1800">
        <v>11</v>
      </c>
      <c r="F1800" t="s">
        <v>37</v>
      </c>
      <c r="G1800">
        <v>100</v>
      </c>
      <c r="H1800" t="s">
        <v>27</v>
      </c>
      <c r="I1800" t="s">
        <v>38</v>
      </c>
      <c r="J1800" t="s">
        <v>39</v>
      </c>
      <c r="K1800" t="s">
        <v>30</v>
      </c>
      <c r="L1800" t="s">
        <v>31</v>
      </c>
      <c r="M1800">
        <v>3</v>
      </c>
      <c r="N1800" t="s">
        <v>40</v>
      </c>
      <c r="O1800" t="s">
        <v>41</v>
      </c>
      <c r="P1800">
        <v>209.21199999999999</v>
      </c>
      <c r="Q1800">
        <v>335934.16041900002</v>
      </c>
      <c r="R1800">
        <v>3062751.3231600001</v>
      </c>
      <c r="S1800">
        <v>335950.23384399997</v>
      </c>
      <c r="T1800">
        <v>3062542.7297499999</v>
      </c>
      <c r="U1800">
        <v>0.20921200000000001</v>
      </c>
      <c r="V1800" t="str">
        <f>VLOOKUP(C1800,'Lines LookUp'!$B$1:$C$12,2,0)</f>
        <v>LUB</v>
      </c>
      <c r="W1800" t="str">
        <f>ROUNDUP(Q1800,3)&amp;"-"&amp;ROUNDUP(R1800,3)</f>
        <v>335934.161-3062751.324</v>
      </c>
      <c r="X1800" t="str">
        <f>ROUNDUP(S1800,3)&amp;"-"&amp;ROUNDUP(T1800,3)</f>
        <v>335950.234-3062542.73</v>
      </c>
      <c r="Y1800">
        <f>VLOOKUP(W1800&amp;"-"&amp;V1800,'Buscoords Workout'!$F:$G,2,0)</f>
        <v>9550</v>
      </c>
      <c r="Z1800">
        <f>VLOOKUP(X1800&amp;"-"&amp;V1800,'Buscoords Workout'!$F:$G,2,0)</f>
        <v>9549</v>
      </c>
      <c r="AA1800" t="b">
        <f>OR(ISNA(Y1800),ISNA(Z1800))</f>
        <v>0</v>
      </c>
    </row>
    <row r="1801" spans="1:27" x14ac:dyDescent="0.25">
      <c r="A1801">
        <v>779</v>
      </c>
      <c r="B1801" t="s">
        <v>24</v>
      </c>
      <c r="C1801" t="s">
        <v>47</v>
      </c>
      <c r="D1801" t="s">
        <v>48</v>
      </c>
      <c r="E1801">
        <v>11</v>
      </c>
      <c r="F1801" t="s">
        <v>37</v>
      </c>
      <c r="G1801">
        <v>100</v>
      </c>
      <c r="H1801" t="s">
        <v>27</v>
      </c>
      <c r="I1801" t="s">
        <v>38</v>
      </c>
      <c r="J1801" t="s">
        <v>39</v>
      </c>
      <c r="K1801" t="s">
        <v>30</v>
      </c>
      <c r="L1801" t="s">
        <v>31</v>
      </c>
      <c r="M1801">
        <v>3</v>
      </c>
      <c r="N1801" t="s">
        <v>40</v>
      </c>
      <c r="O1801" t="s">
        <v>41</v>
      </c>
      <c r="P1801">
        <v>5.7264699999999999</v>
      </c>
      <c r="Q1801">
        <v>335950.23384399997</v>
      </c>
      <c r="R1801">
        <v>3062542.7297499999</v>
      </c>
      <c r="S1801">
        <v>335950.67379999999</v>
      </c>
      <c r="T1801">
        <v>3062537.0202000001</v>
      </c>
      <c r="U1801">
        <v>5.7260000000000002E-3</v>
      </c>
      <c r="V1801" t="str">
        <f>VLOOKUP(C1801,'Lines LookUp'!$B$1:$C$12,2,0)</f>
        <v>LUB</v>
      </c>
      <c r="W1801" t="str">
        <f>ROUNDUP(Q1801,3)&amp;"-"&amp;ROUNDUP(R1801,3)</f>
        <v>335950.234-3062542.73</v>
      </c>
      <c r="X1801" t="str">
        <f>ROUNDUP(S1801,3)&amp;"-"&amp;ROUNDUP(T1801,3)</f>
        <v>335950.674-3062537.021</v>
      </c>
      <c r="Y1801">
        <f>VLOOKUP(W1801&amp;"-"&amp;V1801,'Buscoords Workout'!$F:$G,2,0)</f>
        <v>9549</v>
      </c>
      <c r="Z1801">
        <f>VLOOKUP(X1801&amp;"-"&amp;V1801,'Buscoords Workout'!$F:$G,2,0)</f>
        <v>9043</v>
      </c>
      <c r="AA1801" t="b">
        <f>OR(ISNA(Y1801),ISNA(Z1801))</f>
        <v>0</v>
      </c>
    </row>
    <row r="1802" spans="1:27" x14ac:dyDescent="0.25">
      <c r="A1802">
        <v>780</v>
      </c>
      <c r="B1802" t="s">
        <v>24</v>
      </c>
      <c r="C1802" t="s">
        <v>47</v>
      </c>
      <c r="D1802" t="s">
        <v>48</v>
      </c>
      <c r="E1802">
        <v>11</v>
      </c>
      <c r="F1802" t="s">
        <v>37</v>
      </c>
      <c r="G1802">
        <v>100</v>
      </c>
      <c r="H1802" t="s">
        <v>27</v>
      </c>
      <c r="I1802" t="s">
        <v>38</v>
      </c>
      <c r="J1802" t="s">
        <v>39</v>
      </c>
      <c r="K1802" t="s">
        <v>30</v>
      </c>
      <c r="L1802" t="s">
        <v>31</v>
      </c>
      <c r="M1802">
        <v>3</v>
      </c>
      <c r="N1802" t="s">
        <v>40</v>
      </c>
      <c r="O1802" t="s">
        <v>41</v>
      </c>
      <c r="P1802">
        <v>61.731900000000003</v>
      </c>
      <c r="Q1802">
        <v>335950.67379999999</v>
      </c>
      <c r="R1802">
        <v>3062537.0202000001</v>
      </c>
      <c r="S1802">
        <v>335935.3872</v>
      </c>
      <c r="T1802">
        <v>3062477.2108999998</v>
      </c>
      <c r="U1802">
        <v>6.1732000000000002E-2</v>
      </c>
      <c r="V1802" t="str">
        <f>VLOOKUP(C1802,'Lines LookUp'!$B$1:$C$12,2,0)</f>
        <v>LUB</v>
      </c>
      <c r="W1802" t="str">
        <f>ROUNDUP(Q1802,3)&amp;"-"&amp;ROUNDUP(R1802,3)</f>
        <v>335950.674-3062537.021</v>
      </c>
      <c r="X1802" t="str">
        <f>ROUNDUP(S1802,3)&amp;"-"&amp;ROUNDUP(T1802,3)</f>
        <v>335935.388-3062477.211</v>
      </c>
      <c r="Y1802">
        <f>VLOOKUP(W1802&amp;"-"&amp;V1802,'Buscoords Workout'!$F:$G,2,0)</f>
        <v>9043</v>
      </c>
      <c r="Z1802">
        <f>VLOOKUP(X1802&amp;"-"&amp;V1802,'Buscoords Workout'!$F:$G,2,0)</f>
        <v>9407</v>
      </c>
      <c r="AA1802" t="b">
        <f>OR(ISNA(Y1802),ISNA(Z1802))</f>
        <v>0</v>
      </c>
    </row>
    <row r="1803" spans="1:27" x14ac:dyDescent="0.25">
      <c r="A1803">
        <v>781</v>
      </c>
      <c r="B1803" t="s">
        <v>24</v>
      </c>
      <c r="C1803" t="s">
        <v>47</v>
      </c>
      <c r="D1803" t="s">
        <v>48</v>
      </c>
      <c r="E1803">
        <v>11</v>
      </c>
      <c r="F1803" t="s">
        <v>37</v>
      </c>
      <c r="G1803">
        <v>100</v>
      </c>
      <c r="H1803" t="s">
        <v>27</v>
      </c>
      <c r="I1803" t="s">
        <v>38</v>
      </c>
      <c r="J1803" t="s">
        <v>39</v>
      </c>
      <c r="K1803" t="s">
        <v>30</v>
      </c>
      <c r="L1803" t="s">
        <v>31</v>
      </c>
      <c r="M1803">
        <v>3</v>
      </c>
      <c r="N1803" t="s">
        <v>40</v>
      </c>
      <c r="O1803" t="s">
        <v>41</v>
      </c>
      <c r="P1803">
        <v>0.42666100000000001</v>
      </c>
      <c r="Q1803">
        <v>335935.3872</v>
      </c>
      <c r="R1803">
        <v>3062477.2108999998</v>
      </c>
      <c r="S1803">
        <v>335935.673174</v>
      </c>
      <c r="T1803">
        <v>3062476.89426</v>
      </c>
      <c r="U1803">
        <v>4.2700000000000002E-4</v>
      </c>
      <c r="V1803" t="str">
        <f>VLOOKUP(C1803,'Lines LookUp'!$B$1:$C$12,2,0)</f>
        <v>LUB</v>
      </c>
      <c r="W1803" t="str">
        <f>ROUNDUP(Q1803,3)&amp;"-"&amp;ROUNDUP(R1803,3)</f>
        <v>335935.388-3062477.211</v>
      </c>
      <c r="X1803" t="str">
        <f>ROUNDUP(S1803,3)&amp;"-"&amp;ROUNDUP(T1803,3)</f>
        <v>335935.674-3062476.895</v>
      </c>
      <c r="Y1803">
        <f>VLOOKUP(W1803&amp;"-"&amp;V1803,'Buscoords Workout'!$F:$G,2,0)</f>
        <v>9407</v>
      </c>
      <c r="Z1803">
        <f>VLOOKUP(X1803&amp;"-"&amp;V1803,'Buscoords Workout'!$F:$G,2,0)</f>
        <v>9545</v>
      </c>
      <c r="AA1803" t="b">
        <f>OR(ISNA(Y1803),ISNA(Z1803))</f>
        <v>0</v>
      </c>
    </row>
    <row r="1804" spans="1:27" x14ac:dyDescent="0.25">
      <c r="A1804">
        <v>782</v>
      </c>
      <c r="B1804" t="s">
        <v>24</v>
      </c>
      <c r="C1804" t="s">
        <v>47</v>
      </c>
      <c r="D1804" t="s">
        <v>48</v>
      </c>
      <c r="E1804">
        <v>11</v>
      </c>
      <c r="F1804" t="s">
        <v>37</v>
      </c>
      <c r="G1804">
        <v>100</v>
      </c>
      <c r="H1804" t="s">
        <v>27</v>
      </c>
      <c r="I1804" t="s">
        <v>38</v>
      </c>
      <c r="J1804" t="s">
        <v>39</v>
      </c>
      <c r="K1804" t="s">
        <v>30</v>
      </c>
      <c r="L1804" t="s">
        <v>31</v>
      </c>
      <c r="M1804">
        <v>3</v>
      </c>
      <c r="N1804" t="s">
        <v>40</v>
      </c>
      <c r="O1804" t="s">
        <v>41</v>
      </c>
      <c r="P1804">
        <v>36.458399999999997</v>
      </c>
      <c r="Q1804">
        <v>335968.01792299998</v>
      </c>
      <c r="R1804">
        <v>3062441.0816100002</v>
      </c>
      <c r="S1804">
        <v>335992.4546</v>
      </c>
      <c r="T1804">
        <v>3062414.0249000001</v>
      </c>
      <c r="U1804">
        <v>3.6457999999999997E-2</v>
      </c>
      <c r="V1804" t="str">
        <f>VLOOKUP(C1804,'Lines LookUp'!$B$1:$C$12,2,0)</f>
        <v>LUB</v>
      </c>
      <c r="W1804" t="str">
        <f>ROUNDUP(Q1804,3)&amp;"-"&amp;ROUNDUP(R1804,3)</f>
        <v>335968.018-3062441.082</v>
      </c>
      <c r="X1804" t="str">
        <f>ROUNDUP(S1804,3)&amp;"-"&amp;ROUNDUP(T1804,3)</f>
        <v>335992.455-3062414.025</v>
      </c>
      <c r="Y1804">
        <f>VLOOKUP(W1804&amp;"-"&amp;V1804,'Buscoords Workout'!$F:$G,2,0)</f>
        <v>9544</v>
      </c>
      <c r="Z1804">
        <f>VLOOKUP(X1804&amp;"-"&amp;V1804,'Buscoords Workout'!$F:$G,2,0)</f>
        <v>9044</v>
      </c>
      <c r="AA1804" t="b">
        <f>OR(ISNA(Y1804),ISNA(Z1804))</f>
        <v>0</v>
      </c>
    </row>
    <row r="1805" spans="1:27" x14ac:dyDescent="0.25">
      <c r="A1805">
        <v>783</v>
      </c>
      <c r="B1805" t="s">
        <v>24</v>
      </c>
      <c r="C1805" t="s">
        <v>47</v>
      </c>
      <c r="D1805" t="s">
        <v>48</v>
      </c>
      <c r="E1805">
        <v>11</v>
      </c>
      <c r="F1805" t="s">
        <v>37</v>
      </c>
      <c r="G1805">
        <v>100</v>
      </c>
      <c r="H1805" t="s">
        <v>27</v>
      </c>
      <c r="I1805" t="s">
        <v>38</v>
      </c>
      <c r="J1805" t="s">
        <v>39</v>
      </c>
      <c r="K1805" t="s">
        <v>30</v>
      </c>
      <c r="L1805" t="s">
        <v>31</v>
      </c>
      <c r="M1805">
        <v>3</v>
      </c>
      <c r="N1805" t="s">
        <v>40</v>
      </c>
      <c r="O1805" t="s">
        <v>41</v>
      </c>
      <c r="P1805">
        <v>48.256900000000002</v>
      </c>
      <c r="Q1805">
        <v>335935.673174</v>
      </c>
      <c r="R1805">
        <v>3062476.89426</v>
      </c>
      <c r="S1805">
        <v>335968.01792299998</v>
      </c>
      <c r="T1805">
        <v>3062441.0816100002</v>
      </c>
      <c r="U1805">
        <v>4.8257000000000001E-2</v>
      </c>
      <c r="V1805" t="str">
        <f>VLOOKUP(C1805,'Lines LookUp'!$B$1:$C$12,2,0)</f>
        <v>LUB</v>
      </c>
      <c r="W1805" t="str">
        <f>ROUNDUP(Q1805,3)&amp;"-"&amp;ROUNDUP(R1805,3)</f>
        <v>335935.674-3062476.895</v>
      </c>
      <c r="X1805" t="str">
        <f>ROUNDUP(S1805,3)&amp;"-"&amp;ROUNDUP(T1805,3)</f>
        <v>335968.018-3062441.082</v>
      </c>
      <c r="Y1805">
        <f>VLOOKUP(W1805&amp;"-"&amp;V1805,'Buscoords Workout'!$F:$G,2,0)</f>
        <v>9545</v>
      </c>
      <c r="Z1805">
        <f>VLOOKUP(X1805&amp;"-"&amp;V1805,'Buscoords Workout'!$F:$G,2,0)</f>
        <v>9544</v>
      </c>
      <c r="AA1805" t="b">
        <f>OR(ISNA(Y1805),ISNA(Z1805))</f>
        <v>0</v>
      </c>
    </row>
    <row r="1806" spans="1:27" x14ac:dyDescent="0.25">
      <c r="A1806">
        <v>784</v>
      </c>
      <c r="B1806" t="s">
        <v>24</v>
      </c>
      <c r="C1806" t="s">
        <v>47</v>
      </c>
      <c r="D1806" t="s">
        <v>48</v>
      </c>
      <c r="E1806">
        <v>11</v>
      </c>
      <c r="F1806" t="s">
        <v>37</v>
      </c>
      <c r="G1806">
        <v>100</v>
      </c>
      <c r="H1806" t="s">
        <v>27</v>
      </c>
      <c r="I1806" t="s">
        <v>38</v>
      </c>
      <c r="J1806" t="s">
        <v>39</v>
      </c>
      <c r="K1806" t="s">
        <v>30</v>
      </c>
      <c r="L1806" t="s">
        <v>31</v>
      </c>
      <c r="M1806">
        <v>3</v>
      </c>
      <c r="N1806" t="s">
        <v>40</v>
      </c>
      <c r="O1806" t="s">
        <v>41</v>
      </c>
      <c r="P1806">
        <v>36.263599999999997</v>
      </c>
      <c r="Q1806">
        <v>335992.4546</v>
      </c>
      <c r="R1806">
        <v>3062414.0249000001</v>
      </c>
      <c r="S1806">
        <v>336015.655876</v>
      </c>
      <c r="T1806">
        <v>3062386.1546499999</v>
      </c>
      <c r="U1806">
        <v>3.6263999999999998E-2</v>
      </c>
      <c r="V1806" t="str">
        <f>VLOOKUP(C1806,'Lines LookUp'!$B$1:$C$12,2,0)</f>
        <v>LUB</v>
      </c>
      <c r="W1806" t="str">
        <f>ROUNDUP(Q1806,3)&amp;"-"&amp;ROUNDUP(R1806,3)</f>
        <v>335992.455-3062414.025</v>
      </c>
      <c r="X1806" t="str">
        <f>ROUNDUP(S1806,3)&amp;"-"&amp;ROUNDUP(T1806,3)</f>
        <v>336015.656-3062386.155</v>
      </c>
      <c r="Y1806">
        <f>VLOOKUP(W1806&amp;"-"&amp;V1806,'Buscoords Workout'!$F:$G,2,0)</f>
        <v>9044</v>
      </c>
      <c r="Z1806">
        <f>VLOOKUP(X1806&amp;"-"&amp;V1806,'Buscoords Workout'!$F:$G,2,0)</f>
        <v>9543</v>
      </c>
      <c r="AA1806" t="b">
        <f>OR(ISNA(Y1806),ISNA(Z1806))</f>
        <v>0</v>
      </c>
    </row>
    <row r="1807" spans="1:27" x14ac:dyDescent="0.25">
      <c r="A1807">
        <v>785</v>
      </c>
      <c r="B1807" t="s">
        <v>24</v>
      </c>
      <c r="C1807" t="s">
        <v>47</v>
      </c>
      <c r="D1807" t="s">
        <v>48</v>
      </c>
      <c r="E1807">
        <v>11</v>
      </c>
      <c r="F1807" t="s">
        <v>37</v>
      </c>
      <c r="G1807">
        <v>100</v>
      </c>
      <c r="H1807" t="s">
        <v>27</v>
      </c>
      <c r="I1807" t="s">
        <v>38</v>
      </c>
      <c r="J1807" t="s">
        <v>39</v>
      </c>
      <c r="K1807" t="s">
        <v>30</v>
      </c>
      <c r="L1807" t="s">
        <v>31</v>
      </c>
      <c r="M1807">
        <v>3</v>
      </c>
      <c r="N1807" t="s">
        <v>40</v>
      </c>
      <c r="O1807" t="s">
        <v>41</v>
      </c>
      <c r="P1807">
        <v>23.126999999999999</v>
      </c>
      <c r="Q1807">
        <v>336015.655876</v>
      </c>
      <c r="R1807">
        <v>3062386.1546499999</v>
      </c>
      <c r="S1807">
        <v>336030.45240000001</v>
      </c>
      <c r="T1807">
        <v>3062368.3805</v>
      </c>
      <c r="U1807">
        <v>2.3127000000000002E-2</v>
      </c>
      <c r="V1807" t="str">
        <f>VLOOKUP(C1807,'Lines LookUp'!$B$1:$C$12,2,0)</f>
        <v>LUB</v>
      </c>
      <c r="W1807" t="str">
        <f>ROUNDUP(Q1807,3)&amp;"-"&amp;ROUNDUP(R1807,3)</f>
        <v>336015.656-3062386.155</v>
      </c>
      <c r="X1807" t="str">
        <f>ROUNDUP(S1807,3)&amp;"-"&amp;ROUNDUP(T1807,3)</f>
        <v>336030.453-3062368.381</v>
      </c>
      <c r="Y1807">
        <f>VLOOKUP(W1807&amp;"-"&amp;V1807,'Buscoords Workout'!$F:$G,2,0)</f>
        <v>9543</v>
      </c>
      <c r="Z1807">
        <f>VLOOKUP(X1807&amp;"-"&amp;V1807,'Buscoords Workout'!$F:$G,2,0)</f>
        <v>9045</v>
      </c>
      <c r="AA1807" t="b">
        <f>OR(ISNA(Y1807),ISNA(Z1807))</f>
        <v>0</v>
      </c>
    </row>
    <row r="1808" spans="1:27" x14ac:dyDescent="0.25">
      <c r="A1808">
        <v>786</v>
      </c>
      <c r="B1808" t="s">
        <v>24</v>
      </c>
      <c r="C1808" t="s">
        <v>47</v>
      </c>
      <c r="D1808" t="s">
        <v>48</v>
      </c>
      <c r="E1808">
        <v>11</v>
      </c>
      <c r="F1808" t="s">
        <v>37</v>
      </c>
      <c r="G1808">
        <v>100</v>
      </c>
      <c r="H1808" t="s">
        <v>27</v>
      </c>
      <c r="I1808" t="s">
        <v>38</v>
      </c>
      <c r="J1808" t="s">
        <v>39</v>
      </c>
      <c r="K1808" t="s">
        <v>30</v>
      </c>
      <c r="L1808" t="s">
        <v>31</v>
      </c>
      <c r="M1808">
        <v>3</v>
      </c>
      <c r="N1808" t="s">
        <v>40</v>
      </c>
      <c r="O1808" t="s">
        <v>41</v>
      </c>
      <c r="P1808">
        <v>43.934899999999999</v>
      </c>
      <c r="Q1808">
        <v>336030.45240000001</v>
      </c>
      <c r="R1808">
        <v>3062368.3805</v>
      </c>
      <c r="S1808">
        <v>336064.8358</v>
      </c>
      <c r="T1808">
        <v>3062341.0298000001</v>
      </c>
      <c r="U1808">
        <v>4.3935000000000002E-2</v>
      </c>
      <c r="V1808" t="str">
        <f>VLOOKUP(C1808,'Lines LookUp'!$B$1:$C$12,2,0)</f>
        <v>LUB</v>
      </c>
      <c r="W1808" t="str">
        <f>ROUNDUP(Q1808,3)&amp;"-"&amp;ROUNDUP(R1808,3)</f>
        <v>336030.453-3062368.381</v>
      </c>
      <c r="X1808" t="str">
        <f>ROUNDUP(S1808,3)&amp;"-"&amp;ROUNDUP(T1808,3)</f>
        <v>336064.836-3062341.03</v>
      </c>
      <c r="Y1808">
        <f>VLOOKUP(W1808&amp;"-"&amp;V1808,'Buscoords Workout'!$F:$G,2,0)</f>
        <v>9045</v>
      </c>
      <c r="Z1808">
        <f>VLOOKUP(X1808&amp;"-"&amp;V1808,'Buscoords Workout'!$F:$G,2,0)</f>
        <v>9046</v>
      </c>
      <c r="AA1808" t="b">
        <f>OR(ISNA(Y1808),ISNA(Z1808))</f>
        <v>0</v>
      </c>
    </row>
    <row r="1809" spans="1:27" x14ac:dyDescent="0.25">
      <c r="A1809">
        <v>787</v>
      </c>
      <c r="B1809" t="s">
        <v>24</v>
      </c>
      <c r="C1809" t="s">
        <v>47</v>
      </c>
      <c r="D1809" t="s">
        <v>48</v>
      </c>
      <c r="E1809">
        <v>11</v>
      </c>
      <c r="F1809" t="s">
        <v>37</v>
      </c>
      <c r="G1809">
        <v>100</v>
      </c>
      <c r="H1809" t="s">
        <v>27</v>
      </c>
      <c r="I1809" t="s">
        <v>38</v>
      </c>
      <c r="J1809" t="s">
        <v>39</v>
      </c>
      <c r="K1809" t="s">
        <v>30</v>
      </c>
      <c r="L1809" t="s">
        <v>31</v>
      </c>
      <c r="M1809">
        <v>3</v>
      </c>
      <c r="N1809" t="s">
        <v>40</v>
      </c>
      <c r="O1809" t="s">
        <v>41</v>
      </c>
      <c r="P1809">
        <v>15.060499999999999</v>
      </c>
      <c r="Q1809">
        <v>336064.8358</v>
      </c>
      <c r="R1809">
        <v>3062341.0298000001</v>
      </c>
      <c r="S1809">
        <v>336077.82740000001</v>
      </c>
      <c r="T1809">
        <v>3062333.4116000002</v>
      </c>
      <c r="U1809">
        <v>1.506E-2</v>
      </c>
      <c r="V1809" t="str">
        <f>VLOOKUP(C1809,'Lines LookUp'!$B$1:$C$12,2,0)</f>
        <v>LUB</v>
      </c>
      <c r="W1809" t="str">
        <f>ROUNDUP(Q1809,3)&amp;"-"&amp;ROUNDUP(R1809,3)</f>
        <v>336064.836-3062341.03</v>
      </c>
      <c r="X1809" t="str">
        <f>ROUNDUP(S1809,3)&amp;"-"&amp;ROUNDUP(T1809,3)</f>
        <v>336077.828-3062333.412</v>
      </c>
      <c r="Y1809">
        <f>VLOOKUP(W1809&amp;"-"&amp;V1809,'Buscoords Workout'!$F:$G,2,0)</f>
        <v>9046</v>
      </c>
      <c r="Z1809">
        <f>VLOOKUP(X1809&amp;"-"&amp;V1809,'Buscoords Workout'!$F:$G,2,0)</f>
        <v>9047</v>
      </c>
      <c r="AA1809" t="b">
        <f>OR(ISNA(Y1809),ISNA(Z1809))</f>
        <v>0</v>
      </c>
    </row>
    <row r="1810" spans="1:27" x14ac:dyDescent="0.25">
      <c r="A1810">
        <v>788</v>
      </c>
      <c r="B1810" t="s">
        <v>24</v>
      </c>
      <c r="C1810" t="s">
        <v>47</v>
      </c>
      <c r="D1810" t="s">
        <v>48</v>
      </c>
      <c r="E1810">
        <v>11</v>
      </c>
      <c r="F1810" t="s">
        <v>37</v>
      </c>
      <c r="G1810">
        <v>100</v>
      </c>
      <c r="H1810" t="s">
        <v>27</v>
      </c>
      <c r="I1810" t="s">
        <v>38</v>
      </c>
      <c r="J1810" t="s">
        <v>39</v>
      </c>
      <c r="K1810" t="s">
        <v>30</v>
      </c>
      <c r="L1810" t="s">
        <v>31</v>
      </c>
      <c r="M1810">
        <v>3</v>
      </c>
      <c r="N1810" t="s">
        <v>40</v>
      </c>
      <c r="O1810" t="s">
        <v>41</v>
      </c>
      <c r="P1810">
        <v>0.99196899999999999</v>
      </c>
      <c r="Q1810">
        <v>336077.82740000001</v>
      </c>
      <c r="R1810">
        <v>3062333.4116000002</v>
      </c>
      <c r="S1810">
        <v>336078.68310099997</v>
      </c>
      <c r="T1810">
        <v>3062332.9098299998</v>
      </c>
      <c r="U1810">
        <v>9.9200000000000004E-4</v>
      </c>
      <c r="V1810" t="str">
        <f>VLOOKUP(C1810,'Lines LookUp'!$B$1:$C$12,2,0)</f>
        <v>LUB</v>
      </c>
      <c r="W1810" t="str">
        <f>ROUNDUP(Q1810,3)&amp;"-"&amp;ROUNDUP(R1810,3)</f>
        <v>336077.828-3062333.412</v>
      </c>
      <c r="X1810" t="str">
        <f>ROUNDUP(S1810,3)&amp;"-"&amp;ROUNDUP(T1810,3)</f>
        <v>336078.684-3062332.91</v>
      </c>
      <c r="Y1810">
        <f>VLOOKUP(W1810&amp;"-"&amp;V1810,'Buscoords Workout'!$F:$G,2,0)</f>
        <v>9047</v>
      </c>
      <c r="Z1810">
        <f>VLOOKUP(X1810&amp;"-"&amp;V1810,'Buscoords Workout'!$F:$G,2,0)</f>
        <v>9542</v>
      </c>
      <c r="AA1810" t="b">
        <f>OR(ISNA(Y1810),ISNA(Z1810))</f>
        <v>0</v>
      </c>
    </row>
    <row r="1811" spans="1:27" x14ac:dyDescent="0.25">
      <c r="A1811">
        <v>789</v>
      </c>
      <c r="B1811" t="s">
        <v>24</v>
      </c>
      <c r="C1811" t="s">
        <v>47</v>
      </c>
      <c r="D1811" t="s">
        <v>48</v>
      </c>
      <c r="E1811">
        <v>11</v>
      </c>
      <c r="F1811" t="s">
        <v>37</v>
      </c>
      <c r="G1811">
        <v>100</v>
      </c>
      <c r="H1811" t="s">
        <v>27</v>
      </c>
      <c r="I1811" t="s">
        <v>38</v>
      </c>
      <c r="J1811" t="s">
        <v>39</v>
      </c>
      <c r="K1811" t="s">
        <v>30</v>
      </c>
      <c r="L1811" t="s">
        <v>31</v>
      </c>
      <c r="M1811">
        <v>3</v>
      </c>
      <c r="N1811" t="s">
        <v>40</v>
      </c>
      <c r="O1811" t="s">
        <v>41</v>
      </c>
      <c r="P1811">
        <v>30.579699999999999</v>
      </c>
      <c r="Q1811">
        <v>336078.68310099997</v>
      </c>
      <c r="R1811">
        <v>3062332.9098299998</v>
      </c>
      <c r="S1811">
        <v>336105.06199999998</v>
      </c>
      <c r="T1811">
        <v>3062317.4415000002</v>
      </c>
      <c r="U1811">
        <v>3.058E-2</v>
      </c>
      <c r="V1811" t="str">
        <f>VLOOKUP(C1811,'Lines LookUp'!$B$1:$C$12,2,0)</f>
        <v>LUB</v>
      </c>
      <c r="W1811" t="str">
        <f>ROUNDUP(Q1811,3)&amp;"-"&amp;ROUNDUP(R1811,3)</f>
        <v>336078.684-3062332.91</v>
      </c>
      <c r="X1811" t="str">
        <f>ROUNDUP(S1811,3)&amp;"-"&amp;ROUNDUP(T1811,3)</f>
        <v>336105.062-3062317.442</v>
      </c>
      <c r="Y1811">
        <f>VLOOKUP(W1811&amp;"-"&amp;V1811,'Buscoords Workout'!$F:$G,2,0)</f>
        <v>9542</v>
      </c>
      <c r="Z1811">
        <f>VLOOKUP(X1811&amp;"-"&amp;V1811,'Buscoords Workout'!$F:$G,2,0)</f>
        <v>9048</v>
      </c>
      <c r="AA1811" t="b">
        <f>OR(ISNA(Y1811),ISNA(Z1811))</f>
        <v>0</v>
      </c>
    </row>
    <row r="1812" spans="1:27" x14ac:dyDescent="0.25">
      <c r="A1812">
        <v>790</v>
      </c>
      <c r="B1812" t="s">
        <v>24</v>
      </c>
      <c r="C1812" t="s">
        <v>47</v>
      </c>
      <c r="D1812" t="s">
        <v>48</v>
      </c>
      <c r="E1812">
        <v>11</v>
      </c>
      <c r="F1812" t="s">
        <v>37</v>
      </c>
      <c r="G1812">
        <v>100</v>
      </c>
      <c r="H1812" t="s">
        <v>27</v>
      </c>
      <c r="I1812" t="s">
        <v>38</v>
      </c>
      <c r="J1812" t="s">
        <v>39</v>
      </c>
      <c r="K1812" t="s">
        <v>30</v>
      </c>
      <c r="L1812" t="s">
        <v>31</v>
      </c>
      <c r="M1812">
        <v>3</v>
      </c>
      <c r="N1812" t="s">
        <v>40</v>
      </c>
      <c r="O1812" t="s">
        <v>41</v>
      </c>
      <c r="P1812">
        <v>33.978099999999998</v>
      </c>
      <c r="Q1812">
        <v>336105.06199999998</v>
      </c>
      <c r="R1812">
        <v>3062317.4415000002</v>
      </c>
      <c r="S1812">
        <v>336138.47657100001</v>
      </c>
      <c r="T1812">
        <v>3062311.27899</v>
      </c>
      <c r="U1812">
        <v>3.3978000000000001E-2</v>
      </c>
      <c r="V1812" t="str">
        <f>VLOOKUP(C1812,'Lines LookUp'!$B$1:$C$12,2,0)</f>
        <v>LUB</v>
      </c>
      <c r="W1812" t="str">
        <f>ROUNDUP(Q1812,3)&amp;"-"&amp;ROUNDUP(R1812,3)</f>
        <v>336105.062-3062317.442</v>
      </c>
      <c r="X1812" t="str">
        <f>ROUNDUP(S1812,3)&amp;"-"&amp;ROUNDUP(T1812,3)</f>
        <v>336138.477-3062311.279</v>
      </c>
      <c r="Y1812">
        <f>VLOOKUP(W1812&amp;"-"&amp;V1812,'Buscoords Workout'!$F:$G,2,0)</f>
        <v>9048</v>
      </c>
      <c r="Z1812">
        <f>VLOOKUP(X1812&amp;"-"&amp;V1812,'Buscoords Workout'!$F:$G,2,0)</f>
        <v>9540</v>
      </c>
      <c r="AA1812" t="b">
        <f>OR(ISNA(Y1812),ISNA(Z1812))</f>
        <v>0</v>
      </c>
    </row>
    <row r="1813" spans="1:27" x14ac:dyDescent="0.25">
      <c r="A1813">
        <v>791</v>
      </c>
      <c r="B1813" t="s">
        <v>24</v>
      </c>
      <c r="C1813" t="s">
        <v>47</v>
      </c>
      <c r="D1813" t="s">
        <v>48</v>
      </c>
      <c r="E1813">
        <v>11</v>
      </c>
      <c r="F1813" t="s">
        <v>37</v>
      </c>
      <c r="G1813">
        <v>100</v>
      </c>
      <c r="H1813" t="s">
        <v>27</v>
      </c>
      <c r="I1813" t="s">
        <v>38</v>
      </c>
      <c r="J1813" t="s">
        <v>39</v>
      </c>
      <c r="K1813" t="s">
        <v>30</v>
      </c>
      <c r="L1813" t="s">
        <v>31</v>
      </c>
      <c r="M1813">
        <v>3</v>
      </c>
      <c r="N1813" t="s">
        <v>40</v>
      </c>
      <c r="O1813" t="s">
        <v>41</v>
      </c>
      <c r="P1813">
        <v>0.29329300000000003</v>
      </c>
      <c r="Q1813">
        <v>336138.47657100001</v>
      </c>
      <c r="R1813">
        <v>3062311.27899</v>
      </c>
      <c r="S1813">
        <v>336138.76500000001</v>
      </c>
      <c r="T1813">
        <v>3062311.2258000001</v>
      </c>
      <c r="U1813">
        <v>2.9300000000000002E-4</v>
      </c>
      <c r="V1813" t="str">
        <f>VLOOKUP(C1813,'Lines LookUp'!$B$1:$C$12,2,0)</f>
        <v>LUB</v>
      </c>
      <c r="W1813" t="str">
        <f>ROUNDUP(Q1813,3)&amp;"-"&amp;ROUNDUP(R1813,3)</f>
        <v>336138.477-3062311.279</v>
      </c>
      <c r="X1813" t="str">
        <f>ROUNDUP(S1813,3)&amp;"-"&amp;ROUNDUP(T1813,3)</f>
        <v>336138.765-3062311.226</v>
      </c>
      <c r="Y1813">
        <f>VLOOKUP(W1813&amp;"-"&amp;V1813,'Buscoords Workout'!$F:$G,2,0)</f>
        <v>9540</v>
      </c>
      <c r="Z1813">
        <f>VLOOKUP(X1813&amp;"-"&amp;V1813,'Buscoords Workout'!$F:$G,2,0)</f>
        <v>9049</v>
      </c>
      <c r="AA1813" t="b">
        <f>OR(ISNA(Y1813),ISNA(Z1813))</f>
        <v>0</v>
      </c>
    </row>
    <row r="1814" spans="1:27" x14ac:dyDescent="0.25">
      <c r="A1814">
        <v>792</v>
      </c>
      <c r="B1814" t="s">
        <v>24</v>
      </c>
      <c r="C1814" t="s">
        <v>47</v>
      </c>
      <c r="D1814" t="s">
        <v>48</v>
      </c>
      <c r="E1814">
        <v>11</v>
      </c>
      <c r="F1814" t="s">
        <v>37</v>
      </c>
      <c r="G1814">
        <v>100</v>
      </c>
      <c r="H1814" t="s">
        <v>27</v>
      </c>
      <c r="I1814" t="s">
        <v>38</v>
      </c>
      <c r="J1814" t="s">
        <v>39</v>
      </c>
      <c r="K1814" t="s">
        <v>30</v>
      </c>
      <c r="L1814" t="s">
        <v>31</v>
      </c>
      <c r="M1814">
        <v>3</v>
      </c>
      <c r="N1814" t="s">
        <v>40</v>
      </c>
      <c r="O1814" t="s">
        <v>41</v>
      </c>
      <c r="P1814">
        <v>2.94842</v>
      </c>
      <c r="Q1814">
        <v>336138.76500000001</v>
      </c>
      <c r="R1814">
        <v>3062311.2258000001</v>
      </c>
      <c r="S1814">
        <v>336141.32472899999</v>
      </c>
      <c r="T1814">
        <v>3062309.7626</v>
      </c>
      <c r="U1814">
        <v>2.9480000000000001E-3</v>
      </c>
      <c r="V1814" t="str">
        <f>VLOOKUP(C1814,'Lines LookUp'!$B$1:$C$12,2,0)</f>
        <v>LUB</v>
      </c>
      <c r="W1814" t="str">
        <f>ROUNDUP(Q1814,3)&amp;"-"&amp;ROUNDUP(R1814,3)</f>
        <v>336138.765-3062311.226</v>
      </c>
      <c r="X1814" t="str">
        <f>ROUNDUP(S1814,3)&amp;"-"&amp;ROUNDUP(T1814,3)</f>
        <v>336141.325-3062309.763</v>
      </c>
      <c r="Y1814">
        <f>VLOOKUP(W1814&amp;"-"&amp;V1814,'Buscoords Workout'!$F:$G,2,0)</f>
        <v>9049</v>
      </c>
      <c r="Z1814">
        <f>VLOOKUP(X1814&amp;"-"&amp;V1814,'Buscoords Workout'!$F:$G,2,0)</f>
        <v>9539</v>
      </c>
      <c r="AA1814" t="b">
        <f>OR(ISNA(Y1814),ISNA(Z1814))</f>
        <v>0</v>
      </c>
    </row>
    <row r="1815" spans="1:27" x14ac:dyDescent="0.25">
      <c r="A1815">
        <v>793</v>
      </c>
      <c r="B1815" t="s">
        <v>24</v>
      </c>
      <c r="C1815" t="s">
        <v>47</v>
      </c>
      <c r="D1815" t="s">
        <v>48</v>
      </c>
      <c r="E1815">
        <v>11</v>
      </c>
      <c r="F1815" t="s">
        <v>37</v>
      </c>
      <c r="G1815">
        <v>100</v>
      </c>
      <c r="H1815" t="s">
        <v>27</v>
      </c>
      <c r="I1815" t="s">
        <v>38</v>
      </c>
      <c r="J1815" t="s">
        <v>39</v>
      </c>
      <c r="K1815" t="s">
        <v>30</v>
      </c>
      <c r="L1815" t="s">
        <v>31</v>
      </c>
      <c r="M1815">
        <v>3</v>
      </c>
      <c r="N1815" t="s">
        <v>40</v>
      </c>
      <c r="O1815" t="s">
        <v>41</v>
      </c>
      <c r="P1815">
        <v>20.556999999999999</v>
      </c>
      <c r="Q1815">
        <v>336205.21886000002</v>
      </c>
      <c r="R1815">
        <v>3062273.2392299999</v>
      </c>
      <c r="S1815">
        <v>336223.06579999998</v>
      </c>
      <c r="T1815">
        <v>3062263.0375000001</v>
      </c>
      <c r="U1815">
        <v>2.0556999999999999E-2</v>
      </c>
      <c r="V1815" t="str">
        <f>VLOOKUP(C1815,'Lines LookUp'!$B$1:$C$12,2,0)</f>
        <v>LUB</v>
      </c>
      <c r="W1815" t="str">
        <f>ROUNDUP(Q1815,3)&amp;"-"&amp;ROUNDUP(R1815,3)</f>
        <v>336205.219-3062273.24</v>
      </c>
      <c r="X1815" t="str">
        <f>ROUNDUP(S1815,3)&amp;"-"&amp;ROUNDUP(T1815,3)</f>
        <v>336223.066-3062263.038</v>
      </c>
      <c r="Y1815">
        <f>VLOOKUP(W1815&amp;"-"&amp;V1815,'Buscoords Workout'!$F:$G,2,0)</f>
        <v>9538</v>
      </c>
      <c r="Z1815">
        <f>VLOOKUP(X1815&amp;"-"&amp;V1815,'Buscoords Workout'!$F:$G,2,0)</f>
        <v>9050</v>
      </c>
      <c r="AA1815" t="b">
        <f>OR(ISNA(Y1815),ISNA(Z1815))</f>
        <v>0</v>
      </c>
    </row>
    <row r="1816" spans="1:27" x14ac:dyDescent="0.25">
      <c r="A1816">
        <v>794</v>
      </c>
      <c r="B1816" t="s">
        <v>24</v>
      </c>
      <c r="C1816" t="s">
        <v>47</v>
      </c>
      <c r="D1816" t="s">
        <v>48</v>
      </c>
      <c r="E1816">
        <v>11</v>
      </c>
      <c r="F1816" t="s">
        <v>37</v>
      </c>
      <c r="G1816">
        <v>100</v>
      </c>
      <c r="H1816" t="s">
        <v>27</v>
      </c>
      <c r="I1816" t="s">
        <v>38</v>
      </c>
      <c r="J1816" t="s">
        <v>39</v>
      </c>
      <c r="K1816" t="s">
        <v>30</v>
      </c>
      <c r="L1816" t="s">
        <v>31</v>
      </c>
      <c r="M1816">
        <v>3</v>
      </c>
      <c r="N1816" t="s">
        <v>40</v>
      </c>
      <c r="O1816" t="s">
        <v>41</v>
      </c>
      <c r="P1816">
        <v>73.596299999999999</v>
      </c>
      <c r="Q1816">
        <v>336141.32472899999</v>
      </c>
      <c r="R1816">
        <v>3062309.7626</v>
      </c>
      <c r="S1816">
        <v>336205.21886000002</v>
      </c>
      <c r="T1816">
        <v>3062273.2392299999</v>
      </c>
      <c r="U1816">
        <v>7.3595999999999995E-2</v>
      </c>
      <c r="V1816" t="str">
        <f>VLOOKUP(C1816,'Lines LookUp'!$B$1:$C$12,2,0)</f>
        <v>LUB</v>
      </c>
      <c r="W1816" t="str">
        <f>ROUNDUP(Q1816,3)&amp;"-"&amp;ROUNDUP(R1816,3)</f>
        <v>336141.325-3062309.763</v>
      </c>
      <c r="X1816" t="str">
        <f>ROUNDUP(S1816,3)&amp;"-"&amp;ROUNDUP(T1816,3)</f>
        <v>336205.219-3062273.24</v>
      </c>
      <c r="Y1816">
        <f>VLOOKUP(W1816&amp;"-"&amp;V1816,'Buscoords Workout'!$F:$G,2,0)</f>
        <v>9539</v>
      </c>
      <c r="Z1816">
        <f>VLOOKUP(X1816&amp;"-"&amp;V1816,'Buscoords Workout'!$F:$G,2,0)</f>
        <v>9538</v>
      </c>
      <c r="AA1816" t="b">
        <f>OR(ISNA(Y1816),ISNA(Z1816))</f>
        <v>0</v>
      </c>
    </row>
    <row r="1817" spans="1:27" x14ac:dyDescent="0.25">
      <c r="A1817">
        <v>795</v>
      </c>
      <c r="B1817" t="s">
        <v>24</v>
      </c>
      <c r="C1817" t="s">
        <v>47</v>
      </c>
      <c r="D1817" t="s">
        <v>48</v>
      </c>
      <c r="E1817">
        <v>11</v>
      </c>
      <c r="F1817" t="s">
        <v>37</v>
      </c>
      <c r="G1817">
        <v>100</v>
      </c>
      <c r="H1817" t="s">
        <v>27</v>
      </c>
      <c r="I1817" t="s">
        <v>38</v>
      </c>
      <c r="J1817" t="s">
        <v>39</v>
      </c>
      <c r="K1817" t="s">
        <v>30</v>
      </c>
      <c r="L1817" t="s">
        <v>31</v>
      </c>
      <c r="M1817">
        <v>3</v>
      </c>
      <c r="N1817" t="s">
        <v>40</v>
      </c>
      <c r="O1817" t="s">
        <v>41</v>
      </c>
      <c r="P1817">
        <v>90.778499999999994</v>
      </c>
      <c r="Q1817">
        <v>336223.06579999998</v>
      </c>
      <c r="R1817">
        <v>3062263.0375000001</v>
      </c>
      <c r="S1817">
        <v>336290.79129999998</v>
      </c>
      <c r="T1817">
        <v>3062202.5891999998</v>
      </c>
      <c r="U1817">
        <v>9.0778999999999999E-2</v>
      </c>
      <c r="V1817" t="str">
        <f>VLOOKUP(C1817,'Lines LookUp'!$B$1:$C$12,2,0)</f>
        <v>LUB</v>
      </c>
      <c r="W1817" t="str">
        <f>ROUNDUP(Q1817,3)&amp;"-"&amp;ROUNDUP(R1817,3)</f>
        <v>336223.066-3062263.038</v>
      </c>
      <c r="X1817" t="str">
        <f>ROUNDUP(S1817,3)&amp;"-"&amp;ROUNDUP(T1817,3)</f>
        <v>336290.792-3062202.59</v>
      </c>
      <c r="Y1817">
        <f>VLOOKUP(W1817&amp;"-"&amp;V1817,'Buscoords Workout'!$F:$G,2,0)</f>
        <v>9050</v>
      </c>
      <c r="Z1817">
        <f>VLOOKUP(X1817&amp;"-"&amp;V1817,'Buscoords Workout'!$F:$G,2,0)</f>
        <v>9051</v>
      </c>
      <c r="AA1817" t="b">
        <f>OR(ISNA(Y1817),ISNA(Z1817))</f>
        <v>0</v>
      </c>
    </row>
    <row r="1818" spans="1:27" x14ac:dyDescent="0.25">
      <c r="A1818">
        <v>796</v>
      </c>
      <c r="B1818" t="s">
        <v>24</v>
      </c>
      <c r="C1818" t="s">
        <v>47</v>
      </c>
      <c r="D1818" t="s">
        <v>48</v>
      </c>
      <c r="E1818">
        <v>11</v>
      </c>
      <c r="F1818" t="s">
        <v>37</v>
      </c>
      <c r="G1818">
        <v>100</v>
      </c>
      <c r="H1818" t="s">
        <v>27</v>
      </c>
      <c r="I1818" t="s">
        <v>38</v>
      </c>
      <c r="J1818" t="s">
        <v>39</v>
      </c>
      <c r="K1818" t="s">
        <v>30</v>
      </c>
      <c r="L1818" t="s">
        <v>31</v>
      </c>
      <c r="M1818">
        <v>3</v>
      </c>
      <c r="N1818" t="s">
        <v>40</v>
      </c>
      <c r="O1818" t="s">
        <v>41</v>
      </c>
      <c r="P1818">
        <v>61.385199999999998</v>
      </c>
      <c r="Q1818">
        <v>336290.79129999998</v>
      </c>
      <c r="R1818">
        <v>3062202.5891999998</v>
      </c>
      <c r="S1818">
        <v>336331.08650700003</v>
      </c>
      <c r="T1818">
        <v>3062156.2811500002</v>
      </c>
      <c r="U1818">
        <v>6.1385000000000002E-2</v>
      </c>
      <c r="V1818" t="str">
        <f>VLOOKUP(C1818,'Lines LookUp'!$B$1:$C$12,2,0)</f>
        <v>LUB</v>
      </c>
      <c r="W1818" t="str">
        <f>ROUNDUP(Q1818,3)&amp;"-"&amp;ROUNDUP(R1818,3)</f>
        <v>336290.792-3062202.59</v>
      </c>
      <c r="X1818" t="str">
        <f>ROUNDUP(S1818,3)&amp;"-"&amp;ROUNDUP(T1818,3)</f>
        <v>336331.087-3062156.282</v>
      </c>
      <c r="Y1818">
        <f>VLOOKUP(W1818&amp;"-"&amp;V1818,'Buscoords Workout'!$F:$G,2,0)</f>
        <v>9051</v>
      </c>
      <c r="Z1818">
        <f>VLOOKUP(X1818&amp;"-"&amp;V1818,'Buscoords Workout'!$F:$G,2,0)</f>
        <v>9537</v>
      </c>
      <c r="AA1818" t="b">
        <f>OR(ISNA(Y1818),ISNA(Z1818))</f>
        <v>0</v>
      </c>
    </row>
    <row r="1819" spans="1:27" x14ac:dyDescent="0.25">
      <c r="A1819">
        <v>797</v>
      </c>
      <c r="B1819" t="s">
        <v>24</v>
      </c>
      <c r="C1819" t="s">
        <v>47</v>
      </c>
      <c r="D1819" t="s">
        <v>48</v>
      </c>
      <c r="E1819">
        <v>11</v>
      </c>
      <c r="F1819" t="s">
        <v>37</v>
      </c>
      <c r="G1819">
        <v>100</v>
      </c>
      <c r="H1819" t="s">
        <v>27</v>
      </c>
      <c r="I1819" t="s">
        <v>38</v>
      </c>
      <c r="J1819" t="s">
        <v>39</v>
      </c>
      <c r="K1819" t="s">
        <v>30</v>
      </c>
      <c r="L1819" t="s">
        <v>31</v>
      </c>
      <c r="M1819">
        <v>3</v>
      </c>
      <c r="N1819" t="s">
        <v>40</v>
      </c>
      <c r="O1819" t="s">
        <v>41</v>
      </c>
      <c r="P1819">
        <v>0.138265</v>
      </c>
      <c r="Q1819">
        <v>336331.18173800001</v>
      </c>
      <c r="R1819">
        <v>3062156.1717099999</v>
      </c>
      <c r="S1819">
        <v>336331.27250000002</v>
      </c>
      <c r="T1819">
        <v>3062156.0674000001</v>
      </c>
      <c r="U1819">
        <v>1.3799999999999999E-4</v>
      </c>
      <c r="V1819" t="str">
        <f>VLOOKUP(C1819,'Lines LookUp'!$B$1:$C$12,2,0)</f>
        <v>LUB</v>
      </c>
      <c r="W1819" t="str">
        <f>ROUNDUP(Q1819,3)&amp;"-"&amp;ROUNDUP(R1819,3)</f>
        <v>336331.182-3062156.172</v>
      </c>
      <c r="X1819" t="str">
        <f>ROUNDUP(S1819,3)&amp;"-"&amp;ROUNDUP(T1819,3)</f>
        <v>336331.273-3062156.068</v>
      </c>
      <c r="Y1819">
        <f>VLOOKUP(W1819&amp;"-"&amp;V1819,'Buscoords Workout'!$F:$G,2,0)</f>
        <v>9536</v>
      </c>
      <c r="Z1819">
        <f>VLOOKUP(X1819&amp;"-"&amp;V1819,'Buscoords Workout'!$F:$G,2,0)</f>
        <v>9052</v>
      </c>
      <c r="AA1819" t="b">
        <f>OR(ISNA(Y1819),ISNA(Z1819))</f>
        <v>0</v>
      </c>
    </row>
    <row r="1820" spans="1:27" x14ac:dyDescent="0.25">
      <c r="A1820">
        <v>798</v>
      </c>
      <c r="B1820" t="s">
        <v>24</v>
      </c>
      <c r="C1820" t="s">
        <v>47</v>
      </c>
      <c r="D1820" t="s">
        <v>48</v>
      </c>
      <c r="E1820">
        <v>11</v>
      </c>
      <c r="F1820" t="s">
        <v>37</v>
      </c>
      <c r="G1820">
        <v>100</v>
      </c>
      <c r="H1820" t="s">
        <v>27</v>
      </c>
      <c r="I1820" t="s">
        <v>38</v>
      </c>
      <c r="J1820" t="s">
        <v>39</v>
      </c>
      <c r="K1820" t="s">
        <v>30</v>
      </c>
      <c r="L1820" t="s">
        <v>31</v>
      </c>
      <c r="M1820">
        <v>3</v>
      </c>
      <c r="N1820" t="s">
        <v>40</v>
      </c>
      <c r="O1820" t="s">
        <v>41</v>
      </c>
      <c r="P1820">
        <v>0.14507400000000001</v>
      </c>
      <c r="Q1820">
        <v>336331.08650700003</v>
      </c>
      <c r="R1820">
        <v>3062156.2811500002</v>
      </c>
      <c r="S1820">
        <v>336331.18173800001</v>
      </c>
      <c r="T1820">
        <v>3062156.1717099999</v>
      </c>
      <c r="U1820">
        <v>1.45E-4</v>
      </c>
      <c r="V1820" t="str">
        <f>VLOOKUP(C1820,'Lines LookUp'!$B$1:$C$12,2,0)</f>
        <v>LUB</v>
      </c>
      <c r="W1820" t="str">
        <f>ROUNDUP(Q1820,3)&amp;"-"&amp;ROUNDUP(R1820,3)</f>
        <v>336331.087-3062156.282</v>
      </c>
      <c r="X1820" t="str">
        <f>ROUNDUP(S1820,3)&amp;"-"&amp;ROUNDUP(T1820,3)</f>
        <v>336331.182-3062156.172</v>
      </c>
      <c r="Y1820">
        <f>VLOOKUP(W1820&amp;"-"&amp;V1820,'Buscoords Workout'!$F:$G,2,0)</f>
        <v>9537</v>
      </c>
      <c r="Z1820">
        <f>VLOOKUP(X1820&amp;"-"&amp;V1820,'Buscoords Workout'!$F:$G,2,0)</f>
        <v>9536</v>
      </c>
      <c r="AA1820" t="b">
        <f>OR(ISNA(Y1820),ISNA(Z1820))</f>
        <v>0</v>
      </c>
    </row>
    <row r="1821" spans="1:27" x14ac:dyDescent="0.25">
      <c r="A1821">
        <v>799</v>
      </c>
      <c r="B1821" t="s">
        <v>24</v>
      </c>
      <c r="C1821" t="s">
        <v>47</v>
      </c>
      <c r="D1821" t="s">
        <v>48</v>
      </c>
      <c r="E1821">
        <v>11</v>
      </c>
      <c r="F1821" t="s">
        <v>37</v>
      </c>
      <c r="G1821">
        <v>100</v>
      </c>
      <c r="H1821" t="s">
        <v>27</v>
      </c>
      <c r="I1821" t="s">
        <v>38</v>
      </c>
      <c r="J1821" t="s">
        <v>39</v>
      </c>
      <c r="K1821" t="s">
        <v>30</v>
      </c>
      <c r="L1821" t="s">
        <v>31</v>
      </c>
      <c r="M1821">
        <v>3</v>
      </c>
      <c r="N1821" t="s">
        <v>40</v>
      </c>
      <c r="O1821" t="s">
        <v>41</v>
      </c>
      <c r="P1821">
        <v>0.535188</v>
      </c>
      <c r="Q1821">
        <v>336331.27250000002</v>
      </c>
      <c r="R1821">
        <v>3062156.0674000001</v>
      </c>
      <c r="S1821">
        <v>336331.623815</v>
      </c>
      <c r="T1821">
        <v>3062155.6636600001</v>
      </c>
      <c r="U1821">
        <v>5.3499999999999999E-4</v>
      </c>
      <c r="V1821" t="str">
        <f>VLOOKUP(C1821,'Lines LookUp'!$B$1:$C$12,2,0)</f>
        <v>LUB</v>
      </c>
      <c r="W1821" t="str">
        <f>ROUNDUP(Q1821,3)&amp;"-"&amp;ROUNDUP(R1821,3)</f>
        <v>336331.273-3062156.068</v>
      </c>
      <c r="X1821" t="str">
        <f>ROUNDUP(S1821,3)&amp;"-"&amp;ROUNDUP(T1821,3)</f>
        <v>336331.624-3062155.664</v>
      </c>
      <c r="Y1821">
        <f>VLOOKUP(W1821&amp;"-"&amp;V1821,'Buscoords Workout'!$F:$G,2,0)</f>
        <v>9052</v>
      </c>
      <c r="Z1821">
        <f>VLOOKUP(X1821&amp;"-"&amp;V1821,'Buscoords Workout'!$F:$G,2,0)</f>
        <v>9535</v>
      </c>
      <c r="AA1821" t="b">
        <f>OR(ISNA(Y1821),ISNA(Z1821))</f>
        <v>0</v>
      </c>
    </row>
    <row r="1822" spans="1:27" x14ac:dyDescent="0.25">
      <c r="A1822">
        <v>800</v>
      </c>
      <c r="B1822" t="s">
        <v>24</v>
      </c>
      <c r="C1822" t="s">
        <v>47</v>
      </c>
      <c r="D1822" t="s">
        <v>48</v>
      </c>
      <c r="E1822">
        <v>11</v>
      </c>
      <c r="F1822" t="s">
        <v>37</v>
      </c>
      <c r="G1822">
        <v>100</v>
      </c>
      <c r="H1822" t="s">
        <v>27</v>
      </c>
      <c r="I1822" t="s">
        <v>38</v>
      </c>
      <c r="J1822" t="s">
        <v>39</v>
      </c>
      <c r="K1822" t="s">
        <v>30</v>
      </c>
      <c r="L1822" t="s">
        <v>31</v>
      </c>
      <c r="M1822">
        <v>3</v>
      </c>
      <c r="N1822" t="s">
        <v>40</v>
      </c>
      <c r="O1822" t="s">
        <v>41</v>
      </c>
      <c r="P1822">
        <v>10.568300000000001</v>
      </c>
      <c r="Q1822">
        <v>336331.623815</v>
      </c>
      <c r="R1822">
        <v>3062155.6636600001</v>
      </c>
      <c r="S1822">
        <v>336338.5612</v>
      </c>
      <c r="T1822">
        <v>3062147.6910999999</v>
      </c>
      <c r="U1822">
        <v>1.0567999999999999E-2</v>
      </c>
      <c r="V1822" t="str">
        <f>VLOOKUP(C1822,'Lines LookUp'!$B$1:$C$12,2,0)</f>
        <v>LUB</v>
      </c>
      <c r="W1822" t="str">
        <f>ROUNDUP(Q1822,3)&amp;"-"&amp;ROUNDUP(R1822,3)</f>
        <v>336331.624-3062155.664</v>
      </c>
      <c r="X1822" t="str">
        <f>ROUNDUP(S1822,3)&amp;"-"&amp;ROUNDUP(T1822,3)</f>
        <v>336338.562-3062147.692</v>
      </c>
      <c r="Y1822">
        <f>VLOOKUP(W1822&amp;"-"&amp;V1822,'Buscoords Workout'!$F:$G,2,0)</f>
        <v>9535</v>
      </c>
      <c r="Z1822">
        <f>VLOOKUP(X1822&amp;"-"&amp;V1822,'Buscoords Workout'!$F:$G,2,0)</f>
        <v>9053</v>
      </c>
      <c r="AA1822" t="b">
        <f>OR(ISNA(Y1822),ISNA(Z1822))</f>
        <v>0</v>
      </c>
    </row>
    <row r="1823" spans="1:27" x14ac:dyDescent="0.25">
      <c r="A1823">
        <v>801</v>
      </c>
      <c r="B1823" t="s">
        <v>24</v>
      </c>
      <c r="C1823" t="s">
        <v>47</v>
      </c>
      <c r="D1823" t="s">
        <v>48</v>
      </c>
      <c r="E1823">
        <v>11</v>
      </c>
      <c r="F1823" t="s">
        <v>37</v>
      </c>
      <c r="G1823">
        <v>100</v>
      </c>
      <c r="H1823" t="s">
        <v>27</v>
      </c>
      <c r="I1823" t="s">
        <v>38</v>
      </c>
      <c r="J1823" t="s">
        <v>39</v>
      </c>
      <c r="K1823" t="s">
        <v>30</v>
      </c>
      <c r="L1823" t="s">
        <v>31</v>
      </c>
      <c r="M1823">
        <v>3</v>
      </c>
      <c r="N1823" t="s">
        <v>40</v>
      </c>
      <c r="O1823" t="s">
        <v>41</v>
      </c>
      <c r="P1823">
        <v>42.221400000000003</v>
      </c>
      <c r="Q1823">
        <v>336338.5612</v>
      </c>
      <c r="R1823">
        <v>3062147.6910999999</v>
      </c>
      <c r="S1823">
        <v>336367.10310000001</v>
      </c>
      <c r="T1823">
        <v>3062116.5783000002</v>
      </c>
      <c r="U1823">
        <v>4.2221000000000002E-2</v>
      </c>
      <c r="V1823" t="str">
        <f>VLOOKUP(C1823,'Lines LookUp'!$B$1:$C$12,2,0)</f>
        <v>LUB</v>
      </c>
      <c r="W1823" t="str">
        <f>ROUNDUP(Q1823,3)&amp;"-"&amp;ROUNDUP(R1823,3)</f>
        <v>336338.562-3062147.692</v>
      </c>
      <c r="X1823" t="str">
        <f>ROUNDUP(S1823,3)&amp;"-"&amp;ROUNDUP(T1823,3)</f>
        <v>336367.104-3062116.579</v>
      </c>
      <c r="Y1823">
        <f>VLOOKUP(W1823&amp;"-"&amp;V1823,'Buscoords Workout'!$F:$G,2,0)</f>
        <v>9053</v>
      </c>
      <c r="Z1823">
        <f>VLOOKUP(X1823&amp;"-"&amp;V1823,'Buscoords Workout'!$F:$G,2,0)</f>
        <v>9054</v>
      </c>
      <c r="AA1823" t="b">
        <f>OR(ISNA(Y1823),ISNA(Z1823))</f>
        <v>0</v>
      </c>
    </row>
    <row r="1824" spans="1:27" x14ac:dyDescent="0.25">
      <c r="A1824">
        <v>802</v>
      </c>
      <c r="B1824" t="s">
        <v>24</v>
      </c>
      <c r="C1824" t="s">
        <v>47</v>
      </c>
      <c r="D1824" t="s">
        <v>48</v>
      </c>
      <c r="E1824">
        <v>11</v>
      </c>
      <c r="F1824" t="s">
        <v>37</v>
      </c>
      <c r="G1824">
        <v>100</v>
      </c>
      <c r="H1824" t="s">
        <v>27</v>
      </c>
      <c r="I1824" t="s">
        <v>38</v>
      </c>
      <c r="J1824" t="s">
        <v>39</v>
      </c>
      <c r="K1824" t="s">
        <v>30</v>
      </c>
      <c r="L1824" t="s">
        <v>31</v>
      </c>
      <c r="M1824">
        <v>3</v>
      </c>
      <c r="N1824" t="s">
        <v>40</v>
      </c>
      <c r="O1824" t="s">
        <v>41</v>
      </c>
      <c r="P1824">
        <v>23.227499999999999</v>
      </c>
      <c r="Q1824">
        <v>336367.10310000001</v>
      </c>
      <c r="R1824">
        <v>3062116.5783000002</v>
      </c>
      <c r="S1824">
        <v>336382.91798000003</v>
      </c>
      <c r="T1824">
        <v>3062099.56629</v>
      </c>
      <c r="U1824">
        <v>2.3227999999999999E-2</v>
      </c>
      <c r="V1824" t="str">
        <f>VLOOKUP(C1824,'Lines LookUp'!$B$1:$C$12,2,0)</f>
        <v>LUB</v>
      </c>
      <c r="W1824" t="str">
        <f>ROUNDUP(Q1824,3)&amp;"-"&amp;ROUNDUP(R1824,3)</f>
        <v>336367.104-3062116.579</v>
      </c>
      <c r="X1824" t="str">
        <f>ROUNDUP(S1824,3)&amp;"-"&amp;ROUNDUP(T1824,3)</f>
        <v>336382.918-3062099.567</v>
      </c>
      <c r="Y1824">
        <f>VLOOKUP(W1824&amp;"-"&amp;V1824,'Buscoords Workout'!$F:$G,2,0)</f>
        <v>9054</v>
      </c>
      <c r="Z1824">
        <f>VLOOKUP(X1824&amp;"-"&amp;V1824,'Buscoords Workout'!$F:$G,2,0)</f>
        <v>9531</v>
      </c>
      <c r="AA1824" t="b">
        <f>OR(ISNA(Y1824),ISNA(Z1824))</f>
        <v>0</v>
      </c>
    </row>
    <row r="1825" spans="1:27" x14ac:dyDescent="0.25">
      <c r="A1825">
        <v>803</v>
      </c>
      <c r="B1825" t="s">
        <v>24</v>
      </c>
      <c r="C1825" t="s">
        <v>47</v>
      </c>
      <c r="D1825" t="s">
        <v>48</v>
      </c>
      <c r="E1825">
        <v>11</v>
      </c>
      <c r="F1825" t="s">
        <v>37</v>
      </c>
      <c r="G1825">
        <v>100</v>
      </c>
      <c r="H1825" t="s">
        <v>27</v>
      </c>
      <c r="I1825" t="s">
        <v>38</v>
      </c>
      <c r="J1825" t="s">
        <v>39</v>
      </c>
      <c r="K1825" t="s">
        <v>30</v>
      </c>
      <c r="L1825" t="s">
        <v>31</v>
      </c>
      <c r="M1825">
        <v>3</v>
      </c>
      <c r="N1825" t="s">
        <v>40</v>
      </c>
      <c r="O1825" t="s">
        <v>41</v>
      </c>
      <c r="P1825">
        <v>1.2996799999999999</v>
      </c>
      <c r="Q1825">
        <v>336382.91798000003</v>
      </c>
      <c r="R1825">
        <v>3062099.56629</v>
      </c>
      <c r="S1825">
        <v>336383.80289200001</v>
      </c>
      <c r="T1825">
        <v>3062098.6143899998</v>
      </c>
      <c r="U1825">
        <v>1.2999999999999999E-3</v>
      </c>
      <c r="V1825" t="str">
        <f>VLOOKUP(C1825,'Lines LookUp'!$B$1:$C$12,2,0)</f>
        <v>LUB</v>
      </c>
      <c r="W1825" t="str">
        <f>ROUNDUP(Q1825,3)&amp;"-"&amp;ROUNDUP(R1825,3)</f>
        <v>336382.918-3062099.567</v>
      </c>
      <c r="X1825" t="str">
        <f>ROUNDUP(S1825,3)&amp;"-"&amp;ROUNDUP(T1825,3)</f>
        <v>336383.803-3062098.615</v>
      </c>
      <c r="Y1825">
        <f>VLOOKUP(W1825&amp;"-"&amp;V1825,'Buscoords Workout'!$F:$G,2,0)</f>
        <v>9531</v>
      </c>
      <c r="Z1825">
        <f>VLOOKUP(X1825&amp;"-"&amp;V1825,'Buscoords Workout'!$F:$G,2,0)</f>
        <v>9530</v>
      </c>
      <c r="AA1825" t="b">
        <f>OR(ISNA(Y1825),ISNA(Z1825))</f>
        <v>0</v>
      </c>
    </row>
    <row r="1826" spans="1:27" x14ac:dyDescent="0.25">
      <c r="A1826">
        <v>804</v>
      </c>
      <c r="B1826" t="s">
        <v>24</v>
      </c>
      <c r="C1826" t="s">
        <v>47</v>
      </c>
      <c r="D1826" t="s">
        <v>48</v>
      </c>
      <c r="E1826">
        <v>11</v>
      </c>
      <c r="F1826" t="s">
        <v>37</v>
      </c>
      <c r="G1826">
        <v>100</v>
      </c>
      <c r="H1826" t="s">
        <v>27</v>
      </c>
      <c r="I1826" t="s">
        <v>38</v>
      </c>
      <c r="J1826" t="s">
        <v>39</v>
      </c>
      <c r="K1826" t="s">
        <v>30</v>
      </c>
      <c r="L1826" t="s">
        <v>31</v>
      </c>
      <c r="M1826">
        <v>3</v>
      </c>
      <c r="N1826" t="s">
        <v>40</v>
      </c>
      <c r="O1826" t="s">
        <v>41</v>
      </c>
      <c r="P1826">
        <v>28.581800000000001</v>
      </c>
      <c r="Q1826">
        <v>336383.80289200001</v>
      </c>
      <c r="R1826">
        <v>3062098.6143899998</v>
      </c>
      <c r="S1826">
        <v>336403.26329999999</v>
      </c>
      <c r="T1826">
        <v>3062077.6809</v>
      </c>
      <c r="U1826">
        <v>2.8582E-2</v>
      </c>
      <c r="V1826" t="str">
        <f>VLOOKUP(C1826,'Lines LookUp'!$B$1:$C$12,2,0)</f>
        <v>LUB</v>
      </c>
      <c r="W1826" t="str">
        <f>ROUNDUP(Q1826,3)&amp;"-"&amp;ROUNDUP(R1826,3)</f>
        <v>336383.803-3062098.615</v>
      </c>
      <c r="X1826" t="str">
        <f>ROUNDUP(S1826,3)&amp;"-"&amp;ROUNDUP(T1826,3)</f>
        <v>336403.264-3062077.681</v>
      </c>
      <c r="Y1826">
        <f>VLOOKUP(W1826&amp;"-"&amp;V1826,'Buscoords Workout'!$F:$G,2,0)</f>
        <v>9530</v>
      </c>
      <c r="Z1826">
        <f>VLOOKUP(X1826&amp;"-"&amp;V1826,'Buscoords Workout'!$F:$G,2,0)</f>
        <v>9055</v>
      </c>
      <c r="AA1826" t="b">
        <f>OR(ISNA(Y1826),ISNA(Z1826))</f>
        <v>0</v>
      </c>
    </row>
    <row r="1827" spans="1:27" x14ac:dyDescent="0.25">
      <c r="A1827">
        <v>805</v>
      </c>
      <c r="B1827" t="s">
        <v>24</v>
      </c>
      <c r="C1827" t="s">
        <v>47</v>
      </c>
      <c r="D1827" t="s">
        <v>48</v>
      </c>
      <c r="E1827">
        <v>11</v>
      </c>
      <c r="F1827" t="s">
        <v>37</v>
      </c>
      <c r="G1827">
        <v>100</v>
      </c>
      <c r="H1827" t="s">
        <v>27</v>
      </c>
      <c r="I1827" t="s">
        <v>38</v>
      </c>
      <c r="J1827" t="s">
        <v>39</v>
      </c>
      <c r="K1827" t="s">
        <v>30</v>
      </c>
      <c r="L1827" t="s">
        <v>31</v>
      </c>
      <c r="M1827">
        <v>3</v>
      </c>
      <c r="N1827" t="s">
        <v>40</v>
      </c>
      <c r="O1827" t="s">
        <v>41</v>
      </c>
      <c r="P1827">
        <v>24.093399999999999</v>
      </c>
      <c r="Q1827">
        <v>336403.26329999999</v>
      </c>
      <c r="R1827">
        <v>3062077.6809</v>
      </c>
      <c r="S1827">
        <v>336416.40629999997</v>
      </c>
      <c r="T1827">
        <v>3062057.4879999999</v>
      </c>
      <c r="U1827">
        <v>2.4093E-2</v>
      </c>
      <c r="V1827" t="str">
        <f>VLOOKUP(C1827,'Lines LookUp'!$B$1:$C$12,2,0)</f>
        <v>LUB</v>
      </c>
      <c r="W1827" t="str">
        <f>ROUNDUP(Q1827,3)&amp;"-"&amp;ROUNDUP(R1827,3)</f>
        <v>336403.264-3062077.681</v>
      </c>
      <c r="X1827" t="str">
        <f>ROUNDUP(S1827,3)&amp;"-"&amp;ROUNDUP(T1827,3)</f>
        <v>336416.407-3062057.488</v>
      </c>
      <c r="Y1827">
        <f>VLOOKUP(W1827&amp;"-"&amp;V1827,'Buscoords Workout'!$F:$G,2,0)</f>
        <v>9055</v>
      </c>
      <c r="Z1827">
        <f>VLOOKUP(X1827&amp;"-"&amp;V1827,'Buscoords Workout'!$F:$G,2,0)</f>
        <v>9056</v>
      </c>
      <c r="AA1827" t="b">
        <f>OR(ISNA(Y1827),ISNA(Z1827))</f>
        <v>0</v>
      </c>
    </row>
    <row r="1828" spans="1:27" x14ac:dyDescent="0.25">
      <c r="A1828">
        <v>806</v>
      </c>
      <c r="B1828" t="s">
        <v>24</v>
      </c>
      <c r="C1828" t="s">
        <v>47</v>
      </c>
      <c r="D1828" t="s">
        <v>48</v>
      </c>
      <c r="E1828">
        <v>11</v>
      </c>
      <c r="F1828" t="s">
        <v>37</v>
      </c>
      <c r="G1828">
        <v>100</v>
      </c>
      <c r="H1828" t="s">
        <v>27</v>
      </c>
      <c r="I1828" t="s">
        <v>38</v>
      </c>
      <c r="J1828" t="s">
        <v>39</v>
      </c>
      <c r="K1828" t="s">
        <v>30</v>
      </c>
      <c r="L1828" t="s">
        <v>31</v>
      </c>
      <c r="M1828">
        <v>3</v>
      </c>
      <c r="N1828" t="s">
        <v>40</v>
      </c>
      <c r="O1828" t="s">
        <v>41</v>
      </c>
      <c r="P1828">
        <v>26.078800000000001</v>
      </c>
      <c r="Q1828">
        <v>336416.40629999997</v>
      </c>
      <c r="R1828">
        <v>3062057.4879999999</v>
      </c>
      <c r="S1828">
        <v>336405.43260599999</v>
      </c>
      <c r="T1828">
        <v>3062033.8303499999</v>
      </c>
      <c r="U1828">
        <v>2.6079000000000001E-2</v>
      </c>
      <c r="V1828" t="str">
        <f>VLOOKUP(C1828,'Lines LookUp'!$B$1:$C$12,2,0)</f>
        <v>LUB</v>
      </c>
      <c r="W1828" t="str">
        <f>ROUNDUP(Q1828,3)&amp;"-"&amp;ROUNDUP(R1828,3)</f>
        <v>336416.407-3062057.488</v>
      </c>
      <c r="X1828" t="str">
        <f>ROUNDUP(S1828,3)&amp;"-"&amp;ROUNDUP(T1828,3)</f>
        <v>336405.433-3062033.831</v>
      </c>
      <c r="Y1828">
        <f>VLOOKUP(W1828&amp;"-"&amp;V1828,'Buscoords Workout'!$F:$G,2,0)</f>
        <v>9056</v>
      </c>
      <c r="Z1828">
        <f>VLOOKUP(X1828&amp;"-"&amp;V1828,'Buscoords Workout'!$F:$G,2,0)</f>
        <v>9529</v>
      </c>
      <c r="AA1828" t="b">
        <f>OR(ISNA(Y1828),ISNA(Z1828))</f>
        <v>0</v>
      </c>
    </row>
    <row r="1829" spans="1:27" x14ac:dyDescent="0.25">
      <c r="A1829">
        <v>807</v>
      </c>
      <c r="B1829" t="s">
        <v>24</v>
      </c>
      <c r="C1829" t="s">
        <v>47</v>
      </c>
      <c r="D1829" t="s">
        <v>48</v>
      </c>
      <c r="E1829">
        <v>11</v>
      </c>
      <c r="F1829" t="s">
        <v>37</v>
      </c>
      <c r="G1829">
        <v>100</v>
      </c>
      <c r="H1829" t="s">
        <v>27</v>
      </c>
      <c r="I1829" t="s">
        <v>38</v>
      </c>
      <c r="J1829" t="s">
        <v>39</v>
      </c>
      <c r="K1829" t="s">
        <v>30</v>
      </c>
      <c r="L1829" t="s">
        <v>31</v>
      </c>
      <c r="M1829">
        <v>3</v>
      </c>
      <c r="N1829" t="s">
        <v>40</v>
      </c>
      <c r="O1829" t="s">
        <v>41</v>
      </c>
      <c r="P1829">
        <v>4.2213700000000003</v>
      </c>
      <c r="Q1829">
        <v>336405.43260599999</v>
      </c>
      <c r="R1829">
        <v>3062033.8303499999</v>
      </c>
      <c r="S1829">
        <v>336403.65629999997</v>
      </c>
      <c r="T1829">
        <v>3062030.0008999999</v>
      </c>
      <c r="U1829">
        <v>4.2209999999999999E-3</v>
      </c>
      <c r="V1829" t="str">
        <f>VLOOKUP(C1829,'Lines LookUp'!$B$1:$C$12,2,0)</f>
        <v>LUB</v>
      </c>
      <c r="W1829" t="str">
        <f>ROUNDUP(Q1829,3)&amp;"-"&amp;ROUNDUP(R1829,3)</f>
        <v>336405.433-3062033.831</v>
      </c>
      <c r="X1829" t="str">
        <f>ROUNDUP(S1829,3)&amp;"-"&amp;ROUNDUP(T1829,3)</f>
        <v>336403.657-3062030.001</v>
      </c>
      <c r="Y1829">
        <f>VLOOKUP(W1829&amp;"-"&amp;V1829,'Buscoords Workout'!$F:$G,2,0)</f>
        <v>9529</v>
      </c>
      <c r="Z1829">
        <f>VLOOKUP(X1829&amp;"-"&amp;V1829,'Buscoords Workout'!$F:$G,2,0)</f>
        <v>9057</v>
      </c>
      <c r="AA1829" t="b">
        <f>OR(ISNA(Y1829),ISNA(Z1829))</f>
        <v>0</v>
      </c>
    </row>
    <row r="1830" spans="1:27" x14ac:dyDescent="0.25">
      <c r="A1830">
        <v>808</v>
      </c>
      <c r="B1830" t="s">
        <v>24</v>
      </c>
      <c r="C1830" t="s">
        <v>47</v>
      </c>
      <c r="D1830" t="s">
        <v>48</v>
      </c>
      <c r="E1830">
        <v>11</v>
      </c>
      <c r="F1830" t="s">
        <v>37</v>
      </c>
      <c r="G1830">
        <v>100</v>
      </c>
      <c r="H1830" t="s">
        <v>27</v>
      </c>
      <c r="I1830" t="s">
        <v>38</v>
      </c>
      <c r="J1830" t="s">
        <v>39</v>
      </c>
      <c r="K1830" t="s">
        <v>30</v>
      </c>
      <c r="L1830" t="s">
        <v>31</v>
      </c>
      <c r="M1830">
        <v>3</v>
      </c>
      <c r="N1830" t="s">
        <v>40</v>
      </c>
      <c r="O1830" t="s">
        <v>41</v>
      </c>
      <c r="P1830">
        <v>6.2272600000000002</v>
      </c>
      <c r="Q1830">
        <v>336403.65629999997</v>
      </c>
      <c r="R1830">
        <v>3062030.0008999999</v>
      </c>
      <c r="S1830">
        <v>336399.46960000001</v>
      </c>
      <c r="T1830">
        <v>3062025.3911000001</v>
      </c>
      <c r="U1830">
        <v>6.2269999999999999E-3</v>
      </c>
      <c r="V1830" t="str">
        <f>VLOOKUP(C1830,'Lines LookUp'!$B$1:$C$12,2,0)</f>
        <v>LUB</v>
      </c>
      <c r="W1830" t="str">
        <f>ROUNDUP(Q1830,3)&amp;"-"&amp;ROUNDUP(R1830,3)</f>
        <v>336403.657-3062030.001</v>
      </c>
      <c r="X1830" t="str">
        <f>ROUNDUP(S1830,3)&amp;"-"&amp;ROUNDUP(T1830,3)</f>
        <v>336399.47-3062025.392</v>
      </c>
      <c r="Y1830">
        <f>VLOOKUP(W1830&amp;"-"&amp;V1830,'Buscoords Workout'!$F:$G,2,0)</f>
        <v>9057</v>
      </c>
      <c r="Z1830">
        <f>VLOOKUP(X1830&amp;"-"&amp;V1830,'Buscoords Workout'!$F:$G,2,0)</f>
        <v>9058</v>
      </c>
      <c r="AA1830" t="b">
        <f>OR(ISNA(Y1830),ISNA(Z1830))</f>
        <v>0</v>
      </c>
    </row>
    <row r="1831" spans="1:27" x14ac:dyDescent="0.25">
      <c r="A1831">
        <v>809</v>
      </c>
      <c r="B1831" t="s">
        <v>24</v>
      </c>
      <c r="C1831" t="s">
        <v>47</v>
      </c>
      <c r="D1831" t="s">
        <v>48</v>
      </c>
      <c r="E1831">
        <v>11</v>
      </c>
      <c r="F1831" t="s">
        <v>37</v>
      </c>
      <c r="G1831">
        <v>100</v>
      </c>
      <c r="H1831" t="s">
        <v>27</v>
      </c>
      <c r="I1831" t="s">
        <v>38</v>
      </c>
      <c r="J1831" t="s">
        <v>39</v>
      </c>
      <c r="K1831" t="s">
        <v>30</v>
      </c>
      <c r="L1831" t="s">
        <v>31</v>
      </c>
      <c r="M1831">
        <v>3</v>
      </c>
      <c r="N1831" t="s">
        <v>40</v>
      </c>
      <c r="O1831" t="s">
        <v>41</v>
      </c>
      <c r="P1831">
        <v>47.092500000000001</v>
      </c>
      <c r="Q1831">
        <v>336399.46960000001</v>
      </c>
      <c r="R1831">
        <v>3062025.3911000001</v>
      </c>
      <c r="S1831">
        <v>336367.80856400001</v>
      </c>
      <c r="T1831">
        <v>3061990.5301799998</v>
      </c>
      <c r="U1831">
        <v>4.7093000000000003E-2</v>
      </c>
      <c r="V1831" t="str">
        <f>VLOOKUP(C1831,'Lines LookUp'!$B$1:$C$12,2,0)</f>
        <v>LUB</v>
      </c>
      <c r="W1831" t="str">
        <f>ROUNDUP(Q1831,3)&amp;"-"&amp;ROUNDUP(R1831,3)</f>
        <v>336399.47-3062025.392</v>
      </c>
      <c r="X1831" t="str">
        <f>ROUNDUP(S1831,3)&amp;"-"&amp;ROUNDUP(T1831,3)</f>
        <v>336367.809-3061990.531</v>
      </c>
      <c r="Y1831">
        <f>VLOOKUP(W1831&amp;"-"&amp;V1831,'Buscoords Workout'!$F:$G,2,0)</f>
        <v>9058</v>
      </c>
      <c r="Z1831">
        <f>VLOOKUP(X1831&amp;"-"&amp;V1831,'Buscoords Workout'!$F:$G,2,0)</f>
        <v>9528</v>
      </c>
      <c r="AA1831" t="b">
        <f>OR(ISNA(Y1831),ISNA(Z1831))</f>
        <v>0</v>
      </c>
    </row>
    <row r="1832" spans="1:27" x14ac:dyDescent="0.25">
      <c r="A1832">
        <v>810</v>
      </c>
      <c r="B1832" t="s">
        <v>24</v>
      </c>
      <c r="C1832" t="s">
        <v>47</v>
      </c>
      <c r="D1832" t="s">
        <v>48</v>
      </c>
      <c r="E1832">
        <v>11</v>
      </c>
      <c r="F1832" t="s">
        <v>37</v>
      </c>
      <c r="G1832">
        <v>100</v>
      </c>
      <c r="H1832" t="s">
        <v>27</v>
      </c>
      <c r="I1832" t="s">
        <v>38</v>
      </c>
      <c r="J1832" t="s">
        <v>39</v>
      </c>
      <c r="K1832" t="s">
        <v>30</v>
      </c>
      <c r="L1832" t="s">
        <v>31</v>
      </c>
      <c r="M1832">
        <v>3</v>
      </c>
      <c r="N1832" t="s">
        <v>40</v>
      </c>
      <c r="O1832" t="s">
        <v>41</v>
      </c>
      <c r="P1832">
        <v>27.6783</v>
      </c>
      <c r="Q1832">
        <v>336367.80856400001</v>
      </c>
      <c r="R1832">
        <v>3061990.5301799998</v>
      </c>
      <c r="S1832">
        <v>336349.2</v>
      </c>
      <c r="T1832">
        <v>3061970.0408999999</v>
      </c>
      <c r="U1832">
        <v>2.7678000000000001E-2</v>
      </c>
      <c r="V1832" t="str">
        <f>VLOOKUP(C1832,'Lines LookUp'!$B$1:$C$12,2,0)</f>
        <v>LUB</v>
      </c>
      <c r="W1832" t="str">
        <f>ROUNDUP(Q1832,3)&amp;"-"&amp;ROUNDUP(R1832,3)</f>
        <v>336367.809-3061990.531</v>
      </c>
      <c r="X1832" t="str">
        <f>ROUNDUP(S1832,3)&amp;"-"&amp;ROUNDUP(T1832,3)</f>
        <v>336349.2-3061970.041</v>
      </c>
      <c r="Y1832">
        <f>VLOOKUP(W1832&amp;"-"&amp;V1832,'Buscoords Workout'!$F:$G,2,0)</f>
        <v>9528</v>
      </c>
      <c r="Z1832">
        <f>VLOOKUP(X1832&amp;"-"&amp;V1832,'Buscoords Workout'!$F:$G,2,0)</f>
        <v>9059</v>
      </c>
      <c r="AA1832" t="b">
        <f>OR(ISNA(Y1832),ISNA(Z1832))</f>
        <v>0</v>
      </c>
    </row>
    <row r="1833" spans="1:27" x14ac:dyDescent="0.25">
      <c r="A1833">
        <v>811</v>
      </c>
      <c r="B1833" t="s">
        <v>24</v>
      </c>
      <c r="C1833" t="s">
        <v>47</v>
      </c>
      <c r="D1833" t="s">
        <v>48</v>
      </c>
      <c r="E1833">
        <v>11</v>
      </c>
      <c r="F1833" t="s">
        <v>37</v>
      </c>
      <c r="G1833">
        <v>100</v>
      </c>
      <c r="H1833" t="s">
        <v>27</v>
      </c>
      <c r="I1833" t="s">
        <v>38</v>
      </c>
      <c r="J1833" t="s">
        <v>39</v>
      </c>
      <c r="K1833" t="s">
        <v>30</v>
      </c>
      <c r="L1833" t="s">
        <v>31</v>
      </c>
      <c r="M1833">
        <v>3</v>
      </c>
      <c r="N1833" t="s">
        <v>40</v>
      </c>
      <c r="O1833" t="s">
        <v>41</v>
      </c>
      <c r="P1833">
        <v>39.180500000000002</v>
      </c>
      <c r="Q1833">
        <v>336349.2</v>
      </c>
      <c r="R1833">
        <v>3061970.0408999999</v>
      </c>
      <c r="S1833">
        <v>336324.14350000001</v>
      </c>
      <c r="T1833">
        <v>3061939.9197999998</v>
      </c>
      <c r="U1833">
        <v>3.918E-2</v>
      </c>
      <c r="V1833" t="str">
        <f>VLOOKUP(C1833,'Lines LookUp'!$B$1:$C$12,2,0)</f>
        <v>LUB</v>
      </c>
      <c r="W1833" t="str">
        <f>ROUNDUP(Q1833,3)&amp;"-"&amp;ROUNDUP(R1833,3)</f>
        <v>336349.2-3061970.041</v>
      </c>
      <c r="X1833" t="str">
        <f>ROUNDUP(S1833,3)&amp;"-"&amp;ROUNDUP(T1833,3)</f>
        <v>336324.144-3061939.92</v>
      </c>
      <c r="Y1833">
        <f>VLOOKUP(W1833&amp;"-"&amp;V1833,'Buscoords Workout'!$F:$G,2,0)</f>
        <v>9059</v>
      </c>
      <c r="Z1833">
        <f>VLOOKUP(X1833&amp;"-"&amp;V1833,'Buscoords Workout'!$F:$G,2,0)</f>
        <v>9060</v>
      </c>
      <c r="AA1833" t="b">
        <f>OR(ISNA(Y1833),ISNA(Z1833))</f>
        <v>0</v>
      </c>
    </row>
    <row r="1834" spans="1:27" x14ac:dyDescent="0.25">
      <c r="A1834">
        <v>812</v>
      </c>
      <c r="B1834" t="s">
        <v>24</v>
      </c>
      <c r="C1834" t="s">
        <v>47</v>
      </c>
      <c r="D1834" t="s">
        <v>48</v>
      </c>
      <c r="E1834">
        <v>11</v>
      </c>
      <c r="F1834" t="s">
        <v>37</v>
      </c>
      <c r="G1834">
        <v>100</v>
      </c>
      <c r="H1834" t="s">
        <v>27</v>
      </c>
      <c r="I1834" t="s">
        <v>38</v>
      </c>
      <c r="J1834" t="s">
        <v>39</v>
      </c>
      <c r="K1834" t="s">
        <v>30</v>
      </c>
      <c r="L1834" t="s">
        <v>31</v>
      </c>
      <c r="M1834">
        <v>3</v>
      </c>
      <c r="N1834" t="s">
        <v>40</v>
      </c>
      <c r="O1834" t="s">
        <v>41</v>
      </c>
      <c r="P1834">
        <v>15.6669</v>
      </c>
      <c r="Q1834">
        <v>336324.14350000001</v>
      </c>
      <c r="R1834">
        <v>3061939.9197999998</v>
      </c>
      <c r="S1834">
        <v>336314.12430000002</v>
      </c>
      <c r="T1834">
        <v>3061927.8753999998</v>
      </c>
      <c r="U1834">
        <v>1.5667E-2</v>
      </c>
      <c r="V1834" t="str">
        <f>VLOOKUP(C1834,'Lines LookUp'!$B$1:$C$12,2,0)</f>
        <v>LUB</v>
      </c>
      <c r="W1834" t="str">
        <f>ROUNDUP(Q1834,3)&amp;"-"&amp;ROUNDUP(R1834,3)</f>
        <v>336324.144-3061939.92</v>
      </c>
      <c r="X1834" t="str">
        <f>ROUNDUP(S1834,3)&amp;"-"&amp;ROUNDUP(T1834,3)</f>
        <v>336314.125-3061927.876</v>
      </c>
      <c r="Y1834">
        <f>VLOOKUP(W1834&amp;"-"&amp;V1834,'Buscoords Workout'!$F:$G,2,0)</f>
        <v>9060</v>
      </c>
      <c r="Z1834">
        <f>VLOOKUP(X1834&amp;"-"&amp;V1834,'Buscoords Workout'!$F:$G,2,0)</f>
        <v>9061</v>
      </c>
      <c r="AA1834" t="b">
        <f>OR(ISNA(Y1834),ISNA(Z1834))</f>
        <v>0</v>
      </c>
    </row>
    <row r="1835" spans="1:27" x14ac:dyDescent="0.25">
      <c r="A1835">
        <v>813</v>
      </c>
      <c r="B1835" t="s">
        <v>24</v>
      </c>
      <c r="C1835" t="s">
        <v>47</v>
      </c>
      <c r="D1835" t="s">
        <v>48</v>
      </c>
      <c r="E1835">
        <v>11</v>
      </c>
      <c r="F1835" t="s">
        <v>37</v>
      </c>
      <c r="G1835">
        <v>100</v>
      </c>
      <c r="H1835" t="s">
        <v>27</v>
      </c>
      <c r="I1835" t="s">
        <v>38</v>
      </c>
      <c r="J1835" t="s">
        <v>39</v>
      </c>
      <c r="K1835" t="s">
        <v>30</v>
      </c>
      <c r="L1835" t="s">
        <v>31</v>
      </c>
      <c r="M1835">
        <v>3</v>
      </c>
      <c r="N1835" t="s">
        <v>40</v>
      </c>
      <c r="O1835" t="s">
        <v>41</v>
      </c>
      <c r="P1835">
        <v>73.872799999999998</v>
      </c>
      <c r="Q1835">
        <v>336314.12430000002</v>
      </c>
      <c r="R1835">
        <v>3061927.8753999998</v>
      </c>
      <c r="S1835">
        <v>336256.54470000003</v>
      </c>
      <c r="T1835">
        <v>3061881.5959999999</v>
      </c>
      <c r="U1835">
        <v>7.3872999999999994E-2</v>
      </c>
      <c r="V1835" t="str">
        <f>VLOOKUP(C1835,'Lines LookUp'!$B$1:$C$12,2,0)</f>
        <v>LUB</v>
      </c>
      <c r="W1835" t="str">
        <f>ROUNDUP(Q1835,3)&amp;"-"&amp;ROUNDUP(R1835,3)</f>
        <v>336314.125-3061927.876</v>
      </c>
      <c r="X1835" t="str">
        <f>ROUNDUP(S1835,3)&amp;"-"&amp;ROUNDUP(T1835,3)</f>
        <v>336256.545-3061881.596</v>
      </c>
      <c r="Y1835">
        <f>VLOOKUP(W1835&amp;"-"&amp;V1835,'Buscoords Workout'!$F:$G,2,0)</f>
        <v>9061</v>
      </c>
      <c r="Z1835">
        <f>VLOOKUP(X1835&amp;"-"&amp;V1835,'Buscoords Workout'!$F:$G,2,0)</f>
        <v>9062</v>
      </c>
      <c r="AA1835" t="b">
        <f>OR(ISNA(Y1835),ISNA(Z1835))</f>
        <v>0</v>
      </c>
    </row>
    <row r="1836" spans="1:27" x14ac:dyDescent="0.25">
      <c r="A1836">
        <v>814</v>
      </c>
      <c r="B1836" t="s">
        <v>24</v>
      </c>
      <c r="C1836" t="s">
        <v>47</v>
      </c>
      <c r="D1836" t="s">
        <v>48</v>
      </c>
      <c r="E1836">
        <v>11</v>
      </c>
      <c r="F1836" t="s">
        <v>37</v>
      </c>
      <c r="G1836">
        <v>100</v>
      </c>
      <c r="H1836" t="s">
        <v>27</v>
      </c>
      <c r="I1836" t="s">
        <v>38</v>
      </c>
      <c r="J1836" t="s">
        <v>39</v>
      </c>
      <c r="K1836" t="s">
        <v>30</v>
      </c>
      <c r="L1836" t="s">
        <v>31</v>
      </c>
      <c r="M1836">
        <v>3</v>
      </c>
      <c r="N1836" t="s">
        <v>40</v>
      </c>
      <c r="O1836" t="s">
        <v>41</v>
      </c>
      <c r="P1836">
        <v>64.566800000000001</v>
      </c>
      <c r="Q1836">
        <v>336256.54470000003</v>
      </c>
      <c r="R1836">
        <v>3061881.5959999999</v>
      </c>
      <c r="S1836">
        <v>336199.685</v>
      </c>
      <c r="T1836">
        <v>3061851.0044</v>
      </c>
      <c r="U1836">
        <v>6.4566999999999999E-2</v>
      </c>
      <c r="V1836" t="str">
        <f>VLOOKUP(C1836,'Lines LookUp'!$B$1:$C$12,2,0)</f>
        <v>LUB</v>
      </c>
      <c r="W1836" t="str">
        <f>ROUNDUP(Q1836,3)&amp;"-"&amp;ROUNDUP(R1836,3)</f>
        <v>336256.545-3061881.596</v>
      </c>
      <c r="X1836" t="str">
        <f>ROUNDUP(S1836,3)&amp;"-"&amp;ROUNDUP(T1836,3)</f>
        <v>336199.685-3061851.005</v>
      </c>
      <c r="Y1836">
        <f>VLOOKUP(W1836&amp;"-"&amp;V1836,'Buscoords Workout'!$F:$G,2,0)</f>
        <v>9062</v>
      </c>
      <c r="Z1836">
        <f>VLOOKUP(X1836&amp;"-"&amp;V1836,'Buscoords Workout'!$F:$G,2,0)</f>
        <v>9063</v>
      </c>
      <c r="AA1836" t="b">
        <f>OR(ISNA(Y1836),ISNA(Z1836))</f>
        <v>0</v>
      </c>
    </row>
    <row r="1837" spans="1:27" x14ac:dyDescent="0.25">
      <c r="A1837">
        <v>815</v>
      </c>
      <c r="B1837" t="s">
        <v>24</v>
      </c>
      <c r="C1837" t="s">
        <v>47</v>
      </c>
      <c r="D1837" t="s">
        <v>48</v>
      </c>
      <c r="E1837">
        <v>11</v>
      </c>
      <c r="F1837" t="s">
        <v>37</v>
      </c>
      <c r="G1837">
        <v>100</v>
      </c>
      <c r="H1837" t="s">
        <v>27</v>
      </c>
      <c r="I1837" t="s">
        <v>38</v>
      </c>
      <c r="J1837" t="s">
        <v>39</v>
      </c>
      <c r="K1837" t="s">
        <v>30</v>
      </c>
      <c r="L1837" t="s">
        <v>31</v>
      </c>
      <c r="M1837">
        <v>3</v>
      </c>
      <c r="N1837" t="s">
        <v>40</v>
      </c>
      <c r="O1837" t="s">
        <v>41</v>
      </c>
      <c r="P1837">
        <v>0.49450499999999997</v>
      </c>
      <c r="Q1837">
        <v>336199.685</v>
      </c>
      <c r="R1837">
        <v>3061851.0044</v>
      </c>
      <c r="S1837">
        <v>336199.24952100002</v>
      </c>
      <c r="T1837">
        <v>3061850.7701099999</v>
      </c>
      <c r="U1837">
        <v>4.95E-4</v>
      </c>
      <c r="V1837" t="str">
        <f>VLOOKUP(C1837,'Lines LookUp'!$B$1:$C$12,2,0)</f>
        <v>LUB</v>
      </c>
      <c r="W1837" t="str">
        <f>ROUNDUP(Q1837,3)&amp;"-"&amp;ROUNDUP(R1837,3)</f>
        <v>336199.685-3061851.005</v>
      </c>
      <c r="X1837" t="str">
        <f>ROUNDUP(S1837,3)&amp;"-"&amp;ROUNDUP(T1837,3)</f>
        <v>336199.25-3061850.771</v>
      </c>
      <c r="Y1837">
        <f>VLOOKUP(W1837&amp;"-"&amp;V1837,'Buscoords Workout'!$F:$G,2,0)</f>
        <v>9063</v>
      </c>
      <c r="Z1837">
        <f>VLOOKUP(X1837&amp;"-"&amp;V1837,'Buscoords Workout'!$F:$G,2,0)</f>
        <v>9527</v>
      </c>
      <c r="AA1837" t="b">
        <f>OR(ISNA(Y1837),ISNA(Z1837))</f>
        <v>0</v>
      </c>
    </row>
    <row r="1838" spans="1:27" x14ac:dyDescent="0.25">
      <c r="A1838">
        <v>816</v>
      </c>
      <c r="B1838" t="s">
        <v>24</v>
      </c>
      <c r="C1838" t="s">
        <v>47</v>
      </c>
      <c r="D1838" t="s">
        <v>48</v>
      </c>
      <c r="E1838">
        <v>11</v>
      </c>
      <c r="F1838" t="s">
        <v>37</v>
      </c>
      <c r="G1838">
        <v>100</v>
      </c>
      <c r="H1838" t="s">
        <v>27</v>
      </c>
      <c r="I1838" t="s">
        <v>38</v>
      </c>
      <c r="J1838" t="s">
        <v>39</v>
      </c>
      <c r="K1838" t="s">
        <v>30</v>
      </c>
      <c r="L1838" t="s">
        <v>31</v>
      </c>
      <c r="M1838">
        <v>3</v>
      </c>
      <c r="N1838" t="s">
        <v>40</v>
      </c>
      <c r="O1838" t="s">
        <v>41</v>
      </c>
      <c r="P1838">
        <v>19.963799999999999</v>
      </c>
      <c r="Q1838">
        <v>336199.24952100002</v>
      </c>
      <c r="R1838">
        <v>3061850.7701099999</v>
      </c>
      <c r="S1838">
        <v>336181.66869999998</v>
      </c>
      <c r="T1838">
        <v>3061841.3114</v>
      </c>
      <c r="U1838">
        <v>1.9963999999999999E-2</v>
      </c>
      <c r="V1838" t="str">
        <f>VLOOKUP(C1838,'Lines LookUp'!$B$1:$C$12,2,0)</f>
        <v>LUB</v>
      </c>
      <c r="W1838" t="str">
        <f>ROUNDUP(Q1838,3)&amp;"-"&amp;ROUNDUP(R1838,3)</f>
        <v>336199.25-3061850.771</v>
      </c>
      <c r="X1838" t="str">
        <f>ROUNDUP(S1838,3)&amp;"-"&amp;ROUNDUP(T1838,3)</f>
        <v>336181.669-3061841.312</v>
      </c>
      <c r="Y1838">
        <f>VLOOKUP(W1838&amp;"-"&amp;V1838,'Buscoords Workout'!$F:$G,2,0)</f>
        <v>9527</v>
      </c>
      <c r="Z1838">
        <f>VLOOKUP(X1838&amp;"-"&amp;V1838,'Buscoords Workout'!$F:$G,2,0)</f>
        <v>9064</v>
      </c>
      <c r="AA1838" t="b">
        <f>OR(ISNA(Y1838),ISNA(Z1838))</f>
        <v>0</v>
      </c>
    </row>
    <row r="1839" spans="1:27" x14ac:dyDescent="0.25">
      <c r="A1839">
        <v>817</v>
      </c>
      <c r="B1839" t="s">
        <v>24</v>
      </c>
      <c r="C1839" t="s">
        <v>47</v>
      </c>
      <c r="D1839" t="s">
        <v>48</v>
      </c>
      <c r="E1839">
        <v>11</v>
      </c>
      <c r="F1839" t="s">
        <v>37</v>
      </c>
      <c r="G1839">
        <v>100</v>
      </c>
      <c r="H1839" t="s">
        <v>27</v>
      </c>
      <c r="I1839" t="s">
        <v>38</v>
      </c>
      <c r="J1839" t="s">
        <v>39</v>
      </c>
      <c r="K1839" t="s">
        <v>30</v>
      </c>
      <c r="L1839" t="s">
        <v>31</v>
      </c>
      <c r="M1839">
        <v>3</v>
      </c>
      <c r="N1839" t="s">
        <v>40</v>
      </c>
      <c r="O1839" t="s">
        <v>41</v>
      </c>
      <c r="P1839">
        <v>98.344300000000004</v>
      </c>
      <c r="Q1839">
        <v>336181.66869999998</v>
      </c>
      <c r="R1839">
        <v>3061841.3114</v>
      </c>
      <c r="S1839">
        <v>336092.30119999999</v>
      </c>
      <c r="T1839">
        <v>3061800.2620000001</v>
      </c>
      <c r="U1839">
        <v>9.8344000000000001E-2</v>
      </c>
      <c r="V1839" t="str">
        <f>VLOOKUP(C1839,'Lines LookUp'!$B$1:$C$12,2,0)</f>
        <v>LUB</v>
      </c>
      <c r="W1839" t="str">
        <f>ROUNDUP(Q1839,3)&amp;"-"&amp;ROUNDUP(R1839,3)</f>
        <v>336181.669-3061841.312</v>
      </c>
      <c r="X1839" t="str">
        <f>ROUNDUP(S1839,3)&amp;"-"&amp;ROUNDUP(T1839,3)</f>
        <v>336092.302-3061800.262</v>
      </c>
      <c r="Y1839">
        <f>VLOOKUP(W1839&amp;"-"&amp;V1839,'Buscoords Workout'!$F:$G,2,0)</f>
        <v>9064</v>
      </c>
      <c r="Z1839">
        <f>VLOOKUP(X1839&amp;"-"&amp;V1839,'Buscoords Workout'!$F:$G,2,0)</f>
        <v>9065</v>
      </c>
      <c r="AA1839" t="b">
        <f>OR(ISNA(Y1839),ISNA(Z1839))</f>
        <v>0</v>
      </c>
    </row>
    <row r="1840" spans="1:27" x14ac:dyDescent="0.25">
      <c r="A1840">
        <v>818</v>
      </c>
      <c r="B1840" t="s">
        <v>24</v>
      </c>
      <c r="C1840" t="s">
        <v>47</v>
      </c>
      <c r="D1840" t="s">
        <v>48</v>
      </c>
      <c r="E1840">
        <v>11</v>
      </c>
      <c r="F1840" t="s">
        <v>37</v>
      </c>
      <c r="G1840">
        <v>100</v>
      </c>
      <c r="H1840" t="s">
        <v>27</v>
      </c>
      <c r="I1840" t="s">
        <v>38</v>
      </c>
      <c r="J1840" t="s">
        <v>39</v>
      </c>
      <c r="K1840" t="s">
        <v>30</v>
      </c>
      <c r="L1840" t="s">
        <v>31</v>
      </c>
      <c r="M1840">
        <v>3</v>
      </c>
      <c r="N1840" t="s">
        <v>40</v>
      </c>
      <c r="O1840" t="s">
        <v>41</v>
      </c>
      <c r="P1840">
        <v>3.1554600000000002</v>
      </c>
      <c r="Q1840">
        <v>336092.30119999999</v>
      </c>
      <c r="R1840">
        <v>3061800.2620000001</v>
      </c>
      <c r="S1840">
        <v>336089.571604</v>
      </c>
      <c r="T1840">
        <v>3061798.6788900001</v>
      </c>
      <c r="U1840">
        <v>3.1549999999999998E-3</v>
      </c>
      <c r="V1840" t="str">
        <f>VLOOKUP(C1840,'Lines LookUp'!$B$1:$C$12,2,0)</f>
        <v>LUB</v>
      </c>
      <c r="W1840" t="str">
        <f>ROUNDUP(Q1840,3)&amp;"-"&amp;ROUNDUP(R1840,3)</f>
        <v>336092.302-3061800.262</v>
      </c>
      <c r="X1840" t="str">
        <f>ROUNDUP(S1840,3)&amp;"-"&amp;ROUNDUP(T1840,3)</f>
        <v>336089.572-3061798.679</v>
      </c>
      <c r="Y1840">
        <f>VLOOKUP(W1840&amp;"-"&amp;V1840,'Buscoords Workout'!$F:$G,2,0)</f>
        <v>9065</v>
      </c>
      <c r="Z1840">
        <f>VLOOKUP(X1840&amp;"-"&amp;V1840,'Buscoords Workout'!$F:$G,2,0)</f>
        <v>9526</v>
      </c>
      <c r="AA1840" t="b">
        <f>OR(ISNA(Y1840),ISNA(Z1840))</f>
        <v>0</v>
      </c>
    </row>
    <row r="1841" spans="1:27" x14ac:dyDescent="0.25">
      <c r="A1841">
        <v>819</v>
      </c>
      <c r="B1841" t="s">
        <v>24</v>
      </c>
      <c r="C1841" t="s">
        <v>47</v>
      </c>
      <c r="D1841" t="s">
        <v>48</v>
      </c>
      <c r="E1841">
        <v>11</v>
      </c>
      <c r="F1841" t="s">
        <v>37</v>
      </c>
      <c r="G1841">
        <v>100</v>
      </c>
      <c r="H1841" t="s">
        <v>27</v>
      </c>
      <c r="I1841" t="s">
        <v>38</v>
      </c>
      <c r="J1841" t="s">
        <v>39</v>
      </c>
      <c r="K1841" t="s">
        <v>30</v>
      </c>
      <c r="L1841" t="s">
        <v>31</v>
      </c>
      <c r="M1841">
        <v>3</v>
      </c>
      <c r="N1841" t="s">
        <v>40</v>
      </c>
      <c r="O1841" t="s">
        <v>41</v>
      </c>
      <c r="P1841">
        <v>2.1303100000000001</v>
      </c>
      <c r="Q1841">
        <v>336089.571604</v>
      </c>
      <c r="R1841">
        <v>3061798.6788900001</v>
      </c>
      <c r="S1841">
        <v>336087.72879999998</v>
      </c>
      <c r="T1841">
        <v>3061797.6101000002</v>
      </c>
      <c r="U1841">
        <v>2.1299999999999999E-3</v>
      </c>
      <c r="V1841" t="str">
        <f>VLOOKUP(C1841,'Lines LookUp'!$B$1:$C$12,2,0)</f>
        <v>LUB</v>
      </c>
      <c r="W1841" t="str">
        <f>ROUNDUP(Q1841,3)&amp;"-"&amp;ROUNDUP(R1841,3)</f>
        <v>336089.572-3061798.679</v>
      </c>
      <c r="X1841" t="str">
        <f>ROUNDUP(S1841,3)&amp;"-"&amp;ROUNDUP(T1841,3)</f>
        <v>336087.729-3061797.611</v>
      </c>
      <c r="Y1841">
        <f>VLOOKUP(W1841&amp;"-"&amp;V1841,'Buscoords Workout'!$F:$G,2,0)</f>
        <v>9526</v>
      </c>
      <c r="Z1841">
        <f>VLOOKUP(X1841&amp;"-"&amp;V1841,'Buscoords Workout'!$F:$G,2,0)</f>
        <v>9066</v>
      </c>
      <c r="AA1841" t="b">
        <f>OR(ISNA(Y1841),ISNA(Z1841))</f>
        <v>0</v>
      </c>
    </row>
    <row r="1842" spans="1:27" x14ac:dyDescent="0.25">
      <c r="A1842">
        <v>820</v>
      </c>
      <c r="B1842" t="s">
        <v>24</v>
      </c>
      <c r="C1842" t="s">
        <v>47</v>
      </c>
      <c r="D1842" t="s">
        <v>48</v>
      </c>
      <c r="E1842">
        <v>11</v>
      </c>
      <c r="F1842" t="s">
        <v>37</v>
      </c>
      <c r="G1842">
        <v>100</v>
      </c>
      <c r="H1842" t="s">
        <v>27</v>
      </c>
      <c r="I1842" t="s">
        <v>38</v>
      </c>
      <c r="J1842" t="s">
        <v>39</v>
      </c>
      <c r="K1842" t="s">
        <v>30</v>
      </c>
      <c r="L1842" t="s">
        <v>31</v>
      </c>
      <c r="M1842">
        <v>3</v>
      </c>
      <c r="N1842" t="s">
        <v>40</v>
      </c>
      <c r="O1842" t="s">
        <v>41</v>
      </c>
      <c r="P1842">
        <v>2.37914</v>
      </c>
      <c r="Q1842">
        <v>336087.72879999998</v>
      </c>
      <c r="R1842">
        <v>3061797.6101000002</v>
      </c>
      <c r="S1842">
        <v>336085.67073999997</v>
      </c>
      <c r="T1842">
        <v>3061796.4164999998</v>
      </c>
      <c r="U1842">
        <v>2.379E-3</v>
      </c>
      <c r="V1842" t="str">
        <f>VLOOKUP(C1842,'Lines LookUp'!$B$1:$C$12,2,0)</f>
        <v>LUB</v>
      </c>
      <c r="W1842" t="str">
        <f>ROUNDUP(Q1842,3)&amp;"-"&amp;ROUNDUP(R1842,3)</f>
        <v>336087.729-3061797.611</v>
      </c>
      <c r="X1842" t="str">
        <f>ROUNDUP(S1842,3)&amp;"-"&amp;ROUNDUP(T1842,3)</f>
        <v>336085.671-3061796.417</v>
      </c>
      <c r="Y1842">
        <f>VLOOKUP(W1842&amp;"-"&amp;V1842,'Buscoords Workout'!$F:$G,2,0)</f>
        <v>9066</v>
      </c>
      <c r="Z1842">
        <f>VLOOKUP(X1842&amp;"-"&amp;V1842,'Buscoords Workout'!$F:$G,2,0)</f>
        <v>9525</v>
      </c>
      <c r="AA1842" t="b">
        <f>OR(ISNA(Y1842),ISNA(Z1842))</f>
        <v>0</v>
      </c>
    </row>
    <row r="1843" spans="1:27" x14ac:dyDescent="0.25">
      <c r="A1843">
        <v>821</v>
      </c>
      <c r="B1843" t="s">
        <v>24</v>
      </c>
      <c r="C1843" t="s">
        <v>47</v>
      </c>
      <c r="D1843" t="s">
        <v>48</v>
      </c>
      <c r="E1843">
        <v>11</v>
      </c>
      <c r="F1843" t="s">
        <v>37</v>
      </c>
      <c r="G1843">
        <v>100</v>
      </c>
      <c r="H1843" t="s">
        <v>27</v>
      </c>
      <c r="I1843" t="s">
        <v>38</v>
      </c>
      <c r="J1843" t="s">
        <v>39</v>
      </c>
      <c r="K1843" t="s">
        <v>30</v>
      </c>
      <c r="L1843" t="s">
        <v>31</v>
      </c>
      <c r="M1843">
        <v>3</v>
      </c>
      <c r="N1843" t="s">
        <v>40</v>
      </c>
      <c r="O1843" t="s">
        <v>41</v>
      </c>
      <c r="P1843">
        <v>15.706899999999999</v>
      </c>
      <c r="Q1843">
        <v>335991.80579100002</v>
      </c>
      <c r="R1843">
        <v>3061741.9781800001</v>
      </c>
      <c r="S1843">
        <v>335978.21860000002</v>
      </c>
      <c r="T1843">
        <v>3061734.0981000001</v>
      </c>
      <c r="U1843">
        <v>1.5706999999999999E-2</v>
      </c>
      <c r="V1843" t="str">
        <f>VLOOKUP(C1843,'Lines LookUp'!$B$1:$C$12,2,0)</f>
        <v>LUB</v>
      </c>
      <c r="W1843" t="str">
        <f>ROUNDUP(Q1843,3)&amp;"-"&amp;ROUNDUP(R1843,3)</f>
        <v>335991.806-3061741.979</v>
      </c>
      <c r="X1843" t="str">
        <f>ROUNDUP(S1843,3)&amp;"-"&amp;ROUNDUP(T1843,3)</f>
        <v>335978.219-3061734.099</v>
      </c>
      <c r="Y1843">
        <f>VLOOKUP(W1843&amp;"-"&amp;V1843,'Buscoords Workout'!$F:$G,2,0)</f>
        <v>9524</v>
      </c>
      <c r="Z1843">
        <f>VLOOKUP(X1843&amp;"-"&amp;V1843,'Buscoords Workout'!$F:$G,2,0)</f>
        <v>9067</v>
      </c>
      <c r="AA1843" t="b">
        <f>OR(ISNA(Y1843),ISNA(Z1843))</f>
        <v>0</v>
      </c>
    </row>
    <row r="1844" spans="1:27" x14ac:dyDescent="0.25">
      <c r="A1844">
        <v>822</v>
      </c>
      <c r="B1844" t="s">
        <v>24</v>
      </c>
      <c r="C1844" t="s">
        <v>47</v>
      </c>
      <c r="D1844" t="s">
        <v>48</v>
      </c>
      <c r="E1844">
        <v>11</v>
      </c>
      <c r="F1844" t="s">
        <v>37</v>
      </c>
      <c r="G1844">
        <v>100</v>
      </c>
      <c r="H1844" t="s">
        <v>27</v>
      </c>
      <c r="I1844" t="s">
        <v>38</v>
      </c>
      <c r="J1844" t="s">
        <v>39</v>
      </c>
      <c r="K1844" t="s">
        <v>30</v>
      </c>
      <c r="L1844" t="s">
        <v>31</v>
      </c>
      <c r="M1844">
        <v>3</v>
      </c>
      <c r="N1844" t="s">
        <v>40</v>
      </c>
      <c r="O1844" t="s">
        <v>41</v>
      </c>
      <c r="P1844">
        <v>108.509</v>
      </c>
      <c r="Q1844">
        <v>336085.67073999997</v>
      </c>
      <c r="R1844">
        <v>3061796.4164999998</v>
      </c>
      <c r="S1844">
        <v>335991.80579100002</v>
      </c>
      <c r="T1844">
        <v>3061741.9781800001</v>
      </c>
      <c r="U1844">
        <v>0.10850899999999999</v>
      </c>
      <c r="V1844" t="str">
        <f>VLOOKUP(C1844,'Lines LookUp'!$B$1:$C$12,2,0)</f>
        <v>LUB</v>
      </c>
      <c r="W1844" t="str">
        <f>ROUNDUP(Q1844,3)&amp;"-"&amp;ROUNDUP(R1844,3)</f>
        <v>336085.671-3061796.417</v>
      </c>
      <c r="X1844" t="str">
        <f>ROUNDUP(S1844,3)&amp;"-"&amp;ROUNDUP(T1844,3)</f>
        <v>335991.806-3061741.979</v>
      </c>
      <c r="Y1844">
        <f>VLOOKUP(W1844&amp;"-"&amp;V1844,'Buscoords Workout'!$F:$G,2,0)</f>
        <v>9525</v>
      </c>
      <c r="Z1844">
        <f>VLOOKUP(X1844&amp;"-"&amp;V1844,'Buscoords Workout'!$F:$G,2,0)</f>
        <v>9524</v>
      </c>
      <c r="AA1844" t="b">
        <f>OR(ISNA(Y1844),ISNA(Z1844))</f>
        <v>0</v>
      </c>
    </row>
    <row r="1845" spans="1:27" x14ac:dyDescent="0.25">
      <c r="A1845">
        <v>823</v>
      </c>
      <c r="B1845" t="s">
        <v>24</v>
      </c>
      <c r="C1845" t="s">
        <v>47</v>
      </c>
      <c r="D1845" t="s">
        <v>48</v>
      </c>
      <c r="E1845">
        <v>11</v>
      </c>
      <c r="F1845" t="s">
        <v>37</v>
      </c>
      <c r="G1845">
        <v>100</v>
      </c>
      <c r="H1845" t="s">
        <v>27</v>
      </c>
      <c r="I1845" t="s">
        <v>38</v>
      </c>
      <c r="J1845" t="s">
        <v>39</v>
      </c>
      <c r="K1845" t="s">
        <v>30</v>
      </c>
      <c r="L1845" t="s">
        <v>31</v>
      </c>
      <c r="M1845">
        <v>3</v>
      </c>
      <c r="N1845" t="s">
        <v>40</v>
      </c>
      <c r="O1845" t="s">
        <v>41</v>
      </c>
      <c r="P1845">
        <v>86.602500000000006</v>
      </c>
      <c r="Q1845">
        <v>335978.21860000002</v>
      </c>
      <c r="R1845">
        <v>3061734.0981000001</v>
      </c>
      <c r="S1845">
        <v>335902.87657700002</v>
      </c>
      <c r="T1845">
        <v>3061691.3947700001</v>
      </c>
      <c r="U1845">
        <v>8.6602999999999999E-2</v>
      </c>
      <c r="V1845" t="str">
        <f>VLOOKUP(C1845,'Lines LookUp'!$B$1:$C$12,2,0)</f>
        <v>LUB</v>
      </c>
      <c r="W1845" t="str">
        <f>ROUNDUP(Q1845,3)&amp;"-"&amp;ROUNDUP(R1845,3)</f>
        <v>335978.219-3061734.099</v>
      </c>
      <c r="X1845" t="str">
        <f>ROUNDUP(S1845,3)&amp;"-"&amp;ROUNDUP(T1845,3)</f>
        <v>335902.877-3061691.395</v>
      </c>
      <c r="Y1845">
        <f>VLOOKUP(W1845&amp;"-"&amp;V1845,'Buscoords Workout'!$F:$G,2,0)</f>
        <v>9067</v>
      </c>
      <c r="Z1845">
        <f>VLOOKUP(X1845&amp;"-"&amp;V1845,'Buscoords Workout'!$F:$G,2,0)</f>
        <v>9523</v>
      </c>
      <c r="AA1845" t="b">
        <f>OR(ISNA(Y1845),ISNA(Z1845))</f>
        <v>0</v>
      </c>
    </row>
    <row r="1846" spans="1:27" x14ac:dyDescent="0.25">
      <c r="A1846">
        <v>824</v>
      </c>
      <c r="B1846" t="s">
        <v>24</v>
      </c>
      <c r="C1846" t="s">
        <v>47</v>
      </c>
      <c r="D1846" t="s">
        <v>48</v>
      </c>
      <c r="E1846">
        <v>11</v>
      </c>
      <c r="F1846" t="s">
        <v>37</v>
      </c>
      <c r="G1846">
        <v>100</v>
      </c>
      <c r="H1846" t="s">
        <v>27</v>
      </c>
      <c r="I1846" t="s">
        <v>38</v>
      </c>
      <c r="J1846" t="s">
        <v>39</v>
      </c>
      <c r="K1846" t="s">
        <v>30</v>
      </c>
      <c r="L1846" t="s">
        <v>31</v>
      </c>
      <c r="M1846">
        <v>3</v>
      </c>
      <c r="N1846" t="s">
        <v>40</v>
      </c>
      <c r="O1846" t="s">
        <v>41</v>
      </c>
      <c r="P1846">
        <v>0.76470800000000005</v>
      </c>
      <c r="Q1846">
        <v>335902.87657700002</v>
      </c>
      <c r="R1846">
        <v>3061691.3947700001</v>
      </c>
      <c r="S1846">
        <v>335902.21130000002</v>
      </c>
      <c r="T1846">
        <v>3061691.0177000002</v>
      </c>
      <c r="U1846">
        <v>7.6499999999999995E-4</v>
      </c>
      <c r="V1846" t="str">
        <f>VLOOKUP(C1846,'Lines LookUp'!$B$1:$C$12,2,0)</f>
        <v>LUB</v>
      </c>
      <c r="W1846" t="str">
        <f>ROUNDUP(Q1846,3)&amp;"-"&amp;ROUNDUP(R1846,3)</f>
        <v>335902.877-3061691.395</v>
      </c>
      <c r="X1846" t="str">
        <f>ROUNDUP(S1846,3)&amp;"-"&amp;ROUNDUP(T1846,3)</f>
        <v>335902.212-3061691.018</v>
      </c>
      <c r="Y1846">
        <f>VLOOKUP(W1846&amp;"-"&amp;V1846,'Buscoords Workout'!$F:$G,2,0)</f>
        <v>9523</v>
      </c>
      <c r="Z1846">
        <f>VLOOKUP(X1846&amp;"-"&amp;V1846,'Buscoords Workout'!$F:$G,2,0)</f>
        <v>9068</v>
      </c>
      <c r="AA1846" t="b">
        <f>OR(ISNA(Y1846),ISNA(Z1846))</f>
        <v>0</v>
      </c>
    </row>
    <row r="1847" spans="1:27" x14ac:dyDescent="0.25">
      <c r="A1847">
        <v>825</v>
      </c>
      <c r="B1847" t="s">
        <v>24</v>
      </c>
      <c r="C1847" t="s">
        <v>47</v>
      </c>
      <c r="D1847" t="s">
        <v>48</v>
      </c>
      <c r="E1847">
        <v>11</v>
      </c>
      <c r="F1847" t="s">
        <v>37</v>
      </c>
      <c r="G1847">
        <v>100</v>
      </c>
      <c r="H1847" t="s">
        <v>27</v>
      </c>
      <c r="I1847" t="s">
        <v>38</v>
      </c>
      <c r="J1847" t="s">
        <v>39</v>
      </c>
      <c r="K1847" t="s">
        <v>30</v>
      </c>
      <c r="L1847" t="s">
        <v>31</v>
      </c>
      <c r="M1847">
        <v>3</v>
      </c>
      <c r="N1847" t="s">
        <v>40</v>
      </c>
      <c r="O1847" t="s">
        <v>41</v>
      </c>
      <c r="P1847">
        <v>18.386299999999999</v>
      </c>
      <c r="Q1847">
        <v>335902.21130000002</v>
      </c>
      <c r="R1847">
        <v>3061691.0177000002</v>
      </c>
      <c r="S1847">
        <v>335886.21557599999</v>
      </c>
      <c r="T1847">
        <v>3061681.9515999998</v>
      </c>
      <c r="U1847">
        <v>1.8386E-2</v>
      </c>
      <c r="V1847" t="str">
        <f>VLOOKUP(C1847,'Lines LookUp'!$B$1:$C$12,2,0)</f>
        <v>LUB</v>
      </c>
      <c r="W1847" t="str">
        <f>ROUNDUP(Q1847,3)&amp;"-"&amp;ROUNDUP(R1847,3)</f>
        <v>335902.212-3061691.018</v>
      </c>
      <c r="X1847" t="str">
        <f>ROUNDUP(S1847,3)&amp;"-"&amp;ROUNDUP(T1847,3)</f>
        <v>335886.216-3061681.952</v>
      </c>
      <c r="Y1847">
        <f>VLOOKUP(W1847&amp;"-"&amp;V1847,'Buscoords Workout'!$F:$G,2,0)</f>
        <v>9068</v>
      </c>
      <c r="Z1847">
        <f>VLOOKUP(X1847&amp;"-"&amp;V1847,'Buscoords Workout'!$F:$G,2,0)</f>
        <v>9522</v>
      </c>
      <c r="AA1847" t="b">
        <f>OR(ISNA(Y1847),ISNA(Z1847))</f>
        <v>0</v>
      </c>
    </row>
    <row r="1848" spans="1:27" x14ac:dyDescent="0.25">
      <c r="A1848">
        <v>826</v>
      </c>
      <c r="B1848" t="s">
        <v>24</v>
      </c>
      <c r="C1848" t="s">
        <v>47</v>
      </c>
      <c r="D1848" t="s">
        <v>48</v>
      </c>
      <c r="E1848">
        <v>11</v>
      </c>
      <c r="F1848" t="s">
        <v>37</v>
      </c>
      <c r="G1848">
        <v>100</v>
      </c>
      <c r="H1848" t="s">
        <v>27</v>
      </c>
      <c r="I1848" t="s">
        <v>38</v>
      </c>
      <c r="J1848" t="s">
        <v>39</v>
      </c>
      <c r="K1848" t="s">
        <v>30</v>
      </c>
      <c r="L1848" t="s">
        <v>31</v>
      </c>
      <c r="M1848">
        <v>3</v>
      </c>
      <c r="N1848" t="s">
        <v>40</v>
      </c>
      <c r="O1848" t="s">
        <v>41</v>
      </c>
      <c r="P1848">
        <v>59.742800000000003</v>
      </c>
      <c r="Q1848">
        <v>335886.21557599999</v>
      </c>
      <c r="R1848">
        <v>3061681.9515999998</v>
      </c>
      <c r="S1848">
        <v>335834.24060000002</v>
      </c>
      <c r="T1848">
        <v>3061652.4931000001</v>
      </c>
      <c r="U1848">
        <v>5.9742999999999997E-2</v>
      </c>
      <c r="V1848" t="str">
        <f>VLOOKUP(C1848,'Lines LookUp'!$B$1:$C$12,2,0)</f>
        <v>LUB</v>
      </c>
      <c r="W1848" t="str">
        <f>ROUNDUP(Q1848,3)&amp;"-"&amp;ROUNDUP(R1848,3)</f>
        <v>335886.216-3061681.952</v>
      </c>
      <c r="X1848" t="str">
        <f>ROUNDUP(S1848,3)&amp;"-"&amp;ROUNDUP(T1848,3)</f>
        <v>335834.241-3061652.494</v>
      </c>
      <c r="Y1848">
        <f>VLOOKUP(W1848&amp;"-"&amp;V1848,'Buscoords Workout'!$F:$G,2,0)</f>
        <v>9522</v>
      </c>
      <c r="Z1848">
        <f>VLOOKUP(X1848&amp;"-"&amp;V1848,'Buscoords Workout'!$F:$G,2,0)</f>
        <v>9069</v>
      </c>
      <c r="AA1848" t="b">
        <f>OR(ISNA(Y1848),ISNA(Z1848))</f>
        <v>0</v>
      </c>
    </row>
    <row r="1849" spans="1:27" x14ac:dyDescent="0.25">
      <c r="A1849">
        <v>827</v>
      </c>
      <c r="B1849" t="s">
        <v>24</v>
      </c>
      <c r="C1849" t="s">
        <v>47</v>
      </c>
      <c r="D1849" t="s">
        <v>48</v>
      </c>
      <c r="E1849">
        <v>11</v>
      </c>
      <c r="F1849" t="s">
        <v>37</v>
      </c>
      <c r="G1849">
        <v>100</v>
      </c>
      <c r="H1849" t="s">
        <v>27</v>
      </c>
      <c r="I1849" t="s">
        <v>38</v>
      </c>
      <c r="J1849" t="s">
        <v>39</v>
      </c>
      <c r="K1849" t="s">
        <v>30</v>
      </c>
      <c r="L1849" t="s">
        <v>31</v>
      </c>
      <c r="M1849">
        <v>3</v>
      </c>
      <c r="N1849" t="s">
        <v>40</v>
      </c>
      <c r="O1849" t="s">
        <v>41</v>
      </c>
      <c r="P1849">
        <v>67.876599999999996</v>
      </c>
      <c r="Q1849">
        <v>335834.24060000002</v>
      </c>
      <c r="R1849">
        <v>3061652.4931000001</v>
      </c>
      <c r="S1849">
        <v>335776.674398</v>
      </c>
      <c r="T1849">
        <v>3061616.5296900002</v>
      </c>
      <c r="U1849">
        <v>6.7877000000000007E-2</v>
      </c>
      <c r="V1849" t="str">
        <f>VLOOKUP(C1849,'Lines LookUp'!$B$1:$C$12,2,0)</f>
        <v>LUB</v>
      </c>
      <c r="W1849" t="str">
        <f>ROUNDUP(Q1849,3)&amp;"-"&amp;ROUNDUP(R1849,3)</f>
        <v>335834.241-3061652.494</v>
      </c>
      <c r="X1849" t="str">
        <f>ROUNDUP(S1849,3)&amp;"-"&amp;ROUNDUP(T1849,3)</f>
        <v>335776.675-3061616.53</v>
      </c>
      <c r="Y1849">
        <f>VLOOKUP(W1849&amp;"-"&amp;V1849,'Buscoords Workout'!$F:$G,2,0)</f>
        <v>9069</v>
      </c>
      <c r="Z1849">
        <f>VLOOKUP(X1849&amp;"-"&amp;V1849,'Buscoords Workout'!$F:$G,2,0)</f>
        <v>9521</v>
      </c>
      <c r="AA1849" t="b">
        <f>OR(ISNA(Y1849),ISNA(Z1849))</f>
        <v>0</v>
      </c>
    </row>
    <row r="1850" spans="1:27" x14ac:dyDescent="0.25">
      <c r="A1850">
        <v>828</v>
      </c>
      <c r="B1850" t="s">
        <v>24</v>
      </c>
      <c r="C1850" t="s">
        <v>47</v>
      </c>
      <c r="D1850" t="s">
        <v>48</v>
      </c>
      <c r="E1850">
        <v>11</v>
      </c>
      <c r="F1850" t="s">
        <v>37</v>
      </c>
      <c r="G1850">
        <v>100</v>
      </c>
      <c r="H1850" t="s">
        <v>27</v>
      </c>
      <c r="I1850" t="s">
        <v>38</v>
      </c>
      <c r="J1850" t="s">
        <v>39</v>
      </c>
      <c r="K1850" t="s">
        <v>30</v>
      </c>
      <c r="L1850" t="s">
        <v>31</v>
      </c>
      <c r="M1850">
        <v>3</v>
      </c>
      <c r="N1850" t="s">
        <v>40</v>
      </c>
      <c r="O1850" t="s">
        <v>41</v>
      </c>
      <c r="P1850">
        <v>49.217399999999998</v>
      </c>
      <c r="Q1850">
        <v>335776.674398</v>
      </c>
      <c r="R1850">
        <v>3061616.5296900002</v>
      </c>
      <c r="S1850">
        <v>335734.93310000002</v>
      </c>
      <c r="T1850">
        <v>3061590.4526</v>
      </c>
      <c r="U1850">
        <v>4.9216999999999997E-2</v>
      </c>
      <c r="V1850" t="str">
        <f>VLOOKUP(C1850,'Lines LookUp'!$B$1:$C$12,2,0)</f>
        <v>LUB</v>
      </c>
      <c r="W1850" t="str">
        <f>ROUNDUP(Q1850,3)&amp;"-"&amp;ROUNDUP(R1850,3)</f>
        <v>335776.675-3061616.53</v>
      </c>
      <c r="X1850" t="str">
        <f>ROUNDUP(S1850,3)&amp;"-"&amp;ROUNDUP(T1850,3)</f>
        <v>335734.934-3061590.453</v>
      </c>
      <c r="Y1850">
        <f>VLOOKUP(W1850&amp;"-"&amp;V1850,'Buscoords Workout'!$F:$G,2,0)</f>
        <v>9521</v>
      </c>
      <c r="Z1850">
        <f>VLOOKUP(X1850&amp;"-"&amp;V1850,'Buscoords Workout'!$F:$G,2,0)</f>
        <v>9070</v>
      </c>
      <c r="AA1850" t="b">
        <f>OR(ISNA(Y1850),ISNA(Z1850))</f>
        <v>0</v>
      </c>
    </row>
    <row r="1851" spans="1:27" x14ac:dyDescent="0.25">
      <c r="A1851">
        <v>829</v>
      </c>
      <c r="B1851" t="s">
        <v>24</v>
      </c>
      <c r="C1851" t="s">
        <v>47</v>
      </c>
      <c r="D1851" t="s">
        <v>48</v>
      </c>
      <c r="E1851">
        <v>11</v>
      </c>
      <c r="F1851" t="s">
        <v>37</v>
      </c>
      <c r="G1851">
        <v>100</v>
      </c>
      <c r="H1851" t="s">
        <v>27</v>
      </c>
      <c r="I1851" t="s">
        <v>38</v>
      </c>
      <c r="J1851" t="s">
        <v>39</v>
      </c>
      <c r="K1851" t="s">
        <v>30</v>
      </c>
      <c r="L1851" t="s">
        <v>31</v>
      </c>
      <c r="M1851">
        <v>3</v>
      </c>
      <c r="N1851" t="s">
        <v>40</v>
      </c>
      <c r="O1851" t="s">
        <v>41</v>
      </c>
      <c r="P1851">
        <v>113.35</v>
      </c>
      <c r="Q1851">
        <v>335734.93310000002</v>
      </c>
      <c r="R1851">
        <v>3061590.4526</v>
      </c>
      <c r="S1851">
        <v>335635.69069999998</v>
      </c>
      <c r="T1851">
        <v>3061535.6886999998</v>
      </c>
      <c r="U1851">
        <v>0.11335000000000001</v>
      </c>
      <c r="V1851" t="str">
        <f>VLOOKUP(C1851,'Lines LookUp'!$B$1:$C$12,2,0)</f>
        <v>LUB</v>
      </c>
      <c r="W1851" t="str">
        <f>ROUNDUP(Q1851,3)&amp;"-"&amp;ROUNDUP(R1851,3)</f>
        <v>335734.934-3061590.453</v>
      </c>
      <c r="X1851" t="str">
        <f>ROUNDUP(S1851,3)&amp;"-"&amp;ROUNDUP(T1851,3)</f>
        <v>335635.691-3061535.689</v>
      </c>
      <c r="Y1851">
        <f>VLOOKUP(W1851&amp;"-"&amp;V1851,'Buscoords Workout'!$F:$G,2,0)</f>
        <v>9070</v>
      </c>
      <c r="Z1851">
        <f>VLOOKUP(X1851&amp;"-"&amp;V1851,'Buscoords Workout'!$F:$G,2,0)</f>
        <v>9071</v>
      </c>
      <c r="AA1851" t="b">
        <f>OR(ISNA(Y1851),ISNA(Z1851))</f>
        <v>0</v>
      </c>
    </row>
    <row r="1852" spans="1:27" x14ac:dyDescent="0.25">
      <c r="A1852">
        <v>830</v>
      </c>
      <c r="B1852" t="s">
        <v>24</v>
      </c>
      <c r="C1852" t="s">
        <v>47</v>
      </c>
      <c r="D1852" t="s">
        <v>48</v>
      </c>
      <c r="E1852">
        <v>11</v>
      </c>
      <c r="F1852" t="s">
        <v>37</v>
      </c>
      <c r="G1852">
        <v>100</v>
      </c>
      <c r="H1852" t="s">
        <v>27</v>
      </c>
      <c r="I1852" t="s">
        <v>38</v>
      </c>
      <c r="J1852" t="s">
        <v>39</v>
      </c>
      <c r="K1852" t="s">
        <v>30</v>
      </c>
      <c r="L1852" t="s">
        <v>31</v>
      </c>
      <c r="M1852">
        <v>3</v>
      </c>
      <c r="N1852" t="s">
        <v>40</v>
      </c>
      <c r="O1852" t="s">
        <v>41</v>
      </c>
      <c r="P1852">
        <v>4.4463600000000003</v>
      </c>
      <c r="Q1852">
        <v>335635.69069999998</v>
      </c>
      <c r="R1852">
        <v>3061535.6886999998</v>
      </c>
      <c r="S1852">
        <v>335631.797708</v>
      </c>
      <c r="T1852">
        <v>3061533.5405100002</v>
      </c>
      <c r="U1852">
        <v>4.4460000000000003E-3</v>
      </c>
      <c r="V1852" t="str">
        <f>VLOOKUP(C1852,'Lines LookUp'!$B$1:$C$12,2,0)</f>
        <v>LUB</v>
      </c>
      <c r="W1852" t="str">
        <f>ROUNDUP(Q1852,3)&amp;"-"&amp;ROUNDUP(R1852,3)</f>
        <v>335635.691-3061535.689</v>
      </c>
      <c r="X1852" t="str">
        <f>ROUNDUP(S1852,3)&amp;"-"&amp;ROUNDUP(T1852,3)</f>
        <v>335631.798-3061533.541</v>
      </c>
      <c r="Y1852">
        <f>VLOOKUP(W1852&amp;"-"&amp;V1852,'Buscoords Workout'!$F:$G,2,0)</f>
        <v>9071</v>
      </c>
      <c r="Z1852">
        <f>VLOOKUP(X1852&amp;"-"&amp;V1852,'Buscoords Workout'!$F:$G,2,0)</f>
        <v>9520</v>
      </c>
      <c r="AA1852" t="b">
        <f>OR(ISNA(Y1852),ISNA(Z1852))</f>
        <v>0</v>
      </c>
    </row>
    <row r="1853" spans="1:27" x14ac:dyDescent="0.25">
      <c r="A1853">
        <v>831</v>
      </c>
      <c r="B1853" t="s">
        <v>24</v>
      </c>
      <c r="C1853" t="s">
        <v>47</v>
      </c>
      <c r="D1853" t="s">
        <v>48</v>
      </c>
      <c r="E1853">
        <v>11</v>
      </c>
      <c r="F1853" t="s">
        <v>37</v>
      </c>
      <c r="G1853">
        <v>100</v>
      </c>
      <c r="H1853" t="s">
        <v>27</v>
      </c>
      <c r="I1853" t="s">
        <v>38</v>
      </c>
      <c r="J1853" t="s">
        <v>39</v>
      </c>
      <c r="K1853" t="s">
        <v>30</v>
      </c>
      <c r="L1853" t="s">
        <v>31</v>
      </c>
      <c r="M1853">
        <v>3</v>
      </c>
      <c r="N1853" t="s">
        <v>40</v>
      </c>
      <c r="O1853" t="s">
        <v>41</v>
      </c>
      <c r="P1853">
        <v>19.956800000000001</v>
      </c>
      <c r="Q1853">
        <v>335631.797708</v>
      </c>
      <c r="R1853">
        <v>3061533.5405100002</v>
      </c>
      <c r="S1853">
        <v>335614.32459999999</v>
      </c>
      <c r="T1853">
        <v>3061523.8986999998</v>
      </c>
      <c r="U1853">
        <v>1.9956999999999999E-2</v>
      </c>
      <c r="V1853" t="str">
        <f>VLOOKUP(C1853,'Lines LookUp'!$B$1:$C$12,2,0)</f>
        <v>LUB</v>
      </c>
      <c r="W1853" t="str">
        <f>ROUNDUP(Q1853,3)&amp;"-"&amp;ROUNDUP(R1853,3)</f>
        <v>335631.798-3061533.541</v>
      </c>
      <c r="X1853" t="str">
        <f>ROUNDUP(S1853,3)&amp;"-"&amp;ROUNDUP(T1853,3)</f>
        <v>335614.325-3061523.899</v>
      </c>
      <c r="Y1853">
        <f>VLOOKUP(W1853&amp;"-"&amp;V1853,'Buscoords Workout'!$F:$G,2,0)</f>
        <v>9520</v>
      </c>
      <c r="Z1853">
        <f>VLOOKUP(X1853&amp;"-"&amp;V1853,'Buscoords Workout'!$F:$G,2,0)</f>
        <v>9072</v>
      </c>
      <c r="AA1853" t="b">
        <f>OR(ISNA(Y1853),ISNA(Z1853))</f>
        <v>0</v>
      </c>
    </row>
    <row r="1854" spans="1:27" x14ac:dyDescent="0.25">
      <c r="A1854">
        <v>832</v>
      </c>
      <c r="B1854" t="s">
        <v>24</v>
      </c>
      <c r="C1854" t="s">
        <v>47</v>
      </c>
      <c r="D1854" t="s">
        <v>48</v>
      </c>
      <c r="E1854">
        <v>11</v>
      </c>
      <c r="F1854" t="s">
        <v>37</v>
      </c>
      <c r="G1854">
        <v>100</v>
      </c>
      <c r="H1854" t="s">
        <v>27</v>
      </c>
      <c r="I1854" t="s">
        <v>38</v>
      </c>
      <c r="J1854" t="s">
        <v>39</v>
      </c>
      <c r="K1854" t="s">
        <v>30</v>
      </c>
      <c r="L1854" t="s">
        <v>31</v>
      </c>
      <c r="M1854">
        <v>3</v>
      </c>
      <c r="N1854" t="s">
        <v>40</v>
      </c>
      <c r="O1854" t="s">
        <v>41</v>
      </c>
      <c r="P1854">
        <v>96.513300000000001</v>
      </c>
      <c r="Q1854">
        <v>335614.32459999999</v>
      </c>
      <c r="R1854">
        <v>3061523.8986999998</v>
      </c>
      <c r="S1854">
        <v>335538.69549999997</v>
      </c>
      <c r="T1854">
        <v>3061463.9399000001</v>
      </c>
      <c r="U1854">
        <v>9.6513000000000002E-2</v>
      </c>
      <c r="V1854" t="str">
        <f>VLOOKUP(C1854,'Lines LookUp'!$B$1:$C$12,2,0)</f>
        <v>LUB</v>
      </c>
      <c r="W1854" t="str">
        <f>ROUNDUP(Q1854,3)&amp;"-"&amp;ROUNDUP(R1854,3)</f>
        <v>335614.325-3061523.899</v>
      </c>
      <c r="X1854" t="str">
        <f>ROUNDUP(S1854,3)&amp;"-"&amp;ROUNDUP(T1854,3)</f>
        <v>335538.696-3061463.94</v>
      </c>
      <c r="Y1854">
        <f>VLOOKUP(W1854&amp;"-"&amp;V1854,'Buscoords Workout'!$F:$G,2,0)</f>
        <v>9072</v>
      </c>
      <c r="Z1854">
        <f>VLOOKUP(X1854&amp;"-"&amp;V1854,'Buscoords Workout'!$F:$G,2,0)</f>
        <v>9073</v>
      </c>
      <c r="AA1854" t="b">
        <f>OR(ISNA(Y1854),ISNA(Z1854))</f>
        <v>0</v>
      </c>
    </row>
    <row r="1855" spans="1:27" x14ac:dyDescent="0.25">
      <c r="A1855">
        <v>833</v>
      </c>
      <c r="B1855" t="s">
        <v>24</v>
      </c>
      <c r="C1855" t="s">
        <v>47</v>
      </c>
      <c r="D1855" t="s">
        <v>48</v>
      </c>
      <c r="E1855">
        <v>11</v>
      </c>
      <c r="F1855" t="s">
        <v>37</v>
      </c>
      <c r="G1855">
        <v>100</v>
      </c>
      <c r="H1855" t="s">
        <v>27</v>
      </c>
      <c r="I1855" t="s">
        <v>38</v>
      </c>
      <c r="J1855" t="s">
        <v>39</v>
      </c>
      <c r="K1855" t="s">
        <v>30</v>
      </c>
      <c r="L1855" t="s">
        <v>31</v>
      </c>
      <c r="M1855">
        <v>3</v>
      </c>
      <c r="N1855" t="s">
        <v>40</v>
      </c>
      <c r="O1855" t="s">
        <v>41</v>
      </c>
      <c r="P1855">
        <v>78.743499999999997</v>
      </c>
      <c r="Q1855">
        <v>335538.69549999997</v>
      </c>
      <c r="R1855">
        <v>3061463.9399000001</v>
      </c>
      <c r="S1855">
        <v>335488.63780000003</v>
      </c>
      <c r="T1855">
        <v>3061403.1553000002</v>
      </c>
      <c r="U1855">
        <v>7.8743999999999995E-2</v>
      </c>
      <c r="V1855" t="str">
        <f>VLOOKUP(C1855,'Lines LookUp'!$B$1:$C$12,2,0)</f>
        <v>LUB</v>
      </c>
      <c r="W1855" t="str">
        <f>ROUNDUP(Q1855,3)&amp;"-"&amp;ROUNDUP(R1855,3)</f>
        <v>335538.696-3061463.94</v>
      </c>
      <c r="X1855" t="str">
        <f>ROUNDUP(S1855,3)&amp;"-"&amp;ROUNDUP(T1855,3)</f>
        <v>335488.638-3061403.156</v>
      </c>
      <c r="Y1855">
        <f>VLOOKUP(W1855&amp;"-"&amp;V1855,'Buscoords Workout'!$F:$G,2,0)</f>
        <v>9073</v>
      </c>
      <c r="Z1855">
        <f>VLOOKUP(X1855&amp;"-"&amp;V1855,'Buscoords Workout'!$F:$G,2,0)</f>
        <v>9074</v>
      </c>
      <c r="AA1855" t="b">
        <f>OR(ISNA(Y1855),ISNA(Z1855))</f>
        <v>0</v>
      </c>
    </row>
    <row r="1856" spans="1:27" x14ac:dyDescent="0.25">
      <c r="A1856">
        <v>834</v>
      </c>
      <c r="B1856" t="s">
        <v>24</v>
      </c>
      <c r="C1856" t="s">
        <v>47</v>
      </c>
      <c r="D1856" t="s">
        <v>48</v>
      </c>
      <c r="E1856">
        <v>11</v>
      </c>
      <c r="F1856" t="s">
        <v>37</v>
      </c>
      <c r="G1856">
        <v>100</v>
      </c>
      <c r="H1856" t="s">
        <v>27</v>
      </c>
      <c r="I1856" t="s">
        <v>38</v>
      </c>
      <c r="J1856" t="s">
        <v>39</v>
      </c>
      <c r="K1856" t="s">
        <v>30</v>
      </c>
      <c r="L1856" t="s">
        <v>31</v>
      </c>
      <c r="M1856">
        <v>3</v>
      </c>
      <c r="N1856" t="s">
        <v>40</v>
      </c>
      <c r="O1856" t="s">
        <v>41</v>
      </c>
      <c r="P1856">
        <v>2.4680900000000001</v>
      </c>
      <c r="Q1856">
        <v>335488.63780000003</v>
      </c>
      <c r="R1856">
        <v>3061403.1553000002</v>
      </c>
      <c r="S1856">
        <v>335487.09142000001</v>
      </c>
      <c r="T1856">
        <v>3061401.23171</v>
      </c>
      <c r="U1856">
        <v>2.4680000000000001E-3</v>
      </c>
      <c r="V1856" t="str">
        <f>VLOOKUP(C1856,'Lines LookUp'!$B$1:$C$12,2,0)</f>
        <v>LUB</v>
      </c>
      <c r="W1856" t="str">
        <f>ROUNDUP(Q1856,3)&amp;"-"&amp;ROUNDUP(R1856,3)</f>
        <v>335488.638-3061403.156</v>
      </c>
      <c r="X1856" t="str">
        <f>ROUNDUP(S1856,3)&amp;"-"&amp;ROUNDUP(T1856,3)</f>
        <v>335487.092-3061401.232</v>
      </c>
      <c r="Y1856">
        <f>VLOOKUP(W1856&amp;"-"&amp;V1856,'Buscoords Workout'!$F:$G,2,0)</f>
        <v>9074</v>
      </c>
      <c r="Z1856">
        <f>VLOOKUP(X1856&amp;"-"&amp;V1856,'Buscoords Workout'!$F:$G,2,0)</f>
        <v>9519</v>
      </c>
      <c r="AA1856" t="b">
        <f>OR(ISNA(Y1856),ISNA(Z1856))</f>
        <v>0</v>
      </c>
    </row>
    <row r="1857" spans="1:27" x14ac:dyDescent="0.25">
      <c r="A1857">
        <v>835</v>
      </c>
      <c r="B1857" t="s">
        <v>24</v>
      </c>
      <c r="C1857" t="s">
        <v>47</v>
      </c>
      <c r="D1857" t="s">
        <v>48</v>
      </c>
      <c r="E1857">
        <v>11</v>
      </c>
      <c r="F1857" t="s">
        <v>37</v>
      </c>
      <c r="G1857">
        <v>100</v>
      </c>
      <c r="H1857" t="s">
        <v>27</v>
      </c>
      <c r="I1857" t="s">
        <v>38</v>
      </c>
      <c r="J1857" t="s">
        <v>39</v>
      </c>
      <c r="K1857" t="s">
        <v>30</v>
      </c>
      <c r="L1857" t="s">
        <v>31</v>
      </c>
      <c r="M1857">
        <v>3</v>
      </c>
      <c r="N1857" t="s">
        <v>40</v>
      </c>
      <c r="O1857" t="s">
        <v>41</v>
      </c>
      <c r="P1857">
        <v>0.52035699999999996</v>
      </c>
      <c r="Q1857">
        <v>335486.77752900001</v>
      </c>
      <c r="R1857">
        <v>3061400.8412600001</v>
      </c>
      <c r="S1857">
        <v>335486.45150000002</v>
      </c>
      <c r="T1857">
        <v>3061400.4356999998</v>
      </c>
      <c r="U1857">
        <v>5.1999999999999995E-4</v>
      </c>
      <c r="V1857" t="str">
        <f>VLOOKUP(C1857,'Lines LookUp'!$B$1:$C$12,2,0)</f>
        <v>LUB</v>
      </c>
      <c r="W1857" t="str">
        <f>ROUNDUP(Q1857,3)&amp;"-"&amp;ROUNDUP(R1857,3)</f>
        <v>335486.778-3061400.842</v>
      </c>
      <c r="X1857" t="str">
        <f>ROUNDUP(S1857,3)&amp;"-"&amp;ROUNDUP(T1857,3)</f>
        <v>335486.452-3061400.436</v>
      </c>
      <c r="Y1857">
        <f>VLOOKUP(W1857&amp;"-"&amp;V1857,'Buscoords Workout'!$F:$G,2,0)</f>
        <v>9518</v>
      </c>
      <c r="Z1857">
        <f>VLOOKUP(X1857&amp;"-"&amp;V1857,'Buscoords Workout'!$F:$G,2,0)</f>
        <v>9075</v>
      </c>
      <c r="AA1857" t="b">
        <f>OR(ISNA(Y1857),ISNA(Z1857))</f>
        <v>0</v>
      </c>
    </row>
    <row r="1858" spans="1:27" x14ac:dyDescent="0.25">
      <c r="A1858">
        <v>836</v>
      </c>
      <c r="B1858" t="s">
        <v>24</v>
      </c>
      <c r="C1858" t="s">
        <v>47</v>
      </c>
      <c r="D1858" t="s">
        <v>48</v>
      </c>
      <c r="E1858">
        <v>11</v>
      </c>
      <c r="F1858" t="s">
        <v>37</v>
      </c>
      <c r="G1858">
        <v>100</v>
      </c>
      <c r="H1858" t="s">
        <v>27</v>
      </c>
      <c r="I1858" t="s">
        <v>38</v>
      </c>
      <c r="J1858" t="s">
        <v>39</v>
      </c>
      <c r="K1858" t="s">
        <v>30</v>
      </c>
      <c r="L1858" t="s">
        <v>31</v>
      </c>
      <c r="M1858">
        <v>3</v>
      </c>
      <c r="N1858" t="s">
        <v>40</v>
      </c>
      <c r="O1858" t="s">
        <v>41</v>
      </c>
      <c r="P1858">
        <v>0.50098399999999998</v>
      </c>
      <c r="Q1858">
        <v>335487.09142000001</v>
      </c>
      <c r="R1858">
        <v>3061401.23171</v>
      </c>
      <c r="S1858">
        <v>335486.77752900001</v>
      </c>
      <c r="T1858">
        <v>3061400.8412600001</v>
      </c>
      <c r="U1858">
        <v>5.0100000000000003E-4</v>
      </c>
      <c r="V1858" t="str">
        <f>VLOOKUP(C1858,'Lines LookUp'!$B$1:$C$12,2,0)</f>
        <v>LUB</v>
      </c>
      <c r="W1858" t="str">
        <f>ROUNDUP(Q1858,3)&amp;"-"&amp;ROUNDUP(R1858,3)</f>
        <v>335487.092-3061401.232</v>
      </c>
      <c r="X1858" t="str">
        <f>ROUNDUP(S1858,3)&amp;"-"&amp;ROUNDUP(T1858,3)</f>
        <v>335486.778-3061400.842</v>
      </c>
      <c r="Y1858">
        <f>VLOOKUP(W1858&amp;"-"&amp;V1858,'Buscoords Workout'!$F:$G,2,0)</f>
        <v>9519</v>
      </c>
      <c r="Z1858">
        <f>VLOOKUP(X1858&amp;"-"&amp;V1858,'Buscoords Workout'!$F:$G,2,0)</f>
        <v>9518</v>
      </c>
      <c r="AA1858" t="b">
        <f>OR(ISNA(Y1858),ISNA(Z1858))</f>
        <v>0</v>
      </c>
    </row>
    <row r="1859" spans="1:27" x14ac:dyDescent="0.25">
      <c r="A1859">
        <v>837</v>
      </c>
      <c r="B1859" t="s">
        <v>24</v>
      </c>
      <c r="C1859" t="s">
        <v>47</v>
      </c>
      <c r="D1859" t="s">
        <v>48</v>
      </c>
      <c r="E1859">
        <v>11</v>
      </c>
      <c r="F1859" t="s">
        <v>37</v>
      </c>
      <c r="G1859">
        <v>100</v>
      </c>
      <c r="H1859" t="s">
        <v>27</v>
      </c>
      <c r="I1859" t="s">
        <v>38</v>
      </c>
      <c r="J1859" t="s">
        <v>39</v>
      </c>
      <c r="K1859" t="s">
        <v>30</v>
      </c>
      <c r="L1859" t="s">
        <v>31</v>
      </c>
      <c r="M1859">
        <v>3</v>
      </c>
      <c r="N1859" t="s">
        <v>40</v>
      </c>
      <c r="O1859" t="s">
        <v>41</v>
      </c>
      <c r="P1859">
        <v>9.3118999999999993E-2</v>
      </c>
      <c r="Q1859">
        <v>335486.45150000002</v>
      </c>
      <c r="R1859">
        <v>3061400.4356999998</v>
      </c>
      <c r="S1859">
        <v>335486.39315600001</v>
      </c>
      <c r="T1859">
        <v>3061400.3631199999</v>
      </c>
      <c r="U1859">
        <v>9.2999999999999997E-5</v>
      </c>
      <c r="V1859" t="str">
        <f>VLOOKUP(C1859,'Lines LookUp'!$B$1:$C$12,2,0)</f>
        <v>LUB</v>
      </c>
      <c r="W1859" t="str">
        <f>ROUNDUP(Q1859,3)&amp;"-"&amp;ROUNDUP(R1859,3)</f>
        <v>335486.452-3061400.436</v>
      </c>
      <c r="X1859" t="str">
        <f>ROUNDUP(S1859,3)&amp;"-"&amp;ROUNDUP(T1859,3)</f>
        <v>335486.394-3061400.364</v>
      </c>
      <c r="Y1859">
        <f>VLOOKUP(W1859&amp;"-"&amp;V1859,'Buscoords Workout'!$F:$G,2,0)</f>
        <v>9075</v>
      </c>
      <c r="Z1859">
        <f>VLOOKUP(X1859&amp;"-"&amp;V1859,'Buscoords Workout'!$F:$G,2,0)</f>
        <v>9517</v>
      </c>
      <c r="AA1859" t="b">
        <f>OR(ISNA(Y1859),ISNA(Z1859))</f>
        <v>0</v>
      </c>
    </row>
    <row r="1860" spans="1:27" x14ac:dyDescent="0.25">
      <c r="A1860">
        <v>838</v>
      </c>
      <c r="B1860" t="s">
        <v>24</v>
      </c>
      <c r="C1860" t="s">
        <v>47</v>
      </c>
      <c r="D1860" t="s">
        <v>48</v>
      </c>
      <c r="E1860">
        <v>11</v>
      </c>
      <c r="F1860" t="s">
        <v>37</v>
      </c>
      <c r="G1860">
        <v>100</v>
      </c>
      <c r="H1860" t="s">
        <v>27</v>
      </c>
      <c r="I1860" t="s">
        <v>38</v>
      </c>
      <c r="J1860" t="s">
        <v>39</v>
      </c>
      <c r="K1860" t="s">
        <v>30</v>
      </c>
      <c r="L1860" t="s">
        <v>31</v>
      </c>
      <c r="M1860">
        <v>3</v>
      </c>
      <c r="N1860" t="s">
        <v>40</v>
      </c>
      <c r="O1860" t="s">
        <v>41</v>
      </c>
      <c r="P1860">
        <v>1.62998</v>
      </c>
      <c r="Q1860">
        <v>335478.68506699998</v>
      </c>
      <c r="R1860">
        <v>3061390.7748799999</v>
      </c>
      <c r="S1860">
        <v>335477.66379999998</v>
      </c>
      <c r="T1860">
        <v>3061389.5044999998</v>
      </c>
      <c r="U1860">
        <v>1.6299999999999999E-3</v>
      </c>
      <c r="V1860" t="str">
        <f>VLOOKUP(C1860,'Lines LookUp'!$B$1:$C$12,2,0)</f>
        <v>LUB</v>
      </c>
      <c r="W1860" t="str">
        <f>ROUNDUP(Q1860,3)&amp;"-"&amp;ROUNDUP(R1860,3)</f>
        <v>335478.686-3061390.775</v>
      </c>
      <c r="X1860" t="str">
        <f>ROUNDUP(S1860,3)&amp;"-"&amp;ROUNDUP(T1860,3)</f>
        <v>335477.664-3061389.505</v>
      </c>
      <c r="Y1860">
        <f>VLOOKUP(W1860&amp;"-"&amp;V1860,'Buscoords Workout'!$F:$G,2,0)</f>
        <v>9516</v>
      </c>
      <c r="Z1860">
        <f>VLOOKUP(X1860&amp;"-"&amp;V1860,'Buscoords Workout'!$F:$G,2,0)</f>
        <v>9076</v>
      </c>
      <c r="AA1860" t="b">
        <f>OR(ISNA(Y1860),ISNA(Z1860))</f>
        <v>0</v>
      </c>
    </row>
    <row r="1861" spans="1:27" x14ac:dyDescent="0.25">
      <c r="A1861">
        <v>839</v>
      </c>
      <c r="B1861" t="s">
        <v>24</v>
      </c>
      <c r="C1861" t="s">
        <v>47</v>
      </c>
      <c r="D1861" t="s">
        <v>48</v>
      </c>
      <c r="E1861">
        <v>11</v>
      </c>
      <c r="F1861" t="s">
        <v>37</v>
      </c>
      <c r="G1861">
        <v>100</v>
      </c>
      <c r="H1861" t="s">
        <v>27</v>
      </c>
      <c r="I1861" t="s">
        <v>38</v>
      </c>
      <c r="J1861" t="s">
        <v>39</v>
      </c>
      <c r="K1861" t="s">
        <v>30</v>
      </c>
      <c r="L1861" t="s">
        <v>31</v>
      </c>
      <c r="M1861">
        <v>3</v>
      </c>
      <c r="N1861" t="s">
        <v>40</v>
      </c>
      <c r="O1861" t="s">
        <v>41</v>
      </c>
      <c r="P1861">
        <v>12.3024</v>
      </c>
      <c r="Q1861">
        <v>335486.39315600001</v>
      </c>
      <c r="R1861">
        <v>3061400.3631199999</v>
      </c>
      <c r="S1861">
        <v>335478.68506699998</v>
      </c>
      <c r="T1861">
        <v>3061390.7748799999</v>
      </c>
      <c r="U1861">
        <v>1.2302E-2</v>
      </c>
      <c r="V1861" t="str">
        <f>VLOOKUP(C1861,'Lines LookUp'!$B$1:$C$12,2,0)</f>
        <v>LUB</v>
      </c>
      <c r="W1861" t="str">
        <f>ROUNDUP(Q1861,3)&amp;"-"&amp;ROUNDUP(R1861,3)</f>
        <v>335486.394-3061400.364</v>
      </c>
      <c r="X1861" t="str">
        <f>ROUNDUP(S1861,3)&amp;"-"&amp;ROUNDUP(T1861,3)</f>
        <v>335478.686-3061390.775</v>
      </c>
      <c r="Y1861">
        <f>VLOOKUP(W1861&amp;"-"&amp;V1861,'Buscoords Workout'!$F:$G,2,0)</f>
        <v>9517</v>
      </c>
      <c r="Z1861">
        <f>VLOOKUP(X1861&amp;"-"&amp;V1861,'Buscoords Workout'!$F:$G,2,0)</f>
        <v>9516</v>
      </c>
      <c r="AA1861" t="b">
        <f>OR(ISNA(Y1861),ISNA(Z1861))</f>
        <v>0</v>
      </c>
    </row>
    <row r="1862" spans="1:27" x14ac:dyDescent="0.25">
      <c r="A1862">
        <v>840</v>
      </c>
      <c r="B1862" t="s">
        <v>24</v>
      </c>
      <c r="C1862" t="s">
        <v>47</v>
      </c>
      <c r="D1862" t="s">
        <v>48</v>
      </c>
      <c r="E1862">
        <v>11</v>
      </c>
      <c r="F1862" t="s">
        <v>37</v>
      </c>
      <c r="G1862">
        <v>100</v>
      </c>
      <c r="H1862" t="s">
        <v>27</v>
      </c>
      <c r="I1862" t="s">
        <v>38</v>
      </c>
      <c r="J1862" t="s">
        <v>39</v>
      </c>
      <c r="K1862" t="s">
        <v>30</v>
      </c>
      <c r="L1862" t="s">
        <v>31</v>
      </c>
      <c r="M1862">
        <v>3</v>
      </c>
      <c r="N1862" t="s">
        <v>40</v>
      </c>
      <c r="O1862" t="s">
        <v>41</v>
      </c>
      <c r="P1862">
        <v>59.277799999999999</v>
      </c>
      <c r="Q1862">
        <v>335477.66379999998</v>
      </c>
      <c r="R1862">
        <v>3061389.5044999998</v>
      </c>
      <c r="S1862">
        <v>335440.52309999999</v>
      </c>
      <c r="T1862">
        <v>3061343.3045999999</v>
      </c>
      <c r="U1862">
        <v>5.9277999999999997E-2</v>
      </c>
      <c r="V1862" t="str">
        <f>VLOOKUP(C1862,'Lines LookUp'!$B$1:$C$12,2,0)</f>
        <v>LUB</v>
      </c>
      <c r="W1862" t="str">
        <f>ROUNDUP(Q1862,3)&amp;"-"&amp;ROUNDUP(R1862,3)</f>
        <v>335477.664-3061389.505</v>
      </c>
      <c r="X1862" t="str">
        <f>ROUNDUP(S1862,3)&amp;"-"&amp;ROUNDUP(T1862,3)</f>
        <v>335440.524-3061343.305</v>
      </c>
      <c r="Y1862">
        <f>VLOOKUP(W1862&amp;"-"&amp;V1862,'Buscoords Workout'!$F:$G,2,0)</f>
        <v>9076</v>
      </c>
      <c r="Z1862">
        <f>VLOOKUP(X1862&amp;"-"&amp;V1862,'Buscoords Workout'!$F:$G,2,0)</f>
        <v>9077</v>
      </c>
      <c r="AA1862" t="b">
        <f>OR(ISNA(Y1862),ISNA(Z1862))</f>
        <v>0</v>
      </c>
    </row>
    <row r="1863" spans="1:27" x14ac:dyDescent="0.25">
      <c r="A1863">
        <v>841</v>
      </c>
      <c r="B1863" t="s">
        <v>24</v>
      </c>
      <c r="C1863" t="s">
        <v>47</v>
      </c>
      <c r="D1863" t="s">
        <v>48</v>
      </c>
      <c r="E1863">
        <v>11</v>
      </c>
      <c r="F1863" t="s">
        <v>37</v>
      </c>
      <c r="G1863">
        <v>100</v>
      </c>
      <c r="H1863" t="s">
        <v>27</v>
      </c>
      <c r="I1863" t="s">
        <v>38</v>
      </c>
      <c r="J1863" t="s">
        <v>39</v>
      </c>
      <c r="K1863" t="s">
        <v>30</v>
      </c>
      <c r="L1863" t="s">
        <v>31</v>
      </c>
      <c r="M1863">
        <v>3</v>
      </c>
      <c r="N1863" t="s">
        <v>40</v>
      </c>
      <c r="O1863" t="s">
        <v>41</v>
      </c>
      <c r="P1863">
        <v>1.18981</v>
      </c>
      <c r="Q1863">
        <v>335440.52309999999</v>
      </c>
      <c r="R1863">
        <v>3061343.3045999999</v>
      </c>
      <c r="S1863">
        <v>335439.81040000002</v>
      </c>
      <c r="T1863">
        <v>3061342.3518699999</v>
      </c>
      <c r="U1863">
        <v>1.1900000000000001E-3</v>
      </c>
      <c r="V1863" t="str">
        <f>VLOOKUP(C1863,'Lines LookUp'!$B$1:$C$12,2,0)</f>
        <v>LUB</v>
      </c>
      <c r="W1863" t="str">
        <f>ROUNDUP(Q1863,3)&amp;"-"&amp;ROUNDUP(R1863,3)</f>
        <v>335440.524-3061343.305</v>
      </c>
      <c r="X1863" t="str">
        <f>ROUNDUP(S1863,3)&amp;"-"&amp;ROUNDUP(T1863,3)</f>
        <v>335439.811-3061342.352</v>
      </c>
      <c r="Y1863">
        <f>VLOOKUP(W1863&amp;"-"&amp;V1863,'Buscoords Workout'!$F:$G,2,0)</f>
        <v>9077</v>
      </c>
      <c r="Z1863">
        <f>VLOOKUP(X1863&amp;"-"&amp;V1863,'Buscoords Workout'!$F:$G,2,0)</f>
        <v>9515</v>
      </c>
      <c r="AA1863" t="b">
        <f>OR(ISNA(Y1863),ISNA(Z1863))</f>
        <v>0</v>
      </c>
    </row>
    <row r="1864" spans="1:27" x14ac:dyDescent="0.25">
      <c r="A1864">
        <v>842</v>
      </c>
      <c r="B1864" t="s">
        <v>24</v>
      </c>
      <c r="C1864" t="s">
        <v>47</v>
      </c>
      <c r="D1864" t="s">
        <v>48</v>
      </c>
      <c r="E1864">
        <v>11</v>
      </c>
      <c r="F1864" t="s">
        <v>37</v>
      </c>
      <c r="G1864">
        <v>100</v>
      </c>
      <c r="H1864" t="s">
        <v>27</v>
      </c>
      <c r="I1864" t="s">
        <v>38</v>
      </c>
      <c r="J1864" t="s">
        <v>39</v>
      </c>
      <c r="K1864" t="s">
        <v>30</v>
      </c>
      <c r="L1864" t="s">
        <v>31</v>
      </c>
      <c r="M1864">
        <v>3</v>
      </c>
      <c r="N1864" t="s">
        <v>40</v>
      </c>
      <c r="O1864" t="s">
        <v>41</v>
      </c>
      <c r="P1864">
        <v>28.467199999999998</v>
      </c>
      <c r="Q1864">
        <v>335387.52199199999</v>
      </c>
      <c r="R1864">
        <v>3061272.4532400002</v>
      </c>
      <c r="S1864">
        <v>335370.46999999997</v>
      </c>
      <c r="T1864">
        <v>3061249.6582999998</v>
      </c>
      <c r="U1864">
        <v>2.8466999999999999E-2</v>
      </c>
      <c r="V1864" t="str">
        <f>VLOOKUP(C1864,'Lines LookUp'!$B$1:$C$12,2,0)</f>
        <v>LUB</v>
      </c>
      <c r="W1864" t="str">
        <f>ROUNDUP(Q1864,3)&amp;"-"&amp;ROUNDUP(R1864,3)</f>
        <v>335387.522-3061272.454</v>
      </c>
      <c r="X1864" t="str">
        <f>ROUNDUP(S1864,3)&amp;"-"&amp;ROUNDUP(T1864,3)</f>
        <v>335370.47-3061249.659</v>
      </c>
      <c r="Y1864">
        <f>VLOOKUP(W1864&amp;"-"&amp;V1864,'Buscoords Workout'!$F:$G,2,0)</f>
        <v>9514</v>
      </c>
      <c r="Z1864">
        <f>VLOOKUP(X1864&amp;"-"&amp;V1864,'Buscoords Workout'!$F:$G,2,0)</f>
        <v>9078</v>
      </c>
      <c r="AA1864" t="b">
        <f>OR(ISNA(Y1864),ISNA(Z1864))</f>
        <v>0</v>
      </c>
    </row>
    <row r="1865" spans="1:27" x14ac:dyDescent="0.25">
      <c r="A1865">
        <v>843</v>
      </c>
      <c r="B1865" t="s">
        <v>24</v>
      </c>
      <c r="C1865" t="s">
        <v>47</v>
      </c>
      <c r="D1865" t="s">
        <v>48</v>
      </c>
      <c r="E1865">
        <v>11</v>
      </c>
      <c r="F1865" t="s">
        <v>37</v>
      </c>
      <c r="G1865">
        <v>100</v>
      </c>
      <c r="H1865" t="s">
        <v>27</v>
      </c>
      <c r="I1865" t="s">
        <v>38</v>
      </c>
      <c r="J1865" t="s">
        <v>39</v>
      </c>
      <c r="K1865" t="s">
        <v>30</v>
      </c>
      <c r="L1865" t="s">
        <v>31</v>
      </c>
      <c r="M1865">
        <v>3</v>
      </c>
      <c r="N1865" t="s">
        <v>40</v>
      </c>
      <c r="O1865" t="s">
        <v>41</v>
      </c>
      <c r="P1865">
        <v>87.292000000000002</v>
      </c>
      <c r="Q1865">
        <v>335439.81040000002</v>
      </c>
      <c r="R1865">
        <v>3061342.3518699999</v>
      </c>
      <c r="S1865">
        <v>335387.52199199999</v>
      </c>
      <c r="T1865">
        <v>3061272.4532400002</v>
      </c>
      <c r="U1865">
        <v>8.7291999999999995E-2</v>
      </c>
      <c r="V1865" t="str">
        <f>VLOOKUP(C1865,'Lines LookUp'!$B$1:$C$12,2,0)</f>
        <v>LUB</v>
      </c>
      <c r="W1865" t="str">
        <f>ROUNDUP(Q1865,3)&amp;"-"&amp;ROUNDUP(R1865,3)</f>
        <v>335439.811-3061342.352</v>
      </c>
      <c r="X1865" t="str">
        <f>ROUNDUP(S1865,3)&amp;"-"&amp;ROUNDUP(T1865,3)</f>
        <v>335387.522-3061272.454</v>
      </c>
      <c r="Y1865">
        <f>VLOOKUP(W1865&amp;"-"&amp;V1865,'Buscoords Workout'!$F:$G,2,0)</f>
        <v>9515</v>
      </c>
      <c r="Z1865">
        <f>VLOOKUP(X1865&amp;"-"&amp;V1865,'Buscoords Workout'!$F:$G,2,0)</f>
        <v>9514</v>
      </c>
      <c r="AA1865" t="b">
        <f>OR(ISNA(Y1865),ISNA(Z1865))</f>
        <v>0</v>
      </c>
    </row>
    <row r="1866" spans="1:27" x14ac:dyDescent="0.25">
      <c r="A1866">
        <v>844</v>
      </c>
      <c r="B1866" t="s">
        <v>24</v>
      </c>
      <c r="C1866" t="s">
        <v>47</v>
      </c>
      <c r="D1866" t="s">
        <v>48</v>
      </c>
      <c r="E1866">
        <v>11</v>
      </c>
      <c r="F1866" t="s">
        <v>37</v>
      </c>
      <c r="G1866">
        <v>100</v>
      </c>
      <c r="H1866" t="s">
        <v>27</v>
      </c>
      <c r="I1866" t="s">
        <v>38</v>
      </c>
      <c r="J1866" t="s">
        <v>39</v>
      </c>
      <c r="K1866" t="s">
        <v>30</v>
      </c>
      <c r="L1866" t="s">
        <v>31</v>
      </c>
      <c r="M1866">
        <v>3</v>
      </c>
      <c r="N1866" t="s">
        <v>40</v>
      </c>
      <c r="O1866" t="s">
        <v>41</v>
      </c>
      <c r="P1866">
        <v>65.614500000000007</v>
      </c>
      <c r="Q1866">
        <v>335370.46999999997</v>
      </c>
      <c r="R1866">
        <v>3061249.6582999998</v>
      </c>
      <c r="S1866">
        <v>335330.82391600002</v>
      </c>
      <c r="T1866">
        <v>3061197.3758899998</v>
      </c>
      <c r="U1866">
        <v>6.5614000000000006E-2</v>
      </c>
      <c r="V1866" t="str">
        <f>VLOOKUP(C1866,'Lines LookUp'!$B$1:$C$12,2,0)</f>
        <v>LUB</v>
      </c>
      <c r="W1866" t="str">
        <f>ROUNDUP(Q1866,3)&amp;"-"&amp;ROUNDUP(R1866,3)</f>
        <v>335370.47-3061249.659</v>
      </c>
      <c r="X1866" t="str">
        <f>ROUNDUP(S1866,3)&amp;"-"&amp;ROUNDUP(T1866,3)</f>
        <v>335330.824-3061197.376</v>
      </c>
      <c r="Y1866">
        <f>VLOOKUP(W1866&amp;"-"&amp;V1866,'Buscoords Workout'!$F:$G,2,0)</f>
        <v>9078</v>
      </c>
      <c r="Z1866">
        <f>VLOOKUP(X1866&amp;"-"&amp;V1866,'Buscoords Workout'!$F:$G,2,0)</f>
        <v>9513</v>
      </c>
      <c r="AA1866" t="b">
        <f>OR(ISNA(Y1866),ISNA(Z1866))</f>
        <v>0</v>
      </c>
    </row>
    <row r="1867" spans="1:27" x14ac:dyDescent="0.25">
      <c r="A1867">
        <v>845</v>
      </c>
      <c r="B1867" t="s">
        <v>24</v>
      </c>
      <c r="C1867" t="s">
        <v>47</v>
      </c>
      <c r="D1867" t="s">
        <v>48</v>
      </c>
      <c r="E1867">
        <v>11</v>
      </c>
      <c r="F1867" t="s">
        <v>37</v>
      </c>
      <c r="G1867">
        <v>100</v>
      </c>
      <c r="H1867" t="s">
        <v>27</v>
      </c>
      <c r="I1867" t="s">
        <v>38</v>
      </c>
      <c r="J1867" t="s">
        <v>39</v>
      </c>
      <c r="K1867" t="s">
        <v>30</v>
      </c>
      <c r="L1867" t="s">
        <v>31</v>
      </c>
      <c r="M1867">
        <v>3</v>
      </c>
      <c r="N1867" t="s">
        <v>40</v>
      </c>
      <c r="O1867" t="s">
        <v>41</v>
      </c>
      <c r="P1867">
        <v>23.860600000000002</v>
      </c>
      <c r="Q1867">
        <v>335330.82391600002</v>
      </c>
      <c r="R1867">
        <v>3061197.3758899998</v>
      </c>
      <c r="S1867">
        <v>335316.40669999999</v>
      </c>
      <c r="T1867">
        <v>3061178.3635</v>
      </c>
      <c r="U1867">
        <v>2.3861E-2</v>
      </c>
      <c r="V1867" t="str">
        <f>VLOOKUP(C1867,'Lines LookUp'!$B$1:$C$12,2,0)</f>
        <v>LUB</v>
      </c>
      <c r="W1867" t="str">
        <f>ROUNDUP(Q1867,3)&amp;"-"&amp;ROUNDUP(R1867,3)</f>
        <v>335330.824-3061197.376</v>
      </c>
      <c r="X1867" t="str">
        <f>ROUNDUP(S1867,3)&amp;"-"&amp;ROUNDUP(T1867,3)</f>
        <v>335316.407-3061178.364</v>
      </c>
      <c r="Y1867">
        <f>VLOOKUP(W1867&amp;"-"&amp;V1867,'Buscoords Workout'!$F:$G,2,0)</f>
        <v>9513</v>
      </c>
      <c r="Z1867">
        <f>VLOOKUP(X1867&amp;"-"&amp;V1867,'Buscoords Workout'!$F:$G,2,0)</f>
        <v>9079</v>
      </c>
      <c r="AA1867" t="b">
        <f>OR(ISNA(Y1867),ISNA(Z1867))</f>
        <v>0</v>
      </c>
    </row>
    <row r="1868" spans="1:27" x14ac:dyDescent="0.25">
      <c r="A1868">
        <v>846</v>
      </c>
      <c r="B1868" t="s">
        <v>24</v>
      </c>
      <c r="C1868" t="s">
        <v>47</v>
      </c>
      <c r="D1868" t="s">
        <v>48</v>
      </c>
      <c r="E1868">
        <v>11</v>
      </c>
      <c r="F1868" t="s">
        <v>37</v>
      </c>
      <c r="G1868">
        <v>100</v>
      </c>
      <c r="H1868" t="s">
        <v>27</v>
      </c>
      <c r="I1868" t="s">
        <v>38</v>
      </c>
      <c r="J1868" t="s">
        <v>39</v>
      </c>
      <c r="K1868" t="s">
        <v>30</v>
      </c>
      <c r="L1868" t="s">
        <v>31</v>
      </c>
      <c r="M1868">
        <v>3</v>
      </c>
      <c r="N1868" t="s">
        <v>40</v>
      </c>
      <c r="O1868" t="s">
        <v>41</v>
      </c>
      <c r="P1868">
        <v>32.606299999999997</v>
      </c>
      <c r="Q1868">
        <v>335316.40669999999</v>
      </c>
      <c r="R1868">
        <v>3061178.3635</v>
      </c>
      <c r="S1868">
        <v>335297.46789999999</v>
      </c>
      <c r="T1868">
        <v>3061151.8212000001</v>
      </c>
      <c r="U1868">
        <v>3.2606000000000003E-2</v>
      </c>
      <c r="V1868" t="str">
        <f>VLOOKUP(C1868,'Lines LookUp'!$B$1:$C$12,2,0)</f>
        <v>LUB</v>
      </c>
      <c r="W1868" t="str">
        <f>ROUNDUP(Q1868,3)&amp;"-"&amp;ROUNDUP(R1868,3)</f>
        <v>335316.407-3061178.364</v>
      </c>
      <c r="X1868" t="str">
        <f>ROUNDUP(S1868,3)&amp;"-"&amp;ROUNDUP(T1868,3)</f>
        <v>335297.468-3061151.822</v>
      </c>
      <c r="Y1868">
        <f>VLOOKUP(W1868&amp;"-"&amp;V1868,'Buscoords Workout'!$F:$G,2,0)</f>
        <v>9079</v>
      </c>
      <c r="Z1868">
        <f>VLOOKUP(X1868&amp;"-"&amp;V1868,'Buscoords Workout'!$F:$G,2,0)</f>
        <v>9080</v>
      </c>
      <c r="AA1868" t="b">
        <f>OR(ISNA(Y1868),ISNA(Z1868))</f>
        <v>0</v>
      </c>
    </row>
    <row r="1869" spans="1:27" x14ac:dyDescent="0.25">
      <c r="A1869">
        <v>847</v>
      </c>
      <c r="B1869" t="s">
        <v>24</v>
      </c>
      <c r="C1869" t="s">
        <v>47</v>
      </c>
      <c r="D1869" t="s">
        <v>48</v>
      </c>
      <c r="E1869">
        <v>11</v>
      </c>
      <c r="F1869" t="s">
        <v>37</v>
      </c>
      <c r="G1869">
        <v>100</v>
      </c>
      <c r="H1869" t="s">
        <v>27</v>
      </c>
      <c r="I1869" t="s">
        <v>38</v>
      </c>
      <c r="J1869" t="s">
        <v>39</v>
      </c>
      <c r="K1869" t="s">
        <v>30</v>
      </c>
      <c r="L1869" t="s">
        <v>31</v>
      </c>
      <c r="M1869">
        <v>3</v>
      </c>
      <c r="N1869" t="s">
        <v>40</v>
      </c>
      <c r="O1869" t="s">
        <v>41</v>
      </c>
      <c r="P1869">
        <v>35.165599999999998</v>
      </c>
      <c r="Q1869">
        <v>335297.46789999999</v>
      </c>
      <c r="R1869">
        <v>3061151.8212000001</v>
      </c>
      <c r="S1869">
        <v>335277.04259999999</v>
      </c>
      <c r="T1869">
        <v>3061123.1956000002</v>
      </c>
      <c r="U1869">
        <v>3.5166000000000003E-2</v>
      </c>
      <c r="V1869" t="str">
        <f>VLOOKUP(C1869,'Lines LookUp'!$B$1:$C$12,2,0)</f>
        <v>LUB</v>
      </c>
      <c r="W1869" t="str">
        <f>ROUNDUP(Q1869,3)&amp;"-"&amp;ROUNDUP(R1869,3)</f>
        <v>335297.468-3061151.822</v>
      </c>
      <c r="X1869" t="str">
        <f>ROUNDUP(S1869,3)&amp;"-"&amp;ROUNDUP(T1869,3)</f>
        <v>335277.043-3061123.196</v>
      </c>
      <c r="Y1869">
        <f>VLOOKUP(W1869&amp;"-"&amp;V1869,'Buscoords Workout'!$F:$G,2,0)</f>
        <v>9080</v>
      </c>
      <c r="Z1869">
        <f>VLOOKUP(X1869&amp;"-"&amp;V1869,'Buscoords Workout'!$F:$G,2,0)</f>
        <v>9081</v>
      </c>
      <c r="AA1869" t="b">
        <f>OR(ISNA(Y1869),ISNA(Z1869))</f>
        <v>0</v>
      </c>
    </row>
    <row r="1870" spans="1:27" x14ac:dyDescent="0.25">
      <c r="A1870">
        <v>848</v>
      </c>
      <c r="B1870" t="s">
        <v>24</v>
      </c>
      <c r="C1870" t="s">
        <v>47</v>
      </c>
      <c r="D1870" t="s">
        <v>48</v>
      </c>
      <c r="E1870">
        <v>11</v>
      </c>
      <c r="F1870" t="s">
        <v>37</v>
      </c>
      <c r="G1870">
        <v>100</v>
      </c>
      <c r="H1870" t="s">
        <v>27</v>
      </c>
      <c r="I1870" t="s">
        <v>38</v>
      </c>
      <c r="J1870" t="s">
        <v>39</v>
      </c>
      <c r="K1870" t="s">
        <v>30</v>
      </c>
      <c r="L1870" t="s">
        <v>31</v>
      </c>
      <c r="M1870">
        <v>3</v>
      </c>
      <c r="N1870" t="s">
        <v>40</v>
      </c>
      <c r="O1870" t="s">
        <v>41</v>
      </c>
      <c r="P1870">
        <v>105.652</v>
      </c>
      <c r="Q1870">
        <v>335277.04259999999</v>
      </c>
      <c r="R1870">
        <v>3061123.1956000002</v>
      </c>
      <c r="S1870">
        <v>335214.10550000001</v>
      </c>
      <c r="T1870">
        <v>3061038.3354000002</v>
      </c>
      <c r="U1870">
        <v>0.105652</v>
      </c>
      <c r="V1870" t="str">
        <f>VLOOKUP(C1870,'Lines LookUp'!$B$1:$C$12,2,0)</f>
        <v>LUB</v>
      </c>
      <c r="W1870" t="str">
        <f>ROUNDUP(Q1870,3)&amp;"-"&amp;ROUNDUP(R1870,3)</f>
        <v>335277.043-3061123.196</v>
      </c>
      <c r="X1870" t="str">
        <f>ROUNDUP(S1870,3)&amp;"-"&amp;ROUNDUP(T1870,3)</f>
        <v>335214.106-3061038.336</v>
      </c>
      <c r="Y1870">
        <f>VLOOKUP(W1870&amp;"-"&amp;V1870,'Buscoords Workout'!$F:$G,2,0)</f>
        <v>9081</v>
      </c>
      <c r="Z1870">
        <f>VLOOKUP(X1870&amp;"-"&amp;V1870,'Buscoords Workout'!$F:$G,2,0)</f>
        <v>9082</v>
      </c>
      <c r="AA1870" t="b">
        <f>OR(ISNA(Y1870),ISNA(Z1870))</f>
        <v>0</v>
      </c>
    </row>
    <row r="1871" spans="1:27" x14ac:dyDescent="0.25">
      <c r="A1871">
        <v>849</v>
      </c>
      <c r="B1871" t="s">
        <v>24</v>
      </c>
      <c r="C1871" t="s">
        <v>47</v>
      </c>
      <c r="D1871" t="s">
        <v>48</v>
      </c>
      <c r="E1871">
        <v>11</v>
      </c>
      <c r="F1871" t="s">
        <v>37</v>
      </c>
      <c r="G1871">
        <v>100</v>
      </c>
      <c r="H1871" t="s">
        <v>27</v>
      </c>
      <c r="I1871" t="s">
        <v>38</v>
      </c>
      <c r="J1871" t="s">
        <v>39</v>
      </c>
      <c r="K1871" t="s">
        <v>30</v>
      </c>
      <c r="L1871" t="s">
        <v>31</v>
      </c>
      <c r="M1871">
        <v>3</v>
      </c>
      <c r="N1871" t="s">
        <v>40</v>
      </c>
      <c r="O1871" t="s">
        <v>41</v>
      </c>
      <c r="P1871">
        <v>90.052899999999994</v>
      </c>
      <c r="Q1871">
        <v>335214.10550000001</v>
      </c>
      <c r="R1871">
        <v>3061038.3354000002</v>
      </c>
      <c r="S1871">
        <v>335159.07510000002</v>
      </c>
      <c r="T1871">
        <v>3060967.0529999998</v>
      </c>
      <c r="U1871">
        <v>9.0052999999999994E-2</v>
      </c>
      <c r="V1871" t="str">
        <f>VLOOKUP(C1871,'Lines LookUp'!$B$1:$C$12,2,0)</f>
        <v>LUB</v>
      </c>
      <c r="W1871" t="str">
        <f>ROUNDUP(Q1871,3)&amp;"-"&amp;ROUNDUP(R1871,3)</f>
        <v>335214.106-3061038.336</v>
      </c>
      <c r="X1871" t="str">
        <f>ROUNDUP(S1871,3)&amp;"-"&amp;ROUNDUP(T1871,3)</f>
        <v>335159.076-3060967.053</v>
      </c>
      <c r="Y1871">
        <f>VLOOKUP(W1871&amp;"-"&amp;V1871,'Buscoords Workout'!$F:$G,2,0)</f>
        <v>9082</v>
      </c>
      <c r="Z1871">
        <f>VLOOKUP(X1871&amp;"-"&amp;V1871,'Buscoords Workout'!$F:$G,2,0)</f>
        <v>9083</v>
      </c>
      <c r="AA1871" t="b">
        <f>OR(ISNA(Y1871),ISNA(Z1871))</f>
        <v>0</v>
      </c>
    </row>
    <row r="1872" spans="1:27" x14ac:dyDescent="0.25">
      <c r="A1872">
        <v>850</v>
      </c>
      <c r="B1872" t="s">
        <v>24</v>
      </c>
      <c r="C1872" t="s">
        <v>47</v>
      </c>
      <c r="D1872" t="s">
        <v>48</v>
      </c>
      <c r="E1872">
        <v>11</v>
      </c>
      <c r="F1872" t="s">
        <v>37</v>
      </c>
      <c r="G1872">
        <v>100</v>
      </c>
      <c r="H1872" t="s">
        <v>27</v>
      </c>
      <c r="I1872" t="s">
        <v>38</v>
      </c>
      <c r="J1872" t="s">
        <v>39</v>
      </c>
      <c r="K1872" t="s">
        <v>30</v>
      </c>
      <c r="L1872" t="s">
        <v>31</v>
      </c>
      <c r="M1872">
        <v>3</v>
      </c>
      <c r="N1872" t="s">
        <v>40</v>
      </c>
      <c r="O1872" t="s">
        <v>41</v>
      </c>
      <c r="P1872">
        <v>76.465100000000007</v>
      </c>
      <c r="Q1872">
        <v>335159.07510000002</v>
      </c>
      <c r="R1872">
        <v>3060967.0529999998</v>
      </c>
      <c r="S1872">
        <v>335110.85279999999</v>
      </c>
      <c r="T1872">
        <v>3060907.7105999999</v>
      </c>
      <c r="U1872">
        <v>7.6465000000000005E-2</v>
      </c>
      <c r="V1872" t="str">
        <f>VLOOKUP(C1872,'Lines LookUp'!$B$1:$C$12,2,0)</f>
        <v>LUB</v>
      </c>
      <c r="W1872" t="str">
        <f>ROUNDUP(Q1872,3)&amp;"-"&amp;ROUNDUP(R1872,3)</f>
        <v>335159.076-3060967.053</v>
      </c>
      <c r="X1872" t="str">
        <f>ROUNDUP(S1872,3)&amp;"-"&amp;ROUNDUP(T1872,3)</f>
        <v>335110.853-3060907.711</v>
      </c>
      <c r="Y1872">
        <f>VLOOKUP(W1872&amp;"-"&amp;V1872,'Buscoords Workout'!$F:$G,2,0)</f>
        <v>9083</v>
      </c>
      <c r="Z1872">
        <f>VLOOKUP(X1872&amp;"-"&amp;V1872,'Buscoords Workout'!$F:$G,2,0)</f>
        <v>9084</v>
      </c>
      <c r="AA1872" t="b">
        <f>OR(ISNA(Y1872),ISNA(Z1872))</f>
        <v>0</v>
      </c>
    </row>
    <row r="1873" spans="1:27" x14ac:dyDescent="0.25">
      <c r="A1873">
        <v>851</v>
      </c>
      <c r="B1873" t="s">
        <v>24</v>
      </c>
      <c r="C1873" t="s">
        <v>47</v>
      </c>
      <c r="D1873" t="s">
        <v>48</v>
      </c>
      <c r="E1873">
        <v>11</v>
      </c>
      <c r="F1873" t="s">
        <v>37</v>
      </c>
      <c r="G1873">
        <v>100</v>
      </c>
      <c r="H1873" t="s">
        <v>27</v>
      </c>
      <c r="I1873" t="s">
        <v>38</v>
      </c>
      <c r="J1873" t="s">
        <v>39</v>
      </c>
      <c r="K1873" t="s">
        <v>30</v>
      </c>
      <c r="L1873" t="s">
        <v>31</v>
      </c>
      <c r="M1873">
        <v>3</v>
      </c>
      <c r="N1873" t="s">
        <v>40</v>
      </c>
      <c r="O1873" t="s">
        <v>41</v>
      </c>
      <c r="P1873">
        <v>28.255500000000001</v>
      </c>
      <c r="Q1873">
        <v>335110.85279999999</v>
      </c>
      <c r="R1873">
        <v>3060907.7105999999</v>
      </c>
      <c r="S1873">
        <v>335093.96629999997</v>
      </c>
      <c r="T1873">
        <v>3060885.0562999998</v>
      </c>
      <c r="U1873">
        <v>2.8254999999999999E-2</v>
      </c>
      <c r="V1873" t="str">
        <f>VLOOKUP(C1873,'Lines LookUp'!$B$1:$C$12,2,0)</f>
        <v>LUB</v>
      </c>
      <c r="W1873" t="str">
        <f>ROUNDUP(Q1873,3)&amp;"-"&amp;ROUNDUP(R1873,3)</f>
        <v>335110.853-3060907.711</v>
      </c>
      <c r="X1873" t="str">
        <f>ROUNDUP(S1873,3)&amp;"-"&amp;ROUNDUP(T1873,3)</f>
        <v>335093.967-3060885.057</v>
      </c>
      <c r="Y1873">
        <f>VLOOKUP(W1873&amp;"-"&amp;V1873,'Buscoords Workout'!$F:$G,2,0)</f>
        <v>9084</v>
      </c>
      <c r="Z1873">
        <f>VLOOKUP(X1873&amp;"-"&amp;V1873,'Buscoords Workout'!$F:$G,2,0)</f>
        <v>9085</v>
      </c>
      <c r="AA1873" t="b">
        <f>OR(ISNA(Y1873),ISNA(Z1873))</f>
        <v>0</v>
      </c>
    </row>
    <row r="1874" spans="1:27" x14ac:dyDescent="0.25">
      <c r="A1874">
        <v>852</v>
      </c>
      <c r="B1874" t="s">
        <v>24</v>
      </c>
      <c r="C1874" t="s">
        <v>47</v>
      </c>
      <c r="D1874" t="s">
        <v>48</v>
      </c>
      <c r="E1874">
        <v>11</v>
      </c>
      <c r="F1874" t="s">
        <v>42</v>
      </c>
      <c r="G1874">
        <v>300</v>
      </c>
      <c r="H1874" t="s">
        <v>27</v>
      </c>
      <c r="I1874" t="s">
        <v>38</v>
      </c>
      <c r="J1874" t="s">
        <v>39</v>
      </c>
      <c r="K1874" t="s">
        <v>49</v>
      </c>
      <c r="L1874" t="s">
        <v>31</v>
      </c>
      <c r="M1874">
        <v>3</v>
      </c>
      <c r="N1874" t="s">
        <v>40</v>
      </c>
      <c r="O1874" t="s">
        <v>41</v>
      </c>
      <c r="P1874">
        <v>42.21</v>
      </c>
      <c r="Q1874">
        <v>335093.96629999997</v>
      </c>
      <c r="R1874">
        <v>3060885.0562999998</v>
      </c>
      <c r="S1874">
        <v>335122.79019999999</v>
      </c>
      <c r="T1874">
        <v>3060854.2201999999</v>
      </c>
      <c r="U1874">
        <v>4.2209999999999998E-2</v>
      </c>
      <c r="V1874" t="str">
        <f>VLOOKUP(C1874,'Lines LookUp'!$B$1:$C$12,2,0)</f>
        <v>LUB</v>
      </c>
      <c r="W1874" t="str">
        <f>ROUNDUP(Q1874,3)&amp;"-"&amp;ROUNDUP(R1874,3)</f>
        <v>335093.967-3060885.057</v>
      </c>
      <c r="X1874" t="str">
        <f>ROUNDUP(S1874,3)&amp;"-"&amp;ROUNDUP(T1874,3)</f>
        <v>335122.791-3060854.221</v>
      </c>
      <c r="Y1874">
        <f>VLOOKUP(W1874&amp;"-"&amp;V1874,'Buscoords Workout'!$F:$G,2,0)</f>
        <v>9085</v>
      </c>
      <c r="Z1874">
        <f>VLOOKUP(X1874&amp;"-"&amp;V1874,'Buscoords Workout'!$F:$G,2,0)</f>
        <v>9086</v>
      </c>
      <c r="AA1874" t="b">
        <f>OR(ISNA(Y1874),ISNA(Z1874))</f>
        <v>0</v>
      </c>
    </row>
    <row r="1875" spans="1:27" x14ac:dyDescent="0.25">
      <c r="A1875">
        <v>853</v>
      </c>
      <c r="B1875" t="s">
        <v>24</v>
      </c>
      <c r="C1875" t="s">
        <v>47</v>
      </c>
      <c r="D1875" t="s">
        <v>48</v>
      </c>
      <c r="E1875">
        <v>11</v>
      </c>
      <c r="F1875" t="s">
        <v>42</v>
      </c>
      <c r="G1875">
        <v>300</v>
      </c>
      <c r="H1875" t="s">
        <v>27</v>
      </c>
      <c r="I1875" t="s">
        <v>38</v>
      </c>
      <c r="J1875" t="s">
        <v>39</v>
      </c>
      <c r="K1875" t="s">
        <v>49</v>
      </c>
      <c r="L1875" t="s">
        <v>31</v>
      </c>
      <c r="M1875">
        <v>3</v>
      </c>
      <c r="N1875" t="s">
        <v>40</v>
      </c>
      <c r="O1875" t="s">
        <v>41</v>
      </c>
      <c r="P1875">
        <v>105.465</v>
      </c>
      <c r="Q1875">
        <v>335122.79019999999</v>
      </c>
      <c r="R1875">
        <v>3060854.2201999999</v>
      </c>
      <c r="S1875">
        <v>335055.19699999999</v>
      </c>
      <c r="T1875">
        <v>3060773.2634000001</v>
      </c>
      <c r="U1875">
        <v>0.105465</v>
      </c>
      <c r="V1875" t="str">
        <f>VLOOKUP(C1875,'Lines LookUp'!$B$1:$C$12,2,0)</f>
        <v>LUB</v>
      </c>
      <c r="W1875" t="str">
        <f>ROUNDUP(Q1875,3)&amp;"-"&amp;ROUNDUP(R1875,3)</f>
        <v>335122.791-3060854.221</v>
      </c>
      <c r="X1875" t="str">
        <f>ROUNDUP(S1875,3)&amp;"-"&amp;ROUNDUP(T1875,3)</f>
        <v>335055.197-3060773.264</v>
      </c>
      <c r="Y1875">
        <f>VLOOKUP(W1875&amp;"-"&amp;V1875,'Buscoords Workout'!$F:$G,2,0)</f>
        <v>9086</v>
      </c>
      <c r="Z1875">
        <f>VLOOKUP(X1875&amp;"-"&amp;V1875,'Buscoords Workout'!$F:$G,2,0)</f>
        <v>9087</v>
      </c>
      <c r="AA1875" t="b">
        <f>OR(ISNA(Y1875),ISNA(Z1875))</f>
        <v>0</v>
      </c>
    </row>
    <row r="1876" spans="1:27" x14ac:dyDescent="0.25">
      <c r="A1876">
        <v>854</v>
      </c>
      <c r="B1876" t="s">
        <v>24</v>
      </c>
      <c r="C1876" t="s">
        <v>47</v>
      </c>
      <c r="D1876" t="s">
        <v>48</v>
      </c>
      <c r="E1876">
        <v>11</v>
      </c>
      <c r="F1876" t="s">
        <v>42</v>
      </c>
      <c r="G1876">
        <v>300</v>
      </c>
      <c r="H1876" t="s">
        <v>27</v>
      </c>
      <c r="I1876" t="s">
        <v>38</v>
      </c>
      <c r="J1876" t="s">
        <v>39</v>
      </c>
      <c r="K1876" t="s">
        <v>49</v>
      </c>
      <c r="L1876" t="s">
        <v>31</v>
      </c>
      <c r="M1876">
        <v>3</v>
      </c>
      <c r="N1876" t="s">
        <v>40</v>
      </c>
      <c r="O1876" t="s">
        <v>41</v>
      </c>
      <c r="P1876">
        <v>114.214</v>
      </c>
      <c r="Q1876">
        <v>335055.19699999999</v>
      </c>
      <c r="R1876">
        <v>3060773.2634000001</v>
      </c>
      <c r="S1876">
        <v>335092.83720000001</v>
      </c>
      <c r="T1876">
        <v>3060665.4295000001</v>
      </c>
      <c r="U1876">
        <v>0.114214</v>
      </c>
      <c r="V1876" t="str">
        <f>VLOOKUP(C1876,'Lines LookUp'!$B$1:$C$12,2,0)</f>
        <v>LUB</v>
      </c>
      <c r="W1876" t="str">
        <f>ROUNDUP(Q1876,3)&amp;"-"&amp;ROUNDUP(R1876,3)</f>
        <v>335055.197-3060773.264</v>
      </c>
      <c r="X1876" t="str">
        <f>ROUNDUP(S1876,3)&amp;"-"&amp;ROUNDUP(T1876,3)</f>
        <v>335092.838-3060665.43</v>
      </c>
      <c r="Y1876">
        <f>VLOOKUP(W1876&amp;"-"&amp;V1876,'Buscoords Workout'!$F:$G,2,0)</f>
        <v>9087</v>
      </c>
      <c r="Z1876">
        <f>VLOOKUP(X1876&amp;"-"&amp;V1876,'Buscoords Workout'!$F:$G,2,0)</f>
        <v>9088</v>
      </c>
      <c r="AA1876" t="b">
        <f>OR(ISNA(Y1876),ISNA(Z1876))</f>
        <v>0</v>
      </c>
    </row>
    <row r="1877" spans="1:27" x14ac:dyDescent="0.25">
      <c r="A1877">
        <v>855</v>
      </c>
      <c r="B1877" t="s">
        <v>24</v>
      </c>
      <c r="C1877" t="s">
        <v>47</v>
      </c>
      <c r="D1877" t="s">
        <v>48</v>
      </c>
      <c r="E1877">
        <v>11</v>
      </c>
      <c r="F1877" t="s">
        <v>42</v>
      </c>
      <c r="G1877">
        <v>300</v>
      </c>
      <c r="H1877" t="s">
        <v>27</v>
      </c>
      <c r="I1877" t="s">
        <v>38</v>
      </c>
      <c r="J1877" t="s">
        <v>39</v>
      </c>
      <c r="K1877" t="s">
        <v>49</v>
      </c>
      <c r="L1877" t="s">
        <v>31</v>
      </c>
      <c r="M1877">
        <v>3</v>
      </c>
      <c r="N1877" t="s">
        <v>40</v>
      </c>
      <c r="O1877" t="s">
        <v>41</v>
      </c>
      <c r="P1877">
        <v>102.82599999999999</v>
      </c>
      <c r="Q1877">
        <v>335092.83720000001</v>
      </c>
      <c r="R1877">
        <v>3060665.4295000001</v>
      </c>
      <c r="S1877">
        <v>335087.58390000003</v>
      </c>
      <c r="T1877">
        <v>3060562.7379000001</v>
      </c>
      <c r="U1877">
        <v>0.102826</v>
      </c>
      <c r="V1877" t="str">
        <f>VLOOKUP(C1877,'Lines LookUp'!$B$1:$C$12,2,0)</f>
        <v>LUB</v>
      </c>
      <c r="W1877" t="str">
        <f>ROUNDUP(Q1877,3)&amp;"-"&amp;ROUNDUP(R1877,3)</f>
        <v>335092.838-3060665.43</v>
      </c>
      <c r="X1877" t="str">
        <f>ROUNDUP(S1877,3)&amp;"-"&amp;ROUNDUP(T1877,3)</f>
        <v>335087.584-3060562.738</v>
      </c>
      <c r="Y1877">
        <f>VLOOKUP(W1877&amp;"-"&amp;V1877,'Buscoords Workout'!$F:$G,2,0)</f>
        <v>9088</v>
      </c>
      <c r="Z1877">
        <f>VLOOKUP(X1877&amp;"-"&amp;V1877,'Buscoords Workout'!$F:$G,2,0)</f>
        <v>9089</v>
      </c>
      <c r="AA1877" t="b">
        <f>OR(ISNA(Y1877),ISNA(Z1877))</f>
        <v>0</v>
      </c>
    </row>
    <row r="1878" spans="1:27" x14ac:dyDescent="0.25">
      <c r="A1878">
        <v>856</v>
      </c>
      <c r="B1878" t="s">
        <v>24</v>
      </c>
      <c r="C1878" t="s">
        <v>47</v>
      </c>
      <c r="D1878" t="s">
        <v>48</v>
      </c>
      <c r="E1878">
        <v>11</v>
      </c>
      <c r="F1878" t="s">
        <v>42</v>
      </c>
      <c r="G1878">
        <v>300</v>
      </c>
      <c r="H1878" t="s">
        <v>27</v>
      </c>
      <c r="I1878" t="s">
        <v>38</v>
      </c>
      <c r="J1878" t="s">
        <v>39</v>
      </c>
      <c r="K1878" t="s">
        <v>49</v>
      </c>
      <c r="L1878" t="s">
        <v>31</v>
      </c>
      <c r="M1878">
        <v>3</v>
      </c>
      <c r="N1878" t="s">
        <v>40</v>
      </c>
      <c r="O1878" t="s">
        <v>41</v>
      </c>
      <c r="P1878">
        <v>98.383399999999995</v>
      </c>
      <c r="Q1878">
        <v>335087.58390000003</v>
      </c>
      <c r="R1878">
        <v>3060562.7379000001</v>
      </c>
      <c r="S1878">
        <v>335106.55109999998</v>
      </c>
      <c r="T1878">
        <v>3060466.2001</v>
      </c>
      <c r="U1878">
        <v>9.8382999999999998E-2</v>
      </c>
      <c r="V1878" t="str">
        <f>VLOOKUP(C1878,'Lines LookUp'!$B$1:$C$12,2,0)</f>
        <v>LUB</v>
      </c>
      <c r="W1878" t="str">
        <f>ROUNDUP(Q1878,3)&amp;"-"&amp;ROUNDUP(R1878,3)</f>
        <v>335087.584-3060562.738</v>
      </c>
      <c r="X1878" t="str">
        <f>ROUNDUP(S1878,3)&amp;"-"&amp;ROUNDUP(T1878,3)</f>
        <v>335106.552-3060466.201</v>
      </c>
      <c r="Y1878">
        <f>VLOOKUP(W1878&amp;"-"&amp;V1878,'Buscoords Workout'!$F:$G,2,0)</f>
        <v>9089</v>
      </c>
      <c r="Z1878">
        <f>VLOOKUP(X1878&amp;"-"&amp;V1878,'Buscoords Workout'!$F:$G,2,0)</f>
        <v>9090</v>
      </c>
      <c r="AA1878" t="b">
        <f>OR(ISNA(Y1878),ISNA(Z1878))</f>
        <v>0</v>
      </c>
    </row>
    <row r="1879" spans="1:27" x14ac:dyDescent="0.25">
      <c r="A1879">
        <v>857</v>
      </c>
      <c r="B1879" t="s">
        <v>24</v>
      </c>
      <c r="C1879" t="s">
        <v>47</v>
      </c>
      <c r="D1879" t="s">
        <v>48</v>
      </c>
      <c r="E1879">
        <v>11</v>
      </c>
      <c r="F1879" t="s">
        <v>42</v>
      </c>
      <c r="G1879">
        <v>300</v>
      </c>
      <c r="H1879" t="s">
        <v>27</v>
      </c>
      <c r="I1879" t="s">
        <v>38</v>
      </c>
      <c r="J1879" t="s">
        <v>39</v>
      </c>
      <c r="K1879" t="s">
        <v>49</v>
      </c>
      <c r="L1879" t="s">
        <v>31</v>
      </c>
      <c r="M1879">
        <v>3</v>
      </c>
      <c r="N1879" t="s">
        <v>40</v>
      </c>
      <c r="O1879" t="s">
        <v>41</v>
      </c>
      <c r="P1879">
        <v>65.212299999999999</v>
      </c>
      <c r="Q1879">
        <v>335106.55109999998</v>
      </c>
      <c r="R1879">
        <v>3060466.2001</v>
      </c>
      <c r="S1879">
        <v>335116.29800000001</v>
      </c>
      <c r="T1879">
        <v>3060401.7203000002</v>
      </c>
      <c r="U1879">
        <v>6.5212000000000006E-2</v>
      </c>
      <c r="V1879" t="str">
        <f>VLOOKUP(C1879,'Lines LookUp'!$B$1:$C$12,2,0)</f>
        <v>LUB</v>
      </c>
      <c r="W1879" t="str">
        <f>ROUNDUP(Q1879,3)&amp;"-"&amp;ROUNDUP(R1879,3)</f>
        <v>335106.552-3060466.201</v>
      </c>
      <c r="X1879" t="str">
        <f>ROUNDUP(S1879,3)&amp;"-"&amp;ROUNDUP(T1879,3)</f>
        <v>335116.298-3060401.721</v>
      </c>
      <c r="Y1879">
        <f>VLOOKUP(W1879&amp;"-"&amp;V1879,'Buscoords Workout'!$F:$G,2,0)</f>
        <v>9090</v>
      </c>
      <c r="Z1879">
        <f>VLOOKUP(X1879&amp;"-"&amp;V1879,'Buscoords Workout'!$F:$G,2,0)</f>
        <v>9091</v>
      </c>
      <c r="AA1879" t="b">
        <f>OR(ISNA(Y1879),ISNA(Z1879))</f>
        <v>0</v>
      </c>
    </row>
    <row r="1880" spans="1:27" x14ac:dyDescent="0.25">
      <c r="A1880">
        <v>858</v>
      </c>
      <c r="B1880" t="s">
        <v>24</v>
      </c>
      <c r="C1880" t="s">
        <v>47</v>
      </c>
      <c r="D1880" t="s">
        <v>48</v>
      </c>
      <c r="E1880">
        <v>11</v>
      </c>
      <c r="F1880" t="s">
        <v>42</v>
      </c>
      <c r="G1880">
        <v>300</v>
      </c>
      <c r="H1880" t="s">
        <v>27</v>
      </c>
      <c r="I1880" t="s">
        <v>38</v>
      </c>
      <c r="J1880" t="s">
        <v>39</v>
      </c>
      <c r="K1880" t="s">
        <v>49</v>
      </c>
      <c r="L1880" t="s">
        <v>31</v>
      </c>
      <c r="M1880">
        <v>3</v>
      </c>
      <c r="N1880" t="s">
        <v>40</v>
      </c>
      <c r="O1880" t="s">
        <v>41</v>
      </c>
      <c r="P1880">
        <v>50.086300000000001</v>
      </c>
      <c r="Q1880">
        <v>335116.29800000001</v>
      </c>
      <c r="R1880">
        <v>3060401.7203000002</v>
      </c>
      <c r="S1880">
        <v>335119.4829</v>
      </c>
      <c r="T1880">
        <v>3060351.7354000001</v>
      </c>
      <c r="U1880">
        <v>5.0085999999999999E-2</v>
      </c>
      <c r="V1880" t="str">
        <f>VLOOKUP(C1880,'Lines LookUp'!$B$1:$C$12,2,0)</f>
        <v>LUB</v>
      </c>
      <c r="W1880" t="str">
        <f>ROUNDUP(Q1880,3)&amp;"-"&amp;ROUNDUP(R1880,3)</f>
        <v>335116.298-3060401.721</v>
      </c>
      <c r="X1880" t="str">
        <f>ROUNDUP(S1880,3)&amp;"-"&amp;ROUNDUP(T1880,3)</f>
        <v>335119.483-3060351.736</v>
      </c>
      <c r="Y1880">
        <f>VLOOKUP(W1880&amp;"-"&amp;V1880,'Buscoords Workout'!$F:$G,2,0)</f>
        <v>9091</v>
      </c>
      <c r="Z1880">
        <f>VLOOKUP(X1880&amp;"-"&amp;V1880,'Buscoords Workout'!$F:$G,2,0)</f>
        <v>9092</v>
      </c>
      <c r="AA1880" t="b">
        <f>OR(ISNA(Y1880),ISNA(Z1880))</f>
        <v>0</v>
      </c>
    </row>
    <row r="1881" spans="1:27" x14ac:dyDescent="0.25">
      <c r="A1881">
        <v>859</v>
      </c>
      <c r="B1881" t="s">
        <v>24</v>
      </c>
      <c r="C1881" t="s">
        <v>47</v>
      </c>
      <c r="D1881" t="s">
        <v>48</v>
      </c>
      <c r="E1881">
        <v>11</v>
      </c>
      <c r="F1881" t="s">
        <v>42</v>
      </c>
      <c r="G1881">
        <v>300</v>
      </c>
      <c r="H1881" t="s">
        <v>27</v>
      </c>
      <c r="I1881" t="s">
        <v>38</v>
      </c>
      <c r="J1881" t="s">
        <v>39</v>
      </c>
      <c r="K1881" t="s">
        <v>49</v>
      </c>
      <c r="L1881" t="s">
        <v>31</v>
      </c>
      <c r="M1881">
        <v>3</v>
      </c>
      <c r="N1881" t="s">
        <v>40</v>
      </c>
      <c r="O1881" t="s">
        <v>41</v>
      </c>
      <c r="P1881">
        <v>34.625900000000001</v>
      </c>
      <c r="Q1881">
        <v>335119.4829</v>
      </c>
      <c r="R1881">
        <v>3060351.7354000001</v>
      </c>
      <c r="S1881">
        <v>335120.94530000002</v>
      </c>
      <c r="T1881">
        <v>3060317.1403999999</v>
      </c>
      <c r="U1881">
        <v>3.4625999999999997E-2</v>
      </c>
      <c r="V1881" t="str">
        <f>VLOOKUP(C1881,'Lines LookUp'!$B$1:$C$12,2,0)</f>
        <v>LUB</v>
      </c>
      <c r="W1881" t="str">
        <f>ROUNDUP(Q1881,3)&amp;"-"&amp;ROUNDUP(R1881,3)</f>
        <v>335119.483-3060351.736</v>
      </c>
      <c r="X1881" t="str">
        <f>ROUNDUP(S1881,3)&amp;"-"&amp;ROUNDUP(T1881,3)</f>
        <v>335120.946-3060317.141</v>
      </c>
      <c r="Y1881">
        <f>VLOOKUP(W1881&amp;"-"&amp;V1881,'Buscoords Workout'!$F:$G,2,0)</f>
        <v>9092</v>
      </c>
      <c r="Z1881">
        <f>VLOOKUP(X1881&amp;"-"&amp;V1881,'Buscoords Workout'!$F:$G,2,0)</f>
        <v>9093</v>
      </c>
      <c r="AA1881" t="b">
        <f>OR(ISNA(Y1881),ISNA(Z1881))</f>
        <v>0</v>
      </c>
    </row>
    <row r="1882" spans="1:27" x14ac:dyDescent="0.25">
      <c r="A1882">
        <v>860</v>
      </c>
      <c r="B1882" t="s">
        <v>24</v>
      </c>
      <c r="C1882" t="s">
        <v>47</v>
      </c>
      <c r="D1882" t="s">
        <v>48</v>
      </c>
      <c r="E1882">
        <v>11</v>
      </c>
      <c r="F1882" t="s">
        <v>42</v>
      </c>
      <c r="G1882">
        <v>300</v>
      </c>
      <c r="H1882" t="s">
        <v>27</v>
      </c>
      <c r="I1882" t="s">
        <v>38</v>
      </c>
      <c r="J1882" t="s">
        <v>39</v>
      </c>
      <c r="K1882" t="s">
        <v>49</v>
      </c>
      <c r="L1882" t="s">
        <v>31</v>
      </c>
      <c r="M1882">
        <v>3</v>
      </c>
      <c r="N1882" t="s">
        <v>40</v>
      </c>
      <c r="O1882" t="s">
        <v>41</v>
      </c>
      <c r="P1882">
        <v>47.145499999999998</v>
      </c>
      <c r="Q1882">
        <v>335120.94530000002</v>
      </c>
      <c r="R1882">
        <v>3060317.1403999999</v>
      </c>
      <c r="S1882">
        <v>335117.41200000001</v>
      </c>
      <c r="T1882">
        <v>3060270.1274999999</v>
      </c>
      <c r="U1882">
        <v>4.7144999999999999E-2</v>
      </c>
      <c r="V1882" t="str">
        <f>VLOOKUP(C1882,'Lines LookUp'!$B$1:$C$12,2,0)</f>
        <v>LUB</v>
      </c>
      <c r="W1882" t="str">
        <f>ROUNDUP(Q1882,3)&amp;"-"&amp;ROUNDUP(R1882,3)</f>
        <v>335120.946-3060317.141</v>
      </c>
      <c r="X1882" t="str">
        <f>ROUNDUP(S1882,3)&amp;"-"&amp;ROUNDUP(T1882,3)</f>
        <v>335117.412-3060270.128</v>
      </c>
      <c r="Y1882">
        <f>VLOOKUP(W1882&amp;"-"&amp;V1882,'Buscoords Workout'!$F:$G,2,0)</f>
        <v>9093</v>
      </c>
      <c r="Z1882">
        <f>VLOOKUP(X1882&amp;"-"&amp;V1882,'Buscoords Workout'!$F:$G,2,0)</f>
        <v>9094</v>
      </c>
      <c r="AA1882" t="b">
        <f>OR(ISNA(Y1882),ISNA(Z1882))</f>
        <v>0</v>
      </c>
    </row>
    <row r="1883" spans="1:27" x14ac:dyDescent="0.25">
      <c r="A1883">
        <v>861</v>
      </c>
      <c r="B1883" t="s">
        <v>24</v>
      </c>
      <c r="C1883" t="s">
        <v>47</v>
      </c>
      <c r="D1883" t="s">
        <v>48</v>
      </c>
      <c r="E1883">
        <v>11</v>
      </c>
      <c r="F1883" t="s">
        <v>42</v>
      </c>
      <c r="G1883">
        <v>300</v>
      </c>
      <c r="H1883" t="s">
        <v>27</v>
      </c>
      <c r="I1883" t="s">
        <v>38</v>
      </c>
      <c r="J1883" t="s">
        <v>39</v>
      </c>
      <c r="K1883" t="s">
        <v>49</v>
      </c>
      <c r="L1883" t="s">
        <v>31</v>
      </c>
      <c r="M1883">
        <v>3</v>
      </c>
      <c r="N1883" t="s">
        <v>40</v>
      </c>
      <c r="O1883" t="s">
        <v>41</v>
      </c>
      <c r="P1883">
        <v>98.885900000000007</v>
      </c>
      <c r="Q1883">
        <v>335117.41200000001</v>
      </c>
      <c r="R1883">
        <v>3060270.1274999999</v>
      </c>
      <c r="S1883">
        <v>335159.64889999997</v>
      </c>
      <c r="T1883">
        <v>3060180.7157000001</v>
      </c>
      <c r="U1883">
        <v>9.8886000000000002E-2</v>
      </c>
      <c r="V1883" t="str">
        <f>VLOOKUP(C1883,'Lines LookUp'!$B$1:$C$12,2,0)</f>
        <v>LUB</v>
      </c>
      <c r="W1883" t="str">
        <f>ROUNDUP(Q1883,3)&amp;"-"&amp;ROUNDUP(R1883,3)</f>
        <v>335117.412-3060270.128</v>
      </c>
      <c r="X1883" t="str">
        <f>ROUNDUP(S1883,3)&amp;"-"&amp;ROUNDUP(T1883,3)</f>
        <v>335159.649-3060180.716</v>
      </c>
      <c r="Y1883">
        <f>VLOOKUP(W1883&amp;"-"&amp;V1883,'Buscoords Workout'!$F:$G,2,0)</f>
        <v>9094</v>
      </c>
      <c r="Z1883">
        <f>VLOOKUP(X1883&amp;"-"&amp;V1883,'Buscoords Workout'!$F:$G,2,0)</f>
        <v>9095</v>
      </c>
      <c r="AA1883" t="b">
        <f>OR(ISNA(Y1883),ISNA(Z1883))</f>
        <v>0</v>
      </c>
    </row>
    <row r="1884" spans="1:27" x14ac:dyDescent="0.25">
      <c r="A1884">
        <v>862</v>
      </c>
      <c r="B1884" t="s">
        <v>24</v>
      </c>
      <c r="C1884" t="s">
        <v>47</v>
      </c>
      <c r="D1884" t="s">
        <v>48</v>
      </c>
      <c r="E1884">
        <v>11</v>
      </c>
      <c r="F1884" t="s">
        <v>42</v>
      </c>
      <c r="G1884">
        <v>300</v>
      </c>
      <c r="H1884" t="s">
        <v>27</v>
      </c>
      <c r="I1884" t="s">
        <v>38</v>
      </c>
      <c r="J1884" t="s">
        <v>39</v>
      </c>
      <c r="K1884" t="s">
        <v>49</v>
      </c>
      <c r="L1884" t="s">
        <v>31</v>
      </c>
      <c r="M1884">
        <v>3</v>
      </c>
      <c r="N1884" t="s">
        <v>40</v>
      </c>
      <c r="O1884" t="s">
        <v>41</v>
      </c>
      <c r="P1884">
        <v>59.441600000000001</v>
      </c>
      <c r="Q1884">
        <v>335159.64889999997</v>
      </c>
      <c r="R1884">
        <v>3060180.7157000001</v>
      </c>
      <c r="S1884">
        <v>335182.07579999999</v>
      </c>
      <c r="T1884">
        <v>3060125.6672</v>
      </c>
      <c r="U1884">
        <v>5.9442000000000002E-2</v>
      </c>
      <c r="V1884" t="str">
        <f>VLOOKUP(C1884,'Lines LookUp'!$B$1:$C$12,2,0)</f>
        <v>LUB</v>
      </c>
      <c r="W1884" t="str">
        <f>ROUNDUP(Q1884,3)&amp;"-"&amp;ROUNDUP(R1884,3)</f>
        <v>335159.649-3060180.716</v>
      </c>
      <c r="X1884" t="str">
        <f>ROUNDUP(S1884,3)&amp;"-"&amp;ROUNDUP(T1884,3)</f>
        <v>335182.076-3060125.668</v>
      </c>
      <c r="Y1884">
        <f>VLOOKUP(W1884&amp;"-"&amp;V1884,'Buscoords Workout'!$F:$G,2,0)</f>
        <v>9095</v>
      </c>
      <c r="Z1884">
        <f>VLOOKUP(X1884&amp;"-"&amp;V1884,'Buscoords Workout'!$F:$G,2,0)</f>
        <v>9096</v>
      </c>
      <c r="AA1884" t="b">
        <f>OR(ISNA(Y1884),ISNA(Z1884))</f>
        <v>0</v>
      </c>
    </row>
    <row r="1885" spans="1:27" x14ac:dyDescent="0.25">
      <c r="A1885">
        <v>863</v>
      </c>
      <c r="B1885" t="s">
        <v>24</v>
      </c>
      <c r="C1885" t="s">
        <v>47</v>
      </c>
      <c r="D1885" t="s">
        <v>48</v>
      </c>
      <c r="E1885">
        <v>11</v>
      </c>
      <c r="F1885" t="s">
        <v>42</v>
      </c>
      <c r="G1885">
        <v>300</v>
      </c>
      <c r="H1885" t="s">
        <v>27</v>
      </c>
      <c r="I1885" t="s">
        <v>38</v>
      </c>
      <c r="J1885" t="s">
        <v>39</v>
      </c>
      <c r="K1885" t="s">
        <v>49</v>
      </c>
      <c r="L1885" t="s">
        <v>31</v>
      </c>
      <c r="M1885">
        <v>3</v>
      </c>
      <c r="N1885" t="s">
        <v>40</v>
      </c>
      <c r="O1885" t="s">
        <v>41</v>
      </c>
      <c r="P1885">
        <v>23.836500000000001</v>
      </c>
      <c r="Q1885">
        <v>335182.07579999999</v>
      </c>
      <c r="R1885">
        <v>3060125.6672</v>
      </c>
      <c r="S1885">
        <v>335198.25260000001</v>
      </c>
      <c r="T1885">
        <v>3060108.1603000001</v>
      </c>
      <c r="U1885">
        <v>2.3837000000000001E-2</v>
      </c>
      <c r="V1885" t="str">
        <f>VLOOKUP(C1885,'Lines LookUp'!$B$1:$C$12,2,0)</f>
        <v>LUB</v>
      </c>
      <c r="W1885" t="str">
        <f>ROUNDUP(Q1885,3)&amp;"-"&amp;ROUNDUP(R1885,3)</f>
        <v>335182.076-3060125.668</v>
      </c>
      <c r="X1885" t="str">
        <f>ROUNDUP(S1885,3)&amp;"-"&amp;ROUNDUP(T1885,3)</f>
        <v>335198.253-3060108.161</v>
      </c>
      <c r="Y1885">
        <f>VLOOKUP(W1885&amp;"-"&amp;V1885,'Buscoords Workout'!$F:$G,2,0)</f>
        <v>9096</v>
      </c>
      <c r="Z1885">
        <f>VLOOKUP(X1885&amp;"-"&amp;V1885,'Buscoords Workout'!$F:$G,2,0)</f>
        <v>9097</v>
      </c>
      <c r="AA1885" t="b">
        <f>OR(ISNA(Y1885),ISNA(Z1885))</f>
        <v>0</v>
      </c>
    </row>
    <row r="1886" spans="1:27" x14ac:dyDescent="0.25">
      <c r="A1886">
        <v>864</v>
      </c>
      <c r="B1886" t="s">
        <v>24</v>
      </c>
      <c r="C1886" t="s">
        <v>47</v>
      </c>
      <c r="D1886" t="s">
        <v>48</v>
      </c>
      <c r="E1886">
        <v>11</v>
      </c>
      <c r="F1886" t="s">
        <v>42</v>
      </c>
      <c r="G1886">
        <v>300</v>
      </c>
      <c r="H1886" t="s">
        <v>27</v>
      </c>
      <c r="I1886" t="s">
        <v>38</v>
      </c>
      <c r="J1886" t="s">
        <v>39</v>
      </c>
      <c r="K1886" t="s">
        <v>49</v>
      </c>
      <c r="L1886" t="s">
        <v>31</v>
      </c>
      <c r="M1886">
        <v>3</v>
      </c>
      <c r="N1886" t="s">
        <v>40</v>
      </c>
      <c r="O1886" t="s">
        <v>41</v>
      </c>
      <c r="P1886">
        <v>51.8033</v>
      </c>
      <c r="Q1886">
        <v>335198.25260000001</v>
      </c>
      <c r="R1886">
        <v>3060108.1603000001</v>
      </c>
      <c r="S1886">
        <v>335232.48489999998</v>
      </c>
      <c r="T1886">
        <v>3060069.2793000001</v>
      </c>
      <c r="U1886">
        <v>5.1803000000000002E-2</v>
      </c>
      <c r="V1886" t="str">
        <f>VLOOKUP(C1886,'Lines LookUp'!$B$1:$C$12,2,0)</f>
        <v>LUB</v>
      </c>
      <c r="W1886" t="str">
        <f>ROUNDUP(Q1886,3)&amp;"-"&amp;ROUNDUP(R1886,3)</f>
        <v>335198.253-3060108.161</v>
      </c>
      <c r="X1886" t="str">
        <f>ROUNDUP(S1886,3)&amp;"-"&amp;ROUNDUP(T1886,3)</f>
        <v>335232.485-3060069.28</v>
      </c>
      <c r="Y1886">
        <f>VLOOKUP(W1886&amp;"-"&amp;V1886,'Buscoords Workout'!$F:$G,2,0)</f>
        <v>9097</v>
      </c>
      <c r="Z1886">
        <f>VLOOKUP(X1886&amp;"-"&amp;V1886,'Buscoords Workout'!$F:$G,2,0)</f>
        <v>9098</v>
      </c>
      <c r="AA1886" t="b">
        <f>OR(ISNA(Y1886),ISNA(Z1886))</f>
        <v>0</v>
      </c>
    </row>
    <row r="1887" spans="1:27" x14ac:dyDescent="0.25">
      <c r="A1887">
        <v>865</v>
      </c>
      <c r="B1887" t="s">
        <v>24</v>
      </c>
      <c r="C1887" t="s">
        <v>47</v>
      </c>
      <c r="D1887" t="s">
        <v>48</v>
      </c>
      <c r="E1887">
        <v>11</v>
      </c>
      <c r="F1887" t="s">
        <v>42</v>
      </c>
      <c r="G1887">
        <v>300</v>
      </c>
      <c r="H1887" t="s">
        <v>27</v>
      </c>
      <c r="I1887" t="s">
        <v>38</v>
      </c>
      <c r="J1887" t="s">
        <v>39</v>
      </c>
      <c r="K1887" t="s">
        <v>49</v>
      </c>
      <c r="L1887" t="s">
        <v>31</v>
      </c>
      <c r="M1887">
        <v>3</v>
      </c>
      <c r="N1887" t="s">
        <v>40</v>
      </c>
      <c r="O1887" t="s">
        <v>41</v>
      </c>
      <c r="P1887">
        <v>35.6188</v>
      </c>
      <c r="Q1887">
        <v>335232.48489999998</v>
      </c>
      <c r="R1887">
        <v>3060069.2793000001</v>
      </c>
      <c r="S1887">
        <v>335254.31089999998</v>
      </c>
      <c r="T1887">
        <v>3060041.1310999999</v>
      </c>
      <c r="U1887">
        <v>3.5618999999999998E-2</v>
      </c>
      <c r="V1887" t="str">
        <f>VLOOKUP(C1887,'Lines LookUp'!$B$1:$C$12,2,0)</f>
        <v>LUB</v>
      </c>
      <c r="W1887" t="str">
        <f>ROUNDUP(Q1887,3)&amp;"-"&amp;ROUNDUP(R1887,3)</f>
        <v>335232.485-3060069.28</v>
      </c>
      <c r="X1887" t="str">
        <f>ROUNDUP(S1887,3)&amp;"-"&amp;ROUNDUP(T1887,3)</f>
        <v>335254.311-3060041.132</v>
      </c>
      <c r="Y1887">
        <f>VLOOKUP(W1887&amp;"-"&amp;V1887,'Buscoords Workout'!$F:$G,2,0)</f>
        <v>9098</v>
      </c>
      <c r="Z1887">
        <f>VLOOKUP(X1887&amp;"-"&amp;V1887,'Buscoords Workout'!$F:$G,2,0)</f>
        <v>9099</v>
      </c>
      <c r="AA1887" t="b">
        <f>OR(ISNA(Y1887),ISNA(Z1887))</f>
        <v>0</v>
      </c>
    </row>
    <row r="1888" spans="1:27" x14ac:dyDescent="0.25">
      <c r="A1888">
        <v>866</v>
      </c>
      <c r="B1888" t="s">
        <v>24</v>
      </c>
      <c r="C1888" t="s">
        <v>47</v>
      </c>
      <c r="D1888" t="s">
        <v>48</v>
      </c>
      <c r="E1888">
        <v>11</v>
      </c>
      <c r="F1888" t="s">
        <v>42</v>
      </c>
      <c r="G1888">
        <v>300</v>
      </c>
      <c r="H1888" t="s">
        <v>27</v>
      </c>
      <c r="I1888" t="s">
        <v>38</v>
      </c>
      <c r="J1888" t="s">
        <v>39</v>
      </c>
      <c r="K1888" t="s">
        <v>49</v>
      </c>
      <c r="L1888" t="s">
        <v>31</v>
      </c>
      <c r="M1888">
        <v>3</v>
      </c>
      <c r="N1888" t="s">
        <v>40</v>
      </c>
      <c r="O1888" t="s">
        <v>41</v>
      </c>
      <c r="P1888">
        <v>40.297600000000003</v>
      </c>
      <c r="Q1888">
        <v>335254.31089999998</v>
      </c>
      <c r="R1888">
        <v>3060041.1310999999</v>
      </c>
      <c r="S1888">
        <v>335279.9595</v>
      </c>
      <c r="T1888">
        <v>3060010.0498000002</v>
      </c>
      <c r="U1888">
        <v>4.0298E-2</v>
      </c>
      <c r="V1888" t="str">
        <f>VLOOKUP(C1888,'Lines LookUp'!$B$1:$C$12,2,0)</f>
        <v>LUB</v>
      </c>
      <c r="W1888" t="str">
        <f>ROUNDUP(Q1888,3)&amp;"-"&amp;ROUNDUP(R1888,3)</f>
        <v>335254.311-3060041.132</v>
      </c>
      <c r="X1888" t="str">
        <f>ROUNDUP(S1888,3)&amp;"-"&amp;ROUNDUP(T1888,3)</f>
        <v>335279.96-3060010.05</v>
      </c>
      <c r="Y1888">
        <f>VLOOKUP(W1888&amp;"-"&amp;V1888,'Buscoords Workout'!$F:$G,2,0)</f>
        <v>9099</v>
      </c>
      <c r="Z1888">
        <f>VLOOKUP(X1888&amp;"-"&amp;V1888,'Buscoords Workout'!$F:$G,2,0)</f>
        <v>9100</v>
      </c>
      <c r="AA1888" t="b">
        <f>OR(ISNA(Y1888),ISNA(Z1888))</f>
        <v>0</v>
      </c>
    </row>
    <row r="1889" spans="1:27" x14ac:dyDescent="0.25">
      <c r="A1889">
        <v>867</v>
      </c>
      <c r="B1889" t="s">
        <v>24</v>
      </c>
      <c r="C1889" t="s">
        <v>47</v>
      </c>
      <c r="D1889" t="s">
        <v>48</v>
      </c>
      <c r="E1889">
        <v>11</v>
      </c>
      <c r="F1889" t="s">
        <v>37</v>
      </c>
      <c r="G1889">
        <v>100</v>
      </c>
      <c r="H1889" t="s">
        <v>27</v>
      </c>
      <c r="I1889" t="s">
        <v>38</v>
      </c>
      <c r="J1889" t="s">
        <v>39</v>
      </c>
      <c r="K1889" t="s">
        <v>30</v>
      </c>
      <c r="L1889" t="s">
        <v>31</v>
      </c>
      <c r="M1889">
        <v>3</v>
      </c>
      <c r="N1889" t="s">
        <v>40</v>
      </c>
      <c r="O1889" t="s">
        <v>41</v>
      </c>
      <c r="P1889">
        <v>122.934</v>
      </c>
      <c r="Q1889">
        <v>335279.9595</v>
      </c>
      <c r="R1889">
        <v>3060010.0498000002</v>
      </c>
      <c r="S1889">
        <v>335367.62219999998</v>
      </c>
      <c r="T1889">
        <v>3059923.8642000002</v>
      </c>
      <c r="U1889">
        <v>0.122934</v>
      </c>
      <c r="V1889" t="str">
        <f>VLOOKUP(C1889,'Lines LookUp'!$B$1:$C$12,2,0)</f>
        <v>LUB</v>
      </c>
      <c r="W1889" t="str">
        <f>ROUNDUP(Q1889,3)&amp;"-"&amp;ROUNDUP(R1889,3)</f>
        <v>335279.96-3060010.05</v>
      </c>
      <c r="X1889" t="str">
        <f>ROUNDUP(S1889,3)&amp;"-"&amp;ROUNDUP(T1889,3)</f>
        <v>335367.623-3059923.865</v>
      </c>
      <c r="Y1889">
        <f>VLOOKUP(W1889&amp;"-"&amp;V1889,'Buscoords Workout'!$F:$G,2,0)</f>
        <v>9100</v>
      </c>
      <c r="Z1889">
        <f>VLOOKUP(X1889&amp;"-"&amp;V1889,'Buscoords Workout'!$F:$G,2,0)</f>
        <v>9101</v>
      </c>
      <c r="AA1889" t="b">
        <f>OR(ISNA(Y1889),ISNA(Z1889))</f>
        <v>0</v>
      </c>
    </row>
    <row r="1890" spans="1:27" x14ac:dyDescent="0.25">
      <c r="A1890">
        <v>868</v>
      </c>
      <c r="B1890" t="s">
        <v>24</v>
      </c>
      <c r="C1890" t="s">
        <v>47</v>
      </c>
      <c r="D1890" t="s">
        <v>48</v>
      </c>
      <c r="E1890">
        <v>11</v>
      </c>
      <c r="F1890" t="s">
        <v>37</v>
      </c>
      <c r="G1890">
        <v>100</v>
      </c>
      <c r="H1890" t="s">
        <v>27</v>
      </c>
      <c r="I1890" t="s">
        <v>38</v>
      </c>
      <c r="J1890" t="s">
        <v>39</v>
      </c>
      <c r="K1890" t="s">
        <v>30</v>
      </c>
      <c r="L1890" t="s">
        <v>31</v>
      </c>
      <c r="M1890">
        <v>3</v>
      </c>
      <c r="N1890" t="s">
        <v>40</v>
      </c>
      <c r="O1890" t="s">
        <v>41</v>
      </c>
      <c r="P1890">
        <v>74.695400000000006</v>
      </c>
      <c r="Q1890">
        <v>335367.62219999998</v>
      </c>
      <c r="R1890">
        <v>3059923.8642000002</v>
      </c>
      <c r="S1890">
        <v>335413.16720000003</v>
      </c>
      <c r="T1890">
        <v>3059864.6606999999</v>
      </c>
      <c r="U1890">
        <v>7.4694999999999998E-2</v>
      </c>
      <c r="V1890" t="str">
        <f>VLOOKUP(C1890,'Lines LookUp'!$B$1:$C$12,2,0)</f>
        <v>LUB</v>
      </c>
      <c r="W1890" t="str">
        <f>ROUNDUP(Q1890,3)&amp;"-"&amp;ROUNDUP(R1890,3)</f>
        <v>335367.623-3059923.865</v>
      </c>
      <c r="X1890" t="str">
        <f>ROUNDUP(S1890,3)&amp;"-"&amp;ROUNDUP(T1890,3)</f>
        <v>335413.168-3059864.661</v>
      </c>
      <c r="Y1890">
        <f>VLOOKUP(W1890&amp;"-"&amp;V1890,'Buscoords Workout'!$F:$G,2,0)</f>
        <v>9101</v>
      </c>
      <c r="Z1890">
        <f>VLOOKUP(X1890&amp;"-"&amp;V1890,'Buscoords Workout'!$F:$G,2,0)</f>
        <v>9102</v>
      </c>
      <c r="AA1890" t="b">
        <f>OR(ISNA(Y1890),ISNA(Z1890))</f>
        <v>0</v>
      </c>
    </row>
    <row r="1891" spans="1:27" x14ac:dyDescent="0.25">
      <c r="A1891">
        <v>869</v>
      </c>
      <c r="B1891" t="s">
        <v>24</v>
      </c>
      <c r="C1891" t="s">
        <v>47</v>
      </c>
      <c r="D1891" t="s">
        <v>48</v>
      </c>
      <c r="E1891">
        <v>11</v>
      </c>
      <c r="F1891" t="s">
        <v>37</v>
      </c>
      <c r="G1891">
        <v>100</v>
      </c>
      <c r="H1891" t="s">
        <v>27</v>
      </c>
      <c r="I1891" t="s">
        <v>38</v>
      </c>
      <c r="J1891" t="s">
        <v>39</v>
      </c>
      <c r="K1891" t="s">
        <v>30</v>
      </c>
      <c r="L1891" t="s">
        <v>31</v>
      </c>
      <c r="M1891">
        <v>3</v>
      </c>
      <c r="N1891" t="s">
        <v>40</v>
      </c>
      <c r="O1891" t="s">
        <v>41</v>
      </c>
      <c r="P1891">
        <v>41.677300000000002</v>
      </c>
      <c r="Q1891">
        <v>335413.16720000003</v>
      </c>
      <c r="R1891">
        <v>3059864.6606999999</v>
      </c>
      <c r="S1891">
        <v>335440.14069700002</v>
      </c>
      <c r="T1891">
        <v>3059832.8892000001</v>
      </c>
      <c r="U1891">
        <v>4.1676999999999999E-2</v>
      </c>
      <c r="V1891" t="str">
        <f>VLOOKUP(C1891,'Lines LookUp'!$B$1:$C$12,2,0)</f>
        <v>LUB</v>
      </c>
      <c r="W1891" t="str">
        <f>ROUNDUP(Q1891,3)&amp;"-"&amp;ROUNDUP(R1891,3)</f>
        <v>335413.168-3059864.661</v>
      </c>
      <c r="X1891" t="str">
        <f>ROUNDUP(S1891,3)&amp;"-"&amp;ROUNDUP(T1891,3)</f>
        <v>335440.141-3059832.89</v>
      </c>
      <c r="Y1891">
        <f>VLOOKUP(W1891&amp;"-"&amp;V1891,'Buscoords Workout'!$F:$G,2,0)</f>
        <v>9102</v>
      </c>
      <c r="Z1891">
        <f>VLOOKUP(X1891&amp;"-"&amp;V1891,'Buscoords Workout'!$F:$G,2,0)</f>
        <v>9322</v>
      </c>
      <c r="AA1891" t="b">
        <f>OR(ISNA(Y1891),ISNA(Z1891))</f>
        <v>0</v>
      </c>
    </row>
    <row r="1892" spans="1:27" x14ac:dyDescent="0.25">
      <c r="A1892">
        <v>870</v>
      </c>
      <c r="B1892" t="s">
        <v>24</v>
      </c>
      <c r="C1892" t="s">
        <v>47</v>
      </c>
      <c r="D1892" t="s">
        <v>48</v>
      </c>
      <c r="E1892">
        <v>11</v>
      </c>
      <c r="F1892" t="s">
        <v>37</v>
      </c>
      <c r="G1892">
        <v>100</v>
      </c>
      <c r="H1892" t="s">
        <v>27</v>
      </c>
      <c r="I1892" t="s">
        <v>38</v>
      </c>
      <c r="J1892" t="s">
        <v>39</v>
      </c>
      <c r="K1892" t="s">
        <v>30</v>
      </c>
      <c r="L1892" t="s">
        <v>31</v>
      </c>
      <c r="M1892">
        <v>3</v>
      </c>
      <c r="N1892" t="s">
        <v>40</v>
      </c>
      <c r="O1892" t="s">
        <v>41</v>
      </c>
      <c r="P1892">
        <v>25.873200000000001</v>
      </c>
      <c r="Q1892">
        <v>335440.14069700002</v>
      </c>
      <c r="R1892">
        <v>3059832.8892000001</v>
      </c>
      <c r="S1892">
        <v>335456.88579999999</v>
      </c>
      <c r="T1892">
        <v>3059813.1655000001</v>
      </c>
      <c r="U1892">
        <v>2.5873E-2</v>
      </c>
      <c r="V1892" t="str">
        <f>VLOOKUP(C1892,'Lines LookUp'!$B$1:$C$12,2,0)</f>
        <v>LUB</v>
      </c>
      <c r="W1892" t="str">
        <f>ROUNDUP(Q1892,3)&amp;"-"&amp;ROUNDUP(R1892,3)</f>
        <v>335440.141-3059832.89</v>
      </c>
      <c r="X1892" t="str">
        <f>ROUNDUP(S1892,3)&amp;"-"&amp;ROUNDUP(T1892,3)</f>
        <v>335456.886-3059813.166</v>
      </c>
      <c r="Y1892">
        <f>VLOOKUP(W1892&amp;"-"&amp;V1892,'Buscoords Workout'!$F:$G,2,0)</f>
        <v>9322</v>
      </c>
      <c r="Z1892">
        <f>VLOOKUP(X1892&amp;"-"&amp;V1892,'Buscoords Workout'!$F:$G,2,0)</f>
        <v>9103</v>
      </c>
      <c r="AA1892" t="b">
        <f>OR(ISNA(Y1892),ISNA(Z1892))</f>
        <v>0</v>
      </c>
    </row>
    <row r="1893" spans="1:27" x14ac:dyDescent="0.25">
      <c r="A1893">
        <v>871</v>
      </c>
      <c r="B1893" t="s">
        <v>24</v>
      </c>
      <c r="C1893" t="s">
        <v>47</v>
      </c>
      <c r="D1893" t="s">
        <v>48</v>
      </c>
      <c r="E1893">
        <v>11</v>
      </c>
      <c r="F1893" t="s">
        <v>37</v>
      </c>
      <c r="G1893">
        <v>100</v>
      </c>
      <c r="H1893" t="s">
        <v>27</v>
      </c>
      <c r="I1893" t="s">
        <v>38</v>
      </c>
      <c r="J1893" t="s">
        <v>39</v>
      </c>
      <c r="K1893" t="s">
        <v>30</v>
      </c>
      <c r="L1893" t="s">
        <v>31</v>
      </c>
      <c r="M1893">
        <v>3</v>
      </c>
      <c r="N1893" t="s">
        <v>40</v>
      </c>
      <c r="O1893" t="s">
        <v>41</v>
      </c>
      <c r="P1893">
        <v>42.390599999999999</v>
      </c>
      <c r="Q1893">
        <v>335456.88579999999</v>
      </c>
      <c r="R1893">
        <v>3059813.1655000001</v>
      </c>
      <c r="S1893">
        <v>335483.47480000003</v>
      </c>
      <c r="T1893">
        <v>3059780.1505</v>
      </c>
      <c r="U1893">
        <v>4.2390999999999998E-2</v>
      </c>
      <c r="V1893" t="str">
        <f>VLOOKUP(C1893,'Lines LookUp'!$B$1:$C$12,2,0)</f>
        <v>LUB</v>
      </c>
      <c r="W1893" t="str">
        <f>ROUNDUP(Q1893,3)&amp;"-"&amp;ROUNDUP(R1893,3)</f>
        <v>335456.886-3059813.166</v>
      </c>
      <c r="X1893" t="str">
        <f>ROUNDUP(S1893,3)&amp;"-"&amp;ROUNDUP(T1893,3)</f>
        <v>335483.475-3059780.151</v>
      </c>
      <c r="Y1893">
        <f>VLOOKUP(W1893&amp;"-"&amp;V1893,'Buscoords Workout'!$F:$G,2,0)</f>
        <v>9103</v>
      </c>
      <c r="Z1893">
        <f>VLOOKUP(X1893&amp;"-"&amp;V1893,'Buscoords Workout'!$F:$G,2,0)</f>
        <v>9104</v>
      </c>
      <c r="AA1893" t="b">
        <f>OR(ISNA(Y1893),ISNA(Z1893))</f>
        <v>0</v>
      </c>
    </row>
    <row r="1894" spans="1:27" x14ac:dyDescent="0.25">
      <c r="A1894">
        <v>872</v>
      </c>
      <c r="B1894" t="s">
        <v>24</v>
      </c>
      <c r="C1894" t="s">
        <v>47</v>
      </c>
      <c r="D1894" t="s">
        <v>48</v>
      </c>
      <c r="E1894">
        <v>11</v>
      </c>
      <c r="F1894" t="s">
        <v>37</v>
      </c>
      <c r="G1894">
        <v>100</v>
      </c>
      <c r="H1894" t="s">
        <v>27</v>
      </c>
      <c r="I1894" t="s">
        <v>38</v>
      </c>
      <c r="J1894" t="s">
        <v>39</v>
      </c>
      <c r="K1894" t="s">
        <v>30</v>
      </c>
      <c r="L1894" t="s">
        <v>31</v>
      </c>
      <c r="M1894">
        <v>3</v>
      </c>
      <c r="N1894" t="s">
        <v>40</v>
      </c>
      <c r="O1894" t="s">
        <v>41</v>
      </c>
      <c r="P1894">
        <v>43.746400000000001</v>
      </c>
      <c r="Q1894">
        <v>335483.47480000003</v>
      </c>
      <c r="R1894">
        <v>3059780.1505</v>
      </c>
      <c r="S1894">
        <v>335511.01630000002</v>
      </c>
      <c r="T1894">
        <v>3059746.1620999998</v>
      </c>
      <c r="U1894">
        <v>4.3746E-2</v>
      </c>
      <c r="V1894" t="str">
        <f>VLOOKUP(C1894,'Lines LookUp'!$B$1:$C$12,2,0)</f>
        <v>LUB</v>
      </c>
      <c r="W1894" t="str">
        <f>ROUNDUP(Q1894,3)&amp;"-"&amp;ROUNDUP(R1894,3)</f>
        <v>335483.475-3059780.151</v>
      </c>
      <c r="X1894" t="str">
        <f>ROUNDUP(S1894,3)&amp;"-"&amp;ROUNDUP(T1894,3)</f>
        <v>335511.017-3059746.163</v>
      </c>
      <c r="Y1894">
        <f>VLOOKUP(W1894&amp;"-"&amp;V1894,'Buscoords Workout'!$F:$G,2,0)</f>
        <v>9104</v>
      </c>
      <c r="Z1894">
        <f>VLOOKUP(X1894&amp;"-"&amp;V1894,'Buscoords Workout'!$F:$G,2,0)</f>
        <v>9105</v>
      </c>
      <c r="AA1894" t="b">
        <f>OR(ISNA(Y1894),ISNA(Z1894))</f>
        <v>0</v>
      </c>
    </row>
    <row r="1895" spans="1:27" x14ac:dyDescent="0.25">
      <c r="A1895">
        <v>873</v>
      </c>
      <c r="B1895" t="s">
        <v>24</v>
      </c>
      <c r="C1895" t="s">
        <v>47</v>
      </c>
      <c r="D1895" t="s">
        <v>48</v>
      </c>
      <c r="E1895">
        <v>11</v>
      </c>
      <c r="F1895" t="s">
        <v>37</v>
      </c>
      <c r="G1895">
        <v>100</v>
      </c>
      <c r="H1895" t="s">
        <v>27</v>
      </c>
      <c r="I1895" t="s">
        <v>38</v>
      </c>
      <c r="J1895" t="s">
        <v>39</v>
      </c>
      <c r="K1895" t="s">
        <v>30</v>
      </c>
      <c r="L1895" t="s">
        <v>31</v>
      </c>
      <c r="M1895">
        <v>3</v>
      </c>
      <c r="N1895" t="s">
        <v>40</v>
      </c>
      <c r="O1895" t="s">
        <v>41</v>
      </c>
      <c r="P1895">
        <v>57.424799999999998</v>
      </c>
      <c r="Q1895">
        <v>335511.01630000002</v>
      </c>
      <c r="R1895">
        <v>3059746.1620999998</v>
      </c>
      <c r="S1895">
        <v>335547.10359999997</v>
      </c>
      <c r="T1895">
        <v>3059701.4931000001</v>
      </c>
      <c r="U1895">
        <v>5.7424999999999997E-2</v>
      </c>
      <c r="V1895" t="str">
        <f>VLOOKUP(C1895,'Lines LookUp'!$B$1:$C$12,2,0)</f>
        <v>LUB</v>
      </c>
      <c r="W1895" t="str">
        <f>ROUNDUP(Q1895,3)&amp;"-"&amp;ROUNDUP(R1895,3)</f>
        <v>335511.017-3059746.163</v>
      </c>
      <c r="X1895" t="str">
        <f>ROUNDUP(S1895,3)&amp;"-"&amp;ROUNDUP(T1895,3)</f>
        <v>335547.104-3059701.494</v>
      </c>
      <c r="Y1895">
        <f>VLOOKUP(W1895&amp;"-"&amp;V1895,'Buscoords Workout'!$F:$G,2,0)</f>
        <v>9105</v>
      </c>
      <c r="Z1895">
        <f>VLOOKUP(X1895&amp;"-"&amp;V1895,'Buscoords Workout'!$F:$G,2,0)</f>
        <v>9106</v>
      </c>
      <c r="AA1895" t="b">
        <f>OR(ISNA(Y1895),ISNA(Z1895))</f>
        <v>0</v>
      </c>
    </row>
    <row r="1896" spans="1:27" x14ac:dyDescent="0.25">
      <c r="A1896">
        <v>874</v>
      </c>
      <c r="B1896" t="s">
        <v>24</v>
      </c>
      <c r="C1896" t="s">
        <v>47</v>
      </c>
      <c r="D1896" t="s">
        <v>48</v>
      </c>
      <c r="E1896">
        <v>11</v>
      </c>
      <c r="F1896" t="s">
        <v>37</v>
      </c>
      <c r="G1896">
        <v>100</v>
      </c>
      <c r="H1896" t="s">
        <v>27</v>
      </c>
      <c r="I1896" t="s">
        <v>38</v>
      </c>
      <c r="J1896" t="s">
        <v>39</v>
      </c>
      <c r="K1896" t="s">
        <v>30</v>
      </c>
      <c r="L1896" t="s">
        <v>31</v>
      </c>
      <c r="M1896">
        <v>3</v>
      </c>
      <c r="N1896" t="s">
        <v>40</v>
      </c>
      <c r="O1896" t="s">
        <v>41</v>
      </c>
      <c r="P1896">
        <v>79.895499999999998</v>
      </c>
      <c r="Q1896">
        <v>335547.10359999997</v>
      </c>
      <c r="R1896">
        <v>3059701.4931000001</v>
      </c>
      <c r="S1896">
        <v>335600.3701</v>
      </c>
      <c r="T1896">
        <v>3059641.9449999998</v>
      </c>
      <c r="U1896">
        <v>7.9895999999999995E-2</v>
      </c>
      <c r="V1896" t="str">
        <f>VLOOKUP(C1896,'Lines LookUp'!$B$1:$C$12,2,0)</f>
        <v>LUB</v>
      </c>
      <c r="W1896" t="str">
        <f>ROUNDUP(Q1896,3)&amp;"-"&amp;ROUNDUP(R1896,3)</f>
        <v>335547.104-3059701.494</v>
      </c>
      <c r="X1896" t="str">
        <f>ROUNDUP(S1896,3)&amp;"-"&amp;ROUNDUP(T1896,3)</f>
        <v>335600.371-3059641.945</v>
      </c>
      <c r="Y1896">
        <f>VLOOKUP(W1896&amp;"-"&amp;V1896,'Buscoords Workout'!$F:$G,2,0)</f>
        <v>9106</v>
      </c>
      <c r="Z1896">
        <f>VLOOKUP(X1896&amp;"-"&amp;V1896,'Buscoords Workout'!$F:$G,2,0)</f>
        <v>9107</v>
      </c>
      <c r="AA1896" t="b">
        <f>OR(ISNA(Y1896),ISNA(Z1896))</f>
        <v>0</v>
      </c>
    </row>
    <row r="1897" spans="1:27" x14ac:dyDescent="0.25">
      <c r="A1897">
        <v>875</v>
      </c>
      <c r="B1897" t="s">
        <v>24</v>
      </c>
      <c r="C1897" t="s">
        <v>47</v>
      </c>
      <c r="D1897" t="s">
        <v>48</v>
      </c>
      <c r="E1897">
        <v>11</v>
      </c>
      <c r="F1897" t="s">
        <v>37</v>
      </c>
      <c r="G1897">
        <v>100</v>
      </c>
      <c r="H1897" t="s">
        <v>27</v>
      </c>
      <c r="I1897" t="s">
        <v>38</v>
      </c>
      <c r="J1897" t="s">
        <v>39</v>
      </c>
      <c r="K1897" t="s">
        <v>30</v>
      </c>
      <c r="L1897" t="s">
        <v>31</v>
      </c>
      <c r="M1897">
        <v>3</v>
      </c>
      <c r="N1897" t="s">
        <v>40</v>
      </c>
      <c r="O1897" t="s">
        <v>41</v>
      </c>
      <c r="P1897">
        <v>97.2911</v>
      </c>
      <c r="Q1897">
        <v>335600.3701</v>
      </c>
      <c r="R1897">
        <v>3059641.9449999998</v>
      </c>
      <c r="S1897">
        <v>335661.13990000001</v>
      </c>
      <c r="T1897">
        <v>3059565.9674</v>
      </c>
      <c r="U1897">
        <v>9.7291000000000002E-2</v>
      </c>
      <c r="V1897" t="str">
        <f>VLOOKUP(C1897,'Lines LookUp'!$B$1:$C$12,2,0)</f>
        <v>LUB</v>
      </c>
      <c r="W1897" t="str">
        <f>ROUNDUP(Q1897,3)&amp;"-"&amp;ROUNDUP(R1897,3)</f>
        <v>335600.371-3059641.945</v>
      </c>
      <c r="X1897" t="str">
        <f>ROUNDUP(S1897,3)&amp;"-"&amp;ROUNDUP(T1897,3)</f>
        <v>335661.14-3059565.968</v>
      </c>
      <c r="Y1897">
        <f>VLOOKUP(W1897&amp;"-"&amp;V1897,'Buscoords Workout'!$F:$G,2,0)</f>
        <v>9107</v>
      </c>
      <c r="Z1897">
        <f>VLOOKUP(X1897&amp;"-"&amp;V1897,'Buscoords Workout'!$F:$G,2,0)</f>
        <v>9108</v>
      </c>
      <c r="AA1897" t="b">
        <f>OR(ISNA(Y1897),ISNA(Z1897))</f>
        <v>0</v>
      </c>
    </row>
    <row r="1898" spans="1:27" x14ac:dyDescent="0.25">
      <c r="A1898">
        <v>876</v>
      </c>
      <c r="B1898" t="s">
        <v>24</v>
      </c>
      <c r="C1898" t="s">
        <v>47</v>
      </c>
      <c r="D1898" t="s">
        <v>48</v>
      </c>
      <c r="E1898">
        <v>11</v>
      </c>
      <c r="F1898" t="s">
        <v>37</v>
      </c>
      <c r="G1898">
        <v>100</v>
      </c>
      <c r="H1898" t="s">
        <v>27</v>
      </c>
      <c r="I1898" t="s">
        <v>38</v>
      </c>
      <c r="J1898" t="s">
        <v>39</v>
      </c>
      <c r="K1898" t="s">
        <v>30</v>
      </c>
      <c r="L1898" t="s">
        <v>31</v>
      </c>
      <c r="M1898">
        <v>3</v>
      </c>
      <c r="N1898" t="s">
        <v>40</v>
      </c>
      <c r="O1898" t="s">
        <v>41</v>
      </c>
      <c r="P1898">
        <v>47.6629</v>
      </c>
      <c r="Q1898">
        <v>335661.13990000001</v>
      </c>
      <c r="R1898">
        <v>3059565.9674</v>
      </c>
      <c r="S1898">
        <v>335694.47470000002</v>
      </c>
      <c r="T1898">
        <v>3059531.9007000001</v>
      </c>
      <c r="U1898">
        <v>4.7662999999999997E-2</v>
      </c>
      <c r="V1898" t="str">
        <f>VLOOKUP(C1898,'Lines LookUp'!$B$1:$C$12,2,0)</f>
        <v>LUB</v>
      </c>
      <c r="W1898" t="str">
        <f>ROUNDUP(Q1898,3)&amp;"-"&amp;ROUNDUP(R1898,3)</f>
        <v>335661.14-3059565.968</v>
      </c>
      <c r="X1898" t="str">
        <f>ROUNDUP(S1898,3)&amp;"-"&amp;ROUNDUP(T1898,3)</f>
        <v>335694.475-3059531.901</v>
      </c>
      <c r="Y1898">
        <f>VLOOKUP(W1898&amp;"-"&amp;V1898,'Buscoords Workout'!$F:$G,2,0)</f>
        <v>9108</v>
      </c>
      <c r="Z1898">
        <f>VLOOKUP(X1898&amp;"-"&amp;V1898,'Buscoords Workout'!$F:$G,2,0)</f>
        <v>9109</v>
      </c>
      <c r="AA1898" t="b">
        <f>OR(ISNA(Y1898),ISNA(Z1898))</f>
        <v>0</v>
      </c>
    </row>
    <row r="1899" spans="1:27" x14ac:dyDescent="0.25">
      <c r="A1899">
        <v>877</v>
      </c>
      <c r="B1899" t="s">
        <v>24</v>
      </c>
      <c r="C1899" t="s">
        <v>47</v>
      </c>
      <c r="D1899" t="s">
        <v>48</v>
      </c>
      <c r="E1899">
        <v>11</v>
      </c>
      <c r="F1899" t="s">
        <v>37</v>
      </c>
      <c r="G1899">
        <v>100</v>
      </c>
      <c r="H1899" t="s">
        <v>27</v>
      </c>
      <c r="I1899" t="s">
        <v>38</v>
      </c>
      <c r="J1899" t="s">
        <v>39</v>
      </c>
      <c r="K1899" t="s">
        <v>30</v>
      </c>
      <c r="L1899" t="s">
        <v>31</v>
      </c>
      <c r="M1899">
        <v>3</v>
      </c>
      <c r="N1899" t="s">
        <v>40</v>
      </c>
      <c r="O1899" t="s">
        <v>41</v>
      </c>
      <c r="P1899">
        <v>66.441900000000004</v>
      </c>
      <c r="Q1899">
        <v>335694.47470000002</v>
      </c>
      <c r="R1899">
        <v>3059531.9007000001</v>
      </c>
      <c r="S1899">
        <v>335731.38620000001</v>
      </c>
      <c r="T1899">
        <v>3059476.6551999999</v>
      </c>
      <c r="U1899">
        <v>6.6442000000000001E-2</v>
      </c>
      <c r="V1899" t="str">
        <f>VLOOKUP(C1899,'Lines LookUp'!$B$1:$C$12,2,0)</f>
        <v>LUB</v>
      </c>
      <c r="W1899" t="str">
        <f>ROUNDUP(Q1899,3)&amp;"-"&amp;ROUNDUP(R1899,3)</f>
        <v>335694.475-3059531.901</v>
      </c>
      <c r="X1899" t="str">
        <f>ROUNDUP(S1899,3)&amp;"-"&amp;ROUNDUP(T1899,3)</f>
        <v>335731.387-3059476.656</v>
      </c>
      <c r="Y1899">
        <f>VLOOKUP(W1899&amp;"-"&amp;V1899,'Buscoords Workout'!$F:$G,2,0)</f>
        <v>9109</v>
      </c>
      <c r="Z1899">
        <f>VLOOKUP(X1899&amp;"-"&amp;V1899,'Buscoords Workout'!$F:$G,2,0)</f>
        <v>9110</v>
      </c>
      <c r="AA1899" t="b">
        <f>OR(ISNA(Y1899),ISNA(Z1899))</f>
        <v>0</v>
      </c>
    </row>
    <row r="1900" spans="1:27" x14ac:dyDescent="0.25">
      <c r="A1900">
        <v>878</v>
      </c>
      <c r="B1900" t="s">
        <v>24</v>
      </c>
      <c r="C1900" t="s">
        <v>47</v>
      </c>
      <c r="D1900" t="s">
        <v>48</v>
      </c>
      <c r="E1900">
        <v>11</v>
      </c>
      <c r="F1900" t="s">
        <v>37</v>
      </c>
      <c r="G1900">
        <v>100</v>
      </c>
      <c r="H1900" t="s">
        <v>27</v>
      </c>
      <c r="I1900" t="s">
        <v>38</v>
      </c>
      <c r="J1900" t="s">
        <v>39</v>
      </c>
      <c r="K1900" t="s">
        <v>30</v>
      </c>
      <c r="L1900" t="s">
        <v>31</v>
      </c>
      <c r="M1900">
        <v>3</v>
      </c>
      <c r="N1900" t="s">
        <v>40</v>
      </c>
      <c r="O1900" t="s">
        <v>41</v>
      </c>
      <c r="P1900">
        <v>48.551099999999998</v>
      </c>
      <c r="Q1900">
        <v>335731.38620000001</v>
      </c>
      <c r="R1900">
        <v>3059476.6551999999</v>
      </c>
      <c r="S1900">
        <v>335756.99590899999</v>
      </c>
      <c r="T1900">
        <v>3059435.4078099998</v>
      </c>
      <c r="U1900">
        <v>4.8550999999999997E-2</v>
      </c>
      <c r="V1900" t="str">
        <f>VLOOKUP(C1900,'Lines LookUp'!$B$1:$C$12,2,0)</f>
        <v>LUB</v>
      </c>
      <c r="W1900" t="str">
        <f>ROUNDUP(Q1900,3)&amp;"-"&amp;ROUNDUP(R1900,3)</f>
        <v>335731.387-3059476.656</v>
      </c>
      <c r="X1900" t="str">
        <f>ROUNDUP(S1900,3)&amp;"-"&amp;ROUNDUP(T1900,3)</f>
        <v>335756.996-3059435.408</v>
      </c>
      <c r="Y1900">
        <f>VLOOKUP(W1900&amp;"-"&amp;V1900,'Buscoords Workout'!$F:$G,2,0)</f>
        <v>9110</v>
      </c>
      <c r="Z1900">
        <f>VLOOKUP(X1900&amp;"-"&amp;V1900,'Buscoords Workout'!$F:$G,2,0)</f>
        <v>9342</v>
      </c>
      <c r="AA1900" t="b">
        <f>OR(ISNA(Y1900),ISNA(Z1900))</f>
        <v>0</v>
      </c>
    </row>
    <row r="1901" spans="1:27" x14ac:dyDescent="0.25">
      <c r="A1901">
        <v>879</v>
      </c>
      <c r="B1901" t="s">
        <v>24</v>
      </c>
      <c r="C1901" t="s">
        <v>47</v>
      </c>
      <c r="D1901" t="s">
        <v>48</v>
      </c>
      <c r="E1901">
        <v>11</v>
      </c>
      <c r="F1901" t="s">
        <v>37</v>
      </c>
      <c r="G1901">
        <v>100</v>
      </c>
      <c r="H1901" t="s">
        <v>27</v>
      </c>
      <c r="I1901" t="s">
        <v>38</v>
      </c>
      <c r="J1901" t="s">
        <v>39</v>
      </c>
      <c r="K1901" t="s">
        <v>30</v>
      </c>
      <c r="L1901" t="s">
        <v>31</v>
      </c>
      <c r="M1901">
        <v>3</v>
      </c>
      <c r="N1901" t="s">
        <v>40</v>
      </c>
      <c r="O1901" t="s">
        <v>41</v>
      </c>
      <c r="P1901">
        <v>5.4718499999999999</v>
      </c>
      <c r="Q1901">
        <v>335756.99590899999</v>
      </c>
      <c r="R1901">
        <v>3059435.4078099998</v>
      </c>
      <c r="S1901">
        <v>335759.88219999999</v>
      </c>
      <c r="T1901">
        <v>3059430.7590999999</v>
      </c>
      <c r="U1901">
        <v>5.4720000000000003E-3</v>
      </c>
      <c r="V1901" t="str">
        <f>VLOOKUP(C1901,'Lines LookUp'!$B$1:$C$12,2,0)</f>
        <v>LUB</v>
      </c>
      <c r="W1901" t="str">
        <f>ROUNDUP(Q1901,3)&amp;"-"&amp;ROUNDUP(R1901,3)</f>
        <v>335756.996-3059435.408</v>
      </c>
      <c r="X1901" t="str">
        <f>ROUNDUP(S1901,3)&amp;"-"&amp;ROUNDUP(T1901,3)</f>
        <v>335759.883-3059430.76</v>
      </c>
      <c r="Y1901">
        <f>VLOOKUP(W1901&amp;"-"&amp;V1901,'Buscoords Workout'!$F:$G,2,0)</f>
        <v>9342</v>
      </c>
      <c r="Z1901">
        <f>VLOOKUP(X1901&amp;"-"&amp;V1901,'Buscoords Workout'!$F:$G,2,0)</f>
        <v>9111</v>
      </c>
      <c r="AA1901" t="b">
        <f>OR(ISNA(Y1901),ISNA(Z1901))</f>
        <v>0</v>
      </c>
    </row>
    <row r="1902" spans="1:27" x14ac:dyDescent="0.25">
      <c r="A1902">
        <v>880</v>
      </c>
      <c r="B1902" t="s">
        <v>24</v>
      </c>
      <c r="C1902" t="s">
        <v>47</v>
      </c>
      <c r="D1902" t="s">
        <v>48</v>
      </c>
      <c r="E1902">
        <v>11</v>
      </c>
      <c r="F1902" t="s">
        <v>37</v>
      </c>
      <c r="G1902">
        <v>100</v>
      </c>
      <c r="H1902" t="s">
        <v>27</v>
      </c>
      <c r="I1902" t="s">
        <v>38</v>
      </c>
      <c r="J1902" t="s">
        <v>39</v>
      </c>
      <c r="K1902" t="s">
        <v>30</v>
      </c>
      <c r="L1902" t="s">
        <v>31</v>
      </c>
      <c r="M1902">
        <v>3</v>
      </c>
      <c r="N1902" t="s">
        <v>40</v>
      </c>
      <c r="O1902" t="s">
        <v>41</v>
      </c>
      <c r="P1902">
        <v>8.6831399999999999</v>
      </c>
      <c r="Q1902">
        <v>335759.88219999999</v>
      </c>
      <c r="R1902">
        <v>3059430.7590999999</v>
      </c>
      <c r="S1902">
        <v>335764.46240000002</v>
      </c>
      <c r="T1902">
        <v>3059423.3821999999</v>
      </c>
      <c r="U1902">
        <v>8.6829999999999997E-3</v>
      </c>
      <c r="V1902" t="str">
        <f>VLOOKUP(C1902,'Lines LookUp'!$B$1:$C$12,2,0)</f>
        <v>LUB</v>
      </c>
      <c r="W1902" t="str">
        <f>ROUNDUP(Q1902,3)&amp;"-"&amp;ROUNDUP(R1902,3)</f>
        <v>335759.883-3059430.76</v>
      </c>
      <c r="X1902" t="str">
        <f>ROUNDUP(S1902,3)&amp;"-"&amp;ROUNDUP(T1902,3)</f>
        <v>335764.463-3059423.383</v>
      </c>
      <c r="Y1902">
        <f>VLOOKUP(W1902&amp;"-"&amp;V1902,'Buscoords Workout'!$F:$G,2,0)</f>
        <v>9111</v>
      </c>
      <c r="Z1902">
        <f>VLOOKUP(X1902&amp;"-"&amp;V1902,'Buscoords Workout'!$F:$G,2,0)</f>
        <v>9112</v>
      </c>
      <c r="AA1902" t="b">
        <f>OR(ISNA(Y1902),ISNA(Z1902))</f>
        <v>0</v>
      </c>
    </row>
    <row r="1903" spans="1:27" x14ac:dyDescent="0.25">
      <c r="A1903">
        <v>881</v>
      </c>
      <c r="B1903" t="s">
        <v>24</v>
      </c>
      <c r="C1903" t="s">
        <v>47</v>
      </c>
      <c r="D1903" t="s">
        <v>48</v>
      </c>
      <c r="E1903">
        <v>11</v>
      </c>
      <c r="F1903" t="s">
        <v>37</v>
      </c>
      <c r="G1903">
        <v>100</v>
      </c>
      <c r="H1903" t="s">
        <v>27</v>
      </c>
      <c r="I1903" t="s">
        <v>38</v>
      </c>
      <c r="J1903" t="s">
        <v>39</v>
      </c>
      <c r="K1903" t="s">
        <v>30</v>
      </c>
      <c r="L1903" t="s">
        <v>31</v>
      </c>
      <c r="M1903">
        <v>3</v>
      </c>
      <c r="N1903" t="s">
        <v>40</v>
      </c>
      <c r="O1903" t="s">
        <v>41</v>
      </c>
      <c r="P1903">
        <v>23.754999999999999</v>
      </c>
      <c r="Q1903">
        <v>335764.46240000002</v>
      </c>
      <c r="R1903">
        <v>3059423.3821999999</v>
      </c>
      <c r="S1903">
        <v>335776.74050000001</v>
      </c>
      <c r="T1903">
        <v>3059403.0463</v>
      </c>
      <c r="U1903">
        <v>2.3754999999999998E-2</v>
      </c>
      <c r="V1903" t="str">
        <f>VLOOKUP(C1903,'Lines LookUp'!$B$1:$C$12,2,0)</f>
        <v>LUB</v>
      </c>
      <c r="W1903" t="str">
        <f>ROUNDUP(Q1903,3)&amp;"-"&amp;ROUNDUP(R1903,3)</f>
        <v>335764.463-3059423.383</v>
      </c>
      <c r="X1903" t="str">
        <f>ROUNDUP(S1903,3)&amp;"-"&amp;ROUNDUP(T1903,3)</f>
        <v>335776.741-3059403.047</v>
      </c>
      <c r="Y1903">
        <v>9478</v>
      </c>
      <c r="Z1903">
        <f>VLOOKUP(X1903&amp;"-"&amp;V1903,'Buscoords Workout'!$F:$G,2,0)</f>
        <v>9113</v>
      </c>
      <c r="AA1903" t="b">
        <f>OR(ISNA(Y1903),ISNA(Z1903))</f>
        <v>0</v>
      </c>
    </row>
    <row r="1904" spans="1:27" x14ac:dyDescent="0.25">
      <c r="A1904">
        <v>882</v>
      </c>
      <c r="B1904" t="s">
        <v>24</v>
      </c>
      <c r="C1904" t="s">
        <v>47</v>
      </c>
      <c r="D1904" t="s">
        <v>48</v>
      </c>
      <c r="E1904">
        <v>11</v>
      </c>
      <c r="F1904" t="s">
        <v>37</v>
      </c>
      <c r="G1904">
        <v>100</v>
      </c>
      <c r="H1904" t="s">
        <v>27</v>
      </c>
      <c r="I1904" t="s">
        <v>38</v>
      </c>
      <c r="J1904" t="s">
        <v>39</v>
      </c>
      <c r="K1904" t="s">
        <v>30</v>
      </c>
      <c r="L1904" t="s">
        <v>31</v>
      </c>
      <c r="M1904">
        <v>3</v>
      </c>
      <c r="N1904" t="s">
        <v>40</v>
      </c>
      <c r="O1904" t="s">
        <v>41</v>
      </c>
      <c r="P1904">
        <v>62.418799999999997</v>
      </c>
      <c r="Q1904">
        <v>335776.74050000001</v>
      </c>
      <c r="R1904">
        <v>3059403.0463</v>
      </c>
      <c r="S1904">
        <v>335829.64150000003</v>
      </c>
      <c r="T1904">
        <v>3059369.9164</v>
      </c>
      <c r="U1904">
        <v>6.2419000000000002E-2</v>
      </c>
      <c r="V1904" t="str">
        <f>VLOOKUP(C1904,'Lines LookUp'!$B$1:$C$12,2,0)</f>
        <v>LUB</v>
      </c>
      <c r="W1904" t="str">
        <f>ROUNDUP(Q1904,3)&amp;"-"&amp;ROUNDUP(R1904,3)</f>
        <v>335776.741-3059403.047</v>
      </c>
      <c r="X1904" t="str">
        <f>ROUNDUP(S1904,3)&amp;"-"&amp;ROUNDUP(T1904,3)</f>
        <v>335829.642-3059369.917</v>
      </c>
      <c r="Y1904">
        <f>VLOOKUP(W1904&amp;"-"&amp;V1904,'Buscoords Workout'!$F:$G,2,0)</f>
        <v>9113</v>
      </c>
      <c r="Z1904">
        <f>VLOOKUP(X1904&amp;"-"&amp;V1904,'Buscoords Workout'!$F:$G,2,0)</f>
        <v>9114</v>
      </c>
      <c r="AA1904" t="b">
        <f>OR(ISNA(Y1904),ISNA(Z1904))</f>
        <v>0</v>
      </c>
    </row>
    <row r="1905" spans="1:27" x14ac:dyDescent="0.25">
      <c r="A1905">
        <v>883</v>
      </c>
      <c r="B1905" t="s">
        <v>24</v>
      </c>
      <c r="C1905" t="s">
        <v>47</v>
      </c>
      <c r="D1905" t="s">
        <v>48</v>
      </c>
      <c r="E1905">
        <v>11</v>
      </c>
      <c r="F1905" t="s">
        <v>37</v>
      </c>
      <c r="G1905">
        <v>100</v>
      </c>
      <c r="H1905" t="s">
        <v>27</v>
      </c>
      <c r="I1905" t="s">
        <v>38</v>
      </c>
      <c r="J1905" t="s">
        <v>39</v>
      </c>
      <c r="K1905" t="s">
        <v>30</v>
      </c>
      <c r="L1905" t="s">
        <v>31</v>
      </c>
      <c r="M1905">
        <v>3</v>
      </c>
      <c r="N1905" t="s">
        <v>40</v>
      </c>
      <c r="O1905" t="s">
        <v>41</v>
      </c>
      <c r="P1905">
        <v>37.563099999999999</v>
      </c>
      <c r="Q1905">
        <v>335829.64150000003</v>
      </c>
      <c r="R1905">
        <v>3059369.9164</v>
      </c>
      <c r="S1905">
        <v>335857.79060000001</v>
      </c>
      <c r="T1905">
        <v>3059345.0444</v>
      </c>
      <c r="U1905">
        <v>3.7562999999999999E-2</v>
      </c>
      <c r="V1905" t="str">
        <f>VLOOKUP(C1905,'Lines LookUp'!$B$1:$C$12,2,0)</f>
        <v>LUB</v>
      </c>
      <c r="W1905" t="str">
        <f>ROUNDUP(Q1905,3)&amp;"-"&amp;ROUNDUP(R1905,3)</f>
        <v>335829.642-3059369.917</v>
      </c>
      <c r="X1905" t="str">
        <f>ROUNDUP(S1905,3)&amp;"-"&amp;ROUNDUP(T1905,3)</f>
        <v>335857.791-3059345.045</v>
      </c>
      <c r="Y1905">
        <f>VLOOKUP(W1905&amp;"-"&amp;V1905,'Buscoords Workout'!$F:$G,2,0)</f>
        <v>9114</v>
      </c>
      <c r="Z1905">
        <f>VLOOKUP(X1905&amp;"-"&amp;V1905,'Buscoords Workout'!$F:$G,2,0)</f>
        <v>9115</v>
      </c>
      <c r="AA1905" t="b">
        <f>OR(ISNA(Y1905),ISNA(Z1905))</f>
        <v>0</v>
      </c>
    </row>
    <row r="1906" spans="1:27" x14ac:dyDescent="0.25">
      <c r="A1906">
        <v>884</v>
      </c>
      <c r="B1906" t="s">
        <v>24</v>
      </c>
      <c r="C1906" t="s">
        <v>47</v>
      </c>
      <c r="D1906" t="s">
        <v>48</v>
      </c>
      <c r="E1906">
        <v>11</v>
      </c>
      <c r="F1906" t="s">
        <v>37</v>
      </c>
      <c r="G1906">
        <v>100</v>
      </c>
      <c r="H1906" t="s">
        <v>27</v>
      </c>
      <c r="I1906" t="s">
        <v>38</v>
      </c>
      <c r="J1906" t="s">
        <v>39</v>
      </c>
      <c r="K1906" t="s">
        <v>30</v>
      </c>
      <c r="L1906" t="s">
        <v>31</v>
      </c>
      <c r="M1906">
        <v>3</v>
      </c>
      <c r="N1906" t="s">
        <v>40</v>
      </c>
      <c r="O1906" t="s">
        <v>41</v>
      </c>
      <c r="P1906">
        <v>64.512299999999996</v>
      </c>
      <c r="Q1906">
        <v>335857.79060000001</v>
      </c>
      <c r="R1906">
        <v>3059345.0444</v>
      </c>
      <c r="S1906">
        <v>335906.58679999999</v>
      </c>
      <c r="T1906">
        <v>3059302.8451999999</v>
      </c>
      <c r="U1906">
        <v>6.4512E-2</v>
      </c>
      <c r="V1906" t="str">
        <f>VLOOKUP(C1906,'Lines LookUp'!$B$1:$C$12,2,0)</f>
        <v>LUB</v>
      </c>
      <c r="W1906" t="str">
        <f>ROUNDUP(Q1906,3)&amp;"-"&amp;ROUNDUP(R1906,3)</f>
        <v>335857.791-3059345.045</v>
      </c>
      <c r="X1906" t="str">
        <f>ROUNDUP(S1906,3)&amp;"-"&amp;ROUNDUP(T1906,3)</f>
        <v>335906.587-3059302.846</v>
      </c>
      <c r="Y1906">
        <f>VLOOKUP(W1906&amp;"-"&amp;V1906,'Buscoords Workout'!$F:$G,2,0)</f>
        <v>9115</v>
      </c>
      <c r="Z1906">
        <f>VLOOKUP(X1906&amp;"-"&amp;V1906,'Buscoords Workout'!$F:$G,2,0)</f>
        <v>9116</v>
      </c>
      <c r="AA1906" t="b">
        <f>OR(ISNA(Y1906),ISNA(Z1906))</f>
        <v>0</v>
      </c>
    </row>
    <row r="1907" spans="1:27" x14ac:dyDescent="0.25">
      <c r="A1907">
        <v>885</v>
      </c>
      <c r="B1907" t="s">
        <v>24</v>
      </c>
      <c r="C1907" t="s">
        <v>47</v>
      </c>
      <c r="D1907" t="s">
        <v>48</v>
      </c>
      <c r="E1907">
        <v>11</v>
      </c>
      <c r="F1907" t="s">
        <v>37</v>
      </c>
      <c r="G1907">
        <v>100</v>
      </c>
      <c r="H1907" t="s">
        <v>27</v>
      </c>
      <c r="I1907" t="s">
        <v>38</v>
      </c>
      <c r="J1907" t="s">
        <v>39</v>
      </c>
      <c r="K1907" t="s">
        <v>30</v>
      </c>
      <c r="L1907" t="s">
        <v>31</v>
      </c>
      <c r="M1907">
        <v>3</v>
      </c>
      <c r="N1907" t="s">
        <v>40</v>
      </c>
      <c r="O1907" t="s">
        <v>41</v>
      </c>
      <c r="P1907">
        <v>85.376599999999996</v>
      </c>
      <c r="Q1907">
        <v>335906.58679999999</v>
      </c>
      <c r="R1907">
        <v>3059302.8451999999</v>
      </c>
      <c r="S1907">
        <v>335952.93410000001</v>
      </c>
      <c r="T1907">
        <v>3059231.1438000002</v>
      </c>
      <c r="U1907">
        <v>8.5376999999999995E-2</v>
      </c>
      <c r="V1907" t="str">
        <f>VLOOKUP(C1907,'Lines LookUp'!$B$1:$C$12,2,0)</f>
        <v>LUB</v>
      </c>
      <c r="W1907" t="str">
        <f>ROUNDUP(Q1907,3)&amp;"-"&amp;ROUNDUP(R1907,3)</f>
        <v>335906.587-3059302.846</v>
      </c>
      <c r="X1907" t="str">
        <f>ROUNDUP(S1907,3)&amp;"-"&amp;ROUNDUP(T1907,3)</f>
        <v>335952.935-3059231.144</v>
      </c>
      <c r="Y1907">
        <f>VLOOKUP(W1907&amp;"-"&amp;V1907,'Buscoords Workout'!$F:$G,2,0)</f>
        <v>9116</v>
      </c>
      <c r="Z1907">
        <f>VLOOKUP(X1907&amp;"-"&amp;V1907,'Buscoords Workout'!$F:$G,2,0)</f>
        <v>9117</v>
      </c>
      <c r="AA1907" t="b">
        <f>OR(ISNA(Y1907),ISNA(Z1907))</f>
        <v>0</v>
      </c>
    </row>
    <row r="1908" spans="1:27" x14ac:dyDescent="0.25">
      <c r="A1908">
        <v>886</v>
      </c>
      <c r="B1908" t="s">
        <v>24</v>
      </c>
      <c r="C1908" t="s">
        <v>47</v>
      </c>
      <c r="D1908" t="s">
        <v>48</v>
      </c>
      <c r="E1908">
        <v>11</v>
      </c>
      <c r="F1908" t="s">
        <v>37</v>
      </c>
      <c r="G1908">
        <v>100</v>
      </c>
      <c r="H1908" t="s">
        <v>27</v>
      </c>
      <c r="I1908" t="s">
        <v>38</v>
      </c>
      <c r="J1908" t="s">
        <v>39</v>
      </c>
      <c r="K1908" t="s">
        <v>30</v>
      </c>
      <c r="L1908" t="s">
        <v>31</v>
      </c>
      <c r="M1908">
        <v>3</v>
      </c>
      <c r="N1908" t="s">
        <v>40</v>
      </c>
      <c r="O1908" t="s">
        <v>41</v>
      </c>
      <c r="P1908">
        <v>67.081900000000005</v>
      </c>
      <c r="Q1908">
        <v>335952.93410000001</v>
      </c>
      <c r="R1908">
        <v>3059231.1438000002</v>
      </c>
      <c r="S1908">
        <v>335981.08140000002</v>
      </c>
      <c r="T1908">
        <v>3059170.2527999999</v>
      </c>
      <c r="U1908">
        <v>6.7082000000000003E-2</v>
      </c>
      <c r="V1908" t="str">
        <f>VLOOKUP(C1908,'Lines LookUp'!$B$1:$C$12,2,0)</f>
        <v>LUB</v>
      </c>
      <c r="W1908" t="str">
        <f>ROUNDUP(Q1908,3)&amp;"-"&amp;ROUNDUP(R1908,3)</f>
        <v>335952.935-3059231.144</v>
      </c>
      <c r="X1908" t="str">
        <f>ROUNDUP(S1908,3)&amp;"-"&amp;ROUNDUP(T1908,3)</f>
        <v>335981.082-3059170.253</v>
      </c>
      <c r="Y1908">
        <f>VLOOKUP(W1908&amp;"-"&amp;V1908,'Buscoords Workout'!$F:$G,2,0)</f>
        <v>9117</v>
      </c>
      <c r="Z1908">
        <f>VLOOKUP(X1908&amp;"-"&amp;V1908,'Buscoords Workout'!$F:$G,2,0)</f>
        <v>9118</v>
      </c>
      <c r="AA1908" t="b">
        <f>OR(ISNA(Y1908),ISNA(Z1908))</f>
        <v>0</v>
      </c>
    </row>
    <row r="1909" spans="1:27" x14ac:dyDescent="0.25">
      <c r="A1909">
        <v>887</v>
      </c>
      <c r="B1909" t="s">
        <v>24</v>
      </c>
      <c r="C1909" t="s">
        <v>47</v>
      </c>
      <c r="D1909" t="s">
        <v>48</v>
      </c>
      <c r="E1909">
        <v>11</v>
      </c>
      <c r="F1909" t="s">
        <v>37</v>
      </c>
      <c r="G1909">
        <v>100</v>
      </c>
      <c r="H1909" t="s">
        <v>27</v>
      </c>
      <c r="I1909" t="s">
        <v>38</v>
      </c>
      <c r="J1909" t="s">
        <v>39</v>
      </c>
      <c r="K1909" t="s">
        <v>30</v>
      </c>
      <c r="L1909" t="s">
        <v>31</v>
      </c>
      <c r="M1909">
        <v>3</v>
      </c>
      <c r="N1909" t="s">
        <v>40</v>
      </c>
      <c r="O1909" t="s">
        <v>41</v>
      </c>
      <c r="P1909">
        <v>8.3153699999999997</v>
      </c>
      <c r="Q1909">
        <v>335981.08140000002</v>
      </c>
      <c r="R1909">
        <v>3059170.2527999999</v>
      </c>
      <c r="S1909">
        <v>335984.29619999998</v>
      </c>
      <c r="T1909">
        <v>3059162.5839999998</v>
      </c>
      <c r="U1909">
        <v>8.3149999999999995E-3</v>
      </c>
      <c r="V1909" t="str">
        <f>VLOOKUP(C1909,'Lines LookUp'!$B$1:$C$12,2,0)</f>
        <v>LUB</v>
      </c>
      <c r="W1909" t="str">
        <f>ROUNDUP(Q1909,3)&amp;"-"&amp;ROUNDUP(R1909,3)</f>
        <v>335981.082-3059170.253</v>
      </c>
      <c r="X1909" t="str">
        <f>ROUNDUP(S1909,3)&amp;"-"&amp;ROUNDUP(T1909,3)</f>
        <v>335984.297-3059162.584</v>
      </c>
      <c r="Y1909">
        <f>VLOOKUP(W1909&amp;"-"&amp;V1909,'Buscoords Workout'!$F:$G,2,0)</f>
        <v>9118</v>
      </c>
      <c r="Z1909">
        <f>VLOOKUP(X1909&amp;"-"&amp;V1909,'Buscoords Workout'!$F:$G,2,0)</f>
        <v>9119</v>
      </c>
      <c r="AA1909" t="b">
        <f>OR(ISNA(Y1909),ISNA(Z1909))</f>
        <v>0</v>
      </c>
    </row>
    <row r="1910" spans="1:27" x14ac:dyDescent="0.25">
      <c r="A1910">
        <v>888</v>
      </c>
      <c r="B1910" t="s">
        <v>24</v>
      </c>
      <c r="C1910" t="s">
        <v>47</v>
      </c>
      <c r="D1910" t="s">
        <v>48</v>
      </c>
      <c r="E1910">
        <v>11</v>
      </c>
      <c r="F1910" t="s">
        <v>37</v>
      </c>
      <c r="G1910">
        <v>100</v>
      </c>
      <c r="H1910" t="s">
        <v>27</v>
      </c>
      <c r="I1910" t="s">
        <v>38</v>
      </c>
      <c r="J1910" t="s">
        <v>39</v>
      </c>
      <c r="K1910" t="s">
        <v>30</v>
      </c>
      <c r="L1910" t="s">
        <v>31</v>
      </c>
      <c r="M1910">
        <v>3</v>
      </c>
      <c r="N1910" t="s">
        <v>40</v>
      </c>
      <c r="O1910" t="s">
        <v>41</v>
      </c>
      <c r="P1910">
        <v>9.2285599999999999</v>
      </c>
      <c r="Q1910">
        <v>335984.29619999998</v>
      </c>
      <c r="R1910">
        <v>3059162.5839999998</v>
      </c>
      <c r="S1910">
        <v>335987.864</v>
      </c>
      <c r="T1910">
        <v>3059154.0729999999</v>
      </c>
      <c r="U1910">
        <v>9.2289999999999994E-3</v>
      </c>
      <c r="V1910" t="str">
        <f>VLOOKUP(C1910,'Lines LookUp'!$B$1:$C$12,2,0)</f>
        <v>LUB</v>
      </c>
      <c r="W1910" t="str">
        <f>ROUNDUP(Q1910,3)&amp;"-"&amp;ROUNDUP(R1910,3)</f>
        <v>335984.297-3059162.584</v>
      </c>
      <c r="X1910" t="str">
        <f>ROUNDUP(S1910,3)&amp;"-"&amp;ROUNDUP(T1910,3)</f>
        <v>335987.864-3059154.073</v>
      </c>
      <c r="Y1910">
        <f>VLOOKUP(W1910&amp;"-"&amp;V1910,'Buscoords Workout'!$F:$G,2,0)</f>
        <v>9119</v>
      </c>
      <c r="Z1910">
        <f>VLOOKUP(X1910&amp;"-"&amp;V1910,'Buscoords Workout'!$F:$G,2,0)</f>
        <v>9349</v>
      </c>
      <c r="AA1910" t="b">
        <f>OR(ISNA(Y1910),ISNA(Z1910))</f>
        <v>0</v>
      </c>
    </row>
    <row r="1911" spans="1:27" x14ac:dyDescent="0.25">
      <c r="A1911">
        <v>889</v>
      </c>
      <c r="B1911" t="s">
        <v>24</v>
      </c>
      <c r="C1911" t="s">
        <v>47</v>
      </c>
      <c r="D1911" t="s">
        <v>48</v>
      </c>
      <c r="E1911">
        <v>11</v>
      </c>
      <c r="F1911" t="s">
        <v>37</v>
      </c>
      <c r="G1911">
        <v>100</v>
      </c>
      <c r="H1911" t="s">
        <v>27</v>
      </c>
      <c r="I1911" t="s">
        <v>38</v>
      </c>
      <c r="J1911" t="s">
        <v>39</v>
      </c>
      <c r="K1911" t="s">
        <v>30</v>
      </c>
      <c r="L1911" t="s">
        <v>31</v>
      </c>
      <c r="M1911">
        <v>3</v>
      </c>
      <c r="N1911" t="s">
        <v>40</v>
      </c>
      <c r="O1911" t="s">
        <v>41</v>
      </c>
      <c r="P1911">
        <v>92.186499999999995</v>
      </c>
      <c r="Q1911">
        <v>335987.864</v>
      </c>
      <c r="R1911">
        <v>3059154.0729999999</v>
      </c>
      <c r="S1911">
        <v>336080.02840000001</v>
      </c>
      <c r="T1911">
        <v>3059156.0932999998</v>
      </c>
      <c r="U1911">
        <v>9.2187000000000005E-2</v>
      </c>
      <c r="V1911" t="str">
        <f>VLOOKUP(C1911,'Lines LookUp'!$B$1:$C$12,2,0)</f>
        <v>LUB</v>
      </c>
      <c r="W1911" t="str">
        <f>ROUNDUP(Q1911,3)&amp;"-"&amp;ROUNDUP(R1911,3)</f>
        <v>335987.864-3059154.073</v>
      </c>
      <c r="X1911" t="str">
        <f>ROUNDUP(S1911,3)&amp;"-"&amp;ROUNDUP(T1911,3)</f>
        <v>336080.029-3059156.094</v>
      </c>
      <c r="Y1911">
        <f>VLOOKUP(W1911&amp;"-"&amp;V1911,'Buscoords Workout'!$F:$G,2,0)</f>
        <v>9349</v>
      </c>
      <c r="Z1911">
        <f>VLOOKUP(X1911&amp;"-"&amp;V1911,'Buscoords Workout'!$F:$G,2,0)</f>
        <v>9120</v>
      </c>
      <c r="AA1911" t="b">
        <f>OR(ISNA(Y1911),ISNA(Z1911))</f>
        <v>0</v>
      </c>
    </row>
    <row r="1912" spans="1:27" x14ac:dyDescent="0.25">
      <c r="A1912">
        <v>892</v>
      </c>
      <c r="B1912" t="s">
        <v>24</v>
      </c>
      <c r="C1912" t="s">
        <v>47</v>
      </c>
      <c r="D1912" t="s">
        <v>48</v>
      </c>
      <c r="E1912">
        <v>11</v>
      </c>
      <c r="F1912" t="s">
        <v>37</v>
      </c>
      <c r="G1912">
        <v>100</v>
      </c>
      <c r="H1912" t="s">
        <v>27</v>
      </c>
      <c r="I1912" t="s">
        <v>38</v>
      </c>
      <c r="J1912" t="s">
        <v>39</v>
      </c>
      <c r="K1912" t="s">
        <v>30</v>
      </c>
      <c r="L1912" t="s">
        <v>31</v>
      </c>
      <c r="M1912">
        <v>3</v>
      </c>
      <c r="N1912" t="s">
        <v>40</v>
      </c>
      <c r="O1912" t="s">
        <v>41</v>
      </c>
      <c r="P1912">
        <v>16.324000000000002</v>
      </c>
      <c r="Q1912">
        <v>336449.3089</v>
      </c>
      <c r="R1912">
        <v>3059164.1954000001</v>
      </c>
      <c r="S1912">
        <v>336465.63160000002</v>
      </c>
      <c r="T1912">
        <v>3059164.4019999998</v>
      </c>
      <c r="U1912">
        <v>1.6324000000000002E-2</v>
      </c>
      <c r="V1912" t="str">
        <f>VLOOKUP(C1912,'Lines LookUp'!$B$1:$C$12,2,0)</f>
        <v>LUB</v>
      </c>
      <c r="W1912" t="str">
        <f>ROUNDUP(Q1912,3)&amp;"-"&amp;ROUNDUP(R1912,3)</f>
        <v>336449.309-3059164.196</v>
      </c>
      <c r="X1912" t="str">
        <f>ROUNDUP(S1912,3)&amp;"-"&amp;ROUNDUP(T1912,3)</f>
        <v>336465.632-3059164.402</v>
      </c>
      <c r="Y1912">
        <f>VLOOKUP(W1912&amp;"-"&amp;V1912,'Buscoords Workout'!$F:$G,2,0)</f>
        <v>9121</v>
      </c>
      <c r="Z1912">
        <f>VLOOKUP(X1912&amp;"-"&amp;V1912,'Buscoords Workout'!$F:$G,2,0)</f>
        <v>9122</v>
      </c>
      <c r="AA1912" t="b">
        <f>OR(ISNA(Y1912),ISNA(Z1912))</f>
        <v>0</v>
      </c>
    </row>
    <row r="1913" spans="1:27" x14ac:dyDescent="0.25">
      <c r="A1913">
        <v>893</v>
      </c>
      <c r="B1913" t="s">
        <v>24</v>
      </c>
      <c r="C1913" t="s">
        <v>47</v>
      </c>
      <c r="D1913" t="s">
        <v>48</v>
      </c>
      <c r="E1913">
        <v>11</v>
      </c>
      <c r="F1913" t="s">
        <v>37</v>
      </c>
      <c r="G1913">
        <v>100</v>
      </c>
      <c r="H1913" t="s">
        <v>27</v>
      </c>
      <c r="I1913" t="s">
        <v>38</v>
      </c>
      <c r="J1913" t="s">
        <v>39</v>
      </c>
      <c r="K1913" t="s">
        <v>30</v>
      </c>
      <c r="L1913" t="s">
        <v>31</v>
      </c>
      <c r="M1913">
        <v>3</v>
      </c>
      <c r="N1913" t="s">
        <v>40</v>
      </c>
      <c r="O1913" t="s">
        <v>41</v>
      </c>
      <c r="P1913">
        <v>22.59</v>
      </c>
      <c r="Q1913">
        <v>336465.63160000002</v>
      </c>
      <c r="R1913">
        <v>3059164.4019999998</v>
      </c>
      <c r="S1913">
        <v>336488.21980000002</v>
      </c>
      <c r="T1913">
        <v>3059164.6879599998</v>
      </c>
      <c r="U1913">
        <v>2.2589999999999999E-2</v>
      </c>
      <c r="V1913" t="str">
        <f>VLOOKUP(C1913,'Lines LookUp'!$B$1:$C$12,2,0)</f>
        <v>LUB</v>
      </c>
      <c r="W1913" t="str">
        <f>ROUNDUP(Q1913,3)&amp;"-"&amp;ROUNDUP(R1913,3)</f>
        <v>336465.632-3059164.402</v>
      </c>
      <c r="X1913" t="str">
        <f>ROUNDUP(S1913,3)&amp;"-"&amp;ROUNDUP(T1913,3)</f>
        <v>336488.22-3059164.688</v>
      </c>
      <c r="Y1913">
        <f>VLOOKUP(W1913&amp;"-"&amp;V1913,'Buscoords Workout'!$F:$G,2,0)</f>
        <v>9122</v>
      </c>
      <c r="Z1913">
        <f>VLOOKUP(X1913&amp;"-"&amp;V1913,'Buscoords Workout'!$F:$G,2,0)</f>
        <v>9485</v>
      </c>
      <c r="AA1913" t="b">
        <f>OR(ISNA(Y1913),ISNA(Z1913))</f>
        <v>0</v>
      </c>
    </row>
    <row r="1914" spans="1:27" x14ac:dyDescent="0.25">
      <c r="A1914">
        <v>894</v>
      </c>
      <c r="B1914" t="s">
        <v>24</v>
      </c>
      <c r="C1914" t="s">
        <v>47</v>
      </c>
      <c r="D1914" t="s">
        <v>48</v>
      </c>
      <c r="E1914">
        <v>11</v>
      </c>
      <c r="F1914" t="s">
        <v>37</v>
      </c>
      <c r="G1914">
        <v>100</v>
      </c>
      <c r="H1914" t="s">
        <v>27</v>
      </c>
      <c r="I1914" t="s">
        <v>38</v>
      </c>
      <c r="J1914" t="s">
        <v>39</v>
      </c>
      <c r="K1914" t="s">
        <v>30</v>
      </c>
      <c r="L1914" t="s">
        <v>31</v>
      </c>
      <c r="M1914">
        <v>3</v>
      </c>
      <c r="N1914" t="s">
        <v>40</v>
      </c>
      <c r="O1914" t="s">
        <v>41</v>
      </c>
      <c r="P1914">
        <v>34.730200000000004</v>
      </c>
      <c r="Q1914">
        <v>336488.21980000002</v>
      </c>
      <c r="R1914">
        <v>3059164.6879599998</v>
      </c>
      <c r="S1914">
        <v>336522.9472</v>
      </c>
      <c r="T1914">
        <v>3059165.1275999998</v>
      </c>
      <c r="U1914">
        <v>3.4729999999999997E-2</v>
      </c>
      <c r="V1914" t="str">
        <f>VLOOKUP(C1914,'Lines LookUp'!$B$1:$C$12,2,0)</f>
        <v>LUB</v>
      </c>
      <c r="W1914" t="str">
        <f>ROUNDUP(Q1914,3)&amp;"-"&amp;ROUNDUP(R1914,3)</f>
        <v>336488.22-3059164.688</v>
      </c>
      <c r="X1914" t="str">
        <f>ROUNDUP(S1914,3)&amp;"-"&amp;ROUNDUP(T1914,3)</f>
        <v>336522.948-3059165.128</v>
      </c>
      <c r="Y1914">
        <f>VLOOKUP(W1914&amp;"-"&amp;V1914,'Buscoords Workout'!$F:$G,2,0)</f>
        <v>9485</v>
      </c>
      <c r="Z1914">
        <f>VLOOKUP(X1914&amp;"-"&amp;V1914,'Buscoords Workout'!$F:$G,2,0)</f>
        <v>9394</v>
      </c>
      <c r="AA1914" t="b">
        <f>OR(ISNA(Y1914),ISNA(Z1914))</f>
        <v>0</v>
      </c>
    </row>
    <row r="1915" spans="1:27" x14ac:dyDescent="0.25">
      <c r="A1915">
        <v>895</v>
      </c>
      <c r="B1915" t="s">
        <v>24</v>
      </c>
      <c r="C1915" t="s">
        <v>47</v>
      </c>
      <c r="D1915" t="s">
        <v>48</v>
      </c>
      <c r="E1915">
        <v>11</v>
      </c>
      <c r="F1915" t="s">
        <v>37</v>
      </c>
      <c r="G1915">
        <v>100</v>
      </c>
      <c r="H1915" t="s">
        <v>27</v>
      </c>
      <c r="I1915" t="s">
        <v>38</v>
      </c>
      <c r="J1915" t="s">
        <v>39</v>
      </c>
      <c r="K1915" t="s">
        <v>30</v>
      </c>
      <c r="L1915" t="s">
        <v>31</v>
      </c>
      <c r="M1915">
        <v>3</v>
      </c>
      <c r="N1915" t="s">
        <v>40</v>
      </c>
      <c r="O1915" t="s">
        <v>41</v>
      </c>
      <c r="P1915">
        <v>326.23</v>
      </c>
      <c r="Q1915">
        <v>336522.9472</v>
      </c>
      <c r="R1915">
        <v>3059165.1275999998</v>
      </c>
      <c r="S1915">
        <v>336846.45760000002</v>
      </c>
      <c r="T1915">
        <v>3059123.0891999998</v>
      </c>
      <c r="U1915">
        <v>0.32623000000000002</v>
      </c>
      <c r="V1915" t="str">
        <f>VLOOKUP(C1915,'Lines LookUp'!$B$1:$C$12,2,0)</f>
        <v>LUB</v>
      </c>
      <c r="W1915" t="str">
        <f>ROUNDUP(Q1915,3)&amp;"-"&amp;ROUNDUP(R1915,3)</f>
        <v>336522.948-3059165.128</v>
      </c>
      <c r="X1915" t="str">
        <f>ROUNDUP(S1915,3)&amp;"-"&amp;ROUNDUP(T1915,3)</f>
        <v>336846.458-3059123.09</v>
      </c>
      <c r="Y1915">
        <f>VLOOKUP(W1915&amp;"-"&amp;V1915,'Buscoords Workout'!$F:$G,2,0)</f>
        <v>9394</v>
      </c>
      <c r="Z1915">
        <f>VLOOKUP(X1915&amp;"-"&amp;V1915,'Buscoords Workout'!$F:$G,2,0)</f>
        <v>9123</v>
      </c>
      <c r="AA1915" t="b">
        <f>OR(ISNA(Y1915),ISNA(Z1915))</f>
        <v>0</v>
      </c>
    </row>
    <row r="1916" spans="1:27" x14ac:dyDescent="0.25">
      <c r="A1916">
        <v>896</v>
      </c>
      <c r="B1916" t="s">
        <v>24</v>
      </c>
      <c r="C1916" t="s">
        <v>47</v>
      </c>
      <c r="D1916" t="s">
        <v>48</v>
      </c>
      <c r="E1916">
        <v>11</v>
      </c>
      <c r="F1916" t="s">
        <v>37</v>
      </c>
      <c r="G1916">
        <v>100</v>
      </c>
      <c r="H1916" t="s">
        <v>27</v>
      </c>
      <c r="I1916" t="s">
        <v>38</v>
      </c>
      <c r="J1916" t="s">
        <v>39</v>
      </c>
      <c r="K1916" t="s">
        <v>30</v>
      </c>
      <c r="L1916" t="s">
        <v>31</v>
      </c>
      <c r="M1916">
        <v>3</v>
      </c>
      <c r="N1916" t="s">
        <v>40</v>
      </c>
      <c r="O1916" t="s">
        <v>41</v>
      </c>
      <c r="P1916">
        <v>122.548</v>
      </c>
      <c r="Q1916">
        <v>336846.45760000002</v>
      </c>
      <c r="R1916">
        <v>3059123.0891999998</v>
      </c>
      <c r="S1916">
        <v>336967.30589999998</v>
      </c>
      <c r="T1916">
        <v>3059102.7469000001</v>
      </c>
      <c r="U1916">
        <v>0.122548</v>
      </c>
      <c r="V1916" t="str">
        <f>VLOOKUP(C1916,'Lines LookUp'!$B$1:$C$12,2,0)</f>
        <v>LUB</v>
      </c>
      <c r="W1916" t="str">
        <f>ROUNDUP(Q1916,3)&amp;"-"&amp;ROUNDUP(R1916,3)</f>
        <v>336846.458-3059123.09</v>
      </c>
      <c r="X1916" t="str">
        <f>ROUNDUP(S1916,3)&amp;"-"&amp;ROUNDUP(T1916,3)</f>
        <v>336967.306-3059102.747</v>
      </c>
      <c r="Y1916">
        <f>VLOOKUP(W1916&amp;"-"&amp;V1916,'Buscoords Workout'!$F:$G,2,0)</f>
        <v>9123</v>
      </c>
      <c r="Z1916">
        <f>VLOOKUP(X1916&amp;"-"&amp;V1916,'Buscoords Workout'!$F:$G,2,0)</f>
        <v>9124</v>
      </c>
      <c r="AA1916" t="b">
        <f>OR(ISNA(Y1916),ISNA(Z1916))</f>
        <v>0</v>
      </c>
    </row>
    <row r="1917" spans="1:27" x14ac:dyDescent="0.25">
      <c r="A1917">
        <v>897</v>
      </c>
      <c r="B1917" t="s">
        <v>24</v>
      </c>
      <c r="C1917" t="s">
        <v>47</v>
      </c>
      <c r="D1917" t="s">
        <v>48</v>
      </c>
      <c r="E1917">
        <v>11</v>
      </c>
      <c r="F1917" t="s">
        <v>37</v>
      </c>
      <c r="G1917">
        <v>100</v>
      </c>
      <c r="H1917" t="s">
        <v>27</v>
      </c>
      <c r="I1917" t="s">
        <v>38</v>
      </c>
      <c r="J1917" t="s">
        <v>39</v>
      </c>
      <c r="K1917" t="s">
        <v>30</v>
      </c>
      <c r="L1917" t="s">
        <v>31</v>
      </c>
      <c r="M1917">
        <v>3</v>
      </c>
      <c r="N1917" t="s">
        <v>40</v>
      </c>
      <c r="O1917" t="s">
        <v>41</v>
      </c>
      <c r="P1917">
        <v>11.812200000000001</v>
      </c>
      <c r="Q1917">
        <v>336967.30589999998</v>
      </c>
      <c r="R1917">
        <v>3059102.7469000001</v>
      </c>
      <c r="S1917">
        <v>336978.95421499998</v>
      </c>
      <c r="T1917">
        <v>3059100.7862900002</v>
      </c>
      <c r="U1917">
        <v>1.1812E-2</v>
      </c>
      <c r="V1917" t="str">
        <f>VLOOKUP(C1917,'Lines LookUp'!$B$1:$C$12,2,0)</f>
        <v>LUB</v>
      </c>
      <c r="W1917" t="str">
        <f>ROUNDUP(Q1917,3)&amp;"-"&amp;ROUNDUP(R1917,3)</f>
        <v>336967.306-3059102.747</v>
      </c>
      <c r="X1917" t="str">
        <f>ROUNDUP(S1917,3)&amp;"-"&amp;ROUNDUP(T1917,3)</f>
        <v>336978.955-3059100.787</v>
      </c>
      <c r="Y1917">
        <f>VLOOKUP(W1917&amp;"-"&amp;V1917,'Buscoords Workout'!$F:$G,2,0)</f>
        <v>9124</v>
      </c>
      <c r="Z1917">
        <f>VLOOKUP(X1917&amp;"-"&amp;V1917,'Buscoords Workout'!$F:$G,2,0)</f>
        <v>9400</v>
      </c>
      <c r="AA1917" t="b">
        <f>OR(ISNA(Y1917),ISNA(Z1917))</f>
        <v>0</v>
      </c>
    </row>
    <row r="1918" spans="1:27" x14ac:dyDescent="0.25">
      <c r="A1918">
        <v>898</v>
      </c>
      <c r="B1918" t="s">
        <v>24</v>
      </c>
      <c r="C1918" t="s">
        <v>47</v>
      </c>
      <c r="D1918" t="s">
        <v>48</v>
      </c>
      <c r="E1918">
        <v>11</v>
      </c>
      <c r="F1918" t="s">
        <v>37</v>
      </c>
      <c r="G1918">
        <v>100</v>
      </c>
      <c r="H1918" t="s">
        <v>27</v>
      </c>
      <c r="I1918" t="s">
        <v>38</v>
      </c>
      <c r="J1918" t="s">
        <v>39</v>
      </c>
      <c r="K1918" t="s">
        <v>30</v>
      </c>
      <c r="L1918" t="s">
        <v>31</v>
      </c>
      <c r="M1918">
        <v>3</v>
      </c>
      <c r="N1918" t="s">
        <v>40</v>
      </c>
      <c r="O1918" t="s">
        <v>41</v>
      </c>
      <c r="P1918">
        <v>154.822</v>
      </c>
      <c r="Q1918">
        <v>336978.95421499998</v>
      </c>
      <c r="R1918">
        <v>3059100.7862900002</v>
      </c>
      <c r="S1918">
        <v>337131.6286</v>
      </c>
      <c r="T1918">
        <v>3059075.0885999999</v>
      </c>
      <c r="U1918">
        <v>0.15482199999999999</v>
      </c>
      <c r="V1918" t="str">
        <f>VLOOKUP(C1918,'Lines LookUp'!$B$1:$C$12,2,0)</f>
        <v>LUB</v>
      </c>
      <c r="W1918" t="str">
        <f>ROUNDUP(Q1918,3)&amp;"-"&amp;ROUNDUP(R1918,3)</f>
        <v>336978.955-3059100.787</v>
      </c>
      <c r="X1918" t="str">
        <f>ROUNDUP(S1918,3)&amp;"-"&amp;ROUNDUP(T1918,3)</f>
        <v>337131.629-3059075.089</v>
      </c>
      <c r="Y1918">
        <f>VLOOKUP(W1918&amp;"-"&amp;V1918,'Buscoords Workout'!$F:$G,2,0)</f>
        <v>9400</v>
      </c>
      <c r="Z1918">
        <f>VLOOKUP(X1918&amp;"-"&amp;V1918,'Buscoords Workout'!$F:$G,2,0)</f>
        <v>9125</v>
      </c>
      <c r="AA1918" t="b">
        <f>OR(ISNA(Y1918),ISNA(Z1918))</f>
        <v>0</v>
      </c>
    </row>
    <row r="1919" spans="1:27" x14ac:dyDescent="0.25">
      <c r="A1919">
        <v>899</v>
      </c>
      <c r="B1919" t="s">
        <v>24</v>
      </c>
      <c r="C1919" t="s">
        <v>47</v>
      </c>
      <c r="D1919" t="s">
        <v>48</v>
      </c>
      <c r="E1919">
        <v>11</v>
      </c>
      <c r="F1919" t="s">
        <v>37</v>
      </c>
      <c r="G1919">
        <v>100</v>
      </c>
      <c r="H1919" t="s">
        <v>27</v>
      </c>
      <c r="I1919" t="s">
        <v>38</v>
      </c>
      <c r="J1919" t="s">
        <v>39</v>
      </c>
      <c r="K1919" t="s">
        <v>30</v>
      </c>
      <c r="L1919" t="s">
        <v>31</v>
      </c>
      <c r="M1919">
        <v>3</v>
      </c>
      <c r="N1919" t="s">
        <v>40</v>
      </c>
      <c r="O1919" t="s">
        <v>41</v>
      </c>
      <c r="P1919">
        <v>277.73899999999998</v>
      </c>
      <c r="Q1919">
        <v>337131.6286</v>
      </c>
      <c r="R1919">
        <v>3059075.0885999999</v>
      </c>
      <c r="S1919">
        <v>337405.21639999998</v>
      </c>
      <c r="T1919">
        <v>3059027.2492999998</v>
      </c>
      <c r="U1919">
        <v>0.27773900000000001</v>
      </c>
      <c r="V1919" t="str">
        <f>VLOOKUP(C1919,'Lines LookUp'!$B$1:$C$12,2,0)</f>
        <v>LUB</v>
      </c>
      <c r="W1919" t="str">
        <f>ROUNDUP(Q1919,3)&amp;"-"&amp;ROUNDUP(R1919,3)</f>
        <v>337131.629-3059075.089</v>
      </c>
      <c r="X1919" t="str">
        <f>ROUNDUP(S1919,3)&amp;"-"&amp;ROUNDUP(T1919,3)</f>
        <v>337405.217-3059027.25</v>
      </c>
      <c r="Y1919">
        <f>VLOOKUP(W1919&amp;"-"&amp;V1919,'Buscoords Workout'!$F:$G,2,0)</f>
        <v>9125</v>
      </c>
      <c r="Z1919">
        <f>VLOOKUP(X1919&amp;"-"&amp;V1919,'Buscoords Workout'!$F:$G,2,0)</f>
        <v>9126</v>
      </c>
      <c r="AA1919" t="b">
        <f>OR(ISNA(Y1919),ISNA(Z1919))</f>
        <v>0</v>
      </c>
    </row>
    <row r="1920" spans="1:27" x14ac:dyDescent="0.25">
      <c r="A1920">
        <v>900</v>
      </c>
      <c r="B1920" t="s">
        <v>24</v>
      </c>
      <c r="C1920" t="s">
        <v>47</v>
      </c>
      <c r="D1920" t="s">
        <v>48</v>
      </c>
      <c r="E1920">
        <v>11</v>
      </c>
      <c r="F1920" t="s">
        <v>37</v>
      </c>
      <c r="G1920">
        <v>100</v>
      </c>
      <c r="H1920" t="s">
        <v>27</v>
      </c>
      <c r="I1920" t="s">
        <v>38</v>
      </c>
      <c r="J1920" t="s">
        <v>39</v>
      </c>
      <c r="K1920" t="s">
        <v>30</v>
      </c>
      <c r="L1920" t="s">
        <v>31</v>
      </c>
      <c r="M1920">
        <v>3</v>
      </c>
      <c r="N1920" t="s">
        <v>40</v>
      </c>
      <c r="O1920" t="s">
        <v>41</v>
      </c>
      <c r="P1920">
        <v>307.75900000000001</v>
      </c>
      <c r="Q1920">
        <v>337405.21639999998</v>
      </c>
      <c r="R1920">
        <v>3059027.2492999998</v>
      </c>
      <c r="S1920">
        <v>337710.8125</v>
      </c>
      <c r="T1920">
        <v>3058990.8229</v>
      </c>
      <c r="U1920">
        <v>0.307759</v>
      </c>
      <c r="V1920" t="str">
        <f>VLOOKUP(C1920,'Lines LookUp'!$B$1:$C$12,2,0)</f>
        <v>LUB</v>
      </c>
      <c r="W1920" t="str">
        <f>ROUNDUP(Q1920,3)&amp;"-"&amp;ROUNDUP(R1920,3)</f>
        <v>337405.217-3059027.25</v>
      </c>
      <c r="X1920" t="str">
        <f>ROUNDUP(S1920,3)&amp;"-"&amp;ROUNDUP(T1920,3)</f>
        <v>337710.813-3058990.823</v>
      </c>
      <c r="Y1920">
        <f>VLOOKUP(W1920&amp;"-"&amp;V1920,'Buscoords Workout'!$F:$G,2,0)</f>
        <v>9126</v>
      </c>
      <c r="Z1920">
        <f>VLOOKUP(X1920&amp;"-"&amp;V1920,'Buscoords Workout'!$F:$G,2,0)</f>
        <v>9127</v>
      </c>
      <c r="AA1920" t="b">
        <f>OR(ISNA(Y1920),ISNA(Z1920))</f>
        <v>0</v>
      </c>
    </row>
    <row r="1921" spans="1:27" x14ac:dyDescent="0.25">
      <c r="A1921">
        <v>901</v>
      </c>
      <c r="B1921" t="s">
        <v>24</v>
      </c>
      <c r="C1921" t="s">
        <v>47</v>
      </c>
      <c r="D1921" t="s">
        <v>48</v>
      </c>
      <c r="E1921">
        <v>11</v>
      </c>
      <c r="F1921" t="s">
        <v>37</v>
      </c>
      <c r="G1921">
        <v>100</v>
      </c>
      <c r="H1921" t="s">
        <v>27</v>
      </c>
      <c r="I1921" t="s">
        <v>38</v>
      </c>
      <c r="J1921" t="s">
        <v>39</v>
      </c>
      <c r="K1921" t="s">
        <v>30</v>
      </c>
      <c r="L1921" t="s">
        <v>31</v>
      </c>
      <c r="M1921">
        <v>3</v>
      </c>
      <c r="N1921" t="s">
        <v>40</v>
      </c>
      <c r="O1921" t="s">
        <v>41</v>
      </c>
      <c r="P1921">
        <v>2.9226399999999999</v>
      </c>
      <c r="Q1921">
        <v>337710.8125</v>
      </c>
      <c r="R1921">
        <v>3058990.8229</v>
      </c>
      <c r="S1921">
        <v>337713.71460000001</v>
      </c>
      <c r="T1921">
        <v>3058990.477</v>
      </c>
      <c r="U1921">
        <v>2.9229999999999998E-3</v>
      </c>
      <c r="V1921" t="str">
        <f>VLOOKUP(C1921,'Lines LookUp'!$B$1:$C$12,2,0)</f>
        <v>LUB</v>
      </c>
      <c r="W1921" t="str">
        <f>ROUNDUP(Q1921,3)&amp;"-"&amp;ROUNDUP(R1921,3)</f>
        <v>337710.813-3058990.823</v>
      </c>
      <c r="X1921" t="str">
        <f>ROUNDUP(S1921,3)&amp;"-"&amp;ROUNDUP(T1921,3)</f>
        <v>337713.715-3058990.477</v>
      </c>
      <c r="Y1921">
        <f>VLOOKUP(W1921&amp;"-"&amp;V1921,'Buscoords Workout'!$F:$G,2,0)</f>
        <v>9127</v>
      </c>
      <c r="Z1921">
        <f>VLOOKUP(X1921&amp;"-"&amp;V1921,'Buscoords Workout'!$F:$G,2,0)</f>
        <v>9128</v>
      </c>
      <c r="AA1921" t="b">
        <f>OR(ISNA(Y1921),ISNA(Z1921))</f>
        <v>0</v>
      </c>
    </row>
    <row r="1922" spans="1:27" x14ac:dyDescent="0.25">
      <c r="A1922">
        <v>902</v>
      </c>
      <c r="B1922" t="s">
        <v>24</v>
      </c>
      <c r="C1922" t="s">
        <v>47</v>
      </c>
      <c r="D1922" t="s">
        <v>48</v>
      </c>
      <c r="E1922">
        <v>11</v>
      </c>
      <c r="F1922" t="s">
        <v>37</v>
      </c>
      <c r="G1922">
        <v>100</v>
      </c>
      <c r="H1922" t="s">
        <v>27</v>
      </c>
      <c r="I1922" t="s">
        <v>38</v>
      </c>
      <c r="J1922" t="s">
        <v>39</v>
      </c>
      <c r="K1922" t="s">
        <v>30</v>
      </c>
      <c r="L1922" t="s">
        <v>31</v>
      </c>
      <c r="M1922">
        <v>3</v>
      </c>
      <c r="N1922" t="s">
        <v>40</v>
      </c>
      <c r="O1922" t="s">
        <v>41</v>
      </c>
      <c r="P1922">
        <v>185.05099999999999</v>
      </c>
      <c r="Q1922">
        <v>337713.71460000001</v>
      </c>
      <c r="R1922">
        <v>3058990.477</v>
      </c>
      <c r="S1922">
        <v>337897.90509999997</v>
      </c>
      <c r="T1922">
        <v>3058972.6557999998</v>
      </c>
      <c r="U1922">
        <v>0.18505099999999999</v>
      </c>
      <c r="V1922" t="str">
        <f>VLOOKUP(C1922,'Lines LookUp'!$B$1:$C$12,2,0)</f>
        <v>LUB</v>
      </c>
      <c r="W1922" t="str">
        <f>ROUNDUP(Q1922,3)&amp;"-"&amp;ROUNDUP(R1922,3)</f>
        <v>337713.715-3058990.477</v>
      </c>
      <c r="X1922" t="str">
        <f>ROUNDUP(S1922,3)&amp;"-"&amp;ROUNDUP(T1922,3)</f>
        <v>337897.906-3058972.656</v>
      </c>
      <c r="Y1922">
        <f>VLOOKUP(W1922&amp;"-"&amp;V1922,'Buscoords Workout'!$F:$G,2,0)</f>
        <v>9128</v>
      </c>
      <c r="Z1922">
        <f>VLOOKUP(X1922&amp;"-"&amp;V1922,'Buscoords Workout'!$F:$G,2,0)</f>
        <v>9129</v>
      </c>
      <c r="AA1922" t="b">
        <f>OR(ISNA(Y1922),ISNA(Z1922))</f>
        <v>0</v>
      </c>
    </row>
    <row r="1923" spans="1:27" x14ac:dyDescent="0.25">
      <c r="A1923">
        <v>903</v>
      </c>
      <c r="B1923" t="s">
        <v>24</v>
      </c>
      <c r="C1923" t="s">
        <v>47</v>
      </c>
      <c r="D1923" t="s">
        <v>48</v>
      </c>
      <c r="E1923">
        <v>11</v>
      </c>
      <c r="F1923" t="s">
        <v>37</v>
      </c>
      <c r="G1923">
        <v>100</v>
      </c>
      <c r="H1923" t="s">
        <v>27</v>
      </c>
      <c r="I1923" t="s">
        <v>38</v>
      </c>
      <c r="J1923" t="s">
        <v>39</v>
      </c>
      <c r="K1923" t="s">
        <v>30</v>
      </c>
      <c r="L1923" t="s">
        <v>31</v>
      </c>
      <c r="M1923">
        <v>3</v>
      </c>
      <c r="N1923" t="s">
        <v>40</v>
      </c>
      <c r="O1923" t="s">
        <v>41</v>
      </c>
      <c r="P1923">
        <v>246.113</v>
      </c>
      <c r="Q1923">
        <v>337897.90509999997</v>
      </c>
      <c r="R1923">
        <v>3058972.6557999998</v>
      </c>
      <c r="S1923">
        <v>338136.34470000002</v>
      </c>
      <c r="T1923">
        <v>3058911.6779</v>
      </c>
      <c r="U1923">
        <v>0.246113</v>
      </c>
      <c r="V1923" t="str">
        <f>VLOOKUP(C1923,'Lines LookUp'!$B$1:$C$12,2,0)</f>
        <v>LUB</v>
      </c>
      <c r="W1923" t="str">
        <f>ROUNDUP(Q1923,3)&amp;"-"&amp;ROUNDUP(R1923,3)</f>
        <v>337897.906-3058972.656</v>
      </c>
      <c r="X1923" t="str">
        <f>ROUNDUP(S1923,3)&amp;"-"&amp;ROUNDUP(T1923,3)</f>
        <v>338136.345-3058911.678</v>
      </c>
      <c r="Y1923">
        <f>VLOOKUP(W1923&amp;"-"&amp;V1923,'Buscoords Workout'!$F:$G,2,0)</f>
        <v>9129</v>
      </c>
      <c r="Z1923">
        <f>VLOOKUP(X1923&amp;"-"&amp;V1923,'Buscoords Workout'!$F:$G,2,0)</f>
        <v>9130</v>
      </c>
      <c r="AA1923" t="b">
        <f>OR(ISNA(Y1923),ISNA(Z1923))</f>
        <v>0</v>
      </c>
    </row>
    <row r="1924" spans="1:27" x14ac:dyDescent="0.25">
      <c r="A1924">
        <v>904</v>
      </c>
      <c r="B1924" t="s">
        <v>24</v>
      </c>
      <c r="C1924" t="s">
        <v>47</v>
      </c>
      <c r="D1924" t="s">
        <v>48</v>
      </c>
      <c r="E1924">
        <v>11</v>
      </c>
      <c r="F1924" t="s">
        <v>37</v>
      </c>
      <c r="G1924">
        <v>100</v>
      </c>
      <c r="H1924" t="s">
        <v>27</v>
      </c>
      <c r="I1924" t="s">
        <v>38</v>
      </c>
      <c r="J1924" t="s">
        <v>39</v>
      </c>
      <c r="K1924" t="s">
        <v>30</v>
      </c>
      <c r="L1924" t="s">
        <v>31</v>
      </c>
      <c r="M1924">
        <v>3</v>
      </c>
      <c r="N1924" t="s">
        <v>40</v>
      </c>
      <c r="O1924" t="s">
        <v>41</v>
      </c>
      <c r="P1924">
        <v>170.84700000000001</v>
      </c>
      <c r="Q1924">
        <v>338136.34470000002</v>
      </c>
      <c r="R1924">
        <v>3058911.6779</v>
      </c>
      <c r="S1924">
        <v>338301.8652</v>
      </c>
      <c r="T1924">
        <v>3058869.3513000002</v>
      </c>
      <c r="U1924">
        <v>0.170847</v>
      </c>
      <c r="V1924" t="str">
        <f>VLOOKUP(C1924,'Lines LookUp'!$B$1:$C$12,2,0)</f>
        <v>LUB</v>
      </c>
      <c r="W1924" t="str">
        <f>ROUNDUP(Q1924,3)&amp;"-"&amp;ROUNDUP(R1924,3)</f>
        <v>338136.345-3058911.678</v>
      </c>
      <c r="X1924" t="str">
        <f>ROUNDUP(S1924,3)&amp;"-"&amp;ROUNDUP(T1924,3)</f>
        <v>338301.866-3058869.352</v>
      </c>
      <c r="Y1924">
        <f>VLOOKUP(W1924&amp;"-"&amp;V1924,'Buscoords Workout'!$F:$G,2,0)</f>
        <v>9130</v>
      </c>
      <c r="Z1924">
        <f>VLOOKUP(X1924&amp;"-"&amp;V1924,'Buscoords Workout'!$F:$G,2,0)</f>
        <v>9131</v>
      </c>
      <c r="AA1924" t="b">
        <f>OR(ISNA(Y1924),ISNA(Z1924))</f>
        <v>0</v>
      </c>
    </row>
    <row r="1925" spans="1:27" x14ac:dyDescent="0.25">
      <c r="A1925">
        <v>905</v>
      </c>
      <c r="B1925" t="s">
        <v>24</v>
      </c>
      <c r="C1925" t="s">
        <v>47</v>
      </c>
      <c r="D1925" t="s">
        <v>48</v>
      </c>
      <c r="E1925">
        <v>11</v>
      </c>
      <c r="F1925" t="s">
        <v>37</v>
      </c>
      <c r="G1925">
        <v>100</v>
      </c>
      <c r="H1925" t="s">
        <v>27</v>
      </c>
      <c r="I1925" t="s">
        <v>38</v>
      </c>
      <c r="J1925" t="s">
        <v>39</v>
      </c>
      <c r="K1925" t="s">
        <v>30</v>
      </c>
      <c r="L1925" t="s">
        <v>31</v>
      </c>
      <c r="M1925">
        <v>3</v>
      </c>
      <c r="N1925" t="s">
        <v>40</v>
      </c>
      <c r="O1925" t="s">
        <v>41</v>
      </c>
      <c r="P1925">
        <v>341.41800000000001</v>
      </c>
      <c r="Q1925">
        <v>338301.8652</v>
      </c>
      <c r="R1925">
        <v>3058869.3513000002</v>
      </c>
      <c r="S1925">
        <v>338632.64355099999</v>
      </c>
      <c r="T1925">
        <v>3058784.7829200001</v>
      </c>
      <c r="U1925">
        <v>0.341418</v>
      </c>
      <c r="V1925" t="str">
        <f>VLOOKUP(C1925,'Lines LookUp'!$B$1:$C$12,2,0)</f>
        <v>LUB</v>
      </c>
      <c r="W1925" t="str">
        <f>ROUNDUP(Q1925,3)&amp;"-"&amp;ROUNDUP(R1925,3)</f>
        <v>338301.866-3058869.352</v>
      </c>
      <c r="X1925" t="str">
        <f>ROUNDUP(S1925,3)&amp;"-"&amp;ROUNDUP(T1925,3)</f>
        <v>338632.644-3058784.783</v>
      </c>
      <c r="Y1925">
        <f>VLOOKUP(W1925&amp;"-"&amp;V1925,'Buscoords Workout'!$F:$G,2,0)</f>
        <v>9131</v>
      </c>
      <c r="Z1925">
        <f>VLOOKUP(X1925&amp;"-"&amp;V1925,'Buscoords Workout'!$F:$G,2,0)</f>
        <v>9503</v>
      </c>
      <c r="AA1925" t="b">
        <f>OR(ISNA(Y1925),ISNA(Z1925))</f>
        <v>0</v>
      </c>
    </row>
    <row r="1926" spans="1:27" x14ac:dyDescent="0.25">
      <c r="A1926">
        <v>906</v>
      </c>
      <c r="B1926" t="s">
        <v>24</v>
      </c>
      <c r="C1926" t="s">
        <v>47</v>
      </c>
      <c r="D1926" t="s">
        <v>48</v>
      </c>
      <c r="E1926">
        <v>11</v>
      </c>
      <c r="F1926" t="s">
        <v>37</v>
      </c>
      <c r="G1926">
        <v>100</v>
      </c>
      <c r="H1926" t="s">
        <v>27</v>
      </c>
      <c r="I1926" t="s">
        <v>38</v>
      </c>
      <c r="J1926" t="s">
        <v>39</v>
      </c>
      <c r="K1926" t="s">
        <v>30</v>
      </c>
      <c r="L1926" t="s">
        <v>31</v>
      </c>
      <c r="M1926">
        <v>3</v>
      </c>
      <c r="N1926" t="s">
        <v>40</v>
      </c>
      <c r="O1926" t="s">
        <v>41</v>
      </c>
      <c r="P1926">
        <v>9.2128899999999998</v>
      </c>
      <c r="Q1926">
        <v>339266.890503</v>
      </c>
      <c r="R1926">
        <v>3058622.6283100001</v>
      </c>
      <c r="S1926">
        <v>339275.81630000001</v>
      </c>
      <c r="T1926">
        <v>3058620.3462999999</v>
      </c>
      <c r="U1926">
        <v>9.2130000000000007E-3</v>
      </c>
      <c r="V1926" t="str">
        <f>VLOOKUP(C1926,'Lines LookUp'!$B$1:$C$12,2,0)</f>
        <v>LUB</v>
      </c>
      <c r="W1926" t="str">
        <f>ROUNDUP(Q1926,3)&amp;"-"&amp;ROUNDUP(R1926,3)</f>
        <v>339266.891-3058622.629</v>
      </c>
      <c r="X1926" t="str">
        <f>ROUNDUP(S1926,3)&amp;"-"&amp;ROUNDUP(T1926,3)</f>
        <v>339275.817-3058620.347</v>
      </c>
      <c r="Y1926">
        <f>VLOOKUP(W1926&amp;"-"&amp;V1926,'Buscoords Workout'!$F:$G,2,0)</f>
        <v>9425</v>
      </c>
      <c r="Z1926">
        <f>VLOOKUP(X1926&amp;"-"&amp;V1926,'Buscoords Workout'!$F:$G,2,0)</f>
        <v>9132</v>
      </c>
      <c r="AA1926" t="b">
        <f>OR(ISNA(Y1926),ISNA(Z1926))</f>
        <v>0</v>
      </c>
    </row>
    <row r="1927" spans="1:27" x14ac:dyDescent="0.25">
      <c r="A1927">
        <v>909</v>
      </c>
      <c r="B1927" t="s">
        <v>24</v>
      </c>
      <c r="C1927" t="s">
        <v>47</v>
      </c>
      <c r="D1927" t="s">
        <v>48</v>
      </c>
      <c r="E1927">
        <v>11</v>
      </c>
      <c r="F1927" t="s">
        <v>37</v>
      </c>
      <c r="G1927">
        <v>100</v>
      </c>
      <c r="H1927" t="s">
        <v>27</v>
      </c>
      <c r="I1927" t="s">
        <v>38</v>
      </c>
      <c r="J1927" t="s">
        <v>39</v>
      </c>
      <c r="K1927" t="s">
        <v>30</v>
      </c>
      <c r="L1927" t="s">
        <v>31</v>
      </c>
      <c r="M1927">
        <v>3</v>
      </c>
      <c r="N1927" t="s">
        <v>40</v>
      </c>
      <c r="O1927" t="s">
        <v>41</v>
      </c>
      <c r="P1927">
        <v>123.086</v>
      </c>
      <c r="Q1927">
        <v>339275.81630000001</v>
      </c>
      <c r="R1927">
        <v>3058620.3462999999</v>
      </c>
      <c r="S1927">
        <v>339395.06809999997</v>
      </c>
      <c r="T1927">
        <v>3058589.8639000002</v>
      </c>
      <c r="U1927">
        <v>0.123086</v>
      </c>
      <c r="V1927" t="str">
        <f>VLOOKUP(C1927,'Lines LookUp'!$B$1:$C$12,2,0)</f>
        <v>LUB</v>
      </c>
      <c r="W1927" t="str">
        <f>ROUNDUP(Q1927,3)&amp;"-"&amp;ROUNDUP(R1927,3)</f>
        <v>339275.817-3058620.347</v>
      </c>
      <c r="X1927" t="str">
        <f>ROUNDUP(S1927,3)&amp;"-"&amp;ROUNDUP(T1927,3)</f>
        <v>339395.069-3058589.864</v>
      </c>
      <c r="Y1927">
        <f>VLOOKUP(W1927&amp;"-"&amp;V1927,'Buscoords Workout'!$F:$G,2,0)</f>
        <v>9132</v>
      </c>
      <c r="Z1927">
        <f>VLOOKUP(X1927&amp;"-"&amp;V1927,'Buscoords Workout'!$F:$G,2,0)</f>
        <v>9133</v>
      </c>
      <c r="AA1927" t="b">
        <f>OR(ISNA(Y1927),ISNA(Z1927))</f>
        <v>0</v>
      </c>
    </row>
    <row r="1928" spans="1:27" x14ac:dyDescent="0.25">
      <c r="A1928">
        <v>910</v>
      </c>
      <c r="B1928" t="s">
        <v>24</v>
      </c>
      <c r="C1928" t="s">
        <v>47</v>
      </c>
      <c r="D1928" t="s">
        <v>48</v>
      </c>
      <c r="E1928">
        <v>11</v>
      </c>
      <c r="F1928" t="s">
        <v>37</v>
      </c>
      <c r="G1928">
        <v>100</v>
      </c>
      <c r="H1928" t="s">
        <v>27</v>
      </c>
      <c r="I1928" t="s">
        <v>38</v>
      </c>
      <c r="J1928" t="s">
        <v>39</v>
      </c>
      <c r="K1928" t="s">
        <v>30</v>
      </c>
      <c r="L1928" t="s">
        <v>31</v>
      </c>
      <c r="M1928">
        <v>3</v>
      </c>
      <c r="N1928" t="s">
        <v>40</v>
      </c>
      <c r="O1928" t="s">
        <v>41</v>
      </c>
      <c r="P1928">
        <v>164.14599999999999</v>
      </c>
      <c r="Q1928">
        <v>339395.06809999997</v>
      </c>
      <c r="R1928">
        <v>3058589.8639000002</v>
      </c>
      <c r="S1928">
        <v>339555.89240000001</v>
      </c>
      <c r="T1928">
        <v>3058557.0074</v>
      </c>
      <c r="U1928">
        <v>0.16414599999999999</v>
      </c>
      <c r="V1928" t="str">
        <f>VLOOKUP(C1928,'Lines LookUp'!$B$1:$C$12,2,0)</f>
        <v>LUB</v>
      </c>
      <c r="W1928" t="str">
        <f>ROUNDUP(Q1928,3)&amp;"-"&amp;ROUNDUP(R1928,3)</f>
        <v>339395.069-3058589.864</v>
      </c>
      <c r="X1928" t="str">
        <f>ROUNDUP(S1928,3)&amp;"-"&amp;ROUNDUP(T1928,3)</f>
        <v>339555.893-3058557.008</v>
      </c>
      <c r="Y1928">
        <f>VLOOKUP(W1928&amp;"-"&amp;V1928,'Buscoords Workout'!$F:$G,2,0)</f>
        <v>9133</v>
      </c>
      <c r="Z1928">
        <f>VLOOKUP(X1928&amp;"-"&amp;V1928,'Buscoords Workout'!$F:$G,2,0)</f>
        <v>9134</v>
      </c>
      <c r="AA1928" t="b">
        <f>OR(ISNA(Y1928),ISNA(Z1928))</f>
        <v>0</v>
      </c>
    </row>
    <row r="1929" spans="1:27" x14ac:dyDescent="0.25">
      <c r="A1929">
        <v>911</v>
      </c>
      <c r="B1929" t="s">
        <v>24</v>
      </c>
      <c r="C1929" t="s">
        <v>47</v>
      </c>
      <c r="D1929" t="s">
        <v>48</v>
      </c>
      <c r="E1929">
        <v>11</v>
      </c>
      <c r="F1929" t="s">
        <v>37</v>
      </c>
      <c r="G1929">
        <v>100</v>
      </c>
      <c r="H1929" t="s">
        <v>27</v>
      </c>
      <c r="I1929" t="s">
        <v>38</v>
      </c>
      <c r="J1929" t="s">
        <v>39</v>
      </c>
      <c r="K1929" t="s">
        <v>30</v>
      </c>
      <c r="L1929" t="s">
        <v>31</v>
      </c>
      <c r="M1929">
        <v>3</v>
      </c>
      <c r="N1929" t="s">
        <v>40</v>
      </c>
      <c r="O1929" t="s">
        <v>41</v>
      </c>
      <c r="P1929">
        <v>31.498899999999999</v>
      </c>
      <c r="Q1929">
        <v>339555.89240000001</v>
      </c>
      <c r="R1929">
        <v>3058557.0074</v>
      </c>
      <c r="S1929">
        <v>339583.84499999997</v>
      </c>
      <c r="T1929">
        <v>3058571.5274</v>
      </c>
      <c r="U1929">
        <v>3.1498999999999999E-2</v>
      </c>
      <c r="V1929" t="str">
        <f>VLOOKUP(C1929,'Lines LookUp'!$B$1:$C$12,2,0)</f>
        <v>LUB</v>
      </c>
      <c r="W1929" t="str">
        <f>ROUNDUP(Q1929,3)&amp;"-"&amp;ROUNDUP(R1929,3)</f>
        <v>339555.893-3058557.008</v>
      </c>
      <c r="X1929" t="str">
        <f>ROUNDUP(S1929,3)&amp;"-"&amp;ROUNDUP(T1929,3)</f>
        <v>339583.845-3058571.528</v>
      </c>
      <c r="Y1929">
        <f>VLOOKUP(W1929&amp;"-"&amp;V1929,'Buscoords Workout'!$F:$G,2,0)</f>
        <v>9134</v>
      </c>
      <c r="Z1929">
        <f>VLOOKUP(X1929&amp;"-"&amp;V1929,'Buscoords Workout'!$F:$G,2,0)</f>
        <v>9135</v>
      </c>
      <c r="AA1929" t="b">
        <f>OR(ISNA(Y1929),ISNA(Z1929))</f>
        <v>0</v>
      </c>
    </row>
    <row r="1930" spans="1:27" x14ac:dyDescent="0.25">
      <c r="A1930">
        <v>912</v>
      </c>
      <c r="B1930" t="s">
        <v>24</v>
      </c>
      <c r="C1930" t="s">
        <v>47</v>
      </c>
      <c r="D1930" t="s">
        <v>48</v>
      </c>
      <c r="E1930">
        <v>11</v>
      </c>
      <c r="F1930" t="s">
        <v>37</v>
      </c>
      <c r="G1930">
        <v>100</v>
      </c>
      <c r="H1930" t="s">
        <v>27</v>
      </c>
      <c r="I1930" t="s">
        <v>38</v>
      </c>
      <c r="J1930" t="s">
        <v>39</v>
      </c>
      <c r="K1930" t="s">
        <v>30</v>
      </c>
      <c r="L1930" t="s">
        <v>31</v>
      </c>
      <c r="M1930">
        <v>3</v>
      </c>
      <c r="N1930" t="s">
        <v>40</v>
      </c>
      <c r="O1930" t="s">
        <v>41</v>
      </c>
      <c r="P1930">
        <v>74.228200000000001</v>
      </c>
      <c r="Q1930">
        <v>339583.84499999997</v>
      </c>
      <c r="R1930">
        <v>3058571.5274</v>
      </c>
      <c r="S1930">
        <v>339623.29739999998</v>
      </c>
      <c r="T1930">
        <v>3058634.4029000001</v>
      </c>
      <c r="U1930">
        <v>7.4228000000000002E-2</v>
      </c>
      <c r="V1930" t="str">
        <f>VLOOKUP(C1930,'Lines LookUp'!$B$1:$C$12,2,0)</f>
        <v>LUB</v>
      </c>
      <c r="W1930" t="str">
        <f>ROUNDUP(Q1930,3)&amp;"-"&amp;ROUNDUP(R1930,3)</f>
        <v>339583.845-3058571.528</v>
      </c>
      <c r="X1930" t="str">
        <f>ROUNDUP(S1930,3)&amp;"-"&amp;ROUNDUP(T1930,3)</f>
        <v>339623.298-3058634.403</v>
      </c>
      <c r="Y1930">
        <f>VLOOKUP(W1930&amp;"-"&amp;V1930,'Buscoords Workout'!$F:$G,2,0)</f>
        <v>9135</v>
      </c>
      <c r="Z1930">
        <f>VLOOKUP(X1930&amp;"-"&amp;V1930,'Buscoords Workout'!$F:$G,2,0)</f>
        <v>9422</v>
      </c>
      <c r="AA1930" t="b">
        <f>OR(ISNA(Y1930),ISNA(Z1930))</f>
        <v>0</v>
      </c>
    </row>
    <row r="1931" spans="1:27" x14ac:dyDescent="0.25">
      <c r="A1931">
        <v>913</v>
      </c>
      <c r="B1931" t="s">
        <v>24</v>
      </c>
      <c r="C1931" t="s">
        <v>47</v>
      </c>
      <c r="D1931" t="s">
        <v>48</v>
      </c>
      <c r="E1931">
        <v>11</v>
      </c>
      <c r="F1931" t="s">
        <v>37</v>
      </c>
      <c r="G1931">
        <v>100</v>
      </c>
      <c r="H1931" t="s">
        <v>27</v>
      </c>
      <c r="I1931" t="s">
        <v>38</v>
      </c>
      <c r="J1931" t="s">
        <v>39</v>
      </c>
      <c r="K1931" t="s">
        <v>30</v>
      </c>
      <c r="L1931" t="s">
        <v>31</v>
      </c>
      <c r="M1931">
        <v>3</v>
      </c>
      <c r="N1931" t="s">
        <v>40</v>
      </c>
      <c r="O1931" t="s">
        <v>41</v>
      </c>
      <c r="P1931">
        <v>419.952</v>
      </c>
      <c r="Q1931">
        <v>339623.29739999998</v>
      </c>
      <c r="R1931">
        <v>3058634.4029000001</v>
      </c>
      <c r="S1931">
        <v>340036.04220000003</v>
      </c>
      <c r="T1931">
        <v>3058556.9355000001</v>
      </c>
      <c r="U1931">
        <v>0.41995199999999999</v>
      </c>
      <c r="V1931" t="str">
        <f>VLOOKUP(C1931,'Lines LookUp'!$B$1:$C$12,2,0)</f>
        <v>LUB</v>
      </c>
      <c r="W1931" t="str">
        <f>ROUNDUP(Q1931,3)&amp;"-"&amp;ROUNDUP(R1931,3)</f>
        <v>339623.298-3058634.403</v>
      </c>
      <c r="X1931" t="str">
        <f>ROUNDUP(S1931,3)&amp;"-"&amp;ROUNDUP(T1931,3)</f>
        <v>340036.043-3058556.936</v>
      </c>
      <c r="Y1931">
        <f>VLOOKUP(W1931&amp;"-"&amp;V1931,'Buscoords Workout'!$F:$G,2,0)</f>
        <v>9422</v>
      </c>
      <c r="Z1931">
        <f>VLOOKUP(X1931&amp;"-"&amp;V1931,'Buscoords Workout'!$F:$G,2,0)</f>
        <v>9136</v>
      </c>
      <c r="AA1931" t="b">
        <f>OR(ISNA(Y1931),ISNA(Z1931))</f>
        <v>0</v>
      </c>
    </row>
    <row r="1932" spans="1:27" x14ac:dyDescent="0.25">
      <c r="A1932">
        <v>914</v>
      </c>
      <c r="B1932" t="s">
        <v>24</v>
      </c>
      <c r="C1932" t="s">
        <v>47</v>
      </c>
      <c r="D1932" t="s">
        <v>48</v>
      </c>
      <c r="E1932">
        <v>11</v>
      </c>
      <c r="F1932" t="s">
        <v>37</v>
      </c>
      <c r="G1932">
        <v>100</v>
      </c>
      <c r="H1932" t="s">
        <v>27</v>
      </c>
      <c r="I1932" t="s">
        <v>38</v>
      </c>
      <c r="J1932" t="s">
        <v>39</v>
      </c>
      <c r="K1932" t="s">
        <v>30</v>
      </c>
      <c r="L1932" t="s">
        <v>31</v>
      </c>
      <c r="M1932">
        <v>3</v>
      </c>
      <c r="N1932" t="s">
        <v>40</v>
      </c>
      <c r="O1932" t="s">
        <v>41</v>
      </c>
      <c r="P1932">
        <v>23.628599999999999</v>
      </c>
      <c r="Q1932">
        <v>340036.04220000003</v>
      </c>
      <c r="R1932">
        <v>3058556.9355000001</v>
      </c>
      <c r="S1932">
        <v>340044.0589</v>
      </c>
      <c r="T1932">
        <v>3058579.1625999999</v>
      </c>
      <c r="U1932">
        <v>2.3629000000000001E-2</v>
      </c>
      <c r="V1932" t="str">
        <f>VLOOKUP(C1932,'Lines LookUp'!$B$1:$C$12,2,0)</f>
        <v>LUB</v>
      </c>
      <c r="W1932" t="str">
        <f>ROUNDUP(Q1932,3)&amp;"-"&amp;ROUNDUP(R1932,3)</f>
        <v>340036.043-3058556.936</v>
      </c>
      <c r="X1932" t="str">
        <f>ROUNDUP(S1932,3)&amp;"-"&amp;ROUNDUP(T1932,3)</f>
        <v>340044.059-3058579.163</v>
      </c>
      <c r="Y1932">
        <f>VLOOKUP(W1932&amp;"-"&amp;V1932,'Buscoords Workout'!$F:$G,2,0)</f>
        <v>9136</v>
      </c>
      <c r="Z1932">
        <f>VLOOKUP(X1932&amp;"-"&amp;V1932,'Buscoords Workout'!$F:$G,2,0)</f>
        <v>9137</v>
      </c>
      <c r="AA1932" t="b">
        <f>OR(ISNA(Y1932),ISNA(Z1932))</f>
        <v>0</v>
      </c>
    </row>
    <row r="1933" spans="1:27" x14ac:dyDescent="0.25">
      <c r="A1933">
        <v>915</v>
      </c>
      <c r="B1933" t="s">
        <v>24</v>
      </c>
      <c r="C1933" t="s">
        <v>47</v>
      </c>
      <c r="D1933" t="s">
        <v>48</v>
      </c>
      <c r="E1933">
        <v>11</v>
      </c>
      <c r="F1933" t="s">
        <v>37</v>
      </c>
      <c r="G1933">
        <v>100</v>
      </c>
      <c r="H1933" t="s">
        <v>27</v>
      </c>
      <c r="I1933" t="s">
        <v>38</v>
      </c>
      <c r="J1933" t="s">
        <v>39</v>
      </c>
      <c r="K1933" t="s">
        <v>30</v>
      </c>
      <c r="L1933" t="s">
        <v>31</v>
      </c>
      <c r="M1933">
        <v>3</v>
      </c>
      <c r="N1933" t="s">
        <v>40</v>
      </c>
      <c r="O1933" t="s">
        <v>41</v>
      </c>
      <c r="P1933">
        <v>36.317900000000002</v>
      </c>
      <c r="Q1933">
        <v>340044.0589</v>
      </c>
      <c r="R1933">
        <v>3058579.1625999999</v>
      </c>
      <c r="S1933">
        <v>340078.17450000002</v>
      </c>
      <c r="T1933">
        <v>3058566.7080000001</v>
      </c>
      <c r="U1933">
        <v>3.6318000000000003E-2</v>
      </c>
      <c r="V1933" t="str">
        <f>VLOOKUP(C1933,'Lines LookUp'!$B$1:$C$12,2,0)</f>
        <v>LUB</v>
      </c>
      <c r="W1933" t="str">
        <f>ROUNDUP(Q1933,3)&amp;"-"&amp;ROUNDUP(R1933,3)</f>
        <v>340044.059-3058579.163</v>
      </c>
      <c r="X1933" t="str">
        <f>ROUNDUP(S1933,3)&amp;"-"&amp;ROUNDUP(T1933,3)</f>
        <v>340078.175-3058566.708</v>
      </c>
      <c r="Y1933">
        <f>VLOOKUP(W1933&amp;"-"&amp;V1933,'Buscoords Workout'!$F:$G,2,0)</f>
        <v>9137</v>
      </c>
      <c r="Z1933">
        <f>VLOOKUP(X1933&amp;"-"&amp;V1933,'Buscoords Workout'!$F:$G,2,0)</f>
        <v>9233</v>
      </c>
      <c r="AA1933" t="b">
        <f>OR(ISNA(Y1933),ISNA(Z1933))</f>
        <v>0</v>
      </c>
    </row>
    <row r="1934" spans="1:27" x14ac:dyDescent="0.25">
      <c r="A1934">
        <v>916</v>
      </c>
      <c r="B1934" t="s">
        <v>24</v>
      </c>
      <c r="C1934" t="s">
        <v>47</v>
      </c>
      <c r="D1934" t="s">
        <v>48</v>
      </c>
      <c r="E1934">
        <v>11</v>
      </c>
      <c r="F1934" t="s">
        <v>37</v>
      </c>
      <c r="G1934">
        <v>100</v>
      </c>
      <c r="H1934" t="s">
        <v>27</v>
      </c>
      <c r="I1934" t="s">
        <v>38</v>
      </c>
      <c r="J1934" t="s">
        <v>39</v>
      </c>
      <c r="K1934" t="s">
        <v>30</v>
      </c>
      <c r="L1934" t="s">
        <v>31</v>
      </c>
      <c r="M1934">
        <v>3</v>
      </c>
      <c r="N1934" t="s">
        <v>40</v>
      </c>
      <c r="O1934" t="s">
        <v>41</v>
      </c>
      <c r="P1934">
        <v>46.961599999999997</v>
      </c>
      <c r="Q1934">
        <v>340078.17450000002</v>
      </c>
      <c r="R1934">
        <v>3058566.7080000001</v>
      </c>
      <c r="S1934">
        <v>340117.91899999999</v>
      </c>
      <c r="T1934">
        <v>3058541.6927</v>
      </c>
      <c r="U1934">
        <v>4.6961999999999997E-2</v>
      </c>
      <c r="V1934" t="str">
        <f>VLOOKUP(C1934,'Lines LookUp'!$B$1:$C$12,2,0)</f>
        <v>LUB</v>
      </c>
      <c r="W1934" t="str">
        <f>ROUNDUP(Q1934,3)&amp;"-"&amp;ROUNDUP(R1934,3)</f>
        <v>340078.175-3058566.708</v>
      </c>
      <c r="X1934" t="str">
        <f>ROUNDUP(S1934,3)&amp;"-"&amp;ROUNDUP(T1934,3)</f>
        <v>340117.919-3058541.693</v>
      </c>
      <c r="Y1934">
        <f>VLOOKUP(W1934&amp;"-"&amp;V1934,'Buscoords Workout'!$F:$G,2,0)</f>
        <v>9233</v>
      </c>
      <c r="Z1934">
        <f>VLOOKUP(X1934&amp;"-"&amp;V1934,'Buscoords Workout'!$F:$G,2,0)</f>
        <v>9138</v>
      </c>
      <c r="AA1934" t="b">
        <f>OR(ISNA(Y1934),ISNA(Z1934))</f>
        <v>0</v>
      </c>
    </row>
    <row r="1935" spans="1:27" x14ac:dyDescent="0.25">
      <c r="A1935">
        <v>917</v>
      </c>
      <c r="B1935" t="s">
        <v>24</v>
      </c>
      <c r="C1935" t="s">
        <v>47</v>
      </c>
      <c r="D1935" t="s">
        <v>48</v>
      </c>
      <c r="E1935">
        <v>11</v>
      </c>
      <c r="F1935" t="s">
        <v>37</v>
      </c>
      <c r="G1935">
        <v>100</v>
      </c>
      <c r="H1935" t="s">
        <v>27</v>
      </c>
      <c r="I1935" t="s">
        <v>38</v>
      </c>
      <c r="J1935" t="s">
        <v>39</v>
      </c>
      <c r="K1935" t="s">
        <v>30</v>
      </c>
      <c r="L1935" t="s">
        <v>31</v>
      </c>
      <c r="M1935">
        <v>3</v>
      </c>
      <c r="N1935" t="s">
        <v>40</v>
      </c>
      <c r="O1935" t="s">
        <v>41</v>
      </c>
      <c r="P1935">
        <v>66.0929</v>
      </c>
      <c r="Q1935">
        <v>340117.91899999999</v>
      </c>
      <c r="R1935">
        <v>3058541.6927</v>
      </c>
      <c r="S1935">
        <v>340162.17580000003</v>
      </c>
      <c r="T1935">
        <v>3058492.6049000002</v>
      </c>
      <c r="U1935">
        <v>6.6092999999999999E-2</v>
      </c>
      <c r="V1935" t="str">
        <f>VLOOKUP(C1935,'Lines LookUp'!$B$1:$C$12,2,0)</f>
        <v>LUB</v>
      </c>
      <c r="W1935" t="str">
        <f>ROUNDUP(Q1935,3)&amp;"-"&amp;ROUNDUP(R1935,3)</f>
        <v>340117.919-3058541.693</v>
      </c>
      <c r="X1935" t="str">
        <f>ROUNDUP(S1935,3)&amp;"-"&amp;ROUNDUP(T1935,3)</f>
        <v>340162.176-3058492.605</v>
      </c>
      <c r="Y1935">
        <f>VLOOKUP(W1935&amp;"-"&amp;V1935,'Buscoords Workout'!$F:$G,2,0)</f>
        <v>9138</v>
      </c>
      <c r="Z1935">
        <f>VLOOKUP(X1935&amp;"-"&amp;V1935,'Buscoords Workout'!$F:$G,2,0)</f>
        <v>9239</v>
      </c>
      <c r="AA1935" t="b">
        <f>OR(ISNA(Y1935),ISNA(Z1935))</f>
        <v>0</v>
      </c>
    </row>
    <row r="1936" spans="1:27" x14ac:dyDescent="0.25">
      <c r="A1936">
        <v>918</v>
      </c>
      <c r="B1936" t="s">
        <v>24</v>
      </c>
      <c r="C1936" t="s">
        <v>47</v>
      </c>
      <c r="D1936" t="s">
        <v>48</v>
      </c>
      <c r="E1936">
        <v>11</v>
      </c>
      <c r="F1936" t="s">
        <v>37</v>
      </c>
      <c r="G1936">
        <v>100</v>
      </c>
      <c r="H1936" t="s">
        <v>27</v>
      </c>
      <c r="I1936" t="s">
        <v>38</v>
      </c>
      <c r="J1936" t="s">
        <v>39</v>
      </c>
      <c r="K1936" t="s">
        <v>30</v>
      </c>
      <c r="L1936" t="s">
        <v>31</v>
      </c>
      <c r="M1936">
        <v>3</v>
      </c>
      <c r="N1936" t="s">
        <v>40</v>
      </c>
      <c r="O1936" t="s">
        <v>41</v>
      </c>
      <c r="P1936">
        <v>34.557000000000002</v>
      </c>
      <c r="Q1936">
        <v>340162.17580000003</v>
      </c>
      <c r="R1936">
        <v>3058492.6049000002</v>
      </c>
      <c r="S1936">
        <v>340192.58860000002</v>
      </c>
      <c r="T1936">
        <v>3058476.1960999998</v>
      </c>
      <c r="U1936">
        <v>3.4556999999999997E-2</v>
      </c>
      <c r="V1936" t="str">
        <f>VLOOKUP(C1936,'Lines LookUp'!$B$1:$C$12,2,0)</f>
        <v>LUB</v>
      </c>
      <c r="W1936" t="str">
        <f>ROUNDUP(Q1936,3)&amp;"-"&amp;ROUNDUP(R1936,3)</f>
        <v>340162.176-3058492.605</v>
      </c>
      <c r="X1936" t="str">
        <f>ROUNDUP(S1936,3)&amp;"-"&amp;ROUNDUP(T1936,3)</f>
        <v>340192.589-3058476.197</v>
      </c>
      <c r="Y1936">
        <f>VLOOKUP(W1936&amp;"-"&amp;V1936,'Buscoords Workout'!$F:$G,2,0)</f>
        <v>9239</v>
      </c>
      <c r="Z1936">
        <f>VLOOKUP(X1936&amp;"-"&amp;V1936,'Buscoords Workout'!$F:$G,2,0)</f>
        <v>9139</v>
      </c>
      <c r="AA1936" t="b">
        <f>OR(ISNA(Y1936),ISNA(Z1936))</f>
        <v>0</v>
      </c>
    </row>
    <row r="1937" spans="1:27" x14ac:dyDescent="0.25">
      <c r="A1937">
        <v>919</v>
      </c>
      <c r="B1937" t="s">
        <v>24</v>
      </c>
      <c r="C1937" t="s">
        <v>47</v>
      </c>
      <c r="D1937" t="s">
        <v>48</v>
      </c>
      <c r="E1937">
        <v>11</v>
      </c>
      <c r="F1937" t="s">
        <v>37</v>
      </c>
      <c r="G1937">
        <v>100</v>
      </c>
      <c r="H1937" t="s">
        <v>27</v>
      </c>
      <c r="I1937" t="s">
        <v>38</v>
      </c>
      <c r="J1937" t="s">
        <v>39</v>
      </c>
      <c r="K1937" t="s">
        <v>30</v>
      </c>
      <c r="L1937" t="s">
        <v>31</v>
      </c>
      <c r="M1937">
        <v>3</v>
      </c>
      <c r="N1937" t="s">
        <v>40</v>
      </c>
      <c r="O1937" t="s">
        <v>41</v>
      </c>
      <c r="P1937">
        <v>230.05199999999999</v>
      </c>
      <c r="Q1937">
        <v>340192.58860000002</v>
      </c>
      <c r="R1937">
        <v>3058476.1960999998</v>
      </c>
      <c r="S1937">
        <v>340395.05310000002</v>
      </c>
      <c r="T1937">
        <v>3058366.9624999999</v>
      </c>
      <c r="U1937">
        <v>0.23005200000000001</v>
      </c>
      <c r="V1937" t="str">
        <f>VLOOKUP(C1937,'Lines LookUp'!$B$1:$C$12,2,0)</f>
        <v>LUB</v>
      </c>
      <c r="W1937" t="str">
        <f>ROUNDUP(Q1937,3)&amp;"-"&amp;ROUNDUP(R1937,3)</f>
        <v>340192.589-3058476.197</v>
      </c>
      <c r="X1937" t="str">
        <f>ROUNDUP(S1937,3)&amp;"-"&amp;ROUNDUP(T1937,3)</f>
        <v>340395.054-3058366.963</v>
      </c>
      <c r="Y1937">
        <f>VLOOKUP(W1937&amp;"-"&amp;V1937,'Buscoords Workout'!$F:$G,2,0)</f>
        <v>9139</v>
      </c>
      <c r="Z1937">
        <f>VLOOKUP(X1937&amp;"-"&amp;V1937,'Buscoords Workout'!$F:$G,2,0)</f>
        <v>9140</v>
      </c>
      <c r="AA1937" t="b">
        <f>OR(ISNA(Y1937),ISNA(Z1937))</f>
        <v>0</v>
      </c>
    </row>
    <row r="1938" spans="1:27" x14ac:dyDescent="0.25">
      <c r="A1938">
        <v>920</v>
      </c>
      <c r="B1938" t="s">
        <v>24</v>
      </c>
      <c r="C1938" t="s">
        <v>47</v>
      </c>
      <c r="D1938" t="s">
        <v>48</v>
      </c>
      <c r="E1938">
        <v>11</v>
      </c>
      <c r="F1938" t="s">
        <v>37</v>
      </c>
      <c r="G1938">
        <v>100</v>
      </c>
      <c r="H1938" t="s">
        <v>27</v>
      </c>
      <c r="I1938" t="s">
        <v>38</v>
      </c>
      <c r="J1938" t="s">
        <v>39</v>
      </c>
      <c r="K1938" t="s">
        <v>30</v>
      </c>
      <c r="L1938" t="s">
        <v>31</v>
      </c>
      <c r="M1938">
        <v>3</v>
      </c>
      <c r="N1938" t="s">
        <v>40</v>
      </c>
      <c r="O1938" t="s">
        <v>41</v>
      </c>
      <c r="P1938">
        <v>335.43</v>
      </c>
      <c r="Q1938">
        <v>340395.05310000002</v>
      </c>
      <c r="R1938">
        <v>3058366.9624999999</v>
      </c>
      <c r="S1938">
        <v>340680.5049</v>
      </c>
      <c r="T1938">
        <v>3058190.8070999999</v>
      </c>
      <c r="U1938">
        <v>0.33543000000000001</v>
      </c>
      <c r="V1938" t="str">
        <f>VLOOKUP(C1938,'Lines LookUp'!$B$1:$C$12,2,0)</f>
        <v>LUB</v>
      </c>
      <c r="W1938" t="str">
        <f>ROUNDUP(Q1938,3)&amp;"-"&amp;ROUNDUP(R1938,3)</f>
        <v>340395.054-3058366.963</v>
      </c>
      <c r="X1938" t="str">
        <f>ROUNDUP(S1938,3)&amp;"-"&amp;ROUNDUP(T1938,3)</f>
        <v>340680.505-3058190.808</v>
      </c>
      <c r="Y1938">
        <f>VLOOKUP(W1938&amp;"-"&amp;V1938,'Buscoords Workout'!$F:$G,2,0)</f>
        <v>9140</v>
      </c>
      <c r="Z1938">
        <f>VLOOKUP(X1938&amp;"-"&amp;V1938,'Buscoords Workout'!$F:$G,2,0)</f>
        <v>9141</v>
      </c>
      <c r="AA1938" t="b">
        <f>OR(ISNA(Y1938),ISNA(Z1938))</f>
        <v>0</v>
      </c>
    </row>
    <row r="1939" spans="1:27" x14ac:dyDescent="0.25">
      <c r="A1939">
        <v>921</v>
      </c>
      <c r="B1939" t="s">
        <v>24</v>
      </c>
      <c r="C1939" t="s">
        <v>47</v>
      </c>
      <c r="D1939" t="s">
        <v>48</v>
      </c>
      <c r="E1939">
        <v>11</v>
      </c>
      <c r="F1939" t="s">
        <v>37</v>
      </c>
      <c r="G1939">
        <v>100</v>
      </c>
      <c r="H1939" t="s">
        <v>27</v>
      </c>
      <c r="I1939" t="s">
        <v>38</v>
      </c>
      <c r="J1939" t="s">
        <v>39</v>
      </c>
      <c r="K1939" t="s">
        <v>30</v>
      </c>
      <c r="L1939" t="s">
        <v>31</v>
      </c>
      <c r="M1939">
        <v>3</v>
      </c>
      <c r="N1939" t="s">
        <v>40</v>
      </c>
      <c r="O1939" t="s">
        <v>41</v>
      </c>
      <c r="P1939">
        <v>130.68299999999999</v>
      </c>
      <c r="Q1939">
        <v>340680.5049</v>
      </c>
      <c r="R1939">
        <v>3058190.8070999999</v>
      </c>
      <c r="S1939">
        <v>340792.320282</v>
      </c>
      <c r="T1939">
        <v>3058123.1647000001</v>
      </c>
      <c r="U1939">
        <v>0.13068299999999999</v>
      </c>
      <c r="V1939" t="str">
        <f>VLOOKUP(C1939,'Lines LookUp'!$B$1:$C$12,2,0)</f>
        <v>LUB</v>
      </c>
      <c r="W1939" t="str">
        <f>ROUNDUP(Q1939,3)&amp;"-"&amp;ROUNDUP(R1939,3)</f>
        <v>340680.505-3058190.808</v>
      </c>
      <c r="X1939" t="str">
        <f>ROUNDUP(S1939,3)&amp;"-"&amp;ROUNDUP(T1939,3)</f>
        <v>340792.321-3058123.165</v>
      </c>
      <c r="Y1939">
        <f>VLOOKUP(W1939&amp;"-"&amp;V1939,'Buscoords Workout'!$F:$G,2,0)</f>
        <v>9141</v>
      </c>
      <c r="Z1939">
        <f>VLOOKUP(X1939&amp;"-"&amp;V1939,'Buscoords Workout'!$F:$G,2,0)</f>
        <v>9012</v>
      </c>
      <c r="AA1939" t="b">
        <f>OR(ISNA(Y1939),ISNA(Z1939))</f>
        <v>0</v>
      </c>
    </row>
    <row r="1940" spans="1:27" x14ac:dyDescent="0.25">
      <c r="A1940">
        <v>922</v>
      </c>
      <c r="B1940" t="s">
        <v>24</v>
      </c>
      <c r="C1940" t="s">
        <v>47</v>
      </c>
      <c r="D1940" t="s">
        <v>48</v>
      </c>
      <c r="E1940">
        <v>11</v>
      </c>
      <c r="F1940" t="s">
        <v>37</v>
      </c>
      <c r="G1940">
        <v>100</v>
      </c>
      <c r="H1940" t="s">
        <v>27</v>
      </c>
      <c r="I1940" t="s">
        <v>38</v>
      </c>
      <c r="J1940" t="s">
        <v>39</v>
      </c>
      <c r="K1940" t="s">
        <v>30</v>
      </c>
      <c r="L1940" t="s">
        <v>31</v>
      </c>
      <c r="M1940">
        <v>3</v>
      </c>
      <c r="N1940" t="s">
        <v>40</v>
      </c>
      <c r="O1940" t="s">
        <v>41</v>
      </c>
      <c r="P1940">
        <v>5.37554</v>
      </c>
      <c r="Q1940">
        <v>340792.320282</v>
      </c>
      <c r="R1940">
        <v>3058123.1647000001</v>
      </c>
      <c r="S1940">
        <v>340796.91970000003</v>
      </c>
      <c r="T1940">
        <v>3058120.3823000002</v>
      </c>
      <c r="U1940">
        <v>5.3759999999999997E-3</v>
      </c>
      <c r="V1940" t="str">
        <f>VLOOKUP(C1940,'Lines LookUp'!$B$1:$C$12,2,0)</f>
        <v>LUB</v>
      </c>
      <c r="W1940" t="str">
        <f>ROUNDUP(Q1940,3)&amp;"-"&amp;ROUNDUP(R1940,3)</f>
        <v>340792.321-3058123.165</v>
      </c>
      <c r="X1940" t="str">
        <f>ROUNDUP(S1940,3)&amp;"-"&amp;ROUNDUP(T1940,3)</f>
        <v>340796.92-3058120.383</v>
      </c>
      <c r="Y1940">
        <f>VLOOKUP(W1940&amp;"-"&amp;V1940,'Buscoords Workout'!$F:$G,2,0)</f>
        <v>9012</v>
      </c>
      <c r="Z1940">
        <f>VLOOKUP(X1940&amp;"-"&amp;V1940,'Buscoords Workout'!$F:$G,2,0)</f>
        <v>9142</v>
      </c>
      <c r="AA1940" t="b">
        <f>OR(ISNA(Y1940),ISNA(Z1940))</f>
        <v>0</v>
      </c>
    </row>
    <row r="1941" spans="1:27" x14ac:dyDescent="0.25">
      <c r="A1941">
        <v>923</v>
      </c>
      <c r="B1941" t="s">
        <v>24</v>
      </c>
      <c r="C1941" t="s">
        <v>47</v>
      </c>
      <c r="D1941" t="s">
        <v>48</v>
      </c>
      <c r="E1941">
        <v>11</v>
      </c>
      <c r="F1941" t="s">
        <v>37</v>
      </c>
      <c r="G1941">
        <v>100</v>
      </c>
      <c r="H1941" t="s">
        <v>27</v>
      </c>
      <c r="I1941" t="s">
        <v>38</v>
      </c>
      <c r="J1941" t="s">
        <v>39</v>
      </c>
      <c r="K1941" t="s">
        <v>30</v>
      </c>
      <c r="L1941" t="s">
        <v>31</v>
      </c>
      <c r="M1941">
        <v>3</v>
      </c>
      <c r="N1941" t="s">
        <v>40</v>
      </c>
      <c r="O1941" t="s">
        <v>41</v>
      </c>
      <c r="P1941">
        <v>217.21600000000001</v>
      </c>
      <c r="Q1941">
        <v>340796.91970000003</v>
      </c>
      <c r="R1941">
        <v>3058120.3823000002</v>
      </c>
      <c r="S1941">
        <v>340982.77600000001</v>
      </c>
      <c r="T1941">
        <v>3058007.9531999999</v>
      </c>
      <c r="U1941">
        <v>0.21721599999999999</v>
      </c>
      <c r="V1941" t="str">
        <f>VLOOKUP(C1941,'Lines LookUp'!$B$1:$C$12,2,0)</f>
        <v>LUB</v>
      </c>
      <c r="W1941" t="str">
        <f>ROUNDUP(Q1941,3)&amp;"-"&amp;ROUNDUP(R1941,3)</f>
        <v>340796.92-3058120.383</v>
      </c>
      <c r="X1941" t="str">
        <f>ROUNDUP(S1941,3)&amp;"-"&amp;ROUNDUP(T1941,3)</f>
        <v>340982.776-3058007.954</v>
      </c>
      <c r="Y1941">
        <f>VLOOKUP(W1941&amp;"-"&amp;V1941,'Buscoords Workout'!$F:$G,2,0)</f>
        <v>9142</v>
      </c>
      <c r="Z1941">
        <f>VLOOKUP(X1941&amp;"-"&amp;V1941,'Buscoords Workout'!$F:$G,2,0)</f>
        <v>9143</v>
      </c>
      <c r="AA1941" t="b">
        <f>OR(ISNA(Y1941),ISNA(Z1941))</f>
        <v>0</v>
      </c>
    </row>
    <row r="1942" spans="1:27" x14ac:dyDescent="0.25">
      <c r="A1942">
        <v>924</v>
      </c>
      <c r="B1942" t="s">
        <v>24</v>
      </c>
      <c r="C1942" t="s">
        <v>47</v>
      </c>
      <c r="D1942" t="s">
        <v>48</v>
      </c>
      <c r="E1942">
        <v>11</v>
      </c>
      <c r="F1942" t="s">
        <v>37</v>
      </c>
      <c r="G1942">
        <v>100</v>
      </c>
      <c r="H1942" t="s">
        <v>27</v>
      </c>
      <c r="I1942" t="s">
        <v>38</v>
      </c>
      <c r="J1942" t="s">
        <v>39</v>
      </c>
      <c r="K1942" t="s">
        <v>30</v>
      </c>
      <c r="L1942" t="s">
        <v>31</v>
      </c>
      <c r="M1942">
        <v>3</v>
      </c>
      <c r="N1942" t="s">
        <v>40</v>
      </c>
      <c r="O1942" t="s">
        <v>41</v>
      </c>
      <c r="P1942">
        <v>86.367999999999995</v>
      </c>
      <c r="Q1942">
        <v>340982.77600000001</v>
      </c>
      <c r="R1942">
        <v>3058007.9531999999</v>
      </c>
      <c r="S1942">
        <v>341025.63660000003</v>
      </c>
      <c r="T1942">
        <v>3057932.9704999998</v>
      </c>
      <c r="U1942">
        <v>8.6368E-2</v>
      </c>
      <c r="V1942" t="str">
        <f>VLOOKUP(C1942,'Lines LookUp'!$B$1:$C$12,2,0)</f>
        <v>LUB</v>
      </c>
      <c r="W1942" t="str">
        <f>ROUNDUP(Q1942,3)&amp;"-"&amp;ROUNDUP(R1942,3)</f>
        <v>340982.776-3058007.954</v>
      </c>
      <c r="X1942" t="str">
        <f>ROUNDUP(S1942,3)&amp;"-"&amp;ROUNDUP(T1942,3)</f>
        <v>341025.637-3057932.971</v>
      </c>
      <c r="Y1942">
        <f>VLOOKUP(W1942&amp;"-"&amp;V1942,'Buscoords Workout'!$F:$G,2,0)</f>
        <v>9143</v>
      </c>
      <c r="Z1942">
        <f>VLOOKUP(X1942&amp;"-"&amp;V1942,'Buscoords Workout'!$F:$G,2,0)</f>
        <v>9144</v>
      </c>
      <c r="AA1942" t="b">
        <f>OR(ISNA(Y1942),ISNA(Z1942))</f>
        <v>0</v>
      </c>
    </row>
    <row r="1943" spans="1:27" x14ac:dyDescent="0.25">
      <c r="A1943">
        <v>925</v>
      </c>
      <c r="B1943" t="s">
        <v>24</v>
      </c>
      <c r="C1943" t="s">
        <v>47</v>
      </c>
      <c r="D1943" t="s">
        <v>48</v>
      </c>
      <c r="E1943">
        <v>11</v>
      </c>
      <c r="F1943" t="s">
        <v>37</v>
      </c>
      <c r="G1943">
        <v>100</v>
      </c>
      <c r="H1943" t="s">
        <v>27</v>
      </c>
      <c r="I1943" t="s">
        <v>38</v>
      </c>
      <c r="J1943" t="s">
        <v>39</v>
      </c>
      <c r="K1943" t="s">
        <v>30</v>
      </c>
      <c r="L1943" t="s">
        <v>31</v>
      </c>
      <c r="M1943">
        <v>3</v>
      </c>
      <c r="N1943" t="s">
        <v>40</v>
      </c>
      <c r="O1943" t="s">
        <v>41</v>
      </c>
      <c r="P1943">
        <v>2.88103</v>
      </c>
      <c r="Q1943">
        <v>341025.63660000003</v>
      </c>
      <c r="R1943">
        <v>3057932.9704999998</v>
      </c>
      <c r="S1943">
        <v>341027.06634100003</v>
      </c>
      <c r="T1943">
        <v>3057930.4692699998</v>
      </c>
      <c r="U1943">
        <v>2.8809999999999999E-3</v>
      </c>
      <c r="V1943" t="str">
        <f>VLOOKUP(C1943,'Lines LookUp'!$B$1:$C$12,2,0)</f>
        <v>LUB</v>
      </c>
      <c r="W1943" t="str">
        <f>ROUNDUP(Q1943,3)&amp;"-"&amp;ROUNDUP(R1943,3)</f>
        <v>341025.637-3057932.971</v>
      </c>
      <c r="X1943" t="str">
        <f>ROUNDUP(S1943,3)&amp;"-"&amp;ROUNDUP(T1943,3)</f>
        <v>341027.067-3057930.47</v>
      </c>
      <c r="Y1943">
        <f>VLOOKUP(W1943&amp;"-"&amp;V1943,'Buscoords Workout'!$F:$G,2,0)</f>
        <v>9144</v>
      </c>
      <c r="Z1943">
        <f>VLOOKUP(X1943&amp;"-"&amp;V1943,'Buscoords Workout'!$F:$G,2,0)</f>
        <v>9010</v>
      </c>
      <c r="AA1943" t="b">
        <f>OR(ISNA(Y1943),ISNA(Z1943))</f>
        <v>0</v>
      </c>
    </row>
    <row r="1944" spans="1:27" x14ac:dyDescent="0.25">
      <c r="A1944">
        <v>926</v>
      </c>
      <c r="B1944" t="s">
        <v>24</v>
      </c>
      <c r="C1944" t="s">
        <v>47</v>
      </c>
      <c r="D1944" t="s">
        <v>48</v>
      </c>
      <c r="E1944">
        <v>11</v>
      </c>
      <c r="F1944" t="s">
        <v>37</v>
      </c>
      <c r="G1944">
        <v>100</v>
      </c>
      <c r="H1944" t="s">
        <v>27</v>
      </c>
      <c r="I1944" t="s">
        <v>38</v>
      </c>
      <c r="J1944" t="s">
        <v>39</v>
      </c>
      <c r="K1944" t="s">
        <v>30</v>
      </c>
      <c r="L1944" t="s">
        <v>31</v>
      </c>
      <c r="M1944">
        <v>3</v>
      </c>
      <c r="N1944" t="s">
        <v>40</v>
      </c>
      <c r="O1944" t="s">
        <v>41</v>
      </c>
      <c r="P1944">
        <v>43.683799999999998</v>
      </c>
      <c r="Q1944">
        <v>341027.06634100003</v>
      </c>
      <c r="R1944">
        <v>3057930.4692699998</v>
      </c>
      <c r="S1944">
        <v>341048.74489999999</v>
      </c>
      <c r="T1944">
        <v>3057892.5441000001</v>
      </c>
      <c r="U1944">
        <v>4.3684000000000001E-2</v>
      </c>
      <c r="V1944" t="str">
        <f>VLOOKUP(C1944,'Lines LookUp'!$B$1:$C$12,2,0)</f>
        <v>LUB</v>
      </c>
      <c r="W1944" t="str">
        <f>ROUNDUP(Q1944,3)&amp;"-"&amp;ROUNDUP(R1944,3)</f>
        <v>341027.067-3057930.47</v>
      </c>
      <c r="X1944" t="str">
        <f>ROUNDUP(S1944,3)&amp;"-"&amp;ROUNDUP(T1944,3)</f>
        <v>341048.745-3057892.545</v>
      </c>
      <c r="Y1944">
        <f>VLOOKUP(W1944&amp;"-"&amp;V1944,'Buscoords Workout'!$F:$G,2,0)</f>
        <v>9010</v>
      </c>
      <c r="Z1944">
        <f>VLOOKUP(X1944&amp;"-"&amp;V1944,'Buscoords Workout'!$F:$G,2,0)</f>
        <v>9145</v>
      </c>
      <c r="AA1944" t="b">
        <f>OR(ISNA(Y1944),ISNA(Z1944))</f>
        <v>0</v>
      </c>
    </row>
    <row r="1945" spans="1:27" x14ac:dyDescent="0.25">
      <c r="A1945">
        <v>927</v>
      </c>
      <c r="B1945" t="s">
        <v>24</v>
      </c>
      <c r="C1945" t="s">
        <v>47</v>
      </c>
      <c r="D1945" t="s">
        <v>48</v>
      </c>
      <c r="E1945">
        <v>11</v>
      </c>
      <c r="F1945" t="s">
        <v>37</v>
      </c>
      <c r="G1945">
        <v>100</v>
      </c>
      <c r="H1945" t="s">
        <v>27</v>
      </c>
      <c r="I1945" t="s">
        <v>38</v>
      </c>
      <c r="J1945" t="s">
        <v>39</v>
      </c>
      <c r="K1945" t="s">
        <v>30</v>
      </c>
      <c r="L1945" t="s">
        <v>31</v>
      </c>
      <c r="M1945">
        <v>3</v>
      </c>
      <c r="N1945" t="s">
        <v>40</v>
      </c>
      <c r="O1945" t="s">
        <v>41</v>
      </c>
      <c r="P1945">
        <v>92.7239</v>
      </c>
      <c r="Q1945">
        <v>341048.74489999999</v>
      </c>
      <c r="R1945">
        <v>3057892.5441000001</v>
      </c>
      <c r="S1945">
        <v>341116.48080000002</v>
      </c>
      <c r="T1945">
        <v>3057829.2228999999</v>
      </c>
      <c r="U1945">
        <v>9.2724000000000001E-2</v>
      </c>
      <c r="V1945" t="str">
        <f>VLOOKUP(C1945,'Lines LookUp'!$B$1:$C$12,2,0)</f>
        <v>LUB</v>
      </c>
      <c r="W1945" t="str">
        <f>ROUNDUP(Q1945,3)&amp;"-"&amp;ROUNDUP(R1945,3)</f>
        <v>341048.745-3057892.545</v>
      </c>
      <c r="X1945" t="str">
        <f>ROUNDUP(S1945,3)&amp;"-"&amp;ROUNDUP(T1945,3)</f>
        <v>341116.481-3057829.223</v>
      </c>
      <c r="Y1945">
        <f>VLOOKUP(W1945&amp;"-"&amp;V1945,'Buscoords Workout'!$F:$G,2,0)</f>
        <v>9145</v>
      </c>
      <c r="Z1945">
        <f>VLOOKUP(X1945&amp;"-"&amp;V1945,'Buscoords Workout'!$F:$G,2,0)</f>
        <v>9146</v>
      </c>
      <c r="AA1945" t="b">
        <f>OR(ISNA(Y1945),ISNA(Z1945))</f>
        <v>0</v>
      </c>
    </row>
    <row r="1946" spans="1:27" x14ac:dyDescent="0.25">
      <c r="A1946">
        <v>928</v>
      </c>
      <c r="B1946" t="s">
        <v>24</v>
      </c>
      <c r="C1946" t="s">
        <v>47</v>
      </c>
      <c r="D1946" t="s">
        <v>48</v>
      </c>
      <c r="E1946">
        <v>11</v>
      </c>
      <c r="F1946" t="s">
        <v>37</v>
      </c>
      <c r="G1946">
        <v>100</v>
      </c>
      <c r="H1946" t="s">
        <v>27</v>
      </c>
      <c r="I1946" t="s">
        <v>38</v>
      </c>
      <c r="J1946" t="s">
        <v>39</v>
      </c>
      <c r="K1946" t="s">
        <v>30</v>
      </c>
      <c r="L1946" t="s">
        <v>31</v>
      </c>
      <c r="M1946">
        <v>3</v>
      </c>
      <c r="N1946" t="s">
        <v>40</v>
      </c>
      <c r="O1946" t="s">
        <v>41</v>
      </c>
      <c r="P1946">
        <v>84.937399999999997</v>
      </c>
      <c r="Q1946">
        <v>341116.48080000002</v>
      </c>
      <c r="R1946">
        <v>3057829.2228999999</v>
      </c>
      <c r="S1946">
        <v>341154.60060000001</v>
      </c>
      <c r="T1946">
        <v>3057753.32</v>
      </c>
      <c r="U1946">
        <v>8.4936999999999999E-2</v>
      </c>
      <c r="V1946" t="str">
        <f>VLOOKUP(C1946,'Lines LookUp'!$B$1:$C$12,2,0)</f>
        <v>LUB</v>
      </c>
      <c r="W1946" t="str">
        <f>ROUNDUP(Q1946,3)&amp;"-"&amp;ROUNDUP(R1946,3)</f>
        <v>341116.481-3057829.223</v>
      </c>
      <c r="X1946" t="str">
        <f>ROUNDUP(S1946,3)&amp;"-"&amp;ROUNDUP(T1946,3)</f>
        <v>341154.601-3057753.32</v>
      </c>
      <c r="Y1946">
        <f>VLOOKUP(W1946&amp;"-"&amp;V1946,'Buscoords Workout'!$F:$G,2,0)</f>
        <v>9146</v>
      </c>
      <c r="Z1946">
        <f>VLOOKUP(X1946&amp;"-"&amp;V1946,'Buscoords Workout'!$F:$G,2,0)</f>
        <v>9147</v>
      </c>
      <c r="AA1946" t="b">
        <f>OR(ISNA(Y1946),ISNA(Z1946))</f>
        <v>0</v>
      </c>
    </row>
    <row r="1947" spans="1:27" x14ac:dyDescent="0.25">
      <c r="A1947">
        <v>929</v>
      </c>
      <c r="B1947" t="s">
        <v>24</v>
      </c>
      <c r="C1947" t="s">
        <v>47</v>
      </c>
      <c r="D1947" t="s">
        <v>48</v>
      </c>
      <c r="E1947">
        <v>11</v>
      </c>
      <c r="F1947" t="s">
        <v>37</v>
      </c>
      <c r="G1947">
        <v>100</v>
      </c>
      <c r="H1947" t="s">
        <v>27</v>
      </c>
      <c r="I1947" t="s">
        <v>38</v>
      </c>
      <c r="J1947" t="s">
        <v>39</v>
      </c>
      <c r="K1947" t="s">
        <v>30</v>
      </c>
      <c r="L1947" t="s">
        <v>31</v>
      </c>
      <c r="M1947">
        <v>3</v>
      </c>
      <c r="N1947" t="s">
        <v>40</v>
      </c>
      <c r="O1947" t="s">
        <v>41</v>
      </c>
      <c r="P1947">
        <v>58.652500000000003</v>
      </c>
      <c r="Q1947">
        <v>341154.60060000001</v>
      </c>
      <c r="R1947">
        <v>3057753.32</v>
      </c>
      <c r="S1947">
        <v>341172.21899999998</v>
      </c>
      <c r="T1947">
        <v>3057697.3761999998</v>
      </c>
      <c r="U1947">
        <v>5.8652999999999997E-2</v>
      </c>
      <c r="V1947" t="str">
        <f>VLOOKUP(C1947,'Lines LookUp'!$B$1:$C$12,2,0)</f>
        <v>LUB</v>
      </c>
      <c r="W1947" t="str">
        <f>ROUNDUP(Q1947,3)&amp;"-"&amp;ROUNDUP(R1947,3)</f>
        <v>341154.601-3057753.32</v>
      </c>
      <c r="X1947" t="str">
        <f>ROUNDUP(S1947,3)&amp;"-"&amp;ROUNDUP(T1947,3)</f>
        <v>341172.219-3057697.377</v>
      </c>
      <c r="Y1947">
        <f>VLOOKUP(W1947&amp;"-"&amp;V1947,'Buscoords Workout'!$F:$G,2,0)</f>
        <v>9147</v>
      </c>
      <c r="Z1947">
        <f>VLOOKUP(X1947&amp;"-"&amp;V1947,'Buscoords Workout'!$F:$G,2,0)</f>
        <v>9148</v>
      </c>
      <c r="AA1947" t="b">
        <f>OR(ISNA(Y1947),ISNA(Z1947))</f>
        <v>0</v>
      </c>
    </row>
    <row r="1948" spans="1:27" x14ac:dyDescent="0.25">
      <c r="A1948">
        <v>930</v>
      </c>
      <c r="B1948" t="s">
        <v>24</v>
      </c>
      <c r="C1948" t="s">
        <v>47</v>
      </c>
      <c r="D1948" t="s">
        <v>48</v>
      </c>
      <c r="E1948">
        <v>11</v>
      </c>
      <c r="F1948" t="s">
        <v>37</v>
      </c>
      <c r="G1948">
        <v>100</v>
      </c>
      <c r="H1948" t="s">
        <v>27</v>
      </c>
      <c r="I1948" t="s">
        <v>38</v>
      </c>
      <c r="J1948" t="s">
        <v>39</v>
      </c>
      <c r="K1948" t="s">
        <v>30</v>
      </c>
      <c r="L1948" t="s">
        <v>31</v>
      </c>
      <c r="M1948">
        <v>3</v>
      </c>
      <c r="N1948" t="s">
        <v>40</v>
      </c>
      <c r="O1948" t="s">
        <v>41</v>
      </c>
      <c r="P1948">
        <v>86.058300000000003</v>
      </c>
      <c r="Q1948">
        <v>341172.21899999998</v>
      </c>
      <c r="R1948">
        <v>3057697.3761999998</v>
      </c>
      <c r="S1948">
        <v>341232.25290000002</v>
      </c>
      <c r="T1948">
        <v>3057635.7162000001</v>
      </c>
      <c r="U1948">
        <v>8.6057999999999996E-2</v>
      </c>
      <c r="V1948" t="str">
        <f>VLOOKUP(C1948,'Lines LookUp'!$B$1:$C$12,2,0)</f>
        <v>LUB</v>
      </c>
      <c r="W1948" t="str">
        <f>ROUNDUP(Q1948,3)&amp;"-"&amp;ROUNDUP(R1948,3)</f>
        <v>341172.219-3057697.377</v>
      </c>
      <c r="X1948" t="str">
        <f>ROUNDUP(S1948,3)&amp;"-"&amp;ROUNDUP(T1948,3)</f>
        <v>341232.253-3057635.717</v>
      </c>
      <c r="Y1948">
        <f>VLOOKUP(W1948&amp;"-"&amp;V1948,'Buscoords Workout'!$F:$G,2,0)</f>
        <v>9148</v>
      </c>
      <c r="Z1948">
        <f>VLOOKUP(X1948&amp;"-"&amp;V1948,'Buscoords Workout'!$F:$G,2,0)</f>
        <v>9149</v>
      </c>
      <c r="AA1948" t="b">
        <f>OR(ISNA(Y1948),ISNA(Z1948))</f>
        <v>0</v>
      </c>
    </row>
    <row r="1949" spans="1:27" x14ac:dyDescent="0.25">
      <c r="A1949">
        <v>931</v>
      </c>
      <c r="B1949" t="s">
        <v>24</v>
      </c>
      <c r="C1949" t="s">
        <v>47</v>
      </c>
      <c r="D1949" t="s">
        <v>48</v>
      </c>
      <c r="E1949">
        <v>11</v>
      </c>
      <c r="F1949" t="s">
        <v>37</v>
      </c>
      <c r="G1949">
        <v>100</v>
      </c>
      <c r="H1949" t="s">
        <v>27</v>
      </c>
      <c r="I1949" t="s">
        <v>38</v>
      </c>
      <c r="J1949" t="s">
        <v>39</v>
      </c>
      <c r="K1949" t="s">
        <v>30</v>
      </c>
      <c r="L1949" t="s">
        <v>31</v>
      </c>
      <c r="M1949">
        <v>3</v>
      </c>
      <c r="N1949" t="s">
        <v>40</v>
      </c>
      <c r="O1949" t="s">
        <v>41</v>
      </c>
      <c r="P1949">
        <v>68.661799999999999</v>
      </c>
      <c r="Q1949">
        <v>341232.25290000002</v>
      </c>
      <c r="R1949">
        <v>3057635.7162000001</v>
      </c>
      <c r="S1949">
        <v>341283.7452</v>
      </c>
      <c r="T1949">
        <v>3057590.2960999999</v>
      </c>
      <c r="U1949">
        <v>6.8662000000000001E-2</v>
      </c>
      <c r="V1949" t="str">
        <f>VLOOKUP(C1949,'Lines LookUp'!$B$1:$C$12,2,0)</f>
        <v>LUB</v>
      </c>
      <c r="W1949" t="str">
        <f>ROUNDUP(Q1949,3)&amp;"-"&amp;ROUNDUP(R1949,3)</f>
        <v>341232.253-3057635.717</v>
      </c>
      <c r="X1949" t="str">
        <f>ROUNDUP(S1949,3)&amp;"-"&amp;ROUNDUP(T1949,3)</f>
        <v>341283.746-3057590.297</v>
      </c>
      <c r="Y1949">
        <f>VLOOKUP(W1949&amp;"-"&amp;V1949,'Buscoords Workout'!$F:$G,2,0)</f>
        <v>9149</v>
      </c>
      <c r="Z1949">
        <f>VLOOKUP(X1949&amp;"-"&amp;V1949,'Buscoords Workout'!$F:$G,2,0)</f>
        <v>9150</v>
      </c>
      <c r="AA1949" t="b">
        <f>OR(ISNA(Y1949),ISNA(Z1949))</f>
        <v>0</v>
      </c>
    </row>
    <row r="1950" spans="1:27" x14ac:dyDescent="0.25">
      <c r="A1950">
        <v>932</v>
      </c>
      <c r="B1950" t="s">
        <v>24</v>
      </c>
      <c r="C1950" t="s">
        <v>47</v>
      </c>
      <c r="D1950" t="s">
        <v>48</v>
      </c>
      <c r="E1950">
        <v>11</v>
      </c>
      <c r="F1950" t="s">
        <v>37</v>
      </c>
      <c r="G1950">
        <v>100</v>
      </c>
      <c r="H1950" t="s">
        <v>27</v>
      </c>
      <c r="I1950" t="s">
        <v>38</v>
      </c>
      <c r="J1950" t="s">
        <v>39</v>
      </c>
      <c r="K1950" t="s">
        <v>30</v>
      </c>
      <c r="L1950" t="s">
        <v>31</v>
      </c>
      <c r="M1950">
        <v>3</v>
      </c>
      <c r="N1950" t="s">
        <v>40</v>
      </c>
      <c r="O1950" t="s">
        <v>41</v>
      </c>
      <c r="P1950">
        <v>21.2469</v>
      </c>
      <c r="Q1950">
        <v>341283.7452</v>
      </c>
      <c r="R1950">
        <v>3057590.2960999999</v>
      </c>
      <c r="S1950">
        <v>341299.67920000001</v>
      </c>
      <c r="T1950">
        <v>3057576.2412999999</v>
      </c>
      <c r="U1950">
        <v>2.1246999999999999E-2</v>
      </c>
      <c r="V1950" t="str">
        <f>VLOOKUP(C1950,'Lines LookUp'!$B$1:$C$12,2,0)</f>
        <v>LUB</v>
      </c>
      <c r="W1950" t="str">
        <f>ROUNDUP(Q1950,3)&amp;"-"&amp;ROUNDUP(R1950,3)</f>
        <v>341283.746-3057590.297</v>
      </c>
      <c r="X1950" t="str">
        <f>ROUNDUP(S1950,3)&amp;"-"&amp;ROUNDUP(T1950,3)</f>
        <v>341299.68-3057576.242</v>
      </c>
      <c r="Y1950">
        <f>VLOOKUP(W1950&amp;"-"&amp;V1950,'Buscoords Workout'!$F:$G,2,0)</f>
        <v>9150</v>
      </c>
      <c r="Z1950">
        <f>VLOOKUP(X1950&amp;"-"&amp;V1950,'Buscoords Workout'!$F:$G,2,0)</f>
        <v>9151</v>
      </c>
      <c r="AA1950" t="b">
        <f>OR(ISNA(Y1950),ISNA(Z1950))</f>
        <v>0</v>
      </c>
    </row>
    <row r="1951" spans="1:27" x14ac:dyDescent="0.25">
      <c r="A1951">
        <v>933</v>
      </c>
      <c r="B1951" t="s">
        <v>24</v>
      </c>
      <c r="C1951" t="s">
        <v>47</v>
      </c>
      <c r="D1951" t="s">
        <v>48</v>
      </c>
      <c r="E1951">
        <v>11</v>
      </c>
      <c r="F1951" t="s">
        <v>37</v>
      </c>
      <c r="G1951">
        <v>100</v>
      </c>
      <c r="H1951" t="s">
        <v>27</v>
      </c>
      <c r="I1951" t="s">
        <v>38</v>
      </c>
      <c r="J1951" t="s">
        <v>39</v>
      </c>
      <c r="K1951" t="s">
        <v>30</v>
      </c>
      <c r="L1951" t="s">
        <v>31</v>
      </c>
      <c r="M1951">
        <v>3</v>
      </c>
      <c r="N1951" t="s">
        <v>40</v>
      </c>
      <c r="O1951" t="s">
        <v>41</v>
      </c>
      <c r="P1951">
        <v>109.509</v>
      </c>
      <c r="Q1951">
        <v>341299.67920000001</v>
      </c>
      <c r="R1951">
        <v>3057576.2412999999</v>
      </c>
      <c r="S1951">
        <v>341373.71039999998</v>
      </c>
      <c r="T1951">
        <v>3057495.5473000002</v>
      </c>
      <c r="U1951">
        <v>0.109509</v>
      </c>
      <c r="V1951" t="str">
        <f>VLOOKUP(C1951,'Lines LookUp'!$B$1:$C$12,2,0)</f>
        <v>LUB</v>
      </c>
      <c r="W1951" t="str">
        <f>ROUNDUP(Q1951,3)&amp;"-"&amp;ROUNDUP(R1951,3)</f>
        <v>341299.68-3057576.242</v>
      </c>
      <c r="X1951" t="str">
        <f>ROUNDUP(S1951,3)&amp;"-"&amp;ROUNDUP(T1951,3)</f>
        <v>341373.711-3057495.548</v>
      </c>
      <c r="Y1951">
        <f>VLOOKUP(W1951&amp;"-"&amp;V1951,'Buscoords Workout'!$F:$G,2,0)</f>
        <v>9151</v>
      </c>
      <c r="Z1951">
        <f>VLOOKUP(X1951&amp;"-"&amp;V1951,'Buscoords Workout'!$F:$G,2,0)</f>
        <v>9152</v>
      </c>
      <c r="AA1951" t="b">
        <f>OR(ISNA(Y1951),ISNA(Z1951))</f>
        <v>0</v>
      </c>
    </row>
    <row r="1952" spans="1:27" x14ac:dyDescent="0.25">
      <c r="A1952">
        <v>934</v>
      </c>
      <c r="B1952" t="s">
        <v>24</v>
      </c>
      <c r="C1952" t="s">
        <v>47</v>
      </c>
      <c r="D1952" t="s">
        <v>48</v>
      </c>
      <c r="E1952">
        <v>11</v>
      </c>
      <c r="F1952" t="s">
        <v>37</v>
      </c>
      <c r="G1952">
        <v>100</v>
      </c>
      <c r="H1952" t="s">
        <v>27</v>
      </c>
      <c r="I1952" t="s">
        <v>38</v>
      </c>
      <c r="J1952" t="s">
        <v>39</v>
      </c>
      <c r="K1952" t="s">
        <v>30</v>
      </c>
      <c r="L1952" t="s">
        <v>31</v>
      </c>
      <c r="M1952">
        <v>3</v>
      </c>
      <c r="N1952" t="s">
        <v>40</v>
      </c>
      <c r="O1952" t="s">
        <v>41</v>
      </c>
      <c r="P1952">
        <v>75.185900000000004</v>
      </c>
      <c r="Q1952">
        <v>341373.71039999998</v>
      </c>
      <c r="R1952">
        <v>3057495.5473000002</v>
      </c>
      <c r="S1952">
        <v>341433.96340000001</v>
      </c>
      <c r="T1952">
        <v>3057450.5751</v>
      </c>
      <c r="U1952">
        <v>7.5186000000000003E-2</v>
      </c>
      <c r="V1952" t="str">
        <f>VLOOKUP(C1952,'Lines LookUp'!$B$1:$C$12,2,0)</f>
        <v>LUB</v>
      </c>
      <c r="W1952" t="str">
        <f>ROUNDUP(Q1952,3)&amp;"-"&amp;ROUNDUP(R1952,3)</f>
        <v>341373.711-3057495.548</v>
      </c>
      <c r="X1952" t="str">
        <f>ROUNDUP(S1952,3)&amp;"-"&amp;ROUNDUP(T1952,3)</f>
        <v>341433.964-3057450.576</v>
      </c>
      <c r="Y1952">
        <f>VLOOKUP(W1952&amp;"-"&amp;V1952,'Buscoords Workout'!$F:$G,2,0)</f>
        <v>9152</v>
      </c>
      <c r="Z1952">
        <f>VLOOKUP(X1952&amp;"-"&amp;V1952,'Buscoords Workout'!$F:$G,2,0)</f>
        <v>9153</v>
      </c>
      <c r="AA1952" t="b">
        <f>OR(ISNA(Y1952),ISNA(Z1952))</f>
        <v>0</v>
      </c>
    </row>
    <row r="1953" spans="1:27" x14ac:dyDescent="0.25">
      <c r="A1953">
        <v>935</v>
      </c>
      <c r="B1953" t="s">
        <v>24</v>
      </c>
      <c r="C1953" t="s">
        <v>47</v>
      </c>
      <c r="D1953" t="s">
        <v>48</v>
      </c>
      <c r="E1953">
        <v>11</v>
      </c>
      <c r="F1953" t="s">
        <v>37</v>
      </c>
      <c r="G1953">
        <v>100</v>
      </c>
      <c r="H1953" t="s">
        <v>27</v>
      </c>
      <c r="I1953" t="s">
        <v>38</v>
      </c>
      <c r="J1953" t="s">
        <v>39</v>
      </c>
      <c r="K1953" t="s">
        <v>30</v>
      </c>
      <c r="L1953" t="s">
        <v>31</v>
      </c>
      <c r="M1953">
        <v>3</v>
      </c>
      <c r="N1953" t="s">
        <v>40</v>
      </c>
      <c r="O1953" t="s">
        <v>41</v>
      </c>
      <c r="P1953">
        <v>65.375500000000002</v>
      </c>
      <c r="Q1953">
        <v>341433.96340000001</v>
      </c>
      <c r="R1953">
        <v>3057450.5751</v>
      </c>
      <c r="S1953">
        <v>341479.70899999997</v>
      </c>
      <c r="T1953">
        <v>3057403.8706999999</v>
      </c>
      <c r="U1953">
        <v>6.5376000000000004E-2</v>
      </c>
      <c r="V1953" t="str">
        <f>VLOOKUP(C1953,'Lines LookUp'!$B$1:$C$12,2,0)</f>
        <v>LUB</v>
      </c>
      <c r="W1953" t="str">
        <f>ROUNDUP(Q1953,3)&amp;"-"&amp;ROUNDUP(R1953,3)</f>
        <v>341433.964-3057450.576</v>
      </c>
      <c r="X1953" t="str">
        <f>ROUNDUP(S1953,3)&amp;"-"&amp;ROUNDUP(T1953,3)</f>
        <v>341479.709-3057403.871</v>
      </c>
      <c r="Y1953">
        <f>VLOOKUP(W1953&amp;"-"&amp;V1953,'Buscoords Workout'!$F:$G,2,0)</f>
        <v>9153</v>
      </c>
      <c r="Z1953">
        <f>VLOOKUP(X1953&amp;"-"&amp;V1953,'Buscoords Workout'!$F:$G,2,0)</f>
        <v>9154</v>
      </c>
      <c r="AA1953" t="b">
        <f>OR(ISNA(Y1953),ISNA(Z1953))</f>
        <v>0</v>
      </c>
    </row>
    <row r="1954" spans="1:27" x14ac:dyDescent="0.25">
      <c r="A1954">
        <v>936</v>
      </c>
      <c r="B1954" t="s">
        <v>24</v>
      </c>
      <c r="C1954" t="s">
        <v>47</v>
      </c>
      <c r="D1954" t="s">
        <v>48</v>
      </c>
      <c r="E1954">
        <v>11</v>
      </c>
      <c r="F1954" t="s">
        <v>37</v>
      </c>
      <c r="G1954">
        <v>100</v>
      </c>
      <c r="H1954" t="s">
        <v>27</v>
      </c>
      <c r="I1954" t="s">
        <v>38</v>
      </c>
      <c r="J1954" t="s">
        <v>39</v>
      </c>
      <c r="K1954" t="s">
        <v>30</v>
      </c>
      <c r="L1954" t="s">
        <v>31</v>
      </c>
      <c r="M1954">
        <v>3</v>
      </c>
      <c r="N1954" t="s">
        <v>40</v>
      </c>
      <c r="O1954" t="s">
        <v>41</v>
      </c>
      <c r="P1954">
        <v>70.377899999999997</v>
      </c>
      <c r="Q1954">
        <v>341479.70899999997</v>
      </c>
      <c r="R1954">
        <v>3057403.8706999999</v>
      </c>
      <c r="S1954">
        <v>341524.38939999999</v>
      </c>
      <c r="T1954">
        <v>3057349.4950999999</v>
      </c>
      <c r="U1954">
        <v>7.0377999999999996E-2</v>
      </c>
      <c r="V1954" t="str">
        <f>VLOOKUP(C1954,'Lines LookUp'!$B$1:$C$12,2,0)</f>
        <v>LUB</v>
      </c>
      <c r="W1954" t="str">
        <f>ROUNDUP(Q1954,3)&amp;"-"&amp;ROUNDUP(R1954,3)</f>
        <v>341479.709-3057403.871</v>
      </c>
      <c r="X1954" t="str">
        <f>ROUNDUP(S1954,3)&amp;"-"&amp;ROUNDUP(T1954,3)</f>
        <v>341524.39-3057349.496</v>
      </c>
      <c r="Y1954">
        <f>VLOOKUP(W1954&amp;"-"&amp;V1954,'Buscoords Workout'!$F:$G,2,0)</f>
        <v>9154</v>
      </c>
      <c r="Z1954">
        <f>VLOOKUP(X1954&amp;"-"&amp;V1954,'Buscoords Workout'!$F:$G,2,0)</f>
        <v>9155</v>
      </c>
      <c r="AA1954" t="b">
        <f>OR(ISNA(Y1954),ISNA(Z1954))</f>
        <v>0</v>
      </c>
    </row>
    <row r="1955" spans="1:27" x14ac:dyDescent="0.25">
      <c r="A1955">
        <v>937</v>
      </c>
      <c r="B1955" t="s">
        <v>24</v>
      </c>
      <c r="C1955" t="s">
        <v>47</v>
      </c>
      <c r="D1955" t="s">
        <v>48</v>
      </c>
      <c r="E1955">
        <v>11</v>
      </c>
      <c r="F1955" t="s">
        <v>37</v>
      </c>
      <c r="G1955">
        <v>100</v>
      </c>
      <c r="H1955" t="s">
        <v>27</v>
      </c>
      <c r="I1955" t="s">
        <v>38</v>
      </c>
      <c r="J1955" t="s">
        <v>39</v>
      </c>
      <c r="K1955" t="s">
        <v>30</v>
      </c>
      <c r="L1955" t="s">
        <v>31</v>
      </c>
      <c r="M1955">
        <v>3</v>
      </c>
      <c r="N1955" t="s">
        <v>40</v>
      </c>
      <c r="O1955" t="s">
        <v>41</v>
      </c>
      <c r="P1955">
        <v>88.611699999999999</v>
      </c>
      <c r="Q1955">
        <v>341524.38939999999</v>
      </c>
      <c r="R1955">
        <v>3057349.4950999999</v>
      </c>
      <c r="S1955">
        <v>341570.72659999999</v>
      </c>
      <c r="T1955">
        <v>3057273.9643000001</v>
      </c>
      <c r="U1955">
        <v>8.8611999999999996E-2</v>
      </c>
      <c r="V1955" t="str">
        <f>VLOOKUP(C1955,'Lines LookUp'!$B$1:$C$12,2,0)</f>
        <v>LUB</v>
      </c>
      <c r="W1955" t="str">
        <f>ROUNDUP(Q1955,3)&amp;"-"&amp;ROUNDUP(R1955,3)</f>
        <v>341524.39-3057349.496</v>
      </c>
      <c r="X1955" t="str">
        <f>ROUNDUP(S1955,3)&amp;"-"&amp;ROUNDUP(T1955,3)</f>
        <v>341570.727-3057273.965</v>
      </c>
      <c r="Y1955">
        <f>VLOOKUP(W1955&amp;"-"&amp;V1955,'Buscoords Workout'!$F:$G,2,0)</f>
        <v>9155</v>
      </c>
      <c r="Z1955">
        <f>VLOOKUP(X1955&amp;"-"&amp;V1955,'Buscoords Workout'!$F:$G,2,0)</f>
        <v>9156</v>
      </c>
      <c r="AA1955" t="b">
        <f>OR(ISNA(Y1955),ISNA(Z1955))</f>
        <v>0</v>
      </c>
    </row>
    <row r="1956" spans="1:27" x14ac:dyDescent="0.25">
      <c r="A1956">
        <v>938</v>
      </c>
      <c r="B1956" t="s">
        <v>24</v>
      </c>
      <c r="C1956" t="s">
        <v>47</v>
      </c>
      <c r="D1956" t="s">
        <v>48</v>
      </c>
      <c r="E1956">
        <v>11</v>
      </c>
      <c r="F1956" t="s">
        <v>37</v>
      </c>
      <c r="G1956">
        <v>100</v>
      </c>
      <c r="H1956" t="s">
        <v>27</v>
      </c>
      <c r="I1956" t="s">
        <v>38</v>
      </c>
      <c r="J1956" t="s">
        <v>39</v>
      </c>
      <c r="K1956" t="s">
        <v>30</v>
      </c>
      <c r="L1956" t="s">
        <v>31</v>
      </c>
      <c r="M1956">
        <v>3</v>
      </c>
      <c r="N1956" t="s">
        <v>40</v>
      </c>
      <c r="O1956" t="s">
        <v>41</v>
      </c>
      <c r="P1956">
        <v>134.44999999999999</v>
      </c>
      <c r="Q1956">
        <v>341570.72659999999</v>
      </c>
      <c r="R1956">
        <v>3057273.9643000001</v>
      </c>
      <c r="S1956">
        <v>341625.13959999999</v>
      </c>
      <c r="T1956">
        <v>3057151.0172999999</v>
      </c>
      <c r="U1956">
        <v>0.13444999999999999</v>
      </c>
      <c r="V1956" t="str">
        <f>VLOOKUP(C1956,'Lines LookUp'!$B$1:$C$12,2,0)</f>
        <v>LUB</v>
      </c>
      <c r="W1956" t="str">
        <f>ROUNDUP(Q1956,3)&amp;"-"&amp;ROUNDUP(R1956,3)</f>
        <v>341570.727-3057273.965</v>
      </c>
      <c r="X1956" t="str">
        <f>ROUNDUP(S1956,3)&amp;"-"&amp;ROUNDUP(T1956,3)</f>
        <v>341625.14-3057151.018</v>
      </c>
      <c r="Y1956">
        <f>VLOOKUP(W1956&amp;"-"&amp;V1956,'Buscoords Workout'!$F:$G,2,0)</f>
        <v>9156</v>
      </c>
      <c r="Z1956">
        <f>VLOOKUP(X1956&amp;"-"&amp;V1956,'Buscoords Workout'!$F:$G,2,0)</f>
        <v>9157</v>
      </c>
      <c r="AA1956" t="b">
        <f>OR(ISNA(Y1956),ISNA(Z1956))</f>
        <v>0</v>
      </c>
    </row>
    <row r="1957" spans="1:27" x14ac:dyDescent="0.25">
      <c r="A1957">
        <v>939</v>
      </c>
      <c r="B1957" t="s">
        <v>24</v>
      </c>
      <c r="C1957" t="s">
        <v>47</v>
      </c>
      <c r="D1957" t="s">
        <v>48</v>
      </c>
      <c r="E1957">
        <v>11</v>
      </c>
      <c r="F1957" t="s">
        <v>37</v>
      </c>
      <c r="G1957">
        <v>100</v>
      </c>
      <c r="H1957" t="s">
        <v>27</v>
      </c>
      <c r="I1957" t="s">
        <v>38</v>
      </c>
      <c r="J1957" t="s">
        <v>39</v>
      </c>
      <c r="K1957" t="s">
        <v>30</v>
      </c>
      <c r="L1957" t="s">
        <v>31</v>
      </c>
      <c r="M1957">
        <v>3</v>
      </c>
      <c r="N1957" t="s">
        <v>40</v>
      </c>
      <c r="O1957" t="s">
        <v>41</v>
      </c>
      <c r="P1957">
        <v>120.08199999999999</v>
      </c>
      <c r="Q1957">
        <v>341625.13959999999</v>
      </c>
      <c r="R1957">
        <v>3057151.0172999999</v>
      </c>
      <c r="S1957">
        <v>341681.70630000002</v>
      </c>
      <c r="T1957">
        <v>3057045.0928000002</v>
      </c>
      <c r="U1957">
        <v>0.12008199999999999</v>
      </c>
      <c r="V1957" t="str">
        <f>VLOOKUP(C1957,'Lines LookUp'!$B$1:$C$12,2,0)</f>
        <v>LUB</v>
      </c>
      <c r="W1957" t="str">
        <f>ROUNDUP(Q1957,3)&amp;"-"&amp;ROUNDUP(R1957,3)</f>
        <v>341625.14-3057151.018</v>
      </c>
      <c r="X1957" t="str">
        <f>ROUNDUP(S1957,3)&amp;"-"&amp;ROUNDUP(T1957,3)</f>
        <v>341681.707-3057045.093</v>
      </c>
      <c r="Y1957">
        <f>VLOOKUP(W1957&amp;"-"&amp;V1957,'Buscoords Workout'!$F:$G,2,0)</f>
        <v>9157</v>
      </c>
      <c r="Z1957">
        <f>VLOOKUP(X1957&amp;"-"&amp;V1957,'Buscoords Workout'!$F:$G,2,0)</f>
        <v>9158</v>
      </c>
      <c r="AA1957" t="b">
        <f>OR(ISNA(Y1957),ISNA(Z1957))</f>
        <v>0</v>
      </c>
    </row>
    <row r="1958" spans="1:27" x14ac:dyDescent="0.25">
      <c r="A1958">
        <v>940</v>
      </c>
      <c r="B1958" t="s">
        <v>24</v>
      </c>
      <c r="C1958" t="s">
        <v>47</v>
      </c>
      <c r="D1958" t="s">
        <v>48</v>
      </c>
      <c r="E1958">
        <v>11</v>
      </c>
      <c r="F1958" t="s">
        <v>37</v>
      </c>
      <c r="G1958">
        <v>100</v>
      </c>
      <c r="H1958" t="s">
        <v>27</v>
      </c>
      <c r="I1958" t="s">
        <v>38</v>
      </c>
      <c r="J1958" t="s">
        <v>39</v>
      </c>
      <c r="K1958" t="s">
        <v>30</v>
      </c>
      <c r="L1958" t="s">
        <v>31</v>
      </c>
      <c r="M1958">
        <v>3</v>
      </c>
      <c r="N1958" t="s">
        <v>40</v>
      </c>
      <c r="O1958" t="s">
        <v>41</v>
      </c>
      <c r="P1958">
        <v>84.884699999999995</v>
      </c>
      <c r="Q1958">
        <v>341681.70630000002</v>
      </c>
      <c r="R1958">
        <v>3057045.0928000002</v>
      </c>
      <c r="S1958">
        <v>341731.02659999998</v>
      </c>
      <c r="T1958">
        <v>3056976.0065000001</v>
      </c>
      <c r="U1958">
        <v>8.4885000000000002E-2</v>
      </c>
      <c r="V1958" t="str">
        <f>VLOOKUP(C1958,'Lines LookUp'!$B$1:$C$12,2,0)</f>
        <v>LUB</v>
      </c>
      <c r="W1958" t="str">
        <f>ROUNDUP(Q1958,3)&amp;"-"&amp;ROUNDUP(R1958,3)</f>
        <v>341681.707-3057045.093</v>
      </c>
      <c r="X1958" t="str">
        <f>ROUNDUP(S1958,3)&amp;"-"&amp;ROUNDUP(T1958,3)</f>
        <v>341731.027-3056976.007</v>
      </c>
      <c r="Y1958">
        <f>VLOOKUP(W1958&amp;"-"&amp;V1958,'Buscoords Workout'!$F:$G,2,0)</f>
        <v>9158</v>
      </c>
      <c r="Z1958">
        <f>VLOOKUP(X1958&amp;"-"&amp;V1958,'Buscoords Workout'!$F:$G,2,0)</f>
        <v>9159</v>
      </c>
      <c r="AA1958" t="b">
        <f>OR(ISNA(Y1958),ISNA(Z1958))</f>
        <v>0</v>
      </c>
    </row>
    <row r="1959" spans="1:27" x14ac:dyDescent="0.25">
      <c r="A1959">
        <v>941</v>
      </c>
      <c r="B1959" t="s">
        <v>24</v>
      </c>
      <c r="C1959" t="s">
        <v>47</v>
      </c>
      <c r="D1959" t="s">
        <v>48</v>
      </c>
      <c r="E1959">
        <v>11</v>
      </c>
      <c r="F1959" t="s">
        <v>37</v>
      </c>
      <c r="G1959">
        <v>100</v>
      </c>
      <c r="H1959" t="s">
        <v>27</v>
      </c>
      <c r="I1959" t="s">
        <v>38</v>
      </c>
      <c r="J1959" t="s">
        <v>39</v>
      </c>
      <c r="K1959" t="s">
        <v>30</v>
      </c>
      <c r="L1959" t="s">
        <v>31</v>
      </c>
      <c r="M1959">
        <v>3</v>
      </c>
      <c r="N1959" t="s">
        <v>40</v>
      </c>
      <c r="O1959" t="s">
        <v>41</v>
      </c>
      <c r="P1959">
        <v>33.586500000000001</v>
      </c>
      <c r="Q1959">
        <v>341731.02659999998</v>
      </c>
      <c r="R1959">
        <v>3056976.0065000001</v>
      </c>
      <c r="S1959">
        <v>341723.84049999999</v>
      </c>
      <c r="T1959">
        <v>3056943.1978000002</v>
      </c>
      <c r="U1959">
        <v>3.3585999999999998E-2</v>
      </c>
      <c r="V1959" t="str">
        <f>VLOOKUP(C1959,'Lines LookUp'!$B$1:$C$12,2,0)</f>
        <v>LUB</v>
      </c>
      <c r="W1959" t="str">
        <f>ROUNDUP(Q1959,3)&amp;"-"&amp;ROUNDUP(R1959,3)</f>
        <v>341731.027-3056976.007</v>
      </c>
      <c r="X1959" t="str">
        <f>ROUNDUP(S1959,3)&amp;"-"&amp;ROUNDUP(T1959,3)</f>
        <v>341723.841-3056943.198</v>
      </c>
      <c r="Y1959">
        <f>VLOOKUP(W1959&amp;"-"&amp;V1959,'Buscoords Workout'!$F:$G,2,0)</f>
        <v>9159</v>
      </c>
      <c r="Z1959">
        <f>VLOOKUP(X1959&amp;"-"&amp;V1959,'Buscoords Workout'!$F:$G,2,0)</f>
        <v>9160</v>
      </c>
      <c r="AA1959" t="b">
        <f>OR(ISNA(Y1959),ISNA(Z1959))</f>
        <v>0</v>
      </c>
    </row>
    <row r="1960" spans="1:27" x14ac:dyDescent="0.25">
      <c r="A1960">
        <v>942</v>
      </c>
      <c r="B1960" t="s">
        <v>24</v>
      </c>
      <c r="C1960" t="s">
        <v>47</v>
      </c>
      <c r="D1960" t="s">
        <v>48</v>
      </c>
      <c r="E1960">
        <v>11</v>
      </c>
      <c r="F1960" t="s">
        <v>37</v>
      </c>
      <c r="G1960">
        <v>100</v>
      </c>
      <c r="H1960" t="s">
        <v>27</v>
      </c>
      <c r="I1960" t="s">
        <v>38</v>
      </c>
      <c r="J1960" t="s">
        <v>39</v>
      </c>
      <c r="K1960" t="s">
        <v>30</v>
      </c>
      <c r="L1960" t="s">
        <v>31</v>
      </c>
      <c r="M1960">
        <v>3</v>
      </c>
      <c r="N1960" t="s">
        <v>40</v>
      </c>
      <c r="O1960" t="s">
        <v>41</v>
      </c>
      <c r="P1960">
        <v>68.399600000000007</v>
      </c>
      <c r="Q1960">
        <v>341723.84049999999</v>
      </c>
      <c r="R1960">
        <v>3056943.1978000002</v>
      </c>
      <c r="S1960">
        <v>341739.87729999999</v>
      </c>
      <c r="T1960">
        <v>3056876.7047000001</v>
      </c>
      <c r="U1960">
        <v>6.8400000000000002E-2</v>
      </c>
      <c r="V1960" t="str">
        <f>VLOOKUP(C1960,'Lines LookUp'!$B$1:$C$12,2,0)</f>
        <v>LUB</v>
      </c>
      <c r="W1960" t="str">
        <f>ROUNDUP(Q1960,3)&amp;"-"&amp;ROUNDUP(R1960,3)</f>
        <v>341723.841-3056943.198</v>
      </c>
      <c r="X1960" t="str">
        <f>ROUNDUP(S1960,3)&amp;"-"&amp;ROUNDUP(T1960,3)</f>
        <v>341739.878-3056876.705</v>
      </c>
      <c r="Y1960">
        <f>VLOOKUP(W1960&amp;"-"&amp;V1960,'Buscoords Workout'!$F:$G,2,0)</f>
        <v>9160</v>
      </c>
      <c r="Z1960">
        <f>VLOOKUP(X1960&amp;"-"&amp;V1960,'Buscoords Workout'!$F:$G,2,0)</f>
        <v>9161</v>
      </c>
      <c r="AA1960" t="b">
        <f>OR(ISNA(Y1960),ISNA(Z1960))</f>
        <v>0</v>
      </c>
    </row>
    <row r="1961" spans="1:27" x14ac:dyDescent="0.25">
      <c r="A1961">
        <v>943</v>
      </c>
      <c r="B1961" t="s">
        <v>24</v>
      </c>
      <c r="C1961" t="s">
        <v>47</v>
      </c>
      <c r="D1961" t="s">
        <v>48</v>
      </c>
      <c r="E1961">
        <v>11</v>
      </c>
      <c r="F1961" t="s">
        <v>37</v>
      </c>
      <c r="G1961">
        <v>100</v>
      </c>
      <c r="H1961" t="s">
        <v>27</v>
      </c>
      <c r="I1961" t="s">
        <v>38</v>
      </c>
      <c r="J1961" t="s">
        <v>39</v>
      </c>
      <c r="K1961" t="s">
        <v>30</v>
      </c>
      <c r="L1961" t="s">
        <v>31</v>
      </c>
      <c r="M1961">
        <v>3</v>
      </c>
      <c r="N1961" t="s">
        <v>40</v>
      </c>
      <c r="O1961" t="s">
        <v>41</v>
      </c>
      <c r="P1961">
        <v>43.276600000000002</v>
      </c>
      <c r="Q1961">
        <v>341739.87729999999</v>
      </c>
      <c r="R1961">
        <v>3056876.7047000001</v>
      </c>
      <c r="S1961">
        <v>341746.08130000002</v>
      </c>
      <c r="T1961">
        <v>3056833.8750999998</v>
      </c>
      <c r="U1961">
        <v>4.3277000000000003E-2</v>
      </c>
      <c r="V1961" t="str">
        <f>VLOOKUP(C1961,'Lines LookUp'!$B$1:$C$12,2,0)</f>
        <v>LUB</v>
      </c>
      <c r="W1961" t="str">
        <f>ROUNDUP(Q1961,3)&amp;"-"&amp;ROUNDUP(R1961,3)</f>
        <v>341739.878-3056876.705</v>
      </c>
      <c r="X1961" t="str">
        <f>ROUNDUP(S1961,3)&amp;"-"&amp;ROUNDUP(T1961,3)</f>
        <v>341746.082-3056833.876</v>
      </c>
      <c r="Y1961">
        <f>VLOOKUP(W1961&amp;"-"&amp;V1961,'Buscoords Workout'!$F:$G,2,0)</f>
        <v>9161</v>
      </c>
      <c r="Z1961">
        <f>VLOOKUP(X1961&amp;"-"&amp;V1961,'Buscoords Workout'!$F:$G,2,0)</f>
        <v>9162</v>
      </c>
      <c r="AA1961" t="b">
        <f>OR(ISNA(Y1961),ISNA(Z1961))</f>
        <v>0</v>
      </c>
    </row>
    <row r="1962" spans="1:27" x14ac:dyDescent="0.25">
      <c r="A1962">
        <v>944</v>
      </c>
      <c r="B1962" t="s">
        <v>24</v>
      </c>
      <c r="C1962" t="s">
        <v>47</v>
      </c>
      <c r="D1962" t="s">
        <v>48</v>
      </c>
      <c r="E1962">
        <v>11</v>
      </c>
      <c r="F1962" t="s">
        <v>37</v>
      </c>
      <c r="G1962">
        <v>100</v>
      </c>
      <c r="H1962" t="s">
        <v>27</v>
      </c>
      <c r="I1962" t="s">
        <v>38</v>
      </c>
      <c r="J1962" t="s">
        <v>39</v>
      </c>
      <c r="K1962" t="s">
        <v>30</v>
      </c>
      <c r="L1962" t="s">
        <v>31</v>
      </c>
      <c r="M1962">
        <v>3</v>
      </c>
      <c r="N1962" t="s">
        <v>40</v>
      </c>
      <c r="O1962" t="s">
        <v>41</v>
      </c>
      <c r="P1962">
        <v>103.307</v>
      </c>
      <c r="Q1962">
        <v>341746.08130000002</v>
      </c>
      <c r="R1962">
        <v>3056833.8750999998</v>
      </c>
      <c r="S1962">
        <v>341757.3026</v>
      </c>
      <c r="T1962">
        <v>3056731.179</v>
      </c>
      <c r="U1962">
        <v>0.103307</v>
      </c>
      <c r="V1962" t="str">
        <f>VLOOKUP(C1962,'Lines LookUp'!$B$1:$C$12,2,0)</f>
        <v>LUB</v>
      </c>
      <c r="W1962" t="str">
        <f>ROUNDUP(Q1962,3)&amp;"-"&amp;ROUNDUP(R1962,3)</f>
        <v>341746.082-3056833.876</v>
      </c>
      <c r="X1962" t="str">
        <f>ROUNDUP(S1962,3)&amp;"-"&amp;ROUNDUP(T1962,3)</f>
        <v>341757.303-3056731.179</v>
      </c>
      <c r="Y1962">
        <f>VLOOKUP(W1962&amp;"-"&amp;V1962,'Buscoords Workout'!$F:$G,2,0)</f>
        <v>9162</v>
      </c>
      <c r="Z1962">
        <f>VLOOKUP(X1962&amp;"-"&amp;V1962,'Buscoords Workout'!$F:$G,2,0)</f>
        <v>9163</v>
      </c>
      <c r="AA1962" t="b">
        <f>OR(ISNA(Y1962),ISNA(Z1962))</f>
        <v>0</v>
      </c>
    </row>
    <row r="1963" spans="1:27" x14ac:dyDescent="0.25">
      <c r="A1963">
        <v>945</v>
      </c>
      <c r="B1963" t="s">
        <v>24</v>
      </c>
      <c r="C1963" t="s">
        <v>47</v>
      </c>
      <c r="D1963" t="s">
        <v>48</v>
      </c>
      <c r="E1963">
        <v>11</v>
      </c>
      <c r="F1963" t="s">
        <v>37</v>
      </c>
      <c r="G1963">
        <v>100</v>
      </c>
      <c r="H1963" t="s">
        <v>27</v>
      </c>
      <c r="I1963" t="s">
        <v>38</v>
      </c>
      <c r="J1963" t="s">
        <v>39</v>
      </c>
      <c r="K1963" t="s">
        <v>30</v>
      </c>
      <c r="L1963" t="s">
        <v>31</v>
      </c>
      <c r="M1963">
        <v>3</v>
      </c>
      <c r="N1963" t="s">
        <v>40</v>
      </c>
      <c r="O1963" t="s">
        <v>41</v>
      </c>
      <c r="P1963">
        <v>148.054</v>
      </c>
      <c r="Q1963">
        <v>341757.3026</v>
      </c>
      <c r="R1963">
        <v>3056731.179</v>
      </c>
      <c r="S1963">
        <v>341754.41509999998</v>
      </c>
      <c r="T1963">
        <v>3056583.1535</v>
      </c>
      <c r="U1963">
        <v>0.14805399999999999</v>
      </c>
      <c r="V1963" t="str">
        <f>VLOOKUP(C1963,'Lines LookUp'!$B$1:$C$12,2,0)</f>
        <v>LUB</v>
      </c>
      <c r="W1963" t="str">
        <f>ROUNDUP(Q1963,3)&amp;"-"&amp;ROUNDUP(R1963,3)</f>
        <v>341757.303-3056731.179</v>
      </c>
      <c r="X1963" t="str">
        <f>ROUNDUP(S1963,3)&amp;"-"&amp;ROUNDUP(T1963,3)</f>
        <v>341754.416-3056583.154</v>
      </c>
      <c r="Y1963">
        <f>VLOOKUP(W1963&amp;"-"&amp;V1963,'Buscoords Workout'!$F:$G,2,0)</f>
        <v>9163</v>
      </c>
      <c r="Z1963">
        <f>VLOOKUP(X1963&amp;"-"&amp;V1963,'Buscoords Workout'!$F:$G,2,0)</f>
        <v>9164</v>
      </c>
      <c r="AA1963" t="b">
        <f>OR(ISNA(Y1963),ISNA(Z1963))</f>
        <v>0</v>
      </c>
    </row>
    <row r="1964" spans="1:27" x14ac:dyDescent="0.25">
      <c r="A1964">
        <v>946</v>
      </c>
      <c r="B1964" t="s">
        <v>24</v>
      </c>
      <c r="C1964" t="s">
        <v>47</v>
      </c>
      <c r="D1964" t="s">
        <v>48</v>
      </c>
      <c r="E1964">
        <v>11</v>
      </c>
      <c r="F1964" t="s">
        <v>37</v>
      </c>
      <c r="G1964">
        <v>100</v>
      </c>
      <c r="H1964" t="s">
        <v>27</v>
      </c>
      <c r="I1964" t="s">
        <v>38</v>
      </c>
      <c r="J1964" t="s">
        <v>39</v>
      </c>
      <c r="K1964" t="s">
        <v>30</v>
      </c>
      <c r="L1964" t="s">
        <v>31</v>
      </c>
      <c r="M1964">
        <v>3</v>
      </c>
      <c r="N1964" t="s">
        <v>40</v>
      </c>
      <c r="O1964" t="s">
        <v>41</v>
      </c>
      <c r="P1964">
        <v>60.872799999999998</v>
      </c>
      <c r="Q1964">
        <v>341754.41509999998</v>
      </c>
      <c r="R1964">
        <v>3056583.1535</v>
      </c>
      <c r="S1964">
        <v>341733.39250000002</v>
      </c>
      <c r="T1964">
        <v>3056526.0260000001</v>
      </c>
      <c r="U1964">
        <v>6.0872999999999997E-2</v>
      </c>
      <c r="V1964" t="str">
        <f>VLOOKUP(C1964,'Lines LookUp'!$B$1:$C$12,2,0)</f>
        <v>LUB</v>
      </c>
      <c r="W1964" t="str">
        <f>ROUNDUP(Q1964,3)&amp;"-"&amp;ROUNDUP(R1964,3)</f>
        <v>341754.416-3056583.154</v>
      </c>
      <c r="X1964" t="str">
        <f>ROUNDUP(S1964,3)&amp;"-"&amp;ROUNDUP(T1964,3)</f>
        <v>341733.393-3056526.026</v>
      </c>
      <c r="Y1964">
        <f>VLOOKUP(W1964&amp;"-"&amp;V1964,'Buscoords Workout'!$F:$G,2,0)</f>
        <v>9164</v>
      </c>
      <c r="Z1964">
        <f>VLOOKUP(X1964&amp;"-"&amp;V1964,'Buscoords Workout'!$F:$G,2,0)</f>
        <v>9165</v>
      </c>
      <c r="AA1964" t="b">
        <f>OR(ISNA(Y1964),ISNA(Z1964))</f>
        <v>0</v>
      </c>
    </row>
    <row r="1965" spans="1:27" x14ac:dyDescent="0.25">
      <c r="A1965">
        <v>947</v>
      </c>
      <c r="B1965" t="s">
        <v>24</v>
      </c>
      <c r="C1965" t="s">
        <v>47</v>
      </c>
      <c r="D1965" t="s">
        <v>48</v>
      </c>
      <c r="E1965">
        <v>11</v>
      </c>
      <c r="F1965" t="s">
        <v>37</v>
      </c>
      <c r="G1965">
        <v>100</v>
      </c>
      <c r="H1965" t="s">
        <v>27</v>
      </c>
      <c r="I1965" t="s">
        <v>38</v>
      </c>
      <c r="J1965" t="s">
        <v>39</v>
      </c>
      <c r="K1965" t="s">
        <v>30</v>
      </c>
      <c r="L1965" t="s">
        <v>31</v>
      </c>
      <c r="M1965">
        <v>3</v>
      </c>
      <c r="N1965" t="s">
        <v>40</v>
      </c>
      <c r="O1965" t="s">
        <v>41</v>
      </c>
      <c r="P1965">
        <v>18.052700000000002</v>
      </c>
      <c r="Q1965">
        <v>341733.39250000002</v>
      </c>
      <c r="R1965">
        <v>3056526.0260000001</v>
      </c>
      <c r="S1965">
        <v>341720.1948</v>
      </c>
      <c r="T1965">
        <v>3056513.7085000002</v>
      </c>
      <c r="U1965">
        <v>1.8053E-2</v>
      </c>
      <c r="V1965" t="str">
        <f>VLOOKUP(C1965,'Lines LookUp'!$B$1:$C$12,2,0)</f>
        <v>LUB</v>
      </c>
      <c r="W1965" t="str">
        <f>ROUNDUP(Q1965,3)&amp;"-"&amp;ROUNDUP(R1965,3)</f>
        <v>341733.393-3056526.026</v>
      </c>
      <c r="X1965" t="str">
        <f>ROUNDUP(S1965,3)&amp;"-"&amp;ROUNDUP(T1965,3)</f>
        <v>341720.195-3056513.709</v>
      </c>
      <c r="Y1965">
        <f>VLOOKUP(W1965&amp;"-"&amp;V1965,'Buscoords Workout'!$F:$G,2,0)</f>
        <v>9165</v>
      </c>
      <c r="Z1965">
        <f>VLOOKUP(X1965&amp;"-"&amp;V1965,'Buscoords Workout'!$F:$G,2,0)</f>
        <v>9174</v>
      </c>
      <c r="AA1965" t="b">
        <f>OR(ISNA(Y1965),ISNA(Z1965))</f>
        <v>0</v>
      </c>
    </row>
    <row r="1966" spans="1:27" x14ac:dyDescent="0.25">
      <c r="A1966">
        <v>948</v>
      </c>
      <c r="B1966" t="s">
        <v>24</v>
      </c>
      <c r="C1966" t="s">
        <v>47</v>
      </c>
      <c r="D1966" t="s">
        <v>48</v>
      </c>
      <c r="E1966">
        <v>11</v>
      </c>
      <c r="F1966" t="s">
        <v>37</v>
      </c>
      <c r="G1966">
        <v>100</v>
      </c>
      <c r="H1966" t="s">
        <v>27</v>
      </c>
      <c r="I1966" t="s">
        <v>38</v>
      </c>
      <c r="J1966" t="s">
        <v>39</v>
      </c>
      <c r="K1966" t="s">
        <v>30</v>
      </c>
      <c r="L1966" t="s">
        <v>31</v>
      </c>
      <c r="M1966">
        <v>3</v>
      </c>
      <c r="N1966" t="s">
        <v>40</v>
      </c>
      <c r="O1966" t="s">
        <v>41</v>
      </c>
      <c r="P1966">
        <v>18.052700000000002</v>
      </c>
      <c r="Q1966">
        <v>341720.1948</v>
      </c>
      <c r="R1966">
        <v>3056513.7085000002</v>
      </c>
      <c r="S1966">
        <v>341733.39250000002</v>
      </c>
      <c r="T1966">
        <v>3056526.0260000001</v>
      </c>
      <c r="U1966">
        <v>1.8053E-2</v>
      </c>
      <c r="V1966" t="str">
        <f>VLOOKUP(C1966,'Lines LookUp'!$B$1:$C$12,2,0)</f>
        <v>LUB</v>
      </c>
      <c r="W1966" t="str">
        <f>ROUNDUP(Q1966,3)&amp;"-"&amp;ROUNDUP(R1966,3)</f>
        <v>341720.195-3056513.709</v>
      </c>
      <c r="X1966" t="str">
        <f>ROUNDUP(S1966,3)&amp;"-"&amp;ROUNDUP(T1966,3)</f>
        <v>341733.393-3056526.026</v>
      </c>
      <c r="Y1966">
        <f>VLOOKUP(W1966&amp;"-"&amp;V1966,'Buscoords Workout'!$F:$G,2,0)</f>
        <v>9174</v>
      </c>
      <c r="Z1966">
        <f>VLOOKUP(X1966&amp;"-"&amp;V1966,'Buscoords Workout'!$F:$G,2,0)</f>
        <v>9165</v>
      </c>
      <c r="AA1966" t="b">
        <f>OR(ISNA(Y1966),ISNA(Z1966))</f>
        <v>0</v>
      </c>
    </row>
    <row r="1967" spans="1:27" x14ac:dyDescent="0.25">
      <c r="A1967">
        <v>949</v>
      </c>
      <c r="B1967" t="s">
        <v>24</v>
      </c>
      <c r="C1967" t="s">
        <v>47</v>
      </c>
      <c r="D1967" t="s">
        <v>48</v>
      </c>
      <c r="E1967">
        <v>11</v>
      </c>
      <c r="F1967" t="s">
        <v>42</v>
      </c>
      <c r="G1967">
        <v>100</v>
      </c>
      <c r="H1967" t="s">
        <v>27</v>
      </c>
      <c r="I1967" t="s">
        <v>38</v>
      </c>
      <c r="J1967" t="s">
        <v>39</v>
      </c>
      <c r="K1967" t="s">
        <v>49</v>
      </c>
      <c r="L1967" t="s">
        <v>31</v>
      </c>
      <c r="M1967">
        <v>3</v>
      </c>
      <c r="N1967" t="s">
        <v>40</v>
      </c>
      <c r="O1967" t="s">
        <v>41</v>
      </c>
      <c r="P1967">
        <v>33.427199999999999</v>
      </c>
      <c r="Q1967">
        <v>341720.1948</v>
      </c>
      <c r="R1967">
        <v>3056513.7085000002</v>
      </c>
      <c r="S1967">
        <v>341692.42940000002</v>
      </c>
      <c r="T1967">
        <v>3056532.3220000002</v>
      </c>
      <c r="U1967">
        <v>3.3426999999999998E-2</v>
      </c>
      <c r="V1967" t="str">
        <f>VLOOKUP(C1967,'Lines LookUp'!$B$1:$C$12,2,0)</f>
        <v>LUB</v>
      </c>
      <c r="W1967" t="str">
        <f>ROUNDUP(Q1967,3)&amp;"-"&amp;ROUNDUP(R1967,3)</f>
        <v>341720.195-3056513.709</v>
      </c>
      <c r="X1967" t="str">
        <f>ROUNDUP(S1967,3)&amp;"-"&amp;ROUNDUP(T1967,3)</f>
        <v>341692.43-3056532.322</v>
      </c>
      <c r="Y1967">
        <f>VLOOKUP(W1967&amp;"-"&amp;V1967,'Buscoords Workout'!$F:$G,2,0)</f>
        <v>9174</v>
      </c>
      <c r="Z1967">
        <f>VLOOKUP(X1967&amp;"-"&amp;V1967,'Buscoords Workout'!$F:$G,2,0)</f>
        <v>9166</v>
      </c>
      <c r="AA1967" t="b">
        <f>OR(ISNA(Y1967),ISNA(Z1967))</f>
        <v>0</v>
      </c>
    </row>
    <row r="1968" spans="1:27" x14ac:dyDescent="0.25">
      <c r="A1968">
        <v>950</v>
      </c>
      <c r="B1968" t="s">
        <v>24</v>
      </c>
      <c r="C1968" t="s">
        <v>47</v>
      </c>
      <c r="D1968" t="s">
        <v>48</v>
      </c>
      <c r="E1968">
        <v>11</v>
      </c>
      <c r="F1968" t="s">
        <v>42</v>
      </c>
      <c r="G1968">
        <v>100</v>
      </c>
      <c r="H1968" t="s">
        <v>27</v>
      </c>
      <c r="I1968" t="s">
        <v>38</v>
      </c>
      <c r="J1968" t="s">
        <v>39</v>
      </c>
      <c r="K1968" t="s">
        <v>49</v>
      </c>
      <c r="L1968" t="s">
        <v>31</v>
      </c>
      <c r="M1968">
        <v>3</v>
      </c>
      <c r="N1968" t="s">
        <v>40</v>
      </c>
      <c r="O1968" t="s">
        <v>41</v>
      </c>
      <c r="P1968">
        <v>26.432099999999998</v>
      </c>
      <c r="Q1968">
        <v>341692.42940000002</v>
      </c>
      <c r="R1968">
        <v>3056532.3220000002</v>
      </c>
      <c r="S1968">
        <v>341667.9314</v>
      </c>
      <c r="T1968">
        <v>3056542.2469000001</v>
      </c>
      <c r="U1968">
        <v>2.6432000000000001E-2</v>
      </c>
      <c r="V1968" t="str">
        <f>VLOOKUP(C1968,'Lines LookUp'!$B$1:$C$12,2,0)</f>
        <v>LUB</v>
      </c>
      <c r="W1968" t="str">
        <f>ROUNDUP(Q1968,3)&amp;"-"&amp;ROUNDUP(R1968,3)</f>
        <v>341692.43-3056532.322</v>
      </c>
      <c r="X1968" t="str">
        <f>ROUNDUP(S1968,3)&amp;"-"&amp;ROUNDUP(T1968,3)</f>
        <v>341667.932-3056542.247</v>
      </c>
      <c r="Y1968">
        <f>VLOOKUP(W1968&amp;"-"&amp;V1968,'Buscoords Workout'!$F:$G,2,0)</f>
        <v>9166</v>
      </c>
      <c r="Z1968">
        <f>VLOOKUP(X1968&amp;"-"&amp;V1968,'Buscoords Workout'!$F:$G,2,0)</f>
        <v>9167</v>
      </c>
      <c r="AA1968" t="b">
        <f>OR(ISNA(Y1968),ISNA(Z1968))</f>
        <v>0</v>
      </c>
    </row>
    <row r="1969" spans="1:27" x14ac:dyDescent="0.25">
      <c r="A1969">
        <v>951</v>
      </c>
      <c r="B1969" t="s">
        <v>24</v>
      </c>
      <c r="C1969" t="s">
        <v>47</v>
      </c>
      <c r="D1969" t="s">
        <v>48</v>
      </c>
      <c r="E1969">
        <v>11</v>
      </c>
      <c r="F1969" t="s">
        <v>42</v>
      </c>
      <c r="G1969">
        <v>100</v>
      </c>
      <c r="H1969" t="s">
        <v>27</v>
      </c>
      <c r="I1969" t="s">
        <v>38</v>
      </c>
      <c r="J1969" t="s">
        <v>39</v>
      </c>
      <c r="K1969" t="s">
        <v>49</v>
      </c>
      <c r="L1969" t="s">
        <v>31</v>
      </c>
      <c r="M1969">
        <v>3</v>
      </c>
      <c r="N1969" t="s">
        <v>40</v>
      </c>
      <c r="O1969" t="s">
        <v>41</v>
      </c>
      <c r="P1969">
        <v>32.833100000000002</v>
      </c>
      <c r="Q1969">
        <v>341667.9314</v>
      </c>
      <c r="R1969">
        <v>3056542.2469000001</v>
      </c>
      <c r="S1969">
        <v>341635.10110000003</v>
      </c>
      <c r="T1969">
        <v>3056542.6734000002</v>
      </c>
      <c r="U1969">
        <v>3.2833000000000001E-2</v>
      </c>
      <c r="V1969" t="str">
        <f>VLOOKUP(C1969,'Lines LookUp'!$B$1:$C$12,2,0)</f>
        <v>LUB</v>
      </c>
      <c r="W1969" t="str">
        <f>ROUNDUP(Q1969,3)&amp;"-"&amp;ROUNDUP(R1969,3)</f>
        <v>341667.932-3056542.247</v>
      </c>
      <c r="X1969" t="str">
        <f>ROUNDUP(S1969,3)&amp;"-"&amp;ROUNDUP(T1969,3)</f>
        <v>341635.102-3056542.674</v>
      </c>
      <c r="Y1969">
        <f>VLOOKUP(W1969&amp;"-"&amp;V1969,'Buscoords Workout'!$F:$G,2,0)</f>
        <v>9167</v>
      </c>
      <c r="Z1969">
        <f>VLOOKUP(X1969&amp;"-"&amp;V1969,'Buscoords Workout'!$F:$G,2,0)</f>
        <v>9168</v>
      </c>
      <c r="AA1969" t="b">
        <f>OR(ISNA(Y1969),ISNA(Z1969))</f>
        <v>0</v>
      </c>
    </row>
    <row r="1970" spans="1:27" x14ac:dyDescent="0.25">
      <c r="A1970">
        <v>952</v>
      </c>
      <c r="B1970" t="s">
        <v>24</v>
      </c>
      <c r="C1970" t="s">
        <v>47</v>
      </c>
      <c r="D1970" t="s">
        <v>48</v>
      </c>
      <c r="E1970">
        <v>11</v>
      </c>
      <c r="F1970" t="s">
        <v>42</v>
      </c>
      <c r="G1970">
        <v>100</v>
      </c>
      <c r="H1970" t="s">
        <v>27</v>
      </c>
      <c r="I1970" t="s">
        <v>38</v>
      </c>
      <c r="J1970" t="s">
        <v>39</v>
      </c>
      <c r="K1970" t="s">
        <v>49</v>
      </c>
      <c r="L1970" t="s">
        <v>31</v>
      </c>
      <c r="M1970">
        <v>3</v>
      </c>
      <c r="N1970" t="s">
        <v>40</v>
      </c>
      <c r="O1970" t="s">
        <v>41</v>
      </c>
      <c r="P1970">
        <v>32.836599999999997</v>
      </c>
      <c r="Q1970">
        <v>341635.10110000003</v>
      </c>
      <c r="R1970">
        <v>3056542.6734000002</v>
      </c>
      <c r="S1970">
        <v>341602.277</v>
      </c>
      <c r="T1970">
        <v>3056543.5802000002</v>
      </c>
      <c r="U1970">
        <v>3.2836999999999998E-2</v>
      </c>
      <c r="V1970" t="str">
        <f>VLOOKUP(C1970,'Lines LookUp'!$B$1:$C$12,2,0)</f>
        <v>LUB</v>
      </c>
      <c r="W1970" t="str">
        <f>ROUNDUP(Q1970,3)&amp;"-"&amp;ROUNDUP(R1970,3)</f>
        <v>341635.102-3056542.674</v>
      </c>
      <c r="X1970" t="str">
        <f>ROUNDUP(S1970,3)&amp;"-"&amp;ROUNDUP(T1970,3)</f>
        <v>341602.277-3056543.581</v>
      </c>
      <c r="Y1970">
        <f>VLOOKUP(W1970&amp;"-"&amp;V1970,'Buscoords Workout'!$F:$G,2,0)</f>
        <v>9168</v>
      </c>
      <c r="Z1970">
        <f>VLOOKUP(X1970&amp;"-"&amp;V1970,'Buscoords Workout'!$F:$G,2,0)</f>
        <v>9169</v>
      </c>
      <c r="AA1970" t="b">
        <f>OR(ISNA(Y1970),ISNA(Z1970))</f>
        <v>0</v>
      </c>
    </row>
    <row r="1971" spans="1:27" x14ac:dyDescent="0.25">
      <c r="A1971">
        <v>953</v>
      </c>
      <c r="B1971" t="s">
        <v>24</v>
      </c>
      <c r="C1971" t="s">
        <v>47</v>
      </c>
      <c r="D1971" t="s">
        <v>48</v>
      </c>
      <c r="E1971">
        <v>11</v>
      </c>
      <c r="F1971" t="s">
        <v>42</v>
      </c>
      <c r="G1971">
        <v>100</v>
      </c>
      <c r="H1971" t="s">
        <v>27</v>
      </c>
      <c r="I1971" t="s">
        <v>38</v>
      </c>
      <c r="J1971" t="s">
        <v>39</v>
      </c>
      <c r="K1971" t="s">
        <v>49</v>
      </c>
      <c r="L1971" t="s">
        <v>31</v>
      </c>
      <c r="M1971">
        <v>3</v>
      </c>
      <c r="N1971" t="s">
        <v>40</v>
      </c>
      <c r="O1971" t="s">
        <v>41</v>
      </c>
      <c r="P1971">
        <v>12.605700000000001</v>
      </c>
      <c r="Q1971">
        <v>341602.277</v>
      </c>
      <c r="R1971">
        <v>3056543.5802000002</v>
      </c>
      <c r="S1971">
        <v>341592.9915</v>
      </c>
      <c r="T1971">
        <v>3056535.0548</v>
      </c>
      <c r="U1971">
        <v>1.2605999999999999E-2</v>
      </c>
      <c r="V1971" t="str">
        <f>VLOOKUP(C1971,'Lines LookUp'!$B$1:$C$12,2,0)</f>
        <v>LUB</v>
      </c>
      <c r="W1971" t="str">
        <f>ROUNDUP(Q1971,3)&amp;"-"&amp;ROUNDUP(R1971,3)</f>
        <v>341602.277-3056543.581</v>
      </c>
      <c r="X1971" t="str">
        <f>ROUNDUP(S1971,3)&amp;"-"&amp;ROUNDUP(T1971,3)</f>
        <v>341592.992-3056535.055</v>
      </c>
      <c r="Y1971">
        <f>VLOOKUP(W1971&amp;"-"&amp;V1971,'Buscoords Workout'!$F:$G,2,0)</f>
        <v>9169</v>
      </c>
      <c r="Z1971">
        <f>VLOOKUP(X1971&amp;"-"&amp;V1971,'Buscoords Workout'!$F:$G,2,0)</f>
        <v>9170</v>
      </c>
      <c r="AA1971" t="b">
        <f>OR(ISNA(Y1971),ISNA(Z1971))</f>
        <v>0</v>
      </c>
    </row>
    <row r="1972" spans="1:27" x14ac:dyDescent="0.25">
      <c r="A1972">
        <v>954</v>
      </c>
      <c r="B1972" t="s">
        <v>24</v>
      </c>
      <c r="C1972" t="s">
        <v>47</v>
      </c>
      <c r="D1972" t="s">
        <v>48</v>
      </c>
      <c r="E1972">
        <v>11</v>
      </c>
      <c r="F1972" t="s">
        <v>42</v>
      </c>
      <c r="G1972">
        <v>100</v>
      </c>
      <c r="H1972" t="s">
        <v>27</v>
      </c>
      <c r="I1972" t="s">
        <v>38</v>
      </c>
      <c r="J1972" t="s">
        <v>39</v>
      </c>
      <c r="K1972" t="s">
        <v>49</v>
      </c>
      <c r="L1972" t="s">
        <v>31</v>
      </c>
      <c r="M1972">
        <v>3</v>
      </c>
      <c r="N1972" t="s">
        <v>40</v>
      </c>
      <c r="O1972" t="s">
        <v>41</v>
      </c>
      <c r="P1972">
        <v>26.854099999999999</v>
      </c>
      <c r="Q1972">
        <v>341592.9915</v>
      </c>
      <c r="R1972">
        <v>3056535.0548</v>
      </c>
      <c r="S1972">
        <v>341597.47619999998</v>
      </c>
      <c r="T1972">
        <v>3056508.5778000001</v>
      </c>
      <c r="U1972">
        <v>2.6853999999999999E-2</v>
      </c>
      <c r="V1972" t="str">
        <f>VLOOKUP(C1972,'Lines LookUp'!$B$1:$C$12,2,0)</f>
        <v>LUB</v>
      </c>
      <c r="W1972" t="str">
        <f>ROUNDUP(Q1972,3)&amp;"-"&amp;ROUNDUP(R1972,3)</f>
        <v>341592.992-3056535.055</v>
      </c>
      <c r="X1972" t="str">
        <f>ROUNDUP(S1972,3)&amp;"-"&amp;ROUNDUP(T1972,3)</f>
        <v>341597.477-3056508.578</v>
      </c>
      <c r="Y1972">
        <f>VLOOKUP(W1972&amp;"-"&amp;V1972,'Buscoords Workout'!$F:$G,2,0)</f>
        <v>9170</v>
      </c>
      <c r="Z1972">
        <f>VLOOKUP(X1972&amp;"-"&amp;V1972,'Buscoords Workout'!$F:$G,2,0)</f>
        <v>9171</v>
      </c>
      <c r="AA1972" t="b">
        <f>OR(ISNA(Y1972),ISNA(Z1972))</f>
        <v>0</v>
      </c>
    </row>
    <row r="1973" spans="1:27" x14ac:dyDescent="0.25">
      <c r="A1973">
        <v>955</v>
      </c>
      <c r="B1973" t="s">
        <v>24</v>
      </c>
      <c r="C1973" t="s">
        <v>47</v>
      </c>
      <c r="D1973" t="s">
        <v>48</v>
      </c>
      <c r="E1973">
        <v>11</v>
      </c>
      <c r="F1973" t="s">
        <v>42</v>
      </c>
      <c r="G1973">
        <v>100</v>
      </c>
      <c r="H1973" t="s">
        <v>27</v>
      </c>
      <c r="I1973" t="s">
        <v>38</v>
      </c>
      <c r="J1973" t="s">
        <v>39</v>
      </c>
      <c r="K1973" t="s">
        <v>49</v>
      </c>
      <c r="L1973" t="s">
        <v>31</v>
      </c>
      <c r="M1973">
        <v>3</v>
      </c>
      <c r="N1973" t="s">
        <v>40</v>
      </c>
      <c r="O1973" t="s">
        <v>41</v>
      </c>
      <c r="P1973">
        <v>20.707100000000001</v>
      </c>
      <c r="Q1973">
        <v>341597.47619999998</v>
      </c>
      <c r="R1973">
        <v>3056508.5778000001</v>
      </c>
      <c r="S1973">
        <v>341604.95140000002</v>
      </c>
      <c r="T1973">
        <v>3056489.267</v>
      </c>
      <c r="U1973">
        <v>2.0707E-2</v>
      </c>
      <c r="V1973" t="str">
        <f>VLOOKUP(C1973,'Lines LookUp'!$B$1:$C$12,2,0)</f>
        <v>LUB</v>
      </c>
      <c r="W1973" t="str">
        <f>ROUNDUP(Q1973,3)&amp;"-"&amp;ROUNDUP(R1973,3)</f>
        <v>341597.477-3056508.578</v>
      </c>
      <c r="X1973" t="str">
        <f>ROUNDUP(S1973,3)&amp;"-"&amp;ROUNDUP(T1973,3)</f>
        <v>341604.952-3056489.267</v>
      </c>
      <c r="Y1973">
        <f>VLOOKUP(W1973&amp;"-"&amp;V1973,'Buscoords Workout'!$F:$G,2,0)</f>
        <v>9171</v>
      </c>
      <c r="Z1973">
        <f>VLOOKUP(X1973&amp;"-"&amp;V1973,'Buscoords Workout'!$F:$G,2,0)</f>
        <v>9172</v>
      </c>
      <c r="AA1973" t="b">
        <f>OR(ISNA(Y1973),ISNA(Z1973))</f>
        <v>0</v>
      </c>
    </row>
    <row r="1974" spans="1:27" x14ac:dyDescent="0.25">
      <c r="A1974">
        <v>956</v>
      </c>
      <c r="B1974" t="s">
        <v>24</v>
      </c>
      <c r="C1974" t="s">
        <v>47</v>
      </c>
      <c r="D1974" t="s">
        <v>48</v>
      </c>
      <c r="E1974">
        <v>11</v>
      </c>
      <c r="F1974" t="s">
        <v>42</v>
      </c>
      <c r="G1974">
        <v>100</v>
      </c>
      <c r="H1974" t="s">
        <v>27</v>
      </c>
      <c r="I1974" t="s">
        <v>38</v>
      </c>
      <c r="J1974" t="s">
        <v>39</v>
      </c>
      <c r="K1974" t="s">
        <v>49</v>
      </c>
      <c r="L1974" t="s">
        <v>31</v>
      </c>
      <c r="M1974">
        <v>3</v>
      </c>
      <c r="N1974" t="s">
        <v>40</v>
      </c>
      <c r="O1974" t="s">
        <v>41</v>
      </c>
      <c r="P1974">
        <v>27.8096</v>
      </c>
      <c r="Q1974">
        <v>341604.95140000002</v>
      </c>
      <c r="R1974">
        <v>3056489.267</v>
      </c>
      <c r="S1974">
        <v>341581.5772</v>
      </c>
      <c r="T1974">
        <v>3056474.1998000001</v>
      </c>
      <c r="U1974">
        <v>2.7810000000000001E-2</v>
      </c>
      <c r="V1974" t="str">
        <f>VLOOKUP(C1974,'Lines LookUp'!$B$1:$C$12,2,0)</f>
        <v>LUB</v>
      </c>
      <c r="W1974" t="str">
        <f>ROUNDUP(Q1974,3)&amp;"-"&amp;ROUNDUP(R1974,3)</f>
        <v>341604.952-3056489.267</v>
      </c>
      <c r="X1974" t="str">
        <f>ROUNDUP(S1974,3)&amp;"-"&amp;ROUNDUP(T1974,3)</f>
        <v>341581.578-3056474.2</v>
      </c>
      <c r="Y1974">
        <f>VLOOKUP(W1974&amp;"-"&amp;V1974,'Buscoords Workout'!$F:$G,2,0)</f>
        <v>9172</v>
      </c>
      <c r="Z1974">
        <f>VLOOKUP(X1974&amp;"-"&amp;V1974,'Buscoords Workout'!$F:$G,2,0)</f>
        <v>9173</v>
      </c>
      <c r="AA1974" t="b">
        <f>OR(ISNA(Y1974),ISNA(Z1974))</f>
        <v>0</v>
      </c>
    </row>
    <row r="1975" spans="1:27" x14ac:dyDescent="0.25">
      <c r="A1975">
        <v>957</v>
      </c>
      <c r="B1975" t="s">
        <v>24</v>
      </c>
      <c r="C1975" t="s">
        <v>47</v>
      </c>
      <c r="D1975" t="s">
        <v>48</v>
      </c>
      <c r="E1975">
        <v>11</v>
      </c>
      <c r="F1975" t="s">
        <v>37</v>
      </c>
      <c r="G1975">
        <v>100</v>
      </c>
      <c r="H1975" t="s">
        <v>27</v>
      </c>
      <c r="I1975" t="s">
        <v>38</v>
      </c>
      <c r="J1975" t="s">
        <v>39</v>
      </c>
      <c r="K1975" t="s">
        <v>30</v>
      </c>
      <c r="L1975" t="s">
        <v>31</v>
      </c>
      <c r="M1975">
        <v>3</v>
      </c>
      <c r="N1975" t="s">
        <v>40</v>
      </c>
      <c r="O1975" t="s">
        <v>41</v>
      </c>
      <c r="P1975">
        <v>55.720399999999998</v>
      </c>
      <c r="Q1975">
        <v>341720.1948</v>
      </c>
      <c r="R1975">
        <v>3056513.7085000002</v>
      </c>
      <c r="S1975">
        <v>341742.71139999997</v>
      </c>
      <c r="T1975">
        <v>3056462.7401999999</v>
      </c>
      <c r="U1975">
        <v>5.5719999999999999E-2</v>
      </c>
      <c r="V1975" t="str">
        <f>VLOOKUP(C1975,'Lines LookUp'!$B$1:$C$12,2,0)</f>
        <v>LUB</v>
      </c>
      <c r="W1975" t="str">
        <f>ROUNDUP(Q1975,3)&amp;"-"&amp;ROUNDUP(R1975,3)</f>
        <v>341720.195-3056513.709</v>
      </c>
      <c r="X1975" t="str">
        <f>ROUNDUP(S1975,3)&amp;"-"&amp;ROUNDUP(T1975,3)</f>
        <v>341742.712-3056462.741</v>
      </c>
      <c r="Y1975">
        <f>VLOOKUP(W1975&amp;"-"&amp;V1975,'Buscoords Workout'!$F:$G,2,0)</f>
        <v>9174</v>
      </c>
      <c r="Z1975">
        <f>VLOOKUP(X1975&amp;"-"&amp;V1975,'Buscoords Workout'!$F:$G,2,0)</f>
        <v>9175</v>
      </c>
      <c r="AA1975" t="b">
        <f>OR(ISNA(Y1975),ISNA(Z1975))</f>
        <v>0</v>
      </c>
    </row>
    <row r="1976" spans="1:27" x14ac:dyDescent="0.25">
      <c r="A1976">
        <v>958</v>
      </c>
      <c r="B1976" t="s">
        <v>24</v>
      </c>
      <c r="C1976" t="s">
        <v>47</v>
      </c>
      <c r="D1976" t="s">
        <v>48</v>
      </c>
      <c r="E1976">
        <v>11</v>
      </c>
      <c r="F1976" t="s">
        <v>37</v>
      </c>
      <c r="G1976">
        <v>100</v>
      </c>
      <c r="H1976" t="s">
        <v>27</v>
      </c>
      <c r="I1976" t="s">
        <v>38</v>
      </c>
      <c r="J1976" t="s">
        <v>39</v>
      </c>
      <c r="K1976" t="s">
        <v>30</v>
      </c>
      <c r="L1976" t="s">
        <v>31</v>
      </c>
      <c r="M1976">
        <v>3</v>
      </c>
      <c r="N1976" t="s">
        <v>40</v>
      </c>
      <c r="O1976" t="s">
        <v>41</v>
      </c>
      <c r="P1976">
        <v>46.518300000000004</v>
      </c>
      <c r="Q1976">
        <v>341742.71139999997</v>
      </c>
      <c r="R1976">
        <v>3056462.7401999999</v>
      </c>
      <c r="S1976">
        <v>341760.50300000003</v>
      </c>
      <c r="T1976">
        <v>3056419.7587000001</v>
      </c>
      <c r="U1976">
        <v>4.6517999999999997E-2</v>
      </c>
      <c r="V1976" t="str">
        <f>VLOOKUP(C1976,'Lines LookUp'!$B$1:$C$12,2,0)</f>
        <v>LUB</v>
      </c>
      <c r="W1976" t="str">
        <f>ROUNDUP(Q1976,3)&amp;"-"&amp;ROUNDUP(R1976,3)</f>
        <v>341742.712-3056462.741</v>
      </c>
      <c r="X1976" t="str">
        <f>ROUNDUP(S1976,3)&amp;"-"&amp;ROUNDUP(T1976,3)</f>
        <v>341760.503-3056419.759</v>
      </c>
      <c r="Y1976">
        <f>VLOOKUP(W1976&amp;"-"&amp;V1976,'Buscoords Workout'!$F:$G,2,0)</f>
        <v>9175</v>
      </c>
      <c r="Z1976">
        <f>VLOOKUP(X1976&amp;"-"&amp;V1976,'Buscoords Workout'!$F:$G,2,0)</f>
        <v>9176</v>
      </c>
      <c r="AA1976" t="b">
        <f>OR(ISNA(Y1976),ISNA(Z1976))</f>
        <v>0</v>
      </c>
    </row>
    <row r="1977" spans="1:27" x14ac:dyDescent="0.25">
      <c r="A1977">
        <v>959</v>
      </c>
      <c r="B1977" t="s">
        <v>24</v>
      </c>
      <c r="C1977" t="s">
        <v>47</v>
      </c>
      <c r="D1977" t="s">
        <v>48</v>
      </c>
      <c r="E1977">
        <v>11</v>
      </c>
      <c r="F1977" t="s">
        <v>37</v>
      </c>
      <c r="G1977">
        <v>100</v>
      </c>
      <c r="H1977" t="s">
        <v>27</v>
      </c>
      <c r="I1977" t="s">
        <v>38</v>
      </c>
      <c r="J1977" t="s">
        <v>39</v>
      </c>
      <c r="K1977" t="s">
        <v>30</v>
      </c>
      <c r="L1977" t="s">
        <v>31</v>
      </c>
      <c r="M1977">
        <v>3</v>
      </c>
      <c r="N1977" t="s">
        <v>40</v>
      </c>
      <c r="O1977" t="s">
        <v>41</v>
      </c>
      <c r="P1977">
        <v>44.225900000000003</v>
      </c>
      <c r="Q1977">
        <v>341760.50300000003</v>
      </c>
      <c r="R1977">
        <v>3056419.7587000001</v>
      </c>
      <c r="S1977">
        <v>341774.4448</v>
      </c>
      <c r="T1977">
        <v>3056377.7878</v>
      </c>
      <c r="U1977">
        <v>4.4226000000000001E-2</v>
      </c>
      <c r="V1977" t="str">
        <f>VLOOKUP(C1977,'Lines LookUp'!$B$1:$C$12,2,0)</f>
        <v>LUB</v>
      </c>
      <c r="W1977" t="str">
        <f>ROUNDUP(Q1977,3)&amp;"-"&amp;ROUNDUP(R1977,3)</f>
        <v>341760.503-3056419.759</v>
      </c>
      <c r="X1977" t="str">
        <f>ROUNDUP(S1977,3)&amp;"-"&amp;ROUNDUP(T1977,3)</f>
        <v>341774.445-3056377.788</v>
      </c>
      <c r="Y1977">
        <f>VLOOKUP(W1977&amp;"-"&amp;V1977,'Buscoords Workout'!$F:$G,2,0)</f>
        <v>9176</v>
      </c>
      <c r="Z1977">
        <f>VLOOKUP(X1977&amp;"-"&amp;V1977,'Buscoords Workout'!$F:$G,2,0)</f>
        <v>9177</v>
      </c>
      <c r="AA1977" t="b">
        <f>OR(ISNA(Y1977),ISNA(Z1977))</f>
        <v>0</v>
      </c>
    </row>
    <row r="1978" spans="1:27" x14ac:dyDescent="0.25">
      <c r="A1978">
        <v>960</v>
      </c>
      <c r="B1978" t="s">
        <v>24</v>
      </c>
      <c r="C1978" t="s">
        <v>47</v>
      </c>
      <c r="D1978" t="s">
        <v>48</v>
      </c>
      <c r="E1978">
        <v>11</v>
      </c>
      <c r="F1978" t="s">
        <v>37</v>
      </c>
      <c r="G1978">
        <v>100</v>
      </c>
      <c r="H1978" t="s">
        <v>27</v>
      </c>
      <c r="I1978" t="s">
        <v>38</v>
      </c>
      <c r="J1978" t="s">
        <v>39</v>
      </c>
      <c r="K1978" t="s">
        <v>30</v>
      </c>
      <c r="L1978" t="s">
        <v>31</v>
      </c>
      <c r="M1978">
        <v>3</v>
      </c>
      <c r="N1978" t="s">
        <v>40</v>
      </c>
      <c r="O1978" t="s">
        <v>41</v>
      </c>
      <c r="P1978">
        <v>42.857700000000001</v>
      </c>
      <c r="Q1978">
        <v>341774.4448</v>
      </c>
      <c r="R1978">
        <v>3056377.7878</v>
      </c>
      <c r="S1978">
        <v>341790.83189999999</v>
      </c>
      <c r="T1978">
        <v>3056338.1867</v>
      </c>
      <c r="U1978">
        <v>4.2858E-2</v>
      </c>
      <c r="V1978" t="str">
        <f>VLOOKUP(C1978,'Lines LookUp'!$B$1:$C$12,2,0)</f>
        <v>LUB</v>
      </c>
      <c r="W1978" t="str">
        <f>ROUNDUP(Q1978,3)&amp;"-"&amp;ROUNDUP(R1978,3)</f>
        <v>341774.445-3056377.788</v>
      </c>
      <c r="X1978" t="str">
        <f>ROUNDUP(S1978,3)&amp;"-"&amp;ROUNDUP(T1978,3)</f>
        <v>341790.832-3056338.187</v>
      </c>
      <c r="Y1978">
        <f>VLOOKUP(W1978&amp;"-"&amp;V1978,'Buscoords Workout'!$F:$G,2,0)</f>
        <v>9177</v>
      </c>
      <c r="Z1978">
        <f>VLOOKUP(X1978&amp;"-"&amp;V1978,'Buscoords Workout'!$F:$G,2,0)</f>
        <v>9178</v>
      </c>
      <c r="AA1978" t="b">
        <f>OR(ISNA(Y1978),ISNA(Z1978))</f>
        <v>0</v>
      </c>
    </row>
    <row r="1979" spans="1:27" x14ac:dyDescent="0.25">
      <c r="A1979">
        <v>961</v>
      </c>
      <c r="B1979" t="s">
        <v>24</v>
      </c>
      <c r="C1979" t="s">
        <v>47</v>
      </c>
      <c r="D1979" t="s">
        <v>48</v>
      </c>
      <c r="E1979">
        <v>11</v>
      </c>
      <c r="F1979" t="s">
        <v>37</v>
      </c>
      <c r="G1979">
        <v>100</v>
      </c>
      <c r="H1979" t="s">
        <v>27</v>
      </c>
      <c r="I1979" t="s">
        <v>38</v>
      </c>
      <c r="J1979" t="s">
        <v>39</v>
      </c>
      <c r="K1979" t="s">
        <v>30</v>
      </c>
      <c r="L1979" t="s">
        <v>31</v>
      </c>
      <c r="M1979">
        <v>3</v>
      </c>
      <c r="N1979" t="s">
        <v>40</v>
      </c>
      <c r="O1979" t="s">
        <v>41</v>
      </c>
      <c r="P1979">
        <v>67.053100000000001</v>
      </c>
      <c r="Q1979">
        <v>341790.83189999999</v>
      </c>
      <c r="R1979">
        <v>3056338.1867</v>
      </c>
      <c r="S1979">
        <v>341813.19020000001</v>
      </c>
      <c r="T1979">
        <v>3056274.9709999999</v>
      </c>
      <c r="U1979">
        <v>6.7053000000000001E-2</v>
      </c>
      <c r="V1979" t="str">
        <f>VLOOKUP(C1979,'Lines LookUp'!$B$1:$C$12,2,0)</f>
        <v>LUB</v>
      </c>
      <c r="W1979" t="str">
        <f>ROUNDUP(Q1979,3)&amp;"-"&amp;ROUNDUP(R1979,3)</f>
        <v>341790.832-3056338.187</v>
      </c>
      <c r="X1979" t="str">
        <f>ROUNDUP(S1979,3)&amp;"-"&amp;ROUNDUP(T1979,3)</f>
        <v>341813.191-3056274.971</v>
      </c>
      <c r="Y1979">
        <f>VLOOKUP(W1979&amp;"-"&amp;V1979,'Buscoords Workout'!$F:$G,2,0)</f>
        <v>9178</v>
      </c>
      <c r="Z1979">
        <f>VLOOKUP(X1979&amp;"-"&amp;V1979,'Buscoords Workout'!$F:$G,2,0)</f>
        <v>9179</v>
      </c>
      <c r="AA1979" t="b">
        <f>OR(ISNA(Y1979),ISNA(Z1979))</f>
        <v>0</v>
      </c>
    </row>
    <row r="1980" spans="1:27" x14ac:dyDescent="0.25">
      <c r="A1980">
        <v>962</v>
      </c>
      <c r="B1980" t="s">
        <v>24</v>
      </c>
      <c r="C1980" t="s">
        <v>47</v>
      </c>
      <c r="D1980" t="s">
        <v>48</v>
      </c>
      <c r="E1980">
        <v>11</v>
      </c>
      <c r="F1980" t="s">
        <v>37</v>
      </c>
      <c r="G1980">
        <v>100</v>
      </c>
      <c r="H1980" t="s">
        <v>27</v>
      </c>
      <c r="I1980" t="s">
        <v>38</v>
      </c>
      <c r="J1980" t="s">
        <v>39</v>
      </c>
      <c r="K1980" t="s">
        <v>30</v>
      </c>
      <c r="L1980" t="s">
        <v>31</v>
      </c>
      <c r="M1980">
        <v>3</v>
      </c>
      <c r="N1980" t="s">
        <v>40</v>
      </c>
      <c r="O1980" t="s">
        <v>41</v>
      </c>
      <c r="P1980">
        <v>58.147599999999997</v>
      </c>
      <c r="Q1980">
        <v>341813.19020000001</v>
      </c>
      <c r="R1980">
        <v>3056274.9709999999</v>
      </c>
      <c r="S1980">
        <v>341798.45640000002</v>
      </c>
      <c r="T1980">
        <v>3056218.7209999999</v>
      </c>
      <c r="U1980">
        <v>5.8147999999999998E-2</v>
      </c>
      <c r="V1980" t="str">
        <f>VLOOKUP(C1980,'Lines LookUp'!$B$1:$C$12,2,0)</f>
        <v>LUB</v>
      </c>
      <c r="W1980" t="str">
        <f>ROUNDUP(Q1980,3)&amp;"-"&amp;ROUNDUP(R1980,3)</f>
        <v>341813.191-3056274.971</v>
      </c>
      <c r="X1980" t="str">
        <f>ROUNDUP(S1980,3)&amp;"-"&amp;ROUNDUP(T1980,3)</f>
        <v>341798.457-3056218.721</v>
      </c>
      <c r="Y1980">
        <f>VLOOKUP(W1980&amp;"-"&amp;V1980,'Buscoords Workout'!$F:$G,2,0)</f>
        <v>9179</v>
      </c>
      <c r="Z1980">
        <f>VLOOKUP(X1980&amp;"-"&amp;V1980,'Buscoords Workout'!$F:$G,2,0)</f>
        <v>9180</v>
      </c>
      <c r="AA1980" t="b">
        <f>OR(ISNA(Y1980),ISNA(Z1980))</f>
        <v>0</v>
      </c>
    </row>
    <row r="1981" spans="1:27" x14ac:dyDescent="0.25">
      <c r="A1981">
        <v>963</v>
      </c>
      <c r="B1981" t="s">
        <v>24</v>
      </c>
      <c r="C1981" t="s">
        <v>47</v>
      </c>
      <c r="D1981" t="s">
        <v>48</v>
      </c>
      <c r="E1981">
        <v>11</v>
      </c>
      <c r="F1981" t="s">
        <v>37</v>
      </c>
      <c r="G1981">
        <v>100</v>
      </c>
      <c r="H1981" t="s">
        <v>27</v>
      </c>
      <c r="I1981" t="s">
        <v>38</v>
      </c>
      <c r="J1981" t="s">
        <v>39</v>
      </c>
      <c r="K1981" t="s">
        <v>30</v>
      </c>
      <c r="L1981" t="s">
        <v>31</v>
      </c>
      <c r="M1981">
        <v>3</v>
      </c>
      <c r="N1981" t="s">
        <v>40</v>
      </c>
      <c r="O1981" t="s">
        <v>41</v>
      </c>
      <c r="P1981">
        <v>22.789899999999999</v>
      </c>
      <c r="Q1981">
        <v>341798.45640000002</v>
      </c>
      <c r="R1981">
        <v>3056218.7209999999</v>
      </c>
      <c r="S1981">
        <v>341814.81089999998</v>
      </c>
      <c r="T1981">
        <v>3056202.8492999999</v>
      </c>
      <c r="U1981">
        <v>2.2790000000000001E-2</v>
      </c>
      <c r="V1981" t="str">
        <f>VLOOKUP(C1981,'Lines LookUp'!$B$1:$C$12,2,0)</f>
        <v>LUB</v>
      </c>
      <c r="W1981" t="str">
        <f>ROUNDUP(Q1981,3)&amp;"-"&amp;ROUNDUP(R1981,3)</f>
        <v>341798.457-3056218.721</v>
      </c>
      <c r="X1981" t="str">
        <f>ROUNDUP(S1981,3)&amp;"-"&amp;ROUNDUP(T1981,3)</f>
        <v>341814.811-3056202.85</v>
      </c>
      <c r="Y1981">
        <f>VLOOKUP(W1981&amp;"-"&amp;V1981,'Buscoords Workout'!$F:$G,2,0)</f>
        <v>9180</v>
      </c>
      <c r="Z1981">
        <f>VLOOKUP(X1981&amp;"-"&amp;V1981,'Buscoords Workout'!$F:$G,2,0)</f>
        <v>9181</v>
      </c>
      <c r="AA1981" t="b">
        <f>OR(ISNA(Y1981),ISNA(Z1981))</f>
        <v>0</v>
      </c>
    </row>
    <row r="1982" spans="1:27" x14ac:dyDescent="0.25">
      <c r="A1982">
        <v>964</v>
      </c>
      <c r="B1982" t="s">
        <v>24</v>
      </c>
      <c r="C1982" t="s">
        <v>47</v>
      </c>
      <c r="D1982" t="s">
        <v>48</v>
      </c>
      <c r="E1982">
        <v>11</v>
      </c>
      <c r="F1982" t="s">
        <v>37</v>
      </c>
      <c r="G1982">
        <v>100</v>
      </c>
      <c r="H1982" t="s">
        <v>27</v>
      </c>
      <c r="I1982" t="s">
        <v>38</v>
      </c>
      <c r="J1982" t="s">
        <v>39</v>
      </c>
      <c r="K1982" t="s">
        <v>30</v>
      </c>
      <c r="L1982" t="s">
        <v>31</v>
      </c>
      <c r="M1982">
        <v>3</v>
      </c>
      <c r="N1982" t="s">
        <v>40</v>
      </c>
      <c r="O1982" t="s">
        <v>41</v>
      </c>
      <c r="P1982">
        <v>158.79599999999999</v>
      </c>
      <c r="Q1982">
        <v>341814.81089999998</v>
      </c>
      <c r="R1982">
        <v>3056202.8492999999</v>
      </c>
      <c r="S1982">
        <v>341928.7671</v>
      </c>
      <c r="T1982">
        <v>3056092.2588999998</v>
      </c>
      <c r="U1982">
        <v>0.15879599999999999</v>
      </c>
      <c r="V1982" t="str">
        <f>VLOOKUP(C1982,'Lines LookUp'!$B$1:$C$12,2,0)</f>
        <v>LUB</v>
      </c>
      <c r="W1982" t="str">
        <f>ROUNDUP(Q1982,3)&amp;"-"&amp;ROUNDUP(R1982,3)</f>
        <v>341814.811-3056202.85</v>
      </c>
      <c r="X1982" t="str">
        <f>ROUNDUP(S1982,3)&amp;"-"&amp;ROUNDUP(T1982,3)</f>
        <v>341928.768-3056092.259</v>
      </c>
      <c r="Y1982">
        <f>VLOOKUP(W1982&amp;"-"&amp;V1982,'Buscoords Workout'!$F:$G,2,0)</f>
        <v>9181</v>
      </c>
      <c r="Z1982">
        <f>VLOOKUP(X1982&amp;"-"&amp;V1982,'Buscoords Workout'!$F:$G,2,0)</f>
        <v>9182</v>
      </c>
      <c r="AA1982" t="b">
        <f>OR(ISNA(Y1982),ISNA(Z1982))</f>
        <v>0</v>
      </c>
    </row>
    <row r="1983" spans="1:27" x14ac:dyDescent="0.25">
      <c r="A1983">
        <v>965</v>
      </c>
      <c r="B1983" t="s">
        <v>24</v>
      </c>
      <c r="C1983" t="s">
        <v>47</v>
      </c>
      <c r="D1983" t="s">
        <v>48</v>
      </c>
      <c r="E1983">
        <v>11</v>
      </c>
      <c r="F1983" t="s">
        <v>37</v>
      </c>
      <c r="G1983">
        <v>100</v>
      </c>
      <c r="H1983" t="s">
        <v>27</v>
      </c>
      <c r="I1983" t="s">
        <v>38</v>
      </c>
      <c r="J1983" t="s">
        <v>39</v>
      </c>
      <c r="K1983" t="s">
        <v>30</v>
      </c>
      <c r="L1983" t="s">
        <v>31</v>
      </c>
      <c r="M1983">
        <v>3</v>
      </c>
      <c r="N1983" t="s">
        <v>40</v>
      </c>
      <c r="O1983" t="s">
        <v>41</v>
      </c>
      <c r="P1983">
        <v>388.32799999999997</v>
      </c>
      <c r="Q1983">
        <v>341928.7671</v>
      </c>
      <c r="R1983">
        <v>3056092.2588999998</v>
      </c>
      <c r="S1983">
        <v>342276.13890000002</v>
      </c>
      <c r="T1983">
        <v>3055918.6738999998</v>
      </c>
      <c r="U1983">
        <v>0.38832800000000001</v>
      </c>
      <c r="V1983" t="str">
        <f>VLOOKUP(C1983,'Lines LookUp'!$B$1:$C$12,2,0)</f>
        <v>LUB</v>
      </c>
      <c r="W1983" t="str">
        <f>ROUNDUP(Q1983,3)&amp;"-"&amp;ROUNDUP(R1983,3)</f>
        <v>341928.768-3056092.259</v>
      </c>
      <c r="X1983" t="str">
        <f>ROUNDUP(S1983,3)&amp;"-"&amp;ROUNDUP(T1983,3)</f>
        <v>342276.139-3055918.674</v>
      </c>
      <c r="Y1983">
        <f>VLOOKUP(W1983&amp;"-"&amp;V1983,'Buscoords Workout'!$F:$G,2,0)</f>
        <v>9182</v>
      </c>
      <c r="Z1983">
        <f>VLOOKUP(X1983&amp;"-"&amp;V1983,'Buscoords Workout'!$F:$G,2,0)</f>
        <v>9183</v>
      </c>
      <c r="AA1983" t="b">
        <f>OR(ISNA(Y1983),ISNA(Z1983))</f>
        <v>0</v>
      </c>
    </row>
    <row r="1984" spans="1:27" x14ac:dyDescent="0.25">
      <c r="A1984">
        <v>966</v>
      </c>
      <c r="B1984" t="s">
        <v>24</v>
      </c>
      <c r="C1984" t="s">
        <v>47</v>
      </c>
      <c r="D1984" t="s">
        <v>48</v>
      </c>
      <c r="E1984">
        <v>11</v>
      </c>
      <c r="F1984" t="s">
        <v>37</v>
      </c>
      <c r="G1984">
        <v>100</v>
      </c>
      <c r="H1984" t="s">
        <v>27</v>
      </c>
      <c r="I1984" t="s">
        <v>38</v>
      </c>
      <c r="J1984" t="s">
        <v>39</v>
      </c>
      <c r="K1984" t="s">
        <v>30</v>
      </c>
      <c r="L1984" t="s">
        <v>31</v>
      </c>
      <c r="M1984">
        <v>3</v>
      </c>
      <c r="N1984" t="s">
        <v>40</v>
      </c>
      <c r="O1984" t="s">
        <v>41</v>
      </c>
      <c r="P1984">
        <v>722.48199999999997</v>
      </c>
      <c r="Q1984">
        <v>342276.13890000002</v>
      </c>
      <c r="R1984">
        <v>3055918.6738999998</v>
      </c>
      <c r="S1984">
        <v>342964.8431</v>
      </c>
      <c r="T1984">
        <v>3055700.3454</v>
      </c>
      <c r="U1984">
        <v>0.72248199999999996</v>
      </c>
      <c r="V1984" t="str">
        <f>VLOOKUP(C1984,'Lines LookUp'!$B$1:$C$12,2,0)</f>
        <v>LUB</v>
      </c>
      <c r="W1984" t="str">
        <f>ROUNDUP(Q1984,3)&amp;"-"&amp;ROUNDUP(R1984,3)</f>
        <v>342276.139-3055918.674</v>
      </c>
      <c r="X1984" t="str">
        <f>ROUNDUP(S1984,3)&amp;"-"&amp;ROUNDUP(T1984,3)</f>
        <v>342964.844-3055700.346</v>
      </c>
      <c r="Y1984">
        <f>VLOOKUP(W1984&amp;"-"&amp;V1984,'Buscoords Workout'!$F:$G,2,0)</f>
        <v>9183</v>
      </c>
      <c r="Z1984">
        <f>VLOOKUP(X1984&amp;"-"&amp;V1984,'Buscoords Workout'!$F:$G,2,0)</f>
        <v>9184</v>
      </c>
      <c r="AA1984" t="b">
        <f>OR(ISNA(Y1984),ISNA(Z1984))</f>
        <v>0</v>
      </c>
    </row>
    <row r="1985" spans="1:27" x14ac:dyDescent="0.25">
      <c r="A1985">
        <v>967</v>
      </c>
      <c r="B1985" t="s">
        <v>24</v>
      </c>
      <c r="C1985" t="s">
        <v>47</v>
      </c>
      <c r="D1985" t="s">
        <v>48</v>
      </c>
      <c r="E1985">
        <v>11</v>
      </c>
      <c r="F1985" t="s">
        <v>37</v>
      </c>
      <c r="G1985">
        <v>100</v>
      </c>
      <c r="H1985" t="s">
        <v>27</v>
      </c>
      <c r="I1985" t="s">
        <v>38</v>
      </c>
      <c r="J1985" t="s">
        <v>39</v>
      </c>
      <c r="K1985" t="s">
        <v>30</v>
      </c>
      <c r="L1985" t="s">
        <v>31</v>
      </c>
      <c r="M1985">
        <v>3</v>
      </c>
      <c r="N1985" t="s">
        <v>40</v>
      </c>
      <c r="O1985" t="s">
        <v>41</v>
      </c>
      <c r="P1985">
        <v>298.61200000000002</v>
      </c>
      <c r="Q1985">
        <v>342964.8431</v>
      </c>
      <c r="R1985">
        <v>3055700.3454</v>
      </c>
      <c r="S1985">
        <v>343252.6765</v>
      </c>
      <c r="T1985">
        <v>3055620.8401000001</v>
      </c>
      <c r="U1985">
        <v>0.29861199999999999</v>
      </c>
      <c r="V1985" t="str">
        <f>VLOOKUP(C1985,'Lines LookUp'!$B$1:$C$12,2,0)</f>
        <v>LUB</v>
      </c>
      <c r="W1985" t="str">
        <f>ROUNDUP(Q1985,3)&amp;"-"&amp;ROUNDUP(R1985,3)</f>
        <v>342964.844-3055700.346</v>
      </c>
      <c r="X1985" t="str">
        <f>ROUNDUP(S1985,3)&amp;"-"&amp;ROUNDUP(T1985,3)</f>
        <v>343252.677-3055620.841</v>
      </c>
      <c r="Y1985">
        <f>VLOOKUP(W1985&amp;"-"&amp;V1985,'Buscoords Workout'!$F:$G,2,0)</f>
        <v>9184</v>
      </c>
      <c r="Z1985">
        <f>VLOOKUP(X1985&amp;"-"&amp;V1985,'Buscoords Workout'!$F:$G,2,0)</f>
        <v>9185</v>
      </c>
      <c r="AA1985" t="b">
        <f>OR(ISNA(Y1985),ISNA(Z1985))</f>
        <v>0</v>
      </c>
    </row>
    <row r="1986" spans="1:27" x14ac:dyDescent="0.25">
      <c r="A1986">
        <v>968</v>
      </c>
      <c r="B1986" t="s">
        <v>24</v>
      </c>
      <c r="C1986" t="s">
        <v>47</v>
      </c>
      <c r="D1986" t="s">
        <v>48</v>
      </c>
      <c r="E1986">
        <v>11</v>
      </c>
      <c r="F1986" t="s">
        <v>37</v>
      </c>
      <c r="G1986">
        <v>100</v>
      </c>
      <c r="H1986" t="s">
        <v>27</v>
      </c>
      <c r="I1986" t="s">
        <v>38</v>
      </c>
      <c r="J1986" t="s">
        <v>39</v>
      </c>
      <c r="K1986" t="s">
        <v>30</v>
      </c>
      <c r="L1986" t="s">
        <v>31</v>
      </c>
      <c r="M1986">
        <v>3</v>
      </c>
      <c r="N1986" t="s">
        <v>40</v>
      </c>
      <c r="O1986" t="s">
        <v>41</v>
      </c>
      <c r="P1986">
        <v>35.335799999999999</v>
      </c>
      <c r="Q1986">
        <v>343252.6765</v>
      </c>
      <c r="R1986">
        <v>3055620.8401000001</v>
      </c>
      <c r="S1986">
        <v>343277.2341</v>
      </c>
      <c r="T1986">
        <v>3055595.4325999999</v>
      </c>
      <c r="U1986">
        <v>3.5335999999999999E-2</v>
      </c>
      <c r="V1986" t="str">
        <f>VLOOKUP(C1986,'Lines LookUp'!$B$1:$C$12,2,0)</f>
        <v>LUB</v>
      </c>
      <c r="W1986" t="str">
        <f>ROUNDUP(Q1986,3)&amp;"-"&amp;ROUNDUP(R1986,3)</f>
        <v>343252.677-3055620.841</v>
      </c>
      <c r="X1986" t="str">
        <f>ROUNDUP(S1986,3)&amp;"-"&amp;ROUNDUP(T1986,3)</f>
        <v>343277.235-3055595.433</v>
      </c>
      <c r="Y1986">
        <f>VLOOKUP(W1986&amp;"-"&amp;V1986,'Buscoords Workout'!$F:$G,2,0)</f>
        <v>9185</v>
      </c>
      <c r="Z1986">
        <f>VLOOKUP(X1986&amp;"-"&amp;V1986,'Buscoords Workout'!$F:$G,2,0)</f>
        <v>9186</v>
      </c>
      <c r="AA1986" t="b">
        <f>OR(ISNA(Y1986),ISNA(Z1986))</f>
        <v>0</v>
      </c>
    </row>
    <row r="1987" spans="1:27" x14ac:dyDescent="0.25">
      <c r="A1987">
        <v>969</v>
      </c>
      <c r="B1987" t="s">
        <v>24</v>
      </c>
      <c r="C1987" t="s">
        <v>47</v>
      </c>
      <c r="D1987" t="s">
        <v>48</v>
      </c>
      <c r="E1987">
        <v>11</v>
      </c>
      <c r="F1987" t="s">
        <v>37</v>
      </c>
      <c r="G1987">
        <v>100</v>
      </c>
      <c r="H1987" t="s">
        <v>27</v>
      </c>
      <c r="I1987" t="s">
        <v>38</v>
      </c>
      <c r="J1987" t="s">
        <v>39</v>
      </c>
      <c r="K1987" t="s">
        <v>30</v>
      </c>
      <c r="L1987" t="s">
        <v>31</v>
      </c>
      <c r="M1987">
        <v>3</v>
      </c>
      <c r="N1987" t="s">
        <v>40</v>
      </c>
      <c r="O1987" t="s">
        <v>41</v>
      </c>
      <c r="P1987">
        <v>69.9465</v>
      </c>
      <c r="Q1987">
        <v>343277.2341</v>
      </c>
      <c r="R1987">
        <v>3055595.4325999999</v>
      </c>
      <c r="S1987">
        <v>343325.84570000001</v>
      </c>
      <c r="T1987">
        <v>3055545.1392000001</v>
      </c>
      <c r="U1987">
        <v>6.9946999999999995E-2</v>
      </c>
      <c r="V1987" t="str">
        <f>VLOOKUP(C1987,'Lines LookUp'!$B$1:$C$12,2,0)</f>
        <v>LUB</v>
      </c>
      <c r="W1987" t="str">
        <f>ROUNDUP(Q1987,3)&amp;"-"&amp;ROUNDUP(R1987,3)</f>
        <v>343277.235-3055595.433</v>
      </c>
      <c r="X1987" t="str">
        <f>ROUNDUP(S1987,3)&amp;"-"&amp;ROUNDUP(T1987,3)</f>
        <v>343325.846-3055545.14</v>
      </c>
      <c r="Y1987">
        <f>VLOOKUP(W1987&amp;"-"&amp;V1987,'Buscoords Workout'!$F:$G,2,0)</f>
        <v>9186</v>
      </c>
      <c r="Z1987">
        <f>VLOOKUP(X1987&amp;"-"&amp;V1987,'Buscoords Workout'!$F:$G,2,0)</f>
        <v>9187</v>
      </c>
      <c r="AA1987" t="b">
        <f>OR(ISNA(Y1987),ISNA(Z1987))</f>
        <v>0</v>
      </c>
    </row>
    <row r="1988" spans="1:27" x14ac:dyDescent="0.25">
      <c r="A1988">
        <v>970</v>
      </c>
      <c r="B1988" t="s">
        <v>24</v>
      </c>
      <c r="C1988" t="s">
        <v>47</v>
      </c>
      <c r="D1988" t="s">
        <v>48</v>
      </c>
      <c r="E1988">
        <v>11</v>
      </c>
      <c r="F1988" t="s">
        <v>37</v>
      </c>
      <c r="G1988">
        <v>100</v>
      </c>
      <c r="H1988" t="s">
        <v>27</v>
      </c>
      <c r="I1988" t="s">
        <v>38</v>
      </c>
      <c r="J1988" t="s">
        <v>39</v>
      </c>
      <c r="K1988" t="s">
        <v>30</v>
      </c>
      <c r="L1988" t="s">
        <v>31</v>
      </c>
      <c r="M1988">
        <v>3</v>
      </c>
      <c r="N1988" t="s">
        <v>40</v>
      </c>
      <c r="O1988" t="s">
        <v>41</v>
      </c>
      <c r="P1988">
        <v>207.78899999999999</v>
      </c>
      <c r="Q1988">
        <v>343325.84570000001</v>
      </c>
      <c r="R1988">
        <v>3055545.1392000001</v>
      </c>
      <c r="S1988">
        <v>343533.60619999998</v>
      </c>
      <c r="T1988">
        <v>3055541.7173000001</v>
      </c>
      <c r="U1988">
        <v>0.207789</v>
      </c>
      <c r="V1988" t="str">
        <f>VLOOKUP(C1988,'Lines LookUp'!$B$1:$C$12,2,0)</f>
        <v>LUB</v>
      </c>
      <c r="W1988" t="str">
        <f>ROUNDUP(Q1988,3)&amp;"-"&amp;ROUNDUP(R1988,3)</f>
        <v>343325.846-3055545.14</v>
      </c>
      <c r="X1988" t="str">
        <f>ROUNDUP(S1988,3)&amp;"-"&amp;ROUNDUP(T1988,3)</f>
        <v>343533.607-3055541.718</v>
      </c>
      <c r="Y1988">
        <f>VLOOKUP(W1988&amp;"-"&amp;V1988,'Buscoords Workout'!$F:$G,2,0)</f>
        <v>9187</v>
      </c>
      <c r="Z1988">
        <f>VLOOKUP(X1988&amp;"-"&amp;V1988,'Buscoords Workout'!$F:$G,2,0)</f>
        <v>9188</v>
      </c>
      <c r="AA1988" t="b">
        <f>OR(ISNA(Y1988),ISNA(Z1988))</f>
        <v>0</v>
      </c>
    </row>
    <row r="1989" spans="1:27" x14ac:dyDescent="0.25">
      <c r="A1989">
        <v>971</v>
      </c>
      <c r="B1989" t="s">
        <v>24</v>
      </c>
      <c r="C1989" t="s">
        <v>47</v>
      </c>
      <c r="D1989" t="s">
        <v>48</v>
      </c>
      <c r="E1989">
        <v>11</v>
      </c>
      <c r="F1989" t="s">
        <v>37</v>
      </c>
      <c r="G1989">
        <v>100</v>
      </c>
      <c r="H1989" t="s">
        <v>27</v>
      </c>
      <c r="I1989" t="s">
        <v>38</v>
      </c>
      <c r="J1989" t="s">
        <v>39</v>
      </c>
      <c r="K1989" t="s">
        <v>30</v>
      </c>
      <c r="L1989" t="s">
        <v>31</v>
      </c>
      <c r="M1989">
        <v>3</v>
      </c>
      <c r="N1989" t="s">
        <v>40</v>
      </c>
      <c r="O1989" t="s">
        <v>41</v>
      </c>
      <c r="P1989">
        <v>84.706299999999999</v>
      </c>
      <c r="Q1989">
        <v>343533.60619999998</v>
      </c>
      <c r="R1989">
        <v>3055541.7173000001</v>
      </c>
      <c r="S1989">
        <v>343601.11820000003</v>
      </c>
      <c r="T1989">
        <v>3055490.5578000001</v>
      </c>
      <c r="U1989">
        <v>8.4706000000000004E-2</v>
      </c>
      <c r="V1989" t="str">
        <f>VLOOKUP(C1989,'Lines LookUp'!$B$1:$C$12,2,0)</f>
        <v>LUB</v>
      </c>
      <c r="W1989" t="str">
        <f>ROUNDUP(Q1989,3)&amp;"-"&amp;ROUNDUP(R1989,3)</f>
        <v>343533.607-3055541.718</v>
      </c>
      <c r="X1989" t="str">
        <f>ROUNDUP(S1989,3)&amp;"-"&amp;ROUNDUP(T1989,3)</f>
        <v>343601.119-3055490.558</v>
      </c>
      <c r="Y1989">
        <f>VLOOKUP(W1989&amp;"-"&amp;V1989,'Buscoords Workout'!$F:$G,2,0)</f>
        <v>9188</v>
      </c>
      <c r="Z1989">
        <f>VLOOKUP(X1989&amp;"-"&amp;V1989,'Buscoords Workout'!$F:$G,2,0)</f>
        <v>9215</v>
      </c>
      <c r="AA1989" t="b">
        <f>OR(ISNA(Y1989),ISNA(Z1989))</f>
        <v>0</v>
      </c>
    </row>
    <row r="1990" spans="1:27" x14ac:dyDescent="0.25">
      <c r="A1990">
        <v>972</v>
      </c>
      <c r="B1990" t="s">
        <v>24</v>
      </c>
      <c r="C1990" t="s">
        <v>47</v>
      </c>
      <c r="D1990" t="s">
        <v>48</v>
      </c>
      <c r="E1990">
        <v>11</v>
      </c>
      <c r="F1990" t="s">
        <v>37</v>
      </c>
      <c r="G1990">
        <v>100</v>
      </c>
      <c r="H1990" t="s">
        <v>27</v>
      </c>
      <c r="I1990" t="s">
        <v>38</v>
      </c>
      <c r="J1990" t="s">
        <v>39</v>
      </c>
      <c r="K1990" t="s">
        <v>30</v>
      </c>
      <c r="L1990" t="s">
        <v>31</v>
      </c>
      <c r="M1990">
        <v>3</v>
      </c>
      <c r="N1990" t="s">
        <v>40</v>
      </c>
      <c r="O1990" t="s">
        <v>41</v>
      </c>
      <c r="P1990">
        <v>163.46199999999999</v>
      </c>
      <c r="Q1990">
        <v>343601.11820000003</v>
      </c>
      <c r="R1990">
        <v>3055490.5578000001</v>
      </c>
      <c r="S1990">
        <v>343731.47529999999</v>
      </c>
      <c r="T1990">
        <v>3055391.9334</v>
      </c>
      <c r="U1990">
        <v>0.163462</v>
      </c>
      <c r="V1990" t="str">
        <f>VLOOKUP(C1990,'Lines LookUp'!$B$1:$C$12,2,0)</f>
        <v>LUB</v>
      </c>
      <c r="W1990" t="str">
        <f>ROUNDUP(Q1990,3)&amp;"-"&amp;ROUNDUP(R1990,3)</f>
        <v>343601.119-3055490.558</v>
      </c>
      <c r="X1990" t="str">
        <f>ROUNDUP(S1990,3)&amp;"-"&amp;ROUNDUP(T1990,3)</f>
        <v>343731.476-3055391.934</v>
      </c>
      <c r="Y1990">
        <f>VLOOKUP(W1990&amp;"-"&amp;V1990,'Buscoords Workout'!$F:$G,2,0)</f>
        <v>9215</v>
      </c>
      <c r="Z1990">
        <f>VLOOKUP(X1990&amp;"-"&amp;V1990,'Buscoords Workout'!$F:$G,2,0)</f>
        <v>9189</v>
      </c>
      <c r="AA1990" t="b">
        <f>OR(ISNA(Y1990),ISNA(Z1990))</f>
        <v>0</v>
      </c>
    </row>
    <row r="1991" spans="1:27" x14ac:dyDescent="0.25">
      <c r="A1991">
        <v>973</v>
      </c>
      <c r="B1991" t="s">
        <v>24</v>
      </c>
      <c r="C1991" t="s">
        <v>47</v>
      </c>
      <c r="D1991" t="s">
        <v>48</v>
      </c>
      <c r="E1991">
        <v>11</v>
      </c>
      <c r="F1991" t="s">
        <v>37</v>
      </c>
      <c r="G1991">
        <v>100</v>
      </c>
      <c r="H1991" t="s">
        <v>27</v>
      </c>
      <c r="I1991" t="s">
        <v>38</v>
      </c>
      <c r="J1991" t="s">
        <v>39</v>
      </c>
      <c r="K1991" t="s">
        <v>30</v>
      </c>
      <c r="L1991" t="s">
        <v>31</v>
      </c>
      <c r="M1991">
        <v>3</v>
      </c>
      <c r="N1991" t="s">
        <v>40</v>
      </c>
      <c r="O1991" t="s">
        <v>41</v>
      </c>
      <c r="P1991">
        <v>256.05200000000002</v>
      </c>
      <c r="Q1991">
        <v>343731.47529999999</v>
      </c>
      <c r="R1991">
        <v>3055391.9334</v>
      </c>
      <c r="S1991">
        <v>343883.22269999998</v>
      </c>
      <c r="T1991">
        <v>3055185.6927</v>
      </c>
      <c r="U1991">
        <v>0.256052</v>
      </c>
      <c r="V1991" t="str">
        <f>VLOOKUP(C1991,'Lines LookUp'!$B$1:$C$12,2,0)</f>
        <v>LUB</v>
      </c>
      <c r="W1991" t="str">
        <f>ROUNDUP(Q1991,3)&amp;"-"&amp;ROUNDUP(R1991,3)</f>
        <v>343731.476-3055391.934</v>
      </c>
      <c r="X1991" t="str">
        <f>ROUNDUP(S1991,3)&amp;"-"&amp;ROUNDUP(T1991,3)</f>
        <v>343883.223-3055185.693</v>
      </c>
      <c r="Y1991">
        <f>VLOOKUP(W1991&amp;"-"&amp;V1991,'Buscoords Workout'!$F:$G,2,0)</f>
        <v>9189</v>
      </c>
      <c r="Z1991">
        <f>VLOOKUP(X1991&amp;"-"&amp;V1991,'Buscoords Workout'!$F:$G,2,0)</f>
        <v>9190</v>
      </c>
      <c r="AA1991" t="b">
        <f>OR(ISNA(Y1991),ISNA(Z1991))</f>
        <v>0</v>
      </c>
    </row>
    <row r="1992" spans="1:27" x14ac:dyDescent="0.25">
      <c r="A1992">
        <v>974</v>
      </c>
      <c r="B1992" t="s">
        <v>24</v>
      </c>
      <c r="C1992" t="s">
        <v>47</v>
      </c>
      <c r="D1992" t="s">
        <v>48</v>
      </c>
      <c r="E1992">
        <v>11</v>
      </c>
      <c r="F1992" t="s">
        <v>37</v>
      </c>
      <c r="G1992">
        <v>100</v>
      </c>
      <c r="H1992" t="s">
        <v>27</v>
      </c>
      <c r="I1992" t="s">
        <v>38</v>
      </c>
      <c r="J1992" t="s">
        <v>39</v>
      </c>
      <c r="K1992" t="s">
        <v>30</v>
      </c>
      <c r="L1992" t="s">
        <v>31</v>
      </c>
      <c r="M1992">
        <v>3</v>
      </c>
      <c r="N1992" t="s">
        <v>40</v>
      </c>
      <c r="O1992" t="s">
        <v>41</v>
      </c>
      <c r="P1992">
        <v>388.78699999999998</v>
      </c>
      <c r="Q1992">
        <v>343883.22269999998</v>
      </c>
      <c r="R1992">
        <v>3055185.6927</v>
      </c>
      <c r="S1992">
        <v>343756.2401</v>
      </c>
      <c r="T1992">
        <v>3054818.2277000002</v>
      </c>
      <c r="U1992">
        <v>0.38878699999999999</v>
      </c>
      <c r="V1992" t="str">
        <f>VLOOKUP(C1992,'Lines LookUp'!$B$1:$C$12,2,0)</f>
        <v>LUB</v>
      </c>
      <c r="W1992" t="str">
        <f>ROUNDUP(Q1992,3)&amp;"-"&amp;ROUNDUP(R1992,3)</f>
        <v>343883.223-3055185.693</v>
      </c>
      <c r="X1992" t="str">
        <f>ROUNDUP(S1992,3)&amp;"-"&amp;ROUNDUP(T1992,3)</f>
        <v>343756.241-3054818.228</v>
      </c>
      <c r="Y1992">
        <f>VLOOKUP(W1992&amp;"-"&amp;V1992,'Buscoords Workout'!$F:$G,2,0)</f>
        <v>9190</v>
      </c>
      <c r="Z1992">
        <f>VLOOKUP(X1992&amp;"-"&amp;V1992,'Buscoords Workout'!$F:$G,2,0)</f>
        <v>9191</v>
      </c>
      <c r="AA1992" t="b">
        <f>OR(ISNA(Y1992),ISNA(Z1992))</f>
        <v>0</v>
      </c>
    </row>
    <row r="1993" spans="1:27" x14ac:dyDescent="0.25">
      <c r="A1993">
        <v>975</v>
      </c>
      <c r="B1993" t="s">
        <v>24</v>
      </c>
      <c r="C1993" t="s">
        <v>47</v>
      </c>
      <c r="D1993" t="s">
        <v>48</v>
      </c>
      <c r="E1993">
        <v>11</v>
      </c>
      <c r="F1993" t="s">
        <v>37</v>
      </c>
      <c r="G1993">
        <v>100</v>
      </c>
      <c r="H1993" t="s">
        <v>27</v>
      </c>
      <c r="I1993" t="s">
        <v>38</v>
      </c>
      <c r="J1993" t="s">
        <v>39</v>
      </c>
      <c r="K1993" t="s">
        <v>30</v>
      </c>
      <c r="L1993" t="s">
        <v>31</v>
      </c>
      <c r="M1993">
        <v>3</v>
      </c>
      <c r="N1993" t="s">
        <v>40</v>
      </c>
      <c r="O1993" t="s">
        <v>41</v>
      </c>
      <c r="P1993">
        <v>284.05200000000002</v>
      </c>
      <c r="Q1993">
        <v>343756.2401</v>
      </c>
      <c r="R1993">
        <v>3054818.2277000002</v>
      </c>
      <c r="S1993">
        <v>343992.2046</v>
      </c>
      <c r="T1993">
        <v>3054660.0931000002</v>
      </c>
      <c r="U1993">
        <v>0.28405200000000003</v>
      </c>
      <c r="V1993" t="str">
        <f>VLOOKUP(C1993,'Lines LookUp'!$B$1:$C$12,2,0)</f>
        <v>LUB</v>
      </c>
      <c r="W1993" t="str">
        <f>ROUNDUP(Q1993,3)&amp;"-"&amp;ROUNDUP(R1993,3)</f>
        <v>343756.241-3054818.228</v>
      </c>
      <c r="X1993" t="str">
        <f>ROUNDUP(S1993,3)&amp;"-"&amp;ROUNDUP(T1993,3)</f>
        <v>343992.205-3054660.094</v>
      </c>
      <c r="Y1993">
        <f>VLOOKUP(W1993&amp;"-"&amp;V1993,'Buscoords Workout'!$F:$G,2,0)</f>
        <v>9191</v>
      </c>
      <c r="Z1993">
        <f>VLOOKUP(X1993&amp;"-"&amp;V1993,'Buscoords Workout'!$F:$G,2,0)</f>
        <v>9192</v>
      </c>
      <c r="AA1993" t="b">
        <f>OR(ISNA(Y1993),ISNA(Z1993))</f>
        <v>0</v>
      </c>
    </row>
    <row r="1994" spans="1:27" x14ac:dyDescent="0.25">
      <c r="A1994">
        <v>976</v>
      </c>
      <c r="B1994" t="s">
        <v>24</v>
      </c>
      <c r="C1994" t="s">
        <v>47</v>
      </c>
      <c r="D1994" t="s">
        <v>48</v>
      </c>
      <c r="E1994">
        <v>11</v>
      </c>
      <c r="F1994" t="s">
        <v>37</v>
      </c>
      <c r="G1994">
        <v>100</v>
      </c>
      <c r="H1994" t="s">
        <v>27</v>
      </c>
      <c r="I1994" t="s">
        <v>38</v>
      </c>
      <c r="J1994" t="s">
        <v>39</v>
      </c>
      <c r="K1994" t="s">
        <v>30</v>
      </c>
      <c r="L1994" t="s">
        <v>31</v>
      </c>
      <c r="M1994">
        <v>3</v>
      </c>
      <c r="N1994" t="s">
        <v>40</v>
      </c>
      <c r="O1994" t="s">
        <v>41</v>
      </c>
      <c r="P1994">
        <v>241.958</v>
      </c>
      <c r="Q1994">
        <v>343992.2046</v>
      </c>
      <c r="R1994">
        <v>3054660.0931000002</v>
      </c>
      <c r="S1994">
        <v>344210.36800000002</v>
      </c>
      <c r="T1994">
        <v>3054555.4586</v>
      </c>
      <c r="U1994">
        <v>0.24195800000000001</v>
      </c>
      <c r="V1994" t="str">
        <f>VLOOKUP(C1994,'Lines LookUp'!$B$1:$C$12,2,0)</f>
        <v>LUB</v>
      </c>
      <c r="W1994" t="str">
        <f>ROUNDUP(Q1994,3)&amp;"-"&amp;ROUNDUP(R1994,3)</f>
        <v>343992.205-3054660.094</v>
      </c>
      <c r="X1994" t="str">
        <f>ROUNDUP(S1994,3)&amp;"-"&amp;ROUNDUP(T1994,3)</f>
        <v>344210.368-3054555.459</v>
      </c>
      <c r="Y1994">
        <f>VLOOKUP(W1994&amp;"-"&amp;V1994,'Buscoords Workout'!$F:$G,2,0)</f>
        <v>9192</v>
      </c>
      <c r="Z1994">
        <f>VLOOKUP(X1994&amp;"-"&amp;V1994,'Buscoords Workout'!$F:$G,2,0)</f>
        <v>9193</v>
      </c>
      <c r="AA1994" t="b">
        <f>OR(ISNA(Y1994),ISNA(Z1994))</f>
        <v>0</v>
      </c>
    </row>
    <row r="1995" spans="1:27" x14ac:dyDescent="0.25">
      <c r="A1995">
        <v>977</v>
      </c>
      <c r="B1995" t="s">
        <v>24</v>
      </c>
      <c r="C1995" t="s">
        <v>47</v>
      </c>
      <c r="D1995" t="s">
        <v>48</v>
      </c>
      <c r="E1995">
        <v>11</v>
      </c>
      <c r="F1995" t="s">
        <v>37</v>
      </c>
      <c r="G1995">
        <v>100</v>
      </c>
      <c r="H1995" t="s">
        <v>27</v>
      </c>
      <c r="I1995" t="s">
        <v>38</v>
      </c>
      <c r="J1995" t="s">
        <v>39</v>
      </c>
      <c r="K1995" t="s">
        <v>30</v>
      </c>
      <c r="L1995" t="s">
        <v>31</v>
      </c>
      <c r="M1995">
        <v>3</v>
      </c>
      <c r="N1995" t="s">
        <v>40</v>
      </c>
      <c r="O1995" t="s">
        <v>41</v>
      </c>
      <c r="P1995">
        <v>181.66200000000001</v>
      </c>
      <c r="Q1995">
        <v>344210.36800000002</v>
      </c>
      <c r="R1995">
        <v>3054555.4586</v>
      </c>
      <c r="S1995">
        <v>344372.56180000002</v>
      </c>
      <c r="T1995">
        <v>3054473.6401999998</v>
      </c>
      <c r="U1995">
        <v>0.18166199999999999</v>
      </c>
      <c r="V1995" t="str">
        <f>VLOOKUP(C1995,'Lines LookUp'!$B$1:$C$12,2,0)</f>
        <v>LUB</v>
      </c>
      <c r="W1995" t="str">
        <f>ROUNDUP(Q1995,3)&amp;"-"&amp;ROUNDUP(R1995,3)</f>
        <v>344210.368-3054555.459</v>
      </c>
      <c r="X1995" t="str">
        <f>ROUNDUP(S1995,3)&amp;"-"&amp;ROUNDUP(T1995,3)</f>
        <v>344372.562-3054473.641</v>
      </c>
      <c r="Y1995">
        <f>VLOOKUP(W1995&amp;"-"&amp;V1995,'Buscoords Workout'!$F:$G,2,0)</f>
        <v>9193</v>
      </c>
      <c r="Z1995">
        <f>VLOOKUP(X1995&amp;"-"&amp;V1995,'Buscoords Workout'!$F:$G,2,0)</f>
        <v>9194</v>
      </c>
      <c r="AA1995" t="b">
        <f>OR(ISNA(Y1995),ISNA(Z1995))</f>
        <v>0</v>
      </c>
    </row>
    <row r="1996" spans="1:27" x14ac:dyDescent="0.25">
      <c r="A1996">
        <v>978</v>
      </c>
      <c r="B1996" t="s">
        <v>24</v>
      </c>
      <c r="C1996" t="s">
        <v>47</v>
      </c>
      <c r="D1996" t="s">
        <v>48</v>
      </c>
      <c r="E1996">
        <v>11</v>
      </c>
      <c r="F1996" t="s">
        <v>37</v>
      </c>
      <c r="G1996">
        <v>100</v>
      </c>
      <c r="H1996" t="s">
        <v>27</v>
      </c>
      <c r="I1996" t="s">
        <v>38</v>
      </c>
      <c r="J1996" t="s">
        <v>39</v>
      </c>
      <c r="K1996" t="s">
        <v>30</v>
      </c>
      <c r="L1996" t="s">
        <v>31</v>
      </c>
      <c r="M1996">
        <v>3</v>
      </c>
      <c r="N1996" t="s">
        <v>40</v>
      </c>
      <c r="O1996" t="s">
        <v>41</v>
      </c>
      <c r="P1996">
        <v>132.315</v>
      </c>
      <c r="Q1996">
        <v>344372.56180000002</v>
      </c>
      <c r="R1996">
        <v>3054473.6401999998</v>
      </c>
      <c r="S1996">
        <v>344465.29310000001</v>
      </c>
      <c r="T1996">
        <v>3054379.2574</v>
      </c>
      <c r="U1996">
        <v>0.13231499999999999</v>
      </c>
      <c r="V1996" t="str">
        <f>VLOOKUP(C1996,'Lines LookUp'!$B$1:$C$12,2,0)</f>
        <v>LUB</v>
      </c>
      <c r="W1996" t="str">
        <f>ROUNDUP(Q1996,3)&amp;"-"&amp;ROUNDUP(R1996,3)</f>
        <v>344372.562-3054473.641</v>
      </c>
      <c r="X1996" t="str">
        <f>ROUNDUP(S1996,3)&amp;"-"&amp;ROUNDUP(T1996,3)</f>
        <v>344465.294-3054379.258</v>
      </c>
      <c r="Y1996">
        <f>VLOOKUP(W1996&amp;"-"&amp;V1996,'Buscoords Workout'!$F:$G,2,0)</f>
        <v>9194</v>
      </c>
      <c r="Z1996">
        <f>VLOOKUP(X1996&amp;"-"&amp;V1996,'Buscoords Workout'!$F:$G,2,0)</f>
        <v>9195</v>
      </c>
      <c r="AA1996" t="b">
        <f>OR(ISNA(Y1996),ISNA(Z1996))</f>
        <v>0</v>
      </c>
    </row>
    <row r="1997" spans="1:27" x14ac:dyDescent="0.25">
      <c r="A1997">
        <v>979</v>
      </c>
      <c r="B1997" t="s">
        <v>24</v>
      </c>
      <c r="C1997" t="s">
        <v>47</v>
      </c>
      <c r="D1997" t="s">
        <v>48</v>
      </c>
      <c r="E1997">
        <v>11</v>
      </c>
      <c r="F1997" t="s">
        <v>37</v>
      </c>
      <c r="G1997">
        <v>100</v>
      </c>
      <c r="H1997" t="s">
        <v>27</v>
      </c>
      <c r="I1997" t="s">
        <v>38</v>
      </c>
      <c r="J1997" t="s">
        <v>39</v>
      </c>
      <c r="K1997" t="s">
        <v>30</v>
      </c>
      <c r="L1997" t="s">
        <v>31</v>
      </c>
      <c r="M1997">
        <v>3</v>
      </c>
      <c r="N1997" t="s">
        <v>40</v>
      </c>
      <c r="O1997" t="s">
        <v>41</v>
      </c>
      <c r="P1997">
        <v>120.831</v>
      </c>
      <c r="Q1997">
        <v>344465.29310000001</v>
      </c>
      <c r="R1997">
        <v>3054379.2574</v>
      </c>
      <c r="S1997">
        <v>344571.07880000002</v>
      </c>
      <c r="T1997">
        <v>3054320.8668</v>
      </c>
      <c r="U1997">
        <v>0.12083099999999999</v>
      </c>
      <c r="V1997" t="str">
        <f>VLOOKUP(C1997,'Lines LookUp'!$B$1:$C$12,2,0)</f>
        <v>LUB</v>
      </c>
      <c r="W1997" t="str">
        <f>ROUNDUP(Q1997,3)&amp;"-"&amp;ROUNDUP(R1997,3)</f>
        <v>344465.294-3054379.258</v>
      </c>
      <c r="X1997" t="str">
        <f>ROUNDUP(S1997,3)&amp;"-"&amp;ROUNDUP(T1997,3)</f>
        <v>344571.079-3054320.867</v>
      </c>
      <c r="Y1997">
        <f>VLOOKUP(W1997&amp;"-"&amp;V1997,'Buscoords Workout'!$F:$G,2,0)</f>
        <v>9195</v>
      </c>
      <c r="Z1997">
        <f>VLOOKUP(X1997&amp;"-"&amp;V1997,'Buscoords Workout'!$F:$G,2,0)</f>
        <v>9196</v>
      </c>
      <c r="AA1997" t="b">
        <f>OR(ISNA(Y1997),ISNA(Z1997))</f>
        <v>0</v>
      </c>
    </row>
    <row r="1998" spans="1:27" x14ac:dyDescent="0.25">
      <c r="A1998">
        <v>980</v>
      </c>
      <c r="B1998" t="s">
        <v>24</v>
      </c>
      <c r="C1998" t="s">
        <v>47</v>
      </c>
      <c r="D1998" t="s">
        <v>48</v>
      </c>
      <c r="E1998">
        <v>11</v>
      </c>
      <c r="F1998" t="s">
        <v>37</v>
      </c>
      <c r="G1998">
        <v>100</v>
      </c>
      <c r="H1998" t="s">
        <v>27</v>
      </c>
      <c r="I1998" t="s">
        <v>38</v>
      </c>
      <c r="J1998" t="s">
        <v>39</v>
      </c>
      <c r="K1998" t="s">
        <v>30</v>
      </c>
      <c r="L1998" t="s">
        <v>31</v>
      </c>
      <c r="M1998">
        <v>3</v>
      </c>
      <c r="N1998" t="s">
        <v>40</v>
      </c>
      <c r="O1998" t="s">
        <v>41</v>
      </c>
      <c r="P1998">
        <v>4.3399200000000002</v>
      </c>
      <c r="Q1998">
        <v>344571.07880000002</v>
      </c>
      <c r="R1998">
        <v>3054320.8668</v>
      </c>
      <c r="S1998">
        <v>344574.87829999998</v>
      </c>
      <c r="T1998">
        <v>3054318.7694999999</v>
      </c>
      <c r="U1998">
        <v>4.3400000000000001E-3</v>
      </c>
      <c r="V1998" t="str">
        <f>VLOOKUP(C1998,'Lines LookUp'!$B$1:$C$12,2,0)</f>
        <v>LUB</v>
      </c>
      <c r="W1998" t="str">
        <f>ROUNDUP(Q1998,3)&amp;"-"&amp;ROUNDUP(R1998,3)</f>
        <v>344571.079-3054320.867</v>
      </c>
      <c r="X1998" t="str">
        <f>ROUNDUP(S1998,3)&amp;"-"&amp;ROUNDUP(T1998,3)</f>
        <v>344574.879-3054318.77</v>
      </c>
      <c r="Y1998">
        <f>VLOOKUP(W1998&amp;"-"&amp;V1998,'Buscoords Workout'!$F:$G,2,0)</f>
        <v>9196</v>
      </c>
      <c r="Z1998">
        <f>VLOOKUP(X1998&amp;"-"&amp;V1998,'Buscoords Workout'!$F:$G,2,0)</f>
        <v>9197</v>
      </c>
      <c r="AA1998" t="b">
        <f>OR(ISNA(Y1998),ISNA(Z1998))</f>
        <v>0</v>
      </c>
    </row>
    <row r="1999" spans="1:27" x14ac:dyDescent="0.25">
      <c r="A1999">
        <v>981</v>
      </c>
      <c r="B1999" t="s">
        <v>24</v>
      </c>
      <c r="C1999" t="s">
        <v>47</v>
      </c>
      <c r="D1999" t="s">
        <v>48</v>
      </c>
      <c r="E1999">
        <v>11</v>
      </c>
      <c r="F1999" t="s">
        <v>37</v>
      </c>
      <c r="G1999">
        <v>100</v>
      </c>
      <c r="H1999" t="s">
        <v>27</v>
      </c>
      <c r="I1999" t="s">
        <v>38</v>
      </c>
      <c r="J1999" t="s">
        <v>39</v>
      </c>
      <c r="K1999" t="s">
        <v>30</v>
      </c>
      <c r="L1999" t="s">
        <v>31</v>
      </c>
      <c r="M1999">
        <v>3</v>
      </c>
      <c r="N1999" t="s">
        <v>40</v>
      </c>
      <c r="O1999" t="s">
        <v>41</v>
      </c>
      <c r="P1999">
        <v>10.1271</v>
      </c>
      <c r="Q1999">
        <v>344574.87829999998</v>
      </c>
      <c r="R1999">
        <v>3054318.7694999999</v>
      </c>
      <c r="S1999">
        <v>344582.065</v>
      </c>
      <c r="T1999">
        <v>3054311.6343999999</v>
      </c>
      <c r="U1999">
        <v>1.0127000000000001E-2</v>
      </c>
      <c r="V1999" t="str">
        <f>VLOOKUP(C1999,'Lines LookUp'!$B$1:$C$12,2,0)</f>
        <v>LUB</v>
      </c>
      <c r="W1999" t="str">
        <f>ROUNDUP(Q1999,3)&amp;"-"&amp;ROUNDUP(R1999,3)</f>
        <v>344574.879-3054318.77</v>
      </c>
      <c r="X1999" t="str">
        <f>ROUNDUP(S1999,3)&amp;"-"&amp;ROUNDUP(T1999,3)</f>
        <v>344582.065-3054311.635</v>
      </c>
      <c r="Y1999">
        <f>VLOOKUP(W1999&amp;"-"&amp;V1999,'Buscoords Workout'!$F:$G,2,0)</f>
        <v>9197</v>
      </c>
      <c r="Z1999">
        <f>VLOOKUP(X1999&amp;"-"&amp;V1999,'Buscoords Workout'!$F:$G,2,0)</f>
        <v>9198</v>
      </c>
      <c r="AA1999" t="b">
        <f>OR(ISNA(Y1999),ISNA(Z1999))</f>
        <v>0</v>
      </c>
    </row>
    <row r="2000" spans="1:27" x14ac:dyDescent="0.25">
      <c r="A2000">
        <v>982</v>
      </c>
      <c r="B2000" t="s">
        <v>24</v>
      </c>
      <c r="C2000" t="s">
        <v>47</v>
      </c>
      <c r="D2000" t="s">
        <v>48</v>
      </c>
      <c r="E2000">
        <v>11</v>
      </c>
      <c r="F2000" t="s">
        <v>37</v>
      </c>
      <c r="G2000">
        <v>100</v>
      </c>
      <c r="H2000" t="s">
        <v>27</v>
      </c>
      <c r="I2000" t="s">
        <v>38</v>
      </c>
      <c r="J2000" t="s">
        <v>39</v>
      </c>
      <c r="K2000" t="s">
        <v>30</v>
      </c>
      <c r="L2000" t="s">
        <v>31</v>
      </c>
      <c r="M2000">
        <v>3</v>
      </c>
      <c r="N2000" t="s">
        <v>40</v>
      </c>
      <c r="O2000" t="s">
        <v>41</v>
      </c>
      <c r="P2000">
        <v>139.072</v>
      </c>
      <c r="Q2000">
        <v>344582.065</v>
      </c>
      <c r="R2000">
        <v>3054311.6343999999</v>
      </c>
      <c r="S2000">
        <v>344680.75709999999</v>
      </c>
      <c r="T2000">
        <v>3054213.6505999998</v>
      </c>
      <c r="U2000">
        <v>0.139072</v>
      </c>
      <c r="V2000" t="str">
        <f>VLOOKUP(C2000,'Lines LookUp'!$B$1:$C$12,2,0)</f>
        <v>LUB</v>
      </c>
      <c r="W2000" t="str">
        <f>ROUNDUP(Q2000,3)&amp;"-"&amp;ROUNDUP(R2000,3)</f>
        <v>344582.065-3054311.635</v>
      </c>
      <c r="X2000" t="str">
        <f>ROUNDUP(S2000,3)&amp;"-"&amp;ROUNDUP(T2000,3)</f>
        <v>344680.758-3054213.651</v>
      </c>
      <c r="Y2000">
        <f>VLOOKUP(W2000&amp;"-"&amp;V2000,'Buscoords Workout'!$F:$G,2,0)</f>
        <v>9198</v>
      </c>
      <c r="Z2000">
        <f>VLOOKUP(X2000&amp;"-"&amp;V2000,'Buscoords Workout'!$F:$G,2,0)</f>
        <v>9199</v>
      </c>
      <c r="AA2000" t="b">
        <f>OR(ISNA(Y2000),ISNA(Z2000))</f>
        <v>0</v>
      </c>
    </row>
    <row r="2001" spans="1:27" x14ac:dyDescent="0.25">
      <c r="A2001">
        <v>983</v>
      </c>
      <c r="B2001" t="s">
        <v>24</v>
      </c>
      <c r="C2001" t="s">
        <v>47</v>
      </c>
      <c r="D2001" t="s">
        <v>48</v>
      </c>
      <c r="E2001">
        <v>11</v>
      </c>
      <c r="F2001" t="s">
        <v>37</v>
      </c>
      <c r="G2001">
        <v>100</v>
      </c>
      <c r="H2001" t="s">
        <v>27</v>
      </c>
      <c r="I2001" t="s">
        <v>38</v>
      </c>
      <c r="J2001" t="s">
        <v>39</v>
      </c>
      <c r="K2001" t="s">
        <v>30</v>
      </c>
      <c r="L2001" t="s">
        <v>31</v>
      </c>
      <c r="M2001">
        <v>3</v>
      </c>
      <c r="N2001" t="s">
        <v>40</v>
      </c>
      <c r="O2001" t="s">
        <v>41</v>
      </c>
      <c r="P2001">
        <v>158.44200000000001</v>
      </c>
      <c r="Q2001">
        <v>344680.75709999999</v>
      </c>
      <c r="R2001">
        <v>3054213.6505999998</v>
      </c>
      <c r="S2001">
        <v>344829.79180000001</v>
      </c>
      <c r="T2001">
        <v>3054159.8686000002</v>
      </c>
      <c r="U2001">
        <v>0.158442</v>
      </c>
      <c r="V2001" t="str">
        <f>VLOOKUP(C2001,'Lines LookUp'!$B$1:$C$12,2,0)</f>
        <v>LUB</v>
      </c>
      <c r="W2001" t="str">
        <f>ROUNDUP(Q2001,3)&amp;"-"&amp;ROUNDUP(R2001,3)</f>
        <v>344680.758-3054213.651</v>
      </c>
      <c r="X2001" t="str">
        <f>ROUNDUP(S2001,3)&amp;"-"&amp;ROUNDUP(T2001,3)</f>
        <v>344829.792-3054159.869</v>
      </c>
      <c r="Y2001">
        <f>VLOOKUP(W2001&amp;"-"&amp;V2001,'Buscoords Workout'!$F:$G,2,0)</f>
        <v>9199</v>
      </c>
      <c r="Z2001">
        <f>VLOOKUP(X2001&amp;"-"&amp;V2001,'Buscoords Workout'!$F:$G,2,0)</f>
        <v>9200</v>
      </c>
      <c r="AA2001" t="b">
        <f>OR(ISNA(Y2001),ISNA(Z2001))</f>
        <v>0</v>
      </c>
    </row>
    <row r="2002" spans="1:27" x14ac:dyDescent="0.25">
      <c r="A2002">
        <v>984</v>
      </c>
      <c r="B2002" t="s">
        <v>24</v>
      </c>
      <c r="C2002" t="s">
        <v>47</v>
      </c>
      <c r="D2002" t="s">
        <v>48</v>
      </c>
      <c r="E2002">
        <v>11</v>
      </c>
      <c r="F2002" t="s">
        <v>37</v>
      </c>
      <c r="G2002">
        <v>100</v>
      </c>
      <c r="H2002" t="s">
        <v>27</v>
      </c>
      <c r="I2002" t="s">
        <v>38</v>
      </c>
      <c r="J2002" t="s">
        <v>39</v>
      </c>
      <c r="K2002" t="s">
        <v>30</v>
      </c>
      <c r="L2002" t="s">
        <v>31</v>
      </c>
      <c r="M2002">
        <v>3</v>
      </c>
      <c r="N2002" t="s">
        <v>40</v>
      </c>
      <c r="O2002" t="s">
        <v>41</v>
      </c>
      <c r="P2002">
        <v>120.765</v>
      </c>
      <c r="Q2002">
        <v>344829.79180000001</v>
      </c>
      <c r="R2002">
        <v>3054159.8686000002</v>
      </c>
      <c r="S2002">
        <v>344939.75640000001</v>
      </c>
      <c r="T2002">
        <v>3054109.9478000002</v>
      </c>
      <c r="U2002">
        <v>0.120765</v>
      </c>
      <c r="V2002" t="str">
        <f>VLOOKUP(C2002,'Lines LookUp'!$B$1:$C$12,2,0)</f>
        <v>LUB</v>
      </c>
      <c r="W2002" t="str">
        <f>ROUNDUP(Q2002,3)&amp;"-"&amp;ROUNDUP(R2002,3)</f>
        <v>344829.792-3054159.869</v>
      </c>
      <c r="X2002" t="str">
        <f>ROUNDUP(S2002,3)&amp;"-"&amp;ROUNDUP(T2002,3)</f>
        <v>344939.757-3054109.948</v>
      </c>
      <c r="Y2002">
        <f>VLOOKUP(W2002&amp;"-"&amp;V2002,'Buscoords Workout'!$F:$G,2,0)</f>
        <v>9200</v>
      </c>
      <c r="Z2002">
        <f>VLOOKUP(X2002&amp;"-"&amp;V2002,'Buscoords Workout'!$F:$G,2,0)</f>
        <v>9201</v>
      </c>
      <c r="AA2002" t="b">
        <f>OR(ISNA(Y2002),ISNA(Z2002))</f>
        <v>0</v>
      </c>
    </row>
    <row r="2003" spans="1:27" x14ac:dyDescent="0.25">
      <c r="A2003">
        <v>985</v>
      </c>
      <c r="B2003" t="s">
        <v>24</v>
      </c>
      <c r="C2003" t="s">
        <v>47</v>
      </c>
      <c r="D2003" t="s">
        <v>48</v>
      </c>
      <c r="E2003">
        <v>11</v>
      </c>
      <c r="F2003" t="s">
        <v>37</v>
      </c>
      <c r="G2003">
        <v>100</v>
      </c>
      <c r="H2003" t="s">
        <v>27</v>
      </c>
      <c r="I2003" t="s">
        <v>38</v>
      </c>
      <c r="J2003" t="s">
        <v>39</v>
      </c>
      <c r="K2003" t="s">
        <v>30</v>
      </c>
      <c r="L2003" t="s">
        <v>31</v>
      </c>
      <c r="M2003">
        <v>3</v>
      </c>
      <c r="N2003" t="s">
        <v>40</v>
      </c>
      <c r="O2003" t="s">
        <v>41</v>
      </c>
      <c r="P2003">
        <v>129.464</v>
      </c>
      <c r="Q2003">
        <v>344939.75640000001</v>
      </c>
      <c r="R2003">
        <v>3054109.9478000002</v>
      </c>
      <c r="S2003">
        <v>345045.05249999999</v>
      </c>
      <c r="T2003">
        <v>3054034.6244999999</v>
      </c>
      <c r="U2003">
        <v>0.129464</v>
      </c>
      <c r="V2003" t="str">
        <f>VLOOKUP(C2003,'Lines LookUp'!$B$1:$C$12,2,0)</f>
        <v>LUB</v>
      </c>
      <c r="W2003" t="str">
        <f>ROUNDUP(Q2003,3)&amp;"-"&amp;ROUNDUP(R2003,3)</f>
        <v>344939.757-3054109.948</v>
      </c>
      <c r="X2003" t="str">
        <f>ROUNDUP(S2003,3)&amp;"-"&amp;ROUNDUP(T2003,3)</f>
        <v>345045.053-3054034.625</v>
      </c>
      <c r="Y2003">
        <f>VLOOKUP(W2003&amp;"-"&amp;V2003,'Buscoords Workout'!$F:$G,2,0)</f>
        <v>9201</v>
      </c>
      <c r="Z2003">
        <f>VLOOKUP(X2003&amp;"-"&amp;V2003,'Buscoords Workout'!$F:$G,2,0)</f>
        <v>9202</v>
      </c>
      <c r="AA2003" t="b">
        <f>OR(ISNA(Y2003),ISNA(Z2003))</f>
        <v>0</v>
      </c>
    </row>
    <row r="2004" spans="1:27" x14ac:dyDescent="0.25">
      <c r="A2004">
        <v>986</v>
      </c>
      <c r="B2004" t="s">
        <v>24</v>
      </c>
      <c r="C2004" t="s">
        <v>47</v>
      </c>
      <c r="D2004" t="s">
        <v>48</v>
      </c>
      <c r="E2004">
        <v>11</v>
      </c>
      <c r="F2004" t="s">
        <v>37</v>
      </c>
      <c r="G2004">
        <v>100</v>
      </c>
      <c r="H2004" t="s">
        <v>27</v>
      </c>
      <c r="I2004" t="s">
        <v>38</v>
      </c>
      <c r="J2004" t="s">
        <v>39</v>
      </c>
      <c r="K2004" t="s">
        <v>30</v>
      </c>
      <c r="L2004" t="s">
        <v>31</v>
      </c>
      <c r="M2004">
        <v>3</v>
      </c>
      <c r="N2004" t="s">
        <v>40</v>
      </c>
      <c r="O2004" t="s">
        <v>41</v>
      </c>
      <c r="P2004">
        <v>104.414</v>
      </c>
      <c r="Q2004">
        <v>345045.05249999999</v>
      </c>
      <c r="R2004">
        <v>3054034.6244999999</v>
      </c>
      <c r="S2004">
        <v>345144.12589999998</v>
      </c>
      <c r="T2004">
        <v>3054001.6584999999</v>
      </c>
      <c r="U2004">
        <v>0.10441400000000001</v>
      </c>
      <c r="V2004" t="str">
        <f>VLOOKUP(C2004,'Lines LookUp'!$B$1:$C$12,2,0)</f>
        <v>LUB</v>
      </c>
      <c r="W2004" t="str">
        <f>ROUNDUP(Q2004,3)&amp;"-"&amp;ROUNDUP(R2004,3)</f>
        <v>345045.053-3054034.625</v>
      </c>
      <c r="X2004" t="str">
        <f>ROUNDUP(S2004,3)&amp;"-"&amp;ROUNDUP(T2004,3)</f>
        <v>345144.126-3054001.659</v>
      </c>
      <c r="Y2004">
        <f>VLOOKUP(W2004&amp;"-"&amp;V2004,'Buscoords Workout'!$F:$G,2,0)</f>
        <v>9202</v>
      </c>
      <c r="Z2004">
        <f>VLOOKUP(X2004&amp;"-"&amp;V2004,'Buscoords Workout'!$F:$G,2,0)</f>
        <v>9203</v>
      </c>
      <c r="AA2004" t="b">
        <f>OR(ISNA(Y2004),ISNA(Z2004))</f>
        <v>0</v>
      </c>
    </row>
    <row r="2005" spans="1:27" x14ac:dyDescent="0.25">
      <c r="A2005">
        <v>987</v>
      </c>
      <c r="B2005" t="s">
        <v>24</v>
      </c>
      <c r="C2005" t="s">
        <v>47</v>
      </c>
      <c r="D2005" t="s">
        <v>48</v>
      </c>
      <c r="E2005">
        <v>11</v>
      </c>
      <c r="F2005" t="s">
        <v>37</v>
      </c>
      <c r="G2005">
        <v>100</v>
      </c>
      <c r="H2005" t="s">
        <v>27</v>
      </c>
      <c r="I2005" t="s">
        <v>38</v>
      </c>
      <c r="J2005" t="s">
        <v>39</v>
      </c>
      <c r="K2005" t="s">
        <v>30</v>
      </c>
      <c r="L2005" t="s">
        <v>31</v>
      </c>
      <c r="M2005">
        <v>3</v>
      </c>
      <c r="N2005" t="s">
        <v>40</v>
      </c>
      <c r="O2005" t="s">
        <v>41</v>
      </c>
      <c r="P2005">
        <v>47.755800000000001</v>
      </c>
      <c r="Q2005">
        <v>345144.12589999998</v>
      </c>
      <c r="R2005">
        <v>3054001.6584999999</v>
      </c>
      <c r="S2005">
        <v>345165.8026</v>
      </c>
      <c r="T2005">
        <v>3053959.1057000002</v>
      </c>
      <c r="U2005">
        <v>4.7756E-2</v>
      </c>
      <c r="V2005" t="str">
        <f>VLOOKUP(C2005,'Lines LookUp'!$B$1:$C$12,2,0)</f>
        <v>LUB</v>
      </c>
      <c r="W2005" t="str">
        <f>ROUNDUP(Q2005,3)&amp;"-"&amp;ROUNDUP(R2005,3)</f>
        <v>345144.126-3054001.659</v>
      </c>
      <c r="X2005" t="str">
        <f>ROUNDUP(S2005,3)&amp;"-"&amp;ROUNDUP(T2005,3)</f>
        <v>345165.803-3053959.106</v>
      </c>
      <c r="Y2005">
        <f>VLOOKUP(W2005&amp;"-"&amp;V2005,'Buscoords Workout'!$F:$G,2,0)</f>
        <v>9203</v>
      </c>
      <c r="Z2005">
        <f>VLOOKUP(X2005&amp;"-"&amp;V2005,'Buscoords Workout'!$F:$G,2,0)</f>
        <v>9204</v>
      </c>
      <c r="AA2005" t="b">
        <f>OR(ISNA(Y2005),ISNA(Z2005))</f>
        <v>0</v>
      </c>
    </row>
    <row r="2006" spans="1:27" x14ac:dyDescent="0.25">
      <c r="A2006">
        <v>988</v>
      </c>
      <c r="B2006" t="s">
        <v>24</v>
      </c>
      <c r="C2006" t="s">
        <v>47</v>
      </c>
      <c r="D2006" t="s">
        <v>48</v>
      </c>
      <c r="E2006">
        <v>11</v>
      </c>
      <c r="F2006" t="s">
        <v>37</v>
      </c>
      <c r="G2006">
        <v>100</v>
      </c>
      <c r="H2006" t="s">
        <v>27</v>
      </c>
      <c r="I2006" t="s">
        <v>38</v>
      </c>
      <c r="J2006" t="s">
        <v>39</v>
      </c>
      <c r="K2006" t="s">
        <v>30</v>
      </c>
      <c r="L2006" t="s">
        <v>31</v>
      </c>
      <c r="M2006">
        <v>3</v>
      </c>
      <c r="N2006" t="s">
        <v>40</v>
      </c>
      <c r="O2006" t="s">
        <v>41</v>
      </c>
      <c r="P2006">
        <v>51.271999999999998</v>
      </c>
      <c r="Q2006">
        <v>345165.8026</v>
      </c>
      <c r="R2006">
        <v>3053959.1057000002</v>
      </c>
      <c r="S2006">
        <v>345217.02600000001</v>
      </c>
      <c r="T2006">
        <v>3053961.3382999999</v>
      </c>
      <c r="U2006">
        <v>5.1271999999999998E-2</v>
      </c>
      <c r="V2006" t="str">
        <f>VLOOKUP(C2006,'Lines LookUp'!$B$1:$C$12,2,0)</f>
        <v>LUB</v>
      </c>
      <c r="W2006" t="str">
        <f>ROUNDUP(Q2006,3)&amp;"-"&amp;ROUNDUP(R2006,3)</f>
        <v>345165.803-3053959.106</v>
      </c>
      <c r="X2006" t="str">
        <f>ROUNDUP(S2006,3)&amp;"-"&amp;ROUNDUP(T2006,3)</f>
        <v>345217.026-3053961.339</v>
      </c>
      <c r="Y2006">
        <f>VLOOKUP(W2006&amp;"-"&amp;V2006,'Buscoords Workout'!$F:$G,2,0)</f>
        <v>9204</v>
      </c>
      <c r="Z2006">
        <f>VLOOKUP(X2006&amp;"-"&amp;V2006,'Buscoords Workout'!$F:$G,2,0)</f>
        <v>9205</v>
      </c>
      <c r="AA2006" t="b">
        <f>OR(ISNA(Y2006),ISNA(Z2006))</f>
        <v>0</v>
      </c>
    </row>
    <row r="2007" spans="1:27" x14ac:dyDescent="0.25">
      <c r="A2007">
        <v>989</v>
      </c>
      <c r="B2007" t="s">
        <v>24</v>
      </c>
      <c r="C2007" t="s">
        <v>47</v>
      </c>
      <c r="D2007" t="s">
        <v>48</v>
      </c>
      <c r="E2007">
        <v>11</v>
      </c>
      <c r="F2007" t="s">
        <v>37</v>
      </c>
      <c r="G2007">
        <v>100</v>
      </c>
      <c r="H2007" t="s">
        <v>27</v>
      </c>
      <c r="I2007" t="s">
        <v>38</v>
      </c>
      <c r="J2007" t="s">
        <v>39</v>
      </c>
      <c r="K2007" t="s">
        <v>30</v>
      </c>
      <c r="L2007" t="s">
        <v>31</v>
      </c>
      <c r="M2007">
        <v>3</v>
      </c>
      <c r="N2007" t="s">
        <v>40</v>
      </c>
      <c r="O2007" t="s">
        <v>41</v>
      </c>
      <c r="P2007">
        <v>51.6738</v>
      </c>
      <c r="Q2007">
        <v>345217.02600000001</v>
      </c>
      <c r="R2007">
        <v>3053961.3382999999</v>
      </c>
      <c r="S2007">
        <v>345258.16499999998</v>
      </c>
      <c r="T2007">
        <v>3053930.0690000001</v>
      </c>
      <c r="U2007">
        <v>5.1673999999999998E-2</v>
      </c>
      <c r="V2007" t="str">
        <f>VLOOKUP(C2007,'Lines LookUp'!$B$1:$C$12,2,0)</f>
        <v>LUB</v>
      </c>
      <c r="W2007" t="str">
        <f>ROUNDUP(Q2007,3)&amp;"-"&amp;ROUNDUP(R2007,3)</f>
        <v>345217.026-3053961.339</v>
      </c>
      <c r="X2007" t="str">
        <f>ROUNDUP(S2007,3)&amp;"-"&amp;ROUNDUP(T2007,3)</f>
        <v>345258.165-3053930.069</v>
      </c>
      <c r="Y2007">
        <f>VLOOKUP(W2007&amp;"-"&amp;V2007,'Buscoords Workout'!$F:$G,2,0)</f>
        <v>9205</v>
      </c>
      <c r="Z2007">
        <f>VLOOKUP(X2007&amp;"-"&amp;V2007,'Buscoords Workout'!$F:$G,2,0)</f>
        <v>9206</v>
      </c>
      <c r="AA2007" t="b">
        <f>OR(ISNA(Y2007),ISNA(Z2007))</f>
        <v>0</v>
      </c>
    </row>
    <row r="2008" spans="1:27" x14ac:dyDescent="0.25">
      <c r="A2008">
        <v>990</v>
      </c>
      <c r="B2008" t="s">
        <v>24</v>
      </c>
      <c r="C2008" t="s">
        <v>47</v>
      </c>
      <c r="D2008" t="s">
        <v>48</v>
      </c>
      <c r="E2008">
        <v>11</v>
      </c>
      <c r="F2008" t="s">
        <v>37</v>
      </c>
      <c r="G2008">
        <v>100</v>
      </c>
      <c r="H2008" t="s">
        <v>27</v>
      </c>
      <c r="I2008" t="s">
        <v>38</v>
      </c>
      <c r="J2008" t="s">
        <v>39</v>
      </c>
      <c r="K2008" t="s">
        <v>30</v>
      </c>
      <c r="L2008" t="s">
        <v>31</v>
      </c>
      <c r="M2008">
        <v>3</v>
      </c>
      <c r="N2008" t="s">
        <v>40</v>
      </c>
      <c r="O2008" t="s">
        <v>41</v>
      </c>
      <c r="P2008">
        <v>41.883200000000002</v>
      </c>
      <c r="Q2008">
        <v>345258.16499999998</v>
      </c>
      <c r="R2008">
        <v>3053930.0690000001</v>
      </c>
      <c r="S2008">
        <v>345294.60930000001</v>
      </c>
      <c r="T2008">
        <v>3053909.4287999999</v>
      </c>
      <c r="U2008">
        <v>4.1882999999999997E-2</v>
      </c>
      <c r="V2008" t="str">
        <f>VLOOKUP(C2008,'Lines LookUp'!$B$1:$C$12,2,0)</f>
        <v>LUB</v>
      </c>
      <c r="W2008" t="str">
        <f>ROUNDUP(Q2008,3)&amp;"-"&amp;ROUNDUP(R2008,3)</f>
        <v>345258.165-3053930.069</v>
      </c>
      <c r="X2008" t="str">
        <f>ROUNDUP(S2008,3)&amp;"-"&amp;ROUNDUP(T2008,3)</f>
        <v>345294.61-3053909.429</v>
      </c>
      <c r="Y2008">
        <f>VLOOKUP(W2008&amp;"-"&amp;V2008,'Buscoords Workout'!$F:$G,2,0)</f>
        <v>9206</v>
      </c>
      <c r="Z2008">
        <f>VLOOKUP(X2008&amp;"-"&amp;V2008,'Buscoords Workout'!$F:$G,2,0)</f>
        <v>9207</v>
      </c>
      <c r="AA2008" t="b">
        <f>OR(ISNA(Y2008),ISNA(Z2008))</f>
        <v>0</v>
      </c>
    </row>
    <row r="2009" spans="1:27" x14ac:dyDescent="0.25">
      <c r="A2009">
        <v>991</v>
      </c>
      <c r="B2009" t="s">
        <v>24</v>
      </c>
      <c r="C2009" t="s">
        <v>47</v>
      </c>
      <c r="D2009" t="s">
        <v>48</v>
      </c>
      <c r="E2009">
        <v>11</v>
      </c>
      <c r="F2009" t="s">
        <v>37</v>
      </c>
      <c r="G2009">
        <v>100</v>
      </c>
      <c r="H2009" t="s">
        <v>27</v>
      </c>
      <c r="I2009" t="s">
        <v>38</v>
      </c>
      <c r="J2009" t="s">
        <v>39</v>
      </c>
      <c r="K2009" t="s">
        <v>30</v>
      </c>
      <c r="L2009" t="s">
        <v>31</v>
      </c>
      <c r="M2009">
        <v>3</v>
      </c>
      <c r="N2009" t="s">
        <v>40</v>
      </c>
      <c r="O2009" t="s">
        <v>41</v>
      </c>
      <c r="P2009">
        <v>42.2851</v>
      </c>
      <c r="Q2009">
        <v>345287.11099999998</v>
      </c>
      <c r="R2009">
        <v>3053816.1146</v>
      </c>
      <c r="S2009">
        <v>345314.12359999999</v>
      </c>
      <c r="T2009">
        <v>3053848.6469000001</v>
      </c>
      <c r="U2009">
        <v>4.2285000000000003E-2</v>
      </c>
      <c r="V2009" t="str">
        <f>VLOOKUP(C2009,'Lines LookUp'!$B$1:$C$12,2,0)</f>
        <v>LUB</v>
      </c>
      <c r="W2009" t="str">
        <f>ROUNDUP(Q2009,3)&amp;"-"&amp;ROUNDUP(R2009,3)</f>
        <v>345287.111-3053816.115</v>
      </c>
      <c r="X2009" t="str">
        <f>ROUNDUP(S2009,3)&amp;"-"&amp;ROUNDUP(T2009,3)</f>
        <v>345314.124-3053848.647</v>
      </c>
      <c r="Y2009">
        <f>VLOOKUP(W2009&amp;"-"&amp;V2009,'Buscoords Workout'!$F:$G,2,0)</f>
        <v>9209</v>
      </c>
      <c r="Z2009">
        <f>VLOOKUP(X2009&amp;"-"&amp;V2009,'Buscoords Workout'!$F:$G,2,0)</f>
        <v>9208</v>
      </c>
      <c r="AA2009" t="b">
        <f>OR(ISNA(Y2009),ISNA(Z2009))</f>
        <v>0</v>
      </c>
    </row>
    <row r="2010" spans="1:27" x14ac:dyDescent="0.25">
      <c r="A2010">
        <v>992</v>
      </c>
      <c r="B2010" t="s">
        <v>24</v>
      </c>
      <c r="C2010" t="s">
        <v>47</v>
      </c>
      <c r="D2010" t="s">
        <v>48</v>
      </c>
      <c r="E2010">
        <v>11</v>
      </c>
      <c r="F2010" t="s">
        <v>37</v>
      </c>
      <c r="G2010">
        <v>100</v>
      </c>
      <c r="H2010" t="s">
        <v>27</v>
      </c>
      <c r="I2010" t="s">
        <v>38</v>
      </c>
      <c r="J2010" t="s">
        <v>39</v>
      </c>
      <c r="K2010" t="s">
        <v>30</v>
      </c>
      <c r="L2010" t="s">
        <v>31</v>
      </c>
      <c r="M2010">
        <v>3</v>
      </c>
      <c r="N2010" t="s">
        <v>40</v>
      </c>
      <c r="O2010" t="s">
        <v>41</v>
      </c>
      <c r="P2010">
        <v>8.3874399999999998</v>
      </c>
      <c r="Q2010">
        <v>345287.11099999998</v>
      </c>
      <c r="R2010">
        <v>3053816.1146</v>
      </c>
      <c r="S2010">
        <v>345281.75290000002</v>
      </c>
      <c r="T2010">
        <v>3053809.6617000001</v>
      </c>
      <c r="U2010">
        <v>8.3870000000000004E-3</v>
      </c>
      <c r="V2010" t="str">
        <f>VLOOKUP(C2010,'Lines LookUp'!$B$1:$C$12,2,0)</f>
        <v>LUB</v>
      </c>
      <c r="W2010" t="str">
        <f>ROUNDUP(Q2010,3)&amp;"-"&amp;ROUNDUP(R2010,3)</f>
        <v>345287.111-3053816.115</v>
      </c>
      <c r="X2010" t="str">
        <f>ROUNDUP(S2010,3)&amp;"-"&amp;ROUNDUP(T2010,3)</f>
        <v>345281.753-3053809.662</v>
      </c>
      <c r="Y2010">
        <f>VLOOKUP(W2010&amp;"-"&amp;V2010,'Buscoords Workout'!$F:$G,2,0)</f>
        <v>9209</v>
      </c>
      <c r="Z2010">
        <f>VLOOKUP(X2010&amp;"-"&amp;V2010,'Buscoords Workout'!$F:$G,2,0)</f>
        <v>9210</v>
      </c>
      <c r="AA2010" t="b">
        <f>OR(ISNA(Y2010),ISNA(Z2010))</f>
        <v>0</v>
      </c>
    </row>
    <row r="2011" spans="1:27" x14ac:dyDescent="0.25">
      <c r="A2011">
        <v>993</v>
      </c>
      <c r="B2011" t="s">
        <v>24</v>
      </c>
      <c r="C2011" t="s">
        <v>47</v>
      </c>
      <c r="D2011" t="s">
        <v>48</v>
      </c>
      <c r="E2011">
        <v>11</v>
      </c>
      <c r="F2011" t="s">
        <v>37</v>
      </c>
      <c r="G2011">
        <v>100</v>
      </c>
      <c r="H2011" t="s">
        <v>27</v>
      </c>
      <c r="I2011" t="s">
        <v>38</v>
      </c>
      <c r="J2011" t="s">
        <v>39</v>
      </c>
      <c r="K2011" t="s">
        <v>30</v>
      </c>
      <c r="L2011" t="s">
        <v>31</v>
      </c>
      <c r="M2011">
        <v>3</v>
      </c>
      <c r="N2011" t="s">
        <v>40</v>
      </c>
      <c r="O2011" t="s">
        <v>41</v>
      </c>
      <c r="P2011">
        <v>25.433399999999999</v>
      </c>
      <c r="Q2011">
        <v>345281.75290000002</v>
      </c>
      <c r="R2011">
        <v>3053809.6617000001</v>
      </c>
      <c r="S2011">
        <v>345280.08720000001</v>
      </c>
      <c r="T2011">
        <v>3053784.2829</v>
      </c>
      <c r="U2011">
        <v>2.5433000000000001E-2</v>
      </c>
      <c r="V2011" t="str">
        <f>VLOOKUP(C2011,'Lines LookUp'!$B$1:$C$12,2,0)</f>
        <v>LUB</v>
      </c>
      <c r="W2011" t="str">
        <f>ROUNDUP(Q2011,3)&amp;"-"&amp;ROUNDUP(R2011,3)</f>
        <v>345281.753-3053809.662</v>
      </c>
      <c r="X2011" t="str">
        <f>ROUNDUP(S2011,3)&amp;"-"&amp;ROUNDUP(T2011,3)</f>
        <v>345280.088-3053784.283</v>
      </c>
      <c r="Y2011">
        <f>VLOOKUP(W2011&amp;"-"&amp;V2011,'Buscoords Workout'!$F:$G,2,0)</f>
        <v>9210</v>
      </c>
      <c r="Z2011">
        <f>VLOOKUP(X2011&amp;"-"&amp;V2011,'Buscoords Workout'!$F:$G,2,0)</f>
        <v>9211</v>
      </c>
      <c r="AA2011" t="b">
        <f>OR(ISNA(Y2011),ISNA(Z2011))</f>
        <v>0</v>
      </c>
    </row>
    <row r="2012" spans="1:27" x14ac:dyDescent="0.25">
      <c r="A2012">
        <v>994</v>
      </c>
      <c r="B2012" t="s">
        <v>24</v>
      </c>
      <c r="C2012" t="s">
        <v>47</v>
      </c>
      <c r="D2012" t="s">
        <v>48</v>
      </c>
      <c r="E2012">
        <v>11</v>
      </c>
      <c r="F2012" t="s">
        <v>37</v>
      </c>
      <c r="G2012">
        <v>100</v>
      </c>
      <c r="H2012" t="s">
        <v>27</v>
      </c>
      <c r="I2012" t="s">
        <v>38</v>
      </c>
      <c r="J2012" t="s">
        <v>39</v>
      </c>
      <c r="K2012" t="s">
        <v>30</v>
      </c>
      <c r="L2012" t="s">
        <v>31</v>
      </c>
      <c r="M2012">
        <v>3</v>
      </c>
      <c r="N2012" t="s">
        <v>40</v>
      </c>
      <c r="O2012" t="s">
        <v>41</v>
      </c>
      <c r="P2012">
        <v>11.127800000000001</v>
      </c>
      <c r="Q2012">
        <v>345280.08720000001</v>
      </c>
      <c r="R2012">
        <v>3053784.2829</v>
      </c>
      <c r="S2012">
        <v>345279.35840000003</v>
      </c>
      <c r="T2012">
        <v>3053773.179</v>
      </c>
      <c r="U2012">
        <v>1.1128000000000001E-2</v>
      </c>
      <c r="V2012" t="str">
        <f>VLOOKUP(C2012,'Lines LookUp'!$B$1:$C$12,2,0)</f>
        <v>LUB</v>
      </c>
      <c r="W2012" t="str">
        <f>ROUNDUP(Q2012,3)&amp;"-"&amp;ROUNDUP(R2012,3)</f>
        <v>345280.088-3053784.283</v>
      </c>
      <c r="X2012" t="str">
        <f>ROUNDUP(S2012,3)&amp;"-"&amp;ROUNDUP(T2012,3)</f>
        <v>345279.359-3053773.179</v>
      </c>
      <c r="Y2012">
        <f>VLOOKUP(W2012&amp;"-"&amp;V2012,'Buscoords Workout'!$F:$G,2,0)</f>
        <v>9211</v>
      </c>
      <c r="Z2012">
        <f>VLOOKUP(X2012&amp;"-"&amp;V2012,'Buscoords Workout'!$F:$G,2,0)</f>
        <v>9212</v>
      </c>
      <c r="AA2012" t="b">
        <f>OR(ISNA(Y2012),ISNA(Z2012))</f>
        <v>0</v>
      </c>
    </row>
    <row r="2013" spans="1:27" x14ac:dyDescent="0.25">
      <c r="A2013">
        <v>995</v>
      </c>
      <c r="B2013" t="s">
        <v>24</v>
      </c>
      <c r="C2013" t="s">
        <v>47</v>
      </c>
      <c r="D2013" t="s">
        <v>48</v>
      </c>
      <c r="E2013">
        <v>11</v>
      </c>
      <c r="F2013" t="s">
        <v>37</v>
      </c>
      <c r="G2013">
        <v>100</v>
      </c>
      <c r="H2013" t="s">
        <v>27</v>
      </c>
      <c r="I2013" t="s">
        <v>38</v>
      </c>
      <c r="J2013" t="s">
        <v>39</v>
      </c>
      <c r="K2013" t="s">
        <v>30</v>
      </c>
      <c r="L2013" t="s">
        <v>31</v>
      </c>
      <c r="M2013">
        <v>3</v>
      </c>
      <c r="N2013" t="s">
        <v>40</v>
      </c>
      <c r="O2013" t="s">
        <v>41</v>
      </c>
      <c r="P2013">
        <v>32.8018</v>
      </c>
      <c r="Q2013">
        <v>345279.35840000003</v>
      </c>
      <c r="R2013">
        <v>3053773.179</v>
      </c>
      <c r="S2013">
        <v>345308.13760000002</v>
      </c>
      <c r="T2013">
        <v>3053757.4400999998</v>
      </c>
      <c r="U2013">
        <v>3.2801999999999998E-2</v>
      </c>
      <c r="V2013" t="str">
        <f>VLOOKUP(C2013,'Lines LookUp'!$B$1:$C$12,2,0)</f>
        <v>LUB</v>
      </c>
      <c r="W2013" t="str">
        <f>ROUNDUP(Q2013,3)&amp;"-"&amp;ROUNDUP(R2013,3)</f>
        <v>345279.359-3053773.179</v>
      </c>
      <c r="X2013" t="str">
        <f>ROUNDUP(S2013,3)&amp;"-"&amp;ROUNDUP(T2013,3)</f>
        <v>345308.138-3053757.441</v>
      </c>
      <c r="Y2013">
        <f>VLOOKUP(W2013&amp;"-"&amp;V2013,'Buscoords Workout'!$F:$G,2,0)</f>
        <v>9212</v>
      </c>
      <c r="Z2013">
        <f>VLOOKUP(X2013&amp;"-"&amp;V2013,'Buscoords Workout'!$F:$G,2,0)</f>
        <v>9213</v>
      </c>
      <c r="AA2013" t="b">
        <f>OR(ISNA(Y2013),ISNA(Z2013))</f>
        <v>0</v>
      </c>
    </row>
    <row r="2014" spans="1:27" x14ac:dyDescent="0.25">
      <c r="A2014">
        <v>996</v>
      </c>
      <c r="B2014" t="s">
        <v>24</v>
      </c>
      <c r="C2014" t="s">
        <v>47</v>
      </c>
      <c r="D2014" t="s">
        <v>48</v>
      </c>
      <c r="E2014">
        <v>11</v>
      </c>
      <c r="F2014" t="s">
        <v>37</v>
      </c>
      <c r="G2014">
        <v>100</v>
      </c>
      <c r="H2014" t="s">
        <v>27</v>
      </c>
      <c r="I2014" t="s">
        <v>38</v>
      </c>
      <c r="J2014" t="s">
        <v>39</v>
      </c>
      <c r="K2014" t="s">
        <v>30</v>
      </c>
      <c r="L2014" t="s">
        <v>31</v>
      </c>
      <c r="M2014">
        <v>3</v>
      </c>
      <c r="N2014" t="s">
        <v>40</v>
      </c>
      <c r="O2014" t="s">
        <v>41</v>
      </c>
      <c r="P2014">
        <v>26.724</v>
      </c>
      <c r="Q2014">
        <v>345308.13760000002</v>
      </c>
      <c r="R2014">
        <v>3053757.4400999998</v>
      </c>
      <c r="S2014">
        <v>345320.6323</v>
      </c>
      <c r="T2014">
        <v>3053781.0633</v>
      </c>
      <c r="U2014">
        <v>2.6724000000000001E-2</v>
      </c>
      <c r="V2014" t="str">
        <f>VLOOKUP(C2014,'Lines LookUp'!$B$1:$C$12,2,0)</f>
        <v>LUB</v>
      </c>
      <c r="W2014" t="str">
        <f>ROUNDUP(Q2014,3)&amp;"-"&amp;ROUNDUP(R2014,3)</f>
        <v>345308.138-3053757.441</v>
      </c>
      <c r="X2014" t="str">
        <f>ROUNDUP(S2014,3)&amp;"-"&amp;ROUNDUP(T2014,3)</f>
        <v>345320.633-3053781.064</v>
      </c>
      <c r="Y2014">
        <f>VLOOKUP(W2014&amp;"-"&amp;V2014,'Buscoords Workout'!$F:$G,2,0)</f>
        <v>9213</v>
      </c>
      <c r="Z2014">
        <f>VLOOKUP(X2014&amp;"-"&amp;V2014,'Buscoords Workout'!$F:$G,2,0)</f>
        <v>9214</v>
      </c>
      <c r="AA2014" t="b">
        <f>OR(ISNA(Y2014),ISNA(Z2014))</f>
        <v>0</v>
      </c>
    </row>
    <row r="2015" spans="1:27" x14ac:dyDescent="0.25">
      <c r="A2015">
        <v>997</v>
      </c>
      <c r="B2015" t="s">
        <v>24</v>
      </c>
      <c r="C2015" t="s">
        <v>47</v>
      </c>
      <c r="D2015" t="s">
        <v>48</v>
      </c>
      <c r="E2015">
        <v>11</v>
      </c>
      <c r="F2015" t="s">
        <v>37</v>
      </c>
      <c r="G2015">
        <v>100</v>
      </c>
      <c r="H2015" t="s">
        <v>27</v>
      </c>
      <c r="I2015" t="s">
        <v>38</v>
      </c>
      <c r="J2015" t="s">
        <v>39</v>
      </c>
      <c r="K2015" t="s">
        <v>30</v>
      </c>
      <c r="L2015" t="s">
        <v>31</v>
      </c>
      <c r="M2015">
        <v>3</v>
      </c>
      <c r="N2015" t="s">
        <v>40</v>
      </c>
      <c r="O2015" t="s">
        <v>41</v>
      </c>
      <c r="P2015">
        <v>69.084299999999999</v>
      </c>
      <c r="Q2015">
        <v>343601.11820000003</v>
      </c>
      <c r="R2015">
        <v>3055490.5578000001</v>
      </c>
      <c r="S2015">
        <v>343562.15879999998</v>
      </c>
      <c r="T2015">
        <v>3055433.5068999999</v>
      </c>
      <c r="U2015">
        <v>6.9084000000000007E-2</v>
      </c>
      <c r="V2015" t="str">
        <f>VLOOKUP(C2015,'Lines LookUp'!$B$1:$C$12,2,0)</f>
        <v>LUB</v>
      </c>
      <c r="W2015" t="str">
        <f>ROUNDUP(Q2015,3)&amp;"-"&amp;ROUNDUP(R2015,3)</f>
        <v>343601.119-3055490.558</v>
      </c>
      <c r="X2015" t="str">
        <f>ROUNDUP(S2015,3)&amp;"-"&amp;ROUNDUP(T2015,3)</f>
        <v>343562.159-3055433.507</v>
      </c>
      <c r="Y2015">
        <f>VLOOKUP(W2015&amp;"-"&amp;V2015,'Buscoords Workout'!$F:$G,2,0)</f>
        <v>9215</v>
      </c>
      <c r="Z2015">
        <f>VLOOKUP(X2015&amp;"-"&amp;V2015,'Buscoords Workout'!$F:$G,2,0)</f>
        <v>9216</v>
      </c>
      <c r="AA2015" t="b">
        <f>OR(ISNA(Y2015),ISNA(Z2015))</f>
        <v>0</v>
      </c>
    </row>
    <row r="2016" spans="1:27" x14ac:dyDescent="0.25">
      <c r="A2016">
        <v>998</v>
      </c>
      <c r="B2016" t="s">
        <v>24</v>
      </c>
      <c r="C2016" t="s">
        <v>47</v>
      </c>
      <c r="D2016" t="s">
        <v>48</v>
      </c>
      <c r="E2016">
        <v>11</v>
      </c>
      <c r="F2016" t="s">
        <v>37</v>
      </c>
      <c r="G2016">
        <v>100</v>
      </c>
      <c r="H2016" t="s">
        <v>27</v>
      </c>
      <c r="I2016" t="s">
        <v>38</v>
      </c>
      <c r="J2016" t="s">
        <v>39</v>
      </c>
      <c r="K2016" t="s">
        <v>30</v>
      </c>
      <c r="L2016" t="s">
        <v>31</v>
      </c>
      <c r="M2016">
        <v>3</v>
      </c>
      <c r="N2016" t="s">
        <v>40</v>
      </c>
      <c r="O2016" t="s">
        <v>41</v>
      </c>
      <c r="P2016">
        <v>56.903700000000001</v>
      </c>
      <c r="Q2016">
        <v>343562.15879999998</v>
      </c>
      <c r="R2016">
        <v>3055433.5068999999</v>
      </c>
      <c r="S2016">
        <v>343530.93040000001</v>
      </c>
      <c r="T2016">
        <v>3055385.9378</v>
      </c>
      <c r="U2016">
        <v>5.6904000000000003E-2</v>
      </c>
      <c r="V2016" t="str">
        <f>VLOOKUP(C2016,'Lines LookUp'!$B$1:$C$12,2,0)</f>
        <v>LUB</v>
      </c>
      <c r="W2016" t="str">
        <f>ROUNDUP(Q2016,3)&amp;"-"&amp;ROUNDUP(R2016,3)</f>
        <v>343562.159-3055433.507</v>
      </c>
      <c r="X2016" t="str">
        <f>ROUNDUP(S2016,3)&amp;"-"&amp;ROUNDUP(T2016,3)</f>
        <v>343530.931-3055385.938</v>
      </c>
      <c r="Y2016">
        <f>VLOOKUP(W2016&amp;"-"&amp;V2016,'Buscoords Workout'!$F:$G,2,0)</f>
        <v>9216</v>
      </c>
      <c r="Z2016">
        <f>VLOOKUP(X2016&amp;"-"&amp;V2016,'Buscoords Workout'!$F:$G,2,0)</f>
        <v>9217</v>
      </c>
      <c r="AA2016" t="b">
        <f>OR(ISNA(Y2016),ISNA(Z2016))</f>
        <v>0</v>
      </c>
    </row>
    <row r="2017" spans="1:27" x14ac:dyDescent="0.25">
      <c r="A2017">
        <v>999</v>
      </c>
      <c r="B2017" t="s">
        <v>24</v>
      </c>
      <c r="C2017" t="s">
        <v>47</v>
      </c>
      <c r="D2017" t="s">
        <v>48</v>
      </c>
      <c r="E2017">
        <v>11</v>
      </c>
      <c r="F2017" t="s">
        <v>37</v>
      </c>
      <c r="G2017">
        <v>100</v>
      </c>
      <c r="H2017" t="s">
        <v>27</v>
      </c>
      <c r="I2017" t="s">
        <v>38</v>
      </c>
      <c r="J2017" t="s">
        <v>39</v>
      </c>
      <c r="K2017" t="s">
        <v>30</v>
      </c>
      <c r="L2017" t="s">
        <v>31</v>
      </c>
      <c r="M2017">
        <v>3</v>
      </c>
      <c r="N2017" t="s">
        <v>40</v>
      </c>
      <c r="O2017" t="s">
        <v>41</v>
      </c>
      <c r="P2017">
        <v>14.896699999999999</v>
      </c>
      <c r="Q2017">
        <v>343530.93040000001</v>
      </c>
      <c r="R2017">
        <v>3055385.9378</v>
      </c>
      <c r="S2017">
        <v>343522.75510000001</v>
      </c>
      <c r="T2017">
        <v>3055373.4848000002</v>
      </c>
      <c r="U2017">
        <v>1.4897000000000001E-2</v>
      </c>
      <c r="V2017" t="str">
        <f>VLOOKUP(C2017,'Lines LookUp'!$B$1:$C$12,2,0)</f>
        <v>LUB</v>
      </c>
      <c r="W2017" t="str">
        <f>ROUNDUP(Q2017,3)&amp;"-"&amp;ROUNDUP(R2017,3)</f>
        <v>343530.931-3055385.938</v>
      </c>
      <c r="X2017" t="str">
        <f>ROUNDUP(S2017,3)&amp;"-"&amp;ROUNDUP(T2017,3)</f>
        <v>343522.756-3055373.485</v>
      </c>
      <c r="Y2017">
        <f>VLOOKUP(W2017&amp;"-"&amp;V2017,'Buscoords Workout'!$F:$G,2,0)</f>
        <v>9217</v>
      </c>
      <c r="Z2017">
        <f>VLOOKUP(X2017&amp;"-"&amp;V2017,'Buscoords Workout'!$F:$G,2,0)</f>
        <v>9218</v>
      </c>
      <c r="AA2017" t="b">
        <f>OR(ISNA(Y2017),ISNA(Z2017))</f>
        <v>0</v>
      </c>
    </row>
    <row r="2018" spans="1:27" x14ac:dyDescent="0.25">
      <c r="A2018">
        <v>1000</v>
      </c>
      <c r="B2018" t="s">
        <v>24</v>
      </c>
      <c r="C2018" t="s">
        <v>47</v>
      </c>
      <c r="D2018" t="s">
        <v>48</v>
      </c>
      <c r="E2018">
        <v>11</v>
      </c>
      <c r="F2018" t="s">
        <v>37</v>
      </c>
      <c r="G2018">
        <v>100</v>
      </c>
      <c r="H2018" t="s">
        <v>27</v>
      </c>
      <c r="I2018" t="s">
        <v>38</v>
      </c>
      <c r="J2018" t="s">
        <v>39</v>
      </c>
      <c r="K2018" t="s">
        <v>30</v>
      </c>
      <c r="L2018" t="s">
        <v>31</v>
      </c>
      <c r="M2018">
        <v>3</v>
      </c>
      <c r="N2018" t="s">
        <v>40</v>
      </c>
      <c r="O2018" t="s">
        <v>41</v>
      </c>
      <c r="P2018">
        <v>51.329799999999999</v>
      </c>
      <c r="Q2018">
        <v>343522.75510000001</v>
      </c>
      <c r="R2018">
        <v>3055373.4848000002</v>
      </c>
      <c r="S2018">
        <v>343482.74290000001</v>
      </c>
      <c r="T2018">
        <v>3055341.3324000002</v>
      </c>
      <c r="U2018">
        <v>5.1330000000000001E-2</v>
      </c>
      <c r="V2018" t="str">
        <f>VLOOKUP(C2018,'Lines LookUp'!$B$1:$C$12,2,0)</f>
        <v>LUB</v>
      </c>
      <c r="W2018" t="str">
        <f>ROUNDUP(Q2018,3)&amp;"-"&amp;ROUNDUP(R2018,3)</f>
        <v>343522.756-3055373.485</v>
      </c>
      <c r="X2018" t="str">
        <f>ROUNDUP(S2018,3)&amp;"-"&amp;ROUNDUP(T2018,3)</f>
        <v>343482.743-3055341.333</v>
      </c>
      <c r="Y2018">
        <f>VLOOKUP(W2018&amp;"-"&amp;V2018,'Buscoords Workout'!$F:$G,2,0)</f>
        <v>9218</v>
      </c>
      <c r="Z2018">
        <f>VLOOKUP(X2018&amp;"-"&amp;V2018,'Buscoords Workout'!$F:$G,2,0)</f>
        <v>9219</v>
      </c>
      <c r="AA2018" t="b">
        <f>OR(ISNA(Y2018),ISNA(Z2018))</f>
        <v>0</v>
      </c>
    </row>
    <row r="2019" spans="1:27" x14ac:dyDescent="0.25">
      <c r="A2019">
        <v>1001</v>
      </c>
      <c r="B2019" t="s">
        <v>24</v>
      </c>
      <c r="C2019" t="s">
        <v>47</v>
      </c>
      <c r="D2019" t="s">
        <v>48</v>
      </c>
      <c r="E2019">
        <v>11</v>
      </c>
      <c r="F2019" t="s">
        <v>37</v>
      </c>
      <c r="G2019">
        <v>100</v>
      </c>
      <c r="H2019" t="s">
        <v>27</v>
      </c>
      <c r="I2019" t="s">
        <v>38</v>
      </c>
      <c r="J2019" t="s">
        <v>39</v>
      </c>
      <c r="K2019" t="s">
        <v>30</v>
      </c>
      <c r="L2019" t="s">
        <v>31</v>
      </c>
      <c r="M2019">
        <v>3</v>
      </c>
      <c r="N2019" t="s">
        <v>40</v>
      </c>
      <c r="O2019" t="s">
        <v>41</v>
      </c>
      <c r="P2019">
        <v>123.133</v>
      </c>
      <c r="Q2019">
        <v>343482.74290000001</v>
      </c>
      <c r="R2019">
        <v>3055341.3324000002</v>
      </c>
      <c r="S2019">
        <v>343367.85729999997</v>
      </c>
      <c r="T2019">
        <v>3055297.0260999999</v>
      </c>
      <c r="U2019">
        <v>0.12313300000000001</v>
      </c>
      <c r="V2019" t="str">
        <f>VLOOKUP(C2019,'Lines LookUp'!$B$1:$C$12,2,0)</f>
        <v>LUB</v>
      </c>
      <c r="W2019" t="str">
        <f>ROUNDUP(Q2019,3)&amp;"-"&amp;ROUNDUP(R2019,3)</f>
        <v>343482.743-3055341.333</v>
      </c>
      <c r="X2019" t="str">
        <f>ROUNDUP(S2019,3)&amp;"-"&amp;ROUNDUP(T2019,3)</f>
        <v>343367.858-3055297.027</v>
      </c>
      <c r="Y2019">
        <f>VLOOKUP(W2019&amp;"-"&amp;V2019,'Buscoords Workout'!$F:$G,2,0)</f>
        <v>9219</v>
      </c>
      <c r="Z2019">
        <f>VLOOKUP(X2019&amp;"-"&amp;V2019,'Buscoords Workout'!$F:$G,2,0)</f>
        <v>9220</v>
      </c>
      <c r="AA2019" t="b">
        <f>OR(ISNA(Y2019),ISNA(Z2019))</f>
        <v>0</v>
      </c>
    </row>
    <row r="2020" spans="1:27" x14ac:dyDescent="0.25">
      <c r="A2020">
        <v>1002</v>
      </c>
      <c r="B2020" t="s">
        <v>24</v>
      </c>
      <c r="C2020" t="s">
        <v>47</v>
      </c>
      <c r="D2020" t="s">
        <v>48</v>
      </c>
      <c r="E2020">
        <v>11</v>
      </c>
      <c r="F2020" t="s">
        <v>37</v>
      </c>
      <c r="G2020">
        <v>100</v>
      </c>
      <c r="H2020" t="s">
        <v>27</v>
      </c>
      <c r="I2020" t="s">
        <v>38</v>
      </c>
      <c r="J2020" t="s">
        <v>39</v>
      </c>
      <c r="K2020" t="s">
        <v>30</v>
      </c>
      <c r="L2020" t="s">
        <v>31</v>
      </c>
      <c r="M2020">
        <v>3</v>
      </c>
      <c r="N2020" t="s">
        <v>40</v>
      </c>
      <c r="O2020" t="s">
        <v>41</v>
      </c>
      <c r="P2020">
        <v>37.078600000000002</v>
      </c>
      <c r="Q2020">
        <v>343367.85729999997</v>
      </c>
      <c r="R2020">
        <v>3055297.0260999999</v>
      </c>
      <c r="S2020">
        <v>343333.26209999999</v>
      </c>
      <c r="T2020">
        <v>3055283.6845</v>
      </c>
      <c r="U2020">
        <v>3.7079000000000001E-2</v>
      </c>
      <c r="V2020" t="str">
        <f>VLOOKUP(C2020,'Lines LookUp'!$B$1:$C$12,2,0)</f>
        <v>LUB</v>
      </c>
      <c r="W2020" t="str">
        <f>ROUNDUP(Q2020,3)&amp;"-"&amp;ROUNDUP(R2020,3)</f>
        <v>343367.858-3055297.027</v>
      </c>
      <c r="X2020" t="str">
        <f>ROUNDUP(S2020,3)&amp;"-"&amp;ROUNDUP(T2020,3)</f>
        <v>343333.263-3055283.685</v>
      </c>
      <c r="Y2020">
        <f>VLOOKUP(W2020&amp;"-"&amp;V2020,'Buscoords Workout'!$F:$G,2,0)</f>
        <v>9220</v>
      </c>
      <c r="Z2020">
        <f>VLOOKUP(X2020&amp;"-"&amp;V2020,'Buscoords Workout'!$F:$G,2,0)</f>
        <v>9221</v>
      </c>
      <c r="AA2020" t="b">
        <f>OR(ISNA(Y2020),ISNA(Z2020))</f>
        <v>0</v>
      </c>
    </row>
    <row r="2021" spans="1:27" x14ac:dyDescent="0.25">
      <c r="A2021">
        <v>1003</v>
      </c>
      <c r="B2021" t="s">
        <v>24</v>
      </c>
      <c r="C2021" t="s">
        <v>47</v>
      </c>
      <c r="D2021" t="s">
        <v>48</v>
      </c>
      <c r="E2021">
        <v>11</v>
      </c>
      <c r="F2021" t="s">
        <v>37</v>
      </c>
      <c r="G2021">
        <v>100</v>
      </c>
      <c r="H2021" t="s">
        <v>27</v>
      </c>
      <c r="I2021" t="s">
        <v>38</v>
      </c>
      <c r="J2021" t="s">
        <v>39</v>
      </c>
      <c r="K2021" t="s">
        <v>30</v>
      </c>
      <c r="L2021" t="s">
        <v>31</v>
      </c>
      <c r="M2021">
        <v>3</v>
      </c>
      <c r="N2021" t="s">
        <v>40</v>
      </c>
      <c r="O2021" t="s">
        <v>41</v>
      </c>
      <c r="P2021">
        <v>46.596600000000002</v>
      </c>
      <c r="Q2021">
        <v>343333.26209999999</v>
      </c>
      <c r="R2021">
        <v>3055283.6845</v>
      </c>
      <c r="S2021">
        <v>343305.7352</v>
      </c>
      <c r="T2021">
        <v>3055246.0877999999</v>
      </c>
      <c r="U2021">
        <v>4.6597E-2</v>
      </c>
      <c r="V2021" t="str">
        <f>VLOOKUP(C2021,'Lines LookUp'!$B$1:$C$12,2,0)</f>
        <v>LUB</v>
      </c>
      <c r="W2021" t="str">
        <f>ROUNDUP(Q2021,3)&amp;"-"&amp;ROUNDUP(R2021,3)</f>
        <v>343333.263-3055283.685</v>
      </c>
      <c r="X2021" t="str">
        <f>ROUNDUP(S2021,3)&amp;"-"&amp;ROUNDUP(T2021,3)</f>
        <v>343305.736-3055246.088</v>
      </c>
      <c r="Y2021">
        <f>VLOOKUP(W2021&amp;"-"&amp;V2021,'Buscoords Workout'!$F:$G,2,0)</f>
        <v>9221</v>
      </c>
      <c r="Z2021">
        <f>VLOOKUP(X2021&amp;"-"&amp;V2021,'Buscoords Workout'!$F:$G,2,0)</f>
        <v>9222</v>
      </c>
      <c r="AA2021" t="b">
        <f>OR(ISNA(Y2021),ISNA(Z2021))</f>
        <v>0</v>
      </c>
    </row>
    <row r="2022" spans="1:27" x14ac:dyDescent="0.25">
      <c r="A2022">
        <v>1004</v>
      </c>
      <c r="B2022" t="s">
        <v>24</v>
      </c>
      <c r="C2022" t="s">
        <v>47</v>
      </c>
      <c r="D2022" t="s">
        <v>48</v>
      </c>
      <c r="E2022">
        <v>11</v>
      </c>
      <c r="F2022" t="s">
        <v>37</v>
      </c>
      <c r="G2022">
        <v>100</v>
      </c>
      <c r="H2022" t="s">
        <v>27</v>
      </c>
      <c r="I2022" t="s">
        <v>38</v>
      </c>
      <c r="J2022" t="s">
        <v>39</v>
      </c>
      <c r="K2022" t="s">
        <v>30</v>
      </c>
      <c r="L2022" t="s">
        <v>31</v>
      </c>
      <c r="M2022">
        <v>3</v>
      </c>
      <c r="N2022" t="s">
        <v>40</v>
      </c>
      <c r="O2022" t="s">
        <v>41</v>
      </c>
      <c r="P2022">
        <v>57.634999999999998</v>
      </c>
      <c r="Q2022">
        <v>343305.7352</v>
      </c>
      <c r="R2022">
        <v>3055246.0877999999</v>
      </c>
      <c r="S2022">
        <v>343279.96049999999</v>
      </c>
      <c r="T2022">
        <v>3055194.5373</v>
      </c>
      <c r="U2022">
        <v>5.7634999999999999E-2</v>
      </c>
      <c r="V2022" t="str">
        <f>VLOOKUP(C2022,'Lines LookUp'!$B$1:$C$12,2,0)</f>
        <v>LUB</v>
      </c>
      <c r="W2022" t="str">
        <f>ROUNDUP(Q2022,3)&amp;"-"&amp;ROUNDUP(R2022,3)</f>
        <v>343305.736-3055246.088</v>
      </c>
      <c r="X2022" t="str">
        <f>ROUNDUP(S2022,3)&amp;"-"&amp;ROUNDUP(T2022,3)</f>
        <v>343279.961-3055194.538</v>
      </c>
      <c r="Y2022">
        <f>VLOOKUP(W2022&amp;"-"&amp;V2022,'Buscoords Workout'!$F:$G,2,0)</f>
        <v>9222</v>
      </c>
      <c r="Z2022">
        <f>VLOOKUP(X2022&amp;"-"&amp;V2022,'Buscoords Workout'!$F:$G,2,0)</f>
        <v>9223</v>
      </c>
      <c r="AA2022" t="b">
        <f>OR(ISNA(Y2022),ISNA(Z2022))</f>
        <v>0</v>
      </c>
    </row>
    <row r="2023" spans="1:27" x14ac:dyDescent="0.25">
      <c r="A2023">
        <v>1005</v>
      </c>
      <c r="B2023" t="s">
        <v>24</v>
      </c>
      <c r="C2023" t="s">
        <v>47</v>
      </c>
      <c r="D2023" t="s">
        <v>48</v>
      </c>
      <c r="E2023">
        <v>11</v>
      </c>
      <c r="F2023" t="s">
        <v>37</v>
      </c>
      <c r="G2023">
        <v>100</v>
      </c>
      <c r="H2023" t="s">
        <v>27</v>
      </c>
      <c r="I2023" t="s">
        <v>38</v>
      </c>
      <c r="J2023" t="s">
        <v>39</v>
      </c>
      <c r="K2023" t="s">
        <v>30</v>
      </c>
      <c r="L2023" t="s">
        <v>31</v>
      </c>
      <c r="M2023">
        <v>3</v>
      </c>
      <c r="N2023" t="s">
        <v>40</v>
      </c>
      <c r="O2023" t="s">
        <v>41</v>
      </c>
      <c r="P2023">
        <v>55.603700000000003</v>
      </c>
      <c r="Q2023">
        <v>343279.96049999999</v>
      </c>
      <c r="R2023">
        <v>3055194.5373</v>
      </c>
      <c r="S2023">
        <v>343251.33799999999</v>
      </c>
      <c r="T2023">
        <v>3055146.8662999999</v>
      </c>
      <c r="U2023">
        <v>5.5604000000000001E-2</v>
      </c>
      <c r="V2023" t="str">
        <f>VLOOKUP(C2023,'Lines LookUp'!$B$1:$C$12,2,0)</f>
        <v>LUB</v>
      </c>
      <c r="W2023" t="str">
        <f>ROUNDUP(Q2023,3)&amp;"-"&amp;ROUNDUP(R2023,3)</f>
        <v>343279.961-3055194.538</v>
      </c>
      <c r="X2023" t="str">
        <f>ROUNDUP(S2023,3)&amp;"-"&amp;ROUNDUP(T2023,3)</f>
        <v>343251.338-3055146.867</v>
      </c>
      <c r="Y2023">
        <f>VLOOKUP(W2023&amp;"-"&amp;V2023,'Buscoords Workout'!$F:$G,2,0)</f>
        <v>9223</v>
      </c>
      <c r="Z2023">
        <f>VLOOKUP(X2023&amp;"-"&amp;V2023,'Buscoords Workout'!$F:$G,2,0)</f>
        <v>9224</v>
      </c>
      <c r="AA2023" t="b">
        <f>OR(ISNA(Y2023),ISNA(Z2023))</f>
        <v>0</v>
      </c>
    </row>
    <row r="2024" spans="1:27" x14ac:dyDescent="0.25">
      <c r="A2024">
        <v>1006</v>
      </c>
      <c r="B2024" t="s">
        <v>24</v>
      </c>
      <c r="C2024" t="s">
        <v>47</v>
      </c>
      <c r="D2024" t="s">
        <v>48</v>
      </c>
      <c r="E2024">
        <v>11</v>
      </c>
      <c r="F2024" t="s">
        <v>37</v>
      </c>
      <c r="G2024">
        <v>100</v>
      </c>
      <c r="H2024" t="s">
        <v>27</v>
      </c>
      <c r="I2024" t="s">
        <v>38</v>
      </c>
      <c r="J2024" t="s">
        <v>39</v>
      </c>
      <c r="K2024" t="s">
        <v>30</v>
      </c>
      <c r="L2024" t="s">
        <v>31</v>
      </c>
      <c r="M2024">
        <v>3</v>
      </c>
      <c r="N2024" t="s">
        <v>40</v>
      </c>
      <c r="O2024" t="s">
        <v>41</v>
      </c>
      <c r="P2024">
        <v>181.10400000000001</v>
      </c>
      <c r="Q2024">
        <v>343251.33799999999</v>
      </c>
      <c r="R2024">
        <v>3055146.8662999999</v>
      </c>
      <c r="S2024">
        <v>343140.11589999998</v>
      </c>
      <c r="T2024">
        <v>3055003.9386</v>
      </c>
      <c r="U2024">
        <v>0.18110399999999999</v>
      </c>
      <c r="V2024" t="str">
        <f>VLOOKUP(C2024,'Lines LookUp'!$B$1:$C$12,2,0)</f>
        <v>LUB</v>
      </c>
      <c r="W2024" t="str">
        <f>ROUNDUP(Q2024,3)&amp;"-"&amp;ROUNDUP(R2024,3)</f>
        <v>343251.338-3055146.867</v>
      </c>
      <c r="X2024" t="str">
        <f>ROUNDUP(S2024,3)&amp;"-"&amp;ROUNDUP(T2024,3)</f>
        <v>343140.116-3055003.939</v>
      </c>
      <c r="Y2024">
        <f>VLOOKUP(W2024&amp;"-"&amp;V2024,'Buscoords Workout'!$F:$G,2,0)</f>
        <v>9224</v>
      </c>
      <c r="Z2024">
        <f>VLOOKUP(X2024&amp;"-"&amp;V2024,'Buscoords Workout'!$F:$G,2,0)</f>
        <v>9225</v>
      </c>
      <c r="AA2024" t="b">
        <f>OR(ISNA(Y2024),ISNA(Z2024))</f>
        <v>0</v>
      </c>
    </row>
    <row r="2025" spans="1:27" x14ac:dyDescent="0.25">
      <c r="A2025">
        <v>1007</v>
      </c>
      <c r="B2025" t="s">
        <v>24</v>
      </c>
      <c r="C2025" t="s">
        <v>47</v>
      </c>
      <c r="D2025" t="s">
        <v>48</v>
      </c>
      <c r="E2025">
        <v>11</v>
      </c>
      <c r="F2025" t="s">
        <v>37</v>
      </c>
      <c r="G2025">
        <v>100</v>
      </c>
      <c r="H2025" t="s">
        <v>27</v>
      </c>
      <c r="I2025" t="s">
        <v>38</v>
      </c>
      <c r="J2025" t="s">
        <v>39</v>
      </c>
      <c r="K2025" t="s">
        <v>30</v>
      </c>
      <c r="L2025" t="s">
        <v>31</v>
      </c>
      <c r="M2025">
        <v>3</v>
      </c>
      <c r="N2025" t="s">
        <v>40</v>
      </c>
      <c r="O2025" t="s">
        <v>41</v>
      </c>
      <c r="P2025">
        <v>45.414900000000003</v>
      </c>
      <c r="Q2025">
        <v>343140.11589999998</v>
      </c>
      <c r="R2025">
        <v>3055003.9386</v>
      </c>
      <c r="S2025">
        <v>343112.7316</v>
      </c>
      <c r="T2025">
        <v>3054967.7086</v>
      </c>
      <c r="U2025">
        <v>4.5414999999999997E-2</v>
      </c>
      <c r="V2025" t="str">
        <f>VLOOKUP(C2025,'Lines LookUp'!$B$1:$C$12,2,0)</f>
        <v>LUB</v>
      </c>
      <c r="W2025" t="str">
        <f>ROUNDUP(Q2025,3)&amp;"-"&amp;ROUNDUP(R2025,3)</f>
        <v>343140.116-3055003.939</v>
      </c>
      <c r="X2025" t="str">
        <f>ROUNDUP(S2025,3)&amp;"-"&amp;ROUNDUP(T2025,3)</f>
        <v>343112.732-3054967.709</v>
      </c>
      <c r="Y2025">
        <f>VLOOKUP(W2025&amp;"-"&amp;V2025,'Buscoords Workout'!$F:$G,2,0)</f>
        <v>9225</v>
      </c>
      <c r="Z2025">
        <f>VLOOKUP(X2025&amp;"-"&amp;V2025,'Buscoords Workout'!$F:$G,2,0)</f>
        <v>9226</v>
      </c>
      <c r="AA2025" t="b">
        <f>OR(ISNA(Y2025),ISNA(Z2025))</f>
        <v>0</v>
      </c>
    </row>
    <row r="2026" spans="1:27" x14ac:dyDescent="0.25">
      <c r="A2026">
        <v>1008</v>
      </c>
      <c r="B2026" t="s">
        <v>24</v>
      </c>
      <c r="C2026" t="s">
        <v>47</v>
      </c>
      <c r="D2026" t="s">
        <v>48</v>
      </c>
      <c r="E2026">
        <v>11</v>
      </c>
      <c r="F2026" t="s">
        <v>37</v>
      </c>
      <c r="G2026">
        <v>100</v>
      </c>
      <c r="H2026" t="s">
        <v>27</v>
      </c>
      <c r="I2026" t="s">
        <v>38</v>
      </c>
      <c r="J2026" t="s">
        <v>39</v>
      </c>
      <c r="K2026" t="s">
        <v>30</v>
      </c>
      <c r="L2026" t="s">
        <v>31</v>
      </c>
      <c r="M2026">
        <v>3</v>
      </c>
      <c r="N2026" t="s">
        <v>40</v>
      </c>
      <c r="O2026" t="s">
        <v>41</v>
      </c>
      <c r="P2026">
        <v>70.284400000000005</v>
      </c>
      <c r="Q2026">
        <v>343112.7316</v>
      </c>
      <c r="R2026">
        <v>3054967.7086</v>
      </c>
      <c r="S2026">
        <v>343070.35119999998</v>
      </c>
      <c r="T2026">
        <v>3054911.639</v>
      </c>
      <c r="U2026">
        <v>7.0283999999999999E-2</v>
      </c>
      <c r="V2026" t="str">
        <f>VLOOKUP(C2026,'Lines LookUp'!$B$1:$C$12,2,0)</f>
        <v>LUB</v>
      </c>
      <c r="W2026" t="str">
        <f>ROUNDUP(Q2026,3)&amp;"-"&amp;ROUNDUP(R2026,3)</f>
        <v>343112.732-3054967.709</v>
      </c>
      <c r="X2026" t="str">
        <f>ROUNDUP(S2026,3)&amp;"-"&amp;ROUNDUP(T2026,3)</f>
        <v>343070.352-3054911.639</v>
      </c>
      <c r="Y2026">
        <f>VLOOKUP(W2026&amp;"-"&amp;V2026,'Buscoords Workout'!$F:$G,2,0)</f>
        <v>9226</v>
      </c>
      <c r="Z2026">
        <f>VLOOKUP(X2026&amp;"-"&amp;V2026,'Buscoords Workout'!$F:$G,2,0)</f>
        <v>9227</v>
      </c>
      <c r="AA2026" t="b">
        <f>OR(ISNA(Y2026),ISNA(Z2026))</f>
        <v>0</v>
      </c>
    </row>
    <row r="2027" spans="1:27" x14ac:dyDescent="0.25">
      <c r="A2027">
        <v>1009</v>
      </c>
      <c r="B2027" t="s">
        <v>24</v>
      </c>
      <c r="C2027" t="s">
        <v>47</v>
      </c>
      <c r="D2027" t="s">
        <v>48</v>
      </c>
      <c r="E2027">
        <v>11</v>
      </c>
      <c r="F2027" t="s">
        <v>37</v>
      </c>
      <c r="G2027">
        <v>100</v>
      </c>
      <c r="H2027" t="s">
        <v>27</v>
      </c>
      <c r="I2027" t="s">
        <v>38</v>
      </c>
      <c r="J2027" t="s">
        <v>39</v>
      </c>
      <c r="K2027" t="s">
        <v>30</v>
      </c>
      <c r="L2027" t="s">
        <v>31</v>
      </c>
      <c r="M2027">
        <v>3</v>
      </c>
      <c r="N2027" t="s">
        <v>40</v>
      </c>
      <c r="O2027" t="s">
        <v>41</v>
      </c>
      <c r="P2027">
        <v>111.759</v>
      </c>
      <c r="Q2027">
        <v>343070.35119999998</v>
      </c>
      <c r="R2027">
        <v>3054911.639</v>
      </c>
      <c r="S2027">
        <v>342993.00809999998</v>
      </c>
      <c r="T2027">
        <v>3054830.9663</v>
      </c>
      <c r="U2027">
        <v>0.111759</v>
      </c>
      <c r="V2027" t="str">
        <f>VLOOKUP(C2027,'Lines LookUp'!$B$1:$C$12,2,0)</f>
        <v>LUB</v>
      </c>
      <c r="W2027" t="str">
        <f>ROUNDUP(Q2027,3)&amp;"-"&amp;ROUNDUP(R2027,3)</f>
        <v>343070.352-3054911.639</v>
      </c>
      <c r="X2027" t="str">
        <f>ROUNDUP(S2027,3)&amp;"-"&amp;ROUNDUP(T2027,3)</f>
        <v>342993.009-3054830.967</v>
      </c>
      <c r="Y2027">
        <f>VLOOKUP(W2027&amp;"-"&amp;V2027,'Buscoords Workout'!$F:$G,2,0)</f>
        <v>9227</v>
      </c>
      <c r="Z2027">
        <f>VLOOKUP(X2027&amp;"-"&amp;V2027,'Buscoords Workout'!$F:$G,2,0)</f>
        <v>9228</v>
      </c>
      <c r="AA2027" t="b">
        <f>OR(ISNA(Y2027),ISNA(Z2027))</f>
        <v>0</v>
      </c>
    </row>
    <row r="2028" spans="1:27" x14ac:dyDescent="0.25">
      <c r="A2028">
        <v>1010</v>
      </c>
      <c r="B2028" t="s">
        <v>24</v>
      </c>
      <c r="C2028" t="s">
        <v>47</v>
      </c>
      <c r="D2028" t="s">
        <v>48</v>
      </c>
      <c r="E2028">
        <v>11</v>
      </c>
      <c r="F2028" t="s">
        <v>37</v>
      </c>
      <c r="G2028">
        <v>100</v>
      </c>
      <c r="H2028" t="s">
        <v>27</v>
      </c>
      <c r="I2028" t="s">
        <v>38</v>
      </c>
      <c r="J2028" t="s">
        <v>39</v>
      </c>
      <c r="K2028" t="s">
        <v>30</v>
      </c>
      <c r="L2028" t="s">
        <v>31</v>
      </c>
      <c r="M2028">
        <v>3</v>
      </c>
      <c r="N2028" t="s">
        <v>40</v>
      </c>
      <c r="O2028" t="s">
        <v>41</v>
      </c>
      <c r="P2028">
        <v>190.59</v>
      </c>
      <c r="Q2028">
        <v>342993.00809999998</v>
      </c>
      <c r="R2028">
        <v>3054830.9663</v>
      </c>
      <c r="S2028">
        <v>342931.28409999999</v>
      </c>
      <c r="T2028">
        <v>3054650.6480999999</v>
      </c>
      <c r="U2028">
        <v>0.19059000000000001</v>
      </c>
      <c r="V2028" t="str">
        <f>VLOOKUP(C2028,'Lines LookUp'!$B$1:$C$12,2,0)</f>
        <v>LUB</v>
      </c>
      <c r="W2028" t="str">
        <f>ROUNDUP(Q2028,3)&amp;"-"&amp;ROUNDUP(R2028,3)</f>
        <v>342993.009-3054830.967</v>
      </c>
      <c r="X2028" t="str">
        <f>ROUNDUP(S2028,3)&amp;"-"&amp;ROUNDUP(T2028,3)</f>
        <v>342931.285-3054650.649</v>
      </c>
      <c r="Y2028">
        <f>VLOOKUP(W2028&amp;"-"&amp;V2028,'Buscoords Workout'!$F:$G,2,0)</f>
        <v>9228</v>
      </c>
      <c r="Z2028">
        <f>VLOOKUP(X2028&amp;"-"&amp;V2028,'Buscoords Workout'!$F:$G,2,0)</f>
        <v>9229</v>
      </c>
      <c r="AA2028" t="b">
        <f>OR(ISNA(Y2028),ISNA(Z2028))</f>
        <v>0</v>
      </c>
    </row>
    <row r="2029" spans="1:27" x14ac:dyDescent="0.25">
      <c r="A2029">
        <v>1011</v>
      </c>
      <c r="B2029" t="s">
        <v>24</v>
      </c>
      <c r="C2029" t="s">
        <v>47</v>
      </c>
      <c r="D2029" t="s">
        <v>48</v>
      </c>
      <c r="E2029">
        <v>11</v>
      </c>
      <c r="F2029" t="s">
        <v>37</v>
      </c>
      <c r="G2029">
        <v>100</v>
      </c>
      <c r="H2029" t="s">
        <v>27</v>
      </c>
      <c r="I2029" t="s">
        <v>38</v>
      </c>
      <c r="J2029" t="s">
        <v>39</v>
      </c>
      <c r="K2029" t="s">
        <v>30</v>
      </c>
      <c r="L2029" t="s">
        <v>31</v>
      </c>
      <c r="M2029">
        <v>3</v>
      </c>
      <c r="N2029" t="s">
        <v>40</v>
      </c>
      <c r="O2029" t="s">
        <v>41</v>
      </c>
      <c r="P2029">
        <v>119.221</v>
      </c>
      <c r="Q2029">
        <v>342931.28409999999</v>
      </c>
      <c r="R2029">
        <v>3054650.6480999999</v>
      </c>
      <c r="S2029">
        <v>342872.95649999997</v>
      </c>
      <c r="T2029">
        <v>3054546.6696000001</v>
      </c>
      <c r="U2029">
        <v>0.11922099999999999</v>
      </c>
      <c r="V2029" t="str">
        <f>VLOOKUP(C2029,'Lines LookUp'!$B$1:$C$12,2,0)</f>
        <v>LUB</v>
      </c>
      <c r="W2029" t="str">
        <f>ROUNDUP(Q2029,3)&amp;"-"&amp;ROUNDUP(R2029,3)</f>
        <v>342931.285-3054650.649</v>
      </c>
      <c r="X2029" t="str">
        <f>ROUNDUP(S2029,3)&amp;"-"&amp;ROUNDUP(T2029,3)</f>
        <v>342872.957-3054546.67</v>
      </c>
      <c r="Y2029">
        <f>VLOOKUP(W2029&amp;"-"&amp;V2029,'Buscoords Workout'!$F:$G,2,0)</f>
        <v>9229</v>
      </c>
      <c r="Z2029">
        <f>VLOOKUP(X2029&amp;"-"&amp;V2029,'Buscoords Workout'!$F:$G,2,0)</f>
        <v>9230</v>
      </c>
      <c r="AA2029" t="b">
        <f>OR(ISNA(Y2029),ISNA(Z2029))</f>
        <v>0</v>
      </c>
    </row>
    <row r="2030" spans="1:27" x14ac:dyDescent="0.25">
      <c r="A2030">
        <v>1012</v>
      </c>
      <c r="B2030" t="s">
        <v>24</v>
      </c>
      <c r="C2030" t="s">
        <v>47</v>
      </c>
      <c r="D2030" t="s">
        <v>48</v>
      </c>
      <c r="E2030">
        <v>11</v>
      </c>
      <c r="F2030" t="s">
        <v>37</v>
      </c>
      <c r="G2030">
        <v>100</v>
      </c>
      <c r="H2030" t="s">
        <v>27</v>
      </c>
      <c r="I2030" t="s">
        <v>38</v>
      </c>
      <c r="J2030" t="s">
        <v>39</v>
      </c>
      <c r="K2030" t="s">
        <v>30</v>
      </c>
      <c r="L2030" t="s">
        <v>31</v>
      </c>
      <c r="M2030">
        <v>3</v>
      </c>
      <c r="N2030" t="s">
        <v>40</v>
      </c>
      <c r="O2030" t="s">
        <v>41</v>
      </c>
      <c r="P2030">
        <v>123.318</v>
      </c>
      <c r="Q2030">
        <v>342872.95649999997</v>
      </c>
      <c r="R2030">
        <v>3054546.6696000001</v>
      </c>
      <c r="S2030">
        <v>342786.81900000002</v>
      </c>
      <c r="T2030">
        <v>3054458.4221999999</v>
      </c>
      <c r="U2030">
        <v>0.123318</v>
      </c>
      <c r="V2030" t="str">
        <f>VLOOKUP(C2030,'Lines LookUp'!$B$1:$C$12,2,0)</f>
        <v>LUB</v>
      </c>
      <c r="W2030" t="str">
        <f>ROUNDUP(Q2030,3)&amp;"-"&amp;ROUNDUP(R2030,3)</f>
        <v>342872.957-3054546.67</v>
      </c>
      <c r="X2030" t="str">
        <f>ROUNDUP(S2030,3)&amp;"-"&amp;ROUNDUP(T2030,3)</f>
        <v>342786.819-3054458.423</v>
      </c>
      <c r="Y2030">
        <f>VLOOKUP(W2030&amp;"-"&amp;V2030,'Buscoords Workout'!$F:$G,2,0)</f>
        <v>9230</v>
      </c>
      <c r="Z2030">
        <f>VLOOKUP(X2030&amp;"-"&amp;V2030,'Buscoords Workout'!$F:$G,2,0)</f>
        <v>9231</v>
      </c>
      <c r="AA2030" t="b">
        <f>OR(ISNA(Y2030),ISNA(Z2030))</f>
        <v>0</v>
      </c>
    </row>
    <row r="2031" spans="1:27" x14ac:dyDescent="0.25">
      <c r="A2031">
        <v>1013</v>
      </c>
      <c r="B2031" t="s">
        <v>24</v>
      </c>
      <c r="C2031" t="s">
        <v>47</v>
      </c>
      <c r="D2031" t="s">
        <v>48</v>
      </c>
      <c r="E2031">
        <v>11</v>
      </c>
      <c r="F2031" t="s">
        <v>37</v>
      </c>
      <c r="G2031">
        <v>100</v>
      </c>
      <c r="H2031" t="s">
        <v>27</v>
      </c>
      <c r="I2031" t="s">
        <v>38</v>
      </c>
      <c r="J2031" t="s">
        <v>39</v>
      </c>
      <c r="K2031" t="s">
        <v>30</v>
      </c>
      <c r="L2031" t="s">
        <v>31</v>
      </c>
      <c r="M2031">
        <v>3</v>
      </c>
      <c r="N2031" t="s">
        <v>40</v>
      </c>
      <c r="O2031" t="s">
        <v>41</v>
      </c>
      <c r="P2031">
        <v>156.005</v>
      </c>
      <c r="Q2031">
        <v>342786.81900000002</v>
      </c>
      <c r="R2031">
        <v>3054458.4221999999</v>
      </c>
      <c r="S2031">
        <v>342774.19</v>
      </c>
      <c r="T2031">
        <v>3054302.9289000002</v>
      </c>
      <c r="U2031">
        <v>0.156005</v>
      </c>
      <c r="V2031" t="str">
        <f>VLOOKUP(C2031,'Lines LookUp'!$B$1:$C$12,2,0)</f>
        <v>LUB</v>
      </c>
      <c r="W2031" t="str">
        <f>ROUNDUP(Q2031,3)&amp;"-"&amp;ROUNDUP(R2031,3)</f>
        <v>342786.819-3054458.423</v>
      </c>
      <c r="X2031" t="str">
        <f>ROUNDUP(S2031,3)&amp;"-"&amp;ROUNDUP(T2031,3)</f>
        <v>342774.19-3054302.929</v>
      </c>
      <c r="Y2031">
        <f>VLOOKUP(W2031&amp;"-"&amp;V2031,'Buscoords Workout'!$F:$G,2,0)</f>
        <v>9231</v>
      </c>
      <c r="Z2031">
        <f>VLOOKUP(X2031&amp;"-"&amp;V2031,'Buscoords Workout'!$F:$G,2,0)</f>
        <v>9232</v>
      </c>
      <c r="AA2031" t="b">
        <f>OR(ISNA(Y2031),ISNA(Z2031))</f>
        <v>0</v>
      </c>
    </row>
    <row r="2032" spans="1:27" x14ac:dyDescent="0.25">
      <c r="A2032">
        <v>1014</v>
      </c>
      <c r="B2032" t="s">
        <v>24</v>
      </c>
      <c r="C2032" t="s">
        <v>47</v>
      </c>
      <c r="D2032" t="s">
        <v>48</v>
      </c>
      <c r="E2032">
        <v>11</v>
      </c>
      <c r="F2032" t="s">
        <v>37</v>
      </c>
      <c r="G2032">
        <v>100</v>
      </c>
      <c r="H2032" t="s">
        <v>27</v>
      </c>
      <c r="I2032" t="s">
        <v>38</v>
      </c>
      <c r="J2032" t="s">
        <v>39</v>
      </c>
      <c r="K2032" t="s">
        <v>30</v>
      </c>
      <c r="L2032" t="s">
        <v>31</v>
      </c>
      <c r="M2032">
        <v>3</v>
      </c>
      <c r="N2032" t="s">
        <v>40</v>
      </c>
      <c r="O2032" t="s">
        <v>41</v>
      </c>
      <c r="P2032">
        <v>46.1295</v>
      </c>
      <c r="Q2032">
        <v>340078.17450000002</v>
      </c>
      <c r="R2032">
        <v>3058566.7080000001</v>
      </c>
      <c r="S2032">
        <v>340096.93199999997</v>
      </c>
      <c r="T2032">
        <v>3058608.8516000002</v>
      </c>
      <c r="U2032">
        <v>4.6129000000000003E-2</v>
      </c>
      <c r="V2032" t="str">
        <f>VLOOKUP(C2032,'Lines LookUp'!$B$1:$C$12,2,0)</f>
        <v>LUB</v>
      </c>
      <c r="W2032" t="str">
        <f>ROUNDUP(Q2032,3)&amp;"-"&amp;ROUNDUP(R2032,3)</f>
        <v>340078.175-3058566.708</v>
      </c>
      <c r="X2032" t="str">
        <f>ROUNDUP(S2032,3)&amp;"-"&amp;ROUNDUP(T2032,3)</f>
        <v>340096.932-3058608.852</v>
      </c>
      <c r="Y2032">
        <v>9047</v>
      </c>
      <c r="Z2032">
        <f>VLOOKUP(X2032&amp;"-"&amp;V2032,'Buscoords Workout'!$F:$G,2,0)</f>
        <v>9234</v>
      </c>
      <c r="AA2032" t="b">
        <f>OR(ISNA(Y2032),ISNA(Z2032))</f>
        <v>0</v>
      </c>
    </row>
    <row r="2033" spans="1:27" x14ac:dyDescent="0.25">
      <c r="A2033">
        <v>1015</v>
      </c>
      <c r="B2033" t="s">
        <v>24</v>
      </c>
      <c r="C2033" t="s">
        <v>47</v>
      </c>
      <c r="D2033" t="s">
        <v>48</v>
      </c>
      <c r="E2033">
        <v>11</v>
      </c>
      <c r="F2033" t="s">
        <v>37</v>
      </c>
      <c r="G2033">
        <v>100</v>
      </c>
      <c r="H2033" t="s">
        <v>27</v>
      </c>
      <c r="I2033" t="s">
        <v>38</v>
      </c>
      <c r="J2033" t="s">
        <v>39</v>
      </c>
      <c r="K2033" t="s">
        <v>30</v>
      </c>
      <c r="L2033" t="s">
        <v>31</v>
      </c>
      <c r="M2033">
        <v>3</v>
      </c>
      <c r="N2033" t="s">
        <v>40</v>
      </c>
      <c r="O2033" t="s">
        <v>41</v>
      </c>
      <c r="P2033">
        <v>60.251100000000001</v>
      </c>
      <c r="Q2033">
        <v>340096.93199999997</v>
      </c>
      <c r="R2033">
        <v>3058608.8516000002</v>
      </c>
      <c r="S2033">
        <v>340137.38160000002</v>
      </c>
      <c r="T2033">
        <v>3058653.5060999999</v>
      </c>
      <c r="U2033">
        <v>6.0250999999999999E-2</v>
      </c>
      <c r="V2033" t="str">
        <f>VLOOKUP(C2033,'Lines LookUp'!$B$1:$C$12,2,0)</f>
        <v>LUB</v>
      </c>
      <c r="W2033" t="str">
        <f>ROUNDUP(Q2033,3)&amp;"-"&amp;ROUNDUP(R2033,3)</f>
        <v>340096.932-3058608.852</v>
      </c>
      <c r="X2033" t="str">
        <f>ROUNDUP(S2033,3)&amp;"-"&amp;ROUNDUP(T2033,3)</f>
        <v>340137.382-3058653.507</v>
      </c>
      <c r="Y2033">
        <f>VLOOKUP(W2033&amp;"-"&amp;V2033,'Buscoords Workout'!$F:$G,2,0)</f>
        <v>9234</v>
      </c>
      <c r="Z2033">
        <f>VLOOKUP(X2033&amp;"-"&amp;V2033,'Buscoords Workout'!$F:$G,2,0)</f>
        <v>9235</v>
      </c>
      <c r="AA2033" t="b">
        <f>OR(ISNA(Y2033),ISNA(Z2033))</f>
        <v>0</v>
      </c>
    </row>
    <row r="2034" spans="1:27" x14ac:dyDescent="0.25">
      <c r="A2034">
        <v>1016</v>
      </c>
      <c r="B2034" t="s">
        <v>24</v>
      </c>
      <c r="C2034" t="s">
        <v>47</v>
      </c>
      <c r="D2034" t="s">
        <v>48</v>
      </c>
      <c r="E2034">
        <v>11</v>
      </c>
      <c r="F2034" t="s">
        <v>37</v>
      </c>
      <c r="G2034">
        <v>100</v>
      </c>
      <c r="H2034" t="s">
        <v>27</v>
      </c>
      <c r="I2034" t="s">
        <v>38</v>
      </c>
      <c r="J2034" t="s">
        <v>39</v>
      </c>
      <c r="K2034" t="s">
        <v>30</v>
      </c>
      <c r="L2034" t="s">
        <v>31</v>
      </c>
      <c r="M2034">
        <v>3</v>
      </c>
      <c r="N2034" t="s">
        <v>40</v>
      </c>
      <c r="O2034" t="s">
        <v>41</v>
      </c>
      <c r="P2034">
        <v>28.514399999999998</v>
      </c>
      <c r="Q2034">
        <v>340137.38160000002</v>
      </c>
      <c r="R2034">
        <v>3058653.5060999999</v>
      </c>
      <c r="S2034">
        <v>340116.9595</v>
      </c>
      <c r="T2034">
        <v>3058673.4060999998</v>
      </c>
      <c r="U2034">
        <v>2.8514000000000001E-2</v>
      </c>
      <c r="V2034" t="str">
        <f>VLOOKUP(C2034,'Lines LookUp'!$B$1:$C$12,2,0)</f>
        <v>LUB</v>
      </c>
      <c r="W2034" t="str">
        <f>ROUNDUP(Q2034,3)&amp;"-"&amp;ROUNDUP(R2034,3)</f>
        <v>340137.382-3058653.507</v>
      </c>
      <c r="X2034" t="str">
        <f>ROUNDUP(S2034,3)&amp;"-"&amp;ROUNDUP(T2034,3)</f>
        <v>340116.96-3058673.407</v>
      </c>
      <c r="Y2034">
        <f>VLOOKUP(W2034&amp;"-"&amp;V2034,'Buscoords Workout'!$F:$G,2,0)</f>
        <v>9235</v>
      </c>
      <c r="Z2034">
        <f>VLOOKUP(X2034&amp;"-"&amp;V2034,'Buscoords Workout'!$F:$G,2,0)</f>
        <v>9236</v>
      </c>
      <c r="AA2034" t="b">
        <f>OR(ISNA(Y2034),ISNA(Z2034))</f>
        <v>0</v>
      </c>
    </row>
    <row r="2035" spans="1:27" x14ac:dyDescent="0.25">
      <c r="A2035">
        <v>1017</v>
      </c>
      <c r="B2035" t="s">
        <v>24</v>
      </c>
      <c r="C2035" t="s">
        <v>47</v>
      </c>
      <c r="D2035" t="s">
        <v>48</v>
      </c>
      <c r="E2035">
        <v>11</v>
      </c>
      <c r="F2035" t="s">
        <v>37</v>
      </c>
      <c r="G2035">
        <v>100</v>
      </c>
      <c r="H2035" t="s">
        <v>27</v>
      </c>
      <c r="I2035" t="s">
        <v>38</v>
      </c>
      <c r="J2035" t="s">
        <v>39</v>
      </c>
      <c r="K2035" t="s">
        <v>30</v>
      </c>
      <c r="L2035" t="s">
        <v>31</v>
      </c>
      <c r="M2035">
        <v>3</v>
      </c>
      <c r="N2035" t="s">
        <v>40</v>
      </c>
      <c r="O2035" t="s">
        <v>41</v>
      </c>
      <c r="P2035">
        <v>55.484699999999997</v>
      </c>
      <c r="Q2035">
        <v>340116.9595</v>
      </c>
      <c r="R2035">
        <v>3058673.4060999998</v>
      </c>
      <c r="S2035">
        <v>340077.22139999998</v>
      </c>
      <c r="T2035">
        <v>3058712.1285999999</v>
      </c>
      <c r="U2035">
        <v>5.5485E-2</v>
      </c>
      <c r="V2035" t="str">
        <f>VLOOKUP(C2035,'Lines LookUp'!$B$1:$C$12,2,0)</f>
        <v>LUB</v>
      </c>
      <c r="W2035" t="str">
        <f>ROUNDUP(Q2035,3)&amp;"-"&amp;ROUNDUP(R2035,3)</f>
        <v>340116.96-3058673.407</v>
      </c>
      <c r="X2035" t="str">
        <f>ROUNDUP(S2035,3)&amp;"-"&amp;ROUNDUP(T2035,3)</f>
        <v>340077.222-3058712.129</v>
      </c>
      <c r="Y2035">
        <f>VLOOKUP(W2035&amp;"-"&amp;V2035,'Buscoords Workout'!$F:$G,2,0)</f>
        <v>9236</v>
      </c>
      <c r="Z2035">
        <f>VLOOKUP(X2035&amp;"-"&amp;V2035,'Buscoords Workout'!$F:$G,2,0)</f>
        <v>9237</v>
      </c>
      <c r="AA2035" t="b">
        <f>OR(ISNA(Y2035),ISNA(Z2035))</f>
        <v>0</v>
      </c>
    </row>
    <row r="2036" spans="1:27" x14ac:dyDescent="0.25">
      <c r="A2036">
        <v>1018</v>
      </c>
      <c r="B2036" t="s">
        <v>24</v>
      </c>
      <c r="C2036" t="s">
        <v>47</v>
      </c>
      <c r="D2036" t="s">
        <v>48</v>
      </c>
      <c r="E2036">
        <v>11</v>
      </c>
      <c r="F2036" t="s">
        <v>37</v>
      </c>
      <c r="G2036">
        <v>100</v>
      </c>
      <c r="H2036" t="s">
        <v>27</v>
      </c>
      <c r="I2036" t="s">
        <v>38</v>
      </c>
      <c r="J2036" t="s">
        <v>39</v>
      </c>
      <c r="K2036" t="s">
        <v>30</v>
      </c>
      <c r="L2036" t="s">
        <v>31</v>
      </c>
      <c r="M2036">
        <v>3</v>
      </c>
      <c r="N2036" t="s">
        <v>40</v>
      </c>
      <c r="O2036" t="s">
        <v>41</v>
      </c>
      <c r="P2036">
        <v>64.334500000000006</v>
      </c>
      <c r="Q2036">
        <v>340162.17580000003</v>
      </c>
      <c r="R2036">
        <v>3058492.6049000002</v>
      </c>
      <c r="S2036">
        <v>340172.326</v>
      </c>
      <c r="T2036">
        <v>3058429.0762</v>
      </c>
      <c r="U2036">
        <v>6.4334000000000002E-2</v>
      </c>
      <c r="V2036" t="str">
        <f>VLOOKUP(C2036,'Lines LookUp'!$B$1:$C$12,2,0)</f>
        <v>LUB</v>
      </c>
      <c r="W2036" t="str">
        <f>ROUNDUP(Q2036,3)&amp;"-"&amp;ROUNDUP(R2036,3)</f>
        <v>340162.176-3058492.605</v>
      </c>
      <c r="X2036" t="str">
        <f>ROUNDUP(S2036,3)&amp;"-"&amp;ROUNDUP(T2036,3)</f>
        <v>340172.326-3058429.077</v>
      </c>
      <c r="Y2036">
        <f>VLOOKUP(W2036&amp;"-"&amp;V2036,'Buscoords Workout'!$F:$G,2,0)</f>
        <v>9239</v>
      </c>
      <c r="Z2036">
        <f>VLOOKUP(X2036&amp;"-"&amp;V2036,'Buscoords Workout'!$F:$G,2,0)</f>
        <v>9240</v>
      </c>
      <c r="AA2036" t="b">
        <f>OR(ISNA(Y2036),ISNA(Z2036))</f>
        <v>0</v>
      </c>
    </row>
    <row r="2037" spans="1:27" x14ac:dyDescent="0.25">
      <c r="A2037">
        <v>1019</v>
      </c>
      <c r="B2037" t="s">
        <v>24</v>
      </c>
      <c r="C2037" t="s">
        <v>47</v>
      </c>
      <c r="D2037" t="s">
        <v>48</v>
      </c>
      <c r="E2037">
        <v>11</v>
      </c>
      <c r="F2037" t="s">
        <v>37</v>
      </c>
      <c r="G2037">
        <v>100</v>
      </c>
      <c r="H2037" t="s">
        <v>27</v>
      </c>
      <c r="I2037" t="s">
        <v>38</v>
      </c>
      <c r="J2037" t="s">
        <v>39</v>
      </c>
      <c r="K2037" t="s">
        <v>30</v>
      </c>
      <c r="L2037" t="s">
        <v>31</v>
      </c>
      <c r="M2037">
        <v>3</v>
      </c>
      <c r="N2037" t="s">
        <v>40</v>
      </c>
      <c r="O2037" t="s">
        <v>41</v>
      </c>
      <c r="P2037">
        <v>235.679</v>
      </c>
      <c r="Q2037">
        <v>340172.326</v>
      </c>
      <c r="R2037">
        <v>3058429.0762</v>
      </c>
      <c r="S2037">
        <v>340246.15759999998</v>
      </c>
      <c r="T2037">
        <v>3058205.2604999999</v>
      </c>
      <c r="U2037">
        <v>0.235679</v>
      </c>
      <c r="V2037" t="str">
        <f>VLOOKUP(C2037,'Lines LookUp'!$B$1:$C$12,2,0)</f>
        <v>LUB</v>
      </c>
      <c r="W2037" t="str">
        <f>ROUNDUP(Q2037,3)&amp;"-"&amp;ROUNDUP(R2037,3)</f>
        <v>340172.326-3058429.077</v>
      </c>
      <c r="X2037" t="str">
        <f>ROUNDUP(S2037,3)&amp;"-"&amp;ROUNDUP(T2037,3)</f>
        <v>340246.158-3058205.261</v>
      </c>
      <c r="Y2037">
        <v>9350</v>
      </c>
      <c r="Z2037">
        <f>VLOOKUP(X2037&amp;"-"&amp;V2037,'Buscoords Workout'!$F:$G,2,0)</f>
        <v>9241</v>
      </c>
      <c r="AA2037" t="b">
        <f>OR(ISNA(Y2037),ISNA(Z2037))</f>
        <v>0</v>
      </c>
    </row>
    <row r="2038" spans="1:27" x14ac:dyDescent="0.25">
      <c r="A2038">
        <v>1020</v>
      </c>
      <c r="B2038" t="s">
        <v>24</v>
      </c>
      <c r="C2038" t="s">
        <v>47</v>
      </c>
      <c r="D2038" t="s">
        <v>48</v>
      </c>
      <c r="E2038">
        <v>11</v>
      </c>
      <c r="F2038" t="s">
        <v>37</v>
      </c>
      <c r="G2038">
        <v>100</v>
      </c>
      <c r="H2038" t="s">
        <v>27</v>
      </c>
      <c r="I2038" t="s">
        <v>38</v>
      </c>
      <c r="J2038" t="s">
        <v>39</v>
      </c>
      <c r="K2038" t="s">
        <v>30</v>
      </c>
      <c r="L2038" t="s">
        <v>31</v>
      </c>
      <c r="M2038">
        <v>3</v>
      </c>
      <c r="N2038" t="s">
        <v>40</v>
      </c>
      <c r="O2038" t="s">
        <v>41</v>
      </c>
      <c r="P2038">
        <v>131.73400000000001</v>
      </c>
      <c r="Q2038">
        <v>340246.15759999998</v>
      </c>
      <c r="R2038">
        <v>3058205.2604999999</v>
      </c>
      <c r="S2038">
        <v>340294.88689999998</v>
      </c>
      <c r="T2038">
        <v>3058082.8703999999</v>
      </c>
      <c r="U2038">
        <v>0.13173399999999999</v>
      </c>
      <c r="V2038" t="str">
        <f>VLOOKUP(C2038,'Lines LookUp'!$B$1:$C$12,2,0)</f>
        <v>LUB</v>
      </c>
      <c r="W2038" t="str">
        <f>ROUNDUP(Q2038,3)&amp;"-"&amp;ROUNDUP(R2038,3)</f>
        <v>340246.158-3058205.261</v>
      </c>
      <c r="X2038" t="str">
        <f>ROUNDUP(S2038,3)&amp;"-"&amp;ROUNDUP(T2038,3)</f>
        <v>340294.887-3058082.871</v>
      </c>
      <c r="Y2038">
        <f>VLOOKUP(W2038&amp;"-"&amp;V2038,'Buscoords Workout'!$F:$G,2,0)</f>
        <v>9241</v>
      </c>
      <c r="Z2038">
        <f>VLOOKUP(X2038&amp;"-"&amp;V2038,'Buscoords Workout'!$F:$G,2,0)</f>
        <v>9242</v>
      </c>
      <c r="AA2038" t="b">
        <f>OR(ISNA(Y2038),ISNA(Z2038))</f>
        <v>0</v>
      </c>
    </row>
    <row r="2039" spans="1:27" x14ac:dyDescent="0.25">
      <c r="A2039">
        <v>1021</v>
      </c>
      <c r="B2039" t="s">
        <v>24</v>
      </c>
      <c r="C2039" t="s">
        <v>47</v>
      </c>
      <c r="D2039" t="s">
        <v>48</v>
      </c>
      <c r="E2039">
        <v>11</v>
      </c>
      <c r="F2039" t="s">
        <v>37</v>
      </c>
      <c r="G2039">
        <v>100</v>
      </c>
      <c r="H2039" t="s">
        <v>27</v>
      </c>
      <c r="I2039" t="s">
        <v>38</v>
      </c>
      <c r="J2039" t="s">
        <v>39</v>
      </c>
      <c r="K2039" t="s">
        <v>30</v>
      </c>
      <c r="L2039" t="s">
        <v>31</v>
      </c>
      <c r="M2039">
        <v>3</v>
      </c>
      <c r="N2039" t="s">
        <v>40</v>
      </c>
      <c r="O2039" t="s">
        <v>41</v>
      </c>
      <c r="P2039">
        <v>128.685</v>
      </c>
      <c r="Q2039">
        <v>340294.88689999998</v>
      </c>
      <c r="R2039">
        <v>3058082.8703999999</v>
      </c>
      <c r="S2039">
        <v>340360.0626</v>
      </c>
      <c r="T2039">
        <v>3057971.9108000002</v>
      </c>
      <c r="U2039">
        <v>0.12868499999999999</v>
      </c>
      <c r="V2039" t="str">
        <f>VLOOKUP(C2039,'Lines LookUp'!$B$1:$C$12,2,0)</f>
        <v>LUB</v>
      </c>
      <c r="W2039" t="str">
        <f>ROUNDUP(Q2039,3)&amp;"-"&amp;ROUNDUP(R2039,3)</f>
        <v>340294.887-3058082.871</v>
      </c>
      <c r="X2039" t="str">
        <f>ROUNDUP(S2039,3)&amp;"-"&amp;ROUNDUP(T2039,3)</f>
        <v>340360.063-3057971.911</v>
      </c>
      <c r="Y2039">
        <f>VLOOKUP(W2039&amp;"-"&amp;V2039,'Buscoords Workout'!$F:$G,2,0)</f>
        <v>9242</v>
      </c>
      <c r="Z2039">
        <f>VLOOKUP(X2039&amp;"-"&amp;V2039,'Buscoords Workout'!$F:$G,2,0)</f>
        <v>9243</v>
      </c>
      <c r="AA2039" t="b">
        <f>OR(ISNA(Y2039),ISNA(Z2039))</f>
        <v>0</v>
      </c>
    </row>
    <row r="2040" spans="1:27" x14ac:dyDescent="0.25">
      <c r="A2040">
        <v>1022</v>
      </c>
      <c r="B2040" t="s">
        <v>24</v>
      </c>
      <c r="C2040" t="s">
        <v>47</v>
      </c>
      <c r="D2040" t="s">
        <v>48</v>
      </c>
      <c r="E2040">
        <v>11</v>
      </c>
      <c r="F2040" t="s">
        <v>37</v>
      </c>
      <c r="G2040">
        <v>100</v>
      </c>
      <c r="H2040" t="s">
        <v>27</v>
      </c>
      <c r="I2040" t="s">
        <v>38</v>
      </c>
      <c r="J2040" t="s">
        <v>39</v>
      </c>
      <c r="K2040" t="s">
        <v>30</v>
      </c>
      <c r="L2040" t="s">
        <v>31</v>
      </c>
      <c r="M2040">
        <v>3</v>
      </c>
      <c r="N2040" t="s">
        <v>40</v>
      </c>
      <c r="O2040" t="s">
        <v>41</v>
      </c>
      <c r="P2040">
        <v>129.12799999999999</v>
      </c>
      <c r="Q2040">
        <v>340360.0626</v>
      </c>
      <c r="R2040">
        <v>3057971.9108000002</v>
      </c>
      <c r="S2040">
        <v>340267.50689999998</v>
      </c>
      <c r="T2040">
        <v>3057881.8689999999</v>
      </c>
      <c r="U2040">
        <v>0.12912799999999999</v>
      </c>
      <c r="V2040" t="str">
        <f>VLOOKUP(C2040,'Lines LookUp'!$B$1:$C$12,2,0)</f>
        <v>LUB</v>
      </c>
      <c r="W2040" t="str">
        <f>ROUNDUP(Q2040,3)&amp;"-"&amp;ROUNDUP(R2040,3)</f>
        <v>340360.063-3057971.911</v>
      </c>
      <c r="X2040" t="str">
        <f>ROUNDUP(S2040,3)&amp;"-"&amp;ROUNDUP(T2040,3)</f>
        <v>340267.507-3057881.869</v>
      </c>
      <c r="Y2040">
        <f>VLOOKUP(W2040&amp;"-"&amp;V2040,'Buscoords Workout'!$F:$G,2,0)</f>
        <v>9243</v>
      </c>
      <c r="Z2040">
        <f>VLOOKUP(X2040&amp;"-"&amp;V2040,'Buscoords Workout'!$F:$G,2,0)</f>
        <v>9244</v>
      </c>
      <c r="AA2040" t="b">
        <f>OR(ISNA(Y2040),ISNA(Z2040))</f>
        <v>0</v>
      </c>
    </row>
    <row r="2041" spans="1:27" x14ac:dyDescent="0.25">
      <c r="A2041">
        <v>1023</v>
      </c>
      <c r="B2041" t="s">
        <v>24</v>
      </c>
      <c r="C2041" t="s">
        <v>47</v>
      </c>
      <c r="D2041" t="s">
        <v>48</v>
      </c>
      <c r="E2041">
        <v>11</v>
      </c>
      <c r="F2041" t="s">
        <v>37</v>
      </c>
      <c r="G2041">
        <v>100</v>
      </c>
      <c r="H2041" t="s">
        <v>27</v>
      </c>
      <c r="I2041" t="s">
        <v>38</v>
      </c>
      <c r="J2041" t="s">
        <v>39</v>
      </c>
      <c r="K2041" t="s">
        <v>30</v>
      </c>
      <c r="L2041" t="s">
        <v>31</v>
      </c>
      <c r="M2041">
        <v>3</v>
      </c>
      <c r="N2041" t="s">
        <v>40</v>
      </c>
      <c r="O2041" t="s">
        <v>41</v>
      </c>
      <c r="P2041">
        <v>142.95500000000001</v>
      </c>
      <c r="Q2041">
        <v>340267.50689999998</v>
      </c>
      <c r="R2041">
        <v>3057881.8689999999</v>
      </c>
      <c r="S2041">
        <v>340227.40850000002</v>
      </c>
      <c r="T2041">
        <v>3057744.6534000002</v>
      </c>
      <c r="U2041">
        <v>0.142955</v>
      </c>
      <c r="V2041" t="str">
        <f>VLOOKUP(C2041,'Lines LookUp'!$B$1:$C$12,2,0)</f>
        <v>LUB</v>
      </c>
      <c r="W2041" t="str">
        <f>ROUNDUP(Q2041,3)&amp;"-"&amp;ROUNDUP(R2041,3)</f>
        <v>340267.507-3057881.869</v>
      </c>
      <c r="X2041" t="str">
        <f>ROUNDUP(S2041,3)&amp;"-"&amp;ROUNDUP(T2041,3)</f>
        <v>340227.409-3057744.654</v>
      </c>
      <c r="Y2041">
        <f>VLOOKUP(W2041&amp;"-"&amp;V2041,'Buscoords Workout'!$F:$G,2,0)</f>
        <v>9244</v>
      </c>
      <c r="Z2041">
        <f>VLOOKUP(X2041&amp;"-"&amp;V2041,'Buscoords Workout'!$F:$G,2,0)</f>
        <v>9245</v>
      </c>
      <c r="AA2041" t="b">
        <f>OR(ISNA(Y2041),ISNA(Z2041))</f>
        <v>0</v>
      </c>
    </row>
    <row r="2042" spans="1:27" x14ac:dyDescent="0.25">
      <c r="A2042">
        <v>1024</v>
      </c>
      <c r="B2042" t="s">
        <v>24</v>
      </c>
      <c r="C2042" t="s">
        <v>47</v>
      </c>
      <c r="D2042" t="s">
        <v>48</v>
      </c>
      <c r="E2042">
        <v>11</v>
      </c>
      <c r="F2042" t="s">
        <v>37</v>
      </c>
      <c r="G2042">
        <v>100</v>
      </c>
      <c r="H2042" t="s">
        <v>27</v>
      </c>
      <c r="I2042" t="s">
        <v>38</v>
      </c>
      <c r="J2042" t="s">
        <v>39</v>
      </c>
      <c r="K2042" t="s">
        <v>30</v>
      </c>
      <c r="L2042" t="s">
        <v>31</v>
      </c>
      <c r="M2042">
        <v>3</v>
      </c>
      <c r="N2042" t="s">
        <v>40</v>
      </c>
      <c r="O2042" t="s">
        <v>41</v>
      </c>
      <c r="P2042">
        <v>153.465</v>
      </c>
      <c r="Q2042">
        <v>340227.40850000002</v>
      </c>
      <c r="R2042">
        <v>3057744.6534000002</v>
      </c>
      <c r="S2042">
        <v>340193.78639999998</v>
      </c>
      <c r="T2042">
        <v>3057594.9171000002</v>
      </c>
      <c r="U2042">
        <v>0.15346499999999999</v>
      </c>
      <c r="V2042" t="str">
        <f>VLOOKUP(C2042,'Lines LookUp'!$B$1:$C$12,2,0)</f>
        <v>LUB</v>
      </c>
      <c r="W2042" t="str">
        <f>ROUNDUP(Q2042,3)&amp;"-"&amp;ROUNDUP(R2042,3)</f>
        <v>340227.409-3057744.654</v>
      </c>
      <c r="X2042" t="str">
        <f>ROUNDUP(S2042,3)&amp;"-"&amp;ROUNDUP(T2042,3)</f>
        <v>340193.787-3057594.918</v>
      </c>
      <c r="Y2042">
        <f>VLOOKUP(W2042&amp;"-"&amp;V2042,'Buscoords Workout'!$F:$G,2,0)</f>
        <v>9245</v>
      </c>
      <c r="Z2042">
        <f>VLOOKUP(X2042&amp;"-"&amp;V2042,'Buscoords Workout'!$F:$G,2,0)</f>
        <v>9246</v>
      </c>
      <c r="AA2042" t="b">
        <f>OR(ISNA(Y2042),ISNA(Z2042))</f>
        <v>0</v>
      </c>
    </row>
    <row r="2043" spans="1:27" x14ac:dyDescent="0.25">
      <c r="A2043">
        <v>1025</v>
      </c>
      <c r="B2043" t="s">
        <v>24</v>
      </c>
      <c r="C2043" t="s">
        <v>47</v>
      </c>
      <c r="D2043" t="s">
        <v>48</v>
      </c>
      <c r="E2043">
        <v>11</v>
      </c>
      <c r="F2043" t="s">
        <v>37</v>
      </c>
      <c r="G2043">
        <v>100</v>
      </c>
      <c r="H2043" t="s">
        <v>27</v>
      </c>
      <c r="I2043" t="s">
        <v>38</v>
      </c>
      <c r="J2043" t="s">
        <v>39</v>
      </c>
      <c r="K2043" t="s">
        <v>30</v>
      </c>
      <c r="L2043" t="s">
        <v>31</v>
      </c>
      <c r="M2043">
        <v>3</v>
      </c>
      <c r="N2043" t="s">
        <v>40</v>
      </c>
      <c r="O2043" t="s">
        <v>41</v>
      </c>
      <c r="P2043">
        <v>103.896</v>
      </c>
      <c r="Q2043">
        <v>340193.78639999998</v>
      </c>
      <c r="R2043">
        <v>3057594.9171000002</v>
      </c>
      <c r="S2043">
        <v>340176.45490000001</v>
      </c>
      <c r="T2043">
        <v>3057492.4770999998</v>
      </c>
      <c r="U2043">
        <v>0.103896</v>
      </c>
      <c r="V2043" t="str">
        <f>VLOOKUP(C2043,'Lines LookUp'!$B$1:$C$12,2,0)</f>
        <v>LUB</v>
      </c>
      <c r="W2043" t="str">
        <f>ROUNDUP(Q2043,3)&amp;"-"&amp;ROUNDUP(R2043,3)</f>
        <v>340193.787-3057594.918</v>
      </c>
      <c r="X2043" t="str">
        <f>ROUNDUP(S2043,3)&amp;"-"&amp;ROUNDUP(T2043,3)</f>
        <v>340176.455-3057492.478</v>
      </c>
      <c r="Y2043">
        <f>VLOOKUP(W2043&amp;"-"&amp;V2043,'Buscoords Workout'!$F:$G,2,0)</f>
        <v>9246</v>
      </c>
      <c r="Z2043">
        <f>VLOOKUP(X2043&amp;"-"&amp;V2043,'Buscoords Workout'!$F:$G,2,0)</f>
        <v>9247</v>
      </c>
      <c r="AA2043" t="b">
        <f>OR(ISNA(Y2043),ISNA(Z2043))</f>
        <v>0</v>
      </c>
    </row>
    <row r="2044" spans="1:27" x14ac:dyDescent="0.25">
      <c r="A2044">
        <v>1026</v>
      </c>
      <c r="B2044" t="s">
        <v>24</v>
      </c>
      <c r="C2044" t="s">
        <v>47</v>
      </c>
      <c r="D2044" t="s">
        <v>48</v>
      </c>
      <c r="E2044">
        <v>11</v>
      </c>
      <c r="F2044" t="s">
        <v>37</v>
      </c>
      <c r="G2044">
        <v>100</v>
      </c>
      <c r="H2044" t="s">
        <v>27</v>
      </c>
      <c r="I2044" t="s">
        <v>38</v>
      </c>
      <c r="J2044" t="s">
        <v>39</v>
      </c>
      <c r="K2044" t="s">
        <v>30</v>
      </c>
      <c r="L2044" t="s">
        <v>31</v>
      </c>
      <c r="M2044">
        <v>3</v>
      </c>
      <c r="N2044" t="s">
        <v>40</v>
      </c>
      <c r="O2044" t="s">
        <v>41</v>
      </c>
      <c r="P2044">
        <v>46.032699999999998</v>
      </c>
      <c r="Q2044">
        <v>340176.45490000001</v>
      </c>
      <c r="R2044">
        <v>3057492.4770999998</v>
      </c>
      <c r="S2044">
        <v>340185.049</v>
      </c>
      <c r="T2044">
        <v>3057447.2538000001</v>
      </c>
      <c r="U2044">
        <v>4.6032999999999998E-2</v>
      </c>
      <c r="V2044" t="str">
        <f>VLOOKUP(C2044,'Lines LookUp'!$B$1:$C$12,2,0)</f>
        <v>LUB</v>
      </c>
      <c r="W2044" t="str">
        <f>ROUNDUP(Q2044,3)&amp;"-"&amp;ROUNDUP(R2044,3)</f>
        <v>340176.455-3057492.478</v>
      </c>
      <c r="X2044" t="str">
        <f>ROUNDUP(S2044,3)&amp;"-"&amp;ROUNDUP(T2044,3)</f>
        <v>340185.049-3057447.254</v>
      </c>
      <c r="Y2044">
        <f>VLOOKUP(W2044&amp;"-"&amp;V2044,'Buscoords Workout'!$F:$G,2,0)</f>
        <v>9247</v>
      </c>
      <c r="Z2044">
        <f>VLOOKUP(X2044&amp;"-"&amp;V2044,'Buscoords Workout'!$F:$G,2,0)</f>
        <v>9248</v>
      </c>
      <c r="AA2044" t="b">
        <f>OR(ISNA(Y2044),ISNA(Z2044))</f>
        <v>0</v>
      </c>
    </row>
    <row r="2045" spans="1:27" x14ac:dyDescent="0.25">
      <c r="A2045">
        <v>1027</v>
      </c>
      <c r="B2045" t="s">
        <v>24</v>
      </c>
      <c r="C2045" t="s">
        <v>47</v>
      </c>
      <c r="D2045" t="s">
        <v>48</v>
      </c>
      <c r="E2045">
        <v>11</v>
      </c>
      <c r="F2045" t="s">
        <v>37</v>
      </c>
      <c r="G2045">
        <v>100</v>
      </c>
      <c r="H2045" t="s">
        <v>27</v>
      </c>
      <c r="I2045" t="s">
        <v>38</v>
      </c>
      <c r="J2045" t="s">
        <v>39</v>
      </c>
      <c r="K2045" t="s">
        <v>30</v>
      </c>
      <c r="L2045" t="s">
        <v>31</v>
      </c>
      <c r="M2045">
        <v>3</v>
      </c>
      <c r="N2045" t="s">
        <v>40</v>
      </c>
      <c r="O2045" t="s">
        <v>41</v>
      </c>
      <c r="P2045">
        <v>32.407600000000002</v>
      </c>
      <c r="Q2045">
        <v>338632.64150000003</v>
      </c>
      <c r="R2045">
        <v>3058784.7749000001</v>
      </c>
      <c r="S2045">
        <v>338636.71980000002</v>
      </c>
      <c r="T2045">
        <v>3058816.9249</v>
      </c>
      <c r="U2045">
        <v>3.2407999999999999E-2</v>
      </c>
      <c r="V2045" t="str">
        <f>VLOOKUP(C2045,'Lines LookUp'!$B$1:$C$12,2,0)</f>
        <v>LUB</v>
      </c>
      <c r="W2045" t="str">
        <f>ROUNDUP(Q2045,3)&amp;"-"&amp;ROUNDUP(R2045,3)</f>
        <v>338632.642-3058784.775</v>
      </c>
      <c r="X2045" t="str">
        <f>ROUNDUP(S2045,3)&amp;"-"&amp;ROUNDUP(T2045,3)</f>
        <v>338636.72-3058816.925</v>
      </c>
      <c r="Y2045">
        <f>VLOOKUP(W2045&amp;"-"&amp;V2045,'Buscoords Workout'!$F:$G,2,0)</f>
        <v>9255</v>
      </c>
      <c r="Z2045">
        <f>VLOOKUP(X2045&amp;"-"&amp;V2045,'Buscoords Workout'!$F:$G,2,0)</f>
        <v>9256</v>
      </c>
      <c r="AA2045" t="b">
        <f>OR(ISNA(Y2045),ISNA(Z2045))</f>
        <v>0</v>
      </c>
    </row>
    <row r="2046" spans="1:27" x14ac:dyDescent="0.25">
      <c r="A2046">
        <v>1028</v>
      </c>
      <c r="B2046" t="s">
        <v>24</v>
      </c>
      <c r="C2046" t="s">
        <v>47</v>
      </c>
      <c r="D2046" t="s">
        <v>48</v>
      </c>
      <c r="E2046">
        <v>11</v>
      </c>
      <c r="F2046" t="s">
        <v>37</v>
      </c>
      <c r="G2046">
        <v>100</v>
      </c>
      <c r="H2046" t="s">
        <v>27</v>
      </c>
      <c r="I2046" t="s">
        <v>38</v>
      </c>
      <c r="J2046" t="s">
        <v>39</v>
      </c>
      <c r="K2046" t="s">
        <v>30</v>
      </c>
      <c r="L2046" t="s">
        <v>31</v>
      </c>
      <c r="M2046">
        <v>3</v>
      </c>
      <c r="N2046" t="s">
        <v>40</v>
      </c>
      <c r="O2046" t="s">
        <v>41</v>
      </c>
      <c r="P2046">
        <v>66.132000000000005</v>
      </c>
      <c r="Q2046">
        <v>338636.71980000002</v>
      </c>
      <c r="R2046">
        <v>3058816.9249</v>
      </c>
      <c r="S2046">
        <v>338645.04200000002</v>
      </c>
      <c r="T2046">
        <v>3058882.5312000001</v>
      </c>
      <c r="U2046">
        <v>6.6131999999999996E-2</v>
      </c>
      <c r="V2046" t="str">
        <f>VLOOKUP(C2046,'Lines LookUp'!$B$1:$C$12,2,0)</f>
        <v>LUB</v>
      </c>
      <c r="W2046" t="str">
        <f>ROUNDUP(Q2046,3)&amp;"-"&amp;ROUNDUP(R2046,3)</f>
        <v>338636.72-3058816.925</v>
      </c>
      <c r="X2046" t="str">
        <f>ROUNDUP(S2046,3)&amp;"-"&amp;ROUNDUP(T2046,3)</f>
        <v>338645.042-3058882.532</v>
      </c>
      <c r="Y2046">
        <f>VLOOKUP(W2046&amp;"-"&amp;V2046,'Buscoords Workout'!$F:$G,2,0)</f>
        <v>9256</v>
      </c>
      <c r="Z2046">
        <f>VLOOKUP(X2046&amp;"-"&amp;V2046,'Buscoords Workout'!$F:$G,2,0)</f>
        <v>9257</v>
      </c>
      <c r="AA2046" t="b">
        <f>OR(ISNA(Y2046),ISNA(Z2046))</f>
        <v>0</v>
      </c>
    </row>
    <row r="2047" spans="1:27" x14ac:dyDescent="0.25">
      <c r="A2047">
        <v>1029</v>
      </c>
      <c r="B2047" t="s">
        <v>24</v>
      </c>
      <c r="C2047" t="s">
        <v>47</v>
      </c>
      <c r="D2047" t="s">
        <v>48</v>
      </c>
      <c r="E2047">
        <v>11</v>
      </c>
      <c r="F2047" t="s">
        <v>37</v>
      </c>
      <c r="G2047">
        <v>100</v>
      </c>
      <c r="H2047" t="s">
        <v>27</v>
      </c>
      <c r="I2047" t="s">
        <v>38</v>
      </c>
      <c r="J2047" t="s">
        <v>39</v>
      </c>
      <c r="K2047" t="s">
        <v>30</v>
      </c>
      <c r="L2047" t="s">
        <v>31</v>
      </c>
      <c r="M2047">
        <v>3</v>
      </c>
      <c r="N2047" t="s">
        <v>40</v>
      </c>
      <c r="O2047" t="s">
        <v>41</v>
      </c>
      <c r="P2047">
        <v>108.169</v>
      </c>
      <c r="Q2047">
        <v>338645.04200000002</v>
      </c>
      <c r="R2047">
        <v>3058882.5312000001</v>
      </c>
      <c r="S2047">
        <v>338687.87819999998</v>
      </c>
      <c r="T2047">
        <v>3058981.8566999999</v>
      </c>
      <c r="U2047">
        <v>0.108169</v>
      </c>
      <c r="V2047" t="str">
        <f>VLOOKUP(C2047,'Lines LookUp'!$B$1:$C$12,2,0)</f>
        <v>LUB</v>
      </c>
      <c r="W2047" t="str">
        <f>ROUNDUP(Q2047,3)&amp;"-"&amp;ROUNDUP(R2047,3)</f>
        <v>338645.042-3058882.532</v>
      </c>
      <c r="X2047" t="str">
        <f>ROUNDUP(S2047,3)&amp;"-"&amp;ROUNDUP(T2047,3)</f>
        <v>338687.879-3058981.857</v>
      </c>
      <c r="Y2047">
        <f>VLOOKUP(W2047&amp;"-"&amp;V2047,'Buscoords Workout'!$F:$G,2,0)</f>
        <v>9257</v>
      </c>
      <c r="Z2047">
        <f>VLOOKUP(X2047&amp;"-"&amp;V2047,'Buscoords Workout'!$F:$G,2,0)</f>
        <v>9258</v>
      </c>
      <c r="AA2047" t="b">
        <f>OR(ISNA(Y2047),ISNA(Z2047))</f>
        <v>0</v>
      </c>
    </row>
    <row r="2048" spans="1:27" x14ac:dyDescent="0.25">
      <c r="A2048">
        <v>1030</v>
      </c>
      <c r="B2048" t="s">
        <v>24</v>
      </c>
      <c r="C2048" t="s">
        <v>47</v>
      </c>
      <c r="D2048" t="s">
        <v>48</v>
      </c>
      <c r="E2048">
        <v>11</v>
      </c>
      <c r="F2048" t="s">
        <v>37</v>
      </c>
      <c r="G2048">
        <v>100</v>
      </c>
      <c r="H2048" t="s">
        <v>27</v>
      </c>
      <c r="I2048" t="s">
        <v>38</v>
      </c>
      <c r="J2048" t="s">
        <v>39</v>
      </c>
      <c r="K2048" t="s">
        <v>30</v>
      </c>
      <c r="L2048" t="s">
        <v>31</v>
      </c>
      <c r="M2048">
        <v>3</v>
      </c>
      <c r="N2048" t="s">
        <v>40</v>
      </c>
      <c r="O2048" t="s">
        <v>41</v>
      </c>
      <c r="P2048">
        <v>158.78100000000001</v>
      </c>
      <c r="Q2048">
        <v>338687.87819999998</v>
      </c>
      <c r="R2048">
        <v>3058981.8566999999</v>
      </c>
      <c r="S2048">
        <v>338739.6863</v>
      </c>
      <c r="T2048">
        <v>3059131.9476000001</v>
      </c>
      <c r="U2048">
        <v>0.15878100000000001</v>
      </c>
      <c r="V2048" t="str">
        <f>VLOOKUP(C2048,'Lines LookUp'!$B$1:$C$12,2,0)</f>
        <v>LUB</v>
      </c>
      <c r="W2048" t="str">
        <f>ROUNDUP(Q2048,3)&amp;"-"&amp;ROUNDUP(R2048,3)</f>
        <v>338687.879-3058981.857</v>
      </c>
      <c r="X2048" t="str">
        <f>ROUNDUP(S2048,3)&amp;"-"&amp;ROUNDUP(T2048,3)</f>
        <v>338739.687-3059131.948</v>
      </c>
      <c r="Y2048">
        <f>VLOOKUP(W2048&amp;"-"&amp;V2048,'Buscoords Workout'!$F:$G,2,0)</f>
        <v>9258</v>
      </c>
      <c r="Z2048">
        <f>VLOOKUP(X2048&amp;"-"&amp;V2048,'Buscoords Workout'!$F:$G,2,0)</f>
        <v>9259</v>
      </c>
      <c r="AA2048" t="b">
        <f>OR(ISNA(Y2048),ISNA(Z2048))</f>
        <v>0</v>
      </c>
    </row>
    <row r="2049" spans="1:27" x14ac:dyDescent="0.25">
      <c r="A2049">
        <v>1031</v>
      </c>
      <c r="B2049" t="s">
        <v>24</v>
      </c>
      <c r="C2049" t="s">
        <v>47</v>
      </c>
      <c r="D2049" t="s">
        <v>48</v>
      </c>
      <c r="E2049">
        <v>11</v>
      </c>
      <c r="F2049" t="s">
        <v>37</v>
      </c>
      <c r="G2049">
        <v>100</v>
      </c>
      <c r="H2049" t="s">
        <v>27</v>
      </c>
      <c r="I2049" t="s">
        <v>38</v>
      </c>
      <c r="J2049" t="s">
        <v>39</v>
      </c>
      <c r="K2049" t="s">
        <v>30</v>
      </c>
      <c r="L2049" t="s">
        <v>31</v>
      </c>
      <c r="M2049">
        <v>3</v>
      </c>
      <c r="N2049" t="s">
        <v>40</v>
      </c>
      <c r="O2049" t="s">
        <v>41</v>
      </c>
      <c r="P2049">
        <v>15.118600000000001</v>
      </c>
      <c r="Q2049">
        <v>338739.6863</v>
      </c>
      <c r="R2049">
        <v>3059131.9476000001</v>
      </c>
      <c r="S2049">
        <v>338743.91749999998</v>
      </c>
      <c r="T2049">
        <v>3059146.4619999998</v>
      </c>
      <c r="U2049">
        <v>1.5119E-2</v>
      </c>
      <c r="V2049" t="str">
        <f>VLOOKUP(C2049,'Lines LookUp'!$B$1:$C$12,2,0)</f>
        <v>LUB</v>
      </c>
      <c r="W2049" t="str">
        <f>ROUNDUP(Q2049,3)&amp;"-"&amp;ROUNDUP(R2049,3)</f>
        <v>338739.687-3059131.948</v>
      </c>
      <c r="X2049" t="str">
        <f>ROUNDUP(S2049,3)&amp;"-"&amp;ROUNDUP(T2049,3)</f>
        <v>338743.918-3059146.462</v>
      </c>
      <c r="Y2049">
        <f>VLOOKUP(W2049&amp;"-"&amp;V2049,'Buscoords Workout'!$F:$G,2,0)</f>
        <v>9259</v>
      </c>
      <c r="Z2049">
        <f>VLOOKUP(X2049&amp;"-"&amp;V2049,'Buscoords Workout'!$F:$G,2,0)</f>
        <v>9260</v>
      </c>
      <c r="AA2049" t="b">
        <f>OR(ISNA(Y2049),ISNA(Z2049))</f>
        <v>0</v>
      </c>
    </row>
    <row r="2050" spans="1:27" x14ac:dyDescent="0.25">
      <c r="A2050">
        <v>1032</v>
      </c>
      <c r="B2050" t="s">
        <v>24</v>
      </c>
      <c r="C2050" t="s">
        <v>47</v>
      </c>
      <c r="D2050" t="s">
        <v>48</v>
      </c>
      <c r="E2050">
        <v>11</v>
      </c>
      <c r="F2050" t="s">
        <v>37</v>
      </c>
      <c r="G2050">
        <v>100</v>
      </c>
      <c r="H2050" t="s">
        <v>27</v>
      </c>
      <c r="I2050" t="s">
        <v>38</v>
      </c>
      <c r="J2050" t="s">
        <v>39</v>
      </c>
      <c r="K2050" t="s">
        <v>30</v>
      </c>
      <c r="L2050" t="s">
        <v>31</v>
      </c>
      <c r="M2050">
        <v>3</v>
      </c>
      <c r="N2050" t="s">
        <v>40</v>
      </c>
      <c r="O2050" t="s">
        <v>41</v>
      </c>
      <c r="P2050">
        <v>19.280899999999999</v>
      </c>
      <c r="Q2050">
        <v>338743.91749999998</v>
      </c>
      <c r="R2050">
        <v>3059146.4619999998</v>
      </c>
      <c r="S2050">
        <v>338749.31359999999</v>
      </c>
      <c r="T2050">
        <v>3059164.9723999999</v>
      </c>
      <c r="U2050">
        <v>1.9281E-2</v>
      </c>
      <c r="V2050" t="str">
        <f>VLOOKUP(C2050,'Lines LookUp'!$B$1:$C$12,2,0)</f>
        <v>LUB</v>
      </c>
      <c r="W2050" t="str">
        <f>ROUNDUP(Q2050,3)&amp;"-"&amp;ROUNDUP(R2050,3)</f>
        <v>338743.918-3059146.462</v>
      </c>
      <c r="X2050" t="str">
        <f>ROUNDUP(S2050,3)&amp;"-"&amp;ROUNDUP(T2050,3)</f>
        <v>338749.314-3059164.973</v>
      </c>
      <c r="Y2050">
        <f>VLOOKUP(W2050&amp;"-"&amp;V2050,'Buscoords Workout'!$F:$G,2,0)</f>
        <v>9260</v>
      </c>
      <c r="Z2050">
        <f>VLOOKUP(X2050&amp;"-"&amp;V2050,'Buscoords Workout'!$F:$G,2,0)</f>
        <v>9261</v>
      </c>
      <c r="AA2050" t="b">
        <f>OR(ISNA(Y2050),ISNA(Z2050))</f>
        <v>0</v>
      </c>
    </row>
    <row r="2051" spans="1:27" x14ac:dyDescent="0.25">
      <c r="A2051">
        <v>1033</v>
      </c>
      <c r="B2051" t="s">
        <v>24</v>
      </c>
      <c r="C2051" t="s">
        <v>47</v>
      </c>
      <c r="D2051" t="s">
        <v>48</v>
      </c>
      <c r="E2051">
        <v>11</v>
      </c>
      <c r="F2051" t="s">
        <v>37</v>
      </c>
      <c r="G2051">
        <v>100</v>
      </c>
      <c r="H2051" t="s">
        <v>27</v>
      </c>
      <c r="I2051" t="s">
        <v>38</v>
      </c>
      <c r="J2051" t="s">
        <v>39</v>
      </c>
      <c r="K2051" t="s">
        <v>30</v>
      </c>
      <c r="L2051" t="s">
        <v>31</v>
      </c>
      <c r="M2051">
        <v>3</v>
      </c>
      <c r="N2051" t="s">
        <v>40</v>
      </c>
      <c r="O2051" t="s">
        <v>41</v>
      </c>
      <c r="P2051">
        <v>208.39500000000001</v>
      </c>
      <c r="Q2051">
        <v>338632.64150000003</v>
      </c>
      <c r="R2051">
        <v>3058784.7749000001</v>
      </c>
      <c r="S2051">
        <v>338604.0772</v>
      </c>
      <c r="T2051">
        <v>3058578.3472000002</v>
      </c>
      <c r="U2051">
        <v>0.208395</v>
      </c>
      <c r="V2051" t="str">
        <f>VLOOKUP(C2051,'Lines LookUp'!$B$1:$C$12,2,0)</f>
        <v>LUB</v>
      </c>
      <c r="W2051" t="str">
        <f>ROUNDUP(Q2051,3)&amp;"-"&amp;ROUNDUP(R2051,3)</f>
        <v>338632.642-3058784.775</v>
      </c>
      <c r="X2051" t="str">
        <f>ROUNDUP(S2051,3)&amp;"-"&amp;ROUNDUP(T2051,3)</f>
        <v>338604.078-3058578.348</v>
      </c>
      <c r="Y2051">
        <f>VLOOKUP(W2051&amp;"-"&amp;V2051,'Buscoords Workout'!$F:$G,2,0)</f>
        <v>9255</v>
      </c>
      <c r="Z2051">
        <f>VLOOKUP(X2051&amp;"-"&amp;V2051,'Buscoords Workout'!$F:$G,2,0)</f>
        <v>9254</v>
      </c>
      <c r="AA2051" t="b">
        <f>OR(ISNA(Y2051),ISNA(Z2051))</f>
        <v>0</v>
      </c>
    </row>
    <row r="2052" spans="1:27" x14ac:dyDescent="0.25">
      <c r="A2052">
        <v>1034</v>
      </c>
      <c r="B2052" t="s">
        <v>24</v>
      </c>
      <c r="C2052" t="s">
        <v>47</v>
      </c>
      <c r="D2052" t="s">
        <v>48</v>
      </c>
      <c r="E2052">
        <v>11</v>
      </c>
      <c r="F2052" t="s">
        <v>37</v>
      </c>
      <c r="G2052">
        <v>100</v>
      </c>
      <c r="H2052" t="s">
        <v>27</v>
      </c>
      <c r="I2052" t="s">
        <v>38</v>
      </c>
      <c r="J2052" t="s">
        <v>39</v>
      </c>
      <c r="K2052" t="s">
        <v>30</v>
      </c>
      <c r="L2052" t="s">
        <v>31</v>
      </c>
      <c r="M2052">
        <v>3</v>
      </c>
      <c r="N2052" t="s">
        <v>40</v>
      </c>
      <c r="O2052" t="s">
        <v>41</v>
      </c>
      <c r="P2052">
        <v>209.071</v>
      </c>
      <c r="Q2052">
        <v>338604.0772</v>
      </c>
      <c r="R2052">
        <v>3058578.3472000002</v>
      </c>
      <c r="S2052">
        <v>338632.47440000001</v>
      </c>
      <c r="T2052">
        <v>3058371.2135999999</v>
      </c>
      <c r="U2052">
        <v>0.20907100000000001</v>
      </c>
      <c r="V2052" t="str">
        <f>VLOOKUP(C2052,'Lines LookUp'!$B$1:$C$12,2,0)</f>
        <v>LUB</v>
      </c>
      <c r="W2052" t="str">
        <f>ROUNDUP(Q2052,3)&amp;"-"&amp;ROUNDUP(R2052,3)</f>
        <v>338604.078-3058578.348</v>
      </c>
      <c r="X2052" t="str">
        <f>ROUNDUP(S2052,3)&amp;"-"&amp;ROUNDUP(T2052,3)</f>
        <v>338632.475-3058371.214</v>
      </c>
      <c r="Y2052">
        <f>VLOOKUP(W2052&amp;"-"&amp;V2052,'Buscoords Workout'!$F:$G,2,0)</f>
        <v>9254</v>
      </c>
      <c r="Z2052">
        <f>VLOOKUP(X2052&amp;"-"&amp;V2052,'Buscoords Workout'!$F:$G,2,0)</f>
        <v>9253</v>
      </c>
      <c r="AA2052" t="b">
        <f>OR(ISNA(Y2052),ISNA(Z2052))</f>
        <v>0</v>
      </c>
    </row>
    <row r="2053" spans="1:27" x14ac:dyDescent="0.25">
      <c r="A2053">
        <v>1035</v>
      </c>
      <c r="B2053" t="s">
        <v>24</v>
      </c>
      <c r="C2053" t="s">
        <v>47</v>
      </c>
      <c r="D2053" t="s">
        <v>48</v>
      </c>
      <c r="E2053">
        <v>11</v>
      </c>
      <c r="F2053" t="s">
        <v>37</v>
      </c>
      <c r="G2053">
        <v>100</v>
      </c>
      <c r="H2053" t="s">
        <v>27</v>
      </c>
      <c r="I2053" t="s">
        <v>38</v>
      </c>
      <c r="J2053" t="s">
        <v>39</v>
      </c>
      <c r="K2053" t="s">
        <v>30</v>
      </c>
      <c r="L2053" t="s">
        <v>31</v>
      </c>
      <c r="M2053">
        <v>3</v>
      </c>
      <c r="N2053" t="s">
        <v>40</v>
      </c>
      <c r="O2053" t="s">
        <v>41</v>
      </c>
      <c r="P2053">
        <v>55.810200000000002</v>
      </c>
      <c r="Q2053">
        <v>338632.47440000001</v>
      </c>
      <c r="R2053">
        <v>3058371.2135999999</v>
      </c>
      <c r="S2053">
        <v>338644.78940000001</v>
      </c>
      <c r="T2053">
        <v>3058316.7790999999</v>
      </c>
      <c r="U2053">
        <v>5.5809999999999998E-2</v>
      </c>
      <c r="V2053" t="str">
        <f>VLOOKUP(C2053,'Lines LookUp'!$B$1:$C$12,2,0)</f>
        <v>LUB</v>
      </c>
      <c r="W2053" t="str">
        <f>ROUNDUP(Q2053,3)&amp;"-"&amp;ROUNDUP(R2053,3)</f>
        <v>338632.475-3058371.214</v>
      </c>
      <c r="X2053" t="str">
        <f>ROUNDUP(S2053,3)&amp;"-"&amp;ROUNDUP(T2053,3)</f>
        <v>338644.79-3058316.78</v>
      </c>
      <c r="Y2053">
        <f>VLOOKUP(W2053&amp;"-"&amp;V2053,'Buscoords Workout'!$F:$G,2,0)</f>
        <v>9253</v>
      </c>
      <c r="Z2053">
        <f>VLOOKUP(X2053&amp;"-"&amp;V2053,'Buscoords Workout'!$F:$G,2,0)</f>
        <v>9252</v>
      </c>
      <c r="AA2053" t="b">
        <f>OR(ISNA(Y2053),ISNA(Z2053))</f>
        <v>0</v>
      </c>
    </row>
    <row r="2054" spans="1:27" x14ac:dyDescent="0.25">
      <c r="A2054">
        <v>1036</v>
      </c>
      <c r="B2054" t="s">
        <v>24</v>
      </c>
      <c r="C2054" t="s">
        <v>47</v>
      </c>
      <c r="D2054" t="s">
        <v>48</v>
      </c>
      <c r="E2054">
        <v>11</v>
      </c>
      <c r="F2054" t="s">
        <v>37</v>
      </c>
      <c r="G2054">
        <v>100</v>
      </c>
      <c r="H2054" t="s">
        <v>27</v>
      </c>
      <c r="I2054" t="s">
        <v>38</v>
      </c>
      <c r="J2054" t="s">
        <v>39</v>
      </c>
      <c r="K2054" t="s">
        <v>30</v>
      </c>
      <c r="L2054" t="s">
        <v>31</v>
      </c>
      <c r="M2054">
        <v>3</v>
      </c>
      <c r="N2054" t="s">
        <v>40</v>
      </c>
      <c r="O2054" t="s">
        <v>41</v>
      </c>
      <c r="P2054">
        <v>50.3902</v>
      </c>
      <c r="Q2054">
        <v>338644.78940000001</v>
      </c>
      <c r="R2054">
        <v>3058316.7790999999</v>
      </c>
      <c r="S2054">
        <v>338658.63219999999</v>
      </c>
      <c r="T2054">
        <v>3058268.3276</v>
      </c>
      <c r="U2054">
        <v>5.0389999999999997E-2</v>
      </c>
      <c r="V2054" t="str">
        <f>VLOOKUP(C2054,'Lines LookUp'!$B$1:$C$12,2,0)</f>
        <v>LUB</v>
      </c>
      <c r="W2054" t="str">
        <f>ROUNDUP(Q2054,3)&amp;"-"&amp;ROUNDUP(R2054,3)</f>
        <v>338644.79-3058316.78</v>
      </c>
      <c r="X2054" t="str">
        <f>ROUNDUP(S2054,3)&amp;"-"&amp;ROUNDUP(T2054,3)</f>
        <v>338658.633-3058268.328</v>
      </c>
      <c r="Y2054">
        <f>VLOOKUP(W2054&amp;"-"&amp;V2054,'Buscoords Workout'!$F:$G,2,0)</f>
        <v>9252</v>
      </c>
      <c r="Z2054">
        <f>VLOOKUP(X2054&amp;"-"&amp;V2054,'Buscoords Workout'!$F:$G,2,0)</f>
        <v>9251</v>
      </c>
      <c r="AA2054" t="b">
        <f>OR(ISNA(Y2054),ISNA(Z2054))</f>
        <v>0</v>
      </c>
    </row>
    <row r="2055" spans="1:27" x14ac:dyDescent="0.25">
      <c r="A2055">
        <v>1037</v>
      </c>
      <c r="B2055" t="s">
        <v>24</v>
      </c>
      <c r="C2055" t="s">
        <v>47</v>
      </c>
      <c r="D2055" t="s">
        <v>48</v>
      </c>
      <c r="E2055">
        <v>11</v>
      </c>
      <c r="F2055" t="s">
        <v>37</v>
      </c>
      <c r="G2055">
        <v>100</v>
      </c>
      <c r="H2055" t="s">
        <v>27</v>
      </c>
      <c r="I2055" t="s">
        <v>38</v>
      </c>
      <c r="J2055" t="s">
        <v>39</v>
      </c>
      <c r="K2055" t="s">
        <v>30</v>
      </c>
      <c r="L2055" t="s">
        <v>31</v>
      </c>
      <c r="M2055">
        <v>3</v>
      </c>
      <c r="N2055" t="s">
        <v>40</v>
      </c>
      <c r="O2055" t="s">
        <v>41</v>
      </c>
      <c r="P2055">
        <v>54.404400000000003</v>
      </c>
      <c r="Q2055">
        <v>338658.63219999999</v>
      </c>
      <c r="R2055">
        <v>3058268.3276</v>
      </c>
      <c r="S2055">
        <v>338654.05160000001</v>
      </c>
      <c r="T2055">
        <v>3058214.1164000002</v>
      </c>
      <c r="U2055">
        <v>5.4404000000000001E-2</v>
      </c>
      <c r="V2055" t="str">
        <f>VLOOKUP(C2055,'Lines LookUp'!$B$1:$C$12,2,0)</f>
        <v>LUB</v>
      </c>
      <c r="W2055" t="str">
        <f>ROUNDUP(Q2055,3)&amp;"-"&amp;ROUNDUP(R2055,3)</f>
        <v>338658.633-3058268.328</v>
      </c>
      <c r="X2055" t="str">
        <f>ROUNDUP(S2055,3)&amp;"-"&amp;ROUNDUP(T2055,3)</f>
        <v>338654.052-3058214.117</v>
      </c>
      <c r="Y2055">
        <f>VLOOKUP(W2055&amp;"-"&amp;V2055,'Buscoords Workout'!$F:$G,2,0)</f>
        <v>9251</v>
      </c>
      <c r="Z2055">
        <f>VLOOKUP(X2055&amp;"-"&amp;V2055,'Buscoords Workout'!$F:$G,2,0)</f>
        <v>9250</v>
      </c>
      <c r="AA2055" t="b">
        <f>OR(ISNA(Y2055),ISNA(Z2055))</f>
        <v>0</v>
      </c>
    </row>
    <row r="2056" spans="1:27" x14ac:dyDescent="0.25">
      <c r="A2056">
        <v>1038</v>
      </c>
      <c r="B2056" t="s">
        <v>24</v>
      </c>
      <c r="C2056" t="s">
        <v>47</v>
      </c>
      <c r="D2056" t="s">
        <v>48</v>
      </c>
      <c r="E2056">
        <v>11</v>
      </c>
      <c r="F2056" t="s">
        <v>37</v>
      </c>
      <c r="G2056">
        <v>100</v>
      </c>
      <c r="H2056" t="s">
        <v>27</v>
      </c>
      <c r="I2056" t="s">
        <v>38</v>
      </c>
      <c r="J2056" t="s">
        <v>39</v>
      </c>
      <c r="K2056" t="s">
        <v>30</v>
      </c>
      <c r="L2056" t="s">
        <v>31</v>
      </c>
      <c r="M2056">
        <v>3</v>
      </c>
      <c r="N2056" t="s">
        <v>40</v>
      </c>
      <c r="O2056" t="s">
        <v>41</v>
      </c>
      <c r="P2056">
        <v>66.774000000000001</v>
      </c>
      <c r="Q2056">
        <v>338654.05160000001</v>
      </c>
      <c r="R2056">
        <v>3058214.1164000002</v>
      </c>
      <c r="S2056">
        <v>338670.57650000002</v>
      </c>
      <c r="T2056">
        <v>3058149.4194999998</v>
      </c>
      <c r="U2056">
        <v>6.6774E-2</v>
      </c>
      <c r="V2056" t="str">
        <f>VLOOKUP(C2056,'Lines LookUp'!$B$1:$C$12,2,0)</f>
        <v>LUB</v>
      </c>
      <c r="W2056" t="str">
        <f>ROUNDUP(Q2056,3)&amp;"-"&amp;ROUNDUP(R2056,3)</f>
        <v>338654.052-3058214.117</v>
      </c>
      <c r="X2056" t="str">
        <f>ROUNDUP(S2056,3)&amp;"-"&amp;ROUNDUP(T2056,3)</f>
        <v>338670.577-3058149.42</v>
      </c>
      <c r="Y2056">
        <f>VLOOKUP(W2056&amp;"-"&amp;V2056,'Buscoords Workout'!$F:$G,2,0)</f>
        <v>9250</v>
      </c>
      <c r="Z2056">
        <f>VLOOKUP(X2056&amp;"-"&amp;V2056,'Buscoords Workout'!$F:$G,2,0)</f>
        <v>9249</v>
      </c>
      <c r="AA2056" t="b">
        <f>OR(ISNA(Y2056),ISNA(Z2056))</f>
        <v>0</v>
      </c>
    </row>
    <row r="2057" spans="1:27" x14ac:dyDescent="0.25">
      <c r="A2057">
        <v>1039</v>
      </c>
      <c r="B2057" t="s">
        <v>24</v>
      </c>
      <c r="C2057" t="s">
        <v>47</v>
      </c>
      <c r="D2057" t="s">
        <v>48</v>
      </c>
      <c r="E2057">
        <v>11</v>
      </c>
      <c r="F2057" t="s">
        <v>37</v>
      </c>
      <c r="G2057">
        <v>100</v>
      </c>
      <c r="H2057" t="s">
        <v>27</v>
      </c>
      <c r="I2057" t="s">
        <v>38</v>
      </c>
      <c r="J2057" t="s">
        <v>39</v>
      </c>
      <c r="K2057" t="s">
        <v>30</v>
      </c>
      <c r="L2057" t="s">
        <v>31</v>
      </c>
      <c r="M2057">
        <v>3</v>
      </c>
      <c r="N2057" t="s">
        <v>40</v>
      </c>
      <c r="O2057" t="s">
        <v>41</v>
      </c>
      <c r="P2057">
        <v>46.8855</v>
      </c>
      <c r="Q2057">
        <v>338670.57650000002</v>
      </c>
      <c r="R2057">
        <v>3058149.4194999998</v>
      </c>
      <c r="S2057">
        <v>338675.26980000001</v>
      </c>
      <c r="T2057">
        <v>3058102.7694999999</v>
      </c>
      <c r="U2057">
        <v>4.6885000000000003E-2</v>
      </c>
      <c r="V2057" t="str">
        <f>VLOOKUP(C2057,'Lines LookUp'!$B$1:$C$12,2,0)</f>
        <v>LUB</v>
      </c>
      <c r="W2057" t="str">
        <f>ROUNDUP(Q2057,3)&amp;"-"&amp;ROUNDUP(R2057,3)</f>
        <v>338670.577-3058149.42</v>
      </c>
      <c r="X2057" t="str">
        <f>ROUNDUP(S2057,3)&amp;"-"&amp;ROUNDUP(T2057,3)</f>
        <v>338675.27-3058102.77</v>
      </c>
      <c r="Y2057">
        <f>VLOOKUP(W2057&amp;"-"&amp;V2057,'Buscoords Workout'!$F:$G,2,0)</f>
        <v>9249</v>
      </c>
      <c r="Z2057">
        <f>VLOOKUP(X2057&amp;"-"&amp;V2057,'Buscoords Workout'!$F:$G,2,0)</f>
        <v>9270</v>
      </c>
      <c r="AA2057" t="b">
        <f>OR(ISNA(Y2057),ISNA(Z2057))</f>
        <v>0</v>
      </c>
    </row>
    <row r="2058" spans="1:27" x14ac:dyDescent="0.25">
      <c r="A2058">
        <v>1040</v>
      </c>
      <c r="B2058" t="s">
        <v>24</v>
      </c>
      <c r="C2058" t="s">
        <v>47</v>
      </c>
      <c r="D2058" t="s">
        <v>48</v>
      </c>
      <c r="E2058">
        <v>11</v>
      </c>
      <c r="F2058" t="s">
        <v>37</v>
      </c>
      <c r="G2058">
        <v>100</v>
      </c>
      <c r="H2058" t="s">
        <v>27</v>
      </c>
      <c r="I2058" t="s">
        <v>38</v>
      </c>
      <c r="J2058" t="s">
        <v>39</v>
      </c>
      <c r="K2058" t="s">
        <v>30</v>
      </c>
      <c r="L2058" t="s">
        <v>31</v>
      </c>
      <c r="M2058">
        <v>3</v>
      </c>
      <c r="N2058" t="s">
        <v>40</v>
      </c>
      <c r="O2058" t="s">
        <v>41</v>
      </c>
      <c r="P2058">
        <v>76.619399999999999</v>
      </c>
      <c r="Q2058">
        <v>338675.26980000001</v>
      </c>
      <c r="R2058">
        <v>3058102.7694999999</v>
      </c>
      <c r="S2058">
        <v>338751.6385</v>
      </c>
      <c r="T2058">
        <v>3058108.9627999999</v>
      </c>
      <c r="U2058">
        <v>7.6619000000000007E-2</v>
      </c>
      <c r="V2058" t="str">
        <f>VLOOKUP(C2058,'Lines LookUp'!$B$1:$C$12,2,0)</f>
        <v>LUB</v>
      </c>
      <c r="W2058" t="str">
        <f>ROUNDUP(Q2058,3)&amp;"-"&amp;ROUNDUP(R2058,3)</f>
        <v>338675.27-3058102.77</v>
      </c>
      <c r="X2058" t="str">
        <f>ROUNDUP(S2058,3)&amp;"-"&amp;ROUNDUP(T2058,3)</f>
        <v>338751.639-3058108.963</v>
      </c>
      <c r="Y2058">
        <f>VLOOKUP(W2058&amp;"-"&amp;V2058,'Buscoords Workout'!$F:$G,2,0)</f>
        <v>9270</v>
      </c>
      <c r="Z2058">
        <f>VLOOKUP(X2058&amp;"-"&amp;V2058,'Buscoords Workout'!$F:$G,2,0)</f>
        <v>9263</v>
      </c>
      <c r="AA2058" t="b">
        <f>OR(ISNA(Y2058),ISNA(Z2058))</f>
        <v>0</v>
      </c>
    </row>
    <row r="2059" spans="1:27" x14ac:dyDescent="0.25">
      <c r="A2059">
        <v>1041</v>
      </c>
      <c r="B2059" t="s">
        <v>24</v>
      </c>
      <c r="C2059" t="s">
        <v>47</v>
      </c>
      <c r="D2059" t="s">
        <v>48</v>
      </c>
      <c r="E2059">
        <v>11</v>
      </c>
      <c r="F2059" t="s">
        <v>37</v>
      </c>
      <c r="G2059">
        <v>100</v>
      </c>
      <c r="H2059" t="s">
        <v>27</v>
      </c>
      <c r="I2059" t="s">
        <v>38</v>
      </c>
      <c r="J2059" t="s">
        <v>39</v>
      </c>
      <c r="K2059" t="s">
        <v>30</v>
      </c>
      <c r="L2059" t="s">
        <v>31</v>
      </c>
      <c r="M2059">
        <v>3</v>
      </c>
      <c r="N2059" t="s">
        <v>40</v>
      </c>
      <c r="O2059" t="s">
        <v>41</v>
      </c>
      <c r="P2059">
        <v>97.170199999999994</v>
      </c>
      <c r="Q2059">
        <v>338751.6385</v>
      </c>
      <c r="R2059">
        <v>3058108.9627999999</v>
      </c>
      <c r="S2059">
        <v>338846.54820000002</v>
      </c>
      <c r="T2059">
        <v>3058129.8001000001</v>
      </c>
      <c r="U2059">
        <v>9.7170000000000006E-2</v>
      </c>
      <c r="V2059" t="str">
        <f>VLOOKUP(C2059,'Lines LookUp'!$B$1:$C$12,2,0)</f>
        <v>LUB</v>
      </c>
      <c r="W2059" t="str">
        <f>ROUNDUP(Q2059,3)&amp;"-"&amp;ROUNDUP(R2059,3)</f>
        <v>338751.639-3058108.963</v>
      </c>
      <c r="X2059" t="str">
        <f>ROUNDUP(S2059,3)&amp;"-"&amp;ROUNDUP(T2059,3)</f>
        <v>338846.549-3058129.801</v>
      </c>
      <c r="Y2059">
        <f>VLOOKUP(W2059&amp;"-"&amp;V2059,'Buscoords Workout'!$F:$G,2,0)</f>
        <v>9263</v>
      </c>
      <c r="Z2059">
        <f>VLOOKUP(X2059&amp;"-"&amp;V2059,'Buscoords Workout'!$F:$G,2,0)</f>
        <v>9264</v>
      </c>
      <c r="AA2059" t="b">
        <f>OR(ISNA(Y2059),ISNA(Z2059))</f>
        <v>0</v>
      </c>
    </row>
    <row r="2060" spans="1:27" x14ac:dyDescent="0.25">
      <c r="A2060">
        <v>1042</v>
      </c>
      <c r="B2060" t="s">
        <v>24</v>
      </c>
      <c r="C2060" t="s">
        <v>47</v>
      </c>
      <c r="D2060" t="s">
        <v>48</v>
      </c>
      <c r="E2060">
        <v>11</v>
      </c>
      <c r="F2060" t="s">
        <v>37</v>
      </c>
      <c r="G2060">
        <v>100</v>
      </c>
      <c r="H2060" t="s">
        <v>27</v>
      </c>
      <c r="I2060" t="s">
        <v>38</v>
      </c>
      <c r="J2060" t="s">
        <v>39</v>
      </c>
      <c r="K2060" t="s">
        <v>30</v>
      </c>
      <c r="L2060" t="s">
        <v>31</v>
      </c>
      <c r="M2060">
        <v>3</v>
      </c>
      <c r="N2060" t="s">
        <v>40</v>
      </c>
      <c r="O2060" t="s">
        <v>41</v>
      </c>
      <c r="P2060">
        <v>17.226400000000002</v>
      </c>
      <c r="Q2060">
        <v>338846.54820000002</v>
      </c>
      <c r="R2060">
        <v>3058129.8001000001</v>
      </c>
      <c r="S2060">
        <v>338856.87</v>
      </c>
      <c r="T2060">
        <v>3058143.5918000001</v>
      </c>
      <c r="U2060">
        <v>1.7226000000000002E-2</v>
      </c>
      <c r="V2060" t="str">
        <f>VLOOKUP(C2060,'Lines LookUp'!$B$1:$C$12,2,0)</f>
        <v>LUB</v>
      </c>
      <c r="W2060" t="str">
        <f>ROUNDUP(Q2060,3)&amp;"-"&amp;ROUNDUP(R2060,3)</f>
        <v>338846.549-3058129.801</v>
      </c>
      <c r="X2060" t="str">
        <f>ROUNDUP(S2060,3)&amp;"-"&amp;ROUNDUP(T2060,3)</f>
        <v>338856.87-3058143.592</v>
      </c>
      <c r="Y2060">
        <f>VLOOKUP(W2060&amp;"-"&amp;V2060,'Buscoords Workout'!$F:$G,2,0)</f>
        <v>9264</v>
      </c>
      <c r="Z2060">
        <f>VLOOKUP(X2060&amp;"-"&amp;V2060,'Buscoords Workout'!$F:$G,2,0)</f>
        <v>9265</v>
      </c>
      <c r="AA2060" t="b">
        <f>OR(ISNA(Y2060),ISNA(Z2060))</f>
        <v>0</v>
      </c>
    </row>
    <row r="2061" spans="1:27" x14ac:dyDescent="0.25">
      <c r="A2061">
        <v>1043</v>
      </c>
      <c r="B2061" t="s">
        <v>24</v>
      </c>
      <c r="C2061" t="s">
        <v>47</v>
      </c>
      <c r="D2061" t="s">
        <v>48</v>
      </c>
      <c r="E2061">
        <v>11</v>
      </c>
      <c r="F2061" t="s">
        <v>37</v>
      </c>
      <c r="G2061">
        <v>100</v>
      </c>
      <c r="H2061" t="s">
        <v>27</v>
      </c>
      <c r="I2061" t="s">
        <v>38</v>
      </c>
      <c r="J2061" t="s">
        <v>39</v>
      </c>
      <c r="K2061" t="s">
        <v>30</v>
      </c>
      <c r="L2061" t="s">
        <v>31</v>
      </c>
      <c r="M2061">
        <v>3</v>
      </c>
      <c r="N2061" t="s">
        <v>40</v>
      </c>
      <c r="O2061" t="s">
        <v>41</v>
      </c>
      <c r="P2061">
        <v>14.483499999999999</v>
      </c>
      <c r="Q2061">
        <v>338856.87</v>
      </c>
      <c r="R2061">
        <v>3058143.5918000001</v>
      </c>
      <c r="S2061">
        <v>338871.35220000002</v>
      </c>
      <c r="T2061">
        <v>3058143.4002</v>
      </c>
      <c r="U2061">
        <v>1.4482999999999999E-2</v>
      </c>
      <c r="V2061" t="str">
        <f>VLOOKUP(C2061,'Lines LookUp'!$B$1:$C$12,2,0)</f>
        <v>LUB</v>
      </c>
      <c r="W2061" t="str">
        <f>ROUNDUP(Q2061,3)&amp;"-"&amp;ROUNDUP(R2061,3)</f>
        <v>338856.87-3058143.592</v>
      </c>
      <c r="X2061" t="str">
        <f>ROUNDUP(S2061,3)&amp;"-"&amp;ROUNDUP(T2061,3)</f>
        <v>338871.353-3058143.401</v>
      </c>
      <c r="Y2061">
        <f>VLOOKUP(W2061&amp;"-"&amp;V2061,'Buscoords Workout'!$F:$G,2,0)</f>
        <v>9265</v>
      </c>
      <c r="Z2061">
        <f>VLOOKUP(X2061&amp;"-"&amp;V2061,'Buscoords Workout'!$F:$G,2,0)</f>
        <v>9266</v>
      </c>
      <c r="AA2061" t="b">
        <f>OR(ISNA(Y2061),ISNA(Z2061))</f>
        <v>0</v>
      </c>
    </row>
    <row r="2062" spans="1:27" x14ac:dyDescent="0.25">
      <c r="A2062">
        <v>1044</v>
      </c>
      <c r="B2062" t="s">
        <v>24</v>
      </c>
      <c r="C2062" t="s">
        <v>47</v>
      </c>
      <c r="D2062" t="s">
        <v>48</v>
      </c>
      <c r="E2062">
        <v>11</v>
      </c>
      <c r="F2062" t="s">
        <v>37</v>
      </c>
      <c r="G2062">
        <v>100</v>
      </c>
      <c r="H2062" t="s">
        <v>27</v>
      </c>
      <c r="I2062" t="s">
        <v>38</v>
      </c>
      <c r="J2062" t="s">
        <v>39</v>
      </c>
      <c r="K2062" t="s">
        <v>30</v>
      </c>
      <c r="L2062" t="s">
        <v>31</v>
      </c>
      <c r="M2062">
        <v>3</v>
      </c>
      <c r="N2062" t="s">
        <v>40</v>
      </c>
      <c r="O2062" t="s">
        <v>41</v>
      </c>
      <c r="P2062">
        <v>99.869799999999998</v>
      </c>
      <c r="Q2062">
        <v>338871.35220000002</v>
      </c>
      <c r="R2062">
        <v>3058143.4002</v>
      </c>
      <c r="S2062">
        <v>338952.3934</v>
      </c>
      <c r="T2062">
        <v>3058201.7637</v>
      </c>
      <c r="U2062">
        <v>9.987E-2</v>
      </c>
      <c r="V2062" t="str">
        <f>VLOOKUP(C2062,'Lines LookUp'!$B$1:$C$12,2,0)</f>
        <v>LUB</v>
      </c>
      <c r="W2062" t="str">
        <f>ROUNDUP(Q2062,3)&amp;"-"&amp;ROUNDUP(R2062,3)</f>
        <v>338871.353-3058143.401</v>
      </c>
      <c r="X2062" t="str">
        <f>ROUNDUP(S2062,3)&amp;"-"&amp;ROUNDUP(T2062,3)</f>
        <v>338952.394-3058201.764</v>
      </c>
      <c r="Y2062">
        <f>VLOOKUP(W2062&amp;"-"&amp;V2062,'Buscoords Workout'!$F:$G,2,0)</f>
        <v>9266</v>
      </c>
      <c r="Z2062">
        <f>VLOOKUP(X2062&amp;"-"&amp;V2062,'Buscoords Workout'!$F:$G,2,0)</f>
        <v>9267</v>
      </c>
      <c r="AA2062" t="b">
        <f>OR(ISNA(Y2062),ISNA(Z2062))</f>
        <v>0</v>
      </c>
    </row>
    <row r="2063" spans="1:27" x14ac:dyDescent="0.25">
      <c r="A2063">
        <v>1045</v>
      </c>
      <c r="B2063" t="s">
        <v>24</v>
      </c>
      <c r="C2063" t="s">
        <v>47</v>
      </c>
      <c r="D2063" t="s">
        <v>48</v>
      </c>
      <c r="E2063">
        <v>11</v>
      </c>
      <c r="F2063" t="s">
        <v>42</v>
      </c>
      <c r="G2063">
        <v>300</v>
      </c>
      <c r="H2063" t="s">
        <v>27</v>
      </c>
      <c r="I2063" t="s">
        <v>38</v>
      </c>
      <c r="J2063" t="s">
        <v>39</v>
      </c>
      <c r="K2063" t="s">
        <v>49</v>
      </c>
      <c r="L2063" t="s">
        <v>31</v>
      </c>
      <c r="M2063">
        <v>3</v>
      </c>
      <c r="N2063" t="s">
        <v>40</v>
      </c>
      <c r="O2063" t="s">
        <v>41</v>
      </c>
      <c r="P2063">
        <v>37.710999999999999</v>
      </c>
      <c r="Q2063">
        <v>338952.3934</v>
      </c>
      <c r="R2063">
        <v>3058201.7637</v>
      </c>
      <c r="S2063">
        <v>338983.98759999999</v>
      </c>
      <c r="T2063">
        <v>3058181.1741999998</v>
      </c>
      <c r="U2063">
        <v>3.7711000000000001E-2</v>
      </c>
      <c r="V2063" t="str">
        <f>VLOOKUP(C2063,'Lines LookUp'!$B$1:$C$12,2,0)</f>
        <v>LUB</v>
      </c>
      <c r="W2063" t="str">
        <f>ROUNDUP(Q2063,3)&amp;"-"&amp;ROUNDUP(R2063,3)</f>
        <v>338952.394-3058201.764</v>
      </c>
      <c r="X2063" t="str">
        <f>ROUNDUP(S2063,3)&amp;"-"&amp;ROUNDUP(T2063,3)</f>
        <v>338983.988-3058181.175</v>
      </c>
      <c r="Y2063">
        <f>VLOOKUP(W2063&amp;"-"&amp;V2063,'Buscoords Workout'!$F:$G,2,0)</f>
        <v>9267</v>
      </c>
      <c r="Z2063">
        <f>VLOOKUP(X2063&amp;"-"&amp;V2063,'Buscoords Workout'!$F:$G,2,0)</f>
        <v>9268</v>
      </c>
      <c r="AA2063" t="b">
        <f>OR(ISNA(Y2063),ISNA(Z2063))</f>
        <v>0</v>
      </c>
    </row>
    <row r="2064" spans="1:27" x14ac:dyDescent="0.25">
      <c r="A2064">
        <v>1046</v>
      </c>
      <c r="B2064" t="s">
        <v>24</v>
      </c>
      <c r="C2064" t="s">
        <v>47</v>
      </c>
      <c r="D2064" t="s">
        <v>48</v>
      </c>
      <c r="E2064">
        <v>11</v>
      </c>
      <c r="F2064" t="s">
        <v>42</v>
      </c>
      <c r="G2064">
        <v>300</v>
      </c>
      <c r="H2064" t="s">
        <v>27</v>
      </c>
      <c r="I2064" t="s">
        <v>38</v>
      </c>
      <c r="J2064" t="s">
        <v>39</v>
      </c>
      <c r="K2064" t="s">
        <v>49</v>
      </c>
      <c r="L2064" t="s">
        <v>31</v>
      </c>
      <c r="M2064">
        <v>3</v>
      </c>
      <c r="N2064" t="s">
        <v>40</v>
      </c>
      <c r="O2064" t="s">
        <v>41</v>
      </c>
      <c r="P2064">
        <v>49.457599999999999</v>
      </c>
      <c r="Q2064">
        <v>338983.98759999999</v>
      </c>
      <c r="R2064">
        <v>3058181.1741999998</v>
      </c>
      <c r="S2064">
        <v>339031.10570000001</v>
      </c>
      <c r="T2064">
        <v>3058166.1430000002</v>
      </c>
      <c r="U2064">
        <v>4.9458000000000002E-2</v>
      </c>
      <c r="V2064" t="str">
        <f>VLOOKUP(C2064,'Lines LookUp'!$B$1:$C$12,2,0)</f>
        <v>LUB</v>
      </c>
      <c r="W2064" t="str">
        <f>ROUNDUP(Q2064,3)&amp;"-"&amp;ROUNDUP(R2064,3)</f>
        <v>338983.988-3058181.175</v>
      </c>
      <c r="X2064" t="str">
        <f>ROUNDUP(S2064,3)&amp;"-"&amp;ROUNDUP(T2064,3)</f>
        <v>339031.106-3058166.143</v>
      </c>
      <c r="Y2064">
        <f>VLOOKUP(W2064&amp;"-"&amp;V2064,'Buscoords Workout'!$F:$G,2,0)</f>
        <v>9268</v>
      </c>
      <c r="Z2064">
        <f>VLOOKUP(X2064&amp;"-"&amp;V2064,'Buscoords Workout'!$F:$G,2,0)</f>
        <v>9269</v>
      </c>
      <c r="AA2064" t="b">
        <f>OR(ISNA(Y2064),ISNA(Z2064))</f>
        <v>0</v>
      </c>
    </row>
    <row r="2065" spans="1:27" x14ac:dyDescent="0.25">
      <c r="A2065">
        <v>1047</v>
      </c>
      <c r="B2065" t="s">
        <v>24</v>
      </c>
      <c r="C2065" t="s">
        <v>47</v>
      </c>
      <c r="D2065" t="s">
        <v>48</v>
      </c>
      <c r="E2065">
        <v>11</v>
      </c>
      <c r="F2065" t="s">
        <v>50</v>
      </c>
      <c r="G2065">
        <v>50</v>
      </c>
      <c r="H2065" t="s">
        <v>27</v>
      </c>
      <c r="I2065" t="s">
        <v>38</v>
      </c>
      <c r="J2065" t="s">
        <v>39</v>
      </c>
      <c r="K2065" t="s">
        <v>30</v>
      </c>
      <c r="L2065" t="s">
        <v>31</v>
      </c>
      <c r="M2065">
        <v>3</v>
      </c>
      <c r="N2065" t="s">
        <v>40</v>
      </c>
      <c r="O2065" t="s">
        <v>41</v>
      </c>
      <c r="P2065">
        <v>180.333</v>
      </c>
      <c r="Q2065">
        <v>338675.26980000001</v>
      </c>
      <c r="R2065">
        <v>3058102.7694999999</v>
      </c>
      <c r="S2065">
        <v>338702.24080000003</v>
      </c>
      <c r="T2065">
        <v>3057924.4648000002</v>
      </c>
      <c r="U2065">
        <v>0.18033299999999999</v>
      </c>
      <c r="V2065" t="str">
        <f>VLOOKUP(C2065,'Lines LookUp'!$B$1:$C$12,2,0)</f>
        <v>LUB</v>
      </c>
      <c r="W2065" t="str">
        <f>ROUNDUP(Q2065,3)&amp;"-"&amp;ROUNDUP(R2065,3)</f>
        <v>338675.27-3058102.77</v>
      </c>
      <c r="X2065" t="str">
        <f>ROUNDUP(S2065,3)&amp;"-"&amp;ROUNDUP(T2065,3)</f>
        <v>338702.241-3057924.465</v>
      </c>
      <c r="Y2065">
        <f>VLOOKUP(W2065&amp;"-"&amp;V2065,'Buscoords Workout'!$F:$G,2,0)</f>
        <v>9270</v>
      </c>
      <c r="Z2065">
        <f>VLOOKUP(X2065&amp;"-"&amp;V2065,'Buscoords Workout'!$F:$G,2,0)</f>
        <v>9271</v>
      </c>
      <c r="AA2065" t="b">
        <f>OR(ISNA(Y2065),ISNA(Z2065))</f>
        <v>0</v>
      </c>
    </row>
    <row r="2066" spans="1:27" x14ac:dyDescent="0.25">
      <c r="A2066">
        <v>1048</v>
      </c>
      <c r="B2066" t="s">
        <v>24</v>
      </c>
      <c r="C2066" t="s">
        <v>47</v>
      </c>
      <c r="D2066" t="s">
        <v>48</v>
      </c>
      <c r="E2066">
        <v>11</v>
      </c>
      <c r="F2066" t="s">
        <v>50</v>
      </c>
      <c r="G2066">
        <v>50</v>
      </c>
      <c r="H2066" t="s">
        <v>27</v>
      </c>
      <c r="I2066" t="s">
        <v>38</v>
      </c>
      <c r="J2066" t="s">
        <v>39</v>
      </c>
      <c r="K2066" t="s">
        <v>30</v>
      </c>
      <c r="L2066" t="s">
        <v>31</v>
      </c>
      <c r="M2066">
        <v>3</v>
      </c>
      <c r="N2066" t="s">
        <v>40</v>
      </c>
      <c r="O2066" t="s">
        <v>41</v>
      </c>
      <c r="P2066">
        <v>255.90700000000001</v>
      </c>
      <c r="Q2066">
        <v>338702.24080000003</v>
      </c>
      <c r="R2066">
        <v>3057924.4648000002</v>
      </c>
      <c r="S2066">
        <v>338660.27130000002</v>
      </c>
      <c r="T2066">
        <v>3057672.023</v>
      </c>
      <c r="U2066">
        <v>0.255907</v>
      </c>
      <c r="V2066" t="str">
        <f>VLOOKUP(C2066,'Lines LookUp'!$B$1:$C$12,2,0)</f>
        <v>LUB</v>
      </c>
      <c r="W2066" t="str">
        <f>ROUNDUP(Q2066,3)&amp;"-"&amp;ROUNDUP(R2066,3)</f>
        <v>338702.241-3057924.465</v>
      </c>
      <c r="X2066" t="str">
        <f>ROUNDUP(S2066,3)&amp;"-"&amp;ROUNDUP(T2066,3)</f>
        <v>338660.272-3057672.023</v>
      </c>
      <c r="Y2066">
        <f>VLOOKUP(W2066&amp;"-"&amp;V2066,'Buscoords Workout'!$F:$G,2,0)</f>
        <v>9271</v>
      </c>
      <c r="Z2066">
        <f>VLOOKUP(X2066&amp;"-"&amp;V2066,'Buscoords Workout'!$F:$G,2,0)</f>
        <v>9272</v>
      </c>
      <c r="AA2066" t="b">
        <f>OR(ISNA(Y2066),ISNA(Z2066))</f>
        <v>0</v>
      </c>
    </row>
    <row r="2067" spans="1:27" x14ac:dyDescent="0.25">
      <c r="A2067">
        <v>1049</v>
      </c>
      <c r="B2067" t="s">
        <v>24</v>
      </c>
      <c r="C2067" t="s">
        <v>47</v>
      </c>
      <c r="D2067" t="s">
        <v>48</v>
      </c>
      <c r="E2067">
        <v>11</v>
      </c>
      <c r="F2067" t="s">
        <v>50</v>
      </c>
      <c r="G2067">
        <v>50</v>
      </c>
      <c r="H2067" t="s">
        <v>27</v>
      </c>
      <c r="I2067" t="s">
        <v>38</v>
      </c>
      <c r="J2067" t="s">
        <v>39</v>
      </c>
      <c r="K2067" t="s">
        <v>30</v>
      </c>
      <c r="L2067" t="s">
        <v>31</v>
      </c>
      <c r="M2067">
        <v>3</v>
      </c>
      <c r="N2067" t="s">
        <v>40</v>
      </c>
      <c r="O2067" t="s">
        <v>41</v>
      </c>
      <c r="P2067">
        <v>222.68799999999999</v>
      </c>
      <c r="Q2067">
        <v>338660.27130000002</v>
      </c>
      <c r="R2067">
        <v>3057672.023</v>
      </c>
      <c r="S2067">
        <v>338723.59519999998</v>
      </c>
      <c r="T2067">
        <v>3057458.5284000002</v>
      </c>
      <c r="U2067">
        <v>0.222688</v>
      </c>
      <c r="V2067" t="str">
        <f>VLOOKUP(C2067,'Lines LookUp'!$B$1:$C$12,2,0)</f>
        <v>LUB</v>
      </c>
      <c r="W2067" t="str">
        <f>ROUNDUP(Q2067,3)&amp;"-"&amp;ROUNDUP(R2067,3)</f>
        <v>338660.272-3057672.023</v>
      </c>
      <c r="X2067" t="str">
        <f>ROUNDUP(S2067,3)&amp;"-"&amp;ROUNDUP(T2067,3)</f>
        <v>338723.596-3057458.529</v>
      </c>
      <c r="Y2067">
        <f>VLOOKUP(W2067&amp;"-"&amp;V2067,'Buscoords Workout'!$F:$G,2,0)</f>
        <v>9272</v>
      </c>
      <c r="Z2067">
        <f>VLOOKUP(X2067&amp;"-"&amp;V2067,'Buscoords Workout'!$F:$G,2,0)</f>
        <v>9273</v>
      </c>
      <c r="AA2067" t="b">
        <f>OR(ISNA(Y2067),ISNA(Z2067))</f>
        <v>0</v>
      </c>
    </row>
    <row r="2068" spans="1:27" x14ac:dyDescent="0.25">
      <c r="A2068">
        <v>1050</v>
      </c>
      <c r="B2068" t="s">
        <v>24</v>
      </c>
      <c r="C2068" t="s">
        <v>47</v>
      </c>
      <c r="D2068" t="s">
        <v>48</v>
      </c>
      <c r="E2068">
        <v>11</v>
      </c>
      <c r="F2068" t="s">
        <v>50</v>
      </c>
      <c r="G2068">
        <v>50</v>
      </c>
      <c r="H2068" t="s">
        <v>27</v>
      </c>
      <c r="I2068" t="s">
        <v>38</v>
      </c>
      <c r="J2068" t="s">
        <v>39</v>
      </c>
      <c r="K2068" t="s">
        <v>30</v>
      </c>
      <c r="L2068" t="s">
        <v>31</v>
      </c>
      <c r="M2068">
        <v>3</v>
      </c>
      <c r="N2068" t="s">
        <v>40</v>
      </c>
      <c r="O2068" t="s">
        <v>41</v>
      </c>
      <c r="P2068">
        <v>23.189</v>
      </c>
      <c r="Q2068">
        <v>338723.59519999998</v>
      </c>
      <c r="R2068">
        <v>3057458.5284000002</v>
      </c>
      <c r="S2068">
        <v>338728.60690000001</v>
      </c>
      <c r="T2068">
        <v>3057435.8873999999</v>
      </c>
      <c r="U2068">
        <v>2.3189000000000001E-2</v>
      </c>
      <c r="V2068" t="str">
        <f>VLOOKUP(C2068,'Lines LookUp'!$B$1:$C$12,2,0)</f>
        <v>LUB</v>
      </c>
      <c r="W2068" t="str">
        <f>ROUNDUP(Q2068,3)&amp;"-"&amp;ROUNDUP(R2068,3)</f>
        <v>338723.596-3057458.529</v>
      </c>
      <c r="X2068" t="str">
        <f>ROUNDUP(S2068,3)&amp;"-"&amp;ROUNDUP(T2068,3)</f>
        <v>338728.607-3057435.888</v>
      </c>
      <c r="Y2068">
        <f>VLOOKUP(W2068&amp;"-"&amp;V2068,'Buscoords Workout'!$F:$G,2,0)</f>
        <v>9273</v>
      </c>
      <c r="Z2068">
        <f>VLOOKUP(X2068&amp;"-"&amp;V2068,'Buscoords Workout'!$F:$G,2,0)</f>
        <v>9274</v>
      </c>
      <c r="AA2068" t="b">
        <f>OR(ISNA(Y2068),ISNA(Z2068))</f>
        <v>0</v>
      </c>
    </row>
    <row r="2069" spans="1:27" x14ac:dyDescent="0.25">
      <c r="A2069">
        <v>1051</v>
      </c>
      <c r="B2069" t="s">
        <v>24</v>
      </c>
      <c r="C2069" t="s">
        <v>47</v>
      </c>
      <c r="D2069" t="s">
        <v>48</v>
      </c>
      <c r="E2069">
        <v>11</v>
      </c>
      <c r="F2069" t="s">
        <v>50</v>
      </c>
      <c r="G2069">
        <v>50</v>
      </c>
      <c r="H2069" t="s">
        <v>27</v>
      </c>
      <c r="I2069" t="s">
        <v>38</v>
      </c>
      <c r="J2069" t="s">
        <v>39</v>
      </c>
      <c r="K2069" t="s">
        <v>30</v>
      </c>
      <c r="L2069" t="s">
        <v>31</v>
      </c>
      <c r="M2069">
        <v>3</v>
      </c>
      <c r="N2069" t="s">
        <v>40</v>
      </c>
      <c r="O2069" t="s">
        <v>41</v>
      </c>
      <c r="P2069">
        <v>27.460799999999999</v>
      </c>
      <c r="Q2069">
        <v>338728.60690000001</v>
      </c>
      <c r="R2069">
        <v>3057435.8873999999</v>
      </c>
      <c r="S2069">
        <v>338755.70559999999</v>
      </c>
      <c r="T2069">
        <v>3057440.3319000001</v>
      </c>
      <c r="U2069">
        <v>2.7460999999999999E-2</v>
      </c>
      <c r="V2069" t="str">
        <f>VLOOKUP(C2069,'Lines LookUp'!$B$1:$C$12,2,0)</f>
        <v>LUB</v>
      </c>
      <c r="W2069" t="str">
        <f>ROUNDUP(Q2069,3)&amp;"-"&amp;ROUNDUP(R2069,3)</f>
        <v>338728.607-3057435.888</v>
      </c>
      <c r="X2069" t="str">
        <f>ROUNDUP(S2069,3)&amp;"-"&amp;ROUNDUP(T2069,3)</f>
        <v>338755.706-3057440.332</v>
      </c>
      <c r="Y2069">
        <f>VLOOKUP(W2069&amp;"-"&amp;V2069,'Buscoords Workout'!$F:$G,2,0)</f>
        <v>9274</v>
      </c>
      <c r="Z2069">
        <f>VLOOKUP(X2069&amp;"-"&amp;V2069,'Buscoords Workout'!$F:$G,2,0)</f>
        <v>9275</v>
      </c>
      <c r="AA2069" t="b">
        <f>OR(ISNA(Y2069),ISNA(Z2069))</f>
        <v>0</v>
      </c>
    </row>
    <row r="2070" spans="1:27" x14ac:dyDescent="0.25">
      <c r="A2070">
        <v>1052</v>
      </c>
      <c r="B2070" t="s">
        <v>24</v>
      </c>
      <c r="C2070" t="s">
        <v>47</v>
      </c>
      <c r="D2070" t="s">
        <v>48</v>
      </c>
      <c r="E2070">
        <v>11</v>
      </c>
      <c r="F2070" t="s">
        <v>50</v>
      </c>
      <c r="G2070">
        <v>50</v>
      </c>
      <c r="H2070" t="s">
        <v>27</v>
      </c>
      <c r="I2070" t="s">
        <v>38</v>
      </c>
      <c r="J2070" t="s">
        <v>39</v>
      </c>
      <c r="K2070" t="s">
        <v>30</v>
      </c>
      <c r="L2070" t="s">
        <v>31</v>
      </c>
      <c r="M2070">
        <v>3</v>
      </c>
      <c r="N2070" t="s">
        <v>40</v>
      </c>
      <c r="O2070" t="s">
        <v>41</v>
      </c>
      <c r="P2070">
        <v>37.5627</v>
      </c>
      <c r="Q2070">
        <v>338755.70559999999</v>
      </c>
      <c r="R2070">
        <v>3057440.3319000001</v>
      </c>
      <c r="S2070">
        <v>338788.77529999998</v>
      </c>
      <c r="T2070">
        <v>3057458.1461999998</v>
      </c>
      <c r="U2070">
        <v>3.7562999999999999E-2</v>
      </c>
      <c r="V2070" t="str">
        <f>VLOOKUP(C2070,'Lines LookUp'!$B$1:$C$12,2,0)</f>
        <v>LUB</v>
      </c>
      <c r="W2070" t="str">
        <f>ROUNDUP(Q2070,3)&amp;"-"&amp;ROUNDUP(R2070,3)</f>
        <v>338755.706-3057440.332</v>
      </c>
      <c r="X2070" t="str">
        <f>ROUNDUP(S2070,3)&amp;"-"&amp;ROUNDUP(T2070,3)</f>
        <v>338788.776-3057458.147</v>
      </c>
      <c r="Y2070">
        <f>VLOOKUP(W2070&amp;"-"&amp;V2070,'Buscoords Workout'!$F:$G,2,0)</f>
        <v>9275</v>
      </c>
      <c r="Z2070">
        <f>VLOOKUP(X2070&amp;"-"&amp;V2070,'Buscoords Workout'!$F:$G,2,0)</f>
        <v>9276</v>
      </c>
      <c r="AA2070" t="b">
        <f>OR(ISNA(Y2070),ISNA(Z2070))</f>
        <v>0</v>
      </c>
    </row>
    <row r="2071" spans="1:27" x14ac:dyDescent="0.25">
      <c r="A2071">
        <v>1053</v>
      </c>
      <c r="B2071" t="s">
        <v>24</v>
      </c>
      <c r="C2071" t="s">
        <v>47</v>
      </c>
      <c r="D2071" t="s">
        <v>48</v>
      </c>
      <c r="E2071">
        <v>11</v>
      </c>
      <c r="F2071" t="s">
        <v>50</v>
      </c>
      <c r="G2071">
        <v>50</v>
      </c>
      <c r="H2071" t="s">
        <v>27</v>
      </c>
      <c r="I2071" t="s">
        <v>38</v>
      </c>
      <c r="J2071" t="s">
        <v>39</v>
      </c>
      <c r="K2071" t="s">
        <v>30</v>
      </c>
      <c r="L2071" t="s">
        <v>31</v>
      </c>
      <c r="M2071">
        <v>3</v>
      </c>
      <c r="N2071" t="s">
        <v>40</v>
      </c>
      <c r="O2071" t="s">
        <v>41</v>
      </c>
      <c r="P2071">
        <v>23.719899999999999</v>
      </c>
      <c r="Q2071">
        <v>338788.77529999998</v>
      </c>
      <c r="R2071">
        <v>3057458.1461999998</v>
      </c>
      <c r="S2071">
        <v>338807.9057</v>
      </c>
      <c r="T2071">
        <v>3057472.1697999998</v>
      </c>
      <c r="U2071">
        <v>2.3720000000000001E-2</v>
      </c>
      <c r="V2071" t="str">
        <f>VLOOKUP(C2071,'Lines LookUp'!$B$1:$C$12,2,0)</f>
        <v>LUB</v>
      </c>
      <c r="W2071" t="str">
        <f>ROUNDUP(Q2071,3)&amp;"-"&amp;ROUNDUP(R2071,3)</f>
        <v>338788.776-3057458.147</v>
      </c>
      <c r="X2071" t="str">
        <f>ROUNDUP(S2071,3)&amp;"-"&amp;ROUNDUP(T2071,3)</f>
        <v>338807.906-3057472.17</v>
      </c>
      <c r="Y2071">
        <f>VLOOKUP(W2071&amp;"-"&amp;V2071,'Buscoords Workout'!$F:$G,2,0)</f>
        <v>9276</v>
      </c>
      <c r="Z2071">
        <f>VLOOKUP(X2071&amp;"-"&amp;V2071,'Buscoords Workout'!$F:$G,2,0)</f>
        <v>9277</v>
      </c>
      <c r="AA2071" t="b">
        <f>OR(ISNA(Y2071),ISNA(Z2071))</f>
        <v>0</v>
      </c>
    </row>
    <row r="2072" spans="1:27" x14ac:dyDescent="0.25">
      <c r="A2072">
        <v>1054</v>
      </c>
      <c r="B2072" t="s">
        <v>24</v>
      </c>
      <c r="C2072" t="s">
        <v>47</v>
      </c>
      <c r="D2072" t="s">
        <v>48</v>
      </c>
      <c r="E2072">
        <v>11</v>
      </c>
      <c r="F2072" t="s">
        <v>50</v>
      </c>
      <c r="G2072">
        <v>50</v>
      </c>
      <c r="H2072" t="s">
        <v>27</v>
      </c>
      <c r="I2072" t="s">
        <v>38</v>
      </c>
      <c r="J2072" t="s">
        <v>39</v>
      </c>
      <c r="K2072" t="s">
        <v>30</v>
      </c>
      <c r="L2072" t="s">
        <v>31</v>
      </c>
      <c r="M2072">
        <v>3</v>
      </c>
      <c r="N2072" t="s">
        <v>40</v>
      </c>
      <c r="O2072" t="s">
        <v>41</v>
      </c>
      <c r="P2072">
        <v>16.180700000000002</v>
      </c>
      <c r="Q2072">
        <v>338807.9057</v>
      </c>
      <c r="R2072">
        <v>3057472.1697999998</v>
      </c>
      <c r="S2072">
        <v>338820.95559999999</v>
      </c>
      <c r="T2072">
        <v>3057481.7360999999</v>
      </c>
      <c r="U2072">
        <v>1.6181000000000001E-2</v>
      </c>
      <c r="V2072" t="str">
        <f>VLOOKUP(C2072,'Lines LookUp'!$B$1:$C$12,2,0)</f>
        <v>LUB</v>
      </c>
      <c r="W2072" t="str">
        <f>ROUNDUP(Q2072,3)&amp;"-"&amp;ROUNDUP(R2072,3)</f>
        <v>338807.906-3057472.17</v>
      </c>
      <c r="X2072" t="str">
        <f>ROUNDUP(S2072,3)&amp;"-"&amp;ROUNDUP(T2072,3)</f>
        <v>338820.956-3057481.737</v>
      </c>
      <c r="Y2072">
        <f>VLOOKUP(W2072&amp;"-"&amp;V2072,'Buscoords Workout'!$F:$G,2,0)</f>
        <v>9277</v>
      </c>
      <c r="Z2072">
        <f>VLOOKUP(X2072&amp;"-"&amp;V2072,'Buscoords Workout'!$F:$G,2,0)</f>
        <v>9278</v>
      </c>
      <c r="AA2072" t="b">
        <f>OR(ISNA(Y2072),ISNA(Z2072))</f>
        <v>0</v>
      </c>
    </row>
    <row r="2073" spans="1:27" x14ac:dyDescent="0.25">
      <c r="A2073">
        <v>1055</v>
      </c>
      <c r="B2073" t="s">
        <v>24</v>
      </c>
      <c r="C2073" t="s">
        <v>47</v>
      </c>
      <c r="D2073" t="s">
        <v>48</v>
      </c>
      <c r="E2073">
        <v>11</v>
      </c>
      <c r="F2073" t="s">
        <v>50</v>
      </c>
      <c r="G2073">
        <v>50</v>
      </c>
      <c r="H2073" t="s">
        <v>27</v>
      </c>
      <c r="I2073" t="s">
        <v>38</v>
      </c>
      <c r="J2073" t="s">
        <v>39</v>
      </c>
      <c r="K2073" t="s">
        <v>30</v>
      </c>
      <c r="L2073" t="s">
        <v>31</v>
      </c>
      <c r="M2073">
        <v>3</v>
      </c>
      <c r="N2073" t="s">
        <v>40</v>
      </c>
      <c r="O2073" t="s">
        <v>41</v>
      </c>
      <c r="P2073">
        <v>8.4452099999999994</v>
      </c>
      <c r="Q2073">
        <v>338820.95559999999</v>
      </c>
      <c r="R2073">
        <v>3057481.7360999999</v>
      </c>
      <c r="S2073">
        <v>338829.27740000002</v>
      </c>
      <c r="T2073">
        <v>3057483.1746</v>
      </c>
      <c r="U2073">
        <v>8.4449999999999994E-3</v>
      </c>
      <c r="V2073" t="str">
        <f>VLOOKUP(C2073,'Lines LookUp'!$B$1:$C$12,2,0)</f>
        <v>LUB</v>
      </c>
      <c r="W2073" t="str">
        <f>ROUNDUP(Q2073,3)&amp;"-"&amp;ROUNDUP(R2073,3)</f>
        <v>338820.956-3057481.737</v>
      </c>
      <c r="X2073" t="str">
        <f>ROUNDUP(S2073,3)&amp;"-"&amp;ROUNDUP(T2073,3)</f>
        <v>338829.278-3057483.175</v>
      </c>
      <c r="Y2073">
        <f>VLOOKUP(W2073&amp;"-"&amp;V2073,'Buscoords Workout'!$F:$G,2,0)</f>
        <v>9278</v>
      </c>
      <c r="Z2073">
        <f>VLOOKUP(X2073&amp;"-"&amp;V2073,'Buscoords Workout'!$F:$G,2,0)</f>
        <v>9279</v>
      </c>
      <c r="AA2073" t="b">
        <f>OR(ISNA(Y2073),ISNA(Z2073))</f>
        <v>0</v>
      </c>
    </row>
    <row r="2074" spans="1:27" x14ac:dyDescent="0.25">
      <c r="A2074">
        <v>1056</v>
      </c>
      <c r="B2074" t="s">
        <v>24</v>
      </c>
      <c r="C2074" t="s">
        <v>47</v>
      </c>
      <c r="D2074" t="s">
        <v>48</v>
      </c>
      <c r="E2074">
        <v>11</v>
      </c>
      <c r="F2074" t="s">
        <v>50</v>
      </c>
      <c r="G2074">
        <v>50</v>
      </c>
      <c r="H2074" t="s">
        <v>27</v>
      </c>
      <c r="I2074" t="s">
        <v>38</v>
      </c>
      <c r="J2074" t="s">
        <v>39</v>
      </c>
      <c r="K2074" t="s">
        <v>30</v>
      </c>
      <c r="L2074" t="s">
        <v>31</v>
      </c>
      <c r="M2074">
        <v>3</v>
      </c>
      <c r="N2074" t="s">
        <v>40</v>
      </c>
      <c r="O2074" t="s">
        <v>41</v>
      </c>
      <c r="P2074">
        <v>38.703699999999998</v>
      </c>
      <c r="Q2074">
        <v>338829.27740000002</v>
      </c>
      <c r="R2074">
        <v>3057483.1746</v>
      </c>
      <c r="S2074">
        <v>338867.4155</v>
      </c>
      <c r="T2074">
        <v>3057489.7672000001</v>
      </c>
      <c r="U2074">
        <v>3.8704000000000002E-2</v>
      </c>
      <c r="V2074" t="str">
        <f>VLOOKUP(C2074,'Lines LookUp'!$B$1:$C$12,2,0)</f>
        <v>LUB</v>
      </c>
      <c r="W2074" t="str">
        <f>ROUNDUP(Q2074,3)&amp;"-"&amp;ROUNDUP(R2074,3)</f>
        <v>338829.278-3057483.175</v>
      </c>
      <c r="X2074" t="str">
        <f>ROUNDUP(S2074,3)&amp;"-"&amp;ROUNDUP(T2074,3)</f>
        <v>338867.416-3057489.768</v>
      </c>
      <c r="Y2074">
        <f>VLOOKUP(W2074&amp;"-"&amp;V2074,'Buscoords Workout'!$F:$G,2,0)</f>
        <v>9279</v>
      </c>
      <c r="Z2074">
        <f>VLOOKUP(X2074&amp;"-"&amp;V2074,'Buscoords Workout'!$F:$G,2,0)</f>
        <v>9284</v>
      </c>
      <c r="AA2074" t="b">
        <f>OR(ISNA(Y2074),ISNA(Z2074))</f>
        <v>0</v>
      </c>
    </row>
    <row r="2075" spans="1:27" x14ac:dyDescent="0.25">
      <c r="A2075">
        <v>1057</v>
      </c>
      <c r="B2075" t="s">
        <v>24</v>
      </c>
      <c r="C2075" t="s">
        <v>47</v>
      </c>
      <c r="D2075" t="s">
        <v>48</v>
      </c>
      <c r="E2075">
        <v>11</v>
      </c>
      <c r="F2075" t="s">
        <v>50</v>
      </c>
      <c r="G2075">
        <v>50</v>
      </c>
      <c r="H2075" t="s">
        <v>27</v>
      </c>
      <c r="I2075" t="s">
        <v>38</v>
      </c>
      <c r="J2075" t="s">
        <v>39</v>
      </c>
      <c r="K2075" t="s">
        <v>30</v>
      </c>
      <c r="L2075" t="s">
        <v>31</v>
      </c>
      <c r="M2075">
        <v>3</v>
      </c>
      <c r="N2075" t="s">
        <v>40</v>
      </c>
      <c r="O2075" t="s">
        <v>41</v>
      </c>
      <c r="P2075">
        <v>16.905100000000001</v>
      </c>
      <c r="Q2075">
        <v>338867.4155</v>
      </c>
      <c r="R2075">
        <v>3057489.7672000001</v>
      </c>
      <c r="S2075">
        <v>338884.30599999998</v>
      </c>
      <c r="T2075">
        <v>3057489.0636</v>
      </c>
      <c r="U2075">
        <v>1.6905E-2</v>
      </c>
      <c r="V2075" t="str">
        <f>VLOOKUP(C2075,'Lines LookUp'!$B$1:$C$12,2,0)</f>
        <v>LUB</v>
      </c>
      <c r="W2075" t="str">
        <f>ROUNDUP(Q2075,3)&amp;"-"&amp;ROUNDUP(R2075,3)</f>
        <v>338867.416-3057489.768</v>
      </c>
      <c r="X2075" t="str">
        <f>ROUNDUP(S2075,3)&amp;"-"&amp;ROUNDUP(T2075,3)</f>
        <v>338884.306-3057489.064</v>
      </c>
      <c r="Y2075">
        <f>VLOOKUP(W2075&amp;"-"&amp;V2075,'Buscoords Workout'!$F:$G,2,0)</f>
        <v>9284</v>
      </c>
      <c r="Z2075">
        <f>VLOOKUP(X2075&amp;"-"&amp;V2075,'Buscoords Workout'!$F:$G,2,0)</f>
        <v>9280</v>
      </c>
      <c r="AA2075" t="b">
        <f>OR(ISNA(Y2075),ISNA(Z2075))</f>
        <v>0</v>
      </c>
    </row>
    <row r="2076" spans="1:27" x14ac:dyDescent="0.25">
      <c r="A2076">
        <v>1058</v>
      </c>
      <c r="B2076" t="s">
        <v>24</v>
      </c>
      <c r="C2076" t="s">
        <v>47</v>
      </c>
      <c r="D2076" t="s">
        <v>48</v>
      </c>
      <c r="E2076">
        <v>11</v>
      </c>
      <c r="F2076" t="s">
        <v>50</v>
      </c>
      <c r="G2076">
        <v>50</v>
      </c>
      <c r="H2076" t="s">
        <v>27</v>
      </c>
      <c r="I2076" t="s">
        <v>38</v>
      </c>
      <c r="J2076" t="s">
        <v>39</v>
      </c>
      <c r="K2076" t="s">
        <v>30</v>
      </c>
      <c r="L2076" t="s">
        <v>31</v>
      </c>
      <c r="M2076">
        <v>3</v>
      </c>
      <c r="N2076" t="s">
        <v>40</v>
      </c>
      <c r="O2076" t="s">
        <v>41</v>
      </c>
      <c r="P2076">
        <v>27.041599999999999</v>
      </c>
      <c r="Q2076">
        <v>338884.30599999998</v>
      </c>
      <c r="R2076">
        <v>3057489.0636</v>
      </c>
      <c r="S2076">
        <v>338911.3346</v>
      </c>
      <c r="T2076">
        <v>3057488.2259</v>
      </c>
      <c r="U2076">
        <v>2.7042E-2</v>
      </c>
      <c r="V2076" t="str">
        <f>VLOOKUP(C2076,'Lines LookUp'!$B$1:$C$12,2,0)</f>
        <v>LUB</v>
      </c>
      <c r="W2076" t="str">
        <f>ROUNDUP(Q2076,3)&amp;"-"&amp;ROUNDUP(R2076,3)</f>
        <v>338884.306-3057489.064</v>
      </c>
      <c r="X2076" t="str">
        <f>ROUNDUP(S2076,3)&amp;"-"&amp;ROUNDUP(T2076,3)</f>
        <v>338911.335-3057488.226</v>
      </c>
      <c r="Y2076">
        <f>VLOOKUP(W2076&amp;"-"&amp;V2076,'Buscoords Workout'!$F:$G,2,0)</f>
        <v>9280</v>
      </c>
      <c r="Z2076">
        <f>VLOOKUP(X2076&amp;"-"&amp;V2076,'Buscoords Workout'!$F:$G,2,0)</f>
        <v>9281</v>
      </c>
      <c r="AA2076" t="b">
        <f>OR(ISNA(Y2076),ISNA(Z2076))</f>
        <v>0</v>
      </c>
    </row>
    <row r="2077" spans="1:27" x14ac:dyDescent="0.25">
      <c r="A2077">
        <v>1059</v>
      </c>
      <c r="B2077" t="s">
        <v>24</v>
      </c>
      <c r="C2077" t="s">
        <v>47</v>
      </c>
      <c r="D2077" t="s">
        <v>48</v>
      </c>
      <c r="E2077">
        <v>11</v>
      </c>
      <c r="F2077" t="s">
        <v>50</v>
      </c>
      <c r="G2077">
        <v>50</v>
      </c>
      <c r="H2077" t="s">
        <v>27</v>
      </c>
      <c r="I2077" t="s">
        <v>38</v>
      </c>
      <c r="J2077" t="s">
        <v>39</v>
      </c>
      <c r="K2077" t="s">
        <v>30</v>
      </c>
      <c r="L2077" t="s">
        <v>31</v>
      </c>
      <c r="M2077">
        <v>3</v>
      </c>
      <c r="N2077" t="s">
        <v>40</v>
      </c>
      <c r="O2077" t="s">
        <v>41</v>
      </c>
      <c r="P2077">
        <v>28.0688</v>
      </c>
      <c r="Q2077">
        <v>338911.3346</v>
      </c>
      <c r="R2077">
        <v>3057488.2259</v>
      </c>
      <c r="S2077">
        <v>338939.30969999998</v>
      </c>
      <c r="T2077">
        <v>3057485.9349000002</v>
      </c>
      <c r="U2077">
        <v>2.8069E-2</v>
      </c>
      <c r="V2077" t="str">
        <f>VLOOKUP(C2077,'Lines LookUp'!$B$1:$C$12,2,0)</f>
        <v>LUB</v>
      </c>
      <c r="W2077" t="str">
        <f>ROUNDUP(Q2077,3)&amp;"-"&amp;ROUNDUP(R2077,3)</f>
        <v>338911.335-3057488.226</v>
      </c>
      <c r="X2077" t="str">
        <f>ROUNDUP(S2077,3)&amp;"-"&amp;ROUNDUP(T2077,3)</f>
        <v>338939.31-3057485.935</v>
      </c>
      <c r="Y2077">
        <f>VLOOKUP(W2077&amp;"-"&amp;V2077,'Buscoords Workout'!$F:$G,2,0)</f>
        <v>9281</v>
      </c>
      <c r="Z2077">
        <f>VLOOKUP(X2077&amp;"-"&amp;V2077,'Buscoords Workout'!$F:$G,2,0)</f>
        <v>9282</v>
      </c>
      <c r="AA2077" t="b">
        <f>OR(ISNA(Y2077),ISNA(Z2077))</f>
        <v>0</v>
      </c>
    </row>
    <row r="2078" spans="1:27" x14ac:dyDescent="0.25">
      <c r="A2078">
        <v>1060</v>
      </c>
      <c r="B2078" t="s">
        <v>24</v>
      </c>
      <c r="C2078" t="s">
        <v>47</v>
      </c>
      <c r="D2078" t="s">
        <v>48</v>
      </c>
      <c r="E2078">
        <v>11</v>
      </c>
      <c r="F2078" t="s">
        <v>50</v>
      </c>
      <c r="G2078">
        <v>50</v>
      </c>
      <c r="H2078" t="s">
        <v>27</v>
      </c>
      <c r="I2078" t="s">
        <v>38</v>
      </c>
      <c r="J2078" t="s">
        <v>39</v>
      </c>
      <c r="K2078" t="s">
        <v>30</v>
      </c>
      <c r="L2078" t="s">
        <v>31</v>
      </c>
      <c r="M2078">
        <v>3</v>
      </c>
      <c r="N2078" t="s">
        <v>40</v>
      </c>
      <c r="O2078" t="s">
        <v>41</v>
      </c>
      <c r="P2078">
        <v>233.078</v>
      </c>
      <c r="Q2078">
        <v>338939.30969999998</v>
      </c>
      <c r="R2078">
        <v>3057485.9349000002</v>
      </c>
      <c r="S2078">
        <v>339170.43969999999</v>
      </c>
      <c r="T2078">
        <v>3057455.8646</v>
      </c>
      <c r="U2078">
        <v>0.23307800000000001</v>
      </c>
      <c r="V2078" t="str">
        <f>VLOOKUP(C2078,'Lines LookUp'!$B$1:$C$12,2,0)</f>
        <v>LUB</v>
      </c>
      <c r="W2078" t="str">
        <f>ROUNDUP(Q2078,3)&amp;"-"&amp;ROUNDUP(R2078,3)</f>
        <v>338939.31-3057485.935</v>
      </c>
      <c r="X2078" t="str">
        <f>ROUNDUP(S2078,3)&amp;"-"&amp;ROUNDUP(T2078,3)</f>
        <v>339170.44-3057455.865</v>
      </c>
      <c r="Y2078">
        <f>VLOOKUP(W2078&amp;"-"&amp;V2078,'Buscoords Workout'!$F:$G,2,0)</f>
        <v>9282</v>
      </c>
      <c r="Z2078">
        <f>VLOOKUP(X2078&amp;"-"&amp;V2078,'Buscoords Workout'!$F:$G,2,0)</f>
        <v>9283</v>
      </c>
      <c r="AA2078" t="b">
        <f>OR(ISNA(Y2078),ISNA(Z2078))</f>
        <v>0</v>
      </c>
    </row>
    <row r="2079" spans="1:27" x14ac:dyDescent="0.25">
      <c r="A2079">
        <v>1061</v>
      </c>
      <c r="B2079" t="s">
        <v>24</v>
      </c>
      <c r="C2079" t="s">
        <v>47</v>
      </c>
      <c r="D2079" t="s">
        <v>48</v>
      </c>
      <c r="E2079">
        <v>11</v>
      </c>
      <c r="F2079" t="s">
        <v>50</v>
      </c>
      <c r="G2079">
        <v>50</v>
      </c>
      <c r="H2079" t="s">
        <v>27</v>
      </c>
      <c r="I2079" t="s">
        <v>38</v>
      </c>
      <c r="J2079" t="s">
        <v>39</v>
      </c>
      <c r="K2079" t="s">
        <v>30</v>
      </c>
      <c r="L2079" t="s">
        <v>31</v>
      </c>
      <c r="M2079">
        <v>3</v>
      </c>
      <c r="N2079" t="s">
        <v>40</v>
      </c>
      <c r="O2079" t="s">
        <v>41</v>
      </c>
      <c r="P2079">
        <v>24.7698</v>
      </c>
      <c r="Q2079">
        <v>338867.4155</v>
      </c>
      <c r="R2079">
        <v>3057489.7672000001</v>
      </c>
      <c r="S2079">
        <v>338864.31410000002</v>
      </c>
      <c r="T2079">
        <v>3057465.1923000002</v>
      </c>
      <c r="U2079">
        <v>2.477E-2</v>
      </c>
      <c r="V2079" t="str">
        <f>VLOOKUP(C2079,'Lines LookUp'!$B$1:$C$12,2,0)</f>
        <v>LUB</v>
      </c>
      <c r="W2079" t="str">
        <f>ROUNDUP(Q2079,3)&amp;"-"&amp;ROUNDUP(R2079,3)</f>
        <v>338867.416-3057489.768</v>
      </c>
      <c r="X2079" t="str">
        <f>ROUNDUP(S2079,3)&amp;"-"&amp;ROUNDUP(T2079,3)</f>
        <v>338864.315-3057465.193</v>
      </c>
      <c r="Y2079">
        <f>VLOOKUP(W2079&amp;"-"&amp;V2079,'Buscoords Workout'!$F:$G,2,0)</f>
        <v>9284</v>
      </c>
      <c r="Z2079">
        <f>VLOOKUP(X2079&amp;"-"&amp;V2079,'Buscoords Workout'!$F:$G,2,0)</f>
        <v>9285</v>
      </c>
      <c r="AA2079" t="b">
        <f>OR(ISNA(Y2079),ISNA(Z2079))</f>
        <v>0</v>
      </c>
    </row>
    <row r="2080" spans="1:27" x14ac:dyDescent="0.25">
      <c r="A2080">
        <v>1062</v>
      </c>
      <c r="B2080" t="s">
        <v>24</v>
      </c>
      <c r="C2080" t="s">
        <v>47</v>
      </c>
      <c r="D2080" t="s">
        <v>48</v>
      </c>
      <c r="E2080">
        <v>11</v>
      </c>
      <c r="F2080" t="s">
        <v>50</v>
      </c>
      <c r="G2080">
        <v>50</v>
      </c>
      <c r="H2080" t="s">
        <v>27</v>
      </c>
      <c r="I2080" t="s">
        <v>38</v>
      </c>
      <c r="J2080" t="s">
        <v>39</v>
      </c>
      <c r="K2080" t="s">
        <v>30</v>
      </c>
      <c r="L2080" t="s">
        <v>31</v>
      </c>
      <c r="M2080">
        <v>3</v>
      </c>
      <c r="N2080" t="s">
        <v>40</v>
      </c>
      <c r="O2080" t="s">
        <v>41</v>
      </c>
      <c r="P2080">
        <v>30.187799999999999</v>
      </c>
      <c r="Q2080">
        <v>338864.31410000002</v>
      </c>
      <c r="R2080">
        <v>3057465.1923000002</v>
      </c>
      <c r="S2080">
        <v>338848.52260000003</v>
      </c>
      <c r="T2080">
        <v>3057439.4643000001</v>
      </c>
      <c r="U2080">
        <v>3.0188E-2</v>
      </c>
      <c r="V2080" t="str">
        <f>VLOOKUP(C2080,'Lines LookUp'!$B$1:$C$12,2,0)</f>
        <v>LUB</v>
      </c>
      <c r="W2080" t="str">
        <f>ROUNDUP(Q2080,3)&amp;"-"&amp;ROUNDUP(R2080,3)</f>
        <v>338864.315-3057465.193</v>
      </c>
      <c r="X2080" t="str">
        <f>ROUNDUP(S2080,3)&amp;"-"&amp;ROUNDUP(T2080,3)</f>
        <v>338848.523-3057439.465</v>
      </c>
      <c r="Y2080">
        <f>VLOOKUP(W2080&amp;"-"&amp;V2080,'Buscoords Workout'!$F:$G,2,0)</f>
        <v>9285</v>
      </c>
      <c r="Z2080">
        <f>VLOOKUP(X2080&amp;"-"&amp;V2080,'Buscoords Workout'!$F:$G,2,0)</f>
        <v>9286</v>
      </c>
      <c r="AA2080" t="b">
        <f>OR(ISNA(Y2080),ISNA(Z2080))</f>
        <v>0</v>
      </c>
    </row>
    <row r="2081" spans="1:27" x14ac:dyDescent="0.25">
      <c r="A2081">
        <v>1063</v>
      </c>
      <c r="B2081" t="s">
        <v>24</v>
      </c>
      <c r="C2081" t="s">
        <v>47</v>
      </c>
      <c r="D2081" t="s">
        <v>48</v>
      </c>
      <c r="E2081">
        <v>11</v>
      </c>
      <c r="F2081" t="s">
        <v>50</v>
      </c>
      <c r="G2081">
        <v>50</v>
      </c>
      <c r="H2081" t="s">
        <v>27</v>
      </c>
      <c r="I2081" t="s">
        <v>38</v>
      </c>
      <c r="J2081" t="s">
        <v>39</v>
      </c>
      <c r="K2081" t="s">
        <v>30</v>
      </c>
      <c r="L2081" t="s">
        <v>31</v>
      </c>
      <c r="M2081">
        <v>3</v>
      </c>
      <c r="N2081" t="s">
        <v>40</v>
      </c>
      <c r="O2081" t="s">
        <v>41</v>
      </c>
      <c r="P2081">
        <v>21.532699999999998</v>
      </c>
      <c r="Q2081">
        <v>338848.52260000003</v>
      </c>
      <c r="R2081">
        <v>3057439.4643000001</v>
      </c>
      <c r="S2081">
        <v>338837.65399999998</v>
      </c>
      <c r="T2081">
        <v>3057420.8758</v>
      </c>
      <c r="U2081">
        <v>2.1533E-2</v>
      </c>
      <c r="V2081" t="str">
        <f>VLOOKUP(C2081,'Lines LookUp'!$B$1:$C$12,2,0)</f>
        <v>LUB</v>
      </c>
      <c r="W2081" t="str">
        <f>ROUNDUP(Q2081,3)&amp;"-"&amp;ROUNDUP(R2081,3)</f>
        <v>338848.523-3057439.465</v>
      </c>
      <c r="X2081" t="str">
        <f>ROUNDUP(S2081,3)&amp;"-"&amp;ROUNDUP(T2081,3)</f>
        <v>338837.654-3057420.876</v>
      </c>
      <c r="Y2081">
        <f>VLOOKUP(W2081&amp;"-"&amp;V2081,'Buscoords Workout'!$F:$G,2,0)</f>
        <v>9286</v>
      </c>
      <c r="Z2081">
        <f>VLOOKUP(X2081&amp;"-"&amp;V2081,'Buscoords Workout'!$F:$G,2,0)</f>
        <v>9287</v>
      </c>
      <c r="AA2081" t="b">
        <f>OR(ISNA(Y2081),ISNA(Z2081))</f>
        <v>0</v>
      </c>
    </row>
    <row r="2082" spans="1:27" x14ac:dyDescent="0.25">
      <c r="A2082">
        <v>1064</v>
      </c>
      <c r="B2082" t="s">
        <v>24</v>
      </c>
      <c r="C2082" t="s">
        <v>47</v>
      </c>
      <c r="D2082" t="s">
        <v>48</v>
      </c>
      <c r="E2082">
        <v>11</v>
      </c>
      <c r="F2082" t="s">
        <v>50</v>
      </c>
      <c r="G2082">
        <v>50</v>
      </c>
      <c r="H2082" t="s">
        <v>27</v>
      </c>
      <c r="I2082" t="s">
        <v>38</v>
      </c>
      <c r="J2082" t="s">
        <v>39</v>
      </c>
      <c r="K2082" t="s">
        <v>30</v>
      </c>
      <c r="L2082" t="s">
        <v>31</v>
      </c>
      <c r="M2082">
        <v>3</v>
      </c>
      <c r="N2082" t="s">
        <v>40</v>
      </c>
      <c r="O2082" t="s">
        <v>41</v>
      </c>
      <c r="P2082">
        <v>41.124400000000001</v>
      </c>
      <c r="Q2082">
        <v>338716.58990000002</v>
      </c>
      <c r="R2082">
        <v>3059181.26</v>
      </c>
      <c r="S2082">
        <v>338679.28259999998</v>
      </c>
      <c r="T2082">
        <v>3059198.5627000001</v>
      </c>
      <c r="U2082">
        <v>4.1124000000000001E-2</v>
      </c>
      <c r="V2082" t="str">
        <f>VLOOKUP(C2082,'Lines LookUp'!$B$1:$C$12,2,0)</f>
        <v>LUB</v>
      </c>
      <c r="W2082" t="str">
        <f>ROUNDUP(Q2082,3)&amp;"-"&amp;ROUNDUP(R2082,3)</f>
        <v>338716.59-3059181.26</v>
      </c>
      <c r="X2082" t="str">
        <f>ROUNDUP(S2082,3)&amp;"-"&amp;ROUNDUP(T2082,3)</f>
        <v>338679.283-3059198.563</v>
      </c>
      <c r="Y2082">
        <f>VLOOKUP(W2082&amp;"-"&amp;V2082,'Buscoords Workout'!$F:$G,2,0)</f>
        <v>9290</v>
      </c>
      <c r="Z2082">
        <f>VLOOKUP(X2082&amp;"-"&amp;V2082,'Buscoords Workout'!$F:$G,2,0)</f>
        <v>9474</v>
      </c>
      <c r="AA2082" t="b">
        <f>OR(ISNA(Y2082),ISNA(Z2082))</f>
        <v>0</v>
      </c>
    </row>
    <row r="2083" spans="1:27" x14ac:dyDescent="0.25">
      <c r="A2083">
        <v>1065</v>
      </c>
      <c r="B2083" t="s">
        <v>24</v>
      </c>
      <c r="C2083" t="s">
        <v>47</v>
      </c>
      <c r="D2083" t="s">
        <v>48</v>
      </c>
      <c r="E2083">
        <v>11</v>
      </c>
      <c r="F2083" t="s">
        <v>50</v>
      </c>
      <c r="G2083">
        <v>50</v>
      </c>
      <c r="H2083" t="s">
        <v>27</v>
      </c>
      <c r="I2083" t="s">
        <v>38</v>
      </c>
      <c r="J2083" t="s">
        <v>39</v>
      </c>
      <c r="K2083" t="s">
        <v>30</v>
      </c>
      <c r="L2083" t="s">
        <v>31</v>
      </c>
      <c r="M2083">
        <v>3</v>
      </c>
      <c r="N2083" t="s">
        <v>40</v>
      </c>
      <c r="O2083" t="s">
        <v>41</v>
      </c>
      <c r="P2083">
        <v>39.891599999999997</v>
      </c>
      <c r="Q2083">
        <v>338679.28259999998</v>
      </c>
      <c r="R2083">
        <v>3059198.5627000001</v>
      </c>
      <c r="S2083">
        <v>338653.1286</v>
      </c>
      <c r="T2083">
        <v>3059228.6842999998</v>
      </c>
      <c r="U2083">
        <v>3.9891999999999997E-2</v>
      </c>
      <c r="V2083" t="str">
        <f>VLOOKUP(C2083,'Lines LookUp'!$B$1:$C$12,2,0)</f>
        <v>LUB</v>
      </c>
      <c r="W2083" t="str">
        <f>ROUNDUP(Q2083,3)&amp;"-"&amp;ROUNDUP(R2083,3)</f>
        <v>338679.283-3059198.563</v>
      </c>
      <c r="X2083" t="str">
        <f>ROUNDUP(S2083,3)&amp;"-"&amp;ROUNDUP(T2083,3)</f>
        <v>338653.129-3059228.685</v>
      </c>
      <c r="Y2083">
        <f>VLOOKUP(W2083&amp;"-"&amp;V2083,'Buscoords Workout'!$F:$G,2,0)</f>
        <v>9474</v>
      </c>
      <c r="Z2083">
        <f>VLOOKUP(X2083&amp;"-"&amp;V2083,'Buscoords Workout'!$F:$G,2,0)</f>
        <v>9291</v>
      </c>
      <c r="AA2083" t="b">
        <f>OR(ISNA(Y2083),ISNA(Z2083))</f>
        <v>0</v>
      </c>
    </row>
    <row r="2084" spans="1:27" x14ac:dyDescent="0.25">
      <c r="A2084">
        <v>1066</v>
      </c>
      <c r="B2084" t="s">
        <v>24</v>
      </c>
      <c r="C2084" t="s">
        <v>47</v>
      </c>
      <c r="D2084" t="s">
        <v>48</v>
      </c>
      <c r="E2084">
        <v>11</v>
      </c>
      <c r="F2084" t="s">
        <v>50</v>
      </c>
      <c r="G2084">
        <v>50</v>
      </c>
      <c r="H2084" t="s">
        <v>27</v>
      </c>
      <c r="I2084" t="s">
        <v>38</v>
      </c>
      <c r="J2084" t="s">
        <v>39</v>
      </c>
      <c r="K2084" t="s">
        <v>30</v>
      </c>
      <c r="L2084" t="s">
        <v>31</v>
      </c>
      <c r="M2084">
        <v>3</v>
      </c>
      <c r="N2084" t="s">
        <v>40</v>
      </c>
      <c r="O2084" t="s">
        <v>41</v>
      </c>
      <c r="P2084">
        <v>23.548100000000002</v>
      </c>
      <c r="Q2084">
        <v>338653.1286</v>
      </c>
      <c r="R2084">
        <v>3059228.6842999998</v>
      </c>
      <c r="S2084">
        <v>338634.0379</v>
      </c>
      <c r="T2084">
        <v>3059242.4704999998</v>
      </c>
      <c r="U2084">
        <v>2.3547999999999999E-2</v>
      </c>
      <c r="V2084" t="str">
        <f>VLOOKUP(C2084,'Lines LookUp'!$B$1:$C$12,2,0)</f>
        <v>LUB</v>
      </c>
      <c r="W2084" t="str">
        <f>ROUNDUP(Q2084,3)&amp;"-"&amp;ROUNDUP(R2084,3)</f>
        <v>338653.129-3059228.685</v>
      </c>
      <c r="X2084" t="str">
        <f>ROUNDUP(S2084,3)&amp;"-"&amp;ROUNDUP(T2084,3)</f>
        <v>338634.038-3059242.471</v>
      </c>
      <c r="Y2084">
        <f>VLOOKUP(W2084&amp;"-"&amp;V2084,'Buscoords Workout'!$F:$G,2,0)</f>
        <v>9291</v>
      </c>
      <c r="Z2084">
        <f>VLOOKUP(X2084&amp;"-"&amp;V2084,'Buscoords Workout'!$F:$G,2,0)</f>
        <v>9292</v>
      </c>
      <c r="AA2084" t="b">
        <f>OR(ISNA(Y2084),ISNA(Z2084))</f>
        <v>0</v>
      </c>
    </row>
    <row r="2085" spans="1:27" x14ac:dyDescent="0.25">
      <c r="A2085">
        <v>1067</v>
      </c>
      <c r="B2085" t="s">
        <v>24</v>
      </c>
      <c r="C2085" t="s">
        <v>47</v>
      </c>
      <c r="D2085" t="s">
        <v>48</v>
      </c>
      <c r="E2085">
        <v>11</v>
      </c>
      <c r="F2085" t="s">
        <v>50</v>
      </c>
      <c r="G2085">
        <v>50</v>
      </c>
      <c r="H2085" t="s">
        <v>27</v>
      </c>
      <c r="I2085" t="s">
        <v>38</v>
      </c>
      <c r="J2085" t="s">
        <v>39</v>
      </c>
      <c r="K2085" t="s">
        <v>30</v>
      </c>
      <c r="L2085" t="s">
        <v>31</v>
      </c>
      <c r="M2085">
        <v>3</v>
      </c>
      <c r="N2085" t="s">
        <v>40</v>
      </c>
      <c r="O2085" t="s">
        <v>41</v>
      </c>
      <c r="P2085">
        <v>6.5347299999999997</v>
      </c>
      <c r="Q2085">
        <v>338634.0379</v>
      </c>
      <c r="R2085">
        <v>3059242.4704999998</v>
      </c>
      <c r="S2085">
        <v>338628.7401</v>
      </c>
      <c r="T2085">
        <v>3059246.2962000002</v>
      </c>
      <c r="U2085">
        <v>6.535E-3</v>
      </c>
      <c r="V2085" t="str">
        <f>VLOOKUP(C2085,'Lines LookUp'!$B$1:$C$12,2,0)</f>
        <v>LUB</v>
      </c>
      <c r="W2085" t="str">
        <f>ROUNDUP(Q2085,3)&amp;"-"&amp;ROUNDUP(R2085,3)</f>
        <v>338634.038-3059242.471</v>
      </c>
      <c r="X2085" t="str">
        <f>ROUNDUP(S2085,3)&amp;"-"&amp;ROUNDUP(T2085,3)</f>
        <v>338628.741-3059246.297</v>
      </c>
      <c r="Y2085">
        <f>VLOOKUP(W2085&amp;"-"&amp;V2085,'Buscoords Workout'!$F:$G,2,0)</f>
        <v>9292</v>
      </c>
      <c r="Z2085">
        <f>VLOOKUP(X2085&amp;"-"&amp;V2085,'Buscoords Workout'!$F:$G,2,0)</f>
        <v>9293</v>
      </c>
      <c r="AA2085" t="b">
        <f>OR(ISNA(Y2085),ISNA(Z2085))</f>
        <v>0</v>
      </c>
    </row>
    <row r="2086" spans="1:27" x14ac:dyDescent="0.25">
      <c r="A2086">
        <v>1068</v>
      </c>
      <c r="B2086" t="s">
        <v>24</v>
      </c>
      <c r="C2086" t="s">
        <v>47</v>
      </c>
      <c r="D2086" t="s">
        <v>48</v>
      </c>
      <c r="E2086">
        <v>11</v>
      </c>
      <c r="F2086" t="s">
        <v>50</v>
      </c>
      <c r="G2086">
        <v>50</v>
      </c>
      <c r="H2086" t="s">
        <v>27</v>
      </c>
      <c r="I2086" t="s">
        <v>38</v>
      </c>
      <c r="J2086" t="s">
        <v>39</v>
      </c>
      <c r="K2086" t="s">
        <v>30</v>
      </c>
      <c r="L2086" t="s">
        <v>31</v>
      </c>
      <c r="M2086">
        <v>3</v>
      </c>
      <c r="N2086" t="s">
        <v>40</v>
      </c>
      <c r="O2086" t="s">
        <v>41</v>
      </c>
      <c r="P2086">
        <v>37.193100000000001</v>
      </c>
      <c r="Q2086">
        <v>338628.7401</v>
      </c>
      <c r="R2086">
        <v>3059246.2962000002</v>
      </c>
      <c r="S2086">
        <v>338612.28470000002</v>
      </c>
      <c r="T2086">
        <v>3059279.6510000001</v>
      </c>
      <c r="U2086">
        <v>3.7192999999999997E-2</v>
      </c>
      <c r="V2086" t="str">
        <f>VLOOKUP(C2086,'Lines LookUp'!$B$1:$C$12,2,0)</f>
        <v>LUB</v>
      </c>
      <c r="W2086" t="str">
        <f>ROUNDUP(Q2086,3)&amp;"-"&amp;ROUNDUP(R2086,3)</f>
        <v>338628.741-3059246.297</v>
      </c>
      <c r="X2086" t="str">
        <f>ROUNDUP(S2086,3)&amp;"-"&amp;ROUNDUP(T2086,3)</f>
        <v>338612.285-3059279.651</v>
      </c>
      <c r="Y2086">
        <f>VLOOKUP(W2086&amp;"-"&amp;V2086,'Buscoords Workout'!$F:$G,2,0)</f>
        <v>9293</v>
      </c>
      <c r="Z2086">
        <f>VLOOKUP(X2086&amp;"-"&amp;V2086,'Buscoords Workout'!$F:$G,2,0)</f>
        <v>9294</v>
      </c>
      <c r="AA2086" t="b">
        <f>OR(ISNA(Y2086),ISNA(Z2086))</f>
        <v>0</v>
      </c>
    </row>
    <row r="2087" spans="1:27" x14ac:dyDescent="0.25">
      <c r="A2087">
        <v>1069</v>
      </c>
      <c r="B2087" t="s">
        <v>24</v>
      </c>
      <c r="C2087" t="s">
        <v>47</v>
      </c>
      <c r="D2087" t="s">
        <v>48</v>
      </c>
      <c r="E2087">
        <v>11</v>
      </c>
      <c r="F2087" t="s">
        <v>50</v>
      </c>
      <c r="G2087">
        <v>50</v>
      </c>
      <c r="H2087" t="s">
        <v>27</v>
      </c>
      <c r="I2087" t="s">
        <v>38</v>
      </c>
      <c r="J2087" t="s">
        <v>39</v>
      </c>
      <c r="K2087" t="s">
        <v>30</v>
      </c>
      <c r="L2087" t="s">
        <v>31</v>
      </c>
      <c r="M2087">
        <v>3</v>
      </c>
      <c r="N2087" t="s">
        <v>40</v>
      </c>
      <c r="O2087" t="s">
        <v>41</v>
      </c>
      <c r="P2087">
        <v>37.051400000000001</v>
      </c>
      <c r="Q2087">
        <v>338612.28470000002</v>
      </c>
      <c r="R2087">
        <v>3059279.6510000001</v>
      </c>
      <c r="S2087">
        <v>338589.98629999999</v>
      </c>
      <c r="T2087">
        <v>3059309.2412999999</v>
      </c>
      <c r="U2087">
        <v>3.7051000000000001E-2</v>
      </c>
      <c r="V2087" t="str">
        <f>VLOOKUP(C2087,'Lines LookUp'!$B$1:$C$12,2,0)</f>
        <v>LUB</v>
      </c>
      <c r="W2087" t="str">
        <f>ROUNDUP(Q2087,3)&amp;"-"&amp;ROUNDUP(R2087,3)</f>
        <v>338612.285-3059279.651</v>
      </c>
      <c r="X2087" t="str">
        <f>ROUNDUP(S2087,3)&amp;"-"&amp;ROUNDUP(T2087,3)</f>
        <v>338589.987-3059309.242</v>
      </c>
      <c r="Y2087">
        <f>VLOOKUP(W2087&amp;"-"&amp;V2087,'Buscoords Workout'!$F:$G,2,0)</f>
        <v>9294</v>
      </c>
      <c r="Z2087">
        <f>VLOOKUP(X2087&amp;"-"&amp;V2087,'Buscoords Workout'!$F:$G,2,0)</f>
        <v>9295</v>
      </c>
      <c r="AA2087" t="b">
        <f>OR(ISNA(Y2087),ISNA(Z2087))</f>
        <v>0</v>
      </c>
    </row>
    <row r="2088" spans="1:27" x14ac:dyDescent="0.25">
      <c r="A2088">
        <v>1070</v>
      </c>
      <c r="B2088" t="s">
        <v>24</v>
      </c>
      <c r="C2088" t="s">
        <v>47</v>
      </c>
      <c r="D2088" t="s">
        <v>48</v>
      </c>
      <c r="E2088">
        <v>11</v>
      </c>
      <c r="F2088" t="s">
        <v>50</v>
      </c>
      <c r="G2088">
        <v>50</v>
      </c>
      <c r="H2088" t="s">
        <v>27</v>
      </c>
      <c r="I2088" t="s">
        <v>38</v>
      </c>
      <c r="J2088" t="s">
        <v>39</v>
      </c>
      <c r="K2088" t="s">
        <v>30</v>
      </c>
      <c r="L2088" t="s">
        <v>31</v>
      </c>
      <c r="M2088">
        <v>3</v>
      </c>
      <c r="N2088" t="s">
        <v>40</v>
      </c>
      <c r="O2088" t="s">
        <v>41</v>
      </c>
      <c r="P2088">
        <v>53.983499999999999</v>
      </c>
      <c r="Q2088">
        <v>338589.98629999999</v>
      </c>
      <c r="R2088">
        <v>3059309.2412999999</v>
      </c>
      <c r="S2088">
        <v>338543.39750000002</v>
      </c>
      <c r="T2088">
        <v>3059336.5122000002</v>
      </c>
      <c r="U2088">
        <v>5.3983000000000003E-2</v>
      </c>
      <c r="V2088" t="str">
        <f>VLOOKUP(C2088,'Lines LookUp'!$B$1:$C$12,2,0)</f>
        <v>LUB</v>
      </c>
      <c r="W2088" t="str">
        <f>ROUNDUP(Q2088,3)&amp;"-"&amp;ROUNDUP(R2088,3)</f>
        <v>338589.987-3059309.242</v>
      </c>
      <c r="X2088" t="str">
        <f>ROUNDUP(S2088,3)&amp;"-"&amp;ROUNDUP(T2088,3)</f>
        <v>338543.398-3059336.513</v>
      </c>
      <c r="Y2088">
        <f>VLOOKUP(W2088&amp;"-"&amp;V2088,'Buscoords Workout'!$F:$G,2,0)</f>
        <v>9295</v>
      </c>
      <c r="Z2088">
        <f>VLOOKUP(X2088&amp;"-"&amp;V2088,'Buscoords Workout'!$F:$G,2,0)</f>
        <v>9296</v>
      </c>
      <c r="AA2088" t="b">
        <f>OR(ISNA(Y2088),ISNA(Z2088))</f>
        <v>0</v>
      </c>
    </row>
    <row r="2089" spans="1:27" x14ac:dyDescent="0.25">
      <c r="A2089">
        <v>1071</v>
      </c>
      <c r="B2089" t="s">
        <v>24</v>
      </c>
      <c r="C2089" t="s">
        <v>47</v>
      </c>
      <c r="D2089" t="s">
        <v>48</v>
      </c>
      <c r="E2089">
        <v>11</v>
      </c>
      <c r="F2089" t="s">
        <v>50</v>
      </c>
      <c r="G2089">
        <v>50</v>
      </c>
      <c r="H2089" t="s">
        <v>27</v>
      </c>
      <c r="I2089" t="s">
        <v>38</v>
      </c>
      <c r="J2089" t="s">
        <v>39</v>
      </c>
      <c r="K2089" t="s">
        <v>30</v>
      </c>
      <c r="L2089" t="s">
        <v>31</v>
      </c>
      <c r="M2089">
        <v>3</v>
      </c>
      <c r="N2089" t="s">
        <v>40</v>
      </c>
      <c r="O2089" t="s">
        <v>41</v>
      </c>
      <c r="P2089">
        <v>50.276699999999998</v>
      </c>
      <c r="Q2089">
        <v>338543.39750000002</v>
      </c>
      <c r="R2089">
        <v>3059336.5122000002</v>
      </c>
      <c r="S2089">
        <v>338501.277</v>
      </c>
      <c r="T2089">
        <v>3059363.9641999998</v>
      </c>
      <c r="U2089">
        <v>5.0277000000000002E-2</v>
      </c>
      <c r="V2089" t="str">
        <f>VLOOKUP(C2089,'Lines LookUp'!$B$1:$C$12,2,0)</f>
        <v>LUB</v>
      </c>
      <c r="W2089" t="str">
        <f>ROUNDUP(Q2089,3)&amp;"-"&amp;ROUNDUP(R2089,3)</f>
        <v>338543.398-3059336.513</v>
      </c>
      <c r="X2089" t="str">
        <f>ROUNDUP(S2089,3)&amp;"-"&amp;ROUNDUP(T2089,3)</f>
        <v>338501.277-3059363.965</v>
      </c>
      <c r="Y2089">
        <f>VLOOKUP(W2089&amp;"-"&amp;V2089,'Buscoords Workout'!$F:$G,2,0)</f>
        <v>9296</v>
      </c>
      <c r="Z2089">
        <f>VLOOKUP(X2089&amp;"-"&amp;V2089,'Buscoords Workout'!$F:$G,2,0)</f>
        <v>9297</v>
      </c>
      <c r="AA2089" t="b">
        <f>OR(ISNA(Y2089),ISNA(Z2089))</f>
        <v>0</v>
      </c>
    </row>
    <row r="2090" spans="1:27" x14ac:dyDescent="0.25">
      <c r="A2090">
        <v>1072</v>
      </c>
      <c r="B2090" t="s">
        <v>24</v>
      </c>
      <c r="C2090" t="s">
        <v>47</v>
      </c>
      <c r="D2090" t="s">
        <v>48</v>
      </c>
      <c r="E2090">
        <v>11</v>
      </c>
      <c r="F2090" t="s">
        <v>50</v>
      </c>
      <c r="G2090">
        <v>50</v>
      </c>
      <c r="H2090" t="s">
        <v>27</v>
      </c>
      <c r="I2090" t="s">
        <v>38</v>
      </c>
      <c r="J2090" t="s">
        <v>39</v>
      </c>
      <c r="K2090" t="s">
        <v>30</v>
      </c>
      <c r="L2090" t="s">
        <v>31</v>
      </c>
      <c r="M2090">
        <v>3</v>
      </c>
      <c r="N2090" t="s">
        <v>40</v>
      </c>
      <c r="O2090" t="s">
        <v>41</v>
      </c>
      <c r="P2090">
        <v>52.6143</v>
      </c>
      <c r="Q2090">
        <v>338501.277</v>
      </c>
      <c r="R2090">
        <v>3059363.9641999998</v>
      </c>
      <c r="S2090">
        <v>338459.70319999999</v>
      </c>
      <c r="T2090">
        <v>3059396.2113999999</v>
      </c>
      <c r="U2090">
        <v>5.2614000000000001E-2</v>
      </c>
      <c r="V2090" t="str">
        <f>VLOOKUP(C2090,'Lines LookUp'!$B$1:$C$12,2,0)</f>
        <v>LUB</v>
      </c>
      <c r="W2090" t="str">
        <f>ROUNDUP(Q2090,3)&amp;"-"&amp;ROUNDUP(R2090,3)</f>
        <v>338501.277-3059363.965</v>
      </c>
      <c r="X2090" t="str">
        <f>ROUNDUP(S2090,3)&amp;"-"&amp;ROUNDUP(T2090,3)</f>
        <v>338459.704-3059396.212</v>
      </c>
      <c r="Y2090">
        <f>VLOOKUP(W2090&amp;"-"&amp;V2090,'Buscoords Workout'!$F:$G,2,0)</f>
        <v>9297</v>
      </c>
      <c r="Z2090">
        <f>VLOOKUP(X2090&amp;"-"&amp;V2090,'Buscoords Workout'!$F:$G,2,0)</f>
        <v>9298</v>
      </c>
      <c r="AA2090" t="b">
        <f>OR(ISNA(Y2090),ISNA(Z2090))</f>
        <v>0</v>
      </c>
    </row>
    <row r="2091" spans="1:27" x14ac:dyDescent="0.25">
      <c r="A2091">
        <v>1073</v>
      </c>
      <c r="B2091" t="s">
        <v>24</v>
      </c>
      <c r="C2091" t="s">
        <v>47</v>
      </c>
      <c r="D2091" t="s">
        <v>48</v>
      </c>
      <c r="E2091">
        <v>11</v>
      </c>
      <c r="F2091" t="s">
        <v>50</v>
      </c>
      <c r="G2091">
        <v>50</v>
      </c>
      <c r="H2091" t="s">
        <v>27</v>
      </c>
      <c r="I2091" t="s">
        <v>38</v>
      </c>
      <c r="J2091" t="s">
        <v>39</v>
      </c>
      <c r="K2091" t="s">
        <v>30</v>
      </c>
      <c r="L2091" t="s">
        <v>31</v>
      </c>
      <c r="M2091">
        <v>3</v>
      </c>
      <c r="N2091" t="s">
        <v>40</v>
      </c>
      <c r="O2091" t="s">
        <v>41</v>
      </c>
      <c r="P2091">
        <v>38.945</v>
      </c>
      <c r="Q2091">
        <v>338459.70319999999</v>
      </c>
      <c r="R2091">
        <v>3059396.2113999999</v>
      </c>
      <c r="S2091">
        <v>338427.54810000001</v>
      </c>
      <c r="T2091">
        <v>3059418.1831999999</v>
      </c>
      <c r="U2091">
        <v>3.8945E-2</v>
      </c>
      <c r="V2091" t="str">
        <f>VLOOKUP(C2091,'Lines LookUp'!$B$1:$C$12,2,0)</f>
        <v>LUB</v>
      </c>
      <c r="W2091" t="str">
        <f>ROUNDUP(Q2091,3)&amp;"-"&amp;ROUNDUP(R2091,3)</f>
        <v>338459.704-3059396.212</v>
      </c>
      <c r="X2091" t="str">
        <f>ROUNDUP(S2091,3)&amp;"-"&amp;ROUNDUP(T2091,3)</f>
        <v>338427.549-3059418.184</v>
      </c>
      <c r="Y2091">
        <f>VLOOKUP(W2091&amp;"-"&amp;V2091,'Buscoords Workout'!$F:$G,2,0)</f>
        <v>9298</v>
      </c>
      <c r="Z2091">
        <f>VLOOKUP(X2091&amp;"-"&amp;V2091,'Buscoords Workout'!$F:$G,2,0)</f>
        <v>9299</v>
      </c>
      <c r="AA2091" t="b">
        <f>OR(ISNA(Y2091),ISNA(Z2091))</f>
        <v>0</v>
      </c>
    </row>
    <row r="2092" spans="1:27" x14ac:dyDescent="0.25">
      <c r="A2092">
        <v>1074</v>
      </c>
      <c r="B2092" t="s">
        <v>24</v>
      </c>
      <c r="C2092" t="s">
        <v>47</v>
      </c>
      <c r="D2092" t="s">
        <v>48</v>
      </c>
      <c r="E2092">
        <v>11</v>
      </c>
      <c r="F2092" t="s">
        <v>50</v>
      </c>
      <c r="G2092">
        <v>50</v>
      </c>
      <c r="H2092" t="s">
        <v>27</v>
      </c>
      <c r="I2092" t="s">
        <v>38</v>
      </c>
      <c r="J2092" t="s">
        <v>39</v>
      </c>
      <c r="K2092" t="s">
        <v>30</v>
      </c>
      <c r="L2092" t="s">
        <v>31</v>
      </c>
      <c r="M2092">
        <v>3</v>
      </c>
      <c r="N2092" t="s">
        <v>40</v>
      </c>
      <c r="O2092" t="s">
        <v>41</v>
      </c>
      <c r="P2092">
        <v>8.8742199999999993</v>
      </c>
      <c r="Q2092">
        <v>338427.54810000001</v>
      </c>
      <c r="R2092">
        <v>3059418.1831999999</v>
      </c>
      <c r="S2092">
        <v>338421.84499999997</v>
      </c>
      <c r="T2092">
        <v>3059424.9822</v>
      </c>
      <c r="U2092">
        <v>8.8739999999999999E-3</v>
      </c>
      <c r="V2092" t="str">
        <f>VLOOKUP(C2092,'Lines LookUp'!$B$1:$C$12,2,0)</f>
        <v>LUB</v>
      </c>
      <c r="W2092" t="str">
        <f>ROUNDUP(Q2092,3)&amp;"-"&amp;ROUNDUP(R2092,3)</f>
        <v>338427.549-3059418.184</v>
      </c>
      <c r="X2092" t="str">
        <f>ROUNDUP(S2092,3)&amp;"-"&amp;ROUNDUP(T2092,3)</f>
        <v>338421.845-3059424.983</v>
      </c>
      <c r="Y2092">
        <f>VLOOKUP(W2092&amp;"-"&amp;V2092,'Buscoords Workout'!$F:$G,2,0)</f>
        <v>9299</v>
      </c>
      <c r="Z2092">
        <f>VLOOKUP(X2092&amp;"-"&amp;V2092,'Buscoords Workout'!$F:$G,2,0)</f>
        <v>9300</v>
      </c>
      <c r="AA2092" t="b">
        <f>OR(ISNA(Y2092),ISNA(Z2092))</f>
        <v>0</v>
      </c>
    </row>
    <row r="2093" spans="1:27" x14ac:dyDescent="0.25">
      <c r="A2093">
        <v>1075</v>
      </c>
      <c r="B2093" t="s">
        <v>24</v>
      </c>
      <c r="C2093" t="s">
        <v>47</v>
      </c>
      <c r="D2093" t="s">
        <v>48</v>
      </c>
      <c r="E2093">
        <v>11</v>
      </c>
      <c r="F2093" t="s">
        <v>50</v>
      </c>
      <c r="G2093">
        <v>50</v>
      </c>
      <c r="H2093" t="s">
        <v>27</v>
      </c>
      <c r="I2093" t="s">
        <v>38</v>
      </c>
      <c r="J2093" t="s">
        <v>39</v>
      </c>
      <c r="K2093" t="s">
        <v>30</v>
      </c>
      <c r="L2093" t="s">
        <v>31</v>
      </c>
      <c r="M2093">
        <v>3</v>
      </c>
      <c r="N2093" t="s">
        <v>40</v>
      </c>
      <c r="O2093" t="s">
        <v>41</v>
      </c>
      <c r="P2093">
        <v>30.5626</v>
      </c>
      <c r="Q2093">
        <v>338109.26120000001</v>
      </c>
      <c r="R2093">
        <v>3059454.7722</v>
      </c>
      <c r="S2093">
        <v>338104.5148</v>
      </c>
      <c r="T2093">
        <v>3059424.5803999999</v>
      </c>
      <c r="U2093">
        <v>3.0563E-2</v>
      </c>
      <c r="V2093" t="str">
        <f>VLOOKUP(C2093,'Lines LookUp'!$B$1:$C$12,2,0)</f>
        <v>LUB</v>
      </c>
      <c r="W2093" t="str">
        <f>ROUNDUP(Q2093,3)&amp;"-"&amp;ROUNDUP(R2093,3)</f>
        <v>338109.262-3059454.773</v>
      </c>
      <c r="X2093" t="str">
        <f>ROUNDUP(S2093,3)&amp;"-"&amp;ROUNDUP(T2093,3)</f>
        <v>338104.515-3059424.581</v>
      </c>
      <c r="Y2093">
        <f>VLOOKUP(W2093&amp;"-"&amp;V2093,'Buscoords Workout'!$F:$G,2,0)</f>
        <v>9317</v>
      </c>
      <c r="Z2093">
        <f>VLOOKUP(X2093&amp;"-"&amp;V2093,'Buscoords Workout'!$F:$G,2,0)</f>
        <v>9316</v>
      </c>
      <c r="AA2093" t="b">
        <f>OR(ISNA(Y2093),ISNA(Z2093))</f>
        <v>0</v>
      </c>
    </row>
    <row r="2094" spans="1:27" x14ac:dyDescent="0.25">
      <c r="A2094">
        <v>1076</v>
      </c>
      <c r="B2094" t="s">
        <v>24</v>
      </c>
      <c r="C2094" t="s">
        <v>47</v>
      </c>
      <c r="D2094" t="s">
        <v>48</v>
      </c>
      <c r="E2094">
        <v>11</v>
      </c>
      <c r="F2094" t="s">
        <v>50</v>
      </c>
      <c r="G2094">
        <v>50</v>
      </c>
      <c r="H2094" t="s">
        <v>27</v>
      </c>
      <c r="I2094" t="s">
        <v>38</v>
      </c>
      <c r="J2094" t="s">
        <v>39</v>
      </c>
      <c r="K2094" t="s">
        <v>30</v>
      </c>
      <c r="L2094" t="s">
        <v>31</v>
      </c>
      <c r="M2094">
        <v>3</v>
      </c>
      <c r="N2094" t="s">
        <v>40</v>
      </c>
      <c r="O2094" t="s">
        <v>41</v>
      </c>
      <c r="P2094">
        <v>39.087000000000003</v>
      </c>
      <c r="Q2094">
        <v>338104.5148</v>
      </c>
      <c r="R2094">
        <v>3059424.5803999999</v>
      </c>
      <c r="S2094">
        <v>338100.1361</v>
      </c>
      <c r="T2094">
        <v>3059385.7393999998</v>
      </c>
      <c r="U2094">
        <v>3.9086999999999997E-2</v>
      </c>
      <c r="V2094" t="str">
        <f>VLOOKUP(C2094,'Lines LookUp'!$B$1:$C$12,2,0)</f>
        <v>LUB</v>
      </c>
      <c r="W2094" t="str">
        <f>ROUNDUP(Q2094,3)&amp;"-"&amp;ROUNDUP(R2094,3)</f>
        <v>338104.515-3059424.581</v>
      </c>
      <c r="X2094" t="str">
        <f>ROUNDUP(S2094,3)&amp;"-"&amp;ROUNDUP(T2094,3)</f>
        <v>338100.137-3059385.74</v>
      </c>
      <c r="Y2094">
        <f>VLOOKUP(W2094&amp;"-"&amp;V2094,'Buscoords Workout'!$F:$G,2,0)</f>
        <v>9316</v>
      </c>
      <c r="Z2094">
        <f>VLOOKUP(X2094&amp;"-"&amp;V2094,'Buscoords Workout'!$F:$G,2,0)</f>
        <v>9315</v>
      </c>
      <c r="AA2094" t="b">
        <f>OR(ISNA(Y2094),ISNA(Z2094))</f>
        <v>0</v>
      </c>
    </row>
    <row r="2095" spans="1:27" x14ac:dyDescent="0.25">
      <c r="A2095">
        <v>1077</v>
      </c>
      <c r="B2095" t="s">
        <v>24</v>
      </c>
      <c r="C2095" t="s">
        <v>47</v>
      </c>
      <c r="D2095" t="s">
        <v>48</v>
      </c>
      <c r="E2095">
        <v>11</v>
      </c>
      <c r="F2095" t="s">
        <v>50</v>
      </c>
      <c r="G2095">
        <v>50</v>
      </c>
      <c r="H2095" t="s">
        <v>27</v>
      </c>
      <c r="I2095" t="s">
        <v>38</v>
      </c>
      <c r="J2095" t="s">
        <v>39</v>
      </c>
      <c r="K2095" t="s">
        <v>30</v>
      </c>
      <c r="L2095" t="s">
        <v>31</v>
      </c>
      <c r="M2095">
        <v>3</v>
      </c>
      <c r="N2095" t="s">
        <v>40</v>
      </c>
      <c r="O2095" t="s">
        <v>41</v>
      </c>
      <c r="P2095">
        <v>37.327800000000003</v>
      </c>
      <c r="Q2095">
        <v>338100.1361</v>
      </c>
      <c r="R2095">
        <v>3059385.7393999998</v>
      </c>
      <c r="S2095">
        <v>338096.7452</v>
      </c>
      <c r="T2095">
        <v>3059348.5658999998</v>
      </c>
      <c r="U2095">
        <v>3.7328E-2</v>
      </c>
      <c r="V2095" t="str">
        <f>VLOOKUP(C2095,'Lines LookUp'!$B$1:$C$12,2,0)</f>
        <v>LUB</v>
      </c>
      <c r="W2095" t="str">
        <f>ROUNDUP(Q2095,3)&amp;"-"&amp;ROUNDUP(R2095,3)</f>
        <v>338100.137-3059385.74</v>
      </c>
      <c r="X2095" t="str">
        <f>ROUNDUP(S2095,3)&amp;"-"&amp;ROUNDUP(T2095,3)</f>
        <v>338096.746-3059348.566</v>
      </c>
      <c r="Y2095">
        <f>VLOOKUP(W2095&amp;"-"&amp;V2095,'Buscoords Workout'!$F:$G,2,0)</f>
        <v>9315</v>
      </c>
      <c r="Z2095">
        <f>VLOOKUP(X2095&amp;"-"&amp;V2095,'Buscoords Workout'!$F:$G,2,0)</f>
        <v>9314</v>
      </c>
      <c r="AA2095" t="b">
        <f>OR(ISNA(Y2095),ISNA(Z2095))</f>
        <v>0</v>
      </c>
    </row>
    <row r="2096" spans="1:27" x14ac:dyDescent="0.25">
      <c r="A2096">
        <v>1078</v>
      </c>
      <c r="B2096" t="s">
        <v>24</v>
      </c>
      <c r="C2096" t="s">
        <v>47</v>
      </c>
      <c r="D2096" t="s">
        <v>48</v>
      </c>
      <c r="E2096">
        <v>11</v>
      </c>
      <c r="F2096" t="s">
        <v>50</v>
      </c>
      <c r="G2096">
        <v>50</v>
      </c>
      <c r="H2096" t="s">
        <v>27</v>
      </c>
      <c r="I2096" t="s">
        <v>38</v>
      </c>
      <c r="J2096" t="s">
        <v>39</v>
      </c>
      <c r="K2096" t="s">
        <v>30</v>
      </c>
      <c r="L2096" t="s">
        <v>31</v>
      </c>
      <c r="M2096">
        <v>3</v>
      </c>
      <c r="N2096" t="s">
        <v>40</v>
      </c>
      <c r="O2096" t="s">
        <v>41</v>
      </c>
      <c r="P2096">
        <v>49.078200000000002</v>
      </c>
      <c r="Q2096">
        <v>338096.7452</v>
      </c>
      <c r="R2096">
        <v>3059348.5658999998</v>
      </c>
      <c r="S2096">
        <v>338060.10249999998</v>
      </c>
      <c r="T2096">
        <v>3059315.9164999998</v>
      </c>
      <c r="U2096">
        <v>4.9077999999999997E-2</v>
      </c>
      <c r="V2096" t="str">
        <f>VLOOKUP(C2096,'Lines LookUp'!$B$1:$C$12,2,0)</f>
        <v>LUB</v>
      </c>
      <c r="W2096" t="str">
        <f>ROUNDUP(Q2096,3)&amp;"-"&amp;ROUNDUP(R2096,3)</f>
        <v>338096.746-3059348.566</v>
      </c>
      <c r="X2096" t="str">
        <f>ROUNDUP(S2096,3)&amp;"-"&amp;ROUNDUP(T2096,3)</f>
        <v>338060.103-3059315.917</v>
      </c>
      <c r="Y2096">
        <f>VLOOKUP(W2096&amp;"-"&amp;V2096,'Buscoords Workout'!$F:$G,2,0)</f>
        <v>9314</v>
      </c>
      <c r="Z2096">
        <f>VLOOKUP(X2096&amp;"-"&amp;V2096,'Buscoords Workout'!$F:$G,2,0)</f>
        <v>9313</v>
      </c>
      <c r="AA2096" t="b">
        <f>OR(ISNA(Y2096),ISNA(Z2096))</f>
        <v>0</v>
      </c>
    </row>
    <row r="2097" spans="1:27" x14ac:dyDescent="0.25">
      <c r="A2097">
        <v>1079</v>
      </c>
      <c r="B2097" t="s">
        <v>24</v>
      </c>
      <c r="C2097" t="s">
        <v>47</v>
      </c>
      <c r="D2097" t="s">
        <v>48</v>
      </c>
      <c r="E2097">
        <v>11</v>
      </c>
      <c r="F2097" t="s">
        <v>50</v>
      </c>
      <c r="G2097">
        <v>50</v>
      </c>
      <c r="H2097" t="s">
        <v>27</v>
      </c>
      <c r="I2097" t="s">
        <v>38</v>
      </c>
      <c r="J2097" t="s">
        <v>39</v>
      </c>
      <c r="K2097" t="s">
        <v>30</v>
      </c>
      <c r="L2097" t="s">
        <v>31</v>
      </c>
      <c r="M2097">
        <v>3</v>
      </c>
      <c r="N2097" t="s">
        <v>40</v>
      </c>
      <c r="O2097" t="s">
        <v>41</v>
      </c>
      <c r="P2097">
        <v>16.707999999999998</v>
      </c>
      <c r="Q2097">
        <v>338060.10249999998</v>
      </c>
      <c r="R2097">
        <v>3059315.9164999998</v>
      </c>
      <c r="S2097">
        <v>338048.83439999999</v>
      </c>
      <c r="T2097">
        <v>3059303.5800999999</v>
      </c>
      <c r="U2097">
        <v>1.6708000000000001E-2</v>
      </c>
      <c r="V2097" t="str">
        <f>VLOOKUP(C2097,'Lines LookUp'!$B$1:$C$12,2,0)</f>
        <v>LUB</v>
      </c>
      <c r="W2097" t="str">
        <f>ROUNDUP(Q2097,3)&amp;"-"&amp;ROUNDUP(R2097,3)</f>
        <v>338060.103-3059315.917</v>
      </c>
      <c r="X2097" t="str">
        <f>ROUNDUP(S2097,3)&amp;"-"&amp;ROUNDUP(T2097,3)</f>
        <v>338048.835-3059303.581</v>
      </c>
      <c r="Y2097">
        <f>VLOOKUP(W2097&amp;"-"&amp;V2097,'Buscoords Workout'!$F:$G,2,0)</f>
        <v>9313</v>
      </c>
      <c r="Z2097">
        <f>VLOOKUP(X2097&amp;"-"&amp;V2097,'Buscoords Workout'!$F:$G,2,0)</f>
        <v>9312</v>
      </c>
      <c r="AA2097" t="b">
        <f>OR(ISNA(Y2097),ISNA(Z2097))</f>
        <v>0</v>
      </c>
    </row>
    <row r="2098" spans="1:27" x14ac:dyDescent="0.25">
      <c r="A2098">
        <v>1080</v>
      </c>
      <c r="B2098" t="s">
        <v>24</v>
      </c>
      <c r="C2098" t="s">
        <v>47</v>
      </c>
      <c r="D2098" t="s">
        <v>48</v>
      </c>
      <c r="E2098">
        <v>11</v>
      </c>
      <c r="F2098" t="s">
        <v>50</v>
      </c>
      <c r="G2098">
        <v>50</v>
      </c>
      <c r="H2098" t="s">
        <v>27</v>
      </c>
      <c r="I2098" t="s">
        <v>38</v>
      </c>
      <c r="J2098" t="s">
        <v>39</v>
      </c>
      <c r="K2098" t="s">
        <v>30</v>
      </c>
      <c r="L2098" t="s">
        <v>31</v>
      </c>
      <c r="M2098">
        <v>3</v>
      </c>
      <c r="N2098" t="s">
        <v>40</v>
      </c>
      <c r="O2098" t="s">
        <v>41</v>
      </c>
      <c r="P2098">
        <v>57.063000000000002</v>
      </c>
      <c r="Q2098">
        <v>338048.83439999999</v>
      </c>
      <c r="R2098">
        <v>3059303.5800999999</v>
      </c>
      <c r="S2098">
        <v>337994.52970000001</v>
      </c>
      <c r="T2098">
        <v>3059286.0532999998</v>
      </c>
      <c r="U2098">
        <v>5.7063000000000003E-2</v>
      </c>
      <c r="V2098" t="str">
        <f>VLOOKUP(C2098,'Lines LookUp'!$B$1:$C$12,2,0)</f>
        <v>LUB</v>
      </c>
      <c r="W2098" t="str">
        <f>ROUNDUP(Q2098,3)&amp;"-"&amp;ROUNDUP(R2098,3)</f>
        <v>338048.835-3059303.581</v>
      </c>
      <c r="X2098" t="str">
        <f>ROUNDUP(S2098,3)&amp;"-"&amp;ROUNDUP(T2098,3)</f>
        <v>337994.53-3059286.054</v>
      </c>
      <c r="Y2098">
        <f>VLOOKUP(W2098&amp;"-"&amp;V2098,'Buscoords Workout'!$F:$G,2,0)</f>
        <v>9312</v>
      </c>
      <c r="Z2098">
        <f>VLOOKUP(X2098&amp;"-"&amp;V2098,'Buscoords Workout'!$F:$G,2,0)</f>
        <v>9311</v>
      </c>
      <c r="AA2098" t="b">
        <f>OR(ISNA(Y2098),ISNA(Z2098))</f>
        <v>0</v>
      </c>
    </row>
    <row r="2099" spans="1:27" x14ac:dyDescent="0.25">
      <c r="A2099">
        <v>1081</v>
      </c>
      <c r="B2099" t="s">
        <v>24</v>
      </c>
      <c r="C2099" t="s">
        <v>47</v>
      </c>
      <c r="D2099" t="s">
        <v>48</v>
      </c>
      <c r="E2099">
        <v>11</v>
      </c>
      <c r="F2099" t="s">
        <v>50</v>
      </c>
      <c r="G2099">
        <v>50</v>
      </c>
      <c r="H2099" t="s">
        <v>27</v>
      </c>
      <c r="I2099" t="s">
        <v>38</v>
      </c>
      <c r="J2099" t="s">
        <v>39</v>
      </c>
      <c r="K2099" t="s">
        <v>30</v>
      </c>
      <c r="L2099" t="s">
        <v>31</v>
      </c>
      <c r="M2099">
        <v>3</v>
      </c>
      <c r="N2099" t="s">
        <v>40</v>
      </c>
      <c r="O2099" t="s">
        <v>41</v>
      </c>
      <c r="P2099">
        <v>14.063700000000001</v>
      </c>
      <c r="Q2099">
        <v>337994.52970000001</v>
      </c>
      <c r="R2099">
        <v>3059286.0532999998</v>
      </c>
      <c r="S2099">
        <v>337981.42660000001</v>
      </c>
      <c r="T2099">
        <v>3059280.9449</v>
      </c>
      <c r="U2099">
        <v>1.4064E-2</v>
      </c>
      <c r="V2099" t="str">
        <f>VLOOKUP(C2099,'Lines LookUp'!$B$1:$C$12,2,0)</f>
        <v>LUB</v>
      </c>
      <c r="W2099" t="str">
        <f>ROUNDUP(Q2099,3)&amp;"-"&amp;ROUNDUP(R2099,3)</f>
        <v>337994.53-3059286.054</v>
      </c>
      <c r="X2099" t="str">
        <f>ROUNDUP(S2099,3)&amp;"-"&amp;ROUNDUP(T2099,3)</f>
        <v>337981.427-3059280.945</v>
      </c>
      <c r="Y2099">
        <f>VLOOKUP(W2099&amp;"-"&amp;V2099,'Buscoords Workout'!$F:$G,2,0)</f>
        <v>9311</v>
      </c>
      <c r="Z2099">
        <f>VLOOKUP(X2099&amp;"-"&amp;V2099,'Buscoords Workout'!$F:$G,2,0)</f>
        <v>9310</v>
      </c>
      <c r="AA2099" t="b">
        <f>OR(ISNA(Y2099),ISNA(Z2099))</f>
        <v>0</v>
      </c>
    </row>
    <row r="2100" spans="1:27" x14ac:dyDescent="0.25">
      <c r="A2100">
        <v>1082</v>
      </c>
      <c r="B2100" t="s">
        <v>24</v>
      </c>
      <c r="C2100" t="s">
        <v>47</v>
      </c>
      <c r="D2100" t="s">
        <v>48</v>
      </c>
      <c r="E2100">
        <v>11</v>
      </c>
      <c r="F2100" t="s">
        <v>50</v>
      </c>
      <c r="G2100">
        <v>50</v>
      </c>
      <c r="H2100" t="s">
        <v>27</v>
      </c>
      <c r="I2100" t="s">
        <v>38</v>
      </c>
      <c r="J2100" t="s">
        <v>39</v>
      </c>
      <c r="K2100" t="s">
        <v>30</v>
      </c>
      <c r="L2100" t="s">
        <v>31</v>
      </c>
      <c r="M2100">
        <v>3</v>
      </c>
      <c r="N2100" t="s">
        <v>40</v>
      </c>
      <c r="O2100" t="s">
        <v>41</v>
      </c>
      <c r="P2100">
        <v>106.637</v>
      </c>
      <c r="Q2100">
        <v>337897.90509999997</v>
      </c>
      <c r="R2100">
        <v>3058972.6557999998</v>
      </c>
      <c r="S2100">
        <v>337896.78980000003</v>
      </c>
      <c r="T2100">
        <v>3059079.2869000002</v>
      </c>
      <c r="U2100">
        <v>0.106637</v>
      </c>
      <c r="V2100" t="str">
        <f>VLOOKUP(C2100,'Lines LookUp'!$B$1:$C$12,2,0)</f>
        <v>LUB</v>
      </c>
      <c r="W2100" t="str">
        <f>ROUNDUP(Q2100,3)&amp;"-"&amp;ROUNDUP(R2100,3)</f>
        <v>337897.906-3058972.656</v>
      </c>
      <c r="X2100" t="str">
        <f>ROUNDUP(S2100,3)&amp;"-"&amp;ROUNDUP(T2100,3)</f>
        <v>337896.79-3059079.287</v>
      </c>
      <c r="Y2100">
        <f>VLOOKUP(W2100&amp;"-"&amp;V2100,'Buscoords Workout'!$F:$G,2,0)</f>
        <v>9129</v>
      </c>
      <c r="Z2100">
        <f>VLOOKUP(X2100&amp;"-"&amp;V2100,'Buscoords Workout'!$F:$G,2,0)</f>
        <v>9488</v>
      </c>
      <c r="AA2100" t="b">
        <f>OR(ISNA(Y2100),ISNA(Z2100))</f>
        <v>0</v>
      </c>
    </row>
    <row r="2101" spans="1:27" x14ac:dyDescent="0.25">
      <c r="A2101">
        <v>1083</v>
      </c>
      <c r="B2101" t="s">
        <v>24</v>
      </c>
      <c r="C2101" t="s">
        <v>47</v>
      </c>
      <c r="D2101" t="s">
        <v>48</v>
      </c>
      <c r="E2101">
        <v>11</v>
      </c>
      <c r="F2101" t="s">
        <v>50</v>
      </c>
      <c r="G2101">
        <v>50</v>
      </c>
      <c r="H2101" t="s">
        <v>27</v>
      </c>
      <c r="I2101" t="s">
        <v>38</v>
      </c>
      <c r="J2101" t="s">
        <v>39</v>
      </c>
      <c r="K2101" t="s">
        <v>30</v>
      </c>
      <c r="L2101" t="s">
        <v>31</v>
      </c>
      <c r="M2101">
        <v>3</v>
      </c>
      <c r="N2101" t="s">
        <v>40</v>
      </c>
      <c r="O2101" t="s">
        <v>41</v>
      </c>
      <c r="P2101">
        <v>10.3848</v>
      </c>
      <c r="Q2101">
        <v>337896.78980000003</v>
      </c>
      <c r="R2101">
        <v>3059079.2869000002</v>
      </c>
      <c r="S2101">
        <v>337888.91009999998</v>
      </c>
      <c r="T2101">
        <v>3059086.0510999998</v>
      </c>
      <c r="U2101">
        <v>1.0385E-2</v>
      </c>
      <c r="V2101" t="str">
        <f>VLOOKUP(C2101,'Lines LookUp'!$B$1:$C$12,2,0)</f>
        <v>LUB</v>
      </c>
      <c r="W2101" t="str">
        <f>ROUNDUP(Q2101,3)&amp;"-"&amp;ROUNDUP(R2101,3)</f>
        <v>337896.79-3059079.287</v>
      </c>
      <c r="X2101" t="str">
        <f>ROUNDUP(S2101,3)&amp;"-"&amp;ROUNDUP(T2101,3)</f>
        <v>337888.911-3059086.052</v>
      </c>
      <c r="Y2101">
        <f>VLOOKUP(W2101&amp;"-"&amp;V2101,'Buscoords Workout'!$F:$G,2,0)</f>
        <v>9488</v>
      </c>
      <c r="Z2101">
        <f>VLOOKUP(X2101&amp;"-"&amp;V2101,'Buscoords Workout'!$F:$G,2,0)</f>
        <v>9318</v>
      </c>
      <c r="AA2101" t="b">
        <f>OR(ISNA(Y2101),ISNA(Z2101))</f>
        <v>0</v>
      </c>
    </row>
    <row r="2102" spans="1:27" x14ac:dyDescent="0.25">
      <c r="A2102">
        <v>1084</v>
      </c>
      <c r="B2102" t="s">
        <v>24</v>
      </c>
      <c r="C2102" t="s">
        <v>47</v>
      </c>
      <c r="D2102" t="s">
        <v>48</v>
      </c>
      <c r="E2102">
        <v>11</v>
      </c>
      <c r="F2102" t="s">
        <v>50</v>
      </c>
      <c r="G2102">
        <v>50</v>
      </c>
      <c r="H2102" t="s">
        <v>27</v>
      </c>
      <c r="I2102" t="s">
        <v>38</v>
      </c>
      <c r="J2102" t="s">
        <v>39</v>
      </c>
      <c r="K2102" t="s">
        <v>30</v>
      </c>
      <c r="L2102" t="s">
        <v>31</v>
      </c>
      <c r="M2102">
        <v>3</v>
      </c>
      <c r="N2102" t="s">
        <v>40</v>
      </c>
      <c r="O2102" t="s">
        <v>41</v>
      </c>
      <c r="P2102">
        <v>14.7234</v>
      </c>
      <c r="Q2102">
        <v>337888.91009999998</v>
      </c>
      <c r="R2102">
        <v>3059086.0510999998</v>
      </c>
      <c r="S2102">
        <v>337877.73846199998</v>
      </c>
      <c r="T2102">
        <v>3059095.6413699999</v>
      </c>
      <c r="U2102">
        <v>1.4723E-2</v>
      </c>
      <c r="V2102" t="str">
        <f>VLOOKUP(C2102,'Lines LookUp'!$B$1:$C$12,2,0)</f>
        <v>LUB</v>
      </c>
      <c r="W2102" t="str">
        <f>ROUNDUP(Q2102,3)&amp;"-"&amp;ROUNDUP(R2102,3)</f>
        <v>337888.911-3059086.052</v>
      </c>
      <c r="X2102" t="str">
        <f>ROUNDUP(S2102,3)&amp;"-"&amp;ROUNDUP(T2102,3)</f>
        <v>337877.739-3059095.642</v>
      </c>
      <c r="Y2102">
        <f>VLOOKUP(W2102&amp;"-"&amp;V2102,'Buscoords Workout'!$F:$G,2,0)</f>
        <v>9318</v>
      </c>
      <c r="Z2102">
        <f>VLOOKUP(X2102&amp;"-"&amp;V2102,'Buscoords Workout'!$F:$G,2,0)</f>
        <v>9301</v>
      </c>
      <c r="AA2102" t="b">
        <f>OR(ISNA(Y2102),ISNA(Z2102))</f>
        <v>0</v>
      </c>
    </row>
    <row r="2103" spans="1:27" x14ac:dyDescent="0.25">
      <c r="A2103">
        <v>1085</v>
      </c>
      <c r="B2103" t="s">
        <v>24</v>
      </c>
      <c r="C2103" t="s">
        <v>47</v>
      </c>
      <c r="D2103" t="s">
        <v>48</v>
      </c>
      <c r="E2103">
        <v>11</v>
      </c>
      <c r="F2103" t="s">
        <v>50</v>
      </c>
      <c r="G2103">
        <v>50</v>
      </c>
      <c r="H2103" t="s">
        <v>27</v>
      </c>
      <c r="I2103" t="s">
        <v>38</v>
      </c>
      <c r="J2103" t="s">
        <v>39</v>
      </c>
      <c r="K2103" t="s">
        <v>30</v>
      </c>
      <c r="L2103" t="s">
        <v>31</v>
      </c>
      <c r="M2103">
        <v>3</v>
      </c>
      <c r="N2103" t="s">
        <v>40</v>
      </c>
      <c r="O2103" t="s">
        <v>41</v>
      </c>
      <c r="P2103">
        <v>100.71</v>
      </c>
      <c r="Q2103">
        <v>337877.73846199998</v>
      </c>
      <c r="R2103">
        <v>3059095.6413699999</v>
      </c>
      <c r="S2103">
        <v>337801.32309999998</v>
      </c>
      <c r="T2103">
        <v>3059161.24</v>
      </c>
      <c r="U2103">
        <v>0.10070999999999999</v>
      </c>
      <c r="V2103" t="str">
        <f>VLOOKUP(C2103,'Lines LookUp'!$B$1:$C$12,2,0)</f>
        <v>LUB</v>
      </c>
      <c r="W2103" t="str">
        <f>ROUNDUP(Q2103,3)&amp;"-"&amp;ROUNDUP(R2103,3)</f>
        <v>337877.739-3059095.642</v>
      </c>
      <c r="X2103" t="str">
        <f>ROUNDUP(S2103,3)&amp;"-"&amp;ROUNDUP(T2103,3)</f>
        <v>337801.324-3059161.24</v>
      </c>
      <c r="Y2103">
        <f>VLOOKUP(W2103&amp;"-"&amp;V2103,'Buscoords Workout'!$F:$G,2,0)</f>
        <v>9301</v>
      </c>
      <c r="Z2103">
        <f>VLOOKUP(X2103&amp;"-"&amp;V2103,'Buscoords Workout'!$F:$G,2,0)</f>
        <v>9319</v>
      </c>
      <c r="AA2103" t="b">
        <f>OR(ISNA(Y2103),ISNA(Z2103))</f>
        <v>0</v>
      </c>
    </row>
    <row r="2104" spans="1:27" x14ac:dyDescent="0.25">
      <c r="A2104">
        <v>1086</v>
      </c>
      <c r="B2104" t="s">
        <v>24</v>
      </c>
      <c r="C2104" t="s">
        <v>47</v>
      </c>
      <c r="D2104" t="s">
        <v>48</v>
      </c>
      <c r="E2104">
        <v>11</v>
      </c>
      <c r="F2104" t="s">
        <v>50</v>
      </c>
      <c r="G2104">
        <v>50</v>
      </c>
      <c r="H2104" t="s">
        <v>27</v>
      </c>
      <c r="I2104" t="s">
        <v>38</v>
      </c>
      <c r="J2104" t="s">
        <v>39</v>
      </c>
      <c r="K2104" t="s">
        <v>30</v>
      </c>
      <c r="L2104" t="s">
        <v>31</v>
      </c>
      <c r="M2104">
        <v>3</v>
      </c>
      <c r="N2104" t="s">
        <v>40</v>
      </c>
      <c r="O2104" t="s">
        <v>41</v>
      </c>
      <c r="P2104">
        <v>65.815399999999997</v>
      </c>
      <c r="Q2104">
        <v>337801.32309999998</v>
      </c>
      <c r="R2104">
        <v>3059161.24</v>
      </c>
      <c r="S2104">
        <v>337769.69130000001</v>
      </c>
      <c r="T2104">
        <v>3059218.9556</v>
      </c>
      <c r="U2104">
        <v>6.5814999999999999E-2</v>
      </c>
      <c r="V2104" t="str">
        <f>VLOOKUP(C2104,'Lines LookUp'!$B$1:$C$12,2,0)</f>
        <v>LUB</v>
      </c>
      <c r="W2104" t="str">
        <f>ROUNDUP(Q2104,3)&amp;"-"&amp;ROUNDUP(R2104,3)</f>
        <v>337801.324-3059161.24</v>
      </c>
      <c r="X2104" t="str">
        <f>ROUNDUP(S2104,3)&amp;"-"&amp;ROUNDUP(T2104,3)</f>
        <v>337769.692-3059218.956</v>
      </c>
      <c r="Y2104">
        <f>VLOOKUP(W2104&amp;"-"&amp;V2104,'Buscoords Workout'!$F:$G,2,0)</f>
        <v>9319</v>
      </c>
      <c r="Z2104">
        <f>VLOOKUP(X2104&amp;"-"&amp;V2104,'Buscoords Workout'!$F:$G,2,0)</f>
        <v>9320</v>
      </c>
      <c r="AA2104" t="b">
        <f>OR(ISNA(Y2104),ISNA(Z2104))</f>
        <v>0</v>
      </c>
    </row>
    <row r="2105" spans="1:27" x14ac:dyDescent="0.25">
      <c r="A2105">
        <v>1087</v>
      </c>
      <c r="B2105" t="s">
        <v>24</v>
      </c>
      <c r="C2105" t="s">
        <v>47</v>
      </c>
      <c r="D2105" t="s">
        <v>48</v>
      </c>
      <c r="E2105">
        <v>11</v>
      </c>
      <c r="F2105" t="s">
        <v>50</v>
      </c>
      <c r="G2105">
        <v>50</v>
      </c>
      <c r="H2105" t="s">
        <v>27</v>
      </c>
      <c r="I2105" t="s">
        <v>38</v>
      </c>
      <c r="J2105" t="s">
        <v>39</v>
      </c>
      <c r="K2105" t="s">
        <v>30</v>
      </c>
      <c r="L2105" t="s">
        <v>31</v>
      </c>
      <c r="M2105">
        <v>3</v>
      </c>
      <c r="N2105" t="s">
        <v>40</v>
      </c>
      <c r="O2105" t="s">
        <v>41</v>
      </c>
      <c r="P2105">
        <v>48.248199999999997</v>
      </c>
      <c r="Q2105">
        <v>337769.69130000001</v>
      </c>
      <c r="R2105">
        <v>3059218.9556</v>
      </c>
      <c r="S2105">
        <v>337736.39394500002</v>
      </c>
      <c r="T2105">
        <v>3059253.8723399998</v>
      </c>
      <c r="U2105">
        <v>4.8247999999999999E-2</v>
      </c>
      <c r="V2105" t="str">
        <f>VLOOKUP(C2105,'Lines LookUp'!$B$1:$C$12,2,0)</f>
        <v>LUB</v>
      </c>
      <c r="W2105" t="str">
        <f>ROUNDUP(Q2105,3)&amp;"-"&amp;ROUNDUP(R2105,3)</f>
        <v>337769.692-3059218.956</v>
      </c>
      <c r="X2105" t="str">
        <f>ROUNDUP(S2105,3)&amp;"-"&amp;ROUNDUP(T2105,3)</f>
        <v>337736.394-3059253.873</v>
      </c>
      <c r="Y2105">
        <f>VLOOKUP(W2105&amp;"-"&amp;V2105,'Buscoords Workout'!$F:$G,2,0)</f>
        <v>9320</v>
      </c>
      <c r="Z2105">
        <f>VLOOKUP(X2105&amp;"-"&amp;V2105,'Buscoords Workout'!$F:$G,2,0)</f>
        <v>9497</v>
      </c>
      <c r="AA2105" t="b">
        <f>OR(ISNA(Y2105),ISNA(Z2105))</f>
        <v>0</v>
      </c>
    </row>
    <row r="2106" spans="1:27" x14ac:dyDescent="0.25">
      <c r="A2106">
        <v>1090</v>
      </c>
      <c r="B2106" t="s">
        <v>24</v>
      </c>
      <c r="C2106" t="s">
        <v>47</v>
      </c>
      <c r="D2106" t="s">
        <v>48</v>
      </c>
      <c r="E2106">
        <v>11</v>
      </c>
      <c r="F2106" t="s">
        <v>50</v>
      </c>
      <c r="G2106">
        <v>50</v>
      </c>
      <c r="H2106" t="s">
        <v>27</v>
      </c>
      <c r="I2106" t="s">
        <v>38</v>
      </c>
      <c r="J2106" t="s">
        <v>39</v>
      </c>
      <c r="K2106" t="s">
        <v>30</v>
      </c>
      <c r="L2106" t="s">
        <v>31</v>
      </c>
      <c r="M2106">
        <v>3</v>
      </c>
      <c r="N2106" t="s">
        <v>40</v>
      </c>
      <c r="O2106" t="s">
        <v>41</v>
      </c>
      <c r="P2106">
        <v>76.056799999999996</v>
      </c>
      <c r="Q2106">
        <v>335440.14069999999</v>
      </c>
      <c r="R2106">
        <v>3059832.8892000001</v>
      </c>
      <c r="S2106">
        <v>335393.45990000002</v>
      </c>
      <c r="T2106">
        <v>3059772.8431000002</v>
      </c>
      <c r="U2106">
        <v>7.6057E-2</v>
      </c>
      <c r="V2106" t="str">
        <f>VLOOKUP(C2106,'Lines LookUp'!$B$1:$C$12,2,0)</f>
        <v>LUB</v>
      </c>
      <c r="W2106" t="str">
        <f>ROUNDUP(Q2106,3)&amp;"-"&amp;ROUNDUP(R2106,3)</f>
        <v>335440.141-3059832.89</v>
      </c>
      <c r="X2106" t="str">
        <f>ROUNDUP(S2106,3)&amp;"-"&amp;ROUNDUP(T2106,3)</f>
        <v>335393.46-3059772.844</v>
      </c>
      <c r="Y2106">
        <f>VLOOKUP(W2106&amp;"-"&amp;V2106,'Buscoords Workout'!$F:$G,2,0)</f>
        <v>9322</v>
      </c>
      <c r="Z2106">
        <f>VLOOKUP(X2106&amp;"-"&amp;V2106,'Buscoords Workout'!$F:$G,2,0)</f>
        <v>9323</v>
      </c>
      <c r="AA2106" t="b">
        <f>OR(ISNA(Y2106),ISNA(Z2106))</f>
        <v>0</v>
      </c>
    </row>
    <row r="2107" spans="1:27" x14ac:dyDescent="0.25">
      <c r="A2107">
        <v>1091</v>
      </c>
      <c r="B2107" t="s">
        <v>24</v>
      </c>
      <c r="C2107" t="s">
        <v>47</v>
      </c>
      <c r="D2107" t="s">
        <v>48</v>
      </c>
      <c r="E2107">
        <v>11</v>
      </c>
      <c r="F2107" t="s">
        <v>50</v>
      </c>
      <c r="G2107">
        <v>50</v>
      </c>
      <c r="H2107" t="s">
        <v>27</v>
      </c>
      <c r="I2107" t="s">
        <v>38</v>
      </c>
      <c r="J2107" t="s">
        <v>39</v>
      </c>
      <c r="K2107" t="s">
        <v>30</v>
      </c>
      <c r="L2107" t="s">
        <v>31</v>
      </c>
      <c r="M2107">
        <v>3</v>
      </c>
      <c r="N2107" t="s">
        <v>40</v>
      </c>
      <c r="O2107" t="s">
        <v>41</v>
      </c>
      <c r="P2107">
        <v>90.013400000000004</v>
      </c>
      <c r="Q2107">
        <v>335393.45990000002</v>
      </c>
      <c r="R2107">
        <v>3059772.8431000002</v>
      </c>
      <c r="S2107">
        <v>335332.69809999998</v>
      </c>
      <c r="T2107">
        <v>3059706.4320999999</v>
      </c>
      <c r="U2107">
        <v>9.0012999999999996E-2</v>
      </c>
      <c r="V2107" t="str">
        <f>VLOOKUP(C2107,'Lines LookUp'!$B$1:$C$12,2,0)</f>
        <v>LUB</v>
      </c>
      <c r="W2107" t="str">
        <f>ROUNDUP(Q2107,3)&amp;"-"&amp;ROUNDUP(R2107,3)</f>
        <v>335393.46-3059772.844</v>
      </c>
      <c r="X2107" t="str">
        <f>ROUNDUP(S2107,3)&amp;"-"&amp;ROUNDUP(T2107,3)</f>
        <v>335332.699-3059706.433</v>
      </c>
      <c r="Y2107">
        <f>VLOOKUP(W2107&amp;"-"&amp;V2107,'Buscoords Workout'!$F:$G,2,0)</f>
        <v>9323</v>
      </c>
      <c r="Z2107">
        <f>VLOOKUP(X2107&amp;"-"&amp;V2107,'Buscoords Workout'!$F:$G,2,0)</f>
        <v>9324</v>
      </c>
      <c r="AA2107" t="b">
        <f>OR(ISNA(Y2107),ISNA(Z2107))</f>
        <v>0</v>
      </c>
    </row>
    <row r="2108" spans="1:27" x14ac:dyDescent="0.25">
      <c r="A2108">
        <v>1092</v>
      </c>
      <c r="B2108" t="s">
        <v>24</v>
      </c>
      <c r="C2108" t="s">
        <v>47</v>
      </c>
      <c r="D2108" t="s">
        <v>48</v>
      </c>
      <c r="E2108">
        <v>11</v>
      </c>
      <c r="F2108" t="s">
        <v>50</v>
      </c>
      <c r="G2108">
        <v>50</v>
      </c>
      <c r="H2108" t="s">
        <v>27</v>
      </c>
      <c r="I2108" t="s">
        <v>38</v>
      </c>
      <c r="J2108" t="s">
        <v>39</v>
      </c>
      <c r="K2108" t="s">
        <v>30</v>
      </c>
      <c r="L2108" t="s">
        <v>31</v>
      </c>
      <c r="M2108">
        <v>3</v>
      </c>
      <c r="N2108" t="s">
        <v>40</v>
      </c>
      <c r="O2108" t="s">
        <v>41</v>
      </c>
      <c r="P2108">
        <v>54.1845</v>
      </c>
      <c r="Q2108">
        <v>335332.69809999998</v>
      </c>
      <c r="R2108">
        <v>3059706.4320999999</v>
      </c>
      <c r="S2108">
        <v>335306.94890000002</v>
      </c>
      <c r="T2108">
        <v>3059658.7568000001</v>
      </c>
      <c r="U2108">
        <v>5.4184000000000003E-2</v>
      </c>
      <c r="V2108" t="str">
        <f>VLOOKUP(C2108,'Lines LookUp'!$B$1:$C$12,2,0)</f>
        <v>LUB</v>
      </c>
      <c r="W2108" t="str">
        <f>ROUNDUP(Q2108,3)&amp;"-"&amp;ROUNDUP(R2108,3)</f>
        <v>335332.699-3059706.433</v>
      </c>
      <c r="X2108" t="str">
        <f>ROUNDUP(S2108,3)&amp;"-"&amp;ROUNDUP(T2108,3)</f>
        <v>335306.949-3059658.757</v>
      </c>
      <c r="Y2108">
        <f>VLOOKUP(W2108&amp;"-"&amp;V2108,'Buscoords Workout'!$F:$G,2,0)</f>
        <v>9324</v>
      </c>
      <c r="Z2108">
        <f>VLOOKUP(X2108&amp;"-"&amp;V2108,'Buscoords Workout'!$F:$G,2,0)</f>
        <v>9325</v>
      </c>
      <c r="AA2108" t="b">
        <f>OR(ISNA(Y2108),ISNA(Z2108))</f>
        <v>0</v>
      </c>
    </row>
    <row r="2109" spans="1:27" x14ac:dyDescent="0.25">
      <c r="A2109">
        <v>1093</v>
      </c>
      <c r="B2109" t="s">
        <v>24</v>
      </c>
      <c r="C2109" t="s">
        <v>47</v>
      </c>
      <c r="D2109" t="s">
        <v>48</v>
      </c>
      <c r="E2109">
        <v>11</v>
      </c>
      <c r="F2109" t="s">
        <v>42</v>
      </c>
      <c r="G2109">
        <v>150</v>
      </c>
      <c r="H2109" t="s">
        <v>27</v>
      </c>
      <c r="I2109" t="s">
        <v>38</v>
      </c>
      <c r="J2109" t="s">
        <v>39</v>
      </c>
      <c r="K2109" t="s">
        <v>49</v>
      </c>
      <c r="L2109" t="s">
        <v>31</v>
      </c>
      <c r="M2109">
        <v>3</v>
      </c>
      <c r="N2109" t="s">
        <v>40</v>
      </c>
      <c r="O2109" t="s">
        <v>41</v>
      </c>
      <c r="P2109">
        <v>20.946400000000001</v>
      </c>
      <c r="Q2109">
        <v>335306.94890000002</v>
      </c>
      <c r="R2109">
        <v>3059658.7568000001</v>
      </c>
      <c r="S2109">
        <v>335291.54940000002</v>
      </c>
      <c r="T2109">
        <v>3059644.5580000002</v>
      </c>
      <c r="U2109">
        <v>2.0945999999999999E-2</v>
      </c>
      <c r="V2109" t="str">
        <f>VLOOKUP(C2109,'Lines LookUp'!$B$1:$C$12,2,0)</f>
        <v>LUB</v>
      </c>
      <c r="W2109" t="str">
        <f>ROUNDUP(Q2109,3)&amp;"-"&amp;ROUNDUP(R2109,3)</f>
        <v>335306.949-3059658.757</v>
      </c>
      <c r="X2109" t="str">
        <f>ROUNDUP(S2109,3)&amp;"-"&amp;ROUNDUP(T2109,3)</f>
        <v>335291.55-3059644.558</v>
      </c>
      <c r="Y2109">
        <f>VLOOKUP(W2109&amp;"-"&amp;V2109,'Buscoords Workout'!$F:$G,2,0)</f>
        <v>9325</v>
      </c>
      <c r="Z2109">
        <f>VLOOKUP(X2109&amp;"-"&amp;V2109,'Buscoords Workout'!$F:$G,2,0)</f>
        <v>9332</v>
      </c>
      <c r="AA2109" t="b">
        <f>OR(ISNA(Y2109),ISNA(Z2109))</f>
        <v>0</v>
      </c>
    </row>
    <row r="2110" spans="1:27" x14ac:dyDescent="0.25">
      <c r="A2110">
        <v>1094</v>
      </c>
      <c r="B2110" t="s">
        <v>24</v>
      </c>
      <c r="C2110" t="s">
        <v>47</v>
      </c>
      <c r="D2110" t="s">
        <v>48</v>
      </c>
      <c r="E2110">
        <v>11</v>
      </c>
      <c r="F2110" t="s">
        <v>50</v>
      </c>
      <c r="G2110">
        <v>50</v>
      </c>
      <c r="H2110" t="s">
        <v>27</v>
      </c>
      <c r="I2110" t="s">
        <v>38</v>
      </c>
      <c r="J2110" t="s">
        <v>39</v>
      </c>
      <c r="K2110" t="s">
        <v>30</v>
      </c>
      <c r="L2110" t="s">
        <v>31</v>
      </c>
      <c r="M2110">
        <v>3</v>
      </c>
      <c r="N2110" t="s">
        <v>40</v>
      </c>
      <c r="O2110" t="s">
        <v>41</v>
      </c>
      <c r="P2110">
        <v>41.731099999999998</v>
      </c>
      <c r="Q2110">
        <v>335291.54940000002</v>
      </c>
      <c r="R2110">
        <v>3059644.5580000002</v>
      </c>
      <c r="S2110">
        <v>335282.3089</v>
      </c>
      <c r="T2110">
        <v>3059603.8627999998</v>
      </c>
      <c r="U2110">
        <v>4.1730999999999997E-2</v>
      </c>
      <c r="V2110" t="str">
        <f>VLOOKUP(C2110,'Lines LookUp'!$B$1:$C$12,2,0)</f>
        <v>LUB</v>
      </c>
      <c r="W2110" t="str">
        <f>ROUNDUP(Q2110,3)&amp;"-"&amp;ROUNDUP(R2110,3)</f>
        <v>335291.55-3059644.558</v>
      </c>
      <c r="X2110" t="str">
        <f>ROUNDUP(S2110,3)&amp;"-"&amp;ROUNDUP(T2110,3)</f>
        <v>335282.309-3059603.863</v>
      </c>
      <c r="Y2110">
        <f>VLOOKUP(W2110&amp;"-"&amp;V2110,'Buscoords Workout'!$F:$G,2,0)</f>
        <v>9332</v>
      </c>
      <c r="Z2110">
        <f>VLOOKUP(X2110&amp;"-"&amp;V2110,'Buscoords Workout'!$F:$G,2,0)</f>
        <v>9326</v>
      </c>
      <c r="AA2110" t="b">
        <f>OR(ISNA(Y2110),ISNA(Z2110))</f>
        <v>0</v>
      </c>
    </row>
    <row r="2111" spans="1:27" x14ac:dyDescent="0.25">
      <c r="A2111">
        <v>1095</v>
      </c>
      <c r="B2111" t="s">
        <v>24</v>
      </c>
      <c r="C2111" t="s">
        <v>47</v>
      </c>
      <c r="D2111" t="s">
        <v>48</v>
      </c>
      <c r="E2111">
        <v>11</v>
      </c>
      <c r="F2111" t="s">
        <v>50</v>
      </c>
      <c r="G2111">
        <v>50</v>
      </c>
      <c r="H2111" t="s">
        <v>27</v>
      </c>
      <c r="I2111" t="s">
        <v>38</v>
      </c>
      <c r="J2111" t="s">
        <v>39</v>
      </c>
      <c r="K2111" t="s">
        <v>30</v>
      </c>
      <c r="L2111" t="s">
        <v>31</v>
      </c>
      <c r="M2111">
        <v>3</v>
      </c>
      <c r="N2111" t="s">
        <v>40</v>
      </c>
      <c r="O2111" t="s">
        <v>41</v>
      </c>
      <c r="P2111">
        <v>34.666699999999999</v>
      </c>
      <c r="Q2111">
        <v>335282.3089</v>
      </c>
      <c r="R2111">
        <v>3059603.8627999998</v>
      </c>
      <c r="S2111">
        <v>335275.57270000002</v>
      </c>
      <c r="T2111">
        <v>3059569.8569</v>
      </c>
      <c r="U2111">
        <v>3.4667000000000003E-2</v>
      </c>
      <c r="V2111" t="str">
        <f>VLOOKUP(C2111,'Lines LookUp'!$B$1:$C$12,2,0)</f>
        <v>LUB</v>
      </c>
      <c r="W2111" t="str">
        <f>ROUNDUP(Q2111,3)&amp;"-"&amp;ROUNDUP(R2111,3)</f>
        <v>335282.309-3059603.863</v>
      </c>
      <c r="X2111" t="str">
        <f>ROUNDUP(S2111,3)&amp;"-"&amp;ROUNDUP(T2111,3)</f>
        <v>335275.573-3059569.857</v>
      </c>
      <c r="Y2111">
        <f>VLOOKUP(W2111&amp;"-"&amp;V2111,'Buscoords Workout'!$F:$G,2,0)</f>
        <v>9326</v>
      </c>
      <c r="Z2111">
        <f>VLOOKUP(X2111&amp;"-"&amp;V2111,'Buscoords Workout'!$F:$G,2,0)</f>
        <v>9327</v>
      </c>
      <c r="AA2111" t="b">
        <f>OR(ISNA(Y2111),ISNA(Z2111))</f>
        <v>0</v>
      </c>
    </row>
    <row r="2112" spans="1:27" x14ac:dyDescent="0.25">
      <c r="A2112">
        <v>1096</v>
      </c>
      <c r="B2112" t="s">
        <v>24</v>
      </c>
      <c r="C2112" t="s">
        <v>47</v>
      </c>
      <c r="D2112" t="s">
        <v>48</v>
      </c>
      <c r="E2112">
        <v>11</v>
      </c>
      <c r="F2112" t="s">
        <v>50</v>
      </c>
      <c r="G2112">
        <v>50</v>
      </c>
      <c r="H2112" t="s">
        <v>27</v>
      </c>
      <c r="I2112" t="s">
        <v>38</v>
      </c>
      <c r="J2112" t="s">
        <v>39</v>
      </c>
      <c r="K2112" t="s">
        <v>30</v>
      </c>
      <c r="L2112" t="s">
        <v>31</v>
      </c>
      <c r="M2112">
        <v>3</v>
      </c>
      <c r="N2112" t="s">
        <v>40</v>
      </c>
      <c r="O2112" t="s">
        <v>41</v>
      </c>
      <c r="P2112">
        <v>28.636800000000001</v>
      </c>
      <c r="Q2112">
        <v>335275.57270000002</v>
      </c>
      <c r="R2112">
        <v>3059569.8569</v>
      </c>
      <c r="S2112">
        <v>335273.25540000002</v>
      </c>
      <c r="T2112">
        <v>3059541.3139999998</v>
      </c>
      <c r="U2112">
        <v>2.8636999999999999E-2</v>
      </c>
      <c r="V2112" t="str">
        <f>VLOOKUP(C2112,'Lines LookUp'!$B$1:$C$12,2,0)</f>
        <v>LUB</v>
      </c>
      <c r="W2112" t="str">
        <f>ROUNDUP(Q2112,3)&amp;"-"&amp;ROUNDUP(R2112,3)</f>
        <v>335275.573-3059569.857</v>
      </c>
      <c r="X2112" t="str">
        <f>ROUNDUP(S2112,3)&amp;"-"&amp;ROUNDUP(T2112,3)</f>
        <v>335273.256-3059541.314</v>
      </c>
      <c r="Y2112">
        <f>VLOOKUP(W2112&amp;"-"&amp;V2112,'Buscoords Workout'!$F:$G,2,0)</f>
        <v>9327</v>
      </c>
      <c r="Z2112">
        <f>VLOOKUP(X2112&amp;"-"&amp;V2112,'Buscoords Workout'!$F:$G,2,0)</f>
        <v>9328</v>
      </c>
      <c r="AA2112" t="b">
        <f>OR(ISNA(Y2112),ISNA(Z2112))</f>
        <v>0</v>
      </c>
    </row>
    <row r="2113" spans="1:27" x14ac:dyDescent="0.25">
      <c r="A2113">
        <v>1097</v>
      </c>
      <c r="B2113" t="s">
        <v>24</v>
      </c>
      <c r="C2113" t="s">
        <v>47</v>
      </c>
      <c r="D2113" t="s">
        <v>48</v>
      </c>
      <c r="E2113">
        <v>11</v>
      </c>
      <c r="F2113" t="s">
        <v>50</v>
      </c>
      <c r="G2113">
        <v>50</v>
      </c>
      <c r="H2113" t="s">
        <v>27</v>
      </c>
      <c r="I2113" t="s">
        <v>38</v>
      </c>
      <c r="J2113" t="s">
        <v>39</v>
      </c>
      <c r="K2113" t="s">
        <v>30</v>
      </c>
      <c r="L2113" t="s">
        <v>31</v>
      </c>
      <c r="M2113">
        <v>3</v>
      </c>
      <c r="N2113" t="s">
        <v>40</v>
      </c>
      <c r="O2113" t="s">
        <v>41</v>
      </c>
      <c r="P2113">
        <v>1.54654</v>
      </c>
      <c r="Q2113">
        <v>335273.25540000002</v>
      </c>
      <c r="R2113">
        <v>3059541.3139999998</v>
      </c>
      <c r="S2113">
        <v>335272.35570000001</v>
      </c>
      <c r="T2113">
        <v>3059540.0561000002</v>
      </c>
      <c r="U2113">
        <v>1.547E-3</v>
      </c>
      <c r="V2113" t="str">
        <f>VLOOKUP(C2113,'Lines LookUp'!$B$1:$C$12,2,0)</f>
        <v>LUB</v>
      </c>
      <c r="W2113" t="str">
        <f>ROUNDUP(Q2113,3)&amp;"-"&amp;ROUNDUP(R2113,3)</f>
        <v>335273.256-3059541.314</v>
      </c>
      <c r="X2113" t="str">
        <f>ROUNDUP(S2113,3)&amp;"-"&amp;ROUNDUP(T2113,3)</f>
        <v>335272.356-3059540.057</v>
      </c>
      <c r="Y2113">
        <f>VLOOKUP(W2113&amp;"-"&amp;V2113,'Buscoords Workout'!$F:$G,2,0)</f>
        <v>9328</v>
      </c>
      <c r="Z2113">
        <f>VLOOKUP(X2113&amp;"-"&amp;V2113,'Buscoords Workout'!$F:$G,2,0)</f>
        <v>9329</v>
      </c>
      <c r="AA2113" t="b">
        <f>OR(ISNA(Y2113),ISNA(Z2113))</f>
        <v>0</v>
      </c>
    </row>
    <row r="2114" spans="1:27" x14ac:dyDescent="0.25">
      <c r="A2114">
        <v>1098</v>
      </c>
      <c r="B2114" t="s">
        <v>24</v>
      </c>
      <c r="C2114" t="s">
        <v>47</v>
      </c>
      <c r="D2114" t="s">
        <v>48</v>
      </c>
      <c r="E2114">
        <v>11</v>
      </c>
      <c r="F2114" t="s">
        <v>50</v>
      </c>
      <c r="G2114">
        <v>50</v>
      </c>
      <c r="H2114" t="s">
        <v>27</v>
      </c>
      <c r="I2114" t="s">
        <v>38</v>
      </c>
      <c r="J2114" t="s">
        <v>39</v>
      </c>
      <c r="K2114" t="s">
        <v>30</v>
      </c>
      <c r="L2114" t="s">
        <v>31</v>
      </c>
      <c r="M2114">
        <v>3</v>
      </c>
      <c r="N2114" t="s">
        <v>40</v>
      </c>
      <c r="O2114" t="s">
        <v>41</v>
      </c>
      <c r="P2114">
        <v>45.821199999999997</v>
      </c>
      <c r="Q2114">
        <v>335272.35570000001</v>
      </c>
      <c r="R2114">
        <v>3059540.0561000002</v>
      </c>
      <c r="S2114">
        <v>335245.69839999999</v>
      </c>
      <c r="T2114">
        <v>3059502.7872000001</v>
      </c>
      <c r="U2114">
        <v>4.5821000000000001E-2</v>
      </c>
      <c r="V2114" t="str">
        <f>VLOOKUP(C2114,'Lines LookUp'!$B$1:$C$12,2,0)</f>
        <v>LUB</v>
      </c>
      <c r="W2114" t="str">
        <f>ROUNDUP(Q2114,3)&amp;"-"&amp;ROUNDUP(R2114,3)</f>
        <v>335272.356-3059540.057</v>
      </c>
      <c r="X2114" t="str">
        <f>ROUNDUP(S2114,3)&amp;"-"&amp;ROUNDUP(T2114,3)</f>
        <v>335245.699-3059502.788</v>
      </c>
      <c r="Y2114">
        <f>VLOOKUP(W2114&amp;"-"&amp;V2114,'Buscoords Workout'!$F:$G,2,0)</f>
        <v>9329</v>
      </c>
      <c r="Z2114">
        <f>VLOOKUP(X2114&amp;"-"&amp;V2114,'Buscoords Workout'!$F:$G,2,0)</f>
        <v>9330</v>
      </c>
      <c r="AA2114" t="b">
        <f>OR(ISNA(Y2114),ISNA(Z2114))</f>
        <v>0</v>
      </c>
    </row>
    <row r="2115" spans="1:27" x14ac:dyDescent="0.25">
      <c r="A2115">
        <v>1099</v>
      </c>
      <c r="B2115" t="s">
        <v>24</v>
      </c>
      <c r="C2115" t="s">
        <v>47</v>
      </c>
      <c r="D2115" t="s">
        <v>48</v>
      </c>
      <c r="E2115">
        <v>11</v>
      </c>
      <c r="F2115" t="s">
        <v>50</v>
      </c>
      <c r="G2115">
        <v>50</v>
      </c>
      <c r="H2115" t="s">
        <v>27</v>
      </c>
      <c r="I2115" t="s">
        <v>38</v>
      </c>
      <c r="J2115" t="s">
        <v>39</v>
      </c>
      <c r="K2115" t="s">
        <v>30</v>
      </c>
      <c r="L2115" t="s">
        <v>31</v>
      </c>
      <c r="M2115">
        <v>3</v>
      </c>
      <c r="N2115" t="s">
        <v>40</v>
      </c>
      <c r="O2115" t="s">
        <v>41</v>
      </c>
      <c r="P2115">
        <v>17.129000000000001</v>
      </c>
      <c r="Q2115">
        <v>335291.54940000002</v>
      </c>
      <c r="R2115">
        <v>3059644.5580000002</v>
      </c>
      <c r="S2115">
        <v>335306.33620000002</v>
      </c>
      <c r="T2115">
        <v>3059635.912</v>
      </c>
      <c r="U2115">
        <v>1.7128999999999998E-2</v>
      </c>
      <c r="V2115" t="str">
        <f>VLOOKUP(C2115,'Lines LookUp'!$B$1:$C$12,2,0)</f>
        <v>LUB</v>
      </c>
      <c r="W2115" t="str">
        <f>ROUNDUP(Q2115,3)&amp;"-"&amp;ROUNDUP(R2115,3)</f>
        <v>335291.55-3059644.558</v>
      </c>
      <c r="X2115" t="str">
        <f>ROUNDUP(S2115,3)&amp;"-"&amp;ROUNDUP(T2115,3)</f>
        <v>335306.337-3059635.912</v>
      </c>
      <c r="Y2115">
        <f>VLOOKUP(W2115&amp;"-"&amp;V2115,'Buscoords Workout'!$F:$G,2,0)</f>
        <v>9332</v>
      </c>
      <c r="Z2115">
        <f>VLOOKUP(X2115&amp;"-"&amp;V2115,'Buscoords Workout'!$F:$G,2,0)</f>
        <v>9333</v>
      </c>
      <c r="AA2115" t="b">
        <f>OR(ISNA(Y2115),ISNA(Z2115))</f>
        <v>0</v>
      </c>
    </row>
    <row r="2116" spans="1:27" x14ac:dyDescent="0.25">
      <c r="A2116">
        <v>1100</v>
      </c>
      <c r="B2116" t="s">
        <v>24</v>
      </c>
      <c r="C2116" t="s">
        <v>47</v>
      </c>
      <c r="D2116" t="s">
        <v>48</v>
      </c>
      <c r="E2116">
        <v>11</v>
      </c>
      <c r="F2116" t="s">
        <v>50</v>
      </c>
      <c r="G2116">
        <v>50</v>
      </c>
      <c r="H2116" t="s">
        <v>27</v>
      </c>
      <c r="I2116" t="s">
        <v>38</v>
      </c>
      <c r="J2116" t="s">
        <v>39</v>
      </c>
      <c r="K2116" t="s">
        <v>30</v>
      </c>
      <c r="L2116" t="s">
        <v>31</v>
      </c>
      <c r="M2116">
        <v>3</v>
      </c>
      <c r="N2116" t="s">
        <v>40</v>
      </c>
      <c r="O2116" t="s">
        <v>41</v>
      </c>
      <c r="P2116">
        <v>28.646899999999999</v>
      </c>
      <c r="Q2116">
        <v>335306.33620000002</v>
      </c>
      <c r="R2116">
        <v>3059635.912</v>
      </c>
      <c r="S2116">
        <v>335331.06599999999</v>
      </c>
      <c r="T2116">
        <v>3059621.4523</v>
      </c>
      <c r="U2116">
        <v>2.8646999999999999E-2</v>
      </c>
      <c r="V2116" t="str">
        <f>VLOOKUP(C2116,'Lines LookUp'!$B$1:$C$12,2,0)</f>
        <v>LUB</v>
      </c>
      <c r="W2116" t="str">
        <f>ROUNDUP(Q2116,3)&amp;"-"&amp;ROUNDUP(R2116,3)</f>
        <v>335306.337-3059635.912</v>
      </c>
      <c r="X2116" t="str">
        <f>ROUNDUP(S2116,3)&amp;"-"&amp;ROUNDUP(T2116,3)</f>
        <v>335331.066-3059621.453</v>
      </c>
      <c r="Y2116">
        <f>VLOOKUP(W2116&amp;"-"&amp;V2116,'Buscoords Workout'!$F:$G,2,0)</f>
        <v>9333</v>
      </c>
      <c r="Z2116">
        <f>VLOOKUP(X2116&amp;"-"&amp;V2116,'Buscoords Workout'!$F:$G,2,0)</f>
        <v>9334</v>
      </c>
      <c r="AA2116" t="b">
        <f>OR(ISNA(Y2116),ISNA(Z2116))</f>
        <v>0</v>
      </c>
    </row>
    <row r="2117" spans="1:27" x14ac:dyDescent="0.25">
      <c r="A2117">
        <v>1101</v>
      </c>
      <c r="B2117" t="s">
        <v>24</v>
      </c>
      <c r="C2117" t="s">
        <v>47</v>
      </c>
      <c r="D2117" t="s">
        <v>48</v>
      </c>
      <c r="E2117">
        <v>11</v>
      </c>
      <c r="F2117" t="s">
        <v>50</v>
      </c>
      <c r="G2117">
        <v>50</v>
      </c>
      <c r="H2117" t="s">
        <v>27</v>
      </c>
      <c r="I2117" t="s">
        <v>38</v>
      </c>
      <c r="J2117" t="s">
        <v>39</v>
      </c>
      <c r="K2117" t="s">
        <v>30</v>
      </c>
      <c r="L2117" t="s">
        <v>31</v>
      </c>
      <c r="M2117">
        <v>3</v>
      </c>
      <c r="N2117" t="s">
        <v>40</v>
      </c>
      <c r="O2117" t="s">
        <v>41</v>
      </c>
      <c r="P2117">
        <v>59.527900000000002</v>
      </c>
      <c r="Q2117">
        <v>335331.06599999999</v>
      </c>
      <c r="R2117">
        <v>3059621.4523</v>
      </c>
      <c r="S2117">
        <v>335384.29389999999</v>
      </c>
      <c r="T2117">
        <v>3059594.7996999999</v>
      </c>
      <c r="U2117">
        <v>5.9527999999999998E-2</v>
      </c>
      <c r="V2117" t="str">
        <f>VLOOKUP(C2117,'Lines LookUp'!$B$1:$C$12,2,0)</f>
        <v>LUB</v>
      </c>
      <c r="W2117" t="str">
        <f>ROUNDUP(Q2117,3)&amp;"-"&amp;ROUNDUP(R2117,3)</f>
        <v>335331.066-3059621.453</v>
      </c>
      <c r="X2117" t="str">
        <f>ROUNDUP(S2117,3)&amp;"-"&amp;ROUNDUP(T2117,3)</f>
        <v>335384.294-3059594.8</v>
      </c>
      <c r="Y2117">
        <f>VLOOKUP(W2117&amp;"-"&amp;V2117,'Buscoords Workout'!$F:$G,2,0)</f>
        <v>9334</v>
      </c>
      <c r="Z2117">
        <f>VLOOKUP(X2117&amp;"-"&amp;V2117,'Buscoords Workout'!$F:$G,2,0)</f>
        <v>9335</v>
      </c>
      <c r="AA2117" t="b">
        <f>OR(ISNA(Y2117),ISNA(Z2117))</f>
        <v>0</v>
      </c>
    </row>
    <row r="2118" spans="1:27" x14ac:dyDescent="0.25">
      <c r="A2118">
        <v>1102</v>
      </c>
      <c r="B2118" t="s">
        <v>24</v>
      </c>
      <c r="C2118" t="s">
        <v>47</v>
      </c>
      <c r="D2118" t="s">
        <v>48</v>
      </c>
      <c r="E2118">
        <v>11</v>
      </c>
      <c r="F2118" t="s">
        <v>50</v>
      </c>
      <c r="G2118">
        <v>50</v>
      </c>
      <c r="H2118" t="s">
        <v>27</v>
      </c>
      <c r="I2118" t="s">
        <v>38</v>
      </c>
      <c r="J2118" t="s">
        <v>39</v>
      </c>
      <c r="K2118" t="s">
        <v>30</v>
      </c>
      <c r="L2118" t="s">
        <v>31</v>
      </c>
      <c r="M2118">
        <v>3</v>
      </c>
      <c r="N2118" t="s">
        <v>40</v>
      </c>
      <c r="O2118" t="s">
        <v>41</v>
      </c>
      <c r="P2118">
        <v>61.653100000000002</v>
      </c>
      <c r="Q2118">
        <v>335384.29389999999</v>
      </c>
      <c r="R2118">
        <v>3059594.7996999999</v>
      </c>
      <c r="S2118">
        <v>335440.30330000003</v>
      </c>
      <c r="T2118">
        <v>3059569.0306000002</v>
      </c>
      <c r="U2118">
        <v>6.1652999999999999E-2</v>
      </c>
      <c r="V2118" t="str">
        <f>VLOOKUP(C2118,'Lines LookUp'!$B$1:$C$12,2,0)</f>
        <v>LUB</v>
      </c>
      <c r="W2118" t="str">
        <f>ROUNDUP(Q2118,3)&amp;"-"&amp;ROUNDUP(R2118,3)</f>
        <v>335384.294-3059594.8</v>
      </c>
      <c r="X2118" t="str">
        <f>ROUNDUP(S2118,3)&amp;"-"&amp;ROUNDUP(T2118,3)</f>
        <v>335440.304-3059569.031</v>
      </c>
      <c r="Y2118">
        <f>VLOOKUP(W2118&amp;"-"&amp;V2118,'Buscoords Workout'!$F:$G,2,0)</f>
        <v>9335</v>
      </c>
      <c r="Z2118">
        <f>VLOOKUP(X2118&amp;"-"&amp;V2118,'Buscoords Workout'!$F:$G,2,0)</f>
        <v>9336</v>
      </c>
      <c r="AA2118" t="b">
        <f>OR(ISNA(Y2118),ISNA(Z2118))</f>
        <v>0</v>
      </c>
    </row>
    <row r="2119" spans="1:27" x14ac:dyDescent="0.25">
      <c r="A2119">
        <v>1103</v>
      </c>
      <c r="B2119" t="s">
        <v>24</v>
      </c>
      <c r="C2119" t="s">
        <v>47</v>
      </c>
      <c r="D2119" t="s">
        <v>48</v>
      </c>
      <c r="E2119">
        <v>11</v>
      </c>
      <c r="F2119" t="s">
        <v>50</v>
      </c>
      <c r="G2119">
        <v>50</v>
      </c>
      <c r="H2119" t="s">
        <v>27</v>
      </c>
      <c r="I2119" t="s">
        <v>38</v>
      </c>
      <c r="J2119" t="s">
        <v>39</v>
      </c>
      <c r="K2119" t="s">
        <v>30</v>
      </c>
      <c r="L2119" t="s">
        <v>31</v>
      </c>
      <c r="M2119">
        <v>3</v>
      </c>
      <c r="N2119" t="s">
        <v>40</v>
      </c>
      <c r="O2119" t="s">
        <v>41</v>
      </c>
      <c r="P2119">
        <v>7.0051300000000003</v>
      </c>
      <c r="Q2119">
        <v>335440.30330000003</v>
      </c>
      <c r="R2119">
        <v>3059569.0306000002</v>
      </c>
      <c r="S2119">
        <v>335446.66720000003</v>
      </c>
      <c r="T2119">
        <v>3059566.1027000002</v>
      </c>
      <c r="U2119">
        <v>7.0049999999999999E-3</v>
      </c>
      <c r="V2119" t="str">
        <f>VLOOKUP(C2119,'Lines LookUp'!$B$1:$C$12,2,0)</f>
        <v>LUB</v>
      </c>
      <c r="W2119" t="str">
        <f>ROUNDUP(Q2119,3)&amp;"-"&amp;ROUNDUP(R2119,3)</f>
        <v>335440.304-3059569.031</v>
      </c>
      <c r="X2119" t="str">
        <f>ROUNDUP(S2119,3)&amp;"-"&amp;ROUNDUP(T2119,3)</f>
        <v>335446.668-3059566.103</v>
      </c>
      <c r="Y2119">
        <f>VLOOKUP(W2119&amp;"-"&amp;V2119,'Buscoords Workout'!$F:$G,2,0)</f>
        <v>9336</v>
      </c>
      <c r="Z2119">
        <f>VLOOKUP(X2119&amp;"-"&amp;V2119,'Buscoords Workout'!$F:$G,2,0)</f>
        <v>9337</v>
      </c>
      <c r="AA2119" t="b">
        <f>OR(ISNA(Y2119),ISNA(Z2119))</f>
        <v>0</v>
      </c>
    </row>
    <row r="2120" spans="1:27" x14ac:dyDescent="0.25">
      <c r="A2120">
        <v>1104</v>
      </c>
      <c r="B2120" t="s">
        <v>24</v>
      </c>
      <c r="C2120" t="s">
        <v>47</v>
      </c>
      <c r="D2120" t="s">
        <v>48</v>
      </c>
      <c r="E2120">
        <v>11</v>
      </c>
      <c r="F2120" t="s">
        <v>50</v>
      </c>
      <c r="G2120">
        <v>50</v>
      </c>
      <c r="H2120" t="s">
        <v>27</v>
      </c>
      <c r="I2120" t="s">
        <v>38</v>
      </c>
      <c r="J2120" t="s">
        <v>39</v>
      </c>
      <c r="K2120" t="s">
        <v>30</v>
      </c>
      <c r="L2120" t="s">
        <v>31</v>
      </c>
      <c r="M2120">
        <v>3</v>
      </c>
      <c r="N2120" t="s">
        <v>40</v>
      </c>
      <c r="O2120" t="s">
        <v>41</v>
      </c>
      <c r="P2120">
        <v>13.139699999999999</v>
      </c>
      <c r="Q2120">
        <v>335446.66720000003</v>
      </c>
      <c r="R2120">
        <v>3059566.1027000002</v>
      </c>
      <c r="S2120">
        <v>335458.37190600001</v>
      </c>
      <c r="T2120">
        <v>3059560.13191</v>
      </c>
      <c r="U2120">
        <v>1.3140000000000001E-2</v>
      </c>
      <c r="V2120" t="str">
        <f>VLOOKUP(C2120,'Lines LookUp'!$B$1:$C$12,2,0)</f>
        <v>LUB</v>
      </c>
      <c r="W2120" t="str">
        <f>ROUNDUP(Q2120,3)&amp;"-"&amp;ROUNDUP(R2120,3)</f>
        <v>335446.668-3059566.103</v>
      </c>
      <c r="X2120" t="str">
        <f>ROUNDUP(S2120,3)&amp;"-"&amp;ROUNDUP(T2120,3)</f>
        <v>335458.372-3059560.132</v>
      </c>
      <c r="Y2120">
        <f>VLOOKUP(W2120&amp;"-"&amp;V2120,'Buscoords Workout'!$F:$G,2,0)</f>
        <v>9337</v>
      </c>
      <c r="Z2120">
        <f>VLOOKUP(X2120&amp;"-"&amp;V2120,'Buscoords Workout'!$F:$G,2,0)</f>
        <v>9020</v>
      </c>
      <c r="AA2120" t="b">
        <f>OR(ISNA(Y2120),ISNA(Z2120))</f>
        <v>0</v>
      </c>
    </row>
    <row r="2121" spans="1:27" x14ac:dyDescent="0.25">
      <c r="A2121">
        <v>1105</v>
      </c>
      <c r="B2121" t="s">
        <v>24</v>
      </c>
      <c r="C2121" t="s">
        <v>47</v>
      </c>
      <c r="D2121" t="s">
        <v>48</v>
      </c>
      <c r="E2121">
        <v>11</v>
      </c>
      <c r="F2121" t="s">
        <v>50</v>
      </c>
      <c r="G2121">
        <v>50</v>
      </c>
      <c r="H2121" t="s">
        <v>27</v>
      </c>
      <c r="I2121" t="s">
        <v>38</v>
      </c>
      <c r="J2121" t="s">
        <v>39</v>
      </c>
      <c r="K2121" t="s">
        <v>30</v>
      </c>
      <c r="L2121" t="s">
        <v>31</v>
      </c>
      <c r="M2121">
        <v>3</v>
      </c>
      <c r="N2121" t="s">
        <v>40</v>
      </c>
      <c r="O2121" t="s">
        <v>41</v>
      </c>
      <c r="P2121">
        <v>7.9897299999999998</v>
      </c>
      <c r="Q2121">
        <v>335458.37190600001</v>
      </c>
      <c r="R2121">
        <v>3059560.13191</v>
      </c>
      <c r="S2121">
        <v>335465.48910000001</v>
      </c>
      <c r="T2121">
        <v>3059556.5013000001</v>
      </c>
      <c r="U2121">
        <v>7.9900000000000006E-3</v>
      </c>
      <c r="V2121" t="str">
        <f>VLOOKUP(C2121,'Lines LookUp'!$B$1:$C$12,2,0)</f>
        <v>LUB</v>
      </c>
      <c r="W2121" t="str">
        <f>ROUNDUP(Q2121,3)&amp;"-"&amp;ROUNDUP(R2121,3)</f>
        <v>335458.372-3059560.132</v>
      </c>
      <c r="X2121" t="str">
        <f>ROUNDUP(S2121,3)&amp;"-"&amp;ROUNDUP(T2121,3)</f>
        <v>335465.49-3059556.502</v>
      </c>
      <c r="Y2121">
        <f>VLOOKUP(W2121&amp;"-"&amp;V2121,'Buscoords Workout'!$F:$G,2,0)</f>
        <v>9020</v>
      </c>
      <c r="Z2121">
        <f>VLOOKUP(X2121&amp;"-"&amp;V2121,'Buscoords Workout'!$F:$G,2,0)</f>
        <v>9338</v>
      </c>
      <c r="AA2121" t="b">
        <f>OR(ISNA(Y2121),ISNA(Z2121))</f>
        <v>0</v>
      </c>
    </row>
    <row r="2122" spans="1:27" x14ac:dyDescent="0.25">
      <c r="A2122">
        <v>1108</v>
      </c>
      <c r="B2122" t="s">
        <v>24</v>
      </c>
      <c r="C2122" t="s">
        <v>47</v>
      </c>
      <c r="D2122" t="s">
        <v>48</v>
      </c>
      <c r="E2122">
        <v>11</v>
      </c>
      <c r="F2122" t="s">
        <v>50</v>
      </c>
      <c r="G2122">
        <v>50</v>
      </c>
      <c r="H2122" t="s">
        <v>27</v>
      </c>
      <c r="I2122" t="s">
        <v>38</v>
      </c>
      <c r="J2122" t="s">
        <v>39</v>
      </c>
      <c r="K2122" t="s">
        <v>30</v>
      </c>
      <c r="L2122" t="s">
        <v>31</v>
      </c>
      <c r="M2122">
        <v>3</v>
      </c>
      <c r="N2122" t="s">
        <v>40</v>
      </c>
      <c r="O2122" t="s">
        <v>41</v>
      </c>
      <c r="P2122">
        <v>68.658500000000004</v>
      </c>
      <c r="Q2122">
        <v>335518.22889999999</v>
      </c>
      <c r="R2122">
        <v>3059529.5980000002</v>
      </c>
      <c r="S2122">
        <v>335580.60279999999</v>
      </c>
      <c r="T2122">
        <v>3059500.9015000002</v>
      </c>
      <c r="U2122">
        <v>6.8658999999999998E-2</v>
      </c>
      <c r="V2122" t="str">
        <f>VLOOKUP(C2122,'Lines LookUp'!$B$1:$C$12,2,0)</f>
        <v>LUB</v>
      </c>
      <c r="W2122" t="str">
        <f>ROUNDUP(Q2122,3)&amp;"-"&amp;ROUNDUP(R2122,3)</f>
        <v>335518.229-3059529.598</v>
      </c>
      <c r="X2122" t="str">
        <f>ROUNDUP(S2122,3)&amp;"-"&amp;ROUNDUP(T2122,3)</f>
        <v>335580.603-3059500.902</v>
      </c>
      <c r="Y2122">
        <f>VLOOKUP(W2122&amp;"-"&amp;V2122,'Buscoords Workout'!$F:$G,2,0)</f>
        <v>9339</v>
      </c>
      <c r="Z2122">
        <f>VLOOKUP(X2122&amp;"-"&amp;V2122,'Buscoords Workout'!$F:$G,2,0)</f>
        <v>9340</v>
      </c>
      <c r="AA2122" t="b">
        <f>OR(ISNA(Y2122),ISNA(Z2122))</f>
        <v>0</v>
      </c>
    </row>
    <row r="2123" spans="1:27" x14ac:dyDescent="0.25">
      <c r="A2123">
        <v>1109</v>
      </c>
      <c r="B2123" t="s">
        <v>24</v>
      </c>
      <c r="C2123" t="s">
        <v>47</v>
      </c>
      <c r="D2123" t="s">
        <v>48</v>
      </c>
      <c r="E2123">
        <v>11</v>
      </c>
      <c r="F2123" t="s">
        <v>50</v>
      </c>
      <c r="G2123">
        <v>50</v>
      </c>
      <c r="H2123" t="s">
        <v>27</v>
      </c>
      <c r="I2123" t="s">
        <v>38</v>
      </c>
      <c r="J2123" t="s">
        <v>39</v>
      </c>
      <c r="K2123" t="s">
        <v>30</v>
      </c>
      <c r="L2123" t="s">
        <v>31</v>
      </c>
      <c r="M2123">
        <v>3</v>
      </c>
      <c r="N2123" t="s">
        <v>40</v>
      </c>
      <c r="O2123" t="s">
        <v>41</v>
      </c>
      <c r="P2123">
        <v>37.4756</v>
      </c>
      <c r="Q2123">
        <v>335580.60279999999</v>
      </c>
      <c r="R2123">
        <v>3059500.9015000002</v>
      </c>
      <c r="S2123">
        <v>335610.83980000002</v>
      </c>
      <c r="T2123">
        <v>3059478.7623000001</v>
      </c>
      <c r="U2123">
        <v>3.7476000000000002E-2</v>
      </c>
      <c r="V2123" t="str">
        <f>VLOOKUP(C2123,'Lines LookUp'!$B$1:$C$12,2,0)</f>
        <v>LUB</v>
      </c>
      <c r="W2123" t="str">
        <f>ROUNDUP(Q2123,3)&amp;"-"&amp;ROUNDUP(R2123,3)</f>
        <v>335580.603-3059500.902</v>
      </c>
      <c r="X2123" t="str">
        <f>ROUNDUP(S2123,3)&amp;"-"&amp;ROUNDUP(T2123,3)</f>
        <v>335610.84-3059478.763</v>
      </c>
      <c r="Y2123">
        <f>VLOOKUP(W2123&amp;"-"&amp;V2123,'Buscoords Workout'!$F:$G,2,0)</f>
        <v>9340</v>
      </c>
      <c r="Z2123">
        <f>VLOOKUP(X2123&amp;"-"&amp;V2123,'Buscoords Workout'!$F:$G,2,0)</f>
        <v>9341</v>
      </c>
      <c r="AA2123" t="b">
        <f>OR(ISNA(Y2123),ISNA(Z2123))</f>
        <v>0</v>
      </c>
    </row>
    <row r="2124" spans="1:27" x14ac:dyDescent="0.25">
      <c r="A2124">
        <v>1110</v>
      </c>
      <c r="B2124" t="s">
        <v>24</v>
      </c>
      <c r="C2124" t="s">
        <v>47</v>
      </c>
      <c r="D2124" t="s">
        <v>48</v>
      </c>
      <c r="E2124">
        <v>11</v>
      </c>
      <c r="F2124" t="s">
        <v>42</v>
      </c>
      <c r="G2124">
        <v>300</v>
      </c>
      <c r="H2124" t="s">
        <v>27</v>
      </c>
      <c r="I2124" t="s">
        <v>38</v>
      </c>
      <c r="J2124" t="s">
        <v>39</v>
      </c>
      <c r="K2124" t="s">
        <v>49</v>
      </c>
      <c r="L2124" t="s">
        <v>31</v>
      </c>
      <c r="M2124">
        <v>3</v>
      </c>
      <c r="N2124" t="s">
        <v>40</v>
      </c>
      <c r="O2124" t="s">
        <v>41</v>
      </c>
      <c r="P2124">
        <v>0.74984300000000004</v>
      </c>
      <c r="Q2124">
        <v>335469.38500000001</v>
      </c>
      <c r="R2124">
        <v>3059554.5150000001</v>
      </c>
      <c r="S2124">
        <v>335468.93457899999</v>
      </c>
      <c r="T2124">
        <v>3059553.9143599998</v>
      </c>
      <c r="U2124">
        <v>7.5000000000000002E-4</v>
      </c>
      <c r="V2124" t="str">
        <f>VLOOKUP(C2124,'Lines LookUp'!$B$1:$C$12,2,0)</f>
        <v>LUB</v>
      </c>
      <c r="W2124" t="str">
        <f>ROUNDUP(Q2124,3)&amp;"-"&amp;ROUNDUP(R2124,3)</f>
        <v>335469.385-3059554.515</v>
      </c>
      <c r="X2124" t="str">
        <f>ROUNDUP(S2124,3)&amp;"-"&amp;ROUNDUP(T2124,3)</f>
        <v>335468.935-3059553.915</v>
      </c>
      <c r="Y2124">
        <f>VLOOKUP(W2124&amp;"-"&amp;V2124,'Buscoords Workout'!$F:$G,2,0)</f>
        <v>9001</v>
      </c>
      <c r="Z2124">
        <f>VLOOKUP(X2124&amp;"-"&amp;V2124,'Buscoords Workout'!$F:$G,2,0)</f>
        <v>9511</v>
      </c>
      <c r="AA2124" t="b">
        <f>OR(ISNA(Y2124),ISNA(Z2124))</f>
        <v>0</v>
      </c>
    </row>
    <row r="2125" spans="1:27" x14ac:dyDescent="0.25">
      <c r="A2125">
        <v>1111</v>
      </c>
      <c r="B2125" t="s">
        <v>24</v>
      </c>
      <c r="C2125" t="s">
        <v>47</v>
      </c>
      <c r="D2125" t="s">
        <v>48</v>
      </c>
      <c r="E2125">
        <v>11</v>
      </c>
      <c r="F2125" t="s">
        <v>42</v>
      </c>
      <c r="G2125">
        <v>300</v>
      </c>
      <c r="H2125" t="s">
        <v>27</v>
      </c>
      <c r="I2125" t="s">
        <v>38</v>
      </c>
      <c r="J2125" t="s">
        <v>39</v>
      </c>
      <c r="K2125" t="s">
        <v>49</v>
      </c>
      <c r="L2125" t="s">
        <v>31</v>
      </c>
      <c r="M2125">
        <v>3</v>
      </c>
      <c r="N2125" t="s">
        <v>40</v>
      </c>
      <c r="O2125" t="s">
        <v>41</v>
      </c>
      <c r="P2125">
        <v>16.347000000000001</v>
      </c>
      <c r="Q2125">
        <v>335468.93457899999</v>
      </c>
      <c r="R2125">
        <v>3059553.9143599998</v>
      </c>
      <c r="S2125">
        <v>335459.11949999997</v>
      </c>
      <c r="T2125">
        <v>3059540.8418999999</v>
      </c>
      <c r="U2125">
        <v>1.6347E-2</v>
      </c>
      <c r="V2125" t="str">
        <f>VLOOKUP(C2125,'Lines LookUp'!$B$1:$C$12,2,0)</f>
        <v>LUB</v>
      </c>
      <c r="W2125" t="str">
        <f>ROUNDUP(Q2125,3)&amp;"-"&amp;ROUNDUP(R2125,3)</f>
        <v>335468.935-3059553.915</v>
      </c>
      <c r="X2125" t="str">
        <f>ROUNDUP(S2125,3)&amp;"-"&amp;ROUNDUP(T2125,3)</f>
        <v>335459.12-3059540.842</v>
      </c>
      <c r="Y2125">
        <f>VLOOKUP(W2125&amp;"-"&amp;V2125,'Buscoords Workout'!$F:$G,2,0)</f>
        <v>9511</v>
      </c>
      <c r="Z2125">
        <f>VLOOKUP(X2125&amp;"-"&amp;V2125,'Buscoords Workout'!$F:$G,2,0)</f>
        <v>9002</v>
      </c>
      <c r="AA2125" t="b">
        <f>OR(ISNA(Y2125),ISNA(Z2125))</f>
        <v>0</v>
      </c>
    </row>
    <row r="2126" spans="1:27" x14ac:dyDescent="0.25">
      <c r="A2126">
        <v>1112</v>
      </c>
      <c r="B2126" t="s">
        <v>24</v>
      </c>
      <c r="C2126" t="s">
        <v>47</v>
      </c>
      <c r="D2126" t="s">
        <v>48</v>
      </c>
      <c r="E2126">
        <v>11</v>
      </c>
      <c r="F2126" t="s">
        <v>50</v>
      </c>
      <c r="G2126">
        <v>50</v>
      </c>
      <c r="H2126" t="s">
        <v>27</v>
      </c>
      <c r="I2126" t="s">
        <v>38</v>
      </c>
      <c r="J2126" t="s">
        <v>39</v>
      </c>
      <c r="K2126" t="s">
        <v>30</v>
      </c>
      <c r="L2126" t="s">
        <v>31</v>
      </c>
      <c r="M2126">
        <v>3</v>
      </c>
      <c r="N2126" t="s">
        <v>40</v>
      </c>
      <c r="O2126" t="s">
        <v>41</v>
      </c>
      <c r="P2126">
        <v>1.3961699999999999</v>
      </c>
      <c r="Q2126">
        <v>335756.99589999998</v>
      </c>
      <c r="R2126">
        <v>3059435.4078000002</v>
      </c>
      <c r="S2126">
        <v>335756.03693100001</v>
      </c>
      <c r="T2126">
        <v>3059434.3930700002</v>
      </c>
      <c r="U2126">
        <v>1.3960000000000001E-3</v>
      </c>
      <c r="V2126" t="str">
        <f>VLOOKUP(C2126,'Lines LookUp'!$B$1:$C$12,2,0)</f>
        <v>LUB</v>
      </c>
      <c r="W2126" t="str">
        <f>ROUNDUP(Q2126,3)&amp;"-"&amp;ROUNDUP(R2126,3)</f>
        <v>335756.996-3059435.408</v>
      </c>
      <c r="X2126" t="str">
        <f>ROUNDUP(S2126,3)&amp;"-"&amp;ROUNDUP(T2126,3)</f>
        <v>335756.037-3059434.394</v>
      </c>
      <c r="Y2126">
        <f>VLOOKUP(W2126&amp;"-"&amp;V2126,'Buscoords Workout'!$F:$G,2,0)</f>
        <v>9342</v>
      </c>
      <c r="Z2126">
        <f>VLOOKUP(X2126&amp;"-"&amp;V2126,'Buscoords Workout'!$F:$G,2,0)</f>
        <v>9508</v>
      </c>
      <c r="AA2126" t="b">
        <f>OR(ISNA(Y2126),ISNA(Z2126))</f>
        <v>0</v>
      </c>
    </row>
    <row r="2127" spans="1:27" x14ac:dyDescent="0.25">
      <c r="A2127">
        <v>1113</v>
      </c>
      <c r="B2127" t="s">
        <v>24</v>
      </c>
      <c r="C2127" t="s">
        <v>47</v>
      </c>
      <c r="D2127" t="s">
        <v>48</v>
      </c>
      <c r="E2127">
        <v>11</v>
      </c>
      <c r="F2127" t="s">
        <v>50</v>
      </c>
      <c r="G2127">
        <v>50</v>
      </c>
      <c r="H2127" t="s">
        <v>27</v>
      </c>
      <c r="I2127" t="s">
        <v>38</v>
      </c>
      <c r="J2127" t="s">
        <v>39</v>
      </c>
      <c r="K2127" t="s">
        <v>30</v>
      </c>
      <c r="L2127" t="s">
        <v>31</v>
      </c>
      <c r="M2127">
        <v>3</v>
      </c>
      <c r="N2127" t="s">
        <v>40</v>
      </c>
      <c r="O2127" t="s">
        <v>41</v>
      </c>
      <c r="P2127">
        <v>12.1739</v>
      </c>
      <c r="Q2127">
        <v>335731.71070400003</v>
      </c>
      <c r="R2127">
        <v>3059408.6524</v>
      </c>
      <c r="S2127">
        <v>335723.34899999999</v>
      </c>
      <c r="T2127">
        <v>3059399.8045000001</v>
      </c>
      <c r="U2127">
        <v>1.2174000000000001E-2</v>
      </c>
      <c r="V2127" t="str">
        <f>VLOOKUP(C2127,'Lines LookUp'!$B$1:$C$12,2,0)</f>
        <v>LUB</v>
      </c>
      <c r="W2127" t="str">
        <f>ROUNDUP(Q2127,3)&amp;"-"&amp;ROUNDUP(R2127,3)</f>
        <v>335731.711-3059408.653</v>
      </c>
      <c r="X2127" t="str">
        <f>ROUNDUP(S2127,3)&amp;"-"&amp;ROUNDUP(T2127,3)</f>
        <v>335723.349-3059399.805</v>
      </c>
      <c r="Y2127">
        <f>VLOOKUP(W2127&amp;"-"&amp;V2127,'Buscoords Workout'!$F:$G,2,0)</f>
        <v>9498</v>
      </c>
      <c r="Z2127">
        <f>VLOOKUP(X2127&amp;"-"&amp;V2127,'Buscoords Workout'!$F:$G,2,0)</f>
        <v>9343</v>
      </c>
      <c r="AA2127" t="b">
        <f>OR(ISNA(Y2127),ISNA(Z2127))</f>
        <v>0</v>
      </c>
    </row>
    <row r="2128" spans="1:27" x14ac:dyDescent="0.25">
      <c r="A2128">
        <v>1114</v>
      </c>
      <c r="B2128" t="s">
        <v>24</v>
      </c>
      <c r="C2128" t="s">
        <v>47</v>
      </c>
      <c r="D2128" t="s">
        <v>48</v>
      </c>
      <c r="E2128">
        <v>11</v>
      </c>
      <c r="F2128" t="s">
        <v>50</v>
      </c>
      <c r="G2128">
        <v>50</v>
      </c>
      <c r="H2128" t="s">
        <v>27</v>
      </c>
      <c r="I2128" t="s">
        <v>38</v>
      </c>
      <c r="J2128" t="s">
        <v>39</v>
      </c>
      <c r="K2128" t="s">
        <v>30</v>
      </c>
      <c r="L2128" t="s">
        <v>31</v>
      </c>
      <c r="M2128">
        <v>3</v>
      </c>
      <c r="N2128" t="s">
        <v>40</v>
      </c>
      <c r="O2128" t="s">
        <v>41</v>
      </c>
      <c r="P2128">
        <v>35.416800000000002</v>
      </c>
      <c r="Q2128">
        <v>335756.03693100001</v>
      </c>
      <c r="R2128">
        <v>3059434.3930700002</v>
      </c>
      <c r="S2128">
        <v>335731.71070400003</v>
      </c>
      <c r="T2128">
        <v>3059408.6524</v>
      </c>
      <c r="U2128">
        <v>3.5416999999999997E-2</v>
      </c>
      <c r="V2128" t="str">
        <f>VLOOKUP(C2128,'Lines LookUp'!$B$1:$C$12,2,0)</f>
        <v>LUB</v>
      </c>
      <c r="W2128" t="str">
        <f>ROUNDUP(Q2128,3)&amp;"-"&amp;ROUNDUP(R2128,3)</f>
        <v>335756.037-3059434.394</v>
      </c>
      <c r="X2128" t="str">
        <f>ROUNDUP(S2128,3)&amp;"-"&amp;ROUNDUP(T2128,3)</f>
        <v>335731.711-3059408.653</v>
      </c>
      <c r="Y2128">
        <f>VLOOKUP(W2128&amp;"-"&amp;V2128,'Buscoords Workout'!$F:$G,2,0)</f>
        <v>9508</v>
      </c>
      <c r="Z2128">
        <f>VLOOKUP(X2128&amp;"-"&amp;V2128,'Buscoords Workout'!$F:$G,2,0)</f>
        <v>9498</v>
      </c>
      <c r="AA2128" t="b">
        <f>OR(ISNA(Y2128),ISNA(Z2128))</f>
        <v>0</v>
      </c>
    </row>
    <row r="2129" spans="1:27" x14ac:dyDescent="0.25">
      <c r="A2129">
        <v>1115</v>
      </c>
      <c r="B2129" t="s">
        <v>24</v>
      </c>
      <c r="C2129" t="s">
        <v>47</v>
      </c>
      <c r="D2129" t="s">
        <v>48</v>
      </c>
      <c r="E2129">
        <v>11</v>
      </c>
      <c r="F2129" t="s">
        <v>50</v>
      </c>
      <c r="G2129">
        <v>50</v>
      </c>
      <c r="H2129" t="s">
        <v>27</v>
      </c>
      <c r="I2129" t="s">
        <v>38</v>
      </c>
      <c r="J2129" t="s">
        <v>39</v>
      </c>
      <c r="K2129" t="s">
        <v>30</v>
      </c>
      <c r="L2129" t="s">
        <v>31</v>
      </c>
      <c r="M2129">
        <v>3</v>
      </c>
      <c r="N2129" t="s">
        <v>40</v>
      </c>
      <c r="O2129" t="s">
        <v>41</v>
      </c>
      <c r="P2129">
        <v>4.9467299999999996</v>
      </c>
      <c r="Q2129">
        <v>335757.94140000001</v>
      </c>
      <c r="R2129">
        <v>3059369.4426000002</v>
      </c>
      <c r="S2129">
        <v>335754.71019999997</v>
      </c>
      <c r="T2129">
        <v>3059365.6970000002</v>
      </c>
      <c r="U2129">
        <v>4.947E-3</v>
      </c>
      <c r="V2129" t="str">
        <f>VLOOKUP(C2129,'Lines LookUp'!$B$1:$C$12,2,0)</f>
        <v>LUB</v>
      </c>
      <c r="W2129" t="str">
        <f>ROUNDUP(Q2129,3)&amp;"-"&amp;ROUNDUP(R2129,3)</f>
        <v>335757.942-3059369.443</v>
      </c>
      <c r="X2129" t="str">
        <f>ROUNDUP(S2129,3)&amp;"-"&amp;ROUNDUP(T2129,3)</f>
        <v>335754.711-3059365.697</v>
      </c>
      <c r="Y2129">
        <f>VLOOKUP(W2129&amp;"-"&amp;V2129,'Buscoords Workout'!$F:$G,2,0)</f>
        <v>9344</v>
      </c>
      <c r="Z2129">
        <f>VLOOKUP(X2129&amp;"-"&amp;V2129,'Buscoords Workout'!$F:$G,2,0)</f>
        <v>9345</v>
      </c>
      <c r="AA2129" t="b">
        <f>OR(ISNA(Y2129),ISNA(Z2129))</f>
        <v>0</v>
      </c>
    </row>
    <row r="2130" spans="1:27" x14ac:dyDescent="0.25">
      <c r="A2130">
        <v>1116</v>
      </c>
      <c r="B2130" t="s">
        <v>24</v>
      </c>
      <c r="C2130" t="s">
        <v>47</v>
      </c>
      <c r="D2130" t="s">
        <v>48</v>
      </c>
      <c r="E2130">
        <v>11</v>
      </c>
      <c r="F2130" t="s">
        <v>50</v>
      </c>
      <c r="G2130">
        <v>50</v>
      </c>
      <c r="H2130" t="s">
        <v>27</v>
      </c>
      <c r="I2130" t="s">
        <v>38</v>
      </c>
      <c r="J2130" t="s">
        <v>39</v>
      </c>
      <c r="K2130" t="s">
        <v>30</v>
      </c>
      <c r="L2130" t="s">
        <v>31</v>
      </c>
      <c r="M2130">
        <v>3</v>
      </c>
      <c r="N2130" t="s">
        <v>40</v>
      </c>
      <c r="O2130" t="s">
        <v>41</v>
      </c>
      <c r="P2130">
        <v>57.749200000000002</v>
      </c>
      <c r="Q2130">
        <v>335754.71019999997</v>
      </c>
      <c r="R2130">
        <v>3059365.6970000002</v>
      </c>
      <c r="S2130">
        <v>335716.98830000003</v>
      </c>
      <c r="T2130">
        <v>3059321.9703000002</v>
      </c>
      <c r="U2130">
        <v>5.7749000000000002E-2</v>
      </c>
      <c r="V2130" t="str">
        <f>VLOOKUP(C2130,'Lines LookUp'!$B$1:$C$12,2,0)</f>
        <v>LUB</v>
      </c>
      <c r="W2130" t="str">
        <f>ROUNDUP(Q2130,3)&amp;"-"&amp;ROUNDUP(R2130,3)</f>
        <v>335754.711-3059365.697</v>
      </c>
      <c r="X2130" t="str">
        <f>ROUNDUP(S2130,3)&amp;"-"&amp;ROUNDUP(T2130,3)</f>
        <v>335716.989-3059321.971</v>
      </c>
      <c r="Y2130">
        <f>VLOOKUP(W2130&amp;"-"&amp;V2130,'Buscoords Workout'!$F:$G,2,0)</f>
        <v>9345</v>
      </c>
      <c r="Z2130">
        <f>VLOOKUP(X2130&amp;"-"&amp;V2130,'Buscoords Workout'!$F:$G,2,0)</f>
        <v>9346</v>
      </c>
      <c r="AA2130" t="b">
        <f>OR(ISNA(Y2130),ISNA(Z2130))</f>
        <v>0</v>
      </c>
    </row>
    <row r="2131" spans="1:27" x14ac:dyDescent="0.25">
      <c r="A2131">
        <v>1117</v>
      </c>
      <c r="B2131" t="s">
        <v>24</v>
      </c>
      <c r="C2131" t="s">
        <v>47</v>
      </c>
      <c r="D2131" t="s">
        <v>48</v>
      </c>
      <c r="E2131">
        <v>11</v>
      </c>
      <c r="F2131" t="s">
        <v>50</v>
      </c>
      <c r="G2131">
        <v>50</v>
      </c>
      <c r="H2131" t="s">
        <v>27</v>
      </c>
      <c r="I2131" t="s">
        <v>38</v>
      </c>
      <c r="J2131" t="s">
        <v>39</v>
      </c>
      <c r="K2131" t="s">
        <v>30</v>
      </c>
      <c r="L2131" t="s">
        <v>31</v>
      </c>
      <c r="M2131">
        <v>3</v>
      </c>
      <c r="N2131" t="s">
        <v>40</v>
      </c>
      <c r="O2131" t="s">
        <v>41</v>
      </c>
      <c r="P2131">
        <v>45.568300000000001</v>
      </c>
      <c r="Q2131">
        <v>335716.98830000003</v>
      </c>
      <c r="R2131">
        <v>3059321.9703000002</v>
      </c>
      <c r="S2131">
        <v>335682.64850000001</v>
      </c>
      <c r="T2131">
        <v>3059292.0162</v>
      </c>
      <c r="U2131">
        <v>4.5567999999999997E-2</v>
      </c>
      <c r="V2131" t="str">
        <f>VLOOKUP(C2131,'Lines LookUp'!$B$1:$C$12,2,0)</f>
        <v>LUB</v>
      </c>
      <c r="W2131" t="str">
        <f>ROUNDUP(Q2131,3)&amp;"-"&amp;ROUNDUP(R2131,3)</f>
        <v>335716.989-3059321.971</v>
      </c>
      <c r="X2131" t="str">
        <f>ROUNDUP(S2131,3)&amp;"-"&amp;ROUNDUP(T2131,3)</f>
        <v>335682.649-3059292.017</v>
      </c>
      <c r="Y2131">
        <f>VLOOKUP(W2131&amp;"-"&amp;V2131,'Buscoords Workout'!$F:$G,2,0)</f>
        <v>9346</v>
      </c>
      <c r="Z2131">
        <f>VLOOKUP(X2131&amp;"-"&amp;V2131,'Buscoords Workout'!$F:$G,2,0)</f>
        <v>9347</v>
      </c>
      <c r="AA2131" t="b">
        <f>OR(ISNA(Y2131),ISNA(Z2131))</f>
        <v>0</v>
      </c>
    </row>
    <row r="2132" spans="1:27" x14ac:dyDescent="0.25">
      <c r="A2132">
        <v>1118</v>
      </c>
      <c r="B2132" t="s">
        <v>24</v>
      </c>
      <c r="C2132" t="s">
        <v>47</v>
      </c>
      <c r="D2132" t="s">
        <v>48</v>
      </c>
      <c r="E2132">
        <v>11</v>
      </c>
      <c r="F2132" t="s">
        <v>50</v>
      </c>
      <c r="G2132">
        <v>50</v>
      </c>
      <c r="H2132" t="s">
        <v>27</v>
      </c>
      <c r="I2132" t="s">
        <v>38</v>
      </c>
      <c r="J2132" t="s">
        <v>39</v>
      </c>
      <c r="K2132" t="s">
        <v>30</v>
      </c>
      <c r="L2132" t="s">
        <v>31</v>
      </c>
      <c r="M2132">
        <v>3</v>
      </c>
      <c r="N2132" t="s">
        <v>40</v>
      </c>
      <c r="O2132" t="s">
        <v>41</v>
      </c>
      <c r="P2132">
        <v>88.941299999999998</v>
      </c>
      <c r="Q2132">
        <v>335682.64850000001</v>
      </c>
      <c r="R2132">
        <v>3059292.0162</v>
      </c>
      <c r="S2132">
        <v>335613.75799999997</v>
      </c>
      <c r="T2132">
        <v>3059235.7609000001</v>
      </c>
      <c r="U2132">
        <v>8.8941000000000006E-2</v>
      </c>
      <c r="V2132" t="str">
        <f>VLOOKUP(C2132,'Lines LookUp'!$B$1:$C$12,2,0)</f>
        <v>LUB</v>
      </c>
      <c r="W2132" t="str">
        <f>ROUNDUP(Q2132,3)&amp;"-"&amp;ROUNDUP(R2132,3)</f>
        <v>335682.649-3059292.017</v>
      </c>
      <c r="X2132" t="str">
        <f>ROUNDUP(S2132,3)&amp;"-"&amp;ROUNDUP(T2132,3)</f>
        <v>335613.758-3059235.761</v>
      </c>
      <c r="Y2132">
        <f>VLOOKUP(W2132&amp;"-"&amp;V2132,'Buscoords Workout'!$F:$G,2,0)</f>
        <v>9347</v>
      </c>
      <c r="Z2132">
        <f>VLOOKUP(X2132&amp;"-"&amp;V2132,'Buscoords Workout'!$F:$G,2,0)</f>
        <v>9348</v>
      </c>
      <c r="AA2132" t="b">
        <f>OR(ISNA(Y2132),ISNA(Z2132))</f>
        <v>0</v>
      </c>
    </row>
    <row r="2133" spans="1:27" x14ac:dyDescent="0.25">
      <c r="A2133">
        <v>1119</v>
      </c>
      <c r="B2133" t="s">
        <v>24</v>
      </c>
      <c r="C2133" t="s">
        <v>47</v>
      </c>
      <c r="D2133" t="s">
        <v>48</v>
      </c>
      <c r="E2133">
        <v>11</v>
      </c>
      <c r="F2133" t="s">
        <v>50</v>
      </c>
      <c r="G2133">
        <v>50</v>
      </c>
      <c r="H2133" t="s">
        <v>27</v>
      </c>
      <c r="I2133" t="s">
        <v>38</v>
      </c>
      <c r="J2133" t="s">
        <v>39</v>
      </c>
      <c r="K2133" t="s">
        <v>30</v>
      </c>
      <c r="L2133" t="s">
        <v>31</v>
      </c>
      <c r="M2133">
        <v>3</v>
      </c>
      <c r="N2133" t="s">
        <v>40</v>
      </c>
      <c r="O2133" t="s">
        <v>41</v>
      </c>
      <c r="P2133">
        <v>29.3889</v>
      </c>
      <c r="Q2133">
        <v>335987.864</v>
      </c>
      <c r="R2133">
        <v>3059154.0729999999</v>
      </c>
      <c r="S2133">
        <v>335965.16269999999</v>
      </c>
      <c r="T2133">
        <v>3059135.4087</v>
      </c>
      <c r="U2133">
        <v>2.9388999999999998E-2</v>
      </c>
      <c r="V2133" t="str">
        <f>VLOOKUP(C2133,'Lines LookUp'!$B$1:$C$12,2,0)</f>
        <v>LUB</v>
      </c>
      <c r="W2133" t="str">
        <f>ROUNDUP(Q2133,3)&amp;"-"&amp;ROUNDUP(R2133,3)</f>
        <v>335987.864-3059154.073</v>
      </c>
      <c r="X2133" t="str">
        <f>ROUNDUP(S2133,3)&amp;"-"&amp;ROUNDUP(T2133,3)</f>
        <v>335965.163-3059135.409</v>
      </c>
      <c r="Y2133">
        <f>VLOOKUP(W2133&amp;"-"&amp;V2133,'Buscoords Workout'!$F:$G,2,0)</f>
        <v>9349</v>
      </c>
      <c r="Z2133">
        <f>VLOOKUP(X2133&amp;"-"&amp;V2133,'Buscoords Workout'!$F:$G,2,0)</f>
        <v>9350</v>
      </c>
      <c r="AA2133" t="b">
        <f>OR(ISNA(Y2133),ISNA(Z2133))</f>
        <v>0</v>
      </c>
    </row>
    <row r="2134" spans="1:27" x14ac:dyDescent="0.25">
      <c r="A2134">
        <v>1120</v>
      </c>
      <c r="B2134" t="s">
        <v>24</v>
      </c>
      <c r="C2134" t="s">
        <v>47</v>
      </c>
      <c r="D2134" t="s">
        <v>48</v>
      </c>
      <c r="E2134">
        <v>11</v>
      </c>
      <c r="F2134" t="s">
        <v>50</v>
      </c>
      <c r="G2134">
        <v>50</v>
      </c>
      <c r="H2134" t="s">
        <v>27</v>
      </c>
      <c r="I2134" t="s">
        <v>38</v>
      </c>
      <c r="J2134" t="s">
        <v>39</v>
      </c>
      <c r="K2134" t="s">
        <v>30</v>
      </c>
      <c r="L2134" t="s">
        <v>31</v>
      </c>
      <c r="M2134">
        <v>3</v>
      </c>
      <c r="N2134" t="s">
        <v>40</v>
      </c>
      <c r="O2134" t="s">
        <v>41</v>
      </c>
      <c r="P2134">
        <v>26.527699999999999</v>
      </c>
      <c r="Q2134">
        <v>335965.16269999999</v>
      </c>
      <c r="R2134">
        <v>3059135.4087</v>
      </c>
      <c r="S2134">
        <v>335938.63530000002</v>
      </c>
      <c r="T2134">
        <v>3059135.28633</v>
      </c>
      <c r="U2134">
        <v>2.6527999999999999E-2</v>
      </c>
      <c r="V2134" t="str">
        <f>VLOOKUP(C2134,'Lines LookUp'!$B$1:$C$12,2,0)</f>
        <v>LUB</v>
      </c>
      <c r="W2134" t="str">
        <f>ROUNDUP(Q2134,3)&amp;"-"&amp;ROUNDUP(R2134,3)</f>
        <v>335965.163-3059135.409</v>
      </c>
      <c r="X2134" t="str">
        <f>ROUNDUP(S2134,3)&amp;"-"&amp;ROUNDUP(T2134,3)</f>
        <v>335938.636-3059135.287</v>
      </c>
      <c r="Y2134">
        <f>VLOOKUP(W2134&amp;"-"&amp;V2134,'Buscoords Workout'!$F:$G,2,0)</f>
        <v>9350</v>
      </c>
      <c r="Z2134">
        <f>VLOOKUP(X2134&amp;"-"&amp;V2134,'Buscoords Workout'!$F:$G,2,0)</f>
        <v>9506</v>
      </c>
      <c r="AA2134" t="b">
        <f>OR(ISNA(Y2134),ISNA(Z2134))</f>
        <v>0</v>
      </c>
    </row>
    <row r="2135" spans="1:27" x14ac:dyDescent="0.25">
      <c r="A2135">
        <v>1121</v>
      </c>
      <c r="B2135" t="s">
        <v>24</v>
      </c>
      <c r="C2135" t="s">
        <v>47</v>
      </c>
      <c r="D2135" t="s">
        <v>48</v>
      </c>
      <c r="E2135">
        <v>11</v>
      </c>
      <c r="F2135" t="s">
        <v>50</v>
      </c>
      <c r="G2135">
        <v>50</v>
      </c>
      <c r="H2135" t="s">
        <v>27</v>
      </c>
      <c r="I2135" t="s">
        <v>38</v>
      </c>
      <c r="J2135" t="s">
        <v>39</v>
      </c>
      <c r="K2135" t="s">
        <v>30</v>
      </c>
      <c r="L2135" t="s">
        <v>31</v>
      </c>
      <c r="M2135">
        <v>3</v>
      </c>
      <c r="N2135" t="s">
        <v>40</v>
      </c>
      <c r="O2135" t="s">
        <v>41</v>
      </c>
      <c r="P2135">
        <v>2.8000000000000001E-2</v>
      </c>
      <c r="Q2135">
        <v>335938.63530000002</v>
      </c>
      <c r="R2135">
        <v>3059135.28633</v>
      </c>
      <c r="S2135">
        <v>335938.60729999997</v>
      </c>
      <c r="T2135">
        <v>3059135.2862</v>
      </c>
      <c r="U2135">
        <v>2.8E-5</v>
      </c>
      <c r="V2135" t="str">
        <f>VLOOKUP(C2135,'Lines LookUp'!$B$1:$C$12,2,0)</f>
        <v>LUB</v>
      </c>
      <c r="W2135" t="str">
        <f>ROUNDUP(Q2135,3)&amp;"-"&amp;ROUNDUP(R2135,3)</f>
        <v>335938.636-3059135.287</v>
      </c>
      <c r="X2135" t="str">
        <f>ROUNDUP(S2135,3)&amp;"-"&amp;ROUNDUP(T2135,3)</f>
        <v>335938.608-3059135.287</v>
      </c>
      <c r="Y2135">
        <f>VLOOKUP(W2135&amp;"-"&amp;V2135,'Buscoords Workout'!$F:$G,2,0)</f>
        <v>9506</v>
      </c>
      <c r="Z2135">
        <f>VLOOKUP(X2135&amp;"-"&amp;V2135,'Buscoords Workout'!$F:$G,2,0)</f>
        <v>9495</v>
      </c>
      <c r="AA2135" t="b">
        <f>OR(ISNA(Y2135),ISNA(Z2135))</f>
        <v>0</v>
      </c>
    </row>
    <row r="2136" spans="1:27" x14ac:dyDescent="0.25">
      <c r="A2136">
        <v>1122</v>
      </c>
      <c r="B2136" t="s">
        <v>24</v>
      </c>
      <c r="C2136" t="s">
        <v>47</v>
      </c>
      <c r="D2136" t="s">
        <v>48</v>
      </c>
      <c r="E2136">
        <v>11</v>
      </c>
      <c r="F2136" t="s">
        <v>50</v>
      </c>
      <c r="G2136">
        <v>50</v>
      </c>
      <c r="H2136" t="s">
        <v>27</v>
      </c>
      <c r="I2136" t="s">
        <v>38</v>
      </c>
      <c r="J2136" t="s">
        <v>39</v>
      </c>
      <c r="K2136" t="s">
        <v>30</v>
      </c>
      <c r="L2136" t="s">
        <v>31</v>
      </c>
      <c r="M2136">
        <v>3</v>
      </c>
      <c r="N2136" t="s">
        <v>40</v>
      </c>
      <c r="O2136" t="s">
        <v>41</v>
      </c>
      <c r="P2136">
        <v>8.9119999999999998E-3</v>
      </c>
      <c r="Q2136">
        <v>335938.60729999997</v>
      </c>
      <c r="R2136">
        <v>3059135.2862</v>
      </c>
      <c r="S2136">
        <v>335938.59874400002</v>
      </c>
      <c r="T2136">
        <v>3059135.2837100001</v>
      </c>
      <c r="U2136">
        <v>9.0000000000000002E-6</v>
      </c>
      <c r="V2136" t="str">
        <f>VLOOKUP(C2136,'Lines LookUp'!$B$1:$C$12,2,0)</f>
        <v>LUB</v>
      </c>
      <c r="W2136" t="str">
        <f>ROUNDUP(Q2136,3)&amp;"-"&amp;ROUNDUP(R2136,3)</f>
        <v>335938.608-3059135.287</v>
      </c>
      <c r="X2136" t="str">
        <f>ROUNDUP(S2136,3)&amp;"-"&amp;ROUNDUP(T2136,3)</f>
        <v>335938.599-3059135.284</v>
      </c>
      <c r="Y2136">
        <f>VLOOKUP(W2136&amp;"-"&amp;V2136,'Buscoords Workout'!$F:$G,2,0)</f>
        <v>9495</v>
      </c>
      <c r="Z2136">
        <f>VLOOKUP(X2136&amp;"-"&amp;V2136,'Buscoords Workout'!$F:$G,2,0)</f>
        <v>9505</v>
      </c>
      <c r="AA2136" t="b">
        <f>OR(ISNA(Y2136),ISNA(Z2136))</f>
        <v>0</v>
      </c>
    </row>
    <row r="2137" spans="1:27" x14ac:dyDescent="0.25">
      <c r="A2137">
        <v>1123</v>
      </c>
      <c r="B2137" t="s">
        <v>24</v>
      </c>
      <c r="C2137" t="s">
        <v>47</v>
      </c>
      <c r="D2137" t="s">
        <v>48</v>
      </c>
      <c r="E2137">
        <v>11</v>
      </c>
      <c r="F2137" t="s">
        <v>50</v>
      </c>
      <c r="G2137">
        <v>50</v>
      </c>
      <c r="H2137" t="s">
        <v>27</v>
      </c>
      <c r="I2137" t="s">
        <v>38</v>
      </c>
      <c r="J2137" t="s">
        <v>39</v>
      </c>
      <c r="K2137" t="s">
        <v>30</v>
      </c>
      <c r="L2137" t="s">
        <v>31</v>
      </c>
      <c r="M2137">
        <v>3</v>
      </c>
      <c r="N2137" t="s">
        <v>40</v>
      </c>
      <c r="O2137" t="s">
        <v>41</v>
      </c>
      <c r="P2137">
        <v>13.1173</v>
      </c>
      <c r="Q2137">
        <v>335938.59874400002</v>
      </c>
      <c r="R2137">
        <v>3059135.2837100001</v>
      </c>
      <c r="S2137">
        <v>335926.00520000001</v>
      </c>
      <c r="T2137">
        <v>3059131.6139000002</v>
      </c>
      <c r="U2137">
        <v>1.3117E-2</v>
      </c>
      <c r="V2137" t="str">
        <f>VLOOKUP(C2137,'Lines LookUp'!$B$1:$C$12,2,0)</f>
        <v>LUB</v>
      </c>
      <c r="W2137" t="str">
        <f>ROUNDUP(Q2137,3)&amp;"-"&amp;ROUNDUP(R2137,3)</f>
        <v>335938.599-3059135.284</v>
      </c>
      <c r="X2137" t="str">
        <f>ROUNDUP(S2137,3)&amp;"-"&amp;ROUNDUP(T2137,3)</f>
        <v>335926.006-3059131.614</v>
      </c>
      <c r="Y2137">
        <f>VLOOKUP(W2137&amp;"-"&amp;V2137,'Buscoords Workout'!$F:$G,2,0)</f>
        <v>9505</v>
      </c>
      <c r="Z2137">
        <f>VLOOKUP(X2137&amp;"-"&amp;V2137,'Buscoords Workout'!$F:$G,2,0)</f>
        <v>9351</v>
      </c>
      <c r="AA2137" t="b">
        <f>OR(ISNA(Y2137),ISNA(Z2137))</f>
        <v>0</v>
      </c>
    </row>
    <row r="2138" spans="1:27" x14ac:dyDescent="0.25">
      <c r="A2138">
        <v>1124</v>
      </c>
      <c r="B2138" t="s">
        <v>24</v>
      </c>
      <c r="C2138" t="s">
        <v>47</v>
      </c>
      <c r="D2138" t="s">
        <v>48</v>
      </c>
      <c r="E2138">
        <v>11</v>
      </c>
      <c r="F2138" t="s">
        <v>50</v>
      </c>
      <c r="G2138">
        <v>50</v>
      </c>
      <c r="H2138" t="s">
        <v>27</v>
      </c>
      <c r="I2138" t="s">
        <v>38</v>
      </c>
      <c r="J2138" t="s">
        <v>39</v>
      </c>
      <c r="K2138" t="s">
        <v>30</v>
      </c>
      <c r="L2138" t="s">
        <v>31</v>
      </c>
      <c r="M2138">
        <v>3</v>
      </c>
      <c r="N2138" t="s">
        <v>40</v>
      </c>
      <c r="O2138" t="s">
        <v>41</v>
      </c>
      <c r="P2138">
        <v>80.801100000000005</v>
      </c>
      <c r="Q2138">
        <v>335926.00520000001</v>
      </c>
      <c r="R2138">
        <v>3059131.6139000002</v>
      </c>
      <c r="S2138">
        <v>335847.99160000001</v>
      </c>
      <c r="T2138">
        <v>3059110.5734999999</v>
      </c>
      <c r="U2138">
        <v>8.0800999999999998E-2</v>
      </c>
      <c r="V2138" t="str">
        <f>VLOOKUP(C2138,'Lines LookUp'!$B$1:$C$12,2,0)</f>
        <v>LUB</v>
      </c>
      <c r="W2138" t="str">
        <f>ROUNDUP(Q2138,3)&amp;"-"&amp;ROUNDUP(R2138,3)</f>
        <v>335926.006-3059131.614</v>
      </c>
      <c r="X2138" t="str">
        <f>ROUNDUP(S2138,3)&amp;"-"&amp;ROUNDUP(T2138,3)</f>
        <v>335847.992-3059110.574</v>
      </c>
      <c r="Y2138">
        <f>VLOOKUP(W2138&amp;"-"&amp;V2138,'Buscoords Workout'!$F:$G,2,0)</f>
        <v>9351</v>
      </c>
      <c r="Z2138">
        <f>VLOOKUP(X2138&amp;"-"&amp;V2138,'Buscoords Workout'!$F:$G,2,0)</f>
        <v>9352</v>
      </c>
      <c r="AA2138" t="b">
        <f>OR(ISNA(Y2138),ISNA(Z2138))</f>
        <v>0</v>
      </c>
    </row>
    <row r="2139" spans="1:27" x14ac:dyDescent="0.25">
      <c r="A2139">
        <v>1125</v>
      </c>
      <c r="B2139" t="s">
        <v>24</v>
      </c>
      <c r="C2139" t="s">
        <v>47</v>
      </c>
      <c r="D2139" t="s">
        <v>48</v>
      </c>
      <c r="E2139">
        <v>11</v>
      </c>
      <c r="F2139" t="s">
        <v>50</v>
      </c>
      <c r="G2139">
        <v>50</v>
      </c>
      <c r="H2139" t="s">
        <v>27</v>
      </c>
      <c r="I2139" t="s">
        <v>38</v>
      </c>
      <c r="J2139" t="s">
        <v>39</v>
      </c>
      <c r="K2139" t="s">
        <v>30</v>
      </c>
      <c r="L2139" t="s">
        <v>31</v>
      </c>
      <c r="M2139">
        <v>3</v>
      </c>
      <c r="N2139" t="s">
        <v>40</v>
      </c>
      <c r="O2139" t="s">
        <v>41</v>
      </c>
      <c r="P2139">
        <v>105.111</v>
      </c>
      <c r="Q2139">
        <v>335847.99160000001</v>
      </c>
      <c r="R2139">
        <v>3059110.5734999999</v>
      </c>
      <c r="S2139">
        <v>335749.44839999999</v>
      </c>
      <c r="T2139">
        <v>3059147.1469999999</v>
      </c>
      <c r="U2139">
        <v>0.105111</v>
      </c>
      <c r="V2139" t="str">
        <f>VLOOKUP(C2139,'Lines LookUp'!$B$1:$C$12,2,0)</f>
        <v>LUB</v>
      </c>
      <c r="W2139" t="str">
        <f>ROUNDUP(Q2139,3)&amp;"-"&amp;ROUNDUP(R2139,3)</f>
        <v>335847.992-3059110.574</v>
      </c>
      <c r="X2139" t="str">
        <f>ROUNDUP(S2139,3)&amp;"-"&amp;ROUNDUP(T2139,3)</f>
        <v>335749.449-3059147.147</v>
      </c>
      <c r="Y2139">
        <f>VLOOKUP(W2139&amp;"-"&amp;V2139,'Buscoords Workout'!$F:$G,2,0)</f>
        <v>9352</v>
      </c>
      <c r="Z2139">
        <f>VLOOKUP(X2139&amp;"-"&amp;V2139,'Buscoords Workout'!$F:$G,2,0)</f>
        <v>9353</v>
      </c>
      <c r="AA2139" t="b">
        <f>OR(ISNA(Y2139),ISNA(Z2139))</f>
        <v>0</v>
      </c>
    </row>
    <row r="2140" spans="1:27" x14ac:dyDescent="0.25">
      <c r="A2140">
        <v>1126</v>
      </c>
      <c r="B2140" t="s">
        <v>24</v>
      </c>
      <c r="C2140" t="s">
        <v>47</v>
      </c>
      <c r="D2140" t="s">
        <v>48</v>
      </c>
      <c r="E2140">
        <v>11</v>
      </c>
      <c r="F2140" t="s">
        <v>50</v>
      </c>
      <c r="G2140">
        <v>50</v>
      </c>
      <c r="H2140" t="s">
        <v>27</v>
      </c>
      <c r="I2140" t="s">
        <v>38</v>
      </c>
      <c r="J2140" t="s">
        <v>39</v>
      </c>
      <c r="K2140" t="s">
        <v>30</v>
      </c>
      <c r="L2140" t="s">
        <v>31</v>
      </c>
      <c r="M2140">
        <v>3</v>
      </c>
      <c r="N2140" t="s">
        <v>40</v>
      </c>
      <c r="O2140" t="s">
        <v>41</v>
      </c>
      <c r="P2140">
        <v>13.767899999999999</v>
      </c>
      <c r="Q2140">
        <v>335749.44839999999</v>
      </c>
      <c r="R2140">
        <v>3059147.1469999999</v>
      </c>
      <c r="S2140">
        <v>335736.54080000002</v>
      </c>
      <c r="T2140">
        <v>3059151.9375999998</v>
      </c>
      <c r="U2140">
        <v>1.3768000000000001E-2</v>
      </c>
      <c r="V2140" t="str">
        <f>VLOOKUP(C2140,'Lines LookUp'!$B$1:$C$12,2,0)</f>
        <v>LUB</v>
      </c>
      <c r="W2140" t="str">
        <f>ROUNDUP(Q2140,3)&amp;"-"&amp;ROUNDUP(R2140,3)</f>
        <v>335749.449-3059147.147</v>
      </c>
      <c r="X2140" t="str">
        <f>ROUNDUP(S2140,3)&amp;"-"&amp;ROUNDUP(T2140,3)</f>
        <v>335736.541-3059151.938</v>
      </c>
      <c r="Y2140">
        <f>VLOOKUP(W2140&amp;"-"&amp;V2140,'Buscoords Workout'!$F:$G,2,0)</f>
        <v>9353</v>
      </c>
      <c r="Z2140">
        <f>VLOOKUP(X2140&amp;"-"&amp;V2140,'Buscoords Workout'!$F:$G,2,0)</f>
        <v>9418</v>
      </c>
      <c r="AA2140" t="b">
        <f>OR(ISNA(Y2140),ISNA(Z2140))</f>
        <v>0</v>
      </c>
    </row>
    <row r="2141" spans="1:27" x14ac:dyDescent="0.25">
      <c r="A2141">
        <v>1127</v>
      </c>
      <c r="B2141" t="s">
        <v>24</v>
      </c>
      <c r="C2141" t="s">
        <v>47</v>
      </c>
      <c r="D2141" t="s">
        <v>48</v>
      </c>
      <c r="E2141">
        <v>11</v>
      </c>
      <c r="F2141" t="s">
        <v>50</v>
      </c>
      <c r="G2141">
        <v>50</v>
      </c>
      <c r="H2141" t="s">
        <v>27</v>
      </c>
      <c r="I2141" t="s">
        <v>38</v>
      </c>
      <c r="J2141" t="s">
        <v>39</v>
      </c>
      <c r="K2141" t="s">
        <v>30</v>
      </c>
      <c r="L2141" t="s">
        <v>31</v>
      </c>
      <c r="M2141">
        <v>3</v>
      </c>
      <c r="N2141" t="s">
        <v>40</v>
      </c>
      <c r="O2141" t="s">
        <v>41</v>
      </c>
      <c r="P2141">
        <v>46.509599999999999</v>
      </c>
      <c r="Q2141">
        <v>335736.54080000002</v>
      </c>
      <c r="R2141">
        <v>3059151.9375999998</v>
      </c>
      <c r="S2141">
        <v>335717.36</v>
      </c>
      <c r="T2141">
        <v>3059109.5673000002</v>
      </c>
      <c r="U2141">
        <v>4.6510000000000003E-2</v>
      </c>
      <c r="V2141" t="str">
        <f>VLOOKUP(C2141,'Lines LookUp'!$B$1:$C$12,2,0)</f>
        <v>LUB</v>
      </c>
      <c r="W2141" t="str">
        <f>ROUNDUP(Q2141,3)&amp;"-"&amp;ROUNDUP(R2141,3)</f>
        <v>335736.541-3059151.938</v>
      </c>
      <c r="X2141" t="str">
        <f>ROUNDUP(S2141,3)&amp;"-"&amp;ROUNDUP(T2141,3)</f>
        <v>335717.36-3059109.568</v>
      </c>
      <c r="Y2141">
        <f>VLOOKUP(W2141&amp;"-"&amp;V2141,'Buscoords Workout'!$F:$G,2,0)</f>
        <v>9418</v>
      </c>
      <c r="Z2141">
        <f>VLOOKUP(X2141&amp;"-"&amp;V2141,'Buscoords Workout'!$F:$G,2,0)</f>
        <v>9354</v>
      </c>
      <c r="AA2141" t="b">
        <f>OR(ISNA(Y2141),ISNA(Z2141))</f>
        <v>0</v>
      </c>
    </row>
    <row r="2142" spans="1:27" x14ac:dyDescent="0.25">
      <c r="A2142">
        <v>1128</v>
      </c>
      <c r="B2142" t="s">
        <v>24</v>
      </c>
      <c r="C2142" t="s">
        <v>47</v>
      </c>
      <c r="D2142" t="s">
        <v>48</v>
      </c>
      <c r="E2142">
        <v>11</v>
      </c>
      <c r="F2142" t="s">
        <v>50</v>
      </c>
      <c r="G2142">
        <v>50</v>
      </c>
      <c r="H2142" t="s">
        <v>27</v>
      </c>
      <c r="I2142" t="s">
        <v>38</v>
      </c>
      <c r="J2142" t="s">
        <v>39</v>
      </c>
      <c r="K2142" t="s">
        <v>30</v>
      </c>
      <c r="L2142" t="s">
        <v>31</v>
      </c>
      <c r="M2142">
        <v>3</v>
      </c>
      <c r="N2142" t="s">
        <v>40</v>
      </c>
      <c r="O2142" t="s">
        <v>41</v>
      </c>
      <c r="P2142">
        <v>6.2808200000000003</v>
      </c>
      <c r="Q2142">
        <v>335717.36</v>
      </c>
      <c r="R2142">
        <v>3059109.5673000002</v>
      </c>
      <c r="S2142">
        <v>335714.7697</v>
      </c>
      <c r="T2142">
        <v>3059103.8454999998</v>
      </c>
      <c r="U2142">
        <v>6.2810000000000001E-3</v>
      </c>
      <c r="V2142" t="str">
        <f>VLOOKUP(C2142,'Lines LookUp'!$B$1:$C$12,2,0)</f>
        <v>LUB</v>
      </c>
      <c r="W2142" t="str">
        <f>ROUNDUP(Q2142,3)&amp;"-"&amp;ROUNDUP(R2142,3)</f>
        <v>335717.36-3059109.568</v>
      </c>
      <c r="X2142" t="str">
        <f>ROUNDUP(S2142,3)&amp;"-"&amp;ROUNDUP(T2142,3)</f>
        <v>335714.77-3059103.846</v>
      </c>
      <c r="Y2142">
        <f>VLOOKUP(W2142&amp;"-"&amp;V2142,'Buscoords Workout'!$F:$G,2,0)</f>
        <v>9354</v>
      </c>
      <c r="Z2142">
        <f>VLOOKUP(X2142&amp;"-"&amp;V2142,'Buscoords Workout'!$F:$G,2,0)</f>
        <v>9355</v>
      </c>
      <c r="AA2142" t="b">
        <f>OR(ISNA(Y2142),ISNA(Z2142))</f>
        <v>0</v>
      </c>
    </row>
    <row r="2143" spans="1:27" x14ac:dyDescent="0.25">
      <c r="A2143">
        <v>1129</v>
      </c>
      <c r="B2143" t="s">
        <v>24</v>
      </c>
      <c r="C2143" t="s">
        <v>47</v>
      </c>
      <c r="D2143" t="s">
        <v>48</v>
      </c>
      <c r="E2143">
        <v>11</v>
      </c>
      <c r="F2143" t="s">
        <v>50</v>
      </c>
      <c r="G2143">
        <v>50</v>
      </c>
      <c r="H2143" t="s">
        <v>27</v>
      </c>
      <c r="I2143" t="s">
        <v>38</v>
      </c>
      <c r="J2143" t="s">
        <v>39</v>
      </c>
      <c r="K2143" t="s">
        <v>30</v>
      </c>
      <c r="L2143" t="s">
        <v>31</v>
      </c>
      <c r="M2143">
        <v>3</v>
      </c>
      <c r="N2143" t="s">
        <v>40</v>
      </c>
      <c r="O2143" t="s">
        <v>41</v>
      </c>
      <c r="P2143">
        <v>47.252200000000002</v>
      </c>
      <c r="Q2143">
        <v>335714.7697</v>
      </c>
      <c r="R2143">
        <v>3059103.8454999998</v>
      </c>
      <c r="S2143">
        <v>335695.35940000002</v>
      </c>
      <c r="T2143">
        <v>3059060.7640999998</v>
      </c>
      <c r="U2143">
        <v>4.7252000000000002E-2</v>
      </c>
      <c r="V2143" t="str">
        <f>VLOOKUP(C2143,'Lines LookUp'!$B$1:$C$12,2,0)</f>
        <v>LUB</v>
      </c>
      <c r="W2143" t="str">
        <f>ROUNDUP(Q2143,3)&amp;"-"&amp;ROUNDUP(R2143,3)</f>
        <v>335714.77-3059103.846</v>
      </c>
      <c r="X2143" t="str">
        <f>ROUNDUP(S2143,3)&amp;"-"&amp;ROUNDUP(T2143,3)</f>
        <v>335695.36-3059060.765</v>
      </c>
      <c r="Y2143">
        <f>VLOOKUP(W2143&amp;"-"&amp;V2143,'Buscoords Workout'!$F:$G,2,0)</f>
        <v>9355</v>
      </c>
      <c r="Z2143">
        <f>VLOOKUP(X2143&amp;"-"&amp;V2143,'Buscoords Workout'!$F:$G,2,0)</f>
        <v>9356</v>
      </c>
      <c r="AA2143" t="b">
        <f>OR(ISNA(Y2143),ISNA(Z2143))</f>
        <v>0</v>
      </c>
    </row>
    <row r="2144" spans="1:27" x14ac:dyDescent="0.25">
      <c r="A2144">
        <v>1130</v>
      </c>
      <c r="B2144" t="s">
        <v>24</v>
      </c>
      <c r="C2144" t="s">
        <v>47</v>
      </c>
      <c r="D2144" t="s">
        <v>48</v>
      </c>
      <c r="E2144">
        <v>11</v>
      </c>
      <c r="F2144" t="s">
        <v>50</v>
      </c>
      <c r="G2144">
        <v>50</v>
      </c>
      <c r="H2144" t="s">
        <v>27</v>
      </c>
      <c r="I2144" t="s">
        <v>38</v>
      </c>
      <c r="J2144" t="s">
        <v>39</v>
      </c>
      <c r="K2144" t="s">
        <v>30</v>
      </c>
      <c r="L2144" t="s">
        <v>31</v>
      </c>
      <c r="M2144">
        <v>3</v>
      </c>
      <c r="N2144" t="s">
        <v>40</v>
      </c>
      <c r="O2144" t="s">
        <v>41</v>
      </c>
      <c r="P2144">
        <v>37.150399999999998</v>
      </c>
      <c r="Q2144">
        <v>335695.35940000002</v>
      </c>
      <c r="R2144">
        <v>3059060.7640999998</v>
      </c>
      <c r="S2144">
        <v>335688.59019999998</v>
      </c>
      <c r="T2144">
        <v>3059024.2355999998</v>
      </c>
      <c r="U2144">
        <v>3.7150000000000002E-2</v>
      </c>
      <c r="V2144" t="str">
        <f>VLOOKUP(C2144,'Lines LookUp'!$B$1:$C$12,2,0)</f>
        <v>LUB</v>
      </c>
      <c r="W2144" t="str">
        <f>ROUNDUP(Q2144,3)&amp;"-"&amp;ROUNDUP(R2144,3)</f>
        <v>335695.36-3059060.765</v>
      </c>
      <c r="X2144" t="str">
        <f>ROUNDUP(S2144,3)&amp;"-"&amp;ROUNDUP(T2144,3)</f>
        <v>335688.591-3059024.236</v>
      </c>
      <c r="Y2144">
        <f>VLOOKUP(W2144&amp;"-"&amp;V2144,'Buscoords Workout'!$F:$G,2,0)</f>
        <v>9356</v>
      </c>
      <c r="Z2144">
        <f>VLOOKUP(X2144&amp;"-"&amp;V2144,'Buscoords Workout'!$F:$G,2,0)</f>
        <v>9357</v>
      </c>
      <c r="AA2144" t="b">
        <f>OR(ISNA(Y2144),ISNA(Z2144))</f>
        <v>0</v>
      </c>
    </row>
    <row r="2145" spans="1:27" x14ac:dyDescent="0.25">
      <c r="A2145">
        <v>1131</v>
      </c>
      <c r="B2145" t="s">
        <v>24</v>
      </c>
      <c r="C2145" t="s">
        <v>47</v>
      </c>
      <c r="D2145" t="s">
        <v>48</v>
      </c>
      <c r="E2145">
        <v>11</v>
      </c>
      <c r="F2145" t="s">
        <v>50</v>
      </c>
      <c r="G2145">
        <v>50</v>
      </c>
      <c r="H2145" t="s">
        <v>27</v>
      </c>
      <c r="I2145" t="s">
        <v>38</v>
      </c>
      <c r="J2145" t="s">
        <v>39</v>
      </c>
      <c r="K2145" t="s">
        <v>30</v>
      </c>
      <c r="L2145" t="s">
        <v>31</v>
      </c>
      <c r="M2145">
        <v>3</v>
      </c>
      <c r="N2145" t="s">
        <v>40</v>
      </c>
      <c r="O2145" t="s">
        <v>41</v>
      </c>
      <c r="P2145">
        <v>27.861999999999998</v>
      </c>
      <c r="Q2145">
        <v>335688.59019999998</v>
      </c>
      <c r="R2145">
        <v>3059024.2355999998</v>
      </c>
      <c r="S2145">
        <v>335688.93849999999</v>
      </c>
      <c r="T2145">
        <v>3058996.3758</v>
      </c>
      <c r="U2145">
        <v>2.7862000000000001E-2</v>
      </c>
      <c r="V2145" t="str">
        <f>VLOOKUP(C2145,'Lines LookUp'!$B$1:$C$12,2,0)</f>
        <v>LUB</v>
      </c>
      <c r="W2145" t="str">
        <f>ROUNDUP(Q2145,3)&amp;"-"&amp;ROUNDUP(R2145,3)</f>
        <v>335688.591-3059024.236</v>
      </c>
      <c r="X2145" t="str">
        <f>ROUNDUP(S2145,3)&amp;"-"&amp;ROUNDUP(T2145,3)</f>
        <v>335688.939-3058996.376</v>
      </c>
      <c r="Y2145">
        <f>VLOOKUP(W2145&amp;"-"&amp;V2145,'Buscoords Workout'!$F:$G,2,0)</f>
        <v>9357</v>
      </c>
      <c r="Z2145">
        <f>VLOOKUP(X2145&amp;"-"&amp;V2145,'Buscoords Workout'!$F:$G,2,0)</f>
        <v>9358</v>
      </c>
      <c r="AA2145" t="b">
        <f>OR(ISNA(Y2145),ISNA(Z2145))</f>
        <v>0</v>
      </c>
    </row>
    <row r="2146" spans="1:27" x14ac:dyDescent="0.25">
      <c r="A2146">
        <v>1132</v>
      </c>
      <c r="B2146" t="s">
        <v>24</v>
      </c>
      <c r="C2146" t="s">
        <v>47</v>
      </c>
      <c r="D2146" t="s">
        <v>48</v>
      </c>
      <c r="E2146">
        <v>11</v>
      </c>
      <c r="F2146" t="s">
        <v>50</v>
      </c>
      <c r="G2146">
        <v>50</v>
      </c>
      <c r="H2146" t="s">
        <v>27</v>
      </c>
      <c r="I2146" t="s">
        <v>38</v>
      </c>
      <c r="J2146" t="s">
        <v>39</v>
      </c>
      <c r="K2146" t="s">
        <v>30</v>
      </c>
      <c r="L2146" t="s">
        <v>31</v>
      </c>
      <c r="M2146">
        <v>3</v>
      </c>
      <c r="N2146" t="s">
        <v>40</v>
      </c>
      <c r="O2146" t="s">
        <v>41</v>
      </c>
      <c r="P2146">
        <v>0.39496900000000001</v>
      </c>
      <c r="Q2146">
        <v>335688.93849999999</v>
      </c>
      <c r="R2146">
        <v>3058996.3758</v>
      </c>
      <c r="S2146">
        <v>335688.79869999998</v>
      </c>
      <c r="T2146">
        <v>3058996.0063999998</v>
      </c>
      <c r="U2146">
        <v>3.9500000000000001E-4</v>
      </c>
      <c r="V2146" t="str">
        <f>VLOOKUP(C2146,'Lines LookUp'!$B$1:$C$12,2,0)</f>
        <v>LUB</v>
      </c>
      <c r="W2146" t="str">
        <f>ROUNDUP(Q2146,3)&amp;"-"&amp;ROUNDUP(R2146,3)</f>
        <v>335688.939-3058996.376</v>
      </c>
      <c r="X2146" t="str">
        <f>ROUNDUP(S2146,3)&amp;"-"&amp;ROUNDUP(T2146,3)</f>
        <v>335688.799-3058996.007</v>
      </c>
      <c r="Y2146">
        <f>VLOOKUP(W2146&amp;"-"&amp;V2146,'Buscoords Workout'!$F:$G,2,0)</f>
        <v>9358</v>
      </c>
      <c r="Z2146">
        <f>VLOOKUP(X2146&amp;"-"&amp;V2146,'Buscoords Workout'!$F:$G,2,0)</f>
        <v>9359</v>
      </c>
      <c r="AA2146" t="b">
        <f>OR(ISNA(Y2146),ISNA(Z2146))</f>
        <v>0</v>
      </c>
    </row>
    <row r="2147" spans="1:27" x14ac:dyDescent="0.25">
      <c r="A2147">
        <v>1133</v>
      </c>
      <c r="B2147" t="s">
        <v>24</v>
      </c>
      <c r="C2147" t="s">
        <v>47</v>
      </c>
      <c r="D2147" t="s">
        <v>48</v>
      </c>
      <c r="E2147">
        <v>11</v>
      </c>
      <c r="F2147" t="s">
        <v>50</v>
      </c>
      <c r="G2147">
        <v>50</v>
      </c>
      <c r="H2147" t="s">
        <v>27</v>
      </c>
      <c r="I2147" t="s">
        <v>38</v>
      </c>
      <c r="J2147" t="s">
        <v>39</v>
      </c>
      <c r="K2147" t="s">
        <v>30</v>
      </c>
      <c r="L2147" t="s">
        <v>31</v>
      </c>
      <c r="M2147">
        <v>3</v>
      </c>
      <c r="N2147" t="s">
        <v>40</v>
      </c>
      <c r="O2147" t="s">
        <v>41</v>
      </c>
      <c r="P2147">
        <v>36.388500000000001</v>
      </c>
      <c r="Q2147">
        <v>335688.79869999998</v>
      </c>
      <c r="R2147">
        <v>3058996.0063999998</v>
      </c>
      <c r="S2147">
        <v>335675.9215</v>
      </c>
      <c r="T2147">
        <v>3058961.9726</v>
      </c>
      <c r="U2147">
        <v>3.6387999999999997E-2</v>
      </c>
      <c r="V2147" t="str">
        <f>VLOOKUP(C2147,'Lines LookUp'!$B$1:$C$12,2,0)</f>
        <v>LUB</v>
      </c>
      <c r="W2147" t="str">
        <f>ROUNDUP(Q2147,3)&amp;"-"&amp;ROUNDUP(R2147,3)</f>
        <v>335688.799-3058996.007</v>
      </c>
      <c r="X2147" t="str">
        <f>ROUNDUP(S2147,3)&amp;"-"&amp;ROUNDUP(T2147,3)</f>
        <v>335675.922-3058961.973</v>
      </c>
      <c r="Y2147">
        <f>VLOOKUP(W2147&amp;"-"&amp;V2147,'Buscoords Workout'!$F:$G,2,0)</f>
        <v>9359</v>
      </c>
      <c r="Z2147">
        <f>VLOOKUP(X2147&amp;"-"&amp;V2147,'Buscoords Workout'!$F:$G,2,0)</f>
        <v>9360</v>
      </c>
      <c r="AA2147" t="b">
        <f>OR(ISNA(Y2147),ISNA(Z2147))</f>
        <v>0</v>
      </c>
    </row>
    <row r="2148" spans="1:27" x14ac:dyDescent="0.25">
      <c r="A2148">
        <v>1134</v>
      </c>
      <c r="B2148" t="s">
        <v>24</v>
      </c>
      <c r="C2148" t="s">
        <v>47</v>
      </c>
      <c r="D2148" t="s">
        <v>48</v>
      </c>
      <c r="E2148">
        <v>11</v>
      </c>
      <c r="F2148" t="s">
        <v>50</v>
      </c>
      <c r="G2148">
        <v>50</v>
      </c>
      <c r="H2148" t="s">
        <v>27</v>
      </c>
      <c r="I2148" t="s">
        <v>38</v>
      </c>
      <c r="J2148" t="s">
        <v>39</v>
      </c>
      <c r="K2148" t="s">
        <v>30</v>
      </c>
      <c r="L2148" t="s">
        <v>31</v>
      </c>
      <c r="M2148">
        <v>3</v>
      </c>
      <c r="N2148" t="s">
        <v>40</v>
      </c>
      <c r="O2148" t="s">
        <v>41</v>
      </c>
      <c r="P2148">
        <v>27.7485</v>
      </c>
      <c r="Q2148">
        <v>335675.9215</v>
      </c>
      <c r="R2148">
        <v>3058961.9726</v>
      </c>
      <c r="S2148">
        <v>335660.16360000003</v>
      </c>
      <c r="T2148">
        <v>3058939.1326000001</v>
      </c>
      <c r="U2148">
        <v>2.7747999999999998E-2</v>
      </c>
      <c r="V2148" t="str">
        <f>VLOOKUP(C2148,'Lines LookUp'!$B$1:$C$12,2,0)</f>
        <v>LUB</v>
      </c>
      <c r="W2148" t="str">
        <f>ROUNDUP(Q2148,3)&amp;"-"&amp;ROUNDUP(R2148,3)</f>
        <v>335675.922-3058961.973</v>
      </c>
      <c r="X2148" t="str">
        <f>ROUNDUP(S2148,3)&amp;"-"&amp;ROUNDUP(T2148,3)</f>
        <v>335660.164-3058939.133</v>
      </c>
      <c r="Y2148">
        <f>VLOOKUP(W2148&amp;"-"&amp;V2148,'Buscoords Workout'!$F:$G,2,0)</f>
        <v>9360</v>
      </c>
      <c r="Z2148">
        <f>VLOOKUP(X2148&amp;"-"&amp;V2148,'Buscoords Workout'!$F:$G,2,0)</f>
        <v>9361</v>
      </c>
      <c r="AA2148" t="b">
        <f>OR(ISNA(Y2148),ISNA(Z2148))</f>
        <v>0</v>
      </c>
    </row>
    <row r="2149" spans="1:27" x14ac:dyDescent="0.25">
      <c r="A2149">
        <v>1135</v>
      </c>
      <c r="B2149" t="s">
        <v>24</v>
      </c>
      <c r="C2149" t="s">
        <v>47</v>
      </c>
      <c r="D2149" t="s">
        <v>48</v>
      </c>
      <c r="E2149">
        <v>11</v>
      </c>
      <c r="F2149" t="s">
        <v>50</v>
      </c>
      <c r="G2149">
        <v>50</v>
      </c>
      <c r="H2149" t="s">
        <v>27</v>
      </c>
      <c r="I2149" t="s">
        <v>38</v>
      </c>
      <c r="J2149" t="s">
        <v>39</v>
      </c>
      <c r="K2149" t="s">
        <v>30</v>
      </c>
      <c r="L2149" t="s">
        <v>31</v>
      </c>
      <c r="M2149">
        <v>3</v>
      </c>
      <c r="N2149" t="s">
        <v>40</v>
      </c>
      <c r="O2149" t="s">
        <v>41</v>
      </c>
      <c r="P2149">
        <v>25.476199999999999</v>
      </c>
      <c r="Q2149">
        <v>335660.16360000003</v>
      </c>
      <c r="R2149">
        <v>3058939.1326000001</v>
      </c>
      <c r="S2149">
        <v>335638.12719999999</v>
      </c>
      <c r="T2149">
        <v>3058951.9167999998</v>
      </c>
      <c r="U2149">
        <v>2.5475999999999999E-2</v>
      </c>
      <c r="V2149" t="str">
        <f>VLOOKUP(C2149,'Lines LookUp'!$B$1:$C$12,2,0)</f>
        <v>LUB</v>
      </c>
      <c r="W2149" t="str">
        <f>ROUNDUP(Q2149,3)&amp;"-"&amp;ROUNDUP(R2149,3)</f>
        <v>335660.164-3058939.133</v>
      </c>
      <c r="X2149" t="str">
        <f>ROUNDUP(S2149,3)&amp;"-"&amp;ROUNDUP(T2149,3)</f>
        <v>335638.128-3058951.917</v>
      </c>
      <c r="Y2149">
        <f>VLOOKUP(W2149&amp;"-"&amp;V2149,'Buscoords Workout'!$F:$G,2,0)</f>
        <v>9361</v>
      </c>
      <c r="Z2149">
        <f>VLOOKUP(X2149&amp;"-"&amp;V2149,'Buscoords Workout'!$F:$G,2,0)</f>
        <v>9362</v>
      </c>
      <c r="AA2149" t="b">
        <f>OR(ISNA(Y2149),ISNA(Z2149))</f>
        <v>0</v>
      </c>
    </row>
    <row r="2150" spans="1:27" x14ac:dyDescent="0.25">
      <c r="A2150">
        <v>1136</v>
      </c>
      <c r="B2150" t="s">
        <v>24</v>
      </c>
      <c r="C2150" t="s">
        <v>47</v>
      </c>
      <c r="D2150" t="s">
        <v>48</v>
      </c>
      <c r="E2150">
        <v>11</v>
      </c>
      <c r="F2150" t="s">
        <v>50</v>
      </c>
      <c r="G2150">
        <v>50</v>
      </c>
      <c r="H2150" t="s">
        <v>27</v>
      </c>
      <c r="I2150" t="s">
        <v>38</v>
      </c>
      <c r="J2150" t="s">
        <v>39</v>
      </c>
      <c r="K2150" t="s">
        <v>30</v>
      </c>
      <c r="L2150" t="s">
        <v>31</v>
      </c>
      <c r="M2150">
        <v>3</v>
      </c>
      <c r="N2150" t="s">
        <v>40</v>
      </c>
      <c r="O2150" t="s">
        <v>41</v>
      </c>
      <c r="P2150">
        <v>18.175699999999999</v>
      </c>
      <c r="Q2150">
        <v>335638.12719999999</v>
      </c>
      <c r="R2150">
        <v>3058951.9167999998</v>
      </c>
      <c r="S2150">
        <v>335620.31209999998</v>
      </c>
      <c r="T2150">
        <v>3058955.5191000002</v>
      </c>
      <c r="U2150">
        <v>1.8176000000000001E-2</v>
      </c>
      <c r="V2150" t="str">
        <f>VLOOKUP(C2150,'Lines LookUp'!$B$1:$C$12,2,0)</f>
        <v>LUB</v>
      </c>
      <c r="W2150" t="str">
        <f>ROUNDUP(Q2150,3)&amp;"-"&amp;ROUNDUP(R2150,3)</f>
        <v>335638.128-3058951.917</v>
      </c>
      <c r="X2150" t="str">
        <f>ROUNDUP(S2150,3)&amp;"-"&amp;ROUNDUP(T2150,3)</f>
        <v>335620.313-3058955.52</v>
      </c>
      <c r="Y2150">
        <f>VLOOKUP(W2150&amp;"-"&amp;V2150,'Buscoords Workout'!$F:$G,2,0)</f>
        <v>9362</v>
      </c>
      <c r="Z2150">
        <f>VLOOKUP(X2150&amp;"-"&amp;V2150,'Buscoords Workout'!$F:$G,2,0)</f>
        <v>9363</v>
      </c>
      <c r="AA2150" t="b">
        <f>OR(ISNA(Y2150),ISNA(Z2150))</f>
        <v>0</v>
      </c>
    </row>
    <row r="2151" spans="1:27" x14ac:dyDescent="0.25">
      <c r="A2151">
        <v>1137</v>
      </c>
      <c r="B2151" t="s">
        <v>24</v>
      </c>
      <c r="C2151" t="s">
        <v>47</v>
      </c>
      <c r="D2151" t="s">
        <v>48</v>
      </c>
      <c r="E2151">
        <v>11</v>
      </c>
      <c r="F2151" t="s">
        <v>50</v>
      </c>
      <c r="G2151">
        <v>50</v>
      </c>
      <c r="H2151" t="s">
        <v>27</v>
      </c>
      <c r="I2151" t="s">
        <v>38</v>
      </c>
      <c r="J2151" t="s">
        <v>39</v>
      </c>
      <c r="K2151" t="s">
        <v>30</v>
      </c>
      <c r="L2151" t="s">
        <v>31</v>
      </c>
      <c r="M2151">
        <v>3</v>
      </c>
      <c r="N2151" t="s">
        <v>40</v>
      </c>
      <c r="O2151" t="s">
        <v>41</v>
      </c>
      <c r="P2151">
        <v>26.791699999999999</v>
      </c>
      <c r="Q2151">
        <v>335620.31209999998</v>
      </c>
      <c r="R2151">
        <v>3058955.5191000002</v>
      </c>
      <c r="S2151">
        <v>335595.83620000002</v>
      </c>
      <c r="T2151">
        <v>3058966.4153</v>
      </c>
      <c r="U2151">
        <v>2.6792E-2</v>
      </c>
      <c r="V2151" t="str">
        <f>VLOOKUP(C2151,'Lines LookUp'!$B$1:$C$12,2,0)</f>
        <v>LUB</v>
      </c>
      <c r="W2151" t="str">
        <f>ROUNDUP(Q2151,3)&amp;"-"&amp;ROUNDUP(R2151,3)</f>
        <v>335620.313-3058955.52</v>
      </c>
      <c r="X2151" t="str">
        <f>ROUNDUP(S2151,3)&amp;"-"&amp;ROUNDUP(T2151,3)</f>
        <v>335595.837-3058966.416</v>
      </c>
      <c r="Y2151">
        <f>VLOOKUP(W2151&amp;"-"&amp;V2151,'Buscoords Workout'!$F:$G,2,0)</f>
        <v>9363</v>
      </c>
      <c r="Z2151">
        <f>VLOOKUP(X2151&amp;"-"&amp;V2151,'Buscoords Workout'!$F:$G,2,0)</f>
        <v>9364</v>
      </c>
      <c r="AA2151" t="b">
        <f>OR(ISNA(Y2151),ISNA(Z2151))</f>
        <v>0</v>
      </c>
    </row>
    <row r="2152" spans="1:27" x14ac:dyDescent="0.25">
      <c r="A2152">
        <v>1138</v>
      </c>
      <c r="B2152" t="s">
        <v>24</v>
      </c>
      <c r="C2152" t="s">
        <v>47</v>
      </c>
      <c r="D2152" t="s">
        <v>48</v>
      </c>
      <c r="E2152">
        <v>11</v>
      </c>
      <c r="F2152" t="s">
        <v>50</v>
      </c>
      <c r="G2152">
        <v>50</v>
      </c>
      <c r="H2152" t="s">
        <v>27</v>
      </c>
      <c r="I2152" t="s">
        <v>38</v>
      </c>
      <c r="J2152" t="s">
        <v>39</v>
      </c>
      <c r="K2152" t="s">
        <v>30</v>
      </c>
      <c r="L2152" t="s">
        <v>31</v>
      </c>
      <c r="M2152">
        <v>3</v>
      </c>
      <c r="N2152" t="s">
        <v>40</v>
      </c>
      <c r="O2152" t="s">
        <v>41</v>
      </c>
      <c r="P2152">
        <v>24.5684</v>
      </c>
      <c r="Q2152">
        <v>335595.83620000002</v>
      </c>
      <c r="R2152">
        <v>3058966.4153</v>
      </c>
      <c r="S2152">
        <v>335572.77610000002</v>
      </c>
      <c r="T2152">
        <v>3058974.8911000001</v>
      </c>
      <c r="U2152">
        <v>2.4568E-2</v>
      </c>
      <c r="V2152" t="str">
        <f>VLOOKUP(C2152,'Lines LookUp'!$B$1:$C$12,2,0)</f>
        <v>LUB</v>
      </c>
      <c r="W2152" t="str">
        <f>ROUNDUP(Q2152,3)&amp;"-"&amp;ROUNDUP(R2152,3)</f>
        <v>335595.837-3058966.416</v>
      </c>
      <c r="X2152" t="str">
        <f>ROUNDUP(S2152,3)&amp;"-"&amp;ROUNDUP(T2152,3)</f>
        <v>335572.777-3058974.892</v>
      </c>
      <c r="Y2152">
        <f>VLOOKUP(W2152&amp;"-"&amp;V2152,'Buscoords Workout'!$F:$G,2,0)</f>
        <v>9364</v>
      </c>
      <c r="Z2152">
        <f>VLOOKUP(X2152&amp;"-"&amp;V2152,'Buscoords Workout'!$F:$G,2,0)</f>
        <v>9365</v>
      </c>
      <c r="AA2152" t="b">
        <f>OR(ISNA(Y2152),ISNA(Z2152))</f>
        <v>0</v>
      </c>
    </row>
    <row r="2153" spans="1:27" x14ac:dyDescent="0.25">
      <c r="A2153">
        <v>1139</v>
      </c>
      <c r="B2153" t="s">
        <v>24</v>
      </c>
      <c r="C2153" t="s">
        <v>47</v>
      </c>
      <c r="D2153" t="s">
        <v>48</v>
      </c>
      <c r="E2153">
        <v>11</v>
      </c>
      <c r="F2153" t="s">
        <v>50</v>
      </c>
      <c r="G2153">
        <v>50</v>
      </c>
      <c r="H2153" t="s">
        <v>27</v>
      </c>
      <c r="I2153" t="s">
        <v>38</v>
      </c>
      <c r="J2153" t="s">
        <v>39</v>
      </c>
      <c r="K2153" t="s">
        <v>30</v>
      </c>
      <c r="L2153" t="s">
        <v>31</v>
      </c>
      <c r="M2153">
        <v>3</v>
      </c>
      <c r="N2153" t="s">
        <v>40</v>
      </c>
      <c r="O2153" t="s">
        <v>41</v>
      </c>
      <c r="P2153">
        <v>14.6073</v>
      </c>
      <c r="Q2153">
        <v>335572.77610000002</v>
      </c>
      <c r="R2153">
        <v>3058974.8911000001</v>
      </c>
      <c r="S2153">
        <v>335570.55709999998</v>
      </c>
      <c r="T2153">
        <v>3058989.3289000001</v>
      </c>
      <c r="U2153">
        <v>1.4607E-2</v>
      </c>
      <c r="V2153" t="str">
        <f>VLOOKUP(C2153,'Lines LookUp'!$B$1:$C$12,2,0)</f>
        <v>LUB</v>
      </c>
      <c r="W2153" t="str">
        <f>ROUNDUP(Q2153,3)&amp;"-"&amp;ROUNDUP(R2153,3)</f>
        <v>335572.777-3058974.892</v>
      </c>
      <c r="X2153" t="str">
        <f>ROUNDUP(S2153,3)&amp;"-"&amp;ROUNDUP(T2153,3)</f>
        <v>335570.558-3058989.329</v>
      </c>
      <c r="Y2153">
        <f>VLOOKUP(W2153&amp;"-"&amp;V2153,'Buscoords Workout'!$F:$G,2,0)</f>
        <v>9365</v>
      </c>
      <c r="Z2153">
        <f>VLOOKUP(X2153&amp;"-"&amp;V2153,'Buscoords Workout'!$F:$G,2,0)</f>
        <v>9366</v>
      </c>
      <c r="AA2153" t="b">
        <f>OR(ISNA(Y2153),ISNA(Z2153))</f>
        <v>0</v>
      </c>
    </row>
    <row r="2154" spans="1:27" x14ac:dyDescent="0.25">
      <c r="A2154">
        <v>1140</v>
      </c>
      <c r="B2154" t="s">
        <v>24</v>
      </c>
      <c r="C2154" t="s">
        <v>47</v>
      </c>
      <c r="D2154" t="s">
        <v>48</v>
      </c>
      <c r="E2154">
        <v>11</v>
      </c>
      <c r="F2154" t="s">
        <v>50</v>
      </c>
      <c r="G2154">
        <v>50</v>
      </c>
      <c r="H2154" t="s">
        <v>27</v>
      </c>
      <c r="I2154" t="s">
        <v>38</v>
      </c>
      <c r="J2154" t="s">
        <v>39</v>
      </c>
      <c r="K2154" t="s">
        <v>30</v>
      </c>
      <c r="L2154" t="s">
        <v>31</v>
      </c>
      <c r="M2154">
        <v>3</v>
      </c>
      <c r="N2154" t="s">
        <v>40</v>
      </c>
      <c r="O2154" t="s">
        <v>41</v>
      </c>
      <c r="P2154">
        <v>12.6898</v>
      </c>
      <c r="Q2154">
        <v>335570.55709999998</v>
      </c>
      <c r="R2154">
        <v>3058989.3289000001</v>
      </c>
      <c r="S2154">
        <v>335565.40279999998</v>
      </c>
      <c r="T2154">
        <v>3059000.9248000002</v>
      </c>
      <c r="U2154">
        <v>1.269E-2</v>
      </c>
      <c r="V2154" t="str">
        <f>VLOOKUP(C2154,'Lines LookUp'!$B$1:$C$12,2,0)</f>
        <v>LUB</v>
      </c>
      <c r="W2154" t="str">
        <f>ROUNDUP(Q2154,3)&amp;"-"&amp;ROUNDUP(R2154,3)</f>
        <v>335570.558-3058989.329</v>
      </c>
      <c r="X2154" t="str">
        <f>ROUNDUP(S2154,3)&amp;"-"&amp;ROUNDUP(T2154,3)</f>
        <v>335565.403-3059000.925</v>
      </c>
      <c r="Y2154">
        <f>VLOOKUP(W2154&amp;"-"&amp;V2154,'Buscoords Workout'!$F:$G,2,0)</f>
        <v>9366</v>
      </c>
      <c r="Z2154">
        <f>VLOOKUP(X2154&amp;"-"&amp;V2154,'Buscoords Workout'!$F:$G,2,0)</f>
        <v>9367</v>
      </c>
      <c r="AA2154" t="b">
        <f>OR(ISNA(Y2154),ISNA(Z2154))</f>
        <v>0</v>
      </c>
    </row>
    <row r="2155" spans="1:27" x14ac:dyDescent="0.25">
      <c r="A2155">
        <v>1141</v>
      </c>
      <c r="B2155" t="s">
        <v>24</v>
      </c>
      <c r="C2155" t="s">
        <v>47</v>
      </c>
      <c r="D2155" t="s">
        <v>48</v>
      </c>
      <c r="E2155">
        <v>11</v>
      </c>
      <c r="F2155" t="s">
        <v>50</v>
      </c>
      <c r="G2155">
        <v>50</v>
      </c>
      <c r="H2155" t="s">
        <v>27</v>
      </c>
      <c r="I2155" t="s">
        <v>38</v>
      </c>
      <c r="J2155" t="s">
        <v>39</v>
      </c>
      <c r="K2155" t="s">
        <v>30</v>
      </c>
      <c r="L2155" t="s">
        <v>31</v>
      </c>
      <c r="M2155">
        <v>3</v>
      </c>
      <c r="N2155" t="s">
        <v>40</v>
      </c>
      <c r="O2155" t="s">
        <v>41</v>
      </c>
      <c r="P2155">
        <v>15.344900000000001</v>
      </c>
      <c r="Q2155">
        <v>335565.40279999998</v>
      </c>
      <c r="R2155">
        <v>3059000.9248000002</v>
      </c>
      <c r="S2155">
        <v>335557.37170000002</v>
      </c>
      <c r="T2155">
        <v>3059014.0003</v>
      </c>
      <c r="U2155">
        <v>1.5344999999999999E-2</v>
      </c>
      <c r="V2155" t="str">
        <f>VLOOKUP(C2155,'Lines LookUp'!$B$1:$C$12,2,0)</f>
        <v>LUB</v>
      </c>
      <c r="W2155" t="str">
        <f>ROUNDUP(Q2155,3)&amp;"-"&amp;ROUNDUP(R2155,3)</f>
        <v>335565.403-3059000.925</v>
      </c>
      <c r="X2155" t="str">
        <f>ROUNDUP(S2155,3)&amp;"-"&amp;ROUNDUP(T2155,3)</f>
        <v>335557.372-3059014.001</v>
      </c>
      <c r="Y2155">
        <f>VLOOKUP(W2155&amp;"-"&amp;V2155,'Buscoords Workout'!$F:$G,2,0)</f>
        <v>9367</v>
      </c>
      <c r="Z2155">
        <f>VLOOKUP(X2155&amp;"-"&amp;V2155,'Buscoords Workout'!$F:$G,2,0)</f>
        <v>9368</v>
      </c>
      <c r="AA2155" t="b">
        <f>OR(ISNA(Y2155),ISNA(Z2155))</f>
        <v>0</v>
      </c>
    </row>
    <row r="2156" spans="1:27" x14ac:dyDescent="0.25">
      <c r="A2156">
        <v>1142</v>
      </c>
      <c r="B2156" t="s">
        <v>24</v>
      </c>
      <c r="C2156" t="s">
        <v>47</v>
      </c>
      <c r="D2156" t="s">
        <v>48</v>
      </c>
      <c r="E2156">
        <v>11</v>
      </c>
      <c r="F2156" t="s">
        <v>50</v>
      </c>
      <c r="G2156">
        <v>50</v>
      </c>
      <c r="H2156" t="s">
        <v>27</v>
      </c>
      <c r="I2156" t="s">
        <v>38</v>
      </c>
      <c r="J2156" t="s">
        <v>39</v>
      </c>
      <c r="K2156" t="s">
        <v>30</v>
      </c>
      <c r="L2156" t="s">
        <v>31</v>
      </c>
      <c r="M2156">
        <v>3</v>
      </c>
      <c r="N2156" t="s">
        <v>40</v>
      </c>
      <c r="O2156" t="s">
        <v>41</v>
      </c>
      <c r="P2156">
        <v>24.955300000000001</v>
      </c>
      <c r="Q2156">
        <v>335557.37170000002</v>
      </c>
      <c r="R2156">
        <v>3059014.0003</v>
      </c>
      <c r="S2156">
        <v>335541.70159999997</v>
      </c>
      <c r="T2156">
        <v>3059033.4223000002</v>
      </c>
      <c r="U2156">
        <v>2.4955000000000001E-2</v>
      </c>
      <c r="V2156" t="str">
        <f>VLOOKUP(C2156,'Lines LookUp'!$B$1:$C$12,2,0)</f>
        <v>LUB</v>
      </c>
      <c r="W2156" t="str">
        <f>ROUNDUP(Q2156,3)&amp;"-"&amp;ROUNDUP(R2156,3)</f>
        <v>335557.372-3059014.001</v>
      </c>
      <c r="X2156" t="str">
        <f>ROUNDUP(S2156,3)&amp;"-"&amp;ROUNDUP(T2156,3)</f>
        <v>335541.702-3059033.423</v>
      </c>
      <c r="Y2156">
        <f>VLOOKUP(W2156&amp;"-"&amp;V2156,'Buscoords Workout'!$F:$G,2,0)</f>
        <v>9368</v>
      </c>
      <c r="Z2156">
        <f>VLOOKUP(X2156&amp;"-"&amp;V2156,'Buscoords Workout'!$F:$G,2,0)</f>
        <v>9369</v>
      </c>
      <c r="AA2156" t="b">
        <f>OR(ISNA(Y2156),ISNA(Z2156))</f>
        <v>0</v>
      </c>
    </row>
    <row r="2157" spans="1:27" x14ac:dyDescent="0.25">
      <c r="A2157">
        <v>1143</v>
      </c>
      <c r="B2157" t="s">
        <v>24</v>
      </c>
      <c r="C2157" t="s">
        <v>47</v>
      </c>
      <c r="D2157" t="s">
        <v>48</v>
      </c>
      <c r="E2157">
        <v>11</v>
      </c>
      <c r="F2157" t="s">
        <v>50</v>
      </c>
      <c r="G2157">
        <v>50</v>
      </c>
      <c r="H2157" t="s">
        <v>27</v>
      </c>
      <c r="I2157" t="s">
        <v>38</v>
      </c>
      <c r="J2157" t="s">
        <v>39</v>
      </c>
      <c r="K2157" t="s">
        <v>30</v>
      </c>
      <c r="L2157" t="s">
        <v>31</v>
      </c>
      <c r="M2157">
        <v>3</v>
      </c>
      <c r="N2157" t="s">
        <v>40</v>
      </c>
      <c r="O2157" t="s">
        <v>41</v>
      </c>
      <c r="P2157">
        <v>13.3607</v>
      </c>
      <c r="Q2157">
        <v>335541.70159999997</v>
      </c>
      <c r="R2157">
        <v>3059033.4223000002</v>
      </c>
      <c r="S2157">
        <v>335535.0993</v>
      </c>
      <c r="T2157">
        <v>3059045.0377000002</v>
      </c>
      <c r="U2157">
        <v>1.3361E-2</v>
      </c>
      <c r="V2157" t="str">
        <f>VLOOKUP(C2157,'Lines LookUp'!$B$1:$C$12,2,0)</f>
        <v>LUB</v>
      </c>
      <c r="W2157" t="str">
        <f>ROUNDUP(Q2157,3)&amp;"-"&amp;ROUNDUP(R2157,3)</f>
        <v>335541.702-3059033.423</v>
      </c>
      <c r="X2157" t="str">
        <f>ROUNDUP(S2157,3)&amp;"-"&amp;ROUNDUP(T2157,3)</f>
        <v>335535.1-3059045.038</v>
      </c>
      <c r="Y2157">
        <f>VLOOKUP(W2157&amp;"-"&amp;V2157,'Buscoords Workout'!$F:$G,2,0)</f>
        <v>9369</v>
      </c>
      <c r="Z2157">
        <f>VLOOKUP(X2157&amp;"-"&amp;V2157,'Buscoords Workout'!$F:$G,2,0)</f>
        <v>9381</v>
      </c>
      <c r="AA2157" t="b">
        <f>OR(ISNA(Y2157),ISNA(Z2157))</f>
        <v>0</v>
      </c>
    </row>
    <row r="2158" spans="1:27" x14ac:dyDescent="0.25">
      <c r="A2158">
        <v>1144</v>
      </c>
      <c r="B2158" t="s">
        <v>24</v>
      </c>
      <c r="C2158" t="s">
        <v>47</v>
      </c>
      <c r="D2158" t="s">
        <v>48</v>
      </c>
      <c r="E2158">
        <v>11</v>
      </c>
      <c r="F2158" t="s">
        <v>50</v>
      </c>
      <c r="G2158">
        <v>50</v>
      </c>
      <c r="H2158" t="s">
        <v>27</v>
      </c>
      <c r="I2158" t="s">
        <v>38</v>
      </c>
      <c r="J2158" t="s">
        <v>39</v>
      </c>
      <c r="K2158" t="s">
        <v>30</v>
      </c>
      <c r="L2158" t="s">
        <v>31</v>
      </c>
      <c r="M2158">
        <v>3</v>
      </c>
      <c r="N2158" t="s">
        <v>40</v>
      </c>
      <c r="O2158" t="s">
        <v>41</v>
      </c>
      <c r="P2158">
        <v>24.708500000000001</v>
      </c>
      <c r="Q2158">
        <v>335535.0993</v>
      </c>
      <c r="R2158">
        <v>3059045.0377000002</v>
      </c>
      <c r="S2158">
        <v>335510.98320000002</v>
      </c>
      <c r="T2158">
        <v>3059039.6593999998</v>
      </c>
      <c r="U2158">
        <v>2.4708999999999998E-2</v>
      </c>
      <c r="V2158" t="str">
        <f>VLOOKUP(C2158,'Lines LookUp'!$B$1:$C$12,2,0)</f>
        <v>LUB</v>
      </c>
      <c r="W2158" t="str">
        <f>ROUNDUP(Q2158,3)&amp;"-"&amp;ROUNDUP(R2158,3)</f>
        <v>335535.1-3059045.038</v>
      </c>
      <c r="X2158" t="str">
        <f>ROUNDUP(S2158,3)&amp;"-"&amp;ROUNDUP(T2158,3)</f>
        <v>335510.984-3059039.66</v>
      </c>
      <c r="Y2158">
        <f>VLOOKUP(W2158&amp;"-"&amp;V2158,'Buscoords Workout'!$F:$G,2,0)</f>
        <v>9381</v>
      </c>
      <c r="Z2158">
        <f>VLOOKUP(X2158&amp;"-"&amp;V2158,'Buscoords Workout'!$F:$G,2,0)</f>
        <v>9370</v>
      </c>
      <c r="AA2158" t="b">
        <f>OR(ISNA(Y2158),ISNA(Z2158))</f>
        <v>0</v>
      </c>
    </row>
    <row r="2159" spans="1:27" x14ac:dyDescent="0.25">
      <c r="A2159">
        <v>1145</v>
      </c>
      <c r="B2159" t="s">
        <v>24</v>
      </c>
      <c r="C2159" t="s">
        <v>47</v>
      </c>
      <c r="D2159" t="s">
        <v>48</v>
      </c>
      <c r="E2159">
        <v>11</v>
      </c>
      <c r="F2159" t="s">
        <v>50</v>
      </c>
      <c r="G2159">
        <v>50</v>
      </c>
      <c r="H2159" t="s">
        <v>27</v>
      </c>
      <c r="I2159" t="s">
        <v>38</v>
      </c>
      <c r="J2159" t="s">
        <v>39</v>
      </c>
      <c r="K2159" t="s">
        <v>30</v>
      </c>
      <c r="L2159" t="s">
        <v>31</v>
      </c>
      <c r="M2159">
        <v>3</v>
      </c>
      <c r="N2159" t="s">
        <v>40</v>
      </c>
      <c r="O2159" t="s">
        <v>41</v>
      </c>
      <c r="P2159">
        <v>182.267</v>
      </c>
      <c r="Q2159">
        <v>335510.98320000002</v>
      </c>
      <c r="R2159">
        <v>3059039.6593999998</v>
      </c>
      <c r="S2159">
        <v>335332.0491</v>
      </c>
      <c r="T2159">
        <v>3059004.9624999999</v>
      </c>
      <c r="U2159">
        <v>0.18226700000000001</v>
      </c>
      <c r="V2159" t="str">
        <f>VLOOKUP(C2159,'Lines LookUp'!$B$1:$C$12,2,0)</f>
        <v>LUB</v>
      </c>
      <c r="W2159" t="str">
        <f>ROUNDUP(Q2159,3)&amp;"-"&amp;ROUNDUP(R2159,3)</f>
        <v>335510.984-3059039.66</v>
      </c>
      <c r="X2159" t="str">
        <f>ROUNDUP(S2159,3)&amp;"-"&amp;ROUNDUP(T2159,3)</f>
        <v>335332.05-3059004.963</v>
      </c>
      <c r="Y2159">
        <f>VLOOKUP(W2159&amp;"-"&amp;V2159,'Buscoords Workout'!$F:$G,2,0)</f>
        <v>9370</v>
      </c>
      <c r="Z2159">
        <f>VLOOKUP(X2159&amp;"-"&amp;V2159,'Buscoords Workout'!$F:$G,2,0)</f>
        <v>9371</v>
      </c>
      <c r="AA2159" t="b">
        <f>OR(ISNA(Y2159),ISNA(Z2159))</f>
        <v>0</v>
      </c>
    </row>
    <row r="2160" spans="1:27" x14ac:dyDescent="0.25">
      <c r="A2160">
        <v>1146</v>
      </c>
      <c r="B2160" t="s">
        <v>24</v>
      </c>
      <c r="C2160" t="s">
        <v>47</v>
      </c>
      <c r="D2160" t="s">
        <v>48</v>
      </c>
      <c r="E2160">
        <v>11</v>
      </c>
      <c r="F2160" t="s">
        <v>50</v>
      </c>
      <c r="G2160">
        <v>50</v>
      </c>
      <c r="H2160" t="s">
        <v>27</v>
      </c>
      <c r="I2160" t="s">
        <v>38</v>
      </c>
      <c r="J2160" t="s">
        <v>39</v>
      </c>
      <c r="K2160" t="s">
        <v>30</v>
      </c>
      <c r="L2160" t="s">
        <v>31</v>
      </c>
      <c r="M2160">
        <v>3</v>
      </c>
      <c r="N2160" t="s">
        <v>40</v>
      </c>
      <c r="O2160" t="s">
        <v>41</v>
      </c>
      <c r="P2160">
        <v>13.488</v>
      </c>
      <c r="Q2160">
        <v>335332.0491</v>
      </c>
      <c r="R2160">
        <v>3059004.9624999999</v>
      </c>
      <c r="S2160">
        <v>335318.8077</v>
      </c>
      <c r="T2160">
        <v>3059002.395</v>
      </c>
      <c r="U2160">
        <v>1.3488E-2</v>
      </c>
      <c r="V2160" t="str">
        <f>VLOOKUP(C2160,'Lines LookUp'!$B$1:$C$12,2,0)</f>
        <v>LUB</v>
      </c>
      <c r="W2160" t="str">
        <f>ROUNDUP(Q2160,3)&amp;"-"&amp;ROUNDUP(R2160,3)</f>
        <v>335332.05-3059004.963</v>
      </c>
      <c r="X2160" t="str">
        <f>ROUNDUP(S2160,3)&amp;"-"&amp;ROUNDUP(T2160,3)</f>
        <v>335318.808-3059002.395</v>
      </c>
      <c r="Y2160">
        <f>VLOOKUP(W2160&amp;"-"&amp;V2160,'Buscoords Workout'!$F:$G,2,0)</f>
        <v>9371</v>
      </c>
      <c r="Z2160">
        <f>VLOOKUP(X2160&amp;"-"&amp;V2160,'Buscoords Workout'!$F:$G,2,0)</f>
        <v>9372</v>
      </c>
      <c r="AA2160" t="b">
        <f>OR(ISNA(Y2160),ISNA(Z2160))</f>
        <v>0</v>
      </c>
    </row>
    <row r="2161" spans="1:27" x14ac:dyDescent="0.25">
      <c r="A2161">
        <v>1147</v>
      </c>
      <c r="B2161" t="s">
        <v>24</v>
      </c>
      <c r="C2161" t="s">
        <v>47</v>
      </c>
      <c r="D2161" t="s">
        <v>48</v>
      </c>
      <c r="E2161">
        <v>11</v>
      </c>
      <c r="F2161" t="s">
        <v>50</v>
      </c>
      <c r="G2161">
        <v>50</v>
      </c>
      <c r="H2161" t="s">
        <v>27</v>
      </c>
      <c r="I2161" t="s">
        <v>38</v>
      </c>
      <c r="J2161" t="s">
        <v>39</v>
      </c>
      <c r="K2161" t="s">
        <v>30</v>
      </c>
      <c r="L2161" t="s">
        <v>31</v>
      </c>
      <c r="M2161">
        <v>3</v>
      </c>
      <c r="N2161" t="s">
        <v>40</v>
      </c>
      <c r="O2161" t="s">
        <v>41</v>
      </c>
      <c r="P2161">
        <v>12.856199999999999</v>
      </c>
      <c r="Q2161">
        <v>335318.8077</v>
      </c>
      <c r="R2161">
        <v>3059002.395</v>
      </c>
      <c r="S2161">
        <v>335314.2035</v>
      </c>
      <c r="T2161">
        <v>3058990.3914999999</v>
      </c>
      <c r="U2161">
        <v>1.2855999999999999E-2</v>
      </c>
      <c r="V2161" t="str">
        <f>VLOOKUP(C2161,'Lines LookUp'!$B$1:$C$12,2,0)</f>
        <v>LUB</v>
      </c>
      <c r="W2161" t="str">
        <f>ROUNDUP(Q2161,3)&amp;"-"&amp;ROUNDUP(R2161,3)</f>
        <v>335318.808-3059002.395</v>
      </c>
      <c r="X2161" t="str">
        <f>ROUNDUP(S2161,3)&amp;"-"&amp;ROUNDUP(T2161,3)</f>
        <v>335314.204-3058990.392</v>
      </c>
      <c r="Y2161">
        <f>VLOOKUP(W2161&amp;"-"&amp;V2161,'Buscoords Workout'!$F:$G,2,0)</f>
        <v>9372</v>
      </c>
      <c r="Z2161">
        <f>VLOOKUP(X2161&amp;"-"&amp;V2161,'Buscoords Workout'!$F:$G,2,0)</f>
        <v>9373</v>
      </c>
      <c r="AA2161" t="b">
        <f>OR(ISNA(Y2161),ISNA(Z2161))</f>
        <v>0</v>
      </c>
    </row>
    <row r="2162" spans="1:27" x14ac:dyDescent="0.25">
      <c r="A2162">
        <v>1148</v>
      </c>
      <c r="B2162" t="s">
        <v>24</v>
      </c>
      <c r="C2162" t="s">
        <v>47</v>
      </c>
      <c r="D2162" t="s">
        <v>48</v>
      </c>
      <c r="E2162">
        <v>11</v>
      </c>
      <c r="F2162" t="s">
        <v>50</v>
      </c>
      <c r="G2162">
        <v>50</v>
      </c>
      <c r="H2162" t="s">
        <v>27</v>
      </c>
      <c r="I2162" t="s">
        <v>38</v>
      </c>
      <c r="J2162" t="s">
        <v>39</v>
      </c>
      <c r="K2162" t="s">
        <v>30</v>
      </c>
      <c r="L2162" t="s">
        <v>31</v>
      </c>
      <c r="M2162">
        <v>3</v>
      </c>
      <c r="N2162" t="s">
        <v>40</v>
      </c>
      <c r="O2162" t="s">
        <v>41</v>
      </c>
      <c r="P2162">
        <v>38.462899999999998</v>
      </c>
      <c r="Q2162">
        <v>335314.2035</v>
      </c>
      <c r="R2162">
        <v>3058990.3914999999</v>
      </c>
      <c r="S2162">
        <v>335305.48930000002</v>
      </c>
      <c r="T2162">
        <v>3058952.9287999999</v>
      </c>
      <c r="U2162">
        <v>3.8462999999999997E-2</v>
      </c>
      <c r="V2162" t="str">
        <f>VLOOKUP(C2162,'Lines LookUp'!$B$1:$C$12,2,0)</f>
        <v>LUB</v>
      </c>
      <c r="W2162" t="str">
        <f>ROUNDUP(Q2162,3)&amp;"-"&amp;ROUNDUP(R2162,3)</f>
        <v>335314.204-3058990.392</v>
      </c>
      <c r="X2162" t="str">
        <f>ROUNDUP(S2162,3)&amp;"-"&amp;ROUNDUP(T2162,3)</f>
        <v>335305.49-3058952.929</v>
      </c>
      <c r="Y2162">
        <f>VLOOKUP(W2162&amp;"-"&amp;V2162,'Buscoords Workout'!$F:$G,2,0)</f>
        <v>9373</v>
      </c>
      <c r="Z2162">
        <f>VLOOKUP(X2162&amp;"-"&amp;V2162,'Buscoords Workout'!$F:$G,2,0)</f>
        <v>9374</v>
      </c>
      <c r="AA2162" t="b">
        <f>OR(ISNA(Y2162),ISNA(Z2162))</f>
        <v>0</v>
      </c>
    </row>
    <row r="2163" spans="1:27" x14ac:dyDescent="0.25">
      <c r="A2163">
        <v>1149</v>
      </c>
      <c r="B2163" t="s">
        <v>24</v>
      </c>
      <c r="C2163" t="s">
        <v>47</v>
      </c>
      <c r="D2163" t="s">
        <v>48</v>
      </c>
      <c r="E2163">
        <v>11</v>
      </c>
      <c r="F2163" t="s">
        <v>50</v>
      </c>
      <c r="G2163">
        <v>50</v>
      </c>
      <c r="H2163" t="s">
        <v>27</v>
      </c>
      <c r="I2163" t="s">
        <v>38</v>
      </c>
      <c r="J2163" t="s">
        <v>39</v>
      </c>
      <c r="K2163" t="s">
        <v>30</v>
      </c>
      <c r="L2163" t="s">
        <v>31</v>
      </c>
      <c r="M2163">
        <v>3</v>
      </c>
      <c r="N2163" t="s">
        <v>40</v>
      </c>
      <c r="O2163" t="s">
        <v>41</v>
      </c>
      <c r="P2163">
        <v>21.952400000000001</v>
      </c>
      <c r="Q2163">
        <v>335305.48930000002</v>
      </c>
      <c r="R2163">
        <v>3058952.9287999999</v>
      </c>
      <c r="S2163">
        <v>335301.33529999998</v>
      </c>
      <c r="T2163">
        <v>3058931.3730000001</v>
      </c>
      <c r="U2163">
        <v>2.1951999999999999E-2</v>
      </c>
      <c r="V2163" t="str">
        <f>VLOOKUP(C2163,'Lines LookUp'!$B$1:$C$12,2,0)</f>
        <v>LUB</v>
      </c>
      <c r="W2163" t="str">
        <f>ROUNDUP(Q2163,3)&amp;"-"&amp;ROUNDUP(R2163,3)</f>
        <v>335305.49-3058952.929</v>
      </c>
      <c r="X2163" t="str">
        <f>ROUNDUP(S2163,3)&amp;"-"&amp;ROUNDUP(T2163,3)</f>
        <v>335301.336-3058931.373</v>
      </c>
      <c r="Y2163">
        <f>VLOOKUP(W2163&amp;"-"&amp;V2163,'Buscoords Workout'!$F:$G,2,0)</f>
        <v>9374</v>
      </c>
      <c r="Z2163">
        <f>VLOOKUP(X2163&amp;"-"&amp;V2163,'Buscoords Workout'!$F:$G,2,0)</f>
        <v>9375</v>
      </c>
      <c r="AA2163" t="b">
        <f>OR(ISNA(Y2163),ISNA(Z2163))</f>
        <v>0</v>
      </c>
    </row>
    <row r="2164" spans="1:27" x14ac:dyDescent="0.25">
      <c r="A2164">
        <v>1150</v>
      </c>
      <c r="B2164" t="s">
        <v>24</v>
      </c>
      <c r="C2164" t="s">
        <v>47</v>
      </c>
      <c r="D2164" t="s">
        <v>48</v>
      </c>
      <c r="E2164">
        <v>11</v>
      </c>
      <c r="F2164" t="s">
        <v>50</v>
      </c>
      <c r="G2164">
        <v>50</v>
      </c>
      <c r="H2164" t="s">
        <v>27</v>
      </c>
      <c r="I2164" t="s">
        <v>38</v>
      </c>
      <c r="J2164" t="s">
        <v>39</v>
      </c>
      <c r="K2164" t="s">
        <v>30</v>
      </c>
      <c r="L2164" t="s">
        <v>31</v>
      </c>
      <c r="M2164">
        <v>3</v>
      </c>
      <c r="N2164" t="s">
        <v>40</v>
      </c>
      <c r="O2164" t="s">
        <v>41</v>
      </c>
      <c r="P2164">
        <v>22.652799999999999</v>
      </c>
      <c r="Q2164">
        <v>335301.33529999998</v>
      </c>
      <c r="R2164">
        <v>3058931.3730000001</v>
      </c>
      <c r="S2164">
        <v>335302.96100000001</v>
      </c>
      <c r="T2164">
        <v>3058908.7785999998</v>
      </c>
      <c r="U2164">
        <v>2.2653E-2</v>
      </c>
      <c r="V2164" t="str">
        <f>VLOOKUP(C2164,'Lines LookUp'!$B$1:$C$12,2,0)</f>
        <v>LUB</v>
      </c>
      <c r="W2164" t="str">
        <f>ROUNDUP(Q2164,3)&amp;"-"&amp;ROUNDUP(R2164,3)</f>
        <v>335301.336-3058931.373</v>
      </c>
      <c r="X2164" t="str">
        <f>ROUNDUP(S2164,3)&amp;"-"&amp;ROUNDUP(T2164,3)</f>
        <v>335302.961-3058908.779</v>
      </c>
      <c r="Y2164">
        <f>VLOOKUP(W2164&amp;"-"&amp;V2164,'Buscoords Workout'!$F:$G,2,0)</f>
        <v>9375</v>
      </c>
      <c r="Z2164">
        <f>VLOOKUP(X2164&amp;"-"&amp;V2164,'Buscoords Workout'!$F:$G,2,0)</f>
        <v>9376</v>
      </c>
      <c r="AA2164" t="b">
        <f>OR(ISNA(Y2164),ISNA(Z2164))</f>
        <v>0</v>
      </c>
    </row>
    <row r="2165" spans="1:27" x14ac:dyDescent="0.25">
      <c r="A2165">
        <v>1151</v>
      </c>
      <c r="B2165" t="s">
        <v>24</v>
      </c>
      <c r="C2165" t="s">
        <v>47</v>
      </c>
      <c r="D2165" t="s">
        <v>48</v>
      </c>
      <c r="E2165">
        <v>11</v>
      </c>
      <c r="F2165" t="s">
        <v>50</v>
      </c>
      <c r="G2165">
        <v>50</v>
      </c>
      <c r="H2165" t="s">
        <v>27</v>
      </c>
      <c r="I2165" t="s">
        <v>38</v>
      </c>
      <c r="J2165" t="s">
        <v>39</v>
      </c>
      <c r="K2165" t="s">
        <v>30</v>
      </c>
      <c r="L2165" t="s">
        <v>31</v>
      </c>
      <c r="M2165">
        <v>3</v>
      </c>
      <c r="N2165" t="s">
        <v>40</v>
      </c>
      <c r="O2165" t="s">
        <v>41</v>
      </c>
      <c r="P2165">
        <v>24.0212</v>
      </c>
      <c r="Q2165">
        <v>335302.96100000001</v>
      </c>
      <c r="R2165">
        <v>3058908.7785999998</v>
      </c>
      <c r="S2165">
        <v>335309.40740000003</v>
      </c>
      <c r="T2165">
        <v>3058885.6386000002</v>
      </c>
      <c r="U2165">
        <v>2.4021000000000001E-2</v>
      </c>
      <c r="V2165" t="str">
        <f>VLOOKUP(C2165,'Lines LookUp'!$B$1:$C$12,2,0)</f>
        <v>LUB</v>
      </c>
      <c r="W2165" t="str">
        <f>ROUNDUP(Q2165,3)&amp;"-"&amp;ROUNDUP(R2165,3)</f>
        <v>335302.961-3058908.779</v>
      </c>
      <c r="X2165" t="str">
        <f>ROUNDUP(S2165,3)&amp;"-"&amp;ROUNDUP(T2165,3)</f>
        <v>335309.408-3058885.639</v>
      </c>
      <c r="Y2165">
        <f>VLOOKUP(W2165&amp;"-"&amp;V2165,'Buscoords Workout'!$F:$G,2,0)</f>
        <v>9376</v>
      </c>
      <c r="Z2165">
        <f>VLOOKUP(X2165&amp;"-"&amp;V2165,'Buscoords Workout'!$F:$G,2,0)</f>
        <v>9377</v>
      </c>
      <c r="AA2165" t="b">
        <f>OR(ISNA(Y2165),ISNA(Z2165))</f>
        <v>0</v>
      </c>
    </row>
    <row r="2166" spans="1:27" x14ac:dyDescent="0.25">
      <c r="A2166">
        <v>1152</v>
      </c>
      <c r="B2166" t="s">
        <v>24</v>
      </c>
      <c r="C2166" t="s">
        <v>47</v>
      </c>
      <c r="D2166" t="s">
        <v>48</v>
      </c>
      <c r="E2166">
        <v>11</v>
      </c>
      <c r="F2166" t="s">
        <v>50</v>
      </c>
      <c r="G2166">
        <v>50</v>
      </c>
      <c r="H2166" t="s">
        <v>27</v>
      </c>
      <c r="I2166" t="s">
        <v>38</v>
      </c>
      <c r="J2166" t="s">
        <v>39</v>
      </c>
      <c r="K2166" t="s">
        <v>30</v>
      </c>
      <c r="L2166" t="s">
        <v>31</v>
      </c>
      <c r="M2166">
        <v>3</v>
      </c>
      <c r="N2166" t="s">
        <v>40</v>
      </c>
      <c r="O2166" t="s">
        <v>41</v>
      </c>
      <c r="P2166">
        <v>44.468699999999998</v>
      </c>
      <c r="Q2166">
        <v>335309.40740000003</v>
      </c>
      <c r="R2166">
        <v>3058885.6386000002</v>
      </c>
      <c r="S2166">
        <v>335312.67009999999</v>
      </c>
      <c r="T2166">
        <v>3058841.2897999999</v>
      </c>
      <c r="U2166">
        <v>4.4469000000000002E-2</v>
      </c>
      <c r="V2166" t="str">
        <f>VLOOKUP(C2166,'Lines LookUp'!$B$1:$C$12,2,0)</f>
        <v>LUB</v>
      </c>
      <c r="W2166" t="str">
        <f>ROUNDUP(Q2166,3)&amp;"-"&amp;ROUNDUP(R2166,3)</f>
        <v>335309.408-3058885.639</v>
      </c>
      <c r="X2166" t="str">
        <f>ROUNDUP(S2166,3)&amp;"-"&amp;ROUNDUP(T2166,3)</f>
        <v>335312.671-3058841.29</v>
      </c>
      <c r="Y2166">
        <f>VLOOKUP(W2166&amp;"-"&amp;V2166,'Buscoords Workout'!$F:$G,2,0)</f>
        <v>9377</v>
      </c>
      <c r="Z2166">
        <f>VLOOKUP(X2166&amp;"-"&amp;V2166,'Buscoords Workout'!$F:$G,2,0)</f>
        <v>9378</v>
      </c>
      <c r="AA2166" t="b">
        <f>OR(ISNA(Y2166),ISNA(Z2166))</f>
        <v>0</v>
      </c>
    </row>
    <row r="2167" spans="1:27" x14ac:dyDescent="0.25">
      <c r="A2167">
        <v>1153</v>
      </c>
      <c r="B2167" t="s">
        <v>24</v>
      </c>
      <c r="C2167" t="s">
        <v>47</v>
      </c>
      <c r="D2167" t="s">
        <v>48</v>
      </c>
      <c r="E2167">
        <v>11</v>
      </c>
      <c r="F2167" t="s">
        <v>50</v>
      </c>
      <c r="G2167">
        <v>50</v>
      </c>
      <c r="H2167" t="s">
        <v>27</v>
      </c>
      <c r="I2167" t="s">
        <v>38</v>
      </c>
      <c r="J2167" t="s">
        <v>39</v>
      </c>
      <c r="K2167" t="s">
        <v>30</v>
      </c>
      <c r="L2167" t="s">
        <v>31</v>
      </c>
      <c r="M2167">
        <v>3</v>
      </c>
      <c r="N2167" t="s">
        <v>40</v>
      </c>
      <c r="O2167" t="s">
        <v>41</v>
      </c>
      <c r="P2167">
        <v>43.345999999999997</v>
      </c>
      <c r="Q2167">
        <v>335312.67009999999</v>
      </c>
      <c r="R2167">
        <v>3058841.2897999999</v>
      </c>
      <c r="S2167">
        <v>335301.00099999999</v>
      </c>
      <c r="T2167">
        <v>3058799.5441000001</v>
      </c>
      <c r="U2167">
        <v>4.3346000000000003E-2</v>
      </c>
      <c r="V2167" t="str">
        <f>VLOOKUP(C2167,'Lines LookUp'!$B$1:$C$12,2,0)</f>
        <v>LUB</v>
      </c>
      <c r="W2167" t="str">
        <f>ROUNDUP(Q2167,3)&amp;"-"&amp;ROUNDUP(R2167,3)</f>
        <v>335312.671-3058841.29</v>
      </c>
      <c r="X2167" t="str">
        <f>ROUNDUP(S2167,3)&amp;"-"&amp;ROUNDUP(T2167,3)</f>
        <v>335301.001-3058799.545</v>
      </c>
      <c r="Y2167">
        <f>VLOOKUP(W2167&amp;"-"&amp;V2167,'Buscoords Workout'!$F:$G,2,0)</f>
        <v>9378</v>
      </c>
      <c r="Z2167">
        <f>VLOOKUP(X2167&amp;"-"&amp;V2167,'Buscoords Workout'!$F:$G,2,0)</f>
        <v>9379</v>
      </c>
      <c r="AA2167" t="b">
        <f>OR(ISNA(Y2167),ISNA(Z2167))</f>
        <v>0</v>
      </c>
    </row>
    <row r="2168" spans="1:27" x14ac:dyDescent="0.25">
      <c r="A2168">
        <v>1154</v>
      </c>
      <c r="B2168" t="s">
        <v>24</v>
      </c>
      <c r="C2168" t="s">
        <v>47</v>
      </c>
      <c r="D2168" t="s">
        <v>48</v>
      </c>
      <c r="E2168">
        <v>11</v>
      </c>
      <c r="F2168" t="s">
        <v>50</v>
      </c>
      <c r="G2168">
        <v>50</v>
      </c>
      <c r="H2168" t="s">
        <v>27</v>
      </c>
      <c r="I2168" t="s">
        <v>38</v>
      </c>
      <c r="J2168" t="s">
        <v>39</v>
      </c>
      <c r="K2168" t="s">
        <v>30</v>
      </c>
      <c r="L2168" t="s">
        <v>31</v>
      </c>
      <c r="M2168">
        <v>3</v>
      </c>
      <c r="N2168" t="s">
        <v>40</v>
      </c>
      <c r="O2168" t="s">
        <v>41</v>
      </c>
      <c r="P2168">
        <v>32.310299999999998</v>
      </c>
      <c r="Q2168">
        <v>335301.00099999999</v>
      </c>
      <c r="R2168">
        <v>3058799.5441000001</v>
      </c>
      <c r="S2168">
        <v>335294.29700000002</v>
      </c>
      <c r="T2168">
        <v>3058767.9369000001</v>
      </c>
      <c r="U2168">
        <v>3.2309999999999998E-2</v>
      </c>
      <c r="V2168" t="str">
        <f>VLOOKUP(C2168,'Lines LookUp'!$B$1:$C$12,2,0)</f>
        <v>LUB</v>
      </c>
      <c r="W2168" t="str">
        <f>ROUNDUP(Q2168,3)&amp;"-"&amp;ROUNDUP(R2168,3)</f>
        <v>335301.001-3058799.545</v>
      </c>
      <c r="X2168" t="str">
        <f>ROUNDUP(S2168,3)&amp;"-"&amp;ROUNDUP(T2168,3)</f>
        <v>335294.297-3058767.937</v>
      </c>
      <c r="Y2168">
        <f>VLOOKUP(W2168&amp;"-"&amp;V2168,'Buscoords Workout'!$F:$G,2,0)</f>
        <v>9379</v>
      </c>
      <c r="Z2168">
        <f>VLOOKUP(X2168&amp;"-"&amp;V2168,'Buscoords Workout'!$F:$G,2,0)</f>
        <v>9380</v>
      </c>
      <c r="AA2168" t="b">
        <f>OR(ISNA(Y2168),ISNA(Z2168))</f>
        <v>0</v>
      </c>
    </row>
    <row r="2169" spans="1:27" x14ac:dyDescent="0.25">
      <c r="A2169">
        <v>1155</v>
      </c>
      <c r="B2169" t="s">
        <v>24</v>
      </c>
      <c r="C2169" t="s">
        <v>47</v>
      </c>
      <c r="D2169" t="s">
        <v>48</v>
      </c>
      <c r="E2169">
        <v>11</v>
      </c>
      <c r="F2169" t="s">
        <v>50</v>
      </c>
      <c r="G2169">
        <v>50</v>
      </c>
      <c r="H2169" t="s">
        <v>27</v>
      </c>
      <c r="I2169" t="s">
        <v>38</v>
      </c>
      <c r="J2169" t="s">
        <v>39</v>
      </c>
      <c r="K2169" t="s">
        <v>30</v>
      </c>
      <c r="L2169" t="s">
        <v>31</v>
      </c>
      <c r="M2169">
        <v>3</v>
      </c>
      <c r="N2169" t="s">
        <v>40</v>
      </c>
      <c r="O2169" t="s">
        <v>41</v>
      </c>
      <c r="P2169">
        <v>35.498399999999997</v>
      </c>
      <c r="Q2169">
        <v>335535.0993</v>
      </c>
      <c r="R2169">
        <v>3059045.0377000002</v>
      </c>
      <c r="S2169">
        <v>335512.29229999997</v>
      </c>
      <c r="T2169">
        <v>3059072.2401999999</v>
      </c>
      <c r="U2169">
        <v>3.5498000000000002E-2</v>
      </c>
      <c r="V2169" t="str">
        <f>VLOOKUP(C2169,'Lines LookUp'!$B$1:$C$12,2,0)</f>
        <v>LUB</v>
      </c>
      <c r="W2169" t="str">
        <f>ROUNDUP(Q2169,3)&amp;"-"&amp;ROUNDUP(R2169,3)</f>
        <v>335535.1-3059045.038</v>
      </c>
      <c r="X2169" t="str">
        <f>ROUNDUP(S2169,3)&amp;"-"&amp;ROUNDUP(T2169,3)</f>
        <v>335512.293-3059072.241</v>
      </c>
      <c r="Y2169">
        <f>VLOOKUP(W2169&amp;"-"&amp;V2169,'Buscoords Workout'!$F:$G,2,0)</f>
        <v>9381</v>
      </c>
      <c r="Z2169">
        <f>VLOOKUP(X2169&amp;"-"&amp;V2169,'Buscoords Workout'!$F:$G,2,0)</f>
        <v>9382</v>
      </c>
      <c r="AA2169" t="b">
        <f>OR(ISNA(Y2169),ISNA(Z2169))</f>
        <v>0</v>
      </c>
    </row>
    <row r="2170" spans="1:27" x14ac:dyDescent="0.25">
      <c r="A2170">
        <v>1156</v>
      </c>
      <c r="B2170" t="s">
        <v>24</v>
      </c>
      <c r="C2170" t="s">
        <v>47</v>
      </c>
      <c r="D2170" t="s">
        <v>48</v>
      </c>
      <c r="E2170">
        <v>11</v>
      </c>
      <c r="F2170" t="s">
        <v>50</v>
      </c>
      <c r="G2170">
        <v>50</v>
      </c>
      <c r="H2170" t="s">
        <v>27</v>
      </c>
      <c r="I2170" t="s">
        <v>38</v>
      </c>
      <c r="J2170" t="s">
        <v>39</v>
      </c>
      <c r="K2170" t="s">
        <v>30</v>
      </c>
      <c r="L2170" t="s">
        <v>31</v>
      </c>
      <c r="M2170">
        <v>3</v>
      </c>
      <c r="N2170" t="s">
        <v>40</v>
      </c>
      <c r="O2170" t="s">
        <v>41</v>
      </c>
      <c r="P2170">
        <v>19.919599999999999</v>
      </c>
      <c r="Q2170">
        <v>335512.29229999997</v>
      </c>
      <c r="R2170">
        <v>3059072.2401999999</v>
      </c>
      <c r="S2170">
        <v>335500.43859999999</v>
      </c>
      <c r="T2170">
        <v>3059088.2489</v>
      </c>
      <c r="U2170">
        <v>1.992E-2</v>
      </c>
      <c r="V2170" t="str">
        <f>VLOOKUP(C2170,'Lines LookUp'!$B$1:$C$12,2,0)</f>
        <v>LUB</v>
      </c>
      <c r="W2170" t="str">
        <f>ROUNDUP(Q2170,3)&amp;"-"&amp;ROUNDUP(R2170,3)</f>
        <v>335512.293-3059072.241</v>
      </c>
      <c r="X2170" t="str">
        <f>ROUNDUP(S2170,3)&amp;"-"&amp;ROUNDUP(T2170,3)</f>
        <v>335500.439-3059088.249</v>
      </c>
      <c r="Y2170">
        <f>VLOOKUP(W2170&amp;"-"&amp;V2170,'Buscoords Workout'!$F:$G,2,0)</f>
        <v>9382</v>
      </c>
      <c r="Z2170">
        <f>VLOOKUP(X2170&amp;"-"&amp;V2170,'Buscoords Workout'!$F:$G,2,0)</f>
        <v>9383</v>
      </c>
      <c r="AA2170" t="b">
        <f>OR(ISNA(Y2170),ISNA(Z2170))</f>
        <v>0</v>
      </c>
    </row>
    <row r="2171" spans="1:27" x14ac:dyDescent="0.25">
      <c r="A2171">
        <v>1157</v>
      </c>
      <c r="B2171" t="s">
        <v>24</v>
      </c>
      <c r="C2171" t="s">
        <v>47</v>
      </c>
      <c r="D2171" t="s">
        <v>48</v>
      </c>
      <c r="E2171">
        <v>11</v>
      </c>
      <c r="F2171" t="s">
        <v>50</v>
      </c>
      <c r="G2171">
        <v>50</v>
      </c>
      <c r="H2171" t="s">
        <v>27</v>
      </c>
      <c r="I2171" t="s">
        <v>38</v>
      </c>
      <c r="J2171" t="s">
        <v>39</v>
      </c>
      <c r="K2171" t="s">
        <v>30</v>
      </c>
      <c r="L2171" t="s">
        <v>31</v>
      </c>
      <c r="M2171">
        <v>3</v>
      </c>
      <c r="N2171" t="s">
        <v>40</v>
      </c>
      <c r="O2171" t="s">
        <v>41</v>
      </c>
      <c r="P2171">
        <v>17.898</v>
      </c>
      <c r="Q2171">
        <v>335500.43859999999</v>
      </c>
      <c r="R2171">
        <v>3059088.2489</v>
      </c>
      <c r="S2171">
        <v>335490.01360000001</v>
      </c>
      <c r="T2171">
        <v>3059102.7974</v>
      </c>
      <c r="U2171">
        <v>1.7898000000000001E-2</v>
      </c>
      <c r="V2171" t="str">
        <f>VLOOKUP(C2171,'Lines LookUp'!$B$1:$C$12,2,0)</f>
        <v>LUB</v>
      </c>
      <c r="W2171" t="str">
        <f>ROUNDUP(Q2171,3)&amp;"-"&amp;ROUNDUP(R2171,3)</f>
        <v>335500.439-3059088.249</v>
      </c>
      <c r="X2171" t="str">
        <f>ROUNDUP(S2171,3)&amp;"-"&amp;ROUNDUP(T2171,3)</f>
        <v>335490.014-3059102.798</v>
      </c>
      <c r="Y2171">
        <f>VLOOKUP(W2171&amp;"-"&amp;V2171,'Buscoords Workout'!$F:$G,2,0)</f>
        <v>9383</v>
      </c>
      <c r="Z2171">
        <f>VLOOKUP(X2171&amp;"-"&amp;V2171,'Buscoords Workout'!$F:$G,2,0)</f>
        <v>9384</v>
      </c>
      <c r="AA2171" t="b">
        <f>OR(ISNA(Y2171),ISNA(Z2171))</f>
        <v>0</v>
      </c>
    </row>
    <row r="2172" spans="1:27" x14ac:dyDescent="0.25">
      <c r="A2172">
        <v>1158</v>
      </c>
      <c r="B2172" t="s">
        <v>24</v>
      </c>
      <c r="C2172" t="s">
        <v>47</v>
      </c>
      <c r="D2172" t="s">
        <v>48</v>
      </c>
      <c r="E2172">
        <v>11</v>
      </c>
      <c r="F2172" t="s">
        <v>50</v>
      </c>
      <c r="G2172">
        <v>50</v>
      </c>
      <c r="H2172" t="s">
        <v>27</v>
      </c>
      <c r="I2172" t="s">
        <v>38</v>
      </c>
      <c r="J2172" t="s">
        <v>39</v>
      </c>
      <c r="K2172" t="s">
        <v>30</v>
      </c>
      <c r="L2172" t="s">
        <v>31</v>
      </c>
      <c r="M2172">
        <v>3</v>
      </c>
      <c r="N2172" t="s">
        <v>40</v>
      </c>
      <c r="O2172" t="s">
        <v>41</v>
      </c>
      <c r="P2172">
        <v>23.929200000000002</v>
      </c>
      <c r="Q2172">
        <v>335329.17930000002</v>
      </c>
      <c r="R2172">
        <v>3059023.9597</v>
      </c>
      <c r="S2172">
        <v>335318.8077</v>
      </c>
      <c r="T2172">
        <v>3059002.395</v>
      </c>
      <c r="U2172">
        <v>2.3928999999999999E-2</v>
      </c>
      <c r="V2172" t="str">
        <f>VLOOKUP(C2172,'Lines LookUp'!$B$1:$C$12,2,0)</f>
        <v>LUB</v>
      </c>
      <c r="W2172" t="str">
        <f>ROUNDUP(Q2172,3)&amp;"-"&amp;ROUNDUP(R2172,3)</f>
        <v>335329.18-3059023.96</v>
      </c>
      <c r="X2172" t="str">
        <f>ROUNDUP(S2172,3)&amp;"-"&amp;ROUNDUP(T2172,3)</f>
        <v>335318.808-3059002.395</v>
      </c>
      <c r="Y2172">
        <f>VLOOKUP(W2172&amp;"-"&amp;V2172,'Buscoords Workout'!$F:$G,2,0)</f>
        <v>9003</v>
      </c>
      <c r="Z2172">
        <f>VLOOKUP(X2172&amp;"-"&amp;V2172,'Buscoords Workout'!$F:$G,2,0)</f>
        <v>9372</v>
      </c>
      <c r="AA2172" t="b">
        <f>OR(ISNA(Y2172),ISNA(Z2172))</f>
        <v>0</v>
      </c>
    </row>
    <row r="2173" spans="1:27" x14ac:dyDescent="0.25">
      <c r="A2173">
        <v>1159</v>
      </c>
      <c r="B2173" t="s">
        <v>24</v>
      </c>
      <c r="C2173" t="s">
        <v>47</v>
      </c>
      <c r="D2173" t="s">
        <v>48</v>
      </c>
      <c r="E2173">
        <v>11</v>
      </c>
      <c r="F2173" t="s">
        <v>50</v>
      </c>
      <c r="G2173">
        <v>50</v>
      </c>
      <c r="H2173" t="s">
        <v>27</v>
      </c>
      <c r="I2173" t="s">
        <v>38</v>
      </c>
      <c r="J2173" t="s">
        <v>39</v>
      </c>
      <c r="K2173" t="s">
        <v>30</v>
      </c>
      <c r="L2173" t="s">
        <v>31</v>
      </c>
      <c r="M2173">
        <v>3</v>
      </c>
      <c r="N2173" t="s">
        <v>40</v>
      </c>
      <c r="O2173" t="s">
        <v>41</v>
      </c>
      <c r="P2173">
        <v>25.7636</v>
      </c>
      <c r="Q2173">
        <v>335660.16360000003</v>
      </c>
      <c r="R2173">
        <v>3058939.1326000001</v>
      </c>
      <c r="S2173">
        <v>335656.68089999998</v>
      </c>
      <c r="T2173">
        <v>3058913.6055000001</v>
      </c>
      <c r="U2173">
        <v>2.5763999999999999E-2</v>
      </c>
      <c r="V2173" t="str">
        <f>VLOOKUP(C2173,'Lines LookUp'!$B$1:$C$12,2,0)</f>
        <v>LUB</v>
      </c>
      <c r="W2173" t="str">
        <f>ROUNDUP(Q2173,3)&amp;"-"&amp;ROUNDUP(R2173,3)</f>
        <v>335660.164-3058939.133</v>
      </c>
      <c r="X2173" t="str">
        <f>ROUNDUP(S2173,3)&amp;"-"&amp;ROUNDUP(T2173,3)</f>
        <v>335656.681-3058913.606</v>
      </c>
      <c r="Y2173">
        <f>VLOOKUP(W2173&amp;"-"&amp;V2173,'Buscoords Workout'!$F:$G,2,0)</f>
        <v>9361</v>
      </c>
      <c r="Z2173">
        <f>VLOOKUP(X2173&amp;"-"&amp;V2173,'Buscoords Workout'!$F:$G,2,0)</f>
        <v>9385</v>
      </c>
      <c r="AA2173" t="b">
        <f>OR(ISNA(Y2173),ISNA(Z2173))</f>
        <v>0</v>
      </c>
    </row>
    <row r="2174" spans="1:27" x14ac:dyDescent="0.25">
      <c r="A2174">
        <v>1160</v>
      </c>
      <c r="B2174" t="s">
        <v>24</v>
      </c>
      <c r="C2174" t="s">
        <v>47</v>
      </c>
      <c r="D2174" t="s">
        <v>48</v>
      </c>
      <c r="E2174">
        <v>11</v>
      </c>
      <c r="F2174" t="s">
        <v>50</v>
      </c>
      <c r="G2174">
        <v>50</v>
      </c>
      <c r="H2174" t="s">
        <v>27</v>
      </c>
      <c r="I2174" t="s">
        <v>38</v>
      </c>
      <c r="J2174" t="s">
        <v>39</v>
      </c>
      <c r="K2174" t="s">
        <v>30</v>
      </c>
      <c r="L2174" t="s">
        <v>31</v>
      </c>
      <c r="M2174">
        <v>3</v>
      </c>
      <c r="N2174" t="s">
        <v>40</v>
      </c>
      <c r="O2174" t="s">
        <v>41</v>
      </c>
      <c r="P2174">
        <v>22.0901</v>
      </c>
      <c r="Q2174">
        <v>335656.68089999998</v>
      </c>
      <c r="R2174">
        <v>3058913.6055000001</v>
      </c>
      <c r="S2174">
        <v>335656.38280000002</v>
      </c>
      <c r="T2174">
        <v>3058891.5173999998</v>
      </c>
      <c r="U2174">
        <v>2.2089999999999999E-2</v>
      </c>
      <c r="V2174" t="str">
        <f>VLOOKUP(C2174,'Lines LookUp'!$B$1:$C$12,2,0)</f>
        <v>LUB</v>
      </c>
      <c r="W2174" t="str">
        <f>ROUNDUP(Q2174,3)&amp;"-"&amp;ROUNDUP(R2174,3)</f>
        <v>335656.681-3058913.606</v>
      </c>
      <c r="X2174" t="str">
        <f>ROUNDUP(S2174,3)&amp;"-"&amp;ROUNDUP(T2174,3)</f>
        <v>335656.383-3058891.518</v>
      </c>
      <c r="Y2174">
        <f>VLOOKUP(W2174&amp;"-"&amp;V2174,'Buscoords Workout'!$F:$G,2,0)</f>
        <v>9385</v>
      </c>
      <c r="Z2174">
        <f>VLOOKUP(X2174&amp;"-"&amp;V2174,'Buscoords Workout'!$F:$G,2,0)</f>
        <v>9386</v>
      </c>
      <c r="AA2174" t="b">
        <f>OR(ISNA(Y2174),ISNA(Z2174))</f>
        <v>0</v>
      </c>
    </row>
    <row r="2175" spans="1:27" x14ac:dyDescent="0.25">
      <c r="A2175">
        <v>1161</v>
      </c>
      <c r="B2175" t="s">
        <v>24</v>
      </c>
      <c r="C2175" t="s">
        <v>47</v>
      </c>
      <c r="D2175" t="s">
        <v>48</v>
      </c>
      <c r="E2175">
        <v>11</v>
      </c>
      <c r="F2175" t="s">
        <v>50</v>
      </c>
      <c r="G2175">
        <v>50</v>
      </c>
      <c r="H2175" t="s">
        <v>27</v>
      </c>
      <c r="I2175" t="s">
        <v>38</v>
      </c>
      <c r="J2175" t="s">
        <v>39</v>
      </c>
      <c r="K2175" t="s">
        <v>30</v>
      </c>
      <c r="L2175" t="s">
        <v>31</v>
      </c>
      <c r="M2175">
        <v>3</v>
      </c>
      <c r="N2175" t="s">
        <v>40</v>
      </c>
      <c r="O2175" t="s">
        <v>41</v>
      </c>
      <c r="P2175">
        <v>46.136800000000001</v>
      </c>
      <c r="Q2175">
        <v>336216.41700000002</v>
      </c>
      <c r="R2175">
        <v>3059159.0860000001</v>
      </c>
      <c r="S2175">
        <v>336226.19290000002</v>
      </c>
      <c r="T2175">
        <v>3059204.1734000002</v>
      </c>
      <c r="U2175">
        <v>4.6136999999999997E-2</v>
      </c>
      <c r="V2175" t="str">
        <f>VLOOKUP(C2175,'Lines LookUp'!$B$1:$C$12,2,0)</f>
        <v>LUB</v>
      </c>
      <c r="W2175" t="str">
        <f>ROUNDUP(Q2175,3)&amp;"-"&amp;ROUNDUP(R2175,3)</f>
        <v>336216.417-3059159.086</v>
      </c>
      <c r="X2175" t="str">
        <f>ROUNDUP(S2175,3)&amp;"-"&amp;ROUNDUP(T2175,3)</f>
        <v>336226.193-3059204.174</v>
      </c>
      <c r="Y2175">
        <f>VLOOKUP(W2175&amp;"-"&amp;V2175,'Buscoords Workout'!$F:$G,2,0)</f>
        <v>9388</v>
      </c>
      <c r="Z2175">
        <f>VLOOKUP(X2175&amp;"-"&amp;V2175,'Buscoords Workout'!$F:$G,2,0)</f>
        <v>9389</v>
      </c>
      <c r="AA2175" t="b">
        <f>OR(ISNA(Y2175),ISNA(Z2175))</f>
        <v>0</v>
      </c>
    </row>
    <row r="2176" spans="1:27" x14ac:dyDescent="0.25">
      <c r="A2176">
        <v>1162</v>
      </c>
      <c r="B2176" t="s">
        <v>24</v>
      </c>
      <c r="C2176" t="s">
        <v>47</v>
      </c>
      <c r="D2176" t="s">
        <v>48</v>
      </c>
      <c r="E2176">
        <v>11</v>
      </c>
      <c r="F2176" t="s">
        <v>50</v>
      </c>
      <c r="G2176">
        <v>50</v>
      </c>
      <c r="H2176" t="s">
        <v>27</v>
      </c>
      <c r="I2176" t="s">
        <v>38</v>
      </c>
      <c r="J2176" t="s">
        <v>39</v>
      </c>
      <c r="K2176" t="s">
        <v>30</v>
      </c>
      <c r="L2176" t="s">
        <v>31</v>
      </c>
      <c r="M2176">
        <v>3</v>
      </c>
      <c r="N2176" t="s">
        <v>40</v>
      </c>
      <c r="O2176" t="s">
        <v>41</v>
      </c>
      <c r="P2176">
        <v>31.8492</v>
      </c>
      <c r="Q2176">
        <v>336226.19290000002</v>
      </c>
      <c r="R2176">
        <v>3059204.1734000002</v>
      </c>
      <c r="S2176">
        <v>336211.12099999998</v>
      </c>
      <c r="T2176">
        <v>3059232.2307000002</v>
      </c>
      <c r="U2176">
        <v>3.1849000000000002E-2</v>
      </c>
      <c r="V2176" t="str">
        <f>VLOOKUP(C2176,'Lines LookUp'!$B$1:$C$12,2,0)</f>
        <v>LUB</v>
      </c>
      <c r="W2176" t="str">
        <f>ROUNDUP(Q2176,3)&amp;"-"&amp;ROUNDUP(R2176,3)</f>
        <v>336226.193-3059204.174</v>
      </c>
      <c r="X2176" t="str">
        <f>ROUNDUP(S2176,3)&amp;"-"&amp;ROUNDUP(T2176,3)</f>
        <v>336211.121-3059232.231</v>
      </c>
      <c r="Y2176">
        <f>VLOOKUP(W2176&amp;"-"&amp;V2176,'Buscoords Workout'!$F:$G,2,0)</f>
        <v>9389</v>
      </c>
      <c r="Z2176">
        <f>VLOOKUP(X2176&amp;"-"&amp;V2176,'Buscoords Workout'!$F:$G,2,0)</f>
        <v>9390</v>
      </c>
      <c r="AA2176" t="b">
        <f>OR(ISNA(Y2176),ISNA(Z2176))</f>
        <v>0</v>
      </c>
    </row>
    <row r="2177" spans="1:27" x14ac:dyDescent="0.25">
      <c r="A2177">
        <v>1163</v>
      </c>
      <c r="B2177" t="s">
        <v>24</v>
      </c>
      <c r="C2177" t="s">
        <v>47</v>
      </c>
      <c r="D2177" t="s">
        <v>48</v>
      </c>
      <c r="E2177">
        <v>11</v>
      </c>
      <c r="F2177" t="s">
        <v>50</v>
      </c>
      <c r="G2177">
        <v>50</v>
      </c>
      <c r="H2177" t="s">
        <v>27</v>
      </c>
      <c r="I2177" t="s">
        <v>38</v>
      </c>
      <c r="J2177" t="s">
        <v>39</v>
      </c>
      <c r="K2177" t="s">
        <v>30</v>
      </c>
      <c r="L2177" t="s">
        <v>31</v>
      </c>
      <c r="M2177">
        <v>3</v>
      </c>
      <c r="N2177" t="s">
        <v>40</v>
      </c>
      <c r="O2177" t="s">
        <v>41</v>
      </c>
      <c r="P2177">
        <v>33.016399999999997</v>
      </c>
      <c r="Q2177">
        <v>336211.12099999998</v>
      </c>
      <c r="R2177">
        <v>3059232.2307000002</v>
      </c>
      <c r="S2177">
        <v>336240.29629999999</v>
      </c>
      <c r="T2177">
        <v>3059247.6866000001</v>
      </c>
      <c r="U2177">
        <v>3.3015999999999997E-2</v>
      </c>
      <c r="V2177" t="str">
        <f>VLOOKUP(C2177,'Lines LookUp'!$B$1:$C$12,2,0)</f>
        <v>LUB</v>
      </c>
      <c r="W2177" t="str">
        <f>ROUNDUP(Q2177,3)&amp;"-"&amp;ROUNDUP(R2177,3)</f>
        <v>336211.121-3059232.231</v>
      </c>
      <c r="X2177" t="str">
        <f>ROUNDUP(S2177,3)&amp;"-"&amp;ROUNDUP(T2177,3)</f>
        <v>336240.297-3059247.687</v>
      </c>
      <c r="Y2177">
        <f>VLOOKUP(W2177&amp;"-"&amp;V2177,'Buscoords Workout'!$F:$G,2,0)</f>
        <v>9390</v>
      </c>
      <c r="Z2177">
        <f>VLOOKUP(X2177&amp;"-"&amp;V2177,'Buscoords Workout'!$F:$G,2,0)</f>
        <v>9391</v>
      </c>
      <c r="AA2177" t="b">
        <f>OR(ISNA(Y2177),ISNA(Z2177))</f>
        <v>0</v>
      </c>
    </row>
    <row r="2178" spans="1:27" x14ac:dyDescent="0.25">
      <c r="A2178">
        <v>1164</v>
      </c>
      <c r="B2178" t="s">
        <v>24</v>
      </c>
      <c r="C2178" t="s">
        <v>47</v>
      </c>
      <c r="D2178" t="s">
        <v>48</v>
      </c>
      <c r="E2178">
        <v>11</v>
      </c>
      <c r="F2178" t="s">
        <v>50</v>
      </c>
      <c r="G2178">
        <v>50</v>
      </c>
      <c r="H2178" t="s">
        <v>27</v>
      </c>
      <c r="I2178" t="s">
        <v>38</v>
      </c>
      <c r="J2178" t="s">
        <v>39</v>
      </c>
      <c r="K2178" t="s">
        <v>30</v>
      </c>
      <c r="L2178" t="s">
        <v>31</v>
      </c>
      <c r="M2178">
        <v>3</v>
      </c>
      <c r="N2178" t="s">
        <v>40</v>
      </c>
      <c r="O2178" t="s">
        <v>41</v>
      </c>
      <c r="P2178">
        <v>22.2209</v>
      </c>
      <c r="Q2178">
        <v>336240.29629999999</v>
      </c>
      <c r="R2178">
        <v>3059247.6866000001</v>
      </c>
      <c r="S2178">
        <v>336238.17979999998</v>
      </c>
      <c r="T2178">
        <v>3059269.8064999999</v>
      </c>
      <c r="U2178">
        <v>2.2221000000000001E-2</v>
      </c>
      <c r="V2178" t="str">
        <f>VLOOKUP(C2178,'Lines LookUp'!$B$1:$C$12,2,0)</f>
        <v>LUB</v>
      </c>
      <c r="W2178" t="str">
        <f>ROUNDUP(Q2178,3)&amp;"-"&amp;ROUNDUP(R2178,3)</f>
        <v>336240.297-3059247.687</v>
      </c>
      <c r="X2178" t="str">
        <f>ROUNDUP(S2178,3)&amp;"-"&amp;ROUNDUP(T2178,3)</f>
        <v>336238.18-3059269.807</v>
      </c>
      <c r="Y2178">
        <f>VLOOKUP(W2178&amp;"-"&amp;V2178,'Buscoords Workout'!$F:$G,2,0)</f>
        <v>9391</v>
      </c>
      <c r="Z2178">
        <f>VLOOKUP(X2178&amp;"-"&amp;V2178,'Buscoords Workout'!$F:$G,2,0)</f>
        <v>9392</v>
      </c>
      <c r="AA2178" t="b">
        <f>OR(ISNA(Y2178),ISNA(Z2178))</f>
        <v>0</v>
      </c>
    </row>
    <row r="2179" spans="1:27" x14ac:dyDescent="0.25">
      <c r="A2179">
        <v>1165</v>
      </c>
      <c r="B2179" t="s">
        <v>24</v>
      </c>
      <c r="C2179" t="s">
        <v>47</v>
      </c>
      <c r="D2179" t="s">
        <v>48</v>
      </c>
      <c r="E2179">
        <v>11</v>
      </c>
      <c r="F2179" t="s">
        <v>50</v>
      </c>
      <c r="G2179">
        <v>50</v>
      </c>
      <c r="H2179" t="s">
        <v>27</v>
      </c>
      <c r="I2179" t="s">
        <v>38</v>
      </c>
      <c r="J2179" t="s">
        <v>39</v>
      </c>
      <c r="K2179" t="s">
        <v>30</v>
      </c>
      <c r="L2179" t="s">
        <v>31</v>
      </c>
      <c r="M2179">
        <v>3</v>
      </c>
      <c r="N2179" t="s">
        <v>40</v>
      </c>
      <c r="O2179" t="s">
        <v>41</v>
      </c>
      <c r="P2179">
        <v>40.9968</v>
      </c>
      <c r="Q2179">
        <v>336238.17979999998</v>
      </c>
      <c r="R2179">
        <v>3059269.8064999999</v>
      </c>
      <c r="S2179">
        <v>336268.9596</v>
      </c>
      <c r="T2179">
        <v>3059296.8868</v>
      </c>
      <c r="U2179">
        <v>4.0996999999999999E-2</v>
      </c>
      <c r="V2179" t="str">
        <f>VLOOKUP(C2179,'Lines LookUp'!$B$1:$C$12,2,0)</f>
        <v>LUB</v>
      </c>
      <c r="W2179" t="str">
        <f>ROUNDUP(Q2179,3)&amp;"-"&amp;ROUNDUP(R2179,3)</f>
        <v>336238.18-3059269.807</v>
      </c>
      <c r="X2179" t="str">
        <f>ROUNDUP(S2179,3)&amp;"-"&amp;ROUNDUP(T2179,3)</f>
        <v>336268.96-3059296.887</v>
      </c>
      <c r="Y2179">
        <f>VLOOKUP(W2179&amp;"-"&amp;V2179,'Buscoords Workout'!$F:$G,2,0)</f>
        <v>9392</v>
      </c>
      <c r="Z2179">
        <f>VLOOKUP(X2179&amp;"-"&amp;V2179,'Buscoords Workout'!$F:$G,2,0)</f>
        <v>9393</v>
      </c>
      <c r="AA2179" t="b">
        <f>OR(ISNA(Y2179),ISNA(Z2179))</f>
        <v>0</v>
      </c>
    </row>
    <row r="2180" spans="1:27" x14ac:dyDescent="0.25">
      <c r="A2180">
        <v>1166</v>
      </c>
      <c r="B2180" t="s">
        <v>24</v>
      </c>
      <c r="C2180" t="s">
        <v>47</v>
      </c>
      <c r="D2180" t="s">
        <v>48</v>
      </c>
      <c r="E2180">
        <v>11</v>
      </c>
      <c r="F2180" t="s">
        <v>50</v>
      </c>
      <c r="G2180">
        <v>50</v>
      </c>
      <c r="H2180" t="s">
        <v>27</v>
      </c>
      <c r="I2180" t="s">
        <v>38</v>
      </c>
      <c r="J2180" t="s">
        <v>39</v>
      </c>
      <c r="K2180" t="s">
        <v>30</v>
      </c>
      <c r="L2180" t="s">
        <v>31</v>
      </c>
      <c r="M2180">
        <v>3</v>
      </c>
      <c r="N2180" t="s">
        <v>40</v>
      </c>
      <c r="O2180" t="s">
        <v>41</v>
      </c>
      <c r="P2180">
        <v>14.762499999999999</v>
      </c>
      <c r="Q2180">
        <v>336522.9472</v>
      </c>
      <c r="R2180">
        <v>3059165.1275999998</v>
      </c>
      <c r="S2180">
        <v>336515.6361</v>
      </c>
      <c r="T2180">
        <v>3059177.9525000001</v>
      </c>
      <c r="U2180">
        <v>1.4762000000000001E-2</v>
      </c>
      <c r="V2180" t="str">
        <f>VLOOKUP(C2180,'Lines LookUp'!$B$1:$C$12,2,0)</f>
        <v>LUB</v>
      </c>
      <c r="W2180" t="str">
        <f>ROUNDUP(Q2180,3)&amp;"-"&amp;ROUNDUP(R2180,3)</f>
        <v>336522.948-3059165.128</v>
      </c>
      <c r="X2180" t="str">
        <f>ROUNDUP(S2180,3)&amp;"-"&amp;ROUNDUP(T2180,3)</f>
        <v>336515.637-3059177.953</v>
      </c>
      <c r="Y2180">
        <f>VLOOKUP(W2180&amp;"-"&amp;V2180,'Buscoords Workout'!$F:$G,2,0)</f>
        <v>9394</v>
      </c>
      <c r="Z2180">
        <f>VLOOKUP(X2180&amp;"-"&amp;V2180,'Buscoords Workout'!$F:$G,2,0)</f>
        <v>9395</v>
      </c>
      <c r="AA2180" t="b">
        <f>OR(ISNA(Y2180),ISNA(Z2180))</f>
        <v>0</v>
      </c>
    </row>
    <row r="2181" spans="1:27" x14ac:dyDescent="0.25">
      <c r="A2181">
        <v>1167</v>
      </c>
      <c r="B2181" t="s">
        <v>24</v>
      </c>
      <c r="C2181" t="s">
        <v>47</v>
      </c>
      <c r="D2181" t="s">
        <v>48</v>
      </c>
      <c r="E2181">
        <v>11</v>
      </c>
      <c r="F2181" t="s">
        <v>50</v>
      </c>
      <c r="G2181">
        <v>50</v>
      </c>
      <c r="H2181" t="s">
        <v>27</v>
      </c>
      <c r="I2181" t="s">
        <v>38</v>
      </c>
      <c r="J2181" t="s">
        <v>39</v>
      </c>
      <c r="K2181" t="s">
        <v>30</v>
      </c>
      <c r="L2181" t="s">
        <v>31</v>
      </c>
      <c r="M2181">
        <v>3</v>
      </c>
      <c r="N2181" t="s">
        <v>40</v>
      </c>
      <c r="O2181" t="s">
        <v>41</v>
      </c>
      <c r="P2181">
        <v>16.036300000000001</v>
      </c>
      <c r="Q2181">
        <v>336515.6361</v>
      </c>
      <c r="R2181">
        <v>3059177.9525000001</v>
      </c>
      <c r="S2181">
        <v>336500.74959999998</v>
      </c>
      <c r="T2181">
        <v>3059183.9153</v>
      </c>
      <c r="U2181">
        <v>1.6036000000000002E-2</v>
      </c>
      <c r="V2181" t="str">
        <f>VLOOKUP(C2181,'Lines LookUp'!$B$1:$C$12,2,0)</f>
        <v>LUB</v>
      </c>
      <c r="W2181" t="str">
        <f>ROUNDUP(Q2181,3)&amp;"-"&amp;ROUNDUP(R2181,3)</f>
        <v>336515.637-3059177.953</v>
      </c>
      <c r="X2181" t="str">
        <f>ROUNDUP(S2181,3)&amp;"-"&amp;ROUNDUP(T2181,3)</f>
        <v>336500.75-3059183.916</v>
      </c>
      <c r="Y2181">
        <f>VLOOKUP(W2181&amp;"-"&amp;V2181,'Buscoords Workout'!$F:$G,2,0)</f>
        <v>9395</v>
      </c>
      <c r="Z2181">
        <f>VLOOKUP(X2181&amp;"-"&amp;V2181,'Buscoords Workout'!$F:$G,2,0)</f>
        <v>9396</v>
      </c>
      <c r="AA2181" t="b">
        <f>OR(ISNA(Y2181),ISNA(Z2181))</f>
        <v>0</v>
      </c>
    </row>
    <row r="2182" spans="1:27" x14ac:dyDescent="0.25">
      <c r="A2182">
        <v>1168</v>
      </c>
      <c r="B2182" t="s">
        <v>24</v>
      </c>
      <c r="C2182" t="s">
        <v>47</v>
      </c>
      <c r="D2182" t="s">
        <v>48</v>
      </c>
      <c r="E2182">
        <v>11</v>
      </c>
      <c r="F2182" t="s">
        <v>50</v>
      </c>
      <c r="G2182">
        <v>50</v>
      </c>
      <c r="H2182" t="s">
        <v>27</v>
      </c>
      <c r="I2182" t="s">
        <v>38</v>
      </c>
      <c r="J2182" t="s">
        <v>39</v>
      </c>
      <c r="K2182" t="s">
        <v>30</v>
      </c>
      <c r="L2182" t="s">
        <v>31</v>
      </c>
      <c r="M2182">
        <v>3</v>
      </c>
      <c r="N2182" t="s">
        <v>40</v>
      </c>
      <c r="O2182" t="s">
        <v>41</v>
      </c>
      <c r="P2182">
        <v>18.2134</v>
      </c>
      <c r="Q2182">
        <v>336500.74959999998</v>
      </c>
      <c r="R2182">
        <v>3059183.9153</v>
      </c>
      <c r="S2182">
        <v>336486.41680000001</v>
      </c>
      <c r="T2182">
        <v>3059195.1535999998</v>
      </c>
      <c r="U2182">
        <v>1.8213E-2</v>
      </c>
      <c r="V2182" t="str">
        <f>VLOOKUP(C2182,'Lines LookUp'!$B$1:$C$12,2,0)</f>
        <v>LUB</v>
      </c>
      <c r="W2182" t="str">
        <f>ROUNDUP(Q2182,3)&amp;"-"&amp;ROUNDUP(R2182,3)</f>
        <v>336500.75-3059183.916</v>
      </c>
      <c r="X2182" t="str">
        <f>ROUNDUP(S2182,3)&amp;"-"&amp;ROUNDUP(T2182,3)</f>
        <v>336486.417-3059195.154</v>
      </c>
      <c r="Y2182">
        <f>VLOOKUP(W2182&amp;"-"&amp;V2182,'Buscoords Workout'!$F:$G,2,0)</f>
        <v>9396</v>
      </c>
      <c r="Z2182">
        <f>VLOOKUP(X2182&amp;"-"&amp;V2182,'Buscoords Workout'!$F:$G,2,0)</f>
        <v>9397</v>
      </c>
      <c r="AA2182" t="b">
        <f>OR(ISNA(Y2182),ISNA(Z2182))</f>
        <v>0</v>
      </c>
    </row>
    <row r="2183" spans="1:27" x14ac:dyDescent="0.25">
      <c r="A2183">
        <v>1169</v>
      </c>
      <c r="B2183" t="s">
        <v>24</v>
      </c>
      <c r="C2183" t="s">
        <v>47</v>
      </c>
      <c r="D2183" t="s">
        <v>48</v>
      </c>
      <c r="E2183">
        <v>11</v>
      </c>
      <c r="F2183" t="s">
        <v>50</v>
      </c>
      <c r="G2183">
        <v>50</v>
      </c>
      <c r="H2183" t="s">
        <v>27</v>
      </c>
      <c r="I2183" t="s">
        <v>38</v>
      </c>
      <c r="J2183" t="s">
        <v>39</v>
      </c>
      <c r="K2183" t="s">
        <v>30</v>
      </c>
      <c r="L2183" t="s">
        <v>31</v>
      </c>
      <c r="M2183">
        <v>3</v>
      </c>
      <c r="N2183" t="s">
        <v>40</v>
      </c>
      <c r="O2183" t="s">
        <v>41</v>
      </c>
      <c r="P2183">
        <v>13.3224</v>
      </c>
      <c r="Q2183">
        <v>336486.41680000001</v>
      </c>
      <c r="R2183">
        <v>3059195.1535999998</v>
      </c>
      <c r="S2183">
        <v>336476.39600000001</v>
      </c>
      <c r="T2183">
        <v>3059203.9325999999</v>
      </c>
      <c r="U2183">
        <v>1.3322000000000001E-2</v>
      </c>
      <c r="V2183" t="str">
        <f>VLOOKUP(C2183,'Lines LookUp'!$B$1:$C$12,2,0)</f>
        <v>LUB</v>
      </c>
      <c r="W2183" t="str">
        <f>ROUNDUP(Q2183,3)&amp;"-"&amp;ROUNDUP(R2183,3)</f>
        <v>336486.417-3059195.154</v>
      </c>
      <c r="X2183" t="str">
        <f>ROUNDUP(S2183,3)&amp;"-"&amp;ROUNDUP(T2183,3)</f>
        <v>336476.396-3059203.933</v>
      </c>
      <c r="Y2183">
        <f>VLOOKUP(W2183&amp;"-"&amp;V2183,'Buscoords Workout'!$F:$G,2,0)</f>
        <v>9397</v>
      </c>
      <c r="Z2183">
        <f>VLOOKUP(X2183&amp;"-"&amp;V2183,'Buscoords Workout'!$F:$G,2,0)</f>
        <v>9398</v>
      </c>
      <c r="AA2183" t="b">
        <f>OR(ISNA(Y2183),ISNA(Z2183))</f>
        <v>0</v>
      </c>
    </row>
    <row r="2184" spans="1:27" x14ac:dyDescent="0.25">
      <c r="A2184">
        <v>1170</v>
      </c>
      <c r="B2184" t="s">
        <v>24</v>
      </c>
      <c r="C2184" t="s">
        <v>47</v>
      </c>
      <c r="D2184" t="s">
        <v>48</v>
      </c>
      <c r="E2184">
        <v>11</v>
      </c>
      <c r="F2184" t="s">
        <v>50</v>
      </c>
      <c r="G2184">
        <v>50</v>
      </c>
      <c r="H2184" t="s">
        <v>27</v>
      </c>
      <c r="I2184" t="s">
        <v>38</v>
      </c>
      <c r="J2184" t="s">
        <v>39</v>
      </c>
      <c r="K2184" t="s">
        <v>30</v>
      </c>
      <c r="L2184" t="s">
        <v>31</v>
      </c>
      <c r="M2184">
        <v>3</v>
      </c>
      <c r="N2184" t="s">
        <v>40</v>
      </c>
      <c r="O2184" t="s">
        <v>41</v>
      </c>
      <c r="P2184">
        <v>11.3598</v>
      </c>
      <c r="Q2184">
        <v>336476.39600000001</v>
      </c>
      <c r="R2184">
        <v>3059203.9325999999</v>
      </c>
      <c r="S2184">
        <v>336465.32610000001</v>
      </c>
      <c r="T2184">
        <v>3059206.4826000002</v>
      </c>
      <c r="U2184">
        <v>1.136E-2</v>
      </c>
      <c r="V2184" t="str">
        <f>VLOOKUP(C2184,'Lines LookUp'!$B$1:$C$12,2,0)</f>
        <v>LUB</v>
      </c>
      <c r="W2184" t="str">
        <f>ROUNDUP(Q2184,3)&amp;"-"&amp;ROUNDUP(R2184,3)</f>
        <v>336476.396-3059203.933</v>
      </c>
      <c r="X2184" t="str">
        <f>ROUNDUP(S2184,3)&amp;"-"&amp;ROUNDUP(T2184,3)</f>
        <v>336465.327-3059206.483</v>
      </c>
      <c r="Y2184">
        <f>VLOOKUP(W2184&amp;"-"&amp;V2184,'Buscoords Workout'!$F:$G,2,0)</f>
        <v>9398</v>
      </c>
      <c r="Z2184">
        <f>VLOOKUP(X2184&amp;"-"&amp;V2184,'Buscoords Workout'!$F:$G,2,0)</f>
        <v>9399</v>
      </c>
      <c r="AA2184" t="b">
        <f>OR(ISNA(Y2184),ISNA(Z2184))</f>
        <v>0</v>
      </c>
    </row>
    <row r="2185" spans="1:27" x14ac:dyDescent="0.25">
      <c r="A2185">
        <v>1171</v>
      </c>
      <c r="B2185" t="s">
        <v>24</v>
      </c>
      <c r="C2185" t="s">
        <v>47</v>
      </c>
      <c r="D2185" t="s">
        <v>48</v>
      </c>
      <c r="E2185">
        <v>11</v>
      </c>
      <c r="F2185" t="s">
        <v>50</v>
      </c>
      <c r="G2185">
        <v>50</v>
      </c>
      <c r="H2185" t="s">
        <v>27</v>
      </c>
      <c r="I2185" t="s">
        <v>38</v>
      </c>
      <c r="J2185" t="s">
        <v>39</v>
      </c>
      <c r="K2185" t="s">
        <v>30</v>
      </c>
      <c r="L2185" t="s">
        <v>31</v>
      </c>
      <c r="M2185">
        <v>3</v>
      </c>
      <c r="N2185" t="s">
        <v>40</v>
      </c>
      <c r="O2185" t="s">
        <v>41</v>
      </c>
      <c r="P2185">
        <v>22.4756</v>
      </c>
      <c r="Q2185">
        <v>336978.95419999998</v>
      </c>
      <c r="R2185">
        <v>3059100.7862</v>
      </c>
      <c r="S2185">
        <v>336970.63689999998</v>
      </c>
      <c r="T2185">
        <v>3059121.6661999999</v>
      </c>
      <c r="U2185">
        <v>2.2475999999999999E-2</v>
      </c>
      <c r="V2185" t="str">
        <f>VLOOKUP(C2185,'Lines LookUp'!$B$1:$C$12,2,0)</f>
        <v>LUB</v>
      </c>
      <c r="W2185" t="str">
        <f>ROUNDUP(Q2185,3)&amp;"-"&amp;ROUNDUP(R2185,3)</f>
        <v>336978.955-3059100.787</v>
      </c>
      <c r="X2185" t="str">
        <f>ROUNDUP(S2185,3)&amp;"-"&amp;ROUNDUP(T2185,3)</f>
        <v>336970.637-3059121.667</v>
      </c>
      <c r="Y2185">
        <f>VLOOKUP(W2185&amp;"-"&amp;V2185,'Buscoords Workout'!$F:$G,2,0)</f>
        <v>9400</v>
      </c>
      <c r="Z2185">
        <f>VLOOKUP(X2185&amp;"-"&amp;V2185,'Buscoords Workout'!$F:$G,2,0)</f>
        <v>9401</v>
      </c>
      <c r="AA2185" t="b">
        <f>OR(ISNA(Y2185),ISNA(Z2185))</f>
        <v>0</v>
      </c>
    </row>
    <row r="2186" spans="1:27" x14ac:dyDescent="0.25">
      <c r="A2186">
        <v>1172</v>
      </c>
      <c r="B2186" t="s">
        <v>24</v>
      </c>
      <c r="C2186" t="s">
        <v>47</v>
      </c>
      <c r="D2186" t="s">
        <v>48</v>
      </c>
      <c r="E2186">
        <v>11</v>
      </c>
      <c r="F2186" t="s">
        <v>50</v>
      </c>
      <c r="G2186">
        <v>50</v>
      </c>
      <c r="H2186" t="s">
        <v>27</v>
      </c>
      <c r="I2186" t="s">
        <v>38</v>
      </c>
      <c r="J2186" t="s">
        <v>39</v>
      </c>
      <c r="K2186" t="s">
        <v>30</v>
      </c>
      <c r="L2186" t="s">
        <v>31</v>
      </c>
      <c r="M2186">
        <v>3</v>
      </c>
      <c r="N2186" t="s">
        <v>40</v>
      </c>
      <c r="O2186" t="s">
        <v>41</v>
      </c>
      <c r="P2186">
        <v>31.2746</v>
      </c>
      <c r="Q2186">
        <v>336970.63689999998</v>
      </c>
      <c r="R2186">
        <v>3059121.6661999999</v>
      </c>
      <c r="S2186">
        <v>336976.84080000001</v>
      </c>
      <c r="T2186">
        <v>3059152.3193000001</v>
      </c>
      <c r="U2186">
        <v>3.1274999999999997E-2</v>
      </c>
      <c r="V2186" t="str">
        <f>VLOOKUP(C2186,'Lines LookUp'!$B$1:$C$12,2,0)</f>
        <v>LUB</v>
      </c>
      <c r="W2186" t="str">
        <f>ROUNDUP(Q2186,3)&amp;"-"&amp;ROUNDUP(R2186,3)</f>
        <v>336970.637-3059121.667</v>
      </c>
      <c r="X2186" t="str">
        <f>ROUNDUP(S2186,3)&amp;"-"&amp;ROUNDUP(T2186,3)</f>
        <v>336976.841-3059152.32</v>
      </c>
      <c r="Y2186">
        <f>VLOOKUP(W2186&amp;"-"&amp;V2186,'Buscoords Workout'!$F:$G,2,0)</f>
        <v>9401</v>
      </c>
      <c r="Z2186">
        <f>VLOOKUP(X2186&amp;"-"&amp;V2186,'Buscoords Workout'!$F:$G,2,0)</f>
        <v>9402</v>
      </c>
      <c r="AA2186" t="b">
        <f>OR(ISNA(Y2186),ISNA(Z2186))</f>
        <v>0</v>
      </c>
    </row>
    <row r="2187" spans="1:27" x14ac:dyDescent="0.25">
      <c r="A2187">
        <v>1173</v>
      </c>
      <c r="B2187" t="s">
        <v>24</v>
      </c>
      <c r="C2187" t="s">
        <v>47</v>
      </c>
      <c r="D2187" t="s">
        <v>48</v>
      </c>
      <c r="E2187">
        <v>11</v>
      </c>
      <c r="F2187" t="s">
        <v>50</v>
      </c>
      <c r="G2187">
        <v>50</v>
      </c>
      <c r="H2187" t="s">
        <v>27</v>
      </c>
      <c r="I2187" t="s">
        <v>38</v>
      </c>
      <c r="J2187" t="s">
        <v>39</v>
      </c>
      <c r="K2187" t="s">
        <v>30</v>
      </c>
      <c r="L2187" t="s">
        <v>31</v>
      </c>
      <c r="M2187">
        <v>3</v>
      </c>
      <c r="N2187" t="s">
        <v>40</v>
      </c>
      <c r="O2187" t="s">
        <v>41</v>
      </c>
      <c r="P2187">
        <v>36.464500000000001</v>
      </c>
      <c r="Q2187">
        <v>336976.84080000001</v>
      </c>
      <c r="R2187">
        <v>3059152.3193000001</v>
      </c>
      <c r="S2187">
        <v>336988.8885</v>
      </c>
      <c r="T2187">
        <v>3059186.736</v>
      </c>
      <c r="U2187">
        <v>3.6464000000000003E-2</v>
      </c>
      <c r="V2187" t="str">
        <f>VLOOKUP(C2187,'Lines LookUp'!$B$1:$C$12,2,0)</f>
        <v>LUB</v>
      </c>
      <c r="W2187" t="str">
        <f>ROUNDUP(Q2187,3)&amp;"-"&amp;ROUNDUP(R2187,3)</f>
        <v>336976.841-3059152.32</v>
      </c>
      <c r="X2187" t="str">
        <f>ROUNDUP(S2187,3)&amp;"-"&amp;ROUNDUP(T2187,3)</f>
        <v>336988.889-3059186.736</v>
      </c>
      <c r="Y2187">
        <f>VLOOKUP(W2187&amp;"-"&amp;V2187,'Buscoords Workout'!$F:$G,2,0)</f>
        <v>9402</v>
      </c>
      <c r="Z2187">
        <f>VLOOKUP(X2187&amp;"-"&amp;V2187,'Buscoords Workout'!$F:$G,2,0)</f>
        <v>9403</v>
      </c>
      <c r="AA2187" t="b">
        <f>OR(ISNA(Y2187),ISNA(Z2187))</f>
        <v>0</v>
      </c>
    </row>
    <row r="2188" spans="1:27" x14ac:dyDescent="0.25">
      <c r="A2188">
        <v>1174</v>
      </c>
      <c r="B2188" t="s">
        <v>24</v>
      </c>
      <c r="C2188" t="s">
        <v>47</v>
      </c>
      <c r="D2188" t="s">
        <v>48</v>
      </c>
      <c r="E2188">
        <v>11</v>
      </c>
      <c r="F2188" t="s">
        <v>50</v>
      </c>
      <c r="G2188">
        <v>50</v>
      </c>
      <c r="H2188" t="s">
        <v>27</v>
      </c>
      <c r="I2188" t="s">
        <v>38</v>
      </c>
      <c r="J2188" t="s">
        <v>39</v>
      </c>
      <c r="K2188" t="s">
        <v>30</v>
      </c>
      <c r="L2188" t="s">
        <v>31</v>
      </c>
      <c r="M2188">
        <v>3</v>
      </c>
      <c r="N2188" t="s">
        <v>40</v>
      </c>
      <c r="O2188" t="s">
        <v>41</v>
      </c>
      <c r="P2188">
        <v>43.487299999999998</v>
      </c>
      <c r="Q2188">
        <v>336988.8885</v>
      </c>
      <c r="R2188">
        <v>3059186.736</v>
      </c>
      <c r="S2188">
        <v>336984.64</v>
      </c>
      <c r="T2188">
        <v>3059230.0153000001</v>
      </c>
      <c r="U2188">
        <v>4.3486999999999998E-2</v>
      </c>
      <c r="V2188" t="str">
        <f>VLOOKUP(C2188,'Lines LookUp'!$B$1:$C$12,2,0)</f>
        <v>LUB</v>
      </c>
      <c r="W2188" t="str">
        <f>ROUNDUP(Q2188,3)&amp;"-"&amp;ROUNDUP(R2188,3)</f>
        <v>336988.889-3059186.736</v>
      </c>
      <c r="X2188" t="str">
        <f>ROUNDUP(S2188,3)&amp;"-"&amp;ROUNDUP(T2188,3)</f>
        <v>336984.64-3059230.016</v>
      </c>
      <c r="Y2188">
        <f>VLOOKUP(W2188&amp;"-"&amp;V2188,'Buscoords Workout'!$F:$G,2,0)</f>
        <v>9403</v>
      </c>
      <c r="Z2188">
        <f>VLOOKUP(X2188&amp;"-"&amp;V2188,'Buscoords Workout'!$F:$G,2,0)</f>
        <v>9404</v>
      </c>
      <c r="AA2188" t="b">
        <f>OR(ISNA(Y2188),ISNA(Z2188))</f>
        <v>0</v>
      </c>
    </row>
    <row r="2189" spans="1:27" x14ac:dyDescent="0.25">
      <c r="A2189">
        <v>1175</v>
      </c>
      <c r="B2189" t="s">
        <v>24</v>
      </c>
      <c r="C2189" t="s">
        <v>47</v>
      </c>
      <c r="D2189" t="s">
        <v>48</v>
      </c>
      <c r="E2189">
        <v>11</v>
      </c>
      <c r="F2189" t="s">
        <v>50</v>
      </c>
      <c r="G2189">
        <v>50</v>
      </c>
      <c r="H2189" t="s">
        <v>27</v>
      </c>
      <c r="I2189" t="s">
        <v>38</v>
      </c>
      <c r="J2189" t="s">
        <v>39</v>
      </c>
      <c r="K2189" t="s">
        <v>30</v>
      </c>
      <c r="L2189" t="s">
        <v>31</v>
      </c>
      <c r="M2189">
        <v>3</v>
      </c>
      <c r="N2189" t="s">
        <v>40</v>
      </c>
      <c r="O2189" t="s">
        <v>41</v>
      </c>
      <c r="P2189">
        <v>37.456000000000003</v>
      </c>
      <c r="Q2189">
        <v>336984.64</v>
      </c>
      <c r="R2189">
        <v>3059230.0153000001</v>
      </c>
      <c r="S2189">
        <v>336985.14130000002</v>
      </c>
      <c r="T2189">
        <v>3059267.4679</v>
      </c>
      <c r="U2189">
        <v>3.7456000000000003E-2</v>
      </c>
      <c r="V2189" t="str">
        <f>VLOOKUP(C2189,'Lines LookUp'!$B$1:$C$12,2,0)</f>
        <v>LUB</v>
      </c>
      <c r="W2189" t="str">
        <f>ROUNDUP(Q2189,3)&amp;"-"&amp;ROUNDUP(R2189,3)</f>
        <v>336984.64-3059230.016</v>
      </c>
      <c r="X2189" t="str">
        <f>ROUNDUP(S2189,3)&amp;"-"&amp;ROUNDUP(T2189,3)</f>
        <v>336985.142-3059267.468</v>
      </c>
      <c r="Y2189">
        <f>VLOOKUP(W2189&amp;"-"&amp;V2189,'Buscoords Workout'!$F:$G,2,0)</f>
        <v>9404</v>
      </c>
      <c r="Z2189">
        <f>VLOOKUP(X2189&amp;"-"&amp;V2189,'Buscoords Workout'!$F:$G,2,0)</f>
        <v>9405</v>
      </c>
      <c r="AA2189" t="b">
        <f>OR(ISNA(Y2189),ISNA(Z2189))</f>
        <v>0</v>
      </c>
    </row>
    <row r="2190" spans="1:27" x14ac:dyDescent="0.25">
      <c r="A2190">
        <v>1176</v>
      </c>
      <c r="B2190" t="s">
        <v>24</v>
      </c>
      <c r="C2190" t="s">
        <v>47</v>
      </c>
      <c r="D2190" t="s">
        <v>48</v>
      </c>
      <c r="E2190">
        <v>11</v>
      </c>
      <c r="F2190" t="s">
        <v>50</v>
      </c>
      <c r="G2190">
        <v>50</v>
      </c>
      <c r="H2190" t="s">
        <v>27</v>
      </c>
      <c r="I2190" t="s">
        <v>38</v>
      </c>
      <c r="J2190" t="s">
        <v>39</v>
      </c>
      <c r="K2190" t="s">
        <v>30</v>
      </c>
      <c r="L2190" t="s">
        <v>31</v>
      </c>
      <c r="M2190">
        <v>3</v>
      </c>
      <c r="N2190" t="s">
        <v>40</v>
      </c>
      <c r="O2190" t="s">
        <v>41</v>
      </c>
      <c r="P2190">
        <v>30.869199999999999</v>
      </c>
      <c r="Q2190">
        <v>336985.14130000002</v>
      </c>
      <c r="R2190">
        <v>3059267.4679</v>
      </c>
      <c r="S2190">
        <v>336988.44890000002</v>
      </c>
      <c r="T2190">
        <v>3059298.1593999998</v>
      </c>
      <c r="U2190">
        <v>3.0869000000000001E-2</v>
      </c>
      <c r="V2190" t="str">
        <f>VLOOKUP(C2190,'Lines LookUp'!$B$1:$C$12,2,0)</f>
        <v>LUB</v>
      </c>
      <c r="W2190" t="str">
        <f>ROUNDUP(Q2190,3)&amp;"-"&amp;ROUNDUP(R2190,3)</f>
        <v>336985.142-3059267.468</v>
      </c>
      <c r="X2190" t="str">
        <f>ROUNDUP(S2190,3)&amp;"-"&amp;ROUNDUP(T2190,3)</f>
        <v>336988.449-3059298.16</v>
      </c>
      <c r="Y2190">
        <f>VLOOKUP(W2190&amp;"-"&amp;V2190,'Buscoords Workout'!$F:$G,2,0)</f>
        <v>9405</v>
      </c>
      <c r="Z2190">
        <f>VLOOKUP(X2190&amp;"-"&amp;V2190,'Buscoords Workout'!$F:$G,2,0)</f>
        <v>9406</v>
      </c>
      <c r="AA2190" t="b">
        <f>OR(ISNA(Y2190),ISNA(Z2190))</f>
        <v>0</v>
      </c>
    </row>
    <row r="2191" spans="1:27" x14ac:dyDescent="0.25">
      <c r="A2191">
        <v>1177</v>
      </c>
      <c r="B2191" t="s">
        <v>24</v>
      </c>
      <c r="C2191" t="s">
        <v>47</v>
      </c>
      <c r="D2191" t="s">
        <v>48</v>
      </c>
      <c r="E2191">
        <v>11</v>
      </c>
      <c r="F2191" t="s">
        <v>50</v>
      </c>
      <c r="G2191">
        <v>50</v>
      </c>
      <c r="H2191" t="s">
        <v>27</v>
      </c>
      <c r="I2191" t="s">
        <v>38</v>
      </c>
      <c r="J2191" t="s">
        <v>39</v>
      </c>
      <c r="K2191" t="s">
        <v>30</v>
      </c>
      <c r="L2191" t="s">
        <v>31</v>
      </c>
      <c r="M2191">
        <v>3</v>
      </c>
      <c r="N2191" t="s">
        <v>40</v>
      </c>
      <c r="O2191" t="s">
        <v>41</v>
      </c>
      <c r="P2191">
        <v>0.25076599999999999</v>
      </c>
      <c r="Q2191">
        <v>335935.3872</v>
      </c>
      <c r="R2191">
        <v>3062477.2108999998</v>
      </c>
      <c r="S2191">
        <v>335935.20056199998</v>
      </c>
      <c r="T2191">
        <v>3062477.3783800001</v>
      </c>
      <c r="U2191">
        <v>2.5099999999999998E-4</v>
      </c>
      <c r="V2191" t="str">
        <f>VLOOKUP(C2191,'Lines LookUp'!$B$1:$C$12,2,0)</f>
        <v>LUB</v>
      </c>
      <c r="W2191" t="str">
        <f>ROUNDUP(Q2191,3)&amp;"-"&amp;ROUNDUP(R2191,3)</f>
        <v>335935.388-3062477.211</v>
      </c>
      <c r="X2191" t="str">
        <f>ROUNDUP(S2191,3)&amp;"-"&amp;ROUNDUP(T2191,3)</f>
        <v>335935.201-3062477.379</v>
      </c>
      <c r="Y2191">
        <f>VLOOKUP(W2191&amp;"-"&amp;V2191,'Buscoords Workout'!$F:$G,2,0)</f>
        <v>9407</v>
      </c>
      <c r="Z2191">
        <f>VLOOKUP(X2191&amp;"-"&amp;V2191,'Buscoords Workout'!$F:$G,2,0)</f>
        <v>9546</v>
      </c>
      <c r="AA2191" t="b">
        <f>OR(ISNA(Y2191),ISNA(Z2191))</f>
        <v>0</v>
      </c>
    </row>
    <row r="2192" spans="1:27" x14ac:dyDescent="0.25">
      <c r="A2192">
        <v>1178</v>
      </c>
      <c r="B2192" t="s">
        <v>24</v>
      </c>
      <c r="C2192" t="s">
        <v>47</v>
      </c>
      <c r="D2192" t="s">
        <v>48</v>
      </c>
      <c r="E2192">
        <v>11</v>
      </c>
      <c r="F2192" t="s">
        <v>50</v>
      </c>
      <c r="G2192">
        <v>50</v>
      </c>
      <c r="H2192" t="s">
        <v>27</v>
      </c>
      <c r="I2192" t="s">
        <v>38</v>
      </c>
      <c r="J2192" t="s">
        <v>39</v>
      </c>
      <c r="K2192" t="s">
        <v>30</v>
      </c>
      <c r="L2192" t="s">
        <v>31</v>
      </c>
      <c r="M2192">
        <v>3</v>
      </c>
      <c r="N2192" t="s">
        <v>40</v>
      </c>
      <c r="O2192" t="s">
        <v>41</v>
      </c>
      <c r="P2192">
        <v>8.8749500000000001</v>
      </c>
      <c r="Q2192">
        <v>335935.20056199998</v>
      </c>
      <c r="R2192">
        <v>3062477.3783800001</v>
      </c>
      <c r="S2192">
        <v>335928.59519800002</v>
      </c>
      <c r="T2192">
        <v>3062483.30577</v>
      </c>
      <c r="U2192">
        <v>8.8749999999999992E-3</v>
      </c>
      <c r="V2192" t="str">
        <f>VLOOKUP(C2192,'Lines LookUp'!$B$1:$C$12,2,0)</f>
        <v>LUB</v>
      </c>
      <c r="W2192" t="str">
        <f>ROUNDUP(Q2192,3)&amp;"-"&amp;ROUNDUP(R2192,3)</f>
        <v>335935.201-3062477.379</v>
      </c>
      <c r="X2192" t="str">
        <f>ROUNDUP(S2192,3)&amp;"-"&amp;ROUNDUP(T2192,3)</f>
        <v>335928.596-3062483.306</v>
      </c>
      <c r="Y2192">
        <f>VLOOKUP(W2192&amp;"-"&amp;V2192,'Buscoords Workout'!$F:$G,2,0)</f>
        <v>9546</v>
      </c>
      <c r="Z2192">
        <f>VLOOKUP(X2192&amp;"-"&amp;V2192,'Buscoords Workout'!$F:$G,2,0)</f>
        <v>9547</v>
      </c>
      <c r="AA2192" t="b">
        <f>OR(ISNA(Y2192),ISNA(Z2192))</f>
        <v>0</v>
      </c>
    </row>
    <row r="2193" spans="1:27" x14ac:dyDescent="0.25">
      <c r="A2193">
        <v>1179</v>
      </c>
      <c r="B2193" t="s">
        <v>24</v>
      </c>
      <c r="C2193" t="s">
        <v>47</v>
      </c>
      <c r="D2193" t="s">
        <v>48</v>
      </c>
      <c r="E2193">
        <v>11</v>
      </c>
      <c r="F2193" t="s">
        <v>50</v>
      </c>
      <c r="G2193">
        <v>50</v>
      </c>
      <c r="H2193" t="s">
        <v>27</v>
      </c>
      <c r="I2193" t="s">
        <v>38</v>
      </c>
      <c r="J2193" t="s">
        <v>39</v>
      </c>
      <c r="K2193" t="s">
        <v>30</v>
      </c>
      <c r="L2193" t="s">
        <v>31</v>
      </c>
      <c r="M2193">
        <v>3</v>
      </c>
      <c r="N2193" t="s">
        <v>40</v>
      </c>
      <c r="O2193" t="s">
        <v>41</v>
      </c>
      <c r="P2193">
        <v>0.36728899999999998</v>
      </c>
      <c r="Q2193">
        <v>335928.59519800002</v>
      </c>
      <c r="R2193">
        <v>3062483.30577</v>
      </c>
      <c r="S2193">
        <v>335928.32183600002</v>
      </c>
      <c r="T2193">
        <v>3062483.55107</v>
      </c>
      <c r="U2193">
        <v>3.6699999999999998E-4</v>
      </c>
      <c r="V2193" t="str">
        <f>VLOOKUP(C2193,'Lines LookUp'!$B$1:$C$12,2,0)</f>
        <v>LUB</v>
      </c>
      <c r="W2193" t="str">
        <f>ROUNDUP(Q2193,3)&amp;"-"&amp;ROUNDUP(R2193,3)</f>
        <v>335928.596-3062483.306</v>
      </c>
      <c r="X2193" t="str">
        <f>ROUNDUP(S2193,3)&amp;"-"&amp;ROUNDUP(T2193,3)</f>
        <v>335928.322-3062483.552</v>
      </c>
      <c r="Y2193">
        <f>VLOOKUP(W2193&amp;"-"&amp;V2193,'Buscoords Workout'!$F:$G,2,0)</f>
        <v>9547</v>
      </c>
      <c r="Z2193">
        <f>VLOOKUP(X2193&amp;"-"&amp;V2193,'Buscoords Workout'!$F:$G,2,0)</f>
        <v>9548</v>
      </c>
      <c r="AA2193" t="b">
        <f>OR(ISNA(Y2193),ISNA(Z2193))</f>
        <v>0</v>
      </c>
    </row>
    <row r="2194" spans="1:27" x14ac:dyDescent="0.25">
      <c r="A2194">
        <v>1180</v>
      </c>
      <c r="B2194" t="s">
        <v>24</v>
      </c>
      <c r="C2194" t="s">
        <v>47</v>
      </c>
      <c r="D2194" t="s">
        <v>48</v>
      </c>
      <c r="E2194">
        <v>11</v>
      </c>
      <c r="F2194" t="s">
        <v>50</v>
      </c>
      <c r="G2194">
        <v>50</v>
      </c>
      <c r="H2194" t="s">
        <v>27</v>
      </c>
      <c r="I2194" t="s">
        <v>38</v>
      </c>
      <c r="J2194" t="s">
        <v>39</v>
      </c>
      <c r="K2194" t="s">
        <v>30</v>
      </c>
      <c r="L2194" t="s">
        <v>31</v>
      </c>
      <c r="M2194">
        <v>3</v>
      </c>
      <c r="N2194" t="s">
        <v>40</v>
      </c>
      <c r="O2194" t="s">
        <v>41</v>
      </c>
      <c r="P2194">
        <v>65.832700000000003</v>
      </c>
      <c r="Q2194">
        <v>335928.32183600002</v>
      </c>
      <c r="R2194">
        <v>3062483.55107</v>
      </c>
      <c r="S2194">
        <v>335879.32449999999</v>
      </c>
      <c r="T2194">
        <v>3062527.5192999998</v>
      </c>
      <c r="U2194">
        <v>6.5833000000000003E-2</v>
      </c>
      <c r="V2194" t="str">
        <f>VLOOKUP(C2194,'Lines LookUp'!$B$1:$C$12,2,0)</f>
        <v>LUB</v>
      </c>
      <c r="W2194" t="str">
        <f>ROUNDUP(Q2194,3)&amp;"-"&amp;ROUNDUP(R2194,3)</f>
        <v>335928.322-3062483.552</v>
      </c>
      <c r="X2194" t="str">
        <f>ROUNDUP(S2194,3)&amp;"-"&amp;ROUNDUP(T2194,3)</f>
        <v>335879.325-3062527.52</v>
      </c>
      <c r="Y2194">
        <f>VLOOKUP(W2194&amp;"-"&amp;V2194,'Buscoords Workout'!$F:$G,2,0)</f>
        <v>9548</v>
      </c>
      <c r="Z2194">
        <f>VLOOKUP(X2194&amp;"-"&amp;V2194,'Buscoords Workout'!$F:$G,2,0)</f>
        <v>9408</v>
      </c>
      <c r="AA2194" t="b">
        <f>OR(ISNA(Y2194),ISNA(Z2194))</f>
        <v>0</v>
      </c>
    </row>
    <row r="2195" spans="1:27" x14ac:dyDescent="0.25">
      <c r="A2195">
        <v>1181</v>
      </c>
      <c r="B2195" t="s">
        <v>24</v>
      </c>
      <c r="C2195" t="s">
        <v>47</v>
      </c>
      <c r="D2195" t="s">
        <v>48</v>
      </c>
      <c r="E2195">
        <v>11</v>
      </c>
      <c r="F2195" t="s">
        <v>50</v>
      </c>
      <c r="G2195">
        <v>50</v>
      </c>
      <c r="H2195" t="s">
        <v>27</v>
      </c>
      <c r="I2195" t="s">
        <v>38</v>
      </c>
      <c r="J2195" t="s">
        <v>39</v>
      </c>
      <c r="K2195" t="s">
        <v>30</v>
      </c>
      <c r="L2195" t="s">
        <v>31</v>
      </c>
      <c r="M2195">
        <v>3</v>
      </c>
      <c r="N2195" t="s">
        <v>40</v>
      </c>
      <c r="O2195" t="s">
        <v>41</v>
      </c>
      <c r="P2195">
        <v>44.813400000000001</v>
      </c>
      <c r="Q2195">
        <v>335879.32449999999</v>
      </c>
      <c r="R2195">
        <v>3062527.5192999998</v>
      </c>
      <c r="S2195">
        <v>335843.37410000002</v>
      </c>
      <c r="T2195">
        <v>3062554.2740000002</v>
      </c>
      <c r="U2195">
        <v>4.4812999999999999E-2</v>
      </c>
      <c r="V2195" t="str">
        <f>VLOOKUP(C2195,'Lines LookUp'!$B$1:$C$12,2,0)</f>
        <v>LUB</v>
      </c>
      <c r="W2195" t="str">
        <f>ROUNDUP(Q2195,3)&amp;"-"&amp;ROUNDUP(R2195,3)</f>
        <v>335879.325-3062527.52</v>
      </c>
      <c r="X2195" t="str">
        <f>ROUNDUP(S2195,3)&amp;"-"&amp;ROUNDUP(T2195,3)</f>
        <v>335843.375-3062554.274</v>
      </c>
      <c r="Y2195">
        <f>VLOOKUP(W2195&amp;"-"&amp;V2195,'Buscoords Workout'!$F:$G,2,0)</f>
        <v>9408</v>
      </c>
      <c r="Z2195">
        <f>VLOOKUP(X2195&amp;"-"&amp;V2195,'Buscoords Workout'!$F:$G,2,0)</f>
        <v>9409</v>
      </c>
      <c r="AA2195" t="b">
        <f>OR(ISNA(Y2195),ISNA(Z2195))</f>
        <v>0</v>
      </c>
    </row>
    <row r="2196" spans="1:27" x14ac:dyDescent="0.25">
      <c r="A2196">
        <v>1182</v>
      </c>
      <c r="B2196" t="s">
        <v>24</v>
      </c>
      <c r="C2196" t="s">
        <v>47</v>
      </c>
      <c r="D2196" t="s">
        <v>48</v>
      </c>
      <c r="E2196">
        <v>11</v>
      </c>
      <c r="F2196" t="s">
        <v>50</v>
      </c>
      <c r="G2196">
        <v>50</v>
      </c>
      <c r="H2196" t="s">
        <v>27</v>
      </c>
      <c r="I2196" t="s">
        <v>38</v>
      </c>
      <c r="J2196" t="s">
        <v>39</v>
      </c>
      <c r="K2196" t="s">
        <v>30</v>
      </c>
      <c r="L2196" t="s">
        <v>31</v>
      </c>
      <c r="M2196">
        <v>3</v>
      </c>
      <c r="N2196" t="s">
        <v>40</v>
      </c>
      <c r="O2196" t="s">
        <v>41</v>
      </c>
      <c r="P2196">
        <v>44.740699999999997</v>
      </c>
      <c r="Q2196">
        <v>335843.37410000002</v>
      </c>
      <c r="R2196">
        <v>3062554.2740000002</v>
      </c>
      <c r="S2196">
        <v>335817.45809999999</v>
      </c>
      <c r="T2196">
        <v>3062590.7444000002</v>
      </c>
      <c r="U2196">
        <v>4.4741000000000003E-2</v>
      </c>
      <c r="V2196" t="str">
        <f>VLOOKUP(C2196,'Lines LookUp'!$B$1:$C$12,2,0)</f>
        <v>LUB</v>
      </c>
      <c r="W2196" t="str">
        <f>ROUNDUP(Q2196,3)&amp;"-"&amp;ROUNDUP(R2196,3)</f>
        <v>335843.375-3062554.274</v>
      </c>
      <c r="X2196" t="str">
        <f>ROUNDUP(S2196,3)&amp;"-"&amp;ROUNDUP(T2196,3)</f>
        <v>335817.459-3062590.745</v>
      </c>
      <c r="Y2196">
        <f>VLOOKUP(W2196&amp;"-"&amp;V2196,'Buscoords Workout'!$F:$G,2,0)</f>
        <v>9409</v>
      </c>
      <c r="Z2196">
        <f>VLOOKUP(X2196&amp;"-"&amp;V2196,'Buscoords Workout'!$F:$G,2,0)</f>
        <v>9410</v>
      </c>
      <c r="AA2196" t="b">
        <f>OR(ISNA(Y2196),ISNA(Z2196))</f>
        <v>0</v>
      </c>
    </row>
    <row r="2197" spans="1:27" x14ac:dyDescent="0.25">
      <c r="A2197">
        <v>1183</v>
      </c>
      <c r="B2197" t="s">
        <v>24</v>
      </c>
      <c r="C2197" t="s">
        <v>47</v>
      </c>
      <c r="D2197" t="s">
        <v>48</v>
      </c>
      <c r="E2197">
        <v>11</v>
      </c>
      <c r="F2197" t="s">
        <v>50</v>
      </c>
      <c r="G2197">
        <v>50</v>
      </c>
      <c r="H2197" t="s">
        <v>27</v>
      </c>
      <c r="I2197" t="s">
        <v>38</v>
      </c>
      <c r="J2197" t="s">
        <v>39</v>
      </c>
      <c r="K2197" t="s">
        <v>30</v>
      </c>
      <c r="L2197" t="s">
        <v>31</v>
      </c>
      <c r="M2197">
        <v>3</v>
      </c>
      <c r="N2197" t="s">
        <v>40</v>
      </c>
      <c r="O2197" t="s">
        <v>41</v>
      </c>
      <c r="P2197">
        <v>41.553699999999999</v>
      </c>
      <c r="Q2197">
        <v>335817.45809999999</v>
      </c>
      <c r="R2197">
        <v>3062590.7444000002</v>
      </c>
      <c r="S2197">
        <v>335804.78830000001</v>
      </c>
      <c r="T2197">
        <v>3062630.3195000002</v>
      </c>
      <c r="U2197">
        <v>4.1554000000000001E-2</v>
      </c>
      <c r="V2197" t="str">
        <f>VLOOKUP(C2197,'Lines LookUp'!$B$1:$C$12,2,0)</f>
        <v>LUB</v>
      </c>
      <c r="W2197" t="str">
        <f>ROUNDUP(Q2197,3)&amp;"-"&amp;ROUNDUP(R2197,3)</f>
        <v>335817.459-3062590.745</v>
      </c>
      <c r="X2197" t="str">
        <f>ROUNDUP(S2197,3)&amp;"-"&amp;ROUNDUP(T2197,3)</f>
        <v>335804.789-3062630.32</v>
      </c>
      <c r="Y2197">
        <f>VLOOKUP(W2197&amp;"-"&amp;V2197,'Buscoords Workout'!$F:$G,2,0)</f>
        <v>9410</v>
      </c>
      <c r="Z2197">
        <f>VLOOKUP(X2197&amp;"-"&amp;V2197,'Buscoords Workout'!$F:$G,2,0)</f>
        <v>9411</v>
      </c>
      <c r="AA2197" t="b">
        <f>OR(ISNA(Y2197),ISNA(Z2197))</f>
        <v>0</v>
      </c>
    </row>
    <row r="2198" spans="1:27" x14ac:dyDescent="0.25">
      <c r="A2198">
        <v>1184</v>
      </c>
      <c r="B2198" t="s">
        <v>24</v>
      </c>
      <c r="C2198" t="s">
        <v>47</v>
      </c>
      <c r="D2198" t="s">
        <v>48</v>
      </c>
      <c r="E2198">
        <v>11</v>
      </c>
      <c r="F2198" t="s">
        <v>50</v>
      </c>
      <c r="G2198">
        <v>50</v>
      </c>
      <c r="H2198" t="s">
        <v>27</v>
      </c>
      <c r="I2198" t="s">
        <v>38</v>
      </c>
      <c r="J2198" t="s">
        <v>39</v>
      </c>
      <c r="K2198" t="s">
        <v>30</v>
      </c>
      <c r="L2198" t="s">
        <v>31</v>
      </c>
      <c r="M2198">
        <v>3</v>
      </c>
      <c r="N2198" t="s">
        <v>40</v>
      </c>
      <c r="O2198" t="s">
        <v>41</v>
      </c>
      <c r="P2198">
        <v>72.584199999999996</v>
      </c>
      <c r="Q2198">
        <v>335804.78830000001</v>
      </c>
      <c r="R2198">
        <v>3062630.3195000002</v>
      </c>
      <c r="S2198">
        <v>335737.48440000002</v>
      </c>
      <c r="T2198">
        <v>3062657.4977000002</v>
      </c>
      <c r="U2198">
        <v>7.2583999999999996E-2</v>
      </c>
      <c r="V2198" t="str">
        <f>VLOOKUP(C2198,'Lines LookUp'!$B$1:$C$12,2,0)</f>
        <v>LUB</v>
      </c>
      <c r="W2198" t="str">
        <f>ROUNDUP(Q2198,3)&amp;"-"&amp;ROUNDUP(R2198,3)</f>
        <v>335804.789-3062630.32</v>
      </c>
      <c r="X2198" t="str">
        <f>ROUNDUP(S2198,3)&amp;"-"&amp;ROUNDUP(T2198,3)</f>
        <v>335737.485-3062657.498</v>
      </c>
      <c r="Y2198">
        <f>VLOOKUP(W2198&amp;"-"&amp;V2198,'Buscoords Workout'!$F:$G,2,0)</f>
        <v>9411</v>
      </c>
      <c r="Z2198">
        <f>VLOOKUP(X2198&amp;"-"&amp;V2198,'Buscoords Workout'!$F:$G,2,0)</f>
        <v>9412</v>
      </c>
      <c r="AA2198" t="b">
        <f>OR(ISNA(Y2198),ISNA(Z2198))</f>
        <v>0</v>
      </c>
    </row>
    <row r="2199" spans="1:27" x14ac:dyDescent="0.25">
      <c r="A2199">
        <v>1185</v>
      </c>
      <c r="B2199" t="s">
        <v>24</v>
      </c>
      <c r="C2199" t="s">
        <v>47</v>
      </c>
      <c r="D2199" t="s">
        <v>48</v>
      </c>
      <c r="E2199">
        <v>11</v>
      </c>
      <c r="F2199" t="s">
        <v>50</v>
      </c>
      <c r="G2199">
        <v>50</v>
      </c>
      <c r="H2199" t="s">
        <v>27</v>
      </c>
      <c r="I2199" t="s">
        <v>38</v>
      </c>
      <c r="J2199" t="s">
        <v>39</v>
      </c>
      <c r="K2199" t="s">
        <v>30</v>
      </c>
      <c r="L2199" t="s">
        <v>31</v>
      </c>
      <c r="M2199">
        <v>3</v>
      </c>
      <c r="N2199" t="s">
        <v>40</v>
      </c>
      <c r="O2199" t="s">
        <v>41</v>
      </c>
      <c r="P2199">
        <v>49.473199999999999</v>
      </c>
      <c r="Q2199">
        <v>335737.48440000002</v>
      </c>
      <c r="R2199">
        <v>3062657.4977000002</v>
      </c>
      <c r="S2199">
        <v>335694.9117</v>
      </c>
      <c r="T2199">
        <v>3062682.7001999998</v>
      </c>
      <c r="U2199">
        <v>4.9473000000000003E-2</v>
      </c>
      <c r="V2199" t="str">
        <f>VLOOKUP(C2199,'Lines LookUp'!$B$1:$C$12,2,0)</f>
        <v>LUB</v>
      </c>
      <c r="W2199" t="str">
        <f>ROUNDUP(Q2199,3)&amp;"-"&amp;ROUNDUP(R2199,3)</f>
        <v>335737.485-3062657.498</v>
      </c>
      <c r="X2199" t="str">
        <f>ROUNDUP(S2199,3)&amp;"-"&amp;ROUNDUP(T2199,3)</f>
        <v>335694.912-3062682.701</v>
      </c>
      <c r="Y2199">
        <f>VLOOKUP(W2199&amp;"-"&amp;V2199,'Buscoords Workout'!$F:$G,2,0)</f>
        <v>9412</v>
      </c>
      <c r="Z2199">
        <f>VLOOKUP(X2199&amp;"-"&amp;V2199,'Buscoords Workout'!$F:$G,2,0)</f>
        <v>9413</v>
      </c>
      <c r="AA2199" t="b">
        <f>OR(ISNA(Y2199),ISNA(Z2199))</f>
        <v>0</v>
      </c>
    </row>
    <row r="2200" spans="1:27" x14ac:dyDescent="0.25">
      <c r="A2200">
        <v>1186</v>
      </c>
      <c r="B2200" t="s">
        <v>24</v>
      </c>
      <c r="C2200" t="s">
        <v>47</v>
      </c>
      <c r="D2200" t="s">
        <v>48</v>
      </c>
      <c r="E2200">
        <v>11</v>
      </c>
      <c r="F2200" t="s">
        <v>50</v>
      </c>
      <c r="G2200">
        <v>50</v>
      </c>
      <c r="H2200" t="s">
        <v>27</v>
      </c>
      <c r="I2200" t="s">
        <v>38</v>
      </c>
      <c r="J2200" t="s">
        <v>39</v>
      </c>
      <c r="K2200" t="s">
        <v>30</v>
      </c>
      <c r="L2200" t="s">
        <v>31</v>
      </c>
      <c r="M2200">
        <v>3</v>
      </c>
      <c r="N2200" t="s">
        <v>40</v>
      </c>
      <c r="O2200" t="s">
        <v>41</v>
      </c>
      <c r="P2200">
        <v>44.831000000000003</v>
      </c>
      <c r="Q2200">
        <v>335694.9117</v>
      </c>
      <c r="R2200">
        <v>3062682.7001999998</v>
      </c>
      <c r="S2200">
        <v>335650.4227</v>
      </c>
      <c r="T2200">
        <v>3062688.2269000001</v>
      </c>
      <c r="U2200">
        <v>4.4831000000000003E-2</v>
      </c>
      <c r="V2200" t="str">
        <f>VLOOKUP(C2200,'Lines LookUp'!$B$1:$C$12,2,0)</f>
        <v>LUB</v>
      </c>
      <c r="W2200" t="str">
        <f>ROUNDUP(Q2200,3)&amp;"-"&amp;ROUNDUP(R2200,3)</f>
        <v>335694.912-3062682.701</v>
      </c>
      <c r="X2200" t="str">
        <f>ROUNDUP(S2200,3)&amp;"-"&amp;ROUNDUP(T2200,3)</f>
        <v>335650.423-3062688.227</v>
      </c>
      <c r="Y2200">
        <f>VLOOKUP(W2200&amp;"-"&amp;V2200,'Buscoords Workout'!$F:$G,2,0)</f>
        <v>9413</v>
      </c>
      <c r="Z2200">
        <f>VLOOKUP(X2200&amp;"-"&amp;V2200,'Buscoords Workout'!$F:$G,2,0)</f>
        <v>9414</v>
      </c>
      <c r="AA2200" t="b">
        <f>OR(ISNA(Y2200),ISNA(Z2200))</f>
        <v>0</v>
      </c>
    </row>
    <row r="2201" spans="1:27" x14ac:dyDescent="0.25">
      <c r="A2201">
        <v>1187</v>
      </c>
      <c r="B2201" t="s">
        <v>24</v>
      </c>
      <c r="C2201" t="s">
        <v>47</v>
      </c>
      <c r="D2201" t="s">
        <v>48</v>
      </c>
      <c r="E2201">
        <v>11</v>
      </c>
      <c r="F2201" t="s">
        <v>50</v>
      </c>
      <c r="G2201">
        <v>50</v>
      </c>
      <c r="H2201" t="s">
        <v>27</v>
      </c>
      <c r="I2201" t="s">
        <v>38</v>
      </c>
      <c r="J2201" t="s">
        <v>39</v>
      </c>
      <c r="K2201" t="s">
        <v>30</v>
      </c>
      <c r="L2201" t="s">
        <v>31</v>
      </c>
      <c r="M2201">
        <v>3</v>
      </c>
      <c r="N2201" t="s">
        <v>40</v>
      </c>
      <c r="O2201" t="s">
        <v>41</v>
      </c>
      <c r="P2201">
        <v>51.161000000000001</v>
      </c>
      <c r="Q2201">
        <v>335650.4227</v>
      </c>
      <c r="R2201">
        <v>3062688.2269000001</v>
      </c>
      <c r="S2201">
        <v>335599.26640000002</v>
      </c>
      <c r="T2201">
        <v>3062688.9183</v>
      </c>
      <c r="U2201">
        <v>5.1160999999999998E-2</v>
      </c>
      <c r="V2201" t="str">
        <f>VLOOKUP(C2201,'Lines LookUp'!$B$1:$C$12,2,0)</f>
        <v>LUB</v>
      </c>
      <c r="W2201" t="str">
        <f>ROUNDUP(Q2201,3)&amp;"-"&amp;ROUNDUP(R2201,3)</f>
        <v>335650.423-3062688.227</v>
      </c>
      <c r="X2201" t="str">
        <f>ROUNDUP(S2201,3)&amp;"-"&amp;ROUNDUP(T2201,3)</f>
        <v>335599.267-3062688.919</v>
      </c>
      <c r="Y2201">
        <f>VLOOKUP(W2201&amp;"-"&amp;V2201,'Buscoords Workout'!$F:$G,2,0)</f>
        <v>9414</v>
      </c>
      <c r="Z2201">
        <f>VLOOKUP(X2201&amp;"-"&amp;V2201,'Buscoords Workout'!$F:$G,2,0)</f>
        <v>9415</v>
      </c>
      <c r="AA2201" t="b">
        <f>OR(ISNA(Y2201),ISNA(Z2201))</f>
        <v>0</v>
      </c>
    </row>
    <row r="2202" spans="1:27" x14ac:dyDescent="0.25">
      <c r="A2202">
        <v>1188</v>
      </c>
      <c r="B2202" t="s">
        <v>24</v>
      </c>
      <c r="C2202" t="s">
        <v>47</v>
      </c>
      <c r="D2202" t="s">
        <v>48</v>
      </c>
      <c r="E2202">
        <v>11</v>
      </c>
      <c r="F2202" t="s">
        <v>50</v>
      </c>
      <c r="G2202">
        <v>50</v>
      </c>
      <c r="H2202" t="s">
        <v>27</v>
      </c>
      <c r="I2202" t="s">
        <v>38</v>
      </c>
      <c r="J2202" t="s">
        <v>39</v>
      </c>
      <c r="K2202" t="s">
        <v>30</v>
      </c>
      <c r="L2202" t="s">
        <v>31</v>
      </c>
      <c r="M2202">
        <v>3</v>
      </c>
      <c r="N2202" t="s">
        <v>40</v>
      </c>
      <c r="O2202" t="s">
        <v>41</v>
      </c>
      <c r="P2202">
        <v>54.728900000000003</v>
      </c>
      <c r="Q2202">
        <v>335599.26640000002</v>
      </c>
      <c r="R2202">
        <v>3062688.9183</v>
      </c>
      <c r="S2202">
        <v>335544.86989999999</v>
      </c>
      <c r="T2202">
        <v>3062694.9408</v>
      </c>
      <c r="U2202">
        <v>5.4729E-2</v>
      </c>
      <c r="V2202" t="str">
        <f>VLOOKUP(C2202,'Lines LookUp'!$B$1:$C$12,2,0)</f>
        <v>LUB</v>
      </c>
      <c r="W2202" t="str">
        <f>ROUNDUP(Q2202,3)&amp;"-"&amp;ROUNDUP(R2202,3)</f>
        <v>335599.267-3062688.919</v>
      </c>
      <c r="X2202" t="str">
        <f>ROUNDUP(S2202,3)&amp;"-"&amp;ROUNDUP(T2202,3)</f>
        <v>335544.87-3062694.941</v>
      </c>
      <c r="Y2202">
        <f>VLOOKUP(W2202&amp;"-"&amp;V2202,'Buscoords Workout'!$F:$G,2,0)</f>
        <v>9415</v>
      </c>
      <c r="Z2202">
        <f>VLOOKUP(X2202&amp;"-"&amp;V2202,'Buscoords Workout'!$F:$G,2,0)</f>
        <v>9416</v>
      </c>
      <c r="AA2202" t="b">
        <f>OR(ISNA(Y2202),ISNA(Z2202))</f>
        <v>0</v>
      </c>
    </row>
    <row r="2203" spans="1:27" x14ac:dyDescent="0.25">
      <c r="A2203">
        <v>1189</v>
      </c>
      <c r="B2203" t="s">
        <v>24</v>
      </c>
      <c r="C2203" t="s">
        <v>47</v>
      </c>
      <c r="D2203" t="s">
        <v>48</v>
      </c>
      <c r="E2203">
        <v>11</v>
      </c>
      <c r="F2203" t="s">
        <v>50</v>
      </c>
      <c r="G2203">
        <v>50</v>
      </c>
      <c r="H2203" t="s">
        <v>27</v>
      </c>
      <c r="I2203" t="s">
        <v>38</v>
      </c>
      <c r="J2203" t="s">
        <v>39</v>
      </c>
      <c r="K2203" t="s">
        <v>30</v>
      </c>
      <c r="L2203" t="s">
        <v>31</v>
      </c>
      <c r="M2203">
        <v>3</v>
      </c>
      <c r="N2203" t="s">
        <v>40</v>
      </c>
      <c r="O2203" t="s">
        <v>41</v>
      </c>
      <c r="P2203">
        <v>13.253500000000001</v>
      </c>
      <c r="Q2203">
        <v>335544.86989999999</v>
      </c>
      <c r="R2203">
        <v>3062694.9408</v>
      </c>
      <c r="S2203">
        <v>335531.69689999998</v>
      </c>
      <c r="T2203">
        <v>3062696.3993000002</v>
      </c>
      <c r="U2203">
        <v>1.3252999999999999E-2</v>
      </c>
      <c r="V2203" t="str">
        <f>VLOOKUP(C2203,'Lines LookUp'!$B$1:$C$12,2,0)</f>
        <v>LUB</v>
      </c>
      <c r="W2203" t="str">
        <f>ROUNDUP(Q2203,3)&amp;"-"&amp;ROUNDUP(R2203,3)</f>
        <v>335544.87-3062694.941</v>
      </c>
      <c r="X2203" t="str">
        <f>ROUNDUP(S2203,3)&amp;"-"&amp;ROUNDUP(T2203,3)</f>
        <v>335531.697-3062696.4</v>
      </c>
      <c r="Y2203">
        <f>VLOOKUP(W2203&amp;"-"&amp;V2203,'Buscoords Workout'!$F:$G,2,0)</f>
        <v>9416</v>
      </c>
      <c r="Z2203">
        <f>VLOOKUP(X2203&amp;"-"&amp;V2203,'Buscoords Workout'!$F:$G,2,0)</f>
        <v>9417</v>
      </c>
      <c r="AA2203" t="b">
        <f>OR(ISNA(Y2203),ISNA(Z2203))</f>
        <v>0</v>
      </c>
    </row>
    <row r="2204" spans="1:27" x14ac:dyDescent="0.25">
      <c r="A2204">
        <v>1190</v>
      </c>
      <c r="B2204" t="s">
        <v>24</v>
      </c>
      <c r="C2204" t="s">
        <v>47</v>
      </c>
      <c r="D2204" t="s">
        <v>48</v>
      </c>
      <c r="E2204">
        <v>11</v>
      </c>
      <c r="F2204" t="s">
        <v>50</v>
      </c>
      <c r="G2204">
        <v>50</v>
      </c>
      <c r="H2204" t="s">
        <v>27</v>
      </c>
      <c r="I2204" t="s">
        <v>38</v>
      </c>
      <c r="J2204" t="s">
        <v>39</v>
      </c>
      <c r="K2204" t="s">
        <v>30</v>
      </c>
      <c r="L2204" t="s">
        <v>31</v>
      </c>
      <c r="M2204">
        <v>3</v>
      </c>
      <c r="N2204" t="s">
        <v>40</v>
      </c>
      <c r="O2204" t="s">
        <v>41</v>
      </c>
      <c r="P2204">
        <v>11.8774</v>
      </c>
      <c r="Q2204">
        <v>336338.5612</v>
      </c>
      <c r="R2204">
        <v>3062147.6910999999</v>
      </c>
      <c r="S2204">
        <v>336328.21756800002</v>
      </c>
      <c r="T2204">
        <v>3062141.8530799998</v>
      </c>
      <c r="U2204">
        <v>1.1877E-2</v>
      </c>
      <c r="V2204" t="str">
        <f>VLOOKUP(C2204,'Lines LookUp'!$B$1:$C$12,2,0)</f>
        <v>LUB</v>
      </c>
      <c r="W2204" t="str">
        <f>ROUNDUP(Q2204,3)&amp;"-"&amp;ROUNDUP(R2204,3)</f>
        <v>336338.562-3062147.692</v>
      </c>
      <c r="X2204" t="str">
        <f>ROUNDUP(S2204,3)&amp;"-"&amp;ROUNDUP(T2204,3)</f>
        <v>336328.218-3062141.854</v>
      </c>
      <c r="Y2204">
        <f>VLOOKUP(W2204&amp;"-"&amp;V2204,'Buscoords Workout'!$F:$G,2,0)</f>
        <v>9053</v>
      </c>
      <c r="Z2204">
        <f>VLOOKUP(X2204&amp;"-"&amp;V2204,'Buscoords Workout'!$F:$G,2,0)</f>
        <v>9534</v>
      </c>
      <c r="AA2204" t="b">
        <f>OR(ISNA(Y2204),ISNA(Z2204))</f>
        <v>0</v>
      </c>
    </row>
    <row r="2205" spans="1:27" x14ac:dyDescent="0.25">
      <c r="A2205">
        <v>1191</v>
      </c>
      <c r="B2205" t="s">
        <v>24</v>
      </c>
      <c r="C2205" t="s">
        <v>47</v>
      </c>
      <c r="D2205" t="s">
        <v>48</v>
      </c>
      <c r="E2205">
        <v>11</v>
      </c>
      <c r="F2205" t="s">
        <v>50</v>
      </c>
      <c r="G2205">
        <v>50</v>
      </c>
      <c r="H2205" t="s">
        <v>27</v>
      </c>
      <c r="I2205" t="s">
        <v>38</v>
      </c>
      <c r="J2205" t="s">
        <v>39</v>
      </c>
      <c r="K2205" t="s">
        <v>30</v>
      </c>
      <c r="L2205" t="s">
        <v>31</v>
      </c>
      <c r="M2205">
        <v>3</v>
      </c>
      <c r="N2205" t="s">
        <v>40</v>
      </c>
      <c r="O2205" t="s">
        <v>41</v>
      </c>
      <c r="P2205">
        <v>0.151919</v>
      </c>
      <c r="Q2205">
        <v>336328.21756800002</v>
      </c>
      <c r="R2205">
        <v>3062141.8530799998</v>
      </c>
      <c r="S2205">
        <v>336328.08526700002</v>
      </c>
      <c r="T2205">
        <v>3062141.7784099998</v>
      </c>
      <c r="U2205">
        <v>1.5200000000000001E-4</v>
      </c>
      <c r="V2205" t="str">
        <f>VLOOKUP(C2205,'Lines LookUp'!$B$1:$C$12,2,0)</f>
        <v>LUB</v>
      </c>
      <c r="W2205" t="str">
        <f>ROUNDUP(Q2205,3)&amp;"-"&amp;ROUNDUP(R2205,3)</f>
        <v>336328.218-3062141.854</v>
      </c>
      <c r="X2205" t="str">
        <f>ROUNDUP(S2205,3)&amp;"-"&amp;ROUNDUP(T2205,3)</f>
        <v>336328.086-3062141.779</v>
      </c>
      <c r="Y2205">
        <f>VLOOKUP(W2205&amp;"-"&amp;V2205,'Buscoords Workout'!$F:$G,2,0)</f>
        <v>9534</v>
      </c>
      <c r="Z2205">
        <f>VLOOKUP(X2205&amp;"-"&amp;V2205,'Buscoords Workout'!$F:$G,2,0)</f>
        <v>9533</v>
      </c>
      <c r="AA2205" t="b">
        <f>OR(ISNA(Y2205),ISNA(Z2205))</f>
        <v>0</v>
      </c>
    </row>
    <row r="2206" spans="1:27" x14ac:dyDescent="0.25">
      <c r="A2206">
        <v>1194</v>
      </c>
      <c r="B2206" t="s">
        <v>24</v>
      </c>
      <c r="C2206" t="s">
        <v>47</v>
      </c>
      <c r="D2206" t="s">
        <v>48</v>
      </c>
      <c r="E2206">
        <v>11</v>
      </c>
      <c r="F2206" t="s">
        <v>50</v>
      </c>
      <c r="G2206">
        <v>50</v>
      </c>
      <c r="H2206" t="s">
        <v>27</v>
      </c>
      <c r="I2206" t="s">
        <v>38</v>
      </c>
      <c r="J2206" t="s">
        <v>39</v>
      </c>
      <c r="K2206" t="s">
        <v>30</v>
      </c>
      <c r="L2206" t="s">
        <v>31</v>
      </c>
      <c r="M2206">
        <v>3</v>
      </c>
      <c r="N2206" t="s">
        <v>40</v>
      </c>
      <c r="O2206" t="s">
        <v>41</v>
      </c>
      <c r="P2206">
        <v>19.4465</v>
      </c>
      <c r="Q2206">
        <v>335245.69839999999</v>
      </c>
      <c r="R2206">
        <v>3059502.7872000001</v>
      </c>
      <c r="S2206">
        <v>335231.36440000002</v>
      </c>
      <c r="T2206">
        <v>3059515.9287999999</v>
      </c>
      <c r="U2206">
        <v>1.9446000000000001E-2</v>
      </c>
      <c r="V2206" t="str">
        <f>VLOOKUP(C2206,'Lines LookUp'!$B$1:$C$12,2,0)</f>
        <v>LUB</v>
      </c>
      <c r="W2206" t="str">
        <f>ROUNDUP(Q2206,3)&amp;"-"&amp;ROUNDUP(R2206,3)</f>
        <v>335245.699-3059502.788</v>
      </c>
      <c r="X2206" t="str">
        <f>ROUNDUP(S2206,3)&amp;"-"&amp;ROUNDUP(T2206,3)</f>
        <v>335231.365-3059515.929</v>
      </c>
      <c r="Y2206">
        <f>VLOOKUP(W2206&amp;"-"&amp;V2206,'Buscoords Workout'!$F:$G,2,0)</f>
        <v>9330</v>
      </c>
      <c r="Z2206">
        <f>VLOOKUP(X2206&amp;"-"&amp;V2206,'Buscoords Workout'!$F:$G,2,0)</f>
        <v>9331</v>
      </c>
      <c r="AA2206" t="b">
        <f>OR(ISNA(Y2206),ISNA(Z2206))</f>
        <v>0</v>
      </c>
    </row>
    <row r="2207" spans="1:27" x14ac:dyDescent="0.25">
      <c r="A2207">
        <v>1195</v>
      </c>
      <c r="B2207" t="s">
        <v>24</v>
      </c>
      <c r="C2207" t="s">
        <v>47</v>
      </c>
      <c r="D2207" t="s">
        <v>48</v>
      </c>
      <c r="E2207">
        <v>11</v>
      </c>
      <c r="F2207" t="s">
        <v>50</v>
      </c>
      <c r="G2207">
        <v>50</v>
      </c>
      <c r="H2207" t="s">
        <v>27</v>
      </c>
      <c r="I2207" t="s">
        <v>38</v>
      </c>
      <c r="J2207" t="s">
        <v>39</v>
      </c>
      <c r="K2207" t="s">
        <v>30</v>
      </c>
      <c r="L2207" t="s">
        <v>31</v>
      </c>
      <c r="M2207">
        <v>3</v>
      </c>
      <c r="N2207" t="s">
        <v>40</v>
      </c>
      <c r="O2207" t="s">
        <v>41</v>
      </c>
      <c r="P2207">
        <v>21.7455</v>
      </c>
      <c r="Q2207">
        <v>335736.54080000002</v>
      </c>
      <c r="R2207">
        <v>3059151.9375999998</v>
      </c>
      <c r="S2207">
        <v>335754.50689999998</v>
      </c>
      <c r="T2207">
        <v>3059164.1886</v>
      </c>
      <c r="U2207">
        <v>2.1746000000000001E-2</v>
      </c>
      <c r="V2207" t="str">
        <f>VLOOKUP(C2207,'Lines LookUp'!$B$1:$C$12,2,0)</f>
        <v>LUB</v>
      </c>
      <c r="W2207" t="str">
        <f>ROUNDUP(Q2207,3)&amp;"-"&amp;ROUNDUP(R2207,3)</f>
        <v>335736.541-3059151.938</v>
      </c>
      <c r="X2207" t="str">
        <f>ROUNDUP(S2207,3)&amp;"-"&amp;ROUNDUP(T2207,3)</f>
        <v>335754.507-3059164.189</v>
      </c>
      <c r="Y2207">
        <f>VLOOKUP(W2207&amp;"-"&amp;V2207,'Buscoords Workout'!$F:$G,2,0)</f>
        <v>9418</v>
      </c>
      <c r="Z2207">
        <f>VLOOKUP(X2207&amp;"-"&amp;V2207,'Buscoords Workout'!$F:$G,2,0)</f>
        <v>9005</v>
      </c>
      <c r="AA2207" t="b">
        <f>OR(ISNA(Y2207),ISNA(Z2207))</f>
        <v>0</v>
      </c>
    </row>
    <row r="2208" spans="1:27" x14ac:dyDescent="0.25">
      <c r="A2208">
        <v>1196</v>
      </c>
      <c r="B2208" t="s">
        <v>24</v>
      </c>
      <c r="C2208" t="s">
        <v>47</v>
      </c>
      <c r="D2208" t="s">
        <v>48</v>
      </c>
      <c r="E2208">
        <v>11</v>
      </c>
      <c r="F2208" t="s">
        <v>50</v>
      </c>
      <c r="G2208">
        <v>50</v>
      </c>
      <c r="H2208" t="s">
        <v>27</v>
      </c>
      <c r="I2208" t="s">
        <v>38</v>
      </c>
      <c r="J2208" t="s">
        <v>39</v>
      </c>
      <c r="K2208" t="s">
        <v>30</v>
      </c>
      <c r="L2208" t="s">
        <v>31</v>
      </c>
      <c r="M2208">
        <v>3</v>
      </c>
      <c r="N2208" t="s">
        <v>40</v>
      </c>
      <c r="O2208" t="s">
        <v>41</v>
      </c>
      <c r="P2208">
        <v>17.498999999999999</v>
      </c>
      <c r="Q2208">
        <v>335736.54080000002</v>
      </c>
      <c r="R2208">
        <v>3059151.9375999998</v>
      </c>
      <c r="S2208">
        <v>335741.22389999998</v>
      </c>
      <c r="T2208">
        <v>3059168.7982999999</v>
      </c>
      <c r="U2208">
        <v>1.7499000000000001E-2</v>
      </c>
      <c r="V2208" t="str">
        <f>VLOOKUP(C2208,'Lines LookUp'!$B$1:$C$12,2,0)</f>
        <v>LUB</v>
      </c>
      <c r="W2208" t="str">
        <f>ROUNDUP(Q2208,3)&amp;"-"&amp;ROUNDUP(R2208,3)</f>
        <v>335736.541-3059151.938</v>
      </c>
      <c r="X2208" t="str">
        <f>ROUNDUP(S2208,3)&amp;"-"&amp;ROUNDUP(T2208,3)</f>
        <v>335741.224-3059168.799</v>
      </c>
      <c r="Y2208">
        <f>VLOOKUP(W2208&amp;"-"&amp;V2208,'Buscoords Workout'!$F:$G,2,0)</f>
        <v>9418</v>
      </c>
      <c r="Z2208">
        <f>VLOOKUP(X2208&amp;"-"&amp;V2208,'Buscoords Workout'!$F:$G,2,0)</f>
        <v>9419</v>
      </c>
      <c r="AA2208" t="b">
        <f>OR(ISNA(Y2208),ISNA(Z2208))</f>
        <v>0</v>
      </c>
    </row>
    <row r="2209" spans="1:27" x14ac:dyDescent="0.25">
      <c r="A2209">
        <v>1197</v>
      </c>
      <c r="B2209" t="s">
        <v>24</v>
      </c>
      <c r="C2209" t="s">
        <v>47</v>
      </c>
      <c r="D2209" t="s">
        <v>48</v>
      </c>
      <c r="E2209">
        <v>11</v>
      </c>
      <c r="F2209" t="s">
        <v>50</v>
      </c>
      <c r="G2209">
        <v>50</v>
      </c>
      <c r="H2209" t="s">
        <v>27</v>
      </c>
      <c r="I2209" t="s">
        <v>38</v>
      </c>
      <c r="J2209" t="s">
        <v>39</v>
      </c>
      <c r="K2209" t="s">
        <v>30</v>
      </c>
      <c r="L2209" t="s">
        <v>31</v>
      </c>
      <c r="M2209">
        <v>3</v>
      </c>
      <c r="N2209" t="s">
        <v>40</v>
      </c>
      <c r="O2209" t="s">
        <v>41</v>
      </c>
      <c r="P2209">
        <v>52.4114</v>
      </c>
      <c r="Q2209">
        <v>335741.22389999998</v>
      </c>
      <c r="R2209">
        <v>3059168.7982999999</v>
      </c>
      <c r="S2209">
        <v>335755.25020000001</v>
      </c>
      <c r="T2209">
        <v>3059219.298</v>
      </c>
      <c r="U2209">
        <v>5.2410999999999999E-2</v>
      </c>
      <c r="V2209" t="str">
        <f>VLOOKUP(C2209,'Lines LookUp'!$B$1:$C$12,2,0)</f>
        <v>LUB</v>
      </c>
      <c r="W2209" t="str">
        <f>ROUNDUP(Q2209,3)&amp;"-"&amp;ROUNDUP(R2209,3)</f>
        <v>335741.224-3059168.799</v>
      </c>
      <c r="X2209" t="str">
        <f>ROUNDUP(S2209,3)&amp;"-"&amp;ROUNDUP(T2209,3)</f>
        <v>335755.251-3059219.298</v>
      </c>
      <c r="Y2209">
        <f>VLOOKUP(W2209&amp;"-"&amp;V2209,'Buscoords Workout'!$F:$G,2,0)</f>
        <v>9419</v>
      </c>
      <c r="Z2209">
        <f>VLOOKUP(X2209&amp;"-"&amp;V2209,'Buscoords Workout'!$F:$G,2,0)</f>
        <v>9420</v>
      </c>
      <c r="AA2209" t="b">
        <f>OR(ISNA(Y2209),ISNA(Z2209))</f>
        <v>0</v>
      </c>
    </row>
    <row r="2210" spans="1:27" x14ac:dyDescent="0.25">
      <c r="A2210">
        <v>1198</v>
      </c>
      <c r="B2210" t="s">
        <v>24</v>
      </c>
      <c r="C2210" t="s">
        <v>47</v>
      </c>
      <c r="D2210" t="s">
        <v>48</v>
      </c>
      <c r="E2210">
        <v>11</v>
      </c>
      <c r="F2210" t="s">
        <v>50</v>
      </c>
      <c r="G2210">
        <v>50</v>
      </c>
      <c r="H2210" t="s">
        <v>27</v>
      </c>
      <c r="I2210" t="s">
        <v>38</v>
      </c>
      <c r="J2210" t="s">
        <v>39</v>
      </c>
      <c r="K2210" t="s">
        <v>30</v>
      </c>
      <c r="L2210" t="s">
        <v>31</v>
      </c>
      <c r="M2210">
        <v>3</v>
      </c>
      <c r="N2210" t="s">
        <v>40</v>
      </c>
      <c r="O2210" t="s">
        <v>41</v>
      </c>
      <c r="P2210">
        <v>33.333500000000001</v>
      </c>
      <c r="Q2210">
        <v>335755.25020000001</v>
      </c>
      <c r="R2210">
        <v>3059219.298</v>
      </c>
      <c r="S2210">
        <v>335769.28499100002</v>
      </c>
      <c r="T2210">
        <v>3059249.5329</v>
      </c>
      <c r="U2210">
        <v>3.3334000000000003E-2</v>
      </c>
      <c r="V2210" t="str">
        <f>VLOOKUP(C2210,'Lines LookUp'!$B$1:$C$12,2,0)</f>
        <v>LUB</v>
      </c>
      <c r="W2210" t="str">
        <f>ROUNDUP(Q2210,3)&amp;"-"&amp;ROUNDUP(R2210,3)</f>
        <v>335755.251-3059219.298</v>
      </c>
      <c r="X2210" t="str">
        <f>ROUNDUP(S2210,3)&amp;"-"&amp;ROUNDUP(T2210,3)</f>
        <v>335769.285-3059249.533</v>
      </c>
      <c r="Y2210">
        <f>VLOOKUP(W2210&amp;"-"&amp;V2210,'Buscoords Workout'!$F:$G,2,0)</f>
        <v>9420</v>
      </c>
      <c r="Z2210">
        <f>VLOOKUP(X2210&amp;"-"&amp;V2210,'Buscoords Workout'!$F:$G,2,0)</f>
        <v>9006</v>
      </c>
      <c r="AA2210" t="b">
        <f>OR(ISNA(Y2210),ISNA(Z2210))</f>
        <v>0</v>
      </c>
    </row>
    <row r="2211" spans="1:27" x14ac:dyDescent="0.25">
      <c r="A2211">
        <v>1199</v>
      </c>
      <c r="B2211" t="s">
        <v>24</v>
      </c>
      <c r="C2211" t="s">
        <v>47</v>
      </c>
      <c r="D2211" t="s">
        <v>48</v>
      </c>
      <c r="E2211">
        <v>11</v>
      </c>
      <c r="F2211" t="s">
        <v>50</v>
      </c>
      <c r="G2211">
        <v>50</v>
      </c>
      <c r="H2211" t="s">
        <v>27</v>
      </c>
      <c r="I2211" t="s">
        <v>38</v>
      </c>
      <c r="J2211" t="s">
        <v>39</v>
      </c>
      <c r="K2211" t="s">
        <v>30</v>
      </c>
      <c r="L2211" t="s">
        <v>31</v>
      </c>
      <c r="M2211">
        <v>3</v>
      </c>
      <c r="N2211" t="s">
        <v>40</v>
      </c>
      <c r="O2211" t="s">
        <v>41</v>
      </c>
      <c r="P2211">
        <v>12.099600000000001</v>
      </c>
      <c r="Q2211">
        <v>335769.28499100002</v>
      </c>
      <c r="R2211">
        <v>3059249.5329</v>
      </c>
      <c r="S2211">
        <v>335774.37939999998</v>
      </c>
      <c r="T2211">
        <v>3059260.5077</v>
      </c>
      <c r="U2211">
        <v>1.21E-2</v>
      </c>
      <c r="V2211" t="str">
        <f>VLOOKUP(C2211,'Lines LookUp'!$B$1:$C$12,2,0)</f>
        <v>LUB</v>
      </c>
      <c r="W2211" t="str">
        <f>ROUNDUP(Q2211,3)&amp;"-"&amp;ROUNDUP(R2211,3)</f>
        <v>335769.285-3059249.533</v>
      </c>
      <c r="X2211" t="str">
        <f>ROUNDUP(S2211,3)&amp;"-"&amp;ROUNDUP(T2211,3)</f>
        <v>335774.38-3059260.508</v>
      </c>
      <c r="Y2211">
        <f>VLOOKUP(W2211&amp;"-"&amp;V2211,'Buscoords Workout'!$F:$G,2,0)</f>
        <v>9006</v>
      </c>
      <c r="Z2211">
        <f>VLOOKUP(X2211&amp;"-"&amp;V2211,'Buscoords Workout'!$F:$G,2,0)</f>
        <v>9421</v>
      </c>
      <c r="AA2211" t="b">
        <f>OR(ISNA(Y2211),ISNA(Z2211))</f>
        <v>0</v>
      </c>
    </row>
    <row r="2212" spans="1:27" x14ac:dyDescent="0.25">
      <c r="A2212">
        <v>1200</v>
      </c>
      <c r="B2212" t="s">
        <v>24</v>
      </c>
      <c r="C2212" t="s">
        <v>47</v>
      </c>
      <c r="D2212" t="s">
        <v>48</v>
      </c>
      <c r="E2212">
        <v>11</v>
      </c>
      <c r="F2212" t="s">
        <v>50</v>
      </c>
      <c r="G2212">
        <v>50</v>
      </c>
      <c r="H2212" t="s">
        <v>27</v>
      </c>
      <c r="I2212" t="s">
        <v>38</v>
      </c>
      <c r="J2212" t="s">
        <v>39</v>
      </c>
      <c r="K2212" t="s">
        <v>30</v>
      </c>
      <c r="L2212" t="s">
        <v>31</v>
      </c>
      <c r="M2212">
        <v>3</v>
      </c>
      <c r="N2212" t="s">
        <v>40</v>
      </c>
      <c r="O2212" t="s">
        <v>41</v>
      </c>
      <c r="P2212">
        <v>13.7006</v>
      </c>
      <c r="Q2212">
        <v>335769.28499999997</v>
      </c>
      <c r="R2212">
        <v>3059249.5329</v>
      </c>
      <c r="S2212">
        <v>335756.55170000001</v>
      </c>
      <c r="T2212">
        <v>3059254.5896000001</v>
      </c>
      <c r="U2212">
        <v>1.3701E-2</v>
      </c>
      <c r="V2212" t="str">
        <f>VLOOKUP(C2212,'Lines LookUp'!$B$1:$C$12,2,0)</f>
        <v>LUB</v>
      </c>
      <c r="W2212" t="str">
        <f>ROUNDUP(Q2212,3)&amp;"-"&amp;ROUNDUP(R2212,3)</f>
        <v>335769.285-3059249.533</v>
      </c>
      <c r="X2212" t="str">
        <f>ROUNDUP(S2212,3)&amp;"-"&amp;ROUNDUP(T2212,3)</f>
        <v>335756.552-3059254.59</v>
      </c>
      <c r="Y2212">
        <f>VLOOKUP(W2212&amp;"-"&amp;V2212,'Buscoords Workout'!$F:$G,2,0)</f>
        <v>9006</v>
      </c>
      <c r="Z2212">
        <f>VLOOKUP(X2212&amp;"-"&amp;V2212,'Buscoords Workout'!$F:$G,2,0)</f>
        <v>9007</v>
      </c>
      <c r="AA2212" t="b">
        <f>OR(ISNA(Y2212),ISNA(Z2212))</f>
        <v>0</v>
      </c>
    </row>
    <row r="2213" spans="1:27" x14ac:dyDescent="0.25">
      <c r="A2213">
        <v>1201</v>
      </c>
      <c r="B2213" t="s">
        <v>24</v>
      </c>
      <c r="C2213" t="s">
        <v>47</v>
      </c>
      <c r="D2213" t="s">
        <v>48</v>
      </c>
      <c r="E2213">
        <v>11</v>
      </c>
      <c r="F2213" t="s">
        <v>50</v>
      </c>
      <c r="G2213">
        <v>50</v>
      </c>
      <c r="H2213" t="s">
        <v>27</v>
      </c>
      <c r="I2213" t="s">
        <v>38</v>
      </c>
      <c r="J2213" t="s">
        <v>39</v>
      </c>
      <c r="K2213" t="s">
        <v>30</v>
      </c>
      <c r="L2213" t="s">
        <v>31</v>
      </c>
      <c r="M2213">
        <v>3</v>
      </c>
      <c r="N2213" t="s">
        <v>40</v>
      </c>
      <c r="O2213" t="s">
        <v>41</v>
      </c>
      <c r="P2213">
        <v>11.2475</v>
      </c>
      <c r="Q2213">
        <v>335656.38280000002</v>
      </c>
      <c r="R2213">
        <v>3058891.5173999998</v>
      </c>
      <c r="S2213">
        <v>335656.6385</v>
      </c>
      <c r="T2213">
        <v>3058880.2727999999</v>
      </c>
      <c r="U2213">
        <v>1.1247999999999999E-2</v>
      </c>
      <c r="V2213" t="str">
        <f>VLOOKUP(C2213,'Lines LookUp'!$B$1:$C$12,2,0)</f>
        <v>LUB</v>
      </c>
      <c r="W2213" t="str">
        <f>ROUNDUP(Q2213,3)&amp;"-"&amp;ROUNDUP(R2213,3)</f>
        <v>335656.383-3058891.518</v>
      </c>
      <c r="X2213" t="str">
        <f>ROUNDUP(S2213,3)&amp;"-"&amp;ROUNDUP(T2213,3)</f>
        <v>335656.639-3058880.273</v>
      </c>
      <c r="Y2213">
        <f>VLOOKUP(W2213&amp;"-"&amp;V2213,'Buscoords Workout'!$F:$G,2,0)</f>
        <v>9386</v>
      </c>
      <c r="Z2213">
        <f>VLOOKUP(X2213&amp;"-"&amp;V2213,'Buscoords Workout'!$F:$G,2,0)</f>
        <v>9387</v>
      </c>
      <c r="AA2213" t="b">
        <f>OR(ISNA(Y2213),ISNA(Z2213))</f>
        <v>0</v>
      </c>
    </row>
    <row r="2214" spans="1:27" x14ac:dyDescent="0.25">
      <c r="A2214">
        <v>1202</v>
      </c>
      <c r="B2214" t="s">
        <v>24</v>
      </c>
      <c r="C2214" t="s">
        <v>47</v>
      </c>
      <c r="D2214" t="s">
        <v>48</v>
      </c>
      <c r="E2214">
        <v>11</v>
      </c>
      <c r="F2214" t="s">
        <v>50</v>
      </c>
      <c r="G2214">
        <v>50</v>
      </c>
      <c r="H2214" t="s">
        <v>27</v>
      </c>
      <c r="I2214" t="s">
        <v>38</v>
      </c>
      <c r="J2214" t="s">
        <v>39</v>
      </c>
      <c r="K2214" t="s">
        <v>30</v>
      </c>
      <c r="L2214" t="s">
        <v>31</v>
      </c>
      <c r="M2214">
        <v>3</v>
      </c>
      <c r="N2214" t="s">
        <v>40</v>
      </c>
      <c r="O2214" t="s">
        <v>41</v>
      </c>
      <c r="P2214">
        <v>14.5198</v>
      </c>
      <c r="Q2214">
        <v>335656.68089999998</v>
      </c>
      <c r="R2214">
        <v>3058913.6055000001</v>
      </c>
      <c r="S2214">
        <v>335642.2427</v>
      </c>
      <c r="T2214">
        <v>3058912.0684000002</v>
      </c>
      <c r="U2214">
        <v>1.452E-2</v>
      </c>
      <c r="V2214" t="str">
        <f>VLOOKUP(C2214,'Lines LookUp'!$B$1:$C$12,2,0)</f>
        <v>LUB</v>
      </c>
      <c r="W2214" t="str">
        <f>ROUNDUP(Q2214,3)&amp;"-"&amp;ROUNDUP(R2214,3)</f>
        <v>335656.681-3058913.606</v>
      </c>
      <c r="X2214" t="str">
        <f>ROUNDUP(S2214,3)&amp;"-"&amp;ROUNDUP(T2214,3)</f>
        <v>335642.243-3058912.069</v>
      </c>
      <c r="Y2214">
        <f>VLOOKUP(W2214&amp;"-"&amp;V2214,'Buscoords Workout'!$F:$G,2,0)</f>
        <v>9385</v>
      </c>
      <c r="Z2214">
        <f>VLOOKUP(X2214&amp;"-"&amp;V2214,'Buscoords Workout'!$F:$G,2,0)</f>
        <v>9008</v>
      </c>
      <c r="AA2214" t="b">
        <f>OR(ISNA(Y2214),ISNA(Z2214))</f>
        <v>0</v>
      </c>
    </row>
    <row r="2215" spans="1:27" x14ac:dyDescent="0.25">
      <c r="A2215">
        <v>1203</v>
      </c>
      <c r="B2215" t="s">
        <v>24</v>
      </c>
      <c r="C2215" t="s">
        <v>47</v>
      </c>
      <c r="D2215" t="s">
        <v>48</v>
      </c>
      <c r="E2215">
        <v>11</v>
      </c>
      <c r="F2215" t="s">
        <v>50</v>
      </c>
      <c r="G2215">
        <v>50</v>
      </c>
      <c r="H2215" t="s">
        <v>27</v>
      </c>
      <c r="I2215" t="s">
        <v>38</v>
      </c>
      <c r="J2215" t="s">
        <v>39</v>
      </c>
      <c r="K2215" t="s">
        <v>30</v>
      </c>
      <c r="L2215" t="s">
        <v>31</v>
      </c>
      <c r="M2215">
        <v>3</v>
      </c>
      <c r="N2215" t="s">
        <v>40</v>
      </c>
      <c r="O2215" t="s">
        <v>41</v>
      </c>
      <c r="P2215">
        <v>2.9091499999999999</v>
      </c>
      <c r="Q2215">
        <v>344574.87829999998</v>
      </c>
      <c r="R2215">
        <v>3054318.7694999999</v>
      </c>
      <c r="S2215">
        <v>344573.50808499998</v>
      </c>
      <c r="T2215">
        <v>3054316.2032499998</v>
      </c>
      <c r="U2215">
        <v>2.9090000000000001E-3</v>
      </c>
      <c r="V2215" t="str">
        <f>VLOOKUP(C2215,'Lines LookUp'!$B$1:$C$12,2,0)</f>
        <v>LUB</v>
      </c>
      <c r="W2215" t="str">
        <f>ROUNDUP(Q2215,3)&amp;"-"&amp;ROUNDUP(R2215,3)</f>
        <v>344574.879-3054318.77</v>
      </c>
      <c r="X2215" t="str">
        <f>ROUNDUP(S2215,3)&amp;"-"&amp;ROUNDUP(T2215,3)</f>
        <v>344573.509-3054316.204</v>
      </c>
      <c r="Y2215">
        <f>VLOOKUP(W2215&amp;"-"&amp;V2215,'Buscoords Workout'!$F:$G,2,0)</f>
        <v>9197</v>
      </c>
      <c r="Z2215">
        <f>VLOOKUP(X2215&amp;"-"&amp;V2215,'Buscoords Workout'!$F:$G,2,0)</f>
        <v>9499</v>
      </c>
      <c r="AA2215" t="b">
        <f>OR(ISNA(Y2215),ISNA(Z2215))</f>
        <v>0</v>
      </c>
    </row>
    <row r="2216" spans="1:27" x14ac:dyDescent="0.25">
      <c r="A2216">
        <v>1204</v>
      </c>
      <c r="B2216" t="s">
        <v>24</v>
      </c>
      <c r="C2216" t="s">
        <v>47</v>
      </c>
      <c r="D2216" t="s">
        <v>48</v>
      </c>
      <c r="E2216">
        <v>11</v>
      </c>
      <c r="F2216" t="s">
        <v>50</v>
      </c>
      <c r="G2216">
        <v>50</v>
      </c>
      <c r="H2216" t="s">
        <v>27</v>
      </c>
      <c r="I2216" t="s">
        <v>38</v>
      </c>
      <c r="J2216" t="s">
        <v>39</v>
      </c>
      <c r="K2216" t="s">
        <v>30</v>
      </c>
      <c r="L2216" t="s">
        <v>31</v>
      </c>
      <c r="M2216">
        <v>3</v>
      </c>
      <c r="N2216" t="s">
        <v>40</v>
      </c>
      <c r="O2216" t="s">
        <v>41</v>
      </c>
      <c r="P2216">
        <v>54.132199999999997</v>
      </c>
      <c r="Q2216">
        <v>344573.50808499998</v>
      </c>
      <c r="R2216">
        <v>3054316.2032499998</v>
      </c>
      <c r="S2216">
        <v>344548.01169999997</v>
      </c>
      <c r="T2216">
        <v>3054268.4515</v>
      </c>
      <c r="U2216">
        <v>5.4132E-2</v>
      </c>
      <c r="V2216" t="str">
        <f>VLOOKUP(C2216,'Lines LookUp'!$B$1:$C$12,2,0)</f>
        <v>LUB</v>
      </c>
      <c r="W2216" t="str">
        <f>ROUNDUP(Q2216,3)&amp;"-"&amp;ROUNDUP(R2216,3)</f>
        <v>344573.509-3054316.204</v>
      </c>
      <c r="X2216" t="str">
        <f>ROUNDUP(S2216,3)&amp;"-"&amp;ROUNDUP(T2216,3)</f>
        <v>344548.012-3054268.452</v>
      </c>
      <c r="Y2216">
        <f>VLOOKUP(W2216&amp;"-"&amp;V2216,'Buscoords Workout'!$F:$G,2,0)</f>
        <v>9499</v>
      </c>
      <c r="Z2216">
        <f>VLOOKUP(X2216&amp;"-"&amp;V2216,'Buscoords Workout'!$F:$G,2,0)</f>
        <v>9009</v>
      </c>
      <c r="AA2216" t="b">
        <f>OR(ISNA(Y2216),ISNA(Z2216))</f>
        <v>0</v>
      </c>
    </row>
    <row r="2217" spans="1:27" x14ac:dyDescent="0.25">
      <c r="A2217">
        <v>1205</v>
      </c>
      <c r="B2217" t="s">
        <v>24</v>
      </c>
      <c r="C2217" t="s">
        <v>47</v>
      </c>
      <c r="D2217" t="s">
        <v>48</v>
      </c>
      <c r="E2217">
        <v>11</v>
      </c>
      <c r="F2217" t="s">
        <v>50</v>
      </c>
      <c r="G2217">
        <v>50</v>
      </c>
      <c r="H2217" t="s">
        <v>27</v>
      </c>
      <c r="I2217" t="s">
        <v>38</v>
      </c>
      <c r="J2217" t="s">
        <v>39</v>
      </c>
      <c r="K2217" t="s">
        <v>30</v>
      </c>
      <c r="L2217" t="s">
        <v>31</v>
      </c>
      <c r="M2217">
        <v>3</v>
      </c>
      <c r="N2217" t="s">
        <v>40</v>
      </c>
      <c r="O2217" t="s">
        <v>41</v>
      </c>
      <c r="P2217">
        <v>26.988</v>
      </c>
      <c r="Q2217">
        <v>341027.06640000001</v>
      </c>
      <c r="R2217">
        <v>3057930.4693</v>
      </c>
      <c r="S2217">
        <v>341003.63750000001</v>
      </c>
      <c r="T2217">
        <v>3057917.0737999999</v>
      </c>
      <c r="U2217">
        <v>2.6988000000000002E-2</v>
      </c>
      <c r="V2217" t="str">
        <f>VLOOKUP(C2217,'Lines LookUp'!$B$1:$C$12,2,0)</f>
        <v>LUB</v>
      </c>
      <c r="W2217" t="str">
        <f>ROUNDUP(Q2217,3)&amp;"-"&amp;ROUNDUP(R2217,3)</f>
        <v>341027.067-3057930.47</v>
      </c>
      <c r="X2217" t="str">
        <f>ROUNDUP(S2217,3)&amp;"-"&amp;ROUNDUP(T2217,3)</f>
        <v>341003.638-3057917.074</v>
      </c>
      <c r="Y2217">
        <f>VLOOKUP(W2217&amp;"-"&amp;V2217,'Buscoords Workout'!$F:$G,2,0)</f>
        <v>9010</v>
      </c>
      <c r="Z2217">
        <f>VLOOKUP(X2217&amp;"-"&amp;V2217,'Buscoords Workout'!$F:$G,2,0)</f>
        <v>9011</v>
      </c>
      <c r="AA2217" t="b">
        <f>OR(ISNA(Y2217),ISNA(Z2217))</f>
        <v>0</v>
      </c>
    </row>
    <row r="2218" spans="1:27" x14ac:dyDescent="0.25">
      <c r="A2218">
        <v>1206</v>
      </c>
      <c r="B2218" t="s">
        <v>24</v>
      </c>
      <c r="C2218" t="s">
        <v>47</v>
      </c>
      <c r="D2218" t="s">
        <v>48</v>
      </c>
      <c r="E2218">
        <v>11</v>
      </c>
      <c r="F2218" t="s">
        <v>50</v>
      </c>
      <c r="G2218">
        <v>50</v>
      </c>
      <c r="H2218" t="s">
        <v>27</v>
      </c>
      <c r="I2218" t="s">
        <v>38</v>
      </c>
      <c r="J2218" t="s">
        <v>39</v>
      </c>
      <c r="K2218" t="s">
        <v>30</v>
      </c>
      <c r="L2218" t="s">
        <v>31</v>
      </c>
      <c r="M2218">
        <v>3</v>
      </c>
      <c r="N2218" t="s">
        <v>40</v>
      </c>
      <c r="O2218" t="s">
        <v>41</v>
      </c>
      <c r="P2218">
        <v>0.43611699999999998</v>
      </c>
      <c r="Q2218">
        <v>340792.32040000003</v>
      </c>
      <c r="R2218">
        <v>3058123.1649000002</v>
      </c>
      <c r="S2218">
        <v>340792.57568100002</v>
      </c>
      <c r="T2218">
        <v>3058123.5184999998</v>
      </c>
      <c r="U2218">
        <v>4.3600000000000003E-4</v>
      </c>
      <c r="V2218" t="str">
        <f>VLOOKUP(C2218,'Lines LookUp'!$B$1:$C$12,2,0)</f>
        <v>LUB</v>
      </c>
      <c r="W2218" t="str">
        <f>ROUNDUP(Q2218,3)&amp;"-"&amp;ROUNDUP(R2218,3)</f>
        <v>340792.321-3058123.165</v>
      </c>
      <c r="X2218" t="str">
        <f>ROUNDUP(S2218,3)&amp;"-"&amp;ROUNDUP(T2218,3)</f>
        <v>340792.576-3058123.519</v>
      </c>
      <c r="Y2218">
        <f>VLOOKUP(W2218&amp;"-"&amp;V2218,'Buscoords Workout'!$F:$G,2,0)</f>
        <v>9012</v>
      </c>
      <c r="Z2218">
        <f>VLOOKUP(X2218&amp;"-"&amp;V2218,'Buscoords Workout'!$F:$G,2,0)</f>
        <v>9500</v>
      </c>
      <c r="AA2218" t="b">
        <f>OR(ISNA(Y2218),ISNA(Z2218))</f>
        <v>0</v>
      </c>
    </row>
    <row r="2219" spans="1:27" x14ac:dyDescent="0.25">
      <c r="A2219">
        <v>1207</v>
      </c>
      <c r="B2219" t="s">
        <v>24</v>
      </c>
      <c r="C2219" t="s">
        <v>47</v>
      </c>
      <c r="D2219" t="s">
        <v>48</v>
      </c>
      <c r="E2219">
        <v>11</v>
      </c>
      <c r="F2219" t="s">
        <v>50</v>
      </c>
      <c r="G2219">
        <v>50</v>
      </c>
      <c r="H2219" t="s">
        <v>27</v>
      </c>
      <c r="I2219" t="s">
        <v>38</v>
      </c>
      <c r="J2219" t="s">
        <v>39</v>
      </c>
      <c r="K2219" t="s">
        <v>30</v>
      </c>
      <c r="L2219" t="s">
        <v>31</v>
      </c>
      <c r="M2219">
        <v>3</v>
      </c>
      <c r="N2219" t="s">
        <v>40</v>
      </c>
      <c r="O2219" t="s">
        <v>41</v>
      </c>
      <c r="P2219">
        <v>30.063099999999999</v>
      </c>
      <c r="Q2219">
        <v>340792.57568100002</v>
      </c>
      <c r="R2219">
        <v>3058123.5184999998</v>
      </c>
      <c r="S2219">
        <v>340810.17310000001</v>
      </c>
      <c r="T2219">
        <v>3058147.8931</v>
      </c>
      <c r="U2219">
        <v>3.0062999999999999E-2</v>
      </c>
      <c r="V2219" t="str">
        <f>VLOOKUP(C2219,'Lines LookUp'!$B$1:$C$12,2,0)</f>
        <v>LUB</v>
      </c>
      <c r="W2219" t="str">
        <f>ROUNDUP(Q2219,3)&amp;"-"&amp;ROUNDUP(R2219,3)</f>
        <v>340792.576-3058123.519</v>
      </c>
      <c r="X2219" t="str">
        <f>ROUNDUP(S2219,3)&amp;"-"&amp;ROUNDUP(T2219,3)</f>
        <v>340810.174-3058147.894</v>
      </c>
      <c r="Y2219">
        <f>VLOOKUP(W2219&amp;"-"&amp;V2219,'Buscoords Workout'!$F:$G,2,0)</f>
        <v>9500</v>
      </c>
      <c r="Z2219">
        <f>VLOOKUP(X2219&amp;"-"&amp;V2219,'Buscoords Workout'!$F:$G,2,0)</f>
        <v>9013</v>
      </c>
      <c r="AA2219" t="b">
        <f>OR(ISNA(Y2219),ISNA(Z2219))</f>
        <v>0</v>
      </c>
    </row>
    <row r="2220" spans="1:27" x14ac:dyDescent="0.25">
      <c r="A2220">
        <v>1208</v>
      </c>
      <c r="B2220" t="s">
        <v>24</v>
      </c>
      <c r="C2220" t="s">
        <v>47</v>
      </c>
      <c r="D2220" t="s">
        <v>48</v>
      </c>
      <c r="E2220">
        <v>11</v>
      </c>
      <c r="F2220" t="s">
        <v>50</v>
      </c>
      <c r="G2220">
        <v>50</v>
      </c>
      <c r="H2220" t="s">
        <v>27</v>
      </c>
      <c r="I2220" t="s">
        <v>38</v>
      </c>
      <c r="J2220" t="s">
        <v>39</v>
      </c>
      <c r="K2220" t="s">
        <v>30</v>
      </c>
      <c r="L2220" t="s">
        <v>31</v>
      </c>
      <c r="M2220">
        <v>3</v>
      </c>
      <c r="N2220" t="s">
        <v>40</v>
      </c>
      <c r="O2220" t="s">
        <v>41</v>
      </c>
      <c r="P2220">
        <v>235.43600000000001</v>
      </c>
      <c r="Q2220">
        <v>340077.22139999998</v>
      </c>
      <c r="R2220">
        <v>3058712.1285999999</v>
      </c>
      <c r="S2220">
        <v>340217.41560000001</v>
      </c>
      <c r="T2220">
        <v>3058901.2736999998</v>
      </c>
      <c r="U2220">
        <v>0.23543600000000001</v>
      </c>
      <c r="V2220" t="str">
        <f>VLOOKUP(C2220,'Lines LookUp'!$B$1:$C$12,2,0)</f>
        <v>LUB</v>
      </c>
      <c r="W2220" t="str">
        <f>ROUNDUP(Q2220,3)&amp;"-"&amp;ROUNDUP(R2220,3)</f>
        <v>340077.222-3058712.129</v>
      </c>
      <c r="X2220" t="str">
        <f>ROUNDUP(S2220,3)&amp;"-"&amp;ROUNDUP(T2220,3)</f>
        <v>340217.416-3058901.274</v>
      </c>
      <c r="Y2220">
        <f>VLOOKUP(W2220&amp;"-"&amp;V2220,'Buscoords Workout'!$F:$G,2,0)</f>
        <v>9237</v>
      </c>
      <c r="Z2220">
        <f>VLOOKUP(X2220&amp;"-"&amp;V2220,'Buscoords Workout'!$F:$G,2,0)</f>
        <v>9238</v>
      </c>
      <c r="AA2220" t="b">
        <f>OR(ISNA(Y2220),ISNA(Z2220))</f>
        <v>0</v>
      </c>
    </row>
    <row r="2221" spans="1:27" x14ac:dyDescent="0.25">
      <c r="A2221">
        <v>1209</v>
      </c>
      <c r="B2221" t="s">
        <v>24</v>
      </c>
      <c r="C2221" t="s">
        <v>47</v>
      </c>
      <c r="D2221" t="s">
        <v>48</v>
      </c>
      <c r="E2221">
        <v>11</v>
      </c>
      <c r="F2221" t="s">
        <v>50</v>
      </c>
      <c r="G2221">
        <v>50</v>
      </c>
      <c r="H2221" t="s">
        <v>27</v>
      </c>
      <c r="I2221" t="s">
        <v>38</v>
      </c>
      <c r="J2221" t="s">
        <v>39</v>
      </c>
      <c r="K2221" t="s">
        <v>30</v>
      </c>
      <c r="L2221" t="s">
        <v>31</v>
      </c>
      <c r="M2221">
        <v>3</v>
      </c>
      <c r="N2221" t="s">
        <v>40</v>
      </c>
      <c r="O2221" t="s">
        <v>41</v>
      </c>
      <c r="P2221">
        <v>41.1402</v>
      </c>
      <c r="Q2221">
        <v>339623.29739999998</v>
      </c>
      <c r="R2221">
        <v>3058634.4029000001</v>
      </c>
      <c r="S2221">
        <v>339590.99339999998</v>
      </c>
      <c r="T2221">
        <v>3058659.8777000001</v>
      </c>
      <c r="U2221">
        <v>4.1140000000000003E-2</v>
      </c>
      <c r="V2221" t="str">
        <f>VLOOKUP(C2221,'Lines LookUp'!$B$1:$C$12,2,0)</f>
        <v>LUB</v>
      </c>
      <c r="W2221" t="str">
        <f>ROUNDUP(Q2221,3)&amp;"-"&amp;ROUNDUP(R2221,3)</f>
        <v>339623.298-3058634.403</v>
      </c>
      <c r="X2221" t="str">
        <f>ROUNDUP(S2221,3)&amp;"-"&amp;ROUNDUP(T2221,3)</f>
        <v>339590.994-3058659.878</v>
      </c>
      <c r="Y2221">
        <f>VLOOKUP(W2221&amp;"-"&amp;V2221,'Buscoords Workout'!$F:$G,2,0)</f>
        <v>9422</v>
      </c>
      <c r="Z2221">
        <f>VLOOKUP(X2221&amp;"-"&amp;V2221,'Buscoords Workout'!$F:$G,2,0)</f>
        <v>9423</v>
      </c>
      <c r="AA2221" t="b">
        <f>OR(ISNA(Y2221),ISNA(Z2221))</f>
        <v>0</v>
      </c>
    </row>
    <row r="2222" spans="1:27" x14ac:dyDescent="0.25">
      <c r="A2222">
        <v>1210</v>
      </c>
      <c r="B2222" t="s">
        <v>24</v>
      </c>
      <c r="C2222" t="s">
        <v>47</v>
      </c>
      <c r="D2222" t="s">
        <v>48</v>
      </c>
      <c r="E2222">
        <v>11</v>
      </c>
      <c r="F2222" t="s">
        <v>50</v>
      </c>
      <c r="G2222">
        <v>50</v>
      </c>
      <c r="H2222" t="s">
        <v>27</v>
      </c>
      <c r="I2222" t="s">
        <v>38</v>
      </c>
      <c r="J2222" t="s">
        <v>39</v>
      </c>
      <c r="K2222" t="s">
        <v>30</v>
      </c>
      <c r="L2222" t="s">
        <v>31</v>
      </c>
      <c r="M2222">
        <v>3</v>
      </c>
      <c r="N2222" t="s">
        <v>40</v>
      </c>
      <c r="O2222" t="s">
        <v>41</v>
      </c>
      <c r="P2222">
        <v>52.854799999999997</v>
      </c>
      <c r="Q2222">
        <v>339590.99339999998</v>
      </c>
      <c r="R2222">
        <v>3058659.8777000001</v>
      </c>
      <c r="S2222">
        <v>339539.55969999998</v>
      </c>
      <c r="T2222">
        <v>3058672.0515000001</v>
      </c>
      <c r="U2222">
        <v>5.2854999999999999E-2</v>
      </c>
      <c r="V2222" t="str">
        <f>VLOOKUP(C2222,'Lines LookUp'!$B$1:$C$12,2,0)</f>
        <v>LUB</v>
      </c>
      <c r="W2222" t="str">
        <f>ROUNDUP(Q2222,3)&amp;"-"&amp;ROUNDUP(R2222,3)</f>
        <v>339590.994-3058659.878</v>
      </c>
      <c r="X2222" t="str">
        <f>ROUNDUP(S2222,3)&amp;"-"&amp;ROUNDUP(T2222,3)</f>
        <v>339539.56-3058672.052</v>
      </c>
      <c r="Y2222">
        <f>VLOOKUP(W2222&amp;"-"&amp;V2222,'Buscoords Workout'!$F:$G,2,0)</f>
        <v>9423</v>
      </c>
      <c r="Z2222">
        <f>VLOOKUP(X2222&amp;"-"&amp;V2222,'Buscoords Workout'!$F:$G,2,0)</f>
        <v>9424</v>
      </c>
      <c r="AA2222" t="b">
        <f>OR(ISNA(Y2222),ISNA(Z2222))</f>
        <v>0</v>
      </c>
    </row>
    <row r="2223" spans="1:27" x14ac:dyDescent="0.25">
      <c r="A2223">
        <v>1211</v>
      </c>
      <c r="B2223" t="s">
        <v>24</v>
      </c>
      <c r="C2223" t="s">
        <v>47</v>
      </c>
      <c r="D2223" t="s">
        <v>48</v>
      </c>
      <c r="E2223">
        <v>11</v>
      </c>
      <c r="F2223" t="s">
        <v>50</v>
      </c>
      <c r="G2223">
        <v>50</v>
      </c>
      <c r="H2223" t="s">
        <v>27</v>
      </c>
      <c r="I2223" t="s">
        <v>38</v>
      </c>
      <c r="J2223" t="s">
        <v>39</v>
      </c>
      <c r="K2223" t="s">
        <v>30</v>
      </c>
      <c r="L2223" t="s">
        <v>31</v>
      </c>
      <c r="M2223">
        <v>3</v>
      </c>
      <c r="N2223" t="s">
        <v>40</v>
      </c>
      <c r="O2223" t="s">
        <v>41</v>
      </c>
      <c r="P2223">
        <v>0.88634000000000002</v>
      </c>
      <c r="Q2223">
        <v>339266.89049999998</v>
      </c>
      <c r="R2223">
        <v>3058622.6283</v>
      </c>
      <c r="S2223">
        <v>339266.75459000003</v>
      </c>
      <c r="T2223">
        <v>3058621.75244</v>
      </c>
      <c r="U2223">
        <v>8.8599999999999996E-4</v>
      </c>
      <c r="V2223" t="str">
        <f>VLOOKUP(C2223,'Lines LookUp'!$B$1:$C$12,2,0)</f>
        <v>LUB</v>
      </c>
      <c r="W2223" t="str">
        <f>ROUNDUP(Q2223,3)&amp;"-"&amp;ROUNDUP(R2223,3)</f>
        <v>339266.891-3058622.629</v>
      </c>
      <c r="X2223" t="str">
        <f>ROUNDUP(S2223,3)&amp;"-"&amp;ROUNDUP(T2223,3)</f>
        <v>339266.755-3058621.753</v>
      </c>
      <c r="Y2223">
        <f>VLOOKUP(W2223&amp;"-"&amp;V2223,'Buscoords Workout'!$F:$G,2,0)</f>
        <v>9425</v>
      </c>
      <c r="Z2223">
        <f>VLOOKUP(X2223&amp;"-"&amp;V2223,'Buscoords Workout'!$F:$G,2,0)</f>
        <v>9501</v>
      </c>
      <c r="AA2223" t="b">
        <f>OR(ISNA(Y2223),ISNA(Z2223))</f>
        <v>0</v>
      </c>
    </row>
    <row r="2224" spans="1:27" x14ac:dyDescent="0.25">
      <c r="A2224">
        <v>1212</v>
      </c>
      <c r="B2224" t="s">
        <v>24</v>
      </c>
      <c r="C2224" t="s">
        <v>47</v>
      </c>
      <c r="D2224" t="s">
        <v>48</v>
      </c>
      <c r="E2224">
        <v>11</v>
      </c>
      <c r="F2224" t="s">
        <v>50</v>
      </c>
      <c r="G2224">
        <v>50</v>
      </c>
      <c r="H2224" t="s">
        <v>27</v>
      </c>
      <c r="I2224" t="s">
        <v>38</v>
      </c>
      <c r="J2224" t="s">
        <v>39</v>
      </c>
      <c r="K2224" t="s">
        <v>30</v>
      </c>
      <c r="L2224" t="s">
        <v>31</v>
      </c>
      <c r="M2224">
        <v>3</v>
      </c>
      <c r="N2224" t="s">
        <v>40</v>
      </c>
      <c r="O2224" t="s">
        <v>41</v>
      </c>
      <c r="P2224">
        <v>63.744999999999997</v>
      </c>
      <c r="Q2224">
        <v>339266.75459000003</v>
      </c>
      <c r="R2224">
        <v>3058621.75244</v>
      </c>
      <c r="S2224">
        <v>339256.98</v>
      </c>
      <c r="T2224">
        <v>3058558.7612999999</v>
      </c>
      <c r="U2224">
        <v>6.3744999999999996E-2</v>
      </c>
      <c r="V2224" t="str">
        <f>VLOOKUP(C2224,'Lines LookUp'!$B$1:$C$12,2,0)</f>
        <v>LUB</v>
      </c>
      <c r="W2224" t="str">
        <f>ROUNDUP(Q2224,3)&amp;"-"&amp;ROUNDUP(R2224,3)</f>
        <v>339266.755-3058621.753</v>
      </c>
      <c r="X2224" t="str">
        <f>ROUNDUP(S2224,3)&amp;"-"&amp;ROUNDUP(T2224,3)</f>
        <v>339256.98-3058558.762</v>
      </c>
      <c r="Y2224">
        <f>VLOOKUP(W2224&amp;"-"&amp;V2224,'Buscoords Workout'!$F:$G,2,0)</f>
        <v>9501</v>
      </c>
      <c r="Z2224">
        <f>VLOOKUP(X2224&amp;"-"&amp;V2224,'Buscoords Workout'!$F:$G,2,0)</f>
        <v>9426</v>
      </c>
      <c r="AA2224" t="b">
        <f>OR(ISNA(Y2224),ISNA(Z2224))</f>
        <v>0</v>
      </c>
    </row>
    <row r="2225" spans="1:27" x14ac:dyDescent="0.25">
      <c r="A2225">
        <v>1213</v>
      </c>
      <c r="B2225" t="s">
        <v>24</v>
      </c>
      <c r="C2225" t="s">
        <v>47</v>
      </c>
      <c r="D2225" t="s">
        <v>48</v>
      </c>
      <c r="E2225">
        <v>11</v>
      </c>
      <c r="F2225" t="s">
        <v>50</v>
      </c>
      <c r="G2225">
        <v>50</v>
      </c>
      <c r="H2225" t="s">
        <v>27</v>
      </c>
      <c r="I2225" t="s">
        <v>38</v>
      </c>
      <c r="J2225" t="s">
        <v>39</v>
      </c>
      <c r="K2225" t="s">
        <v>30</v>
      </c>
      <c r="L2225" t="s">
        <v>31</v>
      </c>
      <c r="M2225">
        <v>3</v>
      </c>
      <c r="N2225" t="s">
        <v>40</v>
      </c>
      <c r="O2225" t="s">
        <v>41</v>
      </c>
      <c r="P2225">
        <v>11.8462</v>
      </c>
      <c r="Q2225">
        <v>339256.98</v>
      </c>
      <c r="R2225">
        <v>3058558.7612999999</v>
      </c>
      <c r="S2225">
        <v>339257.17389999999</v>
      </c>
      <c r="T2225">
        <v>3058546.9166999999</v>
      </c>
      <c r="U2225">
        <v>1.1846000000000001E-2</v>
      </c>
      <c r="V2225" t="str">
        <f>VLOOKUP(C2225,'Lines LookUp'!$B$1:$C$12,2,0)</f>
        <v>LUB</v>
      </c>
      <c r="W2225" t="str">
        <f>ROUNDUP(Q2225,3)&amp;"-"&amp;ROUNDUP(R2225,3)</f>
        <v>339256.98-3058558.762</v>
      </c>
      <c r="X2225" t="str">
        <f>ROUNDUP(S2225,3)&amp;"-"&amp;ROUNDUP(T2225,3)</f>
        <v>339257.174-3058546.917</v>
      </c>
      <c r="Y2225">
        <f>VLOOKUP(W2225&amp;"-"&amp;V2225,'Buscoords Workout'!$F:$G,2,0)</f>
        <v>9426</v>
      </c>
      <c r="Z2225">
        <f>VLOOKUP(X2225&amp;"-"&amp;V2225,'Buscoords Workout'!$F:$G,2,0)</f>
        <v>9427</v>
      </c>
      <c r="AA2225" t="b">
        <f>OR(ISNA(Y2225),ISNA(Z2225))</f>
        <v>0</v>
      </c>
    </row>
    <row r="2226" spans="1:27" x14ac:dyDescent="0.25">
      <c r="A2226">
        <v>1214</v>
      </c>
      <c r="B2226" t="s">
        <v>24</v>
      </c>
      <c r="C2226" t="s">
        <v>47</v>
      </c>
      <c r="D2226" t="s">
        <v>48</v>
      </c>
      <c r="E2226">
        <v>11</v>
      </c>
      <c r="F2226" t="s">
        <v>50</v>
      </c>
      <c r="G2226">
        <v>50</v>
      </c>
      <c r="H2226" t="s">
        <v>27</v>
      </c>
      <c r="I2226" t="s">
        <v>38</v>
      </c>
      <c r="J2226" t="s">
        <v>39</v>
      </c>
      <c r="K2226" t="s">
        <v>30</v>
      </c>
      <c r="L2226" t="s">
        <v>31</v>
      </c>
      <c r="M2226">
        <v>3</v>
      </c>
      <c r="N2226" t="s">
        <v>40</v>
      </c>
      <c r="O2226" t="s">
        <v>41</v>
      </c>
      <c r="P2226">
        <v>16.083500000000001</v>
      </c>
      <c r="Q2226">
        <v>339257.17389999999</v>
      </c>
      <c r="R2226">
        <v>3058546.9166999999</v>
      </c>
      <c r="S2226">
        <v>339257.43699999998</v>
      </c>
      <c r="T2226">
        <v>3058530.8354000002</v>
      </c>
      <c r="U2226">
        <v>1.6083E-2</v>
      </c>
      <c r="V2226" t="str">
        <f>VLOOKUP(C2226,'Lines LookUp'!$B$1:$C$12,2,0)</f>
        <v>LUB</v>
      </c>
      <c r="W2226" t="str">
        <f>ROUNDUP(Q2226,3)&amp;"-"&amp;ROUNDUP(R2226,3)</f>
        <v>339257.174-3058546.917</v>
      </c>
      <c r="X2226" t="str">
        <f>ROUNDUP(S2226,3)&amp;"-"&amp;ROUNDUP(T2226,3)</f>
        <v>339257.437-3058530.836</v>
      </c>
      <c r="Y2226">
        <f>VLOOKUP(W2226&amp;"-"&amp;V2226,'Buscoords Workout'!$F:$G,2,0)</f>
        <v>9427</v>
      </c>
      <c r="Z2226">
        <f>VLOOKUP(X2226&amp;"-"&amp;V2226,'Buscoords Workout'!$F:$G,2,0)</f>
        <v>9428</v>
      </c>
      <c r="AA2226" t="b">
        <f>OR(ISNA(Y2226),ISNA(Z2226))</f>
        <v>0</v>
      </c>
    </row>
    <row r="2227" spans="1:27" x14ac:dyDescent="0.25">
      <c r="A2227">
        <v>1215</v>
      </c>
      <c r="B2227" t="s">
        <v>24</v>
      </c>
      <c r="C2227" t="s">
        <v>47</v>
      </c>
      <c r="D2227" t="s">
        <v>48</v>
      </c>
      <c r="E2227">
        <v>11</v>
      </c>
      <c r="F2227" t="s">
        <v>50</v>
      </c>
      <c r="G2227">
        <v>50</v>
      </c>
      <c r="H2227" t="s">
        <v>27</v>
      </c>
      <c r="I2227" t="s">
        <v>38</v>
      </c>
      <c r="J2227" t="s">
        <v>39</v>
      </c>
      <c r="K2227" t="s">
        <v>30</v>
      </c>
      <c r="L2227" t="s">
        <v>31</v>
      </c>
      <c r="M2227">
        <v>3</v>
      </c>
      <c r="N2227" t="s">
        <v>40</v>
      </c>
      <c r="O2227" t="s">
        <v>41</v>
      </c>
      <c r="P2227">
        <v>14.7125</v>
      </c>
      <c r="Q2227">
        <v>339159.57209999999</v>
      </c>
      <c r="R2227">
        <v>3058650.0619000001</v>
      </c>
      <c r="S2227">
        <v>339162.33769999997</v>
      </c>
      <c r="T2227">
        <v>3058664.5120999999</v>
      </c>
      <c r="U2227">
        <v>1.4711999999999999E-2</v>
      </c>
      <c r="V2227" t="str">
        <f>VLOOKUP(C2227,'Lines LookUp'!$B$1:$C$12,2,0)</f>
        <v>LUB</v>
      </c>
      <c r="W2227" t="str">
        <f>ROUNDUP(Q2227,3)&amp;"-"&amp;ROUNDUP(R2227,3)</f>
        <v>339159.573-3058650.062</v>
      </c>
      <c r="X2227" t="str">
        <f>ROUNDUP(S2227,3)&amp;"-"&amp;ROUNDUP(T2227,3)</f>
        <v>339162.338-3058664.513</v>
      </c>
      <c r="Y2227">
        <f>VLOOKUP(W2227&amp;"-"&amp;V2227,'Buscoords Workout'!$F:$G,2,0)</f>
        <v>9429</v>
      </c>
      <c r="Z2227">
        <f>VLOOKUP(X2227&amp;"-"&amp;V2227,'Buscoords Workout'!$F:$G,2,0)</f>
        <v>9430</v>
      </c>
      <c r="AA2227" t="b">
        <f>OR(ISNA(Y2227),ISNA(Z2227))</f>
        <v>0</v>
      </c>
    </row>
    <row r="2228" spans="1:27" x14ac:dyDescent="0.25">
      <c r="A2228">
        <v>1216</v>
      </c>
      <c r="B2228" t="s">
        <v>24</v>
      </c>
      <c r="C2228" t="s">
        <v>47</v>
      </c>
      <c r="D2228" t="s">
        <v>48</v>
      </c>
      <c r="E2228">
        <v>11</v>
      </c>
      <c r="F2228" t="s">
        <v>50</v>
      </c>
      <c r="G2228">
        <v>50</v>
      </c>
      <c r="H2228" t="s">
        <v>27</v>
      </c>
      <c r="I2228" t="s">
        <v>38</v>
      </c>
      <c r="J2228" t="s">
        <v>39</v>
      </c>
      <c r="K2228" t="s">
        <v>30</v>
      </c>
      <c r="L2228" t="s">
        <v>31</v>
      </c>
      <c r="M2228">
        <v>3</v>
      </c>
      <c r="N2228" t="s">
        <v>40</v>
      </c>
      <c r="O2228" t="s">
        <v>41</v>
      </c>
      <c r="P2228">
        <v>79.426500000000004</v>
      </c>
      <c r="Q2228">
        <v>339162.33769999997</v>
      </c>
      <c r="R2228">
        <v>3058664.5120999999</v>
      </c>
      <c r="S2228">
        <v>339177.26779999997</v>
      </c>
      <c r="T2228">
        <v>3058742.5227000001</v>
      </c>
      <c r="U2228">
        <v>7.9425999999999997E-2</v>
      </c>
      <c r="V2228" t="str">
        <f>VLOOKUP(C2228,'Lines LookUp'!$B$1:$C$12,2,0)</f>
        <v>LUB</v>
      </c>
      <c r="W2228" t="str">
        <f>ROUNDUP(Q2228,3)&amp;"-"&amp;ROUNDUP(R2228,3)</f>
        <v>339162.338-3058664.513</v>
      </c>
      <c r="X2228" t="str">
        <f>ROUNDUP(S2228,3)&amp;"-"&amp;ROUNDUP(T2228,3)</f>
        <v>339177.268-3058742.523</v>
      </c>
      <c r="Y2228">
        <f>VLOOKUP(W2228&amp;"-"&amp;V2228,'Buscoords Workout'!$F:$G,2,0)</f>
        <v>9430</v>
      </c>
      <c r="Z2228">
        <f>VLOOKUP(X2228&amp;"-"&amp;V2228,'Buscoords Workout'!$F:$G,2,0)</f>
        <v>9431</v>
      </c>
      <c r="AA2228" t="b">
        <f>OR(ISNA(Y2228),ISNA(Z2228))</f>
        <v>0</v>
      </c>
    </row>
    <row r="2229" spans="1:27" x14ac:dyDescent="0.25">
      <c r="A2229">
        <v>1217</v>
      </c>
      <c r="B2229" t="s">
        <v>24</v>
      </c>
      <c r="C2229" t="s">
        <v>47</v>
      </c>
      <c r="D2229" t="s">
        <v>48</v>
      </c>
      <c r="E2229">
        <v>11</v>
      </c>
      <c r="F2229" t="s">
        <v>50</v>
      </c>
      <c r="G2229">
        <v>50</v>
      </c>
      <c r="H2229" t="s">
        <v>27</v>
      </c>
      <c r="I2229" t="s">
        <v>38</v>
      </c>
      <c r="J2229" t="s">
        <v>39</v>
      </c>
      <c r="K2229" t="s">
        <v>30</v>
      </c>
      <c r="L2229" t="s">
        <v>31</v>
      </c>
      <c r="M2229">
        <v>3</v>
      </c>
      <c r="N2229" t="s">
        <v>40</v>
      </c>
      <c r="O2229" t="s">
        <v>41</v>
      </c>
      <c r="P2229">
        <v>168.57599999999999</v>
      </c>
      <c r="Q2229">
        <v>339177.26779999997</v>
      </c>
      <c r="R2229">
        <v>3058742.5227000001</v>
      </c>
      <c r="S2229">
        <v>339293.11249999999</v>
      </c>
      <c r="T2229">
        <v>3058864.9879000001</v>
      </c>
      <c r="U2229">
        <v>0.168576</v>
      </c>
      <c r="V2229" t="str">
        <f>VLOOKUP(C2229,'Lines LookUp'!$B$1:$C$12,2,0)</f>
        <v>LUB</v>
      </c>
      <c r="W2229" t="str">
        <f>ROUNDUP(Q2229,3)&amp;"-"&amp;ROUNDUP(R2229,3)</f>
        <v>339177.268-3058742.523</v>
      </c>
      <c r="X2229" t="str">
        <f>ROUNDUP(S2229,3)&amp;"-"&amp;ROUNDUP(T2229,3)</f>
        <v>339293.113-3058864.988</v>
      </c>
      <c r="Y2229">
        <f>VLOOKUP(W2229&amp;"-"&amp;V2229,'Buscoords Workout'!$F:$G,2,0)</f>
        <v>9431</v>
      </c>
      <c r="Z2229">
        <f>VLOOKUP(X2229&amp;"-"&amp;V2229,'Buscoords Workout'!$F:$G,2,0)</f>
        <v>9432</v>
      </c>
      <c r="AA2229" t="b">
        <f>OR(ISNA(Y2229),ISNA(Z2229))</f>
        <v>0</v>
      </c>
    </row>
    <row r="2230" spans="1:27" x14ac:dyDescent="0.25">
      <c r="A2230">
        <v>1218</v>
      </c>
      <c r="B2230" t="s">
        <v>24</v>
      </c>
      <c r="C2230" t="s">
        <v>47</v>
      </c>
      <c r="D2230" t="s">
        <v>48</v>
      </c>
      <c r="E2230">
        <v>11</v>
      </c>
      <c r="F2230" t="s">
        <v>50</v>
      </c>
      <c r="G2230">
        <v>50</v>
      </c>
      <c r="H2230" t="s">
        <v>27</v>
      </c>
      <c r="I2230" t="s">
        <v>38</v>
      </c>
      <c r="J2230" t="s">
        <v>39</v>
      </c>
      <c r="K2230" t="s">
        <v>30</v>
      </c>
      <c r="L2230" t="s">
        <v>31</v>
      </c>
      <c r="M2230">
        <v>3</v>
      </c>
      <c r="N2230" t="s">
        <v>40</v>
      </c>
      <c r="O2230" t="s">
        <v>41</v>
      </c>
      <c r="P2230">
        <v>27.805399999999999</v>
      </c>
      <c r="Q2230">
        <v>339293.11249999999</v>
      </c>
      <c r="R2230">
        <v>3058864.9879000001</v>
      </c>
      <c r="S2230">
        <v>339315.1776</v>
      </c>
      <c r="T2230">
        <v>3058848.0684000002</v>
      </c>
      <c r="U2230">
        <v>2.7805E-2</v>
      </c>
      <c r="V2230" t="str">
        <f>VLOOKUP(C2230,'Lines LookUp'!$B$1:$C$12,2,0)</f>
        <v>LUB</v>
      </c>
      <c r="W2230" t="str">
        <f>ROUNDUP(Q2230,3)&amp;"-"&amp;ROUNDUP(R2230,3)</f>
        <v>339293.113-3058864.988</v>
      </c>
      <c r="X2230" t="str">
        <f>ROUNDUP(S2230,3)&amp;"-"&amp;ROUNDUP(T2230,3)</f>
        <v>339315.178-3058848.069</v>
      </c>
      <c r="Y2230">
        <f>VLOOKUP(W2230&amp;"-"&amp;V2230,'Buscoords Workout'!$F:$G,2,0)</f>
        <v>9432</v>
      </c>
      <c r="Z2230">
        <f>VLOOKUP(X2230&amp;"-"&amp;V2230,'Buscoords Workout'!$F:$G,2,0)</f>
        <v>9433</v>
      </c>
      <c r="AA2230" t="b">
        <f>OR(ISNA(Y2230),ISNA(Z2230))</f>
        <v>0</v>
      </c>
    </row>
    <row r="2231" spans="1:27" x14ac:dyDescent="0.25">
      <c r="A2231">
        <v>1219</v>
      </c>
      <c r="B2231" t="s">
        <v>24</v>
      </c>
      <c r="C2231" t="s">
        <v>47</v>
      </c>
      <c r="D2231" t="s">
        <v>48</v>
      </c>
      <c r="E2231">
        <v>11</v>
      </c>
      <c r="F2231" t="s">
        <v>50</v>
      </c>
      <c r="G2231">
        <v>50</v>
      </c>
      <c r="H2231" t="s">
        <v>27</v>
      </c>
      <c r="I2231" t="s">
        <v>38</v>
      </c>
      <c r="J2231" t="s">
        <v>39</v>
      </c>
      <c r="K2231" t="s">
        <v>30</v>
      </c>
      <c r="L2231" t="s">
        <v>31</v>
      </c>
      <c r="M2231">
        <v>3</v>
      </c>
      <c r="N2231" t="s">
        <v>40</v>
      </c>
      <c r="O2231" t="s">
        <v>41</v>
      </c>
      <c r="P2231">
        <v>36.553100000000001</v>
      </c>
      <c r="Q2231">
        <v>338716.58990000002</v>
      </c>
      <c r="R2231">
        <v>3059181.26</v>
      </c>
      <c r="S2231">
        <v>338749.31364200002</v>
      </c>
      <c r="T2231">
        <v>3059164.97248</v>
      </c>
      <c r="U2231">
        <v>3.6553000000000002E-2</v>
      </c>
      <c r="V2231" t="str">
        <f>VLOOKUP(C2231,'Lines LookUp'!$B$1:$C$12,2,0)</f>
        <v>LUB</v>
      </c>
      <c r="W2231" t="str">
        <f>ROUNDUP(Q2231,3)&amp;"-"&amp;ROUNDUP(R2231,3)</f>
        <v>338716.59-3059181.26</v>
      </c>
      <c r="X2231" t="str">
        <f>ROUNDUP(S2231,3)&amp;"-"&amp;ROUNDUP(T2231,3)</f>
        <v>338749.314-3059164.973</v>
      </c>
      <c r="Y2231">
        <f>VLOOKUP(W2231&amp;"-"&amp;V2231,'Buscoords Workout'!$F:$G,2,0)</f>
        <v>9290</v>
      </c>
      <c r="Z2231">
        <f>VLOOKUP(X2231&amp;"-"&amp;V2231,'Buscoords Workout'!$F:$G,2,0)</f>
        <v>9261</v>
      </c>
      <c r="AA2231" t="b">
        <f>OR(ISNA(Y2231),ISNA(Z2231))</f>
        <v>0</v>
      </c>
    </row>
    <row r="2232" spans="1:27" x14ac:dyDescent="0.25">
      <c r="A2232">
        <v>1220</v>
      </c>
      <c r="B2232" t="s">
        <v>24</v>
      </c>
      <c r="C2232" t="s">
        <v>47</v>
      </c>
      <c r="D2232" t="s">
        <v>48</v>
      </c>
      <c r="E2232">
        <v>11</v>
      </c>
      <c r="F2232" t="s">
        <v>50</v>
      </c>
      <c r="G2232">
        <v>50</v>
      </c>
      <c r="H2232" t="s">
        <v>27</v>
      </c>
      <c r="I2232" t="s">
        <v>38</v>
      </c>
      <c r="J2232" t="s">
        <v>39</v>
      </c>
      <c r="K2232" t="s">
        <v>30</v>
      </c>
      <c r="L2232" t="s">
        <v>31</v>
      </c>
      <c r="M2232">
        <v>3</v>
      </c>
      <c r="N2232" t="s">
        <v>40</v>
      </c>
      <c r="O2232" t="s">
        <v>41</v>
      </c>
      <c r="P2232">
        <v>54.565899999999999</v>
      </c>
      <c r="Q2232">
        <v>338749.31364200002</v>
      </c>
      <c r="R2232">
        <v>3059164.97248</v>
      </c>
      <c r="S2232">
        <v>338798.16320000001</v>
      </c>
      <c r="T2232">
        <v>3059140.6587</v>
      </c>
      <c r="U2232">
        <v>5.4566000000000003E-2</v>
      </c>
      <c r="V2232" t="str">
        <f>VLOOKUP(C2232,'Lines LookUp'!$B$1:$C$12,2,0)</f>
        <v>LUB</v>
      </c>
      <c r="W2232" t="str">
        <f>ROUNDUP(Q2232,3)&amp;"-"&amp;ROUNDUP(R2232,3)</f>
        <v>338749.314-3059164.973</v>
      </c>
      <c r="X2232" t="str">
        <f>ROUNDUP(S2232,3)&amp;"-"&amp;ROUNDUP(T2232,3)</f>
        <v>338798.164-3059140.659</v>
      </c>
      <c r="Y2232">
        <f>VLOOKUP(W2232&amp;"-"&amp;V2232,'Buscoords Workout'!$F:$G,2,0)</f>
        <v>9261</v>
      </c>
      <c r="Z2232">
        <f>VLOOKUP(X2232&amp;"-"&amp;V2232,'Buscoords Workout'!$F:$G,2,0)</f>
        <v>9289</v>
      </c>
      <c r="AA2232" t="b">
        <f>OR(ISNA(Y2232),ISNA(Z2232))</f>
        <v>0</v>
      </c>
    </row>
    <row r="2233" spans="1:27" x14ac:dyDescent="0.25">
      <c r="A2233">
        <v>1221</v>
      </c>
      <c r="B2233" t="s">
        <v>24</v>
      </c>
      <c r="C2233" t="s">
        <v>47</v>
      </c>
      <c r="D2233" t="s">
        <v>48</v>
      </c>
      <c r="E2233">
        <v>11</v>
      </c>
      <c r="F2233" t="s">
        <v>50</v>
      </c>
      <c r="G2233">
        <v>50</v>
      </c>
      <c r="H2233" t="s">
        <v>27</v>
      </c>
      <c r="I2233" t="s">
        <v>38</v>
      </c>
      <c r="J2233" t="s">
        <v>39</v>
      </c>
      <c r="K2233" t="s">
        <v>30</v>
      </c>
      <c r="L2233" t="s">
        <v>31</v>
      </c>
      <c r="M2233">
        <v>3</v>
      </c>
      <c r="N2233" t="s">
        <v>40</v>
      </c>
      <c r="O2233" t="s">
        <v>41</v>
      </c>
      <c r="P2233">
        <v>13.1259</v>
      </c>
      <c r="Q2233">
        <v>338798.16320000001</v>
      </c>
      <c r="R2233">
        <v>3059140.6587</v>
      </c>
      <c r="S2233">
        <v>338793.46090000001</v>
      </c>
      <c r="T2233">
        <v>3059128.4040000001</v>
      </c>
      <c r="U2233">
        <v>1.3126000000000001E-2</v>
      </c>
      <c r="V2233" t="str">
        <f>VLOOKUP(C2233,'Lines LookUp'!$B$1:$C$12,2,0)</f>
        <v>LUB</v>
      </c>
      <c r="W2233" t="str">
        <f>ROUNDUP(Q2233,3)&amp;"-"&amp;ROUNDUP(R2233,3)</f>
        <v>338798.164-3059140.659</v>
      </c>
      <c r="X2233" t="str">
        <f>ROUNDUP(S2233,3)&amp;"-"&amp;ROUNDUP(T2233,3)</f>
        <v>338793.461-3059128.404</v>
      </c>
      <c r="Y2233">
        <f>VLOOKUP(W2233&amp;"-"&amp;V2233,'Buscoords Workout'!$F:$G,2,0)</f>
        <v>9289</v>
      </c>
      <c r="Z2233">
        <f>VLOOKUP(X2233&amp;"-"&amp;V2233,'Buscoords Workout'!$F:$G,2,0)</f>
        <v>9288</v>
      </c>
      <c r="AA2233" t="b">
        <f>OR(ISNA(Y2233),ISNA(Z2233))</f>
        <v>0</v>
      </c>
    </row>
    <row r="2234" spans="1:27" x14ac:dyDescent="0.25">
      <c r="A2234">
        <v>1222</v>
      </c>
      <c r="B2234" t="s">
        <v>24</v>
      </c>
      <c r="C2234" t="s">
        <v>47</v>
      </c>
      <c r="D2234" t="s">
        <v>48</v>
      </c>
      <c r="E2234">
        <v>11</v>
      </c>
      <c r="F2234" t="s">
        <v>50</v>
      </c>
      <c r="G2234">
        <v>50</v>
      </c>
      <c r="H2234" t="s">
        <v>27</v>
      </c>
      <c r="I2234" t="s">
        <v>38</v>
      </c>
      <c r="J2234" t="s">
        <v>39</v>
      </c>
      <c r="K2234" t="s">
        <v>30</v>
      </c>
      <c r="L2234" t="s">
        <v>31</v>
      </c>
      <c r="M2234">
        <v>3</v>
      </c>
      <c r="N2234" t="s">
        <v>40</v>
      </c>
      <c r="O2234" t="s">
        <v>41</v>
      </c>
      <c r="P2234">
        <v>238.78</v>
      </c>
      <c r="Q2234">
        <v>338749.31359999999</v>
      </c>
      <c r="R2234">
        <v>3059164.9723999999</v>
      </c>
      <c r="S2234">
        <v>338807.63809999998</v>
      </c>
      <c r="T2234">
        <v>3059396.5192</v>
      </c>
      <c r="U2234">
        <v>0.23877999999999999</v>
      </c>
      <c r="V2234" t="str">
        <f>VLOOKUP(C2234,'Lines LookUp'!$B$1:$C$12,2,0)</f>
        <v>LUB</v>
      </c>
      <c r="W2234" t="str">
        <f>ROUNDUP(Q2234,3)&amp;"-"&amp;ROUNDUP(R2234,3)</f>
        <v>338749.314-3059164.973</v>
      </c>
      <c r="X2234" t="str">
        <f>ROUNDUP(S2234,3)&amp;"-"&amp;ROUNDUP(T2234,3)</f>
        <v>338807.639-3059396.52</v>
      </c>
      <c r="Y2234">
        <f>VLOOKUP(W2234&amp;"-"&amp;V2234,'Buscoords Workout'!$F:$G,2,0)</f>
        <v>9261</v>
      </c>
      <c r="Z2234">
        <f>VLOOKUP(X2234&amp;"-"&amp;V2234,'Buscoords Workout'!$F:$G,2,0)</f>
        <v>9262</v>
      </c>
      <c r="AA2234" t="b">
        <f>OR(ISNA(Y2234),ISNA(Z2234))</f>
        <v>0</v>
      </c>
    </row>
    <row r="2235" spans="1:27" x14ac:dyDescent="0.25">
      <c r="A2235">
        <v>1223</v>
      </c>
      <c r="B2235" t="s">
        <v>24</v>
      </c>
      <c r="C2235" t="s">
        <v>47</v>
      </c>
      <c r="D2235" t="s">
        <v>48</v>
      </c>
      <c r="E2235">
        <v>11</v>
      </c>
      <c r="F2235" t="s">
        <v>50</v>
      </c>
      <c r="G2235">
        <v>50</v>
      </c>
      <c r="H2235" t="s">
        <v>27</v>
      </c>
      <c r="I2235" t="s">
        <v>38</v>
      </c>
      <c r="J2235" t="s">
        <v>39</v>
      </c>
      <c r="K2235" t="s">
        <v>30</v>
      </c>
      <c r="L2235" t="s">
        <v>31</v>
      </c>
      <c r="M2235">
        <v>3</v>
      </c>
      <c r="N2235" t="s">
        <v>40</v>
      </c>
      <c r="O2235" t="s">
        <v>41</v>
      </c>
      <c r="P2235">
        <v>82.230599999999995</v>
      </c>
      <c r="Q2235">
        <v>338807.63809999998</v>
      </c>
      <c r="R2235">
        <v>3059396.5192</v>
      </c>
      <c r="S2235">
        <v>338835.90039999998</v>
      </c>
      <c r="T2235">
        <v>3059473.7404</v>
      </c>
      <c r="U2235">
        <v>8.2230999999999999E-2</v>
      </c>
      <c r="V2235" t="str">
        <f>VLOOKUP(C2235,'Lines LookUp'!$B$1:$C$12,2,0)</f>
        <v>LUB</v>
      </c>
      <c r="W2235" t="str">
        <f>ROUNDUP(Q2235,3)&amp;"-"&amp;ROUNDUP(R2235,3)</f>
        <v>338807.639-3059396.52</v>
      </c>
      <c r="X2235" t="str">
        <f>ROUNDUP(S2235,3)&amp;"-"&amp;ROUNDUP(T2235,3)</f>
        <v>338835.901-3059473.741</v>
      </c>
      <c r="Y2235">
        <f>VLOOKUP(W2235&amp;"-"&amp;V2235,'Buscoords Workout'!$F:$G,2,0)</f>
        <v>9262</v>
      </c>
      <c r="Z2235">
        <f>VLOOKUP(X2235&amp;"-"&amp;V2235,'Buscoords Workout'!$F:$G,2,0)</f>
        <v>9434</v>
      </c>
      <c r="AA2235" t="b">
        <f>OR(ISNA(Y2235),ISNA(Z2235))</f>
        <v>0</v>
      </c>
    </row>
    <row r="2236" spans="1:27" x14ac:dyDescent="0.25">
      <c r="A2236">
        <v>1224</v>
      </c>
      <c r="B2236" t="s">
        <v>24</v>
      </c>
      <c r="C2236" t="s">
        <v>47</v>
      </c>
      <c r="D2236" t="s">
        <v>48</v>
      </c>
      <c r="E2236">
        <v>11</v>
      </c>
      <c r="F2236" t="s">
        <v>50</v>
      </c>
      <c r="G2236">
        <v>50</v>
      </c>
      <c r="H2236" t="s">
        <v>27</v>
      </c>
      <c r="I2236" t="s">
        <v>38</v>
      </c>
      <c r="J2236" t="s">
        <v>39</v>
      </c>
      <c r="K2236" t="s">
        <v>30</v>
      </c>
      <c r="L2236" t="s">
        <v>31</v>
      </c>
      <c r="M2236">
        <v>3</v>
      </c>
      <c r="N2236" t="s">
        <v>40</v>
      </c>
      <c r="O2236" t="s">
        <v>41</v>
      </c>
      <c r="P2236">
        <v>6.1781499999999996</v>
      </c>
      <c r="Q2236">
        <v>338835.90039999998</v>
      </c>
      <c r="R2236">
        <v>3059473.7404</v>
      </c>
      <c r="S2236">
        <v>338835.56888600002</v>
      </c>
      <c r="T2236">
        <v>3059479.9096499998</v>
      </c>
      <c r="U2236">
        <v>6.1780000000000003E-3</v>
      </c>
      <c r="V2236" t="str">
        <f>VLOOKUP(C2236,'Lines LookUp'!$B$1:$C$12,2,0)</f>
        <v>LUB</v>
      </c>
      <c r="W2236" t="str">
        <f>ROUNDUP(Q2236,3)&amp;"-"&amp;ROUNDUP(R2236,3)</f>
        <v>338835.901-3059473.741</v>
      </c>
      <c r="X2236" t="str">
        <f>ROUNDUP(S2236,3)&amp;"-"&amp;ROUNDUP(T2236,3)</f>
        <v>338835.569-3059479.91</v>
      </c>
      <c r="Y2236">
        <f>VLOOKUP(W2236&amp;"-"&amp;V2236,'Buscoords Workout'!$F:$G,2,0)</f>
        <v>9434</v>
      </c>
      <c r="Z2236">
        <f>VLOOKUP(X2236&amp;"-"&amp;V2236,'Buscoords Workout'!$F:$G,2,0)</f>
        <v>9510</v>
      </c>
      <c r="AA2236" t="b">
        <f>OR(ISNA(Y2236),ISNA(Z2236))</f>
        <v>0</v>
      </c>
    </row>
    <row r="2237" spans="1:27" x14ac:dyDescent="0.25">
      <c r="A2237">
        <v>1225</v>
      </c>
      <c r="B2237" t="s">
        <v>24</v>
      </c>
      <c r="C2237" t="s">
        <v>47</v>
      </c>
      <c r="D2237" t="s">
        <v>48</v>
      </c>
      <c r="E2237">
        <v>11</v>
      </c>
      <c r="F2237" t="s">
        <v>50</v>
      </c>
      <c r="G2237">
        <v>50</v>
      </c>
      <c r="H2237" t="s">
        <v>27</v>
      </c>
      <c r="I2237" t="s">
        <v>38</v>
      </c>
      <c r="J2237" t="s">
        <v>39</v>
      </c>
      <c r="K2237" t="s">
        <v>30</v>
      </c>
      <c r="L2237" t="s">
        <v>31</v>
      </c>
      <c r="M2237">
        <v>3</v>
      </c>
      <c r="N2237" t="s">
        <v>40</v>
      </c>
      <c r="O2237" t="s">
        <v>41</v>
      </c>
      <c r="P2237">
        <v>0.161883</v>
      </c>
      <c r="Q2237">
        <v>338835.56888600002</v>
      </c>
      <c r="R2237">
        <v>3059479.9096499998</v>
      </c>
      <c r="S2237">
        <v>338835.56020000001</v>
      </c>
      <c r="T2237">
        <v>3059480.0713</v>
      </c>
      <c r="U2237">
        <v>1.6200000000000001E-4</v>
      </c>
      <c r="V2237" t="str">
        <f>VLOOKUP(C2237,'Lines LookUp'!$B$1:$C$12,2,0)</f>
        <v>LUB</v>
      </c>
      <c r="W2237" t="str">
        <f>ROUNDUP(Q2237,3)&amp;"-"&amp;ROUNDUP(R2237,3)</f>
        <v>338835.569-3059479.91</v>
      </c>
      <c r="X2237" t="str">
        <f>ROUNDUP(S2237,3)&amp;"-"&amp;ROUNDUP(T2237,3)</f>
        <v>338835.561-3059480.072</v>
      </c>
      <c r="Y2237">
        <f>VLOOKUP(W2237&amp;"-"&amp;V2237,'Buscoords Workout'!$F:$G,2,0)</f>
        <v>9510</v>
      </c>
      <c r="Z2237">
        <f>VLOOKUP(X2237&amp;"-"&amp;V2237,'Buscoords Workout'!$F:$G,2,0)</f>
        <v>9435</v>
      </c>
      <c r="AA2237" t="b">
        <f>OR(ISNA(Y2237),ISNA(Z2237))</f>
        <v>0</v>
      </c>
    </row>
    <row r="2238" spans="1:27" x14ac:dyDescent="0.25">
      <c r="A2238">
        <v>1226</v>
      </c>
      <c r="B2238" t="s">
        <v>24</v>
      </c>
      <c r="C2238" t="s">
        <v>47</v>
      </c>
      <c r="D2238" t="s">
        <v>48</v>
      </c>
      <c r="E2238">
        <v>11</v>
      </c>
      <c r="F2238" t="s">
        <v>50</v>
      </c>
      <c r="G2238">
        <v>50</v>
      </c>
      <c r="H2238" t="s">
        <v>27</v>
      </c>
      <c r="I2238" t="s">
        <v>38</v>
      </c>
      <c r="J2238" t="s">
        <v>39</v>
      </c>
      <c r="K2238" t="s">
        <v>30</v>
      </c>
      <c r="L2238" t="s">
        <v>31</v>
      </c>
      <c r="M2238">
        <v>3</v>
      </c>
      <c r="N2238" t="s">
        <v>40</v>
      </c>
      <c r="O2238" t="s">
        <v>41</v>
      </c>
      <c r="P2238">
        <v>49.2044</v>
      </c>
      <c r="Q2238">
        <v>338835.56020000001</v>
      </c>
      <c r="R2238">
        <v>3059480.0713</v>
      </c>
      <c r="S2238">
        <v>338832.92</v>
      </c>
      <c r="T2238">
        <v>3059529.2047999999</v>
      </c>
      <c r="U2238">
        <v>4.9203999999999998E-2</v>
      </c>
      <c r="V2238" t="str">
        <f>VLOOKUP(C2238,'Lines LookUp'!$B$1:$C$12,2,0)</f>
        <v>LUB</v>
      </c>
      <c r="W2238" t="str">
        <f>ROUNDUP(Q2238,3)&amp;"-"&amp;ROUNDUP(R2238,3)</f>
        <v>338835.561-3059480.072</v>
      </c>
      <c r="X2238" t="str">
        <f>ROUNDUP(S2238,3)&amp;"-"&amp;ROUNDUP(T2238,3)</f>
        <v>338832.92-3059529.205</v>
      </c>
      <c r="Y2238">
        <f>VLOOKUP(W2238&amp;"-"&amp;V2238,'Buscoords Workout'!$F:$G,2,0)</f>
        <v>9435</v>
      </c>
      <c r="Z2238">
        <f>VLOOKUP(X2238&amp;"-"&amp;V2238,'Buscoords Workout'!$F:$G,2,0)</f>
        <v>9436</v>
      </c>
      <c r="AA2238" t="b">
        <f>OR(ISNA(Y2238),ISNA(Z2238))</f>
        <v>0</v>
      </c>
    </row>
    <row r="2239" spans="1:27" x14ac:dyDescent="0.25">
      <c r="A2239">
        <v>1229</v>
      </c>
      <c r="B2239" t="s">
        <v>24</v>
      </c>
      <c r="C2239" t="s">
        <v>47</v>
      </c>
      <c r="D2239" t="s">
        <v>48</v>
      </c>
      <c r="E2239">
        <v>11</v>
      </c>
      <c r="F2239" t="s">
        <v>50</v>
      </c>
      <c r="G2239">
        <v>50</v>
      </c>
      <c r="H2239" t="s">
        <v>27</v>
      </c>
      <c r="I2239" t="s">
        <v>38</v>
      </c>
      <c r="J2239" t="s">
        <v>39</v>
      </c>
      <c r="K2239" t="s">
        <v>30</v>
      </c>
      <c r="L2239" t="s">
        <v>31</v>
      </c>
      <c r="M2239">
        <v>3</v>
      </c>
      <c r="N2239" t="s">
        <v>40</v>
      </c>
      <c r="O2239" t="s">
        <v>41</v>
      </c>
      <c r="P2239">
        <v>230.10599999999999</v>
      </c>
      <c r="Q2239">
        <v>338893.33669999999</v>
      </c>
      <c r="R2239">
        <v>3059759.5449000001</v>
      </c>
      <c r="S2239">
        <v>338920.29800000001</v>
      </c>
      <c r="T2239">
        <v>3059988.0655</v>
      </c>
      <c r="U2239">
        <v>0.230106</v>
      </c>
      <c r="V2239" t="str">
        <f>VLOOKUP(C2239,'Lines LookUp'!$B$1:$C$12,2,0)</f>
        <v>LUB</v>
      </c>
      <c r="W2239" t="str">
        <f>ROUNDUP(Q2239,3)&amp;"-"&amp;ROUNDUP(R2239,3)</f>
        <v>338893.337-3059759.545</v>
      </c>
      <c r="X2239" t="str">
        <f>ROUNDUP(S2239,3)&amp;"-"&amp;ROUNDUP(T2239,3)</f>
        <v>338920.298-3059988.066</v>
      </c>
      <c r="Y2239">
        <f>VLOOKUP(W2239&amp;"-"&amp;V2239,'Buscoords Workout'!$F:$G,2,0)</f>
        <v>9437</v>
      </c>
      <c r="Z2239">
        <f>VLOOKUP(X2239&amp;"-"&amp;V2239,'Buscoords Workout'!$F:$G,2,0)</f>
        <v>9438</v>
      </c>
      <c r="AA2239" t="b">
        <f>OR(ISNA(Y2239),ISNA(Z2239))</f>
        <v>0</v>
      </c>
    </row>
    <row r="2240" spans="1:27" x14ac:dyDescent="0.25">
      <c r="A2240">
        <v>1230</v>
      </c>
      <c r="B2240" t="s">
        <v>24</v>
      </c>
      <c r="C2240" t="s">
        <v>47</v>
      </c>
      <c r="D2240" t="s">
        <v>48</v>
      </c>
      <c r="E2240">
        <v>11</v>
      </c>
      <c r="F2240" t="s">
        <v>50</v>
      </c>
      <c r="G2240">
        <v>50</v>
      </c>
      <c r="H2240" t="s">
        <v>27</v>
      </c>
      <c r="I2240" t="s">
        <v>38</v>
      </c>
      <c r="J2240" t="s">
        <v>39</v>
      </c>
      <c r="K2240" t="s">
        <v>30</v>
      </c>
      <c r="L2240" t="s">
        <v>31</v>
      </c>
      <c r="M2240">
        <v>3</v>
      </c>
      <c r="N2240" t="s">
        <v>40</v>
      </c>
      <c r="O2240" t="s">
        <v>41</v>
      </c>
      <c r="P2240">
        <v>146.559</v>
      </c>
      <c r="Q2240">
        <v>338920.29800000001</v>
      </c>
      <c r="R2240">
        <v>3059988.0655</v>
      </c>
      <c r="S2240">
        <v>338878.18976099999</v>
      </c>
      <c r="T2240">
        <v>3060128.4454999999</v>
      </c>
      <c r="U2240">
        <v>0.14655899999999999</v>
      </c>
      <c r="V2240" t="str">
        <f>VLOOKUP(C2240,'Lines LookUp'!$B$1:$C$12,2,0)</f>
        <v>LUB</v>
      </c>
      <c r="W2240" t="str">
        <f>ROUNDUP(Q2240,3)&amp;"-"&amp;ROUNDUP(R2240,3)</f>
        <v>338920.298-3059988.066</v>
      </c>
      <c r="X2240" t="str">
        <f>ROUNDUP(S2240,3)&amp;"-"&amp;ROUNDUP(T2240,3)</f>
        <v>338878.19-3060128.446</v>
      </c>
      <c r="Y2240">
        <f>VLOOKUP(W2240&amp;"-"&amp;V2240,'Buscoords Workout'!$F:$G,2,0)</f>
        <v>9438</v>
      </c>
      <c r="Z2240">
        <f>VLOOKUP(X2240&amp;"-"&amp;V2240,'Buscoords Workout'!$F:$G,2,0)</f>
        <v>9014</v>
      </c>
      <c r="AA2240" t="b">
        <f>OR(ISNA(Y2240),ISNA(Z2240))</f>
        <v>0</v>
      </c>
    </row>
    <row r="2241" spans="1:27" x14ac:dyDescent="0.25">
      <c r="A2241">
        <v>1231</v>
      </c>
      <c r="B2241" t="s">
        <v>24</v>
      </c>
      <c r="C2241" t="s">
        <v>47</v>
      </c>
      <c r="D2241" t="s">
        <v>48</v>
      </c>
      <c r="E2241">
        <v>11</v>
      </c>
      <c r="F2241" t="s">
        <v>50</v>
      </c>
      <c r="G2241">
        <v>50</v>
      </c>
      <c r="H2241" t="s">
        <v>27</v>
      </c>
      <c r="I2241" t="s">
        <v>38</v>
      </c>
      <c r="J2241" t="s">
        <v>39</v>
      </c>
      <c r="K2241" t="s">
        <v>30</v>
      </c>
      <c r="L2241" t="s">
        <v>31</v>
      </c>
      <c r="M2241">
        <v>3</v>
      </c>
      <c r="N2241" t="s">
        <v>40</v>
      </c>
      <c r="O2241" t="s">
        <v>41</v>
      </c>
      <c r="P2241">
        <v>178.11199999999999</v>
      </c>
      <c r="Q2241">
        <v>338878.18976099999</v>
      </c>
      <c r="R2241">
        <v>3060128.4454999999</v>
      </c>
      <c r="S2241">
        <v>338827.01610000001</v>
      </c>
      <c r="T2241">
        <v>3060299.0477</v>
      </c>
      <c r="U2241">
        <v>0.17811199999999999</v>
      </c>
      <c r="V2241" t="str">
        <f>VLOOKUP(C2241,'Lines LookUp'!$B$1:$C$12,2,0)</f>
        <v>LUB</v>
      </c>
      <c r="W2241" t="str">
        <f>ROUNDUP(Q2241,3)&amp;"-"&amp;ROUNDUP(R2241,3)</f>
        <v>338878.19-3060128.446</v>
      </c>
      <c r="X2241" t="str">
        <f>ROUNDUP(S2241,3)&amp;"-"&amp;ROUNDUP(T2241,3)</f>
        <v>338827.017-3060299.048</v>
      </c>
      <c r="Y2241">
        <f>VLOOKUP(W2241&amp;"-"&amp;V2241,'Buscoords Workout'!$F:$G,2,0)</f>
        <v>9014</v>
      </c>
      <c r="Z2241">
        <f>VLOOKUP(X2241&amp;"-"&amp;V2241,'Buscoords Workout'!$F:$G,2,0)</f>
        <v>9439</v>
      </c>
      <c r="AA2241" t="b">
        <f>OR(ISNA(Y2241),ISNA(Z2241))</f>
        <v>0</v>
      </c>
    </row>
    <row r="2242" spans="1:27" x14ac:dyDescent="0.25">
      <c r="A2242">
        <v>1232</v>
      </c>
      <c r="B2242" t="s">
        <v>24</v>
      </c>
      <c r="C2242" t="s">
        <v>47</v>
      </c>
      <c r="D2242" t="s">
        <v>48</v>
      </c>
      <c r="E2242">
        <v>11</v>
      </c>
      <c r="F2242" t="s">
        <v>50</v>
      </c>
      <c r="G2242">
        <v>50</v>
      </c>
      <c r="H2242" t="s">
        <v>27</v>
      </c>
      <c r="I2242" t="s">
        <v>38</v>
      </c>
      <c r="J2242" t="s">
        <v>39</v>
      </c>
      <c r="K2242" t="s">
        <v>30</v>
      </c>
      <c r="L2242" t="s">
        <v>31</v>
      </c>
      <c r="M2242">
        <v>3</v>
      </c>
      <c r="N2242" t="s">
        <v>40</v>
      </c>
      <c r="O2242" t="s">
        <v>41</v>
      </c>
      <c r="P2242">
        <v>87.989500000000007</v>
      </c>
      <c r="Q2242">
        <v>338827.01610000001</v>
      </c>
      <c r="R2242">
        <v>3060299.0477</v>
      </c>
      <c r="S2242">
        <v>338839.10904000001</v>
      </c>
      <c r="T2242">
        <v>3060386.2022099998</v>
      </c>
      <c r="U2242">
        <v>8.7988999999999998E-2</v>
      </c>
      <c r="V2242" t="str">
        <f>VLOOKUP(C2242,'Lines LookUp'!$B$1:$C$12,2,0)</f>
        <v>LUB</v>
      </c>
      <c r="W2242" t="str">
        <f>ROUNDUP(Q2242,3)&amp;"-"&amp;ROUNDUP(R2242,3)</f>
        <v>338827.017-3060299.048</v>
      </c>
      <c r="X2242" t="str">
        <f>ROUNDUP(S2242,3)&amp;"-"&amp;ROUNDUP(T2242,3)</f>
        <v>338839.11-3060386.203</v>
      </c>
      <c r="Y2242">
        <f>VLOOKUP(W2242&amp;"-"&amp;V2242,'Buscoords Workout'!$F:$G,2,0)</f>
        <v>9439</v>
      </c>
      <c r="Z2242">
        <f>VLOOKUP(X2242&amp;"-"&amp;V2242,'Buscoords Workout'!$F:$G,2,0)</f>
        <v>9446</v>
      </c>
      <c r="AA2242" t="b">
        <f>OR(ISNA(Y2242),ISNA(Z2242))</f>
        <v>0</v>
      </c>
    </row>
    <row r="2243" spans="1:27" x14ac:dyDescent="0.25">
      <c r="A2243">
        <v>1233</v>
      </c>
      <c r="B2243" t="s">
        <v>24</v>
      </c>
      <c r="C2243" t="s">
        <v>47</v>
      </c>
      <c r="D2243" t="s">
        <v>48</v>
      </c>
      <c r="E2243">
        <v>11</v>
      </c>
      <c r="F2243" t="s">
        <v>50</v>
      </c>
      <c r="G2243">
        <v>50</v>
      </c>
      <c r="H2243" t="s">
        <v>27</v>
      </c>
      <c r="I2243" t="s">
        <v>38</v>
      </c>
      <c r="J2243" t="s">
        <v>39</v>
      </c>
      <c r="K2243" t="s">
        <v>30</v>
      </c>
      <c r="L2243" t="s">
        <v>31</v>
      </c>
      <c r="M2243">
        <v>3</v>
      </c>
      <c r="N2243" t="s">
        <v>40</v>
      </c>
      <c r="O2243" t="s">
        <v>41</v>
      </c>
      <c r="P2243">
        <v>117.825</v>
      </c>
      <c r="Q2243">
        <v>338839.10904000001</v>
      </c>
      <c r="R2243">
        <v>3060386.2022099998</v>
      </c>
      <c r="S2243">
        <v>338855.30249999999</v>
      </c>
      <c r="T2243">
        <v>3060502.9093999998</v>
      </c>
      <c r="U2243">
        <v>0.117825</v>
      </c>
      <c r="V2243" t="str">
        <f>VLOOKUP(C2243,'Lines LookUp'!$B$1:$C$12,2,0)</f>
        <v>LUB</v>
      </c>
      <c r="W2243" t="str">
        <f>ROUNDUP(Q2243,3)&amp;"-"&amp;ROUNDUP(R2243,3)</f>
        <v>338839.11-3060386.203</v>
      </c>
      <c r="X2243" t="str">
        <f>ROUNDUP(S2243,3)&amp;"-"&amp;ROUNDUP(T2243,3)</f>
        <v>338855.303-3060502.91</v>
      </c>
      <c r="Y2243">
        <f>VLOOKUP(W2243&amp;"-"&amp;V2243,'Buscoords Workout'!$F:$G,2,0)</f>
        <v>9446</v>
      </c>
      <c r="Z2243">
        <f>VLOOKUP(X2243&amp;"-"&amp;V2243,'Buscoords Workout'!$F:$G,2,0)</f>
        <v>9440</v>
      </c>
      <c r="AA2243" t="b">
        <f>OR(ISNA(Y2243),ISNA(Z2243))</f>
        <v>0</v>
      </c>
    </row>
    <row r="2244" spans="1:27" x14ac:dyDescent="0.25">
      <c r="A2244">
        <v>1234</v>
      </c>
      <c r="B2244" t="s">
        <v>24</v>
      </c>
      <c r="C2244" t="s">
        <v>47</v>
      </c>
      <c r="D2244" t="s">
        <v>48</v>
      </c>
      <c r="E2244">
        <v>11</v>
      </c>
      <c r="F2244" t="s">
        <v>50</v>
      </c>
      <c r="G2244">
        <v>50</v>
      </c>
      <c r="H2244" t="s">
        <v>27</v>
      </c>
      <c r="I2244" t="s">
        <v>38</v>
      </c>
      <c r="J2244" t="s">
        <v>39</v>
      </c>
      <c r="K2244" t="s">
        <v>30</v>
      </c>
      <c r="L2244" t="s">
        <v>31</v>
      </c>
      <c r="M2244">
        <v>3</v>
      </c>
      <c r="N2244" t="s">
        <v>40</v>
      </c>
      <c r="O2244" t="s">
        <v>41</v>
      </c>
      <c r="P2244">
        <v>46.983499999999999</v>
      </c>
      <c r="Q2244">
        <v>338855.30249999999</v>
      </c>
      <c r="R2244">
        <v>3060502.9093999998</v>
      </c>
      <c r="S2244">
        <v>338830.24180000002</v>
      </c>
      <c r="T2244">
        <v>3060542.6512000002</v>
      </c>
      <c r="U2244">
        <v>4.6983999999999998E-2</v>
      </c>
      <c r="V2244" t="str">
        <f>VLOOKUP(C2244,'Lines LookUp'!$B$1:$C$12,2,0)</f>
        <v>LUB</v>
      </c>
      <c r="W2244" t="str">
        <f>ROUNDUP(Q2244,3)&amp;"-"&amp;ROUNDUP(R2244,3)</f>
        <v>338855.303-3060502.91</v>
      </c>
      <c r="X2244" t="str">
        <f>ROUNDUP(S2244,3)&amp;"-"&amp;ROUNDUP(T2244,3)</f>
        <v>338830.242-3060542.652</v>
      </c>
      <c r="Y2244">
        <f>VLOOKUP(W2244&amp;"-"&amp;V2244,'Buscoords Workout'!$F:$G,2,0)</f>
        <v>9440</v>
      </c>
      <c r="Z2244">
        <f>VLOOKUP(X2244&amp;"-"&amp;V2244,'Buscoords Workout'!$F:$G,2,0)</f>
        <v>9441</v>
      </c>
      <c r="AA2244" t="b">
        <f>OR(ISNA(Y2244),ISNA(Z2244))</f>
        <v>0</v>
      </c>
    </row>
    <row r="2245" spans="1:27" x14ac:dyDescent="0.25">
      <c r="A2245">
        <v>1235</v>
      </c>
      <c r="B2245" t="s">
        <v>24</v>
      </c>
      <c r="C2245" t="s">
        <v>47</v>
      </c>
      <c r="D2245" t="s">
        <v>48</v>
      </c>
      <c r="E2245">
        <v>11</v>
      </c>
      <c r="F2245" t="s">
        <v>50</v>
      </c>
      <c r="G2245">
        <v>50</v>
      </c>
      <c r="H2245" t="s">
        <v>27</v>
      </c>
      <c r="I2245" t="s">
        <v>38</v>
      </c>
      <c r="J2245" t="s">
        <v>39</v>
      </c>
      <c r="K2245" t="s">
        <v>30</v>
      </c>
      <c r="L2245" t="s">
        <v>31</v>
      </c>
      <c r="M2245">
        <v>3</v>
      </c>
      <c r="N2245" t="s">
        <v>40</v>
      </c>
      <c r="O2245" t="s">
        <v>41</v>
      </c>
      <c r="P2245">
        <v>21.361899999999999</v>
      </c>
      <c r="Q2245">
        <v>338830.24180000002</v>
      </c>
      <c r="R2245">
        <v>3060542.6512000002</v>
      </c>
      <c r="S2245">
        <v>338822.25030000001</v>
      </c>
      <c r="T2245">
        <v>3060562.4619999998</v>
      </c>
      <c r="U2245">
        <v>2.1361999999999999E-2</v>
      </c>
      <c r="V2245" t="str">
        <f>VLOOKUP(C2245,'Lines LookUp'!$B$1:$C$12,2,0)</f>
        <v>LUB</v>
      </c>
      <c r="W2245" t="str">
        <f>ROUNDUP(Q2245,3)&amp;"-"&amp;ROUNDUP(R2245,3)</f>
        <v>338830.242-3060542.652</v>
      </c>
      <c r="X2245" t="str">
        <f>ROUNDUP(S2245,3)&amp;"-"&amp;ROUNDUP(T2245,3)</f>
        <v>338822.251-3060562.462</v>
      </c>
      <c r="Y2245">
        <f>VLOOKUP(W2245&amp;"-"&amp;V2245,'Buscoords Workout'!$F:$G,2,0)</f>
        <v>9441</v>
      </c>
      <c r="Z2245">
        <f>VLOOKUP(X2245&amp;"-"&amp;V2245,'Buscoords Workout'!$F:$G,2,0)</f>
        <v>9442</v>
      </c>
      <c r="AA2245" t="b">
        <f>OR(ISNA(Y2245),ISNA(Z2245))</f>
        <v>0</v>
      </c>
    </row>
    <row r="2246" spans="1:27" x14ac:dyDescent="0.25">
      <c r="A2246">
        <v>1236</v>
      </c>
      <c r="B2246" t="s">
        <v>24</v>
      </c>
      <c r="C2246" t="s">
        <v>47</v>
      </c>
      <c r="D2246" t="s">
        <v>48</v>
      </c>
      <c r="E2246">
        <v>11</v>
      </c>
      <c r="F2246" t="s">
        <v>50</v>
      </c>
      <c r="G2246">
        <v>50</v>
      </c>
      <c r="H2246" t="s">
        <v>27</v>
      </c>
      <c r="I2246" t="s">
        <v>38</v>
      </c>
      <c r="J2246" t="s">
        <v>39</v>
      </c>
      <c r="K2246" t="s">
        <v>30</v>
      </c>
      <c r="L2246" t="s">
        <v>31</v>
      </c>
      <c r="M2246">
        <v>3</v>
      </c>
      <c r="N2246" t="s">
        <v>40</v>
      </c>
      <c r="O2246" t="s">
        <v>41</v>
      </c>
      <c r="P2246">
        <v>31.629100000000001</v>
      </c>
      <c r="Q2246">
        <v>338822.25030000001</v>
      </c>
      <c r="R2246">
        <v>3060562.4619999998</v>
      </c>
      <c r="S2246">
        <v>338790.94579999999</v>
      </c>
      <c r="T2246">
        <v>3060566.9818000002</v>
      </c>
      <c r="U2246">
        <v>3.1628999999999997E-2</v>
      </c>
      <c r="V2246" t="str">
        <f>VLOOKUP(C2246,'Lines LookUp'!$B$1:$C$12,2,0)</f>
        <v>LUB</v>
      </c>
      <c r="W2246" t="str">
        <f>ROUNDUP(Q2246,3)&amp;"-"&amp;ROUNDUP(R2246,3)</f>
        <v>338822.251-3060562.462</v>
      </c>
      <c r="X2246" t="str">
        <f>ROUNDUP(S2246,3)&amp;"-"&amp;ROUNDUP(T2246,3)</f>
        <v>338790.946-3060566.982</v>
      </c>
      <c r="Y2246">
        <f>VLOOKUP(W2246&amp;"-"&amp;V2246,'Buscoords Workout'!$F:$G,2,0)</f>
        <v>9442</v>
      </c>
      <c r="Z2246">
        <f>VLOOKUP(X2246&amp;"-"&amp;V2246,'Buscoords Workout'!$F:$G,2,0)</f>
        <v>9443</v>
      </c>
      <c r="AA2246" t="b">
        <f>OR(ISNA(Y2246),ISNA(Z2246))</f>
        <v>0</v>
      </c>
    </row>
    <row r="2247" spans="1:27" x14ac:dyDescent="0.25">
      <c r="A2247">
        <v>1237</v>
      </c>
      <c r="B2247" t="s">
        <v>24</v>
      </c>
      <c r="C2247" t="s">
        <v>47</v>
      </c>
      <c r="D2247" t="s">
        <v>48</v>
      </c>
      <c r="E2247">
        <v>11</v>
      </c>
      <c r="F2247" t="s">
        <v>50</v>
      </c>
      <c r="G2247">
        <v>50</v>
      </c>
      <c r="H2247" t="s">
        <v>27</v>
      </c>
      <c r="I2247" t="s">
        <v>38</v>
      </c>
      <c r="J2247" t="s">
        <v>39</v>
      </c>
      <c r="K2247" t="s">
        <v>30</v>
      </c>
      <c r="L2247" t="s">
        <v>31</v>
      </c>
      <c r="M2247">
        <v>3</v>
      </c>
      <c r="N2247" t="s">
        <v>40</v>
      </c>
      <c r="O2247" t="s">
        <v>41</v>
      </c>
      <c r="P2247">
        <v>24.810500000000001</v>
      </c>
      <c r="Q2247">
        <v>338790.94579999999</v>
      </c>
      <c r="R2247">
        <v>3060566.9818000002</v>
      </c>
      <c r="S2247">
        <v>338767.95880000002</v>
      </c>
      <c r="T2247">
        <v>3060576.3177</v>
      </c>
      <c r="U2247">
        <v>2.4811E-2</v>
      </c>
      <c r="V2247" t="str">
        <f>VLOOKUP(C2247,'Lines LookUp'!$B$1:$C$12,2,0)</f>
        <v>LUB</v>
      </c>
      <c r="W2247" t="str">
        <f>ROUNDUP(Q2247,3)&amp;"-"&amp;ROUNDUP(R2247,3)</f>
        <v>338790.946-3060566.982</v>
      </c>
      <c r="X2247" t="str">
        <f>ROUNDUP(S2247,3)&amp;"-"&amp;ROUNDUP(T2247,3)</f>
        <v>338767.959-3060576.318</v>
      </c>
      <c r="Y2247">
        <f>VLOOKUP(W2247&amp;"-"&amp;V2247,'Buscoords Workout'!$F:$G,2,0)</f>
        <v>9443</v>
      </c>
      <c r="Z2247">
        <f>VLOOKUP(X2247&amp;"-"&amp;V2247,'Buscoords Workout'!$F:$G,2,0)</f>
        <v>9444</v>
      </c>
      <c r="AA2247" t="b">
        <f>OR(ISNA(Y2247),ISNA(Z2247))</f>
        <v>0</v>
      </c>
    </row>
    <row r="2248" spans="1:27" x14ac:dyDescent="0.25">
      <c r="A2248">
        <v>1238</v>
      </c>
      <c r="B2248" t="s">
        <v>24</v>
      </c>
      <c r="C2248" t="s">
        <v>47</v>
      </c>
      <c r="D2248" t="s">
        <v>48</v>
      </c>
      <c r="E2248">
        <v>11</v>
      </c>
      <c r="F2248" t="s">
        <v>50</v>
      </c>
      <c r="G2248">
        <v>50</v>
      </c>
      <c r="H2248" t="s">
        <v>27</v>
      </c>
      <c r="I2248" t="s">
        <v>38</v>
      </c>
      <c r="J2248" t="s">
        <v>39</v>
      </c>
      <c r="K2248" t="s">
        <v>30</v>
      </c>
      <c r="L2248" t="s">
        <v>31</v>
      </c>
      <c r="M2248">
        <v>3</v>
      </c>
      <c r="N2248" t="s">
        <v>40</v>
      </c>
      <c r="O2248" t="s">
        <v>41</v>
      </c>
      <c r="P2248">
        <v>10.1579</v>
      </c>
      <c r="Q2248">
        <v>338767.95880000002</v>
      </c>
      <c r="R2248">
        <v>3060576.3177</v>
      </c>
      <c r="S2248">
        <v>338770.565</v>
      </c>
      <c r="T2248">
        <v>3060586.1356000002</v>
      </c>
      <c r="U2248">
        <v>1.0158E-2</v>
      </c>
      <c r="V2248" t="str">
        <f>VLOOKUP(C2248,'Lines LookUp'!$B$1:$C$12,2,0)</f>
        <v>LUB</v>
      </c>
      <c r="W2248" t="str">
        <f>ROUNDUP(Q2248,3)&amp;"-"&amp;ROUNDUP(R2248,3)</f>
        <v>338767.959-3060576.318</v>
      </c>
      <c r="X2248" t="str">
        <f>ROUNDUP(S2248,3)&amp;"-"&amp;ROUNDUP(T2248,3)</f>
        <v>338770.565-3060586.136</v>
      </c>
      <c r="Y2248">
        <f>VLOOKUP(W2248&amp;"-"&amp;V2248,'Buscoords Workout'!$F:$G,2,0)</f>
        <v>9444</v>
      </c>
      <c r="Z2248">
        <f>VLOOKUP(X2248&amp;"-"&amp;V2248,'Buscoords Workout'!$F:$G,2,0)</f>
        <v>9445</v>
      </c>
      <c r="AA2248" t="b">
        <f>OR(ISNA(Y2248),ISNA(Z2248))</f>
        <v>0</v>
      </c>
    </row>
    <row r="2249" spans="1:27" x14ac:dyDescent="0.25">
      <c r="A2249">
        <v>1239</v>
      </c>
      <c r="B2249" t="s">
        <v>24</v>
      </c>
      <c r="C2249" t="s">
        <v>47</v>
      </c>
      <c r="D2249" t="s">
        <v>48</v>
      </c>
      <c r="E2249">
        <v>11</v>
      </c>
      <c r="F2249" t="s">
        <v>50</v>
      </c>
      <c r="G2249">
        <v>50</v>
      </c>
      <c r="H2249" t="s">
        <v>27</v>
      </c>
      <c r="I2249" t="s">
        <v>38</v>
      </c>
      <c r="J2249" t="s">
        <v>39</v>
      </c>
      <c r="K2249" t="s">
        <v>30</v>
      </c>
      <c r="L2249" t="s">
        <v>31</v>
      </c>
      <c r="M2249">
        <v>3</v>
      </c>
      <c r="N2249" t="s">
        <v>40</v>
      </c>
      <c r="O2249" t="s">
        <v>41</v>
      </c>
      <c r="P2249">
        <v>160.17099999999999</v>
      </c>
      <c r="Q2249">
        <v>338878.18910000002</v>
      </c>
      <c r="R2249">
        <v>3060128.4452999998</v>
      </c>
      <c r="S2249">
        <v>339037.87699999998</v>
      </c>
      <c r="T2249">
        <v>3060140.8717</v>
      </c>
      <c r="U2249">
        <v>0.16017100000000001</v>
      </c>
      <c r="V2249" t="str">
        <f>VLOOKUP(C2249,'Lines LookUp'!$B$1:$C$12,2,0)</f>
        <v>LUB</v>
      </c>
      <c r="W2249" t="str">
        <f>ROUNDUP(Q2249,3)&amp;"-"&amp;ROUNDUP(R2249,3)</f>
        <v>338878.19-3060128.446</v>
      </c>
      <c r="X2249" t="str">
        <f>ROUNDUP(S2249,3)&amp;"-"&amp;ROUNDUP(T2249,3)</f>
        <v>339037.877-3060140.872</v>
      </c>
      <c r="Y2249">
        <f>VLOOKUP(W2249&amp;"-"&amp;V2249,'Buscoords Workout'!$F:$G,2,0)</f>
        <v>9014</v>
      </c>
      <c r="Z2249">
        <f>VLOOKUP(X2249&amp;"-"&amp;V2249,'Buscoords Workout'!$F:$G,2,0)</f>
        <v>9015</v>
      </c>
      <c r="AA2249" t="b">
        <f>OR(ISNA(Y2249),ISNA(Z2249))</f>
        <v>0</v>
      </c>
    </row>
    <row r="2250" spans="1:27" x14ac:dyDescent="0.25">
      <c r="A2250">
        <v>1240</v>
      </c>
      <c r="B2250" t="s">
        <v>24</v>
      </c>
      <c r="C2250" t="s">
        <v>47</v>
      </c>
      <c r="D2250" t="s">
        <v>48</v>
      </c>
      <c r="E2250">
        <v>11</v>
      </c>
      <c r="F2250" t="s">
        <v>50</v>
      </c>
      <c r="G2250">
        <v>50</v>
      </c>
      <c r="H2250" t="s">
        <v>27</v>
      </c>
      <c r="I2250" t="s">
        <v>38</v>
      </c>
      <c r="J2250" t="s">
        <v>39</v>
      </c>
      <c r="K2250" t="s">
        <v>30</v>
      </c>
      <c r="L2250" t="s">
        <v>31</v>
      </c>
      <c r="M2250">
        <v>3</v>
      </c>
      <c r="N2250" t="s">
        <v>40</v>
      </c>
      <c r="O2250" t="s">
        <v>41</v>
      </c>
      <c r="P2250">
        <v>20.210799999999999</v>
      </c>
      <c r="Q2250">
        <v>338839.1091</v>
      </c>
      <c r="R2250">
        <v>3060386.2022000002</v>
      </c>
      <c r="S2250">
        <v>338819.13140000001</v>
      </c>
      <c r="T2250">
        <v>3060389.2628000001</v>
      </c>
      <c r="U2250">
        <v>2.0211E-2</v>
      </c>
      <c r="V2250" t="str">
        <f>VLOOKUP(C2250,'Lines LookUp'!$B$1:$C$12,2,0)</f>
        <v>LUB</v>
      </c>
      <c r="W2250" t="str">
        <f>ROUNDUP(Q2250,3)&amp;"-"&amp;ROUNDUP(R2250,3)</f>
        <v>338839.11-3060386.203</v>
      </c>
      <c r="X2250" t="str">
        <f>ROUNDUP(S2250,3)&amp;"-"&amp;ROUNDUP(T2250,3)</f>
        <v>338819.132-3060389.263</v>
      </c>
      <c r="Y2250">
        <f>VLOOKUP(W2250&amp;"-"&amp;V2250,'Buscoords Workout'!$F:$G,2,0)</f>
        <v>9446</v>
      </c>
      <c r="Z2250">
        <f>VLOOKUP(X2250&amp;"-"&amp;V2250,'Buscoords Workout'!$F:$G,2,0)</f>
        <v>9447</v>
      </c>
      <c r="AA2250" t="b">
        <f>OR(ISNA(Y2250),ISNA(Z2250))</f>
        <v>0</v>
      </c>
    </row>
    <row r="2251" spans="1:27" x14ac:dyDescent="0.25">
      <c r="A2251">
        <v>1241</v>
      </c>
      <c r="B2251" t="s">
        <v>24</v>
      </c>
      <c r="C2251" t="s">
        <v>47</v>
      </c>
      <c r="D2251" t="s">
        <v>48</v>
      </c>
      <c r="E2251">
        <v>11</v>
      </c>
      <c r="F2251" t="s">
        <v>50</v>
      </c>
      <c r="G2251">
        <v>50</v>
      </c>
      <c r="H2251" t="s">
        <v>27</v>
      </c>
      <c r="I2251" t="s">
        <v>38</v>
      </c>
      <c r="J2251" t="s">
        <v>39</v>
      </c>
      <c r="K2251" t="s">
        <v>30</v>
      </c>
      <c r="L2251" t="s">
        <v>31</v>
      </c>
      <c r="M2251">
        <v>3</v>
      </c>
      <c r="N2251" t="s">
        <v>40</v>
      </c>
      <c r="O2251" t="s">
        <v>41</v>
      </c>
      <c r="P2251">
        <v>15.090299999999999</v>
      </c>
      <c r="Q2251">
        <v>338819.13140000001</v>
      </c>
      <c r="R2251">
        <v>3060389.2628000001</v>
      </c>
      <c r="S2251">
        <v>338811.87809999997</v>
      </c>
      <c r="T2251">
        <v>3060402.4956</v>
      </c>
      <c r="U2251">
        <v>1.5089999999999999E-2</v>
      </c>
      <c r="V2251" t="str">
        <f>VLOOKUP(C2251,'Lines LookUp'!$B$1:$C$12,2,0)</f>
        <v>LUB</v>
      </c>
      <c r="W2251" t="str">
        <f>ROUNDUP(Q2251,3)&amp;"-"&amp;ROUNDUP(R2251,3)</f>
        <v>338819.132-3060389.263</v>
      </c>
      <c r="X2251" t="str">
        <f>ROUNDUP(S2251,3)&amp;"-"&amp;ROUNDUP(T2251,3)</f>
        <v>338811.879-3060402.496</v>
      </c>
      <c r="Y2251">
        <f>VLOOKUP(W2251&amp;"-"&amp;V2251,'Buscoords Workout'!$F:$G,2,0)</f>
        <v>9447</v>
      </c>
      <c r="Z2251">
        <f>VLOOKUP(X2251&amp;"-"&amp;V2251,'Buscoords Workout'!$F:$G,2,0)</f>
        <v>9448</v>
      </c>
      <c r="AA2251" t="b">
        <f>OR(ISNA(Y2251),ISNA(Z2251))</f>
        <v>0</v>
      </c>
    </row>
    <row r="2252" spans="1:27" x14ac:dyDescent="0.25">
      <c r="A2252">
        <v>1242</v>
      </c>
      <c r="B2252" t="s">
        <v>24</v>
      </c>
      <c r="C2252" t="s">
        <v>47</v>
      </c>
      <c r="D2252" t="s">
        <v>48</v>
      </c>
      <c r="E2252">
        <v>11</v>
      </c>
      <c r="F2252" t="s">
        <v>50</v>
      </c>
      <c r="G2252">
        <v>50</v>
      </c>
      <c r="H2252" t="s">
        <v>27</v>
      </c>
      <c r="I2252" t="s">
        <v>38</v>
      </c>
      <c r="J2252" t="s">
        <v>39</v>
      </c>
      <c r="K2252" t="s">
        <v>30</v>
      </c>
      <c r="L2252" t="s">
        <v>31</v>
      </c>
      <c r="M2252">
        <v>3</v>
      </c>
      <c r="N2252" t="s">
        <v>40</v>
      </c>
      <c r="O2252" t="s">
        <v>41</v>
      </c>
      <c r="P2252">
        <v>14.8546</v>
      </c>
      <c r="Q2252">
        <v>338811.87809999997</v>
      </c>
      <c r="R2252">
        <v>3060402.4956</v>
      </c>
      <c r="S2252">
        <v>338799.60810000001</v>
      </c>
      <c r="T2252">
        <v>3060410.8686000002</v>
      </c>
      <c r="U2252">
        <v>1.4855E-2</v>
      </c>
      <c r="V2252" t="str">
        <f>VLOOKUP(C2252,'Lines LookUp'!$B$1:$C$12,2,0)</f>
        <v>LUB</v>
      </c>
      <c r="W2252" t="str">
        <f>ROUNDUP(Q2252,3)&amp;"-"&amp;ROUNDUP(R2252,3)</f>
        <v>338811.879-3060402.496</v>
      </c>
      <c r="X2252" t="str">
        <f>ROUNDUP(S2252,3)&amp;"-"&amp;ROUNDUP(T2252,3)</f>
        <v>338799.609-3060410.869</v>
      </c>
      <c r="Y2252">
        <f>VLOOKUP(W2252&amp;"-"&amp;V2252,'Buscoords Workout'!$F:$G,2,0)</f>
        <v>9448</v>
      </c>
      <c r="Z2252">
        <f>VLOOKUP(X2252&amp;"-"&amp;V2252,'Buscoords Workout'!$F:$G,2,0)</f>
        <v>9449</v>
      </c>
      <c r="AA2252" t="b">
        <f>OR(ISNA(Y2252),ISNA(Z2252))</f>
        <v>0</v>
      </c>
    </row>
    <row r="2253" spans="1:27" x14ac:dyDescent="0.25">
      <c r="A2253">
        <v>1243</v>
      </c>
      <c r="B2253" t="s">
        <v>24</v>
      </c>
      <c r="C2253" t="s">
        <v>47</v>
      </c>
      <c r="D2253" t="s">
        <v>48</v>
      </c>
      <c r="E2253">
        <v>11</v>
      </c>
      <c r="F2253" t="s">
        <v>50</v>
      </c>
      <c r="G2253">
        <v>50</v>
      </c>
      <c r="H2253" t="s">
        <v>27</v>
      </c>
      <c r="I2253" t="s">
        <v>38</v>
      </c>
      <c r="J2253" t="s">
        <v>39</v>
      </c>
      <c r="K2253" t="s">
        <v>30</v>
      </c>
      <c r="L2253" t="s">
        <v>31</v>
      </c>
      <c r="M2253">
        <v>3</v>
      </c>
      <c r="N2253" t="s">
        <v>40</v>
      </c>
      <c r="O2253" t="s">
        <v>41</v>
      </c>
      <c r="P2253">
        <v>29.756799999999998</v>
      </c>
      <c r="Q2253">
        <v>338799.60810000001</v>
      </c>
      <c r="R2253">
        <v>3060410.8686000002</v>
      </c>
      <c r="S2253">
        <v>338769.92099999997</v>
      </c>
      <c r="T2253">
        <v>3060412.9038999998</v>
      </c>
      <c r="U2253">
        <v>2.9756999999999999E-2</v>
      </c>
      <c r="V2253" t="str">
        <f>VLOOKUP(C2253,'Lines LookUp'!$B$1:$C$12,2,0)</f>
        <v>LUB</v>
      </c>
      <c r="W2253" t="str">
        <f>ROUNDUP(Q2253,3)&amp;"-"&amp;ROUNDUP(R2253,3)</f>
        <v>338799.609-3060410.869</v>
      </c>
      <c r="X2253" t="str">
        <f>ROUNDUP(S2253,3)&amp;"-"&amp;ROUNDUP(T2253,3)</f>
        <v>338769.921-3060412.904</v>
      </c>
      <c r="Y2253">
        <f>VLOOKUP(W2253&amp;"-"&amp;V2253,'Buscoords Workout'!$F:$G,2,0)</f>
        <v>9449</v>
      </c>
      <c r="Z2253">
        <f>VLOOKUP(X2253&amp;"-"&amp;V2253,'Buscoords Workout'!$F:$G,2,0)</f>
        <v>9450</v>
      </c>
      <c r="AA2253" t="b">
        <f>OR(ISNA(Y2253),ISNA(Z2253))</f>
        <v>0</v>
      </c>
    </row>
    <row r="2254" spans="1:27" x14ac:dyDescent="0.25">
      <c r="A2254">
        <v>1244</v>
      </c>
      <c r="B2254" t="s">
        <v>24</v>
      </c>
      <c r="C2254" t="s">
        <v>47</v>
      </c>
      <c r="D2254" t="s">
        <v>48</v>
      </c>
      <c r="E2254">
        <v>11</v>
      </c>
      <c r="F2254" t="s">
        <v>50</v>
      </c>
      <c r="G2254">
        <v>50</v>
      </c>
      <c r="H2254" t="s">
        <v>27</v>
      </c>
      <c r="I2254" t="s">
        <v>38</v>
      </c>
      <c r="J2254" t="s">
        <v>39</v>
      </c>
      <c r="K2254" t="s">
        <v>30</v>
      </c>
      <c r="L2254" t="s">
        <v>31</v>
      </c>
      <c r="M2254">
        <v>3</v>
      </c>
      <c r="N2254" t="s">
        <v>40</v>
      </c>
      <c r="O2254" t="s">
        <v>41</v>
      </c>
      <c r="P2254">
        <v>3.5066600000000001</v>
      </c>
      <c r="Q2254">
        <v>338835.90039999998</v>
      </c>
      <c r="R2254">
        <v>3059473.7404</v>
      </c>
      <c r="S2254">
        <v>338832.87908300001</v>
      </c>
      <c r="T2254">
        <v>3059475.52037</v>
      </c>
      <c r="U2254">
        <v>3.5070000000000001E-3</v>
      </c>
      <c r="V2254" t="str">
        <f>VLOOKUP(C2254,'Lines LookUp'!$B$1:$C$12,2,0)</f>
        <v>LUB</v>
      </c>
      <c r="W2254" t="str">
        <f>ROUNDUP(Q2254,3)&amp;"-"&amp;ROUNDUP(R2254,3)</f>
        <v>338835.901-3059473.741</v>
      </c>
      <c r="X2254" t="str">
        <f>ROUNDUP(S2254,3)&amp;"-"&amp;ROUNDUP(T2254,3)</f>
        <v>338832.88-3059475.521</v>
      </c>
      <c r="Y2254">
        <f>VLOOKUP(W2254&amp;"-"&amp;V2254,'Buscoords Workout'!$F:$G,2,0)</f>
        <v>9434</v>
      </c>
      <c r="Z2254">
        <f>VLOOKUP(X2254&amp;"-"&amp;V2254,'Buscoords Workout'!$F:$G,2,0)</f>
        <v>9509</v>
      </c>
      <c r="AA2254" t="b">
        <f>OR(ISNA(Y2254),ISNA(Z2254))</f>
        <v>0</v>
      </c>
    </row>
    <row r="2255" spans="1:27" x14ac:dyDescent="0.25">
      <c r="A2255">
        <v>1245</v>
      </c>
      <c r="B2255" t="s">
        <v>24</v>
      </c>
      <c r="C2255" t="s">
        <v>47</v>
      </c>
      <c r="D2255" t="s">
        <v>48</v>
      </c>
      <c r="E2255">
        <v>11</v>
      </c>
      <c r="F2255" t="s">
        <v>50</v>
      </c>
      <c r="G2255">
        <v>50</v>
      </c>
      <c r="H2255" t="s">
        <v>27</v>
      </c>
      <c r="I2255" t="s">
        <v>38</v>
      </c>
      <c r="J2255" t="s">
        <v>39</v>
      </c>
      <c r="K2255" t="s">
        <v>30</v>
      </c>
      <c r="L2255" t="s">
        <v>31</v>
      </c>
      <c r="M2255">
        <v>3</v>
      </c>
      <c r="N2255" t="s">
        <v>40</v>
      </c>
      <c r="O2255" t="s">
        <v>41</v>
      </c>
      <c r="P2255">
        <v>7.6634399999999996</v>
      </c>
      <c r="Q2255">
        <v>338832.87908300001</v>
      </c>
      <c r="R2255">
        <v>3059475.52037</v>
      </c>
      <c r="S2255">
        <v>338826.27630000003</v>
      </c>
      <c r="T2255">
        <v>3059479.4103000001</v>
      </c>
      <c r="U2255">
        <v>7.6629999999999997E-3</v>
      </c>
      <c r="V2255" t="str">
        <f>VLOOKUP(C2255,'Lines LookUp'!$B$1:$C$12,2,0)</f>
        <v>LUB</v>
      </c>
      <c r="W2255" t="str">
        <f>ROUNDUP(Q2255,3)&amp;"-"&amp;ROUNDUP(R2255,3)</f>
        <v>338832.88-3059475.521</v>
      </c>
      <c r="X2255" t="str">
        <f>ROUNDUP(S2255,3)&amp;"-"&amp;ROUNDUP(T2255,3)</f>
        <v>338826.277-3059479.411</v>
      </c>
      <c r="Y2255">
        <f>VLOOKUP(W2255&amp;"-"&amp;V2255,'Buscoords Workout'!$F:$G,2,0)</f>
        <v>9509</v>
      </c>
      <c r="Z2255">
        <f>VLOOKUP(X2255&amp;"-"&amp;V2255,'Buscoords Workout'!$F:$G,2,0)</f>
        <v>9016</v>
      </c>
      <c r="AA2255" t="b">
        <f>OR(ISNA(Y2255),ISNA(Z2255))</f>
        <v>0</v>
      </c>
    </row>
    <row r="2256" spans="1:27" x14ac:dyDescent="0.25">
      <c r="A2256">
        <v>1248</v>
      </c>
      <c r="B2256" t="s">
        <v>24</v>
      </c>
      <c r="C2256" t="s">
        <v>47</v>
      </c>
      <c r="D2256" t="s">
        <v>48</v>
      </c>
      <c r="E2256">
        <v>11</v>
      </c>
      <c r="F2256" t="s">
        <v>50</v>
      </c>
      <c r="G2256">
        <v>50</v>
      </c>
      <c r="H2256" t="s">
        <v>27</v>
      </c>
      <c r="I2256" t="s">
        <v>38</v>
      </c>
      <c r="J2256" t="s">
        <v>39</v>
      </c>
      <c r="K2256" t="s">
        <v>30</v>
      </c>
      <c r="L2256" t="s">
        <v>31</v>
      </c>
      <c r="M2256">
        <v>3</v>
      </c>
      <c r="N2256" t="s">
        <v>40</v>
      </c>
      <c r="O2256" t="s">
        <v>41</v>
      </c>
      <c r="P2256">
        <v>68.097700000000003</v>
      </c>
      <c r="Q2256">
        <v>339071.97830000002</v>
      </c>
      <c r="R2256">
        <v>3059582.9043000001</v>
      </c>
      <c r="S2256">
        <v>339078.09820000001</v>
      </c>
      <c r="T2256">
        <v>3059515.0822000001</v>
      </c>
      <c r="U2256">
        <v>6.8098000000000006E-2</v>
      </c>
      <c r="V2256" t="str">
        <f>VLOOKUP(C2256,'Lines LookUp'!$B$1:$C$12,2,0)</f>
        <v>LUB</v>
      </c>
      <c r="W2256" t="str">
        <f>ROUNDUP(Q2256,3)&amp;"-"&amp;ROUNDUP(R2256,3)</f>
        <v>339071.979-3059582.905</v>
      </c>
      <c r="X2256" t="str">
        <f>ROUNDUP(S2256,3)&amp;"-"&amp;ROUNDUP(T2256,3)</f>
        <v>339078.099-3059515.083</v>
      </c>
      <c r="Y2256">
        <f>VLOOKUP(W2256&amp;"-"&amp;V2256,'Buscoords Workout'!$F:$G,2,0)</f>
        <v>9452</v>
      </c>
      <c r="Z2256">
        <f>VLOOKUP(X2256&amp;"-"&amp;V2256,'Buscoords Workout'!$F:$G,2,0)</f>
        <v>9453</v>
      </c>
      <c r="AA2256" t="b">
        <f>OR(ISNA(Y2256),ISNA(Z2256))</f>
        <v>0</v>
      </c>
    </row>
    <row r="2257" spans="1:27" x14ac:dyDescent="0.25">
      <c r="A2257">
        <v>1249</v>
      </c>
      <c r="B2257" t="s">
        <v>24</v>
      </c>
      <c r="C2257" t="s">
        <v>47</v>
      </c>
      <c r="D2257" t="s">
        <v>48</v>
      </c>
      <c r="E2257">
        <v>11</v>
      </c>
      <c r="F2257" t="s">
        <v>50</v>
      </c>
      <c r="G2257">
        <v>50</v>
      </c>
      <c r="H2257" t="s">
        <v>27</v>
      </c>
      <c r="I2257" t="s">
        <v>38</v>
      </c>
      <c r="J2257" t="s">
        <v>39</v>
      </c>
      <c r="K2257" t="s">
        <v>30</v>
      </c>
      <c r="L2257" t="s">
        <v>31</v>
      </c>
      <c r="M2257">
        <v>3</v>
      </c>
      <c r="N2257" t="s">
        <v>40</v>
      </c>
      <c r="O2257" t="s">
        <v>41</v>
      </c>
      <c r="P2257">
        <v>47.69</v>
      </c>
      <c r="Q2257">
        <v>339078.09820000001</v>
      </c>
      <c r="R2257">
        <v>3059515.0822000001</v>
      </c>
      <c r="S2257">
        <v>339096.0871</v>
      </c>
      <c r="T2257">
        <v>3059470.9150999999</v>
      </c>
      <c r="U2257">
        <v>4.7690000000000003E-2</v>
      </c>
      <c r="V2257" t="str">
        <f>VLOOKUP(C2257,'Lines LookUp'!$B$1:$C$12,2,0)</f>
        <v>LUB</v>
      </c>
      <c r="W2257" t="str">
        <f>ROUNDUP(Q2257,3)&amp;"-"&amp;ROUNDUP(R2257,3)</f>
        <v>339078.099-3059515.083</v>
      </c>
      <c r="X2257" t="str">
        <f>ROUNDUP(S2257,3)&amp;"-"&amp;ROUNDUP(T2257,3)</f>
        <v>339096.088-3059470.916</v>
      </c>
      <c r="Y2257">
        <f>VLOOKUP(W2257&amp;"-"&amp;V2257,'Buscoords Workout'!$F:$G,2,0)</f>
        <v>9453</v>
      </c>
      <c r="Z2257">
        <f>VLOOKUP(X2257&amp;"-"&amp;V2257,'Buscoords Workout'!$F:$G,2,0)</f>
        <v>9454</v>
      </c>
      <c r="AA2257" t="b">
        <f>OR(ISNA(Y2257),ISNA(Z2257))</f>
        <v>0</v>
      </c>
    </row>
    <row r="2258" spans="1:27" x14ac:dyDescent="0.25">
      <c r="A2258">
        <v>1250</v>
      </c>
      <c r="B2258" t="s">
        <v>24</v>
      </c>
      <c r="C2258" t="s">
        <v>47</v>
      </c>
      <c r="D2258" t="s">
        <v>48</v>
      </c>
      <c r="E2258">
        <v>11</v>
      </c>
      <c r="F2258" t="s">
        <v>50</v>
      </c>
      <c r="G2258">
        <v>50</v>
      </c>
      <c r="H2258" t="s">
        <v>27</v>
      </c>
      <c r="I2258" t="s">
        <v>38</v>
      </c>
      <c r="J2258" t="s">
        <v>39</v>
      </c>
      <c r="K2258" t="s">
        <v>30</v>
      </c>
      <c r="L2258" t="s">
        <v>31</v>
      </c>
      <c r="M2258">
        <v>3</v>
      </c>
      <c r="N2258" t="s">
        <v>40</v>
      </c>
      <c r="O2258" t="s">
        <v>41</v>
      </c>
      <c r="P2258">
        <v>25.514399999999998</v>
      </c>
      <c r="Q2258">
        <v>339096.0871</v>
      </c>
      <c r="R2258">
        <v>3059470.9150999999</v>
      </c>
      <c r="S2258">
        <v>339117.7843</v>
      </c>
      <c r="T2258">
        <v>3059457.4907</v>
      </c>
      <c r="U2258">
        <v>2.5513999999999998E-2</v>
      </c>
      <c r="V2258" t="str">
        <f>VLOOKUP(C2258,'Lines LookUp'!$B$1:$C$12,2,0)</f>
        <v>LUB</v>
      </c>
      <c r="W2258" t="str">
        <f>ROUNDUP(Q2258,3)&amp;"-"&amp;ROUNDUP(R2258,3)</f>
        <v>339096.088-3059470.916</v>
      </c>
      <c r="X2258" t="str">
        <f>ROUNDUP(S2258,3)&amp;"-"&amp;ROUNDUP(T2258,3)</f>
        <v>339117.785-3059457.491</v>
      </c>
      <c r="Y2258">
        <f>VLOOKUP(W2258&amp;"-"&amp;V2258,'Buscoords Workout'!$F:$G,2,0)</f>
        <v>9454</v>
      </c>
      <c r="Z2258">
        <f>VLOOKUP(X2258&amp;"-"&amp;V2258,'Buscoords Workout'!$F:$G,2,0)</f>
        <v>9455</v>
      </c>
      <c r="AA2258" t="b">
        <f>OR(ISNA(Y2258),ISNA(Z2258))</f>
        <v>0</v>
      </c>
    </row>
    <row r="2259" spans="1:27" x14ac:dyDescent="0.25">
      <c r="A2259">
        <v>1251</v>
      </c>
      <c r="B2259" t="s">
        <v>24</v>
      </c>
      <c r="C2259" t="s">
        <v>47</v>
      </c>
      <c r="D2259" t="s">
        <v>48</v>
      </c>
      <c r="E2259">
        <v>11</v>
      </c>
      <c r="F2259" t="s">
        <v>50</v>
      </c>
      <c r="G2259">
        <v>50</v>
      </c>
      <c r="H2259" t="s">
        <v>27</v>
      </c>
      <c r="I2259" t="s">
        <v>38</v>
      </c>
      <c r="J2259" t="s">
        <v>39</v>
      </c>
      <c r="K2259" t="s">
        <v>30</v>
      </c>
      <c r="L2259" t="s">
        <v>31</v>
      </c>
      <c r="M2259">
        <v>3</v>
      </c>
      <c r="N2259" t="s">
        <v>40</v>
      </c>
      <c r="O2259" t="s">
        <v>41</v>
      </c>
      <c r="P2259">
        <v>37.683300000000003</v>
      </c>
      <c r="Q2259">
        <v>339117.7843</v>
      </c>
      <c r="R2259">
        <v>3059457.4907</v>
      </c>
      <c r="S2259">
        <v>339133.4277</v>
      </c>
      <c r="T2259">
        <v>3059423.2078</v>
      </c>
      <c r="U2259">
        <v>3.7683000000000001E-2</v>
      </c>
      <c r="V2259" t="str">
        <f>VLOOKUP(C2259,'Lines LookUp'!$B$1:$C$12,2,0)</f>
        <v>LUB</v>
      </c>
      <c r="W2259" t="str">
        <f>ROUNDUP(Q2259,3)&amp;"-"&amp;ROUNDUP(R2259,3)</f>
        <v>339117.785-3059457.491</v>
      </c>
      <c r="X2259" t="str">
        <f>ROUNDUP(S2259,3)&amp;"-"&amp;ROUNDUP(T2259,3)</f>
        <v>339133.428-3059423.208</v>
      </c>
      <c r="Y2259">
        <f>VLOOKUP(W2259&amp;"-"&amp;V2259,'Buscoords Workout'!$F:$G,2,0)</f>
        <v>9455</v>
      </c>
      <c r="Z2259">
        <f>VLOOKUP(X2259&amp;"-"&amp;V2259,'Buscoords Workout'!$F:$G,2,0)</f>
        <v>9456</v>
      </c>
      <c r="AA2259" t="b">
        <f>OR(ISNA(Y2259),ISNA(Z2259))</f>
        <v>0</v>
      </c>
    </row>
    <row r="2260" spans="1:27" x14ac:dyDescent="0.25">
      <c r="A2260">
        <v>1252</v>
      </c>
      <c r="B2260" t="s">
        <v>24</v>
      </c>
      <c r="C2260" t="s">
        <v>47</v>
      </c>
      <c r="D2260" t="s">
        <v>48</v>
      </c>
      <c r="E2260">
        <v>11</v>
      </c>
      <c r="F2260" t="s">
        <v>50</v>
      </c>
      <c r="G2260">
        <v>50</v>
      </c>
      <c r="H2260" t="s">
        <v>27</v>
      </c>
      <c r="I2260" t="s">
        <v>38</v>
      </c>
      <c r="J2260" t="s">
        <v>39</v>
      </c>
      <c r="K2260" t="s">
        <v>30</v>
      </c>
      <c r="L2260" t="s">
        <v>31</v>
      </c>
      <c r="M2260">
        <v>3</v>
      </c>
      <c r="N2260" t="s">
        <v>40</v>
      </c>
      <c r="O2260" t="s">
        <v>41</v>
      </c>
      <c r="P2260">
        <v>62.136200000000002</v>
      </c>
      <c r="Q2260">
        <v>339133.4277</v>
      </c>
      <c r="R2260">
        <v>3059423.2078</v>
      </c>
      <c r="S2260">
        <v>339155.7746</v>
      </c>
      <c r="T2260">
        <v>3059365.2291999999</v>
      </c>
      <c r="U2260">
        <v>6.2135999999999997E-2</v>
      </c>
      <c r="V2260" t="str">
        <f>VLOOKUP(C2260,'Lines LookUp'!$B$1:$C$12,2,0)</f>
        <v>LUB</v>
      </c>
      <c r="W2260" t="str">
        <f>ROUNDUP(Q2260,3)&amp;"-"&amp;ROUNDUP(R2260,3)</f>
        <v>339133.428-3059423.208</v>
      </c>
      <c r="X2260" t="str">
        <f>ROUNDUP(S2260,3)&amp;"-"&amp;ROUNDUP(T2260,3)</f>
        <v>339155.775-3059365.23</v>
      </c>
      <c r="Y2260">
        <f>VLOOKUP(W2260&amp;"-"&amp;V2260,'Buscoords Workout'!$F:$G,2,0)</f>
        <v>9456</v>
      </c>
      <c r="Z2260">
        <f>VLOOKUP(X2260&amp;"-"&amp;V2260,'Buscoords Workout'!$F:$G,2,0)</f>
        <v>9457</v>
      </c>
      <c r="AA2260" t="b">
        <f>OR(ISNA(Y2260),ISNA(Z2260))</f>
        <v>0</v>
      </c>
    </row>
    <row r="2261" spans="1:27" x14ac:dyDescent="0.25">
      <c r="A2261">
        <v>1253</v>
      </c>
      <c r="B2261" t="s">
        <v>24</v>
      </c>
      <c r="C2261" t="s">
        <v>47</v>
      </c>
      <c r="D2261" t="s">
        <v>48</v>
      </c>
      <c r="E2261">
        <v>11</v>
      </c>
      <c r="F2261" t="s">
        <v>50</v>
      </c>
      <c r="G2261">
        <v>50</v>
      </c>
      <c r="H2261" t="s">
        <v>27</v>
      </c>
      <c r="I2261" t="s">
        <v>38</v>
      </c>
      <c r="J2261" t="s">
        <v>39</v>
      </c>
      <c r="K2261" t="s">
        <v>30</v>
      </c>
      <c r="L2261" t="s">
        <v>31</v>
      </c>
      <c r="M2261">
        <v>3</v>
      </c>
      <c r="N2261" t="s">
        <v>40</v>
      </c>
      <c r="O2261" t="s">
        <v>41</v>
      </c>
      <c r="P2261">
        <v>37.021700000000003</v>
      </c>
      <c r="Q2261">
        <v>339155.7746</v>
      </c>
      <c r="R2261">
        <v>3059365.2291999999</v>
      </c>
      <c r="S2261">
        <v>339166.45</v>
      </c>
      <c r="T2261">
        <v>3059329.7801000001</v>
      </c>
      <c r="U2261">
        <v>3.7021999999999999E-2</v>
      </c>
      <c r="V2261" t="str">
        <f>VLOOKUP(C2261,'Lines LookUp'!$B$1:$C$12,2,0)</f>
        <v>LUB</v>
      </c>
      <c r="W2261" t="str">
        <f>ROUNDUP(Q2261,3)&amp;"-"&amp;ROUNDUP(R2261,3)</f>
        <v>339155.775-3059365.23</v>
      </c>
      <c r="X2261" t="str">
        <f>ROUNDUP(S2261,3)&amp;"-"&amp;ROUNDUP(T2261,3)</f>
        <v>339166.45-3059329.781</v>
      </c>
      <c r="Y2261">
        <f>VLOOKUP(W2261&amp;"-"&amp;V2261,'Buscoords Workout'!$F:$G,2,0)</f>
        <v>9457</v>
      </c>
      <c r="Z2261">
        <f>VLOOKUP(X2261&amp;"-"&amp;V2261,'Buscoords Workout'!$F:$G,2,0)</f>
        <v>9458</v>
      </c>
      <c r="AA2261" t="b">
        <f>OR(ISNA(Y2261),ISNA(Z2261))</f>
        <v>0</v>
      </c>
    </row>
    <row r="2262" spans="1:27" x14ac:dyDescent="0.25">
      <c r="A2262">
        <v>1254</v>
      </c>
      <c r="B2262" t="s">
        <v>24</v>
      </c>
      <c r="C2262" t="s">
        <v>47</v>
      </c>
      <c r="D2262" t="s">
        <v>48</v>
      </c>
      <c r="E2262">
        <v>11</v>
      </c>
      <c r="F2262" t="s">
        <v>50</v>
      </c>
      <c r="G2262">
        <v>50</v>
      </c>
      <c r="H2262" t="s">
        <v>27</v>
      </c>
      <c r="I2262" t="s">
        <v>38</v>
      </c>
      <c r="J2262" t="s">
        <v>39</v>
      </c>
      <c r="K2262" t="s">
        <v>30</v>
      </c>
      <c r="L2262" t="s">
        <v>31</v>
      </c>
      <c r="M2262">
        <v>3</v>
      </c>
      <c r="N2262" t="s">
        <v>40</v>
      </c>
      <c r="O2262" t="s">
        <v>41</v>
      </c>
      <c r="P2262">
        <v>65.286900000000003</v>
      </c>
      <c r="Q2262">
        <v>339166.45</v>
      </c>
      <c r="R2262">
        <v>3059329.7801000001</v>
      </c>
      <c r="S2262">
        <v>339173.02130000002</v>
      </c>
      <c r="T2262">
        <v>3059264.8247000002</v>
      </c>
      <c r="U2262">
        <v>6.5286999999999998E-2</v>
      </c>
      <c r="V2262" t="str">
        <f>VLOOKUP(C2262,'Lines LookUp'!$B$1:$C$12,2,0)</f>
        <v>LUB</v>
      </c>
      <c r="W2262" t="str">
        <f>ROUNDUP(Q2262,3)&amp;"-"&amp;ROUNDUP(R2262,3)</f>
        <v>339166.45-3059329.781</v>
      </c>
      <c r="X2262" t="str">
        <f>ROUNDUP(S2262,3)&amp;"-"&amp;ROUNDUP(T2262,3)</f>
        <v>339173.022-3059264.825</v>
      </c>
      <c r="Y2262">
        <f>VLOOKUP(W2262&amp;"-"&amp;V2262,'Buscoords Workout'!$F:$G,2,0)</f>
        <v>9458</v>
      </c>
      <c r="Z2262">
        <f>VLOOKUP(X2262&amp;"-"&amp;V2262,'Buscoords Workout'!$F:$G,2,0)</f>
        <v>9459</v>
      </c>
      <c r="AA2262" t="b">
        <f>OR(ISNA(Y2262),ISNA(Z2262))</f>
        <v>0</v>
      </c>
    </row>
    <row r="2263" spans="1:27" x14ac:dyDescent="0.25">
      <c r="A2263">
        <v>1255</v>
      </c>
      <c r="B2263" t="s">
        <v>24</v>
      </c>
      <c r="C2263" t="s">
        <v>47</v>
      </c>
      <c r="D2263" t="s">
        <v>48</v>
      </c>
      <c r="E2263">
        <v>11</v>
      </c>
      <c r="F2263" t="s">
        <v>50</v>
      </c>
      <c r="G2263">
        <v>50</v>
      </c>
      <c r="H2263" t="s">
        <v>27</v>
      </c>
      <c r="I2263" t="s">
        <v>38</v>
      </c>
      <c r="J2263" t="s">
        <v>39</v>
      </c>
      <c r="K2263" t="s">
        <v>30</v>
      </c>
      <c r="L2263" t="s">
        <v>31</v>
      </c>
      <c r="M2263">
        <v>3</v>
      </c>
      <c r="N2263" t="s">
        <v>40</v>
      </c>
      <c r="O2263" t="s">
        <v>41</v>
      </c>
      <c r="P2263">
        <v>42.093600000000002</v>
      </c>
      <c r="Q2263">
        <v>339173.02130000002</v>
      </c>
      <c r="R2263">
        <v>3059264.8247000002</v>
      </c>
      <c r="S2263">
        <v>339184.86989999999</v>
      </c>
      <c r="T2263">
        <v>3059224.4331</v>
      </c>
      <c r="U2263">
        <v>4.2093999999999999E-2</v>
      </c>
      <c r="V2263" t="str">
        <f>VLOOKUP(C2263,'Lines LookUp'!$B$1:$C$12,2,0)</f>
        <v>LUB</v>
      </c>
      <c r="W2263" t="str">
        <f>ROUNDUP(Q2263,3)&amp;"-"&amp;ROUNDUP(R2263,3)</f>
        <v>339173.022-3059264.825</v>
      </c>
      <c r="X2263" t="str">
        <f>ROUNDUP(S2263,3)&amp;"-"&amp;ROUNDUP(T2263,3)</f>
        <v>339184.87-3059224.434</v>
      </c>
      <c r="Y2263">
        <f>VLOOKUP(W2263&amp;"-"&amp;V2263,'Buscoords Workout'!$F:$G,2,0)</f>
        <v>9459</v>
      </c>
      <c r="Z2263">
        <f>VLOOKUP(X2263&amp;"-"&amp;V2263,'Buscoords Workout'!$F:$G,2,0)</f>
        <v>9460</v>
      </c>
      <c r="AA2263" t="b">
        <f>OR(ISNA(Y2263),ISNA(Z2263))</f>
        <v>0</v>
      </c>
    </row>
    <row r="2264" spans="1:27" x14ac:dyDescent="0.25">
      <c r="A2264">
        <v>1256</v>
      </c>
      <c r="B2264" t="s">
        <v>24</v>
      </c>
      <c r="C2264" t="s">
        <v>47</v>
      </c>
      <c r="D2264" t="s">
        <v>48</v>
      </c>
      <c r="E2264">
        <v>11</v>
      </c>
      <c r="F2264" t="s">
        <v>50</v>
      </c>
      <c r="G2264">
        <v>50</v>
      </c>
      <c r="H2264" t="s">
        <v>27</v>
      </c>
      <c r="I2264" t="s">
        <v>38</v>
      </c>
      <c r="J2264" t="s">
        <v>39</v>
      </c>
      <c r="K2264" t="s">
        <v>30</v>
      </c>
      <c r="L2264" t="s">
        <v>31</v>
      </c>
      <c r="M2264">
        <v>3</v>
      </c>
      <c r="N2264" t="s">
        <v>40</v>
      </c>
      <c r="O2264" t="s">
        <v>41</v>
      </c>
      <c r="P2264">
        <v>73.913700000000006</v>
      </c>
      <c r="Q2264">
        <v>339184.86989999999</v>
      </c>
      <c r="R2264">
        <v>3059224.4331</v>
      </c>
      <c r="S2264">
        <v>339182.24339999998</v>
      </c>
      <c r="T2264">
        <v>3059150.5660999999</v>
      </c>
      <c r="U2264">
        <v>7.3913999999999994E-2</v>
      </c>
      <c r="V2264" t="str">
        <f>VLOOKUP(C2264,'Lines LookUp'!$B$1:$C$12,2,0)</f>
        <v>LUB</v>
      </c>
      <c r="W2264" t="str">
        <f>ROUNDUP(Q2264,3)&amp;"-"&amp;ROUNDUP(R2264,3)</f>
        <v>339184.87-3059224.434</v>
      </c>
      <c r="X2264" t="str">
        <f>ROUNDUP(S2264,3)&amp;"-"&amp;ROUNDUP(T2264,3)</f>
        <v>339182.244-3059150.567</v>
      </c>
      <c r="Y2264">
        <f>VLOOKUP(W2264&amp;"-"&amp;V2264,'Buscoords Workout'!$F:$G,2,0)</f>
        <v>9460</v>
      </c>
      <c r="Z2264">
        <f>VLOOKUP(X2264&amp;"-"&amp;V2264,'Buscoords Workout'!$F:$G,2,0)</f>
        <v>9461</v>
      </c>
      <c r="AA2264" t="b">
        <f>OR(ISNA(Y2264),ISNA(Z2264))</f>
        <v>0</v>
      </c>
    </row>
    <row r="2265" spans="1:27" x14ac:dyDescent="0.25">
      <c r="A2265">
        <v>1257</v>
      </c>
      <c r="B2265" t="s">
        <v>24</v>
      </c>
      <c r="C2265" t="s">
        <v>47</v>
      </c>
      <c r="D2265" t="s">
        <v>48</v>
      </c>
      <c r="E2265">
        <v>11</v>
      </c>
      <c r="F2265" t="s">
        <v>50</v>
      </c>
      <c r="G2265">
        <v>50</v>
      </c>
      <c r="H2265" t="s">
        <v>27</v>
      </c>
      <c r="I2265" t="s">
        <v>38</v>
      </c>
      <c r="J2265" t="s">
        <v>39</v>
      </c>
      <c r="K2265" t="s">
        <v>30</v>
      </c>
      <c r="L2265" t="s">
        <v>31</v>
      </c>
      <c r="M2265">
        <v>3</v>
      </c>
      <c r="N2265" t="s">
        <v>40</v>
      </c>
      <c r="O2265" t="s">
        <v>41</v>
      </c>
      <c r="P2265">
        <v>30.1708</v>
      </c>
      <c r="Q2265">
        <v>339182.24339999998</v>
      </c>
      <c r="R2265">
        <v>3059150.5660999999</v>
      </c>
      <c r="S2265">
        <v>339193.97710000002</v>
      </c>
      <c r="T2265">
        <v>3059122.7705000001</v>
      </c>
      <c r="U2265">
        <v>3.0171E-2</v>
      </c>
      <c r="V2265" t="str">
        <f>VLOOKUP(C2265,'Lines LookUp'!$B$1:$C$12,2,0)</f>
        <v>LUB</v>
      </c>
      <c r="W2265" t="str">
        <f>ROUNDUP(Q2265,3)&amp;"-"&amp;ROUNDUP(R2265,3)</f>
        <v>339182.244-3059150.567</v>
      </c>
      <c r="X2265" t="str">
        <f>ROUNDUP(S2265,3)&amp;"-"&amp;ROUNDUP(T2265,3)</f>
        <v>339193.978-3059122.771</v>
      </c>
      <c r="Y2265">
        <f>VLOOKUP(W2265&amp;"-"&amp;V2265,'Buscoords Workout'!$F:$G,2,0)</f>
        <v>9461</v>
      </c>
      <c r="Z2265">
        <f>VLOOKUP(X2265&amp;"-"&amp;V2265,'Buscoords Workout'!$F:$G,2,0)</f>
        <v>9462</v>
      </c>
      <c r="AA2265" t="b">
        <f>OR(ISNA(Y2265),ISNA(Z2265))</f>
        <v>0</v>
      </c>
    </row>
    <row r="2266" spans="1:27" x14ac:dyDescent="0.25">
      <c r="A2266">
        <v>1258</v>
      </c>
      <c r="B2266" t="s">
        <v>24</v>
      </c>
      <c r="C2266" t="s">
        <v>47</v>
      </c>
      <c r="D2266" t="s">
        <v>48</v>
      </c>
      <c r="E2266">
        <v>11</v>
      </c>
      <c r="F2266" t="s">
        <v>50</v>
      </c>
      <c r="G2266">
        <v>50</v>
      </c>
      <c r="H2266" t="s">
        <v>27</v>
      </c>
      <c r="I2266" t="s">
        <v>38</v>
      </c>
      <c r="J2266" t="s">
        <v>39</v>
      </c>
      <c r="K2266" t="s">
        <v>30</v>
      </c>
      <c r="L2266" t="s">
        <v>31</v>
      </c>
      <c r="M2266">
        <v>3</v>
      </c>
      <c r="N2266" t="s">
        <v>40</v>
      </c>
      <c r="O2266" t="s">
        <v>41</v>
      </c>
      <c r="P2266">
        <v>35.451900000000002</v>
      </c>
      <c r="Q2266">
        <v>339193.97710000002</v>
      </c>
      <c r="R2266">
        <v>3059122.7705000001</v>
      </c>
      <c r="S2266">
        <v>339229.30160000001</v>
      </c>
      <c r="T2266">
        <v>3059119.7681999998</v>
      </c>
      <c r="U2266">
        <v>3.5451999999999997E-2</v>
      </c>
      <c r="V2266" t="str">
        <f>VLOOKUP(C2266,'Lines LookUp'!$B$1:$C$12,2,0)</f>
        <v>LUB</v>
      </c>
      <c r="W2266" t="str">
        <f>ROUNDUP(Q2266,3)&amp;"-"&amp;ROUNDUP(R2266,3)</f>
        <v>339193.978-3059122.771</v>
      </c>
      <c r="X2266" t="str">
        <f>ROUNDUP(S2266,3)&amp;"-"&amp;ROUNDUP(T2266,3)</f>
        <v>339229.302-3059119.769</v>
      </c>
      <c r="Y2266">
        <f>VLOOKUP(W2266&amp;"-"&amp;V2266,'Buscoords Workout'!$F:$G,2,0)</f>
        <v>9462</v>
      </c>
      <c r="Z2266">
        <f>VLOOKUP(X2266&amp;"-"&amp;V2266,'Buscoords Workout'!$F:$G,2,0)</f>
        <v>9463</v>
      </c>
      <c r="AA2266" t="b">
        <f>OR(ISNA(Y2266),ISNA(Z2266))</f>
        <v>0</v>
      </c>
    </row>
    <row r="2267" spans="1:27" x14ac:dyDescent="0.25">
      <c r="A2267">
        <v>1259</v>
      </c>
      <c r="B2267" t="s">
        <v>24</v>
      </c>
      <c r="C2267" t="s">
        <v>47</v>
      </c>
      <c r="D2267" t="s">
        <v>48</v>
      </c>
      <c r="E2267">
        <v>11</v>
      </c>
      <c r="F2267" t="s">
        <v>50</v>
      </c>
      <c r="G2267">
        <v>50</v>
      </c>
      <c r="H2267" t="s">
        <v>27</v>
      </c>
      <c r="I2267" t="s">
        <v>38</v>
      </c>
      <c r="J2267" t="s">
        <v>39</v>
      </c>
      <c r="K2267" t="s">
        <v>30</v>
      </c>
      <c r="L2267" t="s">
        <v>31</v>
      </c>
      <c r="M2267">
        <v>3</v>
      </c>
      <c r="N2267" t="s">
        <v>40</v>
      </c>
      <c r="O2267" t="s">
        <v>41</v>
      </c>
      <c r="P2267">
        <v>52.767099999999999</v>
      </c>
      <c r="Q2267">
        <v>339229.30160000001</v>
      </c>
      <c r="R2267">
        <v>3059119.7681999998</v>
      </c>
      <c r="S2267">
        <v>339275.85609999998</v>
      </c>
      <c r="T2267">
        <v>3059144.6087000002</v>
      </c>
      <c r="U2267">
        <v>5.2767000000000001E-2</v>
      </c>
      <c r="V2267" t="str">
        <f>VLOOKUP(C2267,'Lines LookUp'!$B$1:$C$12,2,0)</f>
        <v>LUB</v>
      </c>
      <c r="W2267" t="str">
        <f>ROUNDUP(Q2267,3)&amp;"-"&amp;ROUNDUP(R2267,3)</f>
        <v>339229.302-3059119.769</v>
      </c>
      <c r="X2267" t="str">
        <f>ROUNDUP(S2267,3)&amp;"-"&amp;ROUNDUP(T2267,3)</f>
        <v>339275.857-3059144.609</v>
      </c>
      <c r="Y2267">
        <f>VLOOKUP(W2267&amp;"-"&amp;V2267,'Buscoords Workout'!$F:$G,2,0)</f>
        <v>9463</v>
      </c>
      <c r="Z2267">
        <f>VLOOKUP(X2267&amp;"-"&amp;V2267,'Buscoords Workout'!$F:$G,2,0)</f>
        <v>9464</v>
      </c>
      <c r="AA2267" t="b">
        <f>OR(ISNA(Y2267),ISNA(Z2267))</f>
        <v>0</v>
      </c>
    </row>
    <row r="2268" spans="1:27" x14ac:dyDescent="0.25">
      <c r="A2268">
        <v>1260</v>
      </c>
      <c r="B2268" t="s">
        <v>24</v>
      </c>
      <c r="C2268" t="s">
        <v>47</v>
      </c>
      <c r="D2268" t="s">
        <v>48</v>
      </c>
      <c r="E2268">
        <v>11</v>
      </c>
      <c r="F2268" t="s">
        <v>50</v>
      </c>
      <c r="G2268">
        <v>50</v>
      </c>
      <c r="H2268" t="s">
        <v>27</v>
      </c>
      <c r="I2268" t="s">
        <v>38</v>
      </c>
      <c r="J2268" t="s">
        <v>39</v>
      </c>
      <c r="K2268" t="s">
        <v>30</v>
      </c>
      <c r="L2268" t="s">
        <v>31</v>
      </c>
      <c r="M2268">
        <v>3</v>
      </c>
      <c r="N2268" t="s">
        <v>40</v>
      </c>
      <c r="O2268" t="s">
        <v>41</v>
      </c>
      <c r="P2268">
        <v>39.639899999999997</v>
      </c>
      <c r="Q2268">
        <v>339275.85609999998</v>
      </c>
      <c r="R2268">
        <v>3059144.6087000002</v>
      </c>
      <c r="S2268">
        <v>339311.57819999999</v>
      </c>
      <c r="T2268">
        <v>3059161.7916000001</v>
      </c>
      <c r="U2268">
        <v>3.9640000000000002E-2</v>
      </c>
      <c r="V2268" t="str">
        <f>VLOOKUP(C2268,'Lines LookUp'!$B$1:$C$12,2,0)</f>
        <v>LUB</v>
      </c>
      <c r="W2268" t="str">
        <f>ROUNDUP(Q2268,3)&amp;"-"&amp;ROUNDUP(R2268,3)</f>
        <v>339275.857-3059144.609</v>
      </c>
      <c r="X2268" t="str">
        <f>ROUNDUP(S2268,3)&amp;"-"&amp;ROUNDUP(T2268,3)</f>
        <v>339311.579-3059161.792</v>
      </c>
      <c r="Y2268">
        <f>VLOOKUP(W2268&amp;"-"&amp;V2268,'Buscoords Workout'!$F:$G,2,0)</f>
        <v>9464</v>
      </c>
      <c r="Z2268">
        <f>VLOOKUP(X2268&amp;"-"&amp;V2268,'Buscoords Workout'!$F:$G,2,0)</f>
        <v>9465</v>
      </c>
      <c r="AA2268" t="b">
        <f>OR(ISNA(Y2268),ISNA(Z2268))</f>
        <v>0</v>
      </c>
    </row>
    <row r="2269" spans="1:27" x14ac:dyDescent="0.25">
      <c r="A2269">
        <v>1261</v>
      </c>
      <c r="B2269" t="s">
        <v>24</v>
      </c>
      <c r="C2269" t="s">
        <v>47</v>
      </c>
      <c r="D2269" t="s">
        <v>48</v>
      </c>
      <c r="E2269">
        <v>11</v>
      </c>
      <c r="F2269" t="s">
        <v>50</v>
      </c>
      <c r="G2269">
        <v>50</v>
      </c>
      <c r="H2269" t="s">
        <v>27</v>
      </c>
      <c r="I2269" t="s">
        <v>38</v>
      </c>
      <c r="J2269" t="s">
        <v>39</v>
      </c>
      <c r="K2269" t="s">
        <v>30</v>
      </c>
      <c r="L2269" t="s">
        <v>31</v>
      </c>
      <c r="M2269">
        <v>3</v>
      </c>
      <c r="N2269" t="s">
        <v>40</v>
      </c>
      <c r="O2269" t="s">
        <v>41</v>
      </c>
      <c r="P2269">
        <v>122.077</v>
      </c>
      <c r="Q2269">
        <v>339311.57819999999</v>
      </c>
      <c r="R2269">
        <v>3059161.7916000001</v>
      </c>
      <c r="S2269">
        <v>339407.36680000002</v>
      </c>
      <c r="T2269">
        <v>3059086.1129000001</v>
      </c>
      <c r="U2269">
        <v>0.122077</v>
      </c>
      <c r="V2269" t="str">
        <f>VLOOKUP(C2269,'Lines LookUp'!$B$1:$C$12,2,0)</f>
        <v>LUB</v>
      </c>
      <c r="W2269" t="str">
        <f>ROUNDUP(Q2269,3)&amp;"-"&amp;ROUNDUP(R2269,3)</f>
        <v>339311.579-3059161.792</v>
      </c>
      <c r="X2269" t="str">
        <f>ROUNDUP(S2269,3)&amp;"-"&amp;ROUNDUP(T2269,3)</f>
        <v>339407.367-3059086.113</v>
      </c>
      <c r="Y2269">
        <f>VLOOKUP(W2269&amp;"-"&amp;V2269,'Buscoords Workout'!$F:$G,2,0)</f>
        <v>9465</v>
      </c>
      <c r="Z2269">
        <f>VLOOKUP(X2269&amp;"-"&amp;V2269,'Buscoords Workout'!$F:$G,2,0)</f>
        <v>9466</v>
      </c>
      <c r="AA2269" t="b">
        <f>OR(ISNA(Y2269),ISNA(Z2269))</f>
        <v>0</v>
      </c>
    </row>
    <row r="2270" spans="1:27" x14ac:dyDescent="0.25">
      <c r="A2270">
        <v>1262</v>
      </c>
      <c r="B2270" t="s">
        <v>24</v>
      </c>
      <c r="C2270" t="s">
        <v>47</v>
      </c>
      <c r="D2270" t="s">
        <v>48</v>
      </c>
      <c r="E2270">
        <v>11</v>
      </c>
      <c r="F2270" t="s">
        <v>50</v>
      </c>
      <c r="G2270">
        <v>50</v>
      </c>
      <c r="H2270" t="s">
        <v>27</v>
      </c>
      <c r="I2270" t="s">
        <v>38</v>
      </c>
      <c r="J2270" t="s">
        <v>39</v>
      </c>
      <c r="K2270" t="s">
        <v>30</v>
      </c>
      <c r="L2270" t="s">
        <v>31</v>
      </c>
      <c r="M2270">
        <v>3</v>
      </c>
      <c r="N2270" t="s">
        <v>40</v>
      </c>
      <c r="O2270" t="s">
        <v>41</v>
      </c>
      <c r="P2270">
        <v>94.204800000000006</v>
      </c>
      <c r="Q2270">
        <v>339407.36680000002</v>
      </c>
      <c r="R2270">
        <v>3059086.1129000001</v>
      </c>
      <c r="S2270">
        <v>339479.26569999999</v>
      </c>
      <c r="T2270">
        <v>3059025.2434999999</v>
      </c>
      <c r="U2270">
        <v>9.4204999999999997E-2</v>
      </c>
      <c r="V2270" t="str">
        <f>VLOOKUP(C2270,'Lines LookUp'!$B$1:$C$12,2,0)</f>
        <v>LUB</v>
      </c>
      <c r="W2270" t="str">
        <f>ROUNDUP(Q2270,3)&amp;"-"&amp;ROUNDUP(R2270,3)</f>
        <v>339407.367-3059086.113</v>
      </c>
      <c r="X2270" t="str">
        <f>ROUNDUP(S2270,3)&amp;"-"&amp;ROUNDUP(T2270,3)</f>
        <v>339479.266-3059025.244</v>
      </c>
      <c r="Y2270">
        <f>VLOOKUP(W2270&amp;"-"&amp;V2270,'Buscoords Workout'!$F:$G,2,0)</f>
        <v>9466</v>
      </c>
      <c r="Z2270">
        <f>VLOOKUP(X2270&amp;"-"&amp;V2270,'Buscoords Workout'!$F:$G,2,0)</f>
        <v>9467</v>
      </c>
      <c r="AA2270" t="b">
        <f>OR(ISNA(Y2270),ISNA(Z2270))</f>
        <v>0</v>
      </c>
    </row>
    <row r="2271" spans="1:27" x14ac:dyDescent="0.25">
      <c r="A2271">
        <v>1263</v>
      </c>
      <c r="B2271" t="s">
        <v>24</v>
      </c>
      <c r="C2271" t="s">
        <v>47</v>
      </c>
      <c r="D2271" t="s">
        <v>48</v>
      </c>
      <c r="E2271">
        <v>11</v>
      </c>
      <c r="F2271" t="s">
        <v>50</v>
      </c>
      <c r="G2271">
        <v>50</v>
      </c>
      <c r="H2271" t="s">
        <v>27</v>
      </c>
      <c r="I2271" t="s">
        <v>38</v>
      </c>
      <c r="J2271" t="s">
        <v>39</v>
      </c>
      <c r="K2271" t="s">
        <v>30</v>
      </c>
      <c r="L2271" t="s">
        <v>31</v>
      </c>
      <c r="M2271">
        <v>3</v>
      </c>
      <c r="N2271" t="s">
        <v>40</v>
      </c>
      <c r="O2271" t="s">
        <v>41</v>
      </c>
      <c r="P2271">
        <v>18.106999999999999</v>
      </c>
      <c r="Q2271">
        <v>339479.26569999999</v>
      </c>
      <c r="R2271">
        <v>3059025.2434999999</v>
      </c>
      <c r="S2271">
        <v>339493.08539999998</v>
      </c>
      <c r="T2271">
        <v>3059013.5438999999</v>
      </c>
      <c r="U2271">
        <v>1.8107000000000002E-2</v>
      </c>
      <c r="V2271" t="str">
        <f>VLOOKUP(C2271,'Lines LookUp'!$B$1:$C$12,2,0)</f>
        <v>LUB</v>
      </c>
      <c r="W2271" t="str">
        <f>ROUNDUP(Q2271,3)&amp;"-"&amp;ROUNDUP(R2271,3)</f>
        <v>339479.266-3059025.244</v>
      </c>
      <c r="X2271" t="str">
        <f>ROUNDUP(S2271,3)&amp;"-"&amp;ROUNDUP(T2271,3)</f>
        <v>339493.086-3059013.544</v>
      </c>
      <c r="Y2271">
        <f>VLOOKUP(W2271&amp;"-"&amp;V2271,'Buscoords Workout'!$F:$G,2,0)</f>
        <v>9467</v>
      </c>
      <c r="Z2271">
        <f>VLOOKUP(X2271&amp;"-"&amp;V2271,'Buscoords Workout'!$F:$G,2,0)</f>
        <v>9468</v>
      </c>
      <c r="AA2271" t="b">
        <f>OR(ISNA(Y2271),ISNA(Z2271))</f>
        <v>0</v>
      </c>
    </row>
    <row r="2272" spans="1:27" x14ac:dyDescent="0.25">
      <c r="A2272">
        <v>1264</v>
      </c>
      <c r="B2272" t="s">
        <v>24</v>
      </c>
      <c r="C2272" t="s">
        <v>47</v>
      </c>
      <c r="D2272" t="s">
        <v>48</v>
      </c>
      <c r="E2272">
        <v>11</v>
      </c>
      <c r="F2272" t="s">
        <v>50</v>
      </c>
      <c r="G2272">
        <v>50</v>
      </c>
      <c r="H2272" t="s">
        <v>27</v>
      </c>
      <c r="I2272" t="s">
        <v>38</v>
      </c>
      <c r="J2272" t="s">
        <v>39</v>
      </c>
      <c r="K2272" t="s">
        <v>30</v>
      </c>
      <c r="L2272" t="s">
        <v>31</v>
      </c>
      <c r="M2272">
        <v>3</v>
      </c>
      <c r="N2272" t="s">
        <v>40</v>
      </c>
      <c r="O2272" t="s">
        <v>41</v>
      </c>
      <c r="P2272">
        <v>110.946</v>
      </c>
      <c r="Q2272">
        <v>339493.08539999998</v>
      </c>
      <c r="R2272">
        <v>3059013.5438999999</v>
      </c>
      <c r="S2272">
        <v>339576.31819999998</v>
      </c>
      <c r="T2272">
        <v>3058940.1867999998</v>
      </c>
      <c r="U2272">
        <v>0.110946</v>
      </c>
      <c r="V2272" t="str">
        <f>VLOOKUP(C2272,'Lines LookUp'!$B$1:$C$12,2,0)</f>
        <v>LUB</v>
      </c>
      <c r="W2272" t="str">
        <f>ROUNDUP(Q2272,3)&amp;"-"&amp;ROUNDUP(R2272,3)</f>
        <v>339493.086-3059013.544</v>
      </c>
      <c r="X2272" t="str">
        <f>ROUNDUP(S2272,3)&amp;"-"&amp;ROUNDUP(T2272,3)</f>
        <v>339576.319-3058940.187</v>
      </c>
      <c r="Y2272">
        <f>VLOOKUP(W2272&amp;"-"&amp;V2272,'Buscoords Workout'!$F:$G,2,0)</f>
        <v>9468</v>
      </c>
      <c r="Z2272">
        <f>VLOOKUP(X2272&amp;"-"&amp;V2272,'Buscoords Workout'!$F:$G,2,0)</f>
        <v>9469</v>
      </c>
      <c r="AA2272" t="b">
        <f>OR(ISNA(Y2272),ISNA(Z2272))</f>
        <v>0</v>
      </c>
    </row>
    <row r="2273" spans="1:27" x14ac:dyDescent="0.25">
      <c r="A2273">
        <v>1265</v>
      </c>
      <c r="B2273" t="s">
        <v>24</v>
      </c>
      <c r="C2273" t="s">
        <v>47</v>
      </c>
      <c r="D2273" t="s">
        <v>48</v>
      </c>
      <c r="E2273">
        <v>11</v>
      </c>
      <c r="F2273" t="s">
        <v>50</v>
      </c>
      <c r="G2273">
        <v>50</v>
      </c>
      <c r="H2273" t="s">
        <v>27</v>
      </c>
      <c r="I2273" t="s">
        <v>38</v>
      </c>
      <c r="J2273" t="s">
        <v>39</v>
      </c>
      <c r="K2273" t="s">
        <v>30</v>
      </c>
      <c r="L2273" t="s">
        <v>31</v>
      </c>
      <c r="M2273">
        <v>3</v>
      </c>
      <c r="N2273" t="s">
        <v>40</v>
      </c>
      <c r="O2273" t="s">
        <v>41</v>
      </c>
      <c r="P2273">
        <v>93.622299999999996</v>
      </c>
      <c r="Q2273">
        <v>339576.31819999998</v>
      </c>
      <c r="R2273">
        <v>3058940.1867999998</v>
      </c>
      <c r="S2273">
        <v>339643.56310000003</v>
      </c>
      <c r="T2273">
        <v>3058875.0465000002</v>
      </c>
      <c r="U2273">
        <v>9.3621999999999997E-2</v>
      </c>
      <c r="V2273" t="str">
        <f>VLOOKUP(C2273,'Lines LookUp'!$B$1:$C$12,2,0)</f>
        <v>LUB</v>
      </c>
      <c r="W2273" t="str">
        <f>ROUNDUP(Q2273,3)&amp;"-"&amp;ROUNDUP(R2273,3)</f>
        <v>339576.319-3058940.187</v>
      </c>
      <c r="X2273" t="str">
        <f>ROUNDUP(S2273,3)&amp;"-"&amp;ROUNDUP(T2273,3)</f>
        <v>339643.564-3058875.047</v>
      </c>
      <c r="Y2273">
        <f>VLOOKUP(W2273&amp;"-"&amp;V2273,'Buscoords Workout'!$F:$G,2,0)</f>
        <v>9469</v>
      </c>
      <c r="Z2273">
        <f>VLOOKUP(X2273&amp;"-"&amp;V2273,'Buscoords Workout'!$F:$G,2,0)</f>
        <v>9470</v>
      </c>
      <c r="AA2273" t="b">
        <f>OR(ISNA(Y2273),ISNA(Z2273))</f>
        <v>0</v>
      </c>
    </row>
    <row r="2274" spans="1:27" x14ac:dyDescent="0.25">
      <c r="A2274">
        <v>1266</v>
      </c>
      <c r="B2274" t="s">
        <v>24</v>
      </c>
      <c r="C2274" t="s">
        <v>47</v>
      </c>
      <c r="D2274" t="s">
        <v>48</v>
      </c>
      <c r="E2274">
        <v>11</v>
      </c>
      <c r="F2274" t="s">
        <v>50</v>
      </c>
      <c r="G2274">
        <v>50</v>
      </c>
      <c r="H2274" t="s">
        <v>27</v>
      </c>
      <c r="I2274" t="s">
        <v>38</v>
      </c>
      <c r="J2274" t="s">
        <v>39</v>
      </c>
      <c r="K2274" t="s">
        <v>30</v>
      </c>
      <c r="L2274" t="s">
        <v>31</v>
      </c>
      <c r="M2274">
        <v>3</v>
      </c>
      <c r="N2274" t="s">
        <v>40</v>
      </c>
      <c r="O2274" t="s">
        <v>41</v>
      </c>
      <c r="P2274">
        <v>33.894500000000001</v>
      </c>
      <c r="Q2274">
        <v>339643.56310000003</v>
      </c>
      <c r="R2274">
        <v>3058875.0465000002</v>
      </c>
      <c r="S2274">
        <v>339620.73940000002</v>
      </c>
      <c r="T2274">
        <v>3058849.9882999999</v>
      </c>
      <c r="U2274">
        <v>3.3894000000000001E-2</v>
      </c>
      <c r="V2274" t="str">
        <f>VLOOKUP(C2274,'Lines LookUp'!$B$1:$C$12,2,0)</f>
        <v>LUB</v>
      </c>
      <c r="W2274" t="str">
        <f>ROUNDUP(Q2274,3)&amp;"-"&amp;ROUNDUP(R2274,3)</f>
        <v>339643.564-3058875.047</v>
      </c>
      <c r="X2274" t="str">
        <f>ROUNDUP(S2274,3)&amp;"-"&amp;ROUNDUP(T2274,3)</f>
        <v>339620.74-3058849.989</v>
      </c>
      <c r="Y2274">
        <f>VLOOKUP(W2274&amp;"-"&amp;V2274,'Buscoords Workout'!$F:$G,2,0)</f>
        <v>9470</v>
      </c>
      <c r="Z2274">
        <f>VLOOKUP(X2274&amp;"-"&amp;V2274,'Buscoords Workout'!$F:$G,2,0)</f>
        <v>9471</v>
      </c>
      <c r="AA2274" t="b">
        <f>OR(ISNA(Y2274),ISNA(Z2274))</f>
        <v>0</v>
      </c>
    </row>
    <row r="2275" spans="1:27" x14ac:dyDescent="0.25">
      <c r="A2275">
        <v>1267</v>
      </c>
      <c r="B2275" t="s">
        <v>24</v>
      </c>
      <c r="C2275" t="s">
        <v>47</v>
      </c>
      <c r="D2275" t="s">
        <v>48</v>
      </c>
      <c r="E2275">
        <v>11</v>
      </c>
      <c r="F2275" t="s">
        <v>50</v>
      </c>
      <c r="G2275">
        <v>50</v>
      </c>
      <c r="H2275" t="s">
        <v>27</v>
      </c>
      <c r="I2275" t="s">
        <v>38</v>
      </c>
      <c r="J2275" t="s">
        <v>39</v>
      </c>
      <c r="K2275" t="s">
        <v>30</v>
      </c>
      <c r="L2275" t="s">
        <v>31</v>
      </c>
      <c r="M2275">
        <v>3</v>
      </c>
      <c r="N2275" t="s">
        <v>40</v>
      </c>
      <c r="O2275" t="s">
        <v>41</v>
      </c>
      <c r="P2275">
        <v>3.4220199999999998</v>
      </c>
      <c r="Q2275">
        <v>339620.73940000002</v>
      </c>
      <c r="R2275">
        <v>3058849.9882999999</v>
      </c>
      <c r="S2275">
        <v>339618.4351</v>
      </c>
      <c r="T2275">
        <v>3058847.4583999999</v>
      </c>
      <c r="U2275">
        <v>3.4220000000000001E-3</v>
      </c>
      <c r="V2275" t="str">
        <f>VLOOKUP(C2275,'Lines LookUp'!$B$1:$C$12,2,0)</f>
        <v>LUB</v>
      </c>
      <c r="W2275" t="str">
        <f>ROUNDUP(Q2275,3)&amp;"-"&amp;ROUNDUP(R2275,3)</f>
        <v>339620.74-3058849.989</v>
      </c>
      <c r="X2275" t="str">
        <f>ROUNDUP(S2275,3)&amp;"-"&amp;ROUNDUP(T2275,3)</f>
        <v>339618.436-3058847.459</v>
      </c>
      <c r="Y2275">
        <f>VLOOKUP(W2275&amp;"-"&amp;V2275,'Buscoords Workout'!$F:$G,2,0)</f>
        <v>9471</v>
      </c>
      <c r="Z2275">
        <f>VLOOKUP(X2275&amp;"-"&amp;V2275,'Buscoords Workout'!$F:$G,2,0)</f>
        <v>9472</v>
      </c>
      <c r="AA2275" t="b">
        <f>OR(ISNA(Y2275),ISNA(Z2275))</f>
        <v>0</v>
      </c>
    </row>
    <row r="2276" spans="1:27" x14ac:dyDescent="0.25">
      <c r="A2276">
        <v>1268</v>
      </c>
      <c r="B2276" t="s">
        <v>24</v>
      </c>
      <c r="C2276" t="s">
        <v>47</v>
      </c>
      <c r="D2276" t="s">
        <v>48</v>
      </c>
      <c r="E2276">
        <v>11</v>
      </c>
      <c r="F2276" t="s">
        <v>50</v>
      </c>
      <c r="G2276">
        <v>50</v>
      </c>
      <c r="H2276" t="s">
        <v>27</v>
      </c>
      <c r="I2276" t="s">
        <v>38</v>
      </c>
      <c r="J2276" t="s">
        <v>39</v>
      </c>
      <c r="K2276" t="s">
        <v>30</v>
      </c>
      <c r="L2276" t="s">
        <v>31</v>
      </c>
      <c r="M2276">
        <v>3</v>
      </c>
      <c r="N2276" t="s">
        <v>40</v>
      </c>
      <c r="O2276" t="s">
        <v>41</v>
      </c>
      <c r="P2276">
        <v>78.007800000000003</v>
      </c>
      <c r="Q2276">
        <v>339618.4351</v>
      </c>
      <c r="R2276">
        <v>3058847.4583999999</v>
      </c>
      <c r="S2276">
        <v>339672.17320000002</v>
      </c>
      <c r="T2276">
        <v>3058790.9125000001</v>
      </c>
      <c r="U2276">
        <v>7.8007999999999994E-2</v>
      </c>
      <c r="V2276" t="str">
        <f>VLOOKUP(C2276,'Lines LookUp'!$B$1:$C$12,2,0)</f>
        <v>LUB</v>
      </c>
      <c r="W2276" t="str">
        <f>ROUNDUP(Q2276,3)&amp;"-"&amp;ROUNDUP(R2276,3)</f>
        <v>339618.436-3058847.459</v>
      </c>
      <c r="X2276" t="str">
        <f>ROUNDUP(S2276,3)&amp;"-"&amp;ROUNDUP(T2276,3)</f>
        <v>339672.174-3058790.913</v>
      </c>
      <c r="Y2276">
        <f>VLOOKUP(W2276&amp;"-"&amp;V2276,'Buscoords Workout'!$F:$G,2,0)</f>
        <v>9472</v>
      </c>
      <c r="Z2276">
        <f>VLOOKUP(X2276&amp;"-"&amp;V2276,'Buscoords Workout'!$F:$G,2,0)</f>
        <v>9473</v>
      </c>
      <c r="AA2276" t="b">
        <f>OR(ISNA(Y2276),ISNA(Z2276))</f>
        <v>0</v>
      </c>
    </row>
    <row r="2277" spans="1:27" x14ac:dyDescent="0.25">
      <c r="A2277">
        <v>1269</v>
      </c>
      <c r="B2277" t="s">
        <v>24</v>
      </c>
      <c r="C2277" t="s">
        <v>47</v>
      </c>
      <c r="D2277" t="s">
        <v>48</v>
      </c>
      <c r="E2277">
        <v>11</v>
      </c>
      <c r="F2277" t="s">
        <v>50</v>
      </c>
      <c r="G2277">
        <v>50</v>
      </c>
      <c r="H2277" t="s">
        <v>27</v>
      </c>
      <c r="I2277" t="s">
        <v>38</v>
      </c>
      <c r="J2277" t="s">
        <v>39</v>
      </c>
      <c r="K2277" t="s">
        <v>30</v>
      </c>
      <c r="L2277" t="s">
        <v>31</v>
      </c>
      <c r="M2277">
        <v>3</v>
      </c>
      <c r="N2277" t="s">
        <v>40</v>
      </c>
      <c r="O2277" t="s">
        <v>41</v>
      </c>
      <c r="P2277">
        <v>20.690300000000001</v>
      </c>
      <c r="Q2277">
        <v>339229.30160000001</v>
      </c>
      <c r="R2277">
        <v>3059119.7681999998</v>
      </c>
      <c r="S2277">
        <v>339216.90710000001</v>
      </c>
      <c r="T2277">
        <v>3059103.2012</v>
      </c>
      <c r="U2277">
        <v>2.069E-2</v>
      </c>
      <c r="V2277" t="str">
        <f>VLOOKUP(C2277,'Lines LookUp'!$B$1:$C$12,2,0)</f>
        <v>LUB</v>
      </c>
      <c r="W2277" t="str">
        <f>ROUNDUP(Q2277,3)&amp;"-"&amp;ROUNDUP(R2277,3)</f>
        <v>339229.302-3059119.769</v>
      </c>
      <c r="X2277" t="str">
        <f>ROUNDUP(S2277,3)&amp;"-"&amp;ROUNDUP(T2277,3)</f>
        <v>339216.908-3059103.202</v>
      </c>
      <c r="Y2277">
        <f>VLOOKUP(W2277&amp;"-"&amp;V2277,'Buscoords Workout'!$F:$G,2,0)</f>
        <v>9463</v>
      </c>
      <c r="Z2277">
        <f>VLOOKUP(X2277&amp;"-"&amp;V2277,'Buscoords Workout'!$F:$G,2,0)</f>
        <v>9017</v>
      </c>
      <c r="AA2277" t="b">
        <f>OR(ISNA(Y2277),ISNA(Z2277))</f>
        <v>0</v>
      </c>
    </row>
    <row r="2278" spans="1:27" x14ac:dyDescent="0.25">
      <c r="A2278">
        <v>1270</v>
      </c>
      <c r="B2278" t="s">
        <v>24</v>
      </c>
      <c r="C2278" t="s">
        <v>47</v>
      </c>
      <c r="D2278" t="s">
        <v>48</v>
      </c>
      <c r="E2278">
        <v>11</v>
      </c>
      <c r="F2278" t="s">
        <v>50</v>
      </c>
      <c r="G2278">
        <v>50</v>
      </c>
      <c r="H2278" t="s">
        <v>27</v>
      </c>
      <c r="I2278" t="s">
        <v>38</v>
      </c>
      <c r="J2278" t="s">
        <v>39</v>
      </c>
      <c r="K2278" t="s">
        <v>30</v>
      </c>
      <c r="L2278" t="s">
        <v>31</v>
      </c>
      <c r="M2278">
        <v>3</v>
      </c>
      <c r="N2278" t="s">
        <v>40</v>
      </c>
      <c r="O2278" t="s">
        <v>41</v>
      </c>
      <c r="P2278">
        <v>32.676900000000003</v>
      </c>
      <c r="Q2278">
        <v>338679.28259999998</v>
      </c>
      <c r="R2278">
        <v>3059198.5627000001</v>
      </c>
      <c r="S2278">
        <v>338647.07290000003</v>
      </c>
      <c r="T2278">
        <v>3059193.0567999999</v>
      </c>
      <c r="U2278">
        <v>3.2676999999999998E-2</v>
      </c>
      <c r="V2278" t="str">
        <f>VLOOKUP(C2278,'Lines LookUp'!$B$1:$C$12,2,0)</f>
        <v>LUB</v>
      </c>
      <c r="W2278" t="str">
        <f>ROUNDUP(Q2278,3)&amp;"-"&amp;ROUNDUP(R2278,3)</f>
        <v>338679.283-3059198.563</v>
      </c>
      <c r="X2278" t="str">
        <f>ROUNDUP(S2278,3)&amp;"-"&amp;ROUNDUP(T2278,3)</f>
        <v>338647.073-3059193.057</v>
      </c>
      <c r="Y2278">
        <f>VLOOKUP(W2278&amp;"-"&amp;V2278,'Buscoords Workout'!$F:$G,2,0)</f>
        <v>9474</v>
      </c>
      <c r="Z2278">
        <f>VLOOKUP(X2278&amp;"-"&amp;V2278,'Buscoords Workout'!$F:$G,2,0)</f>
        <v>9475</v>
      </c>
      <c r="AA2278" t="b">
        <f>OR(ISNA(Y2278),ISNA(Z2278))</f>
        <v>0</v>
      </c>
    </row>
    <row r="2279" spans="1:27" x14ac:dyDescent="0.25">
      <c r="A2279">
        <v>1271</v>
      </c>
      <c r="B2279" t="s">
        <v>24</v>
      </c>
      <c r="C2279" t="s">
        <v>47</v>
      </c>
      <c r="D2279" t="s">
        <v>48</v>
      </c>
      <c r="E2279">
        <v>11</v>
      </c>
      <c r="F2279" t="s">
        <v>50</v>
      </c>
      <c r="G2279">
        <v>50</v>
      </c>
      <c r="H2279" t="s">
        <v>27</v>
      </c>
      <c r="I2279" t="s">
        <v>38</v>
      </c>
      <c r="J2279" t="s">
        <v>39</v>
      </c>
      <c r="K2279" t="s">
        <v>30</v>
      </c>
      <c r="L2279" t="s">
        <v>31</v>
      </c>
      <c r="M2279">
        <v>3</v>
      </c>
      <c r="N2279" t="s">
        <v>40</v>
      </c>
      <c r="O2279" t="s">
        <v>41</v>
      </c>
      <c r="P2279">
        <v>25.7483</v>
      </c>
      <c r="Q2279">
        <v>338647.07290000003</v>
      </c>
      <c r="R2279">
        <v>3059193.0567999999</v>
      </c>
      <c r="S2279">
        <v>338621.44959999999</v>
      </c>
      <c r="T2279">
        <v>3059190.5224000001</v>
      </c>
      <c r="U2279">
        <v>2.5748E-2</v>
      </c>
      <c r="V2279" t="str">
        <f>VLOOKUP(C2279,'Lines LookUp'!$B$1:$C$12,2,0)</f>
        <v>LUB</v>
      </c>
      <c r="W2279" t="str">
        <f>ROUNDUP(Q2279,3)&amp;"-"&amp;ROUNDUP(R2279,3)</f>
        <v>338647.073-3059193.057</v>
      </c>
      <c r="X2279" t="str">
        <f>ROUNDUP(S2279,3)&amp;"-"&amp;ROUNDUP(T2279,3)</f>
        <v>338621.45-3059190.523</v>
      </c>
      <c r="Y2279">
        <f>VLOOKUP(W2279&amp;"-"&amp;V2279,'Buscoords Workout'!$F:$G,2,0)</f>
        <v>9475</v>
      </c>
      <c r="Z2279">
        <f>VLOOKUP(X2279&amp;"-"&amp;V2279,'Buscoords Workout'!$F:$G,2,0)</f>
        <v>9476</v>
      </c>
      <c r="AA2279" t="b">
        <f>OR(ISNA(Y2279),ISNA(Z2279))</f>
        <v>0</v>
      </c>
    </row>
    <row r="2280" spans="1:27" x14ac:dyDescent="0.25">
      <c r="A2280">
        <v>1272</v>
      </c>
      <c r="B2280" t="s">
        <v>24</v>
      </c>
      <c r="C2280" t="s">
        <v>47</v>
      </c>
      <c r="D2280" t="s">
        <v>48</v>
      </c>
      <c r="E2280">
        <v>11</v>
      </c>
      <c r="F2280" t="s">
        <v>50</v>
      </c>
      <c r="G2280">
        <v>50</v>
      </c>
      <c r="H2280" t="s">
        <v>27</v>
      </c>
      <c r="I2280" t="s">
        <v>38</v>
      </c>
      <c r="J2280" t="s">
        <v>39</v>
      </c>
      <c r="K2280" t="s">
        <v>30</v>
      </c>
      <c r="L2280" t="s">
        <v>31</v>
      </c>
      <c r="M2280">
        <v>3</v>
      </c>
      <c r="N2280" t="s">
        <v>40</v>
      </c>
      <c r="O2280" t="s">
        <v>41</v>
      </c>
      <c r="P2280">
        <v>22.834</v>
      </c>
      <c r="Q2280">
        <v>338621.44959999999</v>
      </c>
      <c r="R2280">
        <v>3059190.5224000001</v>
      </c>
      <c r="S2280">
        <v>338599.88770000002</v>
      </c>
      <c r="T2280">
        <v>3059183.0074</v>
      </c>
      <c r="U2280">
        <v>2.2834E-2</v>
      </c>
      <c r="V2280" t="str">
        <f>VLOOKUP(C2280,'Lines LookUp'!$B$1:$C$12,2,0)</f>
        <v>LUB</v>
      </c>
      <c r="W2280" t="str">
        <f>ROUNDUP(Q2280,3)&amp;"-"&amp;ROUNDUP(R2280,3)</f>
        <v>338621.45-3059190.523</v>
      </c>
      <c r="X2280" t="str">
        <f>ROUNDUP(S2280,3)&amp;"-"&amp;ROUNDUP(T2280,3)</f>
        <v>338599.888-3059183.008</v>
      </c>
      <c r="Y2280">
        <f>VLOOKUP(W2280&amp;"-"&amp;V2280,'Buscoords Workout'!$F:$G,2,0)</f>
        <v>9476</v>
      </c>
      <c r="Z2280">
        <f>VLOOKUP(X2280&amp;"-"&amp;V2280,'Buscoords Workout'!$F:$G,2,0)</f>
        <v>9477</v>
      </c>
      <c r="AA2280" t="b">
        <f>OR(ISNA(Y2280),ISNA(Z2280))</f>
        <v>0</v>
      </c>
    </row>
    <row r="2281" spans="1:27" x14ac:dyDescent="0.25">
      <c r="A2281">
        <v>1273</v>
      </c>
      <c r="B2281" t="s">
        <v>24</v>
      </c>
      <c r="C2281" t="s">
        <v>47</v>
      </c>
      <c r="D2281" t="s">
        <v>48</v>
      </c>
      <c r="E2281">
        <v>11</v>
      </c>
      <c r="F2281" t="s">
        <v>50</v>
      </c>
      <c r="G2281">
        <v>50</v>
      </c>
      <c r="H2281" t="s">
        <v>27</v>
      </c>
      <c r="I2281" t="s">
        <v>38</v>
      </c>
      <c r="J2281" t="s">
        <v>39</v>
      </c>
      <c r="K2281" t="s">
        <v>30</v>
      </c>
      <c r="L2281" t="s">
        <v>31</v>
      </c>
      <c r="M2281">
        <v>3</v>
      </c>
      <c r="N2281" t="s">
        <v>40</v>
      </c>
      <c r="O2281" t="s">
        <v>41</v>
      </c>
      <c r="P2281">
        <v>9.1493000000000002</v>
      </c>
      <c r="Q2281">
        <v>336077.82740000001</v>
      </c>
      <c r="R2281">
        <v>3062333.4116000002</v>
      </c>
      <c r="S2281">
        <v>336073.95715199999</v>
      </c>
      <c r="T2281">
        <v>3062325.1211899999</v>
      </c>
      <c r="U2281">
        <v>9.1489999999999991E-3</v>
      </c>
      <c r="V2281" t="str">
        <f>VLOOKUP(C2281,'Lines LookUp'!$B$1:$C$12,2,0)</f>
        <v>LUB</v>
      </c>
      <c r="W2281" t="str">
        <f>ROUNDUP(Q2281,3)&amp;"-"&amp;ROUNDUP(R2281,3)</f>
        <v>336077.828-3062333.412</v>
      </c>
      <c r="X2281" t="str">
        <f>ROUNDUP(S2281,3)&amp;"-"&amp;ROUNDUP(T2281,3)</f>
        <v>336073.958-3062325.122</v>
      </c>
      <c r="Y2281">
        <f>VLOOKUP(W2281&amp;"-"&amp;V2281,'Buscoords Workout'!$F:$G,2,0)</f>
        <v>9047</v>
      </c>
      <c r="Z2281">
        <f>VLOOKUP(X2281&amp;"-"&amp;V2281,'Buscoords Workout'!$F:$G,2,0)</f>
        <v>9541</v>
      </c>
      <c r="AA2281" t="b">
        <f>OR(ISNA(Y2281),ISNA(Z2281))</f>
        <v>0</v>
      </c>
    </row>
    <row r="2282" spans="1:27" x14ac:dyDescent="0.25">
      <c r="A2282">
        <v>1274</v>
      </c>
      <c r="B2282" t="s">
        <v>24</v>
      </c>
      <c r="C2282" t="s">
        <v>47</v>
      </c>
      <c r="D2282" t="s">
        <v>48</v>
      </c>
      <c r="E2282">
        <v>11</v>
      </c>
      <c r="F2282" t="s">
        <v>50</v>
      </c>
      <c r="G2282">
        <v>50</v>
      </c>
      <c r="H2282" t="s">
        <v>27</v>
      </c>
      <c r="I2282" t="s">
        <v>38</v>
      </c>
      <c r="J2282" t="s">
        <v>39</v>
      </c>
      <c r="K2282" t="s">
        <v>30</v>
      </c>
      <c r="L2282" t="s">
        <v>31</v>
      </c>
      <c r="M2282">
        <v>3</v>
      </c>
      <c r="N2282" t="s">
        <v>40</v>
      </c>
      <c r="O2282" t="s">
        <v>41</v>
      </c>
      <c r="P2282">
        <v>4.6300299999999996</v>
      </c>
      <c r="Q2282">
        <v>336073.95715199999</v>
      </c>
      <c r="R2282">
        <v>3062325.1211899999</v>
      </c>
      <c r="S2282">
        <v>336071.99859999999</v>
      </c>
      <c r="T2282">
        <v>3062320.9257999999</v>
      </c>
      <c r="U2282">
        <v>4.6299999999999996E-3</v>
      </c>
      <c r="V2282" t="str">
        <f>VLOOKUP(C2282,'Lines LookUp'!$B$1:$C$12,2,0)</f>
        <v>LUB</v>
      </c>
      <c r="W2282" t="str">
        <f>ROUNDUP(Q2282,3)&amp;"-"&amp;ROUNDUP(R2282,3)</f>
        <v>336073.958-3062325.122</v>
      </c>
      <c r="X2282" t="str">
        <f>ROUNDUP(S2282,3)&amp;"-"&amp;ROUNDUP(T2282,3)</f>
        <v>336071.999-3062320.926</v>
      </c>
      <c r="Y2282">
        <f>VLOOKUP(W2282&amp;"-"&amp;V2282,'Buscoords Workout'!$F:$G,2,0)</f>
        <v>9541</v>
      </c>
      <c r="Z2282">
        <f>VLOOKUP(X2282&amp;"-"&amp;V2282,'Buscoords Workout'!$F:$G,2,0)</f>
        <v>9018</v>
      </c>
      <c r="AA2282" t="b">
        <f>OR(ISNA(Y2282),ISNA(Z2282))</f>
        <v>0</v>
      </c>
    </row>
    <row r="2283" spans="1:27" x14ac:dyDescent="0.25">
      <c r="A2283">
        <v>1275</v>
      </c>
      <c r="B2283" t="s">
        <v>24</v>
      </c>
      <c r="C2283" t="s">
        <v>47</v>
      </c>
      <c r="D2283" t="s">
        <v>48</v>
      </c>
      <c r="E2283">
        <v>11</v>
      </c>
      <c r="F2283" t="s">
        <v>50</v>
      </c>
      <c r="G2283">
        <v>50</v>
      </c>
      <c r="H2283" t="s">
        <v>27</v>
      </c>
      <c r="I2283" t="s">
        <v>38</v>
      </c>
      <c r="J2283" t="s">
        <v>39</v>
      </c>
      <c r="K2283" t="s">
        <v>30</v>
      </c>
      <c r="L2283" t="s">
        <v>31</v>
      </c>
      <c r="M2283">
        <v>3</v>
      </c>
      <c r="N2283" t="s">
        <v>40</v>
      </c>
      <c r="O2283" t="s">
        <v>41</v>
      </c>
      <c r="P2283">
        <v>13.1638</v>
      </c>
      <c r="Q2283">
        <v>335297.46789999999</v>
      </c>
      <c r="R2283">
        <v>3061151.8212000001</v>
      </c>
      <c r="S2283">
        <v>335284.30975900003</v>
      </c>
      <c r="T2283">
        <v>3061151.4365699999</v>
      </c>
      <c r="U2283">
        <v>1.3164E-2</v>
      </c>
      <c r="V2283" t="str">
        <f>VLOOKUP(C2283,'Lines LookUp'!$B$1:$C$12,2,0)</f>
        <v>LUB</v>
      </c>
      <c r="W2283" t="str">
        <f>ROUNDUP(Q2283,3)&amp;"-"&amp;ROUNDUP(R2283,3)</f>
        <v>335297.468-3061151.822</v>
      </c>
      <c r="X2283" t="str">
        <f>ROUNDUP(S2283,3)&amp;"-"&amp;ROUNDUP(T2283,3)</f>
        <v>335284.31-3061151.437</v>
      </c>
      <c r="Y2283">
        <f>VLOOKUP(W2283&amp;"-"&amp;V2283,'Buscoords Workout'!$F:$G,2,0)</f>
        <v>9080</v>
      </c>
      <c r="Z2283">
        <f>VLOOKUP(X2283&amp;"-"&amp;V2283,'Buscoords Workout'!$F:$G,2,0)</f>
        <v>9512</v>
      </c>
      <c r="AA2283" t="b">
        <f>OR(ISNA(Y2283),ISNA(Z2283))</f>
        <v>0</v>
      </c>
    </row>
    <row r="2284" spans="1:27" x14ac:dyDescent="0.25">
      <c r="A2284">
        <v>1276</v>
      </c>
      <c r="B2284" t="s">
        <v>24</v>
      </c>
      <c r="C2284" t="s">
        <v>47</v>
      </c>
      <c r="D2284" t="s">
        <v>48</v>
      </c>
      <c r="E2284">
        <v>11</v>
      </c>
      <c r="F2284" t="s">
        <v>50</v>
      </c>
      <c r="G2284">
        <v>50</v>
      </c>
      <c r="H2284" t="s">
        <v>27</v>
      </c>
      <c r="I2284" t="s">
        <v>38</v>
      </c>
      <c r="J2284" t="s">
        <v>39</v>
      </c>
      <c r="K2284" t="s">
        <v>30</v>
      </c>
      <c r="L2284" t="s">
        <v>31</v>
      </c>
      <c r="M2284">
        <v>3</v>
      </c>
      <c r="N2284" t="s">
        <v>40</v>
      </c>
      <c r="O2284" t="s">
        <v>41</v>
      </c>
      <c r="P2284">
        <v>0.60471699999999995</v>
      </c>
      <c r="Q2284">
        <v>335284.30975900003</v>
      </c>
      <c r="R2284">
        <v>3061151.4365699999</v>
      </c>
      <c r="S2284">
        <v>335283.70529999997</v>
      </c>
      <c r="T2284">
        <v>3061151.4188999999</v>
      </c>
      <c r="U2284">
        <v>6.0499999999999996E-4</v>
      </c>
      <c r="V2284" t="str">
        <f>VLOOKUP(C2284,'Lines LookUp'!$B$1:$C$12,2,0)</f>
        <v>LUB</v>
      </c>
      <c r="W2284" t="str">
        <f>ROUNDUP(Q2284,3)&amp;"-"&amp;ROUNDUP(R2284,3)</f>
        <v>335284.31-3061151.437</v>
      </c>
      <c r="X2284" t="str">
        <f>ROUNDUP(S2284,3)&amp;"-"&amp;ROUNDUP(T2284,3)</f>
        <v>335283.706-3061151.419</v>
      </c>
      <c r="Y2284">
        <f>VLOOKUP(W2284&amp;"-"&amp;V2284,'Buscoords Workout'!$F:$G,2,0)</f>
        <v>9512</v>
      </c>
      <c r="Z2284">
        <f>VLOOKUP(X2284&amp;"-"&amp;V2284,'Buscoords Workout'!$F:$G,2,0)</f>
        <v>9019</v>
      </c>
      <c r="AA2284" t="b">
        <f>OR(ISNA(Y2284),ISNA(Z2284))</f>
        <v>0</v>
      </c>
    </row>
    <row r="2285" spans="1:27" x14ac:dyDescent="0.25">
      <c r="A2285">
        <v>1277</v>
      </c>
      <c r="B2285" t="s">
        <v>24</v>
      </c>
      <c r="C2285" t="s">
        <v>47</v>
      </c>
      <c r="D2285" t="s">
        <v>48</v>
      </c>
      <c r="E2285">
        <v>11</v>
      </c>
      <c r="F2285" t="s">
        <v>50</v>
      </c>
      <c r="G2285">
        <v>50</v>
      </c>
      <c r="H2285" t="s">
        <v>27</v>
      </c>
      <c r="I2285" t="s">
        <v>38</v>
      </c>
      <c r="J2285" t="s">
        <v>39</v>
      </c>
      <c r="K2285" t="s">
        <v>30</v>
      </c>
      <c r="L2285" t="s">
        <v>31</v>
      </c>
      <c r="M2285">
        <v>3</v>
      </c>
      <c r="N2285" t="s">
        <v>40</v>
      </c>
      <c r="O2285" t="s">
        <v>41</v>
      </c>
      <c r="P2285">
        <v>31.514500000000002</v>
      </c>
      <c r="Q2285">
        <v>335458.37190000003</v>
      </c>
      <c r="R2285">
        <v>3059560.1318999999</v>
      </c>
      <c r="S2285">
        <v>335431.18410000001</v>
      </c>
      <c r="T2285">
        <v>3059544.1949999998</v>
      </c>
      <c r="U2285">
        <v>3.1514E-2</v>
      </c>
      <c r="V2285" t="str">
        <f>VLOOKUP(C2285,'Lines LookUp'!$B$1:$C$12,2,0)</f>
        <v>LUB</v>
      </c>
      <c r="W2285" t="str">
        <f>ROUNDUP(Q2285,3)&amp;"-"&amp;ROUNDUP(R2285,3)</f>
        <v>335458.372-3059560.132</v>
      </c>
      <c r="X2285" t="str">
        <f>ROUNDUP(S2285,3)&amp;"-"&amp;ROUNDUP(T2285,3)</f>
        <v>335431.185-3059544.195</v>
      </c>
      <c r="Y2285">
        <f>VLOOKUP(W2285&amp;"-"&amp;V2285,'Buscoords Workout'!$F:$G,2,0)</f>
        <v>9020</v>
      </c>
      <c r="Z2285">
        <f>VLOOKUP(X2285&amp;"-"&amp;V2285,'Buscoords Workout'!$F:$G,2,0)</f>
        <v>9021</v>
      </c>
      <c r="AA2285" t="b">
        <f>OR(ISNA(Y2285),ISNA(Z2285))</f>
        <v>0</v>
      </c>
    </row>
    <row r="2286" spans="1:27" x14ac:dyDescent="0.25">
      <c r="A2286">
        <v>1278</v>
      </c>
      <c r="B2286" t="s">
        <v>24</v>
      </c>
      <c r="C2286" t="s">
        <v>47</v>
      </c>
      <c r="D2286" t="s">
        <v>48</v>
      </c>
      <c r="E2286">
        <v>11</v>
      </c>
      <c r="F2286" t="s">
        <v>50</v>
      </c>
      <c r="G2286">
        <v>50</v>
      </c>
      <c r="H2286" t="s">
        <v>27</v>
      </c>
      <c r="I2286" t="s">
        <v>38</v>
      </c>
      <c r="J2286" t="s">
        <v>39</v>
      </c>
      <c r="K2286" t="s">
        <v>30</v>
      </c>
      <c r="L2286" t="s">
        <v>31</v>
      </c>
      <c r="M2286">
        <v>3</v>
      </c>
      <c r="N2286" t="s">
        <v>40</v>
      </c>
      <c r="O2286" t="s">
        <v>41</v>
      </c>
      <c r="P2286">
        <v>1.9955099999999999</v>
      </c>
      <c r="Q2286">
        <v>335714.7697</v>
      </c>
      <c r="R2286">
        <v>3059103.8454999998</v>
      </c>
      <c r="S2286">
        <v>335716.75488099997</v>
      </c>
      <c r="T2286">
        <v>3059103.64274</v>
      </c>
      <c r="U2286">
        <v>1.9959999999999999E-3</v>
      </c>
      <c r="V2286" t="str">
        <f>VLOOKUP(C2286,'Lines LookUp'!$B$1:$C$12,2,0)</f>
        <v>LUB</v>
      </c>
      <c r="W2286" t="str">
        <f>ROUNDUP(Q2286,3)&amp;"-"&amp;ROUNDUP(R2286,3)</f>
        <v>335714.77-3059103.846</v>
      </c>
      <c r="X2286" t="str">
        <f>ROUNDUP(S2286,3)&amp;"-"&amp;ROUNDUP(T2286,3)</f>
        <v>335716.755-3059103.643</v>
      </c>
      <c r="Y2286">
        <f>VLOOKUP(W2286&amp;"-"&amp;V2286,'Buscoords Workout'!$F:$G,2,0)</f>
        <v>9355</v>
      </c>
      <c r="Z2286">
        <f>VLOOKUP(X2286&amp;"-"&amp;V2286,'Buscoords Workout'!$F:$G,2,0)</f>
        <v>9504</v>
      </c>
      <c r="AA2286" t="b">
        <f>OR(ISNA(Y2286),ISNA(Z2286))</f>
        <v>0</v>
      </c>
    </row>
    <row r="2287" spans="1:27" x14ac:dyDescent="0.25">
      <c r="A2287">
        <v>1279</v>
      </c>
      <c r="B2287" t="s">
        <v>24</v>
      </c>
      <c r="C2287" t="s">
        <v>47</v>
      </c>
      <c r="D2287" t="s">
        <v>48</v>
      </c>
      <c r="E2287">
        <v>11</v>
      </c>
      <c r="F2287" t="s">
        <v>50</v>
      </c>
      <c r="G2287">
        <v>50</v>
      </c>
      <c r="H2287" t="s">
        <v>27</v>
      </c>
      <c r="I2287" t="s">
        <v>38</v>
      </c>
      <c r="J2287" t="s">
        <v>39</v>
      </c>
      <c r="K2287" t="s">
        <v>30</v>
      </c>
      <c r="L2287" t="s">
        <v>31</v>
      </c>
      <c r="M2287">
        <v>3</v>
      </c>
      <c r="N2287" t="s">
        <v>40</v>
      </c>
      <c r="O2287" t="s">
        <v>41</v>
      </c>
      <c r="P2287">
        <v>13.5199</v>
      </c>
      <c r="Q2287">
        <v>335716.75488099997</v>
      </c>
      <c r="R2287">
        <v>3059103.64274</v>
      </c>
      <c r="S2287">
        <v>335730.20480000001</v>
      </c>
      <c r="T2287">
        <v>3059102.2689999999</v>
      </c>
      <c r="U2287">
        <v>1.3520000000000001E-2</v>
      </c>
      <c r="V2287" t="str">
        <f>VLOOKUP(C2287,'Lines LookUp'!$B$1:$C$12,2,0)</f>
        <v>LUB</v>
      </c>
      <c r="W2287" t="str">
        <f>ROUNDUP(Q2287,3)&amp;"-"&amp;ROUNDUP(R2287,3)</f>
        <v>335716.755-3059103.643</v>
      </c>
      <c r="X2287" t="str">
        <f>ROUNDUP(S2287,3)&amp;"-"&amp;ROUNDUP(T2287,3)</f>
        <v>335730.205-3059102.269</v>
      </c>
      <c r="Y2287">
        <f>VLOOKUP(W2287&amp;"-"&amp;V2287,'Buscoords Workout'!$F:$G,2,0)</f>
        <v>9504</v>
      </c>
      <c r="Z2287">
        <f>VLOOKUP(X2287&amp;"-"&amp;V2287,'Buscoords Workout'!$F:$G,2,0)</f>
        <v>9022</v>
      </c>
      <c r="AA2287" t="b">
        <f>OR(ISNA(Y2287),ISNA(Z2287))</f>
        <v>0</v>
      </c>
    </row>
    <row r="2288" spans="1:27" x14ac:dyDescent="0.25">
      <c r="A2288">
        <v>1280</v>
      </c>
      <c r="B2288" t="s">
        <v>24</v>
      </c>
      <c r="C2288" t="s">
        <v>47</v>
      </c>
      <c r="D2288" t="s">
        <v>48</v>
      </c>
      <c r="E2288">
        <v>11</v>
      </c>
      <c r="F2288" t="s">
        <v>50</v>
      </c>
      <c r="G2288">
        <v>50</v>
      </c>
      <c r="H2288" t="s">
        <v>27</v>
      </c>
      <c r="I2288" t="s">
        <v>38</v>
      </c>
      <c r="J2288" t="s">
        <v>39</v>
      </c>
      <c r="K2288" t="s">
        <v>30</v>
      </c>
      <c r="L2288" t="s">
        <v>31</v>
      </c>
      <c r="M2288">
        <v>3</v>
      </c>
      <c r="N2288" t="s">
        <v>40</v>
      </c>
      <c r="O2288" t="s">
        <v>41</v>
      </c>
      <c r="P2288">
        <v>24.492000000000001</v>
      </c>
      <c r="Q2288">
        <v>338989.93199999997</v>
      </c>
      <c r="R2288">
        <v>3059587.398</v>
      </c>
      <c r="S2288">
        <v>338970.18650000001</v>
      </c>
      <c r="T2288">
        <v>3059572.9057999998</v>
      </c>
      <c r="U2288">
        <v>2.4492E-2</v>
      </c>
      <c r="V2288" t="str">
        <f>VLOOKUP(C2288,'Lines LookUp'!$B$1:$C$12,2,0)</f>
        <v>LUB</v>
      </c>
      <c r="W2288" t="str">
        <f>ROUNDUP(Q2288,3)&amp;"-"&amp;ROUNDUP(R2288,3)</f>
        <v>338989.932-3059587.398</v>
      </c>
      <c r="X2288" t="str">
        <f>ROUNDUP(S2288,3)&amp;"-"&amp;ROUNDUP(T2288,3)</f>
        <v>338970.187-3059572.906</v>
      </c>
      <c r="Y2288">
        <f>VLOOKUP(W2288&amp;"-"&amp;V2288,'Buscoords Workout'!$F:$G,2,0)</f>
        <v>9023</v>
      </c>
      <c r="Z2288">
        <f>VLOOKUP(X2288&amp;"-"&amp;V2288,'Buscoords Workout'!$F:$G,2,0)</f>
        <v>9024</v>
      </c>
      <c r="AA2288" t="b">
        <f>OR(ISNA(Y2288),ISNA(Z2288))</f>
        <v>0</v>
      </c>
    </row>
    <row r="2289" spans="1:27" x14ac:dyDescent="0.25">
      <c r="A2289">
        <v>1281</v>
      </c>
      <c r="B2289" t="s">
        <v>24</v>
      </c>
      <c r="C2289" t="s">
        <v>47</v>
      </c>
      <c r="D2289" t="s">
        <v>48</v>
      </c>
      <c r="E2289">
        <v>11</v>
      </c>
      <c r="F2289" t="s">
        <v>50</v>
      </c>
      <c r="G2289">
        <v>50</v>
      </c>
      <c r="H2289" t="s">
        <v>27</v>
      </c>
      <c r="I2289" t="s">
        <v>38</v>
      </c>
      <c r="J2289" t="s">
        <v>39</v>
      </c>
      <c r="K2289" t="s">
        <v>30</v>
      </c>
      <c r="L2289" t="s">
        <v>31</v>
      </c>
      <c r="M2289">
        <v>3</v>
      </c>
      <c r="N2289" t="s">
        <v>40</v>
      </c>
      <c r="O2289" t="s">
        <v>41</v>
      </c>
      <c r="P2289">
        <v>0.13310900000000001</v>
      </c>
      <c r="Q2289">
        <v>335938.60729999997</v>
      </c>
      <c r="R2289">
        <v>3059135.2862</v>
      </c>
      <c r="S2289">
        <v>335938.63589999999</v>
      </c>
      <c r="T2289">
        <v>3059135.1562000001</v>
      </c>
      <c r="U2289">
        <v>1.3300000000000001E-4</v>
      </c>
      <c r="V2289" t="str">
        <f>VLOOKUP(C2289,'Lines LookUp'!$B$1:$C$12,2,0)</f>
        <v>LUB</v>
      </c>
      <c r="W2289" t="str">
        <f>ROUNDUP(Q2289,3)&amp;"-"&amp;ROUNDUP(R2289,3)</f>
        <v>335938.608-3059135.287</v>
      </c>
      <c r="X2289" t="str">
        <f>ROUNDUP(S2289,3)&amp;"-"&amp;ROUNDUP(T2289,3)</f>
        <v>335938.636-3059135.157</v>
      </c>
      <c r="Y2289">
        <f>VLOOKUP(W2289&amp;"-"&amp;V2289,'Buscoords Workout'!$F:$G,2,0)</f>
        <v>9495</v>
      </c>
      <c r="Z2289">
        <f>VLOOKUP(X2289&amp;"-"&amp;V2289,'Buscoords Workout'!$F:$G,2,0)</f>
        <v>9478</v>
      </c>
      <c r="AA2289" t="b">
        <f>OR(ISNA(Y2289),ISNA(Z2289))</f>
        <v>0</v>
      </c>
    </row>
    <row r="2290" spans="1:27" x14ac:dyDescent="0.25">
      <c r="A2290">
        <v>1282</v>
      </c>
      <c r="B2290" t="s">
        <v>24</v>
      </c>
      <c r="C2290" t="s">
        <v>47</v>
      </c>
      <c r="D2290" t="s">
        <v>48</v>
      </c>
      <c r="E2290">
        <v>11</v>
      </c>
      <c r="F2290" t="s">
        <v>50</v>
      </c>
      <c r="G2290">
        <v>50</v>
      </c>
      <c r="H2290" t="s">
        <v>27</v>
      </c>
      <c r="I2290" t="s">
        <v>38</v>
      </c>
      <c r="J2290" t="s">
        <v>39</v>
      </c>
      <c r="K2290" t="s">
        <v>30</v>
      </c>
      <c r="L2290" t="s">
        <v>31</v>
      </c>
      <c r="M2290">
        <v>3</v>
      </c>
      <c r="N2290" t="s">
        <v>40</v>
      </c>
      <c r="O2290" t="s">
        <v>41</v>
      </c>
      <c r="P2290">
        <v>41.645600000000002</v>
      </c>
      <c r="Q2290">
        <v>335938.63589999999</v>
      </c>
      <c r="R2290">
        <v>3059135.1562000001</v>
      </c>
      <c r="S2290">
        <v>335947.57630000002</v>
      </c>
      <c r="T2290">
        <v>3059094.4816000001</v>
      </c>
      <c r="U2290">
        <v>4.1646000000000002E-2</v>
      </c>
      <c r="V2290" t="str">
        <f>VLOOKUP(C2290,'Lines LookUp'!$B$1:$C$12,2,0)</f>
        <v>LUB</v>
      </c>
      <c r="W2290" t="str">
        <f>ROUNDUP(Q2290,3)&amp;"-"&amp;ROUNDUP(R2290,3)</f>
        <v>335938.636-3059135.157</v>
      </c>
      <c r="X2290" t="str">
        <f>ROUNDUP(S2290,3)&amp;"-"&amp;ROUNDUP(T2290,3)</f>
        <v>335947.577-3059094.482</v>
      </c>
      <c r="Y2290">
        <f>VLOOKUP(W2290&amp;"-"&amp;V2290,'Buscoords Workout'!$F:$G,2,0)</f>
        <v>9478</v>
      </c>
      <c r="Z2290">
        <f>VLOOKUP(X2290&amp;"-"&amp;V2290,'Buscoords Workout'!$F:$G,2,0)</f>
        <v>9479</v>
      </c>
      <c r="AA2290" t="b">
        <f>OR(ISNA(Y2290),ISNA(Z2290))</f>
        <v>0</v>
      </c>
    </row>
    <row r="2291" spans="1:27" x14ac:dyDescent="0.25">
      <c r="A2291">
        <v>1283</v>
      </c>
      <c r="B2291" t="s">
        <v>24</v>
      </c>
      <c r="C2291" t="s">
        <v>47</v>
      </c>
      <c r="D2291" t="s">
        <v>48</v>
      </c>
      <c r="E2291">
        <v>11</v>
      </c>
      <c r="F2291" t="s">
        <v>50</v>
      </c>
      <c r="G2291">
        <v>50</v>
      </c>
      <c r="H2291" t="s">
        <v>27</v>
      </c>
      <c r="I2291" t="s">
        <v>38</v>
      </c>
      <c r="J2291" t="s">
        <v>39</v>
      </c>
      <c r="K2291" t="s">
        <v>30</v>
      </c>
      <c r="L2291" t="s">
        <v>31</v>
      </c>
      <c r="M2291">
        <v>3</v>
      </c>
      <c r="N2291" t="s">
        <v>40</v>
      </c>
      <c r="O2291" t="s">
        <v>41</v>
      </c>
      <c r="P2291">
        <v>42.7913</v>
      </c>
      <c r="Q2291">
        <v>335947.57630000002</v>
      </c>
      <c r="R2291">
        <v>3059094.4816000001</v>
      </c>
      <c r="S2291">
        <v>335960.17170000001</v>
      </c>
      <c r="T2291">
        <v>3059053.5860000001</v>
      </c>
      <c r="U2291">
        <v>4.2791000000000003E-2</v>
      </c>
      <c r="V2291" t="str">
        <f>VLOOKUP(C2291,'Lines LookUp'!$B$1:$C$12,2,0)</f>
        <v>LUB</v>
      </c>
      <c r="W2291" t="str">
        <f>ROUNDUP(Q2291,3)&amp;"-"&amp;ROUNDUP(R2291,3)</f>
        <v>335947.577-3059094.482</v>
      </c>
      <c r="X2291" t="str">
        <f>ROUNDUP(S2291,3)&amp;"-"&amp;ROUNDUP(T2291,3)</f>
        <v>335960.172-3059053.586</v>
      </c>
      <c r="Y2291">
        <f>VLOOKUP(W2291&amp;"-"&amp;V2291,'Buscoords Workout'!$F:$G,2,0)</f>
        <v>9479</v>
      </c>
      <c r="Z2291">
        <f>VLOOKUP(X2291&amp;"-"&amp;V2291,'Buscoords Workout'!$F:$G,2,0)</f>
        <v>9480</v>
      </c>
      <c r="AA2291" t="b">
        <f>OR(ISNA(Y2291),ISNA(Z2291))</f>
        <v>0</v>
      </c>
    </row>
    <row r="2292" spans="1:27" x14ac:dyDescent="0.25">
      <c r="A2292">
        <v>1284</v>
      </c>
      <c r="B2292" t="s">
        <v>24</v>
      </c>
      <c r="C2292" t="s">
        <v>47</v>
      </c>
      <c r="D2292" t="s">
        <v>48</v>
      </c>
      <c r="E2292">
        <v>11</v>
      </c>
      <c r="F2292" t="s">
        <v>50</v>
      </c>
      <c r="G2292">
        <v>50</v>
      </c>
      <c r="H2292" t="s">
        <v>27</v>
      </c>
      <c r="I2292" t="s">
        <v>38</v>
      </c>
      <c r="J2292" t="s">
        <v>39</v>
      </c>
      <c r="K2292" t="s">
        <v>30</v>
      </c>
      <c r="L2292" t="s">
        <v>31</v>
      </c>
      <c r="M2292">
        <v>3</v>
      </c>
      <c r="N2292" t="s">
        <v>40</v>
      </c>
      <c r="O2292" t="s">
        <v>41</v>
      </c>
      <c r="P2292">
        <v>68.801199999999994</v>
      </c>
      <c r="Q2292">
        <v>335960.17170000001</v>
      </c>
      <c r="R2292">
        <v>3059053.5860000001</v>
      </c>
      <c r="S2292">
        <v>335981.82860000001</v>
      </c>
      <c r="T2292">
        <v>3058988.2821999998</v>
      </c>
      <c r="U2292">
        <v>6.8801000000000001E-2</v>
      </c>
      <c r="V2292" t="str">
        <f>VLOOKUP(C2292,'Lines LookUp'!$B$1:$C$12,2,0)</f>
        <v>LUB</v>
      </c>
      <c r="W2292" t="str">
        <f>ROUNDUP(Q2292,3)&amp;"-"&amp;ROUNDUP(R2292,3)</f>
        <v>335960.172-3059053.586</v>
      </c>
      <c r="X2292" t="str">
        <f>ROUNDUP(S2292,3)&amp;"-"&amp;ROUNDUP(T2292,3)</f>
        <v>335981.829-3058988.283</v>
      </c>
      <c r="Y2292">
        <f>VLOOKUP(W2292&amp;"-"&amp;V2292,'Buscoords Workout'!$F:$G,2,0)</f>
        <v>9480</v>
      </c>
      <c r="Z2292">
        <f>VLOOKUP(X2292&amp;"-"&amp;V2292,'Buscoords Workout'!$F:$G,2,0)</f>
        <v>9481</v>
      </c>
      <c r="AA2292" t="b">
        <f>OR(ISNA(Y2292),ISNA(Z2292))</f>
        <v>0</v>
      </c>
    </row>
    <row r="2293" spans="1:27" x14ac:dyDescent="0.25">
      <c r="A2293">
        <v>1285</v>
      </c>
      <c r="B2293" t="s">
        <v>24</v>
      </c>
      <c r="C2293" t="s">
        <v>47</v>
      </c>
      <c r="D2293" t="s">
        <v>48</v>
      </c>
      <c r="E2293">
        <v>11</v>
      </c>
      <c r="F2293" t="s">
        <v>50</v>
      </c>
      <c r="G2293">
        <v>50</v>
      </c>
      <c r="H2293" t="s">
        <v>27</v>
      </c>
      <c r="I2293" t="s">
        <v>38</v>
      </c>
      <c r="J2293" t="s">
        <v>39</v>
      </c>
      <c r="K2293" t="s">
        <v>30</v>
      </c>
      <c r="L2293" t="s">
        <v>31</v>
      </c>
      <c r="M2293">
        <v>3</v>
      </c>
      <c r="N2293" t="s">
        <v>40</v>
      </c>
      <c r="O2293" t="s">
        <v>41</v>
      </c>
      <c r="P2293">
        <v>40.664200000000001</v>
      </c>
      <c r="Q2293">
        <v>335981.82860000001</v>
      </c>
      <c r="R2293">
        <v>3058988.2821999998</v>
      </c>
      <c r="S2293">
        <v>335994.45439999999</v>
      </c>
      <c r="T2293">
        <v>3058949.6277999999</v>
      </c>
      <c r="U2293">
        <v>4.0663999999999999E-2</v>
      </c>
      <c r="V2293" t="str">
        <f>VLOOKUP(C2293,'Lines LookUp'!$B$1:$C$12,2,0)</f>
        <v>LUB</v>
      </c>
      <c r="W2293" t="str">
        <f>ROUNDUP(Q2293,3)&amp;"-"&amp;ROUNDUP(R2293,3)</f>
        <v>335981.829-3058988.283</v>
      </c>
      <c r="X2293" t="str">
        <f>ROUNDUP(S2293,3)&amp;"-"&amp;ROUNDUP(T2293,3)</f>
        <v>335994.455-3058949.628</v>
      </c>
      <c r="Y2293">
        <f>VLOOKUP(W2293&amp;"-"&amp;V2293,'Buscoords Workout'!$F:$G,2,0)</f>
        <v>9481</v>
      </c>
      <c r="Z2293">
        <f>VLOOKUP(X2293&amp;"-"&amp;V2293,'Buscoords Workout'!$F:$G,2,0)</f>
        <v>9482</v>
      </c>
      <c r="AA2293" t="b">
        <f>OR(ISNA(Y2293),ISNA(Z2293))</f>
        <v>0</v>
      </c>
    </row>
    <row r="2294" spans="1:27" x14ac:dyDescent="0.25">
      <c r="A2294">
        <v>1286</v>
      </c>
      <c r="B2294" t="s">
        <v>24</v>
      </c>
      <c r="C2294" t="s">
        <v>47</v>
      </c>
      <c r="D2294" t="s">
        <v>48</v>
      </c>
      <c r="E2294">
        <v>11</v>
      </c>
      <c r="F2294" t="s">
        <v>42</v>
      </c>
      <c r="G2294">
        <v>150</v>
      </c>
      <c r="H2294" t="s">
        <v>27</v>
      </c>
      <c r="I2294" t="s">
        <v>38</v>
      </c>
      <c r="J2294" t="s">
        <v>39</v>
      </c>
      <c r="K2294" t="s">
        <v>49</v>
      </c>
      <c r="L2294" t="s">
        <v>31</v>
      </c>
      <c r="M2294">
        <v>3</v>
      </c>
      <c r="N2294" t="s">
        <v>40</v>
      </c>
      <c r="O2294" t="s">
        <v>41</v>
      </c>
      <c r="P2294">
        <v>47.870399999999997</v>
      </c>
      <c r="Q2294">
        <v>335994.45439999999</v>
      </c>
      <c r="R2294">
        <v>3058949.6277999999</v>
      </c>
      <c r="S2294">
        <v>336037.364</v>
      </c>
      <c r="T2294">
        <v>3058928.4065999999</v>
      </c>
      <c r="U2294">
        <v>4.7870000000000003E-2</v>
      </c>
      <c r="V2294" t="str">
        <f>VLOOKUP(C2294,'Lines LookUp'!$B$1:$C$12,2,0)</f>
        <v>LUB</v>
      </c>
      <c r="W2294" t="str">
        <f>ROUNDUP(Q2294,3)&amp;"-"&amp;ROUNDUP(R2294,3)</f>
        <v>335994.455-3058949.628</v>
      </c>
      <c r="X2294" t="str">
        <f>ROUNDUP(S2294,3)&amp;"-"&amp;ROUNDUP(T2294,3)</f>
        <v>336037.364-3058928.407</v>
      </c>
      <c r="Y2294">
        <f>VLOOKUP(W2294&amp;"-"&amp;V2294,'Buscoords Workout'!$F:$G,2,0)</f>
        <v>9482</v>
      </c>
      <c r="Z2294">
        <f>VLOOKUP(X2294&amp;"-"&amp;V2294,'Buscoords Workout'!$F:$G,2,0)</f>
        <v>9483</v>
      </c>
      <c r="AA2294" t="b">
        <f>OR(ISNA(Y2294),ISNA(Z2294))</f>
        <v>0</v>
      </c>
    </row>
    <row r="2295" spans="1:27" x14ac:dyDescent="0.25">
      <c r="A2295">
        <v>1287</v>
      </c>
      <c r="B2295" t="s">
        <v>24</v>
      </c>
      <c r="C2295" t="s">
        <v>47</v>
      </c>
      <c r="D2295" t="s">
        <v>48</v>
      </c>
      <c r="E2295">
        <v>11</v>
      </c>
      <c r="F2295" t="s">
        <v>42</v>
      </c>
      <c r="G2295">
        <v>150</v>
      </c>
      <c r="H2295" t="s">
        <v>27</v>
      </c>
      <c r="I2295" t="s">
        <v>38</v>
      </c>
      <c r="J2295" t="s">
        <v>39</v>
      </c>
      <c r="K2295" t="s">
        <v>49</v>
      </c>
      <c r="L2295" t="s">
        <v>31</v>
      </c>
      <c r="M2295">
        <v>3</v>
      </c>
      <c r="N2295" t="s">
        <v>40</v>
      </c>
      <c r="O2295" t="s">
        <v>41</v>
      </c>
      <c r="P2295">
        <v>13.9467</v>
      </c>
      <c r="Q2295">
        <v>336037.364</v>
      </c>
      <c r="R2295">
        <v>3058928.4065999999</v>
      </c>
      <c r="S2295">
        <v>336048.74099999998</v>
      </c>
      <c r="T2295">
        <v>3058936.4734</v>
      </c>
      <c r="U2295">
        <v>1.3946999999999999E-2</v>
      </c>
      <c r="V2295" t="str">
        <f>VLOOKUP(C2295,'Lines LookUp'!$B$1:$C$12,2,0)</f>
        <v>LUB</v>
      </c>
      <c r="W2295" t="str">
        <f>ROUNDUP(Q2295,3)&amp;"-"&amp;ROUNDUP(R2295,3)</f>
        <v>336037.364-3058928.407</v>
      </c>
      <c r="X2295" t="str">
        <f>ROUNDUP(S2295,3)&amp;"-"&amp;ROUNDUP(T2295,3)</f>
        <v>336048.741-3058936.474</v>
      </c>
      <c r="Y2295">
        <f>VLOOKUP(W2295&amp;"-"&amp;V2295,'Buscoords Workout'!$F:$G,2,0)</f>
        <v>9483</v>
      </c>
      <c r="Z2295">
        <f>VLOOKUP(X2295&amp;"-"&amp;V2295,'Buscoords Workout'!$F:$G,2,0)</f>
        <v>9484</v>
      </c>
      <c r="AA2295" t="b">
        <f>OR(ISNA(Y2295),ISNA(Z2295))</f>
        <v>0</v>
      </c>
    </row>
    <row r="2296" spans="1:27" x14ac:dyDescent="0.25">
      <c r="A2296">
        <v>1288</v>
      </c>
      <c r="B2296" t="s">
        <v>24</v>
      </c>
      <c r="C2296" t="s">
        <v>47</v>
      </c>
      <c r="D2296" t="s">
        <v>48</v>
      </c>
      <c r="E2296">
        <v>11</v>
      </c>
      <c r="F2296" t="s">
        <v>50</v>
      </c>
      <c r="G2296">
        <v>50</v>
      </c>
      <c r="H2296" t="s">
        <v>27</v>
      </c>
      <c r="I2296" t="s">
        <v>38</v>
      </c>
      <c r="J2296" t="s">
        <v>39</v>
      </c>
      <c r="K2296" t="s">
        <v>30</v>
      </c>
      <c r="L2296" t="s">
        <v>31</v>
      </c>
      <c r="M2296">
        <v>3</v>
      </c>
      <c r="N2296" t="s">
        <v>40</v>
      </c>
      <c r="O2296" t="s">
        <v>41</v>
      </c>
      <c r="P2296">
        <v>43.732399999999998</v>
      </c>
      <c r="Q2296">
        <v>336488.21980000002</v>
      </c>
      <c r="R2296">
        <v>3059164.6880000001</v>
      </c>
      <c r="S2296">
        <v>336491.43569999997</v>
      </c>
      <c r="T2296">
        <v>3059121.074</v>
      </c>
      <c r="U2296">
        <v>4.3732E-2</v>
      </c>
      <c r="V2296" t="str">
        <f>VLOOKUP(C2296,'Lines LookUp'!$B$1:$C$12,2,0)</f>
        <v>LUB</v>
      </c>
      <c r="W2296" t="str">
        <f>ROUNDUP(Q2296,3)&amp;"-"&amp;ROUNDUP(R2296,3)</f>
        <v>336488.22-3059164.688</v>
      </c>
      <c r="X2296" t="str">
        <f>ROUNDUP(S2296,3)&amp;"-"&amp;ROUNDUP(T2296,3)</f>
        <v>336491.436-3059121.074</v>
      </c>
      <c r="Y2296">
        <f>VLOOKUP(W2296&amp;"-"&amp;V2296,'Buscoords Workout'!$F:$G,2,0)</f>
        <v>9485</v>
      </c>
      <c r="Z2296">
        <f>VLOOKUP(X2296&amp;"-"&amp;V2296,'Buscoords Workout'!$F:$G,2,0)</f>
        <v>9486</v>
      </c>
      <c r="AA2296" t="b">
        <f>OR(ISNA(Y2296),ISNA(Z2296))</f>
        <v>0</v>
      </c>
    </row>
    <row r="2297" spans="1:27" x14ac:dyDescent="0.25">
      <c r="A2297">
        <v>1289</v>
      </c>
      <c r="B2297" t="s">
        <v>24</v>
      </c>
      <c r="C2297" t="s">
        <v>47</v>
      </c>
      <c r="D2297" t="s">
        <v>48</v>
      </c>
      <c r="E2297">
        <v>11</v>
      </c>
      <c r="F2297" t="s">
        <v>50</v>
      </c>
      <c r="G2297">
        <v>50</v>
      </c>
      <c r="H2297" t="s">
        <v>27</v>
      </c>
      <c r="I2297" t="s">
        <v>38</v>
      </c>
      <c r="J2297" t="s">
        <v>39</v>
      </c>
      <c r="K2297" t="s">
        <v>30</v>
      </c>
      <c r="L2297" t="s">
        <v>31</v>
      </c>
      <c r="M2297">
        <v>3</v>
      </c>
      <c r="N2297" t="s">
        <v>40</v>
      </c>
      <c r="O2297" t="s">
        <v>41</v>
      </c>
      <c r="P2297">
        <v>19.4849</v>
      </c>
      <c r="Q2297">
        <v>336491.43569999997</v>
      </c>
      <c r="R2297">
        <v>3059121.074</v>
      </c>
      <c r="S2297">
        <v>336492.67700000003</v>
      </c>
      <c r="T2297">
        <v>3059101.6286999998</v>
      </c>
      <c r="U2297">
        <v>1.9484999999999999E-2</v>
      </c>
      <c r="V2297" t="str">
        <f>VLOOKUP(C2297,'Lines LookUp'!$B$1:$C$12,2,0)</f>
        <v>LUB</v>
      </c>
      <c r="W2297" t="str">
        <f>ROUNDUP(Q2297,3)&amp;"-"&amp;ROUNDUP(R2297,3)</f>
        <v>336491.436-3059121.074</v>
      </c>
      <c r="X2297" t="str">
        <f>ROUNDUP(S2297,3)&amp;"-"&amp;ROUNDUP(T2297,3)</f>
        <v>336492.677-3059101.629</v>
      </c>
      <c r="Y2297">
        <f>VLOOKUP(W2297&amp;"-"&amp;V2297,'Buscoords Workout'!$F:$G,2,0)</f>
        <v>9486</v>
      </c>
      <c r="Z2297">
        <f>VLOOKUP(X2297&amp;"-"&amp;V2297,'Buscoords Workout'!$F:$G,2,0)</f>
        <v>9487</v>
      </c>
      <c r="AA2297" t="b">
        <f>OR(ISNA(Y2297),ISNA(Z2297))</f>
        <v>0</v>
      </c>
    </row>
    <row r="2298" spans="1:27" x14ac:dyDescent="0.25">
      <c r="A2298">
        <v>1290</v>
      </c>
      <c r="B2298" t="s">
        <v>24</v>
      </c>
      <c r="C2298" t="s">
        <v>47</v>
      </c>
      <c r="D2298" t="s">
        <v>48</v>
      </c>
      <c r="E2298">
        <v>11</v>
      </c>
      <c r="F2298" t="s">
        <v>50</v>
      </c>
      <c r="G2298">
        <v>50</v>
      </c>
      <c r="H2298" t="s">
        <v>27</v>
      </c>
      <c r="I2298" t="s">
        <v>38</v>
      </c>
      <c r="J2298" t="s">
        <v>39</v>
      </c>
      <c r="K2298" t="s">
        <v>30</v>
      </c>
      <c r="L2298" t="s">
        <v>31</v>
      </c>
      <c r="M2298">
        <v>3</v>
      </c>
      <c r="N2298" t="s">
        <v>40</v>
      </c>
      <c r="O2298" t="s">
        <v>41</v>
      </c>
      <c r="P2298">
        <v>49.3568</v>
      </c>
      <c r="Q2298">
        <v>337877.73839999997</v>
      </c>
      <c r="R2298">
        <v>3059095.6412999998</v>
      </c>
      <c r="S2298">
        <v>337919.12280000001</v>
      </c>
      <c r="T2298">
        <v>3059122.5378</v>
      </c>
      <c r="U2298">
        <v>4.9356999999999998E-2</v>
      </c>
      <c r="V2298" t="str">
        <f>VLOOKUP(C2298,'Lines LookUp'!$B$1:$C$12,2,0)</f>
        <v>LUB</v>
      </c>
      <c r="W2298" t="str">
        <f>ROUNDUP(Q2298,3)&amp;"-"&amp;ROUNDUP(R2298,3)</f>
        <v>337877.739-3059095.642</v>
      </c>
      <c r="X2298" t="str">
        <f>ROUNDUP(S2298,3)&amp;"-"&amp;ROUNDUP(T2298,3)</f>
        <v>337919.123-3059122.538</v>
      </c>
      <c r="Y2298">
        <f>VLOOKUP(W2298&amp;"-"&amp;V2298,'Buscoords Workout'!$F:$G,2,0)</f>
        <v>9301</v>
      </c>
      <c r="Z2298">
        <f>VLOOKUP(X2298&amp;"-"&amp;V2298,'Buscoords Workout'!$F:$G,2,0)</f>
        <v>9302</v>
      </c>
      <c r="AA2298" t="b">
        <f>OR(ISNA(Y2298),ISNA(Z2298))</f>
        <v>0</v>
      </c>
    </row>
    <row r="2299" spans="1:27" x14ac:dyDescent="0.25">
      <c r="A2299">
        <v>1291</v>
      </c>
      <c r="B2299" t="s">
        <v>24</v>
      </c>
      <c r="C2299" t="s">
        <v>47</v>
      </c>
      <c r="D2299" t="s">
        <v>48</v>
      </c>
      <c r="E2299">
        <v>11</v>
      </c>
      <c r="F2299" t="s">
        <v>50</v>
      </c>
      <c r="G2299">
        <v>50</v>
      </c>
      <c r="H2299" t="s">
        <v>27</v>
      </c>
      <c r="I2299" t="s">
        <v>38</v>
      </c>
      <c r="J2299" t="s">
        <v>39</v>
      </c>
      <c r="K2299" t="s">
        <v>30</v>
      </c>
      <c r="L2299" t="s">
        <v>31</v>
      </c>
      <c r="M2299">
        <v>3</v>
      </c>
      <c r="N2299" t="s">
        <v>40</v>
      </c>
      <c r="O2299" t="s">
        <v>41</v>
      </c>
      <c r="P2299">
        <v>9.3452900000000003</v>
      </c>
      <c r="Q2299">
        <v>337919.12280000001</v>
      </c>
      <c r="R2299">
        <v>3059122.5378</v>
      </c>
      <c r="S2299">
        <v>337923.625</v>
      </c>
      <c r="T2299">
        <v>3059130.7270999998</v>
      </c>
      <c r="U2299">
        <v>9.3449999999999991E-3</v>
      </c>
      <c r="V2299" t="str">
        <f>VLOOKUP(C2299,'Lines LookUp'!$B$1:$C$12,2,0)</f>
        <v>LUB</v>
      </c>
      <c r="W2299" t="str">
        <f>ROUNDUP(Q2299,3)&amp;"-"&amp;ROUNDUP(R2299,3)</f>
        <v>337919.123-3059122.538</v>
      </c>
      <c r="X2299" t="str">
        <f>ROUNDUP(S2299,3)&amp;"-"&amp;ROUNDUP(T2299,3)</f>
        <v>337923.625-3059130.728</v>
      </c>
      <c r="Y2299">
        <f>VLOOKUP(W2299&amp;"-"&amp;V2299,'Buscoords Workout'!$F:$G,2,0)</f>
        <v>9302</v>
      </c>
      <c r="Z2299">
        <f>VLOOKUP(X2299&amp;"-"&amp;V2299,'Buscoords Workout'!$F:$G,2,0)</f>
        <v>9303</v>
      </c>
      <c r="AA2299" t="b">
        <f>OR(ISNA(Y2299),ISNA(Z2299))</f>
        <v>0</v>
      </c>
    </row>
    <row r="2300" spans="1:27" x14ac:dyDescent="0.25">
      <c r="A2300">
        <v>1292</v>
      </c>
      <c r="B2300" t="s">
        <v>24</v>
      </c>
      <c r="C2300" t="s">
        <v>47</v>
      </c>
      <c r="D2300" t="s">
        <v>48</v>
      </c>
      <c r="E2300">
        <v>11</v>
      </c>
      <c r="F2300" t="s">
        <v>50</v>
      </c>
      <c r="G2300">
        <v>50</v>
      </c>
      <c r="H2300" t="s">
        <v>27</v>
      </c>
      <c r="I2300" t="s">
        <v>38</v>
      </c>
      <c r="J2300" t="s">
        <v>39</v>
      </c>
      <c r="K2300" t="s">
        <v>30</v>
      </c>
      <c r="L2300" t="s">
        <v>31</v>
      </c>
      <c r="M2300">
        <v>3</v>
      </c>
      <c r="N2300" t="s">
        <v>40</v>
      </c>
      <c r="O2300" t="s">
        <v>41</v>
      </c>
      <c r="P2300">
        <v>36.6751</v>
      </c>
      <c r="Q2300">
        <v>337923.625</v>
      </c>
      <c r="R2300">
        <v>3059130.7270999998</v>
      </c>
      <c r="S2300">
        <v>337941.29369999998</v>
      </c>
      <c r="T2300">
        <v>3059162.8654999998</v>
      </c>
      <c r="U2300">
        <v>3.6674999999999999E-2</v>
      </c>
      <c r="V2300" t="str">
        <f>VLOOKUP(C2300,'Lines LookUp'!$B$1:$C$12,2,0)</f>
        <v>LUB</v>
      </c>
      <c r="W2300" t="str">
        <f>ROUNDUP(Q2300,3)&amp;"-"&amp;ROUNDUP(R2300,3)</f>
        <v>337923.625-3059130.728</v>
      </c>
      <c r="X2300" t="str">
        <f>ROUNDUP(S2300,3)&amp;"-"&amp;ROUNDUP(T2300,3)</f>
        <v>337941.294-3059162.866</v>
      </c>
      <c r="Y2300">
        <f>VLOOKUP(W2300&amp;"-"&amp;V2300,'Buscoords Workout'!$F:$G,2,0)</f>
        <v>9303</v>
      </c>
      <c r="Z2300">
        <f>VLOOKUP(X2300&amp;"-"&amp;V2300,'Buscoords Workout'!$F:$G,2,0)</f>
        <v>9304</v>
      </c>
      <c r="AA2300" t="b">
        <f>OR(ISNA(Y2300),ISNA(Z2300))</f>
        <v>0</v>
      </c>
    </row>
    <row r="2301" spans="1:27" x14ac:dyDescent="0.25">
      <c r="A2301">
        <v>1293</v>
      </c>
      <c r="B2301" t="s">
        <v>24</v>
      </c>
      <c r="C2301" t="s">
        <v>47</v>
      </c>
      <c r="D2301" t="s">
        <v>48</v>
      </c>
      <c r="E2301">
        <v>11</v>
      </c>
      <c r="F2301" t="s">
        <v>50</v>
      </c>
      <c r="G2301">
        <v>50</v>
      </c>
      <c r="H2301" t="s">
        <v>27</v>
      </c>
      <c r="I2301" t="s">
        <v>38</v>
      </c>
      <c r="J2301" t="s">
        <v>39</v>
      </c>
      <c r="K2301" t="s">
        <v>30</v>
      </c>
      <c r="L2301" t="s">
        <v>31</v>
      </c>
      <c r="M2301">
        <v>3</v>
      </c>
      <c r="N2301" t="s">
        <v>40</v>
      </c>
      <c r="O2301" t="s">
        <v>41</v>
      </c>
      <c r="P2301">
        <v>25.088699999999999</v>
      </c>
      <c r="Q2301">
        <v>337941.29369999998</v>
      </c>
      <c r="R2301">
        <v>3059162.8654999998</v>
      </c>
      <c r="S2301">
        <v>337953.38050000003</v>
      </c>
      <c r="T2301">
        <v>3059184.8508000001</v>
      </c>
      <c r="U2301">
        <v>2.5089E-2</v>
      </c>
      <c r="V2301" t="str">
        <f>VLOOKUP(C2301,'Lines LookUp'!$B$1:$C$12,2,0)</f>
        <v>LUB</v>
      </c>
      <c r="W2301" t="str">
        <f>ROUNDUP(Q2301,3)&amp;"-"&amp;ROUNDUP(R2301,3)</f>
        <v>337941.294-3059162.866</v>
      </c>
      <c r="X2301" t="str">
        <f>ROUNDUP(S2301,3)&amp;"-"&amp;ROUNDUP(T2301,3)</f>
        <v>337953.381-3059184.851</v>
      </c>
      <c r="Y2301">
        <f>VLOOKUP(W2301&amp;"-"&amp;V2301,'Buscoords Workout'!$F:$G,2,0)</f>
        <v>9304</v>
      </c>
      <c r="Z2301">
        <f>VLOOKUP(X2301&amp;"-"&amp;V2301,'Buscoords Workout'!$F:$G,2,0)</f>
        <v>9305</v>
      </c>
      <c r="AA2301" t="b">
        <f>OR(ISNA(Y2301),ISNA(Z2301))</f>
        <v>0</v>
      </c>
    </row>
    <row r="2302" spans="1:27" x14ac:dyDescent="0.25">
      <c r="A2302">
        <v>1294</v>
      </c>
      <c r="B2302" t="s">
        <v>24</v>
      </c>
      <c r="C2302" t="s">
        <v>47</v>
      </c>
      <c r="D2302" t="s">
        <v>48</v>
      </c>
      <c r="E2302">
        <v>11</v>
      </c>
      <c r="F2302" t="s">
        <v>50</v>
      </c>
      <c r="G2302">
        <v>50</v>
      </c>
      <c r="H2302" t="s">
        <v>27</v>
      </c>
      <c r="I2302" t="s">
        <v>38</v>
      </c>
      <c r="J2302" t="s">
        <v>39</v>
      </c>
      <c r="K2302" t="s">
        <v>30</v>
      </c>
      <c r="L2302" t="s">
        <v>31</v>
      </c>
      <c r="M2302">
        <v>3</v>
      </c>
      <c r="N2302" t="s">
        <v>40</v>
      </c>
      <c r="O2302" t="s">
        <v>41</v>
      </c>
      <c r="P2302">
        <v>37.406399999999998</v>
      </c>
      <c r="Q2302">
        <v>337953.38050000003</v>
      </c>
      <c r="R2302">
        <v>3059184.8508000001</v>
      </c>
      <c r="S2302">
        <v>337969.23090000002</v>
      </c>
      <c r="T2302">
        <v>3059218.733</v>
      </c>
      <c r="U2302">
        <v>3.7406000000000002E-2</v>
      </c>
      <c r="V2302" t="str">
        <f>VLOOKUP(C2302,'Lines LookUp'!$B$1:$C$12,2,0)</f>
        <v>LUB</v>
      </c>
      <c r="W2302" t="str">
        <f>ROUNDUP(Q2302,3)&amp;"-"&amp;ROUNDUP(R2302,3)</f>
        <v>337953.381-3059184.851</v>
      </c>
      <c r="X2302" t="str">
        <f>ROUNDUP(S2302,3)&amp;"-"&amp;ROUNDUP(T2302,3)</f>
        <v>337969.231-3059218.733</v>
      </c>
      <c r="Y2302">
        <f>VLOOKUP(W2302&amp;"-"&amp;V2302,'Buscoords Workout'!$F:$G,2,0)</f>
        <v>9305</v>
      </c>
      <c r="Z2302">
        <f>VLOOKUP(X2302&amp;"-"&amp;V2302,'Buscoords Workout'!$F:$G,2,0)</f>
        <v>9306</v>
      </c>
      <c r="AA2302" t="b">
        <f>OR(ISNA(Y2302),ISNA(Z2302))</f>
        <v>0</v>
      </c>
    </row>
    <row r="2303" spans="1:27" x14ac:dyDescent="0.25">
      <c r="A2303">
        <v>1295</v>
      </c>
      <c r="B2303" t="s">
        <v>24</v>
      </c>
      <c r="C2303" t="s">
        <v>47</v>
      </c>
      <c r="D2303" t="s">
        <v>48</v>
      </c>
      <c r="E2303">
        <v>11</v>
      </c>
      <c r="F2303" t="s">
        <v>50</v>
      </c>
      <c r="G2303">
        <v>50</v>
      </c>
      <c r="H2303" t="s">
        <v>27</v>
      </c>
      <c r="I2303" t="s">
        <v>38</v>
      </c>
      <c r="J2303" t="s">
        <v>39</v>
      </c>
      <c r="K2303" t="s">
        <v>30</v>
      </c>
      <c r="L2303" t="s">
        <v>31</v>
      </c>
      <c r="M2303">
        <v>3</v>
      </c>
      <c r="N2303" t="s">
        <v>40</v>
      </c>
      <c r="O2303" t="s">
        <v>41</v>
      </c>
      <c r="P2303">
        <v>18.582599999999999</v>
      </c>
      <c r="Q2303">
        <v>337969.23090000002</v>
      </c>
      <c r="R2303">
        <v>3059218.733</v>
      </c>
      <c r="S2303">
        <v>337985.60231300001</v>
      </c>
      <c r="T2303">
        <v>3059209.9416399999</v>
      </c>
      <c r="U2303">
        <v>1.8582999999999999E-2</v>
      </c>
      <c r="V2303" t="str">
        <f>VLOOKUP(C2303,'Lines LookUp'!$B$1:$C$12,2,0)</f>
        <v>LUB</v>
      </c>
      <c r="W2303" t="str">
        <f>ROUNDUP(Q2303,3)&amp;"-"&amp;ROUNDUP(R2303,3)</f>
        <v>337969.231-3059218.733</v>
      </c>
      <c r="X2303" t="str">
        <f>ROUNDUP(S2303,3)&amp;"-"&amp;ROUNDUP(T2303,3)</f>
        <v>337985.603-3059209.942</v>
      </c>
      <c r="Y2303">
        <f>VLOOKUP(W2303&amp;"-"&amp;V2303,'Buscoords Workout'!$F:$G,2,0)</f>
        <v>9306</v>
      </c>
      <c r="Z2303">
        <f>VLOOKUP(X2303&amp;"-"&amp;V2303,'Buscoords Workout'!$F:$G,2,0)</f>
        <v>9507</v>
      </c>
      <c r="AA2303" t="b">
        <f>OR(ISNA(Y2303),ISNA(Z2303))</f>
        <v>0</v>
      </c>
    </row>
    <row r="2304" spans="1:27" x14ac:dyDescent="0.25">
      <c r="A2304">
        <v>1296</v>
      </c>
      <c r="B2304" t="s">
        <v>24</v>
      </c>
      <c r="C2304" t="s">
        <v>47</v>
      </c>
      <c r="D2304" t="s">
        <v>48</v>
      </c>
      <c r="E2304">
        <v>11</v>
      </c>
      <c r="F2304" t="s">
        <v>50</v>
      </c>
      <c r="G2304">
        <v>50</v>
      </c>
      <c r="H2304" t="s">
        <v>27</v>
      </c>
      <c r="I2304" t="s">
        <v>38</v>
      </c>
      <c r="J2304" t="s">
        <v>39</v>
      </c>
      <c r="K2304" t="s">
        <v>30</v>
      </c>
      <c r="L2304" t="s">
        <v>31</v>
      </c>
      <c r="M2304">
        <v>3</v>
      </c>
      <c r="N2304" t="s">
        <v>40</v>
      </c>
      <c r="O2304" t="s">
        <v>41</v>
      </c>
      <c r="P2304">
        <v>4.2777000000000003E-2</v>
      </c>
      <c r="Q2304">
        <v>337985.60231300001</v>
      </c>
      <c r="R2304">
        <v>3059209.9416399999</v>
      </c>
      <c r="S2304">
        <v>337985.64</v>
      </c>
      <c r="T2304">
        <v>3059209.9213999999</v>
      </c>
      <c r="U2304">
        <v>4.3000000000000002E-5</v>
      </c>
      <c r="V2304" t="str">
        <f>VLOOKUP(C2304,'Lines LookUp'!$B$1:$C$12,2,0)</f>
        <v>LUB</v>
      </c>
      <c r="W2304" t="str">
        <f>ROUNDUP(Q2304,3)&amp;"-"&amp;ROUNDUP(R2304,3)</f>
        <v>337985.603-3059209.942</v>
      </c>
      <c r="X2304" t="str">
        <f>ROUNDUP(S2304,3)&amp;"-"&amp;ROUNDUP(T2304,3)</f>
        <v>337985.64-3059209.922</v>
      </c>
      <c r="Y2304">
        <f>VLOOKUP(W2304&amp;"-"&amp;V2304,'Buscoords Workout'!$F:$G,2,0)</f>
        <v>9507</v>
      </c>
      <c r="Z2304">
        <f>VLOOKUP(X2304&amp;"-"&amp;V2304,'Buscoords Workout'!$F:$G,2,0)</f>
        <v>9307</v>
      </c>
      <c r="AA2304" t="b">
        <f>OR(ISNA(Y2304),ISNA(Z2304))</f>
        <v>0</v>
      </c>
    </row>
    <row r="2305" spans="1:27" x14ac:dyDescent="0.25">
      <c r="A2305">
        <v>1297</v>
      </c>
      <c r="B2305" t="s">
        <v>24</v>
      </c>
      <c r="C2305" t="s">
        <v>47</v>
      </c>
      <c r="D2305" t="s">
        <v>48</v>
      </c>
      <c r="E2305">
        <v>11</v>
      </c>
      <c r="F2305" t="s">
        <v>50</v>
      </c>
      <c r="G2305">
        <v>50</v>
      </c>
      <c r="H2305" t="s">
        <v>27</v>
      </c>
      <c r="I2305" t="s">
        <v>38</v>
      </c>
      <c r="J2305" t="s">
        <v>39</v>
      </c>
      <c r="K2305" t="s">
        <v>30</v>
      </c>
      <c r="L2305" t="s">
        <v>31</v>
      </c>
      <c r="M2305">
        <v>3</v>
      </c>
      <c r="N2305" t="s">
        <v>40</v>
      </c>
      <c r="O2305" t="s">
        <v>41</v>
      </c>
      <c r="P2305">
        <v>0.40133099999999999</v>
      </c>
      <c r="Q2305">
        <v>337985.64</v>
      </c>
      <c r="R2305">
        <v>3059209.9213999999</v>
      </c>
      <c r="S2305">
        <v>337985.79109999997</v>
      </c>
      <c r="T2305">
        <v>3059210.2932000002</v>
      </c>
      <c r="U2305">
        <v>4.0099999999999999E-4</v>
      </c>
      <c r="V2305" t="str">
        <f>VLOOKUP(C2305,'Lines LookUp'!$B$1:$C$12,2,0)</f>
        <v>LUB</v>
      </c>
      <c r="W2305" t="str">
        <f>ROUNDUP(Q2305,3)&amp;"-"&amp;ROUNDUP(R2305,3)</f>
        <v>337985.64-3059209.922</v>
      </c>
      <c r="X2305" t="str">
        <f>ROUNDUP(S2305,3)&amp;"-"&amp;ROUNDUP(T2305,3)</f>
        <v>337985.792-3059210.294</v>
      </c>
      <c r="Y2305">
        <f>VLOOKUP(W2305&amp;"-"&amp;V2305,'Buscoords Workout'!$F:$G,2,0)</f>
        <v>9307</v>
      </c>
      <c r="Z2305">
        <f>VLOOKUP(X2305&amp;"-"&amp;V2305,'Buscoords Workout'!$F:$G,2,0)</f>
        <v>9308</v>
      </c>
      <c r="AA2305" t="b">
        <f>OR(ISNA(Y2305),ISNA(Z2305))</f>
        <v>0</v>
      </c>
    </row>
    <row r="2306" spans="1:27" x14ac:dyDescent="0.25">
      <c r="A2306">
        <v>1298</v>
      </c>
      <c r="B2306" t="s">
        <v>24</v>
      </c>
      <c r="C2306" t="s">
        <v>47</v>
      </c>
      <c r="D2306" t="s">
        <v>48</v>
      </c>
      <c r="E2306">
        <v>11</v>
      </c>
      <c r="F2306" t="s">
        <v>50</v>
      </c>
      <c r="G2306">
        <v>50</v>
      </c>
      <c r="H2306" t="s">
        <v>27</v>
      </c>
      <c r="I2306" t="s">
        <v>38</v>
      </c>
      <c r="J2306" t="s">
        <v>39</v>
      </c>
      <c r="K2306" t="s">
        <v>30</v>
      </c>
      <c r="L2306" t="s">
        <v>31</v>
      </c>
      <c r="M2306">
        <v>3</v>
      </c>
      <c r="N2306" t="s">
        <v>40</v>
      </c>
      <c r="O2306" t="s">
        <v>41</v>
      </c>
      <c r="P2306">
        <v>35.699800000000003</v>
      </c>
      <c r="Q2306">
        <v>337985.79109999997</v>
      </c>
      <c r="R2306">
        <v>3059210.2932000002</v>
      </c>
      <c r="S2306">
        <v>337999.23090000002</v>
      </c>
      <c r="T2306">
        <v>3059243.3665999998</v>
      </c>
      <c r="U2306">
        <v>3.5700000000000003E-2</v>
      </c>
      <c r="V2306" t="str">
        <f>VLOOKUP(C2306,'Lines LookUp'!$B$1:$C$12,2,0)</f>
        <v>LUB</v>
      </c>
      <c r="W2306" t="str">
        <f>ROUNDUP(Q2306,3)&amp;"-"&amp;ROUNDUP(R2306,3)</f>
        <v>337985.792-3059210.294</v>
      </c>
      <c r="X2306" t="str">
        <f>ROUNDUP(S2306,3)&amp;"-"&amp;ROUNDUP(T2306,3)</f>
        <v>337999.231-3059243.367</v>
      </c>
      <c r="Y2306">
        <f>VLOOKUP(W2306&amp;"-"&amp;V2306,'Buscoords Workout'!$F:$G,2,0)</f>
        <v>9308</v>
      </c>
      <c r="Z2306">
        <f>VLOOKUP(X2306&amp;"-"&amp;V2306,'Buscoords Workout'!$F:$G,2,0)</f>
        <v>9309</v>
      </c>
      <c r="AA2306" t="b">
        <f>OR(ISNA(Y2306),ISNA(Z2306))</f>
        <v>0</v>
      </c>
    </row>
    <row r="2307" spans="1:27" x14ac:dyDescent="0.25">
      <c r="A2307">
        <v>1299</v>
      </c>
      <c r="B2307" t="s">
        <v>24</v>
      </c>
      <c r="C2307" t="s">
        <v>47</v>
      </c>
      <c r="D2307" t="s">
        <v>48</v>
      </c>
      <c r="E2307">
        <v>11</v>
      </c>
      <c r="F2307" t="s">
        <v>50</v>
      </c>
      <c r="G2307">
        <v>50</v>
      </c>
      <c r="H2307" t="s">
        <v>27</v>
      </c>
      <c r="I2307" t="s">
        <v>38</v>
      </c>
      <c r="J2307" t="s">
        <v>39</v>
      </c>
      <c r="K2307" t="s">
        <v>30</v>
      </c>
      <c r="L2307" t="s">
        <v>31</v>
      </c>
      <c r="M2307">
        <v>3</v>
      </c>
      <c r="N2307" t="s">
        <v>40</v>
      </c>
      <c r="O2307" t="s">
        <v>41</v>
      </c>
      <c r="P2307">
        <v>41.582700000000003</v>
      </c>
      <c r="Q2307">
        <v>337999.23090000002</v>
      </c>
      <c r="R2307">
        <v>3059243.3665999998</v>
      </c>
      <c r="S2307">
        <v>337981.42660000001</v>
      </c>
      <c r="T2307">
        <v>3059280.9449</v>
      </c>
      <c r="U2307">
        <v>4.1583000000000002E-2</v>
      </c>
      <c r="V2307" t="str">
        <f>VLOOKUP(C2307,'Lines LookUp'!$B$1:$C$12,2,0)</f>
        <v>LUB</v>
      </c>
      <c r="W2307" t="str">
        <f>ROUNDUP(Q2307,3)&amp;"-"&amp;ROUNDUP(R2307,3)</f>
        <v>337999.231-3059243.367</v>
      </c>
      <c r="X2307" t="str">
        <f>ROUNDUP(S2307,3)&amp;"-"&amp;ROUNDUP(T2307,3)</f>
        <v>337981.427-3059280.945</v>
      </c>
      <c r="Y2307">
        <f>VLOOKUP(W2307&amp;"-"&amp;V2307,'Buscoords Workout'!$F:$G,2,0)</f>
        <v>9309</v>
      </c>
      <c r="Z2307">
        <f>VLOOKUP(X2307&amp;"-"&amp;V2307,'Buscoords Workout'!$F:$G,2,0)</f>
        <v>9310</v>
      </c>
      <c r="AA2307" t="b">
        <f>OR(ISNA(Y2307),ISNA(Z2307))</f>
        <v>0</v>
      </c>
    </row>
    <row r="2308" spans="1:27" x14ac:dyDescent="0.25">
      <c r="A2308">
        <v>1300</v>
      </c>
      <c r="B2308" t="s">
        <v>24</v>
      </c>
      <c r="C2308" t="s">
        <v>47</v>
      </c>
      <c r="D2308" t="s">
        <v>48</v>
      </c>
      <c r="E2308">
        <v>11</v>
      </c>
      <c r="F2308" t="s">
        <v>42</v>
      </c>
      <c r="G2308">
        <v>100</v>
      </c>
      <c r="H2308" t="s">
        <v>27</v>
      </c>
      <c r="I2308" t="s">
        <v>38</v>
      </c>
      <c r="J2308" t="s">
        <v>39</v>
      </c>
      <c r="K2308" t="s">
        <v>49</v>
      </c>
      <c r="L2308" t="s">
        <v>31</v>
      </c>
      <c r="M2308">
        <v>3</v>
      </c>
      <c r="N2308" t="s">
        <v>40</v>
      </c>
      <c r="O2308" t="s">
        <v>41</v>
      </c>
      <c r="P2308">
        <v>44.325899999999997</v>
      </c>
      <c r="Q2308">
        <v>337896.78980000003</v>
      </c>
      <c r="R2308">
        <v>3059079.2869000002</v>
      </c>
      <c r="S2308">
        <v>337941.0993</v>
      </c>
      <c r="T2308">
        <v>3059080.4926</v>
      </c>
      <c r="U2308">
        <v>4.4325999999999997E-2</v>
      </c>
      <c r="V2308" t="str">
        <f>VLOOKUP(C2308,'Lines LookUp'!$B$1:$C$12,2,0)</f>
        <v>LUB</v>
      </c>
      <c r="W2308" t="str">
        <f>ROUNDUP(Q2308,3)&amp;"-"&amp;ROUNDUP(R2308,3)</f>
        <v>337896.79-3059079.287</v>
      </c>
      <c r="X2308" t="str">
        <f>ROUNDUP(S2308,3)&amp;"-"&amp;ROUNDUP(T2308,3)</f>
        <v>337941.1-3059080.493</v>
      </c>
      <c r="Y2308">
        <f>VLOOKUP(W2308&amp;"-"&amp;V2308,'Buscoords Workout'!$F:$G,2,0)</f>
        <v>9488</v>
      </c>
      <c r="Z2308">
        <f>VLOOKUP(X2308&amp;"-"&amp;V2308,'Buscoords Workout'!$F:$G,2,0)</f>
        <v>9489</v>
      </c>
      <c r="AA2308" t="b">
        <f>OR(ISNA(Y2308),ISNA(Z2308))</f>
        <v>0</v>
      </c>
    </row>
    <row r="2309" spans="1:27" x14ac:dyDescent="0.25">
      <c r="A2309">
        <v>1301</v>
      </c>
      <c r="B2309" t="s">
        <v>24</v>
      </c>
      <c r="C2309" t="s">
        <v>47</v>
      </c>
      <c r="D2309" t="s">
        <v>48</v>
      </c>
      <c r="E2309">
        <v>11</v>
      </c>
      <c r="F2309" t="s">
        <v>42</v>
      </c>
      <c r="G2309">
        <v>100</v>
      </c>
      <c r="H2309" t="s">
        <v>27</v>
      </c>
      <c r="I2309" t="s">
        <v>38</v>
      </c>
      <c r="J2309" t="s">
        <v>39</v>
      </c>
      <c r="K2309" t="s">
        <v>49</v>
      </c>
      <c r="L2309" t="s">
        <v>31</v>
      </c>
      <c r="M2309">
        <v>3</v>
      </c>
      <c r="N2309" t="s">
        <v>40</v>
      </c>
      <c r="O2309" t="s">
        <v>41</v>
      </c>
      <c r="P2309">
        <v>44.3172</v>
      </c>
      <c r="Q2309">
        <v>337941.0993</v>
      </c>
      <c r="R2309">
        <v>3059080.4926</v>
      </c>
      <c r="S2309">
        <v>337985.41259999998</v>
      </c>
      <c r="T2309">
        <v>3059079.9029999999</v>
      </c>
      <c r="U2309">
        <v>4.4317000000000002E-2</v>
      </c>
      <c r="V2309" t="str">
        <f>VLOOKUP(C2309,'Lines LookUp'!$B$1:$C$12,2,0)</f>
        <v>LUB</v>
      </c>
      <c r="W2309" t="str">
        <f>ROUNDUP(Q2309,3)&amp;"-"&amp;ROUNDUP(R2309,3)</f>
        <v>337941.1-3059080.493</v>
      </c>
      <c r="X2309" t="str">
        <f>ROUNDUP(S2309,3)&amp;"-"&amp;ROUNDUP(T2309,3)</f>
        <v>337985.413-3059079.903</v>
      </c>
      <c r="Y2309">
        <f>VLOOKUP(W2309&amp;"-"&amp;V2309,'Buscoords Workout'!$F:$G,2,0)</f>
        <v>9489</v>
      </c>
      <c r="Z2309">
        <f>VLOOKUP(X2309&amp;"-"&amp;V2309,'Buscoords Workout'!$F:$G,2,0)</f>
        <v>9490</v>
      </c>
      <c r="AA2309" t="b">
        <f>OR(ISNA(Y2309),ISNA(Z2309))</f>
        <v>0</v>
      </c>
    </row>
    <row r="2310" spans="1:27" x14ac:dyDescent="0.25">
      <c r="A2310">
        <v>1302</v>
      </c>
      <c r="B2310" t="s">
        <v>24</v>
      </c>
      <c r="C2310" t="s">
        <v>47</v>
      </c>
      <c r="D2310" t="s">
        <v>48</v>
      </c>
      <c r="E2310">
        <v>11</v>
      </c>
      <c r="F2310" t="s">
        <v>42</v>
      </c>
      <c r="G2310">
        <v>100</v>
      </c>
      <c r="H2310" t="s">
        <v>27</v>
      </c>
      <c r="I2310" t="s">
        <v>38</v>
      </c>
      <c r="J2310" t="s">
        <v>39</v>
      </c>
      <c r="K2310" t="s">
        <v>49</v>
      </c>
      <c r="L2310" t="s">
        <v>31</v>
      </c>
      <c r="M2310">
        <v>3</v>
      </c>
      <c r="N2310" t="s">
        <v>40</v>
      </c>
      <c r="O2310" t="s">
        <v>41</v>
      </c>
      <c r="P2310">
        <v>39.331499999999998</v>
      </c>
      <c r="Q2310">
        <v>337985.41259999998</v>
      </c>
      <c r="R2310">
        <v>3059079.9029999999</v>
      </c>
      <c r="S2310">
        <v>338014.3554</v>
      </c>
      <c r="T2310">
        <v>3059053.2707000002</v>
      </c>
      <c r="U2310">
        <v>3.9330999999999998E-2</v>
      </c>
      <c r="V2310" t="str">
        <f>VLOOKUP(C2310,'Lines LookUp'!$B$1:$C$12,2,0)</f>
        <v>LUB</v>
      </c>
      <c r="W2310" t="str">
        <f>ROUNDUP(Q2310,3)&amp;"-"&amp;ROUNDUP(R2310,3)</f>
        <v>337985.413-3059079.903</v>
      </c>
      <c r="X2310" t="str">
        <f>ROUNDUP(S2310,3)&amp;"-"&amp;ROUNDUP(T2310,3)</f>
        <v>338014.356-3059053.271</v>
      </c>
      <c r="Y2310">
        <f>VLOOKUP(W2310&amp;"-"&amp;V2310,'Buscoords Workout'!$F:$G,2,0)</f>
        <v>9490</v>
      </c>
      <c r="Z2310">
        <f>VLOOKUP(X2310&amp;"-"&amp;V2310,'Buscoords Workout'!$F:$G,2,0)</f>
        <v>9491</v>
      </c>
      <c r="AA2310" t="b">
        <f>OR(ISNA(Y2310),ISNA(Z2310))</f>
        <v>0</v>
      </c>
    </row>
    <row r="2311" spans="1:27" x14ac:dyDescent="0.25">
      <c r="A2311">
        <v>1303</v>
      </c>
      <c r="B2311" t="s">
        <v>24</v>
      </c>
      <c r="C2311" t="s">
        <v>47</v>
      </c>
      <c r="D2311" t="s">
        <v>48</v>
      </c>
      <c r="E2311">
        <v>11</v>
      </c>
      <c r="F2311" t="s">
        <v>42</v>
      </c>
      <c r="G2311">
        <v>100</v>
      </c>
      <c r="H2311" t="s">
        <v>27</v>
      </c>
      <c r="I2311" t="s">
        <v>38</v>
      </c>
      <c r="J2311" t="s">
        <v>39</v>
      </c>
      <c r="K2311" t="s">
        <v>49</v>
      </c>
      <c r="L2311" t="s">
        <v>31</v>
      </c>
      <c r="M2311">
        <v>3</v>
      </c>
      <c r="N2311" t="s">
        <v>40</v>
      </c>
      <c r="O2311" t="s">
        <v>41</v>
      </c>
      <c r="P2311">
        <v>54.3217</v>
      </c>
      <c r="Q2311">
        <v>338014.3554</v>
      </c>
      <c r="R2311">
        <v>3059053.2707000002</v>
      </c>
      <c r="S2311">
        <v>338053.29</v>
      </c>
      <c r="T2311">
        <v>3059015.39</v>
      </c>
      <c r="U2311">
        <v>5.4322000000000002E-2</v>
      </c>
      <c r="V2311" t="str">
        <f>VLOOKUP(C2311,'Lines LookUp'!$B$1:$C$12,2,0)</f>
        <v>LUB</v>
      </c>
      <c r="W2311" t="str">
        <f>ROUNDUP(Q2311,3)&amp;"-"&amp;ROUNDUP(R2311,3)</f>
        <v>338014.356-3059053.271</v>
      </c>
      <c r="X2311" t="str">
        <f>ROUNDUP(S2311,3)&amp;"-"&amp;ROUNDUP(T2311,3)</f>
        <v>338053.29-3059015.39</v>
      </c>
      <c r="Y2311">
        <f>VLOOKUP(W2311&amp;"-"&amp;V2311,'Buscoords Workout'!$F:$G,2,0)</f>
        <v>9491</v>
      </c>
      <c r="Z2311">
        <f>VLOOKUP(X2311&amp;"-"&amp;V2311,'Buscoords Workout'!$F:$G,2,0)</f>
        <v>9492</v>
      </c>
      <c r="AA2311" t="b">
        <f>OR(ISNA(Y2311),ISNA(Z2311))</f>
        <v>0</v>
      </c>
    </row>
    <row r="2312" spans="1:27" x14ac:dyDescent="0.25">
      <c r="A2312">
        <v>1304</v>
      </c>
      <c r="B2312" t="s">
        <v>24</v>
      </c>
      <c r="C2312" t="s">
        <v>47</v>
      </c>
      <c r="D2312" t="s">
        <v>48</v>
      </c>
      <c r="E2312">
        <v>11</v>
      </c>
      <c r="F2312" t="s">
        <v>42</v>
      </c>
      <c r="G2312">
        <v>100</v>
      </c>
      <c r="H2312" t="s">
        <v>27</v>
      </c>
      <c r="I2312" t="s">
        <v>38</v>
      </c>
      <c r="J2312" t="s">
        <v>39</v>
      </c>
      <c r="K2312" t="s">
        <v>49</v>
      </c>
      <c r="L2312" t="s">
        <v>31</v>
      </c>
      <c r="M2312">
        <v>3</v>
      </c>
      <c r="N2312" t="s">
        <v>40</v>
      </c>
      <c r="O2312" t="s">
        <v>41</v>
      </c>
      <c r="P2312">
        <v>50.793300000000002</v>
      </c>
      <c r="Q2312">
        <v>338053.29</v>
      </c>
      <c r="R2312">
        <v>3059015.39</v>
      </c>
      <c r="S2312">
        <v>338093.53720000002</v>
      </c>
      <c r="T2312">
        <v>3058984.4040999999</v>
      </c>
      <c r="U2312">
        <v>5.0792999999999998E-2</v>
      </c>
      <c r="V2312" t="str">
        <f>VLOOKUP(C2312,'Lines LookUp'!$B$1:$C$12,2,0)</f>
        <v>LUB</v>
      </c>
      <c r="W2312" t="str">
        <f>ROUNDUP(Q2312,3)&amp;"-"&amp;ROUNDUP(R2312,3)</f>
        <v>338053.29-3059015.39</v>
      </c>
      <c r="X2312" t="str">
        <f>ROUNDUP(S2312,3)&amp;"-"&amp;ROUNDUP(T2312,3)</f>
        <v>338093.538-3058984.405</v>
      </c>
      <c r="Y2312">
        <f>VLOOKUP(W2312&amp;"-"&amp;V2312,'Buscoords Workout'!$F:$G,2,0)</f>
        <v>9492</v>
      </c>
      <c r="Z2312">
        <f>VLOOKUP(X2312&amp;"-"&amp;V2312,'Buscoords Workout'!$F:$G,2,0)</f>
        <v>9493</v>
      </c>
      <c r="AA2312" t="b">
        <f>OR(ISNA(Y2312),ISNA(Z2312))</f>
        <v>0</v>
      </c>
    </row>
    <row r="2313" spans="1:27" x14ac:dyDescent="0.25">
      <c r="A2313">
        <v>1305</v>
      </c>
      <c r="B2313" t="s">
        <v>24</v>
      </c>
      <c r="C2313" t="s">
        <v>47</v>
      </c>
      <c r="D2313" t="s">
        <v>48</v>
      </c>
      <c r="E2313">
        <v>11</v>
      </c>
      <c r="F2313" t="s">
        <v>42</v>
      </c>
      <c r="G2313">
        <v>100</v>
      </c>
      <c r="H2313" t="s">
        <v>27</v>
      </c>
      <c r="I2313" t="s">
        <v>38</v>
      </c>
      <c r="J2313" t="s">
        <v>39</v>
      </c>
      <c r="K2313" t="s">
        <v>49</v>
      </c>
      <c r="L2313" t="s">
        <v>31</v>
      </c>
      <c r="M2313">
        <v>3</v>
      </c>
      <c r="N2313" t="s">
        <v>40</v>
      </c>
      <c r="O2313" t="s">
        <v>41</v>
      </c>
      <c r="P2313">
        <v>74.020300000000006</v>
      </c>
      <c r="Q2313">
        <v>338093.53720000002</v>
      </c>
      <c r="R2313">
        <v>3058984.4040999999</v>
      </c>
      <c r="S2313">
        <v>338139.3394</v>
      </c>
      <c r="T2313">
        <v>3058926.2563</v>
      </c>
      <c r="U2313">
        <v>7.4020000000000002E-2</v>
      </c>
      <c r="V2313" t="str">
        <f>VLOOKUP(C2313,'Lines LookUp'!$B$1:$C$12,2,0)</f>
        <v>LUB</v>
      </c>
      <c r="W2313" t="str">
        <f>ROUNDUP(Q2313,3)&amp;"-"&amp;ROUNDUP(R2313,3)</f>
        <v>338093.538-3058984.405</v>
      </c>
      <c r="X2313" t="str">
        <f>ROUNDUP(S2313,3)&amp;"-"&amp;ROUNDUP(T2313,3)</f>
        <v>338139.34-3058926.257</v>
      </c>
      <c r="Y2313">
        <f>VLOOKUP(W2313&amp;"-"&amp;V2313,'Buscoords Workout'!$F:$G,2,0)</f>
        <v>9493</v>
      </c>
      <c r="Z2313">
        <f>VLOOKUP(X2313&amp;"-"&amp;V2313,'Buscoords Workout'!$F:$G,2,0)</f>
        <v>9494</v>
      </c>
      <c r="AA2313" t="b">
        <f>OR(ISNA(Y2313),ISNA(Z2313))</f>
        <v>0</v>
      </c>
    </row>
    <row r="2314" spans="1:27" x14ac:dyDescent="0.25">
      <c r="A2314">
        <v>1306</v>
      </c>
      <c r="B2314" t="s">
        <v>24</v>
      </c>
      <c r="C2314" t="s">
        <v>47</v>
      </c>
      <c r="D2314" t="s">
        <v>48</v>
      </c>
      <c r="E2314">
        <v>11</v>
      </c>
      <c r="F2314" t="s">
        <v>50</v>
      </c>
      <c r="G2314">
        <v>50</v>
      </c>
      <c r="H2314" t="s">
        <v>27</v>
      </c>
      <c r="I2314" t="s">
        <v>38</v>
      </c>
      <c r="J2314" t="s">
        <v>39</v>
      </c>
      <c r="K2314" t="s">
        <v>30</v>
      </c>
      <c r="L2314" t="s">
        <v>31</v>
      </c>
      <c r="M2314">
        <v>3</v>
      </c>
      <c r="N2314" t="s">
        <v>40</v>
      </c>
      <c r="O2314" t="s">
        <v>41</v>
      </c>
      <c r="P2314">
        <v>46.026899999999998</v>
      </c>
      <c r="Q2314">
        <v>335723.34899999999</v>
      </c>
      <c r="R2314">
        <v>3059399.8045000001</v>
      </c>
      <c r="S2314">
        <v>335757.94140000001</v>
      </c>
      <c r="T2314">
        <v>3059369.4426000002</v>
      </c>
      <c r="U2314">
        <v>4.6026999999999998E-2</v>
      </c>
      <c r="V2314" t="str">
        <f>VLOOKUP(C2314,'Lines LookUp'!$B$1:$C$12,2,0)</f>
        <v>LUB</v>
      </c>
      <c r="W2314" t="str">
        <f>ROUNDUP(Q2314,3)&amp;"-"&amp;ROUNDUP(R2314,3)</f>
        <v>335723.349-3059399.805</v>
      </c>
      <c r="X2314" t="str">
        <f>ROUNDUP(S2314,3)&amp;"-"&amp;ROUNDUP(T2314,3)</f>
        <v>335757.942-3059369.443</v>
      </c>
      <c r="Y2314">
        <f>VLOOKUP(W2314&amp;"-"&amp;V2314,'Buscoords Workout'!$F:$G,2,0)</f>
        <v>9343</v>
      </c>
      <c r="Z2314">
        <f>VLOOKUP(X2314&amp;"-"&amp;V2314,'Buscoords Workout'!$F:$G,2,0)</f>
        <v>9344</v>
      </c>
      <c r="AA2314" t="b">
        <f>OR(ISNA(Y2314),ISNA(Z2314))</f>
        <v>0</v>
      </c>
    </row>
    <row r="2315" spans="1:27" x14ac:dyDescent="0.25">
      <c r="A2315">
        <v>2836</v>
      </c>
      <c r="B2315" t="s">
        <v>24</v>
      </c>
      <c r="C2315" t="s">
        <v>47</v>
      </c>
      <c r="D2315" t="s">
        <v>48</v>
      </c>
      <c r="E2315">
        <v>11</v>
      </c>
      <c r="F2315" t="s">
        <v>37</v>
      </c>
      <c r="G2315">
        <v>100</v>
      </c>
      <c r="H2315" t="s">
        <v>27</v>
      </c>
      <c r="I2315" t="s">
        <v>38</v>
      </c>
      <c r="J2315" t="s">
        <v>39</v>
      </c>
      <c r="K2315" t="s">
        <v>30</v>
      </c>
      <c r="L2315" t="s">
        <v>31</v>
      </c>
      <c r="M2315">
        <v>3</v>
      </c>
      <c r="N2315" t="s">
        <v>40</v>
      </c>
      <c r="O2315" t="s">
        <v>41</v>
      </c>
      <c r="P2315">
        <v>63.837699999999998</v>
      </c>
      <c r="Q2315">
        <v>345294.60930000001</v>
      </c>
      <c r="R2315">
        <v>3053909.4287999999</v>
      </c>
      <c r="S2315">
        <v>345314.12359999999</v>
      </c>
      <c r="T2315">
        <v>3053848.6469000001</v>
      </c>
      <c r="U2315">
        <v>6.3838000000000006E-2</v>
      </c>
      <c r="V2315" t="str">
        <f>VLOOKUP(C2315,'Lines LookUp'!$B$1:$C$12,2,0)</f>
        <v>LUB</v>
      </c>
      <c r="W2315" t="str">
        <f>ROUNDUP(Q2315,3)&amp;"-"&amp;ROUNDUP(R2315,3)</f>
        <v>345294.61-3053909.429</v>
      </c>
      <c r="X2315" t="str">
        <f>ROUNDUP(S2315,3)&amp;"-"&amp;ROUNDUP(T2315,3)</f>
        <v>345314.124-3053848.647</v>
      </c>
      <c r="Y2315">
        <f>VLOOKUP(W2315&amp;"-"&amp;V2315,'Buscoords Workout'!$F:$G,2,0)</f>
        <v>9207</v>
      </c>
      <c r="Z2315">
        <f>VLOOKUP(X2315&amp;"-"&amp;V2315,'Buscoords Workout'!$F:$G,2,0)</f>
        <v>9208</v>
      </c>
      <c r="AA2315" t="b">
        <f>OR(ISNA(Y2315),ISNA(Z2315))</f>
        <v>0</v>
      </c>
    </row>
    <row r="2316" spans="1:27" x14ac:dyDescent="0.25">
      <c r="A2316">
        <v>2523</v>
      </c>
      <c r="B2316" t="s">
        <v>24</v>
      </c>
      <c r="C2316" t="s">
        <v>62</v>
      </c>
      <c r="D2316" t="s">
        <v>63</v>
      </c>
      <c r="E2316">
        <v>11</v>
      </c>
      <c r="F2316" t="s">
        <v>42</v>
      </c>
      <c r="G2316">
        <v>300</v>
      </c>
      <c r="H2316" t="s">
        <v>27</v>
      </c>
      <c r="I2316" t="s">
        <v>28</v>
      </c>
      <c r="J2316" t="s">
        <v>59</v>
      </c>
      <c r="K2316" t="s">
        <v>49</v>
      </c>
      <c r="L2316" t="s">
        <v>31</v>
      </c>
      <c r="M2316">
        <v>3</v>
      </c>
      <c r="N2316" t="s">
        <v>32</v>
      </c>
      <c r="O2316" t="s">
        <v>33</v>
      </c>
      <c r="P2316">
        <v>5.3441000000000001</v>
      </c>
      <c r="Q2316">
        <v>336236.49300000002</v>
      </c>
      <c r="R2316">
        <v>3063405.7793000001</v>
      </c>
      <c r="S2316">
        <v>336233.93760900002</v>
      </c>
      <c r="T2316">
        <v>3063410.47285</v>
      </c>
      <c r="U2316">
        <v>5.3439999999999998E-3</v>
      </c>
      <c r="V2316" t="str">
        <f>VLOOKUP(C2316,'Lines LookUp'!$B$1:$C$12,2,0)</f>
        <v>NEW</v>
      </c>
      <c r="W2316" t="str">
        <f>ROUNDUP(Q2316,3)&amp;"-"&amp;ROUNDUP(R2316,3)</f>
        <v>336236.493-3063405.78</v>
      </c>
      <c r="X2316" t="str">
        <f>ROUNDUP(S2316,3)&amp;"-"&amp;ROUNDUP(T2316,3)</f>
        <v>336233.938-3063410.473</v>
      </c>
      <c r="Y2316">
        <f>VLOOKUP(W2316&amp;"-"&amp;V2316,'Buscoords Workout'!$F:$G,2,0)</f>
        <v>110</v>
      </c>
      <c r="Z2316">
        <f>VLOOKUP(X2316&amp;"-"&amp;V2316,'Buscoords Workout'!$F:$G,2,0)</f>
        <v>10251</v>
      </c>
      <c r="AA2316" t="b">
        <f>OR(ISNA(Y2316),ISNA(Z2316))</f>
        <v>0</v>
      </c>
    </row>
    <row r="2317" spans="1:27" x14ac:dyDescent="0.25">
      <c r="A2317">
        <v>2525</v>
      </c>
      <c r="B2317" t="s">
        <v>24</v>
      </c>
      <c r="C2317" t="s">
        <v>62</v>
      </c>
      <c r="D2317" t="s">
        <v>63</v>
      </c>
      <c r="E2317">
        <v>11</v>
      </c>
      <c r="F2317" t="s">
        <v>42</v>
      </c>
      <c r="G2317">
        <v>300</v>
      </c>
      <c r="H2317" t="s">
        <v>27</v>
      </c>
      <c r="I2317" t="s">
        <v>28</v>
      </c>
      <c r="J2317" t="s">
        <v>59</v>
      </c>
      <c r="K2317" t="s">
        <v>49</v>
      </c>
      <c r="L2317" t="s">
        <v>31</v>
      </c>
      <c r="M2317">
        <v>3</v>
      </c>
      <c r="N2317" t="s">
        <v>32</v>
      </c>
      <c r="O2317" t="s">
        <v>33</v>
      </c>
      <c r="P2317">
        <v>5.6128200000000001</v>
      </c>
      <c r="Q2317">
        <v>336225.57168300002</v>
      </c>
      <c r="R2317">
        <v>3063425.8387500001</v>
      </c>
      <c r="S2317">
        <v>336222.88780000003</v>
      </c>
      <c r="T2317">
        <v>3063430.7683000001</v>
      </c>
      <c r="U2317">
        <v>5.6129999999999999E-3</v>
      </c>
      <c r="V2317" t="str">
        <f>VLOOKUP(C2317,'Lines LookUp'!$B$1:$C$12,2,0)</f>
        <v>NEW</v>
      </c>
      <c r="W2317" t="str">
        <f>ROUNDUP(Q2317,3)&amp;"-"&amp;ROUNDUP(R2317,3)</f>
        <v>336225.572-3063425.839</v>
      </c>
      <c r="X2317" t="str">
        <f>ROUNDUP(S2317,3)&amp;"-"&amp;ROUNDUP(T2317,3)</f>
        <v>336222.888-3063430.769</v>
      </c>
      <c r="Y2317">
        <f>VLOOKUP(W2317&amp;"-"&amp;V2317,'Buscoords Workout'!$F:$G,2,0)</f>
        <v>10254</v>
      </c>
      <c r="Z2317">
        <f>VLOOKUP(X2317&amp;"-"&amp;V2317,'Buscoords Workout'!$F:$G,2,0)</f>
        <v>10001</v>
      </c>
      <c r="AA2317" t="b">
        <f>OR(ISNA(Y2317),ISNA(Z2317))</f>
        <v>0</v>
      </c>
    </row>
    <row r="2318" spans="1:27" x14ac:dyDescent="0.25">
      <c r="A2318">
        <v>2526</v>
      </c>
      <c r="B2318" t="s">
        <v>24</v>
      </c>
      <c r="C2318" t="s">
        <v>62</v>
      </c>
      <c r="D2318" t="s">
        <v>63</v>
      </c>
      <c r="E2318">
        <v>11</v>
      </c>
      <c r="F2318" t="s">
        <v>42</v>
      </c>
      <c r="G2318">
        <v>300</v>
      </c>
      <c r="H2318" t="s">
        <v>27</v>
      </c>
      <c r="I2318" t="s">
        <v>28</v>
      </c>
      <c r="J2318" t="s">
        <v>59</v>
      </c>
      <c r="K2318" t="s">
        <v>49</v>
      </c>
      <c r="L2318" t="s">
        <v>31</v>
      </c>
      <c r="M2318">
        <v>3</v>
      </c>
      <c r="N2318" t="s">
        <v>32</v>
      </c>
      <c r="O2318" t="s">
        <v>33</v>
      </c>
      <c r="P2318">
        <v>0.83791300000000002</v>
      </c>
      <c r="Q2318">
        <v>336225.97234799998</v>
      </c>
      <c r="R2318">
        <v>3063425.1028399998</v>
      </c>
      <c r="S2318">
        <v>336225.57168300002</v>
      </c>
      <c r="T2318">
        <v>3063425.8387500001</v>
      </c>
      <c r="U2318">
        <v>8.3799999999999999E-4</v>
      </c>
      <c r="V2318" t="str">
        <f>VLOOKUP(C2318,'Lines LookUp'!$B$1:$C$12,2,0)</f>
        <v>NEW</v>
      </c>
      <c r="W2318" t="str">
        <f>ROUNDUP(Q2318,3)&amp;"-"&amp;ROUNDUP(R2318,3)</f>
        <v>336225.973-3063425.103</v>
      </c>
      <c r="X2318" t="str">
        <f>ROUNDUP(S2318,3)&amp;"-"&amp;ROUNDUP(T2318,3)</f>
        <v>336225.572-3063425.839</v>
      </c>
      <c r="Y2318">
        <f>VLOOKUP(W2318&amp;"-"&amp;V2318,'Buscoords Workout'!$F:$G,2,0)</f>
        <v>10253</v>
      </c>
      <c r="Z2318">
        <f>VLOOKUP(X2318&amp;"-"&amp;V2318,'Buscoords Workout'!$F:$G,2,0)</f>
        <v>10254</v>
      </c>
      <c r="AA2318" t="b">
        <f>OR(ISNA(Y2318),ISNA(Z2318))</f>
        <v>0</v>
      </c>
    </row>
    <row r="2319" spans="1:27" x14ac:dyDescent="0.25">
      <c r="A2319">
        <v>2528</v>
      </c>
      <c r="B2319" t="s">
        <v>24</v>
      </c>
      <c r="C2319" t="s">
        <v>62</v>
      </c>
      <c r="D2319" t="s">
        <v>63</v>
      </c>
      <c r="E2319">
        <v>11</v>
      </c>
      <c r="F2319" t="s">
        <v>42</v>
      </c>
      <c r="G2319">
        <v>300</v>
      </c>
      <c r="H2319" t="s">
        <v>27</v>
      </c>
      <c r="I2319" t="s">
        <v>28</v>
      </c>
      <c r="J2319" t="s">
        <v>59</v>
      </c>
      <c r="K2319" t="s">
        <v>49</v>
      </c>
      <c r="L2319" t="s">
        <v>31</v>
      </c>
      <c r="M2319">
        <v>3</v>
      </c>
      <c r="N2319" t="s">
        <v>32</v>
      </c>
      <c r="O2319" t="s">
        <v>33</v>
      </c>
      <c r="P2319">
        <v>0.620556</v>
      </c>
      <c r="Q2319">
        <v>336222.88780000003</v>
      </c>
      <c r="R2319">
        <v>3063430.7683000001</v>
      </c>
      <c r="S2319">
        <v>336222.61660100002</v>
      </c>
      <c r="T2319">
        <v>3063431.3264600001</v>
      </c>
      <c r="U2319">
        <v>6.2100000000000002E-4</v>
      </c>
      <c r="V2319" t="str">
        <f>VLOOKUP(C2319,'Lines LookUp'!$B$1:$C$12,2,0)</f>
        <v>NEW</v>
      </c>
      <c r="W2319" t="str">
        <f>ROUNDUP(Q2319,3)&amp;"-"&amp;ROUNDUP(R2319,3)</f>
        <v>336222.888-3063430.769</v>
      </c>
      <c r="X2319" t="str">
        <f>ROUNDUP(S2319,3)&amp;"-"&amp;ROUNDUP(T2319,3)</f>
        <v>336222.617-3063431.327</v>
      </c>
      <c r="Y2319">
        <f>VLOOKUP(W2319&amp;"-"&amp;V2319,'Buscoords Workout'!$F:$G,2,0)</f>
        <v>10001</v>
      </c>
      <c r="Z2319">
        <f>VLOOKUP(X2319&amp;"-"&amp;V2319,'Buscoords Workout'!$F:$G,2,0)</f>
        <v>10255</v>
      </c>
      <c r="AA2319" t="b">
        <f>OR(ISNA(Y2319),ISNA(Z2319))</f>
        <v>0</v>
      </c>
    </row>
    <row r="2320" spans="1:27" x14ac:dyDescent="0.25">
      <c r="A2320">
        <v>2529</v>
      </c>
      <c r="B2320" t="s">
        <v>24</v>
      </c>
      <c r="C2320" t="s">
        <v>62</v>
      </c>
      <c r="D2320" t="s">
        <v>63</v>
      </c>
      <c r="E2320">
        <v>11</v>
      </c>
      <c r="F2320" t="s">
        <v>42</v>
      </c>
      <c r="G2320">
        <v>300</v>
      </c>
      <c r="H2320" t="s">
        <v>27</v>
      </c>
      <c r="I2320" t="s">
        <v>28</v>
      </c>
      <c r="J2320" t="s">
        <v>59</v>
      </c>
      <c r="K2320" t="s">
        <v>49</v>
      </c>
      <c r="L2320" t="s">
        <v>31</v>
      </c>
      <c r="M2320">
        <v>3</v>
      </c>
      <c r="N2320" t="s">
        <v>32</v>
      </c>
      <c r="O2320" t="s">
        <v>33</v>
      </c>
      <c r="P2320">
        <v>7.4639800000000003</v>
      </c>
      <c r="Q2320">
        <v>336221.42670100002</v>
      </c>
      <c r="R2320">
        <v>3063433.7754099998</v>
      </c>
      <c r="S2320">
        <v>336218.16475300002</v>
      </c>
      <c r="T2320">
        <v>3063440.4888800001</v>
      </c>
      <c r="U2320">
        <v>7.4640000000000001E-3</v>
      </c>
      <c r="V2320" t="str">
        <f>VLOOKUP(C2320,'Lines LookUp'!$B$1:$C$12,2,0)</f>
        <v>NEW</v>
      </c>
      <c r="W2320" t="str">
        <f>ROUNDUP(Q2320,3)&amp;"-"&amp;ROUNDUP(R2320,3)</f>
        <v>336221.427-3063433.776</v>
      </c>
      <c r="X2320" t="str">
        <f>ROUNDUP(S2320,3)&amp;"-"&amp;ROUNDUP(T2320,3)</f>
        <v>336218.165-3063440.489</v>
      </c>
      <c r="Y2320">
        <f>VLOOKUP(W2320&amp;"-"&amp;V2320,'Buscoords Workout'!$F:$G,2,0)</f>
        <v>10256</v>
      </c>
      <c r="Z2320">
        <f>VLOOKUP(X2320&amp;"-"&amp;V2320,'Buscoords Workout'!$F:$G,2,0)</f>
        <v>10257</v>
      </c>
      <c r="AA2320" t="b">
        <f>OR(ISNA(Y2320),ISNA(Z2320))</f>
        <v>0</v>
      </c>
    </row>
    <row r="2321" spans="1:27" x14ac:dyDescent="0.25">
      <c r="A2321">
        <v>2530</v>
      </c>
      <c r="B2321" t="s">
        <v>24</v>
      </c>
      <c r="C2321" t="s">
        <v>62</v>
      </c>
      <c r="D2321" t="s">
        <v>63</v>
      </c>
      <c r="E2321">
        <v>11</v>
      </c>
      <c r="F2321" t="s">
        <v>42</v>
      </c>
      <c r="G2321">
        <v>300</v>
      </c>
      <c r="H2321" t="s">
        <v>27</v>
      </c>
      <c r="I2321" t="s">
        <v>28</v>
      </c>
      <c r="J2321" t="s">
        <v>59</v>
      </c>
      <c r="K2321" t="s">
        <v>49</v>
      </c>
      <c r="L2321" t="s">
        <v>31</v>
      </c>
      <c r="M2321">
        <v>3</v>
      </c>
      <c r="N2321" t="s">
        <v>32</v>
      </c>
      <c r="O2321" t="s">
        <v>33</v>
      </c>
      <c r="P2321">
        <v>6.0372300000000001</v>
      </c>
      <c r="Q2321">
        <v>336216.00562200003</v>
      </c>
      <c r="R2321">
        <v>3063444.9326200001</v>
      </c>
      <c r="S2321">
        <v>336213.36719999998</v>
      </c>
      <c r="T2321">
        <v>3063450.3627999998</v>
      </c>
      <c r="U2321">
        <v>6.0369999999999998E-3</v>
      </c>
      <c r="V2321" t="str">
        <f>VLOOKUP(C2321,'Lines LookUp'!$B$1:$C$12,2,0)</f>
        <v>NEW</v>
      </c>
      <c r="W2321" t="str">
        <f>ROUNDUP(Q2321,3)&amp;"-"&amp;ROUNDUP(R2321,3)</f>
        <v>336216.006-3063444.933</v>
      </c>
      <c r="X2321" t="str">
        <f>ROUNDUP(S2321,3)&amp;"-"&amp;ROUNDUP(T2321,3)</f>
        <v>336213.368-3063450.363</v>
      </c>
      <c r="Y2321">
        <f>VLOOKUP(W2321&amp;"-"&amp;V2321,'Buscoords Workout'!$F:$G,2,0)</f>
        <v>10259</v>
      </c>
      <c r="Z2321">
        <f>VLOOKUP(X2321&amp;"-"&amp;V2321,'Buscoords Workout'!$F:$G,2,0)</f>
        <v>10002</v>
      </c>
      <c r="AA2321" t="b">
        <f>OR(ISNA(Y2321),ISNA(Z2321))</f>
        <v>0</v>
      </c>
    </row>
    <row r="2322" spans="1:27" x14ac:dyDescent="0.25">
      <c r="A2322">
        <v>2531</v>
      </c>
      <c r="B2322" t="s">
        <v>24</v>
      </c>
      <c r="C2322" t="s">
        <v>62</v>
      </c>
      <c r="D2322" t="s">
        <v>63</v>
      </c>
      <c r="E2322">
        <v>11</v>
      </c>
      <c r="F2322" t="s">
        <v>42</v>
      </c>
      <c r="G2322">
        <v>300</v>
      </c>
      <c r="H2322" t="s">
        <v>27</v>
      </c>
      <c r="I2322" t="s">
        <v>28</v>
      </c>
      <c r="J2322" t="s">
        <v>59</v>
      </c>
      <c r="K2322" t="s">
        <v>49</v>
      </c>
      <c r="L2322" t="s">
        <v>31</v>
      </c>
      <c r="M2322">
        <v>3</v>
      </c>
      <c r="N2322" t="s">
        <v>32</v>
      </c>
      <c r="O2322" t="s">
        <v>33</v>
      </c>
      <c r="P2322">
        <v>2.7227199999999998</v>
      </c>
      <c r="Q2322">
        <v>336222.61660100002</v>
      </c>
      <c r="R2322">
        <v>3063431.3264600001</v>
      </c>
      <c r="S2322">
        <v>336221.42670100002</v>
      </c>
      <c r="T2322">
        <v>3063433.7754099998</v>
      </c>
      <c r="U2322">
        <v>2.7230000000000002E-3</v>
      </c>
      <c r="V2322" t="str">
        <f>VLOOKUP(C2322,'Lines LookUp'!$B$1:$C$12,2,0)</f>
        <v>NEW</v>
      </c>
      <c r="W2322" t="str">
        <f>ROUNDUP(Q2322,3)&amp;"-"&amp;ROUNDUP(R2322,3)</f>
        <v>336222.617-3063431.327</v>
      </c>
      <c r="X2322" t="str">
        <f>ROUNDUP(S2322,3)&amp;"-"&amp;ROUNDUP(T2322,3)</f>
        <v>336221.427-3063433.776</v>
      </c>
      <c r="Y2322">
        <f>VLOOKUP(W2322&amp;"-"&amp;V2322,'Buscoords Workout'!$F:$G,2,0)</f>
        <v>10255</v>
      </c>
      <c r="Z2322">
        <f>VLOOKUP(X2322&amp;"-"&amp;V2322,'Buscoords Workout'!$F:$G,2,0)</f>
        <v>10256</v>
      </c>
      <c r="AA2322" t="b">
        <f>OR(ISNA(Y2322),ISNA(Z2322))</f>
        <v>0</v>
      </c>
    </row>
    <row r="2323" spans="1:27" x14ac:dyDescent="0.25">
      <c r="A2323">
        <v>2532</v>
      </c>
      <c r="B2323" t="s">
        <v>24</v>
      </c>
      <c r="C2323" t="s">
        <v>62</v>
      </c>
      <c r="D2323" t="s">
        <v>63</v>
      </c>
      <c r="E2323">
        <v>11</v>
      </c>
      <c r="F2323" t="s">
        <v>42</v>
      </c>
      <c r="G2323">
        <v>300</v>
      </c>
      <c r="H2323" t="s">
        <v>27</v>
      </c>
      <c r="I2323" t="s">
        <v>28</v>
      </c>
      <c r="J2323" t="s">
        <v>59</v>
      </c>
      <c r="K2323" t="s">
        <v>49</v>
      </c>
      <c r="L2323" t="s">
        <v>31</v>
      </c>
      <c r="M2323">
        <v>3</v>
      </c>
      <c r="N2323" t="s">
        <v>32</v>
      </c>
      <c r="O2323" t="s">
        <v>33</v>
      </c>
      <c r="P2323">
        <v>2.94739</v>
      </c>
      <c r="Q2323">
        <v>336217.29370400001</v>
      </c>
      <c r="R2323">
        <v>3063442.2815999999</v>
      </c>
      <c r="S2323">
        <v>336216.00562200003</v>
      </c>
      <c r="T2323">
        <v>3063444.9326200001</v>
      </c>
      <c r="U2323">
        <v>2.947E-3</v>
      </c>
      <c r="V2323" t="str">
        <f>VLOOKUP(C2323,'Lines LookUp'!$B$1:$C$12,2,0)</f>
        <v>NEW</v>
      </c>
      <c r="W2323" t="str">
        <f>ROUNDUP(Q2323,3)&amp;"-"&amp;ROUNDUP(R2323,3)</f>
        <v>336217.294-3063442.282</v>
      </c>
      <c r="X2323" t="str">
        <f>ROUNDUP(S2323,3)&amp;"-"&amp;ROUNDUP(T2323,3)</f>
        <v>336216.006-3063444.933</v>
      </c>
      <c r="Y2323">
        <f>VLOOKUP(W2323&amp;"-"&amp;V2323,'Buscoords Workout'!$F:$G,2,0)</f>
        <v>10258</v>
      </c>
      <c r="Z2323">
        <f>VLOOKUP(X2323&amp;"-"&amp;V2323,'Buscoords Workout'!$F:$G,2,0)</f>
        <v>10259</v>
      </c>
      <c r="AA2323" t="b">
        <f>OR(ISNA(Y2323),ISNA(Z2323))</f>
        <v>0</v>
      </c>
    </row>
    <row r="2324" spans="1:27" x14ac:dyDescent="0.25">
      <c r="A2324">
        <v>2533</v>
      </c>
      <c r="B2324" t="s">
        <v>24</v>
      </c>
      <c r="C2324" t="s">
        <v>62</v>
      </c>
      <c r="D2324" t="s">
        <v>63</v>
      </c>
      <c r="E2324">
        <v>11</v>
      </c>
      <c r="F2324" t="s">
        <v>42</v>
      </c>
      <c r="G2324">
        <v>300</v>
      </c>
      <c r="H2324" t="s">
        <v>27</v>
      </c>
      <c r="I2324" t="s">
        <v>28</v>
      </c>
      <c r="J2324" t="s">
        <v>59</v>
      </c>
      <c r="K2324" t="s">
        <v>49</v>
      </c>
      <c r="L2324" t="s">
        <v>31</v>
      </c>
      <c r="M2324">
        <v>3</v>
      </c>
      <c r="N2324" t="s">
        <v>32</v>
      </c>
      <c r="O2324" t="s">
        <v>33</v>
      </c>
      <c r="P2324">
        <v>1.9931300000000001</v>
      </c>
      <c r="Q2324">
        <v>336218.16475300002</v>
      </c>
      <c r="R2324">
        <v>3063440.4888800001</v>
      </c>
      <c r="S2324">
        <v>336217.29370400001</v>
      </c>
      <c r="T2324">
        <v>3063442.2815999999</v>
      </c>
      <c r="U2324">
        <v>1.993E-3</v>
      </c>
      <c r="V2324" t="str">
        <f>VLOOKUP(C2324,'Lines LookUp'!$B$1:$C$12,2,0)</f>
        <v>NEW</v>
      </c>
      <c r="W2324" t="str">
        <f>ROUNDUP(Q2324,3)&amp;"-"&amp;ROUNDUP(R2324,3)</f>
        <v>336218.165-3063440.489</v>
      </c>
      <c r="X2324" t="str">
        <f>ROUNDUP(S2324,3)&amp;"-"&amp;ROUNDUP(T2324,3)</f>
        <v>336217.294-3063442.282</v>
      </c>
      <c r="Y2324">
        <f>VLOOKUP(W2324&amp;"-"&amp;V2324,'Buscoords Workout'!$F:$G,2,0)</f>
        <v>10257</v>
      </c>
      <c r="Z2324">
        <f>VLOOKUP(X2324&amp;"-"&amp;V2324,'Buscoords Workout'!$F:$G,2,0)</f>
        <v>10258</v>
      </c>
      <c r="AA2324" t="b">
        <f>OR(ISNA(Y2324),ISNA(Z2324))</f>
        <v>0</v>
      </c>
    </row>
    <row r="2325" spans="1:27" x14ac:dyDescent="0.25">
      <c r="A2325">
        <v>2534</v>
      </c>
      <c r="B2325" t="s">
        <v>24</v>
      </c>
      <c r="C2325" t="s">
        <v>62</v>
      </c>
      <c r="D2325" t="s">
        <v>63</v>
      </c>
      <c r="E2325">
        <v>11</v>
      </c>
      <c r="F2325" t="s">
        <v>42</v>
      </c>
      <c r="G2325">
        <v>300</v>
      </c>
      <c r="H2325" t="s">
        <v>27</v>
      </c>
      <c r="I2325" t="s">
        <v>28</v>
      </c>
      <c r="J2325" t="s">
        <v>59</v>
      </c>
      <c r="K2325" t="s">
        <v>49</v>
      </c>
      <c r="L2325" t="s">
        <v>31</v>
      </c>
      <c r="M2325">
        <v>3</v>
      </c>
      <c r="N2325" t="s">
        <v>32</v>
      </c>
      <c r="O2325" t="s">
        <v>33</v>
      </c>
      <c r="P2325">
        <v>0.52131499999999997</v>
      </c>
      <c r="Q2325">
        <v>336213.36719999998</v>
      </c>
      <c r="R2325">
        <v>3063450.3627999998</v>
      </c>
      <c r="S2325">
        <v>336213.20358299999</v>
      </c>
      <c r="T2325">
        <v>3063450.8577700001</v>
      </c>
      <c r="U2325">
        <v>5.2099999999999998E-4</v>
      </c>
      <c r="V2325" t="str">
        <f>VLOOKUP(C2325,'Lines LookUp'!$B$1:$C$12,2,0)</f>
        <v>NEW</v>
      </c>
      <c r="W2325" t="str">
        <f>ROUNDUP(Q2325,3)&amp;"-"&amp;ROUNDUP(R2325,3)</f>
        <v>336213.368-3063450.363</v>
      </c>
      <c r="X2325" t="str">
        <f>ROUNDUP(S2325,3)&amp;"-"&amp;ROUNDUP(T2325,3)</f>
        <v>336213.204-3063450.858</v>
      </c>
      <c r="Y2325">
        <f>VLOOKUP(W2325&amp;"-"&amp;V2325,'Buscoords Workout'!$F:$G,2,0)</f>
        <v>10002</v>
      </c>
      <c r="Z2325">
        <f>VLOOKUP(X2325&amp;"-"&amp;V2325,'Buscoords Workout'!$F:$G,2,0)</f>
        <v>10260</v>
      </c>
      <c r="AA2325" t="b">
        <f>OR(ISNA(Y2325),ISNA(Z2325))</f>
        <v>0</v>
      </c>
    </row>
    <row r="2326" spans="1:27" x14ac:dyDescent="0.25">
      <c r="A2326">
        <v>2536</v>
      </c>
      <c r="B2326" t="s">
        <v>24</v>
      </c>
      <c r="C2326" t="s">
        <v>62</v>
      </c>
      <c r="D2326" t="s">
        <v>63</v>
      </c>
      <c r="E2326">
        <v>11</v>
      </c>
      <c r="F2326" t="s">
        <v>42</v>
      </c>
      <c r="G2326">
        <v>300</v>
      </c>
      <c r="H2326" t="s">
        <v>27</v>
      </c>
      <c r="I2326" t="s">
        <v>28</v>
      </c>
      <c r="J2326" t="s">
        <v>59</v>
      </c>
      <c r="K2326" t="s">
        <v>49</v>
      </c>
      <c r="L2326" t="s">
        <v>31</v>
      </c>
      <c r="M2326">
        <v>3</v>
      </c>
      <c r="N2326" t="s">
        <v>32</v>
      </c>
      <c r="O2326" t="s">
        <v>33</v>
      </c>
      <c r="P2326">
        <v>5.9548399999999999</v>
      </c>
      <c r="Q2326">
        <v>336213.20358299999</v>
      </c>
      <c r="R2326">
        <v>3063450.8577700001</v>
      </c>
      <c r="S2326">
        <v>336211.33463499998</v>
      </c>
      <c r="T2326">
        <v>3063456.5117199998</v>
      </c>
      <c r="U2326">
        <v>5.9550000000000002E-3</v>
      </c>
      <c r="V2326" t="str">
        <f>VLOOKUP(C2326,'Lines LookUp'!$B$1:$C$12,2,0)</f>
        <v>NEW</v>
      </c>
      <c r="W2326" t="str">
        <f>ROUNDUP(Q2326,3)&amp;"-"&amp;ROUNDUP(R2326,3)</f>
        <v>336213.204-3063450.858</v>
      </c>
      <c r="X2326" t="str">
        <f>ROUNDUP(S2326,3)&amp;"-"&amp;ROUNDUP(T2326,3)</f>
        <v>336211.335-3063456.512</v>
      </c>
      <c r="Y2326">
        <f>VLOOKUP(W2326&amp;"-"&amp;V2326,'Buscoords Workout'!$F:$G,2,0)</f>
        <v>10260</v>
      </c>
      <c r="Z2326">
        <f>VLOOKUP(X2326&amp;"-"&amp;V2326,'Buscoords Workout'!$F:$G,2,0)</f>
        <v>10261</v>
      </c>
      <c r="AA2326" t="b">
        <f>OR(ISNA(Y2326),ISNA(Z2326))</f>
        <v>0</v>
      </c>
    </row>
    <row r="2327" spans="1:27" x14ac:dyDescent="0.25">
      <c r="A2327">
        <v>2537</v>
      </c>
      <c r="B2327" t="s">
        <v>24</v>
      </c>
      <c r="C2327" t="s">
        <v>62</v>
      </c>
      <c r="D2327" t="s">
        <v>63</v>
      </c>
      <c r="E2327">
        <v>11</v>
      </c>
      <c r="F2327" t="s">
        <v>42</v>
      </c>
      <c r="G2327">
        <v>300</v>
      </c>
      <c r="H2327" t="s">
        <v>27</v>
      </c>
      <c r="I2327" t="s">
        <v>28</v>
      </c>
      <c r="J2327" t="s">
        <v>59</v>
      </c>
      <c r="K2327" t="s">
        <v>49</v>
      </c>
      <c r="L2327" t="s">
        <v>31</v>
      </c>
      <c r="M2327">
        <v>3</v>
      </c>
      <c r="N2327" t="s">
        <v>32</v>
      </c>
      <c r="O2327" t="s">
        <v>33</v>
      </c>
      <c r="P2327">
        <v>1.1345799999999999</v>
      </c>
      <c r="Q2327">
        <v>336210.92697299999</v>
      </c>
      <c r="R2327">
        <v>3063457.74498</v>
      </c>
      <c r="S2327">
        <v>336210.57088000001</v>
      </c>
      <c r="T2327">
        <v>3063458.8222400001</v>
      </c>
      <c r="U2327">
        <v>1.1349999999999999E-3</v>
      </c>
      <c r="V2327" t="str">
        <f>VLOOKUP(C2327,'Lines LookUp'!$B$1:$C$12,2,0)</f>
        <v>NEW</v>
      </c>
      <c r="W2327" t="str">
        <f>ROUNDUP(Q2327,3)&amp;"-"&amp;ROUNDUP(R2327,3)</f>
        <v>336210.927-3063457.745</v>
      </c>
      <c r="X2327" t="str">
        <f>ROUNDUP(S2327,3)&amp;"-"&amp;ROUNDUP(T2327,3)</f>
        <v>336210.571-3063458.823</v>
      </c>
      <c r="Y2327">
        <f>VLOOKUP(W2327&amp;"-"&amp;V2327,'Buscoords Workout'!$F:$G,2,0)</f>
        <v>10262</v>
      </c>
      <c r="Z2327">
        <f>VLOOKUP(X2327&amp;"-"&amp;V2327,'Buscoords Workout'!$F:$G,2,0)</f>
        <v>10263</v>
      </c>
      <c r="AA2327" t="b">
        <f>OR(ISNA(Y2327),ISNA(Z2327))</f>
        <v>0</v>
      </c>
    </row>
    <row r="2328" spans="1:27" x14ac:dyDescent="0.25">
      <c r="A2328">
        <v>2539</v>
      </c>
      <c r="B2328" t="s">
        <v>24</v>
      </c>
      <c r="C2328" t="s">
        <v>62</v>
      </c>
      <c r="D2328" t="s">
        <v>63</v>
      </c>
      <c r="E2328">
        <v>11</v>
      </c>
      <c r="F2328" t="s">
        <v>42</v>
      </c>
      <c r="G2328">
        <v>300</v>
      </c>
      <c r="H2328" t="s">
        <v>27</v>
      </c>
      <c r="I2328" t="s">
        <v>28</v>
      </c>
      <c r="J2328" t="s">
        <v>59</v>
      </c>
      <c r="K2328" t="s">
        <v>49</v>
      </c>
      <c r="L2328" t="s">
        <v>31</v>
      </c>
      <c r="M2328">
        <v>3</v>
      </c>
      <c r="N2328" t="s">
        <v>32</v>
      </c>
      <c r="O2328" t="s">
        <v>33</v>
      </c>
      <c r="P2328">
        <v>9.1767500000000002</v>
      </c>
      <c r="Q2328">
        <v>336210.57088000001</v>
      </c>
      <c r="R2328">
        <v>3063458.8222400001</v>
      </c>
      <c r="S2328">
        <v>336207.69072200003</v>
      </c>
      <c r="T2328">
        <v>3063467.5353000001</v>
      </c>
      <c r="U2328">
        <v>9.1769999999999994E-3</v>
      </c>
      <c r="V2328" t="str">
        <f>VLOOKUP(C2328,'Lines LookUp'!$B$1:$C$12,2,0)</f>
        <v>NEW</v>
      </c>
      <c r="W2328" t="str">
        <f>ROUNDUP(Q2328,3)&amp;"-"&amp;ROUNDUP(R2328,3)</f>
        <v>336210.571-3063458.823</v>
      </c>
      <c r="X2328" t="str">
        <f>ROUNDUP(S2328,3)&amp;"-"&amp;ROUNDUP(T2328,3)</f>
        <v>336207.691-3063467.536</v>
      </c>
      <c r="Y2328">
        <f>VLOOKUP(W2328&amp;"-"&amp;V2328,'Buscoords Workout'!$F:$G,2,0)</f>
        <v>10263</v>
      </c>
      <c r="Z2328">
        <f>VLOOKUP(X2328&amp;"-"&amp;V2328,'Buscoords Workout'!$F:$G,2,0)</f>
        <v>10268</v>
      </c>
      <c r="AA2328" t="b">
        <f>OR(ISNA(Y2328),ISNA(Z2328))</f>
        <v>0</v>
      </c>
    </row>
    <row r="2329" spans="1:27" x14ac:dyDescent="0.25">
      <c r="A2329">
        <v>2540</v>
      </c>
      <c r="B2329" t="s">
        <v>24</v>
      </c>
      <c r="C2329" t="s">
        <v>62</v>
      </c>
      <c r="D2329" t="s">
        <v>63</v>
      </c>
      <c r="E2329">
        <v>11</v>
      </c>
      <c r="F2329" t="s">
        <v>42</v>
      </c>
      <c r="G2329">
        <v>300</v>
      </c>
      <c r="H2329" t="s">
        <v>27</v>
      </c>
      <c r="I2329" t="s">
        <v>28</v>
      </c>
      <c r="J2329" t="s">
        <v>59</v>
      </c>
      <c r="K2329" t="s">
        <v>49</v>
      </c>
      <c r="L2329" t="s">
        <v>31</v>
      </c>
      <c r="M2329">
        <v>3</v>
      </c>
      <c r="N2329" t="s">
        <v>32</v>
      </c>
      <c r="O2329" t="s">
        <v>33</v>
      </c>
      <c r="P2329">
        <v>1.2988900000000001</v>
      </c>
      <c r="Q2329">
        <v>336211.33463499998</v>
      </c>
      <c r="R2329">
        <v>3063456.5117199998</v>
      </c>
      <c r="S2329">
        <v>336210.92697299999</v>
      </c>
      <c r="T2329">
        <v>3063457.74498</v>
      </c>
      <c r="U2329">
        <v>1.299E-3</v>
      </c>
      <c r="V2329" t="str">
        <f>VLOOKUP(C2329,'Lines LookUp'!$B$1:$C$12,2,0)</f>
        <v>NEW</v>
      </c>
      <c r="W2329" t="str">
        <f>ROUNDUP(Q2329,3)&amp;"-"&amp;ROUNDUP(R2329,3)</f>
        <v>336211.335-3063456.512</v>
      </c>
      <c r="X2329" t="str">
        <f>ROUNDUP(S2329,3)&amp;"-"&amp;ROUNDUP(T2329,3)</f>
        <v>336210.927-3063457.745</v>
      </c>
      <c r="Y2329">
        <f>VLOOKUP(W2329&amp;"-"&amp;V2329,'Buscoords Workout'!$F:$G,2,0)</f>
        <v>10261</v>
      </c>
      <c r="Z2329">
        <f>VLOOKUP(X2329&amp;"-"&amp;V2329,'Buscoords Workout'!$F:$G,2,0)</f>
        <v>10262</v>
      </c>
      <c r="AA2329" t="b">
        <f>OR(ISNA(Y2329),ISNA(Z2329))</f>
        <v>0</v>
      </c>
    </row>
    <row r="2330" spans="1:27" x14ac:dyDescent="0.25">
      <c r="A2330">
        <v>2541</v>
      </c>
      <c r="B2330" t="s">
        <v>24</v>
      </c>
      <c r="C2330" t="s">
        <v>62</v>
      </c>
      <c r="D2330" t="s">
        <v>63</v>
      </c>
      <c r="E2330">
        <v>11</v>
      </c>
      <c r="F2330" t="s">
        <v>42</v>
      </c>
      <c r="G2330">
        <v>300</v>
      </c>
      <c r="H2330" t="s">
        <v>27</v>
      </c>
      <c r="I2330" t="s">
        <v>28</v>
      </c>
      <c r="J2330" t="s">
        <v>59</v>
      </c>
      <c r="K2330" t="s">
        <v>49</v>
      </c>
      <c r="L2330" t="s">
        <v>31</v>
      </c>
      <c r="M2330">
        <v>3</v>
      </c>
      <c r="N2330" t="s">
        <v>32</v>
      </c>
      <c r="O2330" t="s">
        <v>33</v>
      </c>
      <c r="P2330">
        <v>1.6238900000000001</v>
      </c>
      <c r="Q2330">
        <v>336206.90370000002</v>
      </c>
      <c r="R2330">
        <v>3063469.9161999999</v>
      </c>
      <c r="S2330">
        <v>336208.51730000001</v>
      </c>
      <c r="T2330">
        <v>3063469.7337000002</v>
      </c>
      <c r="U2330">
        <v>1.624E-3</v>
      </c>
      <c r="V2330" t="str">
        <f>VLOOKUP(C2330,'Lines LookUp'!$B$1:$C$12,2,0)</f>
        <v>NEW</v>
      </c>
      <c r="W2330" t="str">
        <f>ROUNDUP(Q2330,3)&amp;"-"&amp;ROUNDUP(R2330,3)</f>
        <v>336206.904-3063469.917</v>
      </c>
      <c r="X2330" t="str">
        <f>ROUNDUP(S2330,3)&amp;"-"&amp;ROUNDUP(T2330,3)</f>
        <v>336208.518-3063469.734</v>
      </c>
      <c r="Y2330">
        <f>VLOOKUP(W2330&amp;"-"&amp;V2330,'Buscoords Workout'!$F:$G,2,0)</f>
        <v>10003</v>
      </c>
      <c r="Z2330">
        <f>VLOOKUP(X2330&amp;"-"&amp;V2330,'Buscoords Workout'!$F:$G,2,0)</f>
        <v>10004</v>
      </c>
      <c r="AA2330" t="b">
        <f>OR(ISNA(Y2330),ISNA(Z2330))</f>
        <v>0</v>
      </c>
    </row>
    <row r="2331" spans="1:27" x14ac:dyDescent="0.25">
      <c r="A2331">
        <v>2542</v>
      </c>
      <c r="B2331" t="s">
        <v>24</v>
      </c>
      <c r="C2331" t="s">
        <v>62</v>
      </c>
      <c r="D2331" t="s">
        <v>63</v>
      </c>
      <c r="E2331">
        <v>11</v>
      </c>
      <c r="F2331" t="s">
        <v>37</v>
      </c>
      <c r="G2331">
        <v>100</v>
      </c>
      <c r="H2331" t="s">
        <v>27</v>
      </c>
      <c r="I2331" t="s">
        <v>38</v>
      </c>
      <c r="J2331" t="s">
        <v>59</v>
      </c>
      <c r="K2331" t="s">
        <v>30</v>
      </c>
      <c r="L2331" t="s">
        <v>31</v>
      </c>
      <c r="M2331">
        <v>3</v>
      </c>
      <c r="N2331" t="s">
        <v>32</v>
      </c>
      <c r="O2331" t="s">
        <v>33</v>
      </c>
      <c r="P2331">
        <v>20.884</v>
      </c>
      <c r="Q2331">
        <v>336342.35440000001</v>
      </c>
      <c r="R2331">
        <v>3063674.0066999998</v>
      </c>
      <c r="S2331">
        <v>336361.82140000002</v>
      </c>
      <c r="T2331">
        <v>3063666.4449999998</v>
      </c>
      <c r="U2331">
        <v>2.0884E-2</v>
      </c>
      <c r="V2331" t="str">
        <f>VLOOKUP(C2331,'Lines LookUp'!$B$1:$C$12,2,0)</f>
        <v>NEW</v>
      </c>
      <c r="W2331" t="str">
        <f>ROUNDUP(Q2331,3)&amp;"-"&amp;ROUNDUP(R2331,3)</f>
        <v>336342.355-3063674.007</v>
      </c>
      <c r="X2331" t="str">
        <f>ROUNDUP(S2331,3)&amp;"-"&amp;ROUNDUP(T2331,3)</f>
        <v>336361.822-3063666.445</v>
      </c>
      <c r="Y2331">
        <f>VLOOKUP(W2331&amp;"-"&amp;V2331,'Buscoords Workout'!$F:$G,2,0)</f>
        <v>10015</v>
      </c>
      <c r="Z2331">
        <f>VLOOKUP(X2331&amp;"-"&amp;V2331,'Buscoords Workout'!$F:$G,2,0)</f>
        <v>10016</v>
      </c>
      <c r="AA2331" t="b">
        <f>OR(ISNA(Y2331),ISNA(Z2331))</f>
        <v>0</v>
      </c>
    </row>
    <row r="2332" spans="1:27" x14ac:dyDescent="0.25">
      <c r="A2332">
        <v>2543</v>
      </c>
      <c r="B2332" t="s">
        <v>24</v>
      </c>
      <c r="C2332" t="s">
        <v>62</v>
      </c>
      <c r="D2332" t="s">
        <v>63</v>
      </c>
      <c r="E2332">
        <v>11</v>
      </c>
      <c r="F2332" t="s">
        <v>37</v>
      </c>
      <c r="G2332">
        <v>100</v>
      </c>
      <c r="H2332" t="s">
        <v>27</v>
      </c>
      <c r="I2332" t="s">
        <v>38</v>
      </c>
      <c r="J2332" t="s">
        <v>59</v>
      </c>
      <c r="K2332" t="s">
        <v>30</v>
      </c>
      <c r="L2332" t="s">
        <v>31</v>
      </c>
      <c r="M2332">
        <v>3</v>
      </c>
      <c r="N2332" t="s">
        <v>32</v>
      </c>
      <c r="O2332" t="s">
        <v>33</v>
      </c>
      <c r="P2332">
        <v>19.7302</v>
      </c>
      <c r="Q2332">
        <v>336361.82140000002</v>
      </c>
      <c r="R2332">
        <v>3063666.4449999998</v>
      </c>
      <c r="S2332">
        <v>336380.70150000002</v>
      </c>
      <c r="T2332">
        <v>3063660.716</v>
      </c>
      <c r="U2332">
        <v>1.9730000000000001E-2</v>
      </c>
      <c r="V2332" t="str">
        <f>VLOOKUP(C2332,'Lines LookUp'!$B$1:$C$12,2,0)</f>
        <v>NEW</v>
      </c>
      <c r="W2332" t="str">
        <f>ROUNDUP(Q2332,3)&amp;"-"&amp;ROUNDUP(R2332,3)</f>
        <v>336361.822-3063666.445</v>
      </c>
      <c r="X2332" t="str">
        <f>ROUNDUP(S2332,3)&amp;"-"&amp;ROUNDUP(T2332,3)</f>
        <v>336380.702-3063660.716</v>
      </c>
      <c r="Y2332">
        <f>VLOOKUP(W2332&amp;"-"&amp;V2332,'Buscoords Workout'!$F:$G,2,0)</f>
        <v>10016</v>
      </c>
      <c r="Z2332">
        <f>VLOOKUP(X2332&amp;"-"&amp;V2332,'Buscoords Workout'!$F:$G,2,0)</f>
        <v>10017</v>
      </c>
      <c r="AA2332" t="b">
        <f>OR(ISNA(Y2332),ISNA(Z2332))</f>
        <v>0</v>
      </c>
    </row>
    <row r="2333" spans="1:27" x14ac:dyDescent="0.25">
      <c r="A2333">
        <v>2544</v>
      </c>
      <c r="B2333" t="s">
        <v>24</v>
      </c>
      <c r="C2333" t="s">
        <v>62</v>
      </c>
      <c r="D2333" t="s">
        <v>63</v>
      </c>
      <c r="E2333">
        <v>11</v>
      </c>
      <c r="F2333" t="s">
        <v>37</v>
      </c>
      <c r="G2333">
        <v>100</v>
      </c>
      <c r="H2333" t="s">
        <v>27</v>
      </c>
      <c r="I2333" t="s">
        <v>38</v>
      </c>
      <c r="J2333" t="s">
        <v>59</v>
      </c>
      <c r="K2333" t="s">
        <v>30</v>
      </c>
      <c r="L2333" t="s">
        <v>31</v>
      </c>
      <c r="M2333">
        <v>3</v>
      </c>
      <c r="N2333" t="s">
        <v>32</v>
      </c>
      <c r="O2333" t="s">
        <v>33</v>
      </c>
      <c r="P2333">
        <v>19.907599999999999</v>
      </c>
      <c r="Q2333">
        <v>336380.70150000002</v>
      </c>
      <c r="R2333">
        <v>3063660.716</v>
      </c>
      <c r="S2333">
        <v>336399.5735</v>
      </c>
      <c r="T2333">
        <v>3063654.3788999999</v>
      </c>
      <c r="U2333">
        <v>1.9907999999999999E-2</v>
      </c>
      <c r="V2333" t="str">
        <f>VLOOKUP(C2333,'Lines LookUp'!$B$1:$C$12,2,0)</f>
        <v>NEW</v>
      </c>
      <c r="W2333" t="str">
        <f>ROUNDUP(Q2333,3)&amp;"-"&amp;ROUNDUP(R2333,3)</f>
        <v>336380.702-3063660.716</v>
      </c>
      <c r="X2333" t="str">
        <f>ROUNDUP(S2333,3)&amp;"-"&amp;ROUNDUP(T2333,3)</f>
        <v>336399.574-3063654.379</v>
      </c>
      <c r="Y2333">
        <f>VLOOKUP(W2333&amp;"-"&amp;V2333,'Buscoords Workout'!$F:$G,2,0)</f>
        <v>10017</v>
      </c>
      <c r="Z2333">
        <f>VLOOKUP(X2333&amp;"-"&amp;V2333,'Buscoords Workout'!$F:$G,2,0)</f>
        <v>10018</v>
      </c>
      <c r="AA2333" t="b">
        <f>OR(ISNA(Y2333),ISNA(Z2333))</f>
        <v>0</v>
      </c>
    </row>
    <row r="2334" spans="1:27" x14ac:dyDescent="0.25">
      <c r="A2334">
        <v>2545</v>
      </c>
      <c r="B2334" t="s">
        <v>24</v>
      </c>
      <c r="C2334" t="s">
        <v>62</v>
      </c>
      <c r="D2334" t="s">
        <v>63</v>
      </c>
      <c r="E2334">
        <v>11</v>
      </c>
      <c r="F2334" t="s">
        <v>37</v>
      </c>
      <c r="G2334">
        <v>100</v>
      </c>
      <c r="H2334" t="s">
        <v>27</v>
      </c>
      <c r="I2334" t="s">
        <v>38</v>
      </c>
      <c r="J2334" t="s">
        <v>59</v>
      </c>
      <c r="K2334" t="s">
        <v>30</v>
      </c>
      <c r="L2334" t="s">
        <v>31</v>
      </c>
      <c r="M2334">
        <v>3</v>
      </c>
      <c r="N2334" t="s">
        <v>32</v>
      </c>
      <c r="O2334" t="s">
        <v>33</v>
      </c>
      <c r="P2334">
        <v>25.705200000000001</v>
      </c>
      <c r="Q2334">
        <v>336399.5735</v>
      </c>
      <c r="R2334">
        <v>3063654.3788999999</v>
      </c>
      <c r="S2334">
        <v>336423.92369999998</v>
      </c>
      <c r="T2334">
        <v>3063646.1431999998</v>
      </c>
      <c r="U2334">
        <v>2.5704999999999999E-2</v>
      </c>
      <c r="V2334" t="str">
        <f>VLOOKUP(C2334,'Lines LookUp'!$B$1:$C$12,2,0)</f>
        <v>NEW</v>
      </c>
      <c r="W2334" t="str">
        <f>ROUNDUP(Q2334,3)&amp;"-"&amp;ROUNDUP(R2334,3)</f>
        <v>336399.574-3063654.379</v>
      </c>
      <c r="X2334" t="str">
        <f>ROUNDUP(S2334,3)&amp;"-"&amp;ROUNDUP(T2334,3)</f>
        <v>336423.924-3063646.144</v>
      </c>
      <c r="Y2334">
        <f>VLOOKUP(W2334&amp;"-"&amp;V2334,'Buscoords Workout'!$F:$G,2,0)</f>
        <v>10018</v>
      </c>
      <c r="Z2334">
        <f>VLOOKUP(X2334&amp;"-"&amp;V2334,'Buscoords Workout'!$F:$G,2,0)</f>
        <v>10019</v>
      </c>
      <c r="AA2334" t="b">
        <f>OR(ISNA(Y2334),ISNA(Z2334))</f>
        <v>0</v>
      </c>
    </row>
    <row r="2335" spans="1:27" x14ac:dyDescent="0.25">
      <c r="A2335">
        <v>2546</v>
      </c>
      <c r="B2335" t="s">
        <v>24</v>
      </c>
      <c r="C2335" t="s">
        <v>62</v>
      </c>
      <c r="D2335" t="s">
        <v>63</v>
      </c>
      <c r="E2335">
        <v>11</v>
      </c>
      <c r="F2335" t="s">
        <v>37</v>
      </c>
      <c r="G2335">
        <v>100</v>
      </c>
      <c r="H2335" t="s">
        <v>27</v>
      </c>
      <c r="I2335" t="s">
        <v>38</v>
      </c>
      <c r="J2335" t="s">
        <v>59</v>
      </c>
      <c r="K2335" t="s">
        <v>30</v>
      </c>
      <c r="L2335" t="s">
        <v>31</v>
      </c>
      <c r="M2335">
        <v>3</v>
      </c>
      <c r="N2335" t="s">
        <v>32</v>
      </c>
      <c r="O2335" t="s">
        <v>33</v>
      </c>
      <c r="P2335">
        <v>28.180499999999999</v>
      </c>
      <c r="Q2335">
        <v>336423.92369999998</v>
      </c>
      <c r="R2335">
        <v>3063646.1431999998</v>
      </c>
      <c r="S2335">
        <v>336451.35560000001</v>
      </c>
      <c r="T2335">
        <v>3063639.6910000001</v>
      </c>
      <c r="U2335">
        <v>2.818E-2</v>
      </c>
      <c r="V2335" t="str">
        <f>VLOOKUP(C2335,'Lines LookUp'!$B$1:$C$12,2,0)</f>
        <v>NEW</v>
      </c>
      <c r="W2335" t="str">
        <f>ROUNDUP(Q2335,3)&amp;"-"&amp;ROUNDUP(R2335,3)</f>
        <v>336423.924-3063646.144</v>
      </c>
      <c r="X2335" t="str">
        <f>ROUNDUP(S2335,3)&amp;"-"&amp;ROUNDUP(T2335,3)</f>
        <v>336451.356-3063639.691</v>
      </c>
      <c r="Y2335">
        <f>VLOOKUP(W2335&amp;"-"&amp;V2335,'Buscoords Workout'!$F:$G,2,0)</f>
        <v>10019</v>
      </c>
      <c r="Z2335">
        <f>VLOOKUP(X2335&amp;"-"&amp;V2335,'Buscoords Workout'!$F:$G,2,0)</f>
        <v>10020</v>
      </c>
      <c r="AA2335" t="b">
        <f>OR(ISNA(Y2335),ISNA(Z2335))</f>
        <v>0</v>
      </c>
    </row>
    <row r="2336" spans="1:27" x14ac:dyDescent="0.25">
      <c r="A2336">
        <v>2547</v>
      </c>
      <c r="B2336" t="s">
        <v>24</v>
      </c>
      <c r="C2336" t="s">
        <v>62</v>
      </c>
      <c r="D2336" t="s">
        <v>63</v>
      </c>
      <c r="E2336">
        <v>11</v>
      </c>
      <c r="F2336" t="s">
        <v>37</v>
      </c>
      <c r="G2336">
        <v>100</v>
      </c>
      <c r="H2336" t="s">
        <v>27</v>
      </c>
      <c r="I2336" t="s">
        <v>38</v>
      </c>
      <c r="J2336" t="s">
        <v>59</v>
      </c>
      <c r="K2336" t="s">
        <v>30</v>
      </c>
      <c r="L2336" t="s">
        <v>31</v>
      </c>
      <c r="M2336">
        <v>3</v>
      </c>
      <c r="N2336" t="s">
        <v>32</v>
      </c>
      <c r="O2336" t="s">
        <v>33</v>
      </c>
      <c r="P2336">
        <v>23.739899999999999</v>
      </c>
      <c r="Q2336">
        <v>336451.35560000001</v>
      </c>
      <c r="R2336">
        <v>3063639.6910000001</v>
      </c>
      <c r="S2336">
        <v>336474.52389999997</v>
      </c>
      <c r="T2336">
        <v>3063634.5129</v>
      </c>
      <c r="U2336">
        <v>2.3740000000000001E-2</v>
      </c>
      <c r="V2336" t="str">
        <f>VLOOKUP(C2336,'Lines LookUp'!$B$1:$C$12,2,0)</f>
        <v>NEW</v>
      </c>
      <c r="W2336" t="str">
        <f>ROUNDUP(Q2336,3)&amp;"-"&amp;ROUNDUP(R2336,3)</f>
        <v>336451.356-3063639.691</v>
      </c>
      <c r="X2336" t="str">
        <f>ROUNDUP(S2336,3)&amp;"-"&amp;ROUNDUP(T2336,3)</f>
        <v>336474.524-3063634.513</v>
      </c>
      <c r="Y2336">
        <f>VLOOKUP(W2336&amp;"-"&amp;V2336,'Buscoords Workout'!$F:$G,2,0)</f>
        <v>10020</v>
      </c>
      <c r="Z2336">
        <f>VLOOKUP(X2336&amp;"-"&amp;V2336,'Buscoords Workout'!$F:$G,2,0)</f>
        <v>10021</v>
      </c>
      <c r="AA2336" t="b">
        <f>OR(ISNA(Y2336),ISNA(Z2336))</f>
        <v>0</v>
      </c>
    </row>
    <row r="2337" spans="1:27" x14ac:dyDescent="0.25">
      <c r="A2337">
        <v>2548</v>
      </c>
      <c r="B2337" t="s">
        <v>24</v>
      </c>
      <c r="C2337" t="s">
        <v>62</v>
      </c>
      <c r="D2337" t="s">
        <v>63</v>
      </c>
      <c r="E2337">
        <v>11</v>
      </c>
      <c r="F2337" t="s">
        <v>37</v>
      </c>
      <c r="G2337">
        <v>100</v>
      </c>
      <c r="H2337" t="s">
        <v>27</v>
      </c>
      <c r="I2337" t="s">
        <v>38</v>
      </c>
      <c r="J2337" t="s">
        <v>59</v>
      </c>
      <c r="K2337" t="s">
        <v>30</v>
      </c>
      <c r="L2337" t="s">
        <v>31</v>
      </c>
      <c r="M2337">
        <v>3</v>
      </c>
      <c r="N2337" t="s">
        <v>32</v>
      </c>
      <c r="O2337" t="s">
        <v>33</v>
      </c>
      <c r="P2337">
        <v>26.871600000000001</v>
      </c>
      <c r="Q2337">
        <v>336474.52389999997</v>
      </c>
      <c r="R2337">
        <v>3063634.5129</v>
      </c>
      <c r="S2337">
        <v>336500.09700000001</v>
      </c>
      <c r="T2337">
        <v>3063626.2607999998</v>
      </c>
      <c r="U2337">
        <v>2.6872E-2</v>
      </c>
      <c r="V2337" t="str">
        <f>VLOOKUP(C2337,'Lines LookUp'!$B$1:$C$12,2,0)</f>
        <v>NEW</v>
      </c>
      <c r="W2337" t="str">
        <f>ROUNDUP(Q2337,3)&amp;"-"&amp;ROUNDUP(R2337,3)</f>
        <v>336474.524-3063634.513</v>
      </c>
      <c r="X2337" t="str">
        <f>ROUNDUP(S2337,3)&amp;"-"&amp;ROUNDUP(T2337,3)</f>
        <v>336500.097-3063626.261</v>
      </c>
      <c r="Y2337">
        <f>VLOOKUP(W2337&amp;"-"&amp;V2337,'Buscoords Workout'!$F:$G,2,0)</f>
        <v>10021</v>
      </c>
      <c r="Z2337">
        <f>VLOOKUP(X2337&amp;"-"&amp;V2337,'Buscoords Workout'!$F:$G,2,0)</f>
        <v>10022</v>
      </c>
      <c r="AA2337" t="b">
        <f>OR(ISNA(Y2337),ISNA(Z2337))</f>
        <v>0</v>
      </c>
    </row>
    <row r="2338" spans="1:27" x14ac:dyDescent="0.25">
      <c r="A2338">
        <v>2549</v>
      </c>
      <c r="B2338" t="s">
        <v>24</v>
      </c>
      <c r="C2338" t="s">
        <v>62</v>
      </c>
      <c r="D2338" t="s">
        <v>63</v>
      </c>
      <c r="E2338">
        <v>11</v>
      </c>
      <c r="F2338" t="s">
        <v>37</v>
      </c>
      <c r="G2338">
        <v>100</v>
      </c>
      <c r="H2338" t="s">
        <v>27</v>
      </c>
      <c r="I2338" t="s">
        <v>38</v>
      </c>
      <c r="J2338" t="s">
        <v>59</v>
      </c>
      <c r="K2338" t="s">
        <v>30</v>
      </c>
      <c r="L2338" t="s">
        <v>31</v>
      </c>
      <c r="M2338">
        <v>3</v>
      </c>
      <c r="N2338" t="s">
        <v>32</v>
      </c>
      <c r="O2338" t="s">
        <v>33</v>
      </c>
      <c r="P2338">
        <v>13.4688</v>
      </c>
      <c r="Q2338">
        <v>336500.09700000001</v>
      </c>
      <c r="R2338">
        <v>3063626.2607999998</v>
      </c>
      <c r="S2338">
        <v>336513.09659999999</v>
      </c>
      <c r="T2338">
        <v>3063622.7368000001</v>
      </c>
      <c r="U2338">
        <v>1.3469E-2</v>
      </c>
      <c r="V2338" t="str">
        <f>VLOOKUP(C2338,'Lines LookUp'!$B$1:$C$12,2,0)</f>
        <v>NEW</v>
      </c>
      <c r="W2338" t="str">
        <f>ROUNDUP(Q2338,3)&amp;"-"&amp;ROUNDUP(R2338,3)</f>
        <v>336500.097-3063626.261</v>
      </c>
      <c r="X2338" t="str">
        <f>ROUNDUP(S2338,3)&amp;"-"&amp;ROUNDUP(T2338,3)</f>
        <v>336513.097-3063622.737</v>
      </c>
      <c r="Y2338">
        <f>VLOOKUP(W2338&amp;"-"&amp;V2338,'Buscoords Workout'!$F:$G,2,0)</f>
        <v>10022</v>
      </c>
      <c r="Z2338">
        <f>VLOOKUP(X2338&amp;"-"&amp;V2338,'Buscoords Workout'!$F:$G,2,0)</f>
        <v>10023</v>
      </c>
      <c r="AA2338" t="b">
        <f>OR(ISNA(Y2338),ISNA(Z2338))</f>
        <v>0</v>
      </c>
    </row>
    <row r="2339" spans="1:27" x14ac:dyDescent="0.25">
      <c r="A2339">
        <v>2550</v>
      </c>
      <c r="B2339" t="s">
        <v>24</v>
      </c>
      <c r="C2339" t="s">
        <v>62</v>
      </c>
      <c r="D2339" t="s">
        <v>63</v>
      </c>
      <c r="E2339">
        <v>11</v>
      </c>
      <c r="F2339" t="s">
        <v>37</v>
      </c>
      <c r="G2339">
        <v>100</v>
      </c>
      <c r="H2339" t="s">
        <v>27</v>
      </c>
      <c r="I2339" t="s">
        <v>38</v>
      </c>
      <c r="J2339" t="s">
        <v>59</v>
      </c>
      <c r="K2339" t="s">
        <v>30</v>
      </c>
      <c r="L2339" t="s">
        <v>31</v>
      </c>
      <c r="M2339">
        <v>3</v>
      </c>
      <c r="N2339" t="s">
        <v>32</v>
      </c>
      <c r="O2339" t="s">
        <v>33</v>
      </c>
      <c r="P2339">
        <v>6.1014699999999999</v>
      </c>
      <c r="Q2339">
        <v>336513.09659999999</v>
      </c>
      <c r="R2339">
        <v>3063622.7368000001</v>
      </c>
      <c r="S2339">
        <v>336518.98550000001</v>
      </c>
      <c r="T2339">
        <v>3063621.1403000001</v>
      </c>
      <c r="U2339">
        <v>6.1009999999999997E-3</v>
      </c>
      <c r="V2339" t="str">
        <f>VLOOKUP(C2339,'Lines LookUp'!$B$1:$C$12,2,0)</f>
        <v>NEW</v>
      </c>
      <c r="W2339" t="str">
        <f>ROUNDUP(Q2339,3)&amp;"-"&amp;ROUNDUP(R2339,3)</f>
        <v>336513.097-3063622.737</v>
      </c>
      <c r="X2339" t="str">
        <f>ROUNDUP(S2339,3)&amp;"-"&amp;ROUNDUP(T2339,3)</f>
        <v>336518.986-3063621.141</v>
      </c>
      <c r="Y2339">
        <f>VLOOKUP(W2339&amp;"-"&amp;V2339,'Buscoords Workout'!$F:$G,2,0)</f>
        <v>10023</v>
      </c>
      <c r="Z2339">
        <f>VLOOKUP(X2339&amp;"-"&amp;V2339,'Buscoords Workout'!$F:$G,2,0)</f>
        <v>10024</v>
      </c>
      <c r="AA2339" t="b">
        <f>OR(ISNA(Y2339),ISNA(Z2339))</f>
        <v>0</v>
      </c>
    </row>
    <row r="2340" spans="1:27" x14ac:dyDescent="0.25">
      <c r="A2340">
        <v>2551</v>
      </c>
      <c r="B2340" t="s">
        <v>24</v>
      </c>
      <c r="C2340" t="s">
        <v>62</v>
      </c>
      <c r="D2340" t="s">
        <v>63</v>
      </c>
      <c r="E2340">
        <v>11</v>
      </c>
      <c r="F2340" t="s">
        <v>37</v>
      </c>
      <c r="G2340">
        <v>100</v>
      </c>
      <c r="H2340" t="s">
        <v>27</v>
      </c>
      <c r="I2340" t="s">
        <v>38</v>
      </c>
      <c r="J2340" t="s">
        <v>59</v>
      </c>
      <c r="K2340" t="s">
        <v>30</v>
      </c>
      <c r="L2340" t="s">
        <v>31</v>
      </c>
      <c r="M2340">
        <v>3</v>
      </c>
      <c r="N2340" t="s">
        <v>32</v>
      </c>
      <c r="O2340" t="s">
        <v>33</v>
      </c>
      <c r="P2340">
        <v>26.698899999999998</v>
      </c>
      <c r="Q2340">
        <v>336518.98550000001</v>
      </c>
      <c r="R2340">
        <v>3063621.1403000001</v>
      </c>
      <c r="S2340">
        <v>336544.56679999997</v>
      </c>
      <c r="T2340">
        <v>3063613.4966000002</v>
      </c>
      <c r="U2340">
        <v>2.6699000000000001E-2</v>
      </c>
      <c r="V2340" t="str">
        <f>VLOOKUP(C2340,'Lines LookUp'!$B$1:$C$12,2,0)</f>
        <v>NEW</v>
      </c>
      <c r="W2340" t="str">
        <f>ROUNDUP(Q2340,3)&amp;"-"&amp;ROUNDUP(R2340,3)</f>
        <v>336518.986-3063621.141</v>
      </c>
      <c r="X2340" t="str">
        <f>ROUNDUP(S2340,3)&amp;"-"&amp;ROUNDUP(T2340,3)</f>
        <v>336544.567-3063613.497</v>
      </c>
      <c r="Y2340">
        <f>VLOOKUP(W2340&amp;"-"&amp;V2340,'Buscoords Workout'!$F:$G,2,0)</f>
        <v>10024</v>
      </c>
      <c r="Z2340">
        <f>VLOOKUP(X2340&amp;"-"&amp;V2340,'Buscoords Workout'!$F:$G,2,0)</f>
        <v>10025</v>
      </c>
      <c r="AA2340" t="b">
        <f>OR(ISNA(Y2340),ISNA(Z2340))</f>
        <v>0</v>
      </c>
    </row>
    <row r="2341" spans="1:27" x14ac:dyDescent="0.25">
      <c r="A2341">
        <v>2552</v>
      </c>
      <c r="B2341" t="s">
        <v>24</v>
      </c>
      <c r="C2341" t="s">
        <v>62</v>
      </c>
      <c r="D2341" t="s">
        <v>63</v>
      </c>
      <c r="E2341">
        <v>11</v>
      </c>
      <c r="F2341" t="s">
        <v>37</v>
      </c>
      <c r="G2341">
        <v>100</v>
      </c>
      <c r="H2341" t="s">
        <v>27</v>
      </c>
      <c r="I2341" t="s">
        <v>38</v>
      </c>
      <c r="J2341" t="s">
        <v>59</v>
      </c>
      <c r="K2341" t="s">
        <v>30</v>
      </c>
      <c r="L2341" t="s">
        <v>31</v>
      </c>
      <c r="M2341">
        <v>3</v>
      </c>
      <c r="N2341" t="s">
        <v>32</v>
      </c>
      <c r="O2341" t="s">
        <v>33</v>
      </c>
      <c r="P2341">
        <v>11.431900000000001</v>
      </c>
      <c r="Q2341">
        <v>336544.56679999997</v>
      </c>
      <c r="R2341">
        <v>3063613.4966000002</v>
      </c>
      <c r="S2341">
        <v>336555.87824200001</v>
      </c>
      <c r="T2341">
        <v>3063611.8412799998</v>
      </c>
      <c r="U2341">
        <v>1.1431999999999999E-2</v>
      </c>
      <c r="V2341" t="str">
        <f>VLOOKUP(C2341,'Lines LookUp'!$B$1:$C$12,2,0)</f>
        <v>NEW</v>
      </c>
      <c r="W2341" t="str">
        <f>ROUNDUP(Q2341,3)&amp;"-"&amp;ROUNDUP(R2341,3)</f>
        <v>336544.567-3063613.497</v>
      </c>
      <c r="X2341" t="str">
        <f>ROUNDUP(S2341,3)&amp;"-"&amp;ROUNDUP(T2341,3)</f>
        <v>336555.879-3063611.842</v>
      </c>
      <c r="Y2341">
        <f>VLOOKUP(W2341&amp;"-"&amp;V2341,'Buscoords Workout'!$F:$G,2,0)</f>
        <v>10025</v>
      </c>
      <c r="Z2341">
        <f>VLOOKUP(X2341&amp;"-"&amp;V2341,'Buscoords Workout'!$F:$G,2,0)</f>
        <v>10291</v>
      </c>
      <c r="AA2341" t="b">
        <f>OR(ISNA(Y2341),ISNA(Z2341))</f>
        <v>0</v>
      </c>
    </row>
    <row r="2342" spans="1:27" x14ac:dyDescent="0.25">
      <c r="A2342">
        <v>2553</v>
      </c>
      <c r="B2342" t="s">
        <v>24</v>
      </c>
      <c r="C2342" t="s">
        <v>62</v>
      </c>
      <c r="D2342" t="s">
        <v>63</v>
      </c>
      <c r="E2342">
        <v>11</v>
      </c>
      <c r="F2342" t="s">
        <v>37</v>
      </c>
      <c r="G2342">
        <v>100</v>
      </c>
      <c r="H2342" t="s">
        <v>27</v>
      </c>
      <c r="I2342" t="s">
        <v>38</v>
      </c>
      <c r="J2342" t="s">
        <v>59</v>
      </c>
      <c r="K2342" t="s">
        <v>30</v>
      </c>
      <c r="L2342" t="s">
        <v>31</v>
      </c>
      <c r="M2342">
        <v>3</v>
      </c>
      <c r="N2342" t="s">
        <v>32</v>
      </c>
      <c r="O2342" t="s">
        <v>33</v>
      </c>
      <c r="P2342">
        <v>2.4467400000000001</v>
      </c>
      <c r="Q2342">
        <v>336555.87824200001</v>
      </c>
      <c r="R2342">
        <v>3063611.8412799998</v>
      </c>
      <c r="S2342">
        <v>336558.29920000001</v>
      </c>
      <c r="T2342">
        <v>3063611.4870000002</v>
      </c>
      <c r="U2342">
        <v>2.447E-3</v>
      </c>
      <c r="V2342" t="str">
        <f>VLOOKUP(C2342,'Lines LookUp'!$B$1:$C$12,2,0)</f>
        <v>NEW</v>
      </c>
      <c r="W2342" t="str">
        <f>ROUNDUP(Q2342,3)&amp;"-"&amp;ROUNDUP(R2342,3)</f>
        <v>336555.879-3063611.842</v>
      </c>
      <c r="X2342" t="str">
        <f>ROUNDUP(S2342,3)&amp;"-"&amp;ROUNDUP(T2342,3)</f>
        <v>336558.3-3063611.487</v>
      </c>
      <c r="Y2342">
        <f>VLOOKUP(W2342&amp;"-"&amp;V2342,'Buscoords Workout'!$F:$G,2,0)</f>
        <v>10291</v>
      </c>
      <c r="Z2342">
        <f>VLOOKUP(X2342&amp;"-"&amp;V2342,'Buscoords Workout'!$F:$G,2,0)</f>
        <v>10026</v>
      </c>
      <c r="AA2342" t="b">
        <f>OR(ISNA(Y2342),ISNA(Z2342))</f>
        <v>0</v>
      </c>
    </row>
    <row r="2343" spans="1:27" x14ac:dyDescent="0.25">
      <c r="A2343">
        <v>2554</v>
      </c>
      <c r="B2343" t="s">
        <v>24</v>
      </c>
      <c r="C2343" t="s">
        <v>62</v>
      </c>
      <c r="D2343" t="s">
        <v>63</v>
      </c>
      <c r="E2343">
        <v>11</v>
      </c>
      <c r="F2343" t="s">
        <v>37</v>
      </c>
      <c r="G2343">
        <v>100</v>
      </c>
      <c r="H2343" t="s">
        <v>27</v>
      </c>
      <c r="I2343" t="s">
        <v>38</v>
      </c>
      <c r="J2343" t="s">
        <v>59</v>
      </c>
      <c r="K2343" t="s">
        <v>30</v>
      </c>
      <c r="L2343" t="s">
        <v>31</v>
      </c>
      <c r="M2343">
        <v>3</v>
      </c>
      <c r="N2343" t="s">
        <v>32</v>
      </c>
      <c r="O2343" t="s">
        <v>33</v>
      </c>
      <c r="P2343">
        <v>26.857099999999999</v>
      </c>
      <c r="Q2343">
        <v>336558.29920000001</v>
      </c>
      <c r="R2343">
        <v>3063611.4870000002</v>
      </c>
      <c r="S2343">
        <v>336584.51650000003</v>
      </c>
      <c r="T2343">
        <v>3063605.6598</v>
      </c>
      <c r="U2343">
        <v>2.6856999999999999E-2</v>
      </c>
      <c r="V2343" t="str">
        <f>VLOOKUP(C2343,'Lines LookUp'!$B$1:$C$12,2,0)</f>
        <v>NEW</v>
      </c>
      <c r="W2343" t="str">
        <f>ROUNDUP(Q2343,3)&amp;"-"&amp;ROUNDUP(R2343,3)</f>
        <v>336558.3-3063611.487</v>
      </c>
      <c r="X2343" t="str">
        <f>ROUNDUP(S2343,3)&amp;"-"&amp;ROUNDUP(T2343,3)</f>
        <v>336584.517-3063605.66</v>
      </c>
      <c r="Y2343">
        <f>VLOOKUP(W2343&amp;"-"&amp;V2343,'Buscoords Workout'!$F:$G,2,0)</f>
        <v>10026</v>
      </c>
      <c r="Z2343">
        <f>VLOOKUP(X2343&amp;"-"&amp;V2343,'Buscoords Workout'!$F:$G,2,0)</f>
        <v>10027</v>
      </c>
      <c r="AA2343" t="b">
        <f>OR(ISNA(Y2343),ISNA(Z2343))</f>
        <v>0</v>
      </c>
    </row>
    <row r="2344" spans="1:27" x14ac:dyDescent="0.25">
      <c r="A2344">
        <v>2555</v>
      </c>
      <c r="B2344" t="s">
        <v>24</v>
      </c>
      <c r="C2344" t="s">
        <v>62</v>
      </c>
      <c r="D2344" t="s">
        <v>63</v>
      </c>
      <c r="E2344">
        <v>11</v>
      </c>
      <c r="F2344" t="s">
        <v>37</v>
      </c>
      <c r="G2344">
        <v>100</v>
      </c>
      <c r="H2344" t="s">
        <v>27</v>
      </c>
      <c r="I2344" t="s">
        <v>38</v>
      </c>
      <c r="J2344" t="s">
        <v>59</v>
      </c>
      <c r="K2344" t="s">
        <v>30</v>
      </c>
      <c r="L2344" t="s">
        <v>31</v>
      </c>
      <c r="M2344">
        <v>3</v>
      </c>
      <c r="N2344" t="s">
        <v>32</v>
      </c>
      <c r="O2344" t="s">
        <v>33</v>
      </c>
      <c r="P2344">
        <v>22.704000000000001</v>
      </c>
      <c r="Q2344">
        <v>336584.51650000003</v>
      </c>
      <c r="R2344">
        <v>3063605.6598</v>
      </c>
      <c r="S2344">
        <v>336605.18199999997</v>
      </c>
      <c r="T2344">
        <v>3063596.2573000002</v>
      </c>
      <c r="U2344">
        <v>2.2703999999999998E-2</v>
      </c>
      <c r="V2344" t="str">
        <f>VLOOKUP(C2344,'Lines LookUp'!$B$1:$C$12,2,0)</f>
        <v>NEW</v>
      </c>
      <c r="W2344" t="str">
        <f>ROUNDUP(Q2344,3)&amp;"-"&amp;ROUNDUP(R2344,3)</f>
        <v>336584.517-3063605.66</v>
      </c>
      <c r="X2344" t="str">
        <f>ROUNDUP(S2344,3)&amp;"-"&amp;ROUNDUP(T2344,3)</f>
        <v>336605.182-3063596.258</v>
      </c>
      <c r="Y2344">
        <f>VLOOKUP(W2344&amp;"-"&amp;V2344,'Buscoords Workout'!$F:$G,2,0)</f>
        <v>10027</v>
      </c>
      <c r="Z2344">
        <f>VLOOKUP(X2344&amp;"-"&amp;V2344,'Buscoords Workout'!$F:$G,2,0)</f>
        <v>10028</v>
      </c>
      <c r="AA2344" t="b">
        <f>OR(ISNA(Y2344),ISNA(Z2344))</f>
        <v>0</v>
      </c>
    </row>
    <row r="2345" spans="1:27" x14ac:dyDescent="0.25">
      <c r="A2345">
        <v>2556</v>
      </c>
      <c r="B2345" t="s">
        <v>24</v>
      </c>
      <c r="C2345" t="s">
        <v>62</v>
      </c>
      <c r="D2345" t="s">
        <v>63</v>
      </c>
      <c r="E2345">
        <v>11</v>
      </c>
      <c r="F2345" t="s">
        <v>37</v>
      </c>
      <c r="G2345">
        <v>100</v>
      </c>
      <c r="H2345" t="s">
        <v>27</v>
      </c>
      <c r="I2345" t="s">
        <v>38</v>
      </c>
      <c r="J2345" t="s">
        <v>59</v>
      </c>
      <c r="K2345" t="s">
        <v>30</v>
      </c>
      <c r="L2345" t="s">
        <v>31</v>
      </c>
      <c r="M2345">
        <v>3</v>
      </c>
      <c r="N2345" t="s">
        <v>32</v>
      </c>
      <c r="O2345" t="s">
        <v>33</v>
      </c>
      <c r="P2345">
        <v>15.407999999999999</v>
      </c>
      <c r="Q2345">
        <v>336605.18199999997</v>
      </c>
      <c r="R2345">
        <v>3063596.2573000002</v>
      </c>
      <c r="S2345">
        <v>336617.90740000003</v>
      </c>
      <c r="T2345">
        <v>3063587.5699</v>
      </c>
      <c r="U2345">
        <v>1.5408E-2</v>
      </c>
      <c r="V2345" t="str">
        <f>VLOOKUP(C2345,'Lines LookUp'!$B$1:$C$12,2,0)</f>
        <v>NEW</v>
      </c>
      <c r="W2345" t="str">
        <f>ROUNDUP(Q2345,3)&amp;"-"&amp;ROUNDUP(R2345,3)</f>
        <v>336605.182-3063596.258</v>
      </c>
      <c r="X2345" t="str">
        <f>ROUNDUP(S2345,3)&amp;"-"&amp;ROUNDUP(T2345,3)</f>
        <v>336617.908-3063587.57</v>
      </c>
      <c r="Y2345">
        <f>VLOOKUP(W2345&amp;"-"&amp;V2345,'Buscoords Workout'!$F:$G,2,0)</f>
        <v>10028</v>
      </c>
      <c r="Z2345">
        <f>VLOOKUP(X2345&amp;"-"&amp;V2345,'Buscoords Workout'!$F:$G,2,0)</f>
        <v>10029</v>
      </c>
      <c r="AA2345" t="b">
        <f>OR(ISNA(Y2345),ISNA(Z2345))</f>
        <v>0</v>
      </c>
    </row>
    <row r="2346" spans="1:27" x14ac:dyDescent="0.25">
      <c r="A2346">
        <v>2557</v>
      </c>
      <c r="B2346" t="s">
        <v>24</v>
      </c>
      <c r="C2346" t="s">
        <v>62</v>
      </c>
      <c r="D2346" t="s">
        <v>63</v>
      </c>
      <c r="E2346">
        <v>11</v>
      </c>
      <c r="F2346" t="s">
        <v>37</v>
      </c>
      <c r="G2346">
        <v>100</v>
      </c>
      <c r="H2346" t="s">
        <v>27</v>
      </c>
      <c r="I2346" t="s">
        <v>38</v>
      </c>
      <c r="J2346" t="s">
        <v>59</v>
      </c>
      <c r="K2346" t="s">
        <v>30</v>
      </c>
      <c r="L2346" t="s">
        <v>31</v>
      </c>
      <c r="M2346">
        <v>3</v>
      </c>
      <c r="N2346" t="s">
        <v>32</v>
      </c>
      <c r="O2346" t="s">
        <v>33</v>
      </c>
      <c r="P2346">
        <v>23.2774</v>
      </c>
      <c r="Q2346">
        <v>336617.90740000003</v>
      </c>
      <c r="R2346">
        <v>3063587.5699</v>
      </c>
      <c r="S2346">
        <v>336640.45630000002</v>
      </c>
      <c r="T2346">
        <v>3063581.7919999999</v>
      </c>
      <c r="U2346">
        <v>2.3276999999999999E-2</v>
      </c>
      <c r="V2346" t="str">
        <f>VLOOKUP(C2346,'Lines LookUp'!$B$1:$C$12,2,0)</f>
        <v>NEW</v>
      </c>
      <c r="W2346" t="str">
        <f>ROUNDUP(Q2346,3)&amp;"-"&amp;ROUNDUP(R2346,3)</f>
        <v>336617.908-3063587.57</v>
      </c>
      <c r="X2346" t="str">
        <f>ROUNDUP(S2346,3)&amp;"-"&amp;ROUNDUP(T2346,3)</f>
        <v>336640.457-3063581.792</v>
      </c>
      <c r="Y2346">
        <f>VLOOKUP(W2346&amp;"-"&amp;V2346,'Buscoords Workout'!$F:$G,2,0)</f>
        <v>10029</v>
      </c>
      <c r="Z2346">
        <f>VLOOKUP(X2346&amp;"-"&amp;V2346,'Buscoords Workout'!$F:$G,2,0)</f>
        <v>10030</v>
      </c>
      <c r="AA2346" t="b">
        <f>OR(ISNA(Y2346),ISNA(Z2346))</f>
        <v>0</v>
      </c>
    </row>
    <row r="2347" spans="1:27" x14ac:dyDescent="0.25">
      <c r="A2347">
        <v>2558</v>
      </c>
      <c r="B2347" t="s">
        <v>24</v>
      </c>
      <c r="C2347" t="s">
        <v>62</v>
      </c>
      <c r="D2347" t="s">
        <v>63</v>
      </c>
      <c r="E2347">
        <v>11</v>
      </c>
      <c r="F2347" t="s">
        <v>37</v>
      </c>
      <c r="G2347">
        <v>100</v>
      </c>
      <c r="H2347" t="s">
        <v>27</v>
      </c>
      <c r="I2347" t="s">
        <v>38</v>
      </c>
      <c r="J2347" t="s">
        <v>59</v>
      </c>
      <c r="K2347" t="s">
        <v>30</v>
      </c>
      <c r="L2347" t="s">
        <v>31</v>
      </c>
      <c r="M2347">
        <v>3</v>
      </c>
      <c r="N2347" t="s">
        <v>32</v>
      </c>
      <c r="O2347" t="s">
        <v>33</v>
      </c>
      <c r="P2347">
        <v>101.28</v>
      </c>
      <c r="Q2347">
        <v>336640.45630000002</v>
      </c>
      <c r="R2347">
        <v>3063581.7919999999</v>
      </c>
      <c r="S2347">
        <v>336738.17469999997</v>
      </c>
      <c r="T2347">
        <v>3063555.1694999998</v>
      </c>
      <c r="U2347">
        <v>0.10128</v>
      </c>
      <c r="V2347" t="str">
        <f>VLOOKUP(C2347,'Lines LookUp'!$B$1:$C$12,2,0)</f>
        <v>NEW</v>
      </c>
      <c r="W2347" t="str">
        <f>ROUNDUP(Q2347,3)&amp;"-"&amp;ROUNDUP(R2347,3)</f>
        <v>336640.457-3063581.792</v>
      </c>
      <c r="X2347" t="str">
        <f>ROUNDUP(S2347,3)&amp;"-"&amp;ROUNDUP(T2347,3)</f>
        <v>336738.175-3063555.17</v>
      </c>
      <c r="Y2347">
        <f>VLOOKUP(W2347&amp;"-"&amp;V2347,'Buscoords Workout'!$F:$G,2,0)</f>
        <v>10030</v>
      </c>
      <c r="Z2347">
        <f>VLOOKUP(X2347&amp;"-"&amp;V2347,'Buscoords Workout'!$F:$G,2,0)</f>
        <v>10031</v>
      </c>
      <c r="AA2347" t="b">
        <f>OR(ISNA(Y2347),ISNA(Z2347))</f>
        <v>0</v>
      </c>
    </row>
    <row r="2348" spans="1:27" x14ac:dyDescent="0.25">
      <c r="A2348">
        <v>2559</v>
      </c>
      <c r="B2348" t="s">
        <v>24</v>
      </c>
      <c r="C2348" t="s">
        <v>62</v>
      </c>
      <c r="D2348" t="s">
        <v>63</v>
      </c>
      <c r="E2348">
        <v>11</v>
      </c>
      <c r="F2348" t="s">
        <v>37</v>
      </c>
      <c r="G2348">
        <v>100</v>
      </c>
      <c r="H2348" t="s">
        <v>27</v>
      </c>
      <c r="I2348" t="s">
        <v>38</v>
      </c>
      <c r="J2348" t="s">
        <v>59</v>
      </c>
      <c r="K2348" t="s">
        <v>30</v>
      </c>
      <c r="L2348" t="s">
        <v>31</v>
      </c>
      <c r="M2348">
        <v>3</v>
      </c>
      <c r="N2348" t="s">
        <v>32</v>
      </c>
      <c r="O2348" t="s">
        <v>33</v>
      </c>
      <c r="P2348">
        <v>3.3920699999999999</v>
      </c>
      <c r="Q2348">
        <v>336738.17469999997</v>
      </c>
      <c r="R2348">
        <v>3063555.1694999998</v>
      </c>
      <c r="S2348">
        <v>336741.44750000001</v>
      </c>
      <c r="T2348">
        <v>3063554.2779000001</v>
      </c>
      <c r="U2348">
        <v>3.392E-3</v>
      </c>
      <c r="V2348" t="str">
        <f>VLOOKUP(C2348,'Lines LookUp'!$B$1:$C$12,2,0)</f>
        <v>NEW</v>
      </c>
      <c r="W2348" t="str">
        <f>ROUNDUP(Q2348,3)&amp;"-"&amp;ROUNDUP(R2348,3)</f>
        <v>336738.175-3063555.17</v>
      </c>
      <c r="X2348" t="str">
        <f>ROUNDUP(S2348,3)&amp;"-"&amp;ROUNDUP(T2348,3)</f>
        <v>336741.448-3063554.278</v>
      </c>
      <c r="Y2348">
        <f>VLOOKUP(W2348&amp;"-"&amp;V2348,'Buscoords Workout'!$F:$G,2,0)</f>
        <v>10031</v>
      </c>
      <c r="Z2348">
        <f>VLOOKUP(X2348&amp;"-"&amp;V2348,'Buscoords Workout'!$F:$G,2,0)</f>
        <v>10032</v>
      </c>
      <c r="AA2348" t="b">
        <f>OR(ISNA(Y2348),ISNA(Z2348))</f>
        <v>0</v>
      </c>
    </row>
    <row r="2349" spans="1:27" x14ac:dyDescent="0.25">
      <c r="A2349">
        <v>2560</v>
      </c>
      <c r="B2349" t="s">
        <v>24</v>
      </c>
      <c r="C2349" t="s">
        <v>62</v>
      </c>
      <c r="D2349" t="s">
        <v>63</v>
      </c>
      <c r="E2349">
        <v>11</v>
      </c>
      <c r="F2349" t="s">
        <v>37</v>
      </c>
      <c r="G2349">
        <v>100</v>
      </c>
      <c r="H2349" t="s">
        <v>27</v>
      </c>
      <c r="I2349" t="s">
        <v>38</v>
      </c>
      <c r="J2349" t="s">
        <v>59</v>
      </c>
      <c r="K2349" t="s">
        <v>30</v>
      </c>
      <c r="L2349" t="s">
        <v>31</v>
      </c>
      <c r="M2349">
        <v>3</v>
      </c>
      <c r="N2349" t="s">
        <v>32</v>
      </c>
      <c r="O2349" t="s">
        <v>33</v>
      </c>
      <c r="P2349">
        <v>27.346299999999999</v>
      </c>
      <c r="Q2349">
        <v>336741.44750000001</v>
      </c>
      <c r="R2349">
        <v>3063554.2779000001</v>
      </c>
      <c r="S2349">
        <v>336767.9215</v>
      </c>
      <c r="T2349">
        <v>3063547.4259000001</v>
      </c>
      <c r="U2349">
        <v>2.7345999999999999E-2</v>
      </c>
      <c r="V2349" t="str">
        <f>VLOOKUP(C2349,'Lines LookUp'!$B$1:$C$12,2,0)</f>
        <v>NEW</v>
      </c>
      <c r="W2349" t="str">
        <f>ROUNDUP(Q2349,3)&amp;"-"&amp;ROUNDUP(R2349,3)</f>
        <v>336741.448-3063554.278</v>
      </c>
      <c r="X2349" t="str">
        <f>ROUNDUP(S2349,3)&amp;"-"&amp;ROUNDUP(T2349,3)</f>
        <v>336767.922-3063547.426</v>
      </c>
      <c r="Y2349">
        <f>VLOOKUP(W2349&amp;"-"&amp;V2349,'Buscoords Workout'!$F:$G,2,0)</f>
        <v>10032</v>
      </c>
      <c r="Z2349">
        <f>VLOOKUP(X2349&amp;"-"&amp;V2349,'Buscoords Workout'!$F:$G,2,0)</f>
        <v>10033</v>
      </c>
      <c r="AA2349" t="b">
        <f>OR(ISNA(Y2349),ISNA(Z2349))</f>
        <v>0</v>
      </c>
    </row>
    <row r="2350" spans="1:27" x14ac:dyDescent="0.25">
      <c r="A2350">
        <v>2561</v>
      </c>
      <c r="B2350" t="s">
        <v>24</v>
      </c>
      <c r="C2350" t="s">
        <v>62</v>
      </c>
      <c r="D2350" t="s">
        <v>63</v>
      </c>
      <c r="E2350">
        <v>11</v>
      </c>
      <c r="F2350" t="s">
        <v>37</v>
      </c>
      <c r="G2350">
        <v>100</v>
      </c>
      <c r="H2350" t="s">
        <v>27</v>
      </c>
      <c r="I2350" t="s">
        <v>38</v>
      </c>
      <c r="J2350" t="s">
        <v>59</v>
      </c>
      <c r="K2350" t="s">
        <v>30</v>
      </c>
      <c r="L2350" t="s">
        <v>31</v>
      </c>
      <c r="M2350">
        <v>3</v>
      </c>
      <c r="N2350" t="s">
        <v>32</v>
      </c>
      <c r="O2350" t="s">
        <v>33</v>
      </c>
      <c r="P2350">
        <v>6.6762300000000003</v>
      </c>
      <c r="Q2350">
        <v>336767.9215</v>
      </c>
      <c r="R2350">
        <v>3063547.4259000001</v>
      </c>
      <c r="S2350">
        <v>336774.38477399998</v>
      </c>
      <c r="T2350">
        <v>3063545.75312</v>
      </c>
      <c r="U2350">
        <v>6.6759999999999996E-3</v>
      </c>
      <c r="V2350" t="str">
        <f>VLOOKUP(C2350,'Lines LookUp'!$B$1:$C$12,2,0)</f>
        <v>NEW</v>
      </c>
      <c r="W2350" t="str">
        <f>ROUNDUP(Q2350,3)&amp;"-"&amp;ROUNDUP(R2350,3)</f>
        <v>336767.922-3063547.426</v>
      </c>
      <c r="X2350" t="str">
        <f>ROUNDUP(S2350,3)&amp;"-"&amp;ROUNDUP(T2350,3)</f>
        <v>336774.385-3063545.754</v>
      </c>
      <c r="Y2350">
        <f>VLOOKUP(W2350&amp;"-"&amp;V2350,'Buscoords Workout'!$F:$G,2,0)</f>
        <v>10033</v>
      </c>
      <c r="Z2350">
        <f>VLOOKUP(X2350&amp;"-"&amp;V2350,'Buscoords Workout'!$F:$G,2,0)</f>
        <v>10284</v>
      </c>
      <c r="AA2350" t="b">
        <f>OR(ISNA(Y2350),ISNA(Z2350))</f>
        <v>0</v>
      </c>
    </row>
    <row r="2351" spans="1:27" x14ac:dyDescent="0.25">
      <c r="A2351">
        <v>2562</v>
      </c>
      <c r="B2351" t="s">
        <v>24</v>
      </c>
      <c r="C2351" t="s">
        <v>62</v>
      </c>
      <c r="D2351" t="s">
        <v>63</v>
      </c>
      <c r="E2351">
        <v>11</v>
      </c>
      <c r="F2351" t="s">
        <v>37</v>
      </c>
      <c r="G2351">
        <v>100</v>
      </c>
      <c r="H2351" t="s">
        <v>27</v>
      </c>
      <c r="I2351" t="s">
        <v>38</v>
      </c>
      <c r="J2351" t="s">
        <v>59</v>
      </c>
      <c r="K2351" t="s">
        <v>30</v>
      </c>
      <c r="L2351" t="s">
        <v>31</v>
      </c>
      <c r="M2351">
        <v>3</v>
      </c>
      <c r="N2351" t="s">
        <v>32</v>
      </c>
      <c r="O2351" t="s">
        <v>33</v>
      </c>
      <c r="P2351">
        <v>3.74695</v>
      </c>
      <c r="Q2351">
        <v>336774.38477399998</v>
      </c>
      <c r="R2351">
        <v>3063545.75312</v>
      </c>
      <c r="S2351">
        <v>336778.0122</v>
      </c>
      <c r="T2351">
        <v>3063544.8143000002</v>
      </c>
      <c r="U2351">
        <v>3.7469999999999999E-3</v>
      </c>
      <c r="V2351" t="str">
        <f>VLOOKUP(C2351,'Lines LookUp'!$B$1:$C$12,2,0)</f>
        <v>NEW</v>
      </c>
      <c r="W2351" t="str">
        <f>ROUNDUP(Q2351,3)&amp;"-"&amp;ROUNDUP(R2351,3)</f>
        <v>336774.385-3063545.754</v>
      </c>
      <c r="X2351" t="str">
        <f>ROUNDUP(S2351,3)&amp;"-"&amp;ROUNDUP(T2351,3)</f>
        <v>336778.013-3063544.815</v>
      </c>
      <c r="Y2351">
        <f>VLOOKUP(W2351&amp;"-"&amp;V2351,'Buscoords Workout'!$F:$G,2,0)</f>
        <v>10284</v>
      </c>
      <c r="Z2351">
        <f>VLOOKUP(X2351&amp;"-"&amp;V2351,'Buscoords Workout'!$F:$G,2,0)</f>
        <v>10034</v>
      </c>
      <c r="AA2351" t="b">
        <f>OR(ISNA(Y2351),ISNA(Z2351))</f>
        <v>0</v>
      </c>
    </row>
    <row r="2352" spans="1:27" x14ac:dyDescent="0.25">
      <c r="A2352">
        <v>2563</v>
      </c>
      <c r="B2352" t="s">
        <v>24</v>
      </c>
      <c r="C2352" t="s">
        <v>62</v>
      </c>
      <c r="D2352" t="s">
        <v>63</v>
      </c>
      <c r="E2352">
        <v>11</v>
      </c>
      <c r="F2352" t="s">
        <v>37</v>
      </c>
      <c r="G2352">
        <v>100</v>
      </c>
      <c r="H2352" t="s">
        <v>27</v>
      </c>
      <c r="I2352" t="s">
        <v>38</v>
      </c>
      <c r="J2352" t="s">
        <v>59</v>
      </c>
      <c r="K2352" t="s">
        <v>30</v>
      </c>
      <c r="L2352" t="s">
        <v>31</v>
      </c>
      <c r="M2352">
        <v>3</v>
      </c>
      <c r="N2352" t="s">
        <v>32</v>
      </c>
      <c r="O2352" t="s">
        <v>33</v>
      </c>
      <c r="P2352">
        <v>19.303799999999999</v>
      </c>
      <c r="Q2352">
        <v>336778.0122</v>
      </c>
      <c r="R2352">
        <v>3063544.8143000002</v>
      </c>
      <c r="S2352">
        <v>336797.01520000002</v>
      </c>
      <c r="T2352">
        <v>3063548.2089999998</v>
      </c>
      <c r="U2352">
        <v>1.9304000000000002E-2</v>
      </c>
      <c r="V2352" t="str">
        <f>VLOOKUP(C2352,'Lines LookUp'!$B$1:$C$12,2,0)</f>
        <v>NEW</v>
      </c>
      <c r="W2352" t="str">
        <f>ROUNDUP(Q2352,3)&amp;"-"&amp;ROUNDUP(R2352,3)</f>
        <v>336778.013-3063544.815</v>
      </c>
      <c r="X2352" t="str">
        <f>ROUNDUP(S2352,3)&amp;"-"&amp;ROUNDUP(T2352,3)</f>
        <v>336797.016-3063548.209</v>
      </c>
      <c r="Y2352">
        <f>VLOOKUP(W2352&amp;"-"&amp;V2352,'Buscoords Workout'!$F:$G,2,0)</f>
        <v>10034</v>
      </c>
      <c r="Z2352">
        <f>VLOOKUP(X2352&amp;"-"&amp;V2352,'Buscoords Workout'!$F:$G,2,0)</f>
        <v>10035</v>
      </c>
      <c r="AA2352" t="b">
        <f>OR(ISNA(Y2352),ISNA(Z2352))</f>
        <v>0</v>
      </c>
    </row>
    <row r="2353" spans="1:27" x14ac:dyDescent="0.25">
      <c r="A2353">
        <v>2564</v>
      </c>
      <c r="B2353" t="s">
        <v>24</v>
      </c>
      <c r="C2353" t="s">
        <v>62</v>
      </c>
      <c r="D2353" t="s">
        <v>63</v>
      </c>
      <c r="E2353">
        <v>11</v>
      </c>
      <c r="F2353" t="s">
        <v>37</v>
      </c>
      <c r="G2353">
        <v>100</v>
      </c>
      <c r="H2353" t="s">
        <v>27</v>
      </c>
      <c r="I2353" t="s">
        <v>38</v>
      </c>
      <c r="J2353" t="s">
        <v>59</v>
      </c>
      <c r="K2353" t="s">
        <v>30</v>
      </c>
      <c r="L2353" t="s">
        <v>31</v>
      </c>
      <c r="M2353">
        <v>3</v>
      </c>
      <c r="N2353" t="s">
        <v>32</v>
      </c>
      <c r="O2353" t="s">
        <v>33</v>
      </c>
      <c r="P2353">
        <v>19.240400000000001</v>
      </c>
      <c r="Q2353">
        <v>336797.01520000002</v>
      </c>
      <c r="R2353">
        <v>3063548.2089999998</v>
      </c>
      <c r="S2353">
        <v>336815.81605099997</v>
      </c>
      <c r="T2353">
        <v>3063544.1200999999</v>
      </c>
      <c r="U2353">
        <v>1.924E-2</v>
      </c>
      <c r="V2353" t="str">
        <f>VLOOKUP(C2353,'Lines LookUp'!$B$1:$C$12,2,0)</f>
        <v>NEW</v>
      </c>
      <c r="W2353" t="str">
        <f>ROUNDUP(Q2353,3)&amp;"-"&amp;ROUNDUP(R2353,3)</f>
        <v>336797.016-3063548.209</v>
      </c>
      <c r="X2353" t="str">
        <f>ROUNDUP(S2353,3)&amp;"-"&amp;ROUNDUP(T2353,3)</f>
        <v>336815.817-3063544.121</v>
      </c>
      <c r="Y2353">
        <f>VLOOKUP(W2353&amp;"-"&amp;V2353,'Buscoords Workout'!$F:$G,2,0)</f>
        <v>10035</v>
      </c>
      <c r="Z2353">
        <f>VLOOKUP(X2353&amp;"-"&amp;V2353,'Buscoords Workout'!$F:$G,2,0)</f>
        <v>10282</v>
      </c>
      <c r="AA2353" t="b">
        <f>OR(ISNA(Y2353),ISNA(Z2353))</f>
        <v>0</v>
      </c>
    </row>
    <row r="2354" spans="1:27" x14ac:dyDescent="0.25">
      <c r="A2354">
        <v>2565</v>
      </c>
      <c r="B2354" t="s">
        <v>24</v>
      </c>
      <c r="C2354" t="s">
        <v>62</v>
      </c>
      <c r="D2354" t="s">
        <v>63</v>
      </c>
      <c r="E2354">
        <v>11</v>
      </c>
      <c r="F2354" t="s">
        <v>37</v>
      </c>
      <c r="G2354">
        <v>100</v>
      </c>
      <c r="H2354" t="s">
        <v>27</v>
      </c>
      <c r="I2354" t="s">
        <v>38</v>
      </c>
      <c r="J2354" t="s">
        <v>59</v>
      </c>
      <c r="K2354" t="s">
        <v>30</v>
      </c>
      <c r="L2354" t="s">
        <v>31</v>
      </c>
      <c r="M2354">
        <v>3</v>
      </c>
      <c r="N2354" t="s">
        <v>32</v>
      </c>
      <c r="O2354" t="s">
        <v>33</v>
      </c>
      <c r="P2354">
        <v>8.2158200000000008</v>
      </c>
      <c r="Q2354">
        <v>336815.81605099997</v>
      </c>
      <c r="R2354">
        <v>3063544.1200999999</v>
      </c>
      <c r="S2354">
        <v>336823.84419999999</v>
      </c>
      <c r="T2354">
        <v>3063542.3741000001</v>
      </c>
      <c r="U2354">
        <v>8.2159999999999993E-3</v>
      </c>
      <c r="V2354" t="str">
        <f>VLOOKUP(C2354,'Lines LookUp'!$B$1:$C$12,2,0)</f>
        <v>NEW</v>
      </c>
      <c r="W2354" t="str">
        <f>ROUNDUP(Q2354,3)&amp;"-"&amp;ROUNDUP(R2354,3)</f>
        <v>336815.817-3063544.121</v>
      </c>
      <c r="X2354" t="str">
        <f>ROUNDUP(S2354,3)&amp;"-"&amp;ROUNDUP(T2354,3)</f>
        <v>336823.845-3063542.375</v>
      </c>
      <c r="Y2354">
        <f>VLOOKUP(W2354&amp;"-"&amp;V2354,'Buscoords Workout'!$F:$G,2,0)</f>
        <v>10282</v>
      </c>
      <c r="Z2354">
        <f>VLOOKUP(X2354&amp;"-"&amp;V2354,'Buscoords Workout'!$F:$G,2,0)</f>
        <v>10036</v>
      </c>
      <c r="AA2354" t="b">
        <f>OR(ISNA(Y2354),ISNA(Z2354))</f>
        <v>0</v>
      </c>
    </row>
    <row r="2355" spans="1:27" x14ac:dyDescent="0.25">
      <c r="A2355">
        <v>2566</v>
      </c>
      <c r="B2355" t="s">
        <v>24</v>
      </c>
      <c r="C2355" t="s">
        <v>62</v>
      </c>
      <c r="D2355" t="s">
        <v>63</v>
      </c>
      <c r="E2355">
        <v>11</v>
      </c>
      <c r="F2355" t="s">
        <v>37</v>
      </c>
      <c r="G2355">
        <v>100</v>
      </c>
      <c r="H2355" t="s">
        <v>27</v>
      </c>
      <c r="I2355" t="s">
        <v>38</v>
      </c>
      <c r="J2355" t="s">
        <v>59</v>
      </c>
      <c r="K2355" t="s">
        <v>30</v>
      </c>
      <c r="L2355" t="s">
        <v>31</v>
      </c>
      <c r="M2355">
        <v>3</v>
      </c>
      <c r="N2355" t="s">
        <v>32</v>
      </c>
      <c r="O2355" t="s">
        <v>33</v>
      </c>
      <c r="P2355">
        <v>13.61</v>
      </c>
      <c r="Q2355">
        <v>336823.84419999999</v>
      </c>
      <c r="R2355">
        <v>3063542.3741000001</v>
      </c>
      <c r="S2355">
        <v>336837.05709999998</v>
      </c>
      <c r="T2355">
        <v>3063539.1104000001</v>
      </c>
      <c r="U2355">
        <v>1.3610000000000001E-2</v>
      </c>
      <c r="V2355" t="str">
        <f>VLOOKUP(C2355,'Lines LookUp'!$B$1:$C$12,2,0)</f>
        <v>NEW</v>
      </c>
      <c r="W2355" t="str">
        <f>ROUNDUP(Q2355,3)&amp;"-"&amp;ROUNDUP(R2355,3)</f>
        <v>336823.845-3063542.375</v>
      </c>
      <c r="X2355" t="str">
        <f>ROUNDUP(S2355,3)&amp;"-"&amp;ROUNDUP(T2355,3)</f>
        <v>336837.058-3063539.111</v>
      </c>
      <c r="Y2355">
        <f>VLOOKUP(W2355&amp;"-"&amp;V2355,'Buscoords Workout'!$F:$G,2,0)</f>
        <v>10036</v>
      </c>
      <c r="Z2355">
        <f>VLOOKUP(X2355&amp;"-"&amp;V2355,'Buscoords Workout'!$F:$G,2,0)</f>
        <v>10037</v>
      </c>
      <c r="AA2355" t="b">
        <f>OR(ISNA(Y2355),ISNA(Z2355))</f>
        <v>0</v>
      </c>
    </row>
    <row r="2356" spans="1:27" x14ac:dyDescent="0.25">
      <c r="A2356">
        <v>2567</v>
      </c>
      <c r="B2356" t="s">
        <v>24</v>
      </c>
      <c r="C2356" t="s">
        <v>62</v>
      </c>
      <c r="D2356" t="s">
        <v>63</v>
      </c>
      <c r="E2356">
        <v>11</v>
      </c>
      <c r="F2356" t="s">
        <v>37</v>
      </c>
      <c r="G2356">
        <v>100</v>
      </c>
      <c r="H2356" t="s">
        <v>27</v>
      </c>
      <c r="I2356" t="s">
        <v>38</v>
      </c>
      <c r="J2356" t="s">
        <v>59</v>
      </c>
      <c r="K2356" t="s">
        <v>30</v>
      </c>
      <c r="L2356" t="s">
        <v>31</v>
      </c>
      <c r="M2356">
        <v>3</v>
      </c>
      <c r="N2356" t="s">
        <v>32</v>
      </c>
      <c r="O2356" t="s">
        <v>33</v>
      </c>
      <c r="P2356">
        <v>0.17830299999999999</v>
      </c>
      <c r="Q2356">
        <v>336837.05709999998</v>
      </c>
      <c r="R2356">
        <v>3063539.1104000001</v>
      </c>
      <c r="S2356">
        <v>336837.23019999999</v>
      </c>
      <c r="T2356">
        <v>3063539.06764</v>
      </c>
      <c r="U2356">
        <v>1.7799999999999999E-4</v>
      </c>
      <c r="V2356" t="str">
        <f>VLOOKUP(C2356,'Lines LookUp'!$B$1:$C$12,2,0)</f>
        <v>NEW</v>
      </c>
      <c r="W2356" t="str">
        <f>ROUNDUP(Q2356,3)&amp;"-"&amp;ROUNDUP(R2356,3)</f>
        <v>336837.058-3063539.111</v>
      </c>
      <c r="X2356" t="str">
        <f>ROUNDUP(S2356,3)&amp;"-"&amp;ROUNDUP(T2356,3)</f>
        <v>336837.231-3063539.068</v>
      </c>
      <c r="Y2356">
        <f>VLOOKUP(W2356&amp;"-"&amp;V2356,'Buscoords Workout'!$F:$G,2,0)</f>
        <v>10037</v>
      </c>
      <c r="Z2356">
        <f>VLOOKUP(X2356&amp;"-"&amp;V2356,'Buscoords Workout'!$F:$G,2,0)</f>
        <v>10281</v>
      </c>
      <c r="AA2356" t="b">
        <f>OR(ISNA(Y2356),ISNA(Z2356))</f>
        <v>0</v>
      </c>
    </row>
    <row r="2357" spans="1:27" x14ac:dyDescent="0.25">
      <c r="A2357">
        <v>2568</v>
      </c>
      <c r="B2357" t="s">
        <v>24</v>
      </c>
      <c r="C2357" t="s">
        <v>62</v>
      </c>
      <c r="D2357" t="s">
        <v>63</v>
      </c>
      <c r="E2357">
        <v>11</v>
      </c>
      <c r="F2357" t="s">
        <v>37</v>
      </c>
      <c r="G2357">
        <v>100</v>
      </c>
      <c r="H2357" t="s">
        <v>27</v>
      </c>
      <c r="I2357" t="s">
        <v>38</v>
      </c>
      <c r="J2357" t="s">
        <v>59</v>
      </c>
      <c r="K2357" t="s">
        <v>30</v>
      </c>
      <c r="L2357" t="s">
        <v>31</v>
      </c>
      <c r="M2357">
        <v>3</v>
      </c>
      <c r="N2357" t="s">
        <v>32</v>
      </c>
      <c r="O2357" t="s">
        <v>33</v>
      </c>
      <c r="P2357">
        <v>15.7196</v>
      </c>
      <c r="Q2357">
        <v>336837.23019999999</v>
      </c>
      <c r="R2357">
        <v>3063539.06764</v>
      </c>
      <c r="S2357">
        <v>336852.49109999998</v>
      </c>
      <c r="T2357">
        <v>3063535.2980999998</v>
      </c>
      <c r="U2357">
        <v>1.5720000000000001E-2</v>
      </c>
      <c r="V2357" t="str">
        <f>VLOOKUP(C2357,'Lines LookUp'!$B$1:$C$12,2,0)</f>
        <v>NEW</v>
      </c>
      <c r="W2357" t="str">
        <f>ROUNDUP(Q2357,3)&amp;"-"&amp;ROUNDUP(R2357,3)</f>
        <v>336837.231-3063539.068</v>
      </c>
      <c r="X2357" t="str">
        <f>ROUNDUP(S2357,3)&amp;"-"&amp;ROUNDUP(T2357,3)</f>
        <v>336852.492-3063535.299</v>
      </c>
      <c r="Y2357">
        <f>VLOOKUP(W2357&amp;"-"&amp;V2357,'Buscoords Workout'!$F:$G,2,0)</f>
        <v>10281</v>
      </c>
      <c r="Z2357">
        <f>VLOOKUP(X2357&amp;"-"&amp;V2357,'Buscoords Workout'!$F:$G,2,0)</f>
        <v>10038</v>
      </c>
      <c r="AA2357" t="b">
        <f>OR(ISNA(Y2357),ISNA(Z2357))</f>
        <v>0</v>
      </c>
    </row>
    <row r="2358" spans="1:27" x14ac:dyDescent="0.25">
      <c r="A2358">
        <v>2569</v>
      </c>
      <c r="B2358" t="s">
        <v>24</v>
      </c>
      <c r="C2358" t="s">
        <v>62</v>
      </c>
      <c r="D2358" t="s">
        <v>63</v>
      </c>
      <c r="E2358">
        <v>11</v>
      </c>
      <c r="F2358" t="s">
        <v>37</v>
      </c>
      <c r="G2358">
        <v>100</v>
      </c>
      <c r="H2358" t="s">
        <v>27</v>
      </c>
      <c r="I2358" t="s">
        <v>38</v>
      </c>
      <c r="J2358" t="s">
        <v>59</v>
      </c>
      <c r="K2358" t="s">
        <v>30</v>
      </c>
      <c r="L2358" t="s">
        <v>31</v>
      </c>
      <c r="M2358">
        <v>3</v>
      </c>
      <c r="N2358" t="s">
        <v>32</v>
      </c>
      <c r="O2358" t="s">
        <v>33</v>
      </c>
      <c r="P2358">
        <v>35.879300000000001</v>
      </c>
      <c r="Q2358">
        <v>336852.49109999998</v>
      </c>
      <c r="R2358">
        <v>3063535.2980999998</v>
      </c>
      <c r="S2358">
        <v>336887.22779999999</v>
      </c>
      <c r="T2358">
        <v>3063526.3155999999</v>
      </c>
      <c r="U2358">
        <v>3.5879000000000001E-2</v>
      </c>
      <c r="V2358" t="str">
        <f>VLOOKUP(C2358,'Lines LookUp'!$B$1:$C$12,2,0)</f>
        <v>NEW</v>
      </c>
      <c r="W2358" t="str">
        <f>ROUNDUP(Q2358,3)&amp;"-"&amp;ROUNDUP(R2358,3)</f>
        <v>336852.492-3063535.299</v>
      </c>
      <c r="X2358" t="str">
        <f>ROUNDUP(S2358,3)&amp;"-"&amp;ROUNDUP(T2358,3)</f>
        <v>336887.228-3063526.316</v>
      </c>
      <c r="Y2358">
        <f>VLOOKUP(W2358&amp;"-"&amp;V2358,'Buscoords Workout'!$F:$G,2,0)</f>
        <v>10038</v>
      </c>
      <c r="Z2358">
        <f>VLOOKUP(X2358&amp;"-"&amp;V2358,'Buscoords Workout'!$F:$G,2,0)</f>
        <v>10039</v>
      </c>
      <c r="AA2358" t="b">
        <f>OR(ISNA(Y2358),ISNA(Z2358))</f>
        <v>0</v>
      </c>
    </row>
    <row r="2359" spans="1:27" x14ac:dyDescent="0.25">
      <c r="A2359">
        <v>2570</v>
      </c>
      <c r="B2359" t="s">
        <v>24</v>
      </c>
      <c r="C2359" t="s">
        <v>62</v>
      </c>
      <c r="D2359" t="s">
        <v>63</v>
      </c>
      <c r="E2359">
        <v>11</v>
      </c>
      <c r="F2359" t="s">
        <v>37</v>
      </c>
      <c r="G2359">
        <v>100</v>
      </c>
      <c r="H2359" t="s">
        <v>27</v>
      </c>
      <c r="I2359" t="s">
        <v>38</v>
      </c>
      <c r="J2359" t="s">
        <v>59</v>
      </c>
      <c r="K2359" t="s">
        <v>30</v>
      </c>
      <c r="L2359" t="s">
        <v>31</v>
      </c>
      <c r="M2359">
        <v>3</v>
      </c>
      <c r="N2359" t="s">
        <v>32</v>
      </c>
      <c r="O2359" t="s">
        <v>33</v>
      </c>
      <c r="P2359">
        <v>26.392399999999999</v>
      </c>
      <c r="Q2359">
        <v>336887.22779999999</v>
      </c>
      <c r="R2359">
        <v>3063526.3155999999</v>
      </c>
      <c r="S2359">
        <v>336912.82579999999</v>
      </c>
      <c r="T2359">
        <v>3063519.889</v>
      </c>
      <c r="U2359">
        <v>2.6391999999999999E-2</v>
      </c>
      <c r="V2359" t="str">
        <f>VLOOKUP(C2359,'Lines LookUp'!$B$1:$C$12,2,0)</f>
        <v>NEW</v>
      </c>
      <c r="W2359" t="str">
        <f>ROUNDUP(Q2359,3)&amp;"-"&amp;ROUNDUP(R2359,3)</f>
        <v>336887.228-3063526.316</v>
      </c>
      <c r="X2359" t="str">
        <f>ROUNDUP(S2359,3)&amp;"-"&amp;ROUNDUP(T2359,3)</f>
        <v>336912.826-3063519.889</v>
      </c>
      <c r="Y2359">
        <f>VLOOKUP(W2359&amp;"-"&amp;V2359,'Buscoords Workout'!$F:$G,2,0)</f>
        <v>10039</v>
      </c>
      <c r="Z2359">
        <f>VLOOKUP(X2359&amp;"-"&amp;V2359,'Buscoords Workout'!$F:$G,2,0)</f>
        <v>10040</v>
      </c>
      <c r="AA2359" t="b">
        <f>OR(ISNA(Y2359),ISNA(Z2359))</f>
        <v>0</v>
      </c>
    </row>
    <row r="2360" spans="1:27" x14ac:dyDescent="0.25">
      <c r="A2360">
        <v>2571</v>
      </c>
      <c r="B2360" t="s">
        <v>24</v>
      </c>
      <c r="C2360" t="s">
        <v>62</v>
      </c>
      <c r="D2360" t="s">
        <v>63</v>
      </c>
      <c r="E2360">
        <v>11</v>
      </c>
      <c r="F2360" t="s">
        <v>37</v>
      </c>
      <c r="G2360">
        <v>100</v>
      </c>
      <c r="H2360" t="s">
        <v>27</v>
      </c>
      <c r="I2360" t="s">
        <v>38</v>
      </c>
      <c r="J2360" t="s">
        <v>59</v>
      </c>
      <c r="K2360" t="s">
        <v>30</v>
      </c>
      <c r="L2360" t="s">
        <v>31</v>
      </c>
      <c r="M2360">
        <v>3</v>
      </c>
      <c r="N2360" t="s">
        <v>32</v>
      </c>
      <c r="O2360" t="s">
        <v>33</v>
      </c>
      <c r="P2360">
        <v>28.409800000000001</v>
      </c>
      <c r="Q2360">
        <v>336912.82579999999</v>
      </c>
      <c r="R2360">
        <v>3063519.889</v>
      </c>
      <c r="S2360">
        <v>336939.60590000002</v>
      </c>
      <c r="T2360">
        <v>3063510.4051000001</v>
      </c>
      <c r="U2360">
        <v>2.8410000000000001E-2</v>
      </c>
      <c r="V2360" t="str">
        <f>VLOOKUP(C2360,'Lines LookUp'!$B$1:$C$12,2,0)</f>
        <v>NEW</v>
      </c>
      <c r="W2360" t="str">
        <f>ROUNDUP(Q2360,3)&amp;"-"&amp;ROUNDUP(R2360,3)</f>
        <v>336912.826-3063519.889</v>
      </c>
      <c r="X2360" t="str">
        <f>ROUNDUP(S2360,3)&amp;"-"&amp;ROUNDUP(T2360,3)</f>
        <v>336939.606-3063510.406</v>
      </c>
      <c r="Y2360">
        <f>VLOOKUP(W2360&amp;"-"&amp;V2360,'Buscoords Workout'!$F:$G,2,0)</f>
        <v>10040</v>
      </c>
      <c r="Z2360">
        <f>VLOOKUP(X2360&amp;"-"&amp;V2360,'Buscoords Workout'!$F:$G,2,0)</f>
        <v>10041</v>
      </c>
      <c r="AA2360" t="b">
        <f>OR(ISNA(Y2360),ISNA(Z2360))</f>
        <v>0</v>
      </c>
    </row>
    <row r="2361" spans="1:27" x14ac:dyDescent="0.25">
      <c r="A2361">
        <v>2572</v>
      </c>
      <c r="B2361" t="s">
        <v>24</v>
      </c>
      <c r="C2361" t="s">
        <v>62</v>
      </c>
      <c r="D2361" t="s">
        <v>63</v>
      </c>
      <c r="E2361">
        <v>11</v>
      </c>
      <c r="F2361" t="s">
        <v>37</v>
      </c>
      <c r="G2361">
        <v>100</v>
      </c>
      <c r="H2361" t="s">
        <v>27</v>
      </c>
      <c r="I2361" t="s">
        <v>38</v>
      </c>
      <c r="J2361" t="s">
        <v>59</v>
      </c>
      <c r="K2361" t="s">
        <v>30</v>
      </c>
      <c r="L2361" t="s">
        <v>31</v>
      </c>
      <c r="M2361">
        <v>3</v>
      </c>
      <c r="N2361" t="s">
        <v>32</v>
      </c>
      <c r="O2361" t="s">
        <v>33</v>
      </c>
      <c r="P2361">
        <v>4.6858000000000004</v>
      </c>
      <c r="Q2361">
        <v>336939.60590000002</v>
      </c>
      <c r="R2361">
        <v>3063510.4051000001</v>
      </c>
      <c r="S2361">
        <v>336943.55177700002</v>
      </c>
      <c r="T2361">
        <v>3063507.8779000002</v>
      </c>
      <c r="U2361">
        <v>4.6860000000000001E-3</v>
      </c>
      <c r="V2361" t="str">
        <f>VLOOKUP(C2361,'Lines LookUp'!$B$1:$C$12,2,0)</f>
        <v>NEW</v>
      </c>
      <c r="W2361" t="str">
        <f>ROUNDUP(Q2361,3)&amp;"-"&amp;ROUNDUP(R2361,3)</f>
        <v>336939.606-3063510.406</v>
      </c>
      <c r="X2361" t="str">
        <f>ROUNDUP(S2361,3)&amp;"-"&amp;ROUNDUP(T2361,3)</f>
        <v>336943.552-3063507.878</v>
      </c>
      <c r="Y2361">
        <f>VLOOKUP(W2361&amp;"-"&amp;V2361,'Buscoords Workout'!$F:$G,2,0)</f>
        <v>10041</v>
      </c>
      <c r="Z2361">
        <f>VLOOKUP(X2361&amp;"-"&amp;V2361,'Buscoords Workout'!$F:$G,2,0)</f>
        <v>10276</v>
      </c>
      <c r="AA2361" t="b">
        <f>OR(ISNA(Y2361),ISNA(Z2361))</f>
        <v>0</v>
      </c>
    </row>
    <row r="2362" spans="1:27" x14ac:dyDescent="0.25">
      <c r="A2362">
        <v>2573</v>
      </c>
      <c r="B2362" t="s">
        <v>24</v>
      </c>
      <c r="C2362" t="s">
        <v>62</v>
      </c>
      <c r="D2362" t="s">
        <v>63</v>
      </c>
      <c r="E2362">
        <v>11</v>
      </c>
      <c r="F2362" t="s">
        <v>37</v>
      </c>
      <c r="G2362">
        <v>100</v>
      </c>
      <c r="H2362" t="s">
        <v>27</v>
      </c>
      <c r="I2362" t="s">
        <v>38</v>
      </c>
      <c r="J2362" t="s">
        <v>59</v>
      </c>
      <c r="K2362" t="s">
        <v>30</v>
      </c>
      <c r="L2362" t="s">
        <v>31</v>
      </c>
      <c r="M2362">
        <v>3</v>
      </c>
      <c r="N2362" t="s">
        <v>32</v>
      </c>
      <c r="O2362" t="s">
        <v>33</v>
      </c>
      <c r="P2362">
        <v>18.354900000000001</v>
      </c>
      <c r="Q2362">
        <v>336943.55177700002</v>
      </c>
      <c r="R2362">
        <v>3063507.8779000002</v>
      </c>
      <c r="S2362">
        <v>336959.00829999999</v>
      </c>
      <c r="T2362">
        <v>3063497.9785000002</v>
      </c>
      <c r="U2362">
        <v>1.8355E-2</v>
      </c>
      <c r="V2362" t="str">
        <f>VLOOKUP(C2362,'Lines LookUp'!$B$1:$C$12,2,0)</f>
        <v>NEW</v>
      </c>
      <c r="W2362" t="str">
        <f>ROUNDUP(Q2362,3)&amp;"-"&amp;ROUNDUP(R2362,3)</f>
        <v>336943.552-3063507.878</v>
      </c>
      <c r="X2362" t="str">
        <f>ROUNDUP(S2362,3)&amp;"-"&amp;ROUNDUP(T2362,3)</f>
        <v>336959.009-3063497.979</v>
      </c>
      <c r="Y2362">
        <f>VLOOKUP(W2362&amp;"-"&amp;V2362,'Buscoords Workout'!$F:$G,2,0)</f>
        <v>10276</v>
      </c>
      <c r="Z2362">
        <f>VLOOKUP(X2362&amp;"-"&amp;V2362,'Buscoords Workout'!$F:$G,2,0)</f>
        <v>10042</v>
      </c>
      <c r="AA2362" t="b">
        <f>OR(ISNA(Y2362),ISNA(Z2362))</f>
        <v>0</v>
      </c>
    </row>
    <row r="2363" spans="1:27" x14ac:dyDescent="0.25">
      <c r="A2363">
        <v>2574</v>
      </c>
      <c r="B2363" t="s">
        <v>24</v>
      </c>
      <c r="C2363" t="s">
        <v>62</v>
      </c>
      <c r="D2363" t="s">
        <v>63</v>
      </c>
      <c r="E2363">
        <v>11</v>
      </c>
      <c r="F2363" t="s">
        <v>37</v>
      </c>
      <c r="G2363">
        <v>100</v>
      </c>
      <c r="H2363" t="s">
        <v>27</v>
      </c>
      <c r="I2363" t="s">
        <v>38</v>
      </c>
      <c r="J2363" t="s">
        <v>59</v>
      </c>
      <c r="K2363" t="s">
        <v>30</v>
      </c>
      <c r="L2363" t="s">
        <v>31</v>
      </c>
      <c r="M2363">
        <v>3</v>
      </c>
      <c r="N2363" t="s">
        <v>32</v>
      </c>
      <c r="O2363" t="s">
        <v>33</v>
      </c>
      <c r="P2363">
        <v>24.4678</v>
      </c>
      <c r="Q2363">
        <v>336959.00829999999</v>
      </c>
      <c r="R2363">
        <v>3063497.9785000002</v>
      </c>
      <c r="S2363">
        <v>336982.78029999998</v>
      </c>
      <c r="T2363">
        <v>3063492.1849000002</v>
      </c>
      <c r="U2363">
        <v>2.4468E-2</v>
      </c>
      <c r="V2363" t="str">
        <f>VLOOKUP(C2363,'Lines LookUp'!$B$1:$C$12,2,0)</f>
        <v>NEW</v>
      </c>
      <c r="W2363" t="str">
        <f>ROUNDUP(Q2363,3)&amp;"-"&amp;ROUNDUP(R2363,3)</f>
        <v>336959.009-3063497.979</v>
      </c>
      <c r="X2363" t="str">
        <f>ROUNDUP(S2363,3)&amp;"-"&amp;ROUNDUP(T2363,3)</f>
        <v>336982.781-3063492.185</v>
      </c>
      <c r="Y2363">
        <f>VLOOKUP(W2363&amp;"-"&amp;V2363,'Buscoords Workout'!$F:$G,2,0)</f>
        <v>10042</v>
      </c>
      <c r="Z2363">
        <f>VLOOKUP(X2363&amp;"-"&amp;V2363,'Buscoords Workout'!$F:$G,2,0)</f>
        <v>10043</v>
      </c>
      <c r="AA2363" t="b">
        <f>OR(ISNA(Y2363),ISNA(Z2363))</f>
        <v>0</v>
      </c>
    </row>
    <row r="2364" spans="1:27" x14ac:dyDescent="0.25">
      <c r="A2364">
        <v>2575</v>
      </c>
      <c r="B2364" t="s">
        <v>24</v>
      </c>
      <c r="C2364" t="s">
        <v>62</v>
      </c>
      <c r="D2364" t="s">
        <v>63</v>
      </c>
      <c r="E2364">
        <v>11</v>
      </c>
      <c r="F2364" t="s">
        <v>37</v>
      </c>
      <c r="G2364">
        <v>100</v>
      </c>
      <c r="H2364" t="s">
        <v>27</v>
      </c>
      <c r="I2364" t="s">
        <v>38</v>
      </c>
      <c r="J2364" t="s">
        <v>59</v>
      </c>
      <c r="K2364" t="s">
        <v>30</v>
      </c>
      <c r="L2364" t="s">
        <v>31</v>
      </c>
      <c r="M2364">
        <v>3</v>
      </c>
      <c r="N2364" t="s">
        <v>32</v>
      </c>
      <c r="O2364" t="s">
        <v>33</v>
      </c>
      <c r="P2364">
        <v>8.7615599999999993</v>
      </c>
      <c r="Q2364">
        <v>336982.78029999998</v>
      </c>
      <c r="R2364">
        <v>3063492.1849000002</v>
      </c>
      <c r="S2364">
        <v>336991.48642500001</v>
      </c>
      <c r="T2364">
        <v>3063491.20083</v>
      </c>
      <c r="U2364">
        <v>8.7620000000000007E-3</v>
      </c>
      <c r="V2364" t="str">
        <f>VLOOKUP(C2364,'Lines LookUp'!$B$1:$C$12,2,0)</f>
        <v>NEW</v>
      </c>
      <c r="W2364" t="str">
        <f>ROUNDUP(Q2364,3)&amp;"-"&amp;ROUNDUP(R2364,3)</f>
        <v>336982.781-3063492.185</v>
      </c>
      <c r="X2364" t="str">
        <f>ROUNDUP(S2364,3)&amp;"-"&amp;ROUNDUP(T2364,3)</f>
        <v>336991.487-3063491.201</v>
      </c>
      <c r="Y2364">
        <f>VLOOKUP(W2364&amp;"-"&amp;V2364,'Buscoords Workout'!$F:$G,2,0)</f>
        <v>10043</v>
      </c>
      <c r="Z2364">
        <f>VLOOKUP(X2364&amp;"-"&amp;V2364,'Buscoords Workout'!$F:$G,2,0)</f>
        <v>10273</v>
      </c>
      <c r="AA2364" t="b">
        <f>OR(ISNA(Y2364),ISNA(Z2364))</f>
        <v>0</v>
      </c>
    </row>
    <row r="2365" spans="1:27" x14ac:dyDescent="0.25">
      <c r="A2365">
        <v>2576</v>
      </c>
      <c r="B2365" t="s">
        <v>24</v>
      </c>
      <c r="C2365" t="s">
        <v>62</v>
      </c>
      <c r="D2365" t="s">
        <v>63</v>
      </c>
      <c r="E2365">
        <v>11</v>
      </c>
      <c r="F2365" t="s">
        <v>37</v>
      </c>
      <c r="G2365">
        <v>100</v>
      </c>
      <c r="H2365" t="s">
        <v>27</v>
      </c>
      <c r="I2365" t="s">
        <v>38</v>
      </c>
      <c r="J2365" t="s">
        <v>59</v>
      </c>
      <c r="K2365" t="s">
        <v>30</v>
      </c>
      <c r="L2365" t="s">
        <v>31</v>
      </c>
      <c r="M2365">
        <v>3</v>
      </c>
      <c r="N2365" t="s">
        <v>32</v>
      </c>
      <c r="O2365" t="s">
        <v>33</v>
      </c>
      <c r="P2365">
        <v>21.963100000000001</v>
      </c>
      <c r="Q2365">
        <v>336991.48642500001</v>
      </c>
      <c r="R2365">
        <v>3063491.20083</v>
      </c>
      <c r="S2365">
        <v>337013.31060000003</v>
      </c>
      <c r="T2365">
        <v>3063488.7340000002</v>
      </c>
      <c r="U2365">
        <v>2.1963E-2</v>
      </c>
      <c r="V2365" t="str">
        <f>VLOOKUP(C2365,'Lines LookUp'!$B$1:$C$12,2,0)</f>
        <v>NEW</v>
      </c>
      <c r="W2365" t="str">
        <f>ROUNDUP(Q2365,3)&amp;"-"&amp;ROUNDUP(R2365,3)</f>
        <v>336991.487-3063491.201</v>
      </c>
      <c r="X2365" t="str">
        <f>ROUNDUP(S2365,3)&amp;"-"&amp;ROUNDUP(T2365,3)</f>
        <v>337013.311-3063488.734</v>
      </c>
      <c r="Y2365">
        <f>VLOOKUP(W2365&amp;"-"&amp;V2365,'Buscoords Workout'!$F:$G,2,0)</f>
        <v>10273</v>
      </c>
      <c r="Z2365">
        <f>VLOOKUP(X2365&amp;"-"&amp;V2365,'Buscoords Workout'!$F:$G,2,0)</f>
        <v>10044</v>
      </c>
      <c r="AA2365" t="b">
        <f>OR(ISNA(Y2365),ISNA(Z2365))</f>
        <v>0</v>
      </c>
    </row>
    <row r="2366" spans="1:27" x14ac:dyDescent="0.25">
      <c r="A2366">
        <v>2577</v>
      </c>
      <c r="B2366" t="s">
        <v>24</v>
      </c>
      <c r="C2366" t="s">
        <v>62</v>
      </c>
      <c r="D2366" t="s">
        <v>63</v>
      </c>
      <c r="E2366">
        <v>11</v>
      </c>
      <c r="F2366" t="s">
        <v>37</v>
      </c>
      <c r="G2366">
        <v>100</v>
      </c>
      <c r="H2366" t="s">
        <v>27</v>
      </c>
      <c r="I2366" t="s">
        <v>38</v>
      </c>
      <c r="J2366" t="s">
        <v>59</v>
      </c>
      <c r="K2366" t="s">
        <v>30</v>
      </c>
      <c r="L2366" t="s">
        <v>31</v>
      </c>
      <c r="M2366">
        <v>3</v>
      </c>
      <c r="N2366" t="s">
        <v>32</v>
      </c>
      <c r="O2366" t="s">
        <v>33</v>
      </c>
      <c r="P2366">
        <v>22.0886</v>
      </c>
      <c r="Q2366">
        <v>337013.31060000003</v>
      </c>
      <c r="R2366">
        <v>3063488.7340000002</v>
      </c>
      <c r="S2366">
        <v>337035.34620000003</v>
      </c>
      <c r="T2366">
        <v>3063490.2634999999</v>
      </c>
      <c r="U2366">
        <v>2.2089000000000001E-2</v>
      </c>
      <c r="V2366" t="str">
        <f>VLOOKUP(C2366,'Lines LookUp'!$B$1:$C$12,2,0)</f>
        <v>NEW</v>
      </c>
      <c r="W2366" t="str">
        <f>ROUNDUP(Q2366,3)&amp;"-"&amp;ROUNDUP(R2366,3)</f>
        <v>337013.311-3063488.734</v>
      </c>
      <c r="X2366" t="str">
        <f>ROUNDUP(S2366,3)&amp;"-"&amp;ROUNDUP(T2366,3)</f>
        <v>337035.347-3063490.264</v>
      </c>
      <c r="Y2366">
        <f>VLOOKUP(W2366&amp;"-"&amp;V2366,'Buscoords Workout'!$F:$G,2,0)</f>
        <v>10044</v>
      </c>
      <c r="Z2366">
        <f>VLOOKUP(X2366&amp;"-"&amp;V2366,'Buscoords Workout'!$F:$G,2,0)</f>
        <v>10045</v>
      </c>
      <c r="AA2366" t="b">
        <f>OR(ISNA(Y2366),ISNA(Z2366))</f>
        <v>0</v>
      </c>
    </row>
    <row r="2367" spans="1:27" x14ac:dyDescent="0.25">
      <c r="A2367">
        <v>2578</v>
      </c>
      <c r="B2367" t="s">
        <v>24</v>
      </c>
      <c r="C2367" t="s">
        <v>62</v>
      </c>
      <c r="D2367" t="s">
        <v>63</v>
      </c>
      <c r="E2367">
        <v>11</v>
      </c>
      <c r="F2367" t="s">
        <v>37</v>
      </c>
      <c r="G2367">
        <v>100</v>
      </c>
      <c r="H2367" t="s">
        <v>27</v>
      </c>
      <c r="I2367" t="s">
        <v>38</v>
      </c>
      <c r="J2367" t="s">
        <v>59</v>
      </c>
      <c r="K2367" t="s">
        <v>30</v>
      </c>
      <c r="L2367" t="s">
        <v>31</v>
      </c>
      <c r="M2367">
        <v>3</v>
      </c>
      <c r="N2367" t="s">
        <v>32</v>
      </c>
      <c r="O2367" t="s">
        <v>33</v>
      </c>
      <c r="P2367">
        <v>4.3349200000000003</v>
      </c>
      <c r="Q2367">
        <v>337035.34620000003</v>
      </c>
      <c r="R2367">
        <v>3063490.2634999999</v>
      </c>
      <c r="S2367">
        <v>337039.676179</v>
      </c>
      <c r="T2367">
        <v>3063490.4703600002</v>
      </c>
      <c r="U2367">
        <v>4.3350000000000003E-3</v>
      </c>
      <c r="V2367" t="str">
        <f>VLOOKUP(C2367,'Lines LookUp'!$B$1:$C$12,2,0)</f>
        <v>NEW</v>
      </c>
      <c r="W2367" t="str">
        <f>ROUNDUP(Q2367,3)&amp;"-"&amp;ROUNDUP(R2367,3)</f>
        <v>337035.347-3063490.264</v>
      </c>
      <c r="X2367" t="str">
        <f>ROUNDUP(S2367,3)&amp;"-"&amp;ROUNDUP(T2367,3)</f>
        <v>337039.677-3063490.471</v>
      </c>
      <c r="Y2367">
        <f>VLOOKUP(W2367&amp;"-"&amp;V2367,'Buscoords Workout'!$F:$G,2,0)</f>
        <v>10045</v>
      </c>
      <c r="Z2367">
        <f>VLOOKUP(X2367&amp;"-"&amp;V2367,'Buscoords Workout'!$F:$G,2,0)</f>
        <v>10272</v>
      </c>
      <c r="AA2367" t="b">
        <f>OR(ISNA(Y2367),ISNA(Z2367))</f>
        <v>0</v>
      </c>
    </row>
    <row r="2368" spans="1:27" x14ac:dyDescent="0.25">
      <c r="A2368">
        <v>2579</v>
      </c>
      <c r="B2368" t="s">
        <v>24</v>
      </c>
      <c r="C2368" t="s">
        <v>62</v>
      </c>
      <c r="D2368" t="s">
        <v>63</v>
      </c>
      <c r="E2368">
        <v>11</v>
      </c>
      <c r="F2368" t="s">
        <v>37</v>
      </c>
      <c r="G2368">
        <v>100</v>
      </c>
      <c r="H2368" t="s">
        <v>27</v>
      </c>
      <c r="I2368" t="s">
        <v>38</v>
      </c>
      <c r="J2368" t="s">
        <v>59</v>
      </c>
      <c r="K2368" t="s">
        <v>30</v>
      </c>
      <c r="L2368" t="s">
        <v>31</v>
      </c>
      <c r="M2368">
        <v>3</v>
      </c>
      <c r="N2368" t="s">
        <v>32</v>
      </c>
      <c r="O2368" t="s">
        <v>33</v>
      </c>
      <c r="P2368">
        <v>15.5753</v>
      </c>
      <c r="Q2368">
        <v>337039.676179</v>
      </c>
      <c r="R2368">
        <v>3063490.4703600002</v>
      </c>
      <c r="S2368">
        <v>337055.23369999998</v>
      </c>
      <c r="T2368">
        <v>3063491.2135999999</v>
      </c>
      <c r="U2368">
        <v>1.5575E-2</v>
      </c>
      <c r="V2368" t="str">
        <f>VLOOKUP(C2368,'Lines LookUp'!$B$1:$C$12,2,0)</f>
        <v>NEW</v>
      </c>
      <c r="W2368" t="str">
        <f>ROUNDUP(Q2368,3)&amp;"-"&amp;ROUNDUP(R2368,3)</f>
        <v>337039.677-3063490.471</v>
      </c>
      <c r="X2368" t="str">
        <f>ROUNDUP(S2368,3)&amp;"-"&amp;ROUNDUP(T2368,3)</f>
        <v>337055.234-3063491.214</v>
      </c>
      <c r="Y2368">
        <f>VLOOKUP(W2368&amp;"-"&amp;V2368,'Buscoords Workout'!$F:$G,2,0)</f>
        <v>10272</v>
      </c>
      <c r="Z2368">
        <f>VLOOKUP(X2368&amp;"-"&amp;V2368,'Buscoords Workout'!$F:$G,2,0)</f>
        <v>10046</v>
      </c>
      <c r="AA2368" t="b">
        <f>OR(ISNA(Y2368),ISNA(Z2368))</f>
        <v>0</v>
      </c>
    </row>
    <row r="2369" spans="1:27" x14ac:dyDescent="0.25">
      <c r="A2369">
        <v>2580</v>
      </c>
      <c r="B2369" t="s">
        <v>24</v>
      </c>
      <c r="C2369" t="s">
        <v>62</v>
      </c>
      <c r="D2369" t="s">
        <v>63</v>
      </c>
      <c r="E2369">
        <v>11</v>
      </c>
      <c r="F2369" t="s">
        <v>37</v>
      </c>
      <c r="G2369">
        <v>100</v>
      </c>
      <c r="H2369" t="s">
        <v>27</v>
      </c>
      <c r="I2369" t="s">
        <v>38</v>
      </c>
      <c r="J2369" t="s">
        <v>59</v>
      </c>
      <c r="K2369" t="s">
        <v>30</v>
      </c>
      <c r="L2369" t="s">
        <v>31</v>
      </c>
      <c r="M2369">
        <v>3</v>
      </c>
      <c r="N2369" t="s">
        <v>32</v>
      </c>
      <c r="O2369" t="s">
        <v>33</v>
      </c>
      <c r="P2369">
        <v>29.053100000000001</v>
      </c>
      <c r="Q2369">
        <v>337055.23369999998</v>
      </c>
      <c r="R2369">
        <v>3063491.2135999999</v>
      </c>
      <c r="S2369">
        <v>337084.02759999997</v>
      </c>
      <c r="T2369">
        <v>3063495.0858999998</v>
      </c>
      <c r="U2369">
        <v>2.9052999999999999E-2</v>
      </c>
      <c r="V2369" t="str">
        <f>VLOOKUP(C2369,'Lines LookUp'!$B$1:$C$12,2,0)</f>
        <v>NEW</v>
      </c>
      <c r="W2369" t="str">
        <f>ROUNDUP(Q2369,3)&amp;"-"&amp;ROUNDUP(R2369,3)</f>
        <v>337055.234-3063491.214</v>
      </c>
      <c r="X2369" t="str">
        <f>ROUNDUP(S2369,3)&amp;"-"&amp;ROUNDUP(T2369,3)</f>
        <v>337084.028-3063495.086</v>
      </c>
      <c r="Y2369">
        <f>VLOOKUP(W2369&amp;"-"&amp;V2369,'Buscoords Workout'!$F:$G,2,0)</f>
        <v>10046</v>
      </c>
      <c r="Z2369">
        <f>VLOOKUP(X2369&amp;"-"&amp;V2369,'Buscoords Workout'!$F:$G,2,0)</f>
        <v>10047</v>
      </c>
      <c r="AA2369" t="b">
        <f>OR(ISNA(Y2369),ISNA(Z2369))</f>
        <v>0</v>
      </c>
    </row>
    <row r="2370" spans="1:27" x14ac:dyDescent="0.25">
      <c r="A2370">
        <v>2581</v>
      </c>
      <c r="B2370" t="s">
        <v>24</v>
      </c>
      <c r="C2370" t="s">
        <v>62</v>
      </c>
      <c r="D2370" t="s">
        <v>63</v>
      </c>
      <c r="E2370">
        <v>11</v>
      </c>
      <c r="F2370" t="s">
        <v>37</v>
      </c>
      <c r="G2370">
        <v>100</v>
      </c>
      <c r="H2370" t="s">
        <v>27</v>
      </c>
      <c r="I2370" t="s">
        <v>38</v>
      </c>
      <c r="J2370" t="s">
        <v>59</v>
      </c>
      <c r="K2370" t="s">
        <v>30</v>
      </c>
      <c r="L2370" t="s">
        <v>31</v>
      </c>
      <c r="M2370">
        <v>3</v>
      </c>
      <c r="N2370" t="s">
        <v>32</v>
      </c>
      <c r="O2370" t="s">
        <v>33</v>
      </c>
      <c r="P2370">
        <v>3.1470400000000001</v>
      </c>
      <c r="Q2370">
        <v>337084.02759999997</v>
      </c>
      <c r="R2370">
        <v>3063495.0858999998</v>
      </c>
      <c r="S2370">
        <v>337087.11925599998</v>
      </c>
      <c r="T2370">
        <v>3063495.6737299999</v>
      </c>
      <c r="U2370">
        <v>3.1470000000000001E-3</v>
      </c>
      <c r="V2370" t="str">
        <f>VLOOKUP(C2370,'Lines LookUp'!$B$1:$C$12,2,0)</f>
        <v>NEW</v>
      </c>
      <c r="W2370" t="str">
        <f>ROUNDUP(Q2370,3)&amp;"-"&amp;ROUNDUP(R2370,3)</f>
        <v>337084.028-3063495.086</v>
      </c>
      <c r="X2370" t="str">
        <f>ROUNDUP(S2370,3)&amp;"-"&amp;ROUNDUP(T2370,3)</f>
        <v>337087.12-3063495.674</v>
      </c>
      <c r="Y2370">
        <f>VLOOKUP(W2370&amp;"-"&amp;V2370,'Buscoords Workout'!$F:$G,2,0)</f>
        <v>10047</v>
      </c>
      <c r="Z2370">
        <f>VLOOKUP(X2370&amp;"-"&amp;V2370,'Buscoords Workout'!$F:$G,2,0)</f>
        <v>10274</v>
      </c>
      <c r="AA2370" t="b">
        <f>OR(ISNA(Y2370),ISNA(Z2370))</f>
        <v>0</v>
      </c>
    </row>
    <row r="2371" spans="1:27" x14ac:dyDescent="0.25">
      <c r="A2371">
        <v>2582</v>
      </c>
      <c r="B2371" t="s">
        <v>24</v>
      </c>
      <c r="C2371" t="s">
        <v>62</v>
      </c>
      <c r="D2371" t="s">
        <v>63</v>
      </c>
      <c r="E2371">
        <v>11</v>
      </c>
      <c r="F2371" t="s">
        <v>37</v>
      </c>
      <c r="G2371">
        <v>100</v>
      </c>
      <c r="H2371" t="s">
        <v>27</v>
      </c>
      <c r="I2371" t="s">
        <v>38</v>
      </c>
      <c r="J2371" t="s">
        <v>59</v>
      </c>
      <c r="K2371" t="s">
        <v>30</v>
      </c>
      <c r="L2371" t="s">
        <v>31</v>
      </c>
      <c r="M2371">
        <v>3</v>
      </c>
      <c r="N2371" t="s">
        <v>32</v>
      </c>
      <c r="O2371" t="s">
        <v>33</v>
      </c>
      <c r="P2371">
        <v>21.1919</v>
      </c>
      <c r="Q2371">
        <v>337087.11925599998</v>
      </c>
      <c r="R2371">
        <v>3063495.6737299999</v>
      </c>
      <c r="S2371">
        <v>337107.93819999998</v>
      </c>
      <c r="T2371">
        <v>3063499.6321</v>
      </c>
      <c r="U2371">
        <v>2.1191999999999999E-2</v>
      </c>
      <c r="V2371" t="str">
        <f>VLOOKUP(C2371,'Lines LookUp'!$B$1:$C$12,2,0)</f>
        <v>NEW</v>
      </c>
      <c r="W2371" t="str">
        <f>ROUNDUP(Q2371,3)&amp;"-"&amp;ROUNDUP(R2371,3)</f>
        <v>337087.12-3063495.674</v>
      </c>
      <c r="X2371" t="str">
        <f>ROUNDUP(S2371,3)&amp;"-"&amp;ROUNDUP(T2371,3)</f>
        <v>337107.939-3063499.633</v>
      </c>
      <c r="Y2371">
        <f>VLOOKUP(W2371&amp;"-"&amp;V2371,'Buscoords Workout'!$F:$G,2,0)</f>
        <v>10274</v>
      </c>
      <c r="Z2371">
        <f>VLOOKUP(X2371&amp;"-"&amp;V2371,'Buscoords Workout'!$F:$G,2,0)</f>
        <v>10048</v>
      </c>
      <c r="AA2371" t="b">
        <f>OR(ISNA(Y2371),ISNA(Z2371))</f>
        <v>0</v>
      </c>
    </row>
    <row r="2372" spans="1:27" x14ac:dyDescent="0.25">
      <c r="A2372">
        <v>2583</v>
      </c>
      <c r="B2372" t="s">
        <v>24</v>
      </c>
      <c r="C2372" t="s">
        <v>62</v>
      </c>
      <c r="D2372" t="s">
        <v>63</v>
      </c>
      <c r="E2372">
        <v>11</v>
      </c>
      <c r="F2372" t="s">
        <v>37</v>
      </c>
      <c r="G2372">
        <v>100</v>
      </c>
      <c r="H2372" t="s">
        <v>27</v>
      </c>
      <c r="I2372" t="s">
        <v>38</v>
      </c>
      <c r="J2372" t="s">
        <v>59</v>
      </c>
      <c r="K2372" t="s">
        <v>30</v>
      </c>
      <c r="L2372" t="s">
        <v>31</v>
      </c>
      <c r="M2372">
        <v>3</v>
      </c>
      <c r="N2372" t="s">
        <v>32</v>
      </c>
      <c r="O2372" t="s">
        <v>33</v>
      </c>
      <c r="P2372">
        <v>22.838000000000001</v>
      </c>
      <c r="Q2372">
        <v>337107.93819999998</v>
      </c>
      <c r="R2372">
        <v>3063499.6321</v>
      </c>
      <c r="S2372">
        <v>337130.03080000001</v>
      </c>
      <c r="T2372">
        <v>3063505.4191999999</v>
      </c>
      <c r="U2372">
        <v>2.2838000000000001E-2</v>
      </c>
      <c r="V2372" t="str">
        <f>VLOOKUP(C2372,'Lines LookUp'!$B$1:$C$12,2,0)</f>
        <v>NEW</v>
      </c>
      <c r="W2372" t="str">
        <f>ROUNDUP(Q2372,3)&amp;"-"&amp;ROUNDUP(R2372,3)</f>
        <v>337107.939-3063499.633</v>
      </c>
      <c r="X2372" t="str">
        <f>ROUNDUP(S2372,3)&amp;"-"&amp;ROUNDUP(T2372,3)</f>
        <v>337130.031-3063505.42</v>
      </c>
      <c r="Y2372">
        <f>VLOOKUP(W2372&amp;"-"&amp;V2372,'Buscoords Workout'!$F:$G,2,0)</f>
        <v>10048</v>
      </c>
      <c r="Z2372">
        <f>VLOOKUP(X2372&amp;"-"&amp;V2372,'Buscoords Workout'!$F:$G,2,0)</f>
        <v>10049</v>
      </c>
      <c r="AA2372" t="b">
        <f>OR(ISNA(Y2372),ISNA(Z2372))</f>
        <v>0</v>
      </c>
    </row>
    <row r="2373" spans="1:27" x14ac:dyDescent="0.25">
      <c r="A2373">
        <v>2584</v>
      </c>
      <c r="B2373" t="s">
        <v>24</v>
      </c>
      <c r="C2373" t="s">
        <v>62</v>
      </c>
      <c r="D2373" t="s">
        <v>63</v>
      </c>
      <c r="E2373">
        <v>11</v>
      </c>
      <c r="F2373" t="s">
        <v>37</v>
      </c>
      <c r="G2373">
        <v>100</v>
      </c>
      <c r="H2373" t="s">
        <v>27</v>
      </c>
      <c r="I2373" t="s">
        <v>38</v>
      </c>
      <c r="J2373" t="s">
        <v>59</v>
      </c>
      <c r="K2373" t="s">
        <v>30</v>
      </c>
      <c r="L2373" t="s">
        <v>31</v>
      </c>
      <c r="M2373">
        <v>3</v>
      </c>
      <c r="N2373" t="s">
        <v>32</v>
      </c>
      <c r="O2373" t="s">
        <v>33</v>
      </c>
      <c r="P2373">
        <v>0.37617600000000001</v>
      </c>
      <c r="Q2373">
        <v>337130.03080000001</v>
      </c>
      <c r="R2373">
        <v>3063505.4191999999</v>
      </c>
      <c r="S2373">
        <v>337130.39322299999</v>
      </c>
      <c r="T2373">
        <v>3063505.5199799999</v>
      </c>
      <c r="U2373">
        <v>3.7599999999999998E-4</v>
      </c>
      <c r="V2373" t="str">
        <f>VLOOKUP(C2373,'Lines LookUp'!$B$1:$C$12,2,0)</f>
        <v>NEW</v>
      </c>
      <c r="W2373" t="str">
        <f>ROUNDUP(Q2373,3)&amp;"-"&amp;ROUNDUP(R2373,3)</f>
        <v>337130.031-3063505.42</v>
      </c>
      <c r="X2373" t="str">
        <f>ROUNDUP(S2373,3)&amp;"-"&amp;ROUNDUP(T2373,3)</f>
        <v>337130.394-3063505.52</v>
      </c>
      <c r="Y2373">
        <f>VLOOKUP(W2373&amp;"-"&amp;V2373,'Buscoords Workout'!$F:$G,2,0)</f>
        <v>10049</v>
      </c>
      <c r="Z2373">
        <f>VLOOKUP(X2373&amp;"-"&amp;V2373,'Buscoords Workout'!$F:$G,2,0)</f>
        <v>10275</v>
      </c>
      <c r="AA2373" t="b">
        <f>OR(ISNA(Y2373),ISNA(Z2373))</f>
        <v>0</v>
      </c>
    </row>
    <row r="2374" spans="1:27" x14ac:dyDescent="0.25">
      <c r="A2374">
        <v>2585</v>
      </c>
      <c r="B2374" t="s">
        <v>24</v>
      </c>
      <c r="C2374" t="s">
        <v>62</v>
      </c>
      <c r="D2374" t="s">
        <v>63</v>
      </c>
      <c r="E2374">
        <v>11</v>
      </c>
      <c r="F2374" t="s">
        <v>37</v>
      </c>
      <c r="G2374">
        <v>100</v>
      </c>
      <c r="H2374" t="s">
        <v>27</v>
      </c>
      <c r="I2374" t="s">
        <v>38</v>
      </c>
      <c r="J2374" t="s">
        <v>59</v>
      </c>
      <c r="K2374" t="s">
        <v>30</v>
      </c>
      <c r="L2374" t="s">
        <v>31</v>
      </c>
      <c r="M2374">
        <v>3</v>
      </c>
      <c r="N2374" t="s">
        <v>32</v>
      </c>
      <c r="O2374" t="s">
        <v>33</v>
      </c>
      <c r="P2374">
        <v>21.285499999999999</v>
      </c>
      <c r="Q2374">
        <v>337130.39322299999</v>
      </c>
      <c r="R2374">
        <v>3063505.5199799999</v>
      </c>
      <c r="S2374">
        <v>337150.90059999999</v>
      </c>
      <c r="T2374">
        <v>3063511.2228000001</v>
      </c>
      <c r="U2374">
        <v>2.1285999999999999E-2</v>
      </c>
      <c r="V2374" t="str">
        <f>VLOOKUP(C2374,'Lines LookUp'!$B$1:$C$12,2,0)</f>
        <v>NEW</v>
      </c>
      <c r="W2374" t="str">
        <f>ROUNDUP(Q2374,3)&amp;"-"&amp;ROUNDUP(R2374,3)</f>
        <v>337130.394-3063505.52</v>
      </c>
      <c r="X2374" t="str">
        <f>ROUNDUP(S2374,3)&amp;"-"&amp;ROUNDUP(T2374,3)</f>
        <v>337150.901-3063511.223</v>
      </c>
      <c r="Y2374">
        <f>VLOOKUP(W2374&amp;"-"&amp;V2374,'Buscoords Workout'!$F:$G,2,0)</f>
        <v>10275</v>
      </c>
      <c r="Z2374">
        <f>VLOOKUP(X2374&amp;"-"&amp;V2374,'Buscoords Workout'!$F:$G,2,0)</f>
        <v>10050</v>
      </c>
      <c r="AA2374" t="b">
        <f>OR(ISNA(Y2374),ISNA(Z2374))</f>
        <v>0</v>
      </c>
    </row>
    <row r="2375" spans="1:27" x14ac:dyDescent="0.25">
      <c r="A2375">
        <v>2586</v>
      </c>
      <c r="B2375" t="s">
        <v>24</v>
      </c>
      <c r="C2375" t="s">
        <v>62</v>
      </c>
      <c r="D2375" t="s">
        <v>63</v>
      </c>
      <c r="E2375">
        <v>11</v>
      </c>
      <c r="F2375" t="s">
        <v>37</v>
      </c>
      <c r="G2375">
        <v>100</v>
      </c>
      <c r="H2375" t="s">
        <v>27</v>
      </c>
      <c r="I2375" t="s">
        <v>38</v>
      </c>
      <c r="J2375" t="s">
        <v>59</v>
      </c>
      <c r="K2375" t="s">
        <v>30</v>
      </c>
      <c r="L2375" t="s">
        <v>31</v>
      </c>
      <c r="M2375">
        <v>3</v>
      </c>
      <c r="N2375" t="s">
        <v>32</v>
      </c>
      <c r="O2375" t="s">
        <v>33</v>
      </c>
      <c r="P2375">
        <v>20.156600000000001</v>
      </c>
      <c r="Q2375">
        <v>337150.90059999999</v>
      </c>
      <c r="R2375">
        <v>3063511.2228000001</v>
      </c>
      <c r="S2375">
        <v>337169.795277</v>
      </c>
      <c r="T2375">
        <v>3063518.2427099999</v>
      </c>
      <c r="U2375">
        <v>2.0157000000000001E-2</v>
      </c>
      <c r="V2375" t="str">
        <f>VLOOKUP(C2375,'Lines LookUp'!$B$1:$C$12,2,0)</f>
        <v>NEW</v>
      </c>
      <c r="W2375" t="str">
        <f>ROUNDUP(Q2375,3)&amp;"-"&amp;ROUNDUP(R2375,3)</f>
        <v>337150.901-3063511.223</v>
      </c>
      <c r="X2375" t="str">
        <f>ROUNDUP(S2375,3)&amp;"-"&amp;ROUNDUP(T2375,3)</f>
        <v>337169.796-3063518.243</v>
      </c>
      <c r="Y2375">
        <f>VLOOKUP(W2375&amp;"-"&amp;V2375,'Buscoords Workout'!$F:$G,2,0)</f>
        <v>10050</v>
      </c>
      <c r="Z2375">
        <f>VLOOKUP(X2375&amp;"-"&amp;V2375,'Buscoords Workout'!$F:$G,2,0)</f>
        <v>10278</v>
      </c>
      <c r="AA2375" t="b">
        <f>OR(ISNA(Y2375),ISNA(Z2375))</f>
        <v>0</v>
      </c>
    </row>
    <row r="2376" spans="1:27" x14ac:dyDescent="0.25">
      <c r="A2376">
        <v>2587</v>
      </c>
      <c r="B2376" t="s">
        <v>24</v>
      </c>
      <c r="C2376" t="s">
        <v>62</v>
      </c>
      <c r="D2376" t="s">
        <v>63</v>
      </c>
      <c r="E2376">
        <v>11</v>
      </c>
      <c r="F2376" t="s">
        <v>37</v>
      </c>
      <c r="G2376">
        <v>100</v>
      </c>
      <c r="H2376" t="s">
        <v>27</v>
      </c>
      <c r="I2376" t="s">
        <v>38</v>
      </c>
      <c r="J2376" t="s">
        <v>59</v>
      </c>
      <c r="K2376" t="s">
        <v>30</v>
      </c>
      <c r="L2376" t="s">
        <v>31</v>
      </c>
      <c r="M2376">
        <v>3</v>
      </c>
      <c r="N2376" t="s">
        <v>32</v>
      </c>
      <c r="O2376" t="s">
        <v>33</v>
      </c>
      <c r="P2376">
        <v>3.44617</v>
      </c>
      <c r="Q2376">
        <v>337169.795277</v>
      </c>
      <c r="R2376">
        <v>3063518.2427099999</v>
      </c>
      <c r="S2376">
        <v>337173.0257</v>
      </c>
      <c r="T2376">
        <v>3063519.4429000001</v>
      </c>
      <c r="U2376">
        <v>3.4459999999999998E-3</v>
      </c>
      <c r="V2376" t="str">
        <f>VLOOKUP(C2376,'Lines LookUp'!$B$1:$C$12,2,0)</f>
        <v>NEW</v>
      </c>
      <c r="W2376" t="str">
        <f>ROUNDUP(Q2376,3)&amp;"-"&amp;ROUNDUP(R2376,3)</f>
        <v>337169.796-3063518.243</v>
      </c>
      <c r="X2376" t="str">
        <f>ROUNDUP(S2376,3)&amp;"-"&amp;ROUNDUP(T2376,3)</f>
        <v>337173.026-3063519.443</v>
      </c>
      <c r="Y2376">
        <f>VLOOKUP(W2376&amp;"-"&amp;V2376,'Buscoords Workout'!$F:$G,2,0)</f>
        <v>10278</v>
      </c>
      <c r="Z2376">
        <f>VLOOKUP(X2376&amp;"-"&amp;V2376,'Buscoords Workout'!$F:$G,2,0)</f>
        <v>10051</v>
      </c>
      <c r="AA2376" t="b">
        <f>OR(ISNA(Y2376),ISNA(Z2376))</f>
        <v>0</v>
      </c>
    </row>
    <row r="2377" spans="1:27" x14ac:dyDescent="0.25">
      <c r="A2377">
        <v>2588</v>
      </c>
      <c r="B2377" t="s">
        <v>24</v>
      </c>
      <c r="C2377" t="s">
        <v>62</v>
      </c>
      <c r="D2377" t="s">
        <v>63</v>
      </c>
      <c r="E2377">
        <v>11</v>
      </c>
      <c r="F2377" t="s">
        <v>37</v>
      </c>
      <c r="G2377">
        <v>100</v>
      </c>
      <c r="H2377" t="s">
        <v>27</v>
      </c>
      <c r="I2377" t="s">
        <v>38</v>
      </c>
      <c r="J2377" t="s">
        <v>59</v>
      </c>
      <c r="K2377" t="s">
        <v>30</v>
      </c>
      <c r="L2377" t="s">
        <v>31</v>
      </c>
      <c r="M2377">
        <v>3</v>
      </c>
      <c r="N2377" t="s">
        <v>32</v>
      </c>
      <c r="O2377" t="s">
        <v>33</v>
      </c>
      <c r="P2377">
        <v>26.7712</v>
      </c>
      <c r="Q2377">
        <v>337173.0257</v>
      </c>
      <c r="R2377">
        <v>3063519.4429000001</v>
      </c>
      <c r="S2377">
        <v>337197.03399999999</v>
      </c>
      <c r="T2377">
        <v>3063531.2875999999</v>
      </c>
      <c r="U2377">
        <v>2.6771E-2</v>
      </c>
      <c r="V2377" t="str">
        <f>VLOOKUP(C2377,'Lines LookUp'!$B$1:$C$12,2,0)</f>
        <v>NEW</v>
      </c>
      <c r="W2377" t="str">
        <f>ROUNDUP(Q2377,3)&amp;"-"&amp;ROUNDUP(R2377,3)</f>
        <v>337173.026-3063519.443</v>
      </c>
      <c r="X2377" t="str">
        <f>ROUNDUP(S2377,3)&amp;"-"&amp;ROUNDUP(T2377,3)</f>
        <v>337197.034-3063531.288</v>
      </c>
      <c r="Y2377">
        <f>VLOOKUP(W2377&amp;"-"&amp;V2377,'Buscoords Workout'!$F:$G,2,0)</f>
        <v>10051</v>
      </c>
      <c r="Z2377">
        <f>VLOOKUP(X2377&amp;"-"&amp;V2377,'Buscoords Workout'!$F:$G,2,0)</f>
        <v>10052</v>
      </c>
      <c r="AA2377" t="b">
        <f>OR(ISNA(Y2377),ISNA(Z2377))</f>
        <v>0</v>
      </c>
    </row>
    <row r="2378" spans="1:27" x14ac:dyDescent="0.25">
      <c r="A2378">
        <v>2589</v>
      </c>
      <c r="B2378" t="s">
        <v>24</v>
      </c>
      <c r="C2378" t="s">
        <v>62</v>
      </c>
      <c r="D2378" t="s">
        <v>63</v>
      </c>
      <c r="E2378">
        <v>11</v>
      </c>
      <c r="F2378" t="s">
        <v>37</v>
      </c>
      <c r="G2378">
        <v>100</v>
      </c>
      <c r="H2378" t="s">
        <v>27</v>
      </c>
      <c r="I2378" t="s">
        <v>38</v>
      </c>
      <c r="J2378" t="s">
        <v>59</v>
      </c>
      <c r="K2378" t="s">
        <v>30</v>
      </c>
      <c r="L2378" t="s">
        <v>31</v>
      </c>
      <c r="M2378">
        <v>3</v>
      </c>
      <c r="N2378" t="s">
        <v>32</v>
      </c>
      <c r="O2378" t="s">
        <v>33</v>
      </c>
      <c r="P2378">
        <v>7.4059900000000001</v>
      </c>
      <c r="Q2378">
        <v>337197.03399999999</v>
      </c>
      <c r="R2378">
        <v>3063531.2875999999</v>
      </c>
      <c r="S2378">
        <v>337203.47560200002</v>
      </c>
      <c r="T2378">
        <v>3063534.94196</v>
      </c>
      <c r="U2378">
        <v>7.4060000000000003E-3</v>
      </c>
      <c r="V2378" t="str">
        <f>VLOOKUP(C2378,'Lines LookUp'!$B$1:$C$12,2,0)</f>
        <v>NEW</v>
      </c>
      <c r="W2378" t="str">
        <f>ROUNDUP(Q2378,3)&amp;"-"&amp;ROUNDUP(R2378,3)</f>
        <v>337197.034-3063531.288</v>
      </c>
      <c r="X2378" t="str">
        <f>ROUNDUP(S2378,3)&amp;"-"&amp;ROUNDUP(T2378,3)</f>
        <v>337203.476-3063534.942</v>
      </c>
      <c r="Y2378">
        <f>VLOOKUP(W2378&amp;"-"&amp;V2378,'Buscoords Workout'!$F:$G,2,0)</f>
        <v>10052</v>
      </c>
      <c r="Z2378">
        <f>VLOOKUP(X2378&amp;"-"&amp;V2378,'Buscoords Workout'!$F:$G,2,0)</f>
        <v>10280</v>
      </c>
      <c r="AA2378" t="b">
        <f>OR(ISNA(Y2378),ISNA(Z2378))</f>
        <v>0</v>
      </c>
    </row>
    <row r="2379" spans="1:27" x14ac:dyDescent="0.25">
      <c r="A2379">
        <v>2590</v>
      </c>
      <c r="B2379" t="s">
        <v>24</v>
      </c>
      <c r="C2379" t="s">
        <v>62</v>
      </c>
      <c r="D2379" t="s">
        <v>63</v>
      </c>
      <c r="E2379">
        <v>11</v>
      </c>
      <c r="F2379" t="s">
        <v>37</v>
      </c>
      <c r="G2379">
        <v>100</v>
      </c>
      <c r="H2379" t="s">
        <v>27</v>
      </c>
      <c r="I2379" t="s">
        <v>38</v>
      </c>
      <c r="J2379" t="s">
        <v>59</v>
      </c>
      <c r="K2379" t="s">
        <v>30</v>
      </c>
      <c r="L2379" t="s">
        <v>31</v>
      </c>
      <c r="M2379">
        <v>3</v>
      </c>
      <c r="N2379" t="s">
        <v>32</v>
      </c>
      <c r="O2379" t="s">
        <v>33</v>
      </c>
      <c r="P2379">
        <v>16.681699999999999</v>
      </c>
      <c r="Q2379">
        <v>337203.47560200002</v>
      </c>
      <c r="R2379">
        <v>3063534.94196</v>
      </c>
      <c r="S2379">
        <v>337217.98509999999</v>
      </c>
      <c r="T2379">
        <v>3063543.1732999999</v>
      </c>
      <c r="U2379">
        <v>1.6681999999999999E-2</v>
      </c>
      <c r="V2379" t="str">
        <f>VLOOKUP(C2379,'Lines LookUp'!$B$1:$C$12,2,0)</f>
        <v>NEW</v>
      </c>
      <c r="W2379" t="str">
        <f>ROUNDUP(Q2379,3)&amp;"-"&amp;ROUNDUP(R2379,3)</f>
        <v>337203.476-3063534.942</v>
      </c>
      <c r="X2379" t="str">
        <f>ROUNDUP(S2379,3)&amp;"-"&amp;ROUNDUP(T2379,3)</f>
        <v>337217.986-3063543.174</v>
      </c>
      <c r="Y2379">
        <f>VLOOKUP(W2379&amp;"-"&amp;V2379,'Buscoords Workout'!$F:$G,2,0)</f>
        <v>10280</v>
      </c>
      <c r="Z2379">
        <f>VLOOKUP(X2379&amp;"-"&amp;V2379,'Buscoords Workout'!$F:$G,2,0)</f>
        <v>10053</v>
      </c>
      <c r="AA2379" t="b">
        <f>OR(ISNA(Y2379),ISNA(Z2379))</f>
        <v>0</v>
      </c>
    </row>
    <row r="2380" spans="1:27" x14ac:dyDescent="0.25">
      <c r="A2380">
        <v>2591</v>
      </c>
      <c r="B2380" t="s">
        <v>24</v>
      </c>
      <c r="C2380" t="s">
        <v>62</v>
      </c>
      <c r="D2380" t="s">
        <v>63</v>
      </c>
      <c r="E2380">
        <v>11</v>
      </c>
      <c r="F2380" t="s">
        <v>37</v>
      </c>
      <c r="G2380">
        <v>100</v>
      </c>
      <c r="H2380" t="s">
        <v>27</v>
      </c>
      <c r="I2380" t="s">
        <v>38</v>
      </c>
      <c r="J2380" t="s">
        <v>59</v>
      </c>
      <c r="K2380" t="s">
        <v>30</v>
      </c>
      <c r="L2380" t="s">
        <v>31</v>
      </c>
      <c r="M2380">
        <v>3</v>
      </c>
      <c r="N2380" t="s">
        <v>32</v>
      </c>
      <c r="O2380" t="s">
        <v>33</v>
      </c>
      <c r="P2380">
        <v>19.075700000000001</v>
      </c>
      <c r="Q2380">
        <v>337217.98509999999</v>
      </c>
      <c r="R2380">
        <v>3063543.1732999999</v>
      </c>
      <c r="S2380">
        <v>337233.71475799999</v>
      </c>
      <c r="T2380">
        <v>3063553.9649899998</v>
      </c>
      <c r="U2380">
        <v>1.9075999999999999E-2</v>
      </c>
      <c r="V2380" t="str">
        <f>VLOOKUP(C2380,'Lines LookUp'!$B$1:$C$12,2,0)</f>
        <v>NEW</v>
      </c>
      <c r="W2380" t="str">
        <f>ROUNDUP(Q2380,3)&amp;"-"&amp;ROUNDUP(R2380,3)</f>
        <v>337217.986-3063543.174</v>
      </c>
      <c r="X2380" t="str">
        <f>ROUNDUP(S2380,3)&amp;"-"&amp;ROUNDUP(T2380,3)</f>
        <v>337233.715-3063553.965</v>
      </c>
      <c r="Y2380">
        <f>VLOOKUP(W2380&amp;"-"&amp;V2380,'Buscoords Workout'!$F:$G,2,0)</f>
        <v>10053</v>
      </c>
      <c r="Z2380">
        <f>VLOOKUP(X2380&amp;"-"&amp;V2380,'Buscoords Workout'!$F:$G,2,0)</f>
        <v>10285</v>
      </c>
      <c r="AA2380" t="b">
        <f>OR(ISNA(Y2380),ISNA(Z2380))</f>
        <v>0</v>
      </c>
    </row>
    <row r="2381" spans="1:27" x14ac:dyDescent="0.25">
      <c r="A2381">
        <v>2592</v>
      </c>
      <c r="B2381" t="s">
        <v>24</v>
      </c>
      <c r="C2381" t="s">
        <v>62</v>
      </c>
      <c r="D2381" t="s">
        <v>63</v>
      </c>
      <c r="E2381">
        <v>11</v>
      </c>
      <c r="F2381" t="s">
        <v>37</v>
      </c>
      <c r="G2381">
        <v>100</v>
      </c>
      <c r="H2381" t="s">
        <v>27</v>
      </c>
      <c r="I2381" t="s">
        <v>38</v>
      </c>
      <c r="J2381" t="s">
        <v>59</v>
      </c>
      <c r="K2381" t="s">
        <v>30</v>
      </c>
      <c r="L2381" t="s">
        <v>31</v>
      </c>
      <c r="M2381">
        <v>3</v>
      </c>
      <c r="N2381" t="s">
        <v>32</v>
      </c>
      <c r="O2381" t="s">
        <v>33</v>
      </c>
      <c r="P2381">
        <v>4.1274300000000004</v>
      </c>
      <c r="Q2381">
        <v>337233.71475799999</v>
      </c>
      <c r="R2381">
        <v>3063553.9649899998</v>
      </c>
      <c r="S2381">
        <v>337237.11820000003</v>
      </c>
      <c r="T2381">
        <v>3063556.3</v>
      </c>
      <c r="U2381">
        <v>4.1269999999999996E-3</v>
      </c>
      <c r="V2381" t="str">
        <f>VLOOKUP(C2381,'Lines LookUp'!$B$1:$C$12,2,0)</f>
        <v>NEW</v>
      </c>
      <c r="W2381" t="str">
        <f>ROUNDUP(Q2381,3)&amp;"-"&amp;ROUNDUP(R2381,3)</f>
        <v>337233.715-3063553.965</v>
      </c>
      <c r="X2381" t="str">
        <f>ROUNDUP(S2381,3)&amp;"-"&amp;ROUNDUP(T2381,3)</f>
        <v>337237.119-3063556.3</v>
      </c>
      <c r="Y2381">
        <f>VLOOKUP(W2381&amp;"-"&amp;V2381,'Buscoords Workout'!$F:$G,2,0)</f>
        <v>10285</v>
      </c>
      <c r="Z2381">
        <f>VLOOKUP(X2381&amp;"-"&amp;V2381,'Buscoords Workout'!$F:$G,2,0)</f>
        <v>10054</v>
      </c>
      <c r="AA2381" t="b">
        <f>OR(ISNA(Y2381),ISNA(Z2381))</f>
        <v>0</v>
      </c>
    </row>
    <row r="2382" spans="1:27" x14ac:dyDescent="0.25">
      <c r="A2382">
        <v>2593</v>
      </c>
      <c r="B2382" t="s">
        <v>24</v>
      </c>
      <c r="C2382" t="s">
        <v>62</v>
      </c>
      <c r="D2382" t="s">
        <v>63</v>
      </c>
      <c r="E2382">
        <v>11</v>
      </c>
      <c r="F2382" t="s">
        <v>37</v>
      </c>
      <c r="G2382">
        <v>100</v>
      </c>
      <c r="H2382" t="s">
        <v>27</v>
      </c>
      <c r="I2382" t="s">
        <v>38</v>
      </c>
      <c r="J2382" t="s">
        <v>59</v>
      </c>
      <c r="K2382" t="s">
        <v>30</v>
      </c>
      <c r="L2382" t="s">
        <v>31</v>
      </c>
      <c r="M2382">
        <v>3</v>
      </c>
      <c r="N2382" t="s">
        <v>32</v>
      </c>
      <c r="O2382" t="s">
        <v>33</v>
      </c>
      <c r="P2382">
        <v>17.8232</v>
      </c>
      <c r="Q2382">
        <v>337237.11820000003</v>
      </c>
      <c r="R2382">
        <v>3063556.3</v>
      </c>
      <c r="S2382">
        <v>337251.32740000001</v>
      </c>
      <c r="T2382">
        <v>3063567.0594000001</v>
      </c>
      <c r="U2382">
        <v>1.7822999999999999E-2</v>
      </c>
      <c r="V2382" t="str">
        <f>VLOOKUP(C2382,'Lines LookUp'!$B$1:$C$12,2,0)</f>
        <v>NEW</v>
      </c>
      <c r="W2382" t="str">
        <f>ROUNDUP(Q2382,3)&amp;"-"&amp;ROUNDUP(R2382,3)</f>
        <v>337237.119-3063556.3</v>
      </c>
      <c r="X2382" t="str">
        <f>ROUNDUP(S2382,3)&amp;"-"&amp;ROUNDUP(T2382,3)</f>
        <v>337251.328-3063567.06</v>
      </c>
      <c r="Y2382">
        <f>VLOOKUP(W2382&amp;"-"&amp;V2382,'Buscoords Workout'!$F:$G,2,0)</f>
        <v>10054</v>
      </c>
      <c r="Z2382">
        <f>VLOOKUP(X2382&amp;"-"&amp;V2382,'Buscoords Workout'!$F:$G,2,0)</f>
        <v>10055</v>
      </c>
      <c r="AA2382" t="b">
        <f>OR(ISNA(Y2382),ISNA(Z2382))</f>
        <v>0</v>
      </c>
    </row>
    <row r="2383" spans="1:27" x14ac:dyDescent="0.25">
      <c r="A2383">
        <v>2594</v>
      </c>
      <c r="B2383" t="s">
        <v>24</v>
      </c>
      <c r="C2383" t="s">
        <v>62</v>
      </c>
      <c r="D2383" t="s">
        <v>63</v>
      </c>
      <c r="E2383">
        <v>11</v>
      </c>
      <c r="F2383" t="s">
        <v>37</v>
      </c>
      <c r="G2383">
        <v>100</v>
      </c>
      <c r="H2383" t="s">
        <v>27</v>
      </c>
      <c r="I2383" t="s">
        <v>38</v>
      </c>
      <c r="J2383" t="s">
        <v>59</v>
      </c>
      <c r="K2383" t="s">
        <v>30</v>
      </c>
      <c r="L2383" t="s">
        <v>31</v>
      </c>
      <c r="M2383">
        <v>3</v>
      </c>
      <c r="N2383" t="s">
        <v>32</v>
      </c>
      <c r="O2383" t="s">
        <v>33</v>
      </c>
      <c r="P2383">
        <v>10.381399999999999</v>
      </c>
      <c r="Q2383">
        <v>337251.32740000001</v>
      </c>
      <c r="R2383">
        <v>3063567.0594000001</v>
      </c>
      <c r="S2383">
        <v>337258.61490500002</v>
      </c>
      <c r="T2383">
        <v>3063574.45309</v>
      </c>
      <c r="U2383">
        <v>1.0381E-2</v>
      </c>
      <c r="V2383" t="str">
        <f>VLOOKUP(C2383,'Lines LookUp'!$B$1:$C$12,2,0)</f>
        <v>NEW</v>
      </c>
      <c r="W2383" t="str">
        <f>ROUNDUP(Q2383,3)&amp;"-"&amp;ROUNDUP(R2383,3)</f>
        <v>337251.328-3063567.06</v>
      </c>
      <c r="X2383" t="str">
        <f>ROUNDUP(S2383,3)&amp;"-"&amp;ROUNDUP(T2383,3)</f>
        <v>337258.615-3063574.454</v>
      </c>
      <c r="Y2383">
        <f>VLOOKUP(W2383&amp;"-"&amp;V2383,'Buscoords Workout'!$F:$G,2,0)</f>
        <v>10055</v>
      </c>
      <c r="Z2383">
        <f>VLOOKUP(X2383&amp;"-"&amp;V2383,'Buscoords Workout'!$F:$G,2,0)</f>
        <v>10287</v>
      </c>
      <c r="AA2383" t="b">
        <f>OR(ISNA(Y2383),ISNA(Z2383))</f>
        <v>0</v>
      </c>
    </row>
    <row r="2384" spans="1:27" x14ac:dyDescent="0.25">
      <c r="A2384">
        <v>2595</v>
      </c>
      <c r="B2384" t="s">
        <v>24</v>
      </c>
      <c r="C2384" t="s">
        <v>62</v>
      </c>
      <c r="D2384" t="s">
        <v>63</v>
      </c>
      <c r="E2384">
        <v>11</v>
      </c>
      <c r="F2384" t="s">
        <v>37</v>
      </c>
      <c r="G2384">
        <v>100</v>
      </c>
      <c r="H2384" t="s">
        <v>27</v>
      </c>
      <c r="I2384" t="s">
        <v>38</v>
      </c>
      <c r="J2384" t="s">
        <v>59</v>
      </c>
      <c r="K2384" t="s">
        <v>30</v>
      </c>
      <c r="L2384" t="s">
        <v>31</v>
      </c>
      <c r="M2384">
        <v>3</v>
      </c>
      <c r="N2384" t="s">
        <v>32</v>
      </c>
      <c r="O2384" t="s">
        <v>33</v>
      </c>
      <c r="P2384">
        <v>8.1646800000000006</v>
      </c>
      <c r="Q2384">
        <v>337258.61490500002</v>
      </c>
      <c r="R2384">
        <v>3063574.45309</v>
      </c>
      <c r="S2384">
        <v>337264.34629999998</v>
      </c>
      <c r="T2384">
        <v>3063580.2680000002</v>
      </c>
      <c r="U2384">
        <v>8.1650000000000004E-3</v>
      </c>
      <c r="V2384" t="str">
        <f>VLOOKUP(C2384,'Lines LookUp'!$B$1:$C$12,2,0)</f>
        <v>NEW</v>
      </c>
      <c r="W2384" t="str">
        <f>ROUNDUP(Q2384,3)&amp;"-"&amp;ROUNDUP(R2384,3)</f>
        <v>337258.615-3063574.454</v>
      </c>
      <c r="X2384" t="str">
        <f>ROUNDUP(S2384,3)&amp;"-"&amp;ROUNDUP(T2384,3)</f>
        <v>337264.347-3063580.268</v>
      </c>
      <c r="Y2384">
        <f>VLOOKUP(W2384&amp;"-"&amp;V2384,'Buscoords Workout'!$F:$G,2,0)</f>
        <v>10287</v>
      </c>
      <c r="Z2384">
        <f>VLOOKUP(X2384&amp;"-"&amp;V2384,'Buscoords Workout'!$F:$G,2,0)</f>
        <v>10056</v>
      </c>
      <c r="AA2384" t="b">
        <f>OR(ISNA(Y2384),ISNA(Z2384))</f>
        <v>0</v>
      </c>
    </row>
    <row r="2385" spans="1:27" x14ac:dyDescent="0.25">
      <c r="A2385">
        <v>2596</v>
      </c>
      <c r="B2385" t="s">
        <v>24</v>
      </c>
      <c r="C2385" t="s">
        <v>62</v>
      </c>
      <c r="D2385" t="s">
        <v>63</v>
      </c>
      <c r="E2385">
        <v>11</v>
      </c>
      <c r="F2385" t="s">
        <v>37</v>
      </c>
      <c r="G2385">
        <v>100</v>
      </c>
      <c r="H2385" t="s">
        <v>27</v>
      </c>
      <c r="I2385" t="s">
        <v>38</v>
      </c>
      <c r="J2385" t="s">
        <v>59</v>
      </c>
      <c r="K2385" t="s">
        <v>30</v>
      </c>
      <c r="L2385" t="s">
        <v>31</v>
      </c>
      <c r="M2385">
        <v>3</v>
      </c>
      <c r="N2385" t="s">
        <v>32</v>
      </c>
      <c r="O2385" t="s">
        <v>33</v>
      </c>
      <c r="P2385">
        <v>22.598099999999999</v>
      </c>
      <c r="Q2385">
        <v>337264.34629999998</v>
      </c>
      <c r="R2385">
        <v>3063580.2680000002</v>
      </c>
      <c r="S2385">
        <v>337282.40299500001</v>
      </c>
      <c r="T2385">
        <v>3063593.8558700001</v>
      </c>
      <c r="U2385">
        <v>2.2598E-2</v>
      </c>
      <c r="V2385" t="str">
        <f>VLOOKUP(C2385,'Lines LookUp'!$B$1:$C$12,2,0)</f>
        <v>NEW</v>
      </c>
      <c r="W2385" t="str">
        <f>ROUNDUP(Q2385,3)&amp;"-"&amp;ROUNDUP(R2385,3)</f>
        <v>337264.347-3063580.268</v>
      </c>
      <c r="X2385" t="str">
        <f>ROUNDUP(S2385,3)&amp;"-"&amp;ROUNDUP(T2385,3)</f>
        <v>337282.403-3063593.856</v>
      </c>
      <c r="Y2385">
        <f>VLOOKUP(W2385&amp;"-"&amp;V2385,'Buscoords Workout'!$F:$G,2,0)</f>
        <v>10056</v>
      </c>
      <c r="Z2385">
        <f>VLOOKUP(X2385&amp;"-"&amp;V2385,'Buscoords Workout'!$F:$G,2,0)</f>
        <v>10288</v>
      </c>
      <c r="AA2385" t="b">
        <f>OR(ISNA(Y2385),ISNA(Z2385))</f>
        <v>0</v>
      </c>
    </row>
    <row r="2386" spans="1:27" x14ac:dyDescent="0.25">
      <c r="A2386">
        <v>2597</v>
      </c>
      <c r="B2386" t="s">
        <v>24</v>
      </c>
      <c r="C2386" t="s">
        <v>62</v>
      </c>
      <c r="D2386" t="s">
        <v>63</v>
      </c>
      <c r="E2386">
        <v>11</v>
      </c>
      <c r="F2386" t="s">
        <v>37</v>
      </c>
      <c r="G2386">
        <v>100</v>
      </c>
      <c r="H2386" t="s">
        <v>27</v>
      </c>
      <c r="I2386" t="s">
        <v>38</v>
      </c>
      <c r="J2386" t="s">
        <v>59</v>
      </c>
      <c r="K2386" t="s">
        <v>30</v>
      </c>
      <c r="L2386" t="s">
        <v>31</v>
      </c>
      <c r="M2386">
        <v>3</v>
      </c>
      <c r="N2386" t="s">
        <v>32</v>
      </c>
      <c r="O2386" t="s">
        <v>33</v>
      </c>
      <c r="P2386">
        <v>0.21476500000000001</v>
      </c>
      <c r="Q2386">
        <v>337282.40299500001</v>
      </c>
      <c r="R2386">
        <v>3063593.8558700001</v>
      </c>
      <c r="S2386">
        <v>337282.57459999999</v>
      </c>
      <c r="T2386">
        <v>3063593.9849999999</v>
      </c>
      <c r="U2386">
        <v>2.1499999999999999E-4</v>
      </c>
      <c r="V2386" t="str">
        <f>VLOOKUP(C2386,'Lines LookUp'!$B$1:$C$12,2,0)</f>
        <v>NEW</v>
      </c>
      <c r="W2386" t="str">
        <f>ROUNDUP(Q2386,3)&amp;"-"&amp;ROUNDUP(R2386,3)</f>
        <v>337282.403-3063593.856</v>
      </c>
      <c r="X2386" t="str">
        <f>ROUNDUP(S2386,3)&amp;"-"&amp;ROUNDUP(T2386,3)</f>
        <v>337282.575-3063593.985</v>
      </c>
      <c r="Y2386">
        <f>VLOOKUP(W2386&amp;"-"&amp;V2386,'Buscoords Workout'!$F:$G,2,0)</f>
        <v>10288</v>
      </c>
      <c r="Z2386">
        <f>VLOOKUP(X2386&amp;"-"&amp;V2386,'Buscoords Workout'!$F:$G,2,0)</f>
        <v>10057</v>
      </c>
      <c r="AA2386" t="b">
        <f>OR(ISNA(Y2386),ISNA(Z2386))</f>
        <v>0</v>
      </c>
    </row>
    <row r="2387" spans="1:27" x14ac:dyDescent="0.25">
      <c r="A2387">
        <v>2598</v>
      </c>
      <c r="B2387" t="s">
        <v>24</v>
      </c>
      <c r="C2387" t="s">
        <v>62</v>
      </c>
      <c r="D2387" t="s">
        <v>63</v>
      </c>
      <c r="E2387">
        <v>11</v>
      </c>
      <c r="F2387" t="s">
        <v>37</v>
      </c>
      <c r="G2387">
        <v>100</v>
      </c>
      <c r="H2387" t="s">
        <v>27</v>
      </c>
      <c r="I2387" t="s">
        <v>38</v>
      </c>
      <c r="J2387" t="s">
        <v>59</v>
      </c>
      <c r="K2387" t="s">
        <v>30</v>
      </c>
      <c r="L2387" t="s">
        <v>31</v>
      </c>
      <c r="M2387">
        <v>3</v>
      </c>
      <c r="N2387" t="s">
        <v>32</v>
      </c>
      <c r="O2387" t="s">
        <v>33</v>
      </c>
      <c r="P2387">
        <v>5.0192899999999998</v>
      </c>
      <c r="Q2387">
        <v>337282.57459999999</v>
      </c>
      <c r="R2387">
        <v>3063593.9849999999</v>
      </c>
      <c r="S2387">
        <v>337286.58519999997</v>
      </c>
      <c r="T2387">
        <v>3063597.003</v>
      </c>
      <c r="U2387">
        <v>5.019E-3</v>
      </c>
      <c r="V2387" t="str">
        <f>VLOOKUP(C2387,'Lines LookUp'!$B$1:$C$12,2,0)</f>
        <v>NEW</v>
      </c>
      <c r="W2387" t="str">
        <f>ROUNDUP(Q2387,3)&amp;"-"&amp;ROUNDUP(R2387,3)</f>
        <v>337282.575-3063593.985</v>
      </c>
      <c r="X2387" t="str">
        <f>ROUNDUP(S2387,3)&amp;"-"&amp;ROUNDUP(T2387,3)</f>
        <v>337286.586-3063597.003</v>
      </c>
      <c r="Y2387">
        <f>VLOOKUP(W2387&amp;"-"&amp;V2387,'Buscoords Workout'!$F:$G,2,0)</f>
        <v>10057</v>
      </c>
      <c r="Z2387">
        <f>VLOOKUP(X2387&amp;"-"&amp;V2387,'Buscoords Workout'!$F:$G,2,0)</f>
        <v>10058</v>
      </c>
      <c r="AA2387" t="b">
        <f>OR(ISNA(Y2387),ISNA(Z2387))</f>
        <v>0</v>
      </c>
    </row>
    <row r="2388" spans="1:27" x14ac:dyDescent="0.25">
      <c r="A2388">
        <v>2599</v>
      </c>
      <c r="B2388" t="s">
        <v>24</v>
      </c>
      <c r="C2388" t="s">
        <v>62</v>
      </c>
      <c r="D2388" t="s">
        <v>63</v>
      </c>
      <c r="E2388">
        <v>11</v>
      </c>
      <c r="F2388" t="s">
        <v>37</v>
      </c>
      <c r="G2388">
        <v>100</v>
      </c>
      <c r="H2388" t="s">
        <v>27</v>
      </c>
      <c r="I2388" t="s">
        <v>38</v>
      </c>
      <c r="J2388" t="s">
        <v>59</v>
      </c>
      <c r="K2388" t="s">
        <v>30</v>
      </c>
      <c r="L2388" t="s">
        <v>31</v>
      </c>
      <c r="M2388">
        <v>3</v>
      </c>
      <c r="N2388" t="s">
        <v>32</v>
      </c>
      <c r="O2388" t="s">
        <v>33</v>
      </c>
      <c r="P2388">
        <v>15.1555</v>
      </c>
      <c r="Q2388">
        <v>337286.58519999997</v>
      </c>
      <c r="R2388">
        <v>3063597.003</v>
      </c>
      <c r="S2388">
        <v>337298.33230000001</v>
      </c>
      <c r="T2388">
        <v>3063606.5787999998</v>
      </c>
      <c r="U2388">
        <v>1.5155999999999999E-2</v>
      </c>
      <c r="V2388" t="str">
        <f>VLOOKUP(C2388,'Lines LookUp'!$B$1:$C$12,2,0)</f>
        <v>NEW</v>
      </c>
      <c r="W2388" t="str">
        <f>ROUNDUP(Q2388,3)&amp;"-"&amp;ROUNDUP(R2388,3)</f>
        <v>337286.586-3063597.003</v>
      </c>
      <c r="X2388" t="str">
        <f>ROUNDUP(S2388,3)&amp;"-"&amp;ROUNDUP(T2388,3)</f>
        <v>337298.333-3063606.579</v>
      </c>
      <c r="Y2388">
        <f>VLOOKUP(W2388&amp;"-"&amp;V2388,'Buscoords Workout'!$F:$G,2,0)</f>
        <v>10058</v>
      </c>
      <c r="Z2388">
        <f>VLOOKUP(X2388&amp;"-"&amp;V2388,'Buscoords Workout'!$F:$G,2,0)</f>
        <v>10059</v>
      </c>
      <c r="AA2388" t="b">
        <f>OR(ISNA(Y2388),ISNA(Z2388))</f>
        <v>0</v>
      </c>
    </row>
    <row r="2389" spans="1:27" x14ac:dyDescent="0.25">
      <c r="A2389">
        <v>2600</v>
      </c>
      <c r="B2389" t="s">
        <v>24</v>
      </c>
      <c r="C2389" t="s">
        <v>62</v>
      </c>
      <c r="D2389" t="s">
        <v>63</v>
      </c>
      <c r="E2389">
        <v>11</v>
      </c>
      <c r="F2389" t="s">
        <v>37</v>
      </c>
      <c r="G2389">
        <v>100</v>
      </c>
      <c r="H2389" t="s">
        <v>27</v>
      </c>
      <c r="I2389" t="s">
        <v>38</v>
      </c>
      <c r="J2389" t="s">
        <v>59</v>
      </c>
      <c r="K2389" t="s">
        <v>30</v>
      </c>
      <c r="L2389" t="s">
        <v>31</v>
      </c>
      <c r="M2389">
        <v>3</v>
      </c>
      <c r="N2389" t="s">
        <v>32</v>
      </c>
      <c r="O2389" t="s">
        <v>33</v>
      </c>
      <c r="P2389">
        <v>17.978100000000001</v>
      </c>
      <c r="Q2389">
        <v>337298.33230000001</v>
      </c>
      <c r="R2389">
        <v>3063606.5787999998</v>
      </c>
      <c r="S2389">
        <v>337310.546194</v>
      </c>
      <c r="T2389">
        <v>3063619.7710000002</v>
      </c>
      <c r="U2389">
        <v>1.7978000000000001E-2</v>
      </c>
      <c r="V2389" t="str">
        <f>VLOOKUP(C2389,'Lines LookUp'!$B$1:$C$12,2,0)</f>
        <v>NEW</v>
      </c>
      <c r="W2389" t="str">
        <f>ROUNDUP(Q2389,3)&amp;"-"&amp;ROUNDUP(R2389,3)</f>
        <v>337298.333-3063606.579</v>
      </c>
      <c r="X2389" t="str">
        <f>ROUNDUP(S2389,3)&amp;"-"&amp;ROUNDUP(T2389,3)</f>
        <v>337310.547-3063619.771</v>
      </c>
      <c r="Y2389">
        <f>VLOOKUP(W2389&amp;"-"&amp;V2389,'Buscoords Workout'!$F:$G,2,0)</f>
        <v>10059</v>
      </c>
      <c r="Z2389">
        <f>VLOOKUP(X2389&amp;"-"&amp;V2389,'Buscoords Workout'!$F:$G,2,0)</f>
        <v>10292</v>
      </c>
      <c r="AA2389" t="b">
        <f>OR(ISNA(Y2389),ISNA(Z2389))</f>
        <v>0</v>
      </c>
    </row>
    <row r="2390" spans="1:27" x14ac:dyDescent="0.25">
      <c r="A2390">
        <v>2601</v>
      </c>
      <c r="B2390" t="s">
        <v>24</v>
      </c>
      <c r="C2390" t="s">
        <v>62</v>
      </c>
      <c r="D2390" t="s">
        <v>63</v>
      </c>
      <c r="E2390">
        <v>11</v>
      </c>
      <c r="F2390" t="s">
        <v>37</v>
      </c>
      <c r="G2390">
        <v>100</v>
      </c>
      <c r="H2390" t="s">
        <v>27</v>
      </c>
      <c r="I2390" t="s">
        <v>38</v>
      </c>
      <c r="J2390" t="s">
        <v>59</v>
      </c>
      <c r="K2390" t="s">
        <v>30</v>
      </c>
      <c r="L2390" t="s">
        <v>31</v>
      </c>
      <c r="M2390">
        <v>3</v>
      </c>
      <c r="N2390" t="s">
        <v>32</v>
      </c>
      <c r="O2390" t="s">
        <v>33</v>
      </c>
      <c r="P2390">
        <v>5.7683999999999997</v>
      </c>
      <c r="Q2390">
        <v>337310.546194</v>
      </c>
      <c r="R2390">
        <v>3063619.7710000002</v>
      </c>
      <c r="S2390">
        <v>337314.46509999997</v>
      </c>
      <c r="T2390">
        <v>3063624.0038000001</v>
      </c>
      <c r="U2390">
        <v>5.7679999999999997E-3</v>
      </c>
      <c r="V2390" t="str">
        <f>VLOOKUP(C2390,'Lines LookUp'!$B$1:$C$12,2,0)</f>
        <v>NEW</v>
      </c>
      <c r="W2390" t="str">
        <f>ROUNDUP(Q2390,3)&amp;"-"&amp;ROUNDUP(R2390,3)</f>
        <v>337310.547-3063619.771</v>
      </c>
      <c r="X2390" t="str">
        <f>ROUNDUP(S2390,3)&amp;"-"&amp;ROUNDUP(T2390,3)</f>
        <v>337314.466-3063624.004</v>
      </c>
      <c r="Y2390">
        <f>VLOOKUP(W2390&amp;"-"&amp;V2390,'Buscoords Workout'!$F:$G,2,0)</f>
        <v>10292</v>
      </c>
      <c r="Z2390">
        <f>VLOOKUP(X2390&amp;"-"&amp;V2390,'Buscoords Workout'!$F:$G,2,0)</f>
        <v>10060</v>
      </c>
      <c r="AA2390" t="b">
        <f>OR(ISNA(Y2390),ISNA(Z2390))</f>
        <v>0</v>
      </c>
    </row>
    <row r="2391" spans="1:27" x14ac:dyDescent="0.25">
      <c r="A2391">
        <v>2602</v>
      </c>
      <c r="B2391" t="s">
        <v>24</v>
      </c>
      <c r="C2391" t="s">
        <v>62</v>
      </c>
      <c r="D2391" t="s">
        <v>63</v>
      </c>
      <c r="E2391">
        <v>11</v>
      </c>
      <c r="F2391" t="s">
        <v>37</v>
      </c>
      <c r="G2391">
        <v>100</v>
      </c>
      <c r="H2391" t="s">
        <v>27</v>
      </c>
      <c r="I2391" t="s">
        <v>38</v>
      </c>
      <c r="J2391" t="s">
        <v>59</v>
      </c>
      <c r="K2391" t="s">
        <v>30</v>
      </c>
      <c r="L2391" t="s">
        <v>31</v>
      </c>
      <c r="M2391">
        <v>3</v>
      </c>
      <c r="N2391" t="s">
        <v>32</v>
      </c>
      <c r="O2391" t="s">
        <v>33</v>
      </c>
      <c r="P2391">
        <v>22.670300000000001</v>
      </c>
      <c r="Q2391">
        <v>337314.46509999997</v>
      </c>
      <c r="R2391">
        <v>3063624.0038000001</v>
      </c>
      <c r="S2391">
        <v>337328.16039999999</v>
      </c>
      <c r="T2391">
        <v>3063642.0698000002</v>
      </c>
      <c r="U2391">
        <v>2.2669999999999999E-2</v>
      </c>
      <c r="V2391" t="str">
        <f>VLOOKUP(C2391,'Lines LookUp'!$B$1:$C$12,2,0)</f>
        <v>NEW</v>
      </c>
      <c r="W2391" t="str">
        <f>ROUNDUP(Q2391,3)&amp;"-"&amp;ROUNDUP(R2391,3)</f>
        <v>337314.466-3063624.004</v>
      </c>
      <c r="X2391" t="str">
        <f>ROUNDUP(S2391,3)&amp;"-"&amp;ROUNDUP(T2391,3)</f>
        <v>337328.161-3063642.07</v>
      </c>
      <c r="Y2391">
        <f>VLOOKUP(W2391&amp;"-"&amp;V2391,'Buscoords Workout'!$F:$G,2,0)</f>
        <v>10060</v>
      </c>
      <c r="Z2391">
        <f>VLOOKUP(X2391&amp;"-"&amp;V2391,'Buscoords Workout'!$F:$G,2,0)</f>
        <v>10061</v>
      </c>
      <c r="AA2391" t="b">
        <f>OR(ISNA(Y2391),ISNA(Z2391))</f>
        <v>0</v>
      </c>
    </row>
    <row r="2392" spans="1:27" x14ac:dyDescent="0.25">
      <c r="A2392">
        <v>2603</v>
      </c>
      <c r="B2392" t="s">
        <v>24</v>
      </c>
      <c r="C2392" t="s">
        <v>62</v>
      </c>
      <c r="D2392" t="s">
        <v>63</v>
      </c>
      <c r="E2392">
        <v>11</v>
      </c>
      <c r="F2392" t="s">
        <v>37</v>
      </c>
      <c r="G2392">
        <v>100</v>
      </c>
      <c r="H2392" t="s">
        <v>27</v>
      </c>
      <c r="I2392" t="s">
        <v>38</v>
      </c>
      <c r="J2392" t="s">
        <v>59</v>
      </c>
      <c r="K2392" t="s">
        <v>30</v>
      </c>
      <c r="L2392" t="s">
        <v>31</v>
      </c>
      <c r="M2392">
        <v>3</v>
      </c>
      <c r="N2392" t="s">
        <v>32</v>
      </c>
      <c r="O2392" t="s">
        <v>33</v>
      </c>
      <c r="P2392">
        <v>3.4625699999999999</v>
      </c>
      <c r="Q2392">
        <v>337328.16039999999</v>
      </c>
      <c r="R2392">
        <v>3063642.0698000002</v>
      </c>
      <c r="S2392">
        <v>337329.98099399998</v>
      </c>
      <c r="T2392">
        <v>3063645.01511</v>
      </c>
      <c r="U2392">
        <v>3.4629999999999999E-3</v>
      </c>
      <c r="V2392" t="str">
        <f>VLOOKUP(C2392,'Lines LookUp'!$B$1:$C$12,2,0)</f>
        <v>NEW</v>
      </c>
      <c r="W2392" t="str">
        <f>ROUNDUP(Q2392,3)&amp;"-"&amp;ROUNDUP(R2392,3)</f>
        <v>337328.161-3063642.07</v>
      </c>
      <c r="X2392" t="str">
        <f>ROUNDUP(S2392,3)&amp;"-"&amp;ROUNDUP(T2392,3)</f>
        <v>337329.981-3063645.016</v>
      </c>
      <c r="Y2392">
        <f>VLOOKUP(W2392&amp;"-"&amp;V2392,'Buscoords Workout'!$F:$G,2,0)</f>
        <v>10061</v>
      </c>
      <c r="Z2392">
        <f>VLOOKUP(X2392&amp;"-"&amp;V2392,'Buscoords Workout'!$F:$G,2,0)</f>
        <v>10295</v>
      </c>
      <c r="AA2392" t="b">
        <f>OR(ISNA(Y2392),ISNA(Z2392))</f>
        <v>0</v>
      </c>
    </row>
    <row r="2393" spans="1:27" x14ac:dyDescent="0.25">
      <c r="A2393">
        <v>2604</v>
      </c>
      <c r="B2393" t="s">
        <v>24</v>
      </c>
      <c r="C2393" t="s">
        <v>62</v>
      </c>
      <c r="D2393" t="s">
        <v>63</v>
      </c>
      <c r="E2393">
        <v>11</v>
      </c>
      <c r="F2393" t="s">
        <v>37</v>
      </c>
      <c r="G2393">
        <v>100</v>
      </c>
      <c r="H2393" t="s">
        <v>27</v>
      </c>
      <c r="I2393" t="s">
        <v>38</v>
      </c>
      <c r="J2393" t="s">
        <v>59</v>
      </c>
      <c r="K2393" t="s">
        <v>30</v>
      </c>
      <c r="L2393" t="s">
        <v>31</v>
      </c>
      <c r="M2393">
        <v>3</v>
      </c>
      <c r="N2393" t="s">
        <v>32</v>
      </c>
      <c r="O2393" t="s">
        <v>33</v>
      </c>
      <c r="P2393">
        <v>17.638300000000001</v>
      </c>
      <c r="Q2393">
        <v>337329.98099399998</v>
      </c>
      <c r="R2393">
        <v>3063645.01511</v>
      </c>
      <c r="S2393">
        <v>337339.25510000001</v>
      </c>
      <c r="T2393">
        <v>3063660.0184999998</v>
      </c>
      <c r="U2393">
        <v>1.7638000000000001E-2</v>
      </c>
      <c r="V2393" t="str">
        <f>VLOOKUP(C2393,'Lines LookUp'!$B$1:$C$12,2,0)</f>
        <v>NEW</v>
      </c>
      <c r="W2393" t="str">
        <f>ROUNDUP(Q2393,3)&amp;"-"&amp;ROUNDUP(R2393,3)</f>
        <v>337329.981-3063645.016</v>
      </c>
      <c r="X2393" t="str">
        <f>ROUNDUP(S2393,3)&amp;"-"&amp;ROUNDUP(T2393,3)</f>
        <v>337339.256-3063660.019</v>
      </c>
      <c r="Y2393">
        <f>VLOOKUP(W2393&amp;"-"&amp;V2393,'Buscoords Workout'!$F:$G,2,0)</f>
        <v>10295</v>
      </c>
      <c r="Z2393">
        <f>VLOOKUP(X2393&amp;"-"&amp;V2393,'Buscoords Workout'!$F:$G,2,0)</f>
        <v>10062</v>
      </c>
      <c r="AA2393" t="b">
        <f>OR(ISNA(Y2393),ISNA(Z2393))</f>
        <v>0</v>
      </c>
    </row>
    <row r="2394" spans="1:27" x14ac:dyDescent="0.25">
      <c r="A2394">
        <v>2605</v>
      </c>
      <c r="B2394" t="s">
        <v>24</v>
      </c>
      <c r="C2394" t="s">
        <v>62</v>
      </c>
      <c r="D2394" t="s">
        <v>63</v>
      </c>
      <c r="E2394">
        <v>11</v>
      </c>
      <c r="F2394" t="s">
        <v>37</v>
      </c>
      <c r="G2394">
        <v>100</v>
      </c>
      <c r="H2394" t="s">
        <v>27</v>
      </c>
      <c r="I2394" t="s">
        <v>38</v>
      </c>
      <c r="J2394" t="s">
        <v>59</v>
      </c>
      <c r="K2394" t="s">
        <v>30</v>
      </c>
      <c r="L2394" t="s">
        <v>31</v>
      </c>
      <c r="M2394">
        <v>3</v>
      </c>
      <c r="N2394" t="s">
        <v>32</v>
      </c>
      <c r="O2394" t="s">
        <v>33</v>
      </c>
      <c r="P2394">
        <v>22.360499999999998</v>
      </c>
      <c r="Q2394">
        <v>337339.25510000001</v>
      </c>
      <c r="R2394">
        <v>3063660.0184999998</v>
      </c>
      <c r="S2394">
        <v>337350.5209</v>
      </c>
      <c r="T2394">
        <v>3063679.3336</v>
      </c>
      <c r="U2394">
        <v>2.2360000000000001E-2</v>
      </c>
      <c r="V2394" t="str">
        <f>VLOOKUP(C2394,'Lines LookUp'!$B$1:$C$12,2,0)</f>
        <v>NEW</v>
      </c>
      <c r="W2394" t="str">
        <f>ROUNDUP(Q2394,3)&amp;"-"&amp;ROUNDUP(R2394,3)</f>
        <v>337339.256-3063660.019</v>
      </c>
      <c r="X2394" t="str">
        <f>ROUNDUP(S2394,3)&amp;"-"&amp;ROUNDUP(T2394,3)</f>
        <v>337350.521-3063679.334</v>
      </c>
      <c r="Y2394">
        <f>VLOOKUP(W2394&amp;"-"&amp;V2394,'Buscoords Workout'!$F:$G,2,0)</f>
        <v>10062</v>
      </c>
      <c r="Z2394">
        <f>VLOOKUP(X2394&amp;"-"&amp;V2394,'Buscoords Workout'!$F:$G,2,0)</f>
        <v>10063</v>
      </c>
      <c r="AA2394" t="b">
        <f>OR(ISNA(Y2394),ISNA(Z2394))</f>
        <v>0</v>
      </c>
    </row>
    <row r="2395" spans="1:27" x14ac:dyDescent="0.25">
      <c r="A2395">
        <v>2606</v>
      </c>
      <c r="B2395" t="s">
        <v>24</v>
      </c>
      <c r="C2395" t="s">
        <v>62</v>
      </c>
      <c r="D2395" t="s">
        <v>63</v>
      </c>
      <c r="E2395">
        <v>11</v>
      </c>
      <c r="F2395" t="s">
        <v>37</v>
      </c>
      <c r="G2395">
        <v>100</v>
      </c>
      <c r="H2395" t="s">
        <v>27</v>
      </c>
      <c r="I2395" t="s">
        <v>38</v>
      </c>
      <c r="J2395" t="s">
        <v>59</v>
      </c>
      <c r="K2395" t="s">
        <v>30</v>
      </c>
      <c r="L2395" t="s">
        <v>31</v>
      </c>
      <c r="M2395">
        <v>3</v>
      </c>
      <c r="N2395" t="s">
        <v>32</v>
      </c>
      <c r="O2395" t="s">
        <v>33</v>
      </c>
      <c r="P2395">
        <v>2.4414899999999999</v>
      </c>
      <c r="Q2395">
        <v>337350.5209</v>
      </c>
      <c r="R2395">
        <v>3063679.3336</v>
      </c>
      <c r="S2395">
        <v>337352.016688</v>
      </c>
      <c r="T2395">
        <v>3063681.2632399998</v>
      </c>
      <c r="U2395">
        <v>2.441E-3</v>
      </c>
      <c r="V2395" t="str">
        <f>VLOOKUP(C2395,'Lines LookUp'!$B$1:$C$12,2,0)</f>
        <v>NEW</v>
      </c>
      <c r="W2395" t="str">
        <f>ROUNDUP(Q2395,3)&amp;"-"&amp;ROUNDUP(R2395,3)</f>
        <v>337350.521-3063679.334</v>
      </c>
      <c r="X2395" t="str">
        <f>ROUNDUP(S2395,3)&amp;"-"&amp;ROUNDUP(T2395,3)</f>
        <v>337352.017-3063681.264</v>
      </c>
      <c r="Y2395">
        <f>VLOOKUP(W2395&amp;"-"&amp;V2395,'Buscoords Workout'!$F:$G,2,0)</f>
        <v>10063</v>
      </c>
      <c r="Z2395">
        <f>VLOOKUP(X2395&amp;"-"&amp;V2395,'Buscoords Workout'!$F:$G,2,0)</f>
        <v>10296</v>
      </c>
      <c r="AA2395" t="b">
        <f>OR(ISNA(Y2395),ISNA(Z2395))</f>
        <v>0</v>
      </c>
    </row>
    <row r="2396" spans="1:27" x14ac:dyDescent="0.25">
      <c r="A2396">
        <v>2607</v>
      </c>
      <c r="B2396" t="s">
        <v>24</v>
      </c>
      <c r="C2396" t="s">
        <v>62</v>
      </c>
      <c r="D2396" t="s">
        <v>63</v>
      </c>
      <c r="E2396">
        <v>11</v>
      </c>
      <c r="F2396" t="s">
        <v>37</v>
      </c>
      <c r="G2396">
        <v>100</v>
      </c>
      <c r="H2396" t="s">
        <v>27</v>
      </c>
      <c r="I2396" t="s">
        <v>38</v>
      </c>
      <c r="J2396" t="s">
        <v>59</v>
      </c>
      <c r="K2396" t="s">
        <v>30</v>
      </c>
      <c r="L2396" t="s">
        <v>31</v>
      </c>
      <c r="M2396">
        <v>3</v>
      </c>
      <c r="N2396" t="s">
        <v>32</v>
      </c>
      <c r="O2396" t="s">
        <v>33</v>
      </c>
      <c r="P2396">
        <v>18.887899999999998</v>
      </c>
      <c r="Q2396">
        <v>337352.016688</v>
      </c>
      <c r="R2396">
        <v>3063681.2632399998</v>
      </c>
      <c r="S2396">
        <v>337363.58840000001</v>
      </c>
      <c r="T2396">
        <v>3063696.1913000001</v>
      </c>
      <c r="U2396">
        <v>1.8887999999999999E-2</v>
      </c>
      <c r="V2396" t="str">
        <f>VLOOKUP(C2396,'Lines LookUp'!$B$1:$C$12,2,0)</f>
        <v>NEW</v>
      </c>
      <c r="W2396" t="str">
        <f>ROUNDUP(Q2396,3)&amp;"-"&amp;ROUNDUP(R2396,3)</f>
        <v>337352.017-3063681.264</v>
      </c>
      <c r="X2396" t="str">
        <f>ROUNDUP(S2396,3)&amp;"-"&amp;ROUNDUP(T2396,3)</f>
        <v>337363.589-3063696.192</v>
      </c>
      <c r="Y2396">
        <f>VLOOKUP(W2396&amp;"-"&amp;V2396,'Buscoords Workout'!$F:$G,2,0)</f>
        <v>10296</v>
      </c>
      <c r="Z2396">
        <f>VLOOKUP(X2396&amp;"-"&amp;V2396,'Buscoords Workout'!$F:$G,2,0)</f>
        <v>10064</v>
      </c>
      <c r="AA2396" t="b">
        <f>OR(ISNA(Y2396),ISNA(Z2396))</f>
        <v>0</v>
      </c>
    </row>
    <row r="2397" spans="1:27" x14ac:dyDescent="0.25">
      <c r="A2397">
        <v>2608</v>
      </c>
      <c r="B2397" t="s">
        <v>24</v>
      </c>
      <c r="C2397" t="s">
        <v>62</v>
      </c>
      <c r="D2397" t="s">
        <v>63</v>
      </c>
      <c r="E2397">
        <v>11</v>
      </c>
      <c r="F2397" t="s">
        <v>37</v>
      </c>
      <c r="G2397">
        <v>100</v>
      </c>
      <c r="H2397" t="s">
        <v>27</v>
      </c>
      <c r="I2397" t="s">
        <v>38</v>
      </c>
      <c r="J2397" t="s">
        <v>59</v>
      </c>
      <c r="K2397" t="s">
        <v>30</v>
      </c>
      <c r="L2397" t="s">
        <v>31</v>
      </c>
      <c r="M2397">
        <v>3</v>
      </c>
      <c r="N2397" t="s">
        <v>32</v>
      </c>
      <c r="O2397" t="s">
        <v>33</v>
      </c>
      <c r="P2397">
        <v>17.143000000000001</v>
      </c>
      <c r="Q2397">
        <v>337363.58840000001</v>
      </c>
      <c r="R2397">
        <v>3063696.1913000001</v>
      </c>
      <c r="S2397">
        <v>337371.30479800003</v>
      </c>
      <c r="T2397">
        <v>3063711.4994199998</v>
      </c>
      <c r="U2397">
        <v>1.7142999999999999E-2</v>
      </c>
      <c r="V2397" t="str">
        <f>VLOOKUP(C2397,'Lines LookUp'!$B$1:$C$12,2,0)</f>
        <v>NEW</v>
      </c>
      <c r="W2397" t="str">
        <f>ROUNDUP(Q2397,3)&amp;"-"&amp;ROUNDUP(R2397,3)</f>
        <v>337363.589-3063696.192</v>
      </c>
      <c r="X2397" t="str">
        <f>ROUNDUP(S2397,3)&amp;"-"&amp;ROUNDUP(T2397,3)</f>
        <v>337371.305-3063711.5</v>
      </c>
      <c r="Y2397">
        <f>VLOOKUP(W2397&amp;"-"&amp;V2397,'Buscoords Workout'!$F:$G,2,0)</f>
        <v>10064</v>
      </c>
      <c r="Z2397">
        <f>VLOOKUP(X2397&amp;"-"&amp;V2397,'Buscoords Workout'!$F:$G,2,0)</f>
        <v>10297</v>
      </c>
      <c r="AA2397" t="b">
        <f>OR(ISNA(Y2397),ISNA(Z2397))</f>
        <v>0</v>
      </c>
    </row>
    <row r="2398" spans="1:27" x14ac:dyDescent="0.25">
      <c r="A2398">
        <v>2609</v>
      </c>
      <c r="B2398" t="s">
        <v>24</v>
      </c>
      <c r="C2398" t="s">
        <v>62</v>
      </c>
      <c r="D2398" t="s">
        <v>63</v>
      </c>
      <c r="E2398">
        <v>11</v>
      </c>
      <c r="F2398" t="s">
        <v>37</v>
      </c>
      <c r="G2398">
        <v>100</v>
      </c>
      <c r="H2398" t="s">
        <v>27</v>
      </c>
      <c r="I2398" t="s">
        <v>38</v>
      </c>
      <c r="J2398" t="s">
        <v>59</v>
      </c>
      <c r="K2398" t="s">
        <v>30</v>
      </c>
      <c r="L2398" t="s">
        <v>31</v>
      </c>
      <c r="M2398">
        <v>3</v>
      </c>
      <c r="N2398" t="s">
        <v>32</v>
      </c>
      <c r="O2398" t="s">
        <v>33</v>
      </c>
      <c r="P2398">
        <v>5.1866199999999996</v>
      </c>
      <c r="Q2398">
        <v>337371.30479800003</v>
      </c>
      <c r="R2398">
        <v>3063711.4994199998</v>
      </c>
      <c r="S2398">
        <v>337373.63939999999</v>
      </c>
      <c r="T2398">
        <v>3063716.1309000002</v>
      </c>
      <c r="U2398">
        <v>5.1869999999999998E-3</v>
      </c>
      <c r="V2398" t="str">
        <f>VLOOKUP(C2398,'Lines LookUp'!$B$1:$C$12,2,0)</f>
        <v>NEW</v>
      </c>
      <c r="W2398" t="str">
        <f>ROUNDUP(Q2398,3)&amp;"-"&amp;ROUNDUP(R2398,3)</f>
        <v>337371.305-3063711.5</v>
      </c>
      <c r="X2398" t="str">
        <f>ROUNDUP(S2398,3)&amp;"-"&amp;ROUNDUP(T2398,3)</f>
        <v>337373.64-3063716.131</v>
      </c>
      <c r="Y2398">
        <f>VLOOKUP(W2398&amp;"-"&amp;V2398,'Buscoords Workout'!$F:$G,2,0)</f>
        <v>10297</v>
      </c>
      <c r="Z2398">
        <f>VLOOKUP(X2398&amp;"-"&amp;V2398,'Buscoords Workout'!$F:$G,2,0)</f>
        <v>10065</v>
      </c>
      <c r="AA2398" t="b">
        <f>OR(ISNA(Y2398),ISNA(Z2398))</f>
        <v>0</v>
      </c>
    </row>
    <row r="2399" spans="1:27" x14ac:dyDescent="0.25">
      <c r="A2399">
        <v>2610</v>
      </c>
      <c r="B2399" t="s">
        <v>24</v>
      </c>
      <c r="C2399" t="s">
        <v>62</v>
      </c>
      <c r="D2399" t="s">
        <v>63</v>
      </c>
      <c r="E2399">
        <v>11</v>
      </c>
      <c r="F2399" t="s">
        <v>37</v>
      </c>
      <c r="G2399">
        <v>100</v>
      </c>
      <c r="H2399" t="s">
        <v>27</v>
      </c>
      <c r="I2399" t="s">
        <v>38</v>
      </c>
      <c r="J2399" t="s">
        <v>59</v>
      </c>
      <c r="K2399" t="s">
        <v>30</v>
      </c>
      <c r="L2399" t="s">
        <v>31</v>
      </c>
      <c r="M2399">
        <v>3</v>
      </c>
      <c r="N2399" t="s">
        <v>32</v>
      </c>
      <c r="O2399" t="s">
        <v>33</v>
      </c>
      <c r="P2399">
        <v>23.429099999999998</v>
      </c>
      <c r="Q2399">
        <v>337373.63939999999</v>
      </c>
      <c r="R2399">
        <v>3063716.1309000002</v>
      </c>
      <c r="S2399">
        <v>337383.70669999998</v>
      </c>
      <c r="T2399">
        <v>3063737.2867999999</v>
      </c>
      <c r="U2399">
        <v>2.3428999999999998E-2</v>
      </c>
      <c r="V2399" t="str">
        <f>VLOOKUP(C2399,'Lines LookUp'!$B$1:$C$12,2,0)</f>
        <v>NEW</v>
      </c>
      <c r="W2399" t="str">
        <f>ROUNDUP(Q2399,3)&amp;"-"&amp;ROUNDUP(R2399,3)</f>
        <v>337373.64-3063716.131</v>
      </c>
      <c r="X2399" t="str">
        <f>ROUNDUP(S2399,3)&amp;"-"&amp;ROUNDUP(T2399,3)</f>
        <v>337383.707-3063737.287</v>
      </c>
      <c r="Y2399">
        <f>VLOOKUP(W2399&amp;"-"&amp;V2399,'Buscoords Workout'!$F:$G,2,0)</f>
        <v>10065</v>
      </c>
      <c r="Z2399">
        <f>VLOOKUP(X2399&amp;"-"&amp;V2399,'Buscoords Workout'!$F:$G,2,0)</f>
        <v>10066</v>
      </c>
      <c r="AA2399" t="b">
        <f>OR(ISNA(Y2399),ISNA(Z2399))</f>
        <v>0</v>
      </c>
    </row>
    <row r="2400" spans="1:27" x14ac:dyDescent="0.25">
      <c r="A2400">
        <v>2611</v>
      </c>
      <c r="B2400" t="s">
        <v>24</v>
      </c>
      <c r="C2400" t="s">
        <v>62</v>
      </c>
      <c r="D2400" t="s">
        <v>63</v>
      </c>
      <c r="E2400">
        <v>11</v>
      </c>
      <c r="F2400" t="s">
        <v>37</v>
      </c>
      <c r="G2400">
        <v>100</v>
      </c>
      <c r="H2400" t="s">
        <v>27</v>
      </c>
      <c r="I2400" t="s">
        <v>38</v>
      </c>
      <c r="J2400" t="s">
        <v>59</v>
      </c>
      <c r="K2400" t="s">
        <v>30</v>
      </c>
      <c r="L2400" t="s">
        <v>31</v>
      </c>
      <c r="M2400">
        <v>3</v>
      </c>
      <c r="N2400" t="s">
        <v>32</v>
      </c>
      <c r="O2400" t="s">
        <v>33</v>
      </c>
      <c r="P2400">
        <v>20.422899999999998</v>
      </c>
      <c r="Q2400">
        <v>337383.70669999998</v>
      </c>
      <c r="R2400">
        <v>3063737.2867999999</v>
      </c>
      <c r="S2400">
        <v>337393.12190000003</v>
      </c>
      <c r="T2400">
        <v>3063755.41</v>
      </c>
      <c r="U2400">
        <v>2.0423E-2</v>
      </c>
      <c r="V2400" t="str">
        <f>VLOOKUP(C2400,'Lines LookUp'!$B$1:$C$12,2,0)</f>
        <v>NEW</v>
      </c>
      <c r="W2400" t="str">
        <f>ROUNDUP(Q2400,3)&amp;"-"&amp;ROUNDUP(R2400,3)</f>
        <v>337383.707-3063737.287</v>
      </c>
      <c r="X2400" t="str">
        <f>ROUNDUP(S2400,3)&amp;"-"&amp;ROUNDUP(T2400,3)</f>
        <v>337393.122-3063755.41</v>
      </c>
      <c r="Y2400">
        <f>VLOOKUP(W2400&amp;"-"&amp;V2400,'Buscoords Workout'!$F:$G,2,0)</f>
        <v>10066</v>
      </c>
      <c r="Z2400">
        <f>VLOOKUP(X2400&amp;"-"&amp;V2400,'Buscoords Workout'!$F:$G,2,0)</f>
        <v>10067</v>
      </c>
      <c r="AA2400" t="b">
        <f>OR(ISNA(Y2400),ISNA(Z2400))</f>
        <v>0</v>
      </c>
    </row>
    <row r="2401" spans="1:27" x14ac:dyDescent="0.25">
      <c r="A2401">
        <v>2612</v>
      </c>
      <c r="B2401" t="s">
        <v>24</v>
      </c>
      <c r="C2401" t="s">
        <v>62</v>
      </c>
      <c r="D2401" t="s">
        <v>63</v>
      </c>
      <c r="E2401">
        <v>11</v>
      </c>
      <c r="F2401" t="s">
        <v>37</v>
      </c>
      <c r="G2401">
        <v>100</v>
      </c>
      <c r="H2401" t="s">
        <v>27</v>
      </c>
      <c r="I2401" t="s">
        <v>38</v>
      </c>
      <c r="J2401" t="s">
        <v>59</v>
      </c>
      <c r="K2401" t="s">
        <v>30</v>
      </c>
      <c r="L2401" t="s">
        <v>31</v>
      </c>
      <c r="M2401">
        <v>3</v>
      </c>
      <c r="N2401" t="s">
        <v>32</v>
      </c>
      <c r="O2401" t="s">
        <v>33</v>
      </c>
      <c r="P2401">
        <v>13.076599999999999</v>
      </c>
      <c r="Q2401">
        <v>337393.12190000003</v>
      </c>
      <c r="R2401">
        <v>3063755.41</v>
      </c>
      <c r="S2401">
        <v>337398.83361700003</v>
      </c>
      <c r="T2401">
        <v>3063767.1732000001</v>
      </c>
      <c r="U2401">
        <v>1.3077E-2</v>
      </c>
      <c r="V2401" t="str">
        <f>VLOOKUP(C2401,'Lines LookUp'!$B$1:$C$12,2,0)</f>
        <v>NEW</v>
      </c>
      <c r="W2401" t="str">
        <f>ROUNDUP(Q2401,3)&amp;"-"&amp;ROUNDUP(R2401,3)</f>
        <v>337393.122-3063755.41</v>
      </c>
      <c r="X2401" t="str">
        <f>ROUNDUP(S2401,3)&amp;"-"&amp;ROUNDUP(T2401,3)</f>
        <v>337398.834-3063767.174</v>
      </c>
      <c r="Y2401">
        <f>VLOOKUP(W2401&amp;"-"&amp;V2401,'Buscoords Workout'!$F:$G,2,0)</f>
        <v>10067</v>
      </c>
      <c r="Z2401">
        <f>VLOOKUP(X2401&amp;"-"&amp;V2401,'Buscoords Workout'!$F:$G,2,0)</f>
        <v>10298</v>
      </c>
      <c r="AA2401" t="b">
        <f>OR(ISNA(Y2401),ISNA(Z2401))</f>
        <v>0</v>
      </c>
    </row>
    <row r="2402" spans="1:27" x14ac:dyDescent="0.25">
      <c r="A2402">
        <v>2613</v>
      </c>
      <c r="B2402" t="s">
        <v>24</v>
      </c>
      <c r="C2402" t="s">
        <v>62</v>
      </c>
      <c r="D2402" t="s">
        <v>63</v>
      </c>
      <c r="E2402">
        <v>11</v>
      </c>
      <c r="F2402" t="s">
        <v>37</v>
      </c>
      <c r="G2402">
        <v>100</v>
      </c>
      <c r="H2402" t="s">
        <v>27</v>
      </c>
      <c r="I2402" t="s">
        <v>38</v>
      </c>
      <c r="J2402" t="s">
        <v>59</v>
      </c>
      <c r="K2402" t="s">
        <v>30</v>
      </c>
      <c r="L2402" t="s">
        <v>31</v>
      </c>
      <c r="M2402">
        <v>3</v>
      </c>
      <c r="N2402" t="s">
        <v>32</v>
      </c>
      <c r="O2402" t="s">
        <v>33</v>
      </c>
      <c r="P2402">
        <v>7.0791000000000004</v>
      </c>
      <c r="Q2402">
        <v>337398.83361700003</v>
      </c>
      <c r="R2402">
        <v>3063767.1732000001</v>
      </c>
      <c r="S2402">
        <v>337401.92570000002</v>
      </c>
      <c r="T2402">
        <v>3063773.5413000002</v>
      </c>
      <c r="U2402">
        <v>7.0790000000000002E-3</v>
      </c>
      <c r="V2402" t="str">
        <f>VLOOKUP(C2402,'Lines LookUp'!$B$1:$C$12,2,0)</f>
        <v>NEW</v>
      </c>
      <c r="W2402" t="str">
        <f>ROUNDUP(Q2402,3)&amp;"-"&amp;ROUNDUP(R2402,3)</f>
        <v>337398.834-3063767.174</v>
      </c>
      <c r="X2402" t="str">
        <f>ROUNDUP(S2402,3)&amp;"-"&amp;ROUNDUP(T2402,3)</f>
        <v>337401.926-3063773.542</v>
      </c>
      <c r="Y2402">
        <f>VLOOKUP(W2402&amp;"-"&amp;V2402,'Buscoords Workout'!$F:$G,2,0)</f>
        <v>10298</v>
      </c>
      <c r="Z2402">
        <f>VLOOKUP(X2402&amp;"-"&amp;V2402,'Buscoords Workout'!$F:$G,2,0)</f>
        <v>10068</v>
      </c>
      <c r="AA2402" t="b">
        <f>OR(ISNA(Y2402),ISNA(Z2402))</f>
        <v>0</v>
      </c>
    </row>
    <row r="2403" spans="1:27" x14ac:dyDescent="0.25">
      <c r="A2403">
        <v>2614</v>
      </c>
      <c r="B2403" t="s">
        <v>24</v>
      </c>
      <c r="C2403" t="s">
        <v>62</v>
      </c>
      <c r="D2403" t="s">
        <v>63</v>
      </c>
      <c r="E2403">
        <v>11</v>
      </c>
      <c r="F2403" t="s">
        <v>37</v>
      </c>
      <c r="G2403">
        <v>100</v>
      </c>
      <c r="H2403" t="s">
        <v>27</v>
      </c>
      <c r="I2403" t="s">
        <v>38</v>
      </c>
      <c r="J2403" t="s">
        <v>59</v>
      </c>
      <c r="K2403" t="s">
        <v>30</v>
      </c>
      <c r="L2403" t="s">
        <v>31</v>
      </c>
      <c r="M2403">
        <v>3</v>
      </c>
      <c r="N2403" t="s">
        <v>32</v>
      </c>
      <c r="O2403" t="s">
        <v>33</v>
      </c>
      <c r="P2403">
        <v>16.6218</v>
      </c>
      <c r="Q2403">
        <v>337401.92570000002</v>
      </c>
      <c r="R2403">
        <v>3063773.5413000002</v>
      </c>
      <c r="S2403">
        <v>337410.06920000003</v>
      </c>
      <c r="T2403">
        <v>3063788.0315999999</v>
      </c>
      <c r="U2403">
        <v>1.6622000000000001E-2</v>
      </c>
      <c r="V2403" t="str">
        <f>VLOOKUP(C2403,'Lines LookUp'!$B$1:$C$12,2,0)</f>
        <v>NEW</v>
      </c>
      <c r="W2403" t="str">
        <f>ROUNDUP(Q2403,3)&amp;"-"&amp;ROUNDUP(R2403,3)</f>
        <v>337401.926-3063773.542</v>
      </c>
      <c r="X2403" t="str">
        <f>ROUNDUP(S2403,3)&amp;"-"&amp;ROUNDUP(T2403,3)</f>
        <v>337410.07-3063788.032</v>
      </c>
      <c r="Y2403">
        <f>VLOOKUP(W2403&amp;"-"&amp;V2403,'Buscoords Workout'!$F:$G,2,0)</f>
        <v>10068</v>
      </c>
      <c r="Z2403">
        <f>VLOOKUP(X2403&amp;"-"&amp;V2403,'Buscoords Workout'!$F:$G,2,0)</f>
        <v>10069</v>
      </c>
      <c r="AA2403" t="b">
        <f>OR(ISNA(Y2403),ISNA(Z2403))</f>
        <v>0</v>
      </c>
    </row>
    <row r="2404" spans="1:27" x14ac:dyDescent="0.25">
      <c r="A2404">
        <v>2615</v>
      </c>
      <c r="B2404" t="s">
        <v>24</v>
      </c>
      <c r="C2404" t="s">
        <v>62</v>
      </c>
      <c r="D2404" t="s">
        <v>63</v>
      </c>
      <c r="E2404">
        <v>11</v>
      </c>
      <c r="F2404" t="s">
        <v>37</v>
      </c>
      <c r="G2404">
        <v>100</v>
      </c>
      <c r="H2404" t="s">
        <v>27</v>
      </c>
      <c r="I2404" t="s">
        <v>38</v>
      </c>
      <c r="J2404" t="s">
        <v>59</v>
      </c>
      <c r="K2404" t="s">
        <v>30</v>
      </c>
      <c r="L2404" t="s">
        <v>31</v>
      </c>
      <c r="M2404">
        <v>3</v>
      </c>
      <c r="N2404" t="s">
        <v>32</v>
      </c>
      <c r="O2404" t="s">
        <v>33</v>
      </c>
      <c r="P2404">
        <v>21.590800000000002</v>
      </c>
      <c r="Q2404">
        <v>337410.06920000003</v>
      </c>
      <c r="R2404">
        <v>3063788.0315999999</v>
      </c>
      <c r="S2404">
        <v>337420.02276899997</v>
      </c>
      <c r="T2404">
        <v>3063807.1911399998</v>
      </c>
      <c r="U2404">
        <v>2.1590999999999999E-2</v>
      </c>
      <c r="V2404" t="str">
        <f>VLOOKUP(C2404,'Lines LookUp'!$B$1:$C$12,2,0)</f>
        <v>NEW</v>
      </c>
      <c r="W2404" t="str">
        <f>ROUNDUP(Q2404,3)&amp;"-"&amp;ROUNDUP(R2404,3)</f>
        <v>337410.07-3063788.032</v>
      </c>
      <c r="X2404" t="str">
        <f>ROUNDUP(S2404,3)&amp;"-"&amp;ROUNDUP(T2404,3)</f>
        <v>337420.023-3063807.192</v>
      </c>
      <c r="Y2404">
        <f>VLOOKUP(W2404&amp;"-"&amp;V2404,'Buscoords Workout'!$F:$G,2,0)</f>
        <v>10069</v>
      </c>
      <c r="Z2404">
        <f>VLOOKUP(X2404&amp;"-"&amp;V2404,'Buscoords Workout'!$F:$G,2,0)</f>
        <v>10299</v>
      </c>
      <c r="AA2404" t="b">
        <f>OR(ISNA(Y2404),ISNA(Z2404))</f>
        <v>0</v>
      </c>
    </row>
    <row r="2405" spans="1:27" x14ac:dyDescent="0.25">
      <c r="A2405">
        <v>2616</v>
      </c>
      <c r="B2405" t="s">
        <v>24</v>
      </c>
      <c r="C2405" t="s">
        <v>62</v>
      </c>
      <c r="D2405" t="s">
        <v>63</v>
      </c>
      <c r="E2405">
        <v>11</v>
      </c>
      <c r="F2405" t="s">
        <v>37</v>
      </c>
      <c r="G2405">
        <v>100</v>
      </c>
      <c r="H2405" t="s">
        <v>27</v>
      </c>
      <c r="I2405" t="s">
        <v>38</v>
      </c>
      <c r="J2405" t="s">
        <v>59</v>
      </c>
      <c r="K2405" t="s">
        <v>30</v>
      </c>
      <c r="L2405" t="s">
        <v>31</v>
      </c>
      <c r="M2405">
        <v>3</v>
      </c>
      <c r="N2405" t="s">
        <v>32</v>
      </c>
      <c r="O2405" t="s">
        <v>33</v>
      </c>
      <c r="P2405">
        <v>2.5761500000000002</v>
      </c>
      <c r="Q2405">
        <v>337420.02276899997</v>
      </c>
      <c r="R2405">
        <v>3063807.1911399998</v>
      </c>
      <c r="S2405">
        <v>337421.21039999998</v>
      </c>
      <c r="T2405">
        <v>3063809.4772000001</v>
      </c>
      <c r="U2405">
        <v>2.5760000000000002E-3</v>
      </c>
      <c r="V2405" t="str">
        <f>VLOOKUP(C2405,'Lines LookUp'!$B$1:$C$12,2,0)</f>
        <v>NEW</v>
      </c>
      <c r="W2405" t="str">
        <f>ROUNDUP(Q2405,3)&amp;"-"&amp;ROUNDUP(R2405,3)</f>
        <v>337420.023-3063807.192</v>
      </c>
      <c r="X2405" t="str">
        <f>ROUNDUP(S2405,3)&amp;"-"&amp;ROUNDUP(T2405,3)</f>
        <v>337421.211-3063809.478</v>
      </c>
      <c r="Y2405">
        <f>VLOOKUP(W2405&amp;"-"&amp;V2405,'Buscoords Workout'!$F:$G,2,0)</f>
        <v>10299</v>
      </c>
      <c r="Z2405">
        <f>VLOOKUP(X2405&amp;"-"&amp;V2405,'Buscoords Workout'!$F:$G,2,0)</f>
        <v>10070</v>
      </c>
      <c r="AA2405" t="b">
        <f>OR(ISNA(Y2405),ISNA(Z2405))</f>
        <v>0</v>
      </c>
    </row>
    <row r="2406" spans="1:27" x14ac:dyDescent="0.25">
      <c r="A2406">
        <v>2617</v>
      </c>
      <c r="B2406" t="s">
        <v>24</v>
      </c>
      <c r="C2406" t="s">
        <v>62</v>
      </c>
      <c r="D2406" t="s">
        <v>63</v>
      </c>
      <c r="E2406">
        <v>11</v>
      </c>
      <c r="F2406" t="s">
        <v>37</v>
      </c>
      <c r="G2406">
        <v>100</v>
      </c>
      <c r="H2406" t="s">
        <v>27</v>
      </c>
      <c r="I2406" t="s">
        <v>38</v>
      </c>
      <c r="J2406" t="s">
        <v>59</v>
      </c>
      <c r="K2406" t="s">
        <v>30</v>
      </c>
      <c r="L2406" t="s">
        <v>31</v>
      </c>
      <c r="M2406">
        <v>3</v>
      </c>
      <c r="N2406" t="s">
        <v>32</v>
      </c>
      <c r="O2406" t="s">
        <v>33</v>
      </c>
      <c r="P2406">
        <v>27.017700000000001</v>
      </c>
      <c r="Q2406">
        <v>337421.21039999998</v>
      </c>
      <c r="R2406">
        <v>3063809.4772000001</v>
      </c>
      <c r="S2406">
        <v>337431.93780000001</v>
      </c>
      <c r="T2406">
        <v>3063834.2740000002</v>
      </c>
      <c r="U2406">
        <v>2.7018E-2</v>
      </c>
      <c r="V2406" t="str">
        <f>VLOOKUP(C2406,'Lines LookUp'!$B$1:$C$12,2,0)</f>
        <v>NEW</v>
      </c>
      <c r="W2406" t="str">
        <f>ROUNDUP(Q2406,3)&amp;"-"&amp;ROUNDUP(R2406,3)</f>
        <v>337421.211-3063809.478</v>
      </c>
      <c r="X2406" t="str">
        <f>ROUNDUP(S2406,3)&amp;"-"&amp;ROUNDUP(T2406,3)</f>
        <v>337431.938-3063834.274</v>
      </c>
      <c r="Y2406">
        <f>VLOOKUP(W2406&amp;"-"&amp;V2406,'Buscoords Workout'!$F:$G,2,0)</f>
        <v>10070</v>
      </c>
      <c r="Z2406">
        <f>VLOOKUP(X2406&amp;"-"&amp;V2406,'Buscoords Workout'!$F:$G,2,0)</f>
        <v>10071</v>
      </c>
      <c r="AA2406" t="b">
        <f>OR(ISNA(Y2406),ISNA(Z2406))</f>
        <v>0</v>
      </c>
    </row>
    <row r="2407" spans="1:27" x14ac:dyDescent="0.25">
      <c r="A2407">
        <v>2618</v>
      </c>
      <c r="B2407" t="s">
        <v>24</v>
      </c>
      <c r="C2407" t="s">
        <v>62</v>
      </c>
      <c r="D2407" t="s">
        <v>63</v>
      </c>
      <c r="E2407">
        <v>11</v>
      </c>
      <c r="F2407" t="s">
        <v>37</v>
      </c>
      <c r="G2407">
        <v>100</v>
      </c>
      <c r="H2407" t="s">
        <v>27</v>
      </c>
      <c r="I2407" t="s">
        <v>38</v>
      </c>
      <c r="J2407" t="s">
        <v>59</v>
      </c>
      <c r="K2407" t="s">
        <v>30</v>
      </c>
      <c r="L2407" t="s">
        <v>31</v>
      </c>
      <c r="M2407">
        <v>3</v>
      </c>
      <c r="N2407" t="s">
        <v>32</v>
      </c>
      <c r="O2407" t="s">
        <v>33</v>
      </c>
      <c r="P2407">
        <v>28.372800000000002</v>
      </c>
      <c r="Q2407">
        <v>337431.93780000001</v>
      </c>
      <c r="R2407">
        <v>3063834.2740000002</v>
      </c>
      <c r="S2407">
        <v>337446.65312999999</v>
      </c>
      <c r="T2407">
        <v>3063858.5325099998</v>
      </c>
      <c r="U2407">
        <v>2.8372999999999999E-2</v>
      </c>
      <c r="V2407" t="str">
        <f>VLOOKUP(C2407,'Lines LookUp'!$B$1:$C$12,2,0)</f>
        <v>NEW</v>
      </c>
      <c r="W2407" t="str">
        <f>ROUNDUP(Q2407,3)&amp;"-"&amp;ROUNDUP(R2407,3)</f>
        <v>337431.938-3063834.274</v>
      </c>
      <c r="X2407" t="str">
        <f>ROUNDUP(S2407,3)&amp;"-"&amp;ROUNDUP(T2407,3)</f>
        <v>337446.654-3063858.533</v>
      </c>
      <c r="Y2407">
        <f>VLOOKUP(W2407&amp;"-"&amp;V2407,'Buscoords Workout'!$F:$G,2,0)</f>
        <v>10071</v>
      </c>
      <c r="Z2407">
        <f>VLOOKUP(X2407&amp;"-"&amp;V2407,'Buscoords Workout'!$F:$G,2,0)</f>
        <v>10300</v>
      </c>
      <c r="AA2407" t="b">
        <f>OR(ISNA(Y2407),ISNA(Z2407))</f>
        <v>0</v>
      </c>
    </row>
    <row r="2408" spans="1:27" x14ac:dyDescent="0.25">
      <c r="A2408">
        <v>2619</v>
      </c>
      <c r="B2408" t="s">
        <v>24</v>
      </c>
      <c r="C2408" t="s">
        <v>62</v>
      </c>
      <c r="D2408" t="s">
        <v>63</v>
      </c>
      <c r="E2408">
        <v>11</v>
      </c>
      <c r="F2408" t="s">
        <v>37</v>
      </c>
      <c r="G2408">
        <v>100</v>
      </c>
      <c r="H2408" t="s">
        <v>27</v>
      </c>
      <c r="I2408" t="s">
        <v>38</v>
      </c>
      <c r="J2408" t="s">
        <v>59</v>
      </c>
      <c r="K2408" t="s">
        <v>30</v>
      </c>
      <c r="L2408" t="s">
        <v>31</v>
      </c>
      <c r="M2408">
        <v>3</v>
      </c>
      <c r="N2408" t="s">
        <v>32</v>
      </c>
      <c r="O2408" t="s">
        <v>33</v>
      </c>
      <c r="P2408">
        <v>0.56256499999999998</v>
      </c>
      <c r="Q2408">
        <v>337446.65312999999</v>
      </c>
      <c r="R2408">
        <v>3063858.5325099998</v>
      </c>
      <c r="S2408">
        <v>337446.9449</v>
      </c>
      <c r="T2408">
        <v>3063859.0134999999</v>
      </c>
      <c r="U2408">
        <v>5.6300000000000002E-4</v>
      </c>
      <c r="V2408" t="str">
        <f>VLOOKUP(C2408,'Lines LookUp'!$B$1:$C$12,2,0)</f>
        <v>NEW</v>
      </c>
      <c r="W2408" t="str">
        <f>ROUNDUP(Q2408,3)&amp;"-"&amp;ROUNDUP(R2408,3)</f>
        <v>337446.654-3063858.533</v>
      </c>
      <c r="X2408" t="str">
        <f>ROUNDUP(S2408,3)&amp;"-"&amp;ROUNDUP(T2408,3)</f>
        <v>337446.945-3063859.014</v>
      </c>
      <c r="Y2408">
        <f>VLOOKUP(W2408&amp;"-"&amp;V2408,'Buscoords Workout'!$F:$G,2,0)</f>
        <v>10300</v>
      </c>
      <c r="Z2408">
        <f>VLOOKUP(X2408&amp;"-"&amp;V2408,'Buscoords Workout'!$F:$G,2,0)</f>
        <v>10072</v>
      </c>
      <c r="AA2408" t="b">
        <f>OR(ISNA(Y2408),ISNA(Z2408))</f>
        <v>0</v>
      </c>
    </row>
    <row r="2409" spans="1:27" x14ac:dyDescent="0.25">
      <c r="A2409">
        <v>2620</v>
      </c>
      <c r="B2409" t="s">
        <v>24</v>
      </c>
      <c r="C2409" t="s">
        <v>62</v>
      </c>
      <c r="D2409" t="s">
        <v>63</v>
      </c>
      <c r="E2409">
        <v>11</v>
      </c>
      <c r="F2409" t="s">
        <v>37</v>
      </c>
      <c r="G2409">
        <v>100</v>
      </c>
      <c r="H2409" t="s">
        <v>27</v>
      </c>
      <c r="I2409" t="s">
        <v>38</v>
      </c>
      <c r="J2409" t="s">
        <v>59</v>
      </c>
      <c r="K2409" t="s">
        <v>30</v>
      </c>
      <c r="L2409" t="s">
        <v>31</v>
      </c>
      <c r="M2409">
        <v>3</v>
      </c>
      <c r="N2409" t="s">
        <v>32</v>
      </c>
      <c r="O2409" t="s">
        <v>33</v>
      </c>
      <c r="P2409">
        <v>24.787800000000001</v>
      </c>
      <c r="Q2409">
        <v>337446.9449</v>
      </c>
      <c r="R2409">
        <v>3063859.0134999999</v>
      </c>
      <c r="S2409">
        <v>337458.85430000001</v>
      </c>
      <c r="T2409">
        <v>3063880.7529000002</v>
      </c>
      <c r="U2409">
        <v>2.4788000000000001E-2</v>
      </c>
      <c r="V2409" t="str">
        <f>VLOOKUP(C2409,'Lines LookUp'!$B$1:$C$12,2,0)</f>
        <v>NEW</v>
      </c>
      <c r="W2409" t="str">
        <f>ROUNDUP(Q2409,3)&amp;"-"&amp;ROUNDUP(R2409,3)</f>
        <v>337446.945-3063859.014</v>
      </c>
      <c r="X2409" t="str">
        <f>ROUNDUP(S2409,3)&amp;"-"&amp;ROUNDUP(T2409,3)</f>
        <v>337458.855-3063880.753</v>
      </c>
      <c r="Y2409">
        <f>VLOOKUP(W2409&amp;"-"&amp;V2409,'Buscoords Workout'!$F:$G,2,0)</f>
        <v>10072</v>
      </c>
      <c r="Z2409">
        <f>VLOOKUP(X2409&amp;"-"&amp;V2409,'Buscoords Workout'!$F:$G,2,0)</f>
        <v>10073</v>
      </c>
      <c r="AA2409" t="b">
        <f>OR(ISNA(Y2409),ISNA(Z2409))</f>
        <v>0</v>
      </c>
    </row>
    <row r="2410" spans="1:27" x14ac:dyDescent="0.25">
      <c r="A2410">
        <v>2621</v>
      </c>
      <c r="B2410" t="s">
        <v>24</v>
      </c>
      <c r="C2410" t="s">
        <v>62</v>
      </c>
      <c r="D2410" t="s">
        <v>63</v>
      </c>
      <c r="E2410">
        <v>11</v>
      </c>
      <c r="F2410" t="s">
        <v>37</v>
      </c>
      <c r="G2410">
        <v>100</v>
      </c>
      <c r="H2410" t="s">
        <v>27</v>
      </c>
      <c r="I2410" t="s">
        <v>38</v>
      </c>
      <c r="J2410" t="s">
        <v>59</v>
      </c>
      <c r="K2410" t="s">
        <v>30</v>
      </c>
      <c r="L2410" t="s">
        <v>31</v>
      </c>
      <c r="M2410">
        <v>3</v>
      </c>
      <c r="N2410" t="s">
        <v>32</v>
      </c>
      <c r="O2410" t="s">
        <v>33</v>
      </c>
      <c r="P2410">
        <v>15.236800000000001</v>
      </c>
      <c r="Q2410">
        <v>337458.85430000001</v>
      </c>
      <c r="R2410">
        <v>3063880.7529000002</v>
      </c>
      <c r="S2410">
        <v>337465.73073200003</v>
      </c>
      <c r="T2410">
        <v>3063894.3497600001</v>
      </c>
      <c r="U2410">
        <v>1.5237000000000001E-2</v>
      </c>
      <c r="V2410" t="str">
        <f>VLOOKUP(C2410,'Lines LookUp'!$B$1:$C$12,2,0)</f>
        <v>NEW</v>
      </c>
      <c r="W2410" t="str">
        <f>ROUNDUP(Q2410,3)&amp;"-"&amp;ROUNDUP(R2410,3)</f>
        <v>337458.855-3063880.753</v>
      </c>
      <c r="X2410" t="str">
        <f>ROUNDUP(S2410,3)&amp;"-"&amp;ROUNDUP(T2410,3)</f>
        <v>337465.731-3063894.35</v>
      </c>
      <c r="Y2410">
        <f>VLOOKUP(W2410&amp;"-"&amp;V2410,'Buscoords Workout'!$F:$G,2,0)</f>
        <v>10073</v>
      </c>
      <c r="Z2410">
        <f>VLOOKUP(X2410&amp;"-"&amp;V2410,'Buscoords Workout'!$F:$G,2,0)</f>
        <v>10301</v>
      </c>
      <c r="AA2410" t="b">
        <f>OR(ISNA(Y2410),ISNA(Z2410))</f>
        <v>0</v>
      </c>
    </row>
    <row r="2411" spans="1:27" x14ac:dyDescent="0.25">
      <c r="A2411">
        <v>2622</v>
      </c>
      <c r="B2411" t="s">
        <v>24</v>
      </c>
      <c r="C2411" t="s">
        <v>62</v>
      </c>
      <c r="D2411" t="s">
        <v>63</v>
      </c>
      <c r="E2411">
        <v>11</v>
      </c>
      <c r="F2411" t="s">
        <v>37</v>
      </c>
      <c r="G2411">
        <v>100</v>
      </c>
      <c r="H2411" t="s">
        <v>27</v>
      </c>
      <c r="I2411" t="s">
        <v>38</v>
      </c>
      <c r="J2411" t="s">
        <v>59</v>
      </c>
      <c r="K2411" t="s">
        <v>30</v>
      </c>
      <c r="L2411" t="s">
        <v>31</v>
      </c>
      <c r="M2411">
        <v>3</v>
      </c>
      <c r="N2411" t="s">
        <v>32</v>
      </c>
      <c r="O2411" t="s">
        <v>33</v>
      </c>
      <c r="P2411">
        <v>9.8152600000000003</v>
      </c>
      <c r="Q2411">
        <v>337465.73073200003</v>
      </c>
      <c r="R2411">
        <v>3063894.3497600001</v>
      </c>
      <c r="S2411">
        <v>337470.16039999999</v>
      </c>
      <c r="T2411">
        <v>3063903.1085999999</v>
      </c>
      <c r="U2411">
        <v>9.8150000000000008E-3</v>
      </c>
      <c r="V2411" t="str">
        <f>VLOOKUP(C2411,'Lines LookUp'!$B$1:$C$12,2,0)</f>
        <v>NEW</v>
      </c>
      <c r="W2411" t="str">
        <f>ROUNDUP(Q2411,3)&amp;"-"&amp;ROUNDUP(R2411,3)</f>
        <v>337465.731-3063894.35</v>
      </c>
      <c r="X2411" t="str">
        <f>ROUNDUP(S2411,3)&amp;"-"&amp;ROUNDUP(T2411,3)</f>
        <v>337470.161-3063903.109</v>
      </c>
      <c r="Y2411">
        <f>VLOOKUP(W2411&amp;"-"&amp;V2411,'Buscoords Workout'!$F:$G,2,0)</f>
        <v>10301</v>
      </c>
      <c r="Z2411">
        <f>VLOOKUP(X2411&amp;"-"&amp;V2411,'Buscoords Workout'!$F:$G,2,0)</f>
        <v>10074</v>
      </c>
      <c r="AA2411" t="b">
        <f>OR(ISNA(Y2411),ISNA(Z2411))</f>
        <v>0</v>
      </c>
    </row>
    <row r="2412" spans="1:27" x14ac:dyDescent="0.25">
      <c r="A2412">
        <v>2623</v>
      </c>
      <c r="B2412" t="s">
        <v>24</v>
      </c>
      <c r="C2412" t="s">
        <v>62</v>
      </c>
      <c r="D2412" t="s">
        <v>63</v>
      </c>
      <c r="E2412">
        <v>11</v>
      </c>
      <c r="F2412" t="s">
        <v>37</v>
      </c>
      <c r="G2412">
        <v>100</v>
      </c>
      <c r="H2412" t="s">
        <v>27</v>
      </c>
      <c r="I2412" t="s">
        <v>38</v>
      </c>
      <c r="J2412" t="s">
        <v>59</v>
      </c>
      <c r="K2412" t="s">
        <v>30</v>
      </c>
      <c r="L2412" t="s">
        <v>31</v>
      </c>
      <c r="M2412">
        <v>3</v>
      </c>
      <c r="N2412" t="s">
        <v>32</v>
      </c>
      <c r="O2412" t="s">
        <v>33</v>
      </c>
      <c r="P2412">
        <v>26.4404</v>
      </c>
      <c r="Q2412">
        <v>337470.16039999999</v>
      </c>
      <c r="R2412">
        <v>3063903.1085999999</v>
      </c>
      <c r="S2412">
        <v>337483.3088</v>
      </c>
      <c r="T2412">
        <v>3063926.048</v>
      </c>
      <c r="U2412">
        <v>2.6440000000000002E-2</v>
      </c>
      <c r="V2412" t="str">
        <f>VLOOKUP(C2412,'Lines LookUp'!$B$1:$C$12,2,0)</f>
        <v>NEW</v>
      </c>
      <c r="W2412" t="str">
        <f>ROUNDUP(Q2412,3)&amp;"-"&amp;ROUNDUP(R2412,3)</f>
        <v>337470.161-3063903.109</v>
      </c>
      <c r="X2412" t="str">
        <f>ROUNDUP(S2412,3)&amp;"-"&amp;ROUNDUP(T2412,3)</f>
        <v>337483.309-3063926.048</v>
      </c>
      <c r="Y2412">
        <f>VLOOKUP(W2412&amp;"-"&amp;V2412,'Buscoords Workout'!$F:$G,2,0)</f>
        <v>10074</v>
      </c>
      <c r="Z2412">
        <f>VLOOKUP(X2412&amp;"-"&amp;V2412,'Buscoords Workout'!$F:$G,2,0)</f>
        <v>10075</v>
      </c>
      <c r="AA2412" t="b">
        <f>OR(ISNA(Y2412),ISNA(Z2412))</f>
        <v>0</v>
      </c>
    </row>
    <row r="2413" spans="1:27" x14ac:dyDescent="0.25">
      <c r="A2413">
        <v>2624</v>
      </c>
      <c r="B2413" t="s">
        <v>24</v>
      </c>
      <c r="C2413" t="s">
        <v>62</v>
      </c>
      <c r="D2413" t="s">
        <v>63</v>
      </c>
      <c r="E2413">
        <v>11</v>
      </c>
      <c r="F2413" t="s">
        <v>37</v>
      </c>
      <c r="G2413">
        <v>100</v>
      </c>
      <c r="H2413" t="s">
        <v>27</v>
      </c>
      <c r="I2413" t="s">
        <v>38</v>
      </c>
      <c r="J2413" t="s">
        <v>59</v>
      </c>
      <c r="K2413" t="s">
        <v>30</v>
      </c>
      <c r="L2413" t="s">
        <v>31</v>
      </c>
      <c r="M2413">
        <v>3</v>
      </c>
      <c r="N2413" t="s">
        <v>32</v>
      </c>
      <c r="O2413" t="s">
        <v>33</v>
      </c>
      <c r="P2413">
        <v>15.1869</v>
      </c>
      <c r="Q2413">
        <v>337483.3088</v>
      </c>
      <c r="R2413">
        <v>3063926.048</v>
      </c>
      <c r="S2413">
        <v>337489.77121400001</v>
      </c>
      <c r="T2413">
        <v>3063939.7913000002</v>
      </c>
      <c r="U2413">
        <v>1.5187000000000001E-2</v>
      </c>
      <c r="V2413" t="str">
        <f>VLOOKUP(C2413,'Lines LookUp'!$B$1:$C$12,2,0)</f>
        <v>NEW</v>
      </c>
      <c r="W2413" t="str">
        <f>ROUNDUP(Q2413,3)&amp;"-"&amp;ROUNDUP(R2413,3)</f>
        <v>337483.309-3063926.048</v>
      </c>
      <c r="X2413" t="str">
        <f>ROUNDUP(S2413,3)&amp;"-"&amp;ROUNDUP(T2413,3)</f>
        <v>337489.772-3063939.792</v>
      </c>
      <c r="Y2413">
        <f>VLOOKUP(W2413&amp;"-"&amp;V2413,'Buscoords Workout'!$F:$G,2,0)</f>
        <v>10075</v>
      </c>
      <c r="Z2413">
        <f>VLOOKUP(X2413&amp;"-"&amp;V2413,'Buscoords Workout'!$F:$G,2,0)</f>
        <v>10302</v>
      </c>
      <c r="AA2413" t="b">
        <f>OR(ISNA(Y2413),ISNA(Z2413))</f>
        <v>0</v>
      </c>
    </row>
    <row r="2414" spans="1:27" x14ac:dyDescent="0.25">
      <c r="A2414">
        <v>2625</v>
      </c>
      <c r="B2414" t="s">
        <v>24</v>
      </c>
      <c r="C2414" t="s">
        <v>62</v>
      </c>
      <c r="D2414" t="s">
        <v>63</v>
      </c>
      <c r="E2414">
        <v>11</v>
      </c>
      <c r="F2414" t="s">
        <v>37</v>
      </c>
      <c r="G2414">
        <v>100</v>
      </c>
      <c r="H2414" t="s">
        <v>27</v>
      </c>
      <c r="I2414" t="s">
        <v>38</v>
      </c>
      <c r="J2414" t="s">
        <v>59</v>
      </c>
      <c r="K2414" t="s">
        <v>30</v>
      </c>
      <c r="L2414" t="s">
        <v>31</v>
      </c>
      <c r="M2414">
        <v>3</v>
      </c>
      <c r="N2414" t="s">
        <v>32</v>
      </c>
      <c r="O2414" t="s">
        <v>33</v>
      </c>
      <c r="P2414">
        <v>5.5206600000000003</v>
      </c>
      <c r="Q2414">
        <v>337489.77121400001</v>
      </c>
      <c r="R2414">
        <v>3063939.7913000002</v>
      </c>
      <c r="S2414">
        <v>337492.12040000001</v>
      </c>
      <c r="T2414">
        <v>3063944.7872000001</v>
      </c>
      <c r="U2414">
        <v>5.5209999999999999E-3</v>
      </c>
      <c r="V2414" t="str">
        <f>VLOOKUP(C2414,'Lines LookUp'!$B$1:$C$12,2,0)</f>
        <v>NEW</v>
      </c>
      <c r="W2414" t="str">
        <f>ROUNDUP(Q2414,3)&amp;"-"&amp;ROUNDUP(R2414,3)</f>
        <v>337489.772-3063939.792</v>
      </c>
      <c r="X2414" t="str">
        <f>ROUNDUP(S2414,3)&amp;"-"&amp;ROUNDUP(T2414,3)</f>
        <v>337492.121-3063944.788</v>
      </c>
      <c r="Y2414">
        <f>VLOOKUP(W2414&amp;"-"&amp;V2414,'Buscoords Workout'!$F:$G,2,0)</f>
        <v>10302</v>
      </c>
      <c r="Z2414">
        <f>VLOOKUP(X2414&amp;"-"&amp;V2414,'Buscoords Workout'!$F:$G,2,0)</f>
        <v>10076</v>
      </c>
      <c r="AA2414" t="b">
        <f>OR(ISNA(Y2414),ISNA(Z2414))</f>
        <v>0</v>
      </c>
    </row>
    <row r="2415" spans="1:27" x14ac:dyDescent="0.25">
      <c r="A2415">
        <v>2626</v>
      </c>
      <c r="B2415" t="s">
        <v>24</v>
      </c>
      <c r="C2415" t="s">
        <v>62</v>
      </c>
      <c r="D2415" t="s">
        <v>63</v>
      </c>
      <c r="E2415">
        <v>11</v>
      </c>
      <c r="F2415" t="s">
        <v>37</v>
      </c>
      <c r="G2415">
        <v>100</v>
      </c>
      <c r="H2415" t="s">
        <v>27</v>
      </c>
      <c r="I2415" t="s">
        <v>38</v>
      </c>
      <c r="J2415" t="s">
        <v>59</v>
      </c>
      <c r="K2415" t="s">
        <v>30</v>
      </c>
      <c r="L2415" t="s">
        <v>31</v>
      </c>
      <c r="M2415">
        <v>3</v>
      </c>
      <c r="N2415" t="s">
        <v>32</v>
      </c>
      <c r="O2415" t="s">
        <v>33</v>
      </c>
      <c r="P2415">
        <v>29.725100000000001</v>
      </c>
      <c r="Q2415">
        <v>337492.12040000001</v>
      </c>
      <c r="R2415">
        <v>3063944.7872000001</v>
      </c>
      <c r="S2415">
        <v>337507.13949999999</v>
      </c>
      <c r="T2415">
        <v>3063970.4389</v>
      </c>
      <c r="U2415">
        <v>2.9725000000000001E-2</v>
      </c>
      <c r="V2415" t="str">
        <f>VLOOKUP(C2415,'Lines LookUp'!$B$1:$C$12,2,0)</f>
        <v>NEW</v>
      </c>
      <c r="W2415" t="str">
        <f>ROUNDUP(Q2415,3)&amp;"-"&amp;ROUNDUP(R2415,3)</f>
        <v>337492.121-3063944.788</v>
      </c>
      <c r="X2415" t="str">
        <f>ROUNDUP(S2415,3)&amp;"-"&amp;ROUNDUP(T2415,3)</f>
        <v>337507.14-3063970.439</v>
      </c>
      <c r="Y2415">
        <f>VLOOKUP(W2415&amp;"-"&amp;V2415,'Buscoords Workout'!$F:$G,2,0)</f>
        <v>10076</v>
      </c>
      <c r="Z2415">
        <f>VLOOKUP(X2415&amp;"-"&amp;V2415,'Buscoords Workout'!$F:$G,2,0)</f>
        <v>10077</v>
      </c>
      <c r="AA2415" t="b">
        <f>OR(ISNA(Y2415),ISNA(Z2415))</f>
        <v>0</v>
      </c>
    </row>
    <row r="2416" spans="1:27" x14ac:dyDescent="0.25">
      <c r="A2416">
        <v>2627</v>
      </c>
      <c r="B2416" t="s">
        <v>24</v>
      </c>
      <c r="C2416" t="s">
        <v>62</v>
      </c>
      <c r="D2416" t="s">
        <v>63</v>
      </c>
      <c r="E2416">
        <v>11</v>
      </c>
      <c r="F2416" t="s">
        <v>37</v>
      </c>
      <c r="G2416">
        <v>100</v>
      </c>
      <c r="H2416" t="s">
        <v>27</v>
      </c>
      <c r="I2416" t="s">
        <v>38</v>
      </c>
      <c r="J2416" t="s">
        <v>59</v>
      </c>
      <c r="K2416" t="s">
        <v>30</v>
      </c>
      <c r="L2416" t="s">
        <v>31</v>
      </c>
      <c r="M2416">
        <v>3</v>
      </c>
      <c r="N2416" t="s">
        <v>32</v>
      </c>
      <c r="O2416" t="s">
        <v>33</v>
      </c>
      <c r="P2416">
        <v>11.954000000000001</v>
      </c>
      <c r="Q2416">
        <v>337507.13949999999</v>
      </c>
      <c r="R2416">
        <v>3063970.4389</v>
      </c>
      <c r="S2416">
        <v>337512.65035800001</v>
      </c>
      <c r="T2416">
        <v>3063981.0468600001</v>
      </c>
      <c r="U2416">
        <v>1.1953999999999999E-2</v>
      </c>
      <c r="V2416" t="str">
        <f>VLOOKUP(C2416,'Lines LookUp'!$B$1:$C$12,2,0)</f>
        <v>NEW</v>
      </c>
      <c r="W2416" t="str">
        <f>ROUNDUP(Q2416,3)&amp;"-"&amp;ROUNDUP(R2416,3)</f>
        <v>337507.14-3063970.439</v>
      </c>
      <c r="X2416" t="str">
        <f>ROUNDUP(S2416,3)&amp;"-"&amp;ROUNDUP(T2416,3)</f>
        <v>337512.651-3063981.047</v>
      </c>
      <c r="Y2416">
        <f>VLOOKUP(W2416&amp;"-"&amp;V2416,'Buscoords Workout'!$F:$G,2,0)</f>
        <v>10077</v>
      </c>
      <c r="Z2416">
        <f>VLOOKUP(X2416&amp;"-"&amp;V2416,'Buscoords Workout'!$F:$G,2,0)</f>
        <v>10303</v>
      </c>
      <c r="AA2416" t="b">
        <f>OR(ISNA(Y2416),ISNA(Z2416))</f>
        <v>0</v>
      </c>
    </row>
    <row r="2417" spans="1:27" x14ac:dyDescent="0.25">
      <c r="A2417">
        <v>2628</v>
      </c>
      <c r="B2417" t="s">
        <v>24</v>
      </c>
      <c r="C2417" t="s">
        <v>62</v>
      </c>
      <c r="D2417" t="s">
        <v>63</v>
      </c>
      <c r="E2417">
        <v>11</v>
      </c>
      <c r="F2417" t="s">
        <v>37</v>
      </c>
      <c r="G2417">
        <v>100</v>
      </c>
      <c r="H2417" t="s">
        <v>27</v>
      </c>
      <c r="I2417" t="s">
        <v>38</v>
      </c>
      <c r="J2417" t="s">
        <v>59</v>
      </c>
      <c r="K2417" t="s">
        <v>30</v>
      </c>
      <c r="L2417" t="s">
        <v>31</v>
      </c>
      <c r="M2417">
        <v>3</v>
      </c>
      <c r="N2417" t="s">
        <v>32</v>
      </c>
      <c r="O2417" t="s">
        <v>33</v>
      </c>
      <c r="P2417">
        <v>9.8299199999999995</v>
      </c>
      <c r="Q2417">
        <v>337512.65035800001</v>
      </c>
      <c r="R2417">
        <v>3063981.0468600001</v>
      </c>
      <c r="S2417">
        <v>337517.18199999997</v>
      </c>
      <c r="T2417">
        <v>3063989.7699000002</v>
      </c>
      <c r="U2417">
        <v>9.8300000000000002E-3</v>
      </c>
      <c r="V2417" t="str">
        <f>VLOOKUP(C2417,'Lines LookUp'!$B$1:$C$12,2,0)</f>
        <v>NEW</v>
      </c>
      <c r="W2417" t="str">
        <f>ROUNDUP(Q2417,3)&amp;"-"&amp;ROUNDUP(R2417,3)</f>
        <v>337512.651-3063981.047</v>
      </c>
      <c r="X2417" t="str">
        <f>ROUNDUP(S2417,3)&amp;"-"&amp;ROUNDUP(T2417,3)</f>
        <v>337517.182-3063989.77</v>
      </c>
      <c r="Y2417">
        <f>VLOOKUP(W2417&amp;"-"&amp;V2417,'Buscoords Workout'!$F:$G,2,0)</f>
        <v>10303</v>
      </c>
      <c r="Z2417">
        <f>VLOOKUP(X2417&amp;"-"&amp;V2417,'Buscoords Workout'!$F:$G,2,0)</f>
        <v>10078</v>
      </c>
      <c r="AA2417" t="b">
        <f>OR(ISNA(Y2417),ISNA(Z2417))</f>
        <v>0</v>
      </c>
    </row>
    <row r="2418" spans="1:27" x14ac:dyDescent="0.25">
      <c r="A2418">
        <v>2629</v>
      </c>
      <c r="B2418" t="s">
        <v>24</v>
      </c>
      <c r="C2418" t="s">
        <v>62</v>
      </c>
      <c r="D2418" t="s">
        <v>63</v>
      </c>
      <c r="E2418">
        <v>11</v>
      </c>
      <c r="F2418" t="s">
        <v>37</v>
      </c>
      <c r="G2418">
        <v>100</v>
      </c>
      <c r="H2418" t="s">
        <v>27</v>
      </c>
      <c r="I2418" t="s">
        <v>38</v>
      </c>
      <c r="J2418" t="s">
        <v>59</v>
      </c>
      <c r="K2418" t="s">
        <v>30</v>
      </c>
      <c r="L2418" t="s">
        <v>31</v>
      </c>
      <c r="M2418">
        <v>3</v>
      </c>
      <c r="N2418" t="s">
        <v>32</v>
      </c>
      <c r="O2418" t="s">
        <v>33</v>
      </c>
      <c r="P2418">
        <v>6.7147899999999998</v>
      </c>
      <c r="Q2418">
        <v>337517.18199999997</v>
      </c>
      <c r="R2418">
        <v>3063989.7699000002</v>
      </c>
      <c r="S2418">
        <v>337520.08926600002</v>
      </c>
      <c r="T2418">
        <v>3063995.8226899998</v>
      </c>
      <c r="U2418">
        <v>6.7149999999999996E-3</v>
      </c>
      <c r="V2418" t="str">
        <f>VLOOKUP(C2418,'Lines LookUp'!$B$1:$C$12,2,0)</f>
        <v>NEW</v>
      </c>
      <c r="W2418" t="str">
        <f>ROUNDUP(Q2418,3)&amp;"-"&amp;ROUNDUP(R2418,3)</f>
        <v>337517.182-3063989.77</v>
      </c>
      <c r="X2418" t="str">
        <f>ROUNDUP(S2418,3)&amp;"-"&amp;ROUNDUP(T2418,3)</f>
        <v>337520.09-3063995.823</v>
      </c>
      <c r="Y2418">
        <f>VLOOKUP(W2418&amp;"-"&amp;V2418,'Buscoords Workout'!$F:$G,2,0)</f>
        <v>10078</v>
      </c>
      <c r="Z2418">
        <f>VLOOKUP(X2418&amp;"-"&amp;V2418,'Buscoords Workout'!$F:$G,2,0)</f>
        <v>10304</v>
      </c>
      <c r="AA2418" t="b">
        <f>OR(ISNA(Y2418),ISNA(Z2418))</f>
        <v>0</v>
      </c>
    </row>
    <row r="2419" spans="1:27" x14ac:dyDescent="0.25">
      <c r="A2419">
        <v>2630</v>
      </c>
      <c r="B2419" t="s">
        <v>24</v>
      </c>
      <c r="C2419" t="s">
        <v>62</v>
      </c>
      <c r="D2419" t="s">
        <v>63</v>
      </c>
      <c r="E2419">
        <v>11</v>
      </c>
      <c r="F2419" t="s">
        <v>37</v>
      </c>
      <c r="G2419">
        <v>100</v>
      </c>
      <c r="H2419" t="s">
        <v>27</v>
      </c>
      <c r="I2419" t="s">
        <v>38</v>
      </c>
      <c r="J2419" t="s">
        <v>59</v>
      </c>
      <c r="K2419" t="s">
        <v>30</v>
      </c>
      <c r="L2419" t="s">
        <v>31</v>
      </c>
      <c r="M2419">
        <v>3</v>
      </c>
      <c r="N2419" t="s">
        <v>32</v>
      </c>
      <c r="O2419" t="s">
        <v>33</v>
      </c>
      <c r="P2419">
        <v>9.9857000000000001E-2</v>
      </c>
      <c r="Q2419">
        <v>337520.08926600002</v>
      </c>
      <c r="R2419">
        <v>3063995.8226899998</v>
      </c>
      <c r="S2419">
        <v>337520.13250000001</v>
      </c>
      <c r="T2419">
        <v>3063995.9127000002</v>
      </c>
      <c r="U2419">
        <v>1E-4</v>
      </c>
      <c r="V2419" t="str">
        <f>VLOOKUP(C2419,'Lines LookUp'!$B$1:$C$12,2,0)</f>
        <v>NEW</v>
      </c>
      <c r="W2419" t="str">
        <f>ROUNDUP(Q2419,3)&amp;"-"&amp;ROUNDUP(R2419,3)</f>
        <v>337520.09-3063995.823</v>
      </c>
      <c r="X2419" t="str">
        <f>ROUNDUP(S2419,3)&amp;"-"&amp;ROUNDUP(T2419,3)</f>
        <v>337520.133-3063995.913</v>
      </c>
      <c r="Y2419">
        <f>VLOOKUP(W2419&amp;"-"&amp;V2419,'Buscoords Workout'!$F:$G,2,0)</f>
        <v>10304</v>
      </c>
      <c r="Z2419">
        <f>VLOOKUP(X2419&amp;"-"&amp;V2419,'Buscoords Workout'!$F:$G,2,0)</f>
        <v>10079</v>
      </c>
      <c r="AA2419" t="b">
        <f>OR(ISNA(Y2419),ISNA(Z2419))</f>
        <v>0</v>
      </c>
    </row>
    <row r="2420" spans="1:27" x14ac:dyDescent="0.25">
      <c r="A2420">
        <v>2631</v>
      </c>
      <c r="B2420" t="s">
        <v>24</v>
      </c>
      <c r="C2420" t="s">
        <v>62</v>
      </c>
      <c r="D2420" t="s">
        <v>63</v>
      </c>
      <c r="E2420">
        <v>11</v>
      </c>
      <c r="F2420" t="s">
        <v>37</v>
      </c>
      <c r="G2420">
        <v>100</v>
      </c>
      <c r="H2420" t="s">
        <v>27</v>
      </c>
      <c r="I2420" t="s">
        <v>38</v>
      </c>
      <c r="J2420" t="s">
        <v>59</v>
      </c>
      <c r="K2420" t="s">
        <v>30</v>
      </c>
      <c r="L2420" t="s">
        <v>31</v>
      </c>
      <c r="M2420">
        <v>3</v>
      </c>
      <c r="N2420" t="s">
        <v>32</v>
      </c>
      <c r="O2420" t="s">
        <v>33</v>
      </c>
      <c r="P2420">
        <v>19.3354</v>
      </c>
      <c r="Q2420">
        <v>337520.13250000001</v>
      </c>
      <c r="R2420">
        <v>3063995.9127000002</v>
      </c>
      <c r="S2420">
        <v>337528.50420000002</v>
      </c>
      <c r="T2420">
        <v>3064013.3418000001</v>
      </c>
      <c r="U2420">
        <v>1.9335000000000001E-2</v>
      </c>
      <c r="V2420" t="str">
        <f>VLOOKUP(C2420,'Lines LookUp'!$B$1:$C$12,2,0)</f>
        <v>NEW</v>
      </c>
      <c r="W2420" t="str">
        <f>ROUNDUP(Q2420,3)&amp;"-"&amp;ROUNDUP(R2420,3)</f>
        <v>337520.133-3063995.913</v>
      </c>
      <c r="X2420" t="str">
        <f>ROUNDUP(S2420,3)&amp;"-"&amp;ROUNDUP(T2420,3)</f>
        <v>337528.505-3064013.342</v>
      </c>
      <c r="Y2420">
        <f>VLOOKUP(W2420&amp;"-"&amp;V2420,'Buscoords Workout'!$F:$G,2,0)</f>
        <v>10079</v>
      </c>
      <c r="Z2420">
        <f>VLOOKUP(X2420&amp;"-"&amp;V2420,'Buscoords Workout'!$F:$G,2,0)</f>
        <v>10080</v>
      </c>
      <c r="AA2420" t="b">
        <f>OR(ISNA(Y2420),ISNA(Z2420))</f>
        <v>0</v>
      </c>
    </row>
    <row r="2421" spans="1:27" x14ac:dyDescent="0.25">
      <c r="A2421">
        <v>2632</v>
      </c>
      <c r="B2421" t="s">
        <v>24</v>
      </c>
      <c r="C2421" t="s">
        <v>62</v>
      </c>
      <c r="D2421" t="s">
        <v>63</v>
      </c>
      <c r="E2421">
        <v>11</v>
      </c>
      <c r="F2421" t="s">
        <v>37</v>
      </c>
      <c r="G2421">
        <v>100</v>
      </c>
      <c r="H2421" t="s">
        <v>27</v>
      </c>
      <c r="I2421" t="s">
        <v>38</v>
      </c>
      <c r="J2421" t="s">
        <v>59</v>
      </c>
      <c r="K2421" t="s">
        <v>30</v>
      </c>
      <c r="L2421" t="s">
        <v>31</v>
      </c>
      <c r="M2421">
        <v>3</v>
      </c>
      <c r="N2421" t="s">
        <v>32</v>
      </c>
      <c r="O2421" t="s">
        <v>33</v>
      </c>
      <c r="P2421">
        <v>9.9824199999999994</v>
      </c>
      <c r="Q2421">
        <v>337528.50420000002</v>
      </c>
      <c r="R2421">
        <v>3064013.3418000001</v>
      </c>
      <c r="S2421">
        <v>337533.106111</v>
      </c>
      <c r="T2421">
        <v>3064022.2001899998</v>
      </c>
      <c r="U2421">
        <v>9.9819999999999996E-3</v>
      </c>
      <c r="V2421" t="str">
        <f>VLOOKUP(C2421,'Lines LookUp'!$B$1:$C$12,2,0)</f>
        <v>NEW</v>
      </c>
      <c r="W2421" t="str">
        <f>ROUNDUP(Q2421,3)&amp;"-"&amp;ROUNDUP(R2421,3)</f>
        <v>337528.505-3064013.342</v>
      </c>
      <c r="X2421" t="str">
        <f>ROUNDUP(S2421,3)&amp;"-"&amp;ROUNDUP(T2421,3)</f>
        <v>337533.107-3064022.201</v>
      </c>
      <c r="Y2421">
        <f>VLOOKUP(W2421&amp;"-"&amp;V2421,'Buscoords Workout'!$F:$G,2,0)</f>
        <v>10080</v>
      </c>
      <c r="Z2421">
        <f>VLOOKUP(X2421&amp;"-"&amp;V2421,'Buscoords Workout'!$F:$G,2,0)</f>
        <v>10305</v>
      </c>
      <c r="AA2421" t="b">
        <f>OR(ISNA(Y2421),ISNA(Z2421))</f>
        <v>0</v>
      </c>
    </row>
    <row r="2422" spans="1:27" x14ac:dyDescent="0.25">
      <c r="A2422">
        <v>2633</v>
      </c>
      <c r="B2422" t="s">
        <v>24</v>
      </c>
      <c r="C2422" t="s">
        <v>62</v>
      </c>
      <c r="D2422" t="s">
        <v>63</v>
      </c>
      <c r="E2422">
        <v>11</v>
      </c>
      <c r="F2422" t="s">
        <v>37</v>
      </c>
      <c r="G2422">
        <v>100</v>
      </c>
      <c r="H2422" t="s">
        <v>27</v>
      </c>
      <c r="I2422" t="s">
        <v>38</v>
      </c>
      <c r="J2422" t="s">
        <v>59</v>
      </c>
      <c r="K2422" t="s">
        <v>30</v>
      </c>
      <c r="L2422" t="s">
        <v>31</v>
      </c>
      <c r="M2422">
        <v>3</v>
      </c>
      <c r="N2422" t="s">
        <v>32</v>
      </c>
      <c r="O2422" t="s">
        <v>33</v>
      </c>
      <c r="P2422">
        <v>11.801500000000001</v>
      </c>
      <c r="Q2422">
        <v>337533.106111</v>
      </c>
      <c r="R2422">
        <v>3064022.2001899998</v>
      </c>
      <c r="S2422">
        <v>337538.5466</v>
      </c>
      <c r="T2422">
        <v>3064032.6727999998</v>
      </c>
      <c r="U2422">
        <v>1.1801000000000001E-2</v>
      </c>
      <c r="V2422" t="str">
        <f>VLOOKUP(C2422,'Lines LookUp'!$B$1:$C$12,2,0)</f>
        <v>NEW</v>
      </c>
      <c r="W2422" t="str">
        <f>ROUNDUP(Q2422,3)&amp;"-"&amp;ROUNDUP(R2422,3)</f>
        <v>337533.107-3064022.201</v>
      </c>
      <c r="X2422" t="str">
        <f>ROUNDUP(S2422,3)&amp;"-"&amp;ROUNDUP(T2422,3)</f>
        <v>337538.547-3064032.673</v>
      </c>
      <c r="Y2422">
        <f>VLOOKUP(W2422&amp;"-"&amp;V2422,'Buscoords Workout'!$F:$G,2,0)</f>
        <v>10305</v>
      </c>
      <c r="Z2422">
        <f>VLOOKUP(X2422&amp;"-"&amp;V2422,'Buscoords Workout'!$F:$G,2,0)</f>
        <v>10081</v>
      </c>
      <c r="AA2422" t="b">
        <f>OR(ISNA(Y2422),ISNA(Z2422))</f>
        <v>0</v>
      </c>
    </row>
    <row r="2423" spans="1:27" x14ac:dyDescent="0.25">
      <c r="A2423">
        <v>2634</v>
      </c>
      <c r="B2423" t="s">
        <v>24</v>
      </c>
      <c r="C2423" t="s">
        <v>62</v>
      </c>
      <c r="D2423" t="s">
        <v>63</v>
      </c>
      <c r="E2423">
        <v>11</v>
      </c>
      <c r="F2423" t="s">
        <v>37</v>
      </c>
      <c r="G2423">
        <v>100</v>
      </c>
      <c r="H2423" t="s">
        <v>27</v>
      </c>
      <c r="I2423" t="s">
        <v>38</v>
      </c>
      <c r="J2423" t="s">
        <v>59</v>
      </c>
      <c r="K2423" t="s">
        <v>30</v>
      </c>
      <c r="L2423" t="s">
        <v>31</v>
      </c>
      <c r="M2423">
        <v>3</v>
      </c>
      <c r="N2423" t="s">
        <v>32</v>
      </c>
      <c r="O2423" t="s">
        <v>33</v>
      </c>
      <c r="P2423">
        <v>26.973400000000002</v>
      </c>
      <c r="Q2423">
        <v>337538.5466</v>
      </c>
      <c r="R2423">
        <v>3064032.6727999998</v>
      </c>
      <c r="S2423">
        <v>337551.70280000003</v>
      </c>
      <c r="T2423">
        <v>3064056.2201999999</v>
      </c>
      <c r="U2423">
        <v>2.6973E-2</v>
      </c>
      <c r="V2423" t="str">
        <f>VLOOKUP(C2423,'Lines LookUp'!$B$1:$C$12,2,0)</f>
        <v>NEW</v>
      </c>
      <c r="W2423" t="str">
        <f>ROUNDUP(Q2423,3)&amp;"-"&amp;ROUNDUP(R2423,3)</f>
        <v>337538.547-3064032.673</v>
      </c>
      <c r="X2423" t="str">
        <f>ROUNDUP(S2423,3)&amp;"-"&amp;ROUNDUP(T2423,3)</f>
        <v>337551.703-3064056.221</v>
      </c>
      <c r="Y2423">
        <f>VLOOKUP(W2423&amp;"-"&amp;V2423,'Buscoords Workout'!$F:$G,2,0)</f>
        <v>10081</v>
      </c>
      <c r="Z2423">
        <f>VLOOKUP(X2423&amp;"-"&amp;V2423,'Buscoords Workout'!$F:$G,2,0)</f>
        <v>10082</v>
      </c>
      <c r="AA2423" t="b">
        <f>OR(ISNA(Y2423),ISNA(Z2423))</f>
        <v>0</v>
      </c>
    </row>
    <row r="2424" spans="1:27" x14ac:dyDescent="0.25">
      <c r="A2424">
        <v>2635</v>
      </c>
      <c r="B2424" t="s">
        <v>24</v>
      </c>
      <c r="C2424" t="s">
        <v>62</v>
      </c>
      <c r="D2424" t="s">
        <v>63</v>
      </c>
      <c r="E2424">
        <v>11</v>
      </c>
      <c r="F2424" t="s">
        <v>37</v>
      </c>
      <c r="G2424">
        <v>100</v>
      </c>
      <c r="H2424" t="s">
        <v>27</v>
      </c>
      <c r="I2424" t="s">
        <v>38</v>
      </c>
      <c r="J2424" t="s">
        <v>59</v>
      </c>
      <c r="K2424" t="s">
        <v>30</v>
      </c>
      <c r="L2424" t="s">
        <v>31</v>
      </c>
      <c r="M2424">
        <v>3</v>
      </c>
      <c r="N2424" t="s">
        <v>32</v>
      </c>
      <c r="O2424" t="s">
        <v>33</v>
      </c>
      <c r="P2424">
        <v>9.0352399999999999</v>
      </c>
      <c r="Q2424">
        <v>337551.70280000003</v>
      </c>
      <c r="R2424">
        <v>3064056.2201999999</v>
      </c>
      <c r="S2424">
        <v>337555.30458499998</v>
      </c>
      <c r="T2424">
        <v>3064064.5064900001</v>
      </c>
      <c r="U2424">
        <v>9.0349999999999996E-3</v>
      </c>
      <c r="V2424" t="str">
        <f>VLOOKUP(C2424,'Lines LookUp'!$B$1:$C$12,2,0)</f>
        <v>NEW</v>
      </c>
      <c r="W2424" t="str">
        <f>ROUNDUP(Q2424,3)&amp;"-"&amp;ROUNDUP(R2424,3)</f>
        <v>337551.703-3064056.221</v>
      </c>
      <c r="X2424" t="str">
        <f>ROUNDUP(S2424,3)&amp;"-"&amp;ROUNDUP(T2424,3)</f>
        <v>337555.305-3064064.507</v>
      </c>
      <c r="Y2424">
        <f>VLOOKUP(W2424&amp;"-"&amp;V2424,'Buscoords Workout'!$F:$G,2,0)</f>
        <v>10082</v>
      </c>
      <c r="Z2424">
        <f>VLOOKUP(X2424&amp;"-"&amp;V2424,'Buscoords Workout'!$F:$G,2,0)</f>
        <v>10306</v>
      </c>
      <c r="AA2424" t="b">
        <f>OR(ISNA(Y2424),ISNA(Z2424))</f>
        <v>0</v>
      </c>
    </row>
    <row r="2425" spans="1:27" x14ac:dyDescent="0.25">
      <c r="A2425">
        <v>2636</v>
      </c>
      <c r="B2425" t="s">
        <v>24</v>
      </c>
      <c r="C2425" t="s">
        <v>62</v>
      </c>
      <c r="D2425" t="s">
        <v>63</v>
      </c>
      <c r="E2425">
        <v>11</v>
      </c>
      <c r="F2425" t="s">
        <v>37</v>
      </c>
      <c r="G2425">
        <v>100</v>
      </c>
      <c r="H2425" t="s">
        <v>27</v>
      </c>
      <c r="I2425" t="s">
        <v>38</v>
      </c>
      <c r="J2425" t="s">
        <v>59</v>
      </c>
      <c r="K2425" t="s">
        <v>30</v>
      </c>
      <c r="L2425" t="s">
        <v>31</v>
      </c>
      <c r="M2425">
        <v>3</v>
      </c>
      <c r="N2425" t="s">
        <v>32</v>
      </c>
      <c r="O2425" t="s">
        <v>33</v>
      </c>
      <c r="P2425">
        <v>14.7044</v>
      </c>
      <c r="Q2425">
        <v>337555.30458499998</v>
      </c>
      <c r="R2425">
        <v>3064064.5064900001</v>
      </c>
      <c r="S2425">
        <v>337561.16629999998</v>
      </c>
      <c r="T2425">
        <v>3064077.9920000001</v>
      </c>
      <c r="U2425">
        <v>1.4704E-2</v>
      </c>
      <c r="V2425" t="str">
        <f>VLOOKUP(C2425,'Lines LookUp'!$B$1:$C$12,2,0)</f>
        <v>NEW</v>
      </c>
      <c r="W2425" t="str">
        <f>ROUNDUP(Q2425,3)&amp;"-"&amp;ROUNDUP(R2425,3)</f>
        <v>337555.305-3064064.507</v>
      </c>
      <c r="X2425" t="str">
        <f>ROUNDUP(S2425,3)&amp;"-"&amp;ROUNDUP(T2425,3)</f>
        <v>337561.167-3064077.992</v>
      </c>
      <c r="Y2425">
        <f>VLOOKUP(W2425&amp;"-"&amp;V2425,'Buscoords Workout'!$F:$G,2,0)</f>
        <v>10306</v>
      </c>
      <c r="Z2425">
        <f>VLOOKUP(X2425&amp;"-"&amp;V2425,'Buscoords Workout'!$F:$G,2,0)</f>
        <v>10083</v>
      </c>
      <c r="AA2425" t="b">
        <f>OR(ISNA(Y2425),ISNA(Z2425))</f>
        <v>0</v>
      </c>
    </row>
    <row r="2426" spans="1:27" x14ac:dyDescent="0.25">
      <c r="A2426">
        <v>2637</v>
      </c>
      <c r="B2426" t="s">
        <v>24</v>
      </c>
      <c r="C2426" t="s">
        <v>62</v>
      </c>
      <c r="D2426" t="s">
        <v>63</v>
      </c>
      <c r="E2426">
        <v>11</v>
      </c>
      <c r="F2426" t="s">
        <v>37</v>
      </c>
      <c r="G2426">
        <v>100</v>
      </c>
      <c r="H2426" t="s">
        <v>27</v>
      </c>
      <c r="I2426" t="s">
        <v>38</v>
      </c>
      <c r="J2426" t="s">
        <v>59</v>
      </c>
      <c r="K2426" t="s">
        <v>30</v>
      </c>
      <c r="L2426" t="s">
        <v>31</v>
      </c>
      <c r="M2426">
        <v>3</v>
      </c>
      <c r="N2426" t="s">
        <v>32</v>
      </c>
      <c r="O2426" t="s">
        <v>33</v>
      </c>
      <c r="P2426">
        <v>12.660500000000001</v>
      </c>
      <c r="Q2426">
        <v>337561.16629999998</v>
      </c>
      <c r="R2426">
        <v>3064077.9920000001</v>
      </c>
      <c r="S2426">
        <v>337567.35067999997</v>
      </c>
      <c r="T2426">
        <v>3064089.0392999998</v>
      </c>
      <c r="U2426">
        <v>1.2661E-2</v>
      </c>
      <c r="V2426" t="str">
        <f>VLOOKUP(C2426,'Lines LookUp'!$B$1:$C$12,2,0)</f>
        <v>NEW</v>
      </c>
      <c r="W2426" t="str">
        <f>ROUNDUP(Q2426,3)&amp;"-"&amp;ROUNDUP(R2426,3)</f>
        <v>337561.167-3064077.992</v>
      </c>
      <c r="X2426" t="str">
        <f>ROUNDUP(S2426,3)&amp;"-"&amp;ROUNDUP(T2426,3)</f>
        <v>337567.351-3064089.04</v>
      </c>
      <c r="Y2426">
        <f>VLOOKUP(W2426&amp;"-"&amp;V2426,'Buscoords Workout'!$F:$G,2,0)</f>
        <v>10083</v>
      </c>
      <c r="Z2426">
        <f>VLOOKUP(X2426&amp;"-"&amp;V2426,'Buscoords Workout'!$F:$G,2,0)</f>
        <v>10307</v>
      </c>
      <c r="AA2426" t="b">
        <f>OR(ISNA(Y2426),ISNA(Z2426))</f>
        <v>0</v>
      </c>
    </row>
    <row r="2427" spans="1:27" x14ac:dyDescent="0.25">
      <c r="A2427">
        <v>2638</v>
      </c>
      <c r="B2427" t="s">
        <v>24</v>
      </c>
      <c r="C2427" t="s">
        <v>62</v>
      </c>
      <c r="D2427" t="s">
        <v>63</v>
      </c>
      <c r="E2427">
        <v>11</v>
      </c>
      <c r="F2427" t="s">
        <v>37</v>
      </c>
      <c r="G2427">
        <v>100</v>
      </c>
      <c r="H2427" t="s">
        <v>27</v>
      </c>
      <c r="I2427" t="s">
        <v>38</v>
      </c>
      <c r="J2427" t="s">
        <v>59</v>
      </c>
      <c r="K2427" t="s">
        <v>30</v>
      </c>
      <c r="L2427" t="s">
        <v>31</v>
      </c>
      <c r="M2427">
        <v>3</v>
      </c>
      <c r="N2427" t="s">
        <v>32</v>
      </c>
      <c r="O2427" t="s">
        <v>33</v>
      </c>
      <c r="P2427">
        <v>24.530999999999999</v>
      </c>
      <c r="Q2427">
        <v>337567.35067999997</v>
      </c>
      <c r="R2427">
        <v>3064089.0392999998</v>
      </c>
      <c r="S2427">
        <v>337579.33350000001</v>
      </c>
      <c r="T2427">
        <v>3064110.4445000002</v>
      </c>
      <c r="U2427">
        <v>2.4531000000000001E-2</v>
      </c>
      <c r="V2427" t="str">
        <f>VLOOKUP(C2427,'Lines LookUp'!$B$1:$C$12,2,0)</f>
        <v>NEW</v>
      </c>
      <c r="W2427" t="str">
        <f>ROUNDUP(Q2427,3)&amp;"-"&amp;ROUNDUP(R2427,3)</f>
        <v>337567.351-3064089.04</v>
      </c>
      <c r="X2427" t="str">
        <f>ROUNDUP(S2427,3)&amp;"-"&amp;ROUNDUP(T2427,3)</f>
        <v>337579.334-3064110.445</v>
      </c>
      <c r="Y2427">
        <f>VLOOKUP(W2427&amp;"-"&amp;V2427,'Buscoords Workout'!$F:$G,2,0)</f>
        <v>10307</v>
      </c>
      <c r="Z2427">
        <f>VLOOKUP(X2427&amp;"-"&amp;V2427,'Buscoords Workout'!$F:$G,2,0)</f>
        <v>10084</v>
      </c>
      <c r="AA2427" t="b">
        <f>OR(ISNA(Y2427),ISNA(Z2427))</f>
        <v>0</v>
      </c>
    </row>
    <row r="2428" spans="1:27" x14ac:dyDescent="0.25">
      <c r="A2428">
        <v>2639</v>
      </c>
      <c r="B2428" t="s">
        <v>24</v>
      </c>
      <c r="C2428" t="s">
        <v>62</v>
      </c>
      <c r="D2428" t="s">
        <v>63</v>
      </c>
      <c r="E2428">
        <v>11</v>
      </c>
      <c r="F2428" t="s">
        <v>37</v>
      </c>
      <c r="G2428">
        <v>100</v>
      </c>
      <c r="H2428" t="s">
        <v>27</v>
      </c>
      <c r="I2428" t="s">
        <v>38</v>
      </c>
      <c r="J2428" t="s">
        <v>59</v>
      </c>
      <c r="K2428" t="s">
        <v>30</v>
      </c>
      <c r="L2428" t="s">
        <v>31</v>
      </c>
      <c r="M2428">
        <v>3</v>
      </c>
      <c r="N2428" t="s">
        <v>32</v>
      </c>
      <c r="O2428" t="s">
        <v>33</v>
      </c>
      <c r="P2428">
        <v>34.581600000000002</v>
      </c>
      <c r="Q2428">
        <v>337579.33350000001</v>
      </c>
      <c r="R2428">
        <v>3064110.4445000002</v>
      </c>
      <c r="S2428">
        <v>337595.03259999998</v>
      </c>
      <c r="T2428">
        <v>3064141.2571999999</v>
      </c>
      <c r="U2428">
        <v>3.4582000000000002E-2</v>
      </c>
      <c r="V2428" t="str">
        <f>VLOOKUP(C2428,'Lines LookUp'!$B$1:$C$12,2,0)</f>
        <v>NEW</v>
      </c>
      <c r="W2428" t="str">
        <f>ROUNDUP(Q2428,3)&amp;"-"&amp;ROUNDUP(R2428,3)</f>
        <v>337579.334-3064110.445</v>
      </c>
      <c r="X2428" t="str">
        <f>ROUNDUP(S2428,3)&amp;"-"&amp;ROUNDUP(T2428,3)</f>
        <v>337595.033-3064141.258</v>
      </c>
      <c r="Y2428">
        <f>VLOOKUP(W2428&amp;"-"&amp;V2428,'Buscoords Workout'!$F:$G,2,0)</f>
        <v>10084</v>
      </c>
      <c r="Z2428">
        <f>VLOOKUP(X2428&amp;"-"&amp;V2428,'Buscoords Workout'!$F:$G,2,0)</f>
        <v>10085</v>
      </c>
      <c r="AA2428" t="b">
        <f>OR(ISNA(Y2428),ISNA(Z2428))</f>
        <v>0</v>
      </c>
    </row>
    <row r="2429" spans="1:27" x14ac:dyDescent="0.25">
      <c r="A2429">
        <v>2640</v>
      </c>
      <c r="B2429" t="s">
        <v>24</v>
      </c>
      <c r="C2429" t="s">
        <v>62</v>
      </c>
      <c r="D2429" t="s">
        <v>63</v>
      </c>
      <c r="E2429">
        <v>11</v>
      </c>
      <c r="F2429" t="s">
        <v>37</v>
      </c>
      <c r="G2429">
        <v>100</v>
      </c>
      <c r="H2429" t="s">
        <v>27</v>
      </c>
      <c r="I2429" t="s">
        <v>38</v>
      </c>
      <c r="J2429" t="s">
        <v>59</v>
      </c>
      <c r="K2429" t="s">
        <v>30</v>
      </c>
      <c r="L2429" t="s">
        <v>31</v>
      </c>
      <c r="M2429">
        <v>3</v>
      </c>
      <c r="N2429" t="s">
        <v>32</v>
      </c>
      <c r="O2429" t="s">
        <v>33</v>
      </c>
      <c r="P2429">
        <v>24.789000000000001</v>
      </c>
      <c r="Q2429">
        <v>337595.03259999998</v>
      </c>
      <c r="R2429">
        <v>3064141.2571999999</v>
      </c>
      <c r="S2429">
        <v>337605.72690000001</v>
      </c>
      <c r="T2429">
        <v>3064163.6206999999</v>
      </c>
      <c r="U2429">
        <v>2.4788999999999999E-2</v>
      </c>
      <c r="V2429" t="str">
        <f>VLOOKUP(C2429,'Lines LookUp'!$B$1:$C$12,2,0)</f>
        <v>NEW</v>
      </c>
      <c r="W2429" t="str">
        <f>ROUNDUP(Q2429,3)&amp;"-"&amp;ROUNDUP(R2429,3)</f>
        <v>337595.033-3064141.258</v>
      </c>
      <c r="X2429" t="str">
        <f>ROUNDUP(S2429,3)&amp;"-"&amp;ROUNDUP(T2429,3)</f>
        <v>337605.727-3064163.621</v>
      </c>
      <c r="Y2429">
        <f>VLOOKUP(W2429&amp;"-"&amp;V2429,'Buscoords Workout'!$F:$G,2,0)</f>
        <v>10085</v>
      </c>
      <c r="Z2429">
        <f>VLOOKUP(X2429&amp;"-"&amp;V2429,'Buscoords Workout'!$F:$G,2,0)</f>
        <v>10086</v>
      </c>
      <c r="AA2429" t="b">
        <f>OR(ISNA(Y2429),ISNA(Z2429))</f>
        <v>0</v>
      </c>
    </row>
    <row r="2430" spans="1:27" x14ac:dyDescent="0.25">
      <c r="A2430">
        <v>2641</v>
      </c>
      <c r="B2430" t="s">
        <v>24</v>
      </c>
      <c r="C2430" t="s">
        <v>62</v>
      </c>
      <c r="D2430" t="s">
        <v>63</v>
      </c>
      <c r="E2430">
        <v>11</v>
      </c>
      <c r="F2430" t="s">
        <v>37</v>
      </c>
      <c r="G2430">
        <v>100</v>
      </c>
      <c r="H2430" t="s">
        <v>27</v>
      </c>
      <c r="I2430" t="s">
        <v>38</v>
      </c>
      <c r="J2430" t="s">
        <v>59</v>
      </c>
      <c r="K2430" t="s">
        <v>30</v>
      </c>
      <c r="L2430" t="s">
        <v>31</v>
      </c>
      <c r="M2430">
        <v>3</v>
      </c>
      <c r="N2430" t="s">
        <v>32</v>
      </c>
      <c r="O2430" t="s">
        <v>33</v>
      </c>
      <c r="P2430">
        <v>21.515999999999998</v>
      </c>
      <c r="Q2430">
        <v>337605.72690000001</v>
      </c>
      <c r="R2430">
        <v>3064163.6206999999</v>
      </c>
      <c r="S2430">
        <v>337615.15769999998</v>
      </c>
      <c r="T2430">
        <v>3064182.9597</v>
      </c>
      <c r="U2430">
        <v>2.1516E-2</v>
      </c>
      <c r="V2430" t="str">
        <f>VLOOKUP(C2430,'Lines LookUp'!$B$1:$C$12,2,0)</f>
        <v>NEW</v>
      </c>
      <c r="W2430" t="str">
        <f>ROUNDUP(Q2430,3)&amp;"-"&amp;ROUNDUP(R2430,3)</f>
        <v>337605.727-3064163.621</v>
      </c>
      <c r="X2430" t="str">
        <f>ROUNDUP(S2430,3)&amp;"-"&amp;ROUNDUP(T2430,3)</f>
        <v>337615.158-3064182.96</v>
      </c>
      <c r="Y2430">
        <f>VLOOKUP(W2430&amp;"-"&amp;V2430,'Buscoords Workout'!$F:$G,2,0)</f>
        <v>10086</v>
      </c>
      <c r="Z2430">
        <f>VLOOKUP(X2430&amp;"-"&amp;V2430,'Buscoords Workout'!$F:$G,2,0)</f>
        <v>10087</v>
      </c>
      <c r="AA2430" t="b">
        <f>OR(ISNA(Y2430),ISNA(Z2430))</f>
        <v>0</v>
      </c>
    </row>
    <row r="2431" spans="1:27" x14ac:dyDescent="0.25">
      <c r="A2431">
        <v>2642</v>
      </c>
      <c r="B2431" t="s">
        <v>24</v>
      </c>
      <c r="C2431" t="s">
        <v>62</v>
      </c>
      <c r="D2431" t="s">
        <v>63</v>
      </c>
      <c r="E2431">
        <v>11</v>
      </c>
      <c r="F2431" t="s">
        <v>37</v>
      </c>
      <c r="G2431">
        <v>100</v>
      </c>
      <c r="H2431" t="s">
        <v>27</v>
      </c>
      <c r="I2431" t="s">
        <v>38</v>
      </c>
      <c r="J2431" t="s">
        <v>59</v>
      </c>
      <c r="K2431" t="s">
        <v>30</v>
      </c>
      <c r="L2431" t="s">
        <v>31</v>
      </c>
      <c r="M2431">
        <v>3</v>
      </c>
      <c r="N2431" t="s">
        <v>32</v>
      </c>
      <c r="O2431" t="s">
        <v>33</v>
      </c>
      <c r="P2431">
        <v>22.536200000000001</v>
      </c>
      <c r="Q2431">
        <v>337615.15769999998</v>
      </c>
      <c r="R2431">
        <v>3064182.9597</v>
      </c>
      <c r="S2431">
        <v>337627.03200000001</v>
      </c>
      <c r="T2431">
        <v>3064202.1139000002</v>
      </c>
      <c r="U2431">
        <v>2.2536E-2</v>
      </c>
      <c r="V2431" t="str">
        <f>VLOOKUP(C2431,'Lines LookUp'!$B$1:$C$12,2,0)</f>
        <v>NEW</v>
      </c>
      <c r="W2431" t="str">
        <f>ROUNDUP(Q2431,3)&amp;"-"&amp;ROUNDUP(R2431,3)</f>
        <v>337615.158-3064182.96</v>
      </c>
      <c r="X2431" t="str">
        <f>ROUNDUP(S2431,3)&amp;"-"&amp;ROUNDUP(T2431,3)</f>
        <v>337627.032-3064202.114</v>
      </c>
      <c r="Y2431">
        <f>VLOOKUP(W2431&amp;"-"&amp;V2431,'Buscoords Workout'!$F:$G,2,0)</f>
        <v>10087</v>
      </c>
      <c r="Z2431">
        <f>VLOOKUP(X2431&amp;"-"&amp;V2431,'Buscoords Workout'!$F:$G,2,0)</f>
        <v>10088</v>
      </c>
      <c r="AA2431" t="b">
        <f>OR(ISNA(Y2431),ISNA(Z2431))</f>
        <v>0</v>
      </c>
    </row>
    <row r="2432" spans="1:27" x14ac:dyDescent="0.25">
      <c r="A2432">
        <v>2643</v>
      </c>
      <c r="B2432" t="s">
        <v>24</v>
      </c>
      <c r="C2432" t="s">
        <v>62</v>
      </c>
      <c r="D2432" t="s">
        <v>63</v>
      </c>
      <c r="E2432">
        <v>11</v>
      </c>
      <c r="F2432" t="s">
        <v>37</v>
      </c>
      <c r="G2432">
        <v>100</v>
      </c>
      <c r="H2432" t="s">
        <v>27</v>
      </c>
      <c r="I2432" t="s">
        <v>38</v>
      </c>
      <c r="J2432" t="s">
        <v>59</v>
      </c>
      <c r="K2432" t="s">
        <v>30</v>
      </c>
      <c r="L2432" t="s">
        <v>31</v>
      </c>
      <c r="M2432">
        <v>3</v>
      </c>
      <c r="N2432" t="s">
        <v>32</v>
      </c>
      <c r="O2432" t="s">
        <v>33</v>
      </c>
      <c r="P2432">
        <v>23.425999999999998</v>
      </c>
      <c r="Q2432">
        <v>337627.03200000001</v>
      </c>
      <c r="R2432">
        <v>3064202.1139000002</v>
      </c>
      <c r="S2432">
        <v>337638.31310000003</v>
      </c>
      <c r="T2432">
        <v>3064222.6447000001</v>
      </c>
      <c r="U2432">
        <v>2.3425999999999999E-2</v>
      </c>
      <c r="V2432" t="str">
        <f>VLOOKUP(C2432,'Lines LookUp'!$B$1:$C$12,2,0)</f>
        <v>NEW</v>
      </c>
      <c r="W2432" t="str">
        <f>ROUNDUP(Q2432,3)&amp;"-"&amp;ROUNDUP(R2432,3)</f>
        <v>337627.032-3064202.114</v>
      </c>
      <c r="X2432" t="str">
        <f>ROUNDUP(S2432,3)&amp;"-"&amp;ROUNDUP(T2432,3)</f>
        <v>337638.314-3064222.645</v>
      </c>
      <c r="Y2432">
        <f>VLOOKUP(W2432&amp;"-"&amp;V2432,'Buscoords Workout'!$F:$G,2,0)</f>
        <v>10088</v>
      </c>
      <c r="Z2432">
        <f>VLOOKUP(X2432&amp;"-"&amp;V2432,'Buscoords Workout'!$F:$G,2,0)</f>
        <v>10089</v>
      </c>
      <c r="AA2432" t="b">
        <f>OR(ISNA(Y2432),ISNA(Z2432))</f>
        <v>0</v>
      </c>
    </row>
    <row r="2433" spans="1:27" x14ac:dyDescent="0.25">
      <c r="A2433">
        <v>2644</v>
      </c>
      <c r="B2433" t="s">
        <v>24</v>
      </c>
      <c r="C2433" t="s">
        <v>62</v>
      </c>
      <c r="D2433" t="s">
        <v>63</v>
      </c>
      <c r="E2433">
        <v>11</v>
      </c>
      <c r="F2433" t="s">
        <v>37</v>
      </c>
      <c r="G2433">
        <v>100</v>
      </c>
      <c r="H2433" t="s">
        <v>27</v>
      </c>
      <c r="I2433" t="s">
        <v>38</v>
      </c>
      <c r="J2433" t="s">
        <v>59</v>
      </c>
      <c r="K2433" t="s">
        <v>30</v>
      </c>
      <c r="L2433" t="s">
        <v>31</v>
      </c>
      <c r="M2433">
        <v>3</v>
      </c>
      <c r="N2433" t="s">
        <v>32</v>
      </c>
      <c r="O2433" t="s">
        <v>33</v>
      </c>
      <c r="P2433">
        <v>24.2515</v>
      </c>
      <c r="Q2433">
        <v>337638.31310000003</v>
      </c>
      <c r="R2433">
        <v>3064222.6447000001</v>
      </c>
      <c r="S2433">
        <v>337650.21370000002</v>
      </c>
      <c r="T2433">
        <v>3064243.7755</v>
      </c>
      <c r="U2433">
        <v>2.4251000000000002E-2</v>
      </c>
      <c r="V2433" t="str">
        <f>VLOOKUP(C2433,'Lines LookUp'!$B$1:$C$12,2,0)</f>
        <v>NEW</v>
      </c>
      <c r="W2433" t="str">
        <f>ROUNDUP(Q2433,3)&amp;"-"&amp;ROUNDUP(R2433,3)</f>
        <v>337638.314-3064222.645</v>
      </c>
      <c r="X2433" t="str">
        <f>ROUNDUP(S2433,3)&amp;"-"&amp;ROUNDUP(T2433,3)</f>
        <v>337650.214-3064243.776</v>
      </c>
      <c r="Y2433">
        <f>VLOOKUP(W2433&amp;"-"&amp;V2433,'Buscoords Workout'!$F:$G,2,0)</f>
        <v>10089</v>
      </c>
      <c r="Z2433">
        <f>VLOOKUP(X2433&amp;"-"&amp;V2433,'Buscoords Workout'!$F:$G,2,0)</f>
        <v>10090</v>
      </c>
      <c r="AA2433" t="b">
        <f>OR(ISNA(Y2433),ISNA(Z2433))</f>
        <v>0</v>
      </c>
    </row>
    <row r="2434" spans="1:27" x14ac:dyDescent="0.25">
      <c r="A2434">
        <v>2645</v>
      </c>
      <c r="B2434" t="s">
        <v>24</v>
      </c>
      <c r="C2434" t="s">
        <v>62</v>
      </c>
      <c r="D2434" t="s">
        <v>63</v>
      </c>
      <c r="E2434">
        <v>11</v>
      </c>
      <c r="F2434" t="s">
        <v>37</v>
      </c>
      <c r="G2434">
        <v>100</v>
      </c>
      <c r="H2434" t="s">
        <v>27</v>
      </c>
      <c r="I2434" t="s">
        <v>38</v>
      </c>
      <c r="J2434" t="s">
        <v>59</v>
      </c>
      <c r="K2434" t="s">
        <v>30</v>
      </c>
      <c r="L2434" t="s">
        <v>31</v>
      </c>
      <c r="M2434">
        <v>3</v>
      </c>
      <c r="N2434" t="s">
        <v>32</v>
      </c>
      <c r="O2434" t="s">
        <v>33</v>
      </c>
      <c r="P2434">
        <v>26.6873</v>
      </c>
      <c r="Q2434">
        <v>337650.21370000002</v>
      </c>
      <c r="R2434">
        <v>3064243.7755</v>
      </c>
      <c r="S2434">
        <v>337662.75819999998</v>
      </c>
      <c r="T2434">
        <v>3064267.3306999998</v>
      </c>
      <c r="U2434">
        <v>2.6686999999999999E-2</v>
      </c>
      <c r="V2434" t="str">
        <f>VLOOKUP(C2434,'Lines LookUp'!$B$1:$C$12,2,0)</f>
        <v>NEW</v>
      </c>
      <c r="W2434" t="str">
        <f>ROUNDUP(Q2434,3)&amp;"-"&amp;ROUNDUP(R2434,3)</f>
        <v>337650.214-3064243.776</v>
      </c>
      <c r="X2434" t="str">
        <f>ROUNDUP(S2434,3)&amp;"-"&amp;ROUNDUP(T2434,3)</f>
        <v>337662.759-3064267.331</v>
      </c>
      <c r="Y2434">
        <f>VLOOKUP(W2434&amp;"-"&amp;V2434,'Buscoords Workout'!$F:$G,2,0)</f>
        <v>10090</v>
      </c>
      <c r="Z2434">
        <f>VLOOKUP(X2434&amp;"-"&amp;V2434,'Buscoords Workout'!$F:$G,2,0)</f>
        <v>10091</v>
      </c>
      <c r="AA2434" t="b">
        <f>OR(ISNA(Y2434),ISNA(Z2434))</f>
        <v>0</v>
      </c>
    </row>
    <row r="2435" spans="1:27" x14ac:dyDescent="0.25">
      <c r="A2435">
        <v>2646</v>
      </c>
      <c r="B2435" t="s">
        <v>24</v>
      </c>
      <c r="C2435" t="s">
        <v>62</v>
      </c>
      <c r="D2435" t="s">
        <v>63</v>
      </c>
      <c r="E2435">
        <v>11</v>
      </c>
      <c r="F2435" t="s">
        <v>37</v>
      </c>
      <c r="G2435">
        <v>100</v>
      </c>
      <c r="H2435" t="s">
        <v>27</v>
      </c>
      <c r="I2435" t="s">
        <v>38</v>
      </c>
      <c r="J2435" t="s">
        <v>59</v>
      </c>
      <c r="K2435" t="s">
        <v>30</v>
      </c>
      <c r="L2435" t="s">
        <v>31</v>
      </c>
      <c r="M2435">
        <v>3</v>
      </c>
      <c r="N2435" t="s">
        <v>32</v>
      </c>
      <c r="O2435" t="s">
        <v>33</v>
      </c>
      <c r="P2435">
        <v>21.241700000000002</v>
      </c>
      <c r="Q2435">
        <v>337662.75819999998</v>
      </c>
      <c r="R2435">
        <v>3064267.3306999998</v>
      </c>
      <c r="S2435">
        <v>337672.79210000002</v>
      </c>
      <c r="T2435">
        <v>3064286.0532</v>
      </c>
      <c r="U2435">
        <v>2.1242E-2</v>
      </c>
      <c r="V2435" t="str">
        <f>VLOOKUP(C2435,'Lines LookUp'!$B$1:$C$12,2,0)</f>
        <v>NEW</v>
      </c>
      <c r="W2435" t="str">
        <f>ROUNDUP(Q2435,3)&amp;"-"&amp;ROUNDUP(R2435,3)</f>
        <v>337662.759-3064267.331</v>
      </c>
      <c r="X2435" t="str">
        <f>ROUNDUP(S2435,3)&amp;"-"&amp;ROUNDUP(T2435,3)</f>
        <v>337672.793-3064286.054</v>
      </c>
      <c r="Y2435">
        <f>VLOOKUP(W2435&amp;"-"&amp;V2435,'Buscoords Workout'!$F:$G,2,0)</f>
        <v>10091</v>
      </c>
      <c r="Z2435">
        <f>VLOOKUP(X2435&amp;"-"&amp;V2435,'Buscoords Workout'!$F:$G,2,0)</f>
        <v>10092</v>
      </c>
      <c r="AA2435" t="b">
        <f>OR(ISNA(Y2435),ISNA(Z2435))</f>
        <v>0</v>
      </c>
    </row>
    <row r="2436" spans="1:27" x14ac:dyDescent="0.25">
      <c r="A2436">
        <v>2647</v>
      </c>
      <c r="B2436" t="s">
        <v>24</v>
      </c>
      <c r="C2436" t="s">
        <v>62</v>
      </c>
      <c r="D2436" t="s">
        <v>63</v>
      </c>
      <c r="E2436">
        <v>11</v>
      </c>
      <c r="F2436" t="s">
        <v>37</v>
      </c>
      <c r="G2436">
        <v>100</v>
      </c>
      <c r="H2436" t="s">
        <v>27</v>
      </c>
      <c r="I2436" t="s">
        <v>38</v>
      </c>
      <c r="J2436" t="s">
        <v>59</v>
      </c>
      <c r="K2436" t="s">
        <v>30</v>
      </c>
      <c r="L2436" t="s">
        <v>31</v>
      </c>
      <c r="M2436">
        <v>3</v>
      </c>
      <c r="N2436" t="s">
        <v>32</v>
      </c>
      <c r="O2436" t="s">
        <v>33</v>
      </c>
      <c r="P2436">
        <v>19.060400000000001</v>
      </c>
      <c r="Q2436">
        <v>337672.79210000002</v>
      </c>
      <c r="R2436">
        <v>3064286.0532</v>
      </c>
      <c r="S2436">
        <v>337681.57880000002</v>
      </c>
      <c r="T2436">
        <v>3064302.9674999998</v>
      </c>
      <c r="U2436">
        <v>1.9060000000000001E-2</v>
      </c>
      <c r="V2436" t="str">
        <f>VLOOKUP(C2436,'Lines LookUp'!$B$1:$C$12,2,0)</f>
        <v>NEW</v>
      </c>
      <c r="W2436" t="str">
        <f>ROUNDUP(Q2436,3)&amp;"-"&amp;ROUNDUP(R2436,3)</f>
        <v>337672.793-3064286.054</v>
      </c>
      <c r="X2436" t="str">
        <f>ROUNDUP(S2436,3)&amp;"-"&amp;ROUNDUP(T2436,3)</f>
        <v>337681.579-3064302.968</v>
      </c>
      <c r="Y2436">
        <f>VLOOKUP(W2436&amp;"-"&amp;V2436,'Buscoords Workout'!$F:$G,2,0)</f>
        <v>10092</v>
      </c>
      <c r="Z2436">
        <f>VLOOKUP(X2436&amp;"-"&amp;V2436,'Buscoords Workout'!$F:$G,2,0)</f>
        <v>10093</v>
      </c>
      <c r="AA2436" t="b">
        <f>OR(ISNA(Y2436),ISNA(Z2436))</f>
        <v>0</v>
      </c>
    </row>
    <row r="2437" spans="1:27" x14ac:dyDescent="0.25">
      <c r="A2437">
        <v>2648</v>
      </c>
      <c r="B2437" t="s">
        <v>24</v>
      </c>
      <c r="C2437" t="s">
        <v>62</v>
      </c>
      <c r="D2437" t="s">
        <v>63</v>
      </c>
      <c r="E2437">
        <v>11</v>
      </c>
      <c r="F2437" t="s">
        <v>37</v>
      </c>
      <c r="G2437">
        <v>100</v>
      </c>
      <c r="H2437" t="s">
        <v>27</v>
      </c>
      <c r="I2437" t="s">
        <v>38</v>
      </c>
      <c r="J2437" t="s">
        <v>59</v>
      </c>
      <c r="K2437" t="s">
        <v>30</v>
      </c>
      <c r="L2437" t="s">
        <v>31</v>
      </c>
      <c r="M2437">
        <v>3</v>
      </c>
      <c r="N2437" t="s">
        <v>32</v>
      </c>
      <c r="O2437" t="s">
        <v>33</v>
      </c>
      <c r="P2437">
        <v>21.443000000000001</v>
      </c>
      <c r="Q2437">
        <v>337681.57880000002</v>
      </c>
      <c r="R2437">
        <v>3064302.9674999998</v>
      </c>
      <c r="S2437">
        <v>337691.46389999997</v>
      </c>
      <c r="T2437">
        <v>3064321.9961000001</v>
      </c>
      <c r="U2437">
        <v>2.1443E-2</v>
      </c>
      <c r="V2437" t="str">
        <f>VLOOKUP(C2437,'Lines LookUp'!$B$1:$C$12,2,0)</f>
        <v>NEW</v>
      </c>
      <c r="W2437" t="str">
        <f>ROUNDUP(Q2437,3)&amp;"-"&amp;ROUNDUP(R2437,3)</f>
        <v>337681.579-3064302.968</v>
      </c>
      <c r="X2437" t="str">
        <f>ROUNDUP(S2437,3)&amp;"-"&amp;ROUNDUP(T2437,3)</f>
        <v>337691.464-3064321.997</v>
      </c>
      <c r="Y2437">
        <f>VLOOKUP(W2437&amp;"-"&amp;V2437,'Buscoords Workout'!$F:$G,2,0)</f>
        <v>10093</v>
      </c>
      <c r="Z2437">
        <f>VLOOKUP(X2437&amp;"-"&amp;V2437,'Buscoords Workout'!$F:$G,2,0)</f>
        <v>10094</v>
      </c>
      <c r="AA2437" t="b">
        <f>OR(ISNA(Y2437),ISNA(Z2437))</f>
        <v>0</v>
      </c>
    </row>
    <row r="2438" spans="1:27" x14ac:dyDescent="0.25">
      <c r="A2438">
        <v>2649</v>
      </c>
      <c r="B2438" t="s">
        <v>24</v>
      </c>
      <c r="C2438" t="s">
        <v>62</v>
      </c>
      <c r="D2438" t="s">
        <v>63</v>
      </c>
      <c r="E2438">
        <v>11</v>
      </c>
      <c r="F2438" t="s">
        <v>37</v>
      </c>
      <c r="G2438">
        <v>100</v>
      </c>
      <c r="H2438" t="s">
        <v>27</v>
      </c>
      <c r="I2438" t="s">
        <v>38</v>
      </c>
      <c r="J2438" t="s">
        <v>59</v>
      </c>
      <c r="K2438" t="s">
        <v>30</v>
      </c>
      <c r="L2438" t="s">
        <v>31</v>
      </c>
      <c r="M2438">
        <v>3</v>
      </c>
      <c r="N2438" t="s">
        <v>32</v>
      </c>
      <c r="O2438" t="s">
        <v>33</v>
      </c>
      <c r="P2438">
        <v>29.135300000000001</v>
      </c>
      <c r="Q2438">
        <v>337691.46389999997</v>
      </c>
      <c r="R2438">
        <v>3064321.9961000001</v>
      </c>
      <c r="S2438">
        <v>337704.652</v>
      </c>
      <c r="T2438">
        <v>3064347.9756999998</v>
      </c>
      <c r="U2438">
        <v>2.9135000000000001E-2</v>
      </c>
      <c r="V2438" t="str">
        <f>VLOOKUP(C2438,'Lines LookUp'!$B$1:$C$12,2,0)</f>
        <v>NEW</v>
      </c>
      <c r="W2438" t="str">
        <f>ROUNDUP(Q2438,3)&amp;"-"&amp;ROUNDUP(R2438,3)</f>
        <v>337691.464-3064321.997</v>
      </c>
      <c r="X2438" t="str">
        <f>ROUNDUP(S2438,3)&amp;"-"&amp;ROUNDUP(T2438,3)</f>
        <v>337704.652-3064347.976</v>
      </c>
      <c r="Y2438">
        <f>VLOOKUP(W2438&amp;"-"&amp;V2438,'Buscoords Workout'!$F:$G,2,0)</f>
        <v>10094</v>
      </c>
      <c r="Z2438">
        <f>VLOOKUP(X2438&amp;"-"&amp;V2438,'Buscoords Workout'!$F:$G,2,0)</f>
        <v>10095</v>
      </c>
      <c r="AA2438" t="b">
        <f>OR(ISNA(Y2438),ISNA(Z2438))</f>
        <v>0</v>
      </c>
    </row>
    <row r="2439" spans="1:27" x14ac:dyDescent="0.25">
      <c r="A2439">
        <v>2650</v>
      </c>
      <c r="B2439" t="s">
        <v>24</v>
      </c>
      <c r="C2439" t="s">
        <v>62</v>
      </c>
      <c r="D2439" t="s">
        <v>63</v>
      </c>
      <c r="E2439">
        <v>11</v>
      </c>
      <c r="F2439" t="s">
        <v>37</v>
      </c>
      <c r="G2439">
        <v>100</v>
      </c>
      <c r="H2439" t="s">
        <v>27</v>
      </c>
      <c r="I2439" t="s">
        <v>38</v>
      </c>
      <c r="J2439" t="s">
        <v>59</v>
      </c>
      <c r="K2439" t="s">
        <v>30</v>
      </c>
      <c r="L2439" t="s">
        <v>31</v>
      </c>
      <c r="M2439">
        <v>3</v>
      </c>
      <c r="N2439" t="s">
        <v>32</v>
      </c>
      <c r="O2439" t="s">
        <v>33</v>
      </c>
      <c r="P2439">
        <v>20.966999999999999</v>
      </c>
      <c r="Q2439">
        <v>337704.652</v>
      </c>
      <c r="R2439">
        <v>3064347.9756999998</v>
      </c>
      <c r="S2439">
        <v>337714.07439999998</v>
      </c>
      <c r="T2439">
        <v>3064366.7063000002</v>
      </c>
      <c r="U2439">
        <v>2.0967E-2</v>
      </c>
      <c r="V2439" t="str">
        <f>VLOOKUP(C2439,'Lines LookUp'!$B$1:$C$12,2,0)</f>
        <v>NEW</v>
      </c>
      <c r="W2439" t="str">
        <f>ROUNDUP(Q2439,3)&amp;"-"&amp;ROUNDUP(R2439,3)</f>
        <v>337704.652-3064347.976</v>
      </c>
      <c r="X2439" t="str">
        <f>ROUNDUP(S2439,3)&amp;"-"&amp;ROUNDUP(T2439,3)</f>
        <v>337714.075-3064366.707</v>
      </c>
      <c r="Y2439">
        <f>VLOOKUP(W2439&amp;"-"&amp;V2439,'Buscoords Workout'!$F:$G,2,0)</f>
        <v>10095</v>
      </c>
      <c r="Z2439">
        <f>VLOOKUP(X2439&amp;"-"&amp;V2439,'Buscoords Workout'!$F:$G,2,0)</f>
        <v>10096</v>
      </c>
      <c r="AA2439" t="b">
        <f>OR(ISNA(Y2439),ISNA(Z2439))</f>
        <v>0</v>
      </c>
    </row>
    <row r="2440" spans="1:27" x14ac:dyDescent="0.25">
      <c r="A2440">
        <v>2651</v>
      </c>
      <c r="B2440" t="s">
        <v>24</v>
      </c>
      <c r="C2440" t="s">
        <v>62</v>
      </c>
      <c r="D2440" t="s">
        <v>63</v>
      </c>
      <c r="E2440">
        <v>11</v>
      </c>
      <c r="F2440" t="s">
        <v>37</v>
      </c>
      <c r="G2440">
        <v>100</v>
      </c>
      <c r="H2440" t="s">
        <v>27</v>
      </c>
      <c r="I2440" t="s">
        <v>38</v>
      </c>
      <c r="J2440" t="s">
        <v>59</v>
      </c>
      <c r="K2440" t="s">
        <v>30</v>
      </c>
      <c r="L2440" t="s">
        <v>31</v>
      </c>
      <c r="M2440">
        <v>3</v>
      </c>
      <c r="N2440" t="s">
        <v>32</v>
      </c>
      <c r="O2440" t="s">
        <v>33</v>
      </c>
      <c r="P2440">
        <v>23.826799999999999</v>
      </c>
      <c r="Q2440">
        <v>337714.07439999998</v>
      </c>
      <c r="R2440">
        <v>3064366.7063000002</v>
      </c>
      <c r="S2440">
        <v>337727.1813</v>
      </c>
      <c r="T2440">
        <v>3064386.6041999999</v>
      </c>
      <c r="U2440">
        <v>2.3827000000000001E-2</v>
      </c>
      <c r="V2440" t="str">
        <f>VLOOKUP(C2440,'Lines LookUp'!$B$1:$C$12,2,0)</f>
        <v>NEW</v>
      </c>
      <c r="W2440" t="str">
        <f>ROUNDUP(Q2440,3)&amp;"-"&amp;ROUNDUP(R2440,3)</f>
        <v>337714.075-3064366.707</v>
      </c>
      <c r="X2440" t="str">
        <f>ROUNDUP(S2440,3)&amp;"-"&amp;ROUNDUP(T2440,3)</f>
        <v>337727.182-3064386.605</v>
      </c>
      <c r="Y2440">
        <f>VLOOKUP(W2440&amp;"-"&amp;V2440,'Buscoords Workout'!$F:$G,2,0)</f>
        <v>10096</v>
      </c>
      <c r="Z2440">
        <f>VLOOKUP(X2440&amp;"-"&amp;V2440,'Buscoords Workout'!$F:$G,2,0)</f>
        <v>10097</v>
      </c>
      <c r="AA2440" t="b">
        <f>OR(ISNA(Y2440),ISNA(Z2440))</f>
        <v>0</v>
      </c>
    </row>
    <row r="2441" spans="1:27" x14ac:dyDescent="0.25">
      <c r="A2441">
        <v>2652</v>
      </c>
      <c r="B2441" t="s">
        <v>24</v>
      </c>
      <c r="C2441" t="s">
        <v>62</v>
      </c>
      <c r="D2441" t="s">
        <v>63</v>
      </c>
      <c r="E2441">
        <v>11</v>
      </c>
      <c r="F2441" t="s">
        <v>37</v>
      </c>
      <c r="G2441">
        <v>100</v>
      </c>
      <c r="H2441" t="s">
        <v>27</v>
      </c>
      <c r="I2441" t="s">
        <v>38</v>
      </c>
      <c r="J2441" t="s">
        <v>59</v>
      </c>
      <c r="K2441" t="s">
        <v>30</v>
      </c>
      <c r="L2441" t="s">
        <v>31</v>
      </c>
      <c r="M2441">
        <v>3</v>
      </c>
      <c r="N2441" t="s">
        <v>32</v>
      </c>
      <c r="O2441" t="s">
        <v>33</v>
      </c>
      <c r="P2441">
        <v>24.506</v>
      </c>
      <c r="Q2441">
        <v>337727.1813</v>
      </c>
      <c r="R2441">
        <v>3064386.6041999999</v>
      </c>
      <c r="S2441">
        <v>337738.47830000002</v>
      </c>
      <c r="T2441">
        <v>3064408.3509999998</v>
      </c>
      <c r="U2441">
        <v>2.4506E-2</v>
      </c>
      <c r="V2441" t="str">
        <f>VLOOKUP(C2441,'Lines LookUp'!$B$1:$C$12,2,0)</f>
        <v>NEW</v>
      </c>
      <c r="W2441" t="str">
        <f>ROUNDUP(Q2441,3)&amp;"-"&amp;ROUNDUP(R2441,3)</f>
        <v>337727.182-3064386.605</v>
      </c>
      <c r="X2441" t="str">
        <f>ROUNDUP(S2441,3)&amp;"-"&amp;ROUNDUP(T2441,3)</f>
        <v>337738.479-3064408.351</v>
      </c>
      <c r="Y2441">
        <f>VLOOKUP(W2441&amp;"-"&amp;V2441,'Buscoords Workout'!$F:$G,2,0)</f>
        <v>10097</v>
      </c>
      <c r="Z2441">
        <f>VLOOKUP(X2441&amp;"-"&amp;V2441,'Buscoords Workout'!$F:$G,2,0)</f>
        <v>10098</v>
      </c>
      <c r="AA2441" t="b">
        <f>OR(ISNA(Y2441),ISNA(Z2441))</f>
        <v>0</v>
      </c>
    </row>
    <row r="2442" spans="1:27" x14ac:dyDescent="0.25">
      <c r="A2442">
        <v>2653</v>
      </c>
      <c r="B2442" t="s">
        <v>24</v>
      </c>
      <c r="C2442" t="s">
        <v>62</v>
      </c>
      <c r="D2442" t="s">
        <v>63</v>
      </c>
      <c r="E2442">
        <v>11</v>
      </c>
      <c r="F2442" t="s">
        <v>37</v>
      </c>
      <c r="G2442">
        <v>100</v>
      </c>
      <c r="H2442" t="s">
        <v>27</v>
      </c>
      <c r="I2442" t="s">
        <v>38</v>
      </c>
      <c r="J2442" t="s">
        <v>59</v>
      </c>
      <c r="K2442" t="s">
        <v>30</v>
      </c>
      <c r="L2442" t="s">
        <v>31</v>
      </c>
      <c r="M2442">
        <v>3</v>
      </c>
      <c r="N2442" t="s">
        <v>32</v>
      </c>
      <c r="O2442" t="s">
        <v>33</v>
      </c>
      <c r="P2442">
        <v>18.2807</v>
      </c>
      <c r="Q2442">
        <v>337738.47830000002</v>
      </c>
      <c r="R2442">
        <v>3064408.3509999998</v>
      </c>
      <c r="S2442">
        <v>337747.86</v>
      </c>
      <c r="T2442">
        <v>3064424.0406999998</v>
      </c>
      <c r="U2442">
        <v>1.8280999999999999E-2</v>
      </c>
      <c r="V2442" t="str">
        <f>VLOOKUP(C2442,'Lines LookUp'!$B$1:$C$12,2,0)</f>
        <v>NEW</v>
      </c>
      <c r="W2442" t="str">
        <f>ROUNDUP(Q2442,3)&amp;"-"&amp;ROUNDUP(R2442,3)</f>
        <v>337738.479-3064408.351</v>
      </c>
      <c r="X2442" t="str">
        <f>ROUNDUP(S2442,3)&amp;"-"&amp;ROUNDUP(T2442,3)</f>
        <v>337747.86-3064424.041</v>
      </c>
      <c r="Y2442">
        <f>VLOOKUP(W2442&amp;"-"&amp;V2442,'Buscoords Workout'!$F:$G,2,0)</f>
        <v>10098</v>
      </c>
      <c r="Z2442">
        <f>VLOOKUP(X2442&amp;"-"&amp;V2442,'Buscoords Workout'!$F:$G,2,0)</f>
        <v>10099</v>
      </c>
      <c r="AA2442" t="b">
        <f>OR(ISNA(Y2442),ISNA(Z2442))</f>
        <v>0</v>
      </c>
    </row>
    <row r="2443" spans="1:27" x14ac:dyDescent="0.25">
      <c r="A2443">
        <v>2654</v>
      </c>
      <c r="B2443" t="s">
        <v>24</v>
      </c>
      <c r="C2443" t="s">
        <v>62</v>
      </c>
      <c r="D2443" t="s">
        <v>63</v>
      </c>
      <c r="E2443">
        <v>11</v>
      </c>
      <c r="F2443" t="s">
        <v>37</v>
      </c>
      <c r="G2443">
        <v>100</v>
      </c>
      <c r="H2443" t="s">
        <v>27</v>
      </c>
      <c r="I2443" t="s">
        <v>38</v>
      </c>
      <c r="J2443" t="s">
        <v>59</v>
      </c>
      <c r="K2443" t="s">
        <v>30</v>
      </c>
      <c r="L2443" t="s">
        <v>31</v>
      </c>
      <c r="M2443">
        <v>3</v>
      </c>
      <c r="N2443" t="s">
        <v>32</v>
      </c>
      <c r="O2443" t="s">
        <v>33</v>
      </c>
      <c r="P2443">
        <v>22.6219</v>
      </c>
      <c r="Q2443">
        <v>337747.86</v>
      </c>
      <c r="R2443">
        <v>3064424.0406999998</v>
      </c>
      <c r="S2443">
        <v>337757.30670000002</v>
      </c>
      <c r="T2443">
        <v>3064444.5956999999</v>
      </c>
      <c r="U2443">
        <v>2.2622E-2</v>
      </c>
      <c r="V2443" t="str">
        <f>VLOOKUP(C2443,'Lines LookUp'!$B$1:$C$12,2,0)</f>
        <v>NEW</v>
      </c>
      <c r="W2443" t="str">
        <f>ROUNDUP(Q2443,3)&amp;"-"&amp;ROUNDUP(R2443,3)</f>
        <v>337747.86-3064424.041</v>
      </c>
      <c r="X2443" t="str">
        <f>ROUNDUP(S2443,3)&amp;"-"&amp;ROUNDUP(T2443,3)</f>
        <v>337757.307-3064444.596</v>
      </c>
      <c r="Y2443">
        <f>VLOOKUP(W2443&amp;"-"&amp;V2443,'Buscoords Workout'!$F:$G,2,0)</f>
        <v>10099</v>
      </c>
      <c r="Z2443">
        <f>VLOOKUP(X2443&amp;"-"&amp;V2443,'Buscoords Workout'!$F:$G,2,0)</f>
        <v>10100</v>
      </c>
      <c r="AA2443" t="b">
        <f>OR(ISNA(Y2443),ISNA(Z2443))</f>
        <v>0</v>
      </c>
    </row>
    <row r="2444" spans="1:27" x14ac:dyDescent="0.25">
      <c r="A2444">
        <v>2655</v>
      </c>
      <c r="B2444" t="s">
        <v>24</v>
      </c>
      <c r="C2444" t="s">
        <v>62</v>
      </c>
      <c r="D2444" t="s">
        <v>63</v>
      </c>
      <c r="E2444">
        <v>11</v>
      </c>
      <c r="F2444" t="s">
        <v>37</v>
      </c>
      <c r="G2444">
        <v>100</v>
      </c>
      <c r="H2444" t="s">
        <v>27</v>
      </c>
      <c r="I2444" t="s">
        <v>38</v>
      </c>
      <c r="J2444" t="s">
        <v>59</v>
      </c>
      <c r="K2444" t="s">
        <v>30</v>
      </c>
      <c r="L2444" t="s">
        <v>31</v>
      </c>
      <c r="M2444">
        <v>3</v>
      </c>
      <c r="N2444" t="s">
        <v>32</v>
      </c>
      <c r="O2444" t="s">
        <v>33</v>
      </c>
      <c r="P2444">
        <v>24.506</v>
      </c>
      <c r="Q2444">
        <v>337757.30670000002</v>
      </c>
      <c r="R2444">
        <v>3064444.5956999999</v>
      </c>
      <c r="S2444">
        <v>337768.60359999997</v>
      </c>
      <c r="T2444">
        <v>3064466.3424999998</v>
      </c>
      <c r="U2444">
        <v>2.4506E-2</v>
      </c>
      <c r="V2444" t="str">
        <f>VLOOKUP(C2444,'Lines LookUp'!$B$1:$C$12,2,0)</f>
        <v>NEW</v>
      </c>
      <c r="W2444" t="str">
        <f>ROUNDUP(Q2444,3)&amp;"-"&amp;ROUNDUP(R2444,3)</f>
        <v>337757.307-3064444.596</v>
      </c>
      <c r="X2444" t="str">
        <f>ROUNDUP(S2444,3)&amp;"-"&amp;ROUNDUP(T2444,3)</f>
        <v>337768.604-3064466.343</v>
      </c>
      <c r="Y2444">
        <f>VLOOKUP(W2444&amp;"-"&amp;V2444,'Buscoords Workout'!$F:$G,2,0)</f>
        <v>10100</v>
      </c>
      <c r="Z2444">
        <f>VLOOKUP(X2444&amp;"-"&amp;V2444,'Buscoords Workout'!$F:$G,2,0)</f>
        <v>10101</v>
      </c>
      <c r="AA2444" t="b">
        <f>OR(ISNA(Y2444),ISNA(Z2444))</f>
        <v>0</v>
      </c>
    </row>
    <row r="2445" spans="1:27" x14ac:dyDescent="0.25">
      <c r="A2445">
        <v>2656</v>
      </c>
      <c r="B2445" t="s">
        <v>24</v>
      </c>
      <c r="C2445" t="s">
        <v>62</v>
      </c>
      <c r="D2445" t="s">
        <v>63</v>
      </c>
      <c r="E2445">
        <v>11</v>
      </c>
      <c r="F2445" t="s">
        <v>37</v>
      </c>
      <c r="G2445">
        <v>100</v>
      </c>
      <c r="H2445" t="s">
        <v>27</v>
      </c>
      <c r="I2445" t="s">
        <v>38</v>
      </c>
      <c r="J2445" t="s">
        <v>59</v>
      </c>
      <c r="K2445" t="s">
        <v>30</v>
      </c>
      <c r="L2445" t="s">
        <v>31</v>
      </c>
      <c r="M2445">
        <v>3</v>
      </c>
      <c r="N2445" t="s">
        <v>32</v>
      </c>
      <c r="O2445" t="s">
        <v>33</v>
      </c>
      <c r="P2445">
        <v>21.8201</v>
      </c>
      <c r="Q2445">
        <v>337768.60359999997</v>
      </c>
      <c r="R2445">
        <v>3064466.3424999998</v>
      </c>
      <c r="S2445">
        <v>337777.43070000003</v>
      </c>
      <c r="T2445">
        <v>3064486.2974</v>
      </c>
      <c r="U2445">
        <v>2.1819999999999999E-2</v>
      </c>
      <c r="V2445" t="str">
        <f>VLOOKUP(C2445,'Lines LookUp'!$B$1:$C$12,2,0)</f>
        <v>NEW</v>
      </c>
      <c r="W2445" t="str">
        <f>ROUNDUP(Q2445,3)&amp;"-"&amp;ROUNDUP(R2445,3)</f>
        <v>337768.604-3064466.343</v>
      </c>
      <c r="X2445" t="str">
        <f>ROUNDUP(S2445,3)&amp;"-"&amp;ROUNDUP(T2445,3)</f>
        <v>337777.431-3064486.298</v>
      </c>
      <c r="Y2445">
        <f>VLOOKUP(W2445&amp;"-"&amp;V2445,'Buscoords Workout'!$F:$G,2,0)</f>
        <v>10101</v>
      </c>
      <c r="Z2445">
        <f>VLOOKUP(X2445&amp;"-"&amp;V2445,'Buscoords Workout'!$F:$G,2,0)</f>
        <v>10102</v>
      </c>
      <c r="AA2445" t="b">
        <f>OR(ISNA(Y2445),ISNA(Z2445))</f>
        <v>0</v>
      </c>
    </row>
    <row r="2446" spans="1:27" x14ac:dyDescent="0.25">
      <c r="A2446">
        <v>2657</v>
      </c>
      <c r="B2446" t="s">
        <v>24</v>
      </c>
      <c r="C2446" t="s">
        <v>62</v>
      </c>
      <c r="D2446" t="s">
        <v>63</v>
      </c>
      <c r="E2446">
        <v>11</v>
      </c>
      <c r="F2446" t="s">
        <v>37</v>
      </c>
      <c r="G2446">
        <v>100</v>
      </c>
      <c r="H2446" t="s">
        <v>27</v>
      </c>
      <c r="I2446" t="s">
        <v>38</v>
      </c>
      <c r="J2446" t="s">
        <v>59</v>
      </c>
      <c r="K2446" t="s">
        <v>30</v>
      </c>
      <c r="L2446" t="s">
        <v>31</v>
      </c>
      <c r="M2446">
        <v>3</v>
      </c>
      <c r="N2446" t="s">
        <v>32</v>
      </c>
      <c r="O2446" t="s">
        <v>33</v>
      </c>
      <c r="P2446">
        <v>28.626799999999999</v>
      </c>
      <c r="Q2446">
        <v>337777.43070000003</v>
      </c>
      <c r="R2446">
        <v>3064486.2974</v>
      </c>
      <c r="S2446">
        <v>337784.52720000001</v>
      </c>
      <c r="T2446">
        <v>3064514.0307</v>
      </c>
      <c r="U2446">
        <v>2.8627E-2</v>
      </c>
      <c r="V2446" t="str">
        <f>VLOOKUP(C2446,'Lines LookUp'!$B$1:$C$12,2,0)</f>
        <v>NEW</v>
      </c>
      <c r="W2446" t="str">
        <f>ROUNDUP(Q2446,3)&amp;"-"&amp;ROUNDUP(R2446,3)</f>
        <v>337777.431-3064486.298</v>
      </c>
      <c r="X2446" t="str">
        <f>ROUNDUP(S2446,3)&amp;"-"&amp;ROUNDUP(T2446,3)</f>
        <v>337784.528-3064514.031</v>
      </c>
      <c r="Y2446">
        <f>VLOOKUP(W2446&amp;"-"&amp;V2446,'Buscoords Workout'!$F:$G,2,0)</f>
        <v>10102</v>
      </c>
      <c r="Z2446">
        <f>VLOOKUP(X2446&amp;"-"&amp;V2446,'Buscoords Workout'!$F:$G,2,0)</f>
        <v>10191</v>
      </c>
      <c r="AA2446" t="b">
        <f>OR(ISNA(Y2446),ISNA(Z2446))</f>
        <v>0</v>
      </c>
    </row>
    <row r="2447" spans="1:27" x14ac:dyDescent="0.25">
      <c r="A2447">
        <v>2658</v>
      </c>
      <c r="B2447" t="s">
        <v>24</v>
      </c>
      <c r="C2447" t="s">
        <v>62</v>
      </c>
      <c r="D2447" t="s">
        <v>63</v>
      </c>
      <c r="E2447">
        <v>11</v>
      </c>
      <c r="F2447" t="s">
        <v>37</v>
      </c>
      <c r="G2447">
        <v>100</v>
      </c>
      <c r="H2447" t="s">
        <v>27</v>
      </c>
      <c r="I2447" t="s">
        <v>38</v>
      </c>
      <c r="J2447" t="s">
        <v>59</v>
      </c>
      <c r="K2447" t="s">
        <v>30</v>
      </c>
      <c r="L2447" t="s">
        <v>31</v>
      </c>
      <c r="M2447">
        <v>3</v>
      </c>
      <c r="N2447" t="s">
        <v>32</v>
      </c>
      <c r="O2447" t="s">
        <v>33</v>
      </c>
      <c r="P2447">
        <v>2.8227699999999998</v>
      </c>
      <c r="Q2447">
        <v>337784.52720000001</v>
      </c>
      <c r="R2447">
        <v>3064514.0307</v>
      </c>
      <c r="S2447">
        <v>337782.18430800003</v>
      </c>
      <c r="T2447">
        <v>3064515.6051500002</v>
      </c>
      <c r="U2447">
        <v>2.823E-3</v>
      </c>
      <c r="V2447" t="str">
        <f>VLOOKUP(C2447,'Lines LookUp'!$B$1:$C$12,2,0)</f>
        <v>NEW</v>
      </c>
      <c r="W2447" t="str">
        <f>ROUNDUP(Q2447,3)&amp;"-"&amp;ROUNDUP(R2447,3)</f>
        <v>337784.528-3064514.031</v>
      </c>
      <c r="X2447" t="str">
        <f>ROUNDUP(S2447,3)&amp;"-"&amp;ROUNDUP(T2447,3)</f>
        <v>337782.185-3064515.606</v>
      </c>
      <c r="Y2447">
        <f>VLOOKUP(W2447&amp;"-"&amp;V2447,'Buscoords Workout'!$F:$G,2,0)</f>
        <v>10191</v>
      </c>
      <c r="Z2447">
        <f>VLOOKUP(X2447&amp;"-"&amp;V2447,'Buscoords Workout'!$F:$G,2,0)</f>
        <v>10308</v>
      </c>
      <c r="AA2447" t="b">
        <f>OR(ISNA(Y2447),ISNA(Z2447))</f>
        <v>0</v>
      </c>
    </row>
    <row r="2448" spans="1:27" x14ac:dyDescent="0.25">
      <c r="A2448">
        <v>2659</v>
      </c>
      <c r="B2448" t="s">
        <v>24</v>
      </c>
      <c r="C2448" t="s">
        <v>62</v>
      </c>
      <c r="D2448" t="s">
        <v>63</v>
      </c>
      <c r="E2448">
        <v>11</v>
      </c>
      <c r="F2448" t="s">
        <v>37</v>
      </c>
      <c r="G2448">
        <v>100</v>
      </c>
      <c r="H2448" t="s">
        <v>27</v>
      </c>
      <c r="I2448" t="s">
        <v>38</v>
      </c>
      <c r="J2448" t="s">
        <v>59</v>
      </c>
      <c r="K2448" t="s">
        <v>30</v>
      </c>
      <c r="L2448" t="s">
        <v>31</v>
      </c>
      <c r="M2448">
        <v>3</v>
      </c>
      <c r="N2448" t="s">
        <v>32</v>
      </c>
      <c r="O2448" t="s">
        <v>33</v>
      </c>
      <c r="P2448">
        <v>8.9713700000000003</v>
      </c>
      <c r="Q2448">
        <v>337782.18430800003</v>
      </c>
      <c r="R2448">
        <v>3064515.6051500002</v>
      </c>
      <c r="S2448">
        <v>337774.73810000002</v>
      </c>
      <c r="T2448">
        <v>3064520.6091</v>
      </c>
      <c r="U2448">
        <v>8.9709999999999998E-3</v>
      </c>
      <c r="V2448" t="str">
        <f>VLOOKUP(C2448,'Lines LookUp'!$B$1:$C$12,2,0)</f>
        <v>NEW</v>
      </c>
      <c r="W2448" t="str">
        <f>ROUNDUP(Q2448,3)&amp;"-"&amp;ROUNDUP(R2448,3)</f>
        <v>337782.185-3064515.606</v>
      </c>
      <c r="X2448" t="str">
        <f>ROUNDUP(S2448,3)&amp;"-"&amp;ROUNDUP(T2448,3)</f>
        <v>337774.739-3064520.61</v>
      </c>
      <c r="Y2448">
        <f>VLOOKUP(W2448&amp;"-"&amp;V2448,'Buscoords Workout'!$F:$G,2,0)</f>
        <v>10308</v>
      </c>
      <c r="Z2448">
        <f>VLOOKUP(X2448&amp;"-"&amp;V2448,'Buscoords Workout'!$F:$G,2,0)</f>
        <v>10103</v>
      </c>
      <c r="AA2448" t="b">
        <f>OR(ISNA(Y2448),ISNA(Z2448))</f>
        <v>0</v>
      </c>
    </row>
    <row r="2449" spans="1:27" x14ac:dyDescent="0.25">
      <c r="A2449">
        <v>2660</v>
      </c>
      <c r="B2449" t="s">
        <v>24</v>
      </c>
      <c r="C2449" t="s">
        <v>62</v>
      </c>
      <c r="D2449" t="s">
        <v>63</v>
      </c>
      <c r="E2449">
        <v>11</v>
      </c>
      <c r="F2449" t="s">
        <v>37</v>
      </c>
      <c r="G2449">
        <v>100</v>
      </c>
      <c r="H2449" t="s">
        <v>27</v>
      </c>
      <c r="I2449" t="s">
        <v>38</v>
      </c>
      <c r="J2449" t="s">
        <v>59</v>
      </c>
      <c r="K2449" t="s">
        <v>30</v>
      </c>
      <c r="L2449" t="s">
        <v>31</v>
      </c>
      <c r="M2449">
        <v>3</v>
      </c>
      <c r="N2449" t="s">
        <v>32</v>
      </c>
      <c r="O2449" t="s">
        <v>33</v>
      </c>
      <c r="P2449">
        <v>11.571300000000001</v>
      </c>
      <c r="Q2449">
        <v>337774.73810000002</v>
      </c>
      <c r="R2449">
        <v>3064520.6091</v>
      </c>
      <c r="S2449">
        <v>337765.13390000002</v>
      </c>
      <c r="T2449">
        <v>3064527.0630999999</v>
      </c>
      <c r="U2449">
        <v>1.1571E-2</v>
      </c>
      <c r="V2449" t="str">
        <f>VLOOKUP(C2449,'Lines LookUp'!$B$1:$C$12,2,0)</f>
        <v>NEW</v>
      </c>
      <c r="W2449" t="str">
        <f>ROUNDUP(Q2449,3)&amp;"-"&amp;ROUNDUP(R2449,3)</f>
        <v>337774.739-3064520.61</v>
      </c>
      <c r="X2449" t="str">
        <f>ROUNDUP(S2449,3)&amp;"-"&amp;ROUNDUP(T2449,3)</f>
        <v>337765.134-3064527.064</v>
      </c>
      <c r="Y2449">
        <f>VLOOKUP(W2449&amp;"-"&amp;V2449,'Buscoords Workout'!$F:$G,2,0)</f>
        <v>10103</v>
      </c>
      <c r="Z2449">
        <f>VLOOKUP(X2449&amp;"-"&amp;V2449,'Buscoords Workout'!$F:$G,2,0)</f>
        <v>10104</v>
      </c>
      <c r="AA2449" t="b">
        <f>OR(ISNA(Y2449),ISNA(Z2449))</f>
        <v>0</v>
      </c>
    </row>
    <row r="2450" spans="1:27" x14ac:dyDescent="0.25">
      <c r="A2450">
        <v>2661</v>
      </c>
      <c r="B2450" t="s">
        <v>24</v>
      </c>
      <c r="C2450" t="s">
        <v>62</v>
      </c>
      <c r="D2450" t="s">
        <v>63</v>
      </c>
      <c r="E2450">
        <v>11</v>
      </c>
      <c r="F2450" t="s">
        <v>37</v>
      </c>
      <c r="G2450">
        <v>100</v>
      </c>
      <c r="H2450" t="s">
        <v>27</v>
      </c>
      <c r="I2450" t="s">
        <v>38</v>
      </c>
      <c r="J2450" t="s">
        <v>59</v>
      </c>
      <c r="K2450" t="s">
        <v>30</v>
      </c>
      <c r="L2450" t="s">
        <v>31</v>
      </c>
      <c r="M2450">
        <v>3</v>
      </c>
      <c r="N2450" t="s">
        <v>32</v>
      </c>
      <c r="O2450" t="s">
        <v>33</v>
      </c>
      <c r="P2450">
        <v>27.754899999999999</v>
      </c>
      <c r="Q2450">
        <v>337765.13390000002</v>
      </c>
      <c r="R2450">
        <v>3064527.0630999999</v>
      </c>
      <c r="S2450">
        <v>337737.67109999998</v>
      </c>
      <c r="T2450">
        <v>3064531.0794000002</v>
      </c>
      <c r="U2450">
        <v>2.7754999999999998E-2</v>
      </c>
      <c r="V2450" t="str">
        <f>VLOOKUP(C2450,'Lines LookUp'!$B$1:$C$12,2,0)</f>
        <v>NEW</v>
      </c>
      <c r="W2450" t="str">
        <f>ROUNDUP(Q2450,3)&amp;"-"&amp;ROUNDUP(R2450,3)</f>
        <v>337765.134-3064527.064</v>
      </c>
      <c r="X2450" t="str">
        <f>ROUNDUP(S2450,3)&amp;"-"&amp;ROUNDUP(T2450,3)</f>
        <v>337737.672-3064531.08</v>
      </c>
      <c r="Y2450">
        <f>VLOOKUP(W2450&amp;"-"&amp;V2450,'Buscoords Workout'!$F:$G,2,0)</f>
        <v>10104</v>
      </c>
      <c r="Z2450">
        <f>VLOOKUP(X2450&amp;"-"&amp;V2450,'Buscoords Workout'!$F:$G,2,0)</f>
        <v>10105</v>
      </c>
      <c r="AA2450" t="b">
        <f>OR(ISNA(Y2450),ISNA(Z2450))</f>
        <v>0</v>
      </c>
    </row>
    <row r="2451" spans="1:27" x14ac:dyDescent="0.25">
      <c r="A2451">
        <v>2662</v>
      </c>
      <c r="B2451" t="s">
        <v>24</v>
      </c>
      <c r="C2451" t="s">
        <v>62</v>
      </c>
      <c r="D2451" t="s">
        <v>63</v>
      </c>
      <c r="E2451">
        <v>11</v>
      </c>
      <c r="F2451" t="s">
        <v>37</v>
      </c>
      <c r="G2451">
        <v>100</v>
      </c>
      <c r="H2451" t="s">
        <v>27</v>
      </c>
      <c r="I2451" t="s">
        <v>38</v>
      </c>
      <c r="J2451" t="s">
        <v>59</v>
      </c>
      <c r="K2451" t="s">
        <v>30</v>
      </c>
      <c r="L2451" t="s">
        <v>31</v>
      </c>
      <c r="M2451">
        <v>3</v>
      </c>
      <c r="N2451" t="s">
        <v>32</v>
      </c>
      <c r="O2451" t="s">
        <v>33</v>
      </c>
      <c r="P2451">
        <v>22.311599999999999</v>
      </c>
      <c r="Q2451">
        <v>337737.67109999998</v>
      </c>
      <c r="R2451">
        <v>3064531.0794000002</v>
      </c>
      <c r="S2451">
        <v>337715.71059999999</v>
      </c>
      <c r="T2451">
        <v>3064535.0222</v>
      </c>
      <c r="U2451">
        <v>2.2311999999999999E-2</v>
      </c>
      <c r="V2451" t="str">
        <f>VLOOKUP(C2451,'Lines LookUp'!$B$1:$C$12,2,0)</f>
        <v>NEW</v>
      </c>
      <c r="W2451" t="str">
        <f>ROUNDUP(Q2451,3)&amp;"-"&amp;ROUNDUP(R2451,3)</f>
        <v>337737.672-3064531.08</v>
      </c>
      <c r="X2451" t="str">
        <f>ROUNDUP(S2451,3)&amp;"-"&amp;ROUNDUP(T2451,3)</f>
        <v>337715.711-3064535.023</v>
      </c>
      <c r="Y2451">
        <f>VLOOKUP(W2451&amp;"-"&amp;V2451,'Buscoords Workout'!$F:$G,2,0)</f>
        <v>10105</v>
      </c>
      <c r="Z2451">
        <f>VLOOKUP(X2451&amp;"-"&amp;V2451,'Buscoords Workout'!$F:$G,2,0)</f>
        <v>10106</v>
      </c>
      <c r="AA2451" t="b">
        <f>OR(ISNA(Y2451),ISNA(Z2451))</f>
        <v>0</v>
      </c>
    </row>
    <row r="2452" spans="1:27" x14ac:dyDescent="0.25">
      <c r="A2452">
        <v>2663</v>
      </c>
      <c r="B2452" t="s">
        <v>24</v>
      </c>
      <c r="C2452" t="s">
        <v>62</v>
      </c>
      <c r="D2452" t="s">
        <v>63</v>
      </c>
      <c r="E2452">
        <v>11</v>
      </c>
      <c r="F2452" t="s">
        <v>37</v>
      </c>
      <c r="G2452">
        <v>100</v>
      </c>
      <c r="H2452" t="s">
        <v>27</v>
      </c>
      <c r="I2452" t="s">
        <v>38</v>
      </c>
      <c r="J2452" t="s">
        <v>59</v>
      </c>
      <c r="K2452" t="s">
        <v>30</v>
      </c>
      <c r="L2452" t="s">
        <v>31</v>
      </c>
      <c r="M2452">
        <v>3</v>
      </c>
      <c r="N2452" t="s">
        <v>32</v>
      </c>
      <c r="O2452" t="s">
        <v>33</v>
      </c>
      <c r="P2452">
        <v>26.3218</v>
      </c>
      <c r="Q2452">
        <v>337715.71059999999</v>
      </c>
      <c r="R2452">
        <v>3064535.0222</v>
      </c>
      <c r="S2452">
        <v>337691.38579999999</v>
      </c>
      <c r="T2452">
        <v>3064545.0792</v>
      </c>
      <c r="U2452">
        <v>2.6322000000000002E-2</v>
      </c>
      <c r="V2452" t="str">
        <f>VLOOKUP(C2452,'Lines LookUp'!$B$1:$C$12,2,0)</f>
        <v>NEW</v>
      </c>
      <c r="W2452" t="str">
        <f>ROUNDUP(Q2452,3)&amp;"-"&amp;ROUNDUP(R2452,3)</f>
        <v>337715.711-3064535.023</v>
      </c>
      <c r="X2452" t="str">
        <f>ROUNDUP(S2452,3)&amp;"-"&amp;ROUNDUP(T2452,3)</f>
        <v>337691.386-3064545.08</v>
      </c>
      <c r="Y2452">
        <f>VLOOKUP(W2452&amp;"-"&amp;V2452,'Buscoords Workout'!$F:$G,2,0)</f>
        <v>10106</v>
      </c>
      <c r="Z2452">
        <f>VLOOKUP(X2452&amp;"-"&amp;V2452,'Buscoords Workout'!$F:$G,2,0)</f>
        <v>10107</v>
      </c>
      <c r="AA2452" t="b">
        <f>OR(ISNA(Y2452),ISNA(Z2452))</f>
        <v>0</v>
      </c>
    </row>
    <row r="2453" spans="1:27" x14ac:dyDescent="0.25">
      <c r="A2453">
        <v>2664</v>
      </c>
      <c r="B2453" t="s">
        <v>24</v>
      </c>
      <c r="C2453" t="s">
        <v>62</v>
      </c>
      <c r="D2453" t="s">
        <v>63</v>
      </c>
      <c r="E2453">
        <v>11</v>
      </c>
      <c r="F2453" t="s">
        <v>37</v>
      </c>
      <c r="G2453">
        <v>100</v>
      </c>
      <c r="H2453" t="s">
        <v>27</v>
      </c>
      <c r="I2453" t="s">
        <v>38</v>
      </c>
      <c r="J2453" t="s">
        <v>59</v>
      </c>
      <c r="K2453" t="s">
        <v>30</v>
      </c>
      <c r="L2453" t="s">
        <v>31</v>
      </c>
      <c r="M2453">
        <v>3</v>
      </c>
      <c r="N2453" t="s">
        <v>32</v>
      </c>
      <c r="O2453" t="s">
        <v>33</v>
      </c>
      <c r="P2453">
        <v>27.129000000000001</v>
      </c>
      <c r="Q2453">
        <v>337691.38579999999</v>
      </c>
      <c r="R2453">
        <v>3064545.0792</v>
      </c>
      <c r="S2453">
        <v>337665.18640000001</v>
      </c>
      <c r="T2453">
        <v>3064552.1200999999</v>
      </c>
      <c r="U2453">
        <v>2.7129E-2</v>
      </c>
      <c r="V2453" t="str">
        <f>VLOOKUP(C2453,'Lines LookUp'!$B$1:$C$12,2,0)</f>
        <v>NEW</v>
      </c>
      <c r="W2453" t="str">
        <f>ROUNDUP(Q2453,3)&amp;"-"&amp;ROUNDUP(R2453,3)</f>
        <v>337691.386-3064545.08</v>
      </c>
      <c r="X2453" t="str">
        <f>ROUNDUP(S2453,3)&amp;"-"&amp;ROUNDUP(T2453,3)</f>
        <v>337665.187-3064552.121</v>
      </c>
      <c r="Y2453">
        <f>VLOOKUP(W2453&amp;"-"&amp;V2453,'Buscoords Workout'!$F:$G,2,0)</f>
        <v>10107</v>
      </c>
      <c r="Z2453">
        <f>VLOOKUP(X2453&amp;"-"&amp;V2453,'Buscoords Workout'!$F:$G,2,0)</f>
        <v>10108</v>
      </c>
      <c r="AA2453" t="b">
        <f>OR(ISNA(Y2453),ISNA(Z2453))</f>
        <v>0</v>
      </c>
    </row>
    <row r="2454" spans="1:27" x14ac:dyDescent="0.25">
      <c r="A2454">
        <v>2665</v>
      </c>
      <c r="B2454" t="s">
        <v>24</v>
      </c>
      <c r="C2454" t="s">
        <v>62</v>
      </c>
      <c r="D2454" t="s">
        <v>63</v>
      </c>
      <c r="E2454">
        <v>11</v>
      </c>
      <c r="F2454" t="s">
        <v>37</v>
      </c>
      <c r="G2454">
        <v>100</v>
      </c>
      <c r="H2454" t="s">
        <v>27</v>
      </c>
      <c r="I2454" t="s">
        <v>38</v>
      </c>
      <c r="J2454" t="s">
        <v>59</v>
      </c>
      <c r="K2454" t="s">
        <v>30</v>
      </c>
      <c r="L2454" t="s">
        <v>31</v>
      </c>
      <c r="M2454">
        <v>3</v>
      </c>
      <c r="N2454" t="s">
        <v>32</v>
      </c>
      <c r="O2454" t="s">
        <v>33</v>
      </c>
      <c r="P2454">
        <v>23.770700000000001</v>
      </c>
      <c r="Q2454">
        <v>337665.18640000001</v>
      </c>
      <c r="R2454">
        <v>3064552.1200999999</v>
      </c>
      <c r="S2454">
        <v>337642.66340000002</v>
      </c>
      <c r="T2454">
        <v>3064559.7201</v>
      </c>
      <c r="U2454">
        <v>2.3771E-2</v>
      </c>
      <c r="V2454" t="str">
        <f>VLOOKUP(C2454,'Lines LookUp'!$B$1:$C$12,2,0)</f>
        <v>NEW</v>
      </c>
      <c r="W2454" t="str">
        <f>ROUNDUP(Q2454,3)&amp;"-"&amp;ROUNDUP(R2454,3)</f>
        <v>337665.187-3064552.121</v>
      </c>
      <c r="X2454" t="str">
        <f>ROUNDUP(S2454,3)&amp;"-"&amp;ROUNDUP(T2454,3)</f>
        <v>337642.664-3064559.721</v>
      </c>
      <c r="Y2454">
        <f>VLOOKUP(W2454&amp;"-"&amp;V2454,'Buscoords Workout'!$F:$G,2,0)</f>
        <v>10108</v>
      </c>
      <c r="Z2454">
        <f>VLOOKUP(X2454&amp;"-"&amp;V2454,'Buscoords Workout'!$F:$G,2,0)</f>
        <v>10109</v>
      </c>
      <c r="AA2454" t="b">
        <f>OR(ISNA(Y2454),ISNA(Z2454))</f>
        <v>0</v>
      </c>
    </row>
    <row r="2455" spans="1:27" x14ac:dyDescent="0.25">
      <c r="A2455">
        <v>2666</v>
      </c>
      <c r="B2455" t="s">
        <v>24</v>
      </c>
      <c r="C2455" t="s">
        <v>62</v>
      </c>
      <c r="D2455" t="s">
        <v>63</v>
      </c>
      <c r="E2455">
        <v>11</v>
      </c>
      <c r="F2455" t="s">
        <v>37</v>
      </c>
      <c r="G2455">
        <v>100</v>
      </c>
      <c r="H2455" t="s">
        <v>27</v>
      </c>
      <c r="I2455" t="s">
        <v>38</v>
      </c>
      <c r="J2455" t="s">
        <v>59</v>
      </c>
      <c r="K2455" t="s">
        <v>30</v>
      </c>
      <c r="L2455" t="s">
        <v>31</v>
      </c>
      <c r="M2455">
        <v>3</v>
      </c>
      <c r="N2455" t="s">
        <v>32</v>
      </c>
      <c r="O2455" t="s">
        <v>33</v>
      </c>
      <c r="P2455">
        <v>22.247299999999999</v>
      </c>
      <c r="Q2455">
        <v>337642.66340000002</v>
      </c>
      <c r="R2455">
        <v>3064559.7201</v>
      </c>
      <c r="S2455">
        <v>337621.3468</v>
      </c>
      <c r="T2455">
        <v>3064566.0874999999</v>
      </c>
      <c r="U2455">
        <v>2.2246999999999999E-2</v>
      </c>
      <c r="V2455" t="str">
        <f>VLOOKUP(C2455,'Lines LookUp'!$B$1:$C$12,2,0)</f>
        <v>NEW</v>
      </c>
      <c r="W2455" t="str">
        <f>ROUNDUP(Q2455,3)&amp;"-"&amp;ROUNDUP(R2455,3)</f>
        <v>337642.664-3064559.721</v>
      </c>
      <c r="X2455" t="str">
        <f>ROUNDUP(S2455,3)&amp;"-"&amp;ROUNDUP(T2455,3)</f>
        <v>337621.347-3064566.088</v>
      </c>
      <c r="Y2455">
        <f>VLOOKUP(W2455&amp;"-"&amp;V2455,'Buscoords Workout'!$F:$G,2,0)</f>
        <v>10109</v>
      </c>
      <c r="Z2455">
        <f>VLOOKUP(X2455&amp;"-"&amp;V2455,'Buscoords Workout'!$F:$G,2,0)</f>
        <v>10110</v>
      </c>
      <c r="AA2455" t="b">
        <f>OR(ISNA(Y2455),ISNA(Z2455))</f>
        <v>0</v>
      </c>
    </row>
    <row r="2456" spans="1:27" x14ac:dyDescent="0.25">
      <c r="A2456">
        <v>2667</v>
      </c>
      <c r="B2456" t="s">
        <v>24</v>
      </c>
      <c r="C2456" t="s">
        <v>62</v>
      </c>
      <c r="D2456" t="s">
        <v>63</v>
      </c>
      <c r="E2456">
        <v>11</v>
      </c>
      <c r="F2456" t="s">
        <v>37</v>
      </c>
      <c r="G2456">
        <v>100</v>
      </c>
      <c r="H2456" t="s">
        <v>27</v>
      </c>
      <c r="I2456" t="s">
        <v>38</v>
      </c>
      <c r="J2456" t="s">
        <v>59</v>
      </c>
      <c r="K2456" t="s">
        <v>30</v>
      </c>
      <c r="L2456" t="s">
        <v>31</v>
      </c>
      <c r="M2456">
        <v>3</v>
      </c>
      <c r="N2456" t="s">
        <v>32</v>
      </c>
      <c r="O2456" t="s">
        <v>33</v>
      </c>
      <c r="P2456">
        <v>25.697500000000002</v>
      </c>
      <c r="Q2456">
        <v>337621.3468</v>
      </c>
      <c r="R2456">
        <v>3064566.0874999999</v>
      </c>
      <c r="S2456">
        <v>337597.63160000002</v>
      </c>
      <c r="T2456">
        <v>3064575.9844999998</v>
      </c>
      <c r="U2456">
        <v>2.5697000000000001E-2</v>
      </c>
      <c r="V2456" t="str">
        <f>VLOOKUP(C2456,'Lines LookUp'!$B$1:$C$12,2,0)</f>
        <v>NEW</v>
      </c>
      <c r="W2456" t="str">
        <f>ROUNDUP(Q2456,3)&amp;"-"&amp;ROUNDUP(R2456,3)</f>
        <v>337621.347-3064566.088</v>
      </c>
      <c r="X2456" t="str">
        <f>ROUNDUP(S2456,3)&amp;"-"&amp;ROUNDUP(T2456,3)</f>
        <v>337597.632-3064575.985</v>
      </c>
      <c r="Y2456">
        <f>VLOOKUP(W2456&amp;"-"&amp;V2456,'Buscoords Workout'!$F:$G,2,0)</f>
        <v>10110</v>
      </c>
      <c r="Z2456">
        <f>VLOOKUP(X2456&amp;"-"&amp;V2456,'Buscoords Workout'!$F:$G,2,0)</f>
        <v>10111</v>
      </c>
      <c r="AA2456" t="b">
        <f>OR(ISNA(Y2456),ISNA(Z2456))</f>
        <v>0</v>
      </c>
    </row>
    <row r="2457" spans="1:27" x14ac:dyDescent="0.25">
      <c r="A2457">
        <v>2668</v>
      </c>
      <c r="B2457" t="s">
        <v>24</v>
      </c>
      <c r="C2457" t="s">
        <v>62</v>
      </c>
      <c r="D2457" t="s">
        <v>63</v>
      </c>
      <c r="E2457">
        <v>11</v>
      </c>
      <c r="F2457" t="s">
        <v>37</v>
      </c>
      <c r="G2457">
        <v>100</v>
      </c>
      <c r="H2457" t="s">
        <v>27</v>
      </c>
      <c r="I2457" t="s">
        <v>38</v>
      </c>
      <c r="J2457" t="s">
        <v>59</v>
      </c>
      <c r="K2457" t="s">
        <v>30</v>
      </c>
      <c r="L2457" t="s">
        <v>31</v>
      </c>
      <c r="M2457">
        <v>3</v>
      </c>
      <c r="N2457" t="s">
        <v>32</v>
      </c>
      <c r="O2457" t="s">
        <v>33</v>
      </c>
      <c r="P2457">
        <v>27.354500000000002</v>
      </c>
      <c r="Q2457">
        <v>337597.63160000002</v>
      </c>
      <c r="R2457">
        <v>3064575.9844999998</v>
      </c>
      <c r="S2457">
        <v>337572.71189999999</v>
      </c>
      <c r="T2457">
        <v>3064587.2662999998</v>
      </c>
      <c r="U2457">
        <v>2.7355000000000001E-2</v>
      </c>
      <c r="V2457" t="str">
        <f>VLOOKUP(C2457,'Lines LookUp'!$B$1:$C$12,2,0)</f>
        <v>NEW</v>
      </c>
      <c r="W2457" t="str">
        <f>ROUNDUP(Q2457,3)&amp;"-"&amp;ROUNDUP(R2457,3)</f>
        <v>337597.632-3064575.985</v>
      </c>
      <c r="X2457" t="str">
        <f>ROUNDUP(S2457,3)&amp;"-"&amp;ROUNDUP(T2457,3)</f>
        <v>337572.712-3064587.267</v>
      </c>
      <c r="Y2457">
        <f>VLOOKUP(W2457&amp;"-"&amp;V2457,'Buscoords Workout'!$F:$G,2,0)</f>
        <v>10111</v>
      </c>
      <c r="Z2457">
        <f>VLOOKUP(X2457&amp;"-"&amp;V2457,'Buscoords Workout'!$F:$G,2,0)</f>
        <v>10112</v>
      </c>
      <c r="AA2457" t="b">
        <f>OR(ISNA(Y2457),ISNA(Z2457))</f>
        <v>0</v>
      </c>
    </row>
    <row r="2458" spans="1:27" x14ac:dyDescent="0.25">
      <c r="A2458">
        <v>2669</v>
      </c>
      <c r="B2458" t="s">
        <v>24</v>
      </c>
      <c r="C2458" t="s">
        <v>62</v>
      </c>
      <c r="D2458" t="s">
        <v>63</v>
      </c>
      <c r="E2458">
        <v>11</v>
      </c>
      <c r="F2458" t="s">
        <v>37</v>
      </c>
      <c r="G2458">
        <v>100</v>
      </c>
      <c r="H2458" t="s">
        <v>27</v>
      </c>
      <c r="I2458" t="s">
        <v>38</v>
      </c>
      <c r="J2458" t="s">
        <v>59</v>
      </c>
      <c r="K2458" t="s">
        <v>30</v>
      </c>
      <c r="L2458" t="s">
        <v>31</v>
      </c>
      <c r="M2458">
        <v>3</v>
      </c>
      <c r="N2458" t="s">
        <v>32</v>
      </c>
      <c r="O2458" t="s">
        <v>33</v>
      </c>
      <c r="P2458">
        <v>26.498000000000001</v>
      </c>
      <c r="Q2458">
        <v>337572.71189999999</v>
      </c>
      <c r="R2458">
        <v>3064587.2662999998</v>
      </c>
      <c r="S2458">
        <v>337549.02309999999</v>
      </c>
      <c r="T2458">
        <v>3064599.1398999998</v>
      </c>
      <c r="U2458">
        <v>2.6498000000000001E-2</v>
      </c>
      <c r="V2458" t="str">
        <f>VLOOKUP(C2458,'Lines LookUp'!$B$1:$C$12,2,0)</f>
        <v>NEW</v>
      </c>
      <c r="W2458" t="str">
        <f>ROUNDUP(Q2458,3)&amp;"-"&amp;ROUNDUP(R2458,3)</f>
        <v>337572.712-3064587.267</v>
      </c>
      <c r="X2458" t="str">
        <f>ROUNDUP(S2458,3)&amp;"-"&amp;ROUNDUP(T2458,3)</f>
        <v>337549.024-3064599.14</v>
      </c>
      <c r="Y2458">
        <f>VLOOKUP(W2458&amp;"-"&amp;V2458,'Buscoords Workout'!$F:$G,2,0)</f>
        <v>10112</v>
      </c>
      <c r="Z2458">
        <f>VLOOKUP(X2458&amp;"-"&amp;V2458,'Buscoords Workout'!$F:$G,2,0)</f>
        <v>10113</v>
      </c>
      <c r="AA2458" t="b">
        <f>OR(ISNA(Y2458),ISNA(Z2458))</f>
        <v>0</v>
      </c>
    </row>
    <row r="2459" spans="1:27" x14ac:dyDescent="0.25">
      <c r="A2459">
        <v>2670</v>
      </c>
      <c r="B2459" t="s">
        <v>24</v>
      </c>
      <c r="C2459" t="s">
        <v>62</v>
      </c>
      <c r="D2459" t="s">
        <v>63</v>
      </c>
      <c r="E2459">
        <v>11</v>
      </c>
      <c r="F2459" t="s">
        <v>37</v>
      </c>
      <c r="G2459">
        <v>100</v>
      </c>
      <c r="H2459" t="s">
        <v>27</v>
      </c>
      <c r="I2459" t="s">
        <v>38</v>
      </c>
      <c r="J2459" t="s">
        <v>59</v>
      </c>
      <c r="K2459" t="s">
        <v>30</v>
      </c>
      <c r="L2459" t="s">
        <v>31</v>
      </c>
      <c r="M2459">
        <v>3</v>
      </c>
      <c r="N2459" t="s">
        <v>32</v>
      </c>
      <c r="O2459" t="s">
        <v>33</v>
      </c>
      <c r="P2459">
        <v>27.438700000000001</v>
      </c>
      <c r="Q2459">
        <v>337549.02309999999</v>
      </c>
      <c r="R2459">
        <v>3064599.1398999998</v>
      </c>
      <c r="S2459">
        <v>337525.98639999999</v>
      </c>
      <c r="T2459">
        <v>3064614.0460999999</v>
      </c>
      <c r="U2459">
        <v>2.7439000000000002E-2</v>
      </c>
      <c r="V2459" t="str">
        <f>VLOOKUP(C2459,'Lines LookUp'!$B$1:$C$12,2,0)</f>
        <v>NEW</v>
      </c>
      <c r="W2459" t="str">
        <f>ROUNDUP(Q2459,3)&amp;"-"&amp;ROUNDUP(R2459,3)</f>
        <v>337549.024-3064599.14</v>
      </c>
      <c r="X2459" t="str">
        <f>ROUNDUP(S2459,3)&amp;"-"&amp;ROUNDUP(T2459,3)</f>
        <v>337525.987-3064614.047</v>
      </c>
      <c r="Y2459">
        <f>VLOOKUP(W2459&amp;"-"&amp;V2459,'Buscoords Workout'!$F:$G,2,0)</f>
        <v>10113</v>
      </c>
      <c r="Z2459">
        <f>VLOOKUP(X2459&amp;"-"&amp;V2459,'Buscoords Workout'!$F:$G,2,0)</f>
        <v>10114</v>
      </c>
      <c r="AA2459" t="b">
        <f>OR(ISNA(Y2459),ISNA(Z2459))</f>
        <v>0</v>
      </c>
    </row>
    <row r="2460" spans="1:27" x14ac:dyDescent="0.25">
      <c r="A2460">
        <v>2671</v>
      </c>
      <c r="B2460" t="s">
        <v>24</v>
      </c>
      <c r="C2460" t="s">
        <v>62</v>
      </c>
      <c r="D2460" t="s">
        <v>63</v>
      </c>
      <c r="E2460">
        <v>11</v>
      </c>
      <c r="F2460" t="s">
        <v>37</v>
      </c>
      <c r="G2460">
        <v>100</v>
      </c>
      <c r="H2460" t="s">
        <v>27</v>
      </c>
      <c r="I2460" t="s">
        <v>38</v>
      </c>
      <c r="J2460" t="s">
        <v>59</v>
      </c>
      <c r="K2460" t="s">
        <v>30</v>
      </c>
      <c r="L2460" t="s">
        <v>31</v>
      </c>
      <c r="M2460">
        <v>3</v>
      </c>
      <c r="N2460" t="s">
        <v>32</v>
      </c>
      <c r="O2460" t="s">
        <v>33</v>
      </c>
      <c r="P2460">
        <v>23.784099999999999</v>
      </c>
      <c r="Q2460">
        <v>337525.98639999999</v>
      </c>
      <c r="R2460">
        <v>3064614.0460999999</v>
      </c>
      <c r="S2460">
        <v>337505.35460000002</v>
      </c>
      <c r="T2460">
        <v>3064625.8788000001</v>
      </c>
      <c r="U2460">
        <v>2.3784E-2</v>
      </c>
      <c r="V2460" t="str">
        <f>VLOOKUP(C2460,'Lines LookUp'!$B$1:$C$12,2,0)</f>
        <v>NEW</v>
      </c>
      <c r="W2460" t="str">
        <f>ROUNDUP(Q2460,3)&amp;"-"&amp;ROUNDUP(R2460,3)</f>
        <v>337525.987-3064614.047</v>
      </c>
      <c r="X2460" t="str">
        <f>ROUNDUP(S2460,3)&amp;"-"&amp;ROUNDUP(T2460,3)</f>
        <v>337505.355-3064625.879</v>
      </c>
      <c r="Y2460">
        <f>VLOOKUP(W2460&amp;"-"&amp;V2460,'Buscoords Workout'!$F:$G,2,0)</f>
        <v>10114</v>
      </c>
      <c r="Z2460">
        <f>VLOOKUP(X2460&amp;"-"&amp;V2460,'Buscoords Workout'!$F:$G,2,0)</f>
        <v>10115</v>
      </c>
      <c r="AA2460" t="b">
        <f>OR(ISNA(Y2460),ISNA(Z2460))</f>
        <v>0</v>
      </c>
    </row>
    <row r="2461" spans="1:27" x14ac:dyDescent="0.25">
      <c r="A2461">
        <v>2672</v>
      </c>
      <c r="B2461" t="s">
        <v>24</v>
      </c>
      <c r="C2461" t="s">
        <v>62</v>
      </c>
      <c r="D2461" t="s">
        <v>63</v>
      </c>
      <c r="E2461">
        <v>11</v>
      </c>
      <c r="F2461" t="s">
        <v>37</v>
      </c>
      <c r="G2461">
        <v>100</v>
      </c>
      <c r="H2461" t="s">
        <v>27</v>
      </c>
      <c r="I2461" t="s">
        <v>38</v>
      </c>
      <c r="J2461" t="s">
        <v>59</v>
      </c>
      <c r="K2461" t="s">
        <v>30</v>
      </c>
      <c r="L2461" t="s">
        <v>31</v>
      </c>
      <c r="M2461">
        <v>3</v>
      </c>
      <c r="N2461" t="s">
        <v>32</v>
      </c>
      <c r="O2461" t="s">
        <v>33</v>
      </c>
      <c r="P2461">
        <v>22.2133</v>
      </c>
      <c r="Q2461">
        <v>337505.35460000002</v>
      </c>
      <c r="R2461">
        <v>3064625.8788000001</v>
      </c>
      <c r="S2461">
        <v>337487.804</v>
      </c>
      <c r="T2461">
        <v>3064639.4951999998</v>
      </c>
      <c r="U2461">
        <v>2.2213E-2</v>
      </c>
      <c r="V2461" t="str">
        <f>VLOOKUP(C2461,'Lines LookUp'!$B$1:$C$12,2,0)</f>
        <v>NEW</v>
      </c>
      <c r="W2461" t="str">
        <f>ROUNDUP(Q2461,3)&amp;"-"&amp;ROUNDUP(R2461,3)</f>
        <v>337505.355-3064625.879</v>
      </c>
      <c r="X2461" t="str">
        <f>ROUNDUP(S2461,3)&amp;"-"&amp;ROUNDUP(T2461,3)</f>
        <v>337487.804-3064639.496</v>
      </c>
      <c r="Y2461">
        <f>VLOOKUP(W2461&amp;"-"&amp;V2461,'Buscoords Workout'!$F:$G,2,0)</f>
        <v>10115</v>
      </c>
      <c r="Z2461">
        <f>VLOOKUP(X2461&amp;"-"&amp;V2461,'Buscoords Workout'!$F:$G,2,0)</f>
        <v>10116</v>
      </c>
      <c r="AA2461" t="b">
        <f>OR(ISNA(Y2461),ISNA(Z2461))</f>
        <v>0</v>
      </c>
    </row>
    <row r="2462" spans="1:27" x14ac:dyDescent="0.25">
      <c r="A2462">
        <v>2673</v>
      </c>
      <c r="B2462" t="s">
        <v>24</v>
      </c>
      <c r="C2462" t="s">
        <v>62</v>
      </c>
      <c r="D2462" t="s">
        <v>63</v>
      </c>
      <c r="E2462">
        <v>11</v>
      </c>
      <c r="F2462" t="s">
        <v>37</v>
      </c>
      <c r="G2462">
        <v>100</v>
      </c>
      <c r="H2462" t="s">
        <v>27</v>
      </c>
      <c r="I2462" t="s">
        <v>38</v>
      </c>
      <c r="J2462" t="s">
        <v>59</v>
      </c>
      <c r="K2462" t="s">
        <v>30</v>
      </c>
      <c r="L2462" t="s">
        <v>31</v>
      </c>
      <c r="M2462">
        <v>3</v>
      </c>
      <c r="N2462" t="s">
        <v>32</v>
      </c>
      <c r="O2462" t="s">
        <v>33</v>
      </c>
      <c r="P2462">
        <v>12.765700000000001</v>
      </c>
      <c r="Q2462">
        <v>337487.804</v>
      </c>
      <c r="R2462">
        <v>3064639.4951999998</v>
      </c>
      <c r="S2462">
        <v>337477.07151400001</v>
      </c>
      <c r="T2462">
        <v>3064646.4072199999</v>
      </c>
      <c r="U2462">
        <v>1.2766E-2</v>
      </c>
      <c r="V2462" t="str">
        <f>VLOOKUP(C2462,'Lines LookUp'!$B$1:$C$12,2,0)</f>
        <v>NEW</v>
      </c>
      <c r="W2462" t="str">
        <f>ROUNDUP(Q2462,3)&amp;"-"&amp;ROUNDUP(R2462,3)</f>
        <v>337487.804-3064639.496</v>
      </c>
      <c r="X2462" t="str">
        <f>ROUNDUP(S2462,3)&amp;"-"&amp;ROUNDUP(T2462,3)</f>
        <v>337477.072-3064646.408</v>
      </c>
      <c r="Y2462">
        <f>VLOOKUP(W2462&amp;"-"&amp;V2462,'Buscoords Workout'!$F:$G,2,0)</f>
        <v>10116</v>
      </c>
      <c r="Z2462">
        <f>VLOOKUP(X2462&amp;"-"&amp;V2462,'Buscoords Workout'!$F:$G,2,0)</f>
        <v>10243</v>
      </c>
      <c r="AA2462" t="b">
        <f>OR(ISNA(Y2462),ISNA(Z2462))</f>
        <v>0</v>
      </c>
    </row>
    <row r="2463" spans="1:27" x14ac:dyDescent="0.25">
      <c r="A2463">
        <v>2674</v>
      </c>
      <c r="B2463" t="s">
        <v>24</v>
      </c>
      <c r="C2463" t="s">
        <v>62</v>
      </c>
      <c r="D2463" t="s">
        <v>63</v>
      </c>
      <c r="E2463">
        <v>11</v>
      </c>
      <c r="F2463" t="s">
        <v>37</v>
      </c>
      <c r="G2463">
        <v>100</v>
      </c>
      <c r="H2463" t="s">
        <v>27</v>
      </c>
      <c r="I2463" t="s">
        <v>38</v>
      </c>
      <c r="J2463" t="s">
        <v>59</v>
      </c>
      <c r="K2463" t="s">
        <v>30</v>
      </c>
      <c r="L2463" t="s">
        <v>31</v>
      </c>
      <c r="M2463">
        <v>3</v>
      </c>
      <c r="N2463" t="s">
        <v>32</v>
      </c>
      <c r="O2463" t="s">
        <v>33</v>
      </c>
      <c r="P2463">
        <v>12.472899999999999</v>
      </c>
      <c r="Q2463">
        <v>337477.07151400001</v>
      </c>
      <c r="R2463">
        <v>3064646.4072199999</v>
      </c>
      <c r="S2463">
        <v>337466.58519999997</v>
      </c>
      <c r="T2463">
        <v>3064653.1606999999</v>
      </c>
      <c r="U2463">
        <v>1.2473E-2</v>
      </c>
      <c r="V2463" t="str">
        <f>VLOOKUP(C2463,'Lines LookUp'!$B$1:$C$12,2,0)</f>
        <v>NEW</v>
      </c>
      <c r="W2463" t="str">
        <f>ROUNDUP(Q2463,3)&amp;"-"&amp;ROUNDUP(R2463,3)</f>
        <v>337477.072-3064646.408</v>
      </c>
      <c r="X2463" t="str">
        <f>ROUNDUP(S2463,3)&amp;"-"&amp;ROUNDUP(T2463,3)</f>
        <v>337466.586-3064653.161</v>
      </c>
      <c r="Y2463">
        <f>VLOOKUP(W2463&amp;"-"&amp;V2463,'Buscoords Workout'!$F:$G,2,0)</f>
        <v>10243</v>
      </c>
      <c r="Z2463">
        <f>VLOOKUP(X2463&amp;"-"&amp;V2463,'Buscoords Workout'!$F:$G,2,0)</f>
        <v>10117</v>
      </c>
      <c r="AA2463" t="b">
        <f>OR(ISNA(Y2463),ISNA(Z2463))</f>
        <v>0</v>
      </c>
    </row>
    <row r="2464" spans="1:27" x14ac:dyDescent="0.25">
      <c r="A2464">
        <v>2675</v>
      </c>
      <c r="B2464" t="s">
        <v>24</v>
      </c>
      <c r="C2464" t="s">
        <v>62</v>
      </c>
      <c r="D2464" t="s">
        <v>63</v>
      </c>
      <c r="E2464">
        <v>11</v>
      </c>
      <c r="F2464" t="s">
        <v>37</v>
      </c>
      <c r="G2464">
        <v>100</v>
      </c>
      <c r="H2464" t="s">
        <v>27</v>
      </c>
      <c r="I2464" t="s">
        <v>38</v>
      </c>
      <c r="J2464" t="s">
        <v>59</v>
      </c>
      <c r="K2464" t="s">
        <v>30</v>
      </c>
      <c r="L2464" t="s">
        <v>31</v>
      </c>
      <c r="M2464">
        <v>3</v>
      </c>
      <c r="N2464" t="s">
        <v>32</v>
      </c>
      <c r="O2464" t="s">
        <v>33</v>
      </c>
      <c r="P2464">
        <v>22.213200000000001</v>
      </c>
      <c r="Q2464">
        <v>337466.58519999997</v>
      </c>
      <c r="R2464">
        <v>3064653.1606999999</v>
      </c>
      <c r="S2464">
        <v>337449.03470000002</v>
      </c>
      <c r="T2464">
        <v>3064666.7771000001</v>
      </c>
      <c r="U2464">
        <v>2.2213E-2</v>
      </c>
      <c r="V2464" t="str">
        <f>VLOOKUP(C2464,'Lines LookUp'!$B$1:$C$12,2,0)</f>
        <v>NEW</v>
      </c>
      <c r="W2464" t="str">
        <f>ROUNDUP(Q2464,3)&amp;"-"&amp;ROUNDUP(R2464,3)</f>
        <v>337466.586-3064653.161</v>
      </c>
      <c r="X2464" t="str">
        <f>ROUNDUP(S2464,3)&amp;"-"&amp;ROUNDUP(T2464,3)</f>
        <v>337449.035-3064666.778</v>
      </c>
      <c r="Y2464">
        <f>VLOOKUP(W2464&amp;"-"&amp;V2464,'Buscoords Workout'!$F:$G,2,0)</f>
        <v>10117</v>
      </c>
      <c r="Z2464">
        <f>VLOOKUP(X2464&amp;"-"&amp;V2464,'Buscoords Workout'!$F:$G,2,0)</f>
        <v>10118</v>
      </c>
      <c r="AA2464" t="b">
        <f>OR(ISNA(Y2464),ISNA(Z2464))</f>
        <v>0</v>
      </c>
    </row>
    <row r="2465" spans="1:27" x14ac:dyDescent="0.25">
      <c r="A2465">
        <v>2676</v>
      </c>
      <c r="B2465" t="s">
        <v>24</v>
      </c>
      <c r="C2465" t="s">
        <v>62</v>
      </c>
      <c r="D2465" t="s">
        <v>63</v>
      </c>
      <c r="E2465">
        <v>11</v>
      </c>
      <c r="F2465" t="s">
        <v>37</v>
      </c>
      <c r="G2465">
        <v>100</v>
      </c>
      <c r="H2465" t="s">
        <v>27</v>
      </c>
      <c r="I2465" t="s">
        <v>38</v>
      </c>
      <c r="J2465" t="s">
        <v>59</v>
      </c>
      <c r="K2465" t="s">
        <v>30</v>
      </c>
      <c r="L2465" t="s">
        <v>31</v>
      </c>
      <c r="M2465">
        <v>3</v>
      </c>
      <c r="N2465" t="s">
        <v>32</v>
      </c>
      <c r="O2465" t="s">
        <v>33</v>
      </c>
      <c r="P2465">
        <v>21.8522</v>
      </c>
      <c r="Q2465">
        <v>337449.03470000002</v>
      </c>
      <c r="R2465">
        <v>3064666.7771000001</v>
      </c>
      <c r="S2465">
        <v>337431.47610000003</v>
      </c>
      <c r="T2465">
        <v>3064679.7853999999</v>
      </c>
      <c r="U2465">
        <v>2.1852E-2</v>
      </c>
      <c r="V2465" t="str">
        <f>VLOOKUP(C2465,'Lines LookUp'!$B$1:$C$12,2,0)</f>
        <v>NEW</v>
      </c>
      <c r="W2465" t="str">
        <f>ROUNDUP(Q2465,3)&amp;"-"&amp;ROUNDUP(R2465,3)</f>
        <v>337449.035-3064666.778</v>
      </c>
      <c r="X2465" t="str">
        <f>ROUNDUP(S2465,3)&amp;"-"&amp;ROUNDUP(T2465,3)</f>
        <v>337431.477-3064679.786</v>
      </c>
      <c r="Y2465">
        <f>VLOOKUP(W2465&amp;"-"&amp;V2465,'Buscoords Workout'!$F:$G,2,0)</f>
        <v>10118</v>
      </c>
      <c r="Z2465">
        <f>VLOOKUP(X2465&amp;"-"&amp;V2465,'Buscoords Workout'!$F:$G,2,0)</f>
        <v>10119</v>
      </c>
      <c r="AA2465" t="b">
        <f>OR(ISNA(Y2465),ISNA(Z2465))</f>
        <v>0</v>
      </c>
    </row>
    <row r="2466" spans="1:27" x14ac:dyDescent="0.25">
      <c r="A2466">
        <v>2677</v>
      </c>
      <c r="B2466" t="s">
        <v>24</v>
      </c>
      <c r="C2466" t="s">
        <v>62</v>
      </c>
      <c r="D2466" t="s">
        <v>63</v>
      </c>
      <c r="E2466">
        <v>11</v>
      </c>
      <c r="F2466" t="s">
        <v>37</v>
      </c>
      <c r="G2466">
        <v>100</v>
      </c>
      <c r="H2466" t="s">
        <v>27</v>
      </c>
      <c r="I2466" t="s">
        <v>38</v>
      </c>
      <c r="J2466" t="s">
        <v>59</v>
      </c>
      <c r="K2466" t="s">
        <v>30</v>
      </c>
      <c r="L2466" t="s">
        <v>31</v>
      </c>
      <c r="M2466">
        <v>3</v>
      </c>
      <c r="N2466" t="s">
        <v>32</v>
      </c>
      <c r="O2466" t="s">
        <v>33</v>
      </c>
      <c r="P2466">
        <v>37.0396</v>
      </c>
      <c r="Q2466">
        <v>337431.47610000003</v>
      </c>
      <c r="R2466">
        <v>3064679.7853999999</v>
      </c>
      <c r="S2466">
        <v>337401.34370000003</v>
      </c>
      <c r="T2466">
        <v>3064701.3254</v>
      </c>
      <c r="U2466">
        <v>3.7039999999999997E-2</v>
      </c>
      <c r="V2466" t="str">
        <f>VLOOKUP(C2466,'Lines LookUp'!$B$1:$C$12,2,0)</f>
        <v>NEW</v>
      </c>
      <c r="W2466" t="str">
        <f>ROUNDUP(Q2466,3)&amp;"-"&amp;ROUNDUP(R2466,3)</f>
        <v>337431.477-3064679.786</v>
      </c>
      <c r="X2466" t="str">
        <f>ROUNDUP(S2466,3)&amp;"-"&amp;ROUNDUP(T2466,3)</f>
        <v>337401.344-3064701.326</v>
      </c>
      <c r="Y2466">
        <f>VLOOKUP(W2466&amp;"-"&amp;V2466,'Buscoords Workout'!$F:$G,2,0)</f>
        <v>10119</v>
      </c>
      <c r="Z2466">
        <f>VLOOKUP(X2466&amp;"-"&amp;V2466,'Buscoords Workout'!$F:$G,2,0)</f>
        <v>10120</v>
      </c>
      <c r="AA2466" t="b">
        <f>OR(ISNA(Y2466),ISNA(Z2466))</f>
        <v>0</v>
      </c>
    </row>
    <row r="2467" spans="1:27" x14ac:dyDescent="0.25">
      <c r="A2467">
        <v>2678</v>
      </c>
      <c r="B2467" t="s">
        <v>24</v>
      </c>
      <c r="C2467" t="s">
        <v>62</v>
      </c>
      <c r="D2467" t="s">
        <v>63</v>
      </c>
      <c r="E2467">
        <v>11</v>
      </c>
      <c r="F2467" t="s">
        <v>37</v>
      </c>
      <c r="G2467">
        <v>100</v>
      </c>
      <c r="H2467" t="s">
        <v>27</v>
      </c>
      <c r="I2467" t="s">
        <v>38</v>
      </c>
      <c r="J2467" t="s">
        <v>59</v>
      </c>
      <c r="K2467" t="s">
        <v>30</v>
      </c>
      <c r="L2467" t="s">
        <v>31</v>
      </c>
      <c r="M2467">
        <v>3</v>
      </c>
      <c r="N2467" t="s">
        <v>32</v>
      </c>
      <c r="O2467" t="s">
        <v>33</v>
      </c>
      <c r="P2467">
        <v>24.0517</v>
      </c>
      <c r="Q2467">
        <v>337401.34370000003</v>
      </c>
      <c r="R2467">
        <v>3064701.3254</v>
      </c>
      <c r="S2467">
        <v>337381.96730000002</v>
      </c>
      <c r="T2467">
        <v>3064715.5745999999</v>
      </c>
      <c r="U2467">
        <v>2.4052E-2</v>
      </c>
      <c r="V2467" t="str">
        <f>VLOOKUP(C2467,'Lines LookUp'!$B$1:$C$12,2,0)</f>
        <v>NEW</v>
      </c>
      <c r="W2467" t="str">
        <f>ROUNDUP(Q2467,3)&amp;"-"&amp;ROUNDUP(R2467,3)</f>
        <v>337401.344-3064701.326</v>
      </c>
      <c r="X2467" t="str">
        <f>ROUNDUP(S2467,3)&amp;"-"&amp;ROUNDUP(T2467,3)</f>
        <v>337381.968-3064715.575</v>
      </c>
      <c r="Y2467">
        <f>VLOOKUP(W2467&amp;"-"&amp;V2467,'Buscoords Workout'!$F:$G,2,0)</f>
        <v>10120</v>
      </c>
      <c r="Z2467">
        <f>VLOOKUP(X2467&amp;"-"&amp;V2467,'Buscoords Workout'!$F:$G,2,0)</f>
        <v>10121</v>
      </c>
      <c r="AA2467" t="b">
        <f>OR(ISNA(Y2467),ISNA(Z2467))</f>
        <v>0</v>
      </c>
    </row>
    <row r="2468" spans="1:27" x14ac:dyDescent="0.25">
      <c r="A2468">
        <v>2679</v>
      </c>
      <c r="B2468" t="s">
        <v>24</v>
      </c>
      <c r="C2468" t="s">
        <v>62</v>
      </c>
      <c r="D2468" t="s">
        <v>63</v>
      </c>
      <c r="E2468">
        <v>11</v>
      </c>
      <c r="F2468" t="s">
        <v>37</v>
      </c>
      <c r="G2468">
        <v>100</v>
      </c>
      <c r="H2468" t="s">
        <v>27</v>
      </c>
      <c r="I2468" t="s">
        <v>38</v>
      </c>
      <c r="J2468" t="s">
        <v>59</v>
      </c>
      <c r="K2468" t="s">
        <v>30</v>
      </c>
      <c r="L2468" t="s">
        <v>31</v>
      </c>
      <c r="M2468">
        <v>3</v>
      </c>
      <c r="N2468" t="s">
        <v>32</v>
      </c>
      <c r="O2468" t="s">
        <v>33</v>
      </c>
      <c r="P2468">
        <v>25.758700000000001</v>
      </c>
      <c r="Q2468">
        <v>337381.96730000002</v>
      </c>
      <c r="R2468">
        <v>3064715.5745999999</v>
      </c>
      <c r="S2468">
        <v>337360.13750000001</v>
      </c>
      <c r="T2468">
        <v>3064729.2483000001</v>
      </c>
      <c r="U2468">
        <v>2.5759000000000001E-2</v>
      </c>
      <c r="V2468" t="str">
        <f>VLOOKUP(C2468,'Lines LookUp'!$B$1:$C$12,2,0)</f>
        <v>NEW</v>
      </c>
      <c r="W2468" t="str">
        <f>ROUNDUP(Q2468,3)&amp;"-"&amp;ROUNDUP(R2468,3)</f>
        <v>337381.968-3064715.575</v>
      </c>
      <c r="X2468" t="str">
        <f>ROUNDUP(S2468,3)&amp;"-"&amp;ROUNDUP(T2468,3)</f>
        <v>337360.138-3064729.249</v>
      </c>
      <c r="Y2468">
        <f>VLOOKUP(W2468&amp;"-"&amp;V2468,'Buscoords Workout'!$F:$G,2,0)</f>
        <v>10121</v>
      </c>
      <c r="Z2468">
        <f>VLOOKUP(X2468&amp;"-"&amp;V2468,'Buscoords Workout'!$F:$G,2,0)</f>
        <v>10122</v>
      </c>
      <c r="AA2468" t="b">
        <f>OR(ISNA(Y2468),ISNA(Z2468))</f>
        <v>0</v>
      </c>
    </row>
    <row r="2469" spans="1:27" x14ac:dyDescent="0.25">
      <c r="A2469">
        <v>2680</v>
      </c>
      <c r="B2469" t="s">
        <v>24</v>
      </c>
      <c r="C2469" t="s">
        <v>62</v>
      </c>
      <c r="D2469" t="s">
        <v>63</v>
      </c>
      <c r="E2469">
        <v>11</v>
      </c>
      <c r="F2469" t="s">
        <v>37</v>
      </c>
      <c r="G2469">
        <v>100</v>
      </c>
      <c r="H2469" t="s">
        <v>27</v>
      </c>
      <c r="I2469" t="s">
        <v>38</v>
      </c>
      <c r="J2469" t="s">
        <v>59</v>
      </c>
      <c r="K2469" t="s">
        <v>30</v>
      </c>
      <c r="L2469" t="s">
        <v>31</v>
      </c>
      <c r="M2469">
        <v>3</v>
      </c>
      <c r="N2469" t="s">
        <v>32</v>
      </c>
      <c r="O2469" t="s">
        <v>33</v>
      </c>
      <c r="P2469">
        <v>28.685500000000001</v>
      </c>
      <c r="Q2469">
        <v>337360.13750000001</v>
      </c>
      <c r="R2469">
        <v>3064729.2483000001</v>
      </c>
      <c r="S2469">
        <v>337337.75329999998</v>
      </c>
      <c r="T2469">
        <v>3064747.1872999999</v>
      </c>
      <c r="U2469">
        <v>2.8686E-2</v>
      </c>
      <c r="V2469" t="str">
        <f>VLOOKUP(C2469,'Lines LookUp'!$B$1:$C$12,2,0)</f>
        <v>NEW</v>
      </c>
      <c r="W2469" t="str">
        <f>ROUNDUP(Q2469,3)&amp;"-"&amp;ROUNDUP(R2469,3)</f>
        <v>337360.138-3064729.249</v>
      </c>
      <c r="X2469" t="str">
        <f>ROUNDUP(S2469,3)&amp;"-"&amp;ROUNDUP(T2469,3)</f>
        <v>337337.754-3064747.188</v>
      </c>
      <c r="Y2469">
        <f>VLOOKUP(W2469&amp;"-"&amp;V2469,'Buscoords Workout'!$F:$G,2,0)</f>
        <v>10122</v>
      </c>
      <c r="Z2469">
        <f>VLOOKUP(X2469&amp;"-"&amp;V2469,'Buscoords Workout'!$F:$G,2,0)</f>
        <v>10123</v>
      </c>
      <c r="AA2469" t="b">
        <f>OR(ISNA(Y2469),ISNA(Z2469))</f>
        <v>0</v>
      </c>
    </row>
    <row r="2470" spans="1:27" x14ac:dyDescent="0.25">
      <c r="A2470">
        <v>2681</v>
      </c>
      <c r="B2470" t="s">
        <v>24</v>
      </c>
      <c r="C2470" t="s">
        <v>62</v>
      </c>
      <c r="D2470" t="s">
        <v>63</v>
      </c>
      <c r="E2470">
        <v>11</v>
      </c>
      <c r="F2470" t="s">
        <v>37</v>
      </c>
      <c r="G2470">
        <v>100</v>
      </c>
      <c r="H2470" t="s">
        <v>27</v>
      </c>
      <c r="I2470" t="s">
        <v>38</v>
      </c>
      <c r="J2470" t="s">
        <v>59</v>
      </c>
      <c r="K2470" t="s">
        <v>30</v>
      </c>
      <c r="L2470" t="s">
        <v>31</v>
      </c>
      <c r="M2470">
        <v>3</v>
      </c>
      <c r="N2470" t="s">
        <v>32</v>
      </c>
      <c r="O2470" t="s">
        <v>33</v>
      </c>
      <c r="P2470">
        <v>29.115400000000001</v>
      </c>
      <c r="Q2470">
        <v>337337.75329999998</v>
      </c>
      <c r="R2470">
        <v>3064747.1872999999</v>
      </c>
      <c r="S2470">
        <v>337314.03519999998</v>
      </c>
      <c r="T2470">
        <v>3064764.074</v>
      </c>
      <c r="U2470">
        <v>2.9114999999999999E-2</v>
      </c>
      <c r="V2470" t="str">
        <f>VLOOKUP(C2470,'Lines LookUp'!$B$1:$C$12,2,0)</f>
        <v>NEW</v>
      </c>
      <c r="W2470" t="str">
        <f>ROUNDUP(Q2470,3)&amp;"-"&amp;ROUNDUP(R2470,3)</f>
        <v>337337.754-3064747.188</v>
      </c>
      <c r="X2470" t="str">
        <f>ROUNDUP(S2470,3)&amp;"-"&amp;ROUNDUP(T2470,3)</f>
        <v>337314.036-3064764.074</v>
      </c>
      <c r="Y2470">
        <f>VLOOKUP(W2470&amp;"-"&amp;V2470,'Buscoords Workout'!$F:$G,2,0)</f>
        <v>10123</v>
      </c>
      <c r="Z2470">
        <f>VLOOKUP(X2470&amp;"-"&amp;V2470,'Buscoords Workout'!$F:$G,2,0)</f>
        <v>10124</v>
      </c>
      <c r="AA2470" t="b">
        <f>OR(ISNA(Y2470),ISNA(Z2470))</f>
        <v>0</v>
      </c>
    </row>
    <row r="2471" spans="1:27" x14ac:dyDescent="0.25">
      <c r="A2471">
        <v>2682</v>
      </c>
      <c r="B2471" t="s">
        <v>24</v>
      </c>
      <c r="C2471" t="s">
        <v>62</v>
      </c>
      <c r="D2471" t="s">
        <v>63</v>
      </c>
      <c r="E2471">
        <v>11</v>
      </c>
      <c r="F2471" t="s">
        <v>37</v>
      </c>
      <c r="G2471">
        <v>100</v>
      </c>
      <c r="H2471" t="s">
        <v>27</v>
      </c>
      <c r="I2471" t="s">
        <v>38</v>
      </c>
      <c r="J2471" t="s">
        <v>59</v>
      </c>
      <c r="K2471" t="s">
        <v>30</v>
      </c>
      <c r="L2471" t="s">
        <v>31</v>
      </c>
      <c r="M2471">
        <v>3</v>
      </c>
      <c r="N2471" t="s">
        <v>32</v>
      </c>
      <c r="O2471" t="s">
        <v>33</v>
      </c>
      <c r="P2471">
        <v>5.0868399999999996</v>
      </c>
      <c r="Q2471">
        <v>337314.03519999998</v>
      </c>
      <c r="R2471">
        <v>3064764.074</v>
      </c>
      <c r="S2471">
        <v>337309.89140000002</v>
      </c>
      <c r="T2471">
        <v>3064767.0244</v>
      </c>
      <c r="U2471">
        <v>5.0870000000000004E-3</v>
      </c>
      <c r="V2471" t="str">
        <f>VLOOKUP(C2471,'Lines LookUp'!$B$1:$C$12,2,0)</f>
        <v>NEW</v>
      </c>
      <c r="W2471" t="str">
        <f>ROUNDUP(Q2471,3)&amp;"-"&amp;ROUNDUP(R2471,3)</f>
        <v>337314.036-3064764.074</v>
      </c>
      <c r="X2471" t="str">
        <f>ROUNDUP(S2471,3)&amp;"-"&amp;ROUNDUP(T2471,3)</f>
        <v>337309.892-3064767.025</v>
      </c>
      <c r="Y2471">
        <f>VLOOKUP(W2471&amp;"-"&amp;V2471,'Buscoords Workout'!$F:$G,2,0)</f>
        <v>10124</v>
      </c>
      <c r="Z2471">
        <f>VLOOKUP(X2471&amp;"-"&amp;V2471,'Buscoords Workout'!$F:$G,2,0)</f>
        <v>10125</v>
      </c>
      <c r="AA2471" t="b">
        <f>OR(ISNA(Y2471),ISNA(Z2471))</f>
        <v>0</v>
      </c>
    </row>
    <row r="2472" spans="1:27" x14ac:dyDescent="0.25">
      <c r="A2472">
        <v>2683</v>
      </c>
      <c r="B2472" t="s">
        <v>24</v>
      </c>
      <c r="C2472" t="s">
        <v>62</v>
      </c>
      <c r="D2472" t="s">
        <v>63</v>
      </c>
      <c r="E2472">
        <v>11</v>
      </c>
      <c r="F2472" t="s">
        <v>37</v>
      </c>
      <c r="G2472">
        <v>100</v>
      </c>
      <c r="H2472" t="s">
        <v>27</v>
      </c>
      <c r="I2472" t="s">
        <v>38</v>
      </c>
      <c r="J2472" t="s">
        <v>59</v>
      </c>
      <c r="K2472" t="s">
        <v>30</v>
      </c>
      <c r="L2472" t="s">
        <v>31</v>
      </c>
      <c r="M2472">
        <v>3</v>
      </c>
      <c r="N2472" t="s">
        <v>32</v>
      </c>
      <c r="O2472" t="s">
        <v>33</v>
      </c>
      <c r="P2472">
        <v>12.329700000000001</v>
      </c>
      <c r="Q2472">
        <v>337309.89140000002</v>
      </c>
      <c r="R2472">
        <v>3064767.0244</v>
      </c>
      <c r="S2472">
        <v>337299.91889999999</v>
      </c>
      <c r="T2472">
        <v>3064774.2749999999</v>
      </c>
      <c r="U2472">
        <v>1.2330000000000001E-2</v>
      </c>
      <c r="V2472" t="str">
        <f>VLOOKUP(C2472,'Lines LookUp'!$B$1:$C$12,2,0)</f>
        <v>NEW</v>
      </c>
      <c r="W2472" t="str">
        <f>ROUNDUP(Q2472,3)&amp;"-"&amp;ROUNDUP(R2472,3)</f>
        <v>337309.892-3064767.025</v>
      </c>
      <c r="X2472" t="str">
        <f>ROUNDUP(S2472,3)&amp;"-"&amp;ROUNDUP(T2472,3)</f>
        <v>337299.919-3064774.275</v>
      </c>
      <c r="Y2472">
        <f>VLOOKUP(W2472&amp;"-"&amp;V2472,'Buscoords Workout'!$F:$G,2,0)</f>
        <v>10125</v>
      </c>
      <c r="Z2472">
        <f>VLOOKUP(X2472&amp;"-"&amp;V2472,'Buscoords Workout'!$F:$G,2,0)</f>
        <v>10126</v>
      </c>
      <c r="AA2472" t="b">
        <f>OR(ISNA(Y2472),ISNA(Z2472))</f>
        <v>0</v>
      </c>
    </row>
    <row r="2473" spans="1:27" x14ac:dyDescent="0.25">
      <c r="A2473">
        <v>2684</v>
      </c>
      <c r="B2473" t="s">
        <v>24</v>
      </c>
      <c r="C2473" t="s">
        <v>62</v>
      </c>
      <c r="D2473" t="s">
        <v>63</v>
      </c>
      <c r="E2473">
        <v>11</v>
      </c>
      <c r="F2473" t="s">
        <v>37</v>
      </c>
      <c r="G2473">
        <v>100</v>
      </c>
      <c r="H2473" t="s">
        <v>27</v>
      </c>
      <c r="I2473" t="s">
        <v>38</v>
      </c>
      <c r="J2473" t="s">
        <v>59</v>
      </c>
      <c r="K2473" t="s">
        <v>30</v>
      </c>
      <c r="L2473" t="s">
        <v>31</v>
      </c>
      <c r="M2473">
        <v>3</v>
      </c>
      <c r="N2473" t="s">
        <v>32</v>
      </c>
      <c r="O2473" t="s">
        <v>33</v>
      </c>
      <c r="P2473">
        <v>16.121300000000002</v>
      </c>
      <c r="Q2473">
        <v>337299.91889999999</v>
      </c>
      <c r="R2473">
        <v>3064774.2749999999</v>
      </c>
      <c r="S2473">
        <v>337286.87969999999</v>
      </c>
      <c r="T2473">
        <v>3064783.7552999998</v>
      </c>
      <c r="U2473">
        <v>1.6121E-2</v>
      </c>
      <c r="V2473" t="str">
        <f>VLOOKUP(C2473,'Lines LookUp'!$B$1:$C$12,2,0)</f>
        <v>NEW</v>
      </c>
      <c r="W2473" t="str">
        <f>ROUNDUP(Q2473,3)&amp;"-"&amp;ROUNDUP(R2473,3)</f>
        <v>337299.919-3064774.275</v>
      </c>
      <c r="X2473" t="str">
        <f>ROUNDUP(S2473,3)&amp;"-"&amp;ROUNDUP(T2473,3)</f>
        <v>337286.88-3064783.756</v>
      </c>
      <c r="Y2473">
        <f>VLOOKUP(W2473&amp;"-"&amp;V2473,'Buscoords Workout'!$F:$G,2,0)</f>
        <v>10126</v>
      </c>
      <c r="Z2473">
        <f>VLOOKUP(X2473&amp;"-"&amp;V2473,'Buscoords Workout'!$F:$G,2,0)</f>
        <v>10127</v>
      </c>
      <c r="AA2473" t="b">
        <f>OR(ISNA(Y2473),ISNA(Z2473))</f>
        <v>0</v>
      </c>
    </row>
    <row r="2474" spans="1:27" x14ac:dyDescent="0.25">
      <c r="A2474">
        <v>2685</v>
      </c>
      <c r="B2474" t="s">
        <v>24</v>
      </c>
      <c r="C2474" t="s">
        <v>62</v>
      </c>
      <c r="D2474" t="s">
        <v>63</v>
      </c>
      <c r="E2474">
        <v>11</v>
      </c>
      <c r="F2474" t="s">
        <v>37</v>
      </c>
      <c r="G2474">
        <v>100</v>
      </c>
      <c r="H2474" t="s">
        <v>27</v>
      </c>
      <c r="I2474" t="s">
        <v>38</v>
      </c>
      <c r="J2474" t="s">
        <v>59</v>
      </c>
      <c r="K2474" t="s">
        <v>30</v>
      </c>
      <c r="L2474" t="s">
        <v>31</v>
      </c>
      <c r="M2474">
        <v>3</v>
      </c>
      <c r="N2474" t="s">
        <v>32</v>
      </c>
      <c r="O2474" t="s">
        <v>33</v>
      </c>
      <c r="P2474">
        <v>25.576699999999999</v>
      </c>
      <c r="Q2474">
        <v>337286.87969999999</v>
      </c>
      <c r="R2474">
        <v>3064783.7552999998</v>
      </c>
      <c r="S2474">
        <v>337266.29320000001</v>
      </c>
      <c r="T2474">
        <v>3064798.9331</v>
      </c>
      <c r="U2474">
        <v>2.5576999999999999E-2</v>
      </c>
      <c r="V2474" t="str">
        <f>VLOOKUP(C2474,'Lines LookUp'!$B$1:$C$12,2,0)</f>
        <v>NEW</v>
      </c>
      <c r="W2474" t="str">
        <f>ROUNDUP(Q2474,3)&amp;"-"&amp;ROUNDUP(R2474,3)</f>
        <v>337286.88-3064783.756</v>
      </c>
      <c r="X2474" t="str">
        <f>ROUNDUP(S2474,3)&amp;"-"&amp;ROUNDUP(T2474,3)</f>
        <v>337266.294-3064798.934</v>
      </c>
      <c r="Y2474">
        <f>VLOOKUP(W2474&amp;"-"&amp;V2474,'Buscoords Workout'!$F:$G,2,0)</f>
        <v>10127</v>
      </c>
      <c r="Z2474">
        <f>VLOOKUP(X2474&amp;"-"&amp;V2474,'Buscoords Workout'!$F:$G,2,0)</f>
        <v>10128</v>
      </c>
      <c r="AA2474" t="b">
        <f>OR(ISNA(Y2474),ISNA(Z2474))</f>
        <v>0</v>
      </c>
    </row>
    <row r="2475" spans="1:27" x14ac:dyDescent="0.25">
      <c r="A2475">
        <v>2686</v>
      </c>
      <c r="B2475" t="s">
        <v>24</v>
      </c>
      <c r="C2475" t="s">
        <v>62</v>
      </c>
      <c r="D2475" t="s">
        <v>63</v>
      </c>
      <c r="E2475">
        <v>11</v>
      </c>
      <c r="F2475" t="s">
        <v>37</v>
      </c>
      <c r="G2475">
        <v>100</v>
      </c>
      <c r="H2475" t="s">
        <v>27</v>
      </c>
      <c r="I2475" t="s">
        <v>38</v>
      </c>
      <c r="J2475" t="s">
        <v>59</v>
      </c>
      <c r="K2475" t="s">
        <v>30</v>
      </c>
      <c r="L2475" t="s">
        <v>31</v>
      </c>
      <c r="M2475">
        <v>3</v>
      </c>
      <c r="N2475" t="s">
        <v>32</v>
      </c>
      <c r="O2475" t="s">
        <v>33</v>
      </c>
      <c r="P2475">
        <v>28.5899</v>
      </c>
      <c r="Q2475">
        <v>337266.29320000001</v>
      </c>
      <c r="R2475">
        <v>3064798.9331</v>
      </c>
      <c r="S2475">
        <v>337244.52879999997</v>
      </c>
      <c r="T2475">
        <v>3064817.4720999999</v>
      </c>
      <c r="U2475">
        <v>2.8590000000000001E-2</v>
      </c>
      <c r="V2475" t="str">
        <f>VLOOKUP(C2475,'Lines LookUp'!$B$1:$C$12,2,0)</f>
        <v>NEW</v>
      </c>
      <c r="W2475" t="str">
        <f>ROUNDUP(Q2475,3)&amp;"-"&amp;ROUNDUP(R2475,3)</f>
        <v>337266.294-3064798.934</v>
      </c>
      <c r="X2475" t="str">
        <f>ROUNDUP(S2475,3)&amp;"-"&amp;ROUNDUP(T2475,3)</f>
        <v>337244.529-3064817.473</v>
      </c>
      <c r="Y2475">
        <f>VLOOKUP(W2475&amp;"-"&amp;V2475,'Buscoords Workout'!$F:$G,2,0)</f>
        <v>10128</v>
      </c>
      <c r="Z2475">
        <f>VLOOKUP(X2475&amp;"-"&amp;V2475,'Buscoords Workout'!$F:$G,2,0)</f>
        <v>10129</v>
      </c>
      <c r="AA2475" t="b">
        <f>OR(ISNA(Y2475),ISNA(Z2475))</f>
        <v>0</v>
      </c>
    </row>
    <row r="2476" spans="1:27" x14ac:dyDescent="0.25">
      <c r="A2476">
        <v>2687</v>
      </c>
      <c r="B2476" t="s">
        <v>24</v>
      </c>
      <c r="C2476" t="s">
        <v>62</v>
      </c>
      <c r="D2476" t="s">
        <v>63</v>
      </c>
      <c r="E2476">
        <v>11</v>
      </c>
      <c r="F2476" t="s">
        <v>37</v>
      </c>
      <c r="G2476">
        <v>100</v>
      </c>
      <c r="H2476" t="s">
        <v>27</v>
      </c>
      <c r="I2476" t="s">
        <v>38</v>
      </c>
      <c r="J2476" t="s">
        <v>59</v>
      </c>
      <c r="K2476" t="s">
        <v>30</v>
      </c>
      <c r="L2476" t="s">
        <v>31</v>
      </c>
      <c r="M2476">
        <v>3</v>
      </c>
      <c r="N2476" t="s">
        <v>32</v>
      </c>
      <c r="O2476" t="s">
        <v>33</v>
      </c>
      <c r="P2476">
        <v>25.0563</v>
      </c>
      <c r="Q2476">
        <v>337244.52879999997</v>
      </c>
      <c r="R2476">
        <v>3064817.4720999999</v>
      </c>
      <c r="S2476">
        <v>337223.9301</v>
      </c>
      <c r="T2476">
        <v>3064831.7377999998</v>
      </c>
      <c r="U2476">
        <v>2.5055999999999998E-2</v>
      </c>
      <c r="V2476" t="str">
        <f>VLOOKUP(C2476,'Lines LookUp'!$B$1:$C$12,2,0)</f>
        <v>NEW</v>
      </c>
      <c r="W2476" t="str">
        <f>ROUNDUP(Q2476,3)&amp;"-"&amp;ROUNDUP(R2476,3)</f>
        <v>337244.529-3064817.473</v>
      </c>
      <c r="X2476" t="str">
        <f>ROUNDUP(S2476,3)&amp;"-"&amp;ROUNDUP(T2476,3)</f>
        <v>337223.931-3064831.738</v>
      </c>
      <c r="Y2476">
        <f>VLOOKUP(W2476&amp;"-"&amp;V2476,'Buscoords Workout'!$F:$G,2,0)</f>
        <v>10129</v>
      </c>
      <c r="Z2476">
        <f>VLOOKUP(X2476&amp;"-"&amp;V2476,'Buscoords Workout'!$F:$G,2,0)</f>
        <v>10130</v>
      </c>
      <c r="AA2476" t="b">
        <f>OR(ISNA(Y2476),ISNA(Z2476))</f>
        <v>0</v>
      </c>
    </row>
    <row r="2477" spans="1:27" x14ac:dyDescent="0.25">
      <c r="A2477">
        <v>2688</v>
      </c>
      <c r="B2477" t="s">
        <v>24</v>
      </c>
      <c r="C2477" t="s">
        <v>62</v>
      </c>
      <c r="D2477" t="s">
        <v>63</v>
      </c>
      <c r="E2477">
        <v>11</v>
      </c>
      <c r="F2477" t="s">
        <v>37</v>
      </c>
      <c r="G2477">
        <v>100</v>
      </c>
      <c r="H2477" t="s">
        <v>27</v>
      </c>
      <c r="I2477" t="s">
        <v>38</v>
      </c>
      <c r="J2477" t="s">
        <v>59</v>
      </c>
      <c r="K2477" t="s">
        <v>30</v>
      </c>
      <c r="L2477" t="s">
        <v>31</v>
      </c>
      <c r="M2477">
        <v>3</v>
      </c>
      <c r="N2477" t="s">
        <v>32</v>
      </c>
      <c r="O2477" t="s">
        <v>33</v>
      </c>
      <c r="P2477">
        <v>24.778600000000001</v>
      </c>
      <c r="Q2477">
        <v>337223.9301</v>
      </c>
      <c r="R2477">
        <v>3064831.7377999998</v>
      </c>
      <c r="S2477">
        <v>337204.57049999997</v>
      </c>
      <c r="T2477">
        <v>3064847.2034</v>
      </c>
      <c r="U2477">
        <v>2.4778999999999999E-2</v>
      </c>
      <c r="V2477" t="str">
        <f>VLOOKUP(C2477,'Lines LookUp'!$B$1:$C$12,2,0)</f>
        <v>NEW</v>
      </c>
      <c r="W2477" t="str">
        <f>ROUNDUP(Q2477,3)&amp;"-"&amp;ROUNDUP(R2477,3)</f>
        <v>337223.931-3064831.738</v>
      </c>
      <c r="X2477" t="str">
        <f>ROUNDUP(S2477,3)&amp;"-"&amp;ROUNDUP(T2477,3)</f>
        <v>337204.571-3064847.204</v>
      </c>
      <c r="Y2477">
        <f>VLOOKUP(W2477&amp;"-"&amp;V2477,'Buscoords Workout'!$F:$G,2,0)</f>
        <v>10130</v>
      </c>
      <c r="Z2477">
        <f>VLOOKUP(X2477&amp;"-"&amp;V2477,'Buscoords Workout'!$F:$G,2,0)</f>
        <v>10131</v>
      </c>
      <c r="AA2477" t="b">
        <f>OR(ISNA(Y2477),ISNA(Z2477))</f>
        <v>0</v>
      </c>
    </row>
    <row r="2478" spans="1:27" x14ac:dyDescent="0.25">
      <c r="A2478">
        <v>2689</v>
      </c>
      <c r="B2478" t="s">
        <v>24</v>
      </c>
      <c r="C2478" t="s">
        <v>62</v>
      </c>
      <c r="D2478" t="s">
        <v>63</v>
      </c>
      <c r="E2478">
        <v>11</v>
      </c>
      <c r="F2478" t="s">
        <v>37</v>
      </c>
      <c r="G2478">
        <v>100</v>
      </c>
      <c r="H2478" t="s">
        <v>27</v>
      </c>
      <c r="I2478" t="s">
        <v>38</v>
      </c>
      <c r="J2478" t="s">
        <v>59</v>
      </c>
      <c r="K2478" t="s">
        <v>30</v>
      </c>
      <c r="L2478" t="s">
        <v>31</v>
      </c>
      <c r="M2478">
        <v>3</v>
      </c>
      <c r="N2478" t="s">
        <v>32</v>
      </c>
      <c r="O2478" t="s">
        <v>33</v>
      </c>
      <c r="P2478">
        <v>22.497499999999999</v>
      </c>
      <c r="Q2478">
        <v>337204.57049999997</v>
      </c>
      <c r="R2478">
        <v>3064847.2034</v>
      </c>
      <c r="S2478">
        <v>337187.6482</v>
      </c>
      <c r="T2478">
        <v>3064862.0281000002</v>
      </c>
      <c r="U2478">
        <v>2.2497E-2</v>
      </c>
      <c r="V2478" t="str">
        <f>VLOOKUP(C2478,'Lines LookUp'!$B$1:$C$12,2,0)</f>
        <v>NEW</v>
      </c>
      <c r="W2478" t="str">
        <f>ROUNDUP(Q2478,3)&amp;"-"&amp;ROUNDUP(R2478,3)</f>
        <v>337204.571-3064847.204</v>
      </c>
      <c r="X2478" t="str">
        <f>ROUNDUP(S2478,3)&amp;"-"&amp;ROUNDUP(T2478,3)</f>
        <v>337187.649-3064862.029</v>
      </c>
      <c r="Y2478">
        <f>VLOOKUP(W2478&amp;"-"&amp;V2478,'Buscoords Workout'!$F:$G,2,0)</f>
        <v>10131</v>
      </c>
      <c r="Z2478">
        <f>VLOOKUP(X2478&amp;"-"&amp;V2478,'Buscoords Workout'!$F:$G,2,0)</f>
        <v>10132</v>
      </c>
      <c r="AA2478" t="b">
        <f>OR(ISNA(Y2478),ISNA(Z2478))</f>
        <v>0</v>
      </c>
    </row>
    <row r="2479" spans="1:27" x14ac:dyDescent="0.25">
      <c r="A2479">
        <v>2690</v>
      </c>
      <c r="B2479" t="s">
        <v>24</v>
      </c>
      <c r="C2479" t="s">
        <v>62</v>
      </c>
      <c r="D2479" t="s">
        <v>63</v>
      </c>
      <c r="E2479">
        <v>11</v>
      </c>
      <c r="F2479" t="s">
        <v>37</v>
      </c>
      <c r="G2479">
        <v>100</v>
      </c>
      <c r="H2479" t="s">
        <v>27</v>
      </c>
      <c r="I2479" t="s">
        <v>38</v>
      </c>
      <c r="J2479" t="s">
        <v>59</v>
      </c>
      <c r="K2479" t="s">
        <v>30</v>
      </c>
      <c r="L2479" t="s">
        <v>31</v>
      </c>
      <c r="M2479">
        <v>3</v>
      </c>
      <c r="N2479" t="s">
        <v>32</v>
      </c>
      <c r="O2479" t="s">
        <v>33</v>
      </c>
      <c r="P2479">
        <v>20.7637</v>
      </c>
      <c r="Q2479">
        <v>337187.6482</v>
      </c>
      <c r="R2479">
        <v>3064862.0281000002</v>
      </c>
      <c r="S2479">
        <v>337169.43800000002</v>
      </c>
      <c r="T2479">
        <v>3064872.0041</v>
      </c>
      <c r="U2479">
        <v>2.0764000000000001E-2</v>
      </c>
      <c r="V2479" t="str">
        <f>VLOOKUP(C2479,'Lines LookUp'!$B$1:$C$12,2,0)</f>
        <v>NEW</v>
      </c>
      <c r="W2479" t="str">
        <f>ROUNDUP(Q2479,3)&amp;"-"&amp;ROUNDUP(R2479,3)</f>
        <v>337187.649-3064862.029</v>
      </c>
      <c r="X2479" t="str">
        <f>ROUNDUP(S2479,3)&amp;"-"&amp;ROUNDUP(T2479,3)</f>
        <v>337169.438-3064872.005</v>
      </c>
      <c r="Y2479">
        <f>VLOOKUP(W2479&amp;"-"&amp;V2479,'Buscoords Workout'!$F:$G,2,0)</f>
        <v>10132</v>
      </c>
      <c r="Z2479">
        <f>VLOOKUP(X2479&amp;"-"&amp;V2479,'Buscoords Workout'!$F:$G,2,0)</f>
        <v>10133</v>
      </c>
      <c r="AA2479" t="b">
        <f>OR(ISNA(Y2479),ISNA(Z2479))</f>
        <v>0</v>
      </c>
    </row>
    <row r="2480" spans="1:27" x14ac:dyDescent="0.25">
      <c r="A2480">
        <v>2691</v>
      </c>
      <c r="B2480" t="s">
        <v>24</v>
      </c>
      <c r="C2480" t="s">
        <v>62</v>
      </c>
      <c r="D2480" t="s">
        <v>63</v>
      </c>
      <c r="E2480">
        <v>11</v>
      </c>
      <c r="F2480" t="s">
        <v>37</v>
      </c>
      <c r="G2480">
        <v>100</v>
      </c>
      <c r="H2480" t="s">
        <v>27</v>
      </c>
      <c r="I2480" t="s">
        <v>38</v>
      </c>
      <c r="J2480" t="s">
        <v>59</v>
      </c>
      <c r="K2480" t="s">
        <v>30</v>
      </c>
      <c r="L2480" t="s">
        <v>31</v>
      </c>
      <c r="M2480">
        <v>3</v>
      </c>
      <c r="N2480" t="s">
        <v>32</v>
      </c>
      <c r="O2480" t="s">
        <v>33</v>
      </c>
      <c r="P2480">
        <v>17.557500000000001</v>
      </c>
      <c r="Q2480">
        <v>337169.43800000002</v>
      </c>
      <c r="R2480">
        <v>3064872.0041</v>
      </c>
      <c r="S2480">
        <v>337154.11339999997</v>
      </c>
      <c r="T2480">
        <v>3064880.5728000002</v>
      </c>
      <c r="U2480">
        <v>1.7558000000000001E-2</v>
      </c>
      <c r="V2480" t="str">
        <f>VLOOKUP(C2480,'Lines LookUp'!$B$1:$C$12,2,0)</f>
        <v>NEW</v>
      </c>
      <c r="W2480" t="str">
        <f>ROUNDUP(Q2480,3)&amp;"-"&amp;ROUNDUP(R2480,3)</f>
        <v>337169.438-3064872.005</v>
      </c>
      <c r="X2480" t="str">
        <f>ROUNDUP(S2480,3)&amp;"-"&amp;ROUNDUP(T2480,3)</f>
        <v>337154.114-3064880.573</v>
      </c>
      <c r="Y2480">
        <f>VLOOKUP(W2480&amp;"-"&amp;V2480,'Buscoords Workout'!$F:$G,2,0)</f>
        <v>10133</v>
      </c>
      <c r="Z2480">
        <f>VLOOKUP(X2480&amp;"-"&amp;V2480,'Buscoords Workout'!$F:$G,2,0)</f>
        <v>10134</v>
      </c>
      <c r="AA2480" t="b">
        <f>OR(ISNA(Y2480),ISNA(Z2480))</f>
        <v>0</v>
      </c>
    </row>
    <row r="2481" spans="1:27" x14ac:dyDescent="0.25">
      <c r="A2481">
        <v>2692</v>
      </c>
      <c r="B2481" t="s">
        <v>24</v>
      </c>
      <c r="C2481" t="s">
        <v>62</v>
      </c>
      <c r="D2481" t="s">
        <v>63</v>
      </c>
      <c r="E2481">
        <v>11</v>
      </c>
      <c r="F2481" t="s">
        <v>37</v>
      </c>
      <c r="G2481">
        <v>100</v>
      </c>
      <c r="H2481" t="s">
        <v>27</v>
      </c>
      <c r="I2481" t="s">
        <v>38</v>
      </c>
      <c r="J2481" t="s">
        <v>59</v>
      </c>
      <c r="K2481" t="s">
        <v>30</v>
      </c>
      <c r="L2481" t="s">
        <v>31</v>
      </c>
      <c r="M2481">
        <v>3</v>
      </c>
      <c r="N2481" t="s">
        <v>32</v>
      </c>
      <c r="O2481" t="s">
        <v>33</v>
      </c>
      <c r="P2481">
        <v>26.512499999999999</v>
      </c>
      <c r="Q2481">
        <v>337154.11339999997</v>
      </c>
      <c r="R2481">
        <v>3064880.5728000002</v>
      </c>
      <c r="S2481">
        <v>337131.05330000003</v>
      </c>
      <c r="T2481">
        <v>3064893.6551000001</v>
      </c>
      <c r="U2481">
        <v>2.6512999999999998E-2</v>
      </c>
      <c r="V2481" t="str">
        <f>VLOOKUP(C2481,'Lines LookUp'!$B$1:$C$12,2,0)</f>
        <v>NEW</v>
      </c>
      <c r="W2481" t="str">
        <f>ROUNDUP(Q2481,3)&amp;"-"&amp;ROUNDUP(R2481,3)</f>
        <v>337154.114-3064880.573</v>
      </c>
      <c r="X2481" t="str">
        <f>ROUNDUP(S2481,3)&amp;"-"&amp;ROUNDUP(T2481,3)</f>
        <v>337131.054-3064893.656</v>
      </c>
      <c r="Y2481">
        <f>VLOOKUP(W2481&amp;"-"&amp;V2481,'Buscoords Workout'!$F:$G,2,0)</f>
        <v>10134</v>
      </c>
      <c r="Z2481">
        <f>VLOOKUP(X2481&amp;"-"&amp;V2481,'Buscoords Workout'!$F:$G,2,0)</f>
        <v>10135</v>
      </c>
      <c r="AA2481" t="b">
        <f>OR(ISNA(Y2481),ISNA(Z2481))</f>
        <v>0</v>
      </c>
    </row>
    <row r="2482" spans="1:27" x14ac:dyDescent="0.25">
      <c r="A2482">
        <v>2693</v>
      </c>
      <c r="B2482" t="s">
        <v>24</v>
      </c>
      <c r="C2482" t="s">
        <v>62</v>
      </c>
      <c r="D2482" t="s">
        <v>63</v>
      </c>
      <c r="E2482">
        <v>11</v>
      </c>
      <c r="F2482" t="s">
        <v>37</v>
      </c>
      <c r="G2482">
        <v>100</v>
      </c>
      <c r="H2482" t="s">
        <v>27</v>
      </c>
      <c r="I2482" t="s">
        <v>38</v>
      </c>
      <c r="J2482" t="s">
        <v>59</v>
      </c>
      <c r="K2482" t="s">
        <v>30</v>
      </c>
      <c r="L2482" t="s">
        <v>31</v>
      </c>
      <c r="M2482">
        <v>3</v>
      </c>
      <c r="N2482" t="s">
        <v>32</v>
      </c>
      <c r="O2482" t="s">
        <v>33</v>
      </c>
      <c r="P2482">
        <v>24.318100000000001</v>
      </c>
      <c r="Q2482">
        <v>337131.05330000003</v>
      </c>
      <c r="R2482">
        <v>3064893.6551000001</v>
      </c>
      <c r="S2482">
        <v>337109.18320000003</v>
      </c>
      <c r="T2482">
        <v>3064904.2884999998</v>
      </c>
      <c r="U2482">
        <v>2.4317999999999999E-2</v>
      </c>
      <c r="V2482" t="str">
        <f>VLOOKUP(C2482,'Lines LookUp'!$B$1:$C$12,2,0)</f>
        <v>NEW</v>
      </c>
      <c r="W2482" t="str">
        <f>ROUNDUP(Q2482,3)&amp;"-"&amp;ROUNDUP(R2482,3)</f>
        <v>337131.054-3064893.656</v>
      </c>
      <c r="X2482" t="str">
        <f>ROUNDUP(S2482,3)&amp;"-"&amp;ROUNDUP(T2482,3)</f>
        <v>337109.184-3064904.289</v>
      </c>
      <c r="Y2482">
        <f>VLOOKUP(W2482&amp;"-"&amp;V2482,'Buscoords Workout'!$F:$G,2,0)</f>
        <v>10135</v>
      </c>
      <c r="Z2482">
        <f>VLOOKUP(X2482&amp;"-"&amp;V2482,'Buscoords Workout'!$F:$G,2,0)</f>
        <v>10136</v>
      </c>
      <c r="AA2482" t="b">
        <f>OR(ISNA(Y2482),ISNA(Z2482))</f>
        <v>0</v>
      </c>
    </row>
    <row r="2483" spans="1:27" x14ac:dyDescent="0.25">
      <c r="A2483">
        <v>2696</v>
      </c>
      <c r="B2483" t="s">
        <v>24</v>
      </c>
      <c r="C2483" t="s">
        <v>62</v>
      </c>
      <c r="D2483" t="s">
        <v>63</v>
      </c>
      <c r="E2483">
        <v>11</v>
      </c>
      <c r="F2483" t="s">
        <v>37</v>
      </c>
      <c r="G2483">
        <v>100</v>
      </c>
      <c r="H2483" t="s">
        <v>27</v>
      </c>
      <c r="I2483" t="s">
        <v>38</v>
      </c>
      <c r="J2483" t="s">
        <v>59</v>
      </c>
      <c r="K2483" t="s">
        <v>30</v>
      </c>
      <c r="L2483" t="s">
        <v>31</v>
      </c>
      <c r="M2483">
        <v>3</v>
      </c>
      <c r="N2483" t="s">
        <v>32</v>
      </c>
      <c r="O2483" t="s">
        <v>33</v>
      </c>
      <c r="P2483">
        <v>25.521999999999998</v>
      </c>
      <c r="Q2483">
        <v>337085.48739999998</v>
      </c>
      <c r="R2483">
        <v>3064915.5545999999</v>
      </c>
      <c r="S2483">
        <v>337061.1312</v>
      </c>
      <c r="T2483">
        <v>3064923.1801</v>
      </c>
      <c r="U2483">
        <v>2.5522E-2</v>
      </c>
      <c r="V2483" t="str">
        <f>VLOOKUP(C2483,'Lines LookUp'!$B$1:$C$12,2,0)</f>
        <v>NEW</v>
      </c>
      <c r="W2483" t="str">
        <f>ROUNDUP(Q2483,3)&amp;"-"&amp;ROUNDUP(R2483,3)</f>
        <v>337085.488-3064915.555</v>
      </c>
      <c r="X2483" t="str">
        <f>ROUNDUP(S2483,3)&amp;"-"&amp;ROUNDUP(T2483,3)</f>
        <v>337061.132-3064923.181</v>
      </c>
      <c r="Y2483">
        <f>VLOOKUP(W2483&amp;"-"&amp;V2483,'Buscoords Workout'!$F:$G,2,0)</f>
        <v>10137</v>
      </c>
      <c r="Z2483">
        <f>VLOOKUP(X2483&amp;"-"&amp;V2483,'Buscoords Workout'!$F:$G,2,0)</f>
        <v>10138</v>
      </c>
      <c r="AA2483" t="b">
        <f>OR(ISNA(Y2483),ISNA(Z2483))</f>
        <v>0</v>
      </c>
    </row>
    <row r="2484" spans="1:27" x14ac:dyDescent="0.25">
      <c r="A2484">
        <v>2697</v>
      </c>
      <c r="B2484" t="s">
        <v>24</v>
      </c>
      <c r="C2484" t="s">
        <v>62</v>
      </c>
      <c r="D2484" t="s">
        <v>63</v>
      </c>
      <c r="E2484">
        <v>11</v>
      </c>
      <c r="F2484" t="s">
        <v>37</v>
      </c>
      <c r="G2484">
        <v>100</v>
      </c>
      <c r="H2484" t="s">
        <v>27</v>
      </c>
      <c r="I2484" t="s">
        <v>38</v>
      </c>
      <c r="J2484" t="s">
        <v>59</v>
      </c>
      <c r="K2484" t="s">
        <v>30</v>
      </c>
      <c r="L2484" t="s">
        <v>31</v>
      </c>
      <c r="M2484">
        <v>3</v>
      </c>
      <c r="N2484" t="s">
        <v>32</v>
      </c>
      <c r="O2484" t="s">
        <v>33</v>
      </c>
      <c r="P2484">
        <v>25.148</v>
      </c>
      <c r="Q2484">
        <v>337061.1312</v>
      </c>
      <c r="R2484">
        <v>3064923.1801</v>
      </c>
      <c r="S2484">
        <v>337039.28580000001</v>
      </c>
      <c r="T2484">
        <v>3064935.6379999998</v>
      </c>
      <c r="U2484">
        <v>2.5148E-2</v>
      </c>
      <c r="V2484" t="str">
        <f>VLOOKUP(C2484,'Lines LookUp'!$B$1:$C$12,2,0)</f>
        <v>NEW</v>
      </c>
      <c r="W2484" t="str">
        <f>ROUNDUP(Q2484,3)&amp;"-"&amp;ROUNDUP(R2484,3)</f>
        <v>337061.132-3064923.181</v>
      </c>
      <c r="X2484" t="str">
        <f>ROUNDUP(S2484,3)&amp;"-"&amp;ROUNDUP(T2484,3)</f>
        <v>337039.286-3064935.638</v>
      </c>
      <c r="Y2484">
        <f>VLOOKUP(W2484&amp;"-"&amp;V2484,'Buscoords Workout'!$F:$G,2,0)</f>
        <v>10138</v>
      </c>
      <c r="Z2484">
        <f>VLOOKUP(X2484&amp;"-"&amp;V2484,'Buscoords Workout'!$F:$G,2,0)</f>
        <v>10139</v>
      </c>
      <c r="AA2484" t="b">
        <f>OR(ISNA(Y2484),ISNA(Z2484))</f>
        <v>0</v>
      </c>
    </row>
    <row r="2485" spans="1:27" x14ac:dyDescent="0.25">
      <c r="A2485">
        <v>2698</v>
      </c>
      <c r="B2485" t="s">
        <v>24</v>
      </c>
      <c r="C2485" t="s">
        <v>62</v>
      </c>
      <c r="D2485" t="s">
        <v>63</v>
      </c>
      <c r="E2485">
        <v>11</v>
      </c>
      <c r="F2485" t="s">
        <v>37</v>
      </c>
      <c r="G2485">
        <v>100</v>
      </c>
      <c r="H2485" t="s">
        <v>27</v>
      </c>
      <c r="I2485" t="s">
        <v>38</v>
      </c>
      <c r="J2485" t="s">
        <v>59</v>
      </c>
      <c r="K2485" t="s">
        <v>30</v>
      </c>
      <c r="L2485" t="s">
        <v>31</v>
      </c>
      <c r="M2485">
        <v>3</v>
      </c>
      <c r="N2485" t="s">
        <v>32</v>
      </c>
      <c r="O2485" t="s">
        <v>33</v>
      </c>
      <c r="P2485">
        <v>19.640499999999999</v>
      </c>
      <c r="Q2485">
        <v>337039.28580000001</v>
      </c>
      <c r="R2485">
        <v>3064935.6379999998</v>
      </c>
      <c r="S2485">
        <v>337034.03649999999</v>
      </c>
      <c r="T2485">
        <v>3064954.5639999998</v>
      </c>
      <c r="U2485">
        <v>1.9640000000000001E-2</v>
      </c>
      <c r="V2485" t="str">
        <f>VLOOKUP(C2485,'Lines LookUp'!$B$1:$C$12,2,0)</f>
        <v>NEW</v>
      </c>
      <c r="W2485" t="str">
        <f>ROUNDUP(Q2485,3)&amp;"-"&amp;ROUNDUP(R2485,3)</f>
        <v>337039.286-3064935.638</v>
      </c>
      <c r="X2485" t="str">
        <f>ROUNDUP(S2485,3)&amp;"-"&amp;ROUNDUP(T2485,3)</f>
        <v>337034.037-3064954.564</v>
      </c>
      <c r="Y2485">
        <f>VLOOKUP(W2485&amp;"-"&amp;V2485,'Buscoords Workout'!$F:$G,2,0)</f>
        <v>10139</v>
      </c>
      <c r="Z2485">
        <f>VLOOKUP(X2485&amp;"-"&amp;V2485,'Buscoords Workout'!$F:$G,2,0)</f>
        <v>10140</v>
      </c>
      <c r="AA2485" t="b">
        <f>OR(ISNA(Y2485),ISNA(Z2485))</f>
        <v>0</v>
      </c>
    </row>
    <row r="2486" spans="1:27" x14ac:dyDescent="0.25">
      <c r="A2486">
        <v>2699</v>
      </c>
      <c r="B2486" t="s">
        <v>24</v>
      </c>
      <c r="C2486" t="s">
        <v>62</v>
      </c>
      <c r="D2486" t="s">
        <v>63</v>
      </c>
      <c r="E2486">
        <v>11</v>
      </c>
      <c r="F2486" t="s">
        <v>37</v>
      </c>
      <c r="G2486">
        <v>100</v>
      </c>
      <c r="H2486" t="s">
        <v>27</v>
      </c>
      <c r="I2486" t="s">
        <v>38</v>
      </c>
      <c r="J2486" t="s">
        <v>59</v>
      </c>
      <c r="K2486" t="s">
        <v>30</v>
      </c>
      <c r="L2486" t="s">
        <v>31</v>
      </c>
      <c r="M2486">
        <v>3</v>
      </c>
      <c r="N2486" t="s">
        <v>32</v>
      </c>
      <c r="O2486" t="s">
        <v>33</v>
      </c>
      <c r="P2486">
        <v>75.128200000000007</v>
      </c>
      <c r="Q2486">
        <v>337034.03649999999</v>
      </c>
      <c r="R2486">
        <v>3064954.5639999998</v>
      </c>
      <c r="S2486">
        <v>336963.45270000002</v>
      </c>
      <c r="T2486">
        <v>3064980.2968000001</v>
      </c>
      <c r="U2486">
        <v>7.5128E-2</v>
      </c>
      <c r="V2486" t="str">
        <f>VLOOKUP(C2486,'Lines LookUp'!$B$1:$C$12,2,0)</f>
        <v>NEW</v>
      </c>
      <c r="W2486" t="str">
        <f>ROUNDUP(Q2486,3)&amp;"-"&amp;ROUNDUP(R2486,3)</f>
        <v>337034.037-3064954.564</v>
      </c>
      <c r="X2486" t="str">
        <f>ROUNDUP(S2486,3)&amp;"-"&amp;ROUNDUP(T2486,3)</f>
        <v>336963.453-3064980.297</v>
      </c>
      <c r="Y2486">
        <f>VLOOKUP(W2486&amp;"-"&amp;V2486,'Buscoords Workout'!$F:$G,2,0)</f>
        <v>10140</v>
      </c>
      <c r="Z2486">
        <f>VLOOKUP(X2486&amp;"-"&amp;V2486,'Buscoords Workout'!$F:$G,2,0)</f>
        <v>10143</v>
      </c>
      <c r="AA2486" t="b">
        <f>OR(ISNA(Y2486),ISNA(Z2486))</f>
        <v>0</v>
      </c>
    </row>
    <row r="2487" spans="1:27" x14ac:dyDescent="0.25">
      <c r="A2487">
        <v>2700</v>
      </c>
      <c r="B2487" t="s">
        <v>24</v>
      </c>
      <c r="C2487" t="s">
        <v>62</v>
      </c>
      <c r="D2487" t="s">
        <v>63</v>
      </c>
      <c r="E2487">
        <v>11</v>
      </c>
      <c r="F2487" t="s">
        <v>37</v>
      </c>
      <c r="G2487">
        <v>100</v>
      </c>
      <c r="H2487" t="s">
        <v>27</v>
      </c>
      <c r="I2487" t="s">
        <v>38</v>
      </c>
      <c r="J2487" t="s">
        <v>59</v>
      </c>
      <c r="K2487" t="s">
        <v>30</v>
      </c>
      <c r="L2487" t="s">
        <v>31</v>
      </c>
      <c r="M2487">
        <v>3</v>
      </c>
      <c r="N2487" t="s">
        <v>32</v>
      </c>
      <c r="O2487" t="s">
        <v>33</v>
      </c>
      <c r="P2487">
        <v>27.730799999999999</v>
      </c>
      <c r="Q2487">
        <v>336963.45270000002</v>
      </c>
      <c r="R2487">
        <v>3064980.2968000001</v>
      </c>
      <c r="S2487">
        <v>336985.08639999997</v>
      </c>
      <c r="T2487">
        <v>3064997.6455999999</v>
      </c>
      <c r="U2487">
        <v>2.7730999999999999E-2</v>
      </c>
      <c r="V2487" t="str">
        <f>VLOOKUP(C2487,'Lines LookUp'!$B$1:$C$12,2,0)</f>
        <v>NEW</v>
      </c>
      <c r="W2487" t="str">
        <f>ROUNDUP(Q2487,3)&amp;"-"&amp;ROUNDUP(R2487,3)</f>
        <v>336963.453-3064980.297</v>
      </c>
      <c r="X2487" t="str">
        <f>ROUNDUP(S2487,3)&amp;"-"&amp;ROUNDUP(T2487,3)</f>
        <v>336985.087-3064997.646</v>
      </c>
      <c r="Y2487">
        <f>VLOOKUP(W2487&amp;"-"&amp;V2487,'Buscoords Workout'!$F:$G,2,0)</f>
        <v>10143</v>
      </c>
      <c r="Z2487">
        <f>VLOOKUP(X2487&amp;"-"&amp;V2487,'Buscoords Workout'!$F:$G,2,0)</f>
        <v>10141</v>
      </c>
      <c r="AA2487" t="b">
        <f>OR(ISNA(Y2487),ISNA(Z2487))</f>
        <v>0</v>
      </c>
    </row>
    <row r="2488" spans="1:27" x14ac:dyDescent="0.25">
      <c r="A2488">
        <v>2701</v>
      </c>
      <c r="B2488" t="s">
        <v>24</v>
      </c>
      <c r="C2488" t="s">
        <v>62</v>
      </c>
      <c r="D2488" t="s">
        <v>63</v>
      </c>
      <c r="E2488">
        <v>11</v>
      </c>
      <c r="F2488" t="s">
        <v>37</v>
      </c>
      <c r="G2488">
        <v>100</v>
      </c>
      <c r="H2488" t="s">
        <v>27</v>
      </c>
      <c r="I2488" t="s">
        <v>38</v>
      </c>
      <c r="J2488" t="s">
        <v>59</v>
      </c>
      <c r="K2488" t="s">
        <v>30</v>
      </c>
      <c r="L2488" t="s">
        <v>31</v>
      </c>
      <c r="M2488">
        <v>3</v>
      </c>
      <c r="N2488" t="s">
        <v>32</v>
      </c>
      <c r="O2488" t="s">
        <v>33</v>
      </c>
      <c r="P2488">
        <v>40.5092</v>
      </c>
      <c r="Q2488">
        <v>336985.08639999997</v>
      </c>
      <c r="R2488">
        <v>3064997.6455999999</v>
      </c>
      <c r="S2488">
        <v>337022.5906</v>
      </c>
      <c r="T2488">
        <v>3065012.9567</v>
      </c>
      <c r="U2488">
        <v>4.0509000000000003E-2</v>
      </c>
      <c r="V2488" t="str">
        <f>VLOOKUP(C2488,'Lines LookUp'!$B$1:$C$12,2,0)</f>
        <v>NEW</v>
      </c>
      <c r="W2488" t="str">
        <f>ROUNDUP(Q2488,3)&amp;"-"&amp;ROUNDUP(R2488,3)</f>
        <v>336985.087-3064997.646</v>
      </c>
      <c r="X2488" t="str">
        <f>ROUNDUP(S2488,3)&amp;"-"&amp;ROUNDUP(T2488,3)</f>
        <v>337022.591-3065012.957</v>
      </c>
      <c r="Y2488">
        <f>VLOOKUP(W2488&amp;"-"&amp;V2488,'Buscoords Workout'!$F:$G,2,0)</f>
        <v>10141</v>
      </c>
      <c r="Z2488">
        <f>VLOOKUP(X2488&amp;"-"&amp;V2488,'Buscoords Workout'!$F:$G,2,0)</f>
        <v>10142</v>
      </c>
      <c r="AA2488" t="b">
        <f>OR(ISNA(Y2488),ISNA(Z2488))</f>
        <v>0</v>
      </c>
    </row>
    <row r="2489" spans="1:27" x14ac:dyDescent="0.25">
      <c r="A2489">
        <v>2702</v>
      </c>
      <c r="B2489" t="s">
        <v>24</v>
      </c>
      <c r="C2489" t="s">
        <v>62</v>
      </c>
      <c r="D2489" t="s">
        <v>63</v>
      </c>
      <c r="E2489">
        <v>11</v>
      </c>
      <c r="F2489" t="s">
        <v>37</v>
      </c>
      <c r="G2489">
        <v>100</v>
      </c>
      <c r="H2489" t="s">
        <v>27</v>
      </c>
      <c r="I2489" t="s">
        <v>38</v>
      </c>
      <c r="J2489" t="s">
        <v>59</v>
      </c>
      <c r="K2489" t="s">
        <v>30</v>
      </c>
      <c r="L2489" t="s">
        <v>31</v>
      </c>
      <c r="M2489">
        <v>3</v>
      </c>
      <c r="N2489" t="s">
        <v>32</v>
      </c>
      <c r="O2489" t="s">
        <v>33</v>
      </c>
      <c r="P2489">
        <v>36.093299999999999</v>
      </c>
      <c r="Q2489">
        <v>336963.45270000002</v>
      </c>
      <c r="R2489">
        <v>3064980.2968000001</v>
      </c>
      <c r="S2489">
        <v>336927.3995</v>
      </c>
      <c r="T2489">
        <v>3064981.9970999998</v>
      </c>
      <c r="U2489">
        <v>3.6093E-2</v>
      </c>
      <c r="V2489" t="str">
        <f>VLOOKUP(C2489,'Lines LookUp'!$B$1:$C$12,2,0)</f>
        <v>NEW</v>
      </c>
      <c r="W2489" t="str">
        <f>ROUNDUP(Q2489,3)&amp;"-"&amp;ROUNDUP(R2489,3)</f>
        <v>336963.453-3064980.297</v>
      </c>
      <c r="X2489" t="str">
        <f>ROUNDUP(S2489,3)&amp;"-"&amp;ROUNDUP(T2489,3)</f>
        <v>336927.4-3064981.998</v>
      </c>
      <c r="Y2489">
        <f>VLOOKUP(W2489&amp;"-"&amp;V2489,'Buscoords Workout'!$F:$G,2,0)</f>
        <v>10143</v>
      </c>
      <c r="Z2489">
        <f>VLOOKUP(X2489&amp;"-"&amp;V2489,'Buscoords Workout'!$F:$G,2,0)</f>
        <v>10144</v>
      </c>
      <c r="AA2489" t="b">
        <f>OR(ISNA(Y2489),ISNA(Z2489))</f>
        <v>0</v>
      </c>
    </row>
    <row r="2490" spans="1:27" x14ac:dyDescent="0.25">
      <c r="A2490">
        <v>2703</v>
      </c>
      <c r="B2490" t="s">
        <v>24</v>
      </c>
      <c r="C2490" t="s">
        <v>62</v>
      </c>
      <c r="D2490" t="s">
        <v>63</v>
      </c>
      <c r="E2490">
        <v>11</v>
      </c>
      <c r="F2490" t="s">
        <v>37</v>
      </c>
      <c r="G2490">
        <v>100</v>
      </c>
      <c r="H2490" t="s">
        <v>27</v>
      </c>
      <c r="I2490" t="s">
        <v>38</v>
      </c>
      <c r="J2490" t="s">
        <v>59</v>
      </c>
      <c r="K2490" t="s">
        <v>30</v>
      </c>
      <c r="L2490" t="s">
        <v>31</v>
      </c>
      <c r="M2490">
        <v>3</v>
      </c>
      <c r="N2490" t="s">
        <v>32</v>
      </c>
      <c r="O2490" t="s">
        <v>33</v>
      </c>
      <c r="P2490">
        <v>33.977200000000003</v>
      </c>
      <c r="Q2490">
        <v>336927.3995</v>
      </c>
      <c r="R2490">
        <v>3064981.9970999998</v>
      </c>
      <c r="S2490">
        <v>336893.84080000001</v>
      </c>
      <c r="T2490">
        <v>3064987.3135000002</v>
      </c>
      <c r="U2490">
        <v>3.3977E-2</v>
      </c>
      <c r="V2490" t="str">
        <f>VLOOKUP(C2490,'Lines LookUp'!$B$1:$C$12,2,0)</f>
        <v>NEW</v>
      </c>
      <c r="W2490" t="str">
        <f>ROUNDUP(Q2490,3)&amp;"-"&amp;ROUNDUP(R2490,3)</f>
        <v>336927.4-3064981.998</v>
      </c>
      <c r="X2490" t="str">
        <f>ROUNDUP(S2490,3)&amp;"-"&amp;ROUNDUP(T2490,3)</f>
        <v>336893.841-3064987.314</v>
      </c>
      <c r="Y2490">
        <f>VLOOKUP(W2490&amp;"-"&amp;V2490,'Buscoords Workout'!$F:$G,2,0)</f>
        <v>10144</v>
      </c>
      <c r="Z2490">
        <f>VLOOKUP(X2490&amp;"-"&amp;V2490,'Buscoords Workout'!$F:$G,2,0)</f>
        <v>10145</v>
      </c>
      <c r="AA2490" t="b">
        <f>OR(ISNA(Y2490),ISNA(Z2490))</f>
        <v>0</v>
      </c>
    </row>
    <row r="2491" spans="1:27" x14ac:dyDescent="0.25">
      <c r="A2491">
        <v>2704</v>
      </c>
      <c r="B2491" t="s">
        <v>24</v>
      </c>
      <c r="C2491" t="s">
        <v>62</v>
      </c>
      <c r="D2491" t="s">
        <v>63</v>
      </c>
      <c r="E2491">
        <v>11</v>
      </c>
      <c r="F2491" t="s">
        <v>37</v>
      </c>
      <c r="G2491">
        <v>100</v>
      </c>
      <c r="H2491" t="s">
        <v>27</v>
      </c>
      <c r="I2491" t="s">
        <v>38</v>
      </c>
      <c r="J2491" t="s">
        <v>59</v>
      </c>
      <c r="K2491" t="s">
        <v>30</v>
      </c>
      <c r="L2491" t="s">
        <v>31</v>
      </c>
      <c r="M2491">
        <v>3</v>
      </c>
      <c r="N2491" t="s">
        <v>32</v>
      </c>
      <c r="O2491" t="s">
        <v>33</v>
      </c>
      <c r="P2491">
        <v>10.116099999999999</v>
      </c>
      <c r="Q2491">
        <v>336893.84080000001</v>
      </c>
      <c r="R2491">
        <v>3064987.3135000002</v>
      </c>
      <c r="S2491">
        <v>336883.89358999999</v>
      </c>
      <c r="T2491">
        <v>3064985.4729599999</v>
      </c>
      <c r="U2491">
        <v>1.0116E-2</v>
      </c>
      <c r="V2491" t="str">
        <f>VLOOKUP(C2491,'Lines LookUp'!$B$1:$C$12,2,0)</f>
        <v>NEW</v>
      </c>
      <c r="W2491" t="str">
        <f>ROUNDUP(Q2491,3)&amp;"-"&amp;ROUNDUP(R2491,3)</f>
        <v>336893.841-3064987.314</v>
      </c>
      <c r="X2491" t="str">
        <f>ROUNDUP(S2491,3)&amp;"-"&amp;ROUNDUP(T2491,3)</f>
        <v>336883.894-3064985.473</v>
      </c>
      <c r="Y2491">
        <f>VLOOKUP(W2491&amp;"-"&amp;V2491,'Buscoords Workout'!$F:$G,2,0)</f>
        <v>10145</v>
      </c>
      <c r="Z2491">
        <f>VLOOKUP(X2491&amp;"-"&amp;V2491,'Buscoords Workout'!$F:$G,2,0)</f>
        <v>10311</v>
      </c>
      <c r="AA2491" t="b">
        <f>OR(ISNA(Y2491),ISNA(Z2491))</f>
        <v>0</v>
      </c>
    </row>
    <row r="2492" spans="1:27" x14ac:dyDescent="0.25">
      <c r="A2492">
        <v>2705</v>
      </c>
      <c r="B2492" t="s">
        <v>24</v>
      </c>
      <c r="C2492" t="s">
        <v>62</v>
      </c>
      <c r="D2492" t="s">
        <v>63</v>
      </c>
      <c r="E2492">
        <v>11</v>
      </c>
      <c r="F2492" t="s">
        <v>37</v>
      </c>
      <c r="G2492">
        <v>100</v>
      </c>
      <c r="H2492" t="s">
        <v>27</v>
      </c>
      <c r="I2492" t="s">
        <v>38</v>
      </c>
      <c r="J2492" t="s">
        <v>59</v>
      </c>
      <c r="K2492" t="s">
        <v>30</v>
      </c>
      <c r="L2492" t="s">
        <v>31</v>
      </c>
      <c r="M2492">
        <v>3</v>
      </c>
      <c r="N2492" t="s">
        <v>32</v>
      </c>
      <c r="O2492" t="s">
        <v>33</v>
      </c>
      <c r="P2492">
        <v>5.8347100000000003</v>
      </c>
      <c r="Q2492">
        <v>336883.89358999999</v>
      </c>
      <c r="R2492">
        <v>3064985.4729599999</v>
      </c>
      <c r="S2492">
        <v>336878.15626800002</v>
      </c>
      <c r="T2492">
        <v>3064984.4113799999</v>
      </c>
      <c r="U2492">
        <v>5.8349999999999999E-3</v>
      </c>
      <c r="V2492" t="str">
        <f>VLOOKUP(C2492,'Lines LookUp'!$B$1:$C$12,2,0)</f>
        <v>NEW</v>
      </c>
      <c r="W2492" t="str">
        <f>ROUNDUP(Q2492,3)&amp;"-"&amp;ROUNDUP(R2492,3)</f>
        <v>336883.894-3064985.473</v>
      </c>
      <c r="X2492" t="str">
        <f>ROUNDUP(S2492,3)&amp;"-"&amp;ROUNDUP(T2492,3)</f>
        <v>336878.157-3064984.412</v>
      </c>
      <c r="Y2492">
        <f>VLOOKUP(W2492&amp;"-"&amp;V2492,'Buscoords Workout'!$F:$G,2,0)</f>
        <v>10311</v>
      </c>
      <c r="Z2492">
        <f>VLOOKUP(X2492&amp;"-"&amp;V2492,'Buscoords Workout'!$F:$G,2,0)</f>
        <v>10310</v>
      </c>
      <c r="AA2492" t="b">
        <f>OR(ISNA(Y2492),ISNA(Z2492))</f>
        <v>0</v>
      </c>
    </row>
    <row r="2493" spans="1:27" x14ac:dyDescent="0.25">
      <c r="A2493">
        <v>2708</v>
      </c>
      <c r="B2493" t="s">
        <v>24</v>
      </c>
      <c r="C2493" t="s">
        <v>62</v>
      </c>
      <c r="D2493" t="s">
        <v>63</v>
      </c>
      <c r="E2493">
        <v>11</v>
      </c>
      <c r="F2493" t="s">
        <v>37</v>
      </c>
      <c r="G2493">
        <v>100</v>
      </c>
      <c r="H2493" t="s">
        <v>27</v>
      </c>
      <c r="I2493" t="s">
        <v>38</v>
      </c>
      <c r="J2493" t="s">
        <v>59</v>
      </c>
      <c r="K2493" t="s">
        <v>30</v>
      </c>
      <c r="L2493" t="s">
        <v>31</v>
      </c>
      <c r="M2493">
        <v>3</v>
      </c>
      <c r="N2493" t="s">
        <v>32</v>
      </c>
      <c r="O2493" t="s">
        <v>33</v>
      </c>
      <c r="P2493">
        <v>2.7895500000000002</v>
      </c>
      <c r="Q2493">
        <v>336872.38650000002</v>
      </c>
      <c r="R2493">
        <v>3064983.3437999999</v>
      </c>
      <c r="S2493">
        <v>336869.6213</v>
      </c>
      <c r="T2493">
        <v>3064983.7116</v>
      </c>
      <c r="U2493">
        <v>2.7899999999999999E-3</v>
      </c>
      <c r="V2493" t="str">
        <f>VLOOKUP(C2493,'Lines LookUp'!$B$1:$C$12,2,0)</f>
        <v>NEW</v>
      </c>
      <c r="W2493" t="str">
        <f>ROUNDUP(Q2493,3)&amp;"-"&amp;ROUNDUP(R2493,3)</f>
        <v>336872.387-3064983.344</v>
      </c>
      <c r="X2493" t="str">
        <f>ROUNDUP(S2493,3)&amp;"-"&amp;ROUNDUP(T2493,3)</f>
        <v>336869.622-3064983.712</v>
      </c>
      <c r="Y2493">
        <f>VLOOKUP(W2493&amp;"-"&amp;V2493,'Buscoords Workout'!$F:$G,2,0)</f>
        <v>10146</v>
      </c>
      <c r="Z2493">
        <f>VLOOKUP(X2493&amp;"-"&amp;V2493,'Buscoords Workout'!$F:$G,2,0)</f>
        <v>10147</v>
      </c>
      <c r="AA2493" t="b">
        <f>OR(ISNA(Y2493),ISNA(Z2493))</f>
        <v>0</v>
      </c>
    </row>
    <row r="2494" spans="1:27" x14ac:dyDescent="0.25">
      <c r="A2494">
        <v>2709</v>
      </c>
      <c r="B2494" t="s">
        <v>24</v>
      </c>
      <c r="C2494" t="s">
        <v>62</v>
      </c>
      <c r="D2494" t="s">
        <v>63</v>
      </c>
      <c r="E2494">
        <v>11</v>
      </c>
      <c r="F2494" t="s">
        <v>37</v>
      </c>
      <c r="G2494">
        <v>100</v>
      </c>
      <c r="H2494" t="s">
        <v>27</v>
      </c>
      <c r="I2494" t="s">
        <v>38</v>
      </c>
      <c r="J2494" t="s">
        <v>59</v>
      </c>
      <c r="K2494" t="s">
        <v>30</v>
      </c>
      <c r="L2494" t="s">
        <v>31</v>
      </c>
      <c r="M2494">
        <v>3</v>
      </c>
      <c r="N2494" t="s">
        <v>32</v>
      </c>
      <c r="O2494" t="s">
        <v>33</v>
      </c>
      <c r="P2494">
        <v>27.997499999999999</v>
      </c>
      <c r="Q2494">
        <v>336869.6213</v>
      </c>
      <c r="R2494">
        <v>3064983.7116</v>
      </c>
      <c r="S2494">
        <v>336841.86820000003</v>
      </c>
      <c r="T2494">
        <v>3064987.4029999999</v>
      </c>
      <c r="U2494">
        <v>2.7997999999999999E-2</v>
      </c>
      <c r="V2494" t="str">
        <f>VLOOKUP(C2494,'Lines LookUp'!$B$1:$C$12,2,0)</f>
        <v>NEW</v>
      </c>
      <c r="W2494" t="str">
        <f>ROUNDUP(Q2494,3)&amp;"-"&amp;ROUNDUP(R2494,3)</f>
        <v>336869.622-3064983.712</v>
      </c>
      <c r="X2494" t="str">
        <f>ROUNDUP(S2494,3)&amp;"-"&amp;ROUNDUP(T2494,3)</f>
        <v>336841.869-3064987.403</v>
      </c>
      <c r="Y2494">
        <f>VLOOKUP(W2494&amp;"-"&amp;V2494,'Buscoords Workout'!$F:$G,2,0)</f>
        <v>10147</v>
      </c>
      <c r="Z2494">
        <f>VLOOKUP(X2494&amp;"-"&amp;V2494,'Buscoords Workout'!$F:$G,2,0)</f>
        <v>10148</v>
      </c>
      <c r="AA2494" t="b">
        <f>OR(ISNA(Y2494),ISNA(Z2494))</f>
        <v>0</v>
      </c>
    </row>
    <row r="2495" spans="1:27" x14ac:dyDescent="0.25">
      <c r="A2495">
        <v>2710</v>
      </c>
      <c r="B2495" t="s">
        <v>24</v>
      </c>
      <c r="C2495" t="s">
        <v>62</v>
      </c>
      <c r="D2495" t="s">
        <v>63</v>
      </c>
      <c r="E2495">
        <v>11</v>
      </c>
      <c r="F2495" t="s">
        <v>37</v>
      </c>
      <c r="G2495">
        <v>100</v>
      </c>
      <c r="H2495" t="s">
        <v>27</v>
      </c>
      <c r="I2495" t="s">
        <v>38</v>
      </c>
      <c r="J2495" t="s">
        <v>59</v>
      </c>
      <c r="K2495" t="s">
        <v>30</v>
      </c>
      <c r="L2495" t="s">
        <v>31</v>
      </c>
      <c r="M2495">
        <v>3</v>
      </c>
      <c r="N2495" t="s">
        <v>32</v>
      </c>
      <c r="O2495" t="s">
        <v>33</v>
      </c>
      <c r="P2495">
        <v>21.659099999999999</v>
      </c>
      <c r="Q2495">
        <v>336841.86820000003</v>
      </c>
      <c r="R2495">
        <v>3064987.4029999999</v>
      </c>
      <c r="S2495">
        <v>336821.16409999999</v>
      </c>
      <c r="T2495">
        <v>3064993.7634999999</v>
      </c>
      <c r="U2495">
        <v>2.1659000000000001E-2</v>
      </c>
      <c r="V2495" t="str">
        <f>VLOOKUP(C2495,'Lines LookUp'!$B$1:$C$12,2,0)</f>
        <v>NEW</v>
      </c>
      <c r="W2495" t="str">
        <f>ROUNDUP(Q2495,3)&amp;"-"&amp;ROUNDUP(R2495,3)</f>
        <v>336841.869-3064987.403</v>
      </c>
      <c r="X2495" t="str">
        <f>ROUNDUP(S2495,3)&amp;"-"&amp;ROUNDUP(T2495,3)</f>
        <v>336821.165-3064993.764</v>
      </c>
      <c r="Y2495">
        <f>VLOOKUP(W2495&amp;"-"&amp;V2495,'Buscoords Workout'!$F:$G,2,0)</f>
        <v>10148</v>
      </c>
      <c r="Z2495">
        <f>VLOOKUP(X2495&amp;"-"&amp;V2495,'Buscoords Workout'!$F:$G,2,0)</f>
        <v>10149</v>
      </c>
      <c r="AA2495" t="b">
        <f>OR(ISNA(Y2495),ISNA(Z2495))</f>
        <v>0</v>
      </c>
    </row>
    <row r="2496" spans="1:27" x14ac:dyDescent="0.25">
      <c r="A2496">
        <v>2711</v>
      </c>
      <c r="B2496" t="s">
        <v>24</v>
      </c>
      <c r="C2496" t="s">
        <v>62</v>
      </c>
      <c r="D2496" t="s">
        <v>63</v>
      </c>
      <c r="E2496">
        <v>11</v>
      </c>
      <c r="F2496" t="s">
        <v>37</v>
      </c>
      <c r="G2496">
        <v>100</v>
      </c>
      <c r="H2496" t="s">
        <v>27</v>
      </c>
      <c r="I2496" t="s">
        <v>38</v>
      </c>
      <c r="J2496" t="s">
        <v>59</v>
      </c>
      <c r="K2496" t="s">
        <v>30</v>
      </c>
      <c r="L2496" t="s">
        <v>31</v>
      </c>
      <c r="M2496">
        <v>3</v>
      </c>
      <c r="N2496" t="s">
        <v>32</v>
      </c>
      <c r="O2496" t="s">
        <v>33</v>
      </c>
      <c r="P2496">
        <v>32.253500000000003</v>
      </c>
      <c r="Q2496">
        <v>336821.16409999999</v>
      </c>
      <c r="R2496">
        <v>3064993.7634999999</v>
      </c>
      <c r="S2496">
        <v>336791.99920000002</v>
      </c>
      <c r="T2496">
        <v>3065007.5366000002</v>
      </c>
      <c r="U2496">
        <v>3.2253999999999998E-2</v>
      </c>
      <c r="V2496" t="str">
        <f>VLOOKUP(C2496,'Lines LookUp'!$B$1:$C$12,2,0)</f>
        <v>NEW</v>
      </c>
      <c r="W2496" t="str">
        <f>ROUNDUP(Q2496,3)&amp;"-"&amp;ROUNDUP(R2496,3)</f>
        <v>336821.165-3064993.764</v>
      </c>
      <c r="X2496" t="str">
        <f>ROUNDUP(S2496,3)&amp;"-"&amp;ROUNDUP(T2496,3)</f>
        <v>336792-3065007.537</v>
      </c>
      <c r="Y2496">
        <f>VLOOKUP(W2496&amp;"-"&amp;V2496,'Buscoords Workout'!$F:$G,2,0)</f>
        <v>10149</v>
      </c>
      <c r="Z2496">
        <f>VLOOKUP(X2496&amp;"-"&amp;V2496,'Buscoords Workout'!$F:$G,2,0)</f>
        <v>10150</v>
      </c>
      <c r="AA2496" t="b">
        <f>OR(ISNA(Y2496),ISNA(Z2496))</f>
        <v>0</v>
      </c>
    </row>
    <row r="2497" spans="1:27" x14ac:dyDescent="0.25">
      <c r="A2497">
        <v>2712</v>
      </c>
      <c r="B2497" t="s">
        <v>24</v>
      </c>
      <c r="C2497" t="s">
        <v>62</v>
      </c>
      <c r="D2497" t="s">
        <v>63</v>
      </c>
      <c r="E2497">
        <v>11</v>
      </c>
      <c r="F2497" t="s">
        <v>37</v>
      </c>
      <c r="G2497">
        <v>100</v>
      </c>
      <c r="H2497" t="s">
        <v>27</v>
      </c>
      <c r="I2497" t="s">
        <v>38</v>
      </c>
      <c r="J2497" t="s">
        <v>59</v>
      </c>
      <c r="K2497" t="s">
        <v>30</v>
      </c>
      <c r="L2497" t="s">
        <v>31</v>
      </c>
      <c r="M2497">
        <v>3</v>
      </c>
      <c r="N2497" t="s">
        <v>32</v>
      </c>
      <c r="O2497" t="s">
        <v>33</v>
      </c>
      <c r="P2497">
        <v>30.3047</v>
      </c>
      <c r="Q2497">
        <v>336791.99920000002</v>
      </c>
      <c r="R2497">
        <v>3065007.5366000002</v>
      </c>
      <c r="S2497">
        <v>336767.16269999999</v>
      </c>
      <c r="T2497">
        <v>3065024.9010000001</v>
      </c>
      <c r="U2497">
        <v>3.0304999999999999E-2</v>
      </c>
      <c r="V2497" t="str">
        <f>VLOOKUP(C2497,'Lines LookUp'!$B$1:$C$12,2,0)</f>
        <v>NEW</v>
      </c>
      <c r="W2497" t="str">
        <f>ROUNDUP(Q2497,3)&amp;"-"&amp;ROUNDUP(R2497,3)</f>
        <v>336792-3065007.537</v>
      </c>
      <c r="X2497" t="str">
        <f>ROUNDUP(S2497,3)&amp;"-"&amp;ROUNDUP(T2497,3)</f>
        <v>336767.163-3065024.901</v>
      </c>
      <c r="Y2497">
        <f>VLOOKUP(W2497&amp;"-"&amp;V2497,'Buscoords Workout'!$F:$G,2,0)</f>
        <v>10150</v>
      </c>
      <c r="Z2497">
        <f>VLOOKUP(X2497&amp;"-"&amp;V2497,'Buscoords Workout'!$F:$G,2,0)</f>
        <v>10151</v>
      </c>
      <c r="AA2497" t="b">
        <f>OR(ISNA(Y2497),ISNA(Z2497))</f>
        <v>0</v>
      </c>
    </row>
    <row r="2498" spans="1:27" x14ac:dyDescent="0.25">
      <c r="A2498">
        <v>2713</v>
      </c>
      <c r="B2498" t="s">
        <v>24</v>
      </c>
      <c r="C2498" t="s">
        <v>62</v>
      </c>
      <c r="D2498" t="s">
        <v>63</v>
      </c>
      <c r="E2498">
        <v>11</v>
      </c>
      <c r="F2498" t="s">
        <v>37</v>
      </c>
      <c r="G2498">
        <v>100</v>
      </c>
      <c r="H2498" t="s">
        <v>27</v>
      </c>
      <c r="I2498" t="s">
        <v>38</v>
      </c>
      <c r="J2498" t="s">
        <v>59</v>
      </c>
      <c r="K2498" t="s">
        <v>30</v>
      </c>
      <c r="L2498" t="s">
        <v>31</v>
      </c>
      <c r="M2498">
        <v>3</v>
      </c>
      <c r="N2498" t="s">
        <v>32</v>
      </c>
      <c r="O2498" t="s">
        <v>33</v>
      </c>
      <c r="P2498">
        <v>27.261700000000001</v>
      </c>
      <c r="Q2498">
        <v>336767.16269999999</v>
      </c>
      <c r="R2498">
        <v>3065024.9010000001</v>
      </c>
      <c r="S2498">
        <v>336746.614</v>
      </c>
      <c r="T2498">
        <v>3065042.8160999999</v>
      </c>
      <c r="U2498">
        <v>2.7262000000000002E-2</v>
      </c>
      <c r="V2498" t="str">
        <f>VLOOKUP(C2498,'Lines LookUp'!$B$1:$C$12,2,0)</f>
        <v>NEW</v>
      </c>
      <c r="W2498" t="str">
        <f>ROUNDUP(Q2498,3)&amp;"-"&amp;ROUNDUP(R2498,3)</f>
        <v>336767.163-3065024.901</v>
      </c>
      <c r="X2498" t="str">
        <f>ROUNDUP(S2498,3)&amp;"-"&amp;ROUNDUP(T2498,3)</f>
        <v>336746.614-3065042.817</v>
      </c>
      <c r="Y2498">
        <f>VLOOKUP(W2498&amp;"-"&amp;V2498,'Buscoords Workout'!$F:$G,2,0)</f>
        <v>10151</v>
      </c>
      <c r="Z2498">
        <f>VLOOKUP(X2498&amp;"-"&amp;V2498,'Buscoords Workout'!$F:$G,2,0)</f>
        <v>10230</v>
      </c>
      <c r="AA2498" t="b">
        <f>OR(ISNA(Y2498),ISNA(Z2498))</f>
        <v>0</v>
      </c>
    </row>
    <row r="2499" spans="1:27" x14ac:dyDescent="0.25">
      <c r="A2499">
        <v>2714</v>
      </c>
      <c r="B2499" t="s">
        <v>24</v>
      </c>
      <c r="C2499" t="s">
        <v>62</v>
      </c>
      <c r="D2499" t="s">
        <v>63</v>
      </c>
      <c r="E2499">
        <v>11</v>
      </c>
      <c r="F2499" t="s">
        <v>37</v>
      </c>
      <c r="G2499">
        <v>100</v>
      </c>
      <c r="H2499" t="s">
        <v>27</v>
      </c>
      <c r="I2499" t="s">
        <v>38</v>
      </c>
      <c r="J2499" t="s">
        <v>59</v>
      </c>
      <c r="K2499" t="s">
        <v>30</v>
      </c>
      <c r="L2499" t="s">
        <v>31</v>
      </c>
      <c r="M2499">
        <v>3</v>
      </c>
      <c r="N2499" t="s">
        <v>32</v>
      </c>
      <c r="O2499" t="s">
        <v>33</v>
      </c>
      <c r="P2499">
        <v>27.014099999999999</v>
      </c>
      <c r="Q2499">
        <v>336746.614</v>
      </c>
      <c r="R2499">
        <v>3065042.8160999999</v>
      </c>
      <c r="S2499">
        <v>336725.74939999997</v>
      </c>
      <c r="T2499">
        <v>3065059.9750999999</v>
      </c>
      <c r="U2499">
        <v>2.7014E-2</v>
      </c>
      <c r="V2499" t="str">
        <f>VLOOKUP(C2499,'Lines LookUp'!$B$1:$C$12,2,0)</f>
        <v>NEW</v>
      </c>
      <c r="W2499" t="str">
        <f>ROUNDUP(Q2499,3)&amp;"-"&amp;ROUNDUP(R2499,3)</f>
        <v>336746.614-3065042.817</v>
      </c>
      <c r="X2499" t="str">
        <f>ROUNDUP(S2499,3)&amp;"-"&amp;ROUNDUP(T2499,3)</f>
        <v>336725.75-3065059.976</v>
      </c>
      <c r="Y2499">
        <f>VLOOKUP(W2499&amp;"-"&amp;V2499,'Buscoords Workout'!$F:$G,2,0)</f>
        <v>10230</v>
      </c>
      <c r="Z2499">
        <f>VLOOKUP(X2499&amp;"-"&amp;V2499,'Buscoords Workout'!$F:$G,2,0)</f>
        <v>10152</v>
      </c>
      <c r="AA2499" t="b">
        <f>OR(ISNA(Y2499),ISNA(Z2499))</f>
        <v>0</v>
      </c>
    </row>
    <row r="2500" spans="1:27" x14ac:dyDescent="0.25">
      <c r="A2500">
        <v>2715</v>
      </c>
      <c r="B2500" t="s">
        <v>24</v>
      </c>
      <c r="C2500" t="s">
        <v>62</v>
      </c>
      <c r="D2500" t="s">
        <v>63</v>
      </c>
      <c r="E2500">
        <v>11</v>
      </c>
      <c r="F2500" t="s">
        <v>37</v>
      </c>
      <c r="G2500">
        <v>100</v>
      </c>
      <c r="H2500" t="s">
        <v>27</v>
      </c>
      <c r="I2500" t="s">
        <v>38</v>
      </c>
      <c r="J2500" t="s">
        <v>59</v>
      </c>
      <c r="K2500" t="s">
        <v>30</v>
      </c>
      <c r="L2500" t="s">
        <v>31</v>
      </c>
      <c r="M2500">
        <v>3</v>
      </c>
      <c r="N2500" t="s">
        <v>32</v>
      </c>
      <c r="O2500" t="s">
        <v>33</v>
      </c>
      <c r="P2500">
        <v>22.520800000000001</v>
      </c>
      <c r="Q2500">
        <v>336725.74939999997</v>
      </c>
      <c r="R2500">
        <v>3065059.9750999999</v>
      </c>
      <c r="S2500">
        <v>336706.96120000002</v>
      </c>
      <c r="T2500">
        <v>3065072.3923999998</v>
      </c>
      <c r="U2500">
        <v>2.2520999999999999E-2</v>
      </c>
      <c r="V2500" t="str">
        <f>VLOOKUP(C2500,'Lines LookUp'!$B$1:$C$12,2,0)</f>
        <v>NEW</v>
      </c>
      <c r="W2500" t="str">
        <f>ROUNDUP(Q2500,3)&amp;"-"&amp;ROUNDUP(R2500,3)</f>
        <v>336725.75-3065059.976</v>
      </c>
      <c r="X2500" t="str">
        <f>ROUNDUP(S2500,3)&amp;"-"&amp;ROUNDUP(T2500,3)</f>
        <v>336706.962-3065072.393</v>
      </c>
      <c r="Y2500">
        <f>VLOOKUP(W2500&amp;"-"&amp;V2500,'Buscoords Workout'!$F:$G,2,0)</f>
        <v>10152</v>
      </c>
      <c r="Z2500">
        <f>VLOOKUP(X2500&amp;"-"&amp;V2500,'Buscoords Workout'!$F:$G,2,0)</f>
        <v>10153</v>
      </c>
      <c r="AA2500" t="b">
        <f>OR(ISNA(Y2500),ISNA(Z2500))</f>
        <v>0</v>
      </c>
    </row>
    <row r="2501" spans="1:27" x14ac:dyDescent="0.25">
      <c r="A2501">
        <v>2716</v>
      </c>
      <c r="B2501" t="s">
        <v>24</v>
      </c>
      <c r="C2501" t="s">
        <v>62</v>
      </c>
      <c r="D2501" t="s">
        <v>63</v>
      </c>
      <c r="E2501">
        <v>11</v>
      </c>
      <c r="F2501" t="s">
        <v>37</v>
      </c>
      <c r="G2501">
        <v>100</v>
      </c>
      <c r="H2501" t="s">
        <v>27</v>
      </c>
      <c r="I2501" t="s">
        <v>38</v>
      </c>
      <c r="J2501" t="s">
        <v>59</v>
      </c>
      <c r="K2501" t="s">
        <v>30</v>
      </c>
      <c r="L2501" t="s">
        <v>31</v>
      </c>
      <c r="M2501">
        <v>3</v>
      </c>
      <c r="N2501" t="s">
        <v>32</v>
      </c>
      <c r="O2501" t="s">
        <v>33</v>
      </c>
      <c r="P2501">
        <v>19.973400000000002</v>
      </c>
      <c r="Q2501">
        <v>336706.96120000002</v>
      </c>
      <c r="R2501">
        <v>3065072.3923999998</v>
      </c>
      <c r="S2501">
        <v>336688.72720000002</v>
      </c>
      <c r="T2501">
        <v>3065080.5446000001</v>
      </c>
      <c r="U2501">
        <v>1.9973000000000001E-2</v>
      </c>
      <c r="V2501" t="str">
        <f>VLOOKUP(C2501,'Lines LookUp'!$B$1:$C$12,2,0)</f>
        <v>NEW</v>
      </c>
      <c r="W2501" t="str">
        <f>ROUNDUP(Q2501,3)&amp;"-"&amp;ROUNDUP(R2501,3)</f>
        <v>336706.962-3065072.393</v>
      </c>
      <c r="X2501" t="str">
        <f>ROUNDUP(S2501,3)&amp;"-"&amp;ROUNDUP(T2501,3)</f>
        <v>336688.728-3065080.545</v>
      </c>
      <c r="Y2501">
        <f>VLOOKUP(W2501&amp;"-"&amp;V2501,'Buscoords Workout'!$F:$G,2,0)</f>
        <v>10153</v>
      </c>
      <c r="Z2501">
        <f>VLOOKUP(X2501&amp;"-"&amp;V2501,'Buscoords Workout'!$F:$G,2,0)</f>
        <v>10154</v>
      </c>
      <c r="AA2501" t="b">
        <f>OR(ISNA(Y2501),ISNA(Z2501))</f>
        <v>0</v>
      </c>
    </row>
    <row r="2502" spans="1:27" x14ac:dyDescent="0.25">
      <c r="A2502">
        <v>2717</v>
      </c>
      <c r="B2502" t="s">
        <v>24</v>
      </c>
      <c r="C2502" t="s">
        <v>62</v>
      </c>
      <c r="D2502" t="s">
        <v>63</v>
      </c>
      <c r="E2502">
        <v>11</v>
      </c>
      <c r="F2502" t="s">
        <v>37</v>
      </c>
      <c r="G2502">
        <v>100</v>
      </c>
      <c r="H2502" t="s">
        <v>27</v>
      </c>
      <c r="I2502" t="s">
        <v>38</v>
      </c>
      <c r="J2502" t="s">
        <v>59</v>
      </c>
      <c r="K2502" t="s">
        <v>30</v>
      </c>
      <c r="L2502" t="s">
        <v>31</v>
      </c>
      <c r="M2502">
        <v>3</v>
      </c>
      <c r="N2502" t="s">
        <v>32</v>
      </c>
      <c r="O2502" t="s">
        <v>33</v>
      </c>
      <c r="P2502">
        <v>26.4739</v>
      </c>
      <c r="Q2502">
        <v>336688.72720000002</v>
      </c>
      <c r="R2502">
        <v>3065080.5446000001</v>
      </c>
      <c r="S2502">
        <v>336663.77659999998</v>
      </c>
      <c r="T2502">
        <v>3065089.3953</v>
      </c>
      <c r="U2502">
        <v>2.6474000000000001E-2</v>
      </c>
      <c r="V2502" t="str">
        <f>VLOOKUP(C2502,'Lines LookUp'!$B$1:$C$12,2,0)</f>
        <v>NEW</v>
      </c>
      <c r="W2502" t="str">
        <f>ROUNDUP(Q2502,3)&amp;"-"&amp;ROUNDUP(R2502,3)</f>
        <v>336688.728-3065080.545</v>
      </c>
      <c r="X2502" t="str">
        <f>ROUNDUP(S2502,3)&amp;"-"&amp;ROUNDUP(T2502,3)</f>
        <v>336663.777-3065089.396</v>
      </c>
      <c r="Y2502">
        <f>VLOOKUP(W2502&amp;"-"&amp;V2502,'Buscoords Workout'!$F:$G,2,0)</f>
        <v>10154</v>
      </c>
      <c r="Z2502">
        <f>VLOOKUP(X2502&amp;"-"&amp;V2502,'Buscoords Workout'!$F:$G,2,0)</f>
        <v>10155</v>
      </c>
      <c r="AA2502" t="b">
        <f>OR(ISNA(Y2502),ISNA(Z2502))</f>
        <v>0</v>
      </c>
    </row>
    <row r="2503" spans="1:27" x14ac:dyDescent="0.25">
      <c r="A2503">
        <v>2718</v>
      </c>
      <c r="B2503" t="s">
        <v>24</v>
      </c>
      <c r="C2503" t="s">
        <v>62</v>
      </c>
      <c r="D2503" t="s">
        <v>63</v>
      </c>
      <c r="E2503">
        <v>11</v>
      </c>
      <c r="F2503" t="s">
        <v>37</v>
      </c>
      <c r="G2503">
        <v>100</v>
      </c>
      <c r="H2503" t="s">
        <v>27</v>
      </c>
      <c r="I2503" t="s">
        <v>38</v>
      </c>
      <c r="J2503" t="s">
        <v>59</v>
      </c>
      <c r="K2503" t="s">
        <v>30</v>
      </c>
      <c r="L2503" t="s">
        <v>31</v>
      </c>
      <c r="M2503">
        <v>3</v>
      </c>
      <c r="N2503" t="s">
        <v>32</v>
      </c>
      <c r="O2503" t="s">
        <v>33</v>
      </c>
      <c r="P2503">
        <v>22.952400000000001</v>
      </c>
      <c r="Q2503">
        <v>336663.77659999998</v>
      </c>
      <c r="R2503">
        <v>3065089.3953</v>
      </c>
      <c r="S2503">
        <v>336643.12180000002</v>
      </c>
      <c r="T2503">
        <v>3065099.4048000001</v>
      </c>
      <c r="U2503">
        <v>2.2952E-2</v>
      </c>
      <c r="V2503" t="str">
        <f>VLOOKUP(C2503,'Lines LookUp'!$B$1:$C$12,2,0)</f>
        <v>NEW</v>
      </c>
      <c r="W2503" t="str">
        <f>ROUNDUP(Q2503,3)&amp;"-"&amp;ROUNDUP(R2503,3)</f>
        <v>336663.777-3065089.396</v>
      </c>
      <c r="X2503" t="str">
        <f>ROUNDUP(S2503,3)&amp;"-"&amp;ROUNDUP(T2503,3)</f>
        <v>336643.122-3065099.405</v>
      </c>
      <c r="Y2503">
        <f>VLOOKUP(W2503&amp;"-"&amp;V2503,'Buscoords Workout'!$F:$G,2,0)</f>
        <v>10155</v>
      </c>
      <c r="Z2503">
        <f>VLOOKUP(X2503&amp;"-"&amp;V2503,'Buscoords Workout'!$F:$G,2,0)</f>
        <v>10224</v>
      </c>
      <c r="AA2503" t="b">
        <f>OR(ISNA(Y2503),ISNA(Z2503))</f>
        <v>0</v>
      </c>
    </row>
    <row r="2504" spans="1:27" x14ac:dyDescent="0.25">
      <c r="A2504">
        <v>2719</v>
      </c>
      <c r="B2504" t="s">
        <v>24</v>
      </c>
      <c r="C2504" t="s">
        <v>62</v>
      </c>
      <c r="D2504" t="s">
        <v>63</v>
      </c>
      <c r="E2504">
        <v>11</v>
      </c>
      <c r="F2504" t="s">
        <v>37</v>
      </c>
      <c r="G2504">
        <v>100</v>
      </c>
      <c r="H2504" t="s">
        <v>27</v>
      </c>
      <c r="I2504" t="s">
        <v>38</v>
      </c>
      <c r="J2504" t="s">
        <v>59</v>
      </c>
      <c r="K2504" t="s">
        <v>30</v>
      </c>
      <c r="L2504" t="s">
        <v>31</v>
      </c>
      <c r="M2504">
        <v>3</v>
      </c>
      <c r="N2504" t="s">
        <v>32</v>
      </c>
      <c r="O2504" t="s">
        <v>33</v>
      </c>
      <c r="P2504">
        <v>22.8127</v>
      </c>
      <c r="Q2504">
        <v>336643.12180000002</v>
      </c>
      <c r="R2504">
        <v>3065099.4048000001</v>
      </c>
      <c r="S2504">
        <v>336621.83120000002</v>
      </c>
      <c r="T2504">
        <v>3065107.5981999999</v>
      </c>
      <c r="U2504">
        <v>2.2813E-2</v>
      </c>
      <c r="V2504" t="str">
        <f>VLOOKUP(C2504,'Lines LookUp'!$B$1:$C$12,2,0)</f>
        <v>NEW</v>
      </c>
      <c r="W2504" t="str">
        <f>ROUNDUP(Q2504,3)&amp;"-"&amp;ROUNDUP(R2504,3)</f>
        <v>336643.122-3065099.405</v>
      </c>
      <c r="X2504" t="str">
        <f>ROUNDUP(S2504,3)&amp;"-"&amp;ROUNDUP(T2504,3)</f>
        <v>336621.832-3065107.599</v>
      </c>
      <c r="Y2504">
        <f>VLOOKUP(W2504&amp;"-"&amp;V2504,'Buscoords Workout'!$F:$G,2,0)</f>
        <v>10224</v>
      </c>
      <c r="Z2504">
        <f>VLOOKUP(X2504&amp;"-"&amp;V2504,'Buscoords Workout'!$F:$G,2,0)</f>
        <v>10156</v>
      </c>
      <c r="AA2504" t="b">
        <f>OR(ISNA(Y2504),ISNA(Z2504))</f>
        <v>0</v>
      </c>
    </row>
    <row r="2505" spans="1:27" x14ac:dyDescent="0.25">
      <c r="A2505">
        <v>2720</v>
      </c>
      <c r="B2505" t="s">
        <v>24</v>
      </c>
      <c r="C2505" t="s">
        <v>62</v>
      </c>
      <c r="D2505" t="s">
        <v>63</v>
      </c>
      <c r="E2505">
        <v>11</v>
      </c>
      <c r="F2505" t="s">
        <v>37</v>
      </c>
      <c r="G2505">
        <v>100</v>
      </c>
      <c r="H2505" t="s">
        <v>27</v>
      </c>
      <c r="I2505" t="s">
        <v>38</v>
      </c>
      <c r="J2505" t="s">
        <v>59</v>
      </c>
      <c r="K2505" t="s">
        <v>30</v>
      </c>
      <c r="L2505" t="s">
        <v>31</v>
      </c>
      <c r="M2505">
        <v>3</v>
      </c>
      <c r="N2505" t="s">
        <v>32</v>
      </c>
      <c r="O2505" t="s">
        <v>33</v>
      </c>
      <c r="P2505">
        <v>20.777999999999999</v>
      </c>
      <c r="Q2505">
        <v>336621.83120000002</v>
      </c>
      <c r="R2505">
        <v>3065107.5981999999</v>
      </c>
      <c r="S2505">
        <v>336602.99410000001</v>
      </c>
      <c r="T2505">
        <v>3065116.3668</v>
      </c>
      <c r="U2505">
        <v>2.0778000000000001E-2</v>
      </c>
      <c r="V2505" t="str">
        <f>VLOOKUP(C2505,'Lines LookUp'!$B$1:$C$12,2,0)</f>
        <v>NEW</v>
      </c>
      <c r="W2505" t="str">
        <f>ROUNDUP(Q2505,3)&amp;"-"&amp;ROUNDUP(R2505,3)</f>
        <v>336621.832-3065107.599</v>
      </c>
      <c r="X2505" t="str">
        <f>ROUNDUP(S2505,3)&amp;"-"&amp;ROUNDUP(T2505,3)</f>
        <v>336602.995-3065116.367</v>
      </c>
      <c r="Y2505">
        <f>VLOOKUP(W2505&amp;"-"&amp;V2505,'Buscoords Workout'!$F:$G,2,0)</f>
        <v>10156</v>
      </c>
      <c r="Z2505">
        <f>VLOOKUP(X2505&amp;"-"&amp;V2505,'Buscoords Workout'!$F:$G,2,0)</f>
        <v>10157</v>
      </c>
      <c r="AA2505" t="b">
        <f>OR(ISNA(Y2505),ISNA(Z2505))</f>
        <v>0</v>
      </c>
    </row>
    <row r="2506" spans="1:27" x14ac:dyDescent="0.25">
      <c r="A2506">
        <v>2721</v>
      </c>
      <c r="B2506" t="s">
        <v>24</v>
      </c>
      <c r="C2506" t="s">
        <v>62</v>
      </c>
      <c r="D2506" t="s">
        <v>63</v>
      </c>
      <c r="E2506">
        <v>11</v>
      </c>
      <c r="F2506" t="s">
        <v>37</v>
      </c>
      <c r="G2506">
        <v>100</v>
      </c>
      <c r="H2506" t="s">
        <v>27</v>
      </c>
      <c r="I2506" t="s">
        <v>38</v>
      </c>
      <c r="J2506" t="s">
        <v>59</v>
      </c>
      <c r="K2506" t="s">
        <v>30</v>
      </c>
      <c r="L2506" t="s">
        <v>31</v>
      </c>
      <c r="M2506">
        <v>3</v>
      </c>
      <c r="N2506" t="s">
        <v>32</v>
      </c>
      <c r="O2506" t="s">
        <v>33</v>
      </c>
      <c r="P2506">
        <v>23.0306</v>
      </c>
      <c r="Q2506">
        <v>336602.99410000001</v>
      </c>
      <c r="R2506">
        <v>3065116.3668</v>
      </c>
      <c r="S2506">
        <v>336581.71169999999</v>
      </c>
      <c r="T2506">
        <v>3065125.1683999998</v>
      </c>
      <c r="U2506">
        <v>2.3030999999999999E-2</v>
      </c>
      <c r="V2506" t="str">
        <f>VLOOKUP(C2506,'Lines LookUp'!$B$1:$C$12,2,0)</f>
        <v>NEW</v>
      </c>
      <c r="W2506" t="str">
        <f>ROUNDUP(Q2506,3)&amp;"-"&amp;ROUNDUP(R2506,3)</f>
        <v>336602.995-3065116.367</v>
      </c>
      <c r="X2506" t="str">
        <f>ROUNDUP(S2506,3)&amp;"-"&amp;ROUNDUP(T2506,3)</f>
        <v>336581.712-3065125.169</v>
      </c>
      <c r="Y2506">
        <f>VLOOKUP(W2506&amp;"-"&amp;V2506,'Buscoords Workout'!$F:$G,2,0)</f>
        <v>10157</v>
      </c>
      <c r="Z2506">
        <f>VLOOKUP(X2506&amp;"-"&amp;V2506,'Buscoords Workout'!$F:$G,2,0)</f>
        <v>10158</v>
      </c>
      <c r="AA2506" t="b">
        <f>OR(ISNA(Y2506),ISNA(Z2506))</f>
        <v>0</v>
      </c>
    </row>
    <row r="2507" spans="1:27" x14ac:dyDescent="0.25">
      <c r="A2507">
        <v>2722</v>
      </c>
      <c r="B2507" t="s">
        <v>24</v>
      </c>
      <c r="C2507" t="s">
        <v>62</v>
      </c>
      <c r="D2507" t="s">
        <v>63</v>
      </c>
      <c r="E2507">
        <v>11</v>
      </c>
      <c r="F2507" t="s">
        <v>37</v>
      </c>
      <c r="G2507">
        <v>100</v>
      </c>
      <c r="H2507" t="s">
        <v>27</v>
      </c>
      <c r="I2507" t="s">
        <v>38</v>
      </c>
      <c r="J2507" t="s">
        <v>59</v>
      </c>
      <c r="K2507" t="s">
        <v>30</v>
      </c>
      <c r="L2507" t="s">
        <v>31</v>
      </c>
      <c r="M2507">
        <v>3</v>
      </c>
      <c r="N2507" t="s">
        <v>32</v>
      </c>
      <c r="O2507" t="s">
        <v>33</v>
      </c>
      <c r="P2507">
        <v>25.702100000000002</v>
      </c>
      <c r="Q2507">
        <v>336581.71169999999</v>
      </c>
      <c r="R2507">
        <v>3065125.1683999998</v>
      </c>
      <c r="S2507">
        <v>336557.36440000002</v>
      </c>
      <c r="T2507">
        <v>3065133.4029999999</v>
      </c>
      <c r="U2507">
        <v>2.5701999999999999E-2</v>
      </c>
      <c r="V2507" t="str">
        <f>VLOOKUP(C2507,'Lines LookUp'!$B$1:$C$12,2,0)</f>
        <v>NEW</v>
      </c>
      <c r="W2507" t="str">
        <f>ROUNDUP(Q2507,3)&amp;"-"&amp;ROUNDUP(R2507,3)</f>
        <v>336581.712-3065125.169</v>
      </c>
      <c r="X2507" t="str">
        <f>ROUNDUP(S2507,3)&amp;"-"&amp;ROUNDUP(T2507,3)</f>
        <v>336557.365-3065133.403</v>
      </c>
      <c r="Y2507">
        <f>VLOOKUP(W2507&amp;"-"&amp;V2507,'Buscoords Workout'!$F:$G,2,0)</f>
        <v>10158</v>
      </c>
      <c r="Z2507">
        <f>VLOOKUP(X2507&amp;"-"&amp;V2507,'Buscoords Workout'!$F:$G,2,0)</f>
        <v>10159</v>
      </c>
      <c r="AA2507" t="b">
        <f>OR(ISNA(Y2507),ISNA(Z2507))</f>
        <v>0</v>
      </c>
    </row>
    <row r="2508" spans="1:27" x14ac:dyDescent="0.25">
      <c r="A2508">
        <v>2723</v>
      </c>
      <c r="B2508" t="s">
        <v>24</v>
      </c>
      <c r="C2508" t="s">
        <v>62</v>
      </c>
      <c r="D2508" t="s">
        <v>63</v>
      </c>
      <c r="E2508">
        <v>11</v>
      </c>
      <c r="F2508" t="s">
        <v>37</v>
      </c>
      <c r="G2508">
        <v>100</v>
      </c>
      <c r="H2508" t="s">
        <v>27</v>
      </c>
      <c r="I2508" t="s">
        <v>38</v>
      </c>
      <c r="J2508" t="s">
        <v>59</v>
      </c>
      <c r="K2508" t="s">
        <v>30</v>
      </c>
      <c r="L2508" t="s">
        <v>31</v>
      </c>
      <c r="M2508">
        <v>3</v>
      </c>
      <c r="N2508" t="s">
        <v>32</v>
      </c>
      <c r="O2508" t="s">
        <v>33</v>
      </c>
      <c r="P2508">
        <v>21.034500000000001</v>
      </c>
      <c r="Q2508">
        <v>336557.36440000002</v>
      </c>
      <c r="R2508">
        <v>3065133.4029999999</v>
      </c>
      <c r="S2508">
        <v>336538.5356</v>
      </c>
      <c r="T2508">
        <v>3065142.7798000001</v>
      </c>
      <c r="U2508">
        <v>2.1034000000000001E-2</v>
      </c>
      <c r="V2508" t="str">
        <f>VLOOKUP(C2508,'Lines LookUp'!$B$1:$C$12,2,0)</f>
        <v>NEW</v>
      </c>
      <c r="W2508" t="str">
        <f>ROUNDUP(Q2508,3)&amp;"-"&amp;ROUNDUP(R2508,3)</f>
        <v>336557.365-3065133.403</v>
      </c>
      <c r="X2508" t="str">
        <f>ROUNDUP(S2508,3)&amp;"-"&amp;ROUNDUP(T2508,3)</f>
        <v>336538.536-3065142.78</v>
      </c>
      <c r="Y2508">
        <f>VLOOKUP(W2508&amp;"-"&amp;V2508,'Buscoords Workout'!$F:$G,2,0)</f>
        <v>10159</v>
      </c>
      <c r="Z2508">
        <f>VLOOKUP(X2508&amp;"-"&amp;V2508,'Buscoords Workout'!$F:$G,2,0)</f>
        <v>10160</v>
      </c>
      <c r="AA2508" t="b">
        <f>OR(ISNA(Y2508),ISNA(Z2508))</f>
        <v>0</v>
      </c>
    </row>
    <row r="2509" spans="1:27" x14ac:dyDescent="0.25">
      <c r="A2509">
        <v>2724</v>
      </c>
      <c r="B2509" t="s">
        <v>24</v>
      </c>
      <c r="C2509" t="s">
        <v>62</v>
      </c>
      <c r="D2509" t="s">
        <v>63</v>
      </c>
      <c r="E2509">
        <v>11</v>
      </c>
      <c r="F2509" t="s">
        <v>37</v>
      </c>
      <c r="G2509">
        <v>100</v>
      </c>
      <c r="H2509" t="s">
        <v>27</v>
      </c>
      <c r="I2509" t="s">
        <v>38</v>
      </c>
      <c r="J2509" t="s">
        <v>59</v>
      </c>
      <c r="K2509" t="s">
        <v>30</v>
      </c>
      <c r="L2509" t="s">
        <v>31</v>
      </c>
      <c r="M2509">
        <v>3</v>
      </c>
      <c r="N2509" t="s">
        <v>32</v>
      </c>
      <c r="O2509" t="s">
        <v>33</v>
      </c>
      <c r="P2509">
        <v>28.0733</v>
      </c>
      <c r="Q2509">
        <v>336538.5356</v>
      </c>
      <c r="R2509">
        <v>3065142.7798000001</v>
      </c>
      <c r="S2509">
        <v>336513.95429999998</v>
      </c>
      <c r="T2509">
        <v>3065156.3396999999</v>
      </c>
      <c r="U2509">
        <v>2.8073000000000001E-2</v>
      </c>
      <c r="V2509" t="str">
        <f>VLOOKUP(C2509,'Lines LookUp'!$B$1:$C$12,2,0)</f>
        <v>NEW</v>
      </c>
      <c r="W2509" t="str">
        <f>ROUNDUP(Q2509,3)&amp;"-"&amp;ROUNDUP(R2509,3)</f>
        <v>336538.536-3065142.78</v>
      </c>
      <c r="X2509" t="str">
        <f>ROUNDUP(S2509,3)&amp;"-"&amp;ROUNDUP(T2509,3)</f>
        <v>336513.955-3065156.34</v>
      </c>
      <c r="Y2509">
        <f>VLOOKUP(W2509&amp;"-"&amp;V2509,'Buscoords Workout'!$F:$G,2,0)</f>
        <v>10160</v>
      </c>
      <c r="Z2509">
        <f>VLOOKUP(X2509&amp;"-"&amp;V2509,'Buscoords Workout'!$F:$G,2,0)</f>
        <v>10161</v>
      </c>
      <c r="AA2509" t="b">
        <f>OR(ISNA(Y2509),ISNA(Z2509))</f>
        <v>0</v>
      </c>
    </row>
    <row r="2510" spans="1:27" x14ac:dyDescent="0.25">
      <c r="A2510">
        <v>2725</v>
      </c>
      <c r="B2510" t="s">
        <v>24</v>
      </c>
      <c r="C2510" t="s">
        <v>62</v>
      </c>
      <c r="D2510" t="s">
        <v>63</v>
      </c>
      <c r="E2510">
        <v>11</v>
      </c>
      <c r="F2510" t="s">
        <v>37</v>
      </c>
      <c r="G2510">
        <v>100</v>
      </c>
      <c r="H2510" t="s">
        <v>27</v>
      </c>
      <c r="I2510" t="s">
        <v>38</v>
      </c>
      <c r="J2510" t="s">
        <v>59</v>
      </c>
      <c r="K2510" t="s">
        <v>30</v>
      </c>
      <c r="L2510" t="s">
        <v>31</v>
      </c>
      <c r="M2510">
        <v>3</v>
      </c>
      <c r="N2510" t="s">
        <v>32</v>
      </c>
      <c r="O2510" t="s">
        <v>33</v>
      </c>
      <c r="P2510">
        <v>27.4604</v>
      </c>
      <c r="Q2510">
        <v>336513.95429999998</v>
      </c>
      <c r="R2510">
        <v>3065156.3396999999</v>
      </c>
      <c r="S2510">
        <v>336488.40909999999</v>
      </c>
      <c r="T2510">
        <v>3065166.4153</v>
      </c>
      <c r="U2510">
        <v>2.7459999999999998E-2</v>
      </c>
      <c r="V2510" t="str">
        <f>VLOOKUP(C2510,'Lines LookUp'!$B$1:$C$12,2,0)</f>
        <v>NEW</v>
      </c>
      <c r="W2510" t="str">
        <f>ROUNDUP(Q2510,3)&amp;"-"&amp;ROUNDUP(R2510,3)</f>
        <v>336513.955-3065156.34</v>
      </c>
      <c r="X2510" t="str">
        <f>ROUNDUP(S2510,3)&amp;"-"&amp;ROUNDUP(T2510,3)</f>
        <v>336488.41-3065166.416</v>
      </c>
      <c r="Y2510">
        <f>VLOOKUP(W2510&amp;"-"&amp;V2510,'Buscoords Workout'!$F:$G,2,0)</f>
        <v>10161</v>
      </c>
      <c r="Z2510">
        <f>VLOOKUP(X2510&amp;"-"&amp;V2510,'Buscoords Workout'!$F:$G,2,0)</f>
        <v>10167</v>
      </c>
      <c r="AA2510" t="b">
        <f>OR(ISNA(Y2510),ISNA(Z2510))</f>
        <v>0</v>
      </c>
    </row>
    <row r="2511" spans="1:27" x14ac:dyDescent="0.25">
      <c r="A2511">
        <v>2726</v>
      </c>
      <c r="B2511" t="s">
        <v>24</v>
      </c>
      <c r="C2511" t="s">
        <v>62</v>
      </c>
      <c r="D2511" t="s">
        <v>63</v>
      </c>
      <c r="E2511">
        <v>11</v>
      </c>
      <c r="F2511" t="s">
        <v>37</v>
      </c>
      <c r="G2511">
        <v>100</v>
      </c>
      <c r="H2511" t="s">
        <v>27</v>
      </c>
      <c r="I2511" t="s">
        <v>38</v>
      </c>
      <c r="J2511" t="s">
        <v>59</v>
      </c>
      <c r="K2511" t="s">
        <v>30</v>
      </c>
      <c r="L2511" t="s">
        <v>31</v>
      </c>
      <c r="M2511">
        <v>3</v>
      </c>
      <c r="N2511" t="s">
        <v>32</v>
      </c>
      <c r="O2511" t="s">
        <v>33</v>
      </c>
      <c r="P2511">
        <v>25.188500000000001</v>
      </c>
      <c r="Q2511">
        <v>336488.40909999999</v>
      </c>
      <c r="R2511">
        <v>3065166.4153</v>
      </c>
      <c r="S2511">
        <v>336465.30920000002</v>
      </c>
      <c r="T2511">
        <v>3065176.4578999998</v>
      </c>
      <c r="U2511">
        <v>2.5187999999999999E-2</v>
      </c>
      <c r="V2511" t="str">
        <f>VLOOKUP(C2511,'Lines LookUp'!$B$1:$C$12,2,0)</f>
        <v>NEW</v>
      </c>
      <c r="W2511" t="str">
        <f>ROUNDUP(Q2511,3)&amp;"-"&amp;ROUNDUP(R2511,3)</f>
        <v>336488.41-3065166.416</v>
      </c>
      <c r="X2511" t="str">
        <f>ROUNDUP(S2511,3)&amp;"-"&amp;ROUNDUP(T2511,3)</f>
        <v>336465.31-3065176.458</v>
      </c>
      <c r="Y2511">
        <f>VLOOKUP(W2511&amp;"-"&amp;V2511,'Buscoords Workout'!$F:$G,2,0)</f>
        <v>10167</v>
      </c>
      <c r="Z2511">
        <f>VLOOKUP(X2511&amp;"-"&amp;V2511,'Buscoords Workout'!$F:$G,2,0)</f>
        <v>10162</v>
      </c>
      <c r="AA2511" t="b">
        <f>OR(ISNA(Y2511),ISNA(Z2511))</f>
        <v>0</v>
      </c>
    </row>
    <row r="2512" spans="1:27" x14ac:dyDescent="0.25">
      <c r="A2512">
        <v>2727</v>
      </c>
      <c r="B2512" t="s">
        <v>24</v>
      </c>
      <c r="C2512" t="s">
        <v>62</v>
      </c>
      <c r="D2512" t="s">
        <v>63</v>
      </c>
      <c r="E2512">
        <v>11</v>
      </c>
      <c r="F2512" t="s">
        <v>37</v>
      </c>
      <c r="G2512">
        <v>100</v>
      </c>
      <c r="H2512" t="s">
        <v>27</v>
      </c>
      <c r="I2512" t="s">
        <v>38</v>
      </c>
      <c r="J2512" t="s">
        <v>59</v>
      </c>
      <c r="K2512" t="s">
        <v>30</v>
      </c>
      <c r="L2512" t="s">
        <v>31</v>
      </c>
      <c r="M2512">
        <v>3</v>
      </c>
      <c r="N2512" t="s">
        <v>32</v>
      </c>
      <c r="O2512" t="s">
        <v>33</v>
      </c>
      <c r="P2512">
        <v>27.4605</v>
      </c>
      <c r="Q2512">
        <v>336465.30920000002</v>
      </c>
      <c r="R2512">
        <v>3065176.4578999998</v>
      </c>
      <c r="S2512">
        <v>336439.76400000002</v>
      </c>
      <c r="T2512">
        <v>3065186.5336000002</v>
      </c>
      <c r="U2512">
        <v>2.7459999999999998E-2</v>
      </c>
      <c r="V2512" t="str">
        <f>VLOOKUP(C2512,'Lines LookUp'!$B$1:$C$12,2,0)</f>
        <v>NEW</v>
      </c>
      <c r="W2512" t="str">
        <f>ROUNDUP(Q2512,3)&amp;"-"&amp;ROUNDUP(R2512,3)</f>
        <v>336465.31-3065176.458</v>
      </c>
      <c r="X2512" t="str">
        <f>ROUNDUP(S2512,3)&amp;"-"&amp;ROUNDUP(T2512,3)</f>
        <v>336439.764-3065186.534</v>
      </c>
      <c r="Y2512">
        <f>VLOOKUP(W2512&amp;"-"&amp;V2512,'Buscoords Workout'!$F:$G,2,0)</f>
        <v>10162</v>
      </c>
      <c r="Z2512">
        <f>VLOOKUP(X2512&amp;"-"&amp;V2512,'Buscoords Workout'!$F:$G,2,0)</f>
        <v>10163</v>
      </c>
      <c r="AA2512" t="b">
        <f>OR(ISNA(Y2512),ISNA(Z2512))</f>
        <v>0</v>
      </c>
    </row>
    <row r="2513" spans="1:27" x14ac:dyDescent="0.25">
      <c r="A2513">
        <v>2728</v>
      </c>
      <c r="B2513" t="s">
        <v>24</v>
      </c>
      <c r="C2513" t="s">
        <v>62</v>
      </c>
      <c r="D2513" t="s">
        <v>63</v>
      </c>
      <c r="E2513">
        <v>11</v>
      </c>
      <c r="F2513" t="s">
        <v>37</v>
      </c>
      <c r="G2513">
        <v>100</v>
      </c>
      <c r="H2513" t="s">
        <v>27</v>
      </c>
      <c r="I2513" t="s">
        <v>38</v>
      </c>
      <c r="J2513" t="s">
        <v>59</v>
      </c>
      <c r="K2513" t="s">
        <v>30</v>
      </c>
      <c r="L2513" t="s">
        <v>31</v>
      </c>
      <c r="M2513">
        <v>3</v>
      </c>
      <c r="N2513" t="s">
        <v>32</v>
      </c>
      <c r="O2513" t="s">
        <v>33</v>
      </c>
      <c r="P2513">
        <v>23.825900000000001</v>
      </c>
      <c r="Q2513">
        <v>336439.76400000002</v>
      </c>
      <c r="R2513">
        <v>3065186.5336000002</v>
      </c>
      <c r="S2513">
        <v>336417.8786</v>
      </c>
      <c r="T2513">
        <v>3065195.9517000001</v>
      </c>
      <c r="U2513">
        <v>2.3826E-2</v>
      </c>
      <c r="V2513" t="str">
        <f>VLOOKUP(C2513,'Lines LookUp'!$B$1:$C$12,2,0)</f>
        <v>NEW</v>
      </c>
      <c r="W2513" t="str">
        <f>ROUNDUP(Q2513,3)&amp;"-"&amp;ROUNDUP(R2513,3)</f>
        <v>336439.764-3065186.534</v>
      </c>
      <c r="X2513" t="str">
        <f>ROUNDUP(S2513,3)&amp;"-"&amp;ROUNDUP(T2513,3)</f>
        <v>336417.879-3065195.952</v>
      </c>
      <c r="Y2513">
        <f>VLOOKUP(W2513&amp;"-"&amp;V2513,'Buscoords Workout'!$F:$G,2,0)</f>
        <v>10163</v>
      </c>
      <c r="Z2513">
        <f>VLOOKUP(X2513&amp;"-"&amp;V2513,'Buscoords Workout'!$F:$G,2,0)</f>
        <v>10164</v>
      </c>
      <c r="AA2513" t="b">
        <f>OR(ISNA(Y2513),ISNA(Z2513))</f>
        <v>0</v>
      </c>
    </row>
    <row r="2514" spans="1:27" x14ac:dyDescent="0.25">
      <c r="A2514">
        <v>2729</v>
      </c>
      <c r="B2514" t="s">
        <v>24</v>
      </c>
      <c r="C2514" t="s">
        <v>62</v>
      </c>
      <c r="D2514" t="s">
        <v>63</v>
      </c>
      <c r="E2514">
        <v>11</v>
      </c>
      <c r="F2514" t="s">
        <v>37</v>
      </c>
      <c r="G2514">
        <v>100</v>
      </c>
      <c r="H2514" t="s">
        <v>27</v>
      </c>
      <c r="I2514" t="s">
        <v>38</v>
      </c>
      <c r="J2514" t="s">
        <v>59</v>
      </c>
      <c r="K2514" t="s">
        <v>30</v>
      </c>
      <c r="L2514" t="s">
        <v>31</v>
      </c>
      <c r="M2514">
        <v>3</v>
      </c>
      <c r="N2514" t="s">
        <v>32</v>
      </c>
      <c r="O2514" t="s">
        <v>33</v>
      </c>
      <c r="P2514">
        <v>22.952200000000001</v>
      </c>
      <c r="Q2514">
        <v>336417.8786</v>
      </c>
      <c r="R2514">
        <v>3065195.9517000001</v>
      </c>
      <c r="S2514">
        <v>336397.2242</v>
      </c>
      <c r="T2514">
        <v>3065205.9616</v>
      </c>
      <c r="U2514">
        <v>2.2952E-2</v>
      </c>
      <c r="V2514" t="str">
        <f>VLOOKUP(C2514,'Lines LookUp'!$B$1:$C$12,2,0)</f>
        <v>NEW</v>
      </c>
      <c r="W2514" t="str">
        <f>ROUNDUP(Q2514,3)&amp;"-"&amp;ROUNDUP(R2514,3)</f>
        <v>336417.879-3065195.952</v>
      </c>
      <c r="X2514" t="str">
        <f>ROUNDUP(S2514,3)&amp;"-"&amp;ROUNDUP(T2514,3)</f>
        <v>336397.225-3065205.962</v>
      </c>
      <c r="Y2514">
        <f>VLOOKUP(W2514&amp;"-"&amp;V2514,'Buscoords Workout'!$F:$G,2,0)</f>
        <v>10164</v>
      </c>
      <c r="Z2514">
        <f>VLOOKUP(X2514&amp;"-"&amp;V2514,'Buscoords Workout'!$F:$G,2,0)</f>
        <v>10165</v>
      </c>
      <c r="AA2514" t="b">
        <f>OR(ISNA(Y2514),ISNA(Z2514))</f>
        <v>0</v>
      </c>
    </row>
    <row r="2515" spans="1:27" x14ac:dyDescent="0.25">
      <c r="A2515">
        <v>2730</v>
      </c>
      <c r="B2515" t="s">
        <v>24</v>
      </c>
      <c r="C2515" t="s">
        <v>62</v>
      </c>
      <c r="D2515" t="s">
        <v>63</v>
      </c>
      <c r="E2515">
        <v>11</v>
      </c>
      <c r="F2515" t="s">
        <v>37</v>
      </c>
      <c r="G2515">
        <v>100</v>
      </c>
      <c r="H2515" t="s">
        <v>27</v>
      </c>
      <c r="I2515" t="s">
        <v>38</v>
      </c>
      <c r="J2515" t="s">
        <v>59</v>
      </c>
      <c r="K2515" t="s">
        <v>30</v>
      </c>
      <c r="L2515" t="s">
        <v>31</v>
      </c>
      <c r="M2515">
        <v>3</v>
      </c>
      <c r="N2515" t="s">
        <v>32</v>
      </c>
      <c r="O2515" t="s">
        <v>33</v>
      </c>
      <c r="P2515">
        <v>24.0364</v>
      </c>
      <c r="Q2515">
        <v>336397.2242</v>
      </c>
      <c r="R2515">
        <v>3065205.9616</v>
      </c>
      <c r="S2515">
        <v>336375.97480000003</v>
      </c>
      <c r="T2515">
        <v>3065217.196</v>
      </c>
      <c r="U2515">
        <v>2.4035999999999998E-2</v>
      </c>
      <c r="V2515" t="str">
        <f>VLOOKUP(C2515,'Lines LookUp'!$B$1:$C$12,2,0)</f>
        <v>NEW</v>
      </c>
      <c r="W2515" t="str">
        <f>ROUNDUP(Q2515,3)&amp;"-"&amp;ROUNDUP(R2515,3)</f>
        <v>336397.225-3065205.962</v>
      </c>
      <c r="X2515" t="str">
        <f>ROUNDUP(S2515,3)&amp;"-"&amp;ROUNDUP(T2515,3)</f>
        <v>336375.975-3065217.196</v>
      </c>
      <c r="Y2515">
        <f>VLOOKUP(W2515&amp;"-"&amp;V2515,'Buscoords Workout'!$F:$G,2,0)</f>
        <v>10165</v>
      </c>
      <c r="Z2515">
        <f>VLOOKUP(X2515&amp;"-"&amp;V2515,'Buscoords Workout'!$F:$G,2,0)</f>
        <v>10166</v>
      </c>
      <c r="AA2515" t="b">
        <f>OR(ISNA(Y2515),ISNA(Z2515))</f>
        <v>0</v>
      </c>
    </row>
    <row r="2516" spans="1:27" x14ac:dyDescent="0.25">
      <c r="A2516">
        <v>2731</v>
      </c>
      <c r="B2516" t="s">
        <v>24</v>
      </c>
      <c r="C2516" t="s">
        <v>62</v>
      </c>
      <c r="D2516" t="s">
        <v>63</v>
      </c>
      <c r="E2516">
        <v>11</v>
      </c>
      <c r="F2516" t="s">
        <v>42</v>
      </c>
      <c r="G2516">
        <v>120</v>
      </c>
      <c r="H2516" t="s">
        <v>27</v>
      </c>
      <c r="I2516" t="s">
        <v>28</v>
      </c>
      <c r="J2516" t="s">
        <v>59</v>
      </c>
      <c r="K2516" t="s">
        <v>49</v>
      </c>
      <c r="L2516" t="s">
        <v>31</v>
      </c>
      <c r="M2516">
        <v>3</v>
      </c>
      <c r="N2516" t="s">
        <v>32</v>
      </c>
      <c r="O2516" t="s">
        <v>33</v>
      </c>
      <c r="P2516">
        <v>15.649100000000001</v>
      </c>
      <c r="Q2516">
        <v>336488.40909999999</v>
      </c>
      <c r="R2516">
        <v>3065166.4153</v>
      </c>
      <c r="S2516">
        <v>336492.48590000003</v>
      </c>
      <c r="T2516">
        <v>3065151.3065999998</v>
      </c>
      <c r="U2516">
        <v>1.5649E-2</v>
      </c>
      <c r="V2516" t="str">
        <f>VLOOKUP(C2516,'Lines LookUp'!$B$1:$C$12,2,0)</f>
        <v>NEW</v>
      </c>
      <c r="W2516" t="str">
        <f>ROUNDUP(Q2516,3)&amp;"-"&amp;ROUNDUP(R2516,3)</f>
        <v>336488.41-3065166.416</v>
      </c>
      <c r="X2516" t="str">
        <f>ROUNDUP(S2516,3)&amp;"-"&amp;ROUNDUP(T2516,3)</f>
        <v>336492.486-3065151.307</v>
      </c>
      <c r="Y2516">
        <f>VLOOKUP(W2516&amp;"-"&amp;V2516,'Buscoords Workout'!$F:$G,2,0)</f>
        <v>10167</v>
      </c>
      <c r="Z2516">
        <f>VLOOKUP(X2516&amp;"-"&amp;V2516,'Buscoords Workout'!$F:$G,2,0)</f>
        <v>10168</v>
      </c>
      <c r="AA2516" t="b">
        <f>OR(ISNA(Y2516),ISNA(Z2516))</f>
        <v>0</v>
      </c>
    </row>
    <row r="2517" spans="1:27" x14ac:dyDescent="0.25">
      <c r="A2517">
        <v>2732</v>
      </c>
      <c r="B2517" t="s">
        <v>24</v>
      </c>
      <c r="C2517" t="s">
        <v>62</v>
      </c>
      <c r="D2517" t="s">
        <v>63</v>
      </c>
      <c r="E2517">
        <v>11</v>
      </c>
      <c r="F2517" t="s">
        <v>42</v>
      </c>
      <c r="G2517">
        <v>120</v>
      </c>
      <c r="H2517" t="s">
        <v>27</v>
      </c>
      <c r="I2517" t="s">
        <v>28</v>
      </c>
      <c r="J2517" t="s">
        <v>59</v>
      </c>
      <c r="K2517" t="s">
        <v>49</v>
      </c>
      <c r="L2517" t="s">
        <v>31</v>
      </c>
      <c r="M2517">
        <v>3</v>
      </c>
      <c r="N2517" t="s">
        <v>32</v>
      </c>
      <c r="O2517" t="s">
        <v>33</v>
      </c>
      <c r="P2517">
        <v>21.248799999999999</v>
      </c>
      <c r="Q2517">
        <v>336492.48590000003</v>
      </c>
      <c r="R2517">
        <v>3065151.3065999998</v>
      </c>
      <c r="S2517">
        <v>336487.31689999998</v>
      </c>
      <c r="T2517">
        <v>3065130.6960999998</v>
      </c>
      <c r="U2517">
        <v>2.1249000000000001E-2</v>
      </c>
      <c r="V2517" t="str">
        <f>VLOOKUP(C2517,'Lines LookUp'!$B$1:$C$12,2,0)</f>
        <v>NEW</v>
      </c>
      <c r="W2517" t="str">
        <f>ROUNDUP(Q2517,3)&amp;"-"&amp;ROUNDUP(R2517,3)</f>
        <v>336492.486-3065151.307</v>
      </c>
      <c r="X2517" t="str">
        <f>ROUNDUP(S2517,3)&amp;"-"&amp;ROUNDUP(T2517,3)</f>
        <v>336487.317-3065130.697</v>
      </c>
      <c r="Y2517">
        <f>VLOOKUP(W2517&amp;"-"&amp;V2517,'Buscoords Workout'!$F:$G,2,0)</f>
        <v>10168</v>
      </c>
      <c r="Z2517">
        <f>VLOOKUP(X2517&amp;"-"&amp;V2517,'Buscoords Workout'!$F:$G,2,0)</f>
        <v>10169</v>
      </c>
      <c r="AA2517" t="b">
        <f>OR(ISNA(Y2517),ISNA(Z2517))</f>
        <v>0</v>
      </c>
    </row>
    <row r="2518" spans="1:27" x14ac:dyDescent="0.25">
      <c r="A2518">
        <v>2733</v>
      </c>
      <c r="B2518" t="s">
        <v>24</v>
      </c>
      <c r="C2518" t="s">
        <v>62</v>
      </c>
      <c r="D2518" t="s">
        <v>63</v>
      </c>
      <c r="E2518">
        <v>11</v>
      </c>
      <c r="F2518" t="s">
        <v>42</v>
      </c>
      <c r="G2518">
        <v>120</v>
      </c>
      <c r="H2518" t="s">
        <v>27</v>
      </c>
      <c r="I2518" t="s">
        <v>28</v>
      </c>
      <c r="J2518" t="s">
        <v>59</v>
      </c>
      <c r="K2518" t="s">
        <v>49</v>
      </c>
      <c r="L2518" t="s">
        <v>31</v>
      </c>
      <c r="M2518">
        <v>3</v>
      </c>
      <c r="N2518" t="s">
        <v>32</v>
      </c>
      <c r="O2518" t="s">
        <v>33</v>
      </c>
      <c r="P2518">
        <v>16.9695</v>
      </c>
      <c r="Q2518">
        <v>336487.31689999998</v>
      </c>
      <c r="R2518">
        <v>3065130.6960999998</v>
      </c>
      <c r="S2518">
        <v>336482.81650000002</v>
      </c>
      <c r="T2518">
        <v>3065114.3341999999</v>
      </c>
      <c r="U2518">
        <v>1.6969999999999999E-2</v>
      </c>
      <c r="V2518" t="str">
        <f>VLOOKUP(C2518,'Lines LookUp'!$B$1:$C$12,2,0)</f>
        <v>NEW</v>
      </c>
      <c r="W2518" t="str">
        <f>ROUNDUP(Q2518,3)&amp;"-"&amp;ROUNDUP(R2518,3)</f>
        <v>336487.317-3065130.697</v>
      </c>
      <c r="X2518" t="str">
        <f>ROUNDUP(S2518,3)&amp;"-"&amp;ROUNDUP(T2518,3)</f>
        <v>336482.817-3065114.335</v>
      </c>
      <c r="Y2518">
        <f>VLOOKUP(W2518&amp;"-"&amp;V2518,'Buscoords Workout'!$F:$G,2,0)</f>
        <v>10169</v>
      </c>
      <c r="Z2518">
        <f>VLOOKUP(X2518&amp;"-"&amp;V2518,'Buscoords Workout'!$F:$G,2,0)</f>
        <v>10170</v>
      </c>
      <c r="AA2518" t="b">
        <f>OR(ISNA(Y2518),ISNA(Z2518))</f>
        <v>0</v>
      </c>
    </row>
    <row r="2519" spans="1:27" x14ac:dyDescent="0.25">
      <c r="A2519">
        <v>2734</v>
      </c>
      <c r="B2519" t="s">
        <v>24</v>
      </c>
      <c r="C2519" t="s">
        <v>62</v>
      </c>
      <c r="D2519" t="s">
        <v>63</v>
      </c>
      <c r="E2519">
        <v>11</v>
      </c>
      <c r="F2519" t="s">
        <v>42</v>
      </c>
      <c r="G2519">
        <v>120</v>
      </c>
      <c r="H2519" t="s">
        <v>27</v>
      </c>
      <c r="I2519" t="s">
        <v>28</v>
      </c>
      <c r="J2519" t="s">
        <v>59</v>
      </c>
      <c r="K2519" t="s">
        <v>49</v>
      </c>
      <c r="L2519" t="s">
        <v>31</v>
      </c>
      <c r="M2519">
        <v>3</v>
      </c>
      <c r="N2519" t="s">
        <v>32</v>
      </c>
      <c r="O2519" t="s">
        <v>33</v>
      </c>
      <c r="P2519">
        <v>18.303000000000001</v>
      </c>
      <c r="Q2519">
        <v>336482.81650000002</v>
      </c>
      <c r="R2519">
        <v>3065114.3341999999</v>
      </c>
      <c r="S2519">
        <v>336477.68839999998</v>
      </c>
      <c r="T2519">
        <v>3065096.7642999999</v>
      </c>
      <c r="U2519">
        <v>1.8303E-2</v>
      </c>
      <c r="V2519" t="str">
        <f>VLOOKUP(C2519,'Lines LookUp'!$B$1:$C$12,2,0)</f>
        <v>NEW</v>
      </c>
      <c r="W2519" t="str">
        <f>ROUNDUP(Q2519,3)&amp;"-"&amp;ROUNDUP(R2519,3)</f>
        <v>336482.817-3065114.335</v>
      </c>
      <c r="X2519" t="str">
        <f>ROUNDUP(S2519,3)&amp;"-"&amp;ROUNDUP(T2519,3)</f>
        <v>336477.689-3065096.765</v>
      </c>
      <c r="Y2519">
        <f>VLOOKUP(W2519&amp;"-"&amp;V2519,'Buscoords Workout'!$F:$G,2,0)</f>
        <v>10170</v>
      </c>
      <c r="Z2519">
        <f>VLOOKUP(X2519&amp;"-"&amp;V2519,'Buscoords Workout'!$F:$G,2,0)</f>
        <v>10171</v>
      </c>
      <c r="AA2519" t="b">
        <f>OR(ISNA(Y2519),ISNA(Z2519))</f>
        <v>0</v>
      </c>
    </row>
    <row r="2520" spans="1:27" x14ac:dyDescent="0.25">
      <c r="A2520">
        <v>2735</v>
      </c>
      <c r="B2520" t="s">
        <v>24</v>
      </c>
      <c r="C2520" t="s">
        <v>62</v>
      </c>
      <c r="D2520" t="s">
        <v>63</v>
      </c>
      <c r="E2520">
        <v>11</v>
      </c>
      <c r="F2520" t="s">
        <v>42</v>
      </c>
      <c r="G2520">
        <v>120</v>
      </c>
      <c r="H2520" t="s">
        <v>27</v>
      </c>
      <c r="I2520" t="s">
        <v>28</v>
      </c>
      <c r="J2520" t="s">
        <v>59</v>
      </c>
      <c r="K2520" t="s">
        <v>49</v>
      </c>
      <c r="L2520" t="s">
        <v>31</v>
      </c>
      <c r="M2520">
        <v>3</v>
      </c>
      <c r="N2520" t="s">
        <v>32</v>
      </c>
      <c r="O2520" t="s">
        <v>33</v>
      </c>
      <c r="P2520">
        <v>9.4448399999999992</v>
      </c>
      <c r="Q2520">
        <v>336477.68839999998</v>
      </c>
      <c r="R2520">
        <v>3065096.7642999999</v>
      </c>
      <c r="S2520">
        <v>336475.12030000001</v>
      </c>
      <c r="T2520">
        <v>3065087.6752999998</v>
      </c>
      <c r="U2520">
        <v>9.4450000000000003E-3</v>
      </c>
      <c r="V2520" t="str">
        <f>VLOOKUP(C2520,'Lines LookUp'!$B$1:$C$12,2,0)</f>
        <v>NEW</v>
      </c>
      <c r="W2520" t="str">
        <f>ROUNDUP(Q2520,3)&amp;"-"&amp;ROUNDUP(R2520,3)</f>
        <v>336477.689-3065096.765</v>
      </c>
      <c r="X2520" t="str">
        <f>ROUNDUP(S2520,3)&amp;"-"&amp;ROUNDUP(T2520,3)</f>
        <v>336475.121-3065087.676</v>
      </c>
      <c r="Y2520">
        <f>VLOOKUP(W2520&amp;"-"&amp;V2520,'Buscoords Workout'!$F:$G,2,0)</f>
        <v>10171</v>
      </c>
      <c r="Z2520">
        <f>VLOOKUP(X2520&amp;"-"&amp;V2520,'Buscoords Workout'!$F:$G,2,0)</f>
        <v>10172</v>
      </c>
      <c r="AA2520" t="b">
        <f>OR(ISNA(Y2520),ISNA(Z2520))</f>
        <v>0</v>
      </c>
    </row>
    <row r="2521" spans="1:27" x14ac:dyDescent="0.25">
      <c r="A2521">
        <v>2736</v>
      </c>
      <c r="B2521" t="s">
        <v>24</v>
      </c>
      <c r="C2521" t="s">
        <v>62</v>
      </c>
      <c r="D2521" t="s">
        <v>63</v>
      </c>
      <c r="E2521">
        <v>11</v>
      </c>
      <c r="F2521" t="s">
        <v>42</v>
      </c>
      <c r="G2521">
        <v>120</v>
      </c>
      <c r="H2521" t="s">
        <v>27</v>
      </c>
      <c r="I2521" t="s">
        <v>28</v>
      </c>
      <c r="J2521" t="s">
        <v>59</v>
      </c>
      <c r="K2521" t="s">
        <v>49</v>
      </c>
      <c r="L2521" t="s">
        <v>31</v>
      </c>
      <c r="M2521">
        <v>3</v>
      </c>
      <c r="N2521" t="s">
        <v>32</v>
      </c>
      <c r="O2521" t="s">
        <v>33</v>
      </c>
      <c r="P2521">
        <v>16.6021</v>
      </c>
      <c r="Q2521">
        <v>336475.12030000001</v>
      </c>
      <c r="R2521">
        <v>3065087.6752999998</v>
      </c>
      <c r="S2521">
        <v>336477.34470000002</v>
      </c>
      <c r="T2521">
        <v>3065071.2228999999</v>
      </c>
      <c r="U2521">
        <v>1.6601999999999999E-2</v>
      </c>
      <c r="V2521" t="str">
        <f>VLOOKUP(C2521,'Lines LookUp'!$B$1:$C$12,2,0)</f>
        <v>NEW</v>
      </c>
      <c r="W2521" t="str">
        <f>ROUNDUP(Q2521,3)&amp;"-"&amp;ROUNDUP(R2521,3)</f>
        <v>336475.121-3065087.676</v>
      </c>
      <c r="X2521" t="str">
        <f>ROUNDUP(S2521,3)&amp;"-"&amp;ROUNDUP(T2521,3)</f>
        <v>336477.345-3065071.223</v>
      </c>
      <c r="Y2521">
        <f>VLOOKUP(W2521&amp;"-"&amp;V2521,'Buscoords Workout'!$F:$G,2,0)</f>
        <v>10172</v>
      </c>
      <c r="Z2521">
        <f>VLOOKUP(X2521&amp;"-"&amp;V2521,'Buscoords Workout'!$F:$G,2,0)</f>
        <v>10173</v>
      </c>
      <c r="AA2521" t="b">
        <f>OR(ISNA(Y2521),ISNA(Z2521))</f>
        <v>0</v>
      </c>
    </row>
    <row r="2522" spans="1:27" x14ac:dyDescent="0.25">
      <c r="A2522">
        <v>2737</v>
      </c>
      <c r="B2522" t="s">
        <v>24</v>
      </c>
      <c r="C2522" t="s">
        <v>62</v>
      </c>
      <c r="D2522" t="s">
        <v>63</v>
      </c>
      <c r="E2522">
        <v>11</v>
      </c>
      <c r="F2522" t="s">
        <v>42</v>
      </c>
      <c r="G2522">
        <v>120</v>
      </c>
      <c r="H2522" t="s">
        <v>27</v>
      </c>
      <c r="I2522" t="s">
        <v>28</v>
      </c>
      <c r="J2522" t="s">
        <v>59</v>
      </c>
      <c r="K2522" t="s">
        <v>49</v>
      </c>
      <c r="L2522" t="s">
        <v>31</v>
      </c>
      <c r="M2522">
        <v>3</v>
      </c>
      <c r="N2522" t="s">
        <v>32</v>
      </c>
      <c r="O2522" t="s">
        <v>33</v>
      </c>
      <c r="P2522">
        <v>14.1081</v>
      </c>
      <c r="Q2522">
        <v>336477.34470000002</v>
      </c>
      <c r="R2522">
        <v>3065071.2228999999</v>
      </c>
      <c r="S2522">
        <v>336475.3224</v>
      </c>
      <c r="T2522">
        <v>3065057.2604999999</v>
      </c>
      <c r="U2522">
        <v>1.4108000000000001E-2</v>
      </c>
      <c r="V2522" t="str">
        <f>VLOOKUP(C2522,'Lines LookUp'!$B$1:$C$12,2,0)</f>
        <v>NEW</v>
      </c>
      <c r="W2522" t="str">
        <f>ROUNDUP(Q2522,3)&amp;"-"&amp;ROUNDUP(R2522,3)</f>
        <v>336477.345-3065071.223</v>
      </c>
      <c r="X2522" t="str">
        <f>ROUNDUP(S2522,3)&amp;"-"&amp;ROUNDUP(T2522,3)</f>
        <v>336475.323-3065057.261</v>
      </c>
      <c r="Y2522">
        <f>VLOOKUP(W2522&amp;"-"&amp;V2522,'Buscoords Workout'!$F:$G,2,0)</f>
        <v>10173</v>
      </c>
      <c r="Z2522">
        <f>VLOOKUP(X2522&amp;"-"&amp;V2522,'Buscoords Workout'!$F:$G,2,0)</f>
        <v>10174</v>
      </c>
      <c r="AA2522" t="b">
        <f>OR(ISNA(Y2522),ISNA(Z2522))</f>
        <v>0</v>
      </c>
    </row>
    <row r="2523" spans="1:27" x14ac:dyDescent="0.25">
      <c r="A2523">
        <v>2738</v>
      </c>
      <c r="B2523" t="s">
        <v>24</v>
      </c>
      <c r="C2523" t="s">
        <v>62</v>
      </c>
      <c r="D2523" t="s">
        <v>63</v>
      </c>
      <c r="E2523">
        <v>11</v>
      </c>
      <c r="F2523" t="s">
        <v>42</v>
      </c>
      <c r="G2523">
        <v>120</v>
      </c>
      <c r="H2523" t="s">
        <v>27</v>
      </c>
      <c r="I2523" t="s">
        <v>28</v>
      </c>
      <c r="J2523" t="s">
        <v>59</v>
      </c>
      <c r="K2523" t="s">
        <v>49</v>
      </c>
      <c r="L2523" t="s">
        <v>31</v>
      </c>
      <c r="M2523">
        <v>3</v>
      </c>
      <c r="N2523" t="s">
        <v>32</v>
      </c>
      <c r="O2523" t="s">
        <v>33</v>
      </c>
      <c r="P2523">
        <v>14.8188</v>
      </c>
      <c r="Q2523">
        <v>336475.3224</v>
      </c>
      <c r="R2523">
        <v>3065057.2604999999</v>
      </c>
      <c r="S2523">
        <v>336470.24339999998</v>
      </c>
      <c r="T2523">
        <v>3065043.3393000001</v>
      </c>
      <c r="U2523">
        <v>1.4819000000000001E-2</v>
      </c>
      <c r="V2523" t="str">
        <f>VLOOKUP(C2523,'Lines LookUp'!$B$1:$C$12,2,0)</f>
        <v>NEW</v>
      </c>
      <c r="W2523" t="str">
        <f>ROUNDUP(Q2523,3)&amp;"-"&amp;ROUNDUP(R2523,3)</f>
        <v>336475.323-3065057.261</v>
      </c>
      <c r="X2523" t="str">
        <f>ROUNDUP(S2523,3)&amp;"-"&amp;ROUNDUP(T2523,3)</f>
        <v>336470.244-3065043.34</v>
      </c>
      <c r="Y2523">
        <f>VLOOKUP(W2523&amp;"-"&amp;V2523,'Buscoords Workout'!$F:$G,2,0)</f>
        <v>10174</v>
      </c>
      <c r="Z2523">
        <f>VLOOKUP(X2523&amp;"-"&amp;V2523,'Buscoords Workout'!$F:$G,2,0)</f>
        <v>10175</v>
      </c>
      <c r="AA2523" t="b">
        <f>OR(ISNA(Y2523),ISNA(Z2523))</f>
        <v>0</v>
      </c>
    </row>
    <row r="2524" spans="1:27" x14ac:dyDescent="0.25">
      <c r="A2524">
        <v>2739</v>
      </c>
      <c r="B2524" t="s">
        <v>24</v>
      </c>
      <c r="C2524" t="s">
        <v>62</v>
      </c>
      <c r="D2524" t="s">
        <v>63</v>
      </c>
      <c r="E2524">
        <v>11</v>
      </c>
      <c r="F2524" t="s">
        <v>42</v>
      </c>
      <c r="G2524">
        <v>120</v>
      </c>
      <c r="H2524" t="s">
        <v>27</v>
      </c>
      <c r="I2524" t="s">
        <v>28</v>
      </c>
      <c r="J2524" t="s">
        <v>59</v>
      </c>
      <c r="K2524" t="s">
        <v>49</v>
      </c>
      <c r="L2524" t="s">
        <v>31</v>
      </c>
      <c r="M2524">
        <v>3</v>
      </c>
      <c r="N2524" t="s">
        <v>32</v>
      </c>
      <c r="O2524" t="s">
        <v>33</v>
      </c>
      <c r="P2524">
        <v>15.918799999999999</v>
      </c>
      <c r="Q2524">
        <v>336470.24339999998</v>
      </c>
      <c r="R2524">
        <v>3065043.3393000001</v>
      </c>
      <c r="S2524">
        <v>336468.19660000002</v>
      </c>
      <c r="T2524">
        <v>3065027.5526000001</v>
      </c>
      <c r="U2524">
        <v>1.5918999999999999E-2</v>
      </c>
      <c r="V2524" t="str">
        <f>VLOOKUP(C2524,'Lines LookUp'!$B$1:$C$12,2,0)</f>
        <v>NEW</v>
      </c>
      <c r="W2524" t="str">
        <f>ROUNDUP(Q2524,3)&amp;"-"&amp;ROUNDUP(R2524,3)</f>
        <v>336470.244-3065043.34</v>
      </c>
      <c r="X2524" t="str">
        <f>ROUNDUP(S2524,3)&amp;"-"&amp;ROUNDUP(T2524,3)</f>
        <v>336468.197-3065027.553</v>
      </c>
      <c r="Y2524">
        <f>VLOOKUP(W2524&amp;"-"&amp;V2524,'Buscoords Workout'!$F:$G,2,0)</f>
        <v>10175</v>
      </c>
      <c r="Z2524">
        <f>VLOOKUP(X2524&amp;"-"&amp;V2524,'Buscoords Workout'!$F:$G,2,0)</f>
        <v>10176</v>
      </c>
      <c r="AA2524" t="b">
        <f>OR(ISNA(Y2524),ISNA(Z2524))</f>
        <v>0</v>
      </c>
    </row>
    <row r="2525" spans="1:27" x14ac:dyDescent="0.25">
      <c r="A2525">
        <v>2740</v>
      </c>
      <c r="B2525" t="s">
        <v>24</v>
      </c>
      <c r="C2525" t="s">
        <v>62</v>
      </c>
      <c r="D2525" t="s">
        <v>63</v>
      </c>
      <c r="E2525">
        <v>11</v>
      </c>
      <c r="F2525" t="s">
        <v>42</v>
      </c>
      <c r="G2525">
        <v>120</v>
      </c>
      <c r="H2525" t="s">
        <v>27</v>
      </c>
      <c r="I2525" t="s">
        <v>28</v>
      </c>
      <c r="J2525" t="s">
        <v>59</v>
      </c>
      <c r="K2525" t="s">
        <v>49</v>
      </c>
      <c r="L2525" t="s">
        <v>31</v>
      </c>
      <c r="M2525">
        <v>3</v>
      </c>
      <c r="N2525" t="s">
        <v>32</v>
      </c>
      <c r="O2525" t="s">
        <v>33</v>
      </c>
      <c r="P2525">
        <v>21.971499999999999</v>
      </c>
      <c r="Q2525">
        <v>336468.19660000002</v>
      </c>
      <c r="R2525">
        <v>3065027.5526000001</v>
      </c>
      <c r="S2525">
        <v>336469.73590000003</v>
      </c>
      <c r="T2525">
        <v>3065005.6351000001</v>
      </c>
      <c r="U2525">
        <v>2.1971000000000001E-2</v>
      </c>
      <c r="V2525" t="str">
        <f>VLOOKUP(C2525,'Lines LookUp'!$B$1:$C$12,2,0)</f>
        <v>NEW</v>
      </c>
      <c r="W2525" t="str">
        <f>ROUNDUP(Q2525,3)&amp;"-"&amp;ROUNDUP(R2525,3)</f>
        <v>336468.197-3065027.553</v>
      </c>
      <c r="X2525" t="str">
        <f>ROUNDUP(S2525,3)&amp;"-"&amp;ROUNDUP(T2525,3)</f>
        <v>336469.736-3065005.636</v>
      </c>
      <c r="Y2525">
        <f>VLOOKUP(W2525&amp;"-"&amp;V2525,'Buscoords Workout'!$F:$G,2,0)</f>
        <v>10176</v>
      </c>
      <c r="Z2525">
        <f>VLOOKUP(X2525&amp;"-"&amp;V2525,'Buscoords Workout'!$F:$G,2,0)</f>
        <v>10177</v>
      </c>
      <c r="AA2525" t="b">
        <f>OR(ISNA(Y2525),ISNA(Z2525))</f>
        <v>0</v>
      </c>
    </row>
    <row r="2526" spans="1:27" x14ac:dyDescent="0.25">
      <c r="A2526">
        <v>2741</v>
      </c>
      <c r="B2526" t="s">
        <v>24</v>
      </c>
      <c r="C2526" t="s">
        <v>62</v>
      </c>
      <c r="D2526" t="s">
        <v>63</v>
      </c>
      <c r="E2526">
        <v>11</v>
      </c>
      <c r="F2526" t="s">
        <v>42</v>
      </c>
      <c r="G2526">
        <v>120</v>
      </c>
      <c r="H2526" t="s">
        <v>27</v>
      </c>
      <c r="I2526" t="s">
        <v>28</v>
      </c>
      <c r="J2526" t="s">
        <v>59</v>
      </c>
      <c r="K2526" t="s">
        <v>49</v>
      </c>
      <c r="L2526" t="s">
        <v>31</v>
      </c>
      <c r="M2526">
        <v>3</v>
      </c>
      <c r="N2526" t="s">
        <v>32</v>
      </c>
      <c r="O2526" t="s">
        <v>33</v>
      </c>
      <c r="P2526">
        <v>19.700600000000001</v>
      </c>
      <c r="Q2526">
        <v>336469.73590000003</v>
      </c>
      <c r="R2526">
        <v>3065005.6351000001</v>
      </c>
      <c r="S2526">
        <v>336466.41729999997</v>
      </c>
      <c r="T2526">
        <v>3064986.216</v>
      </c>
      <c r="U2526">
        <v>1.9701E-2</v>
      </c>
      <c r="V2526" t="str">
        <f>VLOOKUP(C2526,'Lines LookUp'!$B$1:$C$12,2,0)</f>
        <v>NEW</v>
      </c>
      <c r="W2526" t="str">
        <f>ROUNDUP(Q2526,3)&amp;"-"&amp;ROUNDUP(R2526,3)</f>
        <v>336469.736-3065005.636</v>
      </c>
      <c r="X2526" t="str">
        <f>ROUNDUP(S2526,3)&amp;"-"&amp;ROUNDUP(T2526,3)</f>
        <v>336466.418-3064986.216</v>
      </c>
      <c r="Y2526">
        <f>VLOOKUP(W2526&amp;"-"&amp;V2526,'Buscoords Workout'!$F:$G,2,0)</f>
        <v>10177</v>
      </c>
      <c r="Z2526">
        <f>VLOOKUP(X2526&amp;"-"&amp;V2526,'Buscoords Workout'!$F:$G,2,0)</f>
        <v>10178</v>
      </c>
      <c r="AA2526" t="b">
        <f>OR(ISNA(Y2526),ISNA(Z2526))</f>
        <v>0</v>
      </c>
    </row>
    <row r="2527" spans="1:27" x14ac:dyDescent="0.25">
      <c r="A2527">
        <v>2742</v>
      </c>
      <c r="B2527" t="s">
        <v>24</v>
      </c>
      <c r="C2527" t="s">
        <v>62</v>
      </c>
      <c r="D2527" t="s">
        <v>63</v>
      </c>
      <c r="E2527">
        <v>11</v>
      </c>
      <c r="F2527" t="s">
        <v>37</v>
      </c>
      <c r="G2527">
        <v>100</v>
      </c>
      <c r="H2527" t="s">
        <v>27</v>
      </c>
      <c r="I2527" t="s">
        <v>38</v>
      </c>
      <c r="J2527" t="s">
        <v>59</v>
      </c>
      <c r="K2527" t="s">
        <v>30</v>
      </c>
      <c r="L2527" t="s">
        <v>31</v>
      </c>
      <c r="M2527">
        <v>3</v>
      </c>
      <c r="N2527" t="s">
        <v>32</v>
      </c>
      <c r="O2527" t="s">
        <v>33</v>
      </c>
      <c r="P2527">
        <v>37.842300000000002</v>
      </c>
      <c r="Q2527">
        <v>336466.41729999997</v>
      </c>
      <c r="R2527">
        <v>3064986.216</v>
      </c>
      <c r="S2527">
        <v>336500.43589999998</v>
      </c>
      <c r="T2527">
        <v>3064969.6397000002</v>
      </c>
      <c r="U2527">
        <v>3.7842000000000001E-2</v>
      </c>
      <c r="V2527" t="str">
        <f>VLOOKUP(C2527,'Lines LookUp'!$B$1:$C$12,2,0)</f>
        <v>NEW</v>
      </c>
      <c r="W2527" t="str">
        <f>ROUNDUP(Q2527,3)&amp;"-"&amp;ROUNDUP(R2527,3)</f>
        <v>336466.418-3064986.216</v>
      </c>
      <c r="X2527" t="str">
        <f>ROUNDUP(S2527,3)&amp;"-"&amp;ROUNDUP(T2527,3)</f>
        <v>336500.436-3064969.64</v>
      </c>
      <c r="Y2527">
        <f>VLOOKUP(W2527&amp;"-"&amp;V2527,'Buscoords Workout'!$F:$G,2,0)</f>
        <v>10178</v>
      </c>
      <c r="Z2527">
        <f>VLOOKUP(X2527&amp;"-"&amp;V2527,'Buscoords Workout'!$F:$G,2,0)</f>
        <v>10179</v>
      </c>
      <c r="AA2527" t="b">
        <f>OR(ISNA(Y2527),ISNA(Z2527))</f>
        <v>0</v>
      </c>
    </row>
    <row r="2528" spans="1:27" x14ac:dyDescent="0.25">
      <c r="A2528">
        <v>2743</v>
      </c>
      <c r="B2528" t="s">
        <v>24</v>
      </c>
      <c r="C2528" t="s">
        <v>62</v>
      </c>
      <c r="D2528" t="s">
        <v>63</v>
      </c>
      <c r="E2528">
        <v>11</v>
      </c>
      <c r="F2528" t="s">
        <v>37</v>
      </c>
      <c r="G2528">
        <v>100</v>
      </c>
      <c r="H2528" t="s">
        <v>27</v>
      </c>
      <c r="I2528" t="s">
        <v>38</v>
      </c>
      <c r="J2528" t="s">
        <v>59</v>
      </c>
      <c r="K2528" t="s">
        <v>30</v>
      </c>
      <c r="L2528" t="s">
        <v>31</v>
      </c>
      <c r="M2528">
        <v>3</v>
      </c>
      <c r="N2528" t="s">
        <v>32</v>
      </c>
      <c r="O2528" t="s">
        <v>33</v>
      </c>
      <c r="P2528">
        <v>1.3110299999999999</v>
      </c>
      <c r="Q2528">
        <v>336500.43589999998</v>
      </c>
      <c r="R2528">
        <v>3064969.6397000002</v>
      </c>
      <c r="S2528">
        <v>336499.92550000001</v>
      </c>
      <c r="T2528">
        <v>3064968.4320999999</v>
      </c>
      <c r="U2528">
        <v>1.3110000000000001E-3</v>
      </c>
      <c r="V2528" t="str">
        <f>VLOOKUP(C2528,'Lines LookUp'!$B$1:$C$12,2,0)</f>
        <v>NEW</v>
      </c>
      <c r="W2528" t="str">
        <f>ROUNDUP(Q2528,3)&amp;"-"&amp;ROUNDUP(R2528,3)</f>
        <v>336500.436-3064969.64</v>
      </c>
      <c r="X2528" t="str">
        <f>ROUNDUP(S2528,3)&amp;"-"&amp;ROUNDUP(T2528,3)</f>
        <v>336499.926-3064968.433</v>
      </c>
      <c r="Y2528">
        <f>VLOOKUP(W2528&amp;"-"&amp;V2528,'Buscoords Workout'!$F:$G,2,0)</f>
        <v>10179</v>
      </c>
      <c r="Z2528">
        <f>VLOOKUP(X2528&amp;"-"&amp;V2528,'Buscoords Workout'!$F:$G,2,0)</f>
        <v>10180</v>
      </c>
      <c r="AA2528" t="b">
        <f>OR(ISNA(Y2528),ISNA(Z2528))</f>
        <v>0</v>
      </c>
    </row>
    <row r="2529" spans="1:27" x14ac:dyDescent="0.25">
      <c r="A2529">
        <v>2744</v>
      </c>
      <c r="B2529" t="s">
        <v>24</v>
      </c>
      <c r="C2529" t="s">
        <v>62</v>
      </c>
      <c r="D2529" t="s">
        <v>63</v>
      </c>
      <c r="E2529">
        <v>11</v>
      </c>
      <c r="F2529" t="s">
        <v>37</v>
      </c>
      <c r="G2529">
        <v>100</v>
      </c>
      <c r="H2529" t="s">
        <v>27</v>
      </c>
      <c r="I2529" t="s">
        <v>38</v>
      </c>
      <c r="J2529" t="s">
        <v>59</v>
      </c>
      <c r="K2529" t="s">
        <v>30</v>
      </c>
      <c r="L2529" t="s">
        <v>31</v>
      </c>
      <c r="M2529">
        <v>3</v>
      </c>
      <c r="N2529" t="s">
        <v>32</v>
      </c>
      <c r="O2529" t="s">
        <v>33</v>
      </c>
      <c r="P2529">
        <v>26.2667</v>
      </c>
      <c r="Q2529">
        <v>336499.92550000001</v>
      </c>
      <c r="R2529">
        <v>3064968.4320999999</v>
      </c>
      <c r="S2529">
        <v>336489.69929999998</v>
      </c>
      <c r="T2529">
        <v>3064944.2377999998</v>
      </c>
      <c r="U2529">
        <v>2.6266999999999999E-2</v>
      </c>
      <c r="V2529" t="str">
        <f>VLOOKUP(C2529,'Lines LookUp'!$B$1:$C$12,2,0)</f>
        <v>NEW</v>
      </c>
      <c r="W2529" t="str">
        <f>ROUNDUP(Q2529,3)&amp;"-"&amp;ROUNDUP(R2529,3)</f>
        <v>336499.926-3064968.433</v>
      </c>
      <c r="X2529" t="str">
        <f>ROUNDUP(S2529,3)&amp;"-"&amp;ROUNDUP(T2529,3)</f>
        <v>336489.7-3064944.238</v>
      </c>
      <c r="Y2529">
        <f>VLOOKUP(W2529&amp;"-"&amp;V2529,'Buscoords Workout'!$F:$G,2,0)</f>
        <v>10180</v>
      </c>
      <c r="Z2529">
        <f>VLOOKUP(X2529&amp;"-"&amp;V2529,'Buscoords Workout'!$F:$G,2,0)</f>
        <v>10181</v>
      </c>
      <c r="AA2529" t="b">
        <f>OR(ISNA(Y2529),ISNA(Z2529))</f>
        <v>0</v>
      </c>
    </row>
    <row r="2530" spans="1:27" x14ac:dyDescent="0.25">
      <c r="A2530">
        <v>2745</v>
      </c>
      <c r="B2530" t="s">
        <v>24</v>
      </c>
      <c r="C2530" t="s">
        <v>62</v>
      </c>
      <c r="D2530" t="s">
        <v>63</v>
      </c>
      <c r="E2530">
        <v>11</v>
      </c>
      <c r="F2530" t="s">
        <v>37</v>
      </c>
      <c r="G2530">
        <v>100</v>
      </c>
      <c r="H2530" t="s">
        <v>27</v>
      </c>
      <c r="I2530" t="s">
        <v>38</v>
      </c>
      <c r="J2530" t="s">
        <v>59</v>
      </c>
      <c r="K2530" t="s">
        <v>30</v>
      </c>
      <c r="L2530" t="s">
        <v>31</v>
      </c>
      <c r="M2530">
        <v>3</v>
      </c>
      <c r="N2530" t="s">
        <v>32</v>
      </c>
      <c r="O2530" t="s">
        <v>33</v>
      </c>
      <c r="P2530">
        <v>21.0014</v>
      </c>
      <c r="Q2530">
        <v>336489.69929999998</v>
      </c>
      <c r="R2530">
        <v>3064944.2377999998</v>
      </c>
      <c r="S2530">
        <v>336485.75290000002</v>
      </c>
      <c r="T2530">
        <v>3064923.6105</v>
      </c>
      <c r="U2530">
        <v>2.1000999999999999E-2</v>
      </c>
      <c r="V2530" t="str">
        <f>VLOOKUP(C2530,'Lines LookUp'!$B$1:$C$12,2,0)</f>
        <v>NEW</v>
      </c>
      <c r="W2530" t="str">
        <f>ROUNDUP(Q2530,3)&amp;"-"&amp;ROUNDUP(R2530,3)</f>
        <v>336489.7-3064944.238</v>
      </c>
      <c r="X2530" t="str">
        <f>ROUNDUP(S2530,3)&amp;"-"&amp;ROUNDUP(T2530,3)</f>
        <v>336485.753-3064923.611</v>
      </c>
      <c r="Y2530">
        <f>VLOOKUP(W2530&amp;"-"&amp;V2530,'Buscoords Workout'!$F:$G,2,0)</f>
        <v>10181</v>
      </c>
      <c r="Z2530">
        <f>VLOOKUP(X2530&amp;"-"&amp;V2530,'Buscoords Workout'!$F:$G,2,0)</f>
        <v>10182</v>
      </c>
      <c r="AA2530" t="b">
        <f>OR(ISNA(Y2530),ISNA(Z2530))</f>
        <v>0</v>
      </c>
    </row>
    <row r="2531" spans="1:27" x14ac:dyDescent="0.25">
      <c r="A2531">
        <v>2746</v>
      </c>
      <c r="B2531" t="s">
        <v>24</v>
      </c>
      <c r="C2531" t="s">
        <v>62</v>
      </c>
      <c r="D2531" t="s">
        <v>63</v>
      </c>
      <c r="E2531">
        <v>11</v>
      </c>
      <c r="F2531" t="s">
        <v>37</v>
      </c>
      <c r="G2531">
        <v>100</v>
      </c>
      <c r="H2531" t="s">
        <v>27</v>
      </c>
      <c r="I2531" t="s">
        <v>38</v>
      </c>
      <c r="J2531" t="s">
        <v>59</v>
      </c>
      <c r="K2531" t="s">
        <v>30</v>
      </c>
      <c r="L2531" t="s">
        <v>31</v>
      </c>
      <c r="M2531">
        <v>3</v>
      </c>
      <c r="N2531" t="s">
        <v>32</v>
      </c>
      <c r="O2531" t="s">
        <v>33</v>
      </c>
      <c r="P2531">
        <v>22.906500000000001</v>
      </c>
      <c r="Q2531">
        <v>336485.75290000002</v>
      </c>
      <c r="R2531">
        <v>3064923.6105</v>
      </c>
      <c r="S2531">
        <v>336481.17070000002</v>
      </c>
      <c r="T2531">
        <v>3064901.1669999999</v>
      </c>
      <c r="U2531">
        <v>2.2905999999999999E-2</v>
      </c>
      <c r="V2531" t="str">
        <f>VLOOKUP(C2531,'Lines LookUp'!$B$1:$C$12,2,0)</f>
        <v>NEW</v>
      </c>
      <c r="W2531" t="str">
        <f>ROUNDUP(Q2531,3)&amp;"-"&amp;ROUNDUP(R2531,3)</f>
        <v>336485.753-3064923.611</v>
      </c>
      <c r="X2531" t="str">
        <f>ROUNDUP(S2531,3)&amp;"-"&amp;ROUNDUP(T2531,3)</f>
        <v>336481.171-3064901.167</v>
      </c>
      <c r="Y2531">
        <f>VLOOKUP(W2531&amp;"-"&amp;V2531,'Buscoords Workout'!$F:$G,2,0)</f>
        <v>10182</v>
      </c>
      <c r="Z2531">
        <f>VLOOKUP(X2531&amp;"-"&amp;V2531,'Buscoords Workout'!$F:$G,2,0)</f>
        <v>10183</v>
      </c>
      <c r="AA2531" t="b">
        <f>OR(ISNA(Y2531),ISNA(Z2531))</f>
        <v>0</v>
      </c>
    </row>
    <row r="2532" spans="1:27" x14ac:dyDescent="0.25">
      <c r="A2532">
        <v>2747</v>
      </c>
      <c r="B2532" t="s">
        <v>24</v>
      </c>
      <c r="C2532" t="s">
        <v>62</v>
      </c>
      <c r="D2532" t="s">
        <v>63</v>
      </c>
      <c r="E2532">
        <v>11</v>
      </c>
      <c r="F2532" t="s">
        <v>37</v>
      </c>
      <c r="G2532">
        <v>100</v>
      </c>
      <c r="H2532" t="s">
        <v>27</v>
      </c>
      <c r="I2532" t="s">
        <v>38</v>
      </c>
      <c r="J2532" t="s">
        <v>59</v>
      </c>
      <c r="K2532" t="s">
        <v>30</v>
      </c>
      <c r="L2532" t="s">
        <v>31</v>
      </c>
      <c r="M2532">
        <v>3</v>
      </c>
      <c r="N2532" t="s">
        <v>32</v>
      </c>
      <c r="O2532" t="s">
        <v>33</v>
      </c>
      <c r="P2532">
        <v>40.179499999999997</v>
      </c>
      <c r="Q2532">
        <v>336481.17070000002</v>
      </c>
      <c r="R2532">
        <v>3064901.1669999999</v>
      </c>
      <c r="S2532">
        <v>336442.16690000001</v>
      </c>
      <c r="T2532">
        <v>3064910.8157000002</v>
      </c>
      <c r="U2532">
        <v>4.018E-2</v>
      </c>
      <c r="V2532" t="str">
        <f>VLOOKUP(C2532,'Lines LookUp'!$B$1:$C$12,2,0)</f>
        <v>NEW</v>
      </c>
      <c r="W2532" t="str">
        <f>ROUNDUP(Q2532,3)&amp;"-"&amp;ROUNDUP(R2532,3)</f>
        <v>336481.171-3064901.167</v>
      </c>
      <c r="X2532" t="str">
        <f>ROUNDUP(S2532,3)&amp;"-"&amp;ROUNDUP(T2532,3)</f>
        <v>336442.167-3064910.816</v>
      </c>
      <c r="Y2532">
        <f>VLOOKUP(W2532&amp;"-"&amp;V2532,'Buscoords Workout'!$F:$G,2,0)</f>
        <v>10183</v>
      </c>
      <c r="Z2532">
        <f>VLOOKUP(X2532&amp;"-"&amp;V2532,'Buscoords Workout'!$F:$G,2,0)</f>
        <v>10184</v>
      </c>
      <c r="AA2532" t="b">
        <f>OR(ISNA(Y2532),ISNA(Z2532))</f>
        <v>0</v>
      </c>
    </row>
    <row r="2533" spans="1:27" x14ac:dyDescent="0.25">
      <c r="A2533">
        <v>2748</v>
      </c>
      <c r="B2533" t="s">
        <v>24</v>
      </c>
      <c r="C2533" t="s">
        <v>62</v>
      </c>
      <c r="D2533" t="s">
        <v>63</v>
      </c>
      <c r="E2533">
        <v>11</v>
      </c>
      <c r="F2533" t="s">
        <v>37</v>
      </c>
      <c r="G2533">
        <v>100</v>
      </c>
      <c r="H2533" t="s">
        <v>27</v>
      </c>
      <c r="I2533" t="s">
        <v>38</v>
      </c>
      <c r="J2533" t="s">
        <v>59</v>
      </c>
      <c r="K2533" t="s">
        <v>30</v>
      </c>
      <c r="L2533" t="s">
        <v>31</v>
      </c>
      <c r="M2533">
        <v>3</v>
      </c>
      <c r="N2533" t="s">
        <v>32</v>
      </c>
      <c r="O2533" t="s">
        <v>33</v>
      </c>
      <c r="P2533">
        <v>21.536999999999999</v>
      </c>
      <c r="Q2533">
        <v>336442.16690000001</v>
      </c>
      <c r="R2533">
        <v>3064910.8157000002</v>
      </c>
      <c r="S2533">
        <v>336420.80239999999</v>
      </c>
      <c r="T2533">
        <v>3064913.5362999998</v>
      </c>
      <c r="U2533">
        <v>2.1537000000000001E-2</v>
      </c>
      <c r="V2533" t="str">
        <f>VLOOKUP(C2533,'Lines LookUp'!$B$1:$C$12,2,0)</f>
        <v>NEW</v>
      </c>
      <c r="W2533" t="str">
        <f>ROUNDUP(Q2533,3)&amp;"-"&amp;ROUNDUP(R2533,3)</f>
        <v>336442.167-3064910.816</v>
      </c>
      <c r="X2533" t="str">
        <f>ROUNDUP(S2533,3)&amp;"-"&amp;ROUNDUP(T2533,3)</f>
        <v>336420.803-3064913.537</v>
      </c>
      <c r="Y2533">
        <f>VLOOKUP(W2533&amp;"-"&amp;V2533,'Buscoords Workout'!$F:$G,2,0)</f>
        <v>10184</v>
      </c>
      <c r="Z2533">
        <f>VLOOKUP(X2533&amp;"-"&amp;V2533,'Buscoords Workout'!$F:$G,2,0)</f>
        <v>10185</v>
      </c>
      <c r="AA2533" t="b">
        <f>OR(ISNA(Y2533),ISNA(Z2533))</f>
        <v>0</v>
      </c>
    </row>
    <row r="2534" spans="1:27" x14ac:dyDescent="0.25">
      <c r="A2534">
        <v>2749</v>
      </c>
      <c r="B2534" t="s">
        <v>24</v>
      </c>
      <c r="C2534" t="s">
        <v>62</v>
      </c>
      <c r="D2534" t="s">
        <v>63</v>
      </c>
      <c r="E2534">
        <v>11</v>
      </c>
      <c r="F2534" t="s">
        <v>37</v>
      </c>
      <c r="G2534">
        <v>100</v>
      </c>
      <c r="H2534" t="s">
        <v>27</v>
      </c>
      <c r="I2534" t="s">
        <v>38</v>
      </c>
      <c r="J2534" t="s">
        <v>59</v>
      </c>
      <c r="K2534" t="s">
        <v>30</v>
      </c>
      <c r="L2534" t="s">
        <v>31</v>
      </c>
      <c r="M2534">
        <v>3</v>
      </c>
      <c r="N2534" t="s">
        <v>32</v>
      </c>
      <c r="O2534" t="s">
        <v>33</v>
      </c>
      <c r="P2534">
        <v>28.774799999999999</v>
      </c>
      <c r="Q2534">
        <v>336420.80239999999</v>
      </c>
      <c r="R2534">
        <v>3064913.5362999998</v>
      </c>
      <c r="S2534">
        <v>336392.76209999999</v>
      </c>
      <c r="T2534">
        <v>3064919.9963000002</v>
      </c>
      <c r="U2534">
        <v>2.8774999999999998E-2</v>
      </c>
      <c r="V2534" t="str">
        <f>VLOOKUP(C2534,'Lines LookUp'!$B$1:$C$12,2,0)</f>
        <v>NEW</v>
      </c>
      <c r="W2534" t="str">
        <f>ROUNDUP(Q2534,3)&amp;"-"&amp;ROUNDUP(R2534,3)</f>
        <v>336420.803-3064913.537</v>
      </c>
      <c r="X2534" t="str">
        <f>ROUNDUP(S2534,3)&amp;"-"&amp;ROUNDUP(T2534,3)</f>
        <v>336392.763-3064919.997</v>
      </c>
      <c r="Y2534">
        <f>VLOOKUP(W2534&amp;"-"&amp;V2534,'Buscoords Workout'!$F:$G,2,0)</f>
        <v>10185</v>
      </c>
      <c r="Z2534">
        <f>VLOOKUP(X2534&amp;"-"&amp;V2534,'Buscoords Workout'!$F:$G,2,0)</f>
        <v>10186</v>
      </c>
      <c r="AA2534" t="b">
        <f>OR(ISNA(Y2534),ISNA(Z2534))</f>
        <v>0</v>
      </c>
    </row>
    <row r="2535" spans="1:27" x14ac:dyDescent="0.25">
      <c r="A2535">
        <v>2750</v>
      </c>
      <c r="B2535" t="s">
        <v>24</v>
      </c>
      <c r="C2535" t="s">
        <v>62</v>
      </c>
      <c r="D2535" t="s">
        <v>63</v>
      </c>
      <c r="E2535">
        <v>11</v>
      </c>
      <c r="F2535" t="s">
        <v>37</v>
      </c>
      <c r="G2535">
        <v>100</v>
      </c>
      <c r="H2535" t="s">
        <v>27</v>
      </c>
      <c r="I2535" t="s">
        <v>38</v>
      </c>
      <c r="J2535" t="s">
        <v>59</v>
      </c>
      <c r="K2535" t="s">
        <v>30</v>
      </c>
      <c r="L2535" t="s">
        <v>31</v>
      </c>
      <c r="M2535">
        <v>3</v>
      </c>
      <c r="N2535" t="s">
        <v>32</v>
      </c>
      <c r="O2535" t="s">
        <v>33</v>
      </c>
      <c r="P2535">
        <v>22.9145</v>
      </c>
      <c r="Q2535">
        <v>336392.76209999999</v>
      </c>
      <c r="R2535">
        <v>3064919.9963000002</v>
      </c>
      <c r="S2535">
        <v>336370.1912</v>
      </c>
      <c r="T2535">
        <v>3064923.9497000002</v>
      </c>
      <c r="U2535">
        <v>2.2915000000000001E-2</v>
      </c>
      <c r="V2535" t="str">
        <f>VLOOKUP(C2535,'Lines LookUp'!$B$1:$C$12,2,0)</f>
        <v>NEW</v>
      </c>
      <c r="W2535" t="str">
        <f>ROUNDUP(Q2535,3)&amp;"-"&amp;ROUNDUP(R2535,3)</f>
        <v>336392.763-3064919.997</v>
      </c>
      <c r="X2535" t="str">
        <f>ROUNDUP(S2535,3)&amp;"-"&amp;ROUNDUP(T2535,3)</f>
        <v>336370.192-3064923.95</v>
      </c>
      <c r="Y2535">
        <f>VLOOKUP(W2535&amp;"-"&amp;V2535,'Buscoords Workout'!$F:$G,2,0)</f>
        <v>10186</v>
      </c>
      <c r="Z2535">
        <f>VLOOKUP(X2535&amp;"-"&amp;V2535,'Buscoords Workout'!$F:$G,2,0)</f>
        <v>10187</v>
      </c>
      <c r="AA2535" t="b">
        <f>OR(ISNA(Y2535),ISNA(Z2535))</f>
        <v>0</v>
      </c>
    </row>
    <row r="2536" spans="1:27" x14ac:dyDescent="0.25">
      <c r="A2536">
        <v>2751</v>
      </c>
      <c r="B2536" t="s">
        <v>24</v>
      </c>
      <c r="C2536" t="s">
        <v>62</v>
      </c>
      <c r="D2536" t="s">
        <v>63</v>
      </c>
      <c r="E2536">
        <v>11</v>
      </c>
      <c r="F2536" t="s">
        <v>37</v>
      </c>
      <c r="G2536">
        <v>100</v>
      </c>
      <c r="H2536" t="s">
        <v>27</v>
      </c>
      <c r="I2536" t="s">
        <v>38</v>
      </c>
      <c r="J2536" t="s">
        <v>59</v>
      </c>
      <c r="K2536" t="s">
        <v>30</v>
      </c>
      <c r="L2536" t="s">
        <v>31</v>
      </c>
      <c r="M2536">
        <v>3</v>
      </c>
      <c r="N2536" t="s">
        <v>32</v>
      </c>
      <c r="O2536" t="s">
        <v>33</v>
      </c>
      <c r="P2536">
        <v>26.5425</v>
      </c>
      <c r="Q2536">
        <v>336370.1912</v>
      </c>
      <c r="R2536">
        <v>3064923.9497000002</v>
      </c>
      <c r="S2536">
        <v>336343.9523</v>
      </c>
      <c r="T2536">
        <v>3064927.9526</v>
      </c>
      <c r="U2536">
        <v>2.6542E-2</v>
      </c>
      <c r="V2536" t="str">
        <f>VLOOKUP(C2536,'Lines LookUp'!$B$1:$C$12,2,0)</f>
        <v>NEW</v>
      </c>
      <c r="W2536" t="str">
        <f>ROUNDUP(Q2536,3)&amp;"-"&amp;ROUNDUP(R2536,3)</f>
        <v>336370.192-3064923.95</v>
      </c>
      <c r="X2536" t="str">
        <f>ROUNDUP(S2536,3)&amp;"-"&amp;ROUNDUP(T2536,3)</f>
        <v>336343.953-3064927.953</v>
      </c>
      <c r="Y2536">
        <f>VLOOKUP(W2536&amp;"-"&amp;V2536,'Buscoords Workout'!$F:$G,2,0)</f>
        <v>10187</v>
      </c>
      <c r="Z2536">
        <f>VLOOKUP(X2536&amp;"-"&amp;V2536,'Buscoords Workout'!$F:$G,2,0)</f>
        <v>10188</v>
      </c>
      <c r="AA2536" t="b">
        <f>OR(ISNA(Y2536),ISNA(Z2536))</f>
        <v>0</v>
      </c>
    </row>
    <row r="2537" spans="1:27" x14ac:dyDescent="0.25">
      <c r="A2537">
        <v>2752</v>
      </c>
      <c r="B2537" t="s">
        <v>24</v>
      </c>
      <c r="C2537" t="s">
        <v>62</v>
      </c>
      <c r="D2537" t="s">
        <v>63</v>
      </c>
      <c r="E2537">
        <v>11</v>
      </c>
      <c r="F2537" t="s">
        <v>37</v>
      </c>
      <c r="G2537">
        <v>100</v>
      </c>
      <c r="H2537" t="s">
        <v>27</v>
      </c>
      <c r="I2537" t="s">
        <v>38</v>
      </c>
      <c r="J2537" t="s">
        <v>59</v>
      </c>
      <c r="K2537" t="s">
        <v>30</v>
      </c>
      <c r="L2537" t="s">
        <v>31</v>
      </c>
      <c r="M2537">
        <v>3</v>
      </c>
      <c r="N2537" t="s">
        <v>32</v>
      </c>
      <c r="O2537" t="s">
        <v>33</v>
      </c>
      <c r="P2537">
        <v>25.535399999999999</v>
      </c>
      <c r="Q2537">
        <v>336343.9523</v>
      </c>
      <c r="R2537">
        <v>3064927.9526</v>
      </c>
      <c r="S2537">
        <v>336318.95250000001</v>
      </c>
      <c r="T2537">
        <v>3064933.1553000002</v>
      </c>
      <c r="U2537">
        <v>2.5534999999999999E-2</v>
      </c>
      <c r="V2537" t="str">
        <f>VLOOKUP(C2537,'Lines LookUp'!$B$1:$C$12,2,0)</f>
        <v>NEW</v>
      </c>
      <c r="W2537" t="str">
        <f>ROUNDUP(Q2537,3)&amp;"-"&amp;ROUNDUP(R2537,3)</f>
        <v>336343.953-3064927.953</v>
      </c>
      <c r="X2537" t="str">
        <f>ROUNDUP(S2537,3)&amp;"-"&amp;ROUNDUP(T2537,3)</f>
        <v>336318.953-3064933.156</v>
      </c>
      <c r="Y2537">
        <f>VLOOKUP(W2537&amp;"-"&amp;V2537,'Buscoords Workout'!$F:$G,2,0)</f>
        <v>10188</v>
      </c>
      <c r="Z2537">
        <f>VLOOKUP(X2537&amp;"-"&amp;V2537,'Buscoords Workout'!$F:$G,2,0)</f>
        <v>10189</v>
      </c>
      <c r="AA2537" t="b">
        <f>OR(ISNA(Y2537),ISNA(Z2537))</f>
        <v>0</v>
      </c>
    </row>
    <row r="2538" spans="1:27" x14ac:dyDescent="0.25">
      <c r="A2538">
        <v>2753</v>
      </c>
      <c r="B2538" t="s">
        <v>24</v>
      </c>
      <c r="C2538" t="s">
        <v>62</v>
      </c>
      <c r="D2538" t="s">
        <v>63</v>
      </c>
      <c r="E2538">
        <v>11</v>
      </c>
      <c r="F2538" t="s">
        <v>37</v>
      </c>
      <c r="G2538">
        <v>100</v>
      </c>
      <c r="H2538" t="s">
        <v>27</v>
      </c>
      <c r="I2538" t="s">
        <v>38</v>
      </c>
      <c r="J2538" t="s">
        <v>59</v>
      </c>
      <c r="K2538" t="s">
        <v>30</v>
      </c>
      <c r="L2538" t="s">
        <v>31</v>
      </c>
      <c r="M2538">
        <v>3</v>
      </c>
      <c r="N2538" t="s">
        <v>32</v>
      </c>
      <c r="O2538" t="s">
        <v>33</v>
      </c>
      <c r="P2538">
        <v>24.935600000000001</v>
      </c>
      <c r="Q2538">
        <v>336318.95250000001</v>
      </c>
      <c r="R2538">
        <v>3064933.1553000002</v>
      </c>
      <c r="S2538">
        <v>336294.56400000001</v>
      </c>
      <c r="T2538">
        <v>3064938.3498</v>
      </c>
      <c r="U2538">
        <v>2.4936E-2</v>
      </c>
      <c r="V2538" t="str">
        <f>VLOOKUP(C2538,'Lines LookUp'!$B$1:$C$12,2,0)</f>
        <v>NEW</v>
      </c>
      <c r="W2538" t="str">
        <f>ROUNDUP(Q2538,3)&amp;"-"&amp;ROUNDUP(R2538,3)</f>
        <v>336318.953-3064933.156</v>
      </c>
      <c r="X2538" t="str">
        <f>ROUNDUP(S2538,3)&amp;"-"&amp;ROUNDUP(T2538,3)</f>
        <v>336294.564-3064938.35</v>
      </c>
      <c r="Y2538">
        <f>VLOOKUP(W2538&amp;"-"&amp;V2538,'Buscoords Workout'!$F:$G,2,0)</f>
        <v>10189</v>
      </c>
      <c r="Z2538">
        <f>VLOOKUP(X2538&amp;"-"&amp;V2538,'Buscoords Workout'!$F:$G,2,0)</f>
        <v>10190</v>
      </c>
      <c r="AA2538" t="b">
        <f>OR(ISNA(Y2538),ISNA(Z2538))</f>
        <v>0</v>
      </c>
    </row>
    <row r="2539" spans="1:27" x14ac:dyDescent="0.25">
      <c r="A2539">
        <v>2754</v>
      </c>
      <c r="B2539" t="s">
        <v>24</v>
      </c>
      <c r="C2539" t="s">
        <v>62</v>
      </c>
      <c r="D2539" t="s">
        <v>63</v>
      </c>
      <c r="E2539">
        <v>11</v>
      </c>
      <c r="F2539" t="s">
        <v>37</v>
      </c>
      <c r="G2539">
        <v>100</v>
      </c>
      <c r="H2539" t="s">
        <v>27</v>
      </c>
      <c r="I2539" t="s">
        <v>38</v>
      </c>
      <c r="J2539" t="s">
        <v>59</v>
      </c>
      <c r="K2539" t="s">
        <v>30</v>
      </c>
      <c r="L2539" t="s">
        <v>31</v>
      </c>
      <c r="M2539">
        <v>3</v>
      </c>
      <c r="N2539" t="s">
        <v>32</v>
      </c>
      <c r="O2539" t="s">
        <v>33</v>
      </c>
      <c r="P2539">
        <v>5.6910299999999996</v>
      </c>
      <c r="Q2539">
        <v>337784.52720000001</v>
      </c>
      <c r="R2539">
        <v>3064514.0307</v>
      </c>
      <c r="S2539">
        <v>337784.94059999997</v>
      </c>
      <c r="T2539">
        <v>3064519.7067</v>
      </c>
      <c r="U2539">
        <v>5.6909999999999999E-3</v>
      </c>
      <c r="V2539" t="str">
        <f>VLOOKUP(C2539,'Lines LookUp'!$B$1:$C$12,2,0)</f>
        <v>NEW</v>
      </c>
      <c r="W2539" t="str">
        <f>ROUNDUP(Q2539,3)&amp;"-"&amp;ROUNDUP(R2539,3)</f>
        <v>337784.528-3064514.031</v>
      </c>
      <c r="X2539" t="str">
        <f>ROUNDUP(S2539,3)&amp;"-"&amp;ROUNDUP(T2539,3)</f>
        <v>337784.941-3064519.707</v>
      </c>
      <c r="Y2539">
        <f>VLOOKUP(W2539&amp;"-"&amp;V2539,'Buscoords Workout'!$F:$G,2,0)</f>
        <v>10191</v>
      </c>
      <c r="Z2539">
        <f>VLOOKUP(X2539&amp;"-"&amp;V2539,'Buscoords Workout'!$F:$G,2,0)</f>
        <v>10192</v>
      </c>
      <c r="AA2539" t="b">
        <f>OR(ISNA(Y2539),ISNA(Z2539))</f>
        <v>0</v>
      </c>
    </row>
    <row r="2540" spans="1:27" x14ac:dyDescent="0.25">
      <c r="A2540">
        <v>2755</v>
      </c>
      <c r="B2540" t="s">
        <v>24</v>
      </c>
      <c r="C2540" t="s">
        <v>62</v>
      </c>
      <c r="D2540" t="s">
        <v>63</v>
      </c>
      <c r="E2540">
        <v>11</v>
      </c>
      <c r="F2540" t="s">
        <v>37</v>
      </c>
      <c r="G2540">
        <v>100</v>
      </c>
      <c r="H2540" t="s">
        <v>27</v>
      </c>
      <c r="I2540" t="s">
        <v>38</v>
      </c>
      <c r="J2540" t="s">
        <v>59</v>
      </c>
      <c r="K2540" t="s">
        <v>30</v>
      </c>
      <c r="L2540" t="s">
        <v>31</v>
      </c>
      <c r="M2540">
        <v>3</v>
      </c>
      <c r="N2540" t="s">
        <v>32</v>
      </c>
      <c r="O2540" t="s">
        <v>33</v>
      </c>
      <c r="P2540">
        <v>25.23</v>
      </c>
      <c r="Q2540">
        <v>337784.94059999997</v>
      </c>
      <c r="R2540">
        <v>3064519.7067</v>
      </c>
      <c r="S2540">
        <v>337786.7732</v>
      </c>
      <c r="T2540">
        <v>3064544.8700999999</v>
      </c>
      <c r="U2540">
        <v>2.5229999999999999E-2</v>
      </c>
      <c r="V2540" t="str">
        <f>VLOOKUP(C2540,'Lines LookUp'!$B$1:$C$12,2,0)</f>
        <v>NEW</v>
      </c>
      <c r="W2540" t="str">
        <f>ROUNDUP(Q2540,3)&amp;"-"&amp;ROUNDUP(R2540,3)</f>
        <v>337784.941-3064519.707</v>
      </c>
      <c r="X2540" t="str">
        <f>ROUNDUP(S2540,3)&amp;"-"&amp;ROUNDUP(T2540,3)</f>
        <v>337786.774-3064544.871</v>
      </c>
      <c r="Y2540">
        <f>VLOOKUP(W2540&amp;"-"&amp;V2540,'Buscoords Workout'!$F:$G,2,0)</f>
        <v>10192</v>
      </c>
      <c r="Z2540">
        <f>VLOOKUP(X2540&amp;"-"&amp;V2540,'Buscoords Workout'!$F:$G,2,0)</f>
        <v>10193</v>
      </c>
      <c r="AA2540" t="b">
        <f>OR(ISNA(Y2540),ISNA(Z2540))</f>
        <v>0</v>
      </c>
    </row>
    <row r="2541" spans="1:27" x14ac:dyDescent="0.25">
      <c r="A2541">
        <v>2756</v>
      </c>
      <c r="B2541" t="s">
        <v>24</v>
      </c>
      <c r="C2541" t="s">
        <v>62</v>
      </c>
      <c r="D2541" t="s">
        <v>63</v>
      </c>
      <c r="E2541">
        <v>11</v>
      </c>
      <c r="F2541" t="s">
        <v>37</v>
      </c>
      <c r="G2541">
        <v>100</v>
      </c>
      <c r="H2541" t="s">
        <v>27</v>
      </c>
      <c r="I2541" t="s">
        <v>38</v>
      </c>
      <c r="J2541" t="s">
        <v>59</v>
      </c>
      <c r="K2541" t="s">
        <v>30</v>
      </c>
      <c r="L2541" t="s">
        <v>31</v>
      </c>
      <c r="M2541">
        <v>3</v>
      </c>
      <c r="N2541" t="s">
        <v>32</v>
      </c>
      <c r="O2541" t="s">
        <v>33</v>
      </c>
      <c r="P2541">
        <v>21.7453</v>
      </c>
      <c r="Q2541">
        <v>337786.7732</v>
      </c>
      <c r="R2541">
        <v>3064544.8700999999</v>
      </c>
      <c r="S2541">
        <v>337793.77429999999</v>
      </c>
      <c r="T2541">
        <v>3064565.4575</v>
      </c>
      <c r="U2541">
        <v>2.1745E-2</v>
      </c>
      <c r="V2541" t="str">
        <f>VLOOKUP(C2541,'Lines LookUp'!$B$1:$C$12,2,0)</f>
        <v>NEW</v>
      </c>
      <c r="W2541" t="str">
        <f>ROUNDUP(Q2541,3)&amp;"-"&amp;ROUNDUP(R2541,3)</f>
        <v>337786.774-3064544.871</v>
      </c>
      <c r="X2541" t="str">
        <f>ROUNDUP(S2541,3)&amp;"-"&amp;ROUNDUP(T2541,3)</f>
        <v>337793.775-3064565.458</v>
      </c>
      <c r="Y2541">
        <f>VLOOKUP(W2541&amp;"-"&amp;V2541,'Buscoords Workout'!$F:$G,2,0)</f>
        <v>10193</v>
      </c>
      <c r="Z2541">
        <f>VLOOKUP(X2541&amp;"-"&amp;V2541,'Buscoords Workout'!$F:$G,2,0)</f>
        <v>10194</v>
      </c>
      <c r="AA2541" t="b">
        <f>OR(ISNA(Y2541),ISNA(Z2541))</f>
        <v>0</v>
      </c>
    </row>
    <row r="2542" spans="1:27" x14ac:dyDescent="0.25">
      <c r="A2542">
        <v>2757</v>
      </c>
      <c r="B2542" t="s">
        <v>24</v>
      </c>
      <c r="C2542" t="s">
        <v>62</v>
      </c>
      <c r="D2542" t="s">
        <v>63</v>
      </c>
      <c r="E2542">
        <v>11</v>
      </c>
      <c r="F2542" t="s">
        <v>37</v>
      </c>
      <c r="G2542">
        <v>100</v>
      </c>
      <c r="H2542" t="s">
        <v>27</v>
      </c>
      <c r="I2542" t="s">
        <v>38</v>
      </c>
      <c r="J2542" t="s">
        <v>59</v>
      </c>
      <c r="K2542" t="s">
        <v>30</v>
      </c>
      <c r="L2542" t="s">
        <v>31</v>
      </c>
      <c r="M2542">
        <v>3</v>
      </c>
      <c r="N2542" t="s">
        <v>32</v>
      </c>
      <c r="O2542" t="s">
        <v>33</v>
      </c>
      <c r="P2542">
        <v>23.1845</v>
      </c>
      <c r="Q2542">
        <v>337793.77429999999</v>
      </c>
      <c r="R2542">
        <v>3064565.4575</v>
      </c>
      <c r="S2542">
        <v>337795.91680000001</v>
      </c>
      <c r="T2542">
        <v>3064588.5427999999</v>
      </c>
      <c r="U2542">
        <v>2.3185000000000001E-2</v>
      </c>
      <c r="V2542" t="str">
        <f>VLOOKUP(C2542,'Lines LookUp'!$B$1:$C$12,2,0)</f>
        <v>NEW</v>
      </c>
      <c r="W2542" t="str">
        <f>ROUNDUP(Q2542,3)&amp;"-"&amp;ROUNDUP(R2542,3)</f>
        <v>337793.775-3064565.458</v>
      </c>
      <c r="X2542" t="str">
        <f>ROUNDUP(S2542,3)&amp;"-"&amp;ROUNDUP(T2542,3)</f>
        <v>337795.917-3064588.543</v>
      </c>
      <c r="Y2542">
        <f>VLOOKUP(W2542&amp;"-"&amp;V2542,'Buscoords Workout'!$F:$G,2,0)</f>
        <v>10194</v>
      </c>
      <c r="Z2542">
        <f>VLOOKUP(X2542&amp;"-"&amp;V2542,'Buscoords Workout'!$F:$G,2,0)</f>
        <v>10195</v>
      </c>
      <c r="AA2542" t="b">
        <f>OR(ISNA(Y2542),ISNA(Z2542))</f>
        <v>0</v>
      </c>
    </row>
    <row r="2543" spans="1:27" x14ac:dyDescent="0.25">
      <c r="A2543">
        <v>2758</v>
      </c>
      <c r="B2543" t="s">
        <v>24</v>
      </c>
      <c r="C2543" t="s">
        <v>62</v>
      </c>
      <c r="D2543" t="s">
        <v>63</v>
      </c>
      <c r="E2543">
        <v>11</v>
      </c>
      <c r="F2543" t="s">
        <v>37</v>
      </c>
      <c r="G2543">
        <v>100</v>
      </c>
      <c r="H2543" t="s">
        <v>27</v>
      </c>
      <c r="I2543" t="s">
        <v>38</v>
      </c>
      <c r="J2543" t="s">
        <v>59</v>
      </c>
      <c r="K2543" t="s">
        <v>30</v>
      </c>
      <c r="L2543" t="s">
        <v>31</v>
      </c>
      <c r="M2543">
        <v>3</v>
      </c>
      <c r="N2543" t="s">
        <v>32</v>
      </c>
      <c r="O2543" t="s">
        <v>33</v>
      </c>
      <c r="P2543">
        <v>20.687899999999999</v>
      </c>
      <c r="Q2543">
        <v>337795.91680000001</v>
      </c>
      <c r="R2543">
        <v>3064588.5427999999</v>
      </c>
      <c r="S2543">
        <v>337796.80420000001</v>
      </c>
      <c r="T2543">
        <v>3064609.2116999999</v>
      </c>
      <c r="U2543">
        <v>2.0688000000000002E-2</v>
      </c>
      <c r="V2543" t="str">
        <f>VLOOKUP(C2543,'Lines LookUp'!$B$1:$C$12,2,0)</f>
        <v>NEW</v>
      </c>
      <c r="W2543" t="str">
        <f>ROUNDUP(Q2543,3)&amp;"-"&amp;ROUNDUP(R2543,3)</f>
        <v>337795.917-3064588.543</v>
      </c>
      <c r="X2543" t="str">
        <f>ROUNDUP(S2543,3)&amp;"-"&amp;ROUNDUP(T2543,3)</f>
        <v>337796.805-3064609.212</v>
      </c>
      <c r="Y2543">
        <f>VLOOKUP(W2543&amp;"-"&amp;V2543,'Buscoords Workout'!$F:$G,2,0)</f>
        <v>10195</v>
      </c>
      <c r="Z2543">
        <f>VLOOKUP(X2543&amp;"-"&amp;V2543,'Buscoords Workout'!$F:$G,2,0)</f>
        <v>10196</v>
      </c>
      <c r="AA2543" t="b">
        <f>OR(ISNA(Y2543),ISNA(Z2543))</f>
        <v>0</v>
      </c>
    </row>
    <row r="2544" spans="1:27" x14ac:dyDescent="0.25">
      <c r="A2544">
        <v>2759</v>
      </c>
      <c r="B2544" t="s">
        <v>24</v>
      </c>
      <c r="C2544" t="s">
        <v>62</v>
      </c>
      <c r="D2544" t="s">
        <v>63</v>
      </c>
      <c r="E2544">
        <v>11</v>
      </c>
      <c r="F2544" t="s">
        <v>37</v>
      </c>
      <c r="G2544">
        <v>100</v>
      </c>
      <c r="H2544" t="s">
        <v>27</v>
      </c>
      <c r="I2544" t="s">
        <v>38</v>
      </c>
      <c r="J2544" t="s">
        <v>59</v>
      </c>
      <c r="K2544" t="s">
        <v>30</v>
      </c>
      <c r="L2544" t="s">
        <v>31</v>
      </c>
      <c r="M2544">
        <v>3</v>
      </c>
      <c r="N2544" t="s">
        <v>32</v>
      </c>
      <c r="O2544" t="s">
        <v>33</v>
      </c>
      <c r="P2544">
        <v>27.2043</v>
      </c>
      <c r="Q2544">
        <v>337796.80420000001</v>
      </c>
      <c r="R2544">
        <v>3064609.2116999999</v>
      </c>
      <c r="S2544">
        <v>337802.05219999998</v>
      </c>
      <c r="T2544">
        <v>3064635.9049999998</v>
      </c>
      <c r="U2544">
        <v>2.7203999999999999E-2</v>
      </c>
      <c r="V2544" t="str">
        <f>VLOOKUP(C2544,'Lines LookUp'!$B$1:$C$12,2,0)</f>
        <v>NEW</v>
      </c>
      <c r="W2544" t="str">
        <f>ROUNDUP(Q2544,3)&amp;"-"&amp;ROUNDUP(R2544,3)</f>
        <v>337796.805-3064609.212</v>
      </c>
      <c r="X2544" t="str">
        <f>ROUNDUP(S2544,3)&amp;"-"&amp;ROUNDUP(T2544,3)</f>
        <v>337802.053-3064635.905</v>
      </c>
      <c r="Y2544">
        <f>VLOOKUP(W2544&amp;"-"&amp;V2544,'Buscoords Workout'!$F:$G,2,0)</f>
        <v>10196</v>
      </c>
      <c r="Z2544">
        <f>VLOOKUP(X2544&amp;"-"&amp;V2544,'Buscoords Workout'!$F:$G,2,0)</f>
        <v>10197</v>
      </c>
      <c r="AA2544" t="b">
        <f>OR(ISNA(Y2544),ISNA(Z2544))</f>
        <v>0</v>
      </c>
    </row>
    <row r="2545" spans="1:27" x14ac:dyDescent="0.25">
      <c r="A2545">
        <v>2760</v>
      </c>
      <c r="B2545" t="s">
        <v>24</v>
      </c>
      <c r="C2545" t="s">
        <v>62</v>
      </c>
      <c r="D2545" t="s">
        <v>63</v>
      </c>
      <c r="E2545">
        <v>11</v>
      </c>
      <c r="F2545" t="s">
        <v>37</v>
      </c>
      <c r="G2545">
        <v>100</v>
      </c>
      <c r="H2545" t="s">
        <v>27</v>
      </c>
      <c r="I2545" t="s">
        <v>38</v>
      </c>
      <c r="J2545" t="s">
        <v>59</v>
      </c>
      <c r="K2545" t="s">
        <v>30</v>
      </c>
      <c r="L2545" t="s">
        <v>31</v>
      </c>
      <c r="M2545">
        <v>3</v>
      </c>
      <c r="N2545" t="s">
        <v>32</v>
      </c>
      <c r="O2545" t="s">
        <v>33</v>
      </c>
      <c r="P2545">
        <v>23.2057</v>
      </c>
      <c r="Q2545">
        <v>337802.05219999998</v>
      </c>
      <c r="R2545">
        <v>3064635.9049999998</v>
      </c>
      <c r="S2545">
        <v>337806.63620000001</v>
      </c>
      <c r="T2545">
        <v>3064658.6534000002</v>
      </c>
      <c r="U2545">
        <v>2.3206000000000001E-2</v>
      </c>
      <c r="V2545" t="str">
        <f>VLOOKUP(C2545,'Lines LookUp'!$B$1:$C$12,2,0)</f>
        <v>NEW</v>
      </c>
      <c r="W2545" t="str">
        <f>ROUNDUP(Q2545,3)&amp;"-"&amp;ROUNDUP(R2545,3)</f>
        <v>337802.053-3064635.905</v>
      </c>
      <c r="X2545" t="str">
        <f>ROUNDUP(S2545,3)&amp;"-"&amp;ROUNDUP(T2545,3)</f>
        <v>337806.637-3064658.654</v>
      </c>
      <c r="Y2545">
        <f>VLOOKUP(W2545&amp;"-"&amp;V2545,'Buscoords Workout'!$F:$G,2,0)</f>
        <v>10197</v>
      </c>
      <c r="Z2545">
        <f>VLOOKUP(X2545&amp;"-"&amp;V2545,'Buscoords Workout'!$F:$G,2,0)</f>
        <v>10198</v>
      </c>
      <c r="AA2545" t="b">
        <f>OR(ISNA(Y2545),ISNA(Z2545))</f>
        <v>0</v>
      </c>
    </row>
    <row r="2546" spans="1:27" x14ac:dyDescent="0.25">
      <c r="A2546">
        <v>2761</v>
      </c>
      <c r="B2546" t="s">
        <v>24</v>
      </c>
      <c r="C2546" t="s">
        <v>62</v>
      </c>
      <c r="D2546" t="s">
        <v>63</v>
      </c>
      <c r="E2546">
        <v>11</v>
      </c>
      <c r="F2546" t="s">
        <v>37</v>
      </c>
      <c r="G2546">
        <v>100</v>
      </c>
      <c r="H2546" t="s">
        <v>27</v>
      </c>
      <c r="I2546" t="s">
        <v>38</v>
      </c>
      <c r="J2546" t="s">
        <v>59</v>
      </c>
      <c r="K2546" t="s">
        <v>30</v>
      </c>
      <c r="L2546" t="s">
        <v>31</v>
      </c>
      <c r="M2546">
        <v>3</v>
      </c>
      <c r="N2546" t="s">
        <v>32</v>
      </c>
      <c r="O2546" t="s">
        <v>33</v>
      </c>
      <c r="P2546">
        <v>26.823599999999999</v>
      </c>
      <c r="Q2546">
        <v>337806.63620000001</v>
      </c>
      <c r="R2546">
        <v>3064658.6534000002</v>
      </c>
      <c r="S2546">
        <v>337808.82740000001</v>
      </c>
      <c r="T2546">
        <v>3064685.3873999999</v>
      </c>
      <c r="U2546">
        <v>2.6824000000000001E-2</v>
      </c>
      <c r="V2546" t="str">
        <f>VLOOKUP(C2546,'Lines LookUp'!$B$1:$C$12,2,0)</f>
        <v>NEW</v>
      </c>
      <c r="W2546" t="str">
        <f>ROUNDUP(Q2546,3)&amp;"-"&amp;ROUNDUP(R2546,3)</f>
        <v>337806.637-3064658.654</v>
      </c>
      <c r="X2546" t="str">
        <f>ROUNDUP(S2546,3)&amp;"-"&amp;ROUNDUP(T2546,3)</f>
        <v>337808.828-3064685.388</v>
      </c>
      <c r="Y2546">
        <f>VLOOKUP(W2546&amp;"-"&amp;V2546,'Buscoords Workout'!$F:$G,2,0)</f>
        <v>10198</v>
      </c>
      <c r="Z2546">
        <f>VLOOKUP(X2546&amp;"-"&amp;V2546,'Buscoords Workout'!$F:$G,2,0)</f>
        <v>10199</v>
      </c>
      <c r="AA2546" t="b">
        <f>OR(ISNA(Y2546),ISNA(Z2546))</f>
        <v>0</v>
      </c>
    </row>
    <row r="2547" spans="1:27" x14ac:dyDescent="0.25">
      <c r="A2547">
        <v>2762</v>
      </c>
      <c r="B2547" t="s">
        <v>24</v>
      </c>
      <c r="C2547" t="s">
        <v>62</v>
      </c>
      <c r="D2547" t="s">
        <v>63</v>
      </c>
      <c r="E2547">
        <v>11</v>
      </c>
      <c r="F2547" t="s">
        <v>37</v>
      </c>
      <c r="G2547">
        <v>100</v>
      </c>
      <c r="H2547" t="s">
        <v>27</v>
      </c>
      <c r="I2547" t="s">
        <v>38</v>
      </c>
      <c r="J2547" t="s">
        <v>59</v>
      </c>
      <c r="K2547" t="s">
        <v>30</v>
      </c>
      <c r="L2547" t="s">
        <v>31</v>
      </c>
      <c r="M2547">
        <v>3</v>
      </c>
      <c r="N2547" t="s">
        <v>32</v>
      </c>
      <c r="O2547" t="s">
        <v>33</v>
      </c>
      <c r="P2547">
        <v>20.154299999999999</v>
      </c>
      <c r="Q2547">
        <v>337808.82740000001</v>
      </c>
      <c r="R2547">
        <v>3064685.3873999999</v>
      </c>
      <c r="S2547">
        <v>337810.92930000002</v>
      </c>
      <c r="T2547">
        <v>3064705.4317999999</v>
      </c>
      <c r="U2547">
        <v>2.0153999999999998E-2</v>
      </c>
      <c r="V2547" t="str">
        <f>VLOOKUP(C2547,'Lines LookUp'!$B$1:$C$12,2,0)</f>
        <v>NEW</v>
      </c>
      <c r="W2547" t="str">
        <f>ROUNDUP(Q2547,3)&amp;"-"&amp;ROUNDUP(R2547,3)</f>
        <v>337808.828-3064685.388</v>
      </c>
      <c r="X2547" t="str">
        <f>ROUNDUP(S2547,3)&amp;"-"&amp;ROUNDUP(T2547,3)</f>
        <v>337810.93-3064705.432</v>
      </c>
      <c r="Y2547">
        <f>VLOOKUP(W2547&amp;"-"&amp;V2547,'Buscoords Workout'!$F:$G,2,0)</f>
        <v>10199</v>
      </c>
      <c r="Z2547">
        <f>VLOOKUP(X2547&amp;"-"&amp;V2547,'Buscoords Workout'!$F:$G,2,0)</f>
        <v>10200</v>
      </c>
      <c r="AA2547" t="b">
        <f>OR(ISNA(Y2547),ISNA(Z2547))</f>
        <v>0</v>
      </c>
    </row>
    <row r="2548" spans="1:27" x14ac:dyDescent="0.25">
      <c r="A2548">
        <v>2763</v>
      </c>
      <c r="B2548" t="s">
        <v>24</v>
      </c>
      <c r="C2548" t="s">
        <v>62</v>
      </c>
      <c r="D2548" t="s">
        <v>63</v>
      </c>
      <c r="E2548">
        <v>11</v>
      </c>
      <c r="F2548" t="s">
        <v>37</v>
      </c>
      <c r="G2548">
        <v>100</v>
      </c>
      <c r="H2548" t="s">
        <v>27</v>
      </c>
      <c r="I2548" t="s">
        <v>38</v>
      </c>
      <c r="J2548" t="s">
        <v>59</v>
      </c>
      <c r="K2548" t="s">
        <v>30</v>
      </c>
      <c r="L2548" t="s">
        <v>31</v>
      </c>
      <c r="M2548">
        <v>3</v>
      </c>
      <c r="N2548" t="s">
        <v>32</v>
      </c>
      <c r="O2548" t="s">
        <v>33</v>
      </c>
      <c r="P2548">
        <v>23.751200000000001</v>
      </c>
      <c r="Q2548">
        <v>337810.92930000002</v>
      </c>
      <c r="R2548">
        <v>3064705.4317999999</v>
      </c>
      <c r="S2548">
        <v>337812.46860000002</v>
      </c>
      <c r="T2548">
        <v>3064729.1331000002</v>
      </c>
      <c r="U2548">
        <v>2.3751000000000001E-2</v>
      </c>
      <c r="V2548" t="str">
        <f>VLOOKUP(C2548,'Lines LookUp'!$B$1:$C$12,2,0)</f>
        <v>NEW</v>
      </c>
      <c r="W2548" t="str">
        <f>ROUNDUP(Q2548,3)&amp;"-"&amp;ROUNDUP(R2548,3)</f>
        <v>337810.93-3064705.432</v>
      </c>
      <c r="X2548" t="str">
        <f>ROUNDUP(S2548,3)&amp;"-"&amp;ROUNDUP(T2548,3)</f>
        <v>337812.469-3064729.134</v>
      </c>
      <c r="Y2548">
        <f>VLOOKUP(W2548&amp;"-"&amp;V2548,'Buscoords Workout'!$F:$G,2,0)</f>
        <v>10200</v>
      </c>
      <c r="Z2548">
        <f>VLOOKUP(X2548&amp;"-"&amp;V2548,'Buscoords Workout'!$F:$G,2,0)</f>
        <v>10201</v>
      </c>
      <c r="AA2548" t="b">
        <f>OR(ISNA(Y2548),ISNA(Z2548))</f>
        <v>0</v>
      </c>
    </row>
    <row r="2549" spans="1:27" x14ac:dyDescent="0.25">
      <c r="A2549">
        <v>2764</v>
      </c>
      <c r="B2549" t="s">
        <v>24</v>
      </c>
      <c r="C2549" t="s">
        <v>62</v>
      </c>
      <c r="D2549" t="s">
        <v>63</v>
      </c>
      <c r="E2549">
        <v>11</v>
      </c>
      <c r="F2549" t="s">
        <v>37</v>
      </c>
      <c r="G2549">
        <v>100</v>
      </c>
      <c r="H2549" t="s">
        <v>27</v>
      </c>
      <c r="I2549" t="s">
        <v>38</v>
      </c>
      <c r="J2549" t="s">
        <v>59</v>
      </c>
      <c r="K2549" t="s">
        <v>30</v>
      </c>
      <c r="L2549" t="s">
        <v>31</v>
      </c>
      <c r="M2549">
        <v>3</v>
      </c>
      <c r="N2549" t="s">
        <v>32</v>
      </c>
      <c r="O2549" t="s">
        <v>33</v>
      </c>
      <c r="P2549">
        <v>19.5486</v>
      </c>
      <c r="Q2549">
        <v>337812.46860000002</v>
      </c>
      <c r="R2549">
        <v>3064729.1331000002</v>
      </c>
      <c r="S2549">
        <v>337814.5624</v>
      </c>
      <c r="T2549">
        <v>3064748.5691999998</v>
      </c>
      <c r="U2549">
        <v>1.9549E-2</v>
      </c>
      <c r="V2549" t="str">
        <f>VLOOKUP(C2549,'Lines LookUp'!$B$1:$C$12,2,0)</f>
        <v>NEW</v>
      </c>
      <c r="W2549" t="str">
        <f>ROUNDUP(Q2549,3)&amp;"-"&amp;ROUNDUP(R2549,3)</f>
        <v>337812.469-3064729.134</v>
      </c>
      <c r="X2549" t="str">
        <f>ROUNDUP(S2549,3)&amp;"-"&amp;ROUNDUP(T2549,3)</f>
        <v>337814.563-3064748.57</v>
      </c>
      <c r="Y2549">
        <f>VLOOKUP(W2549&amp;"-"&amp;V2549,'Buscoords Workout'!$F:$G,2,0)</f>
        <v>10201</v>
      </c>
      <c r="Z2549">
        <f>VLOOKUP(X2549&amp;"-"&amp;V2549,'Buscoords Workout'!$F:$G,2,0)</f>
        <v>10202</v>
      </c>
      <c r="AA2549" t="b">
        <f>OR(ISNA(Y2549),ISNA(Z2549))</f>
        <v>0</v>
      </c>
    </row>
    <row r="2550" spans="1:27" x14ac:dyDescent="0.25">
      <c r="A2550">
        <v>2765</v>
      </c>
      <c r="B2550" t="s">
        <v>24</v>
      </c>
      <c r="C2550" t="s">
        <v>62</v>
      </c>
      <c r="D2550" t="s">
        <v>63</v>
      </c>
      <c r="E2550">
        <v>11</v>
      </c>
      <c r="F2550" t="s">
        <v>37</v>
      </c>
      <c r="G2550">
        <v>100</v>
      </c>
      <c r="H2550" t="s">
        <v>27</v>
      </c>
      <c r="I2550" t="s">
        <v>38</v>
      </c>
      <c r="J2550" t="s">
        <v>59</v>
      </c>
      <c r="K2550" t="s">
        <v>30</v>
      </c>
      <c r="L2550" t="s">
        <v>31</v>
      </c>
      <c r="M2550">
        <v>3</v>
      </c>
      <c r="N2550" t="s">
        <v>32</v>
      </c>
      <c r="O2550" t="s">
        <v>33</v>
      </c>
      <c r="P2550">
        <v>20.070499999999999</v>
      </c>
      <c r="Q2550">
        <v>337814.5624</v>
      </c>
      <c r="R2550">
        <v>3064748.5691999998</v>
      </c>
      <c r="S2550">
        <v>337814.83029999997</v>
      </c>
      <c r="T2550">
        <v>3064768.6379</v>
      </c>
      <c r="U2550">
        <v>2.0070000000000001E-2</v>
      </c>
      <c r="V2550" t="str">
        <f>VLOOKUP(C2550,'Lines LookUp'!$B$1:$C$12,2,0)</f>
        <v>NEW</v>
      </c>
      <c r="W2550" t="str">
        <f>ROUNDUP(Q2550,3)&amp;"-"&amp;ROUNDUP(R2550,3)</f>
        <v>337814.563-3064748.57</v>
      </c>
      <c r="X2550" t="str">
        <f>ROUNDUP(S2550,3)&amp;"-"&amp;ROUNDUP(T2550,3)</f>
        <v>337814.831-3064768.638</v>
      </c>
      <c r="Y2550">
        <f>VLOOKUP(W2550&amp;"-"&amp;V2550,'Buscoords Workout'!$F:$G,2,0)</f>
        <v>10202</v>
      </c>
      <c r="Z2550">
        <f>VLOOKUP(X2550&amp;"-"&amp;V2550,'Buscoords Workout'!$F:$G,2,0)</f>
        <v>10203</v>
      </c>
      <c r="AA2550" t="b">
        <f>OR(ISNA(Y2550),ISNA(Z2550))</f>
        <v>0</v>
      </c>
    </row>
    <row r="2551" spans="1:27" x14ac:dyDescent="0.25">
      <c r="A2551">
        <v>2766</v>
      </c>
      <c r="B2551" t="s">
        <v>24</v>
      </c>
      <c r="C2551" t="s">
        <v>62</v>
      </c>
      <c r="D2551" t="s">
        <v>63</v>
      </c>
      <c r="E2551">
        <v>11</v>
      </c>
      <c r="F2551" t="s">
        <v>37</v>
      </c>
      <c r="G2551">
        <v>100</v>
      </c>
      <c r="H2551" t="s">
        <v>27</v>
      </c>
      <c r="I2551" t="s">
        <v>38</v>
      </c>
      <c r="J2551" t="s">
        <v>59</v>
      </c>
      <c r="K2551" t="s">
        <v>30</v>
      </c>
      <c r="L2551" t="s">
        <v>31</v>
      </c>
      <c r="M2551">
        <v>3</v>
      </c>
      <c r="N2551" t="s">
        <v>32</v>
      </c>
      <c r="O2551" t="s">
        <v>33</v>
      </c>
      <c r="P2551">
        <v>20.107600000000001</v>
      </c>
      <c r="Q2551">
        <v>337814.83029999997</v>
      </c>
      <c r="R2551">
        <v>3064768.6379</v>
      </c>
      <c r="S2551">
        <v>337816.32079999999</v>
      </c>
      <c r="T2551">
        <v>3064788.6902000001</v>
      </c>
      <c r="U2551">
        <v>2.0108000000000001E-2</v>
      </c>
      <c r="V2551" t="str">
        <f>VLOOKUP(C2551,'Lines LookUp'!$B$1:$C$12,2,0)</f>
        <v>NEW</v>
      </c>
      <c r="W2551" t="str">
        <f>ROUNDUP(Q2551,3)&amp;"-"&amp;ROUNDUP(R2551,3)</f>
        <v>337814.831-3064768.638</v>
      </c>
      <c r="X2551" t="str">
        <f>ROUNDUP(S2551,3)&amp;"-"&amp;ROUNDUP(T2551,3)</f>
        <v>337816.321-3064788.691</v>
      </c>
      <c r="Y2551">
        <f>VLOOKUP(W2551&amp;"-"&amp;V2551,'Buscoords Workout'!$F:$G,2,0)</f>
        <v>10203</v>
      </c>
      <c r="Z2551">
        <f>VLOOKUP(X2551&amp;"-"&amp;V2551,'Buscoords Workout'!$F:$G,2,0)</f>
        <v>10204</v>
      </c>
      <c r="AA2551" t="b">
        <f>OR(ISNA(Y2551),ISNA(Z2551))</f>
        <v>0</v>
      </c>
    </row>
    <row r="2552" spans="1:27" x14ac:dyDescent="0.25">
      <c r="A2552">
        <v>2767</v>
      </c>
      <c r="B2552" t="s">
        <v>24</v>
      </c>
      <c r="C2552" t="s">
        <v>62</v>
      </c>
      <c r="D2552" t="s">
        <v>63</v>
      </c>
      <c r="E2552">
        <v>11</v>
      </c>
      <c r="F2552" t="s">
        <v>37</v>
      </c>
      <c r="G2552">
        <v>100</v>
      </c>
      <c r="H2552" t="s">
        <v>27</v>
      </c>
      <c r="I2552" t="s">
        <v>38</v>
      </c>
      <c r="J2552" t="s">
        <v>59</v>
      </c>
      <c r="K2552" t="s">
        <v>30</v>
      </c>
      <c r="L2552" t="s">
        <v>31</v>
      </c>
      <c r="M2552">
        <v>3</v>
      </c>
      <c r="N2552" t="s">
        <v>32</v>
      </c>
      <c r="O2552" t="s">
        <v>33</v>
      </c>
      <c r="P2552">
        <v>20.079699999999999</v>
      </c>
      <c r="Q2552">
        <v>337816.32079999999</v>
      </c>
      <c r="R2552">
        <v>3064788.6902000001</v>
      </c>
      <c r="S2552">
        <v>337815.97730000003</v>
      </c>
      <c r="T2552">
        <v>3064808.767</v>
      </c>
      <c r="U2552">
        <v>2.0080000000000001E-2</v>
      </c>
      <c r="V2552" t="str">
        <f>VLOOKUP(C2552,'Lines LookUp'!$B$1:$C$12,2,0)</f>
        <v>NEW</v>
      </c>
      <c r="W2552" t="str">
        <f>ROUNDUP(Q2552,3)&amp;"-"&amp;ROUNDUP(R2552,3)</f>
        <v>337816.321-3064788.691</v>
      </c>
      <c r="X2552" t="str">
        <f>ROUNDUP(S2552,3)&amp;"-"&amp;ROUNDUP(T2552,3)</f>
        <v>337815.978-3064808.767</v>
      </c>
      <c r="Y2552">
        <f>VLOOKUP(W2552&amp;"-"&amp;V2552,'Buscoords Workout'!$F:$G,2,0)</f>
        <v>10204</v>
      </c>
      <c r="Z2552">
        <f>VLOOKUP(X2552&amp;"-"&amp;V2552,'Buscoords Workout'!$F:$G,2,0)</f>
        <v>10205</v>
      </c>
      <c r="AA2552" t="b">
        <f>OR(ISNA(Y2552),ISNA(Z2552))</f>
        <v>0</v>
      </c>
    </row>
    <row r="2553" spans="1:27" x14ac:dyDescent="0.25">
      <c r="A2553">
        <v>2768</v>
      </c>
      <c r="B2553" t="s">
        <v>24</v>
      </c>
      <c r="C2553" t="s">
        <v>62</v>
      </c>
      <c r="D2553" t="s">
        <v>63</v>
      </c>
      <c r="E2553">
        <v>11</v>
      </c>
      <c r="F2553" t="s">
        <v>37</v>
      </c>
      <c r="G2553">
        <v>100</v>
      </c>
      <c r="H2553" t="s">
        <v>27</v>
      </c>
      <c r="I2553" t="s">
        <v>38</v>
      </c>
      <c r="J2553" t="s">
        <v>59</v>
      </c>
      <c r="K2553" t="s">
        <v>30</v>
      </c>
      <c r="L2553" t="s">
        <v>31</v>
      </c>
      <c r="M2553">
        <v>3</v>
      </c>
      <c r="N2553" t="s">
        <v>32</v>
      </c>
      <c r="O2553" t="s">
        <v>33</v>
      </c>
      <c r="P2553">
        <v>21.4269</v>
      </c>
      <c r="Q2553">
        <v>337815.97730000003</v>
      </c>
      <c r="R2553">
        <v>3064808.767</v>
      </c>
      <c r="S2553">
        <v>337813.81599999999</v>
      </c>
      <c r="T2553">
        <v>3064830.0846000002</v>
      </c>
      <c r="U2553">
        <v>2.1427000000000002E-2</v>
      </c>
      <c r="V2553" t="str">
        <f>VLOOKUP(C2553,'Lines LookUp'!$B$1:$C$12,2,0)</f>
        <v>NEW</v>
      </c>
      <c r="W2553" t="str">
        <f>ROUNDUP(Q2553,3)&amp;"-"&amp;ROUNDUP(R2553,3)</f>
        <v>337815.978-3064808.767</v>
      </c>
      <c r="X2553" t="str">
        <f>ROUNDUP(S2553,3)&amp;"-"&amp;ROUNDUP(T2553,3)</f>
        <v>337813.816-3064830.085</v>
      </c>
      <c r="Y2553">
        <f>VLOOKUP(W2553&amp;"-"&amp;V2553,'Buscoords Workout'!$F:$G,2,0)</f>
        <v>10205</v>
      </c>
      <c r="Z2553">
        <f>VLOOKUP(X2553&amp;"-"&amp;V2553,'Buscoords Workout'!$F:$G,2,0)</f>
        <v>10206</v>
      </c>
      <c r="AA2553" t="b">
        <f>OR(ISNA(Y2553),ISNA(Z2553))</f>
        <v>0</v>
      </c>
    </row>
    <row r="2554" spans="1:27" x14ac:dyDescent="0.25">
      <c r="A2554">
        <v>2769</v>
      </c>
      <c r="B2554" t="s">
        <v>24</v>
      </c>
      <c r="C2554" t="s">
        <v>62</v>
      </c>
      <c r="D2554" t="s">
        <v>63</v>
      </c>
      <c r="E2554">
        <v>11</v>
      </c>
      <c r="F2554" t="s">
        <v>37</v>
      </c>
      <c r="G2554">
        <v>100</v>
      </c>
      <c r="H2554" t="s">
        <v>27</v>
      </c>
      <c r="I2554" t="s">
        <v>38</v>
      </c>
      <c r="J2554" t="s">
        <v>59</v>
      </c>
      <c r="K2554" t="s">
        <v>30</v>
      </c>
      <c r="L2554" t="s">
        <v>31</v>
      </c>
      <c r="M2554">
        <v>3</v>
      </c>
      <c r="N2554" t="s">
        <v>32</v>
      </c>
      <c r="O2554" t="s">
        <v>33</v>
      </c>
      <c r="P2554">
        <v>20.714600000000001</v>
      </c>
      <c r="Q2554">
        <v>337813.81599999999</v>
      </c>
      <c r="R2554">
        <v>3064830.0846000002</v>
      </c>
      <c r="S2554">
        <v>337812.86930000002</v>
      </c>
      <c r="T2554">
        <v>3064850.7776000001</v>
      </c>
      <c r="U2554">
        <v>2.0715000000000001E-2</v>
      </c>
      <c r="V2554" t="str">
        <f>VLOOKUP(C2554,'Lines LookUp'!$B$1:$C$12,2,0)</f>
        <v>NEW</v>
      </c>
      <c r="W2554" t="str">
        <f>ROUNDUP(Q2554,3)&amp;"-"&amp;ROUNDUP(R2554,3)</f>
        <v>337813.816-3064830.085</v>
      </c>
      <c r="X2554" t="str">
        <f>ROUNDUP(S2554,3)&amp;"-"&amp;ROUNDUP(T2554,3)</f>
        <v>337812.87-3064850.778</v>
      </c>
      <c r="Y2554">
        <f>VLOOKUP(W2554&amp;"-"&amp;V2554,'Buscoords Workout'!$F:$G,2,0)</f>
        <v>10206</v>
      </c>
      <c r="Z2554">
        <f>VLOOKUP(X2554&amp;"-"&amp;V2554,'Buscoords Workout'!$F:$G,2,0)</f>
        <v>10207</v>
      </c>
      <c r="AA2554" t="b">
        <f>OR(ISNA(Y2554),ISNA(Z2554))</f>
        <v>0</v>
      </c>
    </row>
    <row r="2555" spans="1:27" x14ac:dyDescent="0.25">
      <c r="A2555">
        <v>2770</v>
      </c>
      <c r="B2555" t="s">
        <v>24</v>
      </c>
      <c r="C2555" t="s">
        <v>62</v>
      </c>
      <c r="D2555" t="s">
        <v>63</v>
      </c>
      <c r="E2555">
        <v>11</v>
      </c>
      <c r="F2555" t="s">
        <v>37</v>
      </c>
      <c r="G2555">
        <v>100</v>
      </c>
      <c r="H2555" t="s">
        <v>27</v>
      </c>
      <c r="I2555" t="s">
        <v>38</v>
      </c>
      <c r="J2555" t="s">
        <v>59</v>
      </c>
      <c r="K2555" t="s">
        <v>30</v>
      </c>
      <c r="L2555" t="s">
        <v>31</v>
      </c>
      <c r="M2555">
        <v>3</v>
      </c>
      <c r="N2555" t="s">
        <v>32</v>
      </c>
      <c r="O2555" t="s">
        <v>33</v>
      </c>
      <c r="P2555">
        <v>20.001300000000001</v>
      </c>
      <c r="Q2555">
        <v>337812.86930000002</v>
      </c>
      <c r="R2555">
        <v>3064850.7776000001</v>
      </c>
      <c r="S2555">
        <v>337810.07640000002</v>
      </c>
      <c r="T2555">
        <v>3064870.5828999998</v>
      </c>
      <c r="U2555">
        <v>2.0001000000000001E-2</v>
      </c>
      <c r="V2555" t="str">
        <f>VLOOKUP(C2555,'Lines LookUp'!$B$1:$C$12,2,0)</f>
        <v>NEW</v>
      </c>
      <c r="W2555" t="str">
        <f>ROUNDUP(Q2555,3)&amp;"-"&amp;ROUNDUP(R2555,3)</f>
        <v>337812.87-3064850.778</v>
      </c>
      <c r="X2555" t="str">
        <f>ROUNDUP(S2555,3)&amp;"-"&amp;ROUNDUP(T2555,3)</f>
        <v>337810.077-3064870.583</v>
      </c>
      <c r="Y2555">
        <f>VLOOKUP(W2555&amp;"-"&amp;V2555,'Buscoords Workout'!$F:$G,2,0)</f>
        <v>10207</v>
      </c>
      <c r="Z2555">
        <f>VLOOKUP(X2555&amp;"-"&amp;V2555,'Buscoords Workout'!$F:$G,2,0)</f>
        <v>10208</v>
      </c>
      <c r="AA2555" t="b">
        <f>OR(ISNA(Y2555),ISNA(Z2555))</f>
        <v>0</v>
      </c>
    </row>
    <row r="2556" spans="1:27" x14ac:dyDescent="0.25">
      <c r="A2556">
        <v>2771</v>
      </c>
      <c r="B2556" t="s">
        <v>24</v>
      </c>
      <c r="C2556" t="s">
        <v>62</v>
      </c>
      <c r="D2556" t="s">
        <v>63</v>
      </c>
      <c r="E2556">
        <v>11</v>
      </c>
      <c r="F2556" t="s">
        <v>37</v>
      </c>
      <c r="G2556">
        <v>100</v>
      </c>
      <c r="H2556" t="s">
        <v>27</v>
      </c>
      <c r="I2556" t="s">
        <v>38</v>
      </c>
      <c r="J2556" t="s">
        <v>59</v>
      </c>
      <c r="K2556" t="s">
        <v>30</v>
      </c>
      <c r="L2556" t="s">
        <v>31</v>
      </c>
      <c r="M2556">
        <v>3</v>
      </c>
      <c r="N2556" t="s">
        <v>32</v>
      </c>
      <c r="O2556" t="s">
        <v>33</v>
      </c>
      <c r="P2556">
        <v>21.941400000000002</v>
      </c>
      <c r="Q2556">
        <v>337810.07640000002</v>
      </c>
      <c r="R2556">
        <v>3064870.5828999998</v>
      </c>
      <c r="S2556">
        <v>337803.01620000001</v>
      </c>
      <c r="T2556">
        <v>3064891.3574000001</v>
      </c>
      <c r="U2556">
        <v>2.1940999999999999E-2</v>
      </c>
      <c r="V2556" t="str">
        <f>VLOOKUP(C2556,'Lines LookUp'!$B$1:$C$12,2,0)</f>
        <v>NEW</v>
      </c>
      <c r="W2556" t="str">
        <f>ROUNDUP(Q2556,3)&amp;"-"&amp;ROUNDUP(R2556,3)</f>
        <v>337810.077-3064870.583</v>
      </c>
      <c r="X2556" t="str">
        <f>ROUNDUP(S2556,3)&amp;"-"&amp;ROUNDUP(T2556,3)</f>
        <v>337803.017-3064891.358</v>
      </c>
      <c r="Y2556">
        <f>VLOOKUP(W2556&amp;"-"&amp;V2556,'Buscoords Workout'!$F:$G,2,0)</f>
        <v>10208</v>
      </c>
      <c r="Z2556">
        <f>VLOOKUP(X2556&amp;"-"&amp;V2556,'Buscoords Workout'!$F:$G,2,0)</f>
        <v>10209</v>
      </c>
      <c r="AA2556" t="b">
        <f>OR(ISNA(Y2556),ISNA(Z2556))</f>
        <v>0</v>
      </c>
    </row>
    <row r="2557" spans="1:27" x14ac:dyDescent="0.25">
      <c r="A2557">
        <v>2772</v>
      </c>
      <c r="B2557" t="s">
        <v>24</v>
      </c>
      <c r="C2557" t="s">
        <v>62</v>
      </c>
      <c r="D2557" t="s">
        <v>63</v>
      </c>
      <c r="E2557">
        <v>11</v>
      </c>
      <c r="F2557" t="s">
        <v>37</v>
      </c>
      <c r="G2557">
        <v>100</v>
      </c>
      <c r="H2557" t="s">
        <v>27</v>
      </c>
      <c r="I2557" t="s">
        <v>38</v>
      </c>
      <c r="J2557" t="s">
        <v>59</v>
      </c>
      <c r="K2557" t="s">
        <v>30</v>
      </c>
      <c r="L2557" t="s">
        <v>31</v>
      </c>
      <c r="M2557">
        <v>3</v>
      </c>
      <c r="N2557" t="s">
        <v>32</v>
      </c>
      <c r="O2557" t="s">
        <v>33</v>
      </c>
      <c r="P2557">
        <v>22.904499999999999</v>
      </c>
      <c r="Q2557">
        <v>337803.01620000001</v>
      </c>
      <c r="R2557">
        <v>3064891.3574000001</v>
      </c>
      <c r="S2557">
        <v>337796.58360000001</v>
      </c>
      <c r="T2557">
        <v>3064913.3401000001</v>
      </c>
      <c r="U2557">
        <v>2.2904999999999998E-2</v>
      </c>
      <c r="V2557" t="str">
        <f>VLOOKUP(C2557,'Lines LookUp'!$B$1:$C$12,2,0)</f>
        <v>NEW</v>
      </c>
      <c r="W2557" t="str">
        <f>ROUNDUP(Q2557,3)&amp;"-"&amp;ROUNDUP(R2557,3)</f>
        <v>337803.017-3064891.358</v>
      </c>
      <c r="X2557" t="str">
        <f>ROUNDUP(S2557,3)&amp;"-"&amp;ROUNDUP(T2557,3)</f>
        <v>337796.584-3064913.341</v>
      </c>
      <c r="Y2557">
        <f>VLOOKUP(W2557&amp;"-"&amp;V2557,'Buscoords Workout'!$F:$G,2,0)</f>
        <v>10209</v>
      </c>
      <c r="Z2557">
        <f>VLOOKUP(X2557&amp;"-"&amp;V2557,'Buscoords Workout'!$F:$G,2,0)</f>
        <v>10210</v>
      </c>
      <c r="AA2557" t="b">
        <f>OR(ISNA(Y2557),ISNA(Z2557))</f>
        <v>0</v>
      </c>
    </row>
    <row r="2558" spans="1:27" x14ac:dyDescent="0.25">
      <c r="A2558">
        <v>2773</v>
      </c>
      <c r="B2558" t="s">
        <v>24</v>
      </c>
      <c r="C2558" t="s">
        <v>62</v>
      </c>
      <c r="D2558" t="s">
        <v>63</v>
      </c>
      <c r="E2558">
        <v>11</v>
      </c>
      <c r="F2558" t="s">
        <v>37</v>
      </c>
      <c r="G2558">
        <v>100</v>
      </c>
      <c r="H2558" t="s">
        <v>27</v>
      </c>
      <c r="I2558" t="s">
        <v>38</v>
      </c>
      <c r="J2558" t="s">
        <v>59</v>
      </c>
      <c r="K2558" t="s">
        <v>30</v>
      </c>
      <c r="L2558" t="s">
        <v>31</v>
      </c>
      <c r="M2558">
        <v>3</v>
      </c>
      <c r="N2558" t="s">
        <v>32</v>
      </c>
      <c r="O2558" t="s">
        <v>33</v>
      </c>
      <c r="P2558">
        <v>22.379899999999999</v>
      </c>
      <c r="Q2558">
        <v>337796.58360000001</v>
      </c>
      <c r="R2558">
        <v>3064913.3401000001</v>
      </c>
      <c r="S2558">
        <v>337788.30080000003</v>
      </c>
      <c r="T2558">
        <v>3064934.1309000002</v>
      </c>
      <c r="U2558">
        <v>2.2380000000000001E-2</v>
      </c>
      <c r="V2558" t="str">
        <f>VLOOKUP(C2558,'Lines LookUp'!$B$1:$C$12,2,0)</f>
        <v>NEW</v>
      </c>
      <c r="W2558" t="str">
        <f>ROUNDUP(Q2558,3)&amp;"-"&amp;ROUNDUP(R2558,3)</f>
        <v>337796.584-3064913.341</v>
      </c>
      <c r="X2558" t="str">
        <f>ROUNDUP(S2558,3)&amp;"-"&amp;ROUNDUP(T2558,3)</f>
        <v>337788.301-3064934.131</v>
      </c>
      <c r="Y2558">
        <f>VLOOKUP(W2558&amp;"-"&amp;V2558,'Buscoords Workout'!$F:$G,2,0)</f>
        <v>10210</v>
      </c>
      <c r="Z2558">
        <f>VLOOKUP(X2558&amp;"-"&amp;V2558,'Buscoords Workout'!$F:$G,2,0)</f>
        <v>10211</v>
      </c>
      <c r="AA2558" t="b">
        <f>OR(ISNA(Y2558),ISNA(Z2558))</f>
        <v>0</v>
      </c>
    </row>
    <row r="2559" spans="1:27" x14ac:dyDescent="0.25">
      <c r="A2559">
        <v>2774</v>
      </c>
      <c r="B2559" t="s">
        <v>24</v>
      </c>
      <c r="C2559" t="s">
        <v>62</v>
      </c>
      <c r="D2559" t="s">
        <v>63</v>
      </c>
      <c r="E2559">
        <v>11</v>
      </c>
      <c r="F2559" t="s">
        <v>37</v>
      </c>
      <c r="G2559">
        <v>100</v>
      </c>
      <c r="H2559" t="s">
        <v>27</v>
      </c>
      <c r="I2559" t="s">
        <v>38</v>
      </c>
      <c r="J2559" t="s">
        <v>59</v>
      </c>
      <c r="K2559" t="s">
        <v>30</v>
      </c>
      <c r="L2559" t="s">
        <v>31</v>
      </c>
      <c r="M2559">
        <v>3</v>
      </c>
      <c r="N2559" t="s">
        <v>32</v>
      </c>
      <c r="O2559" t="s">
        <v>33</v>
      </c>
      <c r="P2559">
        <v>20.7059</v>
      </c>
      <c r="Q2559">
        <v>337788.30080000003</v>
      </c>
      <c r="R2559">
        <v>3064934.1309000002</v>
      </c>
      <c r="S2559">
        <v>337779.99359999999</v>
      </c>
      <c r="T2559">
        <v>3064953.0973</v>
      </c>
      <c r="U2559">
        <v>2.0705999999999999E-2</v>
      </c>
      <c r="V2559" t="str">
        <f>VLOOKUP(C2559,'Lines LookUp'!$B$1:$C$12,2,0)</f>
        <v>NEW</v>
      </c>
      <c r="W2559" t="str">
        <f>ROUNDUP(Q2559,3)&amp;"-"&amp;ROUNDUP(R2559,3)</f>
        <v>337788.301-3064934.131</v>
      </c>
      <c r="X2559" t="str">
        <f>ROUNDUP(S2559,3)&amp;"-"&amp;ROUNDUP(T2559,3)</f>
        <v>337779.994-3064953.098</v>
      </c>
      <c r="Y2559">
        <f>VLOOKUP(W2559&amp;"-"&amp;V2559,'Buscoords Workout'!$F:$G,2,0)</f>
        <v>10211</v>
      </c>
      <c r="Z2559">
        <f>VLOOKUP(X2559&amp;"-"&amp;V2559,'Buscoords Workout'!$F:$G,2,0)</f>
        <v>10212</v>
      </c>
      <c r="AA2559" t="b">
        <f>OR(ISNA(Y2559),ISNA(Z2559))</f>
        <v>0</v>
      </c>
    </row>
    <row r="2560" spans="1:27" x14ac:dyDescent="0.25">
      <c r="A2560">
        <v>2775</v>
      </c>
      <c r="B2560" t="s">
        <v>24</v>
      </c>
      <c r="C2560" t="s">
        <v>62</v>
      </c>
      <c r="D2560" t="s">
        <v>63</v>
      </c>
      <c r="E2560">
        <v>11</v>
      </c>
      <c r="F2560" t="s">
        <v>37</v>
      </c>
      <c r="G2560">
        <v>100</v>
      </c>
      <c r="H2560" t="s">
        <v>27</v>
      </c>
      <c r="I2560" t="s">
        <v>38</v>
      </c>
      <c r="J2560" t="s">
        <v>59</v>
      </c>
      <c r="K2560" t="s">
        <v>30</v>
      </c>
      <c r="L2560" t="s">
        <v>31</v>
      </c>
      <c r="M2560">
        <v>3</v>
      </c>
      <c r="N2560" t="s">
        <v>32</v>
      </c>
      <c r="O2560" t="s">
        <v>33</v>
      </c>
      <c r="P2560">
        <v>14.5304</v>
      </c>
      <c r="Q2560">
        <v>337779.99359999999</v>
      </c>
      <c r="R2560">
        <v>3064953.0973</v>
      </c>
      <c r="S2560">
        <v>337772.20850000001</v>
      </c>
      <c r="T2560">
        <v>3064965.3661000002</v>
      </c>
      <c r="U2560">
        <v>1.453E-2</v>
      </c>
      <c r="V2560" t="str">
        <f>VLOOKUP(C2560,'Lines LookUp'!$B$1:$C$12,2,0)</f>
        <v>NEW</v>
      </c>
      <c r="W2560" t="str">
        <f>ROUNDUP(Q2560,3)&amp;"-"&amp;ROUNDUP(R2560,3)</f>
        <v>337779.994-3064953.098</v>
      </c>
      <c r="X2560" t="str">
        <f>ROUNDUP(S2560,3)&amp;"-"&amp;ROUNDUP(T2560,3)</f>
        <v>337772.209-3064965.367</v>
      </c>
      <c r="Y2560">
        <f>VLOOKUP(W2560&amp;"-"&amp;V2560,'Buscoords Workout'!$F:$G,2,0)</f>
        <v>10212</v>
      </c>
      <c r="Z2560">
        <f>VLOOKUP(X2560&amp;"-"&amp;V2560,'Buscoords Workout'!$F:$G,2,0)</f>
        <v>10213</v>
      </c>
      <c r="AA2560" t="b">
        <f>OR(ISNA(Y2560),ISNA(Z2560))</f>
        <v>0</v>
      </c>
    </row>
    <row r="2561" spans="1:27" x14ac:dyDescent="0.25">
      <c r="A2561">
        <v>2776</v>
      </c>
      <c r="B2561" t="s">
        <v>24</v>
      </c>
      <c r="C2561" t="s">
        <v>62</v>
      </c>
      <c r="D2561" t="s">
        <v>63</v>
      </c>
      <c r="E2561">
        <v>11</v>
      </c>
      <c r="F2561" t="s">
        <v>37</v>
      </c>
      <c r="G2561">
        <v>100</v>
      </c>
      <c r="H2561" t="s">
        <v>27</v>
      </c>
      <c r="I2561" t="s">
        <v>38</v>
      </c>
      <c r="J2561" t="s">
        <v>59</v>
      </c>
      <c r="K2561" t="s">
        <v>30</v>
      </c>
      <c r="L2561" t="s">
        <v>31</v>
      </c>
      <c r="M2561">
        <v>3</v>
      </c>
      <c r="N2561" t="s">
        <v>32</v>
      </c>
      <c r="O2561" t="s">
        <v>33</v>
      </c>
      <c r="P2561">
        <v>20.692900000000002</v>
      </c>
      <c r="Q2561">
        <v>337772.20850000001</v>
      </c>
      <c r="R2561">
        <v>3064965.3661000002</v>
      </c>
      <c r="S2561">
        <v>337763.28600000002</v>
      </c>
      <c r="T2561">
        <v>3064984.0364999999</v>
      </c>
      <c r="U2561">
        <v>2.0693E-2</v>
      </c>
      <c r="V2561" t="str">
        <f>VLOOKUP(C2561,'Lines LookUp'!$B$1:$C$12,2,0)</f>
        <v>NEW</v>
      </c>
      <c r="W2561" t="str">
        <f>ROUNDUP(Q2561,3)&amp;"-"&amp;ROUNDUP(R2561,3)</f>
        <v>337772.209-3064965.367</v>
      </c>
      <c r="X2561" t="str">
        <f>ROUNDUP(S2561,3)&amp;"-"&amp;ROUNDUP(T2561,3)</f>
        <v>337763.286-3064984.037</v>
      </c>
      <c r="Y2561">
        <f>VLOOKUP(W2561&amp;"-"&amp;V2561,'Buscoords Workout'!$F:$G,2,0)</f>
        <v>10213</v>
      </c>
      <c r="Z2561">
        <f>VLOOKUP(X2561&amp;"-"&amp;V2561,'Buscoords Workout'!$F:$G,2,0)</f>
        <v>10214</v>
      </c>
      <c r="AA2561" t="b">
        <f>OR(ISNA(Y2561),ISNA(Z2561))</f>
        <v>0</v>
      </c>
    </row>
    <row r="2562" spans="1:27" x14ac:dyDescent="0.25">
      <c r="A2562">
        <v>2777</v>
      </c>
      <c r="B2562" t="s">
        <v>24</v>
      </c>
      <c r="C2562" t="s">
        <v>62</v>
      </c>
      <c r="D2562" t="s">
        <v>63</v>
      </c>
      <c r="E2562">
        <v>11</v>
      </c>
      <c r="F2562" t="s">
        <v>37</v>
      </c>
      <c r="G2562">
        <v>100</v>
      </c>
      <c r="H2562" t="s">
        <v>27</v>
      </c>
      <c r="I2562" t="s">
        <v>38</v>
      </c>
      <c r="J2562" t="s">
        <v>59</v>
      </c>
      <c r="K2562" t="s">
        <v>30</v>
      </c>
      <c r="L2562" t="s">
        <v>31</v>
      </c>
      <c r="M2562">
        <v>3</v>
      </c>
      <c r="N2562" t="s">
        <v>32</v>
      </c>
      <c r="O2562" t="s">
        <v>33</v>
      </c>
      <c r="P2562">
        <v>21.119299999999999</v>
      </c>
      <c r="Q2562">
        <v>337763.28600000002</v>
      </c>
      <c r="R2562">
        <v>3064984.0364999999</v>
      </c>
      <c r="S2562">
        <v>337751.90590000001</v>
      </c>
      <c r="T2562">
        <v>3065001.8273999998</v>
      </c>
      <c r="U2562">
        <v>2.1118999999999999E-2</v>
      </c>
      <c r="V2562" t="str">
        <f>VLOOKUP(C2562,'Lines LookUp'!$B$1:$C$12,2,0)</f>
        <v>NEW</v>
      </c>
      <c r="W2562" t="str">
        <f>ROUNDUP(Q2562,3)&amp;"-"&amp;ROUNDUP(R2562,3)</f>
        <v>337763.286-3064984.037</v>
      </c>
      <c r="X2562" t="str">
        <f>ROUNDUP(S2562,3)&amp;"-"&amp;ROUNDUP(T2562,3)</f>
        <v>337751.906-3065001.828</v>
      </c>
      <c r="Y2562">
        <f>VLOOKUP(W2562&amp;"-"&amp;V2562,'Buscoords Workout'!$F:$G,2,0)</f>
        <v>10214</v>
      </c>
      <c r="Z2562">
        <f>VLOOKUP(X2562&amp;"-"&amp;V2562,'Buscoords Workout'!$F:$G,2,0)</f>
        <v>10215</v>
      </c>
      <c r="AA2562" t="b">
        <f>OR(ISNA(Y2562),ISNA(Z2562))</f>
        <v>0</v>
      </c>
    </row>
    <row r="2563" spans="1:27" x14ac:dyDescent="0.25">
      <c r="A2563">
        <v>2778</v>
      </c>
      <c r="B2563" t="s">
        <v>24</v>
      </c>
      <c r="C2563" t="s">
        <v>62</v>
      </c>
      <c r="D2563" t="s">
        <v>63</v>
      </c>
      <c r="E2563">
        <v>11</v>
      </c>
      <c r="F2563" t="s">
        <v>37</v>
      </c>
      <c r="G2563">
        <v>100</v>
      </c>
      <c r="H2563" t="s">
        <v>27</v>
      </c>
      <c r="I2563" t="s">
        <v>38</v>
      </c>
      <c r="J2563" t="s">
        <v>59</v>
      </c>
      <c r="K2563" t="s">
        <v>30</v>
      </c>
      <c r="L2563" t="s">
        <v>31</v>
      </c>
      <c r="M2563">
        <v>3</v>
      </c>
      <c r="N2563" t="s">
        <v>32</v>
      </c>
      <c r="O2563" t="s">
        <v>33</v>
      </c>
      <c r="P2563">
        <v>22.810300000000002</v>
      </c>
      <c r="Q2563">
        <v>337751.90590000001</v>
      </c>
      <c r="R2563">
        <v>3065001.8273999998</v>
      </c>
      <c r="S2563">
        <v>337739.31949999998</v>
      </c>
      <c r="T2563">
        <v>3065020.8509</v>
      </c>
      <c r="U2563">
        <v>2.281E-2</v>
      </c>
      <c r="V2563" t="str">
        <f>VLOOKUP(C2563,'Lines LookUp'!$B$1:$C$12,2,0)</f>
        <v>NEW</v>
      </c>
      <c r="W2563" t="str">
        <f>ROUNDUP(Q2563,3)&amp;"-"&amp;ROUNDUP(R2563,3)</f>
        <v>337751.906-3065001.828</v>
      </c>
      <c r="X2563" t="str">
        <f>ROUNDUP(S2563,3)&amp;"-"&amp;ROUNDUP(T2563,3)</f>
        <v>337739.32-3065020.851</v>
      </c>
      <c r="Y2563">
        <f>VLOOKUP(W2563&amp;"-"&amp;V2563,'Buscoords Workout'!$F:$G,2,0)</f>
        <v>10215</v>
      </c>
      <c r="Z2563">
        <f>VLOOKUP(X2563&amp;"-"&amp;V2563,'Buscoords Workout'!$F:$G,2,0)</f>
        <v>10216</v>
      </c>
      <c r="AA2563" t="b">
        <f>OR(ISNA(Y2563),ISNA(Z2563))</f>
        <v>0</v>
      </c>
    </row>
    <row r="2564" spans="1:27" x14ac:dyDescent="0.25">
      <c r="A2564">
        <v>2779</v>
      </c>
      <c r="B2564" t="s">
        <v>24</v>
      </c>
      <c r="C2564" t="s">
        <v>62</v>
      </c>
      <c r="D2564" t="s">
        <v>63</v>
      </c>
      <c r="E2564">
        <v>11</v>
      </c>
      <c r="F2564" t="s">
        <v>37</v>
      </c>
      <c r="G2564">
        <v>100</v>
      </c>
      <c r="H2564" t="s">
        <v>27</v>
      </c>
      <c r="I2564" t="s">
        <v>38</v>
      </c>
      <c r="J2564" t="s">
        <v>59</v>
      </c>
      <c r="K2564" t="s">
        <v>30</v>
      </c>
      <c r="L2564" t="s">
        <v>31</v>
      </c>
      <c r="M2564">
        <v>3</v>
      </c>
      <c r="N2564" t="s">
        <v>32</v>
      </c>
      <c r="O2564" t="s">
        <v>33</v>
      </c>
      <c r="P2564">
        <v>18.079699999999999</v>
      </c>
      <c r="Q2564">
        <v>337739.31949999998</v>
      </c>
      <c r="R2564">
        <v>3065020.8509</v>
      </c>
      <c r="S2564">
        <v>337729.74099999998</v>
      </c>
      <c r="T2564">
        <v>3065036.1847999999</v>
      </c>
      <c r="U2564">
        <v>1.8079999999999999E-2</v>
      </c>
      <c r="V2564" t="str">
        <f>VLOOKUP(C2564,'Lines LookUp'!$B$1:$C$12,2,0)</f>
        <v>NEW</v>
      </c>
      <c r="W2564" t="str">
        <f>ROUNDUP(Q2564,3)&amp;"-"&amp;ROUNDUP(R2564,3)</f>
        <v>337739.32-3065020.851</v>
      </c>
      <c r="X2564" t="str">
        <f>ROUNDUP(S2564,3)&amp;"-"&amp;ROUNDUP(T2564,3)</f>
        <v>337729.741-3065036.185</v>
      </c>
      <c r="Y2564">
        <f>VLOOKUP(W2564&amp;"-"&amp;V2564,'Buscoords Workout'!$F:$G,2,0)</f>
        <v>10216</v>
      </c>
      <c r="Z2564">
        <f>VLOOKUP(X2564&amp;"-"&amp;V2564,'Buscoords Workout'!$F:$G,2,0)</f>
        <v>10217</v>
      </c>
      <c r="AA2564" t="b">
        <f>OR(ISNA(Y2564),ISNA(Z2564))</f>
        <v>0</v>
      </c>
    </row>
    <row r="2565" spans="1:27" x14ac:dyDescent="0.25">
      <c r="A2565">
        <v>2780</v>
      </c>
      <c r="B2565" t="s">
        <v>24</v>
      </c>
      <c r="C2565" t="s">
        <v>62</v>
      </c>
      <c r="D2565" t="s">
        <v>63</v>
      </c>
      <c r="E2565">
        <v>11</v>
      </c>
      <c r="F2565" t="s">
        <v>37</v>
      </c>
      <c r="G2565">
        <v>100</v>
      </c>
      <c r="H2565" t="s">
        <v>27</v>
      </c>
      <c r="I2565" t="s">
        <v>38</v>
      </c>
      <c r="J2565" t="s">
        <v>59</v>
      </c>
      <c r="K2565" t="s">
        <v>30</v>
      </c>
      <c r="L2565" t="s">
        <v>31</v>
      </c>
      <c r="M2565">
        <v>3</v>
      </c>
      <c r="N2565" t="s">
        <v>32</v>
      </c>
      <c r="O2565" t="s">
        <v>33</v>
      </c>
      <c r="P2565">
        <v>15.7234</v>
      </c>
      <c r="Q2565">
        <v>337729.74099999998</v>
      </c>
      <c r="R2565">
        <v>3065036.1847999999</v>
      </c>
      <c r="S2565">
        <v>337720.7415</v>
      </c>
      <c r="T2565">
        <v>3065049.0780000002</v>
      </c>
      <c r="U2565">
        <v>1.5723000000000001E-2</v>
      </c>
      <c r="V2565" t="str">
        <f>VLOOKUP(C2565,'Lines LookUp'!$B$1:$C$12,2,0)</f>
        <v>NEW</v>
      </c>
      <c r="W2565" t="str">
        <f>ROUNDUP(Q2565,3)&amp;"-"&amp;ROUNDUP(R2565,3)</f>
        <v>337729.741-3065036.185</v>
      </c>
      <c r="X2565" t="str">
        <f>ROUNDUP(S2565,3)&amp;"-"&amp;ROUNDUP(T2565,3)</f>
        <v>337720.742-3065049.078</v>
      </c>
      <c r="Y2565">
        <f>VLOOKUP(W2565&amp;"-"&amp;V2565,'Buscoords Workout'!$F:$G,2,0)</f>
        <v>10217</v>
      </c>
      <c r="Z2565">
        <f>VLOOKUP(X2565&amp;"-"&amp;V2565,'Buscoords Workout'!$F:$G,2,0)</f>
        <v>10218</v>
      </c>
      <c r="AA2565" t="b">
        <f>OR(ISNA(Y2565),ISNA(Z2565))</f>
        <v>0</v>
      </c>
    </row>
    <row r="2566" spans="1:27" x14ac:dyDescent="0.25">
      <c r="A2566">
        <v>2781</v>
      </c>
      <c r="B2566" t="s">
        <v>24</v>
      </c>
      <c r="C2566" t="s">
        <v>62</v>
      </c>
      <c r="D2566" t="s">
        <v>63</v>
      </c>
      <c r="E2566">
        <v>11</v>
      </c>
      <c r="F2566" t="s">
        <v>37</v>
      </c>
      <c r="G2566">
        <v>100</v>
      </c>
      <c r="H2566" t="s">
        <v>27</v>
      </c>
      <c r="I2566" t="s">
        <v>38</v>
      </c>
      <c r="J2566" t="s">
        <v>59</v>
      </c>
      <c r="K2566" t="s">
        <v>30</v>
      </c>
      <c r="L2566" t="s">
        <v>31</v>
      </c>
      <c r="M2566">
        <v>3</v>
      </c>
      <c r="N2566" t="s">
        <v>32</v>
      </c>
      <c r="O2566" t="s">
        <v>33</v>
      </c>
      <c r="P2566">
        <v>17.4269</v>
      </c>
      <c r="Q2566">
        <v>337720.7415</v>
      </c>
      <c r="R2566">
        <v>3065049.0780000002</v>
      </c>
      <c r="S2566">
        <v>337710.5355</v>
      </c>
      <c r="T2566">
        <v>3065063.2037</v>
      </c>
      <c r="U2566">
        <v>1.7427000000000002E-2</v>
      </c>
      <c r="V2566" t="str">
        <f>VLOOKUP(C2566,'Lines LookUp'!$B$1:$C$12,2,0)</f>
        <v>NEW</v>
      </c>
      <c r="W2566" t="str">
        <f>ROUNDUP(Q2566,3)&amp;"-"&amp;ROUNDUP(R2566,3)</f>
        <v>337720.742-3065049.078</v>
      </c>
      <c r="X2566" t="str">
        <f>ROUNDUP(S2566,3)&amp;"-"&amp;ROUNDUP(T2566,3)</f>
        <v>337710.536-3065063.204</v>
      </c>
      <c r="Y2566">
        <f>VLOOKUP(W2566&amp;"-"&amp;V2566,'Buscoords Workout'!$F:$G,2,0)</f>
        <v>10218</v>
      </c>
      <c r="Z2566">
        <f>VLOOKUP(X2566&amp;"-"&amp;V2566,'Buscoords Workout'!$F:$G,2,0)</f>
        <v>10219</v>
      </c>
      <c r="AA2566" t="b">
        <f>OR(ISNA(Y2566),ISNA(Z2566))</f>
        <v>0</v>
      </c>
    </row>
    <row r="2567" spans="1:27" x14ac:dyDescent="0.25">
      <c r="A2567">
        <v>2782</v>
      </c>
      <c r="B2567" t="s">
        <v>24</v>
      </c>
      <c r="C2567" t="s">
        <v>62</v>
      </c>
      <c r="D2567" t="s">
        <v>63</v>
      </c>
      <c r="E2567">
        <v>11</v>
      </c>
      <c r="F2567" t="s">
        <v>37</v>
      </c>
      <c r="G2567">
        <v>100</v>
      </c>
      <c r="H2567" t="s">
        <v>27</v>
      </c>
      <c r="I2567" t="s">
        <v>38</v>
      </c>
      <c r="J2567" t="s">
        <v>59</v>
      </c>
      <c r="K2567" t="s">
        <v>30</v>
      </c>
      <c r="L2567" t="s">
        <v>31</v>
      </c>
      <c r="M2567">
        <v>3</v>
      </c>
      <c r="N2567" t="s">
        <v>32</v>
      </c>
      <c r="O2567" t="s">
        <v>33</v>
      </c>
      <c r="P2567">
        <v>20.275700000000001</v>
      </c>
      <c r="Q2567">
        <v>337710.5355</v>
      </c>
      <c r="R2567">
        <v>3065063.2037</v>
      </c>
      <c r="S2567">
        <v>337699.75880000001</v>
      </c>
      <c r="T2567">
        <v>3065080.3783</v>
      </c>
      <c r="U2567">
        <v>2.0275999999999999E-2</v>
      </c>
      <c r="V2567" t="str">
        <f>VLOOKUP(C2567,'Lines LookUp'!$B$1:$C$12,2,0)</f>
        <v>NEW</v>
      </c>
      <c r="W2567" t="str">
        <f>ROUNDUP(Q2567,3)&amp;"-"&amp;ROUNDUP(R2567,3)</f>
        <v>337710.536-3065063.204</v>
      </c>
      <c r="X2567" t="str">
        <f>ROUNDUP(S2567,3)&amp;"-"&amp;ROUNDUP(T2567,3)</f>
        <v>337699.759-3065080.379</v>
      </c>
      <c r="Y2567">
        <f>VLOOKUP(W2567&amp;"-"&amp;V2567,'Buscoords Workout'!$F:$G,2,0)</f>
        <v>10219</v>
      </c>
      <c r="Z2567">
        <f>VLOOKUP(X2567&amp;"-"&amp;V2567,'Buscoords Workout'!$F:$G,2,0)</f>
        <v>10220</v>
      </c>
      <c r="AA2567" t="b">
        <f>OR(ISNA(Y2567),ISNA(Z2567))</f>
        <v>0</v>
      </c>
    </row>
    <row r="2568" spans="1:27" x14ac:dyDescent="0.25">
      <c r="A2568">
        <v>2783</v>
      </c>
      <c r="B2568" t="s">
        <v>24</v>
      </c>
      <c r="C2568" t="s">
        <v>62</v>
      </c>
      <c r="D2568" t="s">
        <v>63</v>
      </c>
      <c r="E2568">
        <v>11</v>
      </c>
      <c r="F2568" t="s">
        <v>37</v>
      </c>
      <c r="G2568">
        <v>100</v>
      </c>
      <c r="H2568" t="s">
        <v>27</v>
      </c>
      <c r="I2568" t="s">
        <v>38</v>
      </c>
      <c r="J2568" t="s">
        <v>59</v>
      </c>
      <c r="K2568" t="s">
        <v>30</v>
      </c>
      <c r="L2568" t="s">
        <v>31</v>
      </c>
      <c r="M2568">
        <v>3</v>
      </c>
      <c r="N2568" t="s">
        <v>32</v>
      </c>
      <c r="O2568" t="s">
        <v>33</v>
      </c>
      <c r="P2568">
        <v>18.280100000000001</v>
      </c>
      <c r="Q2568">
        <v>337699.75880000001</v>
      </c>
      <c r="R2568">
        <v>3065080.3783</v>
      </c>
      <c r="S2568">
        <v>337688.9497</v>
      </c>
      <c r="T2568">
        <v>3065095.1203000001</v>
      </c>
      <c r="U2568">
        <v>1.8280000000000001E-2</v>
      </c>
      <c r="V2568" t="str">
        <f>VLOOKUP(C2568,'Lines LookUp'!$B$1:$C$12,2,0)</f>
        <v>NEW</v>
      </c>
      <c r="W2568" t="str">
        <f>ROUNDUP(Q2568,3)&amp;"-"&amp;ROUNDUP(R2568,3)</f>
        <v>337699.759-3065080.379</v>
      </c>
      <c r="X2568" t="str">
        <f>ROUNDUP(S2568,3)&amp;"-"&amp;ROUNDUP(T2568,3)</f>
        <v>337688.95-3065095.121</v>
      </c>
      <c r="Y2568">
        <f>VLOOKUP(W2568&amp;"-"&amp;V2568,'Buscoords Workout'!$F:$G,2,0)</f>
        <v>10220</v>
      </c>
      <c r="Z2568">
        <f>VLOOKUP(X2568&amp;"-"&amp;V2568,'Buscoords Workout'!$F:$G,2,0)</f>
        <v>10221</v>
      </c>
      <c r="AA2568" t="b">
        <f>OR(ISNA(Y2568),ISNA(Z2568))</f>
        <v>0</v>
      </c>
    </row>
    <row r="2569" spans="1:27" x14ac:dyDescent="0.25">
      <c r="A2569">
        <v>2784</v>
      </c>
      <c r="B2569" t="s">
        <v>24</v>
      </c>
      <c r="C2569" t="s">
        <v>62</v>
      </c>
      <c r="D2569" t="s">
        <v>63</v>
      </c>
      <c r="E2569">
        <v>11</v>
      </c>
      <c r="F2569" t="s">
        <v>37</v>
      </c>
      <c r="G2569">
        <v>100</v>
      </c>
      <c r="H2569" t="s">
        <v>27</v>
      </c>
      <c r="I2569" t="s">
        <v>38</v>
      </c>
      <c r="J2569" t="s">
        <v>59</v>
      </c>
      <c r="K2569" t="s">
        <v>30</v>
      </c>
      <c r="L2569" t="s">
        <v>31</v>
      </c>
      <c r="M2569">
        <v>3</v>
      </c>
      <c r="N2569" t="s">
        <v>32</v>
      </c>
      <c r="O2569" t="s">
        <v>33</v>
      </c>
      <c r="P2569">
        <v>16.726500000000001</v>
      </c>
      <c r="Q2569">
        <v>337688.9497</v>
      </c>
      <c r="R2569">
        <v>3065095.1203000001</v>
      </c>
      <c r="S2569">
        <v>337679.96639999998</v>
      </c>
      <c r="T2569">
        <v>3065109.2297</v>
      </c>
      <c r="U2569">
        <v>1.6726000000000001E-2</v>
      </c>
      <c r="V2569" t="str">
        <f>VLOOKUP(C2569,'Lines LookUp'!$B$1:$C$12,2,0)</f>
        <v>NEW</v>
      </c>
      <c r="W2569" t="str">
        <f>ROUNDUP(Q2569,3)&amp;"-"&amp;ROUNDUP(R2569,3)</f>
        <v>337688.95-3065095.121</v>
      </c>
      <c r="X2569" t="str">
        <f>ROUNDUP(S2569,3)&amp;"-"&amp;ROUNDUP(T2569,3)</f>
        <v>337679.967-3065109.23</v>
      </c>
      <c r="Y2569">
        <f>VLOOKUP(W2569&amp;"-"&amp;V2569,'Buscoords Workout'!$F:$G,2,0)</f>
        <v>10221</v>
      </c>
      <c r="Z2569">
        <f>VLOOKUP(X2569&amp;"-"&amp;V2569,'Buscoords Workout'!$F:$G,2,0)</f>
        <v>10222</v>
      </c>
      <c r="AA2569" t="b">
        <f>OR(ISNA(Y2569),ISNA(Z2569))</f>
        <v>0</v>
      </c>
    </row>
    <row r="2570" spans="1:27" x14ac:dyDescent="0.25">
      <c r="A2570">
        <v>2785</v>
      </c>
      <c r="B2570" t="s">
        <v>24</v>
      </c>
      <c r="C2570" t="s">
        <v>62</v>
      </c>
      <c r="D2570" t="s">
        <v>63</v>
      </c>
      <c r="E2570">
        <v>11</v>
      </c>
      <c r="F2570" t="s">
        <v>37</v>
      </c>
      <c r="G2570">
        <v>100</v>
      </c>
      <c r="H2570" t="s">
        <v>27</v>
      </c>
      <c r="I2570" t="s">
        <v>38</v>
      </c>
      <c r="J2570" t="s">
        <v>59</v>
      </c>
      <c r="K2570" t="s">
        <v>30</v>
      </c>
      <c r="L2570" t="s">
        <v>31</v>
      </c>
      <c r="M2570">
        <v>3</v>
      </c>
      <c r="N2570" t="s">
        <v>32</v>
      </c>
      <c r="O2570" t="s">
        <v>33</v>
      </c>
      <c r="P2570">
        <v>17.918700000000001</v>
      </c>
      <c r="Q2570">
        <v>337679.96639999998</v>
      </c>
      <c r="R2570">
        <v>3065109.2297</v>
      </c>
      <c r="S2570">
        <v>337669.76870000002</v>
      </c>
      <c r="T2570">
        <v>3065123.9635999999</v>
      </c>
      <c r="U2570">
        <v>1.7919000000000001E-2</v>
      </c>
      <c r="V2570" t="str">
        <f>VLOOKUP(C2570,'Lines LookUp'!$B$1:$C$12,2,0)</f>
        <v>NEW</v>
      </c>
      <c r="W2570" t="str">
        <f>ROUNDUP(Q2570,3)&amp;"-"&amp;ROUNDUP(R2570,3)</f>
        <v>337679.967-3065109.23</v>
      </c>
      <c r="X2570" t="str">
        <f>ROUNDUP(S2570,3)&amp;"-"&amp;ROUNDUP(T2570,3)</f>
        <v>337669.769-3065123.964</v>
      </c>
      <c r="Y2570">
        <f>VLOOKUP(W2570&amp;"-"&amp;V2570,'Buscoords Workout'!$F:$G,2,0)</f>
        <v>10222</v>
      </c>
      <c r="Z2570">
        <f>VLOOKUP(X2570&amp;"-"&amp;V2570,'Buscoords Workout'!$F:$G,2,0)</f>
        <v>10223</v>
      </c>
      <c r="AA2570" t="b">
        <f>OR(ISNA(Y2570),ISNA(Z2570))</f>
        <v>0</v>
      </c>
    </row>
    <row r="2571" spans="1:27" x14ac:dyDescent="0.25">
      <c r="A2571">
        <v>2786</v>
      </c>
      <c r="B2571" t="s">
        <v>24</v>
      </c>
      <c r="C2571" t="s">
        <v>62</v>
      </c>
      <c r="D2571" t="s">
        <v>63</v>
      </c>
      <c r="E2571">
        <v>11</v>
      </c>
      <c r="F2571" t="s">
        <v>42</v>
      </c>
      <c r="G2571">
        <v>120</v>
      </c>
      <c r="H2571" t="s">
        <v>27</v>
      </c>
      <c r="I2571" t="s">
        <v>28</v>
      </c>
      <c r="J2571" t="s">
        <v>59</v>
      </c>
      <c r="K2571" t="s">
        <v>49</v>
      </c>
      <c r="L2571" t="s">
        <v>31</v>
      </c>
      <c r="M2571">
        <v>3</v>
      </c>
      <c r="N2571" t="s">
        <v>32</v>
      </c>
      <c r="O2571" t="s">
        <v>33</v>
      </c>
      <c r="P2571">
        <v>20.770800000000001</v>
      </c>
      <c r="Q2571">
        <v>336643.12180000002</v>
      </c>
      <c r="R2571">
        <v>3065099.4048000001</v>
      </c>
      <c r="S2571">
        <v>336648.74089999998</v>
      </c>
      <c r="T2571">
        <v>3065119.4010999999</v>
      </c>
      <c r="U2571">
        <v>2.0771000000000001E-2</v>
      </c>
      <c r="V2571" t="str">
        <f>VLOOKUP(C2571,'Lines LookUp'!$B$1:$C$12,2,0)</f>
        <v>NEW</v>
      </c>
      <c r="W2571" t="str">
        <f>ROUNDUP(Q2571,3)&amp;"-"&amp;ROUNDUP(R2571,3)</f>
        <v>336643.122-3065099.405</v>
      </c>
      <c r="X2571" t="str">
        <f>ROUNDUP(S2571,3)&amp;"-"&amp;ROUNDUP(T2571,3)</f>
        <v>336648.741-3065119.402</v>
      </c>
      <c r="Y2571">
        <f>VLOOKUP(W2571&amp;"-"&amp;V2571,'Buscoords Workout'!$F:$G,2,0)</f>
        <v>10224</v>
      </c>
      <c r="Z2571">
        <f>VLOOKUP(X2571&amp;"-"&amp;V2571,'Buscoords Workout'!$F:$G,2,0)</f>
        <v>10225</v>
      </c>
      <c r="AA2571" t="b">
        <f>OR(ISNA(Y2571),ISNA(Z2571))</f>
        <v>0</v>
      </c>
    </row>
    <row r="2572" spans="1:27" x14ac:dyDescent="0.25">
      <c r="A2572">
        <v>2787</v>
      </c>
      <c r="B2572" t="s">
        <v>24</v>
      </c>
      <c r="C2572" t="s">
        <v>62</v>
      </c>
      <c r="D2572" t="s">
        <v>63</v>
      </c>
      <c r="E2572">
        <v>11</v>
      </c>
      <c r="F2572" t="s">
        <v>42</v>
      </c>
      <c r="G2572">
        <v>120</v>
      </c>
      <c r="H2572" t="s">
        <v>27</v>
      </c>
      <c r="I2572" t="s">
        <v>28</v>
      </c>
      <c r="J2572" t="s">
        <v>59</v>
      </c>
      <c r="K2572" t="s">
        <v>49</v>
      </c>
      <c r="L2572" t="s">
        <v>31</v>
      </c>
      <c r="M2572">
        <v>3</v>
      </c>
      <c r="N2572" t="s">
        <v>32</v>
      </c>
      <c r="O2572" t="s">
        <v>33</v>
      </c>
      <c r="P2572">
        <v>13.790100000000001</v>
      </c>
      <c r="Q2572">
        <v>336648.74089999998</v>
      </c>
      <c r="R2572">
        <v>3065119.4010999999</v>
      </c>
      <c r="S2572">
        <v>336662.23119999998</v>
      </c>
      <c r="T2572">
        <v>3065122.2609000001</v>
      </c>
      <c r="U2572">
        <v>1.379E-2</v>
      </c>
      <c r="V2572" t="str">
        <f>VLOOKUP(C2572,'Lines LookUp'!$B$1:$C$12,2,0)</f>
        <v>NEW</v>
      </c>
      <c r="W2572" t="str">
        <f>ROUNDUP(Q2572,3)&amp;"-"&amp;ROUNDUP(R2572,3)</f>
        <v>336648.741-3065119.402</v>
      </c>
      <c r="X2572" t="str">
        <f>ROUNDUP(S2572,3)&amp;"-"&amp;ROUNDUP(T2572,3)</f>
        <v>336662.232-3065122.261</v>
      </c>
      <c r="Y2572">
        <f>VLOOKUP(W2572&amp;"-"&amp;V2572,'Buscoords Workout'!$F:$G,2,0)</f>
        <v>10225</v>
      </c>
      <c r="Z2572">
        <f>VLOOKUP(X2572&amp;"-"&amp;V2572,'Buscoords Workout'!$F:$G,2,0)</f>
        <v>10226</v>
      </c>
      <c r="AA2572" t="b">
        <f>OR(ISNA(Y2572),ISNA(Z2572))</f>
        <v>0</v>
      </c>
    </row>
    <row r="2573" spans="1:27" x14ac:dyDescent="0.25">
      <c r="A2573">
        <v>2788</v>
      </c>
      <c r="B2573" t="s">
        <v>24</v>
      </c>
      <c r="C2573" t="s">
        <v>62</v>
      </c>
      <c r="D2573" t="s">
        <v>63</v>
      </c>
      <c r="E2573">
        <v>11</v>
      </c>
      <c r="F2573" t="s">
        <v>42</v>
      </c>
      <c r="G2573">
        <v>120</v>
      </c>
      <c r="H2573" t="s">
        <v>27</v>
      </c>
      <c r="I2573" t="s">
        <v>28</v>
      </c>
      <c r="J2573" t="s">
        <v>59</v>
      </c>
      <c r="K2573" t="s">
        <v>49</v>
      </c>
      <c r="L2573" t="s">
        <v>31</v>
      </c>
      <c r="M2573">
        <v>3</v>
      </c>
      <c r="N2573" t="s">
        <v>32</v>
      </c>
      <c r="O2573" t="s">
        <v>33</v>
      </c>
      <c r="P2573">
        <v>12.6778</v>
      </c>
      <c r="Q2573">
        <v>336662.23119999998</v>
      </c>
      <c r="R2573">
        <v>3065122.2609000001</v>
      </c>
      <c r="S2573">
        <v>336669.70630000002</v>
      </c>
      <c r="T2573">
        <v>3065132.5005000001</v>
      </c>
      <c r="U2573">
        <v>1.2678E-2</v>
      </c>
      <c r="V2573" t="str">
        <f>VLOOKUP(C2573,'Lines LookUp'!$B$1:$C$12,2,0)</f>
        <v>NEW</v>
      </c>
      <c r="W2573" t="str">
        <f>ROUNDUP(Q2573,3)&amp;"-"&amp;ROUNDUP(R2573,3)</f>
        <v>336662.232-3065122.261</v>
      </c>
      <c r="X2573" t="str">
        <f>ROUNDUP(S2573,3)&amp;"-"&amp;ROUNDUP(T2573,3)</f>
        <v>336669.707-3065132.501</v>
      </c>
      <c r="Y2573">
        <f>VLOOKUP(W2573&amp;"-"&amp;V2573,'Buscoords Workout'!$F:$G,2,0)</f>
        <v>10226</v>
      </c>
      <c r="Z2573">
        <f>VLOOKUP(X2573&amp;"-"&amp;V2573,'Buscoords Workout'!$F:$G,2,0)</f>
        <v>10227</v>
      </c>
      <c r="AA2573" t="b">
        <f>OR(ISNA(Y2573),ISNA(Z2573))</f>
        <v>0</v>
      </c>
    </row>
    <row r="2574" spans="1:27" x14ac:dyDescent="0.25">
      <c r="A2574">
        <v>2789</v>
      </c>
      <c r="B2574" t="s">
        <v>24</v>
      </c>
      <c r="C2574" t="s">
        <v>62</v>
      </c>
      <c r="D2574" t="s">
        <v>63</v>
      </c>
      <c r="E2574">
        <v>11</v>
      </c>
      <c r="F2574" t="s">
        <v>42</v>
      </c>
      <c r="G2574">
        <v>120</v>
      </c>
      <c r="H2574" t="s">
        <v>27</v>
      </c>
      <c r="I2574" t="s">
        <v>28</v>
      </c>
      <c r="J2574" t="s">
        <v>59</v>
      </c>
      <c r="K2574" t="s">
        <v>49</v>
      </c>
      <c r="L2574" t="s">
        <v>31</v>
      </c>
      <c r="M2574">
        <v>3</v>
      </c>
      <c r="N2574" t="s">
        <v>32</v>
      </c>
      <c r="O2574" t="s">
        <v>33</v>
      </c>
      <c r="P2574">
        <v>11.3337</v>
      </c>
      <c r="Q2574">
        <v>336669.70630000002</v>
      </c>
      <c r="R2574">
        <v>3065132.5005000001</v>
      </c>
      <c r="S2574">
        <v>336676.55359999998</v>
      </c>
      <c r="T2574">
        <v>3065141.5320000001</v>
      </c>
      <c r="U2574">
        <v>1.1334E-2</v>
      </c>
      <c r="V2574" t="str">
        <f>VLOOKUP(C2574,'Lines LookUp'!$B$1:$C$12,2,0)</f>
        <v>NEW</v>
      </c>
      <c r="W2574" t="str">
        <f>ROUNDUP(Q2574,3)&amp;"-"&amp;ROUNDUP(R2574,3)</f>
        <v>336669.707-3065132.501</v>
      </c>
      <c r="X2574" t="str">
        <f>ROUNDUP(S2574,3)&amp;"-"&amp;ROUNDUP(T2574,3)</f>
        <v>336676.554-3065141.532</v>
      </c>
      <c r="Y2574">
        <f>VLOOKUP(W2574&amp;"-"&amp;V2574,'Buscoords Workout'!$F:$G,2,0)</f>
        <v>10227</v>
      </c>
      <c r="Z2574">
        <f>VLOOKUP(X2574&amp;"-"&amp;V2574,'Buscoords Workout'!$F:$G,2,0)</f>
        <v>10228</v>
      </c>
      <c r="AA2574" t="b">
        <f>OR(ISNA(Y2574),ISNA(Z2574))</f>
        <v>0</v>
      </c>
    </row>
    <row r="2575" spans="1:27" x14ac:dyDescent="0.25">
      <c r="A2575">
        <v>2790</v>
      </c>
      <c r="B2575" t="s">
        <v>24</v>
      </c>
      <c r="C2575" t="s">
        <v>62</v>
      </c>
      <c r="D2575" t="s">
        <v>63</v>
      </c>
      <c r="E2575">
        <v>11</v>
      </c>
      <c r="F2575" t="s">
        <v>42</v>
      </c>
      <c r="G2575">
        <v>120</v>
      </c>
      <c r="H2575" t="s">
        <v>27</v>
      </c>
      <c r="I2575" t="s">
        <v>28</v>
      </c>
      <c r="J2575" t="s">
        <v>59</v>
      </c>
      <c r="K2575" t="s">
        <v>49</v>
      </c>
      <c r="L2575" t="s">
        <v>31</v>
      </c>
      <c r="M2575">
        <v>3</v>
      </c>
      <c r="N2575" t="s">
        <v>32</v>
      </c>
      <c r="O2575" t="s">
        <v>33</v>
      </c>
      <c r="P2575">
        <v>10.16</v>
      </c>
      <c r="Q2575">
        <v>336676.55359999998</v>
      </c>
      <c r="R2575">
        <v>3065141.5320000001</v>
      </c>
      <c r="S2575">
        <v>336685.03879999998</v>
      </c>
      <c r="T2575">
        <v>3065135.9438</v>
      </c>
      <c r="U2575">
        <v>1.0160000000000001E-2</v>
      </c>
      <c r="V2575" t="str">
        <f>VLOOKUP(C2575,'Lines LookUp'!$B$1:$C$12,2,0)</f>
        <v>NEW</v>
      </c>
      <c r="W2575" t="str">
        <f>ROUNDUP(Q2575,3)&amp;"-"&amp;ROUNDUP(R2575,3)</f>
        <v>336676.554-3065141.532</v>
      </c>
      <c r="X2575" t="str">
        <f>ROUNDUP(S2575,3)&amp;"-"&amp;ROUNDUP(T2575,3)</f>
        <v>336685.039-3065135.944</v>
      </c>
      <c r="Y2575">
        <f>VLOOKUP(W2575&amp;"-"&amp;V2575,'Buscoords Workout'!$F:$G,2,0)</f>
        <v>10228</v>
      </c>
      <c r="Z2575">
        <f>VLOOKUP(X2575&amp;"-"&amp;V2575,'Buscoords Workout'!$F:$G,2,0)</f>
        <v>10229</v>
      </c>
      <c r="AA2575" t="b">
        <f>OR(ISNA(Y2575),ISNA(Z2575))</f>
        <v>0</v>
      </c>
    </row>
    <row r="2576" spans="1:27" x14ac:dyDescent="0.25">
      <c r="A2576">
        <v>2791</v>
      </c>
      <c r="B2576" t="s">
        <v>24</v>
      </c>
      <c r="C2576" t="s">
        <v>62</v>
      </c>
      <c r="D2576" t="s">
        <v>63</v>
      </c>
      <c r="E2576">
        <v>11</v>
      </c>
      <c r="F2576" t="s">
        <v>37</v>
      </c>
      <c r="G2576">
        <v>100</v>
      </c>
      <c r="H2576" t="s">
        <v>27</v>
      </c>
      <c r="I2576" t="s">
        <v>38</v>
      </c>
      <c r="J2576" t="s">
        <v>59</v>
      </c>
      <c r="K2576" t="s">
        <v>30</v>
      </c>
      <c r="L2576" t="s">
        <v>31</v>
      </c>
      <c r="M2576">
        <v>3</v>
      </c>
      <c r="N2576" t="s">
        <v>32</v>
      </c>
      <c r="O2576" t="s">
        <v>33</v>
      </c>
      <c r="P2576">
        <v>40.953499999999998</v>
      </c>
      <c r="Q2576">
        <v>336746.614</v>
      </c>
      <c r="R2576">
        <v>3065042.8160999999</v>
      </c>
      <c r="S2576">
        <v>336728.96789999999</v>
      </c>
      <c r="T2576">
        <v>3065005.8593000001</v>
      </c>
      <c r="U2576">
        <v>4.0953999999999997E-2</v>
      </c>
      <c r="V2576" t="str">
        <f>VLOOKUP(C2576,'Lines LookUp'!$B$1:$C$12,2,0)</f>
        <v>NEW</v>
      </c>
      <c r="W2576" t="str">
        <f>ROUNDUP(Q2576,3)&amp;"-"&amp;ROUNDUP(R2576,3)</f>
        <v>336746.614-3065042.817</v>
      </c>
      <c r="X2576" t="str">
        <f>ROUNDUP(S2576,3)&amp;"-"&amp;ROUNDUP(T2576,3)</f>
        <v>336728.968-3065005.86</v>
      </c>
      <c r="Y2576">
        <f>VLOOKUP(W2576&amp;"-"&amp;V2576,'Buscoords Workout'!$F:$G,2,0)</f>
        <v>10230</v>
      </c>
      <c r="Z2576">
        <f>VLOOKUP(X2576&amp;"-"&amp;V2576,'Buscoords Workout'!$F:$G,2,0)</f>
        <v>10231</v>
      </c>
      <c r="AA2576" t="b">
        <f>OR(ISNA(Y2576),ISNA(Z2576))</f>
        <v>0</v>
      </c>
    </row>
    <row r="2577" spans="1:27" x14ac:dyDescent="0.25">
      <c r="A2577">
        <v>2792</v>
      </c>
      <c r="B2577" t="s">
        <v>24</v>
      </c>
      <c r="C2577" t="s">
        <v>62</v>
      </c>
      <c r="D2577" t="s">
        <v>63</v>
      </c>
      <c r="E2577">
        <v>11</v>
      </c>
      <c r="F2577" t="s">
        <v>37</v>
      </c>
      <c r="G2577">
        <v>100</v>
      </c>
      <c r="H2577" t="s">
        <v>27</v>
      </c>
      <c r="I2577" t="s">
        <v>38</v>
      </c>
      <c r="J2577" t="s">
        <v>59</v>
      </c>
      <c r="K2577" t="s">
        <v>30</v>
      </c>
      <c r="L2577" t="s">
        <v>31</v>
      </c>
      <c r="M2577">
        <v>3</v>
      </c>
      <c r="N2577" t="s">
        <v>32</v>
      </c>
      <c r="O2577" t="s">
        <v>33</v>
      </c>
      <c r="P2577">
        <v>35.488500000000002</v>
      </c>
      <c r="Q2577">
        <v>336728.96789999999</v>
      </c>
      <c r="R2577">
        <v>3065005.8593000001</v>
      </c>
      <c r="S2577">
        <v>336721.50579999998</v>
      </c>
      <c r="T2577">
        <v>3064971.1642</v>
      </c>
      <c r="U2577">
        <v>3.5487999999999999E-2</v>
      </c>
      <c r="V2577" t="str">
        <f>VLOOKUP(C2577,'Lines LookUp'!$B$1:$C$12,2,0)</f>
        <v>NEW</v>
      </c>
      <c r="W2577" t="str">
        <f>ROUNDUP(Q2577,3)&amp;"-"&amp;ROUNDUP(R2577,3)</f>
        <v>336728.968-3065005.86</v>
      </c>
      <c r="X2577" t="str">
        <f>ROUNDUP(S2577,3)&amp;"-"&amp;ROUNDUP(T2577,3)</f>
        <v>336721.506-3064971.165</v>
      </c>
      <c r="Y2577">
        <f>VLOOKUP(W2577&amp;"-"&amp;V2577,'Buscoords Workout'!$F:$G,2,0)</f>
        <v>10231</v>
      </c>
      <c r="Z2577">
        <f>VLOOKUP(X2577&amp;"-"&amp;V2577,'Buscoords Workout'!$F:$G,2,0)</f>
        <v>10232</v>
      </c>
      <c r="AA2577" t="b">
        <f>OR(ISNA(Y2577),ISNA(Z2577))</f>
        <v>0</v>
      </c>
    </row>
    <row r="2578" spans="1:27" x14ac:dyDescent="0.25">
      <c r="A2578">
        <v>2793</v>
      </c>
      <c r="B2578" t="s">
        <v>24</v>
      </c>
      <c r="C2578" t="s">
        <v>62</v>
      </c>
      <c r="D2578" t="s">
        <v>63</v>
      </c>
      <c r="E2578">
        <v>11</v>
      </c>
      <c r="F2578" t="s">
        <v>37</v>
      </c>
      <c r="G2578">
        <v>100</v>
      </c>
      <c r="H2578" t="s">
        <v>27</v>
      </c>
      <c r="I2578" t="s">
        <v>38</v>
      </c>
      <c r="J2578" t="s">
        <v>59</v>
      </c>
      <c r="K2578" t="s">
        <v>30</v>
      </c>
      <c r="L2578" t="s">
        <v>31</v>
      </c>
      <c r="M2578">
        <v>3</v>
      </c>
      <c r="N2578" t="s">
        <v>32</v>
      </c>
      <c r="O2578" t="s">
        <v>33</v>
      </c>
      <c r="P2578">
        <v>30.418800000000001</v>
      </c>
      <c r="Q2578">
        <v>336721.50579999998</v>
      </c>
      <c r="R2578">
        <v>3064971.1642</v>
      </c>
      <c r="S2578">
        <v>336715.10969999997</v>
      </c>
      <c r="T2578">
        <v>3064941.4254000001</v>
      </c>
      <c r="U2578">
        <v>3.0419000000000002E-2</v>
      </c>
      <c r="V2578" t="str">
        <f>VLOOKUP(C2578,'Lines LookUp'!$B$1:$C$12,2,0)</f>
        <v>NEW</v>
      </c>
      <c r="W2578" t="str">
        <f>ROUNDUP(Q2578,3)&amp;"-"&amp;ROUNDUP(R2578,3)</f>
        <v>336721.506-3064971.165</v>
      </c>
      <c r="X2578" t="str">
        <f>ROUNDUP(S2578,3)&amp;"-"&amp;ROUNDUP(T2578,3)</f>
        <v>336715.11-3064941.426</v>
      </c>
      <c r="Y2578">
        <f>VLOOKUP(W2578&amp;"-"&amp;V2578,'Buscoords Workout'!$F:$G,2,0)</f>
        <v>10232</v>
      </c>
      <c r="Z2578">
        <f>VLOOKUP(X2578&amp;"-"&amp;V2578,'Buscoords Workout'!$F:$G,2,0)</f>
        <v>10233</v>
      </c>
      <c r="AA2578" t="b">
        <f>OR(ISNA(Y2578),ISNA(Z2578))</f>
        <v>0</v>
      </c>
    </row>
    <row r="2579" spans="1:27" x14ac:dyDescent="0.25">
      <c r="A2579">
        <v>2794</v>
      </c>
      <c r="B2579" t="s">
        <v>24</v>
      </c>
      <c r="C2579" t="s">
        <v>62</v>
      </c>
      <c r="D2579" t="s">
        <v>63</v>
      </c>
      <c r="E2579">
        <v>11</v>
      </c>
      <c r="F2579" t="s">
        <v>37</v>
      </c>
      <c r="G2579">
        <v>100</v>
      </c>
      <c r="H2579" t="s">
        <v>27</v>
      </c>
      <c r="I2579" t="s">
        <v>38</v>
      </c>
      <c r="J2579" t="s">
        <v>59</v>
      </c>
      <c r="K2579" t="s">
        <v>30</v>
      </c>
      <c r="L2579" t="s">
        <v>31</v>
      </c>
      <c r="M2579">
        <v>3</v>
      </c>
      <c r="N2579" t="s">
        <v>32</v>
      </c>
      <c r="O2579" t="s">
        <v>33</v>
      </c>
      <c r="P2579">
        <v>19.816199999999998</v>
      </c>
      <c r="Q2579">
        <v>336715.10969999997</v>
      </c>
      <c r="R2579">
        <v>3064941.4254000001</v>
      </c>
      <c r="S2579">
        <v>336708.86050000001</v>
      </c>
      <c r="T2579">
        <v>3064922.6203999999</v>
      </c>
      <c r="U2579">
        <v>1.9816E-2</v>
      </c>
      <c r="V2579" t="str">
        <f>VLOOKUP(C2579,'Lines LookUp'!$B$1:$C$12,2,0)</f>
        <v>NEW</v>
      </c>
      <c r="W2579" t="str">
        <f>ROUNDUP(Q2579,3)&amp;"-"&amp;ROUNDUP(R2579,3)</f>
        <v>336715.11-3064941.426</v>
      </c>
      <c r="X2579" t="str">
        <f>ROUNDUP(S2579,3)&amp;"-"&amp;ROUNDUP(T2579,3)</f>
        <v>336708.861-3064922.621</v>
      </c>
      <c r="Y2579">
        <f>VLOOKUP(W2579&amp;"-"&amp;V2579,'Buscoords Workout'!$F:$G,2,0)</f>
        <v>10233</v>
      </c>
      <c r="Z2579">
        <f>VLOOKUP(X2579&amp;"-"&amp;V2579,'Buscoords Workout'!$F:$G,2,0)</f>
        <v>10234</v>
      </c>
      <c r="AA2579" t="b">
        <f>OR(ISNA(Y2579),ISNA(Z2579))</f>
        <v>0</v>
      </c>
    </row>
    <row r="2580" spans="1:27" x14ac:dyDescent="0.25">
      <c r="A2580">
        <v>2795</v>
      </c>
      <c r="B2580" t="s">
        <v>24</v>
      </c>
      <c r="C2580" t="s">
        <v>62</v>
      </c>
      <c r="D2580" t="s">
        <v>63</v>
      </c>
      <c r="E2580">
        <v>11</v>
      </c>
      <c r="F2580" t="s">
        <v>37</v>
      </c>
      <c r="G2580">
        <v>100</v>
      </c>
      <c r="H2580" t="s">
        <v>27</v>
      </c>
      <c r="I2580" t="s">
        <v>38</v>
      </c>
      <c r="J2580" t="s">
        <v>59</v>
      </c>
      <c r="K2580" t="s">
        <v>30</v>
      </c>
      <c r="L2580" t="s">
        <v>31</v>
      </c>
      <c r="M2580">
        <v>3</v>
      </c>
      <c r="N2580" t="s">
        <v>32</v>
      </c>
      <c r="O2580" t="s">
        <v>33</v>
      </c>
      <c r="P2580">
        <v>21.465199999999999</v>
      </c>
      <c r="Q2580">
        <v>336708.86050000001</v>
      </c>
      <c r="R2580">
        <v>3064922.6203999999</v>
      </c>
      <c r="S2580">
        <v>336703.58380000002</v>
      </c>
      <c r="T2580">
        <v>3064901.8139</v>
      </c>
      <c r="U2580">
        <v>2.1465000000000001E-2</v>
      </c>
      <c r="V2580" t="str">
        <f>VLOOKUP(C2580,'Lines LookUp'!$B$1:$C$12,2,0)</f>
        <v>NEW</v>
      </c>
      <c r="W2580" t="str">
        <f>ROUNDUP(Q2580,3)&amp;"-"&amp;ROUNDUP(R2580,3)</f>
        <v>336708.861-3064922.621</v>
      </c>
      <c r="X2580" t="str">
        <f>ROUNDUP(S2580,3)&amp;"-"&amp;ROUNDUP(T2580,3)</f>
        <v>336703.584-3064901.814</v>
      </c>
      <c r="Y2580">
        <f>VLOOKUP(W2580&amp;"-"&amp;V2580,'Buscoords Workout'!$F:$G,2,0)</f>
        <v>10234</v>
      </c>
      <c r="Z2580">
        <f>VLOOKUP(X2580&amp;"-"&amp;V2580,'Buscoords Workout'!$F:$G,2,0)</f>
        <v>10235</v>
      </c>
      <c r="AA2580" t="b">
        <f>OR(ISNA(Y2580),ISNA(Z2580))</f>
        <v>0</v>
      </c>
    </row>
    <row r="2581" spans="1:27" x14ac:dyDescent="0.25">
      <c r="A2581">
        <v>2796</v>
      </c>
      <c r="B2581" t="s">
        <v>24</v>
      </c>
      <c r="C2581" t="s">
        <v>62</v>
      </c>
      <c r="D2581" t="s">
        <v>63</v>
      </c>
      <c r="E2581">
        <v>11</v>
      </c>
      <c r="F2581" t="s">
        <v>37</v>
      </c>
      <c r="G2581">
        <v>100</v>
      </c>
      <c r="H2581" t="s">
        <v>27</v>
      </c>
      <c r="I2581" t="s">
        <v>38</v>
      </c>
      <c r="J2581" t="s">
        <v>59</v>
      </c>
      <c r="K2581" t="s">
        <v>30</v>
      </c>
      <c r="L2581" t="s">
        <v>31</v>
      </c>
      <c r="M2581">
        <v>3</v>
      </c>
      <c r="N2581" t="s">
        <v>32</v>
      </c>
      <c r="O2581" t="s">
        <v>33</v>
      </c>
      <c r="P2581">
        <v>24.8719</v>
      </c>
      <c r="Q2581">
        <v>336703.58380000002</v>
      </c>
      <c r="R2581">
        <v>3064901.8139</v>
      </c>
      <c r="S2581">
        <v>336702.25060000003</v>
      </c>
      <c r="T2581">
        <v>3064876.9778</v>
      </c>
      <c r="U2581">
        <v>2.4871999999999998E-2</v>
      </c>
      <c r="V2581" t="str">
        <f>VLOOKUP(C2581,'Lines LookUp'!$B$1:$C$12,2,0)</f>
        <v>NEW</v>
      </c>
      <c r="W2581" t="str">
        <f>ROUNDUP(Q2581,3)&amp;"-"&amp;ROUNDUP(R2581,3)</f>
        <v>336703.584-3064901.814</v>
      </c>
      <c r="X2581" t="str">
        <f>ROUNDUP(S2581,3)&amp;"-"&amp;ROUNDUP(T2581,3)</f>
        <v>336702.251-3064876.978</v>
      </c>
      <c r="Y2581">
        <f>VLOOKUP(W2581&amp;"-"&amp;V2581,'Buscoords Workout'!$F:$G,2,0)</f>
        <v>10235</v>
      </c>
      <c r="Z2581">
        <f>VLOOKUP(X2581&amp;"-"&amp;V2581,'Buscoords Workout'!$F:$G,2,0)</f>
        <v>10236</v>
      </c>
      <c r="AA2581" t="b">
        <f>OR(ISNA(Y2581),ISNA(Z2581))</f>
        <v>0</v>
      </c>
    </row>
    <row r="2582" spans="1:27" x14ac:dyDescent="0.25">
      <c r="A2582">
        <v>2797</v>
      </c>
      <c r="B2582" t="s">
        <v>24</v>
      </c>
      <c r="C2582" t="s">
        <v>62</v>
      </c>
      <c r="D2582" t="s">
        <v>63</v>
      </c>
      <c r="E2582">
        <v>11</v>
      </c>
      <c r="F2582" t="s">
        <v>37</v>
      </c>
      <c r="G2582">
        <v>100</v>
      </c>
      <c r="H2582" t="s">
        <v>27</v>
      </c>
      <c r="I2582" t="s">
        <v>38</v>
      </c>
      <c r="J2582" t="s">
        <v>59</v>
      </c>
      <c r="K2582" t="s">
        <v>30</v>
      </c>
      <c r="L2582" t="s">
        <v>31</v>
      </c>
      <c r="M2582">
        <v>3</v>
      </c>
      <c r="N2582" t="s">
        <v>32</v>
      </c>
      <c r="O2582" t="s">
        <v>33</v>
      </c>
      <c r="P2582">
        <v>25.227399999999999</v>
      </c>
      <c r="Q2582">
        <v>336702.25060000003</v>
      </c>
      <c r="R2582">
        <v>3064876.9778</v>
      </c>
      <c r="S2582">
        <v>336705.26579999999</v>
      </c>
      <c r="T2582">
        <v>3064851.9312</v>
      </c>
      <c r="U2582">
        <v>2.5226999999999999E-2</v>
      </c>
      <c r="V2582" t="str">
        <f>VLOOKUP(C2582,'Lines LookUp'!$B$1:$C$12,2,0)</f>
        <v>NEW</v>
      </c>
      <c r="W2582" t="str">
        <f>ROUNDUP(Q2582,3)&amp;"-"&amp;ROUNDUP(R2582,3)</f>
        <v>336702.251-3064876.978</v>
      </c>
      <c r="X2582" t="str">
        <f>ROUNDUP(S2582,3)&amp;"-"&amp;ROUNDUP(T2582,3)</f>
        <v>336705.266-3064851.932</v>
      </c>
      <c r="Y2582">
        <f>VLOOKUP(W2582&amp;"-"&amp;V2582,'Buscoords Workout'!$F:$G,2,0)</f>
        <v>10236</v>
      </c>
      <c r="Z2582">
        <f>VLOOKUP(X2582&amp;"-"&amp;V2582,'Buscoords Workout'!$F:$G,2,0)</f>
        <v>10237</v>
      </c>
      <c r="AA2582" t="b">
        <f>OR(ISNA(Y2582),ISNA(Z2582))</f>
        <v>0</v>
      </c>
    </row>
    <row r="2583" spans="1:27" x14ac:dyDescent="0.25">
      <c r="A2583">
        <v>2798</v>
      </c>
      <c r="B2583" t="s">
        <v>24</v>
      </c>
      <c r="C2583" t="s">
        <v>62</v>
      </c>
      <c r="D2583" t="s">
        <v>63</v>
      </c>
      <c r="E2583">
        <v>11</v>
      </c>
      <c r="F2583" t="s">
        <v>37</v>
      </c>
      <c r="G2583">
        <v>100</v>
      </c>
      <c r="H2583" t="s">
        <v>27</v>
      </c>
      <c r="I2583" t="s">
        <v>38</v>
      </c>
      <c r="J2583" t="s">
        <v>59</v>
      </c>
      <c r="K2583" t="s">
        <v>30</v>
      </c>
      <c r="L2583" t="s">
        <v>31</v>
      </c>
      <c r="M2583">
        <v>3</v>
      </c>
      <c r="N2583" t="s">
        <v>32</v>
      </c>
      <c r="O2583" t="s">
        <v>33</v>
      </c>
      <c r="P2583">
        <v>4.8615500000000003</v>
      </c>
      <c r="Q2583">
        <v>336705.26579999999</v>
      </c>
      <c r="R2583">
        <v>3064851.9312</v>
      </c>
      <c r="S2583">
        <v>336705.8469</v>
      </c>
      <c r="T2583">
        <v>3064847.1044999999</v>
      </c>
      <c r="U2583">
        <v>4.862E-3</v>
      </c>
      <c r="V2583" t="str">
        <f>VLOOKUP(C2583,'Lines LookUp'!$B$1:$C$12,2,0)</f>
        <v>NEW</v>
      </c>
      <c r="W2583" t="str">
        <f>ROUNDUP(Q2583,3)&amp;"-"&amp;ROUNDUP(R2583,3)</f>
        <v>336705.266-3064851.932</v>
      </c>
      <c r="X2583" t="str">
        <f>ROUNDUP(S2583,3)&amp;"-"&amp;ROUNDUP(T2583,3)</f>
        <v>336705.847-3064847.105</v>
      </c>
      <c r="Y2583">
        <f>VLOOKUP(W2583&amp;"-"&amp;V2583,'Buscoords Workout'!$F:$G,2,0)</f>
        <v>10237</v>
      </c>
      <c r="Z2583">
        <f>VLOOKUP(X2583&amp;"-"&amp;V2583,'Buscoords Workout'!$F:$G,2,0)</f>
        <v>10238</v>
      </c>
      <c r="AA2583" t="b">
        <f>OR(ISNA(Y2583),ISNA(Z2583))</f>
        <v>0</v>
      </c>
    </row>
    <row r="2584" spans="1:27" x14ac:dyDescent="0.25">
      <c r="A2584">
        <v>2799</v>
      </c>
      <c r="B2584" t="s">
        <v>24</v>
      </c>
      <c r="C2584" t="s">
        <v>62</v>
      </c>
      <c r="D2584" t="s">
        <v>63</v>
      </c>
      <c r="E2584">
        <v>11</v>
      </c>
      <c r="F2584" t="s">
        <v>37</v>
      </c>
      <c r="G2584">
        <v>100</v>
      </c>
      <c r="H2584" t="s">
        <v>27</v>
      </c>
      <c r="I2584" t="s">
        <v>38</v>
      </c>
      <c r="J2584" t="s">
        <v>59</v>
      </c>
      <c r="K2584" t="s">
        <v>30</v>
      </c>
      <c r="L2584" t="s">
        <v>31</v>
      </c>
      <c r="M2584">
        <v>3</v>
      </c>
      <c r="N2584" t="s">
        <v>32</v>
      </c>
      <c r="O2584" t="s">
        <v>33</v>
      </c>
      <c r="P2584">
        <v>30.8812</v>
      </c>
      <c r="Q2584">
        <v>336705.8469</v>
      </c>
      <c r="R2584">
        <v>3064847.1044999999</v>
      </c>
      <c r="S2584">
        <v>336707.43119999999</v>
      </c>
      <c r="T2584">
        <v>3064816.264</v>
      </c>
      <c r="U2584">
        <v>3.0880999999999999E-2</v>
      </c>
      <c r="V2584" t="str">
        <f>VLOOKUP(C2584,'Lines LookUp'!$B$1:$C$12,2,0)</f>
        <v>NEW</v>
      </c>
      <c r="W2584" t="str">
        <f>ROUNDUP(Q2584,3)&amp;"-"&amp;ROUNDUP(R2584,3)</f>
        <v>336705.847-3064847.105</v>
      </c>
      <c r="X2584" t="str">
        <f>ROUNDUP(S2584,3)&amp;"-"&amp;ROUNDUP(T2584,3)</f>
        <v>336707.432-3064816.264</v>
      </c>
      <c r="Y2584">
        <f>VLOOKUP(W2584&amp;"-"&amp;V2584,'Buscoords Workout'!$F:$G,2,0)</f>
        <v>10238</v>
      </c>
      <c r="Z2584">
        <f>VLOOKUP(X2584&amp;"-"&amp;V2584,'Buscoords Workout'!$F:$G,2,0)</f>
        <v>10239</v>
      </c>
      <c r="AA2584" t="b">
        <f>OR(ISNA(Y2584),ISNA(Z2584))</f>
        <v>0</v>
      </c>
    </row>
    <row r="2585" spans="1:27" x14ac:dyDescent="0.25">
      <c r="A2585">
        <v>2800</v>
      </c>
      <c r="B2585" t="s">
        <v>24</v>
      </c>
      <c r="C2585" t="s">
        <v>62</v>
      </c>
      <c r="D2585" t="s">
        <v>63</v>
      </c>
      <c r="E2585">
        <v>11</v>
      </c>
      <c r="F2585" t="s">
        <v>37</v>
      </c>
      <c r="G2585">
        <v>100</v>
      </c>
      <c r="H2585" t="s">
        <v>27</v>
      </c>
      <c r="I2585" t="s">
        <v>38</v>
      </c>
      <c r="J2585" t="s">
        <v>59</v>
      </c>
      <c r="K2585" t="s">
        <v>30</v>
      </c>
      <c r="L2585" t="s">
        <v>31</v>
      </c>
      <c r="M2585">
        <v>3</v>
      </c>
      <c r="N2585" t="s">
        <v>32</v>
      </c>
      <c r="O2585" t="s">
        <v>33</v>
      </c>
      <c r="P2585">
        <v>41.858800000000002</v>
      </c>
      <c r="Q2585">
        <v>336707.43119999999</v>
      </c>
      <c r="R2585">
        <v>3064816.264</v>
      </c>
      <c r="S2585">
        <v>336703.8725</v>
      </c>
      <c r="T2585">
        <v>3064774.5567000001</v>
      </c>
      <c r="U2585">
        <v>4.1859E-2</v>
      </c>
      <c r="V2585" t="str">
        <f>VLOOKUP(C2585,'Lines LookUp'!$B$1:$C$12,2,0)</f>
        <v>NEW</v>
      </c>
      <c r="W2585" t="str">
        <f>ROUNDUP(Q2585,3)&amp;"-"&amp;ROUNDUP(R2585,3)</f>
        <v>336707.432-3064816.264</v>
      </c>
      <c r="X2585" t="str">
        <f>ROUNDUP(S2585,3)&amp;"-"&amp;ROUNDUP(T2585,3)</f>
        <v>336703.873-3064774.557</v>
      </c>
      <c r="Y2585">
        <f>VLOOKUP(W2585&amp;"-"&amp;V2585,'Buscoords Workout'!$F:$G,2,0)</f>
        <v>10239</v>
      </c>
      <c r="Z2585">
        <f>VLOOKUP(X2585&amp;"-"&amp;V2585,'Buscoords Workout'!$F:$G,2,0)</f>
        <v>10240</v>
      </c>
      <c r="AA2585" t="b">
        <f>OR(ISNA(Y2585),ISNA(Z2585))</f>
        <v>0</v>
      </c>
    </row>
    <row r="2586" spans="1:27" x14ac:dyDescent="0.25">
      <c r="A2586">
        <v>2801</v>
      </c>
      <c r="B2586" t="s">
        <v>24</v>
      </c>
      <c r="C2586" t="s">
        <v>62</v>
      </c>
      <c r="D2586" t="s">
        <v>63</v>
      </c>
      <c r="E2586">
        <v>11</v>
      </c>
      <c r="F2586" t="s">
        <v>37</v>
      </c>
      <c r="G2586">
        <v>100</v>
      </c>
      <c r="H2586" t="s">
        <v>27</v>
      </c>
      <c r="I2586" t="s">
        <v>38</v>
      </c>
      <c r="J2586" t="s">
        <v>59</v>
      </c>
      <c r="K2586" t="s">
        <v>30</v>
      </c>
      <c r="L2586" t="s">
        <v>31</v>
      </c>
      <c r="M2586">
        <v>3</v>
      </c>
      <c r="N2586" t="s">
        <v>32</v>
      </c>
      <c r="O2586" t="s">
        <v>33</v>
      </c>
      <c r="P2586">
        <v>21.272099999999998</v>
      </c>
      <c r="Q2586">
        <v>337477.07150000002</v>
      </c>
      <c r="R2586">
        <v>3064646.4071999998</v>
      </c>
      <c r="S2586">
        <v>337490.98930000002</v>
      </c>
      <c r="T2586">
        <v>3064662.4944000002</v>
      </c>
      <c r="U2586">
        <v>2.1271999999999999E-2</v>
      </c>
      <c r="V2586" t="str">
        <f>VLOOKUP(C2586,'Lines LookUp'!$B$1:$C$12,2,0)</f>
        <v>NEW</v>
      </c>
      <c r="W2586" t="str">
        <f>ROUNDUP(Q2586,3)&amp;"-"&amp;ROUNDUP(R2586,3)</f>
        <v>337477.072-3064646.408</v>
      </c>
      <c r="X2586" t="str">
        <f>ROUNDUP(S2586,3)&amp;"-"&amp;ROUNDUP(T2586,3)</f>
        <v>337490.99-3064662.495</v>
      </c>
      <c r="Y2586">
        <f>VLOOKUP(W2586&amp;"-"&amp;V2586,'Buscoords Workout'!$F:$G,2,0)</f>
        <v>10243</v>
      </c>
      <c r="Z2586">
        <f>VLOOKUP(X2586&amp;"-"&amp;V2586,'Buscoords Workout'!$F:$G,2,0)</f>
        <v>10244</v>
      </c>
      <c r="AA2586" t="b">
        <f>OR(ISNA(Y2586),ISNA(Z2586))</f>
        <v>0</v>
      </c>
    </row>
    <row r="2587" spans="1:27" x14ac:dyDescent="0.25">
      <c r="A2587">
        <v>2802</v>
      </c>
      <c r="B2587" t="s">
        <v>24</v>
      </c>
      <c r="C2587" t="s">
        <v>62</v>
      </c>
      <c r="D2587" t="s">
        <v>63</v>
      </c>
      <c r="E2587">
        <v>11</v>
      </c>
      <c r="F2587" t="s">
        <v>37</v>
      </c>
      <c r="G2587">
        <v>100</v>
      </c>
      <c r="H2587" t="s">
        <v>27</v>
      </c>
      <c r="I2587" t="s">
        <v>38</v>
      </c>
      <c r="J2587" t="s">
        <v>59</v>
      </c>
      <c r="K2587" t="s">
        <v>30</v>
      </c>
      <c r="L2587" t="s">
        <v>31</v>
      </c>
      <c r="M2587">
        <v>3</v>
      </c>
      <c r="N2587" t="s">
        <v>32</v>
      </c>
      <c r="O2587" t="s">
        <v>33</v>
      </c>
      <c r="P2587">
        <v>24.215</v>
      </c>
      <c r="Q2587">
        <v>337490.98930000002</v>
      </c>
      <c r="R2587">
        <v>3064662.4944000002</v>
      </c>
      <c r="S2587">
        <v>337506.83260000002</v>
      </c>
      <c r="T2587">
        <v>3064680.8070999999</v>
      </c>
      <c r="U2587">
        <v>2.4215E-2</v>
      </c>
      <c r="V2587" t="str">
        <f>VLOOKUP(C2587,'Lines LookUp'!$B$1:$C$12,2,0)</f>
        <v>NEW</v>
      </c>
      <c r="W2587" t="str">
        <f>ROUNDUP(Q2587,3)&amp;"-"&amp;ROUNDUP(R2587,3)</f>
        <v>337490.99-3064662.495</v>
      </c>
      <c r="X2587" t="str">
        <f>ROUNDUP(S2587,3)&amp;"-"&amp;ROUNDUP(T2587,3)</f>
        <v>337506.833-3064680.808</v>
      </c>
      <c r="Y2587">
        <f>VLOOKUP(W2587&amp;"-"&amp;V2587,'Buscoords Workout'!$F:$G,2,0)</f>
        <v>10244</v>
      </c>
      <c r="Z2587">
        <f>VLOOKUP(X2587&amp;"-"&amp;V2587,'Buscoords Workout'!$F:$G,2,0)</f>
        <v>10245</v>
      </c>
      <c r="AA2587" t="b">
        <f>OR(ISNA(Y2587),ISNA(Z2587))</f>
        <v>0</v>
      </c>
    </row>
    <row r="2588" spans="1:27" x14ac:dyDescent="0.25">
      <c r="A2588">
        <v>2803</v>
      </c>
      <c r="B2588" t="s">
        <v>24</v>
      </c>
      <c r="C2588" t="s">
        <v>62</v>
      </c>
      <c r="D2588" t="s">
        <v>63</v>
      </c>
      <c r="E2588">
        <v>11</v>
      </c>
      <c r="F2588" t="s">
        <v>37</v>
      </c>
      <c r="G2588">
        <v>100</v>
      </c>
      <c r="H2588" t="s">
        <v>27</v>
      </c>
      <c r="I2588" t="s">
        <v>38</v>
      </c>
      <c r="J2588" t="s">
        <v>59</v>
      </c>
      <c r="K2588" t="s">
        <v>30</v>
      </c>
      <c r="L2588" t="s">
        <v>31</v>
      </c>
      <c r="M2588">
        <v>3</v>
      </c>
      <c r="N2588" t="s">
        <v>32</v>
      </c>
      <c r="O2588" t="s">
        <v>33</v>
      </c>
      <c r="P2588">
        <v>36.375</v>
      </c>
      <c r="Q2588">
        <v>337506.83260000002</v>
      </c>
      <c r="R2588">
        <v>3064680.8070999999</v>
      </c>
      <c r="S2588">
        <v>337518.85009999998</v>
      </c>
      <c r="T2588">
        <v>3064715.1395999999</v>
      </c>
      <c r="U2588">
        <v>3.6374999999999998E-2</v>
      </c>
      <c r="V2588" t="str">
        <f>VLOOKUP(C2588,'Lines LookUp'!$B$1:$C$12,2,0)</f>
        <v>NEW</v>
      </c>
      <c r="W2588" t="str">
        <f>ROUNDUP(Q2588,3)&amp;"-"&amp;ROUNDUP(R2588,3)</f>
        <v>337506.833-3064680.808</v>
      </c>
      <c r="X2588" t="str">
        <f>ROUNDUP(S2588,3)&amp;"-"&amp;ROUNDUP(T2588,3)</f>
        <v>337518.851-3064715.14</v>
      </c>
      <c r="Y2588">
        <f>VLOOKUP(W2588&amp;"-"&amp;V2588,'Buscoords Workout'!$F:$G,2,0)</f>
        <v>10245</v>
      </c>
      <c r="Z2588">
        <f>VLOOKUP(X2588&amp;"-"&amp;V2588,'Buscoords Workout'!$F:$G,2,0)</f>
        <v>10246</v>
      </c>
      <c r="AA2588" t="b">
        <f>OR(ISNA(Y2588),ISNA(Z2588))</f>
        <v>0</v>
      </c>
    </row>
    <row r="2589" spans="1:27" x14ac:dyDescent="0.25">
      <c r="A2589">
        <v>2804</v>
      </c>
      <c r="B2589" t="s">
        <v>24</v>
      </c>
      <c r="C2589" t="s">
        <v>62</v>
      </c>
      <c r="D2589" t="s">
        <v>63</v>
      </c>
      <c r="E2589">
        <v>11</v>
      </c>
      <c r="F2589" t="s">
        <v>37</v>
      </c>
      <c r="G2589">
        <v>100</v>
      </c>
      <c r="H2589" t="s">
        <v>27</v>
      </c>
      <c r="I2589" t="s">
        <v>38</v>
      </c>
      <c r="J2589" t="s">
        <v>59</v>
      </c>
      <c r="K2589" t="s">
        <v>30</v>
      </c>
      <c r="L2589" t="s">
        <v>31</v>
      </c>
      <c r="M2589">
        <v>3</v>
      </c>
      <c r="N2589" t="s">
        <v>32</v>
      </c>
      <c r="O2589" t="s">
        <v>33</v>
      </c>
      <c r="P2589">
        <v>37.774799999999999</v>
      </c>
      <c r="Q2589">
        <v>337518.85009999998</v>
      </c>
      <c r="R2589">
        <v>3064715.1395999999</v>
      </c>
      <c r="S2589">
        <v>337519.35519999999</v>
      </c>
      <c r="T2589">
        <v>3064752.9109999998</v>
      </c>
      <c r="U2589">
        <v>3.7775000000000003E-2</v>
      </c>
      <c r="V2589" t="str">
        <f>VLOOKUP(C2589,'Lines LookUp'!$B$1:$C$12,2,0)</f>
        <v>NEW</v>
      </c>
      <c r="W2589" t="str">
        <f>ROUNDUP(Q2589,3)&amp;"-"&amp;ROUNDUP(R2589,3)</f>
        <v>337518.851-3064715.14</v>
      </c>
      <c r="X2589" t="str">
        <f>ROUNDUP(S2589,3)&amp;"-"&amp;ROUNDUP(T2589,3)</f>
        <v>337519.356-3064752.911</v>
      </c>
      <c r="Y2589">
        <f>VLOOKUP(W2589&amp;"-"&amp;V2589,'Buscoords Workout'!$F:$G,2,0)</f>
        <v>10246</v>
      </c>
      <c r="Z2589">
        <f>VLOOKUP(X2589&amp;"-"&amp;V2589,'Buscoords Workout'!$F:$G,2,0)</f>
        <v>10247</v>
      </c>
      <c r="AA2589" t="b">
        <f>OR(ISNA(Y2589),ISNA(Z2589))</f>
        <v>0</v>
      </c>
    </row>
    <row r="2590" spans="1:27" x14ac:dyDescent="0.25">
      <c r="A2590">
        <v>2805</v>
      </c>
      <c r="B2590" t="s">
        <v>24</v>
      </c>
      <c r="C2590" t="s">
        <v>62</v>
      </c>
      <c r="D2590" t="s">
        <v>63</v>
      </c>
      <c r="E2590">
        <v>11</v>
      </c>
      <c r="F2590" t="s">
        <v>37</v>
      </c>
      <c r="G2590">
        <v>100</v>
      </c>
      <c r="H2590" t="s">
        <v>27</v>
      </c>
      <c r="I2590" t="s">
        <v>38</v>
      </c>
      <c r="J2590" t="s">
        <v>59</v>
      </c>
      <c r="K2590" t="s">
        <v>30</v>
      </c>
      <c r="L2590" t="s">
        <v>31</v>
      </c>
      <c r="M2590">
        <v>3</v>
      </c>
      <c r="N2590" t="s">
        <v>32</v>
      </c>
      <c r="O2590" t="s">
        <v>33</v>
      </c>
      <c r="P2590">
        <v>52.581899999999997</v>
      </c>
      <c r="Q2590">
        <v>337519.35519999999</v>
      </c>
      <c r="R2590">
        <v>3064752.9109999998</v>
      </c>
      <c r="S2590">
        <v>337521.70880000002</v>
      </c>
      <c r="T2590">
        <v>3064805.4402000001</v>
      </c>
      <c r="U2590">
        <v>5.2581999999999997E-2</v>
      </c>
      <c r="V2590" t="str">
        <f>VLOOKUP(C2590,'Lines LookUp'!$B$1:$C$12,2,0)</f>
        <v>NEW</v>
      </c>
      <c r="W2590" t="str">
        <f>ROUNDUP(Q2590,3)&amp;"-"&amp;ROUNDUP(R2590,3)</f>
        <v>337519.356-3064752.911</v>
      </c>
      <c r="X2590" t="str">
        <f>ROUNDUP(S2590,3)&amp;"-"&amp;ROUNDUP(T2590,3)</f>
        <v>337521.709-3064805.441</v>
      </c>
      <c r="Y2590">
        <f>VLOOKUP(W2590&amp;"-"&amp;V2590,'Buscoords Workout'!$F:$G,2,0)</f>
        <v>10247</v>
      </c>
      <c r="Z2590">
        <f>VLOOKUP(X2590&amp;"-"&amp;V2590,'Buscoords Workout'!$F:$G,2,0)</f>
        <v>10248</v>
      </c>
      <c r="AA2590" t="b">
        <f>OR(ISNA(Y2590),ISNA(Z2590))</f>
        <v>0</v>
      </c>
    </row>
    <row r="2591" spans="1:27" x14ac:dyDescent="0.25">
      <c r="A2591">
        <v>2806</v>
      </c>
      <c r="B2591" t="s">
        <v>24</v>
      </c>
      <c r="C2591" t="s">
        <v>62</v>
      </c>
      <c r="D2591" t="s">
        <v>63</v>
      </c>
      <c r="E2591">
        <v>11</v>
      </c>
      <c r="F2591" t="s">
        <v>37</v>
      </c>
      <c r="G2591">
        <v>100</v>
      </c>
      <c r="H2591" t="s">
        <v>27</v>
      </c>
      <c r="I2591" t="s">
        <v>38</v>
      </c>
      <c r="J2591" t="s">
        <v>59</v>
      </c>
      <c r="K2591" t="s">
        <v>30</v>
      </c>
      <c r="L2591" t="s">
        <v>31</v>
      </c>
      <c r="M2591">
        <v>3</v>
      </c>
      <c r="N2591" t="s">
        <v>32</v>
      </c>
      <c r="O2591" t="s">
        <v>33</v>
      </c>
      <c r="P2591">
        <v>29.764299999999999</v>
      </c>
      <c r="Q2591">
        <v>337521.70880000002</v>
      </c>
      <c r="R2591">
        <v>3064805.4402000001</v>
      </c>
      <c r="S2591">
        <v>337492.01449999999</v>
      </c>
      <c r="T2591">
        <v>3064807.4797999999</v>
      </c>
      <c r="U2591">
        <v>2.9763999999999999E-2</v>
      </c>
      <c r="V2591" t="str">
        <f>VLOOKUP(C2591,'Lines LookUp'!$B$1:$C$12,2,0)</f>
        <v>NEW</v>
      </c>
      <c r="W2591" t="str">
        <f>ROUNDUP(Q2591,3)&amp;"-"&amp;ROUNDUP(R2591,3)</f>
        <v>337521.709-3064805.441</v>
      </c>
      <c r="X2591" t="str">
        <f>ROUNDUP(S2591,3)&amp;"-"&amp;ROUNDUP(T2591,3)</f>
        <v>337492.015-3064807.48</v>
      </c>
      <c r="Y2591">
        <f>VLOOKUP(W2591&amp;"-"&amp;V2591,'Buscoords Workout'!$F:$G,2,0)</f>
        <v>10248</v>
      </c>
      <c r="Z2591">
        <f>VLOOKUP(X2591&amp;"-"&amp;V2591,'Buscoords Workout'!$F:$G,2,0)</f>
        <v>10249</v>
      </c>
      <c r="AA2591" t="b">
        <f>OR(ISNA(Y2591),ISNA(Z2591))</f>
        <v>0</v>
      </c>
    </row>
    <row r="2592" spans="1:27" x14ac:dyDescent="0.25">
      <c r="A2592">
        <v>2807</v>
      </c>
      <c r="B2592" t="s">
        <v>24</v>
      </c>
      <c r="C2592" t="s">
        <v>62</v>
      </c>
      <c r="D2592" t="s">
        <v>63</v>
      </c>
      <c r="E2592">
        <v>11</v>
      </c>
      <c r="F2592" t="s">
        <v>37</v>
      </c>
      <c r="G2592">
        <v>100</v>
      </c>
      <c r="H2592" t="s">
        <v>27</v>
      </c>
      <c r="I2592" t="s">
        <v>38</v>
      </c>
      <c r="J2592" t="s">
        <v>59</v>
      </c>
      <c r="K2592" t="s">
        <v>30</v>
      </c>
      <c r="L2592" t="s">
        <v>31</v>
      </c>
      <c r="M2592">
        <v>3</v>
      </c>
      <c r="N2592" t="s">
        <v>32</v>
      </c>
      <c r="O2592" t="s">
        <v>33</v>
      </c>
      <c r="P2592">
        <v>51.468800000000002</v>
      </c>
      <c r="Q2592">
        <v>337477.07150000002</v>
      </c>
      <c r="R2592">
        <v>3064646.4071999998</v>
      </c>
      <c r="S2592">
        <v>337456.20669999998</v>
      </c>
      <c r="T2592">
        <v>3064599.3572</v>
      </c>
      <c r="U2592">
        <v>5.1469000000000001E-2</v>
      </c>
      <c r="V2592" t="str">
        <f>VLOOKUP(C2592,'Lines LookUp'!$B$1:$C$12,2,0)</f>
        <v>NEW</v>
      </c>
      <c r="W2592" t="str">
        <f>ROUNDUP(Q2592,3)&amp;"-"&amp;ROUNDUP(R2592,3)</f>
        <v>337477.072-3064646.408</v>
      </c>
      <c r="X2592" t="str">
        <f>ROUNDUP(S2592,3)&amp;"-"&amp;ROUNDUP(T2592,3)</f>
        <v>337456.207-3064599.358</v>
      </c>
      <c r="Y2592">
        <f>VLOOKUP(W2592&amp;"-"&amp;V2592,'Buscoords Workout'!$F:$G,2,0)</f>
        <v>10243</v>
      </c>
      <c r="Z2592">
        <f>VLOOKUP(X2592&amp;"-"&amp;V2592,'Buscoords Workout'!$F:$G,2,0)</f>
        <v>10242</v>
      </c>
      <c r="AA2592" t="b">
        <f>OR(ISNA(Y2592),ISNA(Z2592))</f>
        <v>0</v>
      </c>
    </row>
    <row r="2593" spans="1:27" x14ac:dyDescent="0.25">
      <c r="A2593">
        <v>2808</v>
      </c>
      <c r="B2593" t="s">
        <v>24</v>
      </c>
      <c r="C2593" t="s">
        <v>62</v>
      </c>
      <c r="D2593" t="s">
        <v>63</v>
      </c>
      <c r="E2593">
        <v>11</v>
      </c>
      <c r="F2593" t="s">
        <v>37</v>
      </c>
      <c r="G2593">
        <v>100</v>
      </c>
      <c r="H2593" t="s">
        <v>27</v>
      </c>
      <c r="I2593" t="s">
        <v>38</v>
      </c>
      <c r="J2593" t="s">
        <v>59</v>
      </c>
      <c r="K2593" t="s">
        <v>30</v>
      </c>
      <c r="L2593" t="s">
        <v>31</v>
      </c>
      <c r="M2593">
        <v>3</v>
      </c>
      <c r="N2593" t="s">
        <v>32</v>
      </c>
      <c r="O2593" t="s">
        <v>33</v>
      </c>
      <c r="P2593">
        <v>50.749699999999997</v>
      </c>
      <c r="Q2593">
        <v>337456.20669999998</v>
      </c>
      <c r="R2593">
        <v>3064599.3572</v>
      </c>
      <c r="S2593">
        <v>337434.12949999998</v>
      </c>
      <c r="T2593">
        <v>3064553.6611000001</v>
      </c>
      <c r="U2593">
        <v>5.0750000000000003E-2</v>
      </c>
      <c r="V2593" t="str">
        <f>VLOOKUP(C2593,'Lines LookUp'!$B$1:$C$12,2,0)</f>
        <v>NEW</v>
      </c>
      <c r="W2593" t="str">
        <f>ROUNDUP(Q2593,3)&amp;"-"&amp;ROUNDUP(R2593,3)</f>
        <v>337456.207-3064599.358</v>
      </c>
      <c r="X2593" t="str">
        <f>ROUNDUP(S2593,3)&amp;"-"&amp;ROUNDUP(T2593,3)</f>
        <v>337434.13-3064553.662</v>
      </c>
      <c r="Y2593">
        <f>VLOOKUP(W2593&amp;"-"&amp;V2593,'Buscoords Workout'!$F:$G,2,0)</f>
        <v>10242</v>
      </c>
      <c r="Z2593">
        <f>VLOOKUP(X2593&amp;"-"&amp;V2593,'Buscoords Workout'!$F:$G,2,0)</f>
        <v>10241</v>
      </c>
      <c r="AA2593" t="b">
        <f>OR(ISNA(Y2593),ISNA(Z2593))</f>
        <v>0</v>
      </c>
    </row>
    <row r="2594" spans="1:27" x14ac:dyDescent="0.25">
      <c r="A2594">
        <v>2809</v>
      </c>
      <c r="B2594" t="s">
        <v>24</v>
      </c>
      <c r="C2594" t="s">
        <v>62</v>
      </c>
      <c r="D2594" t="s">
        <v>63</v>
      </c>
      <c r="E2594">
        <v>11</v>
      </c>
      <c r="F2594" t="s">
        <v>42</v>
      </c>
      <c r="G2594">
        <v>120</v>
      </c>
      <c r="H2594" t="s">
        <v>27</v>
      </c>
      <c r="I2594" t="s">
        <v>28</v>
      </c>
      <c r="J2594" t="s">
        <v>59</v>
      </c>
      <c r="K2594" t="s">
        <v>49</v>
      </c>
      <c r="L2594" t="s">
        <v>31</v>
      </c>
      <c r="M2594">
        <v>3</v>
      </c>
      <c r="N2594" t="s">
        <v>32</v>
      </c>
      <c r="O2594" t="s">
        <v>33</v>
      </c>
      <c r="P2594">
        <v>0.57102900000000001</v>
      </c>
      <c r="Q2594">
        <v>336208.51730000001</v>
      </c>
      <c r="R2594">
        <v>3063469.7337000002</v>
      </c>
      <c r="S2594">
        <v>336209.08471099997</v>
      </c>
      <c r="T2594">
        <v>3063469.6695300001</v>
      </c>
      <c r="U2594">
        <v>5.71E-4</v>
      </c>
      <c r="V2594" t="str">
        <f>VLOOKUP(C2594,'Lines LookUp'!$B$1:$C$12,2,0)</f>
        <v>NEW</v>
      </c>
      <c r="W2594" t="str">
        <f>ROUNDUP(Q2594,3)&amp;"-"&amp;ROUNDUP(R2594,3)</f>
        <v>336208.518-3063469.734</v>
      </c>
      <c r="X2594" t="str">
        <f>ROUNDUP(S2594,3)&amp;"-"&amp;ROUNDUP(T2594,3)</f>
        <v>336209.085-3063469.67</v>
      </c>
      <c r="Y2594">
        <f>VLOOKUP(W2594&amp;"-"&amp;V2594,'Buscoords Workout'!$F:$G,2,0)</f>
        <v>10004</v>
      </c>
      <c r="Z2594">
        <f>VLOOKUP(X2594&amp;"-"&amp;V2594,'Buscoords Workout'!$F:$G,2,0)</f>
        <v>10270</v>
      </c>
      <c r="AA2594" t="b">
        <f>OR(ISNA(Y2594),ISNA(Z2594))</f>
        <v>0</v>
      </c>
    </row>
    <row r="2595" spans="1:27" x14ac:dyDescent="0.25">
      <c r="A2595">
        <v>2810</v>
      </c>
      <c r="B2595" t="s">
        <v>24</v>
      </c>
      <c r="C2595" t="s">
        <v>62</v>
      </c>
      <c r="D2595" t="s">
        <v>63</v>
      </c>
      <c r="E2595">
        <v>11</v>
      </c>
      <c r="F2595" t="s">
        <v>42</v>
      </c>
      <c r="G2595">
        <v>120</v>
      </c>
      <c r="H2595" t="s">
        <v>27</v>
      </c>
      <c r="I2595" t="s">
        <v>28</v>
      </c>
      <c r="J2595" t="s">
        <v>59</v>
      </c>
      <c r="K2595" t="s">
        <v>49</v>
      </c>
      <c r="L2595" t="s">
        <v>31</v>
      </c>
      <c r="M2595">
        <v>3</v>
      </c>
      <c r="N2595" t="s">
        <v>32</v>
      </c>
      <c r="O2595" t="s">
        <v>33</v>
      </c>
      <c r="P2595">
        <v>26.2182</v>
      </c>
      <c r="Q2595">
        <v>336209.08471099997</v>
      </c>
      <c r="R2595">
        <v>3063469.6695300001</v>
      </c>
      <c r="S2595">
        <v>336235.13679600001</v>
      </c>
      <c r="T2595">
        <v>3063466.7231100001</v>
      </c>
      <c r="U2595">
        <v>2.6218000000000002E-2</v>
      </c>
      <c r="V2595" t="str">
        <f>VLOOKUP(C2595,'Lines LookUp'!$B$1:$C$12,2,0)</f>
        <v>NEW</v>
      </c>
      <c r="W2595" t="str">
        <f>ROUNDUP(Q2595,3)&amp;"-"&amp;ROUNDUP(R2595,3)</f>
        <v>336209.085-3063469.67</v>
      </c>
      <c r="X2595" t="str">
        <f>ROUNDUP(S2595,3)&amp;"-"&amp;ROUNDUP(T2595,3)</f>
        <v>336235.137-3063466.724</v>
      </c>
      <c r="Y2595">
        <f>VLOOKUP(W2595&amp;"-"&amp;V2595,'Buscoords Workout'!$F:$G,2,0)</f>
        <v>10270</v>
      </c>
      <c r="Z2595">
        <f>VLOOKUP(X2595&amp;"-"&amp;V2595,'Buscoords Workout'!$F:$G,2,0)</f>
        <v>10267</v>
      </c>
      <c r="AA2595" t="b">
        <f>OR(ISNA(Y2595),ISNA(Z2595))</f>
        <v>0</v>
      </c>
    </row>
    <row r="2596" spans="1:27" x14ac:dyDescent="0.25">
      <c r="A2596">
        <v>2811</v>
      </c>
      <c r="B2596" t="s">
        <v>24</v>
      </c>
      <c r="C2596" t="s">
        <v>62</v>
      </c>
      <c r="D2596" t="s">
        <v>63</v>
      </c>
      <c r="E2596">
        <v>11</v>
      </c>
      <c r="F2596" t="s">
        <v>42</v>
      </c>
      <c r="G2596">
        <v>120</v>
      </c>
      <c r="H2596" t="s">
        <v>27</v>
      </c>
      <c r="I2596" t="s">
        <v>28</v>
      </c>
      <c r="J2596" t="s">
        <v>59</v>
      </c>
      <c r="K2596" t="s">
        <v>49</v>
      </c>
      <c r="L2596" t="s">
        <v>31</v>
      </c>
      <c r="M2596">
        <v>3</v>
      </c>
      <c r="N2596" t="s">
        <v>32</v>
      </c>
      <c r="O2596" t="s">
        <v>33</v>
      </c>
      <c r="P2596">
        <v>2.3118500000000002</v>
      </c>
      <c r="Q2596">
        <v>336235.13679600001</v>
      </c>
      <c r="R2596">
        <v>3063466.7231100001</v>
      </c>
      <c r="S2596">
        <v>336237.43400000001</v>
      </c>
      <c r="T2596">
        <v>3063466.4632999999</v>
      </c>
      <c r="U2596">
        <v>2.3119999999999998E-3</v>
      </c>
      <c r="V2596" t="str">
        <f>VLOOKUP(C2596,'Lines LookUp'!$B$1:$C$12,2,0)</f>
        <v>NEW</v>
      </c>
      <c r="W2596" t="str">
        <f>ROUNDUP(Q2596,3)&amp;"-"&amp;ROUNDUP(R2596,3)</f>
        <v>336235.137-3063466.724</v>
      </c>
      <c r="X2596" t="str">
        <f>ROUNDUP(S2596,3)&amp;"-"&amp;ROUNDUP(T2596,3)</f>
        <v>336237.434-3063466.464</v>
      </c>
      <c r="Y2596">
        <f>VLOOKUP(W2596&amp;"-"&amp;V2596,'Buscoords Workout'!$F:$G,2,0)</f>
        <v>10267</v>
      </c>
      <c r="Z2596">
        <f>VLOOKUP(X2596&amp;"-"&amp;V2596,'Buscoords Workout'!$F:$G,2,0)</f>
        <v>10005</v>
      </c>
      <c r="AA2596" t="b">
        <f>OR(ISNA(Y2596),ISNA(Z2596))</f>
        <v>0</v>
      </c>
    </row>
    <row r="2597" spans="1:27" x14ac:dyDescent="0.25">
      <c r="A2597">
        <v>2812</v>
      </c>
      <c r="B2597" t="s">
        <v>24</v>
      </c>
      <c r="C2597" t="s">
        <v>62</v>
      </c>
      <c r="D2597" t="s">
        <v>63</v>
      </c>
      <c r="E2597">
        <v>11</v>
      </c>
      <c r="F2597" t="s">
        <v>42</v>
      </c>
      <c r="G2597">
        <v>120</v>
      </c>
      <c r="H2597" t="s">
        <v>27</v>
      </c>
      <c r="I2597" t="s">
        <v>28</v>
      </c>
      <c r="J2597" t="s">
        <v>59</v>
      </c>
      <c r="K2597" t="s">
        <v>49</v>
      </c>
      <c r="L2597" t="s">
        <v>31</v>
      </c>
      <c r="M2597">
        <v>3</v>
      </c>
      <c r="N2597" t="s">
        <v>32</v>
      </c>
      <c r="O2597" t="s">
        <v>33</v>
      </c>
      <c r="P2597">
        <v>32.550800000000002</v>
      </c>
      <c r="Q2597">
        <v>336237.43400000001</v>
      </c>
      <c r="R2597">
        <v>3063466.4632999999</v>
      </c>
      <c r="S2597">
        <v>336269.79849999998</v>
      </c>
      <c r="T2597">
        <v>3063462.9857999999</v>
      </c>
      <c r="U2597">
        <v>3.2550999999999997E-2</v>
      </c>
      <c r="V2597" t="str">
        <f>VLOOKUP(C2597,'Lines LookUp'!$B$1:$C$12,2,0)</f>
        <v>NEW</v>
      </c>
      <c r="W2597" t="str">
        <f>ROUNDUP(Q2597,3)&amp;"-"&amp;ROUNDUP(R2597,3)</f>
        <v>336237.434-3063466.464</v>
      </c>
      <c r="X2597" t="str">
        <f>ROUNDUP(S2597,3)&amp;"-"&amp;ROUNDUP(T2597,3)</f>
        <v>336269.799-3063462.986</v>
      </c>
      <c r="Y2597">
        <f>VLOOKUP(W2597&amp;"-"&amp;V2597,'Buscoords Workout'!$F:$G,2,0)</f>
        <v>10005</v>
      </c>
      <c r="Z2597">
        <f>VLOOKUP(X2597&amp;"-"&amp;V2597,'Buscoords Workout'!$F:$G,2,0)</f>
        <v>10006</v>
      </c>
      <c r="AA2597" t="b">
        <f>OR(ISNA(Y2597),ISNA(Z2597))</f>
        <v>0</v>
      </c>
    </row>
    <row r="2598" spans="1:27" x14ac:dyDescent="0.25">
      <c r="A2598">
        <v>2813</v>
      </c>
      <c r="B2598" t="s">
        <v>24</v>
      </c>
      <c r="C2598" t="s">
        <v>62</v>
      </c>
      <c r="D2598" t="s">
        <v>63</v>
      </c>
      <c r="E2598">
        <v>11</v>
      </c>
      <c r="F2598" t="s">
        <v>42</v>
      </c>
      <c r="G2598">
        <v>120</v>
      </c>
      <c r="H2598" t="s">
        <v>27</v>
      </c>
      <c r="I2598" t="s">
        <v>28</v>
      </c>
      <c r="J2598" t="s">
        <v>59</v>
      </c>
      <c r="K2598" t="s">
        <v>49</v>
      </c>
      <c r="L2598" t="s">
        <v>31</v>
      </c>
      <c r="M2598">
        <v>3</v>
      </c>
      <c r="N2598" t="s">
        <v>32</v>
      </c>
      <c r="O2598" t="s">
        <v>33</v>
      </c>
      <c r="P2598">
        <v>6.2713700000000001</v>
      </c>
      <c r="Q2598">
        <v>336269.79849999998</v>
      </c>
      <c r="R2598">
        <v>3063462.9857999999</v>
      </c>
      <c r="S2598">
        <v>336276.05484599998</v>
      </c>
      <c r="T2598">
        <v>3063463.4196799998</v>
      </c>
      <c r="U2598">
        <v>6.2709999999999997E-3</v>
      </c>
      <c r="V2598" t="str">
        <f>VLOOKUP(C2598,'Lines LookUp'!$B$1:$C$12,2,0)</f>
        <v>NEW</v>
      </c>
      <c r="W2598" t="str">
        <f>ROUNDUP(Q2598,3)&amp;"-"&amp;ROUNDUP(R2598,3)</f>
        <v>336269.799-3063462.986</v>
      </c>
      <c r="X2598" t="str">
        <f>ROUNDUP(S2598,3)&amp;"-"&amp;ROUNDUP(T2598,3)</f>
        <v>336276.055-3063463.42</v>
      </c>
      <c r="Y2598">
        <f>VLOOKUP(W2598&amp;"-"&amp;V2598,'Buscoords Workout'!$F:$G,2,0)</f>
        <v>10006</v>
      </c>
      <c r="Z2598">
        <f>VLOOKUP(X2598&amp;"-"&amp;V2598,'Buscoords Workout'!$F:$G,2,0)</f>
        <v>10264</v>
      </c>
      <c r="AA2598" t="b">
        <f>OR(ISNA(Y2598),ISNA(Z2598))</f>
        <v>0</v>
      </c>
    </row>
    <row r="2599" spans="1:27" x14ac:dyDescent="0.25">
      <c r="A2599">
        <v>2814</v>
      </c>
      <c r="B2599" t="s">
        <v>24</v>
      </c>
      <c r="C2599" t="s">
        <v>62</v>
      </c>
      <c r="D2599" t="s">
        <v>63</v>
      </c>
      <c r="E2599">
        <v>11</v>
      </c>
      <c r="F2599" t="s">
        <v>42</v>
      </c>
      <c r="G2599">
        <v>120</v>
      </c>
      <c r="H2599" t="s">
        <v>27</v>
      </c>
      <c r="I2599" t="s">
        <v>28</v>
      </c>
      <c r="J2599" t="s">
        <v>59</v>
      </c>
      <c r="K2599" t="s">
        <v>49</v>
      </c>
      <c r="L2599" t="s">
        <v>31</v>
      </c>
      <c r="M2599">
        <v>3</v>
      </c>
      <c r="N2599" t="s">
        <v>32</v>
      </c>
      <c r="O2599" t="s">
        <v>33</v>
      </c>
      <c r="P2599">
        <v>2.79176</v>
      </c>
      <c r="Q2599">
        <v>336279.90689599997</v>
      </c>
      <c r="R2599">
        <v>3063463.6868199999</v>
      </c>
      <c r="S2599">
        <v>336282.69196299999</v>
      </c>
      <c r="T2599">
        <v>3063463.8799700001</v>
      </c>
      <c r="U2599">
        <v>2.7920000000000002E-3</v>
      </c>
      <c r="V2599" t="str">
        <f>VLOOKUP(C2599,'Lines LookUp'!$B$1:$C$12,2,0)</f>
        <v>NEW</v>
      </c>
      <c r="W2599" t="str">
        <f>ROUNDUP(Q2599,3)&amp;"-"&amp;ROUNDUP(R2599,3)</f>
        <v>336279.907-3063463.687</v>
      </c>
      <c r="X2599" t="str">
        <f>ROUNDUP(S2599,3)&amp;"-"&amp;ROUNDUP(T2599,3)</f>
        <v>336282.692-3063463.88</v>
      </c>
      <c r="Y2599">
        <f>VLOOKUP(W2599&amp;"-"&amp;V2599,'Buscoords Workout'!$F:$G,2,0)</f>
        <v>10265</v>
      </c>
      <c r="Z2599">
        <f>VLOOKUP(X2599&amp;"-"&amp;V2599,'Buscoords Workout'!$F:$G,2,0)</f>
        <v>10266</v>
      </c>
      <c r="AA2599" t="b">
        <f>OR(ISNA(Y2599),ISNA(Z2599))</f>
        <v>0</v>
      </c>
    </row>
    <row r="2600" spans="1:27" x14ac:dyDescent="0.25">
      <c r="A2600">
        <v>2815</v>
      </c>
      <c r="B2600" t="s">
        <v>24</v>
      </c>
      <c r="C2600" t="s">
        <v>62</v>
      </c>
      <c r="D2600" t="s">
        <v>63</v>
      </c>
      <c r="E2600">
        <v>11</v>
      </c>
      <c r="F2600" t="s">
        <v>42</v>
      </c>
      <c r="G2600">
        <v>120</v>
      </c>
      <c r="H2600" t="s">
        <v>27</v>
      </c>
      <c r="I2600" t="s">
        <v>28</v>
      </c>
      <c r="J2600" t="s">
        <v>59</v>
      </c>
      <c r="K2600" t="s">
        <v>49</v>
      </c>
      <c r="L2600" t="s">
        <v>31</v>
      </c>
      <c r="M2600">
        <v>3</v>
      </c>
      <c r="N2600" t="s">
        <v>32</v>
      </c>
      <c r="O2600" t="s">
        <v>33</v>
      </c>
      <c r="P2600">
        <v>1.80145</v>
      </c>
      <c r="Q2600">
        <v>336282.69196299999</v>
      </c>
      <c r="R2600">
        <v>3063463.8799700001</v>
      </c>
      <c r="S2600">
        <v>336284.48910000001</v>
      </c>
      <c r="T2600">
        <v>3063464.0046000001</v>
      </c>
      <c r="U2600">
        <v>1.8010000000000001E-3</v>
      </c>
      <c r="V2600" t="str">
        <f>VLOOKUP(C2600,'Lines LookUp'!$B$1:$C$12,2,0)</f>
        <v>NEW</v>
      </c>
      <c r="W2600" t="str">
        <f>ROUNDUP(Q2600,3)&amp;"-"&amp;ROUNDUP(R2600,3)</f>
        <v>336282.692-3063463.88</v>
      </c>
      <c r="X2600" t="str">
        <f>ROUNDUP(S2600,3)&amp;"-"&amp;ROUNDUP(T2600,3)</f>
        <v>336284.49-3063464.005</v>
      </c>
      <c r="Y2600">
        <f>VLOOKUP(W2600&amp;"-"&amp;V2600,'Buscoords Workout'!$F:$G,2,0)</f>
        <v>10266</v>
      </c>
      <c r="Z2600">
        <f>VLOOKUP(X2600&amp;"-"&amp;V2600,'Buscoords Workout'!$F:$G,2,0)</f>
        <v>10007</v>
      </c>
      <c r="AA2600" t="b">
        <f>OR(ISNA(Y2600),ISNA(Z2600))</f>
        <v>0</v>
      </c>
    </row>
    <row r="2601" spans="1:27" x14ac:dyDescent="0.25">
      <c r="A2601">
        <v>2816</v>
      </c>
      <c r="B2601" t="s">
        <v>24</v>
      </c>
      <c r="C2601" t="s">
        <v>62</v>
      </c>
      <c r="D2601" t="s">
        <v>63</v>
      </c>
      <c r="E2601">
        <v>11</v>
      </c>
      <c r="F2601" t="s">
        <v>42</v>
      </c>
      <c r="G2601">
        <v>120</v>
      </c>
      <c r="H2601" t="s">
        <v>27</v>
      </c>
      <c r="I2601" t="s">
        <v>28</v>
      </c>
      <c r="J2601" t="s">
        <v>59</v>
      </c>
      <c r="K2601" t="s">
        <v>49</v>
      </c>
      <c r="L2601" t="s">
        <v>31</v>
      </c>
      <c r="M2601">
        <v>3</v>
      </c>
      <c r="N2601" t="s">
        <v>32</v>
      </c>
      <c r="O2601" t="s">
        <v>33</v>
      </c>
      <c r="P2601">
        <v>3.8613</v>
      </c>
      <c r="Q2601">
        <v>336276.05484599998</v>
      </c>
      <c r="R2601">
        <v>3063463.4196799998</v>
      </c>
      <c r="S2601">
        <v>336279.90689599997</v>
      </c>
      <c r="T2601">
        <v>3063463.6868199999</v>
      </c>
      <c r="U2601">
        <v>3.8609999999999998E-3</v>
      </c>
      <c r="V2601" t="str">
        <f>VLOOKUP(C2601,'Lines LookUp'!$B$1:$C$12,2,0)</f>
        <v>NEW</v>
      </c>
      <c r="W2601" t="str">
        <f>ROUNDUP(Q2601,3)&amp;"-"&amp;ROUNDUP(R2601,3)</f>
        <v>336276.055-3063463.42</v>
      </c>
      <c r="X2601" t="str">
        <f>ROUNDUP(S2601,3)&amp;"-"&amp;ROUNDUP(T2601,3)</f>
        <v>336279.907-3063463.687</v>
      </c>
      <c r="Y2601">
        <f>VLOOKUP(W2601&amp;"-"&amp;V2601,'Buscoords Workout'!$F:$G,2,0)</f>
        <v>10264</v>
      </c>
      <c r="Z2601">
        <f>VLOOKUP(X2601&amp;"-"&amp;V2601,'Buscoords Workout'!$F:$G,2,0)</f>
        <v>10265</v>
      </c>
      <c r="AA2601" t="b">
        <f>OR(ISNA(Y2601),ISNA(Z2601))</f>
        <v>0</v>
      </c>
    </row>
    <row r="2602" spans="1:27" x14ac:dyDescent="0.25">
      <c r="A2602">
        <v>2817</v>
      </c>
      <c r="B2602" t="s">
        <v>24</v>
      </c>
      <c r="C2602" t="s">
        <v>62</v>
      </c>
      <c r="D2602" t="s">
        <v>63</v>
      </c>
      <c r="E2602">
        <v>11</v>
      </c>
      <c r="F2602" t="s">
        <v>42</v>
      </c>
      <c r="G2602">
        <v>120</v>
      </c>
      <c r="H2602" t="s">
        <v>27</v>
      </c>
      <c r="I2602" t="s">
        <v>28</v>
      </c>
      <c r="J2602" t="s">
        <v>59</v>
      </c>
      <c r="K2602" t="s">
        <v>49</v>
      </c>
      <c r="L2602" t="s">
        <v>31</v>
      </c>
      <c r="M2602">
        <v>3</v>
      </c>
      <c r="N2602" t="s">
        <v>32</v>
      </c>
      <c r="O2602" t="s">
        <v>33</v>
      </c>
      <c r="P2602">
        <v>27.023399999999999</v>
      </c>
      <c r="Q2602">
        <v>336284.48910000001</v>
      </c>
      <c r="R2602">
        <v>3063464.0046000001</v>
      </c>
      <c r="S2602">
        <v>336291.80396400002</v>
      </c>
      <c r="T2602">
        <v>3063490.0191600001</v>
      </c>
      <c r="U2602">
        <v>2.7022999999999998E-2</v>
      </c>
      <c r="V2602" t="str">
        <f>VLOOKUP(C2602,'Lines LookUp'!$B$1:$C$12,2,0)</f>
        <v>NEW</v>
      </c>
      <c r="W2602" t="str">
        <f>ROUNDUP(Q2602,3)&amp;"-"&amp;ROUNDUP(R2602,3)</f>
        <v>336284.49-3063464.005</v>
      </c>
      <c r="X2602" t="str">
        <f>ROUNDUP(S2602,3)&amp;"-"&amp;ROUNDUP(T2602,3)</f>
        <v>336291.804-3063490.02</v>
      </c>
      <c r="Y2602">
        <f>VLOOKUP(W2602&amp;"-"&amp;V2602,'Buscoords Workout'!$F:$G,2,0)</f>
        <v>10007</v>
      </c>
      <c r="Z2602">
        <f>VLOOKUP(X2602&amp;"-"&amp;V2602,'Buscoords Workout'!$F:$G,2,0)</f>
        <v>10271</v>
      </c>
      <c r="AA2602" t="b">
        <f>OR(ISNA(Y2602),ISNA(Z2602))</f>
        <v>0</v>
      </c>
    </row>
    <row r="2603" spans="1:27" x14ac:dyDescent="0.25">
      <c r="A2603">
        <v>2818</v>
      </c>
      <c r="B2603" t="s">
        <v>24</v>
      </c>
      <c r="C2603" t="s">
        <v>62</v>
      </c>
      <c r="D2603" t="s">
        <v>63</v>
      </c>
      <c r="E2603">
        <v>11</v>
      </c>
      <c r="F2603" t="s">
        <v>42</v>
      </c>
      <c r="G2603">
        <v>120</v>
      </c>
      <c r="H2603" t="s">
        <v>27</v>
      </c>
      <c r="I2603" t="s">
        <v>28</v>
      </c>
      <c r="J2603" t="s">
        <v>59</v>
      </c>
      <c r="K2603" t="s">
        <v>49</v>
      </c>
      <c r="L2603" t="s">
        <v>31</v>
      </c>
      <c r="M2603">
        <v>3</v>
      </c>
      <c r="N2603" t="s">
        <v>32</v>
      </c>
      <c r="O2603" t="s">
        <v>33</v>
      </c>
      <c r="P2603">
        <v>3.8233799999999998</v>
      </c>
      <c r="Q2603">
        <v>336291.80396400002</v>
      </c>
      <c r="R2603">
        <v>3063490.0191600001</v>
      </c>
      <c r="S2603">
        <v>336292.83889999997</v>
      </c>
      <c r="T2603">
        <v>3063493.6998000001</v>
      </c>
      <c r="U2603">
        <v>3.823E-3</v>
      </c>
      <c r="V2603" t="str">
        <f>VLOOKUP(C2603,'Lines LookUp'!$B$1:$C$12,2,0)</f>
        <v>NEW</v>
      </c>
      <c r="W2603" t="str">
        <f>ROUNDUP(Q2603,3)&amp;"-"&amp;ROUNDUP(R2603,3)</f>
        <v>336291.804-3063490.02</v>
      </c>
      <c r="X2603" t="str">
        <f>ROUNDUP(S2603,3)&amp;"-"&amp;ROUNDUP(T2603,3)</f>
        <v>336292.839-3063493.7</v>
      </c>
      <c r="Y2603">
        <f>VLOOKUP(W2603&amp;"-"&amp;V2603,'Buscoords Workout'!$F:$G,2,0)</f>
        <v>10271</v>
      </c>
      <c r="Z2603">
        <f>VLOOKUP(X2603&amp;"-"&amp;V2603,'Buscoords Workout'!$F:$G,2,0)</f>
        <v>10008</v>
      </c>
      <c r="AA2603" t="b">
        <f>OR(ISNA(Y2603),ISNA(Z2603))</f>
        <v>0</v>
      </c>
    </row>
    <row r="2604" spans="1:27" x14ac:dyDescent="0.25">
      <c r="A2604">
        <v>2819</v>
      </c>
      <c r="B2604" t="s">
        <v>24</v>
      </c>
      <c r="C2604" t="s">
        <v>62</v>
      </c>
      <c r="D2604" t="s">
        <v>63</v>
      </c>
      <c r="E2604">
        <v>11</v>
      </c>
      <c r="F2604" t="s">
        <v>42</v>
      </c>
      <c r="G2604">
        <v>120</v>
      </c>
      <c r="H2604" t="s">
        <v>27</v>
      </c>
      <c r="I2604" t="s">
        <v>28</v>
      </c>
      <c r="J2604" t="s">
        <v>59</v>
      </c>
      <c r="K2604" t="s">
        <v>49</v>
      </c>
      <c r="L2604" t="s">
        <v>31</v>
      </c>
      <c r="M2604">
        <v>3</v>
      </c>
      <c r="N2604" t="s">
        <v>32</v>
      </c>
      <c r="O2604" t="s">
        <v>33</v>
      </c>
      <c r="P2604">
        <v>15.7013</v>
      </c>
      <c r="Q2604">
        <v>336292.83889999997</v>
      </c>
      <c r="R2604">
        <v>3063493.6998000001</v>
      </c>
      <c r="S2604">
        <v>336297.37626699999</v>
      </c>
      <c r="T2604">
        <v>3063508.7311900002</v>
      </c>
      <c r="U2604">
        <v>1.5701E-2</v>
      </c>
      <c r="V2604" t="str">
        <f>VLOOKUP(C2604,'Lines LookUp'!$B$1:$C$12,2,0)</f>
        <v>NEW</v>
      </c>
      <c r="W2604" t="str">
        <f>ROUNDUP(Q2604,3)&amp;"-"&amp;ROUNDUP(R2604,3)</f>
        <v>336292.839-3063493.7</v>
      </c>
      <c r="X2604" t="str">
        <f>ROUNDUP(S2604,3)&amp;"-"&amp;ROUNDUP(T2604,3)</f>
        <v>336297.377-3063508.732</v>
      </c>
      <c r="Y2604">
        <f>VLOOKUP(W2604&amp;"-"&amp;V2604,'Buscoords Workout'!$F:$G,2,0)</f>
        <v>10008</v>
      </c>
      <c r="Z2604">
        <f>VLOOKUP(X2604&amp;"-"&amp;V2604,'Buscoords Workout'!$F:$G,2,0)</f>
        <v>10277</v>
      </c>
      <c r="AA2604" t="b">
        <f>OR(ISNA(Y2604),ISNA(Z2604))</f>
        <v>0</v>
      </c>
    </row>
    <row r="2605" spans="1:27" x14ac:dyDescent="0.25">
      <c r="A2605">
        <v>2822</v>
      </c>
      <c r="B2605" t="s">
        <v>24</v>
      </c>
      <c r="C2605" t="s">
        <v>62</v>
      </c>
      <c r="D2605" t="s">
        <v>63</v>
      </c>
      <c r="E2605">
        <v>11</v>
      </c>
      <c r="F2605" t="s">
        <v>42</v>
      </c>
      <c r="G2605">
        <v>120</v>
      </c>
      <c r="H2605" t="s">
        <v>27</v>
      </c>
      <c r="I2605" t="s">
        <v>28</v>
      </c>
      <c r="J2605" t="s">
        <v>59</v>
      </c>
      <c r="K2605" t="s">
        <v>49</v>
      </c>
      <c r="L2605" t="s">
        <v>31</v>
      </c>
      <c r="M2605">
        <v>3</v>
      </c>
      <c r="N2605" t="s">
        <v>32</v>
      </c>
      <c r="O2605" t="s">
        <v>33</v>
      </c>
      <c r="P2605">
        <v>19.335799999999999</v>
      </c>
      <c r="Q2605">
        <v>336301.8002</v>
      </c>
      <c r="R2605">
        <v>3063523.3868</v>
      </c>
      <c r="S2605">
        <v>336306.33399999997</v>
      </c>
      <c r="T2605">
        <v>3063542.1834999998</v>
      </c>
      <c r="U2605">
        <v>1.9335999999999999E-2</v>
      </c>
      <c r="V2605" t="str">
        <f>VLOOKUP(C2605,'Lines LookUp'!$B$1:$C$12,2,0)</f>
        <v>NEW</v>
      </c>
      <c r="W2605" t="str">
        <f>ROUNDUP(Q2605,3)&amp;"-"&amp;ROUNDUP(R2605,3)</f>
        <v>336301.801-3063523.387</v>
      </c>
      <c r="X2605" t="str">
        <f>ROUNDUP(S2605,3)&amp;"-"&amp;ROUNDUP(T2605,3)</f>
        <v>336306.334-3063542.184</v>
      </c>
      <c r="Y2605">
        <f>VLOOKUP(W2605&amp;"-"&amp;V2605,'Buscoords Workout'!$F:$G,2,0)</f>
        <v>10009</v>
      </c>
      <c r="Z2605">
        <f>VLOOKUP(X2605&amp;"-"&amp;V2605,'Buscoords Workout'!$F:$G,2,0)</f>
        <v>10010</v>
      </c>
      <c r="AA2605" t="b">
        <f>OR(ISNA(Y2605),ISNA(Z2605))</f>
        <v>0</v>
      </c>
    </row>
    <row r="2606" spans="1:27" x14ac:dyDescent="0.25">
      <c r="A2606">
        <v>2823</v>
      </c>
      <c r="B2606" t="s">
        <v>24</v>
      </c>
      <c r="C2606" t="s">
        <v>62</v>
      </c>
      <c r="D2606" t="s">
        <v>63</v>
      </c>
      <c r="E2606">
        <v>11</v>
      </c>
      <c r="F2606" t="s">
        <v>42</v>
      </c>
      <c r="G2606">
        <v>120</v>
      </c>
      <c r="H2606" t="s">
        <v>27</v>
      </c>
      <c r="I2606" t="s">
        <v>28</v>
      </c>
      <c r="J2606" t="s">
        <v>59</v>
      </c>
      <c r="K2606" t="s">
        <v>49</v>
      </c>
      <c r="L2606" t="s">
        <v>31</v>
      </c>
      <c r="M2606">
        <v>3</v>
      </c>
      <c r="N2606" t="s">
        <v>32</v>
      </c>
      <c r="O2606" t="s">
        <v>33</v>
      </c>
      <c r="P2606">
        <v>2.6951800000000001</v>
      </c>
      <c r="Q2606">
        <v>336306.33399999997</v>
      </c>
      <c r="R2606">
        <v>3063542.1834999998</v>
      </c>
      <c r="S2606">
        <v>336307.00937599997</v>
      </c>
      <c r="T2606">
        <v>3063544.79269</v>
      </c>
      <c r="U2606">
        <v>2.6949999999999999E-3</v>
      </c>
      <c r="V2606" t="str">
        <f>VLOOKUP(C2606,'Lines LookUp'!$B$1:$C$12,2,0)</f>
        <v>NEW</v>
      </c>
      <c r="W2606" t="str">
        <f>ROUNDUP(Q2606,3)&amp;"-"&amp;ROUNDUP(R2606,3)</f>
        <v>336306.334-3063542.184</v>
      </c>
      <c r="X2606" t="str">
        <f>ROUNDUP(S2606,3)&amp;"-"&amp;ROUNDUP(T2606,3)</f>
        <v>336307.01-3063544.793</v>
      </c>
      <c r="Y2606">
        <f>VLOOKUP(W2606&amp;"-"&amp;V2606,'Buscoords Workout'!$F:$G,2,0)</f>
        <v>10010</v>
      </c>
      <c r="Z2606">
        <f>VLOOKUP(X2606&amp;"-"&amp;V2606,'Buscoords Workout'!$F:$G,2,0)</f>
        <v>10283</v>
      </c>
      <c r="AA2606" t="b">
        <f>OR(ISNA(Y2606),ISNA(Z2606))</f>
        <v>0</v>
      </c>
    </row>
    <row r="2607" spans="1:27" x14ac:dyDescent="0.25">
      <c r="A2607">
        <v>2824</v>
      </c>
      <c r="B2607" t="s">
        <v>24</v>
      </c>
      <c r="C2607" t="s">
        <v>62</v>
      </c>
      <c r="D2607" t="s">
        <v>63</v>
      </c>
      <c r="E2607">
        <v>11</v>
      </c>
      <c r="F2607" t="s">
        <v>42</v>
      </c>
      <c r="G2607">
        <v>120</v>
      </c>
      <c r="H2607" t="s">
        <v>27</v>
      </c>
      <c r="I2607" t="s">
        <v>28</v>
      </c>
      <c r="J2607" t="s">
        <v>59</v>
      </c>
      <c r="K2607" t="s">
        <v>49</v>
      </c>
      <c r="L2607" t="s">
        <v>31</v>
      </c>
      <c r="M2607">
        <v>3</v>
      </c>
      <c r="N2607" t="s">
        <v>32</v>
      </c>
      <c r="O2607" t="s">
        <v>33</v>
      </c>
      <c r="P2607">
        <v>20.473600000000001</v>
      </c>
      <c r="Q2607">
        <v>336307.00937599997</v>
      </c>
      <c r="R2607">
        <v>3063544.79269</v>
      </c>
      <c r="S2607">
        <v>336312.1398</v>
      </c>
      <c r="T2607">
        <v>3063564.6131000002</v>
      </c>
      <c r="U2607">
        <v>2.0473999999999999E-2</v>
      </c>
      <c r="V2607" t="str">
        <f>VLOOKUP(C2607,'Lines LookUp'!$B$1:$C$12,2,0)</f>
        <v>NEW</v>
      </c>
      <c r="W2607" t="str">
        <f>ROUNDUP(Q2607,3)&amp;"-"&amp;ROUNDUP(R2607,3)</f>
        <v>336307.01-3063544.793</v>
      </c>
      <c r="X2607" t="str">
        <f>ROUNDUP(S2607,3)&amp;"-"&amp;ROUNDUP(T2607,3)</f>
        <v>336312.14-3063564.614</v>
      </c>
      <c r="Y2607">
        <f>VLOOKUP(W2607&amp;"-"&amp;V2607,'Buscoords Workout'!$F:$G,2,0)</f>
        <v>10283</v>
      </c>
      <c r="Z2607">
        <f>VLOOKUP(X2607&amp;"-"&amp;V2607,'Buscoords Workout'!$F:$G,2,0)</f>
        <v>10011</v>
      </c>
      <c r="AA2607" t="b">
        <f>OR(ISNA(Y2607),ISNA(Z2607))</f>
        <v>0</v>
      </c>
    </row>
    <row r="2608" spans="1:27" x14ac:dyDescent="0.25">
      <c r="A2608">
        <v>2825</v>
      </c>
      <c r="B2608" t="s">
        <v>24</v>
      </c>
      <c r="C2608" t="s">
        <v>62</v>
      </c>
      <c r="D2608" t="s">
        <v>63</v>
      </c>
      <c r="E2608">
        <v>11</v>
      </c>
      <c r="F2608" t="s">
        <v>42</v>
      </c>
      <c r="G2608">
        <v>120</v>
      </c>
      <c r="H2608" t="s">
        <v>27</v>
      </c>
      <c r="I2608" t="s">
        <v>28</v>
      </c>
      <c r="J2608" t="s">
        <v>59</v>
      </c>
      <c r="K2608" t="s">
        <v>49</v>
      </c>
      <c r="L2608" t="s">
        <v>31</v>
      </c>
      <c r="M2608">
        <v>3</v>
      </c>
      <c r="N2608" t="s">
        <v>32</v>
      </c>
      <c r="O2608" t="s">
        <v>33</v>
      </c>
      <c r="P2608">
        <v>7.6963800000000004</v>
      </c>
      <c r="Q2608">
        <v>336312.1398</v>
      </c>
      <c r="R2608">
        <v>3063564.6131000002</v>
      </c>
      <c r="S2608">
        <v>336314.27454200003</v>
      </c>
      <c r="T2608">
        <v>3063572.0074999998</v>
      </c>
      <c r="U2608">
        <v>7.6959999999999997E-3</v>
      </c>
      <c r="V2608" t="str">
        <f>VLOOKUP(C2608,'Lines LookUp'!$B$1:$C$12,2,0)</f>
        <v>NEW</v>
      </c>
      <c r="W2608" t="str">
        <f>ROUNDUP(Q2608,3)&amp;"-"&amp;ROUNDUP(R2608,3)</f>
        <v>336312.14-3063564.614</v>
      </c>
      <c r="X2608" t="str">
        <f>ROUNDUP(S2608,3)&amp;"-"&amp;ROUNDUP(T2608,3)</f>
        <v>336314.275-3063572.008</v>
      </c>
      <c r="Y2608">
        <f>VLOOKUP(W2608&amp;"-"&amp;V2608,'Buscoords Workout'!$F:$G,2,0)</f>
        <v>10011</v>
      </c>
      <c r="Z2608">
        <f>VLOOKUP(X2608&amp;"-"&amp;V2608,'Buscoords Workout'!$F:$G,2,0)</f>
        <v>10286</v>
      </c>
      <c r="AA2608" t="b">
        <f>OR(ISNA(Y2608),ISNA(Z2608))</f>
        <v>0</v>
      </c>
    </row>
    <row r="2609" spans="1:27" x14ac:dyDescent="0.25">
      <c r="A2609">
        <v>2826</v>
      </c>
      <c r="B2609" t="s">
        <v>24</v>
      </c>
      <c r="C2609" t="s">
        <v>62</v>
      </c>
      <c r="D2609" t="s">
        <v>63</v>
      </c>
      <c r="E2609">
        <v>11</v>
      </c>
      <c r="F2609" t="s">
        <v>42</v>
      </c>
      <c r="G2609">
        <v>120</v>
      </c>
      <c r="H2609" t="s">
        <v>27</v>
      </c>
      <c r="I2609" t="s">
        <v>28</v>
      </c>
      <c r="J2609" t="s">
        <v>59</v>
      </c>
      <c r="K2609" t="s">
        <v>49</v>
      </c>
      <c r="L2609" t="s">
        <v>31</v>
      </c>
      <c r="M2609">
        <v>3</v>
      </c>
      <c r="N2609" t="s">
        <v>32</v>
      </c>
      <c r="O2609" t="s">
        <v>33</v>
      </c>
      <c r="P2609">
        <v>20.0547</v>
      </c>
      <c r="Q2609">
        <v>336314.27454200003</v>
      </c>
      <c r="R2609">
        <v>3063572.0074999998</v>
      </c>
      <c r="S2609">
        <v>336319.8371</v>
      </c>
      <c r="T2609">
        <v>3063591.2752999999</v>
      </c>
      <c r="U2609">
        <v>2.0055E-2</v>
      </c>
      <c r="V2609" t="str">
        <f>VLOOKUP(C2609,'Lines LookUp'!$B$1:$C$12,2,0)</f>
        <v>NEW</v>
      </c>
      <c r="W2609" t="str">
        <f>ROUNDUP(Q2609,3)&amp;"-"&amp;ROUNDUP(R2609,3)</f>
        <v>336314.275-3063572.008</v>
      </c>
      <c r="X2609" t="str">
        <f>ROUNDUP(S2609,3)&amp;"-"&amp;ROUNDUP(T2609,3)</f>
        <v>336319.838-3063591.276</v>
      </c>
      <c r="Y2609">
        <f>VLOOKUP(W2609&amp;"-"&amp;V2609,'Buscoords Workout'!$F:$G,2,0)</f>
        <v>10286</v>
      </c>
      <c r="Z2609">
        <f>VLOOKUP(X2609&amp;"-"&amp;V2609,'Buscoords Workout'!$F:$G,2,0)</f>
        <v>10012</v>
      </c>
      <c r="AA2609" t="b">
        <f>OR(ISNA(Y2609),ISNA(Z2609))</f>
        <v>0</v>
      </c>
    </row>
    <row r="2610" spans="1:27" x14ac:dyDescent="0.25">
      <c r="A2610">
        <v>2827</v>
      </c>
      <c r="B2610" t="s">
        <v>24</v>
      </c>
      <c r="C2610" t="s">
        <v>62</v>
      </c>
      <c r="D2610" t="s">
        <v>63</v>
      </c>
      <c r="E2610">
        <v>11</v>
      </c>
      <c r="F2610" t="s">
        <v>42</v>
      </c>
      <c r="G2610">
        <v>120</v>
      </c>
      <c r="H2610" t="s">
        <v>27</v>
      </c>
      <c r="I2610" t="s">
        <v>28</v>
      </c>
      <c r="J2610" t="s">
        <v>59</v>
      </c>
      <c r="K2610" t="s">
        <v>49</v>
      </c>
      <c r="L2610" t="s">
        <v>31</v>
      </c>
      <c r="M2610">
        <v>3</v>
      </c>
      <c r="N2610" t="s">
        <v>32</v>
      </c>
      <c r="O2610" t="s">
        <v>33</v>
      </c>
      <c r="P2610">
        <v>12.3856</v>
      </c>
      <c r="Q2610">
        <v>336319.8371</v>
      </c>
      <c r="R2610">
        <v>3063591.2752999999</v>
      </c>
      <c r="S2610">
        <v>336323.22305999999</v>
      </c>
      <c r="T2610">
        <v>3063603.1891000001</v>
      </c>
      <c r="U2610">
        <v>1.2385999999999999E-2</v>
      </c>
      <c r="V2610" t="str">
        <f>VLOOKUP(C2610,'Lines LookUp'!$B$1:$C$12,2,0)</f>
        <v>NEW</v>
      </c>
      <c r="W2610" t="str">
        <f>ROUNDUP(Q2610,3)&amp;"-"&amp;ROUNDUP(R2610,3)</f>
        <v>336319.838-3063591.276</v>
      </c>
      <c r="X2610" t="str">
        <f>ROUNDUP(S2610,3)&amp;"-"&amp;ROUNDUP(T2610,3)</f>
        <v>336323.224-3063603.19</v>
      </c>
      <c r="Y2610">
        <f>VLOOKUP(W2610&amp;"-"&amp;V2610,'Buscoords Workout'!$F:$G,2,0)</f>
        <v>10012</v>
      </c>
      <c r="Z2610">
        <f>VLOOKUP(X2610&amp;"-"&amp;V2610,'Buscoords Workout'!$F:$G,2,0)</f>
        <v>10289</v>
      </c>
      <c r="AA2610" t="b">
        <f>OR(ISNA(Y2610),ISNA(Z2610))</f>
        <v>0</v>
      </c>
    </row>
    <row r="2611" spans="1:27" x14ac:dyDescent="0.25">
      <c r="A2611">
        <v>2828</v>
      </c>
      <c r="B2611" t="s">
        <v>24</v>
      </c>
      <c r="C2611" t="s">
        <v>62</v>
      </c>
      <c r="D2611" t="s">
        <v>63</v>
      </c>
      <c r="E2611">
        <v>11</v>
      </c>
      <c r="F2611" t="s">
        <v>42</v>
      </c>
      <c r="G2611">
        <v>120</v>
      </c>
      <c r="H2611" t="s">
        <v>27</v>
      </c>
      <c r="I2611" t="s">
        <v>28</v>
      </c>
      <c r="J2611" t="s">
        <v>59</v>
      </c>
      <c r="K2611" t="s">
        <v>49</v>
      </c>
      <c r="L2611" t="s">
        <v>31</v>
      </c>
      <c r="M2611">
        <v>3</v>
      </c>
      <c r="N2611" t="s">
        <v>32</v>
      </c>
      <c r="O2611" t="s">
        <v>33</v>
      </c>
      <c r="P2611">
        <v>4.4908099999999997</v>
      </c>
      <c r="Q2611">
        <v>336323.22305999999</v>
      </c>
      <c r="R2611">
        <v>3063603.1891000001</v>
      </c>
      <c r="S2611">
        <v>336324.45075199998</v>
      </c>
      <c r="T2611">
        <v>3063607.5088399998</v>
      </c>
      <c r="U2611">
        <v>4.4910000000000002E-3</v>
      </c>
      <c r="V2611" t="str">
        <f>VLOOKUP(C2611,'Lines LookUp'!$B$1:$C$12,2,0)</f>
        <v>NEW</v>
      </c>
      <c r="W2611" t="str">
        <f>ROUNDUP(Q2611,3)&amp;"-"&amp;ROUNDUP(R2611,3)</f>
        <v>336323.224-3063603.19</v>
      </c>
      <c r="X2611" t="str">
        <f>ROUNDUP(S2611,3)&amp;"-"&amp;ROUNDUP(T2611,3)</f>
        <v>336324.451-3063607.509</v>
      </c>
      <c r="Y2611">
        <f>VLOOKUP(W2611&amp;"-"&amp;V2611,'Buscoords Workout'!$F:$G,2,0)</f>
        <v>10289</v>
      </c>
      <c r="Z2611">
        <f>VLOOKUP(X2611&amp;"-"&amp;V2611,'Buscoords Workout'!$F:$G,2,0)</f>
        <v>10290</v>
      </c>
      <c r="AA2611" t="b">
        <f>OR(ISNA(Y2611),ISNA(Z2611))</f>
        <v>0</v>
      </c>
    </row>
    <row r="2612" spans="1:27" x14ac:dyDescent="0.25">
      <c r="A2612">
        <v>2829</v>
      </c>
      <c r="B2612" t="s">
        <v>24</v>
      </c>
      <c r="C2612" t="s">
        <v>62</v>
      </c>
      <c r="D2612" t="s">
        <v>63</v>
      </c>
      <c r="E2612">
        <v>11</v>
      </c>
      <c r="F2612" t="s">
        <v>42</v>
      </c>
      <c r="G2612">
        <v>120</v>
      </c>
      <c r="H2612" t="s">
        <v>27</v>
      </c>
      <c r="I2612" t="s">
        <v>28</v>
      </c>
      <c r="J2612" t="s">
        <v>59</v>
      </c>
      <c r="K2612" t="s">
        <v>49</v>
      </c>
      <c r="L2612" t="s">
        <v>31</v>
      </c>
      <c r="M2612">
        <v>3</v>
      </c>
      <c r="N2612" t="s">
        <v>32</v>
      </c>
      <c r="O2612" t="s">
        <v>33</v>
      </c>
      <c r="P2612">
        <v>8.9533299999999993</v>
      </c>
      <c r="Q2612">
        <v>336324.45075199998</v>
      </c>
      <c r="R2612">
        <v>3063607.5088399998</v>
      </c>
      <c r="S2612">
        <v>336326.89840000001</v>
      </c>
      <c r="T2612">
        <v>3063616.1211000001</v>
      </c>
      <c r="U2612">
        <v>8.9529999999999992E-3</v>
      </c>
      <c r="V2612" t="str">
        <f>VLOOKUP(C2612,'Lines LookUp'!$B$1:$C$12,2,0)</f>
        <v>NEW</v>
      </c>
      <c r="W2612" t="str">
        <f>ROUNDUP(Q2612,3)&amp;"-"&amp;ROUNDUP(R2612,3)</f>
        <v>336324.451-3063607.509</v>
      </c>
      <c r="X2612" t="str">
        <f>ROUNDUP(S2612,3)&amp;"-"&amp;ROUNDUP(T2612,3)</f>
        <v>336326.899-3063616.122</v>
      </c>
      <c r="Y2612">
        <f>VLOOKUP(W2612&amp;"-"&amp;V2612,'Buscoords Workout'!$F:$G,2,0)</f>
        <v>10290</v>
      </c>
      <c r="Z2612">
        <f>VLOOKUP(X2612&amp;"-"&amp;V2612,'Buscoords Workout'!$F:$G,2,0)</f>
        <v>10013</v>
      </c>
      <c r="AA2612" t="b">
        <f>OR(ISNA(Y2612),ISNA(Z2612))</f>
        <v>0</v>
      </c>
    </row>
    <row r="2613" spans="1:27" x14ac:dyDescent="0.25">
      <c r="A2613">
        <v>2830</v>
      </c>
      <c r="B2613" t="s">
        <v>24</v>
      </c>
      <c r="C2613" t="s">
        <v>62</v>
      </c>
      <c r="D2613" t="s">
        <v>63</v>
      </c>
      <c r="E2613">
        <v>11</v>
      </c>
      <c r="F2613" t="s">
        <v>42</v>
      </c>
      <c r="G2613">
        <v>120</v>
      </c>
      <c r="H2613" t="s">
        <v>27</v>
      </c>
      <c r="I2613" t="s">
        <v>28</v>
      </c>
      <c r="J2613" t="s">
        <v>59</v>
      </c>
      <c r="K2613" t="s">
        <v>49</v>
      </c>
      <c r="L2613" t="s">
        <v>31</v>
      </c>
      <c r="M2613">
        <v>3</v>
      </c>
      <c r="N2613" t="s">
        <v>32</v>
      </c>
      <c r="O2613" t="s">
        <v>33</v>
      </c>
      <c r="P2613">
        <v>9.5048600000000008</v>
      </c>
      <c r="Q2613">
        <v>336326.89840000001</v>
      </c>
      <c r="R2613">
        <v>3063616.1211000001</v>
      </c>
      <c r="S2613">
        <v>336329.29461699998</v>
      </c>
      <c r="T2613">
        <v>3063625.3189500002</v>
      </c>
      <c r="U2613">
        <v>9.5049999999999996E-3</v>
      </c>
      <c r="V2613" t="str">
        <f>VLOOKUP(C2613,'Lines LookUp'!$B$1:$C$12,2,0)</f>
        <v>NEW</v>
      </c>
      <c r="W2613" t="str">
        <f>ROUNDUP(Q2613,3)&amp;"-"&amp;ROUNDUP(R2613,3)</f>
        <v>336326.899-3063616.122</v>
      </c>
      <c r="X2613" t="str">
        <f>ROUNDUP(S2613,3)&amp;"-"&amp;ROUNDUP(T2613,3)</f>
        <v>336329.295-3063625.319</v>
      </c>
      <c r="Y2613">
        <f>VLOOKUP(W2613&amp;"-"&amp;V2613,'Buscoords Workout'!$F:$G,2,0)</f>
        <v>10013</v>
      </c>
      <c r="Z2613">
        <f>VLOOKUP(X2613&amp;"-"&amp;V2613,'Buscoords Workout'!$F:$G,2,0)</f>
        <v>10293</v>
      </c>
      <c r="AA2613" t="b">
        <f>OR(ISNA(Y2613),ISNA(Z2613))</f>
        <v>0</v>
      </c>
    </row>
    <row r="2614" spans="1:27" x14ac:dyDescent="0.25">
      <c r="A2614">
        <v>2831</v>
      </c>
      <c r="B2614" t="s">
        <v>24</v>
      </c>
      <c r="C2614" t="s">
        <v>62</v>
      </c>
      <c r="D2614" t="s">
        <v>63</v>
      </c>
      <c r="E2614">
        <v>11</v>
      </c>
      <c r="F2614" t="s">
        <v>42</v>
      </c>
      <c r="G2614">
        <v>120</v>
      </c>
      <c r="H2614" t="s">
        <v>27</v>
      </c>
      <c r="I2614" t="s">
        <v>28</v>
      </c>
      <c r="J2614" t="s">
        <v>59</v>
      </c>
      <c r="K2614" t="s">
        <v>49</v>
      </c>
      <c r="L2614" t="s">
        <v>31</v>
      </c>
      <c r="M2614">
        <v>3</v>
      </c>
      <c r="N2614" t="s">
        <v>32</v>
      </c>
      <c r="O2614" t="s">
        <v>33</v>
      </c>
      <c r="P2614">
        <v>3.6626099999999999</v>
      </c>
      <c r="Q2614">
        <v>336329.29461699998</v>
      </c>
      <c r="R2614">
        <v>3063625.3189500002</v>
      </c>
      <c r="S2614">
        <v>336330.21797599999</v>
      </c>
      <c r="T2614">
        <v>3063628.86326</v>
      </c>
      <c r="U2614">
        <v>3.663E-3</v>
      </c>
      <c r="V2614" t="str">
        <f>VLOOKUP(C2614,'Lines LookUp'!$B$1:$C$12,2,0)</f>
        <v>NEW</v>
      </c>
      <c r="W2614" t="str">
        <f>ROUNDUP(Q2614,3)&amp;"-"&amp;ROUNDUP(R2614,3)</f>
        <v>336329.295-3063625.319</v>
      </c>
      <c r="X2614" t="str">
        <f>ROUNDUP(S2614,3)&amp;"-"&amp;ROUNDUP(T2614,3)</f>
        <v>336330.218-3063628.864</v>
      </c>
      <c r="Y2614">
        <f>VLOOKUP(W2614&amp;"-"&amp;V2614,'Buscoords Workout'!$F:$G,2,0)</f>
        <v>10293</v>
      </c>
      <c r="Z2614">
        <f>VLOOKUP(X2614&amp;"-"&amp;V2614,'Buscoords Workout'!$F:$G,2,0)</f>
        <v>10294</v>
      </c>
      <c r="AA2614" t="b">
        <f>OR(ISNA(Y2614),ISNA(Z2614))</f>
        <v>0</v>
      </c>
    </row>
    <row r="2615" spans="1:27" x14ac:dyDescent="0.25">
      <c r="A2615">
        <v>2832</v>
      </c>
      <c r="B2615" t="s">
        <v>24</v>
      </c>
      <c r="C2615" t="s">
        <v>62</v>
      </c>
      <c r="D2615" t="s">
        <v>63</v>
      </c>
      <c r="E2615">
        <v>11</v>
      </c>
      <c r="F2615" t="s">
        <v>42</v>
      </c>
      <c r="G2615">
        <v>120</v>
      </c>
      <c r="H2615" t="s">
        <v>27</v>
      </c>
      <c r="I2615" t="s">
        <v>28</v>
      </c>
      <c r="J2615" t="s">
        <v>59</v>
      </c>
      <c r="K2615" t="s">
        <v>49</v>
      </c>
      <c r="L2615" t="s">
        <v>31</v>
      </c>
      <c r="M2615">
        <v>3</v>
      </c>
      <c r="N2615" t="s">
        <v>32</v>
      </c>
      <c r="O2615" t="s">
        <v>33</v>
      </c>
      <c r="P2615">
        <v>2.1797499999999999</v>
      </c>
      <c r="Q2615">
        <v>336330.21797599999</v>
      </c>
      <c r="R2615">
        <v>3063628.86326</v>
      </c>
      <c r="S2615">
        <v>336330.76750000002</v>
      </c>
      <c r="T2615">
        <v>3063630.9726</v>
      </c>
      <c r="U2615">
        <v>2.1800000000000001E-3</v>
      </c>
      <c r="V2615" t="str">
        <f>VLOOKUP(C2615,'Lines LookUp'!$B$1:$C$12,2,0)</f>
        <v>NEW</v>
      </c>
      <c r="W2615" t="str">
        <f>ROUNDUP(Q2615,3)&amp;"-"&amp;ROUNDUP(R2615,3)</f>
        <v>336330.218-3063628.864</v>
      </c>
      <c r="X2615" t="str">
        <f>ROUNDUP(S2615,3)&amp;"-"&amp;ROUNDUP(T2615,3)</f>
        <v>336330.768-3063630.973</v>
      </c>
      <c r="Y2615">
        <f>VLOOKUP(W2615&amp;"-"&amp;V2615,'Buscoords Workout'!$F:$G,2,0)</f>
        <v>10294</v>
      </c>
      <c r="Z2615">
        <f>VLOOKUP(X2615&amp;"-"&amp;V2615,'Buscoords Workout'!$F:$G,2,0)</f>
        <v>10014</v>
      </c>
      <c r="AA2615" t="b">
        <f>OR(ISNA(Y2615),ISNA(Z2615))</f>
        <v>0</v>
      </c>
    </row>
    <row r="2616" spans="1:27" x14ac:dyDescent="0.25">
      <c r="A2616">
        <v>2833</v>
      </c>
      <c r="B2616" t="s">
        <v>24</v>
      </c>
      <c r="C2616" t="s">
        <v>62</v>
      </c>
      <c r="D2616" t="s">
        <v>63</v>
      </c>
      <c r="E2616">
        <v>11</v>
      </c>
      <c r="F2616" t="s">
        <v>42</v>
      </c>
      <c r="G2616">
        <v>120</v>
      </c>
      <c r="H2616" t="s">
        <v>27</v>
      </c>
      <c r="I2616" t="s">
        <v>28</v>
      </c>
      <c r="J2616" t="s">
        <v>59</v>
      </c>
      <c r="K2616" t="s">
        <v>49</v>
      </c>
      <c r="L2616" t="s">
        <v>31</v>
      </c>
      <c r="M2616">
        <v>3</v>
      </c>
      <c r="N2616" t="s">
        <v>32</v>
      </c>
      <c r="O2616" t="s">
        <v>33</v>
      </c>
      <c r="P2616">
        <v>44.566699999999997</v>
      </c>
      <c r="Q2616">
        <v>336330.76750000002</v>
      </c>
      <c r="R2616">
        <v>3063630.9726</v>
      </c>
      <c r="S2616">
        <v>336342.35440000001</v>
      </c>
      <c r="T2616">
        <v>3063674.0066999998</v>
      </c>
      <c r="U2616">
        <v>4.4567000000000002E-2</v>
      </c>
      <c r="V2616" t="str">
        <f>VLOOKUP(C2616,'Lines LookUp'!$B$1:$C$12,2,0)</f>
        <v>NEW</v>
      </c>
      <c r="W2616" t="str">
        <f>ROUNDUP(Q2616,3)&amp;"-"&amp;ROUNDUP(R2616,3)</f>
        <v>336330.768-3063630.973</v>
      </c>
      <c r="X2616" t="str">
        <f>ROUNDUP(S2616,3)&amp;"-"&amp;ROUNDUP(T2616,3)</f>
        <v>336342.355-3063674.007</v>
      </c>
      <c r="Y2616">
        <f>VLOOKUP(W2616&amp;"-"&amp;V2616,'Buscoords Workout'!$F:$G,2,0)</f>
        <v>10014</v>
      </c>
      <c r="Z2616">
        <f>VLOOKUP(X2616&amp;"-"&amp;V2616,'Buscoords Workout'!$F:$G,2,0)</f>
        <v>10015</v>
      </c>
      <c r="AA2616" t="b">
        <f>OR(ISNA(Y2616),ISNA(Z2616))</f>
        <v>0</v>
      </c>
    </row>
    <row r="2617" spans="1:27" x14ac:dyDescent="0.25">
      <c r="A2617">
        <v>1747</v>
      </c>
      <c r="B2617" t="s">
        <v>24</v>
      </c>
      <c r="C2617" t="s">
        <v>56</v>
      </c>
      <c r="D2617" t="s">
        <v>57</v>
      </c>
      <c r="E2617">
        <v>11</v>
      </c>
      <c r="F2617" t="s">
        <v>42</v>
      </c>
      <c r="G2617">
        <v>300</v>
      </c>
      <c r="H2617" t="s">
        <v>27</v>
      </c>
      <c r="I2617" t="s">
        <v>38</v>
      </c>
      <c r="J2617" t="s">
        <v>36</v>
      </c>
      <c r="K2617" t="s">
        <v>49</v>
      </c>
      <c r="L2617" t="s">
        <v>31</v>
      </c>
      <c r="M2617">
        <v>3</v>
      </c>
      <c r="N2617" t="s">
        <v>32</v>
      </c>
      <c r="O2617" t="s">
        <v>33</v>
      </c>
      <c r="P2617">
        <v>5.3469600000000002</v>
      </c>
      <c r="Q2617">
        <v>336236.49300000002</v>
      </c>
      <c r="R2617">
        <v>3063405.7793000001</v>
      </c>
      <c r="S2617">
        <v>336233.93828499998</v>
      </c>
      <c r="T2617">
        <v>3063410.4764800002</v>
      </c>
      <c r="U2617">
        <v>5.3470000000000002E-3</v>
      </c>
      <c r="V2617" t="str">
        <f>VLOOKUP(C2617,'Lines LookUp'!$B$1:$C$12,2,0)</f>
        <v>SAN</v>
      </c>
      <c r="W2617" t="str">
        <f>ROUNDUP(Q2617,3)&amp;"-"&amp;ROUNDUP(R2617,3)</f>
        <v>336236.493-3063405.78</v>
      </c>
      <c r="X2617" t="str">
        <f>ROUNDUP(S2617,3)&amp;"-"&amp;ROUNDUP(T2617,3)</f>
        <v>336233.939-3063410.477</v>
      </c>
      <c r="Y2617">
        <f>VLOOKUP(W2617&amp;"-"&amp;V2617,'Buscoords Workout'!$F:$G,2,0)</f>
        <v>111</v>
      </c>
      <c r="Z2617">
        <f>VLOOKUP(X2617&amp;"-"&amp;V2617,'Buscoords Workout'!$F:$G,2,0)</f>
        <v>11188</v>
      </c>
      <c r="AA2617" t="b">
        <f>OR(ISNA(Y2617),ISNA(Z2617))</f>
        <v>0</v>
      </c>
    </row>
    <row r="2618" spans="1:27" x14ac:dyDescent="0.25">
      <c r="A2618">
        <v>1748</v>
      </c>
      <c r="B2618" t="s">
        <v>24</v>
      </c>
      <c r="C2618" t="s">
        <v>56</v>
      </c>
      <c r="D2618" t="s">
        <v>57</v>
      </c>
      <c r="E2618">
        <v>11</v>
      </c>
      <c r="F2618" t="s">
        <v>42</v>
      </c>
      <c r="G2618">
        <v>300</v>
      </c>
      <c r="H2618" t="s">
        <v>27</v>
      </c>
      <c r="I2618" t="s">
        <v>38</v>
      </c>
      <c r="J2618" t="s">
        <v>36</v>
      </c>
      <c r="K2618" t="s">
        <v>49</v>
      </c>
      <c r="L2618" t="s">
        <v>31</v>
      </c>
      <c r="M2618">
        <v>3</v>
      </c>
      <c r="N2618" t="s">
        <v>32</v>
      </c>
      <c r="O2618" t="s">
        <v>33</v>
      </c>
      <c r="P2618">
        <v>0.70125599999999999</v>
      </c>
      <c r="Q2618">
        <v>336222.89868699998</v>
      </c>
      <c r="R2618">
        <v>3063430.77422</v>
      </c>
      <c r="S2618">
        <v>336222.56363500003</v>
      </c>
      <c r="T2618">
        <v>3063431.3902599998</v>
      </c>
      <c r="U2618">
        <v>7.0100000000000002E-4</v>
      </c>
      <c r="V2618" t="str">
        <f>VLOOKUP(C2618,'Lines LookUp'!$B$1:$C$12,2,0)</f>
        <v>SAN</v>
      </c>
      <c r="W2618" t="str">
        <f>ROUNDUP(Q2618,3)&amp;"-"&amp;ROUNDUP(R2618,3)</f>
        <v>336222.899-3063430.775</v>
      </c>
      <c r="X2618" t="str">
        <f>ROUNDUP(S2618,3)&amp;"-"&amp;ROUNDUP(T2618,3)</f>
        <v>336222.564-3063431.391</v>
      </c>
      <c r="Y2618">
        <f>VLOOKUP(W2618&amp;"-"&amp;V2618,'Buscoords Workout'!$F:$G,2,0)</f>
        <v>11192</v>
      </c>
      <c r="Z2618">
        <f>VLOOKUP(X2618&amp;"-"&amp;V2618,'Buscoords Workout'!$F:$G,2,0)</f>
        <v>11193</v>
      </c>
      <c r="AA2618" t="b">
        <f>OR(ISNA(Y2618),ISNA(Z2618))</f>
        <v>0</v>
      </c>
    </row>
    <row r="2619" spans="1:27" x14ac:dyDescent="0.25">
      <c r="A2619">
        <v>1749</v>
      </c>
      <c r="B2619" t="s">
        <v>24</v>
      </c>
      <c r="C2619" t="s">
        <v>56</v>
      </c>
      <c r="D2619" t="s">
        <v>57</v>
      </c>
      <c r="E2619">
        <v>11</v>
      </c>
      <c r="F2619" t="s">
        <v>42</v>
      </c>
      <c r="G2619">
        <v>300</v>
      </c>
      <c r="H2619" t="s">
        <v>27</v>
      </c>
      <c r="I2619" t="s">
        <v>38</v>
      </c>
      <c r="J2619" t="s">
        <v>36</v>
      </c>
      <c r="K2619" t="s">
        <v>49</v>
      </c>
      <c r="L2619" t="s">
        <v>31</v>
      </c>
      <c r="M2619">
        <v>3</v>
      </c>
      <c r="N2619" t="s">
        <v>32</v>
      </c>
      <c r="O2619" t="s">
        <v>33</v>
      </c>
      <c r="P2619">
        <v>2.6449699999999998</v>
      </c>
      <c r="Q2619">
        <v>336222.56363500003</v>
      </c>
      <c r="R2619">
        <v>3063431.3902599998</v>
      </c>
      <c r="S2619">
        <v>336221.29989999998</v>
      </c>
      <c r="T2619">
        <v>3063433.7138</v>
      </c>
      <c r="U2619">
        <v>2.6450000000000002E-3</v>
      </c>
      <c r="V2619" t="str">
        <f>VLOOKUP(C2619,'Lines LookUp'!$B$1:$C$12,2,0)</f>
        <v>SAN</v>
      </c>
      <c r="W2619" t="str">
        <f>ROUNDUP(Q2619,3)&amp;"-"&amp;ROUNDUP(R2619,3)</f>
        <v>336222.564-3063431.391</v>
      </c>
      <c r="X2619" t="str">
        <f>ROUNDUP(S2619,3)&amp;"-"&amp;ROUNDUP(T2619,3)</f>
        <v>336221.3-3063433.714</v>
      </c>
      <c r="Y2619">
        <f>VLOOKUP(W2619&amp;"-"&amp;V2619,'Buscoords Workout'!$F:$G,2,0)</f>
        <v>11193</v>
      </c>
      <c r="Z2619">
        <f>VLOOKUP(X2619&amp;"-"&amp;V2619,'Buscoords Workout'!$F:$G,2,0)</f>
        <v>11005</v>
      </c>
      <c r="AA2619" t="b">
        <f>OR(ISNA(Y2619),ISNA(Z2619))</f>
        <v>0</v>
      </c>
    </row>
    <row r="2620" spans="1:27" x14ac:dyDescent="0.25">
      <c r="A2620">
        <v>1750</v>
      </c>
      <c r="B2620" t="s">
        <v>24</v>
      </c>
      <c r="C2620" t="s">
        <v>56</v>
      </c>
      <c r="D2620" t="s">
        <v>57</v>
      </c>
      <c r="E2620">
        <v>11</v>
      </c>
      <c r="F2620" t="s">
        <v>42</v>
      </c>
      <c r="G2620">
        <v>300</v>
      </c>
      <c r="H2620" t="s">
        <v>27</v>
      </c>
      <c r="I2620" t="s">
        <v>38</v>
      </c>
      <c r="J2620" t="s">
        <v>36</v>
      </c>
      <c r="K2620" t="s">
        <v>49</v>
      </c>
      <c r="L2620" t="s">
        <v>31</v>
      </c>
      <c r="M2620">
        <v>3</v>
      </c>
      <c r="N2620" t="s">
        <v>32</v>
      </c>
      <c r="O2620" t="s">
        <v>33</v>
      </c>
      <c r="P2620">
        <v>11.7845</v>
      </c>
      <c r="Q2620">
        <v>336231.60969000001</v>
      </c>
      <c r="R2620">
        <v>3063414.7579000001</v>
      </c>
      <c r="S2620">
        <v>336225.979185</v>
      </c>
      <c r="T2620">
        <v>3063425.11032</v>
      </c>
      <c r="U2620">
        <v>1.1785E-2</v>
      </c>
      <c r="V2620" t="str">
        <f>VLOOKUP(C2620,'Lines LookUp'!$B$1:$C$12,2,0)</f>
        <v>SAN</v>
      </c>
      <c r="W2620" t="str">
        <f>ROUNDUP(Q2620,3)&amp;"-"&amp;ROUNDUP(R2620,3)</f>
        <v>336231.61-3063414.758</v>
      </c>
      <c r="X2620" t="str">
        <f>ROUNDUP(S2620,3)&amp;"-"&amp;ROUNDUP(T2620,3)</f>
        <v>336225.98-3063425.111</v>
      </c>
      <c r="Y2620">
        <f>VLOOKUP(W2620&amp;"-"&amp;V2620,'Buscoords Workout'!$F:$G,2,0)</f>
        <v>11189</v>
      </c>
      <c r="Z2620">
        <f>VLOOKUP(X2620&amp;"-"&amp;V2620,'Buscoords Workout'!$F:$G,2,0)</f>
        <v>11190</v>
      </c>
      <c r="AA2620" t="b">
        <f>OR(ISNA(Y2620),ISNA(Z2620))</f>
        <v>0</v>
      </c>
    </row>
    <row r="2621" spans="1:27" x14ac:dyDescent="0.25">
      <c r="A2621">
        <v>1751</v>
      </c>
      <c r="B2621" t="s">
        <v>24</v>
      </c>
      <c r="C2621" t="s">
        <v>56</v>
      </c>
      <c r="D2621" t="s">
        <v>57</v>
      </c>
      <c r="E2621">
        <v>11</v>
      </c>
      <c r="F2621" t="s">
        <v>42</v>
      </c>
      <c r="G2621">
        <v>300</v>
      </c>
      <c r="H2621" t="s">
        <v>27</v>
      </c>
      <c r="I2621" t="s">
        <v>38</v>
      </c>
      <c r="J2621" t="s">
        <v>36</v>
      </c>
      <c r="K2621" t="s">
        <v>49</v>
      </c>
      <c r="L2621" t="s">
        <v>31</v>
      </c>
      <c r="M2621">
        <v>3</v>
      </c>
      <c r="N2621" t="s">
        <v>32</v>
      </c>
      <c r="O2621" t="s">
        <v>33</v>
      </c>
      <c r="P2621">
        <v>5.61144</v>
      </c>
      <c r="Q2621">
        <v>336225.57976499997</v>
      </c>
      <c r="R2621">
        <v>3063425.8447099999</v>
      </c>
      <c r="S2621">
        <v>336222.89868699998</v>
      </c>
      <c r="T2621">
        <v>3063430.77422</v>
      </c>
      <c r="U2621">
        <v>5.6109999999999997E-3</v>
      </c>
      <c r="V2621" t="str">
        <f>VLOOKUP(C2621,'Lines LookUp'!$B$1:$C$12,2,0)</f>
        <v>SAN</v>
      </c>
      <c r="W2621" t="str">
        <f>ROUNDUP(Q2621,3)&amp;"-"&amp;ROUNDUP(R2621,3)</f>
        <v>336225.58-3063425.845</v>
      </c>
      <c r="X2621" t="str">
        <f>ROUNDUP(S2621,3)&amp;"-"&amp;ROUNDUP(T2621,3)</f>
        <v>336222.899-3063430.775</v>
      </c>
      <c r="Y2621">
        <f>VLOOKUP(W2621&amp;"-"&amp;V2621,'Buscoords Workout'!$F:$G,2,0)</f>
        <v>11191</v>
      </c>
      <c r="Z2621">
        <f>VLOOKUP(X2621&amp;"-"&amp;V2621,'Buscoords Workout'!$F:$G,2,0)</f>
        <v>11192</v>
      </c>
      <c r="AA2621" t="b">
        <f>OR(ISNA(Y2621),ISNA(Z2621))</f>
        <v>0</v>
      </c>
    </row>
    <row r="2622" spans="1:27" x14ac:dyDescent="0.25">
      <c r="A2622">
        <v>1752</v>
      </c>
      <c r="B2622" t="s">
        <v>24</v>
      </c>
      <c r="C2622" t="s">
        <v>56</v>
      </c>
      <c r="D2622" t="s">
        <v>57</v>
      </c>
      <c r="E2622">
        <v>11</v>
      </c>
      <c r="F2622" t="s">
        <v>42</v>
      </c>
      <c r="G2622">
        <v>300</v>
      </c>
      <c r="H2622" t="s">
        <v>27</v>
      </c>
      <c r="I2622" t="s">
        <v>38</v>
      </c>
      <c r="J2622" t="s">
        <v>36</v>
      </c>
      <c r="K2622" t="s">
        <v>49</v>
      </c>
      <c r="L2622" t="s">
        <v>31</v>
      </c>
      <c r="M2622">
        <v>3</v>
      </c>
      <c r="N2622" t="s">
        <v>32</v>
      </c>
      <c r="O2622" t="s">
        <v>33</v>
      </c>
      <c r="P2622">
        <v>0.83597900000000003</v>
      </c>
      <c r="Q2622">
        <v>336225.979185</v>
      </c>
      <c r="R2622">
        <v>3063425.11032</v>
      </c>
      <c r="S2622">
        <v>336225.57976499997</v>
      </c>
      <c r="T2622">
        <v>3063425.8447099999</v>
      </c>
      <c r="U2622">
        <v>8.3600000000000005E-4</v>
      </c>
      <c r="V2622" t="str">
        <f>VLOOKUP(C2622,'Lines LookUp'!$B$1:$C$12,2,0)</f>
        <v>SAN</v>
      </c>
      <c r="W2622" t="str">
        <f>ROUNDUP(Q2622,3)&amp;"-"&amp;ROUNDUP(R2622,3)</f>
        <v>336225.98-3063425.111</v>
      </c>
      <c r="X2622" t="str">
        <f>ROUNDUP(S2622,3)&amp;"-"&amp;ROUNDUP(T2622,3)</f>
        <v>336225.58-3063425.845</v>
      </c>
      <c r="Y2622">
        <f>VLOOKUP(W2622&amp;"-"&amp;V2622,'Buscoords Workout'!$F:$G,2,0)</f>
        <v>11190</v>
      </c>
      <c r="Z2622">
        <f>VLOOKUP(X2622&amp;"-"&amp;V2622,'Buscoords Workout'!$F:$G,2,0)</f>
        <v>11191</v>
      </c>
      <c r="AA2622" t="b">
        <f>OR(ISNA(Y2622),ISNA(Z2622))</f>
        <v>0</v>
      </c>
    </row>
    <row r="2623" spans="1:27" x14ac:dyDescent="0.25">
      <c r="A2623">
        <v>1753</v>
      </c>
      <c r="B2623" t="s">
        <v>24</v>
      </c>
      <c r="C2623" t="s">
        <v>56</v>
      </c>
      <c r="D2623" t="s">
        <v>57</v>
      </c>
      <c r="E2623">
        <v>11</v>
      </c>
      <c r="F2623" t="s">
        <v>42</v>
      </c>
      <c r="G2623">
        <v>300</v>
      </c>
      <c r="H2623" t="s">
        <v>27</v>
      </c>
      <c r="I2623" t="s">
        <v>38</v>
      </c>
      <c r="J2623" t="s">
        <v>36</v>
      </c>
      <c r="K2623" t="s">
        <v>49</v>
      </c>
      <c r="L2623" t="s">
        <v>31</v>
      </c>
      <c r="M2623">
        <v>3</v>
      </c>
      <c r="N2623" t="s">
        <v>32</v>
      </c>
      <c r="O2623" t="s">
        <v>33</v>
      </c>
      <c r="P2623">
        <v>4.8737000000000004</v>
      </c>
      <c r="Q2623">
        <v>336233.93828499998</v>
      </c>
      <c r="R2623">
        <v>3063410.4764800002</v>
      </c>
      <c r="S2623">
        <v>336231.60969000001</v>
      </c>
      <c r="T2623">
        <v>3063414.7579000001</v>
      </c>
      <c r="U2623">
        <v>4.8739999999999999E-3</v>
      </c>
      <c r="V2623" t="str">
        <f>VLOOKUP(C2623,'Lines LookUp'!$B$1:$C$12,2,0)</f>
        <v>SAN</v>
      </c>
      <c r="W2623" t="str">
        <f>ROUNDUP(Q2623,3)&amp;"-"&amp;ROUNDUP(R2623,3)</f>
        <v>336233.939-3063410.477</v>
      </c>
      <c r="X2623" t="str">
        <f>ROUNDUP(S2623,3)&amp;"-"&amp;ROUNDUP(T2623,3)</f>
        <v>336231.61-3063414.758</v>
      </c>
      <c r="Y2623">
        <f>VLOOKUP(W2623&amp;"-"&amp;V2623,'Buscoords Workout'!$F:$G,2,0)</f>
        <v>11188</v>
      </c>
      <c r="Z2623">
        <f>VLOOKUP(X2623&amp;"-"&amp;V2623,'Buscoords Workout'!$F:$G,2,0)</f>
        <v>11189</v>
      </c>
      <c r="AA2623" t="b">
        <f>OR(ISNA(Y2623),ISNA(Z2623))</f>
        <v>0</v>
      </c>
    </row>
    <row r="2624" spans="1:27" x14ac:dyDescent="0.25">
      <c r="A2624">
        <v>1754</v>
      </c>
      <c r="B2624" t="s">
        <v>24</v>
      </c>
      <c r="C2624" t="s">
        <v>56</v>
      </c>
      <c r="D2624" t="s">
        <v>57</v>
      </c>
      <c r="E2624">
        <v>11</v>
      </c>
      <c r="F2624" t="s">
        <v>42</v>
      </c>
      <c r="G2624">
        <v>300</v>
      </c>
      <c r="H2624" t="s">
        <v>27</v>
      </c>
      <c r="I2624" t="s">
        <v>38</v>
      </c>
      <c r="J2624" t="s">
        <v>36</v>
      </c>
      <c r="K2624" t="s">
        <v>49</v>
      </c>
      <c r="L2624" t="s">
        <v>31</v>
      </c>
      <c r="M2624">
        <v>3</v>
      </c>
      <c r="N2624" t="s">
        <v>32</v>
      </c>
      <c r="O2624" t="s">
        <v>33</v>
      </c>
      <c r="P2624">
        <v>7.4055299999999997</v>
      </c>
      <c r="Q2624">
        <v>336221.29989999998</v>
      </c>
      <c r="R2624">
        <v>3063433.7138</v>
      </c>
      <c r="S2624">
        <v>336217.97231500002</v>
      </c>
      <c r="T2624">
        <v>3063440.3296099999</v>
      </c>
      <c r="U2624">
        <v>7.4060000000000003E-3</v>
      </c>
      <c r="V2624" t="str">
        <f>VLOOKUP(C2624,'Lines LookUp'!$B$1:$C$12,2,0)</f>
        <v>SAN</v>
      </c>
      <c r="W2624" t="str">
        <f>ROUNDUP(Q2624,3)&amp;"-"&amp;ROUNDUP(R2624,3)</f>
        <v>336221.3-3063433.714</v>
      </c>
      <c r="X2624" t="str">
        <f>ROUNDUP(S2624,3)&amp;"-"&amp;ROUNDUP(T2624,3)</f>
        <v>336217.973-3063440.33</v>
      </c>
      <c r="Y2624">
        <f>VLOOKUP(W2624&amp;"-"&amp;V2624,'Buscoords Workout'!$F:$G,2,0)</f>
        <v>11005</v>
      </c>
      <c r="Z2624">
        <f>VLOOKUP(X2624&amp;"-"&amp;V2624,'Buscoords Workout'!$F:$G,2,0)</f>
        <v>11194</v>
      </c>
      <c r="AA2624" t="b">
        <f>OR(ISNA(Y2624),ISNA(Z2624))</f>
        <v>0</v>
      </c>
    </row>
    <row r="2625" spans="1:27" x14ac:dyDescent="0.25">
      <c r="A2625">
        <v>1755</v>
      </c>
      <c r="B2625" t="s">
        <v>24</v>
      </c>
      <c r="C2625" t="s">
        <v>56</v>
      </c>
      <c r="D2625" t="s">
        <v>57</v>
      </c>
      <c r="E2625">
        <v>11</v>
      </c>
      <c r="F2625" t="s">
        <v>42</v>
      </c>
      <c r="G2625">
        <v>300</v>
      </c>
      <c r="H2625" t="s">
        <v>27</v>
      </c>
      <c r="I2625" t="s">
        <v>38</v>
      </c>
      <c r="J2625" t="s">
        <v>36</v>
      </c>
      <c r="K2625" t="s">
        <v>49</v>
      </c>
      <c r="L2625" t="s">
        <v>31</v>
      </c>
      <c r="M2625">
        <v>3</v>
      </c>
      <c r="N2625" t="s">
        <v>32</v>
      </c>
      <c r="O2625" t="s">
        <v>33</v>
      </c>
      <c r="P2625">
        <v>0.58526800000000001</v>
      </c>
      <c r="Q2625">
        <v>336213.014983</v>
      </c>
      <c r="R2625">
        <v>3063450.1856399998</v>
      </c>
      <c r="S2625">
        <v>336212.75199999998</v>
      </c>
      <c r="T2625">
        <v>3063450.7085000002</v>
      </c>
      <c r="U2625">
        <v>5.8500000000000002E-4</v>
      </c>
      <c r="V2625" t="str">
        <f>VLOOKUP(C2625,'Lines LookUp'!$B$1:$C$12,2,0)</f>
        <v>SAN</v>
      </c>
      <c r="W2625" t="str">
        <f>ROUNDUP(Q2625,3)&amp;"-"&amp;ROUNDUP(R2625,3)</f>
        <v>336213.015-3063450.186</v>
      </c>
      <c r="X2625" t="str">
        <f>ROUNDUP(S2625,3)&amp;"-"&amp;ROUNDUP(T2625,3)</f>
        <v>336212.752-3063450.709</v>
      </c>
      <c r="Y2625">
        <f>VLOOKUP(W2625&amp;"-"&amp;V2625,'Buscoords Workout'!$F:$G,2,0)</f>
        <v>11198</v>
      </c>
      <c r="Z2625">
        <f>VLOOKUP(X2625&amp;"-"&amp;V2625,'Buscoords Workout'!$F:$G,2,0)</f>
        <v>11006</v>
      </c>
      <c r="AA2625" t="b">
        <f>OR(ISNA(Y2625),ISNA(Z2625))</f>
        <v>0</v>
      </c>
    </row>
    <row r="2626" spans="1:27" x14ac:dyDescent="0.25">
      <c r="A2626">
        <v>1756</v>
      </c>
      <c r="B2626" t="s">
        <v>24</v>
      </c>
      <c r="C2626" t="s">
        <v>56</v>
      </c>
      <c r="D2626" t="s">
        <v>57</v>
      </c>
      <c r="E2626">
        <v>11</v>
      </c>
      <c r="F2626" t="s">
        <v>42</v>
      </c>
      <c r="G2626">
        <v>300</v>
      </c>
      <c r="H2626" t="s">
        <v>27</v>
      </c>
      <c r="I2626" t="s">
        <v>38</v>
      </c>
      <c r="J2626" t="s">
        <v>36</v>
      </c>
      <c r="K2626" t="s">
        <v>49</v>
      </c>
      <c r="L2626" t="s">
        <v>31</v>
      </c>
      <c r="M2626">
        <v>3</v>
      </c>
      <c r="N2626" t="s">
        <v>32</v>
      </c>
      <c r="O2626" t="s">
        <v>33</v>
      </c>
      <c r="P2626">
        <v>6.0016800000000003</v>
      </c>
      <c r="Q2626">
        <v>336215.71176699997</v>
      </c>
      <c r="R2626">
        <v>3063444.8239699998</v>
      </c>
      <c r="S2626">
        <v>336213.014983</v>
      </c>
      <c r="T2626">
        <v>3063450.1856399998</v>
      </c>
      <c r="U2626">
        <v>6.0020000000000004E-3</v>
      </c>
      <c r="V2626" t="str">
        <f>VLOOKUP(C2626,'Lines LookUp'!$B$1:$C$12,2,0)</f>
        <v>SAN</v>
      </c>
      <c r="W2626" t="str">
        <f>ROUNDUP(Q2626,3)&amp;"-"&amp;ROUNDUP(R2626,3)</f>
        <v>336215.712-3063444.824</v>
      </c>
      <c r="X2626" t="str">
        <f>ROUNDUP(S2626,3)&amp;"-"&amp;ROUNDUP(T2626,3)</f>
        <v>336213.015-3063450.186</v>
      </c>
      <c r="Y2626">
        <f>VLOOKUP(W2626&amp;"-"&amp;V2626,'Buscoords Workout'!$F:$G,2,0)</f>
        <v>11196</v>
      </c>
      <c r="Z2626">
        <f>VLOOKUP(X2626&amp;"-"&amp;V2626,'Buscoords Workout'!$F:$G,2,0)</f>
        <v>11198</v>
      </c>
      <c r="AA2626" t="b">
        <f>OR(ISNA(Y2626),ISNA(Z2626))</f>
        <v>0</v>
      </c>
    </row>
    <row r="2627" spans="1:27" x14ac:dyDescent="0.25">
      <c r="A2627">
        <v>1757</v>
      </c>
      <c r="B2627" t="s">
        <v>24</v>
      </c>
      <c r="C2627" t="s">
        <v>56</v>
      </c>
      <c r="D2627" t="s">
        <v>57</v>
      </c>
      <c r="E2627">
        <v>11</v>
      </c>
      <c r="F2627" t="s">
        <v>42</v>
      </c>
      <c r="G2627">
        <v>300</v>
      </c>
      <c r="H2627" t="s">
        <v>27</v>
      </c>
      <c r="I2627" t="s">
        <v>38</v>
      </c>
      <c r="J2627" t="s">
        <v>36</v>
      </c>
      <c r="K2627" t="s">
        <v>49</v>
      </c>
      <c r="L2627" t="s">
        <v>31</v>
      </c>
      <c r="M2627">
        <v>3</v>
      </c>
      <c r="N2627" t="s">
        <v>32</v>
      </c>
      <c r="O2627" t="s">
        <v>33</v>
      </c>
      <c r="P2627">
        <v>2.9764599999999999</v>
      </c>
      <c r="Q2627">
        <v>336217.04920200002</v>
      </c>
      <c r="R2627">
        <v>3063442.1649199999</v>
      </c>
      <c r="S2627">
        <v>336215.71176699997</v>
      </c>
      <c r="T2627">
        <v>3063444.8239699998</v>
      </c>
      <c r="U2627">
        <v>2.9759999999999999E-3</v>
      </c>
      <c r="V2627" t="str">
        <f>VLOOKUP(C2627,'Lines LookUp'!$B$1:$C$12,2,0)</f>
        <v>SAN</v>
      </c>
      <c r="W2627" t="str">
        <f>ROUNDUP(Q2627,3)&amp;"-"&amp;ROUNDUP(R2627,3)</f>
        <v>336217.05-3063442.165</v>
      </c>
      <c r="X2627" t="str">
        <f>ROUNDUP(S2627,3)&amp;"-"&amp;ROUNDUP(T2627,3)</f>
        <v>336215.712-3063444.824</v>
      </c>
      <c r="Y2627">
        <f>VLOOKUP(W2627&amp;"-"&amp;V2627,'Buscoords Workout'!$F:$G,2,0)</f>
        <v>11195</v>
      </c>
      <c r="Z2627">
        <f>VLOOKUP(X2627&amp;"-"&amp;V2627,'Buscoords Workout'!$F:$G,2,0)</f>
        <v>11196</v>
      </c>
      <c r="AA2627" t="b">
        <f>OR(ISNA(Y2627),ISNA(Z2627))</f>
        <v>0</v>
      </c>
    </row>
    <row r="2628" spans="1:27" x14ac:dyDescent="0.25">
      <c r="A2628">
        <v>1758</v>
      </c>
      <c r="B2628" t="s">
        <v>24</v>
      </c>
      <c r="C2628" t="s">
        <v>56</v>
      </c>
      <c r="D2628" t="s">
        <v>57</v>
      </c>
      <c r="E2628">
        <v>11</v>
      </c>
      <c r="F2628" t="s">
        <v>42</v>
      </c>
      <c r="G2628">
        <v>300</v>
      </c>
      <c r="H2628" t="s">
        <v>27</v>
      </c>
      <c r="I2628" t="s">
        <v>38</v>
      </c>
      <c r="J2628" t="s">
        <v>36</v>
      </c>
      <c r="K2628" t="s">
        <v>49</v>
      </c>
      <c r="L2628" t="s">
        <v>31</v>
      </c>
      <c r="M2628">
        <v>3</v>
      </c>
      <c r="N2628" t="s">
        <v>32</v>
      </c>
      <c r="O2628" t="s">
        <v>33</v>
      </c>
      <c r="P2628">
        <v>2.0543800000000001</v>
      </c>
      <c r="Q2628">
        <v>336217.97231500002</v>
      </c>
      <c r="R2628">
        <v>3063440.3296099999</v>
      </c>
      <c r="S2628">
        <v>336217.04920200002</v>
      </c>
      <c r="T2628">
        <v>3063442.1649199999</v>
      </c>
      <c r="U2628">
        <v>2.0539999999999998E-3</v>
      </c>
      <c r="V2628" t="str">
        <f>VLOOKUP(C2628,'Lines LookUp'!$B$1:$C$12,2,0)</f>
        <v>SAN</v>
      </c>
      <c r="W2628" t="str">
        <f>ROUNDUP(Q2628,3)&amp;"-"&amp;ROUNDUP(R2628,3)</f>
        <v>336217.973-3063440.33</v>
      </c>
      <c r="X2628" t="str">
        <f>ROUNDUP(S2628,3)&amp;"-"&amp;ROUNDUP(T2628,3)</f>
        <v>336217.05-3063442.165</v>
      </c>
      <c r="Y2628">
        <f>VLOOKUP(W2628&amp;"-"&amp;V2628,'Buscoords Workout'!$F:$G,2,0)</f>
        <v>11194</v>
      </c>
      <c r="Z2628">
        <f>VLOOKUP(X2628&amp;"-"&amp;V2628,'Buscoords Workout'!$F:$G,2,0)</f>
        <v>11195</v>
      </c>
      <c r="AA2628" t="b">
        <f>OR(ISNA(Y2628),ISNA(Z2628))</f>
        <v>0</v>
      </c>
    </row>
    <row r="2629" spans="1:27" x14ac:dyDescent="0.25">
      <c r="A2629">
        <v>1759</v>
      </c>
      <c r="B2629" t="s">
        <v>24</v>
      </c>
      <c r="C2629" t="s">
        <v>56</v>
      </c>
      <c r="D2629" t="s">
        <v>57</v>
      </c>
      <c r="E2629">
        <v>11</v>
      </c>
      <c r="F2629" t="s">
        <v>42</v>
      </c>
      <c r="G2629">
        <v>300</v>
      </c>
      <c r="H2629" t="s">
        <v>27</v>
      </c>
      <c r="I2629" t="s">
        <v>38</v>
      </c>
      <c r="J2629" t="s">
        <v>36</v>
      </c>
      <c r="K2629" t="s">
        <v>49</v>
      </c>
      <c r="L2629" t="s">
        <v>31</v>
      </c>
      <c r="M2629">
        <v>3</v>
      </c>
      <c r="N2629" t="s">
        <v>32</v>
      </c>
      <c r="O2629" t="s">
        <v>33</v>
      </c>
      <c r="P2629">
        <v>5.1920599999999997</v>
      </c>
      <c r="Q2629">
        <v>336212.75199999998</v>
      </c>
      <c r="R2629">
        <v>3063450.7085000002</v>
      </c>
      <c r="S2629">
        <v>336208.99054700002</v>
      </c>
      <c r="T2629">
        <v>3063454.2874599998</v>
      </c>
      <c r="U2629">
        <v>5.1919999999999996E-3</v>
      </c>
      <c r="V2629" t="str">
        <f>VLOOKUP(C2629,'Lines LookUp'!$B$1:$C$12,2,0)</f>
        <v>SAN</v>
      </c>
      <c r="W2629" t="str">
        <f>ROUNDUP(Q2629,3)&amp;"-"&amp;ROUNDUP(R2629,3)</f>
        <v>336212.752-3063450.709</v>
      </c>
      <c r="X2629" t="str">
        <f>ROUNDUP(S2629,3)&amp;"-"&amp;ROUNDUP(T2629,3)</f>
        <v>336208.991-3063454.288</v>
      </c>
      <c r="Y2629">
        <f>VLOOKUP(W2629&amp;"-"&amp;V2629,'Buscoords Workout'!$F:$G,2,0)</f>
        <v>11006</v>
      </c>
      <c r="Z2629">
        <f>VLOOKUP(X2629&amp;"-"&amp;V2629,'Buscoords Workout'!$F:$G,2,0)</f>
        <v>11199</v>
      </c>
      <c r="AA2629" t="b">
        <f>OR(ISNA(Y2629),ISNA(Z2629))</f>
        <v>0</v>
      </c>
    </row>
    <row r="2630" spans="1:27" x14ac:dyDescent="0.25">
      <c r="A2630">
        <v>1760</v>
      </c>
      <c r="B2630" t="s">
        <v>24</v>
      </c>
      <c r="C2630" t="s">
        <v>56</v>
      </c>
      <c r="D2630" t="s">
        <v>57</v>
      </c>
      <c r="E2630">
        <v>11</v>
      </c>
      <c r="F2630" t="s">
        <v>42</v>
      </c>
      <c r="G2630">
        <v>300</v>
      </c>
      <c r="H2630" t="s">
        <v>27</v>
      </c>
      <c r="I2630" t="s">
        <v>38</v>
      </c>
      <c r="J2630" t="s">
        <v>36</v>
      </c>
      <c r="K2630" t="s">
        <v>49</v>
      </c>
      <c r="L2630" t="s">
        <v>31</v>
      </c>
      <c r="M2630">
        <v>3</v>
      </c>
      <c r="N2630" t="s">
        <v>32</v>
      </c>
      <c r="O2630" t="s">
        <v>33</v>
      </c>
      <c r="P2630">
        <v>1.4757</v>
      </c>
      <c r="Q2630">
        <v>336200.09055999998</v>
      </c>
      <c r="R2630">
        <v>3063462.7556599998</v>
      </c>
      <c r="S2630">
        <v>336199.02147400001</v>
      </c>
      <c r="T2630">
        <v>3063463.7728800001</v>
      </c>
      <c r="U2630">
        <v>1.4760000000000001E-3</v>
      </c>
      <c r="V2630" t="str">
        <f>VLOOKUP(C2630,'Lines LookUp'!$B$1:$C$12,2,0)</f>
        <v>SAN</v>
      </c>
      <c r="W2630" t="str">
        <f>ROUNDUP(Q2630,3)&amp;"-"&amp;ROUNDUP(R2630,3)</f>
        <v>336200.091-3063462.756</v>
      </c>
      <c r="X2630" t="str">
        <f>ROUNDUP(S2630,3)&amp;"-"&amp;ROUNDUP(T2630,3)</f>
        <v>336199.022-3063463.773</v>
      </c>
      <c r="Y2630">
        <f>VLOOKUP(W2630&amp;"-"&amp;V2630,'Buscoords Workout'!$F:$G,2,0)</f>
        <v>11203</v>
      </c>
      <c r="Z2630">
        <f>VLOOKUP(X2630&amp;"-"&amp;V2630,'Buscoords Workout'!$F:$G,2,0)</f>
        <v>11204</v>
      </c>
      <c r="AA2630" t="b">
        <f>OR(ISNA(Y2630),ISNA(Z2630))</f>
        <v>0</v>
      </c>
    </row>
    <row r="2631" spans="1:27" x14ac:dyDescent="0.25">
      <c r="A2631">
        <v>1761</v>
      </c>
      <c r="B2631" t="s">
        <v>24</v>
      </c>
      <c r="C2631" t="s">
        <v>56</v>
      </c>
      <c r="D2631" t="s">
        <v>57</v>
      </c>
      <c r="E2631">
        <v>11</v>
      </c>
      <c r="F2631" t="s">
        <v>42</v>
      </c>
      <c r="G2631">
        <v>300</v>
      </c>
      <c r="H2631" t="s">
        <v>27</v>
      </c>
      <c r="I2631" t="s">
        <v>38</v>
      </c>
      <c r="J2631" t="s">
        <v>36</v>
      </c>
      <c r="K2631" t="s">
        <v>49</v>
      </c>
      <c r="L2631" t="s">
        <v>31</v>
      </c>
      <c r="M2631">
        <v>3</v>
      </c>
      <c r="N2631" t="s">
        <v>32</v>
      </c>
      <c r="O2631" t="s">
        <v>33</v>
      </c>
      <c r="P2631">
        <v>6.24986</v>
      </c>
      <c r="Q2631">
        <v>336206.65117600001</v>
      </c>
      <c r="R2631">
        <v>3063456.5133400001</v>
      </c>
      <c r="S2631">
        <v>336202.12338800001</v>
      </c>
      <c r="T2631">
        <v>3063460.8214599998</v>
      </c>
      <c r="U2631">
        <v>6.2500000000000003E-3</v>
      </c>
      <c r="V2631" t="str">
        <f>VLOOKUP(C2631,'Lines LookUp'!$B$1:$C$12,2,0)</f>
        <v>SAN</v>
      </c>
      <c r="W2631" t="str">
        <f>ROUNDUP(Q2631,3)&amp;"-"&amp;ROUNDUP(R2631,3)</f>
        <v>336206.652-3063456.514</v>
      </c>
      <c r="X2631" t="str">
        <f>ROUNDUP(S2631,3)&amp;"-"&amp;ROUNDUP(T2631,3)</f>
        <v>336202.124-3063460.822</v>
      </c>
      <c r="Y2631">
        <f>VLOOKUP(W2631&amp;"-"&amp;V2631,'Buscoords Workout'!$F:$G,2,0)</f>
        <v>11201</v>
      </c>
      <c r="Z2631">
        <f>VLOOKUP(X2631&amp;"-"&amp;V2631,'Buscoords Workout'!$F:$G,2,0)</f>
        <v>11202</v>
      </c>
      <c r="AA2631" t="b">
        <f>OR(ISNA(Y2631),ISNA(Z2631))</f>
        <v>0</v>
      </c>
    </row>
    <row r="2632" spans="1:27" x14ac:dyDescent="0.25">
      <c r="A2632">
        <v>1762</v>
      </c>
      <c r="B2632" t="s">
        <v>24</v>
      </c>
      <c r="C2632" t="s">
        <v>56</v>
      </c>
      <c r="D2632" t="s">
        <v>57</v>
      </c>
      <c r="E2632">
        <v>11</v>
      </c>
      <c r="F2632" t="s">
        <v>42</v>
      </c>
      <c r="G2632">
        <v>300</v>
      </c>
      <c r="H2632" t="s">
        <v>27</v>
      </c>
      <c r="I2632" t="s">
        <v>38</v>
      </c>
      <c r="J2632" t="s">
        <v>36</v>
      </c>
      <c r="K2632" t="s">
        <v>49</v>
      </c>
      <c r="L2632" t="s">
        <v>31</v>
      </c>
      <c r="M2632">
        <v>3</v>
      </c>
      <c r="N2632" t="s">
        <v>32</v>
      </c>
      <c r="O2632" t="s">
        <v>33</v>
      </c>
      <c r="P2632">
        <v>2.8059799999999999</v>
      </c>
      <c r="Q2632">
        <v>336202.12338800001</v>
      </c>
      <c r="R2632">
        <v>3063460.8214599998</v>
      </c>
      <c r="S2632">
        <v>336200.09055999998</v>
      </c>
      <c r="T2632">
        <v>3063462.7556599998</v>
      </c>
      <c r="U2632">
        <v>2.8059999999999999E-3</v>
      </c>
      <c r="V2632" t="str">
        <f>VLOOKUP(C2632,'Lines LookUp'!$B$1:$C$12,2,0)</f>
        <v>SAN</v>
      </c>
      <c r="W2632" t="str">
        <f>ROUNDUP(Q2632,3)&amp;"-"&amp;ROUNDUP(R2632,3)</f>
        <v>336202.124-3063460.822</v>
      </c>
      <c r="X2632" t="str">
        <f>ROUNDUP(S2632,3)&amp;"-"&amp;ROUNDUP(T2632,3)</f>
        <v>336200.091-3063462.756</v>
      </c>
      <c r="Y2632">
        <f>VLOOKUP(W2632&amp;"-"&amp;V2632,'Buscoords Workout'!$F:$G,2,0)</f>
        <v>11202</v>
      </c>
      <c r="Z2632">
        <f>VLOOKUP(X2632&amp;"-"&amp;V2632,'Buscoords Workout'!$F:$G,2,0)</f>
        <v>11203</v>
      </c>
      <c r="AA2632" t="b">
        <f>OR(ISNA(Y2632),ISNA(Z2632))</f>
        <v>0</v>
      </c>
    </row>
    <row r="2633" spans="1:27" x14ac:dyDescent="0.25">
      <c r="A2633">
        <v>1763</v>
      </c>
      <c r="B2633" t="s">
        <v>24</v>
      </c>
      <c r="C2633" t="s">
        <v>56</v>
      </c>
      <c r="D2633" t="s">
        <v>57</v>
      </c>
      <c r="E2633">
        <v>11</v>
      </c>
      <c r="F2633" t="s">
        <v>42</v>
      </c>
      <c r="G2633">
        <v>300</v>
      </c>
      <c r="H2633" t="s">
        <v>27</v>
      </c>
      <c r="I2633" t="s">
        <v>38</v>
      </c>
      <c r="J2633" t="s">
        <v>36</v>
      </c>
      <c r="K2633" t="s">
        <v>49</v>
      </c>
      <c r="L2633" t="s">
        <v>31</v>
      </c>
      <c r="M2633">
        <v>3</v>
      </c>
      <c r="N2633" t="s">
        <v>32</v>
      </c>
      <c r="O2633" t="s">
        <v>33</v>
      </c>
      <c r="P2633">
        <v>0.78636899999999998</v>
      </c>
      <c r="Q2633">
        <v>336199.02147400001</v>
      </c>
      <c r="R2633">
        <v>3063463.7728800001</v>
      </c>
      <c r="S2633">
        <v>336198.451779</v>
      </c>
      <c r="T2633">
        <v>3063464.31494</v>
      </c>
      <c r="U2633">
        <v>7.8600000000000002E-4</v>
      </c>
      <c r="V2633" t="str">
        <f>VLOOKUP(C2633,'Lines LookUp'!$B$1:$C$12,2,0)</f>
        <v>SAN</v>
      </c>
      <c r="W2633" t="str">
        <f>ROUNDUP(Q2633,3)&amp;"-"&amp;ROUNDUP(R2633,3)</f>
        <v>336199.022-3063463.773</v>
      </c>
      <c r="X2633" t="str">
        <f>ROUNDUP(S2633,3)&amp;"-"&amp;ROUNDUP(T2633,3)</f>
        <v>336198.452-3063464.315</v>
      </c>
      <c r="Y2633">
        <f>VLOOKUP(W2633&amp;"-"&amp;V2633,'Buscoords Workout'!$F:$G,2,0)</f>
        <v>11204</v>
      </c>
      <c r="Z2633">
        <f>VLOOKUP(X2633&amp;"-"&amp;V2633,'Buscoords Workout'!$F:$G,2,0)</f>
        <v>11205</v>
      </c>
      <c r="AA2633" t="b">
        <f>OR(ISNA(Y2633),ISNA(Z2633))</f>
        <v>0</v>
      </c>
    </row>
    <row r="2634" spans="1:27" x14ac:dyDescent="0.25">
      <c r="A2634">
        <v>1764</v>
      </c>
      <c r="B2634" t="s">
        <v>24</v>
      </c>
      <c r="C2634" t="s">
        <v>56</v>
      </c>
      <c r="D2634" t="s">
        <v>57</v>
      </c>
      <c r="E2634">
        <v>11</v>
      </c>
      <c r="F2634" t="s">
        <v>42</v>
      </c>
      <c r="G2634">
        <v>300</v>
      </c>
      <c r="H2634" t="s">
        <v>27</v>
      </c>
      <c r="I2634" t="s">
        <v>38</v>
      </c>
      <c r="J2634" t="s">
        <v>36</v>
      </c>
      <c r="K2634" t="s">
        <v>49</v>
      </c>
      <c r="L2634" t="s">
        <v>31</v>
      </c>
      <c r="M2634">
        <v>3</v>
      </c>
      <c r="N2634" t="s">
        <v>32</v>
      </c>
      <c r="O2634" t="s">
        <v>33</v>
      </c>
      <c r="P2634">
        <v>0.94579800000000003</v>
      </c>
      <c r="Q2634">
        <v>336207.33637099998</v>
      </c>
      <c r="R2634">
        <v>3063455.8613900002</v>
      </c>
      <c r="S2634">
        <v>336206.65117600001</v>
      </c>
      <c r="T2634">
        <v>3063456.5133400001</v>
      </c>
      <c r="U2634">
        <v>9.4600000000000001E-4</v>
      </c>
      <c r="V2634" t="str">
        <f>VLOOKUP(C2634,'Lines LookUp'!$B$1:$C$12,2,0)</f>
        <v>SAN</v>
      </c>
      <c r="W2634" t="str">
        <f>ROUNDUP(Q2634,3)&amp;"-"&amp;ROUNDUP(R2634,3)</f>
        <v>336207.337-3063455.862</v>
      </c>
      <c r="X2634" t="str">
        <f>ROUNDUP(S2634,3)&amp;"-"&amp;ROUNDUP(T2634,3)</f>
        <v>336206.652-3063456.514</v>
      </c>
      <c r="Y2634">
        <f>VLOOKUP(W2634&amp;"-"&amp;V2634,'Buscoords Workout'!$F:$G,2,0)</f>
        <v>11200</v>
      </c>
      <c r="Z2634">
        <f>VLOOKUP(X2634&amp;"-"&amp;V2634,'Buscoords Workout'!$F:$G,2,0)</f>
        <v>11201</v>
      </c>
      <c r="AA2634" t="b">
        <f>OR(ISNA(Y2634),ISNA(Z2634))</f>
        <v>0</v>
      </c>
    </row>
    <row r="2635" spans="1:27" x14ac:dyDescent="0.25">
      <c r="A2635">
        <v>1765</v>
      </c>
      <c r="B2635" t="s">
        <v>24</v>
      </c>
      <c r="C2635" t="s">
        <v>56</v>
      </c>
      <c r="D2635" t="s">
        <v>57</v>
      </c>
      <c r="E2635">
        <v>11</v>
      </c>
      <c r="F2635" t="s">
        <v>42</v>
      </c>
      <c r="G2635">
        <v>300</v>
      </c>
      <c r="H2635" t="s">
        <v>27</v>
      </c>
      <c r="I2635" t="s">
        <v>38</v>
      </c>
      <c r="J2635" t="s">
        <v>36</v>
      </c>
      <c r="K2635" t="s">
        <v>49</v>
      </c>
      <c r="L2635" t="s">
        <v>31</v>
      </c>
      <c r="M2635">
        <v>3</v>
      </c>
      <c r="N2635" t="s">
        <v>32</v>
      </c>
      <c r="O2635" t="s">
        <v>33</v>
      </c>
      <c r="P2635">
        <v>2.7858999999999998</v>
      </c>
      <c r="Q2635">
        <v>336198.451779</v>
      </c>
      <c r="R2635">
        <v>3063464.31494</v>
      </c>
      <c r="S2635">
        <v>336196.43349999998</v>
      </c>
      <c r="T2635">
        <v>3063466.2352999998</v>
      </c>
      <c r="U2635">
        <v>2.7859999999999998E-3</v>
      </c>
      <c r="V2635" t="str">
        <f>VLOOKUP(C2635,'Lines LookUp'!$B$1:$C$12,2,0)</f>
        <v>SAN</v>
      </c>
      <c r="W2635" t="str">
        <f>ROUNDUP(Q2635,3)&amp;"-"&amp;ROUNDUP(R2635,3)</f>
        <v>336198.452-3063464.315</v>
      </c>
      <c r="X2635" t="str">
        <f>ROUNDUP(S2635,3)&amp;"-"&amp;ROUNDUP(T2635,3)</f>
        <v>336196.434-3063466.236</v>
      </c>
      <c r="Y2635">
        <f>VLOOKUP(W2635&amp;"-"&amp;V2635,'Buscoords Workout'!$F:$G,2,0)</f>
        <v>11205</v>
      </c>
      <c r="Z2635">
        <f>VLOOKUP(X2635&amp;"-"&amp;V2635,'Buscoords Workout'!$F:$G,2,0)</f>
        <v>11007</v>
      </c>
      <c r="AA2635" t="b">
        <f>OR(ISNA(Y2635),ISNA(Z2635))</f>
        <v>0</v>
      </c>
    </row>
    <row r="2636" spans="1:27" x14ac:dyDescent="0.25">
      <c r="A2636">
        <v>1766</v>
      </c>
      <c r="B2636" t="s">
        <v>24</v>
      </c>
      <c r="C2636" t="s">
        <v>56</v>
      </c>
      <c r="D2636" t="s">
        <v>57</v>
      </c>
      <c r="E2636">
        <v>11</v>
      </c>
      <c r="F2636" t="s">
        <v>42</v>
      </c>
      <c r="G2636">
        <v>300</v>
      </c>
      <c r="H2636" t="s">
        <v>27</v>
      </c>
      <c r="I2636" t="s">
        <v>38</v>
      </c>
      <c r="J2636" t="s">
        <v>36</v>
      </c>
      <c r="K2636" t="s">
        <v>49</v>
      </c>
      <c r="L2636" t="s">
        <v>31</v>
      </c>
      <c r="M2636">
        <v>3</v>
      </c>
      <c r="N2636" t="s">
        <v>32</v>
      </c>
      <c r="O2636" t="s">
        <v>33</v>
      </c>
      <c r="P2636">
        <v>2.2833199999999998</v>
      </c>
      <c r="Q2636">
        <v>336208.99054700002</v>
      </c>
      <c r="R2636">
        <v>3063454.2874599998</v>
      </c>
      <c r="S2636">
        <v>336207.33637099998</v>
      </c>
      <c r="T2636">
        <v>3063455.8613900002</v>
      </c>
      <c r="U2636">
        <v>2.2829999999999999E-3</v>
      </c>
      <c r="V2636" t="str">
        <f>VLOOKUP(C2636,'Lines LookUp'!$B$1:$C$12,2,0)</f>
        <v>SAN</v>
      </c>
      <c r="W2636" t="str">
        <f>ROUNDUP(Q2636,3)&amp;"-"&amp;ROUNDUP(R2636,3)</f>
        <v>336208.991-3063454.288</v>
      </c>
      <c r="X2636" t="str">
        <f>ROUNDUP(S2636,3)&amp;"-"&amp;ROUNDUP(T2636,3)</f>
        <v>336207.337-3063455.862</v>
      </c>
      <c r="Y2636">
        <f>VLOOKUP(W2636&amp;"-"&amp;V2636,'Buscoords Workout'!$F:$G,2,0)</f>
        <v>11199</v>
      </c>
      <c r="Z2636">
        <f>VLOOKUP(X2636&amp;"-"&amp;V2636,'Buscoords Workout'!$F:$G,2,0)</f>
        <v>11200</v>
      </c>
      <c r="AA2636" t="b">
        <f>OR(ISNA(Y2636),ISNA(Z2636))</f>
        <v>0</v>
      </c>
    </row>
    <row r="2637" spans="1:27" x14ac:dyDescent="0.25">
      <c r="A2637">
        <v>1767</v>
      </c>
      <c r="B2637" t="s">
        <v>24</v>
      </c>
      <c r="C2637" t="s">
        <v>56</v>
      </c>
      <c r="D2637" t="s">
        <v>57</v>
      </c>
      <c r="E2637">
        <v>11</v>
      </c>
      <c r="F2637" t="s">
        <v>37</v>
      </c>
      <c r="G2637">
        <v>100</v>
      </c>
      <c r="H2637" t="s">
        <v>27</v>
      </c>
      <c r="I2637" t="s">
        <v>38</v>
      </c>
      <c r="J2637" t="s">
        <v>36</v>
      </c>
      <c r="K2637" t="s">
        <v>30</v>
      </c>
      <c r="L2637" t="s">
        <v>31</v>
      </c>
      <c r="M2637">
        <v>3</v>
      </c>
      <c r="N2637" t="s">
        <v>32</v>
      </c>
      <c r="O2637" t="s">
        <v>33</v>
      </c>
      <c r="P2637">
        <v>14.233499999999999</v>
      </c>
      <c r="Q2637">
        <v>335983.17670000001</v>
      </c>
      <c r="R2637">
        <v>3063218.6518999999</v>
      </c>
      <c r="S2637">
        <v>335974.82919999998</v>
      </c>
      <c r="T2637">
        <v>3063207.1231999998</v>
      </c>
      <c r="U2637">
        <v>1.4233000000000001E-2</v>
      </c>
      <c r="V2637" t="str">
        <f>VLOOKUP(C2637,'Lines LookUp'!$B$1:$C$12,2,0)</f>
        <v>SAN</v>
      </c>
      <c r="W2637" t="str">
        <f>ROUNDUP(Q2637,3)&amp;"-"&amp;ROUNDUP(R2637,3)</f>
        <v>335983.177-3063218.652</v>
      </c>
      <c r="X2637" t="str">
        <f>ROUNDUP(S2637,3)&amp;"-"&amp;ROUNDUP(T2637,3)</f>
        <v>335974.83-3063207.124</v>
      </c>
      <c r="Y2637">
        <f>VLOOKUP(W2637&amp;"-"&amp;V2637,'Buscoords Workout'!$F:$G,2,0)</f>
        <v>11023</v>
      </c>
      <c r="Z2637">
        <f>VLOOKUP(X2637&amp;"-"&amp;V2637,'Buscoords Workout'!$F:$G,2,0)</f>
        <v>11063</v>
      </c>
      <c r="AA2637" t="b">
        <f>OR(ISNA(Y2637),ISNA(Z2637))</f>
        <v>0</v>
      </c>
    </row>
    <row r="2638" spans="1:27" x14ac:dyDescent="0.25">
      <c r="A2638">
        <v>1768</v>
      </c>
      <c r="B2638" t="s">
        <v>24</v>
      </c>
      <c r="C2638" t="s">
        <v>56</v>
      </c>
      <c r="D2638" t="s">
        <v>57</v>
      </c>
      <c r="E2638">
        <v>11</v>
      </c>
      <c r="F2638" t="s">
        <v>37</v>
      </c>
      <c r="G2638">
        <v>100</v>
      </c>
      <c r="H2638" t="s">
        <v>27</v>
      </c>
      <c r="I2638" t="s">
        <v>38</v>
      </c>
      <c r="J2638" t="s">
        <v>36</v>
      </c>
      <c r="K2638" t="s">
        <v>30</v>
      </c>
      <c r="L2638" t="s">
        <v>31</v>
      </c>
      <c r="M2638">
        <v>3</v>
      </c>
      <c r="N2638" t="s">
        <v>32</v>
      </c>
      <c r="O2638" t="s">
        <v>33</v>
      </c>
      <c r="P2638">
        <v>2.3290199999999999</v>
      </c>
      <c r="Q2638">
        <v>335974.82919999998</v>
      </c>
      <c r="R2638">
        <v>3063207.1231999998</v>
      </c>
      <c r="S2638">
        <v>335973.15600000002</v>
      </c>
      <c r="T2638">
        <v>3063205.5030999999</v>
      </c>
      <c r="U2638">
        <v>2.3289999999999999E-3</v>
      </c>
      <c r="V2638" t="str">
        <f>VLOOKUP(C2638,'Lines LookUp'!$B$1:$C$12,2,0)</f>
        <v>SAN</v>
      </c>
      <c r="W2638" t="str">
        <f>ROUNDUP(Q2638,3)&amp;"-"&amp;ROUNDUP(R2638,3)</f>
        <v>335974.83-3063207.124</v>
      </c>
      <c r="X2638" t="str">
        <f>ROUNDUP(S2638,3)&amp;"-"&amp;ROUNDUP(T2638,3)</f>
        <v>335973.156-3063205.504</v>
      </c>
      <c r="Y2638">
        <f>VLOOKUP(W2638&amp;"-"&amp;V2638,'Buscoords Workout'!$F:$G,2,0)</f>
        <v>11063</v>
      </c>
      <c r="Z2638">
        <f>VLOOKUP(X2638&amp;"-"&amp;V2638,'Buscoords Workout'!$F:$G,2,0)</f>
        <v>11024</v>
      </c>
      <c r="AA2638" t="b">
        <f>OR(ISNA(Y2638),ISNA(Z2638))</f>
        <v>0</v>
      </c>
    </row>
    <row r="2639" spans="1:27" x14ac:dyDescent="0.25">
      <c r="A2639">
        <v>1769</v>
      </c>
      <c r="B2639" t="s">
        <v>24</v>
      </c>
      <c r="C2639" t="s">
        <v>56</v>
      </c>
      <c r="D2639" t="s">
        <v>57</v>
      </c>
      <c r="E2639">
        <v>11</v>
      </c>
      <c r="F2639" t="s">
        <v>37</v>
      </c>
      <c r="G2639">
        <v>100</v>
      </c>
      <c r="H2639" t="s">
        <v>27</v>
      </c>
      <c r="I2639" t="s">
        <v>38</v>
      </c>
      <c r="J2639" t="s">
        <v>36</v>
      </c>
      <c r="K2639" t="s">
        <v>30</v>
      </c>
      <c r="L2639" t="s">
        <v>31</v>
      </c>
      <c r="M2639">
        <v>3</v>
      </c>
      <c r="N2639" t="s">
        <v>32</v>
      </c>
      <c r="O2639" t="s">
        <v>33</v>
      </c>
      <c r="P2639">
        <v>13.0693</v>
      </c>
      <c r="Q2639">
        <v>335973.15600000002</v>
      </c>
      <c r="R2639">
        <v>3063205.5030999999</v>
      </c>
      <c r="S2639">
        <v>335961.37680000003</v>
      </c>
      <c r="T2639">
        <v>3063199.8413</v>
      </c>
      <c r="U2639">
        <v>1.3069000000000001E-2</v>
      </c>
      <c r="V2639" t="str">
        <f>VLOOKUP(C2639,'Lines LookUp'!$B$1:$C$12,2,0)</f>
        <v>SAN</v>
      </c>
      <c r="W2639" t="str">
        <f>ROUNDUP(Q2639,3)&amp;"-"&amp;ROUNDUP(R2639,3)</f>
        <v>335973.156-3063205.504</v>
      </c>
      <c r="X2639" t="str">
        <f>ROUNDUP(S2639,3)&amp;"-"&amp;ROUNDUP(T2639,3)</f>
        <v>335961.377-3063199.842</v>
      </c>
      <c r="Y2639">
        <f>VLOOKUP(W2639&amp;"-"&amp;V2639,'Buscoords Workout'!$F:$G,2,0)</f>
        <v>11024</v>
      </c>
      <c r="Z2639">
        <f>VLOOKUP(X2639&amp;"-"&amp;V2639,'Buscoords Workout'!$F:$G,2,0)</f>
        <v>11025</v>
      </c>
      <c r="AA2639" t="b">
        <f>OR(ISNA(Y2639),ISNA(Z2639))</f>
        <v>0</v>
      </c>
    </row>
    <row r="2640" spans="1:27" x14ac:dyDescent="0.25">
      <c r="A2640">
        <v>1770</v>
      </c>
      <c r="B2640" t="s">
        <v>24</v>
      </c>
      <c r="C2640" t="s">
        <v>56</v>
      </c>
      <c r="D2640" t="s">
        <v>57</v>
      </c>
      <c r="E2640">
        <v>11</v>
      </c>
      <c r="F2640" t="s">
        <v>37</v>
      </c>
      <c r="G2640">
        <v>100</v>
      </c>
      <c r="H2640" t="s">
        <v>27</v>
      </c>
      <c r="I2640" t="s">
        <v>38</v>
      </c>
      <c r="J2640" t="s">
        <v>36</v>
      </c>
      <c r="K2640" t="s">
        <v>30</v>
      </c>
      <c r="L2640" t="s">
        <v>31</v>
      </c>
      <c r="M2640">
        <v>3</v>
      </c>
      <c r="N2640" t="s">
        <v>32</v>
      </c>
      <c r="O2640" t="s">
        <v>33</v>
      </c>
      <c r="P2640">
        <v>22.753</v>
      </c>
      <c r="Q2640">
        <v>335961.37680000003</v>
      </c>
      <c r="R2640">
        <v>3063199.8413</v>
      </c>
      <c r="S2640">
        <v>335938.66595400003</v>
      </c>
      <c r="T2640">
        <v>3063198.4573400002</v>
      </c>
      <c r="U2640">
        <v>2.2752999999999999E-2</v>
      </c>
      <c r="V2640" t="str">
        <f>VLOOKUP(C2640,'Lines LookUp'!$B$1:$C$12,2,0)</f>
        <v>SAN</v>
      </c>
      <c r="W2640" t="str">
        <f>ROUNDUP(Q2640,3)&amp;"-"&amp;ROUNDUP(R2640,3)</f>
        <v>335961.377-3063199.842</v>
      </c>
      <c r="X2640" t="str">
        <f>ROUNDUP(S2640,3)&amp;"-"&amp;ROUNDUP(T2640,3)</f>
        <v>335938.666-3063198.458</v>
      </c>
      <c r="Y2640">
        <f>VLOOKUP(W2640&amp;"-"&amp;V2640,'Buscoords Workout'!$F:$G,2,0)</f>
        <v>11025</v>
      </c>
      <c r="Z2640">
        <f>VLOOKUP(X2640&amp;"-"&amp;V2640,'Buscoords Workout'!$F:$G,2,0)</f>
        <v>11185</v>
      </c>
      <c r="AA2640" t="b">
        <f>OR(ISNA(Y2640),ISNA(Z2640))</f>
        <v>0</v>
      </c>
    </row>
    <row r="2641" spans="1:27" x14ac:dyDescent="0.25">
      <c r="A2641">
        <v>1771</v>
      </c>
      <c r="B2641" t="s">
        <v>24</v>
      </c>
      <c r="C2641" t="s">
        <v>56</v>
      </c>
      <c r="D2641" t="s">
        <v>57</v>
      </c>
      <c r="E2641">
        <v>11</v>
      </c>
      <c r="F2641" t="s">
        <v>37</v>
      </c>
      <c r="G2641">
        <v>100</v>
      </c>
      <c r="H2641" t="s">
        <v>27</v>
      </c>
      <c r="I2641" t="s">
        <v>38</v>
      </c>
      <c r="J2641" t="s">
        <v>36</v>
      </c>
      <c r="K2641" t="s">
        <v>30</v>
      </c>
      <c r="L2641" t="s">
        <v>31</v>
      </c>
      <c r="M2641">
        <v>3</v>
      </c>
      <c r="N2641" t="s">
        <v>32</v>
      </c>
      <c r="O2641" t="s">
        <v>33</v>
      </c>
      <c r="P2641">
        <v>103.503</v>
      </c>
      <c r="Q2641">
        <v>335938.66595400003</v>
      </c>
      <c r="R2641">
        <v>3063198.4573400002</v>
      </c>
      <c r="S2641">
        <v>335835.3542</v>
      </c>
      <c r="T2641">
        <v>3063192.1617000001</v>
      </c>
      <c r="U2641">
        <v>0.103503</v>
      </c>
      <c r="V2641" t="str">
        <f>VLOOKUP(C2641,'Lines LookUp'!$B$1:$C$12,2,0)</f>
        <v>SAN</v>
      </c>
      <c r="W2641" t="str">
        <f>ROUNDUP(Q2641,3)&amp;"-"&amp;ROUNDUP(R2641,3)</f>
        <v>335938.666-3063198.458</v>
      </c>
      <c r="X2641" t="str">
        <f>ROUNDUP(S2641,3)&amp;"-"&amp;ROUNDUP(T2641,3)</f>
        <v>335835.355-3063192.162</v>
      </c>
      <c r="Y2641">
        <f>VLOOKUP(W2641&amp;"-"&amp;V2641,'Buscoords Workout'!$F:$G,2,0)</f>
        <v>11185</v>
      </c>
      <c r="Z2641">
        <f>VLOOKUP(X2641&amp;"-"&amp;V2641,'Buscoords Workout'!$F:$G,2,0)</f>
        <v>11026</v>
      </c>
      <c r="AA2641" t="b">
        <f>OR(ISNA(Y2641),ISNA(Z2641))</f>
        <v>0</v>
      </c>
    </row>
    <row r="2642" spans="1:27" x14ac:dyDescent="0.25">
      <c r="A2642">
        <v>1772</v>
      </c>
      <c r="B2642" t="s">
        <v>24</v>
      </c>
      <c r="C2642" t="s">
        <v>56</v>
      </c>
      <c r="D2642" t="s">
        <v>57</v>
      </c>
      <c r="E2642">
        <v>11</v>
      </c>
      <c r="F2642" t="s">
        <v>37</v>
      </c>
      <c r="G2642">
        <v>100</v>
      </c>
      <c r="H2642" t="s">
        <v>27</v>
      </c>
      <c r="I2642" t="s">
        <v>38</v>
      </c>
      <c r="J2642" t="s">
        <v>36</v>
      </c>
      <c r="K2642" t="s">
        <v>30</v>
      </c>
      <c r="L2642" t="s">
        <v>31</v>
      </c>
      <c r="M2642">
        <v>3</v>
      </c>
      <c r="N2642" t="s">
        <v>32</v>
      </c>
      <c r="O2642" t="s">
        <v>33</v>
      </c>
      <c r="P2642">
        <v>6.9267200000000004</v>
      </c>
      <c r="Q2642">
        <v>335835.3542</v>
      </c>
      <c r="R2642">
        <v>3063192.1617000001</v>
      </c>
      <c r="S2642">
        <v>335828.44030000002</v>
      </c>
      <c r="T2642">
        <v>3063191.7404</v>
      </c>
      <c r="U2642">
        <v>6.927E-3</v>
      </c>
      <c r="V2642" t="str">
        <f>VLOOKUP(C2642,'Lines LookUp'!$B$1:$C$12,2,0)</f>
        <v>SAN</v>
      </c>
      <c r="W2642" t="str">
        <f>ROUNDUP(Q2642,3)&amp;"-"&amp;ROUNDUP(R2642,3)</f>
        <v>335835.355-3063192.162</v>
      </c>
      <c r="X2642" t="str">
        <f>ROUNDUP(S2642,3)&amp;"-"&amp;ROUNDUP(T2642,3)</f>
        <v>335828.441-3063191.741</v>
      </c>
      <c r="Y2642">
        <f>VLOOKUP(W2642&amp;"-"&amp;V2642,'Buscoords Workout'!$F:$G,2,0)</f>
        <v>11026</v>
      </c>
      <c r="Z2642">
        <f>VLOOKUP(X2642&amp;"-"&amp;V2642,'Buscoords Workout'!$F:$G,2,0)</f>
        <v>11027</v>
      </c>
      <c r="AA2642" t="b">
        <f>OR(ISNA(Y2642),ISNA(Z2642))</f>
        <v>0</v>
      </c>
    </row>
    <row r="2643" spans="1:27" x14ac:dyDescent="0.25">
      <c r="A2643">
        <v>1773</v>
      </c>
      <c r="B2643" t="s">
        <v>24</v>
      </c>
      <c r="C2643" t="s">
        <v>56</v>
      </c>
      <c r="D2643" t="s">
        <v>57</v>
      </c>
      <c r="E2643">
        <v>11</v>
      </c>
      <c r="F2643" t="s">
        <v>37</v>
      </c>
      <c r="G2643">
        <v>100</v>
      </c>
      <c r="H2643" t="s">
        <v>27</v>
      </c>
      <c r="I2643" t="s">
        <v>38</v>
      </c>
      <c r="J2643" t="s">
        <v>36</v>
      </c>
      <c r="K2643" t="s">
        <v>30</v>
      </c>
      <c r="L2643" t="s">
        <v>31</v>
      </c>
      <c r="M2643">
        <v>3</v>
      </c>
      <c r="N2643" t="s">
        <v>32</v>
      </c>
      <c r="O2643" t="s">
        <v>33</v>
      </c>
      <c r="P2643">
        <v>17.703800000000001</v>
      </c>
      <c r="Q2643">
        <v>335828.44030000002</v>
      </c>
      <c r="R2643">
        <v>3063191.7404</v>
      </c>
      <c r="S2643">
        <v>335825.75089999998</v>
      </c>
      <c r="T2643">
        <v>3063209.2387000001</v>
      </c>
      <c r="U2643">
        <v>1.7704000000000001E-2</v>
      </c>
      <c r="V2643" t="str">
        <f>VLOOKUP(C2643,'Lines LookUp'!$B$1:$C$12,2,0)</f>
        <v>SAN</v>
      </c>
      <c r="W2643" t="str">
        <f>ROUNDUP(Q2643,3)&amp;"-"&amp;ROUNDUP(R2643,3)</f>
        <v>335828.441-3063191.741</v>
      </c>
      <c r="X2643" t="str">
        <f>ROUNDUP(S2643,3)&amp;"-"&amp;ROUNDUP(T2643,3)</f>
        <v>335825.751-3063209.239</v>
      </c>
      <c r="Y2643">
        <f>VLOOKUP(W2643&amp;"-"&amp;V2643,'Buscoords Workout'!$F:$G,2,0)</f>
        <v>11027</v>
      </c>
      <c r="Z2643">
        <f>VLOOKUP(X2643&amp;"-"&amp;V2643,'Buscoords Workout'!$F:$G,2,0)</f>
        <v>11028</v>
      </c>
      <c r="AA2643" t="b">
        <f>OR(ISNA(Y2643),ISNA(Z2643))</f>
        <v>0</v>
      </c>
    </row>
    <row r="2644" spans="1:27" x14ac:dyDescent="0.25">
      <c r="A2644">
        <v>1774</v>
      </c>
      <c r="B2644" t="s">
        <v>24</v>
      </c>
      <c r="C2644" t="s">
        <v>56</v>
      </c>
      <c r="D2644" t="s">
        <v>57</v>
      </c>
      <c r="E2644">
        <v>11</v>
      </c>
      <c r="F2644" t="s">
        <v>37</v>
      </c>
      <c r="G2644">
        <v>100</v>
      </c>
      <c r="H2644" t="s">
        <v>27</v>
      </c>
      <c r="I2644" t="s">
        <v>38</v>
      </c>
      <c r="J2644" t="s">
        <v>36</v>
      </c>
      <c r="K2644" t="s">
        <v>30</v>
      </c>
      <c r="L2644" t="s">
        <v>31</v>
      </c>
      <c r="M2644">
        <v>3</v>
      </c>
      <c r="N2644" t="s">
        <v>32</v>
      </c>
      <c r="O2644" t="s">
        <v>33</v>
      </c>
      <c r="P2644">
        <v>27.384399999999999</v>
      </c>
      <c r="Q2644">
        <v>335825.75089999998</v>
      </c>
      <c r="R2644">
        <v>3063209.2387000001</v>
      </c>
      <c r="S2644">
        <v>335814.9731</v>
      </c>
      <c r="T2644">
        <v>3063234.4130000002</v>
      </c>
      <c r="U2644">
        <v>2.7383999999999999E-2</v>
      </c>
      <c r="V2644" t="str">
        <f>VLOOKUP(C2644,'Lines LookUp'!$B$1:$C$12,2,0)</f>
        <v>SAN</v>
      </c>
      <c r="W2644" t="str">
        <f>ROUNDUP(Q2644,3)&amp;"-"&amp;ROUNDUP(R2644,3)</f>
        <v>335825.751-3063209.239</v>
      </c>
      <c r="X2644" t="str">
        <f>ROUNDUP(S2644,3)&amp;"-"&amp;ROUNDUP(T2644,3)</f>
        <v>335814.974-3063234.413</v>
      </c>
      <c r="Y2644">
        <f>VLOOKUP(W2644&amp;"-"&amp;V2644,'Buscoords Workout'!$F:$G,2,0)</f>
        <v>11028</v>
      </c>
      <c r="Z2644">
        <f>VLOOKUP(X2644&amp;"-"&amp;V2644,'Buscoords Workout'!$F:$G,2,0)</f>
        <v>11029</v>
      </c>
      <c r="AA2644" t="b">
        <f>OR(ISNA(Y2644),ISNA(Z2644))</f>
        <v>0</v>
      </c>
    </row>
    <row r="2645" spans="1:27" x14ac:dyDescent="0.25">
      <c r="A2645">
        <v>1775</v>
      </c>
      <c r="B2645" t="s">
        <v>24</v>
      </c>
      <c r="C2645" t="s">
        <v>56</v>
      </c>
      <c r="D2645" t="s">
        <v>57</v>
      </c>
      <c r="E2645">
        <v>11</v>
      </c>
      <c r="F2645" t="s">
        <v>37</v>
      </c>
      <c r="G2645">
        <v>100</v>
      </c>
      <c r="H2645" t="s">
        <v>27</v>
      </c>
      <c r="I2645" t="s">
        <v>38</v>
      </c>
      <c r="J2645" t="s">
        <v>36</v>
      </c>
      <c r="K2645" t="s">
        <v>30</v>
      </c>
      <c r="L2645" t="s">
        <v>31</v>
      </c>
      <c r="M2645">
        <v>3</v>
      </c>
      <c r="N2645" t="s">
        <v>32</v>
      </c>
      <c r="O2645" t="s">
        <v>33</v>
      </c>
      <c r="P2645">
        <v>25.4604</v>
      </c>
      <c r="Q2645">
        <v>335814.9731</v>
      </c>
      <c r="R2645">
        <v>3063234.4130000002</v>
      </c>
      <c r="S2645">
        <v>335810.63079999998</v>
      </c>
      <c r="T2645">
        <v>3063259.5003999998</v>
      </c>
      <c r="U2645">
        <v>2.546E-2</v>
      </c>
      <c r="V2645" t="str">
        <f>VLOOKUP(C2645,'Lines LookUp'!$B$1:$C$12,2,0)</f>
        <v>SAN</v>
      </c>
      <c r="W2645" t="str">
        <f>ROUNDUP(Q2645,3)&amp;"-"&amp;ROUNDUP(R2645,3)</f>
        <v>335814.974-3063234.413</v>
      </c>
      <c r="X2645" t="str">
        <f>ROUNDUP(S2645,3)&amp;"-"&amp;ROUNDUP(T2645,3)</f>
        <v>335810.631-3063259.501</v>
      </c>
      <c r="Y2645">
        <f>VLOOKUP(W2645&amp;"-"&amp;V2645,'Buscoords Workout'!$F:$G,2,0)</f>
        <v>11029</v>
      </c>
      <c r="Z2645">
        <f>VLOOKUP(X2645&amp;"-"&amp;V2645,'Buscoords Workout'!$F:$G,2,0)</f>
        <v>11030</v>
      </c>
      <c r="AA2645" t="b">
        <f>OR(ISNA(Y2645),ISNA(Z2645))</f>
        <v>0</v>
      </c>
    </row>
    <row r="2646" spans="1:27" x14ac:dyDescent="0.25">
      <c r="A2646">
        <v>1776</v>
      </c>
      <c r="B2646" t="s">
        <v>24</v>
      </c>
      <c r="C2646" t="s">
        <v>56</v>
      </c>
      <c r="D2646" t="s">
        <v>57</v>
      </c>
      <c r="E2646">
        <v>11</v>
      </c>
      <c r="F2646" t="s">
        <v>37</v>
      </c>
      <c r="G2646">
        <v>100</v>
      </c>
      <c r="H2646" t="s">
        <v>27</v>
      </c>
      <c r="I2646" t="s">
        <v>38</v>
      </c>
      <c r="J2646" t="s">
        <v>36</v>
      </c>
      <c r="K2646" t="s">
        <v>30</v>
      </c>
      <c r="L2646" t="s">
        <v>31</v>
      </c>
      <c r="M2646">
        <v>3</v>
      </c>
      <c r="N2646" t="s">
        <v>32</v>
      </c>
      <c r="O2646" t="s">
        <v>33</v>
      </c>
      <c r="P2646">
        <v>16.3904</v>
      </c>
      <c r="Q2646">
        <v>335810.63079999998</v>
      </c>
      <c r="R2646">
        <v>3063259.5003999998</v>
      </c>
      <c r="S2646">
        <v>335809.09570000001</v>
      </c>
      <c r="T2646">
        <v>3063275.8188</v>
      </c>
      <c r="U2646">
        <v>1.6389999999999998E-2</v>
      </c>
      <c r="V2646" t="str">
        <f>VLOOKUP(C2646,'Lines LookUp'!$B$1:$C$12,2,0)</f>
        <v>SAN</v>
      </c>
      <c r="W2646" t="str">
        <f>ROUNDUP(Q2646,3)&amp;"-"&amp;ROUNDUP(R2646,3)</f>
        <v>335810.631-3063259.501</v>
      </c>
      <c r="X2646" t="str">
        <f>ROUNDUP(S2646,3)&amp;"-"&amp;ROUNDUP(T2646,3)</f>
        <v>335809.096-3063275.819</v>
      </c>
      <c r="Y2646">
        <f>VLOOKUP(W2646&amp;"-"&amp;V2646,'Buscoords Workout'!$F:$G,2,0)</f>
        <v>11030</v>
      </c>
      <c r="Z2646">
        <f>VLOOKUP(X2646&amp;"-"&amp;V2646,'Buscoords Workout'!$F:$G,2,0)</f>
        <v>11031</v>
      </c>
      <c r="AA2646" t="b">
        <f>OR(ISNA(Y2646),ISNA(Z2646))</f>
        <v>0</v>
      </c>
    </row>
    <row r="2647" spans="1:27" x14ac:dyDescent="0.25">
      <c r="A2647">
        <v>1777</v>
      </c>
      <c r="B2647" t="s">
        <v>24</v>
      </c>
      <c r="C2647" t="s">
        <v>56</v>
      </c>
      <c r="D2647" t="s">
        <v>57</v>
      </c>
      <c r="E2647">
        <v>11</v>
      </c>
      <c r="F2647" t="s">
        <v>37</v>
      </c>
      <c r="G2647">
        <v>100</v>
      </c>
      <c r="H2647" t="s">
        <v>27</v>
      </c>
      <c r="I2647" t="s">
        <v>38</v>
      </c>
      <c r="J2647" t="s">
        <v>36</v>
      </c>
      <c r="K2647" t="s">
        <v>30</v>
      </c>
      <c r="L2647" t="s">
        <v>31</v>
      </c>
      <c r="M2647">
        <v>3</v>
      </c>
      <c r="N2647" t="s">
        <v>32</v>
      </c>
      <c r="O2647" t="s">
        <v>33</v>
      </c>
      <c r="P2647">
        <v>24.211300000000001</v>
      </c>
      <c r="Q2647">
        <v>335809.09570000001</v>
      </c>
      <c r="R2647">
        <v>3063275.8188</v>
      </c>
      <c r="S2647">
        <v>335805.32270000002</v>
      </c>
      <c r="T2647">
        <v>3063299.7343000001</v>
      </c>
      <c r="U2647">
        <v>2.4211E-2</v>
      </c>
      <c r="V2647" t="str">
        <f>VLOOKUP(C2647,'Lines LookUp'!$B$1:$C$12,2,0)</f>
        <v>SAN</v>
      </c>
      <c r="W2647" t="str">
        <f>ROUNDUP(Q2647,3)&amp;"-"&amp;ROUNDUP(R2647,3)</f>
        <v>335809.096-3063275.819</v>
      </c>
      <c r="X2647" t="str">
        <f>ROUNDUP(S2647,3)&amp;"-"&amp;ROUNDUP(T2647,3)</f>
        <v>335805.323-3063299.735</v>
      </c>
      <c r="Y2647">
        <f>VLOOKUP(W2647&amp;"-"&amp;V2647,'Buscoords Workout'!$F:$G,2,0)</f>
        <v>11031</v>
      </c>
      <c r="Z2647">
        <f>VLOOKUP(X2647&amp;"-"&amp;V2647,'Buscoords Workout'!$F:$G,2,0)</f>
        <v>11032</v>
      </c>
      <c r="AA2647" t="b">
        <f>OR(ISNA(Y2647),ISNA(Z2647))</f>
        <v>0</v>
      </c>
    </row>
    <row r="2648" spans="1:27" x14ac:dyDescent="0.25">
      <c r="A2648">
        <v>1778</v>
      </c>
      <c r="B2648" t="s">
        <v>24</v>
      </c>
      <c r="C2648" t="s">
        <v>56</v>
      </c>
      <c r="D2648" t="s">
        <v>57</v>
      </c>
      <c r="E2648">
        <v>11</v>
      </c>
      <c r="F2648" t="s">
        <v>37</v>
      </c>
      <c r="G2648">
        <v>100</v>
      </c>
      <c r="H2648" t="s">
        <v>27</v>
      </c>
      <c r="I2648" t="s">
        <v>38</v>
      </c>
      <c r="J2648" t="s">
        <v>36</v>
      </c>
      <c r="K2648" t="s">
        <v>30</v>
      </c>
      <c r="L2648" t="s">
        <v>31</v>
      </c>
      <c r="M2648">
        <v>3</v>
      </c>
      <c r="N2648" t="s">
        <v>32</v>
      </c>
      <c r="O2648" t="s">
        <v>33</v>
      </c>
      <c r="P2648">
        <v>8.1481399999999997</v>
      </c>
      <c r="Q2648">
        <v>335805.32270000002</v>
      </c>
      <c r="R2648">
        <v>3063299.7343000001</v>
      </c>
      <c r="S2648">
        <v>335805.43280000001</v>
      </c>
      <c r="T2648">
        <v>3063307.8816999998</v>
      </c>
      <c r="U2648">
        <v>8.1480000000000007E-3</v>
      </c>
      <c r="V2648" t="str">
        <f>VLOOKUP(C2648,'Lines LookUp'!$B$1:$C$12,2,0)</f>
        <v>SAN</v>
      </c>
      <c r="W2648" t="str">
        <f>ROUNDUP(Q2648,3)&amp;"-"&amp;ROUNDUP(R2648,3)</f>
        <v>335805.323-3063299.735</v>
      </c>
      <c r="X2648" t="str">
        <f>ROUNDUP(S2648,3)&amp;"-"&amp;ROUNDUP(T2648,3)</f>
        <v>335805.433-3063307.882</v>
      </c>
      <c r="Y2648">
        <f>VLOOKUP(W2648&amp;"-"&amp;V2648,'Buscoords Workout'!$F:$G,2,0)</f>
        <v>11032</v>
      </c>
      <c r="Z2648">
        <f>VLOOKUP(X2648&amp;"-"&amp;V2648,'Buscoords Workout'!$F:$G,2,0)</f>
        <v>11033</v>
      </c>
      <c r="AA2648" t="b">
        <f>OR(ISNA(Y2648),ISNA(Z2648))</f>
        <v>0</v>
      </c>
    </row>
    <row r="2649" spans="1:27" x14ac:dyDescent="0.25">
      <c r="A2649">
        <v>1779</v>
      </c>
      <c r="B2649" t="s">
        <v>24</v>
      </c>
      <c r="C2649" t="s">
        <v>56</v>
      </c>
      <c r="D2649" t="s">
        <v>57</v>
      </c>
      <c r="E2649">
        <v>11</v>
      </c>
      <c r="F2649" t="s">
        <v>37</v>
      </c>
      <c r="G2649">
        <v>100</v>
      </c>
      <c r="H2649" t="s">
        <v>27</v>
      </c>
      <c r="I2649" t="s">
        <v>38</v>
      </c>
      <c r="J2649" t="s">
        <v>36</v>
      </c>
      <c r="K2649" t="s">
        <v>30</v>
      </c>
      <c r="L2649" t="s">
        <v>31</v>
      </c>
      <c r="M2649">
        <v>3</v>
      </c>
      <c r="N2649" t="s">
        <v>32</v>
      </c>
      <c r="O2649" t="s">
        <v>33</v>
      </c>
      <c r="P2649">
        <v>12.002000000000001</v>
      </c>
      <c r="Q2649">
        <v>335805.43280000001</v>
      </c>
      <c r="R2649">
        <v>3063307.8816999998</v>
      </c>
      <c r="S2649">
        <v>335808.51510000002</v>
      </c>
      <c r="T2649">
        <v>3063319.4811999998</v>
      </c>
      <c r="U2649">
        <v>1.2002000000000001E-2</v>
      </c>
      <c r="V2649" t="str">
        <f>VLOOKUP(C2649,'Lines LookUp'!$B$1:$C$12,2,0)</f>
        <v>SAN</v>
      </c>
      <c r="W2649" t="str">
        <f>ROUNDUP(Q2649,3)&amp;"-"&amp;ROUNDUP(R2649,3)</f>
        <v>335805.433-3063307.882</v>
      </c>
      <c r="X2649" t="str">
        <f>ROUNDUP(S2649,3)&amp;"-"&amp;ROUNDUP(T2649,3)</f>
        <v>335808.516-3063319.482</v>
      </c>
      <c r="Y2649">
        <f>VLOOKUP(W2649&amp;"-"&amp;V2649,'Buscoords Workout'!$F:$G,2,0)</f>
        <v>11033</v>
      </c>
      <c r="Z2649">
        <f>VLOOKUP(X2649&amp;"-"&amp;V2649,'Buscoords Workout'!$F:$G,2,0)</f>
        <v>11034</v>
      </c>
      <c r="AA2649" t="b">
        <f>OR(ISNA(Y2649),ISNA(Z2649))</f>
        <v>0</v>
      </c>
    </row>
    <row r="2650" spans="1:27" x14ac:dyDescent="0.25">
      <c r="A2650">
        <v>1780</v>
      </c>
      <c r="B2650" t="s">
        <v>24</v>
      </c>
      <c r="C2650" t="s">
        <v>56</v>
      </c>
      <c r="D2650" t="s">
        <v>57</v>
      </c>
      <c r="E2650">
        <v>11</v>
      </c>
      <c r="F2650" t="s">
        <v>37</v>
      </c>
      <c r="G2650">
        <v>100</v>
      </c>
      <c r="H2650" t="s">
        <v>27</v>
      </c>
      <c r="I2650" t="s">
        <v>38</v>
      </c>
      <c r="J2650" t="s">
        <v>36</v>
      </c>
      <c r="K2650" t="s">
        <v>30</v>
      </c>
      <c r="L2650" t="s">
        <v>31</v>
      </c>
      <c r="M2650">
        <v>3</v>
      </c>
      <c r="N2650" t="s">
        <v>32</v>
      </c>
      <c r="O2650" t="s">
        <v>33</v>
      </c>
      <c r="P2650">
        <v>19.248799999999999</v>
      </c>
      <c r="Q2650">
        <v>335808.51510000002</v>
      </c>
      <c r="R2650">
        <v>3063319.4811999998</v>
      </c>
      <c r="S2650">
        <v>335819.84279999998</v>
      </c>
      <c r="T2650">
        <v>3063335.0438999999</v>
      </c>
      <c r="U2650">
        <v>1.9248999999999999E-2</v>
      </c>
      <c r="V2650" t="str">
        <f>VLOOKUP(C2650,'Lines LookUp'!$B$1:$C$12,2,0)</f>
        <v>SAN</v>
      </c>
      <c r="W2650" t="str">
        <f>ROUNDUP(Q2650,3)&amp;"-"&amp;ROUNDUP(R2650,3)</f>
        <v>335808.516-3063319.482</v>
      </c>
      <c r="X2650" t="str">
        <f>ROUNDUP(S2650,3)&amp;"-"&amp;ROUNDUP(T2650,3)</f>
        <v>335819.843-3063335.044</v>
      </c>
      <c r="Y2650">
        <f>VLOOKUP(W2650&amp;"-"&amp;V2650,'Buscoords Workout'!$F:$G,2,0)</f>
        <v>11034</v>
      </c>
      <c r="Z2650">
        <f>VLOOKUP(X2650&amp;"-"&amp;V2650,'Buscoords Workout'!$F:$G,2,0)</f>
        <v>11035</v>
      </c>
      <c r="AA2650" t="b">
        <f>OR(ISNA(Y2650),ISNA(Z2650))</f>
        <v>0</v>
      </c>
    </row>
    <row r="2651" spans="1:27" x14ac:dyDescent="0.25">
      <c r="A2651">
        <v>1781</v>
      </c>
      <c r="B2651" t="s">
        <v>24</v>
      </c>
      <c r="C2651" t="s">
        <v>56</v>
      </c>
      <c r="D2651" t="s">
        <v>57</v>
      </c>
      <c r="E2651">
        <v>11</v>
      </c>
      <c r="F2651" t="s">
        <v>37</v>
      </c>
      <c r="G2651">
        <v>100</v>
      </c>
      <c r="H2651" t="s">
        <v>27</v>
      </c>
      <c r="I2651" t="s">
        <v>38</v>
      </c>
      <c r="J2651" t="s">
        <v>36</v>
      </c>
      <c r="K2651" t="s">
        <v>30</v>
      </c>
      <c r="L2651" t="s">
        <v>31</v>
      </c>
      <c r="M2651">
        <v>3</v>
      </c>
      <c r="N2651" t="s">
        <v>32</v>
      </c>
      <c r="O2651" t="s">
        <v>33</v>
      </c>
      <c r="P2651">
        <v>17.680499999999999</v>
      </c>
      <c r="Q2651">
        <v>335819.84279999998</v>
      </c>
      <c r="R2651">
        <v>3063335.0438999999</v>
      </c>
      <c r="S2651">
        <v>335825.33600000001</v>
      </c>
      <c r="T2651">
        <v>3063351.8494000002</v>
      </c>
      <c r="U2651">
        <v>1.7680000000000001E-2</v>
      </c>
      <c r="V2651" t="str">
        <f>VLOOKUP(C2651,'Lines LookUp'!$B$1:$C$12,2,0)</f>
        <v>SAN</v>
      </c>
      <c r="W2651" t="str">
        <f>ROUNDUP(Q2651,3)&amp;"-"&amp;ROUNDUP(R2651,3)</f>
        <v>335819.843-3063335.044</v>
      </c>
      <c r="X2651" t="str">
        <f>ROUNDUP(S2651,3)&amp;"-"&amp;ROUNDUP(T2651,3)</f>
        <v>335825.336-3063351.85</v>
      </c>
      <c r="Y2651">
        <f>VLOOKUP(W2651&amp;"-"&amp;V2651,'Buscoords Workout'!$F:$G,2,0)</f>
        <v>11035</v>
      </c>
      <c r="Z2651">
        <f>VLOOKUP(X2651&amp;"-"&amp;V2651,'Buscoords Workout'!$F:$G,2,0)</f>
        <v>11036</v>
      </c>
      <c r="AA2651" t="b">
        <f>OR(ISNA(Y2651),ISNA(Z2651))</f>
        <v>0</v>
      </c>
    </row>
    <row r="2652" spans="1:27" x14ac:dyDescent="0.25">
      <c r="A2652">
        <v>1782</v>
      </c>
      <c r="B2652" t="s">
        <v>24</v>
      </c>
      <c r="C2652" t="s">
        <v>56</v>
      </c>
      <c r="D2652" t="s">
        <v>57</v>
      </c>
      <c r="E2652">
        <v>11</v>
      </c>
      <c r="F2652" t="s">
        <v>37</v>
      </c>
      <c r="G2652">
        <v>100</v>
      </c>
      <c r="H2652" t="s">
        <v>27</v>
      </c>
      <c r="I2652" t="s">
        <v>38</v>
      </c>
      <c r="J2652" t="s">
        <v>36</v>
      </c>
      <c r="K2652" t="s">
        <v>30</v>
      </c>
      <c r="L2652" t="s">
        <v>31</v>
      </c>
      <c r="M2652">
        <v>3</v>
      </c>
      <c r="N2652" t="s">
        <v>32</v>
      </c>
      <c r="O2652" t="s">
        <v>33</v>
      </c>
      <c r="P2652">
        <v>13.7614</v>
      </c>
      <c r="Q2652">
        <v>335825.33600000001</v>
      </c>
      <c r="R2652">
        <v>3063351.8494000002</v>
      </c>
      <c r="S2652">
        <v>335833.67570000002</v>
      </c>
      <c r="T2652">
        <v>3063362.7958999998</v>
      </c>
      <c r="U2652">
        <v>1.3761000000000001E-2</v>
      </c>
      <c r="V2652" t="str">
        <f>VLOOKUP(C2652,'Lines LookUp'!$B$1:$C$12,2,0)</f>
        <v>SAN</v>
      </c>
      <c r="W2652" t="str">
        <f>ROUNDUP(Q2652,3)&amp;"-"&amp;ROUNDUP(R2652,3)</f>
        <v>335825.336-3063351.85</v>
      </c>
      <c r="X2652" t="str">
        <f>ROUNDUP(S2652,3)&amp;"-"&amp;ROUNDUP(T2652,3)</f>
        <v>335833.676-3063362.796</v>
      </c>
      <c r="Y2652">
        <f>VLOOKUP(W2652&amp;"-"&amp;V2652,'Buscoords Workout'!$F:$G,2,0)</f>
        <v>11036</v>
      </c>
      <c r="Z2652">
        <f>VLOOKUP(X2652&amp;"-"&amp;V2652,'Buscoords Workout'!$F:$G,2,0)</f>
        <v>11037</v>
      </c>
      <c r="AA2652" t="b">
        <f>OR(ISNA(Y2652),ISNA(Z2652))</f>
        <v>0</v>
      </c>
    </row>
    <row r="2653" spans="1:27" x14ac:dyDescent="0.25">
      <c r="A2653">
        <v>1783</v>
      </c>
      <c r="B2653" t="s">
        <v>24</v>
      </c>
      <c r="C2653" t="s">
        <v>56</v>
      </c>
      <c r="D2653" t="s">
        <v>57</v>
      </c>
      <c r="E2653">
        <v>11</v>
      </c>
      <c r="F2653" t="s">
        <v>37</v>
      </c>
      <c r="G2653">
        <v>100</v>
      </c>
      <c r="H2653" t="s">
        <v>27</v>
      </c>
      <c r="I2653" t="s">
        <v>38</v>
      </c>
      <c r="J2653" t="s">
        <v>36</v>
      </c>
      <c r="K2653" t="s">
        <v>30</v>
      </c>
      <c r="L2653" t="s">
        <v>31</v>
      </c>
      <c r="M2653">
        <v>3</v>
      </c>
      <c r="N2653" t="s">
        <v>32</v>
      </c>
      <c r="O2653" t="s">
        <v>33</v>
      </c>
      <c r="P2653">
        <v>13.098699999999999</v>
      </c>
      <c r="Q2653">
        <v>335833.67570000002</v>
      </c>
      <c r="R2653">
        <v>3063362.7958999998</v>
      </c>
      <c r="S2653">
        <v>335840.84529999999</v>
      </c>
      <c r="T2653">
        <v>3063373.7582</v>
      </c>
      <c r="U2653">
        <v>1.3099E-2</v>
      </c>
      <c r="V2653" t="str">
        <f>VLOOKUP(C2653,'Lines LookUp'!$B$1:$C$12,2,0)</f>
        <v>SAN</v>
      </c>
      <c r="W2653" t="str">
        <f>ROUNDUP(Q2653,3)&amp;"-"&amp;ROUNDUP(R2653,3)</f>
        <v>335833.676-3063362.796</v>
      </c>
      <c r="X2653" t="str">
        <f>ROUNDUP(S2653,3)&amp;"-"&amp;ROUNDUP(T2653,3)</f>
        <v>335840.846-3063373.759</v>
      </c>
      <c r="Y2653">
        <f>VLOOKUP(W2653&amp;"-"&amp;V2653,'Buscoords Workout'!$F:$G,2,0)</f>
        <v>11037</v>
      </c>
      <c r="Z2653">
        <f>VLOOKUP(X2653&amp;"-"&amp;V2653,'Buscoords Workout'!$F:$G,2,0)</f>
        <v>11038</v>
      </c>
      <c r="AA2653" t="b">
        <f>OR(ISNA(Y2653),ISNA(Z2653))</f>
        <v>0</v>
      </c>
    </row>
    <row r="2654" spans="1:27" x14ac:dyDescent="0.25">
      <c r="A2654">
        <v>1784</v>
      </c>
      <c r="B2654" t="s">
        <v>24</v>
      </c>
      <c r="C2654" t="s">
        <v>56</v>
      </c>
      <c r="D2654" t="s">
        <v>57</v>
      </c>
      <c r="E2654">
        <v>11</v>
      </c>
      <c r="F2654" t="s">
        <v>37</v>
      </c>
      <c r="G2654">
        <v>100</v>
      </c>
      <c r="H2654" t="s">
        <v>27</v>
      </c>
      <c r="I2654" t="s">
        <v>38</v>
      </c>
      <c r="J2654" t="s">
        <v>36</v>
      </c>
      <c r="K2654" t="s">
        <v>30</v>
      </c>
      <c r="L2654" t="s">
        <v>31</v>
      </c>
      <c r="M2654">
        <v>3</v>
      </c>
      <c r="N2654" t="s">
        <v>32</v>
      </c>
      <c r="O2654" t="s">
        <v>33</v>
      </c>
      <c r="P2654">
        <v>12.6111</v>
      </c>
      <c r="Q2654">
        <v>335840.84529999999</v>
      </c>
      <c r="R2654">
        <v>3063373.7582</v>
      </c>
      <c r="S2654">
        <v>335848.00699999998</v>
      </c>
      <c r="T2654">
        <v>3063384.1384999999</v>
      </c>
      <c r="U2654">
        <v>1.2611000000000001E-2</v>
      </c>
      <c r="V2654" t="str">
        <f>VLOOKUP(C2654,'Lines LookUp'!$B$1:$C$12,2,0)</f>
        <v>SAN</v>
      </c>
      <c r="W2654" t="str">
        <f>ROUNDUP(Q2654,3)&amp;"-"&amp;ROUNDUP(R2654,3)</f>
        <v>335840.846-3063373.759</v>
      </c>
      <c r="X2654" t="str">
        <f>ROUNDUP(S2654,3)&amp;"-"&amp;ROUNDUP(T2654,3)</f>
        <v>335848.007-3063384.139</v>
      </c>
      <c r="Y2654">
        <f>VLOOKUP(W2654&amp;"-"&amp;V2654,'Buscoords Workout'!$F:$G,2,0)</f>
        <v>11038</v>
      </c>
      <c r="Z2654">
        <f>VLOOKUP(X2654&amp;"-"&amp;V2654,'Buscoords Workout'!$F:$G,2,0)</f>
        <v>11039</v>
      </c>
      <c r="AA2654" t="b">
        <f>OR(ISNA(Y2654),ISNA(Z2654))</f>
        <v>0</v>
      </c>
    </row>
    <row r="2655" spans="1:27" x14ac:dyDescent="0.25">
      <c r="A2655">
        <v>1785</v>
      </c>
      <c r="B2655" t="s">
        <v>24</v>
      </c>
      <c r="C2655" t="s">
        <v>56</v>
      </c>
      <c r="D2655" t="s">
        <v>57</v>
      </c>
      <c r="E2655">
        <v>11</v>
      </c>
      <c r="F2655" t="s">
        <v>37</v>
      </c>
      <c r="G2655">
        <v>100</v>
      </c>
      <c r="H2655" t="s">
        <v>27</v>
      </c>
      <c r="I2655" t="s">
        <v>38</v>
      </c>
      <c r="J2655" t="s">
        <v>36</v>
      </c>
      <c r="K2655" t="s">
        <v>30</v>
      </c>
      <c r="L2655" t="s">
        <v>31</v>
      </c>
      <c r="M2655">
        <v>3</v>
      </c>
      <c r="N2655" t="s">
        <v>32</v>
      </c>
      <c r="O2655" t="s">
        <v>33</v>
      </c>
      <c r="P2655">
        <v>13.098699999999999</v>
      </c>
      <c r="Q2655">
        <v>335848.00699999998</v>
      </c>
      <c r="R2655">
        <v>3063384.1384999999</v>
      </c>
      <c r="S2655">
        <v>335855.17660000001</v>
      </c>
      <c r="T2655">
        <v>3063395.1008000001</v>
      </c>
      <c r="U2655">
        <v>1.3099E-2</v>
      </c>
      <c r="V2655" t="str">
        <f>VLOOKUP(C2655,'Lines LookUp'!$B$1:$C$12,2,0)</f>
        <v>SAN</v>
      </c>
      <c r="W2655" t="str">
        <f>ROUNDUP(Q2655,3)&amp;"-"&amp;ROUNDUP(R2655,3)</f>
        <v>335848.007-3063384.139</v>
      </c>
      <c r="X2655" t="str">
        <f>ROUNDUP(S2655,3)&amp;"-"&amp;ROUNDUP(T2655,3)</f>
        <v>335855.177-3063395.101</v>
      </c>
      <c r="Y2655">
        <f>VLOOKUP(W2655&amp;"-"&amp;V2655,'Buscoords Workout'!$F:$G,2,0)</f>
        <v>11039</v>
      </c>
      <c r="Z2655">
        <f>VLOOKUP(X2655&amp;"-"&amp;V2655,'Buscoords Workout'!$F:$G,2,0)</f>
        <v>11040</v>
      </c>
      <c r="AA2655" t="b">
        <f>OR(ISNA(Y2655),ISNA(Z2655))</f>
        <v>0</v>
      </c>
    </row>
    <row r="2656" spans="1:27" x14ac:dyDescent="0.25">
      <c r="A2656">
        <v>1786</v>
      </c>
      <c r="B2656" t="s">
        <v>24</v>
      </c>
      <c r="C2656" t="s">
        <v>56</v>
      </c>
      <c r="D2656" t="s">
        <v>57</v>
      </c>
      <c r="E2656">
        <v>11</v>
      </c>
      <c r="F2656" t="s">
        <v>37</v>
      </c>
      <c r="G2656">
        <v>100</v>
      </c>
      <c r="H2656" t="s">
        <v>27</v>
      </c>
      <c r="I2656" t="s">
        <v>38</v>
      </c>
      <c r="J2656" t="s">
        <v>36</v>
      </c>
      <c r="K2656" t="s">
        <v>30</v>
      </c>
      <c r="L2656" t="s">
        <v>31</v>
      </c>
      <c r="M2656">
        <v>3</v>
      </c>
      <c r="N2656" t="s">
        <v>32</v>
      </c>
      <c r="O2656" t="s">
        <v>33</v>
      </c>
      <c r="P2656">
        <v>31.857800000000001</v>
      </c>
      <c r="Q2656">
        <v>335855.17660000001</v>
      </c>
      <c r="R2656">
        <v>3063395.1008000001</v>
      </c>
      <c r="S2656">
        <v>335866.39419999998</v>
      </c>
      <c r="T2656">
        <v>3063424.9183</v>
      </c>
      <c r="U2656">
        <v>3.1857999999999997E-2</v>
      </c>
      <c r="V2656" t="str">
        <f>VLOOKUP(C2656,'Lines LookUp'!$B$1:$C$12,2,0)</f>
        <v>SAN</v>
      </c>
      <c r="W2656" t="str">
        <f>ROUNDUP(Q2656,3)&amp;"-"&amp;ROUNDUP(R2656,3)</f>
        <v>335855.177-3063395.101</v>
      </c>
      <c r="X2656" t="str">
        <f>ROUNDUP(S2656,3)&amp;"-"&amp;ROUNDUP(T2656,3)</f>
        <v>335866.395-3063424.919</v>
      </c>
      <c r="Y2656">
        <f>VLOOKUP(W2656&amp;"-"&amp;V2656,'Buscoords Workout'!$F:$G,2,0)</f>
        <v>11040</v>
      </c>
      <c r="Z2656">
        <f>VLOOKUP(X2656&amp;"-"&amp;V2656,'Buscoords Workout'!$F:$G,2,0)</f>
        <v>11041</v>
      </c>
      <c r="AA2656" t="b">
        <f>OR(ISNA(Y2656),ISNA(Z2656))</f>
        <v>0</v>
      </c>
    </row>
    <row r="2657" spans="1:27" x14ac:dyDescent="0.25">
      <c r="A2657">
        <v>1787</v>
      </c>
      <c r="B2657" t="s">
        <v>24</v>
      </c>
      <c r="C2657" t="s">
        <v>56</v>
      </c>
      <c r="D2657" t="s">
        <v>57</v>
      </c>
      <c r="E2657">
        <v>11</v>
      </c>
      <c r="F2657" t="s">
        <v>37</v>
      </c>
      <c r="G2657">
        <v>100</v>
      </c>
      <c r="H2657" t="s">
        <v>27</v>
      </c>
      <c r="I2657" t="s">
        <v>38</v>
      </c>
      <c r="J2657" t="s">
        <v>36</v>
      </c>
      <c r="K2657" t="s">
        <v>30</v>
      </c>
      <c r="L2657" t="s">
        <v>31</v>
      </c>
      <c r="M2657">
        <v>3</v>
      </c>
      <c r="N2657" t="s">
        <v>32</v>
      </c>
      <c r="O2657" t="s">
        <v>33</v>
      </c>
      <c r="P2657">
        <v>16.4038</v>
      </c>
      <c r="Q2657">
        <v>335866.39419999998</v>
      </c>
      <c r="R2657">
        <v>3063424.9183</v>
      </c>
      <c r="S2657">
        <v>335872.17009999999</v>
      </c>
      <c r="T2657">
        <v>3063440.2716000001</v>
      </c>
      <c r="U2657">
        <v>1.6403999999999998E-2</v>
      </c>
      <c r="V2657" t="str">
        <f>VLOOKUP(C2657,'Lines LookUp'!$B$1:$C$12,2,0)</f>
        <v>SAN</v>
      </c>
      <c r="W2657" t="str">
        <f>ROUNDUP(Q2657,3)&amp;"-"&amp;ROUNDUP(R2657,3)</f>
        <v>335866.395-3063424.919</v>
      </c>
      <c r="X2657" t="str">
        <f>ROUNDUP(S2657,3)&amp;"-"&amp;ROUNDUP(T2657,3)</f>
        <v>335872.171-3063440.272</v>
      </c>
      <c r="Y2657">
        <f>VLOOKUP(W2657&amp;"-"&amp;V2657,'Buscoords Workout'!$F:$G,2,0)</f>
        <v>11041</v>
      </c>
      <c r="Z2657">
        <f>VLOOKUP(X2657&amp;"-"&amp;V2657,'Buscoords Workout'!$F:$G,2,0)</f>
        <v>11042</v>
      </c>
      <c r="AA2657" t="b">
        <f>OR(ISNA(Y2657),ISNA(Z2657))</f>
        <v>0</v>
      </c>
    </row>
    <row r="2658" spans="1:27" x14ac:dyDescent="0.25">
      <c r="A2658">
        <v>1788</v>
      </c>
      <c r="B2658" t="s">
        <v>24</v>
      </c>
      <c r="C2658" t="s">
        <v>56</v>
      </c>
      <c r="D2658" t="s">
        <v>57</v>
      </c>
      <c r="E2658">
        <v>11</v>
      </c>
      <c r="F2658" t="s">
        <v>37</v>
      </c>
      <c r="G2658">
        <v>100</v>
      </c>
      <c r="H2658" t="s">
        <v>27</v>
      </c>
      <c r="I2658" t="s">
        <v>38</v>
      </c>
      <c r="J2658" t="s">
        <v>36</v>
      </c>
      <c r="K2658" t="s">
        <v>30</v>
      </c>
      <c r="L2658" t="s">
        <v>31</v>
      </c>
      <c r="M2658">
        <v>3</v>
      </c>
      <c r="N2658" t="s">
        <v>32</v>
      </c>
      <c r="O2658" t="s">
        <v>33</v>
      </c>
      <c r="P2658">
        <v>31.299299999999999</v>
      </c>
      <c r="Q2658">
        <v>335872.17009999999</v>
      </c>
      <c r="R2658">
        <v>3063440.2716000001</v>
      </c>
      <c r="S2658">
        <v>335857.32880000002</v>
      </c>
      <c r="T2658">
        <v>3063467.8284999998</v>
      </c>
      <c r="U2658">
        <v>3.1299E-2</v>
      </c>
      <c r="V2658" t="str">
        <f>VLOOKUP(C2658,'Lines LookUp'!$B$1:$C$12,2,0)</f>
        <v>SAN</v>
      </c>
      <c r="W2658" t="str">
        <f>ROUNDUP(Q2658,3)&amp;"-"&amp;ROUNDUP(R2658,3)</f>
        <v>335872.171-3063440.272</v>
      </c>
      <c r="X2658" t="str">
        <f>ROUNDUP(S2658,3)&amp;"-"&amp;ROUNDUP(T2658,3)</f>
        <v>335857.329-3063467.829</v>
      </c>
      <c r="Y2658">
        <f>VLOOKUP(W2658&amp;"-"&amp;V2658,'Buscoords Workout'!$F:$G,2,0)</f>
        <v>11042</v>
      </c>
      <c r="Z2658">
        <f>VLOOKUP(X2658&amp;"-"&amp;V2658,'Buscoords Workout'!$F:$G,2,0)</f>
        <v>11043</v>
      </c>
      <c r="AA2658" t="b">
        <f>OR(ISNA(Y2658),ISNA(Z2658))</f>
        <v>0</v>
      </c>
    </row>
    <row r="2659" spans="1:27" x14ac:dyDescent="0.25">
      <c r="A2659">
        <v>1789</v>
      </c>
      <c r="B2659" t="s">
        <v>24</v>
      </c>
      <c r="C2659" t="s">
        <v>56</v>
      </c>
      <c r="D2659" t="s">
        <v>57</v>
      </c>
      <c r="E2659">
        <v>11</v>
      </c>
      <c r="F2659" t="s">
        <v>37</v>
      </c>
      <c r="G2659">
        <v>100</v>
      </c>
      <c r="H2659" t="s">
        <v>27</v>
      </c>
      <c r="I2659" t="s">
        <v>38</v>
      </c>
      <c r="J2659" t="s">
        <v>36</v>
      </c>
      <c r="K2659" t="s">
        <v>30</v>
      </c>
      <c r="L2659" t="s">
        <v>31</v>
      </c>
      <c r="M2659">
        <v>3</v>
      </c>
      <c r="N2659" t="s">
        <v>32</v>
      </c>
      <c r="O2659" t="s">
        <v>33</v>
      </c>
      <c r="P2659">
        <v>20.910799999999998</v>
      </c>
      <c r="Q2659">
        <v>335857.32880000002</v>
      </c>
      <c r="R2659">
        <v>3063467.8284999998</v>
      </c>
      <c r="S2659">
        <v>335840.5282</v>
      </c>
      <c r="T2659">
        <v>3063480.2784000002</v>
      </c>
      <c r="U2659">
        <v>2.0910999999999999E-2</v>
      </c>
      <c r="V2659" t="str">
        <f>VLOOKUP(C2659,'Lines LookUp'!$B$1:$C$12,2,0)</f>
        <v>SAN</v>
      </c>
      <c r="W2659" t="str">
        <f>ROUNDUP(Q2659,3)&amp;"-"&amp;ROUNDUP(R2659,3)</f>
        <v>335857.329-3063467.829</v>
      </c>
      <c r="X2659" t="str">
        <f>ROUNDUP(S2659,3)&amp;"-"&amp;ROUNDUP(T2659,3)</f>
        <v>335840.529-3063480.279</v>
      </c>
      <c r="Y2659">
        <f>VLOOKUP(W2659&amp;"-"&amp;V2659,'Buscoords Workout'!$F:$G,2,0)</f>
        <v>11043</v>
      </c>
      <c r="Z2659">
        <f>VLOOKUP(X2659&amp;"-"&amp;V2659,'Buscoords Workout'!$F:$G,2,0)</f>
        <v>11044</v>
      </c>
      <c r="AA2659" t="b">
        <f>OR(ISNA(Y2659),ISNA(Z2659))</f>
        <v>0</v>
      </c>
    </row>
    <row r="2660" spans="1:27" x14ac:dyDescent="0.25">
      <c r="A2660">
        <v>1790</v>
      </c>
      <c r="B2660" t="s">
        <v>24</v>
      </c>
      <c r="C2660" t="s">
        <v>56</v>
      </c>
      <c r="D2660" t="s">
        <v>57</v>
      </c>
      <c r="E2660">
        <v>11</v>
      </c>
      <c r="F2660" t="s">
        <v>37</v>
      </c>
      <c r="G2660">
        <v>100</v>
      </c>
      <c r="H2660" t="s">
        <v>27</v>
      </c>
      <c r="I2660" t="s">
        <v>38</v>
      </c>
      <c r="J2660" t="s">
        <v>36</v>
      </c>
      <c r="K2660" t="s">
        <v>30</v>
      </c>
      <c r="L2660" t="s">
        <v>31</v>
      </c>
      <c r="M2660">
        <v>3</v>
      </c>
      <c r="N2660" t="s">
        <v>32</v>
      </c>
      <c r="O2660" t="s">
        <v>33</v>
      </c>
      <c r="P2660">
        <v>15.416700000000001</v>
      </c>
      <c r="Q2660">
        <v>335840.5282</v>
      </c>
      <c r="R2660">
        <v>3063480.2784000002</v>
      </c>
      <c r="S2660">
        <v>335828.36849999998</v>
      </c>
      <c r="T2660">
        <v>3063489.7555</v>
      </c>
      <c r="U2660">
        <v>1.5417E-2</v>
      </c>
      <c r="V2660" t="str">
        <f>VLOOKUP(C2660,'Lines LookUp'!$B$1:$C$12,2,0)</f>
        <v>SAN</v>
      </c>
      <c r="W2660" t="str">
        <f>ROUNDUP(Q2660,3)&amp;"-"&amp;ROUNDUP(R2660,3)</f>
        <v>335840.529-3063480.279</v>
      </c>
      <c r="X2660" t="str">
        <f>ROUNDUP(S2660,3)&amp;"-"&amp;ROUNDUP(T2660,3)</f>
        <v>335828.369-3063489.756</v>
      </c>
      <c r="Y2660">
        <f>VLOOKUP(W2660&amp;"-"&amp;V2660,'Buscoords Workout'!$F:$G,2,0)</f>
        <v>11044</v>
      </c>
      <c r="Z2660">
        <f>VLOOKUP(X2660&amp;"-"&amp;V2660,'Buscoords Workout'!$F:$G,2,0)</f>
        <v>11045</v>
      </c>
      <c r="AA2660" t="b">
        <f>OR(ISNA(Y2660),ISNA(Z2660))</f>
        <v>0</v>
      </c>
    </row>
    <row r="2661" spans="1:27" x14ac:dyDescent="0.25">
      <c r="A2661">
        <v>1791</v>
      </c>
      <c r="B2661" t="s">
        <v>24</v>
      </c>
      <c r="C2661" t="s">
        <v>56</v>
      </c>
      <c r="D2661" t="s">
        <v>57</v>
      </c>
      <c r="E2661">
        <v>11</v>
      </c>
      <c r="F2661" t="s">
        <v>37</v>
      </c>
      <c r="G2661">
        <v>100</v>
      </c>
      <c r="H2661" t="s">
        <v>27</v>
      </c>
      <c r="I2661" t="s">
        <v>38</v>
      </c>
      <c r="J2661" t="s">
        <v>36</v>
      </c>
      <c r="K2661" t="s">
        <v>30</v>
      </c>
      <c r="L2661" t="s">
        <v>31</v>
      </c>
      <c r="M2661">
        <v>3</v>
      </c>
      <c r="N2661" t="s">
        <v>32</v>
      </c>
      <c r="O2661" t="s">
        <v>33</v>
      </c>
      <c r="P2661">
        <v>25.700700000000001</v>
      </c>
      <c r="Q2661">
        <v>335828.36849999998</v>
      </c>
      <c r="R2661">
        <v>3063489.7555</v>
      </c>
      <c r="S2661">
        <v>335822.85619999998</v>
      </c>
      <c r="T2661">
        <v>3063514.8580999998</v>
      </c>
      <c r="U2661">
        <v>2.5701000000000002E-2</v>
      </c>
      <c r="V2661" t="str">
        <f>VLOOKUP(C2661,'Lines LookUp'!$B$1:$C$12,2,0)</f>
        <v>SAN</v>
      </c>
      <c r="W2661" t="str">
        <f>ROUNDUP(Q2661,3)&amp;"-"&amp;ROUNDUP(R2661,3)</f>
        <v>335828.369-3063489.756</v>
      </c>
      <c r="X2661" t="str">
        <f>ROUNDUP(S2661,3)&amp;"-"&amp;ROUNDUP(T2661,3)</f>
        <v>335822.857-3063514.859</v>
      </c>
      <c r="Y2661">
        <f>VLOOKUP(W2661&amp;"-"&amp;V2661,'Buscoords Workout'!$F:$G,2,0)</f>
        <v>11045</v>
      </c>
      <c r="Z2661">
        <f>VLOOKUP(X2661&amp;"-"&amp;V2661,'Buscoords Workout'!$F:$G,2,0)</f>
        <v>11046</v>
      </c>
      <c r="AA2661" t="b">
        <f>OR(ISNA(Y2661),ISNA(Z2661))</f>
        <v>0</v>
      </c>
    </row>
    <row r="2662" spans="1:27" x14ac:dyDescent="0.25">
      <c r="A2662">
        <v>1792</v>
      </c>
      <c r="B2662" t="s">
        <v>24</v>
      </c>
      <c r="C2662" t="s">
        <v>56</v>
      </c>
      <c r="D2662" t="s">
        <v>57</v>
      </c>
      <c r="E2662">
        <v>11</v>
      </c>
      <c r="F2662" t="s">
        <v>37</v>
      </c>
      <c r="G2662">
        <v>100</v>
      </c>
      <c r="H2662" t="s">
        <v>27</v>
      </c>
      <c r="I2662" t="s">
        <v>38</v>
      </c>
      <c r="J2662" t="s">
        <v>36</v>
      </c>
      <c r="K2662" t="s">
        <v>30</v>
      </c>
      <c r="L2662" t="s">
        <v>31</v>
      </c>
      <c r="M2662">
        <v>3</v>
      </c>
      <c r="N2662" t="s">
        <v>32</v>
      </c>
      <c r="O2662" t="s">
        <v>33</v>
      </c>
      <c r="P2662">
        <v>36.671100000000003</v>
      </c>
      <c r="Q2662">
        <v>335822.85619999998</v>
      </c>
      <c r="R2662">
        <v>3063514.8580999998</v>
      </c>
      <c r="S2662">
        <v>335826.17099999997</v>
      </c>
      <c r="T2662">
        <v>3063551.3791</v>
      </c>
      <c r="U2662">
        <v>3.6671000000000002E-2</v>
      </c>
      <c r="V2662" t="str">
        <f>VLOOKUP(C2662,'Lines LookUp'!$B$1:$C$12,2,0)</f>
        <v>SAN</v>
      </c>
      <c r="W2662" t="str">
        <f>ROUNDUP(Q2662,3)&amp;"-"&amp;ROUNDUP(R2662,3)</f>
        <v>335822.857-3063514.859</v>
      </c>
      <c r="X2662" t="str">
        <f>ROUNDUP(S2662,3)&amp;"-"&amp;ROUNDUP(T2662,3)</f>
        <v>335826.171-3063551.38</v>
      </c>
      <c r="Y2662">
        <f>VLOOKUP(W2662&amp;"-"&amp;V2662,'Buscoords Workout'!$F:$G,2,0)</f>
        <v>11046</v>
      </c>
      <c r="Z2662">
        <f>VLOOKUP(X2662&amp;"-"&amp;V2662,'Buscoords Workout'!$F:$G,2,0)</f>
        <v>11047</v>
      </c>
      <c r="AA2662" t="b">
        <f>OR(ISNA(Y2662),ISNA(Z2662))</f>
        <v>0</v>
      </c>
    </row>
    <row r="2663" spans="1:27" x14ac:dyDescent="0.25">
      <c r="A2663">
        <v>1793</v>
      </c>
      <c r="B2663" t="s">
        <v>24</v>
      </c>
      <c r="C2663" t="s">
        <v>56</v>
      </c>
      <c r="D2663" t="s">
        <v>57</v>
      </c>
      <c r="E2663">
        <v>11</v>
      </c>
      <c r="F2663" t="s">
        <v>37</v>
      </c>
      <c r="G2663">
        <v>100</v>
      </c>
      <c r="H2663" t="s">
        <v>27</v>
      </c>
      <c r="I2663" t="s">
        <v>38</v>
      </c>
      <c r="J2663" t="s">
        <v>36</v>
      </c>
      <c r="K2663" t="s">
        <v>30</v>
      </c>
      <c r="L2663" t="s">
        <v>31</v>
      </c>
      <c r="M2663">
        <v>3</v>
      </c>
      <c r="N2663" t="s">
        <v>32</v>
      </c>
      <c r="O2663" t="s">
        <v>33</v>
      </c>
      <c r="P2663">
        <v>32.901000000000003</v>
      </c>
      <c r="Q2663">
        <v>335826.17099999997</v>
      </c>
      <c r="R2663">
        <v>3063551.3791</v>
      </c>
      <c r="S2663">
        <v>335834.20850000001</v>
      </c>
      <c r="T2663">
        <v>3063583.2831999999</v>
      </c>
      <c r="U2663">
        <v>3.2901E-2</v>
      </c>
      <c r="V2663" t="str">
        <f>VLOOKUP(C2663,'Lines LookUp'!$B$1:$C$12,2,0)</f>
        <v>SAN</v>
      </c>
      <c r="W2663" t="str">
        <f>ROUNDUP(Q2663,3)&amp;"-"&amp;ROUNDUP(R2663,3)</f>
        <v>335826.171-3063551.38</v>
      </c>
      <c r="X2663" t="str">
        <f>ROUNDUP(S2663,3)&amp;"-"&amp;ROUNDUP(T2663,3)</f>
        <v>335834.209-3063583.284</v>
      </c>
      <c r="Y2663">
        <f>VLOOKUP(W2663&amp;"-"&amp;V2663,'Buscoords Workout'!$F:$G,2,0)</f>
        <v>11047</v>
      </c>
      <c r="Z2663">
        <f>VLOOKUP(X2663&amp;"-"&amp;V2663,'Buscoords Workout'!$F:$G,2,0)</f>
        <v>11048</v>
      </c>
      <c r="AA2663" t="b">
        <f>OR(ISNA(Y2663),ISNA(Z2663))</f>
        <v>0</v>
      </c>
    </row>
    <row r="2664" spans="1:27" x14ac:dyDescent="0.25">
      <c r="A2664">
        <v>1794</v>
      </c>
      <c r="B2664" t="s">
        <v>24</v>
      </c>
      <c r="C2664" t="s">
        <v>56</v>
      </c>
      <c r="D2664" t="s">
        <v>57</v>
      </c>
      <c r="E2664">
        <v>11</v>
      </c>
      <c r="F2664" t="s">
        <v>37</v>
      </c>
      <c r="G2664">
        <v>100</v>
      </c>
      <c r="H2664" t="s">
        <v>27</v>
      </c>
      <c r="I2664" t="s">
        <v>38</v>
      </c>
      <c r="J2664" t="s">
        <v>36</v>
      </c>
      <c r="K2664" t="s">
        <v>30</v>
      </c>
      <c r="L2664" t="s">
        <v>31</v>
      </c>
      <c r="M2664">
        <v>3</v>
      </c>
      <c r="N2664" t="s">
        <v>32</v>
      </c>
      <c r="O2664" t="s">
        <v>33</v>
      </c>
      <c r="P2664">
        <v>56.176699999999997</v>
      </c>
      <c r="Q2664">
        <v>335834.20850000001</v>
      </c>
      <c r="R2664">
        <v>3063583.2831999999</v>
      </c>
      <c r="S2664">
        <v>335844.90029999998</v>
      </c>
      <c r="T2664">
        <v>3063638.4331</v>
      </c>
      <c r="U2664">
        <v>5.6176999999999998E-2</v>
      </c>
      <c r="V2664" t="str">
        <f>VLOOKUP(C2664,'Lines LookUp'!$B$1:$C$12,2,0)</f>
        <v>SAN</v>
      </c>
      <c r="W2664" t="str">
        <f>ROUNDUP(Q2664,3)&amp;"-"&amp;ROUNDUP(R2664,3)</f>
        <v>335834.209-3063583.284</v>
      </c>
      <c r="X2664" t="str">
        <f>ROUNDUP(S2664,3)&amp;"-"&amp;ROUNDUP(T2664,3)</f>
        <v>335844.901-3063638.434</v>
      </c>
      <c r="Y2664">
        <f>VLOOKUP(W2664&amp;"-"&amp;V2664,'Buscoords Workout'!$F:$G,2,0)</f>
        <v>11048</v>
      </c>
      <c r="Z2664">
        <f>VLOOKUP(X2664&amp;"-"&amp;V2664,'Buscoords Workout'!$F:$G,2,0)</f>
        <v>11049</v>
      </c>
      <c r="AA2664" t="b">
        <f>OR(ISNA(Y2664),ISNA(Z2664))</f>
        <v>0</v>
      </c>
    </row>
    <row r="2665" spans="1:27" x14ac:dyDescent="0.25">
      <c r="A2665">
        <v>1795</v>
      </c>
      <c r="B2665" t="s">
        <v>24</v>
      </c>
      <c r="C2665" t="s">
        <v>56</v>
      </c>
      <c r="D2665" t="s">
        <v>57</v>
      </c>
      <c r="E2665">
        <v>11</v>
      </c>
      <c r="F2665" t="s">
        <v>37</v>
      </c>
      <c r="G2665">
        <v>100</v>
      </c>
      <c r="H2665" t="s">
        <v>27</v>
      </c>
      <c r="I2665" t="s">
        <v>38</v>
      </c>
      <c r="J2665" t="s">
        <v>36</v>
      </c>
      <c r="K2665" t="s">
        <v>30</v>
      </c>
      <c r="L2665" t="s">
        <v>31</v>
      </c>
      <c r="M2665">
        <v>3</v>
      </c>
      <c r="N2665" t="s">
        <v>32</v>
      </c>
      <c r="O2665" t="s">
        <v>33</v>
      </c>
      <c r="P2665">
        <v>22.308399999999999</v>
      </c>
      <c r="Q2665">
        <v>335844.90029999998</v>
      </c>
      <c r="R2665">
        <v>3063638.4331</v>
      </c>
      <c r="S2665">
        <v>335842.27380000002</v>
      </c>
      <c r="T2665">
        <v>3063660.5863000001</v>
      </c>
      <c r="U2665">
        <v>2.2308000000000001E-2</v>
      </c>
      <c r="V2665" t="str">
        <f>VLOOKUP(C2665,'Lines LookUp'!$B$1:$C$12,2,0)</f>
        <v>SAN</v>
      </c>
      <c r="W2665" t="str">
        <f>ROUNDUP(Q2665,3)&amp;"-"&amp;ROUNDUP(R2665,3)</f>
        <v>335844.901-3063638.434</v>
      </c>
      <c r="X2665" t="str">
        <f>ROUNDUP(S2665,3)&amp;"-"&amp;ROUNDUP(T2665,3)</f>
        <v>335842.274-3063660.587</v>
      </c>
      <c r="Y2665">
        <f>VLOOKUP(W2665&amp;"-"&amp;V2665,'Buscoords Workout'!$F:$G,2,0)</f>
        <v>11049</v>
      </c>
      <c r="Z2665">
        <f>VLOOKUP(X2665&amp;"-"&amp;V2665,'Buscoords Workout'!$F:$G,2,0)</f>
        <v>11050</v>
      </c>
      <c r="AA2665" t="b">
        <f>OR(ISNA(Y2665),ISNA(Z2665))</f>
        <v>0</v>
      </c>
    </row>
    <row r="2666" spans="1:27" x14ac:dyDescent="0.25">
      <c r="A2666">
        <v>1796</v>
      </c>
      <c r="B2666" t="s">
        <v>24</v>
      </c>
      <c r="C2666" t="s">
        <v>56</v>
      </c>
      <c r="D2666" t="s">
        <v>57</v>
      </c>
      <c r="E2666">
        <v>11</v>
      </c>
      <c r="F2666" t="s">
        <v>37</v>
      </c>
      <c r="G2666">
        <v>100</v>
      </c>
      <c r="H2666" t="s">
        <v>27</v>
      </c>
      <c r="I2666" t="s">
        <v>38</v>
      </c>
      <c r="J2666" t="s">
        <v>36</v>
      </c>
      <c r="K2666" t="s">
        <v>30</v>
      </c>
      <c r="L2666" t="s">
        <v>31</v>
      </c>
      <c r="M2666">
        <v>3</v>
      </c>
      <c r="N2666" t="s">
        <v>32</v>
      </c>
      <c r="O2666" t="s">
        <v>33</v>
      </c>
      <c r="P2666">
        <v>21.591799999999999</v>
      </c>
      <c r="Q2666">
        <v>335842.27380000002</v>
      </c>
      <c r="R2666">
        <v>3063660.5863000001</v>
      </c>
      <c r="S2666">
        <v>335847.34220000001</v>
      </c>
      <c r="T2666">
        <v>3063681.5748000001</v>
      </c>
      <c r="U2666">
        <v>2.1592E-2</v>
      </c>
      <c r="V2666" t="str">
        <f>VLOOKUP(C2666,'Lines LookUp'!$B$1:$C$12,2,0)</f>
        <v>SAN</v>
      </c>
      <c r="W2666" t="str">
        <f>ROUNDUP(Q2666,3)&amp;"-"&amp;ROUNDUP(R2666,3)</f>
        <v>335842.274-3063660.587</v>
      </c>
      <c r="X2666" t="str">
        <f>ROUNDUP(S2666,3)&amp;"-"&amp;ROUNDUP(T2666,3)</f>
        <v>335847.343-3063681.575</v>
      </c>
      <c r="Y2666">
        <f>VLOOKUP(W2666&amp;"-"&amp;V2666,'Buscoords Workout'!$F:$G,2,0)</f>
        <v>11050</v>
      </c>
      <c r="Z2666">
        <f>VLOOKUP(X2666&amp;"-"&amp;V2666,'Buscoords Workout'!$F:$G,2,0)</f>
        <v>11051</v>
      </c>
      <c r="AA2666" t="b">
        <f>OR(ISNA(Y2666),ISNA(Z2666))</f>
        <v>0</v>
      </c>
    </row>
    <row r="2667" spans="1:27" x14ac:dyDescent="0.25">
      <c r="A2667">
        <v>1797</v>
      </c>
      <c r="B2667" t="s">
        <v>24</v>
      </c>
      <c r="C2667" t="s">
        <v>56</v>
      </c>
      <c r="D2667" t="s">
        <v>57</v>
      </c>
      <c r="E2667">
        <v>11</v>
      </c>
      <c r="F2667" t="s">
        <v>37</v>
      </c>
      <c r="G2667">
        <v>100</v>
      </c>
      <c r="H2667" t="s">
        <v>27</v>
      </c>
      <c r="I2667" t="s">
        <v>38</v>
      </c>
      <c r="J2667" t="s">
        <v>36</v>
      </c>
      <c r="K2667" t="s">
        <v>30</v>
      </c>
      <c r="L2667" t="s">
        <v>31</v>
      </c>
      <c r="M2667">
        <v>3</v>
      </c>
      <c r="N2667" t="s">
        <v>32</v>
      </c>
      <c r="O2667" t="s">
        <v>33</v>
      </c>
      <c r="P2667">
        <v>13.979900000000001</v>
      </c>
      <c r="Q2667">
        <v>335847.34220000001</v>
      </c>
      <c r="R2667">
        <v>3063681.5748000001</v>
      </c>
      <c r="S2667">
        <v>335848.11580000003</v>
      </c>
      <c r="T2667">
        <v>3063695.5332999998</v>
      </c>
      <c r="U2667">
        <v>1.3979999999999999E-2</v>
      </c>
      <c r="V2667" t="str">
        <f>VLOOKUP(C2667,'Lines LookUp'!$B$1:$C$12,2,0)</f>
        <v>SAN</v>
      </c>
      <c r="W2667" t="str">
        <f>ROUNDUP(Q2667,3)&amp;"-"&amp;ROUNDUP(R2667,3)</f>
        <v>335847.343-3063681.575</v>
      </c>
      <c r="X2667" t="str">
        <f>ROUNDUP(S2667,3)&amp;"-"&amp;ROUNDUP(T2667,3)</f>
        <v>335848.116-3063695.534</v>
      </c>
      <c r="Y2667">
        <f>VLOOKUP(W2667&amp;"-"&amp;V2667,'Buscoords Workout'!$F:$G,2,0)</f>
        <v>11051</v>
      </c>
      <c r="Z2667">
        <f>VLOOKUP(X2667&amp;"-"&amp;V2667,'Buscoords Workout'!$F:$G,2,0)</f>
        <v>11052</v>
      </c>
      <c r="AA2667" t="b">
        <f>OR(ISNA(Y2667),ISNA(Z2667))</f>
        <v>0</v>
      </c>
    </row>
    <row r="2668" spans="1:27" x14ac:dyDescent="0.25">
      <c r="A2668">
        <v>1798</v>
      </c>
      <c r="B2668" t="s">
        <v>24</v>
      </c>
      <c r="C2668" t="s">
        <v>56</v>
      </c>
      <c r="D2668" t="s">
        <v>57</v>
      </c>
      <c r="E2668">
        <v>11</v>
      </c>
      <c r="F2668" t="s">
        <v>37</v>
      </c>
      <c r="G2668">
        <v>100</v>
      </c>
      <c r="H2668" t="s">
        <v>27</v>
      </c>
      <c r="I2668" t="s">
        <v>38</v>
      </c>
      <c r="J2668" t="s">
        <v>36</v>
      </c>
      <c r="K2668" t="s">
        <v>30</v>
      </c>
      <c r="L2668" t="s">
        <v>31</v>
      </c>
      <c r="M2668">
        <v>3</v>
      </c>
      <c r="N2668" t="s">
        <v>32</v>
      </c>
      <c r="O2668" t="s">
        <v>33</v>
      </c>
      <c r="P2668">
        <v>10.1668</v>
      </c>
      <c r="Q2668">
        <v>335848.11580000003</v>
      </c>
      <c r="R2668">
        <v>3063695.5332999998</v>
      </c>
      <c r="S2668">
        <v>335850.5894</v>
      </c>
      <c r="T2668">
        <v>3063705.3946000002</v>
      </c>
      <c r="U2668">
        <v>1.0167000000000001E-2</v>
      </c>
      <c r="V2668" t="str">
        <f>VLOOKUP(C2668,'Lines LookUp'!$B$1:$C$12,2,0)</f>
        <v>SAN</v>
      </c>
      <c r="W2668" t="str">
        <f>ROUNDUP(Q2668,3)&amp;"-"&amp;ROUNDUP(R2668,3)</f>
        <v>335848.116-3063695.534</v>
      </c>
      <c r="X2668" t="str">
        <f>ROUNDUP(S2668,3)&amp;"-"&amp;ROUNDUP(T2668,3)</f>
        <v>335850.59-3063705.395</v>
      </c>
      <c r="Y2668">
        <f>VLOOKUP(W2668&amp;"-"&amp;V2668,'Buscoords Workout'!$F:$G,2,0)</f>
        <v>11052</v>
      </c>
      <c r="Z2668">
        <f>VLOOKUP(X2668&amp;"-"&amp;V2668,'Buscoords Workout'!$F:$G,2,0)</f>
        <v>11053</v>
      </c>
      <c r="AA2668" t="b">
        <f>OR(ISNA(Y2668),ISNA(Z2668))</f>
        <v>0</v>
      </c>
    </row>
    <row r="2669" spans="1:27" x14ac:dyDescent="0.25">
      <c r="A2669">
        <v>1799</v>
      </c>
      <c r="B2669" t="s">
        <v>24</v>
      </c>
      <c r="C2669" t="s">
        <v>56</v>
      </c>
      <c r="D2669" t="s">
        <v>57</v>
      </c>
      <c r="E2669">
        <v>11</v>
      </c>
      <c r="F2669" t="s">
        <v>37</v>
      </c>
      <c r="G2669">
        <v>100</v>
      </c>
      <c r="H2669" t="s">
        <v>27</v>
      </c>
      <c r="I2669" t="s">
        <v>38</v>
      </c>
      <c r="J2669" t="s">
        <v>36</v>
      </c>
      <c r="K2669" t="s">
        <v>30</v>
      </c>
      <c r="L2669" t="s">
        <v>31</v>
      </c>
      <c r="M2669">
        <v>3</v>
      </c>
      <c r="N2669" t="s">
        <v>32</v>
      </c>
      <c r="O2669" t="s">
        <v>33</v>
      </c>
      <c r="P2669">
        <v>18.792999999999999</v>
      </c>
      <c r="Q2669">
        <v>335850.5894</v>
      </c>
      <c r="R2669">
        <v>3063705.3946000002</v>
      </c>
      <c r="S2669">
        <v>335860.16960000002</v>
      </c>
      <c r="T2669">
        <v>3063721.5624000002</v>
      </c>
      <c r="U2669">
        <v>1.8793000000000001E-2</v>
      </c>
      <c r="V2669" t="str">
        <f>VLOOKUP(C2669,'Lines LookUp'!$B$1:$C$12,2,0)</f>
        <v>SAN</v>
      </c>
      <c r="W2669" t="str">
        <f>ROUNDUP(Q2669,3)&amp;"-"&amp;ROUNDUP(R2669,3)</f>
        <v>335850.59-3063705.395</v>
      </c>
      <c r="X2669" t="str">
        <f>ROUNDUP(S2669,3)&amp;"-"&amp;ROUNDUP(T2669,3)</f>
        <v>335860.17-3063721.563</v>
      </c>
      <c r="Y2669">
        <f>VLOOKUP(W2669&amp;"-"&amp;V2669,'Buscoords Workout'!$F:$G,2,0)</f>
        <v>11053</v>
      </c>
      <c r="Z2669">
        <f>VLOOKUP(X2669&amp;"-"&amp;V2669,'Buscoords Workout'!$F:$G,2,0)</f>
        <v>11054</v>
      </c>
      <c r="AA2669" t="b">
        <f>OR(ISNA(Y2669),ISNA(Z2669))</f>
        <v>0</v>
      </c>
    </row>
    <row r="2670" spans="1:27" x14ac:dyDescent="0.25">
      <c r="A2670">
        <v>1800</v>
      </c>
      <c r="B2670" t="s">
        <v>24</v>
      </c>
      <c r="C2670" t="s">
        <v>56</v>
      </c>
      <c r="D2670" t="s">
        <v>57</v>
      </c>
      <c r="E2670">
        <v>11</v>
      </c>
      <c r="F2670" t="s">
        <v>37</v>
      </c>
      <c r="G2670">
        <v>100</v>
      </c>
      <c r="H2670" t="s">
        <v>27</v>
      </c>
      <c r="I2670" t="s">
        <v>38</v>
      </c>
      <c r="J2670" t="s">
        <v>36</v>
      </c>
      <c r="K2670" t="s">
        <v>30</v>
      </c>
      <c r="L2670" t="s">
        <v>31</v>
      </c>
      <c r="M2670">
        <v>3</v>
      </c>
      <c r="N2670" t="s">
        <v>32</v>
      </c>
      <c r="O2670" t="s">
        <v>33</v>
      </c>
      <c r="P2670">
        <v>12.545500000000001</v>
      </c>
      <c r="Q2670">
        <v>335860.16960000002</v>
      </c>
      <c r="R2670">
        <v>3063721.5624000002</v>
      </c>
      <c r="S2670">
        <v>335865.00679999997</v>
      </c>
      <c r="T2670">
        <v>3063733.1379</v>
      </c>
      <c r="U2670">
        <v>1.2546E-2</v>
      </c>
      <c r="V2670" t="str">
        <f>VLOOKUP(C2670,'Lines LookUp'!$B$1:$C$12,2,0)</f>
        <v>SAN</v>
      </c>
      <c r="W2670" t="str">
        <f>ROUNDUP(Q2670,3)&amp;"-"&amp;ROUNDUP(R2670,3)</f>
        <v>335860.17-3063721.563</v>
      </c>
      <c r="X2670" t="str">
        <f>ROUNDUP(S2670,3)&amp;"-"&amp;ROUNDUP(T2670,3)</f>
        <v>335865.007-3063733.138</v>
      </c>
      <c r="Y2670">
        <f>VLOOKUP(W2670&amp;"-"&amp;V2670,'Buscoords Workout'!$F:$G,2,0)</f>
        <v>11054</v>
      </c>
      <c r="Z2670">
        <f>VLOOKUP(X2670&amp;"-"&amp;V2670,'Buscoords Workout'!$F:$G,2,0)</f>
        <v>11055</v>
      </c>
      <c r="AA2670" t="b">
        <f>OR(ISNA(Y2670),ISNA(Z2670))</f>
        <v>0</v>
      </c>
    </row>
    <row r="2671" spans="1:27" x14ac:dyDescent="0.25">
      <c r="A2671">
        <v>1801</v>
      </c>
      <c r="B2671" t="s">
        <v>24</v>
      </c>
      <c r="C2671" t="s">
        <v>56</v>
      </c>
      <c r="D2671" t="s">
        <v>57</v>
      </c>
      <c r="E2671">
        <v>11</v>
      </c>
      <c r="F2671" t="s">
        <v>37</v>
      </c>
      <c r="G2671">
        <v>100</v>
      </c>
      <c r="H2671" t="s">
        <v>27</v>
      </c>
      <c r="I2671" t="s">
        <v>38</v>
      </c>
      <c r="J2671" t="s">
        <v>36</v>
      </c>
      <c r="K2671" t="s">
        <v>30</v>
      </c>
      <c r="L2671" t="s">
        <v>31</v>
      </c>
      <c r="M2671">
        <v>3</v>
      </c>
      <c r="N2671" t="s">
        <v>32</v>
      </c>
      <c r="O2671" t="s">
        <v>33</v>
      </c>
      <c r="P2671">
        <v>8.9044899999999991</v>
      </c>
      <c r="Q2671">
        <v>335865.00679999997</v>
      </c>
      <c r="R2671">
        <v>3063733.1379</v>
      </c>
      <c r="S2671">
        <v>335866.87969999999</v>
      </c>
      <c r="T2671">
        <v>3063741.8432</v>
      </c>
      <c r="U2671">
        <v>8.9040000000000005E-3</v>
      </c>
      <c r="V2671" t="str">
        <f>VLOOKUP(C2671,'Lines LookUp'!$B$1:$C$12,2,0)</f>
        <v>SAN</v>
      </c>
      <c r="W2671" t="str">
        <f>ROUNDUP(Q2671,3)&amp;"-"&amp;ROUNDUP(R2671,3)</f>
        <v>335865.007-3063733.138</v>
      </c>
      <c r="X2671" t="str">
        <f>ROUNDUP(S2671,3)&amp;"-"&amp;ROUNDUP(T2671,3)</f>
        <v>335866.88-3063741.844</v>
      </c>
      <c r="Y2671">
        <f>VLOOKUP(W2671&amp;"-"&amp;V2671,'Buscoords Workout'!$F:$G,2,0)</f>
        <v>11055</v>
      </c>
      <c r="Z2671">
        <f>VLOOKUP(X2671&amp;"-"&amp;V2671,'Buscoords Workout'!$F:$G,2,0)</f>
        <v>11056</v>
      </c>
      <c r="AA2671" t="b">
        <f>OR(ISNA(Y2671),ISNA(Z2671))</f>
        <v>0</v>
      </c>
    </row>
    <row r="2672" spans="1:27" x14ac:dyDescent="0.25">
      <c r="A2672">
        <v>1802</v>
      </c>
      <c r="B2672" t="s">
        <v>24</v>
      </c>
      <c r="C2672" t="s">
        <v>56</v>
      </c>
      <c r="D2672" t="s">
        <v>57</v>
      </c>
      <c r="E2672">
        <v>11</v>
      </c>
      <c r="F2672" t="s">
        <v>37</v>
      </c>
      <c r="G2672">
        <v>100</v>
      </c>
      <c r="H2672" t="s">
        <v>27</v>
      </c>
      <c r="I2672" t="s">
        <v>38</v>
      </c>
      <c r="J2672" t="s">
        <v>36</v>
      </c>
      <c r="K2672" t="s">
        <v>30</v>
      </c>
      <c r="L2672" t="s">
        <v>31</v>
      </c>
      <c r="M2672">
        <v>3</v>
      </c>
      <c r="N2672" t="s">
        <v>32</v>
      </c>
      <c r="O2672" t="s">
        <v>33</v>
      </c>
      <c r="P2672">
        <v>8.9212600000000002</v>
      </c>
      <c r="Q2672">
        <v>335866.87969999999</v>
      </c>
      <c r="R2672">
        <v>3063741.8432</v>
      </c>
      <c r="S2672">
        <v>335869.76708399999</v>
      </c>
      <c r="T2672">
        <v>3063750.2842899999</v>
      </c>
      <c r="U2672">
        <v>8.9210000000000001E-3</v>
      </c>
      <c r="V2672" t="str">
        <f>VLOOKUP(C2672,'Lines LookUp'!$B$1:$C$12,2,0)</f>
        <v>SAN</v>
      </c>
      <c r="W2672" t="str">
        <f>ROUNDUP(Q2672,3)&amp;"-"&amp;ROUNDUP(R2672,3)</f>
        <v>335866.88-3063741.844</v>
      </c>
      <c r="X2672" t="str">
        <f>ROUNDUP(S2672,3)&amp;"-"&amp;ROUNDUP(T2672,3)</f>
        <v>335869.768-3063750.285</v>
      </c>
      <c r="Y2672">
        <f>VLOOKUP(W2672&amp;"-"&amp;V2672,'Buscoords Workout'!$F:$G,2,0)</f>
        <v>11056</v>
      </c>
      <c r="Z2672">
        <f>VLOOKUP(X2672&amp;"-"&amp;V2672,'Buscoords Workout'!$F:$G,2,0)</f>
        <v>11218</v>
      </c>
      <c r="AA2672" t="b">
        <f>OR(ISNA(Y2672),ISNA(Z2672))</f>
        <v>0</v>
      </c>
    </row>
    <row r="2673" spans="1:27" x14ac:dyDescent="0.25">
      <c r="A2673">
        <v>1803</v>
      </c>
      <c r="B2673" t="s">
        <v>24</v>
      </c>
      <c r="C2673" t="s">
        <v>56</v>
      </c>
      <c r="D2673" t="s">
        <v>57</v>
      </c>
      <c r="E2673">
        <v>11</v>
      </c>
      <c r="F2673" t="s">
        <v>37</v>
      </c>
      <c r="G2673">
        <v>100</v>
      </c>
      <c r="H2673" t="s">
        <v>27</v>
      </c>
      <c r="I2673" t="s">
        <v>38</v>
      </c>
      <c r="J2673" t="s">
        <v>36</v>
      </c>
      <c r="K2673" t="s">
        <v>30</v>
      </c>
      <c r="L2673" t="s">
        <v>31</v>
      </c>
      <c r="M2673">
        <v>3</v>
      </c>
      <c r="N2673" t="s">
        <v>32</v>
      </c>
      <c r="O2673" t="s">
        <v>33</v>
      </c>
      <c r="P2673">
        <v>0.15484700000000001</v>
      </c>
      <c r="Q2673">
        <v>335869.76708399999</v>
      </c>
      <c r="R2673">
        <v>3063750.2842899999</v>
      </c>
      <c r="S2673">
        <v>335869.81719999999</v>
      </c>
      <c r="T2673">
        <v>3063750.4308000002</v>
      </c>
      <c r="U2673">
        <v>1.55E-4</v>
      </c>
      <c r="V2673" t="str">
        <f>VLOOKUP(C2673,'Lines LookUp'!$B$1:$C$12,2,0)</f>
        <v>SAN</v>
      </c>
      <c r="W2673" t="str">
        <f>ROUNDUP(Q2673,3)&amp;"-"&amp;ROUNDUP(R2673,3)</f>
        <v>335869.768-3063750.285</v>
      </c>
      <c r="X2673" t="str">
        <f>ROUNDUP(S2673,3)&amp;"-"&amp;ROUNDUP(T2673,3)</f>
        <v>335869.818-3063750.431</v>
      </c>
      <c r="Y2673">
        <f>VLOOKUP(W2673&amp;"-"&amp;V2673,'Buscoords Workout'!$F:$G,2,0)</f>
        <v>11218</v>
      </c>
      <c r="Z2673">
        <f>VLOOKUP(X2673&amp;"-"&amp;V2673,'Buscoords Workout'!$F:$G,2,0)</f>
        <v>11057</v>
      </c>
      <c r="AA2673" t="b">
        <f>OR(ISNA(Y2673),ISNA(Z2673))</f>
        <v>0</v>
      </c>
    </row>
    <row r="2674" spans="1:27" x14ac:dyDescent="0.25">
      <c r="A2674">
        <v>1804</v>
      </c>
      <c r="B2674" t="s">
        <v>24</v>
      </c>
      <c r="C2674" t="s">
        <v>56</v>
      </c>
      <c r="D2674" t="s">
        <v>57</v>
      </c>
      <c r="E2674">
        <v>11</v>
      </c>
      <c r="F2674" t="s">
        <v>37</v>
      </c>
      <c r="G2674">
        <v>100</v>
      </c>
      <c r="H2674" t="s">
        <v>27</v>
      </c>
      <c r="I2674" t="s">
        <v>38</v>
      </c>
      <c r="J2674" t="s">
        <v>36</v>
      </c>
      <c r="K2674" t="s">
        <v>30</v>
      </c>
      <c r="L2674" t="s">
        <v>31</v>
      </c>
      <c r="M2674">
        <v>3</v>
      </c>
      <c r="N2674" t="s">
        <v>32</v>
      </c>
      <c r="O2674" t="s">
        <v>33</v>
      </c>
      <c r="P2674">
        <v>10.7584</v>
      </c>
      <c r="Q2674">
        <v>335974.82919999998</v>
      </c>
      <c r="R2674">
        <v>3063207.1231999998</v>
      </c>
      <c r="S2674">
        <v>335985.303617</v>
      </c>
      <c r="T2674">
        <v>3063209.5785400001</v>
      </c>
      <c r="U2674">
        <v>1.0758E-2</v>
      </c>
      <c r="V2674" t="str">
        <f>VLOOKUP(C2674,'Lines LookUp'!$B$1:$C$12,2,0)</f>
        <v>SAN</v>
      </c>
      <c r="W2674" t="str">
        <f>ROUNDUP(Q2674,3)&amp;"-"&amp;ROUNDUP(R2674,3)</f>
        <v>335974.83-3063207.124</v>
      </c>
      <c r="X2674" t="str">
        <f>ROUNDUP(S2674,3)&amp;"-"&amp;ROUNDUP(T2674,3)</f>
        <v>335985.304-3063209.579</v>
      </c>
      <c r="Y2674">
        <f>VLOOKUP(W2674&amp;"-"&amp;V2674,'Buscoords Workout'!$F:$G,2,0)</f>
        <v>11063</v>
      </c>
      <c r="Z2674">
        <f>VLOOKUP(X2674&amp;"-"&amp;V2674,'Buscoords Workout'!$F:$G,2,0)</f>
        <v>11186</v>
      </c>
      <c r="AA2674" t="b">
        <f>OR(ISNA(Y2674),ISNA(Z2674))</f>
        <v>0</v>
      </c>
    </row>
    <row r="2675" spans="1:27" x14ac:dyDescent="0.25">
      <c r="A2675">
        <v>1805</v>
      </c>
      <c r="B2675" t="s">
        <v>24</v>
      </c>
      <c r="C2675" t="s">
        <v>56</v>
      </c>
      <c r="D2675" t="s">
        <v>57</v>
      </c>
      <c r="E2675">
        <v>11</v>
      </c>
      <c r="F2675" t="s">
        <v>37</v>
      </c>
      <c r="G2675">
        <v>100</v>
      </c>
      <c r="H2675" t="s">
        <v>27</v>
      </c>
      <c r="I2675" t="s">
        <v>38</v>
      </c>
      <c r="J2675" t="s">
        <v>36</v>
      </c>
      <c r="K2675" t="s">
        <v>30</v>
      </c>
      <c r="L2675" t="s">
        <v>31</v>
      </c>
      <c r="M2675">
        <v>3</v>
      </c>
      <c r="N2675" t="s">
        <v>32</v>
      </c>
      <c r="O2675" t="s">
        <v>33</v>
      </c>
      <c r="P2675">
        <v>8.5347299999999997</v>
      </c>
      <c r="Q2675">
        <v>335985.303617</v>
      </c>
      <c r="R2675">
        <v>3063209.5785400001</v>
      </c>
      <c r="S2675">
        <v>335993.61310000002</v>
      </c>
      <c r="T2675">
        <v>3063211.5263999999</v>
      </c>
      <c r="U2675">
        <v>8.5349999999999992E-3</v>
      </c>
      <c r="V2675" t="str">
        <f>VLOOKUP(C2675,'Lines LookUp'!$B$1:$C$12,2,0)</f>
        <v>SAN</v>
      </c>
      <c r="W2675" t="str">
        <f>ROUNDUP(Q2675,3)&amp;"-"&amp;ROUNDUP(R2675,3)</f>
        <v>335985.304-3063209.579</v>
      </c>
      <c r="X2675" t="str">
        <f>ROUNDUP(S2675,3)&amp;"-"&amp;ROUNDUP(T2675,3)</f>
        <v>335993.614-3063211.527</v>
      </c>
      <c r="Y2675">
        <f>VLOOKUP(W2675&amp;"-"&amp;V2675,'Buscoords Workout'!$F:$G,2,0)</f>
        <v>11186</v>
      </c>
      <c r="Z2675">
        <f>VLOOKUP(X2675&amp;"-"&amp;V2675,'Buscoords Workout'!$F:$G,2,0)</f>
        <v>11064</v>
      </c>
      <c r="AA2675" t="b">
        <f>OR(ISNA(Y2675),ISNA(Z2675))</f>
        <v>0</v>
      </c>
    </row>
    <row r="2676" spans="1:27" x14ac:dyDescent="0.25">
      <c r="A2676">
        <v>1806</v>
      </c>
      <c r="B2676" t="s">
        <v>24</v>
      </c>
      <c r="C2676" t="s">
        <v>56</v>
      </c>
      <c r="D2676" t="s">
        <v>57</v>
      </c>
      <c r="E2676">
        <v>11</v>
      </c>
      <c r="F2676" t="s">
        <v>37</v>
      </c>
      <c r="G2676">
        <v>100</v>
      </c>
      <c r="H2676" t="s">
        <v>27</v>
      </c>
      <c r="I2676" t="s">
        <v>38</v>
      </c>
      <c r="J2676" t="s">
        <v>36</v>
      </c>
      <c r="K2676" t="s">
        <v>30</v>
      </c>
      <c r="L2676" t="s">
        <v>31</v>
      </c>
      <c r="M2676">
        <v>3</v>
      </c>
      <c r="N2676" t="s">
        <v>32</v>
      </c>
      <c r="O2676" t="s">
        <v>33</v>
      </c>
      <c r="P2676">
        <v>12.9245</v>
      </c>
      <c r="Q2676">
        <v>335993.61310000002</v>
      </c>
      <c r="R2676">
        <v>3063211.5263999999</v>
      </c>
      <c r="S2676">
        <v>336006.4682</v>
      </c>
      <c r="T2676">
        <v>3063210.1888000001</v>
      </c>
      <c r="U2676">
        <v>1.2925000000000001E-2</v>
      </c>
      <c r="V2676" t="str">
        <f>VLOOKUP(C2676,'Lines LookUp'!$B$1:$C$12,2,0)</f>
        <v>SAN</v>
      </c>
      <c r="W2676" t="str">
        <f>ROUNDUP(Q2676,3)&amp;"-"&amp;ROUNDUP(R2676,3)</f>
        <v>335993.614-3063211.527</v>
      </c>
      <c r="X2676" t="str">
        <f>ROUNDUP(S2676,3)&amp;"-"&amp;ROUNDUP(T2676,3)</f>
        <v>336006.469-3063210.189</v>
      </c>
      <c r="Y2676">
        <f>VLOOKUP(W2676&amp;"-"&amp;V2676,'Buscoords Workout'!$F:$G,2,0)</f>
        <v>11064</v>
      </c>
      <c r="Z2676">
        <f>VLOOKUP(X2676&amp;"-"&amp;V2676,'Buscoords Workout'!$F:$G,2,0)</f>
        <v>11065</v>
      </c>
      <c r="AA2676" t="b">
        <f>OR(ISNA(Y2676),ISNA(Z2676))</f>
        <v>0</v>
      </c>
    </row>
    <row r="2677" spans="1:27" x14ac:dyDescent="0.25">
      <c r="A2677">
        <v>1807</v>
      </c>
      <c r="B2677" t="s">
        <v>24</v>
      </c>
      <c r="C2677" t="s">
        <v>56</v>
      </c>
      <c r="D2677" t="s">
        <v>57</v>
      </c>
      <c r="E2677">
        <v>11</v>
      </c>
      <c r="F2677" t="s">
        <v>37</v>
      </c>
      <c r="G2677">
        <v>100</v>
      </c>
      <c r="H2677" t="s">
        <v>27</v>
      </c>
      <c r="I2677" t="s">
        <v>38</v>
      </c>
      <c r="J2677" t="s">
        <v>36</v>
      </c>
      <c r="K2677" t="s">
        <v>30</v>
      </c>
      <c r="L2677" t="s">
        <v>31</v>
      </c>
      <c r="M2677">
        <v>3</v>
      </c>
      <c r="N2677" t="s">
        <v>32</v>
      </c>
      <c r="O2677" t="s">
        <v>33</v>
      </c>
      <c r="P2677">
        <v>20.419</v>
      </c>
      <c r="Q2677">
        <v>336006.4682</v>
      </c>
      <c r="R2677">
        <v>3063210.1888000001</v>
      </c>
      <c r="S2677">
        <v>336025.07939999999</v>
      </c>
      <c r="T2677">
        <v>3063201.7889</v>
      </c>
      <c r="U2677">
        <v>2.0419E-2</v>
      </c>
      <c r="V2677" t="str">
        <f>VLOOKUP(C2677,'Lines LookUp'!$B$1:$C$12,2,0)</f>
        <v>SAN</v>
      </c>
      <c r="W2677" t="str">
        <f>ROUNDUP(Q2677,3)&amp;"-"&amp;ROUNDUP(R2677,3)</f>
        <v>336006.469-3063210.189</v>
      </c>
      <c r="X2677" t="str">
        <f>ROUNDUP(S2677,3)&amp;"-"&amp;ROUNDUP(T2677,3)</f>
        <v>336025.08-3063201.789</v>
      </c>
      <c r="Y2677">
        <f>VLOOKUP(W2677&amp;"-"&amp;V2677,'Buscoords Workout'!$F:$G,2,0)</f>
        <v>11065</v>
      </c>
      <c r="Z2677">
        <f>VLOOKUP(X2677&amp;"-"&amp;V2677,'Buscoords Workout'!$F:$G,2,0)</f>
        <v>11066</v>
      </c>
      <c r="AA2677" t="b">
        <f>OR(ISNA(Y2677),ISNA(Z2677))</f>
        <v>0</v>
      </c>
    </row>
    <row r="2678" spans="1:27" x14ac:dyDescent="0.25">
      <c r="A2678">
        <v>1808</v>
      </c>
      <c r="B2678" t="s">
        <v>24</v>
      </c>
      <c r="C2678" t="s">
        <v>56</v>
      </c>
      <c r="D2678" t="s">
        <v>57</v>
      </c>
      <c r="E2678">
        <v>11</v>
      </c>
      <c r="F2678" t="s">
        <v>37</v>
      </c>
      <c r="G2678">
        <v>100</v>
      </c>
      <c r="H2678" t="s">
        <v>27</v>
      </c>
      <c r="I2678" t="s">
        <v>38</v>
      </c>
      <c r="J2678" t="s">
        <v>36</v>
      </c>
      <c r="K2678" t="s">
        <v>30</v>
      </c>
      <c r="L2678" t="s">
        <v>31</v>
      </c>
      <c r="M2678">
        <v>3</v>
      </c>
      <c r="N2678" t="s">
        <v>32</v>
      </c>
      <c r="O2678" t="s">
        <v>33</v>
      </c>
      <c r="P2678">
        <v>29.168600000000001</v>
      </c>
      <c r="Q2678">
        <v>336025.07939999999</v>
      </c>
      <c r="R2678">
        <v>3063201.7889</v>
      </c>
      <c r="S2678">
        <v>336049.43900000001</v>
      </c>
      <c r="T2678">
        <v>3063185.7447000002</v>
      </c>
      <c r="U2678">
        <v>2.9169E-2</v>
      </c>
      <c r="V2678" t="str">
        <f>VLOOKUP(C2678,'Lines LookUp'!$B$1:$C$12,2,0)</f>
        <v>SAN</v>
      </c>
      <c r="W2678" t="str">
        <f>ROUNDUP(Q2678,3)&amp;"-"&amp;ROUNDUP(R2678,3)</f>
        <v>336025.08-3063201.789</v>
      </c>
      <c r="X2678" t="str">
        <f>ROUNDUP(S2678,3)&amp;"-"&amp;ROUNDUP(T2678,3)</f>
        <v>336049.439-3063185.745</v>
      </c>
      <c r="Y2678">
        <f>VLOOKUP(W2678&amp;"-"&amp;V2678,'Buscoords Workout'!$F:$G,2,0)</f>
        <v>11066</v>
      </c>
      <c r="Z2678">
        <f>VLOOKUP(X2678&amp;"-"&amp;V2678,'Buscoords Workout'!$F:$G,2,0)</f>
        <v>11067</v>
      </c>
      <c r="AA2678" t="b">
        <f>OR(ISNA(Y2678),ISNA(Z2678))</f>
        <v>0</v>
      </c>
    </row>
    <row r="2679" spans="1:27" x14ac:dyDescent="0.25">
      <c r="A2679">
        <v>1809</v>
      </c>
      <c r="B2679" t="s">
        <v>24</v>
      </c>
      <c r="C2679" t="s">
        <v>56</v>
      </c>
      <c r="D2679" t="s">
        <v>57</v>
      </c>
      <c r="E2679">
        <v>11</v>
      </c>
      <c r="F2679" t="s">
        <v>37</v>
      </c>
      <c r="G2679">
        <v>100</v>
      </c>
      <c r="H2679" t="s">
        <v>27</v>
      </c>
      <c r="I2679" t="s">
        <v>38</v>
      </c>
      <c r="J2679" t="s">
        <v>36</v>
      </c>
      <c r="K2679" t="s">
        <v>30</v>
      </c>
      <c r="L2679" t="s">
        <v>31</v>
      </c>
      <c r="M2679">
        <v>3</v>
      </c>
      <c r="N2679" t="s">
        <v>32</v>
      </c>
      <c r="O2679" t="s">
        <v>33</v>
      </c>
      <c r="P2679">
        <v>39.047199999999997</v>
      </c>
      <c r="Q2679">
        <v>336049.43900000001</v>
      </c>
      <c r="R2679">
        <v>3063185.7447000002</v>
      </c>
      <c r="S2679">
        <v>336081.31780000002</v>
      </c>
      <c r="T2679">
        <v>3063163.1963999998</v>
      </c>
      <c r="U2679">
        <v>3.9046999999999998E-2</v>
      </c>
      <c r="V2679" t="str">
        <f>VLOOKUP(C2679,'Lines LookUp'!$B$1:$C$12,2,0)</f>
        <v>SAN</v>
      </c>
      <c r="W2679" t="str">
        <f>ROUNDUP(Q2679,3)&amp;"-"&amp;ROUNDUP(R2679,3)</f>
        <v>336049.439-3063185.745</v>
      </c>
      <c r="X2679" t="str">
        <f>ROUNDUP(S2679,3)&amp;"-"&amp;ROUNDUP(T2679,3)</f>
        <v>336081.318-3063163.197</v>
      </c>
      <c r="Y2679">
        <f>VLOOKUP(W2679&amp;"-"&amp;V2679,'Buscoords Workout'!$F:$G,2,0)</f>
        <v>11067</v>
      </c>
      <c r="Z2679">
        <f>VLOOKUP(X2679&amp;"-"&amp;V2679,'Buscoords Workout'!$F:$G,2,0)</f>
        <v>11068</v>
      </c>
      <c r="AA2679" t="b">
        <f>OR(ISNA(Y2679),ISNA(Z2679))</f>
        <v>0</v>
      </c>
    </row>
    <row r="2680" spans="1:27" x14ac:dyDescent="0.25">
      <c r="A2680">
        <v>1810</v>
      </c>
      <c r="B2680" t="s">
        <v>24</v>
      </c>
      <c r="C2680" t="s">
        <v>56</v>
      </c>
      <c r="D2680" t="s">
        <v>57</v>
      </c>
      <c r="E2680">
        <v>11</v>
      </c>
      <c r="F2680" t="s">
        <v>37</v>
      </c>
      <c r="G2680">
        <v>100</v>
      </c>
      <c r="H2680" t="s">
        <v>27</v>
      </c>
      <c r="I2680" t="s">
        <v>38</v>
      </c>
      <c r="J2680" t="s">
        <v>36</v>
      </c>
      <c r="K2680" t="s">
        <v>30</v>
      </c>
      <c r="L2680" t="s">
        <v>31</v>
      </c>
      <c r="M2680">
        <v>3</v>
      </c>
      <c r="N2680" t="s">
        <v>32</v>
      </c>
      <c r="O2680" t="s">
        <v>33</v>
      </c>
      <c r="P2680">
        <v>39.356299999999997</v>
      </c>
      <c r="Q2680">
        <v>336081.31780000002</v>
      </c>
      <c r="R2680">
        <v>3063163.1963999998</v>
      </c>
      <c r="S2680">
        <v>336106.06640000001</v>
      </c>
      <c r="T2680">
        <v>3063132.5953000002</v>
      </c>
      <c r="U2680">
        <v>3.9356000000000002E-2</v>
      </c>
      <c r="V2680" t="str">
        <f>VLOOKUP(C2680,'Lines LookUp'!$B$1:$C$12,2,0)</f>
        <v>SAN</v>
      </c>
      <c r="W2680" t="str">
        <f>ROUNDUP(Q2680,3)&amp;"-"&amp;ROUNDUP(R2680,3)</f>
        <v>336081.318-3063163.197</v>
      </c>
      <c r="X2680" t="str">
        <f>ROUNDUP(S2680,3)&amp;"-"&amp;ROUNDUP(T2680,3)</f>
        <v>336106.067-3063132.596</v>
      </c>
      <c r="Y2680">
        <f>VLOOKUP(W2680&amp;"-"&amp;V2680,'Buscoords Workout'!$F:$G,2,0)</f>
        <v>11068</v>
      </c>
      <c r="Z2680">
        <f>VLOOKUP(X2680&amp;"-"&amp;V2680,'Buscoords Workout'!$F:$G,2,0)</f>
        <v>11002</v>
      </c>
      <c r="AA2680" t="b">
        <f>OR(ISNA(Y2680),ISNA(Z2680))</f>
        <v>0</v>
      </c>
    </row>
    <row r="2681" spans="1:27" x14ac:dyDescent="0.25">
      <c r="A2681">
        <v>1811</v>
      </c>
      <c r="B2681" t="s">
        <v>24</v>
      </c>
      <c r="C2681" t="s">
        <v>56</v>
      </c>
      <c r="D2681" t="s">
        <v>57</v>
      </c>
      <c r="E2681">
        <v>11</v>
      </c>
      <c r="F2681" t="s">
        <v>37</v>
      </c>
      <c r="G2681">
        <v>100</v>
      </c>
      <c r="H2681" t="s">
        <v>27</v>
      </c>
      <c r="I2681" t="s">
        <v>38</v>
      </c>
      <c r="J2681" t="s">
        <v>36</v>
      </c>
      <c r="K2681" t="s">
        <v>30</v>
      </c>
      <c r="L2681" t="s">
        <v>31</v>
      </c>
      <c r="M2681">
        <v>3</v>
      </c>
      <c r="N2681" t="s">
        <v>32</v>
      </c>
      <c r="O2681" t="s">
        <v>33</v>
      </c>
      <c r="P2681">
        <v>29.670300000000001</v>
      </c>
      <c r="Q2681">
        <v>336106.06640000001</v>
      </c>
      <c r="R2681">
        <v>3063132.5953000002</v>
      </c>
      <c r="S2681">
        <v>336081.84450000001</v>
      </c>
      <c r="T2681">
        <v>3063115.4597</v>
      </c>
      <c r="U2681">
        <v>2.9669999999999998E-2</v>
      </c>
      <c r="V2681" t="str">
        <f>VLOOKUP(C2681,'Lines LookUp'!$B$1:$C$12,2,0)</f>
        <v>SAN</v>
      </c>
      <c r="W2681" t="str">
        <f>ROUNDUP(Q2681,3)&amp;"-"&amp;ROUNDUP(R2681,3)</f>
        <v>336106.067-3063132.596</v>
      </c>
      <c r="X2681" t="str">
        <f>ROUNDUP(S2681,3)&amp;"-"&amp;ROUNDUP(T2681,3)</f>
        <v>336081.845-3063115.46</v>
      </c>
      <c r="Y2681">
        <f>VLOOKUP(W2681&amp;"-"&amp;V2681,'Buscoords Workout'!$F:$G,2,0)</f>
        <v>11002</v>
      </c>
      <c r="Z2681">
        <f>VLOOKUP(X2681&amp;"-"&amp;V2681,'Buscoords Workout'!$F:$G,2,0)</f>
        <v>11001</v>
      </c>
      <c r="AA2681" t="b">
        <f>OR(ISNA(Y2681),ISNA(Z2681))</f>
        <v>0</v>
      </c>
    </row>
    <row r="2682" spans="1:27" x14ac:dyDescent="0.25">
      <c r="A2682">
        <v>1812</v>
      </c>
      <c r="B2682" t="s">
        <v>24</v>
      </c>
      <c r="C2682" t="s">
        <v>56</v>
      </c>
      <c r="D2682" t="s">
        <v>57</v>
      </c>
      <c r="E2682">
        <v>11</v>
      </c>
      <c r="F2682" t="s">
        <v>37</v>
      </c>
      <c r="G2682">
        <v>100</v>
      </c>
      <c r="H2682" t="s">
        <v>27</v>
      </c>
      <c r="I2682" t="s">
        <v>38</v>
      </c>
      <c r="J2682" t="s">
        <v>36</v>
      </c>
      <c r="K2682" t="s">
        <v>30</v>
      </c>
      <c r="L2682" t="s">
        <v>31</v>
      </c>
      <c r="M2682">
        <v>3</v>
      </c>
      <c r="N2682" t="s">
        <v>32</v>
      </c>
      <c r="O2682" t="s">
        <v>33</v>
      </c>
      <c r="P2682">
        <v>54.472000000000001</v>
      </c>
      <c r="Q2682">
        <v>336081.84450000001</v>
      </c>
      <c r="R2682">
        <v>3063115.4597</v>
      </c>
      <c r="S2682">
        <v>336047.9166</v>
      </c>
      <c r="T2682">
        <v>3063072.844</v>
      </c>
      <c r="U2682">
        <v>5.4472E-2</v>
      </c>
      <c r="V2682" t="str">
        <f>VLOOKUP(C2682,'Lines LookUp'!$B$1:$C$12,2,0)</f>
        <v>SAN</v>
      </c>
      <c r="W2682" t="str">
        <f>ROUNDUP(Q2682,3)&amp;"-"&amp;ROUNDUP(R2682,3)</f>
        <v>336081.845-3063115.46</v>
      </c>
      <c r="X2682" t="str">
        <f>ROUNDUP(S2682,3)&amp;"-"&amp;ROUNDUP(T2682,3)</f>
        <v>336047.917-3063072.844</v>
      </c>
      <c r="Y2682">
        <f>VLOOKUP(W2682&amp;"-"&amp;V2682,'Buscoords Workout'!$F:$G,2,0)</f>
        <v>11001</v>
      </c>
      <c r="Z2682">
        <f>VLOOKUP(X2682&amp;"-"&amp;V2682,'Buscoords Workout'!$F:$G,2,0)</f>
        <v>11069</v>
      </c>
      <c r="AA2682" t="b">
        <f>OR(ISNA(Y2682),ISNA(Z2682))</f>
        <v>0</v>
      </c>
    </row>
    <row r="2683" spans="1:27" x14ac:dyDescent="0.25">
      <c r="A2683">
        <v>1813</v>
      </c>
      <c r="B2683" t="s">
        <v>24</v>
      </c>
      <c r="C2683" t="s">
        <v>56</v>
      </c>
      <c r="D2683" t="s">
        <v>57</v>
      </c>
      <c r="E2683">
        <v>11</v>
      </c>
      <c r="F2683" t="s">
        <v>37</v>
      </c>
      <c r="G2683">
        <v>100</v>
      </c>
      <c r="H2683" t="s">
        <v>27</v>
      </c>
      <c r="I2683" t="s">
        <v>38</v>
      </c>
      <c r="J2683" t="s">
        <v>36</v>
      </c>
      <c r="K2683" t="s">
        <v>30</v>
      </c>
      <c r="L2683" t="s">
        <v>31</v>
      </c>
      <c r="M2683">
        <v>3</v>
      </c>
      <c r="N2683" t="s">
        <v>32</v>
      </c>
      <c r="O2683" t="s">
        <v>33</v>
      </c>
      <c r="P2683">
        <v>48.749000000000002</v>
      </c>
      <c r="Q2683">
        <v>336047.9166</v>
      </c>
      <c r="R2683">
        <v>3063072.844</v>
      </c>
      <c r="S2683">
        <v>336018.13880000002</v>
      </c>
      <c r="T2683">
        <v>3063034.2467999998</v>
      </c>
      <c r="U2683">
        <v>4.8749000000000001E-2</v>
      </c>
      <c r="V2683" t="str">
        <f>VLOOKUP(C2683,'Lines LookUp'!$B$1:$C$12,2,0)</f>
        <v>SAN</v>
      </c>
      <c r="W2683" t="str">
        <f>ROUNDUP(Q2683,3)&amp;"-"&amp;ROUNDUP(R2683,3)</f>
        <v>336047.917-3063072.844</v>
      </c>
      <c r="X2683" t="str">
        <f>ROUNDUP(S2683,3)&amp;"-"&amp;ROUNDUP(T2683,3)</f>
        <v>336018.139-3063034.247</v>
      </c>
      <c r="Y2683">
        <f>VLOOKUP(W2683&amp;"-"&amp;V2683,'Buscoords Workout'!$F:$G,2,0)</f>
        <v>11069</v>
      </c>
      <c r="Z2683">
        <f>VLOOKUP(X2683&amp;"-"&amp;V2683,'Buscoords Workout'!$F:$G,2,0)</f>
        <v>11070</v>
      </c>
      <c r="AA2683" t="b">
        <f>OR(ISNA(Y2683),ISNA(Z2683))</f>
        <v>0</v>
      </c>
    </row>
    <row r="2684" spans="1:27" x14ac:dyDescent="0.25">
      <c r="A2684">
        <v>1814</v>
      </c>
      <c r="B2684" t="s">
        <v>24</v>
      </c>
      <c r="C2684" t="s">
        <v>56</v>
      </c>
      <c r="D2684" t="s">
        <v>57</v>
      </c>
      <c r="E2684">
        <v>11</v>
      </c>
      <c r="F2684" t="s">
        <v>37</v>
      </c>
      <c r="G2684">
        <v>100</v>
      </c>
      <c r="H2684" t="s">
        <v>27</v>
      </c>
      <c r="I2684" t="s">
        <v>38</v>
      </c>
      <c r="J2684" t="s">
        <v>36</v>
      </c>
      <c r="K2684" t="s">
        <v>30</v>
      </c>
      <c r="L2684" t="s">
        <v>31</v>
      </c>
      <c r="M2684">
        <v>3</v>
      </c>
      <c r="N2684" t="s">
        <v>32</v>
      </c>
      <c r="O2684" t="s">
        <v>33</v>
      </c>
      <c r="P2684">
        <v>36.744500000000002</v>
      </c>
      <c r="Q2684">
        <v>336018.13880000002</v>
      </c>
      <c r="R2684">
        <v>3063034.2467999998</v>
      </c>
      <c r="S2684">
        <v>336001.89520000003</v>
      </c>
      <c r="T2684">
        <v>3063001.2877000002</v>
      </c>
      <c r="U2684">
        <v>3.6743999999999999E-2</v>
      </c>
      <c r="V2684" t="str">
        <f>VLOOKUP(C2684,'Lines LookUp'!$B$1:$C$12,2,0)</f>
        <v>SAN</v>
      </c>
      <c r="W2684" t="str">
        <f>ROUNDUP(Q2684,3)&amp;"-"&amp;ROUNDUP(R2684,3)</f>
        <v>336018.139-3063034.247</v>
      </c>
      <c r="X2684" t="str">
        <f>ROUNDUP(S2684,3)&amp;"-"&amp;ROUNDUP(T2684,3)</f>
        <v>336001.896-3063001.288</v>
      </c>
      <c r="Y2684">
        <f>VLOOKUP(W2684&amp;"-"&amp;V2684,'Buscoords Workout'!$F:$G,2,0)</f>
        <v>11070</v>
      </c>
      <c r="Z2684">
        <f>VLOOKUP(X2684&amp;"-"&amp;V2684,'Buscoords Workout'!$F:$G,2,0)</f>
        <v>11071</v>
      </c>
      <c r="AA2684" t="b">
        <f>OR(ISNA(Y2684),ISNA(Z2684))</f>
        <v>0</v>
      </c>
    </row>
    <row r="2685" spans="1:27" x14ac:dyDescent="0.25">
      <c r="A2685">
        <v>1815</v>
      </c>
      <c r="B2685" t="s">
        <v>24</v>
      </c>
      <c r="C2685" t="s">
        <v>56</v>
      </c>
      <c r="D2685" t="s">
        <v>57</v>
      </c>
      <c r="E2685">
        <v>11</v>
      </c>
      <c r="F2685" t="s">
        <v>37</v>
      </c>
      <c r="G2685">
        <v>100</v>
      </c>
      <c r="H2685" t="s">
        <v>27</v>
      </c>
      <c r="I2685" t="s">
        <v>38</v>
      </c>
      <c r="J2685" t="s">
        <v>36</v>
      </c>
      <c r="K2685" t="s">
        <v>30</v>
      </c>
      <c r="L2685" t="s">
        <v>31</v>
      </c>
      <c r="M2685">
        <v>3</v>
      </c>
      <c r="N2685" t="s">
        <v>32</v>
      </c>
      <c r="O2685" t="s">
        <v>33</v>
      </c>
      <c r="P2685">
        <v>16.007100000000001</v>
      </c>
      <c r="Q2685">
        <v>336001.89520000003</v>
      </c>
      <c r="R2685">
        <v>3063001.2877000002</v>
      </c>
      <c r="S2685">
        <v>335992.93900000001</v>
      </c>
      <c r="T2685">
        <v>3062988.0207000002</v>
      </c>
      <c r="U2685">
        <v>1.6007E-2</v>
      </c>
      <c r="V2685" t="str">
        <f>VLOOKUP(C2685,'Lines LookUp'!$B$1:$C$12,2,0)</f>
        <v>SAN</v>
      </c>
      <c r="W2685" t="str">
        <f>ROUNDUP(Q2685,3)&amp;"-"&amp;ROUNDUP(R2685,3)</f>
        <v>336001.896-3063001.288</v>
      </c>
      <c r="X2685" t="str">
        <f>ROUNDUP(S2685,3)&amp;"-"&amp;ROUNDUP(T2685,3)</f>
        <v>335992.939-3062988.021</v>
      </c>
      <c r="Y2685">
        <f>VLOOKUP(W2685&amp;"-"&amp;V2685,'Buscoords Workout'!$F:$G,2,0)</f>
        <v>11071</v>
      </c>
      <c r="Z2685">
        <f>VLOOKUP(X2685&amp;"-"&amp;V2685,'Buscoords Workout'!$F:$G,2,0)</f>
        <v>11072</v>
      </c>
      <c r="AA2685" t="b">
        <f>OR(ISNA(Y2685),ISNA(Z2685))</f>
        <v>0</v>
      </c>
    </row>
    <row r="2686" spans="1:27" x14ac:dyDescent="0.25">
      <c r="A2686">
        <v>1816</v>
      </c>
      <c r="B2686" t="s">
        <v>24</v>
      </c>
      <c r="C2686" t="s">
        <v>56</v>
      </c>
      <c r="D2686" t="s">
        <v>57</v>
      </c>
      <c r="E2686">
        <v>11</v>
      </c>
      <c r="F2686" t="s">
        <v>37</v>
      </c>
      <c r="G2686">
        <v>100</v>
      </c>
      <c r="H2686" t="s">
        <v>27</v>
      </c>
      <c r="I2686" t="s">
        <v>38</v>
      </c>
      <c r="J2686" t="s">
        <v>36</v>
      </c>
      <c r="K2686" t="s">
        <v>30</v>
      </c>
      <c r="L2686" t="s">
        <v>31</v>
      </c>
      <c r="M2686">
        <v>3</v>
      </c>
      <c r="N2686" t="s">
        <v>32</v>
      </c>
      <c r="O2686" t="s">
        <v>33</v>
      </c>
      <c r="P2686">
        <v>28.9343</v>
      </c>
      <c r="Q2686">
        <v>335992.93900000001</v>
      </c>
      <c r="R2686">
        <v>3062988.0207000002</v>
      </c>
      <c r="S2686">
        <v>335976.62560000003</v>
      </c>
      <c r="T2686">
        <v>3062964.1236999999</v>
      </c>
      <c r="U2686">
        <v>2.8934000000000001E-2</v>
      </c>
      <c r="V2686" t="str">
        <f>VLOOKUP(C2686,'Lines LookUp'!$B$1:$C$12,2,0)</f>
        <v>SAN</v>
      </c>
      <c r="W2686" t="str">
        <f>ROUNDUP(Q2686,3)&amp;"-"&amp;ROUNDUP(R2686,3)</f>
        <v>335992.939-3062988.021</v>
      </c>
      <c r="X2686" t="str">
        <f>ROUNDUP(S2686,3)&amp;"-"&amp;ROUNDUP(T2686,3)</f>
        <v>335976.626-3062964.124</v>
      </c>
      <c r="Y2686">
        <f>VLOOKUP(W2686&amp;"-"&amp;V2686,'Buscoords Workout'!$F:$G,2,0)</f>
        <v>11072</v>
      </c>
      <c r="Z2686">
        <f>VLOOKUP(X2686&amp;"-"&amp;V2686,'Buscoords Workout'!$F:$G,2,0)</f>
        <v>11073</v>
      </c>
      <c r="AA2686" t="b">
        <f>OR(ISNA(Y2686),ISNA(Z2686))</f>
        <v>0</v>
      </c>
    </row>
    <row r="2687" spans="1:27" x14ac:dyDescent="0.25">
      <c r="A2687">
        <v>1817</v>
      </c>
      <c r="B2687" t="s">
        <v>24</v>
      </c>
      <c r="C2687" t="s">
        <v>56</v>
      </c>
      <c r="D2687" t="s">
        <v>57</v>
      </c>
      <c r="E2687">
        <v>11</v>
      </c>
      <c r="F2687" t="s">
        <v>37</v>
      </c>
      <c r="G2687">
        <v>100</v>
      </c>
      <c r="H2687" t="s">
        <v>27</v>
      </c>
      <c r="I2687" t="s">
        <v>38</v>
      </c>
      <c r="J2687" t="s">
        <v>36</v>
      </c>
      <c r="K2687" t="s">
        <v>30</v>
      </c>
      <c r="L2687" t="s">
        <v>31</v>
      </c>
      <c r="M2687">
        <v>3</v>
      </c>
      <c r="N2687" t="s">
        <v>32</v>
      </c>
      <c r="O2687" t="s">
        <v>33</v>
      </c>
      <c r="P2687">
        <v>3.8877100000000002</v>
      </c>
      <c r="Q2687">
        <v>335976.62560000003</v>
      </c>
      <c r="R2687">
        <v>3062964.1236999999</v>
      </c>
      <c r="S2687">
        <v>335974.43369999999</v>
      </c>
      <c r="T2687">
        <v>3062960.9128</v>
      </c>
      <c r="U2687">
        <v>3.888E-3</v>
      </c>
      <c r="V2687" t="str">
        <f>VLOOKUP(C2687,'Lines LookUp'!$B$1:$C$12,2,0)</f>
        <v>SAN</v>
      </c>
      <c r="W2687" t="str">
        <f>ROUNDUP(Q2687,3)&amp;"-"&amp;ROUNDUP(R2687,3)</f>
        <v>335976.626-3062964.124</v>
      </c>
      <c r="X2687" t="str">
        <f>ROUNDUP(S2687,3)&amp;"-"&amp;ROUNDUP(T2687,3)</f>
        <v>335974.434-3062960.913</v>
      </c>
      <c r="Y2687">
        <f>VLOOKUP(W2687&amp;"-"&amp;V2687,'Buscoords Workout'!$F:$G,2,0)</f>
        <v>11073</v>
      </c>
      <c r="Z2687">
        <f>VLOOKUP(X2687&amp;"-"&amp;V2687,'Buscoords Workout'!$F:$G,2,0)</f>
        <v>11074</v>
      </c>
      <c r="AA2687" t="b">
        <f>OR(ISNA(Y2687),ISNA(Z2687))</f>
        <v>0</v>
      </c>
    </row>
    <row r="2688" spans="1:27" x14ac:dyDescent="0.25">
      <c r="A2688">
        <v>1818</v>
      </c>
      <c r="B2688" t="s">
        <v>24</v>
      </c>
      <c r="C2688" t="s">
        <v>56</v>
      </c>
      <c r="D2688" t="s">
        <v>57</v>
      </c>
      <c r="E2688">
        <v>11</v>
      </c>
      <c r="F2688" t="s">
        <v>37</v>
      </c>
      <c r="G2688">
        <v>100</v>
      </c>
      <c r="H2688" t="s">
        <v>27</v>
      </c>
      <c r="I2688" t="s">
        <v>38</v>
      </c>
      <c r="J2688" t="s">
        <v>36</v>
      </c>
      <c r="K2688" t="s">
        <v>30</v>
      </c>
      <c r="L2688" t="s">
        <v>31</v>
      </c>
      <c r="M2688">
        <v>3</v>
      </c>
      <c r="N2688" t="s">
        <v>32</v>
      </c>
      <c r="O2688" t="s">
        <v>33</v>
      </c>
      <c r="P2688">
        <v>19.045500000000001</v>
      </c>
      <c r="Q2688">
        <v>335974.43369999999</v>
      </c>
      <c r="R2688">
        <v>3062960.9128</v>
      </c>
      <c r="S2688">
        <v>335966.59259999997</v>
      </c>
      <c r="T2688">
        <v>3062943.5562999998</v>
      </c>
      <c r="U2688">
        <v>1.9044999999999999E-2</v>
      </c>
      <c r="V2688" t="str">
        <f>VLOOKUP(C2688,'Lines LookUp'!$B$1:$C$12,2,0)</f>
        <v>SAN</v>
      </c>
      <c r="W2688" t="str">
        <f>ROUNDUP(Q2688,3)&amp;"-"&amp;ROUNDUP(R2688,3)</f>
        <v>335974.434-3062960.913</v>
      </c>
      <c r="X2688" t="str">
        <f>ROUNDUP(S2688,3)&amp;"-"&amp;ROUNDUP(T2688,3)</f>
        <v>335966.593-3062943.557</v>
      </c>
      <c r="Y2688">
        <f>VLOOKUP(W2688&amp;"-"&amp;V2688,'Buscoords Workout'!$F:$G,2,0)</f>
        <v>11074</v>
      </c>
      <c r="Z2688">
        <f>VLOOKUP(X2688&amp;"-"&amp;V2688,'Buscoords Workout'!$F:$G,2,0)</f>
        <v>11075</v>
      </c>
      <c r="AA2688" t="b">
        <f>OR(ISNA(Y2688),ISNA(Z2688))</f>
        <v>0</v>
      </c>
    </row>
    <row r="2689" spans="1:27" x14ac:dyDescent="0.25">
      <c r="A2689">
        <v>1819</v>
      </c>
      <c r="B2689" t="s">
        <v>24</v>
      </c>
      <c r="C2689" t="s">
        <v>56</v>
      </c>
      <c r="D2689" t="s">
        <v>57</v>
      </c>
      <c r="E2689">
        <v>11</v>
      </c>
      <c r="F2689" t="s">
        <v>37</v>
      </c>
      <c r="G2689">
        <v>100</v>
      </c>
      <c r="H2689" t="s">
        <v>27</v>
      </c>
      <c r="I2689" t="s">
        <v>38</v>
      </c>
      <c r="J2689" t="s">
        <v>36</v>
      </c>
      <c r="K2689" t="s">
        <v>30</v>
      </c>
      <c r="L2689" t="s">
        <v>31</v>
      </c>
      <c r="M2689">
        <v>3</v>
      </c>
      <c r="N2689" t="s">
        <v>32</v>
      </c>
      <c r="O2689" t="s">
        <v>33</v>
      </c>
      <c r="P2689">
        <v>44.7483</v>
      </c>
      <c r="Q2689">
        <v>335966.59259999997</v>
      </c>
      <c r="R2689">
        <v>3062943.5562999998</v>
      </c>
      <c r="S2689">
        <v>335951.97830000002</v>
      </c>
      <c r="T2689">
        <v>3062901.2617000001</v>
      </c>
      <c r="U2689">
        <v>4.4748000000000003E-2</v>
      </c>
      <c r="V2689" t="str">
        <f>VLOOKUP(C2689,'Lines LookUp'!$B$1:$C$12,2,0)</f>
        <v>SAN</v>
      </c>
      <c r="W2689" t="str">
        <f>ROUNDUP(Q2689,3)&amp;"-"&amp;ROUNDUP(R2689,3)</f>
        <v>335966.593-3062943.557</v>
      </c>
      <c r="X2689" t="str">
        <f>ROUNDUP(S2689,3)&amp;"-"&amp;ROUNDUP(T2689,3)</f>
        <v>335951.979-3062901.262</v>
      </c>
      <c r="Y2689">
        <f>VLOOKUP(W2689&amp;"-"&amp;V2689,'Buscoords Workout'!$F:$G,2,0)</f>
        <v>11075</v>
      </c>
      <c r="Z2689">
        <f>VLOOKUP(X2689&amp;"-"&amp;V2689,'Buscoords Workout'!$F:$G,2,0)</f>
        <v>11076</v>
      </c>
      <c r="AA2689" t="b">
        <f>OR(ISNA(Y2689),ISNA(Z2689))</f>
        <v>0</v>
      </c>
    </row>
    <row r="2690" spans="1:27" x14ac:dyDescent="0.25">
      <c r="A2690">
        <v>1820</v>
      </c>
      <c r="B2690" t="s">
        <v>24</v>
      </c>
      <c r="C2690" t="s">
        <v>56</v>
      </c>
      <c r="D2690" t="s">
        <v>57</v>
      </c>
      <c r="E2690">
        <v>11</v>
      </c>
      <c r="F2690" t="s">
        <v>37</v>
      </c>
      <c r="G2690">
        <v>100</v>
      </c>
      <c r="H2690" t="s">
        <v>27</v>
      </c>
      <c r="I2690" t="s">
        <v>38</v>
      </c>
      <c r="J2690" t="s">
        <v>36</v>
      </c>
      <c r="K2690" t="s">
        <v>30</v>
      </c>
      <c r="L2690" t="s">
        <v>31</v>
      </c>
      <c r="M2690">
        <v>3</v>
      </c>
      <c r="N2690" t="s">
        <v>32</v>
      </c>
      <c r="O2690" t="s">
        <v>33</v>
      </c>
      <c r="P2690">
        <v>27.814</v>
      </c>
      <c r="Q2690">
        <v>335951.97830000002</v>
      </c>
      <c r="R2690">
        <v>3062901.2617000001</v>
      </c>
      <c r="S2690">
        <v>335942.26419999998</v>
      </c>
      <c r="T2690">
        <v>3062875.1992000001</v>
      </c>
      <c r="U2690">
        <v>2.7813999999999998E-2</v>
      </c>
      <c r="V2690" t="str">
        <f>VLOOKUP(C2690,'Lines LookUp'!$B$1:$C$12,2,0)</f>
        <v>SAN</v>
      </c>
      <c r="W2690" t="str">
        <f>ROUNDUP(Q2690,3)&amp;"-"&amp;ROUNDUP(R2690,3)</f>
        <v>335951.979-3062901.262</v>
      </c>
      <c r="X2690" t="str">
        <f>ROUNDUP(S2690,3)&amp;"-"&amp;ROUNDUP(T2690,3)</f>
        <v>335942.265-3062875.2</v>
      </c>
      <c r="Y2690">
        <f>VLOOKUP(W2690&amp;"-"&amp;V2690,'Buscoords Workout'!$F:$G,2,0)</f>
        <v>11076</v>
      </c>
      <c r="Z2690">
        <f>VLOOKUP(X2690&amp;"-"&amp;V2690,'Buscoords Workout'!$F:$G,2,0)</f>
        <v>11077</v>
      </c>
      <c r="AA2690" t="b">
        <f>OR(ISNA(Y2690),ISNA(Z2690))</f>
        <v>0</v>
      </c>
    </row>
    <row r="2691" spans="1:27" x14ac:dyDescent="0.25">
      <c r="A2691">
        <v>1821</v>
      </c>
      <c r="B2691" t="s">
        <v>24</v>
      </c>
      <c r="C2691" t="s">
        <v>56</v>
      </c>
      <c r="D2691" t="s">
        <v>57</v>
      </c>
      <c r="E2691">
        <v>11</v>
      </c>
      <c r="F2691" t="s">
        <v>37</v>
      </c>
      <c r="G2691">
        <v>100</v>
      </c>
      <c r="H2691" t="s">
        <v>27</v>
      </c>
      <c r="I2691" t="s">
        <v>38</v>
      </c>
      <c r="J2691" t="s">
        <v>36</v>
      </c>
      <c r="K2691" t="s">
        <v>30</v>
      </c>
      <c r="L2691" t="s">
        <v>31</v>
      </c>
      <c r="M2691">
        <v>3</v>
      </c>
      <c r="N2691" t="s">
        <v>32</v>
      </c>
      <c r="O2691" t="s">
        <v>33</v>
      </c>
      <c r="P2691">
        <v>24.2121</v>
      </c>
      <c r="Q2691">
        <v>335942.26419999998</v>
      </c>
      <c r="R2691">
        <v>3062875.1992000001</v>
      </c>
      <c r="S2691">
        <v>335937.8469</v>
      </c>
      <c r="T2691">
        <v>3062851.3934999998</v>
      </c>
      <c r="U2691">
        <v>2.4212000000000001E-2</v>
      </c>
      <c r="V2691" t="str">
        <f>VLOOKUP(C2691,'Lines LookUp'!$B$1:$C$12,2,0)</f>
        <v>SAN</v>
      </c>
      <c r="W2691" t="str">
        <f>ROUNDUP(Q2691,3)&amp;"-"&amp;ROUNDUP(R2691,3)</f>
        <v>335942.265-3062875.2</v>
      </c>
      <c r="X2691" t="str">
        <f>ROUNDUP(S2691,3)&amp;"-"&amp;ROUNDUP(T2691,3)</f>
        <v>335937.847-3062851.394</v>
      </c>
      <c r="Y2691">
        <f>VLOOKUP(W2691&amp;"-"&amp;V2691,'Buscoords Workout'!$F:$G,2,0)</f>
        <v>11077</v>
      </c>
      <c r="Z2691">
        <f>VLOOKUP(X2691&amp;"-"&amp;V2691,'Buscoords Workout'!$F:$G,2,0)</f>
        <v>11078</v>
      </c>
      <c r="AA2691" t="b">
        <f>OR(ISNA(Y2691),ISNA(Z2691))</f>
        <v>0</v>
      </c>
    </row>
    <row r="2692" spans="1:27" x14ac:dyDescent="0.25">
      <c r="A2692">
        <v>1822</v>
      </c>
      <c r="B2692" t="s">
        <v>24</v>
      </c>
      <c r="C2692" t="s">
        <v>56</v>
      </c>
      <c r="D2692" t="s">
        <v>57</v>
      </c>
      <c r="E2692">
        <v>11</v>
      </c>
      <c r="F2692" t="s">
        <v>37</v>
      </c>
      <c r="G2692">
        <v>100</v>
      </c>
      <c r="H2692" t="s">
        <v>27</v>
      </c>
      <c r="I2692" t="s">
        <v>38</v>
      </c>
      <c r="J2692" t="s">
        <v>36</v>
      </c>
      <c r="K2692" t="s">
        <v>30</v>
      </c>
      <c r="L2692" t="s">
        <v>31</v>
      </c>
      <c r="M2692">
        <v>3</v>
      </c>
      <c r="N2692" t="s">
        <v>32</v>
      </c>
      <c r="O2692" t="s">
        <v>33</v>
      </c>
      <c r="P2692">
        <v>20.877600000000001</v>
      </c>
      <c r="Q2692">
        <v>335937.8469</v>
      </c>
      <c r="R2692">
        <v>3062851.3934999998</v>
      </c>
      <c r="S2692">
        <v>335925.33309999999</v>
      </c>
      <c r="T2692">
        <v>3062834.6819000002</v>
      </c>
      <c r="U2692">
        <v>2.0878000000000001E-2</v>
      </c>
      <c r="V2692" t="str">
        <f>VLOOKUP(C2692,'Lines LookUp'!$B$1:$C$12,2,0)</f>
        <v>SAN</v>
      </c>
      <c r="W2692" t="str">
        <f>ROUNDUP(Q2692,3)&amp;"-"&amp;ROUNDUP(R2692,3)</f>
        <v>335937.847-3062851.394</v>
      </c>
      <c r="X2692" t="str">
        <f>ROUNDUP(S2692,3)&amp;"-"&amp;ROUNDUP(T2692,3)</f>
        <v>335925.334-3062834.682</v>
      </c>
      <c r="Y2692">
        <f>VLOOKUP(W2692&amp;"-"&amp;V2692,'Buscoords Workout'!$F:$G,2,0)</f>
        <v>11078</v>
      </c>
      <c r="Z2692">
        <f>VLOOKUP(X2692&amp;"-"&amp;V2692,'Buscoords Workout'!$F:$G,2,0)</f>
        <v>11079</v>
      </c>
      <c r="AA2692" t="b">
        <f>OR(ISNA(Y2692),ISNA(Z2692))</f>
        <v>0</v>
      </c>
    </row>
    <row r="2693" spans="1:27" x14ac:dyDescent="0.25">
      <c r="A2693">
        <v>1823</v>
      </c>
      <c r="B2693" t="s">
        <v>24</v>
      </c>
      <c r="C2693" t="s">
        <v>56</v>
      </c>
      <c r="D2693" t="s">
        <v>57</v>
      </c>
      <c r="E2693">
        <v>11</v>
      </c>
      <c r="F2693" t="s">
        <v>37</v>
      </c>
      <c r="G2693">
        <v>100</v>
      </c>
      <c r="H2693" t="s">
        <v>27</v>
      </c>
      <c r="I2693" t="s">
        <v>38</v>
      </c>
      <c r="J2693" t="s">
        <v>36</v>
      </c>
      <c r="K2693" t="s">
        <v>30</v>
      </c>
      <c r="L2693" t="s">
        <v>31</v>
      </c>
      <c r="M2693">
        <v>3</v>
      </c>
      <c r="N2693" t="s">
        <v>32</v>
      </c>
      <c r="O2693" t="s">
        <v>33</v>
      </c>
      <c r="P2693">
        <v>30.535799999999998</v>
      </c>
      <c r="Q2693">
        <v>335925.33309999999</v>
      </c>
      <c r="R2693">
        <v>3062834.6819000002</v>
      </c>
      <c r="S2693">
        <v>335903.39559999999</v>
      </c>
      <c r="T2693">
        <v>3062813.4408999998</v>
      </c>
      <c r="U2693">
        <v>3.0536000000000001E-2</v>
      </c>
      <c r="V2693" t="str">
        <f>VLOOKUP(C2693,'Lines LookUp'!$B$1:$C$12,2,0)</f>
        <v>SAN</v>
      </c>
      <c r="W2693" t="str">
        <f>ROUNDUP(Q2693,3)&amp;"-"&amp;ROUNDUP(R2693,3)</f>
        <v>335925.334-3062834.682</v>
      </c>
      <c r="X2693" t="str">
        <f>ROUNDUP(S2693,3)&amp;"-"&amp;ROUNDUP(T2693,3)</f>
        <v>335903.396-3062813.441</v>
      </c>
      <c r="Y2693">
        <f>VLOOKUP(W2693&amp;"-"&amp;V2693,'Buscoords Workout'!$F:$G,2,0)</f>
        <v>11079</v>
      </c>
      <c r="Z2693">
        <f>VLOOKUP(X2693&amp;"-"&amp;V2693,'Buscoords Workout'!$F:$G,2,0)</f>
        <v>11080</v>
      </c>
      <c r="AA2693" t="b">
        <f>OR(ISNA(Y2693),ISNA(Z2693))</f>
        <v>0</v>
      </c>
    </row>
    <row r="2694" spans="1:27" x14ac:dyDescent="0.25">
      <c r="A2694">
        <v>1824</v>
      </c>
      <c r="B2694" t="s">
        <v>24</v>
      </c>
      <c r="C2694" t="s">
        <v>56</v>
      </c>
      <c r="D2694" t="s">
        <v>57</v>
      </c>
      <c r="E2694">
        <v>11</v>
      </c>
      <c r="F2694" t="s">
        <v>37</v>
      </c>
      <c r="G2694">
        <v>100</v>
      </c>
      <c r="H2694" t="s">
        <v>27</v>
      </c>
      <c r="I2694" t="s">
        <v>38</v>
      </c>
      <c r="J2694" t="s">
        <v>36</v>
      </c>
      <c r="K2694" t="s">
        <v>30</v>
      </c>
      <c r="L2694" t="s">
        <v>31</v>
      </c>
      <c r="M2694">
        <v>3</v>
      </c>
      <c r="N2694" t="s">
        <v>32</v>
      </c>
      <c r="O2694" t="s">
        <v>33</v>
      </c>
      <c r="P2694">
        <v>8.1048899999999993</v>
      </c>
      <c r="Q2694">
        <v>335903.39559999999</v>
      </c>
      <c r="R2694">
        <v>3062813.4408999998</v>
      </c>
      <c r="S2694">
        <v>335895.81020000001</v>
      </c>
      <c r="T2694">
        <v>3062810.5858999998</v>
      </c>
      <c r="U2694">
        <v>8.1049999999999994E-3</v>
      </c>
      <c r="V2694" t="str">
        <f>VLOOKUP(C2694,'Lines LookUp'!$B$1:$C$12,2,0)</f>
        <v>SAN</v>
      </c>
      <c r="W2694" t="str">
        <f>ROUNDUP(Q2694,3)&amp;"-"&amp;ROUNDUP(R2694,3)</f>
        <v>335903.396-3062813.441</v>
      </c>
      <c r="X2694" t="str">
        <f>ROUNDUP(S2694,3)&amp;"-"&amp;ROUNDUP(T2694,3)</f>
        <v>335895.811-3062810.586</v>
      </c>
      <c r="Y2694">
        <f>VLOOKUP(W2694&amp;"-"&amp;V2694,'Buscoords Workout'!$F:$G,2,0)</f>
        <v>11080</v>
      </c>
      <c r="Z2694">
        <f>VLOOKUP(X2694&amp;"-"&amp;V2694,'Buscoords Workout'!$F:$G,2,0)</f>
        <v>11081</v>
      </c>
      <c r="AA2694" t="b">
        <f>OR(ISNA(Y2694),ISNA(Z2694))</f>
        <v>0</v>
      </c>
    </row>
    <row r="2695" spans="1:27" x14ac:dyDescent="0.25">
      <c r="A2695">
        <v>1825</v>
      </c>
      <c r="B2695" t="s">
        <v>24</v>
      </c>
      <c r="C2695" t="s">
        <v>56</v>
      </c>
      <c r="D2695" t="s">
        <v>57</v>
      </c>
      <c r="E2695">
        <v>11</v>
      </c>
      <c r="F2695" t="s">
        <v>37</v>
      </c>
      <c r="G2695">
        <v>100</v>
      </c>
      <c r="H2695" t="s">
        <v>27</v>
      </c>
      <c r="I2695" t="s">
        <v>38</v>
      </c>
      <c r="J2695" t="s">
        <v>36</v>
      </c>
      <c r="K2695" t="s">
        <v>30</v>
      </c>
      <c r="L2695" t="s">
        <v>31</v>
      </c>
      <c r="M2695">
        <v>3</v>
      </c>
      <c r="N2695" t="s">
        <v>32</v>
      </c>
      <c r="O2695" t="s">
        <v>33</v>
      </c>
      <c r="P2695">
        <v>33.371400000000001</v>
      </c>
      <c r="Q2695">
        <v>335895.81020000001</v>
      </c>
      <c r="R2695">
        <v>3062810.5858999998</v>
      </c>
      <c r="S2695">
        <v>335864.57780000003</v>
      </c>
      <c r="T2695">
        <v>3062798.8306</v>
      </c>
      <c r="U2695">
        <v>3.3370999999999998E-2</v>
      </c>
      <c r="V2695" t="str">
        <f>VLOOKUP(C2695,'Lines LookUp'!$B$1:$C$12,2,0)</f>
        <v>SAN</v>
      </c>
      <c r="W2695" t="str">
        <f>ROUNDUP(Q2695,3)&amp;"-"&amp;ROUNDUP(R2695,3)</f>
        <v>335895.811-3062810.586</v>
      </c>
      <c r="X2695" t="str">
        <f>ROUNDUP(S2695,3)&amp;"-"&amp;ROUNDUP(T2695,3)</f>
        <v>335864.578-3062798.831</v>
      </c>
      <c r="Y2695">
        <f>VLOOKUP(W2695&amp;"-"&amp;V2695,'Buscoords Workout'!$F:$G,2,0)</f>
        <v>11081</v>
      </c>
      <c r="Z2695">
        <f>VLOOKUP(X2695&amp;"-"&amp;V2695,'Buscoords Workout'!$F:$G,2,0)</f>
        <v>11082</v>
      </c>
      <c r="AA2695" t="b">
        <f>OR(ISNA(Y2695),ISNA(Z2695))</f>
        <v>0</v>
      </c>
    </row>
    <row r="2696" spans="1:27" x14ac:dyDescent="0.25">
      <c r="A2696">
        <v>1826</v>
      </c>
      <c r="B2696" t="s">
        <v>24</v>
      </c>
      <c r="C2696" t="s">
        <v>56</v>
      </c>
      <c r="D2696" t="s">
        <v>57</v>
      </c>
      <c r="E2696">
        <v>11</v>
      </c>
      <c r="F2696" t="s">
        <v>37</v>
      </c>
      <c r="G2696">
        <v>100</v>
      </c>
      <c r="H2696" t="s">
        <v>27</v>
      </c>
      <c r="I2696" t="s">
        <v>38</v>
      </c>
      <c r="J2696" t="s">
        <v>36</v>
      </c>
      <c r="K2696" t="s">
        <v>30</v>
      </c>
      <c r="L2696" t="s">
        <v>31</v>
      </c>
      <c r="M2696">
        <v>3</v>
      </c>
      <c r="N2696" t="s">
        <v>32</v>
      </c>
      <c r="O2696" t="s">
        <v>33</v>
      </c>
      <c r="P2696">
        <v>45.427700000000002</v>
      </c>
      <c r="Q2696">
        <v>335864.57780000003</v>
      </c>
      <c r="R2696">
        <v>3062798.8306</v>
      </c>
      <c r="S2696">
        <v>335819.60720000003</v>
      </c>
      <c r="T2696">
        <v>3062805.2585</v>
      </c>
      <c r="U2696">
        <v>4.5428000000000003E-2</v>
      </c>
      <c r="V2696" t="str">
        <f>VLOOKUP(C2696,'Lines LookUp'!$B$1:$C$12,2,0)</f>
        <v>SAN</v>
      </c>
      <c r="W2696" t="str">
        <f>ROUNDUP(Q2696,3)&amp;"-"&amp;ROUNDUP(R2696,3)</f>
        <v>335864.578-3062798.831</v>
      </c>
      <c r="X2696" t="str">
        <f>ROUNDUP(S2696,3)&amp;"-"&amp;ROUNDUP(T2696,3)</f>
        <v>335819.608-3062805.259</v>
      </c>
      <c r="Y2696">
        <f>VLOOKUP(W2696&amp;"-"&amp;V2696,'Buscoords Workout'!$F:$G,2,0)</f>
        <v>11082</v>
      </c>
      <c r="Z2696">
        <f>VLOOKUP(X2696&amp;"-"&amp;V2696,'Buscoords Workout'!$F:$G,2,0)</f>
        <v>11083</v>
      </c>
      <c r="AA2696" t="b">
        <f>OR(ISNA(Y2696),ISNA(Z2696))</f>
        <v>0</v>
      </c>
    </row>
    <row r="2697" spans="1:27" x14ac:dyDescent="0.25">
      <c r="A2697">
        <v>1827</v>
      </c>
      <c r="B2697" t="s">
        <v>24</v>
      </c>
      <c r="C2697" t="s">
        <v>56</v>
      </c>
      <c r="D2697" t="s">
        <v>57</v>
      </c>
      <c r="E2697">
        <v>11</v>
      </c>
      <c r="F2697" t="s">
        <v>37</v>
      </c>
      <c r="G2697">
        <v>100</v>
      </c>
      <c r="H2697" t="s">
        <v>27</v>
      </c>
      <c r="I2697" t="s">
        <v>38</v>
      </c>
      <c r="J2697" t="s">
        <v>36</v>
      </c>
      <c r="K2697" t="s">
        <v>30</v>
      </c>
      <c r="L2697" t="s">
        <v>31</v>
      </c>
      <c r="M2697">
        <v>3</v>
      </c>
      <c r="N2697" t="s">
        <v>32</v>
      </c>
      <c r="O2697" t="s">
        <v>33</v>
      </c>
      <c r="P2697">
        <v>81.682299999999998</v>
      </c>
      <c r="Q2697">
        <v>335819.60720000003</v>
      </c>
      <c r="R2697">
        <v>3062805.2585</v>
      </c>
      <c r="S2697">
        <v>335780.1974</v>
      </c>
      <c r="T2697">
        <v>3062876.8047000002</v>
      </c>
      <c r="U2697">
        <v>8.1682000000000005E-2</v>
      </c>
      <c r="V2697" t="str">
        <f>VLOOKUP(C2697,'Lines LookUp'!$B$1:$C$12,2,0)</f>
        <v>SAN</v>
      </c>
      <c r="W2697" t="str">
        <f>ROUNDUP(Q2697,3)&amp;"-"&amp;ROUNDUP(R2697,3)</f>
        <v>335819.608-3062805.259</v>
      </c>
      <c r="X2697" t="str">
        <f>ROUNDUP(S2697,3)&amp;"-"&amp;ROUNDUP(T2697,3)</f>
        <v>335780.198-3062876.805</v>
      </c>
      <c r="Y2697">
        <f>VLOOKUP(W2697&amp;"-"&amp;V2697,'Buscoords Workout'!$F:$G,2,0)</f>
        <v>11083</v>
      </c>
      <c r="Z2697">
        <f>VLOOKUP(X2697&amp;"-"&amp;V2697,'Buscoords Workout'!$F:$G,2,0)</f>
        <v>11084</v>
      </c>
      <c r="AA2697" t="b">
        <f>OR(ISNA(Y2697),ISNA(Z2697))</f>
        <v>0</v>
      </c>
    </row>
    <row r="2698" spans="1:27" x14ac:dyDescent="0.25">
      <c r="A2698">
        <v>1828</v>
      </c>
      <c r="B2698" t="s">
        <v>24</v>
      </c>
      <c r="C2698" t="s">
        <v>56</v>
      </c>
      <c r="D2698" t="s">
        <v>57</v>
      </c>
      <c r="E2698">
        <v>11</v>
      </c>
      <c r="F2698" t="s">
        <v>37</v>
      </c>
      <c r="G2698">
        <v>100</v>
      </c>
      <c r="H2698" t="s">
        <v>27</v>
      </c>
      <c r="I2698" t="s">
        <v>38</v>
      </c>
      <c r="J2698" t="s">
        <v>36</v>
      </c>
      <c r="K2698" t="s">
        <v>30</v>
      </c>
      <c r="L2698" t="s">
        <v>31</v>
      </c>
      <c r="M2698">
        <v>3</v>
      </c>
      <c r="N2698" t="s">
        <v>32</v>
      </c>
      <c r="O2698" t="s">
        <v>33</v>
      </c>
      <c r="P2698">
        <v>40.746499999999997</v>
      </c>
      <c r="Q2698">
        <v>335780.1974</v>
      </c>
      <c r="R2698">
        <v>3062876.8047000002</v>
      </c>
      <c r="S2698">
        <v>335757.83630000002</v>
      </c>
      <c r="T2698">
        <v>3062910.8673</v>
      </c>
      <c r="U2698">
        <v>4.0746999999999998E-2</v>
      </c>
      <c r="V2698" t="str">
        <f>VLOOKUP(C2698,'Lines LookUp'!$B$1:$C$12,2,0)</f>
        <v>SAN</v>
      </c>
      <c r="W2698" t="str">
        <f>ROUNDUP(Q2698,3)&amp;"-"&amp;ROUNDUP(R2698,3)</f>
        <v>335780.198-3062876.805</v>
      </c>
      <c r="X2698" t="str">
        <f>ROUNDUP(S2698,3)&amp;"-"&amp;ROUNDUP(T2698,3)</f>
        <v>335757.837-3062910.868</v>
      </c>
      <c r="Y2698">
        <f>VLOOKUP(W2698&amp;"-"&amp;V2698,'Buscoords Workout'!$F:$G,2,0)</f>
        <v>11084</v>
      </c>
      <c r="Z2698">
        <f>VLOOKUP(X2698&amp;"-"&amp;V2698,'Buscoords Workout'!$F:$G,2,0)</f>
        <v>11085</v>
      </c>
      <c r="AA2698" t="b">
        <f>OR(ISNA(Y2698),ISNA(Z2698))</f>
        <v>0</v>
      </c>
    </row>
    <row r="2699" spans="1:27" x14ac:dyDescent="0.25">
      <c r="A2699">
        <v>1829</v>
      </c>
      <c r="B2699" t="s">
        <v>24</v>
      </c>
      <c r="C2699" t="s">
        <v>56</v>
      </c>
      <c r="D2699" t="s">
        <v>57</v>
      </c>
      <c r="E2699">
        <v>11</v>
      </c>
      <c r="F2699" t="s">
        <v>37</v>
      </c>
      <c r="G2699">
        <v>100</v>
      </c>
      <c r="H2699" t="s">
        <v>27</v>
      </c>
      <c r="I2699" t="s">
        <v>38</v>
      </c>
      <c r="J2699" t="s">
        <v>36</v>
      </c>
      <c r="K2699" t="s">
        <v>30</v>
      </c>
      <c r="L2699" t="s">
        <v>31</v>
      </c>
      <c r="M2699">
        <v>3</v>
      </c>
      <c r="N2699" t="s">
        <v>32</v>
      </c>
      <c r="O2699" t="s">
        <v>33</v>
      </c>
      <c r="P2699">
        <v>1.16411</v>
      </c>
      <c r="Q2699">
        <v>335757.83630000002</v>
      </c>
      <c r="R2699">
        <v>3062910.8673</v>
      </c>
      <c r="S2699">
        <v>335757.85200000001</v>
      </c>
      <c r="T2699">
        <v>3062912.0312999999</v>
      </c>
      <c r="U2699">
        <v>1.1640000000000001E-3</v>
      </c>
      <c r="V2699" t="str">
        <f>VLOOKUP(C2699,'Lines LookUp'!$B$1:$C$12,2,0)</f>
        <v>SAN</v>
      </c>
      <c r="W2699" t="str">
        <f>ROUNDUP(Q2699,3)&amp;"-"&amp;ROUNDUP(R2699,3)</f>
        <v>335757.837-3062910.868</v>
      </c>
      <c r="X2699" t="str">
        <f>ROUNDUP(S2699,3)&amp;"-"&amp;ROUNDUP(T2699,3)</f>
        <v>335757.852-3062912.032</v>
      </c>
      <c r="Y2699">
        <f>VLOOKUP(W2699&amp;"-"&amp;V2699,'Buscoords Workout'!$F:$G,2,0)</f>
        <v>11085</v>
      </c>
      <c r="Z2699">
        <f>VLOOKUP(X2699&amp;"-"&amp;V2699,'Buscoords Workout'!$F:$G,2,0)</f>
        <v>11086</v>
      </c>
      <c r="AA2699" t="b">
        <f>OR(ISNA(Y2699),ISNA(Z2699))</f>
        <v>0</v>
      </c>
    </row>
    <row r="2700" spans="1:27" x14ac:dyDescent="0.25">
      <c r="A2700">
        <v>1830</v>
      </c>
      <c r="B2700" t="s">
        <v>24</v>
      </c>
      <c r="C2700" t="s">
        <v>56</v>
      </c>
      <c r="D2700" t="s">
        <v>57</v>
      </c>
      <c r="E2700">
        <v>11</v>
      </c>
      <c r="F2700" t="s">
        <v>37</v>
      </c>
      <c r="G2700">
        <v>100</v>
      </c>
      <c r="H2700" t="s">
        <v>27</v>
      </c>
      <c r="I2700" t="s">
        <v>38</v>
      </c>
      <c r="J2700" t="s">
        <v>36</v>
      </c>
      <c r="K2700" t="s">
        <v>30</v>
      </c>
      <c r="L2700" t="s">
        <v>31</v>
      </c>
      <c r="M2700">
        <v>3</v>
      </c>
      <c r="N2700" t="s">
        <v>32</v>
      </c>
      <c r="O2700" t="s">
        <v>33</v>
      </c>
      <c r="P2700">
        <v>59.206400000000002</v>
      </c>
      <c r="Q2700">
        <v>335757.85200000001</v>
      </c>
      <c r="R2700">
        <v>3062912.0312999999</v>
      </c>
      <c r="S2700">
        <v>335728.80153499998</v>
      </c>
      <c r="T2700">
        <v>3062963.62066</v>
      </c>
      <c r="U2700">
        <v>5.9206000000000002E-2</v>
      </c>
      <c r="V2700" t="str">
        <f>VLOOKUP(C2700,'Lines LookUp'!$B$1:$C$12,2,0)</f>
        <v>SAN</v>
      </c>
      <c r="W2700" t="str">
        <f>ROUNDUP(Q2700,3)&amp;"-"&amp;ROUNDUP(R2700,3)</f>
        <v>335757.852-3062912.032</v>
      </c>
      <c r="X2700" t="str">
        <f>ROUNDUP(S2700,3)&amp;"-"&amp;ROUNDUP(T2700,3)</f>
        <v>335728.802-3062963.621</v>
      </c>
      <c r="Y2700">
        <f>VLOOKUP(W2700&amp;"-"&amp;V2700,'Buscoords Workout'!$F:$G,2,0)</f>
        <v>11086</v>
      </c>
      <c r="Z2700">
        <f>VLOOKUP(X2700&amp;"-"&amp;V2700,'Buscoords Workout'!$F:$G,2,0)</f>
        <v>11004</v>
      </c>
      <c r="AA2700" t="b">
        <f>OR(ISNA(Y2700),ISNA(Z2700))</f>
        <v>0</v>
      </c>
    </row>
    <row r="2701" spans="1:27" x14ac:dyDescent="0.25">
      <c r="A2701">
        <v>1831</v>
      </c>
      <c r="B2701" t="s">
        <v>24</v>
      </c>
      <c r="C2701" t="s">
        <v>56</v>
      </c>
      <c r="D2701" t="s">
        <v>57</v>
      </c>
      <c r="E2701">
        <v>11</v>
      </c>
      <c r="F2701" t="s">
        <v>37</v>
      </c>
      <c r="G2701">
        <v>100</v>
      </c>
      <c r="H2701" t="s">
        <v>27</v>
      </c>
      <c r="I2701" t="s">
        <v>38</v>
      </c>
      <c r="J2701" t="s">
        <v>36</v>
      </c>
      <c r="K2701" t="s">
        <v>30</v>
      </c>
      <c r="L2701" t="s">
        <v>31</v>
      </c>
      <c r="M2701">
        <v>3</v>
      </c>
      <c r="N2701" t="s">
        <v>32</v>
      </c>
      <c r="O2701" t="s">
        <v>33</v>
      </c>
      <c r="P2701">
        <v>1.5924</v>
      </c>
      <c r="Q2701">
        <v>335728.80153499998</v>
      </c>
      <c r="R2701">
        <v>3062963.62066</v>
      </c>
      <c r="S2701">
        <v>335728.02020000003</v>
      </c>
      <c r="T2701">
        <v>3062965.0082</v>
      </c>
      <c r="U2701">
        <v>1.5920000000000001E-3</v>
      </c>
      <c r="V2701" t="str">
        <f>VLOOKUP(C2701,'Lines LookUp'!$B$1:$C$12,2,0)</f>
        <v>SAN</v>
      </c>
      <c r="W2701" t="str">
        <f>ROUNDUP(Q2701,3)&amp;"-"&amp;ROUNDUP(R2701,3)</f>
        <v>335728.802-3062963.621</v>
      </c>
      <c r="X2701" t="str">
        <f>ROUNDUP(S2701,3)&amp;"-"&amp;ROUNDUP(T2701,3)</f>
        <v>335728.021-3062965.009</v>
      </c>
      <c r="Y2701">
        <f>VLOOKUP(W2701&amp;"-"&amp;V2701,'Buscoords Workout'!$F:$G,2,0)</f>
        <v>11004</v>
      </c>
      <c r="Z2701">
        <f>VLOOKUP(X2701&amp;"-"&amp;V2701,'Buscoords Workout'!$F:$G,2,0)</f>
        <v>11087</v>
      </c>
      <c r="AA2701" t="b">
        <f>OR(ISNA(Y2701),ISNA(Z2701))</f>
        <v>0</v>
      </c>
    </row>
    <row r="2702" spans="1:27" x14ac:dyDescent="0.25">
      <c r="A2702">
        <v>1832</v>
      </c>
      <c r="B2702" t="s">
        <v>24</v>
      </c>
      <c r="C2702" t="s">
        <v>56</v>
      </c>
      <c r="D2702" t="s">
        <v>57</v>
      </c>
      <c r="E2702">
        <v>11</v>
      </c>
      <c r="F2702" t="s">
        <v>37</v>
      </c>
      <c r="G2702">
        <v>100</v>
      </c>
      <c r="H2702" t="s">
        <v>27</v>
      </c>
      <c r="I2702" t="s">
        <v>38</v>
      </c>
      <c r="J2702" t="s">
        <v>36</v>
      </c>
      <c r="K2702" t="s">
        <v>30</v>
      </c>
      <c r="L2702" t="s">
        <v>31</v>
      </c>
      <c r="M2702">
        <v>3</v>
      </c>
      <c r="N2702" t="s">
        <v>32</v>
      </c>
      <c r="O2702" t="s">
        <v>33</v>
      </c>
      <c r="P2702">
        <v>12.573499999999999</v>
      </c>
      <c r="Q2702">
        <v>335728.02020000003</v>
      </c>
      <c r="R2702">
        <v>3062965.0082</v>
      </c>
      <c r="S2702">
        <v>335721.85090000002</v>
      </c>
      <c r="T2702">
        <v>3062975.9641</v>
      </c>
      <c r="U2702">
        <v>1.2573000000000001E-2</v>
      </c>
      <c r="V2702" t="str">
        <f>VLOOKUP(C2702,'Lines LookUp'!$B$1:$C$12,2,0)</f>
        <v>SAN</v>
      </c>
      <c r="W2702" t="str">
        <f>ROUNDUP(Q2702,3)&amp;"-"&amp;ROUNDUP(R2702,3)</f>
        <v>335728.021-3062965.009</v>
      </c>
      <c r="X2702" t="str">
        <f>ROUNDUP(S2702,3)&amp;"-"&amp;ROUNDUP(T2702,3)</f>
        <v>335721.851-3062975.965</v>
      </c>
      <c r="Y2702">
        <f>VLOOKUP(W2702&amp;"-"&amp;V2702,'Buscoords Workout'!$F:$G,2,0)</f>
        <v>11087</v>
      </c>
      <c r="Z2702">
        <f>VLOOKUP(X2702&amp;"-"&amp;V2702,'Buscoords Workout'!$F:$G,2,0)</f>
        <v>11088</v>
      </c>
      <c r="AA2702" t="b">
        <f>OR(ISNA(Y2702),ISNA(Z2702))</f>
        <v>0</v>
      </c>
    </row>
    <row r="2703" spans="1:27" x14ac:dyDescent="0.25">
      <c r="A2703">
        <v>1833</v>
      </c>
      <c r="B2703" t="s">
        <v>24</v>
      </c>
      <c r="C2703" t="s">
        <v>56</v>
      </c>
      <c r="D2703" t="s">
        <v>57</v>
      </c>
      <c r="E2703">
        <v>11</v>
      </c>
      <c r="F2703" t="s">
        <v>37</v>
      </c>
      <c r="G2703">
        <v>100</v>
      </c>
      <c r="H2703" t="s">
        <v>27</v>
      </c>
      <c r="I2703" t="s">
        <v>38</v>
      </c>
      <c r="J2703" t="s">
        <v>36</v>
      </c>
      <c r="K2703" t="s">
        <v>30</v>
      </c>
      <c r="L2703" t="s">
        <v>31</v>
      </c>
      <c r="M2703">
        <v>3</v>
      </c>
      <c r="N2703" t="s">
        <v>32</v>
      </c>
      <c r="O2703" t="s">
        <v>33</v>
      </c>
      <c r="P2703">
        <v>67.385400000000004</v>
      </c>
      <c r="Q2703">
        <v>335721.85090000002</v>
      </c>
      <c r="R2703">
        <v>3062975.9641</v>
      </c>
      <c r="S2703">
        <v>335687.57089999999</v>
      </c>
      <c r="T2703">
        <v>3063033.9785000002</v>
      </c>
      <c r="U2703">
        <v>6.7385E-2</v>
      </c>
      <c r="V2703" t="str">
        <f>VLOOKUP(C2703,'Lines LookUp'!$B$1:$C$12,2,0)</f>
        <v>SAN</v>
      </c>
      <c r="W2703" t="str">
        <f>ROUNDUP(Q2703,3)&amp;"-"&amp;ROUNDUP(R2703,3)</f>
        <v>335721.851-3062975.965</v>
      </c>
      <c r="X2703" t="str">
        <f>ROUNDUP(S2703,3)&amp;"-"&amp;ROUNDUP(T2703,3)</f>
        <v>335687.571-3063033.979</v>
      </c>
      <c r="Y2703">
        <f>VLOOKUP(W2703&amp;"-"&amp;V2703,'Buscoords Workout'!$F:$G,2,0)</f>
        <v>11088</v>
      </c>
      <c r="Z2703">
        <f>VLOOKUP(X2703&amp;"-"&amp;V2703,'Buscoords Workout'!$F:$G,2,0)</f>
        <v>11089</v>
      </c>
      <c r="AA2703" t="b">
        <f>OR(ISNA(Y2703),ISNA(Z2703))</f>
        <v>0</v>
      </c>
    </row>
    <row r="2704" spans="1:27" x14ac:dyDescent="0.25">
      <c r="A2704">
        <v>1834</v>
      </c>
      <c r="B2704" t="s">
        <v>24</v>
      </c>
      <c r="C2704" t="s">
        <v>56</v>
      </c>
      <c r="D2704" t="s">
        <v>57</v>
      </c>
      <c r="E2704">
        <v>11</v>
      </c>
      <c r="F2704" t="s">
        <v>37</v>
      </c>
      <c r="G2704">
        <v>100</v>
      </c>
      <c r="H2704" t="s">
        <v>27</v>
      </c>
      <c r="I2704" t="s">
        <v>38</v>
      </c>
      <c r="J2704" t="s">
        <v>36</v>
      </c>
      <c r="K2704" t="s">
        <v>30</v>
      </c>
      <c r="L2704" t="s">
        <v>31</v>
      </c>
      <c r="M2704">
        <v>3</v>
      </c>
      <c r="N2704" t="s">
        <v>32</v>
      </c>
      <c r="O2704" t="s">
        <v>33</v>
      </c>
      <c r="P2704">
        <v>38.473199999999999</v>
      </c>
      <c r="Q2704">
        <v>335938.685</v>
      </c>
      <c r="R2704">
        <v>3063198.1447999999</v>
      </c>
      <c r="S2704">
        <v>335927.98330000002</v>
      </c>
      <c r="T2704">
        <v>3063161.19</v>
      </c>
      <c r="U2704">
        <v>3.8473E-2</v>
      </c>
      <c r="V2704" t="str">
        <f>VLOOKUP(C2704,'Lines LookUp'!$B$1:$C$12,2,0)</f>
        <v>SAN</v>
      </c>
      <c r="W2704" t="str">
        <f>ROUNDUP(Q2704,3)&amp;"-"&amp;ROUNDUP(R2704,3)</f>
        <v>335938.685-3063198.145</v>
      </c>
      <c r="X2704" t="str">
        <f>ROUNDUP(S2704,3)&amp;"-"&amp;ROUNDUP(T2704,3)</f>
        <v>335927.984-3063161.19</v>
      </c>
      <c r="Y2704">
        <f>VLOOKUP(W2704&amp;"-"&amp;V2704,'Buscoords Workout'!$F:$G,2,0)</f>
        <v>11093</v>
      </c>
      <c r="Z2704">
        <f>VLOOKUP(X2704&amp;"-"&amp;V2704,'Buscoords Workout'!$F:$G,2,0)</f>
        <v>11094</v>
      </c>
      <c r="AA2704" t="b">
        <f>OR(ISNA(Y2704),ISNA(Z2704))</f>
        <v>0</v>
      </c>
    </row>
    <row r="2705" spans="1:27" x14ac:dyDescent="0.25">
      <c r="A2705">
        <v>1835</v>
      </c>
      <c r="B2705" t="s">
        <v>24</v>
      </c>
      <c r="C2705" t="s">
        <v>56</v>
      </c>
      <c r="D2705" t="s">
        <v>57</v>
      </c>
      <c r="E2705">
        <v>11</v>
      </c>
      <c r="F2705" t="s">
        <v>37</v>
      </c>
      <c r="G2705">
        <v>100</v>
      </c>
      <c r="H2705" t="s">
        <v>27</v>
      </c>
      <c r="I2705" t="s">
        <v>38</v>
      </c>
      <c r="J2705" t="s">
        <v>36</v>
      </c>
      <c r="K2705" t="s">
        <v>30</v>
      </c>
      <c r="L2705" t="s">
        <v>31</v>
      </c>
      <c r="M2705">
        <v>3</v>
      </c>
      <c r="N2705" t="s">
        <v>32</v>
      </c>
      <c r="O2705" t="s">
        <v>33</v>
      </c>
      <c r="P2705">
        <v>28.811299999999999</v>
      </c>
      <c r="Q2705">
        <v>335927.98330000002</v>
      </c>
      <c r="R2705">
        <v>3063161.19</v>
      </c>
      <c r="S2705">
        <v>335923.50319999998</v>
      </c>
      <c r="T2705">
        <v>3063132.7291999999</v>
      </c>
      <c r="U2705">
        <v>2.8811E-2</v>
      </c>
      <c r="V2705" t="str">
        <f>VLOOKUP(C2705,'Lines LookUp'!$B$1:$C$12,2,0)</f>
        <v>SAN</v>
      </c>
      <c r="W2705" t="str">
        <f>ROUNDUP(Q2705,3)&amp;"-"&amp;ROUNDUP(R2705,3)</f>
        <v>335927.984-3063161.19</v>
      </c>
      <c r="X2705" t="str">
        <f>ROUNDUP(S2705,3)&amp;"-"&amp;ROUNDUP(T2705,3)</f>
        <v>335923.504-3063132.73</v>
      </c>
      <c r="Y2705">
        <f>VLOOKUP(W2705&amp;"-"&amp;V2705,'Buscoords Workout'!$F:$G,2,0)</f>
        <v>11094</v>
      </c>
      <c r="Z2705">
        <f>VLOOKUP(X2705&amp;"-"&amp;V2705,'Buscoords Workout'!$F:$G,2,0)</f>
        <v>11095</v>
      </c>
      <c r="AA2705" t="b">
        <f>OR(ISNA(Y2705),ISNA(Z2705))</f>
        <v>0</v>
      </c>
    </row>
    <row r="2706" spans="1:27" x14ac:dyDescent="0.25">
      <c r="A2706">
        <v>1836</v>
      </c>
      <c r="B2706" t="s">
        <v>24</v>
      </c>
      <c r="C2706" t="s">
        <v>56</v>
      </c>
      <c r="D2706" t="s">
        <v>57</v>
      </c>
      <c r="E2706">
        <v>11</v>
      </c>
      <c r="F2706" t="s">
        <v>37</v>
      </c>
      <c r="G2706">
        <v>100</v>
      </c>
      <c r="H2706" t="s">
        <v>27</v>
      </c>
      <c r="I2706" t="s">
        <v>38</v>
      </c>
      <c r="J2706" t="s">
        <v>36</v>
      </c>
      <c r="K2706" t="s">
        <v>30</v>
      </c>
      <c r="L2706" t="s">
        <v>31</v>
      </c>
      <c r="M2706">
        <v>3</v>
      </c>
      <c r="N2706" t="s">
        <v>32</v>
      </c>
      <c r="O2706" t="s">
        <v>33</v>
      </c>
      <c r="P2706">
        <v>23.638200000000001</v>
      </c>
      <c r="Q2706">
        <v>335923.50319999998</v>
      </c>
      <c r="R2706">
        <v>3063132.7291999999</v>
      </c>
      <c r="S2706">
        <v>335919.09379999997</v>
      </c>
      <c r="T2706">
        <v>3063109.5059000002</v>
      </c>
      <c r="U2706">
        <v>2.3637999999999999E-2</v>
      </c>
      <c r="V2706" t="str">
        <f>VLOOKUP(C2706,'Lines LookUp'!$B$1:$C$12,2,0)</f>
        <v>SAN</v>
      </c>
      <c r="W2706" t="str">
        <f>ROUNDUP(Q2706,3)&amp;"-"&amp;ROUNDUP(R2706,3)</f>
        <v>335923.504-3063132.73</v>
      </c>
      <c r="X2706" t="str">
        <f>ROUNDUP(S2706,3)&amp;"-"&amp;ROUNDUP(T2706,3)</f>
        <v>335919.094-3063109.506</v>
      </c>
      <c r="Y2706">
        <f>VLOOKUP(W2706&amp;"-"&amp;V2706,'Buscoords Workout'!$F:$G,2,0)</f>
        <v>11095</v>
      </c>
      <c r="Z2706">
        <f>VLOOKUP(X2706&amp;"-"&amp;V2706,'Buscoords Workout'!$F:$G,2,0)</f>
        <v>11096</v>
      </c>
      <c r="AA2706" t="b">
        <f>OR(ISNA(Y2706),ISNA(Z2706))</f>
        <v>0</v>
      </c>
    </row>
    <row r="2707" spans="1:27" x14ac:dyDescent="0.25">
      <c r="A2707">
        <v>1837</v>
      </c>
      <c r="B2707" t="s">
        <v>24</v>
      </c>
      <c r="C2707" t="s">
        <v>56</v>
      </c>
      <c r="D2707" t="s">
        <v>57</v>
      </c>
      <c r="E2707">
        <v>11</v>
      </c>
      <c r="F2707" t="s">
        <v>37</v>
      </c>
      <c r="G2707">
        <v>100</v>
      </c>
      <c r="H2707" t="s">
        <v>27</v>
      </c>
      <c r="I2707" t="s">
        <v>38</v>
      </c>
      <c r="J2707" t="s">
        <v>36</v>
      </c>
      <c r="K2707" t="s">
        <v>30</v>
      </c>
      <c r="L2707" t="s">
        <v>31</v>
      </c>
      <c r="M2707">
        <v>3</v>
      </c>
      <c r="N2707" t="s">
        <v>32</v>
      </c>
      <c r="O2707" t="s">
        <v>33</v>
      </c>
      <c r="P2707">
        <v>14.117800000000001</v>
      </c>
      <c r="Q2707">
        <v>335919.09379999997</v>
      </c>
      <c r="R2707">
        <v>3063109.5059000002</v>
      </c>
      <c r="S2707">
        <v>335927.72019999998</v>
      </c>
      <c r="T2707">
        <v>3063098.3302000002</v>
      </c>
      <c r="U2707">
        <v>1.4118E-2</v>
      </c>
      <c r="V2707" t="str">
        <f>VLOOKUP(C2707,'Lines LookUp'!$B$1:$C$12,2,0)</f>
        <v>SAN</v>
      </c>
      <c r="W2707" t="str">
        <f>ROUNDUP(Q2707,3)&amp;"-"&amp;ROUNDUP(R2707,3)</f>
        <v>335919.094-3063109.506</v>
      </c>
      <c r="X2707" t="str">
        <f>ROUNDUP(S2707,3)&amp;"-"&amp;ROUNDUP(T2707,3)</f>
        <v>335927.721-3063098.331</v>
      </c>
      <c r="Y2707">
        <f>VLOOKUP(W2707&amp;"-"&amp;V2707,'Buscoords Workout'!$F:$G,2,0)</f>
        <v>11096</v>
      </c>
      <c r="Z2707">
        <f>VLOOKUP(X2707&amp;"-"&amp;V2707,'Buscoords Workout'!$F:$G,2,0)</f>
        <v>11097</v>
      </c>
      <c r="AA2707" t="b">
        <f>OR(ISNA(Y2707),ISNA(Z2707))</f>
        <v>0</v>
      </c>
    </row>
    <row r="2708" spans="1:27" x14ac:dyDescent="0.25">
      <c r="A2708">
        <v>1838</v>
      </c>
      <c r="B2708" t="s">
        <v>24</v>
      </c>
      <c r="C2708" t="s">
        <v>56</v>
      </c>
      <c r="D2708" t="s">
        <v>57</v>
      </c>
      <c r="E2708">
        <v>11</v>
      </c>
      <c r="F2708" t="s">
        <v>37</v>
      </c>
      <c r="G2708">
        <v>100</v>
      </c>
      <c r="H2708" t="s">
        <v>27</v>
      </c>
      <c r="I2708" t="s">
        <v>38</v>
      </c>
      <c r="J2708" t="s">
        <v>36</v>
      </c>
      <c r="K2708" t="s">
        <v>30</v>
      </c>
      <c r="L2708" t="s">
        <v>31</v>
      </c>
      <c r="M2708">
        <v>3</v>
      </c>
      <c r="N2708" t="s">
        <v>32</v>
      </c>
      <c r="O2708" t="s">
        <v>33</v>
      </c>
      <c r="P2708">
        <v>1.3028200000000001</v>
      </c>
      <c r="Q2708">
        <v>335927.72019999998</v>
      </c>
      <c r="R2708">
        <v>3063098.3302000002</v>
      </c>
      <c r="S2708">
        <v>335928.28960000002</v>
      </c>
      <c r="T2708">
        <v>3063097.1584000001</v>
      </c>
      <c r="U2708">
        <v>1.3029999999999999E-3</v>
      </c>
      <c r="V2708" t="str">
        <f>VLOOKUP(C2708,'Lines LookUp'!$B$1:$C$12,2,0)</f>
        <v>SAN</v>
      </c>
      <c r="W2708" t="str">
        <f>ROUNDUP(Q2708,3)&amp;"-"&amp;ROUNDUP(R2708,3)</f>
        <v>335927.721-3063098.331</v>
      </c>
      <c r="X2708" t="str">
        <f>ROUNDUP(S2708,3)&amp;"-"&amp;ROUNDUP(T2708,3)</f>
        <v>335928.29-3063097.159</v>
      </c>
      <c r="Y2708">
        <f>VLOOKUP(W2708&amp;"-"&amp;V2708,'Buscoords Workout'!$F:$G,2,0)</f>
        <v>11097</v>
      </c>
      <c r="Z2708">
        <f>VLOOKUP(X2708&amp;"-"&amp;V2708,'Buscoords Workout'!$F:$G,2,0)</f>
        <v>11098</v>
      </c>
      <c r="AA2708" t="b">
        <f>OR(ISNA(Y2708),ISNA(Z2708))</f>
        <v>0</v>
      </c>
    </row>
    <row r="2709" spans="1:27" x14ac:dyDescent="0.25">
      <c r="A2709">
        <v>1839</v>
      </c>
      <c r="B2709" t="s">
        <v>24</v>
      </c>
      <c r="C2709" t="s">
        <v>56</v>
      </c>
      <c r="D2709" t="s">
        <v>57</v>
      </c>
      <c r="E2709">
        <v>11</v>
      </c>
      <c r="F2709" t="s">
        <v>37</v>
      </c>
      <c r="G2709">
        <v>100</v>
      </c>
      <c r="H2709" t="s">
        <v>27</v>
      </c>
      <c r="I2709" t="s">
        <v>38</v>
      </c>
      <c r="J2709" t="s">
        <v>36</v>
      </c>
      <c r="K2709" t="s">
        <v>30</v>
      </c>
      <c r="L2709" t="s">
        <v>31</v>
      </c>
      <c r="M2709">
        <v>3</v>
      </c>
      <c r="N2709" t="s">
        <v>32</v>
      </c>
      <c r="O2709" t="s">
        <v>33</v>
      </c>
      <c r="P2709">
        <v>19.542200000000001</v>
      </c>
      <c r="Q2709">
        <v>335928.28960000002</v>
      </c>
      <c r="R2709">
        <v>3063097.1584000001</v>
      </c>
      <c r="S2709">
        <v>335936.8296</v>
      </c>
      <c r="T2709">
        <v>3063079.5809999998</v>
      </c>
      <c r="U2709">
        <v>1.9542E-2</v>
      </c>
      <c r="V2709" t="str">
        <f>VLOOKUP(C2709,'Lines LookUp'!$B$1:$C$12,2,0)</f>
        <v>SAN</v>
      </c>
      <c r="W2709" t="str">
        <f>ROUNDUP(Q2709,3)&amp;"-"&amp;ROUNDUP(R2709,3)</f>
        <v>335928.29-3063097.159</v>
      </c>
      <c r="X2709" t="str">
        <f>ROUNDUP(S2709,3)&amp;"-"&amp;ROUNDUP(T2709,3)</f>
        <v>335936.83-3063079.581</v>
      </c>
      <c r="Y2709">
        <f>VLOOKUP(W2709&amp;"-"&amp;V2709,'Buscoords Workout'!$F:$G,2,0)</f>
        <v>11098</v>
      </c>
      <c r="Z2709">
        <f>VLOOKUP(X2709&amp;"-"&amp;V2709,'Buscoords Workout'!$F:$G,2,0)</f>
        <v>11099</v>
      </c>
      <c r="AA2709" t="b">
        <f>OR(ISNA(Y2709),ISNA(Z2709))</f>
        <v>0</v>
      </c>
    </row>
    <row r="2710" spans="1:27" x14ac:dyDescent="0.25">
      <c r="A2710">
        <v>1840</v>
      </c>
      <c r="B2710" t="s">
        <v>24</v>
      </c>
      <c r="C2710" t="s">
        <v>56</v>
      </c>
      <c r="D2710" t="s">
        <v>57</v>
      </c>
      <c r="E2710">
        <v>11</v>
      </c>
      <c r="F2710" t="s">
        <v>37</v>
      </c>
      <c r="G2710">
        <v>100</v>
      </c>
      <c r="H2710" t="s">
        <v>27</v>
      </c>
      <c r="I2710" t="s">
        <v>38</v>
      </c>
      <c r="J2710" t="s">
        <v>36</v>
      </c>
      <c r="K2710" t="s">
        <v>30</v>
      </c>
      <c r="L2710" t="s">
        <v>31</v>
      </c>
      <c r="M2710">
        <v>3</v>
      </c>
      <c r="N2710" t="s">
        <v>32</v>
      </c>
      <c r="O2710" t="s">
        <v>33</v>
      </c>
      <c r="P2710">
        <v>27.667899999999999</v>
      </c>
      <c r="Q2710">
        <v>335936.8296</v>
      </c>
      <c r="R2710">
        <v>3063079.5809999998</v>
      </c>
      <c r="S2710">
        <v>335955.27610000002</v>
      </c>
      <c r="T2710">
        <v>3063058.9597</v>
      </c>
      <c r="U2710">
        <v>2.7668000000000002E-2</v>
      </c>
      <c r="V2710" t="str">
        <f>VLOOKUP(C2710,'Lines LookUp'!$B$1:$C$12,2,0)</f>
        <v>SAN</v>
      </c>
      <c r="W2710" t="str">
        <f>ROUNDUP(Q2710,3)&amp;"-"&amp;ROUNDUP(R2710,3)</f>
        <v>335936.83-3063079.581</v>
      </c>
      <c r="X2710" t="str">
        <f>ROUNDUP(S2710,3)&amp;"-"&amp;ROUNDUP(T2710,3)</f>
        <v>335955.277-3063058.96</v>
      </c>
      <c r="Y2710">
        <f>VLOOKUP(W2710&amp;"-"&amp;V2710,'Buscoords Workout'!$F:$G,2,0)</f>
        <v>11099</v>
      </c>
      <c r="Z2710">
        <f>VLOOKUP(X2710&amp;"-"&amp;V2710,'Buscoords Workout'!$F:$G,2,0)</f>
        <v>11100</v>
      </c>
      <c r="AA2710" t="b">
        <f>OR(ISNA(Y2710),ISNA(Z2710))</f>
        <v>0</v>
      </c>
    </row>
    <row r="2711" spans="1:27" x14ac:dyDescent="0.25">
      <c r="A2711">
        <v>1841</v>
      </c>
      <c r="B2711" t="s">
        <v>24</v>
      </c>
      <c r="C2711" t="s">
        <v>56</v>
      </c>
      <c r="D2711" t="s">
        <v>57</v>
      </c>
      <c r="E2711">
        <v>11</v>
      </c>
      <c r="F2711" t="s">
        <v>37</v>
      </c>
      <c r="G2711">
        <v>100</v>
      </c>
      <c r="H2711" t="s">
        <v>27</v>
      </c>
      <c r="I2711" t="s">
        <v>38</v>
      </c>
      <c r="J2711" t="s">
        <v>36</v>
      </c>
      <c r="K2711" t="s">
        <v>30</v>
      </c>
      <c r="L2711" t="s">
        <v>31</v>
      </c>
      <c r="M2711">
        <v>3</v>
      </c>
      <c r="N2711" t="s">
        <v>32</v>
      </c>
      <c r="O2711" t="s">
        <v>33</v>
      </c>
      <c r="P2711">
        <v>14.853300000000001</v>
      </c>
      <c r="Q2711">
        <v>335955.27610000002</v>
      </c>
      <c r="R2711">
        <v>3063058.9597</v>
      </c>
      <c r="S2711">
        <v>335948.66</v>
      </c>
      <c r="T2711">
        <v>3063045.6612999998</v>
      </c>
      <c r="U2711">
        <v>1.4853E-2</v>
      </c>
      <c r="V2711" t="str">
        <f>VLOOKUP(C2711,'Lines LookUp'!$B$1:$C$12,2,0)</f>
        <v>SAN</v>
      </c>
      <c r="W2711" t="str">
        <f>ROUNDUP(Q2711,3)&amp;"-"&amp;ROUNDUP(R2711,3)</f>
        <v>335955.277-3063058.96</v>
      </c>
      <c r="X2711" t="str">
        <f>ROUNDUP(S2711,3)&amp;"-"&amp;ROUNDUP(T2711,3)</f>
        <v>335948.66-3063045.662</v>
      </c>
      <c r="Y2711">
        <f>VLOOKUP(W2711&amp;"-"&amp;V2711,'Buscoords Workout'!$F:$G,2,0)</f>
        <v>11100</v>
      </c>
      <c r="Z2711">
        <f>VLOOKUP(X2711&amp;"-"&amp;V2711,'Buscoords Workout'!$F:$G,2,0)</f>
        <v>11101</v>
      </c>
      <c r="AA2711" t="b">
        <f>OR(ISNA(Y2711),ISNA(Z2711))</f>
        <v>0</v>
      </c>
    </row>
    <row r="2712" spans="1:27" x14ac:dyDescent="0.25">
      <c r="A2712">
        <v>1842</v>
      </c>
      <c r="B2712" t="s">
        <v>24</v>
      </c>
      <c r="C2712" t="s">
        <v>56</v>
      </c>
      <c r="D2712" t="s">
        <v>57</v>
      </c>
      <c r="E2712">
        <v>11</v>
      </c>
      <c r="F2712" t="s">
        <v>37</v>
      </c>
      <c r="G2712">
        <v>100</v>
      </c>
      <c r="H2712" t="s">
        <v>27</v>
      </c>
      <c r="I2712" t="s">
        <v>38</v>
      </c>
      <c r="J2712" t="s">
        <v>36</v>
      </c>
      <c r="K2712" t="s">
        <v>30</v>
      </c>
      <c r="L2712" t="s">
        <v>31</v>
      </c>
      <c r="M2712">
        <v>3</v>
      </c>
      <c r="N2712" t="s">
        <v>32</v>
      </c>
      <c r="O2712" t="s">
        <v>33</v>
      </c>
      <c r="P2712">
        <v>23.450700000000001</v>
      </c>
      <c r="Q2712">
        <v>335948.66</v>
      </c>
      <c r="R2712">
        <v>3063045.6612999998</v>
      </c>
      <c r="S2712">
        <v>335937.84659999999</v>
      </c>
      <c r="T2712">
        <v>3063024.8525</v>
      </c>
      <c r="U2712">
        <v>2.3451E-2</v>
      </c>
      <c r="V2712" t="str">
        <f>VLOOKUP(C2712,'Lines LookUp'!$B$1:$C$12,2,0)</f>
        <v>SAN</v>
      </c>
      <c r="W2712" t="str">
        <f>ROUNDUP(Q2712,3)&amp;"-"&amp;ROUNDUP(R2712,3)</f>
        <v>335948.66-3063045.662</v>
      </c>
      <c r="X2712" t="str">
        <f>ROUNDUP(S2712,3)&amp;"-"&amp;ROUNDUP(T2712,3)</f>
        <v>335937.847-3063024.853</v>
      </c>
      <c r="Y2712">
        <f>VLOOKUP(W2712&amp;"-"&amp;V2712,'Buscoords Workout'!$F:$G,2,0)</f>
        <v>11101</v>
      </c>
      <c r="Z2712">
        <f>VLOOKUP(X2712&amp;"-"&amp;V2712,'Buscoords Workout'!$F:$G,2,0)</f>
        <v>11102</v>
      </c>
      <c r="AA2712" t="b">
        <f>OR(ISNA(Y2712),ISNA(Z2712))</f>
        <v>0</v>
      </c>
    </row>
    <row r="2713" spans="1:27" x14ac:dyDescent="0.25">
      <c r="A2713">
        <v>1843</v>
      </c>
      <c r="B2713" t="s">
        <v>24</v>
      </c>
      <c r="C2713" t="s">
        <v>56</v>
      </c>
      <c r="D2713" t="s">
        <v>57</v>
      </c>
      <c r="E2713">
        <v>11</v>
      </c>
      <c r="F2713" t="s">
        <v>37</v>
      </c>
      <c r="G2713">
        <v>100</v>
      </c>
      <c r="H2713" t="s">
        <v>27</v>
      </c>
      <c r="I2713" t="s">
        <v>38</v>
      </c>
      <c r="J2713" t="s">
        <v>36</v>
      </c>
      <c r="K2713" t="s">
        <v>30</v>
      </c>
      <c r="L2713" t="s">
        <v>31</v>
      </c>
      <c r="M2713">
        <v>3</v>
      </c>
      <c r="N2713" t="s">
        <v>32</v>
      </c>
      <c r="O2713" t="s">
        <v>33</v>
      </c>
      <c r="P2713">
        <v>21.6342</v>
      </c>
      <c r="Q2713">
        <v>335937.84659999999</v>
      </c>
      <c r="R2713">
        <v>3063024.8525</v>
      </c>
      <c r="S2713">
        <v>335928.9155</v>
      </c>
      <c r="T2713">
        <v>3063005.1477999999</v>
      </c>
      <c r="U2713">
        <v>2.1634E-2</v>
      </c>
      <c r="V2713" t="str">
        <f>VLOOKUP(C2713,'Lines LookUp'!$B$1:$C$12,2,0)</f>
        <v>SAN</v>
      </c>
      <c r="W2713" t="str">
        <f>ROUNDUP(Q2713,3)&amp;"-"&amp;ROUNDUP(R2713,3)</f>
        <v>335937.847-3063024.853</v>
      </c>
      <c r="X2713" t="str">
        <f>ROUNDUP(S2713,3)&amp;"-"&amp;ROUNDUP(T2713,3)</f>
        <v>335928.916-3063005.148</v>
      </c>
      <c r="Y2713">
        <f>VLOOKUP(W2713&amp;"-"&amp;V2713,'Buscoords Workout'!$F:$G,2,0)</f>
        <v>11102</v>
      </c>
      <c r="Z2713">
        <f>VLOOKUP(X2713&amp;"-"&amp;V2713,'Buscoords Workout'!$F:$G,2,0)</f>
        <v>11103</v>
      </c>
      <c r="AA2713" t="b">
        <f>OR(ISNA(Y2713),ISNA(Z2713))</f>
        <v>0</v>
      </c>
    </row>
    <row r="2714" spans="1:27" x14ac:dyDescent="0.25">
      <c r="A2714">
        <v>1844</v>
      </c>
      <c r="B2714" t="s">
        <v>24</v>
      </c>
      <c r="C2714" t="s">
        <v>56</v>
      </c>
      <c r="D2714" t="s">
        <v>57</v>
      </c>
      <c r="E2714">
        <v>11</v>
      </c>
      <c r="F2714" t="s">
        <v>37</v>
      </c>
      <c r="G2714">
        <v>100</v>
      </c>
      <c r="H2714" t="s">
        <v>27</v>
      </c>
      <c r="I2714" t="s">
        <v>38</v>
      </c>
      <c r="J2714" t="s">
        <v>36</v>
      </c>
      <c r="K2714" t="s">
        <v>30</v>
      </c>
      <c r="L2714" t="s">
        <v>31</v>
      </c>
      <c r="M2714">
        <v>3</v>
      </c>
      <c r="N2714" t="s">
        <v>32</v>
      </c>
      <c r="O2714" t="s">
        <v>33</v>
      </c>
      <c r="P2714">
        <v>22.1937</v>
      </c>
      <c r="Q2714">
        <v>335928.9155</v>
      </c>
      <c r="R2714">
        <v>3063005.1477999999</v>
      </c>
      <c r="S2714">
        <v>335919.75349999999</v>
      </c>
      <c r="T2714">
        <v>3062984.9334999998</v>
      </c>
      <c r="U2714">
        <v>2.2193999999999998E-2</v>
      </c>
      <c r="V2714" t="str">
        <f>VLOOKUP(C2714,'Lines LookUp'!$B$1:$C$12,2,0)</f>
        <v>SAN</v>
      </c>
      <c r="W2714" t="str">
        <f>ROUNDUP(Q2714,3)&amp;"-"&amp;ROUNDUP(R2714,3)</f>
        <v>335928.916-3063005.148</v>
      </c>
      <c r="X2714" t="str">
        <f>ROUNDUP(S2714,3)&amp;"-"&amp;ROUNDUP(T2714,3)</f>
        <v>335919.754-3062984.934</v>
      </c>
      <c r="Y2714">
        <f>VLOOKUP(W2714&amp;"-"&amp;V2714,'Buscoords Workout'!$F:$G,2,0)</f>
        <v>11103</v>
      </c>
      <c r="Z2714">
        <f>VLOOKUP(X2714&amp;"-"&amp;V2714,'Buscoords Workout'!$F:$G,2,0)</f>
        <v>11104</v>
      </c>
      <c r="AA2714" t="b">
        <f>OR(ISNA(Y2714),ISNA(Z2714))</f>
        <v>0</v>
      </c>
    </row>
    <row r="2715" spans="1:27" x14ac:dyDescent="0.25">
      <c r="A2715">
        <v>1845</v>
      </c>
      <c r="B2715" t="s">
        <v>24</v>
      </c>
      <c r="C2715" t="s">
        <v>56</v>
      </c>
      <c r="D2715" t="s">
        <v>57</v>
      </c>
      <c r="E2715">
        <v>11</v>
      </c>
      <c r="F2715" t="s">
        <v>37</v>
      </c>
      <c r="G2715">
        <v>100</v>
      </c>
      <c r="H2715" t="s">
        <v>27</v>
      </c>
      <c r="I2715" t="s">
        <v>38</v>
      </c>
      <c r="J2715" t="s">
        <v>36</v>
      </c>
      <c r="K2715" t="s">
        <v>30</v>
      </c>
      <c r="L2715" t="s">
        <v>31</v>
      </c>
      <c r="M2715">
        <v>3</v>
      </c>
      <c r="N2715" t="s">
        <v>32</v>
      </c>
      <c r="O2715" t="s">
        <v>33</v>
      </c>
      <c r="P2715">
        <v>20.062799999999999</v>
      </c>
      <c r="Q2715">
        <v>335919.75349999999</v>
      </c>
      <c r="R2715">
        <v>3062984.9334999998</v>
      </c>
      <c r="S2715">
        <v>335907.83270000003</v>
      </c>
      <c r="T2715">
        <v>3062968.7963</v>
      </c>
      <c r="U2715">
        <v>2.0063000000000001E-2</v>
      </c>
      <c r="V2715" t="str">
        <f>VLOOKUP(C2715,'Lines LookUp'!$B$1:$C$12,2,0)</f>
        <v>SAN</v>
      </c>
      <c r="W2715" t="str">
        <f>ROUNDUP(Q2715,3)&amp;"-"&amp;ROUNDUP(R2715,3)</f>
        <v>335919.754-3062984.934</v>
      </c>
      <c r="X2715" t="str">
        <f>ROUNDUP(S2715,3)&amp;"-"&amp;ROUNDUP(T2715,3)</f>
        <v>335907.833-3062968.797</v>
      </c>
      <c r="Y2715">
        <f>VLOOKUP(W2715&amp;"-"&amp;V2715,'Buscoords Workout'!$F:$G,2,0)</f>
        <v>11104</v>
      </c>
      <c r="Z2715">
        <f>VLOOKUP(X2715&amp;"-"&amp;V2715,'Buscoords Workout'!$F:$G,2,0)</f>
        <v>11105</v>
      </c>
      <c r="AA2715" t="b">
        <f>OR(ISNA(Y2715),ISNA(Z2715))</f>
        <v>0</v>
      </c>
    </row>
    <row r="2716" spans="1:27" x14ac:dyDescent="0.25">
      <c r="A2716">
        <v>1846</v>
      </c>
      <c r="B2716" t="s">
        <v>24</v>
      </c>
      <c r="C2716" t="s">
        <v>56</v>
      </c>
      <c r="D2716" t="s">
        <v>57</v>
      </c>
      <c r="E2716">
        <v>11</v>
      </c>
      <c r="F2716" t="s">
        <v>37</v>
      </c>
      <c r="G2716">
        <v>100</v>
      </c>
      <c r="H2716" t="s">
        <v>27</v>
      </c>
      <c r="I2716" t="s">
        <v>38</v>
      </c>
      <c r="J2716" t="s">
        <v>36</v>
      </c>
      <c r="K2716" t="s">
        <v>30</v>
      </c>
      <c r="L2716" t="s">
        <v>31</v>
      </c>
      <c r="M2716">
        <v>3</v>
      </c>
      <c r="N2716" t="s">
        <v>32</v>
      </c>
      <c r="O2716" t="s">
        <v>33</v>
      </c>
      <c r="P2716">
        <v>40.017800000000001</v>
      </c>
      <c r="Q2716">
        <v>335907.83270000003</v>
      </c>
      <c r="R2716">
        <v>3062968.7963</v>
      </c>
      <c r="S2716">
        <v>335874.78350000002</v>
      </c>
      <c r="T2716">
        <v>3062991.3612000002</v>
      </c>
      <c r="U2716">
        <v>4.0017999999999998E-2</v>
      </c>
      <c r="V2716" t="str">
        <f>VLOOKUP(C2716,'Lines LookUp'!$B$1:$C$12,2,0)</f>
        <v>SAN</v>
      </c>
      <c r="W2716" t="str">
        <f>ROUNDUP(Q2716,3)&amp;"-"&amp;ROUNDUP(R2716,3)</f>
        <v>335907.833-3062968.797</v>
      </c>
      <c r="X2716" t="str">
        <f>ROUNDUP(S2716,3)&amp;"-"&amp;ROUNDUP(T2716,3)</f>
        <v>335874.784-3062991.362</v>
      </c>
      <c r="Y2716">
        <f>VLOOKUP(W2716&amp;"-"&amp;V2716,'Buscoords Workout'!$F:$G,2,0)</f>
        <v>11105</v>
      </c>
      <c r="Z2716">
        <f>VLOOKUP(X2716&amp;"-"&amp;V2716,'Buscoords Workout'!$F:$G,2,0)</f>
        <v>11106</v>
      </c>
      <c r="AA2716" t="b">
        <f>OR(ISNA(Y2716),ISNA(Z2716))</f>
        <v>0</v>
      </c>
    </row>
    <row r="2717" spans="1:27" x14ac:dyDescent="0.25">
      <c r="A2717">
        <v>1847</v>
      </c>
      <c r="B2717" t="s">
        <v>24</v>
      </c>
      <c r="C2717" t="s">
        <v>56</v>
      </c>
      <c r="D2717" t="s">
        <v>57</v>
      </c>
      <c r="E2717">
        <v>11</v>
      </c>
      <c r="F2717" t="s">
        <v>37</v>
      </c>
      <c r="G2717">
        <v>100</v>
      </c>
      <c r="H2717" t="s">
        <v>27</v>
      </c>
      <c r="I2717" t="s">
        <v>38</v>
      </c>
      <c r="J2717" t="s">
        <v>36</v>
      </c>
      <c r="K2717" t="s">
        <v>30</v>
      </c>
      <c r="L2717" t="s">
        <v>31</v>
      </c>
      <c r="M2717">
        <v>3</v>
      </c>
      <c r="N2717" t="s">
        <v>32</v>
      </c>
      <c r="O2717" t="s">
        <v>33</v>
      </c>
      <c r="P2717">
        <v>24.383700000000001</v>
      </c>
      <c r="Q2717">
        <v>335874.78350000002</v>
      </c>
      <c r="R2717">
        <v>3062991.3612000002</v>
      </c>
      <c r="S2717">
        <v>335856.86709999997</v>
      </c>
      <c r="T2717">
        <v>3063007.9010999999</v>
      </c>
      <c r="U2717">
        <v>2.4383999999999999E-2</v>
      </c>
      <c r="V2717" t="str">
        <f>VLOOKUP(C2717,'Lines LookUp'!$B$1:$C$12,2,0)</f>
        <v>SAN</v>
      </c>
      <c r="W2717" t="str">
        <f>ROUNDUP(Q2717,3)&amp;"-"&amp;ROUNDUP(R2717,3)</f>
        <v>335874.784-3062991.362</v>
      </c>
      <c r="X2717" t="str">
        <f>ROUNDUP(S2717,3)&amp;"-"&amp;ROUNDUP(T2717,3)</f>
        <v>335856.868-3063007.902</v>
      </c>
      <c r="Y2717">
        <f>VLOOKUP(W2717&amp;"-"&amp;V2717,'Buscoords Workout'!$F:$G,2,0)</f>
        <v>11106</v>
      </c>
      <c r="Z2717">
        <f>VLOOKUP(X2717&amp;"-"&amp;V2717,'Buscoords Workout'!$F:$G,2,0)</f>
        <v>11107</v>
      </c>
      <c r="AA2717" t="b">
        <f>OR(ISNA(Y2717),ISNA(Z2717))</f>
        <v>0</v>
      </c>
    </row>
    <row r="2718" spans="1:27" x14ac:dyDescent="0.25">
      <c r="A2718">
        <v>1848</v>
      </c>
      <c r="B2718" t="s">
        <v>24</v>
      </c>
      <c r="C2718" t="s">
        <v>56</v>
      </c>
      <c r="D2718" t="s">
        <v>57</v>
      </c>
      <c r="E2718">
        <v>11</v>
      </c>
      <c r="F2718" t="s">
        <v>37</v>
      </c>
      <c r="G2718">
        <v>100</v>
      </c>
      <c r="H2718" t="s">
        <v>27</v>
      </c>
      <c r="I2718" t="s">
        <v>38</v>
      </c>
      <c r="J2718" t="s">
        <v>36</v>
      </c>
      <c r="K2718" t="s">
        <v>30</v>
      </c>
      <c r="L2718" t="s">
        <v>31</v>
      </c>
      <c r="M2718">
        <v>3</v>
      </c>
      <c r="N2718" t="s">
        <v>32</v>
      </c>
      <c r="O2718" t="s">
        <v>33</v>
      </c>
      <c r="P2718">
        <v>19.514299999999999</v>
      </c>
      <c r="Q2718">
        <v>335856.86709999997</v>
      </c>
      <c r="R2718">
        <v>3063007.9010999999</v>
      </c>
      <c r="S2718">
        <v>335841.821</v>
      </c>
      <c r="T2718">
        <v>3063020.3278000001</v>
      </c>
      <c r="U2718">
        <v>1.9514E-2</v>
      </c>
      <c r="V2718" t="str">
        <f>VLOOKUP(C2718,'Lines LookUp'!$B$1:$C$12,2,0)</f>
        <v>SAN</v>
      </c>
      <c r="W2718" t="str">
        <f>ROUNDUP(Q2718,3)&amp;"-"&amp;ROUNDUP(R2718,3)</f>
        <v>335856.868-3063007.902</v>
      </c>
      <c r="X2718" t="str">
        <f>ROUNDUP(S2718,3)&amp;"-"&amp;ROUNDUP(T2718,3)</f>
        <v>335841.821-3063020.328</v>
      </c>
      <c r="Y2718">
        <f>VLOOKUP(W2718&amp;"-"&amp;V2718,'Buscoords Workout'!$F:$G,2,0)</f>
        <v>11107</v>
      </c>
      <c r="Z2718">
        <f>VLOOKUP(X2718&amp;"-"&amp;V2718,'Buscoords Workout'!$F:$G,2,0)</f>
        <v>11108</v>
      </c>
      <c r="AA2718" t="b">
        <f>OR(ISNA(Y2718),ISNA(Z2718))</f>
        <v>0</v>
      </c>
    </row>
    <row r="2719" spans="1:27" x14ac:dyDescent="0.25">
      <c r="A2719">
        <v>1849</v>
      </c>
      <c r="B2719" t="s">
        <v>24</v>
      </c>
      <c r="C2719" t="s">
        <v>56</v>
      </c>
      <c r="D2719" t="s">
        <v>57</v>
      </c>
      <c r="E2719">
        <v>11</v>
      </c>
      <c r="F2719" t="s">
        <v>37</v>
      </c>
      <c r="G2719">
        <v>100</v>
      </c>
      <c r="H2719" t="s">
        <v>27</v>
      </c>
      <c r="I2719" t="s">
        <v>38</v>
      </c>
      <c r="J2719" t="s">
        <v>36</v>
      </c>
      <c r="K2719" t="s">
        <v>30</v>
      </c>
      <c r="L2719" t="s">
        <v>31</v>
      </c>
      <c r="M2719">
        <v>3</v>
      </c>
      <c r="N2719" t="s">
        <v>32</v>
      </c>
      <c r="O2719" t="s">
        <v>33</v>
      </c>
      <c r="P2719">
        <v>5.9366899999999996</v>
      </c>
      <c r="Q2719">
        <v>335841.821</v>
      </c>
      <c r="R2719">
        <v>3063020.3278000001</v>
      </c>
      <c r="S2719">
        <v>335843.06959999999</v>
      </c>
      <c r="T2719">
        <v>3063026.1316999998</v>
      </c>
      <c r="U2719">
        <v>5.9369999999999996E-3</v>
      </c>
      <c r="V2719" t="str">
        <f>VLOOKUP(C2719,'Lines LookUp'!$B$1:$C$12,2,0)</f>
        <v>SAN</v>
      </c>
      <c r="W2719" t="str">
        <f>ROUNDUP(Q2719,3)&amp;"-"&amp;ROUNDUP(R2719,3)</f>
        <v>335841.821-3063020.328</v>
      </c>
      <c r="X2719" t="str">
        <f>ROUNDUP(S2719,3)&amp;"-"&amp;ROUNDUP(T2719,3)</f>
        <v>335843.07-3063026.132</v>
      </c>
      <c r="Y2719">
        <f>VLOOKUP(W2719&amp;"-"&amp;V2719,'Buscoords Workout'!$F:$G,2,0)</f>
        <v>11108</v>
      </c>
      <c r="Z2719">
        <f>VLOOKUP(X2719&amp;"-"&amp;V2719,'Buscoords Workout'!$F:$G,2,0)</f>
        <v>11109</v>
      </c>
      <c r="AA2719" t="b">
        <f>OR(ISNA(Y2719),ISNA(Z2719))</f>
        <v>0</v>
      </c>
    </row>
    <row r="2720" spans="1:27" x14ac:dyDescent="0.25">
      <c r="A2720">
        <v>1850</v>
      </c>
      <c r="B2720" t="s">
        <v>24</v>
      </c>
      <c r="C2720" t="s">
        <v>56</v>
      </c>
      <c r="D2720" t="s">
        <v>57</v>
      </c>
      <c r="E2720">
        <v>11</v>
      </c>
      <c r="F2720" t="s">
        <v>37</v>
      </c>
      <c r="G2720">
        <v>100</v>
      </c>
      <c r="H2720" t="s">
        <v>27</v>
      </c>
      <c r="I2720" t="s">
        <v>38</v>
      </c>
      <c r="J2720" t="s">
        <v>36</v>
      </c>
      <c r="K2720" t="s">
        <v>30</v>
      </c>
      <c r="L2720" t="s">
        <v>31</v>
      </c>
      <c r="M2720">
        <v>3</v>
      </c>
      <c r="N2720" t="s">
        <v>32</v>
      </c>
      <c r="O2720" t="s">
        <v>33</v>
      </c>
      <c r="P2720">
        <v>27.191600000000001</v>
      </c>
      <c r="Q2720">
        <v>335843.06959999999</v>
      </c>
      <c r="R2720">
        <v>3063026.1316999998</v>
      </c>
      <c r="S2720">
        <v>335818.65490000002</v>
      </c>
      <c r="T2720">
        <v>3063038.1028</v>
      </c>
      <c r="U2720">
        <v>2.7192000000000001E-2</v>
      </c>
      <c r="V2720" t="str">
        <f>VLOOKUP(C2720,'Lines LookUp'!$B$1:$C$12,2,0)</f>
        <v>SAN</v>
      </c>
      <c r="W2720" t="str">
        <f>ROUNDUP(Q2720,3)&amp;"-"&amp;ROUNDUP(R2720,3)</f>
        <v>335843.07-3063026.132</v>
      </c>
      <c r="X2720" t="str">
        <f>ROUNDUP(S2720,3)&amp;"-"&amp;ROUNDUP(T2720,3)</f>
        <v>335818.655-3063038.103</v>
      </c>
      <c r="Y2720">
        <f>VLOOKUP(W2720&amp;"-"&amp;V2720,'Buscoords Workout'!$F:$G,2,0)</f>
        <v>11109</v>
      </c>
      <c r="Z2720">
        <f>VLOOKUP(X2720&amp;"-"&amp;V2720,'Buscoords Workout'!$F:$G,2,0)</f>
        <v>11110</v>
      </c>
      <c r="AA2720" t="b">
        <f>OR(ISNA(Y2720),ISNA(Z2720))</f>
        <v>0</v>
      </c>
    </row>
    <row r="2721" spans="1:27" x14ac:dyDescent="0.25">
      <c r="A2721">
        <v>1853</v>
      </c>
      <c r="B2721" t="s">
        <v>24</v>
      </c>
      <c r="C2721" t="s">
        <v>56</v>
      </c>
      <c r="D2721" t="s">
        <v>57</v>
      </c>
      <c r="E2721">
        <v>11</v>
      </c>
      <c r="F2721" t="s">
        <v>37</v>
      </c>
      <c r="G2721">
        <v>100</v>
      </c>
      <c r="H2721" t="s">
        <v>27</v>
      </c>
      <c r="I2721" t="s">
        <v>38</v>
      </c>
      <c r="J2721" t="s">
        <v>36</v>
      </c>
      <c r="K2721" t="s">
        <v>30</v>
      </c>
      <c r="L2721" t="s">
        <v>31</v>
      </c>
      <c r="M2721">
        <v>3</v>
      </c>
      <c r="N2721" t="s">
        <v>32</v>
      </c>
      <c r="O2721" t="s">
        <v>33</v>
      </c>
      <c r="P2721">
        <v>121.871</v>
      </c>
      <c r="Q2721">
        <v>335866.9509</v>
      </c>
      <c r="R2721">
        <v>3063751.2475999999</v>
      </c>
      <c r="S2721">
        <v>335749.74579999998</v>
      </c>
      <c r="T2721">
        <v>3063784.6466999999</v>
      </c>
      <c r="U2721">
        <v>0.12187099999999999</v>
      </c>
      <c r="V2721" t="str">
        <f>VLOOKUP(C2721,'Lines LookUp'!$B$1:$C$12,2,0)</f>
        <v>SAN</v>
      </c>
      <c r="W2721" t="str">
        <f>ROUNDUP(Q2721,3)&amp;"-"&amp;ROUNDUP(R2721,3)</f>
        <v>335866.951-3063751.248</v>
      </c>
      <c r="X2721" t="str">
        <f>ROUNDUP(S2721,3)&amp;"-"&amp;ROUNDUP(T2721,3)</f>
        <v>335749.746-3063784.647</v>
      </c>
      <c r="Y2721">
        <f>VLOOKUP(W2721&amp;"-"&amp;V2721,'Buscoords Workout'!$F:$G,2,0)</f>
        <v>11058</v>
      </c>
      <c r="Z2721">
        <f>VLOOKUP(X2721&amp;"-"&amp;V2721,'Buscoords Workout'!$F:$G,2,0)</f>
        <v>11059</v>
      </c>
      <c r="AA2721" t="b">
        <f>OR(ISNA(Y2721),ISNA(Z2721))</f>
        <v>0</v>
      </c>
    </row>
    <row r="2722" spans="1:27" x14ac:dyDescent="0.25">
      <c r="A2722">
        <v>1854</v>
      </c>
      <c r="B2722" t="s">
        <v>24</v>
      </c>
      <c r="C2722" t="s">
        <v>56</v>
      </c>
      <c r="D2722" t="s">
        <v>57</v>
      </c>
      <c r="E2722">
        <v>11</v>
      </c>
      <c r="F2722" t="s">
        <v>37</v>
      </c>
      <c r="G2722">
        <v>100</v>
      </c>
      <c r="H2722" t="s">
        <v>27</v>
      </c>
      <c r="I2722" t="s">
        <v>38</v>
      </c>
      <c r="J2722" t="s">
        <v>36</v>
      </c>
      <c r="K2722" t="s">
        <v>30</v>
      </c>
      <c r="L2722" t="s">
        <v>31</v>
      </c>
      <c r="M2722">
        <v>3</v>
      </c>
      <c r="N2722" t="s">
        <v>32</v>
      </c>
      <c r="O2722" t="s">
        <v>33</v>
      </c>
      <c r="P2722">
        <v>182.19900000000001</v>
      </c>
      <c r="Q2722">
        <v>335749.74579999998</v>
      </c>
      <c r="R2722">
        <v>3063784.6466999999</v>
      </c>
      <c r="S2722">
        <v>335574.90490000002</v>
      </c>
      <c r="T2722">
        <v>3063835.9016</v>
      </c>
      <c r="U2722">
        <v>0.182199</v>
      </c>
      <c r="V2722" t="str">
        <f>VLOOKUP(C2722,'Lines LookUp'!$B$1:$C$12,2,0)</f>
        <v>SAN</v>
      </c>
      <c r="W2722" t="str">
        <f>ROUNDUP(Q2722,3)&amp;"-"&amp;ROUNDUP(R2722,3)</f>
        <v>335749.746-3063784.647</v>
      </c>
      <c r="X2722" t="str">
        <f>ROUNDUP(S2722,3)&amp;"-"&amp;ROUNDUP(T2722,3)</f>
        <v>335574.905-3063835.902</v>
      </c>
      <c r="Y2722">
        <f>VLOOKUP(W2722&amp;"-"&amp;V2722,'Buscoords Workout'!$F:$G,2,0)</f>
        <v>11059</v>
      </c>
      <c r="Z2722">
        <f>VLOOKUP(X2722&amp;"-"&amp;V2722,'Buscoords Workout'!$F:$G,2,0)</f>
        <v>11060</v>
      </c>
      <c r="AA2722" t="b">
        <f>OR(ISNA(Y2722),ISNA(Z2722))</f>
        <v>0</v>
      </c>
    </row>
    <row r="2723" spans="1:27" x14ac:dyDescent="0.25">
      <c r="A2723">
        <v>1855</v>
      </c>
      <c r="B2723" t="s">
        <v>24</v>
      </c>
      <c r="C2723" t="s">
        <v>56</v>
      </c>
      <c r="D2723" t="s">
        <v>57</v>
      </c>
      <c r="E2723">
        <v>11</v>
      </c>
      <c r="F2723" t="s">
        <v>37</v>
      </c>
      <c r="G2723">
        <v>100</v>
      </c>
      <c r="H2723" t="s">
        <v>27</v>
      </c>
      <c r="I2723" t="s">
        <v>38</v>
      </c>
      <c r="J2723" t="s">
        <v>36</v>
      </c>
      <c r="K2723" t="s">
        <v>30</v>
      </c>
      <c r="L2723" t="s">
        <v>31</v>
      </c>
      <c r="M2723">
        <v>3</v>
      </c>
      <c r="N2723" t="s">
        <v>32</v>
      </c>
      <c r="O2723" t="s">
        <v>33</v>
      </c>
      <c r="P2723">
        <v>145.82599999999999</v>
      </c>
      <c r="Q2723">
        <v>335574.90490000002</v>
      </c>
      <c r="R2723">
        <v>3063835.9016</v>
      </c>
      <c r="S2723">
        <v>335433.8064</v>
      </c>
      <c r="T2723">
        <v>3063872.7330999998</v>
      </c>
      <c r="U2723">
        <v>0.14582600000000001</v>
      </c>
      <c r="V2723" t="str">
        <f>VLOOKUP(C2723,'Lines LookUp'!$B$1:$C$12,2,0)</f>
        <v>SAN</v>
      </c>
      <c r="W2723" t="str">
        <f>ROUNDUP(Q2723,3)&amp;"-"&amp;ROUNDUP(R2723,3)</f>
        <v>335574.905-3063835.902</v>
      </c>
      <c r="X2723" t="str">
        <f>ROUNDUP(S2723,3)&amp;"-"&amp;ROUNDUP(T2723,3)</f>
        <v>335433.807-3063872.734</v>
      </c>
      <c r="Y2723">
        <f>VLOOKUP(W2723&amp;"-"&amp;V2723,'Buscoords Workout'!$F:$G,2,0)</f>
        <v>11060</v>
      </c>
      <c r="Z2723">
        <f>VLOOKUP(X2723&amp;"-"&amp;V2723,'Buscoords Workout'!$F:$G,2,0)</f>
        <v>11061</v>
      </c>
      <c r="AA2723" t="b">
        <f>OR(ISNA(Y2723),ISNA(Z2723))</f>
        <v>0</v>
      </c>
    </row>
    <row r="2724" spans="1:27" x14ac:dyDescent="0.25">
      <c r="A2724">
        <v>1856</v>
      </c>
      <c r="B2724" t="s">
        <v>24</v>
      </c>
      <c r="C2724" t="s">
        <v>56</v>
      </c>
      <c r="D2724" t="s">
        <v>57</v>
      </c>
      <c r="E2724">
        <v>11</v>
      </c>
      <c r="F2724" t="s">
        <v>37</v>
      </c>
      <c r="G2724">
        <v>100</v>
      </c>
      <c r="H2724" t="s">
        <v>27</v>
      </c>
      <c r="I2724" t="s">
        <v>38</v>
      </c>
      <c r="J2724" t="s">
        <v>36</v>
      </c>
      <c r="K2724" t="s">
        <v>30</v>
      </c>
      <c r="L2724" t="s">
        <v>31</v>
      </c>
      <c r="M2724">
        <v>3</v>
      </c>
      <c r="N2724" t="s">
        <v>32</v>
      </c>
      <c r="O2724" t="s">
        <v>33</v>
      </c>
      <c r="P2724">
        <v>21.403099999999998</v>
      </c>
      <c r="Q2724">
        <v>335433.8064</v>
      </c>
      <c r="R2724">
        <v>3063872.7330999998</v>
      </c>
      <c r="S2724">
        <v>335413.81189999997</v>
      </c>
      <c r="T2724">
        <v>3063880.3694000002</v>
      </c>
      <c r="U2724">
        <v>2.1402999999999998E-2</v>
      </c>
      <c r="V2724" t="str">
        <f>VLOOKUP(C2724,'Lines LookUp'!$B$1:$C$12,2,0)</f>
        <v>SAN</v>
      </c>
      <c r="W2724" t="str">
        <f>ROUNDUP(Q2724,3)&amp;"-"&amp;ROUNDUP(R2724,3)</f>
        <v>335433.807-3063872.734</v>
      </c>
      <c r="X2724" t="str">
        <f>ROUNDUP(S2724,3)&amp;"-"&amp;ROUNDUP(T2724,3)</f>
        <v>335413.812-3063880.37</v>
      </c>
      <c r="Y2724">
        <f>VLOOKUP(W2724&amp;"-"&amp;V2724,'Buscoords Workout'!$F:$G,2,0)</f>
        <v>11061</v>
      </c>
      <c r="Z2724">
        <f>VLOOKUP(X2724&amp;"-"&amp;V2724,'Buscoords Workout'!$F:$G,2,0)</f>
        <v>11062</v>
      </c>
      <c r="AA2724" t="b">
        <f>OR(ISNA(Y2724),ISNA(Z2724))</f>
        <v>0</v>
      </c>
    </row>
    <row r="2725" spans="1:27" x14ac:dyDescent="0.25">
      <c r="A2725">
        <v>1857</v>
      </c>
      <c r="B2725" t="s">
        <v>24</v>
      </c>
      <c r="C2725" t="s">
        <v>56</v>
      </c>
      <c r="D2725" t="s">
        <v>57</v>
      </c>
      <c r="E2725">
        <v>11</v>
      </c>
      <c r="F2725" t="s">
        <v>37</v>
      </c>
      <c r="G2725">
        <v>100</v>
      </c>
      <c r="H2725" t="s">
        <v>27</v>
      </c>
      <c r="I2725" t="s">
        <v>38</v>
      </c>
      <c r="J2725" t="s">
        <v>36</v>
      </c>
      <c r="K2725" t="s">
        <v>30</v>
      </c>
      <c r="L2725" t="s">
        <v>31</v>
      </c>
      <c r="M2725">
        <v>3</v>
      </c>
      <c r="N2725" t="s">
        <v>32</v>
      </c>
      <c r="O2725" t="s">
        <v>33</v>
      </c>
      <c r="P2725">
        <v>26.618300000000001</v>
      </c>
      <c r="Q2725">
        <v>335368.75760000001</v>
      </c>
      <c r="R2725">
        <v>3063562.8032</v>
      </c>
      <c r="S2725">
        <v>335367.40710000001</v>
      </c>
      <c r="T2725">
        <v>3063536.2192000002</v>
      </c>
      <c r="U2725">
        <v>2.6617999999999999E-2</v>
      </c>
      <c r="V2725" t="str">
        <f>VLOOKUP(C2725,'Lines LookUp'!$B$1:$C$12,2,0)</f>
        <v>SAN</v>
      </c>
      <c r="W2725" t="str">
        <f>ROUNDUP(Q2725,3)&amp;"-"&amp;ROUNDUP(R2725,3)</f>
        <v>335368.758-3063562.804</v>
      </c>
      <c r="X2725" t="str">
        <f>ROUNDUP(S2725,3)&amp;"-"&amp;ROUNDUP(T2725,3)</f>
        <v>335367.408-3063536.22</v>
      </c>
      <c r="Y2725">
        <f>VLOOKUP(W2725&amp;"-"&amp;V2725,'Buscoords Workout'!$F:$G,2,0)</f>
        <v>11113</v>
      </c>
      <c r="Z2725">
        <f>VLOOKUP(X2725&amp;"-"&amp;V2725,'Buscoords Workout'!$F:$G,2,0)</f>
        <v>11112</v>
      </c>
      <c r="AA2725" t="b">
        <f>OR(ISNA(Y2725),ISNA(Z2725))</f>
        <v>0</v>
      </c>
    </row>
    <row r="2726" spans="1:27" x14ac:dyDescent="0.25">
      <c r="A2726">
        <v>1858</v>
      </c>
      <c r="B2726" t="s">
        <v>24</v>
      </c>
      <c r="C2726" t="s">
        <v>56</v>
      </c>
      <c r="D2726" t="s">
        <v>57</v>
      </c>
      <c r="E2726">
        <v>11</v>
      </c>
      <c r="F2726" t="s">
        <v>37</v>
      </c>
      <c r="G2726">
        <v>100</v>
      </c>
      <c r="H2726" t="s">
        <v>27</v>
      </c>
      <c r="I2726" t="s">
        <v>38</v>
      </c>
      <c r="J2726" t="s">
        <v>36</v>
      </c>
      <c r="K2726" t="s">
        <v>30</v>
      </c>
      <c r="L2726" t="s">
        <v>31</v>
      </c>
      <c r="M2726">
        <v>3</v>
      </c>
      <c r="N2726" t="s">
        <v>32</v>
      </c>
      <c r="O2726" t="s">
        <v>33</v>
      </c>
      <c r="P2726">
        <v>4.8313199999999998</v>
      </c>
      <c r="Q2726">
        <v>335367.40710000001</v>
      </c>
      <c r="R2726">
        <v>3063536.2192000002</v>
      </c>
      <c r="S2726">
        <v>335367.16200000001</v>
      </c>
      <c r="T2726">
        <v>3063531.3941000002</v>
      </c>
      <c r="U2726">
        <v>4.8310000000000002E-3</v>
      </c>
      <c r="V2726" t="str">
        <f>VLOOKUP(C2726,'Lines LookUp'!$B$1:$C$12,2,0)</f>
        <v>SAN</v>
      </c>
      <c r="W2726" t="str">
        <f>ROUNDUP(Q2726,3)&amp;"-"&amp;ROUNDUP(R2726,3)</f>
        <v>335367.408-3063536.22</v>
      </c>
      <c r="X2726" t="str">
        <f>ROUNDUP(S2726,3)&amp;"-"&amp;ROUNDUP(T2726,3)</f>
        <v>335367.162-3063531.395</v>
      </c>
      <c r="Y2726">
        <f>VLOOKUP(W2726&amp;"-"&amp;V2726,'Buscoords Workout'!$F:$G,2,0)</f>
        <v>11112</v>
      </c>
      <c r="Z2726">
        <f>VLOOKUP(X2726&amp;"-"&amp;V2726,'Buscoords Workout'!$F:$G,2,0)</f>
        <v>11111</v>
      </c>
      <c r="AA2726" t="b">
        <f>OR(ISNA(Y2726),ISNA(Z2726))</f>
        <v>0</v>
      </c>
    </row>
    <row r="2727" spans="1:27" x14ac:dyDescent="0.25">
      <c r="A2727">
        <v>1859</v>
      </c>
      <c r="B2727" t="s">
        <v>24</v>
      </c>
      <c r="C2727" t="s">
        <v>56</v>
      </c>
      <c r="D2727" t="s">
        <v>57</v>
      </c>
      <c r="E2727">
        <v>11</v>
      </c>
      <c r="F2727" t="s">
        <v>37</v>
      </c>
      <c r="G2727">
        <v>100</v>
      </c>
      <c r="H2727" t="s">
        <v>27</v>
      </c>
      <c r="I2727" t="s">
        <v>38</v>
      </c>
      <c r="J2727" t="s">
        <v>36</v>
      </c>
      <c r="K2727" t="s">
        <v>30</v>
      </c>
      <c r="L2727" t="s">
        <v>31</v>
      </c>
      <c r="M2727">
        <v>3</v>
      </c>
      <c r="N2727" t="s">
        <v>32</v>
      </c>
      <c r="O2727" t="s">
        <v>33</v>
      </c>
      <c r="P2727">
        <v>19.916</v>
      </c>
      <c r="Q2727">
        <v>335367.16200000001</v>
      </c>
      <c r="R2727">
        <v>3063531.3941000002</v>
      </c>
      <c r="S2727">
        <v>335365.89292800002</v>
      </c>
      <c r="T2727">
        <v>3063511.5185500002</v>
      </c>
      <c r="U2727">
        <v>1.9916E-2</v>
      </c>
      <c r="V2727" t="str">
        <f>VLOOKUP(C2727,'Lines LookUp'!$B$1:$C$12,2,0)</f>
        <v>SAN</v>
      </c>
      <c r="W2727" t="str">
        <f>ROUNDUP(Q2727,3)&amp;"-"&amp;ROUNDUP(R2727,3)</f>
        <v>335367.162-3063531.395</v>
      </c>
      <c r="X2727" t="str">
        <f>ROUNDUP(S2727,3)&amp;"-"&amp;ROUNDUP(T2727,3)</f>
        <v>335365.893-3063511.519</v>
      </c>
      <c r="Y2727">
        <f>VLOOKUP(W2727&amp;"-"&amp;V2727,'Buscoords Workout'!$F:$G,2,0)</f>
        <v>11111</v>
      </c>
      <c r="Z2727">
        <f>VLOOKUP(X2727&amp;"-"&amp;V2727,'Buscoords Workout'!$F:$G,2,0)</f>
        <v>11216</v>
      </c>
      <c r="AA2727" t="b">
        <f>OR(ISNA(Y2727),ISNA(Z2727))</f>
        <v>0</v>
      </c>
    </row>
    <row r="2728" spans="1:27" x14ac:dyDescent="0.25">
      <c r="A2728">
        <v>1860</v>
      </c>
      <c r="B2728" t="s">
        <v>24</v>
      </c>
      <c r="C2728" t="s">
        <v>56</v>
      </c>
      <c r="D2728" t="s">
        <v>57</v>
      </c>
      <c r="E2728">
        <v>11</v>
      </c>
      <c r="F2728" t="s">
        <v>37</v>
      </c>
      <c r="G2728">
        <v>100</v>
      </c>
      <c r="H2728" t="s">
        <v>27</v>
      </c>
      <c r="I2728" t="s">
        <v>38</v>
      </c>
      <c r="J2728" t="s">
        <v>36</v>
      </c>
      <c r="K2728" t="s">
        <v>30</v>
      </c>
      <c r="L2728" t="s">
        <v>31</v>
      </c>
      <c r="M2728">
        <v>3</v>
      </c>
      <c r="N2728" t="s">
        <v>32</v>
      </c>
      <c r="O2728" t="s">
        <v>33</v>
      </c>
      <c r="P2728">
        <v>3.3933499999999999</v>
      </c>
      <c r="Q2728">
        <v>335365.89292800002</v>
      </c>
      <c r="R2728">
        <v>3063511.5185500002</v>
      </c>
      <c r="S2728">
        <v>335365.67670000001</v>
      </c>
      <c r="T2728">
        <v>3063508.1321</v>
      </c>
      <c r="U2728">
        <v>3.3930000000000002E-3</v>
      </c>
      <c r="V2728" t="str">
        <f>VLOOKUP(C2728,'Lines LookUp'!$B$1:$C$12,2,0)</f>
        <v>SAN</v>
      </c>
      <c r="W2728" t="str">
        <f>ROUNDUP(Q2728,3)&amp;"-"&amp;ROUNDUP(R2728,3)</f>
        <v>335365.893-3063511.519</v>
      </c>
      <c r="X2728" t="str">
        <f>ROUNDUP(S2728,3)&amp;"-"&amp;ROUNDUP(T2728,3)</f>
        <v>335365.677-3063508.133</v>
      </c>
      <c r="Y2728">
        <f>VLOOKUP(W2728&amp;"-"&amp;V2728,'Buscoords Workout'!$F:$G,2,0)</f>
        <v>11216</v>
      </c>
      <c r="Z2728">
        <f>VLOOKUP(X2728&amp;"-"&amp;V2728,'Buscoords Workout'!$F:$G,2,0)</f>
        <v>11153</v>
      </c>
      <c r="AA2728" t="b">
        <f>OR(ISNA(Y2728),ISNA(Z2728))</f>
        <v>0</v>
      </c>
    </row>
    <row r="2729" spans="1:27" x14ac:dyDescent="0.25">
      <c r="A2729">
        <v>1861</v>
      </c>
      <c r="B2729" t="s">
        <v>24</v>
      </c>
      <c r="C2729" t="s">
        <v>56</v>
      </c>
      <c r="D2729" t="s">
        <v>57</v>
      </c>
      <c r="E2729">
        <v>11</v>
      </c>
      <c r="F2729" t="s">
        <v>37</v>
      </c>
      <c r="G2729">
        <v>100</v>
      </c>
      <c r="H2729" t="s">
        <v>27</v>
      </c>
      <c r="I2729" t="s">
        <v>38</v>
      </c>
      <c r="J2729" t="s">
        <v>36</v>
      </c>
      <c r="K2729" t="s">
        <v>30</v>
      </c>
      <c r="L2729" t="s">
        <v>31</v>
      </c>
      <c r="M2729">
        <v>3</v>
      </c>
      <c r="N2729" t="s">
        <v>32</v>
      </c>
      <c r="O2729" t="s">
        <v>33</v>
      </c>
      <c r="P2729">
        <v>29.267499999999998</v>
      </c>
      <c r="Q2729">
        <v>335365.67670000001</v>
      </c>
      <c r="R2729">
        <v>3063508.1321</v>
      </c>
      <c r="S2729">
        <v>335385.77489900001</v>
      </c>
      <c r="T2729">
        <v>3063486.8566000001</v>
      </c>
      <c r="U2729">
        <v>2.9267000000000001E-2</v>
      </c>
      <c r="V2729" t="str">
        <f>VLOOKUP(C2729,'Lines LookUp'!$B$1:$C$12,2,0)</f>
        <v>SAN</v>
      </c>
      <c r="W2729" t="str">
        <f>ROUNDUP(Q2729,3)&amp;"-"&amp;ROUNDUP(R2729,3)</f>
        <v>335365.677-3063508.133</v>
      </c>
      <c r="X2729" t="str">
        <f>ROUNDUP(S2729,3)&amp;"-"&amp;ROUNDUP(T2729,3)</f>
        <v>335385.775-3063486.857</v>
      </c>
      <c r="Y2729">
        <f>VLOOKUP(W2729&amp;"-"&amp;V2729,'Buscoords Workout'!$F:$G,2,0)</f>
        <v>11153</v>
      </c>
      <c r="Z2729">
        <f>VLOOKUP(X2729&amp;"-"&amp;V2729,'Buscoords Workout'!$F:$G,2,0)</f>
        <v>11164</v>
      </c>
      <c r="AA2729" t="b">
        <f>OR(ISNA(Y2729),ISNA(Z2729))</f>
        <v>0</v>
      </c>
    </row>
    <row r="2730" spans="1:27" x14ac:dyDescent="0.25">
      <c r="A2730">
        <v>1862</v>
      </c>
      <c r="B2730" t="s">
        <v>24</v>
      </c>
      <c r="C2730" t="s">
        <v>56</v>
      </c>
      <c r="D2730" t="s">
        <v>57</v>
      </c>
      <c r="E2730">
        <v>11</v>
      </c>
      <c r="F2730" t="s">
        <v>37</v>
      </c>
      <c r="G2730">
        <v>100</v>
      </c>
      <c r="H2730" t="s">
        <v>27</v>
      </c>
      <c r="I2730" t="s">
        <v>38</v>
      </c>
      <c r="J2730" t="s">
        <v>36</v>
      </c>
      <c r="K2730" t="s">
        <v>30</v>
      </c>
      <c r="L2730" t="s">
        <v>31</v>
      </c>
      <c r="M2730">
        <v>3</v>
      </c>
      <c r="N2730" t="s">
        <v>32</v>
      </c>
      <c r="O2730" t="s">
        <v>33</v>
      </c>
      <c r="P2730">
        <v>16.345300000000002</v>
      </c>
      <c r="Q2730">
        <v>335386.75644799997</v>
      </c>
      <c r="R2730">
        <v>3063485.8175499998</v>
      </c>
      <c r="S2730">
        <v>335397.98090000002</v>
      </c>
      <c r="T2730">
        <v>3063473.9356</v>
      </c>
      <c r="U2730">
        <v>1.6344999999999998E-2</v>
      </c>
      <c r="V2730" t="str">
        <f>VLOOKUP(C2730,'Lines LookUp'!$B$1:$C$12,2,0)</f>
        <v>SAN</v>
      </c>
      <c r="W2730" t="str">
        <f>ROUNDUP(Q2730,3)&amp;"-"&amp;ROUNDUP(R2730,3)</f>
        <v>335386.757-3063485.818</v>
      </c>
      <c r="X2730" t="str">
        <f>ROUNDUP(S2730,3)&amp;"-"&amp;ROUNDUP(T2730,3)</f>
        <v>335397.981-3063473.936</v>
      </c>
      <c r="Y2730">
        <f>VLOOKUP(W2730&amp;"-"&amp;V2730,'Buscoords Workout'!$F:$G,2,0)</f>
        <v>11215</v>
      </c>
      <c r="Z2730">
        <f>VLOOKUP(X2730&amp;"-"&amp;V2730,'Buscoords Workout'!$F:$G,2,0)</f>
        <v>11122</v>
      </c>
      <c r="AA2730" t="b">
        <f>OR(ISNA(Y2730),ISNA(Z2730))</f>
        <v>0</v>
      </c>
    </row>
    <row r="2731" spans="1:27" x14ac:dyDescent="0.25">
      <c r="A2731">
        <v>1863</v>
      </c>
      <c r="B2731" t="s">
        <v>24</v>
      </c>
      <c r="C2731" t="s">
        <v>56</v>
      </c>
      <c r="D2731" t="s">
        <v>57</v>
      </c>
      <c r="E2731">
        <v>11</v>
      </c>
      <c r="F2731" t="s">
        <v>37</v>
      </c>
      <c r="G2731">
        <v>100</v>
      </c>
      <c r="H2731" t="s">
        <v>27</v>
      </c>
      <c r="I2731" t="s">
        <v>38</v>
      </c>
      <c r="J2731" t="s">
        <v>36</v>
      </c>
      <c r="K2731" t="s">
        <v>30</v>
      </c>
      <c r="L2731" t="s">
        <v>31</v>
      </c>
      <c r="M2731">
        <v>3</v>
      </c>
      <c r="N2731" t="s">
        <v>32</v>
      </c>
      <c r="O2731" t="s">
        <v>33</v>
      </c>
      <c r="P2731">
        <v>1.4293499999999999</v>
      </c>
      <c r="Q2731">
        <v>335385.77489900001</v>
      </c>
      <c r="R2731">
        <v>3063486.8566000001</v>
      </c>
      <c r="S2731">
        <v>335386.75644799997</v>
      </c>
      <c r="T2731">
        <v>3063485.8175499998</v>
      </c>
      <c r="U2731">
        <v>1.4289999999999999E-3</v>
      </c>
      <c r="V2731" t="str">
        <f>VLOOKUP(C2731,'Lines LookUp'!$B$1:$C$12,2,0)</f>
        <v>SAN</v>
      </c>
      <c r="W2731" t="str">
        <f>ROUNDUP(Q2731,3)&amp;"-"&amp;ROUNDUP(R2731,3)</f>
        <v>335385.775-3063486.857</v>
      </c>
      <c r="X2731" t="str">
        <f>ROUNDUP(S2731,3)&amp;"-"&amp;ROUNDUP(T2731,3)</f>
        <v>335386.757-3063485.818</v>
      </c>
      <c r="Y2731">
        <f>VLOOKUP(W2731&amp;"-"&amp;V2731,'Buscoords Workout'!$F:$G,2,0)</f>
        <v>11164</v>
      </c>
      <c r="Z2731">
        <f>VLOOKUP(X2731&amp;"-"&amp;V2731,'Buscoords Workout'!$F:$G,2,0)</f>
        <v>11215</v>
      </c>
      <c r="AA2731" t="b">
        <f>OR(ISNA(Y2731),ISNA(Z2731))</f>
        <v>0</v>
      </c>
    </row>
    <row r="2732" spans="1:27" x14ac:dyDescent="0.25">
      <c r="A2732">
        <v>1864</v>
      </c>
      <c r="B2732" t="s">
        <v>24</v>
      </c>
      <c r="C2732" t="s">
        <v>56</v>
      </c>
      <c r="D2732" t="s">
        <v>57</v>
      </c>
      <c r="E2732">
        <v>11</v>
      </c>
      <c r="F2732" t="s">
        <v>37</v>
      </c>
      <c r="G2732">
        <v>100</v>
      </c>
      <c r="H2732" t="s">
        <v>27</v>
      </c>
      <c r="I2732" t="s">
        <v>38</v>
      </c>
      <c r="J2732" t="s">
        <v>36</v>
      </c>
      <c r="K2732" t="s">
        <v>30</v>
      </c>
      <c r="L2732" t="s">
        <v>31</v>
      </c>
      <c r="M2732">
        <v>3</v>
      </c>
      <c r="N2732" t="s">
        <v>32</v>
      </c>
      <c r="O2732" t="s">
        <v>33</v>
      </c>
      <c r="P2732">
        <v>9.3845200000000002</v>
      </c>
      <c r="Q2732">
        <v>335397.98090000002</v>
      </c>
      <c r="R2732">
        <v>3063473.9356</v>
      </c>
      <c r="S2732">
        <v>335403.56520000001</v>
      </c>
      <c r="T2732">
        <v>3063466.3933999999</v>
      </c>
      <c r="U2732">
        <v>9.3849999999999992E-3</v>
      </c>
      <c r="V2732" t="str">
        <f>VLOOKUP(C2732,'Lines LookUp'!$B$1:$C$12,2,0)</f>
        <v>SAN</v>
      </c>
      <c r="W2732" t="str">
        <f>ROUNDUP(Q2732,3)&amp;"-"&amp;ROUNDUP(R2732,3)</f>
        <v>335397.981-3063473.936</v>
      </c>
      <c r="X2732" t="str">
        <f>ROUNDUP(S2732,3)&amp;"-"&amp;ROUNDUP(T2732,3)</f>
        <v>335403.566-3063466.394</v>
      </c>
      <c r="Y2732">
        <f>VLOOKUP(W2732&amp;"-"&amp;V2732,'Buscoords Workout'!$F:$G,2,0)</f>
        <v>11122</v>
      </c>
      <c r="Z2732">
        <f>VLOOKUP(X2732&amp;"-"&amp;V2732,'Buscoords Workout'!$F:$G,2,0)</f>
        <v>11123</v>
      </c>
      <c r="AA2732" t="b">
        <f>OR(ISNA(Y2732),ISNA(Z2732))</f>
        <v>0</v>
      </c>
    </row>
    <row r="2733" spans="1:27" x14ac:dyDescent="0.25">
      <c r="A2733">
        <v>1865</v>
      </c>
      <c r="B2733" t="s">
        <v>24</v>
      </c>
      <c r="C2733" t="s">
        <v>56</v>
      </c>
      <c r="D2733" t="s">
        <v>57</v>
      </c>
      <c r="E2733">
        <v>11</v>
      </c>
      <c r="F2733" t="s">
        <v>37</v>
      </c>
      <c r="G2733">
        <v>100</v>
      </c>
      <c r="H2733" t="s">
        <v>27</v>
      </c>
      <c r="I2733" t="s">
        <v>38</v>
      </c>
      <c r="J2733" t="s">
        <v>36</v>
      </c>
      <c r="K2733" t="s">
        <v>30</v>
      </c>
      <c r="L2733" t="s">
        <v>31</v>
      </c>
      <c r="M2733">
        <v>3</v>
      </c>
      <c r="N2733" t="s">
        <v>32</v>
      </c>
      <c r="O2733" t="s">
        <v>33</v>
      </c>
      <c r="P2733">
        <v>38.898800000000001</v>
      </c>
      <c r="Q2733">
        <v>335403.56520000001</v>
      </c>
      <c r="R2733">
        <v>3063466.3933999999</v>
      </c>
      <c r="S2733">
        <v>335426.7121</v>
      </c>
      <c r="T2733">
        <v>3063435.1310000001</v>
      </c>
      <c r="U2733">
        <v>3.8899000000000003E-2</v>
      </c>
      <c r="V2733" t="str">
        <f>VLOOKUP(C2733,'Lines LookUp'!$B$1:$C$12,2,0)</f>
        <v>SAN</v>
      </c>
      <c r="W2733" t="str">
        <f>ROUNDUP(Q2733,3)&amp;"-"&amp;ROUNDUP(R2733,3)</f>
        <v>335403.566-3063466.394</v>
      </c>
      <c r="X2733" t="str">
        <f>ROUNDUP(S2733,3)&amp;"-"&amp;ROUNDUP(T2733,3)</f>
        <v>335426.713-3063435.131</v>
      </c>
      <c r="Y2733">
        <f>VLOOKUP(W2733&amp;"-"&amp;V2733,'Buscoords Workout'!$F:$G,2,0)</f>
        <v>11123</v>
      </c>
      <c r="Z2733">
        <f>VLOOKUP(X2733&amp;"-"&amp;V2733,'Buscoords Workout'!$F:$G,2,0)</f>
        <v>11124</v>
      </c>
      <c r="AA2733" t="b">
        <f>OR(ISNA(Y2733),ISNA(Z2733))</f>
        <v>0</v>
      </c>
    </row>
    <row r="2734" spans="1:27" x14ac:dyDescent="0.25">
      <c r="A2734">
        <v>1866</v>
      </c>
      <c r="B2734" t="s">
        <v>24</v>
      </c>
      <c r="C2734" t="s">
        <v>56</v>
      </c>
      <c r="D2734" t="s">
        <v>57</v>
      </c>
      <c r="E2734">
        <v>11</v>
      </c>
      <c r="F2734" t="s">
        <v>37</v>
      </c>
      <c r="G2734">
        <v>100</v>
      </c>
      <c r="H2734" t="s">
        <v>27</v>
      </c>
      <c r="I2734" t="s">
        <v>38</v>
      </c>
      <c r="J2734" t="s">
        <v>36</v>
      </c>
      <c r="K2734" t="s">
        <v>30</v>
      </c>
      <c r="L2734" t="s">
        <v>31</v>
      </c>
      <c r="M2734">
        <v>3</v>
      </c>
      <c r="N2734" t="s">
        <v>32</v>
      </c>
      <c r="O2734" t="s">
        <v>33</v>
      </c>
      <c r="P2734">
        <v>45.599899999999998</v>
      </c>
      <c r="Q2734">
        <v>335426.7121</v>
      </c>
      <c r="R2734">
        <v>3063435.1310000001</v>
      </c>
      <c r="S2734">
        <v>335450.76329999999</v>
      </c>
      <c r="T2734">
        <v>3063396.3897000002</v>
      </c>
      <c r="U2734">
        <v>4.5600000000000002E-2</v>
      </c>
      <c r="V2734" t="str">
        <f>VLOOKUP(C2734,'Lines LookUp'!$B$1:$C$12,2,0)</f>
        <v>SAN</v>
      </c>
      <c r="W2734" t="str">
        <f>ROUNDUP(Q2734,3)&amp;"-"&amp;ROUNDUP(R2734,3)</f>
        <v>335426.713-3063435.131</v>
      </c>
      <c r="X2734" t="str">
        <f>ROUNDUP(S2734,3)&amp;"-"&amp;ROUNDUP(T2734,3)</f>
        <v>335450.764-3063396.39</v>
      </c>
      <c r="Y2734">
        <f>VLOOKUP(W2734&amp;"-"&amp;V2734,'Buscoords Workout'!$F:$G,2,0)</f>
        <v>11124</v>
      </c>
      <c r="Z2734">
        <f>VLOOKUP(X2734&amp;"-"&amp;V2734,'Buscoords Workout'!$F:$G,2,0)</f>
        <v>11125</v>
      </c>
      <c r="AA2734" t="b">
        <f>OR(ISNA(Y2734),ISNA(Z2734))</f>
        <v>0</v>
      </c>
    </row>
    <row r="2735" spans="1:27" x14ac:dyDescent="0.25">
      <c r="A2735">
        <v>1867</v>
      </c>
      <c r="B2735" t="s">
        <v>24</v>
      </c>
      <c r="C2735" t="s">
        <v>56</v>
      </c>
      <c r="D2735" t="s">
        <v>57</v>
      </c>
      <c r="E2735">
        <v>11</v>
      </c>
      <c r="F2735" t="s">
        <v>37</v>
      </c>
      <c r="G2735">
        <v>100</v>
      </c>
      <c r="H2735" t="s">
        <v>27</v>
      </c>
      <c r="I2735" t="s">
        <v>38</v>
      </c>
      <c r="J2735" t="s">
        <v>36</v>
      </c>
      <c r="K2735" t="s">
        <v>30</v>
      </c>
      <c r="L2735" t="s">
        <v>31</v>
      </c>
      <c r="M2735">
        <v>3</v>
      </c>
      <c r="N2735" t="s">
        <v>32</v>
      </c>
      <c r="O2735" t="s">
        <v>33</v>
      </c>
      <c r="P2735">
        <v>33.0428</v>
      </c>
      <c r="Q2735">
        <v>335450.76329999999</v>
      </c>
      <c r="R2735">
        <v>3063396.3897000002</v>
      </c>
      <c r="S2735">
        <v>335472.66350000002</v>
      </c>
      <c r="T2735">
        <v>3063371.6469000001</v>
      </c>
      <c r="U2735">
        <v>3.3043000000000003E-2</v>
      </c>
      <c r="V2735" t="str">
        <f>VLOOKUP(C2735,'Lines LookUp'!$B$1:$C$12,2,0)</f>
        <v>SAN</v>
      </c>
      <c r="W2735" t="str">
        <f>ROUNDUP(Q2735,3)&amp;"-"&amp;ROUNDUP(R2735,3)</f>
        <v>335450.764-3063396.39</v>
      </c>
      <c r="X2735" t="str">
        <f>ROUNDUP(S2735,3)&amp;"-"&amp;ROUNDUP(T2735,3)</f>
        <v>335472.664-3063371.647</v>
      </c>
      <c r="Y2735">
        <f>VLOOKUP(W2735&amp;"-"&amp;V2735,'Buscoords Workout'!$F:$G,2,0)</f>
        <v>11125</v>
      </c>
      <c r="Z2735">
        <f>VLOOKUP(X2735&amp;"-"&amp;V2735,'Buscoords Workout'!$F:$G,2,0)</f>
        <v>11126</v>
      </c>
      <c r="AA2735" t="b">
        <f>OR(ISNA(Y2735),ISNA(Z2735))</f>
        <v>0</v>
      </c>
    </row>
    <row r="2736" spans="1:27" x14ac:dyDescent="0.25">
      <c r="A2736">
        <v>1868</v>
      </c>
      <c r="B2736" t="s">
        <v>24</v>
      </c>
      <c r="C2736" t="s">
        <v>56</v>
      </c>
      <c r="D2736" t="s">
        <v>57</v>
      </c>
      <c r="E2736">
        <v>11</v>
      </c>
      <c r="F2736" t="s">
        <v>37</v>
      </c>
      <c r="G2736">
        <v>100</v>
      </c>
      <c r="H2736" t="s">
        <v>27</v>
      </c>
      <c r="I2736" t="s">
        <v>38</v>
      </c>
      <c r="J2736" t="s">
        <v>36</v>
      </c>
      <c r="K2736" t="s">
        <v>30</v>
      </c>
      <c r="L2736" t="s">
        <v>31</v>
      </c>
      <c r="M2736">
        <v>3</v>
      </c>
      <c r="N2736" t="s">
        <v>32</v>
      </c>
      <c r="O2736" t="s">
        <v>33</v>
      </c>
      <c r="P2736">
        <v>29.7638</v>
      </c>
      <c r="Q2736">
        <v>335472.66350000002</v>
      </c>
      <c r="R2736">
        <v>3063371.6469000001</v>
      </c>
      <c r="S2736">
        <v>335494.62689999997</v>
      </c>
      <c r="T2736">
        <v>3063351.5597000001</v>
      </c>
      <c r="U2736">
        <v>2.9763999999999999E-2</v>
      </c>
      <c r="V2736" t="str">
        <f>VLOOKUP(C2736,'Lines LookUp'!$B$1:$C$12,2,0)</f>
        <v>SAN</v>
      </c>
      <c r="W2736" t="str">
        <f>ROUNDUP(Q2736,3)&amp;"-"&amp;ROUNDUP(R2736,3)</f>
        <v>335472.664-3063371.647</v>
      </c>
      <c r="X2736" t="str">
        <f>ROUNDUP(S2736,3)&amp;"-"&amp;ROUNDUP(T2736,3)</f>
        <v>335494.627-3063351.56</v>
      </c>
      <c r="Y2736">
        <f>VLOOKUP(W2736&amp;"-"&amp;V2736,'Buscoords Workout'!$F:$G,2,0)</f>
        <v>11126</v>
      </c>
      <c r="Z2736">
        <f>VLOOKUP(X2736&amp;"-"&amp;V2736,'Buscoords Workout'!$F:$G,2,0)</f>
        <v>11127</v>
      </c>
      <c r="AA2736" t="b">
        <f>OR(ISNA(Y2736),ISNA(Z2736))</f>
        <v>0</v>
      </c>
    </row>
    <row r="2737" spans="1:27" x14ac:dyDescent="0.25">
      <c r="A2737">
        <v>1869</v>
      </c>
      <c r="B2737" t="s">
        <v>24</v>
      </c>
      <c r="C2737" t="s">
        <v>56</v>
      </c>
      <c r="D2737" t="s">
        <v>57</v>
      </c>
      <c r="E2737">
        <v>11</v>
      </c>
      <c r="F2737" t="s">
        <v>37</v>
      </c>
      <c r="G2737">
        <v>100</v>
      </c>
      <c r="H2737" t="s">
        <v>27</v>
      </c>
      <c r="I2737" t="s">
        <v>38</v>
      </c>
      <c r="J2737" t="s">
        <v>36</v>
      </c>
      <c r="K2737" t="s">
        <v>30</v>
      </c>
      <c r="L2737" t="s">
        <v>31</v>
      </c>
      <c r="M2737">
        <v>3</v>
      </c>
      <c r="N2737" t="s">
        <v>32</v>
      </c>
      <c r="O2737" t="s">
        <v>33</v>
      </c>
      <c r="P2737">
        <v>36.340200000000003</v>
      </c>
      <c r="Q2737">
        <v>335494.62689999997</v>
      </c>
      <c r="R2737">
        <v>3063351.5597000001</v>
      </c>
      <c r="S2737">
        <v>335518.83590000001</v>
      </c>
      <c r="T2737">
        <v>3063324.4574000002</v>
      </c>
      <c r="U2737">
        <v>3.6339999999999997E-2</v>
      </c>
      <c r="V2737" t="str">
        <f>VLOOKUP(C2737,'Lines LookUp'!$B$1:$C$12,2,0)</f>
        <v>SAN</v>
      </c>
      <c r="W2737" t="str">
        <f>ROUNDUP(Q2737,3)&amp;"-"&amp;ROUNDUP(R2737,3)</f>
        <v>335494.627-3063351.56</v>
      </c>
      <c r="X2737" t="str">
        <f>ROUNDUP(S2737,3)&amp;"-"&amp;ROUNDUP(T2737,3)</f>
        <v>335518.836-3063324.458</v>
      </c>
      <c r="Y2737">
        <f>VLOOKUP(W2737&amp;"-"&amp;V2737,'Buscoords Workout'!$F:$G,2,0)</f>
        <v>11127</v>
      </c>
      <c r="Z2737">
        <f>VLOOKUP(X2737&amp;"-"&amp;V2737,'Buscoords Workout'!$F:$G,2,0)</f>
        <v>11128</v>
      </c>
      <c r="AA2737" t="b">
        <f>OR(ISNA(Y2737),ISNA(Z2737))</f>
        <v>0</v>
      </c>
    </row>
    <row r="2738" spans="1:27" x14ac:dyDescent="0.25">
      <c r="A2738">
        <v>1870</v>
      </c>
      <c r="B2738" t="s">
        <v>24</v>
      </c>
      <c r="C2738" t="s">
        <v>56</v>
      </c>
      <c r="D2738" t="s">
        <v>57</v>
      </c>
      <c r="E2738">
        <v>11</v>
      </c>
      <c r="F2738" t="s">
        <v>37</v>
      </c>
      <c r="G2738">
        <v>100</v>
      </c>
      <c r="H2738" t="s">
        <v>27</v>
      </c>
      <c r="I2738" t="s">
        <v>38</v>
      </c>
      <c r="J2738" t="s">
        <v>36</v>
      </c>
      <c r="K2738" t="s">
        <v>30</v>
      </c>
      <c r="L2738" t="s">
        <v>31</v>
      </c>
      <c r="M2738">
        <v>3</v>
      </c>
      <c r="N2738" t="s">
        <v>32</v>
      </c>
      <c r="O2738" t="s">
        <v>33</v>
      </c>
      <c r="P2738">
        <v>59.450499999999998</v>
      </c>
      <c r="Q2738">
        <v>335518.83590000001</v>
      </c>
      <c r="R2738">
        <v>3063324.4574000002</v>
      </c>
      <c r="S2738">
        <v>335561.57709999999</v>
      </c>
      <c r="T2738">
        <v>3063283.1348999999</v>
      </c>
      <c r="U2738">
        <v>5.9450000000000003E-2</v>
      </c>
      <c r="V2738" t="str">
        <f>VLOOKUP(C2738,'Lines LookUp'!$B$1:$C$12,2,0)</f>
        <v>SAN</v>
      </c>
      <c r="W2738" t="str">
        <f>ROUNDUP(Q2738,3)&amp;"-"&amp;ROUNDUP(R2738,3)</f>
        <v>335518.836-3063324.458</v>
      </c>
      <c r="X2738" t="str">
        <f>ROUNDUP(S2738,3)&amp;"-"&amp;ROUNDUP(T2738,3)</f>
        <v>335561.578-3063283.135</v>
      </c>
      <c r="Y2738">
        <f>VLOOKUP(W2738&amp;"-"&amp;V2738,'Buscoords Workout'!$F:$G,2,0)</f>
        <v>11128</v>
      </c>
      <c r="Z2738">
        <f>VLOOKUP(X2738&amp;"-"&amp;V2738,'Buscoords Workout'!$F:$G,2,0)</f>
        <v>11129</v>
      </c>
      <c r="AA2738" t="b">
        <f>OR(ISNA(Y2738),ISNA(Z2738))</f>
        <v>0</v>
      </c>
    </row>
    <row r="2739" spans="1:27" x14ac:dyDescent="0.25">
      <c r="A2739">
        <v>1871</v>
      </c>
      <c r="B2739" t="s">
        <v>24</v>
      </c>
      <c r="C2739" t="s">
        <v>56</v>
      </c>
      <c r="D2739" t="s">
        <v>57</v>
      </c>
      <c r="E2739">
        <v>11</v>
      </c>
      <c r="F2739" t="s">
        <v>37</v>
      </c>
      <c r="G2739">
        <v>100</v>
      </c>
      <c r="H2739" t="s">
        <v>27</v>
      </c>
      <c r="I2739" t="s">
        <v>38</v>
      </c>
      <c r="J2739" t="s">
        <v>36</v>
      </c>
      <c r="K2739" t="s">
        <v>30</v>
      </c>
      <c r="L2739" t="s">
        <v>31</v>
      </c>
      <c r="M2739">
        <v>3</v>
      </c>
      <c r="N2739" t="s">
        <v>32</v>
      </c>
      <c r="O2739" t="s">
        <v>33</v>
      </c>
      <c r="P2739">
        <v>57.35</v>
      </c>
      <c r="Q2739">
        <v>335561.57709999999</v>
      </c>
      <c r="R2739">
        <v>3063283.1348999999</v>
      </c>
      <c r="S2739">
        <v>335615.13250000001</v>
      </c>
      <c r="T2739">
        <v>3063262.6206</v>
      </c>
      <c r="U2739">
        <v>5.7349999999999998E-2</v>
      </c>
      <c r="V2739" t="str">
        <f>VLOOKUP(C2739,'Lines LookUp'!$B$1:$C$12,2,0)</f>
        <v>SAN</v>
      </c>
      <c r="W2739" t="str">
        <f>ROUNDUP(Q2739,3)&amp;"-"&amp;ROUNDUP(R2739,3)</f>
        <v>335561.578-3063283.135</v>
      </c>
      <c r="X2739" t="str">
        <f>ROUNDUP(S2739,3)&amp;"-"&amp;ROUNDUP(T2739,3)</f>
        <v>335615.133-3063262.621</v>
      </c>
      <c r="Y2739">
        <f>VLOOKUP(W2739&amp;"-"&amp;V2739,'Buscoords Workout'!$F:$G,2,0)</f>
        <v>11129</v>
      </c>
      <c r="Z2739">
        <f>VLOOKUP(X2739&amp;"-"&amp;V2739,'Buscoords Workout'!$F:$G,2,0)</f>
        <v>11130</v>
      </c>
      <c r="AA2739" t="b">
        <f>OR(ISNA(Y2739),ISNA(Z2739))</f>
        <v>0</v>
      </c>
    </row>
    <row r="2740" spans="1:27" x14ac:dyDescent="0.25">
      <c r="A2740">
        <v>1872</v>
      </c>
      <c r="B2740" t="s">
        <v>24</v>
      </c>
      <c r="C2740" t="s">
        <v>56</v>
      </c>
      <c r="D2740" t="s">
        <v>57</v>
      </c>
      <c r="E2740">
        <v>11</v>
      </c>
      <c r="F2740" t="s">
        <v>37</v>
      </c>
      <c r="G2740">
        <v>100</v>
      </c>
      <c r="H2740" t="s">
        <v>27</v>
      </c>
      <c r="I2740" t="s">
        <v>38</v>
      </c>
      <c r="J2740" t="s">
        <v>36</v>
      </c>
      <c r="K2740" t="s">
        <v>30</v>
      </c>
      <c r="L2740" t="s">
        <v>31</v>
      </c>
      <c r="M2740">
        <v>3</v>
      </c>
      <c r="N2740" t="s">
        <v>32</v>
      </c>
      <c r="O2740" t="s">
        <v>33</v>
      </c>
      <c r="P2740">
        <v>27.539899999999999</v>
      </c>
      <c r="Q2740">
        <v>335615.13250000001</v>
      </c>
      <c r="R2740">
        <v>3063262.6206</v>
      </c>
      <c r="S2740">
        <v>335640.95640000002</v>
      </c>
      <c r="T2740">
        <v>3063253.0512000001</v>
      </c>
      <c r="U2740">
        <v>2.7539999999999999E-2</v>
      </c>
      <c r="V2740" t="str">
        <f>VLOOKUP(C2740,'Lines LookUp'!$B$1:$C$12,2,0)</f>
        <v>SAN</v>
      </c>
      <c r="W2740" t="str">
        <f>ROUNDUP(Q2740,3)&amp;"-"&amp;ROUNDUP(R2740,3)</f>
        <v>335615.133-3063262.621</v>
      </c>
      <c r="X2740" t="str">
        <f>ROUNDUP(S2740,3)&amp;"-"&amp;ROUNDUP(T2740,3)</f>
        <v>335640.957-3063253.052</v>
      </c>
      <c r="Y2740">
        <f>VLOOKUP(W2740&amp;"-"&amp;V2740,'Buscoords Workout'!$F:$G,2,0)</f>
        <v>11130</v>
      </c>
      <c r="Z2740">
        <f>VLOOKUP(X2740&amp;"-"&amp;V2740,'Buscoords Workout'!$F:$G,2,0)</f>
        <v>11131</v>
      </c>
      <c r="AA2740" t="b">
        <f>OR(ISNA(Y2740),ISNA(Z2740))</f>
        <v>0</v>
      </c>
    </row>
    <row r="2741" spans="1:27" x14ac:dyDescent="0.25">
      <c r="A2741">
        <v>1873</v>
      </c>
      <c r="B2741" t="s">
        <v>24</v>
      </c>
      <c r="C2741" t="s">
        <v>56</v>
      </c>
      <c r="D2741" t="s">
        <v>57</v>
      </c>
      <c r="E2741">
        <v>11</v>
      </c>
      <c r="F2741" t="s">
        <v>37</v>
      </c>
      <c r="G2741">
        <v>100</v>
      </c>
      <c r="H2741" t="s">
        <v>27</v>
      </c>
      <c r="I2741" t="s">
        <v>38</v>
      </c>
      <c r="J2741" t="s">
        <v>36</v>
      </c>
      <c r="K2741" t="s">
        <v>30</v>
      </c>
      <c r="L2741" t="s">
        <v>31</v>
      </c>
      <c r="M2741">
        <v>3</v>
      </c>
      <c r="N2741" t="s">
        <v>32</v>
      </c>
      <c r="O2741" t="s">
        <v>33</v>
      </c>
      <c r="P2741">
        <v>7.23116</v>
      </c>
      <c r="Q2741">
        <v>335640.95640000002</v>
      </c>
      <c r="R2741">
        <v>3063253.0512000001</v>
      </c>
      <c r="S2741">
        <v>335647.73700000002</v>
      </c>
      <c r="T2741">
        <v>3063250.5386000001</v>
      </c>
      <c r="U2741">
        <v>7.2309999999999996E-3</v>
      </c>
      <c r="V2741" t="str">
        <f>VLOOKUP(C2741,'Lines LookUp'!$B$1:$C$12,2,0)</f>
        <v>SAN</v>
      </c>
      <c r="W2741" t="str">
        <f>ROUNDUP(Q2741,3)&amp;"-"&amp;ROUNDUP(R2741,3)</f>
        <v>335640.957-3063253.052</v>
      </c>
      <c r="X2741" t="str">
        <f>ROUNDUP(S2741,3)&amp;"-"&amp;ROUNDUP(T2741,3)</f>
        <v>335647.737-3063250.539</v>
      </c>
      <c r="Y2741">
        <f>VLOOKUP(W2741&amp;"-"&amp;V2741,'Buscoords Workout'!$F:$G,2,0)</f>
        <v>11131</v>
      </c>
      <c r="Z2741">
        <f>VLOOKUP(X2741&amp;"-"&amp;V2741,'Buscoords Workout'!$F:$G,2,0)</f>
        <v>11132</v>
      </c>
      <c r="AA2741" t="b">
        <f>OR(ISNA(Y2741),ISNA(Z2741))</f>
        <v>0</v>
      </c>
    </row>
    <row r="2742" spans="1:27" x14ac:dyDescent="0.25">
      <c r="A2742">
        <v>1874</v>
      </c>
      <c r="B2742" t="s">
        <v>24</v>
      </c>
      <c r="C2742" t="s">
        <v>56</v>
      </c>
      <c r="D2742" t="s">
        <v>57</v>
      </c>
      <c r="E2742">
        <v>11</v>
      </c>
      <c r="F2742" t="s">
        <v>37</v>
      </c>
      <c r="G2742">
        <v>100</v>
      </c>
      <c r="H2742" t="s">
        <v>27</v>
      </c>
      <c r="I2742" t="s">
        <v>38</v>
      </c>
      <c r="J2742" t="s">
        <v>36</v>
      </c>
      <c r="K2742" t="s">
        <v>30</v>
      </c>
      <c r="L2742" t="s">
        <v>31</v>
      </c>
      <c r="M2742">
        <v>3</v>
      </c>
      <c r="N2742" t="s">
        <v>32</v>
      </c>
      <c r="O2742" t="s">
        <v>33</v>
      </c>
      <c r="P2742">
        <v>9.1739999999999999E-3</v>
      </c>
      <c r="Q2742">
        <v>335647.73700000002</v>
      </c>
      <c r="R2742">
        <v>3063250.5386000001</v>
      </c>
      <c r="S2742">
        <v>335647.73380099999</v>
      </c>
      <c r="T2742">
        <v>3063250.53</v>
      </c>
      <c r="U2742">
        <v>9.0000000000000002E-6</v>
      </c>
      <c r="V2742" t="str">
        <f>VLOOKUP(C2742,'Lines LookUp'!$B$1:$C$12,2,0)</f>
        <v>SAN</v>
      </c>
      <c r="W2742" t="str">
        <f>ROUNDUP(Q2742,3)&amp;"-"&amp;ROUNDUP(R2742,3)</f>
        <v>335647.737-3063250.539</v>
      </c>
      <c r="X2742" t="str">
        <f>ROUNDUP(S2742,3)&amp;"-"&amp;ROUNDUP(T2742,3)</f>
        <v>335647.734-3063250.53</v>
      </c>
      <c r="Y2742">
        <f>VLOOKUP(W2742&amp;"-"&amp;V2742,'Buscoords Workout'!$F:$G,2,0)</f>
        <v>11132</v>
      </c>
      <c r="Z2742">
        <f>VLOOKUP(X2742&amp;"-"&amp;V2742,'Buscoords Workout'!$F:$G,2,0)</f>
        <v>11187</v>
      </c>
      <c r="AA2742" t="b">
        <f>OR(ISNA(Y2742),ISNA(Z2742))</f>
        <v>0</v>
      </c>
    </row>
    <row r="2743" spans="1:27" x14ac:dyDescent="0.25">
      <c r="A2743">
        <v>1875</v>
      </c>
      <c r="B2743" t="s">
        <v>24</v>
      </c>
      <c r="C2743" t="s">
        <v>56</v>
      </c>
      <c r="D2743" t="s">
        <v>57</v>
      </c>
      <c r="E2743">
        <v>11</v>
      </c>
      <c r="F2743" t="s">
        <v>37</v>
      </c>
      <c r="G2743">
        <v>100</v>
      </c>
      <c r="H2743" t="s">
        <v>27</v>
      </c>
      <c r="I2743" t="s">
        <v>38</v>
      </c>
      <c r="J2743" t="s">
        <v>36</v>
      </c>
      <c r="K2743" t="s">
        <v>30</v>
      </c>
      <c r="L2743" t="s">
        <v>31</v>
      </c>
      <c r="M2743">
        <v>3</v>
      </c>
      <c r="N2743" t="s">
        <v>32</v>
      </c>
      <c r="O2743" t="s">
        <v>33</v>
      </c>
      <c r="P2743">
        <v>0.582237</v>
      </c>
      <c r="Q2743">
        <v>335647.73380099999</v>
      </c>
      <c r="R2743">
        <v>3063250.53</v>
      </c>
      <c r="S2743">
        <v>335647.53080000001</v>
      </c>
      <c r="T2743">
        <v>3063249.9843000001</v>
      </c>
      <c r="U2743">
        <v>5.8200000000000005E-4</v>
      </c>
      <c r="V2743" t="str">
        <f>VLOOKUP(C2743,'Lines LookUp'!$B$1:$C$12,2,0)</f>
        <v>SAN</v>
      </c>
      <c r="W2743" t="str">
        <f>ROUNDUP(Q2743,3)&amp;"-"&amp;ROUNDUP(R2743,3)</f>
        <v>335647.734-3063250.53</v>
      </c>
      <c r="X2743" t="str">
        <f>ROUNDUP(S2743,3)&amp;"-"&amp;ROUNDUP(T2743,3)</f>
        <v>335647.531-3063249.985</v>
      </c>
      <c r="Y2743">
        <f>VLOOKUP(W2743&amp;"-"&amp;V2743,'Buscoords Workout'!$F:$G,2,0)</f>
        <v>11187</v>
      </c>
      <c r="Z2743">
        <f>VLOOKUP(X2743&amp;"-"&amp;V2743,'Buscoords Workout'!$F:$G,2,0)</f>
        <v>11133</v>
      </c>
      <c r="AA2743" t="b">
        <f>OR(ISNA(Y2743),ISNA(Z2743))</f>
        <v>0</v>
      </c>
    </row>
    <row r="2744" spans="1:27" x14ac:dyDescent="0.25">
      <c r="A2744">
        <v>1876</v>
      </c>
      <c r="B2744" t="s">
        <v>24</v>
      </c>
      <c r="C2744" t="s">
        <v>56</v>
      </c>
      <c r="D2744" t="s">
        <v>57</v>
      </c>
      <c r="E2744">
        <v>11</v>
      </c>
      <c r="F2744" t="s">
        <v>37</v>
      </c>
      <c r="G2744">
        <v>100</v>
      </c>
      <c r="H2744" t="s">
        <v>27</v>
      </c>
      <c r="I2744" t="s">
        <v>38</v>
      </c>
      <c r="J2744" t="s">
        <v>36</v>
      </c>
      <c r="K2744" t="s">
        <v>30</v>
      </c>
      <c r="L2744" t="s">
        <v>31</v>
      </c>
      <c r="M2744">
        <v>3</v>
      </c>
      <c r="N2744" t="s">
        <v>32</v>
      </c>
      <c r="O2744" t="s">
        <v>33</v>
      </c>
      <c r="P2744">
        <v>37.720399999999998</v>
      </c>
      <c r="Q2744">
        <v>335647.53080000001</v>
      </c>
      <c r="R2744">
        <v>3063249.9843000001</v>
      </c>
      <c r="S2744">
        <v>335634.37849999999</v>
      </c>
      <c r="T2744">
        <v>3063214.6310999999</v>
      </c>
      <c r="U2744">
        <v>3.7719999999999997E-2</v>
      </c>
      <c r="V2744" t="str">
        <f>VLOOKUP(C2744,'Lines LookUp'!$B$1:$C$12,2,0)</f>
        <v>SAN</v>
      </c>
      <c r="W2744" t="str">
        <f>ROUNDUP(Q2744,3)&amp;"-"&amp;ROUNDUP(R2744,3)</f>
        <v>335647.531-3063249.985</v>
      </c>
      <c r="X2744" t="str">
        <f>ROUNDUP(S2744,3)&amp;"-"&amp;ROUNDUP(T2744,3)</f>
        <v>335634.379-3063214.632</v>
      </c>
      <c r="Y2744">
        <f>VLOOKUP(W2744&amp;"-"&amp;V2744,'Buscoords Workout'!$F:$G,2,0)</f>
        <v>11133</v>
      </c>
      <c r="Z2744">
        <f>VLOOKUP(X2744&amp;"-"&amp;V2744,'Buscoords Workout'!$F:$G,2,0)</f>
        <v>11134</v>
      </c>
      <c r="AA2744" t="b">
        <f>OR(ISNA(Y2744),ISNA(Z2744))</f>
        <v>0</v>
      </c>
    </row>
    <row r="2745" spans="1:27" x14ac:dyDescent="0.25">
      <c r="A2745">
        <v>1877</v>
      </c>
      <c r="B2745" t="s">
        <v>24</v>
      </c>
      <c r="C2745" t="s">
        <v>56</v>
      </c>
      <c r="D2745" t="s">
        <v>57</v>
      </c>
      <c r="E2745">
        <v>11</v>
      </c>
      <c r="F2745" t="s">
        <v>37</v>
      </c>
      <c r="G2745">
        <v>100</v>
      </c>
      <c r="H2745" t="s">
        <v>27</v>
      </c>
      <c r="I2745" t="s">
        <v>38</v>
      </c>
      <c r="J2745" t="s">
        <v>36</v>
      </c>
      <c r="K2745" t="s">
        <v>30</v>
      </c>
      <c r="L2745" t="s">
        <v>31</v>
      </c>
      <c r="M2745">
        <v>3</v>
      </c>
      <c r="N2745" t="s">
        <v>32</v>
      </c>
      <c r="O2745" t="s">
        <v>33</v>
      </c>
      <c r="P2745">
        <v>55.379100000000001</v>
      </c>
      <c r="Q2745">
        <v>335634.37849999999</v>
      </c>
      <c r="R2745">
        <v>3063214.6310999999</v>
      </c>
      <c r="S2745">
        <v>335612.6249</v>
      </c>
      <c r="T2745">
        <v>3063163.7034</v>
      </c>
      <c r="U2745">
        <v>5.5378999999999998E-2</v>
      </c>
      <c r="V2745" t="str">
        <f>VLOOKUP(C2745,'Lines LookUp'!$B$1:$C$12,2,0)</f>
        <v>SAN</v>
      </c>
      <c r="W2745" t="str">
        <f>ROUNDUP(Q2745,3)&amp;"-"&amp;ROUNDUP(R2745,3)</f>
        <v>335634.379-3063214.632</v>
      </c>
      <c r="X2745" t="str">
        <f>ROUNDUP(S2745,3)&amp;"-"&amp;ROUNDUP(T2745,3)</f>
        <v>335612.625-3063163.704</v>
      </c>
      <c r="Y2745">
        <f>VLOOKUP(W2745&amp;"-"&amp;V2745,'Buscoords Workout'!$F:$G,2,0)</f>
        <v>11134</v>
      </c>
      <c r="Z2745">
        <f>VLOOKUP(X2745&amp;"-"&amp;V2745,'Buscoords Workout'!$F:$G,2,0)</f>
        <v>11135</v>
      </c>
      <c r="AA2745" t="b">
        <f>OR(ISNA(Y2745),ISNA(Z2745))</f>
        <v>0</v>
      </c>
    </row>
    <row r="2746" spans="1:27" x14ac:dyDescent="0.25">
      <c r="A2746">
        <v>1878</v>
      </c>
      <c r="B2746" t="s">
        <v>24</v>
      </c>
      <c r="C2746" t="s">
        <v>56</v>
      </c>
      <c r="D2746" t="s">
        <v>57</v>
      </c>
      <c r="E2746">
        <v>11</v>
      </c>
      <c r="F2746" t="s">
        <v>37</v>
      </c>
      <c r="G2746">
        <v>100</v>
      </c>
      <c r="H2746" t="s">
        <v>27</v>
      </c>
      <c r="I2746" t="s">
        <v>38</v>
      </c>
      <c r="J2746" t="s">
        <v>36</v>
      </c>
      <c r="K2746" t="s">
        <v>30</v>
      </c>
      <c r="L2746" t="s">
        <v>31</v>
      </c>
      <c r="M2746">
        <v>3</v>
      </c>
      <c r="N2746" t="s">
        <v>32</v>
      </c>
      <c r="O2746" t="s">
        <v>33</v>
      </c>
      <c r="P2746">
        <v>25.892600000000002</v>
      </c>
      <c r="Q2746">
        <v>335612.6249</v>
      </c>
      <c r="R2746">
        <v>3063163.7034</v>
      </c>
      <c r="S2746">
        <v>335597.13059999997</v>
      </c>
      <c r="T2746">
        <v>3063142.9583999999</v>
      </c>
      <c r="U2746">
        <v>2.5892999999999999E-2</v>
      </c>
      <c r="V2746" t="str">
        <f>VLOOKUP(C2746,'Lines LookUp'!$B$1:$C$12,2,0)</f>
        <v>SAN</v>
      </c>
      <c r="W2746" t="str">
        <f>ROUNDUP(Q2746,3)&amp;"-"&amp;ROUNDUP(R2746,3)</f>
        <v>335612.625-3063163.704</v>
      </c>
      <c r="X2746" t="str">
        <f>ROUNDUP(S2746,3)&amp;"-"&amp;ROUNDUP(T2746,3)</f>
        <v>335597.131-3063142.959</v>
      </c>
      <c r="Y2746">
        <f>VLOOKUP(W2746&amp;"-"&amp;V2746,'Buscoords Workout'!$F:$G,2,0)</f>
        <v>11135</v>
      </c>
      <c r="Z2746">
        <f>VLOOKUP(X2746&amp;"-"&amp;V2746,'Buscoords Workout'!$F:$G,2,0)</f>
        <v>11092</v>
      </c>
      <c r="AA2746" t="b">
        <f>OR(ISNA(Y2746),ISNA(Z2746))</f>
        <v>0</v>
      </c>
    </row>
    <row r="2747" spans="1:27" x14ac:dyDescent="0.25">
      <c r="A2747">
        <v>1879</v>
      </c>
      <c r="B2747" t="s">
        <v>24</v>
      </c>
      <c r="C2747" t="s">
        <v>56</v>
      </c>
      <c r="D2747" t="s">
        <v>57</v>
      </c>
      <c r="E2747">
        <v>11</v>
      </c>
      <c r="F2747" t="s">
        <v>37</v>
      </c>
      <c r="G2747">
        <v>100</v>
      </c>
      <c r="H2747" t="s">
        <v>27</v>
      </c>
      <c r="I2747" t="s">
        <v>38</v>
      </c>
      <c r="J2747" t="s">
        <v>36</v>
      </c>
      <c r="K2747" t="s">
        <v>30</v>
      </c>
      <c r="L2747" t="s">
        <v>31</v>
      </c>
      <c r="M2747">
        <v>3</v>
      </c>
      <c r="N2747" t="s">
        <v>32</v>
      </c>
      <c r="O2747" t="s">
        <v>33</v>
      </c>
      <c r="P2747">
        <v>69.384200000000007</v>
      </c>
      <c r="Q2747">
        <v>335597.13059999997</v>
      </c>
      <c r="R2747">
        <v>3063142.9583999999</v>
      </c>
      <c r="S2747">
        <v>335643.2414</v>
      </c>
      <c r="T2747">
        <v>3063091.1127999998</v>
      </c>
      <c r="U2747">
        <v>6.9384000000000001E-2</v>
      </c>
      <c r="V2747" t="str">
        <f>VLOOKUP(C2747,'Lines LookUp'!$B$1:$C$12,2,0)</f>
        <v>SAN</v>
      </c>
      <c r="W2747" t="str">
        <f>ROUNDUP(Q2747,3)&amp;"-"&amp;ROUNDUP(R2747,3)</f>
        <v>335597.131-3063142.959</v>
      </c>
      <c r="X2747" t="str">
        <f>ROUNDUP(S2747,3)&amp;"-"&amp;ROUNDUP(T2747,3)</f>
        <v>335643.242-3063091.113</v>
      </c>
      <c r="Y2747">
        <f>VLOOKUP(W2747&amp;"-"&amp;V2747,'Buscoords Workout'!$F:$G,2,0)</f>
        <v>11092</v>
      </c>
      <c r="Z2747">
        <f>VLOOKUP(X2747&amp;"-"&amp;V2747,'Buscoords Workout'!$F:$G,2,0)</f>
        <v>11091</v>
      </c>
      <c r="AA2747" t="b">
        <f>OR(ISNA(Y2747),ISNA(Z2747))</f>
        <v>0</v>
      </c>
    </row>
    <row r="2748" spans="1:27" x14ac:dyDescent="0.25">
      <c r="A2748">
        <v>1880</v>
      </c>
      <c r="B2748" t="s">
        <v>24</v>
      </c>
      <c r="C2748" t="s">
        <v>56</v>
      </c>
      <c r="D2748" t="s">
        <v>57</v>
      </c>
      <c r="E2748">
        <v>11</v>
      </c>
      <c r="F2748" t="s">
        <v>37</v>
      </c>
      <c r="G2748">
        <v>100</v>
      </c>
      <c r="H2748" t="s">
        <v>27</v>
      </c>
      <c r="I2748" t="s">
        <v>38</v>
      </c>
      <c r="J2748" t="s">
        <v>36</v>
      </c>
      <c r="K2748" t="s">
        <v>30</v>
      </c>
      <c r="L2748" t="s">
        <v>31</v>
      </c>
      <c r="M2748">
        <v>3</v>
      </c>
      <c r="N2748" t="s">
        <v>32</v>
      </c>
      <c r="O2748" t="s">
        <v>33</v>
      </c>
      <c r="P2748">
        <v>61.1374</v>
      </c>
      <c r="Q2748">
        <v>335643.2414</v>
      </c>
      <c r="R2748">
        <v>3063091.1127999998</v>
      </c>
      <c r="S2748">
        <v>335677.66749999998</v>
      </c>
      <c r="T2748">
        <v>3063040.5893000001</v>
      </c>
      <c r="U2748">
        <v>6.1136999999999997E-2</v>
      </c>
      <c r="V2748" t="str">
        <f>VLOOKUP(C2748,'Lines LookUp'!$B$1:$C$12,2,0)</f>
        <v>SAN</v>
      </c>
      <c r="W2748" t="str">
        <f>ROUNDUP(Q2748,3)&amp;"-"&amp;ROUNDUP(R2748,3)</f>
        <v>335643.242-3063091.113</v>
      </c>
      <c r="X2748" t="str">
        <f>ROUNDUP(S2748,3)&amp;"-"&amp;ROUNDUP(T2748,3)</f>
        <v>335677.668-3063040.59</v>
      </c>
      <c r="Y2748">
        <f>VLOOKUP(W2748&amp;"-"&amp;V2748,'Buscoords Workout'!$F:$G,2,0)</f>
        <v>11091</v>
      </c>
      <c r="Z2748">
        <f>VLOOKUP(X2748&amp;"-"&amp;V2748,'Buscoords Workout'!$F:$G,2,0)</f>
        <v>11090</v>
      </c>
      <c r="AA2748" t="b">
        <f>OR(ISNA(Y2748),ISNA(Z2748))</f>
        <v>0</v>
      </c>
    </row>
    <row r="2749" spans="1:27" x14ac:dyDescent="0.25">
      <c r="A2749">
        <v>1881</v>
      </c>
      <c r="B2749" t="s">
        <v>24</v>
      </c>
      <c r="C2749" t="s">
        <v>56</v>
      </c>
      <c r="D2749" t="s">
        <v>57</v>
      </c>
      <c r="E2749">
        <v>11</v>
      </c>
      <c r="F2749" t="s">
        <v>37</v>
      </c>
      <c r="G2749">
        <v>100</v>
      </c>
      <c r="H2749" t="s">
        <v>27</v>
      </c>
      <c r="I2749" t="s">
        <v>38</v>
      </c>
      <c r="J2749" t="s">
        <v>36</v>
      </c>
      <c r="K2749" t="s">
        <v>30</v>
      </c>
      <c r="L2749" t="s">
        <v>31</v>
      </c>
      <c r="M2749">
        <v>3</v>
      </c>
      <c r="N2749" t="s">
        <v>32</v>
      </c>
      <c r="O2749" t="s">
        <v>33</v>
      </c>
      <c r="P2749">
        <v>11.9071</v>
      </c>
      <c r="Q2749">
        <v>335677.66749999998</v>
      </c>
      <c r="R2749">
        <v>3063040.5893000001</v>
      </c>
      <c r="S2749">
        <v>335687.57089999999</v>
      </c>
      <c r="T2749">
        <v>3063033.9785000002</v>
      </c>
      <c r="U2749">
        <v>1.1906999999999999E-2</v>
      </c>
      <c r="V2749" t="str">
        <f>VLOOKUP(C2749,'Lines LookUp'!$B$1:$C$12,2,0)</f>
        <v>SAN</v>
      </c>
      <c r="W2749" t="str">
        <f>ROUNDUP(Q2749,3)&amp;"-"&amp;ROUNDUP(R2749,3)</f>
        <v>335677.668-3063040.59</v>
      </c>
      <c r="X2749" t="str">
        <f>ROUNDUP(S2749,3)&amp;"-"&amp;ROUNDUP(T2749,3)</f>
        <v>335687.571-3063033.979</v>
      </c>
      <c r="Y2749">
        <f>VLOOKUP(W2749&amp;"-"&amp;V2749,'Buscoords Workout'!$F:$G,2,0)</f>
        <v>11090</v>
      </c>
      <c r="Z2749">
        <f>VLOOKUP(X2749&amp;"-"&amp;V2749,'Buscoords Workout'!$F:$G,2,0)</f>
        <v>11089</v>
      </c>
      <c r="AA2749" t="b">
        <f>OR(ISNA(Y2749),ISNA(Z2749))</f>
        <v>0</v>
      </c>
    </row>
    <row r="2750" spans="1:27" x14ac:dyDescent="0.25">
      <c r="A2750">
        <v>1882</v>
      </c>
      <c r="B2750" t="s">
        <v>24</v>
      </c>
      <c r="C2750" t="s">
        <v>56</v>
      </c>
      <c r="D2750" t="s">
        <v>57</v>
      </c>
      <c r="E2750">
        <v>11</v>
      </c>
      <c r="F2750" t="s">
        <v>37</v>
      </c>
      <c r="G2750">
        <v>100</v>
      </c>
      <c r="H2750" t="s">
        <v>27</v>
      </c>
      <c r="I2750" t="s">
        <v>38</v>
      </c>
      <c r="J2750" t="s">
        <v>36</v>
      </c>
      <c r="K2750" t="s">
        <v>30</v>
      </c>
      <c r="L2750" t="s">
        <v>31</v>
      </c>
      <c r="M2750">
        <v>3</v>
      </c>
      <c r="N2750" t="s">
        <v>32</v>
      </c>
      <c r="O2750" t="s">
        <v>33</v>
      </c>
      <c r="P2750">
        <v>75.599100000000007</v>
      </c>
      <c r="Q2750">
        <v>335597.13059999997</v>
      </c>
      <c r="R2750">
        <v>3063142.9583999999</v>
      </c>
      <c r="S2750">
        <v>335549.52470000001</v>
      </c>
      <c r="T2750">
        <v>3063084.2310000001</v>
      </c>
      <c r="U2750">
        <v>7.5599E-2</v>
      </c>
      <c r="V2750" t="str">
        <f>VLOOKUP(C2750,'Lines LookUp'!$B$1:$C$12,2,0)</f>
        <v>SAN</v>
      </c>
      <c r="W2750" t="str">
        <f>ROUNDUP(Q2750,3)&amp;"-"&amp;ROUNDUP(R2750,3)</f>
        <v>335597.131-3063142.959</v>
      </c>
      <c r="X2750" t="str">
        <f>ROUNDUP(S2750,3)&amp;"-"&amp;ROUNDUP(T2750,3)</f>
        <v>335549.525-3063084.231</v>
      </c>
      <c r="Y2750">
        <f>VLOOKUP(W2750&amp;"-"&amp;V2750,'Buscoords Workout'!$F:$G,2,0)</f>
        <v>11092</v>
      </c>
      <c r="Z2750">
        <f>VLOOKUP(X2750&amp;"-"&amp;V2750,'Buscoords Workout'!$F:$G,2,0)</f>
        <v>11136</v>
      </c>
      <c r="AA2750" t="b">
        <f>OR(ISNA(Y2750),ISNA(Z2750))</f>
        <v>0</v>
      </c>
    </row>
    <row r="2751" spans="1:27" x14ac:dyDescent="0.25">
      <c r="A2751">
        <v>1883</v>
      </c>
      <c r="B2751" t="s">
        <v>24</v>
      </c>
      <c r="C2751" t="s">
        <v>56</v>
      </c>
      <c r="D2751" t="s">
        <v>57</v>
      </c>
      <c r="E2751">
        <v>11</v>
      </c>
      <c r="F2751" t="s">
        <v>37</v>
      </c>
      <c r="G2751">
        <v>100</v>
      </c>
      <c r="H2751" t="s">
        <v>27</v>
      </c>
      <c r="I2751" t="s">
        <v>38</v>
      </c>
      <c r="J2751" t="s">
        <v>36</v>
      </c>
      <c r="K2751" t="s">
        <v>30</v>
      </c>
      <c r="L2751" t="s">
        <v>31</v>
      </c>
      <c r="M2751">
        <v>3</v>
      </c>
      <c r="N2751" t="s">
        <v>32</v>
      </c>
      <c r="O2751" t="s">
        <v>33</v>
      </c>
      <c r="P2751">
        <v>47.213700000000003</v>
      </c>
      <c r="Q2751">
        <v>335549.52470000001</v>
      </c>
      <c r="R2751">
        <v>3063084.2310000001</v>
      </c>
      <c r="S2751">
        <v>335523.2476</v>
      </c>
      <c r="T2751">
        <v>3063045.0054000001</v>
      </c>
      <c r="U2751">
        <v>4.7213999999999999E-2</v>
      </c>
      <c r="V2751" t="str">
        <f>VLOOKUP(C2751,'Lines LookUp'!$B$1:$C$12,2,0)</f>
        <v>SAN</v>
      </c>
      <c r="W2751" t="str">
        <f>ROUNDUP(Q2751,3)&amp;"-"&amp;ROUNDUP(R2751,3)</f>
        <v>335549.525-3063084.231</v>
      </c>
      <c r="X2751" t="str">
        <f>ROUNDUP(S2751,3)&amp;"-"&amp;ROUNDUP(T2751,3)</f>
        <v>335523.248-3063045.006</v>
      </c>
      <c r="Y2751">
        <f>VLOOKUP(W2751&amp;"-"&amp;V2751,'Buscoords Workout'!$F:$G,2,0)</f>
        <v>11136</v>
      </c>
      <c r="Z2751">
        <f>VLOOKUP(X2751&amp;"-"&amp;V2751,'Buscoords Workout'!$F:$G,2,0)</f>
        <v>11137</v>
      </c>
      <c r="AA2751" t="b">
        <f>OR(ISNA(Y2751),ISNA(Z2751))</f>
        <v>0</v>
      </c>
    </row>
    <row r="2752" spans="1:27" x14ac:dyDescent="0.25">
      <c r="A2752">
        <v>1884</v>
      </c>
      <c r="B2752" t="s">
        <v>24</v>
      </c>
      <c r="C2752" t="s">
        <v>56</v>
      </c>
      <c r="D2752" t="s">
        <v>57</v>
      </c>
      <c r="E2752">
        <v>11</v>
      </c>
      <c r="F2752" t="s">
        <v>37</v>
      </c>
      <c r="G2752">
        <v>100</v>
      </c>
      <c r="H2752" t="s">
        <v>27</v>
      </c>
      <c r="I2752" t="s">
        <v>38</v>
      </c>
      <c r="J2752" t="s">
        <v>36</v>
      </c>
      <c r="K2752" t="s">
        <v>30</v>
      </c>
      <c r="L2752" t="s">
        <v>31</v>
      </c>
      <c r="M2752">
        <v>3</v>
      </c>
      <c r="N2752" t="s">
        <v>32</v>
      </c>
      <c r="O2752" t="s">
        <v>33</v>
      </c>
      <c r="P2752">
        <v>8.7662600000000008</v>
      </c>
      <c r="Q2752">
        <v>335365.67670000001</v>
      </c>
      <c r="R2752">
        <v>3063508.1321</v>
      </c>
      <c r="S2752">
        <v>335357.82650000002</v>
      </c>
      <c r="T2752">
        <v>3063512.0336000002</v>
      </c>
      <c r="U2752">
        <v>8.7659999999999995E-3</v>
      </c>
      <c r="V2752" t="str">
        <f>VLOOKUP(C2752,'Lines LookUp'!$B$1:$C$12,2,0)</f>
        <v>SAN</v>
      </c>
      <c r="W2752" t="str">
        <f>ROUNDUP(Q2752,3)&amp;"-"&amp;ROUNDUP(R2752,3)</f>
        <v>335365.677-3063508.133</v>
      </c>
      <c r="X2752" t="str">
        <f>ROUNDUP(S2752,3)&amp;"-"&amp;ROUNDUP(T2752,3)</f>
        <v>335357.827-3063512.034</v>
      </c>
      <c r="Y2752">
        <f>VLOOKUP(W2752&amp;"-"&amp;V2752,'Buscoords Workout'!$F:$G,2,0)</f>
        <v>11153</v>
      </c>
      <c r="Z2752">
        <f>VLOOKUP(X2752&amp;"-"&amp;V2752,'Buscoords Workout'!$F:$G,2,0)</f>
        <v>11154</v>
      </c>
      <c r="AA2752" t="b">
        <f>OR(ISNA(Y2752),ISNA(Z2752))</f>
        <v>0</v>
      </c>
    </row>
    <row r="2753" spans="1:27" x14ac:dyDescent="0.25">
      <c r="A2753">
        <v>1885</v>
      </c>
      <c r="B2753" t="s">
        <v>24</v>
      </c>
      <c r="C2753" t="s">
        <v>56</v>
      </c>
      <c r="D2753" t="s">
        <v>57</v>
      </c>
      <c r="E2753">
        <v>11</v>
      </c>
      <c r="F2753" t="s">
        <v>37</v>
      </c>
      <c r="G2753">
        <v>100</v>
      </c>
      <c r="H2753" t="s">
        <v>27</v>
      </c>
      <c r="I2753" t="s">
        <v>38</v>
      </c>
      <c r="J2753" t="s">
        <v>36</v>
      </c>
      <c r="K2753" t="s">
        <v>30</v>
      </c>
      <c r="L2753" t="s">
        <v>31</v>
      </c>
      <c r="M2753">
        <v>3</v>
      </c>
      <c r="N2753" t="s">
        <v>32</v>
      </c>
      <c r="O2753" t="s">
        <v>33</v>
      </c>
      <c r="P2753">
        <v>47.700200000000002</v>
      </c>
      <c r="Q2753">
        <v>335357.82650000002</v>
      </c>
      <c r="R2753">
        <v>3063512.0336000002</v>
      </c>
      <c r="S2753">
        <v>335315.11099999998</v>
      </c>
      <c r="T2753">
        <v>3063533.2631000001</v>
      </c>
      <c r="U2753">
        <v>4.7699999999999999E-2</v>
      </c>
      <c r="V2753" t="str">
        <f>VLOOKUP(C2753,'Lines LookUp'!$B$1:$C$12,2,0)</f>
        <v>SAN</v>
      </c>
      <c r="W2753" t="str">
        <f>ROUNDUP(Q2753,3)&amp;"-"&amp;ROUNDUP(R2753,3)</f>
        <v>335357.827-3063512.034</v>
      </c>
      <c r="X2753" t="str">
        <f>ROUNDUP(S2753,3)&amp;"-"&amp;ROUNDUP(T2753,3)</f>
        <v>335315.111-3063533.264</v>
      </c>
      <c r="Y2753">
        <f>VLOOKUP(W2753&amp;"-"&amp;V2753,'Buscoords Workout'!$F:$G,2,0)</f>
        <v>11154</v>
      </c>
      <c r="Z2753">
        <f>VLOOKUP(X2753&amp;"-"&amp;V2753,'Buscoords Workout'!$F:$G,2,0)</f>
        <v>11155</v>
      </c>
      <c r="AA2753" t="b">
        <f>OR(ISNA(Y2753),ISNA(Z2753))</f>
        <v>0</v>
      </c>
    </row>
    <row r="2754" spans="1:27" x14ac:dyDescent="0.25">
      <c r="A2754">
        <v>1886</v>
      </c>
      <c r="B2754" t="s">
        <v>24</v>
      </c>
      <c r="C2754" t="s">
        <v>56</v>
      </c>
      <c r="D2754" t="s">
        <v>57</v>
      </c>
      <c r="E2754">
        <v>11</v>
      </c>
      <c r="F2754" t="s">
        <v>37</v>
      </c>
      <c r="G2754">
        <v>100</v>
      </c>
      <c r="H2754" t="s">
        <v>27</v>
      </c>
      <c r="I2754" t="s">
        <v>38</v>
      </c>
      <c r="J2754" t="s">
        <v>36</v>
      </c>
      <c r="K2754" t="s">
        <v>30</v>
      </c>
      <c r="L2754" t="s">
        <v>31</v>
      </c>
      <c r="M2754">
        <v>3</v>
      </c>
      <c r="N2754" t="s">
        <v>32</v>
      </c>
      <c r="O2754" t="s">
        <v>33</v>
      </c>
      <c r="P2754">
        <v>85.552800000000005</v>
      </c>
      <c r="Q2754">
        <v>335315.11099999998</v>
      </c>
      <c r="R2754">
        <v>3063533.2631000001</v>
      </c>
      <c r="S2754">
        <v>335245.571</v>
      </c>
      <c r="T2754">
        <v>3063583.0976</v>
      </c>
      <c r="U2754">
        <v>8.5553000000000004E-2</v>
      </c>
      <c r="V2754" t="str">
        <f>VLOOKUP(C2754,'Lines LookUp'!$B$1:$C$12,2,0)</f>
        <v>SAN</v>
      </c>
      <c r="W2754" t="str">
        <f>ROUNDUP(Q2754,3)&amp;"-"&amp;ROUNDUP(R2754,3)</f>
        <v>335315.111-3063533.264</v>
      </c>
      <c r="X2754" t="str">
        <f>ROUNDUP(S2754,3)&amp;"-"&amp;ROUNDUP(T2754,3)</f>
        <v>335245.571-3063583.098</v>
      </c>
      <c r="Y2754">
        <f>VLOOKUP(W2754&amp;"-"&amp;V2754,'Buscoords Workout'!$F:$G,2,0)</f>
        <v>11155</v>
      </c>
      <c r="Z2754">
        <f>VLOOKUP(X2754&amp;"-"&amp;V2754,'Buscoords Workout'!$F:$G,2,0)</f>
        <v>11156</v>
      </c>
      <c r="AA2754" t="b">
        <f>OR(ISNA(Y2754),ISNA(Z2754))</f>
        <v>0</v>
      </c>
    </row>
    <row r="2755" spans="1:27" x14ac:dyDescent="0.25">
      <c r="A2755">
        <v>1887</v>
      </c>
      <c r="B2755" t="s">
        <v>24</v>
      </c>
      <c r="C2755" t="s">
        <v>56</v>
      </c>
      <c r="D2755" t="s">
        <v>57</v>
      </c>
      <c r="E2755">
        <v>11</v>
      </c>
      <c r="F2755" t="s">
        <v>37</v>
      </c>
      <c r="G2755">
        <v>100</v>
      </c>
      <c r="H2755" t="s">
        <v>27</v>
      </c>
      <c r="I2755" t="s">
        <v>38</v>
      </c>
      <c r="J2755" t="s">
        <v>36</v>
      </c>
      <c r="K2755" t="s">
        <v>30</v>
      </c>
      <c r="L2755" t="s">
        <v>31</v>
      </c>
      <c r="M2755">
        <v>3</v>
      </c>
      <c r="N2755" t="s">
        <v>32</v>
      </c>
      <c r="O2755" t="s">
        <v>33</v>
      </c>
      <c r="P2755">
        <v>73.345100000000002</v>
      </c>
      <c r="Q2755">
        <v>335245.571</v>
      </c>
      <c r="R2755">
        <v>3063583.0976</v>
      </c>
      <c r="S2755">
        <v>335187.66879999998</v>
      </c>
      <c r="T2755">
        <v>3063628.1181000001</v>
      </c>
      <c r="U2755">
        <v>7.3344999999999994E-2</v>
      </c>
      <c r="V2755" t="str">
        <f>VLOOKUP(C2755,'Lines LookUp'!$B$1:$C$12,2,0)</f>
        <v>SAN</v>
      </c>
      <c r="W2755" t="str">
        <f>ROUNDUP(Q2755,3)&amp;"-"&amp;ROUNDUP(R2755,3)</f>
        <v>335245.571-3063583.098</v>
      </c>
      <c r="X2755" t="str">
        <f>ROUNDUP(S2755,3)&amp;"-"&amp;ROUNDUP(T2755,3)</f>
        <v>335187.669-3063628.119</v>
      </c>
      <c r="Y2755">
        <f>VLOOKUP(W2755&amp;"-"&amp;V2755,'Buscoords Workout'!$F:$G,2,0)</f>
        <v>11156</v>
      </c>
      <c r="Z2755">
        <f>VLOOKUP(X2755&amp;"-"&amp;V2755,'Buscoords Workout'!$F:$G,2,0)</f>
        <v>11157</v>
      </c>
      <c r="AA2755" t="b">
        <f>OR(ISNA(Y2755),ISNA(Z2755))</f>
        <v>0</v>
      </c>
    </row>
    <row r="2756" spans="1:27" x14ac:dyDescent="0.25">
      <c r="A2756">
        <v>1888</v>
      </c>
      <c r="B2756" t="s">
        <v>24</v>
      </c>
      <c r="C2756" t="s">
        <v>56</v>
      </c>
      <c r="D2756" t="s">
        <v>57</v>
      </c>
      <c r="E2756">
        <v>11</v>
      </c>
      <c r="F2756" t="s">
        <v>37</v>
      </c>
      <c r="G2756">
        <v>100</v>
      </c>
      <c r="H2756" t="s">
        <v>27</v>
      </c>
      <c r="I2756" t="s">
        <v>38</v>
      </c>
      <c r="J2756" t="s">
        <v>36</v>
      </c>
      <c r="K2756" t="s">
        <v>30</v>
      </c>
      <c r="L2756" t="s">
        <v>31</v>
      </c>
      <c r="M2756">
        <v>3</v>
      </c>
      <c r="N2756" t="s">
        <v>32</v>
      </c>
      <c r="O2756" t="s">
        <v>33</v>
      </c>
      <c r="P2756">
        <v>38.308500000000002</v>
      </c>
      <c r="Q2756">
        <v>335187.66879999998</v>
      </c>
      <c r="R2756">
        <v>3063628.1181000001</v>
      </c>
      <c r="S2756">
        <v>335157.56359999999</v>
      </c>
      <c r="T2756">
        <v>3063651.8081999999</v>
      </c>
      <c r="U2756">
        <v>3.8309000000000003E-2</v>
      </c>
      <c r="V2756" t="str">
        <f>VLOOKUP(C2756,'Lines LookUp'!$B$1:$C$12,2,0)</f>
        <v>SAN</v>
      </c>
      <c r="W2756" t="str">
        <f>ROUNDUP(Q2756,3)&amp;"-"&amp;ROUNDUP(R2756,3)</f>
        <v>335187.669-3063628.119</v>
      </c>
      <c r="X2756" t="str">
        <f>ROUNDUP(S2756,3)&amp;"-"&amp;ROUNDUP(T2756,3)</f>
        <v>335157.564-3063651.809</v>
      </c>
      <c r="Y2756">
        <f>VLOOKUP(W2756&amp;"-"&amp;V2756,'Buscoords Workout'!$F:$G,2,0)</f>
        <v>11157</v>
      </c>
      <c r="Z2756">
        <f>VLOOKUP(X2756&amp;"-"&amp;V2756,'Buscoords Workout'!$F:$G,2,0)</f>
        <v>11158</v>
      </c>
      <c r="AA2756" t="b">
        <f>OR(ISNA(Y2756),ISNA(Z2756))</f>
        <v>0</v>
      </c>
    </row>
    <row r="2757" spans="1:27" x14ac:dyDescent="0.25">
      <c r="A2757">
        <v>1889</v>
      </c>
      <c r="B2757" t="s">
        <v>24</v>
      </c>
      <c r="C2757" t="s">
        <v>56</v>
      </c>
      <c r="D2757" t="s">
        <v>57</v>
      </c>
      <c r="E2757">
        <v>11</v>
      </c>
      <c r="F2757" t="s">
        <v>37</v>
      </c>
      <c r="G2757">
        <v>100</v>
      </c>
      <c r="H2757" t="s">
        <v>27</v>
      </c>
      <c r="I2757" t="s">
        <v>38</v>
      </c>
      <c r="J2757" t="s">
        <v>36</v>
      </c>
      <c r="K2757" t="s">
        <v>30</v>
      </c>
      <c r="L2757" t="s">
        <v>31</v>
      </c>
      <c r="M2757">
        <v>3</v>
      </c>
      <c r="N2757" t="s">
        <v>32</v>
      </c>
      <c r="O2757" t="s">
        <v>33</v>
      </c>
      <c r="P2757">
        <v>28.938700000000001</v>
      </c>
      <c r="Q2757">
        <v>335157.56359999999</v>
      </c>
      <c r="R2757">
        <v>3063651.8081999999</v>
      </c>
      <c r="S2757">
        <v>335129.57760000002</v>
      </c>
      <c r="T2757">
        <v>3063659.1723000002</v>
      </c>
      <c r="U2757">
        <v>2.8938999999999999E-2</v>
      </c>
      <c r="V2757" t="str">
        <f>VLOOKUP(C2757,'Lines LookUp'!$B$1:$C$12,2,0)</f>
        <v>SAN</v>
      </c>
      <c r="W2757" t="str">
        <f>ROUNDUP(Q2757,3)&amp;"-"&amp;ROUNDUP(R2757,3)</f>
        <v>335157.564-3063651.809</v>
      </c>
      <c r="X2757" t="str">
        <f>ROUNDUP(S2757,3)&amp;"-"&amp;ROUNDUP(T2757,3)</f>
        <v>335129.578-3063659.173</v>
      </c>
      <c r="Y2757">
        <f>VLOOKUP(W2757&amp;"-"&amp;V2757,'Buscoords Workout'!$F:$G,2,0)</f>
        <v>11158</v>
      </c>
      <c r="Z2757">
        <f>VLOOKUP(X2757&amp;"-"&amp;V2757,'Buscoords Workout'!$F:$G,2,0)</f>
        <v>11159</v>
      </c>
      <c r="AA2757" t="b">
        <f>OR(ISNA(Y2757),ISNA(Z2757))</f>
        <v>0</v>
      </c>
    </row>
    <row r="2758" spans="1:27" x14ac:dyDescent="0.25">
      <c r="A2758">
        <v>1890</v>
      </c>
      <c r="B2758" t="s">
        <v>24</v>
      </c>
      <c r="C2758" t="s">
        <v>56</v>
      </c>
      <c r="D2758" t="s">
        <v>57</v>
      </c>
      <c r="E2758">
        <v>11</v>
      </c>
      <c r="F2758" t="s">
        <v>37</v>
      </c>
      <c r="G2758">
        <v>100</v>
      </c>
      <c r="H2758" t="s">
        <v>27</v>
      </c>
      <c r="I2758" t="s">
        <v>38</v>
      </c>
      <c r="J2758" t="s">
        <v>36</v>
      </c>
      <c r="K2758" t="s">
        <v>30</v>
      </c>
      <c r="L2758" t="s">
        <v>31</v>
      </c>
      <c r="M2758">
        <v>3</v>
      </c>
      <c r="N2758" t="s">
        <v>32</v>
      </c>
      <c r="O2758" t="s">
        <v>33</v>
      </c>
      <c r="P2758">
        <v>28.344999999999999</v>
      </c>
      <c r="Q2758">
        <v>335129.57760000002</v>
      </c>
      <c r="R2758">
        <v>3063659.1723000002</v>
      </c>
      <c r="S2758">
        <v>335103.12499799998</v>
      </c>
      <c r="T2758">
        <v>3063669.3556900001</v>
      </c>
      <c r="U2758">
        <v>2.8344999999999999E-2</v>
      </c>
      <c r="V2758" t="str">
        <f>VLOOKUP(C2758,'Lines LookUp'!$B$1:$C$12,2,0)</f>
        <v>SAN</v>
      </c>
      <c r="W2758" t="str">
        <f>ROUNDUP(Q2758,3)&amp;"-"&amp;ROUNDUP(R2758,3)</f>
        <v>335129.578-3063659.173</v>
      </c>
      <c r="X2758" t="str">
        <f>ROUNDUP(S2758,3)&amp;"-"&amp;ROUNDUP(T2758,3)</f>
        <v>335103.125-3063669.356</v>
      </c>
      <c r="Y2758">
        <f>VLOOKUP(W2758&amp;"-"&amp;V2758,'Buscoords Workout'!$F:$G,2,0)</f>
        <v>11159</v>
      </c>
      <c r="Z2758">
        <f>VLOOKUP(X2758&amp;"-"&amp;V2758,'Buscoords Workout'!$F:$G,2,0)</f>
        <v>11179</v>
      </c>
      <c r="AA2758" t="b">
        <f>OR(ISNA(Y2758),ISNA(Z2758))</f>
        <v>0</v>
      </c>
    </row>
    <row r="2759" spans="1:27" x14ac:dyDescent="0.25">
      <c r="A2759">
        <v>1891</v>
      </c>
      <c r="B2759" t="s">
        <v>24</v>
      </c>
      <c r="C2759" t="s">
        <v>56</v>
      </c>
      <c r="D2759" t="s">
        <v>57</v>
      </c>
      <c r="E2759">
        <v>11</v>
      </c>
      <c r="F2759" t="s">
        <v>37</v>
      </c>
      <c r="G2759">
        <v>100</v>
      </c>
      <c r="H2759" t="s">
        <v>27</v>
      </c>
      <c r="I2759" t="s">
        <v>38</v>
      </c>
      <c r="J2759" t="s">
        <v>36</v>
      </c>
      <c r="K2759" t="s">
        <v>30</v>
      </c>
      <c r="L2759" t="s">
        <v>31</v>
      </c>
      <c r="M2759">
        <v>3</v>
      </c>
      <c r="N2759" t="s">
        <v>32</v>
      </c>
      <c r="O2759" t="s">
        <v>33</v>
      </c>
      <c r="P2759">
        <v>15.205500000000001</v>
      </c>
      <c r="Q2759">
        <v>335103.12499799998</v>
      </c>
      <c r="R2759">
        <v>3063669.3556900001</v>
      </c>
      <c r="S2759">
        <v>335088.93469999998</v>
      </c>
      <c r="T2759">
        <v>3063674.8185000001</v>
      </c>
      <c r="U2759">
        <v>1.5205E-2</v>
      </c>
      <c r="V2759" t="str">
        <f>VLOOKUP(C2759,'Lines LookUp'!$B$1:$C$12,2,0)</f>
        <v>SAN</v>
      </c>
      <c r="W2759" t="str">
        <f>ROUNDUP(Q2759,3)&amp;"-"&amp;ROUNDUP(R2759,3)</f>
        <v>335103.125-3063669.356</v>
      </c>
      <c r="X2759" t="str">
        <f>ROUNDUP(S2759,3)&amp;"-"&amp;ROUNDUP(T2759,3)</f>
        <v>335088.935-3063674.819</v>
      </c>
      <c r="Y2759">
        <f>VLOOKUP(W2759&amp;"-"&amp;V2759,'Buscoords Workout'!$F:$G,2,0)</f>
        <v>11179</v>
      </c>
      <c r="Z2759">
        <f>VLOOKUP(X2759&amp;"-"&amp;V2759,'Buscoords Workout'!$F:$G,2,0)</f>
        <v>11160</v>
      </c>
      <c r="AA2759" t="b">
        <f>OR(ISNA(Y2759),ISNA(Z2759))</f>
        <v>0</v>
      </c>
    </row>
    <row r="2760" spans="1:27" x14ac:dyDescent="0.25">
      <c r="A2760">
        <v>1892</v>
      </c>
      <c r="B2760" t="s">
        <v>24</v>
      </c>
      <c r="C2760" t="s">
        <v>56</v>
      </c>
      <c r="D2760" t="s">
        <v>57</v>
      </c>
      <c r="E2760">
        <v>11</v>
      </c>
      <c r="F2760" t="s">
        <v>37</v>
      </c>
      <c r="G2760">
        <v>100</v>
      </c>
      <c r="H2760" t="s">
        <v>27</v>
      </c>
      <c r="I2760" t="s">
        <v>38</v>
      </c>
      <c r="J2760" t="s">
        <v>36</v>
      </c>
      <c r="K2760" t="s">
        <v>30</v>
      </c>
      <c r="L2760" t="s">
        <v>31</v>
      </c>
      <c r="M2760">
        <v>3</v>
      </c>
      <c r="N2760" t="s">
        <v>32</v>
      </c>
      <c r="O2760" t="s">
        <v>33</v>
      </c>
      <c r="P2760">
        <v>0.110164</v>
      </c>
      <c r="Q2760">
        <v>335088.93469999998</v>
      </c>
      <c r="R2760">
        <v>3063674.8185000001</v>
      </c>
      <c r="S2760">
        <v>335088.83189999999</v>
      </c>
      <c r="T2760">
        <v>3063674.8580999998</v>
      </c>
      <c r="U2760">
        <v>1.1E-4</v>
      </c>
      <c r="V2760" t="str">
        <f>VLOOKUP(C2760,'Lines LookUp'!$B$1:$C$12,2,0)</f>
        <v>SAN</v>
      </c>
      <c r="W2760" t="str">
        <f>ROUNDUP(Q2760,3)&amp;"-"&amp;ROUNDUP(R2760,3)</f>
        <v>335088.935-3063674.819</v>
      </c>
      <c r="X2760" t="str">
        <f>ROUNDUP(S2760,3)&amp;"-"&amp;ROUNDUP(T2760,3)</f>
        <v>335088.832-3063674.859</v>
      </c>
      <c r="Y2760">
        <f>VLOOKUP(W2760&amp;"-"&amp;V2760,'Buscoords Workout'!$F:$G,2,0)</f>
        <v>11160</v>
      </c>
      <c r="Z2760">
        <f>VLOOKUP(X2760&amp;"-"&amp;V2760,'Buscoords Workout'!$F:$G,2,0)</f>
        <v>11183</v>
      </c>
      <c r="AA2760" t="b">
        <f>OR(ISNA(Y2760),ISNA(Z2760))</f>
        <v>0</v>
      </c>
    </row>
    <row r="2761" spans="1:27" x14ac:dyDescent="0.25">
      <c r="A2761">
        <v>1893</v>
      </c>
      <c r="B2761" t="s">
        <v>24</v>
      </c>
      <c r="C2761" t="s">
        <v>56</v>
      </c>
      <c r="D2761" t="s">
        <v>57</v>
      </c>
      <c r="E2761">
        <v>11</v>
      </c>
      <c r="F2761" t="s">
        <v>37</v>
      </c>
      <c r="G2761">
        <v>100</v>
      </c>
      <c r="H2761" t="s">
        <v>27</v>
      </c>
      <c r="I2761" t="s">
        <v>38</v>
      </c>
      <c r="J2761" t="s">
        <v>36</v>
      </c>
      <c r="K2761" t="s">
        <v>30</v>
      </c>
      <c r="L2761" t="s">
        <v>31</v>
      </c>
      <c r="M2761">
        <v>3</v>
      </c>
      <c r="N2761" t="s">
        <v>32</v>
      </c>
      <c r="O2761" t="s">
        <v>33</v>
      </c>
      <c r="P2761">
        <v>5.1785899999999998</v>
      </c>
      <c r="Q2761">
        <v>335088.83189999999</v>
      </c>
      <c r="R2761">
        <v>3063674.8580999998</v>
      </c>
      <c r="S2761">
        <v>335084.33380000002</v>
      </c>
      <c r="T2761">
        <v>3063677.4241999998</v>
      </c>
      <c r="U2761">
        <v>5.1789999999999996E-3</v>
      </c>
      <c r="V2761" t="str">
        <f>VLOOKUP(C2761,'Lines LookUp'!$B$1:$C$12,2,0)</f>
        <v>SAN</v>
      </c>
      <c r="W2761" t="str">
        <f>ROUNDUP(Q2761,3)&amp;"-"&amp;ROUNDUP(R2761,3)</f>
        <v>335088.832-3063674.859</v>
      </c>
      <c r="X2761" t="str">
        <f>ROUNDUP(S2761,3)&amp;"-"&amp;ROUNDUP(T2761,3)</f>
        <v>335084.334-3063677.425</v>
      </c>
      <c r="Y2761">
        <f>VLOOKUP(W2761&amp;"-"&amp;V2761,'Buscoords Workout'!$F:$G,2,0)</f>
        <v>11183</v>
      </c>
      <c r="Z2761">
        <f>VLOOKUP(X2761&amp;"-"&amp;V2761,'Buscoords Workout'!$F:$G,2,0)</f>
        <v>11161</v>
      </c>
      <c r="AA2761" t="b">
        <f>OR(ISNA(Y2761),ISNA(Z2761))</f>
        <v>0</v>
      </c>
    </row>
    <row r="2762" spans="1:27" x14ac:dyDescent="0.25">
      <c r="A2762">
        <v>1894</v>
      </c>
      <c r="B2762" t="s">
        <v>24</v>
      </c>
      <c r="C2762" t="s">
        <v>56</v>
      </c>
      <c r="D2762" t="s">
        <v>57</v>
      </c>
      <c r="E2762">
        <v>11</v>
      </c>
      <c r="F2762" t="s">
        <v>37</v>
      </c>
      <c r="G2762">
        <v>100</v>
      </c>
      <c r="H2762" t="s">
        <v>27</v>
      </c>
      <c r="I2762" t="s">
        <v>38</v>
      </c>
      <c r="J2762" t="s">
        <v>36</v>
      </c>
      <c r="K2762" t="s">
        <v>30</v>
      </c>
      <c r="L2762" t="s">
        <v>31</v>
      </c>
      <c r="M2762">
        <v>3</v>
      </c>
      <c r="N2762" t="s">
        <v>32</v>
      </c>
      <c r="O2762" t="s">
        <v>33</v>
      </c>
      <c r="P2762">
        <v>6.8538100000000002</v>
      </c>
      <c r="Q2762">
        <v>335084.33380000002</v>
      </c>
      <c r="R2762">
        <v>3063677.4241999998</v>
      </c>
      <c r="S2762">
        <v>335078.38059999997</v>
      </c>
      <c r="T2762">
        <v>3063680.8204000001</v>
      </c>
      <c r="U2762">
        <v>6.8539999999999998E-3</v>
      </c>
      <c r="V2762" t="str">
        <f>VLOOKUP(C2762,'Lines LookUp'!$B$1:$C$12,2,0)</f>
        <v>SAN</v>
      </c>
      <c r="W2762" t="str">
        <f>ROUNDUP(Q2762,3)&amp;"-"&amp;ROUNDUP(R2762,3)</f>
        <v>335084.334-3063677.425</v>
      </c>
      <c r="X2762" t="str">
        <f>ROUNDUP(S2762,3)&amp;"-"&amp;ROUNDUP(T2762,3)</f>
        <v>335078.381-3063680.821</v>
      </c>
      <c r="Y2762">
        <f>VLOOKUP(W2762&amp;"-"&amp;V2762,'Buscoords Workout'!$F:$G,2,0)</f>
        <v>11161</v>
      </c>
      <c r="Z2762">
        <f>VLOOKUP(X2762&amp;"-"&amp;V2762,'Buscoords Workout'!$F:$G,2,0)</f>
        <v>11162</v>
      </c>
      <c r="AA2762" t="b">
        <f>OR(ISNA(Y2762),ISNA(Z2762))</f>
        <v>0</v>
      </c>
    </row>
    <row r="2763" spans="1:27" x14ac:dyDescent="0.25">
      <c r="A2763">
        <v>1895</v>
      </c>
      <c r="B2763" t="s">
        <v>24</v>
      </c>
      <c r="C2763" t="s">
        <v>56</v>
      </c>
      <c r="D2763" t="s">
        <v>57</v>
      </c>
      <c r="E2763">
        <v>11</v>
      </c>
      <c r="F2763" t="s">
        <v>37</v>
      </c>
      <c r="G2763">
        <v>100</v>
      </c>
      <c r="H2763" t="s">
        <v>27</v>
      </c>
      <c r="I2763" t="s">
        <v>38</v>
      </c>
      <c r="J2763" t="s">
        <v>36</v>
      </c>
      <c r="K2763" t="s">
        <v>30</v>
      </c>
      <c r="L2763" t="s">
        <v>31</v>
      </c>
      <c r="M2763">
        <v>3</v>
      </c>
      <c r="N2763" t="s">
        <v>32</v>
      </c>
      <c r="O2763" t="s">
        <v>33</v>
      </c>
      <c r="P2763">
        <v>0.53099399999999997</v>
      </c>
      <c r="Q2763">
        <v>335078.38059999997</v>
      </c>
      <c r="R2763">
        <v>3063680.8204000001</v>
      </c>
      <c r="S2763">
        <v>335078.67865999998</v>
      </c>
      <c r="T2763">
        <v>3063681.25985</v>
      </c>
      <c r="U2763">
        <v>5.31E-4</v>
      </c>
      <c r="V2763" t="str">
        <f>VLOOKUP(C2763,'Lines LookUp'!$B$1:$C$12,2,0)</f>
        <v>SAN</v>
      </c>
      <c r="W2763" t="str">
        <f>ROUNDUP(Q2763,3)&amp;"-"&amp;ROUNDUP(R2763,3)</f>
        <v>335078.381-3063680.821</v>
      </c>
      <c r="X2763" t="str">
        <f>ROUNDUP(S2763,3)&amp;"-"&amp;ROUNDUP(T2763,3)</f>
        <v>335078.679-3063681.26</v>
      </c>
      <c r="Y2763">
        <f>VLOOKUP(W2763&amp;"-"&amp;V2763,'Buscoords Workout'!$F:$G,2,0)</f>
        <v>11162</v>
      </c>
      <c r="Z2763">
        <f>VLOOKUP(X2763&amp;"-"&amp;V2763,'Buscoords Workout'!$F:$G,2,0)</f>
        <v>11217</v>
      </c>
      <c r="AA2763" t="b">
        <f>OR(ISNA(Y2763),ISNA(Z2763))</f>
        <v>0</v>
      </c>
    </row>
    <row r="2764" spans="1:27" x14ac:dyDescent="0.25">
      <c r="A2764">
        <v>1896</v>
      </c>
      <c r="B2764" t="s">
        <v>24</v>
      </c>
      <c r="C2764" t="s">
        <v>56</v>
      </c>
      <c r="D2764" t="s">
        <v>57</v>
      </c>
      <c r="E2764">
        <v>11</v>
      </c>
      <c r="F2764" t="s">
        <v>37</v>
      </c>
      <c r="G2764">
        <v>100</v>
      </c>
      <c r="H2764" t="s">
        <v>27</v>
      </c>
      <c r="I2764" t="s">
        <v>38</v>
      </c>
      <c r="J2764" t="s">
        <v>36</v>
      </c>
      <c r="K2764" t="s">
        <v>30</v>
      </c>
      <c r="L2764" t="s">
        <v>31</v>
      </c>
      <c r="M2764">
        <v>3</v>
      </c>
      <c r="N2764" t="s">
        <v>32</v>
      </c>
      <c r="O2764" t="s">
        <v>33</v>
      </c>
      <c r="P2764">
        <v>39.888199999999998</v>
      </c>
      <c r="Q2764">
        <v>335078.67865999998</v>
      </c>
      <c r="R2764">
        <v>3063681.25985</v>
      </c>
      <c r="S2764">
        <v>335101.06890000001</v>
      </c>
      <c r="T2764">
        <v>3063714.2711999998</v>
      </c>
      <c r="U2764">
        <v>3.9888E-2</v>
      </c>
      <c r="V2764" t="str">
        <f>VLOOKUP(C2764,'Lines LookUp'!$B$1:$C$12,2,0)</f>
        <v>SAN</v>
      </c>
      <c r="W2764" t="str">
        <f>ROUNDUP(Q2764,3)&amp;"-"&amp;ROUNDUP(R2764,3)</f>
        <v>335078.679-3063681.26</v>
      </c>
      <c r="X2764" t="str">
        <f>ROUNDUP(S2764,3)&amp;"-"&amp;ROUNDUP(T2764,3)</f>
        <v>335101.069-3063714.272</v>
      </c>
      <c r="Y2764">
        <f>VLOOKUP(W2764&amp;"-"&amp;V2764,'Buscoords Workout'!$F:$G,2,0)</f>
        <v>11217</v>
      </c>
      <c r="Z2764">
        <f>VLOOKUP(X2764&amp;"-"&amp;V2764,'Buscoords Workout'!$F:$G,2,0)</f>
        <v>11163</v>
      </c>
      <c r="AA2764" t="b">
        <f>OR(ISNA(Y2764),ISNA(Z2764))</f>
        <v>0</v>
      </c>
    </row>
    <row r="2765" spans="1:27" x14ac:dyDescent="0.25">
      <c r="A2765">
        <v>1897</v>
      </c>
      <c r="B2765" t="s">
        <v>24</v>
      </c>
      <c r="C2765" t="s">
        <v>56</v>
      </c>
      <c r="D2765" t="s">
        <v>57</v>
      </c>
      <c r="E2765">
        <v>11</v>
      </c>
      <c r="F2765" t="s">
        <v>37</v>
      </c>
      <c r="G2765">
        <v>100</v>
      </c>
      <c r="H2765" t="s">
        <v>27</v>
      </c>
      <c r="I2765" t="s">
        <v>38</v>
      </c>
      <c r="J2765" t="s">
        <v>36</v>
      </c>
      <c r="K2765" t="s">
        <v>30</v>
      </c>
      <c r="L2765" t="s">
        <v>31</v>
      </c>
      <c r="M2765">
        <v>3</v>
      </c>
      <c r="N2765" t="s">
        <v>32</v>
      </c>
      <c r="O2765" t="s">
        <v>33</v>
      </c>
      <c r="P2765">
        <v>53.284999999999997</v>
      </c>
      <c r="Q2765">
        <v>335363.29149999999</v>
      </c>
      <c r="R2765">
        <v>3063591.1411000001</v>
      </c>
      <c r="S2765">
        <v>335415.5098</v>
      </c>
      <c r="T2765">
        <v>3063601.7494999999</v>
      </c>
      <c r="U2765">
        <v>5.3284999999999999E-2</v>
      </c>
      <c r="V2765" t="str">
        <f>VLOOKUP(C2765,'Lines LookUp'!$B$1:$C$12,2,0)</f>
        <v>SAN</v>
      </c>
      <c r="W2765" t="str">
        <f>ROUNDUP(Q2765,3)&amp;"-"&amp;ROUNDUP(R2765,3)</f>
        <v>335363.292-3063591.142</v>
      </c>
      <c r="X2765" t="str">
        <f>ROUNDUP(S2765,3)&amp;"-"&amp;ROUNDUP(T2765,3)</f>
        <v>335415.51-3063601.75</v>
      </c>
      <c r="Y2765">
        <f>VLOOKUP(W2765&amp;"-"&amp;V2765,'Buscoords Workout'!$F:$G,2,0)</f>
        <v>11114</v>
      </c>
      <c r="Z2765">
        <f>VLOOKUP(X2765&amp;"-"&amp;V2765,'Buscoords Workout'!$F:$G,2,0)</f>
        <v>11115</v>
      </c>
      <c r="AA2765" t="b">
        <f>OR(ISNA(Y2765),ISNA(Z2765))</f>
        <v>0</v>
      </c>
    </row>
    <row r="2766" spans="1:27" x14ac:dyDescent="0.25">
      <c r="A2766">
        <v>1898</v>
      </c>
      <c r="B2766" t="s">
        <v>24</v>
      </c>
      <c r="C2766" t="s">
        <v>56</v>
      </c>
      <c r="D2766" t="s">
        <v>57</v>
      </c>
      <c r="E2766">
        <v>11</v>
      </c>
      <c r="F2766" t="s">
        <v>37</v>
      </c>
      <c r="G2766">
        <v>100</v>
      </c>
      <c r="H2766" t="s">
        <v>27</v>
      </c>
      <c r="I2766" t="s">
        <v>38</v>
      </c>
      <c r="J2766" t="s">
        <v>36</v>
      </c>
      <c r="K2766" t="s">
        <v>30</v>
      </c>
      <c r="L2766" t="s">
        <v>31</v>
      </c>
      <c r="M2766">
        <v>3</v>
      </c>
      <c r="N2766" t="s">
        <v>32</v>
      </c>
      <c r="O2766" t="s">
        <v>33</v>
      </c>
      <c r="P2766">
        <v>28.1797</v>
      </c>
      <c r="Q2766">
        <v>335415.5098</v>
      </c>
      <c r="R2766">
        <v>3063601.7494999999</v>
      </c>
      <c r="S2766">
        <v>335443.62209999998</v>
      </c>
      <c r="T2766">
        <v>3063603.6971</v>
      </c>
      <c r="U2766">
        <v>2.818E-2</v>
      </c>
      <c r="V2766" t="str">
        <f>VLOOKUP(C2766,'Lines LookUp'!$B$1:$C$12,2,0)</f>
        <v>SAN</v>
      </c>
      <c r="W2766" t="str">
        <f>ROUNDUP(Q2766,3)&amp;"-"&amp;ROUNDUP(R2766,3)</f>
        <v>335415.51-3063601.75</v>
      </c>
      <c r="X2766" t="str">
        <f>ROUNDUP(S2766,3)&amp;"-"&amp;ROUNDUP(T2766,3)</f>
        <v>335443.623-3063603.698</v>
      </c>
      <c r="Y2766">
        <f>VLOOKUP(W2766&amp;"-"&amp;V2766,'Buscoords Workout'!$F:$G,2,0)</f>
        <v>11115</v>
      </c>
      <c r="Z2766">
        <f>VLOOKUP(X2766&amp;"-"&amp;V2766,'Buscoords Workout'!$F:$G,2,0)</f>
        <v>11116</v>
      </c>
      <c r="AA2766" t="b">
        <f>OR(ISNA(Y2766),ISNA(Z2766))</f>
        <v>0</v>
      </c>
    </row>
    <row r="2767" spans="1:27" x14ac:dyDescent="0.25">
      <c r="A2767">
        <v>1899</v>
      </c>
      <c r="B2767" t="s">
        <v>24</v>
      </c>
      <c r="C2767" t="s">
        <v>56</v>
      </c>
      <c r="D2767" t="s">
        <v>57</v>
      </c>
      <c r="E2767">
        <v>11</v>
      </c>
      <c r="F2767" t="s">
        <v>37</v>
      </c>
      <c r="G2767">
        <v>100</v>
      </c>
      <c r="H2767" t="s">
        <v>27</v>
      </c>
      <c r="I2767" t="s">
        <v>38</v>
      </c>
      <c r="J2767" t="s">
        <v>36</v>
      </c>
      <c r="K2767" t="s">
        <v>30</v>
      </c>
      <c r="L2767" t="s">
        <v>31</v>
      </c>
      <c r="M2767">
        <v>3</v>
      </c>
      <c r="N2767" t="s">
        <v>32</v>
      </c>
      <c r="O2767" t="s">
        <v>33</v>
      </c>
      <c r="P2767">
        <v>19.926400000000001</v>
      </c>
      <c r="Q2767">
        <v>335443.62209999998</v>
      </c>
      <c r="R2767">
        <v>3063603.6971</v>
      </c>
      <c r="S2767">
        <v>335463.52840000001</v>
      </c>
      <c r="T2767">
        <v>3063604.5918000001</v>
      </c>
      <c r="U2767">
        <v>1.9925999999999999E-2</v>
      </c>
      <c r="V2767" t="str">
        <f>VLOOKUP(C2767,'Lines LookUp'!$B$1:$C$12,2,0)</f>
        <v>SAN</v>
      </c>
      <c r="W2767" t="str">
        <f>ROUNDUP(Q2767,3)&amp;"-"&amp;ROUNDUP(R2767,3)</f>
        <v>335443.623-3063603.698</v>
      </c>
      <c r="X2767" t="str">
        <f>ROUNDUP(S2767,3)&amp;"-"&amp;ROUNDUP(T2767,3)</f>
        <v>335463.529-3063604.592</v>
      </c>
      <c r="Y2767">
        <f>VLOOKUP(W2767&amp;"-"&amp;V2767,'Buscoords Workout'!$F:$G,2,0)</f>
        <v>11116</v>
      </c>
      <c r="Z2767">
        <f>VLOOKUP(X2767&amp;"-"&amp;V2767,'Buscoords Workout'!$F:$G,2,0)</f>
        <v>11117</v>
      </c>
      <c r="AA2767" t="b">
        <f>OR(ISNA(Y2767),ISNA(Z2767))</f>
        <v>0</v>
      </c>
    </row>
    <row r="2768" spans="1:27" x14ac:dyDescent="0.25">
      <c r="A2768">
        <v>1900</v>
      </c>
      <c r="B2768" t="s">
        <v>24</v>
      </c>
      <c r="C2768" t="s">
        <v>56</v>
      </c>
      <c r="D2768" t="s">
        <v>57</v>
      </c>
      <c r="E2768">
        <v>11</v>
      </c>
      <c r="F2768" t="s">
        <v>37</v>
      </c>
      <c r="G2768">
        <v>100</v>
      </c>
      <c r="H2768" t="s">
        <v>27</v>
      </c>
      <c r="I2768" t="s">
        <v>38</v>
      </c>
      <c r="J2768" t="s">
        <v>36</v>
      </c>
      <c r="K2768" t="s">
        <v>30</v>
      </c>
      <c r="L2768" t="s">
        <v>31</v>
      </c>
      <c r="M2768">
        <v>3</v>
      </c>
      <c r="N2768" t="s">
        <v>32</v>
      </c>
      <c r="O2768" t="s">
        <v>33</v>
      </c>
      <c r="P2768">
        <v>27.2651</v>
      </c>
      <c r="Q2768">
        <v>335463.52840000001</v>
      </c>
      <c r="R2768">
        <v>3063604.5918000001</v>
      </c>
      <c r="S2768">
        <v>335473.2352</v>
      </c>
      <c r="T2768">
        <v>3063630.0704999999</v>
      </c>
      <c r="U2768">
        <v>2.7265000000000001E-2</v>
      </c>
      <c r="V2768" t="str">
        <f>VLOOKUP(C2768,'Lines LookUp'!$B$1:$C$12,2,0)</f>
        <v>SAN</v>
      </c>
      <c r="W2768" t="str">
        <f>ROUNDUP(Q2768,3)&amp;"-"&amp;ROUNDUP(R2768,3)</f>
        <v>335463.529-3063604.592</v>
      </c>
      <c r="X2768" t="str">
        <f>ROUNDUP(S2768,3)&amp;"-"&amp;ROUNDUP(T2768,3)</f>
        <v>335473.236-3063630.071</v>
      </c>
      <c r="Y2768">
        <f>VLOOKUP(W2768&amp;"-"&amp;V2768,'Buscoords Workout'!$F:$G,2,0)</f>
        <v>11117</v>
      </c>
      <c r="Z2768">
        <f>VLOOKUP(X2768&amp;"-"&amp;V2768,'Buscoords Workout'!$F:$G,2,0)</f>
        <v>11118</v>
      </c>
      <c r="AA2768" t="b">
        <f>OR(ISNA(Y2768),ISNA(Z2768))</f>
        <v>0</v>
      </c>
    </row>
    <row r="2769" spans="1:27" x14ac:dyDescent="0.25">
      <c r="A2769">
        <v>1901</v>
      </c>
      <c r="B2769" t="s">
        <v>24</v>
      </c>
      <c r="C2769" t="s">
        <v>56</v>
      </c>
      <c r="D2769" t="s">
        <v>57</v>
      </c>
      <c r="E2769">
        <v>11</v>
      </c>
      <c r="F2769" t="s">
        <v>37</v>
      </c>
      <c r="G2769">
        <v>100</v>
      </c>
      <c r="H2769" t="s">
        <v>27</v>
      </c>
      <c r="I2769" t="s">
        <v>38</v>
      </c>
      <c r="J2769" t="s">
        <v>36</v>
      </c>
      <c r="K2769" t="s">
        <v>30</v>
      </c>
      <c r="L2769" t="s">
        <v>31</v>
      </c>
      <c r="M2769">
        <v>3</v>
      </c>
      <c r="N2769" t="s">
        <v>32</v>
      </c>
      <c r="O2769" t="s">
        <v>33</v>
      </c>
      <c r="P2769">
        <v>22.415600000000001</v>
      </c>
      <c r="Q2769">
        <v>335473.2352</v>
      </c>
      <c r="R2769">
        <v>3063630.0704999999</v>
      </c>
      <c r="S2769">
        <v>335484.03320000001</v>
      </c>
      <c r="T2769">
        <v>3063649.7138999999</v>
      </c>
      <c r="U2769">
        <v>2.2415999999999998E-2</v>
      </c>
      <c r="V2769" t="str">
        <f>VLOOKUP(C2769,'Lines LookUp'!$B$1:$C$12,2,0)</f>
        <v>SAN</v>
      </c>
      <c r="W2769" t="str">
        <f>ROUNDUP(Q2769,3)&amp;"-"&amp;ROUNDUP(R2769,3)</f>
        <v>335473.236-3063630.071</v>
      </c>
      <c r="X2769" t="str">
        <f>ROUNDUP(S2769,3)&amp;"-"&amp;ROUNDUP(T2769,3)</f>
        <v>335484.034-3063649.714</v>
      </c>
      <c r="Y2769">
        <f>VLOOKUP(W2769&amp;"-"&amp;V2769,'Buscoords Workout'!$F:$G,2,0)</f>
        <v>11118</v>
      </c>
      <c r="Z2769">
        <f>VLOOKUP(X2769&amp;"-"&amp;V2769,'Buscoords Workout'!$F:$G,2,0)</f>
        <v>11119</v>
      </c>
      <c r="AA2769" t="b">
        <f>OR(ISNA(Y2769),ISNA(Z2769))</f>
        <v>0</v>
      </c>
    </row>
    <row r="2770" spans="1:27" x14ac:dyDescent="0.25">
      <c r="A2770">
        <v>1902</v>
      </c>
      <c r="B2770" t="s">
        <v>24</v>
      </c>
      <c r="C2770" t="s">
        <v>56</v>
      </c>
      <c r="D2770" t="s">
        <v>57</v>
      </c>
      <c r="E2770">
        <v>11</v>
      </c>
      <c r="F2770" t="s">
        <v>37</v>
      </c>
      <c r="G2770">
        <v>100</v>
      </c>
      <c r="H2770" t="s">
        <v>27</v>
      </c>
      <c r="I2770" t="s">
        <v>38</v>
      </c>
      <c r="J2770" t="s">
        <v>36</v>
      </c>
      <c r="K2770" t="s">
        <v>30</v>
      </c>
      <c r="L2770" t="s">
        <v>31</v>
      </c>
      <c r="M2770">
        <v>3</v>
      </c>
      <c r="N2770" t="s">
        <v>32</v>
      </c>
      <c r="O2770" t="s">
        <v>33</v>
      </c>
      <c r="P2770">
        <v>15.1997</v>
      </c>
      <c r="Q2770">
        <v>335484.03320000001</v>
      </c>
      <c r="R2770">
        <v>3063649.7138999999</v>
      </c>
      <c r="S2770">
        <v>335492.39669999998</v>
      </c>
      <c r="T2770">
        <v>3063662.4057</v>
      </c>
      <c r="U2770">
        <v>1.52E-2</v>
      </c>
      <c r="V2770" t="str">
        <f>VLOOKUP(C2770,'Lines LookUp'!$B$1:$C$12,2,0)</f>
        <v>SAN</v>
      </c>
      <c r="W2770" t="str">
        <f>ROUNDUP(Q2770,3)&amp;"-"&amp;ROUNDUP(R2770,3)</f>
        <v>335484.034-3063649.714</v>
      </c>
      <c r="X2770" t="str">
        <f>ROUNDUP(S2770,3)&amp;"-"&amp;ROUNDUP(T2770,3)</f>
        <v>335492.397-3063662.406</v>
      </c>
      <c r="Y2770">
        <f>VLOOKUP(W2770&amp;"-"&amp;V2770,'Buscoords Workout'!$F:$G,2,0)</f>
        <v>11119</v>
      </c>
      <c r="Z2770">
        <f>VLOOKUP(X2770&amp;"-"&amp;V2770,'Buscoords Workout'!$F:$G,2,0)</f>
        <v>11120</v>
      </c>
      <c r="AA2770" t="b">
        <f>OR(ISNA(Y2770),ISNA(Z2770))</f>
        <v>0</v>
      </c>
    </row>
    <row r="2771" spans="1:27" x14ac:dyDescent="0.25">
      <c r="A2771">
        <v>1903</v>
      </c>
      <c r="B2771" t="s">
        <v>24</v>
      </c>
      <c r="C2771" t="s">
        <v>56</v>
      </c>
      <c r="D2771" t="s">
        <v>57</v>
      </c>
      <c r="E2771">
        <v>11</v>
      </c>
      <c r="F2771" t="s">
        <v>37</v>
      </c>
      <c r="G2771">
        <v>100</v>
      </c>
      <c r="H2771" t="s">
        <v>27</v>
      </c>
      <c r="I2771" t="s">
        <v>38</v>
      </c>
      <c r="J2771" t="s">
        <v>36</v>
      </c>
      <c r="K2771" t="s">
        <v>30</v>
      </c>
      <c r="L2771" t="s">
        <v>31</v>
      </c>
      <c r="M2771">
        <v>3</v>
      </c>
      <c r="N2771" t="s">
        <v>32</v>
      </c>
      <c r="O2771" t="s">
        <v>33</v>
      </c>
      <c r="P2771">
        <v>42.831899999999997</v>
      </c>
      <c r="Q2771">
        <v>335492.39669999998</v>
      </c>
      <c r="R2771">
        <v>3063662.4057</v>
      </c>
      <c r="S2771">
        <v>335509.3125</v>
      </c>
      <c r="T2771">
        <v>3063701.7557999999</v>
      </c>
      <c r="U2771">
        <v>4.2832000000000002E-2</v>
      </c>
      <c r="V2771" t="str">
        <f>VLOOKUP(C2771,'Lines LookUp'!$B$1:$C$12,2,0)</f>
        <v>SAN</v>
      </c>
      <c r="W2771" t="str">
        <f>ROUNDUP(Q2771,3)&amp;"-"&amp;ROUNDUP(R2771,3)</f>
        <v>335492.397-3063662.406</v>
      </c>
      <c r="X2771" t="str">
        <f>ROUNDUP(S2771,3)&amp;"-"&amp;ROUNDUP(T2771,3)</f>
        <v>335509.313-3063701.756</v>
      </c>
      <c r="Y2771">
        <f>VLOOKUP(W2771&amp;"-"&amp;V2771,'Buscoords Workout'!$F:$G,2,0)</f>
        <v>11120</v>
      </c>
      <c r="Z2771">
        <f>VLOOKUP(X2771&amp;"-"&amp;V2771,'Buscoords Workout'!$F:$G,2,0)</f>
        <v>11121</v>
      </c>
      <c r="AA2771" t="b">
        <f>OR(ISNA(Y2771),ISNA(Z2771))</f>
        <v>0</v>
      </c>
    </row>
    <row r="2772" spans="1:27" x14ac:dyDescent="0.25">
      <c r="A2772">
        <v>1904</v>
      </c>
      <c r="B2772" t="s">
        <v>24</v>
      </c>
      <c r="C2772" t="s">
        <v>56</v>
      </c>
      <c r="D2772" t="s">
        <v>57</v>
      </c>
      <c r="E2772">
        <v>11</v>
      </c>
      <c r="F2772" t="s">
        <v>37</v>
      </c>
      <c r="G2772">
        <v>100</v>
      </c>
      <c r="H2772" t="s">
        <v>27</v>
      </c>
      <c r="I2772" t="s">
        <v>38</v>
      </c>
      <c r="J2772" t="s">
        <v>36</v>
      </c>
      <c r="K2772" t="s">
        <v>30</v>
      </c>
      <c r="L2772" t="s">
        <v>31</v>
      </c>
      <c r="M2772">
        <v>3</v>
      </c>
      <c r="N2772" t="s">
        <v>32</v>
      </c>
      <c r="O2772" t="s">
        <v>33</v>
      </c>
      <c r="P2772">
        <v>7.0622699999999998</v>
      </c>
      <c r="Q2772">
        <v>335385.77490000002</v>
      </c>
      <c r="R2772">
        <v>3063486.8566000001</v>
      </c>
      <c r="S2772">
        <v>335391.78399999999</v>
      </c>
      <c r="T2772">
        <v>3063490.5669</v>
      </c>
      <c r="U2772">
        <v>7.0619999999999997E-3</v>
      </c>
      <c r="V2772" t="str">
        <f>VLOOKUP(C2772,'Lines LookUp'!$B$1:$C$12,2,0)</f>
        <v>SAN</v>
      </c>
      <c r="W2772" t="str">
        <f>ROUNDUP(Q2772,3)&amp;"-"&amp;ROUNDUP(R2772,3)</f>
        <v>335385.775-3063486.857</v>
      </c>
      <c r="X2772" t="str">
        <f>ROUNDUP(S2772,3)&amp;"-"&amp;ROUNDUP(T2772,3)</f>
        <v>335391.784-3063490.567</v>
      </c>
      <c r="Y2772">
        <f>VLOOKUP(W2772&amp;"-"&amp;V2772,'Buscoords Workout'!$F:$G,2,0)</f>
        <v>11164</v>
      </c>
      <c r="Z2772">
        <f>VLOOKUP(X2772&amp;"-"&amp;V2772,'Buscoords Workout'!$F:$G,2,0)</f>
        <v>11165</v>
      </c>
      <c r="AA2772" t="b">
        <f>OR(ISNA(Y2772),ISNA(Z2772))</f>
        <v>0</v>
      </c>
    </row>
    <row r="2773" spans="1:27" x14ac:dyDescent="0.25">
      <c r="A2773">
        <v>1905</v>
      </c>
      <c r="B2773" t="s">
        <v>24</v>
      </c>
      <c r="C2773" t="s">
        <v>56</v>
      </c>
      <c r="D2773" t="s">
        <v>57</v>
      </c>
      <c r="E2773">
        <v>11</v>
      </c>
      <c r="F2773" t="s">
        <v>37</v>
      </c>
      <c r="G2773">
        <v>100</v>
      </c>
      <c r="H2773" t="s">
        <v>27</v>
      </c>
      <c r="I2773" t="s">
        <v>38</v>
      </c>
      <c r="J2773" t="s">
        <v>36</v>
      </c>
      <c r="K2773" t="s">
        <v>30</v>
      </c>
      <c r="L2773" t="s">
        <v>31</v>
      </c>
      <c r="M2773">
        <v>3</v>
      </c>
      <c r="N2773" t="s">
        <v>32</v>
      </c>
      <c r="O2773" t="s">
        <v>33</v>
      </c>
      <c r="P2773">
        <v>27.722000000000001</v>
      </c>
      <c r="Q2773">
        <v>335391.78399999999</v>
      </c>
      <c r="R2773">
        <v>3063490.5669</v>
      </c>
      <c r="S2773">
        <v>335415.37199999997</v>
      </c>
      <c r="T2773">
        <v>3063505.1310000001</v>
      </c>
      <c r="U2773">
        <v>2.7722E-2</v>
      </c>
      <c r="V2773" t="str">
        <f>VLOOKUP(C2773,'Lines LookUp'!$B$1:$C$12,2,0)</f>
        <v>SAN</v>
      </c>
      <c r="W2773" t="str">
        <f>ROUNDUP(Q2773,3)&amp;"-"&amp;ROUNDUP(R2773,3)</f>
        <v>335391.784-3063490.567</v>
      </c>
      <c r="X2773" t="str">
        <f>ROUNDUP(S2773,3)&amp;"-"&amp;ROUNDUP(T2773,3)</f>
        <v>335415.372-3063505.131</v>
      </c>
      <c r="Y2773">
        <f>VLOOKUP(W2773&amp;"-"&amp;V2773,'Buscoords Workout'!$F:$G,2,0)</f>
        <v>11165</v>
      </c>
      <c r="Z2773">
        <f>VLOOKUP(X2773&amp;"-"&amp;V2773,'Buscoords Workout'!$F:$G,2,0)</f>
        <v>11166</v>
      </c>
      <c r="AA2773" t="b">
        <f>OR(ISNA(Y2773),ISNA(Z2773))</f>
        <v>0</v>
      </c>
    </row>
    <row r="2774" spans="1:27" x14ac:dyDescent="0.25">
      <c r="A2774">
        <v>1906</v>
      </c>
      <c r="B2774" t="s">
        <v>24</v>
      </c>
      <c r="C2774" t="s">
        <v>56</v>
      </c>
      <c r="D2774" t="s">
        <v>57</v>
      </c>
      <c r="E2774">
        <v>11</v>
      </c>
      <c r="F2774" t="s">
        <v>37</v>
      </c>
      <c r="G2774">
        <v>100</v>
      </c>
      <c r="H2774" t="s">
        <v>27</v>
      </c>
      <c r="I2774" t="s">
        <v>38</v>
      </c>
      <c r="J2774" t="s">
        <v>36</v>
      </c>
      <c r="K2774" t="s">
        <v>30</v>
      </c>
      <c r="L2774" t="s">
        <v>31</v>
      </c>
      <c r="M2774">
        <v>3</v>
      </c>
      <c r="N2774" t="s">
        <v>32</v>
      </c>
      <c r="O2774" t="s">
        <v>33</v>
      </c>
      <c r="P2774">
        <v>32.937800000000003</v>
      </c>
      <c r="Q2774">
        <v>335415.37199999997</v>
      </c>
      <c r="R2774">
        <v>3063505.1310000001</v>
      </c>
      <c r="S2774">
        <v>335447.08919999999</v>
      </c>
      <c r="T2774">
        <v>3063514.0145</v>
      </c>
      <c r="U2774">
        <v>3.2938000000000002E-2</v>
      </c>
      <c r="V2774" t="str">
        <f>VLOOKUP(C2774,'Lines LookUp'!$B$1:$C$12,2,0)</f>
        <v>SAN</v>
      </c>
      <c r="W2774" t="str">
        <f>ROUNDUP(Q2774,3)&amp;"-"&amp;ROUNDUP(R2774,3)</f>
        <v>335415.372-3063505.131</v>
      </c>
      <c r="X2774" t="str">
        <f>ROUNDUP(S2774,3)&amp;"-"&amp;ROUNDUP(T2774,3)</f>
        <v>335447.09-3063514.015</v>
      </c>
      <c r="Y2774">
        <f>VLOOKUP(W2774&amp;"-"&amp;V2774,'Buscoords Workout'!$F:$G,2,0)</f>
        <v>11166</v>
      </c>
      <c r="Z2774">
        <f>VLOOKUP(X2774&amp;"-"&amp;V2774,'Buscoords Workout'!$F:$G,2,0)</f>
        <v>11167</v>
      </c>
      <c r="AA2774" t="b">
        <f>OR(ISNA(Y2774),ISNA(Z2774))</f>
        <v>0</v>
      </c>
    </row>
    <row r="2775" spans="1:27" x14ac:dyDescent="0.25">
      <c r="A2775">
        <v>1907</v>
      </c>
      <c r="B2775" t="s">
        <v>24</v>
      </c>
      <c r="C2775" t="s">
        <v>56</v>
      </c>
      <c r="D2775" t="s">
        <v>57</v>
      </c>
      <c r="E2775">
        <v>11</v>
      </c>
      <c r="F2775" t="s">
        <v>37</v>
      </c>
      <c r="G2775">
        <v>100</v>
      </c>
      <c r="H2775" t="s">
        <v>27</v>
      </c>
      <c r="I2775" t="s">
        <v>38</v>
      </c>
      <c r="J2775" t="s">
        <v>36</v>
      </c>
      <c r="K2775" t="s">
        <v>30</v>
      </c>
      <c r="L2775" t="s">
        <v>31</v>
      </c>
      <c r="M2775">
        <v>3</v>
      </c>
      <c r="N2775" t="s">
        <v>32</v>
      </c>
      <c r="O2775" t="s">
        <v>33</v>
      </c>
      <c r="P2775">
        <v>29.973800000000001</v>
      </c>
      <c r="Q2775">
        <v>335447.08919999999</v>
      </c>
      <c r="R2775">
        <v>3063514.0145</v>
      </c>
      <c r="S2775">
        <v>335475.31189999997</v>
      </c>
      <c r="T2775">
        <v>3063524.1094999998</v>
      </c>
      <c r="U2775">
        <v>2.9974000000000001E-2</v>
      </c>
      <c r="V2775" t="str">
        <f>VLOOKUP(C2775,'Lines LookUp'!$B$1:$C$12,2,0)</f>
        <v>SAN</v>
      </c>
      <c r="W2775" t="str">
        <f>ROUNDUP(Q2775,3)&amp;"-"&amp;ROUNDUP(R2775,3)</f>
        <v>335447.09-3063514.015</v>
      </c>
      <c r="X2775" t="str">
        <f>ROUNDUP(S2775,3)&amp;"-"&amp;ROUNDUP(T2775,3)</f>
        <v>335475.312-3063524.11</v>
      </c>
      <c r="Y2775">
        <f>VLOOKUP(W2775&amp;"-"&amp;V2775,'Buscoords Workout'!$F:$G,2,0)</f>
        <v>11167</v>
      </c>
      <c r="Z2775">
        <f>VLOOKUP(X2775&amp;"-"&amp;V2775,'Buscoords Workout'!$F:$G,2,0)</f>
        <v>11168</v>
      </c>
      <c r="AA2775" t="b">
        <f>OR(ISNA(Y2775),ISNA(Z2775))</f>
        <v>0</v>
      </c>
    </row>
    <row r="2776" spans="1:27" x14ac:dyDescent="0.25">
      <c r="A2776">
        <v>1908</v>
      </c>
      <c r="B2776" t="s">
        <v>24</v>
      </c>
      <c r="C2776" t="s">
        <v>56</v>
      </c>
      <c r="D2776" t="s">
        <v>57</v>
      </c>
      <c r="E2776">
        <v>11</v>
      </c>
      <c r="F2776" t="s">
        <v>37</v>
      </c>
      <c r="G2776">
        <v>100</v>
      </c>
      <c r="H2776" t="s">
        <v>27</v>
      </c>
      <c r="I2776" t="s">
        <v>38</v>
      </c>
      <c r="J2776" t="s">
        <v>36</v>
      </c>
      <c r="K2776" t="s">
        <v>30</v>
      </c>
      <c r="L2776" t="s">
        <v>31</v>
      </c>
      <c r="M2776">
        <v>3</v>
      </c>
      <c r="N2776" t="s">
        <v>32</v>
      </c>
      <c r="O2776" t="s">
        <v>33</v>
      </c>
      <c r="P2776">
        <v>38.162599999999998</v>
      </c>
      <c r="Q2776">
        <v>335475.31189999997</v>
      </c>
      <c r="R2776">
        <v>3063524.1094999998</v>
      </c>
      <c r="S2776">
        <v>335509.47930000001</v>
      </c>
      <c r="T2776">
        <v>3063541.1085999999</v>
      </c>
      <c r="U2776">
        <v>3.8163000000000002E-2</v>
      </c>
      <c r="V2776" t="str">
        <f>VLOOKUP(C2776,'Lines LookUp'!$B$1:$C$12,2,0)</f>
        <v>SAN</v>
      </c>
      <c r="W2776" t="str">
        <f>ROUNDUP(Q2776,3)&amp;"-"&amp;ROUNDUP(R2776,3)</f>
        <v>335475.312-3063524.11</v>
      </c>
      <c r="X2776" t="str">
        <f>ROUNDUP(S2776,3)&amp;"-"&amp;ROUNDUP(T2776,3)</f>
        <v>335509.48-3063541.109</v>
      </c>
      <c r="Y2776">
        <f>VLOOKUP(W2776&amp;"-"&amp;V2776,'Buscoords Workout'!$F:$G,2,0)</f>
        <v>11168</v>
      </c>
      <c r="Z2776">
        <f>VLOOKUP(X2776&amp;"-"&amp;V2776,'Buscoords Workout'!$F:$G,2,0)</f>
        <v>11169</v>
      </c>
      <c r="AA2776" t="b">
        <f>OR(ISNA(Y2776),ISNA(Z2776))</f>
        <v>0</v>
      </c>
    </row>
    <row r="2777" spans="1:27" x14ac:dyDescent="0.25">
      <c r="A2777">
        <v>1909</v>
      </c>
      <c r="B2777" t="s">
        <v>24</v>
      </c>
      <c r="C2777" t="s">
        <v>56</v>
      </c>
      <c r="D2777" t="s">
        <v>57</v>
      </c>
      <c r="E2777">
        <v>11</v>
      </c>
      <c r="F2777" t="s">
        <v>37</v>
      </c>
      <c r="G2777">
        <v>100</v>
      </c>
      <c r="H2777" t="s">
        <v>27</v>
      </c>
      <c r="I2777" t="s">
        <v>38</v>
      </c>
      <c r="J2777" t="s">
        <v>36</v>
      </c>
      <c r="K2777" t="s">
        <v>30</v>
      </c>
      <c r="L2777" t="s">
        <v>31</v>
      </c>
      <c r="M2777">
        <v>3</v>
      </c>
      <c r="N2777" t="s">
        <v>32</v>
      </c>
      <c r="O2777" t="s">
        <v>33</v>
      </c>
      <c r="P2777">
        <v>31.484300000000001</v>
      </c>
      <c r="Q2777">
        <v>335509.47930000001</v>
      </c>
      <c r="R2777">
        <v>3063541.1085999999</v>
      </c>
      <c r="S2777">
        <v>335538.88770000002</v>
      </c>
      <c r="T2777">
        <v>3063552.3517999998</v>
      </c>
      <c r="U2777">
        <v>3.1483999999999998E-2</v>
      </c>
      <c r="V2777" t="str">
        <f>VLOOKUP(C2777,'Lines LookUp'!$B$1:$C$12,2,0)</f>
        <v>SAN</v>
      </c>
      <c r="W2777" t="str">
        <f>ROUNDUP(Q2777,3)&amp;"-"&amp;ROUNDUP(R2777,3)</f>
        <v>335509.48-3063541.109</v>
      </c>
      <c r="X2777" t="str">
        <f>ROUNDUP(S2777,3)&amp;"-"&amp;ROUNDUP(T2777,3)</f>
        <v>335538.888-3063552.352</v>
      </c>
      <c r="Y2777">
        <f>VLOOKUP(W2777&amp;"-"&amp;V2777,'Buscoords Workout'!$F:$G,2,0)</f>
        <v>11169</v>
      </c>
      <c r="Z2777">
        <f>VLOOKUP(X2777&amp;"-"&amp;V2777,'Buscoords Workout'!$F:$G,2,0)</f>
        <v>11170</v>
      </c>
      <c r="AA2777" t="b">
        <f>OR(ISNA(Y2777),ISNA(Z2777))</f>
        <v>0</v>
      </c>
    </row>
    <row r="2778" spans="1:27" x14ac:dyDescent="0.25">
      <c r="A2778">
        <v>1910</v>
      </c>
      <c r="B2778" t="s">
        <v>24</v>
      </c>
      <c r="C2778" t="s">
        <v>56</v>
      </c>
      <c r="D2778" t="s">
        <v>57</v>
      </c>
      <c r="E2778">
        <v>11</v>
      </c>
      <c r="F2778" t="s">
        <v>37</v>
      </c>
      <c r="G2778">
        <v>100</v>
      </c>
      <c r="H2778" t="s">
        <v>27</v>
      </c>
      <c r="I2778" t="s">
        <v>38</v>
      </c>
      <c r="J2778" t="s">
        <v>36</v>
      </c>
      <c r="K2778" t="s">
        <v>30</v>
      </c>
      <c r="L2778" t="s">
        <v>31</v>
      </c>
      <c r="M2778">
        <v>3</v>
      </c>
      <c r="N2778" t="s">
        <v>32</v>
      </c>
      <c r="O2778" t="s">
        <v>33</v>
      </c>
      <c r="P2778">
        <v>20.345500000000001</v>
      </c>
      <c r="Q2778">
        <v>335538.88770000002</v>
      </c>
      <c r="R2778">
        <v>3063552.3517999998</v>
      </c>
      <c r="S2778">
        <v>335547.32990000001</v>
      </c>
      <c r="T2778">
        <v>3063570.8631000002</v>
      </c>
      <c r="U2778">
        <v>2.0344999999999999E-2</v>
      </c>
      <c r="V2778" t="str">
        <f>VLOOKUP(C2778,'Lines LookUp'!$B$1:$C$12,2,0)</f>
        <v>SAN</v>
      </c>
      <c r="W2778" t="str">
        <f>ROUNDUP(Q2778,3)&amp;"-"&amp;ROUNDUP(R2778,3)</f>
        <v>335538.888-3063552.352</v>
      </c>
      <c r="X2778" t="str">
        <f>ROUNDUP(S2778,3)&amp;"-"&amp;ROUNDUP(T2778,3)</f>
        <v>335547.33-3063570.864</v>
      </c>
      <c r="Y2778">
        <f>VLOOKUP(W2778&amp;"-"&amp;V2778,'Buscoords Workout'!$F:$G,2,0)</f>
        <v>11170</v>
      </c>
      <c r="Z2778">
        <f>VLOOKUP(X2778&amp;"-"&amp;V2778,'Buscoords Workout'!$F:$G,2,0)</f>
        <v>11171</v>
      </c>
      <c r="AA2778" t="b">
        <f>OR(ISNA(Y2778),ISNA(Z2778))</f>
        <v>0</v>
      </c>
    </row>
    <row r="2779" spans="1:27" x14ac:dyDescent="0.25">
      <c r="A2779">
        <v>1911</v>
      </c>
      <c r="B2779" t="s">
        <v>24</v>
      </c>
      <c r="C2779" t="s">
        <v>56</v>
      </c>
      <c r="D2779" t="s">
        <v>57</v>
      </c>
      <c r="E2779">
        <v>11</v>
      </c>
      <c r="F2779" t="s">
        <v>37</v>
      </c>
      <c r="G2779">
        <v>100</v>
      </c>
      <c r="H2779" t="s">
        <v>27</v>
      </c>
      <c r="I2779" t="s">
        <v>38</v>
      </c>
      <c r="J2779" t="s">
        <v>36</v>
      </c>
      <c r="K2779" t="s">
        <v>30</v>
      </c>
      <c r="L2779" t="s">
        <v>31</v>
      </c>
      <c r="M2779">
        <v>3</v>
      </c>
      <c r="N2779" t="s">
        <v>32</v>
      </c>
      <c r="O2779" t="s">
        <v>33</v>
      </c>
      <c r="P2779">
        <v>33.009700000000002</v>
      </c>
      <c r="Q2779">
        <v>335547.32990000001</v>
      </c>
      <c r="R2779">
        <v>3063570.8631000002</v>
      </c>
      <c r="S2779">
        <v>335571.0454</v>
      </c>
      <c r="T2779">
        <v>3063593.8243</v>
      </c>
      <c r="U2779">
        <v>3.3009999999999998E-2</v>
      </c>
      <c r="V2779" t="str">
        <f>VLOOKUP(C2779,'Lines LookUp'!$B$1:$C$12,2,0)</f>
        <v>SAN</v>
      </c>
      <c r="W2779" t="str">
        <f>ROUNDUP(Q2779,3)&amp;"-"&amp;ROUNDUP(R2779,3)</f>
        <v>335547.33-3063570.864</v>
      </c>
      <c r="X2779" t="str">
        <f>ROUNDUP(S2779,3)&amp;"-"&amp;ROUNDUP(T2779,3)</f>
        <v>335571.046-3063593.825</v>
      </c>
      <c r="Y2779">
        <f>VLOOKUP(W2779&amp;"-"&amp;V2779,'Buscoords Workout'!$F:$G,2,0)</f>
        <v>11171</v>
      </c>
      <c r="Z2779">
        <f>VLOOKUP(X2779&amp;"-"&amp;V2779,'Buscoords Workout'!$F:$G,2,0)</f>
        <v>11172</v>
      </c>
      <c r="AA2779" t="b">
        <f>OR(ISNA(Y2779),ISNA(Z2779))</f>
        <v>0</v>
      </c>
    </row>
    <row r="2780" spans="1:27" x14ac:dyDescent="0.25">
      <c r="A2780">
        <v>1912</v>
      </c>
      <c r="B2780" t="s">
        <v>24</v>
      </c>
      <c r="C2780" t="s">
        <v>56</v>
      </c>
      <c r="D2780" t="s">
        <v>57</v>
      </c>
      <c r="E2780">
        <v>11</v>
      </c>
      <c r="F2780" t="s">
        <v>37</v>
      </c>
      <c r="G2780">
        <v>100</v>
      </c>
      <c r="H2780" t="s">
        <v>27</v>
      </c>
      <c r="I2780" t="s">
        <v>38</v>
      </c>
      <c r="J2780" t="s">
        <v>36</v>
      </c>
      <c r="K2780" t="s">
        <v>30</v>
      </c>
      <c r="L2780" t="s">
        <v>31</v>
      </c>
      <c r="M2780">
        <v>3</v>
      </c>
      <c r="N2780" t="s">
        <v>32</v>
      </c>
      <c r="O2780" t="s">
        <v>33</v>
      </c>
      <c r="P2780">
        <v>39.529600000000002</v>
      </c>
      <c r="Q2780">
        <v>335571.0454</v>
      </c>
      <c r="R2780">
        <v>3063593.8243</v>
      </c>
      <c r="S2780">
        <v>335603.5073</v>
      </c>
      <c r="T2780">
        <v>3063571.2673999998</v>
      </c>
      <c r="U2780">
        <v>3.9530000000000003E-2</v>
      </c>
      <c r="V2780" t="str">
        <f>VLOOKUP(C2780,'Lines LookUp'!$B$1:$C$12,2,0)</f>
        <v>SAN</v>
      </c>
      <c r="W2780" t="str">
        <f>ROUNDUP(Q2780,3)&amp;"-"&amp;ROUNDUP(R2780,3)</f>
        <v>335571.046-3063593.825</v>
      </c>
      <c r="X2780" t="str">
        <f>ROUNDUP(S2780,3)&amp;"-"&amp;ROUNDUP(T2780,3)</f>
        <v>335603.508-3063571.268</v>
      </c>
      <c r="Y2780">
        <f>VLOOKUP(W2780&amp;"-"&amp;V2780,'Buscoords Workout'!$F:$G,2,0)</f>
        <v>11172</v>
      </c>
      <c r="Z2780">
        <f>VLOOKUP(X2780&amp;"-"&amp;V2780,'Buscoords Workout'!$F:$G,2,0)</f>
        <v>11173</v>
      </c>
      <c r="AA2780" t="b">
        <f>OR(ISNA(Y2780),ISNA(Z2780))</f>
        <v>0</v>
      </c>
    </row>
    <row r="2781" spans="1:27" x14ac:dyDescent="0.25">
      <c r="A2781">
        <v>1913</v>
      </c>
      <c r="B2781" t="s">
        <v>24</v>
      </c>
      <c r="C2781" t="s">
        <v>56</v>
      </c>
      <c r="D2781" t="s">
        <v>57</v>
      </c>
      <c r="E2781">
        <v>11</v>
      </c>
      <c r="F2781" t="s">
        <v>37</v>
      </c>
      <c r="G2781">
        <v>100</v>
      </c>
      <c r="H2781" t="s">
        <v>27</v>
      </c>
      <c r="I2781" t="s">
        <v>38</v>
      </c>
      <c r="J2781" t="s">
        <v>36</v>
      </c>
      <c r="K2781" t="s">
        <v>30</v>
      </c>
      <c r="L2781" t="s">
        <v>31</v>
      </c>
      <c r="M2781">
        <v>3</v>
      </c>
      <c r="N2781" t="s">
        <v>32</v>
      </c>
      <c r="O2781" t="s">
        <v>33</v>
      </c>
      <c r="P2781">
        <v>26.842300000000002</v>
      </c>
      <c r="Q2781">
        <v>335603.5073</v>
      </c>
      <c r="R2781">
        <v>3063571.2673999998</v>
      </c>
      <c r="S2781">
        <v>335619.01679999998</v>
      </c>
      <c r="T2781">
        <v>3063593.1754999999</v>
      </c>
      <c r="U2781">
        <v>2.6842000000000001E-2</v>
      </c>
      <c r="V2781" t="str">
        <f>VLOOKUP(C2781,'Lines LookUp'!$B$1:$C$12,2,0)</f>
        <v>SAN</v>
      </c>
      <c r="W2781" t="str">
        <f>ROUNDUP(Q2781,3)&amp;"-"&amp;ROUNDUP(R2781,3)</f>
        <v>335603.508-3063571.268</v>
      </c>
      <c r="X2781" t="str">
        <f>ROUNDUP(S2781,3)&amp;"-"&amp;ROUNDUP(T2781,3)</f>
        <v>335619.017-3063593.176</v>
      </c>
      <c r="Y2781">
        <f>VLOOKUP(W2781&amp;"-"&amp;V2781,'Buscoords Workout'!$F:$G,2,0)</f>
        <v>11173</v>
      </c>
      <c r="Z2781">
        <f>VLOOKUP(X2781&amp;"-"&amp;V2781,'Buscoords Workout'!$F:$G,2,0)</f>
        <v>11174</v>
      </c>
      <c r="AA2781" t="b">
        <f>OR(ISNA(Y2781),ISNA(Z2781))</f>
        <v>0</v>
      </c>
    </row>
    <row r="2782" spans="1:27" x14ac:dyDescent="0.25">
      <c r="A2782">
        <v>1914</v>
      </c>
      <c r="B2782" t="s">
        <v>24</v>
      </c>
      <c r="C2782" t="s">
        <v>56</v>
      </c>
      <c r="D2782" t="s">
        <v>57</v>
      </c>
      <c r="E2782">
        <v>11</v>
      </c>
      <c r="F2782" t="s">
        <v>37</v>
      </c>
      <c r="G2782">
        <v>100</v>
      </c>
      <c r="H2782" t="s">
        <v>27</v>
      </c>
      <c r="I2782" t="s">
        <v>38</v>
      </c>
      <c r="J2782" t="s">
        <v>36</v>
      </c>
      <c r="K2782" t="s">
        <v>30</v>
      </c>
      <c r="L2782" t="s">
        <v>31</v>
      </c>
      <c r="M2782">
        <v>3</v>
      </c>
      <c r="N2782" t="s">
        <v>32</v>
      </c>
      <c r="O2782" t="s">
        <v>33</v>
      </c>
      <c r="P2782">
        <v>9.1194400000000009</v>
      </c>
      <c r="Q2782">
        <v>335619.01679999998</v>
      </c>
      <c r="R2782">
        <v>3063593.1754999999</v>
      </c>
      <c r="S2782">
        <v>335626.11570000002</v>
      </c>
      <c r="T2782">
        <v>3063598.9</v>
      </c>
      <c r="U2782">
        <v>9.1190000000000004E-3</v>
      </c>
      <c r="V2782" t="str">
        <f>VLOOKUP(C2782,'Lines LookUp'!$B$1:$C$12,2,0)</f>
        <v>SAN</v>
      </c>
      <c r="W2782" t="str">
        <f>ROUNDUP(Q2782,3)&amp;"-"&amp;ROUNDUP(R2782,3)</f>
        <v>335619.017-3063593.176</v>
      </c>
      <c r="X2782" t="str">
        <f>ROUNDUP(S2782,3)&amp;"-"&amp;ROUNDUP(T2782,3)</f>
        <v>335626.116-3063598.9</v>
      </c>
      <c r="Y2782">
        <f>VLOOKUP(W2782&amp;"-"&amp;V2782,'Buscoords Workout'!$F:$G,2,0)</f>
        <v>11174</v>
      </c>
      <c r="Z2782">
        <f>VLOOKUP(X2782&amp;"-"&amp;V2782,'Buscoords Workout'!$F:$G,2,0)</f>
        <v>11175</v>
      </c>
      <c r="AA2782" t="b">
        <f>OR(ISNA(Y2782),ISNA(Z2782))</f>
        <v>0</v>
      </c>
    </row>
    <row r="2783" spans="1:27" x14ac:dyDescent="0.25">
      <c r="A2783">
        <v>1915</v>
      </c>
      <c r="B2783" t="s">
        <v>24</v>
      </c>
      <c r="C2783" t="s">
        <v>56</v>
      </c>
      <c r="D2783" t="s">
        <v>57</v>
      </c>
      <c r="E2783">
        <v>11</v>
      </c>
      <c r="F2783" t="s">
        <v>37</v>
      </c>
      <c r="G2783">
        <v>100</v>
      </c>
      <c r="H2783" t="s">
        <v>27</v>
      </c>
      <c r="I2783" t="s">
        <v>38</v>
      </c>
      <c r="J2783" t="s">
        <v>36</v>
      </c>
      <c r="K2783" t="s">
        <v>30</v>
      </c>
      <c r="L2783" t="s">
        <v>31</v>
      </c>
      <c r="M2783">
        <v>3</v>
      </c>
      <c r="N2783" t="s">
        <v>32</v>
      </c>
      <c r="O2783" t="s">
        <v>33</v>
      </c>
      <c r="P2783">
        <v>19.002800000000001</v>
      </c>
      <c r="Q2783">
        <v>335626.11570000002</v>
      </c>
      <c r="R2783">
        <v>3063598.9</v>
      </c>
      <c r="S2783">
        <v>335640.32909999997</v>
      </c>
      <c r="T2783">
        <v>3063611.5129</v>
      </c>
      <c r="U2783">
        <v>1.9002999999999999E-2</v>
      </c>
      <c r="V2783" t="str">
        <f>VLOOKUP(C2783,'Lines LookUp'!$B$1:$C$12,2,0)</f>
        <v>SAN</v>
      </c>
      <c r="W2783" t="str">
        <f>ROUNDUP(Q2783,3)&amp;"-"&amp;ROUNDUP(R2783,3)</f>
        <v>335626.116-3063598.9</v>
      </c>
      <c r="X2783" t="str">
        <f>ROUNDUP(S2783,3)&amp;"-"&amp;ROUNDUP(T2783,3)</f>
        <v>335640.33-3063611.513</v>
      </c>
      <c r="Y2783">
        <f>VLOOKUP(W2783&amp;"-"&amp;V2783,'Buscoords Workout'!$F:$G,2,0)</f>
        <v>11175</v>
      </c>
      <c r="Z2783">
        <f>VLOOKUP(X2783&amp;"-"&amp;V2783,'Buscoords Workout'!$F:$G,2,0)</f>
        <v>11176</v>
      </c>
      <c r="AA2783" t="b">
        <f>OR(ISNA(Y2783),ISNA(Z2783))</f>
        <v>0</v>
      </c>
    </row>
    <row r="2784" spans="1:27" x14ac:dyDescent="0.25">
      <c r="A2784">
        <v>1916</v>
      </c>
      <c r="B2784" t="s">
        <v>24</v>
      </c>
      <c r="C2784" t="s">
        <v>56</v>
      </c>
      <c r="D2784" t="s">
        <v>57</v>
      </c>
      <c r="E2784">
        <v>11</v>
      </c>
      <c r="F2784" t="s">
        <v>37</v>
      </c>
      <c r="G2784">
        <v>100</v>
      </c>
      <c r="H2784" t="s">
        <v>27</v>
      </c>
      <c r="I2784" t="s">
        <v>38</v>
      </c>
      <c r="J2784" t="s">
        <v>36</v>
      </c>
      <c r="K2784" t="s">
        <v>30</v>
      </c>
      <c r="L2784" t="s">
        <v>31</v>
      </c>
      <c r="M2784">
        <v>3</v>
      </c>
      <c r="N2784" t="s">
        <v>32</v>
      </c>
      <c r="O2784" t="s">
        <v>33</v>
      </c>
      <c r="P2784">
        <v>23.1068</v>
      </c>
      <c r="Q2784">
        <v>335640.32909999997</v>
      </c>
      <c r="R2784">
        <v>3063611.5129</v>
      </c>
      <c r="S2784">
        <v>335656.92989999999</v>
      </c>
      <c r="T2784">
        <v>3063627.5858</v>
      </c>
      <c r="U2784">
        <v>2.3106999999999999E-2</v>
      </c>
      <c r="V2784" t="str">
        <f>VLOOKUP(C2784,'Lines LookUp'!$B$1:$C$12,2,0)</f>
        <v>SAN</v>
      </c>
      <c r="W2784" t="str">
        <f>ROUNDUP(Q2784,3)&amp;"-"&amp;ROUNDUP(R2784,3)</f>
        <v>335640.33-3063611.513</v>
      </c>
      <c r="X2784" t="str">
        <f>ROUNDUP(S2784,3)&amp;"-"&amp;ROUNDUP(T2784,3)</f>
        <v>335656.93-3063627.586</v>
      </c>
      <c r="Y2784">
        <f>VLOOKUP(W2784&amp;"-"&amp;V2784,'Buscoords Workout'!$F:$G,2,0)</f>
        <v>11176</v>
      </c>
      <c r="Z2784">
        <f>VLOOKUP(X2784&amp;"-"&amp;V2784,'Buscoords Workout'!$F:$G,2,0)</f>
        <v>11177</v>
      </c>
      <c r="AA2784" t="b">
        <f>OR(ISNA(Y2784),ISNA(Z2784))</f>
        <v>0</v>
      </c>
    </row>
    <row r="2785" spans="1:27" x14ac:dyDescent="0.25">
      <c r="A2785">
        <v>1917</v>
      </c>
      <c r="B2785" t="s">
        <v>24</v>
      </c>
      <c r="C2785" t="s">
        <v>56</v>
      </c>
      <c r="D2785" t="s">
        <v>57</v>
      </c>
      <c r="E2785">
        <v>11</v>
      </c>
      <c r="F2785" t="s">
        <v>37</v>
      </c>
      <c r="G2785">
        <v>100</v>
      </c>
      <c r="H2785" t="s">
        <v>27</v>
      </c>
      <c r="I2785" t="s">
        <v>38</v>
      </c>
      <c r="J2785" t="s">
        <v>36</v>
      </c>
      <c r="K2785" t="s">
        <v>30</v>
      </c>
      <c r="L2785" t="s">
        <v>31</v>
      </c>
      <c r="M2785">
        <v>3</v>
      </c>
      <c r="N2785" t="s">
        <v>32</v>
      </c>
      <c r="O2785" t="s">
        <v>33</v>
      </c>
      <c r="P2785">
        <v>10.764099999999999</v>
      </c>
      <c r="Q2785">
        <v>335656.92989999999</v>
      </c>
      <c r="R2785">
        <v>3063627.5858</v>
      </c>
      <c r="S2785">
        <v>335665.2145</v>
      </c>
      <c r="T2785">
        <v>3063634.4583000001</v>
      </c>
      <c r="U2785">
        <v>1.0763999999999999E-2</v>
      </c>
      <c r="V2785" t="str">
        <f>VLOOKUP(C2785,'Lines LookUp'!$B$1:$C$12,2,0)</f>
        <v>SAN</v>
      </c>
      <c r="W2785" t="str">
        <f>ROUNDUP(Q2785,3)&amp;"-"&amp;ROUNDUP(R2785,3)</f>
        <v>335656.93-3063627.586</v>
      </c>
      <c r="X2785" t="str">
        <f>ROUNDUP(S2785,3)&amp;"-"&amp;ROUNDUP(T2785,3)</f>
        <v>335665.215-3063634.459</v>
      </c>
      <c r="Y2785">
        <f>VLOOKUP(W2785&amp;"-"&amp;V2785,'Buscoords Workout'!$F:$G,2,0)</f>
        <v>11177</v>
      </c>
      <c r="Z2785">
        <f>VLOOKUP(X2785&amp;"-"&amp;V2785,'Buscoords Workout'!$F:$G,2,0)</f>
        <v>11178</v>
      </c>
      <c r="AA2785" t="b">
        <f>OR(ISNA(Y2785),ISNA(Z2785))</f>
        <v>0</v>
      </c>
    </row>
    <row r="2786" spans="1:27" x14ac:dyDescent="0.25">
      <c r="A2786">
        <v>1918</v>
      </c>
      <c r="B2786" t="s">
        <v>24</v>
      </c>
      <c r="C2786" t="s">
        <v>56</v>
      </c>
      <c r="D2786" t="s">
        <v>57</v>
      </c>
      <c r="E2786">
        <v>11</v>
      </c>
      <c r="F2786" t="s">
        <v>37</v>
      </c>
      <c r="G2786">
        <v>100</v>
      </c>
      <c r="H2786" t="s">
        <v>27</v>
      </c>
      <c r="I2786" t="s">
        <v>38</v>
      </c>
      <c r="J2786" t="s">
        <v>36</v>
      </c>
      <c r="K2786" t="s">
        <v>30</v>
      </c>
      <c r="L2786" t="s">
        <v>31</v>
      </c>
      <c r="M2786">
        <v>3</v>
      </c>
      <c r="N2786" t="s">
        <v>32</v>
      </c>
      <c r="O2786" t="s">
        <v>33</v>
      </c>
      <c r="P2786">
        <v>22.296299999999999</v>
      </c>
      <c r="Q2786">
        <v>335103.125</v>
      </c>
      <c r="R2786">
        <v>3063669.3557000002</v>
      </c>
      <c r="S2786">
        <v>335089.68609999999</v>
      </c>
      <c r="T2786">
        <v>3063651.5647</v>
      </c>
      <c r="U2786">
        <v>2.2296E-2</v>
      </c>
      <c r="V2786" t="str">
        <f>VLOOKUP(C2786,'Lines LookUp'!$B$1:$C$12,2,0)</f>
        <v>SAN</v>
      </c>
      <c r="W2786" t="str">
        <f>ROUNDUP(Q2786,3)&amp;"-"&amp;ROUNDUP(R2786,3)</f>
        <v>335103.125-3063669.356</v>
      </c>
      <c r="X2786" t="str">
        <f>ROUNDUP(S2786,3)&amp;"-"&amp;ROUNDUP(T2786,3)</f>
        <v>335089.687-3063651.565</v>
      </c>
      <c r="Y2786">
        <f>VLOOKUP(W2786&amp;"-"&amp;V2786,'Buscoords Workout'!$F:$G,2,0)</f>
        <v>11179</v>
      </c>
      <c r="Z2786">
        <f>VLOOKUP(X2786&amp;"-"&amp;V2786,'Buscoords Workout'!$F:$G,2,0)</f>
        <v>11180</v>
      </c>
      <c r="AA2786" t="b">
        <f>OR(ISNA(Y2786),ISNA(Z2786))</f>
        <v>0</v>
      </c>
    </row>
    <row r="2787" spans="1:27" x14ac:dyDescent="0.25">
      <c r="A2787">
        <v>1919</v>
      </c>
      <c r="B2787" t="s">
        <v>24</v>
      </c>
      <c r="C2787" t="s">
        <v>56</v>
      </c>
      <c r="D2787" t="s">
        <v>57</v>
      </c>
      <c r="E2787">
        <v>11</v>
      </c>
      <c r="F2787" t="s">
        <v>37</v>
      </c>
      <c r="G2787">
        <v>100</v>
      </c>
      <c r="H2787" t="s">
        <v>27</v>
      </c>
      <c r="I2787" t="s">
        <v>38</v>
      </c>
      <c r="J2787" t="s">
        <v>36</v>
      </c>
      <c r="K2787" t="s">
        <v>30</v>
      </c>
      <c r="L2787" t="s">
        <v>31</v>
      </c>
      <c r="M2787">
        <v>3</v>
      </c>
      <c r="N2787" t="s">
        <v>32</v>
      </c>
      <c r="O2787" t="s">
        <v>33</v>
      </c>
      <c r="P2787">
        <v>20.651800000000001</v>
      </c>
      <c r="Q2787">
        <v>335089.68609999999</v>
      </c>
      <c r="R2787">
        <v>3063651.5647</v>
      </c>
      <c r="S2787">
        <v>335074.28629999998</v>
      </c>
      <c r="T2787">
        <v>3063637.8045000001</v>
      </c>
      <c r="U2787">
        <v>2.0652E-2</v>
      </c>
      <c r="V2787" t="str">
        <f>VLOOKUP(C2787,'Lines LookUp'!$B$1:$C$12,2,0)</f>
        <v>SAN</v>
      </c>
      <c r="W2787" t="str">
        <f>ROUNDUP(Q2787,3)&amp;"-"&amp;ROUNDUP(R2787,3)</f>
        <v>335089.687-3063651.565</v>
      </c>
      <c r="X2787" t="str">
        <f>ROUNDUP(S2787,3)&amp;"-"&amp;ROUNDUP(T2787,3)</f>
        <v>335074.287-3063637.805</v>
      </c>
      <c r="Y2787">
        <f>VLOOKUP(W2787&amp;"-"&amp;V2787,'Buscoords Workout'!$F:$G,2,0)</f>
        <v>11180</v>
      </c>
      <c r="Z2787">
        <f>VLOOKUP(X2787&amp;"-"&amp;V2787,'Buscoords Workout'!$F:$G,2,0)</f>
        <v>11181</v>
      </c>
      <c r="AA2787" t="b">
        <f>OR(ISNA(Y2787),ISNA(Z2787))</f>
        <v>0</v>
      </c>
    </row>
    <row r="2788" spans="1:27" x14ac:dyDescent="0.25">
      <c r="A2788">
        <v>1920</v>
      </c>
      <c r="B2788" t="s">
        <v>24</v>
      </c>
      <c r="C2788" t="s">
        <v>56</v>
      </c>
      <c r="D2788" t="s">
        <v>57</v>
      </c>
      <c r="E2788">
        <v>11</v>
      </c>
      <c r="F2788" t="s">
        <v>37</v>
      </c>
      <c r="G2788">
        <v>100</v>
      </c>
      <c r="H2788" t="s">
        <v>27</v>
      </c>
      <c r="I2788" t="s">
        <v>38</v>
      </c>
      <c r="J2788" t="s">
        <v>36</v>
      </c>
      <c r="K2788" t="s">
        <v>30</v>
      </c>
      <c r="L2788" t="s">
        <v>31</v>
      </c>
      <c r="M2788">
        <v>3</v>
      </c>
      <c r="N2788" t="s">
        <v>32</v>
      </c>
      <c r="O2788" t="s">
        <v>33</v>
      </c>
      <c r="P2788">
        <v>26.137699999999999</v>
      </c>
      <c r="Q2788">
        <v>335074.28629999998</v>
      </c>
      <c r="R2788">
        <v>3063637.8045000001</v>
      </c>
      <c r="S2788">
        <v>335050.72769999999</v>
      </c>
      <c r="T2788">
        <v>3063626.4832000001</v>
      </c>
      <c r="U2788">
        <v>2.6138000000000002E-2</v>
      </c>
      <c r="V2788" t="str">
        <f>VLOOKUP(C2788,'Lines LookUp'!$B$1:$C$12,2,0)</f>
        <v>SAN</v>
      </c>
      <c r="W2788" t="str">
        <f>ROUNDUP(Q2788,3)&amp;"-"&amp;ROUNDUP(R2788,3)</f>
        <v>335074.287-3063637.805</v>
      </c>
      <c r="X2788" t="str">
        <f>ROUNDUP(S2788,3)&amp;"-"&amp;ROUNDUP(T2788,3)</f>
        <v>335050.728-3063626.484</v>
      </c>
      <c r="Y2788">
        <f>VLOOKUP(W2788&amp;"-"&amp;V2788,'Buscoords Workout'!$F:$G,2,0)</f>
        <v>11181</v>
      </c>
      <c r="Z2788">
        <f>VLOOKUP(X2788&amp;"-"&amp;V2788,'Buscoords Workout'!$F:$G,2,0)</f>
        <v>11182</v>
      </c>
      <c r="AA2788" t="b">
        <f>OR(ISNA(Y2788),ISNA(Z2788))</f>
        <v>0</v>
      </c>
    </row>
    <row r="2789" spans="1:27" x14ac:dyDescent="0.25">
      <c r="A2789">
        <v>1921</v>
      </c>
      <c r="B2789" t="s">
        <v>24</v>
      </c>
      <c r="C2789" t="s">
        <v>56</v>
      </c>
      <c r="D2789" t="s">
        <v>57</v>
      </c>
      <c r="E2789">
        <v>11</v>
      </c>
      <c r="F2789" t="s">
        <v>37</v>
      </c>
      <c r="G2789">
        <v>100</v>
      </c>
      <c r="H2789" t="s">
        <v>27</v>
      </c>
      <c r="I2789" t="s">
        <v>38</v>
      </c>
      <c r="J2789" t="s">
        <v>36</v>
      </c>
      <c r="K2789" t="s">
        <v>30</v>
      </c>
      <c r="L2789" t="s">
        <v>31</v>
      </c>
      <c r="M2789">
        <v>3</v>
      </c>
      <c r="N2789" t="s">
        <v>32</v>
      </c>
      <c r="O2789" t="s">
        <v>33</v>
      </c>
      <c r="P2789">
        <v>24.4222</v>
      </c>
      <c r="Q2789">
        <v>335523.2476</v>
      </c>
      <c r="R2789">
        <v>3063045.0054000001</v>
      </c>
      <c r="S2789">
        <v>335507.19949999999</v>
      </c>
      <c r="T2789">
        <v>3063026.5961000002</v>
      </c>
      <c r="U2789">
        <v>2.4421999999999999E-2</v>
      </c>
      <c r="V2789" t="str">
        <f>VLOOKUP(C2789,'Lines LookUp'!$B$1:$C$12,2,0)</f>
        <v>SAN</v>
      </c>
      <c r="W2789" t="str">
        <f>ROUNDUP(Q2789,3)&amp;"-"&amp;ROUNDUP(R2789,3)</f>
        <v>335523.248-3063045.006</v>
      </c>
      <c r="X2789" t="str">
        <f>ROUNDUP(S2789,3)&amp;"-"&amp;ROUNDUP(T2789,3)</f>
        <v>335507.2-3063026.597</v>
      </c>
      <c r="Y2789">
        <f>VLOOKUP(W2789&amp;"-"&amp;V2789,'Buscoords Workout'!$F:$G,2,0)</f>
        <v>11137</v>
      </c>
      <c r="Z2789">
        <f>VLOOKUP(X2789&amp;"-"&amp;V2789,'Buscoords Workout'!$F:$G,2,0)</f>
        <v>11138</v>
      </c>
      <c r="AA2789" t="b">
        <f>OR(ISNA(Y2789),ISNA(Z2789))</f>
        <v>0</v>
      </c>
    </row>
    <row r="2790" spans="1:27" x14ac:dyDescent="0.25">
      <c r="A2790">
        <v>1922</v>
      </c>
      <c r="B2790" t="s">
        <v>24</v>
      </c>
      <c r="C2790" t="s">
        <v>56</v>
      </c>
      <c r="D2790" t="s">
        <v>57</v>
      </c>
      <c r="E2790">
        <v>11</v>
      </c>
      <c r="F2790" t="s">
        <v>37</v>
      </c>
      <c r="G2790">
        <v>100</v>
      </c>
      <c r="H2790" t="s">
        <v>27</v>
      </c>
      <c r="I2790" t="s">
        <v>38</v>
      </c>
      <c r="J2790" t="s">
        <v>36</v>
      </c>
      <c r="K2790" t="s">
        <v>30</v>
      </c>
      <c r="L2790" t="s">
        <v>31</v>
      </c>
      <c r="M2790">
        <v>3</v>
      </c>
      <c r="N2790" t="s">
        <v>32</v>
      </c>
      <c r="O2790" t="s">
        <v>33</v>
      </c>
      <c r="P2790">
        <v>8.6741899999999994</v>
      </c>
      <c r="Q2790">
        <v>335507.19949999999</v>
      </c>
      <c r="R2790">
        <v>3063026.5961000002</v>
      </c>
      <c r="S2790">
        <v>335500.4276</v>
      </c>
      <c r="T2790">
        <v>3063032.0167</v>
      </c>
      <c r="U2790">
        <v>8.6739999999999994E-3</v>
      </c>
      <c r="V2790" t="str">
        <f>VLOOKUP(C2790,'Lines LookUp'!$B$1:$C$12,2,0)</f>
        <v>SAN</v>
      </c>
      <c r="W2790" t="str">
        <f>ROUNDUP(Q2790,3)&amp;"-"&amp;ROUNDUP(R2790,3)</f>
        <v>335507.2-3063026.597</v>
      </c>
      <c r="X2790" t="str">
        <f>ROUNDUP(S2790,3)&amp;"-"&amp;ROUNDUP(T2790,3)</f>
        <v>335500.428-3063032.017</v>
      </c>
      <c r="Y2790">
        <f>VLOOKUP(W2790&amp;"-"&amp;V2790,'Buscoords Workout'!$F:$G,2,0)</f>
        <v>11138</v>
      </c>
      <c r="Z2790">
        <f>VLOOKUP(X2790&amp;"-"&amp;V2790,'Buscoords Workout'!$F:$G,2,0)</f>
        <v>11139</v>
      </c>
      <c r="AA2790" t="b">
        <f>OR(ISNA(Y2790),ISNA(Z2790))</f>
        <v>0</v>
      </c>
    </row>
    <row r="2791" spans="1:27" x14ac:dyDescent="0.25">
      <c r="A2791">
        <v>1923</v>
      </c>
      <c r="B2791" t="s">
        <v>24</v>
      </c>
      <c r="C2791" t="s">
        <v>56</v>
      </c>
      <c r="D2791" t="s">
        <v>57</v>
      </c>
      <c r="E2791">
        <v>11</v>
      </c>
      <c r="F2791" t="s">
        <v>37</v>
      </c>
      <c r="G2791">
        <v>100</v>
      </c>
      <c r="H2791" t="s">
        <v>27</v>
      </c>
      <c r="I2791" t="s">
        <v>38</v>
      </c>
      <c r="J2791" t="s">
        <v>36</v>
      </c>
      <c r="K2791" t="s">
        <v>30</v>
      </c>
      <c r="L2791" t="s">
        <v>31</v>
      </c>
      <c r="M2791">
        <v>3</v>
      </c>
      <c r="N2791" t="s">
        <v>32</v>
      </c>
      <c r="O2791" t="s">
        <v>33</v>
      </c>
      <c r="P2791">
        <v>25.4346</v>
      </c>
      <c r="Q2791">
        <v>335500.4276</v>
      </c>
      <c r="R2791">
        <v>3063032.0167</v>
      </c>
      <c r="S2791">
        <v>335480.571</v>
      </c>
      <c r="T2791">
        <v>3063047.9111000001</v>
      </c>
      <c r="U2791">
        <v>2.5434999999999999E-2</v>
      </c>
      <c r="V2791" t="str">
        <f>VLOOKUP(C2791,'Lines LookUp'!$B$1:$C$12,2,0)</f>
        <v>SAN</v>
      </c>
      <c r="W2791" t="str">
        <f>ROUNDUP(Q2791,3)&amp;"-"&amp;ROUNDUP(R2791,3)</f>
        <v>335500.428-3063032.017</v>
      </c>
      <c r="X2791" t="str">
        <f>ROUNDUP(S2791,3)&amp;"-"&amp;ROUNDUP(T2791,3)</f>
        <v>335480.571-3063047.912</v>
      </c>
      <c r="Y2791">
        <f>VLOOKUP(W2791&amp;"-"&amp;V2791,'Buscoords Workout'!$F:$G,2,0)</f>
        <v>11139</v>
      </c>
      <c r="Z2791">
        <f>VLOOKUP(X2791&amp;"-"&amp;V2791,'Buscoords Workout'!$F:$G,2,0)</f>
        <v>11140</v>
      </c>
      <c r="AA2791" t="b">
        <f>OR(ISNA(Y2791),ISNA(Z2791))</f>
        <v>0</v>
      </c>
    </row>
    <row r="2792" spans="1:27" x14ac:dyDescent="0.25">
      <c r="A2792">
        <v>1924</v>
      </c>
      <c r="B2792" t="s">
        <v>24</v>
      </c>
      <c r="C2792" t="s">
        <v>56</v>
      </c>
      <c r="D2792" t="s">
        <v>57</v>
      </c>
      <c r="E2792">
        <v>11</v>
      </c>
      <c r="F2792" t="s">
        <v>37</v>
      </c>
      <c r="G2792">
        <v>100</v>
      </c>
      <c r="H2792" t="s">
        <v>27</v>
      </c>
      <c r="I2792" t="s">
        <v>38</v>
      </c>
      <c r="J2792" t="s">
        <v>36</v>
      </c>
      <c r="K2792" t="s">
        <v>30</v>
      </c>
      <c r="L2792" t="s">
        <v>31</v>
      </c>
      <c r="M2792">
        <v>3</v>
      </c>
      <c r="N2792" t="s">
        <v>32</v>
      </c>
      <c r="O2792" t="s">
        <v>33</v>
      </c>
      <c r="P2792">
        <v>26.617100000000001</v>
      </c>
      <c r="Q2792">
        <v>335480.571</v>
      </c>
      <c r="R2792">
        <v>3063047.9111000001</v>
      </c>
      <c r="S2792">
        <v>335470.37089999998</v>
      </c>
      <c r="T2792">
        <v>3063072.4961999999</v>
      </c>
      <c r="U2792">
        <v>2.6616999999999998E-2</v>
      </c>
      <c r="V2792" t="str">
        <f>VLOOKUP(C2792,'Lines LookUp'!$B$1:$C$12,2,0)</f>
        <v>SAN</v>
      </c>
      <c r="W2792" t="str">
        <f>ROUNDUP(Q2792,3)&amp;"-"&amp;ROUNDUP(R2792,3)</f>
        <v>335480.571-3063047.912</v>
      </c>
      <c r="X2792" t="str">
        <f>ROUNDUP(S2792,3)&amp;"-"&amp;ROUNDUP(T2792,3)</f>
        <v>335470.371-3063072.497</v>
      </c>
      <c r="Y2792">
        <f>VLOOKUP(W2792&amp;"-"&amp;V2792,'Buscoords Workout'!$F:$G,2,0)</f>
        <v>11140</v>
      </c>
      <c r="Z2792">
        <f>VLOOKUP(X2792&amp;"-"&amp;V2792,'Buscoords Workout'!$F:$G,2,0)</f>
        <v>11141</v>
      </c>
      <c r="AA2792" t="b">
        <f>OR(ISNA(Y2792),ISNA(Z2792))</f>
        <v>0</v>
      </c>
    </row>
    <row r="2793" spans="1:27" x14ac:dyDescent="0.25">
      <c r="A2793">
        <v>1925</v>
      </c>
      <c r="B2793" t="s">
        <v>24</v>
      </c>
      <c r="C2793" t="s">
        <v>56</v>
      </c>
      <c r="D2793" t="s">
        <v>57</v>
      </c>
      <c r="E2793">
        <v>11</v>
      </c>
      <c r="F2793" t="s">
        <v>37</v>
      </c>
      <c r="G2793">
        <v>100</v>
      </c>
      <c r="H2793" t="s">
        <v>27</v>
      </c>
      <c r="I2793" t="s">
        <v>38</v>
      </c>
      <c r="J2793" t="s">
        <v>36</v>
      </c>
      <c r="K2793" t="s">
        <v>30</v>
      </c>
      <c r="L2793" t="s">
        <v>31</v>
      </c>
      <c r="M2793">
        <v>3</v>
      </c>
      <c r="N2793" t="s">
        <v>32</v>
      </c>
      <c r="O2793" t="s">
        <v>33</v>
      </c>
      <c r="P2793">
        <v>31.267499999999998</v>
      </c>
      <c r="Q2793">
        <v>335470.37089999998</v>
      </c>
      <c r="R2793">
        <v>3063072.4961999999</v>
      </c>
      <c r="S2793">
        <v>335456.70789999998</v>
      </c>
      <c r="T2793">
        <v>3063100.6205000002</v>
      </c>
      <c r="U2793">
        <v>3.1267000000000003E-2</v>
      </c>
      <c r="V2793" t="str">
        <f>VLOOKUP(C2793,'Lines LookUp'!$B$1:$C$12,2,0)</f>
        <v>SAN</v>
      </c>
      <c r="W2793" t="str">
        <f>ROUNDUP(Q2793,3)&amp;"-"&amp;ROUNDUP(R2793,3)</f>
        <v>335470.371-3063072.497</v>
      </c>
      <c r="X2793" t="str">
        <f>ROUNDUP(S2793,3)&amp;"-"&amp;ROUNDUP(T2793,3)</f>
        <v>335456.708-3063100.621</v>
      </c>
      <c r="Y2793">
        <f>VLOOKUP(W2793&amp;"-"&amp;V2793,'Buscoords Workout'!$F:$G,2,0)</f>
        <v>11141</v>
      </c>
      <c r="Z2793">
        <f>VLOOKUP(X2793&amp;"-"&amp;V2793,'Buscoords Workout'!$F:$G,2,0)</f>
        <v>11142</v>
      </c>
      <c r="AA2793" t="b">
        <f>OR(ISNA(Y2793),ISNA(Z2793))</f>
        <v>0</v>
      </c>
    </row>
    <row r="2794" spans="1:27" x14ac:dyDescent="0.25">
      <c r="A2794">
        <v>1926</v>
      </c>
      <c r="B2794" t="s">
        <v>24</v>
      </c>
      <c r="C2794" t="s">
        <v>56</v>
      </c>
      <c r="D2794" t="s">
        <v>57</v>
      </c>
      <c r="E2794">
        <v>11</v>
      </c>
      <c r="F2794" t="s">
        <v>37</v>
      </c>
      <c r="G2794">
        <v>100</v>
      </c>
      <c r="H2794" t="s">
        <v>27</v>
      </c>
      <c r="I2794" t="s">
        <v>38</v>
      </c>
      <c r="J2794" t="s">
        <v>36</v>
      </c>
      <c r="K2794" t="s">
        <v>30</v>
      </c>
      <c r="L2794" t="s">
        <v>31</v>
      </c>
      <c r="M2794">
        <v>3</v>
      </c>
      <c r="N2794" t="s">
        <v>32</v>
      </c>
      <c r="O2794" t="s">
        <v>33</v>
      </c>
      <c r="P2794">
        <v>29.463699999999999</v>
      </c>
      <c r="Q2794">
        <v>335456.70789999998</v>
      </c>
      <c r="R2794">
        <v>3063100.6205000002</v>
      </c>
      <c r="S2794">
        <v>335447.72529999999</v>
      </c>
      <c r="T2794">
        <v>3063128.6814999999</v>
      </c>
      <c r="U2794">
        <v>2.9464000000000001E-2</v>
      </c>
      <c r="V2794" t="str">
        <f>VLOOKUP(C2794,'Lines LookUp'!$B$1:$C$12,2,0)</f>
        <v>SAN</v>
      </c>
      <c r="W2794" t="str">
        <f>ROUNDUP(Q2794,3)&amp;"-"&amp;ROUNDUP(R2794,3)</f>
        <v>335456.708-3063100.621</v>
      </c>
      <c r="X2794" t="str">
        <f>ROUNDUP(S2794,3)&amp;"-"&amp;ROUNDUP(T2794,3)</f>
        <v>335447.726-3063128.682</v>
      </c>
      <c r="Y2794">
        <f>VLOOKUP(W2794&amp;"-"&amp;V2794,'Buscoords Workout'!$F:$G,2,0)</f>
        <v>11142</v>
      </c>
      <c r="Z2794">
        <f>VLOOKUP(X2794&amp;"-"&amp;V2794,'Buscoords Workout'!$F:$G,2,0)</f>
        <v>11143</v>
      </c>
      <c r="AA2794" t="b">
        <f>OR(ISNA(Y2794),ISNA(Z2794))</f>
        <v>0</v>
      </c>
    </row>
    <row r="2795" spans="1:27" x14ac:dyDescent="0.25">
      <c r="A2795">
        <v>1927</v>
      </c>
      <c r="B2795" t="s">
        <v>24</v>
      </c>
      <c r="C2795" t="s">
        <v>56</v>
      </c>
      <c r="D2795" t="s">
        <v>57</v>
      </c>
      <c r="E2795">
        <v>11</v>
      </c>
      <c r="F2795" t="s">
        <v>37</v>
      </c>
      <c r="G2795">
        <v>100</v>
      </c>
      <c r="H2795" t="s">
        <v>27</v>
      </c>
      <c r="I2795" t="s">
        <v>38</v>
      </c>
      <c r="J2795" t="s">
        <v>36</v>
      </c>
      <c r="K2795" t="s">
        <v>30</v>
      </c>
      <c r="L2795" t="s">
        <v>31</v>
      </c>
      <c r="M2795">
        <v>3</v>
      </c>
      <c r="N2795" t="s">
        <v>32</v>
      </c>
      <c r="O2795" t="s">
        <v>33</v>
      </c>
      <c r="P2795">
        <v>42.478200000000001</v>
      </c>
      <c r="Q2795">
        <v>335447.72529999999</v>
      </c>
      <c r="R2795">
        <v>3063128.6814999999</v>
      </c>
      <c r="S2795">
        <v>335434.77500000002</v>
      </c>
      <c r="T2795">
        <v>3063169.1375000002</v>
      </c>
      <c r="U2795">
        <v>4.2478000000000002E-2</v>
      </c>
      <c r="V2795" t="str">
        <f>VLOOKUP(C2795,'Lines LookUp'!$B$1:$C$12,2,0)</f>
        <v>SAN</v>
      </c>
      <c r="W2795" t="str">
        <f>ROUNDUP(Q2795,3)&amp;"-"&amp;ROUNDUP(R2795,3)</f>
        <v>335447.726-3063128.682</v>
      </c>
      <c r="X2795" t="str">
        <f>ROUNDUP(S2795,3)&amp;"-"&amp;ROUNDUP(T2795,3)</f>
        <v>335434.775-3063169.138</v>
      </c>
      <c r="Y2795">
        <f>VLOOKUP(W2795&amp;"-"&amp;V2795,'Buscoords Workout'!$F:$G,2,0)</f>
        <v>11143</v>
      </c>
      <c r="Z2795">
        <f>VLOOKUP(X2795&amp;"-"&amp;V2795,'Buscoords Workout'!$F:$G,2,0)</f>
        <v>11144</v>
      </c>
      <c r="AA2795" t="b">
        <f>OR(ISNA(Y2795),ISNA(Z2795))</f>
        <v>0</v>
      </c>
    </row>
    <row r="2796" spans="1:27" x14ac:dyDescent="0.25">
      <c r="A2796">
        <v>1928</v>
      </c>
      <c r="B2796" t="s">
        <v>24</v>
      </c>
      <c r="C2796" t="s">
        <v>56</v>
      </c>
      <c r="D2796" t="s">
        <v>57</v>
      </c>
      <c r="E2796">
        <v>11</v>
      </c>
      <c r="F2796" t="s">
        <v>37</v>
      </c>
      <c r="G2796">
        <v>100</v>
      </c>
      <c r="H2796" t="s">
        <v>27</v>
      </c>
      <c r="I2796" t="s">
        <v>38</v>
      </c>
      <c r="J2796" t="s">
        <v>36</v>
      </c>
      <c r="K2796" t="s">
        <v>30</v>
      </c>
      <c r="L2796" t="s">
        <v>31</v>
      </c>
      <c r="M2796">
        <v>3</v>
      </c>
      <c r="N2796" t="s">
        <v>32</v>
      </c>
      <c r="O2796" t="s">
        <v>33</v>
      </c>
      <c r="P2796">
        <v>1.71705</v>
      </c>
      <c r="Q2796">
        <v>335434.77500000002</v>
      </c>
      <c r="R2796">
        <v>3063169.1375000002</v>
      </c>
      <c r="S2796">
        <v>335434.25150000001</v>
      </c>
      <c r="T2796">
        <v>3063170.7727999999</v>
      </c>
      <c r="U2796">
        <v>1.717E-3</v>
      </c>
      <c r="V2796" t="str">
        <f>VLOOKUP(C2796,'Lines LookUp'!$B$1:$C$12,2,0)</f>
        <v>SAN</v>
      </c>
      <c r="W2796" t="str">
        <f>ROUNDUP(Q2796,3)&amp;"-"&amp;ROUNDUP(R2796,3)</f>
        <v>335434.775-3063169.138</v>
      </c>
      <c r="X2796" t="str">
        <f>ROUNDUP(S2796,3)&amp;"-"&amp;ROUNDUP(T2796,3)</f>
        <v>335434.252-3063170.773</v>
      </c>
      <c r="Y2796">
        <f>VLOOKUP(W2796&amp;"-"&amp;V2796,'Buscoords Workout'!$F:$G,2,0)</f>
        <v>11144</v>
      </c>
      <c r="Z2796">
        <f>VLOOKUP(X2796&amp;"-"&amp;V2796,'Buscoords Workout'!$F:$G,2,0)</f>
        <v>11145</v>
      </c>
      <c r="AA2796" t="b">
        <f>OR(ISNA(Y2796),ISNA(Z2796))</f>
        <v>0</v>
      </c>
    </row>
    <row r="2797" spans="1:27" x14ac:dyDescent="0.25">
      <c r="A2797">
        <v>1929</v>
      </c>
      <c r="B2797" t="s">
        <v>24</v>
      </c>
      <c r="C2797" t="s">
        <v>56</v>
      </c>
      <c r="D2797" t="s">
        <v>57</v>
      </c>
      <c r="E2797">
        <v>11</v>
      </c>
      <c r="F2797" t="s">
        <v>37</v>
      </c>
      <c r="G2797">
        <v>100</v>
      </c>
      <c r="H2797" t="s">
        <v>27</v>
      </c>
      <c r="I2797" t="s">
        <v>38</v>
      </c>
      <c r="J2797" t="s">
        <v>36</v>
      </c>
      <c r="K2797" t="s">
        <v>30</v>
      </c>
      <c r="L2797" t="s">
        <v>31</v>
      </c>
      <c r="M2797">
        <v>3</v>
      </c>
      <c r="N2797" t="s">
        <v>32</v>
      </c>
      <c r="O2797" t="s">
        <v>33</v>
      </c>
      <c r="P2797">
        <v>50.090899999999998</v>
      </c>
      <c r="Q2797">
        <v>335434.25150000001</v>
      </c>
      <c r="R2797">
        <v>3063170.7727999999</v>
      </c>
      <c r="S2797">
        <v>335419.68650000001</v>
      </c>
      <c r="T2797">
        <v>3063218.6993999998</v>
      </c>
      <c r="U2797">
        <v>5.0090999999999997E-2</v>
      </c>
      <c r="V2797" t="str">
        <f>VLOOKUP(C2797,'Lines LookUp'!$B$1:$C$12,2,0)</f>
        <v>SAN</v>
      </c>
      <c r="W2797" t="str">
        <f>ROUNDUP(Q2797,3)&amp;"-"&amp;ROUNDUP(R2797,3)</f>
        <v>335434.252-3063170.773</v>
      </c>
      <c r="X2797" t="str">
        <f>ROUNDUP(S2797,3)&amp;"-"&amp;ROUNDUP(T2797,3)</f>
        <v>335419.687-3063218.7</v>
      </c>
      <c r="Y2797">
        <f>VLOOKUP(W2797&amp;"-"&amp;V2797,'Buscoords Workout'!$F:$G,2,0)</f>
        <v>11145</v>
      </c>
      <c r="Z2797">
        <f>VLOOKUP(X2797&amp;"-"&amp;V2797,'Buscoords Workout'!$F:$G,2,0)</f>
        <v>11146</v>
      </c>
      <c r="AA2797" t="b">
        <f>OR(ISNA(Y2797),ISNA(Z2797))</f>
        <v>0</v>
      </c>
    </row>
    <row r="2798" spans="1:27" x14ac:dyDescent="0.25">
      <c r="A2798">
        <v>1930</v>
      </c>
      <c r="B2798" t="s">
        <v>24</v>
      </c>
      <c r="C2798" t="s">
        <v>56</v>
      </c>
      <c r="D2798" t="s">
        <v>57</v>
      </c>
      <c r="E2798">
        <v>11</v>
      </c>
      <c r="F2798" t="s">
        <v>37</v>
      </c>
      <c r="G2798">
        <v>100</v>
      </c>
      <c r="H2798" t="s">
        <v>27</v>
      </c>
      <c r="I2798" t="s">
        <v>38</v>
      </c>
      <c r="J2798" t="s">
        <v>36</v>
      </c>
      <c r="K2798" t="s">
        <v>30</v>
      </c>
      <c r="L2798" t="s">
        <v>31</v>
      </c>
      <c r="M2798">
        <v>3</v>
      </c>
      <c r="N2798" t="s">
        <v>32</v>
      </c>
      <c r="O2798" t="s">
        <v>33</v>
      </c>
      <c r="P2798">
        <v>55.254199999999997</v>
      </c>
      <c r="Q2798">
        <v>335419.68650000001</v>
      </c>
      <c r="R2798">
        <v>3063218.6993999998</v>
      </c>
      <c r="S2798">
        <v>335396.96260000003</v>
      </c>
      <c r="T2798">
        <v>3063269.0646000002</v>
      </c>
      <c r="U2798">
        <v>5.5253999999999998E-2</v>
      </c>
      <c r="V2798" t="str">
        <f>VLOOKUP(C2798,'Lines LookUp'!$B$1:$C$12,2,0)</f>
        <v>SAN</v>
      </c>
      <c r="W2798" t="str">
        <f>ROUNDUP(Q2798,3)&amp;"-"&amp;ROUNDUP(R2798,3)</f>
        <v>335419.687-3063218.7</v>
      </c>
      <c r="X2798" t="str">
        <f>ROUNDUP(S2798,3)&amp;"-"&amp;ROUNDUP(T2798,3)</f>
        <v>335396.963-3063269.065</v>
      </c>
      <c r="Y2798">
        <f>VLOOKUP(W2798&amp;"-"&amp;V2798,'Buscoords Workout'!$F:$G,2,0)</f>
        <v>11146</v>
      </c>
      <c r="Z2798">
        <f>VLOOKUP(X2798&amp;"-"&amp;V2798,'Buscoords Workout'!$F:$G,2,0)</f>
        <v>11147</v>
      </c>
      <c r="AA2798" t="b">
        <f>OR(ISNA(Y2798),ISNA(Z2798))</f>
        <v>0</v>
      </c>
    </row>
    <row r="2799" spans="1:27" x14ac:dyDescent="0.25">
      <c r="A2799">
        <v>1931</v>
      </c>
      <c r="B2799" t="s">
        <v>24</v>
      </c>
      <c r="C2799" t="s">
        <v>56</v>
      </c>
      <c r="D2799" t="s">
        <v>57</v>
      </c>
      <c r="E2799">
        <v>11</v>
      </c>
      <c r="F2799" t="s">
        <v>37</v>
      </c>
      <c r="G2799">
        <v>100</v>
      </c>
      <c r="H2799" t="s">
        <v>27</v>
      </c>
      <c r="I2799" t="s">
        <v>38</v>
      </c>
      <c r="J2799" t="s">
        <v>36</v>
      </c>
      <c r="K2799" t="s">
        <v>30</v>
      </c>
      <c r="L2799" t="s">
        <v>31</v>
      </c>
      <c r="M2799">
        <v>3</v>
      </c>
      <c r="N2799" t="s">
        <v>32</v>
      </c>
      <c r="O2799" t="s">
        <v>33</v>
      </c>
      <c r="P2799">
        <v>30.2883</v>
      </c>
      <c r="Q2799">
        <v>335396.96260000003</v>
      </c>
      <c r="R2799">
        <v>3063269.0646000002</v>
      </c>
      <c r="S2799">
        <v>335385.64020000002</v>
      </c>
      <c r="T2799">
        <v>3063297.1570000001</v>
      </c>
      <c r="U2799">
        <v>3.0287999999999999E-2</v>
      </c>
      <c r="V2799" t="str">
        <f>VLOOKUP(C2799,'Lines LookUp'!$B$1:$C$12,2,0)</f>
        <v>SAN</v>
      </c>
      <c r="W2799" t="str">
        <f>ROUNDUP(Q2799,3)&amp;"-"&amp;ROUNDUP(R2799,3)</f>
        <v>335396.963-3063269.065</v>
      </c>
      <c r="X2799" t="str">
        <f>ROUNDUP(S2799,3)&amp;"-"&amp;ROUNDUP(T2799,3)</f>
        <v>335385.641-3063297.157</v>
      </c>
      <c r="Y2799">
        <f>VLOOKUP(W2799&amp;"-"&amp;V2799,'Buscoords Workout'!$F:$G,2,0)</f>
        <v>11147</v>
      </c>
      <c r="Z2799">
        <f>VLOOKUP(X2799&amp;"-"&amp;V2799,'Buscoords Workout'!$F:$G,2,0)</f>
        <v>11148</v>
      </c>
      <c r="AA2799" t="b">
        <f>OR(ISNA(Y2799),ISNA(Z2799))</f>
        <v>0</v>
      </c>
    </row>
    <row r="2800" spans="1:27" x14ac:dyDescent="0.25">
      <c r="A2800">
        <v>1932</v>
      </c>
      <c r="B2800" t="s">
        <v>24</v>
      </c>
      <c r="C2800" t="s">
        <v>56</v>
      </c>
      <c r="D2800" t="s">
        <v>57</v>
      </c>
      <c r="E2800">
        <v>11</v>
      </c>
      <c r="F2800" t="s">
        <v>37</v>
      </c>
      <c r="G2800">
        <v>100</v>
      </c>
      <c r="H2800" t="s">
        <v>27</v>
      </c>
      <c r="I2800" t="s">
        <v>38</v>
      </c>
      <c r="J2800" t="s">
        <v>36</v>
      </c>
      <c r="K2800" t="s">
        <v>30</v>
      </c>
      <c r="L2800" t="s">
        <v>31</v>
      </c>
      <c r="M2800">
        <v>3</v>
      </c>
      <c r="N2800" t="s">
        <v>32</v>
      </c>
      <c r="O2800" t="s">
        <v>33</v>
      </c>
      <c r="P2800">
        <v>27.1874</v>
      </c>
      <c r="Q2800">
        <v>335385.64020000002</v>
      </c>
      <c r="R2800">
        <v>3063297.1570000001</v>
      </c>
      <c r="S2800">
        <v>335371.91460000002</v>
      </c>
      <c r="T2800">
        <v>3063320.6253</v>
      </c>
      <c r="U2800">
        <v>2.7186999999999999E-2</v>
      </c>
      <c r="V2800" t="str">
        <f>VLOOKUP(C2800,'Lines LookUp'!$B$1:$C$12,2,0)</f>
        <v>SAN</v>
      </c>
      <c r="W2800" t="str">
        <f>ROUNDUP(Q2800,3)&amp;"-"&amp;ROUNDUP(R2800,3)</f>
        <v>335385.641-3063297.157</v>
      </c>
      <c r="X2800" t="str">
        <f>ROUNDUP(S2800,3)&amp;"-"&amp;ROUNDUP(T2800,3)</f>
        <v>335371.915-3063320.626</v>
      </c>
      <c r="Y2800">
        <f>VLOOKUP(W2800&amp;"-"&amp;V2800,'Buscoords Workout'!$F:$G,2,0)</f>
        <v>11148</v>
      </c>
      <c r="Z2800">
        <f>VLOOKUP(X2800&amp;"-"&amp;V2800,'Buscoords Workout'!$F:$G,2,0)</f>
        <v>11149</v>
      </c>
      <c r="AA2800" t="b">
        <f>OR(ISNA(Y2800),ISNA(Z2800))</f>
        <v>0</v>
      </c>
    </row>
    <row r="2801" spans="1:27" x14ac:dyDescent="0.25">
      <c r="A2801">
        <v>1933</v>
      </c>
      <c r="B2801" t="s">
        <v>24</v>
      </c>
      <c r="C2801" t="s">
        <v>56</v>
      </c>
      <c r="D2801" t="s">
        <v>57</v>
      </c>
      <c r="E2801">
        <v>11</v>
      </c>
      <c r="F2801" t="s">
        <v>37</v>
      </c>
      <c r="G2801">
        <v>100</v>
      </c>
      <c r="H2801" t="s">
        <v>27</v>
      </c>
      <c r="I2801" t="s">
        <v>38</v>
      </c>
      <c r="J2801" t="s">
        <v>36</v>
      </c>
      <c r="K2801" t="s">
        <v>30</v>
      </c>
      <c r="L2801" t="s">
        <v>31</v>
      </c>
      <c r="M2801">
        <v>3</v>
      </c>
      <c r="N2801" t="s">
        <v>32</v>
      </c>
      <c r="O2801" t="s">
        <v>33</v>
      </c>
      <c r="P2801">
        <v>31.2668</v>
      </c>
      <c r="Q2801">
        <v>335371.91460000002</v>
      </c>
      <c r="R2801">
        <v>3063320.6253</v>
      </c>
      <c r="S2801">
        <v>335358.25219999999</v>
      </c>
      <c r="T2801">
        <v>3063348.7492</v>
      </c>
      <c r="U2801">
        <v>3.1267000000000003E-2</v>
      </c>
      <c r="V2801" t="str">
        <f>VLOOKUP(C2801,'Lines LookUp'!$B$1:$C$12,2,0)</f>
        <v>SAN</v>
      </c>
      <c r="W2801" t="str">
        <f>ROUNDUP(Q2801,3)&amp;"-"&amp;ROUNDUP(R2801,3)</f>
        <v>335371.915-3063320.626</v>
      </c>
      <c r="X2801" t="str">
        <f>ROUNDUP(S2801,3)&amp;"-"&amp;ROUNDUP(T2801,3)</f>
        <v>335358.253-3063348.75</v>
      </c>
      <c r="Y2801">
        <f>VLOOKUP(W2801&amp;"-"&amp;V2801,'Buscoords Workout'!$F:$G,2,0)</f>
        <v>11149</v>
      </c>
      <c r="Z2801">
        <f>VLOOKUP(X2801&amp;"-"&amp;V2801,'Buscoords Workout'!$F:$G,2,0)</f>
        <v>11150</v>
      </c>
      <c r="AA2801" t="b">
        <f>OR(ISNA(Y2801),ISNA(Z2801))</f>
        <v>0</v>
      </c>
    </row>
    <row r="2802" spans="1:27" x14ac:dyDescent="0.25">
      <c r="A2802">
        <v>1934</v>
      </c>
      <c r="B2802" t="s">
        <v>24</v>
      </c>
      <c r="C2802" t="s">
        <v>56</v>
      </c>
      <c r="D2802" t="s">
        <v>57</v>
      </c>
      <c r="E2802">
        <v>11</v>
      </c>
      <c r="F2802" t="s">
        <v>37</v>
      </c>
      <c r="G2802">
        <v>100</v>
      </c>
      <c r="H2802" t="s">
        <v>27</v>
      </c>
      <c r="I2802" t="s">
        <v>38</v>
      </c>
      <c r="J2802" t="s">
        <v>36</v>
      </c>
      <c r="K2802" t="s">
        <v>30</v>
      </c>
      <c r="L2802" t="s">
        <v>31</v>
      </c>
      <c r="M2802">
        <v>3</v>
      </c>
      <c r="N2802" t="s">
        <v>32</v>
      </c>
      <c r="O2802" t="s">
        <v>33</v>
      </c>
      <c r="P2802">
        <v>27.332899999999999</v>
      </c>
      <c r="Q2802">
        <v>335358.25219999999</v>
      </c>
      <c r="R2802">
        <v>3063348.7492</v>
      </c>
      <c r="S2802">
        <v>335340.98499999999</v>
      </c>
      <c r="T2802">
        <v>3063369.9372</v>
      </c>
      <c r="U2802">
        <v>2.7333E-2</v>
      </c>
      <c r="V2802" t="str">
        <f>VLOOKUP(C2802,'Lines LookUp'!$B$1:$C$12,2,0)</f>
        <v>SAN</v>
      </c>
      <c r="W2802" t="str">
        <f>ROUNDUP(Q2802,3)&amp;"-"&amp;ROUNDUP(R2802,3)</f>
        <v>335358.253-3063348.75</v>
      </c>
      <c r="X2802" t="str">
        <f>ROUNDUP(S2802,3)&amp;"-"&amp;ROUNDUP(T2802,3)</f>
        <v>335340.985-3063369.938</v>
      </c>
      <c r="Y2802">
        <f>VLOOKUP(W2802&amp;"-"&amp;V2802,'Buscoords Workout'!$F:$G,2,0)</f>
        <v>11150</v>
      </c>
      <c r="Z2802">
        <f>VLOOKUP(X2802&amp;"-"&amp;V2802,'Buscoords Workout'!$F:$G,2,0)</f>
        <v>11151</v>
      </c>
      <c r="AA2802" t="b">
        <f>OR(ISNA(Y2802),ISNA(Z2802))</f>
        <v>0</v>
      </c>
    </row>
    <row r="2803" spans="1:27" x14ac:dyDescent="0.25">
      <c r="A2803">
        <v>1935</v>
      </c>
      <c r="B2803" t="s">
        <v>24</v>
      </c>
      <c r="C2803" t="s">
        <v>56</v>
      </c>
      <c r="D2803" t="s">
        <v>57</v>
      </c>
      <c r="E2803">
        <v>11</v>
      </c>
      <c r="F2803" t="s">
        <v>37</v>
      </c>
      <c r="G2803">
        <v>100</v>
      </c>
      <c r="H2803" t="s">
        <v>27</v>
      </c>
      <c r="I2803" t="s">
        <v>38</v>
      </c>
      <c r="J2803" t="s">
        <v>36</v>
      </c>
      <c r="K2803" t="s">
        <v>30</v>
      </c>
      <c r="L2803" t="s">
        <v>31</v>
      </c>
      <c r="M2803">
        <v>3</v>
      </c>
      <c r="N2803" t="s">
        <v>32</v>
      </c>
      <c r="O2803" t="s">
        <v>33</v>
      </c>
      <c r="P2803">
        <v>34.602800000000002</v>
      </c>
      <c r="Q2803">
        <v>335340.98499999999</v>
      </c>
      <c r="R2803">
        <v>3063369.9372</v>
      </c>
      <c r="S2803">
        <v>335322.65830000001</v>
      </c>
      <c r="T2803">
        <v>3063399.2883000001</v>
      </c>
      <c r="U2803">
        <v>3.4603000000000002E-2</v>
      </c>
      <c r="V2803" t="str">
        <f>VLOOKUP(C2803,'Lines LookUp'!$B$1:$C$12,2,0)</f>
        <v>SAN</v>
      </c>
      <c r="W2803" t="str">
        <f>ROUNDUP(Q2803,3)&amp;"-"&amp;ROUNDUP(R2803,3)</f>
        <v>335340.985-3063369.938</v>
      </c>
      <c r="X2803" t="str">
        <f>ROUNDUP(S2803,3)&amp;"-"&amp;ROUNDUP(T2803,3)</f>
        <v>335322.659-3063399.289</v>
      </c>
      <c r="Y2803">
        <f>VLOOKUP(W2803&amp;"-"&amp;V2803,'Buscoords Workout'!$F:$G,2,0)</f>
        <v>11151</v>
      </c>
      <c r="Z2803">
        <f>VLOOKUP(X2803&amp;"-"&amp;V2803,'Buscoords Workout'!$F:$G,2,0)</f>
        <v>11152</v>
      </c>
      <c r="AA2803" t="b">
        <f>OR(ISNA(Y2803),ISNA(Z2803))</f>
        <v>0</v>
      </c>
    </row>
    <row r="2804" spans="1:27" x14ac:dyDescent="0.25">
      <c r="A2804">
        <v>1936</v>
      </c>
      <c r="B2804" t="s">
        <v>24</v>
      </c>
      <c r="C2804" t="s">
        <v>56</v>
      </c>
      <c r="D2804" t="s">
        <v>57</v>
      </c>
      <c r="E2804">
        <v>11</v>
      </c>
      <c r="F2804" t="s">
        <v>37</v>
      </c>
      <c r="G2804">
        <v>100</v>
      </c>
      <c r="H2804" t="s">
        <v>27</v>
      </c>
      <c r="I2804" t="s">
        <v>38</v>
      </c>
      <c r="J2804" t="s">
        <v>36</v>
      </c>
      <c r="K2804" t="s">
        <v>30</v>
      </c>
      <c r="L2804" t="s">
        <v>31</v>
      </c>
      <c r="M2804">
        <v>3</v>
      </c>
      <c r="N2804" t="s">
        <v>32</v>
      </c>
      <c r="O2804" t="s">
        <v>33</v>
      </c>
      <c r="P2804">
        <v>0.60108600000000001</v>
      </c>
      <c r="Q2804">
        <v>336196.43349999998</v>
      </c>
      <c r="R2804">
        <v>3063466.2352999998</v>
      </c>
      <c r="S2804">
        <v>336195.99800000002</v>
      </c>
      <c r="T2804">
        <v>3063466.6496000001</v>
      </c>
      <c r="U2804">
        <v>6.0099999999999997E-4</v>
      </c>
      <c r="V2804" t="str">
        <f>VLOOKUP(C2804,'Lines LookUp'!$B$1:$C$12,2,0)</f>
        <v>SAN</v>
      </c>
      <c r="W2804" t="str">
        <f>ROUNDUP(Q2804,3)&amp;"-"&amp;ROUNDUP(R2804,3)</f>
        <v>336196.434-3063466.236</v>
      </c>
      <c r="X2804" t="str">
        <f>ROUNDUP(S2804,3)&amp;"-"&amp;ROUNDUP(T2804,3)</f>
        <v>336195.998-3063466.65</v>
      </c>
      <c r="Y2804">
        <f>VLOOKUP(W2804&amp;"-"&amp;V2804,'Buscoords Workout'!$F:$G,2,0)</f>
        <v>11007</v>
      </c>
      <c r="Z2804">
        <f>VLOOKUP(X2804&amp;"-"&amp;V2804,'Buscoords Workout'!$F:$G,2,0)</f>
        <v>11008</v>
      </c>
      <c r="AA2804" t="b">
        <f>OR(ISNA(Y2804),ISNA(Z2804))</f>
        <v>0</v>
      </c>
    </row>
    <row r="2805" spans="1:27" x14ac:dyDescent="0.25">
      <c r="A2805">
        <v>1938</v>
      </c>
      <c r="B2805" t="s">
        <v>24</v>
      </c>
      <c r="C2805" t="s">
        <v>56</v>
      </c>
      <c r="D2805" t="s">
        <v>57</v>
      </c>
      <c r="E2805">
        <v>11</v>
      </c>
      <c r="F2805" t="s">
        <v>37</v>
      </c>
      <c r="G2805">
        <v>100</v>
      </c>
      <c r="H2805" t="s">
        <v>27</v>
      </c>
      <c r="I2805" t="s">
        <v>38</v>
      </c>
      <c r="J2805" t="s">
        <v>36</v>
      </c>
      <c r="K2805" t="s">
        <v>30</v>
      </c>
      <c r="L2805" t="s">
        <v>31</v>
      </c>
      <c r="M2805">
        <v>3</v>
      </c>
      <c r="N2805" t="s">
        <v>32</v>
      </c>
      <c r="O2805" t="s">
        <v>33</v>
      </c>
      <c r="P2805">
        <v>5.7423599999999997</v>
      </c>
      <c r="Q2805">
        <v>336173.07587300002</v>
      </c>
      <c r="R2805">
        <v>3063469.2887800001</v>
      </c>
      <c r="S2805">
        <v>336167.37119999999</v>
      </c>
      <c r="T2805">
        <v>3063469.9456000002</v>
      </c>
      <c r="U2805">
        <v>5.7419999999999997E-3</v>
      </c>
      <c r="V2805" t="str">
        <f>VLOOKUP(C2805,'Lines LookUp'!$B$1:$C$12,2,0)</f>
        <v>SAN</v>
      </c>
      <c r="W2805" t="str">
        <f>ROUNDUP(Q2805,3)&amp;"-"&amp;ROUNDUP(R2805,3)</f>
        <v>336173.076-3063469.289</v>
      </c>
      <c r="X2805" t="str">
        <f>ROUNDUP(S2805,3)&amp;"-"&amp;ROUNDUP(T2805,3)</f>
        <v>336167.372-3063469.946</v>
      </c>
      <c r="Y2805">
        <f>VLOOKUP(W2805&amp;"-"&amp;V2805,'Buscoords Workout'!$F:$G,2,0)</f>
        <v>11208</v>
      </c>
      <c r="Z2805">
        <f>VLOOKUP(X2805&amp;"-"&amp;V2805,'Buscoords Workout'!$F:$G,2,0)</f>
        <v>11009</v>
      </c>
      <c r="AA2805" t="b">
        <f>OR(ISNA(Y2805),ISNA(Z2805))</f>
        <v>0</v>
      </c>
    </row>
    <row r="2806" spans="1:27" x14ac:dyDescent="0.25">
      <c r="A2806">
        <v>1940</v>
      </c>
      <c r="B2806" t="s">
        <v>24</v>
      </c>
      <c r="C2806" t="s">
        <v>56</v>
      </c>
      <c r="D2806" t="s">
        <v>57</v>
      </c>
      <c r="E2806">
        <v>11</v>
      </c>
      <c r="F2806" t="s">
        <v>37</v>
      </c>
      <c r="G2806">
        <v>100</v>
      </c>
      <c r="H2806" t="s">
        <v>27</v>
      </c>
      <c r="I2806" t="s">
        <v>38</v>
      </c>
      <c r="J2806" t="s">
        <v>36</v>
      </c>
      <c r="K2806" t="s">
        <v>30</v>
      </c>
      <c r="L2806" t="s">
        <v>31</v>
      </c>
      <c r="M2806">
        <v>3</v>
      </c>
      <c r="N2806" t="s">
        <v>32</v>
      </c>
      <c r="O2806" t="s">
        <v>33</v>
      </c>
      <c r="P2806">
        <v>5.6130300000000002</v>
      </c>
      <c r="Q2806">
        <v>336178.65206200001</v>
      </c>
      <c r="R2806">
        <v>3063468.6467599999</v>
      </c>
      <c r="S2806">
        <v>336173.07587300002</v>
      </c>
      <c r="T2806">
        <v>3063469.2887800001</v>
      </c>
      <c r="U2806">
        <v>5.6129999999999999E-3</v>
      </c>
      <c r="V2806" t="str">
        <f>VLOOKUP(C2806,'Lines LookUp'!$B$1:$C$12,2,0)</f>
        <v>SAN</v>
      </c>
      <c r="W2806" t="str">
        <f>ROUNDUP(Q2806,3)&amp;"-"&amp;ROUNDUP(R2806,3)</f>
        <v>336178.653-3063468.647</v>
      </c>
      <c r="X2806" t="str">
        <f>ROUNDUP(S2806,3)&amp;"-"&amp;ROUNDUP(T2806,3)</f>
        <v>336173.076-3063469.289</v>
      </c>
      <c r="Y2806">
        <f>VLOOKUP(W2806&amp;"-"&amp;V2806,'Buscoords Workout'!$F:$G,2,0)</f>
        <v>11207</v>
      </c>
      <c r="Z2806">
        <f>VLOOKUP(X2806&amp;"-"&amp;V2806,'Buscoords Workout'!$F:$G,2,0)</f>
        <v>11208</v>
      </c>
      <c r="AA2806" t="b">
        <f>OR(ISNA(Y2806),ISNA(Z2806))</f>
        <v>0</v>
      </c>
    </row>
    <row r="2807" spans="1:27" x14ac:dyDescent="0.25">
      <c r="A2807">
        <v>1941</v>
      </c>
      <c r="B2807" t="s">
        <v>24</v>
      </c>
      <c r="C2807" t="s">
        <v>56</v>
      </c>
      <c r="D2807" t="s">
        <v>57</v>
      </c>
      <c r="E2807">
        <v>11</v>
      </c>
      <c r="F2807" t="s">
        <v>37</v>
      </c>
      <c r="G2807">
        <v>100</v>
      </c>
      <c r="H2807" t="s">
        <v>27</v>
      </c>
      <c r="I2807" t="s">
        <v>38</v>
      </c>
      <c r="J2807" t="s">
        <v>36</v>
      </c>
      <c r="K2807" t="s">
        <v>30</v>
      </c>
      <c r="L2807" t="s">
        <v>31</v>
      </c>
      <c r="M2807">
        <v>3</v>
      </c>
      <c r="N2807" t="s">
        <v>32</v>
      </c>
      <c r="O2807" t="s">
        <v>33</v>
      </c>
      <c r="P2807">
        <v>12.5092</v>
      </c>
      <c r="Q2807">
        <v>336167.37119999999</v>
      </c>
      <c r="R2807">
        <v>3063469.9456000002</v>
      </c>
      <c r="S2807">
        <v>336154.92417000001</v>
      </c>
      <c r="T2807">
        <v>3063471.1914900001</v>
      </c>
      <c r="U2807">
        <v>1.2508999999999999E-2</v>
      </c>
      <c r="V2807" t="str">
        <f>VLOOKUP(C2807,'Lines LookUp'!$B$1:$C$12,2,0)</f>
        <v>SAN</v>
      </c>
      <c r="W2807" t="str">
        <f>ROUNDUP(Q2807,3)&amp;"-"&amp;ROUNDUP(R2807,3)</f>
        <v>336167.372-3063469.946</v>
      </c>
      <c r="X2807" t="str">
        <f>ROUNDUP(S2807,3)&amp;"-"&amp;ROUNDUP(T2807,3)</f>
        <v>336154.925-3063471.192</v>
      </c>
      <c r="Y2807">
        <f>VLOOKUP(W2807&amp;"-"&amp;V2807,'Buscoords Workout'!$F:$G,2,0)</f>
        <v>11009</v>
      </c>
      <c r="Z2807">
        <f>VLOOKUP(X2807&amp;"-"&amp;V2807,'Buscoords Workout'!$F:$G,2,0)</f>
        <v>11209</v>
      </c>
      <c r="AA2807" t="b">
        <f>OR(ISNA(Y2807),ISNA(Z2807))</f>
        <v>0</v>
      </c>
    </row>
    <row r="2808" spans="1:27" x14ac:dyDescent="0.25">
      <c r="A2808">
        <v>1942</v>
      </c>
      <c r="B2808" t="s">
        <v>24</v>
      </c>
      <c r="C2808" t="s">
        <v>56</v>
      </c>
      <c r="D2808" t="s">
        <v>57</v>
      </c>
      <c r="E2808">
        <v>11</v>
      </c>
      <c r="F2808" t="s">
        <v>37</v>
      </c>
      <c r="G2808">
        <v>100</v>
      </c>
      <c r="H2808" t="s">
        <v>27</v>
      </c>
      <c r="I2808" t="s">
        <v>38</v>
      </c>
      <c r="J2808" t="s">
        <v>36</v>
      </c>
      <c r="K2808" t="s">
        <v>30</v>
      </c>
      <c r="L2808" t="s">
        <v>31</v>
      </c>
      <c r="M2808">
        <v>3</v>
      </c>
      <c r="N2808" t="s">
        <v>32</v>
      </c>
      <c r="O2808" t="s">
        <v>33</v>
      </c>
      <c r="P2808">
        <v>19.6738</v>
      </c>
      <c r="Q2808">
        <v>336151.68668500002</v>
      </c>
      <c r="R2808">
        <v>3063471.5155400001</v>
      </c>
      <c r="S2808">
        <v>336132.11070000002</v>
      </c>
      <c r="T2808">
        <v>3063473.4750000001</v>
      </c>
      <c r="U2808">
        <v>1.9674000000000001E-2</v>
      </c>
      <c r="V2808" t="str">
        <f>VLOOKUP(C2808,'Lines LookUp'!$B$1:$C$12,2,0)</f>
        <v>SAN</v>
      </c>
      <c r="W2808" t="str">
        <f>ROUNDUP(Q2808,3)&amp;"-"&amp;ROUNDUP(R2808,3)</f>
        <v>336151.687-3063471.516</v>
      </c>
      <c r="X2808" t="str">
        <f>ROUNDUP(S2808,3)&amp;"-"&amp;ROUNDUP(T2808,3)</f>
        <v>336132.111-3063473.475</v>
      </c>
      <c r="Y2808">
        <f>VLOOKUP(W2808&amp;"-"&amp;V2808,'Buscoords Workout'!$F:$G,2,0)</f>
        <v>11210</v>
      </c>
      <c r="Z2808">
        <f>VLOOKUP(X2808&amp;"-"&amp;V2808,'Buscoords Workout'!$F:$G,2,0)</f>
        <v>11010</v>
      </c>
      <c r="AA2808" t="b">
        <f>OR(ISNA(Y2808),ISNA(Z2808))</f>
        <v>0</v>
      </c>
    </row>
    <row r="2809" spans="1:27" x14ac:dyDescent="0.25">
      <c r="A2809">
        <v>1943</v>
      </c>
      <c r="B2809" t="s">
        <v>24</v>
      </c>
      <c r="C2809" t="s">
        <v>56</v>
      </c>
      <c r="D2809" t="s">
        <v>57</v>
      </c>
      <c r="E2809">
        <v>11</v>
      </c>
      <c r="F2809" t="s">
        <v>37</v>
      </c>
      <c r="G2809">
        <v>100</v>
      </c>
      <c r="H2809" t="s">
        <v>27</v>
      </c>
      <c r="I2809" t="s">
        <v>38</v>
      </c>
      <c r="J2809" t="s">
        <v>36</v>
      </c>
      <c r="K2809" t="s">
        <v>30</v>
      </c>
      <c r="L2809" t="s">
        <v>31</v>
      </c>
      <c r="M2809">
        <v>3</v>
      </c>
      <c r="N2809" t="s">
        <v>32</v>
      </c>
      <c r="O2809" t="s">
        <v>33</v>
      </c>
      <c r="P2809">
        <v>3.25366</v>
      </c>
      <c r="Q2809">
        <v>336154.92417000001</v>
      </c>
      <c r="R2809">
        <v>3063471.1914900001</v>
      </c>
      <c r="S2809">
        <v>336151.68668500002</v>
      </c>
      <c r="T2809">
        <v>3063471.5155400001</v>
      </c>
      <c r="U2809">
        <v>3.2539999999999999E-3</v>
      </c>
      <c r="V2809" t="str">
        <f>VLOOKUP(C2809,'Lines LookUp'!$B$1:$C$12,2,0)</f>
        <v>SAN</v>
      </c>
      <c r="W2809" t="str">
        <f>ROUNDUP(Q2809,3)&amp;"-"&amp;ROUNDUP(R2809,3)</f>
        <v>336154.925-3063471.192</v>
      </c>
      <c r="X2809" t="str">
        <f>ROUNDUP(S2809,3)&amp;"-"&amp;ROUNDUP(T2809,3)</f>
        <v>336151.687-3063471.516</v>
      </c>
      <c r="Y2809">
        <f>VLOOKUP(W2809&amp;"-"&amp;V2809,'Buscoords Workout'!$F:$G,2,0)</f>
        <v>11209</v>
      </c>
      <c r="Z2809">
        <f>VLOOKUP(X2809&amp;"-"&amp;V2809,'Buscoords Workout'!$F:$G,2,0)</f>
        <v>11210</v>
      </c>
      <c r="AA2809" t="b">
        <f>OR(ISNA(Y2809),ISNA(Z2809))</f>
        <v>0</v>
      </c>
    </row>
    <row r="2810" spans="1:27" x14ac:dyDescent="0.25">
      <c r="A2810">
        <v>1944</v>
      </c>
      <c r="B2810" t="s">
        <v>24</v>
      </c>
      <c r="C2810" t="s">
        <v>56</v>
      </c>
      <c r="D2810" t="s">
        <v>57</v>
      </c>
      <c r="E2810">
        <v>11</v>
      </c>
      <c r="F2810" t="s">
        <v>37</v>
      </c>
      <c r="G2810">
        <v>100</v>
      </c>
      <c r="H2810" t="s">
        <v>27</v>
      </c>
      <c r="I2810" t="s">
        <v>38</v>
      </c>
      <c r="J2810" t="s">
        <v>36</v>
      </c>
      <c r="K2810" t="s">
        <v>30</v>
      </c>
      <c r="L2810" t="s">
        <v>31</v>
      </c>
      <c r="M2810">
        <v>3</v>
      </c>
      <c r="N2810" t="s">
        <v>32</v>
      </c>
      <c r="O2810" t="s">
        <v>33</v>
      </c>
      <c r="P2810">
        <v>0.53667200000000004</v>
      </c>
      <c r="Q2810">
        <v>336132.11070000002</v>
      </c>
      <c r="R2810">
        <v>3063473.4750000001</v>
      </c>
      <c r="S2810">
        <v>336131.576695</v>
      </c>
      <c r="T2810">
        <v>3063473.52844</v>
      </c>
      <c r="U2810">
        <v>5.3700000000000004E-4</v>
      </c>
      <c r="V2810" t="str">
        <f>VLOOKUP(C2810,'Lines LookUp'!$B$1:$C$12,2,0)</f>
        <v>SAN</v>
      </c>
      <c r="W2810" t="str">
        <f>ROUNDUP(Q2810,3)&amp;"-"&amp;ROUNDUP(R2810,3)</f>
        <v>336132.111-3063473.475</v>
      </c>
      <c r="X2810" t="str">
        <f>ROUNDUP(S2810,3)&amp;"-"&amp;ROUNDUP(T2810,3)</f>
        <v>336131.577-3063473.529</v>
      </c>
      <c r="Y2810">
        <f>VLOOKUP(W2810&amp;"-"&amp;V2810,'Buscoords Workout'!$F:$G,2,0)</f>
        <v>11010</v>
      </c>
      <c r="Z2810">
        <f>VLOOKUP(X2810&amp;"-"&amp;V2810,'Buscoords Workout'!$F:$G,2,0)</f>
        <v>11211</v>
      </c>
      <c r="AA2810" t="b">
        <f>OR(ISNA(Y2810),ISNA(Z2810))</f>
        <v>0</v>
      </c>
    </row>
    <row r="2811" spans="1:27" x14ac:dyDescent="0.25">
      <c r="A2811">
        <v>1945</v>
      </c>
      <c r="B2811" t="s">
        <v>24</v>
      </c>
      <c r="C2811" t="s">
        <v>56</v>
      </c>
      <c r="D2811" t="s">
        <v>57</v>
      </c>
      <c r="E2811">
        <v>11</v>
      </c>
      <c r="F2811" t="s">
        <v>37</v>
      </c>
      <c r="G2811">
        <v>100</v>
      </c>
      <c r="H2811" t="s">
        <v>27</v>
      </c>
      <c r="I2811" t="s">
        <v>38</v>
      </c>
      <c r="J2811" t="s">
        <v>36</v>
      </c>
      <c r="K2811" t="s">
        <v>30</v>
      </c>
      <c r="L2811" t="s">
        <v>31</v>
      </c>
      <c r="M2811">
        <v>3</v>
      </c>
      <c r="N2811" t="s">
        <v>32</v>
      </c>
      <c r="O2811" t="s">
        <v>33</v>
      </c>
      <c r="P2811">
        <v>4.5475000000000003</v>
      </c>
      <c r="Q2811">
        <v>336131.576695</v>
      </c>
      <c r="R2811">
        <v>3063473.52844</v>
      </c>
      <c r="S2811">
        <v>336127.05180000002</v>
      </c>
      <c r="T2811">
        <v>3063473.9813000001</v>
      </c>
      <c r="U2811">
        <v>4.5469999999999998E-3</v>
      </c>
      <c r="V2811" t="str">
        <f>VLOOKUP(C2811,'Lines LookUp'!$B$1:$C$12,2,0)</f>
        <v>SAN</v>
      </c>
      <c r="W2811" t="str">
        <f>ROUNDUP(Q2811,3)&amp;"-"&amp;ROUNDUP(R2811,3)</f>
        <v>336131.577-3063473.529</v>
      </c>
      <c r="X2811" t="str">
        <f>ROUNDUP(S2811,3)&amp;"-"&amp;ROUNDUP(T2811,3)</f>
        <v>336127.052-3063473.982</v>
      </c>
      <c r="Y2811">
        <f>VLOOKUP(W2811&amp;"-"&amp;V2811,'Buscoords Workout'!$F:$G,2,0)</f>
        <v>11211</v>
      </c>
      <c r="Z2811">
        <f>VLOOKUP(X2811&amp;"-"&amp;V2811,'Buscoords Workout'!$F:$G,2,0)</f>
        <v>11011</v>
      </c>
      <c r="AA2811" t="b">
        <f>OR(ISNA(Y2811),ISNA(Z2811))</f>
        <v>0</v>
      </c>
    </row>
    <row r="2812" spans="1:27" x14ac:dyDescent="0.25">
      <c r="A2812">
        <v>1946</v>
      </c>
      <c r="B2812" t="s">
        <v>24</v>
      </c>
      <c r="C2812" t="s">
        <v>56</v>
      </c>
      <c r="D2812" t="s">
        <v>57</v>
      </c>
      <c r="E2812">
        <v>11</v>
      </c>
      <c r="F2812" t="s">
        <v>37</v>
      </c>
      <c r="G2812">
        <v>100</v>
      </c>
      <c r="H2812" t="s">
        <v>27</v>
      </c>
      <c r="I2812" t="s">
        <v>38</v>
      </c>
      <c r="J2812" t="s">
        <v>36</v>
      </c>
      <c r="K2812" t="s">
        <v>30</v>
      </c>
      <c r="L2812" t="s">
        <v>31</v>
      </c>
      <c r="M2812">
        <v>3</v>
      </c>
      <c r="N2812" t="s">
        <v>32</v>
      </c>
      <c r="O2812" t="s">
        <v>33</v>
      </c>
      <c r="P2812">
        <v>4.5743799999999997</v>
      </c>
      <c r="Q2812">
        <v>336127.05180000002</v>
      </c>
      <c r="R2812">
        <v>3063473.9813000001</v>
      </c>
      <c r="S2812">
        <v>336122.71728099999</v>
      </c>
      <c r="T2812">
        <v>3063475.44312</v>
      </c>
      <c r="U2812">
        <v>4.5739999999999999E-3</v>
      </c>
      <c r="V2812" t="str">
        <f>VLOOKUP(C2812,'Lines LookUp'!$B$1:$C$12,2,0)</f>
        <v>SAN</v>
      </c>
      <c r="W2812" t="str">
        <f>ROUNDUP(Q2812,3)&amp;"-"&amp;ROUNDUP(R2812,3)</f>
        <v>336127.052-3063473.982</v>
      </c>
      <c r="X2812" t="str">
        <f>ROUNDUP(S2812,3)&amp;"-"&amp;ROUNDUP(T2812,3)</f>
        <v>336122.718-3063475.444</v>
      </c>
      <c r="Y2812">
        <f>VLOOKUP(W2812&amp;"-"&amp;V2812,'Buscoords Workout'!$F:$G,2,0)</f>
        <v>11011</v>
      </c>
      <c r="Z2812">
        <f>VLOOKUP(X2812&amp;"-"&amp;V2812,'Buscoords Workout'!$F:$G,2,0)</f>
        <v>11213</v>
      </c>
      <c r="AA2812" t="b">
        <f>OR(ISNA(Y2812),ISNA(Z2812))</f>
        <v>0</v>
      </c>
    </row>
    <row r="2813" spans="1:27" x14ac:dyDescent="0.25">
      <c r="A2813">
        <v>1947</v>
      </c>
      <c r="B2813" t="s">
        <v>24</v>
      </c>
      <c r="C2813" t="s">
        <v>56</v>
      </c>
      <c r="D2813" t="s">
        <v>57</v>
      </c>
      <c r="E2813">
        <v>11</v>
      </c>
      <c r="F2813" t="s">
        <v>37</v>
      </c>
      <c r="G2813">
        <v>100</v>
      </c>
      <c r="H2813" t="s">
        <v>27</v>
      </c>
      <c r="I2813" t="s">
        <v>38</v>
      </c>
      <c r="J2813" t="s">
        <v>36</v>
      </c>
      <c r="K2813" t="s">
        <v>30</v>
      </c>
      <c r="L2813" t="s">
        <v>31</v>
      </c>
      <c r="M2813">
        <v>3</v>
      </c>
      <c r="N2813" t="s">
        <v>32</v>
      </c>
      <c r="O2813" t="s">
        <v>33</v>
      </c>
      <c r="P2813">
        <v>0.62304700000000002</v>
      </c>
      <c r="Q2813">
        <v>336118.72507699998</v>
      </c>
      <c r="R2813">
        <v>3063476.7894899999</v>
      </c>
      <c r="S2813">
        <v>336118.1347</v>
      </c>
      <c r="T2813">
        <v>3063476.9885999998</v>
      </c>
      <c r="U2813">
        <v>6.2299999999999996E-4</v>
      </c>
      <c r="V2813" t="str">
        <f>VLOOKUP(C2813,'Lines LookUp'!$B$1:$C$12,2,0)</f>
        <v>SAN</v>
      </c>
      <c r="W2813" t="str">
        <f>ROUNDUP(Q2813,3)&amp;"-"&amp;ROUNDUP(R2813,3)</f>
        <v>336118.726-3063476.79</v>
      </c>
      <c r="X2813" t="str">
        <f>ROUNDUP(S2813,3)&amp;"-"&amp;ROUNDUP(T2813,3)</f>
        <v>336118.135-3063476.989</v>
      </c>
      <c r="Y2813">
        <f>VLOOKUP(W2813&amp;"-"&amp;V2813,'Buscoords Workout'!$F:$G,2,0)</f>
        <v>11214</v>
      </c>
      <c r="Z2813">
        <f>VLOOKUP(X2813&amp;"-"&amp;V2813,'Buscoords Workout'!$F:$G,2,0)</f>
        <v>11012</v>
      </c>
      <c r="AA2813" t="b">
        <f>OR(ISNA(Y2813),ISNA(Z2813))</f>
        <v>0</v>
      </c>
    </row>
    <row r="2814" spans="1:27" x14ac:dyDescent="0.25">
      <c r="A2814">
        <v>1948</v>
      </c>
      <c r="B2814" t="s">
        <v>24</v>
      </c>
      <c r="C2814" t="s">
        <v>56</v>
      </c>
      <c r="D2814" t="s">
        <v>57</v>
      </c>
      <c r="E2814">
        <v>11</v>
      </c>
      <c r="F2814" t="s">
        <v>37</v>
      </c>
      <c r="G2814">
        <v>100</v>
      </c>
      <c r="H2814" t="s">
        <v>27</v>
      </c>
      <c r="I2814" t="s">
        <v>38</v>
      </c>
      <c r="J2814" t="s">
        <v>36</v>
      </c>
      <c r="K2814" t="s">
        <v>30</v>
      </c>
      <c r="L2814" t="s">
        <v>31</v>
      </c>
      <c r="M2814">
        <v>3</v>
      </c>
      <c r="N2814" t="s">
        <v>32</v>
      </c>
      <c r="O2814" t="s">
        <v>33</v>
      </c>
      <c r="P2814">
        <v>4.21312</v>
      </c>
      <c r="Q2814">
        <v>336122.71728099999</v>
      </c>
      <c r="R2814">
        <v>3063475.44312</v>
      </c>
      <c r="S2814">
        <v>336118.72507699998</v>
      </c>
      <c r="T2814">
        <v>3063476.7894899999</v>
      </c>
      <c r="U2814">
        <v>4.2129999999999997E-3</v>
      </c>
      <c r="V2814" t="str">
        <f>VLOOKUP(C2814,'Lines LookUp'!$B$1:$C$12,2,0)</f>
        <v>SAN</v>
      </c>
      <c r="W2814" t="str">
        <f>ROUNDUP(Q2814,3)&amp;"-"&amp;ROUNDUP(R2814,3)</f>
        <v>336122.718-3063475.444</v>
      </c>
      <c r="X2814" t="str">
        <f>ROUNDUP(S2814,3)&amp;"-"&amp;ROUNDUP(T2814,3)</f>
        <v>336118.726-3063476.79</v>
      </c>
      <c r="Y2814">
        <f>VLOOKUP(W2814&amp;"-"&amp;V2814,'Buscoords Workout'!$F:$G,2,0)</f>
        <v>11213</v>
      </c>
      <c r="Z2814">
        <f>VLOOKUP(X2814&amp;"-"&amp;V2814,'Buscoords Workout'!$F:$G,2,0)</f>
        <v>11214</v>
      </c>
      <c r="AA2814" t="b">
        <f>OR(ISNA(Y2814),ISNA(Z2814))</f>
        <v>0</v>
      </c>
    </row>
    <row r="2815" spans="1:27" x14ac:dyDescent="0.25">
      <c r="A2815">
        <v>1949</v>
      </c>
      <c r="B2815" t="s">
        <v>24</v>
      </c>
      <c r="C2815" t="s">
        <v>56</v>
      </c>
      <c r="D2815" t="s">
        <v>57</v>
      </c>
      <c r="E2815">
        <v>11</v>
      </c>
      <c r="F2815" t="s">
        <v>37</v>
      </c>
      <c r="G2815">
        <v>100</v>
      </c>
      <c r="H2815" t="s">
        <v>27</v>
      </c>
      <c r="I2815" t="s">
        <v>38</v>
      </c>
      <c r="J2815" t="s">
        <v>36</v>
      </c>
      <c r="K2815" t="s">
        <v>30</v>
      </c>
      <c r="L2815" t="s">
        <v>31</v>
      </c>
      <c r="M2815">
        <v>3</v>
      </c>
      <c r="N2815" t="s">
        <v>32</v>
      </c>
      <c r="O2815" t="s">
        <v>33</v>
      </c>
      <c r="P2815">
        <v>2.5457399999999999</v>
      </c>
      <c r="Q2815">
        <v>336118.1347</v>
      </c>
      <c r="R2815">
        <v>3063476.9885999998</v>
      </c>
      <c r="S2815">
        <v>336118.00406100001</v>
      </c>
      <c r="T2815">
        <v>3063474.4462100002</v>
      </c>
      <c r="U2815">
        <v>2.5460000000000001E-3</v>
      </c>
      <c r="V2815" t="str">
        <f>VLOOKUP(C2815,'Lines LookUp'!$B$1:$C$12,2,0)</f>
        <v>SAN</v>
      </c>
      <c r="W2815" t="str">
        <f>ROUNDUP(Q2815,3)&amp;"-"&amp;ROUNDUP(R2815,3)</f>
        <v>336118.135-3063476.989</v>
      </c>
      <c r="X2815" t="str">
        <f>ROUNDUP(S2815,3)&amp;"-"&amp;ROUNDUP(T2815,3)</f>
        <v>336118.005-3063474.447</v>
      </c>
      <c r="Y2815">
        <f>VLOOKUP(W2815&amp;"-"&amp;V2815,'Buscoords Workout'!$F:$G,2,0)</f>
        <v>11012</v>
      </c>
      <c r="Z2815">
        <f>VLOOKUP(X2815&amp;"-"&amp;V2815,'Buscoords Workout'!$F:$G,2,0)</f>
        <v>11212</v>
      </c>
      <c r="AA2815" t="b">
        <f>OR(ISNA(Y2815),ISNA(Z2815))</f>
        <v>0</v>
      </c>
    </row>
    <row r="2816" spans="1:27" x14ac:dyDescent="0.25">
      <c r="A2816">
        <v>1950</v>
      </c>
      <c r="B2816" t="s">
        <v>24</v>
      </c>
      <c r="C2816" t="s">
        <v>56</v>
      </c>
      <c r="D2816" t="s">
        <v>57</v>
      </c>
      <c r="E2816">
        <v>11</v>
      </c>
      <c r="F2816" t="s">
        <v>37</v>
      </c>
      <c r="G2816">
        <v>100</v>
      </c>
      <c r="H2816" t="s">
        <v>27</v>
      </c>
      <c r="I2816" t="s">
        <v>38</v>
      </c>
      <c r="J2816" t="s">
        <v>36</v>
      </c>
      <c r="K2816" t="s">
        <v>30</v>
      </c>
      <c r="L2816" t="s">
        <v>31</v>
      </c>
      <c r="M2816">
        <v>3</v>
      </c>
      <c r="N2816" t="s">
        <v>32</v>
      </c>
      <c r="O2816" t="s">
        <v>33</v>
      </c>
      <c r="P2816">
        <v>27.782599999999999</v>
      </c>
      <c r="Q2816">
        <v>336118.00406100001</v>
      </c>
      <c r="R2816">
        <v>3063474.4462100002</v>
      </c>
      <c r="S2816">
        <v>336116.57835500001</v>
      </c>
      <c r="T2816">
        <v>3063446.7002599998</v>
      </c>
      <c r="U2816">
        <v>2.7782999999999999E-2</v>
      </c>
      <c r="V2816" t="str">
        <f>VLOOKUP(C2816,'Lines LookUp'!$B$1:$C$12,2,0)</f>
        <v>SAN</v>
      </c>
      <c r="W2816" t="str">
        <f>ROUNDUP(Q2816,3)&amp;"-"&amp;ROUNDUP(R2816,3)</f>
        <v>336118.005-3063474.447</v>
      </c>
      <c r="X2816" t="str">
        <f>ROUNDUP(S2816,3)&amp;"-"&amp;ROUNDUP(T2816,3)</f>
        <v>336116.579-3063446.701</v>
      </c>
      <c r="Y2816">
        <f>VLOOKUP(W2816&amp;"-"&amp;V2816,'Buscoords Workout'!$F:$G,2,0)</f>
        <v>11212</v>
      </c>
      <c r="Z2816">
        <f>VLOOKUP(X2816&amp;"-"&amp;V2816,'Buscoords Workout'!$F:$G,2,0)</f>
        <v>11197</v>
      </c>
      <c r="AA2816" t="b">
        <f>OR(ISNA(Y2816),ISNA(Z2816))</f>
        <v>0</v>
      </c>
    </row>
    <row r="2817" spans="1:27" x14ac:dyDescent="0.25">
      <c r="A2817">
        <v>1951</v>
      </c>
      <c r="B2817" t="s">
        <v>24</v>
      </c>
      <c r="C2817" t="s">
        <v>56</v>
      </c>
      <c r="D2817" t="s">
        <v>57</v>
      </c>
      <c r="E2817">
        <v>11</v>
      </c>
      <c r="F2817" t="s">
        <v>37</v>
      </c>
      <c r="G2817">
        <v>100</v>
      </c>
      <c r="H2817" t="s">
        <v>27</v>
      </c>
      <c r="I2817" t="s">
        <v>38</v>
      </c>
      <c r="J2817" t="s">
        <v>36</v>
      </c>
      <c r="K2817" t="s">
        <v>30</v>
      </c>
      <c r="L2817" t="s">
        <v>31</v>
      </c>
      <c r="M2817">
        <v>3</v>
      </c>
      <c r="N2817" t="s">
        <v>32</v>
      </c>
      <c r="O2817" t="s">
        <v>33</v>
      </c>
      <c r="P2817">
        <v>26.7254</v>
      </c>
      <c r="Q2817">
        <v>336116.57835500001</v>
      </c>
      <c r="R2817">
        <v>3063446.7002599998</v>
      </c>
      <c r="S2817">
        <v>336115.20689999999</v>
      </c>
      <c r="T2817">
        <v>3063420.0101000001</v>
      </c>
      <c r="U2817">
        <v>2.6724999999999999E-2</v>
      </c>
      <c r="V2817" t="str">
        <f>VLOOKUP(C2817,'Lines LookUp'!$B$1:$C$12,2,0)</f>
        <v>SAN</v>
      </c>
      <c r="W2817" t="str">
        <f>ROUNDUP(Q2817,3)&amp;"-"&amp;ROUNDUP(R2817,3)</f>
        <v>336116.579-3063446.701</v>
      </c>
      <c r="X2817" t="str">
        <f>ROUNDUP(S2817,3)&amp;"-"&amp;ROUNDUP(T2817,3)</f>
        <v>336115.207-3063420.011</v>
      </c>
      <c r="Y2817">
        <f>VLOOKUP(W2817&amp;"-"&amp;V2817,'Buscoords Workout'!$F:$G,2,0)</f>
        <v>11197</v>
      </c>
      <c r="Z2817">
        <f>VLOOKUP(X2817&amp;"-"&amp;V2817,'Buscoords Workout'!$F:$G,2,0)</f>
        <v>11013</v>
      </c>
      <c r="AA2817" t="b">
        <f>OR(ISNA(Y2817),ISNA(Z2817))</f>
        <v>0</v>
      </c>
    </row>
    <row r="2818" spans="1:27" x14ac:dyDescent="0.25">
      <c r="A2818">
        <v>1952</v>
      </c>
      <c r="B2818" t="s">
        <v>24</v>
      </c>
      <c r="C2818" t="s">
        <v>56</v>
      </c>
      <c r="D2818" t="s">
        <v>57</v>
      </c>
      <c r="E2818">
        <v>11</v>
      </c>
      <c r="F2818" t="s">
        <v>37</v>
      </c>
      <c r="G2818">
        <v>100</v>
      </c>
      <c r="H2818" t="s">
        <v>27</v>
      </c>
      <c r="I2818" t="s">
        <v>38</v>
      </c>
      <c r="J2818" t="s">
        <v>36</v>
      </c>
      <c r="K2818" t="s">
        <v>30</v>
      </c>
      <c r="L2818" t="s">
        <v>31</v>
      </c>
      <c r="M2818">
        <v>3</v>
      </c>
      <c r="N2818" t="s">
        <v>32</v>
      </c>
      <c r="O2818" t="s">
        <v>33</v>
      </c>
      <c r="P2818">
        <v>46.316699999999997</v>
      </c>
      <c r="Q2818">
        <v>336115.20689999999</v>
      </c>
      <c r="R2818">
        <v>3063420.0101000001</v>
      </c>
      <c r="S2818">
        <v>336102.90230000002</v>
      </c>
      <c r="T2818">
        <v>3063375.3577000001</v>
      </c>
      <c r="U2818">
        <v>4.6316999999999997E-2</v>
      </c>
      <c r="V2818" t="str">
        <f>VLOOKUP(C2818,'Lines LookUp'!$B$1:$C$12,2,0)</f>
        <v>SAN</v>
      </c>
      <c r="W2818" t="str">
        <f>ROUNDUP(Q2818,3)&amp;"-"&amp;ROUNDUP(R2818,3)</f>
        <v>336115.207-3063420.011</v>
      </c>
      <c r="X2818" t="str">
        <f>ROUNDUP(S2818,3)&amp;"-"&amp;ROUNDUP(T2818,3)</f>
        <v>336102.903-3063375.358</v>
      </c>
      <c r="Y2818">
        <f>VLOOKUP(W2818&amp;"-"&amp;V2818,'Buscoords Workout'!$F:$G,2,0)</f>
        <v>11013</v>
      </c>
      <c r="Z2818">
        <f>VLOOKUP(X2818&amp;"-"&amp;V2818,'Buscoords Workout'!$F:$G,2,0)</f>
        <v>11014</v>
      </c>
      <c r="AA2818" t="b">
        <f>OR(ISNA(Y2818),ISNA(Z2818))</f>
        <v>0</v>
      </c>
    </row>
    <row r="2819" spans="1:27" x14ac:dyDescent="0.25">
      <c r="A2819">
        <v>1953</v>
      </c>
      <c r="B2819" t="s">
        <v>24</v>
      </c>
      <c r="C2819" t="s">
        <v>56</v>
      </c>
      <c r="D2819" t="s">
        <v>57</v>
      </c>
      <c r="E2819">
        <v>11</v>
      </c>
      <c r="F2819" t="s">
        <v>37</v>
      </c>
      <c r="G2819">
        <v>100</v>
      </c>
      <c r="H2819" t="s">
        <v>27</v>
      </c>
      <c r="I2819" t="s">
        <v>38</v>
      </c>
      <c r="J2819" t="s">
        <v>36</v>
      </c>
      <c r="K2819" t="s">
        <v>30</v>
      </c>
      <c r="L2819" t="s">
        <v>31</v>
      </c>
      <c r="M2819">
        <v>3</v>
      </c>
      <c r="N2819" t="s">
        <v>32</v>
      </c>
      <c r="O2819" t="s">
        <v>33</v>
      </c>
      <c r="P2819">
        <v>20.996700000000001</v>
      </c>
      <c r="Q2819">
        <v>336102.90230000002</v>
      </c>
      <c r="R2819">
        <v>3063375.3577000001</v>
      </c>
      <c r="S2819">
        <v>336095.6153</v>
      </c>
      <c r="T2819">
        <v>3063355.6660000002</v>
      </c>
      <c r="U2819">
        <v>2.0996999999999998E-2</v>
      </c>
      <c r="V2819" t="str">
        <f>VLOOKUP(C2819,'Lines LookUp'!$B$1:$C$12,2,0)</f>
        <v>SAN</v>
      </c>
      <c r="W2819" t="str">
        <f>ROUNDUP(Q2819,3)&amp;"-"&amp;ROUNDUP(R2819,3)</f>
        <v>336102.903-3063375.358</v>
      </c>
      <c r="X2819" t="str">
        <f>ROUNDUP(S2819,3)&amp;"-"&amp;ROUNDUP(T2819,3)</f>
        <v>336095.616-3063355.666</v>
      </c>
      <c r="Y2819">
        <f>VLOOKUP(W2819&amp;"-"&amp;V2819,'Buscoords Workout'!$F:$G,2,0)</f>
        <v>11014</v>
      </c>
      <c r="Z2819">
        <f>VLOOKUP(X2819&amp;"-"&amp;V2819,'Buscoords Workout'!$F:$G,2,0)</f>
        <v>11015</v>
      </c>
      <c r="AA2819" t="b">
        <f>OR(ISNA(Y2819),ISNA(Z2819))</f>
        <v>0</v>
      </c>
    </row>
    <row r="2820" spans="1:27" x14ac:dyDescent="0.25">
      <c r="A2820">
        <v>1954</v>
      </c>
      <c r="B2820" t="s">
        <v>24</v>
      </c>
      <c r="C2820" t="s">
        <v>56</v>
      </c>
      <c r="D2820" t="s">
        <v>57</v>
      </c>
      <c r="E2820">
        <v>11</v>
      </c>
      <c r="F2820" t="s">
        <v>37</v>
      </c>
      <c r="G2820">
        <v>100</v>
      </c>
      <c r="H2820" t="s">
        <v>27</v>
      </c>
      <c r="I2820" t="s">
        <v>38</v>
      </c>
      <c r="J2820" t="s">
        <v>36</v>
      </c>
      <c r="K2820" t="s">
        <v>30</v>
      </c>
      <c r="L2820" t="s">
        <v>31</v>
      </c>
      <c r="M2820">
        <v>3</v>
      </c>
      <c r="N2820" t="s">
        <v>32</v>
      </c>
      <c r="O2820" t="s">
        <v>33</v>
      </c>
      <c r="P2820">
        <v>16.338000000000001</v>
      </c>
      <c r="Q2820">
        <v>336095.6153</v>
      </c>
      <c r="R2820">
        <v>3063355.6660000002</v>
      </c>
      <c r="S2820">
        <v>336094.2255</v>
      </c>
      <c r="T2820">
        <v>3063339.3872000002</v>
      </c>
      <c r="U2820">
        <v>1.6337999999999998E-2</v>
      </c>
      <c r="V2820" t="str">
        <f>VLOOKUP(C2820,'Lines LookUp'!$B$1:$C$12,2,0)</f>
        <v>SAN</v>
      </c>
      <c r="W2820" t="str">
        <f>ROUNDUP(Q2820,3)&amp;"-"&amp;ROUNDUP(R2820,3)</f>
        <v>336095.616-3063355.666</v>
      </c>
      <c r="X2820" t="str">
        <f>ROUNDUP(S2820,3)&amp;"-"&amp;ROUNDUP(T2820,3)</f>
        <v>336094.226-3063339.388</v>
      </c>
      <c r="Y2820">
        <f>VLOOKUP(W2820&amp;"-"&amp;V2820,'Buscoords Workout'!$F:$G,2,0)</f>
        <v>11015</v>
      </c>
      <c r="Z2820">
        <f>VLOOKUP(X2820&amp;"-"&amp;V2820,'Buscoords Workout'!$F:$G,2,0)</f>
        <v>11016</v>
      </c>
      <c r="AA2820" t="b">
        <f>OR(ISNA(Y2820),ISNA(Z2820))</f>
        <v>0</v>
      </c>
    </row>
    <row r="2821" spans="1:27" x14ac:dyDescent="0.25">
      <c r="A2821">
        <v>1955</v>
      </c>
      <c r="B2821" t="s">
        <v>24</v>
      </c>
      <c r="C2821" t="s">
        <v>56</v>
      </c>
      <c r="D2821" t="s">
        <v>57</v>
      </c>
      <c r="E2821">
        <v>11</v>
      </c>
      <c r="F2821" t="s">
        <v>37</v>
      </c>
      <c r="G2821">
        <v>100</v>
      </c>
      <c r="H2821" t="s">
        <v>27</v>
      </c>
      <c r="I2821" t="s">
        <v>38</v>
      </c>
      <c r="J2821" t="s">
        <v>36</v>
      </c>
      <c r="K2821" t="s">
        <v>30</v>
      </c>
      <c r="L2821" t="s">
        <v>31</v>
      </c>
      <c r="M2821">
        <v>3</v>
      </c>
      <c r="N2821" t="s">
        <v>32</v>
      </c>
      <c r="O2821" t="s">
        <v>33</v>
      </c>
      <c r="P2821">
        <v>13.443199999999999</v>
      </c>
      <c r="Q2821">
        <v>336094.2255</v>
      </c>
      <c r="R2821">
        <v>3063339.3872000002</v>
      </c>
      <c r="S2821">
        <v>336089.95770000003</v>
      </c>
      <c r="T2821">
        <v>3063326.6394000002</v>
      </c>
      <c r="U2821">
        <v>1.3443E-2</v>
      </c>
      <c r="V2821" t="str">
        <f>VLOOKUP(C2821,'Lines LookUp'!$B$1:$C$12,2,0)</f>
        <v>SAN</v>
      </c>
      <c r="W2821" t="str">
        <f>ROUNDUP(Q2821,3)&amp;"-"&amp;ROUNDUP(R2821,3)</f>
        <v>336094.226-3063339.388</v>
      </c>
      <c r="X2821" t="str">
        <f>ROUNDUP(S2821,3)&amp;"-"&amp;ROUNDUP(T2821,3)</f>
        <v>336089.958-3063326.64</v>
      </c>
      <c r="Y2821">
        <f>VLOOKUP(W2821&amp;"-"&amp;V2821,'Buscoords Workout'!$F:$G,2,0)</f>
        <v>11016</v>
      </c>
      <c r="Z2821">
        <f>VLOOKUP(X2821&amp;"-"&amp;V2821,'Buscoords Workout'!$F:$G,2,0)</f>
        <v>11017</v>
      </c>
      <c r="AA2821" t="b">
        <f>OR(ISNA(Y2821),ISNA(Z2821))</f>
        <v>0</v>
      </c>
    </row>
    <row r="2822" spans="1:27" x14ac:dyDescent="0.25">
      <c r="A2822">
        <v>1956</v>
      </c>
      <c r="B2822" t="s">
        <v>24</v>
      </c>
      <c r="C2822" t="s">
        <v>56</v>
      </c>
      <c r="D2822" t="s">
        <v>57</v>
      </c>
      <c r="E2822">
        <v>11</v>
      </c>
      <c r="F2822" t="s">
        <v>37</v>
      </c>
      <c r="G2822">
        <v>100</v>
      </c>
      <c r="H2822" t="s">
        <v>27</v>
      </c>
      <c r="I2822" t="s">
        <v>38</v>
      </c>
      <c r="J2822" t="s">
        <v>36</v>
      </c>
      <c r="K2822" t="s">
        <v>30</v>
      </c>
      <c r="L2822" t="s">
        <v>31</v>
      </c>
      <c r="M2822">
        <v>3</v>
      </c>
      <c r="N2822" t="s">
        <v>32</v>
      </c>
      <c r="O2822" t="s">
        <v>33</v>
      </c>
      <c r="P2822">
        <v>4.4360600000000003</v>
      </c>
      <c r="Q2822">
        <v>336089.95770000003</v>
      </c>
      <c r="R2822">
        <v>3063326.6394000002</v>
      </c>
      <c r="S2822">
        <v>336088.14769999997</v>
      </c>
      <c r="T2822">
        <v>3063322.5893999999</v>
      </c>
      <c r="U2822">
        <v>4.4359999999999998E-3</v>
      </c>
      <c r="V2822" t="str">
        <f>VLOOKUP(C2822,'Lines LookUp'!$B$1:$C$12,2,0)</f>
        <v>SAN</v>
      </c>
      <c r="W2822" t="str">
        <f>ROUNDUP(Q2822,3)&amp;"-"&amp;ROUNDUP(R2822,3)</f>
        <v>336089.958-3063326.64</v>
      </c>
      <c r="X2822" t="str">
        <f>ROUNDUP(S2822,3)&amp;"-"&amp;ROUNDUP(T2822,3)</f>
        <v>336088.148-3063322.59</v>
      </c>
      <c r="Y2822">
        <f>VLOOKUP(W2822&amp;"-"&amp;V2822,'Buscoords Workout'!$F:$G,2,0)</f>
        <v>11017</v>
      </c>
      <c r="Z2822">
        <f>VLOOKUP(X2822&amp;"-"&amp;V2822,'Buscoords Workout'!$F:$G,2,0)</f>
        <v>11018</v>
      </c>
      <c r="AA2822" t="b">
        <f>OR(ISNA(Y2822),ISNA(Z2822))</f>
        <v>0</v>
      </c>
    </row>
    <row r="2823" spans="1:27" x14ac:dyDescent="0.25">
      <c r="A2823">
        <v>1957</v>
      </c>
      <c r="B2823" t="s">
        <v>24</v>
      </c>
      <c r="C2823" t="s">
        <v>56</v>
      </c>
      <c r="D2823" t="s">
        <v>57</v>
      </c>
      <c r="E2823">
        <v>11</v>
      </c>
      <c r="F2823" t="s">
        <v>37</v>
      </c>
      <c r="G2823">
        <v>100</v>
      </c>
      <c r="H2823" t="s">
        <v>27</v>
      </c>
      <c r="I2823" t="s">
        <v>38</v>
      </c>
      <c r="J2823" t="s">
        <v>36</v>
      </c>
      <c r="K2823" t="s">
        <v>30</v>
      </c>
      <c r="L2823" t="s">
        <v>31</v>
      </c>
      <c r="M2823">
        <v>3</v>
      </c>
      <c r="N2823" t="s">
        <v>32</v>
      </c>
      <c r="O2823" t="s">
        <v>33</v>
      </c>
      <c r="P2823">
        <v>14.029299999999999</v>
      </c>
      <c r="Q2823">
        <v>336088.14769999997</v>
      </c>
      <c r="R2823">
        <v>3063322.5893999999</v>
      </c>
      <c r="S2823">
        <v>336078.06890000001</v>
      </c>
      <c r="T2823">
        <v>3063312.8303</v>
      </c>
      <c r="U2823">
        <v>1.4029E-2</v>
      </c>
      <c r="V2823" t="str">
        <f>VLOOKUP(C2823,'Lines LookUp'!$B$1:$C$12,2,0)</f>
        <v>SAN</v>
      </c>
      <c r="W2823" t="str">
        <f>ROUNDUP(Q2823,3)&amp;"-"&amp;ROUNDUP(R2823,3)</f>
        <v>336088.148-3063322.59</v>
      </c>
      <c r="X2823" t="str">
        <f>ROUNDUP(S2823,3)&amp;"-"&amp;ROUNDUP(T2823,3)</f>
        <v>336078.069-3063312.831</v>
      </c>
      <c r="Y2823">
        <f>VLOOKUP(W2823&amp;"-"&amp;V2823,'Buscoords Workout'!$F:$G,2,0)</f>
        <v>11018</v>
      </c>
      <c r="Z2823">
        <f>VLOOKUP(X2823&amp;"-"&amp;V2823,'Buscoords Workout'!$F:$G,2,0)</f>
        <v>11019</v>
      </c>
      <c r="AA2823" t="b">
        <f>OR(ISNA(Y2823),ISNA(Z2823))</f>
        <v>0</v>
      </c>
    </row>
    <row r="2824" spans="1:27" x14ac:dyDescent="0.25">
      <c r="A2824">
        <v>1958</v>
      </c>
      <c r="B2824" t="s">
        <v>24</v>
      </c>
      <c r="C2824" t="s">
        <v>56</v>
      </c>
      <c r="D2824" t="s">
        <v>57</v>
      </c>
      <c r="E2824">
        <v>11</v>
      </c>
      <c r="F2824" t="s">
        <v>37</v>
      </c>
      <c r="G2824">
        <v>100</v>
      </c>
      <c r="H2824" t="s">
        <v>27</v>
      </c>
      <c r="I2824" t="s">
        <v>38</v>
      </c>
      <c r="J2824" t="s">
        <v>36</v>
      </c>
      <c r="K2824" t="s">
        <v>30</v>
      </c>
      <c r="L2824" t="s">
        <v>31</v>
      </c>
      <c r="M2824">
        <v>3</v>
      </c>
      <c r="N2824" t="s">
        <v>32</v>
      </c>
      <c r="O2824" t="s">
        <v>33</v>
      </c>
      <c r="P2824">
        <v>39.385300000000001</v>
      </c>
      <c r="Q2824">
        <v>336078.06890000001</v>
      </c>
      <c r="R2824">
        <v>3063312.8303</v>
      </c>
      <c r="S2824">
        <v>336044.43969999999</v>
      </c>
      <c r="T2824">
        <v>3063292.3295999998</v>
      </c>
      <c r="U2824">
        <v>3.9385000000000003E-2</v>
      </c>
      <c r="V2824" t="str">
        <f>VLOOKUP(C2824,'Lines LookUp'!$B$1:$C$12,2,0)</f>
        <v>SAN</v>
      </c>
      <c r="W2824" t="str">
        <f>ROUNDUP(Q2824,3)&amp;"-"&amp;ROUNDUP(R2824,3)</f>
        <v>336078.069-3063312.831</v>
      </c>
      <c r="X2824" t="str">
        <f>ROUNDUP(S2824,3)&amp;"-"&amp;ROUNDUP(T2824,3)</f>
        <v>336044.44-3063292.33</v>
      </c>
      <c r="Y2824">
        <f>VLOOKUP(W2824&amp;"-"&amp;V2824,'Buscoords Workout'!$F:$G,2,0)</f>
        <v>11019</v>
      </c>
      <c r="Z2824">
        <f>VLOOKUP(X2824&amp;"-"&amp;V2824,'Buscoords Workout'!$F:$G,2,0)</f>
        <v>11020</v>
      </c>
      <c r="AA2824" t="b">
        <f>OR(ISNA(Y2824),ISNA(Z2824))</f>
        <v>0</v>
      </c>
    </row>
    <row r="2825" spans="1:27" x14ac:dyDescent="0.25">
      <c r="A2825">
        <v>1959</v>
      </c>
      <c r="B2825" t="s">
        <v>24</v>
      </c>
      <c r="C2825" t="s">
        <v>56</v>
      </c>
      <c r="D2825" t="s">
        <v>57</v>
      </c>
      <c r="E2825">
        <v>11</v>
      </c>
      <c r="F2825" t="s">
        <v>37</v>
      </c>
      <c r="G2825">
        <v>100</v>
      </c>
      <c r="H2825" t="s">
        <v>27</v>
      </c>
      <c r="I2825" t="s">
        <v>38</v>
      </c>
      <c r="J2825" t="s">
        <v>36</v>
      </c>
      <c r="K2825" t="s">
        <v>30</v>
      </c>
      <c r="L2825" t="s">
        <v>31</v>
      </c>
      <c r="M2825">
        <v>3</v>
      </c>
      <c r="N2825" t="s">
        <v>32</v>
      </c>
      <c r="O2825" t="s">
        <v>33</v>
      </c>
      <c r="P2825">
        <v>39.207799999999999</v>
      </c>
      <c r="Q2825">
        <v>336044.43969999999</v>
      </c>
      <c r="R2825">
        <v>3063292.3295999998</v>
      </c>
      <c r="S2825">
        <v>336011.38760000002</v>
      </c>
      <c r="T2825">
        <v>3063271.2390999999</v>
      </c>
      <c r="U2825">
        <v>3.9208E-2</v>
      </c>
      <c r="V2825" t="str">
        <f>VLOOKUP(C2825,'Lines LookUp'!$B$1:$C$12,2,0)</f>
        <v>SAN</v>
      </c>
      <c r="W2825" t="str">
        <f>ROUNDUP(Q2825,3)&amp;"-"&amp;ROUNDUP(R2825,3)</f>
        <v>336044.44-3063292.33</v>
      </c>
      <c r="X2825" t="str">
        <f>ROUNDUP(S2825,3)&amp;"-"&amp;ROUNDUP(T2825,3)</f>
        <v>336011.388-3063271.24</v>
      </c>
      <c r="Y2825">
        <f>VLOOKUP(W2825&amp;"-"&amp;V2825,'Buscoords Workout'!$F:$G,2,0)</f>
        <v>11020</v>
      </c>
      <c r="Z2825">
        <f>VLOOKUP(X2825&amp;"-"&amp;V2825,'Buscoords Workout'!$F:$G,2,0)</f>
        <v>11021</v>
      </c>
      <c r="AA2825" t="b">
        <f>OR(ISNA(Y2825),ISNA(Z2825))</f>
        <v>0</v>
      </c>
    </row>
    <row r="2826" spans="1:27" x14ac:dyDescent="0.25">
      <c r="A2826">
        <v>1960</v>
      </c>
      <c r="B2826" t="s">
        <v>24</v>
      </c>
      <c r="C2826" t="s">
        <v>56</v>
      </c>
      <c r="D2826" t="s">
        <v>57</v>
      </c>
      <c r="E2826">
        <v>11</v>
      </c>
      <c r="F2826" t="s">
        <v>37</v>
      </c>
      <c r="G2826">
        <v>100</v>
      </c>
      <c r="H2826" t="s">
        <v>27</v>
      </c>
      <c r="I2826" t="s">
        <v>38</v>
      </c>
      <c r="J2826" t="s">
        <v>36</v>
      </c>
      <c r="K2826" t="s">
        <v>30</v>
      </c>
      <c r="L2826" t="s">
        <v>31</v>
      </c>
      <c r="M2826">
        <v>3</v>
      </c>
      <c r="N2826" t="s">
        <v>32</v>
      </c>
      <c r="O2826" t="s">
        <v>33</v>
      </c>
      <c r="P2826">
        <v>42.227800000000002</v>
      </c>
      <c r="Q2826">
        <v>336011.38760000002</v>
      </c>
      <c r="R2826">
        <v>3063271.2390999999</v>
      </c>
      <c r="S2826">
        <v>335990.99410000001</v>
      </c>
      <c r="T2826">
        <v>3063234.2622000002</v>
      </c>
      <c r="U2826">
        <v>4.2228000000000002E-2</v>
      </c>
      <c r="V2826" t="str">
        <f>VLOOKUP(C2826,'Lines LookUp'!$B$1:$C$12,2,0)</f>
        <v>SAN</v>
      </c>
      <c r="W2826" t="str">
        <f>ROUNDUP(Q2826,3)&amp;"-"&amp;ROUNDUP(R2826,3)</f>
        <v>336011.388-3063271.24</v>
      </c>
      <c r="X2826" t="str">
        <f>ROUNDUP(S2826,3)&amp;"-"&amp;ROUNDUP(T2826,3)</f>
        <v>335990.995-3063234.263</v>
      </c>
      <c r="Y2826">
        <f>VLOOKUP(W2826&amp;"-"&amp;V2826,'Buscoords Workout'!$F:$G,2,0)</f>
        <v>11021</v>
      </c>
      <c r="Z2826">
        <f>VLOOKUP(X2826&amp;"-"&amp;V2826,'Buscoords Workout'!$F:$G,2,0)</f>
        <v>11022</v>
      </c>
      <c r="AA2826" t="b">
        <f>OR(ISNA(Y2826),ISNA(Z2826))</f>
        <v>0</v>
      </c>
    </row>
    <row r="2827" spans="1:27" x14ac:dyDescent="0.25">
      <c r="A2827">
        <v>1961</v>
      </c>
      <c r="B2827" t="s">
        <v>24</v>
      </c>
      <c r="C2827" t="s">
        <v>56</v>
      </c>
      <c r="D2827" t="s">
        <v>57</v>
      </c>
      <c r="E2827">
        <v>11</v>
      </c>
      <c r="F2827" t="s">
        <v>37</v>
      </c>
      <c r="G2827">
        <v>100</v>
      </c>
      <c r="H2827" t="s">
        <v>27</v>
      </c>
      <c r="I2827" t="s">
        <v>38</v>
      </c>
      <c r="J2827" t="s">
        <v>36</v>
      </c>
      <c r="K2827" t="s">
        <v>30</v>
      </c>
      <c r="L2827" t="s">
        <v>31</v>
      </c>
      <c r="M2827">
        <v>3</v>
      </c>
      <c r="N2827" t="s">
        <v>32</v>
      </c>
      <c r="O2827" t="s">
        <v>33</v>
      </c>
      <c r="P2827">
        <v>17.458300000000001</v>
      </c>
      <c r="Q2827">
        <v>335990.99410000001</v>
      </c>
      <c r="R2827">
        <v>3063234.2622000002</v>
      </c>
      <c r="S2827">
        <v>335983.17670000001</v>
      </c>
      <c r="T2827">
        <v>3063218.6518999999</v>
      </c>
      <c r="U2827">
        <v>1.7458000000000001E-2</v>
      </c>
      <c r="V2827" t="str">
        <f>VLOOKUP(C2827,'Lines LookUp'!$B$1:$C$12,2,0)</f>
        <v>SAN</v>
      </c>
      <c r="W2827" t="str">
        <f>ROUNDUP(Q2827,3)&amp;"-"&amp;ROUNDUP(R2827,3)</f>
        <v>335990.995-3063234.263</v>
      </c>
      <c r="X2827" t="str">
        <f>ROUNDUP(S2827,3)&amp;"-"&amp;ROUNDUP(T2827,3)</f>
        <v>335983.177-3063218.652</v>
      </c>
      <c r="Y2827">
        <f>VLOOKUP(W2827&amp;"-"&amp;V2827,'Buscoords Workout'!$F:$G,2,0)</f>
        <v>11022</v>
      </c>
      <c r="Z2827">
        <f>VLOOKUP(X2827&amp;"-"&amp;V2827,'Buscoords Workout'!$F:$G,2,0)</f>
        <v>11023</v>
      </c>
      <c r="AA2827" t="b">
        <f>OR(ISNA(Y2827),ISNA(Z2827))</f>
        <v>0</v>
      </c>
    </row>
    <row r="2828" spans="1:27" x14ac:dyDescent="0.25">
      <c r="A2828">
        <v>1962</v>
      </c>
      <c r="B2828" t="s">
        <v>24</v>
      </c>
      <c r="C2828" t="s">
        <v>56</v>
      </c>
      <c r="D2828" t="s">
        <v>57</v>
      </c>
      <c r="E2828">
        <v>11</v>
      </c>
      <c r="F2828" t="s">
        <v>37</v>
      </c>
      <c r="G2828">
        <v>100</v>
      </c>
      <c r="H2828" t="s">
        <v>27</v>
      </c>
      <c r="I2828" t="s">
        <v>38</v>
      </c>
      <c r="J2828" t="s">
        <v>36</v>
      </c>
      <c r="K2828" t="s">
        <v>30</v>
      </c>
      <c r="L2828" t="s">
        <v>31</v>
      </c>
      <c r="M2828">
        <v>3</v>
      </c>
      <c r="N2828" t="s">
        <v>32</v>
      </c>
      <c r="O2828" t="s">
        <v>33</v>
      </c>
      <c r="P2828">
        <v>28.860299999999999</v>
      </c>
      <c r="Q2828">
        <v>335363.29149999999</v>
      </c>
      <c r="R2828">
        <v>3063591.1411000001</v>
      </c>
      <c r="S2828">
        <v>335368.75760000001</v>
      </c>
      <c r="T2828">
        <v>3063562.8032</v>
      </c>
      <c r="U2828">
        <v>2.886E-2</v>
      </c>
      <c r="V2828" t="str">
        <f>VLOOKUP(C2828,'Lines LookUp'!$B$1:$C$12,2,0)</f>
        <v>SAN</v>
      </c>
      <c r="W2828" t="str">
        <f>ROUNDUP(Q2828,3)&amp;"-"&amp;ROUNDUP(R2828,3)</f>
        <v>335363.292-3063591.142</v>
      </c>
      <c r="X2828" t="str">
        <f>ROUNDUP(S2828,3)&amp;"-"&amp;ROUNDUP(T2828,3)</f>
        <v>335368.758-3063562.804</v>
      </c>
      <c r="Y2828">
        <f>VLOOKUP(W2828&amp;"-"&amp;V2828,'Buscoords Workout'!$F:$G,2,0)</f>
        <v>11114</v>
      </c>
      <c r="Z2828">
        <f>VLOOKUP(X2828&amp;"-"&amp;V2828,'Buscoords Workout'!$F:$G,2,0)</f>
        <v>11113</v>
      </c>
      <c r="AA2828" t="b">
        <f>OR(ISNA(Y2828),ISNA(Z2828))</f>
        <v>0</v>
      </c>
    </row>
    <row r="2829" spans="1:27" x14ac:dyDescent="0.25">
      <c r="A2829">
        <v>1963</v>
      </c>
      <c r="B2829" t="s">
        <v>24</v>
      </c>
      <c r="C2829" t="s">
        <v>56</v>
      </c>
      <c r="D2829" t="s">
        <v>57</v>
      </c>
      <c r="E2829">
        <v>11</v>
      </c>
      <c r="F2829" t="s">
        <v>37</v>
      </c>
      <c r="G2829">
        <v>100</v>
      </c>
      <c r="H2829" t="s">
        <v>27</v>
      </c>
      <c r="I2829" t="s">
        <v>38</v>
      </c>
      <c r="J2829" t="s">
        <v>36</v>
      </c>
      <c r="K2829" t="s">
        <v>30</v>
      </c>
      <c r="L2829" t="s">
        <v>31</v>
      </c>
      <c r="M2829">
        <v>3</v>
      </c>
      <c r="N2829" t="s">
        <v>32</v>
      </c>
      <c r="O2829" t="s">
        <v>33</v>
      </c>
      <c r="P2829">
        <v>21.425999999999998</v>
      </c>
      <c r="Q2829">
        <v>335745.51569999999</v>
      </c>
      <c r="R2829">
        <v>3062977.4756</v>
      </c>
      <c r="S2829">
        <v>335729.02016399999</v>
      </c>
      <c r="T2829">
        <v>3062963.8018800002</v>
      </c>
      <c r="U2829">
        <v>2.1426000000000001E-2</v>
      </c>
      <c r="V2829" t="str">
        <f>VLOOKUP(C2829,'Lines LookUp'!$B$1:$C$12,2,0)</f>
        <v>SAN</v>
      </c>
      <c r="W2829" t="str">
        <f>ROUNDUP(Q2829,3)&amp;"-"&amp;ROUNDUP(R2829,3)</f>
        <v>335745.516-3062977.476</v>
      </c>
      <c r="X2829" t="str">
        <f>ROUNDUP(S2829,3)&amp;"-"&amp;ROUNDUP(T2829,3)</f>
        <v>335729.021-3062963.802</v>
      </c>
      <c r="Y2829">
        <f>VLOOKUP(W2829&amp;"-"&amp;V2829,'Buscoords Workout'!$F:$G,2,0)</f>
        <v>11003</v>
      </c>
      <c r="Z2829">
        <f>VLOOKUP(X2829&amp;"-"&amp;V2829,'Buscoords Workout'!$F:$G,2,0)</f>
        <v>11184</v>
      </c>
      <c r="AA2829" t="b">
        <f>OR(ISNA(Y2829),ISNA(Z2829))</f>
        <v>0</v>
      </c>
    </row>
    <row r="2830" spans="1:27" x14ac:dyDescent="0.25">
      <c r="A2830">
        <v>1964</v>
      </c>
      <c r="B2830" t="s">
        <v>24</v>
      </c>
      <c r="C2830" t="s">
        <v>56</v>
      </c>
      <c r="D2830" t="s">
        <v>57</v>
      </c>
      <c r="E2830">
        <v>11</v>
      </c>
      <c r="F2830" t="s">
        <v>37</v>
      </c>
      <c r="G2830">
        <v>100</v>
      </c>
      <c r="H2830" t="s">
        <v>27</v>
      </c>
      <c r="I2830" t="s">
        <v>38</v>
      </c>
      <c r="J2830" t="s">
        <v>36</v>
      </c>
      <c r="K2830" t="s">
        <v>30</v>
      </c>
      <c r="L2830" t="s">
        <v>31</v>
      </c>
      <c r="M2830">
        <v>3</v>
      </c>
      <c r="N2830" t="s">
        <v>32</v>
      </c>
      <c r="O2830" t="s">
        <v>33</v>
      </c>
      <c r="P2830">
        <v>0.28389300000000001</v>
      </c>
      <c r="Q2830">
        <v>335729.02016399999</v>
      </c>
      <c r="R2830">
        <v>3062963.8018800002</v>
      </c>
      <c r="S2830">
        <v>335728.80160000001</v>
      </c>
      <c r="T2830">
        <v>3062963.6206999999</v>
      </c>
      <c r="U2830">
        <v>2.8400000000000002E-4</v>
      </c>
      <c r="V2830" t="str">
        <f>VLOOKUP(C2830,'Lines LookUp'!$B$1:$C$12,2,0)</f>
        <v>SAN</v>
      </c>
      <c r="W2830" t="str">
        <f>ROUNDUP(Q2830,3)&amp;"-"&amp;ROUNDUP(R2830,3)</f>
        <v>335729.021-3062963.802</v>
      </c>
      <c r="X2830" t="str">
        <f>ROUNDUP(S2830,3)&amp;"-"&amp;ROUNDUP(T2830,3)</f>
        <v>335728.802-3062963.621</v>
      </c>
      <c r="Y2830">
        <f>VLOOKUP(W2830&amp;"-"&amp;V2830,'Buscoords Workout'!$F:$G,2,0)</f>
        <v>11184</v>
      </c>
      <c r="Z2830">
        <f>VLOOKUP(X2830&amp;"-"&amp;V2830,'Buscoords Workout'!$F:$G,2,0)</f>
        <v>11004</v>
      </c>
      <c r="AA2830" t="b">
        <f>OR(ISNA(Y2830),ISNA(Z2830))</f>
        <v>0</v>
      </c>
    </row>
  </sheetData>
  <autoFilter ref="A1:AA2830" xr:uid="{F35A3760-37AB-4524-B1F6-E38D81D25C66}">
    <sortState xmlns:xlrd2="http://schemas.microsoft.com/office/spreadsheetml/2017/richdata2" ref="A2:AA2830">
      <sortCondition descending="1" ref="AA1:AA283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2E994-35B7-47C0-B08D-5A18C8E57FAB}">
  <dimension ref="A1:Y2830"/>
  <sheetViews>
    <sheetView zoomScale="115" zoomScaleNormal="115" workbookViewId="0">
      <selection activeCell="C15" sqref="C15"/>
    </sheetView>
    <sheetView topLeftCell="E2806" workbookViewId="1">
      <selection activeCell="J2823" sqref="J2823"/>
    </sheetView>
  </sheetViews>
  <sheetFormatPr defaultRowHeight="15" x14ac:dyDescent="0.25"/>
  <cols>
    <col min="19" max="19" width="21.5703125" bestFit="1" customWidth="1"/>
  </cols>
  <sheetData>
    <row r="1" spans="1:25" x14ac:dyDescent="0.25">
      <c r="A1" t="s">
        <v>5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13</v>
      </c>
      <c r="H1" t="s">
        <v>15</v>
      </c>
      <c r="I1" t="s">
        <v>18</v>
      </c>
      <c r="J1" t="s">
        <v>279</v>
      </c>
      <c r="K1" t="s">
        <v>281</v>
      </c>
      <c r="L1" t="s">
        <v>282</v>
      </c>
      <c r="M1" t="s">
        <v>308</v>
      </c>
      <c r="N1" t="s">
        <v>309</v>
      </c>
    </row>
    <row r="2" spans="1:25" x14ac:dyDescent="0.25">
      <c r="A2" t="s">
        <v>60</v>
      </c>
      <c r="B2">
        <v>11</v>
      </c>
      <c r="C2" t="s">
        <v>42</v>
      </c>
      <c r="D2">
        <v>100</v>
      </c>
      <c r="E2" t="s">
        <v>27</v>
      </c>
      <c r="F2" t="s">
        <v>28</v>
      </c>
      <c r="G2" t="s">
        <v>49</v>
      </c>
      <c r="H2">
        <v>3</v>
      </c>
      <c r="I2">
        <v>12.8003</v>
      </c>
      <c r="J2" t="s">
        <v>263</v>
      </c>
      <c r="K2">
        <v>1218</v>
      </c>
      <c r="L2">
        <v>1219</v>
      </c>
      <c r="M2" t="str">
        <f t="shared" ref="M2:M65" si="0">C2&amp;D2&amp;F2&amp;G2</f>
        <v>XLPE100UnderCovered</v>
      </c>
      <c r="N2" t="str">
        <f>+VLOOKUP(M2,LineCode!$E:$F,2,0)</f>
        <v>3p_11kV_100_XLPE_Al_u</v>
      </c>
      <c r="R2" t="s">
        <v>296</v>
      </c>
      <c r="S2" t="str">
        <f>"Line.line_"&amp;J2&amp;"_"&amp;K2&amp;"_"&amp;L2</f>
        <v>Line.line_BAG_1218_1219</v>
      </c>
      <c r="T2" t="str">
        <f>"Bus1="&amp;K2</f>
        <v>Bus1=1218</v>
      </c>
      <c r="U2" t="str">
        <f>"Bus2="&amp;L2</f>
        <v>Bus2=1219</v>
      </c>
      <c r="V2" t="str">
        <f>"phases="&amp;H2</f>
        <v>phases=3</v>
      </c>
      <c r="W2" t="str">
        <f>"Linecode="&amp;N2</f>
        <v>Linecode=3p_11kV_100_XLPE_Al_u</v>
      </c>
      <c r="X2" t="str">
        <f>"Length="&amp;I2</f>
        <v>Length=12.8003</v>
      </c>
      <c r="Y2" t="s">
        <v>307</v>
      </c>
    </row>
    <row r="3" spans="1:25" x14ac:dyDescent="0.25">
      <c r="A3" t="s">
        <v>60</v>
      </c>
      <c r="B3">
        <v>11</v>
      </c>
      <c r="C3" t="s">
        <v>42</v>
      </c>
      <c r="D3">
        <v>100</v>
      </c>
      <c r="E3" t="s">
        <v>27</v>
      </c>
      <c r="F3" t="s">
        <v>28</v>
      </c>
      <c r="G3" t="s">
        <v>49</v>
      </c>
      <c r="H3">
        <v>3</v>
      </c>
      <c r="I3">
        <v>0.22192200000000001</v>
      </c>
      <c r="J3" t="s">
        <v>263</v>
      </c>
      <c r="K3">
        <v>1219</v>
      </c>
      <c r="L3">
        <v>1001</v>
      </c>
      <c r="M3" t="str">
        <f t="shared" si="0"/>
        <v>XLPE100UnderCovered</v>
      </c>
      <c r="N3" t="str">
        <f>+VLOOKUP(M3,LineCode!$E:$F,2,0)</f>
        <v>3p_11kV_100_XLPE_Al_u</v>
      </c>
      <c r="R3" t="s">
        <v>296</v>
      </c>
      <c r="S3" t="str">
        <f t="shared" ref="S3:S66" si="1">"Line.line_"&amp;J3&amp;"_"&amp;K3&amp;"_"&amp;L3</f>
        <v>Line.line_BAG_1219_1001</v>
      </c>
      <c r="T3" t="str">
        <f t="shared" ref="T3:T66" si="2">"Bus1="&amp;K3</f>
        <v>Bus1=1219</v>
      </c>
      <c r="U3" t="str">
        <f t="shared" ref="U3:U66" si="3">"Bus2="&amp;L3</f>
        <v>Bus2=1001</v>
      </c>
      <c r="V3" t="str">
        <f t="shared" ref="V3:V66" si="4">"phases="&amp;H3</f>
        <v>phases=3</v>
      </c>
      <c r="W3" t="str">
        <f t="shared" ref="W3:W66" si="5">"Linecode="&amp;N3</f>
        <v>Linecode=3p_11kV_100_XLPE_Al_u</v>
      </c>
      <c r="X3" t="str">
        <f t="shared" ref="X3:X66" si="6">"Length="&amp;I3</f>
        <v>Length=0.221922</v>
      </c>
      <c r="Y3" t="s">
        <v>307</v>
      </c>
    </row>
    <row r="4" spans="1:25" x14ac:dyDescent="0.25">
      <c r="A4" t="s">
        <v>60</v>
      </c>
      <c r="B4">
        <v>11</v>
      </c>
      <c r="C4" t="s">
        <v>42</v>
      </c>
      <c r="D4">
        <v>100</v>
      </c>
      <c r="E4" t="s">
        <v>27</v>
      </c>
      <c r="F4" t="s">
        <v>28</v>
      </c>
      <c r="G4" t="s">
        <v>49</v>
      </c>
      <c r="H4">
        <v>3</v>
      </c>
      <c r="I4">
        <v>0.17566699999999999</v>
      </c>
      <c r="J4" t="s">
        <v>263</v>
      </c>
      <c r="K4">
        <v>1007</v>
      </c>
      <c r="L4">
        <v>1229</v>
      </c>
      <c r="M4" t="str">
        <f t="shared" si="0"/>
        <v>XLPE100UnderCovered</v>
      </c>
      <c r="N4" t="str">
        <f>+VLOOKUP(M4,LineCode!$E:$F,2,0)</f>
        <v>3p_11kV_100_XLPE_Al_u</v>
      </c>
      <c r="R4" t="s">
        <v>296</v>
      </c>
      <c r="S4" t="str">
        <f t="shared" si="1"/>
        <v>Line.line_BAG_1007_1229</v>
      </c>
      <c r="T4" t="str">
        <f t="shared" si="2"/>
        <v>Bus1=1007</v>
      </c>
      <c r="U4" t="str">
        <f t="shared" si="3"/>
        <v>Bus2=1229</v>
      </c>
      <c r="V4" t="str">
        <f t="shared" si="4"/>
        <v>phases=3</v>
      </c>
      <c r="W4" t="str">
        <f t="shared" si="5"/>
        <v>Linecode=3p_11kV_100_XLPE_Al_u</v>
      </c>
      <c r="X4" t="str">
        <f t="shared" si="6"/>
        <v>Length=0.175667</v>
      </c>
      <c r="Y4" t="s">
        <v>307</v>
      </c>
    </row>
    <row r="5" spans="1:25" x14ac:dyDescent="0.25">
      <c r="A5" t="s">
        <v>60</v>
      </c>
      <c r="B5">
        <v>11</v>
      </c>
      <c r="C5" t="s">
        <v>42</v>
      </c>
      <c r="D5">
        <v>100</v>
      </c>
      <c r="E5" t="s">
        <v>27</v>
      </c>
      <c r="F5" t="s">
        <v>28</v>
      </c>
      <c r="G5" t="s">
        <v>49</v>
      </c>
      <c r="H5">
        <v>3</v>
      </c>
      <c r="I5">
        <v>1.72184</v>
      </c>
      <c r="J5" t="s">
        <v>263</v>
      </c>
      <c r="K5">
        <v>1229</v>
      </c>
      <c r="L5">
        <v>1232</v>
      </c>
      <c r="M5" t="str">
        <f t="shared" si="0"/>
        <v>XLPE100UnderCovered</v>
      </c>
      <c r="N5" t="str">
        <f>+VLOOKUP(M5,LineCode!$E:$F,2,0)</f>
        <v>3p_11kV_100_XLPE_Al_u</v>
      </c>
      <c r="R5" t="s">
        <v>296</v>
      </c>
      <c r="S5" t="str">
        <f t="shared" si="1"/>
        <v>Line.line_BAG_1229_1232</v>
      </c>
      <c r="T5" t="str">
        <f t="shared" si="2"/>
        <v>Bus1=1229</v>
      </c>
      <c r="U5" t="str">
        <f t="shared" si="3"/>
        <v>Bus2=1232</v>
      </c>
      <c r="V5" t="str">
        <f t="shared" si="4"/>
        <v>phases=3</v>
      </c>
      <c r="W5" t="str">
        <f t="shared" si="5"/>
        <v>Linecode=3p_11kV_100_XLPE_Al_u</v>
      </c>
      <c r="X5" t="str">
        <f t="shared" si="6"/>
        <v>Length=1.72184</v>
      </c>
      <c r="Y5" t="s">
        <v>307</v>
      </c>
    </row>
    <row r="6" spans="1:25" x14ac:dyDescent="0.25">
      <c r="A6" t="s">
        <v>60</v>
      </c>
      <c r="B6">
        <v>11</v>
      </c>
      <c r="C6" t="s">
        <v>37</v>
      </c>
      <c r="D6">
        <v>100</v>
      </c>
      <c r="E6" t="s">
        <v>27</v>
      </c>
      <c r="F6" t="s">
        <v>38</v>
      </c>
      <c r="G6" t="s">
        <v>30</v>
      </c>
      <c r="H6">
        <v>3</v>
      </c>
      <c r="I6">
        <v>8.0473499999999998</v>
      </c>
      <c r="J6" t="s">
        <v>263</v>
      </c>
      <c r="K6">
        <v>1044</v>
      </c>
      <c r="L6">
        <v>1259</v>
      </c>
      <c r="M6" t="str">
        <f t="shared" si="0"/>
        <v>Dog100OverACSR</v>
      </c>
      <c r="N6" t="str">
        <f>+VLOOKUP(M6,LineCode!$E:$F,2,0)</f>
        <v>3p_11kV_100_ACSR_Al_o</v>
      </c>
      <c r="R6" t="s">
        <v>296</v>
      </c>
      <c r="S6" t="str">
        <f t="shared" si="1"/>
        <v>Line.line_BAG_1044_1259</v>
      </c>
      <c r="T6" t="str">
        <f t="shared" si="2"/>
        <v>Bus1=1044</v>
      </c>
      <c r="U6" t="str">
        <f t="shared" si="3"/>
        <v>Bus2=1259</v>
      </c>
      <c r="V6" t="str">
        <f t="shared" si="4"/>
        <v>phases=3</v>
      </c>
      <c r="W6" t="str">
        <f t="shared" si="5"/>
        <v>Linecode=3p_11kV_100_ACSR_Al_o</v>
      </c>
      <c r="X6" t="str">
        <f t="shared" si="6"/>
        <v>Length=8.04735</v>
      </c>
      <c r="Y6" t="s">
        <v>307</v>
      </c>
    </row>
    <row r="7" spans="1:25" x14ac:dyDescent="0.25">
      <c r="A7" t="s">
        <v>60</v>
      </c>
      <c r="B7">
        <v>11</v>
      </c>
      <c r="C7" t="s">
        <v>37</v>
      </c>
      <c r="D7">
        <v>100</v>
      </c>
      <c r="E7" t="s">
        <v>27</v>
      </c>
      <c r="F7" t="s">
        <v>38</v>
      </c>
      <c r="G7" t="s">
        <v>30</v>
      </c>
      <c r="H7">
        <v>3</v>
      </c>
      <c r="I7">
        <v>13.6066</v>
      </c>
      <c r="J7" t="s">
        <v>263</v>
      </c>
      <c r="K7">
        <v>1259</v>
      </c>
      <c r="L7">
        <v>1258</v>
      </c>
      <c r="M7" t="str">
        <f t="shared" si="0"/>
        <v>Dog100OverACSR</v>
      </c>
      <c r="N7" t="str">
        <f>+VLOOKUP(M7,LineCode!$E:$F,2,0)</f>
        <v>3p_11kV_100_ACSR_Al_o</v>
      </c>
      <c r="R7" t="s">
        <v>296</v>
      </c>
      <c r="S7" t="str">
        <f t="shared" si="1"/>
        <v>Line.line_BAG_1259_1258</v>
      </c>
      <c r="T7" t="str">
        <f t="shared" si="2"/>
        <v>Bus1=1259</v>
      </c>
      <c r="U7" t="str">
        <f t="shared" si="3"/>
        <v>Bus2=1258</v>
      </c>
      <c r="V7" t="str">
        <f t="shared" si="4"/>
        <v>phases=3</v>
      </c>
      <c r="W7" t="str">
        <f t="shared" si="5"/>
        <v>Linecode=3p_11kV_100_ACSR_Al_o</v>
      </c>
      <c r="X7" t="str">
        <f t="shared" si="6"/>
        <v>Length=13.6066</v>
      </c>
      <c r="Y7" t="s">
        <v>307</v>
      </c>
    </row>
    <row r="8" spans="1:25" x14ac:dyDescent="0.25">
      <c r="A8" t="s">
        <v>60</v>
      </c>
      <c r="B8">
        <v>11</v>
      </c>
      <c r="C8" t="s">
        <v>37</v>
      </c>
      <c r="D8">
        <v>100</v>
      </c>
      <c r="E8" t="s">
        <v>27</v>
      </c>
      <c r="F8" t="s">
        <v>38</v>
      </c>
      <c r="G8" t="s">
        <v>30</v>
      </c>
      <c r="H8">
        <v>3</v>
      </c>
      <c r="I8">
        <v>35.876899999999999</v>
      </c>
      <c r="J8" t="s">
        <v>263</v>
      </c>
      <c r="K8">
        <v>1257</v>
      </c>
      <c r="L8">
        <v>1254</v>
      </c>
      <c r="M8" t="str">
        <f t="shared" si="0"/>
        <v>Dog100OverACSR</v>
      </c>
      <c r="N8" t="str">
        <f>+VLOOKUP(M8,LineCode!$E:$F,2,0)</f>
        <v>3p_11kV_100_ACSR_Al_o</v>
      </c>
      <c r="R8" t="s">
        <v>296</v>
      </c>
      <c r="S8" t="str">
        <f t="shared" si="1"/>
        <v>Line.line_BAG_1257_1254</v>
      </c>
      <c r="T8" t="str">
        <f t="shared" si="2"/>
        <v>Bus1=1257</v>
      </c>
      <c r="U8" t="str">
        <f t="shared" si="3"/>
        <v>Bus2=1254</v>
      </c>
      <c r="V8" t="str">
        <f t="shared" si="4"/>
        <v>phases=3</v>
      </c>
      <c r="W8" t="str">
        <f t="shared" si="5"/>
        <v>Linecode=3p_11kV_100_ACSR_Al_o</v>
      </c>
      <c r="X8" t="str">
        <f t="shared" si="6"/>
        <v>Length=35.8769</v>
      </c>
      <c r="Y8" t="s">
        <v>307</v>
      </c>
    </row>
    <row r="9" spans="1:25" x14ac:dyDescent="0.25">
      <c r="A9" t="s">
        <v>60</v>
      </c>
      <c r="B9">
        <v>11</v>
      </c>
      <c r="C9" t="s">
        <v>37</v>
      </c>
      <c r="D9">
        <v>100</v>
      </c>
      <c r="E9" t="s">
        <v>27</v>
      </c>
      <c r="F9" t="s">
        <v>38</v>
      </c>
      <c r="G9" t="s">
        <v>30</v>
      </c>
      <c r="H9">
        <v>3</v>
      </c>
      <c r="I9">
        <v>26.387799999999999</v>
      </c>
      <c r="J9" t="s">
        <v>263</v>
      </c>
      <c r="K9">
        <v>1254</v>
      </c>
      <c r="L9">
        <v>1252</v>
      </c>
      <c r="M9" t="str">
        <f t="shared" si="0"/>
        <v>Dog100OverACSR</v>
      </c>
      <c r="N9" t="str">
        <f>+VLOOKUP(M9,LineCode!$E:$F,2,0)</f>
        <v>3p_11kV_100_ACSR_Al_o</v>
      </c>
      <c r="R9" t="s">
        <v>296</v>
      </c>
      <c r="S9" t="str">
        <f t="shared" si="1"/>
        <v>Line.line_BAG_1254_1252</v>
      </c>
      <c r="T9" t="str">
        <f t="shared" si="2"/>
        <v>Bus1=1254</v>
      </c>
      <c r="U9" t="str">
        <f t="shared" si="3"/>
        <v>Bus2=1252</v>
      </c>
      <c r="V9" t="str">
        <f t="shared" si="4"/>
        <v>phases=3</v>
      </c>
      <c r="W9" t="str">
        <f t="shared" si="5"/>
        <v>Linecode=3p_11kV_100_ACSR_Al_o</v>
      </c>
      <c r="X9" t="str">
        <f t="shared" si="6"/>
        <v>Length=26.3878</v>
      </c>
      <c r="Y9" t="s">
        <v>307</v>
      </c>
    </row>
    <row r="10" spans="1:25" x14ac:dyDescent="0.25">
      <c r="A10" t="s">
        <v>60</v>
      </c>
      <c r="B10">
        <v>11</v>
      </c>
      <c r="C10" t="s">
        <v>37</v>
      </c>
      <c r="D10">
        <v>100</v>
      </c>
      <c r="E10" t="s">
        <v>27</v>
      </c>
      <c r="F10" t="s">
        <v>38</v>
      </c>
      <c r="G10" t="s">
        <v>30</v>
      </c>
      <c r="H10">
        <v>3</v>
      </c>
      <c r="I10">
        <v>8.2784700000000004</v>
      </c>
      <c r="J10" t="s">
        <v>263</v>
      </c>
      <c r="K10">
        <v>1244</v>
      </c>
      <c r="L10">
        <v>1047</v>
      </c>
      <c r="M10" t="str">
        <f t="shared" si="0"/>
        <v>Dog100OverACSR</v>
      </c>
      <c r="N10" t="str">
        <f>+VLOOKUP(M10,LineCode!$E:$F,2,0)</f>
        <v>3p_11kV_100_ACSR_Al_o</v>
      </c>
      <c r="R10" t="s">
        <v>296</v>
      </c>
      <c r="S10" t="str">
        <f t="shared" si="1"/>
        <v>Line.line_BAG_1244_1047</v>
      </c>
      <c r="T10" t="str">
        <f t="shared" si="2"/>
        <v>Bus1=1244</v>
      </c>
      <c r="U10" t="str">
        <f t="shared" si="3"/>
        <v>Bus2=1047</v>
      </c>
      <c r="V10" t="str">
        <f t="shared" si="4"/>
        <v>phases=3</v>
      </c>
      <c r="W10" t="str">
        <f t="shared" si="5"/>
        <v>Linecode=3p_11kV_100_ACSR_Al_o</v>
      </c>
      <c r="X10" t="str">
        <f t="shared" si="6"/>
        <v>Length=8.27847</v>
      </c>
      <c r="Y10" t="s">
        <v>307</v>
      </c>
    </row>
    <row r="11" spans="1:25" x14ac:dyDescent="0.25">
      <c r="A11" t="s">
        <v>60</v>
      </c>
      <c r="B11">
        <v>11</v>
      </c>
      <c r="C11" t="s">
        <v>37</v>
      </c>
      <c r="D11">
        <v>100</v>
      </c>
      <c r="E11" t="s">
        <v>27</v>
      </c>
      <c r="F11" t="s">
        <v>38</v>
      </c>
      <c r="G11" t="s">
        <v>30</v>
      </c>
      <c r="H11">
        <v>3</v>
      </c>
      <c r="I11">
        <v>24.467700000000001</v>
      </c>
      <c r="J11" t="s">
        <v>263</v>
      </c>
      <c r="K11">
        <v>1247</v>
      </c>
      <c r="L11">
        <v>1244</v>
      </c>
      <c r="M11" t="str">
        <f t="shared" si="0"/>
        <v>Dog100OverACSR</v>
      </c>
      <c r="N11" t="str">
        <f>+VLOOKUP(M11,LineCode!$E:$F,2,0)</f>
        <v>3p_11kV_100_ACSR_Al_o</v>
      </c>
      <c r="R11" t="s">
        <v>296</v>
      </c>
      <c r="S11" t="str">
        <f t="shared" si="1"/>
        <v>Line.line_BAG_1247_1244</v>
      </c>
      <c r="T11" t="str">
        <f t="shared" si="2"/>
        <v>Bus1=1247</v>
      </c>
      <c r="U11" t="str">
        <f t="shared" si="3"/>
        <v>Bus2=1244</v>
      </c>
      <c r="V11" t="str">
        <f t="shared" si="4"/>
        <v>phases=3</v>
      </c>
      <c r="W11" t="str">
        <f t="shared" si="5"/>
        <v>Linecode=3p_11kV_100_ACSR_Al_o</v>
      </c>
      <c r="X11" t="str">
        <f t="shared" si="6"/>
        <v>Length=24.4677</v>
      </c>
      <c r="Y11" t="s">
        <v>307</v>
      </c>
    </row>
    <row r="12" spans="1:25" x14ac:dyDescent="0.25">
      <c r="A12" t="s">
        <v>60</v>
      </c>
      <c r="B12">
        <v>11</v>
      </c>
      <c r="C12" t="s">
        <v>37</v>
      </c>
      <c r="D12">
        <v>100</v>
      </c>
      <c r="E12" t="s">
        <v>27</v>
      </c>
      <c r="F12" t="s">
        <v>38</v>
      </c>
      <c r="G12" t="s">
        <v>30</v>
      </c>
      <c r="H12">
        <v>3</v>
      </c>
      <c r="I12">
        <v>0.10900600000000001</v>
      </c>
      <c r="J12" t="s">
        <v>263</v>
      </c>
      <c r="K12">
        <v>1066</v>
      </c>
      <c r="L12">
        <v>1305</v>
      </c>
      <c r="M12" t="str">
        <f t="shared" si="0"/>
        <v>Dog100OverACSR</v>
      </c>
      <c r="N12" t="str">
        <f>+VLOOKUP(M12,LineCode!$E:$F,2,0)</f>
        <v>3p_11kV_100_ACSR_Al_o</v>
      </c>
      <c r="R12" t="s">
        <v>296</v>
      </c>
      <c r="S12" t="str">
        <f t="shared" si="1"/>
        <v>Line.line_BAG_1066_1305</v>
      </c>
      <c r="T12" t="str">
        <f t="shared" si="2"/>
        <v>Bus1=1066</v>
      </c>
      <c r="U12" t="str">
        <f t="shared" si="3"/>
        <v>Bus2=1305</v>
      </c>
      <c r="V12" t="str">
        <f t="shared" si="4"/>
        <v>phases=3</v>
      </c>
      <c r="W12" t="str">
        <f t="shared" si="5"/>
        <v>Linecode=3p_11kV_100_ACSR_Al_o</v>
      </c>
      <c r="X12" t="str">
        <f t="shared" si="6"/>
        <v>Length=0.109006</v>
      </c>
      <c r="Y12" t="s">
        <v>307</v>
      </c>
    </row>
    <row r="13" spans="1:25" x14ac:dyDescent="0.25">
      <c r="A13" t="s">
        <v>60</v>
      </c>
      <c r="B13">
        <v>11</v>
      </c>
      <c r="C13" t="s">
        <v>37</v>
      </c>
      <c r="D13">
        <v>100</v>
      </c>
      <c r="E13" t="s">
        <v>27</v>
      </c>
      <c r="F13" t="s">
        <v>38</v>
      </c>
      <c r="G13" t="s">
        <v>30</v>
      </c>
      <c r="H13">
        <v>3</v>
      </c>
      <c r="I13">
        <v>19.334700000000002</v>
      </c>
      <c r="J13" t="s">
        <v>263</v>
      </c>
      <c r="K13">
        <v>1305</v>
      </c>
      <c r="L13">
        <v>1306</v>
      </c>
      <c r="M13" t="str">
        <f t="shared" si="0"/>
        <v>Dog100OverACSR</v>
      </c>
      <c r="N13" t="str">
        <f>+VLOOKUP(M13,LineCode!$E:$F,2,0)</f>
        <v>3p_11kV_100_ACSR_Al_o</v>
      </c>
      <c r="R13" t="s">
        <v>296</v>
      </c>
      <c r="S13" t="str">
        <f t="shared" si="1"/>
        <v>Line.line_BAG_1305_1306</v>
      </c>
      <c r="T13" t="str">
        <f t="shared" si="2"/>
        <v>Bus1=1305</v>
      </c>
      <c r="U13" t="str">
        <f t="shared" si="3"/>
        <v>Bus2=1306</v>
      </c>
      <c r="V13" t="str">
        <f t="shared" si="4"/>
        <v>phases=3</v>
      </c>
      <c r="W13" t="str">
        <f t="shared" si="5"/>
        <v>Linecode=3p_11kV_100_ACSR_Al_o</v>
      </c>
      <c r="X13" t="str">
        <f t="shared" si="6"/>
        <v>Length=19.3347</v>
      </c>
      <c r="Y13" t="s">
        <v>307</v>
      </c>
    </row>
    <row r="14" spans="1:25" x14ac:dyDescent="0.25">
      <c r="A14" t="s">
        <v>60</v>
      </c>
      <c r="B14">
        <v>11</v>
      </c>
      <c r="C14" t="s">
        <v>37</v>
      </c>
      <c r="D14">
        <v>100</v>
      </c>
      <c r="E14" t="s">
        <v>27</v>
      </c>
      <c r="F14" t="s">
        <v>38</v>
      </c>
      <c r="G14" t="s">
        <v>30</v>
      </c>
      <c r="H14">
        <v>3</v>
      </c>
      <c r="I14">
        <v>1.28973</v>
      </c>
      <c r="J14" t="s">
        <v>263</v>
      </c>
      <c r="K14">
        <v>1131</v>
      </c>
      <c r="L14">
        <v>1310</v>
      </c>
      <c r="M14" t="str">
        <f t="shared" si="0"/>
        <v>Dog100OverACSR</v>
      </c>
      <c r="N14" t="str">
        <f>+VLOOKUP(M14,LineCode!$E:$F,2,0)</f>
        <v>3p_11kV_100_ACSR_Al_o</v>
      </c>
      <c r="R14" t="s">
        <v>296</v>
      </c>
      <c r="S14" t="str">
        <f t="shared" si="1"/>
        <v>Line.line_BAG_1131_1310</v>
      </c>
      <c r="T14" t="str">
        <f t="shared" si="2"/>
        <v>Bus1=1131</v>
      </c>
      <c r="U14" t="str">
        <f t="shared" si="3"/>
        <v>Bus2=1310</v>
      </c>
      <c r="V14" t="str">
        <f t="shared" si="4"/>
        <v>phases=3</v>
      </c>
      <c r="W14" t="str">
        <f t="shared" si="5"/>
        <v>Linecode=3p_11kV_100_ACSR_Al_o</v>
      </c>
      <c r="X14" t="str">
        <f t="shared" si="6"/>
        <v>Length=1.28973</v>
      </c>
      <c r="Y14" t="s">
        <v>307</v>
      </c>
    </row>
    <row r="15" spans="1:25" x14ac:dyDescent="0.25">
      <c r="A15" t="s">
        <v>60</v>
      </c>
      <c r="B15">
        <v>11</v>
      </c>
      <c r="C15" t="s">
        <v>37</v>
      </c>
      <c r="D15">
        <v>100</v>
      </c>
      <c r="E15" t="s">
        <v>27</v>
      </c>
      <c r="F15" t="s">
        <v>38</v>
      </c>
      <c r="G15" t="s">
        <v>30</v>
      </c>
      <c r="H15">
        <v>3</v>
      </c>
      <c r="I15">
        <v>22.470199999999998</v>
      </c>
      <c r="J15" t="s">
        <v>263</v>
      </c>
      <c r="K15">
        <v>1310</v>
      </c>
      <c r="L15">
        <v>1125</v>
      </c>
      <c r="M15" t="str">
        <f t="shared" si="0"/>
        <v>Dog100OverACSR</v>
      </c>
      <c r="N15" t="str">
        <f>+VLOOKUP(M15,LineCode!$E:$F,2,0)</f>
        <v>3p_11kV_100_ACSR_Al_o</v>
      </c>
      <c r="R15" t="s">
        <v>296</v>
      </c>
      <c r="S15" t="str">
        <f t="shared" si="1"/>
        <v>Line.line_BAG_1310_1125</v>
      </c>
      <c r="T15" t="str">
        <f t="shared" si="2"/>
        <v>Bus1=1310</v>
      </c>
      <c r="U15" t="str">
        <f t="shared" si="3"/>
        <v>Bus2=1125</v>
      </c>
      <c r="V15" t="str">
        <f t="shared" si="4"/>
        <v>phases=3</v>
      </c>
      <c r="W15" t="str">
        <f t="shared" si="5"/>
        <v>Linecode=3p_11kV_100_ACSR_Al_o</v>
      </c>
      <c r="X15" t="str">
        <f t="shared" si="6"/>
        <v>Length=22.4702</v>
      </c>
      <c r="Y15" t="s">
        <v>307</v>
      </c>
    </row>
    <row r="16" spans="1:25" x14ac:dyDescent="0.25">
      <c r="A16" t="s">
        <v>32</v>
      </c>
      <c r="B16">
        <v>11</v>
      </c>
      <c r="C16" t="s">
        <v>42</v>
      </c>
      <c r="D16">
        <v>240</v>
      </c>
      <c r="E16" t="s">
        <v>27</v>
      </c>
      <c r="F16" t="s">
        <v>28</v>
      </c>
      <c r="G16" t="s">
        <v>49</v>
      </c>
      <c r="H16">
        <v>3</v>
      </c>
      <c r="I16">
        <v>4.4250800000000003</v>
      </c>
      <c r="J16" t="s">
        <v>264</v>
      </c>
      <c r="K16">
        <v>2001</v>
      </c>
      <c r="L16">
        <v>2197</v>
      </c>
      <c r="M16" t="str">
        <f t="shared" si="0"/>
        <v>XLPE240UnderCovered</v>
      </c>
      <c r="N16" t="str">
        <f>+VLOOKUP(M16,LineCode!$E:$F,2,0)</f>
        <v>3p_11kV_240_XLPE_Al_u</v>
      </c>
      <c r="R16" t="s">
        <v>296</v>
      </c>
      <c r="S16" t="str">
        <f t="shared" si="1"/>
        <v>Line.line_BAN_2001_2197</v>
      </c>
      <c r="T16" t="str">
        <f t="shared" si="2"/>
        <v>Bus1=2001</v>
      </c>
      <c r="U16" t="str">
        <f t="shared" si="3"/>
        <v>Bus2=2197</v>
      </c>
      <c r="V16" t="str">
        <f t="shared" si="4"/>
        <v>phases=3</v>
      </c>
      <c r="W16" t="str">
        <f t="shared" si="5"/>
        <v>Linecode=3p_11kV_240_XLPE_Al_u</v>
      </c>
      <c r="X16" t="str">
        <f t="shared" si="6"/>
        <v>Length=4.42508</v>
      </c>
      <c r="Y16" t="s">
        <v>307</v>
      </c>
    </row>
    <row r="17" spans="1:25" x14ac:dyDescent="0.25">
      <c r="A17" t="s">
        <v>32</v>
      </c>
      <c r="B17">
        <v>11</v>
      </c>
      <c r="C17" t="s">
        <v>42</v>
      </c>
      <c r="D17">
        <v>240</v>
      </c>
      <c r="E17" t="s">
        <v>27</v>
      </c>
      <c r="F17" t="s">
        <v>28</v>
      </c>
      <c r="G17" t="s">
        <v>49</v>
      </c>
      <c r="H17">
        <v>3</v>
      </c>
      <c r="I17">
        <v>12.263999999999999</v>
      </c>
      <c r="J17" t="s">
        <v>264</v>
      </c>
      <c r="K17">
        <v>2197</v>
      </c>
      <c r="L17">
        <v>2002</v>
      </c>
      <c r="M17" t="str">
        <f t="shared" si="0"/>
        <v>XLPE240UnderCovered</v>
      </c>
      <c r="N17" t="str">
        <f>+VLOOKUP(M17,LineCode!$E:$F,2,0)</f>
        <v>3p_11kV_240_XLPE_Al_u</v>
      </c>
      <c r="R17" t="s">
        <v>296</v>
      </c>
      <c r="S17" t="str">
        <f t="shared" si="1"/>
        <v>Line.line_BAN_2197_2002</v>
      </c>
      <c r="T17" t="str">
        <f t="shared" si="2"/>
        <v>Bus1=2197</v>
      </c>
      <c r="U17" t="str">
        <f t="shared" si="3"/>
        <v>Bus2=2002</v>
      </c>
      <c r="V17" t="str">
        <f t="shared" si="4"/>
        <v>phases=3</v>
      </c>
      <c r="W17" t="str">
        <f t="shared" si="5"/>
        <v>Linecode=3p_11kV_240_XLPE_Al_u</v>
      </c>
      <c r="X17" t="str">
        <f t="shared" si="6"/>
        <v>Length=12.264</v>
      </c>
      <c r="Y17" t="s">
        <v>307</v>
      </c>
    </row>
    <row r="18" spans="1:25" x14ac:dyDescent="0.25">
      <c r="A18" t="s">
        <v>32</v>
      </c>
      <c r="B18">
        <v>11</v>
      </c>
      <c r="C18" t="s">
        <v>42</v>
      </c>
      <c r="D18">
        <v>240</v>
      </c>
      <c r="E18" t="s">
        <v>27</v>
      </c>
      <c r="F18" t="s">
        <v>28</v>
      </c>
      <c r="G18" t="s">
        <v>49</v>
      </c>
      <c r="H18">
        <v>3</v>
      </c>
      <c r="I18">
        <v>8.2391400000000008</v>
      </c>
      <c r="J18" t="s">
        <v>264</v>
      </c>
      <c r="K18">
        <v>2207</v>
      </c>
      <c r="L18">
        <v>2208</v>
      </c>
      <c r="M18" t="str">
        <f t="shared" si="0"/>
        <v>XLPE240UnderCovered</v>
      </c>
      <c r="N18" t="str">
        <f>+VLOOKUP(M18,LineCode!$E:$F,2,0)</f>
        <v>3p_11kV_240_XLPE_Al_u</v>
      </c>
      <c r="R18" t="s">
        <v>296</v>
      </c>
      <c r="S18" t="str">
        <f t="shared" si="1"/>
        <v>Line.line_BAN_2207_2208</v>
      </c>
      <c r="T18" t="str">
        <f t="shared" si="2"/>
        <v>Bus1=2207</v>
      </c>
      <c r="U18" t="str">
        <f t="shared" si="3"/>
        <v>Bus2=2208</v>
      </c>
      <c r="V18" t="str">
        <f t="shared" si="4"/>
        <v>phases=3</v>
      </c>
      <c r="W18" t="str">
        <f t="shared" si="5"/>
        <v>Linecode=3p_11kV_240_XLPE_Al_u</v>
      </c>
      <c r="X18" t="str">
        <f t="shared" si="6"/>
        <v>Length=8.23914</v>
      </c>
      <c r="Y18" t="s">
        <v>307</v>
      </c>
    </row>
    <row r="19" spans="1:25" x14ac:dyDescent="0.25">
      <c r="A19" t="s">
        <v>32</v>
      </c>
      <c r="B19">
        <v>11</v>
      </c>
      <c r="C19" t="s">
        <v>42</v>
      </c>
      <c r="D19">
        <v>240</v>
      </c>
      <c r="E19" t="s">
        <v>27</v>
      </c>
      <c r="F19" t="s">
        <v>28</v>
      </c>
      <c r="G19" t="s">
        <v>49</v>
      </c>
      <c r="H19">
        <v>3</v>
      </c>
      <c r="I19">
        <v>5.2423999999999998E-2</v>
      </c>
      <c r="J19" t="s">
        <v>264</v>
      </c>
      <c r="K19">
        <v>2206</v>
      </c>
      <c r="L19">
        <v>2207</v>
      </c>
      <c r="M19" t="str">
        <f t="shared" si="0"/>
        <v>XLPE240UnderCovered</v>
      </c>
      <c r="N19" t="str">
        <f>+VLOOKUP(M19,LineCode!$E:$F,2,0)</f>
        <v>3p_11kV_240_XLPE_Al_u</v>
      </c>
      <c r="R19" t="s">
        <v>296</v>
      </c>
      <c r="S19" t="str">
        <f t="shared" si="1"/>
        <v>Line.line_BAN_2206_2207</v>
      </c>
      <c r="T19" t="str">
        <f t="shared" si="2"/>
        <v>Bus1=2206</v>
      </c>
      <c r="U19" t="str">
        <f t="shared" si="3"/>
        <v>Bus2=2207</v>
      </c>
      <c r="V19" t="str">
        <f t="shared" si="4"/>
        <v>phases=3</v>
      </c>
      <c r="W19" t="str">
        <f t="shared" si="5"/>
        <v>Linecode=3p_11kV_240_XLPE_Al_u</v>
      </c>
      <c r="X19" t="str">
        <f t="shared" si="6"/>
        <v>Length=0.052424</v>
      </c>
      <c r="Y19" t="s">
        <v>307</v>
      </c>
    </row>
    <row r="20" spans="1:25" x14ac:dyDescent="0.25">
      <c r="A20" t="s">
        <v>32</v>
      </c>
      <c r="B20">
        <v>11</v>
      </c>
      <c r="C20" t="s">
        <v>42</v>
      </c>
      <c r="D20">
        <v>240</v>
      </c>
      <c r="E20" t="s">
        <v>27</v>
      </c>
      <c r="F20" t="s">
        <v>28</v>
      </c>
      <c r="G20" t="s">
        <v>49</v>
      </c>
      <c r="H20">
        <v>3</v>
      </c>
      <c r="I20">
        <v>12.6198</v>
      </c>
      <c r="J20" t="s">
        <v>264</v>
      </c>
      <c r="K20">
        <v>2217</v>
      </c>
      <c r="L20">
        <v>2007</v>
      </c>
      <c r="M20" t="str">
        <f t="shared" si="0"/>
        <v>XLPE240UnderCovered</v>
      </c>
      <c r="N20" t="str">
        <f>+VLOOKUP(M20,LineCode!$E:$F,2,0)</f>
        <v>3p_11kV_240_XLPE_Al_u</v>
      </c>
      <c r="R20" t="s">
        <v>296</v>
      </c>
      <c r="S20" t="str">
        <f t="shared" si="1"/>
        <v>Line.line_BAN_2217_2007</v>
      </c>
      <c r="T20" t="str">
        <f t="shared" si="2"/>
        <v>Bus1=2217</v>
      </c>
      <c r="U20" t="str">
        <f t="shared" si="3"/>
        <v>Bus2=2007</v>
      </c>
      <c r="V20" t="str">
        <f t="shared" si="4"/>
        <v>phases=3</v>
      </c>
      <c r="W20" t="str">
        <f t="shared" si="5"/>
        <v>Linecode=3p_11kV_240_XLPE_Al_u</v>
      </c>
      <c r="X20" t="str">
        <f t="shared" si="6"/>
        <v>Length=12.6198</v>
      </c>
      <c r="Y20" t="s">
        <v>307</v>
      </c>
    </row>
    <row r="21" spans="1:25" x14ac:dyDescent="0.25">
      <c r="A21" t="s">
        <v>32</v>
      </c>
      <c r="B21">
        <v>11</v>
      </c>
      <c r="C21" t="s">
        <v>42</v>
      </c>
      <c r="D21">
        <v>240</v>
      </c>
      <c r="E21" t="s">
        <v>27</v>
      </c>
      <c r="F21" t="s">
        <v>28</v>
      </c>
      <c r="G21" t="s">
        <v>49</v>
      </c>
      <c r="H21">
        <v>3</v>
      </c>
      <c r="I21">
        <v>5.7394600000000002</v>
      </c>
      <c r="J21" t="s">
        <v>264</v>
      </c>
      <c r="K21">
        <v>2216</v>
      </c>
      <c r="L21">
        <v>2217</v>
      </c>
      <c r="M21" t="str">
        <f t="shared" si="0"/>
        <v>XLPE240UnderCovered</v>
      </c>
      <c r="N21" t="str">
        <f>+VLOOKUP(M21,LineCode!$E:$F,2,0)</f>
        <v>3p_11kV_240_XLPE_Al_u</v>
      </c>
      <c r="R21" t="s">
        <v>296</v>
      </c>
      <c r="S21" t="str">
        <f t="shared" si="1"/>
        <v>Line.line_BAN_2216_2217</v>
      </c>
      <c r="T21" t="str">
        <f t="shared" si="2"/>
        <v>Bus1=2216</v>
      </c>
      <c r="U21" t="str">
        <f t="shared" si="3"/>
        <v>Bus2=2217</v>
      </c>
      <c r="V21" t="str">
        <f t="shared" si="4"/>
        <v>phases=3</v>
      </c>
      <c r="W21" t="str">
        <f t="shared" si="5"/>
        <v>Linecode=3p_11kV_240_XLPE_Al_u</v>
      </c>
      <c r="X21" t="str">
        <f t="shared" si="6"/>
        <v>Length=5.73946</v>
      </c>
      <c r="Y21" t="s">
        <v>307</v>
      </c>
    </row>
    <row r="22" spans="1:25" x14ac:dyDescent="0.25">
      <c r="A22" t="s">
        <v>32</v>
      </c>
      <c r="B22">
        <v>11</v>
      </c>
      <c r="C22" t="s">
        <v>42</v>
      </c>
      <c r="D22">
        <v>240</v>
      </c>
      <c r="E22" t="s">
        <v>27</v>
      </c>
      <c r="F22" t="s">
        <v>28</v>
      </c>
      <c r="G22" t="s">
        <v>49</v>
      </c>
      <c r="H22">
        <v>3</v>
      </c>
      <c r="I22">
        <v>0.106568</v>
      </c>
      <c r="J22" t="s">
        <v>264</v>
      </c>
      <c r="K22">
        <v>2223</v>
      </c>
      <c r="L22">
        <v>2009</v>
      </c>
      <c r="M22" t="str">
        <f t="shared" si="0"/>
        <v>XLPE240UnderCovered</v>
      </c>
      <c r="N22" t="str">
        <f>+VLOOKUP(M22,LineCode!$E:$F,2,0)</f>
        <v>3p_11kV_240_XLPE_Al_u</v>
      </c>
      <c r="R22" t="s">
        <v>296</v>
      </c>
      <c r="S22" t="str">
        <f t="shared" si="1"/>
        <v>Line.line_BAN_2223_2009</v>
      </c>
      <c r="T22" t="str">
        <f t="shared" si="2"/>
        <v>Bus1=2223</v>
      </c>
      <c r="U22" t="str">
        <f t="shared" si="3"/>
        <v>Bus2=2009</v>
      </c>
      <c r="V22" t="str">
        <f t="shared" si="4"/>
        <v>phases=3</v>
      </c>
      <c r="W22" t="str">
        <f t="shared" si="5"/>
        <v>Linecode=3p_11kV_240_XLPE_Al_u</v>
      </c>
      <c r="X22" t="str">
        <f t="shared" si="6"/>
        <v>Length=0.106568</v>
      </c>
      <c r="Y22" t="s">
        <v>307</v>
      </c>
    </row>
    <row r="23" spans="1:25" x14ac:dyDescent="0.25">
      <c r="A23" t="s">
        <v>32</v>
      </c>
      <c r="B23">
        <v>11</v>
      </c>
      <c r="C23" t="s">
        <v>42</v>
      </c>
      <c r="D23">
        <v>240</v>
      </c>
      <c r="E23" t="s">
        <v>27</v>
      </c>
      <c r="F23" t="s">
        <v>28</v>
      </c>
      <c r="G23" t="s">
        <v>49</v>
      </c>
      <c r="H23">
        <v>3</v>
      </c>
      <c r="I23">
        <v>1.38297</v>
      </c>
      <c r="J23" t="s">
        <v>264</v>
      </c>
      <c r="K23">
        <v>2222</v>
      </c>
      <c r="L23">
        <v>2223</v>
      </c>
      <c r="M23" t="str">
        <f t="shared" si="0"/>
        <v>XLPE240UnderCovered</v>
      </c>
      <c r="N23" t="str">
        <f>+VLOOKUP(M23,LineCode!$E:$F,2,0)</f>
        <v>3p_11kV_240_XLPE_Al_u</v>
      </c>
      <c r="R23" t="s">
        <v>296</v>
      </c>
      <c r="S23" t="str">
        <f t="shared" si="1"/>
        <v>Line.line_BAN_2222_2223</v>
      </c>
      <c r="T23" t="str">
        <f t="shared" si="2"/>
        <v>Bus1=2222</v>
      </c>
      <c r="U23" t="str">
        <f t="shared" si="3"/>
        <v>Bus2=2223</v>
      </c>
      <c r="V23" t="str">
        <f t="shared" si="4"/>
        <v>phases=3</v>
      </c>
      <c r="W23" t="str">
        <f t="shared" si="5"/>
        <v>Linecode=3p_11kV_240_XLPE_Al_u</v>
      </c>
      <c r="X23" t="str">
        <f t="shared" si="6"/>
        <v>Length=1.38297</v>
      </c>
      <c r="Y23" t="s">
        <v>307</v>
      </c>
    </row>
    <row r="24" spans="1:25" x14ac:dyDescent="0.25">
      <c r="A24" t="s">
        <v>32</v>
      </c>
      <c r="B24">
        <v>11</v>
      </c>
      <c r="C24" t="s">
        <v>37</v>
      </c>
      <c r="D24">
        <v>100</v>
      </c>
      <c r="E24" t="s">
        <v>27</v>
      </c>
      <c r="F24" t="s">
        <v>38</v>
      </c>
      <c r="G24" t="s">
        <v>30</v>
      </c>
      <c r="H24">
        <v>3</v>
      </c>
      <c r="I24">
        <v>0.43828800000000001</v>
      </c>
      <c r="J24" t="s">
        <v>264</v>
      </c>
      <c r="K24">
        <v>2013</v>
      </c>
      <c r="L24">
        <v>2228</v>
      </c>
      <c r="M24" t="str">
        <f t="shared" si="0"/>
        <v>Dog100OverACSR</v>
      </c>
      <c r="N24" t="str">
        <f>+VLOOKUP(M24,LineCode!$E:$F,2,0)</f>
        <v>3p_11kV_100_ACSR_Al_o</v>
      </c>
      <c r="R24" t="s">
        <v>296</v>
      </c>
      <c r="S24" t="str">
        <f t="shared" si="1"/>
        <v>Line.line_BAN_2013_2228</v>
      </c>
      <c r="T24" t="str">
        <f t="shared" si="2"/>
        <v>Bus1=2013</v>
      </c>
      <c r="U24" t="str">
        <f t="shared" si="3"/>
        <v>Bus2=2228</v>
      </c>
      <c r="V24" t="str">
        <f t="shared" si="4"/>
        <v>phases=3</v>
      </c>
      <c r="W24" t="str">
        <f t="shared" si="5"/>
        <v>Linecode=3p_11kV_100_ACSR_Al_o</v>
      </c>
      <c r="X24" t="str">
        <f t="shared" si="6"/>
        <v>Length=0.438288</v>
      </c>
      <c r="Y24" t="s">
        <v>307</v>
      </c>
    </row>
    <row r="25" spans="1:25" x14ac:dyDescent="0.25">
      <c r="A25" t="s">
        <v>32</v>
      </c>
      <c r="B25">
        <v>11</v>
      </c>
      <c r="C25" t="s">
        <v>37</v>
      </c>
      <c r="D25">
        <v>100</v>
      </c>
      <c r="E25" t="s">
        <v>27</v>
      </c>
      <c r="F25" t="s">
        <v>38</v>
      </c>
      <c r="G25" t="s">
        <v>30</v>
      </c>
      <c r="H25">
        <v>3</v>
      </c>
      <c r="I25">
        <v>23.258400000000002</v>
      </c>
      <c r="J25" t="s">
        <v>264</v>
      </c>
      <c r="K25">
        <v>2228</v>
      </c>
      <c r="L25">
        <v>2014</v>
      </c>
      <c r="M25" t="str">
        <f t="shared" si="0"/>
        <v>Dog100OverACSR</v>
      </c>
      <c r="N25" t="str">
        <f>+VLOOKUP(M25,LineCode!$E:$F,2,0)</f>
        <v>3p_11kV_100_ACSR_Al_o</v>
      </c>
      <c r="R25" t="s">
        <v>296</v>
      </c>
      <c r="S25" t="str">
        <f t="shared" si="1"/>
        <v>Line.line_BAN_2228_2014</v>
      </c>
      <c r="T25" t="str">
        <f t="shared" si="2"/>
        <v>Bus1=2228</v>
      </c>
      <c r="U25" t="str">
        <f t="shared" si="3"/>
        <v>Bus2=2014</v>
      </c>
      <c r="V25" t="str">
        <f t="shared" si="4"/>
        <v>phases=3</v>
      </c>
      <c r="W25" t="str">
        <f t="shared" si="5"/>
        <v>Linecode=3p_11kV_100_ACSR_Al_o</v>
      </c>
      <c r="X25" t="str">
        <f t="shared" si="6"/>
        <v>Length=23.2584</v>
      </c>
      <c r="Y25" t="s">
        <v>307</v>
      </c>
    </row>
    <row r="26" spans="1:25" x14ac:dyDescent="0.25">
      <c r="A26" t="s">
        <v>32</v>
      </c>
      <c r="B26">
        <v>11</v>
      </c>
      <c r="C26" t="s">
        <v>37</v>
      </c>
      <c r="D26">
        <v>100</v>
      </c>
      <c r="E26" t="s">
        <v>27</v>
      </c>
      <c r="F26" t="s">
        <v>38</v>
      </c>
      <c r="G26" t="s">
        <v>30</v>
      </c>
      <c r="H26">
        <v>3</v>
      </c>
      <c r="I26">
        <v>3.2082299999999999</v>
      </c>
      <c r="J26" t="s">
        <v>264</v>
      </c>
      <c r="K26">
        <v>2014</v>
      </c>
      <c r="L26">
        <v>2229</v>
      </c>
      <c r="M26" t="str">
        <f t="shared" si="0"/>
        <v>Dog100OverACSR</v>
      </c>
      <c r="N26" t="str">
        <f>+VLOOKUP(M26,LineCode!$E:$F,2,0)</f>
        <v>3p_11kV_100_ACSR_Al_o</v>
      </c>
      <c r="R26" t="s">
        <v>296</v>
      </c>
      <c r="S26" t="str">
        <f t="shared" si="1"/>
        <v>Line.line_BAN_2014_2229</v>
      </c>
      <c r="T26" t="str">
        <f t="shared" si="2"/>
        <v>Bus1=2014</v>
      </c>
      <c r="U26" t="str">
        <f t="shared" si="3"/>
        <v>Bus2=2229</v>
      </c>
      <c r="V26" t="str">
        <f t="shared" si="4"/>
        <v>phases=3</v>
      </c>
      <c r="W26" t="str">
        <f t="shared" si="5"/>
        <v>Linecode=3p_11kV_100_ACSR_Al_o</v>
      </c>
      <c r="X26" t="str">
        <f t="shared" si="6"/>
        <v>Length=3.20823</v>
      </c>
      <c r="Y26" t="s">
        <v>307</v>
      </c>
    </row>
    <row r="27" spans="1:25" x14ac:dyDescent="0.25">
      <c r="A27" t="s">
        <v>32</v>
      </c>
      <c r="B27">
        <v>11</v>
      </c>
      <c r="C27" t="s">
        <v>37</v>
      </c>
      <c r="D27">
        <v>100</v>
      </c>
      <c r="E27" t="s">
        <v>27</v>
      </c>
      <c r="F27" t="s">
        <v>38</v>
      </c>
      <c r="G27" t="s">
        <v>30</v>
      </c>
      <c r="H27">
        <v>3</v>
      </c>
      <c r="I27">
        <v>12.539400000000001</v>
      </c>
      <c r="J27" t="s">
        <v>264</v>
      </c>
      <c r="K27">
        <v>2229</v>
      </c>
      <c r="L27">
        <v>2230</v>
      </c>
      <c r="M27" t="str">
        <f t="shared" si="0"/>
        <v>Dog100OverACSR</v>
      </c>
      <c r="N27" t="str">
        <f>+VLOOKUP(M27,LineCode!$E:$F,2,0)</f>
        <v>3p_11kV_100_ACSR_Al_o</v>
      </c>
      <c r="R27" t="s">
        <v>296</v>
      </c>
      <c r="S27" t="str">
        <f t="shared" si="1"/>
        <v>Line.line_BAN_2229_2230</v>
      </c>
      <c r="T27" t="str">
        <f t="shared" si="2"/>
        <v>Bus1=2229</v>
      </c>
      <c r="U27" t="str">
        <f t="shared" si="3"/>
        <v>Bus2=2230</v>
      </c>
      <c r="V27" t="str">
        <f t="shared" si="4"/>
        <v>phases=3</v>
      </c>
      <c r="W27" t="str">
        <f t="shared" si="5"/>
        <v>Linecode=3p_11kV_100_ACSR_Al_o</v>
      </c>
      <c r="X27" t="str">
        <f t="shared" si="6"/>
        <v>Length=12.5394</v>
      </c>
      <c r="Y27" t="s">
        <v>307</v>
      </c>
    </row>
    <row r="28" spans="1:25" x14ac:dyDescent="0.25">
      <c r="A28" t="s">
        <v>32</v>
      </c>
      <c r="B28">
        <v>11</v>
      </c>
      <c r="C28" t="s">
        <v>42</v>
      </c>
      <c r="D28">
        <v>240</v>
      </c>
      <c r="E28" t="s">
        <v>27</v>
      </c>
      <c r="F28" t="s">
        <v>28</v>
      </c>
      <c r="G28" t="s">
        <v>49</v>
      </c>
      <c r="H28">
        <v>3</v>
      </c>
      <c r="I28">
        <v>6.1136799999999996</v>
      </c>
      <c r="J28" t="s">
        <v>264</v>
      </c>
      <c r="K28">
        <v>2240</v>
      </c>
      <c r="L28">
        <v>2241</v>
      </c>
      <c r="M28" t="str">
        <f t="shared" si="0"/>
        <v>XLPE240UnderCovered</v>
      </c>
      <c r="N28" t="str">
        <f>+VLOOKUP(M28,LineCode!$E:$F,2,0)</f>
        <v>3p_11kV_240_XLPE_Al_u</v>
      </c>
      <c r="R28" t="s">
        <v>296</v>
      </c>
      <c r="S28" t="str">
        <f t="shared" si="1"/>
        <v>Line.line_BAN_2240_2241</v>
      </c>
      <c r="T28" t="str">
        <f t="shared" si="2"/>
        <v>Bus1=2240</v>
      </c>
      <c r="U28" t="str">
        <f t="shared" si="3"/>
        <v>Bus2=2241</v>
      </c>
      <c r="V28" t="str">
        <f t="shared" si="4"/>
        <v>phases=3</v>
      </c>
      <c r="W28" t="str">
        <f t="shared" si="5"/>
        <v>Linecode=3p_11kV_240_XLPE_Al_u</v>
      </c>
      <c r="X28" t="str">
        <f t="shared" si="6"/>
        <v>Length=6.11368</v>
      </c>
      <c r="Y28" t="s">
        <v>307</v>
      </c>
    </row>
    <row r="29" spans="1:25" x14ac:dyDescent="0.25">
      <c r="A29" t="s">
        <v>32</v>
      </c>
      <c r="B29">
        <v>11</v>
      </c>
      <c r="C29" t="s">
        <v>42</v>
      </c>
      <c r="D29">
        <v>240</v>
      </c>
      <c r="E29" t="s">
        <v>27</v>
      </c>
      <c r="F29" t="s">
        <v>28</v>
      </c>
      <c r="G29" t="s">
        <v>49</v>
      </c>
      <c r="H29">
        <v>3</v>
      </c>
      <c r="I29">
        <v>2.8871199999999999</v>
      </c>
      <c r="J29" t="s">
        <v>264</v>
      </c>
      <c r="K29">
        <v>2239</v>
      </c>
      <c r="L29">
        <v>2240</v>
      </c>
      <c r="M29" t="str">
        <f t="shared" si="0"/>
        <v>XLPE240UnderCovered</v>
      </c>
      <c r="N29" t="str">
        <f>+VLOOKUP(M29,LineCode!$E:$F,2,0)</f>
        <v>3p_11kV_240_XLPE_Al_u</v>
      </c>
      <c r="R29" t="s">
        <v>296</v>
      </c>
      <c r="S29" t="str">
        <f t="shared" si="1"/>
        <v>Line.line_BAN_2239_2240</v>
      </c>
      <c r="T29" t="str">
        <f t="shared" si="2"/>
        <v>Bus1=2239</v>
      </c>
      <c r="U29" t="str">
        <f t="shared" si="3"/>
        <v>Bus2=2240</v>
      </c>
      <c r="V29" t="str">
        <f t="shared" si="4"/>
        <v>phases=3</v>
      </c>
      <c r="W29" t="str">
        <f t="shared" si="5"/>
        <v>Linecode=3p_11kV_240_XLPE_Al_u</v>
      </c>
      <c r="X29" t="str">
        <f t="shared" si="6"/>
        <v>Length=2.88712</v>
      </c>
      <c r="Y29" t="s">
        <v>307</v>
      </c>
    </row>
    <row r="30" spans="1:25" x14ac:dyDescent="0.25">
      <c r="A30" t="s">
        <v>32</v>
      </c>
      <c r="B30">
        <v>11</v>
      </c>
      <c r="C30" t="s">
        <v>42</v>
      </c>
      <c r="D30">
        <v>240</v>
      </c>
      <c r="E30" t="s">
        <v>27</v>
      </c>
      <c r="F30" t="s">
        <v>28</v>
      </c>
      <c r="G30" t="s">
        <v>49</v>
      </c>
      <c r="H30">
        <v>3</v>
      </c>
      <c r="I30">
        <v>1.6374299999999999</v>
      </c>
      <c r="J30" t="s">
        <v>264</v>
      </c>
      <c r="K30">
        <v>2238</v>
      </c>
      <c r="L30">
        <v>2239</v>
      </c>
      <c r="M30" t="str">
        <f t="shared" si="0"/>
        <v>XLPE240UnderCovered</v>
      </c>
      <c r="N30" t="str">
        <f>+VLOOKUP(M30,LineCode!$E:$F,2,0)</f>
        <v>3p_11kV_240_XLPE_Al_u</v>
      </c>
      <c r="R30" t="s">
        <v>296</v>
      </c>
      <c r="S30" t="str">
        <f t="shared" si="1"/>
        <v>Line.line_BAN_2238_2239</v>
      </c>
      <c r="T30" t="str">
        <f t="shared" si="2"/>
        <v>Bus1=2238</v>
      </c>
      <c r="U30" t="str">
        <f t="shared" si="3"/>
        <v>Bus2=2239</v>
      </c>
      <c r="V30" t="str">
        <f t="shared" si="4"/>
        <v>phases=3</v>
      </c>
      <c r="W30" t="str">
        <f t="shared" si="5"/>
        <v>Linecode=3p_11kV_240_XLPE_Al_u</v>
      </c>
      <c r="X30" t="str">
        <f t="shared" si="6"/>
        <v>Length=1.63743</v>
      </c>
      <c r="Y30" t="s">
        <v>307</v>
      </c>
    </row>
    <row r="31" spans="1:25" x14ac:dyDescent="0.25">
      <c r="A31" t="s">
        <v>54</v>
      </c>
      <c r="B31">
        <v>11</v>
      </c>
      <c r="C31" t="s">
        <v>42</v>
      </c>
      <c r="D31">
        <v>240</v>
      </c>
      <c r="E31" t="s">
        <v>27</v>
      </c>
      <c r="F31" t="s">
        <v>28</v>
      </c>
      <c r="G31" t="s">
        <v>49</v>
      </c>
      <c r="H31">
        <v>3</v>
      </c>
      <c r="I31">
        <v>7.9222869999999999</v>
      </c>
      <c r="J31" t="s">
        <v>265</v>
      </c>
      <c r="K31">
        <v>3203</v>
      </c>
      <c r="L31">
        <v>3204</v>
      </c>
      <c r="M31" t="str">
        <f t="shared" si="0"/>
        <v>XLPE240UnderCovered</v>
      </c>
      <c r="N31" t="str">
        <f>+VLOOKUP(M31,LineCode!$E:$F,2,0)</f>
        <v>3p_11kV_240_XLPE_Al_u</v>
      </c>
      <c r="R31" t="s">
        <v>296</v>
      </c>
      <c r="S31" t="str">
        <f t="shared" si="1"/>
        <v>Line.line_DHO_3203_3204</v>
      </c>
      <c r="T31" t="str">
        <f t="shared" si="2"/>
        <v>Bus1=3203</v>
      </c>
      <c r="U31" t="str">
        <f t="shared" si="3"/>
        <v>Bus2=3204</v>
      </c>
      <c r="V31" t="str">
        <f t="shared" si="4"/>
        <v>phases=3</v>
      </c>
      <c r="W31" t="str">
        <f t="shared" si="5"/>
        <v>Linecode=3p_11kV_240_XLPE_Al_u</v>
      </c>
      <c r="X31" t="str">
        <f t="shared" si="6"/>
        <v>Length=7.922287</v>
      </c>
      <c r="Y31" t="s">
        <v>307</v>
      </c>
    </row>
    <row r="32" spans="1:25" x14ac:dyDescent="0.25">
      <c r="A32" t="s">
        <v>54</v>
      </c>
      <c r="B32">
        <v>11</v>
      </c>
      <c r="C32" t="s">
        <v>42</v>
      </c>
      <c r="D32">
        <v>240</v>
      </c>
      <c r="E32" t="s">
        <v>27</v>
      </c>
      <c r="F32" t="s">
        <v>28</v>
      </c>
      <c r="G32" t="s">
        <v>49</v>
      </c>
      <c r="H32">
        <v>3</v>
      </c>
      <c r="I32">
        <v>1.66144</v>
      </c>
      <c r="J32" t="s">
        <v>265</v>
      </c>
      <c r="K32">
        <v>3206</v>
      </c>
      <c r="L32">
        <v>3207</v>
      </c>
      <c r="M32" t="str">
        <f t="shared" si="0"/>
        <v>XLPE240UnderCovered</v>
      </c>
      <c r="N32" t="str">
        <f>+VLOOKUP(M32,LineCode!$E:$F,2,0)</f>
        <v>3p_11kV_240_XLPE_Al_u</v>
      </c>
      <c r="R32" t="s">
        <v>296</v>
      </c>
      <c r="S32" t="str">
        <f t="shared" si="1"/>
        <v>Line.line_DHO_3206_3207</v>
      </c>
      <c r="T32" t="str">
        <f t="shared" si="2"/>
        <v>Bus1=3206</v>
      </c>
      <c r="U32" t="str">
        <f t="shared" si="3"/>
        <v>Bus2=3207</v>
      </c>
      <c r="V32" t="str">
        <f t="shared" si="4"/>
        <v>phases=3</v>
      </c>
      <c r="W32" t="str">
        <f t="shared" si="5"/>
        <v>Linecode=3p_11kV_240_XLPE_Al_u</v>
      </c>
      <c r="X32" t="str">
        <f t="shared" si="6"/>
        <v>Length=1.66144</v>
      </c>
      <c r="Y32" t="s">
        <v>307</v>
      </c>
    </row>
    <row r="33" spans="1:25" x14ac:dyDescent="0.25">
      <c r="A33" t="s">
        <v>54</v>
      </c>
      <c r="B33">
        <v>11</v>
      </c>
      <c r="C33" t="s">
        <v>42</v>
      </c>
      <c r="D33">
        <v>240</v>
      </c>
      <c r="E33" t="s">
        <v>27</v>
      </c>
      <c r="F33" t="s">
        <v>28</v>
      </c>
      <c r="G33" t="s">
        <v>49</v>
      </c>
      <c r="H33">
        <v>3</v>
      </c>
      <c r="I33">
        <v>22.618400000000001</v>
      </c>
      <c r="J33" t="s">
        <v>265</v>
      </c>
      <c r="K33">
        <v>3207</v>
      </c>
      <c r="L33">
        <v>3010</v>
      </c>
      <c r="M33" t="str">
        <f t="shared" si="0"/>
        <v>XLPE240UnderCovered</v>
      </c>
      <c r="N33" t="str">
        <f>+VLOOKUP(M33,LineCode!$E:$F,2,0)</f>
        <v>3p_11kV_240_XLPE_Al_u</v>
      </c>
      <c r="R33" t="s">
        <v>296</v>
      </c>
      <c r="S33" t="str">
        <f t="shared" si="1"/>
        <v>Line.line_DHO_3207_3010</v>
      </c>
      <c r="T33" t="str">
        <f t="shared" si="2"/>
        <v>Bus1=3207</v>
      </c>
      <c r="U33" t="str">
        <f t="shared" si="3"/>
        <v>Bus2=3010</v>
      </c>
      <c r="V33" t="str">
        <f t="shared" si="4"/>
        <v>phases=3</v>
      </c>
      <c r="W33" t="str">
        <f t="shared" si="5"/>
        <v>Linecode=3p_11kV_240_XLPE_Al_u</v>
      </c>
      <c r="X33" t="str">
        <f t="shared" si="6"/>
        <v>Length=22.6184</v>
      </c>
      <c r="Y33" t="s">
        <v>307</v>
      </c>
    </row>
    <row r="34" spans="1:25" x14ac:dyDescent="0.25">
      <c r="A34" t="s">
        <v>54</v>
      </c>
      <c r="B34">
        <v>11</v>
      </c>
      <c r="C34" t="s">
        <v>42</v>
      </c>
      <c r="D34">
        <v>240</v>
      </c>
      <c r="E34" t="s">
        <v>27</v>
      </c>
      <c r="F34" t="s">
        <v>28</v>
      </c>
      <c r="G34" t="s">
        <v>49</v>
      </c>
      <c r="H34">
        <v>3</v>
      </c>
      <c r="I34">
        <v>14.345499999999999</v>
      </c>
      <c r="J34" t="s">
        <v>265</v>
      </c>
      <c r="K34">
        <v>3211</v>
      </c>
      <c r="L34">
        <v>3212</v>
      </c>
      <c r="M34" t="str">
        <f t="shared" si="0"/>
        <v>XLPE240UnderCovered</v>
      </c>
      <c r="N34" t="str">
        <f>+VLOOKUP(M34,LineCode!$E:$F,2,0)</f>
        <v>3p_11kV_240_XLPE_Al_u</v>
      </c>
      <c r="R34" t="s">
        <v>296</v>
      </c>
      <c r="S34" t="str">
        <f t="shared" si="1"/>
        <v>Line.line_DHO_3211_3212</v>
      </c>
      <c r="T34" t="str">
        <f t="shared" si="2"/>
        <v>Bus1=3211</v>
      </c>
      <c r="U34" t="str">
        <f t="shared" si="3"/>
        <v>Bus2=3212</v>
      </c>
      <c r="V34" t="str">
        <f t="shared" si="4"/>
        <v>phases=3</v>
      </c>
      <c r="W34" t="str">
        <f t="shared" si="5"/>
        <v>Linecode=3p_11kV_240_XLPE_Al_u</v>
      </c>
      <c r="X34" t="str">
        <f t="shared" si="6"/>
        <v>Length=14.3455</v>
      </c>
      <c r="Y34" t="s">
        <v>307</v>
      </c>
    </row>
    <row r="35" spans="1:25" x14ac:dyDescent="0.25">
      <c r="A35" t="s">
        <v>54</v>
      </c>
      <c r="B35">
        <v>11</v>
      </c>
      <c r="C35" t="s">
        <v>42</v>
      </c>
      <c r="D35">
        <v>240</v>
      </c>
      <c r="E35" t="s">
        <v>27</v>
      </c>
      <c r="F35" t="s">
        <v>28</v>
      </c>
      <c r="G35" t="s">
        <v>49</v>
      </c>
      <c r="H35">
        <v>3</v>
      </c>
      <c r="I35">
        <v>0.81514299999999995</v>
      </c>
      <c r="J35" t="s">
        <v>265</v>
      </c>
      <c r="K35">
        <v>3208</v>
      </c>
      <c r="L35">
        <v>3209</v>
      </c>
      <c r="M35" t="str">
        <f t="shared" si="0"/>
        <v>XLPE240UnderCovered</v>
      </c>
      <c r="N35" t="str">
        <f>+VLOOKUP(M35,LineCode!$E:$F,2,0)</f>
        <v>3p_11kV_240_XLPE_Al_u</v>
      </c>
      <c r="R35" t="s">
        <v>296</v>
      </c>
      <c r="S35" t="str">
        <f t="shared" si="1"/>
        <v>Line.line_DHO_3208_3209</v>
      </c>
      <c r="T35" t="str">
        <f t="shared" si="2"/>
        <v>Bus1=3208</v>
      </c>
      <c r="U35" t="str">
        <f t="shared" si="3"/>
        <v>Bus2=3209</v>
      </c>
      <c r="V35" t="str">
        <f t="shared" si="4"/>
        <v>phases=3</v>
      </c>
      <c r="W35" t="str">
        <f t="shared" si="5"/>
        <v>Linecode=3p_11kV_240_XLPE_Al_u</v>
      </c>
      <c r="X35" t="str">
        <f t="shared" si="6"/>
        <v>Length=0.815143</v>
      </c>
      <c r="Y35" t="s">
        <v>307</v>
      </c>
    </row>
    <row r="36" spans="1:25" x14ac:dyDescent="0.25">
      <c r="A36" t="s">
        <v>54</v>
      </c>
      <c r="B36">
        <v>11</v>
      </c>
      <c r="C36" t="s">
        <v>42</v>
      </c>
      <c r="D36">
        <v>240</v>
      </c>
      <c r="E36" t="s">
        <v>27</v>
      </c>
      <c r="F36" t="s">
        <v>28</v>
      </c>
      <c r="G36" t="s">
        <v>49</v>
      </c>
      <c r="H36">
        <v>3</v>
      </c>
      <c r="I36">
        <v>10.6173</v>
      </c>
      <c r="J36" t="s">
        <v>265</v>
      </c>
      <c r="K36">
        <v>3212</v>
      </c>
      <c r="L36">
        <v>3011</v>
      </c>
      <c r="M36" t="str">
        <f t="shared" si="0"/>
        <v>XLPE240UnderCovered</v>
      </c>
      <c r="N36" t="str">
        <f>+VLOOKUP(M36,LineCode!$E:$F,2,0)</f>
        <v>3p_11kV_240_XLPE_Al_u</v>
      </c>
      <c r="R36" t="s">
        <v>296</v>
      </c>
      <c r="S36" t="str">
        <f t="shared" si="1"/>
        <v>Line.line_DHO_3212_3011</v>
      </c>
      <c r="T36" t="str">
        <f t="shared" si="2"/>
        <v>Bus1=3212</v>
      </c>
      <c r="U36" t="str">
        <f t="shared" si="3"/>
        <v>Bus2=3011</v>
      </c>
      <c r="V36" t="str">
        <f t="shared" si="4"/>
        <v>phases=3</v>
      </c>
      <c r="W36" t="str">
        <f t="shared" si="5"/>
        <v>Linecode=3p_11kV_240_XLPE_Al_u</v>
      </c>
      <c r="X36" t="str">
        <f t="shared" si="6"/>
        <v>Length=10.6173</v>
      </c>
      <c r="Y36" t="s">
        <v>307</v>
      </c>
    </row>
    <row r="37" spans="1:25" x14ac:dyDescent="0.25">
      <c r="A37" t="s">
        <v>54</v>
      </c>
      <c r="B37">
        <v>11</v>
      </c>
      <c r="C37" t="s">
        <v>42</v>
      </c>
      <c r="D37">
        <v>240</v>
      </c>
      <c r="E37" t="s">
        <v>27</v>
      </c>
      <c r="F37" t="s">
        <v>28</v>
      </c>
      <c r="G37" t="s">
        <v>49</v>
      </c>
      <c r="H37">
        <v>3</v>
      </c>
      <c r="I37">
        <v>28.608899999999998</v>
      </c>
      <c r="J37" t="s">
        <v>265</v>
      </c>
      <c r="K37">
        <v>3209</v>
      </c>
      <c r="L37">
        <v>3210</v>
      </c>
      <c r="M37" t="str">
        <f t="shared" si="0"/>
        <v>XLPE240UnderCovered</v>
      </c>
      <c r="N37" t="str">
        <f>+VLOOKUP(M37,LineCode!$E:$F,2,0)</f>
        <v>3p_11kV_240_XLPE_Al_u</v>
      </c>
      <c r="R37" t="s">
        <v>296</v>
      </c>
      <c r="S37" t="str">
        <f t="shared" si="1"/>
        <v>Line.line_DHO_3209_3210</v>
      </c>
      <c r="T37" t="str">
        <f t="shared" si="2"/>
        <v>Bus1=3209</v>
      </c>
      <c r="U37" t="str">
        <f t="shared" si="3"/>
        <v>Bus2=3210</v>
      </c>
      <c r="V37" t="str">
        <f t="shared" si="4"/>
        <v>phases=3</v>
      </c>
      <c r="W37" t="str">
        <f t="shared" si="5"/>
        <v>Linecode=3p_11kV_240_XLPE_Al_u</v>
      </c>
      <c r="X37" t="str">
        <f t="shared" si="6"/>
        <v>Length=28.6089</v>
      </c>
      <c r="Y37" t="s">
        <v>307</v>
      </c>
    </row>
    <row r="38" spans="1:25" x14ac:dyDescent="0.25">
      <c r="A38" t="s">
        <v>54</v>
      </c>
      <c r="B38">
        <v>11</v>
      </c>
      <c r="C38" t="s">
        <v>42</v>
      </c>
      <c r="D38">
        <v>240</v>
      </c>
      <c r="E38" t="s">
        <v>27</v>
      </c>
      <c r="F38" t="s">
        <v>28</v>
      </c>
      <c r="G38" t="s">
        <v>49</v>
      </c>
      <c r="H38">
        <v>3</v>
      </c>
      <c r="I38">
        <v>9.7522699999999993</v>
      </c>
      <c r="J38" t="s">
        <v>265</v>
      </c>
      <c r="K38">
        <v>3011</v>
      </c>
      <c r="L38">
        <v>3213</v>
      </c>
      <c r="M38" t="str">
        <f t="shared" si="0"/>
        <v>XLPE240UnderCovered</v>
      </c>
      <c r="N38" t="str">
        <f>+VLOOKUP(M38,LineCode!$E:$F,2,0)</f>
        <v>3p_11kV_240_XLPE_Al_u</v>
      </c>
      <c r="R38" t="s">
        <v>296</v>
      </c>
      <c r="S38" t="str">
        <f t="shared" si="1"/>
        <v>Line.line_DHO_3011_3213</v>
      </c>
      <c r="T38" t="str">
        <f t="shared" si="2"/>
        <v>Bus1=3011</v>
      </c>
      <c r="U38" t="str">
        <f t="shared" si="3"/>
        <v>Bus2=3213</v>
      </c>
      <c r="V38" t="str">
        <f t="shared" si="4"/>
        <v>phases=3</v>
      </c>
      <c r="W38" t="str">
        <f t="shared" si="5"/>
        <v>Linecode=3p_11kV_240_XLPE_Al_u</v>
      </c>
      <c r="X38" t="str">
        <f t="shared" si="6"/>
        <v>Length=9.75227</v>
      </c>
      <c r="Y38" t="s">
        <v>307</v>
      </c>
    </row>
    <row r="39" spans="1:25" x14ac:dyDescent="0.25">
      <c r="A39" t="s">
        <v>54</v>
      </c>
      <c r="B39">
        <v>11</v>
      </c>
      <c r="C39" t="s">
        <v>42</v>
      </c>
      <c r="D39">
        <v>240</v>
      </c>
      <c r="E39" t="s">
        <v>27</v>
      </c>
      <c r="F39" t="s">
        <v>28</v>
      </c>
      <c r="G39" t="s">
        <v>49</v>
      </c>
      <c r="H39">
        <v>3</v>
      </c>
      <c r="I39">
        <v>9.5072000000000004E-2</v>
      </c>
      <c r="J39" t="s">
        <v>265</v>
      </c>
      <c r="K39">
        <v>3213</v>
      </c>
      <c r="L39">
        <v>3214</v>
      </c>
      <c r="M39" t="str">
        <f t="shared" si="0"/>
        <v>XLPE240UnderCovered</v>
      </c>
      <c r="N39" t="str">
        <f>+VLOOKUP(M39,LineCode!$E:$F,2,0)</f>
        <v>3p_11kV_240_XLPE_Al_u</v>
      </c>
      <c r="R39" t="s">
        <v>296</v>
      </c>
      <c r="S39" t="str">
        <f t="shared" si="1"/>
        <v>Line.line_DHO_3213_3214</v>
      </c>
      <c r="T39" t="str">
        <f t="shared" si="2"/>
        <v>Bus1=3213</v>
      </c>
      <c r="U39" t="str">
        <f t="shared" si="3"/>
        <v>Bus2=3214</v>
      </c>
      <c r="V39" t="str">
        <f t="shared" si="4"/>
        <v>phases=3</v>
      </c>
      <c r="W39" t="str">
        <f t="shared" si="5"/>
        <v>Linecode=3p_11kV_240_XLPE_Al_u</v>
      </c>
      <c r="X39" t="str">
        <f t="shared" si="6"/>
        <v>Length=0.095072</v>
      </c>
      <c r="Y39" t="s">
        <v>307</v>
      </c>
    </row>
    <row r="40" spans="1:25" x14ac:dyDescent="0.25">
      <c r="A40" t="s">
        <v>54</v>
      </c>
      <c r="B40">
        <v>11</v>
      </c>
      <c r="C40" t="s">
        <v>42</v>
      </c>
      <c r="D40">
        <v>240</v>
      </c>
      <c r="E40" t="s">
        <v>27</v>
      </c>
      <c r="F40" t="s">
        <v>28</v>
      </c>
      <c r="G40" t="s">
        <v>49</v>
      </c>
      <c r="H40">
        <v>3</v>
      </c>
      <c r="I40">
        <v>1.1115299999999999</v>
      </c>
      <c r="J40" t="s">
        <v>265</v>
      </c>
      <c r="K40">
        <v>3218</v>
      </c>
      <c r="L40">
        <v>3219</v>
      </c>
      <c r="M40" t="str">
        <f t="shared" si="0"/>
        <v>XLPE240UnderCovered</v>
      </c>
      <c r="N40" t="str">
        <f>+VLOOKUP(M40,LineCode!$E:$F,2,0)</f>
        <v>3p_11kV_240_XLPE_Al_u</v>
      </c>
      <c r="R40" t="s">
        <v>296</v>
      </c>
      <c r="S40" t="str">
        <f t="shared" si="1"/>
        <v>Line.line_DHO_3218_3219</v>
      </c>
      <c r="T40" t="str">
        <f t="shared" si="2"/>
        <v>Bus1=3218</v>
      </c>
      <c r="U40" t="str">
        <f t="shared" si="3"/>
        <v>Bus2=3219</v>
      </c>
      <c r="V40" t="str">
        <f t="shared" si="4"/>
        <v>phases=3</v>
      </c>
      <c r="W40" t="str">
        <f t="shared" si="5"/>
        <v>Linecode=3p_11kV_240_XLPE_Al_u</v>
      </c>
      <c r="X40" t="str">
        <f t="shared" si="6"/>
        <v>Length=1.11153</v>
      </c>
      <c r="Y40" t="s">
        <v>307</v>
      </c>
    </row>
    <row r="41" spans="1:25" x14ac:dyDescent="0.25">
      <c r="A41" t="s">
        <v>54</v>
      </c>
      <c r="B41">
        <v>11</v>
      </c>
      <c r="C41" t="s">
        <v>42</v>
      </c>
      <c r="D41">
        <v>240</v>
      </c>
      <c r="E41" t="s">
        <v>27</v>
      </c>
      <c r="F41" t="s">
        <v>28</v>
      </c>
      <c r="G41" t="s">
        <v>49</v>
      </c>
      <c r="H41">
        <v>3</v>
      </c>
      <c r="I41">
        <v>21.4956</v>
      </c>
      <c r="J41" t="s">
        <v>265</v>
      </c>
      <c r="K41">
        <v>3219</v>
      </c>
      <c r="L41">
        <v>3013</v>
      </c>
      <c r="M41" t="str">
        <f t="shared" si="0"/>
        <v>XLPE240UnderCovered</v>
      </c>
      <c r="N41" t="str">
        <f>+VLOOKUP(M41,LineCode!$E:$F,2,0)</f>
        <v>3p_11kV_240_XLPE_Al_u</v>
      </c>
      <c r="R41" t="s">
        <v>296</v>
      </c>
      <c r="S41" t="str">
        <f t="shared" si="1"/>
        <v>Line.line_DHO_3219_3013</v>
      </c>
      <c r="T41" t="str">
        <f t="shared" si="2"/>
        <v>Bus1=3219</v>
      </c>
      <c r="U41" t="str">
        <f t="shared" si="3"/>
        <v>Bus2=3013</v>
      </c>
      <c r="V41" t="str">
        <f t="shared" si="4"/>
        <v>phases=3</v>
      </c>
      <c r="W41" t="str">
        <f t="shared" si="5"/>
        <v>Linecode=3p_11kV_240_XLPE_Al_u</v>
      </c>
      <c r="X41" t="str">
        <f t="shared" si="6"/>
        <v>Length=21.4956</v>
      </c>
      <c r="Y41" t="s">
        <v>307</v>
      </c>
    </row>
    <row r="42" spans="1:25" x14ac:dyDescent="0.25">
      <c r="A42" t="s">
        <v>54</v>
      </c>
      <c r="B42">
        <v>11</v>
      </c>
      <c r="C42" t="s">
        <v>42</v>
      </c>
      <c r="D42">
        <v>240</v>
      </c>
      <c r="E42" t="s">
        <v>27</v>
      </c>
      <c r="F42" t="s">
        <v>38</v>
      </c>
      <c r="G42" t="s">
        <v>49</v>
      </c>
      <c r="H42">
        <v>3</v>
      </c>
      <c r="I42">
        <v>0.71645700000000001</v>
      </c>
      <c r="J42" t="s">
        <v>265</v>
      </c>
      <c r="K42">
        <v>3172</v>
      </c>
      <c r="L42">
        <v>3242</v>
      </c>
      <c r="M42" t="str">
        <f t="shared" si="0"/>
        <v>XLPE240OverCovered</v>
      </c>
      <c r="N42" t="str">
        <f>+VLOOKUP(M42,LineCode!$E:$F,2,0)</f>
        <v>3p_11kV_240_XLPE_Al_o</v>
      </c>
      <c r="R42" t="s">
        <v>296</v>
      </c>
      <c r="S42" t="str">
        <f t="shared" si="1"/>
        <v>Line.line_DHO_3172_3242</v>
      </c>
      <c r="T42" t="str">
        <f t="shared" si="2"/>
        <v>Bus1=3172</v>
      </c>
      <c r="U42" t="str">
        <f t="shared" si="3"/>
        <v>Bus2=3242</v>
      </c>
      <c r="V42" t="str">
        <f t="shared" si="4"/>
        <v>phases=3</v>
      </c>
      <c r="W42" t="str">
        <f t="shared" si="5"/>
        <v>Linecode=3p_11kV_240_XLPE_Al_o</v>
      </c>
      <c r="X42" t="str">
        <f t="shared" si="6"/>
        <v>Length=0.716457</v>
      </c>
      <c r="Y42" t="s">
        <v>307</v>
      </c>
    </row>
    <row r="43" spans="1:25" x14ac:dyDescent="0.25">
      <c r="A43" t="s">
        <v>54</v>
      </c>
      <c r="B43">
        <v>11</v>
      </c>
      <c r="C43" t="s">
        <v>42</v>
      </c>
      <c r="D43">
        <v>240</v>
      </c>
      <c r="E43" t="s">
        <v>27</v>
      </c>
      <c r="F43" t="s">
        <v>38</v>
      </c>
      <c r="G43" t="s">
        <v>49</v>
      </c>
      <c r="H43">
        <v>3</v>
      </c>
      <c r="I43">
        <v>43.562600000000003</v>
      </c>
      <c r="J43" t="s">
        <v>265</v>
      </c>
      <c r="K43">
        <v>3242</v>
      </c>
      <c r="L43">
        <v>3178</v>
      </c>
      <c r="M43" t="str">
        <f t="shared" si="0"/>
        <v>XLPE240OverCovered</v>
      </c>
      <c r="N43" t="str">
        <f>+VLOOKUP(M43,LineCode!$E:$F,2,0)</f>
        <v>3p_11kV_240_XLPE_Al_o</v>
      </c>
      <c r="R43" t="s">
        <v>296</v>
      </c>
      <c r="S43" t="str">
        <f t="shared" si="1"/>
        <v>Line.line_DHO_3242_3178</v>
      </c>
      <c r="T43" t="str">
        <f t="shared" si="2"/>
        <v>Bus1=3242</v>
      </c>
      <c r="U43" t="str">
        <f t="shared" si="3"/>
        <v>Bus2=3178</v>
      </c>
      <c r="V43" t="str">
        <f t="shared" si="4"/>
        <v>phases=3</v>
      </c>
      <c r="W43" t="str">
        <f t="shared" si="5"/>
        <v>Linecode=3p_11kV_240_XLPE_Al_o</v>
      </c>
      <c r="X43" t="str">
        <f t="shared" si="6"/>
        <v>Length=43.5626</v>
      </c>
      <c r="Y43" t="s">
        <v>307</v>
      </c>
    </row>
    <row r="44" spans="1:25" x14ac:dyDescent="0.25">
      <c r="A44" t="s">
        <v>52</v>
      </c>
      <c r="B44">
        <v>11</v>
      </c>
      <c r="C44" t="s">
        <v>42</v>
      </c>
      <c r="D44">
        <v>240</v>
      </c>
      <c r="E44" t="s">
        <v>27</v>
      </c>
      <c r="F44" t="s">
        <v>28</v>
      </c>
      <c r="G44" t="s">
        <v>49</v>
      </c>
      <c r="H44">
        <v>3</v>
      </c>
      <c r="I44">
        <v>6.2451999999999996</v>
      </c>
      <c r="J44" t="s">
        <v>266</v>
      </c>
      <c r="K44">
        <v>4161</v>
      </c>
      <c r="L44">
        <v>4160</v>
      </c>
      <c r="M44" t="str">
        <f t="shared" si="0"/>
        <v>XLPE240UnderCovered</v>
      </c>
      <c r="N44" t="str">
        <f>+VLOOKUP(M44,LineCode!$E:$F,2,0)</f>
        <v>3p_11kV_240_XLPE_Al_u</v>
      </c>
      <c r="R44" t="s">
        <v>296</v>
      </c>
      <c r="S44" t="str">
        <f t="shared" si="1"/>
        <v>Line.line_GOT_4161_4160</v>
      </c>
      <c r="T44" t="str">
        <f t="shared" si="2"/>
        <v>Bus1=4161</v>
      </c>
      <c r="U44" t="str">
        <f t="shared" si="3"/>
        <v>Bus2=4160</v>
      </c>
      <c r="V44" t="str">
        <f t="shared" si="4"/>
        <v>phases=3</v>
      </c>
      <c r="W44" t="str">
        <f t="shared" si="5"/>
        <v>Linecode=3p_11kV_240_XLPE_Al_u</v>
      </c>
      <c r="X44" t="str">
        <f t="shared" si="6"/>
        <v>Length=6.2452</v>
      </c>
      <c r="Y44" t="s">
        <v>307</v>
      </c>
    </row>
    <row r="45" spans="1:25" x14ac:dyDescent="0.25">
      <c r="A45" t="s">
        <v>52</v>
      </c>
      <c r="B45">
        <v>11</v>
      </c>
      <c r="C45" t="s">
        <v>42</v>
      </c>
      <c r="D45">
        <v>240</v>
      </c>
      <c r="E45" t="s">
        <v>27</v>
      </c>
      <c r="F45" t="s">
        <v>28</v>
      </c>
      <c r="G45" t="s">
        <v>49</v>
      </c>
      <c r="H45">
        <v>3</v>
      </c>
      <c r="I45">
        <v>32.518599999999999</v>
      </c>
      <c r="J45" t="s">
        <v>266</v>
      </c>
      <c r="K45">
        <v>4163</v>
      </c>
      <c r="L45">
        <v>4161</v>
      </c>
      <c r="M45" t="str">
        <f t="shared" si="0"/>
        <v>XLPE240UnderCovered</v>
      </c>
      <c r="N45" t="str">
        <f>+VLOOKUP(M45,LineCode!$E:$F,2,0)</f>
        <v>3p_11kV_240_XLPE_Al_u</v>
      </c>
      <c r="R45" t="s">
        <v>296</v>
      </c>
      <c r="S45" t="str">
        <f t="shared" si="1"/>
        <v>Line.line_GOT_4163_4161</v>
      </c>
      <c r="T45" t="str">
        <f t="shared" si="2"/>
        <v>Bus1=4163</v>
      </c>
      <c r="U45" t="str">
        <f t="shared" si="3"/>
        <v>Bus2=4161</v>
      </c>
      <c r="V45" t="str">
        <f t="shared" si="4"/>
        <v>phases=3</v>
      </c>
      <c r="W45" t="str">
        <f t="shared" si="5"/>
        <v>Linecode=3p_11kV_240_XLPE_Al_u</v>
      </c>
      <c r="X45" t="str">
        <f t="shared" si="6"/>
        <v>Length=32.5186</v>
      </c>
      <c r="Y45" t="s">
        <v>307</v>
      </c>
    </row>
    <row r="46" spans="1:25" x14ac:dyDescent="0.25">
      <c r="A46" t="s">
        <v>52</v>
      </c>
      <c r="B46">
        <v>11</v>
      </c>
      <c r="C46" t="s">
        <v>42</v>
      </c>
      <c r="D46">
        <v>240</v>
      </c>
      <c r="E46" t="s">
        <v>27</v>
      </c>
      <c r="F46" t="s">
        <v>28</v>
      </c>
      <c r="G46" t="s">
        <v>49</v>
      </c>
      <c r="H46">
        <v>3</v>
      </c>
      <c r="I46">
        <v>3.8265799999999999</v>
      </c>
      <c r="J46" t="s">
        <v>266</v>
      </c>
      <c r="K46">
        <v>4160</v>
      </c>
      <c r="L46">
        <v>4005</v>
      </c>
      <c r="M46" t="str">
        <f t="shared" si="0"/>
        <v>XLPE240UnderCovered</v>
      </c>
      <c r="N46" t="str">
        <f>+VLOOKUP(M46,LineCode!$E:$F,2,0)</f>
        <v>3p_11kV_240_XLPE_Al_u</v>
      </c>
      <c r="R46" t="s">
        <v>296</v>
      </c>
      <c r="S46" t="str">
        <f t="shared" si="1"/>
        <v>Line.line_GOT_4160_4005</v>
      </c>
      <c r="T46" t="str">
        <f t="shared" si="2"/>
        <v>Bus1=4160</v>
      </c>
      <c r="U46" t="str">
        <f t="shared" si="3"/>
        <v>Bus2=4005</v>
      </c>
      <c r="V46" t="str">
        <f t="shared" si="4"/>
        <v>phases=3</v>
      </c>
      <c r="W46" t="str">
        <f t="shared" si="5"/>
        <v>Linecode=3p_11kV_240_XLPE_Al_u</v>
      </c>
      <c r="X46" t="str">
        <f t="shared" si="6"/>
        <v>Length=3.82658</v>
      </c>
      <c r="Y46" t="s">
        <v>307</v>
      </c>
    </row>
    <row r="47" spans="1:25" x14ac:dyDescent="0.25">
      <c r="A47" t="s">
        <v>52</v>
      </c>
      <c r="B47">
        <v>11</v>
      </c>
      <c r="C47" t="s">
        <v>42</v>
      </c>
      <c r="D47">
        <v>240</v>
      </c>
      <c r="E47" t="s">
        <v>27</v>
      </c>
      <c r="F47" t="s">
        <v>28</v>
      </c>
      <c r="G47" t="s">
        <v>49</v>
      </c>
      <c r="H47">
        <v>3</v>
      </c>
      <c r="I47">
        <v>2.3051699999999999</v>
      </c>
      <c r="J47" t="s">
        <v>266</v>
      </c>
      <c r="K47">
        <v>4164</v>
      </c>
      <c r="L47">
        <v>4163</v>
      </c>
      <c r="M47" t="str">
        <f t="shared" si="0"/>
        <v>XLPE240UnderCovered</v>
      </c>
      <c r="N47" t="str">
        <f>+VLOOKUP(M47,LineCode!$E:$F,2,0)</f>
        <v>3p_11kV_240_XLPE_Al_u</v>
      </c>
      <c r="R47" t="s">
        <v>296</v>
      </c>
      <c r="S47" t="str">
        <f t="shared" si="1"/>
        <v>Line.line_GOT_4164_4163</v>
      </c>
      <c r="T47" t="str">
        <f t="shared" si="2"/>
        <v>Bus1=4164</v>
      </c>
      <c r="U47" t="str">
        <f t="shared" si="3"/>
        <v>Bus2=4163</v>
      </c>
      <c r="V47" t="str">
        <f t="shared" si="4"/>
        <v>phases=3</v>
      </c>
      <c r="W47" t="str">
        <f t="shared" si="5"/>
        <v>Linecode=3p_11kV_240_XLPE_Al_u</v>
      </c>
      <c r="X47" t="str">
        <f t="shared" si="6"/>
        <v>Length=2.30517</v>
      </c>
      <c r="Y47" t="s">
        <v>307</v>
      </c>
    </row>
    <row r="48" spans="1:25" x14ac:dyDescent="0.25">
      <c r="A48" t="s">
        <v>52</v>
      </c>
      <c r="B48">
        <v>11</v>
      </c>
      <c r="C48" t="s">
        <v>42</v>
      </c>
      <c r="D48">
        <v>240</v>
      </c>
      <c r="E48" t="s">
        <v>27</v>
      </c>
      <c r="F48" t="s">
        <v>28</v>
      </c>
      <c r="G48" t="s">
        <v>49</v>
      </c>
      <c r="H48">
        <v>3</v>
      </c>
      <c r="I48">
        <v>26.948599999999999</v>
      </c>
      <c r="J48" t="s">
        <v>266</v>
      </c>
      <c r="K48">
        <v>4162</v>
      </c>
      <c r="L48">
        <v>4166</v>
      </c>
      <c r="M48" t="str">
        <f t="shared" si="0"/>
        <v>XLPE240UnderCovered</v>
      </c>
      <c r="N48" t="str">
        <f>+VLOOKUP(M48,LineCode!$E:$F,2,0)</f>
        <v>3p_11kV_240_XLPE_Al_u</v>
      </c>
      <c r="R48" t="s">
        <v>296</v>
      </c>
      <c r="S48" t="str">
        <f t="shared" si="1"/>
        <v>Line.line_GOT_4162_4166</v>
      </c>
      <c r="T48" t="str">
        <f t="shared" si="2"/>
        <v>Bus1=4162</v>
      </c>
      <c r="U48" t="str">
        <f t="shared" si="3"/>
        <v>Bus2=4166</v>
      </c>
      <c r="V48" t="str">
        <f t="shared" si="4"/>
        <v>phases=3</v>
      </c>
      <c r="W48" t="str">
        <f t="shared" si="5"/>
        <v>Linecode=3p_11kV_240_XLPE_Al_u</v>
      </c>
      <c r="X48" t="str">
        <f t="shared" si="6"/>
        <v>Length=26.9486</v>
      </c>
      <c r="Y48" t="s">
        <v>307</v>
      </c>
    </row>
    <row r="49" spans="1:25" x14ac:dyDescent="0.25">
      <c r="A49" t="s">
        <v>52</v>
      </c>
      <c r="B49">
        <v>11</v>
      </c>
      <c r="C49" t="s">
        <v>42</v>
      </c>
      <c r="D49">
        <v>240</v>
      </c>
      <c r="E49" t="s">
        <v>27</v>
      </c>
      <c r="F49" t="s">
        <v>28</v>
      </c>
      <c r="G49" t="s">
        <v>49</v>
      </c>
      <c r="H49">
        <v>3</v>
      </c>
      <c r="I49">
        <v>3.87398</v>
      </c>
      <c r="J49" t="s">
        <v>266</v>
      </c>
      <c r="K49">
        <v>4166</v>
      </c>
      <c r="L49">
        <v>4167</v>
      </c>
      <c r="M49" t="str">
        <f t="shared" si="0"/>
        <v>XLPE240UnderCovered</v>
      </c>
      <c r="N49" t="str">
        <f>+VLOOKUP(M49,LineCode!$E:$F,2,0)</f>
        <v>3p_11kV_240_XLPE_Al_u</v>
      </c>
      <c r="R49" t="s">
        <v>296</v>
      </c>
      <c r="S49" t="str">
        <f t="shared" si="1"/>
        <v>Line.line_GOT_4166_4167</v>
      </c>
      <c r="T49" t="str">
        <f t="shared" si="2"/>
        <v>Bus1=4166</v>
      </c>
      <c r="U49" t="str">
        <f t="shared" si="3"/>
        <v>Bus2=4167</v>
      </c>
      <c r="V49" t="str">
        <f t="shared" si="4"/>
        <v>phases=3</v>
      </c>
      <c r="W49" t="str">
        <f t="shared" si="5"/>
        <v>Linecode=3p_11kV_240_XLPE_Al_u</v>
      </c>
      <c r="X49" t="str">
        <f t="shared" si="6"/>
        <v>Length=3.87398</v>
      </c>
      <c r="Y49" t="s">
        <v>307</v>
      </c>
    </row>
    <row r="50" spans="1:25" x14ac:dyDescent="0.25">
      <c r="A50" t="s">
        <v>52</v>
      </c>
      <c r="B50">
        <v>11</v>
      </c>
      <c r="C50" t="s">
        <v>42</v>
      </c>
      <c r="D50">
        <v>240</v>
      </c>
      <c r="E50" t="s">
        <v>27</v>
      </c>
      <c r="F50" t="s">
        <v>28</v>
      </c>
      <c r="G50" t="s">
        <v>49</v>
      </c>
      <c r="H50">
        <v>3</v>
      </c>
      <c r="I50">
        <v>7.7067500000000004</v>
      </c>
      <c r="J50" t="s">
        <v>266</v>
      </c>
      <c r="K50">
        <v>4173</v>
      </c>
      <c r="L50">
        <v>4176</v>
      </c>
      <c r="M50" t="str">
        <f t="shared" si="0"/>
        <v>XLPE240UnderCovered</v>
      </c>
      <c r="N50" t="str">
        <f>+VLOOKUP(M50,LineCode!$E:$F,2,0)</f>
        <v>3p_11kV_240_XLPE_Al_u</v>
      </c>
      <c r="R50" t="s">
        <v>296</v>
      </c>
      <c r="S50" t="str">
        <f t="shared" si="1"/>
        <v>Line.line_GOT_4173_4176</v>
      </c>
      <c r="T50" t="str">
        <f t="shared" si="2"/>
        <v>Bus1=4173</v>
      </c>
      <c r="U50" t="str">
        <f t="shared" si="3"/>
        <v>Bus2=4176</v>
      </c>
      <c r="V50" t="str">
        <f t="shared" si="4"/>
        <v>phases=3</v>
      </c>
      <c r="W50" t="str">
        <f t="shared" si="5"/>
        <v>Linecode=3p_11kV_240_XLPE_Al_u</v>
      </c>
      <c r="X50" t="str">
        <f t="shared" si="6"/>
        <v>Length=7.70675</v>
      </c>
      <c r="Y50" t="s">
        <v>307</v>
      </c>
    </row>
    <row r="51" spans="1:25" x14ac:dyDescent="0.25">
      <c r="A51" t="s">
        <v>52</v>
      </c>
      <c r="B51">
        <v>11</v>
      </c>
      <c r="C51" t="s">
        <v>42</v>
      </c>
      <c r="D51">
        <v>240</v>
      </c>
      <c r="E51" t="s">
        <v>27</v>
      </c>
      <c r="F51" t="s">
        <v>28</v>
      </c>
      <c r="G51" t="s">
        <v>49</v>
      </c>
      <c r="H51">
        <v>3</v>
      </c>
      <c r="I51">
        <v>20.040400000000002</v>
      </c>
      <c r="J51" t="s">
        <v>266</v>
      </c>
      <c r="K51">
        <v>4176</v>
      </c>
      <c r="L51">
        <v>4181</v>
      </c>
      <c r="M51" t="str">
        <f t="shared" si="0"/>
        <v>XLPE240UnderCovered</v>
      </c>
      <c r="N51" t="str">
        <f>+VLOOKUP(M51,LineCode!$E:$F,2,0)</f>
        <v>3p_11kV_240_XLPE_Al_u</v>
      </c>
      <c r="R51" t="s">
        <v>296</v>
      </c>
      <c r="S51" t="str">
        <f t="shared" si="1"/>
        <v>Line.line_GOT_4176_4181</v>
      </c>
      <c r="T51" t="str">
        <f t="shared" si="2"/>
        <v>Bus1=4176</v>
      </c>
      <c r="U51" t="str">
        <f t="shared" si="3"/>
        <v>Bus2=4181</v>
      </c>
      <c r="V51" t="str">
        <f t="shared" si="4"/>
        <v>phases=3</v>
      </c>
      <c r="W51" t="str">
        <f t="shared" si="5"/>
        <v>Linecode=3p_11kV_240_XLPE_Al_u</v>
      </c>
      <c r="X51" t="str">
        <f t="shared" si="6"/>
        <v>Length=20.0404</v>
      </c>
      <c r="Y51" t="s">
        <v>307</v>
      </c>
    </row>
    <row r="52" spans="1:25" x14ac:dyDescent="0.25">
      <c r="A52" t="s">
        <v>52</v>
      </c>
      <c r="B52">
        <v>11</v>
      </c>
      <c r="C52" t="s">
        <v>37</v>
      </c>
      <c r="D52">
        <v>100</v>
      </c>
      <c r="E52" t="s">
        <v>27</v>
      </c>
      <c r="F52" t="s">
        <v>38</v>
      </c>
      <c r="G52" t="s">
        <v>30</v>
      </c>
      <c r="H52">
        <v>3</v>
      </c>
      <c r="I52">
        <v>57.933</v>
      </c>
      <c r="J52" t="s">
        <v>266</v>
      </c>
      <c r="K52">
        <v>4016</v>
      </c>
      <c r="L52">
        <v>4017</v>
      </c>
      <c r="M52" t="str">
        <f t="shared" si="0"/>
        <v>Dog100OverACSR</v>
      </c>
      <c r="N52" t="str">
        <f>+VLOOKUP(M52,LineCode!$E:$F,2,0)</f>
        <v>3p_11kV_100_ACSR_Al_o</v>
      </c>
      <c r="R52" t="s">
        <v>296</v>
      </c>
      <c r="S52" t="str">
        <f t="shared" si="1"/>
        <v>Line.line_GOT_4016_4017</v>
      </c>
      <c r="T52" t="str">
        <f t="shared" si="2"/>
        <v>Bus1=4016</v>
      </c>
      <c r="U52" t="str">
        <f t="shared" si="3"/>
        <v>Bus2=4017</v>
      </c>
      <c r="V52" t="str">
        <f t="shared" si="4"/>
        <v>phases=3</v>
      </c>
      <c r="W52" t="str">
        <f t="shared" si="5"/>
        <v>Linecode=3p_11kV_100_ACSR_Al_o</v>
      </c>
      <c r="X52" t="str">
        <f t="shared" si="6"/>
        <v>Length=57.933</v>
      </c>
      <c r="Y52" t="s">
        <v>307</v>
      </c>
    </row>
    <row r="53" spans="1:25" x14ac:dyDescent="0.25">
      <c r="A53" t="s">
        <v>52</v>
      </c>
      <c r="B53">
        <v>11</v>
      </c>
      <c r="C53" t="s">
        <v>42</v>
      </c>
      <c r="D53">
        <v>240</v>
      </c>
      <c r="E53" t="s">
        <v>27</v>
      </c>
      <c r="F53" t="s">
        <v>28</v>
      </c>
      <c r="G53" t="s">
        <v>49</v>
      </c>
      <c r="H53">
        <v>3</v>
      </c>
      <c r="I53">
        <v>66.038529999999994</v>
      </c>
      <c r="J53" t="s">
        <v>266</v>
      </c>
      <c r="K53">
        <v>4017</v>
      </c>
      <c r="L53">
        <v>4018</v>
      </c>
      <c r="M53" t="str">
        <f t="shared" si="0"/>
        <v>XLPE240UnderCovered</v>
      </c>
      <c r="N53" t="str">
        <f>+VLOOKUP(M53,LineCode!$E:$F,2,0)</f>
        <v>3p_11kV_240_XLPE_Al_u</v>
      </c>
      <c r="R53" t="s">
        <v>296</v>
      </c>
      <c r="S53" t="str">
        <f t="shared" si="1"/>
        <v>Line.line_GOT_4017_4018</v>
      </c>
      <c r="T53" t="str">
        <f t="shared" si="2"/>
        <v>Bus1=4017</v>
      </c>
      <c r="U53" t="str">
        <f t="shared" si="3"/>
        <v>Bus2=4018</v>
      </c>
      <c r="V53" t="str">
        <f t="shared" si="4"/>
        <v>phases=3</v>
      </c>
      <c r="W53" t="str">
        <f t="shared" si="5"/>
        <v>Linecode=3p_11kV_240_XLPE_Al_u</v>
      </c>
      <c r="X53" t="str">
        <f t="shared" si="6"/>
        <v>Length=66.03853</v>
      </c>
      <c r="Y53" t="s">
        <v>307</v>
      </c>
    </row>
    <row r="54" spans="1:25" x14ac:dyDescent="0.25">
      <c r="A54" t="s">
        <v>52</v>
      </c>
      <c r="B54">
        <v>11</v>
      </c>
      <c r="C54" t="s">
        <v>42</v>
      </c>
      <c r="D54">
        <v>240</v>
      </c>
      <c r="E54" t="s">
        <v>27</v>
      </c>
      <c r="F54" t="s">
        <v>28</v>
      </c>
      <c r="G54" t="s">
        <v>49</v>
      </c>
      <c r="H54">
        <v>3</v>
      </c>
      <c r="I54">
        <v>57.760399999999997</v>
      </c>
      <c r="J54" t="s">
        <v>266</v>
      </c>
      <c r="K54">
        <v>4022</v>
      </c>
      <c r="L54">
        <v>4023</v>
      </c>
      <c r="M54" t="str">
        <f t="shared" si="0"/>
        <v>XLPE240UnderCovered</v>
      </c>
      <c r="N54" t="str">
        <f>+VLOOKUP(M54,LineCode!$E:$F,2,0)</f>
        <v>3p_11kV_240_XLPE_Al_u</v>
      </c>
      <c r="R54" t="s">
        <v>296</v>
      </c>
      <c r="S54" t="str">
        <f t="shared" si="1"/>
        <v>Line.line_GOT_4022_4023</v>
      </c>
      <c r="T54" t="str">
        <f t="shared" si="2"/>
        <v>Bus1=4022</v>
      </c>
      <c r="U54" t="str">
        <f t="shared" si="3"/>
        <v>Bus2=4023</v>
      </c>
      <c r="V54" t="str">
        <f t="shared" si="4"/>
        <v>phases=3</v>
      </c>
      <c r="W54" t="str">
        <f t="shared" si="5"/>
        <v>Linecode=3p_11kV_240_XLPE_Al_u</v>
      </c>
      <c r="X54" t="str">
        <f t="shared" si="6"/>
        <v>Length=57.7604</v>
      </c>
      <c r="Y54" t="s">
        <v>307</v>
      </c>
    </row>
    <row r="55" spans="1:25" x14ac:dyDescent="0.25">
      <c r="A55" t="s">
        <v>52</v>
      </c>
      <c r="B55">
        <v>11</v>
      </c>
      <c r="C55" t="s">
        <v>42</v>
      </c>
      <c r="D55">
        <v>240</v>
      </c>
      <c r="E55" t="s">
        <v>27</v>
      </c>
      <c r="F55" t="s">
        <v>28</v>
      </c>
      <c r="G55" t="s">
        <v>49</v>
      </c>
      <c r="H55">
        <v>3</v>
      </c>
      <c r="I55">
        <v>59.820189999999997</v>
      </c>
      <c r="J55" t="s">
        <v>266</v>
      </c>
      <c r="K55">
        <v>4023</v>
      </c>
      <c r="L55">
        <v>4024</v>
      </c>
      <c r="M55" t="str">
        <f t="shared" si="0"/>
        <v>XLPE240UnderCovered</v>
      </c>
      <c r="N55" t="str">
        <f>+VLOOKUP(M55,LineCode!$E:$F,2,0)</f>
        <v>3p_11kV_240_XLPE_Al_u</v>
      </c>
      <c r="R55" t="s">
        <v>296</v>
      </c>
      <c r="S55" t="str">
        <f t="shared" si="1"/>
        <v>Line.line_GOT_4023_4024</v>
      </c>
      <c r="T55" t="str">
        <f t="shared" si="2"/>
        <v>Bus1=4023</v>
      </c>
      <c r="U55" t="str">
        <f t="shared" si="3"/>
        <v>Bus2=4024</v>
      </c>
      <c r="V55" t="str">
        <f t="shared" si="4"/>
        <v>phases=3</v>
      </c>
      <c r="W55" t="str">
        <f t="shared" si="5"/>
        <v>Linecode=3p_11kV_240_XLPE_Al_u</v>
      </c>
      <c r="X55" t="str">
        <f t="shared" si="6"/>
        <v>Length=59.82019</v>
      </c>
      <c r="Y55" t="s">
        <v>307</v>
      </c>
    </row>
    <row r="56" spans="1:25" x14ac:dyDescent="0.25">
      <c r="A56" t="s">
        <v>52</v>
      </c>
      <c r="B56">
        <v>11</v>
      </c>
      <c r="C56" t="s">
        <v>42</v>
      </c>
      <c r="D56">
        <v>240</v>
      </c>
      <c r="E56" t="s">
        <v>27</v>
      </c>
      <c r="F56" t="s">
        <v>28</v>
      </c>
      <c r="G56" t="s">
        <v>49</v>
      </c>
      <c r="H56">
        <v>3</v>
      </c>
      <c r="I56">
        <v>65.777529999999999</v>
      </c>
      <c r="J56" t="s">
        <v>266</v>
      </c>
      <c r="K56">
        <v>4028</v>
      </c>
      <c r="L56">
        <v>4029</v>
      </c>
      <c r="M56" t="str">
        <f t="shared" si="0"/>
        <v>XLPE240UnderCovered</v>
      </c>
      <c r="N56" t="str">
        <f>+VLOOKUP(M56,LineCode!$E:$F,2,0)</f>
        <v>3p_11kV_240_XLPE_Al_u</v>
      </c>
      <c r="R56" t="s">
        <v>296</v>
      </c>
      <c r="S56" t="str">
        <f t="shared" si="1"/>
        <v>Line.line_GOT_4028_4029</v>
      </c>
      <c r="T56" t="str">
        <f t="shared" si="2"/>
        <v>Bus1=4028</v>
      </c>
      <c r="U56" t="str">
        <f t="shared" si="3"/>
        <v>Bus2=4029</v>
      </c>
      <c r="V56" t="str">
        <f t="shared" si="4"/>
        <v>phases=3</v>
      </c>
      <c r="W56" t="str">
        <f t="shared" si="5"/>
        <v>Linecode=3p_11kV_240_XLPE_Al_u</v>
      </c>
      <c r="X56" t="str">
        <f t="shared" si="6"/>
        <v>Length=65.77753</v>
      </c>
      <c r="Y56" t="s">
        <v>307</v>
      </c>
    </row>
    <row r="57" spans="1:25" x14ac:dyDescent="0.25">
      <c r="A57" t="s">
        <v>52</v>
      </c>
      <c r="B57">
        <v>11</v>
      </c>
      <c r="C57" t="s">
        <v>42</v>
      </c>
      <c r="D57">
        <v>240</v>
      </c>
      <c r="E57" t="s">
        <v>27</v>
      </c>
      <c r="F57" t="s">
        <v>28</v>
      </c>
      <c r="G57" t="s">
        <v>49</v>
      </c>
      <c r="H57">
        <v>3</v>
      </c>
      <c r="I57">
        <v>10.587999999999999</v>
      </c>
      <c r="J57" t="s">
        <v>266</v>
      </c>
      <c r="K57">
        <v>4029</v>
      </c>
      <c r="L57">
        <v>4030</v>
      </c>
      <c r="M57" t="str">
        <f t="shared" si="0"/>
        <v>XLPE240UnderCovered</v>
      </c>
      <c r="N57" t="str">
        <f>+VLOOKUP(M57,LineCode!$E:$F,2,0)</f>
        <v>3p_11kV_240_XLPE_Al_u</v>
      </c>
      <c r="R57" t="s">
        <v>296</v>
      </c>
      <c r="S57" t="str">
        <f t="shared" si="1"/>
        <v>Line.line_GOT_4029_4030</v>
      </c>
      <c r="T57" t="str">
        <f t="shared" si="2"/>
        <v>Bus1=4029</v>
      </c>
      <c r="U57" t="str">
        <f t="shared" si="3"/>
        <v>Bus2=4030</v>
      </c>
      <c r="V57" t="str">
        <f t="shared" si="4"/>
        <v>phases=3</v>
      </c>
      <c r="W57" t="str">
        <f t="shared" si="5"/>
        <v>Linecode=3p_11kV_240_XLPE_Al_u</v>
      </c>
      <c r="X57" t="str">
        <f t="shared" si="6"/>
        <v>Length=10.588</v>
      </c>
      <c r="Y57" t="s">
        <v>307</v>
      </c>
    </row>
    <row r="58" spans="1:25" x14ac:dyDescent="0.25">
      <c r="A58" t="s">
        <v>25</v>
      </c>
      <c r="B58">
        <v>11</v>
      </c>
      <c r="C58" t="s">
        <v>42</v>
      </c>
      <c r="D58">
        <v>300</v>
      </c>
      <c r="E58" t="s">
        <v>27</v>
      </c>
      <c r="F58" t="s">
        <v>28</v>
      </c>
      <c r="G58" t="s">
        <v>49</v>
      </c>
      <c r="H58">
        <v>3</v>
      </c>
      <c r="I58">
        <v>7.2401400000000002</v>
      </c>
      <c r="J58" t="s">
        <v>267</v>
      </c>
      <c r="K58">
        <v>5037</v>
      </c>
      <c r="L58">
        <v>5038</v>
      </c>
      <c r="M58" t="str">
        <f t="shared" si="0"/>
        <v>XLPE300UnderCovered</v>
      </c>
      <c r="N58" t="str">
        <f>+VLOOKUP(M58,LineCode!$E:$F,2,0)</f>
        <v>3p_11kV_300_XLPE_Al_u</v>
      </c>
      <c r="R58" t="s">
        <v>296</v>
      </c>
      <c r="S58" t="str">
        <f t="shared" si="1"/>
        <v>Line.line_ICH_5037_5038</v>
      </c>
      <c r="T58" t="str">
        <f t="shared" si="2"/>
        <v>Bus1=5037</v>
      </c>
      <c r="U58" t="str">
        <f t="shared" si="3"/>
        <v>Bus2=5038</v>
      </c>
      <c r="V58" t="str">
        <f t="shared" si="4"/>
        <v>phases=3</v>
      </c>
      <c r="W58" t="str">
        <f t="shared" si="5"/>
        <v>Linecode=3p_11kV_300_XLPE_Al_u</v>
      </c>
      <c r="X58" t="str">
        <f t="shared" si="6"/>
        <v>Length=7.24014</v>
      </c>
      <c r="Y58" t="s">
        <v>307</v>
      </c>
    </row>
    <row r="59" spans="1:25" x14ac:dyDescent="0.25">
      <c r="A59" t="s">
        <v>25</v>
      </c>
      <c r="B59">
        <v>11</v>
      </c>
      <c r="C59" t="s">
        <v>42</v>
      </c>
      <c r="D59">
        <v>300</v>
      </c>
      <c r="E59" t="s">
        <v>27</v>
      </c>
      <c r="F59" t="s">
        <v>28</v>
      </c>
      <c r="G59" t="s">
        <v>49</v>
      </c>
      <c r="H59">
        <v>3</v>
      </c>
      <c r="I59">
        <v>2.2183799999999998</v>
      </c>
      <c r="J59" t="s">
        <v>267</v>
      </c>
      <c r="K59">
        <v>5038</v>
      </c>
      <c r="L59">
        <v>5039</v>
      </c>
      <c r="M59" t="str">
        <f t="shared" si="0"/>
        <v>XLPE300UnderCovered</v>
      </c>
      <c r="N59" t="str">
        <f>+VLOOKUP(M59,LineCode!$E:$F,2,0)</f>
        <v>3p_11kV_300_XLPE_Al_u</v>
      </c>
      <c r="R59" t="s">
        <v>296</v>
      </c>
      <c r="S59" t="str">
        <f t="shared" si="1"/>
        <v>Line.line_ICH_5038_5039</v>
      </c>
      <c r="T59" t="str">
        <f t="shared" si="2"/>
        <v>Bus1=5038</v>
      </c>
      <c r="U59" t="str">
        <f t="shared" si="3"/>
        <v>Bus2=5039</v>
      </c>
      <c r="V59" t="str">
        <f t="shared" si="4"/>
        <v>phases=3</v>
      </c>
      <c r="W59" t="str">
        <f t="shared" si="5"/>
        <v>Linecode=3p_11kV_300_XLPE_Al_u</v>
      </c>
      <c r="X59" t="str">
        <f t="shared" si="6"/>
        <v>Length=2.21838</v>
      </c>
      <c r="Y59" t="s">
        <v>307</v>
      </c>
    </row>
    <row r="60" spans="1:25" x14ac:dyDescent="0.25">
      <c r="A60" t="s">
        <v>25</v>
      </c>
      <c r="B60">
        <v>11</v>
      </c>
      <c r="C60" t="s">
        <v>42</v>
      </c>
      <c r="D60">
        <v>300</v>
      </c>
      <c r="E60" t="s">
        <v>27</v>
      </c>
      <c r="F60" t="s">
        <v>28</v>
      </c>
      <c r="G60" t="s">
        <v>49</v>
      </c>
      <c r="H60">
        <v>3</v>
      </c>
      <c r="I60">
        <v>5.81515</v>
      </c>
      <c r="J60" t="s">
        <v>267</v>
      </c>
      <c r="K60">
        <v>5003</v>
      </c>
      <c r="L60">
        <v>5040</v>
      </c>
      <c r="M60" t="str">
        <f t="shared" si="0"/>
        <v>XLPE300UnderCovered</v>
      </c>
      <c r="N60" t="str">
        <f>+VLOOKUP(M60,LineCode!$E:$F,2,0)</f>
        <v>3p_11kV_300_XLPE_Al_u</v>
      </c>
      <c r="R60" t="s">
        <v>296</v>
      </c>
      <c r="S60" t="str">
        <f t="shared" si="1"/>
        <v>Line.line_ICH_5003_5040</v>
      </c>
      <c r="T60" t="str">
        <f t="shared" si="2"/>
        <v>Bus1=5003</v>
      </c>
      <c r="U60" t="str">
        <f t="shared" si="3"/>
        <v>Bus2=5040</v>
      </c>
      <c r="V60" t="str">
        <f t="shared" si="4"/>
        <v>phases=3</v>
      </c>
      <c r="W60" t="str">
        <f t="shared" si="5"/>
        <v>Linecode=3p_11kV_300_XLPE_Al_u</v>
      </c>
      <c r="X60" t="str">
        <f t="shared" si="6"/>
        <v>Length=5.81515</v>
      </c>
      <c r="Y60" t="s">
        <v>307</v>
      </c>
    </row>
    <row r="61" spans="1:25" x14ac:dyDescent="0.25">
      <c r="A61" t="s">
        <v>25</v>
      </c>
      <c r="B61">
        <v>11</v>
      </c>
      <c r="C61" t="s">
        <v>42</v>
      </c>
      <c r="D61">
        <v>300</v>
      </c>
      <c r="E61" t="s">
        <v>27</v>
      </c>
      <c r="F61" t="s">
        <v>28</v>
      </c>
      <c r="G61" t="s">
        <v>49</v>
      </c>
      <c r="H61">
        <v>3</v>
      </c>
      <c r="I61">
        <v>0.61000200000000004</v>
      </c>
      <c r="J61" t="s">
        <v>267</v>
      </c>
      <c r="K61">
        <v>5040</v>
      </c>
      <c r="L61">
        <v>5041</v>
      </c>
      <c r="M61" t="str">
        <f t="shared" si="0"/>
        <v>XLPE300UnderCovered</v>
      </c>
      <c r="N61" t="str">
        <f>+VLOOKUP(M61,LineCode!$E:$F,2,0)</f>
        <v>3p_11kV_300_XLPE_Al_u</v>
      </c>
      <c r="R61" t="s">
        <v>296</v>
      </c>
      <c r="S61" t="str">
        <f t="shared" si="1"/>
        <v>Line.line_ICH_5040_5041</v>
      </c>
      <c r="T61" t="str">
        <f t="shared" si="2"/>
        <v>Bus1=5040</v>
      </c>
      <c r="U61" t="str">
        <f t="shared" si="3"/>
        <v>Bus2=5041</v>
      </c>
      <c r="V61" t="str">
        <f t="shared" si="4"/>
        <v>phases=3</v>
      </c>
      <c r="W61" t="str">
        <f t="shared" si="5"/>
        <v>Linecode=3p_11kV_300_XLPE_Al_u</v>
      </c>
      <c r="X61" t="str">
        <f t="shared" si="6"/>
        <v>Length=0.610002</v>
      </c>
      <c r="Y61" t="s">
        <v>307</v>
      </c>
    </row>
    <row r="62" spans="1:25" x14ac:dyDescent="0.25">
      <c r="A62" t="s">
        <v>25</v>
      </c>
      <c r="B62">
        <v>11</v>
      </c>
      <c r="C62" t="s">
        <v>42</v>
      </c>
      <c r="D62">
        <v>300</v>
      </c>
      <c r="E62" t="s">
        <v>27</v>
      </c>
      <c r="F62" t="s">
        <v>28</v>
      </c>
      <c r="G62" t="s">
        <v>49</v>
      </c>
      <c r="H62">
        <v>3</v>
      </c>
      <c r="I62">
        <v>4.98644</v>
      </c>
      <c r="J62" t="s">
        <v>267</v>
      </c>
      <c r="K62">
        <v>5015</v>
      </c>
      <c r="L62">
        <v>5068</v>
      </c>
      <c r="M62" t="str">
        <f t="shared" si="0"/>
        <v>XLPE300UnderCovered</v>
      </c>
      <c r="N62" t="str">
        <f>+VLOOKUP(M62,LineCode!$E:$F,2,0)</f>
        <v>3p_11kV_300_XLPE_Al_u</v>
      </c>
      <c r="R62" t="s">
        <v>296</v>
      </c>
      <c r="S62" t="str">
        <f t="shared" si="1"/>
        <v>Line.line_ICH_5015_5068</v>
      </c>
      <c r="T62" t="str">
        <f t="shared" si="2"/>
        <v>Bus1=5015</v>
      </c>
      <c r="U62" t="str">
        <f t="shared" si="3"/>
        <v>Bus2=5068</v>
      </c>
      <c r="V62" t="str">
        <f t="shared" si="4"/>
        <v>phases=3</v>
      </c>
      <c r="W62" t="str">
        <f t="shared" si="5"/>
        <v>Linecode=3p_11kV_300_XLPE_Al_u</v>
      </c>
      <c r="X62" t="str">
        <f t="shared" si="6"/>
        <v>Length=4.98644</v>
      </c>
      <c r="Y62" t="s">
        <v>307</v>
      </c>
    </row>
    <row r="63" spans="1:25" x14ac:dyDescent="0.25">
      <c r="A63" t="s">
        <v>25</v>
      </c>
      <c r="B63">
        <v>11</v>
      </c>
      <c r="C63" t="s">
        <v>42</v>
      </c>
      <c r="D63">
        <v>300</v>
      </c>
      <c r="E63" t="s">
        <v>27</v>
      </c>
      <c r="F63" t="s">
        <v>28</v>
      </c>
      <c r="G63" t="s">
        <v>49</v>
      </c>
      <c r="H63">
        <v>3</v>
      </c>
      <c r="I63">
        <v>21.930099999999999</v>
      </c>
      <c r="J63" t="s">
        <v>267</v>
      </c>
      <c r="K63">
        <v>5068</v>
      </c>
      <c r="L63">
        <v>5016</v>
      </c>
      <c r="M63" t="str">
        <f t="shared" si="0"/>
        <v>XLPE300UnderCovered</v>
      </c>
      <c r="N63" t="str">
        <f>+VLOOKUP(M63,LineCode!$E:$F,2,0)</f>
        <v>3p_11kV_300_XLPE_Al_u</v>
      </c>
      <c r="R63" t="s">
        <v>296</v>
      </c>
      <c r="S63" t="str">
        <f t="shared" si="1"/>
        <v>Line.line_ICH_5068_5016</v>
      </c>
      <c r="T63" t="str">
        <f t="shared" si="2"/>
        <v>Bus1=5068</v>
      </c>
      <c r="U63" t="str">
        <f t="shared" si="3"/>
        <v>Bus2=5016</v>
      </c>
      <c r="V63" t="str">
        <f t="shared" si="4"/>
        <v>phases=3</v>
      </c>
      <c r="W63" t="str">
        <f t="shared" si="5"/>
        <v>Linecode=3p_11kV_300_XLPE_Al_u</v>
      </c>
      <c r="X63" t="str">
        <f t="shared" si="6"/>
        <v>Length=21.9301</v>
      </c>
      <c r="Y63" t="s">
        <v>307</v>
      </c>
    </row>
    <row r="64" spans="1:25" x14ac:dyDescent="0.25">
      <c r="A64" t="s">
        <v>25</v>
      </c>
      <c r="B64">
        <v>11</v>
      </c>
      <c r="C64" t="s">
        <v>42</v>
      </c>
      <c r="D64">
        <v>300</v>
      </c>
      <c r="E64" t="s">
        <v>27</v>
      </c>
      <c r="F64" t="s">
        <v>28</v>
      </c>
      <c r="G64" t="s">
        <v>49</v>
      </c>
      <c r="H64">
        <v>3</v>
      </c>
      <c r="I64">
        <v>0.248921</v>
      </c>
      <c r="J64" t="s">
        <v>267</v>
      </c>
      <c r="K64">
        <v>5070</v>
      </c>
      <c r="L64">
        <v>5071</v>
      </c>
      <c r="M64" t="str">
        <f t="shared" si="0"/>
        <v>XLPE300UnderCovered</v>
      </c>
      <c r="N64" t="str">
        <f>+VLOOKUP(M64,LineCode!$E:$F,2,0)</f>
        <v>3p_11kV_300_XLPE_Al_u</v>
      </c>
      <c r="R64" t="s">
        <v>296</v>
      </c>
      <c r="S64" t="str">
        <f t="shared" si="1"/>
        <v>Line.line_ICH_5070_5071</v>
      </c>
      <c r="T64" t="str">
        <f t="shared" si="2"/>
        <v>Bus1=5070</v>
      </c>
      <c r="U64" t="str">
        <f t="shared" si="3"/>
        <v>Bus2=5071</v>
      </c>
      <c r="V64" t="str">
        <f t="shared" si="4"/>
        <v>phases=3</v>
      </c>
      <c r="W64" t="str">
        <f t="shared" si="5"/>
        <v>Linecode=3p_11kV_300_XLPE_Al_u</v>
      </c>
      <c r="X64" t="str">
        <f t="shared" si="6"/>
        <v>Length=0.248921</v>
      </c>
      <c r="Y64" t="s">
        <v>307</v>
      </c>
    </row>
    <row r="65" spans="1:25" x14ac:dyDescent="0.25">
      <c r="A65" t="s">
        <v>25</v>
      </c>
      <c r="B65">
        <v>11</v>
      </c>
      <c r="C65" t="s">
        <v>42</v>
      </c>
      <c r="D65">
        <v>300</v>
      </c>
      <c r="E65" t="s">
        <v>27</v>
      </c>
      <c r="F65" t="s">
        <v>28</v>
      </c>
      <c r="G65" t="s">
        <v>49</v>
      </c>
      <c r="H65">
        <v>3</v>
      </c>
      <c r="I65">
        <v>21.521899999999999</v>
      </c>
      <c r="J65" t="s">
        <v>267</v>
      </c>
      <c r="K65">
        <v>5069</v>
      </c>
      <c r="L65">
        <v>5070</v>
      </c>
      <c r="M65" t="str">
        <f t="shared" si="0"/>
        <v>XLPE300UnderCovered</v>
      </c>
      <c r="N65" t="str">
        <f>+VLOOKUP(M65,LineCode!$E:$F,2,0)</f>
        <v>3p_11kV_300_XLPE_Al_u</v>
      </c>
      <c r="R65" t="s">
        <v>296</v>
      </c>
      <c r="S65" t="str">
        <f t="shared" si="1"/>
        <v>Line.line_ICH_5069_5070</v>
      </c>
      <c r="T65" t="str">
        <f t="shared" si="2"/>
        <v>Bus1=5069</v>
      </c>
      <c r="U65" t="str">
        <f t="shared" si="3"/>
        <v>Bus2=5070</v>
      </c>
      <c r="V65" t="str">
        <f t="shared" si="4"/>
        <v>phases=3</v>
      </c>
      <c r="W65" t="str">
        <f t="shared" si="5"/>
        <v>Linecode=3p_11kV_300_XLPE_Al_u</v>
      </c>
      <c r="X65" t="str">
        <f t="shared" si="6"/>
        <v>Length=21.5219</v>
      </c>
      <c r="Y65" t="s">
        <v>307</v>
      </c>
    </row>
    <row r="66" spans="1:25" x14ac:dyDescent="0.25">
      <c r="A66" t="s">
        <v>25</v>
      </c>
      <c r="B66">
        <v>11</v>
      </c>
      <c r="C66" t="s">
        <v>42</v>
      </c>
      <c r="D66">
        <v>300</v>
      </c>
      <c r="E66" t="s">
        <v>27</v>
      </c>
      <c r="F66" t="s">
        <v>28</v>
      </c>
      <c r="G66" t="s">
        <v>49</v>
      </c>
      <c r="H66">
        <v>3</v>
      </c>
      <c r="I66">
        <v>6.8933999999999995E-2</v>
      </c>
      <c r="J66" t="s">
        <v>267</v>
      </c>
      <c r="K66">
        <v>5075</v>
      </c>
      <c r="L66">
        <v>5076</v>
      </c>
      <c r="M66" t="str">
        <f t="shared" ref="M66:M129" si="7">C66&amp;D66&amp;F66&amp;G66</f>
        <v>XLPE300UnderCovered</v>
      </c>
      <c r="N66" t="str">
        <f>+VLOOKUP(M66,LineCode!$E:$F,2,0)</f>
        <v>3p_11kV_300_XLPE_Al_u</v>
      </c>
      <c r="R66" t="s">
        <v>296</v>
      </c>
      <c r="S66" t="str">
        <f t="shared" si="1"/>
        <v>Line.line_ICH_5075_5076</v>
      </c>
      <c r="T66" t="str">
        <f t="shared" si="2"/>
        <v>Bus1=5075</v>
      </c>
      <c r="U66" t="str">
        <f t="shared" si="3"/>
        <v>Bus2=5076</v>
      </c>
      <c r="V66" t="str">
        <f t="shared" si="4"/>
        <v>phases=3</v>
      </c>
      <c r="W66" t="str">
        <f t="shared" si="5"/>
        <v>Linecode=3p_11kV_300_XLPE_Al_u</v>
      </c>
      <c r="X66" t="str">
        <f t="shared" si="6"/>
        <v>Length=0.068934</v>
      </c>
      <c r="Y66" t="s">
        <v>307</v>
      </c>
    </row>
    <row r="67" spans="1:25" x14ac:dyDescent="0.25">
      <c r="A67" t="s">
        <v>25</v>
      </c>
      <c r="B67">
        <v>11</v>
      </c>
      <c r="C67" t="s">
        <v>42</v>
      </c>
      <c r="D67">
        <v>300</v>
      </c>
      <c r="E67" t="s">
        <v>27</v>
      </c>
      <c r="F67" t="s">
        <v>28</v>
      </c>
      <c r="G67" t="s">
        <v>49</v>
      </c>
      <c r="H67">
        <v>3</v>
      </c>
      <c r="I67">
        <v>0.103385</v>
      </c>
      <c r="J67" t="s">
        <v>267</v>
      </c>
      <c r="K67">
        <v>5076</v>
      </c>
      <c r="L67">
        <v>5029</v>
      </c>
      <c r="M67" t="str">
        <f t="shared" si="7"/>
        <v>XLPE300UnderCovered</v>
      </c>
      <c r="N67" t="str">
        <f>+VLOOKUP(M67,LineCode!$E:$F,2,0)</f>
        <v>3p_11kV_300_XLPE_Al_u</v>
      </c>
      <c r="R67" t="s">
        <v>296</v>
      </c>
      <c r="S67" t="str">
        <f t="shared" ref="S67:S130" si="8">"Line.line_"&amp;J67&amp;"_"&amp;K67&amp;"_"&amp;L67</f>
        <v>Line.line_ICH_5076_5029</v>
      </c>
      <c r="T67" t="str">
        <f t="shared" ref="T67:T130" si="9">"Bus1="&amp;K67</f>
        <v>Bus1=5076</v>
      </c>
      <c r="U67" t="str">
        <f t="shared" ref="U67:U130" si="10">"Bus2="&amp;L67</f>
        <v>Bus2=5029</v>
      </c>
      <c r="V67" t="str">
        <f t="shared" ref="V67:V130" si="11">"phases="&amp;H67</f>
        <v>phases=3</v>
      </c>
      <c r="W67" t="str">
        <f t="shared" ref="W67:W130" si="12">"Linecode="&amp;N67</f>
        <v>Linecode=3p_11kV_300_XLPE_Al_u</v>
      </c>
      <c r="X67" t="str">
        <f t="shared" ref="X67:X130" si="13">"Length="&amp;I67</f>
        <v>Length=0.103385</v>
      </c>
      <c r="Y67" t="s">
        <v>307</v>
      </c>
    </row>
    <row r="68" spans="1:25" x14ac:dyDescent="0.25">
      <c r="A68" t="s">
        <v>25</v>
      </c>
      <c r="B68">
        <v>11</v>
      </c>
      <c r="C68" t="s">
        <v>42</v>
      </c>
      <c r="D68">
        <v>300</v>
      </c>
      <c r="E68" t="s">
        <v>27</v>
      </c>
      <c r="F68" t="s">
        <v>28</v>
      </c>
      <c r="G68" t="s">
        <v>49</v>
      </c>
      <c r="H68">
        <v>3</v>
      </c>
      <c r="I68">
        <v>7.2527699999999999</v>
      </c>
      <c r="J68" t="s">
        <v>267</v>
      </c>
      <c r="K68">
        <v>5018</v>
      </c>
      <c r="L68">
        <v>5078</v>
      </c>
      <c r="M68" t="str">
        <f t="shared" si="7"/>
        <v>XLPE300UnderCovered</v>
      </c>
      <c r="N68" t="str">
        <f>+VLOOKUP(M68,LineCode!$E:$F,2,0)</f>
        <v>3p_11kV_300_XLPE_Al_u</v>
      </c>
      <c r="R68" t="s">
        <v>296</v>
      </c>
      <c r="S68" t="str">
        <f t="shared" si="8"/>
        <v>Line.line_ICH_5018_5078</v>
      </c>
      <c r="T68" t="str">
        <f t="shared" si="9"/>
        <v>Bus1=5018</v>
      </c>
      <c r="U68" t="str">
        <f t="shared" si="10"/>
        <v>Bus2=5078</v>
      </c>
      <c r="V68" t="str">
        <f t="shared" si="11"/>
        <v>phases=3</v>
      </c>
      <c r="W68" t="str">
        <f t="shared" si="12"/>
        <v>Linecode=3p_11kV_300_XLPE_Al_u</v>
      </c>
      <c r="X68" t="str">
        <f t="shared" si="13"/>
        <v>Length=7.25277</v>
      </c>
      <c r="Y68" t="s">
        <v>307</v>
      </c>
    </row>
    <row r="69" spans="1:25" x14ac:dyDescent="0.25">
      <c r="A69" t="s">
        <v>25</v>
      </c>
      <c r="B69">
        <v>11</v>
      </c>
      <c r="C69" t="s">
        <v>42</v>
      </c>
      <c r="D69">
        <v>300</v>
      </c>
      <c r="E69" t="s">
        <v>27</v>
      </c>
      <c r="F69" t="s">
        <v>28</v>
      </c>
      <c r="G69" t="s">
        <v>49</v>
      </c>
      <c r="H69">
        <v>3</v>
      </c>
      <c r="I69">
        <v>1.28962</v>
      </c>
      <c r="J69" t="s">
        <v>267</v>
      </c>
      <c r="K69">
        <v>5078</v>
      </c>
      <c r="L69">
        <v>5079</v>
      </c>
      <c r="M69" t="str">
        <f t="shared" si="7"/>
        <v>XLPE300UnderCovered</v>
      </c>
      <c r="N69" t="str">
        <f>+VLOOKUP(M69,LineCode!$E:$F,2,0)</f>
        <v>3p_11kV_300_XLPE_Al_u</v>
      </c>
      <c r="R69" t="s">
        <v>296</v>
      </c>
      <c r="S69" t="str">
        <f t="shared" si="8"/>
        <v>Line.line_ICH_5078_5079</v>
      </c>
      <c r="T69" t="str">
        <f t="shared" si="9"/>
        <v>Bus1=5078</v>
      </c>
      <c r="U69" t="str">
        <f t="shared" si="10"/>
        <v>Bus2=5079</v>
      </c>
      <c r="V69" t="str">
        <f t="shared" si="11"/>
        <v>phases=3</v>
      </c>
      <c r="W69" t="str">
        <f t="shared" si="12"/>
        <v>Linecode=3p_11kV_300_XLPE_Al_u</v>
      </c>
      <c r="X69" t="str">
        <f t="shared" si="13"/>
        <v>Length=1.28962</v>
      </c>
      <c r="Y69" t="s">
        <v>307</v>
      </c>
    </row>
    <row r="70" spans="1:25" x14ac:dyDescent="0.25">
      <c r="A70" t="s">
        <v>25</v>
      </c>
      <c r="B70">
        <v>11</v>
      </c>
      <c r="C70" t="s">
        <v>42</v>
      </c>
      <c r="D70">
        <v>300</v>
      </c>
      <c r="E70" t="s">
        <v>27</v>
      </c>
      <c r="F70" t="s">
        <v>28</v>
      </c>
      <c r="G70" t="s">
        <v>49</v>
      </c>
      <c r="H70">
        <v>3</v>
      </c>
      <c r="I70">
        <v>3.7289999999999997E-2</v>
      </c>
      <c r="J70" t="s">
        <v>267</v>
      </c>
      <c r="K70">
        <v>5074</v>
      </c>
      <c r="L70">
        <v>5073</v>
      </c>
      <c r="M70" t="str">
        <f t="shared" si="7"/>
        <v>XLPE300UnderCovered</v>
      </c>
      <c r="N70" t="str">
        <f>+VLOOKUP(M70,LineCode!$E:$F,2,0)</f>
        <v>3p_11kV_300_XLPE_Al_u</v>
      </c>
      <c r="R70" t="s">
        <v>296</v>
      </c>
      <c r="S70" t="str">
        <f t="shared" si="8"/>
        <v>Line.line_ICH_5074_5073</v>
      </c>
      <c r="T70" t="str">
        <f t="shared" si="9"/>
        <v>Bus1=5074</v>
      </c>
      <c r="U70" t="str">
        <f t="shared" si="10"/>
        <v>Bus2=5073</v>
      </c>
      <c r="V70" t="str">
        <f t="shared" si="11"/>
        <v>phases=3</v>
      </c>
      <c r="W70" t="str">
        <f t="shared" si="12"/>
        <v>Linecode=3p_11kV_300_XLPE_Al_u</v>
      </c>
      <c r="X70" t="str">
        <f t="shared" si="13"/>
        <v>Length=0.03729</v>
      </c>
      <c r="Y70" t="s">
        <v>307</v>
      </c>
    </row>
    <row r="71" spans="1:25" x14ac:dyDescent="0.25">
      <c r="A71" t="s">
        <v>25</v>
      </c>
      <c r="B71">
        <v>11</v>
      </c>
      <c r="C71" t="s">
        <v>42</v>
      </c>
      <c r="D71">
        <v>300</v>
      </c>
      <c r="E71" t="s">
        <v>27</v>
      </c>
      <c r="F71" t="s">
        <v>28</v>
      </c>
      <c r="G71" t="s">
        <v>49</v>
      </c>
      <c r="H71">
        <v>3</v>
      </c>
      <c r="I71">
        <v>0.86003700000000005</v>
      </c>
      <c r="J71" t="s">
        <v>267</v>
      </c>
      <c r="K71">
        <v>5073</v>
      </c>
      <c r="L71">
        <v>5072</v>
      </c>
      <c r="M71" t="str">
        <f t="shared" si="7"/>
        <v>XLPE300UnderCovered</v>
      </c>
      <c r="N71" t="str">
        <f>+VLOOKUP(M71,LineCode!$E:$F,2,0)</f>
        <v>3p_11kV_300_XLPE_Al_u</v>
      </c>
      <c r="R71" t="s">
        <v>296</v>
      </c>
      <c r="S71" t="str">
        <f t="shared" si="8"/>
        <v>Line.line_ICH_5073_5072</v>
      </c>
      <c r="T71" t="str">
        <f t="shared" si="9"/>
        <v>Bus1=5073</v>
      </c>
      <c r="U71" t="str">
        <f t="shared" si="10"/>
        <v>Bus2=5072</v>
      </c>
      <c r="V71" t="str">
        <f t="shared" si="11"/>
        <v>phases=3</v>
      </c>
      <c r="W71" t="str">
        <f t="shared" si="12"/>
        <v>Linecode=3p_11kV_300_XLPE_Al_u</v>
      </c>
      <c r="X71" t="str">
        <f t="shared" si="13"/>
        <v>Length=0.860037</v>
      </c>
      <c r="Y71" t="s">
        <v>307</v>
      </c>
    </row>
    <row r="72" spans="1:25" x14ac:dyDescent="0.25">
      <c r="A72" t="s">
        <v>34</v>
      </c>
      <c r="B72">
        <v>11</v>
      </c>
      <c r="C72" t="s">
        <v>42</v>
      </c>
      <c r="D72">
        <v>120</v>
      </c>
      <c r="E72" t="s">
        <v>27</v>
      </c>
      <c r="F72" t="s">
        <v>28</v>
      </c>
      <c r="G72" t="s">
        <v>49</v>
      </c>
      <c r="H72">
        <v>3</v>
      </c>
      <c r="I72">
        <v>14.202999999999999</v>
      </c>
      <c r="J72" t="s">
        <v>268</v>
      </c>
      <c r="K72">
        <v>6159</v>
      </c>
      <c r="L72">
        <v>6158</v>
      </c>
      <c r="M72" t="str">
        <f t="shared" si="7"/>
        <v>XLPE120UnderCovered</v>
      </c>
      <c r="N72" t="str">
        <f>+VLOOKUP(M72,LineCode!$E:$F,2,0)</f>
        <v>3p_11kV_120_XLPE_Al_u</v>
      </c>
      <c r="R72" t="s">
        <v>296</v>
      </c>
      <c r="S72" t="str">
        <f t="shared" si="8"/>
        <v>Line.line_IM1_6159_6158</v>
      </c>
      <c r="T72" t="str">
        <f t="shared" si="9"/>
        <v>Bus1=6159</v>
      </c>
      <c r="U72" t="str">
        <f t="shared" si="10"/>
        <v>Bus2=6158</v>
      </c>
      <c r="V72" t="str">
        <f t="shared" si="11"/>
        <v>phases=3</v>
      </c>
      <c r="W72" t="str">
        <f t="shared" si="12"/>
        <v>Linecode=3p_11kV_120_XLPE_Al_u</v>
      </c>
      <c r="X72" t="str">
        <f t="shared" si="13"/>
        <v>Length=14.203</v>
      </c>
      <c r="Y72" t="s">
        <v>307</v>
      </c>
    </row>
    <row r="73" spans="1:25" x14ac:dyDescent="0.25">
      <c r="A73" t="s">
        <v>34</v>
      </c>
      <c r="B73">
        <v>11</v>
      </c>
      <c r="C73" t="s">
        <v>42</v>
      </c>
      <c r="D73">
        <v>120</v>
      </c>
      <c r="E73" t="s">
        <v>27</v>
      </c>
      <c r="F73" t="s">
        <v>28</v>
      </c>
      <c r="G73" t="s">
        <v>49</v>
      </c>
      <c r="H73">
        <v>3</v>
      </c>
      <c r="I73">
        <v>5.6421299999999999</v>
      </c>
      <c r="J73" t="s">
        <v>268</v>
      </c>
      <c r="K73">
        <v>6160</v>
      </c>
      <c r="L73">
        <v>6159</v>
      </c>
      <c r="M73" t="str">
        <f t="shared" si="7"/>
        <v>XLPE120UnderCovered</v>
      </c>
      <c r="N73" t="str">
        <f>+VLOOKUP(M73,LineCode!$E:$F,2,0)</f>
        <v>3p_11kV_120_XLPE_Al_u</v>
      </c>
      <c r="R73" t="s">
        <v>296</v>
      </c>
      <c r="S73" t="str">
        <f t="shared" si="8"/>
        <v>Line.line_IM1_6160_6159</v>
      </c>
      <c r="T73" t="str">
        <f t="shared" si="9"/>
        <v>Bus1=6160</v>
      </c>
      <c r="U73" t="str">
        <f t="shared" si="10"/>
        <v>Bus2=6159</v>
      </c>
      <c r="V73" t="str">
        <f t="shared" si="11"/>
        <v>phases=3</v>
      </c>
      <c r="W73" t="str">
        <f t="shared" si="12"/>
        <v>Linecode=3p_11kV_120_XLPE_Al_u</v>
      </c>
      <c r="X73" t="str">
        <f t="shared" si="13"/>
        <v>Length=5.64213</v>
      </c>
      <c r="Y73" t="s">
        <v>307</v>
      </c>
    </row>
    <row r="74" spans="1:25" x14ac:dyDescent="0.25">
      <c r="A74" t="s">
        <v>34</v>
      </c>
      <c r="B74">
        <v>11</v>
      </c>
      <c r="C74" t="s">
        <v>42</v>
      </c>
      <c r="D74">
        <v>120</v>
      </c>
      <c r="E74" t="s">
        <v>27</v>
      </c>
      <c r="F74" t="s">
        <v>28</v>
      </c>
      <c r="G74" t="s">
        <v>49</v>
      </c>
      <c r="H74">
        <v>3</v>
      </c>
      <c r="I74">
        <v>9.7938100000000006</v>
      </c>
      <c r="J74" t="s">
        <v>268</v>
      </c>
      <c r="K74">
        <v>6154</v>
      </c>
      <c r="L74">
        <v>6153</v>
      </c>
      <c r="M74" t="str">
        <f t="shared" si="7"/>
        <v>XLPE120UnderCovered</v>
      </c>
      <c r="N74" t="str">
        <f>+VLOOKUP(M74,LineCode!$E:$F,2,0)</f>
        <v>3p_11kV_120_XLPE_Al_u</v>
      </c>
      <c r="R74" t="s">
        <v>296</v>
      </c>
      <c r="S74" t="str">
        <f t="shared" si="8"/>
        <v>Line.line_IM1_6154_6153</v>
      </c>
      <c r="T74" t="str">
        <f t="shared" si="9"/>
        <v>Bus1=6154</v>
      </c>
      <c r="U74" t="str">
        <f t="shared" si="10"/>
        <v>Bus2=6153</v>
      </c>
      <c r="V74" t="str">
        <f t="shared" si="11"/>
        <v>phases=3</v>
      </c>
      <c r="W74" t="str">
        <f t="shared" si="12"/>
        <v>Linecode=3p_11kV_120_XLPE_Al_u</v>
      </c>
      <c r="X74" t="str">
        <f t="shared" si="13"/>
        <v>Length=9.79381</v>
      </c>
      <c r="Y74" t="s">
        <v>307</v>
      </c>
    </row>
    <row r="75" spans="1:25" x14ac:dyDescent="0.25">
      <c r="A75" t="s">
        <v>34</v>
      </c>
      <c r="B75">
        <v>11</v>
      </c>
      <c r="C75" t="s">
        <v>42</v>
      </c>
      <c r="D75">
        <v>120</v>
      </c>
      <c r="E75" t="s">
        <v>27</v>
      </c>
      <c r="F75" t="s">
        <v>28</v>
      </c>
      <c r="G75" t="s">
        <v>49</v>
      </c>
      <c r="H75">
        <v>3</v>
      </c>
      <c r="I75">
        <v>4.5095000000000001</v>
      </c>
      <c r="J75" t="s">
        <v>268</v>
      </c>
      <c r="K75">
        <v>6153</v>
      </c>
      <c r="L75">
        <v>6152</v>
      </c>
      <c r="M75" t="str">
        <f t="shared" si="7"/>
        <v>XLPE120UnderCovered</v>
      </c>
      <c r="N75" t="str">
        <f>+VLOOKUP(M75,LineCode!$E:$F,2,0)</f>
        <v>3p_11kV_120_XLPE_Al_u</v>
      </c>
      <c r="R75" t="s">
        <v>296</v>
      </c>
      <c r="S75" t="str">
        <f t="shared" si="8"/>
        <v>Line.line_IM1_6153_6152</v>
      </c>
      <c r="T75" t="str">
        <f t="shared" si="9"/>
        <v>Bus1=6153</v>
      </c>
      <c r="U75" t="str">
        <f t="shared" si="10"/>
        <v>Bus2=6152</v>
      </c>
      <c r="V75" t="str">
        <f t="shared" si="11"/>
        <v>phases=3</v>
      </c>
      <c r="W75" t="str">
        <f t="shared" si="12"/>
        <v>Linecode=3p_11kV_120_XLPE_Al_u</v>
      </c>
      <c r="X75" t="str">
        <f t="shared" si="13"/>
        <v>Length=4.5095</v>
      </c>
      <c r="Y75" t="s">
        <v>307</v>
      </c>
    </row>
    <row r="76" spans="1:25" x14ac:dyDescent="0.25">
      <c r="A76" t="s">
        <v>34</v>
      </c>
      <c r="B76">
        <v>11</v>
      </c>
      <c r="C76" t="s">
        <v>37</v>
      </c>
      <c r="D76">
        <v>100</v>
      </c>
      <c r="E76" t="s">
        <v>27</v>
      </c>
      <c r="F76" t="s">
        <v>38</v>
      </c>
      <c r="G76" t="s">
        <v>30</v>
      </c>
      <c r="H76">
        <v>3</v>
      </c>
      <c r="I76">
        <v>10.017200000000001</v>
      </c>
      <c r="J76" t="s">
        <v>268</v>
      </c>
      <c r="K76">
        <v>6141</v>
      </c>
      <c r="L76">
        <v>6140</v>
      </c>
      <c r="M76" t="str">
        <f t="shared" si="7"/>
        <v>Dog100OverACSR</v>
      </c>
      <c r="N76" t="str">
        <f>+VLOOKUP(M76,LineCode!$E:$F,2,0)</f>
        <v>3p_11kV_100_ACSR_Al_o</v>
      </c>
      <c r="R76" t="s">
        <v>296</v>
      </c>
      <c r="S76" t="str">
        <f t="shared" si="8"/>
        <v>Line.line_IM1_6141_6140</v>
      </c>
      <c r="T76" t="str">
        <f t="shared" si="9"/>
        <v>Bus1=6141</v>
      </c>
      <c r="U76" t="str">
        <f t="shared" si="10"/>
        <v>Bus2=6140</v>
      </c>
      <c r="V76" t="str">
        <f t="shared" si="11"/>
        <v>phases=3</v>
      </c>
      <c r="W76" t="str">
        <f t="shared" si="12"/>
        <v>Linecode=3p_11kV_100_ACSR_Al_o</v>
      </c>
      <c r="X76" t="str">
        <f t="shared" si="13"/>
        <v>Length=10.0172</v>
      </c>
      <c r="Y76" t="s">
        <v>307</v>
      </c>
    </row>
    <row r="77" spans="1:25" x14ac:dyDescent="0.25">
      <c r="A77" t="s">
        <v>34</v>
      </c>
      <c r="B77">
        <v>11</v>
      </c>
      <c r="C77" t="s">
        <v>37</v>
      </c>
      <c r="D77">
        <v>100</v>
      </c>
      <c r="E77" t="s">
        <v>27</v>
      </c>
      <c r="F77" t="s">
        <v>38</v>
      </c>
      <c r="G77" t="s">
        <v>30</v>
      </c>
      <c r="H77">
        <v>3</v>
      </c>
      <c r="I77">
        <v>11.839600000000001</v>
      </c>
      <c r="J77" t="s">
        <v>268</v>
      </c>
      <c r="K77">
        <v>6140</v>
      </c>
      <c r="L77">
        <v>6045</v>
      </c>
      <c r="M77" t="str">
        <f t="shared" si="7"/>
        <v>Dog100OverACSR</v>
      </c>
      <c r="N77" t="str">
        <f>+VLOOKUP(M77,LineCode!$E:$F,2,0)</f>
        <v>3p_11kV_100_ACSR_Al_o</v>
      </c>
      <c r="R77" t="s">
        <v>296</v>
      </c>
      <c r="S77" t="str">
        <f t="shared" si="8"/>
        <v>Line.line_IM1_6140_6045</v>
      </c>
      <c r="T77" t="str">
        <f t="shared" si="9"/>
        <v>Bus1=6140</v>
      </c>
      <c r="U77" t="str">
        <f t="shared" si="10"/>
        <v>Bus2=6045</v>
      </c>
      <c r="V77" t="str">
        <f t="shared" si="11"/>
        <v>phases=3</v>
      </c>
      <c r="W77" t="str">
        <f t="shared" si="12"/>
        <v>Linecode=3p_11kV_100_ACSR_Al_o</v>
      </c>
      <c r="X77" t="str">
        <f t="shared" si="13"/>
        <v>Length=11.8396</v>
      </c>
      <c r="Y77" t="s">
        <v>307</v>
      </c>
    </row>
    <row r="78" spans="1:25" x14ac:dyDescent="0.25">
      <c r="A78" t="s">
        <v>34</v>
      </c>
      <c r="B78">
        <v>11</v>
      </c>
      <c r="C78" t="s">
        <v>37</v>
      </c>
      <c r="D78">
        <v>100</v>
      </c>
      <c r="E78" t="s">
        <v>27</v>
      </c>
      <c r="F78" t="s">
        <v>38</v>
      </c>
      <c r="G78" t="s">
        <v>30</v>
      </c>
      <c r="H78">
        <v>3</v>
      </c>
      <c r="I78">
        <v>20.709499999999998</v>
      </c>
      <c r="J78" t="s">
        <v>268</v>
      </c>
      <c r="K78">
        <v>6066</v>
      </c>
      <c r="L78">
        <v>6084</v>
      </c>
      <c r="M78" t="str">
        <f t="shared" si="7"/>
        <v>Dog100OverACSR</v>
      </c>
      <c r="N78" t="str">
        <f>+VLOOKUP(M78,LineCode!$E:$F,2,0)</f>
        <v>3p_11kV_100_ACSR_Al_o</v>
      </c>
      <c r="R78" t="s">
        <v>296</v>
      </c>
      <c r="S78" t="str">
        <f t="shared" si="8"/>
        <v>Line.line_IM1_6066_6084</v>
      </c>
      <c r="T78" t="str">
        <f t="shared" si="9"/>
        <v>Bus1=6066</v>
      </c>
      <c r="U78" t="str">
        <f t="shared" si="10"/>
        <v>Bus2=6084</v>
      </c>
      <c r="V78" t="str">
        <f t="shared" si="11"/>
        <v>phases=3</v>
      </c>
      <c r="W78" t="str">
        <f t="shared" si="12"/>
        <v>Linecode=3p_11kV_100_ACSR_Al_o</v>
      </c>
      <c r="X78" t="str">
        <f t="shared" si="13"/>
        <v>Length=20.7095</v>
      </c>
      <c r="Y78" t="s">
        <v>307</v>
      </c>
    </row>
    <row r="79" spans="1:25" x14ac:dyDescent="0.25">
      <c r="A79" t="s">
        <v>34</v>
      </c>
      <c r="B79">
        <v>11</v>
      </c>
      <c r="C79" t="s">
        <v>37</v>
      </c>
      <c r="D79">
        <v>100</v>
      </c>
      <c r="E79" t="s">
        <v>27</v>
      </c>
      <c r="F79" t="s">
        <v>38</v>
      </c>
      <c r="G79" t="s">
        <v>30</v>
      </c>
      <c r="H79">
        <v>3</v>
      </c>
      <c r="I79">
        <v>41.710900000000002</v>
      </c>
      <c r="J79" t="s">
        <v>268</v>
      </c>
      <c r="K79">
        <v>6084</v>
      </c>
      <c r="L79">
        <v>6067</v>
      </c>
      <c r="M79" t="str">
        <f t="shared" si="7"/>
        <v>Dog100OverACSR</v>
      </c>
      <c r="N79" t="str">
        <f>+VLOOKUP(M79,LineCode!$E:$F,2,0)</f>
        <v>3p_11kV_100_ACSR_Al_o</v>
      </c>
      <c r="R79" t="s">
        <v>296</v>
      </c>
      <c r="S79" t="str">
        <f t="shared" si="8"/>
        <v>Line.line_IM1_6084_6067</v>
      </c>
      <c r="T79" t="str">
        <f t="shared" si="9"/>
        <v>Bus1=6084</v>
      </c>
      <c r="U79" t="str">
        <f t="shared" si="10"/>
        <v>Bus2=6067</v>
      </c>
      <c r="V79" t="str">
        <f t="shared" si="11"/>
        <v>phases=3</v>
      </c>
      <c r="W79" t="str">
        <f t="shared" si="12"/>
        <v>Linecode=3p_11kV_100_ACSR_Al_o</v>
      </c>
      <c r="X79" t="str">
        <f t="shared" si="13"/>
        <v>Length=41.7109</v>
      </c>
      <c r="Y79" t="s">
        <v>307</v>
      </c>
    </row>
    <row r="80" spans="1:25" x14ac:dyDescent="0.25">
      <c r="A80" t="s">
        <v>34</v>
      </c>
      <c r="B80">
        <v>11</v>
      </c>
      <c r="C80" t="s">
        <v>37</v>
      </c>
      <c r="D80">
        <v>100</v>
      </c>
      <c r="E80" t="s">
        <v>27</v>
      </c>
      <c r="F80" t="s">
        <v>38</v>
      </c>
      <c r="G80" t="s">
        <v>30</v>
      </c>
      <c r="H80">
        <v>3</v>
      </c>
      <c r="I80">
        <v>8.6899300000000004</v>
      </c>
      <c r="J80" t="s">
        <v>268</v>
      </c>
      <c r="K80">
        <v>6134</v>
      </c>
      <c r="L80">
        <v>6135</v>
      </c>
      <c r="M80" t="str">
        <f t="shared" si="7"/>
        <v>Dog100OverACSR</v>
      </c>
      <c r="N80" t="str">
        <f>+VLOOKUP(M80,LineCode!$E:$F,2,0)</f>
        <v>3p_11kV_100_ACSR_Al_o</v>
      </c>
      <c r="R80" t="s">
        <v>296</v>
      </c>
      <c r="S80" t="str">
        <f t="shared" si="8"/>
        <v>Line.line_IM1_6134_6135</v>
      </c>
      <c r="T80" t="str">
        <f t="shared" si="9"/>
        <v>Bus1=6134</v>
      </c>
      <c r="U80" t="str">
        <f t="shared" si="10"/>
        <v>Bus2=6135</v>
      </c>
      <c r="V80" t="str">
        <f t="shared" si="11"/>
        <v>phases=3</v>
      </c>
      <c r="W80" t="str">
        <f t="shared" si="12"/>
        <v>Linecode=3p_11kV_100_ACSR_Al_o</v>
      </c>
      <c r="X80" t="str">
        <f t="shared" si="13"/>
        <v>Length=8.68993</v>
      </c>
      <c r="Y80" t="s">
        <v>307</v>
      </c>
    </row>
    <row r="81" spans="1:25" x14ac:dyDescent="0.25">
      <c r="A81" t="s">
        <v>34</v>
      </c>
      <c r="B81">
        <v>11</v>
      </c>
      <c r="C81" t="s">
        <v>37</v>
      </c>
      <c r="D81">
        <v>100</v>
      </c>
      <c r="E81" t="s">
        <v>27</v>
      </c>
      <c r="F81" t="s">
        <v>38</v>
      </c>
      <c r="G81" t="s">
        <v>30</v>
      </c>
      <c r="H81">
        <v>3</v>
      </c>
      <c r="I81">
        <v>0.83667000000000002</v>
      </c>
      <c r="J81" t="s">
        <v>268</v>
      </c>
      <c r="K81">
        <v>6135</v>
      </c>
      <c r="L81">
        <v>6136</v>
      </c>
      <c r="M81" t="str">
        <f t="shared" si="7"/>
        <v>Dog100OverACSR</v>
      </c>
      <c r="N81" t="str">
        <f>+VLOOKUP(M81,LineCode!$E:$F,2,0)</f>
        <v>3p_11kV_100_ACSR_Al_o</v>
      </c>
      <c r="R81" t="s">
        <v>296</v>
      </c>
      <c r="S81" t="str">
        <f t="shared" si="8"/>
        <v>Line.line_IM1_6135_6136</v>
      </c>
      <c r="T81" t="str">
        <f t="shared" si="9"/>
        <v>Bus1=6135</v>
      </c>
      <c r="U81" t="str">
        <f t="shared" si="10"/>
        <v>Bus2=6136</v>
      </c>
      <c r="V81" t="str">
        <f t="shared" si="11"/>
        <v>phases=3</v>
      </c>
      <c r="W81" t="str">
        <f t="shared" si="12"/>
        <v>Linecode=3p_11kV_100_ACSR_Al_o</v>
      </c>
      <c r="X81" t="str">
        <f t="shared" si="13"/>
        <v>Length=0.83667</v>
      </c>
      <c r="Y81" t="s">
        <v>307</v>
      </c>
    </row>
    <row r="82" spans="1:25" x14ac:dyDescent="0.25">
      <c r="A82" t="s">
        <v>44</v>
      </c>
      <c r="B82">
        <v>11</v>
      </c>
      <c r="C82" t="s">
        <v>37</v>
      </c>
      <c r="D82">
        <v>100</v>
      </c>
      <c r="E82" t="s">
        <v>27</v>
      </c>
      <c r="F82" t="s">
        <v>38</v>
      </c>
      <c r="G82" t="s">
        <v>30</v>
      </c>
      <c r="H82">
        <v>3</v>
      </c>
      <c r="I82">
        <v>1.2081900000000001</v>
      </c>
      <c r="J82" t="s">
        <v>269</v>
      </c>
      <c r="K82">
        <v>7101</v>
      </c>
      <c r="L82">
        <v>7003</v>
      </c>
      <c r="M82" t="str">
        <f t="shared" si="7"/>
        <v>Dog100OverACSR</v>
      </c>
      <c r="N82" t="str">
        <f>+VLOOKUP(M82,LineCode!$E:$F,2,0)</f>
        <v>3p_11kV_100_ACSR_Al_o</v>
      </c>
      <c r="R82" t="s">
        <v>296</v>
      </c>
      <c r="S82" t="str">
        <f t="shared" si="8"/>
        <v>Line.line_IM2_7101_7003</v>
      </c>
      <c r="T82" t="str">
        <f t="shared" si="9"/>
        <v>Bus1=7101</v>
      </c>
      <c r="U82" t="str">
        <f t="shared" si="10"/>
        <v>Bus2=7003</v>
      </c>
      <c r="V82" t="str">
        <f t="shared" si="11"/>
        <v>phases=3</v>
      </c>
      <c r="W82" t="str">
        <f t="shared" si="12"/>
        <v>Linecode=3p_11kV_100_ACSR_Al_o</v>
      </c>
      <c r="X82" t="str">
        <f t="shared" si="13"/>
        <v>Length=1.20819</v>
      </c>
      <c r="Y82" t="s">
        <v>307</v>
      </c>
    </row>
    <row r="83" spans="1:25" x14ac:dyDescent="0.25">
      <c r="A83" t="s">
        <v>44</v>
      </c>
      <c r="B83">
        <v>11</v>
      </c>
      <c r="C83" t="s">
        <v>37</v>
      </c>
      <c r="D83">
        <v>100</v>
      </c>
      <c r="E83" t="s">
        <v>27</v>
      </c>
      <c r="F83" t="s">
        <v>38</v>
      </c>
      <c r="G83" t="s">
        <v>30</v>
      </c>
      <c r="H83">
        <v>3</v>
      </c>
      <c r="I83">
        <v>29.565000000000001</v>
      </c>
      <c r="J83" t="s">
        <v>269</v>
      </c>
      <c r="K83">
        <v>7103</v>
      </c>
      <c r="L83">
        <v>7102</v>
      </c>
      <c r="M83" t="str">
        <f t="shared" si="7"/>
        <v>Dog100OverACSR</v>
      </c>
      <c r="N83" t="str">
        <f>+VLOOKUP(M83,LineCode!$E:$F,2,0)</f>
        <v>3p_11kV_100_ACSR_Al_o</v>
      </c>
      <c r="R83" t="s">
        <v>296</v>
      </c>
      <c r="S83" t="str">
        <f t="shared" si="8"/>
        <v>Line.line_IM2_7103_7102</v>
      </c>
      <c r="T83" t="str">
        <f t="shared" si="9"/>
        <v>Bus1=7103</v>
      </c>
      <c r="U83" t="str">
        <f t="shared" si="10"/>
        <v>Bus2=7102</v>
      </c>
      <c r="V83" t="str">
        <f t="shared" si="11"/>
        <v>phases=3</v>
      </c>
      <c r="W83" t="str">
        <f t="shared" si="12"/>
        <v>Linecode=3p_11kV_100_ACSR_Al_o</v>
      </c>
      <c r="X83" t="str">
        <f t="shared" si="13"/>
        <v>Length=29.565</v>
      </c>
      <c r="Y83" t="s">
        <v>307</v>
      </c>
    </row>
    <row r="84" spans="1:25" x14ac:dyDescent="0.25">
      <c r="A84" t="s">
        <v>44</v>
      </c>
      <c r="B84">
        <v>11</v>
      </c>
      <c r="C84" t="s">
        <v>37</v>
      </c>
      <c r="D84">
        <v>100</v>
      </c>
      <c r="E84" t="s">
        <v>27</v>
      </c>
      <c r="F84" t="s">
        <v>38</v>
      </c>
      <c r="G84" t="s">
        <v>30</v>
      </c>
      <c r="H84">
        <v>3</v>
      </c>
      <c r="I84">
        <v>17.353100000000001</v>
      </c>
      <c r="J84" t="s">
        <v>269</v>
      </c>
      <c r="K84">
        <v>7104</v>
      </c>
      <c r="L84">
        <v>7103</v>
      </c>
      <c r="M84" t="str">
        <f t="shared" si="7"/>
        <v>Dog100OverACSR</v>
      </c>
      <c r="N84" t="str">
        <f>+VLOOKUP(M84,LineCode!$E:$F,2,0)</f>
        <v>3p_11kV_100_ACSR_Al_o</v>
      </c>
      <c r="R84" t="s">
        <v>296</v>
      </c>
      <c r="S84" t="str">
        <f t="shared" si="8"/>
        <v>Line.line_IM2_7104_7103</v>
      </c>
      <c r="T84" t="str">
        <f t="shared" si="9"/>
        <v>Bus1=7104</v>
      </c>
      <c r="U84" t="str">
        <f t="shared" si="10"/>
        <v>Bus2=7103</v>
      </c>
      <c r="V84" t="str">
        <f t="shared" si="11"/>
        <v>phases=3</v>
      </c>
      <c r="W84" t="str">
        <f t="shared" si="12"/>
        <v>Linecode=3p_11kV_100_ACSR_Al_o</v>
      </c>
      <c r="X84" t="str">
        <f t="shared" si="13"/>
        <v>Length=17.3531</v>
      </c>
      <c r="Y84" t="s">
        <v>307</v>
      </c>
    </row>
    <row r="85" spans="1:25" x14ac:dyDescent="0.25">
      <c r="A85" t="s">
        <v>44</v>
      </c>
      <c r="B85">
        <v>11</v>
      </c>
      <c r="C85" t="s">
        <v>37</v>
      </c>
      <c r="D85">
        <v>100</v>
      </c>
      <c r="E85" t="s">
        <v>27</v>
      </c>
      <c r="F85" t="s">
        <v>38</v>
      </c>
      <c r="G85" t="s">
        <v>30</v>
      </c>
      <c r="H85">
        <v>3</v>
      </c>
      <c r="I85">
        <v>14.6113</v>
      </c>
      <c r="J85" t="s">
        <v>269</v>
      </c>
      <c r="K85">
        <v>7102</v>
      </c>
      <c r="L85">
        <v>7101</v>
      </c>
      <c r="M85" t="str">
        <f t="shared" si="7"/>
        <v>Dog100OverACSR</v>
      </c>
      <c r="N85" t="str">
        <f>+VLOOKUP(M85,LineCode!$E:$F,2,0)</f>
        <v>3p_11kV_100_ACSR_Al_o</v>
      </c>
      <c r="R85" t="s">
        <v>296</v>
      </c>
      <c r="S85" t="str">
        <f t="shared" si="8"/>
        <v>Line.line_IM2_7102_7101</v>
      </c>
      <c r="T85" t="str">
        <f t="shared" si="9"/>
        <v>Bus1=7102</v>
      </c>
      <c r="U85" t="str">
        <f t="shared" si="10"/>
        <v>Bus2=7101</v>
      </c>
      <c r="V85" t="str">
        <f t="shared" si="11"/>
        <v>phases=3</v>
      </c>
      <c r="W85" t="str">
        <f t="shared" si="12"/>
        <v>Linecode=3p_11kV_100_ACSR_Al_o</v>
      </c>
      <c r="X85" t="str">
        <f t="shared" si="13"/>
        <v>Length=14.6113</v>
      </c>
      <c r="Y85" t="s">
        <v>307</v>
      </c>
    </row>
    <row r="86" spans="1:25" x14ac:dyDescent="0.25">
      <c r="A86" t="s">
        <v>44</v>
      </c>
      <c r="B86">
        <v>11</v>
      </c>
      <c r="C86" t="s">
        <v>37</v>
      </c>
      <c r="D86">
        <v>100</v>
      </c>
      <c r="E86" t="s">
        <v>27</v>
      </c>
      <c r="F86" t="s">
        <v>38</v>
      </c>
      <c r="G86" t="s">
        <v>30</v>
      </c>
      <c r="H86">
        <v>3</v>
      </c>
      <c r="I86">
        <v>20.7761</v>
      </c>
      <c r="J86" t="s">
        <v>269</v>
      </c>
      <c r="K86">
        <v>7013</v>
      </c>
      <c r="L86">
        <v>7092</v>
      </c>
      <c r="M86" t="str">
        <f t="shared" si="7"/>
        <v>Dog100OverACSR</v>
      </c>
      <c r="N86" t="str">
        <f>+VLOOKUP(M86,LineCode!$E:$F,2,0)</f>
        <v>3p_11kV_100_ACSR_Al_o</v>
      </c>
      <c r="R86" t="s">
        <v>296</v>
      </c>
      <c r="S86" t="str">
        <f t="shared" si="8"/>
        <v>Line.line_IM2_7013_7092</v>
      </c>
      <c r="T86" t="str">
        <f t="shared" si="9"/>
        <v>Bus1=7013</v>
      </c>
      <c r="U86" t="str">
        <f t="shared" si="10"/>
        <v>Bus2=7092</v>
      </c>
      <c r="V86" t="str">
        <f t="shared" si="11"/>
        <v>phases=3</v>
      </c>
      <c r="W86" t="str">
        <f t="shared" si="12"/>
        <v>Linecode=3p_11kV_100_ACSR_Al_o</v>
      </c>
      <c r="X86" t="str">
        <f t="shared" si="13"/>
        <v>Length=20.7761</v>
      </c>
      <c r="Y86" t="s">
        <v>307</v>
      </c>
    </row>
    <row r="87" spans="1:25" x14ac:dyDescent="0.25">
      <c r="A87" t="s">
        <v>44</v>
      </c>
      <c r="B87">
        <v>11</v>
      </c>
      <c r="C87" t="s">
        <v>37</v>
      </c>
      <c r="D87">
        <v>100</v>
      </c>
      <c r="E87" t="s">
        <v>27</v>
      </c>
      <c r="F87" t="s">
        <v>38</v>
      </c>
      <c r="G87" t="s">
        <v>30</v>
      </c>
      <c r="H87">
        <v>3</v>
      </c>
      <c r="I87">
        <v>10.3786</v>
      </c>
      <c r="J87" t="s">
        <v>269</v>
      </c>
      <c r="K87">
        <v>7092</v>
      </c>
      <c r="L87">
        <v>7014</v>
      </c>
      <c r="M87" t="str">
        <f t="shared" si="7"/>
        <v>Dog100OverACSR</v>
      </c>
      <c r="N87" t="str">
        <f>+VLOOKUP(M87,LineCode!$E:$F,2,0)</f>
        <v>3p_11kV_100_ACSR_Al_o</v>
      </c>
      <c r="R87" t="s">
        <v>296</v>
      </c>
      <c r="S87" t="str">
        <f t="shared" si="8"/>
        <v>Line.line_IM2_7092_7014</v>
      </c>
      <c r="T87" t="str">
        <f t="shared" si="9"/>
        <v>Bus1=7092</v>
      </c>
      <c r="U87" t="str">
        <f t="shared" si="10"/>
        <v>Bus2=7014</v>
      </c>
      <c r="V87" t="str">
        <f t="shared" si="11"/>
        <v>phases=3</v>
      </c>
      <c r="W87" t="str">
        <f t="shared" si="12"/>
        <v>Linecode=3p_11kV_100_ACSR_Al_o</v>
      </c>
      <c r="X87" t="str">
        <f t="shared" si="13"/>
        <v>Length=10.3786</v>
      </c>
      <c r="Y87" t="s">
        <v>307</v>
      </c>
    </row>
    <row r="88" spans="1:25" x14ac:dyDescent="0.25">
      <c r="A88" t="s">
        <v>44</v>
      </c>
      <c r="B88">
        <v>11</v>
      </c>
      <c r="C88" t="s">
        <v>37</v>
      </c>
      <c r="D88">
        <v>100</v>
      </c>
      <c r="E88" t="s">
        <v>27</v>
      </c>
      <c r="F88" t="s">
        <v>38</v>
      </c>
      <c r="G88" t="s">
        <v>30</v>
      </c>
      <c r="H88">
        <v>3</v>
      </c>
      <c r="I88">
        <v>81.076999999999998</v>
      </c>
      <c r="J88" t="s">
        <v>269</v>
      </c>
      <c r="K88">
        <v>7053</v>
      </c>
      <c r="L88">
        <v>7072</v>
      </c>
      <c r="M88" t="str">
        <f t="shared" si="7"/>
        <v>Dog100OverACSR</v>
      </c>
      <c r="N88" t="str">
        <f>+VLOOKUP(M88,LineCode!$E:$F,2,0)</f>
        <v>3p_11kV_100_ACSR_Al_o</v>
      </c>
      <c r="R88" t="s">
        <v>296</v>
      </c>
      <c r="S88" t="str">
        <f t="shared" si="8"/>
        <v>Line.line_IM2_7053_7072</v>
      </c>
      <c r="T88" t="str">
        <f t="shared" si="9"/>
        <v>Bus1=7053</v>
      </c>
      <c r="U88" t="str">
        <f t="shared" si="10"/>
        <v>Bus2=7072</v>
      </c>
      <c r="V88" t="str">
        <f t="shared" si="11"/>
        <v>phases=3</v>
      </c>
      <c r="W88" t="str">
        <f t="shared" si="12"/>
        <v>Linecode=3p_11kV_100_ACSR_Al_o</v>
      </c>
      <c r="X88" t="str">
        <f t="shared" si="13"/>
        <v>Length=81.077</v>
      </c>
      <c r="Y88" t="s">
        <v>307</v>
      </c>
    </row>
    <row r="89" spans="1:25" x14ac:dyDescent="0.25">
      <c r="A89" t="s">
        <v>44</v>
      </c>
      <c r="B89">
        <v>11</v>
      </c>
      <c r="C89" t="s">
        <v>37</v>
      </c>
      <c r="D89">
        <v>100</v>
      </c>
      <c r="E89" t="s">
        <v>27</v>
      </c>
      <c r="F89" t="s">
        <v>38</v>
      </c>
      <c r="G89" t="s">
        <v>30</v>
      </c>
      <c r="H89">
        <v>3</v>
      </c>
      <c r="I89">
        <v>2.3092899999999998</v>
      </c>
      <c r="J89" t="s">
        <v>269</v>
      </c>
      <c r="K89">
        <v>7072</v>
      </c>
      <c r="L89">
        <v>7054</v>
      </c>
      <c r="M89" t="str">
        <f t="shared" si="7"/>
        <v>Dog100OverACSR</v>
      </c>
      <c r="N89" t="str">
        <f>+VLOOKUP(M89,LineCode!$E:$F,2,0)</f>
        <v>3p_11kV_100_ACSR_Al_o</v>
      </c>
      <c r="R89" t="s">
        <v>296</v>
      </c>
      <c r="S89" t="str">
        <f t="shared" si="8"/>
        <v>Line.line_IM2_7072_7054</v>
      </c>
      <c r="T89" t="str">
        <f t="shared" si="9"/>
        <v>Bus1=7072</v>
      </c>
      <c r="U89" t="str">
        <f t="shared" si="10"/>
        <v>Bus2=7054</v>
      </c>
      <c r="V89" t="str">
        <f t="shared" si="11"/>
        <v>phases=3</v>
      </c>
      <c r="W89" t="str">
        <f t="shared" si="12"/>
        <v>Linecode=3p_11kV_100_ACSR_Al_o</v>
      </c>
      <c r="X89" t="str">
        <f t="shared" si="13"/>
        <v>Length=2.30929</v>
      </c>
      <c r="Y89" t="s">
        <v>307</v>
      </c>
    </row>
    <row r="90" spans="1:25" x14ac:dyDescent="0.25">
      <c r="A90" t="s">
        <v>44</v>
      </c>
      <c r="B90">
        <v>11</v>
      </c>
      <c r="C90" t="s">
        <v>37</v>
      </c>
      <c r="D90">
        <v>100</v>
      </c>
      <c r="E90" t="s">
        <v>27</v>
      </c>
      <c r="F90" t="s">
        <v>38</v>
      </c>
      <c r="G90" t="s">
        <v>30</v>
      </c>
      <c r="H90">
        <v>3</v>
      </c>
      <c r="I90">
        <v>1.7157800000000001</v>
      </c>
      <c r="J90" t="s">
        <v>269</v>
      </c>
      <c r="K90">
        <v>7056</v>
      </c>
      <c r="L90">
        <v>7070</v>
      </c>
      <c r="M90" t="str">
        <f t="shared" si="7"/>
        <v>Dog100OverACSR</v>
      </c>
      <c r="N90" t="str">
        <f>+VLOOKUP(M90,LineCode!$E:$F,2,0)</f>
        <v>3p_11kV_100_ACSR_Al_o</v>
      </c>
      <c r="R90" t="s">
        <v>296</v>
      </c>
      <c r="S90" t="str">
        <f t="shared" si="8"/>
        <v>Line.line_IM2_7056_7070</v>
      </c>
      <c r="T90" t="str">
        <f t="shared" si="9"/>
        <v>Bus1=7056</v>
      </c>
      <c r="U90" t="str">
        <f t="shared" si="10"/>
        <v>Bus2=7070</v>
      </c>
      <c r="V90" t="str">
        <f t="shared" si="11"/>
        <v>phases=3</v>
      </c>
      <c r="W90" t="str">
        <f t="shared" si="12"/>
        <v>Linecode=3p_11kV_100_ACSR_Al_o</v>
      </c>
      <c r="X90" t="str">
        <f t="shared" si="13"/>
        <v>Length=1.71578</v>
      </c>
      <c r="Y90" t="s">
        <v>307</v>
      </c>
    </row>
    <row r="91" spans="1:25" x14ac:dyDescent="0.25">
      <c r="A91" t="s">
        <v>44</v>
      </c>
      <c r="B91">
        <v>11</v>
      </c>
      <c r="C91" t="s">
        <v>37</v>
      </c>
      <c r="D91">
        <v>100</v>
      </c>
      <c r="E91" t="s">
        <v>27</v>
      </c>
      <c r="F91" t="s">
        <v>38</v>
      </c>
      <c r="G91" t="s">
        <v>30</v>
      </c>
      <c r="H91">
        <v>3</v>
      </c>
      <c r="I91">
        <v>59.275399999999998</v>
      </c>
      <c r="J91" t="s">
        <v>269</v>
      </c>
      <c r="K91">
        <v>7070</v>
      </c>
      <c r="L91">
        <v>7069</v>
      </c>
      <c r="M91" t="str">
        <f t="shared" si="7"/>
        <v>Dog100OverACSR</v>
      </c>
      <c r="N91" t="str">
        <f>+VLOOKUP(M91,LineCode!$E:$F,2,0)</f>
        <v>3p_11kV_100_ACSR_Al_o</v>
      </c>
      <c r="R91" t="s">
        <v>296</v>
      </c>
      <c r="S91" t="str">
        <f t="shared" si="8"/>
        <v>Line.line_IM2_7070_7069</v>
      </c>
      <c r="T91" t="str">
        <f t="shared" si="9"/>
        <v>Bus1=7070</v>
      </c>
      <c r="U91" t="str">
        <f t="shared" si="10"/>
        <v>Bus2=7069</v>
      </c>
      <c r="V91" t="str">
        <f t="shared" si="11"/>
        <v>phases=3</v>
      </c>
      <c r="W91" t="str">
        <f t="shared" si="12"/>
        <v>Linecode=3p_11kV_100_ACSR_Al_o</v>
      </c>
      <c r="X91" t="str">
        <f t="shared" si="13"/>
        <v>Length=59.2754</v>
      </c>
      <c r="Y91" t="s">
        <v>307</v>
      </c>
    </row>
    <row r="92" spans="1:25" x14ac:dyDescent="0.25">
      <c r="A92" t="s">
        <v>44</v>
      </c>
      <c r="B92">
        <v>11</v>
      </c>
      <c r="C92" t="s">
        <v>37</v>
      </c>
      <c r="D92">
        <v>100</v>
      </c>
      <c r="E92" t="s">
        <v>27</v>
      </c>
      <c r="F92" t="s">
        <v>38</v>
      </c>
      <c r="G92" t="s">
        <v>30</v>
      </c>
      <c r="H92">
        <v>3</v>
      </c>
      <c r="I92">
        <v>8.5320300000000007</v>
      </c>
      <c r="J92" t="s">
        <v>269</v>
      </c>
      <c r="K92">
        <v>7066</v>
      </c>
      <c r="L92">
        <v>7065</v>
      </c>
      <c r="M92" t="str">
        <f t="shared" si="7"/>
        <v>Dog100OverACSR</v>
      </c>
      <c r="N92" t="str">
        <f>+VLOOKUP(M92,LineCode!$E:$F,2,0)</f>
        <v>3p_11kV_100_ACSR_Al_o</v>
      </c>
      <c r="R92" t="s">
        <v>296</v>
      </c>
      <c r="S92" t="str">
        <f t="shared" si="8"/>
        <v>Line.line_IM2_7066_7065</v>
      </c>
      <c r="T92" t="str">
        <f t="shared" si="9"/>
        <v>Bus1=7066</v>
      </c>
      <c r="U92" t="str">
        <f t="shared" si="10"/>
        <v>Bus2=7065</v>
      </c>
      <c r="V92" t="str">
        <f t="shared" si="11"/>
        <v>phases=3</v>
      </c>
      <c r="W92" t="str">
        <f t="shared" si="12"/>
        <v>Linecode=3p_11kV_100_ACSR_Al_o</v>
      </c>
      <c r="X92" t="str">
        <f t="shared" si="13"/>
        <v>Length=8.53203</v>
      </c>
      <c r="Y92" t="s">
        <v>307</v>
      </c>
    </row>
    <row r="93" spans="1:25" x14ac:dyDescent="0.25">
      <c r="A93" t="s">
        <v>44</v>
      </c>
      <c r="B93">
        <v>11</v>
      </c>
      <c r="C93" t="s">
        <v>37</v>
      </c>
      <c r="D93">
        <v>100</v>
      </c>
      <c r="E93" t="s">
        <v>27</v>
      </c>
      <c r="F93" t="s">
        <v>38</v>
      </c>
      <c r="G93" t="s">
        <v>30</v>
      </c>
      <c r="H93">
        <v>3</v>
      </c>
      <c r="I93">
        <v>32.600200000000001</v>
      </c>
      <c r="J93" t="s">
        <v>269</v>
      </c>
      <c r="K93">
        <v>7067</v>
      </c>
      <c r="L93">
        <v>7066</v>
      </c>
      <c r="M93" t="str">
        <f t="shared" si="7"/>
        <v>Dog100OverACSR</v>
      </c>
      <c r="N93" t="str">
        <f>+VLOOKUP(M93,LineCode!$E:$F,2,0)</f>
        <v>3p_11kV_100_ACSR_Al_o</v>
      </c>
      <c r="R93" t="s">
        <v>296</v>
      </c>
      <c r="S93" t="str">
        <f t="shared" si="8"/>
        <v>Line.line_IM2_7067_7066</v>
      </c>
      <c r="T93" t="str">
        <f t="shared" si="9"/>
        <v>Bus1=7067</v>
      </c>
      <c r="U93" t="str">
        <f t="shared" si="10"/>
        <v>Bus2=7066</v>
      </c>
      <c r="V93" t="str">
        <f t="shared" si="11"/>
        <v>phases=3</v>
      </c>
      <c r="W93" t="str">
        <f t="shared" si="12"/>
        <v>Linecode=3p_11kV_100_ACSR_Al_o</v>
      </c>
      <c r="X93" t="str">
        <f t="shared" si="13"/>
        <v>Length=32.6002</v>
      </c>
      <c r="Y93" t="s">
        <v>307</v>
      </c>
    </row>
    <row r="94" spans="1:25" x14ac:dyDescent="0.25">
      <c r="A94" t="s">
        <v>45</v>
      </c>
      <c r="B94">
        <v>11</v>
      </c>
      <c r="C94" t="s">
        <v>37</v>
      </c>
      <c r="D94">
        <v>100</v>
      </c>
      <c r="E94" t="s">
        <v>27</v>
      </c>
      <c r="F94" t="s">
        <v>38</v>
      </c>
      <c r="G94" t="s">
        <v>30</v>
      </c>
      <c r="H94">
        <v>3</v>
      </c>
      <c r="I94">
        <v>50.4161</v>
      </c>
      <c r="J94" t="s">
        <v>270</v>
      </c>
      <c r="K94">
        <v>8074</v>
      </c>
      <c r="L94">
        <v>8379</v>
      </c>
      <c r="M94" t="str">
        <f t="shared" si="7"/>
        <v>Dog100OverACSR</v>
      </c>
      <c r="N94" t="str">
        <f>+VLOOKUP(M94,LineCode!$E:$F,2,0)</f>
        <v>3p_11kV_100_ACSR_Al_o</v>
      </c>
      <c r="R94" t="s">
        <v>296</v>
      </c>
      <c r="S94" t="str">
        <f t="shared" si="8"/>
        <v>Line.line_KOT_8074_8379</v>
      </c>
      <c r="T94" t="str">
        <f t="shared" si="9"/>
        <v>Bus1=8074</v>
      </c>
      <c r="U94" t="str">
        <f t="shared" si="10"/>
        <v>Bus2=8379</v>
      </c>
      <c r="V94" t="str">
        <f t="shared" si="11"/>
        <v>phases=3</v>
      </c>
      <c r="W94" t="str">
        <f t="shared" si="12"/>
        <v>Linecode=3p_11kV_100_ACSR_Al_o</v>
      </c>
      <c r="X94" t="str">
        <f t="shared" si="13"/>
        <v>Length=50.4161</v>
      </c>
      <c r="Y94" t="s">
        <v>307</v>
      </c>
    </row>
    <row r="95" spans="1:25" x14ac:dyDescent="0.25">
      <c r="A95" t="s">
        <v>45</v>
      </c>
      <c r="B95">
        <v>11</v>
      </c>
      <c r="C95" t="s">
        <v>37</v>
      </c>
      <c r="D95">
        <v>100</v>
      </c>
      <c r="E95" t="s">
        <v>27</v>
      </c>
      <c r="F95" t="s">
        <v>38</v>
      </c>
      <c r="G95" t="s">
        <v>30</v>
      </c>
      <c r="H95">
        <v>3</v>
      </c>
      <c r="I95">
        <v>31.926500000000001</v>
      </c>
      <c r="J95" t="s">
        <v>270</v>
      </c>
      <c r="K95">
        <v>8379</v>
      </c>
      <c r="L95">
        <v>8075</v>
      </c>
      <c r="M95" t="str">
        <f t="shared" si="7"/>
        <v>Dog100OverACSR</v>
      </c>
      <c r="N95" t="str">
        <f>+VLOOKUP(M95,LineCode!$E:$F,2,0)</f>
        <v>3p_11kV_100_ACSR_Al_o</v>
      </c>
      <c r="R95" t="s">
        <v>296</v>
      </c>
      <c r="S95" t="str">
        <f t="shared" si="8"/>
        <v>Line.line_KOT_8379_8075</v>
      </c>
      <c r="T95" t="str">
        <f t="shared" si="9"/>
        <v>Bus1=8379</v>
      </c>
      <c r="U95" t="str">
        <f t="shared" si="10"/>
        <v>Bus2=8075</v>
      </c>
      <c r="V95" t="str">
        <f t="shared" si="11"/>
        <v>phases=3</v>
      </c>
      <c r="W95" t="str">
        <f t="shared" si="12"/>
        <v>Linecode=3p_11kV_100_ACSR_Al_o</v>
      </c>
      <c r="X95" t="str">
        <f t="shared" si="13"/>
        <v>Length=31.9265</v>
      </c>
      <c r="Y95" t="s">
        <v>307</v>
      </c>
    </row>
    <row r="96" spans="1:25" x14ac:dyDescent="0.25">
      <c r="A96" t="s">
        <v>45</v>
      </c>
      <c r="B96">
        <v>11</v>
      </c>
      <c r="C96" t="s">
        <v>37</v>
      </c>
      <c r="D96">
        <v>100</v>
      </c>
      <c r="E96" t="s">
        <v>27</v>
      </c>
      <c r="F96" t="s">
        <v>38</v>
      </c>
      <c r="G96" t="s">
        <v>30</v>
      </c>
      <c r="H96">
        <v>3</v>
      </c>
      <c r="I96">
        <v>1.40754</v>
      </c>
      <c r="J96" t="s">
        <v>270</v>
      </c>
      <c r="K96">
        <v>8100</v>
      </c>
      <c r="L96">
        <v>8369</v>
      </c>
      <c r="M96" t="str">
        <f t="shared" si="7"/>
        <v>Dog100OverACSR</v>
      </c>
      <c r="N96" t="str">
        <f>+VLOOKUP(M96,LineCode!$E:$F,2,0)</f>
        <v>3p_11kV_100_ACSR_Al_o</v>
      </c>
      <c r="R96" t="s">
        <v>296</v>
      </c>
      <c r="S96" t="str">
        <f t="shared" si="8"/>
        <v>Line.line_KOT_8100_8369</v>
      </c>
      <c r="T96" t="str">
        <f t="shared" si="9"/>
        <v>Bus1=8100</v>
      </c>
      <c r="U96" t="str">
        <f t="shared" si="10"/>
        <v>Bus2=8369</v>
      </c>
      <c r="V96" t="str">
        <f t="shared" si="11"/>
        <v>phases=3</v>
      </c>
      <c r="W96" t="str">
        <f t="shared" si="12"/>
        <v>Linecode=3p_11kV_100_ACSR_Al_o</v>
      </c>
      <c r="X96" t="str">
        <f t="shared" si="13"/>
        <v>Length=1.40754</v>
      </c>
      <c r="Y96" t="s">
        <v>307</v>
      </c>
    </row>
    <row r="97" spans="1:25" x14ac:dyDescent="0.25">
      <c r="A97" t="s">
        <v>45</v>
      </c>
      <c r="B97">
        <v>11</v>
      </c>
      <c r="C97" t="s">
        <v>37</v>
      </c>
      <c r="D97">
        <v>100</v>
      </c>
      <c r="E97" t="s">
        <v>27</v>
      </c>
      <c r="F97" t="s">
        <v>38</v>
      </c>
      <c r="G97" t="s">
        <v>30</v>
      </c>
      <c r="H97">
        <v>3</v>
      </c>
      <c r="I97">
        <v>16.7271</v>
      </c>
      <c r="J97" t="s">
        <v>270</v>
      </c>
      <c r="K97">
        <v>8369</v>
      </c>
      <c r="L97">
        <v>8101</v>
      </c>
      <c r="M97" t="str">
        <f t="shared" si="7"/>
        <v>Dog100OverACSR</v>
      </c>
      <c r="N97" t="str">
        <f>+VLOOKUP(M97,LineCode!$E:$F,2,0)</f>
        <v>3p_11kV_100_ACSR_Al_o</v>
      </c>
      <c r="R97" t="s">
        <v>296</v>
      </c>
      <c r="S97" t="str">
        <f t="shared" si="8"/>
        <v>Line.line_KOT_8369_8101</v>
      </c>
      <c r="T97" t="str">
        <f t="shared" si="9"/>
        <v>Bus1=8369</v>
      </c>
      <c r="U97" t="str">
        <f t="shared" si="10"/>
        <v>Bus2=8101</v>
      </c>
      <c r="V97" t="str">
        <f t="shared" si="11"/>
        <v>phases=3</v>
      </c>
      <c r="W97" t="str">
        <f t="shared" si="12"/>
        <v>Linecode=3p_11kV_100_ACSR_Al_o</v>
      </c>
      <c r="X97" t="str">
        <f t="shared" si="13"/>
        <v>Length=16.7271</v>
      </c>
      <c r="Y97" t="s">
        <v>307</v>
      </c>
    </row>
    <row r="98" spans="1:25" x14ac:dyDescent="0.25">
      <c r="A98" t="s">
        <v>45</v>
      </c>
      <c r="B98">
        <v>11</v>
      </c>
      <c r="C98" t="s">
        <v>37</v>
      </c>
      <c r="D98">
        <v>100</v>
      </c>
      <c r="E98" t="s">
        <v>27</v>
      </c>
      <c r="F98" t="s">
        <v>38</v>
      </c>
      <c r="G98" t="s">
        <v>30</v>
      </c>
      <c r="H98">
        <v>3</v>
      </c>
      <c r="I98">
        <v>14.3292</v>
      </c>
      <c r="J98" t="s">
        <v>270</v>
      </c>
      <c r="K98">
        <v>8209</v>
      </c>
      <c r="L98">
        <v>8219</v>
      </c>
      <c r="M98" t="str">
        <f t="shared" si="7"/>
        <v>Dog100OverACSR</v>
      </c>
      <c r="N98" t="str">
        <f>+VLOOKUP(M98,LineCode!$E:$F,2,0)</f>
        <v>3p_11kV_100_ACSR_Al_o</v>
      </c>
      <c r="R98" t="s">
        <v>296</v>
      </c>
      <c r="S98" t="str">
        <f t="shared" si="8"/>
        <v>Line.line_KOT_8209_8219</v>
      </c>
      <c r="T98" t="str">
        <f t="shared" si="9"/>
        <v>Bus1=8209</v>
      </c>
      <c r="U98" t="str">
        <f t="shared" si="10"/>
        <v>Bus2=8219</v>
      </c>
      <c r="V98" t="str">
        <f t="shared" si="11"/>
        <v>phases=3</v>
      </c>
      <c r="W98" t="str">
        <f t="shared" si="12"/>
        <v>Linecode=3p_11kV_100_ACSR_Al_o</v>
      </c>
      <c r="X98" t="str">
        <f t="shared" si="13"/>
        <v>Length=14.3292</v>
      </c>
      <c r="Y98" t="s">
        <v>307</v>
      </c>
    </row>
    <row r="99" spans="1:25" x14ac:dyDescent="0.25">
      <c r="A99" t="s">
        <v>45</v>
      </c>
      <c r="B99">
        <v>11</v>
      </c>
      <c r="C99" t="s">
        <v>37</v>
      </c>
      <c r="D99">
        <v>100</v>
      </c>
      <c r="E99" t="s">
        <v>27</v>
      </c>
      <c r="F99" t="s">
        <v>38</v>
      </c>
      <c r="G99" t="s">
        <v>30</v>
      </c>
      <c r="H99">
        <v>3</v>
      </c>
      <c r="I99">
        <v>39.5777</v>
      </c>
      <c r="J99" t="s">
        <v>270</v>
      </c>
      <c r="K99">
        <v>8219</v>
      </c>
      <c r="L99">
        <v>8208</v>
      </c>
      <c r="M99" t="str">
        <f t="shared" si="7"/>
        <v>Dog100OverACSR</v>
      </c>
      <c r="N99" t="str">
        <f>+VLOOKUP(M99,LineCode!$E:$F,2,0)</f>
        <v>3p_11kV_100_ACSR_Al_o</v>
      </c>
      <c r="R99" t="s">
        <v>296</v>
      </c>
      <c r="S99" t="str">
        <f t="shared" si="8"/>
        <v>Line.line_KOT_8219_8208</v>
      </c>
      <c r="T99" t="str">
        <f t="shared" si="9"/>
        <v>Bus1=8219</v>
      </c>
      <c r="U99" t="str">
        <f t="shared" si="10"/>
        <v>Bus2=8208</v>
      </c>
      <c r="V99" t="str">
        <f t="shared" si="11"/>
        <v>phases=3</v>
      </c>
      <c r="W99" t="str">
        <f t="shared" si="12"/>
        <v>Linecode=3p_11kV_100_ACSR_Al_o</v>
      </c>
      <c r="X99" t="str">
        <f t="shared" si="13"/>
        <v>Length=39.5777</v>
      </c>
      <c r="Y99" t="s">
        <v>307</v>
      </c>
    </row>
    <row r="100" spans="1:25" x14ac:dyDescent="0.25">
      <c r="A100" t="s">
        <v>47</v>
      </c>
      <c r="B100">
        <v>11</v>
      </c>
      <c r="C100" t="s">
        <v>37</v>
      </c>
      <c r="D100">
        <v>100</v>
      </c>
      <c r="E100" t="s">
        <v>27</v>
      </c>
      <c r="F100" t="s">
        <v>38</v>
      </c>
      <c r="G100" t="s">
        <v>30</v>
      </c>
      <c r="H100">
        <v>3</v>
      </c>
      <c r="I100">
        <v>10.3621</v>
      </c>
      <c r="J100" t="s">
        <v>271</v>
      </c>
      <c r="K100">
        <v>9570</v>
      </c>
      <c r="L100">
        <v>9569</v>
      </c>
      <c r="M100" t="str">
        <f t="shared" si="7"/>
        <v>Dog100OverACSR</v>
      </c>
      <c r="N100" t="str">
        <f>+VLOOKUP(M100,LineCode!$E:$F,2,0)</f>
        <v>3p_11kV_100_ACSR_Al_o</v>
      </c>
      <c r="R100" t="s">
        <v>296</v>
      </c>
      <c r="S100" t="str">
        <f t="shared" si="8"/>
        <v>Line.line_LUB_9570_9569</v>
      </c>
      <c r="T100" t="str">
        <f t="shared" si="9"/>
        <v>Bus1=9570</v>
      </c>
      <c r="U100" t="str">
        <f t="shared" si="10"/>
        <v>Bus2=9569</v>
      </c>
      <c r="V100" t="str">
        <f t="shared" si="11"/>
        <v>phases=3</v>
      </c>
      <c r="W100" t="str">
        <f t="shared" si="12"/>
        <v>Linecode=3p_11kV_100_ACSR_Al_o</v>
      </c>
      <c r="X100" t="str">
        <f t="shared" si="13"/>
        <v>Length=10.3621</v>
      </c>
      <c r="Y100" t="s">
        <v>307</v>
      </c>
    </row>
    <row r="101" spans="1:25" x14ac:dyDescent="0.25">
      <c r="A101" t="s">
        <v>47</v>
      </c>
      <c r="B101">
        <v>11</v>
      </c>
      <c r="C101" t="s">
        <v>37</v>
      </c>
      <c r="D101">
        <v>100</v>
      </c>
      <c r="E101" t="s">
        <v>27</v>
      </c>
      <c r="F101" t="s">
        <v>38</v>
      </c>
      <c r="G101" t="s">
        <v>30</v>
      </c>
      <c r="H101">
        <v>3</v>
      </c>
      <c r="I101">
        <v>9.0069800000000004</v>
      </c>
      <c r="J101" t="s">
        <v>271</v>
      </c>
      <c r="K101">
        <v>9569</v>
      </c>
      <c r="L101">
        <v>9568</v>
      </c>
      <c r="M101" t="str">
        <f t="shared" si="7"/>
        <v>Dog100OverACSR</v>
      </c>
      <c r="N101" t="str">
        <f>+VLOOKUP(M101,LineCode!$E:$F,2,0)</f>
        <v>3p_11kV_100_ACSR_Al_o</v>
      </c>
      <c r="R101" t="s">
        <v>296</v>
      </c>
      <c r="S101" t="str">
        <f t="shared" si="8"/>
        <v>Line.line_LUB_9569_9568</v>
      </c>
      <c r="T101" t="str">
        <f t="shared" si="9"/>
        <v>Bus1=9569</v>
      </c>
      <c r="U101" t="str">
        <f t="shared" si="10"/>
        <v>Bus2=9568</v>
      </c>
      <c r="V101" t="str">
        <f t="shared" si="11"/>
        <v>phases=3</v>
      </c>
      <c r="W101" t="str">
        <f t="shared" si="12"/>
        <v>Linecode=3p_11kV_100_ACSR_Al_o</v>
      </c>
      <c r="X101" t="str">
        <f t="shared" si="13"/>
        <v>Length=9.00698</v>
      </c>
      <c r="Y101" t="s">
        <v>307</v>
      </c>
    </row>
    <row r="102" spans="1:25" x14ac:dyDescent="0.25">
      <c r="A102" t="s">
        <v>47</v>
      </c>
      <c r="B102">
        <v>11</v>
      </c>
      <c r="C102" t="s">
        <v>37</v>
      </c>
      <c r="D102">
        <v>100</v>
      </c>
      <c r="E102" t="s">
        <v>27</v>
      </c>
      <c r="F102" t="s">
        <v>38</v>
      </c>
      <c r="G102" t="s">
        <v>30</v>
      </c>
      <c r="H102">
        <v>3</v>
      </c>
      <c r="I102">
        <v>5.9997699999999998</v>
      </c>
      <c r="J102" t="s">
        <v>271</v>
      </c>
      <c r="K102">
        <v>9568</v>
      </c>
      <c r="L102">
        <v>9027</v>
      </c>
      <c r="M102" t="str">
        <f t="shared" si="7"/>
        <v>Dog100OverACSR</v>
      </c>
      <c r="N102" t="str">
        <f>+VLOOKUP(M102,LineCode!$E:$F,2,0)</f>
        <v>3p_11kV_100_ACSR_Al_o</v>
      </c>
      <c r="R102" t="s">
        <v>296</v>
      </c>
      <c r="S102" t="str">
        <f t="shared" si="8"/>
        <v>Line.line_LUB_9568_9027</v>
      </c>
      <c r="T102" t="str">
        <f t="shared" si="9"/>
        <v>Bus1=9568</v>
      </c>
      <c r="U102" t="str">
        <f t="shared" si="10"/>
        <v>Bus2=9027</v>
      </c>
      <c r="V102" t="str">
        <f t="shared" si="11"/>
        <v>phases=3</v>
      </c>
      <c r="W102" t="str">
        <f t="shared" si="12"/>
        <v>Linecode=3p_11kV_100_ACSR_Al_o</v>
      </c>
      <c r="X102" t="str">
        <f t="shared" si="13"/>
        <v>Length=5.99977</v>
      </c>
      <c r="Y102" t="s">
        <v>307</v>
      </c>
    </row>
    <row r="103" spans="1:25" x14ac:dyDescent="0.25">
      <c r="A103" t="s">
        <v>47</v>
      </c>
      <c r="B103">
        <v>11</v>
      </c>
      <c r="C103" t="s">
        <v>37</v>
      </c>
      <c r="D103">
        <v>100</v>
      </c>
      <c r="E103" t="s">
        <v>27</v>
      </c>
      <c r="F103" t="s">
        <v>38</v>
      </c>
      <c r="G103" t="s">
        <v>30</v>
      </c>
      <c r="H103">
        <v>3</v>
      </c>
      <c r="I103">
        <v>6.9624199999999998</v>
      </c>
      <c r="J103" t="s">
        <v>271</v>
      </c>
      <c r="K103">
        <v>9027</v>
      </c>
      <c r="L103">
        <v>9567</v>
      </c>
      <c r="M103" t="str">
        <f t="shared" si="7"/>
        <v>Dog100OverACSR</v>
      </c>
      <c r="N103" t="str">
        <f>+VLOOKUP(M103,LineCode!$E:$F,2,0)</f>
        <v>3p_11kV_100_ACSR_Al_o</v>
      </c>
      <c r="R103" t="s">
        <v>296</v>
      </c>
      <c r="S103" t="str">
        <f t="shared" si="8"/>
        <v>Line.line_LUB_9027_9567</v>
      </c>
      <c r="T103" t="str">
        <f t="shared" si="9"/>
        <v>Bus1=9027</v>
      </c>
      <c r="U103" t="str">
        <f t="shared" si="10"/>
        <v>Bus2=9567</v>
      </c>
      <c r="V103" t="str">
        <f t="shared" si="11"/>
        <v>phases=3</v>
      </c>
      <c r="W103" t="str">
        <f t="shared" si="12"/>
        <v>Linecode=3p_11kV_100_ACSR_Al_o</v>
      </c>
      <c r="X103" t="str">
        <f t="shared" si="13"/>
        <v>Length=6.96242</v>
      </c>
      <c r="Y103" t="s">
        <v>307</v>
      </c>
    </row>
    <row r="104" spans="1:25" x14ac:dyDescent="0.25">
      <c r="A104" t="s">
        <v>47</v>
      </c>
      <c r="B104">
        <v>11</v>
      </c>
      <c r="C104" t="s">
        <v>37</v>
      </c>
      <c r="D104">
        <v>100</v>
      </c>
      <c r="E104" t="s">
        <v>27</v>
      </c>
      <c r="F104" t="s">
        <v>38</v>
      </c>
      <c r="G104" t="s">
        <v>30</v>
      </c>
      <c r="H104">
        <v>3</v>
      </c>
      <c r="I104">
        <v>10.3765</v>
      </c>
      <c r="J104" t="s">
        <v>271</v>
      </c>
      <c r="K104">
        <v>9567</v>
      </c>
      <c r="L104">
        <v>9566</v>
      </c>
      <c r="M104" t="str">
        <f t="shared" si="7"/>
        <v>Dog100OverACSR</v>
      </c>
      <c r="N104" t="str">
        <f>+VLOOKUP(M104,LineCode!$E:$F,2,0)</f>
        <v>3p_11kV_100_ACSR_Al_o</v>
      </c>
      <c r="R104" t="s">
        <v>296</v>
      </c>
      <c r="S104" t="str">
        <f t="shared" si="8"/>
        <v>Line.line_LUB_9567_9566</v>
      </c>
      <c r="T104" t="str">
        <f t="shared" si="9"/>
        <v>Bus1=9567</v>
      </c>
      <c r="U104" t="str">
        <f t="shared" si="10"/>
        <v>Bus2=9566</v>
      </c>
      <c r="V104" t="str">
        <f t="shared" si="11"/>
        <v>phases=3</v>
      </c>
      <c r="W104" t="str">
        <f t="shared" si="12"/>
        <v>Linecode=3p_11kV_100_ACSR_Al_o</v>
      </c>
      <c r="X104" t="str">
        <f t="shared" si="13"/>
        <v>Length=10.3765</v>
      </c>
      <c r="Y104" t="s">
        <v>307</v>
      </c>
    </row>
    <row r="105" spans="1:25" x14ac:dyDescent="0.25">
      <c r="A105" t="s">
        <v>47</v>
      </c>
      <c r="B105">
        <v>11</v>
      </c>
      <c r="C105" t="s">
        <v>37</v>
      </c>
      <c r="D105">
        <v>100</v>
      </c>
      <c r="E105" t="s">
        <v>27</v>
      </c>
      <c r="F105" t="s">
        <v>38</v>
      </c>
      <c r="G105" t="s">
        <v>30</v>
      </c>
      <c r="H105">
        <v>3</v>
      </c>
      <c r="I105">
        <v>136.42099999999999</v>
      </c>
      <c r="J105" t="s">
        <v>271</v>
      </c>
      <c r="K105">
        <v>9120</v>
      </c>
      <c r="L105">
        <v>9388</v>
      </c>
      <c r="M105" t="str">
        <f t="shared" si="7"/>
        <v>Dog100OverACSR</v>
      </c>
      <c r="N105" t="str">
        <f>+VLOOKUP(M105,LineCode!$E:$F,2,0)</f>
        <v>3p_11kV_100_ACSR_Al_o</v>
      </c>
      <c r="R105" t="s">
        <v>296</v>
      </c>
      <c r="S105" t="str">
        <f t="shared" si="8"/>
        <v>Line.line_LUB_9120_9388</v>
      </c>
      <c r="T105" t="str">
        <f t="shared" si="9"/>
        <v>Bus1=9120</v>
      </c>
      <c r="U105" t="str">
        <f t="shared" si="10"/>
        <v>Bus2=9388</v>
      </c>
      <c r="V105" t="str">
        <f t="shared" si="11"/>
        <v>phases=3</v>
      </c>
      <c r="W105" t="str">
        <f t="shared" si="12"/>
        <v>Linecode=3p_11kV_100_ACSR_Al_o</v>
      </c>
      <c r="X105" t="str">
        <f t="shared" si="13"/>
        <v>Length=136.421</v>
      </c>
      <c r="Y105" t="s">
        <v>307</v>
      </c>
    </row>
    <row r="106" spans="1:25" x14ac:dyDescent="0.25">
      <c r="A106" t="s">
        <v>47</v>
      </c>
      <c r="B106">
        <v>11</v>
      </c>
      <c r="C106" t="s">
        <v>37</v>
      </c>
      <c r="D106">
        <v>100</v>
      </c>
      <c r="E106" t="s">
        <v>27</v>
      </c>
      <c r="F106" t="s">
        <v>38</v>
      </c>
      <c r="G106" t="s">
        <v>30</v>
      </c>
      <c r="H106">
        <v>3</v>
      </c>
      <c r="I106">
        <v>232.94900000000001</v>
      </c>
      <c r="J106" t="s">
        <v>271</v>
      </c>
      <c r="K106">
        <v>9388</v>
      </c>
      <c r="L106">
        <v>9121</v>
      </c>
      <c r="M106" t="str">
        <f t="shared" si="7"/>
        <v>Dog100OverACSR</v>
      </c>
      <c r="N106" t="str">
        <f>+VLOOKUP(M106,LineCode!$E:$F,2,0)</f>
        <v>3p_11kV_100_ACSR_Al_o</v>
      </c>
      <c r="R106" t="s">
        <v>296</v>
      </c>
      <c r="S106" t="str">
        <f t="shared" si="8"/>
        <v>Line.line_LUB_9388_9121</v>
      </c>
      <c r="T106" t="str">
        <f t="shared" si="9"/>
        <v>Bus1=9388</v>
      </c>
      <c r="U106" t="str">
        <f t="shared" si="10"/>
        <v>Bus2=9121</v>
      </c>
      <c r="V106" t="str">
        <f t="shared" si="11"/>
        <v>phases=3</v>
      </c>
      <c r="W106" t="str">
        <f t="shared" si="12"/>
        <v>Linecode=3p_11kV_100_ACSR_Al_o</v>
      </c>
      <c r="X106" t="str">
        <f t="shared" si="13"/>
        <v>Length=232.949</v>
      </c>
      <c r="Y106" t="s">
        <v>307</v>
      </c>
    </row>
    <row r="107" spans="1:25" x14ac:dyDescent="0.25">
      <c r="A107" t="s">
        <v>47</v>
      </c>
      <c r="B107">
        <v>11</v>
      </c>
      <c r="C107" t="s">
        <v>37</v>
      </c>
      <c r="D107">
        <v>100</v>
      </c>
      <c r="E107" t="s">
        <v>27</v>
      </c>
      <c r="F107" t="s">
        <v>38</v>
      </c>
      <c r="G107" t="s">
        <v>30</v>
      </c>
      <c r="H107">
        <v>3</v>
      </c>
      <c r="I107">
        <v>543.87800000000004</v>
      </c>
      <c r="J107" t="s">
        <v>271</v>
      </c>
      <c r="K107">
        <v>9503</v>
      </c>
      <c r="L107">
        <v>9502</v>
      </c>
      <c r="M107" t="str">
        <f t="shared" si="7"/>
        <v>Dog100OverACSR</v>
      </c>
      <c r="N107" t="str">
        <f>+VLOOKUP(M107,LineCode!$E:$F,2,0)</f>
        <v>3p_11kV_100_ACSR_Al_o</v>
      </c>
      <c r="R107" t="s">
        <v>296</v>
      </c>
      <c r="S107" t="str">
        <f t="shared" si="8"/>
        <v>Line.line_LUB_9503_9502</v>
      </c>
      <c r="T107" t="str">
        <f t="shared" si="9"/>
        <v>Bus1=9503</v>
      </c>
      <c r="U107" t="str">
        <f t="shared" si="10"/>
        <v>Bus2=9502</v>
      </c>
      <c r="V107" t="str">
        <f t="shared" si="11"/>
        <v>phases=3</v>
      </c>
      <c r="W107" t="str">
        <f t="shared" si="12"/>
        <v>Linecode=3p_11kV_100_ACSR_Al_o</v>
      </c>
      <c r="X107" t="str">
        <f t="shared" si="13"/>
        <v>Length=543.878</v>
      </c>
      <c r="Y107" t="s">
        <v>307</v>
      </c>
    </row>
    <row r="108" spans="1:25" x14ac:dyDescent="0.25">
      <c r="A108" t="s">
        <v>47</v>
      </c>
      <c r="B108">
        <v>11</v>
      </c>
      <c r="C108" t="s">
        <v>37</v>
      </c>
      <c r="D108">
        <v>100</v>
      </c>
      <c r="E108" t="s">
        <v>27</v>
      </c>
      <c r="F108" t="s">
        <v>38</v>
      </c>
      <c r="G108" t="s">
        <v>30</v>
      </c>
      <c r="H108">
        <v>3</v>
      </c>
      <c r="I108">
        <v>110.76900000000001</v>
      </c>
      <c r="J108" t="s">
        <v>271</v>
      </c>
      <c r="K108">
        <v>9502</v>
      </c>
      <c r="L108">
        <v>9425</v>
      </c>
      <c r="M108" t="str">
        <f t="shared" si="7"/>
        <v>Dog100OverACSR</v>
      </c>
      <c r="N108" t="str">
        <f>+VLOOKUP(M108,LineCode!$E:$F,2,0)</f>
        <v>3p_11kV_100_ACSR_Al_o</v>
      </c>
      <c r="R108" t="s">
        <v>296</v>
      </c>
      <c r="S108" t="str">
        <f t="shared" si="8"/>
        <v>Line.line_LUB_9502_9425</v>
      </c>
      <c r="T108" t="str">
        <f t="shared" si="9"/>
        <v>Bus1=9502</v>
      </c>
      <c r="U108" t="str">
        <f t="shared" si="10"/>
        <v>Bus2=9425</v>
      </c>
      <c r="V108" t="str">
        <f t="shared" si="11"/>
        <v>phases=3</v>
      </c>
      <c r="W108" t="str">
        <f t="shared" si="12"/>
        <v>Linecode=3p_11kV_100_ACSR_Al_o</v>
      </c>
      <c r="X108" t="str">
        <f t="shared" si="13"/>
        <v>Length=110.769</v>
      </c>
      <c r="Y108" t="s">
        <v>307</v>
      </c>
    </row>
    <row r="109" spans="1:25" x14ac:dyDescent="0.25">
      <c r="A109" t="s">
        <v>47</v>
      </c>
      <c r="B109">
        <v>11</v>
      </c>
      <c r="C109" t="s">
        <v>50</v>
      </c>
      <c r="D109">
        <v>50</v>
      </c>
      <c r="E109" t="s">
        <v>27</v>
      </c>
      <c r="F109" t="s">
        <v>38</v>
      </c>
      <c r="G109" t="s">
        <v>30</v>
      </c>
      <c r="H109">
        <v>3</v>
      </c>
      <c r="I109">
        <v>9.8792299999999997</v>
      </c>
      <c r="J109" t="s">
        <v>271</v>
      </c>
      <c r="K109">
        <v>9497</v>
      </c>
      <c r="L109">
        <v>9496</v>
      </c>
      <c r="M109" t="str">
        <f t="shared" si="7"/>
        <v>Rabbit50OverACSR</v>
      </c>
      <c r="N109" t="str">
        <f>+VLOOKUP(M109,LineCode!$E:$F,2,0)</f>
        <v>3p_11kV_50_ACSR_Al_o</v>
      </c>
      <c r="R109" t="s">
        <v>296</v>
      </c>
      <c r="S109" t="str">
        <f t="shared" si="8"/>
        <v>Line.line_LUB_9497_9496</v>
      </c>
      <c r="T109" t="str">
        <f t="shared" si="9"/>
        <v>Bus1=9497</v>
      </c>
      <c r="U109" t="str">
        <f t="shared" si="10"/>
        <v>Bus2=9496</v>
      </c>
      <c r="V109" t="str">
        <f t="shared" si="11"/>
        <v>phases=3</v>
      </c>
      <c r="W109" t="str">
        <f t="shared" si="12"/>
        <v>Linecode=3p_11kV_50_ACSR_Al_o</v>
      </c>
      <c r="X109" t="str">
        <f t="shared" si="13"/>
        <v>Length=9.87923</v>
      </c>
      <c r="Y109" t="s">
        <v>307</v>
      </c>
    </row>
    <row r="110" spans="1:25" x14ac:dyDescent="0.25">
      <c r="A110" t="s">
        <v>47</v>
      </c>
      <c r="B110">
        <v>11</v>
      </c>
      <c r="C110" t="s">
        <v>50</v>
      </c>
      <c r="D110">
        <v>50</v>
      </c>
      <c r="E110" t="s">
        <v>27</v>
      </c>
      <c r="F110" t="s">
        <v>38</v>
      </c>
      <c r="G110" t="s">
        <v>30</v>
      </c>
      <c r="H110">
        <v>3</v>
      </c>
      <c r="I110">
        <v>9.6094600000000003</v>
      </c>
      <c r="J110" t="s">
        <v>271</v>
      </c>
      <c r="K110">
        <v>9496</v>
      </c>
      <c r="L110">
        <v>9321</v>
      </c>
      <c r="M110" t="str">
        <f t="shared" si="7"/>
        <v>Rabbit50OverACSR</v>
      </c>
      <c r="N110" t="str">
        <f>+VLOOKUP(M110,LineCode!$E:$F,2,0)</f>
        <v>3p_11kV_50_ACSR_Al_o</v>
      </c>
      <c r="R110" t="s">
        <v>296</v>
      </c>
      <c r="S110" t="str">
        <f t="shared" si="8"/>
        <v>Line.line_LUB_9496_9321</v>
      </c>
      <c r="T110" t="str">
        <f t="shared" si="9"/>
        <v>Bus1=9496</v>
      </c>
      <c r="U110" t="str">
        <f t="shared" si="10"/>
        <v>Bus2=9321</v>
      </c>
      <c r="V110" t="str">
        <f t="shared" si="11"/>
        <v>phases=3</v>
      </c>
      <c r="W110" t="str">
        <f t="shared" si="12"/>
        <v>Linecode=3p_11kV_50_ACSR_Al_o</v>
      </c>
      <c r="X110" t="str">
        <f t="shared" si="13"/>
        <v>Length=9.60946</v>
      </c>
      <c r="Y110" t="s">
        <v>307</v>
      </c>
    </row>
    <row r="111" spans="1:25" x14ac:dyDescent="0.25">
      <c r="A111" t="s">
        <v>47</v>
      </c>
      <c r="B111">
        <v>11</v>
      </c>
      <c r="C111" t="s">
        <v>50</v>
      </c>
      <c r="D111">
        <v>50</v>
      </c>
      <c r="E111" t="s">
        <v>27</v>
      </c>
      <c r="F111" t="s">
        <v>38</v>
      </c>
      <c r="G111" t="s">
        <v>30</v>
      </c>
      <c r="H111">
        <v>3</v>
      </c>
      <c r="I111">
        <v>4.37331</v>
      </c>
      <c r="J111" t="s">
        <v>271</v>
      </c>
      <c r="K111">
        <v>9338</v>
      </c>
      <c r="L111">
        <v>9001</v>
      </c>
      <c r="M111" t="str">
        <f t="shared" si="7"/>
        <v>Rabbit50OverACSR</v>
      </c>
      <c r="N111" t="str">
        <f>+VLOOKUP(M111,LineCode!$E:$F,2,0)</f>
        <v>3p_11kV_50_ACSR_Al_o</v>
      </c>
      <c r="R111" t="s">
        <v>296</v>
      </c>
      <c r="S111" t="str">
        <f t="shared" si="8"/>
        <v>Line.line_LUB_9338_9001</v>
      </c>
      <c r="T111" t="str">
        <f t="shared" si="9"/>
        <v>Bus1=9338</v>
      </c>
      <c r="U111" t="str">
        <f t="shared" si="10"/>
        <v>Bus2=9001</v>
      </c>
      <c r="V111" t="str">
        <f t="shared" si="11"/>
        <v>phases=3</v>
      </c>
      <c r="W111" t="str">
        <f t="shared" si="12"/>
        <v>Linecode=3p_11kV_50_ACSR_Al_o</v>
      </c>
      <c r="X111" t="str">
        <f t="shared" si="13"/>
        <v>Length=4.37331</v>
      </c>
      <c r="Y111" t="s">
        <v>307</v>
      </c>
    </row>
    <row r="112" spans="1:25" x14ac:dyDescent="0.25">
      <c r="A112" t="s">
        <v>47</v>
      </c>
      <c r="B112">
        <v>11</v>
      </c>
      <c r="C112" t="s">
        <v>50</v>
      </c>
      <c r="D112">
        <v>50</v>
      </c>
      <c r="E112" t="s">
        <v>27</v>
      </c>
      <c r="F112" t="s">
        <v>38</v>
      </c>
      <c r="G112" t="s">
        <v>30</v>
      </c>
      <c r="H112">
        <v>3</v>
      </c>
      <c r="I112">
        <v>54.832000000000001</v>
      </c>
      <c r="J112" t="s">
        <v>271</v>
      </c>
      <c r="K112">
        <v>9001</v>
      </c>
      <c r="L112">
        <v>9339</v>
      </c>
      <c r="M112" t="str">
        <f t="shared" si="7"/>
        <v>Rabbit50OverACSR</v>
      </c>
      <c r="N112" t="str">
        <f>+VLOOKUP(M112,LineCode!$E:$F,2,0)</f>
        <v>3p_11kV_50_ACSR_Al_o</v>
      </c>
      <c r="R112" t="s">
        <v>296</v>
      </c>
      <c r="S112" t="str">
        <f t="shared" si="8"/>
        <v>Line.line_LUB_9001_9339</v>
      </c>
      <c r="T112" t="str">
        <f t="shared" si="9"/>
        <v>Bus1=9001</v>
      </c>
      <c r="U112" t="str">
        <f t="shared" si="10"/>
        <v>Bus2=9339</v>
      </c>
      <c r="V112" t="str">
        <f t="shared" si="11"/>
        <v>phases=3</v>
      </c>
      <c r="W112" t="str">
        <f t="shared" si="12"/>
        <v>Linecode=3p_11kV_50_ACSR_Al_o</v>
      </c>
      <c r="X112" t="str">
        <f t="shared" si="13"/>
        <v>Length=54.832</v>
      </c>
      <c r="Y112" t="s">
        <v>307</v>
      </c>
    </row>
    <row r="113" spans="1:25" x14ac:dyDescent="0.25">
      <c r="A113" t="s">
        <v>47</v>
      </c>
      <c r="B113">
        <v>11</v>
      </c>
      <c r="C113" t="s">
        <v>50</v>
      </c>
      <c r="D113">
        <v>50</v>
      </c>
      <c r="E113" t="s">
        <v>27</v>
      </c>
      <c r="F113" t="s">
        <v>38</v>
      </c>
      <c r="G113" t="s">
        <v>30</v>
      </c>
      <c r="H113">
        <v>3</v>
      </c>
      <c r="I113">
        <v>3.7411E-2</v>
      </c>
      <c r="J113" t="s">
        <v>271</v>
      </c>
      <c r="K113">
        <v>9533</v>
      </c>
      <c r="L113">
        <v>9532</v>
      </c>
      <c r="M113" t="str">
        <f t="shared" si="7"/>
        <v>Rabbit50OverACSR</v>
      </c>
      <c r="N113" t="str">
        <f>+VLOOKUP(M113,LineCode!$E:$F,2,0)</f>
        <v>3p_11kV_50_ACSR_Al_o</v>
      </c>
      <c r="R113" t="s">
        <v>296</v>
      </c>
      <c r="S113" t="str">
        <f t="shared" si="8"/>
        <v>Line.line_LUB_9533_9532</v>
      </c>
      <c r="T113" t="str">
        <f t="shared" si="9"/>
        <v>Bus1=9533</v>
      </c>
      <c r="U113" t="str">
        <f t="shared" si="10"/>
        <v>Bus2=9532</v>
      </c>
      <c r="V113" t="str">
        <f t="shared" si="11"/>
        <v>phases=3</v>
      </c>
      <c r="W113" t="str">
        <f t="shared" si="12"/>
        <v>Linecode=3p_11kV_50_ACSR_Al_o</v>
      </c>
      <c r="X113" t="str">
        <f t="shared" si="13"/>
        <v>Length=0.037411</v>
      </c>
      <c r="Y113" t="s">
        <v>307</v>
      </c>
    </row>
    <row r="114" spans="1:25" x14ac:dyDescent="0.25">
      <c r="A114" t="s">
        <v>47</v>
      </c>
      <c r="B114">
        <v>11</v>
      </c>
      <c r="C114" t="s">
        <v>50</v>
      </c>
      <c r="D114">
        <v>50</v>
      </c>
      <c r="E114" t="s">
        <v>27</v>
      </c>
      <c r="F114" t="s">
        <v>38</v>
      </c>
      <c r="G114" t="s">
        <v>30</v>
      </c>
      <c r="H114">
        <v>3</v>
      </c>
      <c r="I114">
        <v>23.186399999999999</v>
      </c>
      <c r="J114" t="s">
        <v>271</v>
      </c>
      <c r="K114">
        <v>9532</v>
      </c>
      <c r="L114">
        <v>9004</v>
      </c>
      <c r="M114" t="str">
        <f t="shared" si="7"/>
        <v>Rabbit50OverACSR</v>
      </c>
      <c r="N114" t="str">
        <f>+VLOOKUP(M114,LineCode!$E:$F,2,0)</f>
        <v>3p_11kV_50_ACSR_Al_o</v>
      </c>
      <c r="R114" t="s">
        <v>296</v>
      </c>
      <c r="S114" t="str">
        <f t="shared" si="8"/>
        <v>Line.line_LUB_9532_9004</v>
      </c>
      <c r="T114" t="str">
        <f t="shared" si="9"/>
        <v>Bus1=9532</v>
      </c>
      <c r="U114" t="str">
        <f t="shared" si="10"/>
        <v>Bus2=9004</v>
      </c>
      <c r="V114" t="str">
        <f t="shared" si="11"/>
        <v>phases=3</v>
      </c>
      <c r="W114" t="str">
        <f t="shared" si="12"/>
        <v>Linecode=3p_11kV_50_ACSR_Al_o</v>
      </c>
      <c r="X114" t="str">
        <f t="shared" si="13"/>
        <v>Length=23.1864</v>
      </c>
      <c r="Y114" t="s">
        <v>307</v>
      </c>
    </row>
    <row r="115" spans="1:25" x14ac:dyDescent="0.25">
      <c r="A115" t="s">
        <v>47</v>
      </c>
      <c r="B115">
        <v>11</v>
      </c>
      <c r="C115" t="s">
        <v>50</v>
      </c>
      <c r="D115">
        <v>50</v>
      </c>
      <c r="E115" t="s">
        <v>27</v>
      </c>
      <c r="F115" t="s">
        <v>38</v>
      </c>
      <c r="G115" t="s">
        <v>30</v>
      </c>
      <c r="H115">
        <v>3</v>
      </c>
      <c r="I115">
        <v>68.0715</v>
      </c>
      <c r="J115" t="s">
        <v>271</v>
      </c>
      <c r="K115">
        <v>9436</v>
      </c>
      <c r="L115">
        <v>9451</v>
      </c>
      <c r="M115" t="str">
        <f t="shared" si="7"/>
        <v>Rabbit50OverACSR</v>
      </c>
      <c r="N115" t="str">
        <f>+VLOOKUP(M115,LineCode!$E:$F,2,0)</f>
        <v>3p_11kV_50_ACSR_Al_o</v>
      </c>
      <c r="R115" t="s">
        <v>296</v>
      </c>
      <c r="S115" t="str">
        <f t="shared" si="8"/>
        <v>Line.line_LUB_9436_9451</v>
      </c>
      <c r="T115" t="str">
        <f t="shared" si="9"/>
        <v>Bus1=9436</v>
      </c>
      <c r="U115" t="str">
        <f t="shared" si="10"/>
        <v>Bus2=9451</v>
      </c>
      <c r="V115" t="str">
        <f t="shared" si="11"/>
        <v>phases=3</v>
      </c>
      <c r="W115" t="str">
        <f t="shared" si="12"/>
        <v>Linecode=3p_11kV_50_ACSR_Al_o</v>
      </c>
      <c r="X115" t="str">
        <f t="shared" si="13"/>
        <v>Length=68.0715</v>
      </c>
      <c r="Y115" t="s">
        <v>307</v>
      </c>
    </row>
    <row r="116" spans="1:25" x14ac:dyDescent="0.25">
      <c r="A116" t="s">
        <v>47</v>
      </c>
      <c r="B116">
        <v>11</v>
      </c>
      <c r="C116" t="s">
        <v>50</v>
      </c>
      <c r="D116">
        <v>50</v>
      </c>
      <c r="E116" t="s">
        <v>27</v>
      </c>
      <c r="F116" t="s">
        <v>38</v>
      </c>
      <c r="G116" t="s">
        <v>30</v>
      </c>
      <c r="H116">
        <v>3</v>
      </c>
      <c r="I116">
        <v>170.06</v>
      </c>
      <c r="J116" t="s">
        <v>271</v>
      </c>
      <c r="K116">
        <v>9451</v>
      </c>
      <c r="L116">
        <v>9437</v>
      </c>
      <c r="M116" t="str">
        <f t="shared" si="7"/>
        <v>Rabbit50OverACSR</v>
      </c>
      <c r="N116" t="str">
        <f>+VLOOKUP(M116,LineCode!$E:$F,2,0)</f>
        <v>3p_11kV_50_ACSR_Al_o</v>
      </c>
      <c r="R116" t="s">
        <v>296</v>
      </c>
      <c r="S116" t="str">
        <f t="shared" si="8"/>
        <v>Line.line_LUB_9451_9437</v>
      </c>
      <c r="T116" t="str">
        <f t="shared" si="9"/>
        <v>Bus1=9451</v>
      </c>
      <c r="U116" t="str">
        <f t="shared" si="10"/>
        <v>Bus2=9437</v>
      </c>
      <c r="V116" t="str">
        <f t="shared" si="11"/>
        <v>phases=3</v>
      </c>
      <c r="W116" t="str">
        <f t="shared" si="12"/>
        <v>Linecode=3p_11kV_50_ACSR_Al_o</v>
      </c>
      <c r="X116" t="str">
        <f t="shared" si="13"/>
        <v>Length=170.06</v>
      </c>
      <c r="Y116" t="s">
        <v>307</v>
      </c>
    </row>
    <row r="117" spans="1:25" x14ac:dyDescent="0.25">
      <c r="A117" t="s">
        <v>47</v>
      </c>
      <c r="B117">
        <v>11</v>
      </c>
      <c r="C117" t="s">
        <v>50</v>
      </c>
      <c r="D117">
        <v>50</v>
      </c>
      <c r="E117" t="s">
        <v>27</v>
      </c>
      <c r="F117" t="s">
        <v>38</v>
      </c>
      <c r="G117" t="s">
        <v>30</v>
      </c>
      <c r="H117">
        <v>3</v>
      </c>
      <c r="I117">
        <v>139.95099999999999</v>
      </c>
      <c r="J117" t="s">
        <v>271</v>
      </c>
      <c r="K117">
        <v>9451</v>
      </c>
      <c r="L117">
        <v>9023</v>
      </c>
      <c r="M117" t="str">
        <f t="shared" si="7"/>
        <v>Rabbit50OverACSR</v>
      </c>
      <c r="N117" t="str">
        <f>+VLOOKUP(M117,LineCode!$E:$F,2,0)</f>
        <v>3p_11kV_50_ACSR_Al_o</v>
      </c>
      <c r="R117" t="s">
        <v>296</v>
      </c>
      <c r="S117" t="str">
        <f t="shared" si="8"/>
        <v>Line.line_LUB_9451_9023</v>
      </c>
      <c r="T117" t="str">
        <f t="shared" si="9"/>
        <v>Bus1=9451</v>
      </c>
      <c r="U117" t="str">
        <f t="shared" si="10"/>
        <v>Bus2=9023</v>
      </c>
      <c r="V117" t="str">
        <f t="shared" si="11"/>
        <v>phases=3</v>
      </c>
      <c r="W117" t="str">
        <f t="shared" si="12"/>
        <v>Linecode=3p_11kV_50_ACSR_Al_o</v>
      </c>
      <c r="X117" t="str">
        <f t="shared" si="13"/>
        <v>Length=139.951</v>
      </c>
      <c r="Y117" t="s">
        <v>307</v>
      </c>
    </row>
    <row r="118" spans="1:25" x14ac:dyDescent="0.25">
      <c r="A118" t="s">
        <v>47</v>
      </c>
      <c r="B118">
        <v>11</v>
      </c>
      <c r="C118" t="s">
        <v>50</v>
      </c>
      <c r="D118">
        <v>50</v>
      </c>
      <c r="E118" t="s">
        <v>27</v>
      </c>
      <c r="F118" t="s">
        <v>38</v>
      </c>
      <c r="G118" t="s">
        <v>30</v>
      </c>
      <c r="H118">
        <v>3</v>
      </c>
      <c r="I118">
        <v>82.169399999999996</v>
      </c>
      <c r="J118" t="s">
        <v>271</v>
      </c>
      <c r="K118">
        <v>9023</v>
      </c>
      <c r="L118">
        <v>9452</v>
      </c>
      <c r="M118" t="str">
        <f t="shared" si="7"/>
        <v>Rabbit50OverACSR</v>
      </c>
      <c r="N118" t="str">
        <f>+VLOOKUP(M118,LineCode!$E:$F,2,0)</f>
        <v>3p_11kV_50_ACSR_Al_o</v>
      </c>
      <c r="R118" t="s">
        <v>296</v>
      </c>
      <c r="S118" t="str">
        <f t="shared" si="8"/>
        <v>Line.line_LUB_9023_9452</v>
      </c>
      <c r="T118" t="str">
        <f t="shared" si="9"/>
        <v>Bus1=9023</v>
      </c>
      <c r="U118" t="str">
        <f t="shared" si="10"/>
        <v>Bus2=9452</v>
      </c>
      <c r="V118" t="str">
        <f t="shared" si="11"/>
        <v>phases=3</v>
      </c>
      <c r="W118" t="str">
        <f t="shared" si="12"/>
        <v>Linecode=3p_11kV_50_ACSR_Al_o</v>
      </c>
      <c r="X118" t="str">
        <f t="shared" si="13"/>
        <v>Length=82.1694</v>
      </c>
      <c r="Y118" t="s">
        <v>307</v>
      </c>
    </row>
    <row r="119" spans="1:25" x14ac:dyDescent="0.25">
      <c r="A119" t="s">
        <v>62</v>
      </c>
      <c r="B119">
        <v>11</v>
      </c>
      <c r="C119" t="s">
        <v>42</v>
      </c>
      <c r="D119">
        <v>300</v>
      </c>
      <c r="E119" t="s">
        <v>27</v>
      </c>
      <c r="F119" t="s">
        <v>28</v>
      </c>
      <c r="G119" t="s">
        <v>49</v>
      </c>
      <c r="H119">
        <v>3</v>
      </c>
      <c r="I119">
        <v>11.780900000000001</v>
      </c>
      <c r="J119" t="s">
        <v>272</v>
      </c>
      <c r="K119">
        <v>10252</v>
      </c>
      <c r="L119">
        <v>10253</v>
      </c>
      <c r="M119" t="str">
        <f t="shared" si="7"/>
        <v>XLPE300UnderCovered</v>
      </c>
      <c r="N119" t="str">
        <f>+VLOOKUP(M119,LineCode!$E:$F,2,0)</f>
        <v>3p_11kV_300_XLPE_Al_u</v>
      </c>
      <c r="R119" t="s">
        <v>296</v>
      </c>
      <c r="S119" t="str">
        <f t="shared" si="8"/>
        <v>Line.line_NEW_10252_10253</v>
      </c>
      <c r="T119" t="str">
        <f t="shared" si="9"/>
        <v>Bus1=10252</v>
      </c>
      <c r="U119" t="str">
        <f t="shared" si="10"/>
        <v>Bus2=10253</v>
      </c>
      <c r="V119" t="str">
        <f t="shared" si="11"/>
        <v>phases=3</v>
      </c>
      <c r="W119" t="str">
        <f t="shared" si="12"/>
        <v>Linecode=3p_11kV_300_XLPE_Al_u</v>
      </c>
      <c r="X119" t="str">
        <f t="shared" si="13"/>
        <v>Length=11.7809</v>
      </c>
      <c r="Y119" t="s">
        <v>307</v>
      </c>
    </row>
    <row r="120" spans="1:25" x14ac:dyDescent="0.25">
      <c r="A120" t="s">
        <v>62</v>
      </c>
      <c r="B120">
        <v>11</v>
      </c>
      <c r="C120" t="s">
        <v>42</v>
      </c>
      <c r="D120">
        <v>300</v>
      </c>
      <c r="E120" t="s">
        <v>27</v>
      </c>
      <c r="F120" t="s">
        <v>28</v>
      </c>
      <c r="G120" t="s">
        <v>49</v>
      </c>
      <c r="H120">
        <v>3</v>
      </c>
      <c r="I120">
        <v>4.8768500000000001</v>
      </c>
      <c r="J120" t="s">
        <v>272</v>
      </c>
      <c r="K120">
        <v>10251</v>
      </c>
      <c r="L120">
        <v>10252</v>
      </c>
      <c r="M120" t="str">
        <f t="shared" si="7"/>
        <v>XLPE300UnderCovered</v>
      </c>
      <c r="N120" t="str">
        <f>+VLOOKUP(M120,LineCode!$E:$F,2,0)</f>
        <v>3p_11kV_300_XLPE_Al_u</v>
      </c>
      <c r="R120" t="s">
        <v>296</v>
      </c>
      <c r="S120" t="str">
        <f t="shared" si="8"/>
        <v>Line.line_NEW_10251_10252</v>
      </c>
      <c r="T120" t="str">
        <f t="shared" si="9"/>
        <v>Bus1=10251</v>
      </c>
      <c r="U120" t="str">
        <f t="shared" si="10"/>
        <v>Bus2=10252</v>
      </c>
      <c r="V120" t="str">
        <f t="shared" si="11"/>
        <v>phases=3</v>
      </c>
      <c r="W120" t="str">
        <f t="shared" si="12"/>
        <v>Linecode=3p_11kV_300_XLPE_Al_u</v>
      </c>
      <c r="X120" t="str">
        <f t="shared" si="13"/>
        <v>Length=4.87685</v>
      </c>
      <c r="Y120" t="s">
        <v>307</v>
      </c>
    </row>
    <row r="121" spans="1:25" x14ac:dyDescent="0.25">
      <c r="A121" t="s">
        <v>62</v>
      </c>
      <c r="B121">
        <v>11</v>
      </c>
      <c r="C121" t="s">
        <v>42</v>
      </c>
      <c r="D121">
        <v>300</v>
      </c>
      <c r="E121" t="s">
        <v>27</v>
      </c>
      <c r="F121" t="s">
        <v>28</v>
      </c>
      <c r="G121" t="s">
        <v>49</v>
      </c>
      <c r="H121">
        <v>3</v>
      </c>
      <c r="I121">
        <v>0.67971300000000001</v>
      </c>
      <c r="J121" t="s">
        <v>272</v>
      </c>
      <c r="K121">
        <v>10269</v>
      </c>
      <c r="L121">
        <v>10003</v>
      </c>
      <c r="M121" t="str">
        <f t="shared" si="7"/>
        <v>XLPE300UnderCovered</v>
      </c>
      <c r="N121" t="str">
        <f>+VLOOKUP(M121,LineCode!$E:$F,2,0)</f>
        <v>3p_11kV_300_XLPE_Al_u</v>
      </c>
      <c r="R121" t="s">
        <v>296</v>
      </c>
      <c r="S121" t="str">
        <f t="shared" si="8"/>
        <v>Line.line_NEW_10269_10003</v>
      </c>
      <c r="T121" t="str">
        <f t="shared" si="9"/>
        <v>Bus1=10269</v>
      </c>
      <c r="U121" t="str">
        <f t="shared" si="10"/>
        <v>Bus2=10003</v>
      </c>
      <c r="V121" t="str">
        <f t="shared" si="11"/>
        <v>phases=3</v>
      </c>
      <c r="W121" t="str">
        <f t="shared" si="12"/>
        <v>Linecode=3p_11kV_300_XLPE_Al_u</v>
      </c>
      <c r="X121" t="str">
        <f t="shared" si="13"/>
        <v>Length=0.679713</v>
      </c>
      <c r="Y121" t="s">
        <v>307</v>
      </c>
    </row>
    <row r="122" spans="1:25" x14ac:dyDescent="0.25">
      <c r="A122" t="s">
        <v>62</v>
      </c>
      <c r="B122">
        <v>11</v>
      </c>
      <c r="C122" t="s">
        <v>42</v>
      </c>
      <c r="D122">
        <v>300</v>
      </c>
      <c r="E122" t="s">
        <v>27</v>
      </c>
      <c r="F122" t="s">
        <v>28</v>
      </c>
      <c r="G122" t="s">
        <v>49</v>
      </c>
      <c r="H122">
        <v>3</v>
      </c>
      <c r="I122">
        <v>1.82789</v>
      </c>
      <c r="J122" t="s">
        <v>272</v>
      </c>
      <c r="K122">
        <v>10268</v>
      </c>
      <c r="L122">
        <v>10269</v>
      </c>
      <c r="M122" t="str">
        <f t="shared" si="7"/>
        <v>XLPE300UnderCovered</v>
      </c>
      <c r="N122" t="str">
        <f>+VLOOKUP(M122,LineCode!$E:$F,2,0)</f>
        <v>3p_11kV_300_XLPE_Al_u</v>
      </c>
      <c r="R122" t="s">
        <v>296</v>
      </c>
      <c r="S122" t="str">
        <f t="shared" si="8"/>
        <v>Line.line_NEW_10268_10269</v>
      </c>
      <c r="T122" t="str">
        <f t="shared" si="9"/>
        <v>Bus1=10268</v>
      </c>
      <c r="U122" t="str">
        <f t="shared" si="10"/>
        <v>Bus2=10269</v>
      </c>
      <c r="V122" t="str">
        <f t="shared" si="11"/>
        <v>phases=3</v>
      </c>
      <c r="W122" t="str">
        <f t="shared" si="12"/>
        <v>Linecode=3p_11kV_300_XLPE_Al_u</v>
      </c>
      <c r="X122" t="str">
        <f t="shared" si="13"/>
        <v>Length=1.82789</v>
      </c>
      <c r="Y122" t="s">
        <v>307</v>
      </c>
    </row>
    <row r="123" spans="1:25" x14ac:dyDescent="0.25">
      <c r="A123" t="s">
        <v>62</v>
      </c>
      <c r="B123">
        <v>11</v>
      </c>
      <c r="C123" t="s">
        <v>37</v>
      </c>
      <c r="D123">
        <v>100</v>
      </c>
      <c r="E123" t="s">
        <v>27</v>
      </c>
      <c r="F123" t="s">
        <v>38</v>
      </c>
      <c r="G123" t="s">
        <v>30</v>
      </c>
      <c r="H123">
        <v>3</v>
      </c>
      <c r="I123">
        <v>15.2828</v>
      </c>
      <c r="J123" t="s">
        <v>272</v>
      </c>
      <c r="K123">
        <v>10136</v>
      </c>
      <c r="L123">
        <v>10250</v>
      </c>
      <c r="M123" t="str">
        <f t="shared" si="7"/>
        <v>Dog100OverACSR</v>
      </c>
      <c r="N123" t="str">
        <f>+VLOOKUP(M123,LineCode!$E:$F,2,0)</f>
        <v>3p_11kV_100_ACSR_Al_o</v>
      </c>
      <c r="R123" t="s">
        <v>296</v>
      </c>
      <c r="S123" t="str">
        <f t="shared" si="8"/>
        <v>Line.line_NEW_10136_10250</v>
      </c>
      <c r="T123" t="str">
        <f t="shared" si="9"/>
        <v>Bus1=10136</v>
      </c>
      <c r="U123" t="str">
        <f t="shared" si="10"/>
        <v>Bus2=10250</v>
      </c>
      <c r="V123" t="str">
        <f t="shared" si="11"/>
        <v>phases=3</v>
      </c>
      <c r="W123" t="str">
        <f t="shared" si="12"/>
        <v>Linecode=3p_11kV_100_ACSR_Al_o</v>
      </c>
      <c r="X123" t="str">
        <f t="shared" si="13"/>
        <v>Length=15.2828</v>
      </c>
      <c r="Y123" t="s">
        <v>307</v>
      </c>
    </row>
    <row r="124" spans="1:25" x14ac:dyDescent="0.25">
      <c r="A124" t="s">
        <v>62</v>
      </c>
      <c r="B124">
        <v>11</v>
      </c>
      <c r="C124" t="s">
        <v>37</v>
      </c>
      <c r="D124">
        <v>100</v>
      </c>
      <c r="E124" t="s">
        <v>27</v>
      </c>
      <c r="F124" t="s">
        <v>38</v>
      </c>
      <c r="G124" t="s">
        <v>30</v>
      </c>
      <c r="H124">
        <v>3</v>
      </c>
      <c r="I124">
        <v>10.9549</v>
      </c>
      <c r="J124" t="s">
        <v>272</v>
      </c>
      <c r="K124">
        <v>10250</v>
      </c>
      <c r="L124">
        <v>10137</v>
      </c>
      <c r="M124" t="str">
        <f t="shared" si="7"/>
        <v>Dog100OverACSR</v>
      </c>
      <c r="N124" t="str">
        <f>+VLOOKUP(M124,LineCode!$E:$F,2,0)</f>
        <v>3p_11kV_100_ACSR_Al_o</v>
      </c>
      <c r="R124" t="s">
        <v>296</v>
      </c>
      <c r="S124" t="str">
        <f t="shared" si="8"/>
        <v>Line.line_NEW_10250_10137</v>
      </c>
      <c r="T124" t="str">
        <f t="shared" si="9"/>
        <v>Bus1=10250</v>
      </c>
      <c r="U124" t="str">
        <f t="shared" si="10"/>
        <v>Bus2=10137</v>
      </c>
      <c r="V124" t="str">
        <f t="shared" si="11"/>
        <v>phases=3</v>
      </c>
      <c r="W124" t="str">
        <f t="shared" si="12"/>
        <v>Linecode=3p_11kV_100_ACSR_Al_o</v>
      </c>
      <c r="X124" t="str">
        <f t="shared" si="13"/>
        <v>Length=10.9549</v>
      </c>
      <c r="Y124" t="s">
        <v>307</v>
      </c>
    </row>
    <row r="125" spans="1:25" x14ac:dyDescent="0.25">
      <c r="A125" t="s">
        <v>62</v>
      </c>
      <c r="B125">
        <v>11</v>
      </c>
      <c r="C125" t="s">
        <v>37</v>
      </c>
      <c r="D125">
        <v>100</v>
      </c>
      <c r="E125" t="s">
        <v>27</v>
      </c>
      <c r="F125" t="s">
        <v>38</v>
      </c>
      <c r="G125" t="s">
        <v>30</v>
      </c>
      <c r="H125">
        <v>3</v>
      </c>
      <c r="I125">
        <v>0.46298800000000001</v>
      </c>
      <c r="J125" t="s">
        <v>272</v>
      </c>
      <c r="K125">
        <v>10310</v>
      </c>
      <c r="L125">
        <v>10309</v>
      </c>
      <c r="M125" t="str">
        <f t="shared" si="7"/>
        <v>Dog100OverACSR</v>
      </c>
      <c r="N125" t="str">
        <f>+VLOOKUP(M125,LineCode!$E:$F,2,0)</f>
        <v>3p_11kV_100_ACSR_Al_o</v>
      </c>
      <c r="R125" t="s">
        <v>296</v>
      </c>
      <c r="S125" t="str">
        <f t="shared" si="8"/>
        <v>Line.line_NEW_10310_10309</v>
      </c>
      <c r="T125" t="str">
        <f t="shared" si="9"/>
        <v>Bus1=10310</v>
      </c>
      <c r="U125" t="str">
        <f t="shared" si="10"/>
        <v>Bus2=10309</v>
      </c>
      <c r="V125" t="str">
        <f t="shared" si="11"/>
        <v>phases=3</v>
      </c>
      <c r="W125" t="str">
        <f t="shared" si="12"/>
        <v>Linecode=3p_11kV_100_ACSR_Al_o</v>
      </c>
      <c r="X125" t="str">
        <f t="shared" si="13"/>
        <v>Length=0.462988</v>
      </c>
      <c r="Y125" t="s">
        <v>307</v>
      </c>
    </row>
    <row r="126" spans="1:25" x14ac:dyDescent="0.25">
      <c r="A126" t="s">
        <v>62</v>
      </c>
      <c r="B126">
        <v>11</v>
      </c>
      <c r="C126" t="s">
        <v>37</v>
      </c>
      <c r="D126">
        <v>100</v>
      </c>
      <c r="E126" t="s">
        <v>27</v>
      </c>
      <c r="F126" t="s">
        <v>38</v>
      </c>
      <c r="G126" t="s">
        <v>30</v>
      </c>
      <c r="H126">
        <v>3</v>
      </c>
      <c r="I126">
        <v>5.4047200000000002</v>
      </c>
      <c r="J126" t="s">
        <v>272</v>
      </c>
      <c r="K126">
        <v>10309</v>
      </c>
      <c r="L126">
        <v>10146</v>
      </c>
      <c r="M126" t="str">
        <f t="shared" si="7"/>
        <v>Dog100OverACSR</v>
      </c>
      <c r="N126" t="str">
        <f>+VLOOKUP(M126,LineCode!$E:$F,2,0)</f>
        <v>3p_11kV_100_ACSR_Al_o</v>
      </c>
      <c r="R126" t="s">
        <v>296</v>
      </c>
      <c r="S126" t="str">
        <f t="shared" si="8"/>
        <v>Line.line_NEW_10309_10146</v>
      </c>
      <c r="T126" t="str">
        <f t="shared" si="9"/>
        <v>Bus1=10309</v>
      </c>
      <c r="U126" t="str">
        <f t="shared" si="10"/>
        <v>Bus2=10146</v>
      </c>
      <c r="V126" t="str">
        <f t="shared" si="11"/>
        <v>phases=3</v>
      </c>
      <c r="W126" t="str">
        <f t="shared" si="12"/>
        <v>Linecode=3p_11kV_100_ACSR_Al_o</v>
      </c>
      <c r="X126" t="str">
        <f t="shared" si="13"/>
        <v>Length=5.40472</v>
      </c>
      <c r="Y126" t="s">
        <v>307</v>
      </c>
    </row>
    <row r="127" spans="1:25" x14ac:dyDescent="0.25">
      <c r="A127" t="s">
        <v>62</v>
      </c>
      <c r="B127">
        <v>11</v>
      </c>
      <c r="C127" t="s">
        <v>42</v>
      </c>
      <c r="D127">
        <v>120</v>
      </c>
      <c r="E127" t="s">
        <v>27</v>
      </c>
      <c r="F127" t="s">
        <v>28</v>
      </c>
      <c r="G127" t="s">
        <v>49</v>
      </c>
      <c r="H127">
        <v>3</v>
      </c>
      <c r="I127">
        <v>13.8894</v>
      </c>
      <c r="J127" t="s">
        <v>272</v>
      </c>
      <c r="K127">
        <v>10277</v>
      </c>
      <c r="L127">
        <v>10279</v>
      </c>
      <c r="M127" t="str">
        <f t="shared" si="7"/>
        <v>XLPE120UnderCovered</v>
      </c>
      <c r="N127" t="str">
        <f>+VLOOKUP(M127,LineCode!$E:$F,2,0)</f>
        <v>3p_11kV_120_XLPE_Al_u</v>
      </c>
      <c r="R127" t="s">
        <v>296</v>
      </c>
      <c r="S127" t="str">
        <f t="shared" si="8"/>
        <v>Line.line_NEW_10277_10279</v>
      </c>
      <c r="T127" t="str">
        <f t="shared" si="9"/>
        <v>Bus1=10277</v>
      </c>
      <c r="U127" t="str">
        <f t="shared" si="10"/>
        <v>Bus2=10279</v>
      </c>
      <c r="V127" t="str">
        <f t="shared" si="11"/>
        <v>phases=3</v>
      </c>
      <c r="W127" t="str">
        <f t="shared" si="12"/>
        <v>Linecode=3p_11kV_120_XLPE_Al_u</v>
      </c>
      <c r="X127" t="str">
        <f t="shared" si="13"/>
        <v>Length=13.8894</v>
      </c>
      <c r="Y127" t="s">
        <v>307</v>
      </c>
    </row>
    <row r="128" spans="1:25" x14ac:dyDescent="0.25">
      <c r="A128" t="s">
        <v>62</v>
      </c>
      <c r="B128">
        <v>11</v>
      </c>
      <c r="C128" t="s">
        <v>42</v>
      </c>
      <c r="D128">
        <v>120</v>
      </c>
      <c r="E128" t="s">
        <v>27</v>
      </c>
      <c r="F128" t="s">
        <v>28</v>
      </c>
      <c r="G128" t="s">
        <v>49</v>
      </c>
      <c r="H128">
        <v>3</v>
      </c>
      <c r="I128">
        <v>1.4194100000000001</v>
      </c>
      <c r="J128" t="s">
        <v>272</v>
      </c>
      <c r="K128">
        <v>10279</v>
      </c>
      <c r="L128">
        <v>10009</v>
      </c>
      <c r="M128" t="str">
        <f t="shared" si="7"/>
        <v>XLPE120UnderCovered</v>
      </c>
      <c r="N128" t="str">
        <f>+VLOOKUP(M128,LineCode!$E:$F,2,0)</f>
        <v>3p_11kV_120_XLPE_Al_u</v>
      </c>
      <c r="R128" t="s">
        <v>296</v>
      </c>
      <c r="S128" t="str">
        <f t="shared" si="8"/>
        <v>Line.line_NEW_10279_10009</v>
      </c>
      <c r="T128" t="str">
        <f t="shared" si="9"/>
        <v>Bus1=10279</v>
      </c>
      <c r="U128" t="str">
        <f t="shared" si="10"/>
        <v>Bus2=10009</v>
      </c>
      <c r="V128" t="str">
        <f t="shared" si="11"/>
        <v>phases=3</v>
      </c>
      <c r="W128" t="str">
        <f t="shared" si="12"/>
        <v>Linecode=3p_11kV_120_XLPE_Al_u</v>
      </c>
      <c r="X128" t="str">
        <f t="shared" si="13"/>
        <v>Length=1.41941</v>
      </c>
      <c r="Y128" t="s">
        <v>307</v>
      </c>
    </row>
    <row r="129" spans="1:25" x14ac:dyDescent="0.25">
      <c r="A129" t="s">
        <v>56</v>
      </c>
      <c r="B129">
        <v>11</v>
      </c>
      <c r="C129" t="s">
        <v>37</v>
      </c>
      <c r="D129">
        <v>100</v>
      </c>
      <c r="E129" t="s">
        <v>27</v>
      </c>
      <c r="F129" t="s">
        <v>38</v>
      </c>
      <c r="G129" t="s">
        <v>30</v>
      </c>
      <c r="H129">
        <v>3</v>
      </c>
      <c r="I129">
        <v>0.47154800000000002</v>
      </c>
      <c r="J129" t="s">
        <v>273</v>
      </c>
      <c r="K129">
        <v>11057</v>
      </c>
      <c r="L129">
        <v>11219</v>
      </c>
      <c r="M129" t="str">
        <f t="shared" si="7"/>
        <v>Dog100OverACSR</v>
      </c>
      <c r="N129" t="str">
        <f>+VLOOKUP(M129,LineCode!$E:$F,2,0)</f>
        <v>3p_11kV_100_ACSR_Al_o</v>
      </c>
      <c r="R129" t="s">
        <v>296</v>
      </c>
      <c r="S129" t="str">
        <f t="shared" si="8"/>
        <v>Line.line_SAN_11057_11219</v>
      </c>
      <c r="T129" t="str">
        <f t="shared" si="9"/>
        <v>Bus1=11057</v>
      </c>
      <c r="U129" t="str">
        <f t="shared" si="10"/>
        <v>Bus2=11219</v>
      </c>
      <c r="V129" t="str">
        <f t="shared" si="11"/>
        <v>phases=3</v>
      </c>
      <c r="W129" t="str">
        <f t="shared" si="12"/>
        <v>Linecode=3p_11kV_100_ACSR_Al_o</v>
      </c>
      <c r="X129" t="str">
        <f t="shared" si="13"/>
        <v>Length=0.471548</v>
      </c>
      <c r="Y129" t="s">
        <v>307</v>
      </c>
    </row>
    <row r="130" spans="1:25" x14ac:dyDescent="0.25">
      <c r="A130" t="s">
        <v>56</v>
      </c>
      <c r="B130">
        <v>11</v>
      </c>
      <c r="C130" t="s">
        <v>37</v>
      </c>
      <c r="D130">
        <v>100</v>
      </c>
      <c r="E130" t="s">
        <v>27</v>
      </c>
      <c r="F130" t="s">
        <v>38</v>
      </c>
      <c r="G130" t="s">
        <v>30</v>
      </c>
      <c r="H130">
        <v>3</v>
      </c>
      <c r="I130">
        <v>2.5088599999999999</v>
      </c>
      <c r="J130" t="s">
        <v>273</v>
      </c>
      <c r="K130">
        <v>11219</v>
      </c>
      <c r="L130">
        <v>11058</v>
      </c>
      <c r="M130" t="str">
        <f t="shared" ref="M130:M193" si="14">C130&amp;D130&amp;F130&amp;G130</f>
        <v>Dog100OverACSR</v>
      </c>
      <c r="N130" t="str">
        <f>+VLOOKUP(M130,LineCode!$E:$F,2,0)</f>
        <v>3p_11kV_100_ACSR_Al_o</v>
      </c>
      <c r="R130" t="s">
        <v>296</v>
      </c>
      <c r="S130" t="str">
        <f t="shared" si="8"/>
        <v>Line.line_SAN_11219_11058</v>
      </c>
      <c r="T130" t="str">
        <f t="shared" si="9"/>
        <v>Bus1=11219</v>
      </c>
      <c r="U130" t="str">
        <f t="shared" si="10"/>
        <v>Bus2=11058</v>
      </c>
      <c r="V130" t="str">
        <f t="shared" si="11"/>
        <v>phases=3</v>
      </c>
      <c r="W130" t="str">
        <f t="shared" si="12"/>
        <v>Linecode=3p_11kV_100_ACSR_Al_o</v>
      </c>
      <c r="X130" t="str">
        <f t="shared" si="13"/>
        <v>Length=2.50886</v>
      </c>
      <c r="Y130" t="s">
        <v>307</v>
      </c>
    </row>
    <row r="131" spans="1:25" x14ac:dyDescent="0.25">
      <c r="A131" t="s">
        <v>56</v>
      </c>
      <c r="B131">
        <v>11</v>
      </c>
      <c r="C131" t="s">
        <v>37</v>
      </c>
      <c r="D131">
        <v>100</v>
      </c>
      <c r="E131" t="s">
        <v>27</v>
      </c>
      <c r="F131" t="s">
        <v>38</v>
      </c>
      <c r="G131" t="s">
        <v>30</v>
      </c>
      <c r="H131">
        <v>3</v>
      </c>
      <c r="I131">
        <v>5.3978400000000004</v>
      </c>
      <c r="J131" t="s">
        <v>273</v>
      </c>
      <c r="K131">
        <v>11008</v>
      </c>
      <c r="L131">
        <v>11206</v>
      </c>
      <c r="M131" t="str">
        <f t="shared" si="14"/>
        <v>Dog100OverACSR</v>
      </c>
      <c r="N131" t="str">
        <f>+VLOOKUP(M131,LineCode!$E:$F,2,0)</f>
        <v>3p_11kV_100_ACSR_Al_o</v>
      </c>
      <c r="R131" t="s">
        <v>296</v>
      </c>
      <c r="S131" t="str">
        <f t="shared" ref="S131:S194" si="15">"Line.line_"&amp;J131&amp;"_"&amp;K131&amp;"_"&amp;L131</f>
        <v>Line.line_SAN_11008_11206</v>
      </c>
      <c r="T131" t="str">
        <f t="shared" ref="T131:T194" si="16">"Bus1="&amp;K131</f>
        <v>Bus1=11008</v>
      </c>
      <c r="U131" t="str">
        <f t="shared" ref="U131:U194" si="17">"Bus2="&amp;L131</f>
        <v>Bus2=11206</v>
      </c>
      <c r="V131" t="str">
        <f t="shared" ref="V131:V194" si="18">"phases="&amp;H131</f>
        <v>phases=3</v>
      </c>
      <c r="W131" t="str">
        <f t="shared" ref="W131:W194" si="19">"Linecode="&amp;N131</f>
        <v>Linecode=3p_11kV_100_ACSR_Al_o</v>
      </c>
      <c r="X131" t="str">
        <f t="shared" ref="X131:X194" si="20">"Length="&amp;I131</f>
        <v>Length=5.39784</v>
      </c>
      <c r="Y131" t="s">
        <v>307</v>
      </c>
    </row>
    <row r="132" spans="1:25" x14ac:dyDescent="0.25">
      <c r="A132" t="s">
        <v>56</v>
      </c>
      <c r="B132">
        <v>11</v>
      </c>
      <c r="C132" t="s">
        <v>37</v>
      </c>
      <c r="D132">
        <v>100</v>
      </c>
      <c r="E132" t="s">
        <v>27</v>
      </c>
      <c r="F132" t="s">
        <v>38</v>
      </c>
      <c r="G132" t="s">
        <v>30</v>
      </c>
      <c r="H132">
        <v>3</v>
      </c>
      <c r="I132">
        <v>12.0627</v>
      </c>
      <c r="J132" t="s">
        <v>273</v>
      </c>
      <c r="K132">
        <v>11206</v>
      </c>
      <c r="L132">
        <v>11207</v>
      </c>
      <c r="M132" t="str">
        <f t="shared" si="14"/>
        <v>Dog100OverACSR</v>
      </c>
      <c r="N132" t="str">
        <f>+VLOOKUP(M132,LineCode!$E:$F,2,0)</f>
        <v>3p_11kV_100_ACSR_Al_o</v>
      </c>
      <c r="R132" t="s">
        <v>296</v>
      </c>
      <c r="S132" t="str">
        <f t="shared" si="15"/>
        <v>Line.line_SAN_11206_11207</v>
      </c>
      <c r="T132" t="str">
        <f t="shared" si="16"/>
        <v>Bus1=11206</v>
      </c>
      <c r="U132" t="str">
        <f t="shared" si="17"/>
        <v>Bus2=11207</v>
      </c>
      <c r="V132" t="str">
        <f t="shared" si="18"/>
        <v>phases=3</v>
      </c>
      <c r="W132" t="str">
        <f t="shared" si="19"/>
        <v>Linecode=3p_11kV_100_ACSR_Al_o</v>
      </c>
      <c r="X132" t="str">
        <f t="shared" si="20"/>
        <v>Length=12.0627</v>
      </c>
      <c r="Y132" t="s">
        <v>307</v>
      </c>
    </row>
    <row r="133" spans="1:25" x14ac:dyDescent="0.25">
      <c r="A133" t="s">
        <v>60</v>
      </c>
      <c r="B133">
        <v>11</v>
      </c>
      <c r="C133" t="s">
        <v>42</v>
      </c>
      <c r="D133">
        <v>100</v>
      </c>
      <c r="E133" t="s">
        <v>27</v>
      </c>
      <c r="F133" t="s">
        <v>28</v>
      </c>
      <c r="G133" t="s">
        <v>49</v>
      </c>
      <c r="H133">
        <v>3</v>
      </c>
      <c r="I133">
        <v>6.1945199999999998</v>
      </c>
      <c r="J133" t="s">
        <v>263</v>
      </c>
      <c r="K133">
        <v>101</v>
      </c>
      <c r="L133">
        <v>1217</v>
      </c>
      <c r="M133" t="str">
        <f t="shared" si="14"/>
        <v>XLPE100UnderCovered</v>
      </c>
      <c r="N133" t="str">
        <f>+VLOOKUP(M133,LineCode!$E:$F,2,0)</f>
        <v>3p_11kV_100_XLPE_Al_u</v>
      </c>
      <c r="R133" t="s">
        <v>296</v>
      </c>
      <c r="S133" t="str">
        <f t="shared" si="15"/>
        <v>Line.line_BAG_101_1217</v>
      </c>
      <c r="T133" t="str">
        <f t="shared" si="16"/>
        <v>Bus1=101</v>
      </c>
      <c r="U133" t="str">
        <f t="shared" si="17"/>
        <v>Bus2=1217</v>
      </c>
      <c r="V133" t="str">
        <f t="shared" si="18"/>
        <v>phases=3</v>
      </c>
      <c r="W133" t="str">
        <f t="shared" si="19"/>
        <v>Linecode=3p_11kV_100_XLPE_Al_u</v>
      </c>
      <c r="X133" t="str">
        <f t="shared" si="20"/>
        <v>Length=6.19452</v>
      </c>
      <c r="Y133" t="s">
        <v>307</v>
      </c>
    </row>
    <row r="134" spans="1:25" x14ac:dyDescent="0.25">
      <c r="A134" t="s">
        <v>60</v>
      </c>
      <c r="B134">
        <v>11</v>
      </c>
      <c r="C134" t="s">
        <v>42</v>
      </c>
      <c r="D134">
        <v>100</v>
      </c>
      <c r="E134" t="s">
        <v>27</v>
      </c>
      <c r="F134" t="s">
        <v>28</v>
      </c>
      <c r="G134" t="s">
        <v>49</v>
      </c>
      <c r="H134">
        <v>3</v>
      </c>
      <c r="I134">
        <v>3.8404199999999999</v>
      </c>
      <c r="J134" t="s">
        <v>263</v>
      </c>
      <c r="K134">
        <v>1217</v>
      </c>
      <c r="L134">
        <v>1218</v>
      </c>
      <c r="M134" t="str">
        <f t="shared" si="14"/>
        <v>XLPE100UnderCovered</v>
      </c>
      <c r="N134" t="str">
        <f>+VLOOKUP(M134,LineCode!$E:$F,2,0)</f>
        <v>3p_11kV_100_XLPE_Al_u</v>
      </c>
      <c r="R134" t="s">
        <v>296</v>
      </c>
      <c r="S134" t="str">
        <f t="shared" si="15"/>
        <v>Line.line_BAG_1217_1218</v>
      </c>
      <c r="T134" t="str">
        <f t="shared" si="16"/>
        <v>Bus1=1217</v>
      </c>
      <c r="U134" t="str">
        <f t="shared" si="17"/>
        <v>Bus2=1218</v>
      </c>
      <c r="V134" t="str">
        <f t="shared" si="18"/>
        <v>phases=3</v>
      </c>
      <c r="W134" t="str">
        <f t="shared" si="19"/>
        <v>Linecode=3p_11kV_100_XLPE_Al_u</v>
      </c>
      <c r="X134" t="str">
        <f t="shared" si="20"/>
        <v>Length=3.84042</v>
      </c>
      <c r="Y134" t="s">
        <v>307</v>
      </c>
    </row>
    <row r="135" spans="1:25" x14ac:dyDescent="0.25">
      <c r="A135" t="s">
        <v>60</v>
      </c>
      <c r="B135">
        <v>11</v>
      </c>
      <c r="C135" t="s">
        <v>42</v>
      </c>
      <c r="D135">
        <v>100</v>
      </c>
      <c r="E135" t="s">
        <v>27</v>
      </c>
      <c r="F135" t="s">
        <v>28</v>
      </c>
      <c r="G135" t="s">
        <v>49</v>
      </c>
      <c r="H135">
        <v>3</v>
      </c>
      <c r="I135">
        <v>6.0446900000000001</v>
      </c>
      <c r="J135" t="s">
        <v>263</v>
      </c>
      <c r="K135">
        <v>1001</v>
      </c>
      <c r="L135">
        <v>1220</v>
      </c>
      <c r="M135" t="str">
        <f t="shared" si="14"/>
        <v>XLPE100UnderCovered</v>
      </c>
      <c r="N135" t="str">
        <f>+VLOOKUP(M135,LineCode!$E:$F,2,0)</f>
        <v>3p_11kV_100_XLPE_Al_u</v>
      </c>
      <c r="R135" t="s">
        <v>296</v>
      </c>
      <c r="S135" t="str">
        <f t="shared" si="15"/>
        <v>Line.line_BAG_1001_1220</v>
      </c>
      <c r="T135" t="str">
        <f t="shared" si="16"/>
        <v>Bus1=1001</v>
      </c>
      <c r="U135" t="str">
        <f t="shared" si="17"/>
        <v>Bus2=1220</v>
      </c>
      <c r="V135" t="str">
        <f t="shared" si="18"/>
        <v>phases=3</v>
      </c>
      <c r="W135" t="str">
        <f t="shared" si="19"/>
        <v>Linecode=3p_11kV_100_XLPE_Al_u</v>
      </c>
      <c r="X135" t="str">
        <f t="shared" si="20"/>
        <v>Length=6.04469</v>
      </c>
      <c r="Y135" t="s">
        <v>307</v>
      </c>
    </row>
    <row r="136" spans="1:25" x14ac:dyDescent="0.25">
      <c r="A136" t="s">
        <v>60</v>
      </c>
      <c r="B136">
        <v>11</v>
      </c>
      <c r="C136" t="s">
        <v>42</v>
      </c>
      <c r="D136">
        <v>100</v>
      </c>
      <c r="E136" t="s">
        <v>27</v>
      </c>
      <c r="F136" t="s">
        <v>28</v>
      </c>
      <c r="G136" t="s">
        <v>49</v>
      </c>
      <c r="H136">
        <v>3</v>
      </c>
      <c r="I136">
        <v>0.97124900000000003</v>
      </c>
      <c r="J136" t="s">
        <v>263</v>
      </c>
      <c r="K136">
        <v>1220</v>
      </c>
      <c r="L136">
        <v>1221</v>
      </c>
      <c r="M136" t="str">
        <f t="shared" si="14"/>
        <v>XLPE100UnderCovered</v>
      </c>
      <c r="N136" t="str">
        <f>+VLOOKUP(M136,LineCode!$E:$F,2,0)</f>
        <v>3p_11kV_100_XLPE_Al_u</v>
      </c>
      <c r="R136" t="s">
        <v>296</v>
      </c>
      <c r="S136" t="str">
        <f t="shared" si="15"/>
        <v>Line.line_BAG_1220_1221</v>
      </c>
      <c r="T136" t="str">
        <f t="shared" si="16"/>
        <v>Bus1=1220</v>
      </c>
      <c r="U136" t="str">
        <f t="shared" si="17"/>
        <v>Bus2=1221</v>
      </c>
      <c r="V136" t="str">
        <f t="shared" si="18"/>
        <v>phases=3</v>
      </c>
      <c r="W136" t="str">
        <f t="shared" si="19"/>
        <v>Linecode=3p_11kV_100_XLPE_Al_u</v>
      </c>
      <c r="X136" t="str">
        <f t="shared" si="20"/>
        <v>Length=0.971249</v>
      </c>
      <c r="Y136" t="s">
        <v>307</v>
      </c>
    </row>
    <row r="137" spans="1:25" x14ac:dyDescent="0.25">
      <c r="A137" t="s">
        <v>60</v>
      </c>
      <c r="B137">
        <v>11</v>
      </c>
      <c r="C137" t="s">
        <v>42</v>
      </c>
      <c r="D137">
        <v>100</v>
      </c>
      <c r="E137" t="s">
        <v>27</v>
      </c>
      <c r="F137" t="s">
        <v>28</v>
      </c>
      <c r="G137" t="s">
        <v>49</v>
      </c>
      <c r="H137">
        <v>3</v>
      </c>
      <c r="I137">
        <v>6.4436299999999997</v>
      </c>
      <c r="J137" t="s">
        <v>263</v>
      </c>
      <c r="K137">
        <v>1222</v>
      </c>
      <c r="L137">
        <v>1223</v>
      </c>
      <c r="M137" t="str">
        <f t="shared" si="14"/>
        <v>XLPE100UnderCovered</v>
      </c>
      <c r="N137" t="str">
        <f>+VLOOKUP(M137,LineCode!$E:$F,2,0)</f>
        <v>3p_11kV_100_XLPE_Al_u</v>
      </c>
      <c r="R137" t="s">
        <v>296</v>
      </c>
      <c r="S137" t="str">
        <f t="shared" si="15"/>
        <v>Line.line_BAG_1222_1223</v>
      </c>
      <c r="T137" t="str">
        <f t="shared" si="16"/>
        <v>Bus1=1222</v>
      </c>
      <c r="U137" t="str">
        <f t="shared" si="17"/>
        <v>Bus2=1223</v>
      </c>
      <c r="V137" t="str">
        <f t="shared" si="18"/>
        <v>phases=3</v>
      </c>
      <c r="W137" t="str">
        <f t="shared" si="19"/>
        <v>Linecode=3p_11kV_100_XLPE_Al_u</v>
      </c>
      <c r="X137" t="str">
        <f t="shared" si="20"/>
        <v>Length=6.44363</v>
      </c>
      <c r="Y137" t="s">
        <v>307</v>
      </c>
    </row>
    <row r="138" spans="1:25" x14ac:dyDescent="0.25">
      <c r="A138" t="s">
        <v>60</v>
      </c>
      <c r="B138">
        <v>11</v>
      </c>
      <c r="C138" t="s">
        <v>42</v>
      </c>
      <c r="D138">
        <v>100</v>
      </c>
      <c r="E138" t="s">
        <v>27</v>
      </c>
      <c r="F138" t="s">
        <v>28</v>
      </c>
      <c r="G138" t="s">
        <v>49</v>
      </c>
      <c r="H138">
        <v>3</v>
      </c>
      <c r="I138">
        <v>2.3299300000000001</v>
      </c>
      <c r="J138" t="s">
        <v>263</v>
      </c>
      <c r="K138">
        <v>1221</v>
      </c>
      <c r="L138">
        <v>1222</v>
      </c>
      <c r="M138" t="str">
        <f t="shared" si="14"/>
        <v>XLPE100UnderCovered</v>
      </c>
      <c r="N138" t="str">
        <f>+VLOOKUP(M138,LineCode!$E:$F,2,0)</f>
        <v>3p_11kV_100_XLPE_Al_u</v>
      </c>
      <c r="R138" t="s">
        <v>296</v>
      </c>
      <c r="S138" t="str">
        <f t="shared" si="15"/>
        <v>Line.line_BAG_1221_1222</v>
      </c>
      <c r="T138" t="str">
        <f t="shared" si="16"/>
        <v>Bus1=1221</v>
      </c>
      <c r="U138" t="str">
        <f t="shared" si="17"/>
        <v>Bus2=1222</v>
      </c>
      <c r="V138" t="str">
        <f t="shared" si="18"/>
        <v>phases=3</v>
      </c>
      <c r="W138" t="str">
        <f t="shared" si="19"/>
        <v>Linecode=3p_11kV_100_XLPE_Al_u</v>
      </c>
      <c r="X138" t="str">
        <f t="shared" si="20"/>
        <v>Length=2.32993</v>
      </c>
      <c r="Y138" t="s">
        <v>307</v>
      </c>
    </row>
    <row r="139" spans="1:25" x14ac:dyDescent="0.25">
      <c r="A139" t="s">
        <v>60</v>
      </c>
      <c r="B139">
        <v>11</v>
      </c>
      <c r="C139" t="s">
        <v>42</v>
      </c>
      <c r="D139">
        <v>100</v>
      </c>
      <c r="E139" t="s">
        <v>27</v>
      </c>
      <c r="F139" t="s">
        <v>28</v>
      </c>
      <c r="G139" t="s">
        <v>49</v>
      </c>
      <c r="H139">
        <v>3</v>
      </c>
      <c r="I139">
        <v>2.8677600000000001</v>
      </c>
      <c r="J139" t="s">
        <v>263</v>
      </c>
      <c r="K139">
        <v>1223</v>
      </c>
      <c r="L139">
        <v>1002</v>
      </c>
      <c r="M139" t="str">
        <f t="shared" si="14"/>
        <v>XLPE100UnderCovered</v>
      </c>
      <c r="N139" t="str">
        <f>+VLOOKUP(M139,LineCode!$E:$F,2,0)</f>
        <v>3p_11kV_100_XLPE_Al_u</v>
      </c>
      <c r="R139" t="s">
        <v>296</v>
      </c>
      <c r="S139" t="str">
        <f t="shared" si="15"/>
        <v>Line.line_BAG_1223_1002</v>
      </c>
      <c r="T139" t="str">
        <f t="shared" si="16"/>
        <v>Bus1=1223</v>
      </c>
      <c r="U139" t="str">
        <f t="shared" si="17"/>
        <v>Bus2=1002</v>
      </c>
      <c r="V139" t="str">
        <f t="shared" si="18"/>
        <v>phases=3</v>
      </c>
      <c r="W139" t="str">
        <f t="shared" si="19"/>
        <v>Linecode=3p_11kV_100_XLPE_Al_u</v>
      </c>
      <c r="X139" t="str">
        <f t="shared" si="20"/>
        <v>Length=2.86776</v>
      </c>
      <c r="Y139" t="s">
        <v>307</v>
      </c>
    </row>
    <row r="140" spans="1:25" x14ac:dyDescent="0.25">
      <c r="A140" t="s">
        <v>60</v>
      </c>
      <c r="B140">
        <v>11</v>
      </c>
      <c r="C140" t="s">
        <v>42</v>
      </c>
      <c r="D140">
        <v>100</v>
      </c>
      <c r="E140" t="s">
        <v>27</v>
      </c>
      <c r="F140" t="s">
        <v>28</v>
      </c>
      <c r="G140" t="s">
        <v>49</v>
      </c>
      <c r="H140">
        <v>3</v>
      </c>
      <c r="I140">
        <v>2.8292199999999998</v>
      </c>
      <c r="J140" t="s">
        <v>263</v>
      </c>
      <c r="K140">
        <v>1002</v>
      </c>
      <c r="L140">
        <v>1224</v>
      </c>
      <c r="M140" t="str">
        <f t="shared" si="14"/>
        <v>XLPE100UnderCovered</v>
      </c>
      <c r="N140" t="str">
        <f>+VLOOKUP(M140,LineCode!$E:$F,2,0)</f>
        <v>3p_11kV_100_XLPE_Al_u</v>
      </c>
      <c r="R140" t="s">
        <v>296</v>
      </c>
      <c r="S140" t="str">
        <f t="shared" si="15"/>
        <v>Line.line_BAG_1002_1224</v>
      </c>
      <c r="T140" t="str">
        <f t="shared" si="16"/>
        <v>Bus1=1002</v>
      </c>
      <c r="U140" t="str">
        <f t="shared" si="17"/>
        <v>Bus2=1224</v>
      </c>
      <c r="V140" t="str">
        <f t="shared" si="18"/>
        <v>phases=3</v>
      </c>
      <c r="W140" t="str">
        <f t="shared" si="19"/>
        <v>Linecode=3p_11kV_100_XLPE_Al_u</v>
      </c>
      <c r="X140" t="str">
        <f t="shared" si="20"/>
        <v>Length=2.82922</v>
      </c>
      <c r="Y140" t="s">
        <v>307</v>
      </c>
    </row>
    <row r="141" spans="1:25" x14ac:dyDescent="0.25">
      <c r="A141" t="s">
        <v>60</v>
      </c>
      <c r="B141">
        <v>11</v>
      </c>
      <c r="C141" t="s">
        <v>42</v>
      </c>
      <c r="D141">
        <v>100</v>
      </c>
      <c r="E141" t="s">
        <v>27</v>
      </c>
      <c r="F141" t="s">
        <v>28</v>
      </c>
      <c r="G141" t="s">
        <v>49</v>
      </c>
      <c r="H141">
        <v>3</v>
      </c>
      <c r="I141">
        <v>0.55751600000000001</v>
      </c>
      <c r="J141" t="s">
        <v>263</v>
      </c>
      <c r="K141">
        <v>1225</v>
      </c>
      <c r="L141">
        <v>1226</v>
      </c>
      <c r="M141" t="str">
        <f t="shared" si="14"/>
        <v>XLPE100UnderCovered</v>
      </c>
      <c r="N141" t="str">
        <f>+VLOOKUP(M141,LineCode!$E:$F,2,0)</f>
        <v>3p_11kV_100_XLPE_Al_u</v>
      </c>
      <c r="R141" t="s">
        <v>296</v>
      </c>
      <c r="S141" t="str">
        <f t="shared" si="15"/>
        <v>Line.line_BAG_1225_1226</v>
      </c>
      <c r="T141" t="str">
        <f t="shared" si="16"/>
        <v>Bus1=1225</v>
      </c>
      <c r="U141" t="str">
        <f t="shared" si="17"/>
        <v>Bus2=1226</v>
      </c>
      <c r="V141" t="str">
        <f t="shared" si="18"/>
        <v>phases=3</v>
      </c>
      <c r="W141" t="str">
        <f t="shared" si="19"/>
        <v>Linecode=3p_11kV_100_XLPE_Al_u</v>
      </c>
      <c r="X141" t="str">
        <f t="shared" si="20"/>
        <v>Length=0.557516</v>
      </c>
      <c r="Y141" t="s">
        <v>307</v>
      </c>
    </row>
    <row r="142" spans="1:25" x14ac:dyDescent="0.25">
      <c r="A142" t="s">
        <v>60</v>
      </c>
      <c r="B142">
        <v>11</v>
      </c>
      <c r="C142" t="s">
        <v>42</v>
      </c>
      <c r="D142">
        <v>100</v>
      </c>
      <c r="E142" t="s">
        <v>27</v>
      </c>
      <c r="F142" t="s">
        <v>28</v>
      </c>
      <c r="G142" t="s">
        <v>49</v>
      </c>
      <c r="H142">
        <v>3</v>
      </c>
      <c r="I142">
        <v>5.9259399999999998</v>
      </c>
      <c r="J142" t="s">
        <v>263</v>
      </c>
      <c r="K142">
        <v>1226</v>
      </c>
      <c r="L142">
        <v>1227</v>
      </c>
      <c r="M142" t="str">
        <f t="shared" si="14"/>
        <v>XLPE100UnderCovered</v>
      </c>
      <c r="N142" t="str">
        <f>+VLOOKUP(M142,LineCode!$E:$F,2,0)</f>
        <v>3p_11kV_100_XLPE_Al_u</v>
      </c>
      <c r="R142" t="s">
        <v>296</v>
      </c>
      <c r="S142" t="str">
        <f t="shared" si="15"/>
        <v>Line.line_BAG_1226_1227</v>
      </c>
      <c r="T142" t="str">
        <f t="shared" si="16"/>
        <v>Bus1=1226</v>
      </c>
      <c r="U142" t="str">
        <f t="shared" si="17"/>
        <v>Bus2=1227</v>
      </c>
      <c r="V142" t="str">
        <f t="shared" si="18"/>
        <v>phases=3</v>
      </c>
      <c r="W142" t="str">
        <f t="shared" si="19"/>
        <v>Linecode=3p_11kV_100_XLPE_Al_u</v>
      </c>
      <c r="X142" t="str">
        <f t="shared" si="20"/>
        <v>Length=5.92594</v>
      </c>
      <c r="Y142" t="s">
        <v>307</v>
      </c>
    </row>
    <row r="143" spans="1:25" x14ac:dyDescent="0.25">
      <c r="A143" t="s">
        <v>60</v>
      </c>
      <c r="B143">
        <v>11</v>
      </c>
      <c r="C143" t="s">
        <v>42</v>
      </c>
      <c r="D143">
        <v>100</v>
      </c>
      <c r="E143" t="s">
        <v>27</v>
      </c>
      <c r="F143" t="s">
        <v>28</v>
      </c>
      <c r="G143" t="s">
        <v>49</v>
      </c>
      <c r="H143">
        <v>3</v>
      </c>
      <c r="I143">
        <v>0.80243600000000004</v>
      </c>
      <c r="J143" t="s">
        <v>263</v>
      </c>
      <c r="K143">
        <v>1228</v>
      </c>
      <c r="L143">
        <v>1003</v>
      </c>
      <c r="M143" t="str">
        <f t="shared" si="14"/>
        <v>XLPE100UnderCovered</v>
      </c>
      <c r="N143" t="str">
        <f>+VLOOKUP(M143,LineCode!$E:$F,2,0)</f>
        <v>3p_11kV_100_XLPE_Al_u</v>
      </c>
      <c r="R143" t="s">
        <v>296</v>
      </c>
      <c r="S143" t="str">
        <f t="shared" si="15"/>
        <v>Line.line_BAG_1228_1003</v>
      </c>
      <c r="T143" t="str">
        <f t="shared" si="16"/>
        <v>Bus1=1228</v>
      </c>
      <c r="U143" t="str">
        <f t="shared" si="17"/>
        <v>Bus2=1003</v>
      </c>
      <c r="V143" t="str">
        <f t="shared" si="18"/>
        <v>phases=3</v>
      </c>
      <c r="W143" t="str">
        <f t="shared" si="19"/>
        <v>Linecode=3p_11kV_100_XLPE_Al_u</v>
      </c>
      <c r="X143" t="str">
        <f t="shared" si="20"/>
        <v>Length=0.802436</v>
      </c>
      <c r="Y143" t="s">
        <v>307</v>
      </c>
    </row>
    <row r="144" spans="1:25" x14ac:dyDescent="0.25">
      <c r="A144" t="s">
        <v>60</v>
      </c>
      <c r="B144">
        <v>11</v>
      </c>
      <c r="C144" t="s">
        <v>42</v>
      </c>
      <c r="D144">
        <v>100</v>
      </c>
      <c r="E144" t="s">
        <v>27</v>
      </c>
      <c r="F144" t="s">
        <v>28</v>
      </c>
      <c r="G144" t="s">
        <v>49</v>
      </c>
      <c r="H144">
        <v>3</v>
      </c>
      <c r="I144">
        <v>6.1644600000000001</v>
      </c>
      <c r="J144" t="s">
        <v>263</v>
      </c>
      <c r="K144">
        <v>1224</v>
      </c>
      <c r="L144">
        <v>1225</v>
      </c>
      <c r="M144" t="str">
        <f t="shared" si="14"/>
        <v>XLPE100UnderCovered</v>
      </c>
      <c r="N144" t="str">
        <f>+VLOOKUP(M144,LineCode!$E:$F,2,0)</f>
        <v>3p_11kV_100_XLPE_Al_u</v>
      </c>
      <c r="R144" t="s">
        <v>296</v>
      </c>
      <c r="S144" t="str">
        <f t="shared" si="15"/>
        <v>Line.line_BAG_1224_1225</v>
      </c>
      <c r="T144" t="str">
        <f t="shared" si="16"/>
        <v>Bus1=1224</v>
      </c>
      <c r="U144" t="str">
        <f t="shared" si="17"/>
        <v>Bus2=1225</v>
      </c>
      <c r="V144" t="str">
        <f t="shared" si="18"/>
        <v>phases=3</v>
      </c>
      <c r="W144" t="str">
        <f t="shared" si="19"/>
        <v>Linecode=3p_11kV_100_XLPE_Al_u</v>
      </c>
      <c r="X144" t="str">
        <f t="shared" si="20"/>
        <v>Length=6.16446</v>
      </c>
      <c r="Y144" t="s">
        <v>307</v>
      </c>
    </row>
    <row r="145" spans="1:25" x14ac:dyDescent="0.25">
      <c r="A145" t="s">
        <v>60</v>
      </c>
      <c r="B145">
        <v>11</v>
      </c>
      <c r="C145" t="s">
        <v>42</v>
      </c>
      <c r="D145">
        <v>100</v>
      </c>
      <c r="E145" t="s">
        <v>27</v>
      </c>
      <c r="F145" t="s">
        <v>28</v>
      </c>
      <c r="G145" t="s">
        <v>49</v>
      </c>
      <c r="H145">
        <v>3</v>
      </c>
      <c r="I145">
        <v>1.6465000000000001</v>
      </c>
      <c r="J145" t="s">
        <v>263</v>
      </c>
      <c r="K145">
        <v>1227</v>
      </c>
      <c r="L145">
        <v>1228</v>
      </c>
      <c r="M145" t="str">
        <f t="shared" si="14"/>
        <v>XLPE100UnderCovered</v>
      </c>
      <c r="N145" t="str">
        <f>+VLOOKUP(M145,LineCode!$E:$F,2,0)</f>
        <v>3p_11kV_100_XLPE_Al_u</v>
      </c>
      <c r="R145" t="s">
        <v>296</v>
      </c>
      <c r="S145" t="str">
        <f t="shared" si="15"/>
        <v>Line.line_BAG_1227_1228</v>
      </c>
      <c r="T145" t="str">
        <f t="shared" si="16"/>
        <v>Bus1=1227</v>
      </c>
      <c r="U145" t="str">
        <f t="shared" si="17"/>
        <v>Bus2=1228</v>
      </c>
      <c r="V145" t="str">
        <f t="shared" si="18"/>
        <v>phases=3</v>
      </c>
      <c r="W145" t="str">
        <f t="shared" si="19"/>
        <v>Linecode=3p_11kV_100_XLPE_Al_u</v>
      </c>
      <c r="X145" t="str">
        <f t="shared" si="20"/>
        <v>Length=1.6465</v>
      </c>
      <c r="Y145" t="s">
        <v>307</v>
      </c>
    </row>
    <row r="146" spans="1:25" x14ac:dyDescent="0.25">
      <c r="A146" t="s">
        <v>60</v>
      </c>
      <c r="B146">
        <v>11</v>
      </c>
      <c r="C146" t="s">
        <v>42</v>
      </c>
      <c r="D146">
        <v>100</v>
      </c>
      <c r="E146" t="s">
        <v>27</v>
      </c>
      <c r="F146" t="s">
        <v>28</v>
      </c>
      <c r="G146" t="s">
        <v>49</v>
      </c>
      <c r="H146">
        <v>3</v>
      </c>
      <c r="I146">
        <v>8.8433499999999992</v>
      </c>
      <c r="J146" t="s">
        <v>263</v>
      </c>
      <c r="K146">
        <v>1003</v>
      </c>
      <c r="L146">
        <v>1233</v>
      </c>
      <c r="M146" t="str">
        <f t="shared" si="14"/>
        <v>XLPE100UnderCovered</v>
      </c>
      <c r="N146" t="str">
        <f>+VLOOKUP(M146,LineCode!$E:$F,2,0)</f>
        <v>3p_11kV_100_XLPE_Al_u</v>
      </c>
      <c r="R146" t="s">
        <v>296</v>
      </c>
      <c r="S146" t="str">
        <f t="shared" si="15"/>
        <v>Line.line_BAG_1003_1233</v>
      </c>
      <c r="T146" t="str">
        <f t="shared" si="16"/>
        <v>Bus1=1003</v>
      </c>
      <c r="U146" t="str">
        <f t="shared" si="17"/>
        <v>Bus2=1233</v>
      </c>
      <c r="V146" t="str">
        <f t="shared" si="18"/>
        <v>phases=3</v>
      </c>
      <c r="W146" t="str">
        <f t="shared" si="19"/>
        <v>Linecode=3p_11kV_100_XLPE_Al_u</v>
      </c>
      <c r="X146" t="str">
        <f t="shared" si="20"/>
        <v>Length=8.84335</v>
      </c>
      <c r="Y146" t="s">
        <v>307</v>
      </c>
    </row>
    <row r="147" spans="1:25" x14ac:dyDescent="0.25">
      <c r="A147" t="s">
        <v>60</v>
      </c>
      <c r="B147">
        <v>11</v>
      </c>
      <c r="C147" t="s">
        <v>42</v>
      </c>
      <c r="D147">
        <v>100</v>
      </c>
      <c r="E147" t="s">
        <v>27</v>
      </c>
      <c r="F147" t="s">
        <v>28</v>
      </c>
      <c r="G147" t="s">
        <v>49</v>
      </c>
      <c r="H147">
        <v>3</v>
      </c>
      <c r="I147">
        <v>0.86932500000000001</v>
      </c>
      <c r="J147" t="s">
        <v>263</v>
      </c>
      <c r="K147">
        <v>1235</v>
      </c>
      <c r="L147">
        <v>1236</v>
      </c>
      <c r="M147" t="str">
        <f t="shared" si="14"/>
        <v>XLPE100UnderCovered</v>
      </c>
      <c r="N147" t="str">
        <f>+VLOOKUP(M147,LineCode!$E:$F,2,0)</f>
        <v>3p_11kV_100_XLPE_Al_u</v>
      </c>
      <c r="R147" t="s">
        <v>296</v>
      </c>
      <c r="S147" t="str">
        <f t="shared" si="15"/>
        <v>Line.line_BAG_1235_1236</v>
      </c>
      <c r="T147" t="str">
        <f t="shared" si="16"/>
        <v>Bus1=1235</v>
      </c>
      <c r="U147" t="str">
        <f t="shared" si="17"/>
        <v>Bus2=1236</v>
      </c>
      <c r="V147" t="str">
        <f t="shared" si="18"/>
        <v>phases=3</v>
      </c>
      <c r="W147" t="str">
        <f t="shared" si="19"/>
        <v>Linecode=3p_11kV_100_XLPE_Al_u</v>
      </c>
      <c r="X147" t="str">
        <f t="shared" si="20"/>
        <v>Length=0.869325</v>
      </c>
      <c r="Y147" t="s">
        <v>307</v>
      </c>
    </row>
    <row r="148" spans="1:25" x14ac:dyDescent="0.25">
      <c r="A148" t="s">
        <v>60</v>
      </c>
      <c r="B148">
        <v>11</v>
      </c>
      <c r="C148" t="s">
        <v>42</v>
      </c>
      <c r="D148">
        <v>100</v>
      </c>
      <c r="E148" t="s">
        <v>27</v>
      </c>
      <c r="F148" t="s">
        <v>28</v>
      </c>
      <c r="G148" t="s">
        <v>49</v>
      </c>
      <c r="H148">
        <v>3</v>
      </c>
      <c r="I148">
        <v>0.75806099999999998</v>
      </c>
      <c r="J148" t="s">
        <v>263</v>
      </c>
      <c r="K148">
        <v>1236</v>
      </c>
      <c r="L148">
        <v>1004</v>
      </c>
      <c r="M148" t="str">
        <f t="shared" si="14"/>
        <v>XLPE100UnderCovered</v>
      </c>
      <c r="N148" t="str">
        <f>+VLOOKUP(M148,LineCode!$E:$F,2,0)</f>
        <v>3p_11kV_100_XLPE_Al_u</v>
      </c>
      <c r="R148" t="s">
        <v>296</v>
      </c>
      <c r="S148" t="str">
        <f t="shared" si="15"/>
        <v>Line.line_BAG_1236_1004</v>
      </c>
      <c r="T148" t="str">
        <f t="shared" si="16"/>
        <v>Bus1=1236</v>
      </c>
      <c r="U148" t="str">
        <f t="shared" si="17"/>
        <v>Bus2=1004</v>
      </c>
      <c r="V148" t="str">
        <f t="shared" si="18"/>
        <v>phases=3</v>
      </c>
      <c r="W148" t="str">
        <f t="shared" si="19"/>
        <v>Linecode=3p_11kV_100_XLPE_Al_u</v>
      </c>
      <c r="X148" t="str">
        <f t="shared" si="20"/>
        <v>Length=0.758061</v>
      </c>
      <c r="Y148" t="s">
        <v>307</v>
      </c>
    </row>
    <row r="149" spans="1:25" x14ac:dyDescent="0.25">
      <c r="A149" t="s">
        <v>60</v>
      </c>
      <c r="B149">
        <v>11</v>
      </c>
      <c r="C149" t="s">
        <v>42</v>
      </c>
      <c r="D149">
        <v>100</v>
      </c>
      <c r="E149" t="s">
        <v>27</v>
      </c>
      <c r="F149" t="s">
        <v>28</v>
      </c>
      <c r="G149" t="s">
        <v>49</v>
      </c>
      <c r="H149">
        <v>3</v>
      </c>
      <c r="I149">
        <v>1.7834000000000001</v>
      </c>
      <c r="J149" t="s">
        <v>263</v>
      </c>
      <c r="K149">
        <v>1233</v>
      </c>
      <c r="L149">
        <v>1235</v>
      </c>
      <c r="M149" t="str">
        <f t="shared" si="14"/>
        <v>XLPE100UnderCovered</v>
      </c>
      <c r="N149" t="str">
        <f>+VLOOKUP(M149,LineCode!$E:$F,2,0)</f>
        <v>3p_11kV_100_XLPE_Al_u</v>
      </c>
      <c r="R149" t="s">
        <v>296</v>
      </c>
      <c r="S149" t="str">
        <f t="shared" si="15"/>
        <v>Line.line_BAG_1233_1235</v>
      </c>
      <c r="T149" t="str">
        <f t="shared" si="16"/>
        <v>Bus1=1233</v>
      </c>
      <c r="U149" t="str">
        <f t="shared" si="17"/>
        <v>Bus2=1235</v>
      </c>
      <c r="V149" t="str">
        <f t="shared" si="18"/>
        <v>phases=3</v>
      </c>
      <c r="W149" t="str">
        <f t="shared" si="19"/>
        <v>Linecode=3p_11kV_100_XLPE_Al_u</v>
      </c>
      <c r="X149" t="str">
        <f t="shared" si="20"/>
        <v>Length=1.7834</v>
      </c>
      <c r="Y149" t="s">
        <v>307</v>
      </c>
    </row>
    <row r="150" spans="1:25" x14ac:dyDescent="0.25">
      <c r="A150" t="s">
        <v>60</v>
      </c>
      <c r="B150">
        <v>11</v>
      </c>
      <c r="C150" t="s">
        <v>42</v>
      </c>
      <c r="D150">
        <v>100</v>
      </c>
      <c r="E150" t="s">
        <v>27</v>
      </c>
      <c r="F150" t="s">
        <v>28</v>
      </c>
      <c r="G150" t="s">
        <v>49</v>
      </c>
      <c r="H150">
        <v>3</v>
      </c>
      <c r="I150">
        <v>2.26166</v>
      </c>
      <c r="J150" t="s">
        <v>263</v>
      </c>
      <c r="K150">
        <v>1004</v>
      </c>
      <c r="L150">
        <v>1239</v>
      </c>
      <c r="M150" t="str">
        <f t="shared" si="14"/>
        <v>XLPE100UnderCovered</v>
      </c>
      <c r="N150" t="str">
        <f>+VLOOKUP(M150,LineCode!$E:$F,2,0)</f>
        <v>3p_11kV_100_XLPE_Al_u</v>
      </c>
      <c r="R150" t="s">
        <v>296</v>
      </c>
      <c r="S150" t="str">
        <f t="shared" si="15"/>
        <v>Line.line_BAG_1004_1239</v>
      </c>
      <c r="T150" t="str">
        <f t="shared" si="16"/>
        <v>Bus1=1004</v>
      </c>
      <c r="U150" t="str">
        <f t="shared" si="17"/>
        <v>Bus2=1239</v>
      </c>
      <c r="V150" t="str">
        <f t="shared" si="18"/>
        <v>phases=3</v>
      </c>
      <c r="W150" t="str">
        <f t="shared" si="19"/>
        <v>Linecode=3p_11kV_100_XLPE_Al_u</v>
      </c>
      <c r="X150" t="str">
        <f t="shared" si="20"/>
        <v>Length=2.26166</v>
      </c>
      <c r="Y150" t="s">
        <v>307</v>
      </c>
    </row>
    <row r="151" spans="1:25" x14ac:dyDescent="0.25">
      <c r="A151" t="s">
        <v>60</v>
      </c>
      <c r="B151">
        <v>11</v>
      </c>
      <c r="C151" t="s">
        <v>42</v>
      </c>
      <c r="D151">
        <v>100</v>
      </c>
      <c r="E151" t="s">
        <v>27</v>
      </c>
      <c r="F151" t="s">
        <v>28</v>
      </c>
      <c r="G151" t="s">
        <v>49</v>
      </c>
      <c r="H151">
        <v>3</v>
      </c>
      <c r="I151">
        <v>0.53639199999999998</v>
      </c>
      <c r="J151" t="s">
        <v>263</v>
      </c>
      <c r="K151">
        <v>1238</v>
      </c>
      <c r="L151">
        <v>1237</v>
      </c>
      <c r="M151" t="str">
        <f t="shared" si="14"/>
        <v>XLPE100UnderCovered</v>
      </c>
      <c r="N151" t="str">
        <f>+VLOOKUP(M151,LineCode!$E:$F,2,0)</f>
        <v>3p_11kV_100_XLPE_Al_u</v>
      </c>
      <c r="R151" t="s">
        <v>296</v>
      </c>
      <c r="S151" t="str">
        <f t="shared" si="15"/>
        <v>Line.line_BAG_1238_1237</v>
      </c>
      <c r="T151" t="str">
        <f t="shared" si="16"/>
        <v>Bus1=1238</v>
      </c>
      <c r="U151" t="str">
        <f t="shared" si="17"/>
        <v>Bus2=1237</v>
      </c>
      <c r="V151" t="str">
        <f t="shared" si="18"/>
        <v>phases=3</v>
      </c>
      <c r="W151" t="str">
        <f t="shared" si="19"/>
        <v>Linecode=3p_11kV_100_XLPE_Al_u</v>
      </c>
      <c r="X151" t="str">
        <f t="shared" si="20"/>
        <v>Length=0.536392</v>
      </c>
      <c r="Y151" t="s">
        <v>307</v>
      </c>
    </row>
    <row r="152" spans="1:25" x14ac:dyDescent="0.25">
      <c r="A152" t="s">
        <v>60</v>
      </c>
      <c r="B152">
        <v>11</v>
      </c>
      <c r="C152" t="s">
        <v>42</v>
      </c>
      <c r="D152">
        <v>100</v>
      </c>
      <c r="E152" t="s">
        <v>27</v>
      </c>
      <c r="F152" t="s">
        <v>28</v>
      </c>
      <c r="G152" t="s">
        <v>49</v>
      </c>
      <c r="H152">
        <v>3</v>
      </c>
      <c r="I152">
        <v>1.62357</v>
      </c>
      <c r="J152" t="s">
        <v>263</v>
      </c>
      <c r="K152">
        <v>1239</v>
      </c>
      <c r="L152">
        <v>1238</v>
      </c>
      <c r="M152" t="str">
        <f t="shared" si="14"/>
        <v>XLPE100UnderCovered</v>
      </c>
      <c r="N152" t="str">
        <f>+VLOOKUP(M152,LineCode!$E:$F,2,0)</f>
        <v>3p_11kV_100_XLPE_Al_u</v>
      </c>
      <c r="R152" t="s">
        <v>296</v>
      </c>
      <c r="S152" t="str">
        <f t="shared" si="15"/>
        <v>Line.line_BAG_1239_1238</v>
      </c>
      <c r="T152" t="str">
        <f t="shared" si="16"/>
        <v>Bus1=1239</v>
      </c>
      <c r="U152" t="str">
        <f t="shared" si="17"/>
        <v>Bus2=1238</v>
      </c>
      <c r="V152" t="str">
        <f t="shared" si="18"/>
        <v>phases=3</v>
      </c>
      <c r="W152" t="str">
        <f t="shared" si="19"/>
        <v>Linecode=3p_11kV_100_XLPE_Al_u</v>
      </c>
      <c r="X152" t="str">
        <f t="shared" si="20"/>
        <v>Length=1.62357</v>
      </c>
      <c r="Y152" t="s">
        <v>307</v>
      </c>
    </row>
    <row r="153" spans="1:25" x14ac:dyDescent="0.25">
      <c r="A153" t="s">
        <v>60</v>
      </c>
      <c r="B153">
        <v>11</v>
      </c>
      <c r="C153" t="s">
        <v>42</v>
      </c>
      <c r="D153">
        <v>100</v>
      </c>
      <c r="E153" t="s">
        <v>27</v>
      </c>
      <c r="F153" t="s">
        <v>28</v>
      </c>
      <c r="G153" t="s">
        <v>49</v>
      </c>
      <c r="H153">
        <v>3</v>
      </c>
      <c r="I153">
        <v>26.249099999999999</v>
      </c>
      <c r="J153" t="s">
        <v>263</v>
      </c>
      <c r="K153">
        <v>1237</v>
      </c>
      <c r="L153">
        <v>1005</v>
      </c>
      <c r="M153" t="str">
        <f t="shared" si="14"/>
        <v>XLPE100UnderCovered</v>
      </c>
      <c r="N153" t="str">
        <f>+VLOOKUP(M153,LineCode!$E:$F,2,0)</f>
        <v>3p_11kV_100_XLPE_Al_u</v>
      </c>
      <c r="R153" t="s">
        <v>296</v>
      </c>
      <c r="S153" t="str">
        <f t="shared" si="15"/>
        <v>Line.line_BAG_1237_1005</v>
      </c>
      <c r="T153" t="str">
        <f t="shared" si="16"/>
        <v>Bus1=1237</v>
      </c>
      <c r="U153" t="str">
        <f t="shared" si="17"/>
        <v>Bus2=1005</v>
      </c>
      <c r="V153" t="str">
        <f t="shared" si="18"/>
        <v>phases=3</v>
      </c>
      <c r="W153" t="str">
        <f t="shared" si="19"/>
        <v>Linecode=3p_11kV_100_XLPE_Al_u</v>
      </c>
      <c r="X153" t="str">
        <f t="shared" si="20"/>
        <v>Length=26.2491</v>
      </c>
      <c r="Y153" t="s">
        <v>307</v>
      </c>
    </row>
    <row r="154" spans="1:25" x14ac:dyDescent="0.25">
      <c r="A154" t="s">
        <v>60</v>
      </c>
      <c r="B154">
        <v>11</v>
      </c>
      <c r="C154" t="s">
        <v>42</v>
      </c>
      <c r="D154">
        <v>100</v>
      </c>
      <c r="E154" t="s">
        <v>27</v>
      </c>
      <c r="F154" t="s">
        <v>28</v>
      </c>
      <c r="G154" t="s">
        <v>49</v>
      </c>
      <c r="H154">
        <v>3</v>
      </c>
      <c r="I154">
        <v>2.3092299999999999</v>
      </c>
      <c r="J154" t="s">
        <v>263</v>
      </c>
      <c r="K154">
        <v>1005</v>
      </c>
      <c r="L154">
        <v>1234</v>
      </c>
      <c r="M154" t="str">
        <f t="shared" si="14"/>
        <v>XLPE100UnderCovered</v>
      </c>
      <c r="N154" t="str">
        <f>+VLOOKUP(M154,LineCode!$E:$F,2,0)</f>
        <v>3p_11kV_100_XLPE_Al_u</v>
      </c>
      <c r="R154" t="s">
        <v>296</v>
      </c>
      <c r="S154" t="str">
        <f t="shared" si="15"/>
        <v>Line.line_BAG_1005_1234</v>
      </c>
      <c r="T154" t="str">
        <f t="shared" si="16"/>
        <v>Bus1=1005</v>
      </c>
      <c r="U154" t="str">
        <f t="shared" si="17"/>
        <v>Bus2=1234</v>
      </c>
      <c r="V154" t="str">
        <f t="shared" si="18"/>
        <v>phases=3</v>
      </c>
      <c r="W154" t="str">
        <f t="shared" si="19"/>
        <v>Linecode=3p_11kV_100_XLPE_Al_u</v>
      </c>
      <c r="X154" t="str">
        <f t="shared" si="20"/>
        <v>Length=2.30923</v>
      </c>
      <c r="Y154" t="s">
        <v>307</v>
      </c>
    </row>
    <row r="155" spans="1:25" x14ac:dyDescent="0.25">
      <c r="A155" t="s">
        <v>60</v>
      </c>
      <c r="B155">
        <v>11</v>
      </c>
      <c r="C155" t="s">
        <v>42</v>
      </c>
      <c r="D155">
        <v>100</v>
      </c>
      <c r="E155" t="s">
        <v>27</v>
      </c>
      <c r="F155" t="s">
        <v>28</v>
      </c>
      <c r="G155" t="s">
        <v>49</v>
      </c>
      <c r="H155">
        <v>3</v>
      </c>
      <c r="I155">
        <v>6.2279600000000004</v>
      </c>
      <c r="J155" t="s">
        <v>263</v>
      </c>
      <c r="K155">
        <v>1231</v>
      </c>
      <c r="L155">
        <v>1006</v>
      </c>
      <c r="M155" t="str">
        <f t="shared" si="14"/>
        <v>XLPE100UnderCovered</v>
      </c>
      <c r="N155" t="str">
        <f>+VLOOKUP(M155,LineCode!$E:$F,2,0)</f>
        <v>3p_11kV_100_XLPE_Al_u</v>
      </c>
      <c r="R155" t="s">
        <v>296</v>
      </c>
      <c r="S155" t="str">
        <f t="shared" si="15"/>
        <v>Line.line_BAG_1231_1006</v>
      </c>
      <c r="T155" t="str">
        <f t="shared" si="16"/>
        <v>Bus1=1231</v>
      </c>
      <c r="U155" t="str">
        <f t="shared" si="17"/>
        <v>Bus2=1006</v>
      </c>
      <c r="V155" t="str">
        <f t="shared" si="18"/>
        <v>phases=3</v>
      </c>
      <c r="W155" t="str">
        <f t="shared" si="19"/>
        <v>Linecode=3p_11kV_100_XLPE_Al_u</v>
      </c>
      <c r="X155" t="str">
        <f t="shared" si="20"/>
        <v>Length=6.22796</v>
      </c>
      <c r="Y155" t="s">
        <v>307</v>
      </c>
    </row>
    <row r="156" spans="1:25" x14ac:dyDescent="0.25">
      <c r="A156" t="s">
        <v>60</v>
      </c>
      <c r="B156">
        <v>11</v>
      </c>
      <c r="C156" t="s">
        <v>42</v>
      </c>
      <c r="D156">
        <v>100</v>
      </c>
      <c r="E156" t="s">
        <v>27</v>
      </c>
      <c r="F156" t="s">
        <v>28</v>
      </c>
      <c r="G156" t="s">
        <v>49</v>
      </c>
      <c r="H156">
        <v>3</v>
      </c>
      <c r="I156">
        <v>32.544600000000003</v>
      </c>
      <c r="J156" t="s">
        <v>263</v>
      </c>
      <c r="K156">
        <v>1234</v>
      </c>
      <c r="L156">
        <v>1231</v>
      </c>
      <c r="M156" t="str">
        <f t="shared" si="14"/>
        <v>XLPE100UnderCovered</v>
      </c>
      <c r="N156" t="str">
        <f>+VLOOKUP(M156,LineCode!$E:$F,2,0)</f>
        <v>3p_11kV_100_XLPE_Al_u</v>
      </c>
      <c r="R156" t="s">
        <v>296</v>
      </c>
      <c r="S156" t="str">
        <f t="shared" si="15"/>
        <v>Line.line_BAG_1234_1231</v>
      </c>
      <c r="T156" t="str">
        <f t="shared" si="16"/>
        <v>Bus1=1234</v>
      </c>
      <c r="U156" t="str">
        <f t="shared" si="17"/>
        <v>Bus2=1231</v>
      </c>
      <c r="V156" t="str">
        <f t="shared" si="18"/>
        <v>phases=3</v>
      </c>
      <c r="W156" t="str">
        <f t="shared" si="19"/>
        <v>Linecode=3p_11kV_100_XLPE_Al_u</v>
      </c>
      <c r="X156" t="str">
        <f t="shared" si="20"/>
        <v>Length=32.5446</v>
      </c>
      <c r="Y156" t="s">
        <v>307</v>
      </c>
    </row>
    <row r="157" spans="1:25" x14ac:dyDescent="0.25">
      <c r="A157" t="s">
        <v>60</v>
      </c>
      <c r="B157">
        <v>11</v>
      </c>
      <c r="C157" t="s">
        <v>42</v>
      </c>
      <c r="D157">
        <v>100</v>
      </c>
      <c r="E157" t="s">
        <v>27</v>
      </c>
      <c r="F157" t="s">
        <v>28</v>
      </c>
      <c r="G157" t="s">
        <v>49</v>
      </c>
      <c r="H157">
        <v>3</v>
      </c>
      <c r="I157">
        <v>3.8021199999999999</v>
      </c>
      <c r="J157" t="s">
        <v>263</v>
      </c>
      <c r="K157">
        <v>1006</v>
      </c>
      <c r="L157">
        <v>1230</v>
      </c>
      <c r="M157" t="str">
        <f t="shared" si="14"/>
        <v>XLPE100UnderCovered</v>
      </c>
      <c r="N157" t="str">
        <f>+VLOOKUP(M157,LineCode!$E:$F,2,0)</f>
        <v>3p_11kV_100_XLPE_Al_u</v>
      </c>
      <c r="R157" t="s">
        <v>296</v>
      </c>
      <c r="S157" t="str">
        <f t="shared" si="15"/>
        <v>Line.line_BAG_1006_1230</v>
      </c>
      <c r="T157" t="str">
        <f t="shared" si="16"/>
        <v>Bus1=1006</v>
      </c>
      <c r="U157" t="str">
        <f t="shared" si="17"/>
        <v>Bus2=1230</v>
      </c>
      <c r="V157" t="str">
        <f t="shared" si="18"/>
        <v>phases=3</v>
      </c>
      <c r="W157" t="str">
        <f t="shared" si="19"/>
        <v>Linecode=3p_11kV_100_XLPE_Al_u</v>
      </c>
      <c r="X157" t="str">
        <f t="shared" si="20"/>
        <v>Length=3.80212</v>
      </c>
      <c r="Y157" t="s">
        <v>307</v>
      </c>
    </row>
    <row r="158" spans="1:25" x14ac:dyDescent="0.25">
      <c r="A158" t="s">
        <v>60</v>
      </c>
      <c r="B158">
        <v>11</v>
      </c>
      <c r="C158" t="s">
        <v>42</v>
      </c>
      <c r="D158">
        <v>100</v>
      </c>
      <c r="E158" t="s">
        <v>27</v>
      </c>
      <c r="F158" t="s">
        <v>28</v>
      </c>
      <c r="G158" t="s">
        <v>49</v>
      </c>
      <c r="H158">
        <v>3</v>
      </c>
      <c r="I158">
        <v>2.9516300000000002</v>
      </c>
      <c r="J158" t="s">
        <v>263</v>
      </c>
      <c r="K158">
        <v>1230</v>
      </c>
      <c r="L158">
        <v>1007</v>
      </c>
      <c r="M158" t="str">
        <f t="shared" si="14"/>
        <v>XLPE100UnderCovered</v>
      </c>
      <c r="N158" t="str">
        <f>+VLOOKUP(M158,LineCode!$E:$F,2,0)</f>
        <v>3p_11kV_100_XLPE_Al_u</v>
      </c>
      <c r="R158" t="s">
        <v>296</v>
      </c>
      <c r="S158" t="str">
        <f t="shared" si="15"/>
        <v>Line.line_BAG_1230_1007</v>
      </c>
      <c r="T158" t="str">
        <f t="shared" si="16"/>
        <v>Bus1=1230</v>
      </c>
      <c r="U158" t="str">
        <f t="shared" si="17"/>
        <v>Bus2=1007</v>
      </c>
      <c r="V158" t="str">
        <f t="shared" si="18"/>
        <v>phases=3</v>
      </c>
      <c r="W158" t="str">
        <f t="shared" si="19"/>
        <v>Linecode=3p_11kV_100_XLPE_Al_u</v>
      </c>
      <c r="X158" t="str">
        <f t="shared" si="20"/>
        <v>Length=2.95163</v>
      </c>
      <c r="Y158" t="s">
        <v>307</v>
      </c>
    </row>
    <row r="159" spans="1:25" x14ac:dyDescent="0.25">
      <c r="A159" t="s">
        <v>60</v>
      </c>
      <c r="B159">
        <v>11</v>
      </c>
      <c r="C159" t="s">
        <v>42</v>
      </c>
      <c r="D159">
        <v>100</v>
      </c>
      <c r="E159" t="s">
        <v>27</v>
      </c>
      <c r="F159" t="s">
        <v>28</v>
      </c>
      <c r="G159" t="s">
        <v>49</v>
      </c>
      <c r="H159">
        <v>3</v>
      </c>
      <c r="I159">
        <v>27.0288</v>
      </c>
      <c r="J159" t="s">
        <v>263</v>
      </c>
      <c r="K159">
        <v>1232</v>
      </c>
      <c r="L159">
        <v>1008</v>
      </c>
      <c r="M159" t="str">
        <f t="shared" si="14"/>
        <v>XLPE100UnderCovered</v>
      </c>
      <c r="N159" t="str">
        <f>+VLOOKUP(M159,LineCode!$E:$F,2,0)</f>
        <v>3p_11kV_100_XLPE_Al_u</v>
      </c>
      <c r="R159" t="s">
        <v>296</v>
      </c>
      <c r="S159" t="str">
        <f t="shared" si="15"/>
        <v>Line.line_BAG_1232_1008</v>
      </c>
      <c r="T159" t="str">
        <f t="shared" si="16"/>
        <v>Bus1=1232</v>
      </c>
      <c r="U159" t="str">
        <f t="shared" si="17"/>
        <v>Bus2=1008</v>
      </c>
      <c r="V159" t="str">
        <f t="shared" si="18"/>
        <v>phases=3</v>
      </c>
      <c r="W159" t="str">
        <f t="shared" si="19"/>
        <v>Linecode=3p_11kV_100_XLPE_Al_u</v>
      </c>
      <c r="X159" t="str">
        <f t="shared" si="20"/>
        <v>Length=27.0288</v>
      </c>
      <c r="Y159" t="s">
        <v>307</v>
      </c>
    </row>
    <row r="160" spans="1:25" x14ac:dyDescent="0.25">
      <c r="A160" t="s">
        <v>60</v>
      </c>
      <c r="B160">
        <v>11</v>
      </c>
      <c r="C160" t="s">
        <v>42</v>
      </c>
      <c r="D160">
        <v>100</v>
      </c>
      <c r="E160" t="s">
        <v>27</v>
      </c>
      <c r="F160" t="s">
        <v>28</v>
      </c>
      <c r="G160" t="s">
        <v>49</v>
      </c>
      <c r="H160">
        <v>3</v>
      </c>
      <c r="I160">
        <v>3.9132199999999999</v>
      </c>
      <c r="J160" t="s">
        <v>263</v>
      </c>
      <c r="K160">
        <v>1008</v>
      </c>
      <c r="L160">
        <v>1243</v>
      </c>
      <c r="M160" t="str">
        <f t="shared" si="14"/>
        <v>XLPE100UnderCovered</v>
      </c>
      <c r="N160" t="str">
        <f>+VLOOKUP(M160,LineCode!$E:$F,2,0)</f>
        <v>3p_11kV_100_XLPE_Al_u</v>
      </c>
      <c r="R160" t="s">
        <v>296</v>
      </c>
      <c r="S160" t="str">
        <f t="shared" si="15"/>
        <v>Line.line_BAG_1008_1243</v>
      </c>
      <c r="T160" t="str">
        <f t="shared" si="16"/>
        <v>Bus1=1008</v>
      </c>
      <c r="U160" t="str">
        <f t="shared" si="17"/>
        <v>Bus2=1243</v>
      </c>
      <c r="V160" t="str">
        <f t="shared" si="18"/>
        <v>phases=3</v>
      </c>
      <c r="W160" t="str">
        <f t="shared" si="19"/>
        <v>Linecode=3p_11kV_100_XLPE_Al_u</v>
      </c>
      <c r="X160" t="str">
        <f t="shared" si="20"/>
        <v>Length=3.91322</v>
      </c>
      <c r="Y160" t="s">
        <v>307</v>
      </c>
    </row>
    <row r="161" spans="1:25" x14ac:dyDescent="0.25">
      <c r="A161" t="s">
        <v>60</v>
      </c>
      <c r="B161">
        <v>11</v>
      </c>
      <c r="C161" t="s">
        <v>42</v>
      </c>
      <c r="D161">
        <v>100</v>
      </c>
      <c r="E161" t="s">
        <v>27</v>
      </c>
      <c r="F161" t="s">
        <v>28</v>
      </c>
      <c r="G161" t="s">
        <v>49</v>
      </c>
      <c r="H161">
        <v>3</v>
      </c>
      <c r="I161">
        <v>15.5318</v>
      </c>
      <c r="J161" t="s">
        <v>263</v>
      </c>
      <c r="K161">
        <v>1243</v>
      </c>
      <c r="L161">
        <v>1250</v>
      </c>
      <c r="M161" t="str">
        <f t="shared" si="14"/>
        <v>XLPE100UnderCovered</v>
      </c>
      <c r="N161" t="str">
        <f>+VLOOKUP(M161,LineCode!$E:$F,2,0)</f>
        <v>3p_11kV_100_XLPE_Al_u</v>
      </c>
      <c r="R161" t="s">
        <v>296</v>
      </c>
      <c r="S161" t="str">
        <f t="shared" si="15"/>
        <v>Line.line_BAG_1243_1250</v>
      </c>
      <c r="T161" t="str">
        <f t="shared" si="16"/>
        <v>Bus1=1243</v>
      </c>
      <c r="U161" t="str">
        <f t="shared" si="17"/>
        <v>Bus2=1250</v>
      </c>
      <c r="V161" t="str">
        <f t="shared" si="18"/>
        <v>phases=3</v>
      </c>
      <c r="W161" t="str">
        <f t="shared" si="19"/>
        <v>Linecode=3p_11kV_100_XLPE_Al_u</v>
      </c>
      <c r="X161" t="str">
        <f t="shared" si="20"/>
        <v>Length=15.5318</v>
      </c>
      <c r="Y161" t="s">
        <v>307</v>
      </c>
    </row>
    <row r="162" spans="1:25" x14ac:dyDescent="0.25">
      <c r="A162" t="s">
        <v>60</v>
      </c>
      <c r="B162">
        <v>11</v>
      </c>
      <c r="C162" t="s">
        <v>42</v>
      </c>
      <c r="D162">
        <v>100</v>
      </c>
      <c r="E162" t="s">
        <v>27</v>
      </c>
      <c r="F162" t="s">
        <v>28</v>
      </c>
      <c r="G162" t="s">
        <v>49</v>
      </c>
      <c r="H162">
        <v>3</v>
      </c>
      <c r="I162">
        <v>14.0451</v>
      </c>
      <c r="J162" t="s">
        <v>263</v>
      </c>
      <c r="K162">
        <v>1250</v>
      </c>
      <c r="L162">
        <v>1009</v>
      </c>
      <c r="M162" t="str">
        <f t="shared" si="14"/>
        <v>XLPE100UnderCovered</v>
      </c>
      <c r="N162" t="str">
        <f>+VLOOKUP(M162,LineCode!$E:$F,2,0)</f>
        <v>3p_11kV_100_XLPE_Al_u</v>
      </c>
      <c r="R162" t="s">
        <v>296</v>
      </c>
      <c r="S162" t="str">
        <f t="shared" si="15"/>
        <v>Line.line_BAG_1250_1009</v>
      </c>
      <c r="T162" t="str">
        <f t="shared" si="16"/>
        <v>Bus1=1250</v>
      </c>
      <c r="U162" t="str">
        <f t="shared" si="17"/>
        <v>Bus2=1009</v>
      </c>
      <c r="V162" t="str">
        <f t="shared" si="18"/>
        <v>phases=3</v>
      </c>
      <c r="W162" t="str">
        <f t="shared" si="19"/>
        <v>Linecode=3p_11kV_100_XLPE_Al_u</v>
      </c>
      <c r="X162" t="str">
        <f t="shared" si="20"/>
        <v>Length=14.0451</v>
      </c>
      <c r="Y162" t="s">
        <v>307</v>
      </c>
    </row>
    <row r="163" spans="1:25" x14ac:dyDescent="0.25">
      <c r="A163" t="s">
        <v>60</v>
      </c>
      <c r="B163">
        <v>11</v>
      </c>
      <c r="C163" t="s">
        <v>42</v>
      </c>
      <c r="D163">
        <v>100</v>
      </c>
      <c r="E163" t="s">
        <v>27</v>
      </c>
      <c r="F163" t="s">
        <v>28</v>
      </c>
      <c r="G163" t="s">
        <v>49</v>
      </c>
      <c r="H163">
        <v>3</v>
      </c>
      <c r="I163">
        <v>1.4674400000000001</v>
      </c>
      <c r="J163" t="s">
        <v>263</v>
      </c>
      <c r="K163">
        <v>1009</v>
      </c>
      <c r="L163">
        <v>1255</v>
      </c>
      <c r="M163" t="str">
        <f t="shared" si="14"/>
        <v>XLPE100UnderCovered</v>
      </c>
      <c r="N163" t="str">
        <f>+VLOOKUP(M163,LineCode!$E:$F,2,0)</f>
        <v>3p_11kV_100_XLPE_Al_u</v>
      </c>
      <c r="R163" t="s">
        <v>296</v>
      </c>
      <c r="S163" t="str">
        <f t="shared" si="15"/>
        <v>Line.line_BAG_1009_1255</v>
      </c>
      <c r="T163" t="str">
        <f t="shared" si="16"/>
        <v>Bus1=1009</v>
      </c>
      <c r="U163" t="str">
        <f t="shared" si="17"/>
        <v>Bus2=1255</v>
      </c>
      <c r="V163" t="str">
        <f t="shared" si="18"/>
        <v>phases=3</v>
      </c>
      <c r="W163" t="str">
        <f t="shared" si="19"/>
        <v>Linecode=3p_11kV_100_XLPE_Al_u</v>
      </c>
      <c r="X163" t="str">
        <f t="shared" si="20"/>
        <v>Length=1.46744</v>
      </c>
      <c r="Y163" t="s">
        <v>307</v>
      </c>
    </row>
    <row r="164" spans="1:25" x14ac:dyDescent="0.25">
      <c r="A164" t="s">
        <v>60</v>
      </c>
      <c r="B164">
        <v>11</v>
      </c>
      <c r="C164" t="s">
        <v>42</v>
      </c>
      <c r="D164">
        <v>100</v>
      </c>
      <c r="E164" t="s">
        <v>27</v>
      </c>
      <c r="F164" t="s">
        <v>28</v>
      </c>
      <c r="G164" t="s">
        <v>49</v>
      </c>
      <c r="H164">
        <v>3</v>
      </c>
      <c r="I164">
        <v>2.7192799999999999</v>
      </c>
      <c r="J164" t="s">
        <v>263</v>
      </c>
      <c r="K164">
        <v>1261</v>
      </c>
      <c r="L164">
        <v>1010</v>
      </c>
      <c r="M164" t="str">
        <f t="shared" si="14"/>
        <v>XLPE100UnderCovered</v>
      </c>
      <c r="N164" t="str">
        <f>+VLOOKUP(M164,LineCode!$E:$F,2,0)</f>
        <v>3p_11kV_100_XLPE_Al_u</v>
      </c>
      <c r="R164" t="s">
        <v>296</v>
      </c>
      <c r="S164" t="str">
        <f t="shared" si="15"/>
        <v>Line.line_BAG_1261_1010</v>
      </c>
      <c r="T164" t="str">
        <f t="shared" si="16"/>
        <v>Bus1=1261</v>
      </c>
      <c r="U164" t="str">
        <f t="shared" si="17"/>
        <v>Bus2=1010</v>
      </c>
      <c r="V164" t="str">
        <f t="shared" si="18"/>
        <v>phases=3</v>
      </c>
      <c r="W164" t="str">
        <f t="shared" si="19"/>
        <v>Linecode=3p_11kV_100_XLPE_Al_u</v>
      </c>
      <c r="X164" t="str">
        <f t="shared" si="20"/>
        <v>Length=2.71928</v>
      </c>
      <c r="Y164" t="s">
        <v>307</v>
      </c>
    </row>
    <row r="165" spans="1:25" x14ac:dyDescent="0.25">
      <c r="A165" t="s">
        <v>60</v>
      </c>
      <c r="B165">
        <v>11</v>
      </c>
      <c r="C165" t="s">
        <v>42</v>
      </c>
      <c r="D165">
        <v>100</v>
      </c>
      <c r="E165" t="s">
        <v>27</v>
      </c>
      <c r="F165" t="s">
        <v>28</v>
      </c>
      <c r="G165" t="s">
        <v>49</v>
      </c>
      <c r="H165">
        <v>3</v>
      </c>
      <c r="I165">
        <v>19.3202</v>
      </c>
      <c r="J165" t="s">
        <v>263</v>
      </c>
      <c r="K165">
        <v>1255</v>
      </c>
      <c r="L165">
        <v>1261</v>
      </c>
      <c r="M165" t="str">
        <f t="shared" si="14"/>
        <v>XLPE100UnderCovered</v>
      </c>
      <c r="N165" t="str">
        <f>+VLOOKUP(M165,LineCode!$E:$F,2,0)</f>
        <v>3p_11kV_100_XLPE_Al_u</v>
      </c>
      <c r="R165" t="s">
        <v>296</v>
      </c>
      <c r="S165" t="str">
        <f t="shared" si="15"/>
        <v>Line.line_BAG_1255_1261</v>
      </c>
      <c r="T165" t="str">
        <f t="shared" si="16"/>
        <v>Bus1=1255</v>
      </c>
      <c r="U165" t="str">
        <f t="shared" si="17"/>
        <v>Bus2=1261</v>
      </c>
      <c r="V165" t="str">
        <f t="shared" si="18"/>
        <v>phases=3</v>
      </c>
      <c r="W165" t="str">
        <f t="shared" si="19"/>
        <v>Linecode=3p_11kV_100_XLPE_Al_u</v>
      </c>
      <c r="X165" t="str">
        <f t="shared" si="20"/>
        <v>Length=19.3202</v>
      </c>
      <c r="Y165" t="s">
        <v>307</v>
      </c>
    </row>
    <row r="166" spans="1:25" x14ac:dyDescent="0.25">
      <c r="A166" t="s">
        <v>60</v>
      </c>
      <c r="B166">
        <v>11</v>
      </c>
      <c r="C166" t="s">
        <v>42</v>
      </c>
      <c r="D166">
        <v>100</v>
      </c>
      <c r="E166" t="s">
        <v>27</v>
      </c>
      <c r="F166" t="s">
        <v>28</v>
      </c>
      <c r="G166" t="s">
        <v>49</v>
      </c>
      <c r="H166">
        <v>3</v>
      </c>
      <c r="I166">
        <v>20.4742</v>
      </c>
      <c r="J166" t="s">
        <v>263</v>
      </c>
      <c r="K166">
        <v>1010</v>
      </c>
      <c r="L166">
        <v>1265</v>
      </c>
      <c r="M166" t="str">
        <f t="shared" si="14"/>
        <v>XLPE100UnderCovered</v>
      </c>
      <c r="N166" t="str">
        <f>+VLOOKUP(M166,LineCode!$E:$F,2,0)</f>
        <v>3p_11kV_100_XLPE_Al_u</v>
      </c>
      <c r="R166" t="s">
        <v>296</v>
      </c>
      <c r="S166" t="str">
        <f t="shared" si="15"/>
        <v>Line.line_BAG_1010_1265</v>
      </c>
      <c r="T166" t="str">
        <f t="shared" si="16"/>
        <v>Bus1=1010</v>
      </c>
      <c r="U166" t="str">
        <f t="shared" si="17"/>
        <v>Bus2=1265</v>
      </c>
      <c r="V166" t="str">
        <f t="shared" si="18"/>
        <v>phases=3</v>
      </c>
      <c r="W166" t="str">
        <f t="shared" si="19"/>
        <v>Linecode=3p_11kV_100_XLPE_Al_u</v>
      </c>
      <c r="X166" t="str">
        <f t="shared" si="20"/>
        <v>Length=20.4742</v>
      </c>
      <c r="Y166" t="s">
        <v>307</v>
      </c>
    </row>
    <row r="167" spans="1:25" x14ac:dyDescent="0.25">
      <c r="A167" t="s">
        <v>60</v>
      </c>
      <c r="B167">
        <v>11</v>
      </c>
      <c r="C167" t="s">
        <v>42</v>
      </c>
      <c r="D167">
        <v>100</v>
      </c>
      <c r="E167" t="s">
        <v>27</v>
      </c>
      <c r="F167" t="s">
        <v>28</v>
      </c>
      <c r="G167" t="s">
        <v>49</v>
      </c>
      <c r="H167">
        <v>3</v>
      </c>
      <c r="I167">
        <v>7.7118500000000001</v>
      </c>
      <c r="J167" t="s">
        <v>263</v>
      </c>
      <c r="K167">
        <v>1265</v>
      </c>
      <c r="L167">
        <v>1011</v>
      </c>
      <c r="M167" t="str">
        <f t="shared" si="14"/>
        <v>XLPE100UnderCovered</v>
      </c>
      <c r="N167" t="str">
        <f>+VLOOKUP(M167,LineCode!$E:$F,2,0)</f>
        <v>3p_11kV_100_XLPE_Al_u</v>
      </c>
      <c r="R167" t="s">
        <v>296</v>
      </c>
      <c r="S167" t="str">
        <f t="shared" si="15"/>
        <v>Line.line_BAG_1265_1011</v>
      </c>
      <c r="T167" t="str">
        <f t="shared" si="16"/>
        <v>Bus1=1265</v>
      </c>
      <c r="U167" t="str">
        <f t="shared" si="17"/>
        <v>Bus2=1011</v>
      </c>
      <c r="V167" t="str">
        <f t="shared" si="18"/>
        <v>phases=3</v>
      </c>
      <c r="W167" t="str">
        <f t="shared" si="19"/>
        <v>Linecode=3p_11kV_100_XLPE_Al_u</v>
      </c>
      <c r="X167" t="str">
        <f t="shared" si="20"/>
        <v>Length=7.71185</v>
      </c>
      <c r="Y167" t="s">
        <v>307</v>
      </c>
    </row>
    <row r="168" spans="1:25" x14ac:dyDescent="0.25">
      <c r="A168" t="s">
        <v>60</v>
      </c>
      <c r="B168">
        <v>11</v>
      </c>
      <c r="C168" t="s">
        <v>42</v>
      </c>
      <c r="D168">
        <v>100</v>
      </c>
      <c r="E168" t="s">
        <v>27</v>
      </c>
      <c r="F168" t="s">
        <v>28</v>
      </c>
      <c r="G168" t="s">
        <v>49</v>
      </c>
      <c r="H168">
        <v>3</v>
      </c>
      <c r="I168">
        <v>20.066299999999998</v>
      </c>
      <c r="J168" t="s">
        <v>263</v>
      </c>
      <c r="K168">
        <v>1011</v>
      </c>
      <c r="L168">
        <v>1273</v>
      </c>
      <c r="M168" t="str">
        <f t="shared" si="14"/>
        <v>XLPE100UnderCovered</v>
      </c>
      <c r="N168" t="str">
        <f>+VLOOKUP(M168,LineCode!$E:$F,2,0)</f>
        <v>3p_11kV_100_XLPE_Al_u</v>
      </c>
      <c r="R168" t="s">
        <v>296</v>
      </c>
      <c r="S168" t="str">
        <f t="shared" si="15"/>
        <v>Line.line_BAG_1011_1273</v>
      </c>
      <c r="T168" t="str">
        <f t="shared" si="16"/>
        <v>Bus1=1011</v>
      </c>
      <c r="U168" t="str">
        <f t="shared" si="17"/>
        <v>Bus2=1273</v>
      </c>
      <c r="V168" t="str">
        <f t="shared" si="18"/>
        <v>phases=3</v>
      </c>
      <c r="W168" t="str">
        <f t="shared" si="19"/>
        <v>Linecode=3p_11kV_100_XLPE_Al_u</v>
      </c>
      <c r="X168" t="str">
        <f t="shared" si="20"/>
        <v>Length=20.0663</v>
      </c>
      <c r="Y168" t="s">
        <v>307</v>
      </c>
    </row>
    <row r="169" spans="1:25" x14ac:dyDescent="0.25">
      <c r="A169" t="s">
        <v>60</v>
      </c>
      <c r="B169">
        <v>11</v>
      </c>
      <c r="C169" t="s">
        <v>42</v>
      </c>
      <c r="D169">
        <v>100</v>
      </c>
      <c r="E169" t="s">
        <v>27</v>
      </c>
      <c r="F169" t="s">
        <v>28</v>
      </c>
      <c r="G169" t="s">
        <v>49</v>
      </c>
      <c r="H169">
        <v>3</v>
      </c>
      <c r="I169">
        <v>12.2628</v>
      </c>
      <c r="J169" t="s">
        <v>263</v>
      </c>
      <c r="K169">
        <v>1273</v>
      </c>
      <c r="L169">
        <v>1277</v>
      </c>
      <c r="M169" t="str">
        <f t="shared" si="14"/>
        <v>XLPE100UnderCovered</v>
      </c>
      <c r="N169" t="str">
        <f>+VLOOKUP(M169,LineCode!$E:$F,2,0)</f>
        <v>3p_11kV_100_XLPE_Al_u</v>
      </c>
      <c r="R169" t="s">
        <v>296</v>
      </c>
      <c r="S169" t="str">
        <f t="shared" si="15"/>
        <v>Line.line_BAG_1273_1277</v>
      </c>
      <c r="T169" t="str">
        <f t="shared" si="16"/>
        <v>Bus1=1273</v>
      </c>
      <c r="U169" t="str">
        <f t="shared" si="17"/>
        <v>Bus2=1277</v>
      </c>
      <c r="V169" t="str">
        <f t="shared" si="18"/>
        <v>phases=3</v>
      </c>
      <c r="W169" t="str">
        <f t="shared" si="19"/>
        <v>Linecode=3p_11kV_100_XLPE_Al_u</v>
      </c>
      <c r="X169" t="str">
        <f t="shared" si="20"/>
        <v>Length=12.2628</v>
      </c>
      <c r="Y169" t="s">
        <v>307</v>
      </c>
    </row>
    <row r="170" spans="1:25" x14ac:dyDescent="0.25">
      <c r="A170" t="s">
        <v>60</v>
      </c>
      <c r="B170">
        <v>11</v>
      </c>
      <c r="C170" t="s">
        <v>42</v>
      </c>
      <c r="D170">
        <v>100</v>
      </c>
      <c r="E170" t="s">
        <v>27</v>
      </c>
      <c r="F170" t="s">
        <v>28</v>
      </c>
      <c r="G170" t="s">
        <v>49</v>
      </c>
      <c r="H170">
        <v>3</v>
      </c>
      <c r="I170">
        <v>4.6270699999999998</v>
      </c>
      <c r="J170" t="s">
        <v>263</v>
      </c>
      <c r="K170">
        <v>1277</v>
      </c>
      <c r="L170">
        <v>1012</v>
      </c>
      <c r="M170" t="str">
        <f t="shared" si="14"/>
        <v>XLPE100UnderCovered</v>
      </c>
      <c r="N170" t="str">
        <f>+VLOOKUP(M170,LineCode!$E:$F,2,0)</f>
        <v>3p_11kV_100_XLPE_Al_u</v>
      </c>
      <c r="R170" t="s">
        <v>296</v>
      </c>
      <c r="S170" t="str">
        <f t="shared" si="15"/>
        <v>Line.line_BAG_1277_1012</v>
      </c>
      <c r="T170" t="str">
        <f t="shared" si="16"/>
        <v>Bus1=1277</v>
      </c>
      <c r="U170" t="str">
        <f t="shared" si="17"/>
        <v>Bus2=1012</v>
      </c>
      <c r="V170" t="str">
        <f t="shared" si="18"/>
        <v>phases=3</v>
      </c>
      <c r="W170" t="str">
        <f t="shared" si="19"/>
        <v>Linecode=3p_11kV_100_XLPE_Al_u</v>
      </c>
      <c r="X170" t="str">
        <f t="shared" si="20"/>
        <v>Length=4.62707</v>
      </c>
      <c r="Y170" t="s">
        <v>307</v>
      </c>
    </row>
    <row r="171" spans="1:25" x14ac:dyDescent="0.25">
      <c r="A171" t="s">
        <v>60</v>
      </c>
      <c r="B171">
        <v>11</v>
      </c>
      <c r="C171" t="s">
        <v>42</v>
      </c>
      <c r="D171">
        <v>100</v>
      </c>
      <c r="E171" t="s">
        <v>27</v>
      </c>
      <c r="F171" t="s">
        <v>28</v>
      </c>
      <c r="G171" t="s">
        <v>49</v>
      </c>
      <c r="H171">
        <v>3</v>
      </c>
      <c r="I171">
        <v>8.9412000000000003</v>
      </c>
      <c r="J171" t="s">
        <v>263</v>
      </c>
      <c r="K171">
        <v>1012</v>
      </c>
      <c r="L171">
        <v>1281</v>
      </c>
      <c r="M171" t="str">
        <f t="shared" si="14"/>
        <v>XLPE100UnderCovered</v>
      </c>
      <c r="N171" t="str">
        <f>+VLOOKUP(M171,LineCode!$E:$F,2,0)</f>
        <v>3p_11kV_100_XLPE_Al_u</v>
      </c>
      <c r="R171" t="s">
        <v>296</v>
      </c>
      <c r="S171" t="str">
        <f t="shared" si="15"/>
        <v>Line.line_BAG_1012_1281</v>
      </c>
      <c r="T171" t="str">
        <f t="shared" si="16"/>
        <v>Bus1=1012</v>
      </c>
      <c r="U171" t="str">
        <f t="shared" si="17"/>
        <v>Bus2=1281</v>
      </c>
      <c r="V171" t="str">
        <f t="shared" si="18"/>
        <v>phases=3</v>
      </c>
      <c r="W171" t="str">
        <f t="shared" si="19"/>
        <v>Linecode=3p_11kV_100_XLPE_Al_u</v>
      </c>
      <c r="X171" t="str">
        <f t="shared" si="20"/>
        <v>Length=8.9412</v>
      </c>
      <c r="Y171" t="s">
        <v>307</v>
      </c>
    </row>
    <row r="172" spans="1:25" x14ac:dyDescent="0.25">
      <c r="A172" t="s">
        <v>60</v>
      </c>
      <c r="B172">
        <v>11</v>
      </c>
      <c r="C172" t="s">
        <v>42</v>
      </c>
      <c r="D172">
        <v>100</v>
      </c>
      <c r="E172" t="s">
        <v>27</v>
      </c>
      <c r="F172" t="s">
        <v>28</v>
      </c>
      <c r="G172" t="s">
        <v>49</v>
      </c>
      <c r="H172">
        <v>3</v>
      </c>
      <c r="I172">
        <v>9.3833599999999997</v>
      </c>
      <c r="J172" t="s">
        <v>263</v>
      </c>
      <c r="K172">
        <v>1281</v>
      </c>
      <c r="L172">
        <v>1283</v>
      </c>
      <c r="M172" t="str">
        <f t="shared" si="14"/>
        <v>XLPE100UnderCovered</v>
      </c>
      <c r="N172" t="str">
        <f>+VLOOKUP(M172,LineCode!$E:$F,2,0)</f>
        <v>3p_11kV_100_XLPE_Al_u</v>
      </c>
      <c r="R172" t="s">
        <v>296</v>
      </c>
      <c r="S172" t="str">
        <f t="shared" si="15"/>
        <v>Line.line_BAG_1281_1283</v>
      </c>
      <c r="T172" t="str">
        <f t="shared" si="16"/>
        <v>Bus1=1281</v>
      </c>
      <c r="U172" t="str">
        <f t="shared" si="17"/>
        <v>Bus2=1283</v>
      </c>
      <c r="V172" t="str">
        <f t="shared" si="18"/>
        <v>phases=3</v>
      </c>
      <c r="W172" t="str">
        <f t="shared" si="19"/>
        <v>Linecode=3p_11kV_100_XLPE_Al_u</v>
      </c>
      <c r="X172" t="str">
        <f t="shared" si="20"/>
        <v>Length=9.38336</v>
      </c>
      <c r="Y172" t="s">
        <v>307</v>
      </c>
    </row>
    <row r="173" spans="1:25" x14ac:dyDescent="0.25">
      <c r="A173" t="s">
        <v>60</v>
      </c>
      <c r="B173">
        <v>11</v>
      </c>
      <c r="C173" t="s">
        <v>42</v>
      </c>
      <c r="D173">
        <v>100</v>
      </c>
      <c r="E173" t="s">
        <v>27</v>
      </c>
      <c r="F173" t="s">
        <v>28</v>
      </c>
      <c r="G173" t="s">
        <v>49</v>
      </c>
      <c r="H173">
        <v>3</v>
      </c>
      <c r="I173">
        <v>3.8251499999999998</v>
      </c>
      <c r="J173" t="s">
        <v>263</v>
      </c>
      <c r="K173">
        <v>1283</v>
      </c>
      <c r="L173">
        <v>1013</v>
      </c>
      <c r="M173" t="str">
        <f t="shared" si="14"/>
        <v>XLPE100UnderCovered</v>
      </c>
      <c r="N173" t="str">
        <f>+VLOOKUP(M173,LineCode!$E:$F,2,0)</f>
        <v>3p_11kV_100_XLPE_Al_u</v>
      </c>
      <c r="R173" t="s">
        <v>296</v>
      </c>
      <c r="S173" t="str">
        <f t="shared" si="15"/>
        <v>Line.line_BAG_1283_1013</v>
      </c>
      <c r="T173" t="str">
        <f t="shared" si="16"/>
        <v>Bus1=1283</v>
      </c>
      <c r="U173" t="str">
        <f t="shared" si="17"/>
        <v>Bus2=1013</v>
      </c>
      <c r="V173" t="str">
        <f t="shared" si="18"/>
        <v>phases=3</v>
      </c>
      <c r="W173" t="str">
        <f t="shared" si="19"/>
        <v>Linecode=3p_11kV_100_XLPE_Al_u</v>
      </c>
      <c r="X173" t="str">
        <f t="shared" si="20"/>
        <v>Length=3.82515</v>
      </c>
      <c r="Y173" t="s">
        <v>307</v>
      </c>
    </row>
    <row r="174" spans="1:25" x14ac:dyDescent="0.25">
      <c r="A174" t="s">
        <v>60</v>
      </c>
      <c r="B174">
        <v>11</v>
      </c>
      <c r="C174" t="s">
        <v>42</v>
      </c>
      <c r="D174">
        <v>100</v>
      </c>
      <c r="E174" t="s">
        <v>27</v>
      </c>
      <c r="F174" t="s">
        <v>28</v>
      </c>
      <c r="G174" t="s">
        <v>49</v>
      </c>
      <c r="H174">
        <v>3</v>
      </c>
      <c r="I174">
        <v>0.52263700000000002</v>
      </c>
      <c r="J174" t="s">
        <v>263</v>
      </c>
      <c r="K174">
        <v>1013</v>
      </c>
      <c r="L174">
        <v>1284</v>
      </c>
      <c r="M174" t="str">
        <f t="shared" si="14"/>
        <v>XLPE100UnderCovered</v>
      </c>
      <c r="N174" t="str">
        <f>+VLOOKUP(M174,LineCode!$E:$F,2,0)</f>
        <v>3p_11kV_100_XLPE_Al_u</v>
      </c>
      <c r="R174" t="s">
        <v>296</v>
      </c>
      <c r="S174" t="str">
        <f t="shared" si="15"/>
        <v>Line.line_BAG_1013_1284</v>
      </c>
      <c r="T174" t="str">
        <f t="shared" si="16"/>
        <v>Bus1=1013</v>
      </c>
      <c r="U174" t="str">
        <f t="shared" si="17"/>
        <v>Bus2=1284</v>
      </c>
      <c r="V174" t="str">
        <f t="shared" si="18"/>
        <v>phases=3</v>
      </c>
      <c r="W174" t="str">
        <f t="shared" si="19"/>
        <v>Linecode=3p_11kV_100_XLPE_Al_u</v>
      </c>
      <c r="X174" t="str">
        <f t="shared" si="20"/>
        <v>Length=0.522637</v>
      </c>
      <c r="Y174" t="s">
        <v>307</v>
      </c>
    </row>
    <row r="175" spans="1:25" x14ac:dyDescent="0.25">
      <c r="A175" t="s">
        <v>60</v>
      </c>
      <c r="B175">
        <v>11</v>
      </c>
      <c r="C175" t="s">
        <v>42</v>
      </c>
      <c r="D175">
        <v>100</v>
      </c>
      <c r="E175" t="s">
        <v>27</v>
      </c>
      <c r="F175" t="s">
        <v>28</v>
      </c>
      <c r="G175" t="s">
        <v>49</v>
      </c>
      <c r="H175">
        <v>3</v>
      </c>
      <c r="I175">
        <v>7.7300500000000003</v>
      </c>
      <c r="J175" t="s">
        <v>263</v>
      </c>
      <c r="K175">
        <v>1284</v>
      </c>
      <c r="L175">
        <v>1285</v>
      </c>
      <c r="M175" t="str">
        <f t="shared" si="14"/>
        <v>XLPE100UnderCovered</v>
      </c>
      <c r="N175" t="str">
        <f>+VLOOKUP(M175,LineCode!$E:$F,2,0)</f>
        <v>3p_11kV_100_XLPE_Al_u</v>
      </c>
      <c r="R175" t="s">
        <v>296</v>
      </c>
      <c r="S175" t="str">
        <f t="shared" si="15"/>
        <v>Line.line_BAG_1284_1285</v>
      </c>
      <c r="T175" t="str">
        <f t="shared" si="16"/>
        <v>Bus1=1284</v>
      </c>
      <c r="U175" t="str">
        <f t="shared" si="17"/>
        <v>Bus2=1285</v>
      </c>
      <c r="V175" t="str">
        <f t="shared" si="18"/>
        <v>phases=3</v>
      </c>
      <c r="W175" t="str">
        <f t="shared" si="19"/>
        <v>Linecode=3p_11kV_100_XLPE_Al_u</v>
      </c>
      <c r="X175" t="str">
        <f t="shared" si="20"/>
        <v>Length=7.73005</v>
      </c>
      <c r="Y175" t="s">
        <v>307</v>
      </c>
    </row>
    <row r="176" spans="1:25" x14ac:dyDescent="0.25">
      <c r="A176" t="s">
        <v>60</v>
      </c>
      <c r="B176">
        <v>11</v>
      </c>
      <c r="C176" t="s">
        <v>42</v>
      </c>
      <c r="D176">
        <v>100</v>
      </c>
      <c r="E176" t="s">
        <v>27</v>
      </c>
      <c r="F176" t="s">
        <v>28</v>
      </c>
      <c r="G176" t="s">
        <v>49</v>
      </c>
      <c r="H176">
        <v>3</v>
      </c>
      <c r="I176">
        <v>4.1891600000000002</v>
      </c>
      <c r="J176" t="s">
        <v>263</v>
      </c>
      <c r="K176">
        <v>1285</v>
      </c>
      <c r="L176">
        <v>1014</v>
      </c>
      <c r="M176" t="str">
        <f t="shared" si="14"/>
        <v>XLPE100UnderCovered</v>
      </c>
      <c r="N176" t="str">
        <f>+VLOOKUP(M176,LineCode!$E:$F,2,0)</f>
        <v>3p_11kV_100_XLPE_Al_u</v>
      </c>
      <c r="R176" t="s">
        <v>296</v>
      </c>
      <c r="S176" t="str">
        <f t="shared" si="15"/>
        <v>Line.line_BAG_1285_1014</v>
      </c>
      <c r="T176" t="str">
        <f t="shared" si="16"/>
        <v>Bus1=1285</v>
      </c>
      <c r="U176" t="str">
        <f t="shared" si="17"/>
        <v>Bus2=1014</v>
      </c>
      <c r="V176" t="str">
        <f t="shared" si="18"/>
        <v>phases=3</v>
      </c>
      <c r="W176" t="str">
        <f t="shared" si="19"/>
        <v>Linecode=3p_11kV_100_XLPE_Al_u</v>
      </c>
      <c r="X176" t="str">
        <f t="shared" si="20"/>
        <v>Length=4.18916</v>
      </c>
      <c r="Y176" t="s">
        <v>307</v>
      </c>
    </row>
    <row r="177" spans="1:25" x14ac:dyDescent="0.25">
      <c r="A177" t="s">
        <v>60</v>
      </c>
      <c r="B177">
        <v>11</v>
      </c>
      <c r="C177" t="s">
        <v>42</v>
      </c>
      <c r="D177">
        <v>100</v>
      </c>
      <c r="E177" t="s">
        <v>27</v>
      </c>
      <c r="F177" t="s">
        <v>28</v>
      </c>
      <c r="G177" t="s">
        <v>49</v>
      </c>
      <c r="H177">
        <v>3</v>
      </c>
      <c r="I177">
        <v>1.38262</v>
      </c>
      <c r="J177" t="s">
        <v>263</v>
      </c>
      <c r="K177">
        <v>1014</v>
      </c>
      <c r="L177">
        <v>1286</v>
      </c>
      <c r="M177" t="str">
        <f t="shared" si="14"/>
        <v>XLPE100UnderCovered</v>
      </c>
      <c r="N177" t="str">
        <f>+VLOOKUP(M177,LineCode!$E:$F,2,0)</f>
        <v>3p_11kV_100_XLPE_Al_u</v>
      </c>
      <c r="R177" t="s">
        <v>296</v>
      </c>
      <c r="S177" t="str">
        <f t="shared" si="15"/>
        <v>Line.line_BAG_1014_1286</v>
      </c>
      <c r="T177" t="str">
        <f t="shared" si="16"/>
        <v>Bus1=1014</v>
      </c>
      <c r="U177" t="str">
        <f t="shared" si="17"/>
        <v>Bus2=1286</v>
      </c>
      <c r="V177" t="str">
        <f t="shared" si="18"/>
        <v>phases=3</v>
      </c>
      <c r="W177" t="str">
        <f t="shared" si="19"/>
        <v>Linecode=3p_11kV_100_XLPE_Al_u</v>
      </c>
      <c r="X177" t="str">
        <f t="shared" si="20"/>
        <v>Length=1.38262</v>
      </c>
      <c r="Y177" t="s">
        <v>307</v>
      </c>
    </row>
    <row r="178" spans="1:25" x14ac:dyDescent="0.25">
      <c r="A178" t="s">
        <v>60</v>
      </c>
      <c r="B178">
        <v>11</v>
      </c>
      <c r="C178" t="s">
        <v>42</v>
      </c>
      <c r="D178">
        <v>100</v>
      </c>
      <c r="E178" t="s">
        <v>27</v>
      </c>
      <c r="F178" t="s">
        <v>28</v>
      </c>
      <c r="G178" t="s">
        <v>49</v>
      </c>
      <c r="H178">
        <v>3</v>
      </c>
      <c r="I178">
        <v>34.567500000000003</v>
      </c>
      <c r="J178" t="s">
        <v>263</v>
      </c>
      <c r="K178">
        <v>1286</v>
      </c>
      <c r="L178">
        <v>1015</v>
      </c>
      <c r="M178" t="str">
        <f t="shared" si="14"/>
        <v>XLPE100UnderCovered</v>
      </c>
      <c r="N178" t="str">
        <f>+VLOOKUP(M178,LineCode!$E:$F,2,0)</f>
        <v>3p_11kV_100_XLPE_Al_u</v>
      </c>
      <c r="R178" t="s">
        <v>296</v>
      </c>
      <c r="S178" t="str">
        <f t="shared" si="15"/>
        <v>Line.line_BAG_1286_1015</v>
      </c>
      <c r="T178" t="str">
        <f t="shared" si="16"/>
        <v>Bus1=1286</v>
      </c>
      <c r="U178" t="str">
        <f t="shared" si="17"/>
        <v>Bus2=1015</v>
      </c>
      <c r="V178" t="str">
        <f t="shared" si="18"/>
        <v>phases=3</v>
      </c>
      <c r="W178" t="str">
        <f t="shared" si="19"/>
        <v>Linecode=3p_11kV_100_XLPE_Al_u</v>
      </c>
      <c r="X178" t="str">
        <f t="shared" si="20"/>
        <v>Length=34.5675</v>
      </c>
      <c r="Y178" t="s">
        <v>307</v>
      </c>
    </row>
    <row r="179" spans="1:25" x14ac:dyDescent="0.25">
      <c r="A179" t="s">
        <v>60</v>
      </c>
      <c r="B179">
        <v>11</v>
      </c>
      <c r="C179" t="s">
        <v>42</v>
      </c>
      <c r="D179">
        <v>100</v>
      </c>
      <c r="E179" t="s">
        <v>27</v>
      </c>
      <c r="F179" t="s">
        <v>28</v>
      </c>
      <c r="G179" t="s">
        <v>49</v>
      </c>
      <c r="H179">
        <v>3</v>
      </c>
      <c r="I179">
        <v>30.2224</v>
      </c>
      <c r="J179" t="s">
        <v>263</v>
      </c>
      <c r="K179">
        <v>1015</v>
      </c>
      <c r="L179">
        <v>1280</v>
      </c>
      <c r="M179" t="str">
        <f t="shared" si="14"/>
        <v>XLPE100UnderCovered</v>
      </c>
      <c r="N179" t="str">
        <f>+VLOOKUP(M179,LineCode!$E:$F,2,0)</f>
        <v>3p_11kV_100_XLPE_Al_u</v>
      </c>
      <c r="R179" t="s">
        <v>296</v>
      </c>
      <c r="S179" t="str">
        <f t="shared" si="15"/>
        <v>Line.line_BAG_1015_1280</v>
      </c>
      <c r="T179" t="str">
        <f t="shared" si="16"/>
        <v>Bus1=1015</v>
      </c>
      <c r="U179" t="str">
        <f t="shared" si="17"/>
        <v>Bus2=1280</v>
      </c>
      <c r="V179" t="str">
        <f t="shared" si="18"/>
        <v>phases=3</v>
      </c>
      <c r="W179" t="str">
        <f t="shared" si="19"/>
        <v>Linecode=3p_11kV_100_XLPE_Al_u</v>
      </c>
      <c r="X179" t="str">
        <f t="shared" si="20"/>
        <v>Length=30.2224</v>
      </c>
      <c r="Y179" t="s">
        <v>307</v>
      </c>
    </row>
    <row r="180" spans="1:25" x14ac:dyDescent="0.25">
      <c r="A180" t="s">
        <v>60</v>
      </c>
      <c r="B180">
        <v>11</v>
      </c>
      <c r="C180" t="s">
        <v>42</v>
      </c>
      <c r="D180">
        <v>100</v>
      </c>
      <c r="E180" t="s">
        <v>27</v>
      </c>
      <c r="F180" t="s">
        <v>28</v>
      </c>
      <c r="G180" t="s">
        <v>49</v>
      </c>
      <c r="H180">
        <v>3</v>
      </c>
      <c r="I180">
        <v>1.8055000000000001</v>
      </c>
      <c r="J180" t="s">
        <v>263</v>
      </c>
      <c r="K180">
        <v>1280</v>
      </c>
      <c r="L180">
        <v>1016</v>
      </c>
      <c r="M180" t="str">
        <f t="shared" si="14"/>
        <v>XLPE100UnderCovered</v>
      </c>
      <c r="N180" t="str">
        <f>+VLOOKUP(M180,LineCode!$E:$F,2,0)</f>
        <v>3p_11kV_100_XLPE_Al_u</v>
      </c>
      <c r="R180" t="s">
        <v>296</v>
      </c>
      <c r="S180" t="str">
        <f t="shared" si="15"/>
        <v>Line.line_BAG_1280_1016</v>
      </c>
      <c r="T180" t="str">
        <f t="shared" si="16"/>
        <v>Bus1=1280</v>
      </c>
      <c r="U180" t="str">
        <f t="shared" si="17"/>
        <v>Bus2=1016</v>
      </c>
      <c r="V180" t="str">
        <f t="shared" si="18"/>
        <v>phases=3</v>
      </c>
      <c r="W180" t="str">
        <f t="shared" si="19"/>
        <v>Linecode=3p_11kV_100_XLPE_Al_u</v>
      </c>
      <c r="X180" t="str">
        <f t="shared" si="20"/>
        <v>Length=1.8055</v>
      </c>
      <c r="Y180" t="s">
        <v>307</v>
      </c>
    </row>
    <row r="181" spans="1:25" x14ac:dyDescent="0.25">
      <c r="A181" t="s">
        <v>60</v>
      </c>
      <c r="B181">
        <v>11</v>
      </c>
      <c r="C181" t="s">
        <v>42</v>
      </c>
      <c r="D181">
        <v>100</v>
      </c>
      <c r="E181" t="s">
        <v>27</v>
      </c>
      <c r="F181" t="s">
        <v>28</v>
      </c>
      <c r="G181" t="s">
        <v>49</v>
      </c>
      <c r="H181">
        <v>3</v>
      </c>
      <c r="I181">
        <v>39.233499999999999</v>
      </c>
      <c r="J181" t="s">
        <v>263</v>
      </c>
      <c r="K181">
        <v>1016</v>
      </c>
      <c r="L181">
        <v>1017</v>
      </c>
      <c r="M181" t="str">
        <f t="shared" si="14"/>
        <v>XLPE100UnderCovered</v>
      </c>
      <c r="N181" t="str">
        <f>+VLOOKUP(M181,LineCode!$E:$F,2,0)</f>
        <v>3p_11kV_100_XLPE_Al_u</v>
      </c>
      <c r="R181" t="s">
        <v>296</v>
      </c>
      <c r="S181" t="str">
        <f t="shared" si="15"/>
        <v>Line.line_BAG_1016_1017</v>
      </c>
      <c r="T181" t="str">
        <f t="shared" si="16"/>
        <v>Bus1=1016</v>
      </c>
      <c r="U181" t="str">
        <f t="shared" si="17"/>
        <v>Bus2=1017</v>
      </c>
      <c r="V181" t="str">
        <f t="shared" si="18"/>
        <v>phases=3</v>
      </c>
      <c r="W181" t="str">
        <f t="shared" si="19"/>
        <v>Linecode=3p_11kV_100_XLPE_Al_u</v>
      </c>
      <c r="X181" t="str">
        <f t="shared" si="20"/>
        <v>Length=39.2335</v>
      </c>
      <c r="Y181" t="s">
        <v>307</v>
      </c>
    </row>
    <row r="182" spans="1:25" x14ac:dyDescent="0.25">
      <c r="A182" t="s">
        <v>60</v>
      </c>
      <c r="B182">
        <v>11</v>
      </c>
      <c r="C182" t="s">
        <v>42</v>
      </c>
      <c r="D182">
        <v>100</v>
      </c>
      <c r="E182" t="s">
        <v>27</v>
      </c>
      <c r="F182" t="s">
        <v>28</v>
      </c>
      <c r="G182" t="s">
        <v>49</v>
      </c>
      <c r="H182">
        <v>3</v>
      </c>
      <c r="I182">
        <v>32.623600000000003</v>
      </c>
      <c r="J182" t="s">
        <v>263</v>
      </c>
      <c r="K182">
        <v>1017</v>
      </c>
      <c r="L182">
        <v>1018</v>
      </c>
      <c r="M182" t="str">
        <f t="shared" si="14"/>
        <v>XLPE100UnderCovered</v>
      </c>
      <c r="N182" t="str">
        <f>+VLOOKUP(M182,LineCode!$E:$F,2,0)</f>
        <v>3p_11kV_100_XLPE_Al_u</v>
      </c>
      <c r="R182" t="s">
        <v>296</v>
      </c>
      <c r="S182" t="str">
        <f t="shared" si="15"/>
        <v>Line.line_BAG_1017_1018</v>
      </c>
      <c r="T182" t="str">
        <f t="shared" si="16"/>
        <v>Bus1=1017</v>
      </c>
      <c r="U182" t="str">
        <f t="shared" si="17"/>
        <v>Bus2=1018</v>
      </c>
      <c r="V182" t="str">
        <f t="shared" si="18"/>
        <v>phases=3</v>
      </c>
      <c r="W182" t="str">
        <f t="shared" si="19"/>
        <v>Linecode=3p_11kV_100_XLPE_Al_u</v>
      </c>
      <c r="X182" t="str">
        <f t="shared" si="20"/>
        <v>Length=32.6236</v>
      </c>
      <c r="Y182" t="s">
        <v>307</v>
      </c>
    </row>
    <row r="183" spans="1:25" x14ac:dyDescent="0.25">
      <c r="A183" t="s">
        <v>60</v>
      </c>
      <c r="B183">
        <v>11</v>
      </c>
      <c r="C183" t="s">
        <v>42</v>
      </c>
      <c r="D183">
        <v>100</v>
      </c>
      <c r="E183" t="s">
        <v>27</v>
      </c>
      <c r="F183" t="s">
        <v>28</v>
      </c>
      <c r="G183" t="s">
        <v>49</v>
      </c>
      <c r="H183">
        <v>3</v>
      </c>
      <c r="I183">
        <v>7.2254199999999997</v>
      </c>
      <c r="J183" t="s">
        <v>263</v>
      </c>
      <c r="K183">
        <v>1018</v>
      </c>
      <c r="L183">
        <v>1275</v>
      </c>
      <c r="M183" t="str">
        <f t="shared" si="14"/>
        <v>XLPE100UnderCovered</v>
      </c>
      <c r="N183" t="str">
        <f>+VLOOKUP(M183,LineCode!$E:$F,2,0)</f>
        <v>3p_11kV_100_XLPE_Al_u</v>
      </c>
      <c r="R183" t="s">
        <v>296</v>
      </c>
      <c r="S183" t="str">
        <f t="shared" si="15"/>
        <v>Line.line_BAG_1018_1275</v>
      </c>
      <c r="T183" t="str">
        <f t="shared" si="16"/>
        <v>Bus1=1018</v>
      </c>
      <c r="U183" t="str">
        <f t="shared" si="17"/>
        <v>Bus2=1275</v>
      </c>
      <c r="V183" t="str">
        <f t="shared" si="18"/>
        <v>phases=3</v>
      </c>
      <c r="W183" t="str">
        <f t="shared" si="19"/>
        <v>Linecode=3p_11kV_100_XLPE_Al_u</v>
      </c>
      <c r="X183" t="str">
        <f t="shared" si="20"/>
        <v>Length=7.22542</v>
      </c>
      <c r="Y183" t="s">
        <v>307</v>
      </c>
    </row>
    <row r="184" spans="1:25" x14ac:dyDescent="0.25">
      <c r="A184" t="s">
        <v>60</v>
      </c>
      <c r="B184">
        <v>11</v>
      </c>
      <c r="C184" t="s">
        <v>42</v>
      </c>
      <c r="D184">
        <v>100</v>
      </c>
      <c r="E184" t="s">
        <v>27</v>
      </c>
      <c r="F184" t="s">
        <v>28</v>
      </c>
      <c r="G184" t="s">
        <v>49</v>
      </c>
      <c r="H184">
        <v>3</v>
      </c>
      <c r="I184">
        <v>0.20736599999999999</v>
      </c>
      <c r="J184" t="s">
        <v>263</v>
      </c>
      <c r="K184">
        <v>1272</v>
      </c>
      <c r="L184">
        <v>1019</v>
      </c>
      <c r="M184" t="str">
        <f t="shared" si="14"/>
        <v>XLPE100UnderCovered</v>
      </c>
      <c r="N184" t="str">
        <f>+VLOOKUP(M184,LineCode!$E:$F,2,0)</f>
        <v>3p_11kV_100_XLPE_Al_u</v>
      </c>
      <c r="R184" t="s">
        <v>296</v>
      </c>
      <c r="S184" t="str">
        <f t="shared" si="15"/>
        <v>Line.line_BAG_1272_1019</v>
      </c>
      <c r="T184" t="str">
        <f t="shared" si="16"/>
        <v>Bus1=1272</v>
      </c>
      <c r="U184" t="str">
        <f t="shared" si="17"/>
        <v>Bus2=1019</v>
      </c>
      <c r="V184" t="str">
        <f t="shared" si="18"/>
        <v>phases=3</v>
      </c>
      <c r="W184" t="str">
        <f t="shared" si="19"/>
        <v>Linecode=3p_11kV_100_XLPE_Al_u</v>
      </c>
      <c r="X184" t="str">
        <f t="shared" si="20"/>
        <v>Length=0.207366</v>
      </c>
      <c r="Y184" t="s">
        <v>307</v>
      </c>
    </row>
    <row r="185" spans="1:25" x14ac:dyDescent="0.25">
      <c r="A185" t="s">
        <v>60</v>
      </c>
      <c r="B185">
        <v>11</v>
      </c>
      <c r="C185" t="s">
        <v>42</v>
      </c>
      <c r="D185">
        <v>100</v>
      </c>
      <c r="E185" t="s">
        <v>27</v>
      </c>
      <c r="F185" t="s">
        <v>28</v>
      </c>
      <c r="G185" t="s">
        <v>49</v>
      </c>
      <c r="H185">
        <v>3</v>
      </c>
      <c r="I185">
        <v>22.504999999999999</v>
      </c>
      <c r="J185" t="s">
        <v>263</v>
      </c>
      <c r="K185">
        <v>1275</v>
      </c>
      <c r="L185">
        <v>1272</v>
      </c>
      <c r="M185" t="str">
        <f t="shared" si="14"/>
        <v>XLPE100UnderCovered</v>
      </c>
      <c r="N185" t="str">
        <f>+VLOOKUP(M185,LineCode!$E:$F,2,0)</f>
        <v>3p_11kV_100_XLPE_Al_u</v>
      </c>
      <c r="R185" t="s">
        <v>296</v>
      </c>
      <c r="S185" t="str">
        <f t="shared" si="15"/>
        <v>Line.line_BAG_1275_1272</v>
      </c>
      <c r="T185" t="str">
        <f t="shared" si="16"/>
        <v>Bus1=1275</v>
      </c>
      <c r="U185" t="str">
        <f t="shared" si="17"/>
        <v>Bus2=1272</v>
      </c>
      <c r="V185" t="str">
        <f t="shared" si="18"/>
        <v>phases=3</v>
      </c>
      <c r="W185" t="str">
        <f t="shared" si="19"/>
        <v>Linecode=3p_11kV_100_XLPE_Al_u</v>
      </c>
      <c r="X185" t="str">
        <f t="shared" si="20"/>
        <v>Length=22.505</v>
      </c>
      <c r="Y185" t="s">
        <v>307</v>
      </c>
    </row>
    <row r="186" spans="1:25" x14ac:dyDescent="0.25">
      <c r="A186" t="s">
        <v>60</v>
      </c>
      <c r="B186">
        <v>11</v>
      </c>
      <c r="C186" t="s">
        <v>42</v>
      </c>
      <c r="D186">
        <v>100</v>
      </c>
      <c r="E186" t="s">
        <v>27</v>
      </c>
      <c r="F186" t="s">
        <v>28</v>
      </c>
      <c r="G186" t="s">
        <v>49</v>
      </c>
      <c r="H186">
        <v>3</v>
      </c>
      <c r="I186">
        <v>5.79E-3</v>
      </c>
      <c r="J186" t="s">
        <v>263</v>
      </c>
      <c r="K186">
        <v>1019</v>
      </c>
      <c r="L186">
        <v>1271</v>
      </c>
      <c r="M186" t="str">
        <f t="shared" si="14"/>
        <v>XLPE100UnderCovered</v>
      </c>
      <c r="N186" t="str">
        <f>+VLOOKUP(M186,LineCode!$E:$F,2,0)</f>
        <v>3p_11kV_100_XLPE_Al_u</v>
      </c>
      <c r="R186" t="s">
        <v>296</v>
      </c>
      <c r="S186" t="str">
        <f t="shared" si="15"/>
        <v>Line.line_BAG_1019_1271</v>
      </c>
      <c r="T186" t="str">
        <f t="shared" si="16"/>
        <v>Bus1=1019</v>
      </c>
      <c r="U186" t="str">
        <f t="shared" si="17"/>
        <v>Bus2=1271</v>
      </c>
      <c r="V186" t="str">
        <f t="shared" si="18"/>
        <v>phases=3</v>
      </c>
      <c r="W186" t="str">
        <f t="shared" si="19"/>
        <v>Linecode=3p_11kV_100_XLPE_Al_u</v>
      </c>
      <c r="X186" t="str">
        <f t="shared" si="20"/>
        <v>Length=0.00579</v>
      </c>
      <c r="Y186" t="s">
        <v>307</v>
      </c>
    </row>
    <row r="187" spans="1:25" x14ac:dyDescent="0.25">
      <c r="A187" t="s">
        <v>60</v>
      </c>
      <c r="B187">
        <v>11</v>
      </c>
      <c r="C187" t="s">
        <v>42</v>
      </c>
      <c r="D187">
        <v>100</v>
      </c>
      <c r="E187" t="s">
        <v>27</v>
      </c>
      <c r="F187" t="s">
        <v>28</v>
      </c>
      <c r="G187" t="s">
        <v>49</v>
      </c>
      <c r="H187">
        <v>3</v>
      </c>
      <c r="I187">
        <v>5.9355599999999997</v>
      </c>
      <c r="J187" t="s">
        <v>263</v>
      </c>
      <c r="K187">
        <v>1271</v>
      </c>
      <c r="L187">
        <v>1020</v>
      </c>
      <c r="M187" t="str">
        <f t="shared" si="14"/>
        <v>XLPE100UnderCovered</v>
      </c>
      <c r="N187" t="str">
        <f>+VLOOKUP(M187,LineCode!$E:$F,2,0)</f>
        <v>3p_11kV_100_XLPE_Al_u</v>
      </c>
      <c r="R187" t="s">
        <v>296</v>
      </c>
      <c r="S187" t="str">
        <f t="shared" si="15"/>
        <v>Line.line_BAG_1271_1020</v>
      </c>
      <c r="T187" t="str">
        <f t="shared" si="16"/>
        <v>Bus1=1271</v>
      </c>
      <c r="U187" t="str">
        <f t="shared" si="17"/>
        <v>Bus2=1020</v>
      </c>
      <c r="V187" t="str">
        <f t="shared" si="18"/>
        <v>phases=3</v>
      </c>
      <c r="W187" t="str">
        <f t="shared" si="19"/>
        <v>Linecode=3p_11kV_100_XLPE_Al_u</v>
      </c>
      <c r="X187" t="str">
        <f t="shared" si="20"/>
        <v>Length=5.93556</v>
      </c>
      <c r="Y187" t="s">
        <v>307</v>
      </c>
    </row>
    <row r="188" spans="1:25" x14ac:dyDescent="0.25">
      <c r="A188" t="s">
        <v>60</v>
      </c>
      <c r="B188">
        <v>11</v>
      </c>
      <c r="C188" t="s">
        <v>42</v>
      </c>
      <c r="D188">
        <v>100</v>
      </c>
      <c r="E188" t="s">
        <v>27</v>
      </c>
      <c r="F188" t="s">
        <v>28</v>
      </c>
      <c r="G188" t="s">
        <v>49</v>
      </c>
      <c r="H188">
        <v>3</v>
      </c>
      <c r="I188">
        <v>7.4433600000000002</v>
      </c>
      <c r="J188" t="s">
        <v>263</v>
      </c>
      <c r="K188">
        <v>1020</v>
      </c>
      <c r="L188">
        <v>1270</v>
      </c>
      <c r="M188" t="str">
        <f t="shared" si="14"/>
        <v>XLPE100UnderCovered</v>
      </c>
      <c r="N188" t="str">
        <f>+VLOOKUP(M188,LineCode!$E:$F,2,0)</f>
        <v>3p_11kV_100_XLPE_Al_u</v>
      </c>
      <c r="R188" t="s">
        <v>296</v>
      </c>
      <c r="S188" t="str">
        <f t="shared" si="15"/>
        <v>Line.line_BAG_1020_1270</v>
      </c>
      <c r="T188" t="str">
        <f t="shared" si="16"/>
        <v>Bus1=1020</v>
      </c>
      <c r="U188" t="str">
        <f t="shared" si="17"/>
        <v>Bus2=1270</v>
      </c>
      <c r="V188" t="str">
        <f t="shared" si="18"/>
        <v>phases=3</v>
      </c>
      <c r="W188" t="str">
        <f t="shared" si="19"/>
        <v>Linecode=3p_11kV_100_XLPE_Al_u</v>
      </c>
      <c r="X188" t="str">
        <f t="shared" si="20"/>
        <v>Length=7.44336</v>
      </c>
      <c r="Y188" t="s">
        <v>307</v>
      </c>
    </row>
    <row r="189" spans="1:25" x14ac:dyDescent="0.25">
      <c r="A189" t="s">
        <v>60</v>
      </c>
      <c r="B189">
        <v>11</v>
      </c>
      <c r="C189" t="s">
        <v>42</v>
      </c>
      <c r="D189">
        <v>100</v>
      </c>
      <c r="E189" t="s">
        <v>27</v>
      </c>
      <c r="F189" t="s">
        <v>28</v>
      </c>
      <c r="G189" t="s">
        <v>49</v>
      </c>
      <c r="H189">
        <v>3</v>
      </c>
      <c r="I189">
        <v>2.1826599999999998</v>
      </c>
      <c r="J189" t="s">
        <v>263</v>
      </c>
      <c r="K189">
        <v>1267</v>
      </c>
      <c r="L189">
        <v>1021</v>
      </c>
      <c r="M189" t="str">
        <f t="shared" si="14"/>
        <v>XLPE100UnderCovered</v>
      </c>
      <c r="N189" t="str">
        <f>+VLOOKUP(M189,LineCode!$E:$F,2,0)</f>
        <v>3p_11kV_100_XLPE_Al_u</v>
      </c>
      <c r="R189" t="s">
        <v>296</v>
      </c>
      <c r="S189" t="str">
        <f t="shared" si="15"/>
        <v>Line.line_BAG_1267_1021</v>
      </c>
      <c r="T189" t="str">
        <f t="shared" si="16"/>
        <v>Bus1=1267</v>
      </c>
      <c r="U189" t="str">
        <f t="shared" si="17"/>
        <v>Bus2=1021</v>
      </c>
      <c r="V189" t="str">
        <f t="shared" si="18"/>
        <v>phases=3</v>
      </c>
      <c r="W189" t="str">
        <f t="shared" si="19"/>
        <v>Linecode=3p_11kV_100_XLPE_Al_u</v>
      </c>
      <c r="X189" t="str">
        <f t="shared" si="20"/>
        <v>Length=2.18266</v>
      </c>
      <c r="Y189" t="s">
        <v>307</v>
      </c>
    </row>
    <row r="190" spans="1:25" x14ac:dyDescent="0.25">
      <c r="A190" t="s">
        <v>60</v>
      </c>
      <c r="B190">
        <v>11</v>
      </c>
      <c r="C190" t="s">
        <v>42</v>
      </c>
      <c r="D190">
        <v>100</v>
      </c>
      <c r="E190" t="s">
        <v>27</v>
      </c>
      <c r="F190" t="s">
        <v>28</v>
      </c>
      <c r="G190" t="s">
        <v>49</v>
      </c>
      <c r="H190">
        <v>3</v>
      </c>
      <c r="I190">
        <v>27.043800000000001</v>
      </c>
      <c r="J190" t="s">
        <v>263</v>
      </c>
      <c r="K190">
        <v>1270</v>
      </c>
      <c r="L190">
        <v>1267</v>
      </c>
      <c r="M190" t="str">
        <f t="shared" si="14"/>
        <v>XLPE100UnderCovered</v>
      </c>
      <c r="N190" t="str">
        <f>+VLOOKUP(M190,LineCode!$E:$F,2,0)</f>
        <v>3p_11kV_100_XLPE_Al_u</v>
      </c>
      <c r="R190" t="s">
        <v>296</v>
      </c>
      <c r="S190" t="str">
        <f t="shared" si="15"/>
        <v>Line.line_BAG_1270_1267</v>
      </c>
      <c r="T190" t="str">
        <f t="shared" si="16"/>
        <v>Bus1=1270</v>
      </c>
      <c r="U190" t="str">
        <f t="shared" si="17"/>
        <v>Bus2=1267</v>
      </c>
      <c r="V190" t="str">
        <f t="shared" si="18"/>
        <v>phases=3</v>
      </c>
      <c r="W190" t="str">
        <f t="shared" si="19"/>
        <v>Linecode=3p_11kV_100_XLPE_Al_u</v>
      </c>
      <c r="X190" t="str">
        <f t="shared" si="20"/>
        <v>Length=27.0438</v>
      </c>
      <c r="Y190" t="s">
        <v>307</v>
      </c>
    </row>
    <row r="191" spans="1:25" x14ac:dyDescent="0.25">
      <c r="A191" t="s">
        <v>60</v>
      </c>
      <c r="B191">
        <v>11</v>
      </c>
      <c r="C191" t="s">
        <v>42</v>
      </c>
      <c r="D191">
        <v>100</v>
      </c>
      <c r="E191" t="s">
        <v>27</v>
      </c>
      <c r="F191" t="s">
        <v>28</v>
      </c>
      <c r="G191" t="s">
        <v>49</v>
      </c>
      <c r="H191">
        <v>3</v>
      </c>
      <c r="I191">
        <v>0.816859</v>
      </c>
      <c r="J191" t="s">
        <v>263</v>
      </c>
      <c r="K191">
        <v>1021</v>
      </c>
      <c r="L191">
        <v>1268</v>
      </c>
      <c r="M191" t="str">
        <f t="shared" si="14"/>
        <v>XLPE100UnderCovered</v>
      </c>
      <c r="N191" t="str">
        <f>+VLOOKUP(M191,LineCode!$E:$F,2,0)</f>
        <v>3p_11kV_100_XLPE_Al_u</v>
      </c>
      <c r="R191" t="s">
        <v>296</v>
      </c>
      <c r="S191" t="str">
        <f t="shared" si="15"/>
        <v>Line.line_BAG_1021_1268</v>
      </c>
      <c r="T191" t="str">
        <f t="shared" si="16"/>
        <v>Bus1=1021</v>
      </c>
      <c r="U191" t="str">
        <f t="shared" si="17"/>
        <v>Bus2=1268</v>
      </c>
      <c r="V191" t="str">
        <f t="shared" si="18"/>
        <v>phases=3</v>
      </c>
      <c r="W191" t="str">
        <f t="shared" si="19"/>
        <v>Linecode=3p_11kV_100_XLPE_Al_u</v>
      </c>
      <c r="X191" t="str">
        <f t="shared" si="20"/>
        <v>Length=0.816859</v>
      </c>
      <c r="Y191" t="s">
        <v>307</v>
      </c>
    </row>
    <row r="192" spans="1:25" x14ac:dyDescent="0.25">
      <c r="A192" t="s">
        <v>60</v>
      </c>
      <c r="B192">
        <v>11</v>
      </c>
      <c r="C192" t="s">
        <v>42</v>
      </c>
      <c r="D192">
        <v>100</v>
      </c>
      <c r="E192" t="s">
        <v>27</v>
      </c>
      <c r="F192" t="s">
        <v>28</v>
      </c>
      <c r="G192" t="s">
        <v>49</v>
      </c>
      <c r="H192">
        <v>3</v>
      </c>
      <c r="I192">
        <v>5.3939199999999996</v>
      </c>
      <c r="J192" t="s">
        <v>263</v>
      </c>
      <c r="K192">
        <v>1279</v>
      </c>
      <c r="L192">
        <v>1022</v>
      </c>
      <c r="M192" t="str">
        <f t="shared" si="14"/>
        <v>XLPE100UnderCovered</v>
      </c>
      <c r="N192" t="str">
        <f>+VLOOKUP(M192,LineCode!$E:$F,2,0)</f>
        <v>3p_11kV_100_XLPE_Al_u</v>
      </c>
      <c r="R192" t="s">
        <v>296</v>
      </c>
      <c r="S192" t="str">
        <f t="shared" si="15"/>
        <v>Line.line_BAG_1279_1022</v>
      </c>
      <c r="T192" t="str">
        <f t="shared" si="16"/>
        <v>Bus1=1279</v>
      </c>
      <c r="U192" t="str">
        <f t="shared" si="17"/>
        <v>Bus2=1022</v>
      </c>
      <c r="V192" t="str">
        <f t="shared" si="18"/>
        <v>phases=3</v>
      </c>
      <c r="W192" t="str">
        <f t="shared" si="19"/>
        <v>Linecode=3p_11kV_100_XLPE_Al_u</v>
      </c>
      <c r="X192" t="str">
        <f t="shared" si="20"/>
        <v>Length=5.39392</v>
      </c>
      <c r="Y192" t="s">
        <v>307</v>
      </c>
    </row>
    <row r="193" spans="1:25" x14ac:dyDescent="0.25">
      <c r="A193" t="s">
        <v>60</v>
      </c>
      <c r="B193">
        <v>11</v>
      </c>
      <c r="C193" t="s">
        <v>42</v>
      </c>
      <c r="D193">
        <v>100</v>
      </c>
      <c r="E193" t="s">
        <v>27</v>
      </c>
      <c r="F193" t="s">
        <v>28</v>
      </c>
      <c r="G193" t="s">
        <v>49</v>
      </c>
      <c r="H193">
        <v>3</v>
      </c>
      <c r="I193">
        <v>36.884300000000003</v>
      </c>
      <c r="J193" t="s">
        <v>263</v>
      </c>
      <c r="K193">
        <v>1268</v>
      </c>
      <c r="L193">
        <v>1279</v>
      </c>
      <c r="M193" t="str">
        <f t="shared" si="14"/>
        <v>XLPE100UnderCovered</v>
      </c>
      <c r="N193" t="str">
        <f>+VLOOKUP(M193,LineCode!$E:$F,2,0)</f>
        <v>3p_11kV_100_XLPE_Al_u</v>
      </c>
      <c r="R193" t="s">
        <v>296</v>
      </c>
      <c r="S193" t="str">
        <f t="shared" si="15"/>
        <v>Line.line_BAG_1268_1279</v>
      </c>
      <c r="T193" t="str">
        <f t="shared" si="16"/>
        <v>Bus1=1268</v>
      </c>
      <c r="U193" t="str">
        <f t="shared" si="17"/>
        <v>Bus2=1279</v>
      </c>
      <c r="V193" t="str">
        <f t="shared" si="18"/>
        <v>phases=3</v>
      </c>
      <c r="W193" t="str">
        <f t="shared" si="19"/>
        <v>Linecode=3p_11kV_100_XLPE_Al_u</v>
      </c>
      <c r="X193" t="str">
        <f t="shared" si="20"/>
        <v>Length=36.8843</v>
      </c>
      <c r="Y193" t="s">
        <v>307</v>
      </c>
    </row>
    <row r="194" spans="1:25" x14ac:dyDescent="0.25">
      <c r="A194" t="s">
        <v>60</v>
      </c>
      <c r="B194">
        <v>11</v>
      </c>
      <c r="C194" t="s">
        <v>37</v>
      </c>
      <c r="D194">
        <v>100</v>
      </c>
      <c r="E194" t="s">
        <v>27</v>
      </c>
      <c r="F194" t="s">
        <v>38</v>
      </c>
      <c r="G194" t="s">
        <v>30</v>
      </c>
      <c r="H194">
        <v>3</v>
      </c>
      <c r="I194">
        <v>17.112100000000002</v>
      </c>
      <c r="J194" t="s">
        <v>263</v>
      </c>
      <c r="K194">
        <v>1022</v>
      </c>
      <c r="L194">
        <v>1023</v>
      </c>
      <c r="M194" t="str">
        <f t="shared" ref="M194:M257" si="21">C194&amp;D194&amp;F194&amp;G194</f>
        <v>Dog100OverACSR</v>
      </c>
      <c r="N194" t="str">
        <f>+VLOOKUP(M194,LineCode!$E:$F,2,0)</f>
        <v>3p_11kV_100_ACSR_Al_o</v>
      </c>
      <c r="R194" t="s">
        <v>296</v>
      </c>
      <c r="S194" t="str">
        <f t="shared" si="15"/>
        <v>Line.line_BAG_1022_1023</v>
      </c>
      <c r="T194" t="str">
        <f t="shared" si="16"/>
        <v>Bus1=1022</v>
      </c>
      <c r="U194" t="str">
        <f t="shared" si="17"/>
        <v>Bus2=1023</v>
      </c>
      <c r="V194" t="str">
        <f t="shared" si="18"/>
        <v>phases=3</v>
      </c>
      <c r="W194" t="str">
        <f t="shared" si="19"/>
        <v>Linecode=3p_11kV_100_ACSR_Al_o</v>
      </c>
      <c r="X194" t="str">
        <f t="shared" si="20"/>
        <v>Length=17.1121</v>
      </c>
      <c r="Y194" t="s">
        <v>307</v>
      </c>
    </row>
    <row r="195" spans="1:25" x14ac:dyDescent="0.25">
      <c r="A195" t="s">
        <v>60</v>
      </c>
      <c r="B195">
        <v>11</v>
      </c>
      <c r="C195" t="s">
        <v>37</v>
      </c>
      <c r="D195">
        <v>100</v>
      </c>
      <c r="E195" t="s">
        <v>27</v>
      </c>
      <c r="F195" t="s">
        <v>38</v>
      </c>
      <c r="G195" t="s">
        <v>30</v>
      </c>
      <c r="H195">
        <v>3</v>
      </c>
      <c r="I195">
        <v>21.897200000000002</v>
      </c>
      <c r="J195" t="s">
        <v>263</v>
      </c>
      <c r="K195">
        <v>1023</v>
      </c>
      <c r="L195">
        <v>1024</v>
      </c>
      <c r="M195" t="str">
        <f t="shared" si="21"/>
        <v>Dog100OverACSR</v>
      </c>
      <c r="N195" t="str">
        <f>+VLOOKUP(M195,LineCode!$E:$F,2,0)</f>
        <v>3p_11kV_100_ACSR_Al_o</v>
      </c>
      <c r="R195" t="s">
        <v>296</v>
      </c>
      <c r="S195" t="str">
        <f t="shared" ref="S195:S258" si="22">"Line.line_"&amp;J195&amp;"_"&amp;K195&amp;"_"&amp;L195</f>
        <v>Line.line_BAG_1023_1024</v>
      </c>
      <c r="T195" t="str">
        <f t="shared" ref="T195:T258" si="23">"Bus1="&amp;K195</f>
        <v>Bus1=1023</v>
      </c>
      <c r="U195" t="str">
        <f t="shared" ref="U195:U258" si="24">"Bus2="&amp;L195</f>
        <v>Bus2=1024</v>
      </c>
      <c r="V195" t="str">
        <f t="shared" ref="V195:V258" si="25">"phases="&amp;H195</f>
        <v>phases=3</v>
      </c>
      <c r="W195" t="str">
        <f t="shared" ref="W195:W258" si="26">"Linecode="&amp;N195</f>
        <v>Linecode=3p_11kV_100_ACSR_Al_o</v>
      </c>
      <c r="X195" t="str">
        <f t="shared" ref="X195:X258" si="27">"Length="&amp;I195</f>
        <v>Length=21.8972</v>
      </c>
      <c r="Y195" t="s">
        <v>307</v>
      </c>
    </row>
    <row r="196" spans="1:25" x14ac:dyDescent="0.25">
      <c r="A196" t="s">
        <v>60</v>
      </c>
      <c r="B196">
        <v>11</v>
      </c>
      <c r="C196" t="s">
        <v>37</v>
      </c>
      <c r="D196">
        <v>100</v>
      </c>
      <c r="E196" t="s">
        <v>27</v>
      </c>
      <c r="F196" t="s">
        <v>38</v>
      </c>
      <c r="G196" t="s">
        <v>30</v>
      </c>
      <c r="H196">
        <v>3</v>
      </c>
      <c r="I196">
        <v>21.119</v>
      </c>
      <c r="J196" t="s">
        <v>263</v>
      </c>
      <c r="K196">
        <v>1024</v>
      </c>
      <c r="L196">
        <v>1025</v>
      </c>
      <c r="M196" t="str">
        <f t="shared" si="21"/>
        <v>Dog100OverACSR</v>
      </c>
      <c r="N196" t="str">
        <f>+VLOOKUP(M196,LineCode!$E:$F,2,0)</f>
        <v>3p_11kV_100_ACSR_Al_o</v>
      </c>
      <c r="R196" t="s">
        <v>296</v>
      </c>
      <c r="S196" t="str">
        <f t="shared" si="22"/>
        <v>Line.line_BAG_1024_1025</v>
      </c>
      <c r="T196" t="str">
        <f t="shared" si="23"/>
        <v>Bus1=1024</v>
      </c>
      <c r="U196" t="str">
        <f t="shared" si="24"/>
        <v>Bus2=1025</v>
      </c>
      <c r="V196" t="str">
        <f t="shared" si="25"/>
        <v>phases=3</v>
      </c>
      <c r="W196" t="str">
        <f t="shared" si="26"/>
        <v>Linecode=3p_11kV_100_ACSR_Al_o</v>
      </c>
      <c r="X196" t="str">
        <f t="shared" si="27"/>
        <v>Length=21.119</v>
      </c>
      <c r="Y196" t="s">
        <v>307</v>
      </c>
    </row>
    <row r="197" spans="1:25" x14ac:dyDescent="0.25">
      <c r="A197" t="s">
        <v>60</v>
      </c>
      <c r="B197">
        <v>11</v>
      </c>
      <c r="C197" t="s">
        <v>37</v>
      </c>
      <c r="D197">
        <v>100</v>
      </c>
      <c r="E197" t="s">
        <v>27</v>
      </c>
      <c r="F197" t="s">
        <v>38</v>
      </c>
      <c r="G197" t="s">
        <v>30</v>
      </c>
      <c r="H197">
        <v>3</v>
      </c>
      <c r="I197">
        <v>21.999700000000001</v>
      </c>
      <c r="J197" t="s">
        <v>263</v>
      </c>
      <c r="K197">
        <v>1025</v>
      </c>
      <c r="L197">
        <v>1026</v>
      </c>
      <c r="M197" t="str">
        <f t="shared" si="21"/>
        <v>Dog100OverACSR</v>
      </c>
      <c r="N197" t="str">
        <f>+VLOOKUP(M197,LineCode!$E:$F,2,0)</f>
        <v>3p_11kV_100_ACSR_Al_o</v>
      </c>
      <c r="R197" t="s">
        <v>296</v>
      </c>
      <c r="S197" t="str">
        <f t="shared" si="22"/>
        <v>Line.line_BAG_1025_1026</v>
      </c>
      <c r="T197" t="str">
        <f t="shared" si="23"/>
        <v>Bus1=1025</v>
      </c>
      <c r="U197" t="str">
        <f t="shared" si="24"/>
        <v>Bus2=1026</v>
      </c>
      <c r="V197" t="str">
        <f t="shared" si="25"/>
        <v>phases=3</v>
      </c>
      <c r="W197" t="str">
        <f t="shared" si="26"/>
        <v>Linecode=3p_11kV_100_ACSR_Al_o</v>
      </c>
      <c r="X197" t="str">
        <f t="shared" si="27"/>
        <v>Length=21.9997</v>
      </c>
      <c r="Y197" t="s">
        <v>307</v>
      </c>
    </row>
    <row r="198" spans="1:25" x14ac:dyDescent="0.25">
      <c r="A198" t="s">
        <v>60</v>
      </c>
      <c r="B198">
        <v>11</v>
      </c>
      <c r="C198" t="s">
        <v>37</v>
      </c>
      <c r="D198">
        <v>100</v>
      </c>
      <c r="E198" t="s">
        <v>27</v>
      </c>
      <c r="F198" t="s">
        <v>38</v>
      </c>
      <c r="G198" t="s">
        <v>30</v>
      </c>
      <c r="H198">
        <v>3</v>
      </c>
      <c r="I198">
        <v>23.307300000000001</v>
      </c>
      <c r="J198" t="s">
        <v>263</v>
      </c>
      <c r="K198">
        <v>1026</v>
      </c>
      <c r="L198">
        <v>1027</v>
      </c>
      <c r="M198" t="str">
        <f t="shared" si="21"/>
        <v>Dog100OverACSR</v>
      </c>
      <c r="N198" t="str">
        <f>+VLOOKUP(M198,LineCode!$E:$F,2,0)</f>
        <v>3p_11kV_100_ACSR_Al_o</v>
      </c>
      <c r="R198" t="s">
        <v>296</v>
      </c>
      <c r="S198" t="str">
        <f t="shared" si="22"/>
        <v>Line.line_BAG_1026_1027</v>
      </c>
      <c r="T198" t="str">
        <f t="shared" si="23"/>
        <v>Bus1=1026</v>
      </c>
      <c r="U198" t="str">
        <f t="shared" si="24"/>
        <v>Bus2=1027</v>
      </c>
      <c r="V198" t="str">
        <f t="shared" si="25"/>
        <v>phases=3</v>
      </c>
      <c r="W198" t="str">
        <f t="shared" si="26"/>
        <v>Linecode=3p_11kV_100_ACSR_Al_o</v>
      </c>
      <c r="X198" t="str">
        <f t="shared" si="27"/>
        <v>Length=23.3073</v>
      </c>
      <c r="Y198" t="s">
        <v>307</v>
      </c>
    </row>
    <row r="199" spans="1:25" x14ac:dyDescent="0.25">
      <c r="A199" t="s">
        <v>60</v>
      </c>
      <c r="B199">
        <v>11</v>
      </c>
      <c r="C199" t="s">
        <v>37</v>
      </c>
      <c r="D199">
        <v>100</v>
      </c>
      <c r="E199" t="s">
        <v>27</v>
      </c>
      <c r="F199" t="s">
        <v>38</v>
      </c>
      <c r="G199" t="s">
        <v>30</v>
      </c>
      <c r="H199">
        <v>3</v>
      </c>
      <c r="I199">
        <v>20.712800000000001</v>
      </c>
      <c r="J199" t="s">
        <v>263</v>
      </c>
      <c r="K199">
        <v>1027</v>
      </c>
      <c r="L199">
        <v>1028</v>
      </c>
      <c r="M199" t="str">
        <f t="shared" si="21"/>
        <v>Dog100OverACSR</v>
      </c>
      <c r="N199" t="str">
        <f>+VLOOKUP(M199,LineCode!$E:$F,2,0)</f>
        <v>3p_11kV_100_ACSR_Al_o</v>
      </c>
      <c r="R199" t="s">
        <v>296</v>
      </c>
      <c r="S199" t="str">
        <f t="shared" si="22"/>
        <v>Line.line_BAG_1027_1028</v>
      </c>
      <c r="T199" t="str">
        <f t="shared" si="23"/>
        <v>Bus1=1027</v>
      </c>
      <c r="U199" t="str">
        <f t="shared" si="24"/>
        <v>Bus2=1028</v>
      </c>
      <c r="V199" t="str">
        <f t="shared" si="25"/>
        <v>phases=3</v>
      </c>
      <c r="W199" t="str">
        <f t="shared" si="26"/>
        <v>Linecode=3p_11kV_100_ACSR_Al_o</v>
      </c>
      <c r="X199" t="str">
        <f t="shared" si="27"/>
        <v>Length=20.7128</v>
      </c>
      <c r="Y199" t="s">
        <v>307</v>
      </c>
    </row>
    <row r="200" spans="1:25" x14ac:dyDescent="0.25">
      <c r="A200" t="s">
        <v>60</v>
      </c>
      <c r="B200">
        <v>11</v>
      </c>
      <c r="C200" t="s">
        <v>37</v>
      </c>
      <c r="D200">
        <v>100</v>
      </c>
      <c r="E200" t="s">
        <v>27</v>
      </c>
      <c r="F200" t="s">
        <v>38</v>
      </c>
      <c r="G200" t="s">
        <v>30</v>
      </c>
      <c r="H200">
        <v>3</v>
      </c>
      <c r="I200">
        <v>22.885300000000001</v>
      </c>
      <c r="J200" t="s">
        <v>263</v>
      </c>
      <c r="K200">
        <v>1028</v>
      </c>
      <c r="L200">
        <v>1029</v>
      </c>
      <c r="M200" t="str">
        <f t="shared" si="21"/>
        <v>Dog100OverACSR</v>
      </c>
      <c r="N200" t="str">
        <f>+VLOOKUP(M200,LineCode!$E:$F,2,0)</f>
        <v>3p_11kV_100_ACSR_Al_o</v>
      </c>
      <c r="R200" t="s">
        <v>296</v>
      </c>
      <c r="S200" t="str">
        <f t="shared" si="22"/>
        <v>Line.line_BAG_1028_1029</v>
      </c>
      <c r="T200" t="str">
        <f t="shared" si="23"/>
        <v>Bus1=1028</v>
      </c>
      <c r="U200" t="str">
        <f t="shared" si="24"/>
        <v>Bus2=1029</v>
      </c>
      <c r="V200" t="str">
        <f t="shared" si="25"/>
        <v>phases=3</v>
      </c>
      <c r="W200" t="str">
        <f t="shared" si="26"/>
        <v>Linecode=3p_11kV_100_ACSR_Al_o</v>
      </c>
      <c r="X200" t="str">
        <f t="shared" si="27"/>
        <v>Length=22.8853</v>
      </c>
      <c r="Y200" t="s">
        <v>307</v>
      </c>
    </row>
    <row r="201" spans="1:25" x14ac:dyDescent="0.25">
      <c r="A201" t="s">
        <v>60</v>
      </c>
      <c r="B201">
        <v>11</v>
      </c>
      <c r="C201" t="s">
        <v>37</v>
      </c>
      <c r="D201">
        <v>100</v>
      </c>
      <c r="E201" t="s">
        <v>27</v>
      </c>
      <c r="F201" t="s">
        <v>38</v>
      </c>
      <c r="G201" t="s">
        <v>30</v>
      </c>
      <c r="H201">
        <v>3</v>
      </c>
      <c r="I201">
        <v>20.274899999999999</v>
      </c>
      <c r="J201" t="s">
        <v>263</v>
      </c>
      <c r="K201">
        <v>1029</v>
      </c>
      <c r="L201">
        <v>1030</v>
      </c>
      <c r="M201" t="str">
        <f t="shared" si="21"/>
        <v>Dog100OverACSR</v>
      </c>
      <c r="N201" t="str">
        <f>+VLOOKUP(M201,LineCode!$E:$F,2,0)</f>
        <v>3p_11kV_100_ACSR_Al_o</v>
      </c>
      <c r="R201" t="s">
        <v>296</v>
      </c>
      <c r="S201" t="str">
        <f t="shared" si="22"/>
        <v>Line.line_BAG_1029_1030</v>
      </c>
      <c r="T201" t="str">
        <f t="shared" si="23"/>
        <v>Bus1=1029</v>
      </c>
      <c r="U201" t="str">
        <f t="shared" si="24"/>
        <v>Bus2=1030</v>
      </c>
      <c r="V201" t="str">
        <f t="shared" si="25"/>
        <v>phases=3</v>
      </c>
      <c r="W201" t="str">
        <f t="shared" si="26"/>
        <v>Linecode=3p_11kV_100_ACSR_Al_o</v>
      </c>
      <c r="X201" t="str">
        <f t="shared" si="27"/>
        <v>Length=20.2749</v>
      </c>
      <c r="Y201" t="s">
        <v>307</v>
      </c>
    </row>
    <row r="202" spans="1:25" x14ac:dyDescent="0.25">
      <c r="A202" t="s">
        <v>60</v>
      </c>
      <c r="B202">
        <v>11</v>
      </c>
      <c r="C202" t="s">
        <v>37</v>
      </c>
      <c r="D202">
        <v>100</v>
      </c>
      <c r="E202" t="s">
        <v>27</v>
      </c>
      <c r="F202" t="s">
        <v>38</v>
      </c>
      <c r="G202" t="s">
        <v>30</v>
      </c>
      <c r="H202">
        <v>3</v>
      </c>
      <c r="I202">
        <v>20.762</v>
      </c>
      <c r="J202" t="s">
        <v>263</v>
      </c>
      <c r="K202">
        <v>1030</v>
      </c>
      <c r="L202">
        <v>1031</v>
      </c>
      <c r="M202" t="str">
        <f t="shared" si="21"/>
        <v>Dog100OverACSR</v>
      </c>
      <c r="N202" t="str">
        <f>+VLOOKUP(M202,LineCode!$E:$F,2,0)</f>
        <v>3p_11kV_100_ACSR_Al_o</v>
      </c>
      <c r="R202" t="s">
        <v>296</v>
      </c>
      <c r="S202" t="str">
        <f t="shared" si="22"/>
        <v>Line.line_BAG_1030_1031</v>
      </c>
      <c r="T202" t="str">
        <f t="shared" si="23"/>
        <v>Bus1=1030</v>
      </c>
      <c r="U202" t="str">
        <f t="shared" si="24"/>
        <v>Bus2=1031</v>
      </c>
      <c r="V202" t="str">
        <f t="shared" si="25"/>
        <v>phases=3</v>
      </c>
      <c r="W202" t="str">
        <f t="shared" si="26"/>
        <v>Linecode=3p_11kV_100_ACSR_Al_o</v>
      </c>
      <c r="X202" t="str">
        <f t="shared" si="27"/>
        <v>Length=20.762</v>
      </c>
      <c r="Y202" t="s">
        <v>307</v>
      </c>
    </row>
    <row r="203" spans="1:25" x14ac:dyDescent="0.25">
      <c r="A203" t="s">
        <v>60</v>
      </c>
      <c r="B203">
        <v>11</v>
      </c>
      <c r="C203" t="s">
        <v>37</v>
      </c>
      <c r="D203">
        <v>100</v>
      </c>
      <c r="E203" t="s">
        <v>27</v>
      </c>
      <c r="F203" t="s">
        <v>38</v>
      </c>
      <c r="G203" t="s">
        <v>30</v>
      </c>
      <c r="H203">
        <v>3</v>
      </c>
      <c r="I203">
        <v>19.043600000000001</v>
      </c>
      <c r="J203" t="s">
        <v>263</v>
      </c>
      <c r="K203">
        <v>1031</v>
      </c>
      <c r="L203">
        <v>1032</v>
      </c>
      <c r="M203" t="str">
        <f t="shared" si="21"/>
        <v>Dog100OverACSR</v>
      </c>
      <c r="N203" t="str">
        <f>+VLOOKUP(M203,LineCode!$E:$F,2,0)</f>
        <v>3p_11kV_100_ACSR_Al_o</v>
      </c>
      <c r="R203" t="s">
        <v>296</v>
      </c>
      <c r="S203" t="str">
        <f t="shared" si="22"/>
        <v>Line.line_BAG_1031_1032</v>
      </c>
      <c r="T203" t="str">
        <f t="shared" si="23"/>
        <v>Bus1=1031</v>
      </c>
      <c r="U203" t="str">
        <f t="shared" si="24"/>
        <v>Bus2=1032</v>
      </c>
      <c r="V203" t="str">
        <f t="shared" si="25"/>
        <v>phases=3</v>
      </c>
      <c r="W203" t="str">
        <f t="shared" si="26"/>
        <v>Linecode=3p_11kV_100_ACSR_Al_o</v>
      </c>
      <c r="X203" t="str">
        <f t="shared" si="27"/>
        <v>Length=19.0436</v>
      </c>
      <c r="Y203" t="s">
        <v>307</v>
      </c>
    </row>
    <row r="204" spans="1:25" x14ac:dyDescent="0.25">
      <c r="A204" t="s">
        <v>60</v>
      </c>
      <c r="B204">
        <v>11</v>
      </c>
      <c r="C204" t="s">
        <v>37</v>
      </c>
      <c r="D204">
        <v>100</v>
      </c>
      <c r="E204" t="s">
        <v>27</v>
      </c>
      <c r="F204" t="s">
        <v>38</v>
      </c>
      <c r="G204" t="s">
        <v>30</v>
      </c>
      <c r="H204">
        <v>3</v>
      </c>
      <c r="I204">
        <v>29.128499999999999</v>
      </c>
      <c r="J204" t="s">
        <v>263</v>
      </c>
      <c r="K204">
        <v>1032</v>
      </c>
      <c r="L204">
        <v>1078</v>
      </c>
      <c r="M204" t="str">
        <f t="shared" si="21"/>
        <v>Dog100OverACSR</v>
      </c>
      <c r="N204" t="str">
        <f>+VLOOKUP(M204,LineCode!$E:$F,2,0)</f>
        <v>3p_11kV_100_ACSR_Al_o</v>
      </c>
      <c r="R204" t="s">
        <v>296</v>
      </c>
      <c r="S204" t="str">
        <f t="shared" si="22"/>
        <v>Line.line_BAG_1032_1078</v>
      </c>
      <c r="T204" t="str">
        <f t="shared" si="23"/>
        <v>Bus1=1032</v>
      </c>
      <c r="U204" t="str">
        <f t="shared" si="24"/>
        <v>Bus2=1078</v>
      </c>
      <c r="V204" t="str">
        <f t="shared" si="25"/>
        <v>phases=3</v>
      </c>
      <c r="W204" t="str">
        <f t="shared" si="26"/>
        <v>Linecode=3p_11kV_100_ACSR_Al_o</v>
      </c>
      <c r="X204" t="str">
        <f t="shared" si="27"/>
        <v>Length=29.1285</v>
      </c>
      <c r="Y204" t="s">
        <v>307</v>
      </c>
    </row>
    <row r="205" spans="1:25" x14ac:dyDescent="0.25">
      <c r="A205" t="s">
        <v>60</v>
      </c>
      <c r="B205">
        <v>11</v>
      </c>
      <c r="C205" t="s">
        <v>37</v>
      </c>
      <c r="D205">
        <v>100</v>
      </c>
      <c r="E205" t="s">
        <v>27</v>
      </c>
      <c r="F205" t="s">
        <v>38</v>
      </c>
      <c r="G205" t="s">
        <v>30</v>
      </c>
      <c r="H205">
        <v>3</v>
      </c>
      <c r="I205">
        <v>22.4025</v>
      </c>
      <c r="J205" t="s">
        <v>263</v>
      </c>
      <c r="K205">
        <v>1078</v>
      </c>
      <c r="L205">
        <v>1079</v>
      </c>
      <c r="M205" t="str">
        <f t="shared" si="21"/>
        <v>Dog100OverACSR</v>
      </c>
      <c r="N205" t="str">
        <f>+VLOOKUP(M205,LineCode!$E:$F,2,0)</f>
        <v>3p_11kV_100_ACSR_Al_o</v>
      </c>
      <c r="R205" t="s">
        <v>296</v>
      </c>
      <c r="S205" t="str">
        <f t="shared" si="22"/>
        <v>Line.line_BAG_1078_1079</v>
      </c>
      <c r="T205" t="str">
        <f t="shared" si="23"/>
        <v>Bus1=1078</v>
      </c>
      <c r="U205" t="str">
        <f t="shared" si="24"/>
        <v>Bus2=1079</v>
      </c>
      <c r="V205" t="str">
        <f t="shared" si="25"/>
        <v>phases=3</v>
      </c>
      <c r="W205" t="str">
        <f t="shared" si="26"/>
        <v>Linecode=3p_11kV_100_ACSR_Al_o</v>
      </c>
      <c r="X205" t="str">
        <f t="shared" si="27"/>
        <v>Length=22.4025</v>
      </c>
      <c r="Y205" t="s">
        <v>307</v>
      </c>
    </row>
    <row r="206" spans="1:25" x14ac:dyDescent="0.25">
      <c r="A206" t="s">
        <v>60</v>
      </c>
      <c r="B206">
        <v>11</v>
      </c>
      <c r="C206" t="s">
        <v>37</v>
      </c>
      <c r="D206">
        <v>100</v>
      </c>
      <c r="E206" t="s">
        <v>27</v>
      </c>
      <c r="F206" t="s">
        <v>38</v>
      </c>
      <c r="G206" t="s">
        <v>30</v>
      </c>
      <c r="H206">
        <v>3</v>
      </c>
      <c r="I206">
        <v>17.3889</v>
      </c>
      <c r="J206" t="s">
        <v>263</v>
      </c>
      <c r="K206">
        <v>1079</v>
      </c>
      <c r="L206">
        <v>1080</v>
      </c>
      <c r="M206" t="str">
        <f t="shared" si="21"/>
        <v>Dog100OverACSR</v>
      </c>
      <c r="N206" t="str">
        <f>+VLOOKUP(M206,LineCode!$E:$F,2,0)</f>
        <v>3p_11kV_100_ACSR_Al_o</v>
      </c>
      <c r="R206" t="s">
        <v>296</v>
      </c>
      <c r="S206" t="str">
        <f t="shared" si="22"/>
        <v>Line.line_BAG_1079_1080</v>
      </c>
      <c r="T206" t="str">
        <f t="shared" si="23"/>
        <v>Bus1=1079</v>
      </c>
      <c r="U206" t="str">
        <f t="shared" si="24"/>
        <v>Bus2=1080</v>
      </c>
      <c r="V206" t="str">
        <f t="shared" si="25"/>
        <v>phases=3</v>
      </c>
      <c r="W206" t="str">
        <f t="shared" si="26"/>
        <v>Linecode=3p_11kV_100_ACSR_Al_o</v>
      </c>
      <c r="X206" t="str">
        <f t="shared" si="27"/>
        <v>Length=17.3889</v>
      </c>
      <c r="Y206" t="s">
        <v>307</v>
      </c>
    </row>
    <row r="207" spans="1:25" x14ac:dyDescent="0.25">
      <c r="A207" t="s">
        <v>60</v>
      </c>
      <c r="B207">
        <v>11</v>
      </c>
      <c r="C207" t="s">
        <v>37</v>
      </c>
      <c r="D207">
        <v>100</v>
      </c>
      <c r="E207" t="s">
        <v>27</v>
      </c>
      <c r="F207" t="s">
        <v>38</v>
      </c>
      <c r="G207" t="s">
        <v>30</v>
      </c>
      <c r="H207">
        <v>3</v>
      </c>
      <c r="I207">
        <v>24.300799999999999</v>
      </c>
      <c r="J207" t="s">
        <v>263</v>
      </c>
      <c r="K207">
        <v>1080</v>
      </c>
      <c r="L207">
        <v>1081</v>
      </c>
      <c r="M207" t="str">
        <f t="shared" si="21"/>
        <v>Dog100OverACSR</v>
      </c>
      <c r="N207" t="str">
        <f>+VLOOKUP(M207,LineCode!$E:$F,2,0)</f>
        <v>3p_11kV_100_ACSR_Al_o</v>
      </c>
      <c r="R207" t="s">
        <v>296</v>
      </c>
      <c r="S207" t="str">
        <f t="shared" si="22"/>
        <v>Line.line_BAG_1080_1081</v>
      </c>
      <c r="T207" t="str">
        <f t="shared" si="23"/>
        <v>Bus1=1080</v>
      </c>
      <c r="U207" t="str">
        <f t="shared" si="24"/>
        <v>Bus2=1081</v>
      </c>
      <c r="V207" t="str">
        <f t="shared" si="25"/>
        <v>phases=3</v>
      </c>
      <c r="W207" t="str">
        <f t="shared" si="26"/>
        <v>Linecode=3p_11kV_100_ACSR_Al_o</v>
      </c>
      <c r="X207" t="str">
        <f t="shared" si="27"/>
        <v>Length=24.3008</v>
      </c>
      <c r="Y207" t="s">
        <v>307</v>
      </c>
    </row>
    <row r="208" spans="1:25" x14ac:dyDescent="0.25">
      <c r="A208" t="s">
        <v>60</v>
      </c>
      <c r="B208">
        <v>11</v>
      </c>
      <c r="C208" t="s">
        <v>37</v>
      </c>
      <c r="D208">
        <v>100</v>
      </c>
      <c r="E208" t="s">
        <v>27</v>
      </c>
      <c r="F208" t="s">
        <v>38</v>
      </c>
      <c r="G208" t="s">
        <v>30</v>
      </c>
      <c r="H208">
        <v>3</v>
      </c>
      <c r="I208">
        <v>18.121500000000001</v>
      </c>
      <c r="J208" t="s">
        <v>263</v>
      </c>
      <c r="K208">
        <v>1081</v>
      </c>
      <c r="L208">
        <v>1082</v>
      </c>
      <c r="M208" t="str">
        <f t="shared" si="21"/>
        <v>Dog100OverACSR</v>
      </c>
      <c r="N208" t="str">
        <f>+VLOOKUP(M208,LineCode!$E:$F,2,0)</f>
        <v>3p_11kV_100_ACSR_Al_o</v>
      </c>
      <c r="R208" t="s">
        <v>296</v>
      </c>
      <c r="S208" t="str">
        <f t="shared" si="22"/>
        <v>Line.line_BAG_1081_1082</v>
      </c>
      <c r="T208" t="str">
        <f t="shared" si="23"/>
        <v>Bus1=1081</v>
      </c>
      <c r="U208" t="str">
        <f t="shared" si="24"/>
        <v>Bus2=1082</v>
      </c>
      <c r="V208" t="str">
        <f t="shared" si="25"/>
        <v>phases=3</v>
      </c>
      <c r="W208" t="str">
        <f t="shared" si="26"/>
        <v>Linecode=3p_11kV_100_ACSR_Al_o</v>
      </c>
      <c r="X208" t="str">
        <f t="shared" si="27"/>
        <v>Length=18.1215</v>
      </c>
      <c r="Y208" t="s">
        <v>307</v>
      </c>
    </row>
    <row r="209" spans="1:25" x14ac:dyDescent="0.25">
      <c r="A209" t="s">
        <v>60</v>
      </c>
      <c r="B209">
        <v>11</v>
      </c>
      <c r="C209" t="s">
        <v>37</v>
      </c>
      <c r="D209">
        <v>100</v>
      </c>
      <c r="E209" t="s">
        <v>27</v>
      </c>
      <c r="F209" t="s">
        <v>38</v>
      </c>
      <c r="G209" t="s">
        <v>30</v>
      </c>
      <c r="H209">
        <v>3</v>
      </c>
      <c r="I209">
        <v>17.249300000000002</v>
      </c>
      <c r="J209" t="s">
        <v>263</v>
      </c>
      <c r="K209">
        <v>1082</v>
      </c>
      <c r="L209">
        <v>1083</v>
      </c>
      <c r="M209" t="str">
        <f t="shared" si="21"/>
        <v>Dog100OverACSR</v>
      </c>
      <c r="N209" t="str">
        <f>+VLOOKUP(M209,LineCode!$E:$F,2,0)</f>
        <v>3p_11kV_100_ACSR_Al_o</v>
      </c>
      <c r="R209" t="s">
        <v>296</v>
      </c>
      <c r="S209" t="str">
        <f t="shared" si="22"/>
        <v>Line.line_BAG_1082_1083</v>
      </c>
      <c r="T209" t="str">
        <f t="shared" si="23"/>
        <v>Bus1=1082</v>
      </c>
      <c r="U209" t="str">
        <f t="shared" si="24"/>
        <v>Bus2=1083</v>
      </c>
      <c r="V209" t="str">
        <f t="shared" si="25"/>
        <v>phases=3</v>
      </c>
      <c r="W209" t="str">
        <f t="shared" si="26"/>
        <v>Linecode=3p_11kV_100_ACSR_Al_o</v>
      </c>
      <c r="X209" t="str">
        <f t="shared" si="27"/>
        <v>Length=17.2493</v>
      </c>
      <c r="Y209" t="s">
        <v>307</v>
      </c>
    </row>
    <row r="210" spans="1:25" x14ac:dyDescent="0.25">
      <c r="A210" t="s">
        <v>60</v>
      </c>
      <c r="B210">
        <v>11</v>
      </c>
      <c r="C210" t="s">
        <v>37</v>
      </c>
      <c r="D210">
        <v>100</v>
      </c>
      <c r="E210" t="s">
        <v>27</v>
      </c>
      <c r="F210" t="s">
        <v>38</v>
      </c>
      <c r="G210" t="s">
        <v>30</v>
      </c>
      <c r="H210">
        <v>3</v>
      </c>
      <c r="I210">
        <v>24.861799999999999</v>
      </c>
      <c r="J210" t="s">
        <v>263</v>
      </c>
      <c r="K210">
        <v>1083</v>
      </c>
      <c r="L210">
        <v>1084</v>
      </c>
      <c r="M210" t="str">
        <f t="shared" si="21"/>
        <v>Dog100OverACSR</v>
      </c>
      <c r="N210" t="str">
        <f>+VLOOKUP(M210,LineCode!$E:$F,2,0)</f>
        <v>3p_11kV_100_ACSR_Al_o</v>
      </c>
      <c r="R210" t="s">
        <v>296</v>
      </c>
      <c r="S210" t="str">
        <f t="shared" si="22"/>
        <v>Line.line_BAG_1083_1084</v>
      </c>
      <c r="T210" t="str">
        <f t="shared" si="23"/>
        <v>Bus1=1083</v>
      </c>
      <c r="U210" t="str">
        <f t="shared" si="24"/>
        <v>Bus2=1084</v>
      </c>
      <c r="V210" t="str">
        <f t="shared" si="25"/>
        <v>phases=3</v>
      </c>
      <c r="W210" t="str">
        <f t="shared" si="26"/>
        <v>Linecode=3p_11kV_100_ACSR_Al_o</v>
      </c>
      <c r="X210" t="str">
        <f t="shared" si="27"/>
        <v>Length=24.8618</v>
      </c>
      <c r="Y210" t="s">
        <v>307</v>
      </c>
    </row>
    <row r="211" spans="1:25" x14ac:dyDescent="0.25">
      <c r="A211" t="s">
        <v>60</v>
      </c>
      <c r="B211">
        <v>11</v>
      </c>
      <c r="C211" t="s">
        <v>37</v>
      </c>
      <c r="D211">
        <v>100</v>
      </c>
      <c r="E211" t="s">
        <v>27</v>
      </c>
      <c r="F211" t="s">
        <v>38</v>
      </c>
      <c r="G211" t="s">
        <v>30</v>
      </c>
      <c r="H211">
        <v>3</v>
      </c>
      <c r="I211">
        <v>19.325900000000001</v>
      </c>
      <c r="J211" t="s">
        <v>263</v>
      </c>
      <c r="K211">
        <v>1084</v>
      </c>
      <c r="L211">
        <v>1085</v>
      </c>
      <c r="M211" t="str">
        <f t="shared" si="21"/>
        <v>Dog100OverACSR</v>
      </c>
      <c r="N211" t="str">
        <f>+VLOOKUP(M211,LineCode!$E:$F,2,0)</f>
        <v>3p_11kV_100_ACSR_Al_o</v>
      </c>
      <c r="R211" t="s">
        <v>296</v>
      </c>
      <c r="S211" t="str">
        <f t="shared" si="22"/>
        <v>Line.line_BAG_1084_1085</v>
      </c>
      <c r="T211" t="str">
        <f t="shared" si="23"/>
        <v>Bus1=1084</v>
      </c>
      <c r="U211" t="str">
        <f t="shared" si="24"/>
        <v>Bus2=1085</v>
      </c>
      <c r="V211" t="str">
        <f t="shared" si="25"/>
        <v>phases=3</v>
      </c>
      <c r="W211" t="str">
        <f t="shared" si="26"/>
        <v>Linecode=3p_11kV_100_ACSR_Al_o</v>
      </c>
      <c r="X211" t="str">
        <f t="shared" si="27"/>
        <v>Length=19.3259</v>
      </c>
      <c r="Y211" t="s">
        <v>307</v>
      </c>
    </row>
    <row r="212" spans="1:25" x14ac:dyDescent="0.25">
      <c r="A212" t="s">
        <v>60</v>
      </c>
      <c r="B212">
        <v>11</v>
      </c>
      <c r="C212" t="s">
        <v>37</v>
      </c>
      <c r="D212">
        <v>100</v>
      </c>
      <c r="E212" t="s">
        <v>27</v>
      </c>
      <c r="F212" t="s">
        <v>38</v>
      </c>
      <c r="G212" t="s">
        <v>30</v>
      </c>
      <c r="H212">
        <v>3</v>
      </c>
      <c r="I212">
        <v>16.621700000000001</v>
      </c>
      <c r="J212" t="s">
        <v>263</v>
      </c>
      <c r="K212">
        <v>1085</v>
      </c>
      <c r="L212">
        <v>1086</v>
      </c>
      <c r="M212" t="str">
        <f t="shared" si="21"/>
        <v>Dog100OverACSR</v>
      </c>
      <c r="N212" t="str">
        <f>+VLOOKUP(M212,LineCode!$E:$F,2,0)</f>
        <v>3p_11kV_100_ACSR_Al_o</v>
      </c>
      <c r="R212" t="s">
        <v>296</v>
      </c>
      <c r="S212" t="str">
        <f t="shared" si="22"/>
        <v>Line.line_BAG_1085_1086</v>
      </c>
      <c r="T212" t="str">
        <f t="shared" si="23"/>
        <v>Bus1=1085</v>
      </c>
      <c r="U212" t="str">
        <f t="shared" si="24"/>
        <v>Bus2=1086</v>
      </c>
      <c r="V212" t="str">
        <f t="shared" si="25"/>
        <v>phases=3</v>
      </c>
      <c r="W212" t="str">
        <f t="shared" si="26"/>
        <v>Linecode=3p_11kV_100_ACSR_Al_o</v>
      </c>
      <c r="X212" t="str">
        <f t="shared" si="27"/>
        <v>Length=16.6217</v>
      </c>
      <c r="Y212" t="s">
        <v>307</v>
      </c>
    </row>
    <row r="213" spans="1:25" x14ac:dyDescent="0.25">
      <c r="A213" t="s">
        <v>60</v>
      </c>
      <c r="B213">
        <v>11</v>
      </c>
      <c r="C213" t="s">
        <v>37</v>
      </c>
      <c r="D213">
        <v>100</v>
      </c>
      <c r="E213" t="s">
        <v>27</v>
      </c>
      <c r="F213" t="s">
        <v>38</v>
      </c>
      <c r="G213" t="s">
        <v>30</v>
      </c>
      <c r="H213">
        <v>3</v>
      </c>
      <c r="I213">
        <v>26.010400000000001</v>
      </c>
      <c r="J213" t="s">
        <v>263</v>
      </c>
      <c r="K213">
        <v>1086</v>
      </c>
      <c r="L213">
        <v>1087</v>
      </c>
      <c r="M213" t="str">
        <f t="shared" si="21"/>
        <v>Dog100OverACSR</v>
      </c>
      <c r="N213" t="str">
        <f>+VLOOKUP(M213,LineCode!$E:$F,2,0)</f>
        <v>3p_11kV_100_ACSR_Al_o</v>
      </c>
      <c r="R213" t="s">
        <v>296</v>
      </c>
      <c r="S213" t="str">
        <f t="shared" si="22"/>
        <v>Line.line_BAG_1086_1087</v>
      </c>
      <c r="T213" t="str">
        <f t="shared" si="23"/>
        <v>Bus1=1086</v>
      </c>
      <c r="U213" t="str">
        <f t="shared" si="24"/>
        <v>Bus2=1087</v>
      </c>
      <c r="V213" t="str">
        <f t="shared" si="25"/>
        <v>phases=3</v>
      </c>
      <c r="W213" t="str">
        <f t="shared" si="26"/>
        <v>Linecode=3p_11kV_100_ACSR_Al_o</v>
      </c>
      <c r="X213" t="str">
        <f t="shared" si="27"/>
        <v>Length=26.0104</v>
      </c>
      <c r="Y213" t="s">
        <v>307</v>
      </c>
    </row>
    <row r="214" spans="1:25" x14ac:dyDescent="0.25">
      <c r="A214" t="s">
        <v>60</v>
      </c>
      <c r="B214">
        <v>11</v>
      </c>
      <c r="C214" t="s">
        <v>37</v>
      </c>
      <c r="D214">
        <v>100</v>
      </c>
      <c r="E214" t="s">
        <v>27</v>
      </c>
      <c r="F214" t="s">
        <v>38</v>
      </c>
      <c r="G214" t="s">
        <v>30</v>
      </c>
      <c r="H214">
        <v>3</v>
      </c>
      <c r="I214">
        <v>22.180800000000001</v>
      </c>
      <c r="J214" t="s">
        <v>263</v>
      </c>
      <c r="K214">
        <v>1087</v>
      </c>
      <c r="L214">
        <v>1088</v>
      </c>
      <c r="M214" t="str">
        <f t="shared" si="21"/>
        <v>Dog100OverACSR</v>
      </c>
      <c r="N214" t="str">
        <f>+VLOOKUP(M214,LineCode!$E:$F,2,0)</f>
        <v>3p_11kV_100_ACSR_Al_o</v>
      </c>
      <c r="R214" t="s">
        <v>296</v>
      </c>
      <c r="S214" t="str">
        <f t="shared" si="22"/>
        <v>Line.line_BAG_1087_1088</v>
      </c>
      <c r="T214" t="str">
        <f t="shared" si="23"/>
        <v>Bus1=1087</v>
      </c>
      <c r="U214" t="str">
        <f t="shared" si="24"/>
        <v>Bus2=1088</v>
      </c>
      <c r="V214" t="str">
        <f t="shared" si="25"/>
        <v>phases=3</v>
      </c>
      <c r="W214" t="str">
        <f t="shared" si="26"/>
        <v>Linecode=3p_11kV_100_ACSR_Al_o</v>
      </c>
      <c r="X214" t="str">
        <f t="shared" si="27"/>
        <v>Length=22.1808</v>
      </c>
      <c r="Y214" t="s">
        <v>307</v>
      </c>
    </row>
    <row r="215" spans="1:25" x14ac:dyDescent="0.25">
      <c r="A215" t="s">
        <v>60</v>
      </c>
      <c r="B215">
        <v>11</v>
      </c>
      <c r="C215" t="s">
        <v>37</v>
      </c>
      <c r="D215">
        <v>100</v>
      </c>
      <c r="E215" t="s">
        <v>27</v>
      </c>
      <c r="F215" t="s">
        <v>38</v>
      </c>
      <c r="G215" t="s">
        <v>30</v>
      </c>
      <c r="H215">
        <v>3</v>
      </c>
      <c r="I215">
        <v>15.6006</v>
      </c>
      <c r="J215" t="s">
        <v>263</v>
      </c>
      <c r="K215">
        <v>1088</v>
      </c>
      <c r="L215">
        <v>1089</v>
      </c>
      <c r="M215" t="str">
        <f t="shared" si="21"/>
        <v>Dog100OverACSR</v>
      </c>
      <c r="N215" t="str">
        <f>+VLOOKUP(M215,LineCode!$E:$F,2,0)</f>
        <v>3p_11kV_100_ACSR_Al_o</v>
      </c>
      <c r="R215" t="s">
        <v>296</v>
      </c>
      <c r="S215" t="str">
        <f t="shared" si="22"/>
        <v>Line.line_BAG_1088_1089</v>
      </c>
      <c r="T215" t="str">
        <f t="shared" si="23"/>
        <v>Bus1=1088</v>
      </c>
      <c r="U215" t="str">
        <f t="shared" si="24"/>
        <v>Bus2=1089</v>
      </c>
      <c r="V215" t="str">
        <f t="shared" si="25"/>
        <v>phases=3</v>
      </c>
      <c r="W215" t="str">
        <f t="shared" si="26"/>
        <v>Linecode=3p_11kV_100_ACSR_Al_o</v>
      </c>
      <c r="X215" t="str">
        <f t="shared" si="27"/>
        <v>Length=15.6006</v>
      </c>
      <c r="Y215" t="s">
        <v>307</v>
      </c>
    </row>
    <row r="216" spans="1:25" x14ac:dyDescent="0.25">
      <c r="A216" t="s">
        <v>60</v>
      </c>
      <c r="B216">
        <v>11</v>
      </c>
      <c r="C216" t="s">
        <v>37</v>
      </c>
      <c r="D216">
        <v>100</v>
      </c>
      <c r="E216" t="s">
        <v>27</v>
      </c>
      <c r="F216" t="s">
        <v>38</v>
      </c>
      <c r="G216" t="s">
        <v>30</v>
      </c>
      <c r="H216">
        <v>3</v>
      </c>
      <c r="I216">
        <v>19.013400000000001</v>
      </c>
      <c r="J216" t="s">
        <v>263</v>
      </c>
      <c r="K216">
        <v>1089</v>
      </c>
      <c r="L216">
        <v>1090</v>
      </c>
      <c r="M216" t="str">
        <f t="shared" si="21"/>
        <v>Dog100OverACSR</v>
      </c>
      <c r="N216" t="str">
        <f>+VLOOKUP(M216,LineCode!$E:$F,2,0)</f>
        <v>3p_11kV_100_ACSR_Al_o</v>
      </c>
      <c r="R216" t="s">
        <v>296</v>
      </c>
      <c r="S216" t="str">
        <f t="shared" si="22"/>
        <v>Line.line_BAG_1089_1090</v>
      </c>
      <c r="T216" t="str">
        <f t="shared" si="23"/>
        <v>Bus1=1089</v>
      </c>
      <c r="U216" t="str">
        <f t="shared" si="24"/>
        <v>Bus2=1090</v>
      </c>
      <c r="V216" t="str">
        <f t="shared" si="25"/>
        <v>phases=3</v>
      </c>
      <c r="W216" t="str">
        <f t="shared" si="26"/>
        <v>Linecode=3p_11kV_100_ACSR_Al_o</v>
      </c>
      <c r="X216" t="str">
        <f t="shared" si="27"/>
        <v>Length=19.0134</v>
      </c>
      <c r="Y216" t="s">
        <v>307</v>
      </c>
    </row>
    <row r="217" spans="1:25" x14ac:dyDescent="0.25">
      <c r="A217" t="s">
        <v>60</v>
      </c>
      <c r="B217">
        <v>11</v>
      </c>
      <c r="C217" t="s">
        <v>37</v>
      </c>
      <c r="D217">
        <v>100</v>
      </c>
      <c r="E217" t="s">
        <v>27</v>
      </c>
      <c r="F217" t="s">
        <v>38</v>
      </c>
      <c r="G217" t="s">
        <v>30</v>
      </c>
      <c r="H217">
        <v>3</v>
      </c>
      <c r="I217">
        <v>19.0611</v>
      </c>
      <c r="J217" t="s">
        <v>263</v>
      </c>
      <c r="K217">
        <v>1090</v>
      </c>
      <c r="L217">
        <v>1091</v>
      </c>
      <c r="M217" t="str">
        <f t="shared" si="21"/>
        <v>Dog100OverACSR</v>
      </c>
      <c r="N217" t="str">
        <f>+VLOOKUP(M217,LineCode!$E:$F,2,0)</f>
        <v>3p_11kV_100_ACSR_Al_o</v>
      </c>
      <c r="R217" t="s">
        <v>296</v>
      </c>
      <c r="S217" t="str">
        <f t="shared" si="22"/>
        <v>Line.line_BAG_1090_1091</v>
      </c>
      <c r="T217" t="str">
        <f t="shared" si="23"/>
        <v>Bus1=1090</v>
      </c>
      <c r="U217" t="str">
        <f t="shared" si="24"/>
        <v>Bus2=1091</v>
      </c>
      <c r="V217" t="str">
        <f t="shared" si="25"/>
        <v>phases=3</v>
      </c>
      <c r="W217" t="str">
        <f t="shared" si="26"/>
        <v>Linecode=3p_11kV_100_ACSR_Al_o</v>
      </c>
      <c r="X217" t="str">
        <f t="shared" si="27"/>
        <v>Length=19.0611</v>
      </c>
      <c r="Y217" t="s">
        <v>307</v>
      </c>
    </row>
    <row r="218" spans="1:25" x14ac:dyDescent="0.25">
      <c r="A218" t="s">
        <v>60</v>
      </c>
      <c r="B218">
        <v>11</v>
      </c>
      <c r="C218" t="s">
        <v>37</v>
      </c>
      <c r="D218">
        <v>100</v>
      </c>
      <c r="E218" t="s">
        <v>27</v>
      </c>
      <c r="F218" t="s">
        <v>38</v>
      </c>
      <c r="G218" t="s">
        <v>30</v>
      </c>
      <c r="H218">
        <v>3</v>
      </c>
      <c r="I218">
        <v>15.522399999999999</v>
      </c>
      <c r="J218" t="s">
        <v>263</v>
      </c>
      <c r="K218">
        <v>1091</v>
      </c>
      <c r="L218">
        <v>1092</v>
      </c>
      <c r="M218" t="str">
        <f t="shared" si="21"/>
        <v>Dog100OverACSR</v>
      </c>
      <c r="N218" t="str">
        <f>+VLOOKUP(M218,LineCode!$E:$F,2,0)</f>
        <v>3p_11kV_100_ACSR_Al_o</v>
      </c>
      <c r="R218" t="s">
        <v>296</v>
      </c>
      <c r="S218" t="str">
        <f t="shared" si="22"/>
        <v>Line.line_BAG_1091_1092</v>
      </c>
      <c r="T218" t="str">
        <f t="shared" si="23"/>
        <v>Bus1=1091</v>
      </c>
      <c r="U218" t="str">
        <f t="shared" si="24"/>
        <v>Bus2=1092</v>
      </c>
      <c r="V218" t="str">
        <f t="shared" si="25"/>
        <v>phases=3</v>
      </c>
      <c r="W218" t="str">
        <f t="shared" si="26"/>
        <v>Linecode=3p_11kV_100_ACSR_Al_o</v>
      </c>
      <c r="X218" t="str">
        <f t="shared" si="27"/>
        <v>Length=15.5224</v>
      </c>
      <c r="Y218" t="s">
        <v>307</v>
      </c>
    </row>
    <row r="219" spans="1:25" x14ac:dyDescent="0.25">
      <c r="A219" t="s">
        <v>60</v>
      </c>
      <c r="B219">
        <v>11</v>
      </c>
      <c r="C219" t="s">
        <v>37</v>
      </c>
      <c r="D219">
        <v>100</v>
      </c>
      <c r="E219" t="s">
        <v>27</v>
      </c>
      <c r="F219" t="s">
        <v>38</v>
      </c>
      <c r="G219" t="s">
        <v>30</v>
      </c>
      <c r="H219">
        <v>3</v>
      </c>
      <c r="I219">
        <v>19.549900000000001</v>
      </c>
      <c r="J219" t="s">
        <v>263</v>
      </c>
      <c r="K219">
        <v>1092</v>
      </c>
      <c r="L219">
        <v>1093</v>
      </c>
      <c r="M219" t="str">
        <f t="shared" si="21"/>
        <v>Dog100OverACSR</v>
      </c>
      <c r="N219" t="str">
        <f>+VLOOKUP(M219,LineCode!$E:$F,2,0)</f>
        <v>3p_11kV_100_ACSR_Al_o</v>
      </c>
      <c r="R219" t="s">
        <v>296</v>
      </c>
      <c r="S219" t="str">
        <f t="shared" si="22"/>
        <v>Line.line_BAG_1092_1093</v>
      </c>
      <c r="T219" t="str">
        <f t="shared" si="23"/>
        <v>Bus1=1092</v>
      </c>
      <c r="U219" t="str">
        <f t="shared" si="24"/>
        <v>Bus2=1093</v>
      </c>
      <c r="V219" t="str">
        <f t="shared" si="25"/>
        <v>phases=3</v>
      </c>
      <c r="W219" t="str">
        <f t="shared" si="26"/>
        <v>Linecode=3p_11kV_100_ACSR_Al_o</v>
      </c>
      <c r="X219" t="str">
        <f t="shared" si="27"/>
        <v>Length=19.5499</v>
      </c>
      <c r="Y219" t="s">
        <v>307</v>
      </c>
    </row>
    <row r="220" spans="1:25" x14ac:dyDescent="0.25">
      <c r="A220" t="s">
        <v>60</v>
      </c>
      <c r="B220">
        <v>11</v>
      </c>
      <c r="C220" t="s">
        <v>37</v>
      </c>
      <c r="D220">
        <v>100</v>
      </c>
      <c r="E220" t="s">
        <v>27</v>
      </c>
      <c r="F220" t="s">
        <v>38</v>
      </c>
      <c r="G220" t="s">
        <v>30</v>
      </c>
      <c r="H220">
        <v>3</v>
      </c>
      <c r="I220">
        <v>7.3391500000000001</v>
      </c>
      <c r="J220" t="s">
        <v>263</v>
      </c>
      <c r="K220">
        <v>1093</v>
      </c>
      <c r="L220">
        <v>1216</v>
      </c>
      <c r="M220" t="str">
        <f t="shared" si="21"/>
        <v>Dog100OverACSR</v>
      </c>
      <c r="N220" t="str">
        <f>+VLOOKUP(M220,LineCode!$E:$F,2,0)</f>
        <v>3p_11kV_100_ACSR_Al_o</v>
      </c>
      <c r="R220" t="s">
        <v>296</v>
      </c>
      <c r="S220" t="str">
        <f t="shared" si="22"/>
        <v>Line.line_BAG_1093_1216</v>
      </c>
      <c r="T220" t="str">
        <f t="shared" si="23"/>
        <v>Bus1=1093</v>
      </c>
      <c r="U220" t="str">
        <f t="shared" si="24"/>
        <v>Bus2=1216</v>
      </c>
      <c r="V220" t="str">
        <f t="shared" si="25"/>
        <v>phases=3</v>
      </c>
      <c r="W220" t="str">
        <f t="shared" si="26"/>
        <v>Linecode=3p_11kV_100_ACSR_Al_o</v>
      </c>
      <c r="X220" t="str">
        <f t="shared" si="27"/>
        <v>Length=7.33915</v>
      </c>
      <c r="Y220" t="s">
        <v>307</v>
      </c>
    </row>
    <row r="221" spans="1:25" x14ac:dyDescent="0.25">
      <c r="A221" t="s">
        <v>60</v>
      </c>
      <c r="B221">
        <v>11</v>
      </c>
      <c r="C221" t="s">
        <v>37</v>
      </c>
      <c r="D221">
        <v>100</v>
      </c>
      <c r="E221" t="s">
        <v>27</v>
      </c>
      <c r="F221" t="s">
        <v>38</v>
      </c>
      <c r="G221" t="s">
        <v>30</v>
      </c>
      <c r="H221">
        <v>3</v>
      </c>
      <c r="I221">
        <v>13.065099999999999</v>
      </c>
      <c r="J221" t="s">
        <v>263</v>
      </c>
      <c r="K221">
        <v>1216</v>
      </c>
      <c r="L221">
        <v>1094</v>
      </c>
      <c r="M221" t="str">
        <f t="shared" si="21"/>
        <v>Dog100OverACSR</v>
      </c>
      <c r="N221" t="str">
        <f>+VLOOKUP(M221,LineCode!$E:$F,2,0)</f>
        <v>3p_11kV_100_ACSR_Al_o</v>
      </c>
      <c r="R221" t="s">
        <v>296</v>
      </c>
      <c r="S221" t="str">
        <f t="shared" si="22"/>
        <v>Line.line_BAG_1216_1094</v>
      </c>
      <c r="T221" t="str">
        <f t="shared" si="23"/>
        <v>Bus1=1216</v>
      </c>
      <c r="U221" t="str">
        <f t="shared" si="24"/>
        <v>Bus2=1094</v>
      </c>
      <c r="V221" t="str">
        <f t="shared" si="25"/>
        <v>phases=3</v>
      </c>
      <c r="W221" t="str">
        <f t="shared" si="26"/>
        <v>Linecode=3p_11kV_100_ACSR_Al_o</v>
      </c>
      <c r="X221" t="str">
        <f t="shared" si="27"/>
        <v>Length=13.0651</v>
      </c>
      <c r="Y221" t="s">
        <v>307</v>
      </c>
    </row>
    <row r="222" spans="1:25" x14ac:dyDescent="0.25">
      <c r="A222" t="s">
        <v>60</v>
      </c>
      <c r="B222">
        <v>11</v>
      </c>
      <c r="C222" t="s">
        <v>37</v>
      </c>
      <c r="D222">
        <v>100</v>
      </c>
      <c r="E222" t="s">
        <v>27</v>
      </c>
      <c r="F222" t="s">
        <v>38</v>
      </c>
      <c r="G222" t="s">
        <v>30</v>
      </c>
      <c r="H222">
        <v>3</v>
      </c>
      <c r="I222">
        <v>9.7412500000000009</v>
      </c>
      <c r="J222" t="s">
        <v>263</v>
      </c>
      <c r="K222">
        <v>1094</v>
      </c>
      <c r="L222">
        <v>1095</v>
      </c>
      <c r="M222" t="str">
        <f t="shared" si="21"/>
        <v>Dog100OverACSR</v>
      </c>
      <c r="N222" t="str">
        <f>+VLOOKUP(M222,LineCode!$E:$F,2,0)</f>
        <v>3p_11kV_100_ACSR_Al_o</v>
      </c>
      <c r="R222" t="s">
        <v>296</v>
      </c>
      <c r="S222" t="str">
        <f t="shared" si="22"/>
        <v>Line.line_BAG_1094_1095</v>
      </c>
      <c r="T222" t="str">
        <f t="shared" si="23"/>
        <v>Bus1=1094</v>
      </c>
      <c r="U222" t="str">
        <f t="shared" si="24"/>
        <v>Bus2=1095</v>
      </c>
      <c r="V222" t="str">
        <f t="shared" si="25"/>
        <v>phases=3</v>
      </c>
      <c r="W222" t="str">
        <f t="shared" si="26"/>
        <v>Linecode=3p_11kV_100_ACSR_Al_o</v>
      </c>
      <c r="X222" t="str">
        <f t="shared" si="27"/>
        <v>Length=9.74125</v>
      </c>
      <c r="Y222" t="s">
        <v>307</v>
      </c>
    </row>
    <row r="223" spans="1:25" x14ac:dyDescent="0.25">
      <c r="A223" t="s">
        <v>60</v>
      </c>
      <c r="B223">
        <v>11</v>
      </c>
      <c r="C223" t="s">
        <v>37</v>
      </c>
      <c r="D223">
        <v>100</v>
      </c>
      <c r="E223" t="s">
        <v>27</v>
      </c>
      <c r="F223" t="s">
        <v>38</v>
      </c>
      <c r="G223" t="s">
        <v>30</v>
      </c>
      <c r="H223">
        <v>3</v>
      </c>
      <c r="I223">
        <v>7.9081299999999999</v>
      </c>
      <c r="J223" t="s">
        <v>263</v>
      </c>
      <c r="K223">
        <v>1095</v>
      </c>
      <c r="L223">
        <v>1096</v>
      </c>
      <c r="M223" t="str">
        <f t="shared" si="21"/>
        <v>Dog100OverACSR</v>
      </c>
      <c r="N223" t="str">
        <f>+VLOOKUP(M223,LineCode!$E:$F,2,0)</f>
        <v>3p_11kV_100_ACSR_Al_o</v>
      </c>
      <c r="R223" t="s">
        <v>296</v>
      </c>
      <c r="S223" t="str">
        <f t="shared" si="22"/>
        <v>Line.line_BAG_1095_1096</v>
      </c>
      <c r="T223" t="str">
        <f t="shared" si="23"/>
        <v>Bus1=1095</v>
      </c>
      <c r="U223" t="str">
        <f t="shared" si="24"/>
        <v>Bus2=1096</v>
      </c>
      <c r="V223" t="str">
        <f t="shared" si="25"/>
        <v>phases=3</v>
      </c>
      <c r="W223" t="str">
        <f t="shared" si="26"/>
        <v>Linecode=3p_11kV_100_ACSR_Al_o</v>
      </c>
      <c r="X223" t="str">
        <f t="shared" si="27"/>
        <v>Length=7.90813</v>
      </c>
      <c r="Y223" t="s">
        <v>307</v>
      </c>
    </row>
    <row r="224" spans="1:25" x14ac:dyDescent="0.25">
      <c r="A224" t="s">
        <v>60</v>
      </c>
      <c r="B224">
        <v>11</v>
      </c>
      <c r="C224" t="s">
        <v>37</v>
      </c>
      <c r="D224">
        <v>100</v>
      </c>
      <c r="E224" t="s">
        <v>27</v>
      </c>
      <c r="F224" t="s">
        <v>38</v>
      </c>
      <c r="G224" t="s">
        <v>30</v>
      </c>
      <c r="H224">
        <v>3</v>
      </c>
      <c r="I224">
        <v>7.4005799999999997</v>
      </c>
      <c r="J224" t="s">
        <v>263</v>
      </c>
      <c r="K224">
        <v>1096</v>
      </c>
      <c r="L224">
        <v>1097</v>
      </c>
      <c r="M224" t="str">
        <f t="shared" si="21"/>
        <v>Dog100OverACSR</v>
      </c>
      <c r="N224" t="str">
        <f>+VLOOKUP(M224,LineCode!$E:$F,2,0)</f>
        <v>3p_11kV_100_ACSR_Al_o</v>
      </c>
      <c r="R224" t="s">
        <v>296</v>
      </c>
      <c r="S224" t="str">
        <f t="shared" si="22"/>
        <v>Line.line_BAG_1096_1097</v>
      </c>
      <c r="T224" t="str">
        <f t="shared" si="23"/>
        <v>Bus1=1096</v>
      </c>
      <c r="U224" t="str">
        <f t="shared" si="24"/>
        <v>Bus2=1097</v>
      </c>
      <c r="V224" t="str">
        <f t="shared" si="25"/>
        <v>phases=3</v>
      </c>
      <c r="W224" t="str">
        <f t="shared" si="26"/>
        <v>Linecode=3p_11kV_100_ACSR_Al_o</v>
      </c>
      <c r="X224" t="str">
        <f t="shared" si="27"/>
        <v>Length=7.40058</v>
      </c>
      <c r="Y224" t="s">
        <v>307</v>
      </c>
    </row>
    <row r="225" spans="1:25" x14ac:dyDescent="0.25">
      <c r="A225" t="s">
        <v>60</v>
      </c>
      <c r="B225">
        <v>11</v>
      </c>
      <c r="C225" t="s">
        <v>37</v>
      </c>
      <c r="D225">
        <v>100</v>
      </c>
      <c r="E225" t="s">
        <v>27</v>
      </c>
      <c r="F225" t="s">
        <v>38</v>
      </c>
      <c r="G225" t="s">
        <v>30</v>
      </c>
      <c r="H225">
        <v>3</v>
      </c>
      <c r="I225">
        <v>24.4666</v>
      </c>
      <c r="J225" t="s">
        <v>263</v>
      </c>
      <c r="K225">
        <v>1097</v>
      </c>
      <c r="L225">
        <v>1098</v>
      </c>
      <c r="M225" t="str">
        <f t="shared" si="21"/>
        <v>Dog100OverACSR</v>
      </c>
      <c r="N225" t="str">
        <f>+VLOOKUP(M225,LineCode!$E:$F,2,0)</f>
        <v>3p_11kV_100_ACSR_Al_o</v>
      </c>
      <c r="R225" t="s">
        <v>296</v>
      </c>
      <c r="S225" t="str">
        <f t="shared" si="22"/>
        <v>Line.line_BAG_1097_1098</v>
      </c>
      <c r="T225" t="str">
        <f t="shared" si="23"/>
        <v>Bus1=1097</v>
      </c>
      <c r="U225" t="str">
        <f t="shared" si="24"/>
        <v>Bus2=1098</v>
      </c>
      <c r="V225" t="str">
        <f t="shared" si="25"/>
        <v>phases=3</v>
      </c>
      <c r="W225" t="str">
        <f t="shared" si="26"/>
        <v>Linecode=3p_11kV_100_ACSR_Al_o</v>
      </c>
      <c r="X225" t="str">
        <f t="shared" si="27"/>
        <v>Length=24.4666</v>
      </c>
      <c r="Y225" t="s">
        <v>307</v>
      </c>
    </row>
    <row r="226" spans="1:25" x14ac:dyDescent="0.25">
      <c r="A226" t="s">
        <v>60</v>
      </c>
      <c r="B226">
        <v>11</v>
      </c>
      <c r="C226" t="s">
        <v>37</v>
      </c>
      <c r="D226">
        <v>100</v>
      </c>
      <c r="E226" t="s">
        <v>27</v>
      </c>
      <c r="F226" t="s">
        <v>38</v>
      </c>
      <c r="G226" t="s">
        <v>30</v>
      </c>
      <c r="H226">
        <v>3</v>
      </c>
      <c r="I226">
        <v>21.0746</v>
      </c>
      <c r="J226" t="s">
        <v>263</v>
      </c>
      <c r="K226">
        <v>1098</v>
      </c>
      <c r="L226">
        <v>1099</v>
      </c>
      <c r="M226" t="str">
        <f t="shared" si="21"/>
        <v>Dog100OverACSR</v>
      </c>
      <c r="N226" t="str">
        <f>+VLOOKUP(M226,LineCode!$E:$F,2,0)</f>
        <v>3p_11kV_100_ACSR_Al_o</v>
      </c>
      <c r="R226" t="s">
        <v>296</v>
      </c>
      <c r="S226" t="str">
        <f t="shared" si="22"/>
        <v>Line.line_BAG_1098_1099</v>
      </c>
      <c r="T226" t="str">
        <f t="shared" si="23"/>
        <v>Bus1=1098</v>
      </c>
      <c r="U226" t="str">
        <f t="shared" si="24"/>
        <v>Bus2=1099</v>
      </c>
      <c r="V226" t="str">
        <f t="shared" si="25"/>
        <v>phases=3</v>
      </c>
      <c r="W226" t="str">
        <f t="shared" si="26"/>
        <v>Linecode=3p_11kV_100_ACSR_Al_o</v>
      </c>
      <c r="X226" t="str">
        <f t="shared" si="27"/>
        <v>Length=21.0746</v>
      </c>
      <c r="Y226" t="s">
        <v>307</v>
      </c>
    </row>
    <row r="227" spans="1:25" x14ac:dyDescent="0.25">
      <c r="A227" t="s">
        <v>60</v>
      </c>
      <c r="B227">
        <v>11</v>
      </c>
      <c r="C227" t="s">
        <v>37</v>
      </c>
      <c r="D227">
        <v>100</v>
      </c>
      <c r="E227" t="s">
        <v>27</v>
      </c>
      <c r="F227" t="s">
        <v>38</v>
      </c>
      <c r="G227" t="s">
        <v>30</v>
      </c>
      <c r="H227">
        <v>3</v>
      </c>
      <c r="I227">
        <v>22.672899999999998</v>
      </c>
      <c r="J227" t="s">
        <v>263</v>
      </c>
      <c r="K227">
        <v>1099</v>
      </c>
      <c r="L227">
        <v>1100</v>
      </c>
      <c r="M227" t="str">
        <f t="shared" si="21"/>
        <v>Dog100OverACSR</v>
      </c>
      <c r="N227" t="str">
        <f>+VLOOKUP(M227,LineCode!$E:$F,2,0)</f>
        <v>3p_11kV_100_ACSR_Al_o</v>
      </c>
      <c r="R227" t="s">
        <v>296</v>
      </c>
      <c r="S227" t="str">
        <f t="shared" si="22"/>
        <v>Line.line_BAG_1099_1100</v>
      </c>
      <c r="T227" t="str">
        <f t="shared" si="23"/>
        <v>Bus1=1099</v>
      </c>
      <c r="U227" t="str">
        <f t="shared" si="24"/>
        <v>Bus2=1100</v>
      </c>
      <c r="V227" t="str">
        <f t="shared" si="25"/>
        <v>phases=3</v>
      </c>
      <c r="W227" t="str">
        <f t="shared" si="26"/>
        <v>Linecode=3p_11kV_100_ACSR_Al_o</v>
      </c>
      <c r="X227" t="str">
        <f t="shared" si="27"/>
        <v>Length=22.6729</v>
      </c>
      <c r="Y227" t="s">
        <v>307</v>
      </c>
    </row>
    <row r="228" spans="1:25" x14ac:dyDescent="0.25">
      <c r="A228" t="s">
        <v>60</v>
      </c>
      <c r="B228">
        <v>11</v>
      </c>
      <c r="C228" t="s">
        <v>37</v>
      </c>
      <c r="D228">
        <v>100</v>
      </c>
      <c r="E228" t="s">
        <v>27</v>
      </c>
      <c r="F228" t="s">
        <v>38</v>
      </c>
      <c r="G228" t="s">
        <v>30</v>
      </c>
      <c r="H228">
        <v>3</v>
      </c>
      <c r="I228">
        <v>20.311499999999999</v>
      </c>
      <c r="J228" t="s">
        <v>263</v>
      </c>
      <c r="K228">
        <v>1100</v>
      </c>
      <c r="L228">
        <v>1101</v>
      </c>
      <c r="M228" t="str">
        <f t="shared" si="21"/>
        <v>Dog100OverACSR</v>
      </c>
      <c r="N228" t="str">
        <f>+VLOOKUP(M228,LineCode!$E:$F,2,0)</f>
        <v>3p_11kV_100_ACSR_Al_o</v>
      </c>
      <c r="R228" t="s">
        <v>296</v>
      </c>
      <c r="S228" t="str">
        <f t="shared" si="22"/>
        <v>Line.line_BAG_1100_1101</v>
      </c>
      <c r="T228" t="str">
        <f t="shared" si="23"/>
        <v>Bus1=1100</v>
      </c>
      <c r="U228" t="str">
        <f t="shared" si="24"/>
        <v>Bus2=1101</v>
      </c>
      <c r="V228" t="str">
        <f t="shared" si="25"/>
        <v>phases=3</v>
      </c>
      <c r="W228" t="str">
        <f t="shared" si="26"/>
        <v>Linecode=3p_11kV_100_ACSR_Al_o</v>
      </c>
      <c r="X228" t="str">
        <f t="shared" si="27"/>
        <v>Length=20.3115</v>
      </c>
      <c r="Y228" t="s">
        <v>307</v>
      </c>
    </row>
    <row r="229" spans="1:25" x14ac:dyDescent="0.25">
      <c r="A229" t="s">
        <v>60</v>
      </c>
      <c r="B229">
        <v>11</v>
      </c>
      <c r="C229" t="s">
        <v>37</v>
      </c>
      <c r="D229">
        <v>100</v>
      </c>
      <c r="E229" t="s">
        <v>27</v>
      </c>
      <c r="F229" t="s">
        <v>38</v>
      </c>
      <c r="G229" t="s">
        <v>30</v>
      </c>
      <c r="H229">
        <v>3</v>
      </c>
      <c r="I229">
        <v>22.465599999999998</v>
      </c>
      <c r="J229" t="s">
        <v>263</v>
      </c>
      <c r="K229">
        <v>1101</v>
      </c>
      <c r="L229">
        <v>1102</v>
      </c>
      <c r="M229" t="str">
        <f t="shared" si="21"/>
        <v>Dog100OverACSR</v>
      </c>
      <c r="N229" t="str">
        <f>+VLOOKUP(M229,LineCode!$E:$F,2,0)</f>
        <v>3p_11kV_100_ACSR_Al_o</v>
      </c>
      <c r="R229" t="s">
        <v>296</v>
      </c>
      <c r="S229" t="str">
        <f t="shared" si="22"/>
        <v>Line.line_BAG_1101_1102</v>
      </c>
      <c r="T229" t="str">
        <f t="shared" si="23"/>
        <v>Bus1=1101</v>
      </c>
      <c r="U229" t="str">
        <f t="shared" si="24"/>
        <v>Bus2=1102</v>
      </c>
      <c r="V229" t="str">
        <f t="shared" si="25"/>
        <v>phases=3</v>
      </c>
      <c r="W229" t="str">
        <f t="shared" si="26"/>
        <v>Linecode=3p_11kV_100_ACSR_Al_o</v>
      </c>
      <c r="X229" t="str">
        <f t="shared" si="27"/>
        <v>Length=22.4656</v>
      </c>
      <c r="Y229" t="s">
        <v>307</v>
      </c>
    </row>
    <row r="230" spans="1:25" x14ac:dyDescent="0.25">
      <c r="A230" t="s">
        <v>60</v>
      </c>
      <c r="B230">
        <v>11</v>
      </c>
      <c r="C230" t="s">
        <v>37</v>
      </c>
      <c r="D230">
        <v>100</v>
      </c>
      <c r="E230" t="s">
        <v>27</v>
      </c>
      <c r="F230" t="s">
        <v>38</v>
      </c>
      <c r="G230" t="s">
        <v>30</v>
      </c>
      <c r="H230">
        <v>3</v>
      </c>
      <c r="I230">
        <v>25.601400000000002</v>
      </c>
      <c r="J230" t="s">
        <v>263</v>
      </c>
      <c r="K230">
        <v>1102</v>
      </c>
      <c r="L230">
        <v>1103</v>
      </c>
      <c r="M230" t="str">
        <f t="shared" si="21"/>
        <v>Dog100OverACSR</v>
      </c>
      <c r="N230" t="str">
        <f>+VLOOKUP(M230,LineCode!$E:$F,2,0)</f>
        <v>3p_11kV_100_ACSR_Al_o</v>
      </c>
      <c r="R230" t="s">
        <v>296</v>
      </c>
      <c r="S230" t="str">
        <f t="shared" si="22"/>
        <v>Line.line_BAG_1102_1103</v>
      </c>
      <c r="T230" t="str">
        <f t="shared" si="23"/>
        <v>Bus1=1102</v>
      </c>
      <c r="U230" t="str">
        <f t="shared" si="24"/>
        <v>Bus2=1103</v>
      </c>
      <c r="V230" t="str">
        <f t="shared" si="25"/>
        <v>phases=3</v>
      </c>
      <c r="W230" t="str">
        <f t="shared" si="26"/>
        <v>Linecode=3p_11kV_100_ACSR_Al_o</v>
      </c>
      <c r="X230" t="str">
        <f t="shared" si="27"/>
        <v>Length=25.6014</v>
      </c>
      <c r="Y230" t="s">
        <v>307</v>
      </c>
    </row>
    <row r="231" spans="1:25" x14ac:dyDescent="0.25">
      <c r="A231" t="s">
        <v>60</v>
      </c>
      <c r="B231">
        <v>11</v>
      </c>
      <c r="C231" t="s">
        <v>37</v>
      </c>
      <c r="D231">
        <v>100</v>
      </c>
      <c r="E231" t="s">
        <v>27</v>
      </c>
      <c r="F231" t="s">
        <v>38</v>
      </c>
      <c r="G231" t="s">
        <v>30</v>
      </c>
      <c r="H231">
        <v>3</v>
      </c>
      <c r="I231">
        <v>18.7941</v>
      </c>
      <c r="J231" t="s">
        <v>263</v>
      </c>
      <c r="K231">
        <v>1103</v>
      </c>
      <c r="L231">
        <v>1104</v>
      </c>
      <c r="M231" t="str">
        <f t="shared" si="21"/>
        <v>Dog100OverACSR</v>
      </c>
      <c r="N231" t="str">
        <f>+VLOOKUP(M231,LineCode!$E:$F,2,0)</f>
        <v>3p_11kV_100_ACSR_Al_o</v>
      </c>
      <c r="R231" t="s">
        <v>296</v>
      </c>
      <c r="S231" t="str">
        <f t="shared" si="22"/>
        <v>Line.line_BAG_1103_1104</v>
      </c>
      <c r="T231" t="str">
        <f t="shared" si="23"/>
        <v>Bus1=1103</v>
      </c>
      <c r="U231" t="str">
        <f t="shared" si="24"/>
        <v>Bus2=1104</v>
      </c>
      <c r="V231" t="str">
        <f t="shared" si="25"/>
        <v>phases=3</v>
      </c>
      <c r="W231" t="str">
        <f t="shared" si="26"/>
        <v>Linecode=3p_11kV_100_ACSR_Al_o</v>
      </c>
      <c r="X231" t="str">
        <f t="shared" si="27"/>
        <v>Length=18.7941</v>
      </c>
      <c r="Y231" t="s">
        <v>307</v>
      </c>
    </row>
    <row r="232" spans="1:25" x14ac:dyDescent="0.25">
      <c r="A232" t="s">
        <v>60</v>
      </c>
      <c r="B232">
        <v>11</v>
      </c>
      <c r="C232" t="s">
        <v>37</v>
      </c>
      <c r="D232">
        <v>100</v>
      </c>
      <c r="E232" t="s">
        <v>27</v>
      </c>
      <c r="F232" t="s">
        <v>38</v>
      </c>
      <c r="G232" t="s">
        <v>30</v>
      </c>
      <c r="H232">
        <v>3</v>
      </c>
      <c r="I232">
        <v>19.2441</v>
      </c>
      <c r="J232" t="s">
        <v>263</v>
      </c>
      <c r="K232">
        <v>1104</v>
      </c>
      <c r="L232">
        <v>1105</v>
      </c>
      <c r="M232" t="str">
        <f t="shared" si="21"/>
        <v>Dog100OverACSR</v>
      </c>
      <c r="N232" t="str">
        <f>+VLOOKUP(M232,LineCode!$E:$F,2,0)</f>
        <v>3p_11kV_100_ACSR_Al_o</v>
      </c>
      <c r="R232" t="s">
        <v>296</v>
      </c>
      <c r="S232" t="str">
        <f t="shared" si="22"/>
        <v>Line.line_BAG_1104_1105</v>
      </c>
      <c r="T232" t="str">
        <f t="shared" si="23"/>
        <v>Bus1=1104</v>
      </c>
      <c r="U232" t="str">
        <f t="shared" si="24"/>
        <v>Bus2=1105</v>
      </c>
      <c r="V232" t="str">
        <f t="shared" si="25"/>
        <v>phases=3</v>
      </c>
      <c r="W232" t="str">
        <f t="shared" si="26"/>
        <v>Linecode=3p_11kV_100_ACSR_Al_o</v>
      </c>
      <c r="X232" t="str">
        <f t="shared" si="27"/>
        <v>Length=19.2441</v>
      </c>
      <c r="Y232" t="s">
        <v>307</v>
      </c>
    </row>
    <row r="233" spans="1:25" x14ac:dyDescent="0.25">
      <c r="A233" t="s">
        <v>60</v>
      </c>
      <c r="B233">
        <v>11</v>
      </c>
      <c r="C233" t="s">
        <v>37</v>
      </c>
      <c r="D233">
        <v>100</v>
      </c>
      <c r="E233" t="s">
        <v>27</v>
      </c>
      <c r="F233" t="s">
        <v>38</v>
      </c>
      <c r="G233" t="s">
        <v>30</v>
      </c>
      <c r="H233">
        <v>3</v>
      </c>
      <c r="I233">
        <v>15.7967</v>
      </c>
      <c r="J233" t="s">
        <v>263</v>
      </c>
      <c r="K233">
        <v>1105</v>
      </c>
      <c r="L233">
        <v>1106</v>
      </c>
      <c r="M233" t="str">
        <f t="shared" si="21"/>
        <v>Dog100OverACSR</v>
      </c>
      <c r="N233" t="str">
        <f>+VLOOKUP(M233,LineCode!$E:$F,2,0)</f>
        <v>3p_11kV_100_ACSR_Al_o</v>
      </c>
      <c r="R233" t="s">
        <v>296</v>
      </c>
      <c r="S233" t="str">
        <f t="shared" si="22"/>
        <v>Line.line_BAG_1105_1106</v>
      </c>
      <c r="T233" t="str">
        <f t="shared" si="23"/>
        <v>Bus1=1105</v>
      </c>
      <c r="U233" t="str">
        <f t="shared" si="24"/>
        <v>Bus2=1106</v>
      </c>
      <c r="V233" t="str">
        <f t="shared" si="25"/>
        <v>phases=3</v>
      </c>
      <c r="W233" t="str">
        <f t="shared" si="26"/>
        <v>Linecode=3p_11kV_100_ACSR_Al_o</v>
      </c>
      <c r="X233" t="str">
        <f t="shared" si="27"/>
        <v>Length=15.7967</v>
      </c>
      <c r="Y233" t="s">
        <v>307</v>
      </c>
    </row>
    <row r="234" spans="1:25" x14ac:dyDescent="0.25">
      <c r="A234" t="s">
        <v>60</v>
      </c>
      <c r="B234">
        <v>11</v>
      </c>
      <c r="C234" t="s">
        <v>37</v>
      </c>
      <c r="D234">
        <v>100</v>
      </c>
      <c r="E234" t="s">
        <v>27</v>
      </c>
      <c r="F234" t="s">
        <v>38</v>
      </c>
      <c r="G234" t="s">
        <v>30</v>
      </c>
      <c r="H234">
        <v>3</v>
      </c>
      <c r="I234">
        <v>20.519100000000002</v>
      </c>
      <c r="J234" t="s">
        <v>263</v>
      </c>
      <c r="K234">
        <v>1106</v>
      </c>
      <c r="L234">
        <v>1107</v>
      </c>
      <c r="M234" t="str">
        <f t="shared" si="21"/>
        <v>Dog100OverACSR</v>
      </c>
      <c r="N234" t="str">
        <f>+VLOOKUP(M234,LineCode!$E:$F,2,0)</f>
        <v>3p_11kV_100_ACSR_Al_o</v>
      </c>
      <c r="R234" t="s">
        <v>296</v>
      </c>
      <c r="S234" t="str">
        <f t="shared" si="22"/>
        <v>Line.line_BAG_1106_1107</v>
      </c>
      <c r="T234" t="str">
        <f t="shared" si="23"/>
        <v>Bus1=1106</v>
      </c>
      <c r="U234" t="str">
        <f t="shared" si="24"/>
        <v>Bus2=1107</v>
      </c>
      <c r="V234" t="str">
        <f t="shared" si="25"/>
        <v>phases=3</v>
      </c>
      <c r="W234" t="str">
        <f t="shared" si="26"/>
        <v>Linecode=3p_11kV_100_ACSR_Al_o</v>
      </c>
      <c r="X234" t="str">
        <f t="shared" si="27"/>
        <v>Length=20.5191</v>
      </c>
      <c r="Y234" t="s">
        <v>307</v>
      </c>
    </row>
    <row r="235" spans="1:25" x14ac:dyDescent="0.25">
      <c r="A235" t="s">
        <v>60</v>
      </c>
      <c r="B235">
        <v>11</v>
      </c>
      <c r="C235" t="s">
        <v>37</v>
      </c>
      <c r="D235">
        <v>100</v>
      </c>
      <c r="E235" t="s">
        <v>27</v>
      </c>
      <c r="F235" t="s">
        <v>38</v>
      </c>
      <c r="G235" t="s">
        <v>30</v>
      </c>
      <c r="H235">
        <v>3</v>
      </c>
      <c r="I235">
        <v>22.4359</v>
      </c>
      <c r="J235" t="s">
        <v>263</v>
      </c>
      <c r="K235">
        <v>1107</v>
      </c>
      <c r="L235">
        <v>1108</v>
      </c>
      <c r="M235" t="str">
        <f t="shared" si="21"/>
        <v>Dog100OverACSR</v>
      </c>
      <c r="N235" t="str">
        <f>+VLOOKUP(M235,LineCode!$E:$F,2,0)</f>
        <v>3p_11kV_100_ACSR_Al_o</v>
      </c>
      <c r="R235" t="s">
        <v>296</v>
      </c>
      <c r="S235" t="str">
        <f t="shared" si="22"/>
        <v>Line.line_BAG_1107_1108</v>
      </c>
      <c r="T235" t="str">
        <f t="shared" si="23"/>
        <v>Bus1=1107</v>
      </c>
      <c r="U235" t="str">
        <f t="shared" si="24"/>
        <v>Bus2=1108</v>
      </c>
      <c r="V235" t="str">
        <f t="shared" si="25"/>
        <v>phases=3</v>
      </c>
      <c r="W235" t="str">
        <f t="shared" si="26"/>
        <v>Linecode=3p_11kV_100_ACSR_Al_o</v>
      </c>
      <c r="X235" t="str">
        <f t="shared" si="27"/>
        <v>Length=22.4359</v>
      </c>
      <c r="Y235" t="s">
        <v>307</v>
      </c>
    </row>
    <row r="236" spans="1:25" x14ac:dyDescent="0.25">
      <c r="A236" t="s">
        <v>60</v>
      </c>
      <c r="B236">
        <v>11</v>
      </c>
      <c r="C236" t="s">
        <v>37</v>
      </c>
      <c r="D236">
        <v>100</v>
      </c>
      <c r="E236" t="s">
        <v>27</v>
      </c>
      <c r="F236" t="s">
        <v>38</v>
      </c>
      <c r="G236" t="s">
        <v>30</v>
      </c>
      <c r="H236">
        <v>3</v>
      </c>
      <c r="I236">
        <v>21.3993</v>
      </c>
      <c r="J236" t="s">
        <v>263</v>
      </c>
      <c r="K236">
        <v>1108</v>
      </c>
      <c r="L236">
        <v>1109</v>
      </c>
      <c r="M236" t="str">
        <f t="shared" si="21"/>
        <v>Dog100OverACSR</v>
      </c>
      <c r="N236" t="str">
        <f>+VLOOKUP(M236,LineCode!$E:$F,2,0)</f>
        <v>3p_11kV_100_ACSR_Al_o</v>
      </c>
      <c r="R236" t="s">
        <v>296</v>
      </c>
      <c r="S236" t="str">
        <f t="shared" si="22"/>
        <v>Line.line_BAG_1108_1109</v>
      </c>
      <c r="T236" t="str">
        <f t="shared" si="23"/>
        <v>Bus1=1108</v>
      </c>
      <c r="U236" t="str">
        <f t="shared" si="24"/>
        <v>Bus2=1109</v>
      </c>
      <c r="V236" t="str">
        <f t="shared" si="25"/>
        <v>phases=3</v>
      </c>
      <c r="W236" t="str">
        <f t="shared" si="26"/>
        <v>Linecode=3p_11kV_100_ACSR_Al_o</v>
      </c>
      <c r="X236" t="str">
        <f t="shared" si="27"/>
        <v>Length=21.3993</v>
      </c>
      <c r="Y236" t="s">
        <v>307</v>
      </c>
    </row>
    <row r="237" spans="1:25" x14ac:dyDescent="0.25">
      <c r="A237" t="s">
        <v>60</v>
      </c>
      <c r="B237">
        <v>11</v>
      </c>
      <c r="C237" t="s">
        <v>37</v>
      </c>
      <c r="D237">
        <v>100</v>
      </c>
      <c r="E237" t="s">
        <v>27</v>
      </c>
      <c r="F237" t="s">
        <v>38</v>
      </c>
      <c r="G237" t="s">
        <v>30</v>
      </c>
      <c r="H237">
        <v>3</v>
      </c>
      <c r="I237">
        <v>16.001899999999999</v>
      </c>
      <c r="J237" t="s">
        <v>263</v>
      </c>
      <c r="K237">
        <v>1109</v>
      </c>
      <c r="L237">
        <v>1110</v>
      </c>
      <c r="M237" t="str">
        <f t="shared" si="21"/>
        <v>Dog100OverACSR</v>
      </c>
      <c r="N237" t="str">
        <f>+VLOOKUP(M237,LineCode!$E:$F,2,0)</f>
        <v>3p_11kV_100_ACSR_Al_o</v>
      </c>
      <c r="R237" t="s">
        <v>296</v>
      </c>
      <c r="S237" t="str">
        <f t="shared" si="22"/>
        <v>Line.line_BAG_1109_1110</v>
      </c>
      <c r="T237" t="str">
        <f t="shared" si="23"/>
        <v>Bus1=1109</v>
      </c>
      <c r="U237" t="str">
        <f t="shared" si="24"/>
        <v>Bus2=1110</v>
      </c>
      <c r="V237" t="str">
        <f t="shared" si="25"/>
        <v>phases=3</v>
      </c>
      <c r="W237" t="str">
        <f t="shared" si="26"/>
        <v>Linecode=3p_11kV_100_ACSR_Al_o</v>
      </c>
      <c r="X237" t="str">
        <f t="shared" si="27"/>
        <v>Length=16.0019</v>
      </c>
      <c r="Y237" t="s">
        <v>307</v>
      </c>
    </row>
    <row r="238" spans="1:25" x14ac:dyDescent="0.25">
      <c r="A238" t="s">
        <v>60</v>
      </c>
      <c r="B238">
        <v>11</v>
      </c>
      <c r="C238" t="s">
        <v>37</v>
      </c>
      <c r="D238">
        <v>100</v>
      </c>
      <c r="E238" t="s">
        <v>27</v>
      </c>
      <c r="F238" t="s">
        <v>38</v>
      </c>
      <c r="G238" t="s">
        <v>30</v>
      </c>
      <c r="H238">
        <v>3</v>
      </c>
      <c r="I238">
        <v>12.2532</v>
      </c>
      <c r="J238" t="s">
        <v>263</v>
      </c>
      <c r="K238">
        <v>1110</v>
      </c>
      <c r="L238">
        <v>1111</v>
      </c>
      <c r="M238" t="str">
        <f t="shared" si="21"/>
        <v>Dog100OverACSR</v>
      </c>
      <c r="N238" t="str">
        <f>+VLOOKUP(M238,LineCode!$E:$F,2,0)</f>
        <v>3p_11kV_100_ACSR_Al_o</v>
      </c>
      <c r="R238" t="s">
        <v>296</v>
      </c>
      <c r="S238" t="str">
        <f t="shared" si="22"/>
        <v>Line.line_BAG_1110_1111</v>
      </c>
      <c r="T238" t="str">
        <f t="shared" si="23"/>
        <v>Bus1=1110</v>
      </c>
      <c r="U238" t="str">
        <f t="shared" si="24"/>
        <v>Bus2=1111</v>
      </c>
      <c r="V238" t="str">
        <f t="shared" si="25"/>
        <v>phases=3</v>
      </c>
      <c r="W238" t="str">
        <f t="shared" si="26"/>
        <v>Linecode=3p_11kV_100_ACSR_Al_o</v>
      </c>
      <c r="X238" t="str">
        <f t="shared" si="27"/>
        <v>Length=12.2532</v>
      </c>
      <c r="Y238" t="s">
        <v>307</v>
      </c>
    </row>
    <row r="239" spans="1:25" x14ac:dyDescent="0.25">
      <c r="A239" t="s">
        <v>60</v>
      </c>
      <c r="B239">
        <v>11</v>
      </c>
      <c r="C239" t="s">
        <v>37</v>
      </c>
      <c r="D239">
        <v>100</v>
      </c>
      <c r="E239" t="s">
        <v>27</v>
      </c>
      <c r="F239" t="s">
        <v>38</v>
      </c>
      <c r="G239" t="s">
        <v>30</v>
      </c>
      <c r="H239">
        <v>3</v>
      </c>
      <c r="I239">
        <v>15.211399999999999</v>
      </c>
      <c r="J239" t="s">
        <v>263</v>
      </c>
      <c r="K239">
        <v>1111</v>
      </c>
      <c r="L239">
        <v>1112</v>
      </c>
      <c r="M239" t="str">
        <f t="shared" si="21"/>
        <v>Dog100OverACSR</v>
      </c>
      <c r="N239" t="str">
        <f>+VLOOKUP(M239,LineCode!$E:$F,2,0)</f>
        <v>3p_11kV_100_ACSR_Al_o</v>
      </c>
      <c r="R239" t="s">
        <v>296</v>
      </c>
      <c r="S239" t="str">
        <f t="shared" si="22"/>
        <v>Line.line_BAG_1111_1112</v>
      </c>
      <c r="T239" t="str">
        <f t="shared" si="23"/>
        <v>Bus1=1111</v>
      </c>
      <c r="U239" t="str">
        <f t="shared" si="24"/>
        <v>Bus2=1112</v>
      </c>
      <c r="V239" t="str">
        <f t="shared" si="25"/>
        <v>phases=3</v>
      </c>
      <c r="W239" t="str">
        <f t="shared" si="26"/>
        <v>Linecode=3p_11kV_100_ACSR_Al_o</v>
      </c>
      <c r="X239" t="str">
        <f t="shared" si="27"/>
        <v>Length=15.2114</v>
      </c>
      <c r="Y239" t="s">
        <v>307</v>
      </c>
    </row>
    <row r="240" spans="1:25" x14ac:dyDescent="0.25">
      <c r="A240" t="s">
        <v>60</v>
      </c>
      <c r="B240">
        <v>11</v>
      </c>
      <c r="C240" t="s">
        <v>37</v>
      </c>
      <c r="D240">
        <v>100</v>
      </c>
      <c r="E240" t="s">
        <v>27</v>
      </c>
      <c r="F240" t="s">
        <v>38</v>
      </c>
      <c r="G240" t="s">
        <v>30</v>
      </c>
      <c r="H240">
        <v>3</v>
      </c>
      <c r="I240">
        <v>10.022</v>
      </c>
      <c r="J240" t="s">
        <v>263</v>
      </c>
      <c r="K240">
        <v>1112</v>
      </c>
      <c r="L240">
        <v>1118</v>
      </c>
      <c r="M240" t="str">
        <f t="shared" si="21"/>
        <v>Dog100OverACSR</v>
      </c>
      <c r="N240" t="str">
        <f>+VLOOKUP(M240,LineCode!$E:$F,2,0)</f>
        <v>3p_11kV_100_ACSR_Al_o</v>
      </c>
      <c r="R240" t="s">
        <v>296</v>
      </c>
      <c r="S240" t="str">
        <f t="shared" si="22"/>
        <v>Line.line_BAG_1112_1118</v>
      </c>
      <c r="T240" t="str">
        <f t="shared" si="23"/>
        <v>Bus1=1112</v>
      </c>
      <c r="U240" t="str">
        <f t="shared" si="24"/>
        <v>Bus2=1118</v>
      </c>
      <c r="V240" t="str">
        <f t="shared" si="25"/>
        <v>phases=3</v>
      </c>
      <c r="W240" t="str">
        <f t="shared" si="26"/>
        <v>Linecode=3p_11kV_100_ACSR_Al_o</v>
      </c>
      <c r="X240" t="str">
        <f t="shared" si="27"/>
        <v>Length=10.022</v>
      </c>
      <c r="Y240" t="s">
        <v>307</v>
      </c>
    </row>
    <row r="241" spans="1:25" x14ac:dyDescent="0.25">
      <c r="A241" t="s">
        <v>60</v>
      </c>
      <c r="B241">
        <v>11</v>
      </c>
      <c r="C241" t="s">
        <v>37</v>
      </c>
      <c r="D241">
        <v>100</v>
      </c>
      <c r="E241" t="s">
        <v>27</v>
      </c>
      <c r="F241" t="s">
        <v>38</v>
      </c>
      <c r="G241" t="s">
        <v>30</v>
      </c>
      <c r="H241">
        <v>3</v>
      </c>
      <c r="I241">
        <v>22.473199999999999</v>
      </c>
      <c r="J241" t="s">
        <v>263</v>
      </c>
      <c r="K241">
        <v>1118</v>
      </c>
      <c r="L241">
        <v>1119</v>
      </c>
      <c r="M241" t="str">
        <f t="shared" si="21"/>
        <v>Dog100OverACSR</v>
      </c>
      <c r="N241" t="str">
        <f>+VLOOKUP(M241,LineCode!$E:$F,2,0)</f>
        <v>3p_11kV_100_ACSR_Al_o</v>
      </c>
      <c r="R241" t="s">
        <v>296</v>
      </c>
      <c r="S241" t="str">
        <f t="shared" si="22"/>
        <v>Line.line_BAG_1118_1119</v>
      </c>
      <c r="T241" t="str">
        <f t="shared" si="23"/>
        <v>Bus1=1118</v>
      </c>
      <c r="U241" t="str">
        <f t="shared" si="24"/>
        <v>Bus2=1119</v>
      </c>
      <c r="V241" t="str">
        <f t="shared" si="25"/>
        <v>phases=3</v>
      </c>
      <c r="W241" t="str">
        <f t="shared" si="26"/>
        <v>Linecode=3p_11kV_100_ACSR_Al_o</v>
      </c>
      <c r="X241" t="str">
        <f t="shared" si="27"/>
        <v>Length=22.4732</v>
      </c>
      <c r="Y241" t="s">
        <v>307</v>
      </c>
    </row>
    <row r="242" spans="1:25" x14ac:dyDescent="0.25">
      <c r="A242" t="s">
        <v>60</v>
      </c>
      <c r="B242">
        <v>11</v>
      </c>
      <c r="C242" t="s">
        <v>37</v>
      </c>
      <c r="D242">
        <v>100</v>
      </c>
      <c r="E242" t="s">
        <v>27</v>
      </c>
      <c r="F242" t="s">
        <v>38</v>
      </c>
      <c r="G242" t="s">
        <v>30</v>
      </c>
      <c r="H242">
        <v>3</v>
      </c>
      <c r="I242">
        <v>21.515799999999999</v>
      </c>
      <c r="J242" t="s">
        <v>263</v>
      </c>
      <c r="K242">
        <v>1119</v>
      </c>
      <c r="L242">
        <v>1120</v>
      </c>
      <c r="M242" t="str">
        <f t="shared" si="21"/>
        <v>Dog100OverACSR</v>
      </c>
      <c r="N242" t="str">
        <f>+VLOOKUP(M242,LineCode!$E:$F,2,0)</f>
        <v>3p_11kV_100_ACSR_Al_o</v>
      </c>
      <c r="R242" t="s">
        <v>296</v>
      </c>
      <c r="S242" t="str">
        <f t="shared" si="22"/>
        <v>Line.line_BAG_1119_1120</v>
      </c>
      <c r="T242" t="str">
        <f t="shared" si="23"/>
        <v>Bus1=1119</v>
      </c>
      <c r="U242" t="str">
        <f t="shared" si="24"/>
        <v>Bus2=1120</v>
      </c>
      <c r="V242" t="str">
        <f t="shared" si="25"/>
        <v>phases=3</v>
      </c>
      <c r="W242" t="str">
        <f t="shared" si="26"/>
        <v>Linecode=3p_11kV_100_ACSR_Al_o</v>
      </c>
      <c r="X242" t="str">
        <f t="shared" si="27"/>
        <v>Length=21.5158</v>
      </c>
      <c r="Y242" t="s">
        <v>307</v>
      </c>
    </row>
    <row r="243" spans="1:25" x14ac:dyDescent="0.25">
      <c r="A243" t="s">
        <v>60</v>
      </c>
      <c r="B243">
        <v>11</v>
      </c>
      <c r="C243" t="s">
        <v>37</v>
      </c>
      <c r="D243">
        <v>100</v>
      </c>
      <c r="E243" t="s">
        <v>27</v>
      </c>
      <c r="F243" t="s">
        <v>38</v>
      </c>
      <c r="G243" t="s">
        <v>30</v>
      </c>
      <c r="H243">
        <v>3</v>
      </c>
      <c r="I243">
        <v>23.428000000000001</v>
      </c>
      <c r="J243" t="s">
        <v>263</v>
      </c>
      <c r="K243">
        <v>1120</v>
      </c>
      <c r="L243">
        <v>1121</v>
      </c>
      <c r="M243" t="str">
        <f t="shared" si="21"/>
        <v>Dog100OverACSR</v>
      </c>
      <c r="N243" t="str">
        <f>+VLOOKUP(M243,LineCode!$E:$F,2,0)</f>
        <v>3p_11kV_100_ACSR_Al_o</v>
      </c>
      <c r="R243" t="s">
        <v>296</v>
      </c>
      <c r="S243" t="str">
        <f t="shared" si="22"/>
        <v>Line.line_BAG_1120_1121</v>
      </c>
      <c r="T243" t="str">
        <f t="shared" si="23"/>
        <v>Bus1=1120</v>
      </c>
      <c r="U243" t="str">
        <f t="shared" si="24"/>
        <v>Bus2=1121</v>
      </c>
      <c r="V243" t="str">
        <f t="shared" si="25"/>
        <v>phases=3</v>
      </c>
      <c r="W243" t="str">
        <f t="shared" si="26"/>
        <v>Linecode=3p_11kV_100_ACSR_Al_o</v>
      </c>
      <c r="X243" t="str">
        <f t="shared" si="27"/>
        <v>Length=23.428</v>
      </c>
      <c r="Y243" t="s">
        <v>307</v>
      </c>
    </row>
    <row r="244" spans="1:25" x14ac:dyDescent="0.25">
      <c r="A244" t="s">
        <v>60</v>
      </c>
      <c r="B244">
        <v>11</v>
      </c>
      <c r="C244" t="s">
        <v>37</v>
      </c>
      <c r="D244">
        <v>100</v>
      </c>
      <c r="E244" t="s">
        <v>27</v>
      </c>
      <c r="F244" t="s">
        <v>38</v>
      </c>
      <c r="G244" t="s">
        <v>30</v>
      </c>
      <c r="H244">
        <v>3</v>
      </c>
      <c r="I244">
        <v>3.5285799999999998</v>
      </c>
      <c r="J244" t="s">
        <v>263</v>
      </c>
      <c r="K244">
        <v>1121</v>
      </c>
      <c r="L244">
        <v>1122</v>
      </c>
      <c r="M244" t="str">
        <f t="shared" si="21"/>
        <v>Dog100OverACSR</v>
      </c>
      <c r="N244" t="str">
        <f>+VLOOKUP(M244,LineCode!$E:$F,2,0)</f>
        <v>3p_11kV_100_ACSR_Al_o</v>
      </c>
      <c r="R244" t="s">
        <v>296</v>
      </c>
      <c r="S244" t="str">
        <f t="shared" si="22"/>
        <v>Line.line_BAG_1121_1122</v>
      </c>
      <c r="T244" t="str">
        <f t="shared" si="23"/>
        <v>Bus1=1121</v>
      </c>
      <c r="U244" t="str">
        <f t="shared" si="24"/>
        <v>Bus2=1122</v>
      </c>
      <c r="V244" t="str">
        <f t="shared" si="25"/>
        <v>phases=3</v>
      </c>
      <c r="W244" t="str">
        <f t="shared" si="26"/>
        <v>Linecode=3p_11kV_100_ACSR_Al_o</v>
      </c>
      <c r="X244" t="str">
        <f t="shared" si="27"/>
        <v>Length=3.52858</v>
      </c>
      <c r="Y244" t="s">
        <v>307</v>
      </c>
    </row>
    <row r="245" spans="1:25" x14ac:dyDescent="0.25">
      <c r="A245" t="s">
        <v>60</v>
      </c>
      <c r="B245">
        <v>11</v>
      </c>
      <c r="C245" t="s">
        <v>37</v>
      </c>
      <c r="D245">
        <v>100</v>
      </c>
      <c r="E245" t="s">
        <v>27</v>
      </c>
      <c r="F245" t="s">
        <v>38</v>
      </c>
      <c r="G245" t="s">
        <v>30</v>
      </c>
      <c r="H245">
        <v>3</v>
      </c>
      <c r="I245">
        <v>15.818099999999999</v>
      </c>
      <c r="J245" t="s">
        <v>263</v>
      </c>
      <c r="K245">
        <v>1122</v>
      </c>
      <c r="L245">
        <v>1123</v>
      </c>
      <c r="M245" t="str">
        <f t="shared" si="21"/>
        <v>Dog100OverACSR</v>
      </c>
      <c r="N245" t="str">
        <f>+VLOOKUP(M245,LineCode!$E:$F,2,0)</f>
        <v>3p_11kV_100_ACSR_Al_o</v>
      </c>
      <c r="R245" t="s">
        <v>296</v>
      </c>
      <c r="S245" t="str">
        <f t="shared" si="22"/>
        <v>Line.line_BAG_1122_1123</v>
      </c>
      <c r="T245" t="str">
        <f t="shared" si="23"/>
        <v>Bus1=1122</v>
      </c>
      <c r="U245" t="str">
        <f t="shared" si="24"/>
        <v>Bus2=1123</v>
      </c>
      <c r="V245" t="str">
        <f t="shared" si="25"/>
        <v>phases=3</v>
      </c>
      <c r="W245" t="str">
        <f t="shared" si="26"/>
        <v>Linecode=3p_11kV_100_ACSR_Al_o</v>
      </c>
      <c r="X245" t="str">
        <f t="shared" si="27"/>
        <v>Length=15.8181</v>
      </c>
      <c r="Y245" t="s">
        <v>307</v>
      </c>
    </row>
    <row r="246" spans="1:25" x14ac:dyDescent="0.25">
      <c r="A246" t="s">
        <v>60</v>
      </c>
      <c r="B246">
        <v>11</v>
      </c>
      <c r="C246" t="s">
        <v>37</v>
      </c>
      <c r="D246">
        <v>100</v>
      </c>
      <c r="E246" t="s">
        <v>27</v>
      </c>
      <c r="F246" t="s">
        <v>38</v>
      </c>
      <c r="G246" t="s">
        <v>30</v>
      </c>
      <c r="H246">
        <v>3</v>
      </c>
      <c r="I246">
        <v>23.092500000000001</v>
      </c>
      <c r="J246" t="s">
        <v>263</v>
      </c>
      <c r="K246">
        <v>1123</v>
      </c>
      <c r="L246">
        <v>1124</v>
      </c>
      <c r="M246" t="str">
        <f t="shared" si="21"/>
        <v>Dog100OverACSR</v>
      </c>
      <c r="N246" t="str">
        <f>+VLOOKUP(M246,LineCode!$E:$F,2,0)</f>
        <v>3p_11kV_100_ACSR_Al_o</v>
      </c>
      <c r="R246" t="s">
        <v>296</v>
      </c>
      <c r="S246" t="str">
        <f t="shared" si="22"/>
        <v>Line.line_BAG_1123_1124</v>
      </c>
      <c r="T246" t="str">
        <f t="shared" si="23"/>
        <v>Bus1=1123</v>
      </c>
      <c r="U246" t="str">
        <f t="shared" si="24"/>
        <v>Bus2=1124</v>
      </c>
      <c r="V246" t="str">
        <f t="shared" si="25"/>
        <v>phases=3</v>
      </c>
      <c r="W246" t="str">
        <f t="shared" si="26"/>
        <v>Linecode=3p_11kV_100_ACSR_Al_o</v>
      </c>
      <c r="X246" t="str">
        <f t="shared" si="27"/>
        <v>Length=23.0925</v>
      </c>
      <c r="Y246" t="s">
        <v>307</v>
      </c>
    </row>
    <row r="247" spans="1:25" x14ac:dyDescent="0.25">
      <c r="A247" t="s">
        <v>60</v>
      </c>
      <c r="B247">
        <v>11</v>
      </c>
      <c r="C247" t="s">
        <v>37</v>
      </c>
      <c r="D247">
        <v>100</v>
      </c>
      <c r="E247" t="s">
        <v>27</v>
      </c>
      <c r="F247" t="s">
        <v>38</v>
      </c>
      <c r="G247" t="s">
        <v>30</v>
      </c>
      <c r="H247">
        <v>3</v>
      </c>
      <c r="I247">
        <v>8.7858099999999997</v>
      </c>
      <c r="J247" t="s">
        <v>263</v>
      </c>
      <c r="K247">
        <v>1124</v>
      </c>
      <c r="L247">
        <v>1131</v>
      </c>
      <c r="M247" t="str">
        <f t="shared" si="21"/>
        <v>Dog100OverACSR</v>
      </c>
      <c r="N247" t="str">
        <f>+VLOOKUP(M247,LineCode!$E:$F,2,0)</f>
        <v>3p_11kV_100_ACSR_Al_o</v>
      </c>
      <c r="R247" t="s">
        <v>296</v>
      </c>
      <c r="S247" t="str">
        <f t="shared" si="22"/>
        <v>Line.line_BAG_1124_1131</v>
      </c>
      <c r="T247" t="str">
        <f t="shared" si="23"/>
        <v>Bus1=1124</v>
      </c>
      <c r="U247" t="str">
        <f t="shared" si="24"/>
        <v>Bus2=1131</v>
      </c>
      <c r="V247" t="str">
        <f t="shared" si="25"/>
        <v>phases=3</v>
      </c>
      <c r="W247" t="str">
        <f t="shared" si="26"/>
        <v>Linecode=3p_11kV_100_ACSR_Al_o</v>
      </c>
      <c r="X247" t="str">
        <f t="shared" si="27"/>
        <v>Length=8.78581</v>
      </c>
      <c r="Y247" t="s">
        <v>307</v>
      </c>
    </row>
    <row r="248" spans="1:25" x14ac:dyDescent="0.25">
      <c r="A248" t="s">
        <v>60</v>
      </c>
      <c r="B248">
        <v>11</v>
      </c>
      <c r="C248" t="s">
        <v>37</v>
      </c>
      <c r="D248">
        <v>100</v>
      </c>
      <c r="E248" t="s">
        <v>27</v>
      </c>
      <c r="F248" t="s">
        <v>38</v>
      </c>
      <c r="G248" t="s">
        <v>30</v>
      </c>
      <c r="H248">
        <v>3</v>
      </c>
      <c r="I248">
        <v>14.7194</v>
      </c>
      <c r="J248" t="s">
        <v>263</v>
      </c>
      <c r="K248">
        <v>1131</v>
      </c>
      <c r="L248">
        <v>1132</v>
      </c>
      <c r="M248" t="str">
        <f t="shared" si="21"/>
        <v>Dog100OverACSR</v>
      </c>
      <c r="N248" t="str">
        <f>+VLOOKUP(M248,LineCode!$E:$F,2,0)</f>
        <v>3p_11kV_100_ACSR_Al_o</v>
      </c>
      <c r="R248" t="s">
        <v>296</v>
      </c>
      <c r="S248" t="str">
        <f t="shared" si="22"/>
        <v>Line.line_BAG_1131_1132</v>
      </c>
      <c r="T248" t="str">
        <f t="shared" si="23"/>
        <v>Bus1=1131</v>
      </c>
      <c r="U248" t="str">
        <f t="shared" si="24"/>
        <v>Bus2=1132</v>
      </c>
      <c r="V248" t="str">
        <f t="shared" si="25"/>
        <v>phases=3</v>
      </c>
      <c r="W248" t="str">
        <f t="shared" si="26"/>
        <v>Linecode=3p_11kV_100_ACSR_Al_o</v>
      </c>
      <c r="X248" t="str">
        <f t="shared" si="27"/>
        <v>Length=14.7194</v>
      </c>
      <c r="Y248" t="s">
        <v>307</v>
      </c>
    </row>
    <row r="249" spans="1:25" x14ac:dyDescent="0.25">
      <c r="A249" t="s">
        <v>60</v>
      </c>
      <c r="B249">
        <v>11</v>
      </c>
      <c r="C249" t="s">
        <v>37</v>
      </c>
      <c r="D249">
        <v>100</v>
      </c>
      <c r="E249" t="s">
        <v>27</v>
      </c>
      <c r="F249" t="s">
        <v>38</v>
      </c>
      <c r="G249" t="s">
        <v>30</v>
      </c>
      <c r="H249">
        <v>3</v>
      </c>
      <c r="I249">
        <v>18.889800000000001</v>
      </c>
      <c r="J249" t="s">
        <v>263</v>
      </c>
      <c r="K249">
        <v>1132</v>
      </c>
      <c r="L249">
        <v>1133</v>
      </c>
      <c r="M249" t="str">
        <f t="shared" si="21"/>
        <v>Dog100OverACSR</v>
      </c>
      <c r="N249" t="str">
        <f>+VLOOKUP(M249,LineCode!$E:$F,2,0)</f>
        <v>3p_11kV_100_ACSR_Al_o</v>
      </c>
      <c r="R249" t="s">
        <v>296</v>
      </c>
      <c r="S249" t="str">
        <f t="shared" si="22"/>
        <v>Line.line_BAG_1132_1133</v>
      </c>
      <c r="T249" t="str">
        <f t="shared" si="23"/>
        <v>Bus1=1132</v>
      </c>
      <c r="U249" t="str">
        <f t="shared" si="24"/>
        <v>Bus2=1133</v>
      </c>
      <c r="V249" t="str">
        <f t="shared" si="25"/>
        <v>phases=3</v>
      </c>
      <c r="W249" t="str">
        <f t="shared" si="26"/>
        <v>Linecode=3p_11kV_100_ACSR_Al_o</v>
      </c>
      <c r="X249" t="str">
        <f t="shared" si="27"/>
        <v>Length=18.8898</v>
      </c>
      <c r="Y249" t="s">
        <v>307</v>
      </c>
    </row>
    <row r="250" spans="1:25" x14ac:dyDescent="0.25">
      <c r="A250" t="s">
        <v>60</v>
      </c>
      <c r="B250">
        <v>11</v>
      </c>
      <c r="C250" t="s">
        <v>37</v>
      </c>
      <c r="D250">
        <v>100</v>
      </c>
      <c r="E250" t="s">
        <v>27</v>
      </c>
      <c r="F250" t="s">
        <v>38</v>
      </c>
      <c r="G250" t="s">
        <v>30</v>
      </c>
      <c r="H250">
        <v>3</v>
      </c>
      <c r="I250">
        <v>31.091799999999999</v>
      </c>
      <c r="J250" t="s">
        <v>263</v>
      </c>
      <c r="K250">
        <v>1133</v>
      </c>
      <c r="L250">
        <v>1134</v>
      </c>
      <c r="M250" t="str">
        <f t="shared" si="21"/>
        <v>Dog100OverACSR</v>
      </c>
      <c r="N250" t="str">
        <f>+VLOOKUP(M250,LineCode!$E:$F,2,0)</f>
        <v>3p_11kV_100_ACSR_Al_o</v>
      </c>
      <c r="R250" t="s">
        <v>296</v>
      </c>
      <c r="S250" t="str">
        <f t="shared" si="22"/>
        <v>Line.line_BAG_1133_1134</v>
      </c>
      <c r="T250" t="str">
        <f t="shared" si="23"/>
        <v>Bus1=1133</v>
      </c>
      <c r="U250" t="str">
        <f t="shared" si="24"/>
        <v>Bus2=1134</v>
      </c>
      <c r="V250" t="str">
        <f t="shared" si="25"/>
        <v>phases=3</v>
      </c>
      <c r="W250" t="str">
        <f t="shared" si="26"/>
        <v>Linecode=3p_11kV_100_ACSR_Al_o</v>
      </c>
      <c r="X250" t="str">
        <f t="shared" si="27"/>
        <v>Length=31.0918</v>
      </c>
      <c r="Y250" t="s">
        <v>307</v>
      </c>
    </row>
    <row r="251" spans="1:25" x14ac:dyDescent="0.25">
      <c r="A251" t="s">
        <v>60</v>
      </c>
      <c r="B251">
        <v>11</v>
      </c>
      <c r="C251" t="s">
        <v>37</v>
      </c>
      <c r="D251">
        <v>100</v>
      </c>
      <c r="E251" t="s">
        <v>27</v>
      </c>
      <c r="F251" t="s">
        <v>38</v>
      </c>
      <c r="G251" t="s">
        <v>30</v>
      </c>
      <c r="H251">
        <v>3</v>
      </c>
      <c r="I251">
        <v>19.048999999999999</v>
      </c>
      <c r="J251" t="s">
        <v>263</v>
      </c>
      <c r="K251">
        <v>1134</v>
      </c>
      <c r="L251">
        <v>1135</v>
      </c>
      <c r="M251" t="str">
        <f t="shared" si="21"/>
        <v>Dog100OverACSR</v>
      </c>
      <c r="N251" t="str">
        <f>+VLOOKUP(M251,LineCode!$E:$F,2,0)</f>
        <v>3p_11kV_100_ACSR_Al_o</v>
      </c>
      <c r="R251" t="s">
        <v>296</v>
      </c>
      <c r="S251" t="str">
        <f t="shared" si="22"/>
        <v>Line.line_BAG_1134_1135</v>
      </c>
      <c r="T251" t="str">
        <f t="shared" si="23"/>
        <v>Bus1=1134</v>
      </c>
      <c r="U251" t="str">
        <f t="shared" si="24"/>
        <v>Bus2=1135</v>
      </c>
      <c r="V251" t="str">
        <f t="shared" si="25"/>
        <v>phases=3</v>
      </c>
      <c r="W251" t="str">
        <f t="shared" si="26"/>
        <v>Linecode=3p_11kV_100_ACSR_Al_o</v>
      </c>
      <c r="X251" t="str">
        <f t="shared" si="27"/>
        <v>Length=19.049</v>
      </c>
      <c r="Y251" t="s">
        <v>307</v>
      </c>
    </row>
    <row r="252" spans="1:25" x14ac:dyDescent="0.25">
      <c r="A252" t="s">
        <v>60</v>
      </c>
      <c r="B252">
        <v>11</v>
      </c>
      <c r="C252" t="s">
        <v>37</v>
      </c>
      <c r="D252">
        <v>100</v>
      </c>
      <c r="E252" t="s">
        <v>27</v>
      </c>
      <c r="F252" t="s">
        <v>38</v>
      </c>
      <c r="G252" t="s">
        <v>30</v>
      </c>
      <c r="H252">
        <v>3</v>
      </c>
      <c r="I252">
        <v>7.7041500000000003</v>
      </c>
      <c r="J252" t="s">
        <v>263</v>
      </c>
      <c r="K252">
        <v>1135</v>
      </c>
      <c r="L252">
        <v>1136</v>
      </c>
      <c r="M252" t="str">
        <f t="shared" si="21"/>
        <v>Dog100OverACSR</v>
      </c>
      <c r="N252" t="str">
        <f>+VLOOKUP(M252,LineCode!$E:$F,2,0)</f>
        <v>3p_11kV_100_ACSR_Al_o</v>
      </c>
      <c r="R252" t="s">
        <v>296</v>
      </c>
      <c r="S252" t="str">
        <f t="shared" si="22"/>
        <v>Line.line_BAG_1135_1136</v>
      </c>
      <c r="T252" t="str">
        <f t="shared" si="23"/>
        <v>Bus1=1135</v>
      </c>
      <c r="U252" t="str">
        <f t="shared" si="24"/>
        <v>Bus2=1136</v>
      </c>
      <c r="V252" t="str">
        <f t="shared" si="25"/>
        <v>phases=3</v>
      </c>
      <c r="W252" t="str">
        <f t="shared" si="26"/>
        <v>Linecode=3p_11kV_100_ACSR_Al_o</v>
      </c>
      <c r="X252" t="str">
        <f t="shared" si="27"/>
        <v>Length=7.70415</v>
      </c>
      <c r="Y252" t="s">
        <v>307</v>
      </c>
    </row>
    <row r="253" spans="1:25" x14ac:dyDescent="0.25">
      <c r="A253" t="s">
        <v>60</v>
      </c>
      <c r="B253">
        <v>11</v>
      </c>
      <c r="C253" t="s">
        <v>37</v>
      </c>
      <c r="D253">
        <v>100</v>
      </c>
      <c r="E253" t="s">
        <v>27</v>
      </c>
      <c r="F253" t="s">
        <v>38</v>
      </c>
      <c r="G253" t="s">
        <v>30</v>
      </c>
      <c r="H253">
        <v>3</v>
      </c>
      <c r="I253">
        <v>12.7142</v>
      </c>
      <c r="J253" t="s">
        <v>263</v>
      </c>
      <c r="K253">
        <v>1136</v>
      </c>
      <c r="L253">
        <v>1137</v>
      </c>
      <c r="M253" t="str">
        <f t="shared" si="21"/>
        <v>Dog100OverACSR</v>
      </c>
      <c r="N253" t="str">
        <f>+VLOOKUP(M253,LineCode!$E:$F,2,0)</f>
        <v>3p_11kV_100_ACSR_Al_o</v>
      </c>
      <c r="R253" t="s">
        <v>296</v>
      </c>
      <c r="S253" t="str">
        <f t="shared" si="22"/>
        <v>Line.line_BAG_1136_1137</v>
      </c>
      <c r="T253" t="str">
        <f t="shared" si="23"/>
        <v>Bus1=1136</v>
      </c>
      <c r="U253" t="str">
        <f t="shared" si="24"/>
        <v>Bus2=1137</v>
      </c>
      <c r="V253" t="str">
        <f t="shared" si="25"/>
        <v>phases=3</v>
      </c>
      <c r="W253" t="str">
        <f t="shared" si="26"/>
        <v>Linecode=3p_11kV_100_ACSR_Al_o</v>
      </c>
      <c r="X253" t="str">
        <f t="shared" si="27"/>
        <v>Length=12.7142</v>
      </c>
      <c r="Y253" t="s">
        <v>307</v>
      </c>
    </row>
    <row r="254" spans="1:25" x14ac:dyDescent="0.25">
      <c r="A254" t="s">
        <v>60</v>
      </c>
      <c r="B254">
        <v>11</v>
      </c>
      <c r="C254" t="s">
        <v>37</v>
      </c>
      <c r="D254">
        <v>100</v>
      </c>
      <c r="E254" t="s">
        <v>27</v>
      </c>
      <c r="F254" t="s">
        <v>38</v>
      </c>
      <c r="G254" t="s">
        <v>30</v>
      </c>
      <c r="H254">
        <v>3</v>
      </c>
      <c r="I254">
        <v>11.0375</v>
      </c>
      <c r="J254" t="s">
        <v>263</v>
      </c>
      <c r="K254">
        <v>1137</v>
      </c>
      <c r="L254">
        <v>1140</v>
      </c>
      <c r="M254" t="str">
        <f t="shared" si="21"/>
        <v>Dog100OverACSR</v>
      </c>
      <c r="N254" t="str">
        <f>+VLOOKUP(M254,LineCode!$E:$F,2,0)</f>
        <v>3p_11kV_100_ACSR_Al_o</v>
      </c>
      <c r="R254" t="s">
        <v>296</v>
      </c>
      <c r="S254" t="str">
        <f t="shared" si="22"/>
        <v>Line.line_BAG_1137_1140</v>
      </c>
      <c r="T254" t="str">
        <f t="shared" si="23"/>
        <v>Bus1=1137</v>
      </c>
      <c r="U254" t="str">
        <f t="shared" si="24"/>
        <v>Bus2=1140</v>
      </c>
      <c r="V254" t="str">
        <f t="shared" si="25"/>
        <v>phases=3</v>
      </c>
      <c r="W254" t="str">
        <f t="shared" si="26"/>
        <v>Linecode=3p_11kV_100_ACSR_Al_o</v>
      </c>
      <c r="X254" t="str">
        <f t="shared" si="27"/>
        <v>Length=11.0375</v>
      </c>
      <c r="Y254" t="s">
        <v>307</v>
      </c>
    </row>
    <row r="255" spans="1:25" x14ac:dyDescent="0.25">
      <c r="A255" t="s">
        <v>60</v>
      </c>
      <c r="B255">
        <v>11</v>
      </c>
      <c r="C255" t="s">
        <v>37</v>
      </c>
      <c r="D255">
        <v>100</v>
      </c>
      <c r="E255" t="s">
        <v>27</v>
      </c>
      <c r="F255" t="s">
        <v>38</v>
      </c>
      <c r="G255" t="s">
        <v>30</v>
      </c>
      <c r="H255">
        <v>3</v>
      </c>
      <c r="I255">
        <v>22.602799999999998</v>
      </c>
      <c r="J255" t="s">
        <v>263</v>
      </c>
      <c r="K255">
        <v>1140</v>
      </c>
      <c r="L255">
        <v>1141</v>
      </c>
      <c r="M255" t="str">
        <f t="shared" si="21"/>
        <v>Dog100OverACSR</v>
      </c>
      <c r="N255" t="str">
        <f>+VLOOKUP(M255,LineCode!$E:$F,2,0)</f>
        <v>3p_11kV_100_ACSR_Al_o</v>
      </c>
      <c r="R255" t="s">
        <v>296</v>
      </c>
      <c r="S255" t="str">
        <f t="shared" si="22"/>
        <v>Line.line_BAG_1140_1141</v>
      </c>
      <c r="T255" t="str">
        <f t="shared" si="23"/>
        <v>Bus1=1140</v>
      </c>
      <c r="U255" t="str">
        <f t="shared" si="24"/>
        <v>Bus2=1141</v>
      </c>
      <c r="V255" t="str">
        <f t="shared" si="25"/>
        <v>phases=3</v>
      </c>
      <c r="W255" t="str">
        <f t="shared" si="26"/>
        <v>Linecode=3p_11kV_100_ACSR_Al_o</v>
      </c>
      <c r="X255" t="str">
        <f t="shared" si="27"/>
        <v>Length=22.6028</v>
      </c>
      <c r="Y255" t="s">
        <v>307</v>
      </c>
    </row>
    <row r="256" spans="1:25" x14ac:dyDescent="0.25">
      <c r="A256" t="s">
        <v>60</v>
      </c>
      <c r="B256">
        <v>11</v>
      </c>
      <c r="C256" t="s">
        <v>37</v>
      </c>
      <c r="D256">
        <v>100</v>
      </c>
      <c r="E256" t="s">
        <v>27</v>
      </c>
      <c r="F256" t="s">
        <v>38</v>
      </c>
      <c r="G256" t="s">
        <v>30</v>
      </c>
      <c r="H256">
        <v>3</v>
      </c>
      <c r="I256">
        <v>23.718800000000002</v>
      </c>
      <c r="J256" t="s">
        <v>263</v>
      </c>
      <c r="K256">
        <v>1141</v>
      </c>
      <c r="L256">
        <v>1142</v>
      </c>
      <c r="M256" t="str">
        <f t="shared" si="21"/>
        <v>Dog100OverACSR</v>
      </c>
      <c r="N256" t="str">
        <f>+VLOOKUP(M256,LineCode!$E:$F,2,0)</f>
        <v>3p_11kV_100_ACSR_Al_o</v>
      </c>
      <c r="R256" t="s">
        <v>296</v>
      </c>
      <c r="S256" t="str">
        <f t="shared" si="22"/>
        <v>Line.line_BAG_1141_1142</v>
      </c>
      <c r="T256" t="str">
        <f t="shared" si="23"/>
        <v>Bus1=1141</v>
      </c>
      <c r="U256" t="str">
        <f t="shared" si="24"/>
        <v>Bus2=1142</v>
      </c>
      <c r="V256" t="str">
        <f t="shared" si="25"/>
        <v>phases=3</v>
      </c>
      <c r="W256" t="str">
        <f t="shared" si="26"/>
        <v>Linecode=3p_11kV_100_ACSR_Al_o</v>
      </c>
      <c r="X256" t="str">
        <f t="shared" si="27"/>
        <v>Length=23.7188</v>
      </c>
      <c r="Y256" t="s">
        <v>307</v>
      </c>
    </row>
    <row r="257" spans="1:25" x14ac:dyDescent="0.25">
      <c r="A257" t="s">
        <v>60</v>
      </c>
      <c r="B257">
        <v>11</v>
      </c>
      <c r="C257" t="s">
        <v>37</v>
      </c>
      <c r="D257">
        <v>100</v>
      </c>
      <c r="E257" t="s">
        <v>27</v>
      </c>
      <c r="F257" t="s">
        <v>38</v>
      </c>
      <c r="G257" t="s">
        <v>30</v>
      </c>
      <c r="H257">
        <v>3</v>
      </c>
      <c r="I257">
        <v>23.305599999999998</v>
      </c>
      <c r="J257" t="s">
        <v>263</v>
      </c>
      <c r="K257">
        <v>1142</v>
      </c>
      <c r="L257">
        <v>1143</v>
      </c>
      <c r="M257" t="str">
        <f t="shared" si="21"/>
        <v>Dog100OverACSR</v>
      </c>
      <c r="N257" t="str">
        <f>+VLOOKUP(M257,LineCode!$E:$F,2,0)</f>
        <v>3p_11kV_100_ACSR_Al_o</v>
      </c>
      <c r="R257" t="s">
        <v>296</v>
      </c>
      <c r="S257" t="str">
        <f t="shared" si="22"/>
        <v>Line.line_BAG_1142_1143</v>
      </c>
      <c r="T257" t="str">
        <f t="shared" si="23"/>
        <v>Bus1=1142</v>
      </c>
      <c r="U257" t="str">
        <f t="shared" si="24"/>
        <v>Bus2=1143</v>
      </c>
      <c r="V257" t="str">
        <f t="shared" si="25"/>
        <v>phases=3</v>
      </c>
      <c r="W257" t="str">
        <f t="shared" si="26"/>
        <v>Linecode=3p_11kV_100_ACSR_Al_o</v>
      </c>
      <c r="X257" t="str">
        <f t="shared" si="27"/>
        <v>Length=23.3056</v>
      </c>
      <c r="Y257" t="s">
        <v>307</v>
      </c>
    </row>
    <row r="258" spans="1:25" x14ac:dyDescent="0.25">
      <c r="A258" t="s">
        <v>60</v>
      </c>
      <c r="B258">
        <v>11</v>
      </c>
      <c r="C258" t="s">
        <v>37</v>
      </c>
      <c r="D258">
        <v>100</v>
      </c>
      <c r="E258" t="s">
        <v>27</v>
      </c>
      <c r="F258" t="s">
        <v>38</v>
      </c>
      <c r="G258" t="s">
        <v>30</v>
      </c>
      <c r="H258">
        <v>3</v>
      </c>
      <c r="I258">
        <v>27.19</v>
      </c>
      <c r="J258" t="s">
        <v>263</v>
      </c>
      <c r="K258">
        <v>1143</v>
      </c>
      <c r="L258">
        <v>1144</v>
      </c>
      <c r="M258" t="str">
        <f t="shared" ref="M258:M321" si="28">C258&amp;D258&amp;F258&amp;G258</f>
        <v>Dog100OverACSR</v>
      </c>
      <c r="N258" t="str">
        <f>+VLOOKUP(M258,LineCode!$E:$F,2,0)</f>
        <v>3p_11kV_100_ACSR_Al_o</v>
      </c>
      <c r="R258" t="s">
        <v>296</v>
      </c>
      <c r="S258" t="str">
        <f t="shared" si="22"/>
        <v>Line.line_BAG_1143_1144</v>
      </c>
      <c r="T258" t="str">
        <f t="shared" si="23"/>
        <v>Bus1=1143</v>
      </c>
      <c r="U258" t="str">
        <f t="shared" si="24"/>
        <v>Bus2=1144</v>
      </c>
      <c r="V258" t="str">
        <f t="shared" si="25"/>
        <v>phases=3</v>
      </c>
      <c r="W258" t="str">
        <f t="shared" si="26"/>
        <v>Linecode=3p_11kV_100_ACSR_Al_o</v>
      </c>
      <c r="X258" t="str">
        <f t="shared" si="27"/>
        <v>Length=27.19</v>
      </c>
      <c r="Y258" t="s">
        <v>307</v>
      </c>
    </row>
    <row r="259" spans="1:25" x14ac:dyDescent="0.25">
      <c r="A259" t="s">
        <v>60</v>
      </c>
      <c r="B259">
        <v>11</v>
      </c>
      <c r="C259" t="s">
        <v>37</v>
      </c>
      <c r="D259">
        <v>100</v>
      </c>
      <c r="E259" t="s">
        <v>27</v>
      </c>
      <c r="F259" t="s">
        <v>38</v>
      </c>
      <c r="G259" t="s">
        <v>30</v>
      </c>
      <c r="H259">
        <v>3</v>
      </c>
      <c r="I259">
        <v>28.869900000000001</v>
      </c>
      <c r="J259" t="s">
        <v>263</v>
      </c>
      <c r="K259">
        <v>1144</v>
      </c>
      <c r="L259">
        <v>1145</v>
      </c>
      <c r="M259" t="str">
        <f t="shared" si="28"/>
        <v>Dog100OverACSR</v>
      </c>
      <c r="N259" t="str">
        <f>+VLOOKUP(M259,LineCode!$E:$F,2,0)</f>
        <v>3p_11kV_100_ACSR_Al_o</v>
      </c>
      <c r="R259" t="s">
        <v>296</v>
      </c>
      <c r="S259" t="str">
        <f t="shared" ref="S259:S322" si="29">"Line.line_"&amp;J259&amp;"_"&amp;K259&amp;"_"&amp;L259</f>
        <v>Line.line_BAG_1144_1145</v>
      </c>
      <c r="T259" t="str">
        <f t="shared" ref="T259:T322" si="30">"Bus1="&amp;K259</f>
        <v>Bus1=1144</v>
      </c>
      <c r="U259" t="str">
        <f t="shared" ref="U259:U322" si="31">"Bus2="&amp;L259</f>
        <v>Bus2=1145</v>
      </c>
      <c r="V259" t="str">
        <f t="shared" ref="V259:V322" si="32">"phases="&amp;H259</f>
        <v>phases=3</v>
      </c>
      <c r="W259" t="str">
        <f t="shared" ref="W259:W322" si="33">"Linecode="&amp;N259</f>
        <v>Linecode=3p_11kV_100_ACSR_Al_o</v>
      </c>
      <c r="X259" t="str">
        <f t="shared" ref="X259:X322" si="34">"Length="&amp;I259</f>
        <v>Length=28.8699</v>
      </c>
      <c r="Y259" t="s">
        <v>307</v>
      </c>
    </row>
    <row r="260" spans="1:25" x14ac:dyDescent="0.25">
      <c r="A260" t="s">
        <v>60</v>
      </c>
      <c r="B260">
        <v>11</v>
      </c>
      <c r="C260" t="s">
        <v>37</v>
      </c>
      <c r="D260">
        <v>100</v>
      </c>
      <c r="E260" t="s">
        <v>27</v>
      </c>
      <c r="F260" t="s">
        <v>38</v>
      </c>
      <c r="G260" t="s">
        <v>30</v>
      </c>
      <c r="H260">
        <v>3</v>
      </c>
      <c r="I260">
        <v>24.245699999999999</v>
      </c>
      <c r="J260" t="s">
        <v>263</v>
      </c>
      <c r="K260">
        <v>1145</v>
      </c>
      <c r="L260">
        <v>1146</v>
      </c>
      <c r="M260" t="str">
        <f t="shared" si="28"/>
        <v>Dog100OverACSR</v>
      </c>
      <c r="N260" t="str">
        <f>+VLOOKUP(M260,LineCode!$E:$F,2,0)</f>
        <v>3p_11kV_100_ACSR_Al_o</v>
      </c>
      <c r="R260" t="s">
        <v>296</v>
      </c>
      <c r="S260" t="str">
        <f t="shared" si="29"/>
        <v>Line.line_BAG_1145_1146</v>
      </c>
      <c r="T260" t="str">
        <f t="shared" si="30"/>
        <v>Bus1=1145</v>
      </c>
      <c r="U260" t="str">
        <f t="shared" si="31"/>
        <v>Bus2=1146</v>
      </c>
      <c r="V260" t="str">
        <f t="shared" si="32"/>
        <v>phases=3</v>
      </c>
      <c r="W260" t="str">
        <f t="shared" si="33"/>
        <v>Linecode=3p_11kV_100_ACSR_Al_o</v>
      </c>
      <c r="X260" t="str">
        <f t="shared" si="34"/>
        <v>Length=24.2457</v>
      </c>
      <c r="Y260" t="s">
        <v>307</v>
      </c>
    </row>
    <row r="261" spans="1:25" x14ac:dyDescent="0.25">
      <c r="A261" t="s">
        <v>60</v>
      </c>
      <c r="B261">
        <v>11</v>
      </c>
      <c r="C261" t="s">
        <v>37</v>
      </c>
      <c r="D261">
        <v>100</v>
      </c>
      <c r="E261" t="s">
        <v>27</v>
      </c>
      <c r="F261" t="s">
        <v>38</v>
      </c>
      <c r="G261" t="s">
        <v>30</v>
      </c>
      <c r="H261">
        <v>3</v>
      </c>
      <c r="I261">
        <v>23.144100000000002</v>
      </c>
      <c r="J261" t="s">
        <v>263</v>
      </c>
      <c r="K261">
        <v>1146</v>
      </c>
      <c r="L261">
        <v>1147</v>
      </c>
      <c r="M261" t="str">
        <f t="shared" si="28"/>
        <v>Dog100OverACSR</v>
      </c>
      <c r="N261" t="str">
        <f>+VLOOKUP(M261,LineCode!$E:$F,2,0)</f>
        <v>3p_11kV_100_ACSR_Al_o</v>
      </c>
      <c r="R261" t="s">
        <v>296</v>
      </c>
      <c r="S261" t="str">
        <f t="shared" si="29"/>
        <v>Line.line_BAG_1146_1147</v>
      </c>
      <c r="T261" t="str">
        <f t="shared" si="30"/>
        <v>Bus1=1146</v>
      </c>
      <c r="U261" t="str">
        <f t="shared" si="31"/>
        <v>Bus2=1147</v>
      </c>
      <c r="V261" t="str">
        <f t="shared" si="32"/>
        <v>phases=3</v>
      </c>
      <c r="W261" t="str">
        <f t="shared" si="33"/>
        <v>Linecode=3p_11kV_100_ACSR_Al_o</v>
      </c>
      <c r="X261" t="str">
        <f t="shared" si="34"/>
        <v>Length=23.1441</v>
      </c>
      <c r="Y261" t="s">
        <v>307</v>
      </c>
    </row>
    <row r="262" spans="1:25" x14ac:dyDescent="0.25">
      <c r="A262" t="s">
        <v>60</v>
      </c>
      <c r="B262">
        <v>11</v>
      </c>
      <c r="C262" t="s">
        <v>37</v>
      </c>
      <c r="D262">
        <v>100</v>
      </c>
      <c r="E262" t="s">
        <v>27</v>
      </c>
      <c r="F262" t="s">
        <v>38</v>
      </c>
      <c r="G262" t="s">
        <v>30</v>
      </c>
      <c r="H262">
        <v>3</v>
      </c>
      <c r="I262">
        <v>9.1290300000000002</v>
      </c>
      <c r="J262" t="s">
        <v>263</v>
      </c>
      <c r="K262">
        <v>1147</v>
      </c>
      <c r="L262">
        <v>1148</v>
      </c>
      <c r="M262" t="str">
        <f t="shared" si="28"/>
        <v>Dog100OverACSR</v>
      </c>
      <c r="N262" t="str">
        <f>+VLOOKUP(M262,LineCode!$E:$F,2,0)</f>
        <v>3p_11kV_100_ACSR_Al_o</v>
      </c>
      <c r="R262" t="s">
        <v>296</v>
      </c>
      <c r="S262" t="str">
        <f t="shared" si="29"/>
        <v>Line.line_BAG_1147_1148</v>
      </c>
      <c r="T262" t="str">
        <f t="shared" si="30"/>
        <v>Bus1=1147</v>
      </c>
      <c r="U262" t="str">
        <f t="shared" si="31"/>
        <v>Bus2=1148</v>
      </c>
      <c r="V262" t="str">
        <f t="shared" si="32"/>
        <v>phases=3</v>
      </c>
      <c r="W262" t="str">
        <f t="shared" si="33"/>
        <v>Linecode=3p_11kV_100_ACSR_Al_o</v>
      </c>
      <c r="X262" t="str">
        <f t="shared" si="34"/>
        <v>Length=9.12903</v>
      </c>
      <c r="Y262" t="s">
        <v>307</v>
      </c>
    </row>
    <row r="263" spans="1:25" x14ac:dyDescent="0.25">
      <c r="A263" t="s">
        <v>60</v>
      </c>
      <c r="B263">
        <v>11</v>
      </c>
      <c r="C263" t="s">
        <v>37</v>
      </c>
      <c r="D263">
        <v>100</v>
      </c>
      <c r="E263" t="s">
        <v>27</v>
      </c>
      <c r="F263" t="s">
        <v>38</v>
      </c>
      <c r="G263" t="s">
        <v>30</v>
      </c>
      <c r="H263">
        <v>3</v>
      </c>
      <c r="I263">
        <v>14.9739</v>
      </c>
      <c r="J263" t="s">
        <v>263</v>
      </c>
      <c r="K263">
        <v>1148</v>
      </c>
      <c r="L263">
        <v>1149</v>
      </c>
      <c r="M263" t="str">
        <f t="shared" si="28"/>
        <v>Dog100OverACSR</v>
      </c>
      <c r="N263" t="str">
        <f>+VLOOKUP(M263,LineCode!$E:$F,2,0)</f>
        <v>3p_11kV_100_ACSR_Al_o</v>
      </c>
      <c r="R263" t="s">
        <v>296</v>
      </c>
      <c r="S263" t="str">
        <f t="shared" si="29"/>
        <v>Line.line_BAG_1148_1149</v>
      </c>
      <c r="T263" t="str">
        <f t="shared" si="30"/>
        <v>Bus1=1148</v>
      </c>
      <c r="U263" t="str">
        <f t="shared" si="31"/>
        <v>Bus2=1149</v>
      </c>
      <c r="V263" t="str">
        <f t="shared" si="32"/>
        <v>phases=3</v>
      </c>
      <c r="W263" t="str">
        <f t="shared" si="33"/>
        <v>Linecode=3p_11kV_100_ACSR_Al_o</v>
      </c>
      <c r="X263" t="str">
        <f t="shared" si="34"/>
        <v>Length=14.9739</v>
      </c>
      <c r="Y263" t="s">
        <v>307</v>
      </c>
    </row>
    <row r="264" spans="1:25" x14ac:dyDescent="0.25">
      <c r="A264" t="s">
        <v>60</v>
      </c>
      <c r="B264">
        <v>11</v>
      </c>
      <c r="C264" t="s">
        <v>37</v>
      </c>
      <c r="D264">
        <v>100</v>
      </c>
      <c r="E264" t="s">
        <v>27</v>
      </c>
      <c r="F264" t="s">
        <v>38</v>
      </c>
      <c r="G264" t="s">
        <v>51</v>
      </c>
      <c r="H264">
        <v>3</v>
      </c>
      <c r="I264">
        <v>25.1219</v>
      </c>
      <c r="J264" t="s">
        <v>263</v>
      </c>
      <c r="K264">
        <v>1149</v>
      </c>
      <c r="L264">
        <v>1150</v>
      </c>
      <c r="M264" t="str">
        <f t="shared" si="28"/>
        <v>Dog100OverABC</v>
      </c>
      <c r="N264" t="str">
        <f>+VLOOKUP(M264,LineCode!$E:$F,2,0)</f>
        <v>3p_11kV_100_ABC_Al_o</v>
      </c>
      <c r="R264" t="s">
        <v>296</v>
      </c>
      <c r="S264" t="str">
        <f t="shared" si="29"/>
        <v>Line.line_BAG_1149_1150</v>
      </c>
      <c r="T264" t="str">
        <f t="shared" si="30"/>
        <v>Bus1=1149</v>
      </c>
      <c r="U264" t="str">
        <f t="shared" si="31"/>
        <v>Bus2=1150</v>
      </c>
      <c r="V264" t="str">
        <f t="shared" si="32"/>
        <v>phases=3</v>
      </c>
      <c r="W264" t="str">
        <f t="shared" si="33"/>
        <v>Linecode=3p_11kV_100_ABC_Al_o</v>
      </c>
      <c r="X264" t="str">
        <f t="shared" si="34"/>
        <v>Length=25.1219</v>
      </c>
      <c r="Y264" t="s">
        <v>307</v>
      </c>
    </row>
    <row r="265" spans="1:25" x14ac:dyDescent="0.25">
      <c r="A265" t="s">
        <v>60</v>
      </c>
      <c r="B265">
        <v>11</v>
      </c>
      <c r="C265" t="s">
        <v>37</v>
      </c>
      <c r="D265">
        <v>100</v>
      </c>
      <c r="E265" t="s">
        <v>27</v>
      </c>
      <c r="F265" t="s">
        <v>38</v>
      </c>
      <c r="G265" t="s">
        <v>51</v>
      </c>
      <c r="H265">
        <v>3</v>
      </c>
      <c r="I265">
        <v>16.310400000000001</v>
      </c>
      <c r="J265" t="s">
        <v>263</v>
      </c>
      <c r="K265">
        <v>1150</v>
      </c>
      <c r="L265">
        <v>1151</v>
      </c>
      <c r="M265" t="str">
        <f t="shared" si="28"/>
        <v>Dog100OverABC</v>
      </c>
      <c r="N265" t="str">
        <f>+VLOOKUP(M265,LineCode!$E:$F,2,0)</f>
        <v>3p_11kV_100_ABC_Al_o</v>
      </c>
      <c r="R265" t="s">
        <v>296</v>
      </c>
      <c r="S265" t="str">
        <f t="shared" si="29"/>
        <v>Line.line_BAG_1150_1151</v>
      </c>
      <c r="T265" t="str">
        <f t="shared" si="30"/>
        <v>Bus1=1150</v>
      </c>
      <c r="U265" t="str">
        <f t="shared" si="31"/>
        <v>Bus2=1151</v>
      </c>
      <c r="V265" t="str">
        <f t="shared" si="32"/>
        <v>phases=3</v>
      </c>
      <c r="W265" t="str">
        <f t="shared" si="33"/>
        <v>Linecode=3p_11kV_100_ABC_Al_o</v>
      </c>
      <c r="X265" t="str">
        <f t="shared" si="34"/>
        <v>Length=16.3104</v>
      </c>
      <c r="Y265" t="s">
        <v>307</v>
      </c>
    </row>
    <row r="266" spans="1:25" x14ac:dyDescent="0.25">
      <c r="A266" t="s">
        <v>60</v>
      </c>
      <c r="B266">
        <v>11</v>
      </c>
      <c r="C266" t="s">
        <v>37</v>
      </c>
      <c r="D266">
        <v>100</v>
      </c>
      <c r="E266" t="s">
        <v>27</v>
      </c>
      <c r="F266" t="s">
        <v>38</v>
      </c>
      <c r="G266" t="s">
        <v>51</v>
      </c>
      <c r="H266">
        <v>3</v>
      </c>
      <c r="I266">
        <v>16.457100000000001</v>
      </c>
      <c r="J266" t="s">
        <v>263</v>
      </c>
      <c r="K266">
        <v>1151</v>
      </c>
      <c r="L266">
        <v>1152</v>
      </c>
      <c r="M266" t="str">
        <f t="shared" si="28"/>
        <v>Dog100OverABC</v>
      </c>
      <c r="N266" t="str">
        <f>+VLOOKUP(M266,LineCode!$E:$F,2,0)</f>
        <v>3p_11kV_100_ABC_Al_o</v>
      </c>
      <c r="R266" t="s">
        <v>296</v>
      </c>
      <c r="S266" t="str">
        <f t="shared" si="29"/>
        <v>Line.line_BAG_1151_1152</v>
      </c>
      <c r="T266" t="str">
        <f t="shared" si="30"/>
        <v>Bus1=1151</v>
      </c>
      <c r="U266" t="str">
        <f t="shared" si="31"/>
        <v>Bus2=1152</v>
      </c>
      <c r="V266" t="str">
        <f t="shared" si="32"/>
        <v>phases=3</v>
      </c>
      <c r="W266" t="str">
        <f t="shared" si="33"/>
        <v>Linecode=3p_11kV_100_ABC_Al_o</v>
      </c>
      <c r="X266" t="str">
        <f t="shared" si="34"/>
        <v>Length=16.4571</v>
      </c>
      <c r="Y266" t="s">
        <v>307</v>
      </c>
    </row>
    <row r="267" spans="1:25" x14ac:dyDescent="0.25">
      <c r="A267" t="s">
        <v>60</v>
      </c>
      <c r="B267">
        <v>11</v>
      </c>
      <c r="C267" t="s">
        <v>37</v>
      </c>
      <c r="D267">
        <v>100</v>
      </c>
      <c r="E267" t="s">
        <v>27</v>
      </c>
      <c r="F267" t="s">
        <v>38</v>
      </c>
      <c r="G267" t="s">
        <v>51</v>
      </c>
      <c r="H267">
        <v>3</v>
      </c>
      <c r="I267">
        <v>17.8247</v>
      </c>
      <c r="J267" t="s">
        <v>263</v>
      </c>
      <c r="K267">
        <v>1152</v>
      </c>
      <c r="L267">
        <v>1153</v>
      </c>
      <c r="M267" t="str">
        <f t="shared" si="28"/>
        <v>Dog100OverABC</v>
      </c>
      <c r="N267" t="str">
        <f>+VLOOKUP(M267,LineCode!$E:$F,2,0)</f>
        <v>3p_11kV_100_ABC_Al_o</v>
      </c>
      <c r="R267" t="s">
        <v>296</v>
      </c>
      <c r="S267" t="str">
        <f t="shared" si="29"/>
        <v>Line.line_BAG_1152_1153</v>
      </c>
      <c r="T267" t="str">
        <f t="shared" si="30"/>
        <v>Bus1=1152</v>
      </c>
      <c r="U267" t="str">
        <f t="shared" si="31"/>
        <v>Bus2=1153</v>
      </c>
      <c r="V267" t="str">
        <f t="shared" si="32"/>
        <v>phases=3</v>
      </c>
      <c r="W267" t="str">
        <f t="shared" si="33"/>
        <v>Linecode=3p_11kV_100_ABC_Al_o</v>
      </c>
      <c r="X267" t="str">
        <f t="shared" si="34"/>
        <v>Length=17.8247</v>
      </c>
      <c r="Y267" t="s">
        <v>307</v>
      </c>
    </row>
    <row r="268" spans="1:25" x14ac:dyDescent="0.25">
      <c r="A268" t="s">
        <v>60</v>
      </c>
      <c r="B268">
        <v>11</v>
      </c>
      <c r="C268" t="s">
        <v>37</v>
      </c>
      <c r="D268">
        <v>100</v>
      </c>
      <c r="E268" t="s">
        <v>27</v>
      </c>
      <c r="F268" t="s">
        <v>38</v>
      </c>
      <c r="G268" t="s">
        <v>51</v>
      </c>
      <c r="H268">
        <v>3</v>
      </c>
      <c r="I268">
        <v>22.220099999999999</v>
      </c>
      <c r="J268" t="s">
        <v>263</v>
      </c>
      <c r="K268">
        <v>1153</v>
      </c>
      <c r="L268">
        <v>1154</v>
      </c>
      <c r="M268" t="str">
        <f t="shared" si="28"/>
        <v>Dog100OverABC</v>
      </c>
      <c r="N268" t="str">
        <f>+VLOOKUP(M268,LineCode!$E:$F,2,0)</f>
        <v>3p_11kV_100_ABC_Al_o</v>
      </c>
      <c r="R268" t="s">
        <v>296</v>
      </c>
      <c r="S268" t="str">
        <f t="shared" si="29"/>
        <v>Line.line_BAG_1153_1154</v>
      </c>
      <c r="T268" t="str">
        <f t="shared" si="30"/>
        <v>Bus1=1153</v>
      </c>
      <c r="U268" t="str">
        <f t="shared" si="31"/>
        <v>Bus2=1154</v>
      </c>
      <c r="V268" t="str">
        <f t="shared" si="32"/>
        <v>phases=3</v>
      </c>
      <c r="W268" t="str">
        <f t="shared" si="33"/>
        <v>Linecode=3p_11kV_100_ABC_Al_o</v>
      </c>
      <c r="X268" t="str">
        <f t="shared" si="34"/>
        <v>Length=22.2201</v>
      </c>
      <c r="Y268" t="s">
        <v>307</v>
      </c>
    </row>
    <row r="269" spans="1:25" x14ac:dyDescent="0.25">
      <c r="A269" t="s">
        <v>60</v>
      </c>
      <c r="B269">
        <v>11</v>
      </c>
      <c r="C269" t="s">
        <v>37</v>
      </c>
      <c r="D269">
        <v>100</v>
      </c>
      <c r="E269" t="s">
        <v>27</v>
      </c>
      <c r="F269" t="s">
        <v>38</v>
      </c>
      <c r="G269" t="s">
        <v>51</v>
      </c>
      <c r="H269">
        <v>3</v>
      </c>
      <c r="I269">
        <v>15.3939</v>
      </c>
      <c r="J269" t="s">
        <v>263</v>
      </c>
      <c r="K269">
        <v>1154</v>
      </c>
      <c r="L269">
        <v>1155</v>
      </c>
      <c r="M269" t="str">
        <f t="shared" si="28"/>
        <v>Dog100OverABC</v>
      </c>
      <c r="N269" t="str">
        <f>+VLOOKUP(M269,LineCode!$E:$F,2,0)</f>
        <v>3p_11kV_100_ABC_Al_o</v>
      </c>
      <c r="R269" t="s">
        <v>296</v>
      </c>
      <c r="S269" t="str">
        <f t="shared" si="29"/>
        <v>Line.line_BAG_1154_1155</v>
      </c>
      <c r="T269" t="str">
        <f t="shared" si="30"/>
        <v>Bus1=1154</v>
      </c>
      <c r="U269" t="str">
        <f t="shared" si="31"/>
        <v>Bus2=1155</v>
      </c>
      <c r="V269" t="str">
        <f t="shared" si="32"/>
        <v>phases=3</v>
      </c>
      <c r="W269" t="str">
        <f t="shared" si="33"/>
        <v>Linecode=3p_11kV_100_ABC_Al_o</v>
      </c>
      <c r="X269" t="str">
        <f t="shared" si="34"/>
        <v>Length=15.3939</v>
      </c>
      <c r="Y269" t="s">
        <v>307</v>
      </c>
    </row>
    <row r="270" spans="1:25" x14ac:dyDescent="0.25">
      <c r="A270" t="s">
        <v>60</v>
      </c>
      <c r="B270">
        <v>11</v>
      </c>
      <c r="C270" t="s">
        <v>37</v>
      </c>
      <c r="D270">
        <v>100</v>
      </c>
      <c r="E270" t="s">
        <v>27</v>
      </c>
      <c r="F270" t="s">
        <v>38</v>
      </c>
      <c r="G270" t="s">
        <v>51</v>
      </c>
      <c r="H270">
        <v>3</v>
      </c>
      <c r="I270">
        <v>10.3226</v>
      </c>
      <c r="J270" t="s">
        <v>263</v>
      </c>
      <c r="K270">
        <v>1155</v>
      </c>
      <c r="L270">
        <v>1215</v>
      </c>
      <c r="M270" t="str">
        <f t="shared" si="28"/>
        <v>Dog100OverABC</v>
      </c>
      <c r="N270" t="str">
        <f>+VLOOKUP(M270,LineCode!$E:$F,2,0)</f>
        <v>3p_11kV_100_ABC_Al_o</v>
      </c>
      <c r="R270" t="s">
        <v>296</v>
      </c>
      <c r="S270" t="str">
        <f t="shared" si="29"/>
        <v>Line.line_BAG_1155_1215</v>
      </c>
      <c r="T270" t="str">
        <f t="shared" si="30"/>
        <v>Bus1=1155</v>
      </c>
      <c r="U270" t="str">
        <f t="shared" si="31"/>
        <v>Bus2=1215</v>
      </c>
      <c r="V270" t="str">
        <f t="shared" si="32"/>
        <v>phases=3</v>
      </c>
      <c r="W270" t="str">
        <f t="shared" si="33"/>
        <v>Linecode=3p_11kV_100_ABC_Al_o</v>
      </c>
      <c r="X270" t="str">
        <f t="shared" si="34"/>
        <v>Length=10.3226</v>
      </c>
      <c r="Y270" t="s">
        <v>307</v>
      </c>
    </row>
    <row r="271" spans="1:25" x14ac:dyDescent="0.25">
      <c r="A271" t="s">
        <v>60</v>
      </c>
      <c r="B271">
        <v>11</v>
      </c>
      <c r="C271" t="s">
        <v>37</v>
      </c>
      <c r="D271">
        <v>100</v>
      </c>
      <c r="E271" t="s">
        <v>27</v>
      </c>
      <c r="F271" t="s">
        <v>38</v>
      </c>
      <c r="G271" t="s">
        <v>51</v>
      </c>
      <c r="H271">
        <v>3</v>
      </c>
      <c r="I271">
        <v>9.8886900000000004</v>
      </c>
      <c r="J271" t="s">
        <v>263</v>
      </c>
      <c r="K271">
        <v>1215</v>
      </c>
      <c r="L271">
        <v>1156</v>
      </c>
      <c r="M271" t="str">
        <f t="shared" si="28"/>
        <v>Dog100OverABC</v>
      </c>
      <c r="N271" t="str">
        <f>+VLOOKUP(M271,LineCode!$E:$F,2,0)</f>
        <v>3p_11kV_100_ABC_Al_o</v>
      </c>
      <c r="R271" t="s">
        <v>296</v>
      </c>
      <c r="S271" t="str">
        <f t="shared" si="29"/>
        <v>Line.line_BAG_1215_1156</v>
      </c>
      <c r="T271" t="str">
        <f t="shared" si="30"/>
        <v>Bus1=1215</v>
      </c>
      <c r="U271" t="str">
        <f t="shared" si="31"/>
        <v>Bus2=1156</v>
      </c>
      <c r="V271" t="str">
        <f t="shared" si="32"/>
        <v>phases=3</v>
      </c>
      <c r="W271" t="str">
        <f t="shared" si="33"/>
        <v>Linecode=3p_11kV_100_ABC_Al_o</v>
      </c>
      <c r="X271" t="str">
        <f t="shared" si="34"/>
        <v>Length=9.88869</v>
      </c>
      <c r="Y271" t="s">
        <v>307</v>
      </c>
    </row>
    <row r="272" spans="1:25" x14ac:dyDescent="0.25">
      <c r="A272" t="s">
        <v>60</v>
      </c>
      <c r="B272">
        <v>11</v>
      </c>
      <c r="C272" t="s">
        <v>37</v>
      </c>
      <c r="D272">
        <v>100</v>
      </c>
      <c r="E272" t="s">
        <v>27</v>
      </c>
      <c r="F272" t="s">
        <v>38</v>
      </c>
      <c r="G272" t="s">
        <v>51</v>
      </c>
      <c r="H272">
        <v>3</v>
      </c>
      <c r="I272">
        <v>29.826899999999998</v>
      </c>
      <c r="J272" t="s">
        <v>263</v>
      </c>
      <c r="K272">
        <v>1156</v>
      </c>
      <c r="L272">
        <v>1157</v>
      </c>
      <c r="M272" t="str">
        <f t="shared" si="28"/>
        <v>Dog100OverABC</v>
      </c>
      <c r="N272" t="str">
        <f>+VLOOKUP(M272,LineCode!$E:$F,2,0)</f>
        <v>3p_11kV_100_ABC_Al_o</v>
      </c>
      <c r="R272" t="s">
        <v>296</v>
      </c>
      <c r="S272" t="str">
        <f t="shared" si="29"/>
        <v>Line.line_BAG_1156_1157</v>
      </c>
      <c r="T272" t="str">
        <f t="shared" si="30"/>
        <v>Bus1=1156</v>
      </c>
      <c r="U272" t="str">
        <f t="shared" si="31"/>
        <v>Bus2=1157</v>
      </c>
      <c r="V272" t="str">
        <f t="shared" si="32"/>
        <v>phases=3</v>
      </c>
      <c r="W272" t="str">
        <f t="shared" si="33"/>
        <v>Linecode=3p_11kV_100_ABC_Al_o</v>
      </c>
      <c r="X272" t="str">
        <f t="shared" si="34"/>
        <v>Length=29.8269</v>
      </c>
      <c r="Y272" t="s">
        <v>307</v>
      </c>
    </row>
    <row r="273" spans="1:25" x14ac:dyDescent="0.25">
      <c r="A273" t="s">
        <v>60</v>
      </c>
      <c r="B273">
        <v>11</v>
      </c>
      <c r="C273" t="s">
        <v>37</v>
      </c>
      <c r="D273">
        <v>100</v>
      </c>
      <c r="E273" t="s">
        <v>27</v>
      </c>
      <c r="F273" t="s">
        <v>38</v>
      </c>
      <c r="G273" t="s">
        <v>51</v>
      </c>
      <c r="H273">
        <v>3</v>
      </c>
      <c r="I273">
        <v>29.2</v>
      </c>
      <c r="J273" t="s">
        <v>263</v>
      </c>
      <c r="K273">
        <v>1157</v>
      </c>
      <c r="L273">
        <v>1158</v>
      </c>
      <c r="M273" t="str">
        <f t="shared" si="28"/>
        <v>Dog100OverABC</v>
      </c>
      <c r="N273" t="str">
        <f>+VLOOKUP(M273,LineCode!$E:$F,2,0)</f>
        <v>3p_11kV_100_ABC_Al_o</v>
      </c>
      <c r="R273" t="s">
        <v>296</v>
      </c>
      <c r="S273" t="str">
        <f t="shared" si="29"/>
        <v>Line.line_BAG_1157_1158</v>
      </c>
      <c r="T273" t="str">
        <f t="shared" si="30"/>
        <v>Bus1=1157</v>
      </c>
      <c r="U273" t="str">
        <f t="shared" si="31"/>
        <v>Bus2=1158</v>
      </c>
      <c r="V273" t="str">
        <f t="shared" si="32"/>
        <v>phases=3</v>
      </c>
      <c r="W273" t="str">
        <f t="shared" si="33"/>
        <v>Linecode=3p_11kV_100_ABC_Al_o</v>
      </c>
      <c r="X273" t="str">
        <f t="shared" si="34"/>
        <v>Length=29.2</v>
      </c>
      <c r="Y273" t="s">
        <v>307</v>
      </c>
    </row>
    <row r="274" spans="1:25" x14ac:dyDescent="0.25">
      <c r="A274" t="s">
        <v>60</v>
      </c>
      <c r="B274">
        <v>11</v>
      </c>
      <c r="C274" t="s">
        <v>37</v>
      </c>
      <c r="D274">
        <v>100</v>
      </c>
      <c r="E274" t="s">
        <v>27</v>
      </c>
      <c r="F274" t="s">
        <v>38</v>
      </c>
      <c r="G274" t="s">
        <v>51</v>
      </c>
      <c r="H274">
        <v>3</v>
      </c>
      <c r="I274">
        <v>19.0121</v>
      </c>
      <c r="J274" t="s">
        <v>263</v>
      </c>
      <c r="K274">
        <v>1158</v>
      </c>
      <c r="L274">
        <v>1159</v>
      </c>
      <c r="M274" t="str">
        <f t="shared" si="28"/>
        <v>Dog100OverABC</v>
      </c>
      <c r="N274" t="str">
        <f>+VLOOKUP(M274,LineCode!$E:$F,2,0)</f>
        <v>3p_11kV_100_ABC_Al_o</v>
      </c>
      <c r="R274" t="s">
        <v>296</v>
      </c>
      <c r="S274" t="str">
        <f t="shared" si="29"/>
        <v>Line.line_BAG_1158_1159</v>
      </c>
      <c r="T274" t="str">
        <f t="shared" si="30"/>
        <v>Bus1=1158</v>
      </c>
      <c r="U274" t="str">
        <f t="shared" si="31"/>
        <v>Bus2=1159</v>
      </c>
      <c r="V274" t="str">
        <f t="shared" si="32"/>
        <v>phases=3</v>
      </c>
      <c r="W274" t="str">
        <f t="shared" si="33"/>
        <v>Linecode=3p_11kV_100_ABC_Al_o</v>
      </c>
      <c r="X274" t="str">
        <f t="shared" si="34"/>
        <v>Length=19.0121</v>
      </c>
      <c r="Y274" t="s">
        <v>307</v>
      </c>
    </row>
    <row r="275" spans="1:25" x14ac:dyDescent="0.25">
      <c r="A275" t="s">
        <v>60</v>
      </c>
      <c r="B275">
        <v>11</v>
      </c>
      <c r="C275" t="s">
        <v>37</v>
      </c>
      <c r="D275">
        <v>100</v>
      </c>
      <c r="E275" t="s">
        <v>27</v>
      </c>
      <c r="F275" t="s">
        <v>38</v>
      </c>
      <c r="G275" t="s">
        <v>51</v>
      </c>
      <c r="H275">
        <v>3</v>
      </c>
      <c r="I275">
        <v>22.6358</v>
      </c>
      <c r="J275" t="s">
        <v>263</v>
      </c>
      <c r="K275">
        <v>1159</v>
      </c>
      <c r="L275">
        <v>1160</v>
      </c>
      <c r="M275" t="str">
        <f t="shared" si="28"/>
        <v>Dog100OverABC</v>
      </c>
      <c r="N275" t="str">
        <f>+VLOOKUP(M275,LineCode!$E:$F,2,0)</f>
        <v>3p_11kV_100_ABC_Al_o</v>
      </c>
      <c r="R275" t="s">
        <v>296</v>
      </c>
      <c r="S275" t="str">
        <f t="shared" si="29"/>
        <v>Line.line_BAG_1159_1160</v>
      </c>
      <c r="T275" t="str">
        <f t="shared" si="30"/>
        <v>Bus1=1159</v>
      </c>
      <c r="U275" t="str">
        <f t="shared" si="31"/>
        <v>Bus2=1160</v>
      </c>
      <c r="V275" t="str">
        <f t="shared" si="32"/>
        <v>phases=3</v>
      </c>
      <c r="W275" t="str">
        <f t="shared" si="33"/>
        <v>Linecode=3p_11kV_100_ABC_Al_o</v>
      </c>
      <c r="X275" t="str">
        <f t="shared" si="34"/>
        <v>Length=22.6358</v>
      </c>
      <c r="Y275" t="s">
        <v>307</v>
      </c>
    </row>
    <row r="276" spans="1:25" x14ac:dyDescent="0.25">
      <c r="A276" t="s">
        <v>60</v>
      </c>
      <c r="B276">
        <v>11</v>
      </c>
      <c r="C276" t="s">
        <v>37</v>
      </c>
      <c r="D276">
        <v>100</v>
      </c>
      <c r="E276" t="s">
        <v>27</v>
      </c>
      <c r="F276" t="s">
        <v>38</v>
      </c>
      <c r="G276" t="s">
        <v>51</v>
      </c>
      <c r="H276">
        <v>3</v>
      </c>
      <c r="I276">
        <v>27.539000000000001</v>
      </c>
      <c r="J276" t="s">
        <v>263</v>
      </c>
      <c r="K276">
        <v>1160</v>
      </c>
      <c r="L276">
        <v>1161</v>
      </c>
      <c r="M276" t="str">
        <f t="shared" si="28"/>
        <v>Dog100OverABC</v>
      </c>
      <c r="N276" t="str">
        <f>+VLOOKUP(M276,LineCode!$E:$F,2,0)</f>
        <v>3p_11kV_100_ABC_Al_o</v>
      </c>
      <c r="R276" t="s">
        <v>296</v>
      </c>
      <c r="S276" t="str">
        <f t="shared" si="29"/>
        <v>Line.line_BAG_1160_1161</v>
      </c>
      <c r="T276" t="str">
        <f t="shared" si="30"/>
        <v>Bus1=1160</v>
      </c>
      <c r="U276" t="str">
        <f t="shared" si="31"/>
        <v>Bus2=1161</v>
      </c>
      <c r="V276" t="str">
        <f t="shared" si="32"/>
        <v>phases=3</v>
      </c>
      <c r="W276" t="str">
        <f t="shared" si="33"/>
        <v>Linecode=3p_11kV_100_ABC_Al_o</v>
      </c>
      <c r="X276" t="str">
        <f t="shared" si="34"/>
        <v>Length=27.539</v>
      </c>
      <c r="Y276" t="s">
        <v>307</v>
      </c>
    </row>
    <row r="277" spans="1:25" x14ac:dyDescent="0.25">
      <c r="A277" t="s">
        <v>60</v>
      </c>
      <c r="B277">
        <v>11</v>
      </c>
      <c r="C277" t="s">
        <v>37</v>
      </c>
      <c r="D277">
        <v>100</v>
      </c>
      <c r="E277" t="s">
        <v>27</v>
      </c>
      <c r="F277" t="s">
        <v>38</v>
      </c>
      <c r="G277" t="s">
        <v>51</v>
      </c>
      <c r="H277">
        <v>3</v>
      </c>
      <c r="I277">
        <v>19.462299999999999</v>
      </c>
      <c r="J277" t="s">
        <v>263</v>
      </c>
      <c r="K277">
        <v>1161</v>
      </c>
      <c r="L277">
        <v>1162</v>
      </c>
      <c r="M277" t="str">
        <f t="shared" si="28"/>
        <v>Dog100OverABC</v>
      </c>
      <c r="N277" t="str">
        <f>+VLOOKUP(M277,LineCode!$E:$F,2,0)</f>
        <v>3p_11kV_100_ABC_Al_o</v>
      </c>
      <c r="R277" t="s">
        <v>296</v>
      </c>
      <c r="S277" t="str">
        <f t="shared" si="29"/>
        <v>Line.line_BAG_1161_1162</v>
      </c>
      <c r="T277" t="str">
        <f t="shared" si="30"/>
        <v>Bus1=1161</v>
      </c>
      <c r="U277" t="str">
        <f t="shared" si="31"/>
        <v>Bus2=1162</v>
      </c>
      <c r="V277" t="str">
        <f t="shared" si="32"/>
        <v>phases=3</v>
      </c>
      <c r="W277" t="str">
        <f t="shared" si="33"/>
        <v>Linecode=3p_11kV_100_ABC_Al_o</v>
      </c>
      <c r="X277" t="str">
        <f t="shared" si="34"/>
        <v>Length=19.4623</v>
      </c>
      <c r="Y277" t="s">
        <v>307</v>
      </c>
    </row>
    <row r="278" spans="1:25" x14ac:dyDescent="0.25">
      <c r="A278" t="s">
        <v>60</v>
      </c>
      <c r="B278">
        <v>11</v>
      </c>
      <c r="C278" t="s">
        <v>37</v>
      </c>
      <c r="D278">
        <v>100</v>
      </c>
      <c r="E278" t="s">
        <v>27</v>
      </c>
      <c r="F278" t="s">
        <v>38</v>
      </c>
      <c r="G278" t="s">
        <v>51</v>
      </c>
      <c r="H278">
        <v>3</v>
      </c>
      <c r="I278">
        <v>19.548400000000001</v>
      </c>
      <c r="J278" t="s">
        <v>263</v>
      </c>
      <c r="K278">
        <v>1162</v>
      </c>
      <c r="L278">
        <v>1163</v>
      </c>
      <c r="M278" t="str">
        <f t="shared" si="28"/>
        <v>Dog100OverABC</v>
      </c>
      <c r="N278" t="str">
        <f>+VLOOKUP(M278,LineCode!$E:$F,2,0)</f>
        <v>3p_11kV_100_ABC_Al_o</v>
      </c>
      <c r="R278" t="s">
        <v>296</v>
      </c>
      <c r="S278" t="str">
        <f t="shared" si="29"/>
        <v>Line.line_BAG_1162_1163</v>
      </c>
      <c r="T278" t="str">
        <f t="shared" si="30"/>
        <v>Bus1=1162</v>
      </c>
      <c r="U278" t="str">
        <f t="shared" si="31"/>
        <v>Bus2=1163</v>
      </c>
      <c r="V278" t="str">
        <f t="shared" si="32"/>
        <v>phases=3</v>
      </c>
      <c r="W278" t="str">
        <f t="shared" si="33"/>
        <v>Linecode=3p_11kV_100_ABC_Al_o</v>
      </c>
      <c r="X278" t="str">
        <f t="shared" si="34"/>
        <v>Length=19.5484</v>
      </c>
      <c r="Y278" t="s">
        <v>307</v>
      </c>
    </row>
    <row r="279" spans="1:25" x14ac:dyDescent="0.25">
      <c r="A279" t="s">
        <v>60</v>
      </c>
      <c r="B279">
        <v>11</v>
      </c>
      <c r="C279" t="s">
        <v>37</v>
      </c>
      <c r="D279">
        <v>100</v>
      </c>
      <c r="E279" t="s">
        <v>27</v>
      </c>
      <c r="F279" t="s">
        <v>38</v>
      </c>
      <c r="G279" t="s">
        <v>51</v>
      </c>
      <c r="H279">
        <v>3</v>
      </c>
      <c r="I279">
        <v>24.396799999999999</v>
      </c>
      <c r="J279" t="s">
        <v>263</v>
      </c>
      <c r="K279">
        <v>1163</v>
      </c>
      <c r="L279">
        <v>1164</v>
      </c>
      <c r="M279" t="str">
        <f t="shared" si="28"/>
        <v>Dog100OverABC</v>
      </c>
      <c r="N279" t="str">
        <f>+VLOOKUP(M279,LineCode!$E:$F,2,0)</f>
        <v>3p_11kV_100_ABC_Al_o</v>
      </c>
      <c r="R279" t="s">
        <v>296</v>
      </c>
      <c r="S279" t="str">
        <f t="shared" si="29"/>
        <v>Line.line_BAG_1163_1164</v>
      </c>
      <c r="T279" t="str">
        <f t="shared" si="30"/>
        <v>Bus1=1163</v>
      </c>
      <c r="U279" t="str">
        <f t="shared" si="31"/>
        <v>Bus2=1164</v>
      </c>
      <c r="V279" t="str">
        <f t="shared" si="32"/>
        <v>phases=3</v>
      </c>
      <c r="W279" t="str">
        <f t="shared" si="33"/>
        <v>Linecode=3p_11kV_100_ABC_Al_o</v>
      </c>
      <c r="X279" t="str">
        <f t="shared" si="34"/>
        <v>Length=24.3968</v>
      </c>
      <c r="Y279" t="s">
        <v>307</v>
      </c>
    </row>
    <row r="280" spans="1:25" x14ac:dyDescent="0.25">
      <c r="A280" t="s">
        <v>60</v>
      </c>
      <c r="B280">
        <v>11</v>
      </c>
      <c r="C280" t="s">
        <v>37</v>
      </c>
      <c r="D280">
        <v>100</v>
      </c>
      <c r="E280" t="s">
        <v>27</v>
      </c>
      <c r="F280" t="s">
        <v>38</v>
      </c>
      <c r="G280" t="s">
        <v>51</v>
      </c>
      <c r="H280">
        <v>3</v>
      </c>
      <c r="I280">
        <v>21.167300000000001</v>
      </c>
      <c r="J280" t="s">
        <v>263</v>
      </c>
      <c r="K280">
        <v>1164</v>
      </c>
      <c r="L280">
        <v>1165</v>
      </c>
      <c r="M280" t="str">
        <f t="shared" si="28"/>
        <v>Dog100OverABC</v>
      </c>
      <c r="N280" t="str">
        <f>+VLOOKUP(M280,LineCode!$E:$F,2,0)</f>
        <v>3p_11kV_100_ABC_Al_o</v>
      </c>
      <c r="R280" t="s">
        <v>296</v>
      </c>
      <c r="S280" t="str">
        <f t="shared" si="29"/>
        <v>Line.line_BAG_1164_1165</v>
      </c>
      <c r="T280" t="str">
        <f t="shared" si="30"/>
        <v>Bus1=1164</v>
      </c>
      <c r="U280" t="str">
        <f t="shared" si="31"/>
        <v>Bus2=1165</v>
      </c>
      <c r="V280" t="str">
        <f t="shared" si="32"/>
        <v>phases=3</v>
      </c>
      <c r="W280" t="str">
        <f t="shared" si="33"/>
        <v>Linecode=3p_11kV_100_ABC_Al_o</v>
      </c>
      <c r="X280" t="str">
        <f t="shared" si="34"/>
        <v>Length=21.1673</v>
      </c>
      <c r="Y280" t="s">
        <v>307</v>
      </c>
    </row>
    <row r="281" spans="1:25" x14ac:dyDescent="0.25">
      <c r="A281" t="s">
        <v>60</v>
      </c>
      <c r="B281">
        <v>11</v>
      </c>
      <c r="C281" t="s">
        <v>37</v>
      </c>
      <c r="D281">
        <v>100</v>
      </c>
      <c r="E281" t="s">
        <v>27</v>
      </c>
      <c r="F281" t="s">
        <v>38</v>
      </c>
      <c r="G281" t="s">
        <v>51</v>
      </c>
      <c r="H281">
        <v>3</v>
      </c>
      <c r="I281">
        <v>20.372900000000001</v>
      </c>
      <c r="J281" t="s">
        <v>263</v>
      </c>
      <c r="K281">
        <v>1165</v>
      </c>
      <c r="L281">
        <v>1166</v>
      </c>
      <c r="M281" t="str">
        <f t="shared" si="28"/>
        <v>Dog100OverABC</v>
      </c>
      <c r="N281" t="str">
        <f>+VLOOKUP(M281,LineCode!$E:$F,2,0)</f>
        <v>3p_11kV_100_ABC_Al_o</v>
      </c>
      <c r="R281" t="s">
        <v>296</v>
      </c>
      <c r="S281" t="str">
        <f t="shared" si="29"/>
        <v>Line.line_BAG_1165_1166</v>
      </c>
      <c r="T281" t="str">
        <f t="shared" si="30"/>
        <v>Bus1=1165</v>
      </c>
      <c r="U281" t="str">
        <f t="shared" si="31"/>
        <v>Bus2=1166</v>
      </c>
      <c r="V281" t="str">
        <f t="shared" si="32"/>
        <v>phases=3</v>
      </c>
      <c r="W281" t="str">
        <f t="shared" si="33"/>
        <v>Linecode=3p_11kV_100_ABC_Al_o</v>
      </c>
      <c r="X281" t="str">
        <f t="shared" si="34"/>
        <v>Length=20.3729</v>
      </c>
      <c r="Y281" t="s">
        <v>307</v>
      </c>
    </row>
    <row r="282" spans="1:25" x14ac:dyDescent="0.25">
      <c r="A282" t="s">
        <v>60</v>
      </c>
      <c r="B282">
        <v>11</v>
      </c>
      <c r="C282" t="s">
        <v>37</v>
      </c>
      <c r="D282">
        <v>100</v>
      </c>
      <c r="E282" t="s">
        <v>27</v>
      </c>
      <c r="F282" t="s">
        <v>38</v>
      </c>
      <c r="G282" t="s">
        <v>51</v>
      </c>
      <c r="H282">
        <v>3</v>
      </c>
      <c r="I282">
        <v>19.100100000000001</v>
      </c>
      <c r="J282" t="s">
        <v>263</v>
      </c>
      <c r="K282">
        <v>1166</v>
      </c>
      <c r="L282">
        <v>1167</v>
      </c>
      <c r="M282" t="str">
        <f t="shared" si="28"/>
        <v>Dog100OverABC</v>
      </c>
      <c r="N282" t="str">
        <f>+VLOOKUP(M282,LineCode!$E:$F,2,0)</f>
        <v>3p_11kV_100_ABC_Al_o</v>
      </c>
      <c r="R282" t="s">
        <v>296</v>
      </c>
      <c r="S282" t="str">
        <f t="shared" si="29"/>
        <v>Line.line_BAG_1166_1167</v>
      </c>
      <c r="T282" t="str">
        <f t="shared" si="30"/>
        <v>Bus1=1166</v>
      </c>
      <c r="U282" t="str">
        <f t="shared" si="31"/>
        <v>Bus2=1167</v>
      </c>
      <c r="V282" t="str">
        <f t="shared" si="32"/>
        <v>phases=3</v>
      </c>
      <c r="W282" t="str">
        <f t="shared" si="33"/>
        <v>Linecode=3p_11kV_100_ABC_Al_o</v>
      </c>
      <c r="X282" t="str">
        <f t="shared" si="34"/>
        <v>Length=19.1001</v>
      </c>
      <c r="Y282" t="s">
        <v>307</v>
      </c>
    </row>
    <row r="283" spans="1:25" x14ac:dyDescent="0.25">
      <c r="A283" t="s">
        <v>60</v>
      </c>
      <c r="B283">
        <v>11</v>
      </c>
      <c r="C283" t="s">
        <v>37</v>
      </c>
      <c r="D283">
        <v>100</v>
      </c>
      <c r="E283" t="s">
        <v>27</v>
      </c>
      <c r="F283" t="s">
        <v>38</v>
      </c>
      <c r="G283" t="s">
        <v>51</v>
      </c>
      <c r="H283">
        <v>3</v>
      </c>
      <c r="I283">
        <v>17.558800000000002</v>
      </c>
      <c r="J283" t="s">
        <v>263</v>
      </c>
      <c r="K283">
        <v>1167</v>
      </c>
      <c r="L283">
        <v>1168</v>
      </c>
      <c r="M283" t="str">
        <f t="shared" si="28"/>
        <v>Dog100OverABC</v>
      </c>
      <c r="N283" t="str">
        <f>+VLOOKUP(M283,LineCode!$E:$F,2,0)</f>
        <v>3p_11kV_100_ABC_Al_o</v>
      </c>
      <c r="R283" t="s">
        <v>296</v>
      </c>
      <c r="S283" t="str">
        <f t="shared" si="29"/>
        <v>Line.line_BAG_1167_1168</v>
      </c>
      <c r="T283" t="str">
        <f t="shared" si="30"/>
        <v>Bus1=1167</v>
      </c>
      <c r="U283" t="str">
        <f t="shared" si="31"/>
        <v>Bus2=1168</v>
      </c>
      <c r="V283" t="str">
        <f t="shared" si="32"/>
        <v>phases=3</v>
      </c>
      <c r="W283" t="str">
        <f t="shared" si="33"/>
        <v>Linecode=3p_11kV_100_ABC_Al_o</v>
      </c>
      <c r="X283" t="str">
        <f t="shared" si="34"/>
        <v>Length=17.5588</v>
      </c>
      <c r="Y283" t="s">
        <v>307</v>
      </c>
    </row>
    <row r="284" spans="1:25" x14ac:dyDescent="0.25">
      <c r="A284" t="s">
        <v>60</v>
      </c>
      <c r="B284">
        <v>11</v>
      </c>
      <c r="C284" t="s">
        <v>37</v>
      </c>
      <c r="D284">
        <v>100</v>
      </c>
      <c r="E284" t="s">
        <v>27</v>
      </c>
      <c r="F284" t="s">
        <v>38</v>
      </c>
      <c r="G284" t="s">
        <v>51</v>
      </c>
      <c r="H284">
        <v>3</v>
      </c>
      <c r="I284">
        <v>1.0524500000000001</v>
      </c>
      <c r="J284" t="s">
        <v>263</v>
      </c>
      <c r="K284">
        <v>1168</v>
      </c>
      <c r="L284">
        <v>1169</v>
      </c>
      <c r="M284" t="str">
        <f t="shared" si="28"/>
        <v>Dog100OverABC</v>
      </c>
      <c r="N284" t="str">
        <f>+VLOOKUP(M284,LineCode!$E:$F,2,0)</f>
        <v>3p_11kV_100_ABC_Al_o</v>
      </c>
      <c r="R284" t="s">
        <v>296</v>
      </c>
      <c r="S284" t="str">
        <f t="shared" si="29"/>
        <v>Line.line_BAG_1168_1169</v>
      </c>
      <c r="T284" t="str">
        <f t="shared" si="30"/>
        <v>Bus1=1168</v>
      </c>
      <c r="U284" t="str">
        <f t="shared" si="31"/>
        <v>Bus2=1169</v>
      </c>
      <c r="V284" t="str">
        <f t="shared" si="32"/>
        <v>phases=3</v>
      </c>
      <c r="W284" t="str">
        <f t="shared" si="33"/>
        <v>Linecode=3p_11kV_100_ABC_Al_o</v>
      </c>
      <c r="X284" t="str">
        <f t="shared" si="34"/>
        <v>Length=1.05245</v>
      </c>
      <c r="Y284" t="s">
        <v>307</v>
      </c>
    </row>
    <row r="285" spans="1:25" x14ac:dyDescent="0.25">
      <c r="A285" t="s">
        <v>60</v>
      </c>
      <c r="B285">
        <v>11</v>
      </c>
      <c r="C285" t="s">
        <v>37</v>
      </c>
      <c r="D285">
        <v>100</v>
      </c>
      <c r="E285" t="s">
        <v>27</v>
      </c>
      <c r="F285" t="s">
        <v>38</v>
      </c>
      <c r="G285" t="s">
        <v>51</v>
      </c>
      <c r="H285">
        <v>3</v>
      </c>
      <c r="I285">
        <v>0.62549999999999994</v>
      </c>
      <c r="J285" t="s">
        <v>263</v>
      </c>
      <c r="K285">
        <v>1169</v>
      </c>
      <c r="L285">
        <v>1311</v>
      </c>
      <c r="M285" t="str">
        <f t="shared" si="28"/>
        <v>Dog100OverABC</v>
      </c>
      <c r="N285" t="str">
        <f>+VLOOKUP(M285,LineCode!$E:$F,2,0)</f>
        <v>3p_11kV_100_ABC_Al_o</v>
      </c>
      <c r="R285" t="s">
        <v>296</v>
      </c>
      <c r="S285" t="str">
        <f t="shared" si="29"/>
        <v>Line.line_BAG_1169_1311</v>
      </c>
      <c r="T285" t="str">
        <f t="shared" si="30"/>
        <v>Bus1=1169</v>
      </c>
      <c r="U285" t="str">
        <f t="shared" si="31"/>
        <v>Bus2=1311</v>
      </c>
      <c r="V285" t="str">
        <f t="shared" si="32"/>
        <v>phases=3</v>
      </c>
      <c r="W285" t="str">
        <f t="shared" si="33"/>
        <v>Linecode=3p_11kV_100_ABC_Al_o</v>
      </c>
      <c r="X285" t="str">
        <f t="shared" si="34"/>
        <v>Length=0.6255</v>
      </c>
      <c r="Y285" t="s">
        <v>307</v>
      </c>
    </row>
    <row r="286" spans="1:25" x14ac:dyDescent="0.25">
      <c r="A286" t="s">
        <v>60</v>
      </c>
      <c r="B286">
        <v>11</v>
      </c>
      <c r="C286" t="s">
        <v>37</v>
      </c>
      <c r="D286">
        <v>100</v>
      </c>
      <c r="E286" t="s">
        <v>27</v>
      </c>
      <c r="F286" t="s">
        <v>38</v>
      </c>
      <c r="G286" t="s">
        <v>51</v>
      </c>
      <c r="H286">
        <v>3</v>
      </c>
      <c r="I286">
        <v>0.39025599999999999</v>
      </c>
      <c r="J286" t="s">
        <v>263</v>
      </c>
      <c r="K286">
        <v>1311</v>
      </c>
      <c r="L286">
        <v>1312</v>
      </c>
      <c r="M286" t="str">
        <f t="shared" si="28"/>
        <v>Dog100OverABC</v>
      </c>
      <c r="N286" t="str">
        <f>+VLOOKUP(M286,LineCode!$E:$F,2,0)</f>
        <v>3p_11kV_100_ABC_Al_o</v>
      </c>
      <c r="R286" t="s">
        <v>296</v>
      </c>
      <c r="S286" t="str">
        <f t="shared" si="29"/>
        <v>Line.line_BAG_1311_1312</v>
      </c>
      <c r="T286" t="str">
        <f t="shared" si="30"/>
        <v>Bus1=1311</v>
      </c>
      <c r="U286" t="str">
        <f t="shared" si="31"/>
        <v>Bus2=1312</v>
      </c>
      <c r="V286" t="str">
        <f t="shared" si="32"/>
        <v>phases=3</v>
      </c>
      <c r="W286" t="str">
        <f t="shared" si="33"/>
        <v>Linecode=3p_11kV_100_ABC_Al_o</v>
      </c>
      <c r="X286" t="str">
        <f t="shared" si="34"/>
        <v>Length=0.390256</v>
      </c>
      <c r="Y286" t="s">
        <v>307</v>
      </c>
    </row>
    <row r="287" spans="1:25" x14ac:dyDescent="0.25">
      <c r="A287" t="s">
        <v>60</v>
      </c>
      <c r="B287">
        <v>11</v>
      </c>
      <c r="C287" t="s">
        <v>37</v>
      </c>
      <c r="D287">
        <v>100</v>
      </c>
      <c r="E287" t="s">
        <v>27</v>
      </c>
      <c r="F287" t="s">
        <v>38</v>
      </c>
      <c r="G287" t="s">
        <v>51</v>
      </c>
      <c r="H287">
        <v>3</v>
      </c>
      <c r="I287">
        <v>12.2461</v>
      </c>
      <c r="J287" t="s">
        <v>263</v>
      </c>
      <c r="K287">
        <v>1312</v>
      </c>
      <c r="L287">
        <v>1170</v>
      </c>
      <c r="M287" t="str">
        <f t="shared" si="28"/>
        <v>Dog100OverABC</v>
      </c>
      <c r="N287" t="str">
        <f>+VLOOKUP(M287,LineCode!$E:$F,2,0)</f>
        <v>3p_11kV_100_ABC_Al_o</v>
      </c>
      <c r="R287" t="s">
        <v>296</v>
      </c>
      <c r="S287" t="str">
        <f t="shared" si="29"/>
        <v>Line.line_BAG_1312_1170</v>
      </c>
      <c r="T287" t="str">
        <f t="shared" si="30"/>
        <v>Bus1=1312</v>
      </c>
      <c r="U287" t="str">
        <f t="shared" si="31"/>
        <v>Bus2=1170</v>
      </c>
      <c r="V287" t="str">
        <f t="shared" si="32"/>
        <v>phases=3</v>
      </c>
      <c r="W287" t="str">
        <f t="shared" si="33"/>
        <v>Linecode=3p_11kV_100_ABC_Al_o</v>
      </c>
      <c r="X287" t="str">
        <f t="shared" si="34"/>
        <v>Length=12.2461</v>
      </c>
      <c r="Y287" t="s">
        <v>307</v>
      </c>
    </row>
    <row r="288" spans="1:25" x14ac:dyDescent="0.25">
      <c r="A288" t="s">
        <v>60</v>
      </c>
      <c r="B288">
        <v>11</v>
      </c>
      <c r="C288" t="s">
        <v>37</v>
      </c>
      <c r="D288">
        <v>100</v>
      </c>
      <c r="E288" t="s">
        <v>27</v>
      </c>
      <c r="F288" t="s">
        <v>38</v>
      </c>
      <c r="G288" t="s">
        <v>30</v>
      </c>
      <c r="H288">
        <v>3</v>
      </c>
      <c r="I288">
        <v>21.354500000000002</v>
      </c>
      <c r="J288" t="s">
        <v>263</v>
      </c>
      <c r="K288">
        <v>1170</v>
      </c>
      <c r="L288">
        <v>1171</v>
      </c>
      <c r="M288" t="str">
        <f t="shared" si="28"/>
        <v>Dog100OverACSR</v>
      </c>
      <c r="N288" t="str">
        <f>+VLOOKUP(M288,LineCode!$E:$F,2,0)</f>
        <v>3p_11kV_100_ACSR_Al_o</v>
      </c>
      <c r="R288" t="s">
        <v>296</v>
      </c>
      <c r="S288" t="str">
        <f t="shared" si="29"/>
        <v>Line.line_BAG_1170_1171</v>
      </c>
      <c r="T288" t="str">
        <f t="shared" si="30"/>
        <v>Bus1=1170</v>
      </c>
      <c r="U288" t="str">
        <f t="shared" si="31"/>
        <v>Bus2=1171</v>
      </c>
      <c r="V288" t="str">
        <f t="shared" si="32"/>
        <v>phases=3</v>
      </c>
      <c r="W288" t="str">
        <f t="shared" si="33"/>
        <v>Linecode=3p_11kV_100_ACSR_Al_o</v>
      </c>
      <c r="X288" t="str">
        <f t="shared" si="34"/>
        <v>Length=21.3545</v>
      </c>
      <c r="Y288" t="s">
        <v>307</v>
      </c>
    </row>
    <row r="289" spans="1:25" x14ac:dyDescent="0.25">
      <c r="A289" t="s">
        <v>60</v>
      </c>
      <c r="B289">
        <v>11</v>
      </c>
      <c r="C289" t="s">
        <v>37</v>
      </c>
      <c r="D289">
        <v>100</v>
      </c>
      <c r="E289" t="s">
        <v>27</v>
      </c>
      <c r="F289" t="s">
        <v>38</v>
      </c>
      <c r="G289" t="s">
        <v>30</v>
      </c>
      <c r="H289">
        <v>3</v>
      </c>
      <c r="I289">
        <v>18.309200000000001</v>
      </c>
      <c r="J289" t="s">
        <v>263</v>
      </c>
      <c r="K289">
        <v>1171</v>
      </c>
      <c r="L289">
        <v>1172</v>
      </c>
      <c r="M289" t="str">
        <f t="shared" si="28"/>
        <v>Dog100OverACSR</v>
      </c>
      <c r="N289" t="str">
        <f>+VLOOKUP(M289,LineCode!$E:$F,2,0)</f>
        <v>3p_11kV_100_ACSR_Al_o</v>
      </c>
      <c r="R289" t="s">
        <v>296</v>
      </c>
      <c r="S289" t="str">
        <f t="shared" si="29"/>
        <v>Line.line_BAG_1171_1172</v>
      </c>
      <c r="T289" t="str">
        <f t="shared" si="30"/>
        <v>Bus1=1171</v>
      </c>
      <c r="U289" t="str">
        <f t="shared" si="31"/>
        <v>Bus2=1172</v>
      </c>
      <c r="V289" t="str">
        <f t="shared" si="32"/>
        <v>phases=3</v>
      </c>
      <c r="W289" t="str">
        <f t="shared" si="33"/>
        <v>Linecode=3p_11kV_100_ACSR_Al_o</v>
      </c>
      <c r="X289" t="str">
        <f t="shared" si="34"/>
        <v>Length=18.3092</v>
      </c>
      <c r="Y289" t="s">
        <v>307</v>
      </c>
    </row>
    <row r="290" spans="1:25" x14ac:dyDescent="0.25">
      <c r="A290" t="s">
        <v>60</v>
      </c>
      <c r="B290">
        <v>11</v>
      </c>
      <c r="C290" t="s">
        <v>37</v>
      </c>
      <c r="D290">
        <v>100</v>
      </c>
      <c r="E290" t="s">
        <v>27</v>
      </c>
      <c r="F290" t="s">
        <v>38</v>
      </c>
      <c r="G290" t="s">
        <v>30</v>
      </c>
      <c r="H290">
        <v>3</v>
      </c>
      <c r="I290">
        <v>18.014900000000001</v>
      </c>
      <c r="J290" t="s">
        <v>263</v>
      </c>
      <c r="K290">
        <v>1172</v>
      </c>
      <c r="L290">
        <v>1173</v>
      </c>
      <c r="M290" t="str">
        <f t="shared" si="28"/>
        <v>Dog100OverACSR</v>
      </c>
      <c r="N290" t="str">
        <f>+VLOOKUP(M290,LineCode!$E:$F,2,0)</f>
        <v>3p_11kV_100_ACSR_Al_o</v>
      </c>
      <c r="R290" t="s">
        <v>296</v>
      </c>
      <c r="S290" t="str">
        <f t="shared" si="29"/>
        <v>Line.line_BAG_1172_1173</v>
      </c>
      <c r="T290" t="str">
        <f t="shared" si="30"/>
        <v>Bus1=1172</v>
      </c>
      <c r="U290" t="str">
        <f t="shared" si="31"/>
        <v>Bus2=1173</v>
      </c>
      <c r="V290" t="str">
        <f t="shared" si="32"/>
        <v>phases=3</v>
      </c>
      <c r="W290" t="str">
        <f t="shared" si="33"/>
        <v>Linecode=3p_11kV_100_ACSR_Al_o</v>
      </c>
      <c r="X290" t="str">
        <f t="shared" si="34"/>
        <v>Length=18.0149</v>
      </c>
      <c r="Y290" t="s">
        <v>307</v>
      </c>
    </row>
    <row r="291" spans="1:25" x14ac:dyDescent="0.25">
      <c r="A291" t="s">
        <v>60</v>
      </c>
      <c r="B291">
        <v>11</v>
      </c>
      <c r="C291" t="s">
        <v>37</v>
      </c>
      <c r="D291">
        <v>100</v>
      </c>
      <c r="E291" t="s">
        <v>27</v>
      </c>
      <c r="F291" t="s">
        <v>38</v>
      </c>
      <c r="G291" t="s">
        <v>30</v>
      </c>
      <c r="H291">
        <v>3</v>
      </c>
      <c r="I291">
        <v>19.5002</v>
      </c>
      <c r="J291" t="s">
        <v>263</v>
      </c>
      <c r="K291">
        <v>1173</v>
      </c>
      <c r="L291">
        <v>1174</v>
      </c>
      <c r="M291" t="str">
        <f t="shared" si="28"/>
        <v>Dog100OverACSR</v>
      </c>
      <c r="N291" t="str">
        <f>+VLOOKUP(M291,LineCode!$E:$F,2,0)</f>
        <v>3p_11kV_100_ACSR_Al_o</v>
      </c>
      <c r="R291" t="s">
        <v>296</v>
      </c>
      <c r="S291" t="str">
        <f t="shared" si="29"/>
        <v>Line.line_BAG_1173_1174</v>
      </c>
      <c r="T291" t="str">
        <f t="shared" si="30"/>
        <v>Bus1=1173</v>
      </c>
      <c r="U291" t="str">
        <f t="shared" si="31"/>
        <v>Bus2=1174</v>
      </c>
      <c r="V291" t="str">
        <f t="shared" si="32"/>
        <v>phases=3</v>
      </c>
      <c r="W291" t="str">
        <f t="shared" si="33"/>
        <v>Linecode=3p_11kV_100_ACSR_Al_o</v>
      </c>
      <c r="X291" t="str">
        <f t="shared" si="34"/>
        <v>Length=19.5002</v>
      </c>
      <c r="Y291" t="s">
        <v>307</v>
      </c>
    </row>
    <row r="292" spans="1:25" x14ac:dyDescent="0.25">
      <c r="A292" t="s">
        <v>60</v>
      </c>
      <c r="B292">
        <v>11</v>
      </c>
      <c r="C292" t="s">
        <v>37</v>
      </c>
      <c r="D292">
        <v>100</v>
      </c>
      <c r="E292" t="s">
        <v>27</v>
      </c>
      <c r="F292" t="s">
        <v>38</v>
      </c>
      <c r="G292" t="s">
        <v>30</v>
      </c>
      <c r="H292">
        <v>3</v>
      </c>
      <c r="I292">
        <v>22.536000000000001</v>
      </c>
      <c r="J292" t="s">
        <v>263</v>
      </c>
      <c r="K292">
        <v>1174</v>
      </c>
      <c r="L292">
        <v>1175</v>
      </c>
      <c r="M292" t="str">
        <f t="shared" si="28"/>
        <v>Dog100OverACSR</v>
      </c>
      <c r="N292" t="str">
        <f>+VLOOKUP(M292,LineCode!$E:$F,2,0)</f>
        <v>3p_11kV_100_ACSR_Al_o</v>
      </c>
      <c r="R292" t="s">
        <v>296</v>
      </c>
      <c r="S292" t="str">
        <f t="shared" si="29"/>
        <v>Line.line_BAG_1174_1175</v>
      </c>
      <c r="T292" t="str">
        <f t="shared" si="30"/>
        <v>Bus1=1174</v>
      </c>
      <c r="U292" t="str">
        <f t="shared" si="31"/>
        <v>Bus2=1175</v>
      </c>
      <c r="V292" t="str">
        <f t="shared" si="32"/>
        <v>phases=3</v>
      </c>
      <c r="W292" t="str">
        <f t="shared" si="33"/>
        <v>Linecode=3p_11kV_100_ACSR_Al_o</v>
      </c>
      <c r="X292" t="str">
        <f t="shared" si="34"/>
        <v>Length=22.536</v>
      </c>
      <c r="Y292" t="s">
        <v>307</v>
      </c>
    </row>
    <row r="293" spans="1:25" x14ac:dyDescent="0.25">
      <c r="A293" t="s">
        <v>60</v>
      </c>
      <c r="B293">
        <v>11</v>
      </c>
      <c r="C293" t="s">
        <v>37</v>
      </c>
      <c r="D293">
        <v>100</v>
      </c>
      <c r="E293" t="s">
        <v>27</v>
      </c>
      <c r="F293" t="s">
        <v>38</v>
      </c>
      <c r="G293" t="s">
        <v>30</v>
      </c>
      <c r="H293">
        <v>3</v>
      </c>
      <c r="I293">
        <v>21.854900000000001</v>
      </c>
      <c r="J293" t="s">
        <v>263</v>
      </c>
      <c r="K293">
        <v>1175</v>
      </c>
      <c r="L293">
        <v>1176</v>
      </c>
      <c r="M293" t="str">
        <f t="shared" si="28"/>
        <v>Dog100OverACSR</v>
      </c>
      <c r="N293" t="str">
        <f>+VLOOKUP(M293,LineCode!$E:$F,2,0)</f>
        <v>3p_11kV_100_ACSR_Al_o</v>
      </c>
      <c r="R293" t="s">
        <v>296</v>
      </c>
      <c r="S293" t="str">
        <f t="shared" si="29"/>
        <v>Line.line_BAG_1175_1176</v>
      </c>
      <c r="T293" t="str">
        <f t="shared" si="30"/>
        <v>Bus1=1175</v>
      </c>
      <c r="U293" t="str">
        <f t="shared" si="31"/>
        <v>Bus2=1176</v>
      </c>
      <c r="V293" t="str">
        <f t="shared" si="32"/>
        <v>phases=3</v>
      </c>
      <c r="W293" t="str">
        <f t="shared" si="33"/>
        <v>Linecode=3p_11kV_100_ACSR_Al_o</v>
      </c>
      <c r="X293" t="str">
        <f t="shared" si="34"/>
        <v>Length=21.8549</v>
      </c>
      <c r="Y293" t="s">
        <v>307</v>
      </c>
    </row>
    <row r="294" spans="1:25" x14ac:dyDescent="0.25">
      <c r="A294" t="s">
        <v>60</v>
      </c>
      <c r="B294">
        <v>11</v>
      </c>
      <c r="C294" t="s">
        <v>37</v>
      </c>
      <c r="D294">
        <v>100</v>
      </c>
      <c r="E294" t="s">
        <v>27</v>
      </c>
      <c r="F294" t="s">
        <v>38</v>
      </c>
      <c r="G294" t="s">
        <v>30</v>
      </c>
      <c r="H294">
        <v>3</v>
      </c>
      <c r="I294">
        <v>22.575399999999998</v>
      </c>
      <c r="J294" t="s">
        <v>263</v>
      </c>
      <c r="K294">
        <v>1176</v>
      </c>
      <c r="L294">
        <v>1177</v>
      </c>
      <c r="M294" t="str">
        <f t="shared" si="28"/>
        <v>Dog100OverACSR</v>
      </c>
      <c r="N294" t="str">
        <f>+VLOOKUP(M294,LineCode!$E:$F,2,0)</f>
        <v>3p_11kV_100_ACSR_Al_o</v>
      </c>
      <c r="R294" t="s">
        <v>296</v>
      </c>
      <c r="S294" t="str">
        <f t="shared" si="29"/>
        <v>Line.line_BAG_1176_1177</v>
      </c>
      <c r="T294" t="str">
        <f t="shared" si="30"/>
        <v>Bus1=1176</v>
      </c>
      <c r="U294" t="str">
        <f t="shared" si="31"/>
        <v>Bus2=1177</v>
      </c>
      <c r="V294" t="str">
        <f t="shared" si="32"/>
        <v>phases=3</v>
      </c>
      <c r="W294" t="str">
        <f t="shared" si="33"/>
        <v>Linecode=3p_11kV_100_ACSR_Al_o</v>
      </c>
      <c r="X294" t="str">
        <f t="shared" si="34"/>
        <v>Length=22.5754</v>
      </c>
      <c r="Y294" t="s">
        <v>307</v>
      </c>
    </row>
    <row r="295" spans="1:25" x14ac:dyDescent="0.25">
      <c r="A295" t="s">
        <v>60</v>
      </c>
      <c r="B295">
        <v>11</v>
      </c>
      <c r="C295" t="s">
        <v>37</v>
      </c>
      <c r="D295">
        <v>100</v>
      </c>
      <c r="E295" t="s">
        <v>27</v>
      </c>
      <c r="F295" t="s">
        <v>38</v>
      </c>
      <c r="G295" t="s">
        <v>30</v>
      </c>
      <c r="H295">
        <v>3</v>
      </c>
      <c r="I295">
        <v>30.518899999999999</v>
      </c>
      <c r="J295" t="s">
        <v>263</v>
      </c>
      <c r="K295">
        <v>1177</v>
      </c>
      <c r="L295">
        <v>1178</v>
      </c>
      <c r="M295" t="str">
        <f t="shared" si="28"/>
        <v>Dog100OverACSR</v>
      </c>
      <c r="N295" t="str">
        <f>+VLOOKUP(M295,LineCode!$E:$F,2,0)</f>
        <v>3p_11kV_100_ACSR_Al_o</v>
      </c>
      <c r="R295" t="s">
        <v>296</v>
      </c>
      <c r="S295" t="str">
        <f t="shared" si="29"/>
        <v>Line.line_BAG_1177_1178</v>
      </c>
      <c r="T295" t="str">
        <f t="shared" si="30"/>
        <v>Bus1=1177</v>
      </c>
      <c r="U295" t="str">
        <f t="shared" si="31"/>
        <v>Bus2=1178</v>
      </c>
      <c r="V295" t="str">
        <f t="shared" si="32"/>
        <v>phases=3</v>
      </c>
      <c r="W295" t="str">
        <f t="shared" si="33"/>
        <v>Linecode=3p_11kV_100_ACSR_Al_o</v>
      </c>
      <c r="X295" t="str">
        <f t="shared" si="34"/>
        <v>Length=30.5189</v>
      </c>
      <c r="Y295" t="s">
        <v>307</v>
      </c>
    </row>
    <row r="296" spans="1:25" x14ac:dyDescent="0.25">
      <c r="A296" t="s">
        <v>60</v>
      </c>
      <c r="B296">
        <v>11</v>
      </c>
      <c r="C296" t="s">
        <v>37</v>
      </c>
      <c r="D296">
        <v>100</v>
      </c>
      <c r="E296" t="s">
        <v>27</v>
      </c>
      <c r="F296" t="s">
        <v>38</v>
      </c>
      <c r="G296" t="s">
        <v>30</v>
      </c>
      <c r="H296">
        <v>3</v>
      </c>
      <c r="I296">
        <v>26.379200000000001</v>
      </c>
      <c r="J296" t="s">
        <v>263</v>
      </c>
      <c r="K296">
        <v>1178</v>
      </c>
      <c r="L296">
        <v>1179</v>
      </c>
      <c r="M296" t="str">
        <f t="shared" si="28"/>
        <v>Dog100OverACSR</v>
      </c>
      <c r="N296" t="str">
        <f>+VLOOKUP(M296,LineCode!$E:$F,2,0)</f>
        <v>3p_11kV_100_ACSR_Al_o</v>
      </c>
      <c r="R296" t="s">
        <v>296</v>
      </c>
      <c r="S296" t="str">
        <f t="shared" si="29"/>
        <v>Line.line_BAG_1178_1179</v>
      </c>
      <c r="T296" t="str">
        <f t="shared" si="30"/>
        <v>Bus1=1178</v>
      </c>
      <c r="U296" t="str">
        <f t="shared" si="31"/>
        <v>Bus2=1179</v>
      </c>
      <c r="V296" t="str">
        <f t="shared" si="32"/>
        <v>phases=3</v>
      </c>
      <c r="W296" t="str">
        <f t="shared" si="33"/>
        <v>Linecode=3p_11kV_100_ACSR_Al_o</v>
      </c>
      <c r="X296" t="str">
        <f t="shared" si="34"/>
        <v>Length=26.3792</v>
      </c>
      <c r="Y296" t="s">
        <v>307</v>
      </c>
    </row>
    <row r="297" spans="1:25" x14ac:dyDescent="0.25">
      <c r="A297" t="s">
        <v>60</v>
      </c>
      <c r="B297">
        <v>11</v>
      </c>
      <c r="C297" t="s">
        <v>37</v>
      </c>
      <c r="D297">
        <v>100</v>
      </c>
      <c r="E297" t="s">
        <v>27</v>
      </c>
      <c r="F297" t="s">
        <v>38</v>
      </c>
      <c r="G297" t="s">
        <v>30</v>
      </c>
      <c r="H297">
        <v>3</v>
      </c>
      <c r="I297">
        <v>27.7925</v>
      </c>
      <c r="J297" t="s">
        <v>263</v>
      </c>
      <c r="K297">
        <v>1179</v>
      </c>
      <c r="L297">
        <v>1180</v>
      </c>
      <c r="M297" t="str">
        <f t="shared" si="28"/>
        <v>Dog100OverACSR</v>
      </c>
      <c r="N297" t="str">
        <f>+VLOOKUP(M297,LineCode!$E:$F,2,0)</f>
        <v>3p_11kV_100_ACSR_Al_o</v>
      </c>
      <c r="R297" t="s">
        <v>296</v>
      </c>
      <c r="S297" t="str">
        <f t="shared" si="29"/>
        <v>Line.line_BAG_1179_1180</v>
      </c>
      <c r="T297" t="str">
        <f t="shared" si="30"/>
        <v>Bus1=1179</v>
      </c>
      <c r="U297" t="str">
        <f t="shared" si="31"/>
        <v>Bus2=1180</v>
      </c>
      <c r="V297" t="str">
        <f t="shared" si="32"/>
        <v>phases=3</v>
      </c>
      <c r="W297" t="str">
        <f t="shared" si="33"/>
        <v>Linecode=3p_11kV_100_ACSR_Al_o</v>
      </c>
      <c r="X297" t="str">
        <f t="shared" si="34"/>
        <v>Length=27.7925</v>
      </c>
      <c r="Y297" t="s">
        <v>307</v>
      </c>
    </row>
    <row r="298" spans="1:25" x14ac:dyDescent="0.25">
      <c r="A298" t="s">
        <v>60</v>
      </c>
      <c r="B298">
        <v>11</v>
      </c>
      <c r="C298" t="s">
        <v>37</v>
      </c>
      <c r="D298">
        <v>100</v>
      </c>
      <c r="E298" t="s">
        <v>27</v>
      </c>
      <c r="F298" t="s">
        <v>38</v>
      </c>
      <c r="G298" t="s">
        <v>30</v>
      </c>
      <c r="H298">
        <v>3</v>
      </c>
      <c r="I298">
        <v>27.375399999999999</v>
      </c>
      <c r="J298" t="s">
        <v>263</v>
      </c>
      <c r="K298">
        <v>1180</v>
      </c>
      <c r="L298">
        <v>1181</v>
      </c>
      <c r="M298" t="str">
        <f t="shared" si="28"/>
        <v>Dog100OverACSR</v>
      </c>
      <c r="N298" t="str">
        <f>+VLOOKUP(M298,LineCode!$E:$F,2,0)</f>
        <v>3p_11kV_100_ACSR_Al_o</v>
      </c>
      <c r="R298" t="s">
        <v>296</v>
      </c>
      <c r="S298" t="str">
        <f t="shared" si="29"/>
        <v>Line.line_BAG_1180_1181</v>
      </c>
      <c r="T298" t="str">
        <f t="shared" si="30"/>
        <v>Bus1=1180</v>
      </c>
      <c r="U298" t="str">
        <f t="shared" si="31"/>
        <v>Bus2=1181</v>
      </c>
      <c r="V298" t="str">
        <f t="shared" si="32"/>
        <v>phases=3</v>
      </c>
      <c r="W298" t="str">
        <f t="shared" si="33"/>
        <v>Linecode=3p_11kV_100_ACSR_Al_o</v>
      </c>
      <c r="X298" t="str">
        <f t="shared" si="34"/>
        <v>Length=27.3754</v>
      </c>
      <c r="Y298" t="s">
        <v>307</v>
      </c>
    </row>
    <row r="299" spans="1:25" x14ac:dyDescent="0.25">
      <c r="A299" t="s">
        <v>60</v>
      </c>
      <c r="B299">
        <v>11</v>
      </c>
      <c r="C299" t="s">
        <v>37</v>
      </c>
      <c r="D299">
        <v>100</v>
      </c>
      <c r="E299" t="s">
        <v>27</v>
      </c>
      <c r="F299" t="s">
        <v>38</v>
      </c>
      <c r="G299" t="s">
        <v>30</v>
      </c>
      <c r="H299">
        <v>3</v>
      </c>
      <c r="I299">
        <v>22.81</v>
      </c>
      <c r="J299" t="s">
        <v>263</v>
      </c>
      <c r="K299">
        <v>1181</v>
      </c>
      <c r="L299">
        <v>1182</v>
      </c>
      <c r="M299" t="str">
        <f t="shared" si="28"/>
        <v>Dog100OverACSR</v>
      </c>
      <c r="N299" t="str">
        <f>+VLOOKUP(M299,LineCode!$E:$F,2,0)</f>
        <v>3p_11kV_100_ACSR_Al_o</v>
      </c>
      <c r="R299" t="s">
        <v>296</v>
      </c>
      <c r="S299" t="str">
        <f t="shared" si="29"/>
        <v>Line.line_BAG_1181_1182</v>
      </c>
      <c r="T299" t="str">
        <f t="shared" si="30"/>
        <v>Bus1=1181</v>
      </c>
      <c r="U299" t="str">
        <f t="shared" si="31"/>
        <v>Bus2=1182</v>
      </c>
      <c r="V299" t="str">
        <f t="shared" si="32"/>
        <v>phases=3</v>
      </c>
      <c r="W299" t="str">
        <f t="shared" si="33"/>
        <v>Linecode=3p_11kV_100_ACSR_Al_o</v>
      </c>
      <c r="X299" t="str">
        <f t="shared" si="34"/>
        <v>Length=22.81</v>
      </c>
      <c r="Y299" t="s">
        <v>307</v>
      </c>
    </row>
    <row r="300" spans="1:25" x14ac:dyDescent="0.25">
      <c r="A300" t="s">
        <v>60</v>
      </c>
      <c r="B300">
        <v>11</v>
      </c>
      <c r="C300" t="s">
        <v>37</v>
      </c>
      <c r="D300">
        <v>100</v>
      </c>
      <c r="E300" t="s">
        <v>27</v>
      </c>
      <c r="F300" t="s">
        <v>38</v>
      </c>
      <c r="G300" t="s">
        <v>30</v>
      </c>
      <c r="H300">
        <v>3</v>
      </c>
      <c r="I300">
        <v>20.705400000000001</v>
      </c>
      <c r="J300" t="s">
        <v>263</v>
      </c>
      <c r="K300">
        <v>1182</v>
      </c>
      <c r="L300">
        <v>1183</v>
      </c>
      <c r="M300" t="str">
        <f t="shared" si="28"/>
        <v>Dog100OverACSR</v>
      </c>
      <c r="N300" t="str">
        <f>+VLOOKUP(M300,LineCode!$E:$F,2,0)</f>
        <v>3p_11kV_100_ACSR_Al_o</v>
      </c>
      <c r="R300" t="s">
        <v>296</v>
      </c>
      <c r="S300" t="str">
        <f t="shared" si="29"/>
        <v>Line.line_BAG_1182_1183</v>
      </c>
      <c r="T300" t="str">
        <f t="shared" si="30"/>
        <v>Bus1=1182</v>
      </c>
      <c r="U300" t="str">
        <f t="shared" si="31"/>
        <v>Bus2=1183</v>
      </c>
      <c r="V300" t="str">
        <f t="shared" si="32"/>
        <v>phases=3</v>
      </c>
      <c r="W300" t="str">
        <f t="shared" si="33"/>
        <v>Linecode=3p_11kV_100_ACSR_Al_o</v>
      </c>
      <c r="X300" t="str">
        <f t="shared" si="34"/>
        <v>Length=20.7054</v>
      </c>
      <c r="Y300" t="s">
        <v>307</v>
      </c>
    </row>
    <row r="301" spans="1:25" x14ac:dyDescent="0.25">
      <c r="A301" t="s">
        <v>60</v>
      </c>
      <c r="B301">
        <v>11</v>
      </c>
      <c r="C301" t="s">
        <v>37</v>
      </c>
      <c r="D301">
        <v>100</v>
      </c>
      <c r="E301" t="s">
        <v>27</v>
      </c>
      <c r="F301" t="s">
        <v>38</v>
      </c>
      <c r="G301" t="s">
        <v>30</v>
      </c>
      <c r="H301">
        <v>3</v>
      </c>
      <c r="I301">
        <v>22.942599999999999</v>
      </c>
      <c r="J301" t="s">
        <v>263</v>
      </c>
      <c r="K301">
        <v>1183</v>
      </c>
      <c r="L301">
        <v>1184</v>
      </c>
      <c r="M301" t="str">
        <f t="shared" si="28"/>
        <v>Dog100OverACSR</v>
      </c>
      <c r="N301" t="str">
        <f>+VLOOKUP(M301,LineCode!$E:$F,2,0)</f>
        <v>3p_11kV_100_ACSR_Al_o</v>
      </c>
      <c r="R301" t="s">
        <v>296</v>
      </c>
      <c r="S301" t="str">
        <f t="shared" si="29"/>
        <v>Line.line_BAG_1183_1184</v>
      </c>
      <c r="T301" t="str">
        <f t="shared" si="30"/>
        <v>Bus1=1183</v>
      </c>
      <c r="U301" t="str">
        <f t="shared" si="31"/>
        <v>Bus2=1184</v>
      </c>
      <c r="V301" t="str">
        <f t="shared" si="32"/>
        <v>phases=3</v>
      </c>
      <c r="W301" t="str">
        <f t="shared" si="33"/>
        <v>Linecode=3p_11kV_100_ACSR_Al_o</v>
      </c>
      <c r="X301" t="str">
        <f t="shared" si="34"/>
        <v>Length=22.9426</v>
      </c>
      <c r="Y301" t="s">
        <v>307</v>
      </c>
    </row>
    <row r="302" spans="1:25" x14ac:dyDescent="0.25">
      <c r="A302" t="s">
        <v>60</v>
      </c>
      <c r="B302">
        <v>11</v>
      </c>
      <c r="C302" t="s">
        <v>37</v>
      </c>
      <c r="D302">
        <v>100</v>
      </c>
      <c r="E302" t="s">
        <v>27</v>
      </c>
      <c r="F302" t="s">
        <v>38</v>
      </c>
      <c r="G302" t="s">
        <v>30</v>
      </c>
      <c r="H302">
        <v>3</v>
      </c>
      <c r="I302">
        <v>19.1021</v>
      </c>
      <c r="J302" t="s">
        <v>263</v>
      </c>
      <c r="K302">
        <v>1184</v>
      </c>
      <c r="L302">
        <v>1185</v>
      </c>
      <c r="M302" t="str">
        <f t="shared" si="28"/>
        <v>Dog100OverACSR</v>
      </c>
      <c r="N302" t="str">
        <f>+VLOOKUP(M302,LineCode!$E:$F,2,0)</f>
        <v>3p_11kV_100_ACSR_Al_o</v>
      </c>
      <c r="R302" t="s">
        <v>296</v>
      </c>
      <c r="S302" t="str">
        <f t="shared" si="29"/>
        <v>Line.line_BAG_1184_1185</v>
      </c>
      <c r="T302" t="str">
        <f t="shared" si="30"/>
        <v>Bus1=1184</v>
      </c>
      <c r="U302" t="str">
        <f t="shared" si="31"/>
        <v>Bus2=1185</v>
      </c>
      <c r="V302" t="str">
        <f t="shared" si="32"/>
        <v>phases=3</v>
      </c>
      <c r="W302" t="str">
        <f t="shared" si="33"/>
        <v>Linecode=3p_11kV_100_ACSR_Al_o</v>
      </c>
      <c r="X302" t="str">
        <f t="shared" si="34"/>
        <v>Length=19.1021</v>
      </c>
      <c r="Y302" t="s">
        <v>307</v>
      </c>
    </row>
    <row r="303" spans="1:25" x14ac:dyDescent="0.25">
      <c r="A303" t="s">
        <v>60</v>
      </c>
      <c r="B303">
        <v>11</v>
      </c>
      <c r="C303" t="s">
        <v>37</v>
      </c>
      <c r="D303">
        <v>100</v>
      </c>
      <c r="E303" t="s">
        <v>27</v>
      </c>
      <c r="F303" t="s">
        <v>38</v>
      </c>
      <c r="G303" t="s">
        <v>30</v>
      </c>
      <c r="H303">
        <v>3</v>
      </c>
      <c r="I303">
        <v>29.4407</v>
      </c>
      <c r="J303" t="s">
        <v>263</v>
      </c>
      <c r="K303">
        <v>1185</v>
      </c>
      <c r="L303">
        <v>1186</v>
      </c>
      <c r="M303" t="str">
        <f t="shared" si="28"/>
        <v>Dog100OverACSR</v>
      </c>
      <c r="N303" t="str">
        <f>+VLOOKUP(M303,LineCode!$E:$F,2,0)</f>
        <v>3p_11kV_100_ACSR_Al_o</v>
      </c>
      <c r="R303" t="s">
        <v>296</v>
      </c>
      <c r="S303" t="str">
        <f t="shared" si="29"/>
        <v>Line.line_BAG_1185_1186</v>
      </c>
      <c r="T303" t="str">
        <f t="shared" si="30"/>
        <v>Bus1=1185</v>
      </c>
      <c r="U303" t="str">
        <f t="shared" si="31"/>
        <v>Bus2=1186</v>
      </c>
      <c r="V303" t="str">
        <f t="shared" si="32"/>
        <v>phases=3</v>
      </c>
      <c r="W303" t="str">
        <f t="shared" si="33"/>
        <v>Linecode=3p_11kV_100_ACSR_Al_o</v>
      </c>
      <c r="X303" t="str">
        <f t="shared" si="34"/>
        <v>Length=29.4407</v>
      </c>
      <c r="Y303" t="s">
        <v>307</v>
      </c>
    </row>
    <row r="304" spans="1:25" x14ac:dyDescent="0.25">
      <c r="A304" t="s">
        <v>60</v>
      </c>
      <c r="B304">
        <v>11</v>
      </c>
      <c r="C304" t="s">
        <v>37</v>
      </c>
      <c r="D304">
        <v>100</v>
      </c>
      <c r="E304" t="s">
        <v>27</v>
      </c>
      <c r="F304" t="s">
        <v>38</v>
      </c>
      <c r="G304" t="s">
        <v>30</v>
      </c>
      <c r="H304">
        <v>3</v>
      </c>
      <c r="I304">
        <v>24.6829</v>
      </c>
      <c r="J304" t="s">
        <v>263</v>
      </c>
      <c r="K304">
        <v>1186</v>
      </c>
      <c r="L304">
        <v>1187</v>
      </c>
      <c r="M304" t="str">
        <f t="shared" si="28"/>
        <v>Dog100OverACSR</v>
      </c>
      <c r="N304" t="str">
        <f>+VLOOKUP(M304,LineCode!$E:$F,2,0)</f>
        <v>3p_11kV_100_ACSR_Al_o</v>
      </c>
      <c r="R304" t="s">
        <v>296</v>
      </c>
      <c r="S304" t="str">
        <f t="shared" si="29"/>
        <v>Line.line_BAG_1186_1187</v>
      </c>
      <c r="T304" t="str">
        <f t="shared" si="30"/>
        <v>Bus1=1186</v>
      </c>
      <c r="U304" t="str">
        <f t="shared" si="31"/>
        <v>Bus2=1187</v>
      </c>
      <c r="V304" t="str">
        <f t="shared" si="32"/>
        <v>phases=3</v>
      </c>
      <c r="W304" t="str">
        <f t="shared" si="33"/>
        <v>Linecode=3p_11kV_100_ACSR_Al_o</v>
      </c>
      <c r="X304" t="str">
        <f t="shared" si="34"/>
        <v>Length=24.6829</v>
      </c>
      <c r="Y304" t="s">
        <v>307</v>
      </c>
    </row>
    <row r="305" spans="1:25" x14ac:dyDescent="0.25">
      <c r="A305" t="s">
        <v>60</v>
      </c>
      <c r="B305">
        <v>11</v>
      </c>
      <c r="C305" t="s">
        <v>37</v>
      </c>
      <c r="D305">
        <v>100</v>
      </c>
      <c r="E305" t="s">
        <v>27</v>
      </c>
      <c r="F305" t="s">
        <v>38</v>
      </c>
      <c r="G305" t="s">
        <v>30</v>
      </c>
      <c r="H305">
        <v>3</v>
      </c>
      <c r="I305">
        <v>27.313300000000002</v>
      </c>
      <c r="J305" t="s">
        <v>263</v>
      </c>
      <c r="K305">
        <v>1187</v>
      </c>
      <c r="L305">
        <v>1188</v>
      </c>
      <c r="M305" t="str">
        <f t="shared" si="28"/>
        <v>Dog100OverACSR</v>
      </c>
      <c r="N305" t="str">
        <f>+VLOOKUP(M305,LineCode!$E:$F,2,0)</f>
        <v>3p_11kV_100_ACSR_Al_o</v>
      </c>
      <c r="R305" t="s">
        <v>296</v>
      </c>
      <c r="S305" t="str">
        <f t="shared" si="29"/>
        <v>Line.line_BAG_1187_1188</v>
      </c>
      <c r="T305" t="str">
        <f t="shared" si="30"/>
        <v>Bus1=1187</v>
      </c>
      <c r="U305" t="str">
        <f t="shared" si="31"/>
        <v>Bus2=1188</v>
      </c>
      <c r="V305" t="str">
        <f t="shared" si="32"/>
        <v>phases=3</v>
      </c>
      <c r="W305" t="str">
        <f t="shared" si="33"/>
        <v>Linecode=3p_11kV_100_ACSR_Al_o</v>
      </c>
      <c r="X305" t="str">
        <f t="shared" si="34"/>
        <v>Length=27.3133</v>
      </c>
      <c r="Y305" t="s">
        <v>307</v>
      </c>
    </row>
    <row r="306" spans="1:25" x14ac:dyDescent="0.25">
      <c r="A306" t="s">
        <v>60</v>
      </c>
      <c r="B306">
        <v>11</v>
      </c>
      <c r="C306" t="s">
        <v>37</v>
      </c>
      <c r="D306">
        <v>100</v>
      </c>
      <c r="E306" t="s">
        <v>27</v>
      </c>
      <c r="F306" t="s">
        <v>38</v>
      </c>
      <c r="G306" t="s">
        <v>30</v>
      </c>
      <c r="H306">
        <v>3</v>
      </c>
      <c r="I306">
        <v>25.937200000000001</v>
      </c>
      <c r="J306" t="s">
        <v>263</v>
      </c>
      <c r="K306">
        <v>1188</v>
      </c>
      <c r="L306">
        <v>1189</v>
      </c>
      <c r="M306" t="str">
        <f t="shared" si="28"/>
        <v>Dog100OverACSR</v>
      </c>
      <c r="N306" t="str">
        <f>+VLOOKUP(M306,LineCode!$E:$F,2,0)</f>
        <v>3p_11kV_100_ACSR_Al_o</v>
      </c>
      <c r="R306" t="s">
        <v>296</v>
      </c>
      <c r="S306" t="str">
        <f t="shared" si="29"/>
        <v>Line.line_BAG_1188_1189</v>
      </c>
      <c r="T306" t="str">
        <f t="shared" si="30"/>
        <v>Bus1=1188</v>
      </c>
      <c r="U306" t="str">
        <f t="shared" si="31"/>
        <v>Bus2=1189</v>
      </c>
      <c r="V306" t="str">
        <f t="shared" si="32"/>
        <v>phases=3</v>
      </c>
      <c r="W306" t="str">
        <f t="shared" si="33"/>
        <v>Linecode=3p_11kV_100_ACSR_Al_o</v>
      </c>
      <c r="X306" t="str">
        <f t="shared" si="34"/>
        <v>Length=25.9372</v>
      </c>
      <c r="Y306" t="s">
        <v>307</v>
      </c>
    </row>
    <row r="307" spans="1:25" x14ac:dyDescent="0.25">
      <c r="A307" t="s">
        <v>60</v>
      </c>
      <c r="B307">
        <v>11</v>
      </c>
      <c r="C307" t="s">
        <v>37</v>
      </c>
      <c r="D307">
        <v>100</v>
      </c>
      <c r="E307" t="s">
        <v>27</v>
      </c>
      <c r="F307" t="s">
        <v>38</v>
      </c>
      <c r="G307" t="s">
        <v>30</v>
      </c>
      <c r="H307">
        <v>3</v>
      </c>
      <c r="I307">
        <v>38.547899999999998</v>
      </c>
      <c r="J307" t="s">
        <v>263</v>
      </c>
      <c r="K307">
        <v>1189</v>
      </c>
      <c r="L307">
        <v>1190</v>
      </c>
      <c r="M307" t="str">
        <f t="shared" si="28"/>
        <v>Dog100OverACSR</v>
      </c>
      <c r="N307" t="str">
        <f>+VLOOKUP(M307,LineCode!$E:$F,2,0)</f>
        <v>3p_11kV_100_ACSR_Al_o</v>
      </c>
      <c r="R307" t="s">
        <v>296</v>
      </c>
      <c r="S307" t="str">
        <f t="shared" si="29"/>
        <v>Line.line_BAG_1189_1190</v>
      </c>
      <c r="T307" t="str">
        <f t="shared" si="30"/>
        <v>Bus1=1189</v>
      </c>
      <c r="U307" t="str">
        <f t="shared" si="31"/>
        <v>Bus2=1190</v>
      </c>
      <c r="V307" t="str">
        <f t="shared" si="32"/>
        <v>phases=3</v>
      </c>
      <c r="W307" t="str">
        <f t="shared" si="33"/>
        <v>Linecode=3p_11kV_100_ACSR_Al_o</v>
      </c>
      <c r="X307" t="str">
        <f t="shared" si="34"/>
        <v>Length=38.5479</v>
      </c>
      <c r="Y307" t="s">
        <v>307</v>
      </c>
    </row>
    <row r="308" spans="1:25" x14ac:dyDescent="0.25">
      <c r="A308" t="s">
        <v>60</v>
      </c>
      <c r="B308">
        <v>11</v>
      </c>
      <c r="C308" t="s">
        <v>37</v>
      </c>
      <c r="D308">
        <v>100</v>
      </c>
      <c r="E308" t="s">
        <v>27</v>
      </c>
      <c r="F308" t="s">
        <v>38</v>
      </c>
      <c r="G308" t="s">
        <v>30</v>
      </c>
      <c r="H308">
        <v>3</v>
      </c>
      <c r="I308">
        <v>31.2559</v>
      </c>
      <c r="J308" t="s">
        <v>263</v>
      </c>
      <c r="K308">
        <v>1190</v>
      </c>
      <c r="L308">
        <v>1191</v>
      </c>
      <c r="M308" t="str">
        <f t="shared" si="28"/>
        <v>Dog100OverACSR</v>
      </c>
      <c r="N308" t="str">
        <f>+VLOOKUP(M308,LineCode!$E:$F,2,0)</f>
        <v>3p_11kV_100_ACSR_Al_o</v>
      </c>
      <c r="R308" t="s">
        <v>296</v>
      </c>
      <c r="S308" t="str">
        <f t="shared" si="29"/>
        <v>Line.line_BAG_1190_1191</v>
      </c>
      <c r="T308" t="str">
        <f t="shared" si="30"/>
        <v>Bus1=1190</v>
      </c>
      <c r="U308" t="str">
        <f t="shared" si="31"/>
        <v>Bus2=1191</v>
      </c>
      <c r="V308" t="str">
        <f t="shared" si="32"/>
        <v>phases=3</v>
      </c>
      <c r="W308" t="str">
        <f t="shared" si="33"/>
        <v>Linecode=3p_11kV_100_ACSR_Al_o</v>
      </c>
      <c r="X308" t="str">
        <f t="shared" si="34"/>
        <v>Length=31.2559</v>
      </c>
      <c r="Y308" t="s">
        <v>307</v>
      </c>
    </row>
    <row r="309" spans="1:25" x14ac:dyDescent="0.25">
      <c r="A309" t="s">
        <v>60</v>
      </c>
      <c r="B309">
        <v>11</v>
      </c>
      <c r="C309" t="s">
        <v>37</v>
      </c>
      <c r="D309">
        <v>100</v>
      </c>
      <c r="E309" t="s">
        <v>27</v>
      </c>
      <c r="F309" t="s">
        <v>38</v>
      </c>
      <c r="G309" t="s">
        <v>30</v>
      </c>
      <c r="H309">
        <v>3</v>
      </c>
      <c r="I309">
        <v>15.393599999999999</v>
      </c>
      <c r="J309" t="s">
        <v>263</v>
      </c>
      <c r="K309">
        <v>1191</v>
      </c>
      <c r="L309">
        <v>1192</v>
      </c>
      <c r="M309" t="str">
        <f t="shared" si="28"/>
        <v>Dog100OverACSR</v>
      </c>
      <c r="N309" t="str">
        <f>+VLOOKUP(M309,LineCode!$E:$F,2,0)</f>
        <v>3p_11kV_100_ACSR_Al_o</v>
      </c>
      <c r="R309" t="s">
        <v>296</v>
      </c>
      <c r="S309" t="str">
        <f t="shared" si="29"/>
        <v>Line.line_BAG_1191_1192</v>
      </c>
      <c r="T309" t="str">
        <f t="shared" si="30"/>
        <v>Bus1=1191</v>
      </c>
      <c r="U309" t="str">
        <f t="shared" si="31"/>
        <v>Bus2=1192</v>
      </c>
      <c r="V309" t="str">
        <f t="shared" si="32"/>
        <v>phases=3</v>
      </c>
      <c r="W309" t="str">
        <f t="shared" si="33"/>
        <v>Linecode=3p_11kV_100_ACSR_Al_o</v>
      </c>
      <c r="X309" t="str">
        <f t="shared" si="34"/>
        <v>Length=15.3936</v>
      </c>
      <c r="Y309" t="s">
        <v>307</v>
      </c>
    </row>
    <row r="310" spans="1:25" x14ac:dyDescent="0.25">
      <c r="A310" t="s">
        <v>60</v>
      </c>
      <c r="B310">
        <v>11</v>
      </c>
      <c r="C310" t="s">
        <v>37</v>
      </c>
      <c r="D310">
        <v>100</v>
      </c>
      <c r="E310" t="s">
        <v>27</v>
      </c>
      <c r="F310" t="s">
        <v>38</v>
      </c>
      <c r="G310" t="s">
        <v>30</v>
      </c>
      <c r="H310">
        <v>3</v>
      </c>
      <c r="I310">
        <v>29.805199999999999</v>
      </c>
      <c r="J310" t="s">
        <v>263</v>
      </c>
      <c r="K310">
        <v>1192</v>
      </c>
      <c r="L310">
        <v>1193</v>
      </c>
      <c r="M310" t="str">
        <f t="shared" si="28"/>
        <v>Dog100OverACSR</v>
      </c>
      <c r="N310" t="str">
        <f>+VLOOKUP(M310,LineCode!$E:$F,2,0)</f>
        <v>3p_11kV_100_ACSR_Al_o</v>
      </c>
      <c r="R310" t="s">
        <v>296</v>
      </c>
      <c r="S310" t="str">
        <f t="shared" si="29"/>
        <v>Line.line_BAG_1192_1193</v>
      </c>
      <c r="T310" t="str">
        <f t="shared" si="30"/>
        <v>Bus1=1192</v>
      </c>
      <c r="U310" t="str">
        <f t="shared" si="31"/>
        <v>Bus2=1193</v>
      </c>
      <c r="V310" t="str">
        <f t="shared" si="32"/>
        <v>phases=3</v>
      </c>
      <c r="W310" t="str">
        <f t="shared" si="33"/>
        <v>Linecode=3p_11kV_100_ACSR_Al_o</v>
      </c>
      <c r="X310" t="str">
        <f t="shared" si="34"/>
        <v>Length=29.8052</v>
      </c>
      <c r="Y310" t="s">
        <v>307</v>
      </c>
    </row>
    <row r="311" spans="1:25" x14ac:dyDescent="0.25">
      <c r="A311" t="s">
        <v>60</v>
      </c>
      <c r="B311">
        <v>11</v>
      </c>
      <c r="C311" t="s">
        <v>37</v>
      </c>
      <c r="D311">
        <v>100</v>
      </c>
      <c r="E311" t="s">
        <v>27</v>
      </c>
      <c r="F311" t="s">
        <v>38</v>
      </c>
      <c r="G311" t="s">
        <v>30</v>
      </c>
      <c r="H311">
        <v>3</v>
      </c>
      <c r="I311">
        <v>25.572099999999999</v>
      </c>
      <c r="J311" t="s">
        <v>263</v>
      </c>
      <c r="K311">
        <v>1193</v>
      </c>
      <c r="L311">
        <v>1194</v>
      </c>
      <c r="M311" t="str">
        <f t="shared" si="28"/>
        <v>Dog100OverACSR</v>
      </c>
      <c r="N311" t="str">
        <f>+VLOOKUP(M311,LineCode!$E:$F,2,0)</f>
        <v>3p_11kV_100_ACSR_Al_o</v>
      </c>
      <c r="R311" t="s">
        <v>296</v>
      </c>
      <c r="S311" t="str">
        <f t="shared" si="29"/>
        <v>Line.line_BAG_1193_1194</v>
      </c>
      <c r="T311" t="str">
        <f t="shared" si="30"/>
        <v>Bus1=1193</v>
      </c>
      <c r="U311" t="str">
        <f t="shared" si="31"/>
        <v>Bus2=1194</v>
      </c>
      <c r="V311" t="str">
        <f t="shared" si="32"/>
        <v>phases=3</v>
      </c>
      <c r="W311" t="str">
        <f t="shared" si="33"/>
        <v>Linecode=3p_11kV_100_ACSR_Al_o</v>
      </c>
      <c r="X311" t="str">
        <f t="shared" si="34"/>
        <v>Length=25.5721</v>
      </c>
      <c r="Y311" t="s">
        <v>307</v>
      </c>
    </row>
    <row r="312" spans="1:25" x14ac:dyDescent="0.25">
      <c r="A312" t="s">
        <v>60</v>
      </c>
      <c r="B312">
        <v>11</v>
      </c>
      <c r="C312" t="s">
        <v>37</v>
      </c>
      <c r="D312">
        <v>100</v>
      </c>
      <c r="E312" t="s">
        <v>27</v>
      </c>
      <c r="F312" t="s">
        <v>38</v>
      </c>
      <c r="G312" t="s">
        <v>30</v>
      </c>
      <c r="H312">
        <v>3</v>
      </c>
      <c r="I312">
        <v>24.9421</v>
      </c>
      <c r="J312" t="s">
        <v>263</v>
      </c>
      <c r="K312">
        <v>1194</v>
      </c>
      <c r="L312">
        <v>1195</v>
      </c>
      <c r="M312" t="str">
        <f t="shared" si="28"/>
        <v>Dog100OverACSR</v>
      </c>
      <c r="N312" t="str">
        <f>+VLOOKUP(M312,LineCode!$E:$F,2,0)</f>
        <v>3p_11kV_100_ACSR_Al_o</v>
      </c>
      <c r="R312" t="s">
        <v>296</v>
      </c>
      <c r="S312" t="str">
        <f t="shared" si="29"/>
        <v>Line.line_BAG_1194_1195</v>
      </c>
      <c r="T312" t="str">
        <f t="shared" si="30"/>
        <v>Bus1=1194</v>
      </c>
      <c r="U312" t="str">
        <f t="shared" si="31"/>
        <v>Bus2=1195</v>
      </c>
      <c r="V312" t="str">
        <f t="shared" si="32"/>
        <v>phases=3</v>
      </c>
      <c r="W312" t="str">
        <f t="shared" si="33"/>
        <v>Linecode=3p_11kV_100_ACSR_Al_o</v>
      </c>
      <c r="X312" t="str">
        <f t="shared" si="34"/>
        <v>Length=24.9421</v>
      </c>
      <c r="Y312" t="s">
        <v>307</v>
      </c>
    </row>
    <row r="313" spans="1:25" x14ac:dyDescent="0.25">
      <c r="A313" t="s">
        <v>60</v>
      </c>
      <c r="B313">
        <v>11</v>
      </c>
      <c r="C313" t="s">
        <v>37</v>
      </c>
      <c r="D313">
        <v>100</v>
      </c>
      <c r="E313" t="s">
        <v>27</v>
      </c>
      <c r="F313" t="s">
        <v>38</v>
      </c>
      <c r="G313" t="s">
        <v>30</v>
      </c>
      <c r="H313">
        <v>3</v>
      </c>
      <c r="I313">
        <v>21.840399999999999</v>
      </c>
      <c r="J313" t="s">
        <v>263</v>
      </c>
      <c r="K313">
        <v>1195</v>
      </c>
      <c r="L313">
        <v>1196</v>
      </c>
      <c r="M313" t="str">
        <f t="shared" si="28"/>
        <v>Dog100OverACSR</v>
      </c>
      <c r="N313" t="str">
        <f>+VLOOKUP(M313,LineCode!$E:$F,2,0)</f>
        <v>3p_11kV_100_ACSR_Al_o</v>
      </c>
      <c r="R313" t="s">
        <v>296</v>
      </c>
      <c r="S313" t="str">
        <f t="shared" si="29"/>
        <v>Line.line_BAG_1195_1196</v>
      </c>
      <c r="T313" t="str">
        <f t="shared" si="30"/>
        <v>Bus1=1195</v>
      </c>
      <c r="U313" t="str">
        <f t="shared" si="31"/>
        <v>Bus2=1196</v>
      </c>
      <c r="V313" t="str">
        <f t="shared" si="32"/>
        <v>phases=3</v>
      </c>
      <c r="W313" t="str">
        <f t="shared" si="33"/>
        <v>Linecode=3p_11kV_100_ACSR_Al_o</v>
      </c>
      <c r="X313" t="str">
        <f t="shared" si="34"/>
        <v>Length=21.8404</v>
      </c>
      <c r="Y313" t="s">
        <v>307</v>
      </c>
    </row>
    <row r="314" spans="1:25" x14ac:dyDescent="0.25">
      <c r="A314" t="s">
        <v>60</v>
      </c>
      <c r="B314">
        <v>11</v>
      </c>
      <c r="C314" t="s">
        <v>37</v>
      </c>
      <c r="D314">
        <v>100</v>
      </c>
      <c r="E314" t="s">
        <v>27</v>
      </c>
      <c r="F314" t="s">
        <v>38</v>
      </c>
      <c r="G314" t="s">
        <v>30</v>
      </c>
      <c r="H314">
        <v>3</v>
      </c>
      <c r="I314">
        <v>23.291799999999999</v>
      </c>
      <c r="J314" t="s">
        <v>263</v>
      </c>
      <c r="K314">
        <v>1196</v>
      </c>
      <c r="L314">
        <v>1197</v>
      </c>
      <c r="M314" t="str">
        <f t="shared" si="28"/>
        <v>Dog100OverACSR</v>
      </c>
      <c r="N314" t="str">
        <f>+VLOOKUP(M314,LineCode!$E:$F,2,0)</f>
        <v>3p_11kV_100_ACSR_Al_o</v>
      </c>
      <c r="R314" t="s">
        <v>296</v>
      </c>
      <c r="S314" t="str">
        <f t="shared" si="29"/>
        <v>Line.line_BAG_1196_1197</v>
      </c>
      <c r="T314" t="str">
        <f t="shared" si="30"/>
        <v>Bus1=1196</v>
      </c>
      <c r="U314" t="str">
        <f t="shared" si="31"/>
        <v>Bus2=1197</v>
      </c>
      <c r="V314" t="str">
        <f t="shared" si="32"/>
        <v>phases=3</v>
      </c>
      <c r="W314" t="str">
        <f t="shared" si="33"/>
        <v>Linecode=3p_11kV_100_ACSR_Al_o</v>
      </c>
      <c r="X314" t="str">
        <f t="shared" si="34"/>
        <v>Length=23.2918</v>
      </c>
      <c r="Y314" t="s">
        <v>307</v>
      </c>
    </row>
    <row r="315" spans="1:25" x14ac:dyDescent="0.25">
      <c r="A315" t="s">
        <v>60</v>
      </c>
      <c r="B315">
        <v>11</v>
      </c>
      <c r="C315" t="s">
        <v>37</v>
      </c>
      <c r="D315">
        <v>100</v>
      </c>
      <c r="E315" t="s">
        <v>27</v>
      </c>
      <c r="F315" t="s">
        <v>38</v>
      </c>
      <c r="G315" t="s">
        <v>30</v>
      </c>
      <c r="H315">
        <v>3</v>
      </c>
      <c r="I315">
        <v>22.903300000000002</v>
      </c>
      <c r="J315" t="s">
        <v>263</v>
      </c>
      <c r="K315">
        <v>1197</v>
      </c>
      <c r="L315">
        <v>1198</v>
      </c>
      <c r="M315" t="str">
        <f t="shared" si="28"/>
        <v>Dog100OverACSR</v>
      </c>
      <c r="N315" t="str">
        <f>+VLOOKUP(M315,LineCode!$E:$F,2,0)</f>
        <v>3p_11kV_100_ACSR_Al_o</v>
      </c>
      <c r="R315" t="s">
        <v>296</v>
      </c>
      <c r="S315" t="str">
        <f t="shared" si="29"/>
        <v>Line.line_BAG_1197_1198</v>
      </c>
      <c r="T315" t="str">
        <f t="shared" si="30"/>
        <v>Bus1=1197</v>
      </c>
      <c r="U315" t="str">
        <f t="shared" si="31"/>
        <v>Bus2=1198</v>
      </c>
      <c r="V315" t="str">
        <f t="shared" si="32"/>
        <v>phases=3</v>
      </c>
      <c r="W315" t="str">
        <f t="shared" si="33"/>
        <v>Linecode=3p_11kV_100_ACSR_Al_o</v>
      </c>
      <c r="X315" t="str">
        <f t="shared" si="34"/>
        <v>Length=22.9033</v>
      </c>
      <c r="Y315" t="s">
        <v>307</v>
      </c>
    </row>
    <row r="316" spans="1:25" x14ac:dyDescent="0.25">
      <c r="A316" t="s">
        <v>60</v>
      </c>
      <c r="B316">
        <v>11</v>
      </c>
      <c r="C316" t="s">
        <v>37</v>
      </c>
      <c r="D316">
        <v>100</v>
      </c>
      <c r="E316" t="s">
        <v>27</v>
      </c>
      <c r="F316" t="s">
        <v>38</v>
      </c>
      <c r="G316" t="s">
        <v>30</v>
      </c>
      <c r="H316">
        <v>3</v>
      </c>
      <c r="I316">
        <v>22.378900000000002</v>
      </c>
      <c r="J316" t="s">
        <v>263</v>
      </c>
      <c r="K316">
        <v>1198</v>
      </c>
      <c r="L316">
        <v>1199</v>
      </c>
      <c r="M316" t="str">
        <f t="shared" si="28"/>
        <v>Dog100OverACSR</v>
      </c>
      <c r="N316" t="str">
        <f>+VLOOKUP(M316,LineCode!$E:$F,2,0)</f>
        <v>3p_11kV_100_ACSR_Al_o</v>
      </c>
      <c r="R316" t="s">
        <v>296</v>
      </c>
      <c r="S316" t="str">
        <f t="shared" si="29"/>
        <v>Line.line_BAG_1198_1199</v>
      </c>
      <c r="T316" t="str">
        <f t="shared" si="30"/>
        <v>Bus1=1198</v>
      </c>
      <c r="U316" t="str">
        <f t="shared" si="31"/>
        <v>Bus2=1199</v>
      </c>
      <c r="V316" t="str">
        <f t="shared" si="32"/>
        <v>phases=3</v>
      </c>
      <c r="W316" t="str">
        <f t="shared" si="33"/>
        <v>Linecode=3p_11kV_100_ACSR_Al_o</v>
      </c>
      <c r="X316" t="str">
        <f t="shared" si="34"/>
        <v>Length=22.3789</v>
      </c>
      <c r="Y316" t="s">
        <v>307</v>
      </c>
    </row>
    <row r="317" spans="1:25" x14ac:dyDescent="0.25">
      <c r="A317" t="s">
        <v>60</v>
      </c>
      <c r="B317">
        <v>11</v>
      </c>
      <c r="C317" t="s">
        <v>37</v>
      </c>
      <c r="D317">
        <v>100</v>
      </c>
      <c r="E317" t="s">
        <v>27</v>
      </c>
      <c r="F317" t="s">
        <v>38</v>
      </c>
      <c r="G317" t="s">
        <v>30</v>
      </c>
      <c r="H317">
        <v>3</v>
      </c>
      <c r="I317">
        <v>19.264500000000002</v>
      </c>
      <c r="J317" t="s">
        <v>263</v>
      </c>
      <c r="K317">
        <v>1199</v>
      </c>
      <c r="L317">
        <v>1200</v>
      </c>
      <c r="M317" t="str">
        <f t="shared" si="28"/>
        <v>Dog100OverACSR</v>
      </c>
      <c r="N317" t="str">
        <f>+VLOOKUP(M317,LineCode!$E:$F,2,0)</f>
        <v>3p_11kV_100_ACSR_Al_o</v>
      </c>
      <c r="R317" t="s">
        <v>296</v>
      </c>
      <c r="S317" t="str">
        <f t="shared" si="29"/>
        <v>Line.line_BAG_1199_1200</v>
      </c>
      <c r="T317" t="str">
        <f t="shared" si="30"/>
        <v>Bus1=1199</v>
      </c>
      <c r="U317" t="str">
        <f t="shared" si="31"/>
        <v>Bus2=1200</v>
      </c>
      <c r="V317" t="str">
        <f t="shared" si="32"/>
        <v>phases=3</v>
      </c>
      <c r="W317" t="str">
        <f t="shared" si="33"/>
        <v>Linecode=3p_11kV_100_ACSR_Al_o</v>
      </c>
      <c r="X317" t="str">
        <f t="shared" si="34"/>
        <v>Length=19.2645</v>
      </c>
      <c r="Y317" t="s">
        <v>307</v>
      </c>
    </row>
    <row r="318" spans="1:25" x14ac:dyDescent="0.25">
      <c r="A318" t="s">
        <v>60</v>
      </c>
      <c r="B318">
        <v>11</v>
      </c>
      <c r="C318" t="s">
        <v>37</v>
      </c>
      <c r="D318">
        <v>100</v>
      </c>
      <c r="E318" t="s">
        <v>27</v>
      </c>
      <c r="F318" t="s">
        <v>38</v>
      </c>
      <c r="G318" t="s">
        <v>30</v>
      </c>
      <c r="H318">
        <v>3</v>
      </c>
      <c r="I318">
        <v>24.175999999999998</v>
      </c>
      <c r="J318" t="s">
        <v>263</v>
      </c>
      <c r="K318">
        <v>1200</v>
      </c>
      <c r="L318">
        <v>1201</v>
      </c>
      <c r="M318" t="str">
        <f t="shared" si="28"/>
        <v>Dog100OverACSR</v>
      </c>
      <c r="N318" t="str">
        <f>+VLOOKUP(M318,LineCode!$E:$F,2,0)</f>
        <v>3p_11kV_100_ACSR_Al_o</v>
      </c>
      <c r="R318" t="s">
        <v>296</v>
      </c>
      <c r="S318" t="str">
        <f t="shared" si="29"/>
        <v>Line.line_BAG_1200_1201</v>
      </c>
      <c r="T318" t="str">
        <f t="shared" si="30"/>
        <v>Bus1=1200</v>
      </c>
      <c r="U318" t="str">
        <f t="shared" si="31"/>
        <v>Bus2=1201</v>
      </c>
      <c r="V318" t="str">
        <f t="shared" si="32"/>
        <v>phases=3</v>
      </c>
      <c r="W318" t="str">
        <f t="shared" si="33"/>
        <v>Linecode=3p_11kV_100_ACSR_Al_o</v>
      </c>
      <c r="X318" t="str">
        <f t="shared" si="34"/>
        <v>Length=24.176</v>
      </c>
      <c r="Y318" t="s">
        <v>307</v>
      </c>
    </row>
    <row r="319" spans="1:25" x14ac:dyDescent="0.25">
      <c r="A319" t="s">
        <v>60</v>
      </c>
      <c r="B319">
        <v>11</v>
      </c>
      <c r="C319" t="s">
        <v>37</v>
      </c>
      <c r="D319">
        <v>100</v>
      </c>
      <c r="E319" t="s">
        <v>27</v>
      </c>
      <c r="F319" t="s">
        <v>38</v>
      </c>
      <c r="G319" t="s">
        <v>30</v>
      </c>
      <c r="H319">
        <v>3</v>
      </c>
      <c r="I319">
        <v>23.386199999999999</v>
      </c>
      <c r="J319" t="s">
        <v>263</v>
      </c>
      <c r="K319">
        <v>1201</v>
      </c>
      <c r="L319">
        <v>1202</v>
      </c>
      <c r="M319" t="str">
        <f t="shared" si="28"/>
        <v>Dog100OverACSR</v>
      </c>
      <c r="N319" t="str">
        <f>+VLOOKUP(M319,LineCode!$E:$F,2,0)</f>
        <v>3p_11kV_100_ACSR_Al_o</v>
      </c>
      <c r="R319" t="s">
        <v>296</v>
      </c>
      <c r="S319" t="str">
        <f t="shared" si="29"/>
        <v>Line.line_BAG_1201_1202</v>
      </c>
      <c r="T319" t="str">
        <f t="shared" si="30"/>
        <v>Bus1=1201</v>
      </c>
      <c r="U319" t="str">
        <f t="shared" si="31"/>
        <v>Bus2=1202</v>
      </c>
      <c r="V319" t="str">
        <f t="shared" si="32"/>
        <v>phases=3</v>
      </c>
      <c r="W319" t="str">
        <f t="shared" si="33"/>
        <v>Linecode=3p_11kV_100_ACSR_Al_o</v>
      </c>
      <c r="X319" t="str">
        <f t="shared" si="34"/>
        <v>Length=23.3862</v>
      </c>
      <c r="Y319" t="s">
        <v>307</v>
      </c>
    </row>
    <row r="320" spans="1:25" x14ac:dyDescent="0.25">
      <c r="A320" t="s">
        <v>60</v>
      </c>
      <c r="B320">
        <v>11</v>
      </c>
      <c r="C320" t="s">
        <v>37</v>
      </c>
      <c r="D320">
        <v>100</v>
      </c>
      <c r="E320" t="s">
        <v>27</v>
      </c>
      <c r="F320" t="s">
        <v>38</v>
      </c>
      <c r="G320" t="s">
        <v>30</v>
      </c>
      <c r="H320">
        <v>3</v>
      </c>
      <c r="I320">
        <v>10.6981</v>
      </c>
      <c r="J320" t="s">
        <v>263</v>
      </c>
      <c r="K320">
        <v>1202</v>
      </c>
      <c r="L320">
        <v>1203</v>
      </c>
      <c r="M320" t="str">
        <f t="shared" si="28"/>
        <v>Dog100OverACSR</v>
      </c>
      <c r="N320" t="str">
        <f>+VLOOKUP(M320,LineCode!$E:$F,2,0)</f>
        <v>3p_11kV_100_ACSR_Al_o</v>
      </c>
      <c r="R320" t="s">
        <v>296</v>
      </c>
      <c r="S320" t="str">
        <f t="shared" si="29"/>
        <v>Line.line_BAG_1202_1203</v>
      </c>
      <c r="T320" t="str">
        <f t="shared" si="30"/>
        <v>Bus1=1202</v>
      </c>
      <c r="U320" t="str">
        <f t="shared" si="31"/>
        <v>Bus2=1203</v>
      </c>
      <c r="V320" t="str">
        <f t="shared" si="32"/>
        <v>phases=3</v>
      </c>
      <c r="W320" t="str">
        <f t="shared" si="33"/>
        <v>Linecode=3p_11kV_100_ACSR_Al_o</v>
      </c>
      <c r="X320" t="str">
        <f t="shared" si="34"/>
        <v>Length=10.6981</v>
      </c>
      <c r="Y320" t="s">
        <v>307</v>
      </c>
    </row>
    <row r="321" spans="1:25" x14ac:dyDescent="0.25">
      <c r="A321" t="s">
        <v>60</v>
      </c>
      <c r="B321">
        <v>11</v>
      </c>
      <c r="C321" t="s">
        <v>37</v>
      </c>
      <c r="D321">
        <v>100</v>
      </c>
      <c r="E321" t="s">
        <v>27</v>
      </c>
      <c r="F321" t="s">
        <v>38</v>
      </c>
      <c r="G321" t="s">
        <v>30</v>
      </c>
      <c r="H321">
        <v>3</v>
      </c>
      <c r="I321">
        <v>10.606299999999999</v>
      </c>
      <c r="J321" t="s">
        <v>263</v>
      </c>
      <c r="K321">
        <v>1203</v>
      </c>
      <c r="L321">
        <v>1204</v>
      </c>
      <c r="M321" t="str">
        <f t="shared" si="28"/>
        <v>Dog100OverACSR</v>
      </c>
      <c r="N321" t="str">
        <f>+VLOOKUP(M321,LineCode!$E:$F,2,0)</f>
        <v>3p_11kV_100_ACSR_Al_o</v>
      </c>
      <c r="R321" t="s">
        <v>296</v>
      </c>
      <c r="S321" t="str">
        <f t="shared" si="29"/>
        <v>Line.line_BAG_1203_1204</v>
      </c>
      <c r="T321" t="str">
        <f t="shared" si="30"/>
        <v>Bus1=1203</v>
      </c>
      <c r="U321" t="str">
        <f t="shared" si="31"/>
        <v>Bus2=1204</v>
      </c>
      <c r="V321" t="str">
        <f t="shared" si="32"/>
        <v>phases=3</v>
      </c>
      <c r="W321" t="str">
        <f t="shared" si="33"/>
        <v>Linecode=3p_11kV_100_ACSR_Al_o</v>
      </c>
      <c r="X321" t="str">
        <f t="shared" si="34"/>
        <v>Length=10.6063</v>
      </c>
      <c r="Y321" t="s">
        <v>307</v>
      </c>
    </row>
    <row r="322" spans="1:25" x14ac:dyDescent="0.25">
      <c r="A322" t="s">
        <v>60</v>
      </c>
      <c r="B322">
        <v>11</v>
      </c>
      <c r="C322" t="s">
        <v>37</v>
      </c>
      <c r="D322">
        <v>100</v>
      </c>
      <c r="E322" t="s">
        <v>27</v>
      </c>
      <c r="F322" t="s">
        <v>38</v>
      </c>
      <c r="G322" t="s">
        <v>30</v>
      </c>
      <c r="H322">
        <v>3</v>
      </c>
      <c r="I322">
        <v>19.5229</v>
      </c>
      <c r="J322" t="s">
        <v>263</v>
      </c>
      <c r="K322">
        <v>1204</v>
      </c>
      <c r="L322">
        <v>1205</v>
      </c>
      <c r="M322" t="str">
        <f t="shared" ref="M322:M385" si="35">C322&amp;D322&amp;F322&amp;G322</f>
        <v>Dog100OverACSR</v>
      </c>
      <c r="N322" t="str">
        <f>+VLOOKUP(M322,LineCode!$E:$F,2,0)</f>
        <v>3p_11kV_100_ACSR_Al_o</v>
      </c>
      <c r="R322" t="s">
        <v>296</v>
      </c>
      <c r="S322" t="str">
        <f t="shared" si="29"/>
        <v>Line.line_BAG_1204_1205</v>
      </c>
      <c r="T322" t="str">
        <f t="shared" si="30"/>
        <v>Bus1=1204</v>
      </c>
      <c r="U322" t="str">
        <f t="shared" si="31"/>
        <v>Bus2=1205</v>
      </c>
      <c r="V322" t="str">
        <f t="shared" si="32"/>
        <v>phases=3</v>
      </c>
      <c r="W322" t="str">
        <f t="shared" si="33"/>
        <v>Linecode=3p_11kV_100_ACSR_Al_o</v>
      </c>
      <c r="X322" t="str">
        <f t="shared" si="34"/>
        <v>Length=19.5229</v>
      </c>
      <c r="Y322" t="s">
        <v>307</v>
      </c>
    </row>
    <row r="323" spans="1:25" x14ac:dyDescent="0.25">
      <c r="A323" t="s">
        <v>60</v>
      </c>
      <c r="B323">
        <v>11</v>
      </c>
      <c r="C323" t="s">
        <v>37</v>
      </c>
      <c r="D323">
        <v>100</v>
      </c>
      <c r="E323" t="s">
        <v>27</v>
      </c>
      <c r="F323" t="s">
        <v>38</v>
      </c>
      <c r="G323" t="s">
        <v>30</v>
      </c>
      <c r="H323">
        <v>3</v>
      </c>
      <c r="I323">
        <v>23.921299999999999</v>
      </c>
      <c r="J323" t="s">
        <v>263</v>
      </c>
      <c r="K323">
        <v>1205</v>
      </c>
      <c r="L323">
        <v>1206</v>
      </c>
      <c r="M323" t="str">
        <f t="shared" si="35"/>
        <v>Dog100OverACSR</v>
      </c>
      <c r="N323" t="str">
        <f>+VLOOKUP(M323,LineCode!$E:$F,2,0)</f>
        <v>3p_11kV_100_ACSR_Al_o</v>
      </c>
      <c r="R323" t="s">
        <v>296</v>
      </c>
      <c r="S323" t="str">
        <f t="shared" ref="S323:S386" si="36">"Line.line_"&amp;J323&amp;"_"&amp;K323&amp;"_"&amp;L323</f>
        <v>Line.line_BAG_1205_1206</v>
      </c>
      <c r="T323" t="str">
        <f t="shared" ref="T323:T386" si="37">"Bus1="&amp;K323</f>
        <v>Bus1=1205</v>
      </c>
      <c r="U323" t="str">
        <f t="shared" ref="U323:U386" si="38">"Bus2="&amp;L323</f>
        <v>Bus2=1206</v>
      </c>
      <c r="V323" t="str">
        <f t="shared" ref="V323:V386" si="39">"phases="&amp;H323</f>
        <v>phases=3</v>
      </c>
      <c r="W323" t="str">
        <f t="shared" ref="W323:W386" si="40">"Linecode="&amp;N323</f>
        <v>Linecode=3p_11kV_100_ACSR_Al_o</v>
      </c>
      <c r="X323" t="str">
        <f t="shared" ref="X323:X386" si="41">"Length="&amp;I323</f>
        <v>Length=23.9213</v>
      </c>
      <c r="Y323" t="s">
        <v>307</v>
      </c>
    </row>
    <row r="324" spans="1:25" x14ac:dyDescent="0.25">
      <c r="A324" t="s">
        <v>60</v>
      </c>
      <c r="B324">
        <v>11</v>
      </c>
      <c r="C324" t="s">
        <v>37</v>
      </c>
      <c r="D324">
        <v>100</v>
      </c>
      <c r="E324" t="s">
        <v>27</v>
      </c>
      <c r="F324" t="s">
        <v>38</v>
      </c>
      <c r="G324" t="s">
        <v>30</v>
      </c>
      <c r="H324">
        <v>3</v>
      </c>
      <c r="I324">
        <v>5.7737999999999996</v>
      </c>
      <c r="J324" t="s">
        <v>263</v>
      </c>
      <c r="K324">
        <v>1206</v>
      </c>
      <c r="L324">
        <v>1207</v>
      </c>
      <c r="M324" t="str">
        <f t="shared" si="35"/>
        <v>Dog100OverACSR</v>
      </c>
      <c r="N324" t="str">
        <f>+VLOOKUP(M324,LineCode!$E:$F,2,0)</f>
        <v>3p_11kV_100_ACSR_Al_o</v>
      </c>
      <c r="R324" t="s">
        <v>296</v>
      </c>
      <c r="S324" t="str">
        <f t="shared" si="36"/>
        <v>Line.line_BAG_1206_1207</v>
      </c>
      <c r="T324" t="str">
        <f t="shared" si="37"/>
        <v>Bus1=1206</v>
      </c>
      <c r="U324" t="str">
        <f t="shared" si="38"/>
        <v>Bus2=1207</v>
      </c>
      <c r="V324" t="str">
        <f t="shared" si="39"/>
        <v>phases=3</v>
      </c>
      <c r="W324" t="str">
        <f t="shared" si="40"/>
        <v>Linecode=3p_11kV_100_ACSR_Al_o</v>
      </c>
      <c r="X324" t="str">
        <f t="shared" si="41"/>
        <v>Length=5.7738</v>
      </c>
      <c r="Y324" t="s">
        <v>307</v>
      </c>
    </row>
    <row r="325" spans="1:25" x14ac:dyDescent="0.25">
      <c r="A325" t="s">
        <v>60</v>
      </c>
      <c r="B325">
        <v>11</v>
      </c>
      <c r="C325" t="s">
        <v>37</v>
      </c>
      <c r="D325">
        <v>100</v>
      </c>
      <c r="E325" t="s">
        <v>27</v>
      </c>
      <c r="F325" t="s">
        <v>38</v>
      </c>
      <c r="G325" t="s">
        <v>30</v>
      </c>
      <c r="H325">
        <v>3</v>
      </c>
      <c r="I325">
        <v>0.63176200000000005</v>
      </c>
      <c r="J325" t="s">
        <v>263</v>
      </c>
      <c r="K325">
        <v>1207</v>
      </c>
      <c r="L325">
        <v>1313</v>
      </c>
      <c r="M325" t="str">
        <f t="shared" si="35"/>
        <v>Dog100OverACSR</v>
      </c>
      <c r="N325" t="str">
        <f>+VLOOKUP(M325,LineCode!$E:$F,2,0)</f>
        <v>3p_11kV_100_ACSR_Al_o</v>
      </c>
      <c r="R325" t="s">
        <v>296</v>
      </c>
      <c r="S325" t="str">
        <f t="shared" si="36"/>
        <v>Line.line_BAG_1207_1313</v>
      </c>
      <c r="T325" t="str">
        <f t="shared" si="37"/>
        <v>Bus1=1207</v>
      </c>
      <c r="U325" t="str">
        <f t="shared" si="38"/>
        <v>Bus2=1313</v>
      </c>
      <c r="V325" t="str">
        <f t="shared" si="39"/>
        <v>phases=3</v>
      </c>
      <c r="W325" t="str">
        <f t="shared" si="40"/>
        <v>Linecode=3p_11kV_100_ACSR_Al_o</v>
      </c>
      <c r="X325" t="str">
        <f t="shared" si="41"/>
        <v>Length=0.631762</v>
      </c>
      <c r="Y325" t="s">
        <v>307</v>
      </c>
    </row>
    <row r="326" spans="1:25" x14ac:dyDescent="0.25">
      <c r="A326" t="s">
        <v>60</v>
      </c>
      <c r="B326">
        <v>11</v>
      </c>
      <c r="C326" t="s">
        <v>37</v>
      </c>
      <c r="D326">
        <v>100</v>
      </c>
      <c r="E326" t="s">
        <v>27</v>
      </c>
      <c r="F326" t="s">
        <v>38</v>
      </c>
      <c r="G326" t="s">
        <v>30</v>
      </c>
      <c r="H326">
        <v>3</v>
      </c>
      <c r="I326">
        <v>12.9917</v>
      </c>
      <c r="J326" t="s">
        <v>263</v>
      </c>
      <c r="K326">
        <v>1313</v>
      </c>
      <c r="L326">
        <v>1210</v>
      </c>
      <c r="M326" t="str">
        <f t="shared" si="35"/>
        <v>Dog100OverACSR</v>
      </c>
      <c r="N326" t="str">
        <f>+VLOOKUP(M326,LineCode!$E:$F,2,0)</f>
        <v>3p_11kV_100_ACSR_Al_o</v>
      </c>
      <c r="R326" t="s">
        <v>296</v>
      </c>
      <c r="S326" t="str">
        <f t="shared" si="36"/>
        <v>Line.line_BAG_1313_1210</v>
      </c>
      <c r="T326" t="str">
        <f t="shared" si="37"/>
        <v>Bus1=1313</v>
      </c>
      <c r="U326" t="str">
        <f t="shared" si="38"/>
        <v>Bus2=1210</v>
      </c>
      <c r="V326" t="str">
        <f t="shared" si="39"/>
        <v>phases=3</v>
      </c>
      <c r="W326" t="str">
        <f t="shared" si="40"/>
        <v>Linecode=3p_11kV_100_ACSR_Al_o</v>
      </c>
      <c r="X326" t="str">
        <f t="shared" si="41"/>
        <v>Length=12.9917</v>
      </c>
      <c r="Y326" t="s">
        <v>307</v>
      </c>
    </row>
    <row r="327" spans="1:25" x14ac:dyDescent="0.25">
      <c r="A327" t="s">
        <v>60</v>
      </c>
      <c r="B327">
        <v>11</v>
      </c>
      <c r="C327" t="s">
        <v>37</v>
      </c>
      <c r="D327">
        <v>100</v>
      </c>
      <c r="E327" t="s">
        <v>27</v>
      </c>
      <c r="F327" t="s">
        <v>38</v>
      </c>
      <c r="G327" t="s">
        <v>30</v>
      </c>
      <c r="H327">
        <v>3</v>
      </c>
      <c r="I327">
        <v>29.0838</v>
      </c>
      <c r="J327" t="s">
        <v>263</v>
      </c>
      <c r="K327">
        <v>1078</v>
      </c>
      <c r="L327">
        <v>1033</v>
      </c>
      <c r="M327" t="str">
        <f t="shared" si="35"/>
        <v>Dog100OverACSR</v>
      </c>
      <c r="N327" t="str">
        <f>+VLOOKUP(M327,LineCode!$E:$F,2,0)</f>
        <v>3p_11kV_100_ACSR_Al_o</v>
      </c>
      <c r="R327" t="s">
        <v>296</v>
      </c>
      <c r="S327" t="str">
        <f t="shared" si="36"/>
        <v>Line.line_BAG_1078_1033</v>
      </c>
      <c r="T327" t="str">
        <f t="shared" si="37"/>
        <v>Bus1=1078</v>
      </c>
      <c r="U327" t="str">
        <f t="shared" si="38"/>
        <v>Bus2=1033</v>
      </c>
      <c r="V327" t="str">
        <f t="shared" si="39"/>
        <v>phases=3</v>
      </c>
      <c r="W327" t="str">
        <f t="shared" si="40"/>
        <v>Linecode=3p_11kV_100_ACSR_Al_o</v>
      </c>
      <c r="X327" t="str">
        <f t="shared" si="41"/>
        <v>Length=29.0838</v>
      </c>
      <c r="Y327" t="s">
        <v>307</v>
      </c>
    </row>
    <row r="328" spans="1:25" x14ac:dyDescent="0.25">
      <c r="A328" t="s">
        <v>60</v>
      </c>
      <c r="B328">
        <v>11</v>
      </c>
      <c r="C328" t="s">
        <v>37</v>
      </c>
      <c r="D328">
        <v>100</v>
      </c>
      <c r="E328" t="s">
        <v>27</v>
      </c>
      <c r="F328" t="s">
        <v>38</v>
      </c>
      <c r="G328" t="s">
        <v>30</v>
      </c>
      <c r="H328">
        <v>3</v>
      </c>
      <c r="I328">
        <v>29.3398</v>
      </c>
      <c r="J328" t="s">
        <v>263</v>
      </c>
      <c r="K328">
        <v>1033</v>
      </c>
      <c r="L328">
        <v>1034</v>
      </c>
      <c r="M328" t="str">
        <f t="shared" si="35"/>
        <v>Dog100OverACSR</v>
      </c>
      <c r="N328" t="str">
        <f>+VLOOKUP(M328,LineCode!$E:$F,2,0)</f>
        <v>3p_11kV_100_ACSR_Al_o</v>
      </c>
      <c r="R328" t="s">
        <v>296</v>
      </c>
      <c r="S328" t="str">
        <f t="shared" si="36"/>
        <v>Line.line_BAG_1033_1034</v>
      </c>
      <c r="T328" t="str">
        <f t="shared" si="37"/>
        <v>Bus1=1033</v>
      </c>
      <c r="U328" t="str">
        <f t="shared" si="38"/>
        <v>Bus2=1034</v>
      </c>
      <c r="V328" t="str">
        <f t="shared" si="39"/>
        <v>phases=3</v>
      </c>
      <c r="W328" t="str">
        <f t="shared" si="40"/>
        <v>Linecode=3p_11kV_100_ACSR_Al_o</v>
      </c>
      <c r="X328" t="str">
        <f t="shared" si="41"/>
        <v>Length=29.3398</v>
      </c>
      <c r="Y328" t="s">
        <v>307</v>
      </c>
    </row>
    <row r="329" spans="1:25" x14ac:dyDescent="0.25">
      <c r="A329" t="s">
        <v>60</v>
      </c>
      <c r="B329">
        <v>11</v>
      </c>
      <c r="C329" t="s">
        <v>37</v>
      </c>
      <c r="D329">
        <v>100</v>
      </c>
      <c r="E329" t="s">
        <v>27</v>
      </c>
      <c r="F329" t="s">
        <v>38</v>
      </c>
      <c r="G329" t="s">
        <v>30</v>
      </c>
      <c r="H329">
        <v>3</v>
      </c>
      <c r="I329">
        <v>33.243600000000001</v>
      </c>
      <c r="J329" t="s">
        <v>263</v>
      </c>
      <c r="K329">
        <v>1034</v>
      </c>
      <c r="L329">
        <v>1035</v>
      </c>
      <c r="M329" t="str">
        <f t="shared" si="35"/>
        <v>Dog100OverACSR</v>
      </c>
      <c r="N329" t="str">
        <f>+VLOOKUP(M329,LineCode!$E:$F,2,0)</f>
        <v>3p_11kV_100_ACSR_Al_o</v>
      </c>
      <c r="R329" t="s">
        <v>296</v>
      </c>
      <c r="S329" t="str">
        <f t="shared" si="36"/>
        <v>Line.line_BAG_1034_1035</v>
      </c>
      <c r="T329" t="str">
        <f t="shared" si="37"/>
        <v>Bus1=1034</v>
      </c>
      <c r="U329" t="str">
        <f t="shared" si="38"/>
        <v>Bus2=1035</v>
      </c>
      <c r="V329" t="str">
        <f t="shared" si="39"/>
        <v>phases=3</v>
      </c>
      <c r="W329" t="str">
        <f t="shared" si="40"/>
        <v>Linecode=3p_11kV_100_ACSR_Al_o</v>
      </c>
      <c r="X329" t="str">
        <f t="shared" si="41"/>
        <v>Length=33.2436</v>
      </c>
      <c r="Y329" t="s">
        <v>307</v>
      </c>
    </row>
    <row r="330" spans="1:25" x14ac:dyDescent="0.25">
      <c r="A330" t="s">
        <v>60</v>
      </c>
      <c r="B330">
        <v>11</v>
      </c>
      <c r="C330" t="s">
        <v>37</v>
      </c>
      <c r="D330">
        <v>100</v>
      </c>
      <c r="E330" t="s">
        <v>27</v>
      </c>
      <c r="F330" t="s">
        <v>38</v>
      </c>
      <c r="G330" t="s">
        <v>30</v>
      </c>
      <c r="H330">
        <v>3</v>
      </c>
      <c r="I330">
        <v>27.9786</v>
      </c>
      <c r="J330" t="s">
        <v>263</v>
      </c>
      <c r="K330">
        <v>1035</v>
      </c>
      <c r="L330">
        <v>1036</v>
      </c>
      <c r="M330" t="str">
        <f t="shared" si="35"/>
        <v>Dog100OverACSR</v>
      </c>
      <c r="N330" t="str">
        <f>+VLOOKUP(M330,LineCode!$E:$F,2,0)</f>
        <v>3p_11kV_100_ACSR_Al_o</v>
      </c>
      <c r="R330" t="s">
        <v>296</v>
      </c>
      <c r="S330" t="str">
        <f t="shared" si="36"/>
        <v>Line.line_BAG_1035_1036</v>
      </c>
      <c r="T330" t="str">
        <f t="shared" si="37"/>
        <v>Bus1=1035</v>
      </c>
      <c r="U330" t="str">
        <f t="shared" si="38"/>
        <v>Bus2=1036</v>
      </c>
      <c r="V330" t="str">
        <f t="shared" si="39"/>
        <v>phases=3</v>
      </c>
      <c r="W330" t="str">
        <f t="shared" si="40"/>
        <v>Linecode=3p_11kV_100_ACSR_Al_o</v>
      </c>
      <c r="X330" t="str">
        <f t="shared" si="41"/>
        <v>Length=27.9786</v>
      </c>
      <c r="Y330" t="s">
        <v>307</v>
      </c>
    </row>
    <row r="331" spans="1:25" x14ac:dyDescent="0.25">
      <c r="A331" t="s">
        <v>60</v>
      </c>
      <c r="B331">
        <v>11</v>
      </c>
      <c r="C331" t="s">
        <v>37</v>
      </c>
      <c r="D331">
        <v>100</v>
      </c>
      <c r="E331" t="s">
        <v>27</v>
      </c>
      <c r="F331" t="s">
        <v>38</v>
      </c>
      <c r="G331" t="s">
        <v>30</v>
      </c>
      <c r="H331">
        <v>3</v>
      </c>
      <c r="I331">
        <v>53.752600000000001</v>
      </c>
      <c r="J331" t="s">
        <v>263</v>
      </c>
      <c r="K331">
        <v>1036</v>
      </c>
      <c r="L331">
        <v>1037</v>
      </c>
      <c r="M331" t="str">
        <f t="shared" si="35"/>
        <v>Dog100OverACSR</v>
      </c>
      <c r="N331" t="str">
        <f>+VLOOKUP(M331,LineCode!$E:$F,2,0)</f>
        <v>3p_11kV_100_ACSR_Al_o</v>
      </c>
      <c r="R331" t="s">
        <v>296</v>
      </c>
      <c r="S331" t="str">
        <f t="shared" si="36"/>
        <v>Line.line_BAG_1036_1037</v>
      </c>
      <c r="T331" t="str">
        <f t="shared" si="37"/>
        <v>Bus1=1036</v>
      </c>
      <c r="U331" t="str">
        <f t="shared" si="38"/>
        <v>Bus2=1037</v>
      </c>
      <c r="V331" t="str">
        <f t="shared" si="39"/>
        <v>phases=3</v>
      </c>
      <c r="W331" t="str">
        <f t="shared" si="40"/>
        <v>Linecode=3p_11kV_100_ACSR_Al_o</v>
      </c>
      <c r="X331" t="str">
        <f t="shared" si="41"/>
        <v>Length=53.7526</v>
      </c>
      <c r="Y331" t="s">
        <v>307</v>
      </c>
    </row>
    <row r="332" spans="1:25" x14ac:dyDescent="0.25">
      <c r="A332" t="s">
        <v>60</v>
      </c>
      <c r="B332">
        <v>11</v>
      </c>
      <c r="C332" t="s">
        <v>37</v>
      </c>
      <c r="D332">
        <v>100</v>
      </c>
      <c r="E332" t="s">
        <v>27</v>
      </c>
      <c r="F332" t="s">
        <v>38</v>
      </c>
      <c r="G332" t="s">
        <v>30</v>
      </c>
      <c r="H332">
        <v>3</v>
      </c>
      <c r="I332">
        <v>13.607200000000001</v>
      </c>
      <c r="J332" t="s">
        <v>263</v>
      </c>
      <c r="K332">
        <v>1037</v>
      </c>
      <c r="L332">
        <v>1038</v>
      </c>
      <c r="M332" t="str">
        <f t="shared" si="35"/>
        <v>Dog100OverACSR</v>
      </c>
      <c r="N332" t="str">
        <f>+VLOOKUP(M332,LineCode!$E:$F,2,0)</f>
        <v>3p_11kV_100_ACSR_Al_o</v>
      </c>
      <c r="R332" t="s">
        <v>296</v>
      </c>
      <c r="S332" t="str">
        <f t="shared" si="36"/>
        <v>Line.line_BAG_1037_1038</v>
      </c>
      <c r="T332" t="str">
        <f t="shared" si="37"/>
        <v>Bus1=1037</v>
      </c>
      <c r="U332" t="str">
        <f t="shared" si="38"/>
        <v>Bus2=1038</v>
      </c>
      <c r="V332" t="str">
        <f t="shared" si="39"/>
        <v>phases=3</v>
      </c>
      <c r="W332" t="str">
        <f t="shared" si="40"/>
        <v>Linecode=3p_11kV_100_ACSR_Al_o</v>
      </c>
      <c r="X332" t="str">
        <f t="shared" si="41"/>
        <v>Length=13.6072</v>
      </c>
      <c r="Y332" t="s">
        <v>307</v>
      </c>
    </row>
    <row r="333" spans="1:25" x14ac:dyDescent="0.25">
      <c r="A333" t="s">
        <v>60</v>
      </c>
      <c r="B333">
        <v>11</v>
      </c>
      <c r="C333" t="s">
        <v>37</v>
      </c>
      <c r="D333">
        <v>100</v>
      </c>
      <c r="E333" t="s">
        <v>27</v>
      </c>
      <c r="F333" t="s">
        <v>38</v>
      </c>
      <c r="G333" t="s">
        <v>30</v>
      </c>
      <c r="H333">
        <v>3</v>
      </c>
      <c r="I333">
        <v>36.109000000000002</v>
      </c>
      <c r="J333" t="s">
        <v>263</v>
      </c>
      <c r="K333">
        <v>1038</v>
      </c>
      <c r="L333">
        <v>1039</v>
      </c>
      <c r="M333" t="str">
        <f t="shared" si="35"/>
        <v>Dog100OverACSR</v>
      </c>
      <c r="N333" t="str">
        <f>+VLOOKUP(M333,LineCode!$E:$F,2,0)</f>
        <v>3p_11kV_100_ACSR_Al_o</v>
      </c>
      <c r="R333" t="s">
        <v>296</v>
      </c>
      <c r="S333" t="str">
        <f t="shared" si="36"/>
        <v>Line.line_BAG_1038_1039</v>
      </c>
      <c r="T333" t="str">
        <f t="shared" si="37"/>
        <v>Bus1=1038</v>
      </c>
      <c r="U333" t="str">
        <f t="shared" si="38"/>
        <v>Bus2=1039</v>
      </c>
      <c r="V333" t="str">
        <f t="shared" si="39"/>
        <v>phases=3</v>
      </c>
      <c r="W333" t="str">
        <f t="shared" si="40"/>
        <v>Linecode=3p_11kV_100_ACSR_Al_o</v>
      </c>
      <c r="X333" t="str">
        <f t="shared" si="41"/>
        <v>Length=36.109</v>
      </c>
      <c r="Y333" t="s">
        <v>307</v>
      </c>
    </row>
    <row r="334" spans="1:25" x14ac:dyDescent="0.25">
      <c r="A334" t="s">
        <v>60</v>
      </c>
      <c r="B334">
        <v>11</v>
      </c>
      <c r="C334" t="s">
        <v>37</v>
      </c>
      <c r="D334">
        <v>100</v>
      </c>
      <c r="E334" t="s">
        <v>27</v>
      </c>
      <c r="F334" t="s">
        <v>38</v>
      </c>
      <c r="G334" t="s">
        <v>30</v>
      </c>
      <c r="H334">
        <v>3</v>
      </c>
      <c r="I334">
        <v>31.5504</v>
      </c>
      <c r="J334" t="s">
        <v>263</v>
      </c>
      <c r="K334">
        <v>1039</v>
      </c>
      <c r="L334">
        <v>1040</v>
      </c>
      <c r="M334" t="str">
        <f t="shared" si="35"/>
        <v>Dog100OverACSR</v>
      </c>
      <c r="N334" t="str">
        <f>+VLOOKUP(M334,LineCode!$E:$F,2,0)</f>
        <v>3p_11kV_100_ACSR_Al_o</v>
      </c>
      <c r="R334" t="s">
        <v>296</v>
      </c>
      <c r="S334" t="str">
        <f t="shared" si="36"/>
        <v>Line.line_BAG_1039_1040</v>
      </c>
      <c r="T334" t="str">
        <f t="shared" si="37"/>
        <v>Bus1=1039</v>
      </c>
      <c r="U334" t="str">
        <f t="shared" si="38"/>
        <v>Bus2=1040</v>
      </c>
      <c r="V334" t="str">
        <f t="shared" si="39"/>
        <v>phases=3</v>
      </c>
      <c r="W334" t="str">
        <f t="shared" si="40"/>
        <v>Linecode=3p_11kV_100_ACSR_Al_o</v>
      </c>
      <c r="X334" t="str">
        <f t="shared" si="41"/>
        <v>Length=31.5504</v>
      </c>
      <c r="Y334" t="s">
        <v>307</v>
      </c>
    </row>
    <row r="335" spans="1:25" x14ac:dyDescent="0.25">
      <c r="A335" t="s">
        <v>60</v>
      </c>
      <c r="B335">
        <v>11</v>
      </c>
      <c r="C335" t="s">
        <v>37</v>
      </c>
      <c r="D335">
        <v>100</v>
      </c>
      <c r="E335" t="s">
        <v>27</v>
      </c>
      <c r="F335" t="s">
        <v>38</v>
      </c>
      <c r="G335" t="s">
        <v>30</v>
      </c>
      <c r="H335">
        <v>3</v>
      </c>
      <c r="I335">
        <v>20.664899999999999</v>
      </c>
      <c r="J335" t="s">
        <v>263</v>
      </c>
      <c r="K335">
        <v>1040</v>
      </c>
      <c r="L335">
        <v>1041</v>
      </c>
      <c r="M335" t="str">
        <f t="shared" si="35"/>
        <v>Dog100OverACSR</v>
      </c>
      <c r="N335" t="str">
        <f>+VLOOKUP(M335,LineCode!$E:$F,2,0)</f>
        <v>3p_11kV_100_ACSR_Al_o</v>
      </c>
      <c r="R335" t="s">
        <v>296</v>
      </c>
      <c r="S335" t="str">
        <f t="shared" si="36"/>
        <v>Line.line_BAG_1040_1041</v>
      </c>
      <c r="T335" t="str">
        <f t="shared" si="37"/>
        <v>Bus1=1040</v>
      </c>
      <c r="U335" t="str">
        <f t="shared" si="38"/>
        <v>Bus2=1041</v>
      </c>
      <c r="V335" t="str">
        <f t="shared" si="39"/>
        <v>phases=3</v>
      </c>
      <c r="W335" t="str">
        <f t="shared" si="40"/>
        <v>Linecode=3p_11kV_100_ACSR_Al_o</v>
      </c>
      <c r="X335" t="str">
        <f t="shared" si="41"/>
        <v>Length=20.6649</v>
      </c>
      <c r="Y335" t="s">
        <v>307</v>
      </c>
    </row>
    <row r="336" spans="1:25" x14ac:dyDescent="0.25">
      <c r="A336" t="s">
        <v>60</v>
      </c>
      <c r="B336">
        <v>11</v>
      </c>
      <c r="C336" t="s">
        <v>37</v>
      </c>
      <c r="D336">
        <v>100</v>
      </c>
      <c r="E336" t="s">
        <v>27</v>
      </c>
      <c r="F336" t="s">
        <v>38</v>
      </c>
      <c r="G336" t="s">
        <v>30</v>
      </c>
      <c r="H336">
        <v>3</v>
      </c>
      <c r="I336">
        <v>24.286899999999999</v>
      </c>
      <c r="J336" t="s">
        <v>263</v>
      </c>
      <c r="K336">
        <v>1041</v>
      </c>
      <c r="L336">
        <v>1042</v>
      </c>
      <c r="M336" t="str">
        <f t="shared" si="35"/>
        <v>Dog100OverACSR</v>
      </c>
      <c r="N336" t="str">
        <f>+VLOOKUP(M336,LineCode!$E:$F,2,0)</f>
        <v>3p_11kV_100_ACSR_Al_o</v>
      </c>
      <c r="R336" t="s">
        <v>296</v>
      </c>
      <c r="S336" t="str">
        <f t="shared" si="36"/>
        <v>Line.line_BAG_1041_1042</v>
      </c>
      <c r="T336" t="str">
        <f t="shared" si="37"/>
        <v>Bus1=1041</v>
      </c>
      <c r="U336" t="str">
        <f t="shared" si="38"/>
        <v>Bus2=1042</v>
      </c>
      <c r="V336" t="str">
        <f t="shared" si="39"/>
        <v>phases=3</v>
      </c>
      <c r="W336" t="str">
        <f t="shared" si="40"/>
        <v>Linecode=3p_11kV_100_ACSR_Al_o</v>
      </c>
      <c r="X336" t="str">
        <f t="shared" si="41"/>
        <v>Length=24.2869</v>
      </c>
      <c r="Y336" t="s">
        <v>307</v>
      </c>
    </row>
    <row r="337" spans="1:25" x14ac:dyDescent="0.25">
      <c r="A337" t="s">
        <v>60</v>
      </c>
      <c r="B337">
        <v>11</v>
      </c>
      <c r="C337" t="s">
        <v>37</v>
      </c>
      <c r="D337">
        <v>100</v>
      </c>
      <c r="E337" t="s">
        <v>27</v>
      </c>
      <c r="F337" t="s">
        <v>38</v>
      </c>
      <c r="G337" t="s">
        <v>30</v>
      </c>
      <c r="H337">
        <v>3</v>
      </c>
      <c r="I337">
        <v>31.453600000000002</v>
      </c>
      <c r="J337" t="s">
        <v>263</v>
      </c>
      <c r="K337">
        <v>1042</v>
      </c>
      <c r="L337">
        <v>1043</v>
      </c>
      <c r="M337" t="str">
        <f t="shared" si="35"/>
        <v>Dog100OverACSR</v>
      </c>
      <c r="N337" t="str">
        <f>+VLOOKUP(M337,LineCode!$E:$F,2,0)</f>
        <v>3p_11kV_100_ACSR_Al_o</v>
      </c>
      <c r="R337" t="s">
        <v>296</v>
      </c>
      <c r="S337" t="str">
        <f t="shared" si="36"/>
        <v>Line.line_BAG_1042_1043</v>
      </c>
      <c r="T337" t="str">
        <f t="shared" si="37"/>
        <v>Bus1=1042</v>
      </c>
      <c r="U337" t="str">
        <f t="shared" si="38"/>
        <v>Bus2=1043</v>
      </c>
      <c r="V337" t="str">
        <f t="shared" si="39"/>
        <v>phases=3</v>
      </c>
      <c r="W337" t="str">
        <f t="shared" si="40"/>
        <v>Linecode=3p_11kV_100_ACSR_Al_o</v>
      </c>
      <c r="X337" t="str">
        <f t="shared" si="41"/>
        <v>Length=31.4536</v>
      </c>
      <c r="Y337" t="s">
        <v>307</v>
      </c>
    </row>
    <row r="338" spans="1:25" x14ac:dyDescent="0.25">
      <c r="A338" t="s">
        <v>60</v>
      </c>
      <c r="B338">
        <v>11</v>
      </c>
      <c r="C338" t="s">
        <v>37</v>
      </c>
      <c r="D338">
        <v>100</v>
      </c>
      <c r="E338" t="s">
        <v>27</v>
      </c>
      <c r="F338" t="s">
        <v>38</v>
      </c>
      <c r="G338" t="s">
        <v>30</v>
      </c>
      <c r="H338">
        <v>3</v>
      </c>
      <c r="I338">
        <v>3.6673900000000001</v>
      </c>
      <c r="J338" t="s">
        <v>263</v>
      </c>
      <c r="K338">
        <v>1043</v>
      </c>
      <c r="L338">
        <v>1263</v>
      </c>
      <c r="M338" t="str">
        <f t="shared" si="35"/>
        <v>Dog100OverACSR</v>
      </c>
      <c r="N338" t="str">
        <f>+VLOOKUP(M338,LineCode!$E:$F,2,0)</f>
        <v>3p_11kV_100_ACSR_Al_o</v>
      </c>
      <c r="R338" t="s">
        <v>296</v>
      </c>
      <c r="S338" t="str">
        <f t="shared" si="36"/>
        <v>Line.line_BAG_1043_1263</v>
      </c>
      <c r="T338" t="str">
        <f t="shared" si="37"/>
        <v>Bus1=1043</v>
      </c>
      <c r="U338" t="str">
        <f t="shared" si="38"/>
        <v>Bus2=1263</v>
      </c>
      <c r="V338" t="str">
        <f t="shared" si="39"/>
        <v>phases=3</v>
      </c>
      <c r="W338" t="str">
        <f t="shared" si="40"/>
        <v>Linecode=3p_11kV_100_ACSR_Al_o</v>
      </c>
      <c r="X338" t="str">
        <f t="shared" si="41"/>
        <v>Length=3.66739</v>
      </c>
      <c r="Y338" t="s">
        <v>307</v>
      </c>
    </row>
    <row r="339" spans="1:25" x14ac:dyDescent="0.25">
      <c r="A339" t="s">
        <v>60</v>
      </c>
      <c r="B339">
        <v>11</v>
      </c>
      <c r="C339" t="s">
        <v>37</v>
      </c>
      <c r="D339">
        <v>100</v>
      </c>
      <c r="E339" t="s">
        <v>27</v>
      </c>
      <c r="F339" t="s">
        <v>38</v>
      </c>
      <c r="G339" t="s">
        <v>30</v>
      </c>
      <c r="H339">
        <v>3</v>
      </c>
      <c r="I339">
        <v>19.308199999999999</v>
      </c>
      <c r="J339" t="s">
        <v>263</v>
      </c>
      <c r="K339">
        <v>1262</v>
      </c>
      <c r="L339">
        <v>1044</v>
      </c>
      <c r="M339" t="str">
        <f t="shared" si="35"/>
        <v>Dog100OverACSR</v>
      </c>
      <c r="N339" t="str">
        <f>+VLOOKUP(M339,LineCode!$E:$F,2,0)</f>
        <v>3p_11kV_100_ACSR_Al_o</v>
      </c>
      <c r="R339" t="s">
        <v>296</v>
      </c>
      <c r="S339" t="str">
        <f t="shared" si="36"/>
        <v>Line.line_BAG_1262_1044</v>
      </c>
      <c r="T339" t="str">
        <f t="shared" si="37"/>
        <v>Bus1=1262</v>
      </c>
      <c r="U339" t="str">
        <f t="shared" si="38"/>
        <v>Bus2=1044</v>
      </c>
      <c r="V339" t="str">
        <f t="shared" si="39"/>
        <v>phases=3</v>
      </c>
      <c r="W339" t="str">
        <f t="shared" si="40"/>
        <v>Linecode=3p_11kV_100_ACSR_Al_o</v>
      </c>
      <c r="X339" t="str">
        <f t="shared" si="41"/>
        <v>Length=19.3082</v>
      </c>
      <c r="Y339" t="s">
        <v>307</v>
      </c>
    </row>
    <row r="340" spans="1:25" x14ac:dyDescent="0.25">
      <c r="A340" t="s">
        <v>60</v>
      </c>
      <c r="B340">
        <v>11</v>
      </c>
      <c r="C340" t="s">
        <v>37</v>
      </c>
      <c r="D340">
        <v>100</v>
      </c>
      <c r="E340" t="s">
        <v>27</v>
      </c>
      <c r="F340" t="s">
        <v>38</v>
      </c>
      <c r="G340" t="s">
        <v>30</v>
      </c>
      <c r="H340">
        <v>3</v>
      </c>
      <c r="I340">
        <v>17.670500000000001</v>
      </c>
      <c r="J340" t="s">
        <v>263</v>
      </c>
      <c r="K340">
        <v>1263</v>
      </c>
      <c r="L340">
        <v>1262</v>
      </c>
      <c r="M340" t="str">
        <f t="shared" si="35"/>
        <v>Dog100OverACSR</v>
      </c>
      <c r="N340" t="str">
        <f>+VLOOKUP(M340,LineCode!$E:$F,2,0)</f>
        <v>3p_11kV_100_ACSR_Al_o</v>
      </c>
      <c r="R340" t="s">
        <v>296</v>
      </c>
      <c r="S340" t="str">
        <f t="shared" si="36"/>
        <v>Line.line_BAG_1263_1262</v>
      </c>
      <c r="T340" t="str">
        <f t="shared" si="37"/>
        <v>Bus1=1263</v>
      </c>
      <c r="U340" t="str">
        <f t="shared" si="38"/>
        <v>Bus2=1262</v>
      </c>
      <c r="V340" t="str">
        <f t="shared" si="39"/>
        <v>phases=3</v>
      </c>
      <c r="W340" t="str">
        <f t="shared" si="40"/>
        <v>Linecode=3p_11kV_100_ACSR_Al_o</v>
      </c>
      <c r="X340" t="str">
        <f t="shared" si="41"/>
        <v>Length=17.6705</v>
      </c>
      <c r="Y340" t="s">
        <v>307</v>
      </c>
    </row>
    <row r="341" spans="1:25" x14ac:dyDescent="0.25">
      <c r="A341" t="s">
        <v>60</v>
      </c>
      <c r="B341">
        <v>11</v>
      </c>
      <c r="C341" t="s">
        <v>37</v>
      </c>
      <c r="D341">
        <v>100</v>
      </c>
      <c r="E341" t="s">
        <v>27</v>
      </c>
      <c r="F341" t="s">
        <v>38</v>
      </c>
      <c r="G341" t="s">
        <v>30</v>
      </c>
      <c r="H341">
        <v>3</v>
      </c>
      <c r="I341">
        <v>0.26502399999999998</v>
      </c>
      <c r="J341" t="s">
        <v>263</v>
      </c>
      <c r="K341">
        <v>1258</v>
      </c>
      <c r="L341">
        <v>1045</v>
      </c>
      <c r="M341" t="str">
        <f t="shared" si="35"/>
        <v>Dog100OverACSR</v>
      </c>
      <c r="N341" t="str">
        <f>+VLOOKUP(M341,LineCode!$E:$F,2,0)</f>
        <v>3p_11kV_100_ACSR_Al_o</v>
      </c>
      <c r="R341" t="s">
        <v>296</v>
      </c>
      <c r="S341" t="str">
        <f t="shared" si="36"/>
        <v>Line.line_BAG_1258_1045</v>
      </c>
      <c r="T341" t="str">
        <f t="shared" si="37"/>
        <v>Bus1=1258</v>
      </c>
      <c r="U341" t="str">
        <f t="shared" si="38"/>
        <v>Bus2=1045</v>
      </c>
      <c r="V341" t="str">
        <f t="shared" si="39"/>
        <v>phases=3</v>
      </c>
      <c r="W341" t="str">
        <f t="shared" si="40"/>
        <v>Linecode=3p_11kV_100_ACSR_Al_o</v>
      </c>
      <c r="X341" t="str">
        <f t="shared" si="41"/>
        <v>Length=0.265024</v>
      </c>
      <c r="Y341" t="s">
        <v>307</v>
      </c>
    </row>
    <row r="342" spans="1:25" x14ac:dyDescent="0.25">
      <c r="A342" t="s">
        <v>60</v>
      </c>
      <c r="B342">
        <v>11</v>
      </c>
      <c r="C342" t="s">
        <v>37</v>
      </c>
      <c r="D342">
        <v>100</v>
      </c>
      <c r="E342" t="s">
        <v>27</v>
      </c>
      <c r="F342" t="s">
        <v>38</v>
      </c>
      <c r="G342" t="s">
        <v>30</v>
      </c>
      <c r="H342">
        <v>3</v>
      </c>
      <c r="I342">
        <v>15.6288</v>
      </c>
      <c r="J342" t="s">
        <v>263</v>
      </c>
      <c r="K342">
        <v>1045</v>
      </c>
      <c r="L342">
        <v>1257</v>
      </c>
      <c r="M342" t="str">
        <f t="shared" si="35"/>
        <v>Dog100OverACSR</v>
      </c>
      <c r="N342" t="str">
        <f>+VLOOKUP(M342,LineCode!$E:$F,2,0)</f>
        <v>3p_11kV_100_ACSR_Al_o</v>
      </c>
      <c r="R342" t="s">
        <v>296</v>
      </c>
      <c r="S342" t="str">
        <f t="shared" si="36"/>
        <v>Line.line_BAG_1045_1257</v>
      </c>
      <c r="T342" t="str">
        <f t="shared" si="37"/>
        <v>Bus1=1045</v>
      </c>
      <c r="U342" t="str">
        <f t="shared" si="38"/>
        <v>Bus2=1257</v>
      </c>
      <c r="V342" t="str">
        <f t="shared" si="39"/>
        <v>phases=3</v>
      </c>
      <c r="W342" t="str">
        <f t="shared" si="40"/>
        <v>Linecode=3p_11kV_100_ACSR_Al_o</v>
      </c>
      <c r="X342" t="str">
        <f t="shared" si="41"/>
        <v>Length=15.6288</v>
      </c>
      <c r="Y342" t="s">
        <v>307</v>
      </c>
    </row>
    <row r="343" spans="1:25" x14ac:dyDescent="0.25">
      <c r="A343" t="s">
        <v>60</v>
      </c>
      <c r="B343">
        <v>11</v>
      </c>
      <c r="C343" t="s">
        <v>37</v>
      </c>
      <c r="D343">
        <v>100</v>
      </c>
      <c r="E343" t="s">
        <v>27</v>
      </c>
      <c r="F343" t="s">
        <v>38</v>
      </c>
      <c r="G343" t="s">
        <v>30</v>
      </c>
      <c r="H343">
        <v>3</v>
      </c>
      <c r="I343">
        <v>3.97851</v>
      </c>
      <c r="J343" t="s">
        <v>263</v>
      </c>
      <c r="K343">
        <v>1249</v>
      </c>
      <c r="L343">
        <v>1046</v>
      </c>
      <c r="M343" t="str">
        <f t="shared" si="35"/>
        <v>Dog100OverACSR</v>
      </c>
      <c r="N343" t="str">
        <f>+VLOOKUP(M343,LineCode!$E:$F,2,0)</f>
        <v>3p_11kV_100_ACSR_Al_o</v>
      </c>
      <c r="R343" t="s">
        <v>296</v>
      </c>
      <c r="S343" t="str">
        <f t="shared" si="36"/>
        <v>Line.line_BAG_1249_1046</v>
      </c>
      <c r="T343" t="str">
        <f t="shared" si="37"/>
        <v>Bus1=1249</v>
      </c>
      <c r="U343" t="str">
        <f t="shared" si="38"/>
        <v>Bus2=1046</v>
      </c>
      <c r="V343" t="str">
        <f t="shared" si="39"/>
        <v>phases=3</v>
      </c>
      <c r="W343" t="str">
        <f t="shared" si="40"/>
        <v>Linecode=3p_11kV_100_ACSR_Al_o</v>
      </c>
      <c r="X343" t="str">
        <f t="shared" si="41"/>
        <v>Length=3.97851</v>
      </c>
      <c r="Y343" t="s">
        <v>307</v>
      </c>
    </row>
    <row r="344" spans="1:25" x14ac:dyDescent="0.25">
      <c r="A344" t="s">
        <v>60</v>
      </c>
      <c r="B344">
        <v>11</v>
      </c>
      <c r="C344" t="s">
        <v>37</v>
      </c>
      <c r="D344">
        <v>100</v>
      </c>
      <c r="E344" t="s">
        <v>27</v>
      </c>
      <c r="F344" t="s">
        <v>38</v>
      </c>
      <c r="G344" t="s">
        <v>30</v>
      </c>
      <c r="H344">
        <v>3</v>
      </c>
      <c r="I344">
        <v>28.328499999999998</v>
      </c>
      <c r="J344" t="s">
        <v>263</v>
      </c>
      <c r="K344">
        <v>1252</v>
      </c>
      <c r="L344">
        <v>1249</v>
      </c>
      <c r="M344" t="str">
        <f t="shared" si="35"/>
        <v>Dog100OverACSR</v>
      </c>
      <c r="N344" t="str">
        <f>+VLOOKUP(M344,LineCode!$E:$F,2,0)</f>
        <v>3p_11kV_100_ACSR_Al_o</v>
      </c>
      <c r="R344" t="s">
        <v>296</v>
      </c>
      <c r="S344" t="str">
        <f t="shared" si="36"/>
        <v>Line.line_BAG_1252_1249</v>
      </c>
      <c r="T344" t="str">
        <f t="shared" si="37"/>
        <v>Bus1=1252</v>
      </c>
      <c r="U344" t="str">
        <f t="shared" si="38"/>
        <v>Bus2=1249</v>
      </c>
      <c r="V344" t="str">
        <f t="shared" si="39"/>
        <v>phases=3</v>
      </c>
      <c r="W344" t="str">
        <f t="shared" si="40"/>
        <v>Linecode=3p_11kV_100_ACSR_Al_o</v>
      </c>
      <c r="X344" t="str">
        <f t="shared" si="41"/>
        <v>Length=28.3285</v>
      </c>
      <c r="Y344" t="s">
        <v>307</v>
      </c>
    </row>
    <row r="345" spans="1:25" x14ac:dyDescent="0.25">
      <c r="A345" t="s">
        <v>60</v>
      </c>
      <c r="B345">
        <v>11</v>
      </c>
      <c r="C345" t="s">
        <v>37</v>
      </c>
      <c r="D345">
        <v>100</v>
      </c>
      <c r="E345" t="s">
        <v>27</v>
      </c>
      <c r="F345" t="s">
        <v>38</v>
      </c>
      <c r="G345" t="s">
        <v>30</v>
      </c>
      <c r="H345">
        <v>3</v>
      </c>
      <c r="I345">
        <v>17.906600000000001</v>
      </c>
      <c r="J345" t="s">
        <v>263</v>
      </c>
      <c r="K345">
        <v>1046</v>
      </c>
      <c r="L345">
        <v>1247</v>
      </c>
      <c r="M345" t="str">
        <f t="shared" si="35"/>
        <v>Dog100OverACSR</v>
      </c>
      <c r="N345" t="str">
        <f>+VLOOKUP(M345,LineCode!$E:$F,2,0)</f>
        <v>3p_11kV_100_ACSR_Al_o</v>
      </c>
      <c r="R345" t="s">
        <v>296</v>
      </c>
      <c r="S345" t="str">
        <f t="shared" si="36"/>
        <v>Line.line_BAG_1046_1247</v>
      </c>
      <c r="T345" t="str">
        <f t="shared" si="37"/>
        <v>Bus1=1046</v>
      </c>
      <c r="U345" t="str">
        <f t="shared" si="38"/>
        <v>Bus2=1247</v>
      </c>
      <c r="V345" t="str">
        <f t="shared" si="39"/>
        <v>phases=3</v>
      </c>
      <c r="W345" t="str">
        <f t="shared" si="40"/>
        <v>Linecode=3p_11kV_100_ACSR_Al_o</v>
      </c>
      <c r="X345" t="str">
        <f t="shared" si="41"/>
        <v>Length=17.9066</v>
      </c>
      <c r="Y345" t="s">
        <v>307</v>
      </c>
    </row>
    <row r="346" spans="1:25" x14ac:dyDescent="0.25">
      <c r="A346" t="s">
        <v>60</v>
      </c>
      <c r="B346">
        <v>11</v>
      </c>
      <c r="C346" t="s">
        <v>37</v>
      </c>
      <c r="D346">
        <v>100</v>
      </c>
      <c r="E346" t="s">
        <v>27</v>
      </c>
      <c r="F346" t="s">
        <v>38</v>
      </c>
      <c r="G346" t="s">
        <v>30</v>
      </c>
      <c r="H346">
        <v>3</v>
      </c>
      <c r="I346">
        <v>21.855899999999998</v>
      </c>
      <c r="J346" t="s">
        <v>263</v>
      </c>
      <c r="K346">
        <v>1047</v>
      </c>
      <c r="L346">
        <v>1241</v>
      </c>
      <c r="M346" t="str">
        <f t="shared" si="35"/>
        <v>Dog100OverACSR</v>
      </c>
      <c r="N346" t="str">
        <f>+VLOOKUP(M346,LineCode!$E:$F,2,0)</f>
        <v>3p_11kV_100_ACSR_Al_o</v>
      </c>
      <c r="R346" t="s">
        <v>296</v>
      </c>
      <c r="S346" t="str">
        <f t="shared" si="36"/>
        <v>Line.line_BAG_1047_1241</v>
      </c>
      <c r="T346" t="str">
        <f t="shared" si="37"/>
        <v>Bus1=1047</v>
      </c>
      <c r="U346" t="str">
        <f t="shared" si="38"/>
        <v>Bus2=1241</v>
      </c>
      <c r="V346" t="str">
        <f t="shared" si="39"/>
        <v>phases=3</v>
      </c>
      <c r="W346" t="str">
        <f t="shared" si="40"/>
        <v>Linecode=3p_11kV_100_ACSR_Al_o</v>
      </c>
      <c r="X346" t="str">
        <f t="shared" si="41"/>
        <v>Length=21.8559</v>
      </c>
      <c r="Y346" t="s">
        <v>307</v>
      </c>
    </row>
    <row r="347" spans="1:25" x14ac:dyDescent="0.25">
      <c r="A347" t="s">
        <v>60</v>
      </c>
      <c r="B347">
        <v>11</v>
      </c>
      <c r="C347" t="s">
        <v>37</v>
      </c>
      <c r="D347">
        <v>100</v>
      </c>
      <c r="E347" t="s">
        <v>27</v>
      </c>
      <c r="F347" t="s">
        <v>38</v>
      </c>
      <c r="G347" t="s">
        <v>30</v>
      </c>
      <c r="H347">
        <v>3</v>
      </c>
      <c r="I347">
        <v>4.3056400000000004</v>
      </c>
      <c r="J347" t="s">
        <v>263</v>
      </c>
      <c r="K347">
        <v>1240</v>
      </c>
      <c r="L347">
        <v>1048</v>
      </c>
      <c r="M347" t="str">
        <f t="shared" si="35"/>
        <v>Dog100OverACSR</v>
      </c>
      <c r="N347" t="str">
        <f>+VLOOKUP(M347,LineCode!$E:$F,2,0)</f>
        <v>3p_11kV_100_ACSR_Al_o</v>
      </c>
      <c r="R347" t="s">
        <v>296</v>
      </c>
      <c r="S347" t="str">
        <f t="shared" si="36"/>
        <v>Line.line_BAG_1240_1048</v>
      </c>
      <c r="T347" t="str">
        <f t="shared" si="37"/>
        <v>Bus1=1240</v>
      </c>
      <c r="U347" t="str">
        <f t="shared" si="38"/>
        <v>Bus2=1048</v>
      </c>
      <c r="V347" t="str">
        <f t="shared" si="39"/>
        <v>phases=3</v>
      </c>
      <c r="W347" t="str">
        <f t="shared" si="40"/>
        <v>Linecode=3p_11kV_100_ACSR_Al_o</v>
      </c>
      <c r="X347" t="str">
        <f t="shared" si="41"/>
        <v>Length=4.30564</v>
      </c>
      <c r="Y347" t="s">
        <v>307</v>
      </c>
    </row>
    <row r="348" spans="1:25" x14ac:dyDescent="0.25">
      <c r="A348" t="s">
        <v>60</v>
      </c>
      <c r="B348">
        <v>11</v>
      </c>
      <c r="C348" t="s">
        <v>37</v>
      </c>
      <c r="D348">
        <v>100</v>
      </c>
      <c r="E348" t="s">
        <v>27</v>
      </c>
      <c r="F348" t="s">
        <v>38</v>
      </c>
      <c r="G348" t="s">
        <v>30</v>
      </c>
      <c r="H348">
        <v>3</v>
      </c>
      <c r="I348">
        <v>21.836600000000001</v>
      </c>
      <c r="J348" t="s">
        <v>263</v>
      </c>
      <c r="K348">
        <v>1241</v>
      </c>
      <c r="L348">
        <v>1240</v>
      </c>
      <c r="M348" t="str">
        <f t="shared" si="35"/>
        <v>Dog100OverACSR</v>
      </c>
      <c r="N348" t="str">
        <f>+VLOOKUP(M348,LineCode!$E:$F,2,0)</f>
        <v>3p_11kV_100_ACSR_Al_o</v>
      </c>
      <c r="R348" t="s">
        <v>296</v>
      </c>
      <c r="S348" t="str">
        <f t="shared" si="36"/>
        <v>Line.line_BAG_1241_1240</v>
      </c>
      <c r="T348" t="str">
        <f t="shared" si="37"/>
        <v>Bus1=1241</v>
      </c>
      <c r="U348" t="str">
        <f t="shared" si="38"/>
        <v>Bus2=1240</v>
      </c>
      <c r="V348" t="str">
        <f t="shared" si="39"/>
        <v>phases=3</v>
      </c>
      <c r="W348" t="str">
        <f t="shared" si="40"/>
        <v>Linecode=3p_11kV_100_ACSR_Al_o</v>
      </c>
      <c r="X348" t="str">
        <f t="shared" si="41"/>
        <v>Length=21.8366</v>
      </c>
      <c r="Y348" t="s">
        <v>307</v>
      </c>
    </row>
    <row r="349" spans="1:25" x14ac:dyDescent="0.25">
      <c r="A349" t="s">
        <v>60</v>
      </c>
      <c r="B349">
        <v>11</v>
      </c>
      <c r="C349" t="s">
        <v>37</v>
      </c>
      <c r="D349">
        <v>100</v>
      </c>
      <c r="E349" t="s">
        <v>27</v>
      </c>
      <c r="F349" t="s">
        <v>38</v>
      </c>
      <c r="G349" t="s">
        <v>30</v>
      </c>
      <c r="H349">
        <v>3</v>
      </c>
      <c r="I349">
        <v>15.5107</v>
      </c>
      <c r="J349" t="s">
        <v>263</v>
      </c>
      <c r="K349">
        <v>1048</v>
      </c>
      <c r="L349">
        <v>1242</v>
      </c>
      <c r="M349" t="str">
        <f t="shared" si="35"/>
        <v>Dog100OverACSR</v>
      </c>
      <c r="N349" t="str">
        <f>+VLOOKUP(M349,LineCode!$E:$F,2,0)</f>
        <v>3p_11kV_100_ACSR_Al_o</v>
      </c>
      <c r="R349" t="s">
        <v>296</v>
      </c>
      <c r="S349" t="str">
        <f t="shared" si="36"/>
        <v>Line.line_BAG_1048_1242</v>
      </c>
      <c r="T349" t="str">
        <f t="shared" si="37"/>
        <v>Bus1=1048</v>
      </c>
      <c r="U349" t="str">
        <f t="shared" si="38"/>
        <v>Bus2=1242</v>
      </c>
      <c r="V349" t="str">
        <f t="shared" si="39"/>
        <v>phases=3</v>
      </c>
      <c r="W349" t="str">
        <f t="shared" si="40"/>
        <v>Linecode=3p_11kV_100_ACSR_Al_o</v>
      </c>
      <c r="X349" t="str">
        <f t="shared" si="41"/>
        <v>Length=15.5107</v>
      </c>
      <c r="Y349" t="s">
        <v>307</v>
      </c>
    </row>
    <row r="350" spans="1:25" x14ac:dyDescent="0.25">
      <c r="A350" t="s">
        <v>60</v>
      </c>
      <c r="B350">
        <v>11</v>
      </c>
      <c r="C350" t="s">
        <v>37</v>
      </c>
      <c r="D350">
        <v>100</v>
      </c>
      <c r="E350" t="s">
        <v>27</v>
      </c>
      <c r="F350" t="s">
        <v>38</v>
      </c>
      <c r="G350" t="s">
        <v>30</v>
      </c>
      <c r="H350">
        <v>3</v>
      </c>
      <c r="I350">
        <v>3.0742500000000001</v>
      </c>
      <c r="J350" t="s">
        <v>263</v>
      </c>
      <c r="K350">
        <v>1245</v>
      </c>
      <c r="L350">
        <v>1049</v>
      </c>
      <c r="M350" t="str">
        <f t="shared" si="35"/>
        <v>Dog100OverACSR</v>
      </c>
      <c r="N350" t="str">
        <f>+VLOOKUP(M350,LineCode!$E:$F,2,0)</f>
        <v>3p_11kV_100_ACSR_Al_o</v>
      </c>
      <c r="R350" t="s">
        <v>296</v>
      </c>
      <c r="S350" t="str">
        <f t="shared" si="36"/>
        <v>Line.line_BAG_1245_1049</v>
      </c>
      <c r="T350" t="str">
        <f t="shared" si="37"/>
        <v>Bus1=1245</v>
      </c>
      <c r="U350" t="str">
        <f t="shared" si="38"/>
        <v>Bus2=1049</v>
      </c>
      <c r="V350" t="str">
        <f t="shared" si="39"/>
        <v>phases=3</v>
      </c>
      <c r="W350" t="str">
        <f t="shared" si="40"/>
        <v>Linecode=3p_11kV_100_ACSR_Al_o</v>
      </c>
      <c r="X350" t="str">
        <f t="shared" si="41"/>
        <v>Length=3.07425</v>
      </c>
      <c r="Y350" t="s">
        <v>307</v>
      </c>
    </row>
    <row r="351" spans="1:25" x14ac:dyDescent="0.25">
      <c r="A351" t="s">
        <v>60</v>
      </c>
      <c r="B351">
        <v>11</v>
      </c>
      <c r="C351" t="s">
        <v>37</v>
      </c>
      <c r="D351">
        <v>100</v>
      </c>
      <c r="E351" t="s">
        <v>27</v>
      </c>
      <c r="F351" t="s">
        <v>38</v>
      </c>
      <c r="G351" t="s">
        <v>30</v>
      </c>
      <c r="H351">
        <v>3</v>
      </c>
      <c r="I351">
        <v>29.052</v>
      </c>
      <c r="J351" t="s">
        <v>263</v>
      </c>
      <c r="K351">
        <v>1242</v>
      </c>
      <c r="L351">
        <v>1245</v>
      </c>
      <c r="M351" t="str">
        <f t="shared" si="35"/>
        <v>Dog100OverACSR</v>
      </c>
      <c r="N351" t="str">
        <f>+VLOOKUP(M351,LineCode!$E:$F,2,0)</f>
        <v>3p_11kV_100_ACSR_Al_o</v>
      </c>
      <c r="R351" t="s">
        <v>296</v>
      </c>
      <c r="S351" t="str">
        <f t="shared" si="36"/>
        <v>Line.line_BAG_1242_1245</v>
      </c>
      <c r="T351" t="str">
        <f t="shared" si="37"/>
        <v>Bus1=1242</v>
      </c>
      <c r="U351" t="str">
        <f t="shared" si="38"/>
        <v>Bus2=1245</v>
      </c>
      <c r="V351" t="str">
        <f t="shared" si="39"/>
        <v>phases=3</v>
      </c>
      <c r="W351" t="str">
        <f t="shared" si="40"/>
        <v>Linecode=3p_11kV_100_ACSR_Al_o</v>
      </c>
      <c r="X351" t="str">
        <f t="shared" si="41"/>
        <v>Length=29.052</v>
      </c>
      <c r="Y351" t="s">
        <v>307</v>
      </c>
    </row>
    <row r="352" spans="1:25" x14ac:dyDescent="0.25">
      <c r="A352" t="s">
        <v>60</v>
      </c>
      <c r="B352">
        <v>11</v>
      </c>
      <c r="C352" t="s">
        <v>37</v>
      </c>
      <c r="D352">
        <v>100</v>
      </c>
      <c r="E352" t="s">
        <v>27</v>
      </c>
      <c r="F352" t="s">
        <v>38</v>
      </c>
      <c r="G352" t="s">
        <v>30</v>
      </c>
      <c r="H352">
        <v>3</v>
      </c>
      <c r="I352">
        <v>21.107900000000001</v>
      </c>
      <c r="J352" t="s">
        <v>263</v>
      </c>
      <c r="K352">
        <v>1049</v>
      </c>
      <c r="L352">
        <v>1246</v>
      </c>
      <c r="M352" t="str">
        <f t="shared" si="35"/>
        <v>Dog100OverACSR</v>
      </c>
      <c r="N352" t="str">
        <f>+VLOOKUP(M352,LineCode!$E:$F,2,0)</f>
        <v>3p_11kV_100_ACSR_Al_o</v>
      </c>
      <c r="R352" t="s">
        <v>296</v>
      </c>
      <c r="S352" t="str">
        <f t="shared" si="36"/>
        <v>Line.line_BAG_1049_1246</v>
      </c>
      <c r="T352" t="str">
        <f t="shared" si="37"/>
        <v>Bus1=1049</v>
      </c>
      <c r="U352" t="str">
        <f t="shared" si="38"/>
        <v>Bus2=1246</v>
      </c>
      <c r="V352" t="str">
        <f t="shared" si="39"/>
        <v>phases=3</v>
      </c>
      <c r="W352" t="str">
        <f t="shared" si="40"/>
        <v>Linecode=3p_11kV_100_ACSR_Al_o</v>
      </c>
      <c r="X352" t="str">
        <f t="shared" si="41"/>
        <v>Length=21.1079</v>
      </c>
      <c r="Y352" t="s">
        <v>307</v>
      </c>
    </row>
    <row r="353" spans="1:25" x14ac:dyDescent="0.25">
      <c r="A353" t="s">
        <v>60</v>
      </c>
      <c r="B353">
        <v>11</v>
      </c>
      <c r="C353" t="s">
        <v>37</v>
      </c>
      <c r="D353">
        <v>100</v>
      </c>
      <c r="E353" t="s">
        <v>27</v>
      </c>
      <c r="F353" t="s">
        <v>38</v>
      </c>
      <c r="G353" t="s">
        <v>30</v>
      </c>
      <c r="H353">
        <v>3</v>
      </c>
      <c r="I353">
        <v>0.30135299999999998</v>
      </c>
      <c r="J353" t="s">
        <v>263</v>
      </c>
      <c r="K353">
        <v>1248</v>
      </c>
      <c r="L353">
        <v>1050</v>
      </c>
      <c r="M353" t="str">
        <f t="shared" si="35"/>
        <v>Dog100OverACSR</v>
      </c>
      <c r="N353" t="str">
        <f>+VLOOKUP(M353,LineCode!$E:$F,2,0)</f>
        <v>3p_11kV_100_ACSR_Al_o</v>
      </c>
      <c r="R353" t="s">
        <v>296</v>
      </c>
      <c r="S353" t="str">
        <f t="shared" si="36"/>
        <v>Line.line_BAG_1248_1050</v>
      </c>
      <c r="T353" t="str">
        <f t="shared" si="37"/>
        <v>Bus1=1248</v>
      </c>
      <c r="U353" t="str">
        <f t="shared" si="38"/>
        <v>Bus2=1050</v>
      </c>
      <c r="V353" t="str">
        <f t="shared" si="39"/>
        <v>phases=3</v>
      </c>
      <c r="W353" t="str">
        <f t="shared" si="40"/>
        <v>Linecode=3p_11kV_100_ACSR_Al_o</v>
      </c>
      <c r="X353" t="str">
        <f t="shared" si="41"/>
        <v>Length=0.301353</v>
      </c>
      <c r="Y353" t="s">
        <v>307</v>
      </c>
    </row>
    <row r="354" spans="1:25" x14ac:dyDescent="0.25">
      <c r="A354" t="s">
        <v>60</v>
      </c>
      <c r="B354">
        <v>11</v>
      </c>
      <c r="C354" t="s">
        <v>37</v>
      </c>
      <c r="D354">
        <v>100</v>
      </c>
      <c r="E354" t="s">
        <v>27</v>
      </c>
      <c r="F354" t="s">
        <v>38</v>
      </c>
      <c r="G354" t="s">
        <v>30</v>
      </c>
      <c r="H354">
        <v>3</v>
      </c>
      <c r="I354">
        <v>22.830400000000001</v>
      </c>
      <c r="J354" t="s">
        <v>263</v>
      </c>
      <c r="K354">
        <v>1246</v>
      </c>
      <c r="L354">
        <v>1248</v>
      </c>
      <c r="M354" t="str">
        <f t="shared" si="35"/>
        <v>Dog100OverACSR</v>
      </c>
      <c r="N354" t="str">
        <f>+VLOOKUP(M354,LineCode!$E:$F,2,0)</f>
        <v>3p_11kV_100_ACSR_Al_o</v>
      </c>
      <c r="R354" t="s">
        <v>296</v>
      </c>
      <c r="S354" t="str">
        <f t="shared" si="36"/>
        <v>Line.line_BAG_1246_1248</v>
      </c>
      <c r="T354" t="str">
        <f t="shared" si="37"/>
        <v>Bus1=1246</v>
      </c>
      <c r="U354" t="str">
        <f t="shared" si="38"/>
        <v>Bus2=1248</v>
      </c>
      <c r="V354" t="str">
        <f t="shared" si="39"/>
        <v>phases=3</v>
      </c>
      <c r="W354" t="str">
        <f t="shared" si="40"/>
        <v>Linecode=3p_11kV_100_ACSR_Al_o</v>
      </c>
      <c r="X354" t="str">
        <f t="shared" si="41"/>
        <v>Length=22.8304</v>
      </c>
      <c r="Y354" t="s">
        <v>307</v>
      </c>
    </row>
    <row r="355" spans="1:25" x14ac:dyDescent="0.25">
      <c r="A355" t="s">
        <v>60</v>
      </c>
      <c r="B355">
        <v>11</v>
      </c>
      <c r="C355" t="s">
        <v>37</v>
      </c>
      <c r="D355">
        <v>100</v>
      </c>
      <c r="E355" t="s">
        <v>27</v>
      </c>
      <c r="F355" t="s">
        <v>38</v>
      </c>
      <c r="G355" t="s">
        <v>30</v>
      </c>
      <c r="H355">
        <v>3</v>
      </c>
      <c r="I355">
        <v>21.248799999999999</v>
      </c>
      <c r="J355" t="s">
        <v>263</v>
      </c>
      <c r="K355">
        <v>1050</v>
      </c>
      <c r="L355">
        <v>1251</v>
      </c>
      <c r="M355" t="str">
        <f t="shared" si="35"/>
        <v>Dog100OverACSR</v>
      </c>
      <c r="N355" t="str">
        <f>+VLOOKUP(M355,LineCode!$E:$F,2,0)</f>
        <v>3p_11kV_100_ACSR_Al_o</v>
      </c>
      <c r="R355" t="s">
        <v>296</v>
      </c>
      <c r="S355" t="str">
        <f t="shared" si="36"/>
        <v>Line.line_BAG_1050_1251</v>
      </c>
      <c r="T355" t="str">
        <f t="shared" si="37"/>
        <v>Bus1=1050</v>
      </c>
      <c r="U355" t="str">
        <f t="shared" si="38"/>
        <v>Bus2=1251</v>
      </c>
      <c r="V355" t="str">
        <f t="shared" si="39"/>
        <v>phases=3</v>
      </c>
      <c r="W355" t="str">
        <f t="shared" si="40"/>
        <v>Linecode=3p_11kV_100_ACSR_Al_o</v>
      </c>
      <c r="X355" t="str">
        <f t="shared" si="41"/>
        <v>Length=21.2488</v>
      </c>
      <c r="Y355" t="s">
        <v>307</v>
      </c>
    </row>
    <row r="356" spans="1:25" x14ac:dyDescent="0.25">
      <c r="A356" t="s">
        <v>60</v>
      </c>
      <c r="B356">
        <v>11</v>
      </c>
      <c r="C356" t="s">
        <v>37</v>
      </c>
      <c r="D356">
        <v>100</v>
      </c>
      <c r="E356" t="s">
        <v>27</v>
      </c>
      <c r="F356" t="s">
        <v>38</v>
      </c>
      <c r="G356" t="s">
        <v>30</v>
      </c>
      <c r="H356">
        <v>3</v>
      </c>
      <c r="I356">
        <v>20.054200000000002</v>
      </c>
      <c r="J356" t="s">
        <v>263</v>
      </c>
      <c r="K356">
        <v>1251</v>
      </c>
      <c r="L356">
        <v>1051</v>
      </c>
      <c r="M356" t="str">
        <f t="shared" si="35"/>
        <v>Dog100OverACSR</v>
      </c>
      <c r="N356" t="str">
        <f>+VLOOKUP(M356,LineCode!$E:$F,2,0)</f>
        <v>3p_11kV_100_ACSR_Al_o</v>
      </c>
      <c r="R356" t="s">
        <v>296</v>
      </c>
      <c r="S356" t="str">
        <f t="shared" si="36"/>
        <v>Line.line_BAG_1251_1051</v>
      </c>
      <c r="T356" t="str">
        <f t="shared" si="37"/>
        <v>Bus1=1251</v>
      </c>
      <c r="U356" t="str">
        <f t="shared" si="38"/>
        <v>Bus2=1051</v>
      </c>
      <c r="V356" t="str">
        <f t="shared" si="39"/>
        <v>phases=3</v>
      </c>
      <c r="W356" t="str">
        <f t="shared" si="40"/>
        <v>Linecode=3p_11kV_100_ACSR_Al_o</v>
      </c>
      <c r="X356" t="str">
        <f t="shared" si="41"/>
        <v>Length=20.0542</v>
      </c>
      <c r="Y356" t="s">
        <v>307</v>
      </c>
    </row>
    <row r="357" spans="1:25" x14ac:dyDescent="0.25">
      <c r="A357" t="s">
        <v>60</v>
      </c>
      <c r="B357">
        <v>11</v>
      </c>
      <c r="C357" t="s">
        <v>37</v>
      </c>
      <c r="D357">
        <v>100</v>
      </c>
      <c r="E357" t="s">
        <v>27</v>
      </c>
      <c r="F357" t="s">
        <v>38</v>
      </c>
      <c r="G357" t="s">
        <v>30</v>
      </c>
      <c r="H357">
        <v>3</v>
      </c>
      <c r="I357">
        <v>3.41445</v>
      </c>
      <c r="J357" t="s">
        <v>263</v>
      </c>
      <c r="K357">
        <v>1051</v>
      </c>
      <c r="L357">
        <v>1253</v>
      </c>
      <c r="M357" t="str">
        <f t="shared" si="35"/>
        <v>Dog100OverACSR</v>
      </c>
      <c r="N357" t="str">
        <f>+VLOOKUP(M357,LineCode!$E:$F,2,0)</f>
        <v>3p_11kV_100_ACSR_Al_o</v>
      </c>
      <c r="R357" t="s">
        <v>296</v>
      </c>
      <c r="S357" t="str">
        <f t="shared" si="36"/>
        <v>Line.line_BAG_1051_1253</v>
      </c>
      <c r="T357" t="str">
        <f t="shared" si="37"/>
        <v>Bus1=1051</v>
      </c>
      <c r="U357" t="str">
        <f t="shared" si="38"/>
        <v>Bus2=1253</v>
      </c>
      <c r="V357" t="str">
        <f t="shared" si="39"/>
        <v>phases=3</v>
      </c>
      <c r="W357" t="str">
        <f t="shared" si="40"/>
        <v>Linecode=3p_11kV_100_ACSR_Al_o</v>
      </c>
      <c r="X357" t="str">
        <f t="shared" si="41"/>
        <v>Length=3.41445</v>
      </c>
      <c r="Y357" t="s">
        <v>307</v>
      </c>
    </row>
    <row r="358" spans="1:25" x14ac:dyDescent="0.25">
      <c r="A358" t="s">
        <v>60</v>
      </c>
      <c r="B358">
        <v>11</v>
      </c>
      <c r="C358" t="s">
        <v>37</v>
      </c>
      <c r="D358">
        <v>100</v>
      </c>
      <c r="E358" t="s">
        <v>27</v>
      </c>
      <c r="F358" t="s">
        <v>38</v>
      </c>
      <c r="G358" t="s">
        <v>30</v>
      </c>
      <c r="H358">
        <v>3</v>
      </c>
      <c r="I358">
        <v>7.5728600000000004</v>
      </c>
      <c r="J358" t="s">
        <v>263</v>
      </c>
      <c r="K358">
        <v>1256</v>
      </c>
      <c r="L358">
        <v>1052</v>
      </c>
      <c r="M358" t="str">
        <f t="shared" si="35"/>
        <v>Dog100OverACSR</v>
      </c>
      <c r="N358" t="str">
        <f>+VLOOKUP(M358,LineCode!$E:$F,2,0)</f>
        <v>3p_11kV_100_ACSR_Al_o</v>
      </c>
      <c r="R358" t="s">
        <v>296</v>
      </c>
      <c r="S358" t="str">
        <f t="shared" si="36"/>
        <v>Line.line_BAG_1256_1052</v>
      </c>
      <c r="T358" t="str">
        <f t="shared" si="37"/>
        <v>Bus1=1256</v>
      </c>
      <c r="U358" t="str">
        <f t="shared" si="38"/>
        <v>Bus2=1052</v>
      </c>
      <c r="V358" t="str">
        <f t="shared" si="39"/>
        <v>phases=3</v>
      </c>
      <c r="W358" t="str">
        <f t="shared" si="40"/>
        <v>Linecode=3p_11kV_100_ACSR_Al_o</v>
      </c>
      <c r="X358" t="str">
        <f t="shared" si="41"/>
        <v>Length=7.57286</v>
      </c>
      <c r="Y358" t="s">
        <v>307</v>
      </c>
    </row>
    <row r="359" spans="1:25" x14ac:dyDescent="0.25">
      <c r="A359" t="s">
        <v>60</v>
      </c>
      <c r="B359">
        <v>11</v>
      </c>
      <c r="C359" t="s">
        <v>37</v>
      </c>
      <c r="D359">
        <v>100</v>
      </c>
      <c r="E359" t="s">
        <v>27</v>
      </c>
      <c r="F359" t="s">
        <v>38</v>
      </c>
      <c r="G359" t="s">
        <v>30</v>
      </c>
      <c r="H359">
        <v>3</v>
      </c>
      <c r="I359">
        <v>26.707999999999998</v>
      </c>
      <c r="J359" t="s">
        <v>263</v>
      </c>
      <c r="K359">
        <v>1253</v>
      </c>
      <c r="L359">
        <v>1256</v>
      </c>
      <c r="M359" t="str">
        <f t="shared" si="35"/>
        <v>Dog100OverACSR</v>
      </c>
      <c r="N359" t="str">
        <f>+VLOOKUP(M359,LineCode!$E:$F,2,0)</f>
        <v>3p_11kV_100_ACSR_Al_o</v>
      </c>
      <c r="R359" t="s">
        <v>296</v>
      </c>
      <c r="S359" t="str">
        <f t="shared" si="36"/>
        <v>Line.line_BAG_1253_1256</v>
      </c>
      <c r="T359" t="str">
        <f t="shared" si="37"/>
        <v>Bus1=1253</v>
      </c>
      <c r="U359" t="str">
        <f t="shared" si="38"/>
        <v>Bus2=1256</v>
      </c>
      <c r="V359" t="str">
        <f t="shared" si="39"/>
        <v>phases=3</v>
      </c>
      <c r="W359" t="str">
        <f t="shared" si="40"/>
        <v>Linecode=3p_11kV_100_ACSR_Al_o</v>
      </c>
      <c r="X359" t="str">
        <f t="shared" si="41"/>
        <v>Length=26.708</v>
      </c>
      <c r="Y359" t="s">
        <v>307</v>
      </c>
    </row>
    <row r="360" spans="1:25" x14ac:dyDescent="0.25">
      <c r="A360" t="s">
        <v>60</v>
      </c>
      <c r="B360">
        <v>11</v>
      </c>
      <c r="C360" t="s">
        <v>37</v>
      </c>
      <c r="D360">
        <v>100</v>
      </c>
      <c r="E360" t="s">
        <v>27</v>
      </c>
      <c r="F360" t="s">
        <v>38</v>
      </c>
      <c r="G360" t="s">
        <v>30</v>
      </c>
      <c r="H360">
        <v>3</v>
      </c>
      <c r="I360">
        <v>16.720500000000001</v>
      </c>
      <c r="J360" t="s">
        <v>263</v>
      </c>
      <c r="K360">
        <v>1052</v>
      </c>
      <c r="L360">
        <v>1260</v>
      </c>
      <c r="M360" t="str">
        <f t="shared" si="35"/>
        <v>Dog100OverACSR</v>
      </c>
      <c r="N360" t="str">
        <f>+VLOOKUP(M360,LineCode!$E:$F,2,0)</f>
        <v>3p_11kV_100_ACSR_Al_o</v>
      </c>
      <c r="R360" t="s">
        <v>296</v>
      </c>
      <c r="S360" t="str">
        <f t="shared" si="36"/>
        <v>Line.line_BAG_1052_1260</v>
      </c>
      <c r="T360" t="str">
        <f t="shared" si="37"/>
        <v>Bus1=1052</v>
      </c>
      <c r="U360" t="str">
        <f t="shared" si="38"/>
        <v>Bus2=1260</v>
      </c>
      <c r="V360" t="str">
        <f t="shared" si="39"/>
        <v>phases=3</v>
      </c>
      <c r="W360" t="str">
        <f t="shared" si="40"/>
        <v>Linecode=3p_11kV_100_ACSR_Al_o</v>
      </c>
      <c r="X360" t="str">
        <f t="shared" si="41"/>
        <v>Length=16.7205</v>
      </c>
      <c r="Y360" t="s">
        <v>307</v>
      </c>
    </row>
    <row r="361" spans="1:25" x14ac:dyDescent="0.25">
      <c r="A361" t="s">
        <v>60</v>
      </c>
      <c r="B361">
        <v>11</v>
      </c>
      <c r="C361" t="s">
        <v>37</v>
      </c>
      <c r="D361">
        <v>100</v>
      </c>
      <c r="E361" t="s">
        <v>27</v>
      </c>
      <c r="F361" t="s">
        <v>38</v>
      </c>
      <c r="G361" t="s">
        <v>30</v>
      </c>
      <c r="H361">
        <v>3</v>
      </c>
      <c r="I361">
        <v>19.195599999999999</v>
      </c>
      <c r="J361" t="s">
        <v>263</v>
      </c>
      <c r="K361">
        <v>1260</v>
      </c>
      <c r="L361">
        <v>1053</v>
      </c>
      <c r="M361" t="str">
        <f t="shared" si="35"/>
        <v>Dog100OverACSR</v>
      </c>
      <c r="N361" t="str">
        <f>+VLOOKUP(M361,LineCode!$E:$F,2,0)</f>
        <v>3p_11kV_100_ACSR_Al_o</v>
      </c>
      <c r="R361" t="s">
        <v>296</v>
      </c>
      <c r="S361" t="str">
        <f t="shared" si="36"/>
        <v>Line.line_BAG_1260_1053</v>
      </c>
      <c r="T361" t="str">
        <f t="shared" si="37"/>
        <v>Bus1=1260</v>
      </c>
      <c r="U361" t="str">
        <f t="shared" si="38"/>
        <v>Bus2=1053</v>
      </c>
      <c r="V361" t="str">
        <f t="shared" si="39"/>
        <v>phases=3</v>
      </c>
      <c r="W361" t="str">
        <f t="shared" si="40"/>
        <v>Linecode=3p_11kV_100_ACSR_Al_o</v>
      </c>
      <c r="X361" t="str">
        <f t="shared" si="41"/>
        <v>Length=19.1956</v>
      </c>
      <c r="Y361" t="s">
        <v>307</v>
      </c>
    </row>
    <row r="362" spans="1:25" x14ac:dyDescent="0.25">
      <c r="A362" t="s">
        <v>60</v>
      </c>
      <c r="B362">
        <v>11</v>
      </c>
      <c r="C362" t="s">
        <v>37</v>
      </c>
      <c r="D362">
        <v>100</v>
      </c>
      <c r="E362" t="s">
        <v>27</v>
      </c>
      <c r="F362" t="s">
        <v>38</v>
      </c>
      <c r="G362" t="s">
        <v>30</v>
      </c>
      <c r="H362">
        <v>3</v>
      </c>
      <c r="I362">
        <v>4.3545699999999998</v>
      </c>
      <c r="J362" t="s">
        <v>263</v>
      </c>
      <c r="K362">
        <v>1053</v>
      </c>
      <c r="L362">
        <v>1264</v>
      </c>
      <c r="M362" t="str">
        <f t="shared" si="35"/>
        <v>Dog100OverACSR</v>
      </c>
      <c r="N362" t="str">
        <f>+VLOOKUP(M362,LineCode!$E:$F,2,0)</f>
        <v>3p_11kV_100_ACSR_Al_o</v>
      </c>
      <c r="R362" t="s">
        <v>296</v>
      </c>
      <c r="S362" t="str">
        <f t="shared" si="36"/>
        <v>Line.line_BAG_1053_1264</v>
      </c>
      <c r="T362" t="str">
        <f t="shared" si="37"/>
        <v>Bus1=1053</v>
      </c>
      <c r="U362" t="str">
        <f t="shared" si="38"/>
        <v>Bus2=1264</v>
      </c>
      <c r="V362" t="str">
        <f t="shared" si="39"/>
        <v>phases=3</v>
      </c>
      <c r="W362" t="str">
        <f t="shared" si="40"/>
        <v>Linecode=3p_11kV_100_ACSR_Al_o</v>
      </c>
      <c r="X362" t="str">
        <f t="shared" si="41"/>
        <v>Length=4.35457</v>
      </c>
      <c r="Y362" t="s">
        <v>307</v>
      </c>
    </row>
    <row r="363" spans="1:25" x14ac:dyDescent="0.25">
      <c r="A363" t="s">
        <v>60</v>
      </c>
      <c r="B363">
        <v>11</v>
      </c>
      <c r="C363" t="s">
        <v>37</v>
      </c>
      <c r="D363">
        <v>100</v>
      </c>
      <c r="E363" t="s">
        <v>27</v>
      </c>
      <c r="F363" t="s">
        <v>38</v>
      </c>
      <c r="G363" t="s">
        <v>30</v>
      </c>
      <c r="H363">
        <v>3</v>
      </c>
      <c r="I363">
        <v>10.5465</v>
      </c>
      <c r="J363" t="s">
        <v>263</v>
      </c>
      <c r="K363">
        <v>1266</v>
      </c>
      <c r="L363">
        <v>1054</v>
      </c>
      <c r="M363" t="str">
        <f t="shared" si="35"/>
        <v>Dog100OverACSR</v>
      </c>
      <c r="N363" t="str">
        <f>+VLOOKUP(M363,LineCode!$E:$F,2,0)</f>
        <v>3p_11kV_100_ACSR_Al_o</v>
      </c>
      <c r="R363" t="s">
        <v>296</v>
      </c>
      <c r="S363" t="str">
        <f t="shared" si="36"/>
        <v>Line.line_BAG_1266_1054</v>
      </c>
      <c r="T363" t="str">
        <f t="shared" si="37"/>
        <v>Bus1=1266</v>
      </c>
      <c r="U363" t="str">
        <f t="shared" si="38"/>
        <v>Bus2=1054</v>
      </c>
      <c r="V363" t="str">
        <f t="shared" si="39"/>
        <v>phases=3</v>
      </c>
      <c r="W363" t="str">
        <f t="shared" si="40"/>
        <v>Linecode=3p_11kV_100_ACSR_Al_o</v>
      </c>
      <c r="X363" t="str">
        <f t="shared" si="41"/>
        <v>Length=10.5465</v>
      </c>
      <c r="Y363" t="s">
        <v>307</v>
      </c>
    </row>
    <row r="364" spans="1:25" x14ac:dyDescent="0.25">
      <c r="A364" t="s">
        <v>60</v>
      </c>
      <c r="B364">
        <v>11</v>
      </c>
      <c r="C364" t="s">
        <v>37</v>
      </c>
      <c r="D364">
        <v>100</v>
      </c>
      <c r="E364" t="s">
        <v>27</v>
      </c>
      <c r="F364" t="s">
        <v>38</v>
      </c>
      <c r="G364" t="s">
        <v>30</v>
      </c>
      <c r="H364">
        <v>3</v>
      </c>
      <c r="I364">
        <v>17.800899999999999</v>
      </c>
      <c r="J364" t="s">
        <v>263</v>
      </c>
      <c r="K364">
        <v>1264</v>
      </c>
      <c r="L364">
        <v>1266</v>
      </c>
      <c r="M364" t="str">
        <f t="shared" si="35"/>
        <v>Dog100OverACSR</v>
      </c>
      <c r="N364" t="str">
        <f>+VLOOKUP(M364,LineCode!$E:$F,2,0)</f>
        <v>3p_11kV_100_ACSR_Al_o</v>
      </c>
      <c r="R364" t="s">
        <v>296</v>
      </c>
      <c r="S364" t="str">
        <f t="shared" si="36"/>
        <v>Line.line_BAG_1264_1266</v>
      </c>
      <c r="T364" t="str">
        <f t="shared" si="37"/>
        <v>Bus1=1264</v>
      </c>
      <c r="U364" t="str">
        <f t="shared" si="38"/>
        <v>Bus2=1266</v>
      </c>
      <c r="V364" t="str">
        <f t="shared" si="39"/>
        <v>phases=3</v>
      </c>
      <c r="W364" t="str">
        <f t="shared" si="40"/>
        <v>Linecode=3p_11kV_100_ACSR_Al_o</v>
      </c>
      <c r="X364" t="str">
        <f t="shared" si="41"/>
        <v>Length=17.8009</v>
      </c>
      <c r="Y364" t="s">
        <v>307</v>
      </c>
    </row>
    <row r="365" spans="1:25" x14ac:dyDescent="0.25">
      <c r="A365" t="s">
        <v>60</v>
      </c>
      <c r="B365">
        <v>11</v>
      </c>
      <c r="C365" t="s">
        <v>37</v>
      </c>
      <c r="D365">
        <v>100</v>
      </c>
      <c r="E365" t="s">
        <v>27</v>
      </c>
      <c r="F365" t="s">
        <v>38</v>
      </c>
      <c r="G365" t="s">
        <v>30</v>
      </c>
      <c r="H365">
        <v>3</v>
      </c>
      <c r="I365">
        <v>7.9003800000000002</v>
      </c>
      <c r="J365" t="s">
        <v>263</v>
      </c>
      <c r="K365">
        <v>1054</v>
      </c>
      <c r="L365">
        <v>1269</v>
      </c>
      <c r="M365" t="str">
        <f t="shared" si="35"/>
        <v>Dog100OverACSR</v>
      </c>
      <c r="N365" t="str">
        <f>+VLOOKUP(M365,LineCode!$E:$F,2,0)</f>
        <v>3p_11kV_100_ACSR_Al_o</v>
      </c>
      <c r="R365" t="s">
        <v>296</v>
      </c>
      <c r="S365" t="str">
        <f t="shared" si="36"/>
        <v>Line.line_BAG_1054_1269</v>
      </c>
      <c r="T365" t="str">
        <f t="shared" si="37"/>
        <v>Bus1=1054</v>
      </c>
      <c r="U365" t="str">
        <f t="shared" si="38"/>
        <v>Bus2=1269</v>
      </c>
      <c r="V365" t="str">
        <f t="shared" si="39"/>
        <v>phases=3</v>
      </c>
      <c r="W365" t="str">
        <f t="shared" si="40"/>
        <v>Linecode=3p_11kV_100_ACSR_Al_o</v>
      </c>
      <c r="X365" t="str">
        <f t="shared" si="41"/>
        <v>Length=7.90038</v>
      </c>
      <c r="Y365" t="s">
        <v>307</v>
      </c>
    </row>
    <row r="366" spans="1:25" x14ac:dyDescent="0.25">
      <c r="A366" t="s">
        <v>60</v>
      </c>
      <c r="B366">
        <v>11</v>
      </c>
      <c r="C366" t="s">
        <v>37</v>
      </c>
      <c r="D366">
        <v>100</v>
      </c>
      <c r="E366" t="s">
        <v>27</v>
      </c>
      <c r="F366" t="s">
        <v>38</v>
      </c>
      <c r="G366" t="s">
        <v>30</v>
      </c>
      <c r="H366">
        <v>3</v>
      </c>
      <c r="I366">
        <v>22.478899999999999</v>
      </c>
      <c r="J366" t="s">
        <v>263</v>
      </c>
      <c r="K366">
        <v>1269</v>
      </c>
      <c r="L366">
        <v>1055</v>
      </c>
      <c r="M366" t="str">
        <f t="shared" si="35"/>
        <v>Dog100OverACSR</v>
      </c>
      <c r="N366" t="str">
        <f>+VLOOKUP(M366,LineCode!$E:$F,2,0)</f>
        <v>3p_11kV_100_ACSR_Al_o</v>
      </c>
      <c r="R366" t="s">
        <v>296</v>
      </c>
      <c r="S366" t="str">
        <f t="shared" si="36"/>
        <v>Line.line_BAG_1269_1055</v>
      </c>
      <c r="T366" t="str">
        <f t="shared" si="37"/>
        <v>Bus1=1269</v>
      </c>
      <c r="U366" t="str">
        <f t="shared" si="38"/>
        <v>Bus2=1055</v>
      </c>
      <c r="V366" t="str">
        <f t="shared" si="39"/>
        <v>phases=3</v>
      </c>
      <c r="W366" t="str">
        <f t="shared" si="40"/>
        <v>Linecode=3p_11kV_100_ACSR_Al_o</v>
      </c>
      <c r="X366" t="str">
        <f t="shared" si="41"/>
        <v>Length=22.4789</v>
      </c>
      <c r="Y366" t="s">
        <v>307</v>
      </c>
    </row>
    <row r="367" spans="1:25" x14ac:dyDescent="0.25">
      <c r="A367" t="s">
        <v>60</v>
      </c>
      <c r="B367">
        <v>11</v>
      </c>
      <c r="C367" t="s">
        <v>37</v>
      </c>
      <c r="D367">
        <v>100</v>
      </c>
      <c r="E367" t="s">
        <v>27</v>
      </c>
      <c r="F367" t="s">
        <v>38</v>
      </c>
      <c r="G367" t="s">
        <v>30</v>
      </c>
      <c r="H367">
        <v>3</v>
      </c>
      <c r="I367">
        <v>0.573407</v>
      </c>
      <c r="J367" t="s">
        <v>263</v>
      </c>
      <c r="K367">
        <v>1055</v>
      </c>
      <c r="L367">
        <v>1274</v>
      </c>
      <c r="M367" t="str">
        <f t="shared" si="35"/>
        <v>Dog100OverACSR</v>
      </c>
      <c r="N367" t="str">
        <f>+VLOOKUP(M367,LineCode!$E:$F,2,0)</f>
        <v>3p_11kV_100_ACSR_Al_o</v>
      </c>
      <c r="R367" t="s">
        <v>296</v>
      </c>
      <c r="S367" t="str">
        <f t="shared" si="36"/>
        <v>Line.line_BAG_1055_1274</v>
      </c>
      <c r="T367" t="str">
        <f t="shared" si="37"/>
        <v>Bus1=1055</v>
      </c>
      <c r="U367" t="str">
        <f t="shared" si="38"/>
        <v>Bus2=1274</v>
      </c>
      <c r="V367" t="str">
        <f t="shared" si="39"/>
        <v>phases=3</v>
      </c>
      <c r="W367" t="str">
        <f t="shared" si="40"/>
        <v>Linecode=3p_11kV_100_ACSR_Al_o</v>
      </c>
      <c r="X367" t="str">
        <f t="shared" si="41"/>
        <v>Length=0.573407</v>
      </c>
      <c r="Y367" t="s">
        <v>307</v>
      </c>
    </row>
    <row r="368" spans="1:25" x14ac:dyDescent="0.25">
      <c r="A368" t="s">
        <v>60</v>
      </c>
      <c r="B368">
        <v>11</v>
      </c>
      <c r="C368" t="s">
        <v>37</v>
      </c>
      <c r="D368">
        <v>100</v>
      </c>
      <c r="E368" t="s">
        <v>27</v>
      </c>
      <c r="F368" t="s">
        <v>38</v>
      </c>
      <c r="G368" t="s">
        <v>30</v>
      </c>
      <c r="H368">
        <v>3</v>
      </c>
      <c r="I368">
        <v>17.985900000000001</v>
      </c>
      <c r="J368" t="s">
        <v>263</v>
      </c>
      <c r="K368">
        <v>1278</v>
      </c>
      <c r="L368">
        <v>1056</v>
      </c>
      <c r="M368" t="str">
        <f t="shared" si="35"/>
        <v>Dog100OverACSR</v>
      </c>
      <c r="N368" t="str">
        <f>+VLOOKUP(M368,LineCode!$E:$F,2,0)</f>
        <v>3p_11kV_100_ACSR_Al_o</v>
      </c>
      <c r="R368" t="s">
        <v>296</v>
      </c>
      <c r="S368" t="str">
        <f t="shared" si="36"/>
        <v>Line.line_BAG_1278_1056</v>
      </c>
      <c r="T368" t="str">
        <f t="shared" si="37"/>
        <v>Bus1=1278</v>
      </c>
      <c r="U368" t="str">
        <f t="shared" si="38"/>
        <v>Bus2=1056</v>
      </c>
      <c r="V368" t="str">
        <f t="shared" si="39"/>
        <v>phases=3</v>
      </c>
      <c r="W368" t="str">
        <f t="shared" si="40"/>
        <v>Linecode=3p_11kV_100_ACSR_Al_o</v>
      </c>
      <c r="X368" t="str">
        <f t="shared" si="41"/>
        <v>Length=17.9859</v>
      </c>
      <c r="Y368" t="s">
        <v>307</v>
      </c>
    </row>
    <row r="369" spans="1:25" x14ac:dyDescent="0.25">
      <c r="A369" t="s">
        <v>60</v>
      </c>
      <c r="B369">
        <v>11</v>
      </c>
      <c r="C369" t="s">
        <v>37</v>
      </c>
      <c r="D369">
        <v>100</v>
      </c>
      <c r="E369" t="s">
        <v>27</v>
      </c>
      <c r="F369" t="s">
        <v>38</v>
      </c>
      <c r="G369" t="s">
        <v>30</v>
      </c>
      <c r="H369">
        <v>3</v>
      </c>
      <c r="I369">
        <v>14.994300000000001</v>
      </c>
      <c r="J369" t="s">
        <v>263</v>
      </c>
      <c r="K369">
        <v>1276</v>
      </c>
      <c r="L369">
        <v>1278</v>
      </c>
      <c r="M369" t="str">
        <f t="shared" si="35"/>
        <v>Dog100OverACSR</v>
      </c>
      <c r="N369" t="str">
        <f>+VLOOKUP(M369,LineCode!$E:$F,2,0)</f>
        <v>3p_11kV_100_ACSR_Al_o</v>
      </c>
      <c r="R369" t="s">
        <v>296</v>
      </c>
      <c r="S369" t="str">
        <f t="shared" si="36"/>
        <v>Line.line_BAG_1276_1278</v>
      </c>
      <c r="T369" t="str">
        <f t="shared" si="37"/>
        <v>Bus1=1276</v>
      </c>
      <c r="U369" t="str">
        <f t="shared" si="38"/>
        <v>Bus2=1278</v>
      </c>
      <c r="V369" t="str">
        <f t="shared" si="39"/>
        <v>phases=3</v>
      </c>
      <c r="W369" t="str">
        <f t="shared" si="40"/>
        <v>Linecode=3p_11kV_100_ACSR_Al_o</v>
      </c>
      <c r="X369" t="str">
        <f t="shared" si="41"/>
        <v>Length=14.9943</v>
      </c>
      <c r="Y369" t="s">
        <v>307</v>
      </c>
    </row>
    <row r="370" spans="1:25" x14ac:dyDescent="0.25">
      <c r="A370" t="s">
        <v>60</v>
      </c>
      <c r="B370">
        <v>11</v>
      </c>
      <c r="C370" t="s">
        <v>37</v>
      </c>
      <c r="D370">
        <v>100</v>
      </c>
      <c r="E370" t="s">
        <v>27</v>
      </c>
      <c r="F370" t="s">
        <v>38</v>
      </c>
      <c r="G370" t="s">
        <v>30</v>
      </c>
      <c r="H370">
        <v>3</v>
      </c>
      <c r="I370">
        <v>4.9337999999999997</v>
      </c>
      <c r="J370" t="s">
        <v>263</v>
      </c>
      <c r="K370">
        <v>1274</v>
      </c>
      <c r="L370">
        <v>1276</v>
      </c>
      <c r="M370" t="str">
        <f t="shared" si="35"/>
        <v>Dog100OverACSR</v>
      </c>
      <c r="N370" t="str">
        <f>+VLOOKUP(M370,LineCode!$E:$F,2,0)</f>
        <v>3p_11kV_100_ACSR_Al_o</v>
      </c>
      <c r="R370" t="s">
        <v>296</v>
      </c>
      <c r="S370" t="str">
        <f t="shared" si="36"/>
        <v>Line.line_BAG_1274_1276</v>
      </c>
      <c r="T370" t="str">
        <f t="shared" si="37"/>
        <v>Bus1=1274</v>
      </c>
      <c r="U370" t="str">
        <f t="shared" si="38"/>
        <v>Bus2=1276</v>
      </c>
      <c r="V370" t="str">
        <f t="shared" si="39"/>
        <v>phases=3</v>
      </c>
      <c r="W370" t="str">
        <f t="shared" si="40"/>
        <v>Linecode=3p_11kV_100_ACSR_Al_o</v>
      </c>
      <c r="X370" t="str">
        <f t="shared" si="41"/>
        <v>Length=4.9338</v>
      </c>
      <c r="Y370" t="s">
        <v>307</v>
      </c>
    </row>
    <row r="371" spans="1:25" x14ac:dyDescent="0.25">
      <c r="A371" t="s">
        <v>60</v>
      </c>
      <c r="B371">
        <v>11</v>
      </c>
      <c r="C371" t="s">
        <v>37</v>
      </c>
      <c r="D371">
        <v>100</v>
      </c>
      <c r="E371" t="s">
        <v>27</v>
      </c>
      <c r="F371" t="s">
        <v>38</v>
      </c>
      <c r="G371" t="s">
        <v>30</v>
      </c>
      <c r="H371">
        <v>3</v>
      </c>
      <c r="I371">
        <v>5.8372299999999999</v>
      </c>
      <c r="J371" t="s">
        <v>263</v>
      </c>
      <c r="K371">
        <v>1056</v>
      </c>
      <c r="L371">
        <v>1282</v>
      </c>
      <c r="M371" t="str">
        <f t="shared" si="35"/>
        <v>Dog100OverACSR</v>
      </c>
      <c r="N371" t="str">
        <f>+VLOOKUP(M371,LineCode!$E:$F,2,0)</f>
        <v>3p_11kV_100_ACSR_Al_o</v>
      </c>
      <c r="R371" t="s">
        <v>296</v>
      </c>
      <c r="S371" t="str">
        <f t="shared" si="36"/>
        <v>Line.line_BAG_1056_1282</v>
      </c>
      <c r="T371" t="str">
        <f t="shared" si="37"/>
        <v>Bus1=1056</v>
      </c>
      <c r="U371" t="str">
        <f t="shared" si="38"/>
        <v>Bus2=1282</v>
      </c>
      <c r="V371" t="str">
        <f t="shared" si="39"/>
        <v>phases=3</v>
      </c>
      <c r="W371" t="str">
        <f t="shared" si="40"/>
        <v>Linecode=3p_11kV_100_ACSR_Al_o</v>
      </c>
      <c r="X371" t="str">
        <f t="shared" si="41"/>
        <v>Length=5.83723</v>
      </c>
      <c r="Y371" t="s">
        <v>307</v>
      </c>
    </row>
    <row r="372" spans="1:25" x14ac:dyDescent="0.25">
      <c r="A372" t="s">
        <v>60</v>
      </c>
      <c r="B372">
        <v>11</v>
      </c>
      <c r="C372" t="s">
        <v>37</v>
      </c>
      <c r="D372">
        <v>100</v>
      </c>
      <c r="E372" t="s">
        <v>27</v>
      </c>
      <c r="F372" t="s">
        <v>38</v>
      </c>
      <c r="G372" t="s">
        <v>30</v>
      </c>
      <c r="H372">
        <v>3</v>
      </c>
      <c r="I372">
        <v>4.2342399999999998</v>
      </c>
      <c r="J372" t="s">
        <v>263</v>
      </c>
      <c r="K372">
        <v>1287</v>
      </c>
      <c r="L372">
        <v>1057</v>
      </c>
      <c r="M372" t="str">
        <f t="shared" si="35"/>
        <v>Dog100OverACSR</v>
      </c>
      <c r="N372" t="str">
        <f>+VLOOKUP(M372,LineCode!$E:$F,2,0)</f>
        <v>3p_11kV_100_ACSR_Al_o</v>
      </c>
      <c r="R372" t="s">
        <v>296</v>
      </c>
      <c r="S372" t="str">
        <f t="shared" si="36"/>
        <v>Line.line_BAG_1287_1057</v>
      </c>
      <c r="T372" t="str">
        <f t="shared" si="37"/>
        <v>Bus1=1287</v>
      </c>
      <c r="U372" t="str">
        <f t="shared" si="38"/>
        <v>Bus2=1057</v>
      </c>
      <c r="V372" t="str">
        <f t="shared" si="39"/>
        <v>phases=3</v>
      </c>
      <c r="W372" t="str">
        <f t="shared" si="40"/>
        <v>Linecode=3p_11kV_100_ACSR_Al_o</v>
      </c>
      <c r="X372" t="str">
        <f t="shared" si="41"/>
        <v>Length=4.23424</v>
      </c>
      <c r="Y372" t="s">
        <v>307</v>
      </c>
    </row>
    <row r="373" spans="1:25" x14ac:dyDescent="0.25">
      <c r="A373" t="s">
        <v>60</v>
      </c>
      <c r="B373">
        <v>11</v>
      </c>
      <c r="C373" t="s">
        <v>37</v>
      </c>
      <c r="D373">
        <v>100</v>
      </c>
      <c r="E373" t="s">
        <v>27</v>
      </c>
      <c r="F373" t="s">
        <v>38</v>
      </c>
      <c r="G373" t="s">
        <v>30</v>
      </c>
      <c r="H373">
        <v>3</v>
      </c>
      <c r="I373">
        <v>22.390599999999999</v>
      </c>
      <c r="J373" t="s">
        <v>263</v>
      </c>
      <c r="K373">
        <v>1282</v>
      </c>
      <c r="L373">
        <v>1287</v>
      </c>
      <c r="M373" t="str">
        <f t="shared" si="35"/>
        <v>Dog100OverACSR</v>
      </c>
      <c r="N373" t="str">
        <f>+VLOOKUP(M373,LineCode!$E:$F,2,0)</f>
        <v>3p_11kV_100_ACSR_Al_o</v>
      </c>
      <c r="R373" t="s">
        <v>296</v>
      </c>
      <c r="S373" t="str">
        <f t="shared" si="36"/>
        <v>Line.line_BAG_1282_1287</v>
      </c>
      <c r="T373" t="str">
        <f t="shared" si="37"/>
        <v>Bus1=1282</v>
      </c>
      <c r="U373" t="str">
        <f t="shared" si="38"/>
        <v>Bus2=1287</v>
      </c>
      <c r="V373" t="str">
        <f t="shared" si="39"/>
        <v>phases=3</v>
      </c>
      <c r="W373" t="str">
        <f t="shared" si="40"/>
        <v>Linecode=3p_11kV_100_ACSR_Al_o</v>
      </c>
      <c r="X373" t="str">
        <f t="shared" si="41"/>
        <v>Length=22.3906</v>
      </c>
      <c r="Y373" t="s">
        <v>307</v>
      </c>
    </row>
    <row r="374" spans="1:25" x14ac:dyDescent="0.25">
      <c r="A374" t="s">
        <v>60</v>
      </c>
      <c r="B374">
        <v>11</v>
      </c>
      <c r="C374" t="s">
        <v>37</v>
      </c>
      <c r="D374">
        <v>100</v>
      </c>
      <c r="E374" t="s">
        <v>27</v>
      </c>
      <c r="F374" t="s">
        <v>38</v>
      </c>
      <c r="G374" t="s">
        <v>30</v>
      </c>
      <c r="H374">
        <v>3</v>
      </c>
      <c r="I374">
        <v>17.653199999999998</v>
      </c>
      <c r="J374" t="s">
        <v>263</v>
      </c>
      <c r="K374">
        <v>1057</v>
      </c>
      <c r="L374">
        <v>1288</v>
      </c>
      <c r="M374" t="str">
        <f t="shared" si="35"/>
        <v>Dog100OverACSR</v>
      </c>
      <c r="N374" t="str">
        <f>+VLOOKUP(M374,LineCode!$E:$F,2,0)</f>
        <v>3p_11kV_100_ACSR_Al_o</v>
      </c>
      <c r="R374" t="s">
        <v>296</v>
      </c>
      <c r="S374" t="str">
        <f t="shared" si="36"/>
        <v>Line.line_BAG_1057_1288</v>
      </c>
      <c r="T374" t="str">
        <f t="shared" si="37"/>
        <v>Bus1=1057</v>
      </c>
      <c r="U374" t="str">
        <f t="shared" si="38"/>
        <v>Bus2=1288</v>
      </c>
      <c r="V374" t="str">
        <f t="shared" si="39"/>
        <v>phases=3</v>
      </c>
      <c r="W374" t="str">
        <f t="shared" si="40"/>
        <v>Linecode=3p_11kV_100_ACSR_Al_o</v>
      </c>
      <c r="X374" t="str">
        <f t="shared" si="41"/>
        <v>Length=17.6532</v>
      </c>
      <c r="Y374" t="s">
        <v>307</v>
      </c>
    </row>
    <row r="375" spans="1:25" x14ac:dyDescent="0.25">
      <c r="A375" t="s">
        <v>60</v>
      </c>
      <c r="B375">
        <v>11</v>
      </c>
      <c r="C375" t="s">
        <v>37</v>
      </c>
      <c r="D375">
        <v>100</v>
      </c>
      <c r="E375" t="s">
        <v>27</v>
      </c>
      <c r="F375" t="s">
        <v>38</v>
      </c>
      <c r="G375" t="s">
        <v>30</v>
      </c>
      <c r="H375">
        <v>3</v>
      </c>
      <c r="I375">
        <v>2.0218099999999999</v>
      </c>
      <c r="J375" t="s">
        <v>263</v>
      </c>
      <c r="K375">
        <v>1289</v>
      </c>
      <c r="L375">
        <v>1058</v>
      </c>
      <c r="M375" t="str">
        <f t="shared" si="35"/>
        <v>Dog100OverACSR</v>
      </c>
      <c r="N375" t="str">
        <f>+VLOOKUP(M375,LineCode!$E:$F,2,0)</f>
        <v>3p_11kV_100_ACSR_Al_o</v>
      </c>
      <c r="R375" t="s">
        <v>296</v>
      </c>
      <c r="S375" t="str">
        <f t="shared" si="36"/>
        <v>Line.line_BAG_1289_1058</v>
      </c>
      <c r="T375" t="str">
        <f t="shared" si="37"/>
        <v>Bus1=1289</v>
      </c>
      <c r="U375" t="str">
        <f t="shared" si="38"/>
        <v>Bus2=1058</v>
      </c>
      <c r="V375" t="str">
        <f t="shared" si="39"/>
        <v>phases=3</v>
      </c>
      <c r="W375" t="str">
        <f t="shared" si="40"/>
        <v>Linecode=3p_11kV_100_ACSR_Al_o</v>
      </c>
      <c r="X375" t="str">
        <f t="shared" si="41"/>
        <v>Length=2.02181</v>
      </c>
      <c r="Y375" t="s">
        <v>307</v>
      </c>
    </row>
    <row r="376" spans="1:25" x14ac:dyDescent="0.25">
      <c r="A376" t="s">
        <v>60</v>
      </c>
      <c r="B376">
        <v>11</v>
      </c>
      <c r="C376" t="s">
        <v>37</v>
      </c>
      <c r="D376">
        <v>100</v>
      </c>
      <c r="E376" t="s">
        <v>27</v>
      </c>
      <c r="F376" t="s">
        <v>38</v>
      </c>
      <c r="G376" t="s">
        <v>30</v>
      </c>
      <c r="H376">
        <v>3</v>
      </c>
      <c r="I376">
        <v>22.355399999999999</v>
      </c>
      <c r="J376" t="s">
        <v>263</v>
      </c>
      <c r="K376">
        <v>1288</v>
      </c>
      <c r="L376">
        <v>1289</v>
      </c>
      <c r="M376" t="str">
        <f t="shared" si="35"/>
        <v>Dog100OverACSR</v>
      </c>
      <c r="N376" t="str">
        <f>+VLOOKUP(M376,LineCode!$E:$F,2,0)</f>
        <v>3p_11kV_100_ACSR_Al_o</v>
      </c>
      <c r="R376" t="s">
        <v>296</v>
      </c>
      <c r="S376" t="str">
        <f t="shared" si="36"/>
        <v>Line.line_BAG_1288_1289</v>
      </c>
      <c r="T376" t="str">
        <f t="shared" si="37"/>
        <v>Bus1=1288</v>
      </c>
      <c r="U376" t="str">
        <f t="shared" si="38"/>
        <v>Bus2=1289</v>
      </c>
      <c r="V376" t="str">
        <f t="shared" si="39"/>
        <v>phases=3</v>
      </c>
      <c r="W376" t="str">
        <f t="shared" si="40"/>
        <v>Linecode=3p_11kV_100_ACSR_Al_o</v>
      </c>
      <c r="X376" t="str">
        <f t="shared" si="41"/>
        <v>Length=22.3554</v>
      </c>
      <c r="Y376" t="s">
        <v>307</v>
      </c>
    </row>
    <row r="377" spans="1:25" x14ac:dyDescent="0.25">
      <c r="A377" t="s">
        <v>60</v>
      </c>
      <c r="B377">
        <v>11</v>
      </c>
      <c r="C377" t="s">
        <v>37</v>
      </c>
      <c r="D377">
        <v>100</v>
      </c>
      <c r="E377" t="s">
        <v>27</v>
      </c>
      <c r="F377" t="s">
        <v>38</v>
      </c>
      <c r="G377" t="s">
        <v>30</v>
      </c>
      <c r="H377">
        <v>3</v>
      </c>
      <c r="I377">
        <v>19.226800000000001</v>
      </c>
      <c r="J377" t="s">
        <v>263</v>
      </c>
      <c r="K377">
        <v>1058</v>
      </c>
      <c r="L377">
        <v>1290</v>
      </c>
      <c r="M377" t="str">
        <f t="shared" si="35"/>
        <v>Dog100OverACSR</v>
      </c>
      <c r="N377" t="str">
        <f>+VLOOKUP(M377,LineCode!$E:$F,2,0)</f>
        <v>3p_11kV_100_ACSR_Al_o</v>
      </c>
      <c r="R377" t="s">
        <v>296</v>
      </c>
      <c r="S377" t="str">
        <f t="shared" si="36"/>
        <v>Line.line_BAG_1058_1290</v>
      </c>
      <c r="T377" t="str">
        <f t="shared" si="37"/>
        <v>Bus1=1058</v>
      </c>
      <c r="U377" t="str">
        <f t="shared" si="38"/>
        <v>Bus2=1290</v>
      </c>
      <c r="V377" t="str">
        <f t="shared" si="39"/>
        <v>phases=3</v>
      </c>
      <c r="W377" t="str">
        <f t="shared" si="40"/>
        <v>Linecode=3p_11kV_100_ACSR_Al_o</v>
      </c>
      <c r="X377" t="str">
        <f t="shared" si="41"/>
        <v>Length=19.2268</v>
      </c>
      <c r="Y377" t="s">
        <v>307</v>
      </c>
    </row>
    <row r="378" spans="1:25" x14ac:dyDescent="0.25">
      <c r="A378" t="s">
        <v>60</v>
      </c>
      <c r="B378">
        <v>11</v>
      </c>
      <c r="C378" t="s">
        <v>37</v>
      </c>
      <c r="D378">
        <v>100</v>
      </c>
      <c r="E378" t="s">
        <v>27</v>
      </c>
      <c r="F378" t="s">
        <v>38</v>
      </c>
      <c r="G378" t="s">
        <v>30</v>
      </c>
      <c r="H378">
        <v>3</v>
      </c>
      <c r="I378">
        <v>17.1938</v>
      </c>
      <c r="J378" t="s">
        <v>263</v>
      </c>
      <c r="K378">
        <v>1290</v>
      </c>
      <c r="L378">
        <v>1059</v>
      </c>
      <c r="M378" t="str">
        <f t="shared" si="35"/>
        <v>Dog100OverACSR</v>
      </c>
      <c r="N378" t="str">
        <f>+VLOOKUP(M378,LineCode!$E:$F,2,0)</f>
        <v>3p_11kV_100_ACSR_Al_o</v>
      </c>
      <c r="R378" t="s">
        <v>296</v>
      </c>
      <c r="S378" t="str">
        <f t="shared" si="36"/>
        <v>Line.line_BAG_1290_1059</v>
      </c>
      <c r="T378" t="str">
        <f t="shared" si="37"/>
        <v>Bus1=1290</v>
      </c>
      <c r="U378" t="str">
        <f t="shared" si="38"/>
        <v>Bus2=1059</v>
      </c>
      <c r="V378" t="str">
        <f t="shared" si="39"/>
        <v>phases=3</v>
      </c>
      <c r="W378" t="str">
        <f t="shared" si="40"/>
        <v>Linecode=3p_11kV_100_ACSR_Al_o</v>
      </c>
      <c r="X378" t="str">
        <f t="shared" si="41"/>
        <v>Length=17.1938</v>
      </c>
      <c r="Y378" t="s">
        <v>307</v>
      </c>
    </row>
    <row r="379" spans="1:25" x14ac:dyDescent="0.25">
      <c r="A379" t="s">
        <v>60</v>
      </c>
      <c r="B379">
        <v>11</v>
      </c>
      <c r="C379" t="s">
        <v>37</v>
      </c>
      <c r="D379">
        <v>100</v>
      </c>
      <c r="E379" t="s">
        <v>27</v>
      </c>
      <c r="F379" t="s">
        <v>38</v>
      </c>
      <c r="G379" t="s">
        <v>30</v>
      </c>
      <c r="H379">
        <v>3</v>
      </c>
      <c r="I379">
        <v>5.1860499999999998</v>
      </c>
      <c r="J379" t="s">
        <v>263</v>
      </c>
      <c r="K379">
        <v>1059</v>
      </c>
      <c r="L379">
        <v>1291</v>
      </c>
      <c r="M379" t="str">
        <f t="shared" si="35"/>
        <v>Dog100OverACSR</v>
      </c>
      <c r="N379" t="str">
        <f>+VLOOKUP(M379,LineCode!$E:$F,2,0)</f>
        <v>3p_11kV_100_ACSR_Al_o</v>
      </c>
      <c r="R379" t="s">
        <v>296</v>
      </c>
      <c r="S379" t="str">
        <f t="shared" si="36"/>
        <v>Line.line_BAG_1059_1291</v>
      </c>
      <c r="T379" t="str">
        <f t="shared" si="37"/>
        <v>Bus1=1059</v>
      </c>
      <c r="U379" t="str">
        <f t="shared" si="38"/>
        <v>Bus2=1291</v>
      </c>
      <c r="V379" t="str">
        <f t="shared" si="39"/>
        <v>phases=3</v>
      </c>
      <c r="W379" t="str">
        <f t="shared" si="40"/>
        <v>Linecode=3p_11kV_100_ACSR_Al_o</v>
      </c>
      <c r="X379" t="str">
        <f t="shared" si="41"/>
        <v>Length=5.18605</v>
      </c>
      <c r="Y379" t="s">
        <v>307</v>
      </c>
    </row>
    <row r="380" spans="1:25" x14ac:dyDescent="0.25">
      <c r="A380" t="s">
        <v>60</v>
      </c>
      <c r="B380">
        <v>11</v>
      </c>
      <c r="C380" t="s">
        <v>37</v>
      </c>
      <c r="D380">
        <v>100</v>
      </c>
      <c r="E380" t="s">
        <v>27</v>
      </c>
      <c r="F380" t="s">
        <v>38</v>
      </c>
      <c r="G380" t="s">
        <v>30</v>
      </c>
      <c r="H380">
        <v>3</v>
      </c>
      <c r="I380">
        <v>13.106400000000001</v>
      </c>
      <c r="J380" t="s">
        <v>263</v>
      </c>
      <c r="K380">
        <v>1293</v>
      </c>
      <c r="L380">
        <v>1060</v>
      </c>
      <c r="M380" t="str">
        <f t="shared" si="35"/>
        <v>Dog100OverACSR</v>
      </c>
      <c r="N380" t="str">
        <f>+VLOOKUP(M380,LineCode!$E:$F,2,0)</f>
        <v>3p_11kV_100_ACSR_Al_o</v>
      </c>
      <c r="R380" t="s">
        <v>296</v>
      </c>
      <c r="S380" t="str">
        <f t="shared" si="36"/>
        <v>Line.line_BAG_1293_1060</v>
      </c>
      <c r="T380" t="str">
        <f t="shared" si="37"/>
        <v>Bus1=1293</v>
      </c>
      <c r="U380" t="str">
        <f t="shared" si="38"/>
        <v>Bus2=1060</v>
      </c>
      <c r="V380" t="str">
        <f t="shared" si="39"/>
        <v>phases=3</v>
      </c>
      <c r="W380" t="str">
        <f t="shared" si="40"/>
        <v>Linecode=3p_11kV_100_ACSR_Al_o</v>
      </c>
      <c r="X380" t="str">
        <f t="shared" si="41"/>
        <v>Length=13.1064</v>
      </c>
      <c r="Y380" t="s">
        <v>307</v>
      </c>
    </row>
    <row r="381" spans="1:25" x14ac:dyDescent="0.25">
      <c r="A381" t="s">
        <v>60</v>
      </c>
      <c r="B381">
        <v>11</v>
      </c>
      <c r="C381" t="s">
        <v>37</v>
      </c>
      <c r="D381">
        <v>100</v>
      </c>
      <c r="E381" t="s">
        <v>27</v>
      </c>
      <c r="F381" t="s">
        <v>38</v>
      </c>
      <c r="G381" t="s">
        <v>30</v>
      </c>
      <c r="H381">
        <v>3</v>
      </c>
      <c r="I381">
        <v>20.421500000000002</v>
      </c>
      <c r="J381" t="s">
        <v>263</v>
      </c>
      <c r="K381">
        <v>1292</v>
      </c>
      <c r="L381">
        <v>1293</v>
      </c>
      <c r="M381" t="str">
        <f t="shared" si="35"/>
        <v>Dog100OverACSR</v>
      </c>
      <c r="N381" t="str">
        <f>+VLOOKUP(M381,LineCode!$E:$F,2,0)</f>
        <v>3p_11kV_100_ACSR_Al_o</v>
      </c>
      <c r="R381" t="s">
        <v>296</v>
      </c>
      <c r="S381" t="str">
        <f t="shared" si="36"/>
        <v>Line.line_BAG_1292_1293</v>
      </c>
      <c r="T381" t="str">
        <f t="shared" si="37"/>
        <v>Bus1=1292</v>
      </c>
      <c r="U381" t="str">
        <f t="shared" si="38"/>
        <v>Bus2=1293</v>
      </c>
      <c r="V381" t="str">
        <f t="shared" si="39"/>
        <v>phases=3</v>
      </c>
      <c r="W381" t="str">
        <f t="shared" si="40"/>
        <v>Linecode=3p_11kV_100_ACSR_Al_o</v>
      </c>
      <c r="X381" t="str">
        <f t="shared" si="41"/>
        <v>Length=20.4215</v>
      </c>
      <c r="Y381" t="s">
        <v>307</v>
      </c>
    </row>
    <row r="382" spans="1:25" x14ac:dyDescent="0.25">
      <c r="A382" t="s">
        <v>60</v>
      </c>
      <c r="B382">
        <v>11</v>
      </c>
      <c r="C382" t="s">
        <v>37</v>
      </c>
      <c r="D382">
        <v>100</v>
      </c>
      <c r="E382" t="s">
        <v>27</v>
      </c>
      <c r="F382" t="s">
        <v>38</v>
      </c>
      <c r="G382" t="s">
        <v>30</v>
      </c>
      <c r="H382">
        <v>3</v>
      </c>
      <c r="I382">
        <v>23.422799999999999</v>
      </c>
      <c r="J382" t="s">
        <v>263</v>
      </c>
      <c r="K382">
        <v>1291</v>
      </c>
      <c r="L382">
        <v>1292</v>
      </c>
      <c r="M382" t="str">
        <f t="shared" si="35"/>
        <v>Dog100OverACSR</v>
      </c>
      <c r="N382" t="str">
        <f>+VLOOKUP(M382,LineCode!$E:$F,2,0)</f>
        <v>3p_11kV_100_ACSR_Al_o</v>
      </c>
      <c r="R382" t="s">
        <v>296</v>
      </c>
      <c r="S382" t="str">
        <f t="shared" si="36"/>
        <v>Line.line_BAG_1291_1292</v>
      </c>
      <c r="T382" t="str">
        <f t="shared" si="37"/>
        <v>Bus1=1291</v>
      </c>
      <c r="U382" t="str">
        <f t="shared" si="38"/>
        <v>Bus2=1292</v>
      </c>
      <c r="V382" t="str">
        <f t="shared" si="39"/>
        <v>phases=3</v>
      </c>
      <c r="W382" t="str">
        <f t="shared" si="40"/>
        <v>Linecode=3p_11kV_100_ACSR_Al_o</v>
      </c>
      <c r="X382" t="str">
        <f t="shared" si="41"/>
        <v>Length=23.4228</v>
      </c>
      <c r="Y382" t="s">
        <v>307</v>
      </c>
    </row>
    <row r="383" spans="1:25" x14ac:dyDescent="0.25">
      <c r="A383" t="s">
        <v>60</v>
      </c>
      <c r="B383">
        <v>11</v>
      </c>
      <c r="C383" t="s">
        <v>37</v>
      </c>
      <c r="D383">
        <v>100</v>
      </c>
      <c r="E383" t="s">
        <v>27</v>
      </c>
      <c r="F383" t="s">
        <v>38</v>
      </c>
      <c r="G383" t="s">
        <v>30</v>
      </c>
      <c r="H383">
        <v>3</v>
      </c>
      <c r="I383">
        <v>7.0021300000000002</v>
      </c>
      <c r="J383" t="s">
        <v>263</v>
      </c>
      <c r="K383">
        <v>1060</v>
      </c>
      <c r="L383">
        <v>1294</v>
      </c>
      <c r="M383" t="str">
        <f t="shared" si="35"/>
        <v>Dog100OverACSR</v>
      </c>
      <c r="N383" t="str">
        <f>+VLOOKUP(M383,LineCode!$E:$F,2,0)</f>
        <v>3p_11kV_100_ACSR_Al_o</v>
      </c>
      <c r="R383" t="s">
        <v>296</v>
      </c>
      <c r="S383" t="str">
        <f t="shared" si="36"/>
        <v>Line.line_BAG_1060_1294</v>
      </c>
      <c r="T383" t="str">
        <f t="shared" si="37"/>
        <v>Bus1=1060</v>
      </c>
      <c r="U383" t="str">
        <f t="shared" si="38"/>
        <v>Bus2=1294</v>
      </c>
      <c r="V383" t="str">
        <f t="shared" si="39"/>
        <v>phases=3</v>
      </c>
      <c r="W383" t="str">
        <f t="shared" si="40"/>
        <v>Linecode=3p_11kV_100_ACSR_Al_o</v>
      </c>
      <c r="X383" t="str">
        <f t="shared" si="41"/>
        <v>Length=7.00213</v>
      </c>
      <c r="Y383" t="s">
        <v>307</v>
      </c>
    </row>
    <row r="384" spans="1:25" x14ac:dyDescent="0.25">
      <c r="A384" t="s">
        <v>60</v>
      </c>
      <c r="B384">
        <v>11</v>
      </c>
      <c r="C384" t="s">
        <v>37</v>
      </c>
      <c r="D384">
        <v>100</v>
      </c>
      <c r="E384" t="s">
        <v>27</v>
      </c>
      <c r="F384" t="s">
        <v>38</v>
      </c>
      <c r="G384" t="s">
        <v>30</v>
      </c>
      <c r="H384">
        <v>3</v>
      </c>
      <c r="I384">
        <v>21.606999999999999</v>
      </c>
      <c r="J384" t="s">
        <v>263</v>
      </c>
      <c r="K384">
        <v>1295</v>
      </c>
      <c r="L384">
        <v>1061</v>
      </c>
      <c r="M384" t="str">
        <f t="shared" si="35"/>
        <v>Dog100OverACSR</v>
      </c>
      <c r="N384" t="str">
        <f>+VLOOKUP(M384,LineCode!$E:$F,2,0)</f>
        <v>3p_11kV_100_ACSR_Al_o</v>
      </c>
      <c r="R384" t="s">
        <v>296</v>
      </c>
      <c r="S384" t="str">
        <f t="shared" si="36"/>
        <v>Line.line_BAG_1295_1061</v>
      </c>
      <c r="T384" t="str">
        <f t="shared" si="37"/>
        <v>Bus1=1295</v>
      </c>
      <c r="U384" t="str">
        <f t="shared" si="38"/>
        <v>Bus2=1061</v>
      </c>
      <c r="V384" t="str">
        <f t="shared" si="39"/>
        <v>phases=3</v>
      </c>
      <c r="W384" t="str">
        <f t="shared" si="40"/>
        <v>Linecode=3p_11kV_100_ACSR_Al_o</v>
      </c>
      <c r="X384" t="str">
        <f t="shared" si="41"/>
        <v>Length=21.607</v>
      </c>
      <c r="Y384" t="s">
        <v>307</v>
      </c>
    </row>
    <row r="385" spans="1:25" x14ac:dyDescent="0.25">
      <c r="A385" t="s">
        <v>60</v>
      </c>
      <c r="B385">
        <v>11</v>
      </c>
      <c r="C385" t="s">
        <v>37</v>
      </c>
      <c r="D385">
        <v>100</v>
      </c>
      <c r="E385" t="s">
        <v>27</v>
      </c>
      <c r="F385" t="s">
        <v>38</v>
      </c>
      <c r="G385" t="s">
        <v>30</v>
      </c>
      <c r="H385">
        <v>3</v>
      </c>
      <c r="I385">
        <v>16.616800000000001</v>
      </c>
      <c r="J385" t="s">
        <v>263</v>
      </c>
      <c r="K385">
        <v>1294</v>
      </c>
      <c r="L385">
        <v>1295</v>
      </c>
      <c r="M385" t="str">
        <f t="shared" si="35"/>
        <v>Dog100OverACSR</v>
      </c>
      <c r="N385" t="str">
        <f>+VLOOKUP(M385,LineCode!$E:$F,2,0)</f>
        <v>3p_11kV_100_ACSR_Al_o</v>
      </c>
      <c r="R385" t="s">
        <v>296</v>
      </c>
      <c r="S385" t="str">
        <f t="shared" si="36"/>
        <v>Line.line_BAG_1294_1295</v>
      </c>
      <c r="T385" t="str">
        <f t="shared" si="37"/>
        <v>Bus1=1294</v>
      </c>
      <c r="U385" t="str">
        <f t="shared" si="38"/>
        <v>Bus2=1295</v>
      </c>
      <c r="V385" t="str">
        <f t="shared" si="39"/>
        <v>phases=3</v>
      </c>
      <c r="W385" t="str">
        <f t="shared" si="40"/>
        <v>Linecode=3p_11kV_100_ACSR_Al_o</v>
      </c>
      <c r="X385" t="str">
        <f t="shared" si="41"/>
        <v>Length=16.6168</v>
      </c>
      <c r="Y385" t="s">
        <v>307</v>
      </c>
    </row>
    <row r="386" spans="1:25" x14ac:dyDescent="0.25">
      <c r="A386" t="s">
        <v>60</v>
      </c>
      <c r="B386">
        <v>11</v>
      </c>
      <c r="C386" t="s">
        <v>37</v>
      </c>
      <c r="D386">
        <v>100</v>
      </c>
      <c r="E386" t="s">
        <v>27</v>
      </c>
      <c r="F386" t="s">
        <v>38</v>
      </c>
      <c r="G386" t="s">
        <v>30</v>
      </c>
      <c r="H386">
        <v>3</v>
      </c>
      <c r="I386">
        <v>2.58934</v>
      </c>
      <c r="J386" t="s">
        <v>263</v>
      </c>
      <c r="K386">
        <v>1061</v>
      </c>
      <c r="L386">
        <v>1296</v>
      </c>
      <c r="M386" t="str">
        <f t="shared" ref="M386:M449" si="42">C386&amp;D386&amp;F386&amp;G386</f>
        <v>Dog100OverACSR</v>
      </c>
      <c r="N386" t="str">
        <f>+VLOOKUP(M386,LineCode!$E:$F,2,0)</f>
        <v>3p_11kV_100_ACSR_Al_o</v>
      </c>
      <c r="R386" t="s">
        <v>296</v>
      </c>
      <c r="S386" t="str">
        <f t="shared" si="36"/>
        <v>Line.line_BAG_1061_1296</v>
      </c>
      <c r="T386" t="str">
        <f t="shared" si="37"/>
        <v>Bus1=1061</v>
      </c>
      <c r="U386" t="str">
        <f t="shared" si="38"/>
        <v>Bus2=1296</v>
      </c>
      <c r="V386" t="str">
        <f t="shared" si="39"/>
        <v>phases=3</v>
      </c>
      <c r="W386" t="str">
        <f t="shared" si="40"/>
        <v>Linecode=3p_11kV_100_ACSR_Al_o</v>
      </c>
      <c r="X386" t="str">
        <f t="shared" si="41"/>
        <v>Length=2.58934</v>
      </c>
      <c r="Y386" t="s">
        <v>307</v>
      </c>
    </row>
    <row r="387" spans="1:25" x14ac:dyDescent="0.25">
      <c r="A387" t="s">
        <v>60</v>
      </c>
      <c r="B387">
        <v>11</v>
      </c>
      <c r="C387" t="s">
        <v>37</v>
      </c>
      <c r="D387">
        <v>100</v>
      </c>
      <c r="E387" t="s">
        <v>27</v>
      </c>
      <c r="F387" t="s">
        <v>38</v>
      </c>
      <c r="G387" t="s">
        <v>30</v>
      </c>
      <c r="H387">
        <v>3</v>
      </c>
      <c r="I387">
        <v>28.171900000000001</v>
      </c>
      <c r="J387" t="s">
        <v>263</v>
      </c>
      <c r="K387">
        <v>1297</v>
      </c>
      <c r="L387">
        <v>1062</v>
      </c>
      <c r="M387" t="str">
        <f t="shared" si="42"/>
        <v>Dog100OverACSR</v>
      </c>
      <c r="N387" t="str">
        <f>+VLOOKUP(M387,LineCode!$E:$F,2,0)</f>
        <v>3p_11kV_100_ACSR_Al_o</v>
      </c>
      <c r="R387" t="s">
        <v>296</v>
      </c>
      <c r="S387" t="str">
        <f t="shared" ref="S387:S450" si="43">"Line.line_"&amp;J387&amp;"_"&amp;K387&amp;"_"&amp;L387</f>
        <v>Line.line_BAG_1297_1062</v>
      </c>
      <c r="T387" t="str">
        <f t="shared" ref="T387:T450" si="44">"Bus1="&amp;K387</f>
        <v>Bus1=1297</v>
      </c>
      <c r="U387" t="str">
        <f t="shared" ref="U387:U450" si="45">"Bus2="&amp;L387</f>
        <v>Bus2=1062</v>
      </c>
      <c r="V387" t="str">
        <f t="shared" ref="V387:V450" si="46">"phases="&amp;H387</f>
        <v>phases=3</v>
      </c>
      <c r="W387" t="str">
        <f t="shared" ref="W387:W450" si="47">"Linecode="&amp;N387</f>
        <v>Linecode=3p_11kV_100_ACSR_Al_o</v>
      </c>
      <c r="X387" t="str">
        <f t="shared" ref="X387:X450" si="48">"Length="&amp;I387</f>
        <v>Length=28.1719</v>
      </c>
      <c r="Y387" t="s">
        <v>307</v>
      </c>
    </row>
    <row r="388" spans="1:25" x14ac:dyDescent="0.25">
      <c r="A388" t="s">
        <v>60</v>
      </c>
      <c r="B388">
        <v>11</v>
      </c>
      <c r="C388" t="s">
        <v>37</v>
      </c>
      <c r="D388">
        <v>100</v>
      </c>
      <c r="E388" t="s">
        <v>27</v>
      </c>
      <c r="F388" t="s">
        <v>38</v>
      </c>
      <c r="G388" t="s">
        <v>30</v>
      </c>
      <c r="H388">
        <v>3</v>
      </c>
      <c r="I388">
        <v>26.9617</v>
      </c>
      <c r="J388" t="s">
        <v>263</v>
      </c>
      <c r="K388">
        <v>1296</v>
      </c>
      <c r="L388">
        <v>1297</v>
      </c>
      <c r="M388" t="str">
        <f t="shared" si="42"/>
        <v>Dog100OverACSR</v>
      </c>
      <c r="N388" t="str">
        <f>+VLOOKUP(M388,LineCode!$E:$F,2,0)</f>
        <v>3p_11kV_100_ACSR_Al_o</v>
      </c>
      <c r="R388" t="s">
        <v>296</v>
      </c>
      <c r="S388" t="str">
        <f t="shared" si="43"/>
        <v>Line.line_BAG_1296_1297</v>
      </c>
      <c r="T388" t="str">
        <f t="shared" si="44"/>
        <v>Bus1=1296</v>
      </c>
      <c r="U388" t="str">
        <f t="shared" si="45"/>
        <v>Bus2=1297</v>
      </c>
      <c r="V388" t="str">
        <f t="shared" si="46"/>
        <v>phases=3</v>
      </c>
      <c r="W388" t="str">
        <f t="shared" si="47"/>
        <v>Linecode=3p_11kV_100_ACSR_Al_o</v>
      </c>
      <c r="X388" t="str">
        <f t="shared" si="48"/>
        <v>Length=26.9617</v>
      </c>
      <c r="Y388" t="s">
        <v>307</v>
      </c>
    </row>
    <row r="389" spans="1:25" x14ac:dyDescent="0.25">
      <c r="A389" t="s">
        <v>60</v>
      </c>
      <c r="B389">
        <v>11</v>
      </c>
      <c r="C389" t="s">
        <v>37</v>
      </c>
      <c r="D389">
        <v>100</v>
      </c>
      <c r="E389" t="s">
        <v>27</v>
      </c>
      <c r="F389" t="s">
        <v>38</v>
      </c>
      <c r="G389" t="s">
        <v>30</v>
      </c>
      <c r="H389">
        <v>3</v>
      </c>
      <c r="I389">
        <v>0.61449500000000001</v>
      </c>
      <c r="J389" t="s">
        <v>263</v>
      </c>
      <c r="K389">
        <v>1062</v>
      </c>
      <c r="L389">
        <v>1298</v>
      </c>
      <c r="M389" t="str">
        <f t="shared" si="42"/>
        <v>Dog100OverACSR</v>
      </c>
      <c r="N389" t="str">
        <f>+VLOOKUP(M389,LineCode!$E:$F,2,0)</f>
        <v>3p_11kV_100_ACSR_Al_o</v>
      </c>
      <c r="R389" t="s">
        <v>296</v>
      </c>
      <c r="S389" t="str">
        <f t="shared" si="43"/>
        <v>Line.line_BAG_1062_1298</v>
      </c>
      <c r="T389" t="str">
        <f t="shared" si="44"/>
        <v>Bus1=1062</v>
      </c>
      <c r="U389" t="str">
        <f t="shared" si="45"/>
        <v>Bus2=1298</v>
      </c>
      <c r="V389" t="str">
        <f t="shared" si="46"/>
        <v>phases=3</v>
      </c>
      <c r="W389" t="str">
        <f t="shared" si="47"/>
        <v>Linecode=3p_11kV_100_ACSR_Al_o</v>
      </c>
      <c r="X389" t="str">
        <f t="shared" si="48"/>
        <v>Length=0.614495</v>
      </c>
      <c r="Y389" t="s">
        <v>307</v>
      </c>
    </row>
    <row r="390" spans="1:25" x14ac:dyDescent="0.25">
      <c r="A390" t="s">
        <v>60</v>
      </c>
      <c r="B390">
        <v>11</v>
      </c>
      <c r="C390" t="s">
        <v>37</v>
      </c>
      <c r="D390">
        <v>100</v>
      </c>
      <c r="E390" t="s">
        <v>27</v>
      </c>
      <c r="F390" t="s">
        <v>38</v>
      </c>
      <c r="G390" t="s">
        <v>30</v>
      </c>
      <c r="H390">
        <v>3</v>
      </c>
      <c r="I390">
        <v>15.351699999999999</v>
      </c>
      <c r="J390" t="s">
        <v>263</v>
      </c>
      <c r="K390">
        <v>1299</v>
      </c>
      <c r="L390">
        <v>1063</v>
      </c>
      <c r="M390" t="str">
        <f t="shared" si="42"/>
        <v>Dog100OverACSR</v>
      </c>
      <c r="N390" t="str">
        <f>+VLOOKUP(M390,LineCode!$E:$F,2,0)</f>
        <v>3p_11kV_100_ACSR_Al_o</v>
      </c>
      <c r="R390" t="s">
        <v>296</v>
      </c>
      <c r="S390" t="str">
        <f t="shared" si="43"/>
        <v>Line.line_BAG_1299_1063</v>
      </c>
      <c r="T390" t="str">
        <f t="shared" si="44"/>
        <v>Bus1=1299</v>
      </c>
      <c r="U390" t="str">
        <f t="shared" si="45"/>
        <v>Bus2=1063</v>
      </c>
      <c r="V390" t="str">
        <f t="shared" si="46"/>
        <v>phases=3</v>
      </c>
      <c r="W390" t="str">
        <f t="shared" si="47"/>
        <v>Linecode=3p_11kV_100_ACSR_Al_o</v>
      </c>
      <c r="X390" t="str">
        <f t="shared" si="48"/>
        <v>Length=15.3517</v>
      </c>
      <c r="Y390" t="s">
        <v>307</v>
      </c>
    </row>
    <row r="391" spans="1:25" x14ac:dyDescent="0.25">
      <c r="A391" t="s">
        <v>60</v>
      </c>
      <c r="B391">
        <v>11</v>
      </c>
      <c r="C391" t="s">
        <v>37</v>
      </c>
      <c r="D391">
        <v>100</v>
      </c>
      <c r="E391" t="s">
        <v>27</v>
      </c>
      <c r="F391" t="s">
        <v>38</v>
      </c>
      <c r="G391" t="s">
        <v>30</v>
      </c>
      <c r="H391">
        <v>3</v>
      </c>
      <c r="I391">
        <v>24.785299999999999</v>
      </c>
      <c r="J391" t="s">
        <v>263</v>
      </c>
      <c r="K391">
        <v>1298</v>
      </c>
      <c r="L391">
        <v>1299</v>
      </c>
      <c r="M391" t="str">
        <f t="shared" si="42"/>
        <v>Dog100OverACSR</v>
      </c>
      <c r="N391" t="str">
        <f>+VLOOKUP(M391,LineCode!$E:$F,2,0)</f>
        <v>3p_11kV_100_ACSR_Al_o</v>
      </c>
      <c r="R391" t="s">
        <v>296</v>
      </c>
      <c r="S391" t="str">
        <f t="shared" si="43"/>
        <v>Line.line_BAG_1298_1299</v>
      </c>
      <c r="T391" t="str">
        <f t="shared" si="44"/>
        <v>Bus1=1298</v>
      </c>
      <c r="U391" t="str">
        <f t="shared" si="45"/>
        <v>Bus2=1299</v>
      </c>
      <c r="V391" t="str">
        <f t="shared" si="46"/>
        <v>phases=3</v>
      </c>
      <c r="W391" t="str">
        <f t="shared" si="47"/>
        <v>Linecode=3p_11kV_100_ACSR_Al_o</v>
      </c>
      <c r="X391" t="str">
        <f t="shared" si="48"/>
        <v>Length=24.7853</v>
      </c>
      <c r="Y391" t="s">
        <v>307</v>
      </c>
    </row>
    <row r="392" spans="1:25" x14ac:dyDescent="0.25">
      <c r="A392" t="s">
        <v>60</v>
      </c>
      <c r="B392">
        <v>11</v>
      </c>
      <c r="C392" t="s">
        <v>37</v>
      </c>
      <c r="D392">
        <v>100</v>
      </c>
      <c r="E392" t="s">
        <v>27</v>
      </c>
      <c r="F392" t="s">
        <v>38</v>
      </c>
      <c r="G392" t="s">
        <v>30</v>
      </c>
      <c r="H392">
        <v>3</v>
      </c>
      <c r="I392">
        <v>9.78416</v>
      </c>
      <c r="J392" t="s">
        <v>263</v>
      </c>
      <c r="K392">
        <v>1063</v>
      </c>
      <c r="L392">
        <v>1300</v>
      </c>
      <c r="M392" t="str">
        <f t="shared" si="42"/>
        <v>Dog100OverACSR</v>
      </c>
      <c r="N392" t="str">
        <f>+VLOOKUP(M392,LineCode!$E:$F,2,0)</f>
        <v>3p_11kV_100_ACSR_Al_o</v>
      </c>
      <c r="R392" t="s">
        <v>296</v>
      </c>
      <c r="S392" t="str">
        <f t="shared" si="43"/>
        <v>Line.line_BAG_1063_1300</v>
      </c>
      <c r="T392" t="str">
        <f t="shared" si="44"/>
        <v>Bus1=1063</v>
      </c>
      <c r="U392" t="str">
        <f t="shared" si="45"/>
        <v>Bus2=1300</v>
      </c>
      <c r="V392" t="str">
        <f t="shared" si="46"/>
        <v>phases=3</v>
      </c>
      <c r="W392" t="str">
        <f t="shared" si="47"/>
        <v>Linecode=3p_11kV_100_ACSR_Al_o</v>
      </c>
      <c r="X392" t="str">
        <f t="shared" si="48"/>
        <v>Length=9.78416</v>
      </c>
      <c r="Y392" t="s">
        <v>307</v>
      </c>
    </row>
    <row r="393" spans="1:25" x14ac:dyDescent="0.25">
      <c r="A393" t="s">
        <v>60</v>
      </c>
      <c r="B393">
        <v>11</v>
      </c>
      <c r="C393" t="s">
        <v>37</v>
      </c>
      <c r="D393">
        <v>100</v>
      </c>
      <c r="E393" t="s">
        <v>27</v>
      </c>
      <c r="F393" t="s">
        <v>38</v>
      </c>
      <c r="G393" t="s">
        <v>30</v>
      </c>
      <c r="H393">
        <v>3</v>
      </c>
      <c r="I393">
        <v>15.2706</v>
      </c>
      <c r="J393" t="s">
        <v>263</v>
      </c>
      <c r="K393">
        <v>1301</v>
      </c>
      <c r="L393">
        <v>1064</v>
      </c>
      <c r="M393" t="str">
        <f t="shared" si="42"/>
        <v>Dog100OverACSR</v>
      </c>
      <c r="N393" t="str">
        <f>+VLOOKUP(M393,LineCode!$E:$F,2,0)</f>
        <v>3p_11kV_100_ACSR_Al_o</v>
      </c>
      <c r="R393" t="s">
        <v>296</v>
      </c>
      <c r="S393" t="str">
        <f t="shared" si="43"/>
        <v>Line.line_BAG_1301_1064</v>
      </c>
      <c r="T393" t="str">
        <f t="shared" si="44"/>
        <v>Bus1=1301</v>
      </c>
      <c r="U393" t="str">
        <f t="shared" si="45"/>
        <v>Bus2=1064</v>
      </c>
      <c r="V393" t="str">
        <f t="shared" si="46"/>
        <v>phases=3</v>
      </c>
      <c r="W393" t="str">
        <f t="shared" si="47"/>
        <v>Linecode=3p_11kV_100_ACSR_Al_o</v>
      </c>
      <c r="X393" t="str">
        <f t="shared" si="48"/>
        <v>Length=15.2706</v>
      </c>
      <c r="Y393" t="s">
        <v>307</v>
      </c>
    </row>
    <row r="394" spans="1:25" x14ac:dyDescent="0.25">
      <c r="A394" t="s">
        <v>60</v>
      </c>
      <c r="B394">
        <v>11</v>
      </c>
      <c r="C394" t="s">
        <v>37</v>
      </c>
      <c r="D394">
        <v>100</v>
      </c>
      <c r="E394" t="s">
        <v>27</v>
      </c>
      <c r="F394" t="s">
        <v>38</v>
      </c>
      <c r="G394" t="s">
        <v>30</v>
      </c>
      <c r="H394">
        <v>3</v>
      </c>
      <c r="I394">
        <v>26.4178</v>
      </c>
      <c r="J394" t="s">
        <v>263</v>
      </c>
      <c r="K394">
        <v>1300</v>
      </c>
      <c r="L394">
        <v>1301</v>
      </c>
      <c r="M394" t="str">
        <f t="shared" si="42"/>
        <v>Dog100OverACSR</v>
      </c>
      <c r="N394" t="str">
        <f>+VLOOKUP(M394,LineCode!$E:$F,2,0)</f>
        <v>3p_11kV_100_ACSR_Al_o</v>
      </c>
      <c r="R394" t="s">
        <v>296</v>
      </c>
      <c r="S394" t="str">
        <f t="shared" si="43"/>
        <v>Line.line_BAG_1300_1301</v>
      </c>
      <c r="T394" t="str">
        <f t="shared" si="44"/>
        <v>Bus1=1300</v>
      </c>
      <c r="U394" t="str">
        <f t="shared" si="45"/>
        <v>Bus2=1301</v>
      </c>
      <c r="V394" t="str">
        <f t="shared" si="46"/>
        <v>phases=3</v>
      </c>
      <c r="W394" t="str">
        <f t="shared" si="47"/>
        <v>Linecode=3p_11kV_100_ACSR_Al_o</v>
      </c>
      <c r="X394" t="str">
        <f t="shared" si="48"/>
        <v>Length=26.4178</v>
      </c>
      <c r="Y394" t="s">
        <v>307</v>
      </c>
    </row>
    <row r="395" spans="1:25" x14ac:dyDescent="0.25">
      <c r="A395" t="s">
        <v>60</v>
      </c>
      <c r="B395">
        <v>11</v>
      </c>
      <c r="C395" t="s">
        <v>37</v>
      </c>
      <c r="D395">
        <v>100</v>
      </c>
      <c r="E395" t="s">
        <v>27</v>
      </c>
      <c r="F395" t="s">
        <v>38</v>
      </c>
      <c r="G395" t="s">
        <v>30</v>
      </c>
      <c r="H395">
        <v>3</v>
      </c>
      <c r="I395">
        <v>5.3999499999999996</v>
      </c>
      <c r="J395" t="s">
        <v>263</v>
      </c>
      <c r="K395">
        <v>1064</v>
      </c>
      <c r="L395">
        <v>1302</v>
      </c>
      <c r="M395" t="str">
        <f t="shared" si="42"/>
        <v>Dog100OverACSR</v>
      </c>
      <c r="N395" t="str">
        <f>+VLOOKUP(M395,LineCode!$E:$F,2,0)</f>
        <v>3p_11kV_100_ACSR_Al_o</v>
      </c>
      <c r="R395" t="s">
        <v>296</v>
      </c>
      <c r="S395" t="str">
        <f t="shared" si="43"/>
        <v>Line.line_BAG_1064_1302</v>
      </c>
      <c r="T395" t="str">
        <f t="shared" si="44"/>
        <v>Bus1=1064</v>
      </c>
      <c r="U395" t="str">
        <f t="shared" si="45"/>
        <v>Bus2=1302</v>
      </c>
      <c r="V395" t="str">
        <f t="shared" si="46"/>
        <v>phases=3</v>
      </c>
      <c r="W395" t="str">
        <f t="shared" si="47"/>
        <v>Linecode=3p_11kV_100_ACSR_Al_o</v>
      </c>
      <c r="X395" t="str">
        <f t="shared" si="48"/>
        <v>Length=5.39995</v>
      </c>
      <c r="Y395" t="s">
        <v>307</v>
      </c>
    </row>
    <row r="396" spans="1:25" x14ac:dyDescent="0.25">
      <c r="A396" t="s">
        <v>60</v>
      </c>
      <c r="B396">
        <v>11</v>
      </c>
      <c r="C396" t="s">
        <v>37</v>
      </c>
      <c r="D396">
        <v>100</v>
      </c>
      <c r="E396" t="s">
        <v>27</v>
      </c>
      <c r="F396" t="s">
        <v>38</v>
      </c>
      <c r="G396" t="s">
        <v>30</v>
      </c>
      <c r="H396">
        <v>3</v>
      </c>
      <c r="I396">
        <v>29.698</v>
      </c>
      <c r="J396" t="s">
        <v>263</v>
      </c>
      <c r="K396">
        <v>1302</v>
      </c>
      <c r="L396">
        <v>1303</v>
      </c>
      <c r="M396" t="str">
        <f t="shared" si="42"/>
        <v>Dog100OverACSR</v>
      </c>
      <c r="N396" t="str">
        <f>+VLOOKUP(M396,LineCode!$E:$F,2,0)</f>
        <v>3p_11kV_100_ACSR_Al_o</v>
      </c>
      <c r="R396" t="s">
        <v>296</v>
      </c>
      <c r="S396" t="str">
        <f t="shared" si="43"/>
        <v>Line.line_BAG_1302_1303</v>
      </c>
      <c r="T396" t="str">
        <f t="shared" si="44"/>
        <v>Bus1=1302</v>
      </c>
      <c r="U396" t="str">
        <f t="shared" si="45"/>
        <v>Bus2=1303</v>
      </c>
      <c r="V396" t="str">
        <f t="shared" si="46"/>
        <v>phases=3</v>
      </c>
      <c r="W396" t="str">
        <f t="shared" si="47"/>
        <v>Linecode=3p_11kV_100_ACSR_Al_o</v>
      </c>
      <c r="X396" t="str">
        <f t="shared" si="48"/>
        <v>Length=29.698</v>
      </c>
      <c r="Y396" t="s">
        <v>307</v>
      </c>
    </row>
    <row r="397" spans="1:25" x14ac:dyDescent="0.25">
      <c r="A397" t="s">
        <v>60</v>
      </c>
      <c r="B397">
        <v>11</v>
      </c>
      <c r="C397" t="s">
        <v>37</v>
      </c>
      <c r="D397">
        <v>100</v>
      </c>
      <c r="E397" t="s">
        <v>27</v>
      </c>
      <c r="F397" t="s">
        <v>38</v>
      </c>
      <c r="G397" t="s">
        <v>30</v>
      </c>
      <c r="H397">
        <v>3</v>
      </c>
      <c r="I397">
        <v>11.965400000000001</v>
      </c>
      <c r="J397" t="s">
        <v>263</v>
      </c>
      <c r="K397">
        <v>1303</v>
      </c>
      <c r="L397">
        <v>1065</v>
      </c>
      <c r="M397" t="str">
        <f t="shared" si="42"/>
        <v>Dog100OverACSR</v>
      </c>
      <c r="N397" t="str">
        <f>+VLOOKUP(M397,LineCode!$E:$F,2,0)</f>
        <v>3p_11kV_100_ACSR_Al_o</v>
      </c>
      <c r="R397" t="s">
        <v>296</v>
      </c>
      <c r="S397" t="str">
        <f t="shared" si="43"/>
        <v>Line.line_BAG_1303_1065</v>
      </c>
      <c r="T397" t="str">
        <f t="shared" si="44"/>
        <v>Bus1=1303</v>
      </c>
      <c r="U397" t="str">
        <f t="shared" si="45"/>
        <v>Bus2=1065</v>
      </c>
      <c r="V397" t="str">
        <f t="shared" si="46"/>
        <v>phases=3</v>
      </c>
      <c r="W397" t="str">
        <f t="shared" si="47"/>
        <v>Linecode=3p_11kV_100_ACSR_Al_o</v>
      </c>
      <c r="X397" t="str">
        <f t="shared" si="48"/>
        <v>Length=11.9654</v>
      </c>
      <c r="Y397" t="s">
        <v>307</v>
      </c>
    </row>
    <row r="398" spans="1:25" x14ac:dyDescent="0.25">
      <c r="A398" t="s">
        <v>60</v>
      </c>
      <c r="B398">
        <v>11</v>
      </c>
      <c r="C398" t="s">
        <v>37</v>
      </c>
      <c r="D398">
        <v>100</v>
      </c>
      <c r="E398" t="s">
        <v>27</v>
      </c>
      <c r="F398" t="s">
        <v>38</v>
      </c>
      <c r="G398" t="s">
        <v>30</v>
      </c>
      <c r="H398">
        <v>3</v>
      </c>
      <c r="I398">
        <v>9.8820999999999994</v>
      </c>
      <c r="J398" t="s">
        <v>263</v>
      </c>
      <c r="K398">
        <v>1065</v>
      </c>
      <c r="L398">
        <v>1304</v>
      </c>
      <c r="M398" t="str">
        <f t="shared" si="42"/>
        <v>Dog100OverACSR</v>
      </c>
      <c r="N398" t="str">
        <f>+VLOOKUP(M398,LineCode!$E:$F,2,0)</f>
        <v>3p_11kV_100_ACSR_Al_o</v>
      </c>
      <c r="R398" t="s">
        <v>296</v>
      </c>
      <c r="S398" t="str">
        <f t="shared" si="43"/>
        <v>Line.line_BAG_1065_1304</v>
      </c>
      <c r="T398" t="str">
        <f t="shared" si="44"/>
        <v>Bus1=1065</v>
      </c>
      <c r="U398" t="str">
        <f t="shared" si="45"/>
        <v>Bus2=1304</v>
      </c>
      <c r="V398" t="str">
        <f t="shared" si="46"/>
        <v>phases=3</v>
      </c>
      <c r="W398" t="str">
        <f t="shared" si="47"/>
        <v>Linecode=3p_11kV_100_ACSR_Al_o</v>
      </c>
      <c r="X398" t="str">
        <f t="shared" si="48"/>
        <v>Length=9.8821</v>
      </c>
      <c r="Y398" t="s">
        <v>307</v>
      </c>
    </row>
    <row r="399" spans="1:25" x14ac:dyDescent="0.25">
      <c r="A399" t="s">
        <v>60</v>
      </c>
      <c r="B399">
        <v>11</v>
      </c>
      <c r="C399" t="s">
        <v>37</v>
      </c>
      <c r="D399">
        <v>100</v>
      </c>
      <c r="E399" t="s">
        <v>27</v>
      </c>
      <c r="F399" t="s">
        <v>38</v>
      </c>
      <c r="G399" t="s">
        <v>30</v>
      </c>
      <c r="H399">
        <v>3</v>
      </c>
      <c r="I399">
        <v>6.7053799999999999</v>
      </c>
      <c r="J399" t="s">
        <v>263</v>
      </c>
      <c r="K399">
        <v>1304</v>
      </c>
      <c r="L399">
        <v>1066</v>
      </c>
      <c r="M399" t="str">
        <f t="shared" si="42"/>
        <v>Dog100OverACSR</v>
      </c>
      <c r="N399" t="str">
        <f>+VLOOKUP(M399,LineCode!$E:$F,2,0)</f>
        <v>3p_11kV_100_ACSR_Al_o</v>
      </c>
      <c r="R399" t="s">
        <v>296</v>
      </c>
      <c r="S399" t="str">
        <f t="shared" si="43"/>
        <v>Line.line_BAG_1304_1066</v>
      </c>
      <c r="T399" t="str">
        <f t="shared" si="44"/>
        <v>Bus1=1304</v>
      </c>
      <c r="U399" t="str">
        <f t="shared" si="45"/>
        <v>Bus2=1066</v>
      </c>
      <c r="V399" t="str">
        <f t="shared" si="46"/>
        <v>phases=3</v>
      </c>
      <c r="W399" t="str">
        <f t="shared" si="47"/>
        <v>Linecode=3p_11kV_100_ACSR_Al_o</v>
      </c>
      <c r="X399" t="str">
        <f t="shared" si="48"/>
        <v>Length=6.70538</v>
      </c>
      <c r="Y399" t="s">
        <v>307</v>
      </c>
    </row>
    <row r="400" spans="1:25" x14ac:dyDescent="0.25">
      <c r="A400" t="s">
        <v>60</v>
      </c>
      <c r="B400">
        <v>11</v>
      </c>
      <c r="C400" t="s">
        <v>37</v>
      </c>
      <c r="D400">
        <v>100</v>
      </c>
      <c r="E400" t="s">
        <v>27</v>
      </c>
      <c r="F400" t="s">
        <v>38</v>
      </c>
      <c r="G400" t="s">
        <v>30</v>
      </c>
      <c r="H400">
        <v>3</v>
      </c>
      <c r="I400">
        <v>9.9553899999999995</v>
      </c>
      <c r="J400" t="s">
        <v>263</v>
      </c>
      <c r="K400">
        <v>1306</v>
      </c>
      <c r="L400">
        <v>1067</v>
      </c>
      <c r="M400" t="str">
        <f t="shared" si="42"/>
        <v>Dog100OverACSR</v>
      </c>
      <c r="N400" t="str">
        <f>+VLOOKUP(M400,LineCode!$E:$F,2,0)</f>
        <v>3p_11kV_100_ACSR_Al_o</v>
      </c>
      <c r="R400" t="s">
        <v>296</v>
      </c>
      <c r="S400" t="str">
        <f t="shared" si="43"/>
        <v>Line.line_BAG_1306_1067</v>
      </c>
      <c r="T400" t="str">
        <f t="shared" si="44"/>
        <v>Bus1=1306</v>
      </c>
      <c r="U400" t="str">
        <f t="shared" si="45"/>
        <v>Bus2=1067</v>
      </c>
      <c r="V400" t="str">
        <f t="shared" si="46"/>
        <v>phases=3</v>
      </c>
      <c r="W400" t="str">
        <f t="shared" si="47"/>
        <v>Linecode=3p_11kV_100_ACSR_Al_o</v>
      </c>
      <c r="X400" t="str">
        <f t="shared" si="48"/>
        <v>Length=9.95539</v>
      </c>
      <c r="Y400" t="s">
        <v>307</v>
      </c>
    </row>
    <row r="401" spans="1:25" x14ac:dyDescent="0.25">
      <c r="A401" t="s">
        <v>60</v>
      </c>
      <c r="B401">
        <v>11</v>
      </c>
      <c r="C401" t="s">
        <v>37</v>
      </c>
      <c r="D401">
        <v>100</v>
      </c>
      <c r="E401" t="s">
        <v>27</v>
      </c>
      <c r="F401" t="s">
        <v>38</v>
      </c>
      <c r="G401" t="s">
        <v>30</v>
      </c>
      <c r="H401">
        <v>3</v>
      </c>
      <c r="I401">
        <v>11.801500000000001</v>
      </c>
      <c r="J401" t="s">
        <v>263</v>
      </c>
      <c r="K401">
        <v>1067</v>
      </c>
      <c r="L401">
        <v>1307</v>
      </c>
      <c r="M401" t="str">
        <f t="shared" si="42"/>
        <v>Dog100OverACSR</v>
      </c>
      <c r="N401" t="str">
        <f>+VLOOKUP(M401,LineCode!$E:$F,2,0)</f>
        <v>3p_11kV_100_ACSR_Al_o</v>
      </c>
      <c r="R401" t="s">
        <v>296</v>
      </c>
      <c r="S401" t="str">
        <f t="shared" si="43"/>
        <v>Line.line_BAG_1067_1307</v>
      </c>
      <c r="T401" t="str">
        <f t="shared" si="44"/>
        <v>Bus1=1067</v>
      </c>
      <c r="U401" t="str">
        <f t="shared" si="45"/>
        <v>Bus2=1307</v>
      </c>
      <c r="V401" t="str">
        <f t="shared" si="46"/>
        <v>phases=3</v>
      </c>
      <c r="W401" t="str">
        <f t="shared" si="47"/>
        <v>Linecode=3p_11kV_100_ACSR_Al_o</v>
      </c>
      <c r="X401" t="str">
        <f t="shared" si="48"/>
        <v>Length=11.8015</v>
      </c>
      <c r="Y401" t="s">
        <v>307</v>
      </c>
    </row>
    <row r="402" spans="1:25" x14ac:dyDescent="0.25">
      <c r="A402" t="s">
        <v>60</v>
      </c>
      <c r="B402">
        <v>11</v>
      </c>
      <c r="C402" t="s">
        <v>37</v>
      </c>
      <c r="D402">
        <v>100</v>
      </c>
      <c r="E402" t="s">
        <v>27</v>
      </c>
      <c r="F402" t="s">
        <v>38</v>
      </c>
      <c r="G402" t="s">
        <v>30</v>
      </c>
      <c r="H402">
        <v>3</v>
      </c>
      <c r="I402">
        <v>9.03294</v>
      </c>
      <c r="J402" t="s">
        <v>263</v>
      </c>
      <c r="K402">
        <v>1308</v>
      </c>
      <c r="L402">
        <v>1068</v>
      </c>
      <c r="M402" t="str">
        <f t="shared" si="42"/>
        <v>Dog100OverACSR</v>
      </c>
      <c r="N402" t="str">
        <f>+VLOOKUP(M402,LineCode!$E:$F,2,0)</f>
        <v>3p_11kV_100_ACSR_Al_o</v>
      </c>
      <c r="R402" t="s">
        <v>296</v>
      </c>
      <c r="S402" t="str">
        <f t="shared" si="43"/>
        <v>Line.line_BAG_1308_1068</v>
      </c>
      <c r="T402" t="str">
        <f t="shared" si="44"/>
        <v>Bus1=1308</v>
      </c>
      <c r="U402" t="str">
        <f t="shared" si="45"/>
        <v>Bus2=1068</v>
      </c>
      <c r="V402" t="str">
        <f t="shared" si="46"/>
        <v>phases=3</v>
      </c>
      <c r="W402" t="str">
        <f t="shared" si="47"/>
        <v>Linecode=3p_11kV_100_ACSR_Al_o</v>
      </c>
      <c r="X402" t="str">
        <f t="shared" si="48"/>
        <v>Length=9.03294</v>
      </c>
      <c r="Y402" t="s">
        <v>307</v>
      </c>
    </row>
    <row r="403" spans="1:25" x14ac:dyDescent="0.25">
      <c r="A403" t="s">
        <v>60</v>
      </c>
      <c r="B403">
        <v>11</v>
      </c>
      <c r="C403" t="s">
        <v>37</v>
      </c>
      <c r="D403">
        <v>100</v>
      </c>
      <c r="E403" t="s">
        <v>27</v>
      </c>
      <c r="F403" t="s">
        <v>38</v>
      </c>
      <c r="G403" t="s">
        <v>30</v>
      </c>
      <c r="H403">
        <v>3</v>
      </c>
      <c r="I403">
        <v>26.960999999999999</v>
      </c>
      <c r="J403" t="s">
        <v>263</v>
      </c>
      <c r="K403">
        <v>1307</v>
      </c>
      <c r="L403">
        <v>1308</v>
      </c>
      <c r="M403" t="str">
        <f t="shared" si="42"/>
        <v>Dog100OverACSR</v>
      </c>
      <c r="N403" t="str">
        <f>+VLOOKUP(M403,LineCode!$E:$F,2,0)</f>
        <v>3p_11kV_100_ACSR_Al_o</v>
      </c>
      <c r="R403" t="s">
        <v>296</v>
      </c>
      <c r="S403" t="str">
        <f t="shared" si="43"/>
        <v>Line.line_BAG_1307_1308</v>
      </c>
      <c r="T403" t="str">
        <f t="shared" si="44"/>
        <v>Bus1=1307</v>
      </c>
      <c r="U403" t="str">
        <f t="shared" si="45"/>
        <v>Bus2=1308</v>
      </c>
      <c r="V403" t="str">
        <f t="shared" si="46"/>
        <v>phases=3</v>
      </c>
      <c r="W403" t="str">
        <f t="shared" si="47"/>
        <v>Linecode=3p_11kV_100_ACSR_Al_o</v>
      </c>
      <c r="X403" t="str">
        <f t="shared" si="48"/>
        <v>Length=26.961</v>
      </c>
      <c r="Y403" t="s">
        <v>307</v>
      </c>
    </row>
    <row r="404" spans="1:25" x14ac:dyDescent="0.25">
      <c r="A404" t="s">
        <v>60</v>
      </c>
      <c r="B404">
        <v>11</v>
      </c>
      <c r="C404" t="s">
        <v>37</v>
      </c>
      <c r="D404">
        <v>100</v>
      </c>
      <c r="E404" t="s">
        <v>27</v>
      </c>
      <c r="F404" t="s">
        <v>38</v>
      </c>
      <c r="G404" t="s">
        <v>30</v>
      </c>
      <c r="H404">
        <v>3</v>
      </c>
      <c r="I404">
        <v>26.358000000000001</v>
      </c>
      <c r="J404" t="s">
        <v>263</v>
      </c>
      <c r="K404">
        <v>1069</v>
      </c>
      <c r="L404">
        <v>1070</v>
      </c>
      <c r="M404" t="str">
        <f t="shared" si="42"/>
        <v>Dog100OverACSR</v>
      </c>
      <c r="N404" t="str">
        <f>+VLOOKUP(M404,LineCode!$E:$F,2,0)</f>
        <v>3p_11kV_100_ACSR_Al_o</v>
      </c>
      <c r="R404" t="s">
        <v>296</v>
      </c>
      <c r="S404" t="str">
        <f t="shared" si="43"/>
        <v>Line.line_BAG_1069_1070</v>
      </c>
      <c r="T404" t="str">
        <f t="shared" si="44"/>
        <v>Bus1=1069</v>
      </c>
      <c r="U404" t="str">
        <f t="shared" si="45"/>
        <v>Bus2=1070</v>
      </c>
      <c r="V404" t="str">
        <f t="shared" si="46"/>
        <v>phases=3</v>
      </c>
      <c r="W404" t="str">
        <f t="shared" si="47"/>
        <v>Linecode=3p_11kV_100_ACSR_Al_o</v>
      </c>
      <c r="X404" t="str">
        <f t="shared" si="48"/>
        <v>Length=26.358</v>
      </c>
      <c r="Y404" t="s">
        <v>307</v>
      </c>
    </row>
    <row r="405" spans="1:25" x14ac:dyDescent="0.25">
      <c r="A405" t="s">
        <v>60</v>
      </c>
      <c r="B405">
        <v>11</v>
      </c>
      <c r="C405" t="s">
        <v>37</v>
      </c>
      <c r="D405">
        <v>100</v>
      </c>
      <c r="E405" t="s">
        <v>27</v>
      </c>
      <c r="F405" t="s">
        <v>38</v>
      </c>
      <c r="G405" t="s">
        <v>30</v>
      </c>
      <c r="H405">
        <v>3</v>
      </c>
      <c r="I405">
        <v>13.7342</v>
      </c>
      <c r="J405" t="s">
        <v>263</v>
      </c>
      <c r="K405">
        <v>1070</v>
      </c>
      <c r="L405">
        <v>1071</v>
      </c>
      <c r="M405" t="str">
        <f t="shared" si="42"/>
        <v>Dog100OverACSR</v>
      </c>
      <c r="N405" t="str">
        <f>+VLOOKUP(M405,LineCode!$E:$F,2,0)</f>
        <v>3p_11kV_100_ACSR_Al_o</v>
      </c>
      <c r="R405" t="s">
        <v>296</v>
      </c>
      <c r="S405" t="str">
        <f t="shared" si="43"/>
        <v>Line.line_BAG_1070_1071</v>
      </c>
      <c r="T405" t="str">
        <f t="shared" si="44"/>
        <v>Bus1=1070</v>
      </c>
      <c r="U405" t="str">
        <f t="shared" si="45"/>
        <v>Bus2=1071</v>
      </c>
      <c r="V405" t="str">
        <f t="shared" si="46"/>
        <v>phases=3</v>
      </c>
      <c r="W405" t="str">
        <f t="shared" si="47"/>
        <v>Linecode=3p_11kV_100_ACSR_Al_o</v>
      </c>
      <c r="X405" t="str">
        <f t="shared" si="48"/>
        <v>Length=13.7342</v>
      </c>
      <c r="Y405" t="s">
        <v>307</v>
      </c>
    </row>
    <row r="406" spans="1:25" x14ac:dyDescent="0.25">
      <c r="A406" t="s">
        <v>60</v>
      </c>
      <c r="B406">
        <v>11</v>
      </c>
      <c r="C406" t="s">
        <v>37</v>
      </c>
      <c r="D406">
        <v>100</v>
      </c>
      <c r="E406" t="s">
        <v>27</v>
      </c>
      <c r="F406" t="s">
        <v>38</v>
      </c>
      <c r="G406" t="s">
        <v>30</v>
      </c>
      <c r="H406">
        <v>3</v>
      </c>
      <c r="I406">
        <v>16.167300000000001</v>
      </c>
      <c r="J406" t="s">
        <v>263</v>
      </c>
      <c r="K406">
        <v>1071</v>
      </c>
      <c r="L406">
        <v>1072</v>
      </c>
      <c r="M406" t="str">
        <f t="shared" si="42"/>
        <v>Dog100OverACSR</v>
      </c>
      <c r="N406" t="str">
        <f>+VLOOKUP(M406,LineCode!$E:$F,2,0)</f>
        <v>3p_11kV_100_ACSR_Al_o</v>
      </c>
      <c r="R406" t="s">
        <v>296</v>
      </c>
      <c r="S406" t="str">
        <f t="shared" si="43"/>
        <v>Line.line_BAG_1071_1072</v>
      </c>
      <c r="T406" t="str">
        <f t="shared" si="44"/>
        <v>Bus1=1071</v>
      </c>
      <c r="U406" t="str">
        <f t="shared" si="45"/>
        <v>Bus2=1072</v>
      </c>
      <c r="V406" t="str">
        <f t="shared" si="46"/>
        <v>phases=3</v>
      </c>
      <c r="W406" t="str">
        <f t="shared" si="47"/>
        <v>Linecode=3p_11kV_100_ACSR_Al_o</v>
      </c>
      <c r="X406" t="str">
        <f t="shared" si="48"/>
        <v>Length=16.1673</v>
      </c>
      <c r="Y406" t="s">
        <v>307</v>
      </c>
    </row>
    <row r="407" spans="1:25" x14ac:dyDescent="0.25">
      <c r="A407" t="s">
        <v>60</v>
      </c>
      <c r="B407">
        <v>11</v>
      </c>
      <c r="C407" t="s">
        <v>37</v>
      </c>
      <c r="D407">
        <v>100</v>
      </c>
      <c r="E407" t="s">
        <v>27</v>
      </c>
      <c r="F407" t="s">
        <v>38</v>
      </c>
      <c r="G407" t="s">
        <v>30</v>
      </c>
      <c r="H407">
        <v>3</v>
      </c>
      <c r="I407">
        <v>34.646000000000001</v>
      </c>
      <c r="J407" t="s">
        <v>263</v>
      </c>
      <c r="K407">
        <v>1072</v>
      </c>
      <c r="L407">
        <v>1073</v>
      </c>
      <c r="M407" t="str">
        <f t="shared" si="42"/>
        <v>Dog100OverACSR</v>
      </c>
      <c r="N407" t="str">
        <f>+VLOOKUP(M407,LineCode!$E:$F,2,0)</f>
        <v>3p_11kV_100_ACSR_Al_o</v>
      </c>
      <c r="R407" t="s">
        <v>296</v>
      </c>
      <c r="S407" t="str">
        <f t="shared" si="43"/>
        <v>Line.line_BAG_1072_1073</v>
      </c>
      <c r="T407" t="str">
        <f t="shared" si="44"/>
        <v>Bus1=1072</v>
      </c>
      <c r="U407" t="str">
        <f t="shared" si="45"/>
        <v>Bus2=1073</v>
      </c>
      <c r="V407" t="str">
        <f t="shared" si="46"/>
        <v>phases=3</v>
      </c>
      <c r="W407" t="str">
        <f t="shared" si="47"/>
        <v>Linecode=3p_11kV_100_ACSR_Al_o</v>
      </c>
      <c r="X407" t="str">
        <f t="shared" si="48"/>
        <v>Length=34.646</v>
      </c>
      <c r="Y407" t="s">
        <v>307</v>
      </c>
    </row>
    <row r="408" spans="1:25" x14ac:dyDescent="0.25">
      <c r="A408" t="s">
        <v>60</v>
      </c>
      <c r="B408">
        <v>11</v>
      </c>
      <c r="C408" t="s">
        <v>37</v>
      </c>
      <c r="D408">
        <v>100</v>
      </c>
      <c r="E408" t="s">
        <v>27</v>
      </c>
      <c r="F408" t="s">
        <v>38</v>
      </c>
      <c r="G408" t="s">
        <v>30</v>
      </c>
      <c r="H408">
        <v>3</v>
      </c>
      <c r="I408">
        <v>29.555099999999999</v>
      </c>
      <c r="J408" t="s">
        <v>263</v>
      </c>
      <c r="K408">
        <v>1073</v>
      </c>
      <c r="L408">
        <v>1074</v>
      </c>
      <c r="M408" t="str">
        <f t="shared" si="42"/>
        <v>Dog100OverACSR</v>
      </c>
      <c r="N408" t="str">
        <f>+VLOOKUP(M408,LineCode!$E:$F,2,0)</f>
        <v>3p_11kV_100_ACSR_Al_o</v>
      </c>
      <c r="R408" t="s">
        <v>296</v>
      </c>
      <c r="S408" t="str">
        <f t="shared" si="43"/>
        <v>Line.line_BAG_1073_1074</v>
      </c>
      <c r="T408" t="str">
        <f t="shared" si="44"/>
        <v>Bus1=1073</v>
      </c>
      <c r="U408" t="str">
        <f t="shared" si="45"/>
        <v>Bus2=1074</v>
      </c>
      <c r="V408" t="str">
        <f t="shared" si="46"/>
        <v>phases=3</v>
      </c>
      <c r="W408" t="str">
        <f t="shared" si="47"/>
        <v>Linecode=3p_11kV_100_ACSR_Al_o</v>
      </c>
      <c r="X408" t="str">
        <f t="shared" si="48"/>
        <v>Length=29.5551</v>
      </c>
      <c r="Y408" t="s">
        <v>307</v>
      </c>
    </row>
    <row r="409" spans="1:25" x14ac:dyDescent="0.25">
      <c r="A409" t="s">
        <v>60</v>
      </c>
      <c r="B409">
        <v>11</v>
      </c>
      <c r="C409" t="s">
        <v>37</v>
      </c>
      <c r="D409">
        <v>100</v>
      </c>
      <c r="E409" t="s">
        <v>27</v>
      </c>
      <c r="F409" t="s">
        <v>38</v>
      </c>
      <c r="G409" t="s">
        <v>30</v>
      </c>
      <c r="H409">
        <v>3</v>
      </c>
      <c r="I409">
        <v>23.312200000000001</v>
      </c>
      <c r="J409" t="s">
        <v>263</v>
      </c>
      <c r="K409">
        <v>1074</v>
      </c>
      <c r="L409">
        <v>1075</v>
      </c>
      <c r="M409" t="str">
        <f t="shared" si="42"/>
        <v>Dog100OverACSR</v>
      </c>
      <c r="N409" t="str">
        <f>+VLOOKUP(M409,LineCode!$E:$F,2,0)</f>
        <v>3p_11kV_100_ACSR_Al_o</v>
      </c>
      <c r="R409" t="s">
        <v>296</v>
      </c>
      <c r="S409" t="str">
        <f t="shared" si="43"/>
        <v>Line.line_BAG_1074_1075</v>
      </c>
      <c r="T409" t="str">
        <f t="shared" si="44"/>
        <v>Bus1=1074</v>
      </c>
      <c r="U409" t="str">
        <f t="shared" si="45"/>
        <v>Bus2=1075</v>
      </c>
      <c r="V409" t="str">
        <f t="shared" si="46"/>
        <v>phases=3</v>
      </c>
      <c r="W409" t="str">
        <f t="shared" si="47"/>
        <v>Linecode=3p_11kV_100_ACSR_Al_o</v>
      </c>
      <c r="X409" t="str">
        <f t="shared" si="48"/>
        <v>Length=23.3122</v>
      </c>
      <c r="Y409" t="s">
        <v>307</v>
      </c>
    </row>
    <row r="410" spans="1:25" x14ac:dyDescent="0.25">
      <c r="A410" t="s">
        <v>60</v>
      </c>
      <c r="B410">
        <v>11</v>
      </c>
      <c r="C410" t="s">
        <v>37</v>
      </c>
      <c r="D410">
        <v>100</v>
      </c>
      <c r="E410" t="s">
        <v>27</v>
      </c>
      <c r="F410" t="s">
        <v>38</v>
      </c>
      <c r="G410" t="s">
        <v>30</v>
      </c>
      <c r="H410">
        <v>3</v>
      </c>
      <c r="I410">
        <v>30.353400000000001</v>
      </c>
      <c r="J410" t="s">
        <v>263</v>
      </c>
      <c r="K410">
        <v>1075</v>
      </c>
      <c r="L410">
        <v>1076</v>
      </c>
      <c r="M410" t="str">
        <f t="shared" si="42"/>
        <v>Dog100OverACSR</v>
      </c>
      <c r="N410" t="str">
        <f>+VLOOKUP(M410,LineCode!$E:$F,2,0)</f>
        <v>3p_11kV_100_ACSR_Al_o</v>
      </c>
      <c r="R410" t="s">
        <v>296</v>
      </c>
      <c r="S410" t="str">
        <f t="shared" si="43"/>
        <v>Line.line_BAG_1075_1076</v>
      </c>
      <c r="T410" t="str">
        <f t="shared" si="44"/>
        <v>Bus1=1075</v>
      </c>
      <c r="U410" t="str">
        <f t="shared" si="45"/>
        <v>Bus2=1076</v>
      </c>
      <c r="V410" t="str">
        <f t="shared" si="46"/>
        <v>phases=3</v>
      </c>
      <c r="W410" t="str">
        <f t="shared" si="47"/>
        <v>Linecode=3p_11kV_100_ACSR_Al_o</v>
      </c>
      <c r="X410" t="str">
        <f t="shared" si="48"/>
        <v>Length=30.3534</v>
      </c>
      <c r="Y410" t="s">
        <v>307</v>
      </c>
    </row>
    <row r="411" spans="1:25" x14ac:dyDescent="0.25">
      <c r="A411" t="s">
        <v>60</v>
      </c>
      <c r="B411">
        <v>11</v>
      </c>
      <c r="C411" t="s">
        <v>37</v>
      </c>
      <c r="D411">
        <v>100</v>
      </c>
      <c r="E411" t="s">
        <v>27</v>
      </c>
      <c r="F411" t="s">
        <v>38</v>
      </c>
      <c r="G411" t="s">
        <v>30</v>
      </c>
      <c r="H411">
        <v>3</v>
      </c>
      <c r="I411">
        <v>10.538500000000001</v>
      </c>
      <c r="J411" t="s">
        <v>263</v>
      </c>
      <c r="K411">
        <v>1076</v>
      </c>
      <c r="L411">
        <v>1077</v>
      </c>
      <c r="M411" t="str">
        <f t="shared" si="42"/>
        <v>Dog100OverACSR</v>
      </c>
      <c r="N411" t="str">
        <f>+VLOOKUP(M411,LineCode!$E:$F,2,0)</f>
        <v>3p_11kV_100_ACSR_Al_o</v>
      </c>
      <c r="R411" t="s">
        <v>296</v>
      </c>
      <c r="S411" t="str">
        <f t="shared" si="43"/>
        <v>Line.line_BAG_1076_1077</v>
      </c>
      <c r="T411" t="str">
        <f t="shared" si="44"/>
        <v>Bus1=1076</v>
      </c>
      <c r="U411" t="str">
        <f t="shared" si="45"/>
        <v>Bus2=1077</v>
      </c>
      <c r="V411" t="str">
        <f t="shared" si="46"/>
        <v>phases=3</v>
      </c>
      <c r="W411" t="str">
        <f t="shared" si="47"/>
        <v>Linecode=3p_11kV_100_ACSR_Al_o</v>
      </c>
      <c r="X411" t="str">
        <f t="shared" si="48"/>
        <v>Length=10.5385</v>
      </c>
      <c r="Y411" t="s">
        <v>307</v>
      </c>
    </row>
    <row r="412" spans="1:25" x14ac:dyDescent="0.25">
      <c r="A412" t="s">
        <v>60</v>
      </c>
      <c r="B412">
        <v>11</v>
      </c>
      <c r="C412" t="s">
        <v>37</v>
      </c>
      <c r="D412">
        <v>100</v>
      </c>
      <c r="E412" t="s">
        <v>27</v>
      </c>
      <c r="F412" t="s">
        <v>38</v>
      </c>
      <c r="G412" t="s">
        <v>30</v>
      </c>
      <c r="H412">
        <v>3</v>
      </c>
      <c r="I412">
        <v>44.875100000000003</v>
      </c>
      <c r="J412" t="s">
        <v>263</v>
      </c>
      <c r="K412">
        <v>1077</v>
      </c>
      <c r="L412">
        <v>1114</v>
      </c>
      <c r="M412" t="str">
        <f t="shared" si="42"/>
        <v>Dog100OverACSR</v>
      </c>
      <c r="N412" t="str">
        <f>+VLOOKUP(M412,LineCode!$E:$F,2,0)</f>
        <v>3p_11kV_100_ACSR_Al_o</v>
      </c>
      <c r="R412" t="s">
        <v>296</v>
      </c>
      <c r="S412" t="str">
        <f t="shared" si="43"/>
        <v>Line.line_BAG_1077_1114</v>
      </c>
      <c r="T412" t="str">
        <f t="shared" si="44"/>
        <v>Bus1=1077</v>
      </c>
      <c r="U412" t="str">
        <f t="shared" si="45"/>
        <v>Bus2=1114</v>
      </c>
      <c r="V412" t="str">
        <f t="shared" si="46"/>
        <v>phases=3</v>
      </c>
      <c r="W412" t="str">
        <f t="shared" si="47"/>
        <v>Linecode=3p_11kV_100_ACSR_Al_o</v>
      </c>
      <c r="X412" t="str">
        <f t="shared" si="48"/>
        <v>Length=44.8751</v>
      </c>
      <c r="Y412" t="s">
        <v>307</v>
      </c>
    </row>
    <row r="413" spans="1:25" x14ac:dyDescent="0.25">
      <c r="A413" t="s">
        <v>60</v>
      </c>
      <c r="B413">
        <v>11</v>
      </c>
      <c r="C413" t="s">
        <v>37</v>
      </c>
      <c r="D413">
        <v>100</v>
      </c>
      <c r="E413" t="s">
        <v>27</v>
      </c>
      <c r="F413" t="s">
        <v>38</v>
      </c>
      <c r="G413" t="s">
        <v>30</v>
      </c>
      <c r="H413">
        <v>3</v>
      </c>
      <c r="I413">
        <v>50.375900000000001</v>
      </c>
      <c r="J413" t="s">
        <v>263</v>
      </c>
      <c r="K413">
        <v>1114</v>
      </c>
      <c r="L413">
        <v>1115</v>
      </c>
      <c r="M413" t="str">
        <f t="shared" si="42"/>
        <v>Dog100OverACSR</v>
      </c>
      <c r="N413" t="str">
        <f>+VLOOKUP(M413,LineCode!$E:$F,2,0)</f>
        <v>3p_11kV_100_ACSR_Al_o</v>
      </c>
      <c r="R413" t="s">
        <v>296</v>
      </c>
      <c r="S413" t="str">
        <f t="shared" si="43"/>
        <v>Line.line_BAG_1114_1115</v>
      </c>
      <c r="T413" t="str">
        <f t="shared" si="44"/>
        <v>Bus1=1114</v>
      </c>
      <c r="U413" t="str">
        <f t="shared" si="45"/>
        <v>Bus2=1115</v>
      </c>
      <c r="V413" t="str">
        <f t="shared" si="46"/>
        <v>phases=3</v>
      </c>
      <c r="W413" t="str">
        <f t="shared" si="47"/>
        <v>Linecode=3p_11kV_100_ACSR_Al_o</v>
      </c>
      <c r="X413" t="str">
        <f t="shared" si="48"/>
        <v>Length=50.3759</v>
      </c>
      <c r="Y413" t="s">
        <v>307</v>
      </c>
    </row>
    <row r="414" spans="1:25" x14ac:dyDescent="0.25">
      <c r="A414" t="s">
        <v>60</v>
      </c>
      <c r="B414">
        <v>11</v>
      </c>
      <c r="C414" t="s">
        <v>37</v>
      </c>
      <c r="D414">
        <v>100</v>
      </c>
      <c r="E414" t="s">
        <v>27</v>
      </c>
      <c r="F414" t="s">
        <v>38</v>
      </c>
      <c r="G414" t="s">
        <v>30</v>
      </c>
      <c r="H414">
        <v>3</v>
      </c>
      <c r="I414">
        <v>38.427300000000002</v>
      </c>
      <c r="J414" t="s">
        <v>263</v>
      </c>
      <c r="K414">
        <v>1114</v>
      </c>
      <c r="L414">
        <v>1113</v>
      </c>
      <c r="M414" t="str">
        <f t="shared" si="42"/>
        <v>Dog100OverACSR</v>
      </c>
      <c r="N414" t="str">
        <f>+VLOOKUP(M414,LineCode!$E:$F,2,0)</f>
        <v>3p_11kV_100_ACSR_Al_o</v>
      </c>
      <c r="R414" t="s">
        <v>296</v>
      </c>
      <c r="S414" t="str">
        <f t="shared" si="43"/>
        <v>Line.line_BAG_1114_1113</v>
      </c>
      <c r="T414" t="str">
        <f t="shared" si="44"/>
        <v>Bus1=1114</v>
      </c>
      <c r="U414" t="str">
        <f t="shared" si="45"/>
        <v>Bus2=1113</v>
      </c>
      <c r="V414" t="str">
        <f t="shared" si="46"/>
        <v>phases=3</v>
      </c>
      <c r="W414" t="str">
        <f t="shared" si="47"/>
        <v>Linecode=3p_11kV_100_ACSR_Al_o</v>
      </c>
      <c r="X414" t="str">
        <f t="shared" si="48"/>
        <v>Length=38.4273</v>
      </c>
      <c r="Y414" t="s">
        <v>307</v>
      </c>
    </row>
    <row r="415" spans="1:25" x14ac:dyDescent="0.25">
      <c r="A415" t="s">
        <v>60</v>
      </c>
      <c r="B415">
        <v>11</v>
      </c>
      <c r="C415" t="s">
        <v>37</v>
      </c>
      <c r="D415">
        <v>100</v>
      </c>
      <c r="E415" t="s">
        <v>27</v>
      </c>
      <c r="F415" t="s">
        <v>38</v>
      </c>
      <c r="G415" t="s">
        <v>30</v>
      </c>
      <c r="H415">
        <v>3</v>
      </c>
      <c r="I415">
        <v>40.991700000000002</v>
      </c>
      <c r="J415" t="s">
        <v>263</v>
      </c>
      <c r="K415">
        <v>1112</v>
      </c>
      <c r="L415">
        <v>1116</v>
      </c>
      <c r="M415" t="str">
        <f t="shared" si="42"/>
        <v>Dog100OverACSR</v>
      </c>
      <c r="N415" t="str">
        <f>+VLOOKUP(M415,LineCode!$E:$F,2,0)</f>
        <v>3p_11kV_100_ACSR_Al_o</v>
      </c>
      <c r="R415" t="s">
        <v>296</v>
      </c>
      <c r="S415" t="str">
        <f t="shared" si="43"/>
        <v>Line.line_BAG_1112_1116</v>
      </c>
      <c r="T415" t="str">
        <f t="shared" si="44"/>
        <v>Bus1=1112</v>
      </c>
      <c r="U415" t="str">
        <f t="shared" si="45"/>
        <v>Bus2=1116</v>
      </c>
      <c r="V415" t="str">
        <f t="shared" si="46"/>
        <v>phases=3</v>
      </c>
      <c r="W415" t="str">
        <f t="shared" si="47"/>
        <v>Linecode=3p_11kV_100_ACSR_Al_o</v>
      </c>
      <c r="X415" t="str">
        <f t="shared" si="48"/>
        <v>Length=40.9917</v>
      </c>
      <c r="Y415" t="s">
        <v>307</v>
      </c>
    </row>
    <row r="416" spans="1:25" x14ac:dyDescent="0.25">
      <c r="A416" t="s">
        <v>60</v>
      </c>
      <c r="B416">
        <v>11</v>
      </c>
      <c r="C416" t="s">
        <v>37</v>
      </c>
      <c r="D416">
        <v>100</v>
      </c>
      <c r="E416" t="s">
        <v>27</v>
      </c>
      <c r="F416" t="s">
        <v>38</v>
      </c>
      <c r="G416" t="s">
        <v>30</v>
      </c>
      <c r="H416">
        <v>3</v>
      </c>
      <c r="I416">
        <v>59.531100000000002</v>
      </c>
      <c r="J416" t="s">
        <v>263</v>
      </c>
      <c r="K416">
        <v>1116</v>
      </c>
      <c r="L416">
        <v>1117</v>
      </c>
      <c r="M416" t="str">
        <f t="shared" si="42"/>
        <v>Dog100OverACSR</v>
      </c>
      <c r="N416" t="str">
        <f>+VLOOKUP(M416,LineCode!$E:$F,2,0)</f>
        <v>3p_11kV_100_ACSR_Al_o</v>
      </c>
      <c r="R416" t="s">
        <v>296</v>
      </c>
      <c r="S416" t="str">
        <f t="shared" si="43"/>
        <v>Line.line_BAG_1116_1117</v>
      </c>
      <c r="T416" t="str">
        <f t="shared" si="44"/>
        <v>Bus1=1116</v>
      </c>
      <c r="U416" t="str">
        <f t="shared" si="45"/>
        <v>Bus2=1117</v>
      </c>
      <c r="V416" t="str">
        <f t="shared" si="46"/>
        <v>phases=3</v>
      </c>
      <c r="W416" t="str">
        <f t="shared" si="47"/>
        <v>Linecode=3p_11kV_100_ACSR_Al_o</v>
      </c>
      <c r="X416" t="str">
        <f t="shared" si="48"/>
        <v>Length=59.5311</v>
      </c>
      <c r="Y416" t="s">
        <v>307</v>
      </c>
    </row>
    <row r="417" spans="1:25" x14ac:dyDescent="0.25">
      <c r="A417" t="s">
        <v>60</v>
      </c>
      <c r="B417">
        <v>11</v>
      </c>
      <c r="C417" t="s">
        <v>37</v>
      </c>
      <c r="D417">
        <v>100</v>
      </c>
      <c r="E417" t="s">
        <v>27</v>
      </c>
      <c r="F417" t="s">
        <v>38</v>
      </c>
      <c r="G417" t="s">
        <v>30</v>
      </c>
      <c r="H417">
        <v>3</v>
      </c>
      <c r="I417">
        <v>37.975499999999997</v>
      </c>
      <c r="J417" t="s">
        <v>263</v>
      </c>
      <c r="K417">
        <v>1125</v>
      </c>
      <c r="L417">
        <v>1126</v>
      </c>
      <c r="M417" t="str">
        <f t="shared" si="42"/>
        <v>Dog100OverACSR</v>
      </c>
      <c r="N417" t="str">
        <f>+VLOOKUP(M417,LineCode!$E:$F,2,0)</f>
        <v>3p_11kV_100_ACSR_Al_o</v>
      </c>
      <c r="R417" t="s">
        <v>296</v>
      </c>
      <c r="S417" t="str">
        <f t="shared" si="43"/>
        <v>Line.line_BAG_1125_1126</v>
      </c>
      <c r="T417" t="str">
        <f t="shared" si="44"/>
        <v>Bus1=1125</v>
      </c>
      <c r="U417" t="str">
        <f t="shared" si="45"/>
        <v>Bus2=1126</v>
      </c>
      <c r="V417" t="str">
        <f t="shared" si="46"/>
        <v>phases=3</v>
      </c>
      <c r="W417" t="str">
        <f t="shared" si="47"/>
        <v>Linecode=3p_11kV_100_ACSR_Al_o</v>
      </c>
      <c r="X417" t="str">
        <f t="shared" si="48"/>
        <v>Length=37.9755</v>
      </c>
      <c r="Y417" t="s">
        <v>307</v>
      </c>
    </row>
    <row r="418" spans="1:25" x14ac:dyDescent="0.25">
      <c r="A418" t="s">
        <v>60</v>
      </c>
      <c r="B418">
        <v>11</v>
      </c>
      <c r="C418" t="s">
        <v>37</v>
      </c>
      <c r="D418">
        <v>100</v>
      </c>
      <c r="E418" t="s">
        <v>27</v>
      </c>
      <c r="F418" t="s">
        <v>38</v>
      </c>
      <c r="G418" t="s">
        <v>30</v>
      </c>
      <c r="H418">
        <v>3</v>
      </c>
      <c r="I418">
        <v>21.447700000000001</v>
      </c>
      <c r="J418" t="s">
        <v>263</v>
      </c>
      <c r="K418">
        <v>1126</v>
      </c>
      <c r="L418">
        <v>1127</v>
      </c>
      <c r="M418" t="str">
        <f t="shared" si="42"/>
        <v>Dog100OverACSR</v>
      </c>
      <c r="N418" t="str">
        <f>+VLOOKUP(M418,LineCode!$E:$F,2,0)</f>
        <v>3p_11kV_100_ACSR_Al_o</v>
      </c>
      <c r="R418" t="s">
        <v>296</v>
      </c>
      <c r="S418" t="str">
        <f t="shared" si="43"/>
        <v>Line.line_BAG_1126_1127</v>
      </c>
      <c r="T418" t="str">
        <f t="shared" si="44"/>
        <v>Bus1=1126</v>
      </c>
      <c r="U418" t="str">
        <f t="shared" si="45"/>
        <v>Bus2=1127</v>
      </c>
      <c r="V418" t="str">
        <f t="shared" si="46"/>
        <v>phases=3</v>
      </c>
      <c r="W418" t="str">
        <f t="shared" si="47"/>
        <v>Linecode=3p_11kV_100_ACSR_Al_o</v>
      </c>
      <c r="X418" t="str">
        <f t="shared" si="48"/>
        <v>Length=21.4477</v>
      </c>
      <c r="Y418" t="s">
        <v>307</v>
      </c>
    </row>
    <row r="419" spans="1:25" x14ac:dyDescent="0.25">
      <c r="A419" t="s">
        <v>60</v>
      </c>
      <c r="B419">
        <v>11</v>
      </c>
      <c r="C419" t="s">
        <v>37</v>
      </c>
      <c r="D419">
        <v>100</v>
      </c>
      <c r="E419" t="s">
        <v>27</v>
      </c>
      <c r="F419" t="s">
        <v>38</v>
      </c>
      <c r="G419" t="s">
        <v>30</v>
      </c>
      <c r="H419">
        <v>3</v>
      </c>
      <c r="I419">
        <v>34.712200000000003</v>
      </c>
      <c r="J419" t="s">
        <v>263</v>
      </c>
      <c r="K419">
        <v>1127</v>
      </c>
      <c r="L419">
        <v>1128</v>
      </c>
      <c r="M419" t="str">
        <f t="shared" si="42"/>
        <v>Dog100OverACSR</v>
      </c>
      <c r="N419" t="str">
        <f>+VLOOKUP(M419,LineCode!$E:$F,2,0)</f>
        <v>3p_11kV_100_ACSR_Al_o</v>
      </c>
      <c r="R419" t="s">
        <v>296</v>
      </c>
      <c r="S419" t="str">
        <f t="shared" si="43"/>
        <v>Line.line_BAG_1127_1128</v>
      </c>
      <c r="T419" t="str">
        <f t="shared" si="44"/>
        <v>Bus1=1127</v>
      </c>
      <c r="U419" t="str">
        <f t="shared" si="45"/>
        <v>Bus2=1128</v>
      </c>
      <c r="V419" t="str">
        <f t="shared" si="46"/>
        <v>phases=3</v>
      </c>
      <c r="W419" t="str">
        <f t="shared" si="47"/>
        <v>Linecode=3p_11kV_100_ACSR_Al_o</v>
      </c>
      <c r="X419" t="str">
        <f t="shared" si="48"/>
        <v>Length=34.7122</v>
      </c>
      <c r="Y419" t="s">
        <v>307</v>
      </c>
    </row>
    <row r="420" spans="1:25" x14ac:dyDescent="0.25">
      <c r="A420" t="s">
        <v>60</v>
      </c>
      <c r="B420">
        <v>11</v>
      </c>
      <c r="C420" t="s">
        <v>37</v>
      </c>
      <c r="D420">
        <v>100</v>
      </c>
      <c r="E420" t="s">
        <v>27</v>
      </c>
      <c r="F420" t="s">
        <v>38</v>
      </c>
      <c r="G420" t="s">
        <v>30</v>
      </c>
      <c r="H420">
        <v>3</v>
      </c>
      <c r="I420">
        <v>46.695599999999999</v>
      </c>
      <c r="J420" t="s">
        <v>263</v>
      </c>
      <c r="K420">
        <v>1128</v>
      </c>
      <c r="L420">
        <v>1129</v>
      </c>
      <c r="M420" t="str">
        <f t="shared" si="42"/>
        <v>Dog100OverACSR</v>
      </c>
      <c r="N420" t="str">
        <f>+VLOOKUP(M420,LineCode!$E:$F,2,0)</f>
        <v>3p_11kV_100_ACSR_Al_o</v>
      </c>
      <c r="R420" t="s">
        <v>296</v>
      </c>
      <c r="S420" t="str">
        <f t="shared" si="43"/>
        <v>Line.line_BAG_1128_1129</v>
      </c>
      <c r="T420" t="str">
        <f t="shared" si="44"/>
        <v>Bus1=1128</v>
      </c>
      <c r="U420" t="str">
        <f t="shared" si="45"/>
        <v>Bus2=1129</v>
      </c>
      <c r="V420" t="str">
        <f t="shared" si="46"/>
        <v>phases=3</v>
      </c>
      <c r="W420" t="str">
        <f t="shared" si="47"/>
        <v>Linecode=3p_11kV_100_ACSR_Al_o</v>
      </c>
      <c r="X420" t="str">
        <f t="shared" si="48"/>
        <v>Length=46.6956</v>
      </c>
      <c r="Y420" t="s">
        <v>307</v>
      </c>
    </row>
    <row r="421" spans="1:25" x14ac:dyDescent="0.25">
      <c r="A421" t="s">
        <v>60</v>
      </c>
      <c r="B421">
        <v>11</v>
      </c>
      <c r="C421" t="s">
        <v>37</v>
      </c>
      <c r="D421">
        <v>100</v>
      </c>
      <c r="E421" t="s">
        <v>27</v>
      </c>
      <c r="F421" t="s">
        <v>38</v>
      </c>
      <c r="G421" t="s">
        <v>30</v>
      </c>
      <c r="H421">
        <v>3</v>
      </c>
      <c r="I421">
        <v>21.527100000000001</v>
      </c>
      <c r="J421" t="s">
        <v>263</v>
      </c>
      <c r="K421">
        <v>1129</v>
      </c>
      <c r="L421">
        <v>1130</v>
      </c>
      <c r="M421" t="str">
        <f t="shared" si="42"/>
        <v>Dog100OverACSR</v>
      </c>
      <c r="N421" t="str">
        <f>+VLOOKUP(M421,LineCode!$E:$F,2,0)</f>
        <v>3p_11kV_100_ACSR_Al_o</v>
      </c>
      <c r="R421" t="s">
        <v>296</v>
      </c>
      <c r="S421" t="str">
        <f t="shared" si="43"/>
        <v>Line.line_BAG_1129_1130</v>
      </c>
      <c r="T421" t="str">
        <f t="shared" si="44"/>
        <v>Bus1=1129</v>
      </c>
      <c r="U421" t="str">
        <f t="shared" si="45"/>
        <v>Bus2=1130</v>
      </c>
      <c r="V421" t="str">
        <f t="shared" si="46"/>
        <v>phases=3</v>
      </c>
      <c r="W421" t="str">
        <f t="shared" si="47"/>
        <v>Linecode=3p_11kV_100_ACSR_Al_o</v>
      </c>
      <c r="X421" t="str">
        <f t="shared" si="48"/>
        <v>Length=21.5271</v>
      </c>
      <c r="Y421" t="s">
        <v>307</v>
      </c>
    </row>
    <row r="422" spans="1:25" x14ac:dyDescent="0.25">
      <c r="A422" t="s">
        <v>60</v>
      </c>
      <c r="B422">
        <v>11</v>
      </c>
      <c r="C422" t="s">
        <v>37</v>
      </c>
      <c r="D422">
        <v>100</v>
      </c>
      <c r="E422" t="s">
        <v>27</v>
      </c>
      <c r="F422" t="s">
        <v>38</v>
      </c>
      <c r="G422" t="s">
        <v>30</v>
      </c>
      <c r="H422">
        <v>3</v>
      </c>
      <c r="I422">
        <v>47.419400000000003</v>
      </c>
      <c r="J422" t="s">
        <v>263</v>
      </c>
      <c r="K422">
        <v>1140</v>
      </c>
      <c r="L422">
        <v>1138</v>
      </c>
      <c r="M422" t="str">
        <f t="shared" si="42"/>
        <v>Dog100OverACSR</v>
      </c>
      <c r="N422" t="str">
        <f>+VLOOKUP(M422,LineCode!$E:$F,2,0)</f>
        <v>3p_11kV_100_ACSR_Al_o</v>
      </c>
      <c r="R422" t="s">
        <v>296</v>
      </c>
      <c r="S422" t="str">
        <f t="shared" si="43"/>
        <v>Line.line_BAG_1140_1138</v>
      </c>
      <c r="T422" t="str">
        <f t="shared" si="44"/>
        <v>Bus1=1140</v>
      </c>
      <c r="U422" t="str">
        <f t="shared" si="45"/>
        <v>Bus2=1138</v>
      </c>
      <c r="V422" t="str">
        <f t="shared" si="46"/>
        <v>phases=3</v>
      </c>
      <c r="W422" t="str">
        <f t="shared" si="47"/>
        <v>Linecode=3p_11kV_100_ACSR_Al_o</v>
      </c>
      <c r="X422" t="str">
        <f t="shared" si="48"/>
        <v>Length=47.4194</v>
      </c>
      <c r="Y422" t="s">
        <v>307</v>
      </c>
    </row>
    <row r="423" spans="1:25" x14ac:dyDescent="0.25">
      <c r="A423" t="s">
        <v>60</v>
      </c>
      <c r="B423">
        <v>11</v>
      </c>
      <c r="C423" t="s">
        <v>37</v>
      </c>
      <c r="D423">
        <v>100</v>
      </c>
      <c r="E423" t="s">
        <v>27</v>
      </c>
      <c r="F423" t="s">
        <v>38</v>
      </c>
      <c r="G423" t="s">
        <v>30</v>
      </c>
      <c r="H423">
        <v>3</v>
      </c>
      <c r="I423">
        <v>18.2362</v>
      </c>
      <c r="J423" t="s">
        <v>263</v>
      </c>
      <c r="K423">
        <v>1138</v>
      </c>
      <c r="L423">
        <v>1139</v>
      </c>
      <c r="M423" t="str">
        <f t="shared" si="42"/>
        <v>Dog100OverACSR</v>
      </c>
      <c r="N423" t="str">
        <f>+VLOOKUP(M423,LineCode!$E:$F,2,0)</f>
        <v>3p_11kV_100_ACSR_Al_o</v>
      </c>
      <c r="R423" t="s">
        <v>296</v>
      </c>
      <c r="S423" t="str">
        <f t="shared" si="43"/>
        <v>Line.line_BAG_1138_1139</v>
      </c>
      <c r="T423" t="str">
        <f t="shared" si="44"/>
        <v>Bus1=1138</v>
      </c>
      <c r="U423" t="str">
        <f t="shared" si="45"/>
        <v>Bus2=1139</v>
      </c>
      <c r="V423" t="str">
        <f t="shared" si="46"/>
        <v>phases=3</v>
      </c>
      <c r="W423" t="str">
        <f t="shared" si="47"/>
        <v>Linecode=3p_11kV_100_ACSR_Al_o</v>
      </c>
      <c r="X423" t="str">
        <f t="shared" si="48"/>
        <v>Length=18.2362</v>
      </c>
      <c r="Y423" t="s">
        <v>307</v>
      </c>
    </row>
    <row r="424" spans="1:25" x14ac:dyDescent="0.25">
      <c r="A424" t="s">
        <v>60</v>
      </c>
      <c r="B424">
        <v>11</v>
      </c>
      <c r="C424" t="s">
        <v>37</v>
      </c>
      <c r="D424">
        <v>100</v>
      </c>
      <c r="E424" t="s">
        <v>27</v>
      </c>
      <c r="F424" t="s">
        <v>38</v>
      </c>
      <c r="G424" t="s">
        <v>30</v>
      </c>
      <c r="H424">
        <v>3</v>
      </c>
      <c r="I424">
        <v>20.174800000000001</v>
      </c>
      <c r="J424" t="s">
        <v>263</v>
      </c>
      <c r="K424">
        <v>1210</v>
      </c>
      <c r="L424">
        <v>1208</v>
      </c>
      <c r="M424" t="str">
        <f t="shared" si="42"/>
        <v>Dog100OverACSR</v>
      </c>
      <c r="N424" t="str">
        <f>+VLOOKUP(M424,LineCode!$E:$F,2,0)</f>
        <v>3p_11kV_100_ACSR_Al_o</v>
      </c>
      <c r="R424" t="s">
        <v>296</v>
      </c>
      <c r="S424" t="str">
        <f t="shared" si="43"/>
        <v>Line.line_BAG_1210_1208</v>
      </c>
      <c r="T424" t="str">
        <f t="shared" si="44"/>
        <v>Bus1=1210</v>
      </c>
      <c r="U424" t="str">
        <f t="shared" si="45"/>
        <v>Bus2=1208</v>
      </c>
      <c r="V424" t="str">
        <f t="shared" si="46"/>
        <v>phases=3</v>
      </c>
      <c r="W424" t="str">
        <f t="shared" si="47"/>
        <v>Linecode=3p_11kV_100_ACSR_Al_o</v>
      </c>
      <c r="X424" t="str">
        <f t="shared" si="48"/>
        <v>Length=20.1748</v>
      </c>
      <c r="Y424" t="s">
        <v>307</v>
      </c>
    </row>
    <row r="425" spans="1:25" x14ac:dyDescent="0.25">
      <c r="A425" t="s">
        <v>60</v>
      </c>
      <c r="B425">
        <v>11</v>
      </c>
      <c r="C425" t="s">
        <v>37</v>
      </c>
      <c r="D425">
        <v>100</v>
      </c>
      <c r="E425" t="s">
        <v>27</v>
      </c>
      <c r="F425" t="s">
        <v>38</v>
      </c>
      <c r="G425" t="s">
        <v>30</v>
      </c>
      <c r="H425">
        <v>3</v>
      </c>
      <c r="I425">
        <v>16.4312</v>
      </c>
      <c r="J425" t="s">
        <v>263</v>
      </c>
      <c r="K425">
        <v>1208</v>
      </c>
      <c r="L425">
        <v>1209</v>
      </c>
      <c r="M425" t="str">
        <f t="shared" si="42"/>
        <v>Dog100OverACSR</v>
      </c>
      <c r="N425" t="str">
        <f>+VLOOKUP(M425,LineCode!$E:$F,2,0)</f>
        <v>3p_11kV_100_ACSR_Al_o</v>
      </c>
      <c r="R425" t="s">
        <v>296</v>
      </c>
      <c r="S425" t="str">
        <f t="shared" si="43"/>
        <v>Line.line_BAG_1208_1209</v>
      </c>
      <c r="T425" t="str">
        <f t="shared" si="44"/>
        <v>Bus1=1208</v>
      </c>
      <c r="U425" t="str">
        <f t="shared" si="45"/>
        <v>Bus2=1209</v>
      </c>
      <c r="V425" t="str">
        <f t="shared" si="46"/>
        <v>phases=3</v>
      </c>
      <c r="W425" t="str">
        <f t="shared" si="47"/>
        <v>Linecode=3p_11kV_100_ACSR_Al_o</v>
      </c>
      <c r="X425" t="str">
        <f t="shared" si="48"/>
        <v>Length=16.4312</v>
      </c>
      <c r="Y425" t="s">
        <v>307</v>
      </c>
    </row>
    <row r="426" spans="1:25" x14ac:dyDescent="0.25">
      <c r="A426" t="s">
        <v>60</v>
      </c>
      <c r="B426">
        <v>11</v>
      </c>
      <c r="C426" t="s">
        <v>37</v>
      </c>
      <c r="D426">
        <v>100</v>
      </c>
      <c r="E426" t="s">
        <v>27</v>
      </c>
      <c r="F426" t="s">
        <v>38</v>
      </c>
      <c r="G426" t="s">
        <v>30</v>
      </c>
      <c r="H426">
        <v>3</v>
      </c>
      <c r="I426">
        <v>11.9986</v>
      </c>
      <c r="J426" t="s">
        <v>263</v>
      </c>
      <c r="K426">
        <v>1210</v>
      </c>
      <c r="L426">
        <v>1314</v>
      </c>
      <c r="M426" t="str">
        <f t="shared" si="42"/>
        <v>Dog100OverACSR</v>
      </c>
      <c r="N426" t="str">
        <f>+VLOOKUP(M426,LineCode!$E:$F,2,0)</f>
        <v>3p_11kV_100_ACSR_Al_o</v>
      </c>
      <c r="R426" t="s">
        <v>296</v>
      </c>
      <c r="S426" t="str">
        <f t="shared" si="43"/>
        <v>Line.line_BAG_1210_1314</v>
      </c>
      <c r="T426" t="str">
        <f t="shared" si="44"/>
        <v>Bus1=1210</v>
      </c>
      <c r="U426" t="str">
        <f t="shared" si="45"/>
        <v>Bus2=1314</v>
      </c>
      <c r="V426" t="str">
        <f t="shared" si="46"/>
        <v>phases=3</v>
      </c>
      <c r="W426" t="str">
        <f t="shared" si="47"/>
        <v>Linecode=3p_11kV_100_ACSR_Al_o</v>
      </c>
      <c r="X426" t="str">
        <f t="shared" si="48"/>
        <v>Length=11.9986</v>
      </c>
      <c r="Y426" t="s">
        <v>307</v>
      </c>
    </row>
    <row r="427" spans="1:25" x14ac:dyDescent="0.25">
      <c r="A427" t="s">
        <v>60</v>
      </c>
      <c r="B427">
        <v>11</v>
      </c>
      <c r="C427" t="s">
        <v>37</v>
      </c>
      <c r="D427">
        <v>100</v>
      </c>
      <c r="E427" t="s">
        <v>27</v>
      </c>
      <c r="F427" t="s">
        <v>38</v>
      </c>
      <c r="G427" t="s">
        <v>30</v>
      </c>
      <c r="H427">
        <v>3</v>
      </c>
      <c r="I427">
        <v>2.7523900000000001</v>
      </c>
      <c r="J427" t="s">
        <v>263</v>
      </c>
      <c r="K427">
        <v>1314</v>
      </c>
      <c r="L427">
        <v>1211</v>
      </c>
      <c r="M427" t="str">
        <f t="shared" si="42"/>
        <v>Dog100OverACSR</v>
      </c>
      <c r="N427" t="str">
        <f>+VLOOKUP(M427,LineCode!$E:$F,2,0)</f>
        <v>3p_11kV_100_ACSR_Al_o</v>
      </c>
      <c r="R427" t="s">
        <v>296</v>
      </c>
      <c r="S427" t="str">
        <f t="shared" si="43"/>
        <v>Line.line_BAG_1314_1211</v>
      </c>
      <c r="T427" t="str">
        <f t="shared" si="44"/>
        <v>Bus1=1314</v>
      </c>
      <c r="U427" t="str">
        <f t="shared" si="45"/>
        <v>Bus2=1211</v>
      </c>
      <c r="V427" t="str">
        <f t="shared" si="46"/>
        <v>phases=3</v>
      </c>
      <c r="W427" t="str">
        <f t="shared" si="47"/>
        <v>Linecode=3p_11kV_100_ACSR_Al_o</v>
      </c>
      <c r="X427" t="str">
        <f t="shared" si="48"/>
        <v>Length=2.75239</v>
      </c>
      <c r="Y427" t="s">
        <v>307</v>
      </c>
    </row>
    <row r="428" spans="1:25" x14ac:dyDescent="0.25">
      <c r="A428" t="s">
        <v>60</v>
      </c>
      <c r="B428">
        <v>11</v>
      </c>
      <c r="C428" t="s">
        <v>37</v>
      </c>
      <c r="D428">
        <v>100</v>
      </c>
      <c r="E428" t="s">
        <v>27</v>
      </c>
      <c r="F428" t="s">
        <v>38</v>
      </c>
      <c r="G428" t="s">
        <v>30</v>
      </c>
      <c r="H428">
        <v>3</v>
      </c>
      <c r="I428">
        <v>2.33277</v>
      </c>
      <c r="J428" t="s">
        <v>263</v>
      </c>
      <c r="K428">
        <v>1211</v>
      </c>
      <c r="L428">
        <v>1315</v>
      </c>
      <c r="M428" t="str">
        <f t="shared" si="42"/>
        <v>Dog100OverACSR</v>
      </c>
      <c r="N428" t="str">
        <f>+VLOOKUP(M428,LineCode!$E:$F,2,0)</f>
        <v>3p_11kV_100_ACSR_Al_o</v>
      </c>
      <c r="R428" t="s">
        <v>296</v>
      </c>
      <c r="S428" t="str">
        <f t="shared" si="43"/>
        <v>Line.line_BAG_1211_1315</v>
      </c>
      <c r="T428" t="str">
        <f t="shared" si="44"/>
        <v>Bus1=1211</v>
      </c>
      <c r="U428" t="str">
        <f t="shared" si="45"/>
        <v>Bus2=1315</v>
      </c>
      <c r="V428" t="str">
        <f t="shared" si="46"/>
        <v>phases=3</v>
      </c>
      <c r="W428" t="str">
        <f t="shared" si="47"/>
        <v>Linecode=3p_11kV_100_ACSR_Al_o</v>
      </c>
      <c r="X428" t="str">
        <f t="shared" si="48"/>
        <v>Length=2.33277</v>
      </c>
      <c r="Y428" t="s">
        <v>307</v>
      </c>
    </row>
    <row r="429" spans="1:25" x14ac:dyDescent="0.25">
      <c r="A429" t="s">
        <v>60</v>
      </c>
      <c r="B429">
        <v>11</v>
      </c>
      <c r="C429" t="s">
        <v>37</v>
      </c>
      <c r="D429">
        <v>100</v>
      </c>
      <c r="E429" t="s">
        <v>27</v>
      </c>
      <c r="F429" t="s">
        <v>38</v>
      </c>
      <c r="G429" t="s">
        <v>30</v>
      </c>
      <c r="H429">
        <v>3</v>
      </c>
      <c r="I429">
        <v>7.5711899999999996</v>
      </c>
      <c r="J429" t="s">
        <v>263</v>
      </c>
      <c r="K429">
        <v>1315</v>
      </c>
      <c r="L429">
        <v>1212</v>
      </c>
      <c r="M429" t="str">
        <f t="shared" si="42"/>
        <v>Dog100OverACSR</v>
      </c>
      <c r="N429" t="str">
        <f>+VLOOKUP(M429,LineCode!$E:$F,2,0)</f>
        <v>3p_11kV_100_ACSR_Al_o</v>
      </c>
      <c r="R429" t="s">
        <v>296</v>
      </c>
      <c r="S429" t="str">
        <f t="shared" si="43"/>
        <v>Line.line_BAG_1315_1212</v>
      </c>
      <c r="T429" t="str">
        <f t="shared" si="44"/>
        <v>Bus1=1315</v>
      </c>
      <c r="U429" t="str">
        <f t="shared" si="45"/>
        <v>Bus2=1212</v>
      </c>
      <c r="V429" t="str">
        <f t="shared" si="46"/>
        <v>phases=3</v>
      </c>
      <c r="W429" t="str">
        <f t="shared" si="47"/>
        <v>Linecode=3p_11kV_100_ACSR_Al_o</v>
      </c>
      <c r="X429" t="str">
        <f t="shared" si="48"/>
        <v>Length=7.57119</v>
      </c>
      <c r="Y429" t="s">
        <v>307</v>
      </c>
    </row>
    <row r="430" spans="1:25" x14ac:dyDescent="0.25">
      <c r="A430" t="s">
        <v>60</v>
      </c>
      <c r="B430">
        <v>11</v>
      </c>
      <c r="C430" t="s">
        <v>37</v>
      </c>
      <c r="D430">
        <v>100</v>
      </c>
      <c r="E430" t="s">
        <v>27</v>
      </c>
      <c r="F430" t="s">
        <v>38</v>
      </c>
      <c r="G430" t="s">
        <v>30</v>
      </c>
      <c r="H430">
        <v>3</v>
      </c>
      <c r="I430">
        <v>21.8749</v>
      </c>
      <c r="J430" t="s">
        <v>263</v>
      </c>
      <c r="K430">
        <v>1212</v>
      </c>
      <c r="L430">
        <v>1213</v>
      </c>
      <c r="M430" t="str">
        <f t="shared" si="42"/>
        <v>Dog100OverACSR</v>
      </c>
      <c r="N430" t="str">
        <f>+VLOOKUP(M430,LineCode!$E:$F,2,0)</f>
        <v>3p_11kV_100_ACSR_Al_o</v>
      </c>
      <c r="R430" t="s">
        <v>296</v>
      </c>
      <c r="S430" t="str">
        <f t="shared" si="43"/>
        <v>Line.line_BAG_1212_1213</v>
      </c>
      <c r="T430" t="str">
        <f t="shared" si="44"/>
        <v>Bus1=1212</v>
      </c>
      <c r="U430" t="str">
        <f t="shared" si="45"/>
        <v>Bus2=1213</v>
      </c>
      <c r="V430" t="str">
        <f t="shared" si="46"/>
        <v>phases=3</v>
      </c>
      <c r="W430" t="str">
        <f t="shared" si="47"/>
        <v>Linecode=3p_11kV_100_ACSR_Al_o</v>
      </c>
      <c r="X430" t="str">
        <f t="shared" si="48"/>
        <v>Length=21.8749</v>
      </c>
      <c r="Y430" t="s">
        <v>307</v>
      </c>
    </row>
    <row r="431" spans="1:25" x14ac:dyDescent="0.25">
      <c r="A431" t="s">
        <v>60</v>
      </c>
      <c r="B431">
        <v>11</v>
      </c>
      <c r="C431" t="s">
        <v>37</v>
      </c>
      <c r="D431">
        <v>100</v>
      </c>
      <c r="E431" t="s">
        <v>27</v>
      </c>
      <c r="F431" t="s">
        <v>38</v>
      </c>
      <c r="G431" t="s">
        <v>30</v>
      </c>
      <c r="H431">
        <v>3</v>
      </c>
      <c r="I431">
        <v>32.216799999999999</v>
      </c>
      <c r="J431" t="s">
        <v>263</v>
      </c>
      <c r="K431">
        <v>1213</v>
      </c>
      <c r="L431">
        <v>1214</v>
      </c>
      <c r="M431" t="str">
        <f t="shared" si="42"/>
        <v>Dog100OverACSR</v>
      </c>
      <c r="N431" t="str">
        <f>+VLOOKUP(M431,LineCode!$E:$F,2,0)</f>
        <v>3p_11kV_100_ACSR_Al_o</v>
      </c>
      <c r="R431" t="s">
        <v>296</v>
      </c>
      <c r="S431" t="str">
        <f t="shared" si="43"/>
        <v>Line.line_BAG_1213_1214</v>
      </c>
      <c r="T431" t="str">
        <f t="shared" si="44"/>
        <v>Bus1=1213</v>
      </c>
      <c r="U431" t="str">
        <f t="shared" si="45"/>
        <v>Bus2=1214</v>
      </c>
      <c r="V431" t="str">
        <f t="shared" si="46"/>
        <v>phases=3</v>
      </c>
      <c r="W431" t="str">
        <f t="shared" si="47"/>
        <v>Linecode=3p_11kV_100_ACSR_Al_o</v>
      </c>
      <c r="X431" t="str">
        <f t="shared" si="48"/>
        <v>Length=32.2168</v>
      </c>
      <c r="Y431" t="s">
        <v>307</v>
      </c>
    </row>
    <row r="432" spans="1:25" x14ac:dyDescent="0.25">
      <c r="A432" t="s">
        <v>60</v>
      </c>
      <c r="B432">
        <v>11</v>
      </c>
      <c r="C432" t="s">
        <v>37</v>
      </c>
      <c r="D432">
        <v>100</v>
      </c>
      <c r="E432" t="s">
        <v>27</v>
      </c>
      <c r="F432" t="s">
        <v>38</v>
      </c>
      <c r="G432" t="s">
        <v>30</v>
      </c>
      <c r="H432">
        <v>3</v>
      </c>
      <c r="I432">
        <v>14.6729</v>
      </c>
      <c r="J432" t="s">
        <v>263</v>
      </c>
      <c r="K432">
        <v>1068</v>
      </c>
      <c r="L432">
        <v>1309</v>
      </c>
      <c r="M432" t="str">
        <f t="shared" si="42"/>
        <v>Dog100OverACSR</v>
      </c>
      <c r="N432" t="str">
        <f>+VLOOKUP(M432,LineCode!$E:$F,2,0)</f>
        <v>3p_11kV_100_ACSR_Al_o</v>
      </c>
      <c r="R432" t="s">
        <v>296</v>
      </c>
      <c r="S432" t="str">
        <f t="shared" si="43"/>
        <v>Line.line_BAG_1068_1309</v>
      </c>
      <c r="T432" t="str">
        <f t="shared" si="44"/>
        <v>Bus1=1068</v>
      </c>
      <c r="U432" t="str">
        <f t="shared" si="45"/>
        <v>Bus2=1309</v>
      </c>
      <c r="V432" t="str">
        <f t="shared" si="46"/>
        <v>phases=3</v>
      </c>
      <c r="W432" t="str">
        <f t="shared" si="47"/>
        <v>Linecode=3p_11kV_100_ACSR_Al_o</v>
      </c>
      <c r="X432" t="str">
        <f t="shared" si="48"/>
        <v>Length=14.6729</v>
      </c>
      <c r="Y432" t="s">
        <v>307</v>
      </c>
    </row>
    <row r="433" spans="1:25" x14ac:dyDescent="0.25">
      <c r="A433" t="s">
        <v>60</v>
      </c>
      <c r="B433">
        <v>11</v>
      </c>
      <c r="C433" t="s">
        <v>37</v>
      </c>
      <c r="D433">
        <v>100</v>
      </c>
      <c r="E433" t="s">
        <v>27</v>
      </c>
      <c r="F433" t="s">
        <v>38</v>
      </c>
      <c r="G433" t="s">
        <v>30</v>
      </c>
      <c r="H433">
        <v>3</v>
      </c>
      <c r="I433">
        <v>12.6259</v>
      </c>
      <c r="J433" t="s">
        <v>263</v>
      </c>
      <c r="K433">
        <v>1309</v>
      </c>
      <c r="L433">
        <v>1069</v>
      </c>
      <c r="M433" t="str">
        <f t="shared" si="42"/>
        <v>Dog100OverACSR</v>
      </c>
      <c r="N433" t="str">
        <f>+VLOOKUP(M433,LineCode!$E:$F,2,0)</f>
        <v>3p_11kV_100_ACSR_Al_o</v>
      </c>
      <c r="R433" t="s">
        <v>296</v>
      </c>
      <c r="S433" t="str">
        <f t="shared" si="43"/>
        <v>Line.line_BAG_1309_1069</v>
      </c>
      <c r="T433" t="str">
        <f t="shared" si="44"/>
        <v>Bus1=1309</v>
      </c>
      <c r="U433" t="str">
        <f t="shared" si="45"/>
        <v>Bus2=1069</v>
      </c>
      <c r="V433" t="str">
        <f t="shared" si="46"/>
        <v>phases=3</v>
      </c>
      <c r="W433" t="str">
        <f t="shared" si="47"/>
        <v>Linecode=3p_11kV_100_ACSR_Al_o</v>
      </c>
      <c r="X433" t="str">
        <f t="shared" si="48"/>
        <v>Length=12.6259</v>
      </c>
      <c r="Y433" t="s">
        <v>307</v>
      </c>
    </row>
    <row r="434" spans="1:25" x14ac:dyDescent="0.25">
      <c r="A434" t="s">
        <v>32</v>
      </c>
      <c r="B434">
        <v>11</v>
      </c>
      <c r="C434" t="s">
        <v>42</v>
      </c>
      <c r="D434">
        <v>240</v>
      </c>
      <c r="E434" t="s">
        <v>27</v>
      </c>
      <c r="F434" t="s">
        <v>28</v>
      </c>
      <c r="G434" t="s">
        <v>49</v>
      </c>
      <c r="H434">
        <v>3</v>
      </c>
      <c r="I434">
        <v>5.9380199999999999</v>
      </c>
      <c r="J434" t="s">
        <v>264</v>
      </c>
      <c r="K434">
        <v>102</v>
      </c>
      <c r="L434">
        <v>2196</v>
      </c>
      <c r="M434" t="str">
        <f t="shared" si="42"/>
        <v>XLPE240UnderCovered</v>
      </c>
      <c r="N434" t="str">
        <f>+VLOOKUP(M434,LineCode!$E:$F,2,0)</f>
        <v>3p_11kV_240_XLPE_Al_u</v>
      </c>
      <c r="R434" t="s">
        <v>296</v>
      </c>
      <c r="S434" t="str">
        <f t="shared" si="43"/>
        <v>Line.line_BAN_102_2196</v>
      </c>
      <c r="T434" t="str">
        <f t="shared" si="44"/>
        <v>Bus1=102</v>
      </c>
      <c r="U434" t="str">
        <f t="shared" si="45"/>
        <v>Bus2=2196</v>
      </c>
      <c r="V434" t="str">
        <f t="shared" si="46"/>
        <v>phases=3</v>
      </c>
      <c r="W434" t="str">
        <f t="shared" si="47"/>
        <v>Linecode=3p_11kV_240_XLPE_Al_u</v>
      </c>
      <c r="X434" t="str">
        <f t="shared" si="48"/>
        <v>Length=5.93802</v>
      </c>
      <c r="Y434" t="s">
        <v>307</v>
      </c>
    </row>
    <row r="435" spans="1:25" x14ac:dyDescent="0.25">
      <c r="A435" t="s">
        <v>32</v>
      </c>
      <c r="B435">
        <v>11</v>
      </c>
      <c r="C435" t="s">
        <v>42</v>
      </c>
      <c r="D435">
        <v>240</v>
      </c>
      <c r="E435" t="s">
        <v>27</v>
      </c>
      <c r="F435" t="s">
        <v>28</v>
      </c>
      <c r="G435" t="s">
        <v>49</v>
      </c>
      <c r="H435">
        <v>3</v>
      </c>
      <c r="I435">
        <v>2.53566</v>
      </c>
      <c r="J435" t="s">
        <v>264</v>
      </c>
      <c r="K435">
        <v>2196</v>
      </c>
      <c r="L435">
        <v>2001</v>
      </c>
      <c r="M435" t="str">
        <f t="shared" si="42"/>
        <v>XLPE240UnderCovered</v>
      </c>
      <c r="N435" t="str">
        <f>+VLOOKUP(M435,LineCode!$E:$F,2,0)</f>
        <v>3p_11kV_240_XLPE_Al_u</v>
      </c>
      <c r="R435" t="s">
        <v>296</v>
      </c>
      <c r="S435" t="str">
        <f t="shared" si="43"/>
        <v>Line.line_BAN_2196_2001</v>
      </c>
      <c r="T435" t="str">
        <f t="shared" si="44"/>
        <v>Bus1=2196</v>
      </c>
      <c r="U435" t="str">
        <f t="shared" si="45"/>
        <v>Bus2=2001</v>
      </c>
      <c r="V435" t="str">
        <f t="shared" si="46"/>
        <v>phases=3</v>
      </c>
      <c r="W435" t="str">
        <f t="shared" si="47"/>
        <v>Linecode=3p_11kV_240_XLPE_Al_u</v>
      </c>
      <c r="X435" t="str">
        <f t="shared" si="48"/>
        <v>Length=2.53566</v>
      </c>
      <c r="Y435" t="s">
        <v>307</v>
      </c>
    </row>
    <row r="436" spans="1:25" x14ac:dyDescent="0.25">
      <c r="A436" t="s">
        <v>32</v>
      </c>
      <c r="B436">
        <v>11</v>
      </c>
      <c r="C436" t="s">
        <v>42</v>
      </c>
      <c r="D436">
        <v>240</v>
      </c>
      <c r="E436" t="s">
        <v>27</v>
      </c>
      <c r="F436" t="s">
        <v>28</v>
      </c>
      <c r="G436" t="s">
        <v>49</v>
      </c>
      <c r="H436">
        <v>3</v>
      </c>
      <c r="I436">
        <v>1.6034200000000001</v>
      </c>
      <c r="J436" t="s">
        <v>264</v>
      </c>
      <c r="K436">
        <v>2002</v>
      </c>
      <c r="L436">
        <v>2198</v>
      </c>
      <c r="M436" t="str">
        <f t="shared" si="42"/>
        <v>XLPE240UnderCovered</v>
      </c>
      <c r="N436" t="str">
        <f>+VLOOKUP(M436,LineCode!$E:$F,2,0)</f>
        <v>3p_11kV_240_XLPE_Al_u</v>
      </c>
      <c r="R436" t="s">
        <v>296</v>
      </c>
      <c r="S436" t="str">
        <f t="shared" si="43"/>
        <v>Line.line_BAN_2002_2198</v>
      </c>
      <c r="T436" t="str">
        <f t="shared" si="44"/>
        <v>Bus1=2002</v>
      </c>
      <c r="U436" t="str">
        <f t="shared" si="45"/>
        <v>Bus2=2198</v>
      </c>
      <c r="V436" t="str">
        <f t="shared" si="46"/>
        <v>phases=3</v>
      </c>
      <c r="W436" t="str">
        <f t="shared" si="47"/>
        <v>Linecode=3p_11kV_240_XLPE_Al_u</v>
      </c>
      <c r="X436" t="str">
        <f t="shared" si="48"/>
        <v>Length=1.60342</v>
      </c>
      <c r="Y436" t="s">
        <v>307</v>
      </c>
    </row>
    <row r="437" spans="1:25" x14ac:dyDescent="0.25">
      <c r="A437" t="s">
        <v>32</v>
      </c>
      <c r="B437">
        <v>11</v>
      </c>
      <c r="C437" t="s">
        <v>42</v>
      </c>
      <c r="D437">
        <v>240</v>
      </c>
      <c r="E437" t="s">
        <v>27</v>
      </c>
      <c r="F437" t="s">
        <v>28</v>
      </c>
      <c r="G437" t="s">
        <v>49</v>
      </c>
      <c r="H437">
        <v>3</v>
      </c>
      <c r="I437">
        <v>0.99705900000000003</v>
      </c>
      <c r="J437" t="s">
        <v>264</v>
      </c>
      <c r="K437">
        <v>2199</v>
      </c>
      <c r="L437">
        <v>2200</v>
      </c>
      <c r="M437" t="str">
        <f t="shared" si="42"/>
        <v>XLPE240UnderCovered</v>
      </c>
      <c r="N437" t="str">
        <f>+VLOOKUP(M437,LineCode!$E:$F,2,0)</f>
        <v>3p_11kV_240_XLPE_Al_u</v>
      </c>
      <c r="R437" t="s">
        <v>296</v>
      </c>
      <c r="S437" t="str">
        <f t="shared" si="43"/>
        <v>Line.line_BAN_2199_2200</v>
      </c>
      <c r="T437" t="str">
        <f t="shared" si="44"/>
        <v>Bus1=2199</v>
      </c>
      <c r="U437" t="str">
        <f t="shared" si="45"/>
        <v>Bus2=2200</v>
      </c>
      <c r="V437" t="str">
        <f t="shared" si="46"/>
        <v>phases=3</v>
      </c>
      <c r="W437" t="str">
        <f t="shared" si="47"/>
        <v>Linecode=3p_11kV_240_XLPE_Al_u</v>
      </c>
      <c r="X437" t="str">
        <f t="shared" si="48"/>
        <v>Length=0.997059</v>
      </c>
      <c r="Y437" t="s">
        <v>307</v>
      </c>
    </row>
    <row r="438" spans="1:25" x14ac:dyDescent="0.25">
      <c r="A438" t="s">
        <v>32</v>
      </c>
      <c r="B438">
        <v>11</v>
      </c>
      <c r="C438" t="s">
        <v>42</v>
      </c>
      <c r="D438">
        <v>240</v>
      </c>
      <c r="E438" t="s">
        <v>27</v>
      </c>
      <c r="F438" t="s">
        <v>28</v>
      </c>
      <c r="G438" t="s">
        <v>49</v>
      </c>
      <c r="H438">
        <v>3</v>
      </c>
      <c r="I438">
        <v>6.3518600000000003</v>
      </c>
      <c r="J438" t="s">
        <v>264</v>
      </c>
      <c r="K438">
        <v>2201</v>
      </c>
      <c r="L438">
        <v>2003</v>
      </c>
      <c r="M438" t="str">
        <f t="shared" si="42"/>
        <v>XLPE240UnderCovered</v>
      </c>
      <c r="N438" t="str">
        <f>+VLOOKUP(M438,LineCode!$E:$F,2,0)</f>
        <v>3p_11kV_240_XLPE_Al_u</v>
      </c>
      <c r="R438" t="s">
        <v>296</v>
      </c>
      <c r="S438" t="str">
        <f t="shared" si="43"/>
        <v>Line.line_BAN_2201_2003</v>
      </c>
      <c r="T438" t="str">
        <f t="shared" si="44"/>
        <v>Bus1=2201</v>
      </c>
      <c r="U438" t="str">
        <f t="shared" si="45"/>
        <v>Bus2=2003</v>
      </c>
      <c r="V438" t="str">
        <f t="shared" si="46"/>
        <v>phases=3</v>
      </c>
      <c r="W438" t="str">
        <f t="shared" si="47"/>
        <v>Linecode=3p_11kV_240_XLPE_Al_u</v>
      </c>
      <c r="X438" t="str">
        <f t="shared" si="48"/>
        <v>Length=6.35186</v>
      </c>
      <c r="Y438" t="s">
        <v>307</v>
      </c>
    </row>
    <row r="439" spans="1:25" x14ac:dyDescent="0.25">
      <c r="A439" t="s">
        <v>32</v>
      </c>
      <c r="B439">
        <v>11</v>
      </c>
      <c r="C439" t="s">
        <v>42</v>
      </c>
      <c r="D439">
        <v>240</v>
      </c>
      <c r="E439" t="s">
        <v>27</v>
      </c>
      <c r="F439" t="s">
        <v>28</v>
      </c>
      <c r="G439" t="s">
        <v>49</v>
      </c>
      <c r="H439">
        <v>3</v>
      </c>
      <c r="I439">
        <v>2.29488</v>
      </c>
      <c r="J439" t="s">
        <v>264</v>
      </c>
      <c r="K439">
        <v>2200</v>
      </c>
      <c r="L439">
        <v>2201</v>
      </c>
      <c r="M439" t="str">
        <f t="shared" si="42"/>
        <v>XLPE240UnderCovered</v>
      </c>
      <c r="N439" t="str">
        <f>+VLOOKUP(M439,LineCode!$E:$F,2,0)</f>
        <v>3p_11kV_240_XLPE_Al_u</v>
      </c>
      <c r="R439" t="s">
        <v>296</v>
      </c>
      <c r="S439" t="str">
        <f t="shared" si="43"/>
        <v>Line.line_BAN_2200_2201</v>
      </c>
      <c r="T439" t="str">
        <f t="shared" si="44"/>
        <v>Bus1=2200</v>
      </c>
      <c r="U439" t="str">
        <f t="shared" si="45"/>
        <v>Bus2=2201</v>
      </c>
      <c r="V439" t="str">
        <f t="shared" si="46"/>
        <v>phases=3</v>
      </c>
      <c r="W439" t="str">
        <f t="shared" si="47"/>
        <v>Linecode=3p_11kV_240_XLPE_Al_u</v>
      </c>
      <c r="X439" t="str">
        <f t="shared" si="48"/>
        <v>Length=2.29488</v>
      </c>
      <c r="Y439" t="s">
        <v>307</v>
      </c>
    </row>
    <row r="440" spans="1:25" x14ac:dyDescent="0.25">
      <c r="A440" t="s">
        <v>32</v>
      </c>
      <c r="B440">
        <v>11</v>
      </c>
      <c r="C440" t="s">
        <v>42</v>
      </c>
      <c r="D440">
        <v>240</v>
      </c>
      <c r="E440" t="s">
        <v>27</v>
      </c>
      <c r="F440" t="s">
        <v>28</v>
      </c>
      <c r="G440" t="s">
        <v>49</v>
      </c>
      <c r="H440">
        <v>3</v>
      </c>
      <c r="I440">
        <v>6.0797100000000004</v>
      </c>
      <c r="J440" t="s">
        <v>264</v>
      </c>
      <c r="K440">
        <v>2198</v>
      </c>
      <c r="L440">
        <v>2199</v>
      </c>
      <c r="M440" t="str">
        <f t="shared" si="42"/>
        <v>XLPE240UnderCovered</v>
      </c>
      <c r="N440" t="str">
        <f>+VLOOKUP(M440,LineCode!$E:$F,2,0)</f>
        <v>3p_11kV_240_XLPE_Al_u</v>
      </c>
      <c r="R440" t="s">
        <v>296</v>
      </c>
      <c r="S440" t="str">
        <f t="shared" si="43"/>
        <v>Line.line_BAN_2198_2199</v>
      </c>
      <c r="T440" t="str">
        <f t="shared" si="44"/>
        <v>Bus1=2198</v>
      </c>
      <c r="U440" t="str">
        <f t="shared" si="45"/>
        <v>Bus2=2199</v>
      </c>
      <c r="V440" t="str">
        <f t="shared" si="46"/>
        <v>phases=3</v>
      </c>
      <c r="W440" t="str">
        <f t="shared" si="47"/>
        <v>Linecode=3p_11kV_240_XLPE_Al_u</v>
      </c>
      <c r="X440" t="str">
        <f t="shared" si="48"/>
        <v>Length=6.07971</v>
      </c>
      <c r="Y440" t="s">
        <v>307</v>
      </c>
    </row>
    <row r="441" spans="1:25" x14ac:dyDescent="0.25">
      <c r="A441" t="s">
        <v>32</v>
      </c>
      <c r="B441">
        <v>11</v>
      </c>
      <c r="C441" t="s">
        <v>42</v>
      </c>
      <c r="D441">
        <v>240</v>
      </c>
      <c r="E441" t="s">
        <v>27</v>
      </c>
      <c r="F441" t="s">
        <v>28</v>
      </c>
      <c r="G441" t="s">
        <v>49</v>
      </c>
      <c r="H441">
        <v>3</v>
      </c>
      <c r="I441">
        <v>2.8454600000000001</v>
      </c>
      <c r="J441" t="s">
        <v>264</v>
      </c>
      <c r="K441">
        <v>2003</v>
      </c>
      <c r="L441">
        <v>2202</v>
      </c>
      <c r="M441" t="str">
        <f t="shared" si="42"/>
        <v>XLPE240UnderCovered</v>
      </c>
      <c r="N441" t="str">
        <f>+VLOOKUP(M441,LineCode!$E:$F,2,0)</f>
        <v>3p_11kV_240_XLPE_Al_u</v>
      </c>
      <c r="R441" t="s">
        <v>296</v>
      </c>
      <c r="S441" t="str">
        <f t="shared" si="43"/>
        <v>Line.line_BAN_2003_2202</v>
      </c>
      <c r="T441" t="str">
        <f t="shared" si="44"/>
        <v>Bus1=2003</v>
      </c>
      <c r="U441" t="str">
        <f t="shared" si="45"/>
        <v>Bus2=2202</v>
      </c>
      <c r="V441" t="str">
        <f t="shared" si="46"/>
        <v>phases=3</v>
      </c>
      <c r="W441" t="str">
        <f t="shared" si="47"/>
        <v>Linecode=3p_11kV_240_XLPE_Al_u</v>
      </c>
      <c r="X441" t="str">
        <f t="shared" si="48"/>
        <v>Length=2.84546</v>
      </c>
      <c r="Y441" t="s">
        <v>307</v>
      </c>
    </row>
    <row r="442" spans="1:25" x14ac:dyDescent="0.25">
      <c r="A442" t="s">
        <v>32</v>
      </c>
      <c r="B442">
        <v>11</v>
      </c>
      <c r="C442" t="s">
        <v>42</v>
      </c>
      <c r="D442">
        <v>240</v>
      </c>
      <c r="E442" t="s">
        <v>27</v>
      </c>
      <c r="F442" t="s">
        <v>28</v>
      </c>
      <c r="G442" t="s">
        <v>49</v>
      </c>
      <c r="H442">
        <v>3</v>
      </c>
      <c r="I442">
        <v>0.64839199999999997</v>
      </c>
      <c r="J442" t="s">
        <v>264</v>
      </c>
      <c r="K442">
        <v>2204</v>
      </c>
      <c r="L442">
        <v>2205</v>
      </c>
      <c r="M442" t="str">
        <f t="shared" si="42"/>
        <v>XLPE240UnderCovered</v>
      </c>
      <c r="N442" t="str">
        <f>+VLOOKUP(M442,LineCode!$E:$F,2,0)</f>
        <v>3p_11kV_240_XLPE_Al_u</v>
      </c>
      <c r="R442" t="s">
        <v>296</v>
      </c>
      <c r="S442" t="str">
        <f t="shared" si="43"/>
        <v>Line.line_BAN_2204_2205</v>
      </c>
      <c r="T442" t="str">
        <f t="shared" si="44"/>
        <v>Bus1=2204</v>
      </c>
      <c r="U442" t="str">
        <f t="shared" si="45"/>
        <v>Bus2=2205</v>
      </c>
      <c r="V442" t="str">
        <f t="shared" si="46"/>
        <v>phases=3</v>
      </c>
      <c r="W442" t="str">
        <f t="shared" si="47"/>
        <v>Linecode=3p_11kV_240_XLPE_Al_u</v>
      </c>
      <c r="X442" t="str">
        <f t="shared" si="48"/>
        <v>Length=0.648392</v>
      </c>
      <c r="Y442" t="s">
        <v>307</v>
      </c>
    </row>
    <row r="443" spans="1:25" x14ac:dyDescent="0.25">
      <c r="A443" t="s">
        <v>32</v>
      </c>
      <c r="B443">
        <v>11</v>
      </c>
      <c r="C443" t="s">
        <v>42</v>
      </c>
      <c r="D443">
        <v>240</v>
      </c>
      <c r="E443" t="s">
        <v>27</v>
      </c>
      <c r="F443" t="s">
        <v>28</v>
      </c>
      <c r="G443" t="s">
        <v>49</v>
      </c>
      <c r="H443">
        <v>3</v>
      </c>
      <c r="I443">
        <v>5.5848000000000004</v>
      </c>
      <c r="J443" t="s">
        <v>264</v>
      </c>
      <c r="K443">
        <v>2205</v>
      </c>
      <c r="L443">
        <v>2004</v>
      </c>
      <c r="M443" t="str">
        <f t="shared" si="42"/>
        <v>XLPE240UnderCovered</v>
      </c>
      <c r="N443" t="str">
        <f>+VLOOKUP(M443,LineCode!$E:$F,2,0)</f>
        <v>3p_11kV_240_XLPE_Al_u</v>
      </c>
      <c r="R443" t="s">
        <v>296</v>
      </c>
      <c r="S443" t="str">
        <f t="shared" si="43"/>
        <v>Line.line_BAN_2205_2004</v>
      </c>
      <c r="T443" t="str">
        <f t="shared" si="44"/>
        <v>Bus1=2205</v>
      </c>
      <c r="U443" t="str">
        <f t="shared" si="45"/>
        <v>Bus2=2004</v>
      </c>
      <c r="V443" t="str">
        <f t="shared" si="46"/>
        <v>phases=3</v>
      </c>
      <c r="W443" t="str">
        <f t="shared" si="47"/>
        <v>Linecode=3p_11kV_240_XLPE_Al_u</v>
      </c>
      <c r="X443" t="str">
        <f t="shared" si="48"/>
        <v>Length=5.5848</v>
      </c>
      <c r="Y443" t="s">
        <v>307</v>
      </c>
    </row>
    <row r="444" spans="1:25" x14ac:dyDescent="0.25">
      <c r="A444" t="s">
        <v>32</v>
      </c>
      <c r="B444">
        <v>11</v>
      </c>
      <c r="C444" t="s">
        <v>42</v>
      </c>
      <c r="D444">
        <v>240</v>
      </c>
      <c r="E444" t="s">
        <v>27</v>
      </c>
      <c r="F444" t="s">
        <v>28</v>
      </c>
      <c r="G444" t="s">
        <v>49</v>
      </c>
      <c r="H444">
        <v>3</v>
      </c>
      <c r="I444">
        <v>5.4078400000000002</v>
      </c>
      <c r="J444" t="s">
        <v>264</v>
      </c>
      <c r="K444">
        <v>2203</v>
      </c>
      <c r="L444">
        <v>2204</v>
      </c>
      <c r="M444" t="str">
        <f t="shared" si="42"/>
        <v>XLPE240UnderCovered</v>
      </c>
      <c r="N444" t="str">
        <f>+VLOOKUP(M444,LineCode!$E:$F,2,0)</f>
        <v>3p_11kV_240_XLPE_Al_u</v>
      </c>
      <c r="R444" t="s">
        <v>296</v>
      </c>
      <c r="S444" t="str">
        <f t="shared" si="43"/>
        <v>Line.line_BAN_2203_2204</v>
      </c>
      <c r="T444" t="str">
        <f t="shared" si="44"/>
        <v>Bus1=2203</v>
      </c>
      <c r="U444" t="str">
        <f t="shared" si="45"/>
        <v>Bus2=2204</v>
      </c>
      <c r="V444" t="str">
        <f t="shared" si="46"/>
        <v>phases=3</v>
      </c>
      <c r="W444" t="str">
        <f t="shared" si="47"/>
        <v>Linecode=3p_11kV_240_XLPE_Al_u</v>
      </c>
      <c r="X444" t="str">
        <f t="shared" si="48"/>
        <v>Length=5.40784</v>
      </c>
      <c r="Y444" t="s">
        <v>307</v>
      </c>
    </row>
    <row r="445" spans="1:25" x14ac:dyDescent="0.25">
      <c r="A445" t="s">
        <v>32</v>
      </c>
      <c r="B445">
        <v>11</v>
      </c>
      <c r="C445" t="s">
        <v>42</v>
      </c>
      <c r="D445">
        <v>240</v>
      </c>
      <c r="E445" t="s">
        <v>27</v>
      </c>
      <c r="F445" t="s">
        <v>28</v>
      </c>
      <c r="G445" t="s">
        <v>49</v>
      </c>
      <c r="H445">
        <v>3</v>
      </c>
      <c r="I445">
        <v>3.3144200000000001</v>
      </c>
      <c r="J445" t="s">
        <v>264</v>
      </c>
      <c r="K445">
        <v>2202</v>
      </c>
      <c r="L445">
        <v>2203</v>
      </c>
      <c r="M445" t="str">
        <f t="shared" si="42"/>
        <v>XLPE240UnderCovered</v>
      </c>
      <c r="N445" t="str">
        <f>+VLOOKUP(M445,LineCode!$E:$F,2,0)</f>
        <v>3p_11kV_240_XLPE_Al_u</v>
      </c>
      <c r="R445" t="s">
        <v>296</v>
      </c>
      <c r="S445" t="str">
        <f t="shared" si="43"/>
        <v>Line.line_BAN_2202_2203</v>
      </c>
      <c r="T445" t="str">
        <f t="shared" si="44"/>
        <v>Bus1=2202</v>
      </c>
      <c r="U445" t="str">
        <f t="shared" si="45"/>
        <v>Bus2=2203</v>
      </c>
      <c r="V445" t="str">
        <f t="shared" si="46"/>
        <v>phases=3</v>
      </c>
      <c r="W445" t="str">
        <f t="shared" si="47"/>
        <v>Linecode=3p_11kV_240_XLPE_Al_u</v>
      </c>
      <c r="X445" t="str">
        <f t="shared" si="48"/>
        <v>Length=3.31442</v>
      </c>
      <c r="Y445" t="s">
        <v>307</v>
      </c>
    </row>
    <row r="446" spans="1:25" x14ac:dyDescent="0.25">
      <c r="A446" t="s">
        <v>32</v>
      </c>
      <c r="B446">
        <v>11</v>
      </c>
      <c r="C446" t="s">
        <v>42</v>
      </c>
      <c r="D446">
        <v>240</v>
      </c>
      <c r="E446" t="s">
        <v>27</v>
      </c>
      <c r="F446" t="s">
        <v>28</v>
      </c>
      <c r="G446" t="s">
        <v>49</v>
      </c>
      <c r="H446">
        <v>3</v>
      </c>
      <c r="I446">
        <v>2.4190100000000001</v>
      </c>
      <c r="J446" t="s">
        <v>264</v>
      </c>
      <c r="K446">
        <v>2004</v>
      </c>
      <c r="L446">
        <v>2206</v>
      </c>
      <c r="M446" t="str">
        <f t="shared" si="42"/>
        <v>XLPE240UnderCovered</v>
      </c>
      <c r="N446" t="str">
        <f>+VLOOKUP(M446,LineCode!$E:$F,2,0)</f>
        <v>3p_11kV_240_XLPE_Al_u</v>
      </c>
      <c r="R446" t="s">
        <v>296</v>
      </c>
      <c r="S446" t="str">
        <f t="shared" si="43"/>
        <v>Line.line_BAN_2004_2206</v>
      </c>
      <c r="T446" t="str">
        <f t="shared" si="44"/>
        <v>Bus1=2004</v>
      </c>
      <c r="U446" t="str">
        <f t="shared" si="45"/>
        <v>Bus2=2206</v>
      </c>
      <c r="V446" t="str">
        <f t="shared" si="46"/>
        <v>phases=3</v>
      </c>
      <c r="W446" t="str">
        <f t="shared" si="47"/>
        <v>Linecode=3p_11kV_240_XLPE_Al_u</v>
      </c>
      <c r="X446" t="str">
        <f t="shared" si="48"/>
        <v>Length=2.41901</v>
      </c>
      <c r="Y446" t="s">
        <v>307</v>
      </c>
    </row>
    <row r="447" spans="1:25" x14ac:dyDescent="0.25">
      <c r="A447" t="s">
        <v>32</v>
      </c>
      <c r="B447">
        <v>11</v>
      </c>
      <c r="C447" t="s">
        <v>42</v>
      </c>
      <c r="D447">
        <v>240</v>
      </c>
      <c r="E447" t="s">
        <v>27</v>
      </c>
      <c r="F447" t="s">
        <v>28</v>
      </c>
      <c r="G447" t="s">
        <v>49</v>
      </c>
      <c r="H447">
        <v>3</v>
      </c>
      <c r="I447">
        <v>1.0613999999999999</v>
      </c>
      <c r="J447" t="s">
        <v>264</v>
      </c>
      <c r="K447">
        <v>2209</v>
      </c>
      <c r="L447">
        <v>2210</v>
      </c>
      <c r="M447" t="str">
        <f t="shared" si="42"/>
        <v>XLPE240UnderCovered</v>
      </c>
      <c r="N447" t="str">
        <f>+VLOOKUP(M447,LineCode!$E:$F,2,0)</f>
        <v>3p_11kV_240_XLPE_Al_u</v>
      </c>
      <c r="R447" t="s">
        <v>296</v>
      </c>
      <c r="S447" t="str">
        <f t="shared" si="43"/>
        <v>Line.line_BAN_2209_2210</v>
      </c>
      <c r="T447" t="str">
        <f t="shared" si="44"/>
        <v>Bus1=2209</v>
      </c>
      <c r="U447" t="str">
        <f t="shared" si="45"/>
        <v>Bus2=2210</v>
      </c>
      <c r="V447" t="str">
        <f t="shared" si="46"/>
        <v>phases=3</v>
      </c>
      <c r="W447" t="str">
        <f t="shared" si="47"/>
        <v>Linecode=3p_11kV_240_XLPE_Al_u</v>
      </c>
      <c r="X447" t="str">
        <f t="shared" si="48"/>
        <v>Length=1.0614</v>
      </c>
      <c r="Y447" t="s">
        <v>307</v>
      </c>
    </row>
    <row r="448" spans="1:25" x14ac:dyDescent="0.25">
      <c r="A448" t="s">
        <v>32</v>
      </c>
      <c r="B448">
        <v>11</v>
      </c>
      <c r="C448" t="s">
        <v>42</v>
      </c>
      <c r="D448">
        <v>240</v>
      </c>
      <c r="E448" t="s">
        <v>27</v>
      </c>
      <c r="F448" t="s">
        <v>28</v>
      </c>
      <c r="G448" t="s">
        <v>49</v>
      </c>
      <c r="H448">
        <v>3</v>
      </c>
      <c r="I448">
        <v>1.0708899999999999</v>
      </c>
      <c r="J448" t="s">
        <v>264</v>
      </c>
      <c r="K448">
        <v>2210</v>
      </c>
      <c r="L448">
        <v>2211</v>
      </c>
      <c r="M448" t="str">
        <f t="shared" si="42"/>
        <v>XLPE240UnderCovered</v>
      </c>
      <c r="N448" t="str">
        <f>+VLOOKUP(M448,LineCode!$E:$F,2,0)</f>
        <v>3p_11kV_240_XLPE_Al_u</v>
      </c>
      <c r="R448" t="s">
        <v>296</v>
      </c>
      <c r="S448" t="str">
        <f t="shared" si="43"/>
        <v>Line.line_BAN_2210_2211</v>
      </c>
      <c r="T448" t="str">
        <f t="shared" si="44"/>
        <v>Bus1=2210</v>
      </c>
      <c r="U448" t="str">
        <f t="shared" si="45"/>
        <v>Bus2=2211</v>
      </c>
      <c r="V448" t="str">
        <f t="shared" si="46"/>
        <v>phases=3</v>
      </c>
      <c r="W448" t="str">
        <f t="shared" si="47"/>
        <v>Linecode=3p_11kV_240_XLPE_Al_u</v>
      </c>
      <c r="X448" t="str">
        <f t="shared" si="48"/>
        <v>Length=1.07089</v>
      </c>
      <c r="Y448" t="s">
        <v>307</v>
      </c>
    </row>
    <row r="449" spans="1:25" x14ac:dyDescent="0.25">
      <c r="A449" t="s">
        <v>32</v>
      </c>
      <c r="B449">
        <v>11</v>
      </c>
      <c r="C449" t="s">
        <v>42</v>
      </c>
      <c r="D449">
        <v>240</v>
      </c>
      <c r="E449" t="s">
        <v>27</v>
      </c>
      <c r="F449" t="s">
        <v>28</v>
      </c>
      <c r="G449" t="s">
        <v>49</v>
      </c>
      <c r="H449">
        <v>3</v>
      </c>
      <c r="I449">
        <v>1.6973100000000001</v>
      </c>
      <c r="J449" t="s">
        <v>264</v>
      </c>
      <c r="K449">
        <v>2208</v>
      </c>
      <c r="L449">
        <v>2209</v>
      </c>
      <c r="M449" t="str">
        <f t="shared" si="42"/>
        <v>XLPE240UnderCovered</v>
      </c>
      <c r="N449" t="str">
        <f>+VLOOKUP(M449,LineCode!$E:$F,2,0)</f>
        <v>3p_11kV_240_XLPE_Al_u</v>
      </c>
      <c r="R449" t="s">
        <v>296</v>
      </c>
      <c r="S449" t="str">
        <f t="shared" si="43"/>
        <v>Line.line_BAN_2208_2209</v>
      </c>
      <c r="T449" t="str">
        <f t="shared" si="44"/>
        <v>Bus1=2208</v>
      </c>
      <c r="U449" t="str">
        <f t="shared" si="45"/>
        <v>Bus2=2209</v>
      </c>
      <c r="V449" t="str">
        <f t="shared" si="46"/>
        <v>phases=3</v>
      </c>
      <c r="W449" t="str">
        <f t="shared" si="47"/>
        <v>Linecode=3p_11kV_240_XLPE_Al_u</v>
      </c>
      <c r="X449" t="str">
        <f t="shared" si="48"/>
        <v>Length=1.69731</v>
      </c>
      <c r="Y449" t="s">
        <v>307</v>
      </c>
    </row>
    <row r="450" spans="1:25" x14ac:dyDescent="0.25">
      <c r="A450" t="s">
        <v>32</v>
      </c>
      <c r="B450">
        <v>11</v>
      </c>
      <c r="C450" t="s">
        <v>42</v>
      </c>
      <c r="D450">
        <v>240</v>
      </c>
      <c r="E450" t="s">
        <v>27</v>
      </c>
      <c r="F450" t="s">
        <v>28</v>
      </c>
      <c r="G450" t="s">
        <v>49</v>
      </c>
      <c r="H450">
        <v>3</v>
      </c>
      <c r="I450">
        <v>0.33527699999999999</v>
      </c>
      <c r="J450" t="s">
        <v>264</v>
      </c>
      <c r="K450">
        <v>2211</v>
      </c>
      <c r="L450">
        <v>2005</v>
      </c>
      <c r="M450" t="str">
        <f t="shared" ref="M450:M513" si="49">C450&amp;D450&amp;F450&amp;G450</f>
        <v>XLPE240UnderCovered</v>
      </c>
      <c r="N450" t="str">
        <f>+VLOOKUP(M450,LineCode!$E:$F,2,0)</f>
        <v>3p_11kV_240_XLPE_Al_u</v>
      </c>
      <c r="R450" t="s">
        <v>296</v>
      </c>
      <c r="S450" t="str">
        <f t="shared" si="43"/>
        <v>Line.line_BAN_2211_2005</v>
      </c>
      <c r="T450" t="str">
        <f t="shared" si="44"/>
        <v>Bus1=2211</v>
      </c>
      <c r="U450" t="str">
        <f t="shared" si="45"/>
        <v>Bus2=2005</v>
      </c>
      <c r="V450" t="str">
        <f t="shared" si="46"/>
        <v>phases=3</v>
      </c>
      <c r="W450" t="str">
        <f t="shared" si="47"/>
        <v>Linecode=3p_11kV_240_XLPE_Al_u</v>
      </c>
      <c r="X450" t="str">
        <f t="shared" si="48"/>
        <v>Length=0.335277</v>
      </c>
      <c r="Y450" t="s">
        <v>307</v>
      </c>
    </row>
    <row r="451" spans="1:25" x14ac:dyDescent="0.25">
      <c r="A451" t="s">
        <v>32</v>
      </c>
      <c r="B451">
        <v>11</v>
      </c>
      <c r="C451" t="s">
        <v>42</v>
      </c>
      <c r="D451">
        <v>240</v>
      </c>
      <c r="E451" t="s">
        <v>27</v>
      </c>
      <c r="F451" t="s">
        <v>28</v>
      </c>
      <c r="G451" t="s">
        <v>49</v>
      </c>
      <c r="H451">
        <v>3</v>
      </c>
      <c r="I451">
        <v>5.1998499999999996</v>
      </c>
      <c r="J451" t="s">
        <v>264</v>
      </c>
      <c r="K451">
        <v>2005</v>
      </c>
      <c r="L451">
        <v>2212</v>
      </c>
      <c r="M451" t="str">
        <f t="shared" si="49"/>
        <v>XLPE240UnderCovered</v>
      </c>
      <c r="N451" t="str">
        <f>+VLOOKUP(M451,LineCode!$E:$F,2,0)</f>
        <v>3p_11kV_240_XLPE_Al_u</v>
      </c>
      <c r="R451" t="s">
        <v>296</v>
      </c>
      <c r="S451" t="str">
        <f t="shared" ref="S451:S514" si="50">"Line.line_"&amp;J451&amp;"_"&amp;K451&amp;"_"&amp;L451</f>
        <v>Line.line_BAN_2005_2212</v>
      </c>
      <c r="T451" t="str">
        <f t="shared" ref="T451:T514" si="51">"Bus1="&amp;K451</f>
        <v>Bus1=2005</v>
      </c>
      <c r="U451" t="str">
        <f t="shared" ref="U451:U514" si="52">"Bus2="&amp;L451</f>
        <v>Bus2=2212</v>
      </c>
      <c r="V451" t="str">
        <f t="shared" ref="V451:V514" si="53">"phases="&amp;H451</f>
        <v>phases=3</v>
      </c>
      <c r="W451" t="str">
        <f t="shared" ref="W451:W514" si="54">"Linecode="&amp;N451</f>
        <v>Linecode=3p_11kV_240_XLPE_Al_u</v>
      </c>
      <c r="X451" t="str">
        <f t="shared" ref="X451:X514" si="55">"Length="&amp;I451</f>
        <v>Length=5.19985</v>
      </c>
      <c r="Y451" t="s">
        <v>307</v>
      </c>
    </row>
    <row r="452" spans="1:25" x14ac:dyDescent="0.25">
      <c r="A452" t="s">
        <v>32</v>
      </c>
      <c r="B452">
        <v>11</v>
      </c>
      <c r="C452" t="s">
        <v>42</v>
      </c>
      <c r="D452">
        <v>240</v>
      </c>
      <c r="E452" t="s">
        <v>27</v>
      </c>
      <c r="F452" t="s">
        <v>28</v>
      </c>
      <c r="G452" t="s">
        <v>49</v>
      </c>
      <c r="H452">
        <v>3</v>
      </c>
      <c r="I452">
        <v>6.5381799999999997</v>
      </c>
      <c r="J452" t="s">
        <v>264</v>
      </c>
      <c r="K452">
        <v>2214</v>
      </c>
      <c r="L452">
        <v>2215</v>
      </c>
      <c r="M452" t="str">
        <f t="shared" si="49"/>
        <v>XLPE240UnderCovered</v>
      </c>
      <c r="N452" t="str">
        <f>+VLOOKUP(M452,LineCode!$E:$F,2,0)</f>
        <v>3p_11kV_240_XLPE_Al_u</v>
      </c>
      <c r="R452" t="s">
        <v>296</v>
      </c>
      <c r="S452" t="str">
        <f t="shared" si="50"/>
        <v>Line.line_BAN_2214_2215</v>
      </c>
      <c r="T452" t="str">
        <f t="shared" si="51"/>
        <v>Bus1=2214</v>
      </c>
      <c r="U452" t="str">
        <f t="shared" si="52"/>
        <v>Bus2=2215</v>
      </c>
      <c r="V452" t="str">
        <f t="shared" si="53"/>
        <v>phases=3</v>
      </c>
      <c r="W452" t="str">
        <f t="shared" si="54"/>
        <v>Linecode=3p_11kV_240_XLPE_Al_u</v>
      </c>
      <c r="X452" t="str">
        <f t="shared" si="55"/>
        <v>Length=6.53818</v>
      </c>
      <c r="Y452" t="s">
        <v>307</v>
      </c>
    </row>
    <row r="453" spans="1:25" x14ac:dyDescent="0.25">
      <c r="A453" t="s">
        <v>32</v>
      </c>
      <c r="B453">
        <v>11</v>
      </c>
      <c r="C453" t="s">
        <v>42</v>
      </c>
      <c r="D453">
        <v>240</v>
      </c>
      <c r="E453" t="s">
        <v>27</v>
      </c>
      <c r="F453" t="s">
        <v>28</v>
      </c>
      <c r="G453" t="s">
        <v>49</v>
      </c>
      <c r="H453">
        <v>3</v>
      </c>
      <c r="I453">
        <v>0.15232299999999999</v>
      </c>
      <c r="J453" t="s">
        <v>264</v>
      </c>
      <c r="K453">
        <v>2212</v>
      </c>
      <c r="L453">
        <v>2213</v>
      </c>
      <c r="M453" t="str">
        <f t="shared" si="49"/>
        <v>XLPE240UnderCovered</v>
      </c>
      <c r="N453" t="str">
        <f>+VLOOKUP(M453,LineCode!$E:$F,2,0)</f>
        <v>3p_11kV_240_XLPE_Al_u</v>
      </c>
      <c r="R453" t="s">
        <v>296</v>
      </c>
      <c r="S453" t="str">
        <f t="shared" si="50"/>
        <v>Line.line_BAN_2212_2213</v>
      </c>
      <c r="T453" t="str">
        <f t="shared" si="51"/>
        <v>Bus1=2212</v>
      </c>
      <c r="U453" t="str">
        <f t="shared" si="52"/>
        <v>Bus2=2213</v>
      </c>
      <c r="V453" t="str">
        <f t="shared" si="53"/>
        <v>phases=3</v>
      </c>
      <c r="W453" t="str">
        <f t="shared" si="54"/>
        <v>Linecode=3p_11kV_240_XLPE_Al_u</v>
      </c>
      <c r="X453" t="str">
        <f t="shared" si="55"/>
        <v>Length=0.152323</v>
      </c>
      <c r="Y453" t="s">
        <v>307</v>
      </c>
    </row>
    <row r="454" spans="1:25" x14ac:dyDescent="0.25">
      <c r="A454" t="s">
        <v>32</v>
      </c>
      <c r="B454">
        <v>11</v>
      </c>
      <c r="C454" t="s">
        <v>42</v>
      </c>
      <c r="D454">
        <v>240</v>
      </c>
      <c r="E454" t="s">
        <v>27</v>
      </c>
      <c r="F454" t="s">
        <v>28</v>
      </c>
      <c r="G454" t="s">
        <v>49</v>
      </c>
      <c r="H454">
        <v>3</v>
      </c>
      <c r="I454">
        <v>11.9055</v>
      </c>
      <c r="J454" t="s">
        <v>264</v>
      </c>
      <c r="K454">
        <v>2215</v>
      </c>
      <c r="L454">
        <v>2006</v>
      </c>
      <c r="M454" t="str">
        <f t="shared" si="49"/>
        <v>XLPE240UnderCovered</v>
      </c>
      <c r="N454" t="str">
        <f>+VLOOKUP(M454,LineCode!$E:$F,2,0)</f>
        <v>3p_11kV_240_XLPE_Al_u</v>
      </c>
      <c r="R454" t="s">
        <v>296</v>
      </c>
      <c r="S454" t="str">
        <f t="shared" si="50"/>
        <v>Line.line_BAN_2215_2006</v>
      </c>
      <c r="T454" t="str">
        <f t="shared" si="51"/>
        <v>Bus1=2215</v>
      </c>
      <c r="U454" t="str">
        <f t="shared" si="52"/>
        <v>Bus2=2006</v>
      </c>
      <c r="V454" t="str">
        <f t="shared" si="53"/>
        <v>phases=3</v>
      </c>
      <c r="W454" t="str">
        <f t="shared" si="54"/>
        <v>Linecode=3p_11kV_240_XLPE_Al_u</v>
      </c>
      <c r="X454" t="str">
        <f t="shared" si="55"/>
        <v>Length=11.9055</v>
      </c>
      <c r="Y454" t="s">
        <v>307</v>
      </c>
    </row>
    <row r="455" spans="1:25" x14ac:dyDescent="0.25">
      <c r="A455" t="s">
        <v>32</v>
      </c>
      <c r="B455">
        <v>11</v>
      </c>
      <c r="C455" t="s">
        <v>42</v>
      </c>
      <c r="D455">
        <v>240</v>
      </c>
      <c r="E455" t="s">
        <v>27</v>
      </c>
      <c r="F455" t="s">
        <v>28</v>
      </c>
      <c r="G455" t="s">
        <v>49</v>
      </c>
      <c r="H455">
        <v>3</v>
      </c>
      <c r="I455">
        <v>0.38450499999999999</v>
      </c>
      <c r="J455" t="s">
        <v>264</v>
      </c>
      <c r="K455">
        <v>2213</v>
      </c>
      <c r="L455">
        <v>2214</v>
      </c>
      <c r="M455" t="str">
        <f t="shared" si="49"/>
        <v>XLPE240UnderCovered</v>
      </c>
      <c r="N455" t="str">
        <f>+VLOOKUP(M455,LineCode!$E:$F,2,0)</f>
        <v>3p_11kV_240_XLPE_Al_u</v>
      </c>
      <c r="R455" t="s">
        <v>296</v>
      </c>
      <c r="S455" t="str">
        <f t="shared" si="50"/>
        <v>Line.line_BAN_2213_2214</v>
      </c>
      <c r="T455" t="str">
        <f t="shared" si="51"/>
        <v>Bus1=2213</v>
      </c>
      <c r="U455" t="str">
        <f t="shared" si="52"/>
        <v>Bus2=2214</v>
      </c>
      <c r="V455" t="str">
        <f t="shared" si="53"/>
        <v>phases=3</v>
      </c>
      <c r="W455" t="str">
        <f t="shared" si="54"/>
        <v>Linecode=3p_11kV_240_XLPE_Al_u</v>
      </c>
      <c r="X455" t="str">
        <f t="shared" si="55"/>
        <v>Length=0.384505</v>
      </c>
      <c r="Y455" t="s">
        <v>307</v>
      </c>
    </row>
    <row r="456" spans="1:25" x14ac:dyDescent="0.25">
      <c r="A456" t="s">
        <v>32</v>
      </c>
      <c r="B456">
        <v>11</v>
      </c>
      <c r="C456" t="s">
        <v>42</v>
      </c>
      <c r="D456">
        <v>240</v>
      </c>
      <c r="E456" t="s">
        <v>27</v>
      </c>
      <c r="F456" t="s">
        <v>28</v>
      </c>
      <c r="G456" t="s">
        <v>49</v>
      </c>
      <c r="H456">
        <v>3</v>
      </c>
      <c r="I456">
        <v>5.6122899999999998</v>
      </c>
      <c r="J456" t="s">
        <v>264</v>
      </c>
      <c r="K456">
        <v>2006</v>
      </c>
      <c r="L456">
        <v>2216</v>
      </c>
      <c r="M456" t="str">
        <f t="shared" si="49"/>
        <v>XLPE240UnderCovered</v>
      </c>
      <c r="N456" t="str">
        <f>+VLOOKUP(M456,LineCode!$E:$F,2,0)</f>
        <v>3p_11kV_240_XLPE_Al_u</v>
      </c>
      <c r="R456" t="s">
        <v>296</v>
      </c>
      <c r="S456" t="str">
        <f t="shared" si="50"/>
        <v>Line.line_BAN_2006_2216</v>
      </c>
      <c r="T456" t="str">
        <f t="shared" si="51"/>
        <v>Bus1=2006</v>
      </c>
      <c r="U456" t="str">
        <f t="shared" si="52"/>
        <v>Bus2=2216</v>
      </c>
      <c r="V456" t="str">
        <f t="shared" si="53"/>
        <v>phases=3</v>
      </c>
      <c r="W456" t="str">
        <f t="shared" si="54"/>
        <v>Linecode=3p_11kV_240_XLPE_Al_u</v>
      </c>
      <c r="X456" t="str">
        <f t="shared" si="55"/>
        <v>Length=5.61229</v>
      </c>
      <c r="Y456" t="s">
        <v>307</v>
      </c>
    </row>
    <row r="457" spans="1:25" x14ac:dyDescent="0.25">
      <c r="A457" t="s">
        <v>32</v>
      </c>
      <c r="B457">
        <v>11</v>
      </c>
      <c r="C457" t="s">
        <v>42</v>
      </c>
      <c r="D457">
        <v>240</v>
      </c>
      <c r="E457" t="s">
        <v>27</v>
      </c>
      <c r="F457" t="s">
        <v>28</v>
      </c>
      <c r="G457" t="s">
        <v>49</v>
      </c>
      <c r="H457">
        <v>3</v>
      </c>
      <c r="I457">
        <v>3.17258</v>
      </c>
      <c r="J457" t="s">
        <v>264</v>
      </c>
      <c r="K457">
        <v>2007</v>
      </c>
      <c r="L457">
        <v>2218</v>
      </c>
      <c r="M457" t="str">
        <f t="shared" si="49"/>
        <v>XLPE240UnderCovered</v>
      </c>
      <c r="N457" t="str">
        <f>+VLOOKUP(M457,LineCode!$E:$F,2,0)</f>
        <v>3p_11kV_240_XLPE_Al_u</v>
      </c>
      <c r="R457" t="s">
        <v>296</v>
      </c>
      <c r="S457" t="str">
        <f t="shared" si="50"/>
        <v>Line.line_BAN_2007_2218</v>
      </c>
      <c r="T457" t="str">
        <f t="shared" si="51"/>
        <v>Bus1=2007</v>
      </c>
      <c r="U457" t="str">
        <f t="shared" si="52"/>
        <v>Bus2=2218</v>
      </c>
      <c r="V457" t="str">
        <f t="shared" si="53"/>
        <v>phases=3</v>
      </c>
      <c r="W457" t="str">
        <f t="shared" si="54"/>
        <v>Linecode=3p_11kV_240_XLPE_Al_u</v>
      </c>
      <c r="X457" t="str">
        <f t="shared" si="55"/>
        <v>Length=3.17258</v>
      </c>
      <c r="Y457" t="s">
        <v>307</v>
      </c>
    </row>
    <row r="458" spans="1:25" x14ac:dyDescent="0.25">
      <c r="A458" t="s">
        <v>32</v>
      </c>
      <c r="B458">
        <v>11</v>
      </c>
      <c r="C458" t="s">
        <v>42</v>
      </c>
      <c r="D458">
        <v>240</v>
      </c>
      <c r="E458" t="s">
        <v>27</v>
      </c>
      <c r="F458" t="s">
        <v>28</v>
      </c>
      <c r="G458" t="s">
        <v>49</v>
      </c>
      <c r="H458">
        <v>3</v>
      </c>
      <c r="I458">
        <v>1.1548</v>
      </c>
      <c r="J458" t="s">
        <v>264</v>
      </c>
      <c r="K458">
        <v>2219</v>
      </c>
      <c r="L458">
        <v>2008</v>
      </c>
      <c r="M458" t="str">
        <f t="shared" si="49"/>
        <v>XLPE240UnderCovered</v>
      </c>
      <c r="N458" t="str">
        <f>+VLOOKUP(M458,LineCode!$E:$F,2,0)</f>
        <v>3p_11kV_240_XLPE_Al_u</v>
      </c>
      <c r="R458" t="s">
        <v>296</v>
      </c>
      <c r="S458" t="str">
        <f t="shared" si="50"/>
        <v>Line.line_BAN_2219_2008</v>
      </c>
      <c r="T458" t="str">
        <f t="shared" si="51"/>
        <v>Bus1=2219</v>
      </c>
      <c r="U458" t="str">
        <f t="shared" si="52"/>
        <v>Bus2=2008</v>
      </c>
      <c r="V458" t="str">
        <f t="shared" si="53"/>
        <v>phases=3</v>
      </c>
      <c r="W458" t="str">
        <f t="shared" si="54"/>
        <v>Linecode=3p_11kV_240_XLPE_Al_u</v>
      </c>
      <c r="X458" t="str">
        <f t="shared" si="55"/>
        <v>Length=1.1548</v>
      </c>
      <c r="Y458" t="s">
        <v>307</v>
      </c>
    </row>
    <row r="459" spans="1:25" x14ac:dyDescent="0.25">
      <c r="A459" t="s">
        <v>32</v>
      </c>
      <c r="B459">
        <v>11</v>
      </c>
      <c r="C459" t="s">
        <v>42</v>
      </c>
      <c r="D459">
        <v>240</v>
      </c>
      <c r="E459" t="s">
        <v>27</v>
      </c>
      <c r="F459" t="s">
        <v>28</v>
      </c>
      <c r="G459" t="s">
        <v>49</v>
      </c>
      <c r="H459">
        <v>3</v>
      </c>
      <c r="I459">
        <v>19.1937</v>
      </c>
      <c r="J459" t="s">
        <v>264</v>
      </c>
      <c r="K459">
        <v>2218</v>
      </c>
      <c r="L459">
        <v>2219</v>
      </c>
      <c r="M459" t="str">
        <f t="shared" si="49"/>
        <v>XLPE240UnderCovered</v>
      </c>
      <c r="N459" t="str">
        <f>+VLOOKUP(M459,LineCode!$E:$F,2,0)</f>
        <v>3p_11kV_240_XLPE_Al_u</v>
      </c>
      <c r="R459" t="s">
        <v>296</v>
      </c>
      <c r="S459" t="str">
        <f t="shared" si="50"/>
        <v>Line.line_BAN_2218_2219</v>
      </c>
      <c r="T459" t="str">
        <f t="shared" si="51"/>
        <v>Bus1=2218</v>
      </c>
      <c r="U459" t="str">
        <f t="shared" si="52"/>
        <v>Bus2=2219</v>
      </c>
      <c r="V459" t="str">
        <f t="shared" si="53"/>
        <v>phases=3</v>
      </c>
      <c r="W459" t="str">
        <f t="shared" si="54"/>
        <v>Linecode=3p_11kV_240_XLPE_Al_u</v>
      </c>
      <c r="X459" t="str">
        <f t="shared" si="55"/>
        <v>Length=19.1937</v>
      </c>
      <c r="Y459" t="s">
        <v>307</v>
      </c>
    </row>
    <row r="460" spans="1:25" x14ac:dyDescent="0.25">
      <c r="A460" t="s">
        <v>32</v>
      </c>
      <c r="B460">
        <v>11</v>
      </c>
      <c r="C460" t="s">
        <v>42</v>
      </c>
      <c r="D460">
        <v>240</v>
      </c>
      <c r="E460" t="s">
        <v>27</v>
      </c>
      <c r="F460" t="s">
        <v>28</v>
      </c>
      <c r="G460" t="s">
        <v>49</v>
      </c>
      <c r="H460">
        <v>3</v>
      </c>
      <c r="I460">
        <v>3.6253000000000002</v>
      </c>
      <c r="J460" t="s">
        <v>264</v>
      </c>
      <c r="K460">
        <v>2008</v>
      </c>
      <c r="L460">
        <v>2220</v>
      </c>
      <c r="M460" t="str">
        <f t="shared" si="49"/>
        <v>XLPE240UnderCovered</v>
      </c>
      <c r="N460" t="str">
        <f>+VLOOKUP(M460,LineCode!$E:$F,2,0)</f>
        <v>3p_11kV_240_XLPE_Al_u</v>
      </c>
      <c r="R460" t="s">
        <v>296</v>
      </c>
      <c r="S460" t="str">
        <f t="shared" si="50"/>
        <v>Line.line_BAN_2008_2220</v>
      </c>
      <c r="T460" t="str">
        <f t="shared" si="51"/>
        <v>Bus1=2008</v>
      </c>
      <c r="U460" t="str">
        <f t="shared" si="52"/>
        <v>Bus2=2220</v>
      </c>
      <c r="V460" t="str">
        <f t="shared" si="53"/>
        <v>phases=3</v>
      </c>
      <c r="W460" t="str">
        <f t="shared" si="54"/>
        <v>Linecode=3p_11kV_240_XLPE_Al_u</v>
      </c>
      <c r="X460" t="str">
        <f t="shared" si="55"/>
        <v>Length=3.6253</v>
      </c>
      <c r="Y460" t="s">
        <v>307</v>
      </c>
    </row>
    <row r="461" spans="1:25" x14ac:dyDescent="0.25">
      <c r="A461" t="s">
        <v>32</v>
      </c>
      <c r="B461">
        <v>11</v>
      </c>
      <c r="C461" t="s">
        <v>42</v>
      </c>
      <c r="D461">
        <v>240</v>
      </c>
      <c r="E461" t="s">
        <v>27</v>
      </c>
      <c r="F461" t="s">
        <v>28</v>
      </c>
      <c r="G461" t="s">
        <v>49</v>
      </c>
      <c r="H461">
        <v>3</v>
      </c>
      <c r="I461">
        <v>3.6837300000000002</v>
      </c>
      <c r="J461" t="s">
        <v>264</v>
      </c>
      <c r="K461">
        <v>2220</v>
      </c>
      <c r="L461">
        <v>2221</v>
      </c>
      <c r="M461" t="str">
        <f t="shared" si="49"/>
        <v>XLPE240UnderCovered</v>
      </c>
      <c r="N461" t="str">
        <f>+VLOOKUP(M461,LineCode!$E:$F,2,0)</f>
        <v>3p_11kV_240_XLPE_Al_u</v>
      </c>
      <c r="R461" t="s">
        <v>296</v>
      </c>
      <c r="S461" t="str">
        <f t="shared" si="50"/>
        <v>Line.line_BAN_2220_2221</v>
      </c>
      <c r="T461" t="str">
        <f t="shared" si="51"/>
        <v>Bus1=2220</v>
      </c>
      <c r="U461" t="str">
        <f t="shared" si="52"/>
        <v>Bus2=2221</v>
      </c>
      <c r="V461" t="str">
        <f t="shared" si="53"/>
        <v>phases=3</v>
      </c>
      <c r="W461" t="str">
        <f t="shared" si="54"/>
        <v>Linecode=3p_11kV_240_XLPE_Al_u</v>
      </c>
      <c r="X461" t="str">
        <f t="shared" si="55"/>
        <v>Length=3.68373</v>
      </c>
      <c r="Y461" t="s">
        <v>307</v>
      </c>
    </row>
    <row r="462" spans="1:25" x14ac:dyDescent="0.25">
      <c r="A462" t="s">
        <v>32</v>
      </c>
      <c r="B462">
        <v>11</v>
      </c>
      <c r="C462" t="s">
        <v>42</v>
      </c>
      <c r="D462">
        <v>240</v>
      </c>
      <c r="E462" t="s">
        <v>27</v>
      </c>
      <c r="F462" t="s">
        <v>28</v>
      </c>
      <c r="G462" t="s">
        <v>49</v>
      </c>
      <c r="H462">
        <v>3</v>
      </c>
      <c r="I462">
        <v>4.2709799999999998</v>
      </c>
      <c r="J462" t="s">
        <v>264</v>
      </c>
      <c r="K462">
        <v>2221</v>
      </c>
      <c r="L462">
        <v>2222</v>
      </c>
      <c r="M462" t="str">
        <f t="shared" si="49"/>
        <v>XLPE240UnderCovered</v>
      </c>
      <c r="N462" t="str">
        <f>+VLOOKUP(M462,LineCode!$E:$F,2,0)</f>
        <v>3p_11kV_240_XLPE_Al_u</v>
      </c>
      <c r="R462" t="s">
        <v>296</v>
      </c>
      <c r="S462" t="str">
        <f t="shared" si="50"/>
        <v>Line.line_BAN_2221_2222</v>
      </c>
      <c r="T462" t="str">
        <f t="shared" si="51"/>
        <v>Bus1=2221</v>
      </c>
      <c r="U462" t="str">
        <f t="shared" si="52"/>
        <v>Bus2=2222</v>
      </c>
      <c r="V462" t="str">
        <f t="shared" si="53"/>
        <v>phases=3</v>
      </c>
      <c r="W462" t="str">
        <f t="shared" si="54"/>
        <v>Linecode=3p_11kV_240_XLPE_Al_u</v>
      </c>
      <c r="X462" t="str">
        <f t="shared" si="55"/>
        <v>Length=4.27098</v>
      </c>
      <c r="Y462" t="s">
        <v>307</v>
      </c>
    </row>
    <row r="463" spans="1:25" x14ac:dyDescent="0.25">
      <c r="A463" t="s">
        <v>32</v>
      </c>
      <c r="B463">
        <v>11</v>
      </c>
      <c r="C463" t="s">
        <v>37</v>
      </c>
      <c r="D463">
        <v>100</v>
      </c>
      <c r="E463" t="s">
        <v>27</v>
      </c>
      <c r="F463" t="s">
        <v>38</v>
      </c>
      <c r="G463" t="s">
        <v>30</v>
      </c>
      <c r="H463">
        <v>3</v>
      </c>
      <c r="I463">
        <v>22.652100000000001</v>
      </c>
      <c r="J463" t="s">
        <v>264</v>
      </c>
      <c r="K463">
        <v>2009</v>
      </c>
      <c r="L463">
        <v>2224</v>
      </c>
      <c r="M463" t="str">
        <f t="shared" si="49"/>
        <v>Dog100OverACSR</v>
      </c>
      <c r="N463" t="str">
        <f>+VLOOKUP(M463,LineCode!$E:$F,2,0)</f>
        <v>3p_11kV_100_ACSR_Al_o</v>
      </c>
      <c r="R463" t="s">
        <v>296</v>
      </c>
      <c r="S463" t="str">
        <f t="shared" si="50"/>
        <v>Line.line_BAN_2009_2224</v>
      </c>
      <c r="T463" t="str">
        <f t="shared" si="51"/>
        <v>Bus1=2009</v>
      </c>
      <c r="U463" t="str">
        <f t="shared" si="52"/>
        <v>Bus2=2224</v>
      </c>
      <c r="V463" t="str">
        <f t="shared" si="53"/>
        <v>phases=3</v>
      </c>
      <c r="W463" t="str">
        <f t="shared" si="54"/>
        <v>Linecode=3p_11kV_100_ACSR_Al_o</v>
      </c>
      <c r="X463" t="str">
        <f t="shared" si="55"/>
        <v>Length=22.6521</v>
      </c>
      <c r="Y463" t="s">
        <v>307</v>
      </c>
    </row>
    <row r="464" spans="1:25" x14ac:dyDescent="0.25">
      <c r="A464" t="s">
        <v>32</v>
      </c>
      <c r="B464">
        <v>11</v>
      </c>
      <c r="C464" t="s">
        <v>37</v>
      </c>
      <c r="D464">
        <v>100</v>
      </c>
      <c r="E464" t="s">
        <v>27</v>
      </c>
      <c r="F464" t="s">
        <v>38</v>
      </c>
      <c r="G464" t="s">
        <v>30</v>
      </c>
      <c r="H464">
        <v>3</v>
      </c>
      <c r="I464">
        <v>0.45162099999999999</v>
      </c>
      <c r="J464" t="s">
        <v>264</v>
      </c>
      <c r="K464">
        <v>2225</v>
      </c>
      <c r="L464">
        <v>2010</v>
      </c>
      <c r="M464" t="str">
        <f t="shared" si="49"/>
        <v>Dog100OverACSR</v>
      </c>
      <c r="N464" t="str">
        <f>+VLOOKUP(M464,LineCode!$E:$F,2,0)</f>
        <v>3p_11kV_100_ACSR_Al_o</v>
      </c>
      <c r="R464" t="s">
        <v>296</v>
      </c>
      <c r="S464" t="str">
        <f t="shared" si="50"/>
        <v>Line.line_BAN_2225_2010</v>
      </c>
      <c r="T464" t="str">
        <f t="shared" si="51"/>
        <v>Bus1=2225</v>
      </c>
      <c r="U464" t="str">
        <f t="shared" si="52"/>
        <v>Bus2=2010</v>
      </c>
      <c r="V464" t="str">
        <f t="shared" si="53"/>
        <v>phases=3</v>
      </c>
      <c r="W464" t="str">
        <f t="shared" si="54"/>
        <v>Linecode=3p_11kV_100_ACSR_Al_o</v>
      </c>
      <c r="X464" t="str">
        <f t="shared" si="55"/>
        <v>Length=0.451621</v>
      </c>
      <c r="Y464" t="s">
        <v>307</v>
      </c>
    </row>
    <row r="465" spans="1:25" x14ac:dyDescent="0.25">
      <c r="A465" t="s">
        <v>32</v>
      </c>
      <c r="B465">
        <v>11</v>
      </c>
      <c r="C465" t="s">
        <v>37</v>
      </c>
      <c r="D465">
        <v>100</v>
      </c>
      <c r="E465" t="s">
        <v>27</v>
      </c>
      <c r="F465" t="s">
        <v>38</v>
      </c>
      <c r="G465" t="s">
        <v>30</v>
      </c>
      <c r="H465">
        <v>3</v>
      </c>
      <c r="I465">
        <v>1.2345600000000001</v>
      </c>
      <c r="J465" t="s">
        <v>264</v>
      </c>
      <c r="K465">
        <v>2224</v>
      </c>
      <c r="L465">
        <v>2225</v>
      </c>
      <c r="M465" t="str">
        <f t="shared" si="49"/>
        <v>Dog100OverACSR</v>
      </c>
      <c r="N465" t="str">
        <f>+VLOOKUP(M465,LineCode!$E:$F,2,0)</f>
        <v>3p_11kV_100_ACSR_Al_o</v>
      </c>
      <c r="R465" t="s">
        <v>296</v>
      </c>
      <c r="S465" t="str">
        <f t="shared" si="50"/>
        <v>Line.line_BAN_2224_2225</v>
      </c>
      <c r="T465" t="str">
        <f t="shared" si="51"/>
        <v>Bus1=2224</v>
      </c>
      <c r="U465" t="str">
        <f t="shared" si="52"/>
        <v>Bus2=2225</v>
      </c>
      <c r="V465" t="str">
        <f t="shared" si="53"/>
        <v>phases=3</v>
      </c>
      <c r="W465" t="str">
        <f t="shared" si="54"/>
        <v>Linecode=3p_11kV_100_ACSR_Al_o</v>
      </c>
      <c r="X465" t="str">
        <f t="shared" si="55"/>
        <v>Length=1.23456</v>
      </c>
      <c r="Y465" t="s">
        <v>307</v>
      </c>
    </row>
    <row r="466" spans="1:25" x14ac:dyDescent="0.25">
      <c r="A466" t="s">
        <v>32</v>
      </c>
      <c r="B466">
        <v>11</v>
      </c>
      <c r="C466" t="s">
        <v>37</v>
      </c>
      <c r="D466">
        <v>100</v>
      </c>
      <c r="E466" t="s">
        <v>27</v>
      </c>
      <c r="F466" t="s">
        <v>38</v>
      </c>
      <c r="G466" t="s">
        <v>30</v>
      </c>
      <c r="H466">
        <v>3</v>
      </c>
      <c r="I466">
        <v>28.6144</v>
      </c>
      <c r="J466" t="s">
        <v>264</v>
      </c>
      <c r="K466">
        <v>2010</v>
      </c>
      <c r="L466">
        <v>2011</v>
      </c>
      <c r="M466" t="str">
        <f t="shared" si="49"/>
        <v>Dog100OverACSR</v>
      </c>
      <c r="N466" t="str">
        <f>+VLOOKUP(M466,LineCode!$E:$F,2,0)</f>
        <v>3p_11kV_100_ACSR_Al_o</v>
      </c>
      <c r="R466" t="s">
        <v>296</v>
      </c>
      <c r="S466" t="str">
        <f t="shared" si="50"/>
        <v>Line.line_BAN_2010_2011</v>
      </c>
      <c r="T466" t="str">
        <f t="shared" si="51"/>
        <v>Bus1=2010</v>
      </c>
      <c r="U466" t="str">
        <f t="shared" si="52"/>
        <v>Bus2=2011</v>
      </c>
      <c r="V466" t="str">
        <f t="shared" si="53"/>
        <v>phases=3</v>
      </c>
      <c r="W466" t="str">
        <f t="shared" si="54"/>
        <v>Linecode=3p_11kV_100_ACSR_Al_o</v>
      </c>
      <c r="X466" t="str">
        <f t="shared" si="55"/>
        <v>Length=28.6144</v>
      </c>
      <c r="Y466" t="s">
        <v>307</v>
      </c>
    </row>
    <row r="467" spans="1:25" x14ac:dyDescent="0.25">
      <c r="A467" t="s">
        <v>32</v>
      </c>
      <c r="B467">
        <v>11</v>
      </c>
      <c r="C467" t="s">
        <v>37</v>
      </c>
      <c r="D467">
        <v>100</v>
      </c>
      <c r="E467" t="s">
        <v>27</v>
      </c>
      <c r="F467" t="s">
        <v>38</v>
      </c>
      <c r="G467" t="s">
        <v>30</v>
      </c>
      <c r="H467">
        <v>3</v>
      </c>
      <c r="I467">
        <v>3.3407</v>
      </c>
      <c r="J467" t="s">
        <v>264</v>
      </c>
      <c r="K467">
        <v>2011</v>
      </c>
      <c r="L467">
        <v>2226</v>
      </c>
      <c r="M467" t="str">
        <f t="shared" si="49"/>
        <v>Dog100OverACSR</v>
      </c>
      <c r="N467" t="str">
        <f>+VLOOKUP(M467,LineCode!$E:$F,2,0)</f>
        <v>3p_11kV_100_ACSR_Al_o</v>
      </c>
      <c r="R467" t="s">
        <v>296</v>
      </c>
      <c r="S467" t="str">
        <f t="shared" si="50"/>
        <v>Line.line_BAN_2011_2226</v>
      </c>
      <c r="T467" t="str">
        <f t="shared" si="51"/>
        <v>Bus1=2011</v>
      </c>
      <c r="U467" t="str">
        <f t="shared" si="52"/>
        <v>Bus2=2226</v>
      </c>
      <c r="V467" t="str">
        <f t="shared" si="53"/>
        <v>phases=3</v>
      </c>
      <c r="W467" t="str">
        <f t="shared" si="54"/>
        <v>Linecode=3p_11kV_100_ACSR_Al_o</v>
      </c>
      <c r="X467" t="str">
        <f t="shared" si="55"/>
        <v>Length=3.3407</v>
      </c>
      <c r="Y467" t="s">
        <v>307</v>
      </c>
    </row>
    <row r="468" spans="1:25" x14ac:dyDescent="0.25">
      <c r="A468" t="s">
        <v>32</v>
      </c>
      <c r="B468">
        <v>11</v>
      </c>
      <c r="C468" t="s">
        <v>37</v>
      </c>
      <c r="D468">
        <v>100</v>
      </c>
      <c r="E468" t="s">
        <v>27</v>
      </c>
      <c r="F468" t="s">
        <v>38</v>
      </c>
      <c r="G468" t="s">
        <v>30</v>
      </c>
      <c r="H468">
        <v>3</v>
      </c>
      <c r="I468">
        <v>14.9992</v>
      </c>
      <c r="J468" t="s">
        <v>264</v>
      </c>
      <c r="K468">
        <v>2226</v>
      </c>
      <c r="L468">
        <v>2012</v>
      </c>
      <c r="M468" t="str">
        <f t="shared" si="49"/>
        <v>Dog100OverACSR</v>
      </c>
      <c r="N468" t="str">
        <f>+VLOOKUP(M468,LineCode!$E:$F,2,0)</f>
        <v>3p_11kV_100_ACSR_Al_o</v>
      </c>
      <c r="R468" t="s">
        <v>296</v>
      </c>
      <c r="S468" t="str">
        <f t="shared" si="50"/>
        <v>Line.line_BAN_2226_2012</v>
      </c>
      <c r="T468" t="str">
        <f t="shared" si="51"/>
        <v>Bus1=2226</v>
      </c>
      <c r="U468" t="str">
        <f t="shared" si="52"/>
        <v>Bus2=2012</v>
      </c>
      <c r="V468" t="str">
        <f t="shared" si="53"/>
        <v>phases=3</v>
      </c>
      <c r="W468" t="str">
        <f t="shared" si="54"/>
        <v>Linecode=3p_11kV_100_ACSR_Al_o</v>
      </c>
      <c r="X468" t="str">
        <f t="shared" si="55"/>
        <v>Length=14.9992</v>
      </c>
      <c r="Y468" t="s">
        <v>307</v>
      </c>
    </row>
    <row r="469" spans="1:25" x14ac:dyDescent="0.25">
      <c r="A469" t="s">
        <v>32</v>
      </c>
      <c r="B469">
        <v>11</v>
      </c>
      <c r="C469" t="s">
        <v>37</v>
      </c>
      <c r="D469">
        <v>100</v>
      </c>
      <c r="E469" t="s">
        <v>27</v>
      </c>
      <c r="F469" t="s">
        <v>38</v>
      </c>
      <c r="G469" t="s">
        <v>30</v>
      </c>
      <c r="H469">
        <v>3</v>
      </c>
      <c r="I469">
        <v>10.523199999999999</v>
      </c>
      <c r="J469" t="s">
        <v>264</v>
      </c>
      <c r="K469">
        <v>2012</v>
      </c>
      <c r="L469">
        <v>2227</v>
      </c>
      <c r="M469" t="str">
        <f t="shared" si="49"/>
        <v>Dog100OverACSR</v>
      </c>
      <c r="N469" t="str">
        <f>+VLOOKUP(M469,LineCode!$E:$F,2,0)</f>
        <v>3p_11kV_100_ACSR_Al_o</v>
      </c>
      <c r="R469" t="s">
        <v>296</v>
      </c>
      <c r="S469" t="str">
        <f t="shared" si="50"/>
        <v>Line.line_BAN_2012_2227</v>
      </c>
      <c r="T469" t="str">
        <f t="shared" si="51"/>
        <v>Bus1=2012</v>
      </c>
      <c r="U469" t="str">
        <f t="shared" si="52"/>
        <v>Bus2=2227</v>
      </c>
      <c r="V469" t="str">
        <f t="shared" si="53"/>
        <v>phases=3</v>
      </c>
      <c r="W469" t="str">
        <f t="shared" si="54"/>
        <v>Linecode=3p_11kV_100_ACSR_Al_o</v>
      </c>
      <c r="X469" t="str">
        <f t="shared" si="55"/>
        <v>Length=10.5232</v>
      </c>
      <c r="Y469" t="s">
        <v>307</v>
      </c>
    </row>
    <row r="470" spans="1:25" x14ac:dyDescent="0.25">
      <c r="A470" t="s">
        <v>32</v>
      </c>
      <c r="B470">
        <v>11</v>
      </c>
      <c r="C470" t="s">
        <v>37</v>
      </c>
      <c r="D470">
        <v>100</v>
      </c>
      <c r="E470" t="s">
        <v>27</v>
      </c>
      <c r="F470" t="s">
        <v>38</v>
      </c>
      <c r="G470" t="s">
        <v>30</v>
      </c>
      <c r="H470">
        <v>3</v>
      </c>
      <c r="I470">
        <v>9.5866199999999999</v>
      </c>
      <c r="J470" t="s">
        <v>264</v>
      </c>
      <c r="K470">
        <v>2227</v>
      </c>
      <c r="L470">
        <v>2013</v>
      </c>
      <c r="M470" t="str">
        <f t="shared" si="49"/>
        <v>Dog100OverACSR</v>
      </c>
      <c r="N470" t="str">
        <f>+VLOOKUP(M470,LineCode!$E:$F,2,0)</f>
        <v>3p_11kV_100_ACSR_Al_o</v>
      </c>
      <c r="R470" t="s">
        <v>296</v>
      </c>
      <c r="S470" t="str">
        <f t="shared" si="50"/>
        <v>Line.line_BAN_2227_2013</v>
      </c>
      <c r="T470" t="str">
        <f t="shared" si="51"/>
        <v>Bus1=2227</v>
      </c>
      <c r="U470" t="str">
        <f t="shared" si="52"/>
        <v>Bus2=2013</v>
      </c>
      <c r="V470" t="str">
        <f t="shared" si="53"/>
        <v>phases=3</v>
      </c>
      <c r="W470" t="str">
        <f t="shared" si="54"/>
        <v>Linecode=3p_11kV_100_ACSR_Al_o</v>
      </c>
      <c r="X470" t="str">
        <f t="shared" si="55"/>
        <v>Length=9.58662</v>
      </c>
      <c r="Y470" t="s">
        <v>307</v>
      </c>
    </row>
    <row r="471" spans="1:25" x14ac:dyDescent="0.25">
      <c r="A471" t="s">
        <v>32</v>
      </c>
      <c r="B471">
        <v>11</v>
      </c>
      <c r="C471" t="s">
        <v>37</v>
      </c>
      <c r="D471">
        <v>100</v>
      </c>
      <c r="E471" t="s">
        <v>27</v>
      </c>
      <c r="F471" t="s">
        <v>38</v>
      </c>
      <c r="G471" t="s">
        <v>30</v>
      </c>
      <c r="H471">
        <v>3</v>
      </c>
      <c r="I471">
        <v>4.3342799999999997</v>
      </c>
      <c r="J471" t="s">
        <v>264</v>
      </c>
      <c r="K471">
        <v>2230</v>
      </c>
      <c r="L471">
        <v>2015</v>
      </c>
      <c r="M471" t="str">
        <f t="shared" si="49"/>
        <v>Dog100OverACSR</v>
      </c>
      <c r="N471" t="str">
        <f>+VLOOKUP(M471,LineCode!$E:$F,2,0)</f>
        <v>3p_11kV_100_ACSR_Al_o</v>
      </c>
      <c r="R471" t="s">
        <v>296</v>
      </c>
      <c r="S471" t="str">
        <f t="shared" si="50"/>
        <v>Line.line_BAN_2230_2015</v>
      </c>
      <c r="T471" t="str">
        <f t="shared" si="51"/>
        <v>Bus1=2230</v>
      </c>
      <c r="U471" t="str">
        <f t="shared" si="52"/>
        <v>Bus2=2015</v>
      </c>
      <c r="V471" t="str">
        <f t="shared" si="53"/>
        <v>phases=3</v>
      </c>
      <c r="W471" t="str">
        <f t="shared" si="54"/>
        <v>Linecode=3p_11kV_100_ACSR_Al_o</v>
      </c>
      <c r="X471" t="str">
        <f t="shared" si="55"/>
        <v>Length=4.33428</v>
      </c>
      <c r="Y471" t="s">
        <v>307</v>
      </c>
    </row>
    <row r="472" spans="1:25" x14ac:dyDescent="0.25">
      <c r="A472" t="s">
        <v>32</v>
      </c>
      <c r="B472">
        <v>11</v>
      </c>
      <c r="C472" t="s">
        <v>37</v>
      </c>
      <c r="D472">
        <v>100</v>
      </c>
      <c r="E472" t="s">
        <v>27</v>
      </c>
      <c r="F472" t="s">
        <v>38</v>
      </c>
      <c r="G472" t="s">
        <v>30</v>
      </c>
      <c r="H472">
        <v>3</v>
      </c>
      <c r="I472">
        <v>22.017199999999999</v>
      </c>
      <c r="J472" t="s">
        <v>264</v>
      </c>
      <c r="K472">
        <v>2015</v>
      </c>
      <c r="L472">
        <v>2231</v>
      </c>
      <c r="M472" t="str">
        <f t="shared" si="49"/>
        <v>Dog100OverACSR</v>
      </c>
      <c r="N472" t="str">
        <f>+VLOOKUP(M472,LineCode!$E:$F,2,0)</f>
        <v>3p_11kV_100_ACSR_Al_o</v>
      </c>
      <c r="R472" t="s">
        <v>296</v>
      </c>
      <c r="S472" t="str">
        <f t="shared" si="50"/>
        <v>Line.line_BAN_2015_2231</v>
      </c>
      <c r="T472" t="str">
        <f t="shared" si="51"/>
        <v>Bus1=2015</v>
      </c>
      <c r="U472" t="str">
        <f t="shared" si="52"/>
        <v>Bus2=2231</v>
      </c>
      <c r="V472" t="str">
        <f t="shared" si="53"/>
        <v>phases=3</v>
      </c>
      <c r="W472" t="str">
        <f t="shared" si="54"/>
        <v>Linecode=3p_11kV_100_ACSR_Al_o</v>
      </c>
      <c r="X472" t="str">
        <f t="shared" si="55"/>
        <v>Length=22.0172</v>
      </c>
      <c r="Y472" t="s">
        <v>307</v>
      </c>
    </row>
    <row r="473" spans="1:25" x14ac:dyDescent="0.25">
      <c r="A473" t="s">
        <v>32</v>
      </c>
      <c r="B473">
        <v>11</v>
      </c>
      <c r="C473" t="s">
        <v>37</v>
      </c>
      <c r="D473">
        <v>100</v>
      </c>
      <c r="E473" t="s">
        <v>27</v>
      </c>
      <c r="F473" t="s">
        <v>38</v>
      </c>
      <c r="G473" t="s">
        <v>30</v>
      </c>
      <c r="H473">
        <v>3</v>
      </c>
      <c r="I473">
        <v>1.29792</v>
      </c>
      <c r="J473" t="s">
        <v>264</v>
      </c>
      <c r="K473">
        <v>2231</v>
      </c>
      <c r="L473">
        <v>2016</v>
      </c>
      <c r="M473" t="str">
        <f t="shared" si="49"/>
        <v>Dog100OverACSR</v>
      </c>
      <c r="N473" t="str">
        <f>+VLOOKUP(M473,LineCode!$E:$F,2,0)</f>
        <v>3p_11kV_100_ACSR_Al_o</v>
      </c>
      <c r="R473" t="s">
        <v>296</v>
      </c>
      <c r="S473" t="str">
        <f t="shared" si="50"/>
        <v>Line.line_BAN_2231_2016</v>
      </c>
      <c r="T473" t="str">
        <f t="shared" si="51"/>
        <v>Bus1=2231</v>
      </c>
      <c r="U473" t="str">
        <f t="shared" si="52"/>
        <v>Bus2=2016</v>
      </c>
      <c r="V473" t="str">
        <f t="shared" si="53"/>
        <v>phases=3</v>
      </c>
      <c r="W473" t="str">
        <f t="shared" si="54"/>
        <v>Linecode=3p_11kV_100_ACSR_Al_o</v>
      </c>
      <c r="X473" t="str">
        <f t="shared" si="55"/>
        <v>Length=1.29792</v>
      </c>
      <c r="Y473" t="s">
        <v>307</v>
      </c>
    </row>
    <row r="474" spans="1:25" x14ac:dyDescent="0.25">
      <c r="A474" t="s">
        <v>32</v>
      </c>
      <c r="B474">
        <v>11</v>
      </c>
      <c r="C474" t="s">
        <v>37</v>
      </c>
      <c r="D474">
        <v>100</v>
      </c>
      <c r="E474" t="s">
        <v>27</v>
      </c>
      <c r="F474" t="s">
        <v>38</v>
      </c>
      <c r="G474" t="s">
        <v>30</v>
      </c>
      <c r="H474">
        <v>3</v>
      </c>
      <c r="I474">
        <v>21.5107</v>
      </c>
      <c r="J474" t="s">
        <v>264</v>
      </c>
      <c r="K474">
        <v>2016</v>
      </c>
      <c r="L474">
        <v>2232</v>
      </c>
      <c r="M474" t="str">
        <f t="shared" si="49"/>
        <v>Dog100OverACSR</v>
      </c>
      <c r="N474" t="str">
        <f>+VLOOKUP(M474,LineCode!$E:$F,2,0)</f>
        <v>3p_11kV_100_ACSR_Al_o</v>
      </c>
      <c r="R474" t="s">
        <v>296</v>
      </c>
      <c r="S474" t="str">
        <f t="shared" si="50"/>
        <v>Line.line_BAN_2016_2232</v>
      </c>
      <c r="T474" t="str">
        <f t="shared" si="51"/>
        <v>Bus1=2016</v>
      </c>
      <c r="U474" t="str">
        <f t="shared" si="52"/>
        <v>Bus2=2232</v>
      </c>
      <c r="V474" t="str">
        <f t="shared" si="53"/>
        <v>phases=3</v>
      </c>
      <c r="W474" t="str">
        <f t="shared" si="54"/>
        <v>Linecode=3p_11kV_100_ACSR_Al_o</v>
      </c>
      <c r="X474" t="str">
        <f t="shared" si="55"/>
        <v>Length=21.5107</v>
      </c>
      <c r="Y474" t="s">
        <v>307</v>
      </c>
    </row>
    <row r="475" spans="1:25" x14ac:dyDescent="0.25">
      <c r="A475" t="s">
        <v>32</v>
      </c>
      <c r="B475">
        <v>11</v>
      </c>
      <c r="C475" t="s">
        <v>37</v>
      </c>
      <c r="D475">
        <v>100</v>
      </c>
      <c r="E475" t="s">
        <v>27</v>
      </c>
      <c r="F475" t="s">
        <v>38</v>
      </c>
      <c r="G475" t="s">
        <v>30</v>
      </c>
      <c r="H475">
        <v>3</v>
      </c>
      <c r="I475">
        <v>0.26319999999999999</v>
      </c>
      <c r="J475" t="s">
        <v>264</v>
      </c>
      <c r="K475">
        <v>2232</v>
      </c>
      <c r="L475">
        <v>2017</v>
      </c>
      <c r="M475" t="str">
        <f t="shared" si="49"/>
        <v>Dog100OverACSR</v>
      </c>
      <c r="N475" t="str">
        <f>+VLOOKUP(M475,LineCode!$E:$F,2,0)</f>
        <v>3p_11kV_100_ACSR_Al_o</v>
      </c>
      <c r="R475" t="s">
        <v>296</v>
      </c>
      <c r="S475" t="str">
        <f t="shared" si="50"/>
        <v>Line.line_BAN_2232_2017</v>
      </c>
      <c r="T475" t="str">
        <f t="shared" si="51"/>
        <v>Bus1=2232</v>
      </c>
      <c r="U475" t="str">
        <f t="shared" si="52"/>
        <v>Bus2=2017</v>
      </c>
      <c r="V475" t="str">
        <f t="shared" si="53"/>
        <v>phases=3</v>
      </c>
      <c r="W475" t="str">
        <f t="shared" si="54"/>
        <v>Linecode=3p_11kV_100_ACSR_Al_o</v>
      </c>
      <c r="X475" t="str">
        <f t="shared" si="55"/>
        <v>Length=0.2632</v>
      </c>
      <c r="Y475" t="s">
        <v>307</v>
      </c>
    </row>
    <row r="476" spans="1:25" x14ac:dyDescent="0.25">
      <c r="A476" t="s">
        <v>32</v>
      </c>
      <c r="B476">
        <v>11</v>
      </c>
      <c r="C476" t="s">
        <v>37</v>
      </c>
      <c r="D476">
        <v>100</v>
      </c>
      <c r="E476" t="s">
        <v>27</v>
      </c>
      <c r="F476" t="s">
        <v>38</v>
      </c>
      <c r="G476" t="s">
        <v>30</v>
      </c>
      <c r="H476">
        <v>3</v>
      </c>
      <c r="I476">
        <v>0.45173000000000002</v>
      </c>
      <c r="J476" t="s">
        <v>264</v>
      </c>
      <c r="K476">
        <v>2017</v>
      </c>
      <c r="L476">
        <v>2233</v>
      </c>
      <c r="M476" t="str">
        <f t="shared" si="49"/>
        <v>Dog100OverACSR</v>
      </c>
      <c r="N476" t="str">
        <f>+VLOOKUP(M476,LineCode!$E:$F,2,0)</f>
        <v>3p_11kV_100_ACSR_Al_o</v>
      </c>
      <c r="R476" t="s">
        <v>296</v>
      </c>
      <c r="S476" t="str">
        <f t="shared" si="50"/>
        <v>Line.line_BAN_2017_2233</v>
      </c>
      <c r="T476" t="str">
        <f t="shared" si="51"/>
        <v>Bus1=2017</v>
      </c>
      <c r="U476" t="str">
        <f t="shared" si="52"/>
        <v>Bus2=2233</v>
      </c>
      <c r="V476" t="str">
        <f t="shared" si="53"/>
        <v>phases=3</v>
      </c>
      <c r="W476" t="str">
        <f t="shared" si="54"/>
        <v>Linecode=3p_11kV_100_ACSR_Al_o</v>
      </c>
      <c r="X476" t="str">
        <f t="shared" si="55"/>
        <v>Length=0.45173</v>
      </c>
      <c r="Y476" t="s">
        <v>307</v>
      </c>
    </row>
    <row r="477" spans="1:25" x14ac:dyDescent="0.25">
      <c r="A477" t="s">
        <v>32</v>
      </c>
      <c r="B477">
        <v>11</v>
      </c>
      <c r="C477" t="s">
        <v>37</v>
      </c>
      <c r="D477">
        <v>100</v>
      </c>
      <c r="E477" t="s">
        <v>27</v>
      </c>
      <c r="F477" t="s">
        <v>38</v>
      </c>
      <c r="G477" t="s">
        <v>30</v>
      </c>
      <c r="H477">
        <v>3</v>
      </c>
      <c r="I477">
        <v>5.2685000000000003E-2</v>
      </c>
      <c r="J477" t="s">
        <v>264</v>
      </c>
      <c r="K477">
        <v>2233</v>
      </c>
      <c r="L477">
        <v>2234</v>
      </c>
      <c r="M477" t="str">
        <f t="shared" si="49"/>
        <v>Dog100OverACSR</v>
      </c>
      <c r="N477" t="str">
        <f>+VLOOKUP(M477,LineCode!$E:$F,2,0)</f>
        <v>3p_11kV_100_ACSR_Al_o</v>
      </c>
      <c r="R477" t="s">
        <v>296</v>
      </c>
      <c r="S477" t="str">
        <f t="shared" si="50"/>
        <v>Line.line_BAN_2233_2234</v>
      </c>
      <c r="T477" t="str">
        <f t="shared" si="51"/>
        <v>Bus1=2233</v>
      </c>
      <c r="U477" t="str">
        <f t="shared" si="52"/>
        <v>Bus2=2234</v>
      </c>
      <c r="V477" t="str">
        <f t="shared" si="53"/>
        <v>phases=3</v>
      </c>
      <c r="W477" t="str">
        <f t="shared" si="54"/>
        <v>Linecode=3p_11kV_100_ACSR_Al_o</v>
      </c>
      <c r="X477" t="str">
        <f t="shared" si="55"/>
        <v>Length=0.052685</v>
      </c>
      <c r="Y477" t="s">
        <v>307</v>
      </c>
    </row>
    <row r="478" spans="1:25" x14ac:dyDescent="0.25">
      <c r="A478" t="s">
        <v>32</v>
      </c>
      <c r="B478">
        <v>11</v>
      </c>
      <c r="C478" t="s">
        <v>37</v>
      </c>
      <c r="D478">
        <v>100</v>
      </c>
      <c r="E478" t="s">
        <v>27</v>
      </c>
      <c r="F478" t="s">
        <v>38</v>
      </c>
      <c r="G478" t="s">
        <v>30</v>
      </c>
      <c r="H478">
        <v>3</v>
      </c>
      <c r="I478">
        <v>0.10254000000000001</v>
      </c>
      <c r="J478" t="s">
        <v>264</v>
      </c>
      <c r="K478">
        <v>2235</v>
      </c>
      <c r="L478">
        <v>2018</v>
      </c>
      <c r="M478" t="str">
        <f t="shared" si="49"/>
        <v>Dog100OverACSR</v>
      </c>
      <c r="N478" t="str">
        <f>+VLOOKUP(M478,LineCode!$E:$F,2,0)</f>
        <v>3p_11kV_100_ACSR_Al_o</v>
      </c>
      <c r="R478" t="s">
        <v>296</v>
      </c>
      <c r="S478" t="str">
        <f t="shared" si="50"/>
        <v>Line.line_BAN_2235_2018</v>
      </c>
      <c r="T478" t="str">
        <f t="shared" si="51"/>
        <v>Bus1=2235</v>
      </c>
      <c r="U478" t="str">
        <f t="shared" si="52"/>
        <v>Bus2=2018</v>
      </c>
      <c r="V478" t="str">
        <f t="shared" si="53"/>
        <v>phases=3</v>
      </c>
      <c r="W478" t="str">
        <f t="shared" si="54"/>
        <v>Linecode=3p_11kV_100_ACSR_Al_o</v>
      </c>
      <c r="X478" t="str">
        <f t="shared" si="55"/>
        <v>Length=0.10254</v>
      </c>
      <c r="Y478" t="s">
        <v>307</v>
      </c>
    </row>
    <row r="479" spans="1:25" x14ac:dyDescent="0.25">
      <c r="A479" t="s">
        <v>32</v>
      </c>
      <c r="B479">
        <v>11</v>
      </c>
      <c r="C479" t="s">
        <v>37</v>
      </c>
      <c r="D479">
        <v>100</v>
      </c>
      <c r="E479" t="s">
        <v>27</v>
      </c>
      <c r="F479" t="s">
        <v>38</v>
      </c>
      <c r="G479" t="s">
        <v>30</v>
      </c>
      <c r="H479">
        <v>3</v>
      </c>
      <c r="I479">
        <v>0.25704900000000003</v>
      </c>
      <c r="J479" t="s">
        <v>264</v>
      </c>
      <c r="K479">
        <v>2234</v>
      </c>
      <c r="L479">
        <v>2235</v>
      </c>
      <c r="M479" t="str">
        <f t="shared" si="49"/>
        <v>Dog100OverACSR</v>
      </c>
      <c r="N479" t="str">
        <f>+VLOOKUP(M479,LineCode!$E:$F,2,0)</f>
        <v>3p_11kV_100_ACSR_Al_o</v>
      </c>
      <c r="R479" t="s">
        <v>296</v>
      </c>
      <c r="S479" t="str">
        <f t="shared" si="50"/>
        <v>Line.line_BAN_2234_2235</v>
      </c>
      <c r="T479" t="str">
        <f t="shared" si="51"/>
        <v>Bus1=2234</v>
      </c>
      <c r="U479" t="str">
        <f t="shared" si="52"/>
        <v>Bus2=2235</v>
      </c>
      <c r="V479" t="str">
        <f t="shared" si="53"/>
        <v>phases=3</v>
      </c>
      <c r="W479" t="str">
        <f t="shared" si="54"/>
        <v>Linecode=3p_11kV_100_ACSR_Al_o</v>
      </c>
      <c r="X479" t="str">
        <f t="shared" si="55"/>
        <v>Length=0.257049</v>
      </c>
      <c r="Y479" t="s">
        <v>307</v>
      </c>
    </row>
    <row r="480" spans="1:25" x14ac:dyDescent="0.25">
      <c r="A480" t="s">
        <v>32</v>
      </c>
      <c r="B480">
        <v>11</v>
      </c>
      <c r="C480" t="s">
        <v>37</v>
      </c>
      <c r="D480">
        <v>100</v>
      </c>
      <c r="E480" t="s">
        <v>27</v>
      </c>
      <c r="F480" t="s">
        <v>38</v>
      </c>
      <c r="G480" t="s">
        <v>30</v>
      </c>
      <c r="H480">
        <v>3</v>
      </c>
      <c r="I480">
        <v>7.9297000000000006E-2</v>
      </c>
      <c r="J480" t="s">
        <v>264</v>
      </c>
      <c r="K480">
        <v>2018</v>
      </c>
      <c r="L480">
        <v>2236</v>
      </c>
      <c r="M480" t="str">
        <f t="shared" si="49"/>
        <v>Dog100OverACSR</v>
      </c>
      <c r="N480" t="str">
        <f>+VLOOKUP(M480,LineCode!$E:$F,2,0)</f>
        <v>3p_11kV_100_ACSR_Al_o</v>
      </c>
      <c r="R480" t="s">
        <v>296</v>
      </c>
      <c r="S480" t="str">
        <f t="shared" si="50"/>
        <v>Line.line_BAN_2018_2236</v>
      </c>
      <c r="T480" t="str">
        <f t="shared" si="51"/>
        <v>Bus1=2018</v>
      </c>
      <c r="U480" t="str">
        <f t="shared" si="52"/>
        <v>Bus2=2236</v>
      </c>
      <c r="V480" t="str">
        <f t="shared" si="53"/>
        <v>phases=3</v>
      </c>
      <c r="W480" t="str">
        <f t="shared" si="54"/>
        <v>Linecode=3p_11kV_100_ACSR_Al_o</v>
      </c>
      <c r="X480" t="str">
        <f t="shared" si="55"/>
        <v>Length=0.079297</v>
      </c>
      <c r="Y480" t="s">
        <v>307</v>
      </c>
    </row>
    <row r="481" spans="1:25" x14ac:dyDescent="0.25">
      <c r="A481" t="s">
        <v>32</v>
      </c>
      <c r="B481">
        <v>11</v>
      </c>
      <c r="C481" t="s">
        <v>37</v>
      </c>
      <c r="D481">
        <v>100</v>
      </c>
      <c r="E481" t="s">
        <v>27</v>
      </c>
      <c r="F481" t="s">
        <v>38</v>
      </c>
      <c r="G481" t="s">
        <v>30</v>
      </c>
      <c r="H481">
        <v>3</v>
      </c>
      <c r="I481">
        <v>7.3530899999999999</v>
      </c>
      <c r="J481" t="s">
        <v>264</v>
      </c>
      <c r="K481">
        <v>2236</v>
      </c>
      <c r="L481">
        <v>2237</v>
      </c>
      <c r="M481" t="str">
        <f t="shared" si="49"/>
        <v>Dog100OverACSR</v>
      </c>
      <c r="N481" t="str">
        <f>+VLOOKUP(M481,LineCode!$E:$F,2,0)</f>
        <v>3p_11kV_100_ACSR_Al_o</v>
      </c>
      <c r="R481" t="s">
        <v>296</v>
      </c>
      <c r="S481" t="str">
        <f t="shared" si="50"/>
        <v>Line.line_BAN_2236_2237</v>
      </c>
      <c r="T481" t="str">
        <f t="shared" si="51"/>
        <v>Bus1=2236</v>
      </c>
      <c r="U481" t="str">
        <f t="shared" si="52"/>
        <v>Bus2=2237</v>
      </c>
      <c r="V481" t="str">
        <f t="shared" si="53"/>
        <v>phases=3</v>
      </c>
      <c r="W481" t="str">
        <f t="shared" si="54"/>
        <v>Linecode=3p_11kV_100_ACSR_Al_o</v>
      </c>
      <c r="X481" t="str">
        <f t="shared" si="55"/>
        <v>Length=7.35309</v>
      </c>
      <c r="Y481" t="s">
        <v>307</v>
      </c>
    </row>
    <row r="482" spans="1:25" x14ac:dyDescent="0.25">
      <c r="A482" t="s">
        <v>32</v>
      </c>
      <c r="B482">
        <v>11</v>
      </c>
      <c r="C482" t="s">
        <v>37</v>
      </c>
      <c r="D482">
        <v>100</v>
      </c>
      <c r="E482" t="s">
        <v>27</v>
      </c>
      <c r="F482" t="s">
        <v>38</v>
      </c>
      <c r="G482" t="s">
        <v>30</v>
      </c>
      <c r="H482">
        <v>3</v>
      </c>
      <c r="I482">
        <v>6.6772600000000004</v>
      </c>
      <c r="J482" t="s">
        <v>264</v>
      </c>
      <c r="K482">
        <v>2237</v>
      </c>
      <c r="L482">
        <v>2019</v>
      </c>
      <c r="M482" t="str">
        <f t="shared" si="49"/>
        <v>Dog100OverACSR</v>
      </c>
      <c r="N482" t="str">
        <f>+VLOOKUP(M482,LineCode!$E:$F,2,0)</f>
        <v>3p_11kV_100_ACSR_Al_o</v>
      </c>
      <c r="R482" t="s">
        <v>296</v>
      </c>
      <c r="S482" t="str">
        <f t="shared" si="50"/>
        <v>Line.line_BAN_2237_2019</v>
      </c>
      <c r="T482" t="str">
        <f t="shared" si="51"/>
        <v>Bus1=2237</v>
      </c>
      <c r="U482" t="str">
        <f t="shared" si="52"/>
        <v>Bus2=2019</v>
      </c>
      <c r="V482" t="str">
        <f t="shared" si="53"/>
        <v>phases=3</v>
      </c>
      <c r="W482" t="str">
        <f t="shared" si="54"/>
        <v>Linecode=3p_11kV_100_ACSR_Al_o</v>
      </c>
      <c r="X482" t="str">
        <f t="shared" si="55"/>
        <v>Length=6.67726</v>
      </c>
      <c r="Y482" t="s">
        <v>307</v>
      </c>
    </row>
    <row r="483" spans="1:25" x14ac:dyDescent="0.25">
      <c r="A483" t="s">
        <v>32</v>
      </c>
      <c r="B483">
        <v>11</v>
      </c>
      <c r="C483" t="s">
        <v>42</v>
      </c>
      <c r="D483">
        <v>240</v>
      </c>
      <c r="E483" t="s">
        <v>27</v>
      </c>
      <c r="F483" t="s">
        <v>28</v>
      </c>
      <c r="G483" t="s">
        <v>49</v>
      </c>
      <c r="H483">
        <v>3</v>
      </c>
      <c r="I483">
        <v>1.28491</v>
      </c>
      <c r="J483" t="s">
        <v>264</v>
      </c>
      <c r="K483">
        <v>2019</v>
      </c>
      <c r="L483">
        <v>2238</v>
      </c>
      <c r="M483" t="str">
        <f t="shared" si="49"/>
        <v>XLPE240UnderCovered</v>
      </c>
      <c r="N483" t="str">
        <f>+VLOOKUP(M483,LineCode!$E:$F,2,0)</f>
        <v>3p_11kV_240_XLPE_Al_u</v>
      </c>
      <c r="R483" t="s">
        <v>296</v>
      </c>
      <c r="S483" t="str">
        <f t="shared" si="50"/>
        <v>Line.line_BAN_2019_2238</v>
      </c>
      <c r="T483" t="str">
        <f t="shared" si="51"/>
        <v>Bus1=2019</v>
      </c>
      <c r="U483" t="str">
        <f t="shared" si="52"/>
        <v>Bus2=2238</v>
      </c>
      <c r="V483" t="str">
        <f t="shared" si="53"/>
        <v>phases=3</v>
      </c>
      <c r="W483" t="str">
        <f t="shared" si="54"/>
        <v>Linecode=3p_11kV_240_XLPE_Al_u</v>
      </c>
      <c r="X483" t="str">
        <f t="shared" si="55"/>
        <v>Length=1.28491</v>
      </c>
      <c r="Y483" t="s">
        <v>307</v>
      </c>
    </row>
    <row r="484" spans="1:25" x14ac:dyDescent="0.25">
      <c r="A484" t="s">
        <v>32</v>
      </c>
      <c r="B484">
        <v>11</v>
      </c>
      <c r="C484" t="s">
        <v>42</v>
      </c>
      <c r="D484">
        <v>240</v>
      </c>
      <c r="E484" t="s">
        <v>27</v>
      </c>
      <c r="F484" t="s">
        <v>28</v>
      </c>
      <c r="G484" t="s">
        <v>49</v>
      </c>
      <c r="H484">
        <v>3</v>
      </c>
      <c r="I484">
        <v>16.9497</v>
      </c>
      <c r="J484" t="s">
        <v>264</v>
      </c>
      <c r="K484">
        <v>2241</v>
      </c>
      <c r="L484">
        <v>2020</v>
      </c>
      <c r="M484" t="str">
        <f t="shared" si="49"/>
        <v>XLPE240UnderCovered</v>
      </c>
      <c r="N484" t="str">
        <f>+VLOOKUP(M484,LineCode!$E:$F,2,0)</f>
        <v>3p_11kV_240_XLPE_Al_u</v>
      </c>
      <c r="R484" t="s">
        <v>296</v>
      </c>
      <c r="S484" t="str">
        <f t="shared" si="50"/>
        <v>Line.line_BAN_2241_2020</v>
      </c>
      <c r="T484" t="str">
        <f t="shared" si="51"/>
        <v>Bus1=2241</v>
      </c>
      <c r="U484" t="str">
        <f t="shared" si="52"/>
        <v>Bus2=2020</v>
      </c>
      <c r="V484" t="str">
        <f t="shared" si="53"/>
        <v>phases=3</v>
      </c>
      <c r="W484" t="str">
        <f t="shared" si="54"/>
        <v>Linecode=3p_11kV_240_XLPE_Al_u</v>
      </c>
      <c r="X484" t="str">
        <f t="shared" si="55"/>
        <v>Length=16.9497</v>
      </c>
      <c r="Y484" t="s">
        <v>307</v>
      </c>
    </row>
    <row r="485" spans="1:25" x14ac:dyDescent="0.25">
      <c r="A485" t="s">
        <v>32</v>
      </c>
      <c r="B485">
        <v>11</v>
      </c>
      <c r="C485" t="s">
        <v>42</v>
      </c>
      <c r="D485">
        <v>240</v>
      </c>
      <c r="E485" t="s">
        <v>27</v>
      </c>
      <c r="F485" t="s">
        <v>28</v>
      </c>
      <c r="G485" t="s">
        <v>49</v>
      </c>
      <c r="H485">
        <v>3</v>
      </c>
      <c r="I485">
        <v>23.0411</v>
      </c>
      <c r="J485" t="s">
        <v>264</v>
      </c>
      <c r="K485">
        <v>2020</v>
      </c>
      <c r="L485">
        <v>2021</v>
      </c>
      <c r="M485" t="str">
        <f t="shared" si="49"/>
        <v>XLPE240UnderCovered</v>
      </c>
      <c r="N485" t="str">
        <f>+VLOOKUP(M485,LineCode!$E:$F,2,0)</f>
        <v>3p_11kV_240_XLPE_Al_u</v>
      </c>
      <c r="R485" t="s">
        <v>296</v>
      </c>
      <c r="S485" t="str">
        <f t="shared" si="50"/>
        <v>Line.line_BAN_2020_2021</v>
      </c>
      <c r="T485" t="str">
        <f t="shared" si="51"/>
        <v>Bus1=2020</v>
      </c>
      <c r="U485" t="str">
        <f t="shared" si="52"/>
        <v>Bus2=2021</v>
      </c>
      <c r="V485" t="str">
        <f t="shared" si="53"/>
        <v>phases=3</v>
      </c>
      <c r="W485" t="str">
        <f t="shared" si="54"/>
        <v>Linecode=3p_11kV_240_XLPE_Al_u</v>
      </c>
      <c r="X485" t="str">
        <f t="shared" si="55"/>
        <v>Length=23.0411</v>
      </c>
      <c r="Y485" t="s">
        <v>307</v>
      </c>
    </row>
    <row r="486" spans="1:25" x14ac:dyDescent="0.25">
      <c r="A486" t="s">
        <v>32</v>
      </c>
      <c r="B486">
        <v>11</v>
      </c>
      <c r="C486" t="s">
        <v>37</v>
      </c>
      <c r="D486">
        <v>100</v>
      </c>
      <c r="E486" t="s">
        <v>27</v>
      </c>
      <c r="F486" t="s">
        <v>38</v>
      </c>
      <c r="G486" t="s">
        <v>30</v>
      </c>
      <c r="H486">
        <v>3</v>
      </c>
      <c r="I486">
        <v>19.4663</v>
      </c>
      <c r="J486" t="s">
        <v>264</v>
      </c>
      <c r="K486">
        <v>2021</v>
      </c>
      <c r="L486">
        <v>2022</v>
      </c>
      <c r="M486" t="str">
        <f t="shared" si="49"/>
        <v>Dog100OverACSR</v>
      </c>
      <c r="N486" t="str">
        <f>+VLOOKUP(M486,LineCode!$E:$F,2,0)</f>
        <v>3p_11kV_100_ACSR_Al_o</v>
      </c>
      <c r="R486" t="s">
        <v>296</v>
      </c>
      <c r="S486" t="str">
        <f t="shared" si="50"/>
        <v>Line.line_BAN_2021_2022</v>
      </c>
      <c r="T486" t="str">
        <f t="shared" si="51"/>
        <v>Bus1=2021</v>
      </c>
      <c r="U486" t="str">
        <f t="shared" si="52"/>
        <v>Bus2=2022</v>
      </c>
      <c r="V486" t="str">
        <f t="shared" si="53"/>
        <v>phases=3</v>
      </c>
      <c r="W486" t="str">
        <f t="shared" si="54"/>
        <v>Linecode=3p_11kV_100_ACSR_Al_o</v>
      </c>
      <c r="X486" t="str">
        <f t="shared" si="55"/>
        <v>Length=19.4663</v>
      </c>
      <c r="Y486" t="s">
        <v>307</v>
      </c>
    </row>
    <row r="487" spans="1:25" x14ac:dyDescent="0.25">
      <c r="A487" t="s">
        <v>32</v>
      </c>
      <c r="B487">
        <v>11</v>
      </c>
      <c r="C487" t="s">
        <v>37</v>
      </c>
      <c r="D487">
        <v>100</v>
      </c>
      <c r="E487" t="s">
        <v>27</v>
      </c>
      <c r="F487" t="s">
        <v>38</v>
      </c>
      <c r="G487" t="s">
        <v>30</v>
      </c>
      <c r="H487">
        <v>3</v>
      </c>
      <c r="I487">
        <v>23.506399999999999</v>
      </c>
      <c r="J487" t="s">
        <v>264</v>
      </c>
      <c r="K487">
        <v>2022</v>
      </c>
      <c r="L487">
        <v>2023</v>
      </c>
      <c r="M487" t="str">
        <f t="shared" si="49"/>
        <v>Dog100OverACSR</v>
      </c>
      <c r="N487" t="str">
        <f>+VLOOKUP(M487,LineCode!$E:$F,2,0)</f>
        <v>3p_11kV_100_ACSR_Al_o</v>
      </c>
      <c r="R487" t="s">
        <v>296</v>
      </c>
      <c r="S487" t="str">
        <f t="shared" si="50"/>
        <v>Line.line_BAN_2022_2023</v>
      </c>
      <c r="T487" t="str">
        <f t="shared" si="51"/>
        <v>Bus1=2022</v>
      </c>
      <c r="U487" t="str">
        <f t="shared" si="52"/>
        <v>Bus2=2023</v>
      </c>
      <c r="V487" t="str">
        <f t="shared" si="53"/>
        <v>phases=3</v>
      </c>
      <c r="W487" t="str">
        <f t="shared" si="54"/>
        <v>Linecode=3p_11kV_100_ACSR_Al_o</v>
      </c>
      <c r="X487" t="str">
        <f t="shared" si="55"/>
        <v>Length=23.5064</v>
      </c>
      <c r="Y487" t="s">
        <v>307</v>
      </c>
    </row>
    <row r="488" spans="1:25" x14ac:dyDescent="0.25">
      <c r="A488" t="s">
        <v>32</v>
      </c>
      <c r="B488">
        <v>11</v>
      </c>
      <c r="C488" t="s">
        <v>37</v>
      </c>
      <c r="D488">
        <v>100</v>
      </c>
      <c r="E488" t="s">
        <v>27</v>
      </c>
      <c r="F488" t="s">
        <v>38</v>
      </c>
      <c r="G488" t="s">
        <v>30</v>
      </c>
      <c r="H488">
        <v>3</v>
      </c>
      <c r="I488">
        <v>19.502400000000002</v>
      </c>
      <c r="J488" t="s">
        <v>264</v>
      </c>
      <c r="K488">
        <v>2023</v>
      </c>
      <c r="L488">
        <v>2024</v>
      </c>
      <c r="M488" t="str">
        <f t="shared" si="49"/>
        <v>Dog100OverACSR</v>
      </c>
      <c r="N488" t="str">
        <f>+VLOOKUP(M488,LineCode!$E:$F,2,0)</f>
        <v>3p_11kV_100_ACSR_Al_o</v>
      </c>
      <c r="R488" t="s">
        <v>296</v>
      </c>
      <c r="S488" t="str">
        <f t="shared" si="50"/>
        <v>Line.line_BAN_2023_2024</v>
      </c>
      <c r="T488" t="str">
        <f t="shared" si="51"/>
        <v>Bus1=2023</v>
      </c>
      <c r="U488" t="str">
        <f t="shared" si="52"/>
        <v>Bus2=2024</v>
      </c>
      <c r="V488" t="str">
        <f t="shared" si="53"/>
        <v>phases=3</v>
      </c>
      <c r="W488" t="str">
        <f t="shared" si="54"/>
        <v>Linecode=3p_11kV_100_ACSR_Al_o</v>
      </c>
      <c r="X488" t="str">
        <f t="shared" si="55"/>
        <v>Length=19.5024</v>
      </c>
      <c r="Y488" t="s">
        <v>307</v>
      </c>
    </row>
    <row r="489" spans="1:25" x14ac:dyDescent="0.25">
      <c r="A489" t="s">
        <v>32</v>
      </c>
      <c r="B489">
        <v>11</v>
      </c>
      <c r="C489" t="s">
        <v>37</v>
      </c>
      <c r="D489">
        <v>100</v>
      </c>
      <c r="E489" t="s">
        <v>27</v>
      </c>
      <c r="F489" t="s">
        <v>38</v>
      </c>
      <c r="G489" t="s">
        <v>30</v>
      </c>
      <c r="H489">
        <v>3</v>
      </c>
      <c r="I489">
        <v>17.560500000000001</v>
      </c>
      <c r="J489" t="s">
        <v>264</v>
      </c>
      <c r="K489">
        <v>2024</v>
      </c>
      <c r="L489">
        <v>2025</v>
      </c>
      <c r="M489" t="str">
        <f t="shared" si="49"/>
        <v>Dog100OverACSR</v>
      </c>
      <c r="N489" t="str">
        <f>+VLOOKUP(M489,LineCode!$E:$F,2,0)</f>
        <v>3p_11kV_100_ACSR_Al_o</v>
      </c>
      <c r="R489" t="s">
        <v>296</v>
      </c>
      <c r="S489" t="str">
        <f t="shared" si="50"/>
        <v>Line.line_BAN_2024_2025</v>
      </c>
      <c r="T489" t="str">
        <f t="shared" si="51"/>
        <v>Bus1=2024</v>
      </c>
      <c r="U489" t="str">
        <f t="shared" si="52"/>
        <v>Bus2=2025</v>
      </c>
      <c r="V489" t="str">
        <f t="shared" si="53"/>
        <v>phases=3</v>
      </c>
      <c r="W489" t="str">
        <f t="shared" si="54"/>
        <v>Linecode=3p_11kV_100_ACSR_Al_o</v>
      </c>
      <c r="X489" t="str">
        <f t="shared" si="55"/>
        <v>Length=17.5605</v>
      </c>
      <c r="Y489" t="s">
        <v>307</v>
      </c>
    </row>
    <row r="490" spans="1:25" x14ac:dyDescent="0.25">
      <c r="A490" t="s">
        <v>32</v>
      </c>
      <c r="B490">
        <v>11</v>
      </c>
      <c r="C490" t="s">
        <v>37</v>
      </c>
      <c r="D490">
        <v>100</v>
      </c>
      <c r="E490" t="s">
        <v>27</v>
      </c>
      <c r="F490" t="s">
        <v>38</v>
      </c>
      <c r="G490" t="s">
        <v>30</v>
      </c>
      <c r="H490">
        <v>3</v>
      </c>
      <c r="I490">
        <v>20.220800000000001</v>
      </c>
      <c r="J490" t="s">
        <v>264</v>
      </c>
      <c r="K490">
        <v>2025</v>
      </c>
      <c r="L490">
        <v>2026</v>
      </c>
      <c r="M490" t="str">
        <f t="shared" si="49"/>
        <v>Dog100OverACSR</v>
      </c>
      <c r="N490" t="str">
        <f>+VLOOKUP(M490,LineCode!$E:$F,2,0)</f>
        <v>3p_11kV_100_ACSR_Al_o</v>
      </c>
      <c r="R490" t="s">
        <v>296</v>
      </c>
      <c r="S490" t="str">
        <f t="shared" si="50"/>
        <v>Line.line_BAN_2025_2026</v>
      </c>
      <c r="T490" t="str">
        <f t="shared" si="51"/>
        <v>Bus1=2025</v>
      </c>
      <c r="U490" t="str">
        <f t="shared" si="52"/>
        <v>Bus2=2026</v>
      </c>
      <c r="V490" t="str">
        <f t="shared" si="53"/>
        <v>phases=3</v>
      </c>
      <c r="W490" t="str">
        <f t="shared" si="54"/>
        <v>Linecode=3p_11kV_100_ACSR_Al_o</v>
      </c>
      <c r="X490" t="str">
        <f t="shared" si="55"/>
        <v>Length=20.2208</v>
      </c>
      <c r="Y490" t="s">
        <v>307</v>
      </c>
    </row>
    <row r="491" spans="1:25" x14ac:dyDescent="0.25">
      <c r="A491" t="s">
        <v>32</v>
      </c>
      <c r="B491">
        <v>11</v>
      </c>
      <c r="C491" t="s">
        <v>37</v>
      </c>
      <c r="D491">
        <v>100</v>
      </c>
      <c r="E491" t="s">
        <v>27</v>
      </c>
      <c r="F491" t="s">
        <v>38</v>
      </c>
      <c r="G491" t="s">
        <v>30</v>
      </c>
      <c r="H491">
        <v>3</v>
      </c>
      <c r="I491">
        <v>19.209199999999999</v>
      </c>
      <c r="J491" t="s">
        <v>264</v>
      </c>
      <c r="K491">
        <v>2026</v>
      </c>
      <c r="L491">
        <v>2027</v>
      </c>
      <c r="M491" t="str">
        <f t="shared" si="49"/>
        <v>Dog100OverACSR</v>
      </c>
      <c r="N491" t="str">
        <f>+VLOOKUP(M491,LineCode!$E:$F,2,0)</f>
        <v>3p_11kV_100_ACSR_Al_o</v>
      </c>
      <c r="R491" t="s">
        <v>296</v>
      </c>
      <c r="S491" t="str">
        <f t="shared" si="50"/>
        <v>Line.line_BAN_2026_2027</v>
      </c>
      <c r="T491" t="str">
        <f t="shared" si="51"/>
        <v>Bus1=2026</v>
      </c>
      <c r="U491" t="str">
        <f t="shared" si="52"/>
        <v>Bus2=2027</v>
      </c>
      <c r="V491" t="str">
        <f t="shared" si="53"/>
        <v>phases=3</v>
      </c>
      <c r="W491" t="str">
        <f t="shared" si="54"/>
        <v>Linecode=3p_11kV_100_ACSR_Al_o</v>
      </c>
      <c r="X491" t="str">
        <f t="shared" si="55"/>
        <v>Length=19.2092</v>
      </c>
      <c r="Y491" t="s">
        <v>307</v>
      </c>
    </row>
    <row r="492" spans="1:25" x14ac:dyDescent="0.25">
      <c r="A492" t="s">
        <v>32</v>
      </c>
      <c r="B492">
        <v>11</v>
      </c>
      <c r="C492" t="s">
        <v>37</v>
      </c>
      <c r="D492">
        <v>100</v>
      </c>
      <c r="E492" t="s">
        <v>27</v>
      </c>
      <c r="F492" t="s">
        <v>38</v>
      </c>
      <c r="G492" t="s">
        <v>30</v>
      </c>
      <c r="H492">
        <v>3</v>
      </c>
      <c r="I492">
        <v>19.0136</v>
      </c>
      <c r="J492" t="s">
        <v>264</v>
      </c>
      <c r="K492">
        <v>2027</v>
      </c>
      <c r="L492">
        <v>2028</v>
      </c>
      <c r="M492" t="str">
        <f t="shared" si="49"/>
        <v>Dog100OverACSR</v>
      </c>
      <c r="N492" t="str">
        <f>+VLOOKUP(M492,LineCode!$E:$F,2,0)</f>
        <v>3p_11kV_100_ACSR_Al_o</v>
      </c>
      <c r="R492" t="s">
        <v>296</v>
      </c>
      <c r="S492" t="str">
        <f t="shared" si="50"/>
        <v>Line.line_BAN_2027_2028</v>
      </c>
      <c r="T492" t="str">
        <f t="shared" si="51"/>
        <v>Bus1=2027</v>
      </c>
      <c r="U492" t="str">
        <f t="shared" si="52"/>
        <v>Bus2=2028</v>
      </c>
      <c r="V492" t="str">
        <f t="shared" si="53"/>
        <v>phases=3</v>
      </c>
      <c r="W492" t="str">
        <f t="shared" si="54"/>
        <v>Linecode=3p_11kV_100_ACSR_Al_o</v>
      </c>
      <c r="X492" t="str">
        <f t="shared" si="55"/>
        <v>Length=19.0136</v>
      </c>
      <c r="Y492" t="s">
        <v>307</v>
      </c>
    </row>
    <row r="493" spans="1:25" x14ac:dyDescent="0.25">
      <c r="A493" t="s">
        <v>32</v>
      </c>
      <c r="B493">
        <v>11</v>
      </c>
      <c r="C493" t="s">
        <v>37</v>
      </c>
      <c r="D493">
        <v>100</v>
      </c>
      <c r="E493" t="s">
        <v>27</v>
      </c>
      <c r="F493" t="s">
        <v>38</v>
      </c>
      <c r="G493" t="s">
        <v>30</v>
      </c>
      <c r="H493">
        <v>3</v>
      </c>
      <c r="I493">
        <v>27.735900000000001</v>
      </c>
      <c r="J493" t="s">
        <v>264</v>
      </c>
      <c r="K493">
        <v>2028</v>
      </c>
      <c r="L493">
        <v>2029</v>
      </c>
      <c r="M493" t="str">
        <f t="shared" si="49"/>
        <v>Dog100OverACSR</v>
      </c>
      <c r="N493" t="str">
        <f>+VLOOKUP(M493,LineCode!$E:$F,2,0)</f>
        <v>3p_11kV_100_ACSR_Al_o</v>
      </c>
      <c r="R493" t="s">
        <v>296</v>
      </c>
      <c r="S493" t="str">
        <f t="shared" si="50"/>
        <v>Line.line_BAN_2028_2029</v>
      </c>
      <c r="T493" t="str">
        <f t="shared" si="51"/>
        <v>Bus1=2028</v>
      </c>
      <c r="U493" t="str">
        <f t="shared" si="52"/>
        <v>Bus2=2029</v>
      </c>
      <c r="V493" t="str">
        <f t="shared" si="53"/>
        <v>phases=3</v>
      </c>
      <c r="W493" t="str">
        <f t="shared" si="54"/>
        <v>Linecode=3p_11kV_100_ACSR_Al_o</v>
      </c>
      <c r="X493" t="str">
        <f t="shared" si="55"/>
        <v>Length=27.7359</v>
      </c>
      <c r="Y493" t="s">
        <v>307</v>
      </c>
    </row>
    <row r="494" spans="1:25" x14ac:dyDescent="0.25">
      <c r="A494" t="s">
        <v>32</v>
      </c>
      <c r="B494">
        <v>11</v>
      </c>
      <c r="C494" t="s">
        <v>37</v>
      </c>
      <c r="D494">
        <v>100</v>
      </c>
      <c r="E494" t="s">
        <v>27</v>
      </c>
      <c r="F494" t="s">
        <v>38</v>
      </c>
      <c r="G494" t="s">
        <v>30</v>
      </c>
      <c r="H494">
        <v>3</v>
      </c>
      <c r="I494">
        <v>28.0456</v>
      </c>
      <c r="J494" t="s">
        <v>264</v>
      </c>
      <c r="K494">
        <v>2029</v>
      </c>
      <c r="L494">
        <v>2030</v>
      </c>
      <c r="M494" t="str">
        <f t="shared" si="49"/>
        <v>Dog100OverACSR</v>
      </c>
      <c r="N494" t="str">
        <f>+VLOOKUP(M494,LineCode!$E:$F,2,0)</f>
        <v>3p_11kV_100_ACSR_Al_o</v>
      </c>
      <c r="R494" t="s">
        <v>296</v>
      </c>
      <c r="S494" t="str">
        <f t="shared" si="50"/>
        <v>Line.line_BAN_2029_2030</v>
      </c>
      <c r="T494" t="str">
        <f t="shared" si="51"/>
        <v>Bus1=2029</v>
      </c>
      <c r="U494" t="str">
        <f t="shared" si="52"/>
        <v>Bus2=2030</v>
      </c>
      <c r="V494" t="str">
        <f t="shared" si="53"/>
        <v>phases=3</v>
      </c>
      <c r="W494" t="str">
        <f t="shared" si="54"/>
        <v>Linecode=3p_11kV_100_ACSR_Al_o</v>
      </c>
      <c r="X494" t="str">
        <f t="shared" si="55"/>
        <v>Length=28.0456</v>
      </c>
      <c r="Y494" t="s">
        <v>307</v>
      </c>
    </row>
    <row r="495" spans="1:25" x14ac:dyDescent="0.25">
      <c r="A495" t="s">
        <v>32</v>
      </c>
      <c r="B495">
        <v>11</v>
      </c>
      <c r="C495" t="s">
        <v>37</v>
      </c>
      <c r="D495">
        <v>100</v>
      </c>
      <c r="E495" t="s">
        <v>27</v>
      </c>
      <c r="F495" t="s">
        <v>38</v>
      </c>
      <c r="G495" t="s">
        <v>30</v>
      </c>
      <c r="H495">
        <v>3</v>
      </c>
      <c r="I495">
        <v>19.3352</v>
      </c>
      <c r="J495" t="s">
        <v>264</v>
      </c>
      <c r="K495">
        <v>2030</v>
      </c>
      <c r="L495">
        <v>2031</v>
      </c>
      <c r="M495" t="str">
        <f t="shared" si="49"/>
        <v>Dog100OverACSR</v>
      </c>
      <c r="N495" t="str">
        <f>+VLOOKUP(M495,LineCode!$E:$F,2,0)</f>
        <v>3p_11kV_100_ACSR_Al_o</v>
      </c>
      <c r="R495" t="s">
        <v>296</v>
      </c>
      <c r="S495" t="str">
        <f t="shared" si="50"/>
        <v>Line.line_BAN_2030_2031</v>
      </c>
      <c r="T495" t="str">
        <f t="shared" si="51"/>
        <v>Bus1=2030</v>
      </c>
      <c r="U495" t="str">
        <f t="shared" si="52"/>
        <v>Bus2=2031</v>
      </c>
      <c r="V495" t="str">
        <f t="shared" si="53"/>
        <v>phases=3</v>
      </c>
      <c r="W495" t="str">
        <f t="shared" si="54"/>
        <v>Linecode=3p_11kV_100_ACSR_Al_o</v>
      </c>
      <c r="X495" t="str">
        <f t="shared" si="55"/>
        <v>Length=19.3352</v>
      </c>
      <c r="Y495" t="s">
        <v>307</v>
      </c>
    </row>
    <row r="496" spans="1:25" x14ac:dyDescent="0.25">
      <c r="A496" t="s">
        <v>32</v>
      </c>
      <c r="B496">
        <v>11</v>
      </c>
      <c r="C496" t="s">
        <v>37</v>
      </c>
      <c r="D496">
        <v>100</v>
      </c>
      <c r="E496" t="s">
        <v>27</v>
      </c>
      <c r="F496" t="s">
        <v>38</v>
      </c>
      <c r="G496" t="s">
        <v>30</v>
      </c>
      <c r="H496">
        <v>3</v>
      </c>
      <c r="I496">
        <v>23.4026</v>
      </c>
      <c r="J496" t="s">
        <v>264</v>
      </c>
      <c r="K496">
        <v>2031</v>
      </c>
      <c r="L496">
        <v>2032</v>
      </c>
      <c r="M496" t="str">
        <f t="shared" si="49"/>
        <v>Dog100OverACSR</v>
      </c>
      <c r="N496" t="str">
        <f>+VLOOKUP(M496,LineCode!$E:$F,2,0)</f>
        <v>3p_11kV_100_ACSR_Al_o</v>
      </c>
      <c r="R496" t="s">
        <v>296</v>
      </c>
      <c r="S496" t="str">
        <f t="shared" si="50"/>
        <v>Line.line_BAN_2031_2032</v>
      </c>
      <c r="T496" t="str">
        <f t="shared" si="51"/>
        <v>Bus1=2031</v>
      </c>
      <c r="U496" t="str">
        <f t="shared" si="52"/>
        <v>Bus2=2032</v>
      </c>
      <c r="V496" t="str">
        <f t="shared" si="53"/>
        <v>phases=3</v>
      </c>
      <c r="W496" t="str">
        <f t="shared" si="54"/>
        <v>Linecode=3p_11kV_100_ACSR_Al_o</v>
      </c>
      <c r="X496" t="str">
        <f t="shared" si="55"/>
        <v>Length=23.4026</v>
      </c>
      <c r="Y496" t="s">
        <v>307</v>
      </c>
    </row>
    <row r="497" spans="1:25" x14ac:dyDescent="0.25">
      <c r="A497" t="s">
        <v>32</v>
      </c>
      <c r="B497">
        <v>11</v>
      </c>
      <c r="C497" t="s">
        <v>37</v>
      </c>
      <c r="D497">
        <v>100</v>
      </c>
      <c r="E497" t="s">
        <v>27</v>
      </c>
      <c r="F497" t="s">
        <v>38</v>
      </c>
      <c r="G497" t="s">
        <v>30</v>
      </c>
      <c r="H497">
        <v>3</v>
      </c>
      <c r="I497">
        <v>18.944500000000001</v>
      </c>
      <c r="J497" t="s">
        <v>264</v>
      </c>
      <c r="K497">
        <v>2032</v>
      </c>
      <c r="L497">
        <v>2052</v>
      </c>
      <c r="M497" t="str">
        <f t="shared" si="49"/>
        <v>Dog100OverACSR</v>
      </c>
      <c r="N497" t="str">
        <f>+VLOOKUP(M497,LineCode!$E:$F,2,0)</f>
        <v>3p_11kV_100_ACSR_Al_o</v>
      </c>
      <c r="R497" t="s">
        <v>296</v>
      </c>
      <c r="S497" t="str">
        <f t="shared" si="50"/>
        <v>Line.line_BAN_2032_2052</v>
      </c>
      <c r="T497" t="str">
        <f t="shared" si="51"/>
        <v>Bus1=2032</v>
      </c>
      <c r="U497" t="str">
        <f t="shared" si="52"/>
        <v>Bus2=2052</v>
      </c>
      <c r="V497" t="str">
        <f t="shared" si="53"/>
        <v>phases=3</v>
      </c>
      <c r="W497" t="str">
        <f t="shared" si="54"/>
        <v>Linecode=3p_11kV_100_ACSR_Al_o</v>
      </c>
      <c r="X497" t="str">
        <f t="shared" si="55"/>
        <v>Length=18.9445</v>
      </c>
      <c r="Y497" t="s">
        <v>307</v>
      </c>
    </row>
    <row r="498" spans="1:25" x14ac:dyDescent="0.25">
      <c r="A498" t="s">
        <v>32</v>
      </c>
      <c r="B498">
        <v>11</v>
      </c>
      <c r="C498" t="s">
        <v>37</v>
      </c>
      <c r="D498">
        <v>100</v>
      </c>
      <c r="E498" t="s">
        <v>27</v>
      </c>
      <c r="F498" t="s">
        <v>38</v>
      </c>
      <c r="G498" t="s">
        <v>30</v>
      </c>
      <c r="H498">
        <v>3</v>
      </c>
      <c r="I498">
        <v>23.5061</v>
      </c>
      <c r="J498" t="s">
        <v>264</v>
      </c>
      <c r="K498">
        <v>2052</v>
      </c>
      <c r="L498">
        <v>2033</v>
      </c>
      <c r="M498" t="str">
        <f t="shared" si="49"/>
        <v>Dog100OverACSR</v>
      </c>
      <c r="N498" t="str">
        <f>+VLOOKUP(M498,LineCode!$E:$F,2,0)</f>
        <v>3p_11kV_100_ACSR_Al_o</v>
      </c>
      <c r="R498" t="s">
        <v>296</v>
      </c>
      <c r="S498" t="str">
        <f t="shared" si="50"/>
        <v>Line.line_BAN_2052_2033</v>
      </c>
      <c r="T498" t="str">
        <f t="shared" si="51"/>
        <v>Bus1=2052</v>
      </c>
      <c r="U498" t="str">
        <f t="shared" si="52"/>
        <v>Bus2=2033</v>
      </c>
      <c r="V498" t="str">
        <f t="shared" si="53"/>
        <v>phases=3</v>
      </c>
      <c r="W498" t="str">
        <f t="shared" si="54"/>
        <v>Linecode=3p_11kV_100_ACSR_Al_o</v>
      </c>
      <c r="X498" t="str">
        <f t="shared" si="55"/>
        <v>Length=23.5061</v>
      </c>
      <c r="Y498" t="s">
        <v>307</v>
      </c>
    </row>
    <row r="499" spans="1:25" x14ac:dyDescent="0.25">
      <c r="A499" t="s">
        <v>32</v>
      </c>
      <c r="B499">
        <v>11</v>
      </c>
      <c r="C499" t="s">
        <v>37</v>
      </c>
      <c r="D499">
        <v>100</v>
      </c>
      <c r="E499" t="s">
        <v>27</v>
      </c>
      <c r="F499" t="s">
        <v>38</v>
      </c>
      <c r="G499" t="s">
        <v>30</v>
      </c>
      <c r="H499">
        <v>3</v>
      </c>
      <c r="I499">
        <v>21.118400000000001</v>
      </c>
      <c r="J499" t="s">
        <v>264</v>
      </c>
      <c r="K499">
        <v>2033</v>
      </c>
      <c r="L499">
        <v>2034</v>
      </c>
      <c r="M499" t="str">
        <f t="shared" si="49"/>
        <v>Dog100OverACSR</v>
      </c>
      <c r="N499" t="str">
        <f>+VLOOKUP(M499,LineCode!$E:$F,2,0)</f>
        <v>3p_11kV_100_ACSR_Al_o</v>
      </c>
      <c r="R499" t="s">
        <v>296</v>
      </c>
      <c r="S499" t="str">
        <f t="shared" si="50"/>
        <v>Line.line_BAN_2033_2034</v>
      </c>
      <c r="T499" t="str">
        <f t="shared" si="51"/>
        <v>Bus1=2033</v>
      </c>
      <c r="U499" t="str">
        <f t="shared" si="52"/>
        <v>Bus2=2034</v>
      </c>
      <c r="V499" t="str">
        <f t="shared" si="53"/>
        <v>phases=3</v>
      </c>
      <c r="W499" t="str">
        <f t="shared" si="54"/>
        <v>Linecode=3p_11kV_100_ACSR_Al_o</v>
      </c>
      <c r="X499" t="str">
        <f t="shared" si="55"/>
        <v>Length=21.1184</v>
      </c>
      <c r="Y499" t="s">
        <v>307</v>
      </c>
    </row>
    <row r="500" spans="1:25" x14ac:dyDescent="0.25">
      <c r="A500" t="s">
        <v>32</v>
      </c>
      <c r="B500">
        <v>11</v>
      </c>
      <c r="C500" t="s">
        <v>37</v>
      </c>
      <c r="D500">
        <v>100</v>
      </c>
      <c r="E500" t="s">
        <v>27</v>
      </c>
      <c r="F500" t="s">
        <v>38</v>
      </c>
      <c r="G500" t="s">
        <v>30</v>
      </c>
      <c r="H500">
        <v>3</v>
      </c>
      <c r="I500">
        <v>13.395200000000001</v>
      </c>
      <c r="J500" t="s">
        <v>264</v>
      </c>
      <c r="K500">
        <v>2034</v>
      </c>
      <c r="L500">
        <v>2035</v>
      </c>
      <c r="M500" t="str">
        <f t="shared" si="49"/>
        <v>Dog100OverACSR</v>
      </c>
      <c r="N500" t="str">
        <f>+VLOOKUP(M500,LineCode!$E:$F,2,0)</f>
        <v>3p_11kV_100_ACSR_Al_o</v>
      </c>
      <c r="R500" t="s">
        <v>296</v>
      </c>
      <c r="S500" t="str">
        <f t="shared" si="50"/>
        <v>Line.line_BAN_2034_2035</v>
      </c>
      <c r="T500" t="str">
        <f t="shared" si="51"/>
        <v>Bus1=2034</v>
      </c>
      <c r="U500" t="str">
        <f t="shared" si="52"/>
        <v>Bus2=2035</v>
      </c>
      <c r="V500" t="str">
        <f t="shared" si="53"/>
        <v>phases=3</v>
      </c>
      <c r="W500" t="str">
        <f t="shared" si="54"/>
        <v>Linecode=3p_11kV_100_ACSR_Al_o</v>
      </c>
      <c r="X500" t="str">
        <f t="shared" si="55"/>
        <v>Length=13.3952</v>
      </c>
      <c r="Y500" t="s">
        <v>307</v>
      </c>
    </row>
    <row r="501" spans="1:25" x14ac:dyDescent="0.25">
      <c r="A501" t="s">
        <v>32</v>
      </c>
      <c r="B501">
        <v>11</v>
      </c>
      <c r="C501" t="s">
        <v>37</v>
      </c>
      <c r="D501">
        <v>100</v>
      </c>
      <c r="E501" t="s">
        <v>27</v>
      </c>
      <c r="F501" t="s">
        <v>38</v>
      </c>
      <c r="G501" t="s">
        <v>30</v>
      </c>
      <c r="H501">
        <v>3</v>
      </c>
      <c r="I501">
        <v>28.727900000000002</v>
      </c>
      <c r="J501" t="s">
        <v>264</v>
      </c>
      <c r="K501">
        <v>2035</v>
      </c>
      <c r="L501">
        <v>2036</v>
      </c>
      <c r="M501" t="str">
        <f t="shared" si="49"/>
        <v>Dog100OverACSR</v>
      </c>
      <c r="N501" t="str">
        <f>+VLOOKUP(M501,LineCode!$E:$F,2,0)</f>
        <v>3p_11kV_100_ACSR_Al_o</v>
      </c>
      <c r="R501" t="s">
        <v>296</v>
      </c>
      <c r="S501" t="str">
        <f t="shared" si="50"/>
        <v>Line.line_BAN_2035_2036</v>
      </c>
      <c r="T501" t="str">
        <f t="shared" si="51"/>
        <v>Bus1=2035</v>
      </c>
      <c r="U501" t="str">
        <f t="shared" si="52"/>
        <v>Bus2=2036</v>
      </c>
      <c r="V501" t="str">
        <f t="shared" si="53"/>
        <v>phases=3</v>
      </c>
      <c r="W501" t="str">
        <f t="shared" si="54"/>
        <v>Linecode=3p_11kV_100_ACSR_Al_o</v>
      </c>
      <c r="X501" t="str">
        <f t="shared" si="55"/>
        <v>Length=28.7279</v>
      </c>
      <c r="Y501" t="s">
        <v>307</v>
      </c>
    </row>
    <row r="502" spans="1:25" x14ac:dyDescent="0.25">
      <c r="A502" t="s">
        <v>32</v>
      </c>
      <c r="B502">
        <v>11</v>
      </c>
      <c r="C502" t="s">
        <v>37</v>
      </c>
      <c r="D502">
        <v>100</v>
      </c>
      <c r="E502" t="s">
        <v>27</v>
      </c>
      <c r="F502" t="s">
        <v>38</v>
      </c>
      <c r="G502" t="s">
        <v>30</v>
      </c>
      <c r="H502">
        <v>3</v>
      </c>
      <c r="I502">
        <v>28.362500000000001</v>
      </c>
      <c r="J502" t="s">
        <v>264</v>
      </c>
      <c r="K502">
        <v>2036</v>
      </c>
      <c r="L502">
        <v>2037</v>
      </c>
      <c r="M502" t="str">
        <f t="shared" si="49"/>
        <v>Dog100OverACSR</v>
      </c>
      <c r="N502" t="str">
        <f>+VLOOKUP(M502,LineCode!$E:$F,2,0)</f>
        <v>3p_11kV_100_ACSR_Al_o</v>
      </c>
      <c r="R502" t="s">
        <v>296</v>
      </c>
      <c r="S502" t="str">
        <f t="shared" si="50"/>
        <v>Line.line_BAN_2036_2037</v>
      </c>
      <c r="T502" t="str">
        <f t="shared" si="51"/>
        <v>Bus1=2036</v>
      </c>
      <c r="U502" t="str">
        <f t="shared" si="52"/>
        <v>Bus2=2037</v>
      </c>
      <c r="V502" t="str">
        <f t="shared" si="53"/>
        <v>phases=3</v>
      </c>
      <c r="W502" t="str">
        <f t="shared" si="54"/>
        <v>Linecode=3p_11kV_100_ACSR_Al_o</v>
      </c>
      <c r="X502" t="str">
        <f t="shared" si="55"/>
        <v>Length=28.3625</v>
      </c>
      <c r="Y502" t="s">
        <v>307</v>
      </c>
    </row>
    <row r="503" spans="1:25" x14ac:dyDescent="0.25">
      <c r="A503" t="s">
        <v>32</v>
      </c>
      <c r="B503">
        <v>11</v>
      </c>
      <c r="C503" t="s">
        <v>37</v>
      </c>
      <c r="D503">
        <v>100</v>
      </c>
      <c r="E503" t="s">
        <v>27</v>
      </c>
      <c r="F503" t="s">
        <v>38</v>
      </c>
      <c r="G503" t="s">
        <v>30</v>
      </c>
      <c r="H503">
        <v>3</v>
      </c>
      <c r="I503">
        <v>22.1462</v>
      </c>
      <c r="J503" t="s">
        <v>264</v>
      </c>
      <c r="K503">
        <v>2037</v>
      </c>
      <c r="L503">
        <v>2038</v>
      </c>
      <c r="M503" t="str">
        <f t="shared" si="49"/>
        <v>Dog100OverACSR</v>
      </c>
      <c r="N503" t="str">
        <f>+VLOOKUP(M503,LineCode!$E:$F,2,0)</f>
        <v>3p_11kV_100_ACSR_Al_o</v>
      </c>
      <c r="R503" t="s">
        <v>296</v>
      </c>
      <c r="S503" t="str">
        <f t="shared" si="50"/>
        <v>Line.line_BAN_2037_2038</v>
      </c>
      <c r="T503" t="str">
        <f t="shared" si="51"/>
        <v>Bus1=2037</v>
      </c>
      <c r="U503" t="str">
        <f t="shared" si="52"/>
        <v>Bus2=2038</v>
      </c>
      <c r="V503" t="str">
        <f t="shared" si="53"/>
        <v>phases=3</v>
      </c>
      <c r="W503" t="str">
        <f t="shared" si="54"/>
        <v>Linecode=3p_11kV_100_ACSR_Al_o</v>
      </c>
      <c r="X503" t="str">
        <f t="shared" si="55"/>
        <v>Length=22.1462</v>
      </c>
      <c r="Y503" t="s">
        <v>307</v>
      </c>
    </row>
    <row r="504" spans="1:25" x14ac:dyDescent="0.25">
      <c r="A504" t="s">
        <v>32</v>
      </c>
      <c r="B504">
        <v>11</v>
      </c>
      <c r="C504" t="s">
        <v>37</v>
      </c>
      <c r="D504">
        <v>100</v>
      </c>
      <c r="E504" t="s">
        <v>27</v>
      </c>
      <c r="F504" t="s">
        <v>38</v>
      </c>
      <c r="G504" t="s">
        <v>30</v>
      </c>
      <c r="H504">
        <v>3</v>
      </c>
      <c r="I504">
        <v>33.651899999999998</v>
      </c>
      <c r="J504" t="s">
        <v>264</v>
      </c>
      <c r="K504">
        <v>2038</v>
      </c>
      <c r="L504">
        <v>2039</v>
      </c>
      <c r="M504" t="str">
        <f t="shared" si="49"/>
        <v>Dog100OverACSR</v>
      </c>
      <c r="N504" t="str">
        <f>+VLOOKUP(M504,LineCode!$E:$F,2,0)</f>
        <v>3p_11kV_100_ACSR_Al_o</v>
      </c>
      <c r="R504" t="s">
        <v>296</v>
      </c>
      <c r="S504" t="str">
        <f t="shared" si="50"/>
        <v>Line.line_BAN_2038_2039</v>
      </c>
      <c r="T504" t="str">
        <f t="shared" si="51"/>
        <v>Bus1=2038</v>
      </c>
      <c r="U504" t="str">
        <f t="shared" si="52"/>
        <v>Bus2=2039</v>
      </c>
      <c r="V504" t="str">
        <f t="shared" si="53"/>
        <v>phases=3</v>
      </c>
      <c r="W504" t="str">
        <f t="shared" si="54"/>
        <v>Linecode=3p_11kV_100_ACSR_Al_o</v>
      </c>
      <c r="X504" t="str">
        <f t="shared" si="55"/>
        <v>Length=33.6519</v>
      </c>
      <c r="Y504" t="s">
        <v>307</v>
      </c>
    </row>
    <row r="505" spans="1:25" x14ac:dyDescent="0.25">
      <c r="A505" t="s">
        <v>32</v>
      </c>
      <c r="B505">
        <v>11</v>
      </c>
      <c r="C505" t="s">
        <v>37</v>
      </c>
      <c r="D505">
        <v>100</v>
      </c>
      <c r="E505" t="s">
        <v>27</v>
      </c>
      <c r="F505" t="s">
        <v>38</v>
      </c>
      <c r="G505" t="s">
        <v>30</v>
      </c>
      <c r="H505">
        <v>3</v>
      </c>
      <c r="I505">
        <v>23.020800000000001</v>
      </c>
      <c r="J505" t="s">
        <v>264</v>
      </c>
      <c r="K505">
        <v>2039</v>
      </c>
      <c r="L505">
        <v>2040</v>
      </c>
      <c r="M505" t="str">
        <f t="shared" si="49"/>
        <v>Dog100OverACSR</v>
      </c>
      <c r="N505" t="str">
        <f>+VLOOKUP(M505,LineCode!$E:$F,2,0)</f>
        <v>3p_11kV_100_ACSR_Al_o</v>
      </c>
      <c r="R505" t="s">
        <v>296</v>
      </c>
      <c r="S505" t="str">
        <f t="shared" si="50"/>
        <v>Line.line_BAN_2039_2040</v>
      </c>
      <c r="T505" t="str">
        <f t="shared" si="51"/>
        <v>Bus1=2039</v>
      </c>
      <c r="U505" t="str">
        <f t="shared" si="52"/>
        <v>Bus2=2040</v>
      </c>
      <c r="V505" t="str">
        <f t="shared" si="53"/>
        <v>phases=3</v>
      </c>
      <c r="W505" t="str">
        <f t="shared" si="54"/>
        <v>Linecode=3p_11kV_100_ACSR_Al_o</v>
      </c>
      <c r="X505" t="str">
        <f t="shared" si="55"/>
        <v>Length=23.0208</v>
      </c>
      <c r="Y505" t="s">
        <v>307</v>
      </c>
    </row>
    <row r="506" spans="1:25" x14ac:dyDescent="0.25">
      <c r="A506" t="s">
        <v>32</v>
      </c>
      <c r="B506">
        <v>11</v>
      </c>
      <c r="C506" t="s">
        <v>37</v>
      </c>
      <c r="D506">
        <v>100</v>
      </c>
      <c r="E506" t="s">
        <v>27</v>
      </c>
      <c r="F506" t="s">
        <v>38</v>
      </c>
      <c r="G506" t="s">
        <v>30</v>
      </c>
      <c r="H506">
        <v>3</v>
      </c>
      <c r="I506">
        <v>17.825800000000001</v>
      </c>
      <c r="J506" t="s">
        <v>264</v>
      </c>
      <c r="K506">
        <v>2040</v>
      </c>
      <c r="L506">
        <v>2041</v>
      </c>
      <c r="M506" t="str">
        <f t="shared" si="49"/>
        <v>Dog100OverACSR</v>
      </c>
      <c r="N506" t="str">
        <f>+VLOOKUP(M506,LineCode!$E:$F,2,0)</f>
        <v>3p_11kV_100_ACSR_Al_o</v>
      </c>
      <c r="R506" t="s">
        <v>296</v>
      </c>
      <c r="S506" t="str">
        <f t="shared" si="50"/>
        <v>Line.line_BAN_2040_2041</v>
      </c>
      <c r="T506" t="str">
        <f t="shared" si="51"/>
        <v>Bus1=2040</v>
      </c>
      <c r="U506" t="str">
        <f t="shared" si="52"/>
        <v>Bus2=2041</v>
      </c>
      <c r="V506" t="str">
        <f t="shared" si="53"/>
        <v>phases=3</v>
      </c>
      <c r="W506" t="str">
        <f t="shared" si="54"/>
        <v>Linecode=3p_11kV_100_ACSR_Al_o</v>
      </c>
      <c r="X506" t="str">
        <f t="shared" si="55"/>
        <v>Length=17.8258</v>
      </c>
      <c r="Y506" t="s">
        <v>307</v>
      </c>
    </row>
    <row r="507" spans="1:25" x14ac:dyDescent="0.25">
      <c r="A507" t="s">
        <v>32</v>
      </c>
      <c r="B507">
        <v>11</v>
      </c>
      <c r="C507" t="s">
        <v>37</v>
      </c>
      <c r="D507">
        <v>100</v>
      </c>
      <c r="E507" t="s">
        <v>27</v>
      </c>
      <c r="F507" t="s">
        <v>38</v>
      </c>
      <c r="G507" t="s">
        <v>30</v>
      </c>
      <c r="H507">
        <v>3</v>
      </c>
      <c r="I507">
        <v>24.6464</v>
      </c>
      <c r="J507" t="s">
        <v>264</v>
      </c>
      <c r="K507">
        <v>2041</v>
      </c>
      <c r="L507">
        <v>2042</v>
      </c>
      <c r="M507" t="str">
        <f t="shared" si="49"/>
        <v>Dog100OverACSR</v>
      </c>
      <c r="N507" t="str">
        <f>+VLOOKUP(M507,LineCode!$E:$F,2,0)</f>
        <v>3p_11kV_100_ACSR_Al_o</v>
      </c>
      <c r="R507" t="s">
        <v>296</v>
      </c>
      <c r="S507" t="str">
        <f t="shared" si="50"/>
        <v>Line.line_BAN_2041_2042</v>
      </c>
      <c r="T507" t="str">
        <f t="shared" si="51"/>
        <v>Bus1=2041</v>
      </c>
      <c r="U507" t="str">
        <f t="shared" si="52"/>
        <v>Bus2=2042</v>
      </c>
      <c r="V507" t="str">
        <f t="shared" si="53"/>
        <v>phases=3</v>
      </c>
      <c r="W507" t="str">
        <f t="shared" si="54"/>
        <v>Linecode=3p_11kV_100_ACSR_Al_o</v>
      </c>
      <c r="X507" t="str">
        <f t="shared" si="55"/>
        <v>Length=24.6464</v>
      </c>
      <c r="Y507" t="s">
        <v>307</v>
      </c>
    </row>
    <row r="508" spans="1:25" x14ac:dyDescent="0.25">
      <c r="A508" t="s">
        <v>32</v>
      </c>
      <c r="B508">
        <v>11</v>
      </c>
      <c r="C508" t="s">
        <v>37</v>
      </c>
      <c r="D508">
        <v>100</v>
      </c>
      <c r="E508" t="s">
        <v>27</v>
      </c>
      <c r="F508" t="s">
        <v>38</v>
      </c>
      <c r="G508" t="s">
        <v>30</v>
      </c>
      <c r="H508">
        <v>3</v>
      </c>
      <c r="I508">
        <v>18.9939</v>
      </c>
      <c r="J508" t="s">
        <v>264</v>
      </c>
      <c r="K508">
        <v>2042</v>
      </c>
      <c r="L508">
        <v>2043</v>
      </c>
      <c r="M508" t="str">
        <f t="shared" si="49"/>
        <v>Dog100OverACSR</v>
      </c>
      <c r="N508" t="str">
        <f>+VLOOKUP(M508,LineCode!$E:$F,2,0)</f>
        <v>3p_11kV_100_ACSR_Al_o</v>
      </c>
      <c r="R508" t="s">
        <v>296</v>
      </c>
      <c r="S508" t="str">
        <f t="shared" si="50"/>
        <v>Line.line_BAN_2042_2043</v>
      </c>
      <c r="T508" t="str">
        <f t="shared" si="51"/>
        <v>Bus1=2042</v>
      </c>
      <c r="U508" t="str">
        <f t="shared" si="52"/>
        <v>Bus2=2043</v>
      </c>
      <c r="V508" t="str">
        <f t="shared" si="53"/>
        <v>phases=3</v>
      </c>
      <c r="W508" t="str">
        <f t="shared" si="54"/>
        <v>Linecode=3p_11kV_100_ACSR_Al_o</v>
      </c>
      <c r="X508" t="str">
        <f t="shared" si="55"/>
        <v>Length=18.9939</v>
      </c>
      <c r="Y508" t="s">
        <v>307</v>
      </c>
    </row>
    <row r="509" spans="1:25" x14ac:dyDescent="0.25">
      <c r="A509" t="s">
        <v>32</v>
      </c>
      <c r="B509">
        <v>11</v>
      </c>
      <c r="C509" t="s">
        <v>37</v>
      </c>
      <c r="D509">
        <v>100</v>
      </c>
      <c r="E509" t="s">
        <v>27</v>
      </c>
      <c r="F509" t="s">
        <v>38</v>
      </c>
      <c r="G509" t="s">
        <v>30</v>
      </c>
      <c r="H509">
        <v>3</v>
      </c>
      <c r="I509">
        <v>21.0106</v>
      </c>
      <c r="J509" t="s">
        <v>264</v>
      </c>
      <c r="K509">
        <v>2043</v>
      </c>
      <c r="L509">
        <v>2044</v>
      </c>
      <c r="M509" t="str">
        <f t="shared" si="49"/>
        <v>Dog100OverACSR</v>
      </c>
      <c r="N509" t="str">
        <f>+VLOOKUP(M509,LineCode!$E:$F,2,0)</f>
        <v>3p_11kV_100_ACSR_Al_o</v>
      </c>
      <c r="R509" t="s">
        <v>296</v>
      </c>
      <c r="S509" t="str">
        <f t="shared" si="50"/>
        <v>Line.line_BAN_2043_2044</v>
      </c>
      <c r="T509" t="str">
        <f t="shared" si="51"/>
        <v>Bus1=2043</v>
      </c>
      <c r="U509" t="str">
        <f t="shared" si="52"/>
        <v>Bus2=2044</v>
      </c>
      <c r="V509" t="str">
        <f t="shared" si="53"/>
        <v>phases=3</v>
      </c>
      <c r="W509" t="str">
        <f t="shared" si="54"/>
        <v>Linecode=3p_11kV_100_ACSR_Al_o</v>
      </c>
      <c r="X509" t="str">
        <f t="shared" si="55"/>
        <v>Length=21.0106</v>
      </c>
      <c r="Y509" t="s">
        <v>307</v>
      </c>
    </row>
    <row r="510" spans="1:25" x14ac:dyDescent="0.25">
      <c r="A510" t="s">
        <v>32</v>
      </c>
      <c r="B510">
        <v>11</v>
      </c>
      <c r="C510" t="s">
        <v>37</v>
      </c>
      <c r="D510">
        <v>100</v>
      </c>
      <c r="E510" t="s">
        <v>27</v>
      </c>
      <c r="F510" t="s">
        <v>38</v>
      </c>
      <c r="G510" t="s">
        <v>30</v>
      </c>
      <c r="H510">
        <v>3</v>
      </c>
      <c r="I510">
        <v>21.478400000000001</v>
      </c>
      <c r="J510" t="s">
        <v>264</v>
      </c>
      <c r="K510">
        <v>2044</v>
      </c>
      <c r="L510">
        <v>2045</v>
      </c>
      <c r="M510" t="str">
        <f t="shared" si="49"/>
        <v>Dog100OverACSR</v>
      </c>
      <c r="N510" t="str">
        <f>+VLOOKUP(M510,LineCode!$E:$F,2,0)</f>
        <v>3p_11kV_100_ACSR_Al_o</v>
      </c>
      <c r="R510" t="s">
        <v>296</v>
      </c>
      <c r="S510" t="str">
        <f t="shared" si="50"/>
        <v>Line.line_BAN_2044_2045</v>
      </c>
      <c r="T510" t="str">
        <f t="shared" si="51"/>
        <v>Bus1=2044</v>
      </c>
      <c r="U510" t="str">
        <f t="shared" si="52"/>
        <v>Bus2=2045</v>
      </c>
      <c r="V510" t="str">
        <f t="shared" si="53"/>
        <v>phases=3</v>
      </c>
      <c r="W510" t="str">
        <f t="shared" si="54"/>
        <v>Linecode=3p_11kV_100_ACSR_Al_o</v>
      </c>
      <c r="X510" t="str">
        <f t="shared" si="55"/>
        <v>Length=21.4784</v>
      </c>
      <c r="Y510" t="s">
        <v>307</v>
      </c>
    </row>
    <row r="511" spans="1:25" x14ac:dyDescent="0.25">
      <c r="A511" t="s">
        <v>32</v>
      </c>
      <c r="B511">
        <v>11</v>
      </c>
      <c r="C511" t="s">
        <v>37</v>
      </c>
      <c r="D511">
        <v>100</v>
      </c>
      <c r="E511" t="s">
        <v>27</v>
      </c>
      <c r="F511" t="s">
        <v>38</v>
      </c>
      <c r="G511" t="s">
        <v>30</v>
      </c>
      <c r="H511">
        <v>3</v>
      </c>
      <c r="I511">
        <v>22.087700000000002</v>
      </c>
      <c r="J511" t="s">
        <v>264</v>
      </c>
      <c r="K511">
        <v>2045</v>
      </c>
      <c r="L511">
        <v>2046</v>
      </c>
      <c r="M511" t="str">
        <f t="shared" si="49"/>
        <v>Dog100OverACSR</v>
      </c>
      <c r="N511" t="str">
        <f>+VLOOKUP(M511,LineCode!$E:$F,2,0)</f>
        <v>3p_11kV_100_ACSR_Al_o</v>
      </c>
      <c r="R511" t="s">
        <v>296</v>
      </c>
      <c r="S511" t="str">
        <f t="shared" si="50"/>
        <v>Line.line_BAN_2045_2046</v>
      </c>
      <c r="T511" t="str">
        <f t="shared" si="51"/>
        <v>Bus1=2045</v>
      </c>
      <c r="U511" t="str">
        <f t="shared" si="52"/>
        <v>Bus2=2046</v>
      </c>
      <c r="V511" t="str">
        <f t="shared" si="53"/>
        <v>phases=3</v>
      </c>
      <c r="W511" t="str">
        <f t="shared" si="54"/>
        <v>Linecode=3p_11kV_100_ACSR_Al_o</v>
      </c>
      <c r="X511" t="str">
        <f t="shared" si="55"/>
        <v>Length=22.0877</v>
      </c>
      <c r="Y511" t="s">
        <v>307</v>
      </c>
    </row>
    <row r="512" spans="1:25" x14ac:dyDescent="0.25">
      <c r="A512" t="s">
        <v>32</v>
      </c>
      <c r="B512">
        <v>11</v>
      </c>
      <c r="C512" t="s">
        <v>37</v>
      </c>
      <c r="D512">
        <v>100</v>
      </c>
      <c r="E512" t="s">
        <v>27</v>
      </c>
      <c r="F512" t="s">
        <v>38</v>
      </c>
      <c r="G512" t="s">
        <v>30</v>
      </c>
      <c r="H512">
        <v>3</v>
      </c>
      <c r="I512">
        <v>21.538599999999999</v>
      </c>
      <c r="J512" t="s">
        <v>264</v>
      </c>
      <c r="K512">
        <v>2046</v>
      </c>
      <c r="L512">
        <v>2060</v>
      </c>
      <c r="M512" t="str">
        <f t="shared" si="49"/>
        <v>Dog100OverACSR</v>
      </c>
      <c r="N512" t="str">
        <f>+VLOOKUP(M512,LineCode!$E:$F,2,0)</f>
        <v>3p_11kV_100_ACSR_Al_o</v>
      </c>
      <c r="R512" t="s">
        <v>296</v>
      </c>
      <c r="S512" t="str">
        <f t="shared" si="50"/>
        <v>Line.line_BAN_2046_2060</v>
      </c>
      <c r="T512" t="str">
        <f t="shared" si="51"/>
        <v>Bus1=2046</v>
      </c>
      <c r="U512" t="str">
        <f t="shared" si="52"/>
        <v>Bus2=2060</v>
      </c>
      <c r="V512" t="str">
        <f t="shared" si="53"/>
        <v>phases=3</v>
      </c>
      <c r="W512" t="str">
        <f t="shared" si="54"/>
        <v>Linecode=3p_11kV_100_ACSR_Al_o</v>
      </c>
      <c r="X512" t="str">
        <f t="shared" si="55"/>
        <v>Length=21.5386</v>
      </c>
      <c r="Y512" t="s">
        <v>307</v>
      </c>
    </row>
    <row r="513" spans="1:25" x14ac:dyDescent="0.25">
      <c r="A513" t="s">
        <v>32</v>
      </c>
      <c r="B513">
        <v>11</v>
      </c>
      <c r="C513" t="s">
        <v>37</v>
      </c>
      <c r="D513">
        <v>100</v>
      </c>
      <c r="E513" t="s">
        <v>27</v>
      </c>
      <c r="F513" t="s">
        <v>38</v>
      </c>
      <c r="G513" t="s">
        <v>30</v>
      </c>
      <c r="H513">
        <v>3</v>
      </c>
      <c r="I513">
        <v>17.7468</v>
      </c>
      <c r="J513" t="s">
        <v>264</v>
      </c>
      <c r="K513">
        <v>2060</v>
      </c>
      <c r="L513">
        <v>2047</v>
      </c>
      <c r="M513" t="str">
        <f t="shared" si="49"/>
        <v>Dog100OverACSR</v>
      </c>
      <c r="N513" t="str">
        <f>+VLOOKUP(M513,LineCode!$E:$F,2,0)</f>
        <v>3p_11kV_100_ACSR_Al_o</v>
      </c>
      <c r="R513" t="s">
        <v>296</v>
      </c>
      <c r="S513" t="str">
        <f t="shared" si="50"/>
        <v>Line.line_BAN_2060_2047</v>
      </c>
      <c r="T513" t="str">
        <f t="shared" si="51"/>
        <v>Bus1=2060</v>
      </c>
      <c r="U513" t="str">
        <f t="shared" si="52"/>
        <v>Bus2=2047</v>
      </c>
      <c r="V513" t="str">
        <f t="shared" si="53"/>
        <v>phases=3</v>
      </c>
      <c r="W513" t="str">
        <f t="shared" si="54"/>
        <v>Linecode=3p_11kV_100_ACSR_Al_o</v>
      </c>
      <c r="X513" t="str">
        <f t="shared" si="55"/>
        <v>Length=17.7468</v>
      </c>
      <c r="Y513" t="s">
        <v>307</v>
      </c>
    </row>
    <row r="514" spans="1:25" x14ac:dyDescent="0.25">
      <c r="A514" t="s">
        <v>32</v>
      </c>
      <c r="B514">
        <v>11</v>
      </c>
      <c r="C514" t="s">
        <v>37</v>
      </c>
      <c r="D514">
        <v>100</v>
      </c>
      <c r="E514" t="s">
        <v>27</v>
      </c>
      <c r="F514" t="s">
        <v>38</v>
      </c>
      <c r="G514" t="s">
        <v>30</v>
      </c>
      <c r="H514">
        <v>3</v>
      </c>
      <c r="I514">
        <v>14.6296</v>
      </c>
      <c r="J514" t="s">
        <v>264</v>
      </c>
      <c r="K514">
        <v>2047</v>
      </c>
      <c r="L514">
        <v>2048</v>
      </c>
      <c r="M514" t="str">
        <f t="shared" ref="M514:M577" si="56">C514&amp;D514&amp;F514&amp;G514</f>
        <v>Dog100OverACSR</v>
      </c>
      <c r="N514" t="str">
        <f>+VLOOKUP(M514,LineCode!$E:$F,2,0)</f>
        <v>3p_11kV_100_ACSR_Al_o</v>
      </c>
      <c r="R514" t="s">
        <v>296</v>
      </c>
      <c r="S514" t="str">
        <f t="shared" si="50"/>
        <v>Line.line_BAN_2047_2048</v>
      </c>
      <c r="T514" t="str">
        <f t="shared" si="51"/>
        <v>Bus1=2047</v>
      </c>
      <c r="U514" t="str">
        <f t="shared" si="52"/>
        <v>Bus2=2048</v>
      </c>
      <c r="V514" t="str">
        <f t="shared" si="53"/>
        <v>phases=3</v>
      </c>
      <c r="W514" t="str">
        <f t="shared" si="54"/>
        <v>Linecode=3p_11kV_100_ACSR_Al_o</v>
      </c>
      <c r="X514" t="str">
        <f t="shared" si="55"/>
        <v>Length=14.6296</v>
      </c>
      <c r="Y514" t="s">
        <v>307</v>
      </c>
    </row>
    <row r="515" spans="1:25" x14ac:dyDescent="0.25">
      <c r="A515" t="s">
        <v>32</v>
      </c>
      <c r="B515">
        <v>11</v>
      </c>
      <c r="C515" t="s">
        <v>37</v>
      </c>
      <c r="D515">
        <v>100</v>
      </c>
      <c r="E515" t="s">
        <v>27</v>
      </c>
      <c r="F515" t="s">
        <v>38</v>
      </c>
      <c r="G515" t="s">
        <v>30</v>
      </c>
      <c r="H515">
        <v>3</v>
      </c>
      <c r="I515">
        <v>16.744199999999999</v>
      </c>
      <c r="J515" t="s">
        <v>264</v>
      </c>
      <c r="K515">
        <v>2048</v>
      </c>
      <c r="L515">
        <v>2049</v>
      </c>
      <c r="M515" t="str">
        <f t="shared" si="56"/>
        <v>Dog100OverACSR</v>
      </c>
      <c r="N515" t="str">
        <f>+VLOOKUP(M515,LineCode!$E:$F,2,0)</f>
        <v>3p_11kV_100_ACSR_Al_o</v>
      </c>
      <c r="R515" t="s">
        <v>296</v>
      </c>
      <c r="S515" t="str">
        <f t="shared" ref="S515:S578" si="57">"Line.line_"&amp;J515&amp;"_"&amp;K515&amp;"_"&amp;L515</f>
        <v>Line.line_BAN_2048_2049</v>
      </c>
      <c r="T515" t="str">
        <f t="shared" ref="T515:T578" si="58">"Bus1="&amp;K515</f>
        <v>Bus1=2048</v>
      </c>
      <c r="U515" t="str">
        <f t="shared" ref="U515:U578" si="59">"Bus2="&amp;L515</f>
        <v>Bus2=2049</v>
      </c>
      <c r="V515" t="str">
        <f t="shared" ref="V515:V578" si="60">"phases="&amp;H515</f>
        <v>phases=3</v>
      </c>
      <c r="W515" t="str">
        <f t="shared" ref="W515:W578" si="61">"Linecode="&amp;N515</f>
        <v>Linecode=3p_11kV_100_ACSR_Al_o</v>
      </c>
      <c r="X515" t="str">
        <f t="shared" ref="X515:X578" si="62">"Length="&amp;I515</f>
        <v>Length=16.7442</v>
      </c>
      <c r="Y515" t="s">
        <v>307</v>
      </c>
    </row>
    <row r="516" spans="1:25" x14ac:dyDescent="0.25">
      <c r="A516" t="s">
        <v>32</v>
      </c>
      <c r="B516">
        <v>11</v>
      </c>
      <c r="C516" t="s">
        <v>37</v>
      </c>
      <c r="D516">
        <v>100</v>
      </c>
      <c r="E516" t="s">
        <v>27</v>
      </c>
      <c r="F516" t="s">
        <v>38</v>
      </c>
      <c r="G516" t="s">
        <v>30</v>
      </c>
      <c r="H516">
        <v>3</v>
      </c>
      <c r="I516">
        <v>11.7013</v>
      </c>
      <c r="J516" t="s">
        <v>264</v>
      </c>
      <c r="K516">
        <v>2049</v>
      </c>
      <c r="L516">
        <v>2050</v>
      </c>
      <c r="M516" t="str">
        <f t="shared" si="56"/>
        <v>Dog100OverACSR</v>
      </c>
      <c r="N516" t="str">
        <f>+VLOOKUP(M516,LineCode!$E:$F,2,0)</f>
        <v>3p_11kV_100_ACSR_Al_o</v>
      </c>
      <c r="R516" t="s">
        <v>296</v>
      </c>
      <c r="S516" t="str">
        <f t="shared" si="57"/>
        <v>Line.line_BAN_2049_2050</v>
      </c>
      <c r="T516" t="str">
        <f t="shared" si="58"/>
        <v>Bus1=2049</v>
      </c>
      <c r="U516" t="str">
        <f t="shared" si="59"/>
        <v>Bus2=2050</v>
      </c>
      <c r="V516" t="str">
        <f t="shared" si="60"/>
        <v>phases=3</v>
      </c>
      <c r="W516" t="str">
        <f t="shared" si="61"/>
        <v>Linecode=3p_11kV_100_ACSR_Al_o</v>
      </c>
      <c r="X516" t="str">
        <f t="shared" si="62"/>
        <v>Length=11.7013</v>
      </c>
      <c r="Y516" t="s">
        <v>307</v>
      </c>
    </row>
    <row r="517" spans="1:25" x14ac:dyDescent="0.25">
      <c r="A517" t="s">
        <v>32</v>
      </c>
      <c r="B517">
        <v>11</v>
      </c>
      <c r="C517" t="s">
        <v>37</v>
      </c>
      <c r="D517">
        <v>100</v>
      </c>
      <c r="E517" t="s">
        <v>27</v>
      </c>
      <c r="F517" t="s">
        <v>38</v>
      </c>
      <c r="G517" t="s">
        <v>30</v>
      </c>
      <c r="H517">
        <v>3</v>
      </c>
      <c r="I517">
        <v>15.642200000000001</v>
      </c>
      <c r="J517" t="s">
        <v>264</v>
      </c>
      <c r="K517">
        <v>2050</v>
      </c>
      <c r="L517">
        <v>2051</v>
      </c>
      <c r="M517" t="str">
        <f t="shared" si="56"/>
        <v>Dog100OverACSR</v>
      </c>
      <c r="N517" t="str">
        <f>+VLOOKUP(M517,LineCode!$E:$F,2,0)</f>
        <v>3p_11kV_100_ACSR_Al_o</v>
      </c>
      <c r="R517" t="s">
        <v>296</v>
      </c>
      <c r="S517" t="str">
        <f t="shared" si="57"/>
        <v>Line.line_BAN_2050_2051</v>
      </c>
      <c r="T517" t="str">
        <f t="shared" si="58"/>
        <v>Bus1=2050</v>
      </c>
      <c r="U517" t="str">
        <f t="shared" si="59"/>
        <v>Bus2=2051</v>
      </c>
      <c r="V517" t="str">
        <f t="shared" si="60"/>
        <v>phases=3</v>
      </c>
      <c r="W517" t="str">
        <f t="shared" si="61"/>
        <v>Linecode=3p_11kV_100_ACSR_Al_o</v>
      </c>
      <c r="X517" t="str">
        <f t="shared" si="62"/>
        <v>Length=15.6422</v>
      </c>
      <c r="Y517" t="s">
        <v>307</v>
      </c>
    </row>
    <row r="518" spans="1:25" x14ac:dyDescent="0.25">
      <c r="A518" t="s">
        <v>32</v>
      </c>
      <c r="B518">
        <v>11</v>
      </c>
      <c r="C518" t="s">
        <v>37</v>
      </c>
      <c r="D518">
        <v>100</v>
      </c>
      <c r="E518" t="s">
        <v>27</v>
      </c>
      <c r="F518" t="s">
        <v>38</v>
      </c>
      <c r="G518" t="s">
        <v>30</v>
      </c>
      <c r="H518">
        <v>3</v>
      </c>
      <c r="I518">
        <v>23.744700000000002</v>
      </c>
      <c r="J518" t="s">
        <v>264</v>
      </c>
      <c r="K518">
        <v>2052</v>
      </c>
      <c r="L518">
        <v>2053</v>
      </c>
      <c r="M518" t="str">
        <f t="shared" si="56"/>
        <v>Dog100OverACSR</v>
      </c>
      <c r="N518" t="str">
        <f>+VLOOKUP(M518,LineCode!$E:$F,2,0)</f>
        <v>3p_11kV_100_ACSR_Al_o</v>
      </c>
      <c r="R518" t="s">
        <v>296</v>
      </c>
      <c r="S518" t="str">
        <f t="shared" si="57"/>
        <v>Line.line_BAN_2052_2053</v>
      </c>
      <c r="T518" t="str">
        <f t="shared" si="58"/>
        <v>Bus1=2052</v>
      </c>
      <c r="U518" t="str">
        <f t="shared" si="59"/>
        <v>Bus2=2053</v>
      </c>
      <c r="V518" t="str">
        <f t="shared" si="60"/>
        <v>phases=3</v>
      </c>
      <c r="W518" t="str">
        <f t="shared" si="61"/>
        <v>Linecode=3p_11kV_100_ACSR_Al_o</v>
      </c>
      <c r="X518" t="str">
        <f t="shared" si="62"/>
        <v>Length=23.7447</v>
      </c>
      <c r="Y518" t="s">
        <v>307</v>
      </c>
    </row>
    <row r="519" spans="1:25" x14ac:dyDescent="0.25">
      <c r="A519" t="s">
        <v>32</v>
      </c>
      <c r="B519">
        <v>11</v>
      </c>
      <c r="C519" t="s">
        <v>37</v>
      </c>
      <c r="D519">
        <v>100</v>
      </c>
      <c r="E519" t="s">
        <v>27</v>
      </c>
      <c r="F519" t="s">
        <v>38</v>
      </c>
      <c r="G519" t="s">
        <v>30</v>
      </c>
      <c r="H519">
        <v>3</v>
      </c>
      <c r="I519">
        <v>22.420400000000001</v>
      </c>
      <c r="J519" t="s">
        <v>264</v>
      </c>
      <c r="K519">
        <v>2053</v>
      </c>
      <c r="L519">
        <v>2054</v>
      </c>
      <c r="M519" t="str">
        <f t="shared" si="56"/>
        <v>Dog100OverACSR</v>
      </c>
      <c r="N519" t="str">
        <f>+VLOOKUP(M519,LineCode!$E:$F,2,0)</f>
        <v>3p_11kV_100_ACSR_Al_o</v>
      </c>
      <c r="R519" t="s">
        <v>296</v>
      </c>
      <c r="S519" t="str">
        <f t="shared" si="57"/>
        <v>Line.line_BAN_2053_2054</v>
      </c>
      <c r="T519" t="str">
        <f t="shared" si="58"/>
        <v>Bus1=2053</v>
      </c>
      <c r="U519" t="str">
        <f t="shared" si="59"/>
        <v>Bus2=2054</v>
      </c>
      <c r="V519" t="str">
        <f t="shared" si="60"/>
        <v>phases=3</v>
      </c>
      <c r="W519" t="str">
        <f t="shared" si="61"/>
        <v>Linecode=3p_11kV_100_ACSR_Al_o</v>
      </c>
      <c r="X519" t="str">
        <f t="shared" si="62"/>
        <v>Length=22.4204</v>
      </c>
      <c r="Y519" t="s">
        <v>307</v>
      </c>
    </row>
    <row r="520" spans="1:25" x14ac:dyDescent="0.25">
      <c r="A520" t="s">
        <v>32</v>
      </c>
      <c r="B520">
        <v>11</v>
      </c>
      <c r="C520" t="s">
        <v>37</v>
      </c>
      <c r="D520">
        <v>100</v>
      </c>
      <c r="E520" t="s">
        <v>27</v>
      </c>
      <c r="F520" t="s">
        <v>38</v>
      </c>
      <c r="G520" t="s">
        <v>30</v>
      </c>
      <c r="H520">
        <v>3</v>
      </c>
      <c r="I520">
        <v>25.1874</v>
      </c>
      <c r="J520" t="s">
        <v>264</v>
      </c>
      <c r="K520">
        <v>2054</v>
      </c>
      <c r="L520">
        <v>2195</v>
      </c>
      <c r="M520" t="str">
        <f t="shared" si="56"/>
        <v>Dog100OverACSR</v>
      </c>
      <c r="N520" t="str">
        <f>+VLOOKUP(M520,LineCode!$E:$F,2,0)</f>
        <v>3p_11kV_100_ACSR_Al_o</v>
      </c>
      <c r="R520" t="s">
        <v>296</v>
      </c>
      <c r="S520" t="str">
        <f t="shared" si="57"/>
        <v>Line.line_BAN_2054_2195</v>
      </c>
      <c r="T520" t="str">
        <f t="shared" si="58"/>
        <v>Bus1=2054</v>
      </c>
      <c r="U520" t="str">
        <f t="shared" si="59"/>
        <v>Bus2=2195</v>
      </c>
      <c r="V520" t="str">
        <f t="shared" si="60"/>
        <v>phases=3</v>
      </c>
      <c r="W520" t="str">
        <f t="shared" si="61"/>
        <v>Linecode=3p_11kV_100_ACSR_Al_o</v>
      </c>
      <c r="X520" t="str">
        <f t="shared" si="62"/>
        <v>Length=25.1874</v>
      </c>
      <c r="Y520" t="s">
        <v>307</v>
      </c>
    </row>
    <row r="521" spans="1:25" x14ac:dyDescent="0.25">
      <c r="A521" t="s">
        <v>32</v>
      </c>
      <c r="B521">
        <v>11</v>
      </c>
      <c r="C521" t="s">
        <v>37</v>
      </c>
      <c r="D521">
        <v>100</v>
      </c>
      <c r="E521" t="s">
        <v>27</v>
      </c>
      <c r="F521" t="s">
        <v>38</v>
      </c>
      <c r="G521" t="s">
        <v>30</v>
      </c>
      <c r="H521">
        <v>3</v>
      </c>
      <c r="I521">
        <v>15.9095</v>
      </c>
      <c r="J521" t="s">
        <v>264</v>
      </c>
      <c r="K521">
        <v>2195</v>
      </c>
      <c r="L521">
        <v>2055</v>
      </c>
      <c r="M521" t="str">
        <f t="shared" si="56"/>
        <v>Dog100OverACSR</v>
      </c>
      <c r="N521" t="str">
        <f>+VLOOKUP(M521,LineCode!$E:$F,2,0)</f>
        <v>3p_11kV_100_ACSR_Al_o</v>
      </c>
      <c r="R521" t="s">
        <v>296</v>
      </c>
      <c r="S521" t="str">
        <f t="shared" si="57"/>
        <v>Line.line_BAN_2195_2055</v>
      </c>
      <c r="T521" t="str">
        <f t="shared" si="58"/>
        <v>Bus1=2195</v>
      </c>
      <c r="U521" t="str">
        <f t="shared" si="59"/>
        <v>Bus2=2055</v>
      </c>
      <c r="V521" t="str">
        <f t="shared" si="60"/>
        <v>phases=3</v>
      </c>
      <c r="W521" t="str">
        <f t="shared" si="61"/>
        <v>Linecode=3p_11kV_100_ACSR_Al_o</v>
      </c>
      <c r="X521" t="str">
        <f t="shared" si="62"/>
        <v>Length=15.9095</v>
      </c>
      <c r="Y521" t="s">
        <v>307</v>
      </c>
    </row>
    <row r="522" spans="1:25" x14ac:dyDescent="0.25">
      <c r="A522" t="s">
        <v>32</v>
      </c>
      <c r="B522">
        <v>11</v>
      </c>
      <c r="C522" t="s">
        <v>37</v>
      </c>
      <c r="D522">
        <v>100</v>
      </c>
      <c r="E522" t="s">
        <v>27</v>
      </c>
      <c r="F522" t="s">
        <v>38</v>
      </c>
      <c r="G522" t="s">
        <v>30</v>
      </c>
      <c r="H522">
        <v>3</v>
      </c>
      <c r="I522">
        <v>13.4825</v>
      </c>
      <c r="J522" t="s">
        <v>264</v>
      </c>
      <c r="K522">
        <v>2055</v>
      </c>
      <c r="L522">
        <v>2056</v>
      </c>
      <c r="M522" t="str">
        <f t="shared" si="56"/>
        <v>Dog100OverACSR</v>
      </c>
      <c r="N522" t="str">
        <f>+VLOOKUP(M522,LineCode!$E:$F,2,0)</f>
        <v>3p_11kV_100_ACSR_Al_o</v>
      </c>
      <c r="R522" t="s">
        <v>296</v>
      </c>
      <c r="S522" t="str">
        <f t="shared" si="57"/>
        <v>Line.line_BAN_2055_2056</v>
      </c>
      <c r="T522" t="str">
        <f t="shared" si="58"/>
        <v>Bus1=2055</v>
      </c>
      <c r="U522" t="str">
        <f t="shared" si="59"/>
        <v>Bus2=2056</v>
      </c>
      <c r="V522" t="str">
        <f t="shared" si="60"/>
        <v>phases=3</v>
      </c>
      <c r="W522" t="str">
        <f t="shared" si="61"/>
        <v>Linecode=3p_11kV_100_ACSR_Al_o</v>
      </c>
      <c r="X522" t="str">
        <f t="shared" si="62"/>
        <v>Length=13.4825</v>
      </c>
      <c r="Y522" t="s">
        <v>307</v>
      </c>
    </row>
    <row r="523" spans="1:25" x14ac:dyDescent="0.25">
      <c r="A523" t="s">
        <v>32</v>
      </c>
      <c r="B523">
        <v>11</v>
      </c>
      <c r="C523" t="s">
        <v>37</v>
      </c>
      <c r="D523">
        <v>100</v>
      </c>
      <c r="E523" t="s">
        <v>27</v>
      </c>
      <c r="F523" t="s">
        <v>38</v>
      </c>
      <c r="G523" t="s">
        <v>30</v>
      </c>
      <c r="H523">
        <v>3</v>
      </c>
      <c r="I523">
        <v>10.372</v>
      </c>
      <c r="J523" t="s">
        <v>264</v>
      </c>
      <c r="K523">
        <v>2056</v>
      </c>
      <c r="L523">
        <v>2057</v>
      </c>
      <c r="M523" t="str">
        <f t="shared" si="56"/>
        <v>Dog100OverACSR</v>
      </c>
      <c r="N523" t="str">
        <f>+VLOOKUP(M523,LineCode!$E:$F,2,0)</f>
        <v>3p_11kV_100_ACSR_Al_o</v>
      </c>
      <c r="R523" t="s">
        <v>296</v>
      </c>
      <c r="S523" t="str">
        <f t="shared" si="57"/>
        <v>Line.line_BAN_2056_2057</v>
      </c>
      <c r="T523" t="str">
        <f t="shared" si="58"/>
        <v>Bus1=2056</v>
      </c>
      <c r="U523" t="str">
        <f t="shared" si="59"/>
        <v>Bus2=2057</v>
      </c>
      <c r="V523" t="str">
        <f t="shared" si="60"/>
        <v>phases=3</v>
      </c>
      <c r="W523" t="str">
        <f t="shared" si="61"/>
        <v>Linecode=3p_11kV_100_ACSR_Al_o</v>
      </c>
      <c r="X523" t="str">
        <f t="shared" si="62"/>
        <v>Length=10.372</v>
      </c>
      <c r="Y523" t="s">
        <v>307</v>
      </c>
    </row>
    <row r="524" spans="1:25" x14ac:dyDescent="0.25">
      <c r="A524" t="s">
        <v>32</v>
      </c>
      <c r="B524">
        <v>11</v>
      </c>
      <c r="C524" t="s">
        <v>37</v>
      </c>
      <c r="D524">
        <v>100</v>
      </c>
      <c r="E524" t="s">
        <v>27</v>
      </c>
      <c r="F524" t="s">
        <v>38</v>
      </c>
      <c r="G524" t="s">
        <v>30</v>
      </c>
      <c r="H524">
        <v>3</v>
      </c>
      <c r="I524">
        <v>18.9649</v>
      </c>
      <c r="J524" t="s">
        <v>264</v>
      </c>
      <c r="K524">
        <v>2057</v>
      </c>
      <c r="L524">
        <v>2058</v>
      </c>
      <c r="M524" t="str">
        <f t="shared" si="56"/>
        <v>Dog100OverACSR</v>
      </c>
      <c r="N524" t="str">
        <f>+VLOOKUP(M524,LineCode!$E:$F,2,0)</f>
        <v>3p_11kV_100_ACSR_Al_o</v>
      </c>
      <c r="R524" t="s">
        <v>296</v>
      </c>
      <c r="S524" t="str">
        <f t="shared" si="57"/>
        <v>Line.line_BAN_2057_2058</v>
      </c>
      <c r="T524" t="str">
        <f t="shared" si="58"/>
        <v>Bus1=2057</v>
      </c>
      <c r="U524" t="str">
        <f t="shared" si="59"/>
        <v>Bus2=2058</v>
      </c>
      <c r="V524" t="str">
        <f t="shared" si="60"/>
        <v>phases=3</v>
      </c>
      <c r="W524" t="str">
        <f t="shared" si="61"/>
        <v>Linecode=3p_11kV_100_ACSR_Al_o</v>
      </c>
      <c r="X524" t="str">
        <f t="shared" si="62"/>
        <v>Length=18.9649</v>
      </c>
      <c r="Y524" t="s">
        <v>307</v>
      </c>
    </row>
    <row r="525" spans="1:25" x14ac:dyDescent="0.25">
      <c r="A525" t="s">
        <v>32</v>
      </c>
      <c r="B525">
        <v>11</v>
      </c>
      <c r="C525" t="s">
        <v>37</v>
      </c>
      <c r="D525">
        <v>100</v>
      </c>
      <c r="E525" t="s">
        <v>27</v>
      </c>
      <c r="F525" t="s">
        <v>38</v>
      </c>
      <c r="G525" t="s">
        <v>30</v>
      </c>
      <c r="H525">
        <v>3</v>
      </c>
      <c r="I525">
        <v>20.824999999999999</v>
      </c>
      <c r="J525" t="s">
        <v>264</v>
      </c>
      <c r="K525">
        <v>2058</v>
      </c>
      <c r="L525">
        <v>2059</v>
      </c>
      <c r="M525" t="str">
        <f t="shared" si="56"/>
        <v>Dog100OverACSR</v>
      </c>
      <c r="N525" t="str">
        <f>+VLOOKUP(M525,LineCode!$E:$F,2,0)</f>
        <v>3p_11kV_100_ACSR_Al_o</v>
      </c>
      <c r="R525" t="s">
        <v>296</v>
      </c>
      <c r="S525" t="str">
        <f t="shared" si="57"/>
        <v>Line.line_BAN_2058_2059</v>
      </c>
      <c r="T525" t="str">
        <f t="shared" si="58"/>
        <v>Bus1=2058</v>
      </c>
      <c r="U525" t="str">
        <f t="shared" si="59"/>
        <v>Bus2=2059</v>
      </c>
      <c r="V525" t="str">
        <f t="shared" si="60"/>
        <v>phases=3</v>
      </c>
      <c r="W525" t="str">
        <f t="shared" si="61"/>
        <v>Linecode=3p_11kV_100_ACSR_Al_o</v>
      </c>
      <c r="X525" t="str">
        <f t="shared" si="62"/>
        <v>Length=20.825</v>
      </c>
      <c r="Y525" t="s">
        <v>307</v>
      </c>
    </row>
    <row r="526" spans="1:25" x14ac:dyDescent="0.25">
      <c r="A526" t="s">
        <v>32</v>
      </c>
      <c r="B526">
        <v>11</v>
      </c>
      <c r="C526" t="s">
        <v>37</v>
      </c>
      <c r="D526">
        <v>100</v>
      </c>
      <c r="E526" t="s">
        <v>27</v>
      </c>
      <c r="F526" t="s">
        <v>38</v>
      </c>
      <c r="G526" t="s">
        <v>30</v>
      </c>
      <c r="H526">
        <v>3</v>
      </c>
      <c r="I526">
        <v>13.285399999999999</v>
      </c>
      <c r="J526" t="s">
        <v>264</v>
      </c>
      <c r="K526">
        <v>2060</v>
      </c>
      <c r="L526">
        <v>2061</v>
      </c>
      <c r="M526" t="str">
        <f t="shared" si="56"/>
        <v>Dog100OverACSR</v>
      </c>
      <c r="N526" t="str">
        <f>+VLOOKUP(M526,LineCode!$E:$F,2,0)</f>
        <v>3p_11kV_100_ACSR_Al_o</v>
      </c>
      <c r="R526" t="s">
        <v>296</v>
      </c>
      <c r="S526" t="str">
        <f t="shared" si="57"/>
        <v>Line.line_BAN_2060_2061</v>
      </c>
      <c r="T526" t="str">
        <f t="shared" si="58"/>
        <v>Bus1=2060</v>
      </c>
      <c r="U526" t="str">
        <f t="shared" si="59"/>
        <v>Bus2=2061</v>
      </c>
      <c r="V526" t="str">
        <f t="shared" si="60"/>
        <v>phases=3</v>
      </c>
      <c r="W526" t="str">
        <f t="shared" si="61"/>
        <v>Linecode=3p_11kV_100_ACSR_Al_o</v>
      </c>
      <c r="X526" t="str">
        <f t="shared" si="62"/>
        <v>Length=13.2854</v>
      </c>
      <c r="Y526" t="s">
        <v>307</v>
      </c>
    </row>
    <row r="527" spans="1:25" x14ac:dyDescent="0.25">
      <c r="A527" t="s">
        <v>32</v>
      </c>
      <c r="B527">
        <v>11</v>
      </c>
      <c r="C527" t="s">
        <v>37</v>
      </c>
      <c r="D527">
        <v>100</v>
      </c>
      <c r="E527" t="s">
        <v>27</v>
      </c>
      <c r="F527" t="s">
        <v>38</v>
      </c>
      <c r="G527" t="s">
        <v>30</v>
      </c>
      <c r="H527">
        <v>3</v>
      </c>
      <c r="I527">
        <v>18.4773</v>
      </c>
      <c r="J527" t="s">
        <v>264</v>
      </c>
      <c r="K527">
        <v>2061</v>
      </c>
      <c r="L527">
        <v>2062</v>
      </c>
      <c r="M527" t="str">
        <f t="shared" si="56"/>
        <v>Dog100OverACSR</v>
      </c>
      <c r="N527" t="str">
        <f>+VLOOKUP(M527,LineCode!$E:$F,2,0)</f>
        <v>3p_11kV_100_ACSR_Al_o</v>
      </c>
      <c r="R527" t="s">
        <v>296</v>
      </c>
      <c r="S527" t="str">
        <f t="shared" si="57"/>
        <v>Line.line_BAN_2061_2062</v>
      </c>
      <c r="T527" t="str">
        <f t="shared" si="58"/>
        <v>Bus1=2061</v>
      </c>
      <c r="U527" t="str">
        <f t="shared" si="59"/>
        <v>Bus2=2062</v>
      </c>
      <c r="V527" t="str">
        <f t="shared" si="60"/>
        <v>phases=3</v>
      </c>
      <c r="W527" t="str">
        <f t="shared" si="61"/>
        <v>Linecode=3p_11kV_100_ACSR_Al_o</v>
      </c>
      <c r="X527" t="str">
        <f t="shared" si="62"/>
        <v>Length=18.4773</v>
      </c>
      <c r="Y527" t="s">
        <v>307</v>
      </c>
    </row>
    <row r="528" spans="1:25" x14ac:dyDescent="0.25">
      <c r="A528" t="s">
        <v>32</v>
      </c>
      <c r="B528">
        <v>11</v>
      </c>
      <c r="C528" t="s">
        <v>37</v>
      </c>
      <c r="D528">
        <v>100</v>
      </c>
      <c r="E528" t="s">
        <v>27</v>
      </c>
      <c r="F528" t="s">
        <v>38</v>
      </c>
      <c r="G528" t="s">
        <v>30</v>
      </c>
      <c r="H528">
        <v>3</v>
      </c>
      <c r="I528">
        <v>20.3033</v>
      </c>
      <c r="J528" t="s">
        <v>264</v>
      </c>
      <c r="K528">
        <v>2062</v>
      </c>
      <c r="L528">
        <v>2063</v>
      </c>
      <c r="M528" t="str">
        <f t="shared" si="56"/>
        <v>Dog100OverACSR</v>
      </c>
      <c r="N528" t="str">
        <f>+VLOOKUP(M528,LineCode!$E:$F,2,0)</f>
        <v>3p_11kV_100_ACSR_Al_o</v>
      </c>
      <c r="R528" t="s">
        <v>296</v>
      </c>
      <c r="S528" t="str">
        <f t="shared" si="57"/>
        <v>Line.line_BAN_2062_2063</v>
      </c>
      <c r="T528" t="str">
        <f t="shared" si="58"/>
        <v>Bus1=2062</v>
      </c>
      <c r="U528" t="str">
        <f t="shared" si="59"/>
        <v>Bus2=2063</v>
      </c>
      <c r="V528" t="str">
        <f t="shared" si="60"/>
        <v>phases=3</v>
      </c>
      <c r="W528" t="str">
        <f t="shared" si="61"/>
        <v>Linecode=3p_11kV_100_ACSR_Al_o</v>
      </c>
      <c r="X528" t="str">
        <f t="shared" si="62"/>
        <v>Length=20.3033</v>
      </c>
      <c r="Y528" t="s">
        <v>307</v>
      </c>
    </row>
    <row r="529" spans="1:25" x14ac:dyDescent="0.25">
      <c r="A529" t="s">
        <v>32</v>
      </c>
      <c r="B529">
        <v>11</v>
      </c>
      <c r="C529" t="s">
        <v>37</v>
      </c>
      <c r="D529">
        <v>100</v>
      </c>
      <c r="E529" t="s">
        <v>27</v>
      </c>
      <c r="F529" t="s">
        <v>38</v>
      </c>
      <c r="G529" t="s">
        <v>30</v>
      </c>
      <c r="H529">
        <v>3</v>
      </c>
      <c r="I529">
        <v>11.318300000000001</v>
      </c>
      <c r="J529" t="s">
        <v>264</v>
      </c>
      <c r="K529">
        <v>2063</v>
      </c>
      <c r="L529">
        <v>2064</v>
      </c>
      <c r="M529" t="str">
        <f t="shared" si="56"/>
        <v>Dog100OverACSR</v>
      </c>
      <c r="N529" t="str">
        <f>+VLOOKUP(M529,LineCode!$E:$F,2,0)</f>
        <v>3p_11kV_100_ACSR_Al_o</v>
      </c>
      <c r="R529" t="s">
        <v>296</v>
      </c>
      <c r="S529" t="str">
        <f t="shared" si="57"/>
        <v>Line.line_BAN_2063_2064</v>
      </c>
      <c r="T529" t="str">
        <f t="shared" si="58"/>
        <v>Bus1=2063</v>
      </c>
      <c r="U529" t="str">
        <f t="shared" si="59"/>
        <v>Bus2=2064</v>
      </c>
      <c r="V529" t="str">
        <f t="shared" si="60"/>
        <v>phases=3</v>
      </c>
      <c r="W529" t="str">
        <f t="shared" si="61"/>
        <v>Linecode=3p_11kV_100_ACSR_Al_o</v>
      </c>
      <c r="X529" t="str">
        <f t="shared" si="62"/>
        <v>Length=11.3183</v>
      </c>
      <c r="Y529" t="s">
        <v>307</v>
      </c>
    </row>
    <row r="530" spans="1:25" x14ac:dyDescent="0.25">
      <c r="A530" t="s">
        <v>32</v>
      </c>
      <c r="B530">
        <v>11</v>
      </c>
      <c r="C530" t="s">
        <v>37</v>
      </c>
      <c r="D530">
        <v>100</v>
      </c>
      <c r="E530" t="s">
        <v>27</v>
      </c>
      <c r="F530" t="s">
        <v>38</v>
      </c>
      <c r="G530" t="s">
        <v>30</v>
      </c>
      <c r="H530">
        <v>3</v>
      </c>
      <c r="I530">
        <v>10.395799999999999</v>
      </c>
      <c r="J530" t="s">
        <v>264</v>
      </c>
      <c r="K530">
        <v>2064</v>
      </c>
      <c r="L530">
        <v>2065</v>
      </c>
      <c r="M530" t="str">
        <f t="shared" si="56"/>
        <v>Dog100OverACSR</v>
      </c>
      <c r="N530" t="str">
        <f>+VLOOKUP(M530,LineCode!$E:$F,2,0)</f>
        <v>3p_11kV_100_ACSR_Al_o</v>
      </c>
      <c r="R530" t="s">
        <v>296</v>
      </c>
      <c r="S530" t="str">
        <f t="shared" si="57"/>
        <v>Line.line_BAN_2064_2065</v>
      </c>
      <c r="T530" t="str">
        <f t="shared" si="58"/>
        <v>Bus1=2064</v>
      </c>
      <c r="U530" t="str">
        <f t="shared" si="59"/>
        <v>Bus2=2065</v>
      </c>
      <c r="V530" t="str">
        <f t="shared" si="60"/>
        <v>phases=3</v>
      </c>
      <c r="W530" t="str">
        <f t="shared" si="61"/>
        <v>Linecode=3p_11kV_100_ACSR_Al_o</v>
      </c>
      <c r="X530" t="str">
        <f t="shared" si="62"/>
        <v>Length=10.3958</v>
      </c>
      <c r="Y530" t="s">
        <v>307</v>
      </c>
    </row>
    <row r="531" spans="1:25" x14ac:dyDescent="0.25">
      <c r="A531" t="s">
        <v>32</v>
      </c>
      <c r="B531">
        <v>11</v>
      </c>
      <c r="C531" t="s">
        <v>37</v>
      </c>
      <c r="D531">
        <v>100</v>
      </c>
      <c r="E531" t="s">
        <v>27</v>
      </c>
      <c r="F531" t="s">
        <v>38</v>
      </c>
      <c r="G531" t="s">
        <v>30</v>
      </c>
      <c r="H531">
        <v>3</v>
      </c>
      <c r="I531">
        <v>21.3232</v>
      </c>
      <c r="J531" t="s">
        <v>264</v>
      </c>
      <c r="K531">
        <v>2065</v>
      </c>
      <c r="L531">
        <v>2066</v>
      </c>
      <c r="M531" t="str">
        <f t="shared" si="56"/>
        <v>Dog100OverACSR</v>
      </c>
      <c r="N531" t="str">
        <f>+VLOOKUP(M531,LineCode!$E:$F,2,0)</f>
        <v>3p_11kV_100_ACSR_Al_o</v>
      </c>
      <c r="R531" t="s">
        <v>296</v>
      </c>
      <c r="S531" t="str">
        <f t="shared" si="57"/>
        <v>Line.line_BAN_2065_2066</v>
      </c>
      <c r="T531" t="str">
        <f t="shared" si="58"/>
        <v>Bus1=2065</v>
      </c>
      <c r="U531" t="str">
        <f t="shared" si="59"/>
        <v>Bus2=2066</v>
      </c>
      <c r="V531" t="str">
        <f t="shared" si="60"/>
        <v>phases=3</v>
      </c>
      <c r="W531" t="str">
        <f t="shared" si="61"/>
        <v>Linecode=3p_11kV_100_ACSR_Al_o</v>
      </c>
      <c r="X531" t="str">
        <f t="shared" si="62"/>
        <v>Length=21.3232</v>
      </c>
      <c r="Y531" t="s">
        <v>307</v>
      </c>
    </row>
    <row r="532" spans="1:25" x14ac:dyDescent="0.25">
      <c r="A532" t="s">
        <v>32</v>
      </c>
      <c r="B532">
        <v>11</v>
      </c>
      <c r="C532" t="s">
        <v>37</v>
      </c>
      <c r="D532">
        <v>100</v>
      </c>
      <c r="E532" t="s">
        <v>27</v>
      </c>
      <c r="F532" t="s">
        <v>38</v>
      </c>
      <c r="G532" t="s">
        <v>30</v>
      </c>
      <c r="H532">
        <v>3</v>
      </c>
      <c r="I532">
        <v>21.4282</v>
      </c>
      <c r="J532" t="s">
        <v>264</v>
      </c>
      <c r="K532">
        <v>2066</v>
      </c>
      <c r="L532">
        <v>2067</v>
      </c>
      <c r="M532" t="str">
        <f t="shared" si="56"/>
        <v>Dog100OverACSR</v>
      </c>
      <c r="N532" t="str">
        <f>+VLOOKUP(M532,LineCode!$E:$F,2,0)</f>
        <v>3p_11kV_100_ACSR_Al_o</v>
      </c>
      <c r="R532" t="s">
        <v>296</v>
      </c>
      <c r="S532" t="str">
        <f t="shared" si="57"/>
        <v>Line.line_BAN_2066_2067</v>
      </c>
      <c r="T532" t="str">
        <f t="shared" si="58"/>
        <v>Bus1=2066</v>
      </c>
      <c r="U532" t="str">
        <f t="shared" si="59"/>
        <v>Bus2=2067</v>
      </c>
      <c r="V532" t="str">
        <f t="shared" si="60"/>
        <v>phases=3</v>
      </c>
      <c r="W532" t="str">
        <f t="shared" si="61"/>
        <v>Linecode=3p_11kV_100_ACSR_Al_o</v>
      </c>
      <c r="X532" t="str">
        <f t="shared" si="62"/>
        <v>Length=21.4282</v>
      </c>
      <c r="Y532" t="s">
        <v>307</v>
      </c>
    </row>
    <row r="533" spans="1:25" x14ac:dyDescent="0.25">
      <c r="A533" t="s">
        <v>32</v>
      </c>
      <c r="B533">
        <v>11</v>
      </c>
      <c r="C533" t="s">
        <v>37</v>
      </c>
      <c r="D533">
        <v>100</v>
      </c>
      <c r="E533" t="s">
        <v>27</v>
      </c>
      <c r="F533" t="s">
        <v>38</v>
      </c>
      <c r="G533" t="s">
        <v>30</v>
      </c>
      <c r="H533">
        <v>3</v>
      </c>
      <c r="I533">
        <v>16.4222</v>
      </c>
      <c r="J533" t="s">
        <v>264</v>
      </c>
      <c r="K533">
        <v>2067</v>
      </c>
      <c r="L533">
        <v>2068</v>
      </c>
      <c r="M533" t="str">
        <f t="shared" si="56"/>
        <v>Dog100OverACSR</v>
      </c>
      <c r="N533" t="str">
        <f>+VLOOKUP(M533,LineCode!$E:$F,2,0)</f>
        <v>3p_11kV_100_ACSR_Al_o</v>
      </c>
      <c r="R533" t="s">
        <v>296</v>
      </c>
      <c r="S533" t="str">
        <f t="shared" si="57"/>
        <v>Line.line_BAN_2067_2068</v>
      </c>
      <c r="T533" t="str">
        <f t="shared" si="58"/>
        <v>Bus1=2067</v>
      </c>
      <c r="U533" t="str">
        <f t="shared" si="59"/>
        <v>Bus2=2068</v>
      </c>
      <c r="V533" t="str">
        <f t="shared" si="60"/>
        <v>phases=3</v>
      </c>
      <c r="W533" t="str">
        <f t="shared" si="61"/>
        <v>Linecode=3p_11kV_100_ACSR_Al_o</v>
      </c>
      <c r="X533" t="str">
        <f t="shared" si="62"/>
        <v>Length=16.4222</v>
      </c>
      <c r="Y533" t="s">
        <v>307</v>
      </c>
    </row>
    <row r="534" spans="1:25" x14ac:dyDescent="0.25">
      <c r="A534" t="s">
        <v>32</v>
      </c>
      <c r="B534">
        <v>11</v>
      </c>
      <c r="C534" t="s">
        <v>37</v>
      </c>
      <c r="D534">
        <v>100</v>
      </c>
      <c r="E534" t="s">
        <v>27</v>
      </c>
      <c r="F534" t="s">
        <v>38</v>
      </c>
      <c r="G534" t="s">
        <v>30</v>
      </c>
      <c r="H534">
        <v>3</v>
      </c>
      <c r="I534">
        <v>26.332000000000001</v>
      </c>
      <c r="J534" t="s">
        <v>264</v>
      </c>
      <c r="K534">
        <v>2068</v>
      </c>
      <c r="L534">
        <v>2069</v>
      </c>
      <c r="M534" t="str">
        <f t="shared" si="56"/>
        <v>Dog100OverACSR</v>
      </c>
      <c r="N534" t="str">
        <f>+VLOOKUP(M534,LineCode!$E:$F,2,0)</f>
        <v>3p_11kV_100_ACSR_Al_o</v>
      </c>
      <c r="R534" t="s">
        <v>296</v>
      </c>
      <c r="S534" t="str">
        <f t="shared" si="57"/>
        <v>Line.line_BAN_2068_2069</v>
      </c>
      <c r="T534" t="str">
        <f t="shared" si="58"/>
        <v>Bus1=2068</v>
      </c>
      <c r="U534" t="str">
        <f t="shared" si="59"/>
        <v>Bus2=2069</v>
      </c>
      <c r="V534" t="str">
        <f t="shared" si="60"/>
        <v>phases=3</v>
      </c>
      <c r="W534" t="str">
        <f t="shared" si="61"/>
        <v>Linecode=3p_11kV_100_ACSR_Al_o</v>
      </c>
      <c r="X534" t="str">
        <f t="shared" si="62"/>
        <v>Length=26.332</v>
      </c>
      <c r="Y534" t="s">
        <v>307</v>
      </c>
    </row>
    <row r="535" spans="1:25" x14ac:dyDescent="0.25">
      <c r="A535" t="s">
        <v>32</v>
      </c>
      <c r="B535">
        <v>11</v>
      </c>
      <c r="C535" t="s">
        <v>37</v>
      </c>
      <c r="D535">
        <v>100</v>
      </c>
      <c r="E535" t="s">
        <v>27</v>
      </c>
      <c r="F535" t="s">
        <v>38</v>
      </c>
      <c r="G535" t="s">
        <v>30</v>
      </c>
      <c r="H535">
        <v>3</v>
      </c>
      <c r="I535">
        <v>9.9743399999999998</v>
      </c>
      <c r="J535" t="s">
        <v>264</v>
      </c>
      <c r="K535">
        <v>2069</v>
      </c>
      <c r="L535">
        <v>2070</v>
      </c>
      <c r="M535" t="str">
        <f t="shared" si="56"/>
        <v>Dog100OverACSR</v>
      </c>
      <c r="N535" t="str">
        <f>+VLOOKUP(M535,LineCode!$E:$F,2,0)</f>
        <v>3p_11kV_100_ACSR_Al_o</v>
      </c>
      <c r="R535" t="s">
        <v>296</v>
      </c>
      <c r="S535" t="str">
        <f t="shared" si="57"/>
        <v>Line.line_BAN_2069_2070</v>
      </c>
      <c r="T535" t="str">
        <f t="shared" si="58"/>
        <v>Bus1=2069</v>
      </c>
      <c r="U535" t="str">
        <f t="shared" si="59"/>
        <v>Bus2=2070</v>
      </c>
      <c r="V535" t="str">
        <f t="shared" si="60"/>
        <v>phases=3</v>
      </c>
      <c r="W535" t="str">
        <f t="shared" si="61"/>
        <v>Linecode=3p_11kV_100_ACSR_Al_o</v>
      </c>
      <c r="X535" t="str">
        <f t="shared" si="62"/>
        <v>Length=9.97434</v>
      </c>
      <c r="Y535" t="s">
        <v>307</v>
      </c>
    </row>
    <row r="536" spans="1:25" x14ac:dyDescent="0.25">
      <c r="A536" t="s">
        <v>32</v>
      </c>
      <c r="B536">
        <v>11</v>
      </c>
      <c r="C536" t="s">
        <v>37</v>
      </c>
      <c r="D536">
        <v>100</v>
      </c>
      <c r="E536" t="s">
        <v>27</v>
      </c>
      <c r="F536" t="s">
        <v>38</v>
      </c>
      <c r="G536" t="s">
        <v>30</v>
      </c>
      <c r="H536">
        <v>3</v>
      </c>
      <c r="I536">
        <v>14.3855</v>
      </c>
      <c r="J536" t="s">
        <v>264</v>
      </c>
      <c r="K536">
        <v>2070</v>
      </c>
      <c r="L536">
        <v>2071</v>
      </c>
      <c r="M536" t="str">
        <f t="shared" si="56"/>
        <v>Dog100OverACSR</v>
      </c>
      <c r="N536" t="str">
        <f>+VLOOKUP(M536,LineCode!$E:$F,2,0)</f>
        <v>3p_11kV_100_ACSR_Al_o</v>
      </c>
      <c r="R536" t="s">
        <v>296</v>
      </c>
      <c r="S536" t="str">
        <f t="shared" si="57"/>
        <v>Line.line_BAN_2070_2071</v>
      </c>
      <c r="T536" t="str">
        <f t="shared" si="58"/>
        <v>Bus1=2070</v>
      </c>
      <c r="U536" t="str">
        <f t="shared" si="59"/>
        <v>Bus2=2071</v>
      </c>
      <c r="V536" t="str">
        <f t="shared" si="60"/>
        <v>phases=3</v>
      </c>
      <c r="W536" t="str">
        <f t="shared" si="61"/>
        <v>Linecode=3p_11kV_100_ACSR_Al_o</v>
      </c>
      <c r="X536" t="str">
        <f t="shared" si="62"/>
        <v>Length=14.3855</v>
      </c>
      <c r="Y536" t="s">
        <v>307</v>
      </c>
    </row>
    <row r="537" spans="1:25" x14ac:dyDescent="0.25">
      <c r="A537" t="s">
        <v>32</v>
      </c>
      <c r="B537">
        <v>11</v>
      </c>
      <c r="C537" t="s">
        <v>37</v>
      </c>
      <c r="D537">
        <v>100</v>
      </c>
      <c r="E537" t="s">
        <v>27</v>
      </c>
      <c r="F537" t="s">
        <v>38</v>
      </c>
      <c r="G537" t="s">
        <v>30</v>
      </c>
      <c r="H537">
        <v>3</v>
      </c>
      <c r="I537">
        <v>22.473400000000002</v>
      </c>
      <c r="J537" t="s">
        <v>264</v>
      </c>
      <c r="K537">
        <v>2071</v>
      </c>
      <c r="L537">
        <v>2072</v>
      </c>
      <c r="M537" t="str">
        <f t="shared" si="56"/>
        <v>Dog100OverACSR</v>
      </c>
      <c r="N537" t="str">
        <f>+VLOOKUP(M537,LineCode!$E:$F,2,0)</f>
        <v>3p_11kV_100_ACSR_Al_o</v>
      </c>
      <c r="R537" t="s">
        <v>296</v>
      </c>
      <c r="S537" t="str">
        <f t="shared" si="57"/>
        <v>Line.line_BAN_2071_2072</v>
      </c>
      <c r="T537" t="str">
        <f t="shared" si="58"/>
        <v>Bus1=2071</v>
      </c>
      <c r="U537" t="str">
        <f t="shared" si="59"/>
        <v>Bus2=2072</v>
      </c>
      <c r="V537" t="str">
        <f t="shared" si="60"/>
        <v>phases=3</v>
      </c>
      <c r="W537" t="str">
        <f t="shared" si="61"/>
        <v>Linecode=3p_11kV_100_ACSR_Al_o</v>
      </c>
      <c r="X537" t="str">
        <f t="shared" si="62"/>
        <v>Length=22.4734</v>
      </c>
      <c r="Y537" t="s">
        <v>307</v>
      </c>
    </row>
    <row r="538" spans="1:25" x14ac:dyDescent="0.25">
      <c r="A538" t="s">
        <v>32</v>
      </c>
      <c r="B538">
        <v>11</v>
      </c>
      <c r="C538" t="s">
        <v>37</v>
      </c>
      <c r="D538">
        <v>100</v>
      </c>
      <c r="E538" t="s">
        <v>27</v>
      </c>
      <c r="F538" t="s">
        <v>38</v>
      </c>
      <c r="G538" t="s">
        <v>30</v>
      </c>
      <c r="H538">
        <v>3</v>
      </c>
      <c r="I538">
        <v>24.331700000000001</v>
      </c>
      <c r="J538" t="s">
        <v>264</v>
      </c>
      <c r="K538">
        <v>2072</v>
      </c>
      <c r="L538">
        <v>2073</v>
      </c>
      <c r="M538" t="str">
        <f t="shared" si="56"/>
        <v>Dog100OverACSR</v>
      </c>
      <c r="N538" t="str">
        <f>+VLOOKUP(M538,LineCode!$E:$F,2,0)</f>
        <v>3p_11kV_100_ACSR_Al_o</v>
      </c>
      <c r="R538" t="s">
        <v>296</v>
      </c>
      <c r="S538" t="str">
        <f t="shared" si="57"/>
        <v>Line.line_BAN_2072_2073</v>
      </c>
      <c r="T538" t="str">
        <f t="shared" si="58"/>
        <v>Bus1=2072</v>
      </c>
      <c r="U538" t="str">
        <f t="shared" si="59"/>
        <v>Bus2=2073</v>
      </c>
      <c r="V538" t="str">
        <f t="shared" si="60"/>
        <v>phases=3</v>
      </c>
      <c r="W538" t="str">
        <f t="shared" si="61"/>
        <v>Linecode=3p_11kV_100_ACSR_Al_o</v>
      </c>
      <c r="X538" t="str">
        <f t="shared" si="62"/>
        <v>Length=24.3317</v>
      </c>
      <c r="Y538" t="s">
        <v>307</v>
      </c>
    </row>
    <row r="539" spans="1:25" x14ac:dyDescent="0.25">
      <c r="A539" t="s">
        <v>32</v>
      </c>
      <c r="B539">
        <v>11</v>
      </c>
      <c r="C539" t="s">
        <v>37</v>
      </c>
      <c r="D539">
        <v>100</v>
      </c>
      <c r="E539" t="s">
        <v>27</v>
      </c>
      <c r="F539" t="s">
        <v>38</v>
      </c>
      <c r="G539" t="s">
        <v>30</v>
      </c>
      <c r="H539">
        <v>3</v>
      </c>
      <c r="I539">
        <v>18.595300000000002</v>
      </c>
      <c r="J539" t="s">
        <v>264</v>
      </c>
      <c r="K539">
        <v>2073</v>
      </c>
      <c r="L539">
        <v>2074</v>
      </c>
      <c r="M539" t="str">
        <f t="shared" si="56"/>
        <v>Dog100OverACSR</v>
      </c>
      <c r="N539" t="str">
        <f>+VLOOKUP(M539,LineCode!$E:$F,2,0)</f>
        <v>3p_11kV_100_ACSR_Al_o</v>
      </c>
      <c r="R539" t="s">
        <v>296</v>
      </c>
      <c r="S539" t="str">
        <f t="shared" si="57"/>
        <v>Line.line_BAN_2073_2074</v>
      </c>
      <c r="T539" t="str">
        <f t="shared" si="58"/>
        <v>Bus1=2073</v>
      </c>
      <c r="U539" t="str">
        <f t="shared" si="59"/>
        <v>Bus2=2074</v>
      </c>
      <c r="V539" t="str">
        <f t="shared" si="60"/>
        <v>phases=3</v>
      </c>
      <c r="W539" t="str">
        <f t="shared" si="61"/>
        <v>Linecode=3p_11kV_100_ACSR_Al_o</v>
      </c>
      <c r="X539" t="str">
        <f t="shared" si="62"/>
        <v>Length=18.5953</v>
      </c>
      <c r="Y539" t="s">
        <v>307</v>
      </c>
    </row>
    <row r="540" spans="1:25" x14ac:dyDescent="0.25">
      <c r="A540" t="s">
        <v>32</v>
      </c>
      <c r="B540">
        <v>11</v>
      </c>
      <c r="C540" t="s">
        <v>37</v>
      </c>
      <c r="D540">
        <v>100</v>
      </c>
      <c r="E540" t="s">
        <v>27</v>
      </c>
      <c r="F540" t="s">
        <v>38</v>
      </c>
      <c r="G540" t="s">
        <v>30</v>
      </c>
      <c r="H540">
        <v>3</v>
      </c>
      <c r="I540">
        <v>27.0547</v>
      </c>
      <c r="J540" t="s">
        <v>264</v>
      </c>
      <c r="K540">
        <v>2074</v>
      </c>
      <c r="L540">
        <v>2075</v>
      </c>
      <c r="M540" t="str">
        <f t="shared" si="56"/>
        <v>Dog100OverACSR</v>
      </c>
      <c r="N540" t="str">
        <f>+VLOOKUP(M540,LineCode!$E:$F,2,0)</f>
        <v>3p_11kV_100_ACSR_Al_o</v>
      </c>
      <c r="R540" t="s">
        <v>296</v>
      </c>
      <c r="S540" t="str">
        <f t="shared" si="57"/>
        <v>Line.line_BAN_2074_2075</v>
      </c>
      <c r="T540" t="str">
        <f t="shared" si="58"/>
        <v>Bus1=2074</v>
      </c>
      <c r="U540" t="str">
        <f t="shared" si="59"/>
        <v>Bus2=2075</v>
      </c>
      <c r="V540" t="str">
        <f t="shared" si="60"/>
        <v>phases=3</v>
      </c>
      <c r="W540" t="str">
        <f t="shared" si="61"/>
        <v>Linecode=3p_11kV_100_ACSR_Al_o</v>
      </c>
      <c r="X540" t="str">
        <f t="shared" si="62"/>
        <v>Length=27.0547</v>
      </c>
      <c r="Y540" t="s">
        <v>307</v>
      </c>
    </row>
    <row r="541" spans="1:25" x14ac:dyDescent="0.25">
      <c r="A541" t="s">
        <v>32</v>
      </c>
      <c r="B541">
        <v>11</v>
      </c>
      <c r="C541" t="s">
        <v>37</v>
      </c>
      <c r="D541">
        <v>100</v>
      </c>
      <c r="E541" t="s">
        <v>27</v>
      </c>
      <c r="F541" t="s">
        <v>38</v>
      </c>
      <c r="G541" t="s">
        <v>30</v>
      </c>
      <c r="H541">
        <v>3</v>
      </c>
      <c r="I541">
        <v>20.967300000000002</v>
      </c>
      <c r="J541" t="s">
        <v>264</v>
      </c>
      <c r="K541">
        <v>2075</v>
      </c>
      <c r="L541">
        <v>2076</v>
      </c>
      <c r="M541" t="str">
        <f t="shared" si="56"/>
        <v>Dog100OverACSR</v>
      </c>
      <c r="N541" t="str">
        <f>+VLOOKUP(M541,LineCode!$E:$F,2,0)</f>
        <v>3p_11kV_100_ACSR_Al_o</v>
      </c>
      <c r="R541" t="s">
        <v>296</v>
      </c>
      <c r="S541" t="str">
        <f t="shared" si="57"/>
        <v>Line.line_BAN_2075_2076</v>
      </c>
      <c r="T541" t="str">
        <f t="shared" si="58"/>
        <v>Bus1=2075</v>
      </c>
      <c r="U541" t="str">
        <f t="shared" si="59"/>
        <v>Bus2=2076</v>
      </c>
      <c r="V541" t="str">
        <f t="shared" si="60"/>
        <v>phases=3</v>
      </c>
      <c r="W541" t="str">
        <f t="shared" si="61"/>
        <v>Linecode=3p_11kV_100_ACSR_Al_o</v>
      </c>
      <c r="X541" t="str">
        <f t="shared" si="62"/>
        <v>Length=20.9673</v>
      </c>
      <c r="Y541" t="s">
        <v>307</v>
      </c>
    </row>
    <row r="542" spans="1:25" x14ac:dyDescent="0.25">
      <c r="A542" t="s">
        <v>32</v>
      </c>
      <c r="B542">
        <v>11</v>
      </c>
      <c r="C542" t="s">
        <v>37</v>
      </c>
      <c r="D542">
        <v>100</v>
      </c>
      <c r="E542" t="s">
        <v>27</v>
      </c>
      <c r="F542" t="s">
        <v>38</v>
      </c>
      <c r="G542" t="s">
        <v>30</v>
      </c>
      <c r="H542">
        <v>3</v>
      </c>
      <c r="I542">
        <v>17.9117</v>
      </c>
      <c r="J542" t="s">
        <v>264</v>
      </c>
      <c r="K542">
        <v>2076</v>
      </c>
      <c r="L542">
        <v>2077</v>
      </c>
      <c r="M542" t="str">
        <f t="shared" si="56"/>
        <v>Dog100OverACSR</v>
      </c>
      <c r="N542" t="str">
        <f>+VLOOKUP(M542,LineCode!$E:$F,2,0)</f>
        <v>3p_11kV_100_ACSR_Al_o</v>
      </c>
      <c r="R542" t="s">
        <v>296</v>
      </c>
      <c r="S542" t="str">
        <f t="shared" si="57"/>
        <v>Line.line_BAN_2076_2077</v>
      </c>
      <c r="T542" t="str">
        <f t="shared" si="58"/>
        <v>Bus1=2076</v>
      </c>
      <c r="U542" t="str">
        <f t="shared" si="59"/>
        <v>Bus2=2077</v>
      </c>
      <c r="V542" t="str">
        <f t="shared" si="60"/>
        <v>phases=3</v>
      </c>
      <c r="W542" t="str">
        <f t="shared" si="61"/>
        <v>Linecode=3p_11kV_100_ACSR_Al_o</v>
      </c>
      <c r="X542" t="str">
        <f t="shared" si="62"/>
        <v>Length=17.9117</v>
      </c>
      <c r="Y542" t="s">
        <v>307</v>
      </c>
    </row>
    <row r="543" spans="1:25" x14ac:dyDescent="0.25">
      <c r="A543" t="s">
        <v>32</v>
      </c>
      <c r="B543">
        <v>11</v>
      </c>
      <c r="C543" t="s">
        <v>37</v>
      </c>
      <c r="D543">
        <v>100</v>
      </c>
      <c r="E543" t="s">
        <v>27</v>
      </c>
      <c r="F543" t="s">
        <v>38</v>
      </c>
      <c r="G543" t="s">
        <v>30</v>
      </c>
      <c r="H543">
        <v>3</v>
      </c>
      <c r="I543">
        <v>25.867799999999999</v>
      </c>
      <c r="J543" t="s">
        <v>264</v>
      </c>
      <c r="K543">
        <v>2077</v>
      </c>
      <c r="L543">
        <v>2078</v>
      </c>
      <c r="M543" t="str">
        <f t="shared" si="56"/>
        <v>Dog100OverACSR</v>
      </c>
      <c r="N543" t="str">
        <f>+VLOOKUP(M543,LineCode!$E:$F,2,0)</f>
        <v>3p_11kV_100_ACSR_Al_o</v>
      </c>
      <c r="R543" t="s">
        <v>296</v>
      </c>
      <c r="S543" t="str">
        <f t="shared" si="57"/>
        <v>Line.line_BAN_2077_2078</v>
      </c>
      <c r="T543" t="str">
        <f t="shared" si="58"/>
        <v>Bus1=2077</v>
      </c>
      <c r="U543" t="str">
        <f t="shared" si="59"/>
        <v>Bus2=2078</v>
      </c>
      <c r="V543" t="str">
        <f t="shared" si="60"/>
        <v>phases=3</v>
      </c>
      <c r="W543" t="str">
        <f t="shared" si="61"/>
        <v>Linecode=3p_11kV_100_ACSR_Al_o</v>
      </c>
      <c r="X543" t="str">
        <f t="shared" si="62"/>
        <v>Length=25.8678</v>
      </c>
      <c r="Y543" t="s">
        <v>307</v>
      </c>
    </row>
    <row r="544" spans="1:25" x14ac:dyDescent="0.25">
      <c r="A544" t="s">
        <v>32</v>
      </c>
      <c r="B544">
        <v>11</v>
      </c>
      <c r="C544" t="s">
        <v>37</v>
      </c>
      <c r="D544">
        <v>100</v>
      </c>
      <c r="E544" t="s">
        <v>27</v>
      </c>
      <c r="F544" t="s">
        <v>38</v>
      </c>
      <c r="G544" t="s">
        <v>30</v>
      </c>
      <c r="H544">
        <v>3</v>
      </c>
      <c r="I544">
        <v>24.3978</v>
      </c>
      <c r="J544" t="s">
        <v>264</v>
      </c>
      <c r="K544">
        <v>2078</v>
      </c>
      <c r="L544">
        <v>2079</v>
      </c>
      <c r="M544" t="str">
        <f t="shared" si="56"/>
        <v>Dog100OverACSR</v>
      </c>
      <c r="N544" t="str">
        <f>+VLOOKUP(M544,LineCode!$E:$F,2,0)</f>
        <v>3p_11kV_100_ACSR_Al_o</v>
      </c>
      <c r="R544" t="s">
        <v>296</v>
      </c>
      <c r="S544" t="str">
        <f t="shared" si="57"/>
        <v>Line.line_BAN_2078_2079</v>
      </c>
      <c r="T544" t="str">
        <f t="shared" si="58"/>
        <v>Bus1=2078</v>
      </c>
      <c r="U544" t="str">
        <f t="shared" si="59"/>
        <v>Bus2=2079</v>
      </c>
      <c r="V544" t="str">
        <f t="shared" si="60"/>
        <v>phases=3</v>
      </c>
      <c r="W544" t="str">
        <f t="shared" si="61"/>
        <v>Linecode=3p_11kV_100_ACSR_Al_o</v>
      </c>
      <c r="X544" t="str">
        <f t="shared" si="62"/>
        <v>Length=24.3978</v>
      </c>
      <c r="Y544" t="s">
        <v>307</v>
      </c>
    </row>
    <row r="545" spans="1:25" x14ac:dyDescent="0.25">
      <c r="A545" t="s">
        <v>32</v>
      </c>
      <c r="B545">
        <v>11</v>
      </c>
      <c r="C545" t="s">
        <v>37</v>
      </c>
      <c r="D545">
        <v>100</v>
      </c>
      <c r="E545" t="s">
        <v>27</v>
      </c>
      <c r="F545" t="s">
        <v>38</v>
      </c>
      <c r="G545" t="s">
        <v>30</v>
      </c>
      <c r="H545">
        <v>3</v>
      </c>
      <c r="I545">
        <v>27.54</v>
      </c>
      <c r="J545" t="s">
        <v>264</v>
      </c>
      <c r="K545">
        <v>2079</v>
      </c>
      <c r="L545">
        <v>2080</v>
      </c>
      <c r="M545" t="str">
        <f t="shared" si="56"/>
        <v>Dog100OverACSR</v>
      </c>
      <c r="N545" t="str">
        <f>+VLOOKUP(M545,LineCode!$E:$F,2,0)</f>
        <v>3p_11kV_100_ACSR_Al_o</v>
      </c>
      <c r="R545" t="s">
        <v>296</v>
      </c>
      <c r="S545" t="str">
        <f t="shared" si="57"/>
        <v>Line.line_BAN_2079_2080</v>
      </c>
      <c r="T545" t="str">
        <f t="shared" si="58"/>
        <v>Bus1=2079</v>
      </c>
      <c r="U545" t="str">
        <f t="shared" si="59"/>
        <v>Bus2=2080</v>
      </c>
      <c r="V545" t="str">
        <f t="shared" si="60"/>
        <v>phases=3</v>
      </c>
      <c r="W545" t="str">
        <f t="shared" si="61"/>
        <v>Linecode=3p_11kV_100_ACSR_Al_o</v>
      </c>
      <c r="X545" t="str">
        <f t="shared" si="62"/>
        <v>Length=27.54</v>
      </c>
      <c r="Y545" t="s">
        <v>307</v>
      </c>
    </row>
    <row r="546" spans="1:25" x14ac:dyDescent="0.25">
      <c r="A546" t="s">
        <v>32</v>
      </c>
      <c r="B546">
        <v>11</v>
      </c>
      <c r="C546" t="s">
        <v>37</v>
      </c>
      <c r="D546">
        <v>100</v>
      </c>
      <c r="E546" t="s">
        <v>27</v>
      </c>
      <c r="F546" t="s">
        <v>38</v>
      </c>
      <c r="G546" t="s">
        <v>30</v>
      </c>
      <c r="H546">
        <v>3</v>
      </c>
      <c r="I546">
        <v>23.846299999999999</v>
      </c>
      <c r="J546" t="s">
        <v>264</v>
      </c>
      <c r="K546">
        <v>2080</v>
      </c>
      <c r="L546">
        <v>2081</v>
      </c>
      <c r="M546" t="str">
        <f t="shared" si="56"/>
        <v>Dog100OverACSR</v>
      </c>
      <c r="N546" t="str">
        <f>+VLOOKUP(M546,LineCode!$E:$F,2,0)</f>
        <v>3p_11kV_100_ACSR_Al_o</v>
      </c>
      <c r="R546" t="s">
        <v>296</v>
      </c>
      <c r="S546" t="str">
        <f t="shared" si="57"/>
        <v>Line.line_BAN_2080_2081</v>
      </c>
      <c r="T546" t="str">
        <f t="shared" si="58"/>
        <v>Bus1=2080</v>
      </c>
      <c r="U546" t="str">
        <f t="shared" si="59"/>
        <v>Bus2=2081</v>
      </c>
      <c r="V546" t="str">
        <f t="shared" si="60"/>
        <v>phases=3</v>
      </c>
      <c r="W546" t="str">
        <f t="shared" si="61"/>
        <v>Linecode=3p_11kV_100_ACSR_Al_o</v>
      </c>
      <c r="X546" t="str">
        <f t="shared" si="62"/>
        <v>Length=23.8463</v>
      </c>
      <c r="Y546" t="s">
        <v>307</v>
      </c>
    </row>
    <row r="547" spans="1:25" x14ac:dyDescent="0.25">
      <c r="A547" t="s">
        <v>32</v>
      </c>
      <c r="B547">
        <v>11</v>
      </c>
      <c r="C547" t="s">
        <v>37</v>
      </c>
      <c r="D547">
        <v>100</v>
      </c>
      <c r="E547" t="s">
        <v>27</v>
      </c>
      <c r="F547" t="s">
        <v>38</v>
      </c>
      <c r="G547" t="s">
        <v>30</v>
      </c>
      <c r="H547">
        <v>3</v>
      </c>
      <c r="I547">
        <v>11.7476</v>
      </c>
      <c r="J547" t="s">
        <v>264</v>
      </c>
      <c r="K547">
        <v>2081</v>
      </c>
      <c r="L547">
        <v>2148</v>
      </c>
      <c r="M547" t="str">
        <f t="shared" si="56"/>
        <v>Dog100OverACSR</v>
      </c>
      <c r="N547" t="str">
        <f>+VLOOKUP(M547,LineCode!$E:$F,2,0)</f>
        <v>3p_11kV_100_ACSR_Al_o</v>
      </c>
      <c r="R547" t="s">
        <v>296</v>
      </c>
      <c r="S547" t="str">
        <f t="shared" si="57"/>
        <v>Line.line_BAN_2081_2148</v>
      </c>
      <c r="T547" t="str">
        <f t="shared" si="58"/>
        <v>Bus1=2081</v>
      </c>
      <c r="U547" t="str">
        <f t="shared" si="59"/>
        <v>Bus2=2148</v>
      </c>
      <c r="V547" t="str">
        <f t="shared" si="60"/>
        <v>phases=3</v>
      </c>
      <c r="W547" t="str">
        <f t="shared" si="61"/>
        <v>Linecode=3p_11kV_100_ACSR_Al_o</v>
      </c>
      <c r="X547" t="str">
        <f t="shared" si="62"/>
        <v>Length=11.7476</v>
      </c>
      <c r="Y547" t="s">
        <v>307</v>
      </c>
    </row>
    <row r="548" spans="1:25" x14ac:dyDescent="0.25">
      <c r="A548" t="s">
        <v>32</v>
      </c>
      <c r="B548">
        <v>11</v>
      </c>
      <c r="C548" t="s">
        <v>37</v>
      </c>
      <c r="D548">
        <v>100</v>
      </c>
      <c r="E548" t="s">
        <v>27</v>
      </c>
      <c r="F548" t="s">
        <v>38</v>
      </c>
      <c r="G548" t="s">
        <v>30</v>
      </c>
      <c r="H548">
        <v>3</v>
      </c>
      <c r="I548">
        <v>33.665599999999998</v>
      </c>
      <c r="J548" t="s">
        <v>264</v>
      </c>
      <c r="K548">
        <v>2148</v>
      </c>
      <c r="L548">
        <v>2082</v>
      </c>
      <c r="M548" t="str">
        <f t="shared" si="56"/>
        <v>Dog100OverACSR</v>
      </c>
      <c r="N548" t="str">
        <f>+VLOOKUP(M548,LineCode!$E:$F,2,0)</f>
        <v>3p_11kV_100_ACSR_Al_o</v>
      </c>
      <c r="R548" t="s">
        <v>296</v>
      </c>
      <c r="S548" t="str">
        <f t="shared" si="57"/>
        <v>Line.line_BAN_2148_2082</v>
      </c>
      <c r="T548" t="str">
        <f t="shared" si="58"/>
        <v>Bus1=2148</v>
      </c>
      <c r="U548" t="str">
        <f t="shared" si="59"/>
        <v>Bus2=2082</v>
      </c>
      <c r="V548" t="str">
        <f t="shared" si="60"/>
        <v>phases=3</v>
      </c>
      <c r="W548" t="str">
        <f t="shared" si="61"/>
        <v>Linecode=3p_11kV_100_ACSR_Al_o</v>
      </c>
      <c r="X548" t="str">
        <f t="shared" si="62"/>
        <v>Length=33.6656</v>
      </c>
      <c r="Y548" t="s">
        <v>307</v>
      </c>
    </row>
    <row r="549" spans="1:25" x14ac:dyDescent="0.25">
      <c r="A549" t="s">
        <v>32</v>
      </c>
      <c r="B549">
        <v>11</v>
      </c>
      <c r="C549" t="s">
        <v>37</v>
      </c>
      <c r="D549">
        <v>100</v>
      </c>
      <c r="E549" t="s">
        <v>27</v>
      </c>
      <c r="F549" t="s">
        <v>38</v>
      </c>
      <c r="G549" t="s">
        <v>30</v>
      </c>
      <c r="H549">
        <v>3</v>
      </c>
      <c r="I549">
        <v>34.254600000000003</v>
      </c>
      <c r="J549" t="s">
        <v>264</v>
      </c>
      <c r="K549">
        <v>2082</v>
      </c>
      <c r="L549">
        <v>2083</v>
      </c>
      <c r="M549" t="str">
        <f t="shared" si="56"/>
        <v>Dog100OverACSR</v>
      </c>
      <c r="N549" t="str">
        <f>+VLOOKUP(M549,LineCode!$E:$F,2,0)</f>
        <v>3p_11kV_100_ACSR_Al_o</v>
      </c>
      <c r="R549" t="s">
        <v>296</v>
      </c>
      <c r="S549" t="str">
        <f t="shared" si="57"/>
        <v>Line.line_BAN_2082_2083</v>
      </c>
      <c r="T549" t="str">
        <f t="shared" si="58"/>
        <v>Bus1=2082</v>
      </c>
      <c r="U549" t="str">
        <f t="shared" si="59"/>
        <v>Bus2=2083</v>
      </c>
      <c r="V549" t="str">
        <f t="shared" si="60"/>
        <v>phases=3</v>
      </c>
      <c r="W549" t="str">
        <f t="shared" si="61"/>
        <v>Linecode=3p_11kV_100_ACSR_Al_o</v>
      </c>
      <c r="X549" t="str">
        <f t="shared" si="62"/>
        <v>Length=34.2546</v>
      </c>
      <c r="Y549" t="s">
        <v>307</v>
      </c>
    </row>
    <row r="550" spans="1:25" x14ac:dyDescent="0.25">
      <c r="A550" t="s">
        <v>32</v>
      </c>
      <c r="B550">
        <v>11</v>
      </c>
      <c r="C550" t="s">
        <v>37</v>
      </c>
      <c r="D550">
        <v>100</v>
      </c>
      <c r="E550" t="s">
        <v>27</v>
      </c>
      <c r="F550" t="s">
        <v>38</v>
      </c>
      <c r="G550" t="s">
        <v>30</v>
      </c>
      <c r="H550">
        <v>3</v>
      </c>
      <c r="I550">
        <v>29.612500000000001</v>
      </c>
      <c r="J550" t="s">
        <v>264</v>
      </c>
      <c r="K550">
        <v>2083</v>
      </c>
      <c r="L550">
        <v>2084</v>
      </c>
      <c r="M550" t="str">
        <f t="shared" si="56"/>
        <v>Dog100OverACSR</v>
      </c>
      <c r="N550" t="str">
        <f>+VLOOKUP(M550,LineCode!$E:$F,2,0)</f>
        <v>3p_11kV_100_ACSR_Al_o</v>
      </c>
      <c r="R550" t="s">
        <v>296</v>
      </c>
      <c r="S550" t="str">
        <f t="shared" si="57"/>
        <v>Line.line_BAN_2083_2084</v>
      </c>
      <c r="T550" t="str">
        <f t="shared" si="58"/>
        <v>Bus1=2083</v>
      </c>
      <c r="U550" t="str">
        <f t="shared" si="59"/>
        <v>Bus2=2084</v>
      </c>
      <c r="V550" t="str">
        <f t="shared" si="60"/>
        <v>phases=3</v>
      </c>
      <c r="W550" t="str">
        <f t="shared" si="61"/>
        <v>Linecode=3p_11kV_100_ACSR_Al_o</v>
      </c>
      <c r="X550" t="str">
        <f t="shared" si="62"/>
        <v>Length=29.6125</v>
      </c>
      <c r="Y550" t="s">
        <v>307</v>
      </c>
    </row>
    <row r="551" spans="1:25" x14ac:dyDescent="0.25">
      <c r="A551" t="s">
        <v>32</v>
      </c>
      <c r="B551">
        <v>11</v>
      </c>
      <c r="C551" t="s">
        <v>37</v>
      </c>
      <c r="D551">
        <v>100</v>
      </c>
      <c r="E551" t="s">
        <v>27</v>
      </c>
      <c r="F551" t="s">
        <v>38</v>
      </c>
      <c r="G551" t="s">
        <v>30</v>
      </c>
      <c r="H551">
        <v>3</v>
      </c>
      <c r="I551">
        <v>22.610399999999998</v>
      </c>
      <c r="J551" t="s">
        <v>264</v>
      </c>
      <c r="K551">
        <v>2084</v>
      </c>
      <c r="L551">
        <v>2085</v>
      </c>
      <c r="M551" t="str">
        <f t="shared" si="56"/>
        <v>Dog100OverACSR</v>
      </c>
      <c r="N551" t="str">
        <f>+VLOOKUP(M551,LineCode!$E:$F,2,0)</f>
        <v>3p_11kV_100_ACSR_Al_o</v>
      </c>
      <c r="R551" t="s">
        <v>296</v>
      </c>
      <c r="S551" t="str">
        <f t="shared" si="57"/>
        <v>Line.line_BAN_2084_2085</v>
      </c>
      <c r="T551" t="str">
        <f t="shared" si="58"/>
        <v>Bus1=2084</v>
      </c>
      <c r="U551" t="str">
        <f t="shared" si="59"/>
        <v>Bus2=2085</v>
      </c>
      <c r="V551" t="str">
        <f t="shared" si="60"/>
        <v>phases=3</v>
      </c>
      <c r="W551" t="str">
        <f t="shared" si="61"/>
        <v>Linecode=3p_11kV_100_ACSR_Al_o</v>
      </c>
      <c r="X551" t="str">
        <f t="shared" si="62"/>
        <v>Length=22.6104</v>
      </c>
      <c r="Y551" t="s">
        <v>307</v>
      </c>
    </row>
    <row r="552" spans="1:25" x14ac:dyDescent="0.25">
      <c r="A552" t="s">
        <v>32</v>
      </c>
      <c r="B552">
        <v>11</v>
      </c>
      <c r="C552" t="s">
        <v>37</v>
      </c>
      <c r="D552">
        <v>100</v>
      </c>
      <c r="E552" t="s">
        <v>27</v>
      </c>
      <c r="F552" t="s">
        <v>38</v>
      </c>
      <c r="G552" t="s">
        <v>30</v>
      </c>
      <c r="H552">
        <v>3</v>
      </c>
      <c r="I552">
        <v>25.9496</v>
      </c>
      <c r="J552" t="s">
        <v>264</v>
      </c>
      <c r="K552">
        <v>2085</v>
      </c>
      <c r="L552">
        <v>2086</v>
      </c>
      <c r="M552" t="str">
        <f t="shared" si="56"/>
        <v>Dog100OverACSR</v>
      </c>
      <c r="N552" t="str">
        <f>+VLOOKUP(M552,LineCode!$E:$F,2,0)</f>
        <v>3p_11kV_100_ACSR_Al_o</v>
      </c>
      <c r="R552" t="s">
        <v>296</v>
      </c>
      <c r="S552" t="str">
        <f t="shared" si="57"/>
        <v>Line.line_BAN_2085_2086</v>
      </c>
      <c r="T552" t="str">
        <f t="shared" si="58"/>
        <v>Bus1=2085</v>
      </c>
      <c r="U552" t="str">
        <f t="shared" si="59"/>
        <v>Bus2=2086</v>
      </c>
      <c r="V552" t="str">
        <f t="shared" si="60"/>
        <v>phases=3</v>
      </c>
      <c r="W552" t="str">
        <f t="shared" si="61"/>
        <v>Linecode=3p_11kV_100_ACSR_Al_o</v>
      </c>
      <c r="X552" t="str">
        <f t="shared" si="62"/>
        <v>Length=25.9496</v>
      </c>
      <c r="Y552" t="s">
        <v>307</v>
      </c>
    </row>
    <row r="553" spans="1:25" x14ac:dyDescent="0.25">
      <c r="A553" t="s">
        <v>32</v>
      </c>
      <c r="B553">
        <v>11</v>
      </c>
      <c r="C553" t="s">
        <v>37</v>
      </c>
      <c r="D553">
        <v>100</v>
      </c>
      <c r="E553" t="s">
        <v>27</v>
      </c>
      <c r="F553" t="s">
        <v>38</v>
      </c>
      <c r="G553" t="s">
        <v>30</v>
      </c>
      <c r="H553">
        <v>3</v>
      </c>
      <c r="I553">
        <v>15.7293</v>
      </c>
      <c r="J553" t="s">
        <v>264</v>
      </c>
      <c r="K553">
        <v>2086</v>
      </c>
      <c r="L553">
        <v>2087</v>
      </c>
      <c r="M553" t="str">
        <f t="shared" si="56"/>
        <v>Dog100OverACSR</v>
      </c>
      <c r="N553" t="str">
        <f>+VLOOKUP(M553,LineCode!$E:$F,2,0)</f>
        <v>3p_11kV_100_ACSR_Al_o</v>
      </c>
      <c r="R553" t="s">
        <v>296</v>
      </c>
      <c r="S553" t="str">
        <f t="shared" si="57"/>
        <v>Line.line_BAN_2086_2087</v>
      </c>
      <c r="T553" t="str">
        <f t="shared" si="58"/>
        <v>Bus1=2086</v>
      </c>
      <c r="U553" t="str">
        <f t="shared" si="59"/>
        <v>Bus2=2087</v>
      </c>
      <c r="V553" t="str">
        <f t="shared" si="60"/>
        <v>phases=3</v>
      </c>
      <c r="W553" t="str">
        <f t="shared" si="61"/>
        <v>Linecode=3p_11kV_100_ACSR_Al_o</v>
      </c>
      <c r="X553" t="str">
        <f t="shared" si="62"/>
        <v>Length=15.7293</v>
      </c>
      <c r="Y553" t="s">
        <v>307</v>
      </c>
    </row>
    <row r="554" spans="1:25" x14ac:dyDescent="0.25">
      <c r="A554" t="s">
        <v>32</v>
      </c>
      <c r="B554">
        <v>11</v>
      </c>
      <c r="C554" t="s">
        <v>37</v>
      </c>
      <c r="D554">
        <v>100</v>
      </c>
      <c r="E554" t="s">
        <v>27</v>
      </c>
      <c r="F554" t="s">
        <v>38</v>
      </c>
      <c r="G554" t="s">
        <v>30</v>
      </c>
      <c r="H554">
        <v>3</v>
      </c>
      <c r="I554">
        <v>3.9997600000000002</v>
      </c>
      <c r="J554" t="s">
        <v>264</v>
      </c>
      <c r="K554">
        <v>2087</v>
      </c>
      <c r="L554">
        <v>2088</v>
      </c>
      <c r="M554" t="str">
        <f t="shared" si="56"/>
        <v>Dog100OverACSR</v>
      </c>
      <c r="N554" t="str">
        <f>+VLOOKUP(M554,LineCode!$E:$F,2,0)</f>
        <v>3p_11kV_100_ACSR_Al_o</v>
      </c>
      <c r="R554" t="s">
        <v>296</v>
      </c>
      <c r="S554" t="str">
        <f t="shared" si="57"/>
        <v>Line.line_BAN_2087_2088</v>
      </c>
      <c r="T554" t="str">
        <f t="shared" si="58"/>
        <v>Bus1=2087</v>
      </c>
      <c r="U554" t="str">
        <f t="shared" si="59"/>
        <v>Bus2=2088</v>
      </c>
      <c r="V554" t="str">
        <f t="shared" si="60"/>
        <v>phases=3</v>
      </c>
      <c r="W554" t="str">
        <f t="shared" si="61"/>
        <v>Linecode=3p_11kV_100_ACSR_Al_o</v>
      </c>
      <c r="X554" t="str">
        <f t="shared" si="62"/>
        <v>Length=3.99976</v>
      </c>
      <c r="Y554" t="s">
        <v>307</v>
      </c>
    </row>
    <row r="555" spans="1:25" x14ac:dyDescent="0.25">
      <c r="A555" t="s">
        <v>32</v>
      </c>
      <c r="B555">
        <v>11</v>
      </c>
      <c r="C555" t="s">
        <v>37</v>
      </c>
      <c r="D555">
        <v>100</v>
      </c>
      <c r="E555" t="s">
        <v>27</v>
      </c>
      <c r="F555" t="s">
        <v>38</v>
      </c>
      <c r="G555" t="s">
        <v>30</v>
      </c>
      <c r="H555">
        <v>3</v>
      </c>
      <c r="I555">
        <v>31.6998</v>
      </c>
      <c r="J555" t="s">
        <v>264</v>
      </c>
      <c r="K555">
        <v>2088</v>
      </c>
      <c r="L555">
        <v>2089</v>
      </c>
      <c r="M555" t="str">
        <f t="shared" si="56"/>
        <v>Dog100OverACSR</v>
      </c>
      <c r="N555" t="str">
        <f>+VLOOKUP(M555,LineCode!$E:$F,2,0)</f>
        <v>3p_11kV_100_ACSR_Al_o</v>
      </c>
      <c r="R555" t="s">
        <v>296</v>
      </c>
      <c r="S555" t="str">
        <f t="shared" si="57"/>
        <v>Line.line_BAN_2088_2089</v>
      </c>
      <c r="T555" t="str">
        <f t="shared" si="58"/>
        <v>Bus1=2088</v>
      </c>
      <c r="U555" t="str">
        <f t="shared" si="59"/>
        <v>Bus2=2089</v>
      </c>
      <c r="V555" t="str">
        <f t="shared" si="60"/>
        <v>phases=3</v>
      </c>
      <c r="W555" t="str">
        <f t="shared" si="61"/>
        <v>Linecode=3p_11kV_100_ACSR_Al_o</v>
      </c>
      <c r="X555" t="str">
        <f t="shared" si="62"/>
        <v>Length=31.6998</v>
      </c>
      <c r="Y555" t="s">
        <v>307</v>
      </c>
    </row>
    <row r="556" spans="1:25" x14ac:dyDescent="0.25">
      <c r="A556" t="s">
        <v>32</v>
      </c>
      <c r="B556">
        <v>11</v>
      </c>
      <c r="C556" t="s">
        <v>37</v>
      </c>
      <c r="D556">
        <v>100</v>
      </c>
      <c r="E556" t="s">
        <v>27</v>
      </c>
      <c r="F556" t="s">
        <v>38</v>
      </c>
      <c r="G556" t="s">
        <v>30</v>
      </c>
      <c r="H556">
        <v>3</v>
      </c>
      <c r="I556">
        <v>23.252300000000002</v>
      </c>
      <c r="J556" t="s">
        <v>264</v>
      </c>
      <c r="K556">
        <v>2089</v>
      </c>
      <c r="L556">
        <v>2090</v>
      </c>
      <c r="M556" t="str">
        <f t="shared" si="56"/>
        <v>Dog100OverACSR</v>
      </c>
      <c r="N556" t="str">
        <f>+VLOOKUP(M556,LineCode!$E:$F,2,0)</f>
        <v>3p_11kV_100_ACSR_Al_o</v>
      </c>
      <c r="R556" t="s">
        <v>296</v>
      </c>
      <c r="S556" t="str">
        <f t="shared" si="57"/>
        <v>Line.line_BAN_2089_2090</v>
      </c>
      <c r="T556" t="str">
        <f t="shared" si="58"/>
        <v>Bus1=2089</v>
      </c>
      <c r="U556" t="str">
        <f t="shared" si="59"/>
        <v>Bus2=2090</v>
      </c>
      <c r="V556" t="str">
        <f t="shared" si="60"/>
        <v>phases=3</v>
      </c>
      <c r="W556" t="str">
        <f t="shared" si="61"/>
        <v>Linecode=3p_11kV_100_ACSR_Al_o</v>
      </c>
      <c r="X556" t="str">
        <f t="shared" si="62"/>
        <v>Length=23.2523</v>
      </c>
      <c r="Y556" t="s">
        <v>307</v>
      </c>
    </row>
    <row r="557" spans="1:25" x14ac:dyDescent="0.25">
      <c r="A557" t="s">
        <v>32</v>
      </c>
      <c r="B557">
        <v>11</v>
      </c>
      <c r="C557" t="s">
        <v>37</v>
      </c>
      <c r="D557">
        <v>100</v>
      </c>
      <c r="E557" t="s">
        <v>27</v>
      </c>
      <c r="F557" t="s">
        <v>38</v>
      </c>
      <c r="G557" t="s">
        <v>30</v>
      </c>
      <c r="H557">
        <v>3</v>
      </c>
      <c r="I557">
        <v>22.856200000000001</v>
      </c>
      <c r="J557" t="s">
        <v>264</v>
      </c>
      <c r="K557">
        <v>2090</v>
      </c>
      <c r="L557">
        <v>2091</v>
      </c>
      <c r="M557" t="str">
        <f t="shared" si="56"/>
        <v>Dog100OverACSR</v>
      </c>
      <c r="N557" t="str">
        <f>+VLOOKUP(M557,LineCode!$E:$F,2,0)</f>
        <v>3p_11kV_100_ACSR_Al_o</v>
      </c>
      <c r="R557" t="s">
        <v>296</v>
      </c>
      <c r="S557" t="str">
        <f t="shared" si="57"/>
        <v>Line.line_BAN_2090_2091</v>
      </c>
      <c r="T557" t="str">
        <f t="shared" si="58"/>
        <v>Bus1=2090</v>
      </c>
      <c r="U557" t="str">
        <f t="shared" si="59"/>
        <v>Bus2=2091</v>
      </c>
      <c r="V557" t="str">
        <f t="shared" si="60"/>
        <v>phases=3</v>
      </c>
      <c r="W557" t="str">
        <f t="shared" si="61"/>
        <v>Linecode=3p_11kV_100_ACSR_Al_o</v>
      </c>
      <c r="X557" t="str">
        <f t="shared" si="62"/>
        <v>Length=22.8562</v>
      </c>
      <c r="Y557" t="s">
        <v>307</v>
      </c>
    </row>
    <row r="558" spans="1:25" x14ac:dyDescent="0.25">
      <c r="A558" t="s">
        <v>32</v>
      </c>
      <c r="B558">
        <v>11</v>
      </c>
      <c r="C558" t="s">
        <v>37</v>
      </c>
      <c r="D558">
        <v>100</v>
      </c>
      <c r="E558" t="s">
        <v>27</v>
      </c>
      <c r="F558" t="s">
        <v>38</v>
      </c>
      <c r="G558" t="s">
        <v>30</v>
      </c>
      <c r="H558">
        <v>3</v>
      </c>
      <c r="I558">
        <v>21.250399999999999</v>
      </c>
      <c r="J558" t="s">
        <v>264</v>
      </c>
      <c r="K558">
        <v>2091</v>
      </c>
      <c r="L558">
        <v>2092</v>
      </c>
      <c r="M558" t="str">
        <f t="shared" si="56"/>
        <v>Dog100OverACSR</v>
      </c>
      <c r="N558" t="str">
        <f>+VLOOKUP(M558,LineCode!$E:$F,2,0)</f>
        <v>3p_11kV_100_ACSR_Al_o</v>
      </c>
      <c r="R558" t="s">
        <v>296</v>
      </c>
      <c r="S558" t="str">
        <f t="shared" si="57"/>
        <v>Line.line_BAN_2091_2092</v>
      </c>
      <c r="T558" t="str">
        <f t="shared" si="58"/>
        <v>Bus1=2091</v>
      </c>
      <c r="U558" t="str">
        <f t="shared" si="59"/>
        <v>Bus2=2092</v>
      </c>
      <c r="V558" t="str">
        <f t="shared" si="60"/>
        <v>phases=3</v>
      </c>
      <c r="W558" t="str">
        <f t="shared" si="61"/>
        <v>Linecode=3p_11kV_100_ACSR_Al_o</v>
      </c>
      <c r="X558" t="str">
        <f t="shared" si="62"/>
        <v>Length=21.2504</v>
      </c>
      <c r="Y558" t="s">
        <v>307</v>
      </c>
    </row>
    <row r="559" spans="1:25" x14ac:dyDescent="0.25">
      <c r="A559" t="s">
        <v>32</v>
      </c>
      <c r="B559">
        <v>11</v>
      </c>
      <c r="C559" t="s">
        <v>37</v>
      </c>
      <c r="D559">
        <v>100</v>
      </c>
      <c r="E559" t="s">
        <v>27</v>
      </c>
      <c r="F559" t="s">
        <v>38</v>
      </c>
      <c r="G559" t="s">
        <v>30</v>
      </c>
      <c r="H559">
        <v>3</v>
      </c>
      <c r="I559">
        <v>21.591100000000001</v>
      </c>
      <c r="J559" t="s">
        <v>264</v>
      </c>
      <c r="K559">
        <v>2092</v>
      </c>
      <c r="L559">
        <v>2093</v>
      </c>
      <c r="M559" t="str">
        <f t="shared" si="56"/>
        <v>Dog100OverACSR</v>
      </c>
      <c r="N559" t="str">
        <f>+VLOOKUP(M559,LineCode!$E:$F,2,0)</f>
        <v>3p_11kV_100_ACSR_Al_o</v>
      </c>
      <c r="R559" t="s">
        <v>296</v>
      </c>
      <c r="S559" t="str">
        <f t="shared" si="57"/>
        <v>Line.line_BAN_2092_2093</v>
      </c>
      <c r="T559" t="str">
        <f t="shared" si="58"/>
        <v>Bus1=2092</v>
      </c>
      <c r="U559" t="str">
        <f t="shared" si="59"/>
        <v>Bus2=2093</v>
      </c>
      <c r="V559" t="str">
        <f t="shared" si="60"/>
        <v>phases=3</v>
      </c>
      <c r="W559" t="str">
        <f t="shared" si="61"/>
        <v>Linecode=3p_11kV_100_ACSR_Al_o</v>
      </c>
      <c r="X559" t="str">
        <f t="shared" si="62"/>
        <v>Length=21.5911</v>
      </c>
      <c r="Y559" t="s">
        <v>307</v>
      </c>
    </row>
    <row r="560" spans="1:25" x14ac:dyDescent="0.25">
      <c r="A560" t="s">
        <v>32</v>
      </c>
      <c r="B560">
        <v>11</v>
      </c>
      <c r="C560" t="s">
        <v>37</v>
      </c>
      <c r="D560">
        <v>100</v>
      </c>
      <c r="E560" t="s">
        <v>27</v>
      </c>
      <c r="F560" t="s">
        <v>38</v>
      </c>
      <c r="G560" t="s">
        <v>30</v>
      </c>
      <c r="H560">
        <v>3</v>
      </c>
      <c r="I560">
        <v>21.0015</v>
      </c>
      <c r="J560" t="s">
        <v>264</v>
      </c>
      <c r="K560">
        <v>2093</v>
      </c>
      <c r="L560">
        <v>2094</v>
      </c>
      <c r="M560" t="str">
        <f t="shared" si="56"/>
        <v>Dog100OverACSR</v>
      </c>
      <c r="N560" t="str">
        <f>+VLOOKUP(M560,LineCode!$E:$F,2,0)</f>
        <v>3p_11kV_100_ACSR_Al_o</v>
      </c>
      <c r="R560" t="s">
        <v>296</v>
      </c>
      <c r="S560" t="str">
        <f t="shared" si="57"/>
        <v>Line.line_BAN_2093_2094</v>
      </c>
      <c r="T560" t="str">
        <f t="shared" si="58"/>
        <v>Bus1=2093</v>
      </c>
      <c r="U560" t="str">
        <f t="shared" si="59"/>
        <v>Bus2=2094</v>
      </c>
      <c r="V560" t="str">
        <f t="shared" si="60"/>
        <v>phases=3</v>
      </c>
      <c r="W560" t="str">
        <f t="shared" si="61"/>
        <v>Linecode=3p_11kV_100_ACSR_Al_o</v>
      </c>
      <c r="X560" t="str">
        <f t="shared" si="62"/>
        <v>Length=21.0015</v>
      </c>
      <c r="Y560" t="s">
        <v>307</v>
      </c>
    </row>
    <row r="561" spans="1:25" x14ac:dyDescent="0.25">
      <c r="A561" t="s">
        <v>32</v>
      </c>
      <c r="B561">
        <v>11</v>
      </c>
      <c r="C561" t="s">
        <v>37</v>
      </c>
      <c r="D561">
        <v>100</v>
      </c>
      <c r="E561" t="s">
        <v>27</v>
      </c>
      <c r="F561" t="s">
        <v>38</v>
      </c>
      <c r="G561" t="s">
        <v>30</v>
      </c>
      <c r="H561">
        <v>3</v>
      </c>
      <c r="I561">
        <v>15.2668</v>
      </c>
      <c r="J561" t="s">
        <v>264</v>
      </c>
      <c r="K561">
        <v>2094</v>
      </c>
      <c r="L561">
        <v>2095</v>
      </c>
      <c r="M561" t="str">
        <f t="shared" si="56"/>
        <v>Dog100OverACSR</v>
      </c>
      <c r="N561" t="str">
        <f>+VLOOKUP(M561,LineCode!$E:$F,2,0)</f>
        <v>3p_11kV_100_ACSR_Al_o</v>
      </c>
      <c r="R561" t="s">
        <v>296</v>
      </c>
      <c r="S561" t="str">
        <f t="shared" si="57"/>
        <v>Line.line_BAN_2094_2095</v>
      </c>
      <c r="T561" t="str">
        <f t="shared" si="58"/>
        <v>Bus1=2094</v>
      </c>
      <c r="U561" t="str">
        <f t="shared" si="59"/>
        <v>Bus2=2095</v>
      </c>
      <c r="V561" t="str">
        <f t="shared" si="60"/>
        <v>phases=3</v>
      </c>
      <c r="W561" t="str">
        <f t="shared" si="61"/>
        <v>Linecode=3p_11kV_100_ACSR_Al_o</v>
      </c>
      <c r="X561" t="str">
        <f t="shared" si="62"/>
        <v>Length=15.2668</v>
      </c>
      <c r="Y561" t="s">
        <v>307</v>
      </c>
    </row>
    <row r="562" spans="1:25" x14ac:dyDescent="0.25">
      <c r="A562" t="s">
        <v>32</v>
      </c>
      <c r="B562">
        <v>11</v>
      </c>
      <c r="C562" t="s">
        <v>37</v>
      </c>
      <c r="D562">
        <v>100</v>
      </c>
      <c r="E562" t="s">
        <v>27</v>
      </c>
      <c r="F562" t="s">
        <v>38</v>
      </c>
      <c r="G562" t="s">
        <v>30</v>
      </c>
      <c r="H562">
        <v>3</v>
      </c>
      <c r="I562">
        <v>21.361499999999999</v>
      </c>
      <c r="J562" t="s">
        <v>264</v>
      </c>
      <c r="K562">
        <v>2095</v>
      </c>
      <c r="L562">
        <v>2096</v>
      </c>
      <c r="M562" t="str">
        <f t="shared" si="56"/>
        <v>Dog100OverACSR</v>
      </c>
      <c r="N562" t="str">
        <f>+VLOOKUP(M562,LineCode!$E:$F,2,0)</f>
        <v>3p_11kV_100_ACSR_Al_o</v>
      </c>
      <c r="R562" t="s">
        <v>296</v>
      </c>
      <c r="S562" t="str">
        <f t="shared" si="57"/>
        <v>Line.line_BAN_2095_2096</v>
      </c>
      <c r="T562" t="str">
        <f t="shared" si="58"/>
        <v>Bus1=2095</v>
      </c>
      <c r="U562" t="str">
        <f t="shared" si="59"/>
        <v>Bus2=2096</v>
      </c>
      <c r="V562" t="str">
        <f t="shared" si="60"/>
        <v>phases=3</v>
      </c>
      <c r="W562" t="str">
        <f t="shared" si="61"/>
        <v>Linecode=3p_11kV_100_ACSR_Al_o</v>
      </c>
      <c r="X562" t="str">
        <f t="shared" si="62"/>
        <v>Length=21.3615</v>
      </c>
      <c r="Y562" t="s">
        <v>307</v>
      </c>
    </row>
    <row r="563" spans="1:25" x14ac:dyDescent="0.25">
      <c r="A563" t="s">
        <v>32</v>
      </c>
      <c r="B563">
        <v>11</v>
      </c>
      <c r="C563" t="s">
        <v>37</v>
      </c>
      <c r="D563">
        <v>100</v>
      </c>
      <c r="E563" t="s">
        <v>27</v>
      </c>
      <c r="F563" t="s">
        <v>38</v>
      </c>
      <c r="G563" t="s">
        <v>30</v>
      </c>
      <c r="H563">
        <v>3</v>
      </c>
      <c r="I563">
        <v>20</v>
      </c>
      <c r="J563" t="s">
        <v>264</v>
      </c>
      <c r="K563">
        <v>2096</v>
      </c>
      <c r="L563">
        <v>2097</v>
      </c>
      <c r="M563" t="str">
        <f t="shared" si="56"/>
        <v>Dog100OverACSR</v>
      </c>
      <c r="N563" t="str">
        <f>+VLOOKUP(M563,LineCode!$E:$F,2,0)</f>
        <v>3p_11kV_100_ACSR_Al_o</v>
      </c>
      <c r="R563" t="s">
        <v>296</v>
      </c>
      <c r="S563" t="str">
        <f t="shared" si="57"/>
        <v>Line.line_BAN_2096_2097</v>
      </c>
      <c r="T563" t="str">
        <f t="shared" si="58"/>
        <v>Bus1=2096</v>
      </c>
      <c r="U563" t="str">
        <f t="shared" si="59"/>
        <v>Bus2=2097</v>
      </c>
      <c r="V563" t="str">
        <f t="shared" si="60"/>
        <v>phases=3</v>
      </c>
      <c r="W563" t="str">
        <f t="shared" si="61"/>
        <v>Linecode=3p_11kV_100_ACSR_Al_o</v>
      </c>
      <c r="X563" t="str">
        <f t="shared" si="62"/>
        <v>Length=20</v>
      </c>
      <c r="Y563" t="s">
        <v>307</v>
      </c>
    </row>
    <row r="564" spans="1:25" x14ac:dyDescent="0.25">
      <c r="A564" t="s">
        <v>32</v>
      </c>
      <c r="B564">
        <v>11</v>
      </c>
      <c r="C564" t="s">
        <v>37</v>
      </c>
      <c r="D564">
        <v>100</v>
      </c>
      <c r="E564" t="s">
        <v>27</v>
      </c>
      <c r="F564" t="s">
        <v>38</v>
      </c>
      <c r="G564" t="s">
        <v>30</v>
      </c>
      <c r="H564">
        <v>3</v>
      </c>
      <c r="I564">
        <v>20.8826</v>
      </c>
      <c r="J564" t="s">
        <v>264</v>
      </c>
      <c r="K564">
        <v>2097</v>
      </c>
      <c r="L564">
        <v>2098</v>
      </c>
      <c r="M564" t="str">
        <f t="shared" si="56"/>
        <v>Dog100OverACSR</v>
      </c>
      <c r="N564" t="str">
        <f>+VLOOKUP(M564,LineCode!$E:$F,2,0)</f>
        <v>3p_11kV_100_ACSR_Al_o</v>
      </c>
      <c r="R564" t="s">
        <v>296</v>
      </c>
      <c r="S564" t="str">
        <f t="shared" si="57"/>
        <v>Line.line_BAN_2097_2098</v>
      </c>
      <c r="T564" t="str">
        <f t="shared" si="58"/>
        <v>Bus1=2097</v>
      </c>
      <c r="U564" t="str">
        <f t="shared" si="59"/>
        <v>Bus2=2098</v>
      </c>
      <c r="V564" t="str">
        <f t="shared" si="60"/>
        <v>phases=3</v>
      </c>
      <c r="W564" t="str">
        <f t="shared" si="61"/>
        <v>Linecode=3p_11kV_100_ACSR_Al_o</v>
      </c>
      <c r="X564" t="str">
        <f t="shared" si="62"/>
        <v>Length=20.8826</v>
      </c>
      <c r="Y564" t="s">
        <v>307</v>
      </c>
    </row>
    <row r="565" spans="1:25" x14ac:dyDescent="0.25">
      <c r="A565" t="s">
        <v>32</v>
      </c>
      <c r="B565">
        <v>11</v>
      </c>
      <c r="C565" t="s">
        <v>37</v>
      </c>
      <c r="D565">
        <v>100</v>
      </c>
      <c r="E565" t="s">
        <v>27</v>
      </c>
      <c r="F565" t="s">
        <v>38</v>
      </c>
      <c r="G565" t="s">
        <v>30</v>
      </c>
      <c r="H565">
        <v>3</v>
      </c>
      <c r="I565">
        <v>10.4251</v>
      </c>
      <c r="J565" t="s">
        <v>264</v>
      </c>
      <c r="K565">
        <v>2098</v>
      </c>
      <c r="L565">
        <v>2242</v>
      </c>
      <c r="M565" t="str">
        <f t="shared" si="56"/>
        <v>Dog100OverACSR</v>
      </c>
      <c r="N565" t="str">
        <f>+VLOOKUP(M565,LineCode!$E:$F,2,0)</f>
        <v>3p_11kV_100_ACSR_Al_o</v>
      </c>
      <c r="R565" t="s">
        <v>296</v>
      </c>
      <c r="S565" t="str">
        <f t="shared" si="57"/>
        <v>Line.line_BAN_2098_2242</v>
      </c>
      <c r="T565" t="str">
        <f t="shared" si="58"/>
        <v>Bus1=2098</v>
      </c>
      <c r="U565" t="str">
        <f t="shared" si="59"/>
        <v>Bus2=2242</v>
      </c>
      <c r="V565" t="str">
        <f t="shared" si="60"/>
        <v>phases=3</v>
      </c>
      <c r="W565" t="str">
        <f t="shared" si="61"/>
        <v>Linecode=3p_11kV_100_ACSR_Al_o</v>
      </c>
      <c r="X565" t="str">
        <f t="shared" si="62"/>
        <v>Length=10.4251</v>
      </c>
      <c r="Y565" t="s">
        <v>307</v>
      </c>
    </row>
    <row r="566" spans="1:25" x14ac:dyDescent="0.25">
      <c r="A566" t="s">
        <v>32</v>
      </c>
      <c r="B566">
        <v>11</v>
      </c>
      <c r="C566" t="s">
        <v>37</v>
      </c>
      <c r="D566">
        <v>100</v>
      </c>
      <c r="E566" t="s">
        <v>27</v>
      </c>
      <c r="F566" t="s">
        <v>38</v>
      </c>
      <c r="G566" t="s">
        <v>30</v>
      </c>
      <c r="H566">
        <v>3</v>
      </c>
      <c r="I566">
        <v>2.4236499999999999</v>
      </c>
      <c r="J566" t="s">
        <v>264</v>
      </c>
      <c r="K566">
        <v>2242</v>
      </c>
      <c r="L566">
        <v>2099</v>
      </c>
      <c r="M566" t="str">
        <f t="shared" si="56"/>
        <v>Dog100OverACSR</v>
      </c>
      <c r="N566" t="str">
        <f>+VLOOKUP(M566,LineCode!$E:$F,2,0)</f>
        <v>3p_11kV_100_ACSR_Al_o</v>
      </c>
      <c r="R566" t="s">
        <v>296</v>
      </c>
      <c r="S566" t="str">
        <f t="shared" si="57"/>
        <v>Line.line_BAN_2242_2099</v>
      </c>
      <c r="T566" t="str">
        <f t="shared" si="58"/>
        <v>Bus1=2242</v>
      </c>
      <c r="U566" t="str">
        <f t="shared" si="59"/>
        <v>Bus2=2099</v>
      </c>
      <c r="V566" t="str">
        <f t="shared" si="60"/>
        <v>phases=3</v>
      </c>
      <c r="W566" t="str">
        <f t="shared" si="61"/>
        <v>Linecode=3p_11kV_100_ACSR_Al_o</v>
      </c>
      <c r="X566" t="str">
        <f t="shared" si="62"/>
        <v>Length=2.42365</v>
      </c>
      <c r="Y566" t="s">
        <v>307</v>
      </c>
    </row>
    <row r="567" spans="1:25" x14ac:dyDescent="0.25">
      <c r="A567" t="s">
        <v>32</v>
      </c>
      <c r="B567">
        <v>11</v>
      </c>
      <c r="C567" t="s">
        <v>37</v>
      </c>
      <c r="D567">
        <v>100</v>
      </c>
      <c r="E567" t="s">
        <v>27</v>
      </c>
      <c r="F567" t="s">
        <v>38</v>
      </c>
      <c r="G567" t="s">
        <v>30</v>
      </c>
      <c r="H567">
        <v>3</v>
      </c>
      <c r="I567">
        <v>5.7180099999999996</v>
      </c>
      <c r="J567" t="s">
        <v>264</v>
      </c>
      <c r="K567">
        <v>2099</v>
      </c>
      <c r="L567">
        <v>2100</v>
      </c>
      <c r="M567" t="str">
        <f t="shared" si="56"/>
        <v>Dog100OverACSR</v>
      </c>
      <c r="N567" t="str">
        <f>+VLOOKUP(M567,LineCode!$E:$F,2,0)</f>
        <v>3p_11kV_100_ACSR_Al_o</v>
      </c>
      <c r="R567" t="s">
        <v>296</v>
      </c>
      <c r="S567" t="str">
        <f t="shared" si="57"/>
        <v>Line.line_BAN_2099_2100</v>
      </c>
      <c r="T567" t="str">
        <f t="shared" si="58"/>
        <v>Bus1=2099</v>
      </c>
      <c r="U567" t="str">
        <f t="shared" si="59"/>
        <v>Bus2=2100</v>
      </c>
      <c r="V567" t="str">
        <f t="shared" si="60"/>
        <v>phases=3</v>
      </c>
      <c r="W567" t="str">
        <f t="shared" si="61"/>
        <v>Linecode=3p_11kV_100_ACSR_Al_o</v>
      </c>
      <c r="X567" t="str">
        <f t="shared" si="62"/>
        <v>Length=5.71801</v>
      </c>
      <c r="Y567" t="s">
        <v>307</v>
      </c>
    </row>
    <row r="568" spans="1:25" x14ac:dyDescent="0.25">
      <c r="A568" t="s">
        <v>32</v>
      </c>
      <c r="B568">
        <v>11</v>
      </c>
      <c r="C568" t="s">
        <v>37</v>
      </c>
      <c r="D568">
        <v>100</v>
      </c>
      <c r="E568" t="s">
        <v>27</v>
      </c>
      <c r="F568" t="s">
        <v>38</v>
      </c>
      <c r="G568" t="s">
        <v>30</v>
      </c>
      <c r="H568">
        <v>3</v>
      </c>
      <c r="I568">
        <v>15.819800000000001</v>
      </c>
      <c r="J568" t="s">
        <v>264</v>
      </c>
      <c r="K568">
        <v>2100</v>
      </c>
      <c r="L568">
        <v>2101</v>
      </c>
      <c r="M568" t="str">
        <f t="shared" si="56"/>
        <v>Dog100OverACSR</v>
      </c>
      <c r="N568" t="str">
        <f>+VLOOKUP(M568,LineCode!$E:$F,2,0)</f>
        <v>3p_11kV_100_ACSR_Al_o</v>
      </c>
      <c r="R568" t="s">
        <v>296</v>
      </c>
      <c r="S568" t="str">
        <f t="shared" si="57"/>
        <v>Line.line_BAN_2100_2101</v>
      </c>
      <c r="T568" t="str">
        <f t="shared" si="58"/>
        <v>Bus1=2100</v>
      </c>
      <c r="U568" t="str">
        <f t="shared" si="59"/>
        <v>Bus2=2101</v>
      </c>
      <c r="V568" t="str">
        <f t="shared" si="60"/>
        <v>phases=3</v>
      </c>
      <c r="W568" t="str">
        <f t="shared" si="61"/>
        <v>Linecode=3p_11kV_100_ACSR_Al_o</v>
      </c>
      <c r="X568" t="str">
        <f t="shared" si="62"/>
        <v>Length=15.8198</v>
      </c>
      <c r="Y568" t="s">
        <v>307</v>
      </c>
    </row>
    <row r="569" spans="1:25" x14ac:dyDescent="0.25">
      <c r="A569" t="s">
        <v>32</v>
      </c>
      <c r="B569">
        <v>11</v>
      </c>
      <c r="C569" t="s">
        <v>37</v>
      </c>
      <c r="D569">
        <v>100</v>
      </c>
      <c r="E569" t="s">
        <v>27</v>
      </c>
      <c r="F569" t="s">
        <v>38</v>
      </c>
      <c r="G569" t="s">
        <v>30</v>
      </c>
      <c r="H569">
        <v>3</v>
      </c>
      <c r="I569">
        <v>24.576599999999999</v>
      </c>
      <c r="J569" t="s">
        <v>264</v>
      </c>
      <c r="K569">
        <v>2101</v>
      </c>
      <c r="L569">
        <v>2102</v>
      </c>
      <c r="M569" t="str">
        <f t="shared" si="56"/>
        <v>Dog100OverACSR</v>
      </c>
      <c r="N569" t="str">
        <f>+VLOOKUP(M569,LineCode!$E:$F,2,0)</f>
        <v>3p_11kV_100_ACSR_Al_o</v>
      </c>
      <c r="R569" t="s">
        <v>296</v>
      </c>
      <c r="S569" t="str">
        <f t="shared" si="57"/>
        <v>Line.line_BAN_2101_2102</v>
      </c>
      <c r="T569" t="str">
        <f t="shared" si="58"/>
        <v>Bus1=2101</v>
      </c>
      <c r="U569" t="str">
        <f t="shared" si="59"/>
        <v>Bus2=2102</v>
      </c>
      <c r="V569" t="str">
        <f t="shared" si="60"/>
        <v>phases=3</v>
      </c>
      <c r="W569" t="str">
        <f t="shared" si="61"/>
        <v>Linecode=3p_11kV_100_ACSR_Al_o</v>
      </c>
      <c r="X569" t="str">
        <f t="shared" si="62"/>
        <v>Length=24.5766</v>
      </c>
      <c r="Y569" t="s">
        <v>307</v>
      </c>
    </row>
    <row r="570" spans="1:25" x14ac:dyDescent="0.25">
      <c r="A570" t="s">
        <v>32</v>
      </c>
      <c r="B570">
        <v>11</v>
      </c>
      <c r="C570" t="s">
        <v>37</v>
      </c>
      <c r="D570">
        <v>100</v>
      </c>
      <c r="E570" t="s">
        <v>27</v>
      </c>
      <c r="F570" t="s">
        <v>38</v>
      </c>
      <c r="G570" t="s">
        <v>30</v>
      </c>
      <c r="H570">
        <v>3</v>
      </c>
      <c r="I570">
        <v>17.344899999999999</v>
      </c>
      <c r="J570" t="s">
        <v>264</v>
      </c>
      <c r="K570">
        <v>2102</v>
      </c>
      <c r="L570">
        <v>2103</v>
      </c>
      <c r="M570" t="str">
        <f t="shared" si="56"/>
        <v>Dog100OverACSR</v>
      </c>
      <c r="N570" t="str">
        <f>+VLOOKUP(M570,LineCode!$E:$F,2,0)</f>
        <v>3p_11kV_100_ACSR_Al_o</v>
      </c>
      <c r="R570" t="s">
        <v>296</v>
      </c>
      <c r="S570" t="str">
        <f t="shared" si="57"/>
        <v>Line.line_BAN_2102_2103</v>
      </c>
      <c r="T570" t="str">
        <f t="shared" si="58"/>
        <v>Bus1=2102</v>
      </c>
      <c r="U570" t="str">
        <f t="shared" si="59"/>
        <v>Bus2=2103</v>
      </c>
      <c r="V570" t="str">
        <f t="shared" si="60"/>
        <v>phases=3</v>
      </c>
      <c r="W570" t="str">
        <f t="shared" si="61"/>
        <v>Linecode=3p_11kV_100_ACSR_Al_o</v>
      </c>
      <c r="X570" t="str">
        <f t="shared" si="62"/>
        <v>Length=17.3449</v>
      </c>
      <c r="Y570" t="s">
        <v>307</v>
      </c>
    </row>
    <row r="571" spans="1:25" x14ac:dyDescent="0.25">
      <c r="A571" t="s">
        <v>32</v>
      </c>
      <c r="B571">
        <v>11</v>
      </c>
      <c r="C571" t="s">
        <v>37</v>
      </c>
      <c r="D571">
        <v>100</v>
      </c>
      <c r="E571" t="s">
        <v>27</v>
      </c>
      <c r="F571" t="s">
        <v>38</v>
      </c>
      <c r="G571" t="s">
        <v>30</v>
      </c>
      <c r="H571">
        <v>3</v>
      </c>
      <c r="I571">
        <v>19.426500000000001</v>
      </c>
      <c r="J571" t="s">
        <v>264</v>
      </c>
      <c r="K571">
        <v>2103</v>
      </c>
      <c r="L571">
        <v>2104</v>
      </c>
      <c r="M571" t="str">
        <f t="shared" si="56"/>
        <v>Dog100OverACSR</v>
      </c>
      <c r="N571" t="str">
        <f>+VLOOKUP(M571,LineCode!$E:$F,2,0)</f>
        <v>3p_11kV_100_ACSR_Al_o</v>
      </c>
      <c r="R571" t="s">
        <v>296</v>
      </c>
      <c r="S571" t="str">
        <f t="shared" si="57"/>
        <v>Line.line_BAN_2103_2104</v>
      </c>
      <c r="T571" t="str">
        <f t="shared" si="58"/>
        <v>Bus1=2103</v>
      </c>
      <c r="U571" t="str">
        <f t="shared" si="59"/>
        <v>Bus2=2104</v>
      </c>
      <c r="V571" t="str">
        <f t="shared" si="60"/>
        <v>phases=3</v>
      </c>
      <c r="W571" t="str">
        <f t="shared" si="61"/>
        <v>Linecode=3p_11kV_100_ACSR_Al_o</v>
      </c>
      <c r="X571" t="str">
        <f t="shared" si="62"/>
        <v>Length=19.4265</v>
      </c>
      <c r="Y571" t="s">
        <v>307</v>
      </c>
    </row>
    <row r="572" spans="1:25" x14ac:dyDescent="0.25">
      <c r="A572" t="s">
        <v>32</v>
      </c>
      <c r="B572">
        <v>11</v>
      </c>
      <c r="C572" t="s">
        <v>37</v>
      </c>
      <c r="D572">
        <v>100</v>
      </c>
      <c r="E572" t="s">
        <v>27</v>
      </c>
      <c r="F572" t="s">
        <v>38</v>
      </c>
      <c r="G572" t="s">
        <v>30</v>
      </c>
      <c r="H572">
        <v>3</v>
      </c>
      <c r="I572">
        <v>19.1097</v>
      </c>
      <c r="J572" t="s">
        <v>264</v>
      </c>
      <c r="K572">
        <v>2104</v>
      </c>
      <c r="L572">
        <v>2105</v>
      </c>
      <c r="M572" t="str">
        <f t="shared" si="56"/>
        <v>Dog100OverACSR</v>
      </c>
      <c r="N572" t="str">
        <f>+VLOOKUP(M572,LineCode!$E:$F,2,0)</f>
        <v>3p_11kV_100_ACSR_Al_o</v>
      </c>
      <c r="R572" t="s">
        <v>296</v>
      </c>
      <c r="S572" t="str">
        <f t="shared" si="57"/>
        <v>Line.line_BAN_2104_2105</v>
      </c>
      <c r="T572" t="str">
        <f t="shared" si="58"/>
        <v>Bus1=2104</v>
      </c>
      <c r="U572" t="str">
        <f t="shared" si="59"/>
        <v>Bus2=2105</v>
      </c>
      <c r="V572" t="str">
        <f t="shared" si="60"/>
        <v>phases=3</v>
      </c>
      <c r="W572" t="str">
        <f t="shared" si="61"/>
        <v>Linecode=3p_11kV_100_ACSR_Al_o</v>
      </c>
      <c r="X572" t="str">
        <f t="shared" si="62"/>
        <v>Length=19.1097</v>
      </c>
      <c r="Y572" t="s">
        <v>307</v>
      </c>
    </row>
    <row r="573" spans="1:25" x14ac:dyDescent="0.25">
      <c r="A573" t="s">
        <v>32</v>
      </c>
      <c r="B573">
        <v>11</v>
      </c>
      <c r="C573" t="s">
        <v>37</v>
      </c>
      <c r="D573">
        <v>100</v>
      </c>
      <c r="E573" t="s">
        <v>27</v>
      </c>
      <c r="F573" t="s">
        <v>38</v>
      </c>
      <c r="G573" t="s">
        <v>30</v>
      </c>
      <c r="H573">
        <v>3</v>
      </c>
      <c r="I573">
        <v>17.4925</v>
      </c>
      <c r="J573" t="s">
        <v>264</v>
      </c>
      <c r="K573">
        <v>2105</v>
      </c>
      <c r="L573">
        <v>2106</v>
      </c>
      <c r="M573" t="str">
        <f t="shared" si="56"/>
        <v>Dog100OverACSR</v>
      </c>
      <c r="N573" t="str">
        <f>+VLOOKUP(M573,LineCode!$E:$F,2,0)</f>
        <v>3p_11kV_100_ACSR_Al_o</v>
      </c>
      <c r="R573" t="s">
        <v>296</v>
      </c>
      <c r="S573" t="str">
        <f t="shared" si="57"/>
        <v>Line.line_BAN_2105_2106</v>
      </c>
      <c r="T573" t="str">
        <f t="shared" si="58"/>
        <v>Bus1=2105</v>
      </c>
      <c r="U573" t="str">
        <f t="shared" si="59"/>
        <v>Bus2=2106</v>
      </c>
      <c r="V573" t="str">
        <f t="shared" si="60"/>
        <v>phases=3</v>
      </c>
      <c r="W573" t="str">
        <f t="shared" si="61"/>
        <v>Linecode=3p_11kV_100_ACSR_Al_o</v>
      </c>
      <c r="X573" t="str">
        <f t="shared" si="62"/>
        <v>Length=17.4925</v>
      </c>
      <c r="Y573" t="s">
        <v>307</v>
      </c>
    </row>
    <row r="574" spans="1:25" x14ac:dyDescent="0.25">
      <c r="A574" t="s">
        <v>32</v>
      </c>
      <c r="B574">
        <v>11</v>
      </c>
      <c r="C574" t="s">
        <v>37</v>
      </c>
      <c r="D574">
        <v>100</v>
      </c>
      <c r="E574" t="s">
        <v>27</v>
      </c>
      <c r="F574" t="s">
        <v>38</v>
      </c>
      <c r="G574" t="s">
        <v>30</v>
      </c>
      <c r="H574">
        <v>3</v>
      </c>
      <c r="I574">
        <v>14.7712</v>
      </c>
      <c r="J574" t="s">
        <v>264</v>
      </c>
      <c r="K574">
        <v>2106</v>
      </c>
      <c r="L574">
        <v>2107</v>
      </c>
      <c r="M574" t="str">
        <f t="shared" si="56"/>
        <v>Dog100OverACSR</v>
      </c>
      <c r="N574" t="str">
        <f>+VLOOKUP(M574,LineCode!$E:$F,2,0)</f>
        <v>3p_11kV_100_ACSR_Al_o</v>
      </c>
      <c r="R574" t="s">
        <v>296</v>
      </c>
      <c r="S574" t="str">
        <f t="shared" si="57"/>
        <v>Line.line_BAN_2106_2107</v>
      </c>
      <c r="T574" t="str">
        <f t="shared" si="58"/>
        <v>Bus1=2106</v>
      </c>
      <c r="U574" t="str">
        <f t="shared" si="59"/>
        <v>Bus2=2107</v>
      </c>
      <c r="V574" t="str">
        <f t="shared" si="60"/>
        <v>phases=3</v>
      </c>
      <c r="W574" t="str">
        <f t="shared" si="61"/>
        <v>Linecode=3p_11kV_100_ACSR_Al_o</v>
      </c>
      <c r="X574" t="str">
        <f t="shared" si="62"/>
        <v>Length=14.7712</v>
      </c>
      <c r="Y574" t="s">
        <v>307</v>
      </c>
    </row>
    <row r="575" spans="1:25" x14ac:dyDescent="0.25">
      <c r="A575" t="s">
        <v>32</v>
      </c>
      <c r="B575">
        <v>11</v>
      </c>
      <c r="C575" t="s">
        <v>37</v>
      </c>
      <c r="D575">
        <v>100</v>
      </c>
      <c r="E575" t="s">
        <v>27</v>
      </c>
      <c r="F575" t="s">
        <v>38</v>
      </c>
      <c r="G575" t="s">
        <v>30</v>
      </c>
      <c r="H575">
        <v>3</v>
      </c>
      <c r="I575">
        <v>20.8827</v>
      </c>
      <c r="J575" t="s">
        <v>264</v>
      </c>
      <c r="K575">
        <v>2107</v>
      </c>
      <c r="L575">
        <v>2108</v>
      </c>
      <c r="M575" t="str">
        <f t="shared" si="56"/>
        <v>Dog100OverACSR</v>
      </c>
      <c r="N575" t="str">
        <f>+VLOOKUP(M575,LineCode!$E:$F,2,0)</f>
        <v>3p_11kV_100_ACSR_Al_o</v>
      </c>
      <c r="R575" t="s">
        <v>296</v>
      </c>
      <c r="S575" t="str">
        <f t="shared" si="57"/>
        <v>Line.line_BAN_2107_2108</v>
      </c>
      <c r="T575" t="str">
        <f t="shared" si="58"/>
        <v>Bus1=2107</v>
      </c>
      <c r="U575" t="str">
        <f t="shared" si="59"/>
        <v>Bus2=2108</v>
      </c>
      <c r="V575" t="str">
        <f t="shared" si="60"/>
        <v>phases=3</v>
      </c>
      <c r="W575" t="str">
        <f t="shared" si="61"/>
        <v>Linecode=3p_11kV_100_ACSR_Al_o</v>
      </c>
      <c r="X575" t="str">
        <f t="shared" si="62"/>
        <v>Length=20.8827</v>
      </c>
      <c r="Y575" t="s">
        <v>307</v>
      </c>
    </row>
    <row r="576" spans="1:25" x14ac:dyDescent="0.25">
      <c r="A576" t="s">
        <v>32</v>
      </c>
      <c r="B576">
        <v>11</v>
      </c>
      <c r="C576" t="s">
        <v>37</v>
      </c>
      <c r="D576">
        <v>100</v>
      </c>
      <c r="E576" t="s">
        <v>27</v>
      </c>
      <c r="F576" t="s">
        <v>38</v>
      </c>
      <c r="G576" t="s">
        <v>30</v>
      </c>
      <c r="H576">
        <v>3</v>
      </c>
      <c r="I576">
        <v>20.259399999999999</v>
      </c>
      <c r="J576" t="s">
        <v>264</v>
      </c>
      <c r="K576">
        <v>2108</v>
      </c>
      <c r="L576">
        <v>2109</v>
      </c>
      <c r="M576" t="str">
        <f t="shared" si="56"/>
        <v>Dog100OverACSR</v>
      </c>
      <c r="N576" t="str">
        <f>+VLOOKUP(M576,LineCode!$E:$F,2,0)</f>
        <v>3p_11kV_100_ACSR_Al_o</v>
      </c>
      <c r="R576" t="s">
        <v>296</v>
      </c>
      <c r="S576" t="str">
        <f t="shared" si="57"/>
        <v>Line.line_BAN_2108_2109</v>
      </c>
      <c r="T576" t="str">
        <f t="shared" si="58"/>
        <v>Bus1=2108</v>
      </c>
      <c r="U576" t="str">
        <f t="shared" si="59"/>
        <v>Bus2=2109</v>
      </c>
      <c r="V576" t="str">
        <f t="shared" si="60"/>
        <v>phases=3</v>
      </c>
      <c r="W576" t="str">
        <f t="shared" si="61"/>
        <v>Linecode=3p_11kV_100_ACSR_Al_o</v>
      </c>
      <c r="X576" t="str">
        <f t="shared" si="62"/>
        <v>Length=20.2594</v>
      </c>
      <c r="Y576" t="s">
        <v>307</v>
      </c>
    </row>
    <row r="577" spans="1:25" x14ac:dyDescent="0.25">
      <c r="A577" t="s">
        <v>32</v>
      </c>
      <c r="B577">
        <v>11</v>
      </c>
      <c r="C577" t="s">
        <v>37</v>
      </c>
      <c r="D577">
        <v>100</v>
      </c>
      <c r="E577" t="s">
        <v>27</v>
      </c>
      <c r="F577" t="s">
        <v>38</v>
      </c>
      <c r="G577" t="s">
        <v>30</v>
      </c>
      <c r="H577">
        <v>3</v>
      </c>
      <c r="I577">
        <v>29.253699999999998</v>
      </c>
      <c r="J577" t="s">
        <v>264</v>
      </c>
      <c r="K577">
        <v>2109</v>
      </c>
      <c r="L577">
        <v>2110</v>
      </c>
      <c r="M577" t="str">
        <f t="shared" si="56"/>
        <v>Dog100OverACSR</v>
      </c>
      <c r="N577" t="str">
        <f>+VLOOKUP(M577,LineCode!$E:$F,2,0)</f>
        <v>3p_11kV_100_ACSR_Al_o</v>
      </c>
      <c r="R577" t="s">
        <v>296</v>
      </c>
      <c r="S577" t="str">
        <f t="shared" si="57"/>
        <v>Line.line_BAN_2109_2110</v>
      </c>
      <c r="T577" t="str">
        <f t="shared" si="58"/>
        <v>Bus1=2109</v>
      </c>
      <c r="U577" t="str">
        <f t="shared" si="59"/>
        <v>Bus2=2110</v>
      </c>
      <c r="V577" t="str">
        <f t="shared" si="60"/>
        <v>phases=3</v>
      </c>
      <c r="W577" t="str">
        <f t="shared" si="61"/>
        <v>Linecode=3p_11kV_100_ACSR_Al_o</v>
      </c>
      <c r="X577" t="str">
        <f t="shared" si="62"/>
        <v>Length=29.2537</v>
      </c>
      <c r="Y577" t="s">
        <v>307</v>
      </c>
    </row>
    <row r="578" spans="1:25" x14ac:dyDescent="0.25">
      <c r="A578" t="s">
        <v>32</v>
      </c>
      <c r="B578">
        <v>11</v>
      </c>
      <c r="C578" t="s">
        <v>37</v>
      </c>
      <c r="D578">
        <v>100</v>
      </c>
      <c r="E578" t="s">
        <v>27</v>
      </c>
      <c r="F578" t="s">
        <v>38</v>
      </c>
      <c r="G578" t="s">
        <v>30</v>
      </c>
      <c r="H578">
        <v>3</v>
      </c>
      <c r="I578">
        <v>8.2652099999999997</v>
      </c>
      <c r="J578" t="s">
        <v>264</v>
      </c>
      <c r="K578">
        <v>2110</v>
      </c>
      <c r="L578">
        <v>2111</v>
      </c>
      <c r="M578" t="str">
        <f t="shared" ref="M578:M641" si="63">C578&amp;D578&amp;F578&amp;G578</f>
        <v>Dog100OverACSR</v>
      </c>
      <c r="N578" t="str">
        <f>+VLOOKUP(M578,LineCode!$E:$F,2,0)</f>
        <v>3p_11kV_100_ACSR_Al_o</v>
      </c>
      <c r="R578" t="s">
        <v>296</v>
      </c>
      <c r="S578" t="str">
        <f t="shared" si="57"/>
        <v>Line.line_BAN_2110_2111</v>
      </c>
      <c r="T578" t="str">
        <f t="shared" si="58"/>
        <v>Bus1=2110</v>
      </c>
      <c r="U578" t="str">
        <f t="shared" si="59"/>
        <v>Bus2=2111</v>
      </c>
      <c r="V578" t="str">
        <f t="shared" si="60"/>
        <v>phases=3</v>
      </c>
      <c r="W578" t="str">
        <f t="shared" si="61"/>
        <v>Linecode=3p_11kV_100_ACSR_Al_o</v>
      </c>
      <c r="X578" t="str">
        <f t="shared" si="62"/>
        <v>Length=8.26521</v>
      </c>
      <c r="Y578" t="s">
        <v>307</v>
      </c>
    </row>
    <row r="579" spans="1:25" x14ac:dyDescent="0.25">
      <c r="A579" t="s">
        <v>32</v>
      </c>
      <c r="B579">
        <v>11</v>
      </c>
      <c r="C579" t="s">
        <v>37</v>
      </c>
      <c r="D579">
        <v>100</v>
      </c>
      <c r="E579" t="s">
        <v>27</v>
      </c>
      <c r="F579" t="s">
        <v>38</v>
      </c>
      <c r="G579" t="s">
        <v>30</v>
      </c>
      <c r="H579">
        <v>3</v>
      </c>
      <c r="I579">
        <v>9.0267199999999992</v>
      </c>
      <c r="J579" t="s">
        <v>264</v>
      </c>
      <c r="K579">
        <v>2111</v>
      </c>
      <c r="L579">
        <v>2112</v>
      </c>
      <c r="M579" t="str">
        <f t="shared" si="63"/>
        <v>Dog100OverACSR</v>
      </c>
      <c r="N579" t="str">
        <f>+VLOOKUP(M579,LineCode!$E:$F,2,0)</f>
        <v>3p_11kV_100_ACSR_Al_o</v>
      </c>
      <c r="R579" t="s">
        <v>296</v>
      </c>
      <c r="S579" t="str">
        <f t="shared" ref="S579:S642" si="64">"Line.line_"&amp;J579&amp;"_"&amp;K579&amp;"_"&amp;L579</f>
        <v>Line.line_BAN_2111_2112</v>
      </c>
      <c r="T579" t="str">
        <f t="shared" ref="T579:T642" si="65">"Bus1="&amp;K579</f>
        <v>Bus1=2111</v>
      </c>
      <c r="U579" t="str">
        <f t="shared" ref="U579:U642" si="66">"Bus2="&amp;L579</f>
        <v>Bus2=2112</v>
      </c>
      <c r="V579" t="str">
        <f t="shared" ref="V579:V642" si="67">"phases="&amp;H579</f>
        <v>phases=3</v>
      </c>
      <c r="W579" t="str">
        <f t="shared" ref="W579:W642" si="68">"Linecode="&amp;N579</f>
        <v>Linecode=3p_11kV_100_ACSR_Al_o</v>
      </c>
      <c r="X579" t="str">
        <f t="shared" ref="X579:X642" si="69">"Length="&amp;I579</f>
        <v>Length=9.02672</v>
      </c>
      <c r="Y579" t="s">
        <v>307</v>
      </c>
    </row>
    <row r="580" spans="1:25" x14ac:dyDescent="0.25">
      <c r="A580" t="s">
        <v>32</v>
      </c>
      <c r="B580">
        <v>11</v>
      </c>
      <c r="C580" t="s">
        <v>37</v>
      </c>
      <c r="D580">
        <v>100</v>
      </c>
      <c r="E580" t="s">
        <v>27</v>
      </c>
      <c r="F580" t="s">
        <v>38</v>
      </c>
      <c r="G580" t="s">
        <v>30</v>
      </c>
      <c r="H580">
        <v>3</v>
      </c>
      <c r="I580">
        <v>19.902999999999999</v>
      </c>
      <c r="J580" t="s">
        <v>264</v>
      </c>
      <c r="K580">
        <v>2112</v>
      </c>
      <c r="L580">
        <v>2113</v>
      </c>
      <c r="M580" t="str">
        <f t="shared" si="63"/>
        <v>Dog100OverACSR</v>
      </c>
      <c r="N580" t="str">
        <f>+VLOOKUP(M580,LineCode!$E:$F,2,0)</f>
        <v>3p_11kV_100_ACSR_Al_o</v>
      </c>
      <c r="R580" t="s">
        <v>296</v>
      </c>
      <c r="S580" t="str">
        <f t="shared" si="64"/>
        <v>Line.line_BAN_2112_2113</v>
      </c>
      <c r="T580" t="str">
        <f t="shared" si="65"/>
        <v>Bus1=2112</v>
      </c>
      <c r="U580" t="str">
        <f t="shared" si="66"/>
        <v>Bus2=2113</v>
      </c>
      <c r="V580" t="str">
        <f t="shared" si="67"/>
        <v>phases=3</v>
      </c>
      <c r="W580" t="str">
        <f t="shared" si="68"/>
        <v>Linecode=3p_11kV_100_ACSR_Al_o</v>
      </c>
      <c r="X580" t="str">
        <f t="shared" si="69"/>
        <v>Length=19.903</v>
      </c>
      <c r="Y580" t="s">
        <v>307</v>
      </c>
    </row>
    <row r="581" spans="1:25" x14ac:dyDescent="0.25">
      <c r="A581" t="s">
        <v>32</v>
      </c>
      <c r="B581">
        <v>11</v>
      </c>
      <c r="C581" t="s">
        <v>37</v>
      </c>
      <c r="D581">
        <v>100</v>
      </c>
      <c r="E581" t="s">
        <v>27</v>
      </c>
      <c r="F581" t="s">
        <v>38</v>
      </c>
      <c r="G581" t="s">
        <v>30</v>
      </c>
      <c r="H581">
        <v>3</v>
      </c>
      <c r="I581">
        <v>23.305700000000002</v>
      </c>
      <c r="J581" t="s">
        <v>264</v>
      </c>
      <c r="K581">
        <v>2113</v>
      </c>
      <c r="L581">
        <v>2114</v>
      </c>
      <c r="M581" t="str">
        <f t="shared" si="63"/>
        <v>Dog100OverACSR</v>
      </c>
      <c r="N581" t="str">
        <f>+VLOOKUP(M581,LineCode!$E:$F,2,0)</f>
        <v>3p_11kV_100_ACSR_Al_o</v>
      </c>
      <c r="R581" t="s">
        <v>296</v>
      </c>
      <c r="S581" t="str">
        <f t="shared" si="64"/>
        <v>Line.line_BAN_2113_2114</v>
      </c>
      <c r="T581" t="str">
        <f t="shared" si="65"/>
        <v>Bus1=2113</v>
      </c>
      <c r="U581" t="str">
        <f t="shared" si="66"/>
        <v>Bus2=2114</v>
      </c>
      <c r="V581" t="str">
        <f t="shared" si="67"/>
        <v>phases=3</v>
      </c>
      <c r="W581" t="str">
        <f t="shared" si="68"/>
        <v>Linecode=3p_11kV_100_ACSR_Al_o</v>
      </c>
      <c r="X581" t="str">
        <f t="shared" si="69"/>
        <v>Length=23.3057</v>
      </c>
      <c r="Y581" t="s">
        <v>307</v>
      </c>
    </row>
    <row r="582" spans="1:25" x14ac:dyDescent="0.25">
      <c r="A582" t="s">
        <v>32</v>
      </c>
      <c r="B582">
        <v>11</v>
      </c>
      <c r="C582" t="s">
        <v>37</v>
      </c>
      <c r="D582">
        <v>100</v>
      </c>
      <c r="E582" t="s">
        <v>27</v>
      </c>
      <c r="F582" t="s">
        <v>38</v>
      </c>
      <c r="G582" t="s">
        <v>30</v>
      </c>
      <c r="H582">
        <v>3</v>
      </c>
      <c r="I582">
        <v>22.8262</v>
      </c>
      <c r="J582" t="s">
        <v>264</v>
      </c>
      <c r="K582">
        <v>2114</v>
      </c>
      <c r="L582">
        <v>2115</v>
      </c>
      <c r="M582" t="str">
        <f t="shared" si="63"/>
        <v>Dog100OverACSR</v>
      </c>
      <c r="N582" t="str">
        <f>+VLOOKUP(M582,LineCode!$E:$F,2,0)</f>
        <v>3p_11kV_100_ACSR_Al_o</v>
      </c>
      <c r="R582" t="s">
        <v>296</v>
      </c>
      <c r="S582" t="str">
        <f t="shared" si="64"/>
        <v>Line.line_BAN_2114_2115</v>
      </c>
      <c r="T582" t="str">
        <f t="shared" si="65"/>
        <v>Bus1=2114</v>
      </c>
      <c r="U582" t="str">
        <f t="shared" si="66"/>
        <v>Bus2=2115</v>
      </c>
      <c r="V582" t="str">
        <f t="shared" si="67"/>
        <v>phases=3</v>
      </c>
      <c r="W582" t="str">
        <f t="shared" si="68"/>
        <v>Linecode=3p_11kV_100_ACSR_Al_o</v>
      </c>
      <c r="X582" t="str">
        <f t="shared" si="69"/>
        <v>Length=22.8262</v>
      </c>
      <c r="Y582" t="s">
        <v>307</v>
      </c>
    </row>
    <row r="583" spans="1:25" x14ac:dyDescent="0.25">
      <c r="A583" t="s">
        <v>32</v>
      </c>
      <c r="B583">
        <v>11</v>
      </c>
      <c r="C583" t="s">
        <v>37</v>
      </c>
      <c r="D583">
        <v>100</v>
      </c>
      <c r="E583" t="s">
        <v>27</v>
      </c>
      <c r="F583" t="s">
        <v>38</v>
      </c>
      <c r="G583" t="s">
        <v>30</v>
      </c>
      <c r="H583">
        <v>3</v>
      </c>
      <c r="I583">
        <v>19.603400000000001</v>
      </c>
      <c r="J583" t="s">
        <v>264</v>
      </c>
      <c r="K583">
        <v>2115</v>
      </c>
      <c r="L583">
        <v>2116</v>
      </c>
      <c r="M583" t="str">
        <f t="shared" si="63"/>
        <v>Dog100OverACSR</v>
      </c>
      <c r="N583" t="str">
        <f>+VLOOKUP(M583,LineCode!$E:$F,2,0)</f>
        <v>3p_11kV_100_ACSR_Al_o</v>
      </c>
      <c r="R583" t="s">
        <v>296</v>
      </c>
      <c r="S583" t="str">
        <f t="shared" si="64"/>
        <v>Line.line_BAN_2115_2116</v>
      </c>
      <c r="T583" t="str">
        <f t="shared" si="65"/>
        <v>Bus1=2115</v>
      </c>
      <c r="U583" t="str">
        <f t="shared" si="66"/>
        <v>Bus2=2116</v>
      </c>
      <c r="V583" t="str">
        <f t="shared" si="67"/>
        <v>phases=3</v>
      </c>
      <c r="W583" t="str">
        <f t="shared" si="68"/>
        <v>Linecode=3p_11kV_100_ACSR_Al_o</v>
      </c>
      <c r="X583" t="str">
        <f t="shared" si="69"/>
        <v>Length=19.6034</v>
      </c>
      <c r="Y583" t="s">
        <v>307</v>
      </c>
    </row>
    <row r="584" spans="1:25" x14ac:dyDescent="0.25">
      <c r="A584" t="s">
        <v>32</v>
      </c>
      <c r="B584">
        <v>11</v>
      </c>
      <c r="C584" t="s">
        <v>37</v>
      </c>
      <c r="D584">
        <v>100</v>
      </c>
      <c r="E584" t="s">
        <v>27</v>
      </c>
      <c r="F584" t="s">
        <v>38</v>
      </c>
      <c r="G584" t="s">
        <v>30</v>
      </c>
      <c r="H584">
        <v>3</v>
      </c>
      <c r="I584">
        <v>24.727699999999999</v>
      </c>
      <c r="J584" t="s">
        <v>264</v>
      </c>
      <c r="K584">
        <v>2116</v>
      </c>
      <c r="L584">
        <v>2117</v>
      </c>
      <c r="M584" t="str">
        <f t="shared" si="63"/>
        <v>Dog100OverACSR</v>
      </c>
      <c r="N584" t="str">
        <f>+VLOOKUP(M584,LineCode!$E:$F,2,0)</f>
        <v>3p_11kV_100_ACSR_Al_o</v>
      </c>
      <c r="R584" t="s">
        <v>296</v>
      </c>
      <c r="S584" t="str">
        <f t="shared" si="64"/>
        <v>Line.line_BAN_2116_2117</v>
      </c>
      <c r="T584" t="str">
        <f t="shared" si="65"/>
        <v>Bus1=2116</v>
      </c>
      <c r="U584" t="str">
        <f t="shared" si="66"/>
        <v>Bus2=2117</v>
      </c>
      <c r="V584" t="str">
        <f t="shared" si="67"/>
        <v>phases=3</v>
      </c>
      <c r="W584" t="str">
        <f t="shared" si="68"/>
        <v>Linecode=3p_11kV_100_ACSR_Al_o</v>
      </c>
      <c r="X584" t="str">
        <f t="shared" si="69"/>
        <v>Length=24.7277</v>
      </c>
      <c r="Y584" t="s">
        <v>307</v>
      </c>
    </row>
    <row r="585" spans="1:25" x14ac:dyDescent="0.25">
      <c r="A585" t="s">
        <v>32</v>
      </c>
      <c r="B585">
        <v>11</v>
      </c>
      <c r="C585" t="s">
        <v>37</v>
      </c>
      <c r="D585">
        <v>100</v>
      </c>
      <c r="E585" t="s">
        <v>27</v>
      </c>
      <c r="F585" t="s">
        <v>38</v>
      </c>
      <c r="G585" t="s">
        <v>30</v>
      </c>
      <c r="H585">
        <v>3</v>
      </c>
      <c r="I585">
        <v>23.234100000000002</v>
      </c>
      <c r="J585" t="s">
        <v>264</v>
      </c>
      <c r="K585">
        <v>2117</v>
      </c>
      <c r="L585">
        <v>2118</v>
      </c>
      <c r="M585" t="str">
        <f t="shared" si="63"/>
        <v>Dog100OverACSR</v>
      </c>
      <c r="N585" t="str">
        <f>+VLOOKUP(M585,LineCode!$E:$F,2,0)</f>
        <v>3p_11kV_100_ACSR_Al_o</v>
      </c>
      <c r="R585" t="s">
        <v>296</v>
      </c>
      <c r="S585" t="str">
        <f t="shared" si="64"/>
        <v>Line.line_BAN_2117_2118</v>
      </c>
      <c r="T585" t="str">
        <f t="shared" si="65"/>
        <v>Bus1=2117</v>
      </c>
      <c r="U585" t="str">
        <f t="shared" si="66"/>
        <v>Bus2=2118</v>
      </c>
      <c r="V585" t="str">
        <f t="shared" si="67"/>
        <v>phases=3</v>
      </c>
      <c r="W585" t="str">
        <f t="shared" si="68"/>
        <v>Linecode=3p_11kV_100_ACSR_Al_o</v>
      </c>
      <c r="X585" t="str">
        <f t="shared" si="69"/>
        <v>Length=23.2341</v>
      </c>
      <c r="Y585" t="s">
        <v>307</v>
      </c>
    </row>
    <row r="586" spans="1:25" x14ac:dyDescent="0.25">
      <c r="A586" t="s">
        <v>32</v>
      </c>
      <c r="B586">
        <v>11</v>
      </c>
      <c r="C586" t="s">
        <v>37</v>
      </c>
      <c r="D586">
        <v>100</v>
      </c>
      <c r="E586" t="s">
        <v>27</v>
      </c>
      <c r="F586" t="s">
        <v>38</v>
      </c>
      <c r="G586" t="s">
        <v>30</v>
      </c>
      <c r="H586">
        <v>3</v>
      </c>
      <c r="I586">
        <v>11.759600000000001</v>
      </c>
      <c r="J586" t="s">
        <v>264</v>
      </c>
      <c r="K586">
        <v>2118</v>
      </c>
      <c r="L586">
        <v>2119</v>
      </c>
      <c r="M586" t="str">
        <f t="shared" si="63"/>
        <v>Dog100OverACSR</v>
      </c>
      <c r="N586" t="str">
        <f>+VLOOKUP(M586,LineCode!$E:$F,2,0)</f>
        <v>3p_11kV_100_ACSR_Al_o</v>
      </c>
      <c r="R586" t="s">
        <v>296</v>
      </c>
      <c r="S586" t="str">
        <f t="shared" si="64"/>
        <v>Line.line_BAN_2118_2119</v>
      </c>
      <c r="T586" t="str">
        <f t="shared" si="65"/>
        <v>Bus1=2118</v>
      </c>
      <c r="U586" t="str">
        <f t="shared" si="66"/>
        <v>Bus2=2119</v>
      </c>
      <c r="V586" t="str">
        <f t="shared" si="67"/>
        <v>phases=3</v>
      </c>
      <c r="W586" t="str">
        <f t="shared" si="68"/>
        <v>Linecode=3p_11kV_100_ACSR_Al_o</v>
      </c>
      <c r="X586" t="str">
        <f t="shared" si="69"/>
        <v>Length=11.7596</v>
      </c>
      <c r="Y586" t="s">
        <v>307</v>
      </c>
    </row>
    <row r="587" spans="1:25" x14ac:dyDescent="0.25">
      <c r="A587" t="s">
        <v>32</v>
      </c>
      <c r="B587">
        <v>11</v>
      </c>
      <c r="C587" t="s">
        <v>37</v>
      </c>
      <c r="D587">
        <v>100</v>
      </c>
      <c r="E587" t="s">
        <v>27</v>
      </c>
      <c r="F587" t="s">
        <v>38</v>
      </c>
      <c r="G587" t="s">
        <v>30</v>
      </c>
      <c r="H587">
        <v>3</v>
      </c>
      <c r="I587">
        <v>16.86</v>
      </c>
      <c r="J587" t="s">
        <v>264</v>
      </c>
      <c r="K587">
        <v>2119</v>
      </c>
      <c r="L587">
        <v>2120</v>
      </c>
      <c r="M587" t="str">
        <f t="shared" si="63"/>
        <v>Dog100OverACSR</v>
      </c>
      <c r="N587" t="str">
        <f>+VLOOKUP(M587,LineCode!$E:$F,2,0)</f>
        <v>3p_11kV_100_ACSR_Al_o</v>
      </c>
      <c r="R587" t="s">
        <v>296</v>
      </c>
      <c r="S587" t="str">
        <f t="shared" si="64"/>
        <v>Line.line_BAN_2119_2120</v>
      </c>
      <c r="T587" t="str">
        <f t="shared" si="65"/>
        <v>Bus1=2119</v>
      </c>
      <c r="U587" t="str">
        <f t="shared" si="66"/>
        <v>Bus2=2120</v>
      </c>
      <c r="V587" t="str">
        <f t="shared" si="67"/>
        <v>phases=3</v>
      </c>
      <c r="W587" t="str">
        <f t="shared" si="68"/>
        <v>Linecode=3p_11kV_100_ACSR_Al_o</v>
      </c>
      <c r="X587" t="str">
        <f t="shared" si="69"/>
        <v>Length=16.86</v>
      </c>
      <c r="Y587" t="s">
        <v>307</v>
      </c>
    </row>
    <row r="588" spans="1:25" x14ac:dyDescent="0.25">
      <c r="A588" t="s">
        <v>32</v>
      </c>
      <c r="B588">
        <v>11</v>
      </c>
      <c r="C588" t="s">
        <v>37</v>
      </c>
      <c r="D588">
        <v>100</v>
      </c>
      <c r="E588" t="s">
        <v>27</v>
      </c>
      <c r="F588" t="s">
        <v>38</v>
      </c>
      <c r="G588" t="s">
        <v>30</v>
      </c>
      <c r="H588">
        <v>3</v>
      </c>
      <c r="I588">
        <v>6.1443599999999998</v>
      </c>
      <c r="J588" t="s">
        <v>264</v>
      </c>
      <c r="K588">
        <v>2120</v>
      </c>
      <c r="L588">
        <v>2121</v>
      </c>
      <c r="M588" t="str">
        <f t="shared" si="63"/>
        <v>Dog100OverACSR</v>
      </c>
      <c r="N588" t="str">
        <f>+VLOOKUP(M588,LineCode!$E:$F,2,0)</f>
        <v>3p_11kV_100_ACSR_Al_o</v>
      </c>
      <c r="R588" t="s">
        <v>296</v>
      </c>
      <c r="S588" t="str">
        <f t="shared" si="64"/>
        <v>Line.line_BAN_2120_2121</v>
      </c>
      <c r="T588" t="str">
        <f t="shared" si="65"/>
        <v>Bus1=2120</v>
      </c>
      <c r="U588" t="str">
        <f t="shared" si="66"/>
        <v>Bus2=2121</v>
      </c>
      <c r="V588" t="str">
        <f t="shared" si="67"/>
        <v>phases=3</v>
      </c>
      <c r="W588" t="str">
        <f t="shared" si="68"/>
        <v>Linecode=3p_11kV_100_ACSR_Al_o</v>
      </c>
      <c r="X588" t="str">
        <f t="shared" si="69"/>
        <v>Length=6.14436</v>
      </c>
      <c r="Y588" t="s">
        <v>307</v>
      </c>
    </row>
    <row r="589" spans="1:25" x14ac:dyDescent="0.25">
      <c r="A589" t="s">
        <v>32</v>
      </c>
      <c r="B589">
        <v>11</v>
      </c>
      <c r="C589" t="s">
        <v>37</v>
      </c>
      <c r="D589">
        <v>100</v>
      </c>
      <c r="E589" t="s">
        <v>27</v>
      </c>
      <c r="F589" t="s">
        <v>38</v>
      </c>
      <c r="G589" t="s">
        <v>30</v>
      </c>
      <c r="H589">
        <v>3</v>
      </c>
      <c r="I589">
        <v>1.2166600000000001</v>
      </c>
      <c r="J589" t="s">
        <v>264</v>
      </c>
      <c r="K589">
        <v>2121</v>
      </c>
      <c r="L589">
        <v>2243</v>
      </c>
      <c r="M589" t="str">
        <f t="shared" si="63"/>
        <v>Dog100OverACSR</v>
      </c>
      <c r="N589" t="str">
        <f>+VLOOKUP(M589,LineCode!$E:$F,2,0)</f>
        <v>3p_11kV_100_ACSR_Al_o</v>
      </c>
      <c r="R589" t="s">
        <v>296</v>
      </c>
      <c r="S589" t="str">
        <f t="shared" si="64"/>
        <v>Line.line_BAN_2121_2243</v>
      </c>
      <c r="T589" t="str">
        <f t="shared" si="65"/>
        <v>Bus1=2121</v>
      </c>
      <c r="U589" t="str">
        <f t="shared" si="66"/>
        <v>Bus2=2243</v>
      </c>
      <c r="V589" t="str">
        <f t="shared" si="67"/>
        <v>phases=3</v>
      </c>
      <c r="W589" t="str">
        <f t="shared" si="68"/>
        <v>Linecode=3p_11kV_100_ACSR_Al_o</v>
      </c>
      <c r="X589" t="str">
        <f t="shared" si="69"/>
        <v>Length=1.21666</v>
      </c>
      <c r="Y589" t="s">
        <v>307</v>
      </c>
    </row>
    <row r="590" spans="1:25" x14ac:dyDescent="0.25">
      <c r="A590" t="s">
        <v>32</v>
      </c>
      <c r="B590">
        <v>11</v>
      </c>
      <c r="C590" t="s">
        <v>37</v>
      </c>
      <c r="D590">
        <v>100</v>
      </c>
      <c r="E590" t="s">
        <v>27</v>
      </c>
      <c r="F590" t="s">
        <v>38</v>
      </c>
      <c r="G590" t="s">
        <v>30</v>
      </c>
      <c r="H590">
        <v>3</v>
      </c>
      <c r="I590">
        <v>17.121700000000001</v>
      </c>
      <c r="J590" t="s">
        <v>264</v>
      </c>
      <c r="K590">
        <v>2243</v>
      </c>
      <c r="L590">
        <v>2122</v>
      </c>
      <c r="M590" t="str">
        <f t="shared" si="63"/>
        <v>Dog100OverACSR</v>
      </c>
      <c r="N590" t="str">
        <f>+VLOOKUP(M590,LineCode!$E:$F,2,0)</f>
        <v>3p_11kV_100_ACSR_Al_o</v>
      </c>
      <c r="R590" t="s">
        <v>296</v>
      </c>
      <c r="S590" t="str">
        <f t="shared" si="64"/>
        <v>Line.line_BAN_2243_2122</v>
      </c>
      <c r="T590" t="str">
        <f t="shared" si="65"/>
        <v>Bus1=2243</v>
      </c>
      <c r="U590" t="str">
        <f t="shared" si="66"/>
        <v>Bus2=2122</v>
      </c>
      <c r="V590" t="str">
        <f t="shared" si="67"/>
        <v>phases=3</v>
      </c>
      <c r="W590" t="str">
        <f t="shared" si="68"/>
        <v>Linecode=3p_11kV_100_ACSR_Al_o</v>
      </c>
      <c r="X590" t="str">
        <f t="shared" si="69"/>
        <v>Length=17.1217</v>
      </c>
      <c r="Y590" t="s">
        <v>307</v>
      </c>
    </row>
    <row r="591" spans="1:25" x14ac:dyDescent="0.25">
      <c r="A591" t="s">
        <v>32</v>
      </c>
      <c r="B591">
        <v>11</v>
      </c>
      <c r="C591" t="s">
        <v>37</v>
      </c>
      <c r="D591">
        <v>100</v>
      </c>
      <c r="E591" t="s">
        <v>27</v>
      </c>
      <c r="F591" t="s">
        <v>38</v>
      </c>
      <c r="G591" t="s">
        <v>30</v>
      </c>
      <c r="H591">
        <v>3</v>
      </c>
      <c r="I591">
        <v>21.895600000000002</v>
      </c>
      <c r="J591" t="s">
        <v>264</v>
      </c>
      <c r="K591">
        <v>2122</v>
      </c>
      <c r="L591">
        <v>2123</v>
      </c>
      <c r="M591" t="str">
        <f t="shared" si="63"/>
        <v>Dog100OverACSR</v>
      </c>
      <c r="N591" t="str">
        <f>+VLOOKUP(M591,LineCode!$E:$F,2,0)</f>
        <v>3p_11kV_100_ACSR_Al_o</v>
      </c>
      <c r="R591" t="s">
        <v>296</v>
      </c>
      <c r="S591" t="str">
        <f t="shared" si="64"/>
        <v>Line.line_BAN_2122_2123</v>
      </c>
      <c r="T591" t="str">
        <f t="shared" si="65"/>
        <v>Bus1=2122</v>
      </c>
      <c r="U591" t="str">
        <f t="shared" si="66"/>
        <v>Bus2=2123</v>
      </c>
      <c r="V591" t="str">
        <f t="shared" si="67"/>
        <v>phases=3</v>
      </c>
      <c r="W591" t="str">
        <f t="shared" si="68"/>
        <v>Linecode=3p_11kV_100_ACSR_Al_o</v>
      </c>
      <c r="X591" t="str">
        <f t="shared" si="69"/>
        <v>Length=21.8956</v>
      </c>
      <c r="Y591" t="s">
        <v>307</v>
      </c>
    </row>
    <row r="592" spans="1:25" x14ac:dyDescent="0.25">
      <c r="A592" t="s">
        <v>32</v>
      </c>
      <c r="B592">
        <v>11</v>
      </c>
      <c r="C592" t="s">
        <v>37</v>
      </c>
      <c r="D592">
        <v>100</v>
      </c>
      <c r="E592" t="s">
        <v>27</v>
      </c>
      <c r="F592" t="s">
        <v>38</v>
      </c>
      <c r="G592" t="s">
        <v>30</v>
      </c>
      <c r="H592">
        <v>3</v>
      </c>
      <c r="I592">
        <v>19.548999999999999</v>
      </c>
      <c r="J592" t="s">
        <v>264</v>
      </c>
      <c r="K592">
        <v>2123</v>
      </c>
      <c r="L592">
        <v>2124</v>
      </c>
      <c r="M592" t="str">
        <f t="shared" si="63"/>
        <v>Dog100OverACSR</v>
      </c>
      <c r="N592" t="str">
        <f>+VLOOKUP(M592,LineCode!$E:$F,2,0)</f>
        <v>3p_11kV_100_ACSR_Al_o</v>
      </c>
      <c r="R592" t="s">
        <v>296</v>
      </c>
      <c r="S592" t="str">
        <f t="shared" si="64"/>
        <v>Line.line_BAN_2123_2124</v>
      </c>
      <c r="T592" t="str">
        <f t="shared" si="65"/>
        <v>Bus1=2123</v>
      </c>
      <c r="U592" t="str">
        <f t="shared" si="66"/>
        <v>Bus2=2124</v>
      </c>
      <c r="V592" t="str">
        <f t="shared" si="67"/>
        <v>phases=3</v>
      </c>
      <c r="W592" t="str">
        <f t="shared" si="68"/>
        <v>Linecode=3p_11kV_100_ACSR_Al_o</v>
      </c>
      <c r="X592" t="str">
        <f t="shared" si="69"/>
        <v>Length=19.549</v>
      </c>
      <c r="Y592" t="s">
        <v>307</v>
      </c>
    </row>
    <row r="593" spans="1:25" x14ac:dyDescent="0.25">
      <c r="A593" t="s">
        <v>32</v>
      </c>
      <c r="B593">
        <v>11</v>
      </c>
      <c r="C593" t="s">
        <v>37</v>
      </c>
      <c r="D593">
        <v>100</v>
      </c>
      <c r="E593" t="s">
        <v>27</v>
      </c>
      <c r="F593" t="s">
        <v>38</v>
      </c>
      <c r="G593" t="s">
        <v>30</v>
      </c>
      <c r="H593">
        <v>3</v>
      </c>
      <c r="I593">
        <v>17.648800000000001</v>
      </c>
      <c r="J593" t="s">
        <v>264</v>
      </c>
      <c r="K593">
        <v>2124</v>
      </c>
      <c r="L593">
        <v>2125</v>
      </c>
      <c r="M593" t="str">
        <f t="shared" si="63"/>
        <v>Dog100OverACSR</v>
      </c>
      <c r="N593" t="str">
        <f>+VLOOKUP(M593,LineCode!$E:$F,2,0)</f>
        <v>3p_11kV_100_ACSR_Al_o</v>
      </c>
      <c r="R593" t="s">
        <v>296</v>
      </c>
      <c r="S593" t="str">
        <f t="shared" si="64"/>
        <v>Line.line_BAN_2124_2125</v>
      </c>
      <c r="T593" t="str">
        <f t="shared" si="65"/>
        <v>Bus1=2124</v>
      </c>
      <c r="U593" t="str">
        <f t="shared" si="66"/>
        <v>Bus2=2125</v>
      </c>
      <c r="V593" t="str">
        <f t="shared" si="67"/>
        <v>phases=3</v>
      </c>
      <c r="W593" t="str">
        <f t="shared" si="68"/>
        <v>Linecode=3p_11kV_100_ACSR_Al_o</v>
      </c>
      <c r="X593" t="str">
        <f t="shared" si="69"/>
        <v>Length=17.6488</v>
      </c>
      <c r="Y593" t="s">
        <v>307</v>
      </c>
    </row>
    <row r="594" spans="1:25" x14ac:dyDescent="0.25">
      <c r="A594" t="s">
        <v>32</v>
      </c>
      <c r="B594">
        <v>11</v>
      </c>
      <c r="C594" t="s">
        <v>37</v>
      </c>
      <c r="D594">
        <v>100</v>
      </c>
      <c r="E594" t="s">
        <v>27</v>
      </c>
      <c r="F594" t="s">
        <v>38</v>
      </c>
      <c r="G594" t="s">
        <v>30</v>
      </c>
      <c r="H594">
        <v>3</v>
      </c>
      <c r="I594">
        <v>20.688400000000001</v>
      </c>
      <c r="J594" t="s">
        <v>264</v>
      </c>
      <c r="K594">
        <v>2125</v>
      </c>
      <c r="L594">
        <v>2126</v>
      </c>
      <c r="M594" t="str">
        <f t="shared" si="63"/>
        <v>Dog100OverACSR</v>
      </c>
      <c r="N594" t="str">
        <f>+VLOOKUP(M594,LineCode!$E:$F,2,0)</f>
        <v>3p_11kV_100_ACSR_Al_o</v>
      </c>
      <c r="R594" t="s">
        <v>296</v>
      </c>
      <c r="S594" t="str">
        <f t="shared" si="64"/>
        <v>Line.line_BAN_2125_2126</v>
      </c>
      <c r="T594" t="str">
        <f t="shared" si="65"/>
        <v>Bus1=2125</v>
      </c>
      <c r="U594" t="str">
        <f t="shared" si="66"/>
        <v>Bus2=2126</v>
      </c>
      <c r="V594" t="str">
        <f t="shared" si="67"/>
        <v>phases=3</v>
      </c>
      <c r="W594" t="str">
        <f t="shared" si="68"/>
        <v>Linecode=3p_11kV_100_ACSR_Al_o</v>
      </c>
      <c r="X594" t="str">
        <f t="shared" si="69"/>
        <v>Length=20.6884</v>
      </c>
      <c r="Y594" t="s">
        <v>307</v>
      </c>
    </row>
    <row r="595" spans="1:25" x14ac:dyDescent="0.25">
      <c r="A595" t="s">
        <v>32</v>
      </c>
      <c r="B595">
        <v>11</v>
      </c>
      <c r="C595" t="s">
        <v>37</v>
      </c>
      <c r="D595">
        <v>100</v>
      </c>
      <c r="E595" t="s">
        <v>27</v>
      </c>
      <c r="F595" t="s">
        <v>38</v>
      </c>
      <c r="G595" t="s">
        <v>30</v>
      </c>
      <c r="H595">
        <v>3</v>
      </c>
      <c r="I595">
        <v>16.703900000000001</v>
      </c>
      <c r="J595" t="s">
        <v>264</v>
      </c>
      <c r="K595">
        <v>2126</v>
      </c>
      <c r="L595">
        <v>2127</v>
      </c>
      <c r="M595" t="str">
        <f t="shared" si="63"/>
        <v>Dog100OverACSR</v>
      </c>
      <c r="N595" t="str">
        <f>+VLOOKUP(M595,LineCode!$E:$F,2,0)</f>
        <v>3p_11kV_100_ACSR_Al_o</v>
      </c>
      <c r="R595" t="s">
        <v>296</v>
      </c>
      <c r="S595" t="str">
        <f t="shared" si="64"/>
        <v>Line.line_BAN_2126_2127</v>
      </c>
      <c r="T595" t="str">
        <f t="shared" si="65"/>
        <v>Bus1=2126</v>
      </c>
      <c r="U595" t="str">
        <f t="shared" si="66"/>
        <v>Bus2=2127</v>
      </c>
      <c r="V595" t="str">
        <f t="shared" si="67"/>
        <v>phases=3</v>
      </c>
      <c r="W595" t="str">
        <f t="shared" si="68"/>
        <v>Linecode=3p_11kV_100_ACSR_Al_o</v>
      </c>
      <c r="X595" t="str">
        <f t="shared" si="69"/>
        <v>Length=16.7039</v>
      </c>
      <c r="Y595" t="s">
        <v>307</v>
      </c>
    </row>
    <row r="596" spans="1:25" x14ac:dyDescent="0.25">
      <c r="A596" t="s">
        <v>32</v>
      </c>
      <c r="B596">
        <v>11</v>
      </c>
      <c r="C596" t="s">
        <v>37</v>
      </c>
      <c r="D596">
        <v>100</v>
      </c>
      <c r="E596" t="s">
        <v>27</v>
      </c>
      <c r="F596" t="s">
        <v>38</v>
      </c>
      <c r="G596" t="s">
        <v>30</v>
      </c>
      <c r="H596">
        <v>3</v>
      </c>
      <c r="I596">
        <v>18.287400000000002</v>
      </c>
      <c r="J596" t="s">
        <v>264</v>
      </c>
      <c r="K596">
        <v>2127</v>
      </c>
      <c r="L596">
        <v>2128</v>
      </c>
      <c r="M596" t="str">
        <f t="shared" si="63"/>
        <v>Dog100OverACSR</v>
      </c>
      <c r="N596" t="str">
        <f>+VLOOKUP(M596,LineCode!$E:$F,2,0)</f>
        <v>3p_11kV_100_ACSR_Al_o</v>
      </c>
      <c r="R596" t="s">
        <v>296</v>
      </c>
      <c r="S596" t="str">
        <f t="shared" si="64"/>
        <v>Line.line_BAN_2127_2128</v>
      </c>
      <c r="T596" t="str">
        <f t="shared" si="65"/>
        <v>Bus1=2127</v>
      </c>
      <c r="U596" t="str">
        <f t="shared" si="66"/>
        <v>Bus2=2128</v>
      </c>
      <c r="V596" t="str">
        <f t="shared" si="67"/>
        <v>phases=3</v>
      </c>
      <c r="W596" t="str">
        <f t="shared" si="68"/>
        <v>Linecode=3p_11kV_100_ACSR_Al_o</v>
      </c>
      <c r="X596" t="str">
        <f t="shared" si="69"/>
        <v>Length=18.2874</v>
      </c>
      <c r="Y596" t="s">
        <v>307</v>
      </c>
    </row>
    <row r="597" spans="1:25" x14ac:dyDescent="0.25">
      <c r="A597" t="s">
        <v>32</v>
      </c>
      <c r="B597">
        <v>11</v>
      </c>
      <c r="C597" t="s">
        <v>37</v>
      </c>
      <c r="D597">
        <v>100</v>
      </c>
      <c r="E597" t="s">
        <v>27</v>
      </c>
      <c r="F597" t="s">
        <v>38</v>
      </c>
      <c r="G597" t="s">
        <v>30</v>
      </c>
      <c r="H597">
        <v>3</v>
      </c>
      <c r="I597">
        <v>18.0944</v>
      </c>
      <c r="J597" t="s">
        <v>264</v>
      </c>
      <c r="K597">
        <v>2128</v>
      </c>
      <c r="L597">
        <v>2129</v>
      </c>
      <c r="M597" t="str">
        <f t="shared" si="63"/>
        <v>Dog100OverACSR</v>
      </c>
      <c r="N597" t="str">
        <f>+VLOOKUP(M597,LineCode!$E:$F,2,0)</f>
        <v>3p_11kV_100_ACSR_Al_o</v>
      </c>
      <c r="R597" t="s">
        <v>296</v>
      </c>
      <c r="S597" t="str">
        <f t="shared" si="64"/>
        <v>Line.line_BAN_2128_2129</v>
      </c>
      <c r="T597" t="str">
        <f t="shared" si="65"/>
        <v>Bus1=2128</v>
      </c>
      <c r="U597" t="str">
        <f t="shared" si="66"/>
        <v>Bus2=2129</v>
      </c>
      <c r="V597" t="str">
        <f t="shared" si="67"/>
        <v>phases=3</v>
      </c>
      <c r="W597" t="str">
        <f t="shared" si="68"/>
        <v>Linecode=3p_11kV_100_ACSR_Al_o</v>
      </c>
      <c r="X597" t="str">
        <f t="shared" si="69"/>
        <v>Length=18.0944</v>
      </c>
      <c r="Y597" t="s">
        <v>307</v>
      </c>
    </row>
    <row r="598" spans="1:25" x14ac:dyDescent="0.25">
      <c r="A598" t="s">
        <v>32</v>
      </c>
      <c r="B598">
        <v>11</v>
      </c>
      <c r="C598" t="s">
        <v>37</v>
      </c>
      <c r="D598">
        <v>100</v>
      </c>
      <c r="E598" t="s">
        <v>27</v>
      </c>
      <c r="F598" t="s">
        <v>38</v>
      </c>
      <c r="G598" t="s">
        <v>30</v>
      </c>
      <c r="H598">
        <v>3</v>
      </c>
      <c r="I598">
        <v>18.304099999999998</v>
      </c>
      <c r="J598" t="s">
        <v>264</v>
      </c>
      <c r="K598">
        <v>2129</v>
      </c>
      <c r="L598">
        <v>2130</v>
      </c>
      <c r="M598" t="str">
        <f t="shared" si="63"/>
        <v>Dog100OverACSR</v>
      </c>
      <c r="N598" t="str">
        <f>+VLOOKUP(M598,LineCode!$E:$F,2,0)</f>
        <v>3p_11kV_100_ACSR_Al_o</v>
      </c>
      <c r="R598" t="s">
        <v>296</v>
      </c>
      <c r="S598" t="str">
        <f t="shared" si="64"/>
        <v>Line.line_BAN_2129_2130</v>
      </c>
      <c r="T598" t="str">
        <f t="shared" si="65"/>
        <v>Bus1=2129</v>
      </c>
      <c r="U598" t="str">
        <f t="shared" si="66"/>
        <v>Bus2=2130</v>
      </c>
      <c r="V598" t="str">
        <f t="shared" si="67"/>
        <v>phases=3</v>
      </c>
      <c r="W598" t="str">
        <f t="shared" si="68"/>
        <v>Linecode=3p_11kV_100_ACSR_Al_o</v>
      </c>
      <c r="X598" t="str">
        <f t="shared" si="69"/>
        <v>Length=18.3041</v>
      </c>
      <c r="Y598" t="s">
        <v>307</v>
      </c>
    </row>
    <row r="599" spans="1:25" x14ac:dyDescent="0.25">
      <c r="A599" t="s">
        <v>32</v>
      </c>
      <c r="B599">
        <v>11</v>
      </c>
      <c r="C599" t="s">
        <v>37</v>
      </c>
      <c r="D599">
        <v>100</v>
      </c>
      <c r="E599" t="s">
        <v>27</v>
      </c>
      <c r="F599" t="s">
        <v>38</v>
      </c>
      <c r="G599" t="s">
        <v>30</v>
      </c>
      <c r="H599">
        <v>3</v>
      </c>
      <c r="I599">
        <v>19.2043</v>
      </c>
      <c r="J599" t="s">
        <v>264</v>
      </c>
      <c r="K599">
        <v>2130</v>
      </c>
      <c r="L599">
        <v>2131</v>
      </c>
      <c r="M599" t="str">
        <f t="shared" si="63"/>
        <v>Dog100OverACSR</v>
      </c>
      <c r="N599" t="str">
        <f>+VLOOKUP(M599,LineCode!$E:$F,2,0)</f>
        <v>3p_11kV_100_ACSR_Al_o</v>
      </c>
      <c r="R599" t="s">
        <v>296</v>
      </c>
      <c r="S599" t="str">
        <f t="shared" si="64"/>
        <v>Line.line_BAN_2130_2131</v>
      </c>
      <c r="T599" t="str">
        <f t="shared" si="65"/>
        <v>Bus1=2130</v>
      </c>
      <c r="U599" t="str">
        <f t="shared" si="66"/>
        <v>Bus2=2131</v>
      </c>
      <c r="V599" t="str">
        <f t="shared" si="67"/>
        <v>phases=3</v>
      </c>
      <c r="W599" t="str">
        <f t="shared" si="68"/>
        <v>Linecode=3p_11kV_100_ACSR_Al_o</v>
      </c>
      <c r="X599" t="str">
        <f t="shared" si="69"/>
        <v>Length=19.2043</v>
      </c>
      <c r="Y599" t="s">
        <v>307</v>
      </c>
    </row>
    <row r="600" spans="1:25" x14ac:dyDescent="0.25">
      <c r="A600" t="s">
        <v>32</v>
      </c>
      <c r="B600">
        <v>11</v>
      </c>
      <c r="C600" t="s">
        <v>37</v>
      </c>
      <c r="D600">
        <v>100</v>
      </c>
      <c r="E600" t="s">
        <v>27</v>
      </c>
      <c r="F600" t="s">
        <v>38</v>
      </c>
      <c r="G600" t="s">
        <v>30</v>
      </c>
      <c r="H600">
        <v>3</v>
      </c>
      <c r="I600">
        <v>2.99682</v>
      </c>
      <c r="J600" t="s">
        <v>264</v>
      </c>
      <c r="K600">
        <v>2131</v>
      </c>
      <c r="L600">
        <v>2132</v>
      </c>
      <c r="M600" t="str">
        <f t="shared" si="63"/>
        <v>Dog100OverACSR</v>
      </c>
      <c r="N600" t="str">
        <f>+VLOOKUP(M600,LineCode!$E:$F,2,0)</f>
        <v>3p_11kV_100_ACSR_Al_o</v>
      </c>
      <c r="R600" t="s">
        <v>296</v>
      </c>
      <c r="S600" t="str">
        <f t="shared" si="64"/>
        <v>Line.line_BAN_2131_2132</v>
      </c>
      <c r="T600" t="str">
        <f t="shared" si="65"/>
        <v>Bus1=2131</v>
      </c>
      <c r="U600" t="str">
        <f t="shared" si="66"/>
        <v>Bus2=2132</v>
      </c>
      <c r="V600" t="str">
        <f t="shared" si="67"/>
        <v>phases=3</v>
      </c>
      <c r="W600" t="str">
        <f t="shared" si="68"/>
        <v>Linecode=3p_11kV_100_ACSR_Al_o</v>
      </c>
      <c r="X600" t="str">
        <f t="shared" si="69"/>
        <v>Length=2.99682</v>
      </c>
      <c r="Y600" t="s">
        <v>307</v>
      </c>
    </row>
    <row r="601" spans="1:25" x14ac:dyDescent="0.25">
      <c r="A601" t="s">
        <v>32</v>
      </c>
      <c r="B601">
        <v>11</v>
      </c>
      <c r="C601" t="s">
        <v>37</v>
      </c>
      <c r="D601">
        <v>100</v>
      </c>
      <c r="E601" t="s">
        <v>27</v>
      </c>
      <c r="F601" t="s">
        <v>38</v>
      </c>
      <c r="G601" t="s">
        <v>30</v>
      </c>
      <c r="H601">
        <v>3</v>
      </c>
      <c r="I601">
        <v>25.205400000000001</v>
      </c>
      <c r="J601" t="s">
        <v>264</v>
      </c>
      <c r="K601">
        <v>2132</v>
      </c>
      <c r="L601">
        <v>2133</v>
      </c>
      <c r="M601" t="str">
        <f t="shared" si="63"/>
        <v>Dog100OverACSR</v>
      </c>
      <c r="N601" t="str">
        <f>+VLOOKUP(M601,LineCode!$E:$F,2,0)</f>
        <v>3p_11kV_100_ACSR_Al_o</v>
      </c>
      <c r="R601" t="s">
        <v>296</v>
      </c>
      <c r="S601" t="str">
        <f t="shared" si="64"/>
        <v>Line.line_BAN_2132_2133</v>
      </c>
      <c r="T601" t="str">
        <f t="shared" si="65"/>
        <v>Bus1=2132</v>
      </c>
      <c r="U601" t="str">
        <f t="shared" si="66"/>
        <v>Bus2=2133</v>
      </c>
      <c r="V601" t="str">
        <f t="shared" si="67"/>
        <v>phases=3</v>
      </c>
      <c r="W601" t="str">
        <f t="shared" si="68"/>
        <v>Linecode=3p_11kV_100_ACSR_Al_o</v>
      </c>
      <c r="X601" t="str">
        <f t="shared" si="69"/>
        <v>Length=25.2054</v>
      </c>
      <c r="Y601" t="s">
        <v>307</v>
      </c>
    </row>
    <row r="602" spans="1:25" x14ac:dyDescent="0.25">
      <c r="A602" t="s">
        <v>32</v>
      </c>
      <c r="B602">
        <v>11</v>
      </c>
      <c r="C602" t="s">
        <v>37</v>
      </c>
      <c r="D602">
        <v>100</v>
      </c>
      <c r="E602" t="s">
        <v>27</v>
      </c>
      <c r="F602" t="s">
        <v>38</v>
      </c>
      <c r="G602" t="s">
        <v>30</v>
      </c>
      <c r="H602">
        <v>3</v>
      </c>
      <c r="I602">
        <v>24.3596</v>
      </c>
      <c r="J602" t="s">
        <v>264</v>
      </c>
      <c r="K602">
        <v>2133</v>
      </c>
      <c r="L602">
        <v>2134</v>
      </c>
      <c r="M602" t="str">
        <f t="shared" si="63"/>
        <v>Dog100OverACSR</v>
      </c>
      <c r="N602" t="str">
        <f>+VLOOKUP(M602,LineCode!$E:$F,2,0)</f>
        <v>3p_11kV_100_ACSR_Al_o</v>
      </c>
      <c r="R602" t="s">
        <v>296</v>
      </c>
      <c r="S602" t="str">
        <f t="shared" si="64"/>
        <v>Line.line_BAN_2133_2134</v>
      </c>
      <c r="T602" t="str">
        <f t="shared" si="65"/>
        <v>Bus1=2133</v>
      </c>
      <c r="U602" t="str">
        <f t="shared" si="66"/>
        <v>Bus2=2134</v>
      </c>
      <c r="V602" t="str">
        <f t="shared" si="67"/>
        <v>phases=3</v>
      </c>
      <c r="W602" t="str">
        <f t="shared" si="68"/>
        <v>Linecode=3p_11kV_100_ACSR_Al_o</v>
      </c>
      <c r="X602" t="str">
        <f t="shared" si="69"/>
        <v>Length=24.3596</v>
      </c>
      <c r="Y602" t="s">
        <v>307</v>
      </c>
    </row>
    <row r="603" spans="1:25" x14ac:dyDescent="0.25">
      <c r="A603" t="s">
        <v>32</v>
      </c>
      <c r="B603">
        <v>11</v>
      </c>
      <c r="C603" t="s">
        <v>37</v>
      </c>
      <c r="D603">
        <v>100</v>
      </c>
      <c r="E603" t="s">
        <v>27</v>
      </c>
      <c r="F603" t="s">
        <v>38</v>
      </c>
      <c r="G603" t="s">
        <v>30</v>
      </c>
      <c r="H603">
        <v>3</v>
      </c>
      <c r="I603">
        <v>20.823699999999999</v>
      </c>
      <c r="J603" t="s">
        <v>264</v>
      </c>
      <c r="K603">
        <v>2134</v>
      </c>
      <c r="L603">
        <v>2135</v>
      </c>
      <c r="M603" t="str">
        <f t="shared" si="63"/>
        <v>Dog100OverACSR</v>
      </c>
      <c r="N603" t="str">
        <f>+VLOOKUP(M603,LineCode!$E:$F,2,0)</f>
        <v>3p_11kV_100_ACSR_Al_o</v>
      </c>
      <c r="R603" t="s">
        <v>296</v>
      </c>
      <c r="S603" t="str">
        <f t="shared" si="64"/>
        <v>Line.line_BAN_2134_2135</v>
      </c>
      <c r="T603" t="str">
        <f t="shared" si="65"/>
        <v>Bus1=2134</v>
      </c>
      <c r="U603" t="str">
        <f t="shared" si="66"/>
        <v>Bus2=2135</v>
      </c>
      <c r="V603" t="str">
        <f t="shared" si="67"/>
        <v>phases=3</v>
      </c>
      <c r="W603" t="str">
        <f t="shared" si="68"/>
        <v>Linecode=3p_11kV_100_ACSR_Al_o</v>
      </c>
      <c r="X603" t="str">
        <f t="shared" si="69"/>
        <v>Length=20.8237</v>
      </c>
      <c r="Y603" t="s">
        <v>307</v>
      </c>
    </row>
    <row r="604" spans="1:25" x14ac:dyDescent="0.25">
      <c r="A604" t="s">
        <v>32</v>
      </c>
      <c r="B604">
        <v>11</v>
      </c>
      <c r="C604" t="s">
        <v>37</v>
      </c>
      <c r="D604">
        <v>100</v>
      </c>
      <c r="E604" t="s">
        <v>27</v>
      </c>
      <c r="F604" t="s">
        <v>38</v>
      </c>
      <c r="G604" t="s">
        <v>30</v>
      </c>
      <c r="H604">
        <v>3</v>
      </c>
      <c r="I604">
        <v>24.363299999999999</v>
      </c>
      <c r="J604" t="s">
        <v>264</v>
      </c>
      <c r="K604">
        <v>2135</v>
      </c>
      <c r="L604">
        <v>2136</v>
      </c>
      <c r="M604" t="str">
        <f t="shared" si="63"/>
        <v>Dog100OverACSR</v>
      </c>
      <c r="N604" t="str">
        <f>+VLOOKUP(M604,LineCode!$E:$F,2,0)</f>
        <v>3p_11kV_100_ACSR_Al_o</v>
      </c>
      <c r="R604" t="s">
        <v>296</v>
      </c>
      <c r="S604" t="str">
        <f t="shared" si="64"/>
        <v>Line.line_BAN_2135_2136</v>
      </c>
      <c r="T604" t="str">
        <f t="shared" si="65"/>
        <v>Bus1=2135</v>
      </c>
      <c r="U604" t="str">
        <f t="shared" si="66"/>
        <v>Bus2=2136</v>
      </c>
      <c r="V604" t="str">
        <f t="shared" si="67"/>
        <v>phases=3</v>
      </c>
      <c r="W604" t="str">
        <f t="shared" si="68"/>
        <v>Linecode=3p_11kV_100_ACSR_Al_o</v>
      </c>
      <c r="X604" t="str">
        <f t="shared" si="69"/>
        <v>Length=24.3633</v>
      </c>
      <c r="Y604" t="s">
        <v>307</v>
      </c>
    </row>
    <row r="605" spans="1:25" x14ac:dyDescent="0.25">
      <c r="A605" t="s">
        <v>32</v>
      </c>
      <c r="B605">
        <v>11</v>
      </c>
      <c r="C605" t="s">
        <v>37</v>
      </c>
      <c r="D605">
        <v>100</v>
      </c>
      <c r="E605" t="s">
        <v>27</v>
      </c>
      <c r="F605" t="s">
        <v>38</v>
      </c>
      <c r="G605" t="s">
        <v>30</v>
      </c>
      <c r="H605">
        <v>3</v>
      </c>
      <c r="I605">
        <v>29.733699999999999</v>
      </c>
      <c r="J605" t="s">
        <v>264</v>
      </c>
      <c r="K605">
        <v>2136</v>
      </c>
      <c r="L605">
        <v>2137</v>
      </c>
      <c r="M605" t="str">
        <f t="shared" si="63"/>
        <v>Dog100OverACSR</v>
      </c>
      <c r="N605" t="str">
        <f>+VLOOKUP(M605,LineCode!$E:$F,2,0)</f>
        <v>3p_11kV_100_ACSR_Al_o</v>
      </c>
      <c r="R605" t="s">
        <v>296</v>
      </c>
      <c r="S605" t="str">
        <f t="shared" si="64"/>
        <v>Line.line_BAN_2136_2137</v>
      </c>
      <c r="T605" t="str">
        <f t="shared" si="65"/>
        <v>Bus1=2136</v>
      </c>
      <c r="U605" t="str">
        <f t="shared" si="66"/>
        <v>Bus2=2137</v>
      </c>
      <c r="V605" t="str">
        <f t="shared" si="67"/>
        <v>phases=3</v>
      </c>
      <c r="W605" t="str">
        <f t="shared" si="68"/>
        <v>Linecode=3p_11kV_100_ACSR_Al_o</v>
      </c>
      <c r="X605" t="str">
        <f t="shared" si="69"/>
        <v>Length=29.7337</v>
      </c>
      <c r="Y605" t="s">
        <v>307</v>
      </c>
    </row>
    <row r="606" spans="1:25" x14ac:dyDescent="0.25">
      <c r="A606" t="s">
        <v>32</v>
      </c>
      <c r="B606">
        <v>11</v>
      </c>
      <c r="C606" t="s">
        <v>37</v>
      </c>
      <c r="D606">
        <v>100</v>
      </c>
      <c r="E606" t="s">
        <v>27</v>
      </c>
      <c r="F606" t="s">
        <v>38</v>
      </c>
      <c r="G606" t="s">
        <v>30</v>
      </c>
      <c r="H606">
        <v>3</v>
      </c>
      <c r="I606">
        <v>23.7194</v>
      </c>
      <c r="J606" t="s">
        <v>264</v>
      </c>
      <c r="K606">
        <v>2137</v>
      </c>
      <c r="L606">
        <v>2138</v>
      </c>
      <c r="M606" t="str">
        <f t="shared" si="63"/>
        <v>Dog100OverACSR</v>
      </c>
      <c r="N606" t="str">
        <f>+VLOOKUP(M606,LineCode!$E:$F,2,0)</f>
        <v>3p_11kV_100_ACSR_Al_o</v>
      </c>
      <c r="R606" t="s">
        <v>296</v>
      </c>
      <c r="S606" t="str">
        <f t="shared" si="64"/>
        <v>Line.line_BAN_2137_2138</v>
      </c>
      <c r="T606" t="str">
        <f t="shared" si="65"/>
        <v>Bus1=2137</v>
      </c>
      <c r="U606" t="str">
        <f t="shared" si="66"/>
        <v>Bus2=2138</v>
      </c>
      <c r="V606" t="str">
        <f t="shared" si="67"/>
        <v>phases=3</v>
      </c>
      <c r="W606" t="str">
        <f t="shared" si="68"/>
        <v>Linecode=3p_11kV_100_ACSR_Al_o</v>
      </c>
      <c r="X606" t="str">
        <f t="shared" si="69"/>
        <v>Length=23.7194</v>
      </c>
      <c r="Y606" t="s">
        <v>307</v>
      </c>
    </row>
    <row r="607" spans="1:25" x14ac:dyDescent="0.25">
      <c r="A607" t="s">
        <v>32</v>
      </c>
      <c r="B607">
        <v>11</v>
      </c>
      <c r="C607" t="s">
        <v>37</v>
      </c>
      <c r="D607">
        <v>100</v>
      </c>
      <c r="E607" t="s">
        <v>27</v>
      </c>
      <c r="F607" t="s">
        <v>38</v>
      </c>
      <c r="G607" t="s">
        <v>30</v>
      </c>
      <c r="H607">
        <v>3</v>
      </c>
      <c r="I607">
        <v>24.341799999999999</v>
      </c>
      <c r="J607" t="s">
        <v>264</v>
      </c>
      <c r="K607">
        <v>2138</v>
      </c>
      <c r="L607">
        <v>2139</v>
      </c>
      <c r="M607" t="str">
        <f t="shared" si="63"/>
        <v>Dog100OverACSR</v>
      </c>
      <c r="N607" t="str">
        <f>+VLOOKUP(M607,LineCode!$E:$F,2,0)</f>
        <v>3p_11kV_100_ACSR_Al_o</v>
      </c>
      <c r="R607" t="s">
        <v>296</v>
      </c>
      <c r="S607" t="str">
        <f t="shared" si="64"/>
        <v>Line.line_BAN_2138_2139</v>
      </c>
      <c r="T607" t="str">
        <f t="shared" si="65"/>
        <v>Bus1=2138</v>
      </c>
      <c r="U607" t="str">
        <f t="shared" si="66"/>
        <v>Bus2=2139</v>
      </c>
      <c r="V607" t="str">
        <f t="shared" si="67"/>
        <v>phases=3</v>
      </c>
      <c r="W607" t="str">
        <f t="shared" si="68"/>
        <v>Linecode=3p_11kV_100_ACSR_Al_o</v>
      </c>
      <c r="X607" t="str">
        <f t="shared" si="69"/>
        <v>Length=24.3418</v>
      </c>
      <c r="Y607" t="s">
        <v>307</v>
      </c>
    </row>
    <row r="608" spans="1:25" x14ac:dyDescent="0.25">
      <c r="A608" t="s">
        <v>32</v>
      </c>
      <c r="B608">
        <v>11</v>
      </c>
      <c r="C608" t="s">
        <v>37</v>
      </c>
      <c r="D608">
        <v>100</v>
      </c>
      <c r="E608" t="s">
        <v>27</v>
      </c>
      <c r="F608" t="s">
        <v>38</v>
      </c>
      <c r="G608" t="s">
        <v>30</v>
      </c>
      <c r="H608">
        <v>3</v>
      </c>
      <c r="I608">
        <v>22.603400000000001</v>
      </c>
      <c r="J608" t="s">
        <v>264</v>
      </c>
      <c r="K608">
        <v>2139</v>
      </c>
      <c r="L608">
        <v>2140</v>
      </c>
      <c r="M608" t="str">
        <f t="shared" si="63"/>
        <v>Dog100OverACSR</v>
      </c>
      <c r="N608" t="str">
        <f>+VLOOKUP(M608,LineCode!$E:$F,2,0)</f>
        <v>3p_11kV_100_ACSR_Al_o</v>
      </c>
      <c r="R608" t="s">
        <v>296</v>
      </c>
      <c r="S608" t="str">
        <f t="shared" si="64"/>
        <v>Line.line_BAN_2139_2140</v>
      </c>
      <c r="T608" t="str">
        <f t="shared" si="65"/>
        <v>Bus1=2139</v>
      </c>
      <c r="U608" t="str">
        <f t="shared" si="66"/>
        <v>Bus2=2140</v>
      </c>
      <c r="V608" t="str">
        <f t="shared" si="67"/>
        <v>phases=3</v>
      </c>
      <c r="W608" t="str">
        <f t="shared" si="68"/>
        <v>Linecode=3p_11kV_100_ACSR_Al_o</v>
      </c>
      <c r="X608" t="str">
        <f t="shared" si="69"/>
        <v>Length=22.6034</v>
      </c>
      <c r="Y608" t="s">
        <v>307</v>
      </c>
    </row>
    <row r="609" spans="1:25" x14ac:dyDescent="0.25">
      <c r="A609" t="s">
        <v>32</v>
      </c>
      <c r="B609">
        <v>11</v>
      </c>
      <c r="C609" t="s">
        <v>37</v>
      </c>
      <c r="D609">
        <v>100</v>
      </c>
      <c r="E609" t="s">
        <v>27</v>
      </c>
      <c r="F609" t="s">
        <v>38</v>
      </c>
      <c r="G609" t="s">
        <v>30</v>
      </c>
      <c r="H609">
        <v>3</v>
      </c>
      <c r="I609">
        <v>22.3596</v>
      </c>
      <c r="J609" t="s">
        <v>264</v>
      </c>
      <c r="K609">
        <v>2140</v>
      </c>
      <c r="L609">
        <v>2141</v>
      </c>
      <c r="M609" t="str">
        <f t="shared" si="63"/>
        <v>Dog100OverACSR</v>
      </c>
      <c r="N609" t="str">
        <f>+VLOOKUP(M609,LineCode!$E:$F,2,0)</f>
        <v>3p_11kV_100_ACSR_Al_o</v>
      </c>
      <c r="R609" t="s">
        <v>296</v>
      </c>
      <c r="S609" t="str">
        <f t="shared" si="64"/>
        <v>Line.line_BAN_2140_2141</v>
      </c>
      <c r="T609" t="str">
        <f t="shared" si="65"/>
        <v>Bus1=2140</v>
      </c>
      <c r="U609" t="str">
        <f t="shared" si="66"/>
        <v>Bus2=2141</v>
      </c>
      <c r="V609" t="str">
        <f t="shared" si="67"/>
        <v>phases=3</v>
      </c>
      <c r="W609" t="str">
        <f t="shared" si="68"/>
        <v>Linecode=3p_11kV_100_ACSR_Al_o</v>
      </c>
      <c r="X609" t="str">
        <f t="shared" si="69"/>
        <v>Length=22.3596</v>
      </c>
      <c r="Y609" t="s">
        <v>307</v>
      </c>
    </row>
    <row r="610" spans="1:25" x14ac:dyDescent="0.25">
      <c r="A610" t="s">
        <v>32</v>
      </c>
      <c r="B610">
        <v>11</v>
      </c>
      <c r="C610" t="s">
        <v>37</v>
      </c>
      <c r="D610">
        <v>100</v>
      </c>
      <c r="E610" t="s">
        <v>27</v>
      </c>
      <c r="F610" t="s">
        <v>38</v>
      </c>
      <c r="G610" t="s">
        <v>30</v>
      </c>
      <c r="H610">
        <v>3</v>
      </c>
      <c r="I610">
        <v>21.783799999999999</v>
      </c>
      <c r="J610" t="s">
        <v>264</v>
      </c>
      <c r="K610">
        <v>2141</v>
      </c>
      <c r="L610">
        <v>2142</v>
      </c>
      <c r="M610" t="str">
        <f t="shared" si="63"/>
        <v>Dog100OverACSR</v>
      </c>
      <c r="N610" t="str">
        <f>+VLOOKUP(M610,LineCode!$E:$F,2,0)</f>
        <v>3p_11kV_100_ACSR_Al_o</v>
      </c>
      <c r="R610" t="s">
        <v>296</v>
      </c>
      <c r="S610" t="str">
        <f t="shared" si="64"/>
        <v>Line.line_BAN_2141_2142</v>
      </c>
      <c r="T610" t="str">
        <f t="shared" si="65"/>
        <v>Bus1=2141</v>
      </c>
      <c r="U610" t="str">
        <f t="shared" si="66"/>
        <v>Bus2=2142</v>
      </c>
      <c r="V610" t="str">
        <f t="shared" si="67"/>
        <v>phases=3</v>
      </c>
      <c r="W610" t="str">
        <f t="shared" si="68"/>
        <v>Linecode=3p_11kV_100_ACSR_Al_o</v>
      </c>
      <c r="X610" t="str">
        <f t="shared" si="69"/>
        <v>Length=21.7838</v>
      </c>
      <c r="Y610" t="s">
        <v>307</v>
      </c>
    </row>
    <row r="611" spans="1:25" x14ac:dyDescent="0.25">
      <c r="A611" t="s">
        <v>32</v>
      </c>
      <c r="B611">
        <v>11</v>
      </c>
      <c r="C611" t="s">
        <v>37</v>
      </c>
      <c r="D611">
        <v>100</v>
      </c>
      <c r="E611" t="s">
        <v>27</v>
      </c>
      <c r="F611" t="s">
        <v>38</v>
      </c>
      <c r="G611" t="s">
        <v>30</v>
      </c>
      <c r="H611">
        <v>3</v>
      </c>
      <c r="I611">
        <v>25.3263</v>
      </c>
      <c r="J611" t="s">
        <v>264</v>
      </c>
      <c r="K611">
        <v>2142</v>
      </c>
      <c r="L611">
        <v>2143</v>
      </c>
      <c r="M611" t="str">
        <f t="shared" si="63"/>
        <v>Dog100OverACSR</v>
      </c>
      <c r="N611" t="str">
        <f>+VLOOKUP(M611,LineCode!$E:$F,2,0)</f>
        <v>3p_11kV_100_ACSR_Al_o</v>
      </c>
      <c r="R611" t="s">
        <v>296</v>
      </c>
      <c r="S611" t="str">
        <f t="shared" si="64"/>
        <v>Line.line_BAN_2142_2143</v>
      </c>
      <c r="T611" t="str">
        <f t="shared" si="65"/>
        <v>Bus1=2142</v>
      </c>
      <c r="U611" t="str">
        <f t="shared" si="66"/>
        <v>Bus2=2143</v>
      </c>
      <c r="V611" t="str">
        <f t="shared" si="67"/>
        <v>phases=3</v>
      </c>
      <c r="W611" t="str">
        <f t="shared" si="68"/>
        <v>Linecode=3p_11kV_100_ACSR_Al_o</v>
      </c>
      <c r="X611" t="str">
        <f t="shared" si="69"/>
        <v>Length=25.3263</v>
      </c>
      <c r="Y611" t="s">
        <v>307</v>
      </c>
    </row>
    <row r="612" spans="1:25" x14ac:dyDescent="0.25">
      <c r="A612" t="s">
        <v>32</v>
      </c>
      <c r="B612">
        <v>11</v>
      </c>
      <c r="C612" t="s">
        <v>37</v>
      </c>
      <c r="D612">
        <v>100</v>
      </c>
      <c r="E612" t="s">
        <v>27</v>
      </c>
      <c r="F612" t="s">
        <v>38</v>
      </c>
      <c r="G612" t="s">
        <v>30</v>
      </c>
      <c r="H612">
        <v>3</v>
      </c>
      <c r="I612">
        <v>22.017600000000002</v>
      </c>
      <c r="J612" t="s">
        <v>264</v>
      </c>
      <c r="K612">
        <v>2143</v>
      </c>
      <c r="L612">
        <v>2144</v>
      </c>
      <c r="M612" t="str">
        <f t="shared" si="63"/>
        <v>Dog100OverACSR</v>
      </c>
      <c r="N612" t="str">
        <f>+VLOOKUP(M612,LineCode!$E:$F,2,0)</f>
        <v>3p_11kV_100_ACSR_Al_o</v>
      </c>
      <c r="R612" t="s">
        <v>296</v>
      </c>
      <c r="S612" t="str">
        <f t="shared" si="64"/>
        <v>Line.line_BAN_2143_2144</v>
      </c>
      <c r="T612" t="str">
        <f t="shared" si="65"/>
        <v>Bus1=2143</v>
      </c>
      <c r="U612" t="str">
        <f t="shared" si="66"/>
        <v>Bus2=2144</v>
      </c>
      <c r="V612" t="str">
        <f t="shared" si="67"/>
        <v>phases=3</v>
      </c>
      <c r="W612" t="str">
        <f t="shared" si="68"/>
        <v>Linecode=3p_11kV_100_ACSR_Al_o</v>
      </c>
      <c r="X612" t="str">
        <f t="shared" si="69"/>
        <v>Length=22.0176</v>
      </c>
      <c r="Y612" t="s">
        <v>307</v>
      </c>
    </row>
    <row r="613" spans="1:25" x14ac:dyDescent="0.25">
      <c r="A613" t="s">
        <v>32</v>
      </c>
      <c r="B613">
        <v>11</v>
      </c>
      <c r="C613" t="s">
        <v>37</v>
      </c>
      <c r="D613">
        <v>100</v>
      </c>
      <c r="E613" t="s">
        <v>27</v>
      </c>
      <c r="F613" t="s">
        <v>38</v>
      </c>
      <c r="G613" t="s">
        <v>30</v>
      </c>
      <c r="H613">
        <v>3</v>
      </c>
      <c r="I613">
        <v>21.631399999999999</v>
      </c>
      <c r="J613" t="s">
        <v>264</v>
      </c>
      <c r="K613">
        <v>2144</v>
      </c>
      <c r="L613">
        <v>2145</v>
      </c>
      <c r="M613" t="str">
        <f t="shared" si="63"/>
        <v>Dog100OverACSR</v>
      </c>
      <c r="N613" t="str">
        <f>+VLOOKUP(M613,LineCode!$E:$F,2,0)</f>
        <v>3p_11kV_100_ACSR_Al_o</v>
      </c>
      <c r="R613" t="s">
        <v>296</v>
      </c>
      <c r="S613" t="str">
        <f t="shared" si="64"/>
        <v>Line.line_BAN_2144_2145</v>
      </c>
      <c r="T613" t="str">
        <f t="shared" si="65"/>
        <v>Bus1=2144</v>
      </c>
      <c r="U613" t="str">
        <f t="shared" si="66"/>
        <v>Bus2=2145</v>
      </c>
      <c r="V613" t="str">
        <f t="shared" si="67"/>
        <v>phases=3</v>
      </c>
      <c r="W613" t="str">
        <f t="shared" si="68"/>
        <v>Linecode=3p_11kV_100_ACSR_Al_o</v>
      </c>
      <c r="X613" t="str">
        <f t="shared" si="69"/>
        <v>Length=21.6314</v>
      </c>
      <c r="Y613" t="s">
        <v>307</v>
      </c>
    </row>
    <row r="614" spans="1:25" x14ac:dyDescent="0.25">
      <c r="A614" t="s">
        <v>32</v>
      </c>
      <c r="B614">
        <v>11</v>
      </c>
      <c r="C614" t="s">
        <v>37</v>
      </c>
      <c r="D614">
        <v>100</v>
      </c>
      <c r="E614" t="s">
        <v>27</v>
      </c>
      <c r="F614" t="s">
        <v>38</v>
      </c>
      <c r="G614" t="s">
        <v>30</v>
      </c>
      <c r="H614">
        <v>3</v>
      </c>
      <c r="I614">
        <v>19.8597</v>
      </c>
      <c r="J614" t="s">
        <v>264</v>
      </c>
      <c r="K614">
        <v>2145</v>
      </c>
      <c r="L614">
        <v>2146</v>
      </c>
      <c r="M614" t="str">
        <f t="shared" si="63"/>
        <v>Dog100OverACSR</v>
      </c>
      <c r="N614" t="str">
        <f>+VLOOKUP(M614,LineCode!$E:$F,2,0)</f>
        <v>3p_11kV_100_ACSR_Al_o</v>
      </c>
      <c r="R614" t="s">
        <v>296</v>
      </c>
      <c r="S614" t="str">
        <f t="shared" si="64"/>
        <v>Line.line_BAN_2145_2146</v>
      </c>
      <c r="T614" t="str">
        <f t="shared" si="65"/>
        <v>Bus1=2145</v>
      </c>
      <c r="U614" t="str">
        <f t="shared" si="66"/>
        <v>Bus2=2146</v>
      </c>
      <c r="V614" t="str">
        <f t="shared" si="67"/>
        <v>phases=3</v>
      </c>
      <c r="W614" t="str">
        <f t="shared" si="68"/>
        <v>Linecode=3p_11kV_100_ACSR_Al_o</v>
      </c>
      <c r="X614" t="str">
        <f t="shared" si="69"/>
        <v>Length=19.8597</v>
      </c>
      <c r="Y614" t="s">
        <v>307</v>
      </c>
    </row>
    <row r="615" spans="1:25" x14ac:dyDescent="0.25">
      <c r="A615" t="s">
        <v>32</v>
      </c>
      <c r="B615">
        <v>11</v>
      </c>
      <c r="C615" t="s">
        <v>37</v>
      </c>
      <c r="D615">
        <v>100</v>
      </c>
      <c r="E615" t="s">
        <v>27</v>
      </c>
      <c r="F615" t="s">
        <v>38</v>
      </c>
      <c r="G615" t="s">
        <v>30</v>
      </c>
      <c r="H615">
        <v>3</v>
      </c>
      <c r="I615">
        <v>15.825900000000001</v>
      </c>
      <c r="J615" t="s">
        <v>264</v>
      </c>
      <c r="K615">
        <v>2146</v>
      </c>
      <c r="L615">
        <v>2147</v>
      </c>
      <c r="M615" t="str">
        <f t="shared" si="63"/>
        <v>Dog100OverACSR</v>
      </c>
      <c r="N615" t="str">
        <f>+VLOOKUP(M615,LineCode!$E:$F,2,0)</f>
        <v>3p_11kV_100_ACSR_Al_o</v>
      </c>
      <c r="R615" t="s">
        <v>296</v>
      </c>
      <c r="S615" t="str">
        <f t="shared" si="64"/>
        <v>Line.line_BAN_2146_2147</v>
      </c>
      <c r="T615" t="str">
        <f t="shared" si="65"/>
        <v>Bus1=2146</v>
      </c>
      <c r="U615" t="str">
        <f t="shared" si="66"/>
        <v>Bus2=2147</v>
      </c>
      <c r="V615" t="str">
        <f t="shared" si="67"/>
        <v>phases=3</v>
      </c>
      <c r="W615" t="str">
        <f t="shared" si="68"/>
        <v>Linecode=3p_11kV_100_ACSR_Al_o</v>
      </c>
      <c r="X615" t="str">
        <f t="shared" si="69"/>
        <v>Length=15.8259</v>
      </c>
      <c r="Y615" t="s">
        <v>307</v>
      </c>
    </row>
    <row r="616" spans="1:25" x14ac:dyDescent="0.25">
      <c r="A616" t="s">
        <v>32</v>
      </c>
      <c r="B616">
        <v>11</v>
      </c>
      <c r="C616" t="s">
        <v>37</v>
      </c>
      <c r="D616">
        <v>100</v>
      </c>
      <c r="E616" t="s">
        <v>27</v>
      </c>
      <c r="F616" t="s">
        <v>38</v>
      </c>
      <c r="G616" t="s">
        <v>30</v>
      </c>
      <c r="H616">
        <v>3</v>
      </c>
      <c r="I616">
        <v>28.814699999999998</v>
      </c>
      <c r="J616" t="s">
        <v>264</v>
      </c>
      <c r="K616">
        <v>2148</v>
      </c>
      <c r="L616">
        <v>2149</v>
      </c>
      <c r="M616" t="str">
        <f t="shared" si="63"/>
        <v>Dog100OverACSR</v>
      </c>
      <c r="N616" t="str">
        <f>+VLOOKUP(M616,LineCode!$E:$F,2,0)</f>
        <v>3p_11kV_100_ACSR_Al_o</v>
      </c>
      <c r="R616" t="s">
        <v>296</v>
      </c>
      <c r="S616" t="str">
        <f t="shared" si="64"/>
        <v>Line.line_BAN_2148_2149</v>
      </c>
      <c r="T616" t="str">
        <f t="shared" si="65"/>
        <v>Bus1=2148</v>
      </c>
      <c r="U616" t="str">
        <f t="shared" si="66"/>
        <v>Bus2=2149</v>
      </c>
      <c r="V616" t="str">
        <f t="shared" si="67"/>
        <v>phases=3</v>
      </c>
      <c r="W616" t="str">
        <f t="shared" si="68"/>
        <v>Linecode=3p_11kV_100_ACSR_Al_o</v>
      </c>
      <c r="X616" t="str">
        <f t="shared" si="69"/>
        <v>Length=28.8147</v>
      </c>
      <c r="Y616" t="s">
        <v>307</v>
      </c>
    </row>
    <row r="617" spans="1:25" x14ac:dyDescent="0.25">
      <c r="A617" t="s">
        <v>32</v>
      </c>
      <c r="B617">
        <v>11</v>
      </c>
      <c r="C617" t="s">
        <v>37</v>
      </c>
      <c r="D617">
        <v>100</v>
      </c>
      <c r="E617" t="s">
        <v>27</v>
      </c>
      <c r="F617" t="s">
        <v>38</v>
      </c>
      <c r="G617" t="s">
        <v>30</v>
      </c>
      <c r="H617">
        <v>3</v>
      </c>
      <c r="I617">
        <v>28.3034</v>
      </c>
      <c r="J617" t="s">
        <v>264</v>
      </c>
      <c r="K617">
        <v>2149</v>
      </c>
      <c r="L617">
        <v>2150</v>
      </c>
      <c r="M617" t="str">
        <f t="shared" si="63"/>
        <v>Dog100OverACSR</v>
      </c>
      <c r="N617" t="str">
        <f>+VLOOKUP(M617,LineCode!$E:$F,2,0)</f>
        <v>3p_11kV_100_ACSR_Al_o</v>
      </c>
      <c r="R617" t="s">
        <v>296</v>
      </c>
      <c r="S617" t="str">
        <f t="shared" si="64"/>
        <v>Line.line_BAN_2149_2150</v>
      </c>
      <c r="T617" t="str">
        <f t="shared" si="65"/>
        <v>Bus1=2149</v>
      </c>
      <c r="U617" t="str">
        <f t="shared" si="66"/>
        <v>Bus2=2150</v>
      </c>
      <c r="V617" t="str">
        <f t="shared" si="67"/>
        <v>phases=3</v>
      </c>
      <c r="W617" t="str">
        <f t="shared" si="68"/>
        <v>Linecode=3p_11kV_100_ACSR_Al_o</v>
      </c>
      <c r="X617" t="str">
        <f t="shared" si="69"/>
        <v>Length=28.3034</v>
      </c>
      <c r="Y617" t="s">
        <v>307</v>
      </c>
    </row>
    <row r="618" spans="1:25" x14ac:dyDescent="0.25">
      <c r="A618" t="s">
        <v>32</v>
      </c>
      <c r="B618">
        <v>11</v>
      </c>
      <c r="C618" t="s">
        <v>37</v>
      </c>
      <c r="D618">
        <v>100</v>
      </c>
      <c r="E618" t="s">
        <v>27</v>
      </c>
      <c r="F618" t="s">
        <v>38</v>
      </c>
      <c r="G618" t="s">
        <v>30</v>
      </c>
      <c r="H618">
        <v>3</v>
      </c>
      <c r="I618">
        <v>27.916799999999999</v>
      </c>
      <c r="J618" t="s">
        <v>264</v>
      </c>
      <c r="K618">
        <v>2150</v>
      </c>
      <c r="L618">
        <v>2151</v>
      </c>
      <c r="M618" t="str">
        <f t="shared" si="63"/>
        <v>Dog100OverACSR</v>
      </c>
      <c r="N618" t="str">
        <f>+VLOOKUP(M618,LineCode!$E:$F,2,0)</f>
        <v>3p_11kV_100_ACSR_Al_o</v>
      </c>
      <c r="R618" t="s">
        <v>296</v>
      </c>
      <c r="S618" t="str">
        <f t="shared" si="64"/>
        <v>Line.line_BAN_2150_2151</v>
      </c>
      <c r="T618" t="str">
        <f t="shared" si="65"/>
        <v>Bus1=2150</v>
      </c>
      <c r="U618" t="str">
        <f t="shared" si="66"/>
        <v>Bus2=2151</v>
      </c>
      <c r="V618" t="str">
        <f t="shared" si="67"/>
        <v>phases=3</v>
      </c>
      <c r="W618" t="str">
        <f t="shared" si="68"/>
        <v>Linecode=3p_11kV_100_ACSR_Al_o</v>
      </c>
      <c r="X618" t="str">
        <f t="shared" si="69"/>
        <v>Length=27.9168</v>
      </c>
      <c r="Y618" t="s">
        <v>307</v>
      </c>
    </row>
    <row r="619" spans="1:25" x14ac:dyDescent="0.25">
      <c r="A619" t="s">
        <v>32</v>
      </c>
      <c r="B619">
        <v>11</v>
      </c>
      <c r="C619" t="s">
        <v>37</v>
      </c>
      <c r="D619">
        <v>100</v>
      </c>
      <c r="E619" t="s">
        <v>27</v>
      </c>
      <c r="F619" t="s">
        <v>38</v>
      </c>
      <c r="G619" t="s">
        <v>30</v>
      </c>
      <c r="H619">
        <v>3</v>
      </c>
      <c r="I619">
        <v>21.308499999999999</v>
      </c>
      <c r="J619" t="s">
        <v>264</v>
      </c>
      <c r="K619">
        <v>2151</v>
      </c>
      <c r="L619">
        <v>2152</v>
      </c>
      <c r="M619" t="str">
        <f t="shared" si="63"/>
        <v>Dog100OverACSR</v>
      </c>
      <c r="N619" t="str">
        <f>+VLOOKUP(M619,LineCode!$E:$F,2,0)</f>
        <v>3p_11kV_100_ACSR_Al_o</v>
      </c>
      <c r="R619" t="s">
        <v>296</v>
      </c>
      <c r="S619" t="str">
        <f t="shared" si="64"/>
        <v>Line.line_BAN_2151_2152</v>
      </c>
      <c r="T619" t="str">
        <f t="shared" si="65"/>
        <v>Bus1=2151</v>
      </c>
      <c r="U619" t="str">
        <f t="shared" si="66"/>
        <v>Bus2=2152</v>
      </c>
      <c r="V619" t="str">
        <f t="shared" si="67"/>
        <v>phases=3</v>
      </c>
      <c r="W619" t="str">
        <f t="shared" si="68"/>
        <v>Linecode=3p_11kV_100_ACSR_Al_o</v>
      </c>
      <c r="X619" t="str">
        <f t="shared" si="69"/>
        <v>Length=21.3085</v>
      </c>
      <c r="Y619" t="s">
        <v>307</v>
      </c>
    </row>
    <row r="620" spans="1:25" x14ac:dyDescent="0.25">
      <c r="A620" t="s">
        <v>32</v>
      </c>
      <c r="B620">
        <v>11</v>
      </c>
      <c r="C620" t="s">
        <v>37</v>
      </c>
      <c r="D620">
        <v>100</v>
      </c>
      <c r="E620" t="s">
        <v>27</v>
      </c>
      <c r="F620" t="s">
        <v>38</v>
      </c>
      <c r="G620" t="s">
        <v>30</v>
      </c>
      <c r="H620">
        <v>3</v>
      </c>
      <c r="I620">
        <v>22.578499999999998</v>
      </c>
      <c r="J620" t="s">
        <v>264</v>
      </c>
      <c r="K620">
        <v>2152</v>
      </c>
      <c r="L620">
        <v>2153</v>
      </c>
      <c r="M620" t="str">
        <f t="shared" si="63"/>
        <v>Dog100OverACSR</v>
      </c>
      <c r="N620" t="str">
        <f>+VLOOKUP(M620,LineCode!$E:$F,2,0)</f>
        <v>3p_11kV_100_ACSR_Al_o</v>
      </c>
      <c r="R620" t="s">
        <v>296</v>
      </c>
      <c r="S620" t="str">
        <f t="shared" si="64"/>
        <v>Line.line_BAN_2152_2153</v>
      </c>
      <c r="T620" t="str">
        <f t="shared" si="65"/>
        <v>Bus1=2152</v>
      </c>
      <c r="U620" t="str">
        <f t="shared" si="66"/>
        <v>Bus2=2153</v>
      </c>
      <c r="V620" t="str">
        <f t="shared" si="67"/>
        <v>phases=3</v>
      </c>
      <c r="W620" t="str">
        <f t="shared" si="68"/>
        <v>Linecode=3p_11kV_100_ACSR_Al_o</v>
      </c>
      <c r="X620" t="str">
        <f t="shared" si="69"/>
        <v>Length=22.5785</v>
      </c>
      <c r="Y620" t="s">
        <v>307</v>
      </c>
    </row>
    <row r="621" spans="1:25" x14ac:dyDescent="0.25">
      <c r="A621" t="s">
        <v>32</v>
      </c>
      <c r="B621">
        <v>11</v>
      </c>
      <c r="C621" t="s">
        <v>37</v>
      </c>
      <c r="D621">
        <v>100</v>
      </c>
      <c r="E621" t="s">
        <v>27</v>
      </c>
      <c r="F621" t="s">
        <v>38</v>
      </c>
      <c r="G621" t="s">
        <v>30</v>
      </c>
      <c r="H621">
        <v>3</v>
      </c>
      <c r="I621">
        <v>24.397400000000001</v>
      </c>
      <c r="J621" t="s">
        <v>264</v>
      </c>
      <c r="K621">
        <v>2153</v>
      </c>
      <c r="L621">
        <v>2154</v>
      </c>
      <c r="M621" t="str">
        <f t="shared" si="63"/>
        <v>Dog100OverACSR</v>
      </c>
      <c r="N621" t="str">
        <f>+VLOOKUP(M621,LineCode!$E:$F,2,0)</f>
        <v>3p_11kV_100_ACSR_Al_o</v>
      </c>
      <c r="R621" t="s">
        <v>296</v>
      </c>
      <c r="S621" t="str">
        <f t="shared" si="64"/>
        <v>Line.line_BAN_2153_2154</v>
      </c>
      <c r="T621" t="str">
        <f t="shared" si="65"/>
        <v>Bus1=2153</v>
      </c>
      <c r="U621" t="str">
        <f t="shared" si="66"/>
        <v>Bus2=2154</v>
      </c>
      <c r="V621" t="str">
        <f t="shared" si="67"/>
        <v>phases=3</v>
      </c>
      <c r="W621" t="str">
        <f t="shared" si="68"/>
        <v>Linecode=3p_11kV_100_ACSR_Al_o</v>
      </c>
      <c r="X621" t="str">
        <f t="shared" si="69"/>
        <v>Length=24.3974</v>
      </c>
      <c r="Y621" t="s">
        <v>307</v>
      </c>
    </row>
    <row r="622" spans="1:25" x14ac:dyDescent="0.25">
      <c r="A622" t="s">
        <v>32</v>
      </c>
      <c r="B622">
        <v>11</v>
      </c>
      <c r="C622" t="s">
        <v>37</v>
      </c>
      <c r="D622">
        <v>100</v>
      </c>
      <c r="E622" t="s">
        <v>27</v>
      </c>
      <c r="F622" t="s">
        <v>38</v>
      </c>
      <c r="G622" t="s">
        <v>30</v>
      </c>
      <c r="H622">
        <v>3</v>
      </c>
      <c r="I622">
        <v>14.8789</v>
      </c>
      <c r="J622" t="s">
        <v>264</v>
      </c>
      <c r="K622">
        <v>2154</v>
      </c>
      <c r="L622">
        <v>2155</v>
      </c>
      <c r="M622" t="str">
        <f t="shared" si="63"/>
        <v>Dog100OverACSR</v>
      </c>
      <c r="N622" t="str">
        <f>+VLOOKUP(M622,LineCode!$E:$F,2,0)</f>
        <v>3p_11kV_100_ACSR_Al_o</v>
      </c>
      <c r="R622" t="s">
        <v>296</v>
      </c>
      <c r="S622" t="str">
        <f t="shared" si="64"/>
        <v>Line.line_BAN_2154_2155</v>
      </c>
      <c r="T622" t="str">
        <f t="shared" si="65"/>
        <v>Bus1=2154</v>
      </c>
      <c r="U622" t="str">
        <f t="shared" si="66"/>
        <v>Bus2=2155</v>
      </c>
      <c r="V622" t="str">
        <f t="shared" si="67"/>
        <v>phases=3</v>
      </c>
      <c r="W622" t="str">
        <f t="shared" si="68"/>
        <v>Linecode=3p_11kV_100_ACSR_Al_o</v>
      </c>
      <c r="X622" t="str">
        <f t="shared" si="69"/>
        <v>Length=14.8789</v>
      </c>
      <c r="Y622" t="s">
        <v>307</v>
      </c>
    </row>
    <row r="623" spans="1:25" x14ac:dyDescent="0.25">
      <c r="A623" t="s">
        <v>32</v>
      </c>
      <c r="B623">
        <v>11</v>
      </c>
      <c r="C623" t="s">
        <v>37</v>
      </c>
      <c r="D623">
        <v>100</v>
      </c>
      <c r="E623" t="s">
        <v>27</v>
      </c>
      <c r="F623" t="s">
        <v>38</v>
      </c>
      <c r="G623" t="s">
        <v>30</v>
      </c>
      <c r="H623">
        <v>3</v>
      </c>
      <c r="I623">
        <v>8.8490699999999993</v>
      </c>
      <c r="J623" t="s">
        <v>264</v>
      </c>
      <c r="K623">
        <v>2155</v>
      </c>
      <c r="L623">
        <v>2156</v>
      </c>
      <c r="M623" t="str">
        <f t="shared" si="63"/>
        <v>Dog100OverACSR</v>
      </c>
      <c r="N623" t="str">
        <f>+VLOOKUP(M623,LineCode!$E:$F,2,0)</f>
        <v>3p_11kV_100_ACSR_Al_o</v>
      </c>
      <c r="R623" t="s">
        <v>296</v>
      </c>
      <c r="S623" t="str">
        <f t="shared" si="64"/>
        <v>Line.line_BAN_2155_2156</v>
      </c>
      <c r="T623" t="str">
        <f t="shared" si="65"/>
        <v>Bus1=2155</v>
      </c>
      <c r="U623" t="str">
        <f t="shared" si="66"/>
        <v>Bus2=2156</v>
      </c>
      <c r="V623" t="str">
        <f t="shared" si="67"/>
        <v>phases=3</v>
      </c>
      <c r="W623" t="str">
        <f t="shared" si="68"/>
        <v>Linecode=3p_11kV_100_ACSR_Al_o</v>
      </c>
      <c r="X623" t="str">
        <f t="shared" si="69"/>
        <v>Length=8.84907</v>
      </c>
      <c r="Y623" t="s">
        <v>307</v>
      </c>
    </row>
    <row r="624" spans="1:25" x14ac:dyDescent="0.25">
      <c r="A624" t="s">
        <v>32</v>
      </c>
      <c r="B624">
        <v>11</v>
      </c>
      <c r="C624" t="s">
        <v>37</v>
      </c>
      <c r="D624">
        <v>100</v>
      </c>
      <c r="E624" t="s">
        <v>27</v>
      </c>
      <c r="F624" t="s">
        <v>38</v>
      </c>
      <c r="G624" t="s">
        <v>30</v>
      </c>
      <c r="H624">
        <v>3</v>
      </c>
      <c r="I624">
        <v>28.084199999999999</v>
      </c>
      <c r="J624" t="s">
        <v>264</v>
      </c>
      <c r="K624">
        <v>2156</v>
      </c>
      <c r="L624">
        <v>2157</v>
      </c>
      <c r="M624" t="str">
        <f t="shared" si="63"/>
        <v>Dog100OverACSR</v>
      </c>
      <c r="N624" t="str">
        <f>+VLOOKUP(M624,LineCode!$E:$F,2,0)</f>
        <v>3p_11kV_100_ACSR_Al_o</v>
      </c>
      <c r="R624" t="s">
        <v>296</v>
      </c>
      <c r="S624" t="str">
        <f t="shared" si="64"/>
        <v>Line.line_BAN_2156_2157</v>
      </c>
      <c r="T624" t="str">
        <f t="shared" si="65"/>
        <v>Bus1=2156</v>
      </c>
      <c r="U624" t="str">
        <f t="shared" si="66"/>
        <v>Bus2=2157</v>
      </c>
      <c r="V624" t="str">
        <f t="shared" si="67"/>
        <v>phases=3</v>
      </c>
      <c r="W624" t="str">
        <f t="shared" si="68"/>
        <v>Linecode=3p_11kV_100_ACSR_Al_o</v>
      </c>
      <c r="X624" t="str">
        <f t="shared" si="69"/>
        <v>Length=28.0842</v>
      </c>
      <c r="Y624" t="s">
        <v>307</v>
      </c>
    </row>
    <row r="625" spans="1:25" x14ac:dyDescent="0.25">
      <c r="A625" t="s">
        <v>32</v>
      </c>
      <c r="B625">
        <v>11</v>
      </c>
      <c r="C625" t="s">
        <v>37</v>
      </c>
      <c r="D625">
        <v>100</v>
      </c>
      <c r="E625" t="s">
        <v>27</v>
      </c>
      <c r="F625" t="s">
        <v>38</v>
      </c>
      <c r="G625" t="s">
        <v>30</v>
      </c>
      <c r="H625">
        <v>3</v>
      </c>
      <c r="I625">
        <v>31.018899999999999</v>
      </c>
      <c r="J625" t="s">
        <v>264</v>
      </c>
      <c r="K625">
        <v>2157</v>
      </c>
      <c r="L625">
        <v>2158</v>
      </c>
      <c r="M625" t="str">
        <f t="shared" si="63"/>
        <v>Dog100OverACSR</v>
      </c>
      <c r="N625" t="str">
        <f>+VLOOKUP(M625,LineCode!$E:$F,2,0)</f>
        <v>3p_11kV_100_ACSR_Al_o</v>
      </c>
      <c r="R625" t="s">
        <v>296</v>
      </c>
      <c r="S625" t="str">
        <f t="shared" si="64"/>
        <v>Line.line_BAN_2157_2158</v>
      </c>
      <c r="T625" t="str">
        <f t="shared" si="65"/>
        <v>Bus1=2157</v>
      </c>
      <c r="U625" t="str">
        <f t="shared" si="66"/>
        <v>Bus2=2158</v>
      </c>
      <c r="V625" t="str">
        <f t="shared" si="67"/>
        <v>phases=3</v>
      </c>
      <c r="W625" t="str">
        <f t="shared" si="68"/>
        <v>Linecode=3p_11kV_100_ACSR_Al_o</v>
      </c>
      <c r="X625" t="str">
        <f t="shared" si="69"/>
        <v>Length=31.0189</v>
      </c>
      <c r="Y625" t="s">
        <v>307</v>
      </c>
    </row>
    <row r="626" spans="1:25" x14ac:dyDescent="0.25">
      <c r="A626" t="s">
        <v>32</v>
      </c>
      <c r="B626">
        <v>11</v>
      </c>
      <c r="C626" t="s">
        <v>37</v>
      </c>
      <c r="D626">
        <v>100</v>
      </c>
      <c r="E626" t="s">
        <v>27</v>
      </c>
      <c r="F626" t="s">
        <v>38</v>
      </c>
      <c r="G626" t="s">
        <v>30</v>
      </c>
      <c r="H626">
        <v>3</v>
      </c>
      <c r="I626">
        <v>27.802900000000001</v>
      </c>
      <c r="J626" t="s">
        <v>264</v>
      </c>
      <c r="K626">
        <v>2158</v>
      </c>
      <c r="L626">
        <v>2159</v>
      </c>
      <c r="M626" t="str">
        <f t="shared" si="63"/>
        <v>Dog100OverACSR</v>
      </c>
      <c r="N626" t="str">
        <f>+VLOOKUP(M626,LineCode!$E:$F,2,0)</f>
        <v>3p_11kV_100_ACSR_Al_o</v>
      </c>
      <c r="R626" t="s">
        <v>296</v>
      </c>
      <c r="S626" t="str">
        <f t="shared" si="64"/>
        <v>Line.line_BAN_2158_2159</v>
      </c>
      <c r="T626" t="str">
        <f t="shared" si="65"/>
        <v>Bus1=2158</v>
      </c>
      <c r="U626" t="str">
        <f t="shared" si="66"/>
        <v>Bus2=2159</v>
      </c>
      <c r="V626" t="str">
        <f t="shared" si="67"/>
        <v>phases=3</v>
      </c>
      <c r="W626" t="str">
        <f t="shared" si="68"/>
        <v>Linecode=3p_11kV_100_ACSR_Al_o</v>
      </c>
      <c r="X626" t="str">
        <f t="shared" si="69"/>
        <v>Length=27.8029</v>
      </c>
      <c r="Y626" t="s">
        <v>307</v>
      </c>
    </row>
    <row r="627" spans="1:25" x14ac:dyDescent="0.25">
      <c r="A627" t="s">
        <v>32</v>
      </c>
      <c r="B627">
        <v>11</v>
      </c>
      <c r="C627" t="s">
        <v>37</v>
      </c>
      <c r="D627">
        <v>100</v>
      </c>
      <c r="E627" t="s">
        <v>27</v>
      </c>
      <c r="F627" t="s">
        <v>38</v>
      </c>
      <c r="G627" t="s">
        <v>30</v>
      </c>
      <c r="H627">
        <v>3</v>
      </c>
      <c r="I627">
        <v>16.2332</v>
      </c>
      <c r="J627" t="s">
        <v>264</v>
      </c>
      <c r="K627">
        <v>2159</v>
      </c>
      <c r="L627">
        <v>2166</v>
      </c>
      <c r="M627" t="str">
        <f t="shared" si="63"/>
        <v>Dog100OverACSR</v>
      </c>
      <c r="N627" t="str">
        <f>+VLOOKUP(M627,LineCode!$E:$F,2,0)</f>
        <v>3p_11kV_100_ACSR_Al_o</v>
      </c>
      <c r="R627" t="s">
        <v>296</v>
      </c>
      <c r="S627" t="str">
        <f t="shared" si="64"/>
        <v>Line.line_BAN_2159_2166</v>
      </c>
      <c r="T627" t="str">
        <f t="shared" si="65"/>
        <v>Bus1=2159</v>
      </c>
      <c r="U627" t="str">
        <f t="shared" si="66"/>
        <v>Bus2=2166</v>
      </c>
      <c r="V627" t="str">
        <f t="shared" si="67"/>
        <v>phases=3</v>
      </c>
      <c r="W627" t="str">
        <f t="shared" si="68"/>
        <v>Linecode=3p_11kV_100_ACSR_Al_o</v>
      </c>
      <c r="X627" t="str">
        <f t="shared" si="69"/>
        <v>Length=16.2332</v>
      </c>
      <c r="Y627" t="s">
        <v>307</v>
      </c>
    </row>
    <row r="628" spans="1:25" x14ac:dyDescent="0.25">
      <c r="A628" t="s">
        <v>32</v>
      </c>
      <c r="B628">
        <v>11</v>
      </c>
      <c r="C628" t="s">
        <v>37</v>
      </c>
      <c r="D628">
        <v>100</v>
      </c>
      <c r="E628" t="s">
        <v>27</v>
      </c>
      <c r="F628" t="s">
        <v>38</v>
      </c>
      <c r="G628" t="s">
        <v>30</v>
      </c>
      <c r="H628">
        <v>3</v>
      </c>
      <c r="I628">
        <v>25.535799999999998</v>
      </c>
      <c r="J628" t="s">
        <v>264</v>
      </c>
      <c r="K628">
        <v>2166</v>
      </c>
      <c r="L628">
        <v>2160</v>
      </c>
      <c r="M628" t="str">
        <f t="shared" si="63"/>
        <v>Dog100OverACSR</v>
      </c>
      <c r="N628" t="str">
        <f>+VLOOKUP(M628,LineCode!$E:$F,2,0)</f>
        <v>3p_11kV_100_ACSR_Al_o</v>
      </c>
      <c r="R628" t="s">
        <v>296</v>
      </c>
      <c r="S628" t="str">
        <f t="shared" si="64"/>
        <v>Line.line_BAN_2166_2160</v>
      </c>
      <c r="T628" t="str">
        <f t="shared" si="65"/>
        <v>Bus1=2166</v>
      </c>
      <c r="U628" t="str">
        <f t="shared" si="66"/>
        <v>Bus2=2160</v>
      </c>
      <c r="V628" t="str">
        <f t="shared" si="67"/>
        <v>phases=3</v>
      </c>
      <c r="W628" t="str">
        <f t="shared" si="68"/>
        <v>Linecode=3p_11kV_100_ACSR_Al_o</v>
      </c>
      <c r="X628" t="str">
        <f t="shared" si="69"/>
        <v>Length=25.5358</v>
      </c>
      <c r="Y628" t="s">
        <v>307</v>
      </c>
    </row>
    <row r="629" spans="1:25" x14ac:dyDescent="0.25">
      <c r="A629" t="s">
        <v>32</v>
      </c>
      <c r="B629">
        <v>11</v>
      </c>
      <c r="C629" t="s">
        <v>37</v>
      </c>
      <c r="D629">
        <v>100</v>
      </c>
      <c r="E629" t="s">
        <v>27</v>
      </c>
      <c r="F629" t="s">
        <v>38</v>
      </c>
      <c r="G629" t="s">
        <v>30</v>
      </c>
      <c r="H629">
        <v>3</v>
      </c>
      <c r="I629">
        <v>29.056799999999999</v>
      </c>
      <c r="J629" t="s">
        <v>264</v>
      </c>
      <c r="K629">
        <v>2160</v>
      </c>
      <c r="L629">
        <v>2161</v>
      </c>
      <c r="M629" t="str">
        <f t="shared" si="63"/>
        <v>Dog100OverACSR</v>
      </c>
      <c r="N629" t="str">
        <f>+VLOOKUP(M629,LineCode!$E:$F,2,0)</f>
        <v>3p_11kV_100_ACSR_Al_o</v>
      </c>
      <c r="R629" t="s">
        <v>296</v>
      </c>
      <c r="S629" t="str">
        <f t="shared" si="64"/>
        <v>Line.line_BAN_2160_2161</v>
      </c>
      <c r="T629" t="str">
        <f t="shared" si="65"/>
        <v>Bus1=2160</v>
      </c>
      <c r="U629" t="str">
        <f t="shared" si="66"/>
        <v>Bus2=2161</v>
      </c>
      <c r="V629" t="str">
        <f t="shared" si="67"/>
        <v>phases=3</v>
      </c>
      <c r="W629" t="str">
        <f t="shared" si="68"/>
        <v>Linecode=3p_11kV_100_ACSR_Al_o</v>
      </c>
      <c r="X629" t="str">
        <f t="shared" si="69"/>
        <v>Length=29.0568</v>
      </c>
      <c r="Y629" t="s">
        <v>307</v>
      </c>
    </row>
    <row r="630" spans="1:25" x14ac:dyDescent="0.25">
      <c r="A630" t="s">
        <v>32</v>
      </c>
      <c r="B630">
        <v>11</v>
      </c>
      <c r="C630" t="s">
        <v>37</v>
      </c>
      <c r="D630">
        <v>100</v>
      </c>
      <c r="E630" t="s">
        <v>27</v>
      </c>
      <c r="F630" t="s">
        <v>38</v>
      </c>
      <c r="G630" t="s">
        <v>30</v>
      </c>
      <c r="H630">
        <v>3</v>
      </c>
      <c r="I630">
        <v>9.1751000000000005</v>
      </c>
      <c r="J630" t="s">
        <v>264</v>
      </c>
      <c r="K630">
        <v>2161</v>
      </c>
      <c r="L630">
        <v>2162</v>
      </c>
      <c r="M630" t="str">
        <f t="shared" si="63"/>
        <v>Dog100OverACSR</v>
      </c>
      <c r="N630" t="str">
        <f>+VLOOKUP(M630,LineCode!$E:$F,2,0)</f>
        <v>3p_11kV_100_ACSR_Al_o</v>
      </c>
      <c r="R630" t="s">
        <v>296</v>
      </c>
      <c r="S630" t="str">
        <f t="shared" si="64"/>
        <v>Line.line_BAN_2161_2162</v>
      </c>
      <c r="T630" t="str">
        <f t="shared" si="65"/>
        <v>Bus1=2161</v>
      </c>
      <c r="U630" t="str">
        <f t="shared" si="66"/>
        <v>Bus2=2162</v>
      </c>
      <c r="V630" t="str">
        <f t="shared" si="67"/>
        <v>phases=3</v>
      </c>
      <c r="W630" t="str">
        <f t="shared" si="68"/>
        <v>Linecode=3p_11kV_100_ACSR_Al_o</v>
      </c>
      <c r="X630" t="str">
        <f t="shared" si="69"/>
        <v>Length=9.1751</v>
      </c>
      <c r="Y630" t="s">
        <v>307</v>
      </c>
    </row>
    <row r="631" spans="1:25" x14ac:dyDescent="0.25">
      <c r="A631" t="s">
        <v>32</v>
      </c>
      <c r="B631">
        <v>11</v>
      </c>
      <c r="C631" t="s">
        <v>37</v>
      </c>
      <c r="D631">
        <v>100</v>
      </c>
      <c r="E631" t="s">
        <v>27</v>
      </c>
      <c r="F631" t="s">
        <v>38</v>
      </c>
      <c r="G631" t="s">
        <v>30</v>
      </c>
      <c r="H631">
        <v>3</v>
      </c>
      <c r="I631">
        <v>20.573499999999999</v>
      </c>
      <c r="J631" t="s">
        <v>264</v>
      </c>
      <c r="K631">
        <v>2162</v>
      </c>
      <c r="L631">
        <v>2163</v>
      </c>
      <c r="M631" t="str">
        <f t="shared" si="63"/>
        <v>Dog100OverACSR</v>
      </c>
      <c r="N631" t="str">
        <f>+VLOOKUP(M631,LineCode!$E:$F,2,0)</f>
        <v>3p_11kV_100_ACSR_Al_o</v>
      </c>
      <c r="R631" t="s">
        <v>296</v>
      </c>
      <c r="S631" t="str">
        <f t="shared" si="64"/>
        <v>Line.line_BAN_2162_2163</v>
      </c>
      <c r="T631" t="str">
        <f t="shared" si="65"/>
        <v>Bus1=2162</v>
      </c>
      <c r="U631" t="str">
        <f t="shared" si="66"/>
        <v>Bus2=2163</v>
      </c>
      <c r="V631" t="str">
        <f t="shared" si="67"/>
        <v>phases=3</v>
      </c>
      <c r="W631" t="str">
        <f t="shared" si="68"/>
        <v>Linecode=3p_11kV_100_ACSR_Al_o</v>
      </c>
      <c r="X631" t="str">
        <f t="shared" si="69"/>
        <v>Length=20.5735</v>
      </c>
      <c r="Y631" t="s">
        <v>307</v>
      </c>
    </row>
    <row r="632" spans="1:25" x14ac:dyDescent="0.25">
      <c r="A632" t="s">
        <v>32</v>
      </c>
      <c r="B632">
        <v>11</v>
      </c>
      <c r="C632" t="s">
        <v>37</v>
      </c>
      <c r="D632">
        <v>100</v>
      </c>
      <c r="E632" t="s">
        <v>27</v>
      </c>
      <c r="F632" t="s">
        <v>38</v>
      </c>
      <c r="G632" t="s">
        <v>30</v>
      </c>
      <c r="H632">
        <v>3</v>
      </c>
      <c r="I632">
        <v>22.914899999999999</v>
      </c>
      <c r="J632" t="s">
        <v>264</v>
      </c>
      <c r="K632">
        <v>2163</v>
      </c>
      <c r="L632">
        <v>2164</v>
      </c>
      <c r="M632" t="str">
        <f t="shared" si="63"/>
        <v>Dog100OverACSR</v>
      </c>
      <c r="N632" t="str">
        <f>+VLOOKUP(M632,LineCode!$E:$F,2,0)</f>
        <v>3p_11kV_100_ACSR_Al_o</v>
      </c>
      <c r="R632" t="s">
        <v>296</v>
      </c>
      <c r="S632" t="str">
        <f t="shared" si="64"/>
        <v>Line.line_BAN_2163_2164</v>
      </c>
      <c r="T632" t="str">
        <f t="shared" si="65"/>
        <v>Bus1=2163</v>
      </c>
      <c r="U632" t="str">
        <f t="shared" si="66"/>
        <v>Bus2=2164</v>
      </c>
      <c r="V632" t="str">
        <f t="shared" si="67"/>
        <v>phases=3</v>
      </c>
      <c r="W632" t="str">
        <f t="shared" si="68"/>
        <v>Linecode=3p_11kV_100_ACSR_Al_o</v>
      </c>
      <c r="X632" t="str">
        <f t="shared" si="69"/>
        <v>Length=22.9149</v>
      </c>
      <c r="Y632" t="s">
        <v>307</v>
      </c>
    </row>
    <row r="633" spans="1:25" x14ac:dyDescent="0.25">
      <c r="A633" t="s">
        <v>32</v>
      </c>
      <c r="B633">
        <v>11</v>
      </c>
      <c r="C633" t="s">
        <v>37</v>
      </c>
      <c r="D633">
        <v>100</v>
      </c>
      <c r="E633" t="s">
        <v>27</v>
      </c>
      <c r="F633" t="s">
        <v>38</v>
      </c>
      <c r="G633" t="s">
        <v>30</v>
      </c>
      <c r="H633">
        <v>3</v>
      </c>
      <c r="I633">
        <v>37.527500000000003</v>
      </c>
      <c r="J633" t="s">
        <v>264</v>
      </c>
      <c r="K633">
        <v>2164</v>
      </c>
      <c r="L633">
        <v>2165</v>
      </c>
      <c r="M633" t="str">
        <f t="shared" si="63"/>
        <v>Dog100OverACSR</v>
      </c>
      <c r="N633" t="str">
        <f>+VLOOKUP(M633,LineCode!$E:$F,2,0)</f>
        <v>3p_11kV_100_ACSR_Al_o</v>
      </c>
      <c r="R633" t="s">
        <v>296</v>
      </c>
      <c r="S633" t="str">
        <f t="shared" si="64"/>
        <v>Line.line_BAN_2164_2165</v>
      </c>
      <c r="T633" t="str">
        <f t="shared" si="65"/>
        <v>Bus1=2164</v>
      </c>
      <c r="U633" t="str">
        <f t="shared" si="66"/>
        <v>Bus2=2165</v>
      </c>
      <c r="V633" t="str">
        <f t="shared" si="67"/>
        <v>phases=3</v>
      </c>
      <c r="W633" t="str">
        <f t="shared" si="68"/>
        <v>Linecode=3p_11kV_100_ACSR_Al_o</v>
      </c>
      <c r="X633" t="str">
        <f t="shared" si="69"/>
        <v>Length=37.5275</v>
      </c>
      <c r="Y633" t="s">
        <v>307</v>
      </c>
    </row>
    <row r="634" spans="1:25" x14ac:dyDescent="0.25">
      <c r="A634" t="s">
        <v>32</v>
      </c>
      <c r="B634">
        <v>11</v>
      </c>
      <c r="C634" t="s">
        <v>37</v>
      </c>
      <c r="D634">
        <v>100</v>
      </c>
      <c r="E634" t="s">
        <v>27</v>
      </c>
      <c r="F634" t="s">
        <v>38</v>
      </c>
      <c r="G634" t="s">
        <v>30</v>
      </c>
      <c r="H634">
        <v>3</v>
      </c>
      <c r="I634">
        <v>32.482500000000002</v>
      </c>
      <c r="J634" t="s">
        <v>264</v>
      </c>
      <c r="K634">
        <v>2166</v>
      </c>
      <c r="L634">
        <v>2167</v>
      </c>
      <c r="M634" t="str">
        <f t="shared" si="63"/>
        <v>Dog100OverACSR</v>
      </c>
      <c r="N634" t="str">
        <f>+VLOOKUP(M634,LineCode!$E:$F,2,0)</f>
        <v>3p_11kV_100_ACSR_Al_o</v>
      </c>
      <c r="R634" t="s">
        <v>296</v>
      </c>
      <c r="S634" t="str">
        <f t="shared" si="64"/>
        <v>Line.line_BAN_2166_2167</v>
      </c>
      <c r="T634" t="str">
        <f t="shared" si="65"/>
        <v>Bus1=2166</v>
      </c>
      <c r="U634" t="str">
        <f t="shared" si="66"/>
        <v>Bus2=2167</v>
      </c>
      <c r="V634" t="str">
        <f t="shared" si="67"/>
        <v>phases=3</v>
      </c>
      <c r="W634" t="str">
        <f t="shared" si="68"/>
        <v>Linecode=3p_11kV_100_ACSR_Al_o</v>
      </c>
      <c r="X634" t="str">
        <f t="shared" si="69"/>
        <v>Length=32.4825</v>
      </c>
      <c r="Y634" t="s">
        <v>307</v>
      </c>
    </row>
    <row r="635" spans="1:25" x14ac:dyDescent="0.25">
      <c r="A635" t="s">
        <v>32</v>
      </c>
      <c r="B635">
        <v>11</v>
      </c>
      <c r="C635" t="s">
        <v>37</v>
      </c>
      <c r="D635">
        <v>100</v>
      </c>
      <c r="E635" t="s">
        <v>27</v>
      </c>
      <c r="F635" t="s">
        <v>38</v>
      </c>
      <c r="G635" t="s">
        <v>30</v>
      </c>
      <c r="H635">
        <v>3</v>
      </c>
      <c r="I635">
        <v>28.923300000000001</v>
      </c>
      <c r="J635" t="s">
        <v>264</v>
      </c>
      <c r="K635">
        <v>2167</v>
      </c>
      <c r="L635">
        <v>2168</v>
      </c>
      <c r="M635" t="str">
        <f t="shared" si="63"/>
        <v>Dog100OverACSR</v>
      </c>
      <c r="N635" t="str">
        <f>+VLOOKUP(M635,LineCode!$E:$F,2,0)</f>
        <v>3p_11kV_100_ACSR_Al_o</v>
      </c>
      <c r="R635" t="s">
        <v>296</v>
      </c>
      <c r="S635" t="str">
        <f t="shared" si="64"/>
        <v>Line.line_BAN_2167_2168</v>
      </c>
      <c r="T635" t="str">
        <f t="shared" si="65"/>
        <v>Bus1=2167</v>
      </c>
      <c r="U635" t="str">
        <f t="shared" si="66"/>
        <v>Bus2=2168</v>
      </c>
      <c r="V635" t="str">
        <f t="shared" si="67"/>
        <v>phases=3</v>
      </c>
      <c r="W635" t="str">
        <f t="shared" si="68"/>
        <v>Linecode=3p_11kV_100_ACSR_Al_o</v>
      </c>
      <c r="X635" t="str">
        <f t="shared" si="69"/>
        <v>Length=28.9233</v>
      </c>
      <c r="Y635" t="s">
        <v>307</v>
      </c>
    </row>
    <row r="636" spans="1:25" x14ac:dyDescent="0.25">
      <c r="A636" t="s">
        <v>32</v>
      </c>
      <c r="B636">
        <v>11</v>
      </c>
      <c r="C636" t="s">
        <v>37</v>
      </c>
      <c r="D636">
        <v>100</v>
      </c>
      <c r="E636" t="s">
        <v>27</v>
      </c>
      <c r="F636" t="s">
        <v>38</v>
      </c>
      <c r="G636" t="s">
        <v>30</v>
      </c>
      <c r="H636">
        <v>3</v>
      </c>
      <c r="I636">
        <v>29.231999999999999</v>
      </c>
      <c r="J636" t="s">
        <v>264</v>
      </c>
      <c r="K636">
        <v>2168</v>
      </c>
      <c r="L636">
        <v>2169</v>
      </c>
      <c r="M636" t="str">
        <f t="shared" si="63"/>
        <v>Dog100OverACSR</v>
      </c>
      <c r="N636" t="str">
        <f>+VLOOKUP(M636,LineCode!$E:$F,2,0)</f>
        <v>3p_11kV_100_ACSR_Al_o</v>
      </c>
      <c r="R636" t="s">
        <v>296</v>
      </c>
      <c r="S636" t="str">
        <f t="shared" si="64"/>
        <v>Line.line_BAN_2168_2169</v>
      </c>
      <c r="T636" t="str">
        <f t="shared" si="65"/>
        <v>Bus1=2168</v>
      </c>
      <c r="U636" t="str">
        <f t="shared" si="66"/>
        <v>Bus2=2169</v>
      </c>
      <c r="V636" t="str">
        <f t="shared" si="67"/>
        <v>phases=3</v>
      </c>
      <c r="W636" t="str">
        <f t="shared" si="68"/>
        <v>Linecode=3p_11kV_100_ACSR_Al_o</v>
      </c>
      <c r="X636" t="str">
        <f t="shared" si="69"/>
        <v>Length=29.232</v>
      </c>
      <c r="Y636" t="s">
        <v>307</v>
      </c>
    </row>
    <row r="637" spans="1:25" x14ac:dyDescent="0.25">
      <c r="A637" t="s">
        <v>32</v>
      </c>
      <c r="B637">
        <v>11</v>
      </c>
      <c r="C637" t="s">
        <v>37</v>
      </c>
      <c r="D637">
        <v>100</v>
      </c>
      <c r="E637" t="s">
        <v>27</v>
      </c>
      <c r="F637" t="s">
        <v>38</v>
      </c>
      <c r="G637" t="s">
        <v>30</v>
      </c>
      <c r="H637">
        <v>3</v>
      </c>
      <c r="I637">
        <v>29.084199999999999</v>
      </c>
      <c r="J637" t="s">
        <v>264</v>
      </c>
      <c r="K637">
        <v>2169</v>
      </c>
      <c r="L637">
        <v>2170</v>
      </c>
      <c r="M637" t="str">
        <f t="shared" si="63"/>
        <v>Dog100OverACSR</v>
      </c>
      <c r="N637" t="str">
        <f>+VLOOKUP(M637,LineCode!$E:$F,2,0)</f>
        <v>3p_11kV_100_ACSR_Al_o</v>
      </c>
      <c r="R637" t="s">
        <v>296</v>
      </c>
      <c r="S637" t="str">
        <f t="shared" si="64"/>
        <v>Line.line_BAN_2169_2170</v>
      </c>
      <c r="T637" t="str">
        <f t="shared" si="65"/>
        <v>Bus1=2169</v>
      </c>
      <c r="U637" t="str">
        <f t="shared" si="66"/>
        <v>Bus2=2170</v>
      </c>
      <c r="V637" t="str">
        <f t="shared" si="67"/>
        <v>phases=3</v>
      </c>
      <c r="W637" t="str">
        <f t="shared" si="68"/>
        <v>Linecode=3p_11kV_100_ACSR_Al_o</v>
      </c>
      <c r="X637" t="str">
        <f t="shared" si="69"/>
        <v>Length=29.0842</v>
      </c>
      <c r="Y637" t="s">
        <v>307</v>
      </c>
    </row>
    <row r="638" spans="1:25" x14ac:dyDescent="0.25">
      <c r="A638" t="s">
        <v>32</v>
      </c>
      <c r="B638">
        <v>11</v>
      </c>
      <c r="C638" t="s">
        <v>37</v>
      </c>
      <c r="D638">
        <v>100</v>
      </c>
      <c r="E638" t="s">
        <v>27</v>
      </c>
      <c r="F638" t="s">
        <v>38</v>
      </c>
      <c r="G638" t="s">
        <v>30</v>
      </c>
      <c r="H638">
        <v>3</v>
      </c>
      <c r="I638">
        <v>33.104700000000001</v>
      </c>
      <c r="J638" t="s">
        <v>264</v>
      </c>
      <c r="K638">
        <v>2170</v>
      </c>
      <c r="L638">
        <v>2171</v>
      </c>
      <c r="M638" t="str">
        <f t="shared" si="63"/>
        <v>Dog100OverACSR</v>
      </c>
      <c r="N638" t="str">
        <f>+VLOOKUP(M638,LineCode!$E:$F,2,0)</f>
        <v>3p_11kV_100_ACSR_Al_o</v>
      </c>
      <c r="R638" t="s">
        <v>296</v>
      </c>
      <c r="S638" t="str">
        <f t="shared" si="64"/>
        <v>Line.line_BAN_2170_2171</v>
      </c>
      <c r="T638" t="str">
        <f t="shared" si="65"/>
        <v>Bus1=2170</v>
      </c>
      <c r="U638" t="str">
        <f t="shared" si="66"/>
        <v>Bus2=2171</v>
      </c>
      <c r="V638" t="str">
        <f t="shared" si="67"/>
        <v>phases=3</v>
      </c>
      <c r="W638" t="str">
        <f t="shared" si="68"/>
        <v>Linecode=3p_11kV_100_ACSR_Al_o</v>
      </c>
      <c r="X638" t="str">
        <f t="shared" si="69"/>
        <v>Length=33.1047</v>
      </c>
      <c r="Y638" t="s">
        <v>307</v>
      </c>
    </row>
    <row r="639" spans="1:25" x14ac:dyDescent="0.25">
      <c r="A639" t="s">
        <v>32</v>
      </c>
      <c r="B639">
        <v>11</v>
      </c>
      <c r="C639" t="s">
        <v>37</v>
      </c>
      <c r="D639">
        <v>100</v>
      </c>
      <c r="E639" t="s">
        <v>27</v>
      </c>
      <c r="F639" t="s">
        <v>38</v>
      </c>
      <c r="G639" t="s">
        <v>30</v>
      </c>
      <c r="H639">
        <v>3</v>
      </c>
      <c r="I639">
        <v>25.2043</v>
      </c>
      <c r="J639" t="s">
        <v>264</v>
      </c>
      <c r="K639">
        <v>2171</v>
      </c>
      <c r="L639">
        <v>2172</v>
      </c>
      <c r="M639" t="str">
        <f t="shared" si="63"/>
        <v>Dog100OverACSR</v>
      </c>
      <c r="N639" t="str">
        <f>+VLOOKUP(M639,LineCode!$E:$F,2,0)</f>
        <v>3p_11kV_100_ACSR_Al_o</v>
      </c>
      <c r="R639" t="s">
        <v>296</v>
      </c>
      <c r="S639" t="str">
        <f t="shared" si="64"/>
        <v>Line.line_BAN_2171_2172</v>
      </c>
      <c r="T639" t="str">
        <f t="shared" si="65"/>
        <v>Bus1=2171</v>
      </c>
      <c r="U639" t="str">
        <f t="shared" si="66"/>
        <v>Bus2=2172</v>
      </c>
      <c r="V639" t="str">
        <f t="shared" si="67"/>
        <v>phases=3</v>
      </c>
      <c r="W639" t="str">
        <f t="shared" si="68"/>
        <v>Linecode=3p_11kV_100_ACSR_Al_o</v>
      </c>
      <c r="X639" t="str">
        <f t="shared" si="69"/>
        <v>Length=25.2043</v>
      </c>
      <c r="Y639" t="s">
        <v>307</v>
      </c>
    </row>
    <row r="640" spans="1:25" x14ac:dyDescent="0.25">
      <c r="A640" t="s">
        <v>32</v>
      </c>
      <c r="B640">
        <v>11</v>
      </c>
      <c r="C640" t="s">
        <v>37</v>
      </c>
      <c r="D640">
        <v>100</v>
      </c>
      <c r="E640" t="s">
        <v>27</v>
      </c>
      <c r="F640" t="s">
        <v>38</v>
      </c>
      <c r="G640" t="s">
        <v>30</v>
      </c>
      <c r="H640">
        <v>3</v>
      </c>
      <c r="I640">
        <v>28.043299999999999</v>
      </c>
      <c r="J640" t="s">
        <v>264</v>
      </c>
      <c r="K640">
        <v>2172</v>
      </c>
      <c r="L640">
        <v>2173</v>
      </c>
      <c r="M640" t="str">
        <f t="shared" si="63"/>
        <v>Dog100OverACSR</v>
      </c>
      <c r="N640" t="str">
        <f>+VLOOKUP(M640,LineCode!$E:$F,2,0)</f>
        <v>3p_11kV_100_ACSR_Al_o</v>
      </c>
      <c r="R640" t="s">
        <v>296</v>
      </c>
      <c r="S640" t="str">
        <f t="shared" si="64"/>
        <v>Line.line_BAN_2172_2173</v>
      </c>
      <c r="T640" t="str">
        <f t="shared" si="65"/>
        <v>Bus1=2172</v>
      </c>
      <c r="U640" t="str">
        <f t="shared" si="66"/>
        <v>Bus2=2173</v>
      </c>
      <c r="V640" t="str">
        <f t="shared" si="67"/>
        <v>phases=3</v>
      </c>
      <c r="W640" t="str">
        <f t="shared" si="68"/>
        <v>Linecode=3p_11kV_100_ACSR_Al_o</v>
      </c>
      <c r="X640" t="str">
        <f t="shared" si="69"/>
        <v>Length=28.0433</v>
      </c>
      <c r="Y640" t="s">
        <v>307</v>
      </c>
    </row>
    <row r="641" spans="1:25" x14ac:dyDescent="0.25">
      <c r="A641" t="s">
        <v>32</v>
      </c>
      <c r="B641">
        <v>11</v>
      </c>
      <c r="C641" t="s">
        <v>37</v>
      </c>
      <c r="D641">
        <v>100</v>
      </c>
      <c r="E641" t="s">
        <v>27</v>
      </c>
      <c r="F641" t="s">
        <v>38</v>
      </c>
      <c r="G641" t="s">
        <v>30</v>
      </c>
      <c r="H641">
        <v>3</v>
      </c>
      <c r="I641">
        <v>33.1997</v>
      </c>
      <c r="J641" t="s">
        <v>264</v>
      </c>
      <c r="K641">
        <v>2173</v>
      </c>
      <c r="L641">
        <v>2174</v>
      </c>
      <c r="M641" t="str">
        <f t="shared" si="63"/>
        <v>Dog100OverACSR</v>
      </c>
      <c r="N641" t="str">
        <f>+VLOOKUP(M641,LineCode!$E:$F,2,0)</f>
        <v>3p_11kV_100_ACSR_Al_o</v>
      </c>
      <c r="R641" t="s">
        <v>296</v>
      </c>
      <c r="S641" t="str">
        <f t="shared" si="64"/>
        <v>Line.line_BAN_2173_2174</v>
      </c>
      <c r="T641" t="str">
        <f t="shared" si="65"/>
        <v>Bus1=2173</v>
      </c>
      <c r="U641" t="str">
        <f t="shared" si="66"/>
        <v>Bus2=2174</v>
      </c>
      <c r="V641" t="str">
        <f t="shared" si="67"/>
        <v>phases=3</v>
      </c>
      <c r="W641" t="str">
        <f t="shared" si="68"/>
        <v>Linecode=3p_11kV_100_ACSR_Al_o</v>
      </c>
      <c r="X641" t="str">
        <f t="shared" si="69"/>
        <v>Length=33.1997</v>
      </c>
      <c r="Y641" t="s">
        <v>307</v>
      </c>
    </row>
    <row r="642" spans="1:25" x14ac:dyDescent="0.25">
      <c r="A642" t="s">
        <v>32</v>
      </c>
      <c r="B642">
        <v>11</v>
      </c>
      <c r="C642" t="s">
        <v>37</v>
      </c>
      <c r="D642">
        <v>100</v>
      </c>
      <c r="E642" t="s">
        <v>27</v>
      </c>
      <c r="F642" t="s">
        <v>38</v>
      </c>
      <c r="G642" t="s">
        <v>30</v>
      </c>
      <c r="H642">
        <v>3</v>
      </c>
      <c r="I642">
        <v>19.102699999999999</v>
      </c>
      <c r="J642" t="s">
        <v>264</v>
      </c>
      <c r="K642">
        <v>2174</v>
      </c>
      <c r="L642">
        <v>2175</v>
      </c>
      <c r="M642" t="str">
        <f t="shared" ref="M642:M705" si="70">C642&amp;D642&amp;F642&amp;G642</f>
        <v>Dog100OverACSR</v>
      </c>
      <c r="N642" t="str">
        <f>+VLOOKUP(M642,LineCode!$E:$F,2,0)</f>
        <v>3p_11kV_100_ACSR_Al_o</v>
      </c>
      <c r="R642" t="s">
        <v>296</v>
      </c>
      <c r="S642" t="str">
        <f t="shared" si="64"/>
        <v>Line.line_BAN_2174_2175</v>
      </c>
      <c r="T642" t="str">
        <f t="shared" si="65"/>
        <v>Bus1=2174</v>
      </c>
      <c r="U642" t="str">
        <f t="shared" si="66"/>
        <v>Bus2=2175</v>
      </c>
      <c r="V642" t="str">
        <f t="shared" si="67"/>
        <v>phases=3</v>
      </c>
      <c r="W642" t="str">
        <f t="shared" si="68"/>
        <v>Linecode=3p_11kV_100_ACSR_Al_o</v>
      </c>
      <c r="X642" t="str">
        <f t="shared" si="69"/>
        <v>Length=19.1027</v>
      </c>
      <c r="Y642" t="s">
        <v>307</v>
      </c>
    </row>
    <row r="643" spans="1:25" x14ac:dyDescent="0.25">
      <c r="A643" t="s">
        <v>32</v>
      </c>
      <c r="B643">
        <v>11</v>
      </c>
      <c r="C643" t="s">
        <v>37</v>
      </c>
      <c r="D643">
        <v>100</v>
      </c>
      <c r="E643" t="s">
        <v>27</v>
      </c>
      <c r="F643" t="s">
        <v>38</v>
      </c>
      <c r="G643" t="s">
        <v>30</v>
      </c>
      <c r="H643">
        <v>3</v>
      </c>
      <c r="I643">
        <v>40.303800000000003</v>
      </c>
      <c r="J643" t="s">
        <v>264</v>
      </c>
      <c r="K643">
        <v>2175</v>
      </c>
      <c r="L643">
        <v>2176</v>
      </c>
      <c r="M643" t="str">
        <f t="shared" si="70"/>
        <v>Dog100OverACSR</v>
      </c>
      <c r="N643" t="str">
        <f>+VLOOKUP(M643,LineCode!$E:$F,2,0)</f>
        <v>3p_11kV_100_ACSR_Al_o</v>
      </c>
      <c r="R643" t="s">
        <v>296</v>
      </c>
      <c r="S643" t="str">
        <f t="shared" ref="S643:S706" si="71">"Line.line_"&amp;J643&amp;"_"&amp;K643&amp;"_"&amp;L643</f>
        <v>Line.line_BAN_2175_2176</v>
      </c>
      <c r="T643" t="str">
        <f t="shared" ref="T643:T706" si="72">"Bus1="&amp;K643</f>
        <v>Bus1=2175</v>
      </c>
      <c r="U643" t="str">
        <f t="shared" ref="U643:U706" si="73">"Bus2="&amp;L643</f>
        <v>Bus2=2176</v>
      </c>
      <c r="V643" t="str">
        <f t="shared" ref="V643:V706" si="74">"phases="&amp;H643</f>
        <v>phases=3</v>
      </c>
      <c r="W643" t="str">
        <f t="shared" ref="W643:W706" si="75">"Linecode="&amp;N643</f>
        <v>Linecode=3p_11kV_100_ACSR_Al_o</v>
      </c>
      <c r="X643" t="str">
        <f t="shared" ref="X643:X706" si="76">"Length="&amp;I643</f>
        <v>Length=40.3038</v>
      </c>
      <c r="Y643" t="s">
        <v>307</v>
      </c>
    </row>
    <row r="644" spans="1:25" x14ac:dyDescent="0.25">
      <c r="A644" t="s">
        <v>32</v>
      </c>
      <c r="B644">
        <v>11</v>
      </c>
      <c r="C644" t="s">
        <v>37</v>
      </c>
      <c r="D644">
        <v>100</v>
      </c>
      <c r="E644" t="s">
        <v>27</v>
      </c>
      <c r="F644" t="s">
        <v>38</v>
      </c>
      <c r="G644" t="s">
        <v>30</v>
      </c>
      <c r="H644">
        <v>3</v>
      </c>
      <c r="I644">
        <v>23.508500000000002</v>
      </c>
      <c r="J644" t="s">
        <v>264</v>
      </c>
      <c r="K644">
        <v>2176</v>
      </c>
      <c r="L644">
        <v>2177</v>
      </c>
      <c r="M644" t="str">
        <f t="shared" si="70"/>
        <v>Dog100OverACSR</v>
      </c>
      <c r="N644" t="str">
        <f>+VLOOKUP(M644,LineCode!$E:$F,2,0)</f>
        <v>3p_11kV_100_ACSR_Al_o</v>
      </c>
      <c r="R644" t="s">
        <v>296</v>
      </c>
      <c r="S644" t="str">
        <f t="shared" si="71"/>
        <v>Line.line_BAN_2176_2177</v>
      </c>
      <c r="T644" t="str">
        <f t="shared" si="72"/>
        <v>Bus1=2176</v>
      </c>
      <c r="U644" t="str">
        <f t="shared" si="73"/>
        <v>Bus2=2177</v>
      </c>
      <c r="V644" t="str">
        <f t="shared" si="74"/>
        <v>phases=3</v>
      </c>
      <c r="W644" t="str">
        <f t="shared" si="75"/>
        <v>Linecode=3p_11kV_100_ACSR_Al_o</v>
      </c>
      <c r="X644" t="str">
        <f t="shared" si="76"/>
        <v>Length=23.5085</v>
      </c>
      <c r="Y644" t="s">
        <v>307</v>
      </c>
    </row>
    <row r="645" spans="1:25" x14ac:dyDescent="0.25">
      <c r="A645" t="s">
        <v>32</v>
      </c>
      <c r="B645">
        <v>11</v>
      </c>
      <c r="C645" t="s">
        <v>37</v>
      </c>
      <c r="D645">
        <v>100</v>
      </c>
      <c r="E645" t="s">
        <v>27</v>
      </c>
      <c r="F645" t="s">
        <v>38</v>
      </c>
      <c r="G645" t="s">
        <v>30</v>
      </c>
      <c r="H645">
        <v>3</v>
      </c>
      <c r="I645">
        <v>23.963100000000001</v>
      </c>
      <c r="J645" t="s">
        <v>264</v>
      </c>
      <c r="K645">
        <v>2177</v>
      </c>
      <c r="L645">
        <v>2178</v>
      </c>
      <c r="M645" t="str">
        <f t="shared" si="70"/>
        <v>Dog100OverACSR</v>
      </c>
      <c r="N645" t="str">
        <f>+VLOOKUP(M645,LineCode!$E:$F,2,0)</f>
        <v>3p_11kV_100_ACSR_Al_o</v>
      </c>
      <c r="R645" t="s">
        <v>296</v>
      </c>
      <c r="S645" t="str">
        <f t="shared" si="71"/>
        <v>Line.line_BAN_2177_2178</v>
      </c>
      <c r="T645" t="str">
        <f t="shared" si="72"/>
        <v>Bus1=2177</v>
      </c>
      <c r="U645" t="str">
        <f t="shared" si="73"/>
        <v>Bus2=2178</v>
      </c>
      <c r="V645" t="str">
        <f t="shared" si="74"/>
        <v>phases=3</v>
      </c>
      <c r="W645" t="str">
        <f t="shared" si="75"/>
        <v>Linecode=3p_11kV_100_ACSR_Al_o</v>
      </c>
      <c r="X645" t="str">
        <f t="shared" si="76"/>
        <v>Length=23.9631</v>
      </c>
      <c r="Y645" t="s">
        <v>307</v>
      </c>
    </row>
    <row r="646" spans="1:25" x14ac:dyDescent="0.25">
      <c r="A646" t="s">
        <v>32</v>
      </c>
      <c r="B646">
        <v>11</v>
      </c>
      <c r="C646" t="s">
        <v>37</v>
      </c>
      <c r="D646">
        <v>100</v>
      </c>
      <c r="E646" t="s">
        <v>27</v>
      </c>
      <c r="F646" t="s">
        <v>38</v>
      </c>
      <c r="G646" t="s">
        <v>30</v>
      </c>
      <c r="H646">
        <v>3</v>
      </c>
      <c r="I646">
        <v>22.310300000000002</v>
      </c>
      <c r="J646" t="s">
        <v>264</v>
      </c>
      <c r="K646">
        <v>2178</v>
      </c>
      <c r="L646">
        <v>2179</v>
      </c>
      <c r="M646" t="str">
        <f t="shared" si="70"/>
        <v>Dog100OverACSR</v>
      </c>
      <c r="N646" t="str">
        <f>+VLOOKUP(M646,LineCode!$E:$F,2,0)</f>
        <v>3p_11kV_100_ACSR_Al_o</v>
      </c>
      <c r="R646" t="s">
        <v>296</v>
      </c>
      <c r="S646" t="str">
        <f t="shared" si="71"/>
        <v>Line.line_BAN_2178_2179</v>
      </c>
      <c r="T646" t="str">
        <f t="shared" si="72"/>
        <v>Bus1=2178</v>
      </c>
      <c r="U646" t="str">
        <f t="shared" si="73"/>
        <v>Bus2=2179</v>
      </c>
      <c r="V646" t="str">
        <f t="shared" si="74"/>
        <v>phases=3</v>
      </c>
      <c r="W646" t="str">
        <f t="shared" si="75"/>
        <v>Linecode=3p_11kV_100_ACSR_Al_o</v>
      </c>
      <c r="X646" t="str">
        <f t="shared" si="76"/>
        <v>Length=22.3103</v>
      </c>
      <c r="Y646" t="s">
        <v>307</v>
      </c>
    </row>
    <row r="647" spans="1:25" x14ac:dyDescent="0.25">
      <c r="A647" t="s">
        <v>32</v>
      </c>
      <c r="B647">
        <v>11</v>
      </c>
      <c r="C647" t="s">
        <v>37</v>
      </c>
      <c r="D647">
        <v>100</v>
      </c>
      <c r="E647" t="s">
        <v>27</v>
      </c>
      <c r="F647" t="s">
        <v>38</v>
      </c>
      <c r="G647" t="s">
        <v>30</v>
      </c>
      <c r="H647">
        <v>3</v>
      </c>
      <c r="I647">
        <v>21.130500000000001</v>
      </c>
      <c r="J647" t="s">
        <v>264</v>
      </c>
      <c r="K647">
        <v>2179</v>
      </c>
      <c r="L647">
        <v>2180</v>
      </c>
      <c r="M647" t="str">
        <f t="shared" si="70"/>
        <v>Dog100OverACSR</v>
      </c>
      <c r="N647" t="str">
        <f>+VLOOKUP(M647,LineCode!$E:$F,2,0)</f>
        <v>3p_11kV_100_ACSR_Al_o</v>
      </c>
      <c r="R647" t="s">
        <v>296</v>
      </c>
      <c r="S647" t="str">
        <f t="shared" si="71"/>
        <v>Line.line_BAN_2179_2180</v>
      </c>
      <c r="T647" t="str">
        <f t="shared" si="72"/>
        <v>Bus1=2179</v>
      </c>
      <c r="U647" t="str">
        <f t="shared" si="73"/>
        <v>Bus2=2180</v>
      </c>
      <c r="V647" t="str">
        <f t="shared" si="74"/>
        <v>phases=3</v>
      </c>
      <c r="W647" t="str">
        <f t="shared" si="75"/>
        <v>Linecode=3p_11kV_100_ACSR_Al_o</v>
      </c>
      <c r="X647" t="str">
        <f t="shared" si="76"/>
        <v>Length=21.1305</v>
      </c>
      <c r="Y647" t="s">
        <v>307</v>
      </c>
    </row>
    <row r="648" spans="1:25" x14ac:dyDescent="0.25">
      <c r="A648" t="s">
        <v>32</v>
      </c>
      <c r="B648">
        <v>11</v>
      </c>
      <c r="C648" t="s">
        <v>37</v>
      </c>
      <c r="D648">
        <v>100</v>
      </c>
      <c r="E648" t="s">
        <v>27</v>
      </c>
      <c r="F648" t="s">
        <v>38</v>
      </c>
      <c r="G648" t="s">
        <v>30</v>
      </c>
      <c r="H648">
        <v>3</v>
      </c>
      <c r="I648">
        <v>12.7714</v>
      </c>
      <c r="J648" t="s">
        <v>264</v>
      </c>
      <c r="K648">
        <v>2180</v>
      </c>
      <c r="L648">
        <v>2181</v>
      </c>
      <c r="M648" t="str">
        <f t="shared" si="70"/>
        <v>Dog100OverACSR</v>
      </c>
      <c r="N648" t="str">
        <f>+VLOOKUP(M648,LineCode!$E:$F,2,0)</f>
        <v>3p_11kV_100_ACSR_Al_o</v>
      </c>
      <c r="R648" t="s">
        <v>296</v>
      </c>
      <c r="S648" t="str">
        <f t="shared" si="71"/>
        <v>Line.line_BAN_2180_2181</v>
      </c>
      <c r="T648" t="str">
        <f t="shared" si="72"/>
        <v>Bus1=2180</v>
      </c>
      <c r="U648" t="str">
        <f t="shared" si="73"/>
        <v>Bus2=2181</v>
      </c>
      <c r="V648" t="str">
        <f t="shared" si="74"/>
        <v>phases=3</v>
      </c>
      <c r="W648" t="str">
        <f t="shared" si="75"/>
        <v>Linecode=3p_11kV_100_ACSR_Al_o</v>
      </c>
      <c r="X648" t="str">
        <f t="shared" si="76"/>
        <v>Length=12.7714</v>
      </c>
      <c r="Y648" t="s">
        <v>307</v>
      </c>
    </row>
    <row r="649" spans="1:25" x14ac:dyDescent="0.25">
      <c r="A649" t="s">
        <v>32</v>
      </c>
      <c r="B649">
        <v>11</v>
      </c>
      <c r="C649" t="s">
        <v>37</v>
      </c>
      <c r="D649">
        <v>100</v>
      </c>
      <c r="E649" t="s">
        <v>27</v>
      </c>
      <c r="F649" t="s">
        <v>38</v>
      </c>
      <c r="G649" t="s">
        <v>30</v>
      </c>
      <c r="H649">
        <v>3</v>
      </c>
      <c r="I649">
        <v>17.821000000000002</v>
      </c>
      <c r="J649" t="s">
        <v>264</v>
      </c>
      <c r="K649">
        <v>2181</v>
      </c>
      <c r="L649">
        <v>2182</v>
      </c>
      <c r="M649" t="str">
        <f t="shared" si="70"/>
        <v>Dog100OverACSR</v>
      </c>
      <c r="N649" t="str">
        <f>+VLOOKUP(M649,LineCode!$E:$F,2,0)</f>
        <v>3p_11kV_100_ACSR_Al_o</v>
      </c>
      <c r="R649" t="s">
        <v>296</v>
      </c>
      <c r="S649" t="str">
        <f t="shared" si="71"/>
        <v>Line.line_BAN_2181_2182</v>
      </c>
      <c r="T649" t="str">
        <f t="shared" si="72"/>
        <v>Bus1=2181</v>
      </c>
      <c r="U649" t="str">
        <f t="shared" si="73"/>
        <v>Bus2=2182</v>
      </c>
      <c r="V649" t="str">
        <f t="shared" si="74"/>
        <v>phases=3</v>
      </c>
      <c r="W649" t="str">
        <f t="shared" si="75"/>
        <v>Linecode=3p_11kV_100_ACSR_Al_o</v>
      </c>
      <c r="X649" t="str">
        <f t="shared" si="76"/>
        <v>Length=17.821</v>
      </c>
      <c r="Y649" t="s">
        <v>307</v>
      </c>
    </row>
    <row r="650" spans="1:25" x14ac:dyDescent="0.25">
      <c r="A650" t="s">
        <v>32</v>
      </c>
      <c r="B650">
        <v>11</v>
      </c>
      <c r="C650" t="s">
        <v>37</v>
      </c>
      <c r="D650">
        <v>100</v>
      </c>
      <c r="E650" t="s">
        <v>27</v>
      </c>
      <c r="F650" t="s">
        <v>38</v>
      </c>
      <c r="G650" t="s">
        <v>30</v>
      </c>
      <c r="H650">
        <v>3</v>
      </c>
      <c r="I650">
        <v>21.2563</v>
      </c>
      <c r="J650" t="s">
        <v>264</v>
      </c>
      <c r="K650">
        <v>2182</v>
      </c>
      <c r="L650">
        <v>2183</v>
      </c>
      <c r="M650" t="str">
        <f t="shared" si="70"/>
        <v>Dog100OverACSR</v>
      </c>
      <c r="N650" t="str">
        <f>+VLOOKUP(M650,LineCode!$E:$F,2,0)</f>
        <v>3p_11kV_100_ACSR_Al_o</v>
      </c>
      <c r="R650" t="s">
        <v>296</v>
      </c>
      <c r="S650" t="str">
        <f t="shared" si="71"/>
        <v>Line.line_BAN_2182_2183</v>
      </c>
      <c r="T650" t="str">
        <f t="shared" si="72"/>
        <v>Bus1=2182</v>
      </c>
      <c r="U650" t="str">
        <f t="shared" si="73"/>
        <v>Bus2=2183</v>
      </c>
      <c r="V650" t="str">
        <f t="shared" si="74"/>
        <v>phases=3</v>
      </c>
      <c r="W650" t="str">
        <f t="shared" si="75"/>
        <v>Linecode=3p_11kV_100_ACSR_Al_o</v>
      </c>
      <c r="X650" t="str">
        <f t="shared" si="76"/>
        <v>Length=21.2563</v>
      </c>
      <c r="Y650" t="s">
        <v>307</v>
      </c>
    </row>
    <row r="651" spans="1:25" x14ac:dyDescent="0.25">
      <c r="A651" t="s">
        <v>32</v>
      </c>
      <c r="B651">
        <v>11</v>
      </c>
      <c r="C651" t="s">
        <v>37</v>
      </c>
      <c r="D651">
        <v>100</v>
      </c>
      <c r="E651" t="s">
        <v>27</v>
      </c>
      <c r="F651" t="s">
        <v>38</v>
      </c>
      <c r="G651" t="s">
        <v>30</v>
      </c>
      <c r="H651">
        <v>3</v>
      </c>
      <c r="I651">
        <v>10.368399999999999</v>
      </c>
      <c r="J651" t="s">
        <v>264</v>
      </c>
      <c r="K651">
        <v>2183</v>
      </c>
      <c r="L651">
        <v>2184</v>
      </c>
      <c r="M651" t="str">
        <f t="shared" si="70"/>
        <v>Dog100OverACSR</v>
      </c>
      <c r="N651" t="str">
        <f>+VLOOKUP(M651,LineCode!$E:$F,2,0)</f>
        <v>3p_11kV_100_ACSR_Al_o</v>
      </c>
      <c r="R651" t="s">
        <v>296</v>
      </c>
      <c r="S651" t="str">
        <f t="shared" si="71"/>
        <v>Line.line_BAN_2183_2184</v>
      </c>
      <c r="T651" t="str">
        <f t="shared" si="72"/>
        <v>Bus1=2183</v>
      </c>
      <c r="U651" t="str">
        <f t="shared" si="73"/>
        <v>Bus2=2184</v>
      </c>
      <c r="V651" t="str">
        <f t="shared" si="74"/>
        <v>phases=3</v>
      </c>
      <c r="W651" t="str">
        <f t="shared" si="75"/>
        <v>Linecode=3p_11kV_100_ACSR_Al_o</v>
      </c>
      <c r="X651" t="str">
        <f t="shared" si="76"/>
        <v>Length=10.3684</v>
      </c>
      <c r="Y651" t="s">
        <v>307</v>
      </c>
    </row>
    <row r="652" spans="1:25" x14ac:dyDescent="0.25">
      <c r="A652" t="s">
        <v>32</v>
      </c>
      <c r="B652">
        <v>11</v>
      </c>
      <c r="C652" t="s">
        <v>37</v>
      </c>
      <c r="D652">
        <v>100</v>
      </c>
      <c r="E652" t="s">
        <v>27</v>
      </c>
      <c r="F652" t="s">
        <v>38</v>
      </c>
      <c r="G652" t="s">
        <v>30</v>
      </c>
      <c r="H652">
        <v>3</v>
      </c>
      <c r="I652">
        <v>24.046700000000001</v>
      </c>
      <c r="J652" t="s">
        <v>264</v>
      </c>
      <c r="K652">
        <v>2185</v>
      </c>
      <c r="L652">
        <v>2186</v>
      </c>
      <c r="M652" t="str">
        <f t="shared" si="70"/>
        <v>Dog100OverACSR</v>
      </c>
      <c r="N652" t="str">
        <f>+VLOOKUP(M652,LineCode!$E:$F,2,0)</f>
        <v>3p_11kV_100_ACSR_Al_o</v>
      </c>
      <c r="R652" t="s">
        <v>296</v>
      </c>
      <c r="S652" t="str">
        <f t="shared" si="71"/>
        <v>Line.line_BAN_2185_2186</v>
      </c>
      <c r="T652" t="str">
        <f t="shared" si="72"/>
        <v>Bus1=2185</v>
      </c>
      <c r="U652" t="str">
        <f t="shared" si="73"/>
        <v>Bus2=2186</v>
      </c>
      <c r="V652" t="str">
        <f t="shared" si="74"/>
        <v>phases=3</v>
      </c>
      <c r="W652" t="str">
        <f t="shared" si="75"/>
        <v>Linecode=3p_11kV_100_ACSR_Al_o</v>
      </c>
      <c r="X652" t="str">
        <f t="shared" si="76"/>
        <v>Length=24.0467</v>
      </c>
      <c r="Y652" t="s">
        <v>307</v>
      </c>
    </row>
    <row r="653" spans="1:25" x14ac:dyDescent="0.25">
      <c r="A653" t="s">
        <v>32</v>
      </c>
      <c r="B653">
        <v>11</v>
      </c>
      <c r="C653" t="s">
        <v>37</v>
      </c>
      <c r="D653">
        <v>100</v>
      </c>
      <c r="E653" t="s">
        <v>27</v>
      </c>
      <c r="F653" t="s">
        <v>38</v>
      </c>
      <c r="G653" t="s">
        <v>30</v>
      </c>
      <c r="H653">
        <v>3</v>
      </c>
      <c r="I653">
        <v>25.475000000000001</v>
      </c>
      <c r="J653" t="s">
        <v>264</v>
      </c>
      <c r="K653">
        <v>2186</v>
      </c>
      <c r="L653">
        <v>2187</v>
      </c>
      <c r="M653" t="str">
        <f t="shared" si="70"/>
        <v>Dog100OverACSR</v>
      </c>
      <c r="N653" t="str">
        <f>+VLOOKUP(M653,LineCode!$E:$F,2,0)</f>
        <v>3p_11kV_100_ACSR_Al_o</v>
      </c>
      <c r="R653" t="s">
        <v>296</v>
      </c>
      <c r="S653" t="str">
        <f t="shared" si="71"/>
        <v>Line.line_BAN_2186_2187</v>
      </c>
      <c r="T653" t="str">
        <f t="shared" si="72"/>
        <v>Bus1=2186</v>
      </c>
      <c r="U653" t="str">
        <f t="shared" si="73"/>
        <v>Bus2=2187</v>
      </c>
      <c r="V653" t="str">
        <f t="shared" si="74"/>
        <v>phases=3</v>
      </c>
      <c r="W653" t="str">
        <f t="shared" si="75"/>
        <v>Linecode=3p_11kV_100_ACSR_Al_o</v>
      </c>
      <c r="X653" t="str">
        <f t="shared" si="76"/>
        <v>Length=25.475</v>
      </c>
      <c r="Y653" t="s">
        <v>307</v>
      </c>
    </row>
    <row r="654" spans="1:25" x14ac:dyDescent="0.25">
      <c r="A654" t="s">
        <v>32</v>
      </c>
      <c r="B654">
        <v>11</v>
      </c>
      <c r="C654" t="s">
        <v>37</v>
      </c>
      <c r="D654">
        <v>100</v>
      </c>
      <c r="E654" t="s">
        <v>27</v>
      </c>
      <c r="F654" t="s">
        <v>38</v>
      </c>
      <c r="G654" t="s">
        <v>30</v>
      </c>
      <c r="H654">
        <v>3</v>
      </c>
      <c r="I654">
        <v>26.287199999999999</v>
      </c>
      <c r="J654" t="s">
        <v>264</v>
      </c>
      <c r="K654">
        <v>2187</v>
      </c>
      <c r="L654">
        <v>2188</v>
      </c>
      <c r="M654" t="str">
        <f t="shared" si="70"/>
        <v>Dog100OverACSR</v>
      </c>
      <c r="N654" t="str">
        <f>+VLOOKUP(M654,LineCode!$E:$F,2,0)</f>
        <v>3p_11kV_100_ACSR_Al_o</v>
      </c>
      <c r="R654" t="s">
        <v>296</v>
      </c>
      <c r="S654" t="str">
        <f t="shared" si="71"/>
        <v>Line.line_BAN_2187_2188</v>
      </c>
      <c r="T654" t="str">
        <f t="shared" si="72"/>
        <v>Bus1=2187</v>
      </c>
      <c r="U654" t="str">
        <f t="shared" si="73"/>
        <v>Bus2=2188</v>
      </c>
      <c r="V654" t="str">
        <f t="shared" si="74"/>
        <v>phases=3</v>
      </c>
      <c r="W654" t="str">
        <f t="shared" si="75"/>
        <v>Linecode=3p_11kV_100_ACSR_Al_o</v>
      </c>
      <c r="X654" t="str">
        <f t="shared" si="76"/>
        <v>Length=26.2872</v>
      </c>
      <c r="Y654" t="s">
        <v>307</v>
      </c>
    </row>
    <row r="655" spans="1:25" x14ac:dyDescent="0.25">
      <c r="A655" t="s">
        <v>32</v>
      </c>
      <c r="B655">
        <v>11</v>
      </c>
      <c r="C655" t="s">
        <v>37</v>
      </c>
      <c r="D655">
        <v>100</v>
      </c>
      <c r="E655" t="s">
        <v>27</v>
      </c>
      <c r="F655" t="s">
        <v>38</v>
      </c>
      <c r="G655" t="s">
        <v>30</v>
      </c>
      <c r="H655">
        <v>3</v>
      </c>
      <c r="I655">
        <v>25.474900000000002</v>
      </c>
      <c r="J655" t="s">
        <v>264</v>
      </c>
      <c r="K655">
        <v>2188</v>
      </c>
      <c r="L655">
        <v>2189</v>
      </c>
      <c r="M655" t="str">
        <f t="shared" si="70"/>
        <v>Dog100OverACSR</v>
      </c>
      <c r="N655" t="str">
        <f>+VLOOKUP(M655,LineCode!$E:$F,2,0)</f>
        <v>3p_11kV_100_ACSR_Al_o</v>
      </c>
      <c r="R655" t="s">
        <v>296</v>
      </c>
      <c r="S655" t="str">
        <f t="shared" si="71"/>
        <v>Line.line_BAN_2188_2189</v>
      </c>
      <c r="T655" t="str">
        <f t="shared" si="72"/>
        <v>Bus1=2188</v>
      </c>
      <c r="U655" t="str">
        <f t="shared" si="73"/>
        <v>Bus2=2189</v>
      </c>
      <c r="V655" t="str">
        <f t="shared" si="74"/>
        <v>phases=3</v>
      </c>
      <c r="W655" t="str">
        <f t="shared" si="75"/>
        <v>Linecode=3p_11kV_100_ACSR_Al_o</v>
      </c>
      <c r="X655" t="str">
        <f t="shared" si="76"/>
        <v>Length=25.4749</v>
      </c>
      <c r="Y655" t="s">
        <v>307</v>
      </c>
    </row>
    <row r="656" spans="1:25" x14ac:dyDescent="0.25">
      <c r="A656" t="s">
        <v>32</v>
      </c>
      <c r="B656">
        <v>11</v>
      </c>
      <c r="C656" t="s">
        <v>37</v>
      </c>
      <c r="D656">
        <v>100</v>
      </c>
      <c r="E656" t="s">
        <v>27</v>
      </c>
      <c r="F656" t="s">
        <v>38</v>
      </c>
      <c r="G656" t="s">
        <v>30</v>
      </c>
      <c r="H656">
        <v>3</v>
      </c>
      <c r="I656">
        <v>11.816800000000001</v>
      </c>
      <c r="J656" t="s">
        <v>264</v>
      </c>
      <c r="K656">
        <v>2189</v>
      </c>
      <c r="L656">
        <v>2190</v>
      </c>
      <c r="M656" t="str">
        <f t="shared" si="70"/>
        <v>Dog100OverACSR</v>
      </c>
      <c r="N656" t="str">
        <f>+VLOOKUP(M656,LineCode!$E:$F,2,0)</f>
        <v>3p_11kV_100_ACSR_Al_o</v>
      </c>
      <c r="R656" t="s">
        <v>296</v>
      </c>
      <c r="S656" t="str">
        <f t="shared" si="71"/>
        <v>Line.line_BAN_2189_2190</v>
      </c>
      <c r="T656" t="str">
        <f t="shared" si="72"/>
        <v>Bus1=2189</v>
      </c>
      <c r="U656" t="str">
        <f t="shared" si="73"/>
        <v>Bus2=2190</v>
      </c>
      <c r="V656" t="str">
        <f t="shared" si="74"/>
        <v>phases=3</v>
      </c>
      <c r="W656" t="str">
        <f t="shared" si="75"/>
        <v>Linecode=3p_11kV_100_ACSR_Al_o</v>
      </c>
      <c r="X656" t="str">
        <f t="shared" si="76"/>
        <v>Length=11.8168</v>
      </c>
      <c r="Y656" t="s">
        <v>307</v>
      </c>
    </row>
    <row r="657" spans="1:25" x14ac:dyDescent="0.25">
      <c r="A657" t="s">
        <v>32</v>
      </c>
      <c r="B657">
        <v>11</v>
      </c>
      <c r="C657" t="s">
        <v>37</v>
      </c>
      <c r="D657">
        <v>100</v>
      </c>
      <c r="E657" t="s">
        <v>27</v>
      </c>
      <c r="F657" t="s">
        <v>38</v>
      </c>
      <c r="G657" t="s">
        <v>30</v>
      </c>
      <c r="H657">
        <v>3</v>
      </c>
      <c r="I657">
        <v>7.4717700000000002</v>
      </c>
      <c r="J657" t="s">
        <v>264</v>
      </c>
      <c r="K657">
        <v>2190</v>
      </c>
      <c r="L657">
        <v>2191</v>
      </c>
      <c r="M657" t="str">
        <f t="shared" si="70"/>
        <v>Dog100OverACSR</v>
      </c>
      <c r="N657" t="str">
        <f>+VLOOKUP(M657,LineCode!$E:$F,2,0)</f>
        <v>3p_11kV_100_ACSR_Al_o</v>
      </c>
      <c r="R657" t="s">
        <v>296</v>
      </c>
      <c r="S657" t="str">
        <f t="shared" si="71"/>
        <v>Line.line_BAN_2190_2191</v>
      </c>
      <c r="T657" t="str">
        <f t="shared" si="72"/>
        <v>Bus1=2190</v>
      </c>
      <c r="U657" t="str">
        <f t="shared" si="73"/>
        <v>Bus2=2191</v>
      </c>
      <c r="V657" t="str">
        <f t="shared" si="74"/>
        <v>phases=3</v>
      </c>
      <c r="W657" t="str">
        <f t="shared" si="75"/>
        <v>Linecode=3p_11kV_100_ACSR_Al_o</v>
      </c>
      <c r="X657" t="str">
        <f t="shared" si="76"/>
        <v>Length=7.47177</v>
      </c>
      <c r="Y657" t="s">
        <v>307</v>
      </c>
    </row>
    <row r="658" spans="1:25" x14ac:dyDescent="0.25">
      <c r="A658" t="s">
        <v>32</v>
      </c>
      <c r="B658">
        <v>11</v>
      </c>
      <c r="C658" t="s">
        <v>37</v>
      </c>
      <c r="D658">
        <v>100</v>
      </c>
      <c r="E658" t="s">
        <v>27</v>
      </c>
      <c r="F658" t="s">
        <v>38</v>
      </c>
      <c r="G658" t="s">
        <v>30</v>
      </c>
      <c r="H658">
        <v>3</v>
      </c>
      <c r="I658">
        <v>21.871400000000001</v>
      </c>
      <c r="J658" t="s">
        <v>264</v>
      </c>
      <c r="K658">
        <v>2191</v>
      </c>
      <c r="L658">
        <v>2192</v>
      </c>
      <c r="M658" t="str">
        <f t="shared" si="70"/>
        <v>Dog100OverACSR</v>
      </c>
      <c r="N658" t="str">
        <f>+VLOOKUP(M658,LineCode!$E:$F,2,0)</f>
        <v>3p_11kV_100_ACSR_Al_o</v>
      </c>
      <c r="R658" t="s">
        <v>296</v>
      </c>
      <c r="S658" t="str">
        <f t="shared" si="71"/>
        <v>Line.line_BAN_2191_2192</v>
      </c>
      <c r="T658" t="str">
        <f t="shared" si="72"/>
        <v>Bus1=2191</v>
      </c>
      <c r="U658" t="str">
        <f t="shared" si="73"/>
        <v>Bus2=2192</v>
      </c>
      <c r="V658" t="str">
        <f t="shared" si="74"/>
        <v>phases=3</v>
      </c>
      <c r="W658" t="str">
        <f t="shared" si="75"/>
        <v>Linecode=3p_11kV_100_ACSR_Al_o</v>
      </c>
      <c r="X658" t="str">
        <f t="shared" si="76"/>
        <v>Length=21.8714</v>
      </c>
      <c r="Y658" t="s">
        <v>307</v>
      </c>
    </row>
    <row r="659" spans="1:25" x14ac:dyDescent="0.25">
      <c r="A659" t="s">
        <v>32</v>
      </c>
      <c r="B659">
        <v>11</v>
      </c>
      <c r="C659" t="s">
        <v>37</v>
      </c>
      <c r="D659">
        <v>100</v>
      </c>
      <c r="E659" t="s">
        <v>27</v>
      </c>
      <c r="F659" t="s">
        <v>38</v>
      </c>
      <c r="G659" t="s">
        <v>30</v>
      </c>
      <c r="H659">
        <v>3</v>
      </c>
      <c r="I659">
        <v>22.233799999999999</v>
      </c>
      <c r="J659" t="s">
        <v>264</v>
      </c>
      <c r="K659">
        <v>2192</v>
      </c>
      <c r="L659">
        <v>2193</v>
      </c>
      <c r="M659" t="str">
        <f t="shared" si="70"/>
        <v>Dog100OverACSR</v>
      </c>
      <c r="N659" t="str">
        <f>+VLOOKUP(M659,LineCode!$E:$F,2,0)</f>
        <v>3p_11kV_100_ACSR_Al_o</v>
      </c>
      <c r="R659" t="s">
        <v>296</v>
      </c>
      <c r="S659" t="str">
        <f t="shared" si="71"/>
        <v>Line.line_BAN_2192_2193</v>
      </c>
      <c r="T659" t="str">
        <f t="shared" si="72"/>
        <v>Bus1=2192</v>
      </c>
      <c r="U659" t="str">
        <f t="shared" si="73"/>
        <v>Bus2=2193</v>
      </c>
      <c r="V659" t="str">
        <f t="shared" si="74"/>
        <v>phases=3</v>
      </c>
      <c r="W659" t="str">
        <f t="shared" si="75"/>
        <v>Linecode=3p_11kV_100_ACSR_Al_o</v>
      </c>
      <c r="X659" t="str">
        <f t="shared" si="76"/>
        <v>Length=22.2338</v>
      </c>
      <c r="Y659" t="s">
        <v>307</v>
      </c>
    </row>
    <row r="660" spans="1:25" x14ac:dyDescent="0.25">
      <c r="A660" t="s">
        <v>32</v>
      </c>
      <c r="B660">
        <v>11</v>
      </c>
      <c r="C660" t="s">
        <v>37</v>
      </c>
      <c r="D660">
        <v>100</v>
      </c>
      <c r="E660" t="s">
        <v>27</v>
      </c>
      <c r="F660" t="s">
        <v>38</v>
      </c>
      <c r="G660" t="s">
        <v>30</v>
      </c>
      <c r="H660">
        <v>3</v>
      </c>
      <c r="I660">
        <v>20.107900000000001</v>
      </c>
      <c r="J660" t="s">
        <v>264</v>
      </c>
      <c r="K660">
        <v>2193</v>
      </c>
      <c r="L660">
        <v>2194</v>
      </c>
      <c r="M660" t="str">
        <f t="shared" si="70"/>
        <v>Dog100OverACSR</v>
      </c>
      <c r="N660" t="str">
        <f>+VLOOKUP(M660,LineCode!$E:$F,2,0)</f>
        <v>3p_11kV_100_ACSR_Al_o</v>
      </c>
      <c r="R660" t="s">
        <v>296</v>
      </c>
      <c r="S660" t="str">
        <f t="shared" si="71"/>
        <v>Line.line_BAN_2193_2194</v>
      </c>
      <c r="T660" t="str">
        <f t="shared" si="72"/>
        <v>Bus1=2193</v>
      </c>
      <c r="U660" t="str">
        <f t="shared" si="73"/>
        <v>Bus2=2194</v>
      </c>
      <c r="V660" t="str">
        <f t="shared" si="74"/>
        <v>phases=3</v>
      </c>
      <c r="W660" t="str">
        <f t="shared" si="75"/>
        <v>Linecode=3p_11kV_100_ACSR_Al_o</v>
      </c>
      <c r="X660" t="str">
        <f t="shared" si="76"/>
        <v>Length=20.1079</v>
      </c>
      <c r="Y660" t="s">
        <v>307</v>
      </c>
    </row>
    <row r="661" spans="1:25" x14ac:dyDescent="0.25">
      <c r="A661" t="s">
        <v>32</v>
      </c>
      <c r="B661">
        <v>11</v>
      </c>
      <c r="C661" t="s">
        <v>37</v>
      </c>
      <c r="D661">
        <v>100</v>
      </c>
      <c r="E661" t="s">
        <v>27</v>
      </c>
      <c r="F661" t="s">
        <v>38</v>
      </c>
      <c r="G661" t="s">
        <v>30</v>
      </c>
      <c r="H661">
        <v>3</v>
      </c>
      <c r="I661">
        <v>13.079499999999999</v>
      </c>
      <c r="J661" t="s">
        <v>264</v>
      </c>
      <c r="K661">
        <v>2194</v>
      </c>
      <c r="L661">
        <v>2195</v>
      </c>
      <c r="M661" t="str">
        <f t="shared" si="70"/>
        <v>Dog100OverACSR</v>
      </c>
      <c r="N661" t="str">
        <f>+VLOOKUP(M661,LineCode!$E:$F,2,0)</f>
        <v>3p_11kV_100_ACSR_Al_o</v>
      </c>
      <c r="R661" t="s">
        <v>296</v>
      </c>
      <c r="S661" t="str">
        <f t="shared" si="71"/>
        <v>Line.line_BAN_2194_2195</v>
      </c>
      <c r="T661" t="str">
        <f t="shared" si="72"/>
        <v>Bus1=2194</v>
      </c>
      <c r="U661" t="str">
        <f t="shared" si="73"/>
        <v>Bus2=2195</v>
      </c>
      <c r="V661" t="str">
        <f t="shared" si="74"/>
        <v>phases=3</v>
      </c>
      <c r="W661" t="str">
        <f t="shared" si="75"/>
        <v>Linecode=3p_11kV_100_ACSR_Al_o</v>
      </c>
      <c r="X661" t="str">
        <f t="shared" si="76"/>
        <v>Length=13.0795</v>
      </c>
      <c r="Y661" t="s">
        <v>307</v>
      </c>
    </row>
    <row r="662" spans="1:25" x14ac:dyDescent="0.25">
      <c r="A662" t="s">
        <v>54</v>
      </c>
      <c r="B662">
        <v>11</v>
      </c>
      <c r="C662" t="s">
        <v>42</v>
      </c>
      <c r="D662">
        <v>240</v>
      </c>
      <c r="E662" t="s">
        <v>27</v>
      </c>
      <c r="F662" t="s">
        <v>28</v>
      </c>
      <c r="G662" t="s">
        <v>49</v>
      </c>
      <c r="H662">
        <v>3</v>
      </c>
      <c r="I662">
        <v>1.58372</v>
      </c>
      <c r="J662" t="s">
        <v>265</v>
      </c>
      <c r="K662">
        <v>103</v>
      </c>
      <c r="L662">
        <v>3200</v>
      </c>
      <c r="M662" t="str">
        <f t="shared" si="70"/>
        <v>XLPE240UnderCovered</v>
      </c>
      <c r="N662" t="str">
        <f>+VLOOKUP(M662,LineCode!$E:$F,2,0)</f>
        <v>3p_11kV_240_XLPE_Al_u</v>
      </c>
      <c r="R662" t="s">
        <v>296</v>
      </c>
      <c r="S662" t="str">
        <f t="shared" si="71"/>
        <v>Line.line_DHO_103_3200</v>
      </c>
      <c r="T662" t="str">
        <f t="shared" si="72"/>
        <v>Bus1=103</v>
      </c>
      <c r="U662" t="str">
        <f t="shared" si="73"/>
        <v>Bus2=3200</v>
      </c>
      <c r="V662" t="str">
        <f t="shared" si="74"/>
        <v>phases=3</v>
      </c>
      <c r="W662" t="str">
        <f t="shared" si="75"/>
        <v>Linecode=3p_11kV_240_XLPE_Al_u</v>
      </c>
      <c r="X662" t="str">
        <f t="shared" si="76"/>
        <v>Length=1.58372</v>
      </c>
      <c r="Y662" t="s">
        <v>307</v>
      </c>
    </row>
    <row r="663" spans="1:25" x14ac:dyDescent="0.25">
      <c r="A663" t="s">
        <v>54</v>
      </c>
      <c r="B663">
        <v>11</v>
      </c>
      <c r="C663" t="s">
        <v>42</v>
      </c>
      <c r="D663">
        <v>240</v>
      </c>
      <c r="E663" t="s">
        <v>27</v>
      </c>
      <c r="F663" t="s">
        <v>28</v>
      </c>
      <c r="G663" t="s">
        <v>49</v>
      </c>
      <c r="H663">
        <v>3</v>
      </c>
      <c r="I663">
        <v>10.6318</v>
      </c>
      <c r="J663" t="s">
        <v>265</v>
      </c>
      <c r="K663">
        <v>3201</v>
      </c>
      <c r="L663">
        <v>3202</v>
      </c>
      <c r="M663" t="str">
        <f t="shared" si="70"/>
        <v>XLPE240UnderCovered</v>
      </c>
      <c r="N663" t="str">
        <f>+VLOOKUP(M663,LineCode!$E:$F,2,0)</f>
        <v>3p_11kV_240_XLPE_Al_u</v>
      </c>
      <c r="R663" t="s">
        <v>296</v>
      </c>
      <c r="S663" t="str">
        <f t="shared" si="71"/>
        <v>Line.line_DHO_3201_3202</v>
      </c>
      <c r="T663" t="str">
        <f t="shared" si="72"/>
        <v>Bus1=3201</v>
      </c>
      <c r="U663" t="str">
        <f t="shared" si="73"/>
        <v>Bus2=3202</v>
      </c>
      <c r="V663" t="str">
        <f t="shared" si="74"/>
        <v>phases=3</v>
      </c>
      <c r="W663" t="str">
        <f t="shared" si="75"/>
        <v>Linecode=3p_11kV_240_XLPE_Al_u</v>
      </c>
      <c r="X663" t="str">
        <f t="shared" si="76"/>
        <v>Length=10.6318</v>
      </c>
      <c r="Y663" t="s">
        <v>307</v>
      </c>
    </row>
    <row r="664" spans="1:25" x14ac:dyDescent="0.25">
      <c r="A664" t="s">
        <v>54</v>
      </c>
      <c r="B664">
        <v>11</v>
      </c>
      <c r="C664" t="s">
        <v>42</v>
      </c>
      <c r="D664">
        <v>240</v>
      </c>
      <c r="E664" t="s">
        <v>27</v>
      </c>
      <c r="F664" t="s">
        <v>28</v>
      </c>
      <c r="G664" t="s">
        <v>49</v>
      </c>
      <c r="H664">
        <v>3</v>
      </c>
      <c r="I664">
        <v>14.479200000000001</v>
      </c>
      <c r="J664" t="s">
        <v>265</v>
      </c>
      <c r="K664">
        <v>3202</v>
      </c>
      <c r="L664">
        <v>3002</v>
      </c>
      <c r="M664" t="str">
        <f t="shared" si="70"/>
        <v>XLPE240UnderCovered</v>
      </c>
      <c r="N664" t="str">
        <f>+VLOOKUP(M664,LineCode!$E:$F,2,0)</f>
        <v>3p_11kV_240_XLPE_Al_u</v>
      </c>
      <c r="R664" t="s">
        <v>296</v>
      </c>
      <c r="S664" t="str">
        <f t="shared" si="71"/>
        <v>Line.line_DHO_3202_3002</v>
      </c>
      <c r="T664" t="str">
        <f t="shared" si="72"/>
        <v>Bus1=3202</v>
      </c>
      <c r="U664" t="str">
        <f t="shared" si="73"/>
        <v>Bus2=3002</v>
      </c>
      <c r="V664" t="str">
        <f t="shared" si="74"/>
        <v>phases=3</v>
      </c>
      <c r="W664" t="str">
        <f t="shared" si="75"/>
        <v>Linecode=3p_11kV_240_XLPE_Al_u</v>
      </c>
      <c r="X664" t="str">
        <f t="shared" si="76"/>
        <v>Length=14.4792</v>
      </c>
      <c r="Y664" t="s">
        <v>307</v>
      </c>
    </row>
    <row r="665" spans="1:25" x14ac:dyDescent="0.25">
      <c r="A665" t="s">
        <v>54</v>
      </c>
      <c r="B665">
        <v>11</v>
      </c>
      <c r="C665" t="s">
        <v>42</v>
      </c>
      <c r="D665">
        <v>240</v>
      </c>
      <c r="E665" t="s">
        <v>27</v>
      </c>
      <c r="F665" t="s">
        <v>28</v>
      </c>
      <c r="G665" t="s">
        <v>49</v>
      </c>
      <c r="H665">
        <v>3</v>
      </c>
      <c r="I665">
        <v>7.7238800000000003</v>
      </c>
      <c r="J665" t="s">
        <v>265</v>
      </c>
      <c r="K665">
        <v>3200</v>
      </c>
      <c r="L665">
        <v>3201</v>
      </c>
      <c r="M665" t="str">
        <f t="shared" si="70"/>
        <v>XLPE240UnderCovered</v>
      </c>
      <c r="N665" t="str">
        <f>+VLOOKUP(M665,LineCode!$E:$F,2,0)</f>
        <v>3p_11kV_240_XLPE_Al_u</v>
      </c>
      <c r="R665" t="s">
        <v>296</v>
      </c>
      <c r="S665" t="str">
        <f t="shared" si="71"/>
        <v>Line.line_DHO_3200_3201</v>
      </c>
      <c r="T665" t="str">
        <f t="shared" si="72"/>
        <v>Bus1=3200</v>
      </c>
      <c r="U665" t="str">
        <f t="shared" si="73"/>
        <v>Bus2=3201</v>
      </c>
      <c r="V665" t="str">
        <f t="shared" si="74"/>
        <v>phases=3</v>
      </c>
      <c r="W665" t="str">
        <f t="shared" si="75"/>
        <v>Linecode=3p_11kV_240_XLPE_Al_u</v>
      </c>
      <c r="X665" t="str">
        <f t="shared" si="76"/>
        <v>Length=7.72388</v>
      </c>
      <c r="Y665" t="s">
        <v>307</v>
      </c>
    </row>
    <row r="666" spans="1:25" x14ac:dyDescent="0.25">
      <c r="A666" t="s">
        <v>54</v>
      </c>
      <c r="B666">
        <v>11</v>
      </c>
      <c r="C666" t="s">
        <v>42</v>
      </c>
      <c r="D666">
        <v>240</v>
      </c>
      <c r="E666" t="s">
        <v>27</v>
      </c>
      <c r="F666" t="s">
        <v>28</v>
      </c>
      <c r="G666" t="s">
        <v>49</v>
      </c>
      <c r="H666">
        <v>3</v>
      </c>
      <c r="I666">
        <v>19.382100000000001</v>
      </c>
      <c r="J666" t="s">
        <v>265</v>
      </c>
      <c r="K666">
        <v>3002</v>
      </c>
      <c r="L666">
        <v>3003</v>
      </c>
      <c r="M666" t="str">
        <f t="shared" si="70"/>
        <v>XLPE240UnderCovered</v>
      </c>
      <c r="N666" t="str">
        <f>+VLOOKUP(M666,LineCode!$E:$F,2,0)</f>
        <v>3p_11kV_240_XLPE_Al_u</v>
      </c>
      <c r="R666" t="s">
        <v>296</v>
      </c>
      <c r="S666" t="str">
        <f t="shared" si="71"/>
        <v>Line.line_DHO_3002_3003</v>
      </c>
      <c r="T666" t="str">
        <f t="shared" si="72"/>
        <v>Bus1=3002</v>
      </c>
      <c r="U666" t="str">
        <f t="shared" si="73"/>
        <v>Bus2=3003</v>
      </c>
      <c r="V666" t="str">
        <f t="shared" si="74"/>
        <v>phases=3</v>
      </c>
      <c r="W666" t="str">
        <f t="shared" si="75"/>
        <v>Linecode=3p_11kV_240_XLPE_Al_u</v>
      </c>
      <c r="X666" t="str">
        <f t="shared" si="76"/>
        <v>Length=19.3821</v>
      </c>
      <c r="Y666" t="s">
        <v>307</v>
      </c>
    </row>
    <row r="667" spans="1:25" x14ac:dyDescent="0.25">
      <c r="A667" t="s">
        <v>54</v>
      </c>
      <c r="B667">
        <v>11</v>
      </c>
      <c r="C667" t="s">
        <v>42</v>
      </c>
      <c r="D667">
        <v>240</v>
      </c>
      <c r="E667" t="s">
        <v>27</v>
      </c>
      <c r="F667" t="s">
        <v>28</v>
      </c>
      <c r="G667" t="s">
        <v>49</v>
      </c>
      <c r="H667">
        <v>3</v>
      </c>
      <c r="I667">
        <v>0.62181600000000004</v>
      </c>
      <c r="J667" t="s">
        <v>265</v>
      </c>
      <c r="K667">
        <v>3003</v>
      </c>
      <c r="L667">
        <v>3004</v>
      </c>
      <c r="M667" t="str">
        <f t="shared" si="70"/>
        <v>XLPE240UnderCovered</v>
      </c>
      <c r="N667" t="str">
        <f>+VLOOKUP(M667,LineCode!$E:$F,2,0)</f>
        <v>3p_11kV_240_XLPE_Al_u</v>
      </c>
      <c r="R667" t="s">
        <v>296</v>
      </c>
      <c r="S667" t="str">
        <f t="shared" si="71"/>
        <v>Line.line_DHO_3003_3004</v>
      </c>
      <c r="T667" t="str">
        <f t="shared" si="72"/>
        <v>Bus1=3003</v>
      </c>
      <c r="U667" t="str">
        <f t="shared" si="73"/>
        <v>Bus2=3004</v>
      </c>
      <c r="V667" t="str">
        <f t="shared" si="74"/>
        <v>phases=3</v>
      </c>
      <c r="W667" t="str">
        <f t="shared" si="75"/>
        <v>Linecode=3p_11kV_240_XLPE_Al_u</v>
      </c>
      <c r="X667" t="str">
        <f t="shared" si="76"/>
        <v>Length=0.621816</v>
      </c>
      <c r="Y667" t="s">
        <v>307</v>
      </c>
    </row>
    <row r="668" spans="1:25" x14ac:dyDescent="0.25">
      <c r="A668" t="s">
        <v>54</v>
      </c>
      <c r="B668">
        <v>11</v>
      </c>
      <c r="C668" t="s">
        <v>42</v>
      </c>
      <c r="D668">
        <v>240</v>
      </c>
      <c r="E668" t="s">
        <v>27</v>
      </c>
      <c r="F668" t="s">
        <v>28</v>
      </c>
      <c r="G668" t="s">
        <v>49</v>
      </c>
      <c r="H668">
        <v>3</v>
      </c>
      <c r="I668">
        <v>14.7995</v>
      </c>
      <c r="J668" t="s">
        <v>265</v>
      </c>
      <c r="K668">
        <v>3004</v>
      </c>
      <c r="L668">
        <v>3005</v>
      </c>
      <c r="M668" t="str">
        <f t="shared" si="70"/>
        <v>XLPE240UnderCovered</v>
      </c>
      <c r="N668" t="str">
        <f>+VLOOKUP(M668,LineCode!$E:$F,2,0)</f>
        <v>3p_11kV_240_XLPE_Al_u</v>
      </c>
      <c r="R668" t="s">
        <v>296</v>
      </c>
      <c r="S668" t="str">
        <f t="shared" si="71"/>
        <v>Line.line_DHO_3004_3005</v>
      </c>
      <c r="T668" t="str">
        <f t="shared" si="72"/>
        <v>Bus1=3004</v>
      </c>
      <c r="U668" t="str">
        <f t="shared" si="73"/>
        <v>Bus2=3005</v>
      </c>
      <c r="V668" t="str">
        <f t="shared" si="74"/>
        <v>phases=3</v>
      </c>
      <c r="W668" t="str">
        <f t="shared" si="75"/>
        <v>Linecode=3p_11kV_240_XLPE_Al_u</v>
      </c>
      <c r="X668" t="str">
        <f t="shared" si="76"/>
        <v>Length=14.7995</v>
      </c>
      <c r="Y668" t="s">
        <v>307</v>
      </c>
    </row>
    <row r="669" spans="1:25" x14ac:dyDescent="0.25">
      <c r="A669" t="s">
        <v>54</v>
      </c>
      <c r="B669">
        <v>11</v>
      </c>
      <c r="C669" t="s">
        <v>42</v>
      </c>
      <c r="D669">
        <v>240</v>
      </c>
      <c r="E669" t="s">
        <v>27</v>
      </c>
      <c r="F669" t="s">
        <v>28</v>
      </c>
      <c r="G669" t="s">
        <v>49</v>
      </c>
      <c r="H669">
        <v>3</v>
      </c>
      <c r="I669">
        <v>11.889099999999999</v>
      </c>
      <c r="J669" t="s">
        <v>265</v>
      </c>
      <c r="K669">
        <v>3005</v>
      </c>
      <c r="L669">
        <v>3006</v>
      </c>
      <c r="M669" t="str">
        <f t="shared" si="70"/>
        <v>XLPE240UnderCovered</v>
      </c>
      <c r="N669" t="str">
        <f>+VLOOKUP(M669,LineCode!$E:$F,2,0)</f>
        <v>3p_11kV_240_XLPE_Al_u</v>
      </c>
      <c r="R669" t="s">
        <v>296</v>
      </c>
      <c r="S669" t="str">
        <f t="shared" si="71"/>
        <v>Line.line_DHO_3005_3006</v>
      </c>
      <c r="T669" t="str">
        <f t="shared" si="72"/>
        <v>Bus1=3005</v>
      </c>
      <c r="U669" t="str">
        <f t="shared" si="73"/>
        <v>Bus2=3006</v>
      </c>
      <c r="V669" t="str">
        <f t="shared" si="74"/>
        <v>phases=3</v>
      </c>
      <c r="W669" t="str">
        <f t="shared" si="75"/>
        <v>Linecode=3p_11kV_240_XLPE_Al_u</v>
      </c>
      <c r="X669" t="str">
        <f t="shared" si="76"/>
        <v>Length=11.8891</v>
      </c>
      <c r="Y669" t="s">
        <v>307</v>
      </c>
    </row>
    <row r="670" spans="1:25" x14ac:dyDescent="0.25">
      <c r="A670" t="s">
        <v>54</v>
      </c>
      <c r="B670">
        <v>11</v>
      </c>
      <c r="C670" t="s">
        <v>42</v>
      </c>
      <c r="D670">
        <v>240</v>
      </c>
      <c r="E670" t="s">
        <v>27</v>
      </c>
      <c r="F670" t="s">
        <v>28</v>
      </c>
      <c r="G670" t="s">
        <v>49</v>
      </c>
      <c r="H670">
        <v>3</v>
      </c>
      <c r="I670">
        <v>18.9635</v>
      </c>
      <c r="J670" t="s">
        <v>265</v>
      </c>
      <c r="K670">
        <v>3006</v>
      </c>
      <c r="L670">
        <v>3007</v>
      </c>
      <c r="M670" t="str">
        <f t="shared" si="70"/>
        <v>XLPE240UnderCovered</v>
      </c>
      <c r="N670" t="str">
        <f>+VLOOKUP(M670,LineCode!$E:$F,2,0)</f>
        <v>3p_11kV_240_XLPE_Al_u</v>
      </c>
      <c r="R670" t="s">
        <v>296</v>
      </c>
      <c r="S670" t="str">
        <f t="shared" si="71"/>
        <v>Line.line_DHO_3006_3007</v>
      </c>
      <c r="T670" t="str">
        <f t="shared" si="72"/>
        <v>Bus1=3006</v>
      </c>
      <c r="U670" t="str">
        <f t="shared" si="73"/>
        <v>Bus2=3007</v>
      </c>
      <c r="V670" t="str">
        <f t="shared" si="74"/>
        <v>phases=3</v>
      </c>
      <c r="W670" t="str">
        <f t="shared" si="75"/>
        <v>Linecode=3p_11kV_240_XLPE_Al_u</v>
      </c>
      <c r="X670" t="str">
        <f t="shared" si="76"/>
        <v>Length=18.9635</v>
      </c>
      <c r="Y670" t="s">
        <v>307</v>
      </c>
    </row>
    <row r="671" spans="1:25" x14ac:dyDescent="0.25">
      <c r="A671" t="s">
        <v>54</v>
      </c>
      <c r="B671">
        <v>11</v>
      </c>
      <c r="C671" t="s">
        <v>42</v>
      </c>
      <c r="D671">
        <v>240</v>
      </c>
      <c r="E671" t="s">
        <v>27</v>
      </c>
      <c r="F671" t="s">
        <v>28</v>
      </c>
      <c r="G671" t="s">
        <v>49</v>
      </c>
      <c r="H671">
        <v>3</v>
      </c>
      <c r="I671">
        <v>7.4900099999999998</v>
      </c>
      <c r="J671" t="s">
        <v>265</v>
      </c>
      <c r="K671">
        <v>3007</v>
      </c>
      <c r="L671">
        <v>3008</v>
      </c>
      <c r="M671" t="str">
        <f t="shared" si="70"/>
        <v>XLPE240UnderCovered</v>
      </c>
      <c r="N671" t="str">
        <f>+VLOOKUP(M671,LineCode!$E:$F,2,0)</f>
        <v>3p_11kV_240_XLPE_Al_u</v>
      </c>
      <c r="R671" t="s">
        <v>296</v>
      </c>
      <c r="S671" t="str">
        <f t="shared" si="71"/>
        <v>Line.line_DHO_3007_3008</v>
      </c>
      <c r="T671" t="str">
        <f t="shared" si="72"/>
        <v>Bus1=3007</v>
      </c>
      <c r="U671" t="str">
        <f t="shared" si="73"/>
        <v>Bus2=3008</v>
      </c>
      <c r="V671" t="str">
        <f t="shared" si="74"/>
        <v>phases=3</v>
      </c>
      <c r="W671" t="str">
        <f t="shared" si="75"/>
        <v>Linecode=3p_11kV_240_XLPE_Al_u</v>
      </c>
      <c r="X671" t="str">
        <f t="shared" si="76"/>
        <v>Length=7.49001</v>
      </c>
      <c r="Y671" t="s">
        <v>307</v>
      </c>
    </row>
    <row r="672" spans="1:25" x14ac:dyDescent="0.25">
      <c r="A672" t="s">
        <v>54</v>
      </c>
      <c r="B672">
        <v>11</v>
      </c>
      <c r="C672" t="s">
        <v>42</v>
      </c>
      <c r="D672">
        <v>240</v>
      </c>
      <c r="E672" t="s">
        <v>27</v>
      </c>
      <c r="F672" t="s">
        <v>28</v>
      </c>
      <c r="G672" t="s">
        <v>49</v>
      </c>
      <c r="H672">
        <v>3</v>
      </c>
      <c r="I672">
        <v>22.3246</v>
      </c>
      <c r="J672" t="s">
        <v>265</v>
      </c>
      <c r="K672">
        <v>3008</v>
      </c>
      <c r="L672">
        <v>3009</v>
      </c>
      <c r="M672" t="str">
        <f t="shared" si="70"/>
        <v>XLPE240UnderCovered</v>
      </c>
      <c r="N672" t="str">
        <f>+VLOOKUP(M672,LineCode!$E:$F,2,0)</f>
        <v>3p_11kV_240_XLPE_Al_u</v>
      </c>
      <c r="R672" t="s">
        <v>296</v>
      </c>
      <c r="S672" t="str">
        <f t="shared" si="71"/>
        <v>Line.line_DHO_3008_3009</v>
      </c>
      <c r="T672" t="str">
        <f t="shared" si="72"/>
        <v>Bus1=3008</v>
      </c>
      <c r="U672" t="str">
        <f t="shared" si="73"/>
        <v>Bus2=3009</v>
      </c>
      <c r="V672" t="str">
        <f t="shared" si="74"/>
        <v>phases=3</v>
      </c>
      <c r="W672" t="str">
        <f t="shared" si="75"/>
        <v>Linecode=3p_11kV_240_XLPE_Al_u</v>
      </c>
      <c r="X672" t="str">
        <f t="shared" si="76"/>
        <v>Length=22.3246</v>
      </c>
      <c r="Y672" t="s">
        <v>307</v>
      </c>
    </row>
    <row r="673" spans="1:25" x14ac:dyDescent="0.25">
      <c r="A673" t="s">
        <v>54</v>
      </c>
      <c r="B673">
        <v>11</v>
      </c>
      <c r="C673" t="s">
        <v>42</v>
      </c>
      <c r="D673">
        <v>240</v>
      </c>
      <c r="E673" t="s">
        <v>27</v>
      </c>
      <c r="F673" t="s">
        <v>28</v>
      </c>
      <c r="G673" t="s">
        <v>49</v>
      </c>
      <c r="H673">
        <v>3</v>
      </c>
      <c r="I673">
        <v>27.583200000000001</v>
      </c>
      <c r="J673" t="s">
        <v>265</v>
      </c>
      <c r="K673">
        <v>3009</v>
      </c>
      <c r="L673">
        <v>3203</v>
      </c>
      <c r="M673" t="str">
        <f t="shared" si="70"/>
        <v>XLPE240UnderCovered</v>
      </c>
      <c r="N673" t="str">
        <f>+VLOOKUP(M673,LineCode!$E:$F,2,0)</f>
        <v>3p_11kV_240_XLPE_Al_u</v>
      </c>
      <c r="R673" t="s">
        <v>296</v>
      </c>
      <c r="S673" t="str">
        <f t="shared" si="71"/>
        <v>Line.line_DHO_3009_3203</v>
      </c>
      <c r="T673" t="str">
        <f t="shared" si="72"/>
        <v>Bus1=3009</v>
      </c>
      <c r="U673" t="str">
        <f t="shared" si="73"/>
        <v>Bus2=3203</v>
      </c>
      <c r="V673" t="str">
        <f t="shared" si="74"/>
        <v>phases=3</v>
      </c>
      <c r="W673" t="str">
        <f t="shared" si="75"/>
        <v>Linecode=3p_11kV_240_XLPE_Al_u</v>
      </c>
      <c r="X673" t="str">
        <f t="shared" si="76"/>
        <v>Length=27.5832</v>
      </c>
      <c r="Y673" t="s">
        <v>307</v>
      </c>
    </row>
    <row r="674" spans="1:25" x14ac:dyDescent="0.25">
      <c r="A674" t="s">
        <v>54</v>
      </c>
      <c r="B674">
        <v>11</v>
      </c>
      <c r="C674" t="s">
        <v>42</v>
      </c>
      <c r="D674">
        <v>240</v>
      </c>
      <c r="E674" t="s">
        <v>27</v>
      </c>
      <c r="F674" t="s">
        <v>28</v>
      </c>
      <c r="G674" t="s">
        <v>49</v>
      </c>
      <c r="H674">
        <v>3</v>
      </c>
      <c r="I674">
        <v>0.69203800000000004</v>
      </c>
      <c r="J674" t="s">
        <v>265</v>
      </c>
      <c r="K674">
        <v>3205</v>
      </c>
      <c r="L674">
        <v>3206</v>
      </c>
      <c r="M674" t="str">
        <f t="shared" si="70"/>
        <v>XLPE240UnderCovered</v>
      </c>
      <c r="N674" t="str">
        <f>+VLOOKUP(M674,LineCode!$E:$F,2,0)</f>
        <v>3p_11kV_240_XLPE_Al_u</v>
      </c>
      <c r="R674" t="s">
        <v>296</v>
      </c>
      <c r="S674" t="str">
        <f t="shared" si="71"/>
        <v>Line.line_DHO_3205_3206</v>
      </c>
      <c r="T674" t="str">
        <f t="shared" si="72"/>
        <v>Bus1=3205</v>
      </c>
      <c r="U674" t="str">
        <f t="shared" si="73"/>
        <v>Bus2=3206</v>
      </c>
      <c r="V674" t="str">
        <f t="shared" si="74"/>
        <v>phases=3</v>
      </c>
      <c r="W674" t="str">
        <f t="shared" si="75"/>
        <v>Linecode=3p_11kV_240_XLPE_Al_u</v>
      </c>
      <c r="X674" t="str">
        <f t="shared" si="76"/>
        <v>Length=0.692038</v>
      </c>
      <c r="Y674" t="s">
        <v>307</v>
      </c>
    </row>
    <row r="675" spans="1:25" x14ac:dyDescent="0.25">
      <c r="A675" t="s">
        <v>54</v>
      </c>
      <c r="B675">
        <v>11</v>
      </c>
      <c r="C675" t="s">
        <v>42</v>
      </c>
      <c r="D675">
        <v>240</v>
      </c>
      <c r="E675" t="s">
        <v>27</v>
      </c>
      <c r="F675" t="s">
        <v>28</v>
      </c>
      <c r="G675" t="s">
        <v>49</v>
      </c>
      <c r="H675">
        <v>3</v>
      </c>
      <c r="I675">
        <v>0.53598999999999997</v>
      </c>
      <c r="J675" t="s">
        <v>265</v>
      </c>
      <c r="K675">
        <v>3204</v>
      </c>
      <c r="L675">
        <v>3205</v>
      </c>
      <c r="M675" t="str">
        <f t="shared" si="70"/>
        <v>XLPE240UnderCovered</v>
      </c>
      <c r="N675" t="str">
        <f>+VLOOKUP(M675,LineCode!$E:$F,2,0)</f>
        <v>3p_11kV_240_XLPE_Al_u</v>
      </c>
      <c r="R675" t="s">
        <v>296</v>
      </c>
      <c r="S675" t="str">
        <f t="shared" si="71"/>
        <v>Line.line_DHO_3204_3205</v>
      </c>
      <c r="T675" t="str">
        <f t="shared" si="72"/>
        <v>Bus1=3204</v>
      </c>
      <c r="U675" t="str">
        <f t="shared" si="73"/>
        <v>Bus2=3205</v>
      </c>
      <c r="V675" t="str">
        <f t="shared" si="74"/>
        <v>phases=3</v>
      </c>
      <c r="W675" t="str">
        <f t="shared" si="75"/>
        <v>Linecode=3p_11kV_240_XLPE_Al_u</v>
      </c>
      <c r="X675" t="str">
        <f t="shared" si="76"/>
        <v>Length=0.53599</v>
      </c>
      <c r="Y675" t="s">
        <v>307</v>
      </c>
    </row>
    <row r="676" spans="1:25" x14ac:dyDescent="0.25">
      <c r="A676" t="s">
        <v>54</v>
      </c>
      <c r="B676">
        <v>11</v>
      </c>
      <c r="C676" t="s">
        <v>42</v>
      </c>
      <c r="D676">
        <v>240</v>
      </c>
      <c r="E676" t="s">
        <v>27</v>
      </c>
      <c r="F676" t="s">
        <v>28</v>
      </c>
      <c r="G676" t="s">
        <v>49</v>
      </c>
      <c r="H676">
        <v>3</v>
      </c>
      <c r="I676">
        <v>0.88780300000000001</v>
      </c>
      <c r="J676" t="s">
        <v>265</v>
      </c>
      <c r="K676">
        <v>3010</v>
      </c>
      <c r="L676">
        <v>3208</v>
      </c>
      <c r="M676" t="str">
        <f t="shared" si="70"/>
        <v>XLPE240UnderCovered</v>
      </c>
      <c r="N676" t="str">
        <f>+VLOOKUP(M676,LineCode!$E:$F,2,0)</f>
        <v>3p_11kV_240_XLPE_Al_u</v>
      </c>
      <c r="R676" t="s">
        <v>296</v>
      </c>
      <c r="S676" t="str">
        <f t="shared" si="71"/>
        <v>Line.line_DHO_3010_3208</v>
      </c>
      <c r="T676" t="str">
        <f t="shared" si="72"/>
        <v>Bus1=3010</v>
      </c>
      <c r="U676" t="str">
        <f t="shared" si="73"/>
        <v>Bus2=3208</v>
      </c>
      <c r="V676" t="str">
        <f t="shared" si="74"/>
        <v>phases=3</v>
      </c>
      <c r="W676" t="str">
        <f t="shared" si="75"/>
        <v>Linecode=3p_11kV_240_XLPE_Al_u</v>
      </c>
      <c r="X676" t="str">
        <f t="shared" si="76"/>
        <v>Length=0.887803</v>
      </c>
      <c r="Y676" t="s">
        <v>307</v>
      </c>
    </row>
    <row r="677" spans="1:25" x14ac:dyDescent="0.25">
      <c r="A677" t="s">
        <v>54</v>
      </c>
      <c r="B677">
        <v>11</v>
      </c>
      <c r="C677" t="s">
        <v>42</v>
      </c>
      <c r="D677">
        <v>240</v>
      </c>
      <c r="E677" t="s">
        <v>27</v>
      </c>
      <c r="F677" t="s">
        <v>28</v>
      </c>
      <c r="G677" t="s">
        <v>49</v>
      </c>
      <c r="H677">
        <v>3</v>
      </c>
      <c r="I677">
        <v>3.93981</v>
      </c>
      <c r="J677" t="s">
        <v>265</v>
      </c>
      <c r="K677">
        <v>3210</v>
      </c>
      <c r="L677">
        <v>3211</v>
      </c>
      <c r="M677" t="str">
        <f t="shared" si="70"/>
        <v>XLPE240UnderCovered</v>
      </c>
      <c r="N677" t="str">
        <f>+VLOOKUP(M677,LineCode!$E:$F,2,0)</f>
        <v>3p_11kV_240_XLPE_Al_u</v>
      </c>
      <c r="R677" t="s">
        <v>296</v>
      </c>
      <c r="S677" t="str">
        <f t="shared" si="71"/>
        <v>Line.line_DHO_3210_3211</v>
      </c>
      <c r="T677" t="str">
        <f t="shared" si="72"/>
        <v>Bus1=3210</v>
      </c>
      <c r="U677" t="str">
        <f t="shared" si="73"/>
        <v>Bus2=3211</v>
      </c>
      <c r="V677" t="str">
        <f t="shared" si="74"/>
        <v>phases=3</v>
      </c>
      <c r="W677" t="str">
        <f t="shared" si="75"/>
        <v>Linecode=3p_11kV_240_XLPE_Al_u</v>
      </c>
      <c r="X677" t="str">
        <f t="shared" si="76"/>
        <v>Length=3.93981</v>
      </c>
      <c r="Y677" t="s">
        <v>307</v>
      </c>
    </row>
    <row r="678" spans="1:25" x14ac:dyDescent="0.25">
      <c r="A678" t="s">
        <v>54</v>
      </c>
      <c r="B678">
        <v>11</v>
      </c>
      <c r="C678" t="s">
        <v>42</v>
      </c>
      <c r="D678">
        <v>240</v>
      </c>
      <c r="E678" t="s">
        <v>27</v>
      </c>
      <c r="F678" t="s">
        <v>28</v>
      </c>
      <c r="G678" t="s">
        <v>49</v>
      </c>
      <c r="H678">
        <v>3</v>
      </c>
      <c r="I678">
        <v>3.3256999999999999</v>
      </c>
      <c r="J678" t="s">
        <v>265</v>
      </c>
      <c r="K678">
        <v>3215</v>
      </c>
      <c r="L678">
        <v>3012</v>
      </c>
      <c r="M678" t="str">
        <f t="shared" si="70"/>
        <v>XLPE240UnderCovered</v>
      </c>
      <c r="N678" t="str">
        <f>+VLOOKUP(M678,LineCode!$E:$F,2,0)</f>
        <v>3p_11kV_240_XLPE_Al_u</v>
      </c>
      <c r="R678" t="s">
        <v>296</v>
      </c>
      <c r="S678" t="str">
        <f t="shared" si="71"/>
        <v>Line.line_DHO_3215_3012</v>
      </c>
      <c r="T678" t="str">
        <f t="shared" si="72"/>
        <v>Bus1=3215</v>
      </c>
      <c r="U678" t="str">
        <f t="shared" si="73"/>
        <v>Bus2=3012</v>
      </c>
      <c r="V678" t="str">
        <f t="shared" si="74"/>
        <v>phases=3</v>
      </c>
      <c r="W678" t="str">
        <f t="shared" si="75"/>
        <v>Linecode=3p_11kV_240_XLPE_Al_u</v>
      </c>
      <c r="X678" t="str">
        <f t="shared" si="76"/>
        <v>Length=3.3257</v>
      </c>
      <c r="Y678" t="s">
        <v>307</v>
      </c>
    </row>
    <row r="679" spans="1:25" x14ac:dyDescent="0.25">
      <c r="A679" t="s">
        <v>54</v>
      </c>
      <c r="B679">
        <v>11</v>
      </c>
      <c r="C679" t="s">
        <v>42</v>
      </c>
      <c r="D679">
        <v>240</v>
      </c>
      <c r="E679" t="s">
        <v>27</v>
      </c>
      <c r="F679" t="s">
        <v>28</v>
      </c>
      <c r="G679" t="s">
        <v>49</v>
      </c>
      <c r="H679">
        <v>3</v>
      </c>
      <c r="I679">
        <v>23.615300000000001</v>
      </c>
      <c r="J679" t="s">
        <v>265</v>
      </c>
      <c r="K679">
        <v>3214</v>
      </c>
      <c r="L679">
        <v>3215</v>
      </c>
      <c r="M679" t="str">
        <f t="shared" si="70"/>
        <v>XLPE240UnderCovered</v>
      </c>
      <c r="N679" t="str">
        <f>+VLOOKUP(M679,LineCode!$E:$F,2,0)</f>
        <v>3p_11kV_240_XLPE_Al_u</v>
      </c>
      <c r="R679" t="s">
        <v>296</v>
      </c>
      <c r="S679" t="str">
        <f t="shared" si="71"/>
        <v>Line.line_DHO_3214_3215</v>
      </c>
      <c r="T679" t="str">
        <f t="shared" si="72"/>
        <v>Bus1=3214</v>
      </c>
      <c r="U679" t="str">
        <f t="shared" si="73"/>
        <v>Bus2=3215</v>
      </c>
      <c r="V679" t="str">
        <f t="shared" si="74"/>
        <v>phases=3</v>
      </c>
      <c r="W679" t="str">
        <f t="shared" si="75"/>
        <v>Linecode=3p_11kV_240_XLPE_Al_u</v>
      </c>
      <c r="X679" t="str">
        <f t="shared" si="76"/>
        <v>Length=23.6153</v>
      </c>
      <c r="Y679" t="s">
        <v>307</v>
      </c>
    </row>
    <row r="680" spans="1:25" x14ac:dyDescent="0.25">
      <c r="A680" t="s">
        <v>54</v>
      </c>
      <c r="B680">
        <v>11</v>
      </c>
      <c r="C680" t="s">
        <v>42</v>
      </c>
      <c r="D680">
        <v>240</v>
      </c>
      <c r="E680" t="s">
        <v>27</v>
      </c>
      <c r="F680" t="s">
        <v>28</v>
      </c>
      <c r="G680" t="s">
        <v>49</v>
      </c>
      <c r="H680">
        <v>3</v>
      </c>
      <c r="I680">
        <v>12.088800000000001</v>
      </c>
      <c r="J680" t="s">
        <v>265</v>
      </c>
      <c r="K680">
        <v>3012</v>
      </c>
      <c r="L680">
        <v>3216</v>
      </c>
      <c r="M680" t="str">
        <f t="shared" si="70"/>
        <v>XLPE240UnderCovered</v>
      </c>
      <c r="N680" t="str">
        <f>+VLOOKUP(M680,LineCode!$E:$F,2,0)</f>
        <v>3p_11kV_240_XLPE_Al_u</v>
      </c>
      <c r="R680" t="s">
        <v>296</v>
      </c>
      <c r="S680" t="str">
        <f t="shared" si="71"/>
        <v>Line.line_DHO_3012_3216</v>
      </c>
      <c r="T680" t="str">
        <f t="shared" si="72"/>
        <v>Bus1=3012</v>
      </c>
      <c r="U680" t="str">
        <f t="shared" si="73"/>
        <v>Bus2=3216</v>
      </c>
      <c r="V680" t="str">
        <f t="shared" si="74"/>
        <v>phases=3</v>
      </c>
      <c r="W680" t="str">
        <f t="shared" si="75"/>
        <v>Linecode=3p_11kV_240_XLPE_Al_u</v>
      </c>
      <c r="X680" t="str">
        <f t="shared" si="76"/>
        <v>Length=12.0888</v>
      </c>
      <c r="Y680" t="s">
        <v>307</v>
      </c>
    </row>
    <row r="681" spans="1:25" x14ac:dyDescent="0.25">
      <c r="A681" t="s">
        <v>54</v>
      </c>
      <c r="B681">
        <v>11</v>
      </c>
      <c r="C681" t="s">
        <v>42</v>
      </c>
      <c r="D681">
        <v>240</v>
      </c>
      <c r="E681" t="s">
        <v>27</v>
      </c>
      <c r="F681" t="s">
        <v>28</v>
      </c>
      <c r="G681" t="s">
        <v>49</v>
      </c>
      <c r="H681">
        <v>3</v>
      </c>
      <c r="I681">
        <v>4.6884100000000002</v>
      </c>
      <c r="J681" t="s">
        <v>265</v>
      </c>
      <c r="K681">
        <v>3216</v>
      </c>
      <c r="L681">
        <v>3217</v>
      </c>
      <c r="M681" t="str">
        <f t="shared" si="70"/>
        <v>XLPE240UnderCovered</v>
      </c>
      <c r="N681" t="str">
        <f>+VLOOKUP(M681,LineCode!$E:$F,2,0)</f>
        <v>3p_11kV_240_XLPE_Al_u</v>
      </c>
      <c r="R681" t="s">
        <v>296</v>
      </c>
      <c r="S681" t="str">
        <f t="shared" si="71"/>
        <v>Line.line_DHO_3216_3217</v>
      </c>
      <c r="T681" t="str">
        <f t="shared" si="72"/>
        <v>Bus1=3216</v>
      </c>
      <c r="U681" t="str">
        <f t="shared" si="73"/>
        <v>Bus2=3217</v>
      </c>
      <c r="V681" t="str">
        <f t="shared" si="74"/>
        <v>phases=3</v>
      </c>
      <c r="W681" t="str">
        <f t="shared" si="75"/>
        <v>Linecode=3p_11kV_240_XLPE_Al_u</v>
      </c>
      <c r="X681" t="str">
        <f t="shared" si="76"/>
        <v>Length=4.68841</v>
      </c>
      <c r="Y681" t="s">
        <v>307</v>
      </c>
    </row>
    <row r="682" spans="1:25" x14ac:dyDescent="0.25">
      <c r="A682" t="s">
        <v>54</v>
      </c>
      <c r="B682">
        <v>11</v>
      </c>
      <c r="C682" t="s">
        <v>42</v>
      </c>
      <c r="D682">
        <v>240</v>
      </c>
      <c r="E682" t="s">
        <v>27</v>
      </c>
      <c r="F682" t="s">
        <v>28</v>
      </c>
      <c r="G682" t="s">
        <v>49</v>
      </c>
      <c r="H682">
        <v>3</v>
      </c>
      <c r="I682">
        <v>22.186599999999999</v>
      </c>
      <c r="J682" t="s">
        <v>265</v>
      </c>
      <c r="K682">
        <v>3217</v>
      </c>
      <c r="L682">
        <v>3218</v>
      </c>
      <c r="M682" t="str">
        <f t="shared" si="70"/>
        <v>XLPE240UnderCovered</v>
      </c>
      <c r="N682" t="str">
        <f>+VLOOKUP(M682,LineCode!$E:$F,2,0)</f>
        <v>3p_11kV_240_XLPE_Al_u</v>
      </c>
      <c r="R682" t="s">
        <v>296</v>
      </c>
      <c r="S682" t="str">
        <f t="shared" si="71"/>
        <v>Line.line_DHO_3217_3218</v>
      </c>
      <c r="T682" t="str">
        <f t="shared" si="72"/>
        <v>Bus1=3217</v>
      </c>
      <c r="U682" t="str">
        <f t="shared" si="73"/>
        <v>Bus2=3218</v>
      </c>
      <c r="V682" t="str">
        <f t="shared" si="74"/>
        <v>phases=3</v>
      </c>
      <c r="W682" t="str">
        <f t="shared" si="75"/>
        <v>Linecode=3p_11kV_240_XLPE_Al_u</v>
      </c>
      <c r="X682" t="str">
        <f t="shared" si="76"/>
        <v>Length=22.1866</v>
      </c>
      <c r="Y682" t="s">
        <v>307</v>
      </c>
    </row>
    <row r="683" spans="1:25" x14ac:dyDescent="0.25">
      <c r="A683" t="s">
        <v>54</v>
      </c>
      <c r="B683">
        <v>11</v>
      </c>
      <c r="C683" t="s">
        <v>42</v>
      </c>
      <c r="D683">
        <v>240</v>
      </c>
      <c r="E683" t="s">
        <v>27</v>
      </c>
      <c r="F683" t="s">
        <v>28</v>
      </c>
      <c r="G683" t="s">
        <v>49</v>
      </c>
      <c r="H683">
        <v>3</v>
      </c>
      <c r="I683">
        <v>0.27592100000000003</v>
      </c>
      <c r="J683" t="s">
        <v>265</v>
      </c>
      <c r="K683">
        <v>3013</v>
      </c>
      <c r="L683">
        <v>3220</v>
      </c>
      <c r="M683" t="str">
        <f t="shared" si="70"/>
        <v>XLPE240UnderCovered</v>
      </c>
      <c r="N683" t="str">
        <f>+VLOOKUP(M683,LineCode!$E:$F,2,0)</f>
        <v>3p_11kV_240_XLPE_Al_u</v>
      </c>
      <c r="R683" t="s">
        <v>296</v>
      </c>
      <c r="S683" t="str">
        <f t="shared" si="71"/>
        <v>Line.line_DHO_3013_3220</v>
      </c>
      <c r="T683" t="str">
        <f t="shared" si="72"/>
        <v>Bus1=3013</v>
      </c>
      <c r="U683" t="str">
        <f t="shared" si="73"/>
        <v>Bus2=3220</v>
      </c>
      <c r="V683" t="str">
        <f t="shared" si="74"/>
        <v>phases=3</v>
      </c>
      <c r="W683" t="str">
        <f t="shared" si="75"/>
        <v>Linecode=3p_11kV_240_XLPE_Al_u</v>
      </c>
      <c r="X683" t="str">
        <f t="shared" si="76"/>
        <v>Length=0.275921</v>
      </c>
      <c r="Y683" t="s">
        <v>307</v>
      </c>
    </row>
    <row r="684" spans="1:25" x14ac:dyDescent="0.25">
      <c r="A684" t="s">
        <v>54</v>
      </c>
      <c r="B684">
        <v>11</v>
      </c>
      <c r="C684" t="s">
        <v>42</v>
      </c>
      <c r="D684">
        <v>240</v>
      </c>
      <c r="E684" t="s">
        <v>27</v>
      </c>
      <c r="F684" t="s">
        <v>28</v>
      </c>
      <c r="G684" t="s">
        <v>49</v>
      </c>
      <c r="H684">
        <v>3</v>
      </c>
      <c r="I684">
        <v>0.22531499999999999</v>
      </c>
      <c r="J684" t="s">
        <v>265</v>
      </c>
      <c r="K684">
        <v>3221</v>
      </c>
      <c r="L684">
        <v>3222</v>
      </c>
      <c r="M684" t="str">
        <f t="shared" si="70"/>
        <v>XLPE240UnderCovered</v>
      </c>
      <c r="N684" t="str">
        <f>+VLOOKUP(M684,LineCode!$E:$F,2,0)</f>
        <v>3p_11kV_240_XLPE_Al_u</v>
      </c>
      <c r="R684" t="s">
        <v>296</v>
      </c>
      <c r="S684" t="str">
        <f t="shared" si="71"/>
        <v>Line.line_DHO_3221_3222</v>
      </c>
      <c r="T684" t="str">
        <f t="shared" si="72"/>
        <v>Bus1=3221</v>
      </c>
      <c r="U684" t="str">
        <f t="shared" si="73"/>
        <v>Bus2=3222</v>
      </c>
      <c r="V684" t="str">
        <f t="shared" si="74"/>
        <v>phases=3</v>
      </c>
      <c r="W684" t="str">
        <f t="shared" si="75"/>
        <v>Linecode=3p_11kV_240_XLPE_Al_u</v>
      </c>
      <c r="X684" t="str">
        <f t="shared" si="76"/>
        <v>Length=0.225315</v>
      </c>
      <c r="Y684" t="s">
        <v>307</v>
      </c>
    </row>
    <row r="685" spans="1:25" x14ac:dyDescent="0.25">
      <c r="A685" t="s">
        <v>54</v>
      </c>
      <c r="B685">
        <v>11</v>
      </c>
      <c r="C685" t="s">
        <v>42</v>
      </c>
      <c r="D685">
        <v>240</v>
      </c>
      <c r="E685" t="s">
        <v>27</v>
      </c>
      <c r="F685" t="s">
        <v>28</v>
      </c>
      <c r="G685" t="s">
        <v>49</v>
      </c>
      <c r="H685">
        <v>3</v>
      </c>
      <c r="I685">
        <v>0.13301499999999999</v>
      </c>
      <c r="J685" t="s">
        <v>265</v>
      </c>
      <c r="K685">
        <v>3223</v>
      </c>
      <c r="L685">
        <v>3224</v>
      </c>
      <c r="M685" t="str">
        <f t="shared" si="70"/>
        <v>XLPE240UnderCovered</v>
      </c>
      <c r="N685" t="str">
        <f>+VLOOKUP(M685,LineCode!$E:$F,2,0)</f>
        <v>3p_11kV_240_XLPE_Al_u</v>
      </c>
      <c r="R685" t="s">
        <v>296</v>
      </c>
      <c r="S685" t="str">
        <f t="shared" si="71"/>
        <v>Line.line_DHO_3223_3224</v>
      </c>
      <c r="T685" t="str">
        <f t="shared" si="72"/>
        <v>Bus1=3223</v>
      </c>
      <c r="U685" t="str">
        <f t="shared" si="73"/>
        <v>Bus2=3224</v>
      </c>
      <c r="V685" t="str">
        <f t="shared" si="74"/>
        <v>phases=3</v>
      </c>
      <c r="W685" t="str">
        <f t="shared" si="75"/>
        <v>Linecode=3p_11kV_240_XLPE_Al_u</v>
      </c>
      <c r="X685" t="str">
        <f t="shared" si="76"/>
        <v>Length=0.133015</v>
      </c>
      <c r="Y685" t="s">
        <v>307</v>
      </c>
    </row>
    <row r="686" spans="1:25" x14ac:dyDescent="0.25">
      <c r="A686" t="s">
        <v>54</v>
      </c>
      <c r="B686">
        <v>11</v>
      </c>
      <c r="C686" t="s">
        <v>42</v>
      </c>
      <c r="D686">
        <v>240</v>
      </c>
      <c r="E686" t="s">
        <v>27</v>
      </c>
      <c r="F686" t="s">
        <v>28</v>
      </c>
      <c r="G686" t="s">
        <v>49</v>
      </c>
      <c r="H686">
        <v>3</v>
      </c>
      <c r="I686">
        <v>7.3464600000000004</v>
      </c>
      <c r="J686" t="s">
        <v>265</v>
      </c>
      <c r="K686">
        <v>3225</v>
      </c>
      <c r="L686">
        <v>3226</v>
      </c>
      <c r="M686" t="str">
        <f t="shared" si="70"/>
        <v>XLPE240UnderCovered</v>
      </c>
      <c r="N686" t="str">
        <f>+VLOOKUP(M686,LineCode!$E:$F,2,0)</f>
        <v>3p_11kV_240_XLPE_Al_u</v>
      </c>
      <c r="R686" t="s">
        <v>296</v>
      </c>
      <c r="S686" t="str">
        <f t="shared" si="71"/>
        <v>Line.line_DHO_3225_3226</v>
      </c>
      <c r="T686" t="str">
        <f t="shared" si="72"/>
        <v>Bus1=3225</v>
      </c>
      <c r="U686" t="str">
        <f t="shared" si="73"/>
        <v>Bus2=3226</v>
      </c>
      <c r="V686" t="str">
        <f t="shared" si="74"/>
        <v>phases=3</v>
      </c>
      <c r="W686" t="str">
        <f t="shared" si="75"/>
        <v>Linecode=3p_11kV_240_XLPE_Al_u</v>
      </c>
      <c r="X686" t="str">
        <f t="shared" si="76"/>
        <v>Length=7.34646</v>
      </c>
      <c r="Y686" t="s">
        <v>307</v>
      </c>
    </row>
    <row r="687" spans="1:25" x14ac:dyDescent="0.25">
      <c r="A687" t="s">
        <v>54</v>
      </c>
      <c r="B687">
        <v>11</v>
      </c>
      <c r="C687" t="s">
        <v>42</v>
      </c>
      <c r="D687">
        <v>240</v>
      </c>
      <c r="E687" t="s">
        <v>27</v>
      </c>
      <c r="F687" t="s">
        <v>28</v>
      </c>
      <c r="G687" t="s">
        <v>49</v>
      </c>
      <c r="H687">
        <v>3</v>
      </c>
      <c r="I687">
        <v>6.5080200000000001</v>
      </c>
      <c r="J687" t="s">
        <v>265</v>
      </c>
      <c r="K687">
        <v>3226</v>
      </c>
      <c r="L687">
        <v>3227</v>
      </c>
      <c r="M687" t="str">
        <f t="shared" si="70"/>
        <v>XLPE240UnderCovered</v>
      </c>
      <c r="N687" t="str">
        <f>+VLOOKUP(M687,LineCode!$E:$F,2,0)</f>
        <v>3p_11kV_240_XLPE_Al_u</v>
      </c>
      <c r="R687" t="s">
        <v>296</v>
      </c>
      <c r="S687" t="str">
        <f t="shared" si="71"/>
        <v>Line.line_DHO_3226_3227</v>
      </c>
      <c r="T687" t="str">
        <f t="shared" si="72"/>
        <v>Bus1=3226</v>
      </c>
      <c r="U687" t="str">
        <f t="shared" si="73"/>
        <v>Bus2=3227</v>
      </c>
      <c r="V687" t="str">
        <f t="shared" si="74"/>
        <v>phases=3</v>
      </c>
      <c r="W687" t="str">
        <f t="shared" si="75"/>
        <v>Linecode=3p_11kV_240_XLPE_Al_u</v>
      </c>
      <c r="X687" t="str">
        <f t="shared" si="76"/>
        <v>Length=6.50802</v>
      </c>
      <c r="Y687" t="s">
        <v>307</v>
      </c>
    </row>
    <row r="688" spans="1:25" x14ac:dyDescent="0.25">
      <c r="A688" t="s">
        <v>54</v>
      </c>
      <c r="B688">
        <v>11</v>
      </c>
      <c r="C688" t="s">
        <v>42</v>
      </c>
      <c r="D688">
        <v>240</v>
      </c>
      <c r="E688" t="s">
        <v>27</v>
      </c>
      <c r="F688" t="s">
        <v>28</v>
      </c>
      <c r="G688" t="s">
        <v>49</v>
      </c>
      <c r="H688">
        <v>3</v>
      </c>
      <c r="I688">
        <v>0.15881100000000001</v>
      </c>
      <c r="J688" t="s">
        <v>265</v>
      </c>
      <c r="K688">
        <v>3222</v>
      </c>
      <c r="L688">
        <v>3223</v>
      </c>
      <c r="M688" t="str">
        <f t="shared" si="70"/>
        <v>XLPE240UnderCovered</v>
      </c>
      <c r="N688" t="str">
        <f>+VLOOKUP(M688,LineCode!$E:$F,2,0)</f>
        <v>3p_11kV_240_XLPE_Al_u</v>
      </c>
      <c r="R688" t="s">
        <v>296</v>
      </c>
      <c r="S688" t="str">
        <f t="shared" si="71"/>
        <v>Line.line_DHO_3222_3223</v>
      </c>
      <c r="T688" t="str">
        <f t="shared" si="72"/>
        <v>Bus1=3222</v>
      </c>
      <c r="U688" t="str">
        <f t="shared" si="73"/>
        <v>Bus2=3223</v>
      </c>
      <c r="V688" t="str">
        <f t="shared" si="74"/>
        <v>phases=3</v>
      </c>
      <c r="W688" t="str">
        <f t="shared" si="75"/>
        <v>Linecode=3p_11kV_240_XLPE_Al_u</v>
      </c>
      <c r="X688" t="str">
        <f t="shared" si="76"/>
        <v>Length=0.158811</v>
      </c>
      <c r="Y688" t="s">
        <v>307</v>
      </c>
    </row>
    <row r="689" spans="1:25" x14ac:dyDescent="0.25">
      <c r="A689" t="s">
        <v>54</v>
      </c>
      <c r="B689">
        <v>11</v>
      </c>
      <c r="C689" t="s">
        <v>42</v>
      </c>
      <c r="D689">
        <v>240</v>
      </c>
      <c r="E689" t="s">
        <v>27</v>
      </c>
      <c r="F689" t="s">
        <v>28</v>
      </c>
      <c r="G689" t="s">
        <v>49</v>
      </c>
      <c r="H689">
        <v>3</v>
      </c>
      <c r="I689">
        <v>1.2543899999999999</v>
      </c>
      <c r="J689" t="s">
        <v>265</v>
      </c>
      <c r="K689">
        <v>3227</v>
      </c>
      <c r="L689">
        <v>3014</v>
      </c>
      <c r="M689" t="str">
        <f t="shared" si="70"/>
        <v>XLPE240UnderCovered</v>
      </c>
      <c r="N689" t="str">
        <f>+VLOOKUP(M689,LineCode!$E:$F,2,0)</f>
        <v>3p_11kV_240_XLPE_Al_u</v>
      </c>
      <c r="R689" t="s">
        <v>296</v>
      </c>
      <c r="S689" t="str">
        <f t="shared" si="71"/>
        <v>Line.line_DHO_3227_3014</v>
      </c>
      <c r="T689" t="str">
        <f t="shared" si="72"/>
        <v>Bus1=3227</v>
      </c>
      <c r="U689" t="str">
        <f t="shared" si="73"/>
        <v>Bus2=3014</v>
      </c>
      <c r="V689" t="str">
        <f t="shared" si="74"/>
        <v>phases=3</v>
      </c>
      <c r="W689" t="str">
        <f t="shared" si="75"/>
        <v>Linecode=3p_11kV_240_XLPE_Al_u</v>
      </c>
      <c r="X689" t="str">
        <f t="shared" si="76"/>
        <v>Length=1.25439</v>
      </c>
      <c r="Y689" t="s">
        <v>307</v>
      </c>
    </row>
    <row r="690" spans="1:25" x14ac:dyDescent="0.25">
      <c r="A690" t="s">
        <v>54</v>
      </c>
      <c r="B690">
        <v>11</v>
      </c>
      <c r="C690" t="s">
        <v>42</v>
      </c>
      <c r="D690">
        <v>240</v>
      </c>
      <c r="E690" t="s">
        <v>27</v>
      </c>
      <c r="F690" t="s">
        <v>28</v>
      </c>
      <c r="G690" t="s">
        <v>49</v>
      </c>
      <c r="H690">
        <v>3</v>
      </c>
      <c r="I690">
        <v>0.245448</v>
      </c>
      <c r="J690" t="s">
        <v>265</v>
      </c>
      <c r="K690">
        <v>3224</v>
      </c>
      <c r="L690">
        <v>3225</v>
      </c>
      <c r="M690" t="str">
        <f t="shared" si="70"/>
        <v>XLPE240UnderCovered</v>
      </c>
      <c r="N690" t="str">
        <f>+VLOOKUP(M690,LineCode!$E:$F,2,0)</f>
        <v>3p_11kV_240_XLPE_Al_u</v>
      </c>
      <c r="R690" t="s">
        <v>296</v>
      </c>
      <c r="S690" t="str">
        <f t="shared" si="71"/>
        <v>Line.line_DHO_3224_3225</v>
      </c>
      <c r="T690" t="str">
        <f t="shared" si="72"/>
        <v>Bus1=3224</v>
      </c>
      <c r="U690" t="str">
        <f t="shared" si="73"/>
        <v>Bus2=3225</v>
      </c>
      <c r="V690" t="str">
        <f t="shared" si="74"/>
        <v>phases=3</v>
      </c>
      <c r="W690" t="str">
        <f t="shared" si="75"/>
        <v>Linecode=3p_11kV_240_XLPE_Al_u</v>
      </c>
      <c r="X690" t="str">
        <f t="shared" si="76"/>
        <v>Length=0.245448</v>
      </c>
      <c r="Y690" t="s">
        <v>307</v>
      </c>
    </row>
    <row r="691" spans="1:25" x14ac:dyDescent="0.25">
      <c r="A691" t="s">
        <v>54</v>
      </c>
      <c r="B691">
        <v>11</v>
      </c>
      <c r="C691" t="s">
        <v>42</v>
      </c>
      <c r="D691">
        <v>240</v>
      </c>
      <c r="E691" t="s">
        <v>27</v>
      </c>
      <c r="F691" t="s">
        <v>28</v>
      </c>
      <c r="G691" t="s">
        <v>49</v>
      </c>
      <c r="H691">
        <v>3</v>
      </c>
      <c r="I691">
        <v>0.34676400000000002</v>
      </c>
      <c r="J691" t="s">
        <v>265</v>
      </c>
      <c r="K691">
        <v>3220</v>
      </c>
      <c r="L691">
        <v>3221</v>
      </c>
      <c r="M691" t="str">
        <f t="shared" si="70"/>
        <v>XLPE240UnderCovered</v>
      </c>
      <c r="N691" t="str">
        <f>+VLOOKUP(M691,LineCode!$E:$F,2,0)</f>
        <v>3p_11kV_240_XLPE_Al_u</v>
      </c>
      <c r="R691" t="s">
        <v>296</v>
      </c>
      <c r="S691" t="str">
        <f t="shared" si="71"/>
        <v>Line.line_DHO_3220_3221</v>
      </c>
      <c r="T691" t="str">
        <f t="shared" si="72"/>
        <v>Bus1=3220</v>
      </c>
      <c r="U691" t="str">
        <f t="shared" si="73"/>
        <v>Bus2=3221</v>
      </c>
      <c r="V691" t="str">
        <f t="shared" si="74"/>
        <v>phases=3</v>
      </c>
      <c r="W691" t="str">
        <f t="shared" si="75"/>
        <v>Linecode=3p_11kV_240_XLPE_Al_u</v>
      </c>
      <c r="X691" t="str">
        <f t="shared" si="76"/>
        <v>Length=0.346764</v>
      </c>
      <c r="Y691" t="s">
        <v>307</v>
      </c>
    </row>
    <row r="692" spans="1:25" x14ac:dyDescent="0.25">
      <c r="A692" t="s">
        <v>54</v>
      </c>
      <c r="B692">
        <v>11</v>
      </c>
      <c r="C692" t="s">
        <v>42</v>
      </c>
      <c r="D692">
        <v>240</v>
      </c>
      <c r="E692" t="s">
        <v>27</v>
      </c>
      <c r="F692" t="s">
        <v>28</v>
      </c>
      <c r="G692" t="s">
        <v>49</v>
      </c>
      <c r="H692">
        <v>3</v>
      </c>
      <c r="I692">
        <v>1.8075600000000001</v>
      </c>
      <c r="J692" t="s">
        <v>265</v>
      </c>
      <c r="K692">
        <v>3014</v>
      </c>
      <c r="L692">
        <v>3015</v>
      </c>
      <c r="M692" t="str">
        <f t="shared" si="70"/>
        <v>XLPE240UnderCovered</v>
      </c>
      <c r="N692" t="str">
        <f>+VLOOKUP(M692,LineCode!$E:$F,2,0)</f>
        <v>3p_11kV_240_XLPE_Al_u</v>
      </c>
      <c r="R692" t="s">
        <v>296</v>
      </c>
      <c r="S692" t="str">
        <f t="shared" si="71"/>
        <v>Line.line_DHO_3014_3015</v>
      </c>
      <c r="T692" t="str">
        <f t="shared" si="72"/>
        <v>Bus1=3014</v>
      </c>
      <c r="U692" t="str">
        <f t="shared" si="73"/>
        <v>Bus2=3015</v>
      </c>
      <c r="V692" t="str">
        <f t="shared" si="74"/>
        <v>phases=3</v>
      </c>
      <c r="W692" t="str">
        <f t="shared" si="75"/>
        <v>Linecode=3p_11kV_240_XLPE_Al_u</v>
      </c>
      <c r="X692" t="str">
        <f t="shared" si="76"/>
        <v>Length=1.80756</v>
      </c>
      <c r="Y692" t="s">
        <v>307</v>
      </c>
    </row>
    <row r="693" spans="1:25" x14ac:dyDescent="0.25">
      <c r="A693" t="s">
        <v>54</v>
      </c>
      <c r="B693">
        <v>11</v>
      </c>
      <c r="C693" t="s">
        <v>42</v>
      </c>
      <c r="D693">
        <v>240</v>
      </c>
      <c r="E693" t="s">
        <v>27</v>
      </c>
      <c r="F693" t="s">
        <v>28</v>
      </c>
      <c r="G693" t="s">
        <v>49</v>
      </c>
      <c r="H693">
        <v>3</v>
      </c>
      <c r="I693">
        <v>3.7194500000000001</v>
      </c>
      <c r="J693" t="s">
        <v>265</v>
      </c>
      <c r="K693">
        <v>3015</v>
      </c>
      <c r="L693">
        <v>3228</v>
      </c>
      <c r="M693" t="str">
        <f t="shared" si="70"/>
        <v>XLPE240UnderCovered</v>
      </c>
      <c r="N693" t="str">
        <f>+VLOOKUP(M693,LineCode!$E:$F,2,0)</f>
        <v>3p_11kV_240_XLPE_Al_u</v>
      </c>
      <c r="R693" t="s">
        <v>296</v>
      </c>
      <c r="S693" t="str">
        <f t="shared" si="71"/>
        <v>Line.line_DHO_3015_3228</v>
      </c>
      <c r="T693" t="str">
        <f t="shared" si="72"/>
        <v>Bus1=3015</v>
      </c>
      <c r="U693" t="str">
        <f t="shared" si="73"/>
        <v>Bus2=3228</v>
      </c>
      <c r="V693" t="str">
        <f t="shared" si="74"/>
        <v>phases=3</v>
      </c>
      <c r="W693" t="str">
        <f t="shared" si="75"/>
        <v>Linecode=3p_11kV_240_XLPE_Al_u</v>
      </c>
      <c r="X693" t="str">
        <f t="shared" si="76"/>
        <v>Length=3.71945</v>
      </c>
      <c r="Y693" t="s">
        <v>307</v>
      </c>
    </row>
    <row r="694" spans="1:25" x14ac:dyDescent="0.25">
      <c r="A694" t="s">
        <v>54</v>
      </c>
      <c r="B694">
        <v>11</v>
      </c>
      <c r="C694" t="s">
        <v>42</v>
      </c>
      <c r="D694">
        <v>240</v>
      </c>
      <c r="E694" t="s">
        <v>27</v>
      </c>
      <c r="F694" t="s">
        <v>28</v>
      </c>
      <c r="G694" t="s">
        <v>49</v>
      </c>
      <c r="H694">
        <v>3</v>
      </c>
      <c r="I694">
        <v>13.867800000000001</v>
      </c>
      <c r="J694" t="s">
        <v>265</v>
      </c>
      <c r="K694">
        <v>3229</v>
      </c>
      <c r="L694">
        <v>3230</v>
      </c>
      <c r="M694" t="str">
        <f t="shared" si="70"/>
        <v>XLPE240UnderCovered</v>
      </c>
      <c r="N694" t="str">
        <f>+VLOOKUP(M694,LineCode!$E:$F,2,0)</f>
        <v>3p_11kV_240_XLPE_Al_u</v>
      </c>
      <c r="R694" t="s">
        <v>296</v>
      </c>
      <c r="S694" t="str">
        <f t="shared" si="71"/>
        <v>Line.line_DHO_3229_3230</v>
      </c>
      <c r="T694" t="str">
        <f t="shared" si="72"/>
        <v>Bus1=3229</v>
      </c>
      <c r="U694" t="str">
        <f t="shared" si="73"/>
        <v>Bus2=3230</v>
      </c>
      <c r="V694" t="str">
        <f t="shared" si="74"/>
        <v>phases=3</v>
      </c>
      <c r="W694" t="str">
        <f t="shared" si="75"/>
        <v>Linecode=3p_11kV_240_XLPE_Al_u</v>
      </c>
      <c r="X694" t="str">
        <f t="shared" si="76"/>
        <v>Length=13.8678</v>
      </c>
      <c r="Y694" t="s">
        <v>307</v>
      </c>
    </row>
    <row r="695" spans="1:25" x14ac:dyDescent="0.25">
      <c r="A695" t="s">
        <v>54</v>
      </c>
      <c r="B695">
        <v>11</v>
      </c>
      <c r="C695" t="s">
        <v>42</v>
      </c>
      <c r="D695">
        <v>240</v>
      </c>
      <c r="E695" t="s">
        <v>27</v>
      </c>
      <c r="F695" t="s">
        <v>28</v>
      </c>
      <c r="G695" t="s">
        <v>49</v>
      </c>
      <c r="H695">
        <v>3</v>
      </c>
      <c r="I695">
        <v>7.1728300000000003</v>
      </c>
      <c r="J695" t="s">
        <v>265</v>
      </c>
      <c r="K695">
        <v>3228</v>
      </c>
      <c r="L695">
        <v>3229</v>
      </c>
      <c r="M695" t="str">
        <f t="shared" si="70"/>
        <v>XLPE240UnderCovered</v>
      </c>
      <c r="N695" t="str">
        <f>+VLOOKUP(M695,LineCode!$E:$F,2,0)</f>
        <v>3p_11kV_240_XLPE_Al_u</v>
      </c>
      <c r="R695" t="s">
        <v>296</v>
      </c>
      <c r="S695" t="str">
        <f t="shared" si="71"/>
        <v>Line.line_DHO_3228_3229</v>
      </c>
      <c r="T695" t="str">
        <f t="shared" si="72"/>
        <v>Bus1=3228</v>
      </c>
      <c r="U695" t="str">
        <f t="shared" si="73"/>
        <v>Bus2=3229</v>
      </c>
      <c r="V695" t="str">
        <f t="shared" si="74"/>
        <v>phases=3</v>
      </c>
      <c r="W695" t="str">
        <f t="shared" si="75"/>
        <v>Linecode=3p_11kV_240_XLPE_Al_u</v>
      </c>
      <c r="X695" t="str">
        <f t="shared" si="76"/>
        <v>Length=7.17283</v>
      </c>
      <c r="Y695" t="s">
        <v>307</v>
      </c>
    </row>
    <row r="696" spans="1:25" x14ac:dyDescent="0.25">
      <c r="A696" t="s">
        <v>54</v>
      </c>
      <c r="B696">
        <v>11</v>
      </c>
      <c r="C696" t="s">
        <v>42</v>
      </c>
      <c r="D696">
        <v>240</v>
      </c>
      <c r="E696" t="s">
        <v>27</v>
      </c>
      <c r="F696" t="s">
        <v>28</v>
      </c>
      <c r="G696" t="s">
        <v>49</v>
      </c>
      <c r="H696">
        <v>3</v>
      </c>
      <c r="I696">
        <v>19.226400000000002</v>
      </c>
      <c r="J696" t="s">
        <v>265</v>
      </c>
      <c r="K696">
        <v>3230</v>
      </c>
      <c r="L696">
        <v>3016</v>
      </c>
      <c r="M696" t="str">
        <f t="shared" si="70"/>
        <v>XLPE240UnderCovered</v>
      </c>
      <c r="N696" t="str">
        <f>+VLOOKUP(M696,LineCode!$E:$F,2,0)</f>
        <v>3p_11kV_240_XLPE_Al_u</v>
      </c>
      <c r="R696" t="s">
        <v>296</v>
      </c>
      <c r="S696" t="str">
        <f t="shared" si="71"/>
        <v>Line.line_DHO_3230_3016</v>
      </c>
      <c r="T696" t="str">
        <f t="shared" si="72"/>
        <v>Bus1=3230</v>
      </c>
      <c r="U696" t="str">
        <f t="shared" si="73"/>
        <v>Bus2=3016</v>
      </c>
      <c r="V696" t="str">
        <f t="shared" si="74"/>
        <v>phases=3</v>
      </c>
      <c r="W696" t="str">
        <f t="shared" si="75"/>
        <v>Linecode=3p_11kV_240_XLPE_Al_u</v>
      </c>
      <c r="X696" t="str">
        <f t="shared" si="76"/>
        <v>Length=19.2264</v>
      </c>
      <c r="Y696" t="s">
        <v>307</v>
      </c>
    </row>
    <row r="697" spans="1:25" x14ac:dyDescent="0.25">
      <c r="A697" t="s">
        <v>54</v>
      </c>
      <c r="B697">
        <v>11</v>
      </c>
      <c r="C697" t="s">
        <v>42</v>
      </c>
      <c r="D697">
        <v>240</v>
      </c>
      <c r="E697" t="s">
        <v>27</v>
      </c>
      <c r="F697" t="s">
        <v>28</v>
      </c>
      <c r="G697" t="s">
        <v>49</v>
      </c>
      <c r="H697">
        <v>3</v>
      </c>
      <c r="I697">
        <v>11.3683</v>
      </c>
      <c r="J697" t="s">
        <v>265</v>
      </c>
      <c r="K697">
        <v>3016</v>
      </c>
      <c r="L697">
        <v>3231</v>
      </c>
      <c r="M697" t="str">
        <f t="shared" si="70"/>
        <v>XLPE240UnderCovered</v>
      </c>
      <c r="N697" t="str">
        <f>+VLOOKUP(M697,LineCode!$E:$F,2,0)</f>
        <v>3p_11kV_240_XLPE_Al_u</v>
      </c>
      <c r="R697" t="s">
        <v>296</v>
      </c>
      <c r="S697" t="str">
        <f t="shared" si="71"/>
        <v>Line.line_DHO_3016_3231</v>
      </c>
      <c r="T697" t="str">
        <f t="shared" si="72"/>
        <v>Bus1=3016</v>
      </c>
      <c r="U697" t="str">
        <f t="shared" si="73"/>
        <v>Bus2=3231</v>
      </c>
      <c r="V697" t="str">
        <f t="shared" si="74"/>
        <v>phases=3</v>
      </c>
      <c r="W697" t="str">
        <f t="shared" si="75"/>
        <v>Linecode=3p_11kV_240_XLPE_Al_u</v>
      </c>
      <c r="X697" t="str">
        <f t="shared" si="76"/>
        <v>Length=11.3683</v>
      </c>
      <c r="Y697" t="s">
        <v>307</v>
      </c>
    </row>
    <row r="698" spans="1:25" x14ac:dyDescent="0.25">
      <c r="A698" t="s">
        <v>54</v>
      </c>
      <c r="B698">
        <v>11</v>
      </c>
      <c r="C698" t="s">
        <v>42</v>
      </c>
      <c r="D698">
        <v>240</v>
      </c>
      <c r="E698" t="s">
        <v>27</v>
      </c>
      <c r="F698" t="s">
        <v>28</v>
      </c>
      <c r="G698" t="s">
        <v>49</v>
      </c>
      <c r="H698">
        <v>3</v>
      </c>
      <c r="I698">
        <v>19.552199999999999</v>
      </c>
      <c r="J698" t="s">
        <v>265</v>
      </c>
      <c r="K698">
        <v>3234</v>
      </c>
      <c r="L698">
        <v>3017</v>
      </c>
      <c r="M698" t="str">
        <f t="shared" si="70"/>
        <v>XLPE240UnderCovered</v>
      </c>
      <c r="N698" t="str">
        <f>+VLOOKUP(M698,LineCode!$E:$F,2,0)</f>
        <v>3p_11kV_240_XLPE_Al_u</v>
      </c>
      <c r="R698" t="s">
        <v>296</v>
      </c>
      <c r="S698" t="str">
        <f t="shared" si="71"/>
        <v>Line.line_DHO_3234_3017</v>
      </c>
      <c r="T698" t="str">
        <f t="shared" si="72"/>
        <v>Bus1=3234</v>
      </c>
      <c r="U698" t="str">
        <f t="shared" si="73"/>
        <v>Bus2=3017</v>
      </c>
      <c r="V698" t="str">
        <f t="shared" si="74"/>
        <v>phases=3</v>
      </c>
      <c r="W698" t="str">
        <f t="shared" si="75"/>
        <v>Linecode=3p_11kV_240_XLPE_Al_u</v>
      </c>
      <c r="X698" t="str">
        <f t="shared" si="76"/>
        <v>Length=19.5522</v>
      </c>
      <c r="Y698" t="s">
        <v>307</v>
      </c>
    </row>
    <row r="699" spans="1:25" x14ac:dyDescent="0.25">
      <c r="A699" t="s">
        <v>54</v>
      </c>
      <c r="B699">
        <v>11</v>
      </c>
      <c r="C699" t="s">
        <v>42</v>
      </c>
      <c r="D699">
        <v>240</v>
      </c>
      <c r="E699" t="s">
        <v>27</v>
      </c>
      <c r="F699" t="s">
        <v>28</v>
      </c>
      <c r="G699" t="s">
        <v>49</v>
      </c>
      <c r="H699">
        <v>3</v>
      </c>
      <c r="I699">
        <v>27.975999999999999</v>
      </c>
      <c r="J699" t="s">
        <v>265</v>
      </c>
      <c r="K699">
        <v>3233</v>
      </c>
      <c r="L699">
        <v>3234</v>
      </c>
      <c r="M699" t="str">
        <f t="shared" si="70"/>
        <v>XLPE240UnderCovered</v>
      </c>
      <c r="N699" t="str">
        <f>+VLOOKUP(M699,LineCode!$E:$F,2,0)</f>
        <v>3p_11kV_240_XLPE_Al_u</v>
      </c>
      <c r="R699" t="s">
        <v>296</v>
      </c>
      <c r="S699" t="str">
        <f t="shared" si="71"/>
        <v>Line.line_DHO_3233_3234</v>
      </c>
      <c r="T699" t="str">
        <f t="shared" si="72"/>
        <v>Bus1=3233</v>
      </c>
      <c r="U699" t="str">
        <f t="shared" si="73"/>
        <v>Bus2=3234</v>
      </c>
      <c r="V699" t="str">
        <f t="shared" si="74"/>
        <v>phases=3</v>
      </c>
      <c r="W699" t="str">
        <f t="shared" si="75"/>
        <v>Linecode=3p_11kV_240_XLPE_Al_u</v>
      </c>
      <c r="X699" t="str">
        <f t="shared" si="76"/>
        <v>Length=27.976</v>
      </c>
      <c r="Y699" t="s">
        <v>307</v>
      </c>
    </row>
    <row r="700" spans="1:25" x14ac:dyDescent="0.25">
      <c r="A700" t="s">
        <v>54</v>
      </c>
      <c r="B700">
        <v>11</v>
      </c>
      <c r="C700" t="s">
        <v>42</v>
      </c>
      <c r="D700">
        <v>240</v>
      </c>
      <c r="E700" t="s">
        <v>27</v>
      </c>
      <c r="F700" t="s">
        <v>28</v>
      </c>
      <c r="G700" t="s">
        <v>49</v>
      </c>
      <c r="H700">
        <v>3</v>
      </c>
      <c r="I700">
        <v>29.013300000000001</v>
      </c>
      <c r="J700" t="s">
        <v>265</v>
      </c>
      <c r="K700">
        <v>3232</v>
      </c>
      <c r="L700">
        <v>3233</v>
      </c>
      <c r="M700" t="str">
        <f t="shared" si="70"/>
        <v>XLPE240UnderCovered</v>
      </c>
      <c r="N700" t="str">
        <f>+VLOOKUP(M700,LineCode!$E:$F,2,0)</f>
        <v>3p_11kV_240_XLPE_Al_u</v>
      </c>
      <c r="R700" t="s">
        <v>296</v>
      </c>
      <c r="S700" t="str">
        <f t="shared" si="71"/>
        <v>Line.line_DHO_3232_3233</v>
      </c>
      <c r="T700" t="str">
        <f t="shared" si="72"/>
        <v>Bus1=3232</v>
      </c>
      <c r="U700" t="str">
        <f t="shared" si="73"/>
        <v>Bus2=3233</v>
      </c>
      <c r="V700" t="str">
        <f t="shared" si="74"/>
        <v>phases=3</v>
      </c>
      <c r="W700" t="str">
        <f t="shared" si="75"/>
        <v>Linecode=3p_11kV_240_XLPE_Al_u</v>
      </c>
      <c r="X700" t="str">
        <f t="shared" si="76"/>
        <v>Length=29.0133</v>
      </c>
      <c r="Y700" t="s">
        <v>307</v>
      </c>
    </row>
    <row r="701" spans="1:25" x14ac:dyDescent="0.25">
      <c r="A701" t="s">
        <v>54</v>
      </c>
      <c r="B701">
        <v>11</v>
      </c>
      <c r="C701" t="s">
        <v>42</v>
      </c>
      <c r="D701">
        <v>240</v>
      </c>
      <c r="E701" t="s">
        <v>27</v>
      </c>
      <c r="F701" t="s">
        <v>28</v>
      </c>
      <c r="G701" t="s">
        <v>49</v>
      </c>
      <c r="H701">
        <v>3</v>
      </c>
      <c r="I701">
        <v>26.303699999999999</v>
      </c>
      <c r="J701" t="s">
        <v>265</v>
      </c>
      <c r="K701">
        <v>3231</v>
      </c>
      <c r="L701">
        <v>3232</v>
      </c>
      <c r="M701" t="str">
        <f t="shared" si="70"/>
        <v>XLPE240UnderCovered</v>
      </c>
      <c r="N701" t="str">
        <f>+VLOOKUP(M701,LineCode!$E:$F,2,0)</f>
        <v>3p_11kV_240_XLPE_Al_u</v>
      </c>
      <c r="R701" t="s">
        <v>296</v>
      </c>
      <c r="S701" t="str">
        <f t="shared" si="71"/>
        <v>Line.line_DHO_3231_3232</v>
      </c>
      <c r="T701" t="str">
        <f t="shared" si="72"/>
        <v>Bus1=3231</v>
      </c>
      <c r="U701" t="str">
        <f t="shared" si="73"/>
        <v>Bus2=3232</v>
      </c>
      <c r="V701" t="str">
        <f t="shared" si="74"/>
        <v>phases=3</v>
      </c>
      <c r="W701" t="str">
        <f t="shared" si="75"/>
        <v>Linecode=3p_11kV_240_XLPE_Al_u</v>
      </c>
      <c r="X701" t="str">
        <f t="shared" si="76"/>
        <v>Length=26.3037</v>
      </c>
      <c r="Y701" t="s">
        <v>307</v>
      </c>
    </row>
    <row r="702" spans="1:25" x14ac:dyDescent="0.25">
      <c r="A702" t="s">
        <v>54</v>
      </c>
      <c r="B702">
        <v>11</v>
      </c>
      <c r="C702" t="s">
        <v>42</v>
      </c>
      <c r="D702">
        <v>240</v>
      </c>
      <c r="E702" t="s">
        <v>27</v>
      </c>
      <c r="F702" t="s">
        <v>28</v>
      </c>
      <c r="G702" t="s">
        <v>49</v>
      </c>
      <c r="H702">
        <v>3</v>
      </c>
      <c r="I702">
        <v>2.0096799999999999</v>
      </c>
      <c r="J702" t="s">
        <v>265</v>
      </c>
      <c r="K702">
        <v>3017</v>
      </c>
      <c r="L702">
        <v>3235</v>
      </c>
      <c r="M702" t="str">
        <f t="shared" si="70"/>
        <v>XLPE240UnderCovered</v>
      </c>
      <c r="N702" t="str">
        <f>+VLOOKUP(M702,LineCode!$E:$F,2,0)</f>
        <v>3p_11kV_240_XLPE_Al_u</v>
      </c>
      <c r="R702" t="s">
        <v>296</v>
      </c>
      <c r="S702" t="str">
        <f t="shared" si="71"/>
        <v>Line.line_DHO_3017_3235</v>
      </c>
      <c r="T702" t="str">
        <f t="shared" si="72"/>
        <v>Bus1=3017</v>
      </c>
      <c r="U702" t="str">
        <f t="shared" si="73"/>
        <v>Bus2=3235</v>
      </c>
      <c r="V702" t="str">
        <f t="shared" si="74"/>
        <v>phases=3</v>
      </c>
      <c r="W702" t="str">
        <f t="shared" si="75"/>
        <v>Linecode=3p_11kV_240_XLPE_Al_u</v>
      </c>
      <c r="X702" t="str">
        <f t="shared" si="76"/>
        <v>Length=2.00968</v>
      </c>
      <c r="Y702" t="s">
        <v>307</v>
      </c>
    </row>
    <row r="703" spans="1:25" x14ac:dyDescent="0.25">
      <c r="A703" t="s">
        <v>54</v>
      </c>
      <c r="B703">
        <v>11</v>
      </c>
      <c r="C703" t="s">
        <v>42</v>
      </c>
      <c r="D703">
        <v>240</v>
      </c>
      <c r="E703" t="s">
        <v>27</v>
      </c>
      <c r="F703" t="s">
        <v>28</v>
      </c>
      <c r="G703" t="s">
        <v>49</v>
      </c>
      <c r="H703">
        <v>3</v>
      </c>
      <c r="I703">
        <v>1.53992</v>
      </c>
      <c r="J703" t="s">
        <v>265</v>
      </c>
      <c r="K703">
        <v>3235</v>
      </c>
      <c r="L703">
        <v>3018</v>
      </c>
      <c r="M703" t="str">
        <f t="shared" si="70"/>
        <v>XLPE240UnderCovered</v>
      </c>
      <c r="N703" t="str">
        <f>+VLOOKUP(M703,LineCode!$E:$F,2,0)</f>
        <v>3p_11kV_240_XLPE_Al_u</v>
      </c>
      <c r="R703" t="s">
        <v>296</v>
      </c>
      <c r="S703" t="str">
        <f t="shared" si="71"/>
        <v>Line.line_DHO_3235_3018</v>
      </c>
      <c r="T703" t="str">
        <f t="shared" si="72"/>
        <v>Bus1=3235</v>
      </c>
      <c r="U703" t="str">
        <f t="shared" si="73"/>
        <v>Bus2=3018</v>
      </c>
      <c r="V703" t="str">
        <f t="shared" si="74"/>
        <v>phases=3</v>
      </c>
      <c r="W703" t="str">
        <f t="shared" si="75"/>
        <v>Linecode=3p_11kV_240_XLPE_Al_u</v>
      </c>
      <c r="X703" t="str">
        <f t="shared" si="76"/>
        <v>Length=1.53992</v>
      </c>
      <c r="Y703" t="s">
        <v>307</v>
      </c>
    </row>
    <row r="704" spans="1:25" x14ac:dyDescent="0.25">
      <c r="A704" t="s">
        <v>54</v>
      </c>
      <c r="B704">
        <v>11</v>
      </c>
      <c r="C704" t="s">
        <v>42</v>
      </c>
      <c r="D704">
        <v>240</v>
      </c>
      <c r="E704" t="s">
        <v>27</v>
      </c>
      <c r="F704" t="s">
        <v>28</v>
      </c>
      <c r="G704" t="s">
        <v>49</v>
      </c>
      <c r="H704">
        <v>3</v>
      </c>
      <c r="I704">
        <v>0.47073799999999999</v>
      </c>
      <c r="J704" t="s">
        <v>265</v>
      </c>
      <c r="K704">
        <v>3018</v>
      </c>
      <c r="L704">
        <v>3236</v>
      </c>
      <c r="M704" t="str">
        <f t="shared" si="70"/>
        <v>XLPE240UnderCovered</v>
      </c>
      <c r="N704" t="str">
        <f>+VLOOKUP(M704,LineCode!$E:$F,2,0)</f>
        <v>3p_11kV_240_XLPE_Al_u</v>
      </c>
      <c r="R704" t="s">
        <v>296</v>
      </c>
      <c r="S704" t="str">
        <f t="shared" si="71"/>
        <v>Line.line_DHO_3018_3236</v>
      </c>
      <c r="T704" t="str">
        <f t="shared" si="72"/>
        <v>Bus1=3018</v>
      </c>
      <c r="U704" t="str">
        <f t="shared" si="73"/>
        <v>Bus2=3236</v>
      </c>
      <c r="V704" t="str">
        <f t="shared" si="74"/>
        <v>phases=3</v>
      </c>
      <c r="W704" t="str">
        <f t="shared" si="75"/>
        <v>Linecode=3p_11kV_240_XLPE_Al_u</v>
      </c>
      <c r="X704" t="str">
        <f t="shared" si="76"/>
        <v>Length=0.470738</v>
      </c>
      <c r="Y704" t="s">
        <v>307</v>
      </c>
    </row>
    <row r="705" spans="1:25" x14ac:dyDescent="0.25">
      <c r="A705" t="s">
        <v>54</v>
      </c>
      <c r="B705">
        <v>11</v>
      </c>
      <c r="C705" t="s">
        <v>42</v>
      </c>
      <c r="D705">
        <v>240</v>
      </c>
      <c r="E705" t="s">
        <v>27</v>
      </c>
      <c r="F705" t="s">
        <v>28</v>
      </c>
      <c r="G705" t="s">
        <v>49</v>
      </c>
      <c r="H705">
        <v>3</v>
      </c>
      <c r="I705">
        <v>66.487700000000004</v>
      </c>
      <c r="J705" t="s">
        <v>265</v>
      </c>
      <c r="K705">
        <v>3236</v>
      </c>
      <c r="L705">
        <v>3019</v>
      </c>
      <c r="M705" t="str">
        <f t="shared" si="70"/>
        <v>XLPE240UnderCovered</v>
      </c>
      <c r="N705" t="str">
        <f>+VLOOKUP(M705,LineCode!$E:$F,2,0)</f>
        <v>3p_11kV_240_XLPE_Al_u</v>
      </c>
      <c r="R705" t="s">
        <v>296</v>
      </c>
      <c r="S705" t="str">
        <f t="shared" si="71"/>
        <v>Line.line_DHO_3236_3019</v>
      </c>
      <c r="T705" t="str">
        <f t="shared" si="72"/>
        <v>Bus1=3236</v>
      </c>
      <c r="U705" t="str">
        <f t="shared" si="73"/>
        <v>Bus2=3019</v>
      </c>
      <c r="V705" t="str">
        <f t="shared" si="74"/>
        <v>phases=3</v>
      </c>
      <c r="W705" t="str">
        <f t="shared" si="75"/>
        <v>Linecode=3p_11kV_240_XLPE_Al_u</v>
      </c>
      <c r="X705" t="str">
        <f t="shared" si="76"/>
        <v>Length=66.4877</v>
      </c>
      <c r="Y705" t="s">
        <v>307</v>
      </c>
    </row>
    <row r="706" spans="1:25" x14ac:dyDescent="0.25">
      <c r="A706" t="s">
        <v>54</v>
      </c>
      <c r="B706">
        <v>11</v>
      </c>
      <c r="C706" t="s">
        <v>42</v>
      </c>
      <c r="D706">
        <v>240</v>
      </c>
      <c r="E706" t="s">
        <v>27</v>
      </c>
      <c r="F706" t="s">
        <v>28</v>
      </c>
      <c r="G706" t="s">
        <v>49</v>
      </c>
      <c r="H706">
        <v>3</v>
      </c>
      <c r="I706">
        <v>96.565700000000007</v>
      </c>
      <c r="J706" t="s">
        <v>265</v>
      </c>
      <c r="K706">
        <v>3019</v>
      </c>
      <c r="L706">
        <v>3020</v>
      </c>
      <c r="M706" t="str">
        <f t="shared" ref="M706:M769" si="77">C706&amp;D706&amp;F706&amp;G706</f>
        <v>XLPE240UnderCovered</v>
      </c>
      <c r="N706" t="str">
        <f>+VLOOKUP(M706,LineCode!$E:$F,2,0)</f>
        <v>3p_11kV_240_XLPE_Al_u</v>
      </c>
      <c r="R706" t="s">
        <v>296</v>
      </c>
      <c r="S706" t="str">
        <f t="shared" si="71"/>
        <v>Line.line_DHO_3019_3020</v>
      </c>
      <c r="T706" t="str">
        <f t="shared" si="72"/>
        <v>Bus1=3019</v>
      </c>
      <c r="U706" t="str">
        <f t="shared" si="73"/>
        <v>Bus2=3020</v>
      </c>
      <c r="V706" t="str">
        <f t="shared" si="74"/>
        <v>phases=3</v>
      </c>
      <c r="W706" t="str">
        <f t="shared" si="75"/>
        <v>Linecode=3p_11kV_240_XLPE_Al_u</v>
      </c>
      <c r="X706" t="str">
        <f t="shared" si="76"/>
        <v>Length=96.5657</v>
      </c>
      <c r="Y706" t="s">
        <v>307</v>
      </c>
    </row>
    <row r="707" spans="1:25" x14ac:dyDescent="0.25">
      <c r="A707" t="s">
        <v>54</v>
      </c>
      <c r="B707">
        <v>11</v>
      </c>
      <c r="C707" t="s">
        <v>42</v>
      </c>
      <c r="D707">
        <v>240</v>
      </c>
      <c r="E707" t="s">
        <v>27</v>
      </c>
      <c r="F707" t="s">
        <v>28</v>
      </c>
      <c r="G707" t="s">
        <v>49</v>
      </c>
      <c r="H707">
        <v>3</v>
      </c>
      <c r="I707">
        <v>218.81700000000001</v>
      </c>
      <c r="J707" t="s">
        <v>265</v>
      </c>
      <c r="K707">
        <v>3020</v>
      </c>
      <c r="L707">
        <v>3021</v>
      </c>
      <c r="M707" t="str">
        <f t="shared" si="77"/>
        <v>XLPE240UnderCovered</v>
      </c>
      <c r="N707" t="str">
        <f>+VLOOKUP(M707,LineCode!$E:$F,2,0)</f>
        <v>3p_11kV_240_XLPE_Al_u</v>
      </c>
      <c r="R707" t="s">
        <v>296</v>
      </c>
      <c r="S707" t="str">
        <f t="shared" ref="S707:S770" si="78">"Line.line_"&amp;J707&amp;"_"&amp;K707&amp;"_"&amp;L707</f>
        <v>Line.line_DHO_3020_3021</v>
      </c>
      <c r="T707" t="str">
        <f t="shared" ref="T707:T770" si="79">"Bus1="&amp;K707</f>
        <v>Bus1=3020</v>
      </c>
      <c r="U707" t="str">
        <f t="shared" ref="U707:U770" si="80">"Bus2="&amp;L707</f>
        <v>Bus2=3021</v>
      </c>
      <c r="V707" t="str">
        <f t="shared" ref="V707:V770" si="81">"phases="&amp;H707</f>
        <v>phases=3</v>
      </c>
      <c r="W707" t="str">
        <f t="shared" ref="W707:W770" si="82">"Linecode="&amp;N707</f>
        <v>Linecode=3p_11kV_240_XLPE_Al_u</v>
      </c>
      <c r="X707" t="str">
        <f t="shared" ref="X707:X770" si="83">"Length="&amp;I707</f>
        <v>Length=218.817</v>
      </c>
      <c r="Y707" t="s">
        <v>307</v>
      </c>
    </row>
    <row r="708" spans="1:25" x14ac:dyDescent="0.25">
      <c r="A708" t="s">
        <v>54</v>
      </c>
      <c r="B708">
        <v>11</v>
      </c>
      <c r="C708" t="s">
        <v>42</v>
      </c>
      <c r="D708">
        <v>240</v>
      </c>
      <c r="E708" t="s">
        <v>27</v>
      </c>
      <c r="F708" t="s">
        <v>28</v>
      </c>
      <c r="G708" t="s">
        <v>49</v>
      </c>
      <c r="H708">
        <v>3</v>
      </c>
      <c r="I708">
        <v>98.037000000000006</v>
      </c>
      <c r="J708" t="s">
        <v>265</v>
      </c>
      <c r="K708">
        <v>3021</v>
      </c>
      <c r="L708">
        <v>3022</v>
      </c>
      <c r="M708" t="str">
        <f t="shared" si="77"/>
        <v>XLPE240UnderCovered</v>
      </c>
      <c r="N708" t="str">
        <f>+VLOOKUP(M708,LineCode!$E:$F,2,0)</f>
        <v>3p_11kV_240_XLPE_Al_u</v>
      </c>
      <c r="R708" t="s">
        <v>296</v>
      </c>
      <c r="S708" t="str">
        <f t="shared" si="78"/>
        <v>Line.line_DHO_3021_3022</v>
      </c>
      <c r="T708" t="str">
        <f t="shared" si="79"/>
        <v>Bus1=3021</v>
      </c>
      <c r="U708" t="str">
        <f t="shared" si="80"/>
        <v>Bus2=3022</v>
      </c>
      <c r="V708" t="str">
        <f t="shared" si="81"/>
        <v>phases=3</v>
      </c>
      <c r="W708" t="str">
        <f t="shared" si="82"/>
        <v>Linecode=3p_11kV_240_XLPE_Al_u</v>
      </c>
      <c r="X708" t="str">
        <f t="shared" si="83"/>
        <v>Length=98.037</v>
      </c>
      <c r="Y708" t="s">
        <v>307</v>
      </c>
    </row>
    <row r="709" spans="1:25" x14ac:dyDescent="0.25">
      <c r="A709" t="s">
        <v>54</v>
      </c>
      <c r="B709">
        <v>11</v>
      </c>
      <c r="C709" t="s">
        <v>42</v>
      </c>
      <c r="D709">
        <v>240</v>
      </c>
      <c r="E709" t="s">
        <v>27</v>
      </c>
      <c r="F709" t="s">
        <v>28</v>
      </c>
      <c r="G709" t="s">
        <v>49</v>
      </c>
      <c r="H709">
        <v>3</v>
      </c>
      <c r="I709">
        <v>104.55800000000001</v>
      </c>
      <c r="J709" t="s">
        <v>265</v>
      </c>
      <c r="K709">
        <v>3022</v>
      </c>
      <c r="L709">
        <v>3023</v>
      </c>
      <c r="M709" t="str">
        <f t="shared" si="77"/>
        <v>XLPE240UnderCovered</v>
      </c>
      <c r="N709" t="str">
        <f>+VLOOKUP(M709,LineCode!$E:$F,2,0)</f>
        <v>3p_11kV_240_XLPE_Al_u</v>
      </c>
      <c r="R709" t="s">
        <v>296</v>
      </c>
      <c r="S709" t="str">
        <f t="shared" si="78"/>
        <v>Line.line_DHO_3022_3023</v>
      </c>
      <c r="T709" t="str">
        <f t="shared" si="79"/>
        <v>Bus1=3022</v>
      </c>
      <c r="U709" t="str">
        <f t="shared" si="80"/>
        <v>Bus2=3023</v>
      </c>
      <c r="V709" t="str">
        <f t="shared" si="81"/>
        <v>phases=3</v>
      </c>
      <c r="W709" t="str">
        <f t="shared" si="82"/>
        <v>Linecode=3p_11kV_240_XLPE_Al_u</v>
      </c>
      <c r="X709" t="str">
        <f t="shared" si="83"/>
        <v>Length=104.558</v>
      </c>
      <c r="Y709" t="s">
        <v>307</v>
      </c>
    </row>
    <row r="710" spans="1:25" x14ac:dyDescent="0.25">
      <c r="A710" t="s">
        <v>54</v>
      </c>
      <c r="B710">
        <v>11</v>
      </c>
      <c r="C710" t="s">
        <v>42</v>
      </c>
      <c r="D710">
        <v>240</v>
      </c>
      <c r="E710" t="s">
        <v>27</v>
      </c>
      <c r="F710" t="s">
        <v>28</v>
      </c>
      <c r="G710" t="s">
        <v>49</v>
      </c>
      <c r="H710">
        <v>3</v>
      </c>
      <c r="I710">
        <v>46.9345</v>
      </c>
      <c r="J710" t="s">
        <v>265</v>
      </c>
      <c r="K710">
        <v>3023</v>
      </c>
      <c r="L710">
        <v>3024</v>
      </c>
      <c r="M710" t="str">
        <f t="shared" si="77"/>
        <v>XLPE240UnderCovered</v>
      </c>
      <c r="N710" t="str">
        <f>+VLOOKUP(M710,LineCode!$E:$F,2,0)</f>
        <v>3p_11kV_240_XLPE_Al_u</v>
      </c>
      <c r="R710" t="s">
        <v>296</v>
      </c>
      <c r="S710" t="str">
        <f t="shared" si="78"/>
        <v>Line.line_DHO_3023_3024</v>
      </c>
      <c r="T710" t="str">
        <f t="shared" si="79"/>
        <v>Bus1=3023</v>
      </c>
      <c r="U710" t="str">
        <f t="shared" si="80"/>
        <v>Bus2=3024</v>
      </c>
      <c r="V710" t="str">
        <f t="shared" si="81"/>
        <v>phases=3</v>
      </c>
      <c r="W710" t="str">
        <f t="shared" si="82"/>
        <v>Linecode=3p_11kV_240_XLPE_Al_u</v>
      </c>
      <c r="X710" t="str">
        <f t="shared" si="83"/>
        <v>Length=46.9345</v>
      </c>
      <c r="Y710" t="s">
        <v>307</v>
      </c>
    </row>
    <row r="711" spans="1:25" x14ac:dyDescent="0.25">
      <c r="A711" t="s">
        <v>54</v>
      </c>
      <c r="B711">
        <v>11</v>
      </c>
      <c r="C711" t="s">
        <v>42</v>
      </c>
      <c r="D711">
        <v>240</v>
      </c>
      <c r="E711" t="s">
        <v>27</v>
      </c>
      <c r="F711" t="s">
        <v>28</v>
      </c>
      <c r="G711" t="s">
        <v>49</v>
      </c>
      <c r="H711">
        <v>3</v>
      </c>
      <c r="I711">
        <v>12.5733</v>
      </c>
      <c r="J711" t="s">
        <v>265</v>
      </c>
      <c r="K711">
        <v>3024</v>
      </c>
      <c r="L711">
        <v>3025</v>
      </c>
      <c r="M711" t="str">
        <f t="shared" si="77"/>
        <v>XLPE240UnderCovered</v>
      </c>
      <c r="N711" t="str">
        <f>+VLOOKUP(M711,LineCode!$E:$F,2,0)</f>
        <v>3p_11kV_240_XLPE_Al_u</v>
      </c>
      <c r="R711" t="s">
        <v>296</v>
      </c>
      <c r="S711" t="str">
        <f t="shared" si="78"/>
        <v>Line.line_DHO_3024_3025</v>
      </c>
      <c r="T711" t="str">
        <f t="shared" si="79"/>
        <v>Bus1=3024</v>
      </c>
      <c r="U711" t="str">
        <f t="shared" si="80"/>
        <v>Bus2=3025</v>
      </c>
      <c r="V711" t="str">
        <f t="shared" si="81"/>
        <v>phases=3</v>
      </c>
      <c r="W711" t="str">
        <f t="shared" si="82"/>
        <v>Linecode=3p_11kV_240_XLPE_Al_u</v>
      </c>
      <c r="X711" t="str">
        <f t="shared" si="83"/>
        <v>Length=12.5733</v>
      </c>
      <c r="Y711" t="s">
        <v>307</v>
      </c>
    </row>
    <row r="712" spans="1:25" x14ac:dyDescent="0.25">
      <c r="A712" t="s">
        <v>54</v>
      </c>
      <c r="B712">
        <v>11</v>
      </c>
      <c r="C712" t="s">
        <v>37</v>
      </c>
      <c r="D712">
        <v>100</v>
      </c>
      <c r="E712" t="s">
        <v>27</v>
      </c>
      <c r="F712" t="s">
        <v>38</v>
      </c>
      <c r="G712" t="s">
        <v>30</v>
      </c>
      <c r="H712">
        <v>3</v>
      </c>
      <c r="I712">
        <v>111.675</v>
      </c>
      <c r="J712" t="s">
        <v>265</v>
      </c>
      <c r="K712">
        <v>3025</v>
      </c>
      <c r="L712">
        <v>3026</v>
      </c>
      <c r="M712" t="str">
        <f t="shared" si="77"/>
        <v>Dog100OverACSR</v>
      </c>
      <c r="N712" t="str">
        <f>+VLOOKUP(M712,LineCode!$E:$F,2,0)</f>
        <v>3p_11kV_100_ACSR_Al_o</v>
      </c>
      <c r="R712" t="s">
        <v>296</v>
      </c>
      <c r="S712" t="str">
        <f t="shared" si="78"/>
        <v>Line.line_DHO_3025_3026</v>
      </c>
      <c r="T712" t="str">
        <f t="shared" si="79"/>
        <v>Bus1=3025</v>
      </c>
      <c r="U712" t="str">
        <f t="shared" si="80"/>
        <v>Bus2=3026</v>
      </c>
      <c r="V712" t="str">
        <f t="shared" si="81"/>
        <v>phases=3</v>
      </c>
      <c r="W712" t="str">
        <f t="shared" si="82"/>
        <v>Linecode=3p_11kV_100_ACSR_Al_o</v>
      </c>
      <c r="X712" t="str">
        <f t="shared" si="83"/>
        <v>Length=111.675</v>
      </c>
      <c r="Y712" t="s">
        <v>307</v>
      </c>
    </row>
    <row r="713" spans="1:25" x14ac:dyDescent="0.25">
      <c r="A713" t="s">
        <v>54</v>
      </c>
      <c r="B713">
        <v>11</v>
      </c>
      <c r="C713" t="s">
        <v>37</v>
      </c>
      <c r="D713">
        <v>100</v>
      </c>
      <c r="E713" t="s">
        <v>27</v>
      </c>
      <c r="F713" t="s">
        <v>38</v>
      </c>
      <c r="G713" t="s">
        <v>30</v>
      </c>
      <c r="H713">
        <v>3</v>
      </c>
      <c r="I713">
        <v>10.890599999999999</v>
      </c>
      <c r="J713" t="s">
        <v>265</v>
      </c>
      <c r="K713">
        <v>3026</v>
      </c>
      <c r="L713">
        <v>3027</v>
      </c>
      <c r="M713" t="str">
        <f t="shared" si="77"/>
        <v>Dog100OverACSR</v>
      </c>
      <c r="N713" t="str">
        <f>+VLOOKUP(M713,LineCode!$E:$F,2,0)</f>
        <v>3p_11kV_100_ACSR_Al_o</v>
      </c>
      <c r="R713" t="s">
        <v>296</v>
      </c>
      <c r="S713" t="str">
        <f t="shared" si="78"/>
        <v>Line.line_DHO_3026_3027</v>
      </c>
      <c r="T713" t="str">
        <f t="shared" si="79"/>
        <v>Bus1=3026</v>
      </c>
      <c r="U713" t="str">
        <f t="shared" si="80"/>
        <v>Bus2=3027</v>
      </c>
      <c r="V713" t="str">
        <f t="shared" si="81"/>
        <v>phases=3</v>
      </c>
      <c r="W713" t="str">
        <f t="shared" si="82"/>
        <v>Linecode=3p_11kV_100_ACSR_Al_o</v>
      </c>
      <c r="X713" t="str">
        <f t="shared" si="83"/>
        <v>Length=10.8906</v>
      </c>
      <c r="Y713" t="s">
        <v>307</v>
      </c>
    </row>
    <row r="714" spans="1:25" x14ac:dyDescent="0.25">
      <c r="A714" t="s">
        <v>54</v>
      </c>
      <c r="B714">
        <v>11</v>
      </c>
      <c r="C714" t="s">
        <v>37</v>
      </c>
      <c r="D714">
        <v>100</v>
      </c>
      <c r="E714" t="s">
        <v>27</v>
      </c>
      <c r="F714" t="s">
        <v>38</v>
      </c>
      <c r="G714" t="s">
        <v>30</v>
      </c>
      <c r="H714">
        <v>3</v>
      </c>
      <c r="I714">
        <v>68.185400000000001</v>
      </c>
      <c r="J714" t="s">
        <v>265</v>
      </c>
      <c r="K714">
        <v>3027</v>
      </c>
      <c r="L714">
        <v>3028</v>
      </c>
      <c r="M714" t="str">
        <f t="shared" si="77"/>
        <v>Dog100OverACSR</v>
      </c>
      <c r="N714" t="str">
        <f>+VLOOKUP(M714,LineCode!$E:$F,2,0)</f>
        <v>3p_11kV_100_ACSR_Al_o</v>
      </c>
      <c r="R714" t="s">
        <v>296</v>
      </c>
      <c r="S714" t="str">
        <f t="shared" si="78"/>
        <v>Line.line_DHO_3027_3028</v>
      </c>
      <c r="T714" t="str">
        <f t="shared" si="79"/>
        <v>Bus1=3027</v>
      </c>
      <c r="U714" t="str">
        <f t="shared" si="80"/>
        <v>Bus2=3028</v>
      </c>
      <c r="V714" t="str">
        <f t="shared" si="81"/>
        <v>phases=3</v>
      </c>
      <c r="W714" t="str">
        <f t="shared" si="82"/>
        <v>Linecode=3p_11kV_100_ACSR_Al_o</v>
      </c>
      <c r="X714" t="str">
        <f t="shared" si="83"/>
        <v>Length=68.1854</v>
      </c>
      <c r="Y714" t="s">
        <v>307</v>
      </c>
    </row>
    <row r="715" spans="1:25" x14ac:dyDescent="0.25">
      <c r="A715" t="s">
        <v>54</v>
      </c>
      <c r="B715">
        <v>11</v>
      </c>
      <c r="C715" t="s">
        <v>37</v>
      </c>
      <c r="D715">
        <v>100</v>
      </c>
      <c r="E715" t="s">
        <v>27</v>
      </c>
      <c r="F715" t="s">
        <v>38</v>
      </c>
      <c r="G715" t="s">
        <v>30</v>
      </c>
      <c r="H715">
        <v>3</v>
      </c>
      <c r="I715">
        <v>65.581100000000006</v>
      </c>
      <c r="J715" t="s">
        <v>265</v>
      </c>
      <c r="K715">
        <v>3028</v>
      </c>
      <c r="L715">
        <v>3029</v>
      </c>
      <c r="M715" t="str">
        <f t="shared" si="77"/>
        <v>Dog100OverACSR</v>
      </c>
      <c r="N715" t="str">
        <f>+VLOOKUP(M715,LineCode!$E:$F,2,0)</f>
        <v>3p_11kV_100_ACSR_Al_o</v>
      </c>
      <c r="R715" t="s">
        <v>296</v>
      </c>
      <c r="S715" t="str">
        <f t="shared" si="78"/>
        <v>Line.line_DHO_3028_3029</v>
      </c>
      <c r="T715" t="str">
        <f t="shared" si="79"/>
        <v>Bus1=3028</v>
      </c>
      <c r="U715" t="str">
        <f t="shared" si="80"/>
        <v>Bus2=3029</v>
      </c>
      <c r="V715" t="str">
        <f t="shared" si="81"/>
        <v>phases=3</v>
      </c>
      <c r="W715" t="str">
        <f t="shared" si="82"/>
        <v>Linecode=3p_11kV_100_ACSR_Al_o</v>
      </c>
      <c r="X715" t="str">
        <f t="shared" si="83"/>
        <v>Length=65.5811</v>
      </c>
      <c r="Y715" t="s">
        <v>307</v>
      </c>
    </row>
    <row r="716" spans="1:25" x14ac:dyDescent="0.25">
      <c r="A716" t="s">
        <v>54</v>
      </c>
      <c r="B716">
        <v>11</v>
      </c>
      <c r="C716" t="s">
        <v>42</v>
      </c>
      <c r="D716">
        <v>240</v>
      </c>
      <c r="E716" t="s">
        <v>27</v>
      </c>
      <c r="F716" t="s">
        <v>28</v>
      </c>
      <c r="G716" t="s">
        <v>49</v>
      </c>
      <c r="H716">
        <v>3</v>
      </c>
      <c r="I716">
        <v>59.034300000000002</v>
      </c>
      <c r="J716" t="s">
        <v>265</v>
      </c>
      <c r="K716">
        <v>3029</v>
      </c>
      <c r="L716">
        <v>3030</v>
      </c>
      <c r="M716" t="str">
        <f t="shared" si="77"/>
        <v>XLPE240UnderCovered</v>
      </c>
      <c r="N716" t="str">
        <f>+VLOOKUP(M716,LineCode!$E:$F,2,0)</f>
        <v>3p_11kV_240_XLPE_Al_u</v>
      </c>
      <c r="R716" t="s">
        <v>296</v>
      </c>
      <c r="S716" t="str">
        <f t="shared" si="78"/>
        <v>Line.line_DHO_3029_3030</v>
      </c>
      <c r="T716" t="str">
        <f t="shared" si="79"/>
        <v>Bus1=3029</v>
      </c>
      <c r="U716" t="str">
        <f t="shared" si="80"/>
        <v>Bus2=3030</v>
      </c>
      <c r="V716" t="str">
        <f t="shared" si="81"/>
        <v>phases=3</v>
      </c>
      <c r="W716" t="str">
        <f t="shared" si="82"/>
        <v>Linecode=3p_11kV_240_XLPE_Al_u</v>
      </c>
      <c r="X716" t="str">
        <f t="shared" si="83"/>
        <v>Length=59.0343</v>
      </c>
      <c r="Y716" t="s">
        <v>307</v>
      </c>
    </row>
    <row r="717" spans="1:25" x14ac:dyDescent="0.25">
      <c r="A717" t="s">
        <v>54</v>
      </c>
      <c r="B717">
        <v>11</v>
      </c>
      <c r="C717" t="s">
        <v>42</v>
      </c>
      <c r="D717">
        <v>240</v>
      </c>
      <c r="E717" t="s">
        <v>27</v>
      </c>
      <c r="F717" t="s">
        <v>28</v>
      </c>
      <c r="G717" t="s">
        <v>49</v>
      </c>
      <c r="H717">
        <v>3</v>
      </c>
      <c r="I717">
        <v>57.083799999999997</v>
      </c>
      <c r="J717" t="s">
        <v>265</v>
      </c>
      <c r="K717">
        <v>3030</v>
      </c>
      <c r="L717">
        <v>3031</v>
      </c>
      <c r="M717" t="str">
        <f t="shared" si="77"/>
        <v>XLPE240UnderCovered</v>
      </c>
      <c r="N717" t="str">
        <f>+VLOOKUP(M717,LineCode!$E:$F,2,0)</f>
        <v>3p_11kV_240_XLPE_Al_u</v>
      </c>
      <c r="R717" t="s">
        <v>296</v>
      </c>
      <c r="S717" t="str">
        <f t="shared" si="78"/>
        <v>Line.line_DHO_3030_3031</v>
      </c>
      <c r="T717" t="str">
        <f t="shared" si="79"/>
        <v>Bus1=3030</v>
      </c>
      <c r="U717" t="str">
        <f t="shared" si="80"/>
        <v>Bus2=3031</v>
      </c>
      <c r="V717" t="str">
        <f t="shared" si="81"/>
        <v>phases=3</v>
      </c>
      <c r="W717" t="str">
        <f t="shared" si="82"/>
        <v>Linecode=3p_11kV_240_XLPE_Al_u</v>
      </c>
      <c r="X717" t="str">
        <f t="shared" si="83"/>
        <v>Length=57.0838</v>
      </c>
      <c r="Y717" t="s">
        <v>307</v>
      </c>
    </row>
    <row r="718" spans="1:25" x14ac:dyDescent="0.25">
      <c r="A718" t="s">
        <v>54</v>
      </c>
      <c r="B718">
        <v>11</v>
      </c>
      <c r="C718" t="s">
        <v>37</v>
      </c>
      <c r="D718">
        <v>100</v>
      </c>
      <c r="E718" t="s">
        <v>27</v>
      </c>
      <c r="F718" t="s">
        <v>38</v>
      </c>
      <c r="G718" t="s">
        <v>30</v>
      </c>
      <c r="H718">
        <v>3</v>
      </c>
      <c r="I718">
        <v>114.134</v>
      </c>
      <c r="J718" t="s">
        <v>265</v>
      </c>
      <c r="K718">
        <v>3031</v>
      </c>
      <c r="L718">
        <v>3032</v>
      </c>
      <c r="M718" t="str">
        <f t="shared" si="77"/>
        <v>Dog100OverACSR</v>
      </c>
      <c r="N718" t="str">
        <f>+VLOOKUP(M718,LineCode!$E:$F,2,0)</f>
        <v>3p_11kV_100_ACSR_Al_o</v>
      </c>
      <c r="R718" t="s">
        <v>296</v>
      </c>
      <c r="S718" t="str">
        <f t="shared" si="78"/>
        <v>Line.line_DHO_3031_3032</v>
      </c>
      <c r="T718" t="str">
        <f t="shared" si="79"/>
        <v>Bus1=3031</v>
      </c>
      <c r="U718" t="str">
        <f t="shared" si="80"/>
        <v>Bus2=3032</v>
      </c>
      <c r="V718" t="str">
        <f t="shared" si="81"/>
        <v>phases=3</v>
      </c>
      <c r="W718" t="str">
        <f t="shared" si="82"/>
        <v>Linecode=3p_11kV_100_ACSR_Al_o</v>
      </c>
      <c r="X718" t="str">
        <f t="shared" si="83"/>
        <v>Length=114.134</v>
      </c>
      <c r="Y718" t="s">
        <v>307</v>
      </c>
    </row>
    <row r="719" spans="1:25" x14ac:dyDescent="0.25">
      <c r="A719" t="s">
        <v>54</v>
      </c>
      <c r="B719">
        <v>11</v>
      </c>
      <c r="C719" t="s">
        <v>37</v>
      </c>
      <c r="D719">
        <v>100</v>
      </c>
      <c r="E719" t="s">
        <v>27</v>
      </c>
      <c r="F719" t="s">
        <v>38</v>
      </c>
      <c r="G719" t="s">
        <v>30</v>
      </c>
      <c r="H719">
        <v>3</v>
      </c>
      <c r="I719">
        <v>1.72862</v>
      </c>
      <c r="J719" t="s">
        <v>265</v>
      </c>
      <c r="K719">
        <v>3032</v>
      </c>
      <c r="L719">
        <v>3033</v>
      </c>
      <c r="M719" t="str">
        <f t="shared" si="77"/>
        <v>Dog100OverACSR</v>
      </c>
      <c r="N719" t="str">
        <f>+VLOOKUP(M719,LineCode!$E:$F,2,0)</f>
        <v>3p_11kV_100_ACSR_Al_o</v>
      </c>
      <c r="R719" t="s">
        <v>296</v>
      </c>
      <c r="S719" t="str">
        <f t="shared" si="78"/>
        <v>Line.line_DHO_3032_3033</v>
      </c>
      <c r="T719" t="str">
        <f t="shared" si="79"/>
        <v>Bus1=3032</v>
      </c>
      <c r="U719" t="str">
        <f t="shared" si="80"/>
        <v>Bus2=3033</v>
      </c>
      <c r="V719" t="str">
        <f t="shared" si="81"/>
        <v>phases=3</v>
      </c>
      <c r="W719" t="str">
        <f t="shared" si="82"/>
        <v>Linecode=3p_11kV_100_ACSR_Al_o</v>
      </c>
      <c r="X719" t="str">
        <f t="shared" si="83"/>
        <v>Length=1.72862</v>
      </c>
      <c r="Y719" t="s">
        <v>307</v>
      </c>
    </row>
    <row r="720" spans="1:25" x14ac:dyDescent="0.25">
      <c r="A720" t="s">
        <v>54</v>
      </c>
      <c r="B720">
        <v>11</v>
      </c>
      <c r="C720" t="s">
        <v>37</v>
      </c>
      <c r="D720">
        <v>100</v>
      </c>
      <c r="E720" t="s">
        <v>27</v>
      </c>
      <c r="F720" t="s">
        <v>38</v>
      </c>
      <c r="G720" t="s">
        <v>30</v>
      </c>
      <c r="H720">
        <v>3</v>
      </c>
      <c r="I720">
        <v>49.287999999999997</v>
      </c>
      <c r="J720" t="s">
        <v>265</v>
      </c>
      <c r="K720">
        <v>3033</v>
      </c>
      <c r="L720">
        <v>3034</v>
      </c>
      <c r="M720" t="str">
        <f t="shared" si="77"/>
        <v>Dog100OverACSR</v>
      </c>
      <c r="N720" t="str">
        <f>+VLOOKUP(M720,LineCode!$E:$F,2,0)</f>
        <v>3p_11kV_100_ACSR_Al_o</v>
      </c>
      <c r="R720" t="s">
        <v>296</v>
      </c>
      <c r="S720" t="str">
        <f t="shared" si="78"/>
        <v>Line.line_DHO_3033_3034</v>
      </c>
      <c r="T720" t="str">
        <f t="shared" si="79"/>
        <v>Bus1=3033</v>
      </c>
      <c r="U720" t="str">
        <f t="shared" si="80"/>
        <v>Bus2=3034</v>
      </c>
      <c r="V720" t="str">
        <f t="shared" si="81"/>
        <v>phases=3</v>
      </c>
      <c r="W720" t="str">
        <f t="shared" si="82"/>
        <v>Linecode=3p_11kV_100_ACSR_Al_o</v>
      </c>
      <c r="X720" t="str">
        <f t="shared" si="83"/>
        <v>Length=49.288</v>
      </c>
      <c r="Y720" t="s">
        <v>307</v>
      </c>
    </row>
    <row r="721" spans="1:25" x14ac:dyDescent="0.25">
      <c r="A721" t="s">
        <v>54</v>
      </c>
      <c r="B721">
        <v>11</v>
      </c>
      <c r="C721" t="s">
        <v>37</v>
      </c>
      <c r="D721">
        <v>100</v>
      </c>
      <c r="E721" t="s">
        <v>27</v>
      </c>
      <c r="F721" t="s">
        <v>38</v>
      </c>
      <c r="G721" t="s">
        <v>30</v>
      </c>
      <c r="H721">
        <v>3</v>
      </c>
      <c r="I721">
        <v>45.164099999999998</v>
      </c>
      <c r="J721" t="s">
        <v>265</v>
      </c>
      <c r="K721">
        <v>3034</v>
      </c>
      <c r="L721">
        <v>3035</v>
      </c>
      <c r="M721" t="str">
        <f t="shared" si="77"/>
        <v>Dog100OverACSR</v>
      </c>
      <c r="N721" t="str">
        <f>+VLOOKUP(M721,LineCode!$E:$F,2,0)</f>
        <v>3p_11kV_100_ACSR_Al_o</v>
      </c>
      <c r="R721" t="s">
        <v>296</v>
      </c>
      <c r="S721" t="str">
        <f t="shared" si="78"/>
        <v>Line.line_DHO_3034_3035</v>
      </c>
      <c r="T721" t="str">
        <f t="shared" si="79"/>
        <v>Bus1=3034</v>
      </c>
      <c r="U721" t="str">
        <f t="shared" si="80"/>
        <v>Bus2=3035</v>
      </c>
      <c r="V721" t="str">
        <f t="shared" si="81"/>
        <v>phases=3</v>
      </c>
      <c r="W721" t="str">
        <f t="shared" si="82"/>
        <v>Linecode=3p_11kV_100_ACSR_Al_o</v>
      </c>
      <c r="X721" t="str">
        <f t="shared" si="83"/>
        <v>Length=45.1641</v>
      </c>
      <c r="Y721" t="s">
        <v>307</v>
      </c>
    </row>
    <row r="722" spans="1:25" x14ac:dyDescent="0.25">
      <c r="A722" t="s">
        <v>54</v>
      </c>
      <c r="B722">
        <v>11</v>
      </c>
      <c r="C722" t="s">
        <v>37</v>
      </c>
      <c r="D722">
        <v>100</v>
      </c>
      <c r="E722" t="s">
        <v>27</v>
      </c>
      <c r="F722" t="s">
        <v>38</v>
      </c>
      <c r="G722" t="s">
        <v>30</v>
      </c>
      <c r="H722">
        <v>3</v>
      </c>
      <c r="I722">
        <v>24.5837</v>
      </c>
      <c r="J722" t="s">
        <v>265</v>
      </c>
      <c r="K722">
        <v>3035</v>
      </c>
      <c r="L722">
        <v>3036</v>
      </c>
      <c r="M722" t="str">
        <f t="shared" si="77"/>
        <v>Dog100OverACSR</v>
      </c>
      <c r="N722" t="str">
        <f>+VLOOKUP(M722,LineCode!$E:$F,2,0)</f>
        <v>3p_11kV_100_ACSR_Al_o</v>
      </c>
      <c r="R722" t="s">
        <v>296</v>
      </c>
      <c r="S722" t="str">
        <f t="shared" si="78"/>
        <v>Line.line_DHO_3035_3036</v>
      </c>
      <c r="T722" t="str">
        <f t="shared" si="79"/>
        <v>Bus1=3035</v>
      </c>
      <c r="U722" t="str">
        <f t="shared" si="80"/>
        <v>Bus2=3036</v>
      </c>
      <c r="V722" t="str">
        <f t="shared" si="81"/>
        <v>phases=3</v>
      </c>
      <c r="W722" t="str">
        <f t="shared" si="82"/>
        <v>Linecode=3p_11kV_100_ACSR_Al_o</v>
      </c>
      <c r="X722" t="str">
        <f t="shared" si="83"/>
        <v>Length=24.5837</v>
      </c>
      <c r="Y722" t="s">
        <v>307</v>
      </c>
    </row>
    <row r="723" spans="1:25" x14ac:dyDescent="0.25">
      <c r="A723" t="s">
        <v>54</v>
      </c>
      <c r="B723">
        <v>11</v>
      </c>
      <c r="C723" t="s">
        <v>37</v>
      </c>
      <c r="D723">
        <v>100</v>
      </c>
      <c r="E723" t="s">
        <v>27</v>
      </c>
      <c r="F723" t="s">
        <v>38</v>
      </c>
      <c r="G723" t="s">
        <v>30</v>
      </c>
      <c r="H723">
        <v>3</v>
      </c>
      <c r="I723">
        <v>28.746700000000001</v>
      </c>
      <c r="J723" t="s">
        <v>265</v>
      </c>
      <c r="K723">
        <v>3036</v>
      </c>
      <c r="L723">
        <v>3037</v>
      </c>
      <c r="M723" t="str">
        <f t="shared" si="77"/>
        <v>Dog100OverACSR</v>
      </c>
      <c r="N723" t="str">
        <f>+VLOOKUP(M723,LineCode!$E:$F,2,0)</f>
        <v>3p_11kV_100_ACSR_Al_o</v>
      </c>
      <c r="R723" t="s">
        <v>296</v>
      </c>
      <c r="S723" t="str">
        <f t="shared" si="78"/>
        <v>Line.line_DHO_3036_3037</v>
      </c>
      <c r="T723" t="str">
        <f t="shared" si="79"/>
        <v>Bus1=3036</v>
      </c>
      <c r="U723" t="str">
        <f t="shared" si="80"/>
        <v>Bus2=3037</v>
      </c>
      <c r="V723" t="str">
        <f t="shared" si="81"/>
        <v>phases=3</v>
      </c>
      <c r="W723" t="str">
        <f t="shared" si="82"/>
        <v>Linecode=3p_11kV_100_ACSR_Al_o</v>
      </c>
      <c r="X723" t="str">
        <f t="shared" si="83"/>
        <v>Length=28.7467</v>
      </c>
      <c r="Y723" t="s">
        <v>307</v>
      </c>
    </row>
    <row r="724" spans="1:25" x14ac:dyDescent="0.25">
      <c r="A724" t="s">
        <v>54</v>
      </c>
      <c r="B724">
        <v>11</v>
      </c>
      <c r="C724" t="s">
        <v>37</v>
      </c>
      <c r="D724">
        <v>100</v>
      </c>
      <c r="E724" t="s">
        <v>27</v>
      </c>
      <c r="F724" t="s">
        <v>38</v>
      </c>
      <c r="G724" t="s">
        <v>30</v>
      </c>
      <c r="H724">
        <v>3</v>
      </c>
      <c r="I724">
        <v>73.544200000000004</v>
      </c>
      <c r="J724" t="s">
        <v>265</v>
      </c>
      <c r="K724">
        <v>3037</v>
      </c>
      <c r="L724">
        <v>3038</v>
      </c>
      <c r="M724" t="str">
        <f t="shared" si="77"/>
        <v>Dog100OverACSR</v>
      </c>
      <c r="N724" t="str">
        <f>+VLOOKUP(M724,LineCode!$E:$F,2,0)</f>
        <v>3p_11kV_100_ACSR_Al_o</v>
      </c>
      <c r="R724" t="s">
        <v>296</v>
      </c>
      <c r="S724" t="str">
        <f t="shared" si="78"/>
        <v>Line.line_DHO_3037_3038</v>
      </c>
      <c r="T724" t="str">
        <f t="shared" si="79"/>
        <v>Bus1=3037</v>
      </c>
      <c r="U724" t="str">
        <f t="shared" si="80"/>
        <v>Bus2=3038</v>
      </c>
      <c r="V724" t="str">
        <f t="shared" si="81"/>
        <v>phases=3</v>
      </c>
      <c r="W724" t="str">
        <f t="shared" si="82"/>
        <v>Linecode=3p_11kV_100_ACSR_Al_o</v>
      </c>
      <c r="X724" t="str">
        <f t="shared" si="83"/>
        <v>Length=73.5442</v>
      </c>
      <c r="Y724" t="s">
        <v>307</v>
      </c>
    </row>
    <row r="725" spans="1:25" x14ac:dyDescent="0.25">
      <c r="A725" t="s">
        <v>54</v>
      </c>
      <c r="B725">
        <v>11</v>
      </c>
      <c r="C725" t="s">
        <v>37</v>
      </c>
      <c r="D725">
        <v>100</v>
      </c>
      <c r="E725" t="s">
        <v>27</v>
      </c>
      <c r="F725" t="s">
        <v>38</v>
      </c>
      <c r="G725" t="s">
        <v>30</v>
      </c>
      <c r="H725">
        <v>3</v>
      </c>
      <c r="I725">
        <v>46.087699999999998</v>
      </c>
      <c r="J725" t="s">
        <v>265</v>
      </c>
      <c r="K725">
        <v>3038</v>
      </c>
      <c r="L725">
        <v>3039</v>
      </c>
      <c r="M725" t="str">
        <f t="shared" si="77"/>
        <v>Dog100OverACSR</v>
      </c>
      <c r="N725" t="str">
        <f>+VLOOKUP(M725,LineCode!$E:$F,2,0)</f>
        <v>3p_11kV_100_ACSR_Al_o</v>
      </c>
      <c r="R725" t="s">
        <v>296</v>
      </c>
      <c r="S725" t="str">
        <f t="shared" si="78"/>
        <v>Line.line_DHO_3038_3039</v>
      </c>
      <c r="T725" t="str">
        <f t="shared" si="79"/>
        <v>Bus1=3038</v>
      </c>
      <c r="U725" t="str">
        <f t="shared" si="80"/>
        <v>Bus2=3039</v>
      </c>
      <c r="V725" t="str">
        <f t="shared" si="81"/>
        <v>phases=3</v>
      </c>
      <c r="W725" t="str">
        <f t="shared" si="82"/>
        <v>Linecode=3p_11kV_100_ACSR_Al_o</v>
      </c>
      <c r="X725" t="str">
        <f t="shared" si="83"/>
        <v>Length=46.0877</v>
      </c>
      <c r="Y725" t="s">
        <v>307</v>
      </c>
    </row>
    <row r="726" spans="1:25" x14ac:dyDescent="0.25">
      <c r="A726" t="s">
        <v>54</v>
      </c>
      <c r="B726">
        <v>11</v>
      </c>
      <c r="C726" t="s">
        <v>37</v>
      </c>
      <c r="D726">
        <v>100</v>
      </c>
      <c r="E726" t="s">
        <v>27</v>
      </c>
      <c r="F726" t="s">
        <v>38</v>
      </c>
      <c r="G726" t="s">
        <v>30</v>
      </c>
      <c r="H726">
        <v>3</v>
      </c>
      <c r="I726">
        <v>11.202</v>
      </c>
      <c r="J726" t="s">
        <v>265</v>
      </c>
      <c r="K726">
        <v>3039</v>
      </c>
      <c r="L726">
        <v>3040</v>
      </c>
      <c r="M726" t="str">
        <f t="shared" si="77"/>
        <v>Dog100OverACSR</v>
      </c>
      <c r="N726" t="str">
        <f>+VLOOKUP(M726,LineCode!$E:$F,2,0)</f>
        <v>3p_11kV_100_ACSR_Al_o</v>
      </c>
      <c r="R726" t="s">
        <v>296</v>
      </c>
      <c r="S726" t="str">
        <f t="shared" si="78"/>
        <v>Line.line_DHO_3039_3040</v>
      </c>
      <c r="T726" t="str">
        <f t="shared" si="79"/>
        <v>Bus1=3039</v>
      </c>
      <c r="U726" t="str">
        <f t="shared" si="80"/>
        <v>Bus2=3040</v>
      </c>
      <c r="V726" t="str">
        <f t="shared" si="81"/>
        <v>phases=3</v>
      </c>
      <c r="W726" t="str">
        <f t="shared" si="82"/>
        <v>Linecode=3p_11kV_100_ACSR_Al_o</v>
      </c>
      <c r="X726" t="str">
        <f t="shared" si="83"/>
        <v>Length=11.202</v>
      </c>
      <c r="Y726" t="s">
        <v>307</v>
      </c>
    </row>
    <row r="727" spans="1:25" x14ac:dyDescent="0.25">
      <c r="A727" t="s">
        <v>54</v>
      </c>
      <c r="B727">
        <v>11</v>
      </c>
      <c r="C727" t="s">
        <v>37</v>
      </c>
      <c r="D727">
        <v>100</v>
      </c>
      <c r="E727" t="s">
        <v>27</v>
      </c>
      <c r="F727" t="s">
        <v>38</v>
      </c>
      <c r="G727" t="s">
        <v>30</v>
      </c>
      <c r="H727">
        <v>3</v>
      </c>
      <c r="I727">
        <v>32.006900000000002</v>
      </c>
      <c r="J727" t="s">
        <v>265</v>
      </c>
      <c r="K727">
        <v>3040</v>
      </c>
      <c r="L727">
        <v>3088</v>
      </c>
      <c r="M727" t="str">
        <f t="shared" si="77"/>
        <v>Dog100OverACSR</v>
      </c>
      <c r="N727" t="str">
        <f>+VLOOKUP(M727,LineCode!$E:$F,2,0)</f>
        <v>3p_11kV_100_ACSR_Al_o</v>
      </c>
      <c r="R727" t="s">
        <v>296</v>
      </c>
      <c r="S727" t="str">
        <f t="shared" si="78"/>
        <v>Line.line_DHO_3040_3088</v>
      </c>
      <c r="T727" t="str">
        <f t="shared" si="79"/>
        <v>Bus1=3040</v>
      </c>
      <c r="U727" t="str">
        <f t="shared" si="80"/>
        <v>Bus2=3088</v>
      </c>
      <c r="V727" t="str">
        <f t="shared" si="81"/>
        <v>phases=3</v>
      </c>
      <c r="W727" t="str">
        <f t="shared" si="82"/>
        <v>Linecode=3p_11kV_100_ACSR_Al_o</v>
      </c>
      <c r="X727" t="str">
        <f t="shared" si="83"/>
        <v>Length=32.0069</v>
      </c>
      <c r="Y727" t="s">
        <v>307</v>
      </c>
    </row>
    <row r="728" spans="1:25" x14ac:dyDescent="0.25">
      <c r="A728" t="s">
        <v>54</v>
      </c>
      <c r="B728">
        <v>11</v>
      </c>
      <c r="C728" t="s">
        <v>42</v>
      </c>
      <c r="D728">
        <v>200</v>
      </c>
      <c r="E728" t="s">
        <v>27</v>
      </c>
      <c r="F728" t="s">
        <v>38</v>
      </c>
      <c r="G728" t="s">
        <v>49</v>
      </c>
      <c r="H728">
        <v>3</v>
      </c>
      <c r="I728">
        <v>62.9193</v>
      </c>
      <c r="J728" t="s">
        <v>265</v>
      </c>
      <c r="K728">
        <v>3088</v>
      </c>
      <c r="L728">
        <v>3041</v>
      </c>
      <c r="M728" t="str">
        <f t="shared" si="77"/>
        <v>XLPE200OverCovered</v>
      </c>
      <c r="N728" t="str">
        <f>+VLOOKUP(M728,LineCode!$E:$F,2,0)</f>
        <v>3p_11kV_200_XLPE_Al_o</v>
      </c>
      <c r="R728" t="s">
        <v>296</v>
      </c>
      <c r="S728" t="str">
        <f t="shared" si="78"/>
        <v>Line.line_DHO_3088_3041</v>
      </c>
      <c r="T728" t="str">
        <f t="shared" si="79"/>
        <v>Bus1=3088</v>
      </c>
      <c r="U728" t="str">
        <f t="shared" si="80"/>
        <v>Bus2=3041</v>
      </c>
      <c r="V728" t="str">
        <f t="shared" si="81"/>
        <v>phases=3</v>
      </c>
      <c r="W728" t="str">
        <f t="shared" si="82"/>
        <v>Linecode=3p_11kV_200_XLPE_Al_o</v>
      </c>
      <c r="X728" t="str">
        <f t="shared" si="83"/>
        <v>Length=62.9193</v>
      </c>
      <c r="Y728" t="s">
        <v>307</v>
      </c>
    </row>
    <row r="729" spans="1:25" x14ac:dyDescent="0.25">
      <c r="A729" t="s">
        <v>54</v>
      </c>
      <c r="B729">
        <v>11</v>
      </c>
      <c r="C729" t="s">
        <v>42</v>
      </c>
      <c r="D729">
        <v>200</v>
      </c>
      <c r="E729" t="s">
        <v>27</v>
      </c>
      <c r="F729" t="s">
        <v>38</v>
      </c>
      <c r="G729" t="s">
        <v>49</v>
      </c>
      <c r="H729">
        <v>3</v>
      </c>
      <c r="I729">
        <v>48.3962</v>
      </c>
      <c r="J729" t="s">
        <v>265</v>
      </c>
      <c r="K729">
        <v>3041</v>
      </c>
      <c r="L729">
        <v>3042</v>
      </c>
      <c r="M729" t="str">
        <f t="shared" si="77"/>
        <v>XLPE200OverCovered</v>
      </c>
      <c r="N729" t="str">
        <f>+VLOOKUP(M729,LineCode!$E:$F,2,0)</f>
        <v>3p_11kV_200_XLPE_Al_o</v>
      </c>
      <c r="R729" t="s">
        <v>296</v>
      </c>
      <c r="S729" t="str">
        <f t="shared" si="78"/>
        <v>Line.line_DHO_3041_3042</v>
      </c>
      <c r="T729" t="str">
        <f t="shared" si="79"/>
        <v>Bus1=3041</v>
      </c>
      <c r="U729" t="str">
        <f t="shared" si="80"/>
        <v>Bus2=3042</v>
      </c>
      <c r="V729" t="str">
        <f t="shared" si="81"/>
        <v>phases=3</v>
      </c>
      <c r="W729" t="str">
        <f t="shared" si="82"/>
        <v>Linecode=3p_11kV_200_XLPE_Al_o</v>
      </c>
      <c r="X729" t="str">
        <f t="shared" si="83"/>
        <v>Length=48.3962</v>
      </c>
      <c r="Y729" t="s">
        <v>307</v>
      </c>
    </row>
    <row r="730" spans="1:25" x14ac:dyDescent="0.25">
      <c r="A730" t="s">
        <v>54</v>
      </c>
      <c r="B730">
        <v>11</v>
      </c>
      <c r="C730" t="s">
        <v>42</v>
      </c>
      <c r="D730">
        <v>200</v>
      </c>
      <c r="E730" t="s">
        <v>27</v>
      </c>
      <c r="F730" t="s">
        <v>38</v>
      </c>
      <c r="G730" t="s">
        <v>49</v>
      </c>
      <c r="H730">
        <v>3</v>
      </c>
      <c r="I730">
        <v>38.346699999999998</v>
      </c>
      <c r="J730" t="s">
        <v>265</v>
      </c>
      <c r="K730">
        <v>3042</v>
      </c>
      <c r="L730">
        <v>3043</v>
      </c>
      <c r="M730" t="str">
        <f t="shared" si="77"/>
        <v>XLPE200OverCovered</v>
      </c>
      <c r="N730" t="str">
        <f>+VLOOKUP(M730,LineCode!$E:$F,2,0)</f>
        <v>3p_11kV_200_XLPE_Al_o</v>
      </c>
      <c r="R730" t="s">
        <v>296</v>
      </c>
      <c r="S730" t="str">
        <f t="shared" si="78"/>
        <v>Line.line_DHO_3042_3043</v>
      </c>
      <c r="T730" t="str">
        <f t="shared" si="79"/>
        <v>Bus1=3042</v>
      </c>
      <c r="U730" t="str">
        <f t="shared" si="80"/>
        <v>Bus2=3043</v>
      </c>
      <c r="V730" t="str">
        <f t="shared" si="81"/>
        <v>phases=3</v>
      </c>
      <c r="W730" t="str">
        <f t="shared" si="82"/>
        <v>Linecode=3p_11kV_200_XLPE_Al_o</v>
      </c>
      <c r="X730" t="str">
        <f t="shared" si="83"/>
        <v>Length=38.3467</v>
      </c>
      <c r="Y730" t="s">
        <v>307</v>
      </c>
    </row>
    <row r="731" spans="1:25" x14ac:dyDescent="0.25">
      <c r="A731" t="s">
        <v>54</v>
      </c>
      <c r="B731">
        <v>11</v>
      </c>
      <c r="C731" t="s">
        <v>42</v>
      </c>
      <c r="D731">
        <v>200</v>
      </c>
      <c r="E731" t="s">
        <v>27</v>
      </c>
      <c r="F731" t="s">
        <v>38</v>
      </c>
      <c r="G731" t="s">
        <v>49</v>
      </c>
      <c r="H731">
        <v>3</v>
      </c>
      <c r="I731">
        <v>52.049900000000001</v>
      </c>
      <c r="J731" t="s">
        <v>265</v>
      </c>
      <c r="K731">
        <v>3043</v>
      </c>
      <c r="L731">
        <v>3044</v>
      </c>
      <c r="M731" t="str">
        <f t="shared" si="77"/>
        <v>XLPE200OverCovered</v>
      </c>
      <c r="N731" t="str">
        <f>+VLOOKUP(M731,LineCode!$E:$F,2,0)</f>
        <v>3p_11kV_200_XLPE_Al_o</v>
      </c>
      <c r="R731" t="s">
        <v>296</v>
      </c>
      <c r="S731" t="str">
        <f t="shared" si="78"/>
        <v>Line.line_DHO_3043_3044</v>
      </c>
      <c r="T731" t="str">
        <f t="shared" si="79"/>
        <v>Bus1=3043</v>
      </c>
      <c r="U731" t="str">
        <f t="shared" si="80"/>
        <v>Bus2=3044</v>
      </c>
      <c r="V731" t="str">
        <f t="shared" si="81"/>
        <v>phases=3</v>
      </c>
      <c r="W731" t="str">
        <f t="shared" si="82"/>
        <v>Linecode=3p_11kV_200_XLPE_Al_o</v>
      </c>
      <c r="X731" t="str">
        <f t="shared" si="83"/>
        <v>Length=52.0499</v>
      </c>
      <c r="Y731" t="s">
        <v>307</v>
      </c>
    </row>
    <row r="732" spans="1:25" x14ac:dyDescent="0.25">
      <c r="A732" t="s">
        <v>54</v>
      </c>
      <c r="B732">
        <v>11</v>
      </c>
      <c r="C732" t="s">
        <v>42</v>
      </c>
      <c r="D732">
        <v>200</v>
      </c>
      <c r="E732" t="s">
        <v>27</v>
      </c>
      <c r="F732" t="s">
        <v>38</v>
      </c>
      <c r="G732" t="s">
        <v>49</v>
      </c>
      <c r="H732">
        <v>3</v>
      </c>
      <c r="I732">
        <v>81.210800000000006</v>
      </c>
      <c r="J732" t="s">
        <v>265</v>
      </c>
      <c r="K732">
        <v>3044</v>
      </c>
      <c r="L732">
        <v>3045</v>
      </c>
      <c r="M732" t="str">
        <f t="shared" si="77"/>
        <v>XLPE200OverCovered</v>
      </c>
      <c r="N732" t="str">
        <f>+VLOOKUP(M732,LineCode!$E:$F,2,0)</f>
        <v>3p_11kV_200_XLPE_Al_o</v>
      </c>
      <c r="R732" t="s">
        <v>296</v>
      </c>
      <c r="S732" t="str">
        <f t="shared" si="78"/>
        <v>Line.line_DHO_3044_3045</v>
      </c>
      <c r="T732" t="str">
        <f t="shared" si="79"/>
        <v>Bus1=3044</v>
      </c>
      <c r="U732" t="str">
        <f t="shared" si="80"/>
        <v>Bus2=3045</v>
      </c>
      <c r="V732" t="str">
        <f t="shared" si="81"/>
        <v>phases=3</v>
      </c>
      <c r="W732" t="str">
        <f t="shared" si="82"/>
        <v>Linecode=3p_11kV_200_XLPE_Al_o</v>
      </c>
      <c r="X732" t="str">
        <f t="shared" si="83"/>
        <v>Length=81.2108</v>
      </c>
      <c r="Y732" t="s">
        <v>307</v>
      </c>
    </row>
    <row r="733" spans="1:25" x14ac:dyDescent="0.25">
      <c r="A733" t="s">
        <v>54</v>
      </c>
      <c r="B733">
        <v>11</v>
      </c>
      <c r="C733" t="s">
        <v>42</v>
      </c>
      <c r="D733">
        <v>200</v>
      </c>
      <c r="E733" t="s">
        <v>27</v>
      </c>
      <c r="F733" t="s">
        <v>38</v>
      </c>
      <c r="G733" t="s">
        <v>49</v>
      </c>
      <c r="H733">
        <v>3</v>
      </c>
      <c r="I733">
        <v>27.165099999999999</v>
      </c>
      <c r="J733" t="s">
        <v>265</v>
      </c>
      <c r="K733">
        <v>3045</v>
      </c>
      <c r="L733">
        <v>3238</v>
      </c>
      <c r="M733" t="str">
        <f t="shared" si="77"/>
        <v>XLPE200OverCovered</v>
      </c>
      <c r="N733" t="str">
        <f>+VLOOKUP(M733,LineCode!$E:$F,2,0)</f>
        <v>3p_11kV_200_XLPE_Al_o</v>
      </c>
      <c r="R733" t="s">
        <v>296</v>
      </c>
      <c r="S733" t="str">
        <f t="shared" si="78"/>
        <v>Line.line_DHO_3045_3238</v>
      </c>
      <c r="T733" t="str">
        <f t="shared" si="79"/>
        <v>Bus1=3045</v>
      </c>
      <c r="U733" t="str">
        <f t="shared" si="80"/>
        <v>Bus2=3238</v>
      </c>
      <c r="V733" t="str">
        <f t="shared" si="81"/>
        <v>phases=3</v>
      </c>
      <c r="W733" t="str">
        <f t="shared" si="82"/>
        <v>Linecode=3p_11kV_200_XLPE_Al_o</v>
      </c>
      <c r="X733" t="str">
        <f t="shared" si="83"/>
        <v>Length=27.1651</v>
      </c>
      <c r="Y733" t="s">
        <v>307</v>
      </c>
    </row>
    <row r="734" spans="1:25" x14ac:dyDescent="0.25">
      <c r="A734" t="s">
        <v>54</v>
      </c>
      <c r="B734">
        <v>11</v>
      </c>
      <c r="C734" t="s">
        <v>42</v>
      </c>
      <c r="D734">
        <v>200</v>
      </c>
      <c r="E734" t="s">
        <v>27</v>
      </c>
      <c r="F734" t="s">
        <v>38</v>
      </c>
      <c r="G734" t="s">
        <v>49</v>
      </c>
      <c r="H734">
        <v>3</v>
      </c>
      <c r="I734">
        <v>0.45867400000000003</v>
      </c>
      <c r="J734" t="s">
        <v>265</v>
      </c>
      <c r="K734">
        <v>3238</v>
      </c>
      <c r="L734">
        <v>3046</v>
      </c>
      <c r="M734" t="str">
        <f t="shared" si="77"/>
        <v>XLPE200OverCovered</v>
      </c>
      <c r="N734" t="str">
        <f>+VLOOKUP(M734,LineCode!$E:$F,2,0)</f>
        <v>3p_11kV_200_XLPE_Al_o</v>
      </c>
      <c r="R734" t="s">
        <v>296</v>
      </c>
      <c r="S734" t="str">
        <f t="shared" si="78"/>
        <v>Line.line_DHO_3238_3046</v>
      </c>
      <c r="T734" t="str">
        <f t="shared" si="79"/>
        <v>Bus1=3238</v>
      </c>
      <c r="U734" t="str">
        <f t="shared" si="80"/>
        <v>Bus2=3046</v>
      </c>
      <c r="V734" t="str">
        <f t="shared" si="81"/>
        <v>phases=3</v>
      </c>
      <c r="W734" t="str">
        <f t="shared" si="82"/>
        <v>Linecode=3p_11kV_200_XLPE_Al_o</v>
      </c>
      <c r="X734" t="str">
        <f t="shared" si="83"/>
        <v>Length=0.458674</v>
      </c>
      <c r="Y734" t="s">
        <v>307</v>
      </c>
    </row>
    <row r="735" spans="1:25" x14ac:dyDescent="0.25">
      <c r="A735" t="s">
        <v>54</v>
      </c>
      <c r="B735">
        <v>11</v>
      </c>
      <c r="C735" t="s">
        <v>42</v>
      </c>
      <c r="D735">
        <v>200</v>
      </c>
      <c r="E735" t="s">
        <v>27</v>
      </c>
      <c r="F735" t="s">
        <v>38</v>
      </c>
      <c r="G735" t="s">
        <v>49</v>
      </c>
      <c r="H735">
        <v>3</v>
      </c>
      <c r="I735">
        <v>3.0032299999999998</v>
      </c>
      <c r="J735" t="s">
        <v>265</v>
      </c>
      <c r="K735">
        <v>3046</v>
      </c>
      <c r="L735">
        <v>3047</v>
      </c>
      <c r="M735" t="str">
        <f t="shared" si="77"/>
        <v>XLPE200OverCovered</v>
      </c>
      <c r="N735" t="str">
        <f>+VLOOKUP(M735,LineCode!$E:$F,2,0)</f>
        <v>3p_11kV_200_XLPE_Al_o</v>
      </c>
      <c r="R735" t="s">
        <v>296</v>
      </c>
      <c r="S735" t="str">
        <f t="shared" si="78"/>
        <v>Line.line_DHO_3046_3047</v>
      </c>
      <c r="T735" t="str">
        <f t="shared" si="79"/>
        <v>Bus1=3046</v>
      </c>
      <c r="U735" t="str">
        <f t="shared" si="80"/>
        <v>Bus2=3047</v>
      </c>
      <c r="V735" t="str">
        <f t="shared" si="81"/>
        <v>phases=3</v>
      </c>
      <c r="W735" t="str">
        <f t="shared" si="82"/>
        <v>Linecode=3p_11kV_200_XLPE_Al_o</v>
      </c>
      <c r="X735" t="str">
        <f t="shared" si="83"/>
        <v>Length=3.00323</v>
      </c>
      <c r="Y735" t="s">
        <v>307</v>
      </c>
    </row>
    <row r="736" spans="1:25" x14ac:dyDescent="0.25">
      <c r="A736" t="s">
        <v>54</v>
      </c>
      <c r="B736">
        <v>11</v>
      </c>
      <c r="C736" t="s">
        <v>42</v>
      </c>
      <c r="D736">
        <v>200</v>
      </c>
      <c r="E736" t="s">
        <v>27</v>
      </c>
      <c r="F736" t="s">
        <v>38</v>
      </c>
      <c r="G736" t="s">
        <v>49</v>
      </c>
      <c r="H736">
        <v>3</v>
      </c>
      <c r="I736">
        <v>28.177299999999999</v>
      </c>
      <c r="J736" t="s">
        <v>265</v>
      </c>
      <c r="K736">
        <v>3047</v>
      </c>
      <c r="L736">
        <v>3048</v>
      </c>
      <c r="M736" t="str">
        <f t="shared" si="77"/>
        <v>XLPE200OverCovered</v>
      </c>
      <c r="N736" t="str">
        <f>+VLOOKUP(M736,LineCode!$E:$F,2,0)</f>
        <v>3p_11kV_200_XLPE_Al_o</v>
      </c>
      <c r="R736" t="s">
        <v>296</v>
      </c>
      <c r="S736" t="str">
        <f t="shared" si="78"/>
        <v>Line.line_DHO_3047_3048</v>
      </c>
      <c r="T736" t="str">
        <f t="shared" si="79"/>
        <v>Bus1=3047</v>
      </c>
      <c r="U736" t="str">
        <f t="shared" si="80"/>
        <v>Bus2=3048</v>
      </c>
      <c r="V736" t="str">
        <f t="shared" si="81"/>
        <v>phases=3</v>
      </c>
      <c r="W736" t="str">
        <f t="shared" si="82"/>
        <v>Linecode=3p_11kV_200_XLPE_Al_o</v>
      </c>
      <c r="X736" t="str">
        <f t="shared" si="83"/>
        <v>Length=28.1773</v>
      </c>
      <c r="Y736" t="s">
        <v>307</v>
      </c>
    </row>
    <row r="737" spans="1:25" x14ac:dyDescent="0.25">
      <c r="A737" t="s">
        <v>54</v>
      </c>
      <c r="B737">
        <v>11</v>
      </c>
      <c r="C737" t="s">
        <v>42</v>
      </c>
      <c r="D737">
        <v>200</v>
      </c>
      <c r="E737" t="s">
        <v>27</v>
      </c>
      <c r="F737" t="s">
        <v>38</v>
      </c>
      <c r="G737" t="s">
        <v>49</v>
      </c>
      <c r="H737">
        <v>3</v>
      </c>
      <c r="I737">
        <v>27.7425</v>
      </c>
      <c r="J737" t="s">
        <v>265</v>
      </c>
      <c r="K737">
        <v>3048</v>
      </c>
      <c r="L737">
        <v>3049</v>
      </c>
      <c r="M737" t="str">
        <f t="shared" si="77"/>
        <v>XLPE200OverCovered</v>
      </c>
      <c r="N737" t="str">
        <f>+VLOOKUP(M737,LineCode!$E:$F,2,0)</f>
        <v>3p_11kV_200_XLPE_Al_o</v>
      </c>
      <c r="R737" t="s">
        <v>296</v>
      </c>
      <c r="S737" t="str">
        <f t="shared" si="78"/>
        <v>Line.line_DHO_3048_3049</v>
      </c>
      <c r="T737" t="str">
        <f t="shared" si="79"/>
        <v>Bus1=3048</v>
      </c>
      <c r="U737" t="str">
        <f t="shared" si="80"/>
        <v>Bus2=3049</v>
      </c>
      <c r="V737" t="str">
        <f t="shared" si="81"/>
        <v>phases=3</v>
      </c>
      <c r="W737" t="str">
        <f t="shared" si="82"/>
        <v>Linecode=3p_11kV_200_XLPE_Al_o</v>
      </c>
      <c r="X737" t="str">
        <f t="shared" si="83"/>
        <v>Length=27.7425</v>
      </c>
      <c r="Y737" t="s">
        <v>307</v>
      </c>
    </row>
    <row r="738" spans="1:25" x14ac:dyDescent="0.25">
      <c r="A738" t="s">
        <v>54</v>
      </c>
      <c r="B738">
        <v>11</v>
      </c>
      <c r="C738" t="s">
        <v>42</v>
      </c>
      <c r="D738">
        <v>200</v>
      </c>
      <c r="E738" t="s">
        <v>27</v>
      </c>
      <c r="F738" t="s">
        <v>38</v>
      </c>
      <c r="G738" t="s">
        <v>49</v>
      </c>
      <c r="H738">
        <v>3</v>
      </c>
      <c r="I738">
        <v>25.7044</v>
      </c>
      <c r="J738" t="s">
        <v>265</v>
      </c>
      <c r="K738">
        <v>3049</v>
      </c>
      <c r="L738">
        <v>3050</v>
      </c>
      <c r="M738" t="str">
        <f t="shared" si="77"/>
        <v>XLPE200OverCovered</v>
      </c>
      <c r="N738" t="str">
        <f>+VLOOKUP(M738,LineCode!$E:$F,2,0)</f>
        <v>3p_11kV_200_XLPE_Al_o</v>
      </c>
      <c r="R738" t="s">
        <v>296</v>
      </c>
      <c r="S738" t="str">
        <f t="shared" si="78"/>
        <v>Line.line_DHO_3049_3050</v>
      </c>
      <c r="T738" t="str">
        <f t="shared" si="79"/>
        <v>Bus1=3049</v>
      </c>
      <c r="U738" t="str">
        <f t="shared" si="80"/>
        <v>Bus2=3050</v>
      </c>
      <c r="V738" t="str">
        <f t="shared" si="81"/>
        <v>phases=3</v>
      </c>
      <c r="W738" t="str">
        <f t="shared" si="82"/>
        <v>Linecode=3p_11kV_200_XLPE_Al_o</v>
      </c>
      <c r="X738" t="str">
        <f t="shared" si="83"/>
        <v>Length=25.7044</v>
      </c>
      <c r="Y738" t="s">
        <v>307</v>
      </c>
    </row>
    <row r="739" spans="1:25" x14ac:dyDescent="0.25">
      <c r="A739" t="s">
        <v>54</v>
      </c>
      <c r="B739">
        <v>11</v>
      </c>
      <c r="C739" t="s">
        <v>42</v>
      </c>
      <c r="D739">
        <v>200</v>
      </c>
      <c r="E739" t="s">
        <v>27</v>
      </c>
      <c r="F739" t="s">
        <v>38</v>
      </c>
      <c r="G739" t="s">
        <v>49</v>
      </c>
      <c r="H739">
        <v>3</v>
      </c>
      <c r="I739">
        <v>24.0152</v>
      </c>
      <c r="J739" t="s">
        <v>265</v>
      </c>
      <c r="K739">
        <v>3050</v>
      </c>
      <c r="L739">
        <v>3051</v>
      </c>
      <c r="M739" t="str">
        <f t="shared" si="77"/>
        <v>XLPE200OverCovered</v>
      </c>
      <c r="N739" t="str">
        <f>+VLOOKUP(M739,LineCode!$E:$F,2,0)</f>
        <v>3p_11kV_200_XLPE_Al_o</v>
      </c>
      <c r="R739" t="s">
        <v>296</v>
      </c>
      <c r="S739" t="str">
        <f t="shared" si="78"/>
        <v>Line.line_DHO_3050_3051</v>
      </c>
      <c r="T739" t="str">
        <f t="shared" si="79"/>
        <v>Bus1=3050</v>
      </c>
      <c r="U739" t="str">
        <f t="shared" si="80"/>
        <v>Bus2=3051</v>
      </c>
      <c r="V739" t="str">
        <f t="shared" si="81"/>
        <v>phases=3</v>
      </c>
      <c r="W739" t="str">
        <f t="shared" si="82"/>
        <v>Linecode=3p_11kV_200_XLPE_Al_o</v>
      </c>
      <c r="X739" t="str">
        <f t="shared" si="83"/>
        <v>Length=24.0152</v>
      </c>
      <c r="Y739" t="s">
        <v>307</v>
      </c>
    </row>
    <row r="740" spans="1:25" x14ac:dyDescent="0.25">
      <c r="A740" t="s">
        <v>54</v>
      </c>
      <c r="B740">
        <v>11</v>
      </c>
      <c r="C740" t="s">
        <v>42</v>
      </c>
      <c r="D740">
        <v>200</v>
      </c>
      <c r="E740" t="s">
        <v>27</v>
      </c>
      <c r="F740" t="s">
        <v>38</v>
      </c>
      <c r="G740" t="s">
        <v>49</v>
      </c>
      <c r="H740">
        <v>3</v>
      </c>
      <c r="I740">
        <v>13.656599999999999</v>
      </c>
      <c r="J740" t="s">
        <v>265</v>
      </c>
      <c r="K740">
        <v>3051</v>
      </c>
      <c r="L740">
        <v>3237</v>
      </c>
      <c r="M740" t="str">
        <f t="shared" si="77"/>
        <v>XLPE200OverCovered</v>
      </c>
      <c r="N740" t="str">
        <f>+VLOOKUP(M740,LineCode!$E:$F,2,0)</f>
        <v>3p_11kV_200_XLPE_Al_o</v>
      </c>
      <c r="R740" t="s">
        <v>296</v>
      </c>
      <c r="S740" t="str">
        <f t="shared" si="78"/>
        <v>Line.line_DHO_3051_3237</v>
      </c>
      <c r="T740" t="str">
        <f t="shared" si="79"/>
        <v>Bus1=3051</v>
      </c>
      <c r="U740" t="str">
        <f t="shared" si="80"/>
        <v>Bus2=3237</v>
      </c>
      <c r="V740" t="str">
        <f t="shared" si="81"/>
        <v>phases=3</v>
      </c>
      <c r="W740" t="str">
        <f t="shared" si="82"/>
        <v>Linecode=3p_11kV_200_XLPE_Al_o</v>
      </c>
      <c r="X740" t="str">
        <f t="shared" si="83"/>
        <v>Length=13.6566</v>
      </c>
      <c r="Y740" t="s">
        <v>307</v>
      </c>
    </row>
    <row r="741" spans="1:25" x14ac:dyDescent="0.25">
      <c r="A741" t="s">
        <v>54</v>
      </c>
      <c r="B741">
        <v>11</v>
      </c>
      <c r="C741" t="s">
        <v>42</v>
      </c>
      <c r="D741">
        <v>200</v>
      </c>
      <c r="E741" t="s">
        <v>27</v>
      </c>
      <c r="F741" t="s">
        <v>38</v>
      </c>
      <c r="G741" t="s">
        <v>49</v>
      </c>
      <c r="H741">
        <v>3</v>
      </c>
      <c r="I741">
        <v>0.23810799999999999</v>
      </c>
      <c r="J741" t="s">
        <v>265</v>
      </c>
      <c r="K741">
        <v>3237</v>
      </c>
      <c r="L741">
        <v>3052</v>
      </c>
      <c r="M741" t="str">
        <f t="shared" si="77"/>
        <v>XLPE200OverCovered</v>
      </c>
      <c r="N741" t="str">
        <f>+VLOOKUP(M741,LineCode!$E:$F,2,0)</f>
        <v>3p_11kV_200_XLPE_Al_o</v>
      </c>
      <c r="R741" t="s">
        <v>296</v>
      </c>
      <c r="S741" t="str">
        <f t="shared" si="78"/>
        <v>Line.line_DHO_3237_3052</v>
      </c>
      <c r="T741" t="str">
        <f t="shared" si="79"/>
        <v>Bus1=3237</v>
      </c>
      <c r="U741" t="str">
        <f t="shared" si="80"/>
        <v>Bus2=3052</v>
      </c>
      <c r="V741" t="str">
        <f t="shared" si="81"/>
        <v>phases=3</v>
      </c>
      <c r="W741" t="str">
        <f t="shared" si="82"/>
        <v>Linecode=3p_11kV_200_XLPE_Al_o</v>
      </c>
      <c r="X741" t="str">
        <f t="shared" si="83"/>
        <v>Length=0.238108</v>
      </c>
      <c r="Y741" t="s">
        <v>307</v>
      </c>
    </row>
    <row r="742" spans="1:25" x14ac:dyDescent="0.25">
      <c r="A742" t="s">
        <v>54</v>
      </c>
      <c r="B742">
        <v>11</v>
      </c>
      <c r="C742" t="s">
        <v>42</v>
      </c>
      <c r="D742">
        <v>200</v>
      </c>
      <c r="E742" t="s">
        <v>27</v>
      </c>
      <c r="F742" t="s">
        <v>38</v>
      </c>
      <c r="G742" t="s">
        <v>49</v>
      </c>
      <c r="H742">
        <v>3</v>
      </c>
      <c r="I742">
        <v>1.71882</v>
      </c>
      <c r="J742" t="s">
        <v>265</v>
      </c>
      <c r="K742">
        <v>3052</v>
      </c>
      <c r="L742">
        <v>3053</v>
      </c>
      <c r="M742" t="str">
        <f t="shared" si="77"/>
        <v>XLPE200OverCovered</v>
      </c>
      <c r="N742" t="str">
        <f>+VLOOKUP(M742,LineCode!$E:$F,2,0)</f>
        <v>3p_11kV_200_XLPE_Al_o</v>
      </c>
      <c r="R742" t="s">
        <v>296</v>
      </c>
      <c r="S742" t="str">
        <f t="shared" si="78"/>
        <v>Line.line_DHO_3052_3053</v>
      </c>
      <c r="T742" t="str">
        <f t="shared" si="79"/>
        <v>Bus1=3052</v>
      </c>
      <c r="U742" t="str">
        <f t="shared" si="80"/>
        <v>Bus2=3053</v>
      </c>
      <c r="V742" t="str">
        <f t="shared" si="81"/>
        <v>phases=3</v>
      </c>
      <c r="W742" t="str">
        <f t="shared" si="82"/>
        <v>Linecode=3p_11kV_200_XLPE_Al_o</v>
      </c>
      <c r="X742" t="str">
        <f t="shared" si="83"/>
        <v>Length=1.71882</v>
      </c>
      <c r="Y742" t="s">
        <v>307</v>
      </c>
    </row>
    <row r="743" spans="1:25" x14ac:dyDescent="0.25">
      <c r="A743" t="s">
        <v>54</v>
      </c>
      <c r="B743">
        <v>11</v>
      </c>
      <c r="C743" t="s">
        <v>42</v>
      </c>
      <c r="D743">
        <v>200</v>
      </c>
      <c r="E743" t="s">
        <v>27</v>
      </c>
      <c r="F743" t="s">
        <v>38</v>
      </c>
      <c r="G743" t="s">
        <v>49</v>
      </c>
      <c r="H743">
        <v>3</v>
      </c>
      <c r="I743">
        <v>14.1226</v>
      </c>
      <c r="J743" t="s">
        <v>265</v>
      </c>
      <c r="K743">
        <v>3053</v>
      </c>
      <c r="L743">
        <v>3054</v>
      </c>
      <c r="M743" t="str">
        <f t="shared" si="77"/>
        <v>XLPE200OverCovered</v>
      </c>
      <c r="N743" t="str">
        <f>+VLOOKUP(M743,LineCode!$E:$F,2,0)</f>
        <v>3p_11kV_200_XLPE_Al_o</v>
      </c>
      <c r="R743" t="s">
        <v>296</v>
      </c>
      <c r="S743" t="str">
        <f t="shared" si="78"/>
        <v>Line.line_DHO_3053_3054</v>
      </c>
      <c r="T743" t="str">
        <f t="shared" si="79"/>
        <v>Bus1=3053</v>
      </c>
      <c r="U743" t="str">
        <f t="shared" si="80"/>
        <v>Bus2=3054</v>
      </c>
      <c r="V743" t="str">
        <f t="shared" si="81"/>
        <v>phases=3</v>
      </c>
      <c r="W743" t="str">
        <f t="shared" si="82"/>
        <v>Linecode=3p_11kV_200_XLPE_Al_o</v>
      </c>
      <c r="X743" t="str">
        <f t="shared" si="83"/>
        <v>Length=14.1226</v>
      </c>
      <c r="Y743" t="s">
        <v>307</v>
      </c>
    </row>
    <row r="744" spans="1:25" x14ac:dyDescent="0.25">
      <c r="A744" t="s">
        <v>54</v>
      </c>
      <c r="B744">
        <v>11</v>
      </c>
      <c r="C744" t="s">
        <v>42</v>
      </c>
      <c r="D744">
        <v>200</v>
      </c>
      <c r="E744" t="s">
        <v>27</v>
      </c>
      <c r="F744" t="s">
        <v>38</v>
      </c>
      <c r="G744" t="s">
        <v>49</v>
      </c>
      <c r="H744">
        <v>3</v>
      </c>
      <c r="I744">
        <v>23.6065</v>
      </c>
      <c r="J744" t="s">
        <v>265</v>
      </c>
      <c r="K744">
        <v>3054</v>
      </c>
      <c r="L744">
        <v>3055</v>
      </c>
      <c r="M744" t="str">
        <f t="shared" si="77"/>
        <v>XLPE200OverCovered</v>
      </c>
      <c r="N744" t="str">
        <f>+VLOOKUP(M744,LineCode!$E:$F,2,0)</f>
        <v>3p_11kV_200_XLPE_Al_o</v>
      </c>
      <c r="R744" t="s">
        <v>296</v>
      </c>
      <c r="S744" t="str">
        <f t="shared" si="78"/>
        <v>Line.line_DHO_3054_3055</v>
      </c>
      <c r="T744" t="str">
        <f t="shared" si="79"/>
        <v>Bus1=3054</v>
      </c>
      <c r="U744" t="str">
        <f t="shared" si="80"/>
        <v>Bus2=3055</v>
      </c>
      <c r="V744" t="str">
        <f t="shared" si="81"/>
        <v>phases=3</v>
      </c>
      <c r="W744" t="str">
        <f t="shared" si="82"/>
        <v>Linecode=3p_11kV_200_XLPE_Al_o</v>
      </c>
      <c r="X744" t="str">
        <f t="shared" si="83"/>
        <v>Length=23.6065</v>
      </c>
      <c r="Y744" t="s">
        <v>307</v>
      </c>
    </row>
    <row r="745" spans="1:25" x14ac:dyDescent="0.25">
      <c r="A745" t="s">
        <v>54</v>
      </c>
      <c r="B745">
        <v>11</v>
      </c>
      <c r="C745" t="s">
        <v>42</v>
      </c>
      <c r="D745">
        <v>200</v>
      </c>
      <c r="E745" t="s">
        <v>27</v>
      </c>
      <c r="F745" t="s">
        <v>38</v>
      </c>
      <c r="G745" t="s">
        <v>49</v>
      </c>
      <c r="H745">
        <v>3</v>
      </c>
      <c r="I745">
        <v>14.0152</v>
      </c>
      <c r="J745" t="s">
        <v>265</v>
      </c>
      <c r="K745">
        <v>3055</v>
      </c>
      <c r="L745">
        <v>3056</v>
      </c>
      <c r="M745" t="str">
        <f t="shared" si="77"/>
        <v>XLPE200OverCovered</v>
      </c>
      <c r="N745" t="str">
        <f>+VLOOKUP(M745,LineCode!$E:$F,2,0)</f>
        <v>3p_11kV_200_XLPE_Al_o</v>
      </c>
      <c r="R745" t="s">
        <v>296</v>
      </c>
      <c r="S745" t="str">
        <f t="shared" si="78"/>
        <v>Line.line_DHO_3055_3056</v>
      </c>
      <c r="T745" t="str">
        <f t="shared" si="79"/>
        <v>Bus1=3055</v>
      </c>
      <c r="U745" t="str">
        <f t="shared" si="80"/>
        <v>Bus2=3056</v>
      </c>
      <c r="V745" t="str">
        <f t="shared" si="81"/>
        <v>phases=3</v>
      </c>
      <c r="W745" t="str">
        <f t="shared" si="82"/>
        <v>Linecode=3p_11kV_200_XLPE_Al_o</v>
      </c>
      <c r="X745" t="str">
        <f t="shared" si="83"/>
        <v>Length=14.0152</v>
      </c>
      <c r="Y745" t="s">
        <v>307</v>
      </c>
    </row>
    <row r="746" spans="1:25" x14ac:dyDescent="0.25">
      <c r="A746" t="s">
        <v>54</v>
      </c>
      <c r="B746">
        <v>11</v>
      </c>
      <c r="C746" t="s">
        <v>42</v>
      </c>
      <c r="D746">
        <v>200</v>
      </c>
      <c r="E746" t="s">
        <v>27</v>
      </c>
      <c r="F746" t="s">
        <v>38</v>
      </c>
      <c r="G746" t="s">
        <v>49</v>
      </c>
      <c r="H746">
        <v>3</v>
      </c>
      <c r="I746">
        <v>16.335100000000001</v>
      </c>
      <c r="J746" t="s">
        <v>265</v>
      </c>
      <c r="K746">
        <v>3056</v>
      </c>
      <c r="L746">
        <v>3057</v>
      </c>
      <c r="M746" t="str">
        <f t="shared" si="77"/>
        <v>XLPE200OverCovered</v>
      </c>
      <c r="N746" t="str">
        <f>+VLOOKUP(M746,LineCode!$E:$F,2,0)</f>
        <v>3p_11kV_200_XLPE_Al_o</v>
      </c>
      <c r="R746" t="s">
        <v>296</v>
      </c>
      <c r="S746" t="str">
        <f t="shared" si="78"/>
        <v>Line.line_DHO_3056_3057</v>
      </c>
      <c r="T746" t="str">
        <f t="shared" si="79"/>
        <v>Bus1=3056</v>
      </c>
      <c r="U746" t="str">
        <f t="shared" si="80"/>
        <v>Bus2=3057</v>
      </c>
      <c r="V746" t="str">
        <f t="shared" si="81"/>
        <v>phases=3</v>
      </c>
      <c r="W746" t="str">
        <f t="shared" si="82"/>
        <v>Linecode=3p_11kV_200_XLPE_Al_o</v>
      </c>
      <c r="X746" t="str">
        <f t="shared" si="83"/>
        <v>Length=16.3351</v>
      </c>
      <c r="Y746" t="s">
        <v>307</v>
      </c>
    </row>
    <row r="747" spans="1:25" x14ac:dyDescent="0.25">
      <c r="A747" t="s">
        <v>54</v>
      </c>
      <c r="B747">
        <v>11</v>
      </c>
      <c r="C747" t="s">
        <v>42</v>
      </c>
      <c r="D747">
        <v>200</v>
      </c>
      <c r="E747" t="s">
        <v>27</v>
      </c>
      <c r="F747" t="s">
        <v>38</v>
      </c>
      <c r="G747" t="s">
        <v>49</v>
      </c>
      <c r="H747">
        <v>3</v>
      </c>
      <c r="I747">
        <v>10.0077</v>
      </c>
      <c r="J747" t="s">
        <v>265</v>
      </c>
      <c r="K747">
        <v>3057</v>
      </c>
      <c r="L747">
        <v>3058</v>
      </c>
      <c r="M747" t="str">
        <f t="shared" si="77"/>
        <v>XLPE200OverCovered</v>
      </c>
      <c r="N747" t="str">
        <f>+VLOOKUP(M747,LineCode!$E:$F,2,0)</f>
        <v>3p_11kV_200_XLPE_Al_o</v>
      </c>
      <c r="R747" t="s">
        <v>296</v>
      </c>
      <c r="S747" t="str">
        <f t="shared" si="78"/>
        <v>Line.line_DHO_3057_3058</v>
      </c>
      <c r="T747" t="str">
        <f t="shared" si="79"/>
        <v>Bus1=3057</v>
      </c>
      <c r="U747" t="str">
        <f t="shared" si="80"/>
        <v>Bus2=3058</v>
      </c>
      <c r="V747" t="str">
        <f t="shared" si="81"/>
        <v>phases=3</v>
      </c>
      <c r="W747" t="str">
        <f t="shared" si="82"/>
        <v>Linecode=3p_11kV_200_XLPE_Al_o</v>
      </c>
      <c r="X747" t="str">
        <f t="shared" si="83"/>
        <v>Length=10.0077</v>
      </c>
      <c r="Y747" t="s">
        <v>307</v>
      </c>
    </row>
    <row r="748" spans="1:25" x14ac:dyDescent="0.25">
      <c r="A748" t="s">
        <v>54</v>
      </c>
      <c r="B748">
        <v>11</v>
      </c>
      <c r="C748" t="s">
        <v>42</v>
      </c>
      <c r="D748">
        <v>200</v>
      </c>
      <c r="E748" t="s">
        <v>27</v>
      </c>
      <c r="F748" t="s">
        <v>38</v>
      </c>
      <c r="G748" t="s">
        <v>49</v>
      </c>
      <c r="H748">
        <v>3</v>
      </c>
      <c r="I748">
        <v>10.724299999999999</v>
      </c>
      <c r="J748" t="s">
        <v>265</v>
      </c>
      <c r="K748">
        <v>3058</v>
      </c>
      <c r="L748">
        <v>3059</v>
      </c>
      <c r="M748" t="str">
        <f t="shared" si="77"/>
        <v>XLPE200OverCovered</v>
      </c>
      <c r="N748" t="str">
        <f>+VLOOKUP(M748,LineCode!$E:$F,2,0)</f>
        <v>3p_11kV_200_XLPE_Al_o</v>
      </c>
      <c r="R748" t="s">
        <v>296</v>
      </c>
      <c r="S748" t="str">
        <f t="shared" si="78"/>
        <v>Line.line_DHO_3058_3059</v>
      </c>
      <c r="T748" t="str">
        <f t="shared" si="79"/>
        <v>Bus1=3058</v>
      </c>
      <c r="U748" t="str">
        <f t="shared" si="80"/>
        <v>Bus2=3059</v>
      </c>
      <c r="V748" t="str">
        <f t="shared" si="81"/>
        <v>phases=3</v>
      </c>
      <c r="W748" t="str">
        <f t="shared" si="82"/>
        <v>Linecode=3p_11kV_200_XLPE_Al_o</v>
      </c>
      <c r="X748" t="str">
        <f t="shared" si="83"/>
        <v>Length=10.7243</v>
      </c>
      <c r="Y748" t="s">
        <v>307</v>
      </c>
    </row>
    <row r="749" spans="1:25" x14ac:dyDescent="0.25">
      <c r="A749" t="s">
        <v>54</v>
      </c>
      <c r="B749">
        <v>11</v>
      </c>
      <c r="C749" t="s">
        <v>42</v>
      </c>
      <c r="D749">
        <v>200</v>
      </c>
      <c r="E749" t="s">
        <v>27</v>
      </c>
      <c r="F749" t="s">
        <v>38</v>
      </c>
      <c r="G749" t="s">
        <v>49</v>
      </c>
      <c r="H749">
        <v>3</v>
      </c>
      <c r="I749">
        <v>8.7276199999999999</v>
      </c>
      <c r="J749" t="s">
        <v>265</v>
      </c>
      <c r="K749">
        <v>3059</v>
      </c>
      <c r="L749">
        <v>3060</v>
      </c>
      <c r="M749" t="str">
        <f t="shared" si="77"/>
        <v>XLPE200OverCovered</v>
      </c>
      <c r="N749" t="str">
        <f>+VLOOKUP(M749,LineCode!$E:$F,2,0)</f>
        <v>3p_11kV_200_XLPE_Al_o</v>
      </c>
      <c r="R749" t="s">
        <v>296</v>
      </c>
      <c r="S749" t="str">
        <f t="shared" si="78"/>
        <v>Line.line_DHO_3059_3060</v>
      </c>
      <c r="T749" t="str">
        <f t="shared" si="79"/>
        <v>Bus1=3059</v>
      </c>
      <c r="U749" t="str">
        <f t="shared" si="80"/>
        <v>Bus2=3060</v>
      </c>
      <c r="V749" t="str">
        <f t="shared" si="81"/>
        <v>phases=3</v>
      </c>
      <c r="W749" t="str">
        <f t="shared" si="82"/>
        <v>Linecode=3p_11kV_200_XLPE_Al_o</v>
      </c>
      <c r="X749" t="str">
        <f t="shared" si="83"/>
        <v>Length=8.72762</v>
      </c>
      <c r="Y749" t="s">
        <v>307</v>
      </c>
    </row>
    <row r="750" spans="1:25" x14ac:dyDescent="0.25">
      <c r="A750" t="s">
        <v>54</v>
      </c>
      <c r="B750">
        <v>11</v>
      </c>
      <c r="C750" t="s">
        <v>37</v>
      </c>
      <c r="D750">
        <v>100</v>
      </c>
      <c r="E750" t="s">
        <v>27</v>
      </c>
      <c r="F750" t="s">
        <v>38</v>
      </c>
      <c r="G750" t="s">
        <v>30</v>
      </c>
      <c r="H750">
        <v>3</v>
      </c>
      <c r="I750">
        <v>39.590499999999999</v>
      </c>
      <c r="J750" t="s">
        <v>265</v>
      </c>
      <c r="K750">
        <v>3088</v>
      </c>
      <c r="L750">
        <v>3089</v>
      </c>
      <c r="M750" t="str">
        <f t="shared" si="77"/>
        <v>Dog100OverACSR</v>
      </c>
      <c r="N750" t="str">
        <f>+VLOOKUP(M750,LineCode!$E:$F,2,0)</f>
        <v>3p_11kV_100_ACSR_Al_o</v>
      </c>
      <c r="R750" t="s">
        <v>296</v>
      </c>
      <c r="S750" t="str">
        <f t="shared" si="78"/>
        <v>Line.line_DHO_3088_3089</v>
      </c>
      <c r="T750" t="str">
        <f t="shared" si="79"/>
        <v>Bus1=3088</v>
      </c>
      <c r="U750" t="str">
        <f t="shared" si="80"/>
        <v>Bus2=3089</v>
      </c>
      <c r="V750" t="str">
        <f t="shared" si="81"/>
        <v>phases=3</v>
      </c>
      <c r="W750" t="str">
        <f t="shared" si="82"/>
        <v>Linecode=3p_11kV_100_ACSR_Al_o</v>
      </c>
      <c r="X750" t="str">
        <f t="shared" si="83"/>
        <v>Length=39.5905</v>
      </c>
      <c r="Y750" t="s">
        <v>307</v>
      </c>
    </row>
    <row r="751" spans="1:25" x14ac:dyDescent="0.25">
      <c r="A751" t="s">
        <v>54</v>
      </c>
      <c r="B751">
        <v>11</v>
      </c>
      <c r="C751" t="s">
        <v>37</v>
      </c>
      <c r="D751">
        <v>100</v>
      </c>
      <c r="E751" t="s">
        <v>27</v>
      </c>
      <c r="F751" t="s">
        <v>38</v>
      </c>
      <c r="G751" t="s">
        <v>30</v>
      </c>
      <c r="H751">
        <v>3</v>
      </c>
      <c r="I751">
        <v>22.7669</v>
      </c>
      <c r="J751" t="s">
        <v>265</v>
      </c>
      <c r="K751">
        <v>3089</v>
      </c>
      <c r="L751">
        <v>3090</v>
      </c>
      <c r="M751" t="str">
        <f t="shared" si="77"/>
        <v>Dog100OverACSR</v>
      </c>
      <c r="N751" t="str">
        <f>+VLOOKUP(M751,LineCode!$E:$F,2,0)</f>
        <v>3p_11kV_100_ACSR_Al_o</v>
      </c>
      <c r="R751" t="s">
        <v>296</v>
      </c>
      <c r="S751" t="str">
        <f t="shared" si="78"/>
        <v>Line.line_DHO_3089_3090</v>
      </c>
      <c r="T751" t="str">
        <f t="shared" si="79"/>
        <v>Bus1=3089</v>
      </c>
      <c r="U751" t="str">
        <f t="shared" si="80"/>
        <v>Bus2=3090</v>
      </c>
      <c r="V751" t="str">
        <f t="shared" si="81"/>
        <v>phases=3</v>
      </c>
      <c r="W751" t="str">
        <f t="shared" si="82"/>
        <v>Linecode=3p_11kV_100_ACSR_Al_o</v>
      </c>
      <c r="X751" t="str">
        <f t="shared" si="83"/>
        <v>Length=22.7669</v>
      </c>
      <c r="Y751" t="s">
        <v>307</v>
      </c>
    </row>
    <row r="752" spans="1:25" x14ac:dyDescent="0.25">
      <c r="A752" t="s">
        <v>54</v>
      </c>
      <c r="B752">
        <v>11</v>
      </c>
      <c r="C752" t="s">
        <v>37</v>
      </c>
      <c r="D752">
        <v>100</v>
      </c>
      <c r="E752" t="s">
        <v>27</v>
      </c>
      <c r="F752" t="s">
        <v>38</v>
      </c>
      <c r="G752" t="s">
        <v>30</v>
      </c>
      <c r="H752">
        <v>3</v>
      </c>
      <c r="I752">
        <v>42.6661</v>
      </c>
      <c r="J752" t="s">
        <v>265</v>
      </c>
      <c r="K752">
        <v>3090</v>
      </c>
      <c r="L752">
        <v>3091</v>
      </c>
      <c r="M752" t="str">
        <f t="shared" si="77"/>
        <v>Dog100OverACSR</v>
      </c>
      <c r="N752" t="str">
        <f>+VLOOKUP(M752,LineCode!$E:$F,2,0)</f>
        <v>3p_11kV_100_ACSR_Al_o</v>
      </c>
      <c r="R752" t="s">
        <v>296</v>
      </c>
      <c r="S752" t="str">
        <f t="shared" si="78"/>
        <v>Line.line_DHO_3090_3091</v>
      </c>
      <c r="T752" t="str">
        <f t="shared" si="79"/>
        <v>Bus1=3090</v>
      </c>
      <c r="U752" t="str">
        <f t="shared" si="80"/>
        <v>Bus2=3091</v>
      </c>
      <c r="V752" t="str">
        <f t="shared" si="81"/>
        <v>phases=3</v>
      </c>
      <c r="W752" t="str">
        <f t="shared" si="82"/>
        <v>Linecode=3p_11kV_100_ACSR_Al_o</v>
      </c>
      <c r="X752" t="str">
        <f t="shared" si="83"/>
        <v>Length=42.6661</v>
      </c>
      <c r="Y752" t="s">
        <v>307</v>
      </c>
    </row>
    <row r="753" spans="1:25" x14ac:dyDescent="0.25">
      <c r="A753" t="s">
        <v>54</v>
      </c>
      <c r="B753">
        <v>11</v>
      </c>
      <c r="C753" t="s">
        <v>37</v>
      </c>
      <c r="D753">
        <v>100</v>
      </c>
      <c r="E753" t="s">
        <v>27</v>
      </c>
      <c r="F753" t="s">
        <v>38</v>
      </c>
      <c r="G753" t="s">
        <v>30</v>
      </c>
      <c r="H753">
        <v>3</v>
      </c>
      <c r="I753">
        <v>55.708799999999997</v>
      </c>
      <c r="J753" t="s">
        <v>265</v>
      </c>
      <c r="K753">
        <v>3091</v>
      </c>
      <c r="L753">
        <v>3092</v>
      </c>
      <c r="M753" t="str">
        <f t="shared" si="77"/>
        <v>Dog100OverACSR</v>
      </c>
      <c r="N753" t="str">
        <f>+VLOOKUP(M753,LineCode!$E:$F,2,0)</f>
        <v>3p_11kV_100_ACSR_Al_o</v>
      </c>
      <c r="R753" t="s">
        <v>296</v>
      </c>
      <c r="S753" t="str">
        <f t="shared" si="78"/>
        <v>Line.line_DHO_3091_3092</v>
      </c>
      <c r="T753" t="str">
        <f t="shared" si="79"/>
        <v>Bus1=3091</v>
      </c>
      <c r="U753" t="str">
        <f t="shared" si="80"/>
        <v>Bus2=3092</v>
      </c>
      <c r="V753" t="str">
        <f t="shared" si="81"/>
        <v>phases=3</v>
      </c>
      <c r="W753" t="str">
        <f t="shared" si="82"/>
        <v>Linecode=3p_11kV_100_ACSR_Al_o</v>
      </c>
      <c r="X753" t="str">
        <f t="shared" si="83"/>
        <v>Length=55.7088</v>
      </c>
      <c r="Y753" t="s">
        <v>307</v>
      </c>
    </row>
    <row r="754" spans="1:25" x14ac:dyDescent="0.25">
      <c r="A754" t="s">
        <v>54</v>
      </c>
      <c r="B754">
        <v>11</v>
      </c>
      <c r="C754" t="s">
        <v>37</v>
      </c>
      <c r="D754">
        <v>100</v>
      </c>
      <c r="E754" t="s">
        <v>27</v>
      </c>
      <c r="F754" t="s">
        <v>38</v>
      </c>
      <c r="G754" t="s">
        <v>30</v>
      </c>
      <c r="H754">
        <v>3</v>
      </c>
      <c r="I754">
        <v>35.368499999999997</v>
      </c>
      <c r="J754" t="s">
        <v>265</v>
      </c>
      <c r="K754">
        <v>3092</v>
      </c>
      <c r="L754">
        <v>3093</v>
      </c>
      <c r="M754" t="str">
        <f t="shared" si="77"/>
        <v>Dog100OverACSR</v>
      </c>
      <c r="N754" t="str">
        <f>+VLOOKUP(M754,LineCode!$E:$F,2,0)</f>
        <v>3p_11kV_100_ACSR_Al_o</v>
      </c>
      <c r="R754" t="s">
        <v>296</v>
      </c>
      <c r="S754" t="str">
        <f t="shared" si="78"/>
        <v>Line.line_DHO_3092_3093</v>
      </c>
      <c r="T754" t="str">
        <f t="shared" si="79"/>
        <v>Bus1=3092</v>
      </c>
      <c r="U754" t="str">
        <f t="shared" si="80"/>
        <v>Bus2=3093</v>
      </c>
      <c r="V754" t="str">
        <f t="shared" si="81"/>
        <v>phases=3</v>
      </c>
      <c r="W754" t="str">
        <f t="shared" si="82"/>
        <v>Linecode=3p_11kV_100_ACSR_Al_o</v>
      </c>
      <c r="X754" t="str">
        <f t="shared" si="83"/>
        <v>Length=35.3685</v>
      </c>
      <c r="Y754" t="s">
        <v>307</v>
      </c>
    </row>
    <row r="755" spans="1:25" x14ac:dyDescent="0.25">
      <c r="A755" t="s">
        <v>54</v>
      </c>
      <c r="B755">
        <v>11</v>
      </c>
      <c r="C755" t="s">
        <v>37</v>
      </c>
      <c r="D755">
        <v>100</v>
      </c>
      <c r="E755" t="s">
        <v>27</v>
      </c>
      <c r="F755" t="s">
        <v>38</v>
      </c>
      <c r="G755" t="s">
        <v>30</v>
      </c>
      <c r="H755">
        <v>3</v>
      </c>
      <c r="I755">
        <v>17.111699999999999</v>
      </c>
      <c r="J755" t="s">
        <v>265</v>
      </c>
      <c r="K755">
        <v>3093</v>
      </c>
      <c r="L755">
        <v>3094</v>
      </c>
      <c r="M755" t="str">
        <f t="shared" si="77"/>
        <v>Dog100OverACSR</v>
      </c>
      <c r="N755" t="str">
        <f>+VLOOKUP(M755,LineCode!$E:$F,2,0)</f>
        <v>3p_11kV_100_ACSR_Al_o</v>
      </c>
      <c r="R755" t="s">
        <v>296</v>
      </c>
      <c r="S755" t="str">
        <f t="shared" si="78"/>
        <v>Line.line_DHO_3093_3094</v>
      </c>
      <c r="T755" t="str">
        <f t="shared" si="79"/>
        <v>Bus1=3093</v>
      </c>
      <c r="U755" t="str">
        <f t="shared" si="80"/>
        <v>Bus2=3094</v>
      </c>
      <c r="V755" t="str">
        <f t="shared" si="81"/>
        <v>phases=3</v>
      </c>
      <c r="W755" t="str">
        <f t="shared" si="82"/>
        <v>Linecode=3p_11kV_100_ACSR_Al_o</v>
      </c>
      <c r="X755" t="str">
        <f t="shared" si="83"/>
        <v>Length=17.1117</v>
      </c>
      <c r="Y755" t="s">
        <v>307</v>
      </c>
    </row>
    <row r="756" spans="1:25" x14ac:dyDescent="0.25">
      <c r="A756" t="s">
        <v>54</v>
      </c>
      <c r="B756">
        <v>11</v>
      </c>
      <c r="C756" t="s">
        <v>37</v>
      </c>
      <c r="D756">
        <v>100</v>
      </c>
      <c r="E756" t="s">
        <v>27</v>
      </c>
      <c r="F756" t="s">
        <v>38</v>
      </c>
      <c r="G756" t="s">
        <v>30</v>
      </c>
      <c r="H756">
        <v>3</v>
      </c>
      <c r="I756">
        <v>97.1935</v>
      </c>
      <c r="J756" t="s">
        <v>265</v>
      </c>
      <c r="K756">
        <v>3094</v>
      </c>
      <c r="L756">
        <v>3095</v>
      </c>
      <c r="M756" t="str">
        <f t="shared" si="77"/>
        <v>Dog100OverACSR</v>
      </c>
      <c r="N756" t="str">
        <f>+VLOOKUP(M756,LineCode!$E:$F,2,0)</f>
        <v>3p_11kV_100_ACSR_Al_o</v>
      </c>
      <c r="R756" t="s">
        <v>296</v>
      </c>
      <c r="S756" t="str">
        <f t="shared" si="78"/>
        <v>Line.line_DHO_3094_3095</v>
      </c>
      <c r="T756" t="str">
        <f t="shared" si="79"/>
        <v>Bus1=3094</v>
      </c>
      <c r="U756" t="str">
        <f t="shared" si="80"/>
        <v>Bus2=3095</v>
      </c>
      <c r="V756" t="str">
        <f t="shared" si="81"/>
        <v>phases=3</v>
      </c>
      <c r="W756" t="str">
        <f t="shared" si="82"/>
        <v>Linecode=3p_11kV_100_ACSR_Al_o</v>
      </c>
      <c r="X756" t="str">
        <f t="shared" si="83"/>
        <v>Length=97.1935</v>
      </c>
      <c r="Y756" t="s">
        <v>307</v>
      </c>
    </row>
    <row r="757" spans="1:25" x14ac:dyDescent="0.25">
      <c r="A757" t="s">
        <v>54</v>
      </c>
      <c r="B757">
        <v>11</v>
      </c>
      <c r="C757" t="s">
        <v>37</v>
      </c>
      <c r="D757">
        <v>100</v>
      </c>
      <c r="E757" t="s">
        <v>27</v>
      </c>
      <c r="F757" t="s">
        <v>38</v>
      </c>
      <c r="G757" t="s">
        <v>30</v>
      </c>
      <c r="H757">
        <v>3</v>
      </c>
      <c r="I757">
        <v>20.488299999999999</v>
      </c>
      <c r="J757" t="s">
        <v>265</v>
      </c>
      <c r="K757">
        <v>3032</v>
      </c>
      <c r="L757">
        <v>3096</v>
      </c>
      <c r="M757" t="str">
        <f t="shared" si="77"/>
        <v>Dog100OverACSR</v>
      </c>
      <c r="N757" t="str">
        <f>+VLOOKUP(M757,LineCode!$E:$F,2,0)</f>
        <v>3p_11kV_100_ACSR_Al_o</v>
      </c>
      <c r="R757" t="s">
        <v>296</v>
      </c>
      <c r="S757" t="str">
        <f t="shared" si="78"/>
        <v>Line.line_DHO_3032_3096</v>
      </c>
      <c r="T757" t="str">
        <f t="shared" si="79"/>
        <v>Bus1=3032</v>
      </c>
      <c r="U757" t="str">
        <f t="shared" si="80"/>
        <v>Bus2=3096</v>
      </c>
      <c r="V757" t="str">
        <f t="shared" si="81"/>
        <v>phases=3</v>
      </c>
      <c r="W757" t="str">
        <f t="shared" si="82"/>
        <v>Linecode=3p_11kV_100_ACSR_Al_o</v>
      </c>
      <c r="X757" t="str">
        <f t="shared" si="83"/>
        <v>Length=20.4883</v>
      </c>
      <c r="Y757" t="s">
        <v>307</v>
      </c>
    </row>
    <row r="758" spans="1:25" x14ac:dyDescent="0.25">
      <c r="A758" t="s">
        <v>54</v>
      </c>
      <c r="B758">
        <v>11</v>
      </c>
      <c r="C758" t="s">
        <v>37</v>
      </c>
      <c r="D758">
        <v>100</v>
      </c>
      <c r="E758" t="s">
        <v>27</v>
      </c>
      <c r="F758" t="s">
        <v>38</v>
      </c>
      <c r="G758" t="s">
        <v>30</v>
      </c>
      <c r="H758">
        <v>3</v>
      </c>
      <c r="I758">
        <v>57.367400000000004</v>
      </c>
      <c r="J758" t="s">
        <v>265</v>
      </c>
      <c r="K758">
        <v>3096</v>
      </c>
      <c r="L758">
        <v>3097</v>
      </c>
      <c r="M758" t="str">
        <f t="shared" si="77"/>
        <v>Dog100OverACSR</v>
      </c>
      <c r="N758" t="str">
        <f>+VLOOKUP(M758,LineCode!$E:$F,2,0)</f>
        <v>3p_11kV_100_ACSR_Al_o</v>
      </c>
      <c r="R758" t="s">
        <v>296</v>
      </c>
      <c r="S758" t="str">
        <f t="shared" si="78"/>
        <v>Line.line_DHO_3096_3097</v>
      </c>
      <c r="T758" t="str">
        <f t="shared" si="79"/>
        <v>Bus1=3096</v>
      </c>
      <c r="U758" t="str">
        <f t="shared" si="80"/>
        <v>Bus2=3097</v>
      </c>
      <c r="V758" t="str">
        <f t="shared" si="81"/>
        <v>phases=3</v>
      </c>
      <c r="W758" t="str">
        <f t="shared" si="82"/>
        <v>Linecode=3p_11kV_100_ACSR_Al_o</v>
      </c>
      <c r="X758" t="str">
        <f t="shared" si="83"/>
        <v>Length=57.3674</v>
      </c>
      <c r="Y758" t="s">
        <v>307</v>
      </c>
    </row>
    <row r="759" spans="1:25" x14ac:dyDescent="0.25">
      <c r="A759" t="s">
        <v>54</v>
      </c>
      <c r="B759">
        <v>11</v>
      </c>
      <c r="C759" t="s">
        <v>37</v>
      </c>
      <c r="D759">
        <v>100</v>
      </c>
      <c r="E759" t="s">
        <v>27</v>
      </c>
      <c r="F759" t="s">
        <v>38</v>
      </c>
      <c r="G759" t="s">
        <v>30</v>
      </c>
      <c r="H759">
        <v>3</v>
      </c>
      <c r="I759">
        <v>41.914099999999998</v>
      </c>
      <c r="J759" t="s">
        <v>265</v>
      </c>
      <c r="K759">
        <v>3097</v>
      </c>
      <c r="L759">
        <v>3098</v>
      </c>
      <c r="M759" t="str">
        <f t="shared" si="77"/>
        <v>Dog100OverACSR</v>
      </c>
      <c r="N759" t="str">
        <f>+VLOOKUP(M759,LineCode!$E:$F,2,0)</f>
        <v>3p_11kV_100_ACSR_Al_o</v>
      </c>
      <c r="R759" t="s">
        <v>296</v>
      </c>
      <c r="S759" t="str">
        <f t="shared" si="78"/>
        <v>Line.line_DHO_3097_3098</v>
      </c>
      <c r="T759" t="str">
        <f t="shared" si="79"/>
        <v>Bus1=3097</v>
      </c>
      <c r="U759" t="str">
        <f t="shared" si="80"/>
        <v>Bus2=3098</v>
      </c>
      <c r="V759" t="str">
        <f t="shared" si="81"/>
        <v>phases=3</v>
      </c>
      <c r="W759" t="str">
        <f t="shared" si="82"/>
        <v>Linecode=3p_11kV_100_ACSR_Al_o</v>
      </c>
      <c r="X759" t="str">
        <f t="shared" si="83"/>
        <v>Length=41.9141</v>
      </c>
      <c r="Y759" t="s">
        <v>307</v>
      </c>
    </row>
    <row r="760" spans="1:25" x14ac:dyDescent="0.25">
      <c r="A760" t="s">
        <v>54</v>
      </c>
      <c r="B760">
        <v>11</v>
      </c>
      <c r="C760" t="s">
        <v>37</v>
      </c>
      <c r="D760">
        <v>100</v>
      </c>
      <c r="E760" t="s">
        <v>27</v>
      </c>
      <c r="F760" t="s">
        <v>38</v>
      </c>
      <c r="G760" t="s">
        <v>30</v>
      </c>
      <c r="H760">
        <v>3</v>
      </c>
      <c r="I760">
        <v>37.716099999999997</v>
      </c>
      <c r="J760" t="s">
        <v>265</v>
      </c>
      <c r="K760">
        <v>3098</v>
      </c>
      <c r="L760">
        <v>3099</v>
      </c>
      <c r="M760" t="str">
        <f t="shared" si="77"/>
        <v>Dog100OverACSR</v>
      </c>
      <c r="N760" t="str">
        <f>+VLOOKUP(M760,LineCode!$E:$F,2,0)</f>
        <v>3p_11kV_100_ACSR_Al_o</v>
      </c>
      <c r="R760" t="s">
        <v>296</v>
      </c>
      <c r="S760" t="str">
        <f t="shared" si="78"/>
        <v>Line.line_DHO_3098_3099</v>
      </c>
      <c r="T760" t="str">
        <f t="shared" si="79"/>
        <v>Bus1=3098</v>
      </c>
      <c r="U760" t="str">
        <f t="shared" si="80"/>
        <v>Bus2=3099</v>
      </c>
      <c r="V760" t="str">
        <f t="shared" si="81"/>
        <v>phases=3</v>
      </c>
      <c r="W760" t="str">
        <f t="shared" si="82"/>
        <v>Linecode=3p_11kV_100_ACSR_Al_o</v>
      </c>
      <c r="X760" t="str">
        <f t="shared" si="83"/>
        <v>Length=37.7161</v>
      </c>
      <c r="Y760" t="s">
        <v>307</v>
      </c>
    </row>
    <row r="761" spans="1:25" x14ac:dyDescent="0.25">
      <c r="A761" t="s">
        <v>54</v>
      </c>
      <c r="B761">
        <v>11</v>
      </c>
      <c r="C761" t="s">
        <v>37</v>
      </c>
      <c r="D761">
        <v>100</v>
      </c>
      <c r="E761" t="s">
        <v>27</v>
      </c>
      <c r="F761" t="s">
        <v>38</v>
      </c>
      <c r="G761" t="s">
        <v>30</v>
      </c>
      <c r="H761">
        <v>3</v>
      </c>
      <c r="I761">
        <v>22.101400000000002</v>
      </c>
      <c r="J761" t="s">
        <v>265</v>
      </c>
      <c r="K761">
        <v>3099</v>
      </c>
      <c r="L761">
        <v>3100</v>
      </c>
      <c r="M761" t="str">
        <f t="shared" si="77"/>
        <v>Dog100OverACSR</v>
      </c>
      <c r="N761" t="str">
        <f>+VLOOKUP(M761,LineCode!$E:$F,2,0)</f>
        <v>3p_11kV_100_ACSR_Al_o</v>
      </c>
      <c r="R761" t="s">
        <v>296</v>
      </c>
      <c r="S761" t="str">
        <f t="shared" si="78"/>
        <v>Line.line_DHO_3099_3100</v>
      </c>
      <c r="T761" t="str">
        <f t="shared" si="79"/>
        <v>Bus1=3099</v>
      </c>
      <c r="U761" t="str">
        <f t="shared" si="80"/>
        <v>Bus2=3100</v>
      </c>
      <c r="V761" t="str">
        <f t="shared" si="81"/>
        <v>phases=3</v>
      </c>
      <c r="W761" t="str">
        <f t="shared" si="82"/>
        <v>Linecode=3p_11kV_100_ACSR_Al_o</v>
      </c>
      <c r="X761" t="str">
        <f t="shared" si="83"/>
        <v>Length=22.1014</v>
      </c>
      <c r="Y761" t="s">
        <v>307</v>
      </c>
    </row>
    <row r="762" spans="1:25" x14ac:dyDescent="0.25">
      <c r="A762" t="s">
        <v>54</v>
      </c>
      <c r="B762">
        <v>11</v>
      </c>
      <c r="C762" t="s">
        <v>37</v>
      </c>
      <c r="D762">
        <v>100</v>
      </c>
      <c r="E762" t="s">
        <v>27</v>
      </c>
      <c r="F762" t="s">
        <v>38</v>
      </c>
      <c r="G762" t="s">
        <v>30</v>
      </c>
      <c r="H762">
        <v>3</v>
      </c>
      <c r="I762">
        <v>36.649000000000001</v>
      </c>
      <c r="J762" t="s">
        <v>265</v>
      </c>
      <c r="K762">
        <v>3100</v>
      </c>
      <c r="L762">
        <v>3108</v>
      </c>
      <c r="M762" t="str">
        <f t="shared" si="77"/>
        <v>Dog100OverACSR</v>
      </c>
      <c r="N762" t="str">
        <f>+VLOOKUP(M762,LineCode!$E:$F,2,0)</f>
        <v>3p_11kV_100_ACSR_Al_o</v>
      </c>
      <c r="R762" t="s">
        <v>296</v>
      </c>
      <c r="S762" t="str">
        <f t="shared" si="78"/>
        <v>Line.line_DHO_3100_3108</v>
      </c>
      <c r="T762" t="str">
        <f t="shared" si="79"/>
        <v>Bus1=3100</v>
      </c>
      <c r="U762" t="str">
        <f t="shared" si="80"/>
        <v>Bus2=3108</v>
      </c>
      <c r="V762" t="str">
        <f t="shared" si="81"/>
        <v>phases=3</v>
      </c>
      <c r="W762" t="str">
        <f t="shared" si="82"/>
        <v>Linecode=3p_11kV_100_ACSR_Al_o</v>
      </c>
      <c r="X762" t="str">
        <f t="shared" si="83"/>
        <v>Length=36.649</v>
      </c>
      <c r="Y762" t="s">
        <v>307</v>
      </c>
    </row>
    <row r="763" spans="1:25" x14ac:dyDescent="0.25">
      <c r="A763" t="s">
        <v>54</v>
      </c>
      <c r="B763">
        <v>11</v>
      </c>
      <c r="C763" t="s">
        <v>37</v>
      </c>
      <c r="D763">
        <v>100</v>
      </c>
      <c r="E763" t="s">
        <v>27</v>
      </c>
      <c r="F763" t="s">
        <v>38</v>
      </c>
      <c r="G763" t="s">
        <v>30</v>
      </c>
      <c r="H763">
        <v>3</v>
      </c>
      <c r="I763">
        <v>10.844799999999999</v>
      </c>
      <c r="J763" t="s">
        <v>265</v>
      </c>
      <c r="K763">
        <v>3108</v>
      </c>
      <c r="L763">
        <v>3101</v>
      </c>
      <c r="M763" t="str">
        <f t="shared" si="77"/>
        <v>Dog100OverACSR</v>
      </c>
      <c r="N763" t="str">
        <f>+VLOOKUP(M763,LineCode!$E:$F,2,0)</f>
        <v>3p_11kV_100_ACSR_Al_o</v>
      </c>
      <c r="R763" t="s">
        <v>296</v>
      </c>
      <c r="S763" t="str">
        <f t="shared" si="78"/>
        <v>Line.line_DHO_3108_3101</v>
      </c>
      <c r="T763" t="str">
        <f t="shared" si="79"/>
        <v>Bus1=3108</v>
      </c>
      <c r="U763" t="str">
        <f t="shared" si="80"/>
        <v>Bus2=3101</v>
      </c>
      <c r="V763" t="str">
        <f t="shared" si="81"/>
        <v>phases=3</v>
      </c>
      <c r="W763" t="str">
        <f t="shared" si="82"/>
        <v>Linecode=3p_11kV_100_ACSR_Al_o</v>
      </c>
      <c r="X763" t="str">
        <f t="shared" si="83"/>
        <v>Length=10.8448</v>
      </c>
      <c r="Y763" t="s">
        <v>307</v>
      </c>
    </row>
    <row r="764" spans="1:25" x14ac:dyDescent="0.25">
      <c r="A764" t="s">
        <v>54</v>
      </c>
      <c r="B764">
        <v>11</v>
      </c>
      <c r="C764" t="s">
        <v>37</v>
      </c>
      <c r="D764">
        <v>100</v>
      </c>
      <c r="E764" t="s">
        <v>27</v>
      </c>
      <c r="F764" t="s">
        <v>38</v>
      </c>
      <c r="G764" t="s">
        <v>30</v>
      </c>
      <c r="H764">
        <v>3</v>
      </c>
      <c r="I764">
        <v>10.393000000000001</v>
      </c>
      <c r="J764" t="s">
        <v>265</v>
      </c>
      <c r="K764">
        <v>3101</v>
      </c>
      <c r="L764">
        <v>3102</v>
      </c>
      <c r="M764" t="str">
        <f t="shared" si="77"/>
        <v>Dog100OverACSR</v>
      </c>
      <c r="N764" t="str">
        <f>+VLOOKUP(M764,LineCode!$E:$F,2,0)</f>
        <v>3p_11kV_100_ACSR_Al_o</v>
      </c>
      <c r="R764" t="s">
        <v>296</v>
      </c>
      <c r="S764" t="str">
        <f t="shared" si="78"/>
        <v>Line.line_DHO_3101_3102</v>
      </c>
      <c r="T764" t="str">
        <f t="shared" si="79"/>
        <v>Bus1=3101</v>
      </c>
      <c r="U764" t="str">
        <f t="shared" si="80"/>
        <v>Bus2=3102</v>
      </c>
      <c r="V764" t="str">
        <f t="shared" si="81"/>
        <v>phases=3</v>
      </c>
      <c r="W764" t="str">
        <f t="shared" si="82"/>
        <v>Linecode=3p_11kV_100_ACSR_Al_o</v>
      </c>
      <c r="X764" t="str">
        <f t="shared" si="83"/>
        <v>Length=10.393</v>
      </c>
      <c r="Y764" t="s">
        <v>307</v>
      </c>
    </row>
    <row r="765" spans="1:25" x14ac:dyDescent="0.25">
      <c r="A765" t="s">
        <v>54</v>
      </c>
      <c r="B765">
        <v>11</v>
      </c>
      <c r="C765" t="s">
        <v>37</v>
      </c>
      <c r="D765">
        <v>100</v>
      </c>
      <c r="E765" t="s">
        <v>27</v>
      </c>
      <c r="F765" t="s">
        <v>38</v>
      </c>
      <c r="G765" t="s">
        <v>30</v>
      </c>
      <c r="H765">
        <v>3</v>
      </c>
      <c r="I765">
        <v>55.8474</v>
      </c>
      <c r="J765" t="s">
        <v>265</v>
      </c>
      <c r="K765">
        <v>3102</v>
      </c>
      <c r="L765">
        <v>3103</v>
      </c>
      <c r="M765" t="str">
        <f t="shared" si="77"/>
        <v>Dog100OverACSR</v>
      </c>
      <c r="N765" t="str">
        <f>+VLOOKUP(M765,LineCode!$E:$F,2,0)</f>
        <v>3p_11kV_100_ACSR_Al_o</v>
      </c>
      <c r="R765" t="s">
        <v>296</v>
      </c>
      <c r="S765" t="str">
        <f t="shared" si="78"/>
        <v>Line.line_DHO_3102_3103</v>
      </c>
      <c r="T765" t="str">
        <f t="shared" si="79"/>
        <v>Bus1=3102</v>
      </c>
      <c r="U765" t="str">
        <f t="shared" si="80"/>
        <v>Bus2=3103</v>
      </c>
      <c r="V765" t="str">
        <f t="shared" si="81"/>
        <v>phases=3</v>
      </c>
      <c r="W765" t="str">
        <f t="shared" si="82"/>
        <v>Linecode=3p_11kV_100_ACSR_Al_o</v>
      </c>
      <c r="X765" t="str">
        <f t="shared" si="83"/>
        <v>Length=55.8474</v>
      </c>
      <c r="Y765" t="s">
        <v>307</v>
      </c>
    </row>
    <row r="766" spans="1:25" x14ac:dyDescent="0.25">
      <c r="A766" t="s">
        <v>54</v>
      </c>
      <c r="B766">
        <v>11</v>
      </c>
      <c r="C766" t="s">
        <v>37</v>
      </c>
      <c r="D766">
        <v>100</v>
      </c>
      <c r="E766" t="s">
        <v>27</v>
      </c>
      <c r="F766" t="s">
        <v>38</v>
      </c>
      <c r="G766" t="s">
        <v>30</v>
      </c>
      <c r="H766">
        <v>3</v>
      </c>
      <c r="I766">
        <v>38.542200000000001</v>
      </c>
      <c r="J766" t="s">
        <v>265</v>
      </c>
      <c r="K766">
        <v>3103</v>
      </c>
      <c r="L766">
        <v>3104</v>
      </c>
      <c r="M766" t="str">
        <f t="shared" si="77"/>
        <v>Dog100OverACSR</v>
      </c>
      <c r="N766" t="str">
        <f>+VLOOKUP(M766,LineCode!$E:$F,2,0)</f>
        <v>3p_11kV_100_ACSR_Al_o</v>
      </c>
      <c r="R766" t="s">
        <v>296</v>
      </c>
      <c r="S766" t="str">
        <f t="shared" si="78"/>
        <v>Line.line_DHO_3103_3104</v>
      </c>
      <c r="T766" t="str">
        <f t="shared" si="79"/>
        <v>Bus1=3103</v>
      </c>
      <c r="U766" t="str">
        <f t="shared" si="80"/>
        <v>Bus2=3104</v>
      </c>
      <c r="V766" t="str">
        <f t="shared" si="81"/>
        <v>phases=3</v>
      </c>
      <c r="W766" t="str">
        <f t="shared" si="82"/>
        <v>Linecode=3p_11kV_100_ACSR_Al_o</v>
      </c>
      <c r="X766" t="str">
        <f t="shared" si="83"/>
        <v>Length=38.5422</v>
      </c>
      <c r="Y766" t="s">
        <v>307</v>
      </c>
    </row>
    <row r="767" spans="1:25" x14ac:dyDescent="0.25">
      <c r="A767" t="s">
        <v>54</v>
      </c>
      <c r="B767">
        <v>11</v>
      </c>
      <c r="C767" t="s">
        <v>37</v>
      </c>
      <c r="D767">
        <v>100</v>
      </c>
      <c r="E767" t="s">
        <v>27</v>
      </c>
      <c r="F767" t="s">
        <v>38</v>
      </c>
      <c r="G767" t="s">
        <v>30</v>
      </c>
      <c r="H767">
        <v>3</v>
      </c>
      <c r="I767">
        <v>34.481299999999997</v>
      </c>
      <c r="J767" t="s">
        <v>265</v>
      </c>
      <c r="K767">
        <v>3104</v>
      </c>
      <c r="L767">
        <v>3105</v>
      </c>
      <c r="M767" t="str">
        <f t="shared" si="77"/>
        <v>Dog100OverACSR</v>
      </c>
      <c r="N767" t="str">
        <f>+VLOOKUP(M767,LineCode!$E:$F,2,0)</f>
        <v>3p_11kV_100_ACSR_Al_o</v>
      </c>
      <c r="R767" t="s">
        <v>296</v>
      </c>
      <c r="S767" t="str">
        <f t="shared" si="78"/>
        <v>Line.line_DHO_3104_3105</v>
      </c>
      <c r="T767" t="str">
        <f t="shared" si="79"/>
        <v>Bus1=3104</v>
      </c>
      <c r="U767" t="str">
        <f t="shared" si="80"/>
        <v>Bus2=3105</v>
      </c>
      <c r="V767" t="str">
        <f t="shared" si="81"/>
        <v>phases=3</v>
      </c>
      <c r="W767" t="str">
        <f t="shared" si="82"/>
        <v>Linecode=3p_11kV_100_ACSR_Al_o</v>
      </c>
      <c r="X767" t="str">
        <f t="shared" si="83"/>
        <v>Length=34.4813</v>
      </c>
      <c r="Y767" t="s">
        <v>307</v>
      </c>
    </row>
    <row r="768" spans="1:25" x14ac:dyDescent="0.25">
      <c r="A768" t="s">
        <v>54</v>
      </c>
      <c r="B768">
        <v>11</v>
      </c>
      <c r="C768" t="s">
        <v>37</v>
      </c>
      <c r="D768">
        <v>100</v>
      </c>
      <c r="E768" t="s">
        <v>27</v>
      </c>
      <c r="F768" t="s">
        <v>38</v>
      </c>
      <c r="G768" t="s">
        <v>30</v>
      </c>
      <c r="H768">
        <v>3</v>
      </c>
      <c r="I768">
        <v>54.158700000000003</v>
      </c>
      <c r="J768" t="s">
        <v>265</v>
      </c>
      <c r="K768">
        <v>3105</v>
      </c>
      <c r="L768">
        <v>3106</v>
      </c>
      <c r="M768" t="str">
        <f t="shared" si="77"/>
        <v>Dog100OverACSR</v>
      </c>
      <c r="N768" t="str">
        <f>+VLOOKUP(M768,LineCode!$E:$F,2,0)</f>
        <v>3p_11kV_100_ACSR_Al_o</v>
      </c>
      <c r="R768" t="s">
        <v>296</v>
      </c>
      <c r="S768" t="str">
        <f t="shared" si="78"/>
        <v>Line.line_DHO_3105_3106</v>
      </c>
      <c r="T768" t="str">
        <f t="shared" si="79"/>
        <v>Bus1=3105</v>
      </c>
      <c r="U768" t="str">
        <f t="shared" si="80"/>
        <v>Bus2=3106</v>
      </c>
      <c r="V768" t="str">
        <f t="shared" si="81"/>
        <v>phases=3</v>
      </c>
      <c r="W768" t="str">
        <f t="shared" si="82"/>
        <v>Linecode=3p_11kV_100_ACSR_Al_o</v>
      </c>
      <c r="X768" t="str">
        <f t="shared" si="83"/>
        <v>Length=54.1587</v>
      </c>
      <c r="Y768" t="s">
        <v>307</v>
      </c>
    </row>
    <row r="769" spans="1:25" x14ac:dyDescent="0.25">
      <c r="A769" t="s">
        <v>54</v>
      </c>
      <c r="B769">
        <v>11</v>
      </c>
      <c r="C769" t="s">
        <v>37</v>
      </c>
      <c r="D769">
        <v>100</v>
      </c>
      <c r="E769" t="s">
        <v>27</v>
      </c>
      <c r="F769" t="s">
        <v>38</v>
      </c>
      <c r="G769" t="s">
        <v>30</v>
      </c>
      <c r="H769">
        <v>3</v>
      </c>
      <c r="I769">
        <v>42.824599999999997</v>
      </c>
      <c r="J769" t="s">
        <v>265</v>
      </c>
      <c r="K769">
        <v>3106</v>
      </c>
      <c r="L769">
        <v>3107</v>
      </c>
      <c r="M769" t="str">
        <f t="shared" si="77"/>
        <v>Dog100OverACSR</v>
      </c>
      <c r="N769" t="str">
        <f>+VLOOKUP(M769,LineCode!$E:$F,2,0)</f>
        <v>3p_11kV_100_ACSR_Al_o</v>
      </c>
      <c r="R769" t="s">
        <v>296</v>
      </c>
      <c r="S769" t="str">
        <f t="shared" si="78"/>
        <v>Line.line_DHO_3106_3107</v>
      </c>
      <c r="T769" t="str">
        <f t="shared" si="79"/>
        <v>Bus1=3106</v>
      </c>
      <c r="U769" t="str">
        <f t="shared" si="80"/>
        <v>Bus2=3107</v>
      </c>
      <c r="V769" t="str">
        <f t="shared" si="81"/>
        <v>phases=3</v>
      </c>
      <c r="W769" t="str">
        <f t="shared" si="82"/>
        <v>Linecode=3p_11kV_100_ACSR_Al_o</v>
      </c>
      <c r="X769" t="str">
        <f t="shared" si="83"/>
        <v>Length=42.8246</v>
      </c>
      <c r="Y769" t="s">
        <v>307</v>
      </c>
    </row>
    <row r="770" spans="1:25" x14ac:dyDescent="0.25">
      <c r="A770" t="s">
        <v>54</v>
      </c>
      <c r="B770">
        <v>11</v>
      </c>
      <c r="C770" t="s">
        <v>37</v>
      </c>
      <c r="D770">
        <v>100</v>
      </c>
      <c r="E770" t="s">
        <v>27</v>
      </c>
      <c r="F770" t="s">
        <v>38</v>
      </c>
      <c r="G770" t="s">
        <v>30</v>
      </c>
      <c r="H770">
        <v>3</v>
      </c>
      <c r="I770">
        <v>29.53</v>
      </c>
      <c r="J770" t="s">
        <v>265</v>
      </c>
      <c r="K770">
        <v>3108</v>
      </c>
      <c r="L770">
        <v>3109</v>
      </c>
      <c r="M770" t="str">
        <f t="shared" ref="M770:M833" si="84">C770&amp;D770&amp;F770&amp;G770</f>
        <v>Dog100OverACSR</v>
      </c>
      <c r="N770" t="str">
        <f>+VLOOKUP(M770,LineCode!$E:$F,2,0)</f>
        <v>3p_11kV_100_ACSR_Al_o</v>
      </c>
      <c r="R770" t="s">
        <v>296</v>
      </c>
      <c r="S770" t="str">
        <f t="shared" si="78"/>
        <v>Line.line_DHO_3108_3109</v>
      </c>
      <c r="T770" t="str">
        <f t="shared" si="79"/>
        <v>Bus1=3108</v>
      </c>
      <c r="U770" t="str">
        <f t="shared" si="80"/>
        <v>Bus2=3109</v>
      </c>
      <c r="V770" t="str">
        <f t="shared" si="81"/>
        <v>phases=3</v>
      </c>
      <c r="W770" t="str">
        <f t="shared" si="82"/>
        <v>Linecode=3p_11kV_100_ACSR_Al_o</v>
      </c>
      <c r="X770" t="str">
        <f t="shared" si="83"/>
        <v>Length=29.53</v>
      </c>
      <c r="Y770" t="s">
        <v>307</v>
      </c>
    </row>
    <row r="771" spans="1:25" x14ac:dyDescent="0.25">
      <c r="A771" t="s">
        <v>54</v>
      </c>
      <c r="B771">
        <v>11</v>
      </c>
      <c r="C771" t="s">
        <v>37</v>
      </c>
      <c r="D771">
        <v>100</v>
      </c>
      <c r="E771" t="s">
        <v>27</v>
      </c>
      <c r="F771" t="s">
        <v>38</v>
      </c>
      <c r="G771" t="s">
        <v>30</v>
      </c>
      <c r="H771">
        <v>3</v>
      </c>
      <c r="I771">
        <v>20.758600000000001</v>
      </c>
      <c r="J771" t="s">
        <v>265</v>
      </c>
      <c r="K771">
        <v>3109</v>
      </c>
      <c r="L771">
        <v>3110</v>
      </c>
      <c r="M771" t="str">
        <f t="shared" si="84"/>
        <v>Dog100OverACSR</v>
      </c>
      <c r="N771" t="str">
        <f>+VLOOKUP(M771,LineCode!$E:$F,2,0)</f>
        <v>3p_11kV_100_ACSR_Al_o</v>
      </c>
      <c r="R771" t="s">
        <v>296</v>
      </c>
      <c r="S771" t="str">
        <f t="shared" ref="S771:S834" si="85">"Line.line_"&amp;J771&amp;"_"&amp;K771&amp;"_"&amp;L771</f>
        <v>Line.line_DHO_3109_3110</v>
      </c>
      <c r="T771" t="str">
        <f t="shared" ref="T771:T834" si="86">"Bus1="&amp;K771</f>
        <v>Bus1=3109</v>
      </c>
      <c r="U771" t="str">
        <f t="shared" ref="U771:U834" si="87">"Bus2="&amp;L771</f>
        <v>Bus2=3110</v>
      </c>
      <c r="V771" t="str">
        <f t="shared" ref="V771:V834" si="88">"phases="&amp;H771</f>
        <v>phases=3</v>
      </c>
      <c r="W771" t="str">
        <f t="shared" ref="W771:W834" si="89">"Linecode="&amp;N771</f>
        <v>Linecode=3p_11kV_100_ACSR_Al_o</v>
      </c>
      <c r="X771" t="str">
        <f t="shared" ref="X771:X834" si="90">"Length="&amp;I771</f>
        <v>Length=20.7586</v>
      </c>
      <c r="Y771" t="s">
        <v>307</v>
      </c>
    </row>
    <row r="772" spans="1:25" x14ac:dyDescent="0.25">
      <c r="A772" t="s">
        <v>54</v>
      </c>
      <c r="B772">
        <v>11</v>
      </c>
      <c r="C772" t="s">
        <v>37</v>
      </c>
      <c r="D772">
        <v>100</v>
      </c>
      <c r="E772" t="s">
        <v>27</v>
      </c>
      <c r="F772" t="s">
        <v>38</v>
      </c>
      <c r="G772" t="s">
        <v>30</v>
      </c>
      <c r="H772">
        <v>3</v>
      </c>
      <c r="I772">
        <v>14.648099999999999</v>
      </c>
      <c r="J772" t="s">
        <v>265</v>
      </c>
      <c r="K772">
        <v>3110</v>
      </c>
      <c r="L772">
        <v>3111</v>
      </c>
      <c r="M772" t="str">
        <f t="shared" si="84"/>
        <v>Dog100OverACSR</v>
      </c>
      <c r="N772" t="str">
        <f>+VLOOKUP(M772,LineCode!$E:$F,2,0)</f>
        <v>3p_11kV_100_ACSR_Al_o</v>
      </c>
      <c r="R772" t="s">
        <v>296</v>
      </c>
      <c r="S772" t="str">
        <f t="shared" si="85"/>
        <v>Line.line_DHO_3110_3111</v>
      </c>
      <c r="T772" t="str">
        <f t="shared" si="86"/>
        <v>Bus1=3110</v>
      </c>
      <c r="U772" t="str">
        <f t="shared" si="87"/>
        <v>Bus2=3111</v>
      </c>
      <c r="V772" t="str">
        <f t="shared" si="88"/>
        <v>phases=3</v>
      </c>
      <c r="W772" t="str">
        <f t="shared" si="89"/>
        <v>Linecode=3p_11kV_100_ACSR_Al_o</v>
      </c>
      <c r="X772" t="str">
        <f t="shared" si="90"/>
        <v>Length=14.6481</v>
      </c>
      <c r="Y772" t="s">
        <v>307</v>
      </c>
    </row>
    <row r="773" spans="1:25" x14ac:dyDescent="0.25">
      <c r="A773" t="s">
        <v>54</v>
      </c>
      <c r="B773">
        <v>11</v>
      </c>
      <c r="C773" t="s">
        <v>37</v>
      </c>
      <c r="D773">
        <v>100</v>
      </c>
      <c r="E773" t="s">
        <v>27</v>
      </c>
      <c r="F773" t="s">
        <v>38</v>
      </c>
      <c r="G773" t="s">
        <v>30</v>
      </c>
      <c r="H773">
        <v>3</v>
      </c>
      <c r="I773">
        <v>26.301200000000001</v>
      </c>
      <c r="J773" t="s">
        <v>265</v>
      </c>
      <c r="K773">
        <v>3111</v>
      </c>
      <c r="L773">
        <v>3112</v>
      </c>
      <c r="M773" t="str">
        <f t="shared" si="84"/>
        <v>Dog100OverACSR</v>
      </c>
      <c r="N773" t="str">
        <f>+VLOOKUP(M773,LineCode!$E:$F,2,0)</f>
        <v>3p_11kV_100_ACSR_Al_o</v>
      </c>
      <c r="R773" t="s">
        <v>296</v>
      </c>
      <c r="S773" t="str">
        <f t="shared" si="85"/>
        <v>Line.line_DHO_3111_3112</v>
      </c>
      <c r="T773" t="str">
        <f t="shared" si="86"/>
        <v>Bus1=3111</v>
      </c>
      <c r="U773" t="str">
        <f t="shared" si="87"/>
        <v>Bus2=3112</v>
      </c>
      <c r="V773" t="str">
        <f t="shared" si="88"/>
        <v>phases=3</v>
      </c>
      <c r="W773" t="str">
        <f t="shared" si="89"/>
        <v>Linecode=3p_11kV_100_ACSR_Al_o</v>
      </c>
      <c r="X773" t="str">
        <f t="shared" si="90"/>
        <v>Length=26.3012</v>
      </c>
      <c r="Y773" t="s">
        <v>307</v>
      </c>
    </row>
    <row r="774" spans="1:25" x14ac:dyDescent="0.25">
      <c r="A774" t="s">
        <v>54</v>
      </c>
      <c r="B774">
        <v>11</v>
      </c>
      <c r="C774" t="s">
        <v>37</v>
      </c>
      <c r="D774">
        <v>100</v>
      </c>
      <c r="E774" t="s">
        <v>27</v>
      </c>
      <c r="F774" t="s">
        <v>38</v>
      </c>
      <c r="G774" t="s">
        <v>30</v>
      </c>
      <c r="H774">
        <v>3</v>
      </c>
      <c r="I774">
        <v>31.095099999999999</v>
      </c>
      <c r="J774" t="s">
        <v>265</v>
      </c>
      <c r="K774">
        <v>3112</v>
      </c>
      <c r="L774">
        <v>3113</v>
      </c>
      <c r="M774" t="str">
        <f t="shared" si="84"/>
        <v>Dog100OverACSR</v>
      </c>
      <c r="N774" t="str">
        <f>+VLOOKUP(M774,LineCode!$E:$F,2,0)</f>
        <v>3p_11kV_100_ACSR_Al_o</v>
      </c>
      <c r="R774" t="s">
        <v>296</v>
      </c>
      <c r="S774" t="str">
        <f t="shared" si="85"/>
        <v>Line.line_DHO_3112_3113</v>
      </c>
      <c r="T774" t="str">
        <f t="shared" si="86"/>
        <v>Bus1=3112</v>
      </c>
      <c r="U774" t="str">
        <f t="shared" si="87"/>
        <v>Bus2=3113</v>
      </c>
      <c r="V774" t="str">
        <f t="shared" si="88"/>
        <v>phases=3</v>
      </c>
      <c r="W774" t="str">
        <f t="shared" si="89"/>
        <v>Linecode=3p_11kV_100_ACSR_Al_o</v>
      </c>
      <c r="X774" t="str">
        <f t="shared" si="90"/>
        <v>Length=31.0951</v>
      </c>
      <c r="Y774" t="s">
        <v>307</v>
      </c>
    </row>
    <row r="775" spans="1:25" x14ac:dyDescent="0.25">
      <c r="A775" t="s">
        <v>54</v>
      </c>
      <c r="B775">
        <v>11</v>
      </c>
      <c r="C775" t="s">
        <v>37</v>
      </c>
      <c r="D775">
        <v>100</v>
      </c>
      <c r="E775" t="s">
        <v>27</v>
      </c>
      <c r="F775" t="s">
        <v>38</v>
      </c>
      <c r="G775" t="s">
        <v>30</v>
      </c>
      <c r="H775">
        <v>3</v>
      </c>
      <c r="I775">
        <v>22.262899999999998</v>
      </c>
      <c r="J775" t="s">
        <v>265</v>
      </c>
      <c r="K775">
        <v>3113</v>
      </c>
      <c r="L775">
        <v>3114</v>
      </c>
      <c r="M775" t="str">
        <f t="shared" si="84"/>
        <v>Dog100OverACSR</v>
      </c>
      <c r="N775" t="str">
        <f>+VLOOKUP(M775,LineCode!$E:$F,2,0)</f>
        <v>3p_11kV_100_ACSR_Al_o</v>
      </c>
      <c r="R775" t="s">
        <v>296</v>
      </c>
      <c r="S775" t="str">
        <f t="shared" si="85"/>
        <v>Line.line_DHO_3113_3114</v>
      </c>
      <c r="T775" t="str">
        <f t="shared" si="86"/>
        <v>Bus1=3113</v>
      </c>
      <c r="U775" t="str">
        <f t="shared" si="87"/>
        <v>Bus2=3114</v>
      </c>
      <c r="V775" t="str">
        <f t="shared" si="88"/>
        <v>phases=3</v>
      </c>
      <c r="W775" t="str">
        <f t="shared" si="89"/>
        <v>Linecode=3p_11kV_100_ACSR_Al_o</v>
      </c>
      <c r="X775" t="str">
        <f t="shared" si="90"/>
        <v>Length=22.2629</v>
      </c>
      <c r="Y775" t="s">
        <v>307</v>
      </c>
    </row>
    <row r="776" spans="1:25" x14ac:dyDescent="0.25">
      <c r="A776" t="s">
        <v>54</v>
      </c>
      <c r="B776">
        <v>11</v>
      </c>
      <c r="C776" t="s">
        <v>37</v>
      </c>
      <c r="D776">
        <v>100</v>
      </c>
      <c r="E776" t="s">
        <v>27</v>
      </c>
      <c r="F776" t="s">
        <v>38</v>
      </c>
      <c r="G776" t="s">
        <v>30</v>
      </c>
      <c r="H776">
        <v>3</v>
      </c>
      <c r="I776">
        <v>18.220600000000001</v>
      </c>
      <c r="J776" t="s">
        <v>265</v>
      </c>
      <c r="K776">
        <v>3114</v>
      </c>
      <c r="L776">
        <v>3115</v>
      </c>
      <c r="M776" t="str">
        <f t="shared" si="84"/>
        <v>Dog100OverACSR</v>
      </c>
      <c r="N776" t="str">
        <f>+VLOOKUP(M776,LineCode!$E:$F,2,0)</f>
        <v>3p_11kV_100_ACSR_Al_o</v>
      </c>
      <c r="R776" t="s">
        <v>296</v>
      </c>
      <c r="S776" t="str">
        <f t="shared" si="85"/>
        <v>Line.line_DHO_3114_3115</v>
      </c>
      <c r="T776" t="str">
        <f t="shared" si="86"/>
        <v>Bus1=3114</v>
      </c>
      <c r="U776" t="str">
        <f t="shared" si="87"/>
        <v>Bus2=3115</v>
      </c>
      <c r="V776" t="str">
        <f t="shared" si="88"/>
        <v>phases=3</v>
      </c>
      <c r="W776" t="str">
        <f t="shared" si="89"/>
        <v>Linecode=3p_11kV_100_ACSR_Al_o</v>
      </c>
      <c r="X776" t="str">
        <f t="shared" si="90"/>
        <v>Length=18.2206</v>
      </c>
      <c r="Y776" t="s">
        <v>307</v>
      </c>
    </row>
    <row r="777" spans="1:25" x14ac:dyDescent="0.25">
      <c r="A777" t="s">
        <v>54</v>
      </c>
      <c r="B777">
        <v>11</v>
      </c>
      <c r="C777" t="s">
        <v>37</v>
      </c>
      <c r="D777">
        <v>100</v>
      </c>
      <c r="E777" t="s">
        <v>27</v>
      </c>
      <c r="F777" t="s">
        <v>38</v>
      </c>
      <c r="G777" t="s">
        <v>30</v>
      </c>
      <c r="H777">
        <v>3</v>
      </c>
      <c r="I777">
        <v>16.224799999999998</v>
      </c>
      <c r="J777" t="s">
        <v>265</v>
      </c>
      <c r="K777">
        <v>3115</v>
      </c>
      <c r="L777">
        <v>3116</v>
      </c>
      <c r="M777" t="str">
        <f t="shared" si="84"/>
        <v>Dog100OverACSR</v>
      </c>
      <c r="N777" t="str">
        <f>+VLOOKUP(M777,LineCode!$E:$F,2,0)</f>
        <v>3p_11kV_100_ACSR_Al_o</v>
      </c>
      <c r="R777" t="s">
        <v>296</v>
      </c>
      <c r="S777" t="str">
        <f t="shared" si="85"/>
        <v>Line.line_DHO_3115_3116</v>
      </c>
      <c r="T777" t="str">
        <f t="shared" si="86"/>
        <v>Bus1=3115</v>
      </c>
      <c r="U777" t="str">
        <f t="shared" si="87"/>
        <v>Bus2=3116</v>
      </c>
      <c r="V777" t="str">
        <f t="shared" si="88"/>
        <v>phases=3</v>
      </c>
      <c r="W777" t="str">
        <f t="shared" si="89"/>
        <v>Linecode=3p_11kV_100_ACSR_Al_o</v>
      </c>
      <c r="X777" t="str">
        <f t="shared" si="90"/>
        <v>Length=16.2248</v>
      </c>
      <c r="Y777" t="s">
        <v>307</v>
      </c>
    </row>
    <row r="778" spans="1:25" x14ac:dyDescent="0.25">
      <c r="A778" t="s">
        <v>54</v>
      </c>
      <c r="B778">
        <v>11</v>
      </c>
      <c r="C778" t="s">
        <v>37</v>
      </c>
      <c r="D778">
        <v>100</v>
      </c>
      <c r="E778" t="s">
        <v>27</v>
      </c>
      <c r="F778" t="s">
        <v>38</v>
      </c>
      <c r="G778" t="s">
        <v>30</v>
      </c>
      <c r="H778">
        <v>3</v>
      </c>
      <c r="I778">
        <v>18.9024</v>
      </c>
      <c r="J778" t="s">
        <v>265</v>
      </c>
      <c r="K778">
        <v>3116</v>
      </c>
      <c r="L778">
        <v>3117</v>
      </c>
      <c r="M778" t="str">
        <f t="shared" si="84"/>
        <v>Dog100OverACSR</v>
      </c>
      <c r="N778" t="str">
        <f>+VLOOKUP(M778,LineCode!$E:$F,2,0)</f>
        <v>3p_11kV_100_ACSR_Al_o</v>
      </c>
      <c r="R778" t="s">
        <v>296</v>
      </c>
      <c r="S778" t="str">
        <f t="shared" si="85"/>
        <v>Line.line_DHO_3116_3117</v>
      </c>
      <c r="T778" t="str">
        <f t="shared" si="86"/>
        <v>Bus1=3116</v>
      </c>
      <c r="U778" t="str">
        <f t="shared" si="87"/>
        <v>Bus2=3117</v>
      </c>
      <c r="V778" t="str">
        <f t="shared" si="88"/>
        <v>phases=3</v>
      </c>
      <c r="W778" t="str">
        <f t="shared" si="89"/>
        <v>Linecode=3p_11kV_100_ACSR_Al_o</v>
      </c>
      <c r="X778" t="str">
        <f t="shared" si="90"/>
        <v>Length=18.9024</v>
      </c>
      <c r="Y778" t="s">
        <v>307</v>
      </c>
    </row>
    <row r="779" spans="1:25" x14ac:dyDescent="0.25">
      <c r="A779" t="s">
        <v>54</v>
      </c>
      <c r="B779">
        <v>11</v>
      </c>
      <c r="C779" t="s">
        <v>37</v>
      </c>
      <c r="D779">
        <v>100</v>
      </c>
      <c r="E779" t="s">
        <v>27</v>
      </c>
      <c r="F779" t="s">
        <v>38</v>
      </c>
      <c r="G779" t="s">
        <v>30</v>
      </c>
      <c r="H779">
        <v>3</v>
      </c>
      <c r="I779">
        <v>16.575900000000001</v>
      </c>
      <c r="J779" t="s">
        <v>265</v>
      </c>
      <c r="K779">
        <v>3117</v>
      </c>
      <c r="L779">
        <v>3118</v>
      </c>
      <c r="M779" t="str">
        <f t="shared" si="84"/>
        <v>Dog100OverACSR</v>
      </c>
      <c r="N779" t="str">
        <f>+VLOOKUP(M779,LineCode!$E:$F,2,0)</f>
        <v>3p_11kV_100_ACSR_Al_o</v>
      </c>
      <c r="R779" t="s">
        <v>296</v>
      </c>
      <c r="S779" t="str">
        <f t="shared" si="85"/>
        <v>Line.line_DHO_3117_3118</v>
      </c>
      <c r="T779" t="str">
        <f t="shared" si="86"/>
        <v>Bus1=3117</v>
      </c>
      <c r="U779" t="str">
        <f t="shared" si="87"/>
        <v>Bus2=3118</v>
      </c>
      <c r="V779" t="str">
        <f t="shared" si="88"/>
        <v>phases=3</v>
      </c>
      <c r="W779" t="str">
        <f t="shared" si="89"/>
        <v>Linecode=3p_11kV_100_ACSR_Al_o</v>
      </c>
      <c r="X779" t="str">
        <f t="shared" si="90"/>
        <v>Length=16.5759</v>
      </c>
      <c r="Y779" t="s">
        <v>307</v>
      </c>
    </row>
    <row r="780" spans="1:25" x14ac:dyDescent="0.25">
      <c r="A780" t="s">
        <v>54</v>
      </c>
      <c r="B780">
        <v>11</v>
      </c>
      <c r="C780" t="s">
        <v>37</v>
      </c>
      <c r="D780">
        <v>100</v>
      </c>
      <c r="E780" t="s">
        <v>27</v>
      </c>
      <c r="F780" t="s">
        <v>38</v>
      </c>
      <c r="G780" t="s">
        <v>30</v>
      </c>
      <c r="H780">
        <v>3</v>
      </c>
      <c r="I780">
        <v>16.575900000000001</v>
      </c>
      <c r="J780" t="s">
        <v>265</v>
      </c>
      <c r="K780">
        <v>3060</v>
      </c>
      <c r="L780">
        <v>3061</v>
      </c>
      <c r="M780" t="str">
        <f t="shared" si="84"/>
        <v>Dog100OverACSR</v>
      </c>
      <c r="N780" t="str">
        <f>+VLOOKUP(M780,LineCode!$E:$F,2,0)</f>
        <v>3p_11kV_100_ACSR_Al_o</v>
      </c>
      <c r="R780" t="s">
        <v>296</v>
      </c>
      <c r="S780" t="str">
        <f t="shared" si="85"/>
        <v>Line.line_DHO_3060_3061</v>
      </c>
      <c r="T780" t="str">
        <f t="shared" si="86"/>
        <v>Bus1=3060</v>
      </c>
      <c r="U780" t="str">
        <f t="shared" si="87"/>
        <v>Bus2=3061</v>
      </c>
      <c r="V780" t="str">
        <f t="shared" si="88"/>
        <v>phases=3</v>
      </c>
      <c r="W780" t="str">
        <f t="shared" si="89"/>
        <v>Linecode=3p_11kV_100_ACSR_Al_o</v>
      </c>
      <c r="X780" t="str">
        <f t="shared" si="90"/>
        <v>Length=16.5759</v>
      </c>
      <c r="Y780" t="s">
        <v>307</v>
      </c>
    </row>
    <row r="781" spans="1:25" x14ac:dyDescent="0.25">
      <c r="A781" t="s">
        <v>54</v>
      </c>
      <c r="B781">
        <v>11</v>
      </c>
      <c r="C781" t="s">
        <v>37</v>
      </c>
      <c r="D781">
        <v>100</v>
      </c>
      <c r="E781" t="s">
        <v>27</v>
      </c>
      <c r="F781" t="s">
        <v>38</v>
      </c>
      <c r="G781" t="s">
        <v>30</v>
      </c>
      <c r="H781">
        <v>3</v>
      </c>
      <c r="I781">
        <v>16.267099999999999</v>
      </c>
      <c r="J781" t="s">
        <v>265</v>
      </c>
      <c r="K781">
        <v>3061</v>
      </c>
      <c r="L781">
        <v>3062</v>
      </c>
      <c r="M781" t="str">
        <f t="shared" si="84"/>
        <v>Dog100OverACSR</v>
      </c>
      <c r="N781" t="str">
        <f>+VLOOKUP(M781,LineCode!$E:$F,2,0)</f>
        <v>3p_11kV_100_ACSR_Al_o</v>
      </c>
      <c r="R781" t="s">
        <v>296</v>
      </c>
      <c r="S781" t="str">
        <f t="shared" si="85"/>
        <v>Line.line_DHO_3061_3062</v>
      </c>
      <c r="T781" t="str">
        <f t="shared" si="86"/>
        <v>Bus1=3061</v>
      </c>
      <c r="U781" t="str">
        <f t="shared" si="87"/>
        <v>Bus2=3062</v>
      </c>
      <c r="V781" t="str">
        <f t="shared" si="88"/>
        <v>phases=3</v>
      </c>
      <c r="W781" t="str">
        <f t="shared" si="89"/>
        <v>Linecode=3p_11kV_100_ACSR_Al_o</v>
      </c>
      <c r="X781" t="str">
        <f t="shared" si="90"/>
        <v>Length=16.2671</v>
      </c>
      <c r="Y781" t="s">
        <v>307</v>
      </c>
    </row>
    <row r="782" spans="1:25" x14ac:dyDescent="0.25">
      <c r="A782" t="s">
        <v>54</v>
      </c>
      <c r="B782">
        <v>11</v>
      </c>
      <c r="C782" t="s">
        <v>37</v>
      </c>
      <c r="D782">
        <v>100</v>
      </c>
      <c r="E782" t="s">
        <v>27</v>
      </c>
      <c r="F782" t="s">
        <v>38</v>
      </c>
      <c r="G782" t="s">
        <v>30</v>
      </c>
      <c r="H782">
        <v>3</v>
      </c>
      <c r="I782">
        <v>11.2965</v>
      </c>
      <c r="J782" t="s">
        <v>265</v>
      </c>
      <c r="K782">
        <v>3062</v>
      </c>
      <c r="L782">
        <v>3063</v>
      </c>
      <c r="M782" t="str">
        <f t="shared" si="84"/>
        <v>Dog100OverACSR</v>
      </c>
      <c r="N782" t="str">
        <f>+VLOOKUP(M782,LineCode!$E:$F,2,0)</f>
        <v>3p_11kV_100_ACSR_Al_o</v>
      </c>
      <c r="R782" t="s">
        <v>296</v>
      </c>
      <c r="S782" t="str">
        <f t="shared" si="85"/>
        <v>Line.line_DHO_3062_3063</v>
      </c>
      <c r="T782" t="str">
        <f t="shared" si="86"/>
        <v>Bus1=3062</v>
      </c>
      <c r="U782" t="str">
        <f t="shared" si="87"/>
        <v>Bus2=3063</v>
      </c>
      <c r="V782" t="str">
        <f t="shared" si="88"/>
        <v>phases=3</v>
      </c>
      <c r="W782" t="str">
        <f t="shared" si="89"/>
        <v>Linecode=3p_11kV_100_ACSR_Al_o</v>
      </c>
      <c r="X782" t="str">
        <f t="shared" si="90"/>
        <v>Length=11.2965</v>
      </c>
      <c r="Y782" t="s">
        <v>307</v>
      </c>
    </row>
    <row r="783" spans="1:25" x14ac:dyDescent="0.25">
      <c r="A783" t="s">
        <v>54</v>
      </c>
      <c r="B783">
        <v>11</v>
      </c>
      <c r="C783" t="s">
        <v>37</v>
      </c>
      <c r="D783">
        <v>100</v>
      </c>
      <c r="E783" t="s">
        <v>27</v>
      </c>
      <c r="F783" t="s">
        <v>38</v>
      </c>
      <c r="G783" t="s">
        <v>30</v>
      </c>
      <c r="H783">
        <v>3</v>
      </c>
      <c r="I783">
        <v>13.5558</v>
      </c>
      <c r="J783" t="s">
        <v>265</v>
      </c>
      <c r="K783">
        <v>3063</v>
      </c>
      <c r="L783">
        <v>3064</v>
      </c>
      <c r="M783" t="str">
        <f t="shared" si="84"/>
        <v>Dog100OverACSR</v>
      </c>
      <c r="N783" t="str">
        <f>+VLOOKUP(M783,LineCode!$E:$F,2,0)</f>
        <v>3p_11kV_100_ACSR_Al_o</v>
      </c>
      <c r="R783" t="s">
        <v>296</v>
      </c>
      <c r="S783" t="str">
        <f t="shared" si="85"/>
        <v>Line.line_DHO_3063_3064</v>
      </c>
      <c r="T783" t="str">
        <f t="shared" si="86"/>
        <v>Bus1=3063</v>
      </c>
      <c r="U783" t="str">
        <f t="shared" si="87"/>
        <v>Bus2=3064</v>
      </c>
      <c r="V783" t="str">
        <f t="shared" si="88"/>
        <v>phases=3</v>
      </c>
      <c r="W783" t="str">
        <f t="shared" si="89"/>
        <v>Linecode=3p_11kV_100_ACSR_Al_o</v>
      </c>
      <c r="X783" t="str">
        <f t="shared" si="90"/>
        <v>Length=13.5558</v>
      </c>
      <c r="Y783" t="s">
        <v>307</v>
      </c>
    </row>
    <row r="784" spans="1:25" x14ac:dyDescent="0.25">
      <c r="A784" t="s">
        <v>54</v>
      </c>
      <c r="B784">
        <v>11</v>
      </c>
      <c r="C784" t="s">
        <v>37</v>
      </c>
      <c r="D784">
        <v>100</v>
      </c>
      <c r="E784" t="s">
        <v>27</v>
      </c>
      <c r="F784" t="s">
        <v>38</v>
      </c>
      <c r="G784" t="s">
        <v>30</v>
      </c>
      <c r="H784">
        <v>3</v>
      </c>
      <c r="I784">
        <v>6.2858200000000002</v>
      </c>
      <c r="J784" t="s">
        <v>265</v>
      </c>
      <c r="K784">
        <v>3064</v>
      </c>
      <c r="L784">
        <v>3065</v>
      </c>
      <c r="M784" t="str">
        <f t="shared" si="84"/>
        <v>Dog100OverACSR</v>
      </c>
      <c r="N784" t="str">
        <f>+VLOOKUP(M784,LineCode!$E:$F,2,0)</f>
        <v>3p_11kV_100_ACSR_Al_o</v>
      </c>
      <c r="R784" t="s">
        <v>296</v>
      </c>
      <c r="S784" t="str">
        <f t="shared" si="85"/>
        <v>Line.line_DHO_3064_3065</v>
      </c>
      <c r="T784" t="str">
        <f t="shared" si="86"/>
        <v>Bus1=3064</v>
      </c>
      <c r="U784" t="str">
        <f t="shared" si="87"/>
        <v>Bus2=3065</v>
      </c>
      <c r="V784" t="str">
        <f t="shared" si="88"/>
        <v>phases=3</v>
      </c>
      <c r="W784" t="str">
        <f t="shared" si="89"/>
        <v>Linecode=3p_11kV_100_ACSR_Al_o</v>
      </c>
      <c r="X784" t="str">
        <f t="shared" si="90"/>
        <v>Length=6.28582</v>
      </c>
      <c r="Y784" t="s">
        <v>307</v>
      </c>
    </row>
    <row r="785" spans="1:25" x14ac:dyDescent="0.25">
      <c r="A785" t="s">
        <v>54</v>
      </c>
      <c r="B785">
        <v>11</v>
      </c>
      <c r="C785" t="s">
        <v>37</v>
      </c>
      <c r="D785">
        <v>100</v>
      </c>
      <c r="E785" t="s">
        <v>27</v>
      </c>
      <c r="F785" t="s">
        <v>38</v>
      </c>
      <c r="G785" t="s">
        <v>30</v>
      </c>
      <c r="H785">
        <v>3</v>
      </c>
      <c r="I785">
        <v>20.353999999999999</v>
      </c>
      <c r="J785" t="s">
        <v>265</v>
      </c>
      <c r="K785">
        <v>3065</v>
      </c>
      <c r="L785">
        <v>3066</v>
      </c>
      <c r="M785" t="str">
        <f t="shared" si="84"/>
        <v>Dog100OverACSR</v>
      </c>
      <c r="N785" t="str">
        <f>+VLOOKUP(M785,LineCode!$E:$F,2,0)</f>
        <v>3p_11kV_100_ACSR_Al_o</v>
      </c>
      <c r="R785" t="s">
        <v>296</v>
      </c>
      <c r="S785" t="str">
        <f t="shared" si="85"/>
        <v>Line.line_DHO_3065_3066</v>
      </c>
      <c r="T785" t="str">
        <f t="shared" si="86"/>
        <v>Bus1=3065</v>
      </c>
      <c r="U785" t="str">
        <f t="shared" si="87"/>
        <v>Bus2=3066</v>
      </c>
      <c r="V785" t="str">
        <f t="shared" si="88"/>
        <v>phases=3</v>
      </c>
      <c r="W785" t="str">
        <f t="shared" si="89"/>
        <v>Linecode=3p_11kV_100_ACSR_Al_o</v>
      </c>
      <c r="X785" t="str">
        <f t="shared" si="90"/>
        <v>Length=20.354</v>
      </c>
      <c r="Y785" t="s">
        <v>307</v>
      </c>
    </row>
    <row r="786" spans="1:25" x14ac:dyDescent="0.25">
      <c r="A786" t="s">
        <v>54</v>
      </c>
      <c r="B786">
        <v>11</v>
      </c>
      <c r="C786" t="s">
        <v>37</v>
      </c>
      <c r="D786">
        <v>100</v>
      </c>
      <c r="E786" t="s">
        <v>27</v>
      </c>
      <c r="F786" t="s">
        <v>38</v>
      </c>
      <c r="G786" t="s">
        <v>30</v>
      </c>
      <c r="H786">
        <v>3</v>
      </c>
      <c r="I786">
        <v>16.424800000000001</v>
      </c>
      <c r="J786" t="s">
        <v>265</v>
      </c>
      <c r="K786">
        <v>3066</v>
      </c>
      <c r="L786">
        <v>3067</v>
      </c>
      <c r="M786" t="str">
        <f t="shared" si="84"/>
        <v>Dog100OverACSR</v>
      </c>
      <c r="N786" t="str">
        <f>+VLOOKUP(M786,LineCode!$E:$F,2,0)</f>
        <v>3p_11kV_100_ACSR_Al_o</v>
      </c>
      <c r="R786" t="s">
        <v>296</v>
      </c>
      <c r="S786" t="str">
        <f t="shared" si="85"/>
        <v>Line.line_DHO_3066_3067</v>
      </c>
      <c r="T786" t="str">
        <f t="shared" si="86"/>
        <v>Bus1=3066</v>
      </c>
      <c r="U786" t="str">
        <f t="shared" si="87"/>
        <v>Bus2=3067</v>
      </c>
      <c r="V786" t="str">
        <f t="shared" si="88"/>
        <v>phases=3</v>
      </c>
      <c r="W786" t="str">
        <f t="shared" si="89"/>
        <v>Linecode=3p_11kV_100_ACSR_Al_o</v>
      </c>
      <c r="X786" t="str">
        <f t="shared" si="90"/>
        <v>Length=16.4248</v>
      </c>
      <c r="Y786" t="s">
        <v>307</v>
      </c>
    </row>
    <row r="787" spans="1:25" x14ac:dyDescent="0.25">
      <c r="A787" t="s">
        <v>54</v>
      </c>
      <c r="B787">
        <v>11</v>
      </c>
      <c r="C787" t="s">
        <v>37</v>
      </c>
      <c r="D787">
        <v>100</v>
      </c>
      <c r="E787" t="s">
        <v>27</v>
      </c>
      <c r="F787" t="s">
        <v>38</v>
      </c>
      <c r="G787" t="s">
        <v>30</v>
      </c>
      <c r="H787">
        <v>3</v>
      </c>
      <c r="I787">
        <v>33.098100000000002</v>
      </c>
      <c r="J787" t="s">
        <v>265</v>
      </c>
      <c r="K787">
        <v>3067</v>
      </c>
      <c r="L787">
        <v>3068</v>
      </c>
      <c r="M787" t="str">
        <f t="shared" si="84"/>
        <v>Dog100OverACSR</v>
      </c>
      <c r="N787" t="str">
        <f>+VLOOKUP(M787,LineCode!$E:$F,2,0)</f>
        <v>3p_11kV_100_ACSR_Al_o</v>
      </c>
      <c r="R787" t="s">
        <v>296</v>
      </c>
      <c r="S787" t="str">
        <f t="shared" si="85"/>
        <v>Line.line_DHO_3067_3068</v>
      </c>
      <c r="T787" t="str">
        <f t="shared" si="86"/>
        <v>Bus1=3067</v>
      </c>
      <c r="U787" t="str">
        <f t="shared" si="87"/>
        <v>Bus2=3068</v>
      </c>
      <c r="V787" t="str">
        <f t="shared" si="88"/>
        <v>phases=3</v>
      </c>
      <c r="W787" t="str">
        <f t="shared" si="89"/>
        <v>Linecode=3p_11kV_100_ACSR_Al_o</v>
      </c>
      <c r="X787" t="str">
        <f t="shared" si="90"/>
        <v>Length=33.0981</v>
      </c>
      <c r="Y787" t="s">
        <v>307</v>
      </c>
    </row>
    <row r="788" spans="1:25" x14ac:dyDescent="0.25">
      <c r="A788" t="s">
        <v>54</v>
      </c>
      <c r="B788">
        <v>11</v>
      </c>
      <c r="C788" t="s">
        <v>37</v>
      </c>
      <c r="D788">
        <v>100</v>
      </c>
      <c r="E788" t="s">
        <v>27</v>
      </c>
      <c r="F788" t="s">
        <v>38</v>
      </c>
      <c r="G788" t="s">
        <v>30</v>
      </c>
      <c r="H788">
        <v>3</v>
      </c>
      <c r="I788">
        <v>32.849200000000003</v>
      </c>
      <c r="J788" t="s">
        <v>265</v>
      </c>
      <c r="K788">
        <v>3068</v>
      </c>
      <c r="L788">
        <v>3069</v>
      </c>
      <c r="M788" t="str">
        <f t="shared" si="84"/>
        <v>Dog100OverACSR</v>
      </c>
      <c r="N788" t="str">
        <f>+VLOOKUP(M788,LineCode!$E:$F,2,0)</f>
        <v>3p_11kV_100_ACSR_Al_o</v>
      </c>
      <c r="R788" t="s">
        <v>296</v>
      </c>
      <c r="S788" t="str">
        <f t="shared" si="85"/>
        <v>Line.line_DHO_3068_3069</v>
      </c>
      <c r="T788" t="str">
        <f t="shared" si="86"/>
        <v>Bus1=3068</v>
      </c>
      <c r="U788" t="str">
        <f t="shared" si="87"/>
        <v>Bus2=3069</v>
      </c>
      <c r="V788" t="str">
        <f t="shared" si="88"/>
        <v>phases=3</v>
      </c>
      <c r="W788" t="str">
        <f t="shared" si="89"/>
        <v>Linecode=3p_11kV_100_ACSR_Al_o</v>
      </c>
      <c r="X788" t="str">
        <f t="shared" si="90"/>
        <v>Length=32.8492</v>
      </c>
      <c r="Y788" t="s">
        <v>307</v>
      </c>
    </row>
    <row r="789" spans="1:25" x14ac:dyDescent="0.25">
      <c r="A789" t="s">
        <v>54</v>
      </c>
      <c r="B789">
        <v>11</v>
      </c>
      <c r="C789" t="s">
        <v>37</v>
      </c>
      <c r="D789">
        <v>100</v>
      </c>
      <c r="E789" t="s">
        <v>27</v>
      </c>
      <c r="F789" t="s">
        <v>38</v>
      </c>
      <c r="G789" t="s">
        <v>30</v>
      </c>
      <c r="H789">
        <v>3</v>
      </c>
      <c r="I789">
        <v>30.15</v>
      </c>
      <c r="J789" t="s">
        <v>265</v>
      </c>
      <c r="K789">
        <v>3069</v>
      </c>
      <c r="L789">
        <v>3070</v>
      </c>
      <c r="M789" t="str">
        <f t="shared" si="84"/>
        <v>Dog100OverACSR</v>
      </c>
      <c r="N789" t="str">
        <f>+VLOOKUP(M789,LineCode!$E:$F,2,0)</f>
        <v>3p_11kV_100_ACSR_Al_o</v>
      </c>
      <c r="R789" t="s">
        <v>296</v>
      </c>
      <c r="S789" t="str">
        <f t="shared" si="85"/>
        <v>Line.line_DHO_3069_3070</v>
      </c>
      <c r="T789" t="str">
        <f t="shared" si="86"/>
        <v>Bus1=3069</v>
      </c>
      <c r="U789" t="str">
        <f t="shared" si="87"/>
        <v>Bus2=3070</v>
      </c>
      <c r="V789" t="str">
        <f t="shared" si="88"/>
        <v>phases=3</v>
      </c>
      <c r="W789" t="str">
        <f t="shared" si="89"/>
        <v>Linecode=3p_11kV_100_ACSR_Al_o</v>
      </c>
      <c r="X789" t="str">
        <f t="shared" si="90"/>
        <v>Length=30.15</v>
      </c>
      <c r="Y789" t="s">
        <v>307</v>
      </c>
    </row>
    <row r="790" spans="1:25" x14ac:dyDescent="0.25">
      <c r="A790" t="s">
        <v>54</v>
      </c>
      <c r="B790">
        <v>11</v>
      </c>
      <c r="C790" t="s">
        <v>37</v>
      </c>
      <c r="D790">
        <v>100</v>
      </c>
      <c r="E790" t="s">
        <v>27</v>
      </c>
      <c r="F790" t="s">
        <v>38</v>
      </c>
      <c r="G790" t="s">
        <v>30</v>
      </c>
      <c r="H790">
        <v>3</v>
      </c>
      <c r="I790">
        <v>16.040400000000002</v>
      </c>
      <c r="J790" t="s">
        <v>265</v>
      </c>
      <c r="K790">
        <v>3070</v>
      </c>
      <c r="L790">
        <v>3071</v>
      </c>
      <c r="M790" t="str">
        <f t="shared" si="84"/>
        <v>Dog100OverACSR</v>
      </c>
      <c r="N790" t="str">
        <f>+VLOOKUP(M790,LineCode!$E:$F,2,0)</f>
        <v>3p_11kV_100_ACSR_Al_o</v>
      </c>
      <c r="R790" t="s">
        <v>296</v>
      </c>
      <c r="S790" t="str">
        <f t="shared" si="85"/>
        <v>Line.line_DHO_3070_3071</v>
      </c>
      <c r="T790" t="str">
        <f t="shared" si="86"/>
        <v>Bus1=3070</v>
      </c>
      <c r="U790" t="str">
        <f t="shared" si="87"/>
        <v>Bus2=3071</v>
      </c>
      <c r="V790" t="str">
        <f t="shared" si="88"/>
        <v>phases=3</v>
      </c>
      <c r="W790" t="str">
        <f t="shared" si="89"/>
        <v>Linecode=3p_11kV_100_ACSR_Al_o</v>
      </c>
      <c r="X790" t="str">
        <f t="shared" si="90"/>
        <v>Length=16.0404</v>
      </c>
      <c r="Y790" t="s">
        <v>307</v>
      </c>
    </row>
    <row r="791" spans="1:25" x14ac:dyDescent="0.25">
      <c r="A791" t="s">
        <v>54</v>
      </c>
      <c r="B791">
        <v>11</v>
      </c>
      <c r="C791" t="s">
        <v>37</v>
      </c>
      <c r="D791">
        <v>100</v>
      </c>
      <c r="E791" t="s">
        <v>27</v>
      </c>
      <c r="F791" t="s">
        <v>38</v>
      </c>
      <c r="G791" t="s">
        <v>30</v>
      </c>
      <c r="H791">
        <v>3</v>
      </c>
      <c r="I791">
        <v>13.229100000000001</v>
      </c>
      <c r="J791" t="s">
        <v>265</v>
      </c>
      <c r="K791">
        <v>3071</v>
      </c>
      <c r="L791">
        <v>3239</v>
      </c>
      <c r="M791" t="str">
        <f t="shared" si="84"/>
        <v>Dog100OverACSR</v>
      </c>
      <c r="N791" t="str">
        <f>+VLOOKUP(M791,LineCode!$E:$F,2,0)</f>
        <v>3p_11kV_100_ACSR_Al_o</v>
      </c>
      <c r="R791" t="s">
        <v>296</v>
      </c>
      <c r="S791" t="str">
        <f t="shared" si="85"/>
        <v>Line.line_DHO_3071_3239</v>
      </c>
      <c r="T791" t="str">
        <f t="shared" si="86"/>
        <v>Bus1=3071</v>
      </c>
      <c r="U791" t="str">
        <f t="shared" si="87"/>
        <v>Bus2=3239</v>
      </c>
      <c r="V791" t="str">
        <f t="shared" si="88"/>
        <v>phases=3</v>
      </c>
      <c r="W791" t="str">
        <f t="shared" si="89"/>
        <v>Linecode=3p_11kV_100_ACSR_Al_o</v>
      </c>
      <c r="X791" t="str">
        <f t="shared" si="90"/>
        <v>Length=13.2291</v>
      </c>
      <c r="Y791" t="s">
        <v>307</v>
      </c>
    </row>
    <row r="792" spans="1:25" x14ac:dyDescent="0.25">
      <c r="A792" t="s">
        <v>54</v>
      </c>
      <c r="B792">
        <v>11</v>
      </c>
      <c r="C792" t="s">
        <v>37</v>
      </c>
      <c r="D792">
        <v>100</v>
      </c>
      <c r="E792" t="s">
        <v>27</v>
      </c>
      <c r="F792" t="s">
        <v>38</v>
      </c>
      <c r="G792" t="s">
        <v>30</v>
      </c>
      <c r="H792">
        <v>3</v>
      </c>
      <c r="I792">
        <v>4.5782800000000003</v>
      </c>
      <c r="J792" t="s">
        <v>265</v>
      </c>
      <c r="K792">
        <v>3239</v>
      </c>
      <c r="L792">
        <v>3072</v>
      </c>
      <c r="M792" t="str">
        <f t="shared" si="84"/>
        <v>Dog100OverACSR</v>
      </c>
      <c r="N792" t="str">
        <f>+VLOOKUP(M792,LineCode!$E:$F,2,0)</f>
        <v>3p_11kV_100_ACSR_Al_o</v>
      </c>
      <c r="R792" t="s">
        <v>296</v>
      </c>
      <c r="S792" t="str">
        <f t="shared" si="85"/>
        <v>Line.line_DHO_3239_3072</v>
      </c>
      <c r="T792" t="str">
        <f t="shared" si="86"/>
        <v>Bus1=3239</v>
      </c>
      <c r="U792" t="str">
        <f t="shared" si="87"/>
        <v>Bus2=3072</v>
      </c>
      <c r="V792" t="str">
        <f t="shared" si="88"/>
        <v>phases=3</v>
      </c>
      <c r="W792" t="str">
        <f t="shared" si="89"/>
        <v>Linecode=3p_11kV_100_ACSR_Al_o</v>
      </c>
      <c r="X792" t="str">
        <f t="shared" si="90"/>
        <v>Length=4.57828</v>
      </c>
      <c r="Y792" t="s">
        <v>307</v>
      </c>
    </row>
    <row r="793" spans="1:25" x14ac:dyDescent="0.25">
      <c r="A793" t="s">
        <v>54</v>
      </c>
      <c r="B793">
        <v>11</v>
      </c>
      <c r="C793" t="s">
        <v>37</v>
      </c>
      <c r="D793">
        <v>100</v>
      </c>
      <c r="E793" t="s">
        <v>27</v>
      </c>
      <c r="F793" t="s">
        <v>38</v>
      </c>
      <c r="G793" t="s">
        <v>30</v>
      </c>
      <c r="H793">
        <v>3</v>
      </c>
      <c r="I793">
        <v>3.2665899999999999</v>
      </c>
      <c r="J793" t="s">
        <v>265</v>
      </c>
      <c r="K793">
        <v>3072</v>
      </c>
      <c r="L793">
        <v>3073</v>
      </c>
      <c r="M793" t="str">
        <f t="shared" si="84"/>
        <v>Dog100OverACSR</v>
      </c>
      <c r="N793" t="str">
        <f>+VLOOKUP(M793,LineCode!$E:$F,2,0)</f>
        <v>3p_11kV_100_ACSR_Al_o</v>
      </c>
      <c r="R793" t="s">
        <v>296</v>
      </c>
      <c r="S793" t="str">
        <f t="shared" si="85"/>
        <v>Line.line_DHO_3072_3073</v>
      </c>
      <c r="T793" t="str">
        <f t="shared" si="86"/>
        <v>Bus1=3072</v>
      </c>
      <c r="U793" t="str">
        <f t="shared" si="87"/>
        <v>Bus2=3073</v>
      </c>
      <c r="V793" t="str">
        <f t="shared" si="88"/>
        <v>phases=3</v>
      </c>
      <c r="W793" t="str">
        <f t="shared" si="89"/>
        <v>Linecode=3p_11kV_100_ACSR_Al_o</v>
      </c>
      <c r="X793" t="str">
        <f t="shared" si="90"/>
        <v>Length=3.26659</v>
      </c>
      <c r="Y793" t="s">
        <v>307</v>
      </c>
    </row>
    <row r="794" spans="1:25" x14ac:dyDescent="0.25">
      <c r="A794" t="s">
        <v>54</v>
      </c>
      <c r="B794">
        <v>11</v>
      </c>
      <c r="C794" t="s">
        <v>37</v>
      </c>
      <c r="D794">
        <v>100</v>
      </c>
      <c r="E794" t="s">
        <v>27</v>
      </c>
      <c r="F794" t="s">
        <v>38</v>
      </c>
      <c r="G794" t="s">
        <v>30</v>
      </c>
      <c r="H794">
        <v>3</v>
      </c>
      <c r="I794">
        <v>22.945799999999998</v>
      </c>
      <c r="J794" t="s">
        <v>265</v>
      </c>
      <c r="K794">
        <v>3073</v>
      </c>
      <c r="L794">
        <v>3074</v>
      </c>
      <c r="M794" t="str">
        <f t="shared" si="84"/>
        <v>Dog100OverACSR</v>
      </c>
      <c r="N794" t="str">
        <f>+VLOOKUP(M794,LineCode!$E:$F,2,0)</f>
        <v>3p_11kV_100_ACSR_Al_o</v>
      </c>
      <c r="R794" t="s">
        <v>296</v>
      </c>
      <c r="S794" t="str">
        <f t="shared" si="85"/>
        <v>Line.line_DHO_3073_3074</v>
      </c>
      <c r="T794" t="str">
        <f t="shared" si="86"/>
        <v>Bus1=3073</v>
      </c>
      <c r="U794" t="str">
        <f t="shared" si="87"/>
        <v>Bus2=3074</v>
      </c>
      <c r="V794" t="str">
        <f t="shared" si="88"/>
        <v>phases=3</v>
      </c>
      <c r="W794" t="str">
        <f t="shared" si="89"/>
        <v>Linecode=3p_11kV_100_ACSR_Al_o</v>
      </c>
      <c r="X794" t="str">
        <f t="shared" si="90"/>
        <v>Length=22.9458</v>
      </c>
      <c r="Y794" t="s">
        <v>307</v>
      </c>
    </row>
    <row r="795" spans="1:25" x14ac:dyDescent="0.25">
      <c r="A795" t="s">
        <v>54</v>
      </c>
      <c r="B795">
        <v>11</v>
      </c>
      <c r="C795" t="s">
        <v>37</v>
      </c>
      <c r="D795">
        <v>100</v>
      </c>
      <c r="E795" t="s">
        <v>27</v>
      </c>
      <c r="F795" t="s">
        <v>38</v>
      </c>
      <c r="G795" t="s">
        <v>30</v>
      </c>
      <c r="H795">
        <v>3</v>
      </c>
      <c r="I795">
        <v>70.051199999999994</v>
      </c>
      <c r="J795" t="s">
        <v>265</v>
      </c>
      <c r="K795">
        <v>3074</v>
      </c>
      <c r="L795">
        <v>3075</v>
      </c>
      <c r="M795" t="str">
        <f t="shared" si="84"/>
        <v>Dog100OverACSR</v>
      </c>
      <c r="N795" t="str">
        <f>+VLOOKUP(M795,LineCode!$E:$F,2,0)</f>
        <v>3p_11kV_100_ACSR_Al_o</v>
      </c>
      <c r="R795" t="s">
        <v>296</v>
      </c>
      <c r="S795" t="str">
        <f t="shared" si="85"/>
        <v>Line.line_DHO_3074_3075</v>
      </c>
      <c r="T795" t="str">
        <f t="shared" si="86"/>
        <v>Bus1=3074</v>
      </c>
      <c r="U795" t="str">
        <f t="shared" si="87"/>
        <v>Bus2=3075</v>
      </c>
      <c r="V795" t="str">
        <f t="shared" si="88"/>
        <v>phases=3</v>
      </c>
      <c r="W795" t="str">
        <f t="shared" si="89"/>
        <v>Linecode=3p_11kV_100_ACSR_Al_o</v>
      </c>
      <c r="X795" t="str">
        <f t="shared" si="90"/>
        <v>Length=70.0512</v>
      </c>
      <c r="Y795" t="s">
        <v>307</v>
      </c>
    </row>
    <row r="796" spans="1:25" x14ac:dyDescent="0.25">
      <c r="A796" t="s">
        <v>54</v>
      </c>
      <c r="B796">
        <v>11</v>
      </c>
      <c r="C796" t="s">
        <v>37</v>
      </c>
      <c r="D796">
        <v>100</v>
      </c>
      <c r="E796" t="s">
        <v>27</v>
      </c>
      <c r="F796" t="s">
        <v>38</v>
      </c>
      <c r="G796" t="s">
        <v>30</v>
      </c>
      <c r="H796">
        <v>3</v>
      </c>
      <c r="I796">
        <v>29.354500000000002</v>
      </c>
      <c r="J796" t="s">
        <v>265</v>
      </c>
      <c r="K796">
        <v>3075</v>
      </c>
      <c r="L796">
        <v>3076</v>
      </c>
      <c r="M796" t="str">
        <f t="shared" si="84"/>
        <v>Dog100OverACSR</v>
      </c>
      <c r="N796" t="str">
        <f>+VLOOKUP(M796,LineCode!$E:$F,2,0)</f>
        <v>3p_11kV_100_ACSR_Al_o</v>
      </c>
      <c r="R796" t="s">
        <v>296</v>
      </c>
      <c r="S796" t="str">
        <f t="shared" si="85"/>
        <v>Line.line_DHO_3075_3076</v>
      </c>
      <c r="T796" t="str">
        <f t="shared" si="86"/>
        <v>Bus1=3075</v>
      </c>
      <c r="U796" t="str">
        <f t="shared" si="87"/>
        <v>Bus2=3076</v>
      </c>
      <c r="V796" t="str">
        <f t="shared" si="88"/>
        <v>phases=3</v>
      </c>
      <c r="W796" t="str">
        <f t="shared" si="89"/>
        <v>Linecode=3p_11kV_100_ACSR_Al_o</v>
      </c>
      <c r="X796" t="str">
        <f t="shared" si="90"/>
        <v>Length=29.3545</v>
      </c>
      <c r="Y796" t="s">
        <v>307</v>
      </c>
    </row>
    <row r="797" spans="1:25" x14ac:dyDescent="0.25">
      <c r="A797" t="s">
        <v>54</v>
      </c>
      <c r="B797">
        <v>11</v>
      </c>
      <c r="C797" t="s">
        <v>37</v>
      </c>
      <c r="D797">
        <v>100</v>
      </c>
      <c r="E797" t="s">
        <v>27</v>
      </c>
      <c r="F797" t="s">
        <v>38</v>
      </c>
      <c r="G797" t="s">
        <v>30</v>
      </c>
      <c r="H797">
        <v>3</v>
      </c>
      <c r="I797">
        <v>16.4544</v>
      </c>
      <c r="J797" t="s">
        <v>265</v>
      </c>
      <c r="K797">
        <v>3076</v>
      </c>
      <c r="L797">
        <v>3077</v>
      </c>
      <c r="M797" t="str">
        <f t="shared" si="84"/>
        <v>Dog100OverACSR</v>
      </c>
      <c r="N797" t="str">
        <f>+VLOOKUP(M797,LineCode!$E:$F,2,0)</f>
        <v>3p_11kV_100_ACSR_Al_o</v>
      </c>
      <c r="R797" t="s">
        <v>296</v>
      </c>
      <c r="S797" t="str">
        <f t="shared" si="85"/>
        <v>Line.line_DHO_3076_3077</v>
      </c>
      <c r="T797" t="str">
        <f t="shared" si="86"/>
        <v>Bus1=3076</v>
      </c>
      <c r="U797" t="str">
        <f t="shared" si="87"/>
        <v>Bus2=3077</v>
      </c>
      <c r="V797" t="str">
        <f t="shared" si="88"/>
        <v>phases=3</v>
      </c>
      <c r="W797" t="str">
        <f t="shared" si="89"/>
        <v>Linecode=3p_11kV_100_ACSR_Al_o</v>
      </c>
      <c r="X797" t="str">
        <f t="shared" si="90"/>
        <v>Length=16.4544</v>
      </c>
      <c r="Y797" t="s">
        <v>307</v>
      </c>
    </row>
    <row r="798" spans="1:25" x14ac:dyDescent="0.25">
      <c r="A798" t="s">
        <v>54</v>
      </c>
      <c r="B798">
        <v>11</v>
      </c>
      <c r="C798" t="s">
        <v>37</v>
      </c>
      <c r="D798">
        <v>100</v>
      </c>
      <c r="E798" t="s">
        <v>27</v>
      </c>
      <c r="F798" t="s">
        <v>38</v>
      </c>
      <c r="G798" t="s">
        <v>30</v>
      </c>
      <c r="H798">
        <v>3</v>
      </c>
      <c r="I798">
        <v>18.327200000000001</v>
      </c>
      <c r="J798" t="s">
        <v>265</v>
      </c>
      <c r="K798">
        <v>3077</v>
      </c>
      <c r="L798">
        <v>3078</v>
      </c>
      <c r="M798" t="str">
        <f t="shared" si="84"/>
        <v>Dog100OverACSR</v>
      </c>
      <c r="N798" t="str">
        <f>+VLOOKUP(M798,LineCode!$E:$F,2,0)</f>
        <v>3p_11kV_100_ACSR_Al_o</v>
      </c>
      <c r="R798" t="s">
        <v>296</v>
      </c>
      <c r="S798" t="str">
        <f t="shared" si="85"/>
        <v>Line.line_DHO_3077_3078</v>
      </c>
      <c r="T798" t="str">
        <f t="shared" si="86"/>
        <v>Bus1=3077</v>
      </c>
      <c r="U798" t="str">
        <f t="shared" si="87"/>
        <v>Bus2=3078</v>
      </c>
      <c r="V798" t="str">
        <f t="shared" si="88"/>
        <v>phases=3</v>
      </c>
      <c r="W798" t="str">
        <f t="shared" si="89"/>
        <v>Linecode=3p_11kV_100_ACSR_Al_o</v>
      </c>
      <c r="X798" t="str">
        <f t="shared" si="90"/>
        <v>Length=18.3272</v>
      </c>
      <c r="Y798" t="s">
        <v>307</v>
      </c>
    </row>
    <row r="799" spans="1:25" x14ac:dyDescent="0.25">
      <c r="A799" t="s">
        <v>54</v>
      </c>
      <c r="B799">
        <v>11</v>
      </c>
      <c r="C799" t="s">
        <v>37</v>
      </c>
      <c r="D799">
        <v>100</v>
      </c>
      <c r="E799" t="s">
        <v>27</v>
      </c>
      <c r="F799" t="s">
        <v>38</v>
      </c>
      <c r="G799" t="s">
        <v>30</v>
      </c>
      <c r="H799">
        <v>3</v>
      </c>
      <c r="I799">
        <v>21.240300000000001</v>
      </c>
      <c r="J799" t="s">
        <v>265</v>
      </c>
      <c r="K799">
        <v>3078</v>
      </c>
      <c r="L799">
        <v>3079</v>
      </c>
      <c r="M799" t="str">
        <f t="shared" si="84"/>
        <v>Dog100OverACSR</v>
      </c>
      <c r="N799" t="str">
        <f>+VLOOKUP(M799,LineCode!$E:$F,2,0)</f>
        <v>3p_11kV_100_ACSR_Al_o</v>
      </c>
      <c r="R799" t="s">
        <v>296</v>
      </c>
      <c r="S799" t="str">
        <f t="shared" si="85"/>
        <v>Line.line_DHO_3078_3079</v>
      </c>
      <c r="T799" t="str">
        <f t="shared" si="86"/>
        <v>Bus1=3078</v>
      </c>
      <c r="U799" t="str">
        <f t="shared" si="87"/>
        <v>Bus2=3079</v>
      </c>
      <c r="V799" t="str">
        <f t="shared" si="88"/>
        <v>phases=3</v>
      </c>
      <c r="W799" t="str">
        <f t="shared" si="89"/>
        <v>Linecode=3p_11kV_100_ACSR_Al_o</v>
      </c>
      <c r="X799" t="str">
        <f t="shared" si="90"/>
        <v>Length=21.2403</v>
      </c>
      <c r="Y799" t="s">
        <v>307</v>
      </c>
    </row>
    <row r="800" spans="1:25" x14ac:dyDescent="0.25">
      <c r="A800" t="s">
        <v>54</v>
      </c>
      <c r="B800">
        <v>11</v>
      </c>
      <c r="C800" t="s">
        <v>37</v>
      </c>
      <c r="D800">
        <v>100</v>
      </c>
      <c r="E800" t="s">
        <v>27</v>
      </c>
      <c r="F800" t="s">
        <v>38</v>
      </c>
      <c r="G800" t="s">
        <v>30</v>
      </c>
      <c r="H800">
        <v>3</v>
      </c>
      <c r="I800">
        <v>11.0097</v>
      </c>
      <c r="J800" t="s">
        <v>265</v>
      </c>
      <c r="K800">
        <v>3079</v>
      </c>
      <c r="L800">
        <v>3080</v>
      </c>
      <c r="M800" t="str">
        <f t="shared" si="84"/>
        <v>Dog100OverACSR</v>
      </c>
      <c r="N800" t="str">
        <f>+VLOOKUP(M800,LineCode!$E:$F,2,0)</f>
        <v>3p_11kV_100_ACSR_Al_o</v>
      </c>
      <c r="R800" t="s">
        <v>296</v>
      </c>
      <c r="S800" t="str">
        <f t="shared" si="85"/>
        <v>Line.line_DHO_3079_3080</v>
      </c>
      <c r="T800" t="str">
        <f t="shared" si="86"/>
        <v>Bus1=3079</v>
      </c>
      <c r="U800" t="str">
        <f t="shared" si="87"/>
        <v>Bus2=3080</v>
      </c>
      <c r="V800" t="str">
        <f t="shared" si="88"/>
        <v>phases=3</v>
      </c>
      <c r="W800" t="str">
        <f t="shared" si="89"/>
        <v>Linecode=3p_11kV_100_ACSR_Al_o</v>
      </c>
      <c r="X800" t="str">
        <f t="shared" si="90"/>
        <v>Length=11.0097</v>
      </c>
      <c r="Y800" t="s">
        <v>307</v>
      </c>
    </row>
    <row r="801" spans="1:25" x14ac:dyDescent="0.25">
      <c r="A801" t="s">
        <v>54</v>
      </c>
      <c r="B801">
        <v>11</v>
      </c>
      <c r="C801" t="s">
        <v>37</v>
      </c>
      <c r="D801">
        <v>100</v>
      </c>
      <c r="E801" t="s">
        <v>27</v>
      </c>
      <c r="F801" t="s">
        <v>38</v>
      </c>
      <c r="G801" t="s">
        <v>30</v>
      </c>
      <c r="H801">
        <v>3</v>
      </c>
      <c r="I801">
        <v>11.783200000000001</v>
      </c>
      <c r="J801" t="s">
        <v>265</v>
      </c>
      <c r="K801">
        <v>3080</v>
      </c>
      <c r="L801">
        <v>3081</v>
      </c>
      <c r="M801" t="str">
        <f t="shared" si="84"/>
        <v>Dog100OverACSR</v>
      </c>
      <c r="N801" t="str">
        <f>+VLOOKUP(M801,LineCode!$E:$F,2,0)</f>
        <v>3p_11kV_100_ACSR_Al_o</v>
      </c>
      <c r="R801" t="s">
        <v>296</v>
      </c>
      <c r="S801" t="str">
        <f t="shared" si="85"/>
        <v>Line.line_DHO_3080_3081</v>
      </c>
      <c r="T801" t="str">
        <f t="shared" si="86"/>
        <v>Bus1=3080</v>
      </c>
      <c r="U801" t="str">
        <f t="shared" si="87"/>
        <v>Bus2=3081</v>
      </c>
      <c r="V801" t="str">
        <f t="shared" si="88"/>
        <v>phases=3</v>
      </c>
      <c r="W801" t="str">
        <f t="shared" si="89"/>
        <v>Linecode=3p_11kV_100_ACSR_Al_o</v>
      </c>
      <c r="X801" t="str">
        <f t="shared" si="90"/>
        <v>Length=11.7832</v>
      </c>
      <c r="Y801" t="s">
        <v>307</v>
      </c>
    </row>
    <row r="802" spans="1:25" x14ac:dyDescent="0.25">
      <c r="A802" t="s">
        <v>54</v>
      </c>
      <c r="B802">
        <v>11</v>
      </c>
      <c r="C802" t="s">
        <v>37</v>
      </c>
      <c r="D802">
        <v>100</v>
      </c>
      <c r="E802" t="s">
        <v>27</v>
      </c>
      <c r="F802" t="s">
        <v>38</v>
      </c>
      <c r="G802" t="s">
        <v>30</v>
      </c>
      <c r="H802">
        <v>3</v>
      </c>
      <c r="I802">
        <v>14.713800000000001</v>
      </c>
      <c r="J802" t="s">
        <v>265</v>
      </c>
      <c r="K802">
        <v>3081</v>
      </c>
      <c r="L802">
        <v>3082</v>
      </c>
      <c r="M802" t="str">
        <f t="shared" si="84"/>
        <v>Dog100OverACSR</v>
      </c>
      <c r="N802" t="str">
        <f>+VLOOKUP(M802,LineCode!$E:$F,2,0)</f>
        <v>3p_11kV_100_ACSR_Al_o</v>
      </c>
      <c r="R802" t="s">
        <v>296</v>
      </c>
      <c r="S802" t="str">
        <f t="shared" si="85"/>
        <v>Line.line_DHO_3081_3082</v>
      </c>
      <c r="T802" t="str">
        <f t="shared" si="86"/>
        <v>Bus1=3081</v>
      </c>
      <c r="U802" t="str">
        <f t="shared" si="87"/>
        <v>Bus2=3082</v>
      </c>
      <c r="V802" t="str">
        <f t="shared" si="88"/>
        <v>phases=3</v>
      </c>
      <c r="W802" t="str">
        <f t="shared" si="89"/>
        <v>Linecode=3p_11kV_100_ACSR_Al_o</v>
      </c>
      <c r="X802" t="str">
        <f t="shared" si="90"/>
        <v>Length=14.7138</v>
      </c>
      <c r="Y802" t="s">
        <v>307</v>
      </c>
    </row>
    <row r="803" spans="1:25" x14ac:dyDescent="0.25">
      <c r="A803" t="s">
        <v>54</v>
      </c>
      <c r="B803">
        <v>11</v>
      </c>
      <c r="C803" t="s">
        <v>37</v>
      </c>
      <c r="D803">
        <v>100</v>
      </c>
      <c r="E803" t="s">
        <v>27</v>
      </c>
      <c r="F803" t="s">
        <v>38</v>
      </c>
      <c r="G803" t="s">
        <v>30</v>
      </c>
      <c r="H803">
        <v>3</v>
      </c>
      <c r="I803">
        <v>8.4445200000000007</v>
      </c>
      <c r="J803" t="s">
        <v>265</v>
      </c>
      <c r="K803">
        <v>3082</v>
      </c>
      <c r="L803">
        <v>3083</v>
      </c>
      <c r="M803" t="str">
        <f t="shared" si="84"/>
        <v>Dog100OverACSR</v>
      </c>
      <c r="N803" t="str">
        <f>+VLOOKUP(M803,LineCode!$E:$F,2,0)</f>
        <v>3p_11kV_100_ACSR_Al_o</v>
      </c>
      <c r="R803" t="s">
        <v>296</v>
      </c>
      <c r="S803" t="str">
        <f t="shared" si="85"/>
        <v>Line.line_DHO_3082_3083</v>
      </c>
      <c r="T803" t="str">
        <f t="shared" si="86"/>
        <v>Bus1=3082</v>
      </c>
      <c r="U803" t="str">
        <f t="shared" si="87"/>
        <v>Bus2=3083</v>
      </c>
      <c r="V803" t="str">
        <f t="shared" si="88"/>
        <v>phases=3</v>
      </c>
      <c r="W803" t="str">
        <f t="shared" si="89"/>
        <v>Linecode=3p_11kV_100_ACSR_Al_o</v>
      </c>
      <c r="X803" t="str">
        <f t="shared" si="90"/>
        <v>Length=8.44452</v>
      </c>
      <c r="Y803" t="s">
        <v>307</v>
      </c>
    </row>
    <row r="804" spans="1:25" x14ac:dyDescent="0.25">
      <c r="A804" t="s">
        <v>54</v>
      </c>
      <c r="B804">
        <v>11</v>
      </c>
      <c r="C804" t="s">
        <v>37</v>
      </c>
      <c r="D804">
        <v>100</v>
      </c>
      <c r="E804" t="s">
        <v>27</v>
      </c>
      <c r="F804" t="s">
        <v>38</v>
      </c>
      <c r="G804" t="s">
        <v>30</v>
      </c>
      <c r="H804">
        <v>3</v>
      </c>
      <c r="I804">
        <v>22.446200000000001</v>
      </c>
      <c r="J804" t="s">
        <v>265</v>
      </c>
      <c r="K804">
        <v>3083</v>
      </c>
      <c r="L804">
        <v>3084</v>
      </c>
      <c r="M804" t="str">
        <f t="shared" si="84"/>
        <v>Dog100OverACSR</v>
      </c>
      <c r="N804" t="str">
        <f>+VLOOKUP(M804,LineCode!$E:$F,2,0)</f>
        <v>3p_11kV_100_ACSR_Al_o</v>
      </c>
      <c r="R804" t="s">
        <v>296</v>
      </c>
      <c r="S804" t="str">
        <f t="shared" si="85"/>
        <v>Line.line_DHO_3083_3084</v>
      </c>
      <c r="T804" t="str">
        <f t="shared" si="86"/>
        <v>Bus1=3083</v>
      </c>
      <c r="U804" t="str">
        <f t="shared" si="87"/>
        <v>Bus2=3084</v>
      </c>
      <c r="V804" t="str">
        <f t="shared" si="88"/>
        <v>phases=3</v>
      </c>
      <c r="W804" t="str">
        <f t="shared" si="89"/>
        <v>Linecode=3p_11kV_100_ACSR_Al_o</v>
      </c>
      <c r="X804" t="str">
        <f t="shared" si="90"/>
        <v>Length=22.4462</v>
      </c>
      <c r="Y804" t="s">
        <v>307</v>
      </c>
    </row>
    <row r="805" spans="1:25" x14ac:dyDescent="0.25">
      <c r="A805" t="s">
        <v>54</v>
      </c>
      <c r="B805">
        <v>11</v>
      </c>
      <c r="C805" t="s">
        <v>37</v>
      </c>
      <c r="D805">
        <v>100</v>
      </c>
      <c r="E805" t="s">
        <v>27</v>
      </c>
      <c r="F805" t="s">
        <v>38</v>
      </c>
      <c r="G805" t="s">
        <v>30</v>
      </c>
      <c r="H805">
        <v>3</v>
      </c>
      <c r="I805">
        <v>18.514600000000002</v>
      </c>
      <c r="J805" t="s">
        <v>265</v>
      </c>
      <c r="K805">
        <v>3084</v>
      </c>
      <c r="L805">
        <v>3085</v>
      </c>
      <c r="M805" t="str">
        <f t="shared" si="84"/>
        <v>Dog100OverACSR</v>
      </c>
      <c r="N805" t="str">
        <f>+VLOOKUP(M805,LineCode!$E:$F,2,0)</f>
        <v>3p_11kV_100_ACSR_Al_o</v>
      </c>
      <c r="R805" t="s">
        <v>296</v>
      </c>
      <c r="S805" t="str">
        <f t="shared" si="85"/>
        <v>Line.line_DHO_3084_3085</v>
      </c>
      <c r="T805" t="str">
        <f t="shared" si="86"/>
        <v>Bus1=3084</v>
      </c>
      <c r="U805" t="str">
        <f t="shared" si="87"/>
        <v>Bus2=3085</v>
      </c>
      <c r="V805" t="str">
        <f t="shared" si="88"/>
        <v>phases=3</v>
      </c>
      <c r="W805" t="str">
        <f t="shared" si="89"/>
        <v>Linecode=3p_11kV_100_ACSR_Al_o</v>
      </c>
      <c r="X805" t="str">
        <f t="shared" si="90"/>
        <v>Length=18.5146</v>
      </c>
      <c r="Y805" t="s">
        <v>307</v>
      </c>
    </row>
    <row r="806" spans="1:25" x14ac:dyDescent="0.25">
      <c r="A806" t="s">
        <v>54</v>
      </c>
      <c r="B806">
        <v>11</v>
      </c>
      <c r="C806" t="s">
        <v>37</v>
      </c>
      <c r="D806">
        <v>100</v>
      </c>
      <c r="E806" t="s">
        <v>27</v>
      </c>
      <c r="F806" t="s">
        <v>38</v>
      </c>
      <c r="G806" t="s">
        <v>30</v>
      </c>
      <c r="H806">
        <v>3</v>
      </c>
      <c r="I806">
        <v>25.688400000000001</v>
      </c>
      <c r="J806" t="s">
        <v>265</v>
      </c>
      <c r="K806">
        <v>3085</v>
      </c>
      <c r="L806">
        <v>3086</v>
      </c>
      <c r="M806" t="str">
        <f t="shared" si="84"/>
        <v>Dog100OverACSR</v>
      </c>
      <c r="N806" t="str">
        <f>+VLOOKUP(M806,LineCode!$E:$F,2,0)</f>
        <v>3p_11kV_100_ACSR_Al_o</v>
      </c>
      <c r="R806" t="s">
        <v>296</v>
      </c>
      <c r="S806" t="str">
        <f t="shared" si="85"/>
        <v>Line.line_DHO_3085_3086</v>
      </c>
      <c r="T806" t="str">
        <f t="shared" si="86"/>
        <v>Bus1=3085</v>
      </c>
      <c r="U806" t="str">
        <f t="shared" si="87"/>
        <v>Bus2=3086</v>
      </c>
      <c r="V806" t="str">
        <f t="shared" si="88"/>
        <v>phases=3</v>
      </c>
      <c r="W806" t="str">
        <f t="shared" si="89"/>
        <v>Linecode=3p_11kV_100_ACSR_Al_o</v>
      </c>
      <c r="X806" t="str">
        <f t="shared" si="90"/>
        <v>Length=25.6884</v>
      </c>
      <c r="Y806" t="s">
        <v>307</v>
      </c>
    </row>
    <row r="807" spans="1:25" x14ac:dyDescent="0.25">
      <c r="A807" t="s">
        <v>54</v>
      </c>
      <c r="B807">
        <v>11</v>
      </c>
      <c r="C807" t="s">
        <v>37</v>
      </c>
      <c r="D807">
        <v>100</v>
      </c>
      <c r="E807" t="s">
        <v>27</v>
      </c>
      <c r="F807" t="s">
        <v>38</v>
      </c>
      <c r="G807" t="s">
        <v>30</v>
      </c>
      <c r="H807">
        <v>3</v>
      </c>
      <c r="I807">
        <v>3.73922</v>
      </c>
      <c r="J807" t="s">
        <v>265</v>
      </c>
      <c r="K807">
        <v>3086</v>
      </c>
      <c r="L807">
        <v>3087</v>
      </c>
      <c r="M807" t="str">
        <f t="shared" si="84"/>
        <v>Dog100OverACSR</v>
      </c>
      <c r="N807" t="str">
        <f>+VLOOKUP(M807,LineCode!$E:$F,2,0)</f>
        <v>3p_11kV_100_ACSR_Al_o</v>
      </c>
      <c r="R807" t="s">
        <v>296</v>
      </c>
      <c r="S807" t="str">
        <f t="shared" si="85"/>
        <v>Line.line_DHO_3086_3087</v>
      </c>
      <c r="T807" t="str">
        <f t="shared" si="86"/>
        <v>Bus1=3086</v>
      </c>
      <c r="U807" t="str">
        <f t="shared" si="87"/>
        <v>Bus2=3087</v>
      </c>
      <c r="V807" t="str">
        <f t="shared" si="88"/>
        <v>phases=3</v>
      </c>
      <c r="W807" t="str">
        <f t="shared" si="89"/>
        <v>Linecode=3p_11kV_100_ACSR_Al_o</v>
      </c>
      <c r="X807" t="str">
        <f t="shared" si="90"/>
        <v>Length=3.73922</v>
      </c>
      <c r="Y807" t="s">
        <v>307</v>
      </c>
    </row>
    <row r="808" spans="1:25" x14ac:dyDescent="0.25">
      <c r="A808" t="s">
        <v>54</v>
      </c>
      <c r="B808">
        <v>11</v>
      </c>
      <c r="C808" t="s">
        <v>37</v>
      </c>
      <c r="D808">
        <v>100</v>
      </c>
      <c r="E808" t="s">
        <v>27</v>
      </c>
      <c r="F808" t="s">
        <v>38</v>
      </c>
      <c r="G808" t="s">
        <v>30</v>
      </c>
      <c r="H808">
        <v>3</v>
      </c>
      <c r="I808">
        <v>0.69356499999999999</v>
      </c>
      <c r="J808" t="s">
        <v>265</v>
      </c>
      <c r="K808">
        <v>3087</v>
      </c>
      <c r="L808">
        <v>3240</v>
      </c>
      <c r="M808" t="str">
        <f t="shared" si="84"/>
        <v>Dog100OverACSR</v>
      </c>
      <c r="N808" t="str">
        <f>+VLOOKUP(M808,LineCode!$E:$F,2,0)</f>
        <v>3p_11kV_100_ACSR_Al_o</v>
      </c>
      <c r="R808" t="s">
        <v>296</v>
      </c>
      <c r="S808" t="str">
        <f t="shared" si="85"/>
        <v>Line.line_DHO_3087_3240</v>
      </c>
      <c r="T808" t="str">
        <f t="shared" si="86"/>
        <v>Bus1=3087</v>
      </c>
      <c r="U808" t="str">
        <f t="shared" si="87"/>
        <v>Bus2=3240</v>
      </c>
      <c r="V808" t="str">
        <f t="shared" si="88"/>
        <v>phases=3</v>
      </c>
      <c r="W808" t="str">
        <f t="shared" si="89"/>
        <v>Linecode=3p_11kV_100_ACSR_Al_o</v>
      </c>
      <c r="X808" t="str">
        <f t="shared" si="90"/>
        <v>Length=0.693565</v>
      </c>
      <c r="Y808" t="s">
        <v>307</v>
      </c>
    </row>
    <row r="809" spans="1:25" x14ac:dyDescent="0.25">
      <c r="A809" t="s">
        <v>54</v>
      </c>
      <c r="B809">
        <v>11</v>
      </c>
      <c r="C809" t="s">
        <v>37</v>
      </c>
      <c r="D809">
        <v>100</v>
      </c>
      <c r="E809" t="s">
        <v>27</v>
      </c>
      <c r="F809" t="s">
        <v>38</v>
      </c>
      <c r="G809" t="s">
        <v>30</v>
      </c>
      <c r="H809">
        <v>3</v>
      </c>
      <c r="I809">
        <v>26.203600000000002</v>
      </c>
      <c r="J809" t="s">
        <v>265</v>
      </c>
      <c r="K809">
        <v>3240</v>
      </c>
      <c r="L809">
        <v>3133</v>
      </c>
      <c r="M809" t="str">
        <f t="shared" si="84"/>
        <v>Dog100OverACSR</v>
      </c>
      <c r="N809" t="str">
        <f>+VLOOKUP(M809,LineCode!$E:$F,2,0)</f>
        <v>3p_11kV_100_ACSR_Al_o</v>
      </c>
      <c r="R809" t="s">
        <v>296</v>
      </c>
      <c r="S809" t="str">
        <f t="shared" si="85"/>
        <v>Line.line_DHO_3240_3133</v>
      </c>
      <c r="T809" t="str">
        <f t="shared" si="86"/>
        <v>Bus1=3240</v>
      </c>
      <c r="U809" t="str">
        <f t="shared" si="87"/>
        <v>Bus2=3133</v>
      </c>
      <c r="V809" t="str">
        <f t="shared" si="88"/>
        <v>phases=3</v>
      </c>
      <c r="W809" t="str">
        <f t="shared" si="89"/>
        <v>Linecode=3p_11kV_100_ACSR_Al_o</v>
      </c>
      <c r="X809" t="str">
        <f t="shared" si="90"/>
        <v>Length=26.2036</v>
      </c>
      <c r="Y809" t="s">
        <v>307</v>
      </c>
    </row>
    <row r="810" spans="1:25" x14ac:dyDescent="0.25">
      <c r="A810" t="s">
        <v>54</v>
      </c>
      <c r="B810">
        <v>11</v>
      </c>
      <c r="C810" t="s">
        <v>37</v>
      </c>
      <c r="D810">
        <v>100</v>
      </c>
      <c r="E810" t="s">
        <v>27</v>
      </c>
      <c r="F810" t="s">
        <v>38</v>
      </c>
      <c r="G810" t="s">
        <v>30</v>
      </c>
      <c r="H810">
        <v>3</v>
      </c>
      <c r="I810">
        <v>16.513100000000001</v>
      </c>
      <c r="J810" t="s">
        <v>265</v>
      </c>
      <c r="K810">
        <v>3133</v>
      </c>
      <c r="L810">
        <v>3132</v>
      </c>
      <c r="M810" t="str">
        <f t="shared" si="84"/>
        <v>Dog100OverACSR</v>
      </c>
      <c r="N810" t="str">
        <f>+VLOOKUP(M810,LineCode!$E:$F,2,0)</f>
        <v>3p_11kV_100_ACSR_Al_o</v>
      </c>
      <c r="R810" t="s">
        <v>296</v>
      </c>
      <c r="S810" t="str">
        <f t="shared" si="85"/>
        <v>Line.line_DHO_3133_3132</v>
      </c>
      <c r="T810" t="str">
        <f t="shared" si="86"/>
        <v>Bus1=3133</v>
      </c>
      <c r="U810" t="str">
        <f t="shared" si="87"/>
        <v>Bus2=3132</v>
      </c>
      <c r="V810" t="str">
        <f t="shared" si="88"/>
        <v>phases=3</v>
      </c>
      <c r="W810" t="str">
        <f t="shared" si="89"/>
        <v>Linecode=3p_11kV_100_ACSR_Al_o</v>
      </c>
      <c r="X810" t="str">
        <f t="shared" si="90"/>
        <v>Length=16.5131</v>
      </c>
      <c r="Y810" t="s">
        <v>307</v>
      </c>
    </row>
    <row r="811" spans="1:25" x14ac:dyDescent="0.25">
      <c r="A811" t="s">
        <v>54</v>
      </c>
      <c r="B811">
        <v>11</v>
      </c>
      <c r="C811" t="s">
        <v>37</v>
      </c>
      <c r="D811">
        <v>100</v>
      </c>
      <c r="E811" t="s">
        <v>27</v>
      </c>
      <c r="F811" t="s">
        <v>38</v>
      </c>
      <c r="G811" t="s">
        <v>30</v>
      </c>
      <c r="H811">
        <v>3</v>
      </c>
      <c r="I811">
        <v>32.679600000000001</v>
      </c>
      <c r="J811" t="s">
        <v>265</v>
      </c>
      <c r="K811">
        <v>3132</v>
      </c>
      <c r="L811">
        <v>3131</v>
      </c>
      <c r="M811" t="str">
        <f t="shared" si="84"/>
        <v>Dog100OverACSR</v>
      </c>
      <c r="N811" t="str">
        <f>+VLOOKUP(M811,LineCode!$E:$F,2,0)</f>
        <v>3p_11kV_100_ACSR_Al_o</v>
      </c>
      <c r="R811" t="s">
        <v>296</v>
      </c>
      <c r="S811" t="str">
        <f t="shared" si="85"/>
        <v>Line.line_DHO_3132_3131</v>
      </c>
      <c r="T811" t="str">
        <f t="shared" si="86"/>
        <v>Bus1=3132</v>
      </c>
      <c r="U811" t="str">
        <f t="shared" si="87"/>
        <v>Bus2=3131</v>
      </c>
      <c r="V811" t="str">
        <f t="shared" si="88"/>
        <v>phases=3</v>
      </c>
      <c r="W811" t="str">
        <f t="shared" si="89"/>
        <v>Linecode=3p_11kV_100_ACSR_Al_o</v>
      </c>
      <c r="X811" t="str">
        <f t="shared" si="90"/>
        <v>Length=32.6796</v>
      </c>
      <c r="Y811" t="s">
        <v>307</v>
      </c>
    </row>
    <row r="812" spans="1:25" x14ac:dyDescent="0.25">
      <c r="A812" t="s">
        <v>54</v>
      </c>
      <c r="B812">
        <v>11</v>
      </c>
      <c r="C812" t="s">
        <v>37</v>
      </c>
      <c r="D812">
        <v>100</v>
      </c>
      <c r="E812" t="s">
        <v>27</v>
      </c>
      <c r="F812" t="s">
        <v>38</v>
      </c>
      <c r="G812" t="s">
        <v>30</v>
      </c>
      <c r="H812">
        <v>3</v>
      </c>
      <c r="I812">
        <v>18.290400000000002</v>
      </c>
      <c r="J812" t="s">
        <v>265</v>
      </c>
      <c r="K812">
        <v>3131</v>
      </c>
      <c r="L812">
        <v>3130</v>
      </c>
      <c r="M812" t="str">
        <f t="shared" si="84"/>
        <v>Dog100OverACSR</v>
      </c>
      <c r="N812" t="str">
        <f>+VLOOKUP(M812,LineCode!$E:$F,2,0)</f>
        <v>3p_11kV_100_ACSR_Al_o</v>
      </c>
      <c r="R812" t="s">
        <v>296</v>
      </c>
      <c r="S812" t="str">
        <f t="shared" si="85"/>
        <v>Line.line_DHO_3131_3130</v>
      </c>
      <c r="T812" t="str">
        <f t="shared" si="86"/>
        <v>Bus1=3131</v>
      </c>
      <c r="U812" t="str">
        <f t="shared" si="87"/>
        <v>Bus2=3130</v>
      </c>
      <c r="V812" t="str">
        <f t="shared" si="88"/>
        <v>phases=3</v>
      </c>
      <c r="W812" t="str">
        <f t="shared" si="89"/>
        <v>Linecode=3p_11kV_100_ACSR_Al_o</v>
      </c>
      <c r="X812" t="str">
        <f t="shared" si="90"/>
        <v>Length=18.2904</v>
      </c>
      <c r="Y812" t="s">
        <v>307</v>
      </c>
    </row>
    <row r="813" spans="1:25" x14ac:dyDescent="0.25">
      <c r="A813" t="s">
        <v>54</v>
      </c>
      <c r="B813">
        <v>11</v>
      </c>
      <c r="C813" t="s">
        <v>37</v>
      </c>
      <c r="D813">
        <v>100</v>
      </c>
      <c r="E813" t="s">
        <v>27</v>
      </c>
      <c r="F813" t="s">
        <v>38</v>
      </c>
      <c r="G813" t="s">
        <v>30</v>
      </c>
      <c r="H813">
        <v>3</v>
      </c>
      <c r="I813">
        <v>28.442</v>
      </c>
      <c r="J813" t="s">
        <v>265</v>
      </c>
      <c r="K813">
        <v>3130</v>
      </c>
      <c r="L813">
        <v>3129</v>
      </c>
      <c r="M813" t="str">
        <f t="shared" si="84"/>
        <v>Dog100OverACSR</v>
      </c>
      <c r="N813" t="str">
        <f>+VLOOKUP(M813,LineCode!$E:$F,2,0)</f>
        <v>3p_11kV_100_ACSR_Al_o</v>
      </c>
      <c r="R813" t="s">
        <v>296</v>
      </c>
      <c r="S813" t="str">
        <f t="shared" si="85"/>
        <v>Line.line_DHO_3130_3129</v>
      </c>
      <c r="T813" t="str">
        <f t="shared" si="86"/>
        <v>Bus1=3130</v>
      </c>
      <c r="U813" t="str">
        <f t="shared" si="87"/>
        <v>Bus2=3129</v>
      </c>
      <c r="V813" t="str">
        <f t="shared" si="88"/>
        <v>phases=3</v>
      </c>
      <c r="W813" t="str">
        <f t="shared" si="89"/>
        <v>Linecode=3p_11kV_100_ACSR_Al_o</v>
      </c>
      <c r="X813" t="str">
        <f t="shared" si="90"/>
        <v>Length=28.442</v>
      </c>
      <c r="Y813" t="s">
        <v>307</v>
      </c>
    </row>
    <row r="814" spans="1:25" x14ac:dyDescent="0.25">
      <c r="A814" t="s">
        <v>54</v>
      </c>
      <c r="B814">
        <v>11</v>
      </c>
      <c r="C814" t="s">
        <v>37</v>
      </c>
      <c r="D814">
        <v>100</v>
      </c>
      <c r="E814" t="s">
        <v>27</v>
      </c>
      <c r="F814" t="s">
        <v>38</v>
      </c>
      <c r="G814" t="s">
        <v>30</v>
      </c>
      <c r="H814">
        <v>3</v>
      </c>
      <c r="I814">
        <v>29.168500000000002</v>
      </c>
      <c r="J814" t="s">
        <v>265</v>
      </c>
      <c r="K814">
        <v>3129</v>
      </c>
      <c r="L814">
        <v>3128</v>
      </c>
      <c r="M814" t="str">
        <f t="shared" si="84"/>
        <v>Dog100OverACSR</v>
      </c>
      <c r="N814" t="str">
        <f>+VLOOKUP(M814,LineCode!$E:$F,2,0)</f>
        <v>3p_11kV_100_ACSR_Al_o</v>
      </c>
      <c r="R814" t="s">
        <v>296</v>
      </c>
      <c r="S814" t="str">
        <f t="shared" si="85"/>
        <v>Line.line_DHO_3129_3128</v>
      </c>
      <c r="T814" t="str">
        <f t="shared" si="86"/>
        <v>Bus1=3129</v>
      </c>
      <c r="U814" t="str">
        <f t="shared" si="87"/>
        <v>Bus2=3128</v>
      </c>
      <c r="V814" t="str">
        <f t="shared" si="88"/>
        <v>phases=3</v>
      </c>
      <c r="W814" t="str">
        <f t="shared" si="89"/>
        <v>Linecode=3p_11kV_100_ACSR_Al_o</v>
      </c>
      <c r="X814" t="str">
        <f t="shared" si="90"/>
        <v>Length=29.1685</v>
      </c>
      <c r="Y814" t="s">
        <v>307</v>
      </c>
    </row>
    <row r="815" spans="1:25" x14ac:dyDescent="0.25">
      <c r="A815" t="s">
        <v>54</v>
      </c>
      <c r="B815">
        <v>11</v>
      </c>
      <c r="C815" t="s">
        <v>37</v>
      </c>
      <c r="D815">
        <v>100</v>
      </c>
      <c r="E815" t="s">
        <v>27</v>
      </c>
      <c r="F815" t="s">
        <v>38</v>
      </c>
      <c r="G815" t="s">
        <v>30</v>
      </c>
      <c r="H815">
        <v>3</v>
      </c>
      <c r="I815">
        <v>17.282800000000002</v>
      </c>
      <c r="J815" t="s">
        <v>265</v>
      </c>
      <c r="K815">
        <v>3128</v>
      </c>
      <c r="L815">
        <v>3127</v>
      </c>
      <c r="M815" t="str">
        <f t="shared" si="84"/>
        <v>Dog100OverACSR</v>
      </c>
      <c r="N815" t="str">
        <f>+VLOOKUP(M815,LineCode!$E:$F,2,0)</f>
        <v>3p_11kV_100_ACSR_Al_o</v>
      </c>
      <c r="R815" t="s">
        <v>296</v>
      </c>
      <c r="S815" t="str">
        <f t="shared" si="85"/>
        <v>Line.line_DHO_3128_3127</v>
      </c>
      <c r="T815" t="str">
        <f t="shared" si="86"/>
        <v>Bus1=3128</v>
      </c>
      <c r="U815" t="str">
        <f t="shared" si="87"/>
        <v>Bus2=3127</v>
      </c>
      <c r="V815" t="str">
        <f t="shared" si="88"/>
        <v>phases=3</v>
      </c>
      <c r="W815" t="str">
        <f t="shared" si="89"/>
        <v>Linecode=3p_11kV_100_ACSR_Al_o</v>
      </c>
      <c r="X815" t="str">
        <f t="shared" si="90"/>
        <v>Length=17.2828</v>
      </c>
      <c r="Y815" t="s">
        <v>307</v>
      </c>
    </row>
    <row r="816" spans="1:25" x14ac:dyDescent="0.25">
      <c r="A816" t="s">
        <v>54</v>
      </c>
      <c r="B816">
        <v>11</v>
      </c>
      <c r="C816" t="s">
        <v>37</v>
      </c>
      <c r="D816">
        <v>100</v>
      </c>
      <c r="E816" t="s">
        <v>27</v>
      </c>
      <c r="F816" t="s">
        <v>38</v>
      </c>
      <c r="G816" t="s">
        <v>30</v>
      </c>
      <c r="H816">
        <v>3</v>
      </c>
      <c r="I816">
        <v>8.9397300000000008</v>
      </c>
      <c r="J816" t="s">
        <v>265</v>
      </c>
      <c r="K816">
        <v>3127</v>
      </c>
      <c r="L816">
        <v>3126</v>
      </c>
      <c r="M816" t="str">
        <f t="shared" si="84"/>
        <v>Dog100OverACSR</v>
      </c>
      <c r="N816" t="str">
        <f>+VLOOKUP(M816,LineCode!$E:$F,2,0)</f>
        <v>3p_11kV_100_ACSR_Al_o</v>
      </c>
      <c r="R816" t="s">
        <v>296</v>
      </c>
      <c r="S816" t="str">
        <f t="shared" si="85"/>
        <v>Line.line_DHO_3127_3126</v>
      </c>
      <c r="T816" t="str">
        <f t="shared" si="86"/>
        <v>Bus1=3127</v>
      </c>
      <c r="U816" t="str">
        <f t="shared" si="87"/>
        <v>Bus2=3126</v>
      </c>
      <c r="V816" t="str">
        <f t="shared" si="88"/>
        <v>phases=3</v>
      </c>
      <c r="W816" t="str">
        <f t="shared" si="89"/>
        <v>Linecode=3p_11kV_100_ACSR_Al_o</v>
      </c>
      <c r="X816" t="str">
        <f t="shared" si="90"/>
        <v>Length=8.93973</v>
      </c>
      <c r="Y816" t="s">
        <v>307</v>
      </c>
    </row>
    <row r="817" spans="1:25" x14ac:dyDescent="0.25">
      <c r="A817" t="s">
        <v>54</v>
      </c>
      <c r="B817">
        <v>11</v>
      </c>
      <c r="C817" t="s">
        <v>37</v>
      </c>
      <c r="D817">
        <v>100</v>
      </c>
      <c r="E817" t="s">
        <v>27</v>
      </c>
      <c r="F817" t="s">
        <v>38</v>
      </c>
      <c r="G817" t="s">
        <v>30</v>
      </c>
      <c r="H817">
        <v>3</v>
      </c>
      <c r="I817">
        <v>42.2089</v>
      </c>
      <c r="J817" t="s">
        <v>265</v>
      </c>
      <c r="K817">
        <v>3126</v>
      </c>
      <c r="L817">
        <v>3125</v>
      </c>
      <c r="M817" t="str">
        <f t="shared" si="84"/>
        <v>Dog100OverACSR</v>
      </c>
      <c r="N817" t="str">
        <f>+VLOOKUP(M817,LineCode!$E:$F,2,0)</f>
        <v>3p_11kV_100_ACSR_Al_o</v>
      </c>
      <c r="R817" t="s">
        <v>296</v>
      </c>
      <c r="S817" t="str">
        <f t="shared" si="85"/>
        <v>Line.line_DHO_3126_3125</v>
      </c>
      <c r="T817" t="str">
        <f t="shared" si="86"/>
        <v>Bus1=3126</v>
      </c>
      <c r="U817" t="str">
        <f t="shared" si="87"/>
        <v>Bus2=3125</v>
      </c>
      <c r="V817" t="str">
        <f t="shared" si="88"/>
        <v>phases=3</v>
      </c>
      <c r="W817" t="str">
        <f t="shared" si="89"/>
        <v>Linecode=3p_11kV_100_ACSR_Al_o</v>
      </c>
      <c r="X817" t="str">
        <f t="shared" si="90"/>
        <v>Length=42.2089</v>
      </c>
      <c r="Y817" t="s">
        <v>307</v>
      </c>
    </row>
    <row r="818" spans="1:25" x14ac:dyDescent="0.25">
      <c r="A818" t="s">
        <v>54</v>
      </c>
      <c r="B818">
        <v>11</v>
      </c>
      <c r="C818" t="s">
        <v>37</v>
      </c>
      <c r="D818">
        <v>100</v>
      </c>
      <c r="E818" t="s">
        <v>27</v>
      </c>
      <c r="F818" t="s">
        <v>38</v>
      </c>
      <c r="G818" t="s">
        <v>30</v>
      </c>
      <c r="H818">
        <v>3</v>
      </c>
      <c r="I818">
        <v>39.7592</v>
      </c>
      <c r="J818" t="s">
        <v>265</v>
      </c>
      <c r="K818">
        <v>3125</v>
      </c>
      <c r="L818">
        <v>3124</v>
      </c>
      <c r="M818" t="str">
        <f t="shared" si="84"/>
        <v>Dog100OverACSR</v>
      </c>
      <c r="N818" t="str">
        <f>+VLOOKUP(M818,LineCode!$E:$F,2,0)</f>
        <v>3p_11kV_100_ACSR_Al_o</v>
      </c>
      <c r="R818" t="s">
        <v>296</v>
      </c>
      <c r="S818" t="str">
        <f t="shared" si="85"/>
        <v>Line.line_DHO_3125_3124</v>
      </c>
      <c r="T818" t="str">
        <f t="shared" si="86"/>
        <v>Bus1=3125</v>
      </c>
      <c r="U818" t="str">
        <f t="shared" si="87"/>
        <v>Bus2=3124</v>
      </c>
      <c r="V818" t="str">
        <f t="shared" si="88"/>
        <v>phases=3</v>
      </c>
      <c r="W818" t="str">
        <f t="shared" si="89"/>
        <v>Linecode=3p_11kV_100_ACSR_Al_o</v>
      </c>
      <c r="X818" t="str">
        <f t="shared" si="90"/>
        <v>Length=39.7592</v>
      </c>
      <c r="Y818" t="s">
        <v>307</v>
      </c>
    </row>
    <row r="819" spans="1:25" x14ac:dyDescent="0.25">
      <c r="A819" t="s">
        <v>54</v>
      </c>
      <c r="B819">
        <v>11</v>
      </c>
      <c r="C819" t="s">
        <v>37</v>
      </c>
      <c r="D819">
        <v>100</v>
      </c>
      <c r="E819" t="s">
        <v>27</v>
      </c>
      <c r="F819" t="s">
        <v>38</v>
      </c>
      <c r="G819" t="s">
        <v>30</v>
      </c>
      <c r="H819">
        <v>3</v>
      </c>
      <c r="I819">
        <v>10.049799999999999</v>
      </c>
      <c r="J819" t="s">
        <v>265</v>
      </c>
      <c r="K819">
        <v>3124</v>
      </c>
      <c r="L819">
        <v>3123</v>
      </c>
      <c r="M819" t="str">
        <f t="shared" si="84"/>
        <v>Dog100OverACSR</v>
      </c>
      <c r="N819" t="str">
        <f>+VLOOKUP(M819,LineCode!$E:$F,2,0)</f>
        <v>3p_11kV_100_ACSR_Al_o</v>
      </c>
      <c r="R819" t="s">
        <v>296</v>
      </c>
      <c r="S819" t="str">
        <f t="shared" si="85"/>
        <v>Line.line_DHO_3124_3123</v>
      </c>
      <c r="T819" t="str">
        <f t="shared" si="86"/>
        <v>Bus1=3124</v>
      </c>
      <c r="U819" t="str">
        <f t="shared" si="87"/>
        <v>Bus2=3123</v>
      </c>
      <c r="V819" t="str">
        <f t="shared" si="88"/>
        <v>phases=3</v>
      </c>
      <c r="W819" t="str">
        <f t="shared" si="89"/>
        <v>Linecode=3p_11kV_100_ACSR_Al_o</v>
      </c>
      <c r="X819" t="str">
        <f t="shared" si="90"/>
        <v>Length=10.0498</v>
      </c>
      <c r="Y819" t="s">
        <v>307</v>
      </c>
    </row>
    <row r="820" spans="1:25" x14ac:dyDescent="0.25">
      <c r="A820" t="s">
        <v>54</v>
      </c>
      <c r="B820">
        <v>11</v>
      </c>
      <c r="C820" t="s">
        <v>37</v>
      </c>
      <c r="D820">
        <v>100</v>
      </c>
      <c r="E820" t="s">
        <v>27</v>
      </c>
      <c r="F820" t="s">
        <v>38</v>
      </c>
      <c r="G820" t="s">
        <v>30</v>
      </c>
      <c r="H820">
        <v>3</v>
      </c>
      <c r="I820">
        <v>69.198300000000003</v>
      </c>
      <c r="J820" t="s">
        <v>265</v>
      </c>
      <c r="K820">
        <v>3123</v>
      </c>
      <c r="L820">
        <v>3122</v>
      </c>
      <c r="M820" t="str">
        <f t="shared" si="84"/>
        <v>Dog100OverACSR</v>
      </c>
      <c r="N820" t="str">
        <f>+VLOOKUP(M820,LineCode!$E:$F,2,0)</f>
        <v>3p_11kV_100_ACSR_Al_o</v>
      </c>
      <c r="R820" t="s">
        <v>296</v>
      </c>
      <c r="S820" t="str">
        <f t="shared" si="85"/>
        <v>Line.line_DHO_3123_3122</v>
      </c>
      <c r="T820" t="str">
        <f t="shared" si="86"/>
        <v>Bus1=3123</v>
      </c>
      <c r="U820" t="str">
        <f t="shared" si="87"/>
        <v>Bus2=3122</v>
      </c>
      <c r="V820" t="str">
        <f t="shared" si="88"/>
        <v>phases=3</v>
      </c>
      <c r="W820" t="str">
        <f t="shared" si="89"/>
        <v>Linecode=3p_11kV_100_ACSR_Al_o</v>
      </c>
      <c r="X820" t="str">
        <f t="shared" si="90"/>
        <v>Length=69.1983</v>
      </c>
      <c r="Y820" t="s">
        <v>307</v>
      </c>
    </row>
    <row r="821" spans="1:25" x14ac:dyDescent="0.25">
      <c r="A821" t="s">
        <v>54</v>
      </c>
      <c r="B821">
        <v>11</v>
      </c>
      <c r="C821" t="s">
        <v>37</v>
      </c>
      <c r="D821">
        <v>100</v>
      </c>
      <c r="E821" t="s">
        <v>27</v>
      </c>
      <c r="F821" t="s">
        <v>38</v>
      </c>
      <c r="G821" t="s">
        <v>30</v>
      </c>
      <c r="H821">
        <v>3</v>
      </c>
      <c r="I821">
        <v>26.140499999999999</v>
      </c>
      <c r="J821" t="s">
        <v>265</v>
      </c>
      <c r="K821">
        <v>3087</v>
      </c>
      <c r="L821">
        <v>3134</v>
      </c>
      <c r="M821" t="str">
        <f t="shared" si="84"/>
        <v>Dog100OverACSR</v>
      </c>
      <c r="N821" t="str">
        <f>+VLOOKUP(M821,LineCode!$E:$F,2,0)</f>
        <v>3p_11kV_100_ACSR_Al_o</v>
      </c>
      <c r="R821" t="s">
        <v>296</v>
      </c>
      <c r="S821" t="str">
        <f t="shared" si="85"/>
        <v>Line.line_DHO_3087_3134</v>
      </c>
      <c r="T821" t="str">
        <f t="shared" si="86"/>
        <v>Bus1=3087</v>
      </c>
      <c r="U821" t="str">
        <f t="shared" si="87"/>
        <v>Bus2=3134</v>
      </c>
      <c r="V821" t="str">
        <f t="shared" si="88"/>
        <v>phases=3</v>
      </c>
      <c r="W821" t="str">
        <f t="shared" si="89"/>
        <v>Linecode=3p_11kV_100_ACSR_Al_o</v>
      </c>
      <c r="X821" t="str">
        <f t="shared" si="90"/>
        <v>Length=26.1405</v>
      </c>
      <c r="Y821" t="s">
        <v>307</v>
      </c>
    </row>
    <row r="822" spans="1:25" x14ac:dyDescent="0.25">
      <c r="A822" t="s">
        <v>54</v>
      </c>
      <c r="B822">
        <v>11</v>
      </c>
      <c r="C822" t="s">
        <v>37</v>
      </c>
      <c r="D822">
        <v>100</v>
      </c>
      <c r="E822" t="s">
        <v>27</v>
      </c>
      <c r="F822" t="s">
        <v>38</v>
      </c>
      <c r="G822" t="s">
        <v>30</v>
      </c>
      <c r="H822">
        <v>3</v>
      </c>
      <c r="I822">
        <v>15.618499999999999</v>
      </c>
      <c r="J822" t="s">
        <v>265</v>
      </c>
      <c r="K822">
        <v>3134</v>
      </c>
      <c r="L822">
        <v>3135</v>
      </c>
      <c r="M822" t="str">
        <f t="shared" si="84"/>
        <v>Dog100OverACSR</v>
      </c>
      <c r="N822" t="str">
        <f>+VLOOKUP(M822,LineCode!$E:$F,2,0)</f>
        <v>3p_11kV_100_ACSR_Al_o</v>
      </c>
      <c r="R822" t="s">
        <v>296</v>
      </c>
      <c r="S822" t="str">
        <f t="shared" si="85"/>
        <v>Line.line_DHO_3134_3135</v>
      </c>
      <c r="T822" t="str">
        <f t="shared" si="86"/>
        <v>Bus1=3134</v>
      </c>
      <c r="U822" t="str">
        <f t="shared" si="87"/>
        <v>Bus2=3135</v>
      </c>
      <c r="V822" t="str">
        <f t="shared" si="88"/>
        <v>phases=3</v>
      </c>
      <c r="W822" t="str">
        <f t="shared" si="89"/>
        <v>Linecode=3p_11kV_100_ACSR_Al_o</v>
      </c>
      <c r="X822" t="str">
        <f t="shared" si="90"/>
        <v>Length=15.6185</v>
      </c>
      <c r="Y822" t="s">
        <v>307</v>
      </c>
    </row>
    <row r="823" spans="1:25" x14ac:dyDescent="0.25">
      <c r="A823" t="s">
        <v>54</v>
      </c>
      <c r="B823">
        <v>11</v>
      </c>
      <c r="C823" t="s">
        <v>37</v>
      </c>
      <c r="D823">
        <v>100</v>
      </c>
      <c r="E823" t="s">
        <v>27</v>
      </c>
      <c r="F823" t="s">
        <v>38</v>
      </c>
      <c r="G823" t="s">
        <v>30</v>
      </c>
      <c r="H823">
        <v>3</v>
      </c>
      <c r="I823">
        <v>6.4755399999999996</v>
      </c>
      <c r="J823" t="s">
        <v>265</v>
      </c>
      <c r="K823">
        <v>3135</v>
      </c>
      <c r="L823">
        <v>3136</v>
      </c>
      <c r="M823" t="str">
        <f t="shared" si="84"/>
        <v>Dog100OverACSR</v>
      </c>
      <c r="N823" t="str">
        <f>+VLOOKUP(M823,LineCode!$E:$F,2,0)</f>
        <v>3p_11kV_100_ACSR_Al_o</v>
      </c>
      <c r="R823" t="s">
        <v>296</v>
      </c>
      <c r="S823" t="str">
        <f t="shared" si="85"/>
        <v>Line.line_DHO_3135_3136</v>
      </c>
      <c r="T823" t="str">
        <f t="shared" si="86"/>
        <v>Bus1=3135</v>
      </c>
      <c r="U823" t="str">
        <f t="shared" si="87"/>
        <v>Bus2=3136</v>
      </c>
      <c r="V823" t="str">
        <f t="shared" si="88"/>
        <v>phases=3</v>
      </c>
      <c r="W823" t="str">
        <f t="shared" si="89"/>
        <v>Linecode=3p_11kV_100_ACSR_Al_o</v>
      </c>
      <c r="X823" t="str">
        <f t="shared" si="90"/>
        <v>Length=6.47554</v>
      </c>
      <c r="Y823" t="s">
        <v>307</v>
      </c>
    </row>
    <row r="824" spans="1:25" x14ac:dyDescent="0.25">
      <c r="A824" t="s">
        <v>54</v>
      </c>
      <c r="B824">
        <v>11</v>
      </c>
      <c r="C824" t="s">
        <v>37</v>
      </c>
      <c r="D824">
        <v>100</v>
      </c>
      <c r="E824" t="s">
        <v>27</v>
      </c>
      <c r="F824" t="s">
        <v>38</v>
      </c>
      <c r="G824" t="s">
        <v>30</v>
      </c>
      <c r="H824">
        <v>3</v>
      </c>
      <c r="I824">
        <v>10.481400000000001</v>
      </c>
      <c r="J824" t="s">
        <v>265</v>
      </c>
      <c r="K824">
        <v>3136</v>
      </c>
      <c r="L824">
        <v>3137</v>
      </c>
      <c r="M824" t="str">
        <f t="shared" si="84"/>
        <v>Dog100OverACSR</v>
      </c>
      <c r="N824" t="str">
        <f>+VLOOKUP(M824,LineCode!$E:$F,2,0)</f>
        <v>3p_11kV_100_ACSR_Al_o</v>
      </c>
      <c r="R824" t="s">
        <v>296</v>
      </c>
      <c r="S824" t="str">
        <f t="shared" si="85"/>
        <v>Line.line_DHO_3136_3137</v>
      </c>
      <c r="T824" t="str">
        <f t="shared" si="86"/>
        <v>Bus1=3136</v>
      </c>
      <c r="U824" t="str">
        <f t="shared" si="87"/>
        <v>Bus2=3137</v>
      </c>
      <c r="V824" t="str">
        <f t="shared" si="88"/>
        <v>phases=3</v>
      </c>
      <c r="W824" t="str">
        <f t="shared" si="89"/>
        <v>Linecode=3p_11kV_100_ACSR_Al_o</v>
      </c>
      <c r="X824" t="str">
        <f t="shared" si="90"/>
        <v>Length=10.4814</v>
      </c>
      <c r="Y824" t="s">
        <v>307</v>
      </c>
    </row>
    <row r="825" spans="1:25" x14ac:dyDescent="0.25">
      <c r="A825" t="s">
        <v>54</v>
      </c>
      <c r="B825">
        <v>11</v>
      </c>
      <c r="C825" t="s">
        <v>37</v>
      </c>
      <c r="D825">
        <v>100</v>
      </c>
      <c r="E825" t="s">
        <v>27</v>
      </c>
      <c r="F825" t="s">
        <v>38</v>
      </c>
      <c r="G825" t="s">
        <v>30</v>
      </c>
      <c r="H825">
        <v>3</v>
      </c>
      <c r="I825">
        <v>15.786799999999999</v>
      </c>
      <c r="J825" t="s">
        <v>265</v>
      </c>
      <c r="K825">
        <v>3087</v>
      </c>
      <c r="L825">
        <v>3138</v>
      </c>
      <c r="M825" t="str">
        <f t="shared" si="84"/>
        <v>Dog100OverACSR</v>
      </c>
      <c r="N825" t="str">
        <f>+VLOOKUP(M825,LineCode!$E:$F,2,0)</f>
        <v>3p_11kV_100_ACSR_Al_o</v>
      </c>
      <c r="R825" t="s">
        <v>296</v>
      </c>
      <c r="S825" t="str">
        <f t="shared" si="85"/>
        <v>Line.line_DHO_3087_3138</v>
      </c>
      <c r="T825" t="str">
        <f t="shared" si="86"/>
        <v>Bus1=3087</v>
      </c>
      <c r="U825" t="str">
        <f t="shared" si="87"/>
        <v>Bus2=3138</v>
      </c>
      <c r="V825" t="str">
        <f t="shared" si="88"/>
        <v>phases=3</v>
      </c>
      <c r="W825" t="str">
        <f t="shared" si="89"/>
        <v>Linecode=3p_11kV_100_ACSR_Al_o</v>
      </c>
      <c r="X825" t="str">
        <f t="shared" si="90"/>
        <v>Length=15.7868</v>
      </c>
      <c r="Y825" t="s">
        <v>307</v>
      </c>
    </row>
    <row r="826" spans="1:25" x14ac:dyDescent="0.25">
      <c r="A826" t="s">
        <v>54</v>
      </c>
      <c r="B826">
        <v>11</v>
      </c>
      <c r="C826" t="s">
        <v>37</v>
      </c>
      <c r="D826">
        <v>100</v>
      </c>
      <c r="E826" t="s">
        <v>27</v>
      </c>
      <c r="F826" t="s">
        <v>38</v>
      </c>
      <c r="G826" t="s">
        <v>30</v>
      </c>
      <c r="H826">
        <v>3</v>
      </c>
      <c r="I826">
        <v>16.069800000000001</v>
      </c>
      <c r="J826" t="s">
        <v>265</v>
      </c>
      <c r="K826">
        <v>3138</v>
      </c>
      <c r="L826">
        <v>3139</v>
      </c>
      <c r="M826" t="str">
        <f t="shared" si="84"/>
        <v>Dog100OverACSR</v>
      </c>
      <c r="N826" t="str">
        <f>+VLOOKUP(M826,LineCode!$E:$F,2,0)</f>
        <v>3p_11kV_100_ACSR_Al_o</v>
      </c>
      <c r="R826" t="s">
        <v>296</v>
      </c>
      <c r="S826" t="str">
        <f t="shared" si="85"/>
        <v>Line.line_DHO_3138_3139</v>
      </c>
      <c r="T826" t="str">
        <f t="shared" si="86"/>
        <v>Bus1=3138</v>
      </c>
      <c r="U826" t="str">
        <f t="shared" si="87"/>
        <v>Bus2=3139</v>
      </c>
      <c r="V826" t="str">
        <f t="shared" si="88"/>
        <v>phases=3</v>
      </c>
      <c r="W826" t="str">
        <f t="shared" si="89"/>
        <v>Linecode=3p_11kV_100_ACSR_Al_o</v>
      </c>
      <c r="X826" t="str">
        <f t="shared" si="90"/>
        <v>Length=16.0698</v>
      </c>
      <c r="Y826" t="s">
        <v>307</v>
      </c>
    </row>
    <row r="827" spans="1:25" x14ac:dyDescent="0.25">
      <c r="A827" t="s">
        <v>54</v>
      </c>
      <c r="B827">
        <v>11</v>
      </c>
      <c r="C827" t="s">
        <v>37</v>
      </c>
      <c r="D827">
        <v>100</v>
      </c>
      <c r="E827" t="s">
        <v>27</v>
      </c>
      <c r="F827" t="s">
        <v>38</v>
      </c>
      <c r="G827" t="s">
        <v>30</v>
      </c>
      <c r="H827">
        <v>3</v>
      </c>
      <c r="I827">
        <v>1.9190199999999999</v>
      </c>
      <c r="J827" t="s">
        <v>265</v>
      </c>
      <c r="K827">
        <v>3139</v>
      </c>
      <c r="L827">
        <v>3140</v>
      </c>
      <c r="M827" t="str">
        <f t="shared" si="84"/>
        <v>Dog100OverACSR</v>
      </c>
      <c r="N827" t="str">
        <f>+VLOOKUP(M827,LineCode!$E:$F,2,0)</f>
        <v>3p_11kV_100_ACSR_Al_o</v>
      </c>
      <c r="R827" t="s">
        <v>296</v>
      </c>
      <c r="S827" t="str">
        <f t="shared" si="85"/>
        <v>Line.line_DHO_3139_3140</v>
      </c>
      <c r="T827" t="str">
        <f t="shared" si="86"/>
        <v>Bus1=3139</v>
      </c>
      <c r="U827" t="str">
        <f t="shared" si="87"/>
        <v>Bus2=3140</v>
      </c>
      <c r="V827" t="str">
        <f t="shared" si="88"/>
        <v>phases=3</v>
      </c>
      <c r="W827" t="str">
        <f t="shared" si="89"/>
        <v>Linecode=3p_11kV_100_ACSR_Al_o</v>
      </c>
      <c r="X827" t="str">
        <f t="shared" si="90"/>
        <v>Length=1.91902</v>
      </c>
      <c r="Y827" t="s">
        <v>307</v>
      </c>
    </row>
    <row r="828" spans="1:25" x14ac:dyDescent="0.25">
      <c r="A828" t="s">
        <v>54</v>
      </c>
      <c r="B828">
        <v>11</v>
      </c>
      <c r="C828" t="s">
        <v>37</v>
      </c>
      <c r="D828">
        <v>100</v>
      </c>
      <c r="E828" t="s">
        <v>27</v>
      </c>
      <c r="F828" t="s">
        <v>38</v>
      </c>
      <c r="G828" t="s">
        <v>30</v>
      </c>
      <c r="H828">
        <v>3</v>
      </c>
      <c r="I828">
        <v>19.385300000000001</v>
      </c>
      <c r="J828" t="s">
        <v>265</v>
      </c>
      <c r="K828">
        <v>3140</v>
      </c>
      <c r="L828">
        <v>3141</v>
      </c>
      <c r="M828" t="str">
        <f t="shared" si="84"/>
        <v>Dog100OverACSR</v>
      </c>
      <c r="N828" t="str">
        <f>+VLOOKUP(M828,LineCode!$E:$F,2,0)</f>
        <v>3p_11kV_100_ACSR_Al_o</v>
      </c>
      <c r="R828" t="s">
        <v>296</v>
      </c>
      <c r="S828" t="str">
        <f t="shared" si="85"/>
        <v>Line.line_DHO_3140_3141</v>
      </c>
      <c r="T828" t="str">
        <f t="shared" si="86"/>
        <v>Bus1=3140</v>
      </c>
      <c r="U828" t="str">
        <f t="shared" si="87"/>
        <v>Bus2=3141</v>
      </c>
      <c r="V828" t="str">
        <f t="shared" si="88"/>
        <v>phases=3</v>
      </c>
      <c r="W828" t="str">
        <f t="shared" si="89"/>
        <v>Linecode=3p_11kV_100_ACSR_Al_o</v>
      </c>
      <c r="X828" t="str">
        <f t="shared" si="90"/>
        <v>Length=19.3853</v>
      </c>
      <c r="Y828" t="s">
        <v>307</v>
      </c>
    </row>
    <row r="829" spans="1:25" x14ac:dyDescent="0.25">
      <c r="A829" t="s">
        <v>54</v>
      </c>
      <c r="B829">
        <v>11</v>
      </c>
      <c r="C829" t="s">
        <v>37</v>
      </c>
      <c r="D829">
        <v>100</v>
      </c>
      <c r="E829" t="s">
        <v>27</v>
      </c>
      <c r="F829" t="s">
        <v>38</v>
      </c>
      <c r="G829" t="s">
        <v>30</v>
      </c>
      <c r="H829">
        <v>3</v>
      </c>
      <c r="I829">
        <v>10.3263</v>
      </c>
      <c r="J829" t="s">
        <v>265</v>
      </c>
      <c r="K829">
        <v>3141</v>
      </c>
      <c r="L829">
        <v>3142</v>
      </c>
      <c r="M829" t="str">
        <f t="shared" si="84"/>
        <v>Dog100OverACSR</v>
      </c>
      <c r="N829" t="str">
        <f>+VLOOKUP(M829,LineCode!$E:$F,2,0)</f>
        <v>3p_11kV_100_ACSR_Al_o</v>
      </c>
      <c r="R829" t="s">
        <v>296</v>
      </c>
      <c r="S829" t="str">
        <f t="shared" si="85"/>
        <v>Line.line_DHO_3141_3142</v>
      </c>
      <c r="T829" t="str">
        <f t="shared" si="86"/>
        <v>Bus1=3141</v>
      </c>
      <c r="U829" t="str">
        <f t="shared" si="87"/>
        <v>Bus2=3142</v>
      </c>
      <c r="V829" t="str">
        <f t="shared" si="88"/>
        <v>phases=3</v>
      </c>
      <c r="W829" t="str">
        <f t="shared" si="89"/>
        <v>Linecode=3p_11kV_100_ACSR_Al_o</v>
      </c>
      <c r="X829" t="str">
        <f t="shared" si="90"/>
        <v>Length=10.3263</v>
      </c>
      <c r="Y829" t="s">
        <v>307</v>
      </c>
    </row>
    <row r="830" spans="1:25" x14ac:dyDescent="0.25">
      <c r="A830" t="s">
        <v>54</v>
      </c>
      <c r="B830">
        <v>11</v>
      </c>
      <c r="C830" t="s">
        <v>37</v>
      </c>
      <c r="D830">
        <v>100</v>
      </c>
      <c r="E830" t="s">
        <v>27</v>
      </c>
      <c r="F830" t="s">
        <v>38</v>
      </c>
      <c r="G830" t="s">
        <v>30</v>
      </c>
      <c r="H830">
        <v>3</v>
      </c>
      <c r="I830">
        <v>11.341799999999999</v>
      </c>
      <c r="J830" t="s">
        <v>265</v>
      </c>
      <c r="K830">
        <v>3142</v>
      </c>
      <c r="L830">
        <v>3143</v>
      </c>
      <c r="M830" t="str">
        <f t="shared" si="84"/>
        <v>Dog100OverACSR</v>
      </c>
      <c r="N830" t="str">
        <f>+VLOOKUP(M830,LineCode!$E:$F,2,0)</f>
        <v>3p_11kV_100_ACSR_Al_o</v>
      </c>
      <c r="R830" t="s">
        <v>296</v>
      </c>
      <c r="S830" t="str">
        <f t="shared" si="85"/>
        <v>Line.line_DHO_3142_3143</v>
      </c>
      <c r="T830" t="str">
        <f t="shared" si="86"/>
        <v>Bus1=3142</v>
      </c>
      <c r="U830" t="str">
        <f t="shared" si="87"/>
        <v>Bus2=3143</v>
      </c>
      <c r="V830" t="str">
        <f t="shared" si="88"/>
        <v>phases=3</v>
      </c>
      <c r="W830" t="str">
        <f t="shared" si="89"/>
        <v>Linecode=3p_11kV_100_ACSR_Al_o</v>
      </c>
      <c r="X830" t="str">
        <f t="shared" si="90"/>
        <v>Length=11.3418</v>
      </c>
      <c r="Y830" t="s">
        <v>307</v>
      </c>
    </row>
    <row r="831" spans="1:25" x14ac:dyDescent="0.25">
      <c r="A831" t="s">
        <v>54</v>
      </c>
      <c r="B831">
        <v>11</v>
      </c>
      <c r="C831" t="s">
        <v>37</v>
      </c>
      <c r="D831">
        <v>100</v>
      </c>
      <c r="E831" t="s">
        <v>27</v>
      </c>
      <c r="F831" t="s">
        <v>38</v>
      </c>
      <c r="G831" t="s">
        <v>30</v>
      </c>
      <c r="H831">
        <v>3</v>
      </c>
      <c r="I831">
        <v>9.4995799999999999</v>
      </c>
      <c r="J831" t="s">
        <v>265</v>
      </c>
      <c r="K831">
        <v>3143</v>
      </c>
      <c r="L831">
        <v>3144</v>
      </c>
      <c r="M831" t="str">
        <f t="shared" si="84"/>
        <v>Dog100OverACSR</v>
      </c>
      <c r="N831" t="str">
        <f>+VLOOKUP(M831,LineCode!$E:$F,2,0)</f>
        <v>3p_11kV_100_ACSR_Al_o</v>
      </c>
      <c r="R831" t="s">
        <v>296</v>
      </c>
      <c r="S831" t="str">
        <f t="shared" si="85"/>
        <v>Line.line_DHO_3143_3144</v>
      </c>
      <c r="T831" t="str">
        <f t="shared" si="86"/>
        <v>Bus1=3143</v>
      </c>
      <c r="U831" t="str">
        <f t="shared" si="87"/>
        <v>Bus2=3144</v>
      </c>
      <c r="V831" t="str">
        <f t="shared" si="88"/>
        <v>phases=3</v>
      </c>
      <c r="W831" t="str">
        <f t="shared" si="89"/>
        <v>Linecode=3p_11kV_100_ACSR_Al_o</v>
      </c>
      <c r="X831" t="str">
        <f t="shared" si="90"/>
        <v>Length=9.49958</v>
      </c>
      <c r="Y831" t="s">
        <v>307</v>
      </c>
    </row>
    <row r="832" spans="1:25" x14ac:dyDescent="0.25">
      <c r="A832" t="s">
        <v>54</v>
      </c>
      <c r="B832">
        <v>11</v>
      </c>
      <c r="C832" t="s">
        <v>37</v>
      </c>
      <c r="D832">
        <v>100</v>
      </c>
      <c r="E832" t="s">
        <v>27</v>
      </c>
      <c r="F832" t="s">
        <v>38</v>
      </c>
      <c r="G832" t="s">
        <v>30</v>
      </c>
      <c r="H832">
        <v>3</v>
      </c>
      <c r="I832">
        <v>8.1838099999999994</v>
      </c>
      <c r="J832" t="s">
        <v>265</v>
      </c>
      <c r="K832">
        <v>3144</v>
      </c>
      <c r="L832">
        <v>3145</v>
      </c>
      <c r="M832" t="str">
        <f t="shared" si="84"/>
        <v>Dog100OverACSR</v>
      </c>
      <c r="N832" t="str">
        <f>+VLOOKUP(M832,LineCode!$E:$F,2,0)</f>
        <v>3p_11kV_100_ACSR_Al_o</v>
      </c>
      <c r="R832" t="s">
        <v>296</v>
      </c>
      <c r="S832" t="str">
        <f t="shared" si="85"/>
        <v>Line.line_DHO_3144_3145</v>
      </c>
      <c r="T832" t="str">
        <f t="shared" si="86"/>
        <v>Bus1=3144</v>
      </c>
      <c r="U832" t="str">
        <f t="shared" si="87"/>
        <v>Bus2=3145</v>
      </c>
      <c r="V832" t="str">
        <f t="shared" si="88"/>
        <v>phases=3</v>
      </c>
      <c r="W832" t="str">
        <f t="shared" si="89"/>
        <v>Linecode=3p_11kV_100_ACSR_Al_o</v>
      </c>
      <c r="X832" t="str">
        <f t="shared" si="90"/>
        <v>Length=8.18381</v>
      </c>
      <c r="Y832" t="s">
        <v>307</v>
      </c>
    </row>
    <row r="833" spans="1:25" x14ac:dyDescent="0.25">
      <c r="A833" t="s">
        <v>54</v>
      </c>
      <c r="B833">
        <v>11</v>
      </c>
      <c r="C833" t="s">
        <v>37</v>
      </c>
      <c r="D833">
        <v>100</v>
      </c>
      <c r="E833" t="s">
        <v>27</v>
      </c>
      <c r="F833" t="s">
        <v>38</v>
      </c>
      <c r="G833" t="s">
        <v>30</v>
      </c>
      <c r="H833">
        <v>3</v>
      </c>
      <c r="I833">
        <v>4.71943</v>
      </c>
      <c r="J833" t="s">
        <v>265</v>
      </c>
      <c r="K833">
        <v>3145</v>
      </c>
      <c r="L833">
        <v>3146</v>
      </c>
      <c r="M833" t="str">
        <f t="shared" si="84"/>
        <v>Dog100OverACSR</v>
      </c>
      <c r="N833" t="str">
        <f>+VLOOKUP(M833,LineCode!$E:$F,2,0)</f>
        <v>3p_11kV_100_ACSR_Al_o</v>
      </c>
      <c r="R833" t="s">
        <v>296</v>
      </c>
      <c r="S833" t="str">
        <f t="shared" si="85"/>
        <v>Line.line_DHO_3145_3146</v>
      </c>
      <c r="T833" t="str">
        <f t="shared" si="86"/>
        <v>Bus1=3145</v>
      </c>
      <c r="U833" t="str">
        <f t="shared" si="87"/>
        <v>Bus2=3146</v>
      </c>
      <c r="V833" t="str">
        <f t="shared" si="88"/>
        <v>phases=3</v>
      </c>
      <c r="W833" t="str">
        <f t="shared" si="89"/>
        <v>Linecode=3p_11kV_100_ACSR_Al_o</v>
      </c>
      <c r="X833" t="str">
        <f t="shared" si="90"/>
        <v>Length=4.71943</v>
      </c>
      <c r="Y833" t="s">
        <v>307</v>
      </c>
    </row>
    <row r="834" spans="1:25" x14ac:dyDescent="0.25">
      <c r="A834" t="s">
        <v>54</v>
      </c>
      <c r="B834">
        <v>11</v>
      </c>
      <c r="C834" t="s">
        <v>37</v>
      </c>
      <c r="D834">
        <v>100</v>
      </c>
      <c r="E834" t="s">
        <v>27</v>
      </c>
      <c r="F834" t="s">
        <v>38</v>
      </c>
      <c r="G834" t="s">
        <v>30</v>
      </c>
      <c r="H834">
        <v>3</v>
      </c>
      <c r="I834">
        <v>15.061500000000001</v>
      </c>
      <c r="J834" t="s">
        <v>265</v>
      </c>
      <c r="K834">
        <v>3146</v>
      </c>
      <c r="L834">
        <v>3147</v>
      </c>
      <c r="M834" t="str">
        <f t="shared" ref="M834:M897" si="91">C834&amp;D834&amp;F834&amp;G834</f>
        <v>Dog100OverACSR</v>
      </c>
      <c r="N834" t="str">
        <f>+VLOOKUP(M834,LineCode!$E:$F,2,0)</f>
        <v>3p_11kV_100_ACSR_Al_o</v>
      </c>
      <c r="R834" t="s">
        <v>296</v>
      </c>
      <c r="S834" t="str">
        <f t="shared" si="85"/>
        <v>Line.line_DHO_3146_3147</v>
      </c>
      <c r="T834" t="str">
        <f t="shared" si="86"/>
        <v>Bus1=3146</v>
      </c>
      <c r="U834" t="str">
        <f t="shared" si="87"/>
        <v>Bus2=3147</v>
      </c>
      <c r="V834" t="str">
        <f t="shared" si="88"/>
        <v>phases=3</v>
      </c>
      <c r="W834" t="str">
        <f t="shared" si="89"/>
        <v>Linecode=3p_11kV_100_ACSR_Al_o</v>
      </c>
      <c r="X834" t="str">
        <f t="shared" si="90"/>
        <v>Length=15.0615</v>
      </c>
      <c r="Y834" t="s">
        <v>307</v>
      </c>
    </row>
    <row r="835" spans="1:25" x14ac:dyDescent="0.25">
      <c r="A835" t="s">
        <v>54</v>
      </c>
      <c r="B835">
        <v>11</v>
      </c>
      <c r="C835" t="s">
        <v>37</v>
      </c>
      <c r="D835">
        <v>100</v>
      </c>
      <c r="E835" t="s">
        <v>27</v>
      </c>
      <c r="F835" t="s">
        <v>38</v>
      </c>
      <c r="G835" t="s">
        <v>30</v>
      </c>
      <c r="H835">
        <v>3</v>
      </c>
      <c r="I835">
        <v>13.335900000000001</v>
      </c>
      <c r="J835" t="s">
        <v>265</v>
      </c>
      <c r="K835">
        <v>3147</v>
      </c>
      <c r="L835">
        <v>3148</v>
      </c>
      <c r="M835" t="str">
        <f t="shared" si="91"/>
        <v>Dog100OverACSR</v>
      </c>
      <c r="N835" t="str">
        <f>+VLOOKUP(M835,LineCode!$E:$F,2,0)</f>
        <v>3p_11kV_100_ACSR_Al_o</v>
      </c>
      <c r="R835" t="s">
        <v>296</v>
      </c>
      <c r="S835" t="str">
        <f t="shared" ref="S835:S898" si="92">"Line.line_"&amp;J835&amp;"_"&amp;K835&amp;"_"&amp;L835</f>
        <v>Line.line_DHO_3147_3148</v>
      </c>
      <c r="T835" t="str">
        <f t="shared" ref="T835:T898" si="93">"Bus1="&amp;K835</f>
        <v>Bus1=3147</v>
      </c>
      <c r="U835" t="str">
        <f t="shared" ref="U835:U898" si="94">"Bus2="&amp;L835</f>
        <v>Bus2=3148</v>
      </c>
      <c r="V835" t="str">
        <f t="shared" ref="V835:V898" si="95">"phases="&amp;H835</f>
        <v>phases=3</v>
      </c>
      <c r="W835" t="str">
        <f t="shared" ref="W835:W898" si="96">"Linecode="&amp;N835</f>
        <v>Linecode=3p_11kV_100_ACSR_Al_o</v>
      </c>
      <c r="X835" t="str">
        <f t="shared" ref="X835:X898" si="97">"Length="&amp;I835</f>
        <v>Length=13.3359</v>
      </c>
      <c r="Y835" t="s">
        <v>307</v>
      </c>
    </row>
    <row r="836" spans="1:25" x14ac:dyDescent="0.25">
      <c r="A836" t="s">
        <v>54</v>
      </c>
      <c r="B836">
        <v>11</v>
      </c>
      <c r="C836" t="s">
        <v>37</v>
      </c>
      <c r="D836">
        <v>100</v>
      </c>
      <c r="E836" t="s">
        <v>27</v>
      </c>
      <c r="F836" t="s">
        <v>38</v>
      </c>
      <c r="G836" t="s">
        <v>30</v>
      </c>
      <c r="H836">
        <v>3</v>
      </c>
      <c r="I836">
        <v>6.3020199999999997</v>
      </c>
      <c r="J836" t="s">
        <v>265</v>
      </c>
      <c r="K836">
        <v>3148</v>
      </c>
      <c r="L836">
        <v>3149</v>
      </c>
      <c r="M836" t="str">
        <f t="shared" si="91"/>
        <v>Dog100OverACSR</v>
      </c>
      <c r="N836" t="str">
        <f>+VLOOKUP(M836,LineCode!$E:$F,2,0)</f>
        <v>3p_11kV_100_ACSR_Al_o</v>
      </c>
      <c r="R836" t="s">
        <v>296</v>
      </c>
      <c r="S836" t="str">
        <f t="shared" si="92"/>
        <v>Line.line_DHO_3148_3149</v>
      </c>
      <c r="T836" t="str">
        <f t="shared" si="93"/>
        <v>Bus1=3148</v>
      </c>
      <c r="U836" t="str">
        <f t="shared" si="94"/>
        <v>Bus2=3149</v>
      </c>
      <c r="V836" t="str">
        <f t="shared" si="95"/>
        <v>phases=3</v>
      </c>
      <c r="W836" t="str">
        <f t="shared" si="96"/>
        <v>Linecode=3p_11kV_100_ACSR_Al_o</v>
      </c>
      <c r="X836" t="str">
        <f t="shared" si="97"/>
        <v>Length=6.30202</v>
      </c>
      <c r="Y836" t="s">
        <v>307</v>
      </c>
    </row>
    <row r="837" spans="1:25" x14ac:dyDescent="0.25">
      <c r="A837" t="s">
        <v>54</v>
      </c>
      <c r="B837">
        <v>11</v>
      </c>
      <c r="C837" t="s">
        <v>37</v>
      </c>
      <c r="D837">
        <v>100</v>
      </c>
      <c r="E837" t="s">
        <v>27</v>
      </c>
      <c r="F837" t="s">
        <v>38</v>
      </c>
      <c r="G837" t="s">
        <v>30</v>
      </c>
      <c r="H837">
        <v>3</v>
      </c>
      <c r="I837">
        <v>52.451900000000002</v>
      </c>
      <c r="J837" t="s">
        <v>265</v>
      </c>
      <c r="K837">
        <v>3149</v>
      </c>
      <c r="L837">
        <v>3150</v>
      </c>
      <c r="M837" t="str">
        <f t="shared" si="91"/>
        <v>Dog100OverACSR</v>
      </c>
      <c r="N837" t="str">
        <f>+VLOOKUP(M837,LineCode!$E:$F,2,0)</f>
        <v>3p_11kV_100_ACSR_Al_o</v>
      </c>
      <c r="R837" t="s">
        <v>296</v>
      </c>
      <c r="S837" t="str">
        <f t="shared" si="92"/>
        <v>Line.line_DHO_3149_3150</v>
      </c>
      <c r="T837" t="str">
        <f t="shared" si="93"/>
        <v>Bus1=3149</v>
      </c>
      <c r="U837" t="str">
        <f t="shared" si="94"/>
        <v>Bus2=3150</v>
      </c>
      <c r="V837" t="str">
        <f t="shared" si="95"/>
        <v>phases=3</v>
      </c>
      <c r="W837" t="str">
        <f t="shared" si="96"/>
        <v>Linecode=3p_11kV_100_ACSR_Al_o</v>
      </c>
      <c r="X837" t="str">
        <f t="shared" si="97"/>
        <v>Length=52.4519</v>
      </c>
      <c r="Y837" t="s">
        <v>307</v>
      </c>
    </row>
    <row r="838" spans="1:25" x14ac:dyDescent="0.25">
      <c r="A838" t="s">
        <v>54</v>
      </c>
      <c r="B838">
        <v>11</v>
      </c>
      <c r="C838" t="s">
        <v>37</v>
      </c>
      <c r="D838">
        <v>100</v>
      </c>
      <c r="E838" t="s">
        <v>27</v>
      </c>
      <c r="F838" t="s">
        <v>38</v>
      </c>
      <c r="G838" t="s">
        <v>30</v>
      </c>
      <c r="H838">
        <v>3</v>
      </c>
      <c r="I838">
        <v>26.0181</v>
      </c>
      <c r="J838" t="s">
        <v>265</v>
      </c>
      <c r="K838">
        <v>3150</v>
      </c>
      <c r="L838">
        <v>3151</v>
      </c>
      <c r="M838" t="str">
        <f t="shared" si="91"/>
        <v>Dog100OverACSR</v>
      </c>
      <c r="N838" t="str">
        <f>+VLOOKUP(M838,LineCode!$E:$F,2,0)</f>
        <v>3p_11kV_100_ACSR_Al_o</v>
      </c>
      <c r="R838" t="s">
        <v>296</v>
      </c>
      <c r="S838" t="str">
        <f t="shared" si="92"/>
        <v>Line.line_DHO_3150_3151</v>
      </c>
      <c r="T838" t="str">
        <f t="shared" si="93"/>
        <v>Bus1=3150</v>
      </c>
      <c r="U838" t="str">
        <f t="shared" si="94"/>
        <v>Bus2=3151</v>
      </c>
      <c r="V838" t="str">
        <f t="shared" si="95"/>
        <v>phases=3</v>
      </c>
      <c r="W838" t="str">
        <f t="shared" si="96"/>
        <v>Linecode=3p_11kV_100_ACSR_Al_o</v>
      </c>
      <c r="X838" t="str">
        <f t="shared" si="97"/>
        <v>Length=26.0181</v>
      </c>
      <c r="Y838" t="s">
        <v>307</v>
      </c>
    </row>
    <row r="839" spans="1:25" x14ac:dyDescent="0.25">
      <c r="A839" t="s">
        <v>54</v>
      </c>
      <c r="B839">
        <v>11</v>
      </c>
      <c r="C839" t="s">
        <v>37</v>
      </c>
      <c r="D839">
        <v>100</v>
      </c>
      <c r="E839" t="s">
        <v>27</v>
      </c>
      <c r="F839" t="s">
        <v>38</v>
      </c>
      <c r="G839" t="s">
        <v>30</v>
      </c>
      <c r="H839">
        <v>3</v>
      </c>
      <c r="I839">
        <v>14.6462</v>
      </c>
      <c r="J839" t="s">
        <v>265</v>
      </c>
      <c r="K839">
        <v>3151</v>
      </c>
      <c r="L839">
        <v>3152</v>
      </c>
      <c r="M839" t="str">
        <f t="shared" si="91"/>
        <v>Dog100OverACSR</v>
      </c>
      <c r="N839" t="str">
        <f>+VLOOKUP(M839,LineCode!$E:$F,2,0)</f>
        <v>3p_11kV_100_ACSR_Al_o</v>
      </c>
      <c r="R839" t="s">
        <v>296</v>
      </c>
      <c r="S839" t="str">
        <f t="shared" si="92"/>
        <v>Line.line_DHO_3151_3152</v>
      </c>
      <c r="T839" t="str">
        <f t="shared" si="93"/>
        <v>Bus1=3151</v>
      </c>
      <c r="U839" t="str">
        <f t="shared" si="94"/>
        <v>Bus2=3152</v>
      </c>
      <c r="V839" t="str">
        <f t="shared" si="95"/>
        <v>phases=3</v>
      </c>
      <c r="W839" t="str">
        <f t="shared" si="96"/>
        <v>Linecode=3p_11kV_100_ACSR_Al_o</v>
      </c>
      <c r="X839" t="str">
        <f t="shared" si="97"/>
        <v>Length=14.6462</v>
      </c>
      <c r="Y839" t="s">
        <v>307</v>
      </c>
    </row>
    <row r="840" spans="1:25" x14ac:dyDescent="0.25">
      <c r="A840" t="s">
        <v>54</v>
      </c>
      <c r="B840">
        <v>11</v>
      </c>
      <c r="C840" t="s">
        <v>37</v>
      </c>
      <c r="D840">
        <v>100</v>
      </c>
      <c r="E840" t="s">
        <v>27</v>
      </c>
      <c r="F840" t="s">
        <v>38</v>
      </c>
      <c r="G840" t="s">
        <v>30</v>
      </c>
      <c r="H840">
        <v>3</v>
      </c>
      <c r="I840">
        <v>5.97377</v>
      </c>
      <c r="J840" t="s">
        <v>265</v>
      </c>
      <c r="K840">
        <v>3152</v>
      </c>
      <c r="L840">
        <v>3153</v>
      </c>
      <c r="M840" t="str">
        <f t="shared" si="91"/>
        <v>Dog100OverACSR</v>
      </c>
      <c r="N840" t="str">
        <f>+VLOOKUP(M840,LineCode!$E:$F,2,0)</f>
        <v>3p_11kV_100_ACSR_Al_o</v>
      </c>
      <c r="R840" t="s">
        <v>296</v>
      </c>
      <c r="S840" t="str">
        <f t="shared" si="92"/>
        <v>Line.line_DHO_3152_3153</v>
      </c>
      <c r="T840" t="str">
        <f t="shared" si="93"/>
        <v>Bus1=3152</v>
      </c>
      <c r="U840" t="str">
        <f t="shared" si="94"/>
        <v>Bus2=3153</v>
      </c>
      <c r="V840" t="str">
        <f t="shared" si="95"/>
        <v>phases=3</v>
      </c>
      <c r="W840" t="str">
        <f t="shared" si="96"/>
        <v>Linecode=3p_11kV_100_ACSR_Al_o</v>
      </c>
      <c r="X840" t="str">
        <f t="shared" si="97"/>
        <v>Length=5.97377</v>
      </c>
      <c r="Y840" t="s">
        <v>307</v>
      </c>
    </row>
    <row r="841" spans="1:25" x14ac:dyDescent="0.25">
      <c r="A841" t="s">
        <v>54</v>
      </c>
      <c r="B841">
        <v>11</v>
      </c>
      <c r="C841" t="s">
        <v>37</v>
      </c>
      <c r="D841">
        <v>100</v>
      </c>
      <c r="E841" t="s">
        <v>27</v>
      </c>
      <c r="F841" t="s">
        <v>38</v>
      </c>
      <c r="G841" t="s">
        <v>30</v>
      </c>
      <c r="H841">
        <v>3</v>
      </c>
      <c r="I841">
        <v>48.809199999999997</v>
      </c>
      <c r="J841" t="s">
        <v>265</v>
      </c>
      <c r="K841">
        <v>3153</v>
      </c>
      <c r="L841">
        <v>3154</v>
      </c>
      <c r="M841" t="str">
        <f t="shared" si="91"/>
        <v>Dog100OverACSR</v>
      </c>
      <c r="N841" t="str">
        <f>+VLOOKUP(M841,LineCode!$E:$F,2,0)</f>
        <v>3p_11kV_100_ACSR_Al_o</v>
      </c>
      <c r="R841" t="s">
        <v>296</v>
      </c>
      <c r="S841" t="str">
        <f t="shared" si="92"/>
        <v>Line.line_DHO_3153_3154</v>
      </c>
      <c r="T841" t="str">
        <f t="shared" si="93"/>
        <v>Bus1=3153</v>
      </c>
      <c r="U841" t="str">
        <f t="shared" si="94"/>
        <v>Bus2=3154</v>
      </c>
      <c r="V841" t="str">
        <f t="shared" si="95"/>
        <v>phases=3</v>
      </c>
      <c r="W841" t="str">
        <f t="shared" si="96"/>
        <v>Linecode=3p_11kV_100_ACSR_Al_o</v>
      </c>
      <c r="X841" t="str">
        <f t="shared" si="97"/>
        <v>Length=48.8092</v>
      </c>
      <c r="Y841" t="s">
        <v>307</v>
      </c>
    </row>
    <row r="842" spans="1:25" x14ac:dyDescent="0.25">
      <c r="A842" t="s">
        <v>54</v>
      </c>
      <c r="B842">
        <v>11</v>
      </c>
      <c r="C842" t="s">
        <v>37</v>
      </c>
      <c r="D842">
        <v>100</v>
      </c>
      <c r="E842" t="s">
        <v>27</v>
      </c>
      <c r="F842" t="s">
        <v>38</v>
      </c>
      <c r="G842" t="s">
        <v>30</v>
      </c>
      <c r="H842">
        <v>3</v>
      </c>
      <c r="I842">
        <v>16.209800000000001</v>
      </c>
      <c r="J842" t="s">
        <v>265</v>
      </c>
      <c r="K842">
        <v>3154</v>
      </c>
      <c r="L842">
        <v>3155</v>
      </c>
      <c r="M842" t="str">
        <f t="shared" si="91"/>
        <v>Dog100OverACSR</v>
      </c>
      <c r="N842" t="str">
        <f>+VLOOKUP(M842,LineCode!$E:$F,2,0)</f>
        <v>3p_11kV_100_ACSR_Al_o</v>
      </c>
      <c r="R842" t="s">
        <v>296</v>
      </c>
      <c r="S842" t="str">
        <f t="shared" si="92"/>
        <v>Line.line_DHO_3154_3155</v>
      </c>
      <c r="T842" t="str">
        <f t="shared" si="93"/>
        <v>Bus1=3154</v>
      </c>
      <c r="U842" t="str">
        <f t="shared" si="94"/>
        <v>Bus2=3155</v>
      </c>
      <c r="V842" t="str">
        <f t="shared" si="95"/>
        <v>phases=3</v>
      </c>
      <c r="W842" t="str">
        <f t="shared" si="96"/>
        <v>Linecode=3p_11kV_100_ACSR_Al_o</v>
      </c>
      <c r="X842" t="str">
        <f t="shared" si="97"/>
        <v>Length=16.2098</v>
      </c>
      <c r="Y842" t="s">
        <v>307</v>
      </c>
    </row>
    <row r="843" spans="1:25" x14ac:dyDescent="0.25">
      <c r="A843" t="s">
        <v>54</v>
      </c>
      <c r="B843">
        <v>11</v>
      </c>
      <c r="C843" t="s">
        <v>37</v>
      </c>
      <c r="D843">
        <v>100</v>
      </c>
      <c r="E843" t="s">
        <v>27</v>
      </c>
      <c r="F843" t="s">
        <v>38</v>
      </c>
      <c r="G843" t="s">
        <v>30</v>
      </c>
      <c r="H843">
        <v>3</v>
      </c>
      <c r="I843">
        <v>12.6655</v>
      </c>
      <c r="J843" t="s">
        <v>265</v>
      </c>
      <c r="K843">
        <v>3155</v>
      </c>
      <c r="L843">
        <v>3156</v>
      </c>
      <c r="M843" t="str">
        <f t="shared" si="91"/>
        <v>Dog100OverACSR</v>
      </c>
      <c r="N843" t="str">
        <f>+VLOOKUP(M843,LineCode!$E:$F,2,0)</f>
        <v>3p_11kV_100_ACSR_Al_o</v>
      </c>
      <c r="R843" t="s">
        <v>296</v>
      </c>
      <c r="S843" t="str">
        <f t="shared" si="92"/>
        <v>Line.line_DHO_3155_3156</v>
      </c>
      <c r="T843" t="str">
        <f t="shared" si="93"/>
        <v>Bus1=3155</v>
      </c>
      <c r="U843" t="str">
        <f t="shared" si="94"/>
        <v>Bus2=3156</v>
      </c>
      <c r="V843" t="str">
        <f t="shared" si="95"/>
        <v>phases=3</v>
      </c>
      <c r="W843" t="str">
        <f t="shared" si="96"/>
        <v>Linecode=3p_11kV_100_ACSR_Al_o</v>
      </c>
      <c r="X843" t="str">
        <f t="shared" si="97"/>
        <v>Length=12.6655</v>
      </c>
      <c r="Y843" t="s">
        <v>307</v>
      </c>
    </row>
    <row r="844" spans="1:25" x14ac:dyDescent="0.25">
      <c r="A844" t="s">
        <v>54</v>
      </c>
      <c r="B844">
        <v>11</v>
      </c>
      <c r="C844" t="s">
        <v>37</v>
      </c>
      <c r="D844">
        <v>100</v>
      </c>
      <c r="E844" t="s">
        <v>27</v>
      </c>
      <c r="F844" t="s">
        <v>38</v>
      </c>
      <c r="G844" t="s">
        <v>30</v>
      </c>
      <c r="H844">
        <v>3</v>
      </c>
      <c r="I844">
        <v>8.5380900000000004</v>
      </c>
      <c r="J844" t="s">
        <v>265</v>
      </c>
      <c r="K844">
        <v>3156</v>
      </c>
      <c r="L844">
        <v>3157</v>
      </c>
      <c r="M844" t="str">
        <f t="shared" si="91"/>
        <v>Dog100OverACSR</v>
      </c>
      <c r="N844" t="str">
        <f>+VLOOKUP(M844,LineCode!$E:$F,2,0)</f>
        <v>3p_11kV_100_ACSR_Al_o</v>
      </c>
      <c r="R844" t="s">
        <v>296</v>
      </c>
      <c r="S844" t="str">
        <f t="shared" si="92"/>
        <v>Line.line_DHO_3156_3157</v>
      </c>
      <c r="T844" t="str">
        <f t="shared" si="93"/>
        <v>Bus1=3156</v>
      </c>
      <c r="U844" t="str">
        <f t="shared" si="94"/>
        <v>Bus2=3157</v>
      </c>
      <c r="V844" t="str">
        <f t="shared" si="95"/>
        <v>phases=3</v>
      </c>
      <c r="W844" t="str">
        <f t="shared" si="96"/>
        <v>Linecode=3p_11kV_100_ACSR_Al_o</v>
      </c>
      <c r="X844" t="str">
        <f t="shared" si="97"/>
        <v>Length=8.53809</v>
      </c>
      <c r="Y844" t="s">
        <v>307</v>
      </c>
    </row>
    <row r="845" spans="1:25" x14ac:dyDescent="0.25">
      <c r="A845" t="s">
        <v>54</v>
      </c>
      <c r="B845">
        <v>11</v>
      </c>
      <c r="C845" t="s">
        <v>37</v>
      </c>
      <c r="D845">
        <v>100</v>
      </c>
      <c r="E845" t="s">
        <v>27</v>
      </c>
      <c r="F845" t="s">
        <v>38</v>
      </c>
      <c r="G845" t="s">
        <v>30</v>
      </c>
      <c r="H845">
        <v>3</v>
      </c>
      <c r="I845">
        <v>14.3748</v>
      </c>
      <c r="J845" t="s">
        <v>265</v>
      </c>
      <c r="K845">
        <v>3157</v>
      </c>
      <c r="L845">
        <v>3158</v>
      </c>
      <c r="M845" t="str">
        <f t="shared" si="91"/>
        <v>Dog100OverACSR</v>
      </c>
      <c r="N845" t="str">
        <f>+VLOOKUP(M845,LineCode!$E:$F,2,0)</f>
        <v>3p_11kV_100_ACSR_Al_o</v>
      </c>
      <c r="R845" t="s">
        <v>296</v>
      </c>
      <c r="S845" t="str">
        <f t="shared" si="92"/>
        <v>Line.line_DHO_3157_3158</v>
      </c>
      <c r="T845" t="str">
        <f t="shared" si="93"/>
        <v>Bus1=3157</v>
      </c>
      <c r="U845" t="str">
        <f t="shared" si="94"/>
        <v>Bus2=3158</v>
      </c>
      <c r="V845" t="str">
        <f t="shared" si="95"/>
        <v>phases=3</v>
      </c>
      <c r="W845" t="str">
        <f t="shared" si="96"/>
        <v>Linecode=3p_11kV_100_ACSR_Al_o</v>
      </c>
      <c r="X845" t="str">
        <f t="shared" si="97"/>
        <v>Length=14.3748</v>
      </c>
      <c r="Y845" t="s">
        <v>307</v>
      </c>
    </row>
    <row r="846" spans="1:25" x14ac:dyDescent="0.25">
      <c r="A846" t="s">
        <v>54</v>
      </c>
      <c r="B846">
        <v>11</v>
      </c>
      <c r="C846" t="s">
        <v>37</v>
      </c>
      <c r="D846">
        <v>100</v>
      </c>
      <c r="E846" t="s">
        <v>27</v>
      </c>
      <c r="F846" t="s">
        <v>38</v>
      </c>
      <c r="G846" t="s">
        <v>30</v>
      </c>
      <c r="H846">
        <v>3</v>
      </c>
      <c r="I846">
        <v>15.063599999999999</v>
      </c>
      <c r="J846" t="s">
        <v>265</v>
      </c>
      <c r="K846">
        <v>3158</v>
      </c>
      <c r="L846">
        <v>3159</v>
      </c>
      <c r="M846" t="str">
        <f t="shared" si="91"/>
        <v>Dog100OverACSR</v>
      </c>
      <c r="N846" t="str">
        <f>+VLOOKUP(M846,LineCode!$E:$F,2,0)</f>
        <v>3p_11kV_100_ACSR_Al_o</v>
      </c>
      <c r="R846" t="s">
        <v>296</v>
      </c>
      <c r="S846" t="str">
        <f t="shared" si="92"/>
        <v>Line.line_DHO_3158_3159</v>
      </c>
      <c r="T846" t="str">
        <f t="shared" si="93"/>
        <v>Bus1=3158</v>
      </c>
      <c r="U846" t="str">
        <f t="shared" si="94"/>
        <v>Bus2=3159</v>
      </c>
      <c r="V846" t="str">
        <f t="shared" si="95"/>
        <v>phases=3</v>
      </c>
      <c r="W846" t="str">
        <f t="shared" si="96"/>
        <v>Linecode=3p_11kV_100_ACSR_Al_o</v>
      </c>
      <c r="X846" t="str">
        <f t="shared" si="97"/>
        <v>Length=15.0636</v>
      </c>
      <c r="Y846" t="s">
        <v>307</v>
      </c>
    </row>
    <row r="847" spans="1:25" x14ac:dyDescent="0.25">
      <c r="A847" t="s">
        <v>54</v>
      </c>
      <c r="B847">
        <v>11</v>
      </c>
      <c r="C847" t="s">
        <v>37</v>
      </c>
      <c r="D847">
        <v>100</v>
      </c>
      <c r="E847" t="s">
        <v>27</v>
      </c>
      <c r="F847" t="s">
        <v>38</v>
      </c>
      <c r="G847" t="s">
        <v>30</v>
      </c>
      <c r="H847">
        <v>3</v>
      </c>
      <c r="I847">
        <v>9.4886599999999994</v>
      </c>
      <c r="J847" t="s">
        <v>265</v>
      </c>
      <c r="K847">
        <v>3159</v>
      </c>
      <c r="L847">
        <v>3160</v>
      </c>
      <c r="M847" t="str">
        <f t="shared" si="91"/>
        <v>Dog100OverACSR</v>
      </c>
      <c r="N847" t="str">
        <f>+VLOOKUP(M847,LineCode!$E:$F,2,0)</f>
        <v>3p_11kV_100_ACSR_Al_o</v>
      </c>
      <c r="R847" t="s">
        <v>296</v>
      </c>
      <c r="S847" t="str">
        <f t="shared" si="92"/>
        <v>Line.line_DHO_3159_3160</v>
      </c>
      <c r="T847" t="str">
        <f t="shared" si="93"/>
        <v>Bus1=3159</v>
      </c>
      <c r="U847" t="str">
        <f t="shared" si="94"/>
        <v>Bus2=3160</v>
      </c>
      <c r="V847" t="str">
        <f t="shared" si="95"/>
        <v>phases=3</v>
      </c>
      <c r="W847" t="str">
        <f t="shared" si="96"/>
        <v>Linecode=3p_11kV_100_ACSR_Al_o</v>
      </c>
      <c r="X847" t="str">
        <f t="shared" si="97"/>
        <v>Length=9.48866</v>
      </c>
      <c r="Y847" t="s">
        <v>307</v>
      </c>
    </row>
    <row r="848" spans="1:25" x14ac:dyDescent="0.25">
      <c r="A848" t="s">
        <v>54</v>
      </c>
      <c r="B848">
        <v>11</v>
      </c>
      <c r="C848" t="s">
        <v>37</v>
      </c>
      <c r="D848">
        <v>100</v>
      </c>
      <c r="E848" t="s">
        <v>27</v>
      </c>
      <c r="F848" t="s">
        <v>38</v>
      </c>
      <c r="G848" t="s">
        <v>30</v>
      </c>
      <c r="H848">
        <v>3</v>
      </c>
      <c r="I848">
        <v>12.704800000000001</v>
      </c>
      <c r="J848" t="s">
        <v>265</v>
      </c>
      <c r="K848">
        <v>3160</v>
      </c>
      <c r="L848">
        <v>3161</v>
      </c>
      <c r="M848" t="str">
        <f t="shared" si="91"/>
        <v>Dog100OverACSR</v>
      </c>
      <c r="N848" t="str">
        <f>+VLOOKUP(M848,LineCode!$E:$F,2,0)</f>
        <v>3p_11kV_100_ACSR_Al_o</v>
      </c>
      <c r="R848" t="s">
        <v>296</v>
      </c>
      <c r="S848" t="str">
        <f t="shared" si="92"/>
        <v>Line.line_DHO_3160_3161</v>
      </c>
      <c r="T848" t="str">
        <f t="shared" si="93"/>
        <v>Bus1=3160</v>
      </c>
      <c r="U848" t="str">
        <f t="shared" si="94"/>
        <v>Bus2=3161</v>
      </c>
      <c r="V848" t="str">
        <f t="shared" si="95"/>
        <v>phases=3</v>
      </c>
      <c r="W848" t="str">
        <f t="shared" si="96"/>
        <v>Linecode=3p_11kV_100_ACSR_Al_o</v>
      </c>
      <c r="X848" t="str">
        <f t="shared" si="97"/>
        <v>Length=12.7048</v>
      </c>
      <c r="Y848" t="s">
        <v>307</v>
      </c>
    </row>
    <row r="849" spans="1:25" x14ac:dyDescent="0.25">
      <c r="A849" t="s">
        <v>54</v>
      </c>
      <c r="B849">
        <v>11</v>
      </c>
      <c r="C849" t="s">
        <v>37</v>
      </c>
      <c r="D849">
        <v>100</v>
      </c>
      <c r="E849" t="s">
        <v>27</v>
      </c>
      <c r="F849" t="s">
        <v>38</v>
      </c>
      <c r="G849" t="s">
        <v>30</v>
      </c>
      <c r="H849">
        <v>3</v>
      </c>
      <c r="I849">
        <v>7.28634</v>
      </c>
      <c r="J849" t="s">
        <v>265</v>
      </c>
      <c r="K849">
        <v>3161</v>
      </c>
      <c r="L849">
        <v>3162</v>
      </c>
      <c r="M849" t="str">
        <f t="shared" si="91"/>
        <v>Dog100OverACSR</v>
      </c>
      <c r="N849" t="str">
        <f>+VLOOKUP(M849,LineCode!$E:$F,2,0)</f>
        <v>3p_11kV_100_ACSR_Al_o</v>
      </c>
      <c r="R849" t="s">
        <v>296</v>
      </c>
      <c r="S849" t="str">
        <f t="shared" si="92"/>
        <v>Line.line_DHO_3161_3162</v>
      </c>
      <c r="T849" t="str">
        <f t="shared" si="93"/>
        <v>Bus1=3161</v>
      </c>
      <c r="U849" t="str">
        <f t="shared" si="94"/>
        <v>Bus2=3162</v>
      </c>
      <c r="V849" t="str">
        <f t="shared" si="95"/>
        <v>phases=3</v>
      </c>
      <c r="W849" t="str">
        <f t="shared" si="96"/>
        <v>Linecode=3p_11kV_100_ACSR_Al_o</v>
      </c>
      <c r="X849" t="str">
        <f t="shared" si="97"/>
        <v>Length=7.28634</v>
      </c>
      <c r="Y849" t="s">
        <v>307</v>
      </c>
    </row>
    <row r="850" spans="1:25" x14ac:dyDescent="0.25">
      <c r="A850" t="s">
        <v>54</v>
      </c>
      <c r="B850">
        <v>11</v>
      </c>
      <c r="C850" t="s">
        <v>37</v>
      </c>
      <c r="D850">
        <v>100</v>
      </c>
      <c r="E850" t="s">
        <v>27</v>
      </c>
      <c r="F850" t="s">
        <v>38</v>
      </c>
      <c r="G850" t="s">
        <v>30</v>
      </c>
      <c r="H850">
        <v>3</v>
      </c>
      <c r="I850">
        <v>14.6997</v>
      </c>
      <c r="J850" t="s">
        <v>265</v>
      </c>
      <c r="K850">
        <v>3162</v>
      </c>
      <c r="L850">
        <v>3163</v>
      </c>
      <c r="M850" t="str">
        <f t="shared" si="91"/>
        <v>Dog100OverACSR</v>
      </c>
      <c r="N850" t="str">
        <f>+VLOOKUP(M850,LineCode!$E:$F,2,0)</f>
        <v>3p_11kV_100_ACSR_Al_o</v>
      </c>
      <c r="R850" t="s">
        <v>296</v>
      </c>
      <c r="S850" t="str">
        <f t="shared" si="92"/>
        <v>Line.line_DHO_3162_3163</v>
      </c>
      <c r="T850" t="str">
        <f t="shared" si="93"/>
        <v>Bus1=3162</v>
      </c>
      <c r="U850" t="str">
        <f t="shared" si="94"/>
        <v>Bus2=3163</v>
      </c>
      <c r="V850" t="str">
        <f t="shared" si="95"/>
        <v>phases=3</v>
      </c>
      <c r="W850" t="str">
        <f t="shared" si="96"/>
        <v>Linecode=3p_11kV_100_ACSR_Al_o</v>
      </c>
      <c r="X850" t="str">
        <f t="shared" si="97"/>
        <v>Length=14.6997</v>
      </c>
      <c r="Y850" t="s">
        <v>307</v>
      </c>
    </row>
    <row r="851" spans="1:25" x14ac:dyDescent="0.25">
      <c r="A851" t="s">
        <v>54</v>
      </c>
      <c r="B851">
        <v>11</v>
      </c>
      <c r="C851" t="s">
        <v>37</v>
      </c>
      <c r="D851">
        <v>100</v>
      </c>
      <c r="E851" t="s">
        <v>27</v>
      </c>
      <c r="F851" t="s">
        <v>38</v>
      </c>
      <c r="G851" t="s">
        <v>30</v>
      </c>
      <c r="H851">
        <v>3</v>
      </c>
      <c r="I851">
        <v>47.656300000000002</v>
      </c>
      <c r="J851" t="s">
        <v>265</v>
      </c>
      <c r="K851">
        <v>3163</v>
      </c>
      <c r="L851">
        <v>3164</v>
      </c>
      <c r="M851" t="str">
        <f t="shared" si="91"/>
        <v>Dog100OverACSR</v>
      </c>
      <c r="N851" t="str">
        <f>+VLOOKUP(M851,LineCode!$E:$F,2,0)</f>
        <v>3p_11kV_100_ACSR_Al_o</v>
      </c>
      <c r="R851" t="s">
        <v>296</v>
      </c>
      <c r="S851" t="str">
        <f t="shared" si="92"/>
        <v>Line.line_DHO_3163_3164</v>
      </c>
      <c r="T851" t="str">
        <f t="shared" si="93"/>
        <v>Bus1=3163</v>
      </c>
      <c r="U851" t="str">
        <f t="shared" si="94"/>
        <v>Bus2=3164</v>
      </c>
      <c r="V851" t="str">
        <f t="shared" si="95"/>
        <v>phases=3</v>
      </c>
      <c r="W851" t="str">
        <f t="shared" si="96"/>
        <v>Linecode=3p_11kV_100_ACSR_Al_o</v>
      </c>
      <c r="X851" t="str">
        <f t="shared" si="97"/>
        <v>Length=47.6563</v>
      </c>
      <c r="Y851" t="s">
        <v>307</v>
      </c>
    </row>
    <row r="852" spans="1:25" x14ac:dyDescent="0.25">
      <c r="A852" t="s">
        <v>54</v>
      </c>
      <c r="B852">
        <v>11</v>
      </c>
      <c r="C852" t="s">
        <v>37</v>
      </c>
      <c r="D852">
        <v>100</v>
      </c>
      <c r="E852" t="s">
        <v>27</v>
      </c>
      <c r="F852" t="s">
        <v>38</v>
      </c>
      <c r="G852" t="s">
        <v>30</v>
      </c>
      <c r="H852">
        <v>3</v>
      </c>
      <c r="I852">
        <v>18.8264</v>
      </c>
      <c r="J852" t="s">
        <v>265</v>
      </c>
      <c r="K852">
        <v>3164</v>
      </c>
      <c r="L852">
        <v>3165</v>
      </c>
      <c r="M852" t="str">
        <f t="shared" si="91"/>
        <v>Dog100OverACSR</v>
      </c>
      <c r="N852" t="str">
        <f>+VLOOKUP(M852,LineCode!$E:$F,2,0)</f>
        <v>3p_11kV_100_ACSR_Al_o</v>
      </c>
      <c r="R852" t="s">
        <v>296</v>
      </c>
      <c r="S852" t="str">
        <f t="shared" si="92"/>
        <v>Line.line_DHO_3164_3165</v>
      </c>
      <c r="T852" t="str">
        <f t="shared" si="93"/>
        <v>Bus1=3164</v>
      </c>
      <c r="U852" t="str">
        <f t="shared" si="94"/>
        <v>Bus2=3165</v>
      </c>
      <c r="V852" t="str">
        <f t="shared" si="95"/>
        <v>phases=3</v>
      </c>
      <c r="W852" t="str">
        <f t="shared" si="96"/>
        <v>Linecode=3p_11kV_100_ACSR_Al_o</v>
      </c>
      <c r="X852" t="str">
        <f t="shared" si="97"/>
        <v>Length=18.8264</v>
      </c>
      <c r="Y852" t="s">
        <v>307</v>
      </c>
    </row>
    <row r="853" spans="1:25" x14ac:dyDescent="0.25">
      <c r="A853" t="s">
        <v>54</v>
      </c>
      <c r="B853">
        <v>11</v>
      </c>
      <c r="C853" t="s">
        <v>37</v>
      </c>
      <c r="D853">
        <v>100</v>
      </c>
      <c r="E853" t="s">
        <v>27</v>
      </c>
      <c r="F853" t="s">
        <v>38</v>
      </c>
      <c r="G853" t="s">
        <v>30</v>
      </c>
      <c r="H853">
        <v>3</v>
      </c>
      <c r="I853">
        <v>81.058599999999998</v>
      </c>
      <c r="J853" t="s">
        <v>265</v>
      </c>
      <c r="K853">
        <v>3165</v>
      </c>
      <c r="L853">
        <v>3166</v>
      </c>
      <c r="M853" t="str">
        <f t="shared" si="91"/>
        <v>Dog100OverACSR</v>
      </c>
      <c r="N853" t="str">
        <f>+VLOOKUP(M853,LineCode!$E:$F,2,0)</f>
        <v>3p_11kV_100_ACSR_Al_o</v>
      </c>
      <c r="R853" t="s">
        <v>296</v>
      </c>
      <c r="S853" t="str">
        <f t="shared" si="92"/>
        <v>Line.line_DHO_3165_3166</v>
      </c>
      <c r="T853" t="str">
        <f t="shared" si="93"/>
        <v>Bus1=3165</v>
      </c>
      <c r="U853" t="str">
        <f t="shared" si="94"/>
        <v>Bus2=3166</v>
      </c>
      <c r="V853" t="str">
        <f t="shared" si="95"/>
        <v>phases=3</v>
      </c>
      <c r="W853" t="str">
        <f t="shared" si="96"/>
        <v>Linecode=3p_11kV_100_ACSR_Al_o</v>
      </c>
      <c r="X853" t="str">
        <f t="shared" si="97"/>
        <v>Length=81.0586</v>
      </c>
      <c r="Y853" t="s">
        <v>307</v>
      </c>
    </row>
    <row r="854" spans="1:25" x14ac:dyDescent="0.25">
      <c r="A854" t="s">
        <v>54</v>
      </c>
      <c r="B854">
        <v>11</v>
      </c>
      <c r="C854" t="s">
        <v>37</v>
      </c>
      <c r="D854">
        <v>100</v>
      </c>
      <c r="E854" t="s">
        <v>27</v>
      </c>
      <c r="F854" t="s">
        <v>38</v>
      </c>
      <c r="G854" t="s">
        <v>30</v>
      </c>
      <c r="H854">
        <v>3</v>
      </c>
      <c r="I854">
        <v>61.472200000000001</v>
      </c>
      <c r="J854" t="s">
        <v>265</v>
      </c>
      <c r="K854">
        <v>3166</v>
      </c>
      <c r="L854">
        <v>3167</v>
      </c>
      <c r="M854" t="str">
        <f t="shared" si="91"/>
        <v>Dog100OverACSR</v>
      </c>
      <c r="N854" t="str">
        <f>+VLOOKUP(M854,LineCode!$E:$F,2,0)</f>
        <v>3p_11kV_100_ACSR_Al_o</v>
      </c>
      <c r="R854" t="s">
        <v>296</v>
      </c>
      <c r="S854" t="str">
        <f t="shared" si="92"/>
        <v>Line.line_DHO_3166_3167</v>
      </c>
      <c r="T854" t="str">
        <f t="shared" si="93"/>
        <v>Bus1=3166</v>
      </c>
      <c r="U854" t="str">
        <f t="shared" si="94"/>
        <v>Bus2=3167</v>
      </c>
      <c r="V854" t="str">
        <f t="shared" si="95"/>
        <v>phases=3</v>
      </c>
      <c r="W854" t="str">
        <f t="shared" si="96"/>
        <v>Linecode=3p_11kV_100_ACSR_Al_o</v>
      </c>
      <c r="X854" t="str">
        <f t="shared" si="97"/>
        <v>Length=61.4722</v>
      </c>
      <c r="Y854" t="s">
        <v>307</v>
      </c>
    </row>
    <row r="855" spans="1:25" x14ac:dyDescent="0.25">
      <c r="A855" t="s">
        <v>54</v>
      </c>
      <c r="B855">
        <v>11</v>
      </c>
      <c r="C855" t="s">
        <v>37</v>
      </c>
      <c r="D855">
        <v>100</v>
      </c>
      <c r="E855" t="s">
        <v>27</v>
      </c>
      <c r="F855" t="s">
        <v>38</v>
      </c>
      <c r="G855" t="s">
        <v>30</v>
      </c>
      <c r="H855">
        <v>3</v>
      </c>
      <c r="I855">
        <v>34.808300000000003</v>
      </c>
      <c r="J855" t="s">
        <v>265</v>
      </c>
      <c r="K855">
        <v>3167</v>
      </c>
      <c r="L855">
        <v>3168</v>
      </c>
      <c r="M855" t="str">
        <f t="shared" si="91"/>
        <v>Dog100OverACSR</v>
      </c>
      <c r="N855" t="str">
        <f>+VLOOKUP(M855,LineCode!$E:$F,2,0)</f>
        <v>3p_11kV_100_ACSR_Al_o</v>
      </c>
      <c r="R855" t="s">
        <v>296</v>
      </c>
      <c r="S855" t="str">
        <f t="shared" si="92"/>
        <v>Line.line_DHO_3167_3168</v>
      </c>
      <c r="T855" t="str">
        <f t="shared" si="93"/>
        <v>Bus1=3167</v>
      </c>
      <c r="U855" t="str">
        <f t="shared" si="94"/>
        <v>Bus2=3168</v>
      </c>
      <c r="V855" t="str">
        <f t="shared" si="95"/>
        <v>phases=3</v>
      </c>
      <c r="W855" t="str">
        <f t="shared" si="96"/>
        <v>Linecode=3p_11kV_100_ACSR_Al_o</v>
      </c>
      <c r="X855" t="str">
        <f t="shared" si="97"/>
        <v>Length=34.8083</v>
      </c>
      <c r="Y855" t="s">
        <v>307</v>
      </c>
    </row>
    <row r="856" spans="1:25" x14ac:dyDescent="0.25">
      <c r="A856" t="s">
        <v>54</v>
      </c>
      <c r="B856">
        <v>11</v>
      </c>
      <c r="C856" t="s">
        <v>37</v>
      </c>
      <c r="D856">
        <v>100</v>
      </c>
      <c r="E856" t="s">
        <v>27</v>
      </c>
      <c r="F856" t="s">
        <v>38</v>
      </c>
      <c r="G856" t="s">
        <v>30</v>
      </c>
      <c r="H856">
        <v>3</v>
      </c>
      <c r="I856">
        <v>19.476700000000001</v>
      </c>
      <c r="J856" t="s">
        <v>265</v>
      </c>
      <c r="K856">
        <v>3168</v>
      </c>
      <c r="L856">
        <v>3169</v>
      </c>
      <c r="M856" t="str">
        <f t="shared" si="91"/>
        <v>Dog100OverACSR</v>
      </c>
      <c r="N856" t="str">
        <f>+VLOOKUP(M856,LineCode!$E:$F,2,0)</f>
        <v>3p_11kV_100_ACSR_Al_o</v>
      </c>
      <c r="R856" t="s">
        <v>296</v>
      </c>
      <c r="S856" t="str">
        <f t="shared" si="92"/>
        <v>Line.line_DHO_3168_3169</v>
      </c>
      <c r="T856" t="str">
        <f t="shared" si="93"/>
        <v>Bus1=3168</v>
      </c>
      <c r="U856" t="str">
        <f t="shared" si="94"/>
        <v>Bus2=3169</v>
      </c>
      <c r="V856" t="str">
        <f t="shared" si="95"/>
        <v>phases=3</v>
      </c>
      <c r="W856" t="str">
        <f t="shared" si="96"/>
        <v>Linecode=3p_11kV_100_ACSR_Al_o</v>
      </c>
      <c r="X856" t="str">
        <f t="shared" si="97"/>
        <v>Length=19.4767</v>
      </c>
      <c r="Y856" t="s">
        <v>307</v>
      </c>
    </row>
    <row r="857" spans="1:25" x14ac:dyDescent="0.25">
      <c r="A857" t="s">
        <v>54</v>
      </c>
      <c r="B857">
        <v>11</v>
      </c>
      <c r="C857" t="s">
        <v>37</v>
      </c>
      <c r="D857">
        <v>100</v>
      </c>
      <c r="E857" t="s">
        <v>27</v>
      </c>
      <c r="F857" t="s">
        <v>38</v>
      </c>
      <c r="G857" t="s">
        <v>30</v>
      </c>
      <c r="H857">
        <v>3</v>
      </c>
      <c r="I857">
        <v>22.139600000000002</v>
      </c>
      <c r="J857" t="s">
        <v>265</v>
      </c>
      <c r="K857">
        <v>3169</v>
      </c>
      <c r="L857">
        <v>3170</v>
      </c>
      <c r="M857" t="str">
        <f t="shared" si="91"/>
        <v>Dog100OverACSR</v>
      </c>
      <c r="N857" t="str">
        <f>+VLOOKUP(M857,LineCode!$E:$F,2,0)</f>
        <v>3p_11kV_100_ACSR_Al_o</v>
      </c>
      <c r="R857" t="s">
        <v>296</v>
      </c>
      <c r="S857" t="str">
        <f t="shared" si="92"/>
        <v>Line.line_DHO_3169_3170</v>
      </c>
      <c r="T857" t="str">
        <f t="shared" si="93"/>
        <v>Bus1=3169</v>
      </c>
      <c r="U857" t="str">
        <f t="shared" si="94"/>
        <v>Bus2=3170</v>
      </c>
      <c r="V857" t="str">
        <f t="shared" si="95"/>
        <v>phases=3</v>
      </c>
      <c r="W857" t="str">
        <f t="shared" si="96"/>
        <v>Linecode=3p_11kV_100_ACSR_Al_o</v>
      </c>
      <c r="X857" t="str">
        <f t="shared" si="97"/>
        <v>Length=22.1396</v>
      </c>
      <c r="Y857" t="s">
        <v>307</v>
      </c>
    </row>
    <row r="858" spans="1:25" x14ac:dyDescent="0.25">
      <c r="A858" t="s">
        <v>54</v>
      </c>
      <c r="B858">
        <v>11</v>
      </c>
      <c r="C858" t="s">
        <v>37</v>
      </c>
      <c r="D858">
        <v>100</v>
      </c>
      <c r="E858" t="s">
        <v>27</v>
      </c>
      <c r="F858" t="s">
        <v>38</v>
      </c>
      <c r="G858" t="s">
        <v>30</v>
      </c>
      <c r="H858">
        <v>3</v>
      </c>
      <c r="I858">
        <v>13.136100000000001</v>
      </c>
      <c r="J858" t="s">
        <v>265</v>
      </c>
      <c r="K858">
        <v>3170</v>
      </c>
      <c r="L858">
        <v>3171</v>
      </c>
      <c r="M858" t="str">
        <f t="shared" si="91"/>
        <v>Dog100OverACSR</v>
      </c>
      <c r="N858" t="str">
        <f>+VLOOKUP(M858,LineCode!$E:$F,2,0)</f>
        <v>3p_11kV_100_ACSR_Al_o</v>
      </c>
      <c r="R858" t="s">
        <v>296</v>
      </c>
      <c r="S858" t="str">
        <f t="shared" si="92"/>
        <v>Line.line_DHO_3170_3171</v>
      </c>
      <c r="T858" t="str">
        <f t="shared" si="93"/>
        <v>Bus1=3170</v>
      </c>
      <c r="U858" t="str">
        <f t="shared" si="94"/>
        <v>Bus2=3171</v>
      </c>
      <c r="V858" t="str">
        <f t="shared" si="95"/>
        <v>phases=3</v>
      </c>
      <c r="W858" t="str">
        <f t="shared" si="96"/>
        <v>Linecode=3p_11kV_100_ACSR_Al_o</v>
      </c>
      <c r="X858" t="str">
        <f t="shared" si="97"/>
        <v>Length=13.1361</v>
      </c>
      <c r="Y858" t="s">
        <v>307</v>
      </c>
    </row>
    <row r="859" spans="1:25" x14ac:dyDescent="0.25">
      <c r="A859" t="s">
        <v>54</v>
      </c>
      <c r="B859">
        <v>11</v>
      </c>
      <c r="C859" t="s">
        <v>37</v>
      </c>
      <c r="D859">
        <v>100</v>
      </c>
      <c r="E859" t="s">
        <v>27</v>
      </c>
      <c r="F859" t="s">
        <v>38</v>
      </c>
      <c r="G859" t="s">
        <v>30</v>
      </c>
      <c r="H859">
        <v>3</v>
      </c>
      <c r="I859">
        <v>2.2667700000000002</v>
      </c>
      <c r="J859" t="s">
        <v>265</v>
      </c>
      <c r="K859">
        <v>3171</v>
      </c>
      <c r="L859">
        <v>3172</v>
      </c>
      <c r="M859" t="str">
        <f t="shared" si="91"/>
        <v>Dog100OverACSR</v>
      </c>
      <c r="N859" t="str">
        <f>+VLOOKUP(M859,LineCode!$E:$F,2,0)</f>
        <v>3p_11kV_100_ACSR_Al_o</v>
      </c>
      <c r="R859" t="s">
        <v>296</v>
      </c>
      <c r="S859" t="str">
        <f t="shared" si="92"/>
        <v>Line.line_DHO_3171_3172</v>
      </c>
      <c r="T859" t="str">
        <f t="shared" si="93"/>
        <v>Bus1=3171</v>
      </c>
      <c r="U859" t="str">
        <f t="shared" si="94"/>
        <v>Bus2=3172</v>
      </c>
      <c r="V859" t="str">
        <f t="shared" si="95"/>
        <v>phases=3</v>
      </c>
      <c r="W859" t="str">
        <f t="shared" si="96"/>
        <v>Linecode=3p_11kV_100_ACSR_Al_o</v>
      </c>
      <c r="X859" t="str">
        <f t="shared" si="97"/>
        <v>Length=2.26677</v>
      </c>
      <c r="Y859" t="s">
        <v>307</v>
      </c>
    </row>
    <row r="860" spans="1:25" x14ac:dyDescent="0.25">
      <c r="A860" t="s">
        <v>54</v>
      </c>
      <c r="B860">
        <v>11</v>
      </c>
      <c r="C860" t="s">
        <v>37</v>
      </c>
      <c r="D860">
        <v>100</v>
      </c>
      <c r="E860" t="s">
        <v>27</v>
      </c>
      <c r="F860" t="s">
        <v>38</v>
      </c>
      <c r="G860" t="s">
        <v>30</v>
      </c>
      <c r="H860">
        <v>3</v>
      </c>
      <c r="I860">
        <v>48.095999999999997</v>
      </c>
      <c r="J860" t="s">
        <v>265</v>
      </c>
      <c r="K860">
        <v>3178</v>
      </c>
      <c r="L860">
        <v>3173</v>
      </c>
      <c r="M860" t="str">
        <f t="shared" si="91"/>
        <v>Dog100OverACSR</v>
      </c>
      <c r="N860" t="str">
        <f>+VLOOKUP(M860,LineCode!$E:$F,2,0)</f>
        <v>3p_11kV_100_ACSR_Al_o</v>
      </c>
      <c r="R860" t="s">
        <v>296</v>
      </c>
      <c r="S860" t="str">
        <f t="shared" si="92"/>
        <v>Line.line_DHO_3178_3173</v>
      </c>
      <c r="T860" t="str">
        <f t="shared" si="93"/>
        <v>Bus1=3178</v>
      </c>
      <c r="U860" t="str">
        <f t="shared" si="94"/>
        <v>Bus2=3173</v>
      </c>
      <c r="V860" t="str">
        <f t="shared" si="95"/>
        <v>phases=3</v>
      </c>
      <c r="W860" t="str">
        <f t="shared" si="96"/>
        <v>Linecode=3p_11kV_100_ACSR_Al_o</v>
      </c>
      <c r="X860" t="str">
        <f t="shared" si="97"/>
        <v>Length=48.096</v>
      </c>
      <c r="Y860" t="s">
        <v>307</v>
      </c>
    </row>
    <row r="861" spans="1:25" x14ac:dyDescent="0.25">
      <c r="A861" t="s">
        <v>54</v>
      </c>
      <c r="B861">
        <v>11</v>
      </c>
      <c r="C861" t="s">
        <v>37</v>
      </c>
      <c r="D861">
        <v>100</v>
      </c>
      <c r="E861" t="s">
        <v>27</v>
      </c>
      <c r="F861" t="s">
        <v>38</v>
      </c>
      <c r="G861" t="s">
        <v>30</v>
      </c>
      <c r="H861">
        <v>3</v>
      </c>
      <c r="I861">
        <v>45.376100000000001</v>
      </c>
      <c r="J861" t="s">
        <v>265</v>
      </c>
      <c r="K861">
        <v>3173</v>
      </c>
      <c r="L861">
        <v>3174</v>
      </c>
      <c r="M861" t="str">
        <f t="shared" si="91"/>
        <v>Dog100OverACSR</v>
      </c>
      <c r="N861" t="str">
        <f>+VLOOKUP(M861,LineCode!$E:$F,2,0)</f>
        <v>3p_11kV_100_ACSR_Al_o</v>
      </c>
      <c r="R861" t="s">
        <v>296</v>
      </c>
      <c r="S861" t="str">
        <f t="shared" si="92"/>
        <v>Line.line_DHO_3173_3174</v>
      </c>
      <c r="T861" t="str">
        <f t="shared" si="93"/>
        <v>Bus1=3173</v>
      </c>
      <c r="U861" t="str">
        <f t="shared" si="94"/>
        <v>Bus2=3174</v>
      </c>
      <c r="V861" t="str">
        <f t="shared" si="95"/>
        <v>phases=3</v>
      </c>
      <c r="W861" t="str">
        <f t="shared" si="96"/>
        <v>Linecode=3p_11kV_100_ACSR_Al_o</v>
      </c>
      <c r="X861" t="str">
        <f t="shared" si="97"/>
        <v>Length=45.3761</v>
      </c>
      <c r="Y861" t="s">
        <v>307</v>
      </c>
    </row>
    <row r="862" spans="1:25" x14ac:dyDescent="0.25">
      <c r="A862" t="s">
        <v>54</v>
      </c>
      <c r="B862">
        <v>11</v>
      </c>
      <c r="C862" t="s">
        <v>37</v>
      </c>
      <c r="D862">
        <v>100</v>
      </c>
      <c r="E862" t="s">
        <v>27</v>
      </c>
      <c r="F862" t="s">
        <v>38</v>
      </c>
      <c r="G862" t="s">
        <v>30</v>
      </c>
      <c r="H862">
        <v>3</v>
      </c>
      <c r="I862">
        <v>64.171700000000001</v>
      </c>
      <c r="J862" t="s">
        <v>265</v>
      </c>
      <c r="K862">
        <v>3174</v>
      </c>
      <c r="L862">
        <v>3175</v>
      </c>
      <c r="M862" t="str">
        <f t="shared" si="91"/>
        <v>Dog100OverACSR</v>
      </c>
      <c r="N862" t="str">
        <f>+VLOOKUP(M862,LineCode!$E:$F,2,0)</f>
        <v>3p_11kV_100_ACSR_Al_o</v>
      </c>
      <c r="R862" t="s">
        <v>296</v>
      </c>
      <c r="S862" t="str">
        <f t="shared" si="92"/>
        <v>Line.line_DHO_3174_3175</v>
      </c>
      <c r="T862" t="str">
        <f t="shared" si="93"/>
        <v>Bus1=3174</v>
      </c>
      <c r="U862" t="str">
        <f t="shared" si="94"/>
        <v>Bus2=3175</v>
      </c>
      <c r="V862" t="str">
        <f t="shared" si="95"/>
        <v>phases=3</v>
      </c>
      <c r="W862" t="str">
        <f t="shared" si="96"/>
        <v>Linecode=3p_11kV_100_ACSR_Al_o</v>
      </c>
      <c r="X862" t="str">
        <f t="shared" si="97"/>
        <v>Length=64.1717</v>
      </c>
      <c r="Y862" t="s">
        <v>307</v>
      </c>
    </row>
    <row r="863" spans="1:25" x14ac:dyDescent="0.25">
      <c r="A863" t="s">
        <v>54</v>
      </c>
      <c r="B863">
        <v>11</v>
      </c>
      <c r="C863" t="s">
        <v>37</v>
      </c>
      <c r="D863">
        <v>100</v>
      </c>
      <c r="E863" t="s">
        <v>27</v>
      </c>
      <c r="F863" t="s">
        <v>38</v>
      </c>
      <c r="G863" t="s">
        <v>30</v>
      </c>
      <c r="H863">
        <v>3</v>
      </c>
      <c r="I863">
        <v>65.931799999999996</v>
      </c>
      <c r="J863" t="s">
        <v>265</v>
      </c>
      <c r="K863">
        <v>3175</v>
      </c>
      <c r="L863">
        <v>3192</v>
      </c>
      <c r="M863" t="str">
        <f t="shared" si="91"/>
        <v>Dog100OverACSR</v>
      </c>
      <c r="N863" t="str">
        <f>+VLOOKUP(M863,LineCode!$E:$F,2,0)</f>
        <v>3p_11kV_100_ACSR_Al_o</v>
      </c>
      <c r="R863" t="s">
        <v>296</v>
      </c>
      <c r="S863" t="str">
        <f t="shared" si="92"/>
        <v>Line.line_DHO_3175_3192</v>
      </c>
      <c r="T863" t="str">
        <f t="shared" si="93"/>
        <v>Bus1=3175</v>
      </c>
      <c r="U863" t="str">
        <f t="shared" si="94"/>
        <v>Bus2=3192</v>
      </c>
      <c r="V863" t="str">
        <f t="shared" si="95"/>
        <v>phases=3</v>
      </c>
      <c r="W863" t="str">
        <f t="shared" si="96"/>
        <v>Linecode=3p_11kV_100_ACSR_Al_o</v>
      </c>
      <c r="X863" t="str">
        <f t="shared" si="97"/>
        <v>Length=65.9318</v>
      </c>
      <c r="Y863" t="s">
        <v>307</v>
      </c>
    </row>
    <row r="864" spans="1:25" x14ac:dyDescent="0.25">
      <c r="A864" t="s">
        <v>54</v>
      </c>
      <c r="B864">
        <v>11</v>
      </c>
      <c r="C864" t="s">
        <v>37</v>
      </c>
      <c r="D864">
        <v>100</v>
      </c>
      <c r="E864" t="s">
        <v>27</v>
      </c>
      <c r="F864" t="s">
        <v>38</v>
      </c>
      <c r="G864" t="s">
        <v>30</v>
      </c>
      <c r="H864">
        <v>3</v>
      </c>
      <c r="I864">
        <v>1.29678</v>
      </c>
      <c r="J864" t="s">
        <v>265</v>
      </c>
      <c r="K864">
        <v>3192</v>
      </c>
      <c r="L864">
        <v>3241</v>
      </c>
      <c r="M864" t="str">
        <f t="shared" si="91"/>
        <v>Dog100OverACSR</v>
      </c>
      <c r="N864" t="str">
        <f>+VLOOKUP(M864,LineCode!$E:$F,2,0)</f>
        <v>3p_11kV_100_ACSR_Al_o</v>
      </c>
      <c r="R864" t="s">
        <v>296</v>
      </c>
      <c r="S864" t="str">
        <f t="shared" si="92"/>
        <v>Line.line_DHO_3192_3241</v>
      </c>
      <c r="T864" t="str">
        <f t="shared" si="93"/>
        <v>Bus1=3192</v>
      </c>
      <c r="U864" t="str">
        <f t="shared" si="94"/>
        <v>Bus2=3241</v>
      </c>
      <c r="V864" t="str">
        <f t="shared" si="95"/>
        <v>phases=3</v>
      </c>
      <c r="W864" t="str">
        <f t="shared" si="96"/>
        <v>Linecode=3p_11kV_100_ACSR_Al_o</v>
      </c>
      <c r="X864" t="str">
        <f t="shared" si="97"/>
        <v>Length=1.29678</v>
      </c>
      <c r="Y864" t="s">
        <v>307</v>
      </c>
    </row>
    <row r="865" spans="1:25" x14ac:dyDescent="0.25">
      <c r="A865" t="s">
        <v>54</v>
      </c>
      <c r="B865">
        <v>11</v>
      </c>
      <c r="C865" t="s">
        <v>37</v>
      </c>
      <c r="D865">
        <v>100</v>
      </c>
      <c r="E865" t="s">
        <v>27</v>
      </c>
      <c r="F865" t="s">
        <v>38</v>
      </c>
      <c r="G865" t="s">
        <v>30</v>
      </c>
      <c r="H865">
        <v>3</v>
      </c>
      <c r="I865">
        <v>28.624700000000001</v>
      </c>
      <c r="J865" t="s">
        <v>265</v>
      </c>
      <c r="K865">
        <v>3241</v>
      </c>
      <c r="L865">
        <v>3176</v>
      </c>
      <c r="M865" t="str">
        <f t="shared" si="91"/>
        <v>Dog100OverACSR</v>
      </c>
      <c r="N865" t="str">
        <f>+VLOOKUP(M865,LineCode!$E:$F,2,0)</f>
        <v>3p_11kV_100_ACSR_Al_o</v>
      </c>
      <c r="R865" t="s">
        <v>296</v>
      </c>
      <c r="S865" t="str">
        <f t="shared" si="92"/>
        <v>Line.line_DHO_3241_3176</v>
      </c>
      <c r="T865" t="str">
        <f t="shared" si="93"/>
        <v>Bus1=3241</v>
      </c>
      <c r="U865" t="str">
        <f t="shared" si="94"/>
        <v>Bus2=3176</v>
      </c>
      <c r="V865" t="str">
        <f t="shared" si="95"/>
        <v>phases=3</v>
      </c>
      <c r="W865" t="str">
        <f t="shared" si="96"/>
        <v>Linecode=3p_11kV_100_ACSR_Al_o</v>
      </c>
      <c r="X865" t="str">
        <f t="shared" si="97"/>
        <v>Length=28.6247</v>
      </c>
      <c r="Y865" t="s">
        <v>307</v>
      </c>
    </row>
    <row r="866" spans="1:25" x14ac:dyDescent="0.25">
      <c r="A866" t="s">
        <v>54</v>
      </c>
      <c r="B866">
        <v>11</v>
      </c>
      <c r="C866" t="s">
        <v>37</v>
      </c>
      <c r="D866">
        <v>100</v>
      </c>
      <c r="E866" t="s">
        <v>27</v>
      </c>
      <c r="F866" t="s">
        <v>38</v>
      </c>
      <c r="G866" t="s">
        <v>30</v>
      </c>
      <c r="H866">
        <v>3</v>
      </c>
      <c r="I866">
        <v>10.2197</v>
      </c>
      <c r="J866" t="s">
        <v>265</v>
      </c>
      <c r="K866">
        <v>3176</v>
      </c>
      <c r="L866">
        <v>3177</v>
      </c>
      <c r="M866" t="str">
        <f t="shared" si="91"/>
        <v>Dog100OverACSR</v>
      </c>
      <c r="N866" t="str">
        <f>+VLOOKUP(M866,LineCode!$E:$F,2,0)</f>
        <v>3p_11kV_100_ACSR_Al_o</v>
      </c>
      <c r="R866" t="s">
        <v>296</v>
      </c>
      <c r="S866" t="str">
        <f t="shared" si="92"/>
        <v>Line.line_DHO_3176_3177</v>
      </c>
      <c r="T866" t="str">
        <f t="shared" si="93"/>
        <v>Bus1=3176</v>
      </c>
      <c r="U866" t="str">
        <f t="shared" si="94"/>
        <v>Bus2=3177</v>
      </c>
      <c r="V866" t="str">
        <f t="shared" si="95"/>
        <v>phases=3</v>
      </c>
      <c r="W866" t="str">
        <f t="shared" si="96"/>
        <v>Linecode=3p_11kV_100_ACSR_Al_o</v>
      </c>
      <c r="X866" t="str">
        <f t="shared" si="97"/>
        <v>Length=10.2197</v>
      </c>
      <c r="Y866" t="s">
        <v>307</v>
      </c>
    </row>
    <row r="867" spans="1:25" x14ac:dyDescent="0.25">
      <c r="A867" t="s">
        <v>54</v>
      </c>
      <c r="B867">
        <v>11</v>
      </c>
      <c r="C867" t="s">
        <v>37</v>
      </c>
      <c r="D867">
        <v>100</v>
      </c>
      <c r="E867" t="s">
        <v>27</v>
      </c>
      <c r="F867" t="s">
        <v>38</v>
      </c>
      <c r="G867" t="s">
        <v>30</v>
      </c>
      <c r="H867">
        <v>3</v>
      </c>
      <c r="I867">
        <v>18.408100000000001</v>
      </c>
      <c r="J867" t="s">
        <v>265</v>
      </c>
      <c r="K867">
        <v>3178</v>
      </c>
      <c r="L867">
        <v>3179</v>
      </c>
      <c r="M867" t="str">
        <f t="shared" si="91"/>
        <v>Dog100OverACSR</v>
      </c>
      <c r="N867" t="str">
        <f>+VLOOKUP(M867,LineCode!$E:$F,2,0)</f>
        <v>3p_11kV_100_ACSR_Al_o</v>
      </c>
      <c r="R867" t="s">
        <v>296</v>
      </c>
      <c r="S867" t="str">
        <f t="shared" si="92"/>
        <v>Line.line_DHO_3178_3179</v>
      </c>
      <c r="T867" t="str">
        <f t="shared" si="93"/>
        <v>Bus1=3178</v>
      </c>
      <c r="U867" t="str">
        <f t="shared" si="94"/>
        <v>Bus2=3179</v>
      </c>
      <c r="V867" t="str">
        <f t="shared" si="95"/>
        <v>phases=3</v>
      </c>
      <c r="W867" t="str">
        <f t="shared" si="96"/>
        <v>Linecode=3p_11kV_100_ACSR_Al_o</v>
      </c>
      <c r="X867" t="str">
        <f t="shared" si="97"/>
        <v>Length=18.4081</v>
      </c>
      <c r="Y867" t="s">
        <v>307</v>
      </c>
    </row>
    <row r="868" spans="1:25" x14ac:dyDescent="0.25">
      <c r="A868" t="s">
        <v>54</v>
      </c>
      <c r="B868">
        <v>11</v>
      </c>
      <c r="C868" t="s">
        <v>37</v>
      </c>
      <c r="D868">
        <v>100</v>
      </c>
      <c r="E868" t="s">
        <v>27</v>
      </c>
      <c r="F868" t="s">
        <v>38</v>
      </c>
      <c r="G868" t="s">
        <v>30</v>
      </c>
      <c r="H868">
        <v>3</v>
      </c>
      <c r="I868">
        <v>23.7317</v>
      </c>
      <c r="J868" t="s">
        <v>265</v>
      </c>
      <c r="K868">
        <v>3179</v>
      </c>
      <c r="L868">
        <v>3180</v>
      </c>
      <c r="M868" t="str">
        <f t="shared" si="91"/>
        <v>Dog100OverACSR</v>
      </c>
      <c r="N868" t="str">
        <f>+VLOOKUP(M868,LineCode!$E:$F,2,0)</f>
        <v>3p_11kV_100_ACSR_Al_o</v>
      </c>
      <c r="R868" t="s">
        <v>296</v>
      </c>
      <c r="S868" t="str">
        <f t="shared" si="92"/>
        <v>Line.line_DHO_3179_3180</v>
      </c>
      <c r="T868" t="str">
        <f t="shared" si="93"/>
        <v>Bus1=3179</v>
      </c>
      <c r="U868" t="str">
        <f t="shared" si="94"/>
        <v>Bus2=3180</v>
      </c>
      <c r="V868" t="str">
        <f t="shared" si="95"/>
        <v>phases=3</v>
      </c>
      <c r="W868" t="str">
        <f t="shared" si="96"/>
        <v>Linecode=3p_11kV_100_ACSR_Al_o</v>
      </c>
      <c r="X868" t="str">
        <f t="shared" si="97"/>
        <v>Length=23.7317</v>
      </c>
      <c r="Y868" t="s">
        <v>307</v>
      </c>
    </row>
    <row r="869" spans="1:25" x14ac:dyDescent="0.25">
      <c r="A869" t="s">
        <v>54</v>
      </c>
      <c r="B869">
        <v>11</v>
      </c>
      <c r="C869" t="s">
        <v>37</v>
      </c>
      <c r="D869">
        <v>100</v>
      </c>
      <c r="E869" t="s">
        <v>27</v>
      </c>
      <c r="F869" t="s">
        <v>38</v>
      </c>
      <c r="G869" t="s">
        <v>30</v>
      </c>
      <c r="H869">
        <v>3</v>
      </c>
      <c r="I869">
        <v>20.4133</v>
      </c>
      <c r="J869" t="s">
        <v>265</v>
      </c>
      <c r="K869">
        <v>3180</v>
      </c>
      <c r="L869">
        <v>3183</v>
      </c>
      <c r="M869" t="str">
        <f t="shared" si="91"/>
        <v>Dog100OverACSR</v>
      </c>
      <c r="N869" t="str">
        <f>+VLOOKUP(M869,LineCode!$E:$F,2,0)</f>
        <v>3p_11kV_100_ACSR_Al_o</v>
      </c>
      <c r="R869" t="s">
        <v>296</v>
      </c>
      <c r="S869" t="str">
        <f t="shared" si="92"/>
        <v>Line.line_DHO_3180_3183</v>
      </c>
      <c r="T869" t="str">
        <f t="shared" si="93"/>
        <v>Bus1=3180</v>
      </c>
      <c r="U869" t="str">
        <f t="shared" si="94"/>
        <v>Bus2=3183</v>
      </c>
      <c r="V869" t="str">
        <f t="shared" si="95"/>
        <v>phases=3</v>
      </c>
      <c r="W869" t="str">
        <f t="shared" si="96"/>
        <v>Linecode=3p_11kV_100_ACSR_Al_o</v>
      </c>
      <c r="X869" t="str">
        <f t="shared" si="97"/>
        <v>Length=20.4133</v>
      </c>
      <c r="Y869" t="s">
        <v>307</v>
      </c>
    </row>
    <row r="870" spans="1:25" x14ac:dyDescent="0.25">
      <c r="A870" t="s">
        <v>54</v>
      </c>
      <c r="B870">
        <v>11</v>
      </c>
      <c r="C870" t="s">
        <v>37</v>
      </c>
      <c r="D870">
        <v>100</v>
      </c>
      <c r="E870" t="s">
        <v>27</v>
      </c>
      <c r="F870" t="s">
        <v>38</v>
      </c>
      <c r="G870" t="s">
        <v>30</v>
      </c>
      <c r="H870">
        <v>3</v>
      </c>
      <c r="I870">
        <v>31.583200000000001</v>
      </c>
      <c r="J870" t="s">
        <v>265</v>
      </c>
      <c r="K870">
        <v>3183</v>
      </c>
      <c r="L870">
        <v>3181</v>
      </c>
      <c r="M870" t="str">
        <f t="shared" si="91"/>
        <v>Dog100OverACSR</v>
      </c>
      <c r="N870" t="str">
        <f>+VLOOKUP(M870,LineCode!$E:$F,2,0)</f>
        <v>3p_11kV_100_ACSR_Al_o</v>
      </c>
      <c r="R870" t="s">
        <v>296</v>
      </c>
      <c r="S870" t="str">
        <f t="shared" si="92"/>
        <v>Line.line_DHO_3183_3181</v>
      </c>
      <c r="T870" t="str">
        <f t="shared" si="93"/>
        <v>Bus1=3183</v>
      </c>
      <c r="U870" t="str">
        <f t="shared" si="94"/>
        <v>Bus2=3181</v>
      </c>
      <c r="V870" t="str">
        <f t="shared" si="95"/>
        <v>phases=3</v>
      </c>
      <c r="W870" t="str">
        <f t="shared" si="96"/>
        <v>Linecode=3p_11kV_100_ACSR_Al_o</v>
      </c>
      <c r="X870" t="str">
        <f t="shared" si="97"/>
        <v>Length=31.5832</v>
      </c>
      <c r="Y870" t="s">
        <v>307</v>
      </c>
    </row>
    <row r="871" spans="1:25" x14ac:dyDescent="0.25">
      <c r="A871" t="s">
        <v>54</v>
      </c>
      <c r="B871">
        <v>11</v>
      </c>
      <c r="C871" t="s">
        <v>37</v>
      </c>
      <c r="D871">
        <v>100</v>
      </c>
      <c r="E871" t="s">
        <v>27</v>
      </c>
      <c r="F871" t="s">
        <v>38</v>
      </c>
      <c r="G871" t="s">
        <v>30</v>
      </c>
      <c r="H871">
        <v>3</v>
      </c>
      <c r="I871">
        <v>45.881799999999998</v>
      </c>
      <c r="J871" t="s">
        <v>265</v>
      </c>
      <c r="K871">
        <v>3181</v>
      </c>
      <c r="L871">
        <v>3182</v>
      </c>
      <c r="M871" t="str">
        <f t="shared" si="91"/>
        <v>Dog100OverACSR</v>
      </c>
      <c r="N871" t="str">
        <f>+VLOOKUP(M871,LineCode!$E:$F,2,0)</f>
        <v>3p_11kV_100_ACSR_Al_o</v>
      </c>
      <c r="R871" t="s">
        <v>296</v>
      </c>
      <c r="S871" t="str">
        <f t="shared" si="92"/>
        <v>Line.line_DHO_3181_3182</v>
      </c>
      <c r="T871" t="str">
        <f t="shared" si="93"/>
        <v>Bus1=3181</v>
      </c>
      <c r="U871" t="str">
        <f t="shared" si="94"/>
        <v>Bus2=3182</v>
      </c>
      <c r="V871" t="str">
        <f t="shared" si="95"/>
        <v>phases=3</v>
      </c>
      <c r="W871" t="str">
        <f t="shared" si="96"/>
        <v>Linecode=3p_11kV_100_ACSR_Al_o</v>
      </c>
      <c r="X871" t="str">
        <f t="shared" si="97"/>
        <v>Length=45.8818</v>
      </c>
      <c r="Y871" t="s">
        <v>307</v>
      </c>
    </row>
    <row r="872" spans="1:25" x14ac:dyDescent="0.25">
      <c r="A872" t="s">
        <v>54</v>
      </c>
      <c r="B872">
        <v>11</v>
      </c>
      <c r="C872" t="s">
        <v>37</v>
      </c>
      <c r="D872">
        <v>100</v>
      </c>
      <c r="E872" t="s">
        <v>27</v>
      </c>
      <c r="F872" t="s">
        <v>38</v>
      </c>
      <c r="G872" t="s">
        <v>30</v>
      </c>
      <c r="H872">
        <v>3</v>
      </c>
      <c r="I872">
        <v>24.054300000000001</v>
      </c>
      <c r="J872" t="s">
        <v>265</v>
      </c>
      <c r="K872">
        <v>3183</v>
      </c>
      <c r="L872">
        <v>3184</v>
      </c>
      <c r="M872" t="str">
        <f t="shared" si="91"/>
        <v>Dog100OverACSR</v>
      </c>
      <c r="N872" t="str">
        <f>+VLOOKUP(M872,LineCode!$E:$F,2,0)</f>
        <v>3p_11kV_100_ACSR_Al_o</v>
      </c>
      <c r="R872" t="s">
        <v>296</v>
      </c>
      <c r="S872" t="str">
        <f t="shared" si="92"/>
        <v>Line.line_DHO_3183_3184</v>
      </c>
      <c r="T872" t="str">
        <f t="shared" si="93"/>
        <v>Bus1=3183</v>
      </c>
      <c r="U872" t="str">
        <f t="shared" si="94"/>
        <v>Bus2=3184</v>
      </c>
      <c r="V872" t="str">
        <f t="shared" si="95"/>
        <v>phases=3</v>
      </c>
      <c r="W872" t="str">
        <f t="shared" si="96"/>
        <v>Linecode=3p_11kV_100_ACSR_Al_o</v>
      </c>
      <c r="X872" t="str">
        <f t="shared" si="97"/>
        <v>Length=24.0543</v>
      </c>
      <c r="Y872" t="s">
        <v>307</v>
      </c>
    </row>
    <row r="873" spans="1:25" x14ac:dyDescent="0.25">
      <c r="A873" t="s">
        <v>54</v>
      </c>
      <c r="B873">
        <v>11</v>
      </c>
      <c r="C873" t="s">
        <v>37</v>
      </c>
      <c r="D873">
        <v>100</v>
      </c>
      <c r="E873" t="s">
        <v>27</v>
      </c>
      <c r="F873" t="s">
        <v>38</v>
      </c>
      <c r="G873" t="s">
        <v>30</v>
      </c>
      <c r="H873">
        <v>3</v>
      </c>
      <c r="I873">
        <v>21.154499999999999</v>
      </c>
      <c r="J873" t="s">
        <v>265</v>
      </c>
      <c r="K873">
        <v>3184</v>
      </c>
      <c r="L873">
        <v>3185</v>
      </c>
      <c r="M873" t="str">
        <f t="shared" si="91"/>
        <v>Dog100OverACSR</v>
      </c>
      <c r="N873" t="str">
        <f>+VLOOKUP(M873,LineCode!$E:$F,2,0)</f>
        <v>3p_11kV_100_ACSR_Al_o</v>
      </c>
      <c r="R873" t="s">
        <v>296</v>
      </c>
      <c r="S873" t="str">
        <f t="shared" si="92"/>
        <v>Line.line_DHO_3184_3185</v>
      </c>
      <c r="T873" t="str">
        <f t="shared" si="93"/>
        <v>Bus1=3184</v>
      </c>
      <c r="U873" t="str">
        <f t="shared" si="94"/>
        <v>Bus2=3185</v>
      </c>
      <c r="V873" t="str">
        <f t="shared" si="95"/>
        <v>phases=3</v>
      </c>
      <c r="W873" t="str">
        <f t="shared" si="96"/>
        <v>Linecode=3p_11kV_100_ACSR_Al_o</v>
      </c>
      <c r="X873" t="str">
        <f t="shared" si="97"/>
        <v>Length=21.1545</v>
      </c>
      <c r="Y873" t="s">
        <v>307</v>
      </c>
    </row>
    <row r="874" spans="1:25" x14ac:dyDescent="0.25">
      <c r="A874" t="s">
        <v>54</v>
      </c>
      <c r="B874">
        <v>11</v>
      </c>
      <c r="C874" t="s">
        <v>37</v>
      </c>
      <c r="D874">
        <v>100</v>
      </c>
      <c r="E874" t="s">
        <v>27</v>
      </c>
      <c r="F874" t="s">
        <v>38</v>
      </c>
      <c r="G874" t="s">
        <v>30</v>
      </c>
      <c r="H874">
        <v>3</v>
      </c>
      <c r="I874">
        <v>9.2403399999999998</v>
      </c>
      <c r="J874" t="s">
        <v>265</v>
      </c>
      <c r="K874">
        <v>3185</v>
      </c>
      <c r="L874">
        <v>3186</v>
      </c>
      <c r="M874" t="str">
        <f t="shared" si="91"/>
        <v>Dog100OverACSR</v>
      </c>
      <c r="N874" t="str">
        <f>+VLOOKUP(M874,LineCode!$E:$F,2,0)</f>
        <v>3p_11kV_100_ACSR_Al_o</v>
      </c>
      <c r="R874" t="s">
        <v>296</v>
      </c>
      <c r="S874" t="str">
        <f t="shared" si="92"/>
        <v>Line.line_DHO_3185_3186</v>
      </c>
      <c r="T874" t="str">
        <f t="shared" si="93"/>
        <v>Bus1=3185</v>
      </c>
      <c r="U874" t="str">
        <f t="shared" si="94"/>
        <v>Bus2=3186</v>
      </c>
      <c r="V874" t="str">
        <f t="shared" si="95"/>
        <v>phases=3</v>
      </c>
      <c r="W874" t="str">
        <f t="shared" si="96"/>
        <v>Linecode=3p_11kV_100_ACSR_Al_o</v>
      </c>
      <c r="X874" t="str">
        <f t="shared" si="97"/>
        <v>Length=9.24034</v>
      </c>
      <c r="Y874" t="s">
        <v>307</v>
      </c>
    </row>
    <row r="875" spans="1:25" x14ac:dyDescent="0.25">
      <c r="A875" t="s">
        <v>54</v>
      </c>
      <c r="B875">
        <v>11</v>
      </c>
      <c r="C875" t="s">
        <v>37</v>
      </c>
      <c r="D875">
        <v>100</v>
      </c>
      <c r="E875" t="s">
        <v>27</v>
      </c>
      <c r="F875" t="s">
        <v>38</v>
      </c>
      <c r="G875" t="s">
        <v>30</v>
      </c>
      <c r="H875">
        <v>3</v>
      </c>
      <c r="I875">
        <v>42.532299999999999</v>
      </c>
      <c r="J875" t="s">
        <v>265</v>
      </c>
      <c r="K875">
        <v>3186</v>
      </c>
      <c r="L875">
        <v>3187</v>
      </c>
      <c r="M875" t="str">
        <f t="shared" si="91"/>
        <v>Dog100OverACSR</v>
      </c>
      <c r="N875" t="str">
        <f>+VLOOKUP(M875,LineCode!$E:$F,2,0)</f>
        <v>3p_11kV_100_ACSR_Al_o</v>
      </c>
      <c r="R875" t="s">
        <v>296</v>
      </c>
      <c r="S875" t="str">
        <f t="shared" si="92"/>
        <v>Line.line_DHO_3186_3187</v>
      </c>
      <c r="T875" t="str">
        <f t="shared" si="93"/>
        <v>Bus1=3186</v>
      </c>
      <c r="U875" t="str">
        <f t="shared" si="94"/>
        <v>Bus2=3187</v>
      </c>
      <c r="V875" t="str">
        <f t="shared" si="95"/>
        <v>phases=3</v>
      </c>
      <c r="W875" t="str">
        <f t="shared" si="96"/>
        <v>Linecode=3p_11kV_100_ACSR_Al_o</v>
      </c>
      <c r="X875" t="str">
        <f t="shared" si="97"/>
        <v>Length=42.5323</v>
      </c>
      <c r="Y875" t="s">
        <v>307</v>
      </c>
    </row>
    <row r="876" spans="1:25" x14ac:dyDescent="0.25">
      <c r="A876" t="s">
        <v>54</v>
      </c>
      <c r="B876">
        <v>11</v>
      </c>
      <c r="C876" t="s">
        <v>37</v>
      </c>
      <c r="D876">
        <v>100</v>
      </c>
      <c r="E876" t="s">
        <v>27</v>
      </c>
      <c r="F876" t="s">
        <v>38</v>
      </c>
      <c r="G876" t="s">
        <v>30</v>
      </c>
      <c r="H876">
        <v>3</v>
      </c>
      <c r="I876">
        <v>28.9</v>
      </c>
      <c r="J876" t="s">
        <v>265</v>
      </c>
      <c r="K876">
        <v>3187</v>
      </c>
      <c r="L876">
        <v>3188</v>
      </c>
      <c r="M876" t="str">
        <f t="shared" si="91"/>
        <v>Dog100OverACSR</v>
      </c>
      <c r="N876" t="str">
        <f>+VLOOKUP(M876,LineCode!$E:$F,2,0)</f>
        <v>3p_11kV_100_ACSR_Al_o</v>
      </c>
      <c r="R876" t="s">
        <v>296</v>
      </c>
      <c r="S876" t="str">
        <f t="shared" si="92"/>
        <v>Line.line_DHO_3187_3188</v>
      </c>
      <c r="T876" t="str">
        <f t="shared" si="93"/>
        <v>Bus1=3187</v>
      </c>
      <c r="U876" t="str">
        <f t="shared" si="94"/>
        <v>Bus2=3188</v>
      </c>
      <c r="V876" t="str">
        <f t="shared" si="95"/>
        <v>phases=3</v>
      </c>
      <c r="W876" t="str">
        <f t="shared" si="96"/>
        <v>Linecode=3p_11kV_100_ACSR_Al_o</v>
      </c>
      <c r="X876" t="str">
        <f t="shared" si="97"/>
        <v>Length=28.9</v>
      </c>
      <c r="Y876" t="s">
        <v>307</v>
      </c>
    </row>
    <row r="877" spans="1:25" x14ac:dyDescent="0.25">
      <c r="A877" t="s">
        <v>54</v>
      </c>
      <c r="B877">
        <v>11</v>
      </c>
      <c r="C877" t="s">
        <v>37</v>
      </c>
      <c r="D877">
        <v>100</v>
      </c>
      <c r="E877" t="s">
        <v>27</v>
      </c>
      <c r="F877" t="s">
        <v>38</v>
      </c>
      <c r="G877" t="s">
        <v>30</v>
      </c>
      <c r="H877">
        <v>3</v>
      </c>
      <c r="I877">
        <v>33.359400000000001</v>
      </c>
      <c r="J877" t="s">
        <v>265</v>
      </c>
      <c r="K877">
        <v>3188</v>
      </c>
      <c r="L877">
        <v>3189</v>
      </c>
      <c r="M877" t="str">
        <f t="shared" si="91"/>
        <v>Dog100OverACSR</v>
      </c>
      <c r="N877" t="str">
        <f>+VLOOKUP(M877,LineCode!$E:$F,2,0)</f>
        <v>3p_11kV_100_ACSR_Al_o</v>
      </c>
      <c r="R877" t="s">
        <v>296</v>
      </c>
      <c r="S877" t="str">
        <f t="shared" si="92"/>
        <v>Line.line_DHO_3188_3189</v>
      </c>
      <c r="T877" t="str">
        <f t="shared" si="93"/>
        <v>Bus1=3188</v>
      </c>
      <c r="U877" t="str">
        <f t="shared" si="94"/>
        <v>Bus2=3189</v>
      </c>
      <c r="V877" t="str">
        <f t="shared" si="95"/>
        <v>phases=3</v>
      </c>
      <c r="W877" t="str">
        <f t="shared" si="96"/>
        <v>Linecode=3p_11kV_100_ACSR_Al_o</v>
      </c>
      <c r="X877" t="str">
        <f t="shared" si="97"/>
        <v>Length=33.3594</v>
      </c>
      <c r="Y877" t="s">
        <v>307</v>
      </c>
    </row>
    <row r="878" spans="1:25" x14ac:dyDescent="0.25">
      <c r="A878" t="s">
        <v>54</v>
      </c>
      <c r="B878">
        <v>11</v>
      </c>
      <c r="C878" t="s">
        <v>42</v>
      </c>
      <c r="D878">
        <v>240</v>
      </c>
      <c r="E878" t="s">
        <v>27</v>
      </c>
      <c r="F878" t="s">
        <v>38</v>
      </c>
      <c r="G878" t="s">
        <v>49</v>
      </c>
      <c r="H878">
        <v>3</v>
      </c>
      <c r="I878">
        <v>47.0381</v>
      </c>
      <c r="J878" t="s">
        <v>265</v>
      </c>
      <c r="K878">
        <v>3189</v>
      </c>
      <c r="L878">
        <v>3190</v>
      </c>
      <c r="M878" t="str">
        <f t="shared" si="91"/>
        <v>XLPE240OverCovered</v>
      </c>
      <c r="N878" t="str">
        <f>+VLOOKUP(M878,LineCode!$E:$F,2,0)</f>
        <v>3p_11kV_240_XLPE_Al_o</v>
      </c>
      <c r="R878" t="s">
        <v>296</v>
      </c>
      <c r="S878" t="str">
        <f t="shared" si="92"/>
        <v>Line.line_DHO_3189_3190</v>
      </c>
      <c r="T878" t="str">
        <f t="shared" si="93"/>
        <v>Bus1=3189</v>
      </c>
      <c r="U878" t="str">
        <f t="shared" si="94"/>
        <v>Bus2=3190</v>
      </c>
      <c r="V878" t="str">
        <f t="shared" si="95"/>
        <v>phases=3</v>
      </c>
      <c r="W878" t="str">
        <f t="shared" si="96"/>
        <v>Linecode=3p_11kV_240_XLPE_Al_o</v>
      </c>
      <c r="X878" t="str">
        <f t="shared" si="97"/>
        <v>Length=47.0381</v>
      </c>
      <c r="Y878" t="s">
        <v>307</v>
      </c>
    </row>
    <row r="879" spans="1:25" x14ac:dyDescent="0.25">
      <c r="A879" t="s">
        <v>54</v>
      </c>
      <c r="B879">
        <v>11</v>
      </c>
      <c r="C879" t="s">
        <v>42</v>
      </c>
      <c r="D879">
        <v>240</v>
      </c>
      <c r="E879" t="s">
        <v>27</v>
      </c>
      <c r="F879" t="s">
        <v>38</v>
      </c>
      <c r="G879" t="s">
        <v>49</v>
      </c>
      <c r="H879">
        <v>3</v>
      </c>
      <c r="I879">
        <v>27.706700000000001</v>
      </c>
      <c r="J879" t="s">
        <v>265</v>
      </c>
      <c r="K879">
        <v>3190</v>
      </c>
      <c r="L879">
        <v>3191</v>
      </c>
      <c r="M879" t="str">
        <f t="shared" si="91"/>
        <v>XLPE240OverCovered</v>
      </c>
      <c r="N879" t="str">
        <f>+VLOOKUP(M879,LineCode!$E:$F,2,0)</f>
        <v>3p_11kV_240_XLPE_Al_o</v>
      </c>
      <c r="R879" t="s">
        <v>296</v>
      </c>
      <c r="S879" t="str">
        <f t="shared" si="92"/>
        <v>Line.line_DHO_3190_3191</v>
      </c>
      <c r="T879" t="str">
        <f t="shared" si="93"/>
        <v>Bus1=3190</v>
      </c>
      <c r="U879" t="str">
        <f t="shared" si="94"/>
        <v>Bus2=3191</v>
      </c>
      <c r="V879" t="str">
        <f t="shared" si="95"/>
        <v>phases=3</v>
      </c>
      <c r="W879" t="str">
        <f t="shared" si="96"/>
        <v>Linecode=3p_11kV_240_XLPE_Al_o</v>
      </c>
      <c r="X879" t="str">
        <f t="shared" si="97"/>
        <v>Length=27.7067</v>
      </c>
      <c r="Y879" t="s">
        <v>307</v>
      </c>
    </row>
    <row r="880" spans="1:25" x14ac:dyDescent="0.25">
      <c r="A880" t="s">
        <v>54</v>
      </c>
      <c r="B880">
        <v>11</v>
      </c>
      <c r="C880" t="s">
        <v>37</v>
      </c>
      <c r="D880">
        <v>100</v>
      </c>
      <c r="E880" t="s">
        <v>27</v>
      </c>
      <c r="F880" t="s">
        <v>38</v>
      </c>
      <c r="G880" t="s">
        <v>30</v>
      </c>
      <c r="H880">
        <v>3</v>
      </c>
      <c r="I880">
        <v>9.4953800000000008</v>
      </c>
      <c r="J880" t="s">
        <v>265</v>
      </c>
      <c r="K880">
        <v>3192</v>
      </c>
      <c r="L880">
        <v>3193</v>
      </c>
      <c r="M880" t="str">
        <f t="shared" si="91"/>
        <v>Dog100OverACSR</v>
      </c>
      <c r="N880" t="str">
        <f>+VLOOKUP(M880,LineCode!$E:$F,2,0)</f>
        <v>3p_11kV_100_ACSR_Al_o</v>
      </c>
      <c r="R880" t="s">
        <v>296</v>
      </c>
      <c r="S880" t="str">
        <f t="shared" si="92"/>
        <v>Line.line_DHO_3192_3193</v>
      </c>
      <c r="T880" t="str">
        <f t="shared" si="93"/>
        <v>Bus1=3192</v>
      </c>
      <c r="U880" t="str">
        <f t="shared" si="94"/>
        <v>Bus2=3193</v>
      </c>
      <c r="V880" t="str">
        <f t="shared" si="95"/>
        <v>phases=3</v>
      </c>
      <c r="W880" t="str">
        <f t="shared" si="96"/>
        <v>Linecode=3p_11kV_100_ACSR_Al_o</v>
      </c>
      <c r="X880" t="str">
        <f t="shared" si="97"/>
        <v>Length=9.49538</v>
      </c>
      <c r="Y880" t="s">
        <v>307</v>
      </c>
    </row>
    <row r="881" spans="1:25" x14ac:dyDescent="0.25">
      <c r="A881" t="s">
        <v>54</v>
      </c>
      <c r="B881">
        <v>11</v>
      </c>
      <c r="C881" t="s">
        <v>37</v>
      </c>
      <c r="D881">
        <v>100</v>
      </c>
      <c r="E881" t="s">
        <v>27</v>
      </c>
      <c r="F881" t="s">
        <v>38</v>
      </c>
      <c r="G881" t="s">
        <v>30</v>
      </c>
      <c r="H881">
        <v>3</v>
      </c>
      <c r="I881">
        <v>11.38</v>
      </c>
      <c r="J881" t="s">
        <v>265</v>
      </c>
      <c r="K881">
        <v>3193</v>
      </c>
      <c r="L881">
        <v>3194</v>
      </c>
      <c r="M881" t="str">
        <f t="shared" si="91"/>
        <v>Dog100OverACSR</v>
      </c>
      <c r="N881" t="str">
        <f>+VLOOKUP(M881,LineCode!$E:$F,2,0)</f>
        <v>3p_11kV_100_ACSR_Al_o</v>
      </c>
      <c r="R881" t="s">
        <v>296</v>
      </c>
      <c r="S881" t="str">
        <f t="shared" si="92"/>
        <v>Line.line_DHO_3193_3194</v>
      </c>
      <c r="T881" t="str">
        <f t="shared" si="93"/>
        <v>Bus1=3193</v>
      </c>
      <c r="U881" t="str">
        <f t="shared" si="94"/>
        <v>Bus2=3194</v>
      </c>
      <c r="V881" t="str">
        <f t="shared" si="95"/>
        <v>phases=3</v>
      </c>
      <c r="W881" t="str">
        <f t="shared" si="96"/>
        <v>Linecode=3p_11kV_100_ACSR_Al_o</v>
      </c>
      <c r="X881" t="str">
        <f t="shared" si="97"/>
        <v>Length=11.38</v>
      </c>
      <c r="Y881" t="s">
        <v>307</v>
      </c>
    </row>
    <row r="882" spans="1:25" x14ac:dyDescent="0.25">
      <c r="A882" t="s">
        <v>54</v>
      </c>
      <c r="B882">
        <v>11</v>
      </c>
      <c r="C882" t="s">
        <v>37</v>
      </c>
      <c r="D882">
        <v>100</v>
      </c>
      <c r="E882" t="s">
        <v>27</v>
      </c>
      <c r="F882" t="s">
        <v>38</v>
      </c>
      <c r="G882" t="s">
        <v>30</v>
      </c>
      <c r="H882">
        <v>3</v>
      </c>
      <c r="I882">
        <v>34.344299999999997</v>
      </c>
      <c r="J882" t="s">
        <v>265</v>
      </c>
      <c r="K882">
        <v>3194</v>
      </c>
      <c r="L882">
        <v>3195</v>
      </c>
      <c r="M882" t="str">
        <f t="shared" si="91"/>
        <v>Dog100OverACSR</v>
      </c>
      <c r="N882" t="str">
        <f>+VLOOKUP(M882,LineCode!$E:$F,2,0)</f>
        <v>3p_11kV_100_ACSR_Al_o</v>
      </c>
      <c r="R882" t="s">
        <v>296</v>
      </c>
      <c r="S882" t="str">
        <f t="shared" si="92"/>
        <v>Line.line_DHO_3194_3195</v>
      </c>
      <c r="T882" t="str">
        <f t="shared" si="93"/>
        <v>Bus1=3194</v>
      </c>
      <c r="U882" t="str">
        <f t="shared" si="94"/>
        <v>Bus2=3195</v>
      </c>
      <c r="V882" t="str">
        <f t="shared" si="95"/>
        <v>phases=3</v>
      </c>
      <c r="W882" t="str">
        <f t="shared" si="96"/>
        <v>Linecode=3p_11kV_100_ACSR_Al_o</v>
      </c>
      <c r="X882" t="str">
        <f t="shared" si="97"/>
        <v>Length=34.3443</v>
      </c>
      <c r="Y882" t="s">
        <v>307</v>
      </c>
    </row>
    <row r="883" spans="1:25" x14ac:dyDescent="0.25">
      <c r="A883" t="s">
        <v>54</v>
      </c>
      <c r="B883">
        <v>11</v>
      </c>
      <c r="C883" t="s">
        <v>37</v>
      </c>
      <c r="D883">
        <v>100</v>
      </c>
      <c r="E883" t="s">
        <v>27</v>
      </c>
      <c r="F883" t="s">
        <v>38</v>
      </c>
      <c r="G883" t="s">
        <v>30</v>
      </c>
      <c r="H883">
        <v>3</v>
      </c>
      <c r="I883">
        <v>10.169</v>
      </c>
      <c r="J883" t="s">
        <v>265</v>
      </c>
      <c r="K883">
        <v>3195</v>
      </c>
      <c r="L883">
        <v>3196</v>
      </c>
      <c r="M883" t="str">
        <f t="shared" si="91"/>
        <v>Dog100OverACSR</v>
      </c>
      <c r="N883" t="str">
        <f>+VLOOKUP(M883,LineCode!$E:$F,2,0)</f>
        <v>3p_11kV_100_ACSR_Al_o</v>
      </c>
      <c r="R883" t="s">
        <v>296</v>
      </c>
      <c r="S883" t="str">
        <f t="shared" si="92"/>
        <v>Line.line_DHO_3195_3196</v>
      </c>
      <c r="T883" t="str">
        <f t="shared" si="93"/>
        <v>Bus1=3195</v>
      </c>
      <c r="U883" t="str">
        <f t="shared" si="94"/>
        <v>Bus2=3196</v>
      </c>
      <c r="V883" t="str">
        <f t="shared" si="95"/>
        <v>phases=3</v>
      </c>
      <c r="W883" t="str">
        <f t="shared" si="96"/>
        <v>Linecode=3p_11kV_100_ACSR_Al_o</v>
      </c>
      <c r="X883" t="str">
        <f t="shared" si="97"/>
        <v>Length=10.169</v>
      </c>
      <c r="Y883" t="s">
        <v>307</v>
      </c>
    </row>
    <row r="884" spans="1:25" x14ac:dyDescent="0.25">
      <c r="A884" t="s">
        <v>54</v>
      </c>
      <c r="B884">
        <v>11</v>
      </c>
      <c r="C884" t="s">
        <v>37</v>
      </c>
      <c r="D884">
        <v>100</v>
      </c>
      <c r="E884" t="s">
        <v>27</v>
      </c>
      <c r="F884" t="s">
        <v>38</v>
      </c>
      <c r="G884" t="s">
        <v>30</v>
      </c>
      <c r="H884">
        <v>3</v>
      </c>
      <c r="I884">
        <v>17.886299999999999</v>
      </c>
      <c r="J884" t="s">
        <v>265</v>
      </c>
      <c r="K884">
        <v>3196</v>
      </c>
      <c r="L884">
        <v>3197</v>
      </c>
      <c r="M884" t="str">
        <f t="shared" si="91"/>
        <v>Dog100OverACSR</v>
      </c>
      <c r="N884" t="str">
        <f>+VLOOKUP(M884,LineCode!$E:$F,2,0)</f>
        <v>3p_11kV_100_ACSR_Al_o</v>
      </c>
      <c r="R884" t="s">
        <v>296</v>
      </c>
      <c r="S884" t="str">
        <f t="shared" si="92"/>
        <v>Line.line_DHO_3196_3197</v>
      </c>
      <c r="T884" t="str">
        <f t="shared" si="93"/>
        <v>Bus1=3196</v>
      </c>
      <c r="U884" t="str">
        <f t="shared" si="94"/>
        <v>Bus2=3197</v>
      </c>
      <c r="V884" t="str">
        <f t="shared" si="95"/>
        <v>phases=3</v>
      </c>
      <c r="W884" t="str">
        <f t="shared" si="96"/>
        <v>Linecode=3p_11kV_100_ACSR_Al_o</v>
      </c>
      <c r="X884" t="str">
        <f t="shared" si="97"/>
        <v>Length=17.8863</v>
      </c>
      <c r="Y884" t="s">
        <v>307</v>
      </c>
    </row>
    <row r="885" spans="1:25" x14ac:dyDescent="0.25">
      <c r="A885" t="s">
        <v>54</v>
      </c>
      <c r="B885">
        <v>11</v>
      </c>
      <c r="C885" t="s">
        <v>37</v>
      </c>
      <c r="D885">
        <v>100</v>
      </c>
      <c r="E885" t="s">
        <v>27</v>
      </c>
      <c r="F885" t="s">
        <v>38</v>
      </c>
      <c r="G885" t="s">
        <v>30</v>
      </c>
      <c r="H885">
        <v>3</v>
      </c>
      <c r="I885">
        <v>29.475000000000001</v>
      </c>
      <c r="J885" t="s">
        <v>265</v>
      </c>
      <c r="K885">
        <v>3197</v>
      </c>
      <c r="L885">
        <v>3198</v>
      </c>
      <c r="M885" t="str">
        <f t="shared" si="91"/>
        <v>Dog100OverACSR</v>
      </c>
      <c r="N885" t="str">
        <f>+VLOOKUP(M885,LineCode!$E:$F,2,0)</f>
        <v>3p_11kV_100_ACSR_Al_o</v>
      </c>
      <c r="R885" t="s">
        <v>296</v>
      </c>
      <c r="S885" t="str">
        <f t="shared" si="92"/>
        <v>Line.line_DHO_3197_3198</v>
      </c>
      <c r="T885" t="str">
        <f t="shared" si="93"/>
        <v>Bus1=3197</v>
      </c>
      <c r="U885" t="str">
        <f t="shared" si="94"/>
        <v>Bus2=3198</v>
      </c>
      <c r="V885" t="str">
        <f t="shared" si="95"/>
        <v>phases=3</v>
      </c>
      <c r="W885" t="str">
        <f t="shared" si="96"/>
        <v>Linecode=3p_11kV_100_ACSR_Al_o</v>
      </c>
      <c r="X885" t="str">
        <f t="shared" si="97"/>
        <v>Length=29.475</v>
      </c>
      <c r="Y885" t="s">
        <v>307</v>
      </c>
    </row>
    <row r="886" spans="1:25" x14ac:dyDescent="0.25">
      <c r="A886" t="s">
        <v>54</v>
      </c>
      <c r="B886">
        <v>11</v>
      </c>
      <c r="C886" t="s">
        <v>37</v>
      </c>
      <c r="D886">
        <v>100</v>
      </c>
      <c r="E886" t="s">
        <v>27</v>
      </c>
      <c r="F886" t="s">
        <v>38</v>
      </c>
      <c r="G886" t="s">
        <v>30</v>
      </c>
      <c r="H886">
        <v>3</v>
      </c>
      <c r="I886">
        <v>12.6838</v>
      </c>
      <c r="J886" t="s">
        <v>265</v>
      </c>
      <c r="K886">
        <v>3198</v>
      </c>
      <c r="L886">
        <v>3199</v>
      </c>
      <c r="M886" t="str">
        <f t="shared" si="91"/>
        <v>Dog100OverACSR</v>
      </c>
      <c r="N886" t="str">
        <f>+VLOOKUP(M886,LineCode!$E:$F,2,0)</f>
        <v>3p_11kV_100_ACSR_Al_o</v>
      </c>
      <c r="R886" t="s">
        <v>296</v>
      </c>
      <c r="S886" t="str">
        <f t="shared" si="92"/>
        <v>Line.line_DHO_3198_3199</v>
      </c>
      <c r="T886" t="str">
        <f t="shared" si="93"/>
        <v>Bus1=3198</v>
      </c>
      <c r="U886" t="str">
        <f t="shared" si="94"/>
        <v>Bus2=3199</v>
      </c>
      <c r="V886" t="str">
        <f t="shared" si="95"/>
        <v>phases=3</v>
      </c>
      <c r="W886" t="str">
        <f t="shared" si="96"/>
        <v>Linecode=3p_11kV_100_ACSR_Al_o</v>
      </c>
      <c r="X886" t="str">
        <f t="shared" si="97"/>
        <v>Length=12.6838</v>
      </c>
      <c r="Y886" t="s">
        <v>307</v>
      </c>
    </row>
    <row r="887" spans="1:25" x14ac:dyDescent="0.25">
      <c r="A887" t="s">
        <v>54</v>
      </c>
      <c r="B887">
        <v>11</v>
      </c>
      <c r="C887" t="s">
        <v>37</v>
      </c>
      <c r="D887">
        <v>100</v>
      </c>
      <c r="E887" t="s">
        <v>27</v>
      </c>
      <c r="F887" t="s">
        <v>38</v>
      </c>
      <c r="G887" t="s">
        <v>30</v>
      </c>
      <c r="H887">
        <v>3</v>
      </c>
      <c r="I887">
        <v>33.042400000000001</v>
      </c>
      <c r="J887" t="s">
        <v>265</v>
      </c>
      <c r="K887">
        <v>3051</v>
      </c>
      <c r="L887">
        <v>3001</v>
      </c>
      <c r="M887" t="str">
        <f t="shared" si="91"/>
        <v>Dog100OverACSR</v>
      </c>
      <c r="N887" t="str">
        <f>+VLOOKUP(M887,LineCode!$E:$F,2,0)</f>
        <v>3p_11kV_100_ACSR_Al_o</v>
      </c>
      <c r="R887" t="s">
        <v>296</v>
      </c>
      <c r="S887" t="str">
        <f t="shared" si="92"/>
        <v>Line.line_DHO_3051_3001</v>
      </c>
      <c r="T887" t="str">
        <f t="shared" si="93"/>
        <v>Bus1=3051</v>
      </c>
      <c r="U887" t="str">
        <f t="shared" si="94"/>
        <v>Bus2=3001</v>
      </c>
      <c r="V887" t="str">
        <f t="shared" si="95"/>
        <v>phases=3</v>
      </c>
      <c r="W887" t="str">
        <f t="shared" si="96"/>
        <v>Linecode=3p_11kV_100_ACSR_Al_o</v>
      </c>
      <c r="X887" t="str">
        <f t="shared" si="97"/>
        <v>Length=33.0424</v>
      </c>
      <c r="Y887" t="s">
        <v>307</v>
      </c>
    </row>
    <row r="888" spans="1:25" x14ac:dyDescent="0.25">
      <c r="A888" t="s">
        <v>54</v>
      </c>
      <c r="B888">
        <v>11</v>
      </c>
      <c r="C888" t="s">
        <v>37</v>
      </c>
      <c r="D888">
        <v>100</v>
      </c>
      <c r="E888" t="s">
        <v>27</v>
      </c>
      <c r="F888" t="s">
        <v>38</v>
      </c>
      <c r="G888" t="s">
        <v>30</v>
      </c>
      <c r="H888">
        <v>3</v>
      </c>
      <c r="I888">
        <v>31.975999999999999</v>
      </c>
      <c r="J888" t="s">
        <v>265</v>
      </c>
      <c r="K888">
        <v>3122</v>
      </c>
      <c r="L888">
        <v>3121</v>
      </c>
      <c r="M888" t="str">
        <f t="shared" si="91"/>
        <v>Dog100OverACSR</v>
      </c>
      <c r="N888" t="str">
        <f>+VLOOKUP(M888,LineCode!$E:$F,2,0)</f>
        <v>3p_11kV_100_ACSR_Al_o</v>
      </c>
      <c r="R888" t="s">
        <v>296</v>
      </c>
      <c r="S888" t="str">
        <f t="shared" si="92"/>
        <v>Line.line_DHO_3122_3121</v>
      </c>
      <c r="T888" t="str">
        <f t="shared" si="93"/>
        <v>Bus1=3122</v>
      </c>
      <c r="U888" t="str">
        <f t="shared" si="94"/>
        <v>Bus2=3121</v>
      </c>
      <c r="V888" t="str">
        <f t="shared" si="95"/>
        <v>phases=3</v>
      </c>
      <c r="W888" t="str">
        <f t="shared" si="96"/>
        <v>Linecode=3p_11kV_100_ACSR_Al_o</v>
      </c>
      <c r="X888" t="str">
        <f t="shared" si="97"/>
        <v>Length=31.976</v>
      </c>
      <c r="Y888" t="s">
        <v>307</v>
      </c>
    </row>
    <row r="889" spans="1:25" x14ac:dyDescent="0.25">
      <c r="A889" t="s">
        <v>54</v>
      </c>
      <c r="B889">
        <v>11</v>
      </c>
      <c r="C889" t="s">
        <v>37</v>
      </c>
      <c r="D889">
        <v>100</v>
      </c>
      <c r="E889" t="s">
        <v>27</v>
      </c>
      <c r="F889" t="s">
        <v>38</v>
      </c>
      <c r="G889" t="s">
        <v>30</v>
      </c>
      <c r="H889">
        <v>3</v>
      </c>
      <c r="I889">
        <v>27.5443</v>
      </c>
      <c r="J889" t="s">
        <v>265</v>
      </c>
      <c r="K889">
        <v>3121</v>
      </c>
      <c r="L889">
        <v>3120</v>
      </c>
      <c r="M889" t="str">
        <f t="shared" si="91"/>
        <v>Dog100OverACSR</v>
      </c>
      <c r="N889" t="str">
        <f>+VLOOKUP(M889,LineCode!$E:$F,2,0)</f>
        <v>3p_11kV_100_ACSR_Al_o</v>
      </c>
      <c r="R889" t="s">
        <v>296</v>
      </c>
      <c r="S889" t="str">
        <f t="shared" si="92"/>
        <v>Line.line_DHO_3121_3120</v>
      </c>
      <c r="T889" t="str">
        <f t="shared" si="93"/>
        <v>Bus1=3121</v>
      </c>
      <c r="U889" t="str">
        <f t="shared" si="94"/>
        <v>Bus2=3120</v>
      </c>
      <c r="V889" t="str">
        <f t="shared" si="95"/>
        <v>phases=3</v>
      </c>
      <c r="W889" t="str">
        <f t="shared" si="96"/>
        <v>Linecode=3p_11kV_100_ACSR_Al_o</v>
      </c>
      <c r="X889" t="str">
        <f t="shared" si="97"/>
        <v>Length=27.5443</v>
      </c>
      <c r="Y889" t="s">
        <v>307</v>
      </c>
    </row>
    <row r="890" spans="1:25" x14ac:dyDescent="0.25">
      <c r="A890" t="s">
        <v>54</v>
      </c>
      <c r="B890">
        <v>11</v>
      </c>
      <c r="C890" t="s">
        <v>37</v>
      </c>
      <c r="D890">
        <v>100</v>
      </c>
      <c r="E890" t="s">
        <v>27</v>
      </c>
      <c r="F890" t="s">
        <v>38</v>
      </c>
      <c r="G890" t="s">
        <v>30</v>
      </c>
      <c r="H890">
        <v>3</v>
      </c>
      <c r="I890">
        <v>37.636200000000002</v>
      </c>
      <c r="J890" t="s">
        <v>265</v>
      </c>
      <c r="K890">
        <v>3119</v>
      </c>
      <c r="L890">
        <v>3120</v>
      </c>
      <c r="M890" t="str">
        <f t="shared" si="91"/>
        <v>Dog100OverACSR</v>
      </c>
      <c r="N890" t="str">
        <f>+VLOOKUP(M890,LineCode!$E:$F,2,0)</f>
        <v>3p_11kV_100_ACSR_Al_o</v>
      </c>
      <c r="R890" t="s">
        <v>296</v>
      </c>
      <c r="S890" t="str">
        <f t="shared" si="92"/>
        <v>Line.line_DHO_3119_3120</v>
      </c>
      <c r="T890" t="str">
        <f t="shared" si="93"/>
        <v>Bus1=3119</v>
      </c>
      <c r="U890" t="str">
        <f t="shared" si="94"/>
        <v>Bus2=3120</v>
      </c>
      <c r="V890" t="str">
        <f t="shared" si="95"/>
        <v>phases=3</v>
      </c>
      <c r="W890" t="str">
        <f t="shared" si="96"/>
        <v>Linecode=3p_11kV_100_ACSR_Al_o</v>
      </c>
      <c r="X890" t="str">
        <f t="shared" si="97"/>
        <v>Length=37.6362</v>
      </c>
      <c r="Y890" t="s">
        <v>307</v>
      </c>
    </row>
    <row r="891" spans="1:25" x14ac:dyDescent="0.25">
      <c r="A891" t="s">
        <v>52</v>
      </c>
      <c r="B891">
        <v>11</v>
      </c>
      <c r="C891" t="s">
        <v>42</v>
      </c>
      <c r="D891">
        <v>240</v>
      </c>
      <c r="E891" t="s">
        <v>27</v>
      </c>
      <c r="F891" t="s">
        <v>28</v>
      </c>
      <c r="G891" t="s">
        <v>49</v>
      </c>
      <c r="H891">
        <v>3</v>
      </c>
      <c r="I891">
        <v>8.0070899999999998</v>
      </c>
      <c r="J891" t="s">
        <v>266</v>
      </c>
      <c r="K891">
        <v>104</v>
      </c>
      <c r="L891">
        <v>4148</v>
      </c>
      <c r="M891" t="str">
        <f t="shared" si="91"/>
        <v>XLPE240UnderCovered</v>
      </c>
      <c r="N891" t="str">
        <f>+VLOOKUP(M891,LineCode!$E:$F,2,0)</f>
        <v>3p_11kV_240_XLPE_Al_u</v>
      </c>
      <c r="R891" t="s">
        <v>296</v>
      </c>
      <c r="S891" t="str">
        <f t="shared" si="92"/>
        <v>Line.line_GOT_104_4148</v>
      </c>
      <c r="T891" t="str">
        <f t="shared" si="93"/>
        <v>Bus1=104</v>
      </c>
      <c r="U891" t="str">
        <f t="shared" si="94"/>
        <v>Bus2=4148</v>
      </c>
      <c r="V891" t="str">
        <f t="shared" si="95"/>
        <v>phases=3</v>
      </c>
      <c r="W891" t="str">
        <f t="shared" si="96"/>
        <v>Linecode=3p_11kV_240_XLPE_Al_u</v>
      </c>
      <c r="X891" t="str">
        <f t="shared" si="97"/>
        <v>Length=8.00709</v>
      </c>
      <c r="Y891" t="s">
        <v>307</v>
      </c>
    </row>
    <row r="892" spans="1:25" x14ac:dyDescent="0.25">
      <c r="A892" t="s">
        <v>52</v>
      </c>
      <c r="B892">
        <v>11</v>
      </c>
      <c r="C892" t="s">
        <v>42</v>
      </c>
      <c r="D892">
        <v>240</v>
      </c>
      <c r="E892" t="s">
        <v>27</v>
      </c>
      <c r="F892" t="s">
        <v>28</v>
      </c>
      <c r="G892" t="s">
        <v>49</v>
      </c>
      <c r="H892">
        <v>3</v>
      </c>
      <c r="I892">
        <v>12.534800000000001</v>
      </c>
      <c r="J892" t="s">
        <v>266</v>
      </c>
      <c r="K892">
        <v>4148</v>
      </c>
      <c r="L892">
        <v>4002</v>
      </c>
      <c r="M892" t="str">
        <f t="shared" si="91"/>
        <v>XLPE240UnderCovered</v>
      </c>
      <c r="N892" t="str">
        <f>+VLOOKUP(M892,LineCode!$E:$F,2,0)</f>
        <v>3p_11kV_240_XLPE_Al_u</v>
      </c>
      <c r="R892" t="s">
        <v>296</v>
      </c>
      <c r="S892" t="str">
        <f t="shared" si="92"/>
        <v>Line.line_GOT_4148_4002</v>
      </c>
      <c r="T892" t="str">
        <f t="shared" si="93"/>
        <v>Bus1=4148</v>
      </c>
      <c r="U892" t="str">
        <f t="shared" si="94"/>
        <v>Bus2=4002</v>
      </c>
      <c r="V892" t="str">
        <f t="shared" si="95"/>
        <v>phases=3</v>
      </c>
      <c r="W892" t="str">
        <f t="shared" si="96"/>
        <v>Linecode=3p_11kV_240_XLPE_Al_u</v>
      </c>
      <c r="X892" t="str">
        <f t="shared" si="97"/>
        <v>Length=12.5348</v>
      </c>
      <c r="Y892" t="s">
        <v>307</v>
      </c>
    </row>
    <row r="893" spans="1:25" x14ac:dyDescent="0.25">
      <c r="A893" t="s">
        <v>52</v>
      </c>
      <c r="B893">
        <v>11</v>
      </c>
      <c r="C893" t="s">
        <v>42</v>
      </c>
      <c r="D893">
        <v>240</v>
      </c>
      <c r="E893" t="s">
        <v>27</v>
      </c>
      <c r="F893" t="s">
        <v>28</v>
      </c>
      <c r="G893" t="s">
        <v>49</v>
      </c>
      <c r="H893">
        <v>3</v>
      </c>
      <c r="I893">
        <v>16.7241</v>
      </c>
      <c r="J893" t="s">
        <v>266</v>
      </c>
      <c r="K893">
        <v>4002</v>
      </c>
      <c r="L893">
        <v>4149</v>
      </c>
      <c r="M893" t="str">
        <f t="shared" si="91"/>
        <v>XLPE240UnderCovered</v>
      </c>
      <c r="N893" t="str">
        <f>+VLOOKUP(M893,LineCode!$E:$F,2,0)</f>
        <v>3p_11kV_240_XLPE_Al_u</v>
      </c>
      <c r="R893" t="s">
        <v>296</v>
      </c>
      <c r="S893" t="str">
        <f t="shared" si="92"/>
        <v>Line.line_GOT_4002_4149</v>
      </c>
      <c r="T893" t="str">
        <f t="shared" si="93"/>
        <v>Bus1=4002</v>
      </c>
      <c r="U893" t="str">
        <f t="shared" si="94"/>
        <v>Bus2=4149</v>
      </c>
      <c r="V893" t="str">
        <f t="shared" si="95"/>
        <v>phases=3</v>
      </c>
      <c r="W893" t="str">
        <f t="shared" si="96"/>
        <v>Linecode=3p_11kV_240_XLPE_Al_u</v>
      </c>
      <c r="X893" t="str">
        <f t="shared" si="97"/>
        <v>Length=16.7241</v>
      </c>
      <c r="Y893" t="s">
        <v>307</v>
      </c>
    </row>
    <row r="894" spans="1:25" x14ac:dyDescent="0.25">
      <c r="A894" t="s">
        <v>52</v>
      </c>
      <c r="B894">
        <v>11</v>
      </c>
      <c r="C894" t="s">
        <v>42</v>
      </c>
      <c r="D894">
        <v>240</v>
      </c>
      <c r="E894" t="s">
        <v>27</v>
      </c>
      <c r="F894" t="s">
        <v>28</v>
      </c>
      <c r="G894" t="s">
        <v>49</v>
      </c>
      <c r="H894">
        <v>3</v>
      </c>
      <c r="I894">
        <v>2.5797300000000001</v>
      </c>
      <c r="J894" t="s">
        <v>266</v>
      </c>
      <c r="K894">
        <v>4151</v>
      </c>
      <c r="L894">
        <v>4003</v>
      </c>
      <c r="M894" t="str">
        <f t="shared" si="91"/>
        <v>XLPE240UnderCovered</v>
      </c>
      <c r="N894" t="str">
        <f>+VLOOKUP(M894,LineCode!$E:$F,2,0)</f>
        <v>3p_11kV_240_XLPE_Al_u</v>
      </c>
      <c r="R894" t="s">
        <v>296</v>
      </c>
      <c r="S894" t="str">
        <f t="shared" si="92"/>
        <v>Line.line_GOT_4151_4003</v>
      </c>
      <c r="T894" t="str">
        <f t="shared" si="93"/>
        <v>Bus1=4151</v>
      </c>
      <c r="U894" t="str">
        <f t="shared" si="94"/>
        <v>Bus2=4003</v>
      </c>
      <c r="V894" t="str">
        <f t="shared" si="95"/>
        <v>phases=3</v>
      </c>
      <c r="W894" t="str">
        <f t="shared" si="96"/>
        <v>Linecode=3p_11kV_240_XLPE_Al_u</v>
      </c>
      <c r="X894" t="str">
        <f t="shared" si="97"/>
        <v>Length=2.57973</v>
      </c>
      <c r="Y894" t="s">
        <v>307</v>
      </c>
    </row>
    <row r="895" spans="1:25" x14ac:dyDescent="0.25">
      <c r="A895" t="s">
        <v>52</v>
      </c>
      <c r="B895">
        <v>11</v>
      </c>
      <c r="C895" t="s">
        <v>42</v>
      </c>
      <c r="D895">
        <v>240</v>
      </c>
      <c r="E895" t="s">
        <v>27</v>
      </c>
      <c r="F895" t="s">
        <v>28</v>
      </c>
      <c r="G895" t="s">
        <v>49</v>
      </c>
      <c r="H895">
        <v>3</v>
      </c>
      <c r="I895">
        <v>0.57729600000000003</v>
      </c>
      <c r="J895" t="s">
        <v>266</v>
      </c>
      <c r="K895">
        <v>4150</v>
      </c>
      <c r="L895">
        <v>4151</v>
      </c>
      <c r="M895" t="str">
        <f t="shared" si="91"/>
        <v>XLPE240UnderCovered</v>
      </c>
      <c r="N895" t="str">
        <f>+VLOOKUP(M895,LineCode!$E:$F,2,0)</f>
        <v>3p_11kV_240_XLPE_Al_u</v>
      </c>
      <c r="R895" t="s">
        <v>296</v>
      </c>
      <c r="S895" t="str">
        <f t="shared" si="92"/>
        <v>Line.line_GOT_4150_4151</v>
      </c>
      <c r="T895" t="str">
        <f t="shared" si="93"/>
        <v>Bus1=4150</v>
      </c>
      <c r="U895" t="str">
        <f t="shared" si="94"/>
        <v>Bus2=4151</v>
      </c>
      <c r="V895" t="str">
        <f t="shared" si="95"/>
        <v>phases=3</v>
      </c>
      <c r="W895" t="str">
        <f t="shared" si="96"/>
        <v>Linecode=3p_11kV_240_XLPE_Al_u</v>
      </c>
      <c r="X895" t="str">
        <f t="shared" si="97"/>
        <v>Length=0.577296</v>
      </c>
      <c r="Y895" t="s">
        <v>307</v>
      </c>
    </row>
    <row r="896" spans="1:25" x14ac:dyDescent="0.25">
      <c r="A896" t="s">
        <v>52</v>
      </c>
      <c r="B896">
        <v>11</v>
      </c>
      <c r="C896" t="s">
        <v>42</v>
      </c>
      <c r="D896">
        <v>240</v>
      </c>
      <c r="E896" t="s">
        <v>27</v>
      </c>
      <c r="F896" t="s">
        <v>28</v>
      </c>
      <c r="G896" t="s">
        <v>49</v>
      </c>
      <c r="H896">
        <v>3</v>
      </c>
      <c r="I896">
        <v>1.71326</v>
      </c>
      <c r="J896" t="s">
        <v>266</v>
      </c>
      <c r="K896">
        <v>4149</v>
      </c>
      <c r="L896">
        <v>4150</v>
      </c>
      <c r="M896" t="str">
        <f t="shared" si="91"/>
        <v>XLPE240UnderCovered</v>
      </c>
      <c r="N896" t="str">
        <f>+VLOOKUP(M896,LineCode!$E:$F,2,0)</f>
        <v>3p_11kV_240_XLPE_Al_u</v>
      </c>
      <c r="R896" t="s">
        <v>296</v>
      </c>
      <c r="S896" t="str">
        <f t="shared" si="92"/>
        <v>Line.line_GOT_4149_4150</v>
      </c>
      <c r="T896" t="str">
        <f t="shared" si="93"/>
        <v>Bus1=4149</v>
      </c>
      <c r="U896" t="str">
        <f t="shared" si="94"/>
        <v>Bus2=4150</v>
      </c>
      <c r="V896" t="str">
        <f t="shared" si="95"/>
        <v>phases=3</v>
      </c>
      <c r="W896" t="str">
        <f t="shared" si="96"/>
        <v>Linecode=3p_11kV_240_XLPE_Al_u</v>
      </c>
      <c r="X896" t="str">
        <f t="shared" si="97"/>
        <v>Length=1.71326</v>
      </c>
      <c r="Y896" t="s">
        <v>307</v>
      </c>
    </row>
    <row r="897" spans="1:25" x14ac:dyDescent="0.25">
      <c r="A897" t="s">
        <v>52</v>
      </c>
      <c r="B897">
        <v>11</v>
      </c>
      <c r="C897" t="s">
        <v>42</v>
      </c>
      <c r="D897">
        <v>240</v>
      </c>
      <c r="E897" t="s">
        <v>27</v>
      </c>
      <c r="F897" t="s">
        <v>28</v>
      </c>
      <c r="G897" t="s">
        <v>49</v>
      </c>
      <c r="H897">
        <v>3</v>
      </c>
      <c r="I897">
        <v>7.8611899999999997</v>
      </c>
      <c r="J897" t="s">
        <v>266</v>
      </c>
      <c r="K897">
        <v>4003</v>
      </c>
      <c r="L897">
        <v>4152</v>
      </c>
      <c r="M897" t="str">
        <f t="shared" si="91"/>
        <v>XLPE240UnderCovered</v>
      </c>
      <c r="N897" t="str">
        <f>+VLOOKUP(M897,LineCode!$E:$F,2,0)</f>
        <v>3p_11kV_240_XLPE_Al_u</v>
      </c>
      <c r="R897" t="s">
        <v>296</v>
      </c>
      <c r="S897" t="str">
        <f t="shared" si="92"/>
        <v>Line.line_GOT_4003_4152</v>
      </c>
      <c r="T897" t="str">
        <f t="shared" si="93"/>
        <v>Bus1=4003</v>
      </c>
      <c r="U897" t="str">
        <f t="shared" si="94"/>
        <v>Bus2=4152</v>
      </c>
      <c r="V897" t="str">
        <f t="shared" si="95"/>
        <v>phases=3</v>
      </c>
      <c r="W897" t="str">
        <f t="shared" si="96"/>
        <v>Linecode=3p_11kV_240_XLPE_Al_u</v>
      </c>
      <c r="X897" t="str">
        <f t="shared" si="97"/>
        <v>Length=7.86119</v>
      </c>
      <c r="Y897" t="s">
        <v>307</v>
      </c>
    </row>
    <row r="898" spans="1:25" x14ac:dyDescent="0.25">
      <c r="A898" t="s">
        <v>52</v>
      </c>
      <c r="B898">
        <v>11</v>
      </c>
      <c r="C898" t="s">
        <v>42</v>
      </c>
      <c r="D898">
        <v>240</v>
      </c>
      <c r="E898" t="s">
        <v>27</v>
      </c>
      <c r="F898" t="s">
        <v>28</v>
      </c>
      <c r="G898" t="s">
        <v>49</v>
      </c>
      <c r="H898">
        <v>3</v>
      </c>
      <c r="I898">
        <v>0.53476000000000001</v>
      </c>
      <c r="J898" t="s">
        <v>266</v>
      </c>
      <c r="K898">
        <v>4155</v>
      </c>
      <c r="L898">
        <v>4156</v>
      </c>
      <c r="M898" t="str">
        <f t="shared" ref="M898:M961" si="98">C898&amp;D898&amp;F898&amp;G898</f>
        <v>XLPE240UnderCovered</v>
      </c>
      <c r="N898" t="str">
        <f>+VLOOKUP(M898,LineCode!$E:$F,2,0)</f>
        <v>3p_11kV_240_XLPE_Al_u</v>
      </c>
      <c r="R898" t="s">
        <v>296</v>
      </c>
      <c r="S898" t="str">
        <f t="shared" si="92"/>
        <v>Line.line_GOT_4155_4156</v>
      </c>
      <c r="T898" t="str">
        <f t="shared" si="93"/>
        <v>Bus1=4155</v>
      </c>
      <c r="U898" t="str">
        <f t="shared" si="94"/>
        <v>Bus2=4156</v>
      </c>
      <c r="V898" t="str">
        <f t="shared" si="95"/>
        <v>phases=3</v>
      </c>
      <c r="W898" t="str">
        <f t="shared" si="96"/>
        <v>Linecode=3p_11kV_240_XLPE_Al_u</v>
      </c>
      <c r="X898" t="str">
        <f t="shared" si="97"/>
        <v>Length=0.53476</v>
      </c>
      <c r="Y898" t="s">
        <v>307</v>
      </c>
    </row>
    <row r="899" spans="1:25" x14ac:dyDescent="0.25">
      <c r="A899" t="s">
        <v>52</v>
      </c>
      <c r="B899">
        <v>11</v>
      </c>
      <c r="C899" t="s">
        <v>42</v>
      </c>
      <c r="D899">
        <v>240</v>
      </c>
      <c r="E899" t="s">
        <v>27</v>
      </c>
      <c r="F899" t="s">
        <v>28</v>
      </c>
      <c r="G899" t="s">
        <v>49</v>
      </c>
      <c r="H899">
        <v>3</v>
      </c>
      <c r="I899">
        <v>5.9487699999999997</v>
      </c>
      <c r="J899" t="s">
        <v>266</v>
      </c>
      <c r="K899">
        <v>4156</v>
      </c>
      <c r="L899">
        <v>4157</v>
      </c>
      <c r="M899" t="str">
        <f t="shared" si="98"/>
        <v>XLPE240UnderCovered</v>
      </c>
      <c r="N899" t="str">
        <f>+VLOOKUP(M899,LineCode!$E:$F,2,0)</f>
        <v>3p_11kV_240_XLPE_Al_u</v>
      </c>
      <c r="R899" t="s">
        <v>296</v>
      </c>
      <c r="S899" t="str">
        <f t="shared" ref="S899:S962" si="99">"Line.line_"&amp;J899&amp;"_"&amp;K899&amp;"_"&amp;L899</f>
        <v>Line.line_GOT_4156_4157</v>
      </c>
      <c r="T899" t="str">
        <f t="shared" ref="T899:T962" si="100">"Bus1="&amp;K899</f>
        <v>Bus1=4156</v>
      </c>
      <c r="U899" t="str">
        <f t="shared" ref="U899:U962" si="101">"Bus2="&amp;L899</f>
        <v>Bus2=4157</v>
      </c>
      <c r="V899" t="str">
        <f t="shared" ref="V899:V962" si="102">"phases="&amp;H899</f>
        <v>phases=3</v>
      </c>
      <c r="W899" t="str">
        <f t="shared" ref="W899:W962" si="103">"Linecode="&amp;N899</f>
        <v>Linecode=3p_11kV_240_XLPE_Al_u</v>
      </c>
      <c r="X899" t="str">
        <f t="shared" ref="X899:X962" si="104">"Length="&amp;I899</f>
        <v>Length=5.94877</v>
      </c>
      <c r="Y899" t="s">
        <v>307</v>
      </c>
    </row>
    <row r="900" spans="1:25" x14ac:dyDescent="0.25">
      <c r="A900" t="s">
        <v>52</v>
      </c>
      <c r="B900">
        <v>11</v>
      </c>
      <c r="C900" t="s">
        <v>42</v>
      </c>
      <c r="D900">
        <v>240</v>
      </c>
      <c r="E900" t="s">
        <v>27</v>
      </c>
      <c r="F900" t="s">
        <v>28</v>
      </c>
      <c r="G900" t="s">
        <v>49</v>
      </c>
      <c r="H900">
        <v>3</v>
      </c>
      <c r="I900">
        <v>1.01556</v>
      </c>
      <c r="J900" t="s">
        <v>266</v>
      </c>
      <c r="K900">
        <v>4158</v>
      </c>
      <c r="L900">
        <v>4159</v>
      </c>
      <c r="M900" t="str">
        <f t="shared" si="98"/>
        <v>XLPE240UnderCovered</v>
      </c>
      <c r="N900" t="str">
        <f>+VLOOKUP(M900,LineCode!$E:$F,2,0)</f>
        <v>3p_11kV_240_XLPE_Al_u</v>
      </c>
      <c r="R900" t="s">
        <v>296</v>
      </c>
      <c r="S900" t="str">
        <f t="shared" si="99"/>
        <v>Line.line_GOT_4158_4159</v>
      </c>
      <c r="T900" t="str">
        <f t="shared" si="100"/>
        <v>Bus1=4158</v>
      </c>
      <c r="U900" t="str">
        <f t="shared" si="101"/>
        <v>Bus2=4159</v>
      </c>
      <c r="V900" t="str">
        <f t="shared" si="102"/>
        <v>phases=3</v>
      </c>
      <c r="W900" t="str">
        <f t="shared" si="103"/>
        <v>Linecode=3p_11kV_240_XLPE_Al_u</v>
      </c>
      <c r="X900" t="str">
        <f t="shared" si="104"/>
        <v>Length=1.01556</v>
      </c>
      <c r="Y900" t="s">
        <v>307</v>
      </c>
    </row>
    <row r="901" spans="1:25" x14ac:dyDescent="0.25">
      <c r="A901" t="s">
        <v>52</v>
      </c>
      <c r="B901">
        <v>11</v>
      </c>
      <c r="C901" t="s">
        <v>42</v>
      </c>
      <c r="D901">
        <v>240</v>
      </c>
      <c r="E901" t="s">
        <v>27</v>
      </c>
      <c r="F901" t="s">
        <v>28</v>
      </c>
      <c r="G901" t="s">
        <v>49</v>
      </c>
      <c r="H901">
        <v>3</v>
      </c>
      <c r="I901">
        <v>6.2695699999999999</v>
      </c>
      <c r="J901" t="s">
        <v>266</v>
      </c>
      <c r="K901">
        <v>4154</v>
      </c>
      <c r="L901">
        <v>4155</v>
      </c>
      <c r="M901" t="str">
        <f t="shared" si="98"/>
        <v>XLPE240UnderCovered</v>
      </c>
      <c r="N901" t="str">
        <f>+VLOOKUP(M901,LineCode!$E:$F,2,0)</f>
        <v>3p_11kV_240_XLPE_Al_u</v>
      </c>
      <c r="R901" t="s">
        <v>296</v>
      </c>
      <c r="S901" t="str">
        <f t="shared" si="99"/>
        <v>Line.line_GOT_4154_4155</v>
      </c>
      <c r="T901" t="str">
        <f t="shared" si="100"/>
        <v>Bus1=4154</v>
      </c>
      <c r="U901" t="str">
        <f t="shared" si="101"/>
        <v>Bus2=4155</v>
      </c>
      <c r="V901" t="str">
        <f t="shared" si="102"/>
        <v>phases=3</v>
      </c>
      <c r="W901" t="str">
        <f t="shared" si="103"/>
        <v>Linecode=3p_11kV_240_XLPE_Al_u</v>
      </c>
      <c r="X901" t="str">
        <f t="shared" si="104"/>
        <v>Length=6.26957</v>
      </c>
      <c r="Y901" t="s">
        <v>307</v>
      </c>
    </row>
    <row r="902" spans="1:25" x14ac:dyDescent="0.25">
      <c r="A902" t="s">
        <v>52</v>
      </c>
      <c r="B902">
        <v>11</v>
      </c>
      <c r="C902" t="s">
        <v>42</v>
      </c>
      <c r="D902">
        <v>240</v>
      </c>
      <c r="E902" t="s">
        <v>27</v>
      </c>
      <c r="F902" t="s">
        <v>28</v>
      </c>
      <c r="G902" t="s">
        <v>49</v>
      </c>
      <c r="H902">
        <v>3</v>
      </c>
      <c r="I902">
        <v>9.1183300000000003</v>
      </c>
      <c r="J902" t="s">
        <v>266</v>
      </c>
      <c r="K902">
        <v>4159</v>
      </c>
      <c r="L902">
        <v>4004</v>
      </c>
      <c r="M902" t="str">
        <f t="shared" si="98"/>
        <v>XLPE240UnderCovered</v>
      </c>
      <c r="N902" t="str">
        <f>+VLOOKUP(M902,LineCode!$E:$F,2,0)</f>
        <v>3p_11kV_240_XLPE_Al_u</v>
      </c>
      <c r="R902" t="s">
        <v>296</v>
      </c>
      <c r="S902" t="str">
        <f t="shared" si="99"/>
        <v>Line.line_GOT_4159_4004</v>
      </c>
      <c r="T902" t="str">
        <f t="shared" si="100"/>
        <v>Bus1=4159</v>
      </c>
      <c r="U902" t="str">
        <f t="shared" si="101"/>
        <v>Bus2=4004</v>
      </c>
      <c r="V902" t="str">
        <f t="shared" si="102"/>
        <v>phases=3</v>
      </c>
      <c r="W902" t="str">
        <f t="shared" si="103"/>
        <v>Linecode=3p_11kV_240_XLPE_Al_u</v>
      </c>
      <c r="X902" t="str">
        <f t="shared" si="104"/>
        <v>Length=9.11833</v>
      </c>
      <c r="Y902" t="s">
        <v>307</v>
      </c>
    </row>
    <row r="903" spans="1:25" x14ac:dyDescent="0.25">
      <c r="A903" t="s">
        <v>52</v>
      </c>
      <c r="B903">
        <v>11</v>
      </c>
      <c r="C903" t="s">
        <v>42</v>
      </c>
      <c r="D903">
        <v>240</v>
      </c>
      <c r="E903" t="s">
        <v>27</v>
      </c>
      <c r="F903" t="s">
        <v>28</v>
      </c>
      <c r="G903" t="s">
        <v>49</v>
      </c>
      <c r="H903">
        <v>3</v>
      </c>
      <c r="I903">
        <v>2.7088700000000001</v>
      </c>
      <c r="J903" t="s">
        <v>266</v>
      </c>
      <c r="K903">
        <v>4153</v>
      </c>
      <c r="L903">
        <v>4154</v>
      </c>
      <c r="M903" t="str">
        <f t="shared" si="98"/>
        <v>XLPE240UnderCovered</v>
      </c>
      <c r="N903" t="str">
        <f>+VLOOKUP(M903,LineCode!$E:$F,2,0)</f>
        <v>3p_11kV_240_XLPE_Al_u</v>
      </c>
      <c r="R903" t="s">
        <v>296</v>
      </c>
      <c r="S903" t="str">
        <f t="shared" si="99"/>
        <v>Line.line_GOT_4153_4154</v>
      </c>
      <c r="T903" t="str">
        <f t="shared" si="100"/>
        <v>Bus1=4153</v>
      </c>
      <c r="U903" t="str">
        <f t="shared" si="101"/>
        <v>Bus2=4154</v>
      </c>
      <c r="V903" t="str">
        <f t="shared" si="102"/>
        <v>phases=3</v>
      </c>
      <c r="W903" t="str">
        <f t="shared" si="103"/>
        <v>Linecode=3p_11kV_240_XLPE_Al_u</v>
      </c>
      <c r="X903" t="str">
        <f t="shared" si="104"/>
        <v>Length=2.70887</v>
      </c>
      <c r="Y903" t="s">
        <v>307</v>
      </c>
    </row>
    <row r="904" spans="1:25" x14ac:dyDescent="0.25">
      <c r="A904" t="s">
        <v>52</v>
      </c>
      <c r="B904">
        <v>11</v>
      </c>
      <c r="C904" t="s">
        <v>42</v>
      </c>
      <c r="D904">
        <v>240</v>
      </c>
      <c r="E904" t="s">
        <v>27</v>
      </c>
      <c r="F904" t="s">
        <v>28</v>
      </c>
      <c r="G904" t="s">
        <v>49</v>
      </c>
      <c r="H904">
        <v>3</v>
      </c>
      <c r="I904">
        <v>1.4252800000000001</v>
      </c>
      <c r="J904" t="s">
        <v>266</v>
      </c>
      <c r="K904">
        <v>4157</v>
      </c>
      <c r="L904">
        <v>4158</v>
      </c>
      <c r="M904" t="str">
        <f t="shared" si="98"/>
        <v>XLPE240UnderCovered</v>
      </c>
      <c r="N904" t="str">
        <f>+VLOOKUP(M904,LineCode!$E:$F,2,0)</f>
        <v>3p_11kV_240_XLPE_Al_u</v>
      </c>
      <c r="R904" t="s">
        <v>296</v>
      </c>
      <c r="S904" t="str">
        <f t="shared" si="99"/>
        <v>Line.line_GOT_4157_4158</v>
      </c>
      <c r="T904" t="str">
        <f t="shared" si="100"/>
        <v>Bus1=4157</v>
      </c>
      <c r="U904" t="str">
        <f t="shared" si="101"/>
        <v>Bus2=4158</v>
      </c>
      <c r="V904" t="str">
        <f t="shared" si="102"/>
        <v>phases=3</v>
      </c>
      <c r="W904" t="str">
        <f t="shared" si="103"/>
        <v>Linecode=3p_11kV_240_XLPE_Al_u</v>
      </c>
      <c r="X904" t="str">
        <f t="shared" si="104"/>
        <v>Length=1.42528</v>
      </c>
      <c r="Y904" t="s">
        <v>307</v>
      </c>
    </row>
    <row r="905" spans="1:25" x14ac:dyDescent="0.25">
      <c r="A905" t="s">
        <v>52</v>
      </c>
      <c r="B905">
        <v>11</v>
      </c>
      <c r="C905" t="s">
        <v>42</v>
      </c>
      <c r="D905">
        <v>240</v>
      </c>
      <c r="E905" t="s">
        <v>27</v>
      </c>
      <c r="F905" t="s">
        <v>28</v>
      </c>
      <c r="G905" t="s">
        <v>49</v>
      </c>
      <c r="H905">
        <v>3</v>
      </c>
      <c r="I905">
        <v>1.5165200000000001</v>
      </c>
      <c r="J905" t="s">
        <v>266</v>
      </c>
      <c r="K905">
        <v>4152</v>
      </c>
      <c r="L905">
        <v>4153</v>
      </c>
      <c r="M905" t="str">
        <f t="shared" si="98"/>
        <v>XLPE240UnderCovered</v>
      </c>
      <c r="N905" t="str">
        <f>+VLOOKUP(M905,LineCode!$E:$F,2,0)</f>
        <v>3p_11kV_240_XLPE_Al_u</v>
      </c>
      <c r="R905" t="s">
        <v>296</v>
      </c>
      <c r="S905" t="str">
        <f t="shared" si="99"/>
        <v>Line.line_GOT_4152_4153</v>
      </c>
      <c r="T905" t="str">
        <f t="shared" si="100"/>
        <v>Bus1=4152</v>
      </c>
      <c r="U905" t="str">
        <f t="shared" si="101"/>
        <v>Bus2=4153</v>
      </c>
      <c r="V905" t="str">
        <f t="shared" si="102"/>
        <v>phases=3</v>
      </c>
      <c r="W905" t="str">
        <f t="shared" si="103"/>
        <v>Linecode=3p_11kV_240_XLPE_Al_u</v>
      </c>
      <c r="X905" t="str">
        <f t="shared" si="104"/>
        <v>Length=1.51652</v>
      </c>
      <c r="Y905" t="s">
        <v>307</v>
      </c>
    </row>
    <row r="906" spans="1:25" x14ac:dyDescent="0.25">
      <c r="A906" t="s">
        <v>52</v>
      </c>
      <c r="B906">
        <v>11</v>
      </c>
      <c r="C906" t="s">
        <v>42</v>
      </c>
      <c r="D906">
        <v>240</v>
      </c>
      <c r="E906" t="s">
        <v>27</v>
      </c>
      <c r="F906" t="s">
        <v>28</v>
      </c>
      <c r="G906" t="s">
        <v>49</v>
      </c>
      <c r="H906">
        <v>3</v>
      </c>
      <c r="I906">
        <v>1.6538900000000001</v>
      </c>
      <c r="J906" t="s">
        <v>266</v>
      </c>
      <c r="K906">
        <v>4004</v>
      </c>
      <c r="L906">
        <v>4165</v>
      </c>
      <c r="M906" t="str">
        <f t="shared" si="98"/>
        <v>XLPE240UnderCovered</v>
      </c>
      <c r="N906" t="str">
        <f>+VLOOKUP(M906,LineCode!$E:$F,2,0)</f>
        <v>3p_11kV_240_XLPE_Al_u</v>
      </c>
      <c r="R906" t="s">
        <v>296</v>
      </c>
      <c r="S906" t="str">
        <f t="shared" si="99"/>
        <v>Line.line_GOT_4004_4165</v>
      </c>
      <c r="T906" t="str">
        <f t="shared" si="100"/>
        <v>Bus1=4004</v>
      </c>
      <c r="U906" t="str">
        <f t="shared" si="101"/>
        <v>Bus2=4165</v>
      </c>
      <c r="V906" t="str">
        <f t="shared" si="102"/>
        <v>phases=3</v>
      </c>
      <c r="W906" t="str">
        <f t="shared" si="103"/>
        <v>Linecode=3p_11kV_240_XLPE_Al_u</v>
      </c>
      <c r="X906" t="str">
        <f t="shared" si="104"/>
        <v>Length=1.65389</v>
      </c>
      <c r="Y906" t="s">
        <v>307</v>
      </c>
    </row>
    <row r="907" spans="1:25" x14ac:dyDescent="0.25">
      <c r="A907" t="s">
        <v>52</v>
      </c>
      <c r="B907">
        <v>11</v>
      </c>
      <c r="C907" t="s">
        <v>42</v>
      </c>
      <c r="D907">
        <v>240</v>
      </c>
      <c r="E907" t="s">
        <v>27</v>
      </c>
      <c r="F907" t="s">
        <v>28</v>
      </c>
      <c r="G907" t="s">
        <v>49</v>
      </c>
      <c r="H907">
        <v>3</v>
      </c>
      <c r="I907">
        <v>24.622800000000002</v>
      </c>
      <c r="J907" t="s">
        <v>266</v>
      </c>
      <c r="K907">
        <v>4165</v>
      </c>
      <c r="L907">
        <v>4164</v>
      </c>
      <c r="M907" t="str">
        <f t="shared" si="98"/>
        <v>XLPE240UnderCovered</v>
      </c>
      <c r="N907" t="str">
        <f>+VLOOKUP(M907,LineCode!$E:$F,2,0)</f>
        <v>3p_11kV_240_XLPE_Al_u</v>
      </c>
      <c r="R907" t="s">
        <v>296</v>
      </c>
      <c r="S907" t="str">
        <f t="shared" si="99"/>
        <v>Line.line_GOT_4165_4164</v>
      </c>
      <c r="T907" t="str">
        <f t="shared" si="100"/>
        <v>Bus1=4165</v>
      </c>
      <c r="U907" t="str">
        <f t="shared" si="101"/>
        <v>Bus2=4164</v>
      </c>
      <c r="V907" t="str">
        <f t="shared" si="102"/>
        <v>phases=3</v>
      </c>
      <c r="W907" t="str">
        <f t="shared" si="103"/>
        <v>Linecode=3p_11kV_240_XLPE_Al_u</v>
      </c>
      <c r="X907" t="str">
        <f t="shared" si="104"/>
        <v>Length=24.6228</v>
      </c>
      <c r="Y907" t="s">
        <v>307</v>
      </c>
    </row>
    <row r="908" spans="1:25" x14ac:dyDescent="0.25">
      <c r="A908" t="s">
        <v>52</v>
      </c>
      <c r="B908">
        <v>11</v>
      </c>
      <c r="C908" t="s">
        <v>42</v>
      </c>
      <c r="D908">
        <v>240</v>
      </c>
      <c r="E908" t="s">
        <v>27</v>
      </c>
      <c r="F908" t="s">
        <v>28</v>
      </c>
      <c r="G908" t="s">
        <v>49</v>
      </c>
      <c r="H908">
        <v>3</v>
      </c>
      <c r="I908">
        <v>1.9067700000000001</v>
      </c>
      <c r="J908" t="s">
        <v>266</v>
      </c>
      <c r="K908">
        <v>4005</v>
      </c>
      <c r="L908">
        <v>4162</v>
      </c>
      <c r="M908" t="str">
        <f t="shared" si="98"/>
        <v>XLPE240UnderCovered</v>
      </c>
      <c r="N908" t="str">
        <f>+VLOOKUP(M908,LineCode!$E:$F,2,0)</f>
        <v>3p_11kV_240_XLPE_Al_u</v>
      </c>
      <c r="R908" t="s">
        <v>296</v>
      </c>
      <c r="S908" t="str">
        <f t="shared" si="99"/>
        <v>Line.line_GOT_4005_4162</v>
      </c>
      <c r="T908" t="str">
        <f t="shared" si="100"/>
        <v>Bus1=4005</v>
      </c>
      <c r="U908" t="str">
        <f t="shared" si="101"/>
        <v>Bus2=4162</v>
      </c>
      <c r="V908" t="str">
        <f t="shared" si="102"/>
        <v>phases=3</v>
      </c>
      <c r="W908" t="str">
        <f t="shared" si="103"/>
        <v>Linecode=3p_11kV_240_XLPE_Al_u</v>
      </c>
      <c r="X908" t="str">
        <f t="shared" si="104"/>
        <v>Length=1.90677</v>
      </c>
      <c r="Y908" t="s">
        <v>307</v>
      </c>
    </row>
    <row r="909" spans="1:25" x14ac:dyDescent="0.25">
      <c r="A909" t="s">
        <v>52</v>
      </c>
      <c r="B909">
        <v>11</v>
      </c>
      <c r="C909" t="s">
        <v>42</v>
      </c>
      <c r="D909">
        <v>240</v>
      </c>
      <c r="E909" t="s">
        <v>27</v>
      </c>
      <c r="F909" t="s">
        <v>28</v>
      </c>
      <c r="G909" t="s">
        <v>49</v>
      </c>
      <c r="H909">
        <v>3</v>
      </c>
      <c r="I909">
        <v>15.643700000000001</v>
      </c>
      <c r="J909" t="s">
        <v>266</v>
      </c>
      <c r="K909">
        <v>4167</v>
      </c>
      <c r="L909">
        <v>4006</v>
      </c>
      <c r="M909" t="str">
        <f t="shared" si="98"/>
        <v>XLPE240UnderCovered</v>
      </c>
      <c r="N909" t="str">
        <f>+VLOOKUP(M909,LineCode!$E:$F,2,0)</f>
        <v>3p_11kV_240_XLPE_Al_u</v>
      </c>
      <c r="R909" t="s">
        <v>296</v>
      </c>
      <c r="S909" t="str">
        <f t="shared" si="99"/>
        <v>Line.line_GOT_4167_4006</v>
      </c>
      <c r="T909" t="str">
        <f t="shared" si="100"/>
        <v>Bus1=4167</v>
      </c>
      <c r="U909" t="str">
        <f t="shared" si="101"/>
        <v>Bus2=4006</v>
      </c>
      <c r="V909" t="str">
        <f t="shared" si="102"/>
        <v>phases=3</v>
      </c>
      <c r="W909" t="str">
        <f t="shared" si="103"/>
        <v>Linecode=3p_11kV_240_XLPE_Al_u</v>
      </c>
      <c r="X909" t="str">
        <f t="shared" si="104"/>
        <v>Length=15.6437</v>
      </c>
      <c r="Y909" t="s">
        <v>307</v>
      </c>
    </row>
    <row r="910" spans="1:25" x14ac:dyDescent="0.25">
      <c r="A910" t="s">
        <v>52</v>
      </c>
      <c r="B910">
        <v>11</v>
      </c>
      <c r="C910" t="s">
        <v>42</v>
      </c>
      <c r="D910">
        <v>240</v>
      </c>
      <c r="E910" t="s">
        <v>27</v>
      </c>
      <c r="F910" t="s">
        <v>28</v>
      </c>
      <c r="G910" t="s">
        <v>49</v>
      </c>
      <c r="H910">
        <v>3</v>
      </c>
      <c r="I910">
        <v>13.7911</v>
      </c>
      <c r="J910" t="s">
        <v>266</v>
      </c>
      <c r="K910">
        <v>4006</v>
      </c>
      <c r="L910">
        <v>4169</v>
      </c>
      <c r="M910" t="str">
        <f t="shared" si="98"/>
        <v>XLPE240UnderCovered</v>
      </c>
      <c r="N910" t="str">
        <f>+VLOOKUP(M910,LineCode!$E:$F,2,0)</f>
        <v>3p_11kV_240_XLPE_Al_u</v>
      </c>
      <c r="R910" t="s">
        <v>296</v>
      </c>
      <c r="S910" t="str">
        <f t="shared" si="99"/>
        <v>Line.line_GOT_4006_4169</v>
      </c>
      <c r="T910" t="str">
        <f t="shared" si="100"/>
        <v>Bus1=4006</v>
      </c>
      <c r="U910" t="str">
        <f t="shared" si="101"/>
        <v>Bus2=4169</v>
      </c>
      <c r="V910" t="str">
        <f t="shared" si="102"/>
        <v>phases=3</v>
      </c>
      <c r="W910" t="str">
        <f t="shared" si="103"/>
        <v>Linecode=3p_11kV_240_XLPE_Al_u</v>
      </c>
      <c r="X910" t="str">
        <f t="shared" si="104"/>
        <v>Length=13.7911</v>
      </c>
      <c r="Y910" t="s">
        <v>307</v>
      </c>
    </row>
    <row r="911" spans="1:25" x14ac:dyDescent="0.25">
      <c r="A911" t="s">
        <v>52</v>
      </c>
      <c r="B911">
        <v>11</v>
      </c>
      <c r="C911" t="s">
        <v>42</v>
      </c>
      <c r="D911">
        <v>240</v>
      </c>
      <c r="E911" t="s">
        <v>27</v>
      </c>
      <c r="F911" t="s">
        <v>28</v>
      </c>
      <c r="G911" t="s">
        <v>49</v>
      </c>
      <c r="H911">
        <v>3</v>
      </c>
      <c r="I911">
        <v>12.4213</v>
      </c>
      <c r="J911" t="s">
        <v>266</v>
      </c>
      <c r="K911">
        <v>4181</v>
      </c>
      <c r="L911">
        <v>4007</v>
      </c>
      <c r="M911" t="str">
        <f t="shared" si="98"/>
        <v>XLPE240UnderCovered</v>
      </c>
      <c r="N911" t="str">
        <f>+VLOOKUP(M911,LineCode!$E:$F,2,0)</f>
        <v>3p_11kV_240_XLPE_Al_u</v>
      </c>
      <c r="R911" t="s">
        <v>296</v>
      </c>
      <c r="S911" t="str">
        <f t="shared" si="99"/>
        <v>Line.line_GOT_4181_4007</v>
      </c>
      <c r="T911" t="str">
        <f t="shared" si="100"/>
        <v>Bus1=4181</v>
      </c>
      <c r="U911" t="str">
        <f t="shared" si="101"/>
        <v>Bus2=4007</v>
      </c>
      <c r="V911" t="str">
        <f t="shared" si="102"/>
        <v>phases=3</v>
      </c>
      <c r="W911" t="str">
        <f t="shared" si="103"/>
        <v>Linecode=3p_11kV_240_XLPE_Al_u</v>
      </c>
      <c r="X911" t="str">
        <f t="shared" si="104"/>
        <v>Length=12.4213</v>
      </c>
      <c r="Y911" t="s">
        <v>307</v>
      </c>
    </row>
    <row r="912" spans="1:25" x14ac:dyDescent="0.25">
      <c r="A912" t="s">
        <v>52</v>
      </c>
      <c r="B912">
        <v>11</v>
      </c>
      <c r="C912" t="s">
        <v>42</v>
      </c>
      <c r="D912">
        <v>240</v>
      </c>
      <c r="E912" t="s">
        <v>27</v>
      </c>
      <c r="F912" t="s">
        <v>28</v>
      </c>
      <c r="G912" t="s">
        <v>49</v>
      </c>
      <c r="H912">
        <v>3</v>
      </c>
      <c r="I912">
        <v>2.6894800000000001</v>
      </c>
      <c r="J912" t="s">
        <v>266</v>
      </c>
      <c r="K912">
        <v>4171</v>
      </c>
      <c r="L912">
        <v>4172</v>
      </c>
      <c r="M912" t="str">
        <f t="shared" si="98"/>
        <v>XLPE240UnderCovered</v>
      </c>
      <c r="N912" t="str">
        <f>+VLOOKUP(M912,LineCode!$E:$F,2,0)</f>
        <v>3p_11kV_240_XLPE_Al_u</v>
      </c>
      <c r="R912" t="s">
        <v>296</v>
      </c>
      <c r="S912" t="str">
        <f t="shared" si="99"/>
        <v>Line.line_GOT_4171_4172</v>
      </c>
      <c r="T912" t="str">
        <f t="shared" si="100"/>
        <v>Bus1=4171</v>
      </c>
      <c r="U912" t="str">
        <f t="shared" si="101"/>
        <v>Bus2=4172</v>
      </c>
      <c r="V912" t="str">
        <f t="shared" si="102"/>
        <v>phases=3</v>
      </c>
      <c r="W912" t="str">
        <f t="shared" si="103"/>
        <v>Linecode=3p_11kV_240_XLPE_Al_u</v>
      </c>
      <c r="X912" t="str">
        <f t="shared" si="104"/>
        <v>Length=2.68948</v>
      </c>
      <c r="Y912" t="s">
        <v>307</v>
      </c>
    </row>
    <row r="913" spans="1:25" x14ac:dyDescent="0.25">
      <c r="A913" t="s">
        <v>52</v>
      </c>
      <c r="B913">
        <v>11</v>
      </c>
      <c r="C913" t="s">
        <v>42</v>
      </c>
      <c r="D913">
        <v>240</v>
      </c>
      <c r="E913" t="s">
        <v>27</v>
      </c>
      <c r="F913" t="s">
        <v>28</v>
      </c>
      <c r="G913" t="s">
        <v>49</v>
      </c>
      <c r="H913">
        <v>3</v>
      </c>
      <c r="I913">
        <v>19.328399999999998</v>
      </c>
      <c r="J913" t="s">
        <v>266</v>
      </c>
      <c r="K913">
        <v>4170</v>
      </c>
      <c r="L913">
        <v>4171</v>
      </c>
      <c r="M913" t="str">
        <f t="shared" si="98"/>
        <v>XLPE240UnderCovered</v>
      </c>
      <c r="N913" t="str">
        <f>+VLOOKUP(M913,LineCode!$E:$F,2,0)</f>
        <v>3p_11kV_240_XLPE_Al_u</v>
      </c>
      <c r="R913" t="s">
        <v>296</v>
      </c>
      <c r="S913" t="str">
        <f t="shared" si="99"/>
        <v>Line.line_GOT_4170_4171</v>
      </c>
      <c r="T913" t="str">
        <f t="shared" si="100"/>
        <v>Bus1=4170</v>
      </c>
      <c r="U913" t="str">
        <f t="shared" si="101"/>
        <v>Bus2=4171</v>
      </c>
      <c r="V913" t="str">
        <f t="shared" si="102"/>
        <v>phases=3</v>
      </c>
      <c r="W913" t="str">
        <f t="shared" si="103"/>
        <v>Linecode=3p_11kV_240_XLPE_Al_u</v>
      </c>
      <c r="X913" t="str">
        <f t="shared" si="104"/>
        <v>Length=19.3284</v>
      </c>
      <c r="Y913" t="s">
        <v>307</v>
      </c>
    </row>
    <row r="914" spans="1:25" x14ac:dyDescent="0.25">
      <c r="A914" t="s">
        <v>52</v>
      </c>
      <c r="B914">
        <v>11</v>
      </c>
      <c r="C914" t="s">
        <v>42</v>
      </c>
      <c r="D914">
        <v>240</v>
      </c>
      <c r="E914" t="s">
        <v>27</v>
      </c>
      <c r="F914" t="s">
        <v>28</v>
      </c>
      <c r="G914" t="s">
        <v>49</v>
      </c>
      <c r="H914">
        <v>3</v>
      </c>
      <c r="I914">
        <v>20.477900000000002</v>
      </c>
      <c r="J914" t="s">
        <v>266</v>
      </c>
      <c r="K914">
        <v>4172</v>
      </c>
      <c r="L914">
        <v>4173</v>
      </c>
      <c r="M914" t="str">
        <f t="shared" si="98"/>
        <v>XLPE240UnderCovered</v>
      </c>
      <c r="N914" t="str">
        <f>+VLOOKUP(M914,LineCode!$E:$F,2,0)</f>
        <v>3p_11kV_240_XLPE_Al_u</v>
      </c>
      <c r="R914" t="s">
        <v>296</v>
      </c>
      <c r="S914" t="str">
        <f t="shared" si="99"/>
        <v>Line.line_GOT_4172_4173</v>
      </c>
      <c r="T914" t="str">
        <f t="shared" si="100"/>
        <v>Bus1=4172</v>
      </c>
      <c r="U914" t="str">
        <f t="shared" si="101"/>
        <v>Bus2=4173</v>
      </c>
      <c r="V914" t="str">
        <f t="shared" si="102"/>
        <v>phases=3</v>
      </c>
      <c r="W914" t="str">
        <f t="shared" si="103"/>
        <v>Linecode=3p_11kV_240_XLPE_Al_u</v>
      </c>
      <c r="X914" t="str">
        <f t="shared" si="104"/>
        <v>Length=20.4779</v>
      </c>
      <c r="Y914" t="s">
        <v>307</v>
      </c>
    </row>
    <row r="915" spans="1:25" x14ac:dyDescent="0.25">
      <c r="A915" t="s">
        <v>52</v>
      </c>
      <c r="B915">
        <v>11</v>
      </c>
      <c r="C915" t="s">
        <v>42</v>
      </c>
      <c r="D915">
        <v>240</v>
      </c>
      <c r="E915" t="s">
        <v>27</v>
      </c>
      <c r="F915" t="s">
        <v>28</v>
      </c>
      <c r="G915" t="s">
        <v>49</v>
      </c>
      <c r="H915">
        <v>3</v>
      </c>
      <c r="I915">
        <v>1.43516</v>
      </c>
      <c r="J915" t="s">
        <v>266</v>
      </c>
      <c r="K915">
        <v>4169</v>
      </c>
      <c r="L915">
        <v>4170</v>
      </c>
      <c r="M915" t="str">
        <f t="shared" si="98"/>
        <v>XLPE240UnderCovered</v>
      </c>
      <c r="N915" t="str">
        <f>+VLOOKUP(M915,LineCode!$E:$F,2,0)</f>
        <v>3p_11kV_240_XLPE_Al_u</v>
      </c>
      <c r="R915" t="s">
        <v>296</v>
      </c>
      <c r="S915" t="str">
        <f t="shared" si="99"/>
        <v>Line.line_GOT_4169_4170</v>
      </c>
      <c r="T915" t="str">
        <f t="shared" si="100"/>
        <v>Bus1=4169</v>
      </c>
      <c r="U915" t="str">
        <f t="shared" si="101"/>
        <v>Bus2=4170</v>
      </c>
      <c r="V915" t="str">
        <f t="shared" si="102"/>
        <v>phases=3</v>
      </c>
      <c r="W915" t="str">
        <f t="shared" si="103"/>
        <v>Linecode=3p_11kV_240_XLPE_Al_u</v>
      </c>
      <c r="X915" t="str">
        <f t="shared" si="104"/>
        <v>Length=1.43516</v>
      </c>
      <c r="Y915" t="s">
        <v>307</v>
      </c>
    </row>
    <row r="916" spans="1:25" x14ac:dyDescent="0.25">
      <c r="A916" t="s">
        <v>52</v>
      </c>
      <c r="B916">
        <v>11</v>
      </c>
      <c r="C916" t="s">
        <v>42</v>
      </c>
      <c r="D916">
        <v>240</v>
      </c>
      <c r="E916" t="s">
        <v>27</v>
      </c>
      <c r="F916" t="s">
        <v>28</v>
      </c>
      <c r="G916" t="s">
        <v>49</v>
      </c>
      <c r="H916">
        <v>3</v>
      </c>
      <c r="I916">
        <v>4.4453300000000002</v>
      </c>
      <c r="J916" t="s">
        <v>266</v>
      </c>
      <c r="K916">
        <v>4007</v>
      </c>
      <c r="L916">
        <v>4183</v>
      </c>
      <c r="M916" t="str">
        <f t="shared" si="98"/>
        <v>XLPE240UnderCovered</v>
      </c>
      <c r="N916" t="str">
        <f>+VLOOKUP(M916,LineCode!$E:$F,2,0)</f>
        <v>3p_11kV_240_XLPE_Al_u</v>
      </c>
      <c r="R916" t="s">
        <v>296</v>
      </c>
      <c r="S916" t="str">
        <f t="shared" si="99"/>
        <v>Line.line_GOT_4007_4183</v>
      </c>
      <c r="T916" t="str">
        <f t="shared" si="100"/>
        <v>Bus1=4007</v>
      </c>
      <c r="U916" t="str">
        <f t="shared" si="101"/>
        <v>Bus2=4183</v>
      </c>
      <c r="V916" t="str">
        <f t="shared" si="102"/>
        <v>phases=3</v>
      </c>
      <c r="W916" t="str">
        <f t="shared" si="103"/>
        <v>Linecode=3p_11kV_240_XLPE_Al_u</v>
      </c>
      <c r="X916" t="str">
        <f t="shared" si="104"/>
        <v>Length=4.44533</v>
      </c>
      <c r="Y916" t="s">
        <v>307</v>
      </c>
    </row>
    <row r="917" spans="1:25" x14ac:dyDescent="0.25">
      <c r="A917" t="s">
        <v>52</v>
      </c>
      <c r="B917">
        <v>11</v>
      </c>
      <c r="C917" t="s">
        <v>42</v>
      </c>
      <c r="D917">
        <v>240</v>
      </c>
      <c r="E917" t="s">
        <v>27</v>
      </c>
      <c r="F917" t="s">
        <v>28</v>
      </c>
      <c r="G917" t="s">
        <v>49</v>
      </c>
      <c r="H917">
        <v>3</v>
      </c>
      <c r="I917">
        <v>9.4761399999999991</v>
      </c>
      <c r="J917" t="s">
        <v>266</v>
      </c>
      <c r="K917">
        <v>4185</v>
      </c>
      <c r="L917">
        <v>4008</v>
      </c>
      <c r="M917" t="str">
        <f t="shared" si="98"/>
        <v>XLPE240UnderCovered</v>
      </c>
      <c r="N917" t="str">
        <f>+VLOOKUP(M917,LineCode!$E:$F,2,0)</f>
        <v>3p_11kV_240_XLPE_Al_u</v>
      </c>
      <c r="R917" t="s">
        <v>296</v>
      </c>
      <c r="S917" t="str">
        <f t="shared" si="99"/>
        <v>Line.line_GOT_4185_4008</v>
      </c>
      <c r="T917" t="str">
        <f t="shared" si="100"/>
        <v>Bus1=4185</v>
      </c>
      <c r="U917" t="str">
        <f t="shared" si="101"/>
        <v>Bus2=4008</v>
      </c>
      <c r="V917" t="str">
        <f t="shared" si="102"/>
        <v>phases=3</v>
      </c>
      <c r="W917" t="str">
        <f t="shared" si="103"/>
        <v>Linecode=3p_11kV_240_XLPE_Al_u</v>
      </c>
      <c r="X917" t="str">
        <f t="shared" si="104"/>
        <v>Length=9.47614</v>
      </c>
      <c r="Y917" t="s">
        <v>307</v>
      </c>
    </row>
    <row r="918" spans="1:25" x14ac:dyDescent="0.25">
      <c r="A918" t="s">
        <v>52</v>
      </c>
      <c r="B918">
        <v>11</v>
      </c>
      <c r="C918" t="s">
        <v>42</v>
      </c>
      <c r="D918">
        <v>240</v>
      </c>
      <c r="E918" t="s">
        <v>27</v>
      </c>
      <c r="F918" t="s">
        <v>28</v>
      </c>
      <c r="G918" t="s">
        <v>49</v>
      </c>
      <c r="H918">
        <v>3</v>
      </c>
      <c r="I918">
        <v>8.9610900000000004</v>
      </c>
      <c r="J918" t="s">
        <v>266</v>
      </c>
      <c r="K918">
        <v>4183</v>
      </c>
      <c r="L918">
        <v>4185</v>
      </c>
      <c r="M918" t="str">
        <f t="shared" si="98"/>
        <v>XLPE240UnderCovered</v>
      </c>
      <c r="N918" t="str">
        <f>+VLOOKUP(M918,LineCode!$E:$F,2,0)</f>
        <v>3p_11kV_240_XLPE_Al_u</v>
      </c>
      <c r="R918" t="s">
        <v>296</v>
      </c>
      <c r="S918" t="str">
        <f t="shared" si="99"/>
        <v>Line.line_GOT_4183_4185</v>
      </c>
      <c r="T918" t="str">
        <f t="shared" si="100"/>
        <v>Bus1=4183</v>
      </c>
      <c r="U918" t="str">
        <f t="shared" si="101"/>
        <v>Bus2=4185</v>
      </c>
      <c r="V918" t="str">
        <f t="shared" si="102"/>
        <v>phases=3</v>
      </c>
      <c r="W918" t="str">
        <f t="shared" si="103"/>
        <v>Linecode=3p_11kV_240_XLPE_Al_u</v>
      </c>
      <c r="X918" t="str">
        <f t="shared" si="104"/>
        <v>Length=8.96109</v>
      </c>
      <c r="Y918" t="s">
        <v>307</v>
      </c>
    </row>
    <row r="919" spans="1:25" x14ac:dyDescent="0.25">
      <c r="A919" t="s">
        <v>52</v>
      </c>
      <c r="B919">
        <v>11</v>
      </c>
      <c r="C919" t="s">
        <v>42</v>
      </c>
      <c r="D919">
        <v>240</v>
      </c>
      <c r="E919" t="s">
        <v>27</v>
      </c>
      <c r="F919" t="s">
        <v>28</v>
      </c>
      <c r="G919" t="s">
        <v>49</v>
      </c>
      <c r="H919">
        <v>3</v>
      </c>
      <c r="I919">
        <v>4.7703699999999998</v>
      </c>
      <c r="J919" t="s">
        <v>266</v>
      </c>
      <c r="K919">
        <v>4008</v>
      </c>
      <c r="L919">
        <v>4187</v>
      </c>
      <c r="M919" t="str">
        <f t="shared" si="98"/>
        <v>XLPE240UnderCovered</v>
      </c>
      <c r="N919" t="str">
        <f>+VLOOKUP(M919,LineCode!$E:$F,2,0)</f>
        <v>3p_11kV_240_XLPE_Al_u</v>
      </c>
      <c r="R919" t="s">
        <v>296</v>
      </c>
      <c r="S919" t="str">
        <f t="shared" si="99"/>
        <v>Line.line_GOT_4008_4187</v>
      </c>
      <c r="T919" t="str">
        <f t="shared" si="100"/>
        <v>Bus1=4008</v>
      </c>
      <c r="U919" t="str">
        <f t="shared" si="101"/>
        <v>Bus2=4187</v>
      </c>
      <c r="V919" t="str">
        <f t="shared" si="102"/>
        <v>phases=3</v>
      </c>
      <c r="W919" t="str">
        <f t="shared" si="103"/>
        <v>Linecode=3p_11kV_240_XLPE_Al_u</v>
      </c>
      <c r="X919" t="str">
        <f t="shared" si="104"/>
        <v>Length=4.77037</v>
      </c>
      <c r="Y919" t="s">
        <v>307</v>
      </c>
    </row>
    <row r="920" spans="1:25" x14ac:dyDescent="0.25">
      <c r="A920" t="s">
        <v>52</v>
      </c>
      <c r="B920">
        <v>11</v>
      </c>
      <c r="C920" t="s">
        <v>42</v>
      </c>
      <c r="D920">
        <v>240</v>
      </c>
      <c r="E920" t="s">
        <v>27</v>
      </c>
      <c r="F920" t="s">
        <v>28</v>
      </c>
      <c r="G920" t="s">
        <v>49</v>
      </c>
      <c r="H920">
        <v>3</v>
      </c>
      <c r="I920">
        <v>0.51973599999999998</v>
      </c>
      <c r="J920" t="s">
        <v>266</v>
      </c>
      <c r="K920">
        <v>4187</v>
      </c>
      <c r="L920">
        <v>4188</v>
      </c>
      <c r="M920" t="str">
        <f t="shared" si="98"/>
        <v>XLPE240UnderCovered</v>
      </c>
      <c r="N920" t="str">
        <f>+VLOOKUP(M920,LineCode!$E:$F,2,0)</f>
        <v>3p_11kV_240_XLPE_Al_u</v>
      </c>
      <c r="R920" t="s">
        <v>296</v>
      </c>
      <c r="S920" t="str">
        <f t="shared" si="99"/>
        <v>Line.line_GOT_4187_4188</v>
      </c>
      <c r="T920" t="str">
        <f t="shared" si="100"/>
        <v>Bus1=4187</v>
      </c>
      <c r="U920" t="str">
        <f t="shared" si="101"/>
        <v>Bus2=4188</v>
      </c>
      <c r="V920" t="str">
        <f t="shared" si="102"/>
        <v>phases=3</v>
      </c>
      <c r="W920" t="str">
        <f t="shared" si="103"/>
        <v>Linecode=3p_11kV_240_XLPE_Al_u</v>
      </c>
      <c r="X920" t="str">
        <f t="shared" si="104"/>
        <v>Length=0.519736</v>
      </c>
      <c r="Y920" t="s">
        <v>307</v>
      </c>
    </row>
    <row r="921" spans="1:25" x14ac:dyDescent="0.25">
      <c r="A921" t="s">
        <v>52</v>
      </c>
      <c r="B921">
        <v>11</v>
      </c>
      <c r="C921" t="s">
        <v>42</v>
      </c>
      <c r="D921">
        <v>240</v>
      </c>
      <c r="E921" t="s">
        <v>27</v>
      </c>
      <c r="F921" t="s">
        <v>28</v>
      </c>
      <c r="G921" t="s">
        <v>49</v>
      </c>
      <c r="H921">
        <v>3</v>
      </c>
      <c r="I921">
        <v>9.8828099999999992</v>
      </c>
      <c r="J921" t="s">
        <v>266</v>
      </c>
      <c r="K921">
        <v>4188</v>
      </c>
      <c r="L921">
        <v>4009</v>
      </c>
      <c r="M921" t="str">
        <f t="shared" si="98"/>
        <v>XLPE240UnderCovered</v>
      </c>
      <c r="N921" t="str">
        <f>+VLOOKUP(M921,LineCode!$E:$F,2,0)</f>
        <v>3p_11kV_240_XLPE_Al_u</v>
      </c>
      <c r="R921" t="s">
        <v>296</v>
      </c>
      <c r="S921" t="str">
        <f t="shared" si="99"/>
        <v>Line.line_GOT_4188_4009</v>
      </c>
      <c r="T921" t="str">
        <f t="shared" si="100"/>
        <v>Bus1=4188</v>
      </c>
      <c r="U921" t="str">
        <f t="shared" si="101"/>
        <v>Bus2=4009</v>
      </c>
      <c r="V921" t="str">
        <f t="shared" si="102"/>
        <v>phases=3</v>
      </c>
      <c r="W921" t="str">
        <f t="shared" si="103"/>
        <v>Linecode=3p_11kV_240_XLPE_Al_u</v>
      </c>
      <c r="X921" t="str">
        <f t="shared" si="104"/>
        <v>Length=9.88281</v>
      </c>
      <c r="Y921" t="s">
        <v>307</v>
      </c>
    </row>
    <row r="922" spans="1:25" x14ac:dyDescent="0.25">
      <c r="A922" t="s">
        <v>52</v>
      </c>
      <c r="B922">
        <v>11</v>
      </c>
      <c r="C922" t="s">
        <v>42</v>
      </c>
      <c r="D922">
        <v>240</v>
      </c>
      <c r="E922" t="s">
        <v>27</v>
      </c>
      <c r="F922" t="s">
        <v>28</v>
      </c>
      <c r="G922" t="s">
        <v>49</v>
      </c>
      <c r="H922">
        <v>3</v>
      </c>
      <c r="I922">
        <v>34.911499999999997</v>
      </c>
      <c r="J922" t="s">
        <v>266</v>
      </c>
      <c r="K922">
        <v>4009</v>
      </c>
      <c r="L922">
        <v>4186</v>
      </c>
      <c r="M922" t="str">
        <f t="shared" si="98"/>
        <v>XLPE240UnderCovered</v>
      </c>
      <c r="N922" t="str">
        <f>+VLOOKUP(M922,LineCode!$E:$F,2,0)</f>
        <v>3p_11kV_240_XLPE_Al_u</v>
      </c>
      <c r="R922" t="s">
        <v>296</v>
      </c>
      <c r="S922" t="str">
        <f t="shared" si="99"/>
        <v>Line.line_GOT_4009_4186</v>
      </c>
      <c r="T922" t="str">
        <f t="shared" si="100"/>
        <v>Bus1=4009</v>
      </c>
      <c r="U922" t="str">
        <f t="shared" si="101"/>
        <v>Bus2=4186</v>
      </c>
      <c r="V922" t="str">
        <f t="shared" si="102"/>
        <v>phases=3</v>
      </c>
      <c r="W922" t="str">
        <f t="shared" si="103"/>
        <v>Linecode=3p_11kV_240_XLPE_Al_u</v>
      </c>
      <c r="X922" t="str">
        <f t="shared" si="104"/>
        <v>Length=34.9115</v>
      </c>
      <c r="Y922" t="s">
        <v>307</v>
      </c>
    </row>
    <row r="923" spans="1:25" x14ac:dyDescent="0.25">
      <c r="A923" t="s">
        <v>52</v>
      </c>
      <c r="B923">
        <v>11</v>
      </c>
      <c r="C923" t="s">
        <v>42</v>
      </c>
      <c r="D923">
        <v>240</v>
      </c>
      <c r="E923" t="s">
        <v>27</v>
      </c>
      <c r="F923" t="s">
        <v>28</v>
      </c>
      <c r="G923" t="s">
        <v>49</v>
      </c>
      <c r="H923">
        <v>3</v>
      </c>
      <c r="I923">
        <v>30.3432</v>
      </c>
      <c r="J923" t="s">
        <v>266</v>
      </c>
      <c r="K923">
        <v>4186</v>
      </c>
      <c r="L923">
        <v>4010</v>
      </c>
      <c r="M923" t="str">
        <f t="shared" si="98"/>
        <v>XLPE240UnderCovered</v>
      </c>
      <c r="N923" t="str">
        <f>+VLOOKUP(M923,LineCode!$E:$F,2,0)</f>
        <v>3p_11kV_240_XLPE_Al_u</v>
      </c>
      <c r="R923" t="s">
        <v>296</v>
      </c>
      <c r="S923" t="str">
        <f t="shared" si="99"/>
        <v>Line.line_GOT_4186_4010</v>
      </c>
      <c r="T923" t="str">
        <f t="shared" si="100"/>
        <v>Bus1=4186</v>
      </c>
      <c r="U923" t="str">
        <f t="shared" si="101"/>
        <v>Bus2=4010</v>
      </c>
      <c r="V923" t="str">
        <f t="shared" si="102"/>
        <v>phases=3</v>
      </c>
      <c r="W923" t="str">
        <f t="shared" si="103"/>
        <v>Linecode=3p_11kV_240_XLPE_Al_u</v>
      </c>
      <c r="X923" t="str">
        <f t="shared" si="104"/>
        <v>Length=30.3432</v>
      </c>
      <c r="Y923" t="s">
        <v>307</v>
      </c>
    </row>
    <row r="924" spans="1:25" x14ac:dyDescent="0.25">
      <c r="A924" t="s">
        <v>52</v>
      </c>
      <c r="B924">
        <v>11</v>
      </c>
      <c r="C924" t="s">
        <v>42</v>
      </c>
      <c r="D924">
        <v>240</v>
      </c>
      <c r="E924" t="s">
        <v>27</v>
      </c>
      <c r="F924" t="s">
        <v>28</v>
      </c>
      <c r="G924" t="s">
        <v>49</v>
      </c>
      <c r="H924">
        <v>3</v>
      </c>
      <c r="I924">
        <v>1.7464299999999999</v>
      </c>
      <c r="J924" t="s">
        <v>266</v>
      </c>
      <c r="K924">
        <v>4010</v>
      </c>
      <c r="L924">
        <v>4184</v>
      </c>
      <c r="M924" t="str">
        <f t="shared" si="98"/>
        <v>XLPE240UnderCovered</v>
      </c>
      <c r="N924" t="str">
        <f>+VLOOKUP(M924,LineCode!$E:$F,2,0)</f>
        <v>3p_11kV_240_XLPE_Al_u</v>
      </c>
      <c r="R924" t="s">
        <v>296</v>
      </c>
      <c r="S924" t="str">
        <f t="shared" si="99"/>
        <v>Line.line_GOT_4010_4184</v>
      </c>
      <c r="T924" t="str">
        <f t="shared" si="100"/>
        <v>Bus1=4010</v>
      </c>
      <c r="U924" t="str">
        <f t="shared" si="101"/>
        <v>Bus2=4184</v>
      </c>
      <c r="V924" t="str">
        <f t="shared" si="102"/>
        <v>phases=3</v>
      </c>
      <c r="W924" t="str">
        <f t="shared" si="103"/>
        <v>Linecode=3p_11kV_240_XLPE_Al_u</v>
      </c>
      <c r="X924" t="str">
        <f t="shared" si="104"/>
        <v>Length=1.74643</v>
      </c>
      <c r="Y924" t="s">
        <v>307</v>
      </c>
    </row>
    <row r="925" spans="1:25" x14ac:dyDescent="0.25">
      <c r="A925" t="s">
        <v>52</v>
      </c>
      <c r="B925">
        <v>11</v>
      </c>
      <c r="C925" t="s">
        <v>42</v>
      </c>
      <c r="D925">
        <v>240</v>
      </c>
      <c r="E925" t="s">
        <v>27</v>
      </c>
      <c r="F925" t="s">
        <v>28</v>
      </c>
      <c r="G925" t="s">
        <v>49</v>
      </c>
      <c r="H925">
        <v>3</v>
      </c>
      <c r="I925">
        <v>7.2274399999999996</v>
      </c>
      <c r="J925" t="s">
        <v>266</v>
      </c>
      <c r="K925">
        <v>4180</v>
      </c>
      <c r="L925">
        <v>4011</v>
      </c>
      <c r="M925" t="str">
        <f t="shared" si="98"/>
        <v>XLPE240UnderCovered</v>
      </c>
      <c r="N925" t="str">
        <f>+VLOOKUP(M925,LineCode!$E:$F,2,0)</f>
        <v>3p_11kV_240_XLPE_Al_u</v>
      </c>
      <c r="R925" t="s">
        <v>296</v>
      </c>
      <c r="S925" t="str">
        <f t="shared" si="99"/>
        <v>Line.line_GOT_4180_4011</v>
      </c>
      <c r="T925" t="str">
        <f t="shared" si="100"/>
        <v>Bus1=4180</v>
      </c>
      <c r="U925" t="str">
        <f t="shared" si="101"/>
        <v>Bus2=4011</v>
      </c>
      <c r="V925" t="str">
        <f t="shared" si="102"/>
        <v>phases=3</v>
      </c>
      <c r="W925" t="str">
        <f t="shared" si="103"/>
        <v>Linecode=3p_11kV_240_XLPE_Al_u</v>
      </c>
      <c r="X925" t="str">
        <f t="shared" si="104"/>
        <v>Length=7.22744</v>
      </c>
      <c r="Y925" t="s">
        <v>307</v>
      </c>
    </row>
    <row r="926" spans="1:25" x14ac:dyDescent="0.25">
      <c r="A926" t="s">
        <v>52</v>
      </c>
      <c r="B926">
        <v>11</v>
      </c>
      <c r="C926" t="s">
        <v>42</v>
      </c>
      <c r="D926">
        <v>240</v>
      </c>
      <c r="E926" t="s">
        <v>27</v>
      </c>
      <c r="F926" t="s">
        <v>28</v>
      </c>
      <c r="G926" t="s">
        <v>49</v>
      </c>
      <c r="H926">
        <v>3</v>
      </c>
      <c r="I926">
        <v>32.620100000000001</v>
      </c>
      <c r="J926" t="s">
        <v>266</v>
      </c>
      <c r="K926">
        <v>4182</v>
      </c>
      <c r="L926">
        <v>4180</v>
      </c>
      <c r="M926" t="str">
        <f t="shared" si="98"/>
        <v>XLPE240UnderCovered</v>
      </c>
      <c r="N926" t="str">
        <f>+VLOOKUP(M926,LineCode!$E:$F,2,0)</f>
        <v>3p_11kV_240_XLPE_Al_u</v>
      </c>
      <c r="R926" t="s">
        <v>296</v>
      </c>
      <c r="S926" t="str">
        <f t="shared" si="99"/>
        <v>Line.line_GOT_4182_4180</v>
      </c>
      <c r="T926" t="str">
        <f t="shared" si="100"/>
        <v>Bus1=4182</v>
      </c>
      <c r="U926" t="str">
        <f t="shared" si="101"/>
        <v>Bus2=4180</v>
      </c>
      <c r="V926" t="str">
        <f t="shared" si="102"/>
        <v>phases=3</v>
      </c>
      <c r="W926" t="str">
        <f t="shared" si="103"/>
        <v>Linecode=3p_11kV_240_XLPE_Al_u</v>
      </c>
      <c r="X926" t="str">
        <f t="shared" si="104"/>
        <v>Length=32.6201</v>
      </c>
      <c r="Y926" t="s">
        <v>307</v>
      </c>
    </row>
    <row r="927" spans="1:25" x14ac:dyDescent="0.25">
      <c r="A927" t="s">
        <v>52</v>
      </c>
      <c r="B927">
        <v>11</v>
      </c>
      <c r="C927" t="s">
        <v>42</v>
      </c>
      <c r="D927">
        <v>240</v>
      </c>
      <c r="E927" t="s">
        <v>27</v>
      </c>
      <c r="F927" t="s">
        <v>28</v>
      </c>
      <c r="G927" t="s">
        <v>49</v>
      </c>
      <c r="H927">
        <v>3</v>
      </c>
      <c r="I927">
        <v>39.123199999999997</v>
      </c>
      <c r="J927" t="s">
        <v>266</v>
      </c>
      <c r="K927">
        <v>4184</v>
      </c>
      <c r="L927">
        <v>4182</v>
      </c>
      <c r="M927" t="str">
        <f t="shared" si="98"/>
        <v>XLPE240UnderCovered</v>
      </c>
      <c r="N927" t="str">
        <f>+VLOOKUP(M927,LineCode!$E:$F,2,0)</f>
        <v>3p_11kV_240_XLPE_Al_u</v>
      </c>
      <c r="R927" t="s">
        <v>296</v>
      </c>
      <c r="S927" t="str">
        <f t="shared" si="99"/>
        <v>Line.line_GOT_4184_4182</v>
      </c>
      <c r="T927" t="str">
        <f t="shared" si="100"/>
        <v>Bus1=4184</v>
      </c>
      <c r="U927" t="str">
        <f t="shared" si="101"/>
        <v>Bus2=4182</v>
      </c>
      <c r="V927" t="str">
        <f t="shared" si="102"/>
        <v>phases=3</v>
      </c>
      <c r="W927" t="str">
        <f t="shared" si="103"/>
        <v>Linecode=3p_11kV_240_XLPE_Al_u</v>
      </c>
      <c r="X927" t="str">
        <f t="shared" si="104"/>
        <v>Length=39.1232</v>
      </c>
      <c r="Y927" t="s">
        <v>307</v>
      </c>
    </row>
    <row r="928" spans="1:25" x14ac:dyDescent="0.25">
      <c r="A928" t="s">
        <v>52</v>
      </c>
      <c r="B928">
        <v>11</v>
      </c>
      <c r="C928" t="s">
        <v>42</v>
      </c>
      <c r="D928">
        <v>240</v>
      </c>
      <c r="E928" t="s">
        <v>27</v>
      </c>
      <c r="F928" t="s">
        <v>28</v>
      </c>
      <c r="G928" t="s">
        <v>49</v>
      </c>
      <c r="H928">
        <v>3</v>
      </c>
      <c r="I928">
        <v>22.238199999999999</v>
      </c>
      <c r="J928" t="s">
        <v>266</v>
      </c>
      <c r="K928">
        <v>4011</v>
      </c>
      <c r="L928">
        <v>4179</v>
      </c>
      <c r="M928" t="str">
        <f t="shared" si="98"/>
        <v>XLPE240UnderCovered</v>
      </c>
      <c r="N928" t="str">
        <f>+VLOOKUP(M928,LineCode!$E:$F,2,0)</f>
        <v>3p_11kV_240_XLPE_Al_u</v>
      </c>
      <c r="R928" t="s">
        <v>296</v>
      </c>
      <c r="S928" t="str">
        <f t="shared" si="99"/>
        <v>Line.line_GOT_4011_4179</v>
      </c>
      <c r="T928" t="str">
        <f t="shared" si="100"/>
        <v>Bus1=4011</v>
      </c>
      <c r="U928" t="str">
        <f t="shared" si="101"/>
        <v>Bus2=4179</v>
      </c>
      <c r="V928" t="str">
        <f t="shared" si="102"/>
        <v>phases=3</v>
      </c>
      <c r="W928" t="str">
        <f t="shared" si="103"/>
        <v>Linecode=3p_11kV_240_XLPE_Al_u</v>
      </c>
      <c r="X928" t="str">
        <f t="shared" si="104"/>
        <v>Length=22.2382</v>
      </c>
      <c r="Y928" t="s">
        <v>307</v>
      </c>
    </row>
    <row r="929" spans="1:25" x14ac:dyDescent="0.25">
      <c r="A929" t="s">
        <v>52</v>
      </c>
      <c r="B929">
        <v>11</v>
      </c>
      <c r="C929" t="s">
        <v>42</v>
      </c>
      <c r="D929">
        <v>240</v>
      </c>
      <c r="E929" t="s">
        <v>27</v>
      </c>
      <c r="F929" t="s">
        <v>28</v>
      </c>
      <c r="G929" t="s">
        <v>49</v>
      </c>
      <c r="H929">
        <v>3</v>
      </c>
      <c r="I929">
        <v>0.37568699999999999</v>
      </c>
      <c r="J929" t="s">
        <v>266</v>
      </c>
      <c r="K929">
        <v>4178</v>
      </c>
      <c r="L929">
        <v>4012</v>
      </c>
      <c r="M929" t="str">
        <f t="shared" si="98"/>
        <v>XLPE240UnderCovered</v>
      </c>
      <c r="N929" t="str">
        <f>+VLOOKUP(M929,LineCode!$E:$F,2,0)</f>
        <v>3p_11kV_240_XLPE_Al_u</v>
      </c>
      <c r="R929" t="s">
        <v>296</v>
      </c>
      <c r="S929" t="str">
        <f t="shared" si="99"/>
        <v>Line.line_GOT_4178_4012</v>
      </c>
      <c r="T929" t="str">
        <f t="shared" si="100"/>
        <v>Bus1=4178</v>
      </c>
      <c r="U929" t="str">
        <f t="shared" si="101"/>
        <v>Bus2=4012</v>
      </c>
      <c r="V929" t="str">
        <f t="shared" si="102"/>
        <v>phases=3</v>
      </c>
      <c r="W929" t="str">
        <f t="shared" si="103"/>
        <v>Linecode=3p_11kV_240_XLPE_Al_u</v>
      </c>
      <c r="X929" t="str">
        <f t="shared" si="104"/>
        <v>Length=0.375687</v>
      </c>
      <c r="Y929" t="s">
        <v>307</v>
      </c>
    </row>
    <row r="930" spans="1:25" x14ac:dyDescent="0.25">
      <c r="A930" t="s">
        <v>52</v>
      </c>
      <c r="B930">
        <v>11</v>
      </c>
      <c r="C930" t="s">
        <v>42</v>
      </c>
      <c r="D930">
        <v>240</v>
      </c>
      <c r="E930" t="s">
        <v>27</v>
      </c>
      <c r="F930" t="s">
        <v>28</v>
      </c>
      <c r="G930" t="s">
        <v>49</v>
      </c>
      <c r="H930">
        <v>3</v>
      </c>
      <c r="I930">
        <v>1.8362E-2</v>
      </c>
      <c r="J930" t="s">
        <v>266</v>
      </c>
      <c r="K930">
        <v>4179</v>
      </c>
      <c r="L930">
        <v>4178</v>
      </c>
      <c r="M930" t="str">
        <f t="shared" si="98"/>
        <v>XLPE240UnderCovered</v>
      </c>
      <c r="N930" t="str">
        <f>+VLOOKUP(M930,LineCode!$E:$F,2,0)</f>
        <v>3p_11kV_240_XLPE_Al_u</v>
      </c>
      <c r="R930" t="s">
        <v>296</v>
      </c>
      <c r="S930" t="str">
        <f t="shared" si="99"/>
        <v>Line.line_GOT_4179_4178</v>
      </c>
      <c r="T930" t="str">
        <f t="shared" si="100"/>
        <v>Bus1=4179</v>
      </c>
      <c r="U930" t="str">
        <f t="shared" si="101"/>
        <v>Bus2=4178</v>
      </c>
      <c r="V930" t="str">
        <f t="shared" si="102"/>
        <v>phases=3</v>
      </c>
      <c r="W930" t="str">
        <f t="shared" si="103"/>
        <v>Linecode=3p_11kV_240_XLPE_Al_u</v>
      </c>
      <c r="X930" t="str">
        <f t="shared" si="104"/>
        <v>Length=0.018362</v>
      </c>
      <c r="Y930" t="s">
        <v>307</v>
      </c>
    </row>
    <row r="931" spans="1:25" x14ac:dyDescent="0.25">
      <c r="A931" t="s">
        <v>52</v>
      </c>
      <c r="B931">
        <v>11</v>
      </c>
      <c r="C931" t="s">
        <v>42</v>
      </c>
      <c r="D931">
        <v>240</v>
      </c>
      <c r="E931" t="s">
        <v>27</v>
      </c>
      <c r="F931" t="s">
        <v>28</v>
      </c>
      <c r="G931" t="s">
        <v>49</v>
      </c>
      <c r="H931">
        <v>3</v>
      </c>
      <c r="I931">
        <v>5.5139199999999997</v>
      </c>
      <c r="J931" t="s">
        <v>266</v>
      </c>
      <c r="K931">
        <v>4012</v>
      </c>
      <c r="L931">
        <v>4177</v>
      </c>
      <c r="M931" t="str">
        <f t="shared" si="98"/>
        <v>XLPE240UnderCovered</v>
      </c>
      <c r="N931" t="str">
        <f>+VLOOKUP(M931,LineCode!$E:$F,2,0)</f>
        <v>3p_11kV_240_XLPE_Al_u</v>
      </c>
      <c r="R931" t="s">
        <v>296</v>
      </c>
      <c r="S931" t="str">
        <f t="shared" si="99"/>
        <v>Line.line_GOT_4012_4177</v>
      </c>
      <c r="T931" t="str">
        <f t="shared" si="100"/>
        <v>Bus1=4012</v>
      </c>
      <c r="U931" t="str">
        <f t="shared" si="101"/>
        <v>Bus2=4177</v>
      </c>
      <c r="V931" t="str">
        <f t="shared" si="102"/>
        <v>phases=3</v>
      </c>
      <c r="W931" t="str">
        <f t="shared" si="103"/>
        <v>Linecode=3p_11kV_240_XLPE_Al_u</v>
      </c>
      <c r="X931" t="str">
        <f t="shared" si="104"/>
        <v>Length=5.51392</v>
      </c>
      <c r="Y931" t="s">
        <v>307</v>
      </c>
    </row>
    <row r="932" spans="1:25" x14ac:dyDescent="0.25">
      <c r="A932" t="s">
        <v>52</v>
      </c>
      <c r="B932">
        <v>11</v>
      </c>
      <c r="C932" t="s">
        <v>42</v>
      </c>
      <c r="D932">
        <v>240</v>
      </c>
      <c r="E932" t="s">
        <v>27</v>
      </c>
      <c r="F932" t="s">
        <v>28</v>
      </c>
      <c r="G932" t="s">
        <v>49</v>
      </c>
      <c r="H932">
        <v>3</v>
      </c>
      <c r="I932">
        <v>7.9216199999999999</v>
      </c>
      <c r="J932" t="s">
        <v>266</v>
      </c>
      <c r="K932">
        <v>4177</v>
      </c>
      <c r="L932">
        <v>4013</v>
      </c>
      <c r="M932" t="str">
        <f t="shared" si="98"/>
        <v>XLPE240UnderCovered</v>
      </c>
      <c r="N932" t="str">
        <f>+VLOOKUP(M932,LineCode!$E:$F,2,0)</f>
        <v>3p_11kV_240_XLPE_Al_u</v>
      </c>
      <c r="R932" t="s">
        <v>296</v>
      </c>
      <c r="S932" t="str">
        <f t="shared" si="99"/>
        <v>Line.line_GOT_4177_4013</v>
      </c>
      <c r="T932" t="str">
        <f t="shared" si="100"/>
        <v>Bus1=4177</v>
      </c>
      <c r="U932" t="str">
        <f t="shared" si="101"/>
        <v>Bus2=4013</v>
      </c>
      <c r="V932" t="str">
        <f t="shared" si="102"/>
        <v>phases=3</v>
      </c>
      <c r="W932" t="str">
        <f t="shared" si="103"/>
        <v>Linecode=3p_11kV_240_XLPE_Al_u</v>
      </c>
      <c r="X932" t="str">
        <f t="shared" si="104"/>
        <v>Length=7.92162</v>
      </c>
      <c r="Y932" t="s">
        <v>307</v>
      </c>
    </row>
    <row r="933" spans="1:25" x14ac:dyDescent="0.25">
      <c r="A933" t="s">
        <v>52</v>
      </c>
      <c r="B933">
        <v>11</v>
      </c>
      <c r="C933" t="s">
        <v>42</v>
      </c>
      <c r="D933">
        <v>240</v>
      </c>
      <c r="E933" t="s">
        <v>27</v>
      </c>
      <c r="F933" t="s">
        <v>28</v>
      </c>
      <c r="G933" t="s">
        <v>49</v>
      </c>
      <c r="H933">
        <v>3</v>
      </c>
      <c r="I933">
        <v>27.4937</v>
      </c>
      <c r="J933" t="s">
        <v>266</v>
      </c>
      <c r="K933">
        <v>4013</v>
      </c>
      <c r="L933">
        <v>4175</v>
      </c>
      <c r="M933" t="str">
        <f t="shared" si="98"/>
        <v>XLPE240UnderCovered</v>
      </c>
      <c r="N933" t="str">
        <f>+VLOOKUP(M933,LineCode!$E:$F,2,0)</f>
        <v>3p_11kV_240_XLPE_Al_u</v>
      </c>
      <c r="R933" t="s">
        <v>296</v>
      </c>
      <c r="S933" t="str">
        <f t="shared" si="99"/>
        <v>Line.line_GOT_4013_4175</v>
      </c>
      <c r="T933" t="str">
        <f t="shared" si="100"/>
        <v>Bus1=4013</v>
      </c>
      <c r="U933" t="str">
        <f t="shared" si="101"/>
        <v>Bus2=4175</v>
      </c>
      <c r="V933" t="str">
        <f t="shared" si="102"/>
        <v>phases=3</v>
      </c>
      <c r="W933" t="str">
        <f t="shared" si="103"/>
        <v>Linecode=3p_11kV_240_XLPE_Al_u</v>
      </c>
      <c r="X933" t="str">
        <f t="shared" si="104"/>
        <v>Length=27.4937</v>
      </c>
      <c r="Y933" t="s">
        <v>307</v>
      </c>
    </row>
    <row r="934" spans="1:25" x14ac:dyDescent="0.25">
      <c r="A934" t="s">
        <v>52</v>
      </c>
      <c r="B934">
        <v>11</v>
      </c>
      <c r="C934" t="s">
        <v>42</v>
      </c>
      <c r="D934">
        <v>240</v>
      </c>
      <c r="E934" t="s">
        <v>27</v>
      </c>
      <c r="F934" t="s">
        <v>28</v>
      </c>
      <c r="G934" t="s">
        <v>49</v>
      </c>
      <c r="H934">
        <v>3</v>
      </c>
      <c r="I934">
        <v>2.1288800000000001</v>
      </c>
      <c r="J934" t="s">
        <v>266</v>
      </c>
      <c r="K934">
        <v>4175</v>
      </c>
      <c r="L934">
        <v>4174</v>
      </c>
      <c r="M934" t="str">
        <f t="shared" si="98"/>
        <v>XLPE240UnderCovered</v>
      </c>
      <c r="N934" t="str">
        <f>+VLOOKUP(M934,LineCode!$E:$F,2,0)</f>
        <v>3p_11kV_240_XLPE_Al_u</v>
      </c>
      <c r="R934" t="s">
        <v>296</v>
      </c>
      <c r="S934" t="str">
        <f t="shared" si="99"/>
        <v>Line.line_GOT_4175_4174</v>
      </c>
      <c r="T934" t="str">
        <f t="shared" si="100"/>
        <v>Bus1=4175</v>
      </c>
      <c r="U934" t="str">
        <f t="shared" si="101"/>
        <v>Bus2=4174</v>
      </c>
      <c r="V934" t="str">
        <f t="shared" si="102"/>
        <v>phases=3</v>
      </c>
      <c r="W934" t="str">
        <f t="shared" si="103"/>
        <v>Linecode=3p_11kV_240_XLPE_Al_u</v>
      </c>
      <c r="X934" t="str">
        <f t="shared" si="104"/>
        <v>Length=2.12888</v>
      </c>
      <c r="Y934" t="s">
        <v>307</v>
      </c>
    </row>
    <row r="935" spans="1:25" x14ac:dyDescent="0.25">
      <c r="A935" t="s">
        <v>52</v>
      </c>
      <c r="B935">
        <v>11</v>
      </c>
      <c r="C935" t="s">
        <v>42</v>
      </c>
      <c r="D935">
        <v>240</v>
      </c>
      <c r="E935" t="s">
        <v>27</v>
      </c>
      <c r="F935" t="s">
        <v>28</v>
      </c>
      <c r="G935" t="s">
        <v>49</v>
      </c>
      <c r="H935">
        <v>3</v>
      </c>
      <c r="I935">
        <v>21.772300000000001</v>
      </c>
      <c r="J935" t="s">
        <v>266</v>
      </c>
      <c r="K935">
        <v>4174</v>
      </c>
      <c r="L935">
        <v>4014</v>
      </c>
      <c r="M935" t="str">
        <f t="shared" si="98"/>
        <v>XLPE240UnderCovered</v>
      </c>
      <c r="N935" t="str">
        <f>+VLOOKUP(M935,LineCode!$E:$F,2,0)</f>
        <v>3p_11kV_240_XLPE_Al_u</v>
      </c>
      <c r="R935" t="s">
        <v>296</v>
      </c>
      <c r="S935" t="str">
        <f t="shared" si="99"/>
        <v>Line.line_GOT_4174_4014</v>
      </c>
      <c r="T935" t="str">
        <f t="shared" si="100"/>
        <v>Bus1=4174</v>
      </c>
      <c r="U935" t="str">
        <f t="shared" si="101"/>
        <v>Bus2=4014</v>
      </c>
      <c r="V935" t="str">
        <f t="shared" si="102"/>
        <v>phases=3</v>
      </c>
      <c r="W935" t="str">
        <f t="shared" si="103"/>
        <v>Linecode=3p_11kV_240_XLPE_Al_u</v>
      </c>
      <c r="X935" t="str">
        <f t="shared" si="104"/>
        <v>Length=21.7723</v>
      </c>
      <c r="Y935" t="s">
        <v>307</v>
      </c>
    </row>
    <row r="936" spans="1:25" x14ac:dyDescent="0.25">
      <c r="A936" t="s">
        <v>52</v>
      </c>
      <c r="B936">
        <v>11</v>
      </c>
      <c r="C936" t="s">
        <v>42</v>
      </c>
      <c r="D936">
        <v>240</v>
      </c>
      <c r="E936" t="s">
        <v>27</v>
      </c>
      <c r="F936" t="s">
        <v>28</v>
      </c>
      <c r="G936" t="s">
        <v>49</v>
      </c>
      <c r="H936">
        <v>3</v>
      </c>
      <c r="I936">
        <v>47.725099999999998</v>
      </c>
      <c r="J936" t="s">
        <v>266</v>
      </c>
      <c r="K936">
        <v>4014</v>
      </c>
      <c r="L936">
        <v>4015</v>
      </c>
      <c r="M936" t="str">
        <f t="shared" si="98"/>
        <v>XLPE240UnderCovered</v>
      </c>
      <c r="N936" t="str">
        <f>+VLOOKUP(M936,LineCode!$E:$F,2,0)</f>
        <v>3p_11kV_240_XLPE_Al_u</v>
      </c>
      <c r="R936" t="s">
        <v>296</v>
      </c>
      <c r="S936" t="str">
        <f t="shared" si="99"/>
        <v>Line.line_GOT_4014_4015</v>
      </c>
      <c r="T936" t="str">
        <f t="shared" si="100"/>
        <v>Bus1=4014</v>
      </c>
      <c r="U936" t="str">
        <f t="shared" si="101"/>
        <v>Bus2=4015</v>
      </c>
      <c r="V936" t="str">
        <f t="shared" si="102"/>
        <v>phases=3</v>
      </c>
      <c r="W936" t="str">
        <f t="shared" si="103"/>
        <v>Linecode=3p_11kV_240_XLPE_Al_u</v>
      </c>
      <c r="X936" t="str">
        <f t="shared" si="104"/>
        <v>Length=47.7251</v>
      </c>
      <c r="Y936" t="s">
        <v>307</v>
      </c>
    </row>
    <row r="937" spans="1:25" x14ac:dyDescent="0.25">
      <c r="A937" t="s">
        <v>52</v>
      </c>
      <c r="B937">
        <v>11</v>
      </c>
      <c r="C937" t="s">
        <v>42</v>
      </c>
      <c r="D937">
        <v>240</v>
      </c>
      <c r="E937" t="s">
        <v>27</v>
      </c>
      <c r="F937" t="s">
        <v>28</v>
      </c>
      <c r="G937" t="s">
        <v>49</v>
      </c>
      <c r="H937">
        <v>3</v>
      </c>
      <c r="I937">
        <v>30.583300000000001</v>
      </c>
      <c r="J937" t="s">
        <v>266</v>
      </c>
      <c r="K937">
        <v>4015</v>
      </c>
      <c r="L937">
        <v>4016</v>
      </c>
      <c r="M937" t="str">
        <f t="shared" si="98"/>
        <v>XLPE240UnderCovered</v>
      </c>
      <c r="N937" t="str">
        <f>+VLOOKUP(M937,LineCode!$E:$F,2,0)</f>
        <v>3p_11kV_240_XLPE_Al_u</v>
      </c>
      <c r="R937" t="s">
        <v>296</v>
      </c>
      <c r="S937" t="str">
        <f t="shared" si="99"/>
        <v>Line.line_GOT_4015_4016</v>
      </c>
      <c r="T937" t="str">
        <f t="shared" si="100"/>
        <v>Bus1=4015</v>
      </c>
      <c r="U937" t="str">
        <f t="shared" si="101"/>
        <v>Bus2=4016</v>
      </c>
      <c r="V937" t="str">
        <f t="shared" si="102"/>
        <v>phases=3</v>
      </c>
      <c r="W937" t="str">
        <f t="shared" si="103"/>
        <v>Linecode=3p_11kV_240_XLPE_Al_u</v>
      </c>
      <c r="X937" t="str">
        <f t="shared" si="104"/>
        <v>Length=30.5833</v>
      </c>
      <c r="Y937" t="s">
        <v>307</v>
      </c>
    </row>
    <row r="938" spans="1:25" x14ac:dyDescent="0.25">
      <c r="A938" t="s">
        <v>52</v>
      </c>
      <c r="B938">
        <v>11</v>
      </c>
      <c r="C938" t="s">
        <v>42</v>
      </c>
      <c r="D938">
        <v>240</v>
      </c>
      <c r="E938" t="s">
        <v>27</v>
      </c>
      <c r="F938" t="s">
        <v>28</v>
      </c>
      <c r="G938" t="s">
        <v>49</v>
      </c>
      <c r="H938">
        <v>3</v>
      </c>
      <c r="I938">
        <v>10.363899999999999</v>
      </c>
      <c r="J938" t="s">
        <v>266</v>
      </c>
      <c r="K938">
        <v>4018</v>
      </c>
      <c r="L938">
        <v>4019</v>
      </c>
      <c r="M938" t="str">
        <f t="shared" si="98"/>
        <v>XLPE240UnderCovered</v>
      </c>
      <c r="N938" t="str">
        <f>+VLOOKUP(M938,LineCode!$E:$F,2,0)</f>
        <v>3p_11kV_240_XLPE_Al_u</v>
      </c>
      <c r="R938" t="s">
        <v>296</v>
      </c>
      <c r="S938" t="str">
        <f t="shared" si="99"/>
        <v>Line.line_GOT_4018_4019</v>
      </c>
      <c r="T938" t="str">
        <f t="shared" si="100"/>
        <v>Bus1=4018</v>
      </c>
      <c r="U938" t="str">
        <f t="shared" si="101"/>
        <v>Bus2=4019</v>
      </c>
      <c r="V938" t="str">
        <f t="shared" si="102"/>
        <v>phases=3</v>
      </c>
      <c r="W938" t="str">
        <f t="shared" si="103"/>
        <v>Linecode=3p_11kV_240_XLPE_Al_u</v>
      </c>
      <c r="X938" t="str">
        <f t="shared" si="104"/>
        <v>Length=10.3639</v>
      </c>
      <c r="Y938" t="s">
        <v>307</v>
      </c>
    </row>
    <row r="939" spans="1:25" x14ac:dyDescent="0.25">
      <c r="A939" t="s">
        <v>52</v>
      </c>
      <c r="B939">
        <v>11</v>
      </c>
      <c r="C939" t="s">
        <v>42</v>
      </c>
      <c r="D939">
        <v>240</v>
      </c>
      <c r="E939" t="s">
        <v>27</v>
      </c>
      <c r="F939" t="s">
        <v>28</v>
      </c>
      <c r="G939" t="s">
        <v>49</v>
      </c>
      <c r="H939">
        <v>3</v>
      </c>
      <c r="I939">
        <v>56.560400000000001</v>
      </c>
      <c r="J939" t="s">
        <v>266</v>
      </c>
      <c r="K939">
        <v>4019</v>
      </c>
      <c r="L939">
        <v>4020</v>
      </c>
      <c r="M939" t="str">
        <f t="shared" si="98"/>
        <v>XLPE240UnderCovered</v>
      </c>
      <c r="N939" t="str">
        <f>+VLOOKUP(M939,LineCode!$E:$F,2,0)</f>
        <v>3p_11kV_240_XLPE_Al_u</v>
      </c>
      <c r="R939" t="s">
        <v>296</v>
      </c>
      <c r="S939" t="str">
        <f t="shared" si="99"/>
        <v>Line.line_GOT_4019_4020</v>
      </c>
      <c r="T939" t="str">
        <f t="shared" si="100"/>
        <v>Bus1=4019</v>
      </c>
      <c r="U939" t="str">
        <f t="shared" si="101"/>
        <v>Bus2=4020</v>
      </c>
      <c r="V939" t="str">
        <f t="shared" si="102"/>
        <v>phases=3</v>
      </c>
      <c r="W939" t="str">
        <f t="shared" si="103"/>
        <v>Linecode=3p_11kV_240_XLPE_Al_u</v>
      </c>
      <c r="X939" t="str">
        <f t="shared" si="104"/>
        <v>Length=56.5604</v>
      </c>
      <c r="Y939" t="s">
        <v>307</v>
      </c>
    </row>
    <row r="940" spans="1:25" x14ac:dyDescent="0.25">
      <c r="A940" t="s">
        <v>52</v>
      </c>
      <c r="B940">
        <v>11</v>
      </c>
      <c r="C940" t="s">
        <v>42</v>
      </c>
      <c r="D940">
        <v>240</v>
      </c>
      <c r="E940" t="s">
        <v>27</v>
      </c>
      <c r="F940" t="s">
        <v>28</v>
      </c>
      <c r="G940" t="s">
        <v>49</v>
      </c>
      <c r="H940">
        <v>3</v>
      </c>
      <c r="I940">
        <v>2.4407199999999998</v>
      </c>
      <c r="J940" t="s">
        <v>266</v>
      </c>
      <c r="K940">
        <v>4020</v>
      </c>
      <c r="L940">
        <v>4168</v>
      </c>
      <c r="M940" t="str">
        <f t="shared" si="98"/>
        <v>XLPE240UnderCovered</v>
      </c>
      <c r="N940" t="str">
        <f>+VLOOKUP(M940,LineCode!$E:$F,2,0)</f>
        <v>3p_11kV_240_XLPE_Al_u</v>
      </c>
      <c r="R940" t="s">
        <v>296</v>
      </c>
      <c r="S940" t="str">
        <f t="shared" si="99"/>
        <v>Line.line_GOT_4020_4168</v>
      </c>
      <c r="T940" t="str">
        <f t="shared" si="100"/>
        <v>Bus1=4020</v>
      </c>
      <c r="U940" t="str">
        <f t="shared" si="101"/>
        <v>Bus2=4168</v>
      </c>
      <c r="V940" t="str">
        <f t="shared" si="102"/>
        <v>phases=3</v>
      </c>
      <c r="W940" t="str">
        <f t="shared" si="103"/>
        <v>Linecode=3p_11kV_240_XLPE_Al_u</v>
      </c>
      <c r="X940" t="str">
        <f t="shared" si="104"/>
        <v>Length=2.44072</v>
      </c>
      <c r="Y940" t="s">
        <v>307</v>
      </c>
    </row>
    <row r="941" spans="1:25" x14ac:dyDescent="0.25">
      <c r="A941" t="s">
        <v>52</v>
      </c>
      <c r="B941">
        <v>11</v>
      </c>
      <c r="C941" t="s">
        <v>42</v>
      </c>
      <c r="D941">
        <v>240</v>
      </c>
      <c r="E941" t="s">
        <v>27</v>
      </c>
      <c r="F941" t="s">
        <v>28</v>
      </c>
      <c r="G941" t="s">
        <v>49</v>
      </c>
      <c r="H941">
        <v>3</v>
      </c>
      <c r="I941">
        <v>0.64431000000000005</v>
      </c>
      <c r="J941" t="s">
        <v>266</v>
      </c>
      <c r="K941">
        <v>4168</v>
      </c>
      <c r="L941">
        <v>4021</v>
      </c>
      <c r="M941" t="str">
        <f t="shared" si="98"/>
        <v>XLPE240UnderCovered</v>
      </c>
      <c r="N941" t="str">
        <f>+VLOOKUP(M941,LineCode!$E:$F,2,0)</f>
        <v>3p_11kV_240_XLPE_Al_u</v>
      </c>
      <c r="R941" t="s">
        <v>296</v>
      </c>
      <c r="S941" t="str">
        <f t="shared" si="99"/>
        <v>Line.line_GOT_4168_4021</v>
      </c>
      <c r="T941" t="str">
        <f t="shared" si="100"/>
        <v>Bus1=4168</v>
      </c>
      <c r="U941" t="str">
        <f t="shared" si="101"/>
        <v>Bus2=4021</v>
      </c>
      <c r="V941" t="str">
        <f t="shared" si="102"/>
        <v>phases=3</v>
      </c>
      <c r="W941" t="str">
        <f t="shared" si="103"/>
        <v>Linecode=3p_11kV_240_XLPE_Al_u</v>
      </c>
      <c r="X941" t="str">
        <f t="shared" si="104"/>
        <v>Length=0.64431</v>
      </c>
      <c r="Y941" t="s">
        <v>307</v>
      </c>
    </row>
    <row r="942" spans="1:25" x14ac:dyDescent="0.25">
      <c r="A942" t="s">
        <v>52</v>
      </c>
      <c r="B942">
        <v>11</v>
      </c>
      <c r="C942" t="s">
        <v>42</v>
      </c>
      <c r="D942">
        <v>240</v>
      </c>
      <c r="E942" t="s">
        <v>27</v>
      </c>
      <c r="F942" t="s">
        <v>28</v>
      </c>
      <c r="G942" t="s">
        <v>49</v>
      </c>
      <c r="H942">
        <v>3</v>
      </c>
      <c r="I942">
        <v>34.093200000000003</v>
      </c>
      <c r="J942" t="s">
        <v>266</v>
      </c>
      <c r="K942">
        <v>4021</v>
      </c>
      <c r="L942">
        <v>4022</v>
      </c>
      <c r="M942" t="str">
        <f t="shared" si="98"/>
        <v>XLPE240UnderCovered</v>
      </c>
      <c r="N942" t="str">
        <f>+VLOOKUP(M942,LineCode!$E:$F,2,0)</f>
        <v>3p_11kV_240_XLPE_Al_u</v>
      </c>
      <c r="R942" t="s">
        <v>296</v>
      </c>
      <c r="S942" t="str">
        <f t="shared" si="99"/>
        <v>Line.line_GOT_4021_4022</v>
      </c>
      <c r="T942" t="str">
        <f t="shared" si="100"/>
        <v>Bus1=4021</v>
      </c>
      <c r="U942" t="str">
        <f t="shared" si="101"/>
        <v>Bus2=4022</v>
      </c>
      <c r="V942" t="str">
        <f t="shared" si="102"/>
        <v>phases=3</v>
      </c>
      <c r="W942" t="str">
        <f t="shared" si="103"/>
        <v>Linecode=3p_11kV_240_XLPE_Al_u</v>
      </c>
      <c r="X942" t="str">
        <f t="shared" si="104"/>
        <v>Length=34.0932</v>
      </c>
      <c r="Y942" t="s">
        <v>307</v>
      </c>
    </row>
    <row r="943" spans="1:25" x14ac:dyDescent="0.25">
      <c r="A943" t="s">
        <v>52</v>
      </c>
      <c r="B943">
        <v>11</v>
      </c>
      <c r="C943" t="s">
        <v>42</v>
      </c>
      <c r="D943">
        <v>240</v>
      </c>
      <c r="E943" t="s">
        <v>27</v>
      </c>
      <c r="F943" t="s">
        <v>28</v>
      </c>
      <c r="G943" t="s">
        <v>49</v>
      </c>
      <c r="H943">
        <v>3</v>
      </c>
      <c r="I943">
        <v>50.445500000000003</v>
      </c>
      <c r="J943" t="s">
        <v>266</v>
      </c>
      <c r="K943">
        <v>4024</v>
      </c>
      <c r="L943">
        <v>4025</v>
      </c>
      <c r="M943" t="str">
        <f t="shared" si="98"/>
        <v>XLPE240UnderCovered</v>
      </c>
      <c r="N943" t="str">
        <f>+VLOOKUP(M943,LineCode!$E:$F,2,0)</f>
        <v>3p_11kV_240_XLPE_Al_u</v>
      </c>
      <c r="R943" t="s">
        <v>296</v>
      </c>
      <c r="S943" t="str">
        <f t="shared" si="99"/>
        <v>Line.line_GOT_4024_4025</v>
      </c>
      <c r="T943" t="str">
        <f t="shared" si="100"/>
        <v>Bus1=4024</v>
      </c>
      <c r="U943" t="str">
        <f t="shared" si="101"/>
        <v>Bus2=4025</v>
      </c>
      <c r="V943" t="str">
        <f t="shared" si="102"/>
        <v>phases=3</v>
      </c>
      <c r="W943" t="str">
        <f t="shared" si="103"/>
        <v>Linecode=3p_11kV_240_XLPE_Al_u</v>
      </c>
      <c r="X943" t="str">
        <f t="shared" si="104"/>
        <v>Length=50.4455</v>
      </c>
      <c r="Y943" t="s">
        <v>307</v>
      </c>
    </row>
    <row r="944" spans="1:25" x14ac:dyDescent="0.25">
      <c r="A944" t="s">
        <v>52</v>
      </c>
      <c r="B944">
        <v>11</v>
      </c>
      <c r="C944" t="s">
        <v>42</v>
      </c>
      <c r="D944">
        <v>240</v>
      </c>
      <c r="E944" t="s">
        <v>27</v>
      </c>
      <c r="F944" t="s">
        <v>28</v>
      </c>
      <c r="G944" t="s">
        <v>49</v>
      </c>
      <c r="H944">
        <v>3</v>
      </c>
      <c r="I944">
        <v>55.622900000000001</v>
      </c>
      <c r="J944" t="s">
        <v>266</v>
      </c>
      <c r="K944">
        <v>4025</v>
      </c>
      <c r="L944">
        <v>4026</v>
      </c>
      <c r="M944" t="str">
        <f t="shared" si="98"/>
        <v>XLPE240UnderCovered</v>
      </c>
      <c r="N944" t="str">
        <f>+VLOOKUP(M944,LineCode!$E:$F,2,0)</f>
        <v>3p_11kV_240_XLPE_Al_u</v>
      </c>
      <c r="R944" t="s">
        <v>296</v>
      </c>
      <c r="S944" t="str">
        <f t="shared" si="99"/>
        <v>Line.line_GOT_4025_4026</v>
      </c>
      <c r="T944" t="str">
        <f t="shared" si="100"/>
        <v>Bus1=4025</v>
      </c>
      <c r="U944" t="str">
        <f t="shared" si="101"/>
        <v>Bus2=4026</v>
      </c>
      <c r="V944" t="str">
        <f t="shared" si="102"/>
        <v>phases=3</v>
      </c>
      <c r="W944" t="str">
        <f t="shared" si="103"/>
        <v>Linecode=3p_11kV_240_XLPE_Al_u</v>
      </c>
      <c r="X944" t="str">
        <f t="shared" si="104"/>
        <v>Length=55.6229</v>
      </c>
      <c r="Y944" t="s">
        <v>307</v>
      </c>
    </row>
    <row r="945" spans="1:25" x14ac:dyDescent="0.25">
      <c r="A945" t="s">
        <v>52</v>
      </c>
      <c r="B945">
        <v>11</v>
      </c>
      <c r="C945" t="s">
        <v>42</v>
      </c>
      <c r="D945">
        <v>240</v>
      </c>
      <c r="E945" t="s">
        <v>27</v>
      </c>
      <c r="F945" t="s">
        <v>28</v>
      </c>
      <c r="G945" t="s">
        <v>49</v>
      </c>
      <c r="H945">
        <v>3</v>
      </c>
      <c r="I945">
        <v>56.865099999999998</v>
      </c>
      <c r="J945" t="s">
        <v>266</v>
      </c>
      <c r="K945">
        <v>4026</v>
      </c>
      <c r="L945">
        <v>4027</v>
      </c>
      <c r="M945" t="str">
        <f t="shared" si="98"/>
        <v>XLPE240UnderCovered</v>
      </c>
      <c r="N945" t="str">
        <f>+VLOOKUP(M945,LineCode!$E:$F,2,0)</f>
        <v>3p_11kV_240_XLPE_Al_u</v>
      </c>
      <c r="R945" t="s">
        <v>296</v>
      </c>
      <c r="S945" t="str">
        <f t="shared" si="99"/>
        <v>Line.line_GOT_4026_4027</v>
      </c>
      <c r="T945" t="str">
        <f t="shared" si="100"/>
        <v>Bus1=4026</v>
      </c>
      <c r="U945" t="str">
        <f t="shared" si="101"/>
        <v>Bus2=4027</v>
      </c>
      <c r="V945" t="str">
        <f t="shared" si="102"/>
        <v>phases=3</v>
      </c>
      <c r="W945" t="str">
        <f t="shared" si="103"/>
        <v>Linecode=3p_11kV_240_XLPE_Al_u</v>
      </c>
      <c r="X945" t="str">
        <f t="shared" si="104"/>
        <v>Length=56.8651</v>
      </c>
      <c r="Y945" t="s">
        <v>307</v>
      </c>
    </row>
    <row r="946" spans="1:25" x14ac:dyDescent="0.25">
      <c r="A946" t="s">
        <v>52</v>
      </c>
      <c r="B946">
        <v>11</v>
      </c>
      <c r="C946" t="s">
        <v>42</v>
      </c>
      <c r="D946">
        <v>240</v>
      </c>
      <c r="E946" t="s">
        <v>27</v>
      </c>
      <c r="F946" t="s">
        <v>28</v>
      </c>
      <c r="G946" t="s">
        <v>49</v>
      </c>
      <c r="H946">
        <v>3</v>
      </c>
      <c r="I946">
        <v>70.187200000000004</v>
      </c>
      <c r="J946" t="s">
        <v>266</v>
      </c>
      <c r="K946">
        <v>4027</v>
      </c>
      <c r="L946">
        <v>4028</v>
      </c>
      <c r="M946" t="str">
        <f t="shared" si="98"/>
        <v>XLPE240UnderCovered</v>
      </c>
      <c r="N946" t="str">
        <f>+VLOOKUP(M946,LineCode!$E:$F,2,0)</f>
        <v>3p_11kV_240_XLPE_Al_u</v>
      </c>
      <c r="R946" t="s">
        <v>296</v>
      </c>
      <c r="S946" t="str">
        <f t="shared" si="99"/>
        <v>Line.line_GOT_4027_4028</v>
      </c>
      <c r="T946" t="str">
        <f t="shared" si="100"/>
        <v>Bus1=4027</v>
      </c>
      <c r="U946" t="str">
        <f t="shared" si="101"/>
        <v>Bus2=4028</v>
      </c>
      <c r="V946" t="str">
        <f t="shared" si="102"/>
        <v>phases=3</v>
      </c>
      <c r="W946" t="str">
        <f t="shared" si="103"/>
        <v>Linecode=3p_11kV_240_XLPE_Al_u</v>
      </c>
      <c r="X946" t="str">
        <f t="shared" si="104"/>
        <v>Length=70.1872</v>
      </c>
      <c r="Y946" t="s">
        <v>307</v>
      </c>
    </row>
    <row r="947" spans="1:25" x14ac:dyDescent="0.25">
      <c r="A947" t="s">
        <v>52</v>
      </c>
      <c r="B947">
        <v>11</v>
      </c>
      <c r="C947" t="s">
        <v>42</v>
      </c>
      <c r="D947">
        <v>240</v>
      </c>
      <c r="E947" t="s">
        <v>27</v>
      </c>
      <c r="F947" t="s">
        <v>28</v>
      </c>
      <c r="G947" t="s">
        <v>49</v>
      </c>
      <c r="H947">
        <v>3</v>
      </c>
      <c r="I947">
        <v>49.987299999999998</v>
      </c>
      <c r="J947" t="s">
        <v>266</v>
      </c>
      <c r="K947">
        <v>4030</v>
      </c>
      <c r="L947">
        <v>4031</v>
      </c>
      <c r="M947" t="str">
        <f t="shared" si="98"/>
        <v>XLPE240UnderCovered</v>
      </c>
      <c r="N947" t="str">
        <f>+VLOOKUP(M947,LineCode!$E:$F,2,0)</f>
        <v>3p_11kV_240_XLPE_Al_u</v>
      </c>
      <c r="R947" t="s">
        <v>296</v>
      </c>
      <c r="S947" t="str">
        <f t="shared" si="99"/>
        <v>Line.line_GOT_4030_4031</v>
      </c>
      <c r="T947" t="str">
        <f t="shared" si="100"/>
        <v>Bus1=4030</v>
      </c>
      <c r="U947" t="str">
        <f t="shared" si="101"/>
        <v>Bus2=4031</v>
      </c>
      <c r="V947" t="str">
        <f t="shared" si="102"/>
        <v>phases=3</v>
      </c>
      <c r="W947" t="str">
        <f t="shared" si="103"/>
        <v>Linecode=3p_11kV_240_XLPE_Al_u</v>
      </c>
      <c r="X947" t="str">
        <f t="shared" si="104"/>
        <v>Length=49.9873</v>
      </c>
      <c r="Y947" t="s">
        <v>307</v>
      </c>
    </row>
    <row r="948" spans="1:25" x14ac:dyDescent="0.25">
      <c r="A948" t="s">
        <v>52</v>
      </c>
      <c r="B948">
        <v>11</v>
      </c>
      <c r="C948" t="s">
        <v>42</v>
      </c>
      <c r="D948">
        <v>100</v>
      </c>
      <c r="E948" t="s">
        <v>27</v>
      </c>
      <c r="F948" t="s">
        <v>28</v>
      </c>
      <c r="G948" t="s">
        <v>49</v>
      </c>
      <c r="H948">
        <v>3</v>
      </c>
      <c r="I948">
        <v>43.358800000000002</v>
      </c>
      <c r="J948" t="s">
        <v>266</v>
      </c>
      <c r="K948">
        <v>4031</v>
      </c>
      <c r="L948">
        <v>4032</v>
      </c>
      <c r="M948" t="str">
        <f t="shared" si="98"/>
        <v>XLPE100UnderCovered</v>
      </c>
      <c r="N948" t="str">
        <f>+VLOOKUP(M948,LineCode!$E:$F,2,0)</f>
        <v>3p_11kV_100_XLPE_Al_u</v>
      </c>
      <c r="R948" t="s">
        <v>296</v>
      </c>
      <c r="S948" t="str">
        <f t="shared" si="99"/>
        <v>Line.line_GOT_4031_4032</v>
      </c>
      <c r="T948" t="str">
        <f t="shared" si="100"/>
        <v>Bus1=4031</v>
      </c>
      <c r="U948" t="str">
        <f t="shared" si="101"/>
        <v>Bus2=4032</v>
      </c>
      <c r="V948" t="str">
        <f t="shared" si="102"/>
        <v>phases=3</v>
      </c>
      <c r="W948" t="str">
        <f t="shared" si="103"/>
        <v>Linecode=3p_11kV_100_XLPE_Al_u</v>
      </c>
      <c r="X948" t="str">
        <f t="shared" si="104"/>
        <v>Length=43.3588</v>
      </c>
      <c r="Y948" t="s">
        <v>307</v>
      </c>
    </row>
    <row r="949" spans="1:25" x14ac:dyDescent="0.25">
      <c r="A949" t="s">
        <v>52</v>
      </c>
      <c r="B949">
        <v>11</v>
      </c>
      <c r="C949" t="s">
        <v>37</v>
      </c>
      <c r="D949">
        <v>100</v>
      </c>
      <c r="E949" t="s">
        <v>27</v>
      </c>
      <c r="F949" t="s">
        <v>38</v>
      </c>
      <c r="G949" t="s">
        <v>30</v>
      </c>
      <c r="H949">
        <v>3</v>
      </c>
      <c r="I949">
        <v>55.021000000000001</v>
      </c>
      <c r="J949" t="s">
        <v>266</v>
      </c>
      <c r="K949">
        <v>4032</v>
      </c>
      <c r="L949">
        <v>4033</v>
      </c>
      <c r="M949" t="str">
        <f t="shared" si="98"/>
        <v>Dog100OverACSR</v>
      </c>
      <c r="N949" t="str">
        <f>+VLOOKUP(M949,LineCode!$E:$F,2,0)</f>
        <v>3p_11kV_100_ACSR_Al_o</v>
      </c>
      <c r="R949" t="s">
        <v>296</v>
      </c>
      <c r="S949" t="str">
        <f t="shared" si="99"/>
        <v>Line.line_GOT_4032_4033</v>
      </c>
      <c r="T949" t="str">
        <f t="shared" si="100"/>
        <v>Bus1=4032</v>
      </c>
      <c r="U949" t="str">
        <f t="shared" si="101"/>
        <v>Bus2=4033</v>
      </c>
      <c r="V949" t="str">
        <f t="shared" si="102"/>
        <v>phases=3</v>
      </c>
      <c r="W949" t="str">
        <f t="shared" si="103"/>
        <v>Linecode=3p_11kV_100_ACSR_Al_o</v>
      </c>
      <c r="X949" t="str">
        <f t="shared" si="104"/>
        <v>Length=55.021</v>
      </c>
      <c r="Y949" t="s">
        <v>307</v>
      </c>
    </row>
    <row r="950" spans="1:25" x14ac:dyDescent="0.25">
      <c r="A950" t="s">
        <v>52</v>
      </c>
      <c r="B950">
        <v>11</v>
      </c>
      <c r="C950" t="s">
        <v>37</v>
      </c>
      <c r="D950">
        <v>100</v>
      </c>
      <c r="E950" t="s">
        <v>27</v>
      </c>
      <c r="F950" t="s">
        <v>38</v>
      </c>
      <c r="G950" t="s">
        <v>30</v>
      </c>
      <c r="H950">
        <v>3</v>
      </c>
      <c r="I950">
        <v>99.115200000000002</v>
      </c>
      <c r="J950" t="s">
        <v>266</v>
      </c>
      <c r="K950">
        <v>4033</v>
      </c>
      <c r="L950">
        <v>4034</v>
      </c>
      <c r="M950" t="str">
        <f t="shared" si="98"/>
        <v>Dog100OverACSR</v>
      </c>
      <c r="N950" t="str">
        <f>+VLOOKUP(M950,LineCode!$E:$F,2,0)</f>
        <v>3p_11kV_100_ACSR_Al_o</v>
      </c>
      <c r="R950" t="s">
        <v>296</v>
      </c>
      <c r="S950" t="str">
        <f t="shared" si="99"/>
        <v>Line.line_GOT_4033_4034</v>
      </c>
      <c r="T950" t="str">
        <f t="shared" si="100"/>
        <v>Bus1=4033</v>
      </c>
      <c r="U950" t="str">
        <f t="shared" si="101"/>
        <v>Bus2=4034</v>
      </c>
      <c r="V950" t="str">
        <f t="shared" si="102"/>
        <v>phases=3</v>
      </c>
      <c r="W950" t="str">
        <f t="shared" si="103"/>
        <v>Linecode=3p_11kV_100_ACSR_Al_o</v>
      </c>
      <c r="X950" t="str">
        <f t="shared" si="104"/>
        <v>Length=99.1152</v>
      </c>
      <c r="Y950" t="s">
        <v>307</v>
      </c>
    </row>
    <row r="951" spans="1:25" x14ac:dyDescent="0.25">
      <c r="A951" t="s">
        <v>52</v>
      </c>
      <c r="B951">
        <v>11</v>
      </c>
      <c r="C951" t="s">
        <v>37</v>
      </c>
      <c r="D951">
        <v>100</v>
      </c>
      <c r="E951" t="s">
        <v>27</v>
      </c>
      <c r="F951" t="s">
        <v>38</v>
      </c>
      <c r="G951" t="s">
        <v>30</v>
      </c>
      <c r="H951">
        <v>3</v>
      </c>
      <c r="I951">
        <v>128.386</v>
      </c>
      <c r="J951" t="s">
        <v>266</v>
      </c>
      <c r="K951">
        <v>4034</v>
      </c>
      <c r="L951">
        <v>4035</v>
      </c>
      <c r="M951" t="str">
        <f t="shared" si="98"/>
        <v>Dog100OverACSR</v>
      </c>
      <c r="N951" t="str">
        <f>+VLOOKUP(M951,LineCode!$E:$F,2,0)</f>
        <v>3p_11kV_100_ACSR_Al_o</v>
      </c>
      <c r="R951" t="s">
        <v>296</v>
      </c>
      <c r="S951" t="str">
        <f t="shared" si="99"/>
        <v>Line.line_GOT_4034_4035</v>
      </c>
      <c r="T951" t="str">
        <f t="shared" si="100"/>
        <v>Bus1=4034</v>
      </c>
      <c r="U951" t="str">
        <f t="shared" si="101"/>
        <v>Bus2=4035</v>
      </c>
      <c r="V951" t="str">
        <f t="shared" si="102"/>
        <v>phases=3</v>
      </c>
      <c r="W951" t="str">
        <f t="shared" si="103"/>
        <v>Linecode=3p_11kV_100_ACSR_Al_o</v>
      </c>
      <c r="X951" t="str">
        <f t="shared" si="104"/>
        <v>Length=128.386</v>
      </c>
      <c r="Y951" t="s">
        <v>307</v>
      </c>
    </row>
    <row r="952" spans="1:25" x14ac:dyDescent="0.25">
      <c r="A952" t="s">
        <v>52</v>
      </c>
      <c r="B952">
        <v>11</v>
      </c>
      <c r="C952" t="s">
        <v>37</v>
      </c>
      <c r="D952">
        <v>100</v>
      </c>
      <c r="E952" t="s">
        <v>27</v>
      </c>
      <c r="F952" t="s">
        <v>38</v>
      </c>
      <c r="G952" t="s">
        <v>30</v>
      </c>
      <c r="H952">
        <v>3</v>
      </c>
      <c r="I952">
        <v>118.739</v>
      </c>
      <c r="J952" t="s">
        <v>266</v>
      </c>
      <c r="K952">
        <v>4035</v>
      </c>
      <c r="L952">
        <v>4036</v>
      </c>
      <c r="M952" t="str">
        <f t="shared" si="98"/>
        <v>Dog100OverACSR</v>
      </c>
      <c r="N952" t="str">
        <f>+VLOOKUP(M952,LineCode!$E:$F,2,0)</f>
        <v>3p_11kV_100_ACSR_Al_o</v>
      </c>
      <c r="R952" t="s">
        <v>296</v>
      </c>
      <c r="S952" t="str">
        <f t="shared" si="99"/>
        <v>Line.line_GOT_4035_4036</v>
      </c>
      <c r="T952" t="str">
        <f t="shared" si="100"/>
        <v>Bus1=4035</v>
      </c>
      <c r="U952" t="str">
        <f t="shared" si="101"/>
        <v>Bus2=4036</v>
      </c>
      <c r="V952" t="str">
        <f t="shared" si="102"/>
        <v>phases=3</v>
      </c>
      <c r="W952" t="str">
        <f t="shared" si="103"/>
        <v>Linecode=3p_11kV_100_ACSR_Al_o</v>
      </c>
      <c r="X952" t="str">
        <f t="shared" si="104"/>
        <v>Length=118.739</v>
      </c>
      <c r="Y952" t="s">
        <v>307</v>
      </c>
    </row>
    <row r="953" spans="1:25" x14ac:dyDescent="0.25">
      <c r="A953" t="s">
        <v>52</v>
      </c>
      <c r="B953">
        <v>11</v>
      </c>
      <c r="C953" t="s">
        <v>37</v>
      </c>
      <c r="D953">
        <v>100</v>
      </c>
      <c r="E953" t="s">
        <v>27</v>
      </c>
      <c r="F953" t="s">
        <v>38</v>
      </c>
      <c r="G953" t="s">
        <v>30</v>
      </c>
      <c r="H953">
        <v>3</v>
      </c>
      <c r="I953">
        <v>55.504600000000003</v>
      </c>
      <c r="J953" t="s">
        <v>266</v>
      </c>
      <c r="K953">
        <v>4036</v>
      </c>
      <c r="L953">
        <v>4037</v>
      </c>
      <c r="M953" t="str">
        <f t="shared" si="98"/>
        <v>Dog100OverACSR</v>
      </c>
      <c r="N953" t="str">
        <f>+VLOOKUP(M953,LineCode!$E:$F,2,0)</f>
        <v>3p_11kV_100_ACSR_Al_o</v>
      </c>
      <c r="R953" t="s">
        <v>296</v>
      </c>
      <c r="S953" t="str">
        <f t="shared" si="99"/>
        <v>Line.line_GOT_4036_4037</v>
      </c>
      <c r="T953" t="str">
        <f t="shared" si="100"/>
        <v>Bus1=4036</v>
      </c>
      <c r="U953" t="str">
        <f t="shared" si="101"/>
        <v>Bus2=4037</v>
      </c>
      <c r="V953" t="str">
        <f t="shared" si="102"/>
        <v>phases=3</v>
      </c>
      <c r="W953" t="str">
        <f t="shared" si="103"/>
        <v>Linecode=3p_11kV_100_ACSR_Al_o</v>
      </c>
      <c r="X953" t="str">
        <f t="shared" si="104"/>
        <v>Length=55.5046</v>
      </c>
      <c r="Y953" t="s">
        <v>307</v>
      </c>
    </row>
    <row r="954" spans="1:25" x14ac:dyDescent="0.25">
      <c r="A954" t="s">
        <v>52</v>
      </c>
      <c r="B954">
        <v>11</v>
      </c>
      <c r="C954" t="s">
        <v>37</v>
      </c>
      <c r="D954">
        <v>100</v>
      </c>
      <c r="E954" t="s">
        <v>27</v>
      </c>
      <c r="F954" t="s">
        <v>38</v>
      </c>
      <c r="G954" t="s">
        <v>30</v>
      </c>
      <c r="H954">
        <v>3</v>
      </c>
      <c r="I954">
        <v>37.627600000000001</v>
      </c>
      <c r="J954" t="s">
        <v>266</v>
      </c>
      <c r="K954">
        <v>4037</v>
      </c>
      <c r="L954">
        <v>4038</v>
      </c>
      <c r="M954" t="str">
        <f t="shared" si="98"/>
        <v>Dog100OverACSR</v>
      </c>
      <c r="N954" t="str">
        <f>+VLOOKUP(M954,LineCode!$E:$F,2,0)</f>
        <v>3p_11kV_100_ACSR_Al_o</v>
      </c>
      <c r="R954" t="s">
        <v>296</v>
      </c>
      <c r="S954" t="str">
        <f t="shared" si="99"/>
        <v>Line.line_GOT_4037_4038</v>
      </c>
      <c r="T954" t="str">
        <f t="shared" si="100"/>
        <v>Bus1=4037</v>
      </c>
      <c r="U954" t="str">
        <f t="shared" si="101"/>
        <v>Bus2=4038</v>
      </c>
      <c r="V954" t="str">
        <f t="shared" si="102"/>
        <v>phases=3</v>
      </c>
      <c r="W954" t="str">
        <f t="shared" si="103"/>
        <v>Linecode=3p_11kV_100_ACSR_Al_o</v>
      </c>
      <c r="X954" t="str">
        <f t="shared" si="104"/>
        <v>Length=37.6276</v>
      </c>
      <c r="Y954" t="s">
        <v>307</v>
      </c>
    </row>
    <row r="955" spans="1:25" x14ac:dyDescent="0.25">
      <c r="A955" t="s">
        <v>52</v>
      </c>
      <c r="B955">
        <v>11</v>
      </c>
      <c r="C955" t="s">
        <v>37</v>
      </c>
      <c r="D955">
        <v>100</v>
      </c>
      <c r="E955" t="s">
        <v>27</v>
      </c>
      <c r="F955" t="s">
        <v>38</v>
      </c>
      <c r="G955" t="s">
        <v>30</v>
      </c>
      <c r="H955">
        <v>3</v>
      </c>
      <c r="I955">
        <v>54.723700000000001</v>
      </c>
      <c r="J955" t="s">
        <v>266</v>
      </c>
      <c r="K955">
        <v>4038</v>
      </c>
      <c r="L955">
        <v>4039</v>
      </c>
      <c r="M955" t="str">
        <f t="shared" si="98"/>
        <v>Dog100OverACSR</v>
      </c>
      <c r="N955" t="str">
        <f>+VLOOKUP(M955,LineCode!$E:$F,2,0)</f>
        <v>3p_11kV_100_ACSR_Al_o</v>
      </c>
      <c r="R955" t="s">
        <v>296</v>
      </c>
      <c r="S955" t="str">
        <f t="shared" si="99"/>
        <v>Line.line_GOT_4038_4039</v>
      </c>
      <c r="T955" t="str">
        <f t="shared" si="100"/>
        <v>Bus1=4038</v>
      </c>
      <c r="U955" t="str">
        <f t="shared" si="101"/>
        <v>Bus2=4039</v>
      </c>
      <c r="V955" t="str">
        <f t="shared" si="102"/>
        <v>phases=3</v>
      </c>
      <c r="W955" t="str">
        <f t="shared" si="103"/>
        <v>Linecode=3p_11kV_100_ACSR_Al_o</v>
      </c>
      <c r="X955" t="str">
        <f t="shared" si="104"/>
        <v>Length=54.7237</v>
      </c>
      <c r="Y955" t="s">
        <v>307</v>
      </c>
    </row>
    <row r="956" spans="1:25" x14ac:dyDescent="0.25">
      <c r="A956" t="s">
        <v>52</v>
      </c>
      <c r="B956">
        <v>11</v>
      </c>
      <c r="C956" t="s">
        <v>37</v>
      </c>
      <c r="D956">
        <v>100</v>
      </c>
      <c r="E956" t="s">
        <v>27</v>
      </c>
      <c r="F956" t="s">
        <v>38</v>
      </c>
      <c r="G956" t="s">
        <v>30</v>
      </c>
      <c r="H956">
        <v>3</v>
      </c>
      <c r="I956">
        <v>65.282499999999999</v>
      </c>
      <c r="J956" t="s">
        <v>266</v>
      </c>
      <c r="K956">
        <v>4039</v>
      </c>
      <c r="L956">
        <v>4040</v>
      </c>
      <c r="M956" t="str">
        <f t="shared" si="98"/>
        <v>Dog100OverACSR</v>
      </c>
      <c r="N956" t="str">
        <f>+VLOOKUP(M956,LineCode!$E:$F,2,0)</f>
        <v>3p_11kV_100_ACSR_Al_o</v>
      </c>
      <c r="R956" t="s">
        <v>296</v>
      </c>
      <c r="S956" t="str">
        <f t="shared" si="99"/>
        <v>Line.line_GOT_4039_4040</v>
      </c>
      <c r="T956" t="str">
        <f t="shared" si="100"/>
        <v>Bus1=4039</v>
      </c>
      <c r="U956" t="str">
        <f t="shared" si="101"/>
        <v>Bus2=4040</v>
      </c>
      <c r="V956" t="str">
        <f t="shared" si="102"/>
        <v>phases=3</v>
      </c>
      <c r="W956" t="str">
        <f t="shared" si="103"/>
        <v>Linecode=3p_11kV_100_ACSR_Al_o</v>
      </c>
      <c r="X956" t="str">
        <f t="shared" si="104"/>
        <v>Length=65.2825</v>
      </c>
      <c r="Y956" t="s">
        <v>307</v>
      </c>
    </row>
    <row r="957" spans="1:25" x14ac:dyDescent="0.25">
      <c r="A957" t="s">
        <v>52</v>
      </c>
      <c r="B957">
        <v>11</v>
      </c>
      <c r="C957" t="s">
        <v>37</v>
      </c>
      <c r="D957">
        <v>100</v>
      </c>
      <c r="E957" t="s">
        <v>27</v>
      </c>
      <c r="F957" t="s">
        <v>38</v>
      </c>
      <c r="G957" t="s">
        <v>30</v>
      </c>
      <c r="H957">
        <v>3</v>
      </c>
      <c r="I957">
        <v>106.535</v>
      </c>
      <c r="J957" t="s">
        <v>266</v>
      </c>
      <c r="K957">
        <v>4040</v>
      </c>
      <c r="L957">
        <v>4041</v>
      </c>
      <c r="M957" t="str">
        <f t="shared" si="98"/>
        <v>Dog100OverACSR</v>
      </c>
      <c r="N957" t="str">
        <f>+VLOOKUP(M957,LineCode!$E:$F,2,0)</f>
        <v>3p_11kV_100_ACSR_Al_o</v>
      </c>
      <c r="R957" t="s">
        <v>296</v>
      </c>
      <c r="S957" t="str">
        <f t="shared" si="99"/>
        <v>Line.line_GOT_4040_4041</v>
      </c>
      <c r="T957" t="str">
        <f t="shared" si="100"/>
        <v>Bus1=4040</v>
      </c>
      <c r="U957" t="str">
        <f t="shared" si="101"/>
        <v>Bus2=4041</v>
      </c>
      <c r="V957" t="str">
        <f t="shared" si="102"/>
        <v>phases=3</v>
      </c>
      <c r="W957" t="str">
        <f t="shared" si="103"/>
        <v>Linecode=3p_11kV_100_ACSR_Al_o</v>
      </c>
      <c r="X957" t="str">
        <f t="shared" si="104"/>
        <v>Length=106.535</v>
      </c>
      <c r="Y957" t="s">
        <v>307</v>
      </c>
    </row>
    <row r="958" spans="1:25" x14ac:dyDescent="0.25">
      <c r="A958" t="s">
        <v>52</v>
      </c>
      <c r="B958">
        <v>11</v>
      </c>
      <c r="C958" t="s">
        <v>37</v>
      </c>
      <c r="D958">
        <v>100</v>
      </c>
      <c r="E958" t="s">
        <v>27</v>
      </c>
      <c r="F958" t="s">
        <v>38</v>
      </c>
      <c r="G958" t="s">
        <v>30</v>
      </c>
      <c r="H958">
        <v>3</v>
      </c>
      <c r="I958">
        <v>95.056399999999996</v>
      </c>
      <c r="J958" t="s">
        <v>266</v>
      </c>
      <c r="K958">
        <v>4041</v>
      </c>
      <c r="L958">
        <v>4042</v>
      </c>
      <c r="M958" t="str">
        <f t="shared" si="98"/>
        <v>Dog100OverACSR</v>
      </c>
      <c r="N958" t="str">
        <f>+VLOOKUP(M958,LineCode!$E:$F,2,0)</f>
        <v>3p_11kV_100_ACSR_Al_o</v>
      </c>
      <c r="R958" t="s">
        <v>296</v>
      </c>
      <c r="S958" t="str">
        <f t="shared" si="99"/>
        <v>Line.line_GOT_4041_4042</v>
      </c>
      <c r="T958" t="str">
        <f t="shared" si="100"/>
        <v>Bus1=4041</v>
      </c>
      <c r="U958" t="str">
        <f t="shared" si="101"/>
        <v>Bus2=4042</v>
      </c>
      <c r="V958" t="str">
        <f t="shared" si="102"/>
        <v>phases=3</v>
      </c>
      <c r="W958" t="str">
        <f t="shared" si="103"/>
        <v>Linecode=3p_11kV_100_ACSR_Al_o</v>
      </c>
      <c r="X958" t="str">
        <f t="shared" si="104"/>
        <v>Length=95.0564</v>
      </c>
      <c r="Y958" t="s">
        <v>307</v>
      </c>
    </row>
    <row r="959" spans="1:25" x14ac:dyDescent="0.25">
      <c r="A959" t="s">
        <v>52</v>
      </c>
      <c r="B959">
        <v>11</v>
      </c>
      <c r="C959" t="s">
        <v>37</v>
      </c>
      <c r="D959">
        <v>100</v>
      </c>
      <c r="E959" t="s">
        <v>27</v>
      </c>
      <c r="F959" t="s">
        <v>38</v>
      </c>
      <c r="G959" t="s">
        <v>30</v>
      </c>
      <c r="H959">
        <v>3</v>
      </c>
      <c r="I959">
        <v>44.525300000000001</v>
      </c>
      <c r="J959" t="s">
        <v>266</v>
      </c>
      <c r="K959">
        <v>4042</v>
      </c>
      <c r="L959">
        <v>4043</v>
      </c>
      <c r="M959" t="str">
        <f t="shared" si="98"/>
        <v>Dog100OverACSR</v>
      </c>
      <c r="N959" t="str">
        <f>+VLOOKUP(M959,LineCode!$E:$F,2,0)</f>
        <v>3p_11kV_100_ACSR_Al_o</v>
      </c>
      <c r="R959" t="s">
        <v>296</v>
      </c>
      <c r="S959" t="str">
        <f t="shared" si="99"/>
        <v>Line.line_GOT_4042_4043</v>
      </c>
      <c r="T959" t="str">
        <f t="shared" si="100"/>
        <v>Bus1=4042</v>
      </c>
      <c r="U959" t="str">
        <f t="shared" si="101"/>
        <v>Bus2=4043</v>
      </c>
      <c r="V959" t="str">
        <f t="shared" si="102"/>
        <v>phases=3</v>
      </c>
      <c r="W959" t="str">
        <f t="shared" si="103"/>
        <v>Linecode=3p_11kV_100_ACSR_Al_o</v>
      </c>
      <c r="X959" t="str">
        <f t="shared" si="104"/>
        <v>Length=44.5253</v>
      </c>
      <c r="Y959" t="s">
        <v>307</v>
      </c>
    </row>
    <row r="960" spans="1:25" x14ac:dyDescent="0.25">
      <c r="A960" t="s">
        <v>52</v>
      </c>
      <c r="B960">
        <v>11</v>
      </c>
      <c r="C960" t="s">
        <v>37</v>
      </c>
      <c r="D960">
        <v>100</v>
      </c>
      <c r="E960" t="s">
        <v>27</v>
      </c>
      <c r="F960" t="s">
        <v>38</v>
      </c>
      <c r="G960" t="s">
        <v>30</v>
      </c>
      <c r="H960">
        <v>3</v>
      </c>
      <c r="I960">
        <v>54.513500000000001</v>
      </c>
      <c r="J960" t="s">
        <v>266</v>
      </c>
      <c r="K960">
        <v>4043</v>
      </c>
      <c r="L960">
        <v>4044</v>
      </c>
      <c r="M960" t="str">
        <f t="shared" si="98"/>
        <v>Dog100OverACSR</v>
      </c>
      <c r="N960" t="str">
        <f>+VLOOKUP(M960,LineCode!$E:$F,2,0)</f>
        <v>3p_11kV_100_ACSR_Al_o</v>
      </c>
      <c r="R960" t="s">
        <v>296</v>
      </c>
      <c r="S960" t="str">
        <f t="shared" si="99"/>
        <v>Line.line_GOT_4043_4044</v>
      </c>
      <c r="T960" t="str">
        <f t="shared" si="100"/>
        <v>Bus1=4043</v>
      </c>
      <c r="U960" t="str">
        <f t="shared" si="101"/>
        <v>Bus2=4044</v>
      </c>
      <c r="V960" t="str">
        <f t="shared" si="102"/>
        <v>phases=3</v>
      </c>
      <c r="W960" t="str">
        <f t="shared" si="103"/>
        <v>Linecode=3p_11kV_100_ACSR_Al_o</v>
      </c>
      <c r="X960" t="str">
        <f t="shared" si="104"/>
        <v>Length=54.5135</v>
      </c>
      <c r="Y960" t="s">
        <v>307</v>
      </c>
    </row>
    <row r="961" spans="1:25" x14ac:dyDescent="0.25">
      <c r="A961" t="s">
        <v>52</v>
      </c>
      <c r="B961">
        <v>11</v>
      </c>
      <c r="C961" t="s">
        <v>37</v>
      </c>
      <c r="D961">
        <v>100</v>
      </c>
      <c r="E961" t="s">
        <v>27</v>
      </c>
      <c r="F961" t="s">
        <v>38</v>
      </c>
      <c r="G961" t="s">
        <v>30</v>
      </c>
      <c r="H961">
        <v>3</v>
      </c>
      <c r="I961">
        <v>12.1615</v>
      </c>
      <c r="J961" t="s">
        <v>266</v>
      </c>
      <c r="K961">
        <v>4044</v>
      </c>
      <c r="L961">
        <v>4045</v>
      </c>
      <c r="M961" t="str">
        <f t="shared" si="98"/>
        <v>Dog100OverACSR</v>
      </c>
      <c r="N961" t="str">
        <f>+VLOOKUP(M961,LineCode!$E:$F,2,0)</f>
        <v>3p_11kV_100_ACSR_Al_o</v>
      </c>
      <c r="R961" t="s">
        <v>296</v>
      </c>
      <c r="S961" t="str">
        <f t="shared" si="99"/>
        <v>Line.line_GOT_4044_4045</v>
      </c>
      <c r="T961" t="str">
        <f t="shared" si="100"/>
        <v>Bus1=4044</v>
      </c>
      <c r="U961" t="str">
        <f t="shared" si="101"/>
        <v>Bus2=4045</v>
      </c>
      <c r="V961" t="str">
        <f t="shared" si="102"/>
        <v>phases=3</v>
      </c>
      <c r="W961" t="str">
        <f t="shared" si="103"/>
        <v>Linecode=3p_11kV_100_ACSR_Al_o</v>
      </c>
      <c r="X961" t="str">
        <f t="shared" si="104"/>
        <v>Length=12.1615</v>
      </c>
      <c r="Y961" t="s">
        <v>307</v>
      </c>
    </row>
    <row r="962" spans="1:25" x14ac:dyDescent="0.25">
      <c r="A962" t="s">
        <v>52</v>
      </c>
      <c r="B962">
        <v>11</v>
      </c>
      <c r="C962" t="s">
        <v>37</v>
      </c>
      <c r="D962">
        <v>100</v>
      </c>
      <c r="E962" t="s">
        <v>27</v>
      </c>
      <c r="F962" t="s">
        <v>38</v>
      </c>
      <c r="G962" t="s">
        <v>30</v>
      </c>
      <c r="H962">
        <v>3</v>
      </c>
      <c r="I962">
        <v>52.316299999999998</v>
      </c>
      <c r="J962" t="s">
        <v>266</v>
      </c>
      <c r="K962">
        <v>4045</v>
      </c>
      <c r="L962">
        <v>4046</v>
      </c>
      <c r="M962" t="str">
        <f t="shared" ref="M962:M1025" si="105">C962&amp;D962&amp;F962&amp;G962</f>
        <v>Dog100OverACSR</v>
      </c>
      <c r="N962" t="str">
        <f>+VLOOKUP(M962,LineCode!$E:$F,2,0)</f>
        <v>3p_11kV_100_ACSR_Al_o</v>
      </c>
      <c r="R962" t="s">
        <v>296</v>
      </c>
      <c r="S962" t="str">
        <f t="shared" si="99"/>
        <v>Line.line_GOT_4045_4046</v>
      </c>
      <c r="T962" t="str">
        <f t="shared" si="100"/>
        <v>Bus1=4045</v>
      </c>
      <c r="U962" t="str">
        <f t="shared" si="101"/>
        <v>Bus2=4046</v>
      </c>
      <c r="V962" t="str">
        <f t="shared" si="102"/>
        <v>phases=3</v>
      </c>
      <c r="W962" t="str">
        <f t="shared" si="103"/>
        <v>Linecode=3p_11kV_100_ACSR_Al_o</v>
      </c>
      <c r="X962" t="str">
        <f t="shared" si="104"/>
        <v>Length=52.3163</v>
      </c>
      <c r="Y962" t="s">
        <v>307</v>
      </c>
    </row>
    <row r="963" spans="1:25" x14ac:dyDescent="0.25">
      <c r="A963" t="s">
        <v>52</v>
      </c>
      <c r="B963">
        <v>11</v>
      </c>
      <c r="C963" t="s">
        <v>37</v>
      </c>
      <c r="D963">
        <v>100</v>
      </c>
      <c r="E963" t="s">
        <v>27</v>
      </c>
      <c r="F963" t="s">
        <v>38</v>
      </c>
      <c r="G963" t="s">
        <v>30</v>
      </c>
      <c r="H963">
        <v>3</v>
      </c>
      <c r="I963">
        <v>36.445500000000003</v>
      </c>
      <c r="J963" t="s">
        <v>266</v>
      </c>
      <c r="K963">
        <v>4046</v>
      </c>
      <c r="L963">
        <v>4047</v>
      </c>
      <c r="M963" t="str">
        <f t="shared" si="105"/>
        <v>Dog100OverACSR</v>
      </c>
      <c r="N963" t="str">
        <f>+VLOOKUP(M963,LineCode!$E:$F,2,0)</f>
        <v>3p_11kV_100_ACSR_Al_o</v>
      </c>
      <c r="R963" t="s">
        <v>296</v>
      </c>
      <c r="S963" t="str">
        <f t="shared" ref="S963:S1026" si="106">"Line.line_"&amp;J963&amp;"_"&amp;K963&amp;"_"&amp;L963</f>
        <v>Line.line_GOT_4046_4047</v>
      </c>
      <c r="T963" t="str">
        <f t="shared" ref="T963:T1026" si="107">"Bus1="&amp;K963</f>
        <v>Bus1=4046</v>
      </c>
      <c r="U963" t="str">
        <f t="shared" ref="U963:U1026" si="108">"Bus2="&amp;L963</f>
        <v>Bus2=4047</v>
      </c>
      <c r="V963" t="str">
        <f t="shared" ref="V963:V1026" si="109">"phases="&amp;H963</f>
        <v>phases=3</v>
      </c>
      <c r="W963" t="str">
        <f t="shared" ref="W963:W1026" si="110">"Linecode="&amp;N963</f>
        <v>Linecode=3p_11kV_100_ACSR_Al_o</v>
      </c>
      <c r="X963" t="str">
        <f t="shared" ref="X963:X1026" si="111">"Length="&amp;I963</f>
        <v>Length=36.4455</v>
      </c>
      <c r="Y963" t="s">
        <v>307</v>
      </c>
    </row>
    <row r="964" spans="1:25" x14ac:dyDescent="0.25">
      <c r="A964" t="s">
        <v>52</v>
      </c>
      <c r="B964">
        <v>11</v>
      </c>
      <c r="C964" t="s">
        <v>37</v>
      </c>
      <c r="D964">
        <v>100</v>
      </c>
      <c r="E964" t="s">
        <v>27</v>
      </c>
      <c r="F964" t="s">
        <v>38</v>
      </c>
      <c r="G964" t="s">
        <v>30</v>
      </c>
      <c r="H964">
        <v>3</v>
      </c>
      <c r="I964">
        <v>11.997199999999999</v>
      </c>
      <c r="J964" t="s">
        <v>266</v>
      </c>
      <c r="K964">
        <v>4047</v>
      </c>
      <c r="L964">
        <v>4048</v>
      </c>
      <c r="M964" t="str">
        <f t="shared" si="105"/>
        <v>Dog100OverACSR</v>
      </c>
      <c r="N964" t="str">
        <f>+VLOOKUP(M964,LineCode!$E:$F,2,0)</f>
        <v>3p_11kV_100_ACSR_Al_o</v>
      </c>
      <c r="R964" t="s">
        <v>296</v>
      </c>
      <c r="S964" t="str">
        <f t="shared" si="106"/>
        <v>Line.line_GOT_4047_4048</v>
      </c>
      <c r="T964" t="str">
        <f t="shared" si="107"/>
        <v>Bus1=4047</v>
      </c>
      <c r="U964" t="str">
        <f t="shared" si="108"/>
        <v>Bus2=4048</v>
      </c>
      <c r="V964" t="str">
        <f t="shared" si="109"/>
        <v>phases=3</v>
      </c>
      <c r="W964" t="str">
        <f t="shared" si="110"/>
        <v>Linecode=3p_11kV_100_ACSR_Al_o</v>
      </c>
      <c r="X964" t="str">
        <f t="shared" si="111"/>
        <v>Length=11.9972</v>
      </c>
      <c r="Y964" t="s">
        <v>307</v>
      </c>
    </row>
    <row r="965" spans="1:25" x14ac:dyDescent="0.25">
      <c r="A965" t="s">
        <v>52</v>
      </c>
      <c r="B965">
        <v>11</v>
      </c>
      <c r="C965" t="s">
        <v>37</v>
      </c>
      <c r="D965">
        <v>100</v>
      </c>
      <c r="E965" t="s">
        <v>27</v>
      </c>
      <c r="F965" t="s">
        <v>38</v>
      </c>
      <c r="G965" t="s">
        <v>30</v>
      </c>
      <c r="H965">
        <v>3</v>
      </c>
      <c r="I965">
        <v>56.694200000000002</v>
      </c>
      <c r="J965" t="s">
        <v>266</v>
      </c>
      <c r="K965">
        <v>4048</v>
      </c>
      <c r="L965">
        <v>4049</v>
      </c>
      <c r="M965" t="str">
        <f t="shared" si="105"/>
        <v>Dog100OverACSR</v>
      </c>
      <c r="N965" t="str">
        <f>+VLOOKUP(M965,LineCode!$E:$F,2,0)</f>
        <v>3p_11kV_100_ACSR_Al_o</v>
      </c>
      <c r="R965" t="s">
        <v>296</v>
      </c>
      <c r="S965" t="str">
        <f t="shared" si="106"/>
        <v>Line.line_GOT_4048_4049</v>
      </c>
      <c r="T965" t="str">
        <f t="shared" si="107"/>
        <v>Bus1=4048</v>
      </c>
      <c r="U965" t="str">
        <f t="shared" si="108"/>
        <v>Bus2=4049</v>
      </c>
      <c r="V965" t="str">
        <f t="shared" si="109"/>
        <v>phases=3</v>
      </c>
      <c r="W965" t="str">
        <f t="shared" si="110"/>
        <v>Linecode=3p_11kV_100_ACSR_Al_o</v>
      </c>
      <c r="X965" t="str">
        <f t="shared" si="111"/>
        <v>Length=56.6942</v>
      </c>
      <c r="Y965" t="s">
        <v>307</v>
      </c>
    </row>
    <row r="966" spans="1:25" x14ac:dyDescent="0.25">
      <c r="A966" t="s">
        <v>52</v>
      </c>
      <c r="B966">
        <v>11</v>
      </c>
      <c r="C966" t="s">
        <v>37</v>
      </c>
      <c r="D966">
        <v>100</v>
      </c>
      <c r="E966" t="s">
        <v>27</v>
      </c>
      <c r="F966" t="s">
        <v>38</v>
      </c>
      <c r="G966" t="s">
        <v>30</v>
      </c>
      <c r="H966">
        <v>3</v>
      </c>
      <c r="I966">
        <v>101.09099999999999</v>
      </c>
      <c r="J966" t="s">
        <v>266</v>
      </c>
      <c r="K966">
        <v>4049</v>
      </c>
      <c r="L966">
        <v>4050</v>
      </c>
      <c r="M966" t="str">
        <f t="shared" si="105"/>
        <v>Dog100OverACSR</v>
      </c>
      <c r="N966" t="str">
        <f>+VLOOKUP(M966,LineCode!$E:$F,2,0)</f>
        <v>3p_11kV_100_ACSR_Al_o</v>
      </c>
      <c r="R966" t="s">
        <v>296</v>
      </c>
      <c r="S966" t="str">
        <f t="shared" si="106"/>
        <v>Line.line_GOT_4049_4050</v>
      </c>
      <c r="T966" t="str">
        <f t="shared" si="107"/>
        <v>Bus1=4049</v>
      </c>
      <c r="U966" t="str">
        <f t="shared" si="108"/>
        <v>Bus2=4050</v>
      </c>
      <c r="V966" t="str">
        <f t="shared" si="109"/>
        <v>phases=3</v>
      </c>
      <c r="W966" t="str">
        <f t="shared" si="110"/>
        <v>Linecode=3p_11kV_100_ACSR_Al_o</v>
      </c>
      <c r="X966" t="str">
        <f t="shared" si="111"/>
        <v>Length=101.091</v>
      </c>
      <c r="Y966" t="s">
        <v>307</v>
      </c>
    </row>
    <row r="967" spans="1:25" x14ac:dyDescent="0.25">
      <c r="A967" t="s">
        <v>52</v>
      </c>
      <c r="B967">
        <v>11</v>
      </c>
      <c r="C967" t="s">
        <v>37</v>
      </c>
      <c r="D967">
        <v>100</v>
      </c>
      <c r="E967" t="s">
        <v>27</v>
      </c>
      <c r="F967" t="s">
        <v>38</v>
      </c>
      <c r="G967" t="s">
        <v>30</v>
      </c>
      <c r="H967">
        <v>3</v>
      </c>
      <c r="I967">
        <v>111.23399999999999</v>
      </c>
      <c r="J967" t="s">
        <v>266</v>
      </c>
      <c r="K967">
        <v>4050</v>
      </c>
      <c r="L967">
        <v>4051</v>
      </c>
      <c r="M967" t="str">
        <f t="shared" si="105"/>
        <v>Dog100OverACSR</v>
      </c>
      <c r="N967" t="str">
        <f>+VLOOKUP(M967,LineCode!$E:$F,2,0)</f>
        <v>3p_11kV_100_ACSR_Al_o</v>
      </c>
      <c r="R967" t="s">
        <v>296</v>
      </c>
      <c r="S967" t="str">
        <f t="shared" si="106"/>
        <v>Line.line_GOT_4050_4051</v>
      </c>
      <c r="T967" t="str">
        <f t="shared" si="107"/>
        <v>Bus1=4050</v>
      </c>
      <c r="U967" t="str">
        <f t="shared" si="108"/>
        <v>Bus2=4051</v>
      </c>
      <c r="V967" t="str">
        <f t="shared" si="109"/>
        <v>phases=3</v>
      </c>
      <c r="W967" t="str">
        <f t="shared" si="110"/>
        <v>Linecode=3p_11kV_100_ACSR_Al_o</v>
      </c>
      <c r="X967" t="str">
        <f t="shared" si="111"/>
        <v>Length=111.234</v>
      </c>
      <c r="Y967" t="s">
        <v>307</v>
      </c>
    </row>
    <row r="968" spans="1:25" x14ac:dyDescent="0.25">
      <c r="A968" t="s">
        <v>52</v>
      </c>
      <c r="B968">
        <v>11</v>
      </c>
      <c r="C968" t="s">
        <v>37</v>
      </c>
      <c r="D968">
        <v>100</v>
      </c>
      <c r="E968" t="s">
        <v>27</v>
      </c>
      <c r="F968" t="s">
        <v>38</v>
      </c>
      <c r="G968" t="s">
        <v>30</v>
      </c>
      <c r="H968">
        <v>3</v>
      </c>
      <c r="I968">
        <v>61.659599999999998</v>
      </c>
      <c r="J968" t="s">
        <v>266</v>
      </c>
      <c r="K968">
        <v>4051</v>
      </c>
      <c r="L968">
        <v>4052</v>
      </c>
      <c r="M968" t="str">
        <f t="shared" si="105"/>
        <v>Dog100OverACSR</v>
      </c>
      <c r="N968" t="str">
        <f>+VLOOKUP(M968,LineCode!$E:$F,2,0)</f>
        <v>3p_11kV_100_ACSR_Al_o</v>
      </c>
      <c r="R968" t="s">
        <v>296</v>
      </c>
      <c r="S968" t="str">
        <f t="shared" si="106"/>
        <v>Line.line_GOT_4051_4052</v>
      </c>
      <c r="T968" t="str">
        <f t="shared" si="107"/>
        <v>Bus1=4051</v>
      </c>
      <c r="U968" t="str">
        <f t="shared" si="108"/>
        <v>Bus2=4052</v>
      </c>
      <c r="V968" t="str">
        <f t="shared" si="109"/>
        <v>phases=3</v>
      </c>
      <c r="W968" t="str">
        <f t="shared" si="110"/>
        <v>Linecode=3p_11kV_100_ACSR_Al_o</v>
      </c>
      <c r="X968" t="str">
        <f t="shared" si="111"/>
        <v>Length=61.6596</v>
      </c>
      <c r="Y968" t="s">
        <v>307</v>
      </c>
    </row>
    <row r="969" spans="1:25" x14ac:dyDescent="0.25">
      <c r="A969" t="s">
        <v>52</v>
      </c>
      <c r="B969">
        <v>11</v>
      </c>
      <c r="C969" t="s">
        <v>37</v>
      </c>
      <c r="D969">
        <v>100</v>
      </c>
      <c r="E969" t="s">
        <v>27</v>
      </c>
      <c r="F969" t="s">
        <v>38</v>
      </c>
      <c r="G969" t="s">
        <v>30</v>
      </c>
      <c r="H969">
        <v>3</v>
      </c>
      <c r="I969">
        <v>34.870600000000003</v>
      </c>
      <c r="J969" t="s">
        <v>266</v>
      </c>
      <c r="K969">
        <v>4052</v>
      </c>
      <c r="L969">
        <v>4053</v>
      </c>
      <c r="M969" t="str">
        <f t="shared" si="105"/>
        <v>Dog100OverACSR</v>
      </c>
      <c r="N969" t="str">
        <f>+VLOOKUP(M969,LineCode!$E:$F,2,0)</f>
        <v>3p_11kV_100_ACSR_Al_o</v>
      </c>
      <c r="R969" t="s">
        <v>296</v>
      </c>
      <c r="S969" t="str">
        <f t="shared" si="106"/>
        <v>Line.line_GOT_4052_4053</v>
      </c>
      <c r="T969" t="str">
        <f t="shared" si="107"/>
        <v>Bus1=4052</v>
      </c>
      <c r="U969" t="str">
        <f t="shared" si="108"/>
        <v>Bus2=4053</v>
      </c>
      <c r="V969" t="str">
        <f t="shared" si="109"/>
        <v>phases=3</v>
      </c>
      <c r="W969" t="str">
        <f t="shared" si="110"/>
        <v>Linecode=3p_11kV_100_ACSR_Al_o</v>
      </c>
      <c r="X969" t="str">
        <f t="shared" si="111"/>
        <v>Length=34.8706</v>
      </c>
      <c r="Y969" t="s">
        <v>307</v>
      </c>
    </row>
    <row r="970" spans="1:25" x14ac:dyDescent="0.25">
      <c r="A970" t="s">
        <v>52</v>
      </c>
      <c r="B970">
        <v>11</v>
      </c>
      <c r="C970" t="s">
        <v>37</v>
      </c>
      <c r="D970">
        <v>100</v>
      </c>
      <c r="E970" t="s">
        <v>27</v>
      </c>
      <c r="F970" t="s">
        <v>38</v>
      </c>
      <c r="G970" t="s">
        <v>30</v>
      </c>
      <c r="H970">
        <v>3</v>
      </c>
      <c r="I970">
        <v>89.634299999999996</v>
      </c>
      <c r="J970" t="s">
        <v>266</v>
      </c>
      <c r="K970">
        <v>4053</v>
      </c>
      <c r="L970">
        <v>4054</v>
      </c>
      <c r="M970" t="str">
        <f t="shared" si="105"/>
        <v>Dog100OverACSR</v>
      </c>
      <c r="N970" t="str">
        <f>+VLOOKUP(M970,LineCode!$E:$F,2,0)</f>
        <v>3p_11kV_100_ACSR_Al_o</v>
      </c>
      <c r="R970" t="s">
        <v>296</v>
      </c>
      <c r="S970" t="str">
        <f t="shared" si="106"/>
        <v>Line.line_GOT_4053_4054</v>
      </c>
      <c r="T970" t="str">
        <f t="shared" si="107"/>
        <v>Bus1=4053</v>
      </c>
      <c r="U970" t="str">
        <f t="shared" si="108"/>
        <v>Bus2=4054</v>
      </c>
      <c r="V970" t="str">
        <f t="shared" si="109"/>
        <v>phases=3</v>
      </c>
      <c r="W970" t="str">
        <f t="shared" si="110"/>
        <v>Linecode=3p_11kV_100_ACSR_Al_o</v>
      </c>
      <c r="X970" t="str">
        <f t="shared" si="111"/>
        <v>Length=89.6343</v>
      </c>
      <c r="Y970" t="s">
        <v>307</v>
      </c>
    </row>
    <row r="971" spans="1:25" x14ac:dyDescent="0.25">
      <c r="A971" t="s">
        <v>52</v>
      </c>
      <c r="B971">
        <v>11</v>
      </c>
      <c r="C971" t="s">
        <v>37</v>
      </c>
      <c r="D971">
        <v>100</v>
      </c>
      <c r="E971" t="s">
        <v>27</v>
      </c>
      <c r="F971" t="s">
        <v>38</v>
      </c>
      <c r="G971" t="s">
        <v>30</v>
      </c>
      <c r="H971">
        <v>3</v>
      </c>
      <c r="I971">
        <v>164.99100000000001</v>
      </c>
      <c r="J971" t="s">
        <v>266</v>
      </c>
      <c r="K971">
        <v>4054</v>
      </c>
      <c r="L971">
        <v>4055</v>
      </c>
      <c r="M971" t="str">
        <f t="shared" si="105"/>
        <v>Dog100OverACSR</v>
      </c>
      <c r="N971" t="str">
        <f>+VLOOKUP(M971,LineCode!$E:$F,2,0)</f>
        <v>3p_11kV_100_ACSR_Al_o</v>
      </c>
      <c r="R971" t="s">
        <v>296</v>
      </c>
      <c r="S971" t="str">
        <f t="shared" si="106"/>
        <v>Line.line_GOT_4054_4055</v>
      </c>
      <c r="T971" t="str">
        <f t="shared" si="107"/>
        <v>Bus1=4054</v>
      </c>
      <c r="U971" t="str">
        <f t="shared" si="108"/>
        <v>Bus2=4055</v>
      </c>
      <c r="V971" t="str">
        <f t="shared" si="109"/>
        <v>phases=3</v>
      </c>
      <c r="W971" t="str">
        <f t="shared" si="110"/>
        <v>Linecode=3p_11kV_100_ACSR_Al_o</v>
      </c>
      <c r="X971" t="str">
        <f t="shared" si="111"/>
        <v>Length=164.991</v>
      </c>
      <c r="Y971" t="s">
        <v>307</v>
      </c>
    </row>
    <row r="972" spans="1:25" x14ac:dyDescent="0.25">
      <c r="A972" t="s">
        <v>52</v>
      </c>
      <c r="B972">
        <v>11</v>
      </c>
      <c r="C972" t="s">
        <v>37</v>
      </c>
      <c r="D972">
        <v>100</v>
      </c>
      <c r="E972" t="s">
        <v>27</v>
      </c>
      <c r="F972" t="s">
        <v>38</v>
      </c>
      <c r="G972" t="s">
        <v>30</v>
      </c>
      <c r="H972">
        <v>3</v>
      </c>
      <c r="I972">
        <v>62.778399999999998</v>
      </c>
      <c r="J972" t="s">
        <v>266</v>
      </c>
      <c r="K972">
        <v>4055</v>
      </c>
      <c r="L972">
        <v>4056</v>
      </c>
      <c r="M972" t="str">
        <f t="shared" si="105"/>
        <v>Dog100OverACSR</v>
      </c>
      <c r="N972" t="str">
        <f>+VLOOKUP(M972,LineCode!$E:$F,2,0)</f>
        <v>3p_11kV_100_ACSR_Al_o</v>
      </c>
      <c r="R972" t="s">
        <v>296</v>
      </c>
      <c r="S972" t="str">
        <f t="shared" si="106"/>
        <v>Line.line_GOT_4055_4056</v>
      </c>
      <c r="T972" t="str">
        <f t="shared" si="107"/>
        <v>Bus1=4055</v>
      </c>
      <c r="U972" t="str">
        <f t="shared" si="108"/>
        <v>Bus2=4056</v>
      </c>
      <c r="V972" t="str">
        <f t="shared" si="109"/>
        <v>phases=3</v>
      </c>
      <c r="W972" t="str">
        <f t="shared" si="110"/>
        <v>Linecode=3p_11kV_100_ACSR_Al_o</v>
      </c>
      <c r="X972" t="str">
        <f t="shared" si="111"/>
        <v>Length=62.7784</v>
      </c>
      <c r="Y972" t="s">
        <v>307</v>
      </c>
    </row>
    <row r="973" spans="1:25" x14ac:dyDescent="0.25">
      <c r="A973" t="s">
        <v>52</v>
      </c>
      <c r="B973">
        <v>11</v>
      </c>
      <c r="C973" t="s">
        <v>37</v>
      </c>
      <c r="D973">
        <v>100</v>
      </c>
      <c r="E973" t="s">
        <v>27</v>
      </c>
      <c r="F973" t="s">
        <v>38</v>
      </c>
      <c r="G973" t="s">
        <v>30</v>
      </c>
      <c r="H973">
        <v>3</v>
      </c>
      <c r="I973">
        <v>46.956400000000002</v>
      </c>
      <c r="J973" t="s">
        <v>266</v>
      </c>
      <c r="K973">
        <v>4056</v>
      </c>
      <c r="L973">
        <v>4057</v>
      </c>
      <c r="M973" t="str">
        <f t="shared" si="105"/>
        <v>Dog100OverACSR</v>
      </c>
      <c r="N973" t="str">
        <f>+VLOOKUP(M973,LineCode!$E:$F,2,0)</f>
        <v>3p_11kV_100_ACSR_Al_o</v>
      </c>
      <c r="R973" t="s">
        <v>296</v>
      </c>
      <c r="S973" t="str">
        <f t="shared" si="106"/>
        <v>Line.line_GOT_4056_4057</v>
      </c>
      <c r="T973" t="str">
        <f t="shared" si="107"/>
        <v>Bus1=4056</v>
      </c>
      <c r="U973" t="str">
        <f t="shared" si="108"/>
        <v>Bus2=4057</v>
      </c>
      <c r="V973" t="str">
        <f t="shared" si="109"/>
        <v>phases=3</v>
      </c>
      <c r="W973" t="str">
        <f t="shared" si="110"/>
        <v>Linecode=3p_11kV_100_ACSR_Al_o</v>
      </c>
      <c r="X973" t="str">
        <f t="shared" si="111"/>
        <v>Length=46.9564</v>
      </c>
      <c r="Y973" t="s">
        <v>307</v>
      </c>
    </row>
    <row r="974" spans="1:25" x14ac:dyDescent="0.25">
      <c r="A974" t="s">
        <v>52</v>
      </c>
      <c r="B974">
        <v>11</v>
      </c>
      <c r="C974" t="s">
        <v>37</v>
      </c>
      <c r="D974">
        <v>100</v>
      </c>
      <c r="E974" t="s">
        <v>27</v>
      </c>
      <c r="F974" t="s">
        <v>38</v>
      </c>
      <c r="G974" t="s">
        <v>30</v>
      </c>
      <c r="H974">
        <v>3</v>
      </c>
      <c r="I974">
        <v>147.13900000000001</v>
      </c>
      <c r="J974" t="s">
        <v>266</v>
      </c>
      <c r="K974">
        <v>4057</v>
      </c>
      <c r="L974">
        <v>4058</v>
      </c>
      <c r="M974" t="str">
        <f t="shared" si="105"/>
        <v>Dog100OverACSR</v>
      </c>
      <c r="N974" t="str">
        <f>+VLOOKUP(M974,LineCode!$E:$F,2,0)</f>
        <v>3p_11kV_100_ACSR_Al_o</v>
      </c>
      <c r="R974" t="s">
        <v>296</v>
      </c>
      <c r="S974" t="str">
        <f t="shared" si="106"/>
        <v>Line.line_GOT_4057_4058</v>
      </c>
      <c r="T974" t="str">
        <f t="shared" si="107"/>
        <v>Bus1=4057</v>
      </c>
      <c r="U974" t="str">
        <f t="shared" si="108"/>
        <v>Bus2=4058</v>
      </c>
      <c r="V974" t="str">
        <f t="shared" si="109"/>
        <v>phases=3</v>
      </c>
      <c r="W974" t="str">
        <f t="shared" si="110"/>
        <v>Linecode=3p_11kV_100_ACSR_Al_o</v>
      </c>
      <c r="X974" t="str">
        <f t="shared" si="111"/>
        <v>Length=147.139</v>
      </c>
      <c r="Y974" t="s">
        <v>307</v>
      </c>
    </row>
    <row r="975" spans="1:25" x14ac:dyDescent="0.25">
      <c r="A975" t="s">
        <v>52</v>
      </c>
      <c r="B975">
        <v>11</v>
      </c>
      <c r="C975" t="s">
        <v>37</v>
      </c>
      <c r="D975">
        <v>100</v>
      </c>
      <c r="E975" t="s">
        <v>27</v>
      </c>
      <c r="F975" t="s">
        <v>38</v>
      </c>
      <c r="G975" t="s">
        <v>30</v>
      </c>
      <c r="H975">
        <v>3</v>
      </c>
      <c r="I975">
        <v>68.241900000000001</v>
      </c>
      <c r="J975" t="s">
        <v>266</v>
      </c>
      <c r="K975">
        <v>4058</v>
      </c>
      <c r="L975">
        <v>4059</v>
      </c>
      <c r="M975" t="str">
        <f t="shared" si="105"/>
        <v>Dog100OverACSR</v>
      </c>
      <c r="N975" t="str">
        <f>+VLOOKUP(M975,LineCode!$E:$F,2,0)</f>
        <v>3p_11kV_100_ACSR_Al_o</v>
      </c>
      <c r="R975" t="s">
        <v>296</v>
      </c>
      <c r="S975" t="str">
        <f t="shared" si="106"/>
        <v>Line.line_GOT_4058_4059</v>
      </c>
      <c r="T975" t="str">
        <f t="shared" si="107"/>
        <v>Bus1=4058</v>
      </c>
      <c r="U975" t="str">
        <f t="shared" si="108"/>
        <v>Bus2=4059</v>
      </c>
      <c r="V975" t="str">
        <f t="shared" si="109"/>
        <v>phases=3</v>
      </c>
      <c r="W975" t="str">
        <f t="shared" si="110"/>
        <v>Linecode=3p_11kV_100_ACSR_Al_o</v>
      </c>
      <c r="X975" t="str">
        <f t="shared" si="111"/>
        <v>Length=68.2419</v>
      </c>
      <c r="Y975" t="s">
        <v>307</v>
      </c>
    </row>
    <row r="976" spans="1:25" x14ac:dyDescent="0.25">
      <c r="A976" t="s">
        <v>52</v>
      </c>
      <c r="B976">
        <v>11</v>
      </c>
      <c r="C976" t="s">
        <v>37</v>
      </c>
      <c r="D976">
        <v>100</v>
      </c>
      <c r="E976" t="s">
        <v>27</v>
      </c>
      <c r="F976" t="s">
        <v>38</v>
      </c>
      <c r="G976" t="s">
        <v>30</v>
      </c>
      <c r="H976">
        <v>3</v>
      </c>
      <c r="I976">
        <v>95.993200000000002</v>
      </c>
      <c r="J976" t="s">
        <v>266</v>
      </c>
      <c r="K976">
        <v>4059</v>
      </c>
      <c r="L976">
        <v>4060</v>
      </c>
      <c r="M976" t="str">
        <f t="shared" si="105"/>
        <v>Dog100OverACSR</v>
      </c>
      <c r="N976" t="str">
        <f>+VLOOKUP(M976,LineCode!$E:$F,2,0)</f>
        <v>3p_11kV_100_ACSR_Al_o</v>
      </c>
      <c r="R976" t="s">
        <v>296</v>
      </c>
      <c r="S976" t="str">
        <f t="shared" si="106"/>
        <v>Line.line_GOT_4059_4060</v>
      </c>
      <c r="T976" t="str">
        <f t="shared" si="107"/>
        <v>Bus1=4059</v>
      </c>
      <c r="U976" t="str">
        <f t="shared" si="108"/>
        <v>Bus2=4060</v>
      </c>
      <c r="V976" t="str">
        <f t="shared" si="109"/>
        <v>phases=3</v>
      </c>
      <c r="W976" t="str">
        <f t="shared" si="110"/>
        <v>Linecode=3p_11kV_100_ACSR_Al_o</v>
      </c>
      <c r="X976" t="str">
        <f t="shared" si="111"/>
        <v>Length=95.9932</v>
      </c>
      <c r="Y976" t="s">
        <v>307</v>
      </c>
    </row>
    <row r="977" spans="1:25" x14ac:dyDescent="0.25">
      <c r="A977" t="s">
        <v>52</v>
      </c>
      <c r="B977">
        <v>11</v>
      </c>
      <c r="C977" t="s">
        <v>37</v>
      </c>
      <c r="D977">
        <v>100</v>
      </c>
      <c r="E977" t="s">
        <v>27</v>
      </c>
      <c r="F977" t="s">
        <v>38</v>
      </c>
      <c r="G977" t="s">
        <v>30</v>
      </c>
      <c r="H977">
        <v>3</v>
      </c>
      <c r="I977">
        <v>24.223600000000001</v>
      </c>
      <c r="J977" t="s">
        <v>266</v>
      </c>
      <c r="K977">
        <v>4060</v>
      </c>
      <c r="L977">
        <v>4061</v>
      </c>
      <c r="M977" t="str">
        <f t="shared" si="105"/>
        <v>Dog100OverACSR</v>
      </c>
      <c r="N977" t="str">
        <f>+VLOOKUP(M977,LineCode!$E:$F,2,0)</f>
        <v>3p_11kV_100_ACSR_Al_o</v>
      </c>
      <c r="R977" t="s">
        <v>296</v>
      </c>
      <c r="S977" t="str">
        <f t="shared" si="106"/>
        <v>Line.line_GOT_4060_4061</v>
      </c>
      <c r="T977" t="str">
        <f t="shared" si="107"/>
        <v>Bus1=4060</v>
      </c>
      <c r="U977" t="str">
        <f t="shared" si="108"/>
        <v>Bus2=4061</v>
      </c>
      <c r="V977" t="str">
        <f t="shared" si="109"/>
        <v>phases=3</v>
      </c>
      <c r="W977" t="str">
        <f t="shared" si="110"/>
        <v>Linecode=3p_11kV_100_ACSR_Al_o</v>
      </c>
      <c r="X977" t="str">
        <f t="shared" si="111"/>
        <v>Length=24.2236</v>
      </c>
      <c r="Y977" t="s">
        <v>307</v>
      </c>
    </row>
    <row r="978" spans="1:25" x14ac:dyDescent="0.25">
      <c r="A978" t="s">
        <v>52</v>
      </c>
      <c r="B978">
        <v>11</v>
      </c>
      <c r="C978" t="s">
        <v>37</v>
      </c>
      <c r="D978">
        <v>100</v>
      </c>
      <c r="E978" t="s">
        <v>27</v>
      </c>
      <c r="F978" t="s">
        <v>38</v>
      </c>
      <c r="G978" t="s">
        <v>30</v>
      </c>
      <c r="H978">
        <v>3</v>
      </c>
      <c r="I978">
        <v>66.974100000000007</v>
      </c>
      <c r="J978" t="s">
        <v>266</v>
      </c>
      <c r="K978">
        <v>4061</v>
      </c>
      <c r="L978">
        <v>4062</v>
      </c>
      <c r="M978" t="str">
        <f t="shared" si="105"/>
        <v>Dog100OverACSR</v>
      </c>
      <c r="N978" t="str">
        <f>+VLOOKUP(M978,LineCode!$E:$F,2,0)</f>
        <v>3p_11kV_100_ACSR_Al_o</v>
      </c>
      <c r="R978" t="s">
        <v>296</v>
      </c>
      <c r="S978" t="str">
        <f t="shared" si="106"/>
        <v>Line.line_GOT_4061_4062</v>
      </c>
      <c r="T978" t="str">
        <f t="shared" si="107"/>
        <v>Bus1=4061</v>
      </c>
      <c r="U978" t="str">
        <f t="shared" si="108"/>
        <v>Bus2=4062</v>
      </c>
      <c r="V978" t="str">
        <f t="shared" si="109"/>
        <v>phases=3</v>
      </c>
      <c r="W978" t="str">
        <f t="shared" si="110"/>
        <v>Linecode=3p_11kV_100_ACSR_Al_o</v>
      </c>
      <c r="X978" t="str">
        <f t="shared" si="111"/>
        <v>Length=66.9741</v>
      </c>
      <c r="Y978" t="s">
        <v>307</v>
      </c>
    </row>
    <row r="979" spans="1:25" x14ac:dyDescent="0.25">
      <c r="A979" t="s">
        <v>52</v>
      </c>
      <c r="B979">
        <v>11</v>
      </c>
      <c r="C979" t="s">
        <v>37</v>
      </c>
      <c r="D979">
        <v>100</v>
      </c>
      <c r="E979" t="s">
        <v>27</v>
      </c>
      <c r="F979" t="s">
        <v>38</v>
      </c>
      <c r="G979" t="s">
        <v>30</v>
      </c>
      <c r="H979">
        <v>3</v>
      </c>
      <c r="I979">
        <v>62.469299999999997</v>
      </c>
      <c r="J979" t="s">
        <v>266</v>
      </c>
      <c r="K979">
        <v>4062</v>
      </c>
      <c r="L979">
        <v>4063</v>
      </c>
      <c r="M979" t="str">
        <f t="shared" si="105"/>
        <v>Dog100OverACSR</v>
      </c>
      <c r="N979" t="str">
        <f>+VLOOKUP(M979,LineCode!$E:$F,2,0)</f>
        <v>3p_11kV_100_ACSR_Al_o</v>
      </c>
      <c r="R979" t="s">
        <v>296</v>
      </c>
      <c r="S979" t="str">
        <f t="shared" si="106"/>
        <v>Line.line_GOT_4062_4063</v>
      </c>
      <c r="T979" t="str">
        <f t="shared" si="107"/>
        <v>Bus1=4062</v>
      </c>
      <c r="U979" t="str">
        <f t="shared" si="108"/>
        <v>Bus2=4063</v>
      </c>
      <c r="V979" t="str">
        <f t="shared" si="109"/>
        <v>phases=3</v>
      </c>
      <c r="W979" t="str">
        <f t="shared" si="110"/>
        <v>Linecode=3p_11kV_100_ACSR_Al_o</v>
      </c>
      <c r="X979" t="str">
        <f t="shared" si="111"/>
        <v>Length=62.4693</v>
      </c>
      <c r="Y979" t="s">
        <v>307</v>
      </c>
    </row>
    <row r="980" spans="1:25" x14ac:dyDescent="0.25">
      <c r="A980" t="s">
        <v>52</v>
      </c>
      <c r="B980">
        <v>11</v>
      </c>
      <c r="C980" t="s">
        <v>37</v>
      </c>
      <c r="D980">
        <v>100</v>
      </c>
      <c r="E980" t="s">
        <v>27</v>
      </c>
      <c r="F980" t="s">
        <v>38</v>
      </c>
      <c r="G980" t="s">
        <v>30</v>
      </c>
      <c r="H980">
        <v>3</v>
      </c>
      <c r="I980">
        <v>52.394199999999998</v>
      </c>
      <c r="J980" t="s">
        <v>266</v>
      </c>
      <c r="K980">
        <v>4063</v>
      </c>
      <c r="L980">
        <v>4064</v>
      </c>
      <c r="M980" t="str">
        <f t="shared" si="105"/>
        <v>Dog100OverACSR</v>
      </c>
      <c r="N980" t="str">
        <f>+VLOOKUP(M980,LineCode!$E:$F,2,0)</f>
        <v>3p_11kV_100_ACSR_Al_o</v>
      </c>
      <c r="R980" t="s">
        <v>296</v>
      </c>
      <c r="S980" t="str">
        <f t="shared" si="106"/>
        <v>Line.line_GOT_4063_4064</v>
      </c>
      <c r="T980" t="str">
        <f t="shared" si="107"/>
        <v>Bus1=4063</v>
      </c>
      <c r="U980" t="str">
        <f t="shared" si="108"/>
        <v>Bus2=4064</v>
      </c>
      <c r="V980" t="str">
        <f t="shared" si="109"/>
        <v>phases=3</v>
      </c>
      <c r="W980" t="str">
        <f t="shared" si="110"/>
        <v>Linecode=3p_11kV_100_ACSR_Al_o</v>
      </c>
      <c r="X980" t="str">
        <f t="shared" si="111"/>
        <v>Length=52.3942</v>
      </c>
      <c r="Y980" t="s">
        <v>307</v>
      </c>
    </row>
    <row r="981" spans="1:25" x14ac:dyDescent="0.25">
      <c r="A981" t="s">
        <v>52</v>
      </c>
      <c r="B981">
        <v>11</v>
      </c>
      <c r="C981" t="s">
        <v>37</v>
      </c>
      <c r="D981">
        <v>100</v>
      </c>
      <c r="E981" t="s">
        <v>27</v>
      </c>
      <c r="F981" t="s">
        <v>38</v>
      </c>
      <c r="G981" t="s">
        <v>30</v>
      </c>
      <c r="H981">
        <v>3</v>
      </c>
      <c r="I981">
        <v>104.962</v>
      </c>
      <c r="J981" t="s">
        <v>266</v>
      </c>
      <c r="K981">
        <v>4064</v>
      </c>
      <c r="L981">
        <v>4065</v>
      </c>
      <c r="M981" t="str">
        <f t="shared" si="105"/>
        <v>Dog100OverACSR</v>
      </c>
      <c r="N981" t="str">
        <f>+VLOOKUP(M981,LineCode!$E:$F,2,0)</f>
        <v>3p_11kV_100_ACSR_Al_o</v>
      </c>
      <c r="R981" t="s">
        <v>296</v>
      </c>
      <c r="S981" t="str">
        <f t="shared" si="106"/>
        <v>Line.line_GOT_4064_4065</v>
      </c>
      <c r="T981" t="str">
        <f t="shared" si="107"/>
        <v>Bus1=4064</v>
      </c>
      <c r="U981" t="str">
        <f t="shared" si="108"/>
        <v>Bus2=4065</v>
      </c>
      <c r="V981" t="str">
        <f t="shared" si="109"/>
        <v>phases=3</v>
      </c>
      <c r="W981" t="str">
        <f t="shared" si="110"/>
        <v>Linecode=3p_11kV_100_ACSR_Al_o</v>
      </c>
      <c r="X981" t="str">
        <f t="shared" si="111"/>
        <v>Length=104.962</v>
      </c>
      <c r="Y981" t="s">
        <v>307</v>
      </c>
    </row>
    <row r="982" spans="1:25" x14ac:dyDescent="0.25">
      <c r="A982" t="s">
        <v>52</v>
      </c>
      <c r="B982">
        <v>11</v>
      </c>
      <c r="C982" t="s">
        <v>37</v>
      </c>
      <c r="D982">
        <v>100</v>
      </c>
      <c r="E982" t="s">
        <v>27</v>
      </c>
      <c r="F982" t="s">
        <v>38</v>
      </c>
      <c r="G982" t="s">
        <v>30</v>
      </c>
      <c r="H982">
        <v>3</v>
      </c>
      <c r="I982">
        <v>34.2806</v>
      </c>
      <c r="J982" t="s">
        <v>266</v>
      </c>
      <c r="K982">
        <v>4065</v>
      </c>
      <c r="L982">
        <v>4066</v>
      </c>
      <c r="M982" t="str">
        <f t="shared" si="105"/>
        <v>Dog100OverACSR</v>
      </c>
      <c r="N982" t="str">
        <f>+VLOOKUP(M982,LineCode!$E:$F,2,0)</f>
        <v>3p_11kV_100_ACSR_Al_o</v>
      </c>
      <c r="R982" t="s">
        <v>296</v>
      </c>
      <c r="S982" t="str">
        <f t="shared" si="106"/>
        <v>Line.line_GOT_4065_4066</v>
      </c>
      <c r="T982" t="str">
        <f t="shared" si="107"/>
        <v>Bus1=4065</v>
      </c>
      <c r="U982" t="str">
        <f t="shared" si="108"/>
        <v>Bus2=4066</v>
      </c>
      <c r="V982" t="str">
        <f t="shared" si="109"/>
        <v>phases=3</v>
      </c>
      <c r="W982" t="str">
        <f t="shared" si="110"/>
        <v>Linecode=3p_11kV_100_ACSR_Al_o</v>
      </c>
      <c r="X982" t="str">
        <f t="shared" si="111"/>
        <v>Length=34.2806</v>
      </c>
      <c r="Y982" t="s">
        <v>307</v>
      </c>
    </row>
    <row r="983" spans="1:25" x14ac:dyDescent="0.25">
      <c r="A983" t="s">
        <v>52</v>
      </c>
      <c r="B983">
        <v>11</v>
      </c>
      <c r="C983" t="s">
        <v>37</v>
      </c>
      <c r="D983">
        <v>100</v>
      </c>
      <c r="E983" t="s">
        <v>27</v>
      </c>
      <c r="F983" t="s">
        <v>38</v>
      </c>
      <c r="G983" t="s">
        <v>30</v>
      </c>
      <c r="H983">
        <v>3</v>
      </c>
      <c r="I983">
        <v>134.52099999999999</v>
      </c>
      <c r="J983" t="s">
        <v>266</v>
      </c>
      <c r="K983">
        <v>4066</v>
      </c>
      <c r="L983">
        <v>4067</v>
      </c>
      <c r="M983" t="str">
        <f t="shared" si="105"/>
        <v>Dog100OverACSR</v>
      </c>
      <c r="N983" t="str">
        <f>+VLOOKUP(M983,LineCode!$E:$F,2,0)</f>
        <v>3p_11kV_100_ACSR_Al_o</v>
      </c>
      <c r="R983" t="s">
        <v>296</v>
      </c>
      <c r="S983" t="str">
        <f t="shared" si="106"/>
        <v>Line.line_GOT_4066_4067</v>
      </c>
      <c r="T983" t="str">
        <f t="shared" si="107"/>
        <v>Bus1=4066</v>
      </c>
      <c r="U983" t="str">
        <f t="shared" si="108"/>
        <v>Bus2=4067</v>
      </c>
      <c r="V983" t="str">
        <f t="shared" si="109"/>
        <v>phases=3</v>
      </c>
      <c r="W983" t="str">
        <f t="shared" si="110"/>
        <v>Linecode=3p_11kV_100_ACSR_Al_o</v>
      </c>
      <c r="X983" t="str">
        <f t="shared" si="111"/>
        <v>Length=134.521</v>
      </c>
      <c r="Y983" t="s">
        <v>307</v>
      </c>
    </row>
    <row r="984" spans="1:25" x14ac:dyDescent="0.25">
      <c r="A984" t="s">
        <v>52</v>
      </c>
      <c r="B984">
        <v>11</v>
      </c>
      <c r="C984" t="s">
        <v>37</v>
      </c>
      <c r="D984">
        <v>100</v>
      </c>
      <c r="E984" t="s">
        <v>27</v>
      </c>
      <c r="F984" t="s">
        <v>38</v>
      </c>
      <c r="G984" t="s">
        <v>30</v>
      </c>
      <c r="H984">
        <v>3</v>
      </c>
      <c r="I984">
        <v>99.590400000000002</v>
      </c>
      <c r="J984" t="s">
        <v>266</v>
      </c>
      <c r="K984">
        <v>4067</v>
      </c>
      <c r="L984">
        <v>4068</v>
      </c>
      <c r="M984" t="str">
        <f t="shared" si="105"/>
        <v>Dog100OverACSR</v>
      </c>
      <c r="N984" t="str">
        <f>+VLOOKUP(M984,LineCode!$E:$F,2,0)</f>
        <v>3p_11kV_100_ACSR_Al_o</v>
      </c>
      <c r="R984" t="s">
        <v>296</v>
      </c>
      <c r="S984" t="str">
        <f t="shared" si="106"/>
        <v>Line.line_GOT_4067_4068</v>
      </c>
      <c r="T984" t="str">
        <f t="shared" si="107"/>
        <v>Bus1=4067</v>
      </c>
      <c r="U984" t="str">
        <f t="shared" si="108"/>
        <v>Bus2=4068</v>
      </c>
      <c r="V984" t="str">
        <f t="shared" si="109"/>
        <v>phases=3</v>
      </c>
      <c r="W984" t="str">
        <f t="shared" si="110"/>
        <v>Linecode=3p_11kV_100_ACSR_Al_o</v>
      </c>
      <c r="X984" t="str">
        <f t="shared" si="111"/>
        <v>Length=99.5904</v>
      </c>
      <c r="Y984" t="s">
        <v>307</v>
      </c>
    </row>
    <row r="985" spans="1:25" x14ac:dyDescent="0.25">
      <c r="A985" t="s">
        <v>52</v>
      </c>
      <c r="B985">
        <v>11</v>
      </c>
      <c r="C985" t="s">
        <v>37</v>
      </c>
      <c r="D985">
        <v>100</v>
      </c>
      <c r="E985" t="s">
        <v>27</v>
      </c>
      <c r="F985" t="s">
        <v>38</v>
      </c>
      <c r="G985" t="s">
        <v>30</v>
      </c>
      <c r="H985">
        <v>3</v>
      </c>
      <c r="I985">
        <v>87.359499999999997</v>
      </c>
      <c r="J985" t="s">
        <v>266</v>
      </c>
      <c r="K985">
        <v>4068</v>
      </c>
      <c r="L985">
        <v>4069</v>
      </c>
      <c r="M985" t="str">
        <f t="shared" si="105"/>
        <v>Dog100OverACSR</v>
      </c>
      <c r="N985" t="str">
        <f>+VLOOKUP(M985,LineCode!$E:$F,2,0)</f>
        <v>3p_11kV_100_ACSR_Al_o</v>
      </c>
      <c r="R985" t="s">
        <v>296</v>
      </c>
      <c r="S985" t="str">
        <f t="shared" si="106"/>
        <v>Line.line_GOT_4068_4069</v>
      </c>
      <c r="T985" t="str">
        <f t="shared" si="107"/>
        <v>Bus1=4068</v>
      </c>
      <c r="U985" t="str">
        <f t="shared" si="108"/>
        <v>Bus2=4069</v>
      </c>
      <c r="V985" t="str">
        <f t="shared" si="109"/>
        <v>phases=3</v>
      </c>
      <c r="W985" t="str">
        <f t="shared" si="110"/>
        <v>Linecode=3p_11kV_100_ACSR_Al_o</v>
      </c>
      <c r="X985" t="str">
        <f t="shared" si="111"/>
        <v>Length=87.3595</v>
      </c>
      <c r="Y985" t="s">
        <v>307</v>
      </c>
    </row>
    <row r="986" spans="1:25" x14ac:dyDescent="0.25">
      <c r="A986" t="s">
        <v>52</v>
      </c>
      <c r="B986">
        <v>11</v>
      </c>
      <c r="C986" t="s">
        <v>37</v>
      </c>
      <c r="D986">
        <v>100</v>
      </c>
      <c r="E986" t="s">
        <v>27</v>
      </c>
      <c r="F986" t="s">
        <v>38</v>
      </c>
      <c r="G986" t="s">
        <v>30</v>
      </c>
      <c r="H986">
        <v>3</v>
      </c>
      <c r="I986">
        <v>63.966099999999997</v>
      </c>
      <c r="J986" t="s">
        <v>266</v>
      </c>
      <c r="K986">
        <v>4069</v>
      </c>
      <c r="L986">
        <v>4001</v>
      </c>
      <c r="M986" t="str">
        <f t="shared" si="105"/>
        <v>Dog100OverACSR</v>
      </c>
      <c r="N986" t="str">
        <f>+VLOOKUP(M986,LineCode!$E:$F,2,0)</f>
        <v>3p_11kV_100_ACSR_Al_o</v>
      </c>
      <c r="R986" t="s">
        <v>296</v>
      </c>
      <c r="S986" t="str">
        <f t="shared" si="106"/>
        <v>Line.line_GOT_4069_4001</v>
      </c>
      <c r="T986" t="str">
        <f t="shared" si="107"/>
        <v>Bus1=4069</v>
      </c>
      <c r="U986" t="str">
        <f t="shared" si="108"/>
        <v>Bus2=4001</v>
      </c>
      <c r="V986" t="str">
        <f t="shared" si="109"/>
        <v>phases=3</v>
      </c>
      <c r="W986" t="str">
        <f t="shared" si="110"/>
        <v>Linecode=3p_11kV_100_ACSR_Al_o</v>
      </c>
      <c r="X986" t="str">
        <f t="shared" si="111"/>
        <v>Length=63.9661</v>
      </c>
      <c r="Y986" t="s">
        <v>307</v>
      </c>
    </row>
    <row r="987" spans="1:25" x14ac:dyDescent="0.25">
      <c r="A987" t="s">
        <v>52</v>
      </c>
      <c r="B987">
        <v>11</v>
      </c>
      <c r="C987" t="s">
        <v>37</v>
      </c>
      <c r="D987">
        <v>100</v>
      </c>
      <c r="E987" t="s">
        <v>27</v>
      </c>
      <c r="F987" t="s">
        <v>38</v>
      </c>
      <c r="G987" t="s">
        <v>30</v>
      </c>
      <c r="H987">
        <v>3</v>
      </c>
      <c r="I987">
        <v>46.459099999999999</v>
      </c>
      <c r="J987" t="s">
        <v>266</v>
      </c>
      <c r="K987">
        <v>4001</v>
      </c>
      <c r="L987">
        <v>4070</v>
      </c>
      <c r="M987" t="str">
        <f t="shared" si="105"/>
        <v>Dog100OverACSR</v>
      </c>
      <c r="N987" t="str">
        <f>+VLOOKUP(M987,LineCode!$E:$F,2,0)</f>
        <v>3p_11kV_100_ACSR_Al_o</v>
      </c>
      <c r="R987" t="s">
        <v>296</v>
      </c>
      <c r="S987" t="str">
        <f t="shared" si="106"/>
        <v>Line.line_GOT_4001_4070</v>
      </c>
      <c r="T987" t="str">
        <f t="shared" si="107"/>
        <v>Bus1=4001</v>
      </c>
      <c r="U987" t="str">
        <f t="shared" si="108"/>
        <v>Bus2=4070</v>
      </c>
      <c r="V987" t="str">
        <f t="shared" si="109"/>
        <v>phases=3</v>
      </c>
      <c r="W987" t="str">
        <f t="shared" si="110"/>
        <v>Linecode=3p_11kV_100_ACSR_Al_o</v>
      </c>
      <c r="X987" t="str">
        <f t="shared" si="111"/>
        <v>Length=46.4591</v>
      </c>
      <c r="Y987" t="s">
        <v>307</v>
      </c>
    </row>
    <row r="988" spans="1:25" x14ac:dyDescent="0.25">
      <c r="A988" t="s">
        <v>52</v>
      </c>
      <c r="B988">
        <v>11</v>
      </c>
      <c r="C988" t="s">
        <v>37</v>
      </c>
      <c r="D988">
        <v>100</v>
      </c>
      <c r="E988" t="s">
        <v>27</v>
      </c>
      <c r="F988" t="s">
        <v>38</v>
      </c>
      <c r="G988" t="s">
        <v>30</v>
      </c>
      <c r="H988">
        <v>3</v>
      </c>
      <c r="I988">
        <v>88.552599999999998</v>
      </c>
      <c r="J988" t="s">
        <v>266</v>
      </c>
      <c r="K988">
        <v>4070</v>
      </c>
      <c r="L988">
        <v>4071</v>
      </c>
      <c r="M988" t="str">
        <f t="shared" si="105"/>
        <v>Dog100OverACSR</v>
      </c>
      <c r="N988" t="str">
        <f>+VLOOKUP(M988,LineCode!$E:$F,2,0)</f>
        <v>3p_11kV_100_ACSR_Al_o</v>
      </c>
      <c r="R988" t="s">
        <v>296</v>
      </c>
      <c r="S988" t="str">
        <f t="shared" si="106"/>
        <v>Line.line_GOT_4070_4071</v>
      </c>
      <c r="T988" t="str">
        <f t="shared" si="107"/>
        <v>Bus1=4070</v>
      </c>
      <c r="U988" t="str">
        <f t="shared" si="108"/>
        <v>Bus2=4071</v>
      </c>
      <c r="V988" t="str">
        <f t="shared" si="109"/>
        <v>phases=3</v>
      </c>
      <c r="W988" t="str">
        <f t="shared" si="110"/>
        <v>Linecode=3p_11kV_100_ACSR_Al_o</v>
      </c>
      <c r="X988" t="str">
        <f t="shared" si="111"/>
        <v>Length=88.5526</v>
      </c>
      <c r="Y988" t="s">
        <v>307</v>
      </c>
    </row>
    <row r="989" spans="1:25" x14ac:dyDescent="0.25">
      <c r="A989" t="s">
        <v>52</v>
      </c>
      <c r="B989">
        <v>11</v>
      </c>
      <c r="C989" t="s">
        <v>37</v>
      </c>
      <c r="D989">
        <v>100</v>
      </c>
      <c r="E989" t="s">
        <v>27</v>
      </c>
      <c r="F989" t="s">
        <v>38</v>
      </c>
      <c r="G989" t="s">
        <v>30</v>
      </c>
      <c r="H989">
        <v>3</v>
      </c>
      <c r="I989">
        <v>21.467199999999998</v>
      </c>
      <c r="J989" t="s">
        <v>266</v>
      </c>
      <c r="K989">
        <v>4071</v>
      </c>
      <c r="L989">
        <v>4072</v>
      </c>
      <c r="M989" t="str">
        <f t="shared" si="105"/>
        <v>Dog100OverACSR</v>
      </c>
      <c r="N989" t="str">
        <f>+VLOOKUP(M989,LineCode!$E:$F,2,0)</f>
        <v>3p_11kV_100_ACSR_Al_o</v>
      </c>
      <c r="R989" t="s">
        <v>296</v>
      </c>
      <c r="S989" t="str">
        <f t="shared" si="106"/>
        <v>Line.line_GOT_4071_4072</v>
      </c>
      <c r="T989" t="str">
        <f t="shared" si="107"/>
        <v>Bus1=4071</v>
      </c>
      <c r="U989" t="str">
        <f t="shared" si="108"/>
        <v>Bus2=4072</v>
      </c>
      <c r="V989" t="str">
        <f t="shared" si="109"/>
        <v>phases=3</v>
      </c>
      <c r="W989" t="str">
        <f t="shared" si="110"/>
        <v>Linecode=3p_11kV_100_ACSR_Al_o</v>
      </c>
      <c r="X989" t="str">
        <f t="shared" si="111"/>
        <v>Length=21.4672</v>
      </c>
      <c r="Y989" t="s">
        <v>307</v>
      </c>
    </row>
    <row r="990" spans="1:25" x14ac:dyDescent="0.25">
      <c r="A990" t="s">
        <v>52</v>
      </c>
      <c r="B990">
        <v>11</v>
      </c>
      <c r="C990" t="s">
        <v>37</v>
      </c>
      <c r="D990">
        <v>100</v>
      </c>
      <c r="E990" t="s">
        <v>27</v>
      </c>
      <c r="F990" t="s">
        <v>38</v>
      </c>
      <c r="G990" t="s">
        <v>30</v>
      </c>
      <c r="H990">
        <v>3</v>
      </c>
      <c r="I990">
        <v>58.463900000000002</v>
      </c>
      <c r="J990" t="s">
        <v>266</v>
      </c>
      <c r="K990">
        <v>4072</v>
      </c>
      <c r="L990">
        <v>4073</v>
      </c>
      <c r="M990" t="str">
        <f t="shared" si="105"/>
        <v>Dog100OverACSR</v>
      </c>
      <c r="N990" t="str">
        <f>+VLOOKUP(M990,LineCode!$E:$F,2,0)</f>
        <v>3p_11kV_100_ACSR_Al_o</v>
      </c>
      <c r="R990" t="s">
        <v>296</v>
      </c>
      <c r="S990" t="str">
        <f t="shared" si="106"/>
        <v>Line.line_GOT_4072_4073</v>
      </c>
      <c r="T990" t="str">
        <f t="shared" si="107"/>
        <v>Bus1=4072</v>
      </c>
      <c r="U990" t="str">
        <f t="shared" si="108"/>
        <v>Bus2=4073</v>
      </c>
      <c r="V990" t="str">
        <f t="shared" si="109"/>
        <v>phases=3</v>
      </c>
      <c r="W990" t="str">
        <f t="shared" si="110"/>
        <v>Linecode=3p_11kV_100_ACSR_Al_o</v>
      </c>
      <c r="X990" t="str">
        <f t="shared" si="111"/>
        <v>Length=58.4639</v>
      </c>
      <c r="Y990" t="s">
        <v>307</v>
      </c>
    </row>
    <row r="991" spans="1:25" x14ac:dyDescent="0.25">
      <c r="A991" t="s">
        <v>52</v>
      </c>
      <c r="B991">
        <v>11</v>
      </c>
      <c r="C991" t="s">
        <v>37</v>
      </c>
      <c r="D991">
        <v>100</v>
      </c>
      <c r="E991" t="s">
        <v>27</v>
      </c>
      <c r="F991" t="s">
        <v>38</v>
      </c>
      <c r="G991" t="s">
        <v>30</v>
      </c>
      <c r="H991">
        <v>3</v>
      </c>
      <c r="I991">
        <v>50.967500000000001</v>
      </c>
      <c r="J991" t="s">
        <v>266</v>
      </c>
      <c r="K991">
        <v>4073</v>
      </c>
      <c r="L991">
        <v>4074</v>
      </c>
      <c r="M991" t="str">
        <f t="shared" si="105"/>
        <v>Dog100OverACSR</v>
      </c>
      <c r="N991" t="str">
        <f>+VLOOKUP(M991,LineCode!$E:$F,2,0)</f>
        <v>3p_11kV_100_ACSR_Al_o</v>
      </c>
      <c r="R991" t="s">
        <v>296</v>
      </c>
      <c r="S991" t="str">
        <f t="shared" si="106"/>
        <v>Line.line_GOT_4073_4074</v>
      </c>
      <c r="T991" t="str">
        <f t="shared" si="107"/>
        <v>Bus1=4073</v>
      </c>
      <c r="U991" t="str">
        <f t="shared" si="108"/>
        <v>Bus2=4074</v>
      </c>
      <c r="V991" t="str">
        <f t="shared" si="109"/>
        <v>phases=3</v>
      </c>
      <c r="W991" t="str">
        <f t="shared" si="110"/>
        <v>Linecode=3p_11kV_100_ACSR_Al_o</v>
      </c>
      <c r="X991" t="str">
        <f t="shared" si="111"/>
        <v>Length=50.9675</v>
      </c>
      <c r="Y991" t="s">
        <v>307</v>
      </c>
    </row>
    <row r="992" spans="1:25" x14ac:dyDescent="0.25">
      <c r="A992" t="s">
        <v>52</v>
      </c>
      <c r="B992">
        <v>11</v>
      </c>
      <c r="C992" t="s">
        <v>37</v>
      </c>
      <c r="D992">
        <v>100</v>
      </c>
      <c r="E992" t="s">
        <v>27</v>
      </c>
      <c r="F992" t="s">
        <v>38</v>
      </c>
      <c r="G992" t="s">
        <v>30</v>
      </c>
      <c r="H992">
        <v>3</v>
      </c>
      <c r="I992">
        <v>75.005899999999997</v>
      </c>
      <c r="J992" t="s">
        <v>266</v>
      </c>
      <c r="K992">
        <v>4074</v>
      </c>
      <c r="L992">
        <v>4075</v>
      </c>
      <c r="M992" t="str">
        <f t="shared" si="105"/>
        <v>Dog100OverACSR</v>
      </c>
      <c r="N992" t="str">
        <f>+VLOOKUP(M992,LineCode!$E:$F,2,0)</f>
        <v>3p_11kV_100_ACSR_Al_o</v>
      </c>
      <c r="R992" t="s">
        <v>296</v>
      </c>
      <c r="S992" t="str">
        <f t="shared" si="106"/>
        <v>Line.line_GOT_4074_4075</v>
      </c>
      <c r="T992" t="str">
        <f t="shared" si="107"/>
        <v>Bus1=4074</v>
      </c>
      <c r="U992" t="str">
        <f t="shared" si="108"/>
        <v>Bus2=4075</v>
      </c>
      <c r="V992" t="str">
        <f t="shared" si="109"/>
        <v>phases=3</v>
      </c>
      <c r="W992" t="str">
        <f t="shared" si="110"/>
        <v>Linecode=3p_11kV_100_ACSR_Al_o</v>
      </c>
      <c r="X992" t="str">
        <f t="shared" si="111"/>
        <v>Length=75.0059</v>
      </c>
      <c r="Y992" t="s">
        <v>307</v>
      </c>
    </row>
    <row r="993" spans="1:25" x14ac:dyDescent="0.25">
      <c r="A993" t="s">
        <v>52</v>
      </c>
      <c r="B993">
        <v>11</v>
      </c>
      <c r="C993" t="s">
        <v>37</v>
      </c>
      <c r="D993">
        <v>100</v>
      </c>
      <c r="E993" t="s">
        <v>27</v>
      </c>
      <c r="F993" t="s">
        <v>38</v>
      </c>
      <c r="G993" t="s">
        <v>30</v>
      </c>
      <c r="H993">
        <v>3</v>
      </c>
      <c r="I993">
        <v>49.107700000000001</v>
      </c>
      <c r="J993" t="s">
        <v>266</v>
      </c>
      <c r="K993">
        <v>4075</v>
      </c>
      <c r="L993">
        <v>4076</v>
      </c>
      <c r="M993" t="str">
        <f t="shared" si="105"/>
        <v>Dog100OverACSR</v>
      </c>
      <c r="N993" t="str">
        <f>+VLOOKUP(M993,LineCode!$E:$F,2,0)</f>
        <v>3p_11kV_100_ACSR_Al_o</v>
      </c>
      <c r="R993" t="s">
        <v>296</v>
      </c>
      <c r="S993" t="str">
        <f t="shared" si="106"/>
        <v>Line.line_GOT_4075_4076</v>
      </c>
      <c r="T993" t="str">
        <f t="shared" si="107"/>
        <v>Bus1=4075</v>
      </c>
      <c r="U993" t="str">
        <f t="shared" si="108"/>
        <v>Bus2=4076</v>
      </c>
      <c r="V993" t="str">
        <f t="shared" si="109"/>
        <v>phases=3</v>
      </c>
      <c r="W993" t="str">
        <f t="shared" si="110"/>
        <v>Linecode=3p_11kV_100_ACSR_Al_o</v>
      </c>
      <c r="X993" t="str">
        <f t="shared" si="111"/>
        <v>Length=49.1077</v>
      </c>
      <c r="Y993" t="s">
        <v>307</v>
      </c>
    </row>
    <row r="994" spans="1:25" x14ac:dyDescent="0.25">
      <c r="A994" t="s">
        <v>52</v>
      </c>
      <c r="B994">
        <v>11</v>
      </c>
      <c r="C994" t="s">
        <v>37</v>
      </c>
      <c r="D994">
        <v>100</v>
      </c>
      <c r="E994" t="s">
        <v>27</v>
      </c>
      <c r="F994" t="s">
        <v>38</v>
      </c>
      <c r="G994" t="s">
        <v>30</v>
      </c>
      <c r="H994">
        <v>3</v>
      </c>
      <c r="I994">
        <v>10.845000000000001</v>
      </c>
      <c r="J994" t="s">
        <v>266</v>
      </c>
      <c r="K994">
        <v>4076</v>
      </c>
      <c r="L994">
        <v>4077</v>
      </c>
      <c r="M994" t="str">
        <f t="shared" si="105"/>
        <v>Dog100OverACSR</v>
      </c>
      <c r="N994" t="str">
        <f>+VLOOKUP(M994,LineCode!$E:$F,2,0)</f>
        <v>3p_11kV_100_ACSR_Al_o</v>
      </c>
      <c r="R994" t="s">
        <v>296</v>
      </c>
      <c r="S994" t="str">
        <f t="shared" si="106"/>
        <v>Line.line_GOT_4076_4077</v>
      </c>
      <c r="T994" t="str">
        <f t="shared" si="107"/>
        <v>Bus1=4076</v>
      </c>
      <c r="U994" t="str">
        <f t="shared" si="108"/>
        <v>Bus2=4077</v>
      </c>
      <c r="V994" t="str">
        <f t="shared" si="109"/>
        <v>phases=3</v>
      </c>
      <c r="W994" t="str">
        <f t="shared" si="110"/>
        <v>Linecode=3p_11kV_100_ACSR_Al_o</v>
      </c>
      <c r="X994" t="str">
        <f t="shared" si="111"/>
        <v>Length=10.845</v>
      </c>
      <c r="Y994" t="s">
        <v>307</v>
      </c>
    </row>
    <row r="995" spans="1:25" x14ac:dyDescent="0.25">
      <c r="A995" t="s">
        <v>52</v>
      </c>
      <c r="B995">
        <v>11</v>
      </c>
      <c r="C995" t="s">
        <v>37</v>
      </c>
      <c r="D995">
        <v>100</v>
      </c>
      <c r="E995" t="s">
        <v>27</v>
      </c>
      <c r="F995" t="s">
        <v>38</v>
      </c>
      <c r="G995" t="s">
        <v>30</v>
      </c>
      <c r="H995">
        <v>3</v>
      </c>
      <c r="I995">
        <v>217.494</v>
      </c>
      <c r="J995" t="s">
        <v>266</v>
      </c>
      <c r="K995">
        <v>4077</v>
      </c>
      <c r="L995">
        <v>4078</v>
      </c>
      <c r="M995" t="str">
        <f t="shared" si="105"/>
        <v>Dog100OverACSR</v>
      </c>
      <c r="N995" t="str">
        <f>+VLOOKUP(M995,LineCode!$E:$F,2,0)</f>
        <v>3p_11kV_100_ACSR_Al_o</v>
      </c>
      <c r="R995" t="s">
        <v>296</v>
      </c>
      <c r="S995" t="str">
        <f t="shared" si="106"/>
        <v>Line.line_GOT_4077_4078</v>
      </c>
      <c r="T995" t="str">
        <f t="shared" si="107"/>
        <v>Bus1=4077</v>
      </c>
      <c r="U995" t="str">
        <f t="shared" si="108"/>
        <v>Bus2=4078</v>
      </c>
      <c r="V995" t="str">
        <f t="shared" si="109"/>
        <v>phases=3</v>
      </c>
      <c r="W995" t="str">
        <f t="shared" si="110"/>
        <v>Linecode=3p_11kV_100_ACSR_Al_o</v>
      </c>
      <c r="X995" t="str">
        <f t="shared" si="111"/>
        <v>Length=217.494</v>
      </c>
      <c r="Y995" t="s">
        <v>307</v>
      </c>
    </row>
    <row r="996" spans="1:25" x14ac:dyDescent="0.25">
      <c r="A996" t="s">
        <v>52</v>
      </c>
      <c r="B996">
        <v>11</v>
      </c>
      <c r="C996" t="s">
        <v>37</v>
      </c>
      <c r="D996">
        <v>100</v>
      </c>
      <c r="E996" t="s">
        <v>27</v>
      </c>
      <c r="F996" t="s">
        <v>38</v>
      </c>
      <c r="G996" t="s">
        <v>30</v>
      </c>
      <c r="H996">
        <v>3</v>
      </c>
      <c r="I996">
        <v>21.114100000000001</v>
      </c>
      <c r="J996" t="s">
        <v>266</v>
      </c>
      <c r="K996">
        <v>4078</v>
      </c>
      <c r="L996">
        <v>4079</v>
      </c>
      <c r="M996" t="str">
        <f t="shared" si="105"/>
        <v>Dog100OverACSR</v>
      </c>
      <c r="N996" t="str">
        <f>+VLOOKUP(M996,LineCode!$E:$F,2,0)</f>
        <v>3p_11kV_100_ACSR_Al_o</v>
      </c>
      <c r="R996" t="s">
        <v>296</v>
      </c>
      <c r="S996" t="str">
        <f t="shared" si="106"/>
        <v>Line.line_GOT_4078_4079</v>
      </c>
      <c r="T996" t="str">
        <f t="shared" si="107"/>
        <v>Bus1=4078</v>
      </c>
      <c r="U996" t="str">
        <f t="shared" si="108"/>
        <v>Bus2=4079</v>
      </c>
      <c r="V996" t="str">
        <f t="shared" si="109"/>
        <v>phases=3</v>
      </c>
      <c r="W996" t="str">
        <f t="shared" si="110"/>
        <v>Linecode=3p_11kV_100_ACSR_Al_o</v>
      </c>
      <c r="X996" t="str">
        <f t="shared" si="111"/>
        <v>Length=21.1141</v>
      </c>
      <c r="Y996" t="s">
        <v>307</v>
      </c>
    </row>
    <row r="997" spans="1:25" x14ac:dyDescent="0.25">
      <c r="A997" t="s">
        <v>52</v>
      </c>
      <c r="B997">
        <v>11</v>
      </c>
      <c r="C997" t="s">
        <v>37</v>
      </c>
      <c r="D997">
        <v>100</v>
      </c>
      <c r="E997" t="s">
        <v>27</v>
      </c>
      <c r="F997" t="s">
        <v>38</v>
      </c>
      <c r="G997" t="s">
        <v>30</v>
      </c>
      <c r="H997">
        <v>3</v>
      </c>
      <c r="I997">
        <v>29.906199999999998</v>
      </c>
      <c r="J997" t="s">
        <v>266</v>
      </c>
      <c r="K997">
        <v>4079</v>
      </c>
      <c r="L997">
        <v>4080</v>
      </c>
      <c r="M997" t="str">
        <f t="shared" si="105"/>
        <v>Dog100OverACSR</v>
      </c>
      <c r="N997" t="str">
        <f>+VLOOKUP(M997,LineCode!$E:$F,2,0)</f>
        <v>3p_11kV_100_ACSR_Al_o</v>
      </c>
      <c r="R997" t="s">
        <v>296</v>
      </c>
      <c r="S997" t="str">
        <f t="shared" si="106"/>
        <v>Line.line_GOT_4079_4080</v>
      </c>
      <c r="T997" t="str">
        <f t="shared" si="107"/>
        <v>Bus1=4079</v>
      </c>
      <c r="U997" t="str">
        <f t="shared" si="108"/>
        <v>Bus2=4080</v>
      </c>
      <c r="V997" t="str">
        <f t="shared" si="109"/>
        <v>phases=3</v>
      </c>
      <c r="W997" t="str">
        <f t="shared" si="110"/>
        <v>Linecode=3p_11kV_100_ACSR_Al_o</v>
      </c>
      <c r="X997" t="str">
        <f t="shared" si="111"/>
        <v>Length=29.9062</v>
      </c>
      <c r="Y997" t="s">
        <v>307</v>
      </c>
    </row>
    <row r="998" spans="1:25" x14ac:dyDescent="0.25">
      <c r="A998" t="s">
        <v>52</v>
      </c>
      <c r="B998">
        <v>11</v>
      </c>
      <c r="C998" t="s">
        <v>37</v>
      </c>
      <c r="D998">
        <v>100</v>
      </c>
      <c r="E998" t="s">
        <v>27</v>
      </c>
      <c r="F998" t="s">
        <v>38</v>
      </c>
      <c r="G998" t="s">
        <v>30</v>
      </c>
      <c r="H998">
        <v>3</v>
      </c>
      <c r="I998">
        <v>19.523599999999998</v>
      </c>
      <c r="J998" t="s">
        <v>266</v>
      </c>
      <c r="K998">
        <v>4080</v>
      </c>
      <c r="L998">
        <v>4081</v>
      </c>
      <c r="M998" t="str">
        <f t="shared" si="105"/>
        <v>Dog100OverACSR</v>
      </c>
      <c r="N998" t="str">
        <f>+VLOOKUP(M998,LineCode!$E:$F,2,0)</f>
        <v>3p_11kV_100_ACSR_Al_o</v>
      </c>
      <c r="R998" t="s">
        <v>296</v>
      </c>
      <c r="S998" t="str">
        <f t="shared" si="106"/>
        <v>Line.line_GOT_4080_4081</v>
      </c>
      <c r="T998" t="str">
        <f t="shared" si="107"/>
        <v>Bus1=4080</v>
      </c>
      <c r="U998" t="str">
        <f t="shared" si="108"/>
        <v>Bus2=4081</v>
      </c>
      <c r="V998" t="str">
        <f t="shared" si="109"/>
        <v>phases=3</v>
      </c>
      <c r="W998" t="str">
        <f t="shared" si="110"/>
        <v>Linecode=3p_11kV_100_ACSR_Al_o</v>
      </c>
      <c r="X998" t="str">
        <f t="shared" si="111"/>
        <v>Length=19.5236</v>
      </c>
      <c r="Y998" t="s">
        <v>307</v>
      </c>
    </row>
    <row r="999" spans="1:25" x14ac:dyDescent="0.25">
      <c r="A999" t="s">
        <v>52</v>
      </c>
      <c r="B999">
        <v>11</v>
      </c>
      <c r="C999" t="s">
        <v>37</v>
      </c>
      <c r="D999">
        <v>100</v>
      </c>
      <c r="E999" t="s">
        <v>27</v>
      </c>
      <c r="F999" t="s">
        <v>38</v>
      </c>
      <c r="G999" t="s">
        <v>30</v>
      </c>
      <c r="H999">
        <v>3</v>
      </c>
      <c r="I999">
        <v>37.577599999999997</v>
      </c>
      <c r="J999" t="s">
        <v>266</v>
      </c>
      <c r="K999">
        <v>4001</v>
      </c>
      <c r="L999">
        <v>4082</v>
      </c>
      <c r="M999" t="str">
        <f t="shared" si="105"/>
        <v>Dog100OverACSR</v>
      </c>
      <c r="N999" t="str">
        <f>+VLOOKUP(M999,LineCode!$E:$F,2,0)</f>
        <v>3p_11kV_100_ACSR_Al_o</v>
      </c>
      <c r="R999" t="s">
        <v>296</v>
      </c>
      <c r="S999" t="str">
        <f t="shared" si="106"/>
        <v>Line.line_GOT_4001_4082</v>
      </c>
      <c r="T999" t="str">
        <f t="shared" si="107"/>
        <v>Bus1=4001</v>
      </c>
      <c r="U999" t="str">
        <f t="shared" si="108"/>
        <v>Bus2=4082</v>
      </c>
      <c r="V999" t="str">
        <f t="shared" si="109"/>
        <v>phases=3</v>
      </c>
      <c r="W999" t="str">
        <f t="shared" si="110"/>
        <v>Linecode=3p_11kV_100_ACSR_Al_o</v>
      </c>
      <c r="X999" t="str">
        <f t="shared" si="111"/>
        <v>Length=37.5776</v>
      </c>
      <c r="Y999" t="s">
        <v>307</v>
      </c>
    </row>
    <row r="1000" spans="1:25" x14ac:dyDescent="0.25">
      <c r="A1000" t="s">
        <v>52</v>
      </c>
      <c r="B1000">
        <v>11</v>
      </c>
      <c r="C1000" t="s">
        <v>37</v>
      </c>
      <c r="D1000">
        <v>100</v>
      </c>
      <c r="E1000" t="s">
        <v>27</v>
      </c>
      <c r="F1000" t="s">
        <v>38</v>
      </c>
      <c r="G1000" t="s">
        <v>30</v>
      </c>
      <c r="H1000">
        <v>3</v>
      </c>
      <c r="I1000">
        <v>38.7226</v>
      </c>
      <c r="J1000" t="s">
        <v>266</v>
      </c>
      <c r="K1000">
        <v>4082</v>
      </c>
      <c r="L1000">
        <v>4083</v>
      </c>
      <c r="M1000" t="str">
        <f t="shared" si="105"/>
        <v>Dog100OverACSR</v>
      </c>
      <c r="N1000" t="str">
        <f>+VLOOKUP(M1000,LineCode!$E:$F,2,0)</f>
        <v>3p_11kV_100_ACSR_Al_o</v>
      </c>
      <c r="R1000" t="s">
        <v>296</v>
      </c>
      <c r="S1000" t="str">
        <f t="shared" si="106"/>
        <v>Line.line_GOT_4082_4083</v>
      </c>
      <c r="T1000" t="str">
        <f t="shared" si="107"/>
        <v>Bus1=4082</v>
      </c>
      <c r="U1000" t="str">
        <f t="shared" si="108"/>
        <v>Bus2=4083</v>
      </c>
      <c r="V1000" t="str">
        <f t="shared" si="109"/>
        <v>phases=3</v>
      </c>
      <c r="W1000" t="str">
        <f t="shared" si="110"/>
        <v>Linecode=3p_11kV_100_ACSR_Al_o</v>
      </c>
      <c r="X1000" t="str">
        <f t="shared" si="111"/>
        <v>Length=38.7226</v>
      </c>
      <c r="Y1000" t="s">
        <v>307</v>
      </c>
    </row>
    <row r="1001" spans="1:25" x14ac:dyDescent="0.25">
      <c r="A1001" t="s">
        <v>52</v>
      </c>
      <c r="B1001">
        <v>11</v>
      </c>
      <c r="C1001" t="s">
        <v>37</v>
      </c>
      <c r="D1001">
        <v>100</v>
      </c>
      <c r="E1001" t="s">
        <v>27</v>
      </c>
      <c r="F1001" t="s">
        <v>38</v>
      </c>
      <c r="G1001" t="s">
        <v>30</v>
      </c>
      <c r="H1001">
        <v>3</v>
      </c>
      <c r="I1001">
        <v>61.563400000000001</v>
      </c>
      <c r="J1001" t="s">
        <v>266</v>
      </c>
      <c r="K1001">
        <v>4083</v>
      </c>
      <c r="L1001">
        <v>4084</v>
      </c>
      <c r="M1001" t="str">
        <f t="shared" si="105"/>
        <v>Dog100OverACSR</v>
      </c>
      <c r="N1001" t="str">
        <f>+VLOOKUP(M1001,LineCode!$E:$F,2,0)</f>
        <v>3p_11kV_100_ACSR_Al_o</v>
      </c>
      <c r="R1001" t="s">
        <v>296</v>
      </c>
      <c r="S1001" t="str">
        <f t="shared" si="106"/>
        <v>Line.line_GOT_4083_4084</v>
      </c>
      <c r="T1001" t="str">
        <f t="shared" si="107"/>
        <v>Bus1=4083</v>
      </c>
      <c r="U1001" t="str">
        <f t="shared" si="108"/>
        <v>Bus2=4084</v>
      </c>
      <c r="V1001" t="str">
        <f t="shared" si="109"/>
        <v>phases=3</v>
      </c>
      <c r="W1001" t="str">
        <f t="shared" si="110"/>
        <v>Linecode=3p_11kV_100_ACSR_Al_o</v>
      </c>
      <c r="X1001" t="str">
        <f t="shared" si="111"/>
        <v>Length=61.5634</v>
      </c>
      <c r="Y1001" t="s">
        <v>307</v>
      </c>
    </row>
    <row r="1002" spans="1:25" x14ac:dyDescent="0.25">
      <c r="A1002" t="s">
        <v>52</v>
      </c>
      <c r="B1002">
        <v>11</v>
      </c>
      <c r="C1002" t="s">
        <v>37</v>
      </c>
      <c r="D1002">
        <v>100</v>
      </c>
      <c r="E1002" t="s">
        <v>27</v>
      </c>
      <c r="F1002" t="s">
        <v>38</v>
      </c>
      <c r="G1002" t="s">
        <v>30</v>
      </c>
      <c r="H1002">
        <v>3</v>
      </c>
      <c r="I1002">
        <v>57.605499999999999</v>
      </c>
      <c r="J1002" t="s">
        <v>266</v>
      </c>
      <c r="K1002">
        <v>4084</v>
      </c>
      <c r="L1002">
        <v>4085</v>
      </c>
      <c r="M1002" t="str">
        <f t="shared" si="105"/>
        <v>Dog100OverACSR</v>
      </c>
      <c r="N1002" t="str">
        <f>+VLOOKUP(M1002,LineCode!$E:$F,2,0)</f>
        <v>3p_11kV_100_ACSR_Al_o</v>
      </c>
      <c r="R1002" t="s">
        <v>296</v>
      </c>
      <c r="S1002" t="str">
        <f t="shared" si="106"/>
        <v>Line.line_GOT_4084_4085</v>
      </c>
      <c r="T1002" t="str">
        <f t="shared" si="107"/>
        <v>Bus1=4084</v>
      </c>
      <c r="U1002" t="str">
        <f t="shared" si="108"/>
        <v>Bus2=4085</v>
      </c>
      <c r="V1002" t="str">
        <f t="shared" si="109"/>
        <v>phases=3</v>
      </c>
      <c r="W1002" t="str">
        <f t="shared" si="110"/>
        <v>Linecode=3p_11kV_100_ACSR_Al_o</v>
      </c>
      <c r="X1002" t="str">
        <f t="shared" si="111"/>
        <v>Length=57.6055</v>
      </c>
      <c r="Y1002" t="s">
        <v>307</v>
      </c>
    </row>
    <row r="1003" spans="1:25" x14ac:dyDescent="0.25">
      <c r="A1003" t="s">
        <v>52</v>
      </c>
      <c r="B1003">
        <v>11</v>
      </c>
      <c r="C1003" t="s">
        <v>37</v>
      </c>
      <c r="D1003">
        <v>100</v>
      </c>
      <c r="E1003" t="s">
        <v>27</v>
      </c>
      <c r="F1003" t="s">
        <v>38</v>
      </c>
      <c r="G1003" t="s">
        <v>30</v>
      </c>
      <c r="H1003">
        <v>3</v>
      </c>
      <c r="I1003">
        <v>64.811700000000002</v>
      </c>
      <c r="J1003" t="s">
        <v>266</v>
      </c>
      <c r="K1003">
        <v>4085</v>
      </c>
      <c r="L1003">
        <v>4086</v>
      </c>
      <c r="M1003" t="str">
        <f t="shared" si="105"/>
        <v>Dog100OverACSR</v>
      </c>
      <c r="N1003" t="str">
        <f>+VLOOKUP(M1003,LineCode!$E:$F,2,0)</f>
        <v>3p_11kV_100_ACSR_Al_o</v>
      </c>
      <c r="R1003" t="s">
        <v>296</v>
      </c>
      <c r="S1003" t="str">
        <f t="shared" si="106"/>
        <v>Line.line_GOT_4085_4086</v>
      </c>
      <c r="T1003" t="str">
        <f t="shared" si="107"/>
        <v>Bus1=4085</v>
      </c>
      <c r="U1003" t="str">
        <f t="shared" si="108"/>
        <v>Bus2=4086</v>
      </c>
      <c r="V1003" t="str">
        <f t="shared" si="109"/>
        <v>phases=3</v>
      </c>
      <c r="W1003" t="str">
        <f t="shared" si="110"/>
        <v>Linecode=3p_11kV_100_ACSR_Al_o</v>
      </c>
      <c r="X1003" t="str">
        <f t="shared" si="111"/>
        <v>Length=64.8117</v>
      </c>
      <c r="Y1003" t="s">
        <v>307</v>
      </c>
    </row>
    <row r="1004" spans="1:25" x14ac:dyDescent="0.25">
      <c r="A1004" t="s">
        <v>52</v>
      </c>
      <c r="B1004">
        <v>11</v>
      </c>
      <c r="C1004" t="s">
        <v>37</v>
      </c>
      <c r="D1004">
        <v>100</v>
      </c>
      <c r="E1004" t="s">
        <v>27</v>
      </c>
      <c r="F1004" t="s">
        <v>38</v>
      </c>
      <c r="G1004" t="s">
        <v>30</v>
      </c>
      <c r="H1004">
        <v>3</v>
      </c>
      <c r="I1004">
        <v>34.088200000000001</v>
      </c>
      <c r="J1004" t="s">
        <v>266</v>
      </c>
      <c r="K1004">
        <v>4086</v>
      </c>
      <c r="L1004">
        <v>4087</v>
      </c>
      <c r="M1004" t="str">
        <f t="shared" si="105"/>
        <v>Dog100OverACSR</v>
      </c>
      <c r="N1004" t="str">
        <f>+VLOOKUP(M1004,LineCode!$E:$F,2,0)</f>
        <v>3p_11kV_100_ACSR_Al_o</v>
      </c>
      <c r="R1004" t="s">
        <v>296</v>
      </c>
      <c r="S1004" t="str">
        <f t="shared" si="106"/>
        <v>Line.line_GOT_4086_4087</v>
      </c>
      <c r="T1004" t="str">
        <f t="shared" si="107"/>
        <v>Bus1=4086</v>
      </c>
      <c r="U1004" t="str">
        <f t="shared" si="108"/>
        <v>Bus2=4087</v>
      </c>
      <c r="V1004" t="str">
        <f t="shared" si="109"/>
        <v>phases=3</v>
      </c>
      <c r="W1004" t="str">
        <f t="shared" si="110"/>
        <v>Linecode=3p_11kV_100_ACSR_Al_o</v>
      </c>
      <c r="X1004" t="str">
        <f t="shared" si="111"/>
        <v>Length=34.0882</v>
      </c>
      <c r="Y1004" t="s">
        <v>307</v>
      </c>
    </row>
    <row r="1005" spans="1:25" x14ac:dyDescent="0.25">
      <c r="A1005" t="s">
        <v>52</v>
      </c>
      <c r="B1005">
        <v>11</v>
      </c>
      <c r="C1005" t="s">
        <v>37</v>
      </c>
      <c r="D1005">
        <v>100</v>
      </c>
      <c r="E1005" t="s">
        <v>27</v>
      </c>
      <c r="F1005" t="s">
        <v>38</v>
      </c>
      <c r="G1005" t="s">
        <v>30</v>
      </c>
      <c r="H1005">
        <v>3</v>
      </c>
      <c r="I1005">
        <v>67.560100000000006</v>
      </c>
      <c r="J1005" t="s">
        <v>266</v>
      </c>
      <c r="K1005">
        <v>4087</v>
      </c>
      <c r="L1005">
        <v>4088</v>
      </c>
      <c r="M1005" t="str">
        <f t="shared" si="105"/>
        <v>Dog100OverACSR</v>
      </c>
      <c r="N1005" t="str">
        <f>+VLOOKUP(M1005,LineCode!$E:$F,2,0)</f>
        <v>3p_11kV_100_ACSR_Al_o</v>
      </c>
      <c r="R1005" t="s">
        <v>296</v>
      </c>
      <c r="S1005" t="str">
        <f t="shared" si="106"/>
        <v>Line.line_GOT_4087_4088</v>
      </c>
      <c r="T1005" t="str">
        <f t="shared" si="107"/>
        <v>Bus1=4087</v>
      </c>
      <c r="U1005" t="str">
        <f t="shared" si="108"/>
        <v>Bus2=4088</v>
      </c>
      <c r="V1005" t="str">
        <f t="shared" si="109"/>
        <v>phases=3</v>
      </c>
      <c r="W1005" t="str">
        <f t="shared" si="110"/>
        <v>Linecode=3p_11kV_100_ACSR_Al_o</v>
      </c>
      <c r="X1005" t="str">
        <f t="shared" si="111"/>
        <v>Length=67.5601</v>
      </c>
      <c r="Y1005" t="s">
        <v>307</v>
      </c>
    </row>
    <row r="1006" spans="1:25" x14ac:dyDescent="0.25">
      <c r="A1006" t="s">
        <v>52</v>
      </c>
      <c r="B1006">
        <v>11</v>
      </c>
      <c r="C1006" t="s">
        <v>37</v>
      </c>
      <c r="D1006">
        <v>100</v>
      </c>
      <c r="E1006" t="s">
        <v>27</v>
      </c>
      <c r="F1006" t="s">
        <v>38</v>
      </c>
      <c r="G1006" t="s">
        <v>30</v>
      </c>
      <c r="H1006">
        <v>3</v>
      </c>
      <c r="I1006">
        <v>45.249899999999997</v>
      </c>
      <c r="J1006" t="s">
        <v>266</v>
      </c>
      <c r="K1006">
        <v>4088</v>
      </c>
      <c r="L1006">
        <v>4089</v>
      </c>
      <c r="M1006" t="str">
        <f t="shared" si="105"/>
        <v>Dog100OverACSR</v>
      </c>
      <c r="N1006" t="str">
        <f>+VLOOKUP(M1006,LineCode!$E:$F,2,0)</f>
        <v>3p_11kV_100_ACSR_Al_o</v>
      </c>
      <c r="R1006" t="s">
        <v>296</v>
      </c>
      <c r="S1006" t="str">
        <f t="shared" si="106"/>
        <v>Line.line_GOT_4088_4089</v>
      </c>
      <c r="T1006" t="str">
        <f t="shared" si="107"/>
        <v>Bus1=4088</v>
      </c>
      <c r="U1006" t="str">
        <f t="shared" si="108"/>
        <v>Bus2=4089</v>
      </c>
      <c r="V1006" t="str">
        <f t="shared" si="109"/>
        <v>phases=3</v>
      </c>
      <c r="W1006" t="str">
        <f t="shared" si="110"/>
        <v>Linecode=3p_11kV_100_ACSR_Al_o</v>
      </c>
      <c r="X1006" t="str">
        <f t="shared" si="111"/>
        <v>Length=45.2499</v>
      </c>
      <c r="Y1006" t="s">
        <v>307</v>
      </c>
    </row>
    <row r="1007" spans="1:25" x14ac:dyDescent="0.25">
      <c r="A1007" t="s">
        <v>52</v>
      </c>
      <c r="B1007">
        <v>11</v>
      </c>
      <c r="C1007" t="s">
        <v>37</v>
      </c>
      <c r="D1007">
        <v>100</v>
      </c>
      <c r="E1007" t="s">
        <v>27</v>
      </c>
      <c r="F1007" t="s">
        <v>38</v>
      </c>
      <c r="G1007" t="s">
        <v>30</v>
      </c>
      <c r="H1007">
        <v>3</v>
      </c>
      <c r="I1007">
        <v>48.228900000000003</v>
      </c>
      <c r="J1007" t="s">
        <v>266</v>
      </c>
      <c r="K1007">
        <v>4089</v>
      </c>
      <c r="L1007">
        <v>4090</v>
      </c>
      <c r="M1007" t="str">
        <f t="shared" si="105"/>
        <v>Dog100OverACSR</v>
      </c>
      <c r="N1007" t="str">
        <f>+VLOOKUP(M1007,LineCode!$E:$F,2,0)</f>
        <v>3p_11kV_100_ACSR_Al_o</v>
      </c>
      <c r="R1007" t="s">
        <v>296</v>
      </c>
      <c r="S1007" t="str">
        <f t="shared" si="106"/>
        <v>Line.line_GOT_4089_4090</v>
      </c>
      <c r="T1007" t="str">
        <f t="shared" si="107"/>
        <v>Bus1=4089</v>
      </c>
      <c r="U1007" t="str">
        <f t="shared" si="108"/>
        <v>Bus2=4090</v>
      </c>
      <c r="V1007" t="str">
        <f t="shared" si="109"/>
        <v>phases=3</v>
      </c>
      <c r="W1007" t="str">
        <f t="shared" si="110"/>
        <v>Linecode=3p_11kV_100_ACSR_Al_o</v>
      </c>
      <c r="X1007" t="str">
        <f t="shared" si="111"/>
        <v>Length=48.2289</v>
      </c>
      <c r="Y1007" t="s">
        <v>307</v>
      </c>
    </row>
    <row r="1008" spans="1:25" x14ac:dyDescent="0.25">
      <c r="A1008" t="s">
        <v>52</v>
      </c>
      <c r="B1008">
        <v>11</v>
      </c>
      <c r="C1008" t="s">
        <v>37</v>
      </c>
      <c r="D1008">
        <v>100</v>
      </c>
      <c r="E1008" t="s">
        <v>27</v>
      </c>
      <c r="F1008" t="s">
        <v>38</v>
      </c>
      <c r="G1008" t="s">
        <v>30</v>
      </c>
      <c r="H1008">
        <v>3</v>
      </c>
      <c r="I1008">
        <v>50.502200000000002</v>
      </c>
      <c r="J1008" t="s">
        <v>266</v>
      </c>
      <c r="K1008">
        <v>4090</v>
      </c>
      <c r="L1008">
        <v>4091</v>
      </c>
      <c r="M1008" t="str">
        <f t="shared" si="105"/>
        <v>Dog100OverACSR</v>
      </c>
      <c r="N1008" t="str">
        <f>+VLOOKUP(M1008,LineCode!$E:$F,2,0)</f>
        <v>3p_11kV_100_ACSR_Al_o</v>
      </c>
      <c r="R1008" t="s">
        <v>296</v>
      </c>
      <c r="S1008" t="str">
        <f t="shared" si="106"/>
        <v>Line.line_GOT_4090_4091</v>
      </c>
      <c r="T1008" t="str">
        <f t="shared" si="107"/>
        <v>Bus1=4090</v>
      </c>
      <c r="U1008" t="str">
        <f t="shared" si="108"/>
        <v>Bus2=4091</v>
      </c>
      <c r="V1008" t="str">
        <f t="shared" si="109"/>
        <v>phases=3</v>
      </c>
      <c r="W1008" t="str">
        <f t="shared" si="110"/>
        <v>Linecode=3p_11kV_100_ACSR_Al_o</v>
      </c>
      <c r="X1008" t="str">
        <f t="shared" si="111"/>
        <v>Length=50.5022</v>
      </c>
      <c r="Y1008" t="s">
        <v>307</v>
      </c>
    </row>
    <row r="1009" spans="1:25" x14ac:dyDescent="0.25">
      <c r="A1009" t="s">
        <v>52</v>
      </c>
      <c r="B1009">
        <v>11</v>
      </c>
      <c r="C1009" t="s">
        <v>37</v>
      </c>
      <c r="D1009">
        <v>100</v>
      </c>
      <c r="E1009" t="s">
        <v>27</v>
      </c>
      <c r="F1009" t="s">
        <v>38</v>
      </c>
      <c r="G1009" t="s">
        <v>30</v>
      </c>
      <c r="H1009">
        <v>3</v>
      </c>
      <c r="I1009">
        <v>55.6845</v>
      </c>
      <c r="J1009" t="s">
        <v>266</v>
      </c>
      <c r="K1009">
        <v>4091</v>
      </c>
      <c r="L1009">
        <v>4092</v>
      </c>
      <c r="M1009" t="str">
        <f t="shared" si="105"/>
        <v>Dog100OverACSR</v>
      </c>
      <c r="N1009" t="str">
        <f>+VLOOKUP(M1009,LineCode!$E:$F,2,0)</f>
        <v>3p_11kV_100_ACSR_Al_o</v>
      </c>
      <c r="R1009" t="s">
        <v>296</v>
      </c>
      <c r="S1009" t="str">
        <f t="shared" si="106"/>
        <v>Line.line_GOT_4091_4092</v>
      </c>
      <c r="T1009" t="str">
        <f t="shared" si="107"/>
        <v>Bus1=4091</v>
      </c>
      <c r="U1009" t="str">
        <f t="shared" si="108"/>
        <v>Bus2=4092</v>
      </c>
      <c r="V1009" t="str">
        <f t="shared" si="109"/>
        <v>phases=3</v>
      </c>
      <c r="W1009" t="str">
        <f t="shared" si="110"/>
        <v>Linecode=3p_11kV_100_ACSR_Al_o</v>
      </c>
      <c r="X1009" t="str">
        <f t="shared" si="111"/>
        <v>Length=55.6845</v>
      </c>
      <c r="Y1009" t="s">
        <v>307</v>
      </c>
    </row>
    <row r="1010" spans="1:25" x14ac:dyDescent="0.25">
      <c r="A1010" t="s">
        <v>52</v>
      </c>
      <c r="B1010">
        <v>11</v>
      </c>
      <c r="C1010" t="s">
        <v>37</v>
      </c>
      <c r="D1010">
        <v>100</v>
      </c>
      <c r="E1010" t="s">
        <v>27</v>
      </c>
      <c r="F1010" t="s">
        <v>38</v>
      </c>
      <c r="G1010" t="s">
        <v>30</v>
      </c>
      <c r="H1010">
        <v>3</v>
      </c>
      <c r="I1010">
        <v>23.660599999999999</v>
      </c>
      <c r="J1010" t="s">
        <v>266</v>
      </c>
      <c r="K1010">
        <v>4092</v>
      </c>
      <c r="L1010">
        <v>4093</v>
      </c>
      <c r="M1010" t="str">
        <f t="shared" si="105"/>
        <v>Dog100OverACSR</v>
      </c>
      <c r="N1010" t="str">
        <f>+VLOOKUP(M1010,LineCode!$E:$F,2,0)</f>
        <v>3p_11kV_100_ACSR_Al_o</v>
      </c>
      <c r="R1010" t="s">
        <v>296</v>
      </c>
      <c r="S1010" t="str">
        <f t="shared" si="106"/>
        <v>Line.line_GOT_4092_4093</v>
      </c>
      <c r="T1010" t="str">
        <f t="shared" si="107"/>
        <v>Bus1=4092</v>
      </c>
      <c r="U1010" t="str">
        <f t="shared" si="108"/>
        <v>Bus2=4093</v>
      </c>
      <c r="V1010" t="str">
        <f t="shared" si="109"/>
        <v>phases=3</v>
      </c>
      <c r="W1010" t="str">
        <f t="shared" si="110"/>
        <v>Linecode=3p_11kV_100_ACSR_Al_o</v>
      </c>
      <c r="X1010" t="str">
        <f t="shared" si="111"/>
        <v>Length=23.6606</v>
      </c>
      <c r="Y1010" t="s">
        <v>307</v>
      </c>
    </row>
    <row r="1011" spans="1:25" x14ac:dyDescent="0.25">
      <c r="A1011" t="s">
        <v>52</v>
      </c>
      <c r="B1011">
        <v>11</v>
      </c>
      <c r="C1011" t="s">
        <v>37</v>
      </c>
      <c r="D1011">
        <v>100</v>
      </c>
      <c r="E1011" t="s">
        <v>27</v>
      </c>
      <c r="F1011" t="s">
        <v>38</v>
      </c>
      <c r="G1011" t="s">
        <v>30</v>
      </c>
      <c r="H1011">
        <v>3</v>
      </c>
      <c r="I1011">
        <v>45.814500000000002</v>
      </c>
      <c r="J1011" t="s">
        <v>266</v>
      </c>
      <c r="K1011">
        <v>4093</v>
      </c>
      <c r="L1011">
        <v>4094</v>
      </c>
      <c r="M1011" t="str">
        <f t="shared" si="105"/>
        <v>Dog100OverACSR</v>
      </c>
      <c r="N1011" t="str">
        <f>+VLOOKUP(M1011,LineCode!$E:$F,2,0)</f>
        <v>3p_11kV_100_ACSR_Al_o</v>
      </c>
      <c r="R1011" t="s">
        <v>296</v>
      </c>
      <c r="S1011" t="str">
        <f t="shared" si="106"/>
        <v>Line.line_GOT_4093_4094</v>
      </c>
      <c r="T1011" t="str">
        <f t="shared" si="107"/>
        <v>Bus1=4093</v>
      </c>
      <c r="U1011" t="str">
        <f t="shared" si="108"/>
        <v>Bus2=4094</v>
      </c>
      <c r="V1011" t="str">
        <f t="shared" si="109"/>
        <v>phases=3</v>
      </c>
      <c r="W1011" t="str">
        <f t="shared" si="110"/>
        <v>Linecode=3p_11kV_100_ACSR_Al_o</v>
      </c>
      <c r="X1011" t="str">
        <f t="shared" si="111"/>
        <v>Length=45.8145</v>
      </c>
      <c r="Y1011" t="s">
        <v>307</v>
      </c>
    </row>
    <row r="1012" spans="1:25" x14ac:dyDescent="0.25">
      <c r="A1012" t="s">
        <v>52</v>
      </c>
      <c r="B1012">
        <v>11</v>
      </c>
      <c r="C1012" t="s">
        <v>37</v>
      </c>
      <c r="D1012">
        <v>100</v>
      </c>
      <c r="E1012" t="s">
        <v>27</v>
      </c>
      <c r="F1012" t="s">
        <v>38</v>
      </c>
      <c r="G1012" t="s">
        <v>30</v>
      </c>
      <c r="H1012">
        <v>3</v>
      </c>
      <c r="I1012">
        <v>25.263999999999999</v>
      </c>
      <c r="J1012" t="s">
        <v>266</v>
      </c>
      <c r="K1012">
        <v>4094</v>
      </c>
      <c r="L1012">
        <v>4095</v>
      </c>
      <c r="M1012" t="str">
        <f t="shared" si="105"/>
        <v>Dog100OverACSR</v>
      </c>
      <c r="N1012" t="str">
        <f>+VLOOKUP(M1012,LineCode!$E:$F,2,0)</f>
        <v>3p_11kV_100_ACSR_Al_o</v>
      </c>
      <c r="R1012" t="s">
        <v>296</v>
      </c>
      <c r="S1012" t="str">
        <f t="shared" si="106"/>
        <v>Line.line_GOT_4094_4095</v>
      </c>
      <c r="T1012" t="str">
        <f t="shared" si="107"/>
        <v>Bus1=4094</v>
      </c>
      <c r="U1012" t="str">
        <f t="shared" si="108"/>
        <v>Bus2=4095</v>
      </c>
      <c r="V1012" t="str">
        <f t="shared" si="109"/>
        <v>phases=3</v>
      </c>
      <c r="W1012" t="str">
        <f t="shared" si="110"/>
        <v>Linecode=3p_11kV_100_ACSR_Al_o</v>
      </c>
      <c r="X1012" t="str">
        <f t="shared" si="111"/>
        <v>Length=25.264</v>
      </c>
      <c r="Y1012" t="s">
        <v>307</v>
      </c>
    </row>
    <row r="1013" spans="1:25" x14ac:dyDescent="0.25">
      <c r="A1013" t="s">
        <v>52</v>
      </c>
      <c r="B1013">
        <v>11</v>
      </c>
      <c r="C1013" t="s">
        <v>37</v>
      </c>
      <c r="D1013">
        <v>100</v>
      </c>
      <c r="E1013" t="s">
        <v>27</v>
      </c>
      <c r="F1013" t="s">
        <v>38</v>
      </c>
      <c r="G1013" t="s">
        <v>30</v>
      </c>
      <c r="H1013">
        <v>3</v>
      </c>
      <c r="I1013">
        <v>12.8569</v>
      </c>
      <c r="J1013" t="s">
        <v>266</v>
      </c>
      <c r="K1013">
        <v>4095</v>
      </c>
      <c r="L1013">
        <v>4096</v>
      </c>
      <c r="M1013" t="str">
        <f t="shared" si="105"/>
        <v>Dog100OverACSR</v>
      </c>
      <c r="N1013" t="str">
        <f>+VLOOKUP(M1013,LineCode!$E:$F,2,0)</f>
        <v>3p_11kV_100_ACSR_Al_o</v>
      </c>
      <c r="R1013" t="s">
        <v>296</v>
      </c>
      <c r="S1013" t="str">
        <f t="shared" si="106"/>
        <v>Line.line_GOT_4095_4096</v>
      </c>
      <c r="T1013" t="str">
        <f t="shared" si="107"/>
        <v>Bus1=4095</v>
      </c>
      <c r="U1013" t="str">
        <f t="shared" si="108"/>
        <v>Bus2=4096</v>
      </c>
      <c r="V1013" t="str">
        <f t="shared" si="109"/>
        <v>phases=3</v>
      </c>
      <c r="W1013" t="str">
        <f t="shared" si="110"/>
        <v>Linecode=3p_11kV_100_ACSR_Al_o</v>
      </c>
      <c r="X1013" t="str">
        <f t="shared" si="111"/>
        <v>Length=12.8569</v>
      </c>
      <c r="Y1013" t="s">
        <v>307</v>
      </c>
    </row>
    <row r="1014" spans="1:25" x14ac:dyDescent="0.25">
      <c r="A1014" t="s">
        <v>52</v>
      </c>
      <c r="B1014">
        <v>11</v>
      </c>
      <c r="C1014" t="s">
        <v>37</v>
      </c>
      <c r="D1014">
        <v>100</v>
      </c>
      <c r="E1014" t="s">
        <v>27</v>
      </c>
      <c r="F1014" t="s">
        <v>38</v>
      </c>
      <c r="G1014" t="s">
        <v>30</v>
      </c>
      <c r="H1014">
        <v>3</v>
      </c>
      <c r="I1014">
        <v>28.425999999999998</v>
      </c>
      <c r="J1014" t="s">
        <v>266</v>
      </c>
      <c r="K1014">
        <v>4096</v>
      </c>
      <c r="L1014">
        <v>4097</v>
      </c>
      <c r="M1014" t="str">
        <f t="shared" si="105"/>
        <v>Dog100OverACSR</v>
      </c>
      <c r="N1014" t="str">
        <f>+VLOOKUP(M1014,LineCode!$E:$F,2,0)</f>
        <v>3p_11kV_100_ACSR_Al_o</v>
      </c>
      <c r="R1014" t="s">
        <v>296</v>
      </c>
      <c r="S1014" t="str">
        <f t="shared" si="106"/>
        <v>Line.line_GOT_4096_4097</v>
      </c>
      <c r="T1014" t="str">
        <f t="shared" si="107"/>
        <v>Bus1=4096</v>
      </c>
      <c r="U1014" t="str">
        <f t="shared" si="108"/>
        <v>Bus2=4097</v>
      </c>
      <c r="V1014" t="str">
        <f t="shared" si="109"/>
        <v>phases=3</v>
      </c>
      <c r="W1014" t="str">
        <f t="shared" si="110"/>
        <v>Linecode=3p_11kV_100_ACSR_Al_o</v>
      </c>
      <c r="X1014" t="str">
        <f t="shared" si="111"/>
        <v>Length=28.426</v>
      </c>
      <c r="Y1014" t="s">
        <v>307</v>
      </c>
    </row>
    <row r="1015" spans="1:25" x14ac:dyDescent="0.25">
      <c r="A1015" t="s">
        <v>52</v>
      </c>
      <c r="B1015">
        <v>11</v>
      </c>
      <c r="C1015" t="s">
        <v>37</v>
      </c>
      <c r="D1015">
        <v>100</v>
      </c>
      <c r="E1015" t="s">
        <v>27</v>
      </c>
      <c r="F1015" t="s">
        <v>38</v>
      </c>
      <c r="G1015" t="s">
        <v>30</v>
      </c>
      <c r="H1015">
        <v>3</v>
      </c>
      <c r="I1015">
        <v>28.0868</v>
      </c>
      <c r="J1015" t="s">
        <v>266</v>
      </c>
      <c r="K1015">
        <v>4097</v>
      </c>
      <c r="L1015">
        <v>4098</v>
      </c>
      <c r="M1015" t="str">
        <f t="shared" si="105"/>
        <v>Dog100OverACSR</v>
      </c>
      <c r="N1015" t="str">
        <f>+VLOOKUP(M1015,LineCode!$E:$F,2,0)</f>
        <v>3p_11kV_100_ACSR_Al_o</v>
      </c>
      <c r="R1015" t="s">
        <v>296</v>
      </c>
      <c r="S1015" t="str">
        <f t="shared" si="106"/>
        <v>Line.line_GOT_4097_4098</v>
      </c>
      <c r="T1015" t="str">
        <f t="shared" si="107"/>
        <v>Bus1=4097</v>
      </c>
      <c r="U1015" t="str">
        <f t="shared" si="108"/>
        <v>Bus2=4098</v>
      </c>
      <c r="V1015" t="str">
        <f t="shared" si="109"/>
        <v>phases=3</v>
      </c>
      <c r="W1015" t="str">
        <f t="shared" si="110"/>
        <v>Linecode=3p_11kV_100_ACSR_Al_o</v>
      </c>
      <c r="X1015" t="str">
        <f t="shared" si="111"/>
        <v>Length=28.0868</v>
      </c>
      <c r="Y1015" t="s">
        <v>307</v>
      </c>
    </row>
    <row r="1016" spans="1:25" x14ac:dyDescent="0.25">
      <c r="A1016" t="s">
        <v>52</v>
      </c>
      <c r="B1016">
        <v>11</v>
      </c>
      <c r="C1016" t="s">
        <v>37</v>
      </c>
      <c r="D1016">
        <v>100</v>
      </c>
      <c r="E1016" t="s">
        <v>27</v>
      </c>
      <c r="F1016" t="s">
        <v>38</v>
      </c>
      <c r="G1016" t="s">
        <v>30</v>
      </c>
      <c r="H1016">
        <v>3</v>
      </c>
      <c r="I1016">
        <v>72.86</v>
      </c>
      <c r="J1016" t="s">
        <v>266</v>
      </c>
      <c r="K1016">
        <v>4098</v>
      </c>
      <c r="L1016">
        <v>4099</v>
      </c>
      <c r="M1016" t="str">
        <f t="shared" si="105"/>
        <v>Dog100OverACSR</v>
      </c>
      <c r="N1016" t="str">
        <f>+VLOOKUP(M1016,LineCode!$E:$F,2,0)</f>
        <v>3p_11kV_100_ACSR_Al_o</v>
      </c>
      <c r="R1016" t="s">
        <v>296</v>
      </c>
      <c r="S1016" t="str">
        <f t="shared" si="106"/>
        <v>Line.line_GOT_4098_4099</v>
      </c>
      <c r="T1016" t="str">
        <f t="shared" si="107"/>
        <v>Bus1=4098</v>
      </c>
      <c r="U1016" t="str">
        <f t="shared" si="108"/>
        <v>Bus2=4099</v>
      </c>
      <c r="V1016" t="str">
        <f t="shared" si="109"/>
        <v>phases=3</v>
      </c>
      <c r="W1016" t="str">
        <f t="shared" si="110"/>
        <v>Linecode=3p_11kV_100_ACSR_Al_o</v>
      </c>
      <c r="X1016" t="str">
        <f t="shared" si="111"/>
        <v>Length=72.86</v>
      </c>
      <c r="Y1016" t="s">
        <v>307</v>
      </c>
    </row>
    <row r="1017" spans="1:25" x14ac:dyDescent="0.25">
      <c r="A1017" t="s">
        <v>52</v>
      </c>
      <c r="B1017">
        <v>11</v>
      </c>
      <c r="C1017" t="s">
        <v>37</v>
      </c>
      <c r="D1017">
        <v>100</v>
      </c>
      <c r="E1017" t="s">
        <v>27</v>
      </c>
      <c r="F1017" t="s">
        <v>38</v>
      </c>
      <c r="G1017" t="s">
        <v>30</v>
      </c>
      <c r="H1017">
        <v>3</v>
      </c>
      <c r="I1017">
        <v>43.350200000000001</v>
      </c>
      <c r="J1017" t="s">
        <v>266</v>
      </c>
      <c r="K1017">
        <v>4099</v>
      </c>
      <c r="L1017">
        <v>4100</v>
      </c>
      <c r="M1017" t="str">
        <f t="shared" si="105"/>
        <v>Dog100OverACSR</v>
      </c>
      <c r="N1017" t="str">
        <f>+VLOOKUP(M1017,LineCode!$E:$F,2,0)</f>
        <v>3p_11kV_100_ACSR_Al_o</v>
      </c>
      <c r="R1017" t="s">
        <v>296</v>
      </c>
      <c r="S1017" t="str">
        <f t="shared" si="106"/>
        <v>Line.line_GOT_4099_4100</v>
      </c>
      <c r="T1017" t="str">
        <f t="shared" si="107"/>
        <v>Bus1=4099</v>
      </c>
      <c r="U1017" t="str">
        <f t="shared" si="108"/>
        <v>Bus2=4100</v>
      </c>
      <c r="V1017" t="str">
        <f t="shared" si="109"/>
        <v>phases=3</v>
      </c>
      <c r="W1017" t="str">
        <f t="shared" si="110"/>
        <v>Linecode=3p_11kV_100_ACSR_Al_o</v>
      </c>
      <c r="X1017" t="str">
        <f t="shared" si="111"/>
        <v>Length=43.3502</v>
      </c>
      <c r="Y1017" t="s">
        <v>307</v>
      </c>
    </row>
    <row r="1018" spans="1:25" x14ac:dyDescent="0.25">
      <c r="A1018" t="s">
        <v>52</v>
      </c>
      <c r="B1018">
        <v>11</v>
      </c>
      <c r="C1018" t="s">
        <v>37</v>
      </c>
      <c r="D1018">
        <v>100</v>
      </c>
      <c r="E1018" t="s">
        <v>27</v>
      </c>
      <c r="F1018" t="s">
        <v>38</v>
      </c>
      <c r="G1018" t="s">
        <v>30</v>
      </c>
      <c r="H1018">
        <v>3</v>
      </c>
      <c r="I1018">
        <v>41.358199999999997</v>
      </c>
      <c r="J1018" t="s">
        <v>266</v>
      </c>
      <c r="K1018">
        <v>4100</v>
      </c>
      <c r="L1018">
        <v>4101</v>
      </c>
      <c r="M1018" t="str">
        <f t="shared" si="105"/>
        <v>Dog100OverACSR</v>
      </c>
      <c r="N1018" t="str">
        <f>+VLOOKUP(M1018,LineCode!$E:$F,2,0)</f>
        <v>3p_11kV_100_ACSR_Al_o</v>
      </c>
      <c r="R1018" t="s">
        <v>296</v>
      </c>
      <c r="S1018" t="str">
        <f t="shared" si="106"/>
        <v>Line.line_GOT_4100_4101</v>
      </c>
      <c r="T1018" t="str">
        <f t="shared" si="107"/>
        <v>Bus1=4100</v>
      </c>
      <c r="U1018" t="str">
        <f t="shared" si="108"/>
        <v>Bus2=4101</v>
      </c>
      <c r="V1018" t="str">
        <f t="shared" si="109"/>
        <v>phases=3</v>
      </c>
      <c r="W1018" t="str">
        <f t="shared" si="110"/>
        <v>Linecode=3p_11kV_100_ACSR_Al_o</v>
      </c>
      <c r="X1018" t="str">
        <f t="shared" si="111"/>
        <v>Length=41.3582</v>
      </c>
      <c r="Y1018" t="s">
        <v>307</v>
      </c>
    </row>
    <row r="1019" spans="1:25" x14ac:dyDescent="0.25">
      <c r="A1019" t="s">
        <v>52</v>
      </c>
      <c r="B1019">
        <v>11</v>
      </c>
      <c r="C1019" t="s">
        <v>37</v>
      </c>
      <c r="D1019">
        <v>100</v>
      </c>
      <c r="E1019" t="s">
        <v>27</v>
      </c>
      <c r="F1019" t="s">
        <v>38</v>
      </c>
      <c r="G1019" t="s">
        <v>30</v>
      </c>
      <c r="H1019">
        <v>3</v>
      </c>
      <c r="I1019">
        <v>9.6816399999999998</v>
      </c>
      <c r="J1019" t="s">
        <v>266</v>
      </c>
      <c r="K1019">
        <v>4101</v>
      </c>
      <c r="L1019">
        <v>4189</v>
      </c>
      <c r="M1019" t="str">
        <f t="shared" si="105"/>
        <v>Dog100OverACSR</v>
      </c>
      <c r="N1019" t="str">
        <f>+VLOOKUP(M1019,LineCode!$E:$F,2,0)</f>
        <v>3p_11kV_100_ACSR_Al_o</v>
      </c>
      <c r="R1019" t="s">
        <v>296</v>
      </c>
      <c r="S1019" t="str">
        <f t="shared" si="106"/>
        <v>Line.line_GOT_4101_4189</v>
      </c>
      <c r="T1019" t="str">
        <f t="shared" si="107"/>
        <v>Bus1=4101</v>
      </c>
      <c r="U1019" t="str">
        <f t="shared" si="108"/>
        <v>Bus2=4189</v>
      </c>
      <c r="V1019" t="str">
        <f t="shared" si="109"/>
        <v>phases=3</v>
      </c>
      <c r="W1019" t="str">
        <f t="shared" si="110"/>
        <v>Linecode=3p_11kV_100_ACSR_Al_o</v>
      </c>
      <c r="X1019" t="str">
        <f t="shared" si="111"/>
        <v>Length=9.68164</v>
      </c>
      <c r="Y1019" t="s">
        <v>307</v>
      </c>
    </row>
    <row r="1020" spans="1:25" x14ac:dyDescent="0.25">
      <c r="A1020" t="s">
        <v>52</v>
      </c>
      <c r="B1020">
        <v>11</v>
      </c>
      <c r="C1020" t="s">
        <v>37</v>
      </c>
      <c r="D1020">
        <v>100</v>
      </c>
      <c r="E1020" t="s">
        <v>27</v>
      </c>
      <c r="F1020" t="s">
        <v>38</v>
      </c>
      <c r="G1020" t="s">
        <v>30</v>
      </c>
      <c r="H1020">
        <v>3</v>
      </c>
      <c r="I1020">
        <v>0.67365200000000003</v>
      </c>
      <c r="J1020" t="s">
        <v>266</v>
      </c>
      <c r="K1020">
        <v>4189</v>
      </c>
      <c r="L1020">
        <v>4102</v>
      </c>
      <c r="M1020" t="str">
        <f t="shared" si="105"/>
        <v>Dog100OverACSR</v>
      </c>
      <c r="N1020" t="str">
        <f>+VLOOKUP(M1020,LineCode!$E:$F,2,0)</f>
        <v>3p_11kV_100_ACSR_Al_o</v>
      </c>
      <c r="R1020" t="s">
        <v>296</v>
      </c>
      <c r="S1020" t="str">
        <f t="shared" si="106"/>
        <v>Line.line_GOT_4189_4102</v>
      </c>
      <c r="T1020" t="str">
        <f t="shared" si="107"/>
        <v>Bus1=4189</v>
      </c>
      <c r="U1020" t="str">
        <f t="shared" si="108"/>
        <v>Bus2=4102</v>
      </c>
      <c r="V1020" t="str">
        <f t="shared" si="109"/>
        <v>phases=3</v>
      </c>
      <c r="W1020" t="str">
        <f t="shared" si="110"/>
        <v>Linecode=3p_11kV_100_ACSR_Al_o</v>
      </c>
      <c r="X1020" t="str">
        <f t="shared" si="111"/>
        <v>Length=0.673652</v>
      </c>
      <c r="Y1020" t="s">
        <v>307</v>
      </c>
    </row>
    <row r="1021" spans="1:25" x14ac:dyDescent="0.25">
      <c r="A1021" t="s">
        <v>52</v>
      </c>
      <c r="B1021">
        <v>11</v>
      </c>
      <c r="C1021" t="s">
        <v>37</v>
      </c>
      <c r="D1021">
        <v>100</v>
      </c>
      <c r="E1021" t="s">
        <v>27</v>
      </c>
      <c r="F1021" t="s">
        <v>38</v>
      </c>
      <c r="G1021" t="s">
        <v>30</v>
      </c>
      <c r="H1021">
        <v>3</v>
      </c>
      <c r="I1021">
        <v>2.5807000000000002</v>
      </c>
      <c r="J1021" t="s">
        <v>266</v>
      </c>
      <c r="K1021">
        <v>4102</v>
      </c>
      <c r="L1021">
        <v>4103</v>
      </c>
      <c r="M1021" t="str">
        <f t="shared" si="105"/>
        <v>Dog100OverACSR</v>
      </c>
      <c r="N1021" t="str">
        <f>+VLOOKUP(M1021,LineCode!$E:$F,2,0)</f>
        <v>3p_11kV_100_ACSR_Al_o</v>
      </c>
      <c r="R1021" t="s">
        <v>296</v>
      </c>
      <c r="S1021" t="str">
        <f t="shared" si="106"/>
        <v>Line.line_GOT_4102_4103</v>
      </c>
      <c r="T1021" t="str">
        <f t="shared" si="107"/>
        <v>Bus1=4102</v>
      </c>
      <c r="U1021" t="str">
        <f t="shared" si="108"/>
        <v>Bus2=4103</v>
      </c>
      <c r="V1021" t="str">
        <f t="shared" si="109"/>
        <v>phases=3</v>
      </c>
      <c r="W1021" t="str">
        <f t="shared" si="110"/>
        <v>Linecode=3p_11kV_100_ACSR_Al_o</v>
      </c>
      <c r="X1021" t="str">
        <f t="shared" si="111"/>
        <v>Length=2.5807</v>
      </c>
      <c r="Y1021" t="s">
        <v>307</v>
      </c>
    </row>
    <row r="1022" spans="1:25" x14ac:dyDescent="0.25">
      <c r="A1022" t="s">
        <v>52</v>
      </c>
      <c r="B1022">
        <v>11</v>
      </c>
      <c r="C1022" t="s">
        <v>37</v>
      </c>
      <c r="D1022">
        <v>100</v>
      </c>
      <c r="E1022" t="s">
        <v>27</v>
      </c>
      <c r="F1022" t="s">
        <v>38</v>
      </c>
      <c r="G1022" t="s">
        <v>30</v>
      </c>
      <c r="H1022">
        <v>3</v>
      </c>
      <c r="I1022">
        <v>0.122361</v>
      </c>
      <c r="J1022" t="s">
        <v>266</v>
      </c>
      <c r="K1022">
        <v>4103</v>
      </c>
      <c r="L1022">
        <v>4190</v>
      </c>
      <c r="M1022" t="str">
        <f t="shared" si="105"/>
        <v>Dog100OverACSR</v>
      </c>
      <c r="N1022" t="str">
        <f>+VLOOKUP(M1022,LineCode!$E:$F,2,0)</f>
        <v>3p_11kV_100_ACSR_Al_o</v>
      </c>
      <c r="R1022" t="s">
        <v>296</v>
      </c>
      <c r="S1022" t="str">
        <f t="shared" si="106"/>
        <v>Line.line_GOT_4103_4190</v>
      </c>
      <c r="T1022" t="str">
        <f t="shared" si="107"/>
        <v>Bus1=4103</v>
      </c>
      <c r="U1022" t="str">
        <f t="shared" si="108"/>
        <v>Bus2=4190</v>
      </c>
      <c r="V1022" t="str">
        <f t="shared" si="109"/>
        <v>phases=3</v>
      </c>
      <c r="W1022" t="str">
        <f t="shared" si="110"/>
        <v>Linecode=3p_11kV_100_ACSR_Al_o</v>
      </c>
      <c r="X1022" t="str">
        <f t="shared" si="111"/>
        <v>Length=0.122361</v>
      </c>
      <c r="Y1022" t="s">
        <v>307</v>
      </c>
    </row>
    <row r="1023" spans="1:25" x14ac:dyDescent="0.25">
      <c r="A1023" t="s">
        <v>52</v>
      </c>
      <c r="B1023">
        <v>11</v>
      </c>
      <c r="C1023" t="s">
        <v>37</v>
      </c>
      <c r="D1023">
        <v>100</v>
      </c>
      <c r="E1023" t="s">
        <v>27</v>
      </c>
      <c r="F1023" t="s">
        <v>38</v>
      </c>
      <c r="G1023" t="s">
        <v>30</v>
      </c>
      <c r="H1023">
        <v>3</v>
      </c>
      <c r="I1023">
        <v>41.636499999999998</v>
      </c>
      <c r="J1023" t="s">
        <v>266</v>
      </c>
      <c r="K1023">
        <v>4110</v>
      </c>
      <c r="L1023">
        <v>4104</v>
      </c>
      <c r="M1023" t="str">
        <f t="shared" si="105"/>
        <v>Dog100OverACSR</v>
      </c>
      <c r="N1023" t="str">
        <f>+VLOOKUP(M1023,LineCode!$E:$F,2,0)</f>
        <v>3p_11kV_100_ACSR_Al_o</v>
      </c>
      <c r="R1023" t="s">
        <v>296</v>
      </c>
      <c r="S1023" t="str">
        <f t="shared" si="106"/>
        <v>Line.line_GOT_4110_4104</v>
      </c>
      <c r="T1023" t="str">
        <f t="shared" si="107"/>
        <v>Bus1=4110</v>
      </c>
      <c r="U1023" t="str">
        <f t="shared" si="108"/>
        <v>Bus2=4104</v>
      </c>
      <c r="V1023" t="str">
        <f t="shared" si="109"/>
        <v>phases=3</v>
      </c>
      <c r="W1023" t="str">
        <f t="shared" si="110"/>
        <v>Linecode=3p_11kV_100_ACSR_Al_o</v>
      </c>
      <c r="X1023" t="str">
        <f t="shared" si="111"/>
        <v>Length=41.6365</v>
      </c>
      <c r="Y1023" t="s">
        <v>307</v>
      </c>
    </row>
    <row r="1024" spans="1:25" x14ac:dyDescent="0.25">
      <c r="A1024" t="s">
        <v>52</v>
      </c>
      <c r="B1024">
        <v>11</v>
      </c>
      <c r="C1024" t="s">
        <v>37</v>
      </c>
      <c r="D1024">
        <v>100</v>
      </c>
      <c r="E1024" t="s">
        <v>27</v>
      </c>
      <c r="F1024" t="s">
        <v>38</v>
      </c>
      <c r="G1024" t="s">
        <v>30</v>
      </c>
      <c r="H1024">
        <v>3</v>
      </c>
      <c r="I1024">
        <v>14.8512</v>
      </c>
      <c r="J1024" t="s">
        <v>266</v>
      </c>
      <c r="K1024">
        <v>4190</v>
      </c>
      <c r="L1024">
        <v>4110</v>
      </c>
      <c r="M1024" t="str">
        <f t="shared" si="105"/>
        <v>Dog100OverACSR</v>
      </c>
      <c r="N1024" t="str">
        <f>+VLOOKUP(M1024,LineCode!$E:$F,2,0)</f>
        <v>3p_11kV_100_ACSR_Al_o</v>
      </c>
      <c r="R1024" t="s">
        <v>296</v>
      </c>
      <c r="S1024" t="str">
        <f t="shared" si="106"/>
        <v>Line.line_GOT_4190_4110</v>
      </c>
      <c r="T1024" t="str">
        <f t="shared" si="107"/>
        <v>Bus1=4190</v>
      </c>
      <c r="U1024" t="str">
        <f t="shared" si="108"/>
        <v>Bus2=4110</v>
      </c>
      <c r="V1024" t="str">
        <f t="shared" si="109"/>
        <v>phases=3</v>
      </c>
      <c r="W1024" t="str">
        <f t="shared" si="110"/>
        <v>Linecode=3p_11kV_100_ACSR_Al_o</v>
      </c>
      <c r="X1024" t="str">
        <f t="shared" si="111"/>
        <v>Length=14.8512</v>
      </c>
      <c r="Y1024" t="s">
        <v>307</v>
      </c>
    </row>
    <row r="1025" spans="1:25" x14ac:dyDescent="0.25">
      <c r="A1025" t="s">
        <v>52</v>
      </c>
      <c r="B1025">
        <v>11</v>
      </c>
      <c r="C1025" t="s">
        <v>37</v>
      </c>
      <c r="D1025">
        <v>100</v>
      </c>
      <c r="E1025" t="s">
        <v>27</v>
      </c>
      <c r="F1025" t="s">
        <v>38</v>
      </c>
      <c r="G1025" t="s">
        <v>30</v>
      </c>
      <c r="H1025">
        <v>3</v>
      </c>
      <c r="I1025">
        <v>61.472000000000001</v>
      </c>
      <c r="J1025" t="s">
        <v>266</v>
      </c>
      <c r="K1025">
        <v>4104</v>
      </c>
      <c r="L1025">
        <v>4105</v>
      </c>
      <c r="M1025" t="str">
        <f t="shared" si="105"/>
        <v>Dog100OverACSR</v>
      </c>
      <c r="N1025" t="str">
        <f>+VLOOKUP(M1025,LineCode!$E:$F,2,0)</f>
        <v>3p_11kV_100_ACSR_Al_o</v>
      </c>
      <c r="R1025" t="s">
        <v>296</v>
      </c>
      <c r="S1025" t="str">
        <f t="shared" si="106"/>
        <v>Line.line_GOT_4104_4105</v>
      </c>
      <c r="T1025" t="str">
        <f t="shared" si="107"/>
        <v>Bus1=4104</v>
      </c>
      <c r="U1025" t="str">
        <f t="shared" si="108"/>
        <v>Bus2=4105</v>
      </c>
      <c r="V1025" t="str">
        <f t="shared" si="109"/>
        <v>phases=3</v>
      </c>
      <c r="W1025" t="str">
        <f t="shared" si="110"/>
        <v>Linecode=3p_11kV_100_ACSR_Al_o</v>
      </c>
      <c r="X1025" t="str">
        <f t="shared" si="111"/>
        <v>Length=61.472</v>
      </c>
      <c r="Y1025" t="s">
        <v>307</v>
      </c>
    </row>
    <row r="1026" spans="1:25" x14ac:dyDescent="0.25">
      <c r="A1026" t="s">
        <v>52</v>
      </c>
      <c r="B1026">
        <v>11</v>
      </c>
      <c r="C1026" t="s">
        <v>37</v>
      </c>
      <c r="D1026">
        <v>100</v>
      </c>
      <c r="E1026" t="s">
        <v>27</v>
      </c>
      <c r="F1026" t="s">
        <v>38</v>
      </c>
      <c r="G1026" t="s">
        <v>30</v>
      </c>
      <c r="H1026">
        <v>3</v>
      </c>
      <c r="I1026">
        <v>53.252600000000001</v>
      </c>
      <c r="J1026" t="s">
        <v>266</v>
      </c>
      <c r="K1026">
        <v>4105</v>
      </c>
      <c r="L1026">
        <v>4106</v>
      </c>
      <c r="M1026" t="str">
        <f t="shared" ref="M1026:M1089" si="112">C1026&amp;D1026&amp;F1026&amp;G1026</f>
        <v>Dog100OverACSR</v>
      </c>
      <c r="N1026" t="str">
        <f>+VLOOKUP(M1026,LineCode!$E:$F,2,0)</f>
        <v>3p_11kV_100_ACSR_Al_o</v>
      </c>
      <c r="R1026" t="s">
        <v>296</v>
      </c>
      <c r="S1026" t="str">
        <f t="shared" si="106"/>
        <v>Line.line_GOT_4105_4106</v>
      </c>
      <c r="T1026" t="str">
        <f t="shared" si="107"/>
        <v>Bus1=4105</v>
      </c>
      <c r="U1026" t="str">
        <f t="shared" si="108"/>
        <v>Bus2=4106</v>
      </c>
      <c r="V1026" t="str">
        <f t="shared" si="109"/>
        <v>phases=3</v>
      </c>
      <c r="W1026" t="str">
        <f t="shared" si="110"/>
        <v>Linecode=3p_11kV_100_ACSR_Al_o</v>
      </c>
      <c r="X1026" t="str">
        <f t="shared" si="111"/>
        <v>Length=53.2526</v>
      </c>
      <c r="Y1026" t="s">
        <v>307</v>
      </c>
    </row>
    <row r="1027" spans="1:25" x14ac:dyDescent="0.25">
      <c r="A1027" t="s">
        <v>52</v>
      </c>
      <c r="B1027">
        <v>11</v>
      </c>
      <c r="C1027" t="s">
        <v>37</v>
      </c>
      <c r="D1027">
        <v>100</v>
      </c>
      <c r="E1027" t="s">
        <v>27</v>
      </c>
      <c r="F1027" t="s">
        <v>38</v>
      </c>
      <c r="G1027" t="s">
        <v>30</v>
      </c>
      <c r="H1027">
        <v>3</v>
      </c>
      <c r="I1027">
        <v>7.6013900000000003</v>
      </c>
      <c r="J1027" t="s">
        <v>266</v>
      </c>
      <c r="K1027">
        <v>4106</v>
      </c>
      <c r="L1027">
        <v>4107</v>
      </c>
      <c r="M1027" t="str">
        <f t="shared" si="112"/>
        <v>Dog100OverACSR</v>
      </c>
      <c r="N1027" t="str">
        <f>+VLOOKUP(M1027,LineCode!$E:$F,2,0)</f>
        <v>3p_11kV_100_ACSR_Al_o</v>
      </c>
      <c r="R1027" t="s">
        <v>296</v>
      </c>
      <c r="S1027" t="str">
        <f t="shared" ref="S1027:S1090" si="113">"Line.line_"&amp;J1027&amp;"_"&amp;K1027&amp;"_"&amp;L1027</f>
        <v>Line.line_GOT_4106_4107</v>
      </c>
      <c r="T1027" t="str">
        <f t="shared" ref="T1027:T1090" si="114">"Bus1="&amp;K1027</f>
        <v>Bus1=4106</v>
      </c>
      <c r="U1027" t="str">
        <f t="shared" ref="U1027:U1090" si="115">"Bus2="&amp;L1027</f>
        <v>Bus2=4107</v>
      </c>
      <c r="V1027" t="str">
        <f t="shared" ref="V1027:V1090" si="116">"phases="&amp;H1027</f>
        <v>phases=3</v>
      </c>
      <c r="W1027" t="str">
        <f t="shared" ref="W1027:W1090" si="117">"Linecode="&amp;N1027</f>
        <v>Linecode=3p_11kV_100_ACSR_Al_o</v>
      </c>
      <c r="X1027" t="str">
        <f t="shared" ref="X1027:X1090" si="118">"Length="&amp;I1027</f>
        <v>Length=7.60139</v>
      </c>
      <c r="Y1027" t="s">
        <v>307</v>
      </c>
    </row>
    <row r="1028" spans="1:25" x14ac:dyDescent="0.25">
      <c r="A1028" t="s">
        <v>52</v>
      </c>
      <c r="B1028">
        <v>11</v>
      </c>
      <c r="C1028" t="s">
        <v>37</v>
      </c>
      <c r="D1028">
        <v>100</v>
      </c>
      <c r="E1028" t="s">
        <v>27</v>
      </c>
      <c r="F1028" t="s">
        <v>38</v>
      </c>
      <c r="G1028" t="s">
        <v>30</v>
      </c>
      <c r="H1028">
        <v>3</v>
      </c>
      <c r="I1028">
        <v>56.174700000000001</v>
      </c>
      <c r="J1028" t="s">
        <v>266</v>
      </c>
      <c r="K1028">
        <v>4107</v>
      </c>
      <c r="L1028">
        <v>4108</v>
      </c>
      <c r="M1028" t="str">
        <f t="shared" si="112"/>
        <v>Dog100OverACSR</v>
      </c>
      <c r="N1028" t="str">
        <f>+VLOOKUP(M1028,LineCode!$E:$F,2,0)</f>
        <v>3p_11kV_100_ACSR_Al_o</v>
      </c>
      <c r="R1028" t="s">
        <v>296</v>
      </c>
      <c r="S1028" t="str">
        <f t="shared" si="113"/>
        <v>Line.line_GOT_4107_4108</v>
      </c>
      <c r="T1028" t="str">
        <f t="shared" si="114"/>
        <v>Bus1=4107</v>
      </c>
      <c r="U1028" t="str">
        <f t="shared" si="115"/>
        <v>Bus2=4108</v>
      </c>
      <c r="V1028" t="str">
        <f t="shared" si="116"/>
        <v>phases=3</v>
      </c>
      <c r="W1028" t="str">
        <f t="shared" si="117"/>
        <v>Linecode=3p_11kV_100_ACSR_Al_o</v>
      </c>
      <c r="X1028" t="str">
        <f t="shared" si="118"/>
        <v>Length=56.1747</v>
      </c>
      <c r="Y1028" t="s">
        <v>307</v>
      </c>
    </row>
    <row r="1029" spans="1:25" x14ac:dyDescent="0.25">
      <c r="A1029" t="s">
        <v>52</v>
      </c>
      <c r="B1029">
        <v>11</v>
      </c>
      <c r="C1029" t="s">
        <v>37</v>
      </c>
      <c r="D1029">
        <v>100</v>
      </c>
      <c r="E1029" t="s">
        <v>27</v>
      </c>
      <c r="F1029" t="s">
        <v>38</v>
      </c>
      <c r="G1029" t="s">
        <v>30</v>
      </c>
      <c r="H1029">
        <v>3</v>
      </c>
      <c r="I1029">
        <v>107.062</v>
      </c>
      <c r="J1029" t="s">
        <v>266</v>
      </c>
      <c r="K1029">
        <v>4108</v>
      </c>
      <c r="L1029">
        <v>4109</v>
      </c>
      <c r="M1029" t="str">
        <f t="shared" si="112"/>
        <v>Dog100OverACSR</v>
      </c>
      <c r="N1029" t="str">
        <f>+VLOOKUP(M1029,LineCode!$E:$F,2,0)</f>
        <v>3p_11kV_100_ACSR_Al_o</v>
      </c>
      <c r="R1029" t="s">
        <v>296</v>
      </c>
      <c r="S1029" t="str">
        <f t="shared" si="113"/>
        <v>Line.line_GOT_4108_4109</v>
      </c>
      <c r="T1029" t="str">
        <f t="shared" si="114"/>
        <v>Bus1=4108</v>
      </c>
      <c r="U1029" t="str">
        <f t="shared" si="115"/>
        <v>Bus2=4109</v>
      </c>
      <c r="V1029" t="str">
        <f t="shared" si="116"/>
        <v>phases=3</v>
      </c>
      <c r="W1029" t="str">
        <f t="shared" si="117"/>
        <v>Linecode=3p_11kV_100_ACSR_Al_o</v>
      </c>
      <c r="X1029" t="str">
        <f t="shared" si="118"/>
        <v>Length=107.062</v>
      </c>
      <c r="Y1029" t="s">
        <v>307</v>
      </c>
    </row>
    <row r="1030" spans="1:25" x14ac:dyDescent="0.25">
      <c r="A1030" t="s">
        <v>52</v>
      </c>
      <c r="B1030">
        <v>11</v>
      </c>
      <c r="C1030" t="s">
        <v>37</v>
      </c>
      <c r="D1030">
        <v>100</v>
      </c>
      <c r="E1030" t="s">
        <v>27</v>
      </c>
      <c r="F1030" t="s">
        <v>38</v>
      </c>
      <c r="G1030" t="s">
        <v>30</v>
      </c>
      <c r="H1030">
        <v>3</v>
      </c>
      <c r="I1030">
        <v>15.980700000000001</v>
      </c>
      <c r="J1030" t="s">
        <v>266</v>
      </c>
      <c r="K1030">
        <v>4110</v>
      </c>
      <c r="L1030">
        <v>4111</v>
      </c>
      <c r="M1030" t="str">
        <f t="shared" si="112"/>
        <v>Dog100OverACSR</v>
      </c>
      <c r="N1030" t="str">
        <f>+VLOOKUP(M1030,LineCode!$E:$F,2,0)</f>
        <v>3p_11kV_100_ACSR_Al_o</v>
      </c>
      <c r="R1030" t="s">
        <v>296</v>
      </c>
      <c r="S1030" t="str">
        <f t="shared" si="113"/>
        <v>Line.line_GOT_4110_4111</v>
      </c>
      <c r="T1030" t="str">
        <f t="shared" si="114"/>
        <v>Bus1=4110</v>
      </c>
      <c r="U1030" t="str">
        <f t="shared" si="115"/>
        <v>Bus2=4111</v>
      </c>
      <c r="V1030" t="str">
        <f t="shared" si="116"/>
        <v>phases=3</v>
      </c>
      <c r="W1030" t="str">
        <f t="shared" si="117"/>
        <v>Linecode=3p_11kV_100_ACSR_Al_o</v>
      </c>
      <c r="X1030" t="str">
        <f t="shared" si="118"/>
        <v>Length=15.9807</v>
      </c>
      <c r="Y1030" t="s">
        <v>307</v>
      </c>
    </row>
    <row r="1031" spans="1:25" x14ac:dyDescent="0.25">
      <c r="A1031" t="s">
        <v>52</v>
      </c>
      <c r="B1031">
        <v>11</v>
      </c>
      <c r="C1031" t="s">
        <v>37</v>
      </c>
      <c r="D1031">
        <v>100</v>
      </c>
      <c r="E1031" t="s">
        <v>27</v>
      </c>
      <c r="F1031" t="s">
        <v>38</v>
      </c>
      <c r="G1031" t="s">
        <v>30</v>
      </c>
      <c r="H1031">
        <v>3</v>
      </c>
      <c r="I1031">
        <v>26.7761</v>
      </c>
      <c r="J1031" t="s">
        <v>266</v>
      </c>
      <c r="K1031">
        <v>4111</v>
      </c>
      <c r="L1031">
        <v>4112</v>
      </c>
      <c r="M1031" t="str">
        <f t="shared" si="112"/>
        <v>Dog100OverACSR</v>
      </c>
      <c r="N1031" t="str">
        <f>+VLOOKUP(M1031,LineCode!$E:$F,2,0)</f>
        <v>3p_11kV_100_ACSR_Al_o</v>
      </c>
      <c r="R1031" t="s">
        <v>296</v>
      </c>
      <c r="S1031" t="str">
        <f t="shared" si="113"/>
        <v>Line.line_GOT_4111_4112</v>
      </c>
      <c r="T1031" t="str">
        <f t="shared" si="114"/>
        <v>Bus1=4111</v>
      </c>
      <c r="U1031" t="str">
        <f t="shared" si="115"/>
        <v>Bus2=4112</v>
      </c>
      <c r="V1031" t="str">
        <f t="shared" si="116"/>
        <v>phases=3</v>
      </c>
      <c r="W1031" t="str">
        <f t="shared" si="117"/>
        <v>Linecode=3p_11kV_100_ACSR_Al_o</v>
      </c>
      <c r="X1031" t="str">
        <f t="shared" si="118"/>
        <v>Length=26.7761</v>
      </c>
      <c r="Y1031" t="s">
        <v>307</v>
      </c>
    </row>
    <row r="1032" spans="1:25" x14ac:dyDescent="0.25">
      <c r="A1032" t="s">
        <v>52</v>
      </c>
      <c r="B1032">
        <v>11</v>
      </c>
      <c r="C1032" t="s">
        <v>37</v>
      </c>
      <c r="D1032">
        <v>100</v>
      </c>
      <c r="E1032" t="s">
        <v>27</v>
      </c>
      <c r="F1032" t="s">
        <v>38</v>
      </c>
      <c r="G1032" t="s">
        <v>30</v>
      </c>
      <c r="H1032">
        <v>3</v>
      </c>
      <c r="I1032">
        <v>26.7697</v>
      </c>
      <c r="J1032" t="s">
        <v>266</v>
      </c>
      <c r="K1032">
        <v>4112</v>
      </c>
      <c r="L1032">
        <v>4113</v>
      </c>
      <c r="M1032" t="str">
        <f t="shared" si="112"/>
        <v>Dog100OverACSR</v>
      </c>
      <c r="N1032" t="str">
        <f>+VLOOKUP(M1032,LineCode!$E:$F,2,0)</f>
        <v>3p_11kV_100_ACSR_Al_o</v>
      </c>
      <c r="R1032" t="s">
        <v>296</v>
      </c>
      <c r="S1032" t="str">
        <f t="shared" si="113"/>
        <v>Line.line_GOT_4112_4113</v>
      </c>
      <c r="T1032" t="str">
        <f t="shared" si="114"/>
        <v>Bus1=4112</v>
      </c>
      <c r="U1032" t="str">
        <f t="shared" si="115"/>
        <v>Bus2=4113</v>
      </c>
      <c r="V1032" t="str">
        <f t="shared" si="116"/>
        <v>phases=3</v>
      </c>
      <c r="W1032" t="str">
        <f t="shared" si="117"/>
        <v>Linecode=3p_11kV_100_ACSR_Al_o</v>
      </c>
      <c r="X1032" t="str">
        <f t="shared" si="118"/>
        <v>Length=26.7697</v>
      </c>
      <c r="Y1032" t="s">
        <v>307</v>
      </c>
    </row>
    <row r="1033" spans="1:25" x14ac:dyDescent="0.25">
      <c r="A1033" t="s">
        <v>52</v>
      </c>
      <c r="B1033">
        <v>11</v>
      </c>
      <c r="C1033" t="s">
        <v>37</v>
      </c>
      <c r="D1033">
        <v>100</v>
      </c>
      <c r="E1033" t="s">
        <v>27</v>
      </c>
      <c r="F1033" t="s">
        <v>38</v>
      </c>
      <c r="G1033" t="s">
        <v>30</v>
      </c>
      <c r="H1033">
        <v>3</v>
      </c>
      <c r="I1033">
        <v>16.953299999999999</v>
      </c>
      <c r="J1033" t="s">
        <v>266</v>
      </c>
      <c r="K1033">
        <v>4113</v>
      </c>
      <c r="L1033">
        <v>4114</v>
      </c>
      <c r="M1033" t="str">
        <f t="shared" si="112"/>
        <v>Dog100OverACSR</v>
      </c>
      <c r="N1033" t="str">
        <f>+VLOOKUP(M1033,LineCode!$E:$F,2,0)</f>
        <v>3p_11kV_100_ACSR_Al_o</v>
      </c>
      <c r="R1033" t="s">
        <v>296</v>
      </c>
      <c r="S1033" t="str">
        <f t="shared" si="113"/>
        <v>Line.line_GOT_4113_4114</v>
      </c>
      <c r="T1033" t="str">
        <f t="shared" si="114"/>
        <v>Bus1=4113</v>
      </c>
      <c r="U1033" t="str">
        <f t="shared" si="115"/>
        <v>Bus2=4114</v>
      </c>
      <c r="V1033" t="str">
        <f t="shared" si="116"/>
        <v>phases=3</v>
      </c>
      <c r="W1033" t="str">
        <f t="shared" si="117"/>
        <v>Linecode=3p_11kV_100_ACSR_Al_o</v>
      </c>
      <c r="X1033" t="str">
        <f t="shared" si="118"/>
        <v>Length=16.9533</v>
      </c>
      <c r="Y1033" t="s">
        <v>307</v>
      </c>
    </row>
    <row r="1034" spans="1:25" x14ac:dyDescent="0.25">
      <c r="A1034" t="s">
        <v>52</v>
      </c>
      <c r="B1034">
        <v>11</v>
      </c>
      <c r="C1034" t="s">
        <v>37</v>
      </c>
      <c r="D1034">
        <v>100</v>
      </c>
      <c r="E1034" t="s">
        <v>27</v>
      </c>
      <c r="F1034" t="s">
        <v>38</v>
      </c>
      <c r="G1034" t="s">
        <v>30</v>
      </c>
      <c r="H1034">
        <v>3</v>
      </c>
      <c r="I1034">
        <v>41.671199999999999</v>
      </c>
      <c r="J1034" t="s">
        <v>266</v>
      </c>
      <c r="K1034">
        <v>4114</v>
      </c>
      <c r="L1034">
        <v>4115</v>
      </c>
      <c r="M1034" t="str">
        <f t="shared" si="112"/>
        <v>Dog100OverACSR</v>
      </c>
      <c r="N1034" t="str">
        <f>+VLOOKUP(M1034,LineCode!$E:$F,2,0)</f>
        <v>3p_11kV_100_ACSR_Al_o</v>
      </c>
      <c r="R1034" t="s">
        <v>296</v>
      </c>
      <c r="S1034" t="str">
        <f t="shared" si="113"/>
        <v>Line.line_GOT_4114_4115</v>
      </c>
      <c r="T1034" t="str">
        <f t="shared" si="114"/>
        <v>Bus1=4114</v>
      </c>
      <c r="U1034" t="str">
        <f t="shared" si="115"/>
        <v>Bus2=4115</v>
      </c>
      <c r="V1034" t="str">
        <f t="shared" si="116"/>
        <v>phases=3</v>
      </c>
      <c r="W1034" t="str">
        <f t="shared" si="117"/>
        <v>Linecode=3p_11kV_100_ACSR_Al_o</v>
      </c>
      <c r="X1034" t="str">
        <f t="shared" si="118"/>
        <v>Length=41.6712</v>
      </c>
      <c r="Y1034" t="s">
        <v>307</v>
      </c>
    </row>
    <row r="1035" spans="1:25" x14ac:dyDescent="0.25">
      <c r="A1035" t="s">
        <v>52</v>
      </c>
      <c r="B1035">
        <v>11</v>
      </c>
      <c r="C1035" t="s">
        <v>37</v>
      </c>
      <c r="D1035">
        <v>100</v>
      </c>
      <c r="E1035" t="s">
        <v>27</v>
      </c>
      <c r="F1035" t="s">
        <v>38</v>
      </c>
      <c r="G1035" t="s">
        <v>30</v>
      </c>
      <c r="H1035">
        <v>3</v>
      </c>
      <c r="I1035">
        <v>33.865299999999998</v>
      </c>
      <c r="J1035" t="s">
        <v>266</v>
      </c>
      <c r="K1035">
        <v>4082</v>
      </c>
      <c r="L1035">
        <v>4116</v>
      </c>
      <c r="M1035" t="str">
        <f t="shared" si="112"/>
        <v>Dog100OverACSR</v>
      </c>
      <c r="N1035" t="str">
        <f>+VLOOKUP(M1035,LineCode!$E:$F,2,0)</f>
        <v>3p_11kV_100_ACSR_Al_o</v>
      </c>
      <c r="R1035" t="s">
        <v>296</v>
      </c>
      <c r="S1035" t="str">
        <f t="shared" si="113"/>
        <v>Line.line_GOT_4082_4116</v>
      </c>
      <c r="T1035" t="str">
        <f t="shared" si="114"/>
        <v>Bus1=4082</v>
      </c>
      <c r="U1035" t="str">
        <f t="shared" si="115"/>
        <v>Bus2=4116</v>
      </c>
      <c r="V1035" t="str">
        <f t="shared" si="116"/>
        <v>phases=3</v>
      </c>
      <c r="W1035" t="str">
        <f t="shared" si="117"/>
        <v>Linecode=3p_11kV_100_ACSR_Al_o</v>
      </c>
      <c r="X1035" t="str">
        <f t="shared" si="118"/>
        <v>Length=33.8653</v>
      </c>
      <c r="Y1035" t="s">
        <v>307</v>
      </c>
    </row>
    <row r="1036" spans="1:25" x14ac:dyDescent="0.25">
      <c r="A1036" t="s">
        <v>52</v>
      </c>
      <c r="B1036">
        <v>11</v>
      </c>
      <c r="C1036" t="s">
        <v>37</v>
      </c>
      <c r="D1036">
        <v>100</v>
      </c>
      <c r="E1036" t="s">
        <v>27</v>
      </c>
      <c r="F1036" t="s">
        <v>38</v>
      </c>
      <c r="G1036" t="s">
        <v>30</v>
      </c>
      <c r="H1036">
        <v>3</v>
      </c>
      <c r="I1036">
        <v>33.008499999999998</v>
      </c>
      <c r="J1036" t="s">
        <v>266</v>
      </c>
      <c r="K1036">
        <v>4116</v>
      </c>
      <c r="L1036">
        <v>4117</v>
      </c>
      <c r="M1036" t="str">
        <f t="shared" si="112"/>
        <v>Dog100OverACSR</v>
      </c>
      <c r="N1036" t="str">
        <f>+VLOOKUP(M1036,LineCode!$E:$F,2,0)</f>
        <v>3p_11kV_100_ACSR_Al_o</v>
      </c>
      <c r="R1036" t="s">
        <v>296</v>
      </c>
      <c r="S1036" t="str">
        <f t="shared" si="113"/>
        <v>Line.line_GOT_4116_4117</v>
      </c>
      <c r="T1036" t="str">
        <f t="shared" si="114"/>
        <v>Bus1=4116</v>
      </c>
      <c r="U1036" t="str">
        <f t="shared" si="115"/>
        <v>Bus2=4117</v>
      </c>
      <c r="V1036" t="str">
        <f t="shared" si="116"/>
        <v>phases=3</v>
      </c>
      <c r="W1036" t="str">
        <f t="shared" si="117"/>
        <v>Linecode=3p_11kV_100_ACSR_Al_o</v>
      </c>
      <c r="X1036" t="str">
        <f t="shared" si="118"/>
        <v>Length=33.0085</v>
      </c>
      <c r="Y1036" t="s">
        <v>307</v>
      </c>
    </row>
    <row r="1037" spans="1:25" x14ac:dyDescent="0.25">
      <c r="A1037" t="s">
        <v>52</v>
      </c>
      <c r="B1037">
        <v>11</v>
      </c>
      <c r="C1037" t="s">
        <v>37</v>
      </c>
      <c r="D1037">
        <v>100</v>
      </c>
      <c r="E1037" t="s">
        <v>27</v>
      </c>
      <c r="F1037" t="s">
        <v>38</v>
      </c>
      <c r="G1037" t="s">
        <v>30</v>
      </c>
      <c r="H1037">
        <v>3</v>
      </c>
      <c r="I1037">
        <v>31.5487</v>
      </c>
      <c r="J1037" t="s">
        <v>266</v>
      </c>
      <c r="K1037">
        <v>4117</v>
      </c>
      <c r="L1037">
        <v>4118</v>
      </c>
      <c r="M1037" t="str">
        <f t="shared" si="112"/>
        <v>Dog100OverACSR</v>
      </c>
      <c r="N1037" t="str">
        <f>+VLOOKUP(M1037,LineCode!$E:$F,2,0)</f>
        <v>3p_11kV_100_ACSR_Al_o</v>
      </c>
      <c r="R1037" t="s">
        <v>296</v>
      </c>
      <c r="S1037" t="str">
        <f t="shared" si="113"/>
        <v>Line.line_GOT_4117_4118</v>
      </c>
      <c r="T1037" t="str">
        <f t="shared" si="114"/>
        <v>Bus1=4117</v>
      </c>
      <c r="U1037" t="str">
        <f t="shared" si="115"/>
        <v>Bus2=4118</v>
      </c>
      <c r="V1037" t="str">
        <f t="shared" si="116"/>
        <v>phases=3</v>
      </c>
      <c r="W1037" t="str">
        <f t="shared" si="117"/>
        <v>Linecode=3p_11kV_100_ACSR_Al_o</v>
      </c>
      <c r="X1037" t="str">
        <f t="shared" si="118"/>
        <v>Length=31.5487</v>
      </c>
      <c r="Y1037" t="s">
        <v>307</v>
      </c>
    </row>
    <row r="1038" spans="1:25" x14ac:dyDescent="0.25">
      <c r="A1038" t="s">
        <v>52</v>
      </c>
      <c r="B1038">
        <v>11</v>
      </c>
      <c r="C1038" t="s">
        <v>37</v>
      </c>
      <c r="D1038">
        <v>100</v>
      </c>
      <c r="E1038" t="s">
        <v>27</v>
      </c>
      <c r="F1038" t="s">
        <v>38</v>
      </c>
      <c r="G1038" t="s">
        <v>30</v>
      </c>
      <c r="H1038">
        <v>3</v>
      </c>
      <c r="I1038">
        <v>21.341699999999999</v>
      </c>
      <c r="J1038" t="s">
        <v>266</v>
      </c>
      <c r="K1038">
        <v>4118</v>
      </c>
      <c r="L1038">
        <v>4119</v>
      </c>
      <c r="M1038" t="str">
        <f t="shared" si="112"/>
        <v>Dog100OverACSR</v>
      </c>
      <c r="N1038" t="str">
        <f>+VLOOKUP(M1038,LineCode!$E:$F,2,0)</f>
        <v>3p_11kV_100_ACSR_Al_o</v>
      </c>
      <c r="R1038" t="s">
        <v>296</v>
      </c>
      <c r="S1038" t="str">
        <f t="shared" si="113"/>
        <v>Line.line_GOT_4118_4119</v>
      </c>
      <c r="T1038" t="str">
        <f t="shared" si="114"/>
        <v>Bus1=4118</v>
      </c>
      <c r="U1038" t="str">
        <f t="shared" si="115"/>
        <v>Bus2=4119</v>
      </c>
      <c r="V1038" t="str">
        <f t="shared" si="116"/>
        <v>phases=3</v>
      </c>
      <c r="W1038" t="str">
        <f t="shared" si="117"/>
        <v>Linecode=3p_11kV_100_ACSR_Al_o</v>
      </c>
      <c r="X1038" t="str">
        <f t="shared" si="118"/>
        <v>Length=21.3417</v>
      </c>
      <c r="Y1038" t="s">
        <v>307</v>
      </c>
    </row>
    <row r="1039" spans="1:25" x14ac:dyDescent="0.25">
      <c r="A1039" t="s">
        <v>52</v>
      </c>
      <c r="B1039">
        <v>11</v>
      </c>
      <c r="C1039" t="s">
        <v>37</v>
      </c>
      <c r="D1039">
        <v>100</v>
      </c>
      <c r="E1039" t="s">
        <v>27</v>
      </c>
      <c r="F1039" t="s">
        <v>38</v>
      </c>
      <c r="G1039" t="s">
        <v>30</v>
      </c>
      <c r="H1039">
        <v>3</v>
      </c>
      <c r="I1039">
        <v>5.1939500000000001</v>
      </c>
      <c r="J1039" t="s">
        <v>266</v>
      </c>
      <c r="K1039">
        <v>4119</v>
      </c>
      <c r="L1039">
        <v>4120</v>
      </c>
      <c r="M1039" t="str">
        <f t="shared" si="112"/>
        <v>Dog100OverACSR</v>
      </c>
      <c r="N1039" t="str">
        <f>+VLOOKUP(M1039,LineCode!$E:$F,2,0)</f>
        <v>3p_11kV_100_ACSR_Al_o</v>
      </c>
      <c r="R1039" t="s">
        <v>296</v>
      </c>
      <c r="S1039" t="str">
        <f t="shared" si="113"/>
        <v>Line.line_GOT_4119_4120</v>
      </c>
      <c r="T1039" t="str">
        <f t="shared" si="114"/>
        <v>Bus1=4119</v>
      </c>
      <c r="U1039" t="str">
        <f t="shared" si="115"/>
        <v>Bus2=4120</v>
      </c>
      <c r="V1039" t="str">
        <f t="shared" si="116"/>
        <v>phases=3</v>
      </c>
      <c r="W1039" t="str">
        <f t="shared" si="117"/>
        <v>Linecode=3p_11kV_100_ACSR_Al_o</v>
      </c>
      <c r="X1039" t="str">
        <f t="shared" si="118"/>
        <v>Length=5.19395</v>
      </c>
      <c r="Y1039" t="s">
        <v>307</v>
      </c>
    </row>
    <row r="1040" spans="1:25" x14ac:dyDescent="0.25">
      <c r="A1040" t="s">
        <v>52</v>
      </c>
      <c r="B1040">
        <v>11</v>
      </c>
      <c r="C1040" t="s">
        <v>37</v>
      </c>
      <c r="D1040">
        <v>100</v>
      </c>
      <c r="E1040" t="s">
        <v>27</v>
      </c>
      <c r="F1040" t="s">
        <v>38</v>
      </c>
      <c r="G1040" t="s">
        <v>30</v>
      </c>
      <c r="H1040">
        <v>3</v>
      </c>
      <c r="I1040">
        <v>31.848700000000001</v>
      </c>
      <c r="J1040" t="s">
        <v>266</v>
      </c>
      <c r="K1040">
        <v>4120</v>
      </c>
      <c r="L1040">
        <v>4121</v>
      </c>
      <c r="M1040" t="str">
        <f t="shared" si="112"/>
        <v>Dog100OverACSR</v>
      </c>
      <c r="N1040" t="str">
        <f>+VLOOKUP(M1040,LineCode!$E:$F,2,0)</f>
        <v>3p_11kV_100_ACSR_Al_o</v>
      </c>
      <c r="R1040" t="s">
        <v>296</v>
      </c>
      <c r="S1040" t="str">
        <f t="shared" si="113"/>
        <v>Line.line_GOT_4120_4121</v>
      </c>
      <c r="T1040" t="str">
        <f t="shared" si="114"/>
        <v>Bus1=4120</v>
      </c>
      <c r="U1040" t="str">
        <f t="shared" si="115"/>
        <v>Bus2=4121</v>
      </c>
      <c r="V1040" t="str">
        <f t="shared" si="116"/>
        <v>phases=3</v>
      </c>
      <c r="W1040" t="str">
        <f t="shared" si="117"/>
        <v>Linecode=3p_11kV_100_ACSR_Al_o</v>
      </c>
      <c r="X1040" t="str">
        <f t="shared" si="118"/>
        <v>Length=31.8487</v>
      </c>
      <c r="Y1040" t="s">
        <v>307</v>
      </c>
    </row>
    <row r="1041" spans="1:25" x14ac:dyDescent="0.25">
      <c r="A1041" t="s">
        <v>52</v>
      </c>
      <c r="B1041">
        <v>11</v>
      </c>
      <c r="C1041" t="s">
        <v>37</v>
      </c>
      <c r="D1041">
        <v>100</v>
      </c>
      <c r="E1041" t="s">
        <v>27</v>
      </c>
      <c r="F1041" t="s">
        <v>38</v>
      </c>
      <c r="G1041" t="s">
        <v>30</v>
      </c>
      <c r="H1041">
        <v>3</v>
      </c>
      <c r="I1041">
        <v>13.853899999999999</v>
      </c>
      <c r="J1041" t="s">
        <v>266</v>
      </c>
      <c r="K1041">
        <v>4121</v>
      </c>
      <c r="L1041">
        <v>4122</v>
      </c>
      <c r="M1041" t="str">
        <f t="shared" si="112"/>
        <v>Dog100OverACSR</v>
      </c>
      <c r="N1041" t="str">
        <f>+VLOOKUP(M1041,LineCode!$E:$F,2,0)</f>
        <v>3p_11kV_100_ACSR_Al_o</v>
      </c>
      <c r="R1041" t="s">
        <v>296</v>
      </c>
      <c r="S1041" t="str">
        <f t="shared" si="113"/>
        <v>Line.line_GOT_4121_4122</v>
      </c>
      <c r="T1041" t="str">
        <f t="shared" si="114"/>
        <v>Bus1=4121</v>
      </c>
      <c r="U1041" t="str">
        <f t="shared" si="115"/>
        <v>Bus2=4122</v>
      </c>
      <c r="V1041" t="str">
        <f t="shared" si="116"/>
        <v>phases=3</v>
      </c>
      <c r="W1041" t="str">
        <f t="shared" si="117"/>
        <v>Linecode=3p_11kV_100_ACSR_Al_o</v>
      </c>
      <c r="X1041" t="str">
        <f t="shared" si="118"/>
        <v>Length=13.8539</v>
      </c>
      <c r="Y1041" t="s">
        <v>307</v>
      </c>
    </row>
    <row r="1042" spans="1:25" x14ac:dyDescent="0.25">
      <c r="A1042" t="s">
        <v>52</v>
      </c>
      <c r="B1042">
        <v>11</v>
      </c>
      <c r="C1042" t="s">
        <v>37</v>
      </c>
      <c r="D1042">
        <v>100</v>
      </c>
      <c r="E1042" t="s">
        <v>27</v>
      </c>
      <c r="F1042" t="s">
        <v>38</v>
      </c>
      <c r="G1042" t="s">
        <v>30</v>
      </c>
      <c r="H1042">
        <v>3</v>
      </c>
      <c r="I1042">
        <v>31.772600000000001</v>
      </c>
      <c r="J1042" t="s">
        <v>266</v>
      </c>
      <c r="K1042">
        <v>4122</v>
      </c>
      <c r="L1042">
        <v>4123</v>
      </c>
      <c r="M1042" t="str">
        <f t="shared" si="112"/>
        <v>Dog100OverACSR</v>
      </c>
      <c r="N1042" t="str">
        <f>+VLOOKUP(M1042,LineCode!$E:$F,2,0)</f>
        <v>3p_11kV_100_ACSR_Al_o</v>
      </c>
      <c r="R1042" t="s">
        <v>296</v>
      </c>
      <c r="S1042" t="str">
        <f t="shared" si="113"/>
        <v>Line.line_GOT_4122_4123</v>
      </c>
      <c r="T1042" t="str">
        <f t="shared" si="114"/>
        <v>Bus1=4122</v>
      </c>
      <c r="U1042" t="str">
        <f t="shared" si="115"/>
        <v>Bus2=4123</v>
      </c>
      <c r="V1042" t="str">
        <f t="shared" si="116"/>
        <v>phases=3</v>
      </c>
      <c r="W1042" t="str">
        <f t="shared" si="117"/>
        <v>Linecode=3p_11kV_100_ACSR_Al_o</v>
      </c>
      <c r="X1042" t="str">
        <f t="shared" si="118"/>
        <v>Length=31.7726</v>
      </c>
      <c r="Y1042" t="s">
        <v>307</v>
      </c>
    </row>
    <row r="1043" spans="1:25" x14ac:dyDescent="0.25">
      <c r="A1043" t="s">
        <v>52</v>
      </c>
      <c r="B1043">
        <v>11</v>
      </c>
      <c r="C1043" t="s">
        <v>37</v>
      </c>
      <c r="D1043">
        <v>100</v>
      </c>
      <c r="E1043" t="s">
        <v>27</v>
      </c>
      <c r="F1043" t="s">
        <v>38</v>
      </c>
      <c r="G1043" t="s">
        <v>30</v>
      </c>
      <c r="H1043">
        <v>3</v>
      </c>
      <c r="I1043">
        <v>58.996200000000002</v>
      </c>
      <c r="J1043" t="s">
        <v>266</v>
      </c>
      <c r="K1043">
        <v>4123</v>
      </c>
      <c r="L1043">
        <v>4124</v>
      </c>
      <c r="M1043" t="str">
        <f t="shared" si="112"/>
        <v>Dog100OverACSR</v>
      </c>
      <c r="N1043" t="str">
        <f>+VLOOKUP(M1043,LineCode!$E:$F,2,0)</f>
        <v>3p_11kV_100_ACSR_Al_o</v>
      </c>
      <c r="R1043" t="s">
        <v>296</v>
      </c>
      <c r="S1043" t="str">
        <f t="shared" si="113"/>
        <v>Line.line_GOT_4123_4124</v>
      </c>
      <c r="T1043" t="str">
        <f t="shared" si="114"/>
        <v>Bus1=4123</v>
      </c>
      <c r="U1043" t="str">
        <f t="shared" si="115"/>
        <v>Bus2=4124</v>
      </c>
      <c r="V1043" t="str">
        <f t="shared" si="116"/>
        <v>phases=3</v>
      </c>
      <c r="W1043" t="str">
        <f t="shared" si="117"/>
        <v>Linecode=3p_11kV_100_ACSR_Al_o</v>
      </c>
      <c r="X1043" t="str">
        <f t="shared" si="118"/>
        <v>Length=58.9962</v>
      </c>
      <c r="Y1043" t="s">
        <v>307</v>
      </c>
    </row>
    <row r="1044" spans="1:25" x14ac:dyDescent="0.25">
      <c r="A1044" t="s">
        <v>52</v>
      </c>
      <c r="B1044">
        <v>11</v>
      </c>
      <c r="C1044" t="s">
        <v>37</v>
      </c>
      <c r="D1044">
        <v>100</v>
      </c>
      <c r="E1044" t="s">
        <v>27</v>
      </c>
      <c r="F1044" t="s">
        <v>38</v>
      </c>
      <c r="G1044" t="s">
        <v>30</v>
      </c>
      <c r="H1044">
        <v>3</v>
      </c>
      <c r="I1044">
        <v>57.109699999999997</v>
      </c>
      <c r="J1044" t="s">
        <v>266</v>
      </c>
      <c r="K1044">
        <v>4124</v>
      </c>
      <c r="L1044">
        <v>4144</v>
      </c>
      <c r="M1044" t="str">
        <f t="shared" si="112"/>
        <v>Dog100OverACSR</v>
      </c>
      <c r="N1044" t="str">
        <f>+VLOOKUP(M1044,LineCode!$E:$F,2,0)</f>
        <v>3p_11kV_100_ACSR_Al_o</v>
      </c>
      <c r="R1044" t="s">
        <v>296</v>
      </c>
      <c r="S1044" t="str">
        <f t="shared" si="113"/>
        <v>Line.line_GOT_4124_4144</v>
      </c>
      <c r="T1044" t="str">
        <f t="shared" si="114"/>
        <v>Bus1=4124</v>
      </c>
      <c r="U1044" t="str">
        <f t="shared" si="115"/>
        <v>Bus2=4144</v>
      </c>
      <c r="V1044" t="str">
        <f t="shared" si="116"/>
        <v>phases=3</v>
      </c>
      <c r="W1044" t="str">
        <f t="shared" si="117"/>
        <v>Linecode=3p_11kV_100_ACSR_Al_o</v>
      </c>
      <c r="X1044" t="str">
        <f t="shared" si="118"/>
        <v>Length=57.1097</v>
      </c>
      <c r="Y1044" t="s">
        <v>307</v>
      </c>
    </row>
    <row r="1045" spans="1:25" x14ac:dyDescent="0.25">
      <c r="A1045" t="s">
        <v>52</v>
      </c>
      <c r="B1045">
        <v>11</v>
      </c>
      <c r="C1045" t="s">
        <v>37</v>
      </c>
      <c r="D1045">
        <v>100</v>
      </c>
      <c r="E1045" t="s">
        <v>27</v>
      </c>
      <c r="F1045" t="s">
        <v>38</v>
      </c>
      <c r="G1045" t="s">
        <v>30</v>
      </c>
      <c r="H1045">
        <v>3</v>
      </c>
      <c r="I1045">
        <v>27.378599999999999</v>
      </c>
      <c r="J1045" t="s">
        <v>266</v>
      </c>
      <c r="K1045">
        <v>4144</v>
      </c>
      <c r="L1045">
        <v>4125</v>
      </c>
      <c r="M1045" t="str">
        <f t="shared" si="112"/>
        <v>Dog100OverACSR</v>
      </c>
      <c r="N1045" t="str">
        <f>+VLOOKUP(M1045,LineCode!$E:$F,2,0)</f>
        <v>3p_11kV_100_ACSR_Al_o</v>
      </c>
      <c r="R1045" t="s">
        <v>296</v>
      </c>
      <c r="S1045" t="str">
        <f t="shared" si="113"/>
        <v>Line.line_GOT_4144_4125</v>
      </c>
      <c r="T1045" t="str">
        <f t="shared" si="114"/>
        <v>Bus1=4144</v>
      </c>
      <c r="U1045" t="str">
        <f t="shared" si="115"/>
        <v>Bus2=4125</v>
      </c>
      <c r="V1045" t="str">
        <f t="shared" si="116"/>
        <v>phases=3</v>
      </c>
      <c r="W1045" t="str">
        <f t="shared" si="117"/>
        <v>Linecode=3p_11kV_100_ACSR_Al_o</v>
      </c>
      <c r="X1045" t="str">
        <f t="shared" si="118"/>
        <v>Length=27.3786</v>
      </c>
      <c r="Y1045" t="s">
        <v>307</v>
      </c>
    </row>
    <row r="1046" spans="1:25" x14ac:dyDescent="0.25">
      <c r="A1046" t="s">
        <v>52</v>
      </c>
      <c r="B1046">
        <v>11</v>
      </c>
      <c r="C1046" t="s">
        <v>37</v>
      </c>
      <c r="D1046">
        <v>100</v>
      </c>
      <c r="E1046" t="s">
        <v>27</v>
      </c>
      <c r="F1046" t="s">
        <v>38</v>
      </c>
      <c r="G1046" t="s">
        <v>30</v>
      </c>
      <c r="H1046">
        <v>3</v>
      </c>
      <c r="I1046">
        <v>38.774099999999997</v>
      </c>
      <c r="J1046" t="s">
        <v>266</v>
      </c>
      <c r="K1046">
        <v>4125</v>
      </c>
      <c r="L1046">
        <v>4126</v>
      </c>
      <c r="M1046" t="str">
        <f t="shared" si="112"/>
        <v>Dog100OverACSR</v>
      </c>
      <c r="N1046" t="str">
        <f>+VLOOKUP(M1046,LineCode!$E:$F,2,0)</f>
        <v>3p_11kV_100_ACSR_Al_o</v>
      </c>
      <c r="R1046" t="s">
        <v>296</v>
      </c>
      <c r="S1046" t="str">
        <f t="shared" si="113"/>
        <v>Line.line_GOT_4125_4126</v>
      </c>
      <c r="T1046" t="str">
        <f t="shared" si="114"/>
        <v>Bus1=4125</v>
      </c>
      <c r="U1046" t="str">
        <f t="shared" si="115"/>
        <v>Bus2=4126</v>
      </c>
      <c r="V1046" t="str">
        <f t="shared" si="116"/>
        <v>phases=3</v>
      </c>
      <c r="W1046" t="str">
        <f t="shared" si="117"/>
        <v>Linecode=3p_11kV_100_ACSR_Al_o</v>
      </c>
      <c r="X1046" t="str">
        <f t="shared" si="118"/>
        <v>Length=38.7741</v>
      </c>
      <c r="Y1046" t="s">
        <v>307</v>
      </c>
    </row>
    <row r="1047" spans="1:25" x14ac:dyDescent="0.25">
      <c r="A1047" t="s">
        <v>52</v>
      </c>
      <c r="B1047">
        <v>11</v>
      </c>
      <c r="C1047" t="s">
        <v>37</v>
      </c>
      <c r="D1047">
        <v>100</v>
      </c>
      <c r="E1047" t="s">
        <v>27</v>
      </c>
      <c r="F1047" t="s">
        <v>38</v>
      </c>
      <c r="G1047" t="s">
        <v>30</v>
      </c>
      <c r="H1047">
        <v>3</v>
      </c>
      <c r="I1047">
        <v>9.1191200000000006</v>
      </c>
      <c r="J1047" t="s">
        <v>266</v>
      </c>
      <c r="K1047">
        <v>4126</v>
      </c>
      <c r="L1047">
        <v>4127</v>
      </c>
      <c r="M1047" t="str">
        <f t="shared" si="112"/>
        <v>Dog100OverACSR</v>
      </c>
      <c r="N1047" t="str">
        <f>+VLOOKUP(M1047,LineCode!$E:$F,2,0)</f>
        <v>3p_11kV_100_ACSR_Al_o</v>
      </c>
      <c r="R1047" t="s">
        <v>296</v>
      </c>
      <c r="S1047" t="str">
        <f t="shared" si="113"/>
        <v>Line.line_GOT_4126_4127</v>
      </c>
      <c r="T1047" t="str">
        <f t="shared" si="114"/>
        <v>Bus1=4126</v>
      </c>
      <c r="U1047" t="str">
        <f t="shared" si="115"/>
        <v>Bus2=4127</v>
      </c>
      <c r="V1047" t="str">
        <f t="shared" si="116"/>
        <v>phases=3</v>
      </c>
      <c r="W1047" t="str">
        <f t="shared" si="117"/>
        <v>Linecode=3p_11kV_100_ACSR_Al_o</v>
      </c>
      <c r="X1047" t="str">
        <f t="shared" si="118"/>
        <v>Length=9.11912</v>
      </c>
      <c r="Y1047" t="s">
        <v>307</v>
      </c>
    </row>
    <row r="1048" spans="1:25" x14ac:dyDescent="0.25">
      <c r="A1048" t="s">
        <v>52</v>
      </c>
      <c r="B1048">
        <v>11</v>
      </c>
      <c r="C1048" t="s">
        <v>37</v>
      </c>
      <c r="D1048">
        <v>100</v>
      </c>
      <c r="E1048" t="s">
        <v>27</v>
      </c>
      <c r="F1048" t="s">
        <v>38</v>
      </c>
      <c r="G1048" t="s">
        <v>30</v>
      </c>
      <c r="H1048">
        <v>3</v>
      </c>
      <c r="I1048">
        <v>21.081700000000001</v>
      </c>
      <c r="J1048" t="s">
        <v>266</v>
      </c>
      <c r="K1048">
        <v>4127</v>
      </c>
      <c r="L1048">
        <v>4128</v>
      </c>
      <c r="M1048" t="str">
        <f t="shared" si="112"/>
        <v>Dog100OverACSR</v>
      </c>
      <c r="N1048" t="str">
        <f>+VLOOKUP(M1048,LineCode!$E:$F,2,0)</f>
        <v>3p_11kV_100_ACSR_Al_o</v>
      </c>
      <c r="R1048" t="s">
        <v>296</v>
      </c>
      <c r="S1048" t="str">
        <f t="shared" si="113"/>
        <v>Line.line_GOT_4127_4128</v>
      </c>
      <c r="T1048" t="str">
        <f t="shared" si="114"/>
        <v>Bus1=4127</v>
      </c>
      <c r="U1048" t="str">
        <f t="shared" si="115"/>
        <v>Bus2=4128</v>
      </c>
      <c r="V1048" t="str">
        <f t="shared" si="116"/>
        <v>phases=3</v>
      </c>
      <c r="W1048" t="str">
        <f t="shared" si="117"/>
        <v>Linecode=3p_11kV_100_ACSR_Al_o</v>
      </c>
      <c r="X1048" t="str">
        <f t="shared" si="118"/>
        <v>Length=21.0817</v>
      </c>
      <c r="Y1048" t="s">
        <v>307</v>
      </c>
    </row>
    <row r="1049" spans="1:25" x14ac:dyDescent="0.25">
      <c r="A1049" t="s">
        <v>52</v>
      </c>
      <c r="B1049">
        <v>11</v>
      </c>
      <c r="C1049" t="s">
        <v>37</v>
      </c>
      <c r="D1049">
        <v>100</v>
      </c>
      <c r="E1049" t="s">
        <v>27</v>
      </c>
      <c r="F1049" t="s">
        <v>38</v>
      </c>
      <c r="G1049" t="s">
        <v>30</v>
      </c>
      <c r="H1049">
        <v>3</v>
      </c>
      <c r="I1049">
        <v>25.025400000000001</v>
      </c>
      <c r="J1049" t="s">
        <v>266</v>
      </c>
      <c r="K1049">
        <v>4128</v>
      </c>
      <c r="L1049">
        <v>4129</v>
      </c>
      <c r="M1049" t="str">
        <f t="shared" si="112"/>
        <v>Dog100OverACSR</v>
      </c>
      <c r="N1049" t="str">
        <f>+VLOOKUP(M1049,LineCode!$E:$F,2,0)</f>
        <v>3p_11kV_100_ACSR_Al_o</v>
      </c>
      <c r="R1049" t="s">
        <v>296</v>
      </c>
      <c r="S1049" t="str">
        <f t="shared" si="113"/>
        <v>Line.line_GOT_4128_4129</v>
      </c>
      <c r="T1049" t="str">
        <f t="shared" si="114"/>
        <v>Bus1=4128</v>
      </c>
      <c r="U1049" t="str">
        <f t="shared" si="115"/>
        <v>Bus2=4129</v>
      </c>
      <c r="V1049" t="str">
        <f t="shared" si="116"/>
        <v>phases=3</v>
      </c>
      <c r="W1049" t="str">
        <f t="shared" si="117"/>
        <v>Linecode=3p_11kV_100_ACSR_Al_o</v>
      </c>
      <c r="X1049" t="str">
        <f t="shared" si="118"/>
        <v>Length=25.0254</v>
      </c>
      <c r="Y1049" t="s">
        <v>307</v>
      </c>
    </row>
    <row r="1050" spans="1:25" x14ac:dyDescent="0.25">
      <c r="A1050" t="s">
        <v>52</v>
      </c>
      <c r="B1050">
        <v>11</v>
      </c>
      <c r="C1050" t="s">
        <v>37</v>
      </c>
      <c r="D1050">
        <v>100</v>
      </c>
      <c r="E1050" t="s">
        <v>27</v>
      </c>
      <c r="F1050" t="s">
        <v>38</v>
      </c>
      <c r="G1050" t="s">
        <v>30</v>
      </c>
      <c r="H1050">
        <v>3</v>
      </c>
      <c r="I1050">
        <v>21.954599999999999</v>
      </c>
      <c r="J1050" t="s">
        <v>266</v>
      </c>
      <c r="K1050">
        <v>4129</v>
      </c>
      <c r="L1050">
        <v>4130</v>
      </c>
      <c r="M1050" t="str">
        <f t="shared" si="112"/>
        <v>Dog100OverACSR</v>
      </c>
      <c r="N1050" t="str">
        <f>+VLOOKUP(M1050,LineCode!$E:$F,2,0)</f>
        <v>3p_11kV_100_ACSR_Al_o</v>
      </c>
      <c r="R1050" t="s">
        <v>296</v>
      </c>
      <c r="S1050" t="str">
        <f t="shared" si="113"/>
        <v>Line.line_GOT_4129_4130</v>
      </c>
      <c r="T1050" t="str">
        <f t="shared" si="114"/>
        <v>Bus1=4129</v>
      </c>
      <c r="U1050" t="str">
        <f t="shared" si="115"/>
        <v>Bus2=4130</v>
      </c>
      <c r="V1050" t="str">
        <f t="shared" si="116"/>
        <v>phases=3</v>
      </c>
      <c r="W1050" t="str">
        <f t="shared" si="117"/>
        <v>Linecode=3p_11kV_100_ACSR_Al_o</v>
      </c>
      <c r="X1050" t="str">
        <f t="shared" si="118"/>
        <v>Length=21.9546</v>
      </c>
      <c r="Y1050" t="s">
        <v>307</v>
      </c>
    </row>
    <row r="1051" spans="1:25" x14ac:dyDescent="0.25">
      <c r="A1051" t="s">
        <v>52</v>
      </c>
      <c r="B1051">
        <v>11</v>
      </c>
      <c r="C1051" t="s">
        <v>37</v>
      </c>
      <c r="D1051">
        <v>100</v>
      </c>
      <c r="E1051" t="s">
        <v>27</v>
      </c>
      <c r="F1051" t="s">
        <v>38</v>
      </c>
      <c r="G1051" t="s">
        <v>30</v>
      </c>
      <c r="H1051">
        <v>3</v>
      </c>
      <c r="I1051">
        <v>18.036799999999999</v>
      </c>
      <c r="J1051" t="s">
        <v>266</v>
      </c>
      <c r="K1051">
        <v>4131</v>
      </c>
      <c r="L1051">
        <v>4132</v>
      </c>
      <c r="M1051" t="str">
        <f t="shared" si="112"/>
        <v>Dog100OverACSR</v>
      </c>
      <c r="N1051" t="str">
        <f>+VLOOKUP(M1051,LineCode!$E:$F,2,0)</f>
        <v>3p_11kV_100_ACSR_Al_o</v>
      </c>
      <c r="R1051" t="s">
        <v>296</v>
      </c>
      <c r="S1051" t="str">
        <f t="shared" si="113"/>
        <v>Line.line_GOT_4131_4132</v>
      </c>
      <c r="T1051" t="str">
        <f t="shared" si="114"/>
        <v>Bus1=4131</v>
      </c>
      <c r="U1051" t="str">
        <f t="shared" si="115"/>
        <v>Bus2=4132</v>
      </c>
      <c r="V1051" t="str">
        <f t="shared" si="116"/>
        <v>phases=3</v>
      </c>
      <c r="W1051" t="str">
        <f t="shared" si="117"/>
        <v>Linecode=3p_11kV_100_ACSR_Al_o</v>
      </c>
      <c r="X1051" t="str">
        <f t="shared" si="118"/>
        <v>Length=18.0368</v>
      </c>
      <c r="Y1051" t="s">
        <v>307</v>
      </c>
    </row>
    <row r="1052" spans="1:25" x14ac:dyDescent="0.25">
      <c r="A1052" t="s">
        <v>52</v>
      </c>
      <c r="B1052">
        <v>11</v>
      </c>
      <c r="C1052" t="s">
        <v>37</v>
      </c>
      <c r="D1052">
        <v>100</v>
      </c>
      <c r="E1052" t="s">
        <v>27</v>
      </c>
      <c r="F1052" t="s">
        <v>38</v>
      </c>
      <c r="G1052" t="s">
        <v>30</v>
      </c>
      <c r="H1052">
        <v>3</v>
      </c>
      <c r="I1052">
        <v>4</v>
      </c>
      <c r="J1052" t="s">
        <v>266</v>
      </c>
      <c r="K1052">
        <v>4132</v>
      </c>
      <c r="L1052">
        <v>4133</v>
      </c>
      <c r="M1052" t="str">
        <f t="shared" si="112"/>
        <v>Dog100OverACSR</v>
      </c>
      <c r="N1052" t="str">
        <f>+VLOOKUP(M1052,LineCode!$E:$F,2,0)</f>
        <v>3p_11kV_100_ACSR_Al_o</v>
      </c>
      <c r="R1052" t="s">
        <v>296</v>
      </c>
      <c r="S1052" t="str">
        <f t="shared" si="113"/>
        <v>Line.line_GOT_4132_4133</v>
      </c>
      <c r="T1052" t="str">
        <f t="shared" si="114"/>
        <v>Bus1=4132</v>
      </c>
      <c r="U1052" t="str">
        <f t="shared" si="115"/>
        <v>Bus2=4133</v>
      </c>
      <c r="V1052" t="str">
        <f t="shared" si="116"/>
        <v>phases=3</v>
      </c>
      <c r="W1052" t="str">
        <f t="shared" si="117"/>
        <v>Linecode=3p_11kV_100_ACSR_Al_o</v>
      </c>
      <c r="X1052" t="str">
        <f t="shared" si="118"/>
        <v>Length=4</v>
      </c>
      <c r="Y1052" t="s">
        <v>307</v>
      </c>
    </row>
    <row r="1053" spans="1:25" x14ac:dyDescent="0.25">
      <c r="A1053" t="s">
        <v>52</v>
      </c>
      <c r="B1053">
        <v>11</v>
      </c>
      <c r="C1053" t="s">
        <v>37</v>
      </c>
      <c r="D1053">
        <v>100</v>
      </c>
      <c r="E1053" t="s">
        <v>27</v>
      </c>
      <c r="F1053" t="s">
        <v>38</v>
      </c>
      <c r="G1053" t="s">
        <v>30</v>
      </c>
      <c r="H1053">
        <v>3</v>
      </c>
      <c r="I1053">
        <v>31.358699999999999</v>
      </c>
      <c r="J1053" t="s">
        <v>266</v>
      </c>
      <c r="K1053">
        <v>4133</v>
      </c>
      <c r="L1053">
        <v>4134</v>
      </c>
      <c r="M1053" t="str">
        <f t="shared" si="112"/>
        <v>Dog100OverACSR</v>
      </c>
      <c r="N1053" t="str">
        <f>+VLOOKUP(M1053,LineCode!$E:$F,2,0)</f>
        <v>3p_11kV_100_ACSR_Al_o</v>
      </c>
      <c r="R1053" t="s">
        <v>296</v>
      </c>
      <c r="S1053" t="str">
        <f t="shared" si="113"/>
        <v>Line.line_GOT_4133_4134</v>
      </c>
      <c r="T1053" t="str">
        <f t="shared" si="114"/>
        <v>Bus1=4133</v>
      </c>
      <c r="U1053" t="str">
        <f t="shared" si="115"/>
        <v>Bus2=4134</v>
      </c>
      <c r="V1053" t="str">
        <f t="shared" si="116"/>
        <v>phases=3</v>
      </c>
      <c r="W1053" t="str">
        <f t="shared" si="117"/>
        <v>Linecode=3p_11kV_100_ACSR_Al_o</v>
      </c>
      <c r="X1053" t="str">
        <f t="shared" si="118"/>
        <v>Length=31.3587</v>
      </c>
      <c r="Y1053" t="s">
        <v>307</v>
      </c>
    </row>
    <row r="1054" spans="1:25" x14ac:dyDescent="0.25">
      <c r="A1054" t="s">
        <v>52</v>
      </c>
      <c r="B1054">
        <v>11</v>
      </c>
      <c r="C1054" t="s">
        <v>37</v>
      </c>
      <c r="D1054">
        <v>100</v>
      </c>
      <c r="E1054" t="s">
        <v>27</v>
      </c>
      <c r="F1054" t="s">
        <v>38</v>
      </c>
      <c r="G1054" t="s">
        <v>30</v>
      </c>
      <c r="H1054">
        <v>3</v>
      </c>
      <c r="I1054">
        <v>47.711599999999997</v>
      </c>
      <c r="J1054" t="s">
        <v>266</v>
      </c>
      <c r="K1054">
        <v>4134</v>
      </c>
      <c r="L1054">
        <v>4135</v>
      </c>
      <c r="M1054" t="str">
        <f t="shared" si="112"/>
        <v>Dog100OverACSR</v>
      </c>
      <c r="N1054" t="str">
        <f>+VLOOKUP(M1054,LineCode!$E:$F,2,0)</f>
        <v>3p_11kV_100_ACSR_Al_o</v>
      </c>
      <c r="R1054" t="s">
        <v>296</v>
      </c>
      <c r="S1054" t="str">
        <f t="shared" si="113"/>
        <v>Line.line_GOT_4134_4135</v>
      </c>
      <c r="T1054" t="str">
        <f t="shared" si="114"/>
        <v>Bus1=4134</v>
      </c>
      <c r="U1054" t="str">
        <f t="shared" si="115"/>
        <v>Bus2=4135</v>
      </c>
      <c r="V1054" t="str">
        <f t="shared" si="116"/>
        <v>phases=3</v>
      </c>
      <c r="W1054" t="str">
        <f t="shared" si="117"/>
        <v>Linecode=3p_11kV_100_ACSR_Al_o</v>
      </c>
      <c r="X1054" t="str">
        <f t="shared" si="118"/>
        <v>Length=47.7116</v>
      </c>
      <c r="Y1054" t="s">
        <v>307</v>
      </c>
    </row>
    <row r="1055" spans="1:25" x14ac:dyDescent="0.25">
      <c r="A1055" t="s">
        <v>52</v>
      </c>
      <c r="B1055">
        <v>11</v>
      </c>
      <c r="C1055" t="s">
        <v>37</v>
      </c>
      <c r="D1055">
        <v>100</v>
      </c>
      <c r="E1055" t="s">
        <v>27</v>
      </c>
      <c r="F1055" t="s">
        <v>38</v>
      </c>
      <c r="G1055" t="s">
        <v>30</v>
      </c>
      <c r="H1055">
        <v>3</v>
      </c>
      <c r="I1055">
        <v>26.888200000000001</v>
      </c>
      <c r="J1055" t="s">
        <v>266</v>
      </c>
      <c r="K1055">
        <v>4135</v>
      </c>
      <c r="L1055">
        <v>4136</v>
      </c>
      <c r="M1055" t="str">
        <f t="shared" si="112"/>
        <v>Dog100OverACSR</v>
      </c>
      <c r="N1055" t="str">
        <f>+VLOOKUP(M1055,LineCode!$E:$F,2,0)</f>
        <v>3p_11kV_100_ACSR_Al_o</v>
      </c>
      <c r="R1055" t="s">
        <v>296</v>
      </c>
      <c r="S1055" t="str">
        <f t="shared" si="113"/>
        <v>Line.line_GOT_4135_4136</v>
      </c>
      <c r="T1055" t="str">
        <f t="shared" si="114"/>
        <v>Bus1=4135</v>
      </c>
      <c r="U1055" t="str">
        <f t="shared" si="115"/>
        <v>Bus2=4136</v>
      </c>
      <c r="V1055" t="str">
        <f t="shared" si="116"/>
        <v>phases=3</v>
      </c>
      <c r="W1055" t="str">
        <f t="shared" si="117"/>
        <v>Linecode=3p_11kV_100_ACSR_Al_o</v>
      </c>
      <c r="X1055" t="str">
        <f t="shared" si="118"/>
        <v>Length=26.8882</v>
      </c>
      <c r="Y1055" t="s">
        <v>307</v>
      </c>
    </row>
    <row r="1056" spans="1:25" x14ac:dyDescent="0.25">
      <c r="A1056" t="s">
        <v>52</v>
      </c>
      <c r="B1056">
        <v>11</v>
      </c>
      <c r="C1056" t="s">
        <v>37</v>
      </c>
      <c r="D1056">
        <v>100</v>
      </c>
      <c r="E1056" t="s">
        <v>27</v>
      </c>
      <c r="F1056" t="s">
        <v>38</v>
      </c>
      <c r="G1056" t="s">
        <v>30</v>
      </c>
      <c r="H1056">
        <v>3</v>
      </c>
      <c r="I1056">
        <v>28.189299999999999</v>
      </c>
      <c r="J1056" t="s">
        <v>266</v>
      </c>
      <c r="K1056">
        <v>4136</v>
      </c>
      <c r="L1056">
        <v>4137</v>
      </c>
      <c r="M1056" t="str">
        <f t="shared" si="112"/>
        <v>Dog100OverACSR</v>
      </c>
      <c r="N1056" t="str">
        <f>+VLOOKUP(M1056,LineCode!$E:$F,2,0)</f>
        <v>3p_11kV_100_ACSR_Al_o</v>
      </c>
      <c r="R1056" t="s">
        <v>296</v>
      </c>
      <c r="S1056" t="str">
        <f t="shared" si="113"/>
        <v>Line.line_GOT_4136_4137</v>
      </c>
      <c r="T1056" t="str">
        <f t="shared" si="114"/>
        <v>Bus1=4136</v>
      </c>
      <c r="U1056" t="str">
        <f t="shared" si="115"/>
        <v>Bus2=4137</v>
      </c>
      <c r="V1056" t="str">
        <f t="shared" si="116"/>
        <v>phases=3</v>
      </c>
      <c r="W1056" t="str">
        <f t="shared" si="117"/>
        <v>Linecode=3p_11kV_100_ACSR_Al_o</v>
      </c>
      <c r="X1056" t="str">
        <f t="shared" si="118"/>
        <v>Length=28.1893</v>
      </c>
      <c r="Y1056" t="s">
        <v>307</v>
      </c>
    </row>
    <row r="1057" spans="1:25" x14ac:dyDescent="0.25">
      <c r="A1057" t="s">
        <v>52</v>
      </c>
      <c r="B1057">
        <v>11</v>
      </c>
      <c r="C1057" t="s">
        <v>37</v>
      </c>
      <c r="D1057">
        <v>100</v>
      </c>
      <c r="E1057" t="s">
        <v>27</v>
      </c>
      <c r="F1057" t="s">
        <v>38</v>
      </c>
      <c r="G1057" t="s">
        <v>30</v>
      </c>
      <c r="H1057">
        <v>3</v>
      </c>
      <c r="I1057">
        <v>42.498899999999999</v>
      </c>
      <c r="J1057" t="s">
        <v>266</v>
      </c>
      <c r="K1057">
        <v>4137</v>
      </c>
      <c r="L1057">
        <v>4138</v>
      </c>
      <c r="M1057" t="str">
        <f t="shared" si="112"/>
        <v>Dog100OverACSR</v>
      </c>
      <c r="N1057" t="str">
        <f>+VLOOKUP(M1057,LineCode!$E:$F,2,0)</f>
        <v>3p_11kV_100_ACSR_Al_o</v>
      </c>
      <c r="R1057" t="s">
        <v>296</v>
      </c>
      <c r="S1057" t="str">
        <f t="shared" si="113"/>
        <v>Line.line_GOT_4137_4138</v>
      </c>
      <c r="T1057" t="str">
        <f t="shared" si="114"/>
        <v>Bus1=4137</v>
      </c>
      <c r="U1057" t="str">
        <f t="shared" si="115"/>
        <v>Bus2=4138</v>
      </c>
      <c r="V1057" t="str">
        <f t="shared" si="116"/>
        <v>phases=3</v>
      </c>
      <c r="W1057" t="str">
        <f t="shared" si="117"/>
        <v>Linecode=3p_11kV_100_ACSR_Al_o</v>
      </c>
      <c r="X1057" t="str">
        <f t="shared" si="118"/>
        <v>Length=42.4989</v>
      </c>
      <c r="Y1057" t="s">
        <v>307</v>
      </c>
    </row>
    <row r="1058" spans="1:25" x14ac:dyDescent="0.25">
      <c r="A1058" t="s">
        <v>52</v>
      </c>
      <c r="B1058">
        <v>11</v>
      </c>
      <c r="C1058" t="s">
        <v>37</v>
      </c>
      <c r="D1058">
        <v>100</v>
      </c>
      <c r="E1058" t="s">
        <v>27</v>
      </c>
      <c r="F1058" t="s">
        <v>38</v>
      </c>
      <c r="G1058" t="s">
        <v>30</v>
      </c>
      <c r="H1058">
        <v>3</v>
      </c>
      <c r="I1058">
        <v>44.208399999999997</v>
      </c>
      <c r="J1058" t="s">
        <v>266</v>
      </c>
      <c r="K1058">
        <v>4138</v>
      </c>
      <c r="L1058">
        <v>4139</v>
      </c>
      <c r="M1058" t="str">
        <f t="shared" si="112"/>
        <v>Dog100OverACSR</v>
      </c>
      <c r="N1058" t="str">
        <f>+VLOOKUP(M1058,LineCode!$E:$F,2,0)</f>
        <v>3p_11kV_100_ACSR_Al_o</v>
      </c>
      <c r="R1058" t="s">
        <v>296</v>
      </c>
      <c r="S1058" t="str">
        <f t="shared" si="113"/>
        <v>Line.line_GOT_4138_4139</v>
      </c>
      <c r="T1058" t="str">
        <f t="shared" si="114"/>
        <v>Bus1=4138</v>
      </c>
      <c r="U1058" t="str">
        <f t="shared" si="115"/>
        <v>Bus2=4139</v>
      </c>
      <c r="V1058" t="str">
        <f t="shared" si="116"/>
        <v>phases=3</v>
      </c>
      <c r="W1058" t="str">
        <f t="shared" si="117"/>
        <v>Linecode=3p_11kV_100_ACSR_Al_o</v>
      </c>
      <c r="X1058" t="str">
        <f t="shared" si="118"/>
        <v>Length=44.2084</v>
      </c>
      <c r="Y1058" t="s">
        <v>307</v>
      </c>
    </row>
    <row r="1059" spans="1:25" x14ac:dyDescent="0.25">
      <c r="A1059" t="s">
        <v>52</v>
      </c>
      <c r="B1059">
        <v>11</v>
      </c>
      <c r="C1059" t="s">
        <v>37</v>
      </c>
      <c r="D1059">
        <v>100</v>
      </c>
      <c r="E1059" t="s">
        <v>27</v>
      </c>
      <c r="F1059" t="s">
        <v>38</v>
      </c>
      <c r="G1059" t="s">
        <v>30</v>
      </c>
      <c r="H1059">
        <v>3</v>
      </c>
      <c r="I1059">
        <v>22.720800000000001</v>
      </c>
      <c r="J1059" t="s">
        <v>266</v>
      </c>
      <c r="K1059">
        <v>4139</v>
      </c>
      <c r="L1059">
        <v>4140</v>
      </c>
      <c r="M1059" t="str">
        <f t="shared" si="112"/>
        <v>Dog100OverACSR</v>
      </c>
      <c r="N1059" t="str">
        <f>+VLOOKUP(M1059,LineCode!$E:$F,2,0)</f>
        <v>3p_11kV_100_ACSR_Al_o</v>
      </c>
      <c r="R1059" t="s">
        <v>296</v>
      </c>
      <c r="S1059" t="str">
        <f t="shared" si="113"/>
        <v>Line.line_GOT_4139_4140</v>
      </c>
      <c r="T1059" t="str">
        <f t="shared" si="114"/>
        <v>Bus1=4139</v>
      </c>
      <c r="U1059" t="str">
        <f t="shared" si="115"/>
        <v>Bus2=4140</v>
      </c>
      <c r="V1059" t="str">
        <f t="shared" si="116"/>
        <v>phases=3</v>
      </c>
      <c r="W1059" t="str">
        <f t="shared" si="117"/>
        <v>Linecode=3p_11kV_100_ACSR_Al_o</v>
      </c>
      <c r="X1059" t="str">
        <f t="shared" si="118"/>
        <v>Length=22.7208</v>
      </c>
      <c r="Y1059" t="s">
        <v>307</v>
      </c>
    </row>
    <row r="1060" spans="1:25" x14ac:dyDescent="0.25">
      <c r="A1060" t="s">
        <v>52</v>
      </c>
      <c r="B1060">
        <v>11</v>
      </c>
      <c r="C1060" t="s">
        <v>37</v>
      </c>
      <c r="D1060">
        <v>100</v>
      </c>
      <c r="E1060" t="s">
        <v>27</v>
      </c>
      <c r="F1060" t="s">
        <v>38</v>
      </c>
      <c r="G1060" t="s">
        <v>30</v>
      </c>
      <c r="H1060">
        <v>3</v>
      </c>
      <c r="I1060">
        <v>66.114999999999995</v>
      </c>
      <c r="J1060" t="s">
        <v>266</v>
      </c>
      <c r="K1060">
        <v>4140</v>
      </c>
      <c r="L1060">
        <v>4141</v>
      </c>
      <c r="M1060" t="str">
        <f t="shared" si="112"/>
        <v>Dog100OverACSR</v>
      </c>
      <c r="N1060" t="str">
        <f>+VLOOKUP(M1060,LineCode!$E:$F,2,0)</f>
        <v>3p_11kV_100_ACSR_Al_o</v>
      </c>
      <c r="R1060" t="s">
        <v>296</v>
      </c>
      <c r="S1060" t="str">
        <f t="shared" si="113"/>
        <v>Line.line_GOT_4140_4141</v>
      </c>
      <c r="T1060" t="str">
        <f t="shared" si="114"/>
        <v>Bus1=4140</v>
      </c>
      <c r="U1060" t="str">
        <f t="shared" si="115"/>
        <v>Bus2=4141</v>
      </c>
      <c r="V1060" t="str">
        <f t="shared" si="116"/>
        <v>phases=3</v>
      </c>
      <c r="W1060" t="str">
        <f t="shared" si="117"/>
        <v>Linecode=3p_11kV_100_ACSR_Al_o</v>
      </c>
      <c r="X1060" t="str">
        <f t="shared" si="118"/>
        <v>Length=66.115</v>
      </c>
      <c r="Y1060" t="s">
        <v>307</v>
      </c>
    </row>
    <row r="1061" spans="1:25" x14ac:dyDescent="0.25">
      <c r="A1061" t="s">
        <v>52</v>
      </c>
      <c r="B1061">
        <v>11</v>
      </c>
      <c r="C1061" t="s">
        <v>37</v>
      </c>
      <c r="D1061">
        <v>100</v>
      </c>
      <c r="E1061" t="s">
        <v>27</v>
      </c>
      <c r="F1061" t="s">
        <v>38</v>
      </c>
      <c r="G1061" t="s">
        <v>30</v>
      </c>
      <c r="H1061">
        <v>3</v>
      </c>
      <c r="I1061">
        <v>69.480500000000006</v>
      </c>
      <c r="J1061" t="s">
        <v>266</v>
      </c>
      <c r="K1061">
        <v>4141</v>
      </c>
      <c r="L1061">
        <v>4142</v>
      </c>
      <c r="M1061" t="str">
        <f t="shared" si="112"/>
        <v>Dog100OverACSR</v>
      </c>
      <c r="N1061" t="str">
        <f>+VLOOKUP(M1061,LineCode!$E:$F,2,0)</f>
        <v>3p_11kV_100_ACSR_Al_o</v>
      </c>
      <c r="R1061" t="s">
        <v>296</v>
      </c>
      <c r="S1061" t="str">
        <f t="shared" si="113"/>
        <v>Line.line_GOT_4141_4142</v>
      </c>
      <c r="T1061" t="str">
        <f t="shared" si="114"/>
        <v>Bus1=4141</v>
      </c>
      <c r="U1061" t="str">
        <f t="shared" si="115"/>
        <v>Bus2=4142</v>
      </c>
      <c r="V1061" t="str">
        <f t="shared" si="116"/>
        <v>phases=3</v>
      </c>
      <c r="W1061" t="str">
        <f t="shared" si="117"/>
        <v>Linecode=3p_11kV_100_ACSR_Al_o</v>
      </c>
      <c r="X1061" t="str">
        <f t="shared" si="118"/>
        <v>Length=69.4805</v>
      </c>
      <c r="Y1061" t="s">
        <v>307</v>
      </c>
    </row>
    <row r="1062" spans="1:25" x14ac:dyDescent="0.25">
      <c r="A1062" t="s">
        <v>52</v>
      </c>
      <c r="B1062">
        <v>11</v>
      </c>
      <c r="C1062" t="s">
        <v>37</v>
      </c>
      <c r="D1062">
        <v>100</v>
      </c>
      <c r="E1062" t="s">
        <v>27</v>
      </c>
      <c r="F1062" t="s">
        <v>38</v>
      </c>
      <c r="G1062" t="s">
        <v>30</v>
      </c>
      <c r="H1062">
        <v>3</v>
      </c>
      <c r="I1062">
        <v>25.349299999999999</v>
      </c>
      <c r="J1062" t="s">
        <v>266</v>
      </c>
      <c r="K1062">
        <v>4142</v>
      </c>
      <c r="L1062">
        <v>4143</v>
      </c>
      <c r="M1062" t="str">
        <f t="shared" si="112"/>
        <v>Dog100OverACSR</v>
      </c>
      <c r="N1062" t="str">
        <f>+VLOOKUP(M1062,LineCode!$E:$F,2,0)</f>
        <v>3p_11kV_100_ACSR_Al_o</v>
      </c>
      <c r="R1062" t="s">
        <v>296</v>
      </c>
      <c r="S1062" t="str">
        <f t="shared" si="113"/>
        <v>Line.line_GOT_4142_4143</v>
      </c>
      <c r="T1062" t="str">
        <f t="shared" si="114"/>
        <v>Bus1=4142</v>
      </c>
      <c r="U1062" t="str">
        <f t="shared" si="115"/>
        <v>Bus2=4143</v>
      </c>
      <c r="V1062" t="str">
        <f t="shared" si="116"/>
        <v>phases=3</v>
      </c>
      <c r="W1062" t="str">
        <f t="shared" si="117"/>
        <v>Linecode=3p_11kV_100_ACSR_Al_o</v>
      </c>
      <c r="X1062" t="str">
        <f t="shared" si="118"/>
        <v>Length=25.3493</v>
      </c>
      <c r="Y1062" t="s">
        <v>307</v>
      </c>
    </row>
    <row r="1063" spans="1:25" x14ac:dyDescent="0.25">
      <c r="A1063" t="s">
        <v>52</v>
      </c>
      <c r="B1063">
        <v>11</v>
      </c>
      <c r="C1063" t="s">
        <v>37</v>
      </c>
      <c r="D1063">
        <v>100</v>
      </c>
      <c r="E1063" t="s">
        <v>27</v>
      </c>
      <c r="F1063" t="s">
        <v>38</v>
      </c>
      <c r="G1063" t="s">
        <v>30</v>
      </c>
      <c r="H1063">
        <v>3</v>
      </c>
      <c r="I1063">
        <v>60.353700000000003</v>
      </c>
      <c r="J1063" t="s">
        <v>266</v>
      </c>
      <c r="K1063">
        <v>4144</v>
      </c>
      <c r="L1063">
        <v>4145</v>
      </c>
      <c r="M1063" t="str">
        <f t="shared" si="112"/>
        <v>Dog100OverACSR</v>
      </c>
      <c r="N1063" t="str">
        <f>+VLOOKUP(M1063,LineCode!$E:$F,2,0)</f>
        <v>3p_11kV_100_ACSR_Al_o</v>
      </c>
      <c r="R1063" t="s">
        <v>296</v>
      </c>
      <c r="S1063" t="str">
        <f t="shared" si="113"/>
        <v>Line.line_GOT_4144_4145</v>
      </c>
      <c r="T1063" t="str">
        <f t="shared" si="114"/>
        <v>Bus1=4144</v>
      </c>
      <c r="U1063" t="str">
        <f t="shared" si="115"/>
        <v>Bus2=4145</v>
      </c>
      <c r="V1063" t="str">
        <f t="shared" si="116"/>
        <v>phases=3</v>
      </c>
      <c r="W1063" t="str">
        <f t="shared" si="117"/>
        <v>Linecode=3p_11kV_100_ACSR_Al_o</v>
      </c>
      <c r="X1063" t="str">
        <f t="shared" si="118"/>
        <v>Length=60.3537</v>
      </c>
      <c r="Y1063" t="s">
        <v>307</v>
      </c>
    </row>
    <row r="1064" spans="1:25" x14ac:dyDescent="0.25">
      <c r="A1064" t="s">
        <v>52</v>
      </c>
      <c r="B1064">
        <v>11</v>
      </c>
      <c r="C1064" t="s">
        <v>37</v>
      </c>
      <c r="D1064">
        <v>100</v>
      </c>
      <c r="E1064" t="s">
        <v>27</v>
      </c>
      <c r="F1064" t="s">
        <v>38</v>
      </c>
      <c r="G1064" t="s">
        <v>30</v>
      </c>
      <c r="H1064">
        <v>3</v>
      </c>
      <c r="I1064">
        <v>35.577599999999997</v>
      </c>
      <c r="J1064" t="s">
        <v>266</v>
      </c>
      <c r="K1064">
        <v>4145</v>
      </c>
      <c r="L1064">
        <v>4146</v>
      </c>
      <c r="M1064" t="str">
        <f t="shared" si="112"/>
        <v>Dog100OverACSR</v>
      </c>
      <c r="N1064" t="str">
        <f>+VLOOKUP(M1064,LineCode!$E:$F,2,0)</f>
        <v>3p_11kV_100_ACSR_Al_o</v>
      </c>
      <c r="R1064" t="s">
        <v>296</v>
      </c>
      <c r="S1064" t="str">
        <f t="shared" si="113"/>
        <v>Line.line_GOT_4145_4146</v>
      </c>
      <c r="T1064" t="str">
        <f t="shared" si="114"/>
        <v>Bus1=4145</v>
      </c>
      <c r="U1064" t="str">
        <f t="shared" si="115"/>
        <v>Bus2=4146</v>
      </c>
      <c r="V1064" t="str">
        <f t="shared" si="116"/>
        <v>phases=3</v>
      </c>
      <c r="W1064" t="str">
        <f t="shared" si="117"/>
        <v>Linecode=3p_11kV_100_ACSR_Al_o</v>
      </c>
      <c r="X1064" t="str">
        <f t="shared" si="118"/>
        <v>Length=35.5776</v>
      </c>
      <c r="Y1064" t="s">
        <v>307</v>
      </c>
    </row>
    <row r="1065" spans="1:25" x14ac:dyDescent="0.25">
      <c r="A1065" t="s">
        <v>52</v>
      </c>
      <c r="B1065">
        <v>11</v>
      </c>
      <c r="C1065" t="s">
        <v>37</v>
      </c>
      <c r="D1065">
        <v>100</v>
      </c>
      <c r="E1065" t="s">
        <v>27</v>
      </c>
      <c r="F1065" t="s">
        <v>38</v>
      </c>
      <c r="G1065" t="s">
        <v>30</v>
      </c>
      <c r="H1065">
        <v>3</v>
      </c>
      <c r="I1065">
        <v>36.780999999999999</v>
      </c>
      <c r="J1065" t="s">
        <v>266</v>
      </c>
      <c r="K1065">
        <v>4146</v>
      </c>
      <c r="L1065">
        <v>4147</v>
      </c>
      <c r="M1065" t="str">
        <f t="shared" si="112"/>
        <v>Dog100OverACSR</v>
      </c>
      <c r="N1065" t="str">
        <f>+VLOOKUP(M1065,LineCode!$E:$F,2,0)</f>
        <v>3p_11kV_100_ACSR_Al_o</v>
      </c>
      <c r="R1065" t="s">
        <v>296</v>
      </c>
      <c r="S1065" t="str">
        <f t="shared" si="113"/>
        <v>Line.line_GOT_4146_4147</v>
      </c>
      <c r="T1065" t="str">
        <f t="shared" si="114"/>
        <v>Bus1=4146</v>
      </c>
      <c r="U1065" t="str">
        <f t="shared" si="115"/>
        <v>Bus2=4147</v>
      </c>
      <c r="V1065" t="str">
        <f t="shared" si="116"/>
        <v>phases=3</v>
      </c>
      <c r="W1065" t="str">
        <f t="shared" si="117"/>
        <v>Linecode=3p_11kV_100_ACSR_Al_o</v>
      </c>
      <c r="X1065" t="str">
        <f t="shared" si="118"/>
        <v>Length=36.781</v>
      </c>
      <c r="Y1065" t="s">
        <v>307</v>
      </c>
    </row>
    <row r="1066" spans="1:25" x14ac:dyDescent="0.25">
      <c r="A1066" t="s">
        <v>52</v>
      </c>
      <c r="B1066">
        <v>11</v>
      </c>
      <c r="C1066" t="s">
        <v>37</v>
      </c>
      <c r="D1066">
        <v>100</v>
      </c>
      <c r="E1066" t="s">
        <v>27</v>
      </c>
      <c r="F1066" t="s">
        <v>38</v>
      </c>
      <c r="G1066" t="s">
        <v>30</v>
      </c>
      <c r="H1066">
        <v>3</v>
      </c>
      <c r="I1066">
        <v>43.634</v>
      </c>
      <c r="J1066" t="s">
        <v>266</v>
      </c>
      <c r="K1066">
        <v>4130</v>
      </c>
      <c r="L1066">
        <v>4131</v>
      </c>
      <c r="M1066" t="str">
        <f t="shared" si="112"/>
        <v>Dog100OverACSR</v>
      </c>
      <c r="N1066" t="str">
        <f>+VLOOKUP(M1066,LineCode!$E:$F,2,0)</f>
        <v>3p_11kV_100_ACSR_Al_o</v>
      </c>
      <c r="R1066" t="s">
        <v>296</v>
      </c>
      <c r="S1066" t="str">
        <f t="shared" si="113"/>
        <v>Line.line_GOT_4130_4131</v>
      </c>
      <c r="T1066" t="str">
        <f t="shared" si="114"/>
        <v>Bus1=4130</v>
      </c>
      <c r="U1066" t="str">
        <f t="shared" si="115"/>
        <v>Bus2=4131</v>
      </c>
      <c r="V1066" t="str">
        <f t="shared" si="116"/>
        <v>phases=3</v>
      </c>
      <c r="W1066" t="str">
        <f t="shared" si="117"/>
        <v>Linecode=3p_11kV_100_ACSR_Al_o</v>
      </c>
      <c r="X1066" t="str">
        <f t="shared" si="118"/>
        <v>Length=43.634</v>
      </c>
      <c r="Y1066" t="s">
        <v>307</v>
      </c>
    </row>
    <row r="1067" spans="1:25" x14ac:dyDescent="0.25">
      <c r="A1067" t="s">
        <v>25</v>
      </c>
      <c r="B1067">
        <v>11</v>
      </c>
      <c r="C1067" t="s">
        <v>42</v>
      </c>
      <c r="D1067">
        <v>300</v>
      </c>
      <c r="E1067" t="s">
        <v>27</v>
      </c>
      <c r="F1067" t="s">
        <v>28</v>
      </c>
      <c r="G1067" t="s">
        <v>49</v>
      </c>
      <c r="H1067">
        <v>3</v>
      </c>
      <c r="I1067">
        <v>4.9128499999999997</v>
      </c>
      <c r="J1067" t="s">
        <v>267</v>
      </c>
      <c r="K1067">
        <v>105</v>
      </c>
      <c r="L1067">
        <v>5033</v>
      </c>
      <c r="M1067" t="str">
        <f t="shared" si="112"/>
        <v>XLPE300UnderCovered</v>
      </c>
      <c r="N1067" t="str">
        <f>+VLOOKUP(M1067,LineCode!$E:$F,2,0)</f>
        <v>3p_11kV_300_XLPE_Al_u</v>
      </c>
      <c r="R1067" t="s">
        <v>296</v>
      </c>
      <c r="S1067" t="str">
        <f t="shared" si="113"/>
        <v>Line.line_ICH_105_5033</v>
      </c>
      <c r="T1067" t="str">
        <f t="shared" si="114"/>
        <v>Bus1=105</v>
      </c>
      <c r="U1067" t="str">
        <f t="shared" si="115"/>
        <v>Bus2=5033</v>
      </c>
      <c r="V1067" t="str">
        <f t="shared" si="116"/>
        <v>phases=3</v>
      </c>
      <c r="W1067" t="str">
        <f t="shared" si="117"/>
        <v>Linecode=3p_11kV_300_XLPE_Al_u</v>
      </c>
      <c r="X1067" t="str">
        <f t="shared" si="118"/>
        <v>Length=4.91285</v>
      </c>
      <c r="Y1067" t="s">
        <v>307</v>
      </c>
    </row>
    <row r="1068" spans="1:25" x14ac:dyDescent="0.25">
      <c r="A1068" t="s">
        <v>25</v>
      </c>
      <c r="B1068">
        <v>11</v>
      </c>
      <c r="C1068" t="s">
        <v>42</v>
      </c>
      <c r="D1068">
        <v>300</v>
      </c>
      <c r="E1068" t="s">
        <v>27</v>
      </c>
      <c r="F1068" t="s">
        <v>28</v>
      </c>
      <c r="G1068" t="s">
        <v>49</v>
      </c>
      <c r="H1068">
        <v>3</v>
      </c>
      <c r="I1068">
        <v>5.32904</v>
      </c>
      <c r="J1068" t="s">
        <v>267</v>
      </c>
      <c r="K1068">
        <v>5033</v>
      </c>
      <c r="L1068">
        <v>5001</v>
      </c>
      <c r="M1068" t="str">
        <f t="shared" si="112"/>
        <v>XLPE300UnderCovered</v>
      </c>
      <c r="N1068" t="str">
        <f>+VLOOKUP(M1068,LineCode!$E:$F,2,0)</f>
        <v>3p_11kV_300_XLPE_Al_u</v>
      </c>
      <c r="R1068" t="s">
        <v>296</v>
      </c>
      <c r="S1068" t="str">
        <f t="shared" si="113"/>
        <v>Line.line_ICH_5033_5001</v>
      </c>
      <c r="T1068" t="str">
        <f t="shared" si="114"/>
        <v>Bus1=5033</v>
      </c>
      <c r="U1068" t="str">
        <f t="shared" si="115"/>
        <v>Bus2=5001</v>
      </c>
      <c r="V1068" t="str">
        <f t="shared" si="116"/>
        <v>phases=3</v>
      </c>
      <c r="W1068" t="str">
        <f t="shared" si="117"/>
        <v>Linecode=3p_11kV_300_XLPE_Al_u</v>
      </c>
      <c r="X1068" t="str">
        <f t="shared" si="118"/>
        <v>Length=5.32904</v>
      </c>
      <c r="Y1068" t="s">
        <v>307</v>
      </c>
    </row>
    <row r="1069" spans="1:25" x14ac:dyDescent="0.25">
      <c r="A1069" t="s">
        <v>25</v>
      </c>
      <c r="B1069">
        <v>11</v>
      </c>
      <c r="C1069" t="s">
        <v>42</v>
      </c>
      <c r="D1069">
        <v>300</v>
      </c>
      <c r="E1069" t="s">
        <v>27</v>
      </c>
      <c r="F1069" t="s">
        <v>28</v>
      </c>
      <c r="G1069" t="s">
        <v>49</v>
      </c>
      <c r="H1069">
        <v>3</v>
      </c>
      <c r="I1069">
        <v>11.2872</v>
      </c>
      <c r="J1069" t="s">
        <v>267</v>
      </c>
      <c r="K1069">
        <v>5001</v>
      </c>
      <c r="L1069">
        <v>5034</v>
      </c>
      <c r="M1069" t="str">
        <f t="shared" si="112"/>
        <v>XLPE300UnderCovered</v>
      </c>
      <c r="N1069" t="str">
        <f>+VLOOKUP(M1069,LineCode!$E:$F,2,0)</f>
        <v>3p_11kV_300_XLPE_Al_u</v>
      </c>
      <c r="R1069" t="s">
        <v>296</v>
      </c>
      <c r="S1069" t="str">
        <f t="shared" si="113"/>
        <v>Line.line_ICH_5001_5034</v>
      </c>
      <c r="T1069" t="str">
        <f t="shared" si="114"/>
        <v>Bus1=5001</v>
      </c>
      <c r="U1069" t="str">
        <f t="shared" si="115"/>
        <v>Bus2=5034</v>
      </c>
      <c r="V1069" t="str">
        <f t="shared" si="116"/>
        <v>phases=3</v>
      </c>
      <c r="W1069" t="str">
        <f t="shared" si="117"/>
        <v>Linecode=3p_11kV_300_XLPE_Al_u</v>
      </c>
      <c r="X1069" t="str">
        <f t="shared" si="118"/>
        <v>Length=11.2872</v>
      </c>
      <c r="Y1069" t="s">
        <v>307</v>
      </c>
    </row>
    <row r="1070" spans="1:25" x14ac:dyDescent="0.25">
      <c r="A1070" t="s">
        <v>25</v>
      </c>
      <c r="B1070">
        <v>11</v>
      </c>
      <c r="C1070" t="s">
        <v>42</v>
      </c>
      <c r="D1070">
        <v>300</v>
      </c>
      <c r="E1070" t="s">
        <v>27</v>
      </c>
      <c r="F1070" t="s">
        <v>28</v>
      </c>
      <c r="G1070" t="s">
        <v>49</v>
      </c>
      <c r="H1070">
        <v>3</v>
      </c>
      <c r="I1070">
        <v>0.80110400000000004</v>
      </c>
      <c r="J1070" t="s">
        <v>267</v>
      </c>
      <c r="K1070">
        <v>5036</v>
      </c>
      <c r="L1070">
        <v>5002</v>
      </c>
      <c r="M1070" t="str">
        <f t="shared" si="112"/>
        <v>XLPE300UnderCovered</v>
      </c>
      <c r="N1070" t="str">
        <f>+VLOOKUP(M1070,LineCode!$E:$F,2,0)</f>
        <v>3p_11kV_300_XLPE_Al_u</v>
      </c>
      <c r="R1070" t="s">
        <v>296</v>
      </c>
      <c r="S1070" t="str">
        <f t="shared" si="113"/>
        <v>Line.line_ICH_5036_5002</v>
      </c>
      <c r="T1070" t="str">
        <f t="shared" si="114"/>
        <v>Bus1=5036</v>
      </c>
      <c r="U1070" t="str">
        <f t="shared" si="115"/>
        <v>Bus2=5002</v>
      </c>
      <c r="V1070" t="str">
        <f t="shared" si="116"/>
        <v>phases=3</v>
      </c>
      <c r="W1070" t="str">
        <f t="shared" si="117"/>
        <v>Linecode=3p_11kV_300_XLPE_Al_u</v>
      </c>
      <c r="X1070" t="str">
        <f t="shared" si="118"/>
        <v>Length=0.801104</v>
      </c>
      <c r="Y1070" t="s">
        <v>307</v>
      </c>
    </row>
    <row r="1071" spans="1:25" x14ac:dyDescent="0.25">
      <c r="A1071" t="s">
        <v>25</v>
      </c>
      <c r="B1071">
        <v>11</v>
      </c>
      <c r="C1071" t="s">
        <v>42</v>
      </c>
      <c r="D1071">
        <v>300</v>
      </c>
      <c r="E1071" t="s">
        <v>27</v>
      </c>
      <c r="F1071" t="s">
        <v>28</v>
      </c>
      <c r="G1071" t="s">
        <v>49</v>
      </c>
      <c r="H1071">
        <v>3</v>
      </c>
      <c r="I1071">
        <v>5.7850400000000004</v>
      </c>
      <c r="J1071" t="s">
        <v>267</v>
      </c>
      <c r="K1071">
        <v>5035</v>
      </c>
      <c r="L1071">
        <v>5036</v>
      </c>
      <c r="M1071" t="str">
        <f t="shared" si="112"/>
        <v>XLPE300UnderCovered</v>
      </c>
      <c r="N1071" t="str">
        <f>+VLOOKUP(M1071,LineCode!$E:$F,2,0)</f>
        <v>3p_11kV_300_XLPE_Al_u</v>
      </c>
      <c r="R1071" t="s">
        <v>296</v>
      </c>
      <c r="S1071" t="str">
        <f t="shared" si="113"/>
        <v>Line.line_ICH_5035_5036</v>
      </c>
      <c r="T1071" t="str">
        <f t="shared" si="114"/>
        <v>Bus1=5035</v>
      </c>
      <c r="U1071" t="str">
        <f t="shared" si="115"/>
        <v>Bus2=5036</v>
      </c>
      <c r="V1071" t="str">
        <f t="shared" si="116"/>
        <v>phases=3</v>
      </c>
      <c r="W1071" t="str">
        <f t="shared" si="117"/>
        <v>Linecode=3p_11kV_300_XLPE_Al_u</v>
      </c>
      <c r="X1071" t="str">
        <f t="shared" si="118"/>
        <v>Length=5.78504</v>
      </c>
      <c r="Y1071" t="s">
        <v>307</v>
      </c>
    </row>
    <row r="1072" spans="1:25" x14ac:dyDescent="0.25">
      <c r="A1072" t="s">
        <v>25</v>
      </c>
      <c r="B1072">
        <v>11</v>
      </c>
      <c r="C1072" t="s">
        <v>42</v>
      </c>
      <c r="D1072">
        <v>300</v>
      </c>
      <c r="E1072" t="s">
        <v>27</v>
      </c>
      <c r="F1072" t="s">
        <v>28</v>
      </c>
      <c r="G1072" t="s">
        <v>49</v>
      </c>
      <c r="H1072">
        <v>3</v>
      </c>
      <c r="I1072">
        <v>1.0916300000000001</v>
      </c>
      <c r="J1072" t="s">
        <v>267</v>
      </c>
      <c r="K1072">
        <v>5034</v>
      </c>
      <c r="L1072">
        <v>5035</v>
      </c>
      <c r="M1072" t="str">
        <f t="shared" si="112"/>
        <v>XLPE300UnderCovered</v>
      </c>
      <c r="N1072" t="str">
        <f>+VLOOKUP(M1072,LineCode!$E:$F,2,0)</f>
        <v>3p_11kV_300_XLPE_Al_u</v>
      </c>
      <c r="R1072" t="s">
        <v>296</v>
      </c>
      <c r="S1072" t="str">
        <f t="shared" si="113"/>
        <v>Line.line_ICH_5034_5035</v>
      </c>
      <c r="T1072" t="str">
        <f t="shared" si="114"/>
        <v>Bus1=5034</v>
      </c>
      <c r="U1072" t="str">
        <f t="shared" si="115"/>
        <v>Bus2=5035</v>
      </c>
      <c r="V1072" t="str">
        <f t="shared" si="116"/>
        <v>phases=3</v>
      </c>
      <c r="W1072" t="str">
        <f t="shared" si="117"/>
        <v>Linecode=3p_11kV_300_XLPE_Al_u</v>
      </c>
      <c r="X1072" t="str">
        <f t="shared" si="118"/>
        <v>Length=1.09163</v>
      </c>
      <c r="Y1072" t="s">
        <v>307</v>
      </c>
    </row>
    <row r="1073" spans="1:25" x14ac:dyDescent="0.25">
      <c r="A1073" t="s">
        <v>25</v>
      </c>
      <c r="B1073">
        <v>11</v>
      </c>
      <c r="C1073" t="s">
        <v>42</v>
      </c>
      <c r="D1073">
        <v>300</v>
      </c>
      <c r="E1073" t="s">
        <v>27</v>
      </c>
      <c r="F1073" t="s">
        <v>28</v>
      </c>
      <c r="G1073" t="s">
        <v>49</v>
      </c>
      <c r="H1073">
        <v>3</v>
      </c>
      <c r="I1073">
        <v>2.6359599999999999</v>
      </c>
      <c r="J1073" t="s">
        <v>267</v>
      </c>
      <c r="K1073">
        <v>5002</v>
      </c>
      <c r="L1073">
        <v>5037</v>
      </c>
      <c r="M1073" t="str">
        <f t="shared" si="112"/>
        <v>XLPE300UnderCovered</v>
      </c>
      <c r="N1073" t="str">
        <f>+VLOOKUP(M1073,LineCode!$E:$F,2,0)</f>
        <v>3p_11kV_300_XLPE_Al_u</v>
      </c>
      <c r="R1073" t="s">
        <v>296</v>
      </c>
      <c r="S1073" t="str">
        <f t="shared" si="113"/>
        <v>Line.line_ICH_5002_5037</v>
      </c>
      <c r="T1073" t="str">
        <f t="shared" si="114"/>
        <v>Bus1=5002</v>
      </c>
      <c r="U1073" t="str">
        <f t="shared" si="115"/>
        <v>Bus2=5037</v>
      </c>
      <c r="V1073" t="str">
        <f t="shared" si="116"/>
        <v>phases=3</v>
      </c>
      <c r="W1073" t="str">
        <f t="shared" si="117"/>
        <v>Linecode=3p_11kV_300_XLPE_Al_u</v>
      </c>
      <c r="X1073" t="str">
        <f t="shared" si="118"/>
        <v>Length=2.63596</v>
      </c>
      <c r="Y1073" t="s">
        <v>307</v>
      </c>
    </row>
    <row r="1074" spans="1:25" x14ac:dyDescent="0.25">
      <c r="A1074" t="s">
        <v>25</v>
      </c>
      <c r="B1074">
        <v>11</v>
      </c>
      <c r="C1074" t="s">
        <v>42</v>
      </c>
      <c r="D1074">
        <v>300</v>
      </c>
      <c r="E1074" t="s">
        <v>27</v>
      </c>
      <c r="F1074" t="s">
        <v>28</v>
      </c>
      <c r="G1074" t="s">
        <v>49</v>
      </c>
      <c r="H1074">
        <v>3</v>
      </c>
      <c r="I1074">
        <v>3.0524</v>
      </c>
      <c r="J1074" t="s">
        <v>267</v>
      </c>
      <c r="K1074">
        <v>5039</v>
      </c>
      <c r="L1074">
        <v>5003</v>
      </c>
      <c r="M1074" t="str">
        <f t="shared" si="112"/>
        <v>XLPE300UnderCovered</v>
      </c>
      <c r="N1074" t="str">
        <f>+VLOOKUP(M1074,LineCode!$E:$F,2,0)</f>
        <v>3p_11kV_300_XLPE_Al_u</v>
      </c>
      <c r="R1074" t="s">
        <v>296</v>
      </c>
      <c r="S1074" t="str">
        <f t="shared" si="113"/>
        <v>Line.line_ICH_5039_5003</v>
      </c>
      <c r="T1074" t="str">
        <f t="shared" si="114"/>
        <v>Bus1=5039</v>
      </c>
      <c r="U1074" t="str">
        <f t="shared" si="115"/>
        <v>Bus2=5003</v>
      </c>
      <c r="V1074" t="str">
        <f t="shared" si="116"/>
        <v>phases=3</v>
      </c>
      <c r="W1074" t="str">
        <f t="shared" si="117"/>
        <v>Linecode=3p_11kV_300_XLPE_Al_u</v>
      </c>
      <c r="X1074" t="str">
        <f t="shared" si="118"/>
        <v>Length=3.0524</v>
      </c>
      <c r="Y1074" t="s">
        <v>307</v>
      </c>
    </row>
    <row r="1075" spans="1:25" x14ac:dyDescent="0.25">
      <c r="A1075" t="s">
        <v>25</v>
      </c>
      <c r="B1075">
        <v>11</v>
      </c>
      <c r="C1075" t="s">
        <v>42</v>
      </c>
      <c r="D1075">
        <v>300</v>
      </c>
      <c r="E1075" t="s">
        <v>27</v>
      </c>
      <c r="F1075" t="s">
        <v>28</v>
      </c>
      <c r="G1075" t="s">
        <v>49</v>
      </c>
      <c r="H1075">
        <v>3</v>
      </c>
      <c r="I1075">
        <v>5.7939800000000004</v>
      </c>
      <c r="J1075" t="s">
        <v>267</v>
      </c>
      <c r="K1075">
        <v>5041</v>
      </c>
      <c r="L1075">
        <v>5042</v>
      </c>
      <c r="M1075" t="str">
        <f t="shared" si="112"/>
        <v>XLPE300UnderCovered</v>
      </c>
      <c r="N1075" t="str">
        <f>+VLOOKUP(M1075,LineCode!$E:$F,2,0)</f>
        <v>3p_11kV_300_XLPE_Al_u</v>
      </c>
      <c r="R1075" t="s">
        <v>296</v>
      </c>
      <c r="S1075" t="str">
        <f t="shared" si="113"/>
        <v>Line.line_ICH_5041_5042</v>
      </c>
      <c r="T1075" t="str">
        <f t="shared" si="114"/>
        <v>Bus1=5041</v>
      </c>
      <c r="U1075" t="str">
        <f t="shared" si="115"/>
        <v>Bus2=5042</v>
      </c>
      <c r="V1075" t="str">
        <f t="shared" si="116"/>
        <v>phases=3</v>
      </c>
      <c r="W1075" t="str">
        <f t="shared" si="117"/>
        <v>Linecode=3p_11kV_300_XLPE_Al_u</v>
      </c>
      <c r="X1075" t="str">
        <f t="shared" si="118"/>
        <v>Length=5.79398</v>
      </c>
      <c r="Y1075" t="s">
        <v>307</v>
      </c>
    </row>
    <row r="1076" spans="1:25" x14ac:dyDescent="0.25">
      <c r="A1076" t="s">
        <v>25</v>
      </c>
      <c r="B1076">
        <v>11</v>
      </c>
      <c r="C1076" t="s">
        <v>42</v>
      </c>
      <c r="D1076">
        <v>300</v>
      </c>
      <c r="E1076" t="s">
        <v>27</v>
      </c>
      <c r="F1076" t="s">
        <v>28</v>
      </c>
      <c r="G1076" t="s">
        <v>49</v>
      </c>
      <c r="H1076">
        <v>3</v>
      </c>
      <c r="I1076">
        <v>2.2028699999999999</v>
      </c>
      <c r="J1076" t="s">
        <v>267</v>
      </c>
      <c r="K1076">
        <v>5042</v>
      </c>
      <c r="L1076">
        <v>5004</v>
      </c>
      <c r="M1076" t="str">
        <f t="shared" si="112"/>
        <v>XLPE300UnderCovered</v>
      </c>
      <c r="N1076" t="str">
        <f>+VLOOKUP(M1076,LineCode!$E:$F,2,0)</f>
        <v>3p_11kV_300_XLPE_Al_u</v>
      </c>
      <c r="R1076" t="s">
        <v>296</v>
      </c>
      <c r="S1076" t="str">
        <f t="shared" si="113"/>
        <v>Line.line_ICH_5042_5004</v>
      </c>
      <c r="T1076" t="str">
        <f t="shared" si="114"/>
        <v>Bus1=5042</v>
      </c>
      <c r="U1076" t="str">
        <f t="shared" si="115"/>
        <v>Bus2=5004</v>
      </c>
      <c r="V1076" t="str">
        <f t="shared" si="116"/>
        <v>phases=3</v>
      </c>
      <c r="W1076" t="str">
        <f t="shared" si="117"/>
        <v>Linecode=3p_11kV_300_XLPE_Al_u</v>
      </c>
      <c r="X1076" t="str">
        <f t="shared" si="118"/>
        <v>Length=2.20287</v>
      </c>
      <c r="Y1076" t="s">
        <v>307</v>
      </c>
    </row>
    <row r="1077" spans="1:25" x14ac:dyDescent="0.25">
      <c r="A1077" t="s">
        <v>25</v>
      </c>
      <c r="B1077">
        <v>11</v>
      </c>
      <c r="C1077" t="s">
        <v>42</v>
      </c>
      <c r="D1077">
        <v>300</v>
      </c>
      <c r="E1077" t="s">
        <v>27</v>
      </c>
      <c r="F1077" t="s">
        <v>28</v>
      </c>
      <c r="G1077" t="s">
        <v>49</v>
      </c>
      <c r="H1077">
        <v>3</v>
      </c>
      <c r="I1077">
        <v>0.170929</v>
      </c>
      <c r="J1077" t="s">
        <v>267</v>
      </c>
      <c r="K1077">
        <v>5004</v>
      </c>
      <c r="L1077">
        <v>5043</v>
      </c>
      <c r="M1077" t="str">
        <f t="shared" si="112"/>
        <v>XLPE300UnderCovered</v>
      </c>
      <c r="N1077" t="str">
        <f>+VLOOKUP(M1077,LineCode!$E:$F,2,0)</f>
        <v>3p_11kV_300_XLPE_Al_u</v>
      </c>
      <c r="R1077" t="s">
        <v>296</v>
      </c>
      <c r="S1077" t="str">
        <f t="shared" si="113"/>
        <v>Line.line_ICH_5004_5043</v>
      </c>
      <c r="T1077" t="str">
        <f t="shared" si="114"/>
        <v>Bus1=5004</v>
      </c>
      <c r="U1077" t="str">
        <f t="shared" si="115"/>
        <v>Bus2=5043</v>
      </c>
      <c r="V1077" t="str">
        <f t="shared" si="116"/>
        <v>phases=3</v>
      </c>
      <c r="W1077" t="str">
        <f t="shared" si="117"/>
        <v>Linecode=3p_11kV_300_XLPE_Al_u</v>
      </c>
      <c r="X1077" t="str">
        <f t="shared" si="118"/>
        <v>Length=0.170929</v>
      </c>
      <c r="Y1077" t="s">
        <v>307</v>
      </c>
    </row>
    <row r="1078" spans="1:25" x14ac:dyDescent="0.25">
      <c r="A1078" t="s">
        <v>25</v>
      </c>
      <c r="B1078">
        <v>11</v>
      </c>
      <c r="C1078" t="s">
        <v>42</v>
      </c>
      <c r="D1078">
        <v>300</v>
      </c>
      <c r="E1078" t="s">
        <v>27</v>
      </c>
      <c r="F1078" t="s">
        <v>28</v>
      </c>
      <c r="G1078" t="s">
        <v>49</v>
      </c>
      <c r="H1078">
        <v>3</v>
      </c>
      <c r="I1078">
        <v>0.99584899999999998</v>
      </c>
      <c r="J1078" t="s">
        <v>267</v>
      </c>
      <c r="K1078">
        <v>5045</v>
      </c>
      <c r="L1078">
        <v>5046</v>
      </c>
      <c r="M1078" t="str">
        <f t="shared" si="112"/>
        <v>XLPE300UnderCovered</v>
      </c>
      <c r="N1078" t="str">
        <f>+VLOOKUP(M1078,LineCode!$E:$F,2,0)</f>
        <v>3p_11kV_300_XLPE_Al_u</v>
      </c>
      <c r="R1078" t="s">
        <v>296</v>
      </c>
      <c r="S1078" t="str">
        <f t="shared" si="113"/>
        <v>Line.line_ICH_5045_5046</v>
      </c>
      <c r="T1078" t="str">
        <f t="shared" si="114"/>
        <v>Bus1=5045</v>
      </c>
      <c r="U1078" t="str">
        <f t="shared" si="115"/>
        <v>Bus2=5046</v>
      </c>
      <c r="V1078" t="str">
        <f t="shared" si="116"/>
        <v>phases=3</v>
      </c>
      <c r="W1078" t="str">
        <f t="shared" si="117"/>
        <v>Linecode=3p_11kV_300_XLPE_Al_u</v>
      </c>
      <c r="X1078" t="str">
        <f t="shared" si="118"/>
        <v>Length=0.995849</v>
      </c>
      <c r="Y1078" t="s">
        <v>307</v>
      </c>
    </row>
    <row r="1079" spans="1:25" x14ac:dyDescent="0.25">
      <c r="A1079" t="s">
        <v>25</v>
      </c>
      <c r="B1079">
        <v>11</v>
      </c>
      <c r="C1079" t="s">
        <v>42</v>
      </c>
      <c r="D1079">
        <v>300</v>
      </c>
      <c r="E1079" t="s">
        <v>27</v>
      </c>
      <c r="F1079" t="s">
        <v>28</v>
      </c>
      <c r="G1079" t="s">
        <v>49</v>
      </c>
      <c r="H1079">
        <v>3</v>
      </c>
      <c r="I1079">
        <v>0.96249200000000001</v>
      </c>
      <c r="J1079" t="s">
        <v>267</v>
      </c>
      <c r="K1079">
        <v>5046</v>
      </c>
      <c r="L1079">
        <v>5047</v>
      </c>
      <c r="M1079" t="str">
        <f t="shared" si="112"/>
        <v>XLPE300UnderCovered</v>
      </c>
      <c r="N1079" t="str">
        <f>+VLOOKUP(M1079,LineCode!$E:$F,2,0)</f>
        <v>3p_11kV_300_XLPE_Al_u</v>
      </c>
      <c r="R1079" t="s">
        <v>296</v>
      </c>
      <c r="S1079" t="str">
        <f t="shared" si="113"/>
        <v>Line.line_ICH_5046_5047</v>
      </c>
      <c r="T1079" t="str">
        <f t="shared" si="114"/>
        <v>Bus1=5046</v>
      </c>
      <c r="U1079" t="str">
        <f t="shared" si="115"/>
        <v>Bus2=5047</v>
      </c>
      <c r="V1079" t="str">
        <f t="shared" si="116"/>
        <v>phases=3</v>
      </c>
      <c r="W1079" t="str">
        <f t="shared" si="117"/>
        <v>Linecode=3p_11kV_300_XLPE_Al_u</v>
      </c>
      <c r="X1079" t="str">
        <f t="shared" si="118"/>
        <v>Length=0.962492</v>
      </c>
      <c r="Y1079" t="s">
        <v>307</v>
      </c>
    </row>
    <row r="1080" spans="1:25" x14ac:dyDescent="0.25">
      <c r="A1080" t="s">
        <v>25</v>
      </c>
      <c r="B1080">
        <v>11</v>
      </c>
      <c r="C1080" t="s">
        <v>42</v>
      </c>
      <c r="D1080">
        <v>300</v>
      </c>
      <c r="E1080" t="s">
        <v>27</v>
      </c>
      <c r="F1080" t="s">
        <v>28</v>
      </c>
      <c r="G1080" t="s">
        <v>49</v>
      </c>
      <c r="H1080">
        <v>3</v>
      </c>
      <c r="I1080">
        <v>2.5818699999999999</v>
      </c>
      <c r="J1080" t="s">
        <v>267</v>
      </c>
      <c r="K1080">
        <v>5050</v>
      </c>
      <c r="L1080">
        <v>5005</v>
      </c>
      <c r="M1080" t="str">
        <f t="shared" si="112"/>
        <v>XLPE300UnderCovered</v>
      </c>
      <c r="N1080" t="str">
        <f>+VLOOKUP(M1080,LineCode!$E:$F,2,0)</f>
        <v>3p_11kV_300_XLPE_Al_u</v>
      </c>
      <c r="R1080" t="s">
        <v>296</v>
      </c>
      <c r="S1080" t="str">
        <f t="shared" si="113"/>
        <v>Line.line_ICH_5050_5005</v>
      </c>
      <c r="T1080" t="str">
        <f t="shared" si="114"/>
        <v>Bus1=5050</v>
      </c>
      <c r="U1080" t="str">
        <f t="shared" si="115"/>
        <v>Bus2=5005</v>
      </c>
      <c r="V1080" t="str">
        <f t="shared" si="116"/>
        <v>phases=3</v>
      </c>
      <c r="W1080" t="str">
        <f t="shared" si="117"/>
        <v>Linecode=3p_11kV_300_XLPE_Al_u</v>
      </c>
      <c r="X1080" t="str">
        <f t="shared" si="118"/>
        <v>Length=2.58187</v>
      </c>
      <c r="Y1080" t="s">
        <v>307</v>
      </c>
    </row>
    <row r="1081" spans="1:25" x14ac:dyDescent="0.25">
      <c r="A1081" t="s">
        <v>25</v>
      </c>
      <c r="B1081">
        <v>11</v>
      </c>
      <c r="C1081" t="s">
        <v>42</v>
      </c>
      <c r="D1081">
        <v>300</v>
      </c>
      <c r="E1081" t="s">
        <v>27</v>
      </c>
      <c r="F1081" t="s">
        <v>28</v>
      </c>
      <c r="G1081" t="s">
        <v>49</v>
      </c>
      <c r="H1081">
        <v>3</v>
      </c>
      <c r="I1081">
        <v>0.58045000000000002</v>
      </c>
      <c r="J1081" t="s">
        <v>267</v>
      </c>
      <c r="K1081">
        <v>5049</v>
      </c>
      <c r="L1081">
        <v>5050</v>
      </c>
      <c r="M1081" t="str">
        <f t="shared" si="112"/>
        <v>XLPE300UnderCovered</v>
      </c>
      <c r="N1081" t="str">
        <f>+VLOOKUP(M1081,LineCode!$E:$F,2,0)</f>
        <v>3p_11kV_300_XLPE_Al_u</v>
      </c>
      <c r="R1081" t="s">
        <v>296</v>
      </c>
      <c r="S1081" t="str">
        <f t="shared" si="113"/>
        <v>Line.line_ICH_5049_5050</v>
      </c>
      <c r="T1081" t="str">
        <f t="shared" si="114"/>
        <v>Bus1=5049</v>
      </c>
      <c r="U1081" t="str">
        <f t="shared" si="115"/>
        <v>Bus2=5050</v>
      </c>
      <c r="V1081" t="str">
        <f t="shared" si="116"/>
        <v>phases=3</v>
      </c>
      <c r="W1081" t="str">
        <f t="shared" si="117"/>
        <v>Linecode=3p_11kV_300_XLPE_Al_u</v>
      </c>
      <c r="X1081" t="str">
        <f t="shared" si="118"/>
        <v>Length=0.58045</v>
      </c>
      <c r="Y1081" t="s">
        <v>307</v>
      </c>
    </row>
    <row r="1082" spans="1:25" x14ac:dyDescent="0.25">
      <c r="A1082" t="s">
        <v>25</v>
      </c>
      <c r="B1082">
        <v>11</v>
      </c>
      <c r="C1082" t="s">
        <v>42</v>
      </c>
      <c r="D1082">
        <v>300</v>
      </c>
      <c r="E1082" t="s">
        <v>27</v>
      </c>
      <c r="F1082" t="s">
        <v>28</v>
      </c>
      <c r="G1082" t="s">
        <v>49</v>
      </c>
      <c r="H1082">
        <v>3</v>
      </c>
      <c r="I1082">
        <v>1.7321</v>
      </c>
      <c r="J1082" t="s">
        <v>267</v>
      </c>
      <c r="K1082">
        <v>5044</v>
      </c>
      <c r="L1082">
        <v>5045</v>
      </c>
      <c r="M1082" t="str">
        <f t="shared" si="112"/>
        <v>XLPE300UnderCovered</v>
      </c>
      <c r="N1082" t="str">
        <f>+VLOOKUP(M1082,LineCode!$E:$F,2,0)</f>
        <v>3p_11kV_300_XLPE_Al_u</v>
      </c>
      <c r="R1082" t="s">
        <v>296</v>
      </c>
      <c r="S1082" t="str">
        <f t="shared" si="113"/>
        <v>Line.line_ICH_5044_5045</v>
      </c>
      <c r="T1082" t="str">
        <f t="shared" si="114"/>
        <v>Bus1=5044</v>
      </c>
      <c r="U1082" t="str">
        <f t="shared" si="115"/>
        <v>Bus2=5045</v>
      </c>
      <c r="V1082" t="str">
        <f t="shared" si="116"/>
        <v>phases=3</v>
      </c>
      <c r="W1082" t="str">
        <f t="shared" si="117"/>
        <v>Linecode=3p_11kV_300_XLPE_Al_u</v>
      </c>
      <c r="X1082" t="str">
        <f t="shared" si="118"/>
        <v>Length=1.7321</v>
      </c>
      <c r="Y1082" t="s">
        <v>307</v>
      </c>
    </row>
    <row r="1083" spans="1:25" x14ac:dyDescent="0.25">
      <c r="A1083" t="s">
        <v>25</v>
      </c>
      <c r="B1083">
        <v>11</v>
      </c>
      <c r="C1083" t="s">
        <v>42</v>
      </c>
      <c r="D1083">
        <v>300</v>
      </c>
      <c r="E1083" t="s">
        <v>27</v>
      </c>
      <c r="F1083" t="s">
        <v>28</v>
      </c>
      <c r="G1083" t="s">
        <v>49</v>
      </c>
      <c r="H1083">
        <v>3</v>
      </c>
      <c r="I1083">
        <v>0.22037599999999999</v>
      </c>
      <c r="J1083" t="s">
        <v>267</v>
      </c>
      <c r="K1083">
        <v>5047</v>
      </c>
      <c r="L1083">
        <v>5048</v>
      </c>
      <c r="M1083" t="str">
        <f t="shared" si="112"/>
        <v>XLPE300UnderCovered</v>
      </c>
      <c r="N1083" t="str">
        <f>+VLOOKUP(M1083,LineCode!$E:$F,2,0)</f>
        <v>3p_11kV_300_XLPE_Al_u</v>
      </c>
      <c r="R1083" t="s">
        <v>296</v>
      </c>
      <c r="S1083" t="str">
        <f t="shared" si="113"/>
        <v>Line.line_ICH_5047_5048</v>
      </c>
      <c r="T1083" t="str">
        <f t="shared" si="114"/>
        <v>Bus1=5047</v>
      </c>
      <c r="U1083" t="str">
        <f t="shared" si="115"/>
        <v>Bus2=5048</v>
      </c>
      <c r="V1083" t="str">
        <f t="shared" si="116"/>
        <v>phases=3</v>
      </c>
      <c r="W1083" t="str">
        <f t="shared" si="117"/>
        <v>Linecode=3p_11kV_300_XLPE_Al_u</v>
      </c>
      <c r="X1083" t="str">
        <f t="shared" si="118"/>
        <v>Length=0.220376</v>
      </c>
      <c r="Y1083" t="s">
        <v>307</v>
      </c>
    </row>
    <row r="1084" spans="1:25" x14ac:dyDescent="0.25">
      <c r="A1084" t="s">
        <v>25</v>
      </c>
      <c r="B1084">
        <v>11</v>
      </c>
      <c r="C1084" t="s">
        <v>42</v>
      </c>
      <c r="D1084">
        <v>300</v>
      </c>
      <c r="E1084" t="s">
        <v>27</v>
      </c>
      <c r="F1084" t="s">
        <v>28</v>
      </c>
      <c r="G1084" t="s">
        <v>49</v>
      </c>
      <c r="H1084">
        <v>3</v>
      </c>
      <c r="I1084">
        <v>8.5081199999999999</v>
      </c>
      <c r="J1084" t="s">
        <v>267</v>
      </c>
      <c r="K1084">
        <v>5043</v>
      </c>
      <c r="L1084">
        <v>5044</v>
      </c>
      <c r="M1084" t="str">
        <f t="shared" si="112"/>
        <v>XLPE300UnderCovered</v>
      </c>
      <c r="N1084" t="str">
        <f>+VLOOKUP(M1084,LineCode!$E:$F,2,0)</f>
        <v>3p_11kV_300_XLPE_Al_u</v>
      </c>
      <c r="R1084" t="s">
        <v>296</v>
      </c>
      <c r="S1084" t="str">
        <f t="shared" si="113"/>
        <v>Line.line_ICH_5043_5044</v>
      </c>
      <c r="T1084" t="str">
        <f t="shared" si="114"/>
        <v>Bus1=5043</v>
      </c>
      <c r="U1084" t="str">
        <f t="shared" si="115"/>
        <v>Bus2=5044</v>
      </c>
      <c r="V1084" t="str">
        <f t="shared" si="116"/>
        <v>phases=3</v>
      </c>
      <c r="W1084" t="str">
        <f t="shared" si="117"/>
        <v>Linecode=3p_11kV_300_XLPE_Al_u</v>
      </c>
      <c r="X1084" t="str">
        <f t="shared" si="118"/>
        <v>Length=8.50812</v>
      </c>
      <c r="Y1084" t="s">
        <v>307</v>
      </c>
    </row>
    <row r="1085" spans="1:25" x14ac:dyDescent="0.25">
      <c r="A1085" t="s">
        <v>25</v>
      </c>
      <c r="B1085">
        <v>11</v>
      </c>
      <c r="C1085" t="s">
        <v>42</v>
      </c>
      <c r="D1085">
        <v>300</v>
      </c>
      <c r="E1085" t="s">
        <v>27</v>
      </c>
      <c r="F1085" t="s">
        <v>28</v>
      </c>
      <c r="G1085" t="s">
        <v>49</v>
      </c>
      <c r="H1085">
        <v>3</v>
      </c>
      <c r="I1085">
        <v>1.1250800000000001</v>
      </c>
      <c r="J1085" t="s">
        <v>267</v>
      </c>
      <c r="K1085">
        <v>5048</v>
      </c>
      <c r="L1085">
        <v>5049</v>
      </c>
      <c r="M1085" t="str">
        <f t="shared" si="112"/>
        <v>XLPE300UnderCovered</v>
      </c>
      <c r="N1085" t="str">
        <f>+VLOOKUP(M1085,LineCode!$E:$F,2,0)</f>
        <v>3p_11kV_300_XLPE_Al_u</v>
      </c>
      <c r="R1085" t="s">
        <v>296</v>
      </c>
      <c r="S1085" t="str">
        <f t="shared" si="113"/>
        <v>Line.line_ICH_5048_5049</v>
      </c>
      <c r="T1085" t="str">
        <f t="shared" si="114"/>
        <v>Bus1=5048</v>
      </c>
      <c r="U1085" t="str">
        <f t="shared" si="115"/>
        <v>Bus2=5049</v>
      </c>
      <c r="V1085" t="str">
        <f t="shared" si="116"/>
        <v>phases=3</v>
      </c>
      <c r="W1085" t="str">
        <f t="shared" si="117"/>
        <v>Linecode=3p_11kV_300_XLPE_Al_u</v>
      </c>
      <c r="X1085" t="str">
        <f t="shared" si="118"/>
        <v>Length=1.12508</v>
      </c>
      <c r="Y1085" t="s">
        <v>307</v>
      </c>
    </row>
    <row r="1086" spans="1:25" x14ac:dyDescent="0.25">
      <c r="A1086" t="s">
        <v>25</v>
      </c>
      <c r="B1086">
        <v>11</v>
      </c>
      <c r="C1086" t="s">
        <v>42</v>
      </c>
      <c r="D1086">
        <v>300</v>
      </c>
      <c r="E1086" t="s">
        <v>27</v>
      </c>
      <c r="F1086" t="s">
        <v>28</v>
      </c>
      <c r="G1086" t="s">
        <v>49</v>
      </c>
      <c r="H1086">
        <v>3</v>
      </c>
      <c r="I1086">
        <v>7.0845200000000004</v>
      </c>
      <c r="J1086" t="s">
        <v>267</v>
      </c>
      <c r="K1086">
        <v>5005</v>
      </c>
      <c r="L1086">
        <v>5006</v>
      </c>
      <c r="M1086" t="str">
        <f t="shared" si="112"/>
        <v>XLPE300UnderCovered</v>
      </c>
      <c r="N1086" t="str">
        <f>+VLOOKUP(M1086,LineCode!$E:$F,2,0)</f>
        <v>3p_11kV_300_XLPE_Al_u</v>
      </c>
      <c r="R1086" t="s">
        <v>296</v>
      </c>
      <c r="S1086" t="str">
        <f t="shared" si="113"/>
        <v>Line.line_ICH_5005_5006</v>
      </c>
      <c r="T1086" t="str">
        <f t="shared" si="114"/>
        <v>Bus1=5005</v>
      </c>
      <c r="U1086" t="str">
        <f t="shared" si="115"/>
        <v>Bus2=5006</v>
      </c>
      <c r="V1086" t="str">
        <f t="shared" si="116"/>
        <v>phases=3</v>
      </c>
      <c r="W1086" t="str">
        <f t="shared" si="117"/>
        <v>Linecode=3p_11kV_300_XLPE_Al_u</v>
      </c>
      <c r="X1086" t="str">
        <f t="shared" si="118"/>
        <v>Length=7.08452</v>
      </c>
      <c r="Y1086" t="s">
        <v>307</v>
      </c>
    </row>
    <row r="1087" spans="1:25" x14ac:dyDescent="0.25">
      <c r="A1087" t="s">
        <v>25</v>
      </c>
      <c r="B1087">
        <v>11</v>
      </c>
      <c r="C1087" t="s">
        <v>42</v>
      </c>
      <c r="D1087">
        <v>300</v>
      </c>
      <c r="E1087" t="s">
        <v>27</v>
      </c>
      <c r="F1087" t="s">
        <v>28</v>
      </c>
      <c r="G1087" t="s">
        <v>49</v>
      </c>
      <c r="H1087">
        <v>3</v>
      </c>
      <c r="I1087">
        <v>12.019500000000001</v>
      </c>
      <c r="J1087" t="s">
        <v>267</v>
      </c>
      <c r="K1087">
        <v>5006</v>
      </c>
      <c r="L1087">
        <v>5051</v>
      </c>
      <c r="M1087" t="str">
        <f t="shared" si="112"/>
        <v>XLPE300UnderCovered</v>
      </c>
      <c r="N1087" t="str">
        <f>+VLOOKUP(M1087,LineCode!$E:$F,2,0)</f>
        <v>3p_11kV_300_XLPE_Al_u</v>
      </c>
      <c r="R1087" t="s">
        <v>296</v>
      </c>
      <c r="S1087" t="str">
        <f t="shared" si="113"/>
        <v>Line.line_ICH_5006_5051</v>
      </c>
      <c r="T1087" t="str">
        <f t="shared" si="114"/>
        <v>Bus1=5006</v>
      </c>
      <c r="U1087" t="str">
        <f t="shared" si="115"/>
        <v>Bus2=5051</v>
      </c>
      <c r="V1087" t="str">
        <f t="shared" si="116"/>
        <v>phases=3</v>
      </c>
      <c r="W1087" t="str">
        <f t="shared" si="117"/>
        <v>Linecode=3p_11kV_300_XLPE_Al_u</v>
      </c>
      <c r="X1087" t="str">
        <f t="shared" si="118"/>
        <v>Length=12.0195</v>
      </c>
      <c r="Y1087" t="s">
        <v>307</v>
      </c>
    </row>
    <row r="1088" spans="1:25" x14ac:dyDescent="0.25">
      <c r="A1088" t="s">
        <v>25</v>
      </c>
      <c r="B1088">
        <v>11</v>
      </c>
      <c r="C1088" t="s">
        <v>42</v>
      </c>
      <c r="D1088">
        <v>300</v>
      </c>
      <c r="E1088" t="s">
        <v>27</v>
      </c>
      <c r="F1088" t="s">
        <v>28</v>
      </c>
      <c r="G1088" t="s">
        <v>49</v>
      </c>
      <c r="H1088">
        <v>3</v>
      </c>
      <c r="I1088">
        <v>5.69902</v>
      </c>
      <c r="J1088" t="s">
        <v>267</v>
      </c>
      <c r="K1088">
        <v>5051</v>
      </c>
      <c r="L1088">
        <v>5007</v>
      </c>
      <c r="M1088" t="str">
        <f t="shared" si="112"/>
        <v>XLPE300UnderCovered</v>
      </c>
      <c r="N1088" t="str">
        <f>+VLOOKUP(M1088,LineCode!$E:$F,2,0)</f>
        <v>3p_11kV_300_XLPE_Al_u</v>
      </c>
      <c r="R1088" t="s">
        <v>296</v>
      </c>
      <c r="S1088" t="str">
        <f t="shared" si="113"/>
        <v>Line.line_ICH_5051_5007</v>
      </c>
      <c r="T1088" t="str">
        <f t="shared" si="114"/>
        <v>Bus1=5051</v>
      </c>
      <c r="U1088" t="str">
        <f t="shared" si="115"/>
        <v>Bus2=5007</v>
      </c>
      <c r="V1088" t="str">
        <f t="shared" si="116"/>
        <v>phases=3</v>
      </c>
      <c r="W1088" t="str">
        <f t="shared" si="117"/>
        <v>Linecode=3p_11kV_300_XLPE_Al_u</v>
      </c>
      <c r="X1088" t="str">
        <f t="shared" si="118"/>
        <v>Length=5.69902</v>
      </c>
      <c r="Y1088" t="s">
        <v>307</v>
      </c>
    </row>
    <row r="1089" spans="1:25" x14ac:dyDescent="0.25">
      <c r="A1089" t="s">
        <v>25</v>
      </c>
      <c r="B1089">
        <v>11</v>
      </c>
      <c r="C1089" t="s">
        <v>42</v>
      </c>
      <c r="D1089">
        <v>300</v>
      </c>
      <c r="E1089" t="s">
        <v>27</v>
      </c>
      <c r="F1089" t="s">
        <v>28</v>
      </c>
      <c r="G1089" t="s">
        <v>49</v>
      </c>
      <c r="H1089">
        <v>3</v>
      </c>
      <c r="I1089">
        <v>5.65198</v>
      </c>
      <c r="J1089" t="s">
        <v>267</v>
      </c>
      <c r="K1089">
        <v>5007</v>
      </c>
      <c r="L1089">
        <v>5052</v>
      </c>
      <c r="M1089" t="str">
        <f t="shared" si="112"/>
        <v>XLPE300UnderCovered</v>
      </c>
      <c r="N1089" t="str">
        <f>+VLOOKUP(M1089,LineCode!$E:$F,2,0)</f>
        <v>3p_11kV_300_XLPE_Al_u</v>
      </c>
      <c r="R1089" t="s">
        <v>296</v>
      </c>
      <c r="S1089" t="str">
        <f t="shared" si="113"/>
        <v>Line.line_ICH_5007_5052</v>
      </c>
      <c r="T1089" t="str">
        <f t="shared" si="114"/>
        <v>Bus1=5007</v>
      </c>
      <c r="U1089" t="str">
        <f t="shared" si="115"/>
        <v>Bus2=5052</v>
      </c>
      <c r="V1089" t="str">
        <f t="shared" si="116"/>
        <v>phases=3</v>
      </c>
      <c r="W1089" t="str">
        <f t="shared" si="117"/>
        <v>Linecode=3p_11kV_300_XLPE_Al_u</v>
      </c>
      <c r="X1089" t="str">
        <f t="shared" si="118"/>
        <v>Length=5.65198</v>
      </c>
      <c r="Y1089" t="s">
        <v>307</v>
      </c>
    </row>
    <row r="1090" spans="1:25" x14ac:dyDescent="0.25">
      <c r="A1090" t="s">
        <v>25</v>
      </c>
      <c r="B1090">
        <v>11</v>
      </c>
      <c r="C1090" t="s">
        <v>42</v>
      </c>
      <c r="D1090">
        <v>300</v>
      </c>
      <c r="E1090" t="s">
        <v>27</v>
      </c>
      <c r="F1090" t="s">
        <v>28</v>
      </c>
      <c r="G1090" t="s">
        <v>49</v>
      </c>
      <c r="H1090">
        <v>3</v>
      </c>
      <c r="I1090">
        <v>12.7271</v>
      </c>
      <c r="J1090" t="s">
        <v>267</v>
      </c>
      <c r="K1090">
        <v>5052</v>
      </c>
      <c r="L1090">
        <v>5053</v>
      </c>
      <c r="M1090" t="str">
        <f t="shared" ref="M1090:M1153" si="119">C1090&amp;D1090&amp;F1090&amp;G1090</f>
        <v>XLPE300UnderCovered</v>
      </c>
      <c r="N1090" t="str">
        <f>+VLOOKUP(M1090,LineCode!$E:$F,2,0)</f>
        <v>3p_11kV_300_XLPE_Al_u</v>
      </c>
      <c r="R1090" t="s">
        <v>296</v>
      </c>
      <c r="S1090" t="str">
        <f t="shared" si="113"/>
        <v>Line.line_ICH_5052_5053</v>
      </c>
      <c r="T1090" t="str">
        <f t="shared" si="114"/>
        <v>Bus1=5052</v>
      </c>
      <c r="U1090" t="str">
        <f t="shared" si="115"/>
        <v>Bus2=5053</v>
      </c>
      <c r="V1090" t="str">
        <f t="shared" si="116"/>
        <v>phases=3</v>
      </c>
      <c r="W1090" t="str">
        <f t="shared" si="117"/>
        <v>Linecode=3p_11kV_300_XLPE_Al_u</v>
      </c>
      <c r="X1090" t="str">
        <f t="shared" si="118"/>
        <v>Length=12.7271</v>
      </c>
      <c r="Y1090" t="s">
        <v>307</v>
      </c>
    </row>
    <row r="1091" spans="1:25" x14ac:dyDescent="0.25">
      <c r="A1091" t="s">
        <v>25</v>
      </c>
      <c r="B1091">
        <v>11</v>
      </c>
      <c r="C1091" t="s">
        <v>42</v>
      </c>
      <c r="D1091">
        <v>300</v>
      </c>
      <c r="E1091" t="s">
        <v>27</v>
      </c>
      <c r="F1091" t="s">
        <v>28</v>
      </c>
      <c r="G1091" t="s">
        <v>49</v>
      </c>
      <c r="H1091">
        <v>3</v>
      </c>
      <c r="I1091">
        <v>3.2197200000000001</v>
      </c>
      <c r="J1091" t="s">
        <v>267</v>
      </c>
      <c r="K1091">
        <v>5053</v>
      </c>
      <c r="L1091">
        <v>5008</v>
      </c>
      <c r="M1091" t="str">
        <f t="shared" si="119"/>
        <v>XLPE300UnderCovered</v>
      </c>
      <c r="N1091" t="str">
        <f>+VLOOKUP(M1091,LineCode!$E:$F,2,0)</f>
        <v>3p_11kV_300_XLPE_Al_u</v>
      </c>
      <c r="R1091" t="s">
        <v>296</v>
      </c>
      <c r="S1091" t="str">
        <f t="shared" ref="S1091:S1154" si="120">"Line.line_"&amp;J1091&amp;"_"&amp;K1091&amp;"_"&amp;L1091</f>
        <v>Line.line_ICH_5053_5008</v>
      </c>
      <c r="T1091" t="str">
        <f t="shared" ref="T1091:T1154" si="121">"Bus1="&amp;K1091</f>
        <v>Bus1=5053</v>
      </c>
      <c r="U1091" t="str">
        <f t="shared" ref="U1091:U1154" si="122">"Bus2="&amp;L1091</f>
        <v>Bus2=5008</v>
      </c>
      <c r="V1091" t="str">
        <f t="shared" ref="V1091:V1154" si="123">"phases="&amp;H1091</f>
        <v>phases=3</v>
      </c>
      <c r="W1091" t="str">
        <f t="shared" ref="W1091:W1154" si="124">"Linecode="&amp;N1091</f>
        <v>Linecode=3p_11kV_300_XLPE_Al_u</v>
      </c>
      <c r="X1091" t="str">
        <f t="shared" ref="X1091:X1154" si="125">"Length="&amp;I1091</f>
        <v>Length=3.21972</v>
      </c>
      <c r="Y1091" t="s">
        <v>307</v>
      </c>
    </row>
    <row r="1092" spans="1:25" x14ac:dyDescent="0.25">
      <c r="A1092" t="s">
        <v>25</v>
      </c>
      <c r="B1092">
        <v>11</v>
      </c>
      <c r="C1092" t="s">
        <v>42</v>
      </c>
      <c r="D1092">
        <v>300</v>
      </c>
      <c r="E1092" t="s">
        <v>27</v>
      </c>
      <c r="F1092" t="s">
        <v>28</v>
      </c>
      <c r="G1092" t="s">
        <v>49</v>
      </c>
      <c r="H1092">
        <v>3</v>
      </c>
      <c r="I1092">
        <v>19.306699999999999</v>
      </c>
      <c r="J1092" t="s">
        <v>267</v>
      </c>
      <c r="K1092">
        <v>5008</v>
      </c>
      <c r="L1092">
        <v>5054</v>
      </c>
      <c r="M1092" t="str">
        <f t="shared" si="119"/>
        <v>XLPE300UnderCovered</v>
      </c>
      <c r="N1092" t="str">
        <f>+VLOOKUP(M1092,LineCode!$E:$F,2,0)</f>
        <v>3p_11kV_300_XLPE_Al_u</v>
      </c>
      <c r="R1092" t="s">
        <v>296</v>
      </c>
      <c r="S1092" t="str">
        <f t="shared" si="120"/>
        <v>Line.line_ICH_5008_5054</v>
      </c>
      <c r="T1092" t="str">
        <f t="shared" si="121"/>
        <v>Bus1=5008</v>
      </c>
      <c r="U1092" t="str">
        <f t="shared" si="122"/>
        <v>Bus2=5054</v>
      </c>
      <c r="V1092" t="str">
        <f t="shared" si="123"/>
        <v>phases=3</v>
      </c>
      <c r="W1092" t="str">
        <f t="shared" si="124"/>
        <v>Linecode=3p_11kV_300_XLPE_Al_u</v>
      </c>
      <c r="X1092" t="str">
        <f t="shared" si="125"/>
        <v>Length=19.3067</v>
      </c>
      <c r="Y1092" t="s">
        <v>307</v>
      </c>
    </row>
    <row r="1093" spans="1:25" x14ac:dyDescent="0.25">
      <c r="A1093" t="s">
        <v>25</v>
      </c>
      <c r="B1093">
        <v>11</v>
      </c>
      <c r="C1093" t="s">
        <v>42</v>
      </c>
      <c r="D1093">
        <v>300</v>
      </c>
      <c r="E1093" t="s">
        <v>27</v>
      </c>
      <c r="F1093" t="s">
        <v>28</v>
      </c>
      <c r="G1093" t="s">
        <v>49</v>
      </c>
      <c r="H1093">
        <v>3</v>
      </c>
      <c r="I1093">
        <v>3.33447</v>
      </c>
      <c r="J1093" t="s">
        <v>267</v>
      </c>
      <c r="K1093">
        <v>5056</v>
      </c>
      <c r="L1093">
        <v>5009</v>
      </c>
      <c r="M1093" t="str">
        <f t="shared" si="119"/>
        <v>XLPE300UnderCovered</v>
      </c>
      <c r="N1093" t="str">
        <f>+VLOOKUP(M1093,LineCode!$E:$F,2,0)</f>
        <v>3p_11kV_300_XLPE_Al_u</v>
      </c>
      <c r="R1093" t="s">
        <v>296</v>
      </c>
      <c r="S1093" t="str">
        <f t="shared" si="120"/>
        <v>Line.line_ICH_5056_5009</v>
      </c>
      <c r="T1093" t="str">
        <f t="shared" si="121"/>
        <v>Bus1=5056</v>
      </c>
      <c r="U1093" t="str">
        <f t="shared" si="122"/>
        <v>Bus2=5009</v>
      </c>
      <c r="V1093" t="str">
        <f t="shared" si="123"/>
        <v>phases=3</v>
      </c>
      <c r="W1093" t="str">
        <f t="shared" si="124"/>
        <v>Linecode=3p_11kV_300_XLPE_Al_u</v>
      </c>
      <c r="X1093" t="str">
        <f t="shared" si="125"/>
        <v>Length=3.33447</v>
      </c>
      <c r="Y1093" t="s">
        <v>307</v>
      </c>
    </row>
    <row r="1094" spans="1:25" x14ac:dyDescent="0.25">
      <c r="A1094" t="s">
        <v>25</v>
      </c>
      <c r="B1094">
        <v>11</v>
      </c>
      <c r="C1094" t="s">
        <v>42</v>
      </c>
      <c r="D1094">
        <v>300</v>
      </c>
      <c r="E1094" t="s">
        <v>27</v>
      </c>
      <c r="F1094" t="s">
        <v>28</v>
      </c>
      <c r="G1094" t="s">
        <v>49</v>
      </c>
      <c r="H1094">
        <v>3</v>
      </c>
      <c r="I1094">
        <v>1.02003</v>
      </c>
      <c r="J1094" t="s">
        <v>267</v>
      </c>
      <c r="K1094">
        <v>5054</v>
      </c>
      <c r="L1094">
        <v>5055</v>
      </c>
      <c r="M1094" t="str">
        <f t="shared" si="119"/>
        <v>XLPE300UnderCovered</v>
      </c>
      <c r="N1094" t="str">
        <f>+VLOOKUP(M1094,LineCode!$E:$F,2,0)</f>
        <v>3p_11kV_300_XLPE_Al_u</v>
      </c>
      <c r="R1094" t="s">
        <v>296</v>
      </c>
      <c r="S1094" t="str">
        <f t="shared" si="120"/>
        <v>Line.line_ICH_5054_5055</v>
      </c>
      <c r="T1094" t="str">
        <f t="shared" si="121"/>
        <v>Bus1=5054</v>
      </c>
      <c r="U1094" t="str">
        <f t="shared" si="122"/>
        <v>Bus2=5055</v>
      </c>
      <c r="V1094" t="str">
        <f t="shared" si="123"/>
        <v>phases=3</v>
      </c>
      <c r="W1094" t="str">
        <f t="shared" si="124"/>
        <v>Linecode=3p_11kV_300_XLPE_Al_u</v>
      </c>
      <c r="X1094" t="str">
        <f t="shared" si="125"/>
        <v>Length=1.02003</v>
      </c>
      <c r="Y1094" t="s">
        <v>307</v>
      </c>
    </row>
    <row r="1095" spans="1:25" x14ac:dyDescent="0.25">
      <c r="A1095" t="s">
        <v>25</v>
      </c>
      <c r="B1095">
        <v>11</v>
      </c>
      <c r="C1095" t="s">
        <v>42</v>
      </c>
      <c r="D1095">
        <v>300</v>
      </c>
      <c r="E1095" t="s">
        <v>27</v>
      </c>
      <c r="F1095" t="s">
        <v>28</v>
      </c>
      <c r="G1095" t="s">
        <v>49</v>
      </c>
      <c r="H1095">
        <v>3</v>
      </c>
      <c r="I1095">
        <v>4.0566399999999998</v>
      </c>
      <c r="J1095" t="s">
        <v>267</v>
      </c>
      <c r="K1095">
        <v>5055</v>
      </c>
      <c r="L1095">
        <v>5056</v>
      </c>
      <c r="M1095" t="str">
        <f t="shared" si="119"/>
        <v>XLPE300UnderCovered</v>
      </c>
      <c r="N1095" t="str">
        <f>+VLOOKUP(M1095,LineCode!$E:$F,2,0)</f>
        <v>3p_11kV_300_XLPE_Al_u</v>
      </c>
      <c r="R1095" t="s">
        <v>296</v>
      </c>
      <c r="S1095" t="str">
        <f t="shared" si="120"/>
        <v>Line.line_ICH_5055_5056</v>
      </c>
      <c r="T1095" t="str">
        <f t="shared" si="121"/>
        <v>Bus1=5055</v>
      </c>
      <c r="U1095" t="str">
        <f t="shared" si="122"/>
        <v>Bus2=5056</v>
      </c>
      <c r="V1095" t="str">
        <f t="shared" si="123"/>
        <v>phases=3</v>
      </c>
      <c r="W1095" t="str">
        <f t="shared" si="124"/>
        <v>Linecode=3p_11kV_300_XLPE_Al_u</v>
      </c>
      <c r="X1095" t="str">
        <f t="shared" si="125"/>
        <v>Length=4.05664</v>
      </c>
      <c r="Y1095" t="s">
        <v>307</v>
      </c>
    </row>
    <row r="1096" spans="1:25" x14ac:dyDescent="0.25">
      <c r="A1096" t="s">
        <v>25</v>
      </c>
      <c r="B1096">
        <v>11</v>
      </c>
      <c r="C1096" t="s">
        <v>42</v>
      </c>
      <c r="D1096">
        <v>300</v>
      </c>
      <c r="E1096" t="s">
        <v>27</v>
      </c>
      <c r="F1096" t="s">
        <v>28</v>
      </c>
      <c r="G1096" t="s">
        <v>49</v>
      </c>
      <c r="H1096">
        <v>3</v>
      </c>
      <c r="I1096">
        <v>4.2756400000000001</v>
      </c>
      <c r="J1096" t="s">
        <v>267</v>
      </c>
      <c r="K1096">
        <v>5009</v>
      </c>
      <c r="L1096">
        <v>5010</v>
      </c>
      <c r="M1096" t="str">
        <f t="shared" si="119"/>
        <v>XLPE300UnderCovered</v>
      </c>
      <c r="N1096" t="str">
        <f>+VLOOKUP(M1096,LineCode!$E:$F,2,0)</f>
        <v>3p_11kV_300_XLPE_Al_u</v>
      </c>
      <c r="R1096" t="s">
        <v>296</v>
      </c>
      <c r="S1096" t="str">
        <f t="shared" si="120"/>
        <v>Line.line_ICH_5009_5010</v>
      </c>
      <c r="T1096" t="str">
        <f t="shared" si="121"/>
        <v>Bus1=5009</v>
      </c>
      <c r="U1096" t="str">
        <f t="shared" si="122"/>
        <v>Bus2=5010</v>
      </c>
      <c r="V1096" t="str">
        <f t="shared" si="123"/>
        <v>phases=3</v>
      </c>
      <c r="W1096" t="str">
        <f t="shared" si="124"/>
        <v>Linecode=3p_11kV_300_XLPE_Al_u</v>
      </c>
      <c r="X1096" t="str">
        <f t="shared" si="125"/>
        <v>Length=4.27564</v>
      </c>
      <c r="Y1096" t="s">
        <v>307</v>
      </c>
    </row>
    <row r="1097" spans="1:25" x14ac:dyDescent="0.25">
      <c r="A1097" t="s">
        <v>25</v>
      </c>
      <c r="B1097">
        <v>11</v>
      </c>
      <c r="C1097" t="s">
        <v>42</v>
      </c>
      <c r="D1097">
        <v>300</v>
      </c>
      <c r="E1097" t="s">
        <v>27</v>
      </c>
      <c r="F1097" t="s">
        <v>28</v>
      </c>
      <c r="G1097" t="s">
        <v>49</v>
      </c>
      <c r="H1097">
        <v>3</v>
      </c>
      <c r="I1097">
        <v>1.26223</v>
      </c>
      <c r="J1097" t="s">
        <v>267</v>
      </c>
      <c r="K1097">
        <v>5010</v>
      </c>
      <c r="L1097">
        <v>5057</v>
      </c>
      <c r="M1097" t="str">
        <f t="shared" si="119"/>
        <v>XLPE300UnderCovered</v>
      </c>
      <c r="N1097" t="str">
        <f>+VLOOKUP(M1097,LineCode!$E:$F,2,0)</f>
        <v>3p_11kV_300_XLPE_Al_u</v>
      </c>
      <c r="R1097" t="s">
        <v>296</v>
      </c>
      <c r="S1097" t="str">
        <f t="shared" si="120"/>
        <v>Line.line_ICH_5010_5057</v>
      </c>
      <c r="T1097" t="str">
        <f t="shared" si="121"/>
        <v>Bus1=5010</v>
      </c>
      <c r="U1097" t="str">
        <f t="shared" si="122"/>
        <v>Bus2=5057</v>
      </c>
      <c r="V1097" t="str">
        <f t="shared" si="123"/>
        <v>phases=3</v>
      </c>
      <c r="W1097" t="str">
        <f t="shared" si="124"/>
        <v>Linecode=3p_11kV_300_XLPE_Al_u</v>
      </c>
      <c r="X1097" t="str">
        <f t="shared" si="125"/>
        <v>Length=1.26223</v>
      </c>
      <c r="Y1097" t="s">
        <v>307</v>
      </c>
    </row>
    <row r="1098" spans="1:25" x14ac:dyDescent="0.25">
      <c r="A1098" t="s">
        <v>25</v>
      </c>
      <c r="B1098">
        <v>11</v>
      </c>
      <c r="C1098" t="s">
        <v>42</v>
      </c>
      <c r="D1098">
        <v>300</v>
      </c>
      <c r="E1098" t="s">
        <v>27</v>
      </c>
      <c r="F1098" t="s">
        <v>28</v>
      </c>
      <c r="G1098" t="s">
        <v>49</v>
      </c>
      <c r="H1098">
        <v>3</v>
      </c>
      <c r="I1098">
        <v>8.0157100000000003</v>
      </c>
      <c r="J1098" t="s">
        <v>267</v>
      </c>
      <c r="K1098">
        <v>5058</v>
      </c>
      <c r="L1098">
        <v>5011</v>
      </c>
      <c r="M1098" t="str">
        <f t="shared" si="119"/>
        <v>XLPE300UnderCovered</v>
      </c>
      <c r="N1098" t="str">
        <f>+VLOOKUP(M1098,LineCode!$E:$F,2,0)</f>
        <v>3p_11kV_300_XLPE_Al_u</v>
      </c>
      <c r="R1098" t="s">
        <v>296</v>
      </c>
      <c r="S1098" t="str">
        <f t="shared" si="120"/>
        <v>Line.line_ICH_5058_5011</v>
      </c>
      <c r="T1098" t="str">
        <f t="shared" si="121"/>
        <v>Bus1=5058</v>
      </c>
      <c r="U1098" t="str">
        <f t="shared" si="122"/>
        <v>Bus2=5011</v>
      </c>
      <c r="V1098" t="str">
        <f t="shared" si="123"/>
        <v>phases=3</v>
      </c>
      <c r="W1098" t="str">
        <f t="shared" si="124"/>
        <v>Linecode=3p_11kV_300_XLPE_Al_u</v>
      </c>
      <c r="X1098" t="str">
        <f t="shared" si="125"/>
        <v>Length=8.01571</v>
      </c>
      <c r="Y1098" t="s">
        <v>307</v>
      </c>
    </row>
    <row r="1099" spans="1:25" x14ac:dyDescent="0.25">
      <c r="A1099" t="s">
        <v>25</v>
      </c>
      <c r="B1099">
        <v>11</v>
      </c>
      <c r="C1099" t="s">
        <v>42</v>
      </c>
      <c r="D1099">
        <v>300</v>
      </c>
      <c r="E1099" t="s">
        <v>27</v>
      </c>
      <c r="F1099" t="s">
        <v>28</v>
      </c>
      <c r="G1099" t="s">
        <v>49</v>
      </c>
      <c r="H1099">
        <v>3</v>
      </c>
      <c r="I1099">
        <v>0.73474899999999999</v>
      </c>
      <c r="J1099" t="s">
        <v>267</v>
      </c>
      <c r="K1099">
        <v>5057</v>
      </c>
      <c r="L1099">
        <v>5058</v>
      </c>
      <c r="M1099" t="str">
        <f t="shared" si="119"/>
        <v>XLPE300UnderCovered</v>
      </c>
      <c r="N1099" t="str">
        <f>+VLOOKUP(M1099,LineCode!$E:$F,2,0)</f>
        <v>3p_11kV_300_XLPE_Al_u</v>
      </c>
      <c r="R1099" t="s">
        <v>296</v>
      </c>
      <c r="S1099" t="str">
        <f t="shared" si="120"/>
        <v>Line.line_ICH_5057_5058</v>
      </c>
      <c r="T1099" t="str">
        <f t="shared" si="121"/>
        <v>Bus1=5057</v>
      </c>
      <c r="U1099" t="str">
        <f t="shared" si="122"/>
        <v>Bus2=5058</v>
      </c>
      <c r="V1099" t="str">
        <f t="shared" si="123"/>
        <v>phases=3</v>
      </c>
      <c r="W1099" t="str">
        <f t="shared" si="124"/>
        <v>Linecode=3p_11kV_300_XLPE_Al_u</v>
      </c>
      <c r="X1099" t="str">
        <f t="shared" si="125"/>
        <v>Length=0.734749</v>
      </c>
      <c r="Y1099" t="s">
        <v>307</v>
      </c>
    </row>
    <row r="1100" spans="1:25" x14ac:dyDescent="0.25">
      <c r="A1100" t="s">
        <v>25</v>
      </c>
      <c r="B1100">
        <v>11</v>
      </c>
      <c r="C1100" t="s">
        <v>42</v>
      </c>
      <c r="D1100">
        <v>300</v>
      </c>
      <c r="E1100" t="s">
        <v>27</v>
      </c>
      <c r="F1100" t="s">
        <v>28</v>
      </c>
      <c r="G1100" t="s">
        <v>49</v>
      </c>
      <c r="H1100">
        <v>3</v>
      </c>
      <c r="I1100">
        <v>1.79257</v>
      </c>
      <c r="J1100" t="s">
        <v>267</v>
      </c>
      <c r="K1100">
        <v>5011</v>
      </c>
      <c r="L1100">
        <v>5059</v>
      </c>
      <c r="M1100" t="str">
        <f t="shared" si="119"/>
        <v>XLPE300UnderCovered</v>
      </c>
      <c r="N1100" t="str">
        <f>+VLOOKUP(M1100,LineCode!$E:$F,2,0)</f>
        <v>3p_11kV_300_XLPE_Al_u</v>
      </c>
      <c r="R1100" t="s">
        <v>296</v>
      </c>
      <c r="S1100" t="str">
        <f t="shared" si="120"/>
        <v>Line.line_ICH_5011_5059</v>
      </c>
      <c r="T1100" t="str">
        <f t="shared" si="121"/>
        <v>Bus1=5011</v>
      </c>
      <c r="U1100" t="str">
        <f t="shared" si="122"/>
        <v>Bus2=5059</v>
      </c>
      <c r="V1100" t="str">
        <f t="shared" si="123"/>
        <v>phases=3</v>
      </c>
      <c r="W1100" t="str">
        <f t="shared" si="124"/>
        <v>Linecode=3p_11kV_300_XLPE_Al_u</v>
      </c>
      <c r="X1100" t="str">
        <f t="shared" si="125"/>
        <v>Length=1.79257</v>
      </c>
      <c r="Y1100" t="s">
        <v>307</v>
      </c>
    </row>
    <row r="1101" spans="1:25" x14ac:dyDescent="0.25">
      <c r="A1101" t="s">
        <v>25</v>
      </c>
      <c r="B1101">
        <v>11</v>
      </c>
      <c r="C1101" t="s">
        <v>42</v>
      </c>
      <c r="D1101">
        <v>300</v>
      </c>
      <c r="E1101" t="s">
        <v>27</v>
      </c>
      <c r="F1101" t="s">
        <v>28</v>
      </c>
      <c r="G1101" t="s">
        <v>49</v>
      </c>
      <c r="H1101">
        <v>3</v>
      </c>
      <c r="I1101">
        <v>0.83973900000000001</v>
      </c>
      <c r="J1101" t="s">
        <v>267</v>
      </c>
      <c r="K1101">
        <v>5060</v>
      </c>
      <c r="L1101">
        <v>5012</v>
      </c>
      <c r="M1101" t="str">
        <f t="shared" si="119"/>
        <v>XLPE300UnderCovered</v>
      </c>
      <c r="N1101" t="str">
        <f>+VLOOKUP(M1101,LineCode!$E:$F,2,0)</f>
        <v>3p_11kV_300_XLPE_Al_u</v>
      </c>
      <c r="R1101" t="s">
        <v>296</v>
      </c>
      <c r="S1101" t="str">
        <f t="shared" si="120"/>
        <v>Line.line_ICH_5060_5012</v>
      </c>
      <c r="T1101" t="str">
        <f t="shared" si="121"/>
        <v>Bus1=5060</v>
      </c>
      <c r="U1101" t="str">
        <f t="shared" si="122"/>
        <v>Bus2=5012</v>
      </c>
      <c r="V1101" t="str">
        <f t="shared" si="123"/>
        <v>phases=3</v>
      </c>
      <c r="W1101" t="str">
        <f t="shared" si="124"/>
        <v>Linecode=3p_11kV_300_XLPE_Al_u</v>
      </c>
      <c r="X1101" t="str">
        <f t="shared" si="125"/>
        <v>Length=0.839739</v>
      </c>
      <c r="Y1101" t="s">
        <v>307</v>
      </c>
    </row>
    <row r="1102" spans="1:25" x14ac:dyDescent="0.25">
      <c r="A1102" t="s">
        <v>25</v>
      </c>
      <c r="B1102">
        <v>11</v>
      </c>
      <c r="C1102" t="s">
        <v>42</v>
      </c>
      <c r="D1102">
        <v>300</v>
      </c>
      <c r="E1102" t="s">
        <v>27</v>
      </c>
      <c r="F1102" t="s">
        <v>28</v>
      </c>
      <c r="G1102" t="s">
        <v>49</v>
      </c>
      <c r="H1102">
        <v>3</v>
      </c>
      <c r="I1102">
        <v>22.596800000000002</v>
      </c>
      <c r="J1102" t="s">
        <v>267</v>
      </c>
      <c r="K1102">
        <v>5059</v>
      </c>
      <c r="L1102">
        <v>5060</v>
      </c>
      <c r="M1102" t="str">
        <f t="shared" si="119"/>
        <v>XLPE300UnderCovered</v>
      </c>
      <c r="N1102" t="str">
        <f>+VLOOKUP(M1102,LineCode!$E:$F,2,0)</f>
        <v>3p_11kV_300_XLPE_Al_u</v>
      </c>
      <c r="R1102" t="s">
        <v>296</v>
      </c>
      <c r="S1102" t="str">
        <f t="shared" si="120"/>
        <v>Line.line_ICH_5059_5060</v>
      </c>
      <c r="T1102" t="str">
        <f t="shared" si="121"/>
        <v>Bus1=5059</v>
      </c>
      <c r="U1102" t="str">
        <f t="shared" si="122"/>
        <v>Bus2=5060</v>
      </c>
      <c r="V1102" t="str">
        <f t="shared" si="123"/>
        <v>phases=3</v>
      </c>
      <c r="W1102" t="str">
        <f t="shared" si="124"/>
        <v>Linecode=3p_11kV_300_XLPE_Al_u</v>
      </c>
      <c r="X1102" t="str">
        <f t="shared" si="125"/>
        <v>Length=22.5968</v>
      </c>
      <c r="Y1102" t="s">
        <v>307</v>
      </c>
    </row>
    <row r="1103" spans="1:25" x14ac:dyDescent="0.25">
      <c r="A1103" t="s">
        <v>25</v>
      </c>
      <c r="B1103">
        <v>11</v>
      </c>
      <c r="C1103" t="s">
        <v>42</v>
      </c>
      <c r="D1103">
        <v>300</v>
      </c>
      <c r="E1103" t="s">
        <v>27</v>
      </c>
      <c r="F1103" t="s">
        <v>28</v>
      </c>
      <c r="G1103" t="s">
        <v>49</v>
      </c>
      <c r="H1103">
        <v>3</v>
      </c>
      <c r="I1103">
        <v>0.92329600000000001</v>
      </c>
      <c r="J1103" t="s">
        <v>267</v>
      </c>
      <c r="K1103">
        <v>5012</v>
      </c>
      <c r="L1103">
        <v>5061</v>
      </c>
      <c r="M1103" t="str">
        <f t="shared" si="119"/>
        <v>XLPE300UnderCovered</v>
      </c>
      <c r="N1103" t="str">
        <f>+VLOOKUP(M1103,LineCode!$E:$F,2,0)</f>
        <v>3p_11kV_300_XLPE_Al_u</v>
      </c>
      <c r="R1103" t="s">
        <v>296</v>
      </c>
      <c r="S1103" t="str">
        <f t="shared" si="120"/>
        <v>Line.line_ICH_5012_5061</v>
      </c>
      <c r="T1103" t="str">
        <f t="shared" si="121"/>
        <v>Bus1=5012</v>
      </c>
      <c r="U1103" t="str">
        <f t="shared" si="122"/>
        <v>Bus2=5061</v>
      </c>
      <c r="V1103" t="str">
        <f t="shared" si="123"/>
        <v>phases=3</v>
      </c>
      <c r="W1103" t="str">
        <f t="shared" si="124"/>
        <v>Linecode=3p_11kV_300_XLPE_Al_u</v>
      </c>
      <c r="X1103" t="str">
        <f t="shared" si="125"/>
        <v>Length=0.923296</v>
      </c>
      <c r="Y1103" t="s">
        <v>307</v>
      </c>
    </row>
    <row r="1104" spans="1:25" x14ac:dyDescent="0.25">
      <c r="A1104" t="s">
        <v>25</v>
      </c>
      <c r="B1104">
        <v>11</v>
      </c>
      <c r="C1104" t="s">
        <v>42</v>
      </c>
      <c r="D1104">
        <v>300</v>
      </c>
      <c r="E1104" t="s">
        <v>27</v>
      </c>
      <c r="F1104" t="s">
        <v>28</v>
      </c>
      <c r="G1104" t="s">
        <v>49</v>
      </c>
      <c r="H1104">
        <v>3</v>
      </c>
      <c r="I1104">
        <v>3.8299400000000001</v>
      </c>
      <c r="J1104" t="s">
        <v>267</v>
      </c>
      <c r="K1104">
        <v>5062</v>
      </c>
      <c r="L1104">
        <v>5013</v>
      </c>
      <c r="M1104" t="str">
        <f t="shared" si="119"/>
        <v>XLPE300UnderCovered</v>
      </c>
      <c r="N1104" t="str">
        <f>+VLOOKUP(M1104,LineCode!$E:$F,2,0)</f>
        <v>3p_11kV_300_XLPE_Al_u</v>
      </c>
      <c r="R1104" t="s">
        <v>296</v>
      </c>
      <c r="S1104" t="str">
        <f t="shared" si="120"/>
        <v>Line.line_ICH_5062_5013</v>
      </c>
      <c r="T1104" t="str">
        <f t="shared" si="121"/>
        <v>Bus1=5062</v>
      </c>
      <c r="U1104" t="str">
        <f t="shared" si="122"/>
        <v>Bus2=5013</v>
      </c>
      <c r="V1104" t="str">
        <f t="shared" si="123"/>
        <v>phases=3</v>
      </c>
      <c r="W1104" t="str">
        <f t="shared" si="124"/>
        <v>Linecode=3p_11kV_300_XLPE_Al_u</v>
      </c>
      <c r="X1104" t="str">
        <f t="shared" si="125"/>
        <v>Length=3.82994</v>
      </c>
      <c r="Y1104" t="s">
        <v>307</v>
      </c>
    </row>
    <row r="1105" spans="1:25" x14ac:dyDescent="0.25">
      <c r="A1105" t="s">
        <v>25</v>
      </c>
      <c r="B1105">
        <v>11</v>
      </c>
      <c r="C1105" t="s">
        <v>42</v>
      </c>
      <c r="D1105">
        <v>300</v>
      </c>
      <c r="E1105" t="s">
        <v>27</v>
      </c>
      <c r="F1105" t="s">
        <v>28</v>
      </c>
      <c r="G1105" t="s">
        <v>49</v>
      </c>
      <c r="H1105">
        <v>3</v>
      </c>
      <c r="I1105">
        <v>28.614000000000001</v>
      </c>
      <c r="J1105" t="s">
        <v>267</v>
      </c>
      <c r="K1105">
        <v>5061</v>
      </c>
      <c r="L1105">
        <v>5062</v>
      </c>
      <c r="M1105" t="str">
        <f t="shared" si="119"/>
        <v>XLPE300UnderCovered</v>
      </c>
      <c r="N1105" t="str">
        <f>+VLOOKUP(M1105,LineCode!$E:$F,2,0)</f>
        <v>3p_11kV_300_XLPE_Al_u</v>
      </c>
      <c r="R1105" t="s">
        <v>296</v>
      </c>
      <c r="S1105" t="str">
        <f t="shared" si="120"/>
        <v>Line.line_ICH_5061_5062</v>
      </c>
      <c r="T1105" t="str">
        <f t="shared" si="121"/>
        <v>Bus1=5061</v>
      </c>
      <c r="U1105" t="str">
        <f t="shared" si="122"/>
        <v>Bus2=5062</v>
      </c>
      <c r="V1105" t="str">
        <f t="shared" si="123"/>
        <v>phases=3</v>
      </c>
      <c r="W1105" t="str">
        <f t="shared" si="124"/>
        <v>Linecode=3p_11kV_300_XLPE_Al_u</v>
      </c>
      <c r="X1105" t="str">
        <f t="shared" si="125"/>
        <v>Length=28.614</v>
      </c>
      <c r="Y1105" t="s">
        <v>307</v>
      </c>
    </row>
    <row r="1106" spans="1:25" x14ac:dyDescent="0.25">
      <c r="A1106" t="s">
        <v>25</v>
      </c>
      <c r="B1106">
        <v>11</v>
      </c>
      <c r="C1106" t="s">
        <v>42</v>
      </c>
      <c r="D1106">
        <v>300</v>
      </c>
      <c r="E1106" t="s">
        <v>27</v>
      </c>
      <c r="F1106" t="s">
        <v>28</v>
      </c>
      <c r="G1106" t="s">
        <v>49</v>
      </c>
      <c r="H1106">
        <v>3</v>
      </c>
      <c r="I1106">
        <v>15.149100000000001</v>
      </c>
      <c r="J1106" t="s">
        <v>267</v>
      </c>
      <c r="K1106">
        <v>5013</v>
      </c>
      <c r="L1106">
        <v>5063</v>
      </c>
      <c r="M1106" t="str">
        <f t="shared" si="119"/>
        <v>XLPE300UnderCovered</v>
      </c>
      <c r="N1106" t="str">
        <f>+VLOOKUP(M1106,LineCode!$E:$F,2,0)</f>
        <v>3p_11kV_300_XLPE_Al_u</v>
      </c>
      <c r="R1106" t="s">
        <v>296</v>
      </c>
      <c r="S1106" t="str">
        <f t="shared" si="120"/>
        <v>Line.line_ICH_5013_5063</v>
      </c>
      <c r="T1106" t="str">
        <f t="shared" si="121"/>
        <v>Bus1=5013</v>
      </c>
      <c r="U1106" t="str">
        <f t="shared" si="122"/>
        <v>Bus2=5063</v>
      </c>
      <c r="V1106" t="str">
        <f t="shared" si="123"/>
        <v>phases=3</v>
      </c>
      <c r="W1106" t="str">
        <f t="shared" si="124"/>
        <v>Linecode=3p_11kV_300_XLPE_Al_u</v>
      </c>
      <c r="X1106" t="str">
        <f t="shared" si="125"/>
        <v>Length=15.1491</v>
      </c>
      <c r="Y1106" t="s">
        <v>307</v>
      </c>
    </row>
    <row r="1107" spans="1:25" x14ac:dyDescent="0.25">
      <c r="A1107" t="s">
        <v>25</v>
      </c>
      <c r="B1107">
        <v>11</v>
      </c>
      <c r="C1107" t="s">
        <v>42</v>
      </c>
      <c r="D1107">
        <v>300</v>
      </c>
      <c r="E1107" t="s">
        <v>27</v>
      </c>
      <c r="F1107" t="s">
        <v>28</v>
      </c>
      <c r="G1107" t="s">
        <v>49</v>
      </c>
      <c r="H1107">
        <v>3</v>
      </c>
      <c r="I1107">
        <v>9.7276399999999992</v>
      </c>
      <c r="J1107" t="s">
        <v>267</v>
      </c>
      <c r="K1107">
        <v>5064</v>
      </c>
      <c r="L1107">
        <v>5065</v>
      </c>
      <c r="M1107" t="str">
        <f t="shared" si="119"/>
        <v>XLPE300UnderCovered</v>
      </c>
      <c r="N1107" t="str">
        <f>+VLOOKUP(M1107,LineCode!$E:$F,2,0)</f>
        <v>3p_11kV_300_XLPE_Al_u</v>
      </c>
      <c r="R1107" t="s">
        <v>296</v>
      </c>
      <c r="S1107" t="str">
        <f t="shared" si="120"/>
        <v>Line.line_ICH_5064_5065</v>
      </c>
      <c r="T1107" t="str">
        <f t="shared" si="121"/>
        <v>Bus1=5064</v>
      </c>
      <c r="U1107" t="str">
        <f t="shared" si="122"/>
        <v>Bus2=5065</v>
      </c>
      <c r="V1107" t="str">
        <f t="shared" si="123"/>
        <v>phases=3</v>
      </c>
      <c r="W1107" t="str">
        <f t="shared" si="124"/>
        <v>Linecode=3p_11kV_300_XLPE_Al_u</v>
      </c>
      <c r="X1107" t="str">
        <f t="shared" si="125"/>
        <v>Length=9.72764</v>
      </c>
      <c r="Y1107" t="s">
        <v>307</v>
      </c>
    </row>
    <row r="1108" spans="1:25" x14ac:dyDescent="0.25">
      <c r="A1108" t="s">
        <v>25</v>
      </c>
      <c r="B1108">
        <v>11</v>
      </c>
      <c r="C1108" t="s">
        <v>42</v>
      </c>
      <c r="D1108">
        <v>300</v>
      </c>
      <c r="E1108" t="s">
        <v>27</v>
      </c>
      <c r="F1108" t="s">
        <v>28</v>
      </c>
      <c r="G1108" t="s">
        <v>49</v>
      </c>
      <c r="H1108">
        <v>3</v>
      </c>
      <c r="I1108">
        <v>0.33463900000000002</v>
      </c>
      <c r="J1108" t="s">
        <v>267</v>
      </c>
      <c r="K1108">
        <v>5065</v>
      </c>
      <c r="L1108">
        <v>5014</v>
      </c>
      <c r="M1108" t="str">
        <f t="shared" si="119"/>
        <v>XLPE300UnderCovered</v>
      </c>
      <c r="N1108" t="str">
        <f>+VLOOKUP(M1108,LineCode!$E:$F,2,0)</f>
        <v>3p_11kV_300_XLPE_Al_u</v>
      </c>
      <c r="R1108" t="s">
        <v>296</v>
      </c>
      <c r="S1108" t="str">
        <f t="shared" si="120"/>
        <v>Line.line_ICH_5065_5014</v>
      </c>
      <c r="T1108" t="str">
        <f t="shared" si="121"/>
        <v>Bus1=5065</v>
      </c>
      <c r="U1108" t="str">
        <f t="shared" si="122"/>
        <v>Bus2=5014</v>
      </c>
      <c r="V1108" t="str">
        <f t="shared" si="123"/>
        <v>phases=3</v>
      </c>
      <c r="W1108" t="str">
        <f t="shared" si="124"/>
        <v>Linecode=3p_11kV_300_XLPE_Al_u</v>
      </c>
      <c r="X1108" t="str">
        <f t="shared" si="125"/>
        <v>Length=0.334639</v>
      </c>
      <c r="Y1108" t="s">
        <v>307</v>
      </c>
    </row>
    <row r="1109" spans="1:25" x14ac:dyDescent="0.25">
      <c r="A1109" t="s">
        <v>25</v>
      </c>
      <c r="B1109">
        <v>11</v>
      </c>
      <c r="C1109" t="s">
        <v>42</v>
      </c>
      <c r="D1109">
        <v>300</v>
      </c>
      <c r="E1109" t="s">
        <v>27</v>
      </c>
      <c r="F1109" t="s">
        <v>28</v>
      </c>
      <c r="G1109" t="s">
        <v>49</v>
      </c>
      <c r="H1109">
        <v>3</v>
      </c>
      <c r="I1109">
        <v>10.3476</v>
      </c>
      <c r="J1109" t="s">
        <v>267</v>
      </c>
      <c r="K1109">
        <v>5063</v>
      </c>
      <c r="L1109">
        <v>5064</v>
      </c>
      <c r="M1109" t="str">
        <f t="shared" si="119"/>
        <v>XLPE300UnderCovered</v>
      </c>
      <c r="N1109" t="str">
        <f>+VLOOKUP(M1109,LineCode!$E:$F,2,0)</f>
        <v>3p_11kV_300_XLPE_Al_u</v>
      </c>
      <c r="R1109" t="s">
        <v>296</v>
      </c>
      <c r="S1109" t="str">
        <f t="shared" si="120"/>
        <v>Line.line_ICH_5063_5064</v>
      </c>
      <c r="T1109" t="str">
        <f t="shared" si="121"/>
        <v>Bus1=5063</v>
      </c>
      <c r="U1109" t="str">
        <f t="shared" si="122"/>
        <v>Bus2=5064</v>
      </c>
      <c r="V1109" t="str">
        <f t="shared" si="123"/>
        <v>phases=3</v>
      </c>
      <c r="W1109" t="str">
        <f t="shared" si="124"/>
        <v>Linecode=3p_11kV_300_XLPE_Al_u</v>
      </c>
      <c r="X1109" t="str">
        <f t="shared" si="125"/>
        <v>Length=10.3476</v>
      </c>
      <c r="Y1109" t="s">
        <v>307</v>
      </c>
    </row>
    <row r="1110" spans="1:25" x14ac:dyDescent="0.25">
      <c r="A1110" t="s">
        <v>25</v>
      </c>
      <c r="B1110">
        <v>11</v>
      </c>
      <c r="C1110" t="s">
        <v>42</v>
      </c>
      <c r="D1110">
        <v>300</v>
      </c>
      <c r="E1110" t="s">
        <v>27</v>
      </c>
      <c r="F1110" t="s">
        <v>28</v>
      </c>
      <c r="G1110" t="s">
        <v>49</v>
      </c>
      <c r="H1110">
        <v>3</v>
      </c>
      <c r="I1110">
        <v>23.1751</v>
      </c>
      <c r="J1110" t="s">
        <v>267</v>
      </c>
      <c r="K1110">
        <v>5014</v>
      </c>
      <c r="L1110">
        <v>5066</v>
      </c>
      <c r="M1110" t="str">
        <f t="shared" si="119"/>
        <v>XLPE300UnderCovered</v>
      </c>
      <c r="N1110" t="str">
        <f>+VLOOKUP(M1110,LineCode!$E:$F,2,0)</f>
        <v>3p_11kV_300_XLPE_Al_u</v>
      </c>
      <c r="R1110" t="s">
        <v>296</v>
      </c>
      <c r="S1110" t="str">
        <f t="shared" si="120"/>
        <v>Line.line_ICH_5014_5066</v>
      </c>
      <c r="T1110" t="str">
        <f t="shared" si="121"/>
        <v>Bus1=5014</v>
      </c>
      <c r="U1110" t="str">
        <f t="shared" si="122"/>
        <v>Bus2=5066</v>
      </c>
      <c r="V1110" t="str">
        <f t="shared" si="123"/>
        <v>phases=3</v>
      </c>
      <c r="W1110" t="str">
        <f t="shared" si="124"/>
        <v>Linecode=3p_11kV_300_XLPE_Al_u</v>
      </c>
      <c r="X1110" t="str">
        <f t="shared" si="125"/>
        <v>Length=23.1751</v>
      </c>
      <c r="Y1110" t="s">
        <v>307</v>
      </c>
    </row>
    <row r="1111" spans="1:25" x14ac:dyDescent="0.25">
      <c r="A1111" t="s">
        <v>25</v>
      </c>
      <c r="B1111">
        <v>11</v>
      </c>
      <c r="C1111" t="s">
        <v>42</v>
      </c>
      <c r="D1111">
        <v>300</v>
      </c>
      <c r="E1111" t="s">
        <v>27</v>
      </c>
      <c r="F1111" t="s">
        <v>28</v>
      </c>
      <c r="G1111" t="s">
        <v>49</v>
      </c>
      <c r="H1111">
        <v>3</v>
      </c>
      <c r="I1111">
        <v>12.107799999999999</v>
      </c>
      <c r="J1111" t="s">
        <v>267</v>
      </c>
      <c r="K1111">
        <v>5067</v>
      </c>
      <c r="L1111">
        <v>5015</v>
      </c>
      <c r="M1111" t="str">
        <f t="shared" si="119"/>
        <v>XLPE300UnderCovered</v>
      </c>
      <c r="N1111" t="str">
        <f>+VLOOKUP(M1111,LineCode!$E:$F,2,0)</f>
        <v>3p_11kV_300_XLPE_Al_u</v>
      </c>
      <c r="R1111" t="s">
        <v>296</v>
      </c>
      <c r="S1111" t="str">
        <f t="shared" si="120"/>
        <v>Line.line_ICH_5067_5015</v>
      </c>
      <c r="T1111" t="str">
        <f t="shared" si="121"/>
        <v>Bus1=5067</v>
      </c>
      <c r="U1111" t="str">
        <f t="shared" si="122"/>
        <v>Bus2=5015</v>
      </c>
      <c r="V1111" t="str">
        <f t="shared" si="123"/>
        <v>phases=3</v>
      </c>
      <c r="W1111" t="str">
        <f t="shared" si="124"/>
        <v>Linecode=3p_11kV_300_XLPE_Al_u</v>
      </c>
      <c r="X1111" t="str">
        <f t="shared" si="125"/>
        <v>Length=12.1078</v>
      </c>
      <c r="Y1111" t="s">
        <v>307</v>
      </c>
    </row>
    <row r="1112" spans="1:25" x14ac:dyDescent="0.25">
      <c r="A1112" t="s">
        <v>25</v>
      </c>
      <c r="B1112">
        <v>11</v>
      </c>
      <c r="C1112" t="s">
        <v>42</v>
      </c>
      <c r="D1112">
        <v>300</v>
      </c>
      <c r="E1112" t="s">
        <v>27</v>
      </c>
      <c r="F1112" t="s">
        <v>28</v>
      </c>
      <c r="G1112" t="s">
        <v>49</v>
      </c>
      <c r="H1112">
        <v>3</v>
      </c>
      <c r="I1112">
        <v>3.2630699999999999</v>
      </c>
      <c r="J1112" t="s">
        <v>267</v>
      </c>
      <c r="K1112">
        <v>5066</v>
      </c>
      <c r="L1112">
        <v>5067</v>
      </c>
      <c r="M1112" t="str">
        <f t="shared" si="119"/>
        <v>XLPE300UnderCovered</v>
      </c>
      <c r="N1112" t="str">
        <f>+VLOOKUP(M1112,LineCode!$E:$F,2,0)</f>
        <v>3p_11kV_300_XLPE_Al_u</v>
      </c>
      <c r="R1112" t="s">
        <v>296</v>
      </c>
      <c r="S1112" t="str">
        <f t="shared" si="120"/>
        <v>Line.line_ICH_5066_5067</v>
      </c>
      <c r="T1112" t="str">
        <f t="shared" si="121"/>
        <v>Bus1=5066</v>
      </c>
      <c r="U1112" t="str">
        <f t="shared" si="122"/>
        <v>Bus2=5067</v>
      </c>
      <c r="V1112" t="str">
        <f t="shared" si="123"/>
        <v>phases=3</v>
      </c>
      <c r="W1112" t="str">
        <f t="shared" si="124"/>
        <v>Linecode=3p_11kV_300_XLPE_Al_u</v>
      </c>
      <c r="X1112" t="str">
        <f t="shared" si="125"/>
        <v>Length=3.26307</v>
      </c>
      <c r="Y1112" t="s">
        <v>307</v>
      </c>
    </row>
    <row r="1113" spans="1:25" x14ac:dyDescent="0.25">
      <c r="A1113" t="s">
        <v>25</v>
      </c>
      <c r="B1113">
        <v>11</v>
      </c>
      <c r="C1113" t="s">
        <v>42</v>
      </c>
      <c r="D1113">
        <v>300</v>
      </c>
      <c r="E1113" t="s">
        <v>27</v>
      </c>
      <c r="F1113" t="s">
        <v>28</v>
      </c>
      <c r="G1113" t="s">
        <v>49</v>
      </c>
      <c r="H1113">
        <v>3</v>
      </c>
      <c r="I1113">
        <v>1.2664</v>
      </c>
      <c r="J1113" t="s">
        <v>267</v>
      </c>
      <c r="K1113">
        <v>5016</v>
      </c>
      <c r="L1113">
        <v>5069</v>
      </c>
      <c r="M1113" t="str">
        <f t="shared" si="119"/>
        <v>XLPE300UnderCovered</v>
      </c>
      <c r="N1113" t="str">
        <f>+VLOOKUP(M1113,LineCode!$E:$F,2,0)</f>
        <v>3p_11kV_300_XLPE_Al_u</v>
      </c>
      <c r="R1113" t="s">
        <v>296</v>
      </c>
      <c r="S1113" t="str">
        <f t="shared" si="120"/>
        <v>Line.line_ICH_5016_5069</v>
      </c>
      <c r="T1113" t="str">
        <f t="shared" si="121"/>
        <v>Bus1=5016</v>
      </c>
      <c r="U1113" t="str">
        <f t="shared" si="122"/>
        <v>Bus2=5069</v>
      </c>
      <c r="V1113" t="str">
        <f t="shared" si="123"/>
        <v>phases=3</v>
      </c>
      <c r="W1113" t="str">
        <f t="shared" si="124"/>
        <v>Linecode=3p_11kV_300_XLPE_Al_u</v>
      </c>
      <c r="X1113" t="str">
        <f t="shared" si="125"/>
        <v>Length=1.2664</v>
      </c>
      <c r="Y1113" t="s">
        <v>307</v>
      </c>
    </row>
    <row r="1114" spans="1:25" x14ac:dyDescent="0.25">
      <c r="A1114" t="s">
        <v>25</v>
      </c>
      <c r="B1114">
        <v>11</v>
      </c>
      <c r="C1114" t="s">
        <v>42</v>
      </c>
      <c r="D1114">
        <v>300</v>
      </c>
      <c r="E1114" t="s">
        <v>27</v>
      </c>
      <c r="F1114" t="s">
        <v>28</v>
      </c>
      <c r="G1114" t="s">
        <v>49</v>
      </c>
      <c r="H1114">
        <v>3</v>
      </c>
      <c r="I1114">
        <v>0.42963699999999999</v>
      </c>
      <c r="J1114" t="s">
        <v>267</v>
      </c>
      <c r="K1114">
        <v>5071</v>
      </c>
      <c r="L1114">
        <v>5017</v>
      </c>
      <c r="M1114" t="str">
        <f t="shared" si="119"/>
        <v>XLPE300UnderCovered</v>
      </c>
      <c r="N1114" t="str">
        <f>+VLOOKUP(M1114,LineCode!$E:$F,2,0)</f>
        <v>3p_11kV_300_XLPE_Al_u</v>
      </c>
      <c r="R1114" t="s">
        <v>296</v>
      </c>
      <c r="S1114" t="str">
        <f t="shared" si="120"/>
        <v>Line.line_ICH_5071_5017</v>
      </c>
      <c r="T1114" t="str">
        <f t="shared" si="121"/>
        <v>Bus1=5071</v>
      </c>
      <c r="U1114" t="str">
        <f t="shared" si="122"/>
        <v>Bus2=5017</v>
      </c>
      <c r="V1114" t="str">
        <f t="shared" si="123"/>
        <v>phases=3</v>
      </c>
      <c r="W1114" t="str">
        <f t="shared" si="124"/>
        <v>Linecode=3p_11kV_300_XLPE_Al_u</v>
      </c>
      <c r="X1114" t="str">
        <f t="shared" si="125"/>
        <v>Length=0.429637</v>
      </c>
      <c r="Y1114" t="s">
        <v>307</v>
      </c>
    </row>
    <row r="1115" spans="1:25" x14ac:dyDescent="0.25">
      <c r="A1115" t="s">
        <v>25</v>
      </c>
      <c r="B1115">
        <v>11</v>
      </c>
      <c r="C1115" t="s">
        <v>42</v>
      </c>
      <c r="D1115">
        <v>300</v>
      </c>
      <c r="E1115" t="s">
        <v>27</v>
      </c>
      <c r="F1115" t="s">
        <v>28</v>
      </c>
      <c r="G1115" t="s">
        <v>49</v>
      </c>
      <c r="H1115">
        <v>3</v>
      </c>
      <c r="I1115">
        <v>0.365226</v>
      </c>
      <c r="J1115" t="s">
        <v>267</v>
      </c>
      <c r="K1115">
        <v>5017</v>
      </c>
      <c r="L1115">
        <v>5075</v>
      </c>
      <c r="M1115" t="str">
        <f t="shared" si="119"/>
        <v>XLPE300UnderCovered</v>
      </c>
      <c r="N1115" t="str">
        <f>+VLOOKUP(M1115,LineCode!$E:$F,2,0)</f>
        <v>3p_11kV_300_XLPE_Al_u</v>
      </c>
      <c r="R1115" t="s">
        <v>296</v>
      </c>
      <c r="S1115" t="str">
        <f t="shared" si="120"/>
        <v>Line.line_ICH_5017_5075</v>
      </c>
      <c r="T1115" t="str">
        <f t="shared" si="121"/>
        <v>Bus1=5017</v>
      </c>
      <c r="U1115" t="str">
        <f t="shared" si="122"/>
        <v>Bus2=5075</v>
      </c>
      <c r="V1115" t="str">
        <f t="shared" si="123"/>
        <v>phases=3</v>
      </c>
      <c r="W1115" t="str">
        <f t="shared" si="124"/>
        <v>Linecode=3p_11kV_300_XLPE_Al_u</v>
      </c>
      <c r="X1115" t="str">
        <f t="shared" si="125"/>
        <v>Length=0.365226</v>
      </c>
      <c r="Y1115" t="s">
        <v>307</v>
      </c>
    </row>
    <row r="1116" spans="1:25" x14ac:dyDescent="0.25">
      <c r="A1116" t="s">
        <v>25</v>
      </c>
      <c r="B1116">
        <v>11</v>
      </c>
      <c r="C1116" t="s">
        <v>42</v>
      </c>
      <c r="D1116">
        <v>300</v>
      </c>
      <c r="E1116" t="s">
        <v>27</v>
      </c>
      <c r="F1116" t="s">
        <v>28</v>
      </c>
      <c r="G1116" t="s">
        <v>49</v>
      </c>
      <c r="H1116">
        <v>3</v>
      </c>
      <c r="I1116">
        <v>7.3532099999999998</v>
      </c>
      <c r="J1116" t="s">
        <v>267</v>
      </c>
      <c r="K1116">
        <v>5029</v>
      </c>
      <c r="L1116">
        <v>5018</v>
      </c>
      <c r="M1116" t="str">
        <f t="shared" si="119"/>
        <v>XLPE300UnderCovered</v>
      </c>
      <c r="N1116" t="str">
        <f>+VLOOKUP(M1116,LineCode!$E:$F,2,0)</f>
        <v>3p_11kV_300_XLPE_Al_u</v>
      </c>
      <c r="R1116" t="s">
        <v>296</v>
      </c>
      <c r="S1116" t="str">
        <f t="shared" si="120"/>
        <v>Line.line_ICH_5029_5018</v>
      </c>
      <c r="T1116" t="str">
        <f t="shared" si="121"/>
        <v>Bus1=5029</v>
      </c>
      <c r="U1116" t="str">
        <f t="shared" si="122"/>
        <v>Bus2=5018</v>
      </c>
      <c r="V1116" t="str">
        <f t="shared" si="123"/>
        <v>phases=3</v>
      </c>
      <c r="W1116" t="str">
        <f t="shared" si="124"/>
        <v>Linecode=3p_11kV_300_XLPE_Al_u</v>
      </c>
      <c r="X1116" t="str">
        <f t="shared" si="125"/>
        <v>Length=7.35321</v>
      </c>
      <c r="Y1116" t="s">
        <v>307</v>
      </c>
    </row>
    <row r="1117" spans="1:25" x14ac:dyDescent="0.25">
      <c r="A1117" t="s">
        <v>25</v>
      </c>
      <c r="B1117">
        <v>11</v>
      </c>
      <c r="C1117" t="s">
        <v>42</v>
      </c>
      <c r="D1117">
        <v>300</v>
      </c>
      <c r="E1117" t="s">
        <v>27</v>
      </c>
      <c r="F1117" t="s">
        <v>28</v>
      </c>
      <c r="G1117" t="s">
        <v>49</v>
      </c>
      <c r="H1117">
        <v>3</v>
      </c>
      <c r="I1117">
        <v>3.40943</v>
      </c>
      <c r="J1117" t="s">
        <v>267</v>
      </c>
      <c r="K1117">
        <v>5080</v>
      </c>
      <c r="L1117">
        <v>5019</v>
      </c>
      <c r="M1117" t="str">
        <f t="shared" si="119"/>
        <v>XLPE300UnderCovered</v>
      </c>
      <c r="N1117" t="str">
        <f>+VLOOKUP(M1117,LineCode!$E:$F,2,0)</f>
        <v>3p_11kV_300_XLPE_Al_u</v>
      </c>
      <c r="R1117" t="s">
        <v>296</v>
      </c>
      <c r="S1117" t="str">
        <f t="shared" si="120"/>
        <v>Line.line_ICH_5080_5019</v>
      </c>
      <c r="T1117" t="str">
        <f t="shared" si="121"/>
        <v>Bus1=5080</v>
      </c>
      <c r="U1117" t="str">
        <f t="shared" si="122"/>
        <v>Bus2=5019</v>
      </c>
      <c r="V1117" t="str">
        <f t="shared" si="123"/>
        <v>phases=3</v>
      </c>
      <c r="W1117" t="str">
        <f t="shared" si="124"/>
        <v>Linecode=3p_11kV_300_XLPE_Al_u</v>
      </c>
      <c r="X1117" t="str">
        <f t="shared" si="125"/>
        <v>Length=3.40943</v>
      </c>
      <c r="Y1117" t="s">
        <v>307</v>
      </c>
    </row>
    <row r="1118" spans="1:25" x14ac:dyDescent="0.25">
      <c r="A1118" t="s">
        <v>25</v>
      </c>
      <c r="B1118">
        <v>11</v>
      </c>
      <c r="C1118" t="s">
        <v>42</v>
      </c>
      <c r="D1118">
        <v>300</v>
      </c>
      <c r="E1118" t="s">
        <v>27</v>
      </c>
      <c r="F1118" t="s">
        <v>28</v>
      </c>
      <c r="G1118" t="s">
        <v>49</v>
      </c>
      <c r="H1118">
        <v>3</v>
      </c>
      <c r="I1118">
        <v>1.7387699999999999</v>
      </c>
      <c r="J1118" t="s">
        <v>267</v>
      </c>
      <c r="K1118">
        <v>5079</v>
      </c>
      <c r="L1118">
        <v>5080</v>
      </c>
      <c r="M1118" t="str">
        <f t="shared" si="119"/>
        <v>XLPE300UnderCovered</v>
      </c>
      <c r="N1118" t="str">
        <f>+VLOOKUP(M1118,LineCode!$E:$F,2,0)</f>
        <v>3p_11kV_300_XLPE_Al_u</v>
      </c>
      <c r="R1118" t="s">
        <v>296</v>
      </c>
      <c r="S1118" t="str">
        <f t="shared" si="120"/>
        <v>Line.line_ICH_5079_5080</v>
      </c>
      <c r="T1118" t="str">
        <f t="shared" si="121"/>
        <v>Bus1=5079</v>
      </c>
      <c r="U1118" t="str">
        <f t="shared" si="122"/>
        <v>Bus2=5080</v>
      </c>
      <c r="V1118" t="str">
        <f t="shared" si="123"/>
        <v>phases=3</v>
      </c>
      <c r="W1118" t="str">
        <f t="shared" si="124"/>
        <v>Linecode=3p_11kV_300_XLPE_Al_u</v>
      </c>
      <c r="X1118" t="str">
        <f t="shared" si="125"/>
        <v>Length=1.73877</v>
      </c>
      <c r="Y1118" t="s">
        <v>307</v>
      </c>
    </row>
    <row r="1119" spans="1:25" x14ac:dyDescent="0.25">
      <c r="A1119" t="s">
        <v>25</v>
      </c>
      <c r="B1119">
        <v>11</v>
      </c>
      <c r="C1119" t="s">
        <v>42</v>
      </c>
      <c r="D1119">
        <v>300</v>
      </c>
      <c r="E1119" t="s">
        <v>27</v>
      </c>
      <c r="F1119" t="s">
        <v>28</v>
      </c>
      <c r="G1119" t="s">
        <v>49</v>
      </c>
      <c r="H1119">
        <v>3</v>
      </c>
      <c r="I1119">
        <v>7.7642300000000004</v>
      </c>
      <c r="J1119" t="s">
        <v>267</v>
      </c>
      <c r="K1119">
        <v>5019</v>
      </c>
      <c r="L1119">
        <v>5020</v>
      </c>
      <c r="M1119" t="str">
        <f t="shared" si="119"/>
        <v>XLPE300UnderCovered</v>
      </c>
      <c r="N1119" t="str">
        <f>+VLOOKUP(M1119,LineCode!$E:$F,2,0)</f>
        <v>3p_11kV_300_XLPE_Al_u</v>
      </c>
      <c r="R1119" t="s">
        <v>296</v>
      </c>
      <c r="S1119" t="str">
        <f t="shared" si="120"/>
        <v>Line.line_ICH_5019_5020</v>
      </c>
      <c r="T1119" t="str">
        <f t="shared" si="121"/>
        <v>Bus1=5019</v>
      </c>
      <c r="U1119" t="str">
        <f t="shared" si="122"/>
        <v>Bus2=5020</v>
      </c>
      <c r="V1119" t="str">
        <f t="shared" si="123"/>
        <v>phases=3</v>
      </c>
      <c r="W1119" t="str">
        <f t="shared" si="124"/>
        <v>Linecode=3p_11kV_300_XLPE_Al_u</v>
      </c>
      <c r="X1119" t="str">
        <f t="shared" si="125"/>
        <v>Length=7.76423</v>
      </c>
      <c r="Y1119" t="s">
        <v>307</v>
      </c>
    </row>
    <row r="1120" spans="1:25" x14ac:dyDescent="0.25">
      <c r="A1120" t="s">
        <v>25</v>
      </c>
      <c r="B1120">
        <v>11</v>
      </c>
      <c r="C1120" t="s">
        <v>42</v>
      </c>
      <c r="D1120">
        <v>300</v>
      </c>
      <c r="E1120" t="s">
        <v>27</v>
      </c>
      <c r="F1120" t="s">
        <v>28</v>
      </c>
      <c r="G1120" t="s">
        <v>49</v>
      </c>
      <c r="H1120">
        <v>3</v>
      </c>
      <c r="I1120">
        <v>10.123200000000001</v>
      </c>
      <c r="J1120" t="s">
        <v>267</v>
      </c>
      <c r="K1120">
        <v>5020</v>
      </c>
      <c r="L1120">
        <v>5021</v>
      </c>
      <c r="M1120" t="str">
        <f t="shared" si="119"/>
        <v>XLPE300UnderCovered</v>
      </c>
      <c r="N1120" t="str">
        <f>+VLOOKUP(M1120,LineCode!$E:$F,2,0)</f>
        <v>3p_11kV_300_XLPE_Al_u</v>
      </c>
      <c r="R1120" t="s">
        <v>296</v>
      </c>
      <c r="S1120" t="str">
        <f t="shared" si="120"/>
        <v>Line.line_ICH_5020_5021</v>
      </c>
      <c r="T1120" t="str">
        <f t="shared" si="121"/>
        <v>Bus1=5020</v>
      </c>
      <c r="U1120" t="str">
        <f t="shared" si="122"/>
        <v>Bus2=5021</v>
      </c>
      <c r="V1120" t="str">
        <f t="shared" si="123"/>
        <v>phases=3</v>
      </c>
      <c r="W1120" t="str">
        <f t="shared" si="124"/>
        <v>Linecode=3p_11kV_300_XLPE_Al_u</v>
      </c>
      <c r="X1120" t="str">
        <f t="shared" si="125"/>
        <v>Length=10.1232</v>
      </c>
      <c r="Y1120" t="s">
        <v>307</v>
      </c>
    </row>
    <row r="1121" spans="1:25" x14ac:dyDescent="0.25">
      <c r="A1121" t="s">
        <v>25</v>
      </c>
      <c r="B1121">
        <v>11</v>
      </c>
      <c r="C1121" t="s">
        <v>42</v>
      </c>
      <c r="D1121">
        <v>300</v>
      </c>
      <c r="E1121" t="s">
        <v>27</v>
      </c>
      <c r="F1121" t="s">
        <v>28</v>
      </c>
      <c r="G1121" t="s">
        <v>49</v>
      </c>
      <c r="H1121">
        <v>3</v>
      </c>
      <c r="I1121">
        <v>15.135899999999999</v>
      </c>
      <c r="J1121" t="s">
        <v>267</v>
      </c>
      <c r="K1121">
        <v>5021</v>
      </c>
      <c r="L1121">
        <v>5022</v>
      </c>
      <c r="M1121" t="str">
        <f t="shared" si="119"/>
        <v>XLPE300UnderCovered</v>
      </c>
      <c r="N1121" t="str">
        <f>+VLOOKUP(M1121,LineCode!$E:$F,2,0)</f>
        <v>3p_11kV_300_XLPE_Al_u</v>
      </c>
      <c r="R1121" t="s">
        <v>296</v>
      </c>
      <c r="S1121" t="str">
        <f t="shared" si="120"/>
        <v>Line.line_ICH_5021_5022</v>
      </c>
      <c r="T1121" t="str">
        <f t="shared" si="121"/>
        <v>Bus1=5021</v>
      </c>
      <c r="U1121" t="str">
        <f t="shared" si="122"/>
        <v>Bus2=5022</v>
      </c>
      <c r="V1121" t="str">
        <f t="shared" si="123"/>
        <v>phases=3</v>
      </c>
      <c r="W1121" t="str">
        <f t="shared" si="124"/>
        <v>Linecode=3p_11kV_300_XLPE_Al_u</v>
      </c>
      <c r="X1121" t="str">
        <f t="shared" si="125"/>
        <v>Length=15.1359</v>
      </c>
      <c r="Y1121" t="s">
        <v>307</v>
      </c>
    </row>
    <row r="1122" spans="1:25" x14ac:dyDescent="0.25">
      <c r="A1122" t="s">
        <v>25</v>
      </c>
      <c r="B1122">
        <v>11</v>
      </c>
      <c r="C1122" t="s">
        <v>42</v>
      </c>
      <c r="D1122">
        <v>300</v>
      </c>
      <c r="E1122" t="s">
        <v>27</v>
      </c>
      <c r="F1122" t="s">
        <v>28</v>
      </c>
      <c r="G1122" t="s">
        <v>49</v>
      </c>
      <c r="H1122">
        <v>3</v>
      </c>
      <c r="I1122">
        <v>15.648300000000001</v>
      </c>
      <c r="J1122" t="s">
        <v>267</v>
      </c>
      <c r="K1122">
        <v>5022</v>
      </c>
      <c r="L1122">
        <v>5023</v>
      </c>
      <c r="M1122" t="str">
        <f t="shared" si="119"/>
        <v>XLPE300UnderCovered</v>
      </c>
      <c r="N1122" t="str">
        <f>+VLOOKUP(M1122,LineCode!$E:$F,2,0)</f>
        <v>3p_11kV_300_XLPE_Al_u</v>
      </c>
      <c r="R1122" t="s">
        <v>296</v>
      </c>
      <c r="S1122" t="str">
        <f t="shared" si="120"/>
        <v>Line.line_ICH_5022_5023</v>
      </c>
      <c r="T1122" t="str">
        <f t="shared" si="121"/>
        <v>Bus1=5022</v>
      </c>
      <c r="U1122" t="str">
        <f t="shared" si="122"/>
        <v>Bus2=5023</v>
      </c>
      <c r="V1122" t="str">
        <f t="shared" si="123"/>
        <v>phases=3</v>
      </c>
      <c r="W1122" t="str">
        <f t="shared" si="124"/>
        <v>Linecode=3p_11kV_300_XLPE_Al_u</v>
      </c>
      <c r="X1122" t="str">
        <f t="shared" si="125"/>
        <v>Length=15.6483</v>
      </c>
      <c r="Y1122" t="s">
        <v>307</v>
      </c>
    </row>
    <row r="1123" spans="1:25" x14ac:dyDescent="0.25">
      <c r="A1123" t="s">
        <v>25</v>
      </c>
      <c r="B1123">
        <v>11</v>
      </c>
      <c r="C1123" t="s">
        <v>42</v>
      </c>
      <c r="D1123">
        <v>300</v>
      </c>
      <c r="E1123" t="s">
        <v>27</v>
      </c>
      <c r="F1123" t="s">
        <v>28</v>
      </c>
      <c r="G1123" t="s">
        <v>49</v>
      </c>
      <c r="H1123">
        <v>3</v>
      </c>
      <c r="I1123">
        <v>26.320900000000002</v>
      </c>
      <c r="J1123" t="s">
        <v>267</v>
      </c>
      <c r="K1123">
        <v>5023</v>
      </c>
      <c r="L1123">
        <v>5024</v>
      </c>
      <c r="M1123" t="str">
        <f t="shared" si="119"/>
        <v>XLPE300UnderCovered</v>
      </c>
      <c r="N1123" t="str">
        <f>+VLOOKUP(M1123,LineCode!$E:$F,2,0)</f>
        <v>3p_11kV_300_XLPE_Al_u</v>
      </c>
      <c r="R1123" t="s">
        <v>296</v>
      </c>
      <c r="S1123" t="str">
        <f t="shared" si="120"/>
        <v>Line.line_ICH_5023_5024</v>
      </c>
      <c r="T1123" t="str">
        <f t="shared" si="121"/>
        <v>Bus1=5023</v>
      </c>
      <c r="U1123" t="str">
        <f t="shared" si="122"/>
        <v>Bus2=5024</v>
      </c>
      <c r="V1123" t="str">
        <f t="shared" si="123"/>
        <v>phases=3</v>
      </c>
      <c r="W1123" t="str">
        <f t="shared" si="124"/>
        <v>Linecode=3p_11kV_300_XLPE_Al_u</v>
      </c>
      <c r="X1123" t="str">
        <f t="shared" si="125"/>
        <v>Length=26.3209</v>
      </c>
      <c r="Y1123" t="s">
        <v>307</v>
      </c>
    </row>
    <row r="1124" spans="1:25" x14ac:dyDescent="0.25">
      <c r="A1124" t="s">
        <v>25</v>
      </c>
      <c r="B1124">
        <v>11</v>
      </c>
      <c r="C1124" t="s">
        <v>42</v>
      </c>
      <c r="D1124">
        <v>300</v>
      </c>
      <c r="E1124" t="s">
        <v>27</v>
      </c>
      <c r="F1124" t="s">
        <v>28</v>
      </c>
      <c r="G1124" t="s">
        <v>49</v>
      </c>
      <c r="H1124">
        <v>3</v>
      </c>
      <c r="I1124">
        <v>29.0166</v>
      </c>
      <c r="J1124" t="s">
        <v>267</v>
      </c>
      <c r="K1124">
        <v>5024</v>
      </c>
      <c r="L1124">
        <v>5025</v>
      </c>
      <c r="M1124" t="str">
        <f t="shared" si="119"/>
        <v>XLPE300UnderCovered</v>
      </c>
      <c r="N1124" t="str">
        <f>+VLOOKUP(M1124,LineCode!$E:$F,2,0)</f>
        <v>3p_11kV_300_XLPE_Al_u</v>
      </c>
      <c r="R1124" t="s">
        <v>296</v>
      </c>
      <c r="S1124" t="str">
        <f t="shared" si="120"/>
        <v>Line.line_ICH_5024_5025</v>
      </c>
      <c r="T1124" t="str">
        <f t="shared" si="121"/>
        <v>Bus1=5024</v>
      </c>
      <c r="U1124" t="str">
        <f t="shared" si="122"/>
        <v>Bus2=5025</v>
      </c>
      <c r="V1124" t="str">
        <f t="shared" si="123"/>
        <v>phases=3</v>
      </c>
      <c r="W1124" t="str">
        <f t="shared" si="124"/>
        <v>Linecode=3p_11kV_300_XLPE_Al_u</v>
      </c>
      <c r="X1124" t="str">
        <f t="shared" si="125"/>
        <v>Length=29.0166</v>
      </c>
      <c r="Y1124" t="s">
        <v>307</v>
      </c>
    </row>
    <row r="1125" spans="1:25" x14ac:dyDescent="0.25">
      <c r="A1125" t="s">
        <v>25</v>
      </c>
      <c r="B1125">
        <v>11</v>
      </c>
      <c r="C1125" t="s">
        <v>42</v>
      </c>
      <c r="D1125">
        <v>300</v>
      </c>
      <c r="E1125" t="s">
        <v>27</v>
      </c>
      <c r="F1125" t="s">
        <v>28</v>
      </c>
      <c r="G1125" t="s">
        <v>49</v>
      </c>
      <c r="H1125">
        <v>3</v>
      </c>
      <c r="I1125">
        <v>28.141999999999999</v>
      </c>
      <c r="J1125" t="s">
        <v>267</v>
      </c>
      <c r="K1125">
        <v>5025</v>
      </c>
      <c r="L1125">
        <v>5026</v>
      </c>
      <c r="M1125" t="str">
        <f t="shared" si="119"/>
        <v>XLPE300UnderCovered</v>
      </c>
      <c r="N1125" t="str">
        <f>+VLOOKUP(M1125,LineCode!$E:$F,2,0)</f>
        <v>3p_11kV_300_XLPE_Al_u</v>
      </c>
      <c r="R1125" t="s">
        <v>296</v>
      </c>
      <c r="S1125" t="str">
        <f t="shared" si="120"/>
        <v>Line.line_ICH_5025_5026</v>
      </c>
      <c r="T1125" t="str">
        <f t="shared" si="121"/>
        <v>Bus1=5025</v>
      </c>
      <c r="U1125" t="str">
        <f t="shared" si="122"/>
        <v>Bus2=5026</v>
      </c>
      <c r="V1125" t="str">
        <f t="shared" si="123"/>
        <v>phases=3</v>
      </c>
      <c r="W1125" t="str">
        <f t="shared" si="124"/>
        <v>Linecode=3p_11kV_300_XLPE_Al_u</v>
      </c>
      <c r="X1125" t="str">
        <f t="shared" si="125"/>
        <v>Length=28.142</v>
      </c>
      <c r="Y1125" t="s">
        <v>307</v>
      </c>
    </row>
    <row r="1126" spans="1:25" x14ac:dyDescent="0.25">
      <c r="A1126" t="s">
        <v>25</v>
      </c>
      <c r="B1126">
        <v>11</v>
      </c>
      <c r="C1126" t="s">
        <v>42</v>
      </c>
      <c r="D1126">
        <v>300</v>
      </c>
      <c r="E1126" t="s">
        <v>27</v>
      </c>
      <c r="F1126" t="s">
        <v>28</v>
      </c>
      <c r="G1126" t="s">
        <v>49</v>
      </c>
      <c r="H1126">
        <v>3</v>
      </c>
      <c r="I1126">
        <v>19.1417</v>
      </c>
      <c r="J1126" t="s">
        <v>267</v>
      </c>
      <c r="K1126">
        <v>5026</v>
      </c>
      <c r="L1126">
        <v>5081</v>
      </c>
      <c r="M1126" t="str">
        <f t="shared" si="119"/>
        <v>XLPE300UnderCovered</v>
      </c>
      <c r="N1126" t="str">
        <f>+VLOOKUP(M1126,LineCode!$E:$F,2,0)</f>
        <v>3p_11kV_300_XLPE_Al_u</v>
      </c>
      <c r="R1126" t="s">
        <v>296</v>
      </c>
      <c r="S1126" t="str">
        <f t="shared" si="120"/>
        <v>Line.line_ICH_5026_5081</v>
      </c>
      <c r="T1126" t="str">
        <f t="shared" si="121"/>
        <v>Bus1=5026</v>
      </c>
      <c r="U1126" t="str">
        <f t="shared" si="122"/>
        <v>Bus2=5081</v>
      </c>
      <c r="V1126" t="str">
        <f t="shared" si="123"/>
        <v>phases=3</v>
      </c>
      <c r="W1126" t="str">
        <f t="shared" si="124"/>
        <v>Linecode=3p_11kV_300_XLPE_Al_u</v>
      </c>
      <c r="X1126" t="str">
        <f t="shared" si="125"/>
        <v>Length=19.1417</v>
      </c>
      <c r="Y1126" t="s">
        <v>307</v>
      </c>
    </row>
    <row r="1127" spans="1:25" x14ac:dyDescent="0.25">
      <c r="A1127" t="s">
        <v>25</v>
      </c>
      <c r="B1127">
        <v>11</v>
      </c>
      <c r="C1127" t="s">
        <v>42</v>
      </c>
      <c r="D1127">
        <v>300</v>
      </c>
      <c r="E1127" t="s">
        <v>27</v>
      </c>
      <c r="F1127" t="s">
        <v>28</v>
      </c>
      <c r="G1127" t="s">
        <v>49</v>
      </c>
      <c r="H1127">
        <v>3</v>
      </c>
      <c r="I1127">
        <v>2.5879699999999999</v>
      </c>
      <c r="J1127" t="s">
        <v>267</v>
      </c>
      <c r="K1127">
        <v>5081</v>
      </c>
      <c r="L1127">
        <v>5027</v>
      </c>
      <c r="M1127" t="str">
        <f t="shared" si="119"/>
        <v>XLPE300UnderCovered</v>
      </c>
      <c r="N1127" t="str">
        <f>+VLOOKUP(M1127,LineCode!$E:$F,2,0)</f>
        <v>3p_11kV_300_XLPE_Al_u</v>
      </c>
      <c r="R1127" t="s">
        <v>296</v>
      </c>
      <c r="S1127" t="str">
        <f t="shared" si="120"/>
        <v>Line.line_ICH_5081_5027</v>
      </c>
      <c r="T1127" t="str">
        <f t="shared" si="121"/>
        <v>Bus1=5081</v>
      </c>
      <c r="U1127" t="str">
        <f t="shared" si="122"/>
        <v>Bus2=5027</v>
      </c>
      <c r="V1127" t="str">
        <f t="shared" si="123"/>
        <v>phases=3</v>
      </c>
      <c r="W1127" t="str">
        <f t="shared" si="124"/>
        <v>Linecode=3p_11kV_300_XLPE_Al_u</v>
      </c>
      <c r="X1127" t="str">
        <f t="shared" si="125"/>
        <v>Length=2.58797</v>
      </c>
      <c r="Y1127" t="s">
        <v>307</v>
      </c>
    </row>
    <row r="1128" spans="1:25" x14ac:dyDescent="0.25">
      <c r="A1128" t="s">
        <v>25</v>
      </c>
      <c r="B1128">
        <v>11</v>
      </c>
      <c r="C1128" t="s">
        <v>42</v>
      </c>
      <c r="D1128">
        <v>300</v>
      </c>
      <c r="E1128" t="s">
        <v>27</v>
      </c>
      <c r="F1128" t="s">
        <v>28</v>
      </c>
      <c r="G1128" t="s">
        <v>49</v>
      </c>
      <c r="H1128">
        <v>3</v>
      </c>
      <c r="I1128">
        <v>6.5614699999999999</v>
      </c>
      <c r="J1128" t="s">
        <v>267</v>
      </c>
      <c r="K1128">
        <v>5027</v>
      </c>
      <c r="L1128">
        <v>5082</v>
      </c>
      <c r="M1128" t="str">
        <f t="shared" si="119"/>
        <v>XLPE300UnderCovered</v>
      </c>
      <c r="N1128" t="str">
        <f>+VLOOKUP(M1128,LineCode!$E:$F,2,0)</f>
        <v>3p_11kV_300_XLPE_Al_u</v>
      </c>
      <c r="R1128" t="s">
        <v>296</v>
      </c>
      <c r="S1128" t="str">
        <f t="shared" si="120"/>
        <v>Line.line_ICH_5027_5082</v>
      </c>
      <c r="T1128" t="str">
        <f t="shared" si="121"/>
        <v>Bus1=5027</v>
      </c>
      <c r="U1128" t="str">
        <f t="shared" si="122"/>
        <v>Bus2=5082</v>
      </c>
      <c r="V1128" t="str">
        <f t="shared" si="123"/>
        <v>phases=3</v>
      </c>
      <c r="W1128" t="str">
        <f t="shared" si="124"/>
        <v>Linecode=3p_11kV_300_XLPE_Al_u</v>
      </c>
      <c r="X1128" t="str">
        <f t="shared" si="125"/>
        <v>Length=6.56147</v>
      </c>
      <c r="Y1128" t="s">
        <v>307</v>
      </c>
    </row>
    <row r="1129" spans="1:25" x14ac:dyDescent="0.25">
      <c r="A1129" t="s">
        <v>25</v>
      </c>
      <c r="B1129">
        <v>11</v>
      </c>
      <c r="C1129" t="s">
        <v>42</v>
      </c>
      <c r="D1129">
        <v>300</v>
      </c>
      <c r="E1129" t="s">
        <v>27</v>
      </c>
      <c r="F1129" t="s">
        <v>28</v>
      </c>
      <c r="G1129" t="s">
        <v>49</v>
      </c>
      <c r="H1129">
        <v>3</v>
      </c>
      <c r="I1129">
        <v>7.7380300000000002</v>
      </c>
      <c r="J1129" t="s">
        <v>267</v>
      </c>
      <c r="K1129">
        <v>5083</v>
      </c>
      <c r="L1129">
        <v>5028</v>
      </c>
      <c r="M1129" t="str">
        <f t="shared" si="119"/>
        <v>XLPE300UnderCovered</v>
      </c>
      <c r="N1129" t="str">
        <f>+VLOOKUP(M1129,LineCode!$E:$F,2,0)</f>
        <v>3p_11kV_300_XLPE_Al_u</v>
      </c>
      <c r="R1129" t="s">
        <v>296</v>
      </c>
      <c r="S1129" t="str">
        <f t="shared" si="120"/>
        <v>Line.line_ICH_5083_5028</v>
      </c>
      <c r="T1129" t="str">
        <f t="shared" si="121"/>
        <v>Bus1=5083</v>
      </c>
      <c r="U1129" t="str">
        <f t="shared" si="122"/>
        <v>Bus2=5028</v>
      </c>
      <c r="V1129" t="str">
        <f t="shared" si="123"/>
        <v>phases=3</v>
      </c>
      <c r="W1129" t="str">
        <f t="shared" si="124"/>
        <v>Linecode=3p_11kV_300_XLPE_Al_u</v>
      </c>
      <c r="X1129" t="str">
        <f t="shared" si="125"/>
        <v>Length=7.73803</v>
      </c>
      <c r="Y1129" t="s">
        <v>307</v>
      </c>
    </row>
    <row r="1130" spans="1:25" x14ac:dyDescent="0.25">
      <c r="A1130" t="s">
        <v>25</v>
      </c>
      <c r="B1130">
        <v>11</v>
      </c>
      <c r="C1130" t="s">
        <v>42</v>
      </c>
      <c r="D1130">
        <v>300</v>
      </c>
      <c r="E1130" t="s">
        <v>27</v>
      </c>
      <c r="F1130" t="s">
        <v>28</v>
      </c>
      <c r="G1130" t="s">
        <v>49</v>
      </c>
      <c r="H1130">
        <v>3</v>
      </c>
      <c r="I1130">
        <v>0.48281200000000002</v>
      </c>
      <c r="J1130" t="s">
        <v>267</v>
      </c>
      <c r="K1130">
        <v>5082</v>
      </c>
      <c r="L1130">
        <v>5083</v>
      </c>
      <c r="M1130" t="str">
        <f t="shared" si="119"/>
        <v>XLPE300UnderCovered</v>
      </c>
      <c r="N1130" t="str">
        <f>+VLOOKUP(M1130,LineCode!$E:$F,2,0)</f>
        <v>3p_11kV_300_XLPE_Al_u</v>
      </c>
      <c r="R1130" t="s">
        <v>296</v>
      </c>
      <c r="S1130" t="str">
        <f t="shared" si="120"/>
        <v>Line.line_ICH_5082_5083</v>
      </c>
      <c r="T1130" t="str">
        <f t="shared" si="121"/>
        <v>Bus1=5082</v>
      </c>
      <c r="U1130" t="str">
        <f t="shared" si="122"/>
        <v>Bus2=5083</v>
      </c>
      <c r="V1130" t="str">
        <f t="shared" si="123"/>
        <v>phases=3</v>
      </c>
      <c r="W1130" t="str">
        <f t="shared" si="124"/>
        <v>Linecode=3p_11kV_300_XLPE_Al_u</v>
      </c>
      <c r="X1130" t="str">
        <f t="shared" si="125"/>
        <v>Length=0.482812</v>
      </c>
      <c r="Y1130" t="s">
        <v>307</v>
      </c>
    </row>
    <row r="1131" spans="1:25" x14ac:dyDescent="0.25">
      <c r="A1131" t="s">
        <v>25</v>
      </c>
      <c r="B1131">
        <v>11</v>
      </c>
      <c r="C1131" t="s">
        <v>42</v>
      </c>
      <c r="D1131">
        <v>300</v>
      </c>
      <c r="E1131" t="s">
        <v>27</v>
      </c>
      <c r="F1131" t="s">
        <v>28</v>
      </c>
      <c r="G1131" t="s">
        <v>49</v>
      </c>
      <c r="H1131">
        <v>3</v>
      </c>
      <c r="I1131">
        <v>1.4257000000000001E-2</v>
      </c>
      <c r="J1131" t="s">
        <v>267</v>
      </c>
      <c r="K1131">
        <v>5029</v>
      </c>
      <c r="L1131">
        <v>5077</v>
      </c>
      <c r="M1131" t="str">
        <f t="shared" si="119"/>
        <v>XLPE300UnderCovered</v>
      </c>
      <c r="N1131" t="str">
        <f>+VLOOKUP(M1131,LineCode!$E:$F,2,0)</f>
        <v>3p_11kV_300_XLPE_Al_u</v>
      </c>
      <c r="R1131" t="s">
        <v>296</v>
      </c>
      <c r="S1131" t="str">
        <f t="shared" si="120"/>
        <v>Line.line_ICH_5029_5077</v>
      </c>
      <c r="T1131" t="str">
        <f t="shared" si="121"/>
        <v>Bus1=5029</v>
      </c>
      <c r="U1131" t="str">
        <f t="shared" si="122"/>
        <v>Bus2=5077</v>
      </c>
      <c r="V1131" t="str">
        <f t="shared" si="123"/>
        <v>phases=3</v>
      </c>
      <c r="W1131" t="str">
        <f t="shared" si="124"/>
        <v>Linecode=3p_11kV_300_XLPE_Al_u</v>
      </c>
      <c r="X1131" t="str">
        <f t="shared" si="125"/>
        <v>Length=0.014257</v>
      </c>
      <c r="Y1131" t="s">
        <v>307</v>
      </c>
    </row>
    <row r="1132" spans="1:25" x14ac:dyDescent="0.25">
      <c r="A1132" t="s">
        <v>25</v>
      </c>
      <c r="B1132">
        <v>11</v>
      </c>
      <c r="C1132" t="s">
        <v>42</v>
      </c>
      <c r="D1132">
        <v>300</v>
      </c>
      <c r="E1132" t="s">
        <v>27</v>
      </c>
      <c r="F1132" t="s">
        <v>28</v>
      </c>
      <c r="G1132" t="s">
        <v>49</v>
      </c>
      <c r="H1132">
        <v>3</v>
      </c>
      <c r="I1132">
        <v>4.4626299999999999</v>
      </c>
      <c r="J1132" t="s">
        <v>267</v>
      </c>
      <c r="K1132">
        <v>5077</v>
      </c>
      <c r="L1132">
        <v>5074</v>
      </c>
      <c r="M1132" t="str">
        <f t="shared" si="119"/>
        <v>XLPE300UnderCovered</v>
      </c>
      <c r="N1132" t="str">
        <f>+VLOOKUP(M1132,LineCode!$E:$F,2,0)</f>
        <v>3p_11kV_300_XLPE_Al_u</v>
      </c>
      <c r="R1132" t="s">
        <v>296</v>
      </c>
      <c r="S1132" t="str">
        <f t="shared" si="120"/>
        <v>Line.line_ICH_5077_5074</v>
      </c>
      <c r="T1132" t="str">
        <f t="shared" si="121"/>
        <v>Bus1=5077</v>
      </c>
      <c r="U1132" t="str">
        <f t="shared" si="122"/>
        <v>Bus2=5074</v>
      </c>
      <c r="V1132" t="str">
        <f t="shared" si="123"/>
        <v>phases=3</v>
      </c>
      <c r="W1132" t="str">
        <f t="shared" si="124"/>
        <v>Linecode=3p_11kV_300_XLPE_Al_u</v>
      </c>
      <c r="X1132" t="str">
        <f t="shared" si="125"/>
        <v>Length=4.46263</v>
      </c>
      <c r="Y1132" t="s">
        <v>307</v>
      </c>
    </row>
    <row r="1133" spans="1:25" x14ac:dyDescent="0.25">
      <c r="A1133" t="s">
        <v>25</v>
      </c>
      <c r="B1133">
        <v>11</v>
      </c>
      <c r="C1133" t="s">
        <v>42</v>
      </c>
      <c r="D1133">
        <v>300</v>
      </c>
      <c r="E1133" t="s">
        <v>27</v>
      </c>
      <c r="F1133" t="s">
        <v>28</v>
      </c>
      <c r="G1133" t="s">
        <v>49</v>
      </c>
      <c r="H1133">
        <v>3</v>
      </c>
      <c r="I1133">
        <v>1.12304</v>
      </c>
      <c r="J1133" t="s">
        <v>267</v>
      </c>
      <c r="K1133">
        <v>5072</v>
      </c>
      <c r="L1133">
        <v>5030</v>
      </c>
      <c r="M1133" t="str">
        <f t="shared" si="119"/>
        <v>XLPE300UnderCovered</v>
      </c>
      <c r="N1133" t="str">
        <f>+VLOOKUP(M1133,LineCode!$E:$F,2,0)</f>
        <v>3p_11kV_300_XLPE_Al_u</v>
      </c>
      <c r="R1133" t="s">
        <v>296</v>
      </c>
      <c r="S1133" t="str">
        <f t="shared" si="120"/>
        <v>Line.line_ICH_5072_5030</v>
      </c>
      <c r="T1133" t="str">
        <f t="shared" si="121"/>
        <v>Bus1=5072</v>
      </c>
      <c r="U1133" t="str">
        <f t="shared" si="122"/>
        <v>Bus2=5030</v>
      </c>
      <c r="V1133" t="str">
        <f t="shared" si="123"/>
        <v>phases=3</v>
      </c>
      <c r="W1133" t="str">
        <f t="shared" si="124"/>
        <v>Linecode=3p_11kV_300_XLPE_Al_u</v>
      </c>
      <c r="X1133" t="str">
        <f t="shared" si="125"/>
        <v>Length=1.12304</v>
      </c>
      <c r="Y1133" t="s">
        <v>307</v>
      </c>
    </row>
    <row r="1134" spans="1:25" x14ac:dyDescent="0.25">
      <c r="A1134" t="s">
        <v>25</v>
      </c>
      <c r="B1134">
        <v>11</v>
      </c>
      <c r="C1134" t="s">
        <v>42</v>
      </c>
      <c r="D1134">
        <v>300</v>
      </c>
      <c r="E1134" t="s">
        <v>27</v>
      </c>
      <c r="F1134" t="s">
        <v>28</v>
      </c>
      <c r="G1134" t="s">
        <v>49</v>
      </c>
      <c r="H1134">
        <v>3</v>
      </c>
      <c r="I1134">
        <v>4.93588</v>
      </c>
      <c r="J1134" t="s">
        <v>267</v>
      </c>
      <c r="K1134">
        <v>5030</v>
      </c>
      <c r="L1134">
        <v>5031</v>
      </c>
      <c r="M1134" t="str">
        <f t="shared" si="119"/>
        <v>XLPE300UnderCovered</v>
      </c>
      <c r="N1134" t="str">
        <f>+VLOOKUP(M1134,LineCode!$E:$F,2,0)</f>
        <v>3p_11kV_300_XLPE_Al_u</v>
      </c>
      <c r="R1134" t="s">
        <v>296</v>
      </c>
      <c r="S1134" t="str">
        <f t="shared" si="120"/>
        <v>Line.line_ICH_5030_5031</v>
      </c>
      <c r="T1134" t="str">
        <f t="shared" si="121"/>
        <v>Bus1=5030</v>
      </c>
      <c r="U1134" t="str">
        <f t="shared" si="122"/>
        <v>Bus2=5031</v>
      </c>
      <c r="V1134" t="str">
        <f t="shared" si="123"/>
        <v>phases=3</v>
      </c>
      <c r="W1134" t="str">
        <f t="shared" si="124"/>
        <v>Linecode=3p_11kV_300_XLPE_Al_u</v>
      </c>
      <c r="X1134" t="str">
        <f t="shared" si="125"/>
        <v>Length=4.93588</v>
      </c>
      <c r="Y1134" t="s">
        <v>307</v>
      </c>
    </row>
    <row r="1135" spans="1:25" x14ac:dyDescent="0.25">
      <c r="A1135" t="s">
        <v>25</v>
      </c>
      <c r="B1135">
        <v>11</v>
      </c>
      <c r="C1135" t="s">
        <v>42</v>
      </c>
      <c r="D1135">
        <v>300</v>
      </c>
      <c r="E1135" t="s">
        <v>27</v>
      </c>
      <c r="F1135" t="s">
        <v>28</v>
      </c>
      <c r="G1135" t="s">
        <v>49</v>
      </c>
      <c r="H1135">
        <v>3</v>
      </c>
      <c r="I1135">
        <v>6.6657599999999997</v>
      </c>
      <c r="J1135" t="s">
        <v>267</v>
      </c>
      <c r="K1135">
        <v>5031</v>
      </c>
      <c r="L1135">
        <v>5032</v>
      </c>
      <c r="M1135" t="str">
        <f t="shared" si="119"/>
        <v>XLPE300UnderCovered</v>
      </c>
      <c r="N1135" t="str">
        <f>+VLOOKUP(M1135,LineCode!$E:$F,2,0)</f>
        <v>3p_11kV_300_XLPE_Al_u</v>
      </c>
      <c r="R1135" t="s">
        <v>296</v>
      </c>
      <c r="S1135" t="str">
        <f t="shared" si="120"/>
        <v>Line.line_ICH_5031_5032</v>
      </c>
      <c r="T1135" t="str">
        <f t="shared" si="121"/>
        <v>Bus1=5031</v>
      </c>
      <c r="U1135" t="str">
        <f t="shared" si="122"/>
        <v>Bus2=5032</v>
      </c>
      <c r="V1135" t="str">
        <f t="shared" si="123"/>
        <v>phases=3</v>
      </c>
      <c r="W1135" t="str">
        <f t="shared" si="124"/>
        <v>Linecode=3p_11kV_300_XLPE_Al_u</v>
      </c>
      <c r="X1135" t="str">
        <f t="shared" si="125"/>
        <v>Length=6.66576</v>
      </c>
      <c r="Y1135" t="s">
        <v>307</v>
      </c>
    </row>
    <row r="1136" spans="1:25" x14ac:dyDescent="0.25">
      <c r="A1136" t="s">
        <v>34</v>
      </c>
      <c r="B1136">
        <v>11</v>
      </c>
      <c r="C1136" t="s">
        <v>42</v>
      </c>
      <c r="D1136">
        <v>120</v>
      </c>
      <c r="E1136" t="s">
        <v>27</v>
      </c>
      <c r="F1136" t="s">
        <v>28</v>
      </c>
      <c r="G1136" t="s">
        <v>49</v>
      </c>
      <c r="H1136">
        <v>3</v>
      </c>
      <c r="I1136">
        <v>21.229399999999998</v>
      </c>
      <c r="J1136" t="s">
        <v>268</v>
      </c>
      <c r="K1136">
        <v>106</v>
      </c>
      <c r="L1136">
        <v>6164</v>
      </c>
      <c r="M1136" t="str">
        <f t="shared" si="119"/>
        <v>XLPE120UnderCovered</v>
      </c>
      <c r="N1136" t="str">
        <f>+VLOOKUP(M1136,LineCode!$E:$F,2,0)</f>
        <v>3p_11kV_120_XLPE_Al_u</v>
      </c>
      <c r="R1136" t="s">
        <v>296</v>
      </c>
      <c r="S1136" t="str">
        <f t="shared" si="120"/>
        <v>Line.line_IM1_106_6164</v>
      </c>
      <c r="T1136" t="str">
        <f t="shared" si="121"/>
        <v>Bus1=106</v>
      </c>
      <c r="U1136" t="str">
        <f t="shared" si="122"/>
        <v>Bus2=6164</v>
      </c>
      <c r="V1136" t="str">
        <f t="shared" si="123"/>
        <v>phases=3</v>
      </c>
      <c r="W1136" t="str">
        <f t="shared" si="124"/>
        <v>Linecode=3p_11kV_120_XLPE_Al_u</v>
      </c>
      <c r="X1136" t="str">
        <f t="shared" si="125"/>
        <v>Length=21.2294</v>
      </c>
      <c r="Y1136" t="s">
        <v>307</v>
      </c>
    </row>
    <row r="1137" spans="1:25" x14ac:dyDescent="0.25">
      <c r="A1137" t="s">
        <v>34</v>
      </c>
      <c r="B1137">
        <v>11</v>
      </c>
      <c r="C1137" t="s">
        <v>42</v>
      </c>
      <c r="D1137">
        <v>120</v>
      </c>
      <c r="E1137" t="s">
        <v>27</v>
      </c>
      <c r="F1137" t="s">
        <v>28</v>
      </c>
      <c r="G1137" t="s">
        <v>49</v>
      </c>
      <c r="H1137">
        <v>3</v>
      </c>
      <c r="I1137">
        <v>13.162599999999999</v>
      </c>
      <c r="J1137" t="s">
        <v>268</v>
      </c>
      <c r="K1137">
        <v>6144</v>
      </c>
      <c r="L1137">
        <v>6143</v>
      </c>
      <c r="M1137" t="str">
        <f t="shared" si="119"/>
        <v>XLPE120UnderCovered</v>
      </c>
      <c r="N1137" t="str">
        <f>+VLOOKUP(M1137,LineCode!$E:$F,2,0)</f>
        <v>3p_11kV_120_XLPE_Al_u</v>
      </c>
      <c r="R1137" t="s">
        <v>296</v>
      </c>
      <c r="S1137" t="str">
        <f t="shared" si="120"/>
        <v>Line.line_IM1_6144_6143</v>
      </c>
      <c r="T1137" t="str">
        <f t="shared" si="121"/>
        <v>Bus1=6144</v>
      </c>
      <c r="U1137" t="str">
        <f t="shared" si="122"/>
        <v>Bus2=6143</v>
      </c>
      <c r="V1137" t="str">
        <f t="shared" si="123"/>
        <v>phases=3</v>
      </c>
      <c r="W1137" t="str">
        <f t="shared" si="124"/>
        <v>Linecode=3p_11kV_120_XLPE_Al_u</v>
      </c>
      <c r="X1137" t="str">
        <f t="shared" si="125"/>
        <v>Length=13.1626</v>
      </c>
      <c r="Y1137" t="s">
        <v>307</v>
      </c>
    </row>
    <row r="1138" spans="1:25" x14ac:dyDescent="0.25">
      <c r="A1138" t="s">
        <v>34</v>
      </c>
      <c r="B1138">
        <v>11</v>
      </c>
      <c r="C1138" t="s">
        <v>42</v>
      </c>
      <c r="D1138">
        <v>120</v>
      </c>
      <c r="E1138" t="s">
        <v>27</v>
      </c>
      <c r="F1138" t="s">
        <v>28</v>
      </c>
      <c r="G1138" t="s">
        <v>49</v>
      </c>
      <c r="H1138">
        <v>3</v>
      </c>
      <c r="I1138">
        <v>18.637</v>
      </c>
      <c r="J1138" t="s">
        <v>268</v>
      </c>
      <c r="K1138">
        <v>6147</v>
      </c>
      <c r="L1138">
        <v>6146</v>
      </c>
      <c r="M1138" t="str">
        <f t="shared" si="119"/>
        <v>XLPE120UnderCovered</v>
      </c>
      <c r="N1138" t="str">
        <f>+VLOOKUP(M1138,LineCode!$E:$F,2,0)</f>
        <v>3p_11kV_120_XLPE_Al_u</v>
      </c>
      <c r="R1138" t="s">
        <v>296</v>
      </c>
      <c r="S1138" t="str">
        <f t="shared" si="120"/>
        <v>Line.line_IM1_6147_6146</v>
      </c>
      <c r="T1138" t="str">
        <f t="shared" si="121"/>
        <v>Bus1=6147</v>
      </c>
      <c r="U1138" t="str">
        <f t="shared" si="122"/>
        <v>Bus2=6146</v>
      </c>
      <c r="V1138" t="str">
        <f t="shared" si="123"/>
        <v>phases=3</v>
      </c>
      <c r="W1138" t="str">
        <f t="shared" si="124"/>
        <v>Linecode=3p_11kV_120_XLPE_Al_u</v>
      </c>
      <c r="X1138" t="str">
        <f t="shared" si="125"/>
        <v>Length=18.637</v>
      </c>
      <c r="Y1138" t="s">
        <v>307</v>
      </c>
    </row>
    <row r="1139" spans="1:25" x14ac:dyDescent="0.25">
      <c r="A1139" t="s">
        <v>34</v>
      </c>
      <c r="B1139">
        <v>11</v>
      </c>
      <c r="C1139" t="s">
        <v>42</v>
      </c>
      <c r="D1139">
        <v>120</v>
      </c>
      <c r="E1139" t="s">
        <v>27</v>
      </c>
      <c r="F1139" t="s">
        <v>28</v>
      </c>
      <c r="G1139" t="s">
        <v>49</v>
      </c>
      <c r="H1139">
        <v>3</v>
      </c>
      <c r="I1139">
        <v>0.25151299999999999</v>
      </c>
      <c r="J1139" t="s">
        <v>268</v>
      </c>
      <c r="K1139">
        <v>6151</v>
      </c>
      <c r="L1139">
        <v>6150</v>
      </c>
      <c r="M1139" t="str">
        <f t="shared" si="119"/>
        <v>XLPE120UnderCovered</v>
      </c>
      <c r="N1139" t="str">
        <f>+VLOOKUP(M1139,LineCode!$E:$F,2,0)</f>
        <v>3p_11kV_120_XLPE_Al_u</v>
      </c>
      <c r="R1139" t="s">
        <v>296</v>
      </c>
      <c r="S1139" t="str">
        <f t="shared" si="120"/>
        <v>Line.line_IM1_6151_6150</v>
      </c>
      <c r="T1139" t="str">
        <f t="shared" si="121"/>
        <v>Bus1=6151</v>
      </c>
      <c r="U1139" t="str">
        <f t="shared" si="122"/>
        <v>Bus2=6150</v>
      </c>
      <c r="V1139" t="str">
        <f t="shared" si="123"/>
        <v>phases=3</v>
      </c>
      <c r="W1139" t="str">
        <f t="shared" si="124"/>
        <v>Linecode=3p_11kV_120_XLPE_Al_u</v>
      </c>
      <c r="X1139" t="str">
        <f t="shared" si="125"/>
        <v>Length=0.251513</v>
      </c>
      <c r="Y1139" t="s">
        <v>307</v>
      </c>
    </row>
    <row r="1140" spans="1:25" x14ac:dyDescent="0.25">
      <c r="A1140" t="s">
        <v>34</v>
      </c>
      <c r="B1140">
        <v>11</v>
      </c>
      <c r="C1140" t="s">
        <v>42</v>
      </c>
      <c r="D1140">
        <v>120</v>
      </c>
      <c r="E1140" t="s">
        <v>27</v>
      </c>
      <c r="F1140" t="s">
        <v>28</v>
      </c>
      <c r="G1140" t="s">
        <v>49</v>
      </c>
      <c r="H1140">
        <v>3</v>
      </c>
      <c r="I1140">
        <v>7.5313800000000004</v>
      </c>
      <c r="J1140" t="s">
        <v>268</v>
      </c>
      <c r="K1140">
        <v>6155</v>
      </c>
      <c r="L1140">
        <v>6154</v>
      </c>
      <c r="M1140" t="str">
        <f t="shared" si="119"/>
        <v>XLPE120UnderCovered</v>
      </c>
      <c r="N1140" t="str">
        <f>+VLOOKUP(M1140,LineCode!$E:$F,2,0)</f>
        <v>3p_11kV_120_XLPE_Al_u</v>
      </c>
      <c r="R1140" t="s">
        <v>296</v>
      </c>
      <c r="S1140" t="str">
        <f t="shared" si="120"/>
        <v>Line.line_IM1_6155_6154</v>
      </c>
      <c r="T1140" t="str">
        <f t="shared" si="121"/>
        <v>Bus1=6155</v>
      </c>
      <c r="U1140" t="str">
        <f t="shared" si="122"/>
        <v>Bus2=6154</v>
      </c>
      <c r="V1140" t="str">
        <f t="shared" si="123"/>
        <v>phases=3</v>
      </c>
      <c r="W1140" t="str">
        <f t="shared" si="124"/>
        <v>Linecode=3p_11kV_120_XLPE_Al_u</v>
      </c>
      <c r="X1140" t="str">
        <f t="shared" si="125"/>
        <v>Length=7.53138</v>
      </c>
      <c r="Y1140" t="s">
        <v>307</v>
      </c>
    </row>
    <row r="1141" spans="1:25" x14ac:dyDescent="0.25">
      <c r="A1141" t="s">
        <v>34</v>
      </c>
      <c r="B1141">
        <v>11</v>
      </c>
      <c r="C1141" t="s">
        <v>42</v>
      </c>
      <c r="D1141">
        <v>120</v>
      </c>
      <c r="E1141" t="s">
        <v>27</v>
      </c>
      <c r="F1141" t="s">
        <v>28</v>
      </c>
      <c r="G1141" t="s">
        <v>49</v>
      </c>
      <c r="H1141">
        <v>3</v>
      </c>
      <c r="I1141">
        <v>38.545299999999997</v>
      </c>
      <c r="J1141" t="s">
        <v>268</v>
      </c>
      <c r="K1141">
        <v>6161</v>
      </c>
      <c r="L1141">
        <v>6160</v>
      </c>
      <c r="M1141" t="str">
        <f t="shared" si="119"/>
        <v>XLPE120UnderCovered</v>
      </c>
      <c r="N1141" t="str">
        <f>+VLOOKUP(M1141,LineCode!$E:$F,2,0)</f>
        <v>3p_11kV_120_XLPE_Al_u</v>
      </c>
      <c r="R1141" t="s">
        <v>296</v>
      </c>
      <c r="S1141" t="str">
        <f t="shared" si="120"/>
        <v>Line.line_IM1_6161_6160</v>
      </c>
      <c r="T1141" t="str">
        <f t="shared" si="121"/>
        <v>Bus1=6161</v>
      </c>
      <c r="U1141" t="str">
        <f t="shared" si="122"/>
        <v>Bus2=6160</v>
      </c>
      <c r="V1141" t="str">
        <f t="shared" si="123"/>
        <v>phases=3</v>
      </c>
      <c r="W1141" t="str">
        <f t="shared" si="124"/>
        <v>Linecode=3p_11kV_120_XLPE_Al_u</v>
      </c>
      <c r="X1141" t="str">
        <f t="shared" si="125"/>
        <v>Length=38.5453</v>
      </c>
      <c r="Y1141" t="s">
        <v>307</v>
      </c>
    </row>
    <row r="1142" spans="1:25" x14ac:dyDescent="0.25">
      <c r="A1142" t="s">
        <v>34</v>
      </c>
      <c r="B1142">
        <v>11</v>
      </c>
      <c r="C1142" t="s">
        <v>42</v>
      </c>
      <c r="D1142">
        <v>120</v>
      </c>
      <c r="E1142" t="s">
        <v>27</v>
      </c>
      <c r="F1142" t="s">
        <v>28</v>
      </c>
      <c r="G1142" t="s">
        <v>49</v>
      </c>
      <c r="H1142">
        <v>3</v>
      </c>
      <c r="I1142">
        <v>12.4336</v>
      </c>
      <c r="J1142" t="s">
        <v>268</v>
      </c>
      <c r="K1142">
        <v>6150</v>
      </c>
      <c r="L1142">
        <v>6149</v>
      </c>
      <c r="M1142" t="str">
        <f t="shared" si="119"/>
        <v>XLPE120UnderCovered</v>
      </c>
      <c r="N1142" t="str">
        <f>+VLOOKUP(M1142,LineCode!$E:$F,2,0)</f>
        <v>3p_11kV_120_XLPE_Al_u</v>
      </c>
      <c r="R1142" t="s">
        <v>296</v>
      </c>
      <c r="S1142" t="str">
        <f t="shared" si="120"/>
        <v>Line.line_IM1_6150_6149</v>
      </c>
      <c r="T1142" t="str">
        <f t="shared" si="121"/>
        <v>Bus1=6150</v>
      </c>
      <c r="U1142" t="str">
        <f t="shared" si="122"/>
        <v>Bus2=6149</v>
      </c>
      <c r="V1142" t="str">
        <f t="shared" si="123"/>
        <v>phases=3</v>
      </c>
      <c r="W1142" t="str">
        <f t="shared" si="124"/>
        <v>Linecode=3p_11kV_120_XLPE_Al_u</v>
      </c>
      <c r="X1142" t="str">
        <f t="shared" si="125"/>
        <v>Length=12.4336</v>
      </c>
      <c r="Y1142" t="s">
        <v>307</v>
      </c>
    </row>
    <row r="1143" spans="1:25" x14ac:dyDescent="0.25">
      <c r="A1143" t="s">
        <v>34</v>
      </c>
      <c r="B1143">
        <v>11</v>
      </c>
      <c r="C1143" t="s">
        <v>42</v>
      </c>
      <c r="D1143">
        <v>120</v>
      </c>
      <c r="E1143" t="s">
        <v>27</v>
      </c>
      <c r="F1143" t="s">
        <v>28</v>
      </c>
      <c r="G1143" t="s">
        <v>49</v>
      </c>
      <c r="H1143">
        <v>3</v>
      </c>
      <c r="I1143">
        <v>7.2420799999999996</v>
      </c>
      <c r="J1143" t="s">
        <v>268</v>
      </c>
      <c r="K1143">
        <v>6163</v>
      </c>
      <c r="L1143">
        <v>6162</v>
      </c>
      <c r="M1143" t="str">
        <f t="shared" si="119"/>
        <v>XLPE120UnderCovered</v>
      </c>
      <c r="N1143" t="str">
        <f>+VLOOKUP(M1143,LineCode!$E:$F,2,0)</f>
        <v>3p_11kV_120_XLPE_Al_u</v>
      </c>
      <c r="R1143" t="s">
        <v>296</v>
      </c>
      <c r="S1143" t="str">
        <f t="shared" si="120"/>
        <v>Line.line_IM1_6163_6162</v>
      </c>
      <c r="T1143" t="str">
        <f t="shared" si="121"/>
        <v>Bus1=6163</v>
      </c>
      <c r="U1143" t="str">
        <f t="shared" si="122"/>
        <v>Bus2=6162</v>
      </c>
      <c r="V1143" t="str">
        <f t="shared" si="123"/>
        <v>phases=3</v>
      </c>
      <c r="W1143" t="str">
        <f t="shared" si="124"/>
        <v>Linecode=3p_11kV_120_XLPE_Al_u</v>
      </c>
      <c r="X1143" t="str">
        <f t="shared" si="125"/>
        <v>Length=7.24208</v>
      </c>
      <c r="Y1143" t="s">
        <v>307</v>
      </c>
    </row>
    <row r="1144" spans="1:25" x14ac:dyDescent="0.25">
      <c r="A1144" t="s">
        <v>34</v>
      </c>
      <c r="B1144">
        <v>11</v>
      </c>
      <c r="C1144" t="s">
        <v>42</v>
      </c>
      <c r="D1144">
        <v>120</v>
      </c>
      <c r="E1144" t="s">
        <v>27</v>
      </c>
      <c r="F1144" t="s">
        <v>28</v>
      </c>
      <c r="G1144" t="s">
        <v>49</v>
      </c>
      <c r="H1144">
        <v>3</v>
      </c>
      <c r="I1144">
        <v>3.74498</v>
      </c>
      <c r="J1144" t="s">
        <v>268</v>
      </c>
      <c r="K1144">
        <v>6164</v>
      </c>
      <c r="L1144">
        <v>6163</v>
      </c>
      <c r="M1144" t="str">
        <f t="shared" si="119"/>
        <v>XLPE120UnderCovered</v>
      </c>
      <c r="N1144" t="str">
        <f>+VLOOKUP(M1144,LineCode!$E:$F,2,0)</f>
        <v>3p_11kV_120_XLPE_Al_u</v>
      </c>
      <c r="R1144" t="s">
        <v>296</v>
      </c>
      <c r="S1144" t="str">
        <f t="shared" si="120"/>
        <v>Line.line_IM1_6164_6163</v>
      </c>
      <c r="T1144" t="str">
        <f t="shared" si="121"/>
        <v>Bus1=6164</v>
      </c>
      <c r="U1144" t="str">
        <f t="shared" si="122"/>
        <v>Bus2=6163</v>
      </c>
      <c r="V1144" t="str">
        <f t="shared" si="123"/>
        <v>phases=3</v>
      </c>
      <c r="W1144" t="str">
        <f t="shared" si="124"/>
        <v>Linecode=3p_11kV_120_XLPE_Al_u</v>
      </c>
      <c r="X1144" t="str">
        <f t="shared" si="125"/>
        <v>Length=3.74498</v>
      </c>
      <c r="Y1144" t="s">
        <v>307</v>
      </c>
    </row>
    <row r="1145" spans="1:25" x14ac:dyDescent="0.25">
      <c r="A1145" t="s">
        <v>34</v>
      </c>
      <c r="B1145">
        <v>11</v>
      </c>
      <c r="C1145" t="s">
        <v>42</v>
      </c>
      <c r="D1145">
        <v>120</v>
      </c>
      <c r="E1145" t="s">
        <v>27</v>
      </c>
      <c r="F1145" t="s">
        <v>28</v>
      </c>
      <c r="G1145" t="s">
        <v>49</v>
      </c>
      <c r="H1145">
        <v>3</v>
      </c>
      <c r="I1145">
        <v>17.305900000000001</v>
      </c>
      <c r="J1145" t="s">
        <v>268</v>
      </c>
      <c r="K1145">
        <v>6162</v>
      </c>
      <c r="L1145">
        <v>6161</v>
      </c>
      <c r="M1145" t="str">
        <f t="shared" si="119"/>
        <v>XLPE120UnderCovered</v>
      </c>
      <c r="N1145" t="str">
        <f>+VLOOKUP(M1145,LineCode!$E:$F,2,0)</f>
        <v>3p_11kV_120_XLPE_Al_u</v>
      </c>
      <c r="R1145" t="s">
        <v>296</v>
      </c>
      <c r="S1145" t="str">
        <f t="shared" si="120"/>
        <v>Line.line_IM1_6162_6161</v>
      </c>
      <c r="T1145" t="str">
        <f t="shared" si="121"/>
        <v>Bus1=6162</v>
      </c>
      <c r="U1145" t="str">
        <f t="shared" si="122"/>
        <v>Bus2=6161</v>
      </c>
      <c r="V1145" t="str">
        <f t="shared" si="123"/>
        <v>phases=3</v>
      </c>
      <c r="W1145" t="str">
        <f t="shared" si="124"/>
        <v>Linecode=3p_11kV_120_XLPE_Al_u</v>
      </c>
      <c r="X1145" t="str">
        <f t="shared" si="125"/>
        <v>Length=17.3059</v>
      </c>
      <c r="Y1145" t="s">
        <v>307</v>
      </c>
    </row>
    <row r="1146" spans="1:25" x14ac:dyDescent="0.25">
      <c r="A1146" t="s">
        <v>34</v>
      </c>
      <c r="B1146">
        <v>11</v>
      </c>
      <c r="C1146" t="s">
        <v>42</v>
      </c>
      <c r="D1146">
        <v>120</v>
      </c>
      <c r="E1146" t="s">
        <v>27</v>
      </c>
      <c r="F1146" t="s">
        <v>28</v>
      </c>
      <c r="G1146" t="s">
        <v>49</v>
      </c>
      <c r="H1146">
        <v>3</v>
      </c>
      <c r="I1146">
        <v>10.44</v>
      </c>
      <c r="J1146" t="s">
        <v>268</v>
      </c>
      <c r="K1146">
        <v>6158</v>
      </c>
      <c r="L1146">
        <v>6157</v>
      </c>
      <c r="M1146" t="str">
        <f t="shared" si="119"/>
        <v>XLPE120UnderCovered</v>
      </c>
      <c r="N1146" t="str">
        <f>+VLOOKUP(M1146,LineCode!$E:$F,2,0)</f>
        <v>3p_11kV_120_XLPE_Al_u</v>
      </c>
      <c r="R1146" t="s">
        <v>296</v>
      </c>
      <c r="S1146" t="str">
        <f t="shared" si="120"/>
        <v>Line.line_IM1_6158_6157</v>
      </c>
      <c r="T1146" t="str">
        <f t="shared" si="121"/>
        <v>Bus1=6158</v>
      </c>
      <c r="U1146" t="str">
        <f t="shared" si="122"/>
        <v>Bus2=6157</v>
      </c>
      <c r="V1146" t="str">
        <f t="shared" si="123"/>
        <v>phases=3</v>
      </c>
      <c r="W1146" t="str">
        <f t="shared" si="124"/>
        <v>Linecode=3p_11kV_120_XLPE_Al_u</v>
      </c>
      <c r="X1146" t="str">
        <f t="shared" si="125"/>
        <v>Length=10.44</v>
      </c>
      <c r="Y1146" t="s">
        <v>307</v>
      </c>
    </row>
    <row r="1147" spans="1:25" x14ac:dyDescent="0.25">
      <c r="A1147" t="s">
        <v>34</v>
      </c>
      <c r="B1147">
        <v>11</v>
      </c>
      <c r="C1147" t="s">
        <v>42</v>
      </c>
      <c r="D1147">
        <v>120</v>
      </c>
      <c r="E1147" t="s">
        <v>27</v>
      </c>
      <c r="F1147" t="s">
        <v>28</v>
      </c>
      <c r="G1147" t="s">
        <v>49</v>
      </c>
      <c r="H1147">
        <v>3</v>
      </c>
      <c r="I1147">
        <v>8.8393999999999995</v>
      </c>
      <c r="J1147" t="s">
        <v>268</v>
      </c>
      <c r="K1147">
        <v>6157</v>
      </c>
      <c r="L1147">
        <v>6156</v>
      </c>
      <c r="M1147" t="str">
        <f t="shared" si="119"/>
        <v>XLPE120UnderCovered</v>
      </c>
      <c r="N1147" t="str">
        <f>+VLOOKUP(M1147,LineCode!$E:$F,2,0)</f>
        <v>3p_11kV_120_XLPE_Al_u</v>
      </c>
      <c r="R1147" t="s">
        <v>296</v>
      </c>
      <c r="S1147" t="str">
        <f t="shared" si="120"/>
        <v>Line.line_IM1_6157_6156</v>
      </c>
      <c r="T1147" t="str">
        <f t="shared" si="121"/>
        <v>Bus1=6157</v>
      </c>
      <c r="U1147" t="str">
        <f t="shared" si="122"/>
        <v>Bus2=6156</v>
      </c>
      <c r="V1147" t="str">
        <f t="shared" si="123"/>
        <v>phases=3</v>
      </c>
      <c r="W1147" t="str">
        <f t="shared" si="124"/>
        <v>Linecode=3p_11kV_120_XLPE_Al_u</v>
      </c>
      <c r="X1147" t="str">
        <f t="shared" si="125"/>
        <v>Length=8.8394</v>
      </c>
      <c r="Y1147" t="s">
        <v>307</v>
      </c>
    </row>
    <row r="1148" spans="1:25" x14ac:dyDescent="0.25">
      <c r="A1148" t="s">
        <v>34</v>
      </c>
      <c r="B1148">
        <v>11</v>
      </c>
      <c r="C1148" t="s">
        <v>42</v>
      </c>
      <c r="D1148">
        <v>120</v>
      </c>
      <c r="E1148" t="s">
        <v>27</v>
      </c>
      <c r="F1148" t="s">
        <v>28</v>
      </c>
      <c r="G1148" t="s">
        <v>49</v>
      </c>
      <c r="H1148">
        <v>3</v>
      </c>
      <c r="I1148">
        <v>5.9463100000000004</v>
      </c>
      <c r="J1148" t="s">
        <v>268</v>
      </c>
      <c r="K1148">
        <v>6156</v>
      </c>
      <c r="L1148">
        <v>6155</v>
      </c>
      <c r="M1148" t="str">
        <f t="shared" si="119"/>
        <v>XLPE120UnderCovered</v>
      </c>
      <c r="N1148" t="str">
        <f>+VLOOKUP(M1148,LineCode!$E:$F,2,0)</f>
        <v>3p_11kV_120_XLPE_Al_u</v>
      </c>
      <c r="R1148" t="s">
        <v>296</v>
      </c>
      <c r="S1148" t="str">
        <f t="shared" si="120"/>
        <v>Line.line_IM1_6156_6155</v>
      </c>
      <c r="T1148" t="str">
        <f t="shared" si="121"/>
        <v>Bus1=6156</v>
      </c>
      <c r="U1148" t="str">
        <f t="shared" si="122"/>
        <v>Bus2=6155</v>
      </c>
      <c r="V1148" t="str">
        <f t="shared" si="123"/>
        <v>phases=3</v>
      </c>
      <c r="W1148" t="str">
        <f t="shared" si="124"/>
        <v>Linecode=3p_11kV_120_XLPE_Al_u</v>
      </c>
      <c r="X1148" t="str">
        <f t="shared" si="125"/>
        <v>Length=5.94631</v>
      </c>
      <c r="Y1148" t="s">
        <v>307</v>
      </c>
    </row>
    <row r="1149" spans="1:25" x14ac:dyDescent="0.25">
      <c r="A1149" t="s">
        <v>34</v>
      </c>
      <c r="B1149">
        <v>11</v>
      </c>
      <c r="C1149" t="s">
        <v>42</v>
      </c>
      <c r="D1149">
        <v>120</v>
      </c>
      <c r="E1149" t="s">
        <v>27</v>
      </c>
      <c r="F1149" t="s">
        <v>28</v>
      </c>
      <c r="G1149" t="s">
        <v>49</v>
      </c>
      <c r="H1149">
        <v>3</v>
      </c>
      <c r="I1149">
        <v>5.85168</v>
      </c>
      <c r="J1149" t="s">
        <v>268</v>
      </c>
      <c r="K1149">
        <v>6152</v>
      </c>
      <c r="L1149">
        <v>6151</v>
      </c>
      <c r="M1149" t="str">
        <f t="shared" si="119"/>
        <v>XLPE120UnderCovered</v>
      </c>
      <c r="N1149" t="str">
        <f>+VLOOKUP(M1149,LineCode!$E:$F,2,0)</f>
        <v>3p_11kV_120_XLPE_Al_u</v>
      </c>
      <c r="R1149" t="s">
        <v>296</v>
      </c>
      <c r="S1149" t="str">
        <f t="shared" si="120"/>
        <v>Line.line_IM1_6152_6151</v>
      </c>
      <c r="T1149" t="str">
        <f t="shared" si="121"/>
        <v>Bus1=6152</v>
      </c>
      <c r="U1149" t="str">
        <f t="shared" si="122"/>
        <v>Bus2=6151</v>
      </c>
      <c r="V1149" t="str">
        <f t="shared" si="123"/>
        <v>phases=3</v>
      </c>
      <c r="W1149" t="str">
        <f t="shared" si="124"/>
        <v>Linecode=3p_11kV_120_XLPE_Al_u</v>
      </c>
      <c r="X1149" t="str">
        <f t="shared" si="125"/>
        <v>Length=5.85168</v>
      </c>
      <c r="Y1149" t="s">
        <v>307</v>
      </c>
    </row>
    <row r="1150" spans="1:25" x14ac:dyDescent="0.25">
      <c r="A1150" t="s">
        <v>34</v>
      </c>
      <c r="B1150">
        <v>11</v>
      </c>
      <c r="C1150" t="s">
        <v>42</v>
      </c>
      <c r="D1150">
        <v>120</v>
      </c>
      <c r="E1150" t="s">
        <v>27</v>
      </c>
      <c r="F1150" t="s">
        <v>28</v>
      </c>
      <c r="G1150" t="s">
        <v>49</v>
      </c>
      <c r="H1150">
        <v>3</v>
      </c>
      <c r="I1150">
        <v>33.419499999999999</v>
      </c>
      <c r="J1150" t="s">
        <v>268</v>
      </c>
      <c r="K1150">
        <v>6149</v>
      </c>
      <c r="L1150">
        <v>6148</v>
      </c>
      <c r="M1150" t="str">
        <f t="shared" si="119"/>
        <v>XLPE120UnderCovered</v>
      </c>
      <c r="N1150" t="str">
        <f>+VLOOKUP(M1150,LineCode!$E:$F,2,0)</f>
        <v>3p_11kV_120_XLPE_Al_u</v>
      </c>
      <c r="R1150" t="s">
        <v>296</v>
      </c>
      <c r="S1150" t="str">
        <f t="shared" si="120"/>
        <v>Line.line_IM1_6149_6148</v>
      </c>
      <c r="T1150" t="str">
        <f t="shared" si="121"/>
        <v>Bus1=6149</v>
      </c>
      <c r="U1150" t="str">
        <f t="shared" si="122"/>
        <v>Bus2=6148</v>
      </c>
      <c r="V1150" t="str">
        <f t="shared" si="123"/>
        <v>phases=3</v>
      </c>
      <c r="W1150" t="str">
        <f t="shared" si="124"/>
        <v>Linecode=3p_11kV_120_XLPE_Al_u</v>
      </c>
      <c r="X1150" t="str">
        <f t="shared" si="125"/>
        <v>Length=33.4195</v>
      </c>
      <c r="Y1150" t="s">
        <v>307</v>
      </c>
    </row>
    <row r="1151" spans="1:25" x14ac:dyDescent="0.25">
      <c r="A1151" t="s">
        <v>34</v>
      </c>
      <c r="B1151">
        <v>11</v>
      </c>
      <c r="C1151" t="s">
        <v>42</v>
      </c>
      <c r="D1151">
        <v>120</v>
      </c>
      <c r="E1151" t="s">
        <v>27</v>
      </c>
      <c r="F1151" t="s">
        <v>28</v>
      </c>
      <c r="G1151" t="s">
        <v>49</v>
      </c>
      <c r="H1151">
        <v>3</v>
      </c>
      <c r="I1151">
        <v>4.5206</v>
      </c>
      <c r="J1151" t="s">
        <v>268</v>
      </c>
      <c r="K1151">
        <v>6148</v>
      </c>
      <c r="L1151">
        <v>6147</v>
      </c>
      <c r="M1151" t="str">
        <f t="shared" si="119"/>
        <v>XLPE120UnderCovered</v>
      </c>
      <c r="N1151" t="str">
        <f>+VLOOKUP(M1151,LineCode!$E:$F,2,0)</f>
        <v>3p_11kV_120_XLPE_Al_u</v>
      </c>
      <c r="R1151" t="s">
        <v>296</v>
      </c>
      <c r="S1151" t="str">
        <f t="shared" si="120"/>
        <v>Line.line_IM1_6148_6147</v>
      </c>
      <c r="T1151" t="str">
        <f t="shared" si="121"/>
        <v>Bus1=6148</v>
      </c>
      <c r="U1151" t="str">
        <f t="shared" si="122"/>
        <v>Bus2=6147</v>
      </c>
      <c r="V1151" t="str">
        <f t="shared" si="123"/>
        <v>phases=3</v>
      </c>
      <c r="W1151" t="str">
        <f t="shared" si="124"/>
        <v>Linecode=3p_11kV_120_XLPE_Al_u</v>
      </c>
      <c r="X1151" t="str">
        <f t="shared" si="125"/>
        <v>Length=4.5206</v>
      </c>
      <c r="Y1151" t="s">
        <v>307</v>
      </c>
    </row>
    <row r="1152" spans="1:25" x14ac:dyDescent="0.25">
      <c r="A1152" t="s">
        <v>34</v>
      </c>
      <c r="B1152">
        <v>11</v>
      </c>
      <c r="C1152" t="s">
        <v>42</v>
      </c>
      <c r="D1152">
        <v>120</v>
      </c>
      <c r="E1152" t="s">
        <v>27</v>
      </c>
      <c r="F1152" t="s">
        <v>28</v>
      </c>
      <c r="G1152" t="s">
        <v>49</v>
      </c>
      <c r="H1152">
        <v>3</v>
      </c>
      <c r="I1152">
        <v>39.772599999999997</v>
      </c>
      <c r="J1152" t="s">
        <v>268</v>
      </c>
      <c r="K1152">
        <v>6146</v>
      </c>
      <c r="L1152">
        <v>6145</v>
      </c>
      <c r="M1152" t="str">
        <f t="shared" si="119"/>
        <v>XLPE120UnderCovered</v>
      </c>
      <c r="N1152" t="str">
        <f>+VLOOKUP(M1152,LineCode!$E:$F,2,0)</f>
        <v>3p_11kV_120_XLPE_Al_u</v>
      </c>
      <c r="R1152" t="s">
        <v>296</v>
      </c>
      <c r="S1152" t="str">
        <f t="shared" si="120"/>
        <v>Line.line_IM1_6146_6145</v>
      </c>
      <c r="T1152" t="str">
        <f t="shared" si="121"/>
        <v>Bus1=6146</v>
      </c>
      <c r="U1152" t="str">
        <f t="shared" si="122"/>
        <v>Bus2=6145</v>
      </c>
      <c r="V1152" t="str">
        <f t="shared" si="123"/>
        <v>phases=3</v>
      </c>
      <c r="W1152" t="str">
        <f t="shared" si="124"/>
        <v>Linecode=3p_11kV_120_XLPE_Al_u</v>
      </c>
      <c r="X1152" t="str">
        <f t="shared" si="125"/>
        <v>Length=39.7726</v>
      </c>
      <c r="Y1152" t="s">
        <v>307</v>
      </c>
    </row>
    <row r="1153" spans="1:25" x14ac:dyDescent="0.25">
      <c r="A1153" t="s">
        <v>34</v>
      </c>
      <c r="B1153">
        <v>11</v>
      </c>
      <c r="C1153" t="s">
        <v>42</v>
      </c>
      <c r="D1153">
        <v>120</v>
      </c>
      <c r="E1153" t="s">
        <v>27</v>
      </c>
      <c r="F1153" t="s">
        <v>28</v>
      </c>
      <c r="G1153" t="s">
        <v>49</v>
      </c>
      <c r="H1153">
        <v>3</v>
      </c>
      <c r="I1153">
        <v>0.34859899999999999</v>
      </c>
      <c r="J1153" t="s">
        <v>268</v>
      </c>
      <c r="K1153">
        <v>6145</v>
      </c>
      <c r="L1153">
        <v>6144</v>
      </c>
      <c r="M1153" t="str">
        <f t="shared" si="119"/>
        <v>XLPE120UnderCovered</v>
      </c>
      <c r="N1153" t="str">
        <f>+VLOOKUP(M1153,LineCode!$E:$F,2,0)</f>
        <v>3p_11kV_120_XLPE_Al_u</v>
      </c>
      <c r="R1153" t="s">
        <v>296</v>
      </c>
      <c r="S1153" t="str">
        <f t="shared" si="120"/>
        <v>Line.line_IM1_6145_6144</v>
      </c>
      <c r="T1153" t="str">
        <f t="shared" si="121"/>
        <v>Bus1=6145</v>
      </c>
      <c r="U1153" t="str">
        <f t="shared" si="122"/>
        <v>Bus2=6144</v>
      </c>
      <c r="V1153" t="str">
        <f t="shared" si="123"/>
        <v>phases=3</v>
      </c>
      <c r="W1153" t="str">
        <f t="shared" si="124"/>
        <v>Linecode=3p_11kV_120_XLPE_Al_u</v>
      </c>
      <c r="X1153" t="str">
        <f t="shared" si="125"/>
        <v>Length=0.348599</v>
      </c>
      <c r="Y1153" t="s">
        <v>307</v>
      </c>
    </row>
    <row r="1154" spans="1:25" x14ac:dyDescent="0.25">
      <c r="A1154" t="s">
        <v>34</v>
      </c>
      <c r="B1154">
        <v>11</v>
      </c>
      <c r="C1154" t="s">
        <v>42</v>
      </c>
      <c r="D1154">
        <v>120</v>
      </c>
      <c r="E1154" t="s">
        <v>27</v>
      </c>
      <c r="F1154" t="s">
        <v>28</v>
      </c>
      <c r="G1154" t="s">
        <v>49</v>
      </c>
      <c r="H1154">
        <v>3</v>
      </c>
      <c r="I1154">
        <v>3.9338000000000002</v>
      </c>
      <c r="J1154" t="s">
        <v>268</v>
      </c>
      <c r="K1154">
        <v>6143</v>
      </c>
      <c r="L1154">
        <v>6009</v>
      </c>
      <c r="M1154" t="str">
        <f t="shared" ref="M1154:M1217" si="126">C1154&amp;D1154&amp;F1154&amp;G1154</f>
        <v>XLPE120UnderCovered</v>
      </c>
      <c r="N1154" t="str">
        <f>+VLOOKUP(M1154,LineCode!$E:$F,2,0)</f>
        <v>3p_11kV_120_XLPE_Al_u</v>
      </c>
      <c r="R1154" t="s">
        <v>296</v>
      </c>
      <c r="S1154" t="str">
        <f t="shared" si="120"/>
        <v>Line.line_IM1_6143_6009</v>
      </c>
      <c r="T1154" t="str">
        <f t="shared" si="121"/>
        <v>Bus1=6143</v>
      </c>
      <c r="U1154" t="str">
        <f t="shared" si="122"/>
        <v>Bus2=6009</v>
      </c>
      <c r="V1154" t="str">
        <f t="shared" si="123"/>
        <v>phases=3</v>
      </c>
      <c r="W1154" t="str">
        <f t="shared" si="124"/>
        <v>Linecode=3p_11kV_120_XLPE_Al_u</v>
      </c>
      <c r="X1154" t="str">
        <f t="shared" si="125"/>
        <v>Length=3.9338</v>
      </c>
      <c r="Y1154" t="s">
        <v>307</v>
      </c>
    </row>
    <row r="1155" spans="1:25" x14ac:dyDescent="0.25">
      <c r="A1155" t="s">
        <v>34</v>
      </c>
      <c r="B1155">
        <v>11</v>
      </c>
      <c r="C1155" t="s">
        <v>42</v>
      </c>
      <c r="D1155">
        <v>120</v>
      </c>
      <c r="E1155" t="s">
        <v>27</v>
      </c>
      <c r="F1155" t="s">
        <v>28</v>
      </c>
      <c r="G1155" t="s">
        <v>49</v>
      </c>
      <c r="H1155">
        <v>3</v>
      </c>
      <c r="I1155">
        <v>15.200900000000001</v>
      </c>
      <c r="J1155" t="s">
        <v>268</v>
      </c>
      <c r="K1155">
        <v>6009</v>
      </c>
      <c r="L1155">
        <v>6010</v>
      </c>
      <c r="M1155" t="str">
        <f t="shared" si="126"/>
        <v>XLPE120UnderCovered</v>
      </c>
      <c r="N1155" t="str">
        <f>+VLOOKUP(M1155,LineCode!$E:$F,2,0)</f>
        <v>3p_11kV_120_XLPE_Al_u</v>
      </c>
      <c r="R1155" t="s">
        <v>296</v>
      </c>
      <c r="S1155" t="str">
        <f t="shared" ref="S1155:S1218" si="127">"Line.line_"&amp;J1155&amp;"_"&amp;K1155&amp;"_"&amp;L1155</f>
        <v>Line.line_IM1_6009_6010</v>
      </c>
      <c r="T1155" t="str">
        <f t="shared" ref="T1155:T1218" si="128">"Bus1="&amp;K1155</f>
        <v>Bus1=6009</v>
      </c>
      <c r="U1155" t="str">
        <f t="shared" ref="U1155:U1218" si="129">"Bus2="&amp;L1155</f>
        <v>Bus2=6010</v>
      </c>
      <c r="V1155" t="str">
        <f t="shared" ref="V1155:V1218" si="130">"phases="&amp;H1155</f>
        <v>phases=3</v>
      </c>
      <c r="W1155" t="str">
        <f t="shared" ref="W1155:W1218" si="131">"Linecode="&amp;N1155</f>
        <v>Linecode=3p_11kV_120_XLPE_Al_u</v>
      </c>
      <c r="X1155" t="str">
        <f t="shared" ref="X1155:X1218" si="132">"Length="&amp;I1155</f>
        <v>Length=15.2009</v>
      </c>
      <c r="Y1155" t="s">
        <v>307</v>
      </c>
    </row>
    <row r="1156" spans="1:25" x14ac:dyDescent="0.25">
      <c r="A1156" t="s">
        <v>34</v>
      </c>
      <c r="B1156">
        <v>11</v>
      </c>
      <c r="C1156" t="s">
        <v>42</v>
      </c>
      <c r="D1156">
        <v>120</v>
      </c>
      <c r="E1156" t="s">
        <v>27</v>
      </c>
      <c r="F1156" t="s">
        <v>28</v>
      </c>
      <c r="G1156" t="s">
        <v>49</v>
      </c>
      <c r="H1156">
        <v>3</v>
      </c>
      <c r="I1156">
        <v>40.5824</v>
      </c>
      <c r="J1156" t="s">
        <v>268</v>
      </c>
      <c r="K1156">
        <v>6010</v>
      </c>
      <c r="L1156">
        <v>6011</v>
      </c>
      <c r="M1156" t="str">
        <f t="shared" si="126"/>
        <v>XLPE120UnderCovered</v>
      </c>
      <c r="N1156" t="str">
        <f>+VLOOKUP(M1156,LineCode!$E:$F,2,0)</f>
        <v>3p_11kV_120_XLPE_Al_u</v>
      </c>
      <c r="R1156" t="s">
        <v>296</v>
      </c>
      <c r="S1156" t="str">
        <f t="shared" si="127"/>
        <v>Line.line_IM1_6010_6011</v>
      </c>
      <c r="T1156" t="str">
        <f t="shared" si="128"/>
        <v>Bus1=6010</v>
      </c>
      <c r="U1156" t="str">
        <f t="shared" si="129"/>
        <v>Bus2=6011</v>
      </c>
      <c r="V1156" t="str">
        <f t="shared" si="130"/>
        <v>phases=3</v>
      </c>
      <c r="W1156" t="str">
        <f t="shared" si="131"/>
        <v>Linecode=3p_11kV_120_XLPE_Al_u</v>
      </c>
      <c r="X1156" t="str">
        <f t="shared" si="132"/>
        <v>Length=40.5824</v>
      </c>
      <c r="Y1156" t="s">
        <v>307</v>
      </c>
    </row>
    <row r="1157" spans="1:25" x14ac:dyDescent="0.25">
      <c r="A1157" t="s">
        <v>34</v>
      </c>
      <c r="B1157">
        <v>11</v>
      </c>
      <c r="C1157" t="s">
        <v>37</v>
      </c>
      <c r="D1157">
        <v>100</v>
      </c>
      <c r="E1157" t="s">
        <v>27</v>
      </c>
      <c r="F1157" t="s">
        <v>38</v>
      </c>
      <c r="G1157" t="s">
        <v>30</v>
      </c>
      <c r="H1157">
        <v>3</v>
      </c>
      <c r="I1157">
        <v>22.777799999999999</v>
      </c>
      <c r="J1157" t="s">
        <v>268</v>
      </c>
      <c r="K1157">
        <v>6011</v>
      </c>
      <c r="L1157">
        <v>6012</v>
      </c>
      <c r="M1157" t="str">
        <f t="shared" si="126"/>
        <v>Dog100OverACSR</v>
      </c>
      <c r="N1157" t="str">
        <f>+VLOOKUP(M1157,LineCode!$E:$F,2,0)</f>
        <v>3p_11kV_100_ACSR_Al_o</v>
      </c>
      <c r="R1157" t="s">
        <v>296</v>
      </c>
      <c r="S1157" t="str">
        <f t="shared" si="127"/>
        <v>Line.line_IM1_6011_6012</v>
      </c>
      <c r="T1157" t="str">
        <f t="shared" si="128"/>
        <v>Bus1=6011</v>
      </c>
      <c r="U1157" t="str">
        <f t="shared" si="129"/>
        <v>Bus2=6012</v>
      </c>
      <c r="V1157" t="str">
        <f t="shared" si="130"/>
        <v>phases=3</v>
      </c>
      <c r="W1157" t="str">
        <f t="shared" si="131"/>
        <v>Linecode=3p_11kV_100_ACSR_Al_o</v>
      </c>
      <c r="X1157" t="str">
        <f t="shared" si="132"/>
        <v>Length=22.7778</v>
      </c>
      <c r="Y1157" t="s">
        <v>307</v>
      </c>
    </row>
    <row r="1158" spans="1:25" x14ac:dyDescent="0.25">
      <c r="A1158" t="s">
        <v>34</v>
      </c>
      <c r="B1158">
        <v>11</v>
      </c>
      <c r="C1158" t="s">
        <v>37</v>
      </c>
      <c r="D1158">
        <v>100</v>
      </c>
      <c r="E1158" t="s">
        <v>27</v>
      </c>
      <c r="F1158" t="s">
        <v>38</v>
      </c>
      <c r="G1158" t="s">
        <v>30</v>
      </c>
      <c r="H1158">
        <v>3</v>
      </c>
      <c r="I1158">
        <v>26.1889</v>
      </c>
      <c r="J1158" t="s">
        <v>268</v>
      </c>
      <c r="K1158">
        <v>6012</v>
      </c>
      <c r="L1158">
        <v>6013</v>
      </c>
      <c r="M1158" t="str">
        <f t="shared" si="126"/>
        <v>Dog100OverACSR</v>
      </c>
      <c r="N1158" t="str">
        <f>+VLOOKUP(M1158,LineCode!$E:$F,2,0)</f>
        <v>3p_11kV_100_ACSR_Al_o</v>
      </c>
      <c r="R1158" t="s">
        <v>296</v>
      </c>
      <c r="S1158" t="str">
        <f t="shared" si="127"/>
        <v>Line.line_IM1_6012_6013</v>
      </c>
      <c r="T1158" t="str">
        <f t="shared" si="128"/>
        <v>Bus1=6012</v>
      </c>
      <c r="U1158" t="str">
        <f t="shared" si="129"/>
        <v>Bus2=6013</v>
      </c>
      <c r="V1158" t="str">
        <f t="shared" si="130"/>
        <v>phases=3</v>
      </c>
      <c r="W1158" t="str">
        <f t="shared" si="131"/>
        <v>Linecode=3p_11kV_100_ACSR_Al_o</v>
      </c>
      <c r="X1158" t="str">
        <f t="shared" si="132"/>
        <v>Length=26.1889</v>
      </c>
      <c r="Y1158" t="s">
        <v>307</v>
      </c>
    </row>
    <row r="1159" spans="1:25" x14ac:dyDescent="0.25">
      <c r="A1159" t="s">
        <v>34</v>
      </c>
      <c r="B1159">
        <v>11</v>
      </c>
      <c r="C1159" t="s">
        <v>37</v>
      </c>
      <c r="D1159">
        <v>100</v>
      </c>
      <c r="E1159" t="s">
        <v>27</v>
      </c>
      <c r="F1159" t="s">
        <v>38</v>
      </c>
      <c r="G1159" t="s">
        <v>30</v>
      </c>
      <c r="H1159">
        <v>3</v>
      </c>
      <c r="I1159">
        <v>13.8673</v>
      </c>
      <c r="J1159" t="s">
        <v>268</v>
      </c>
      <c r="K1159">
        <v>6013</v>
      </c>
      <c r="L1159">
        <v>6014</v>
      </c>
      <c r="M1159" t="str">
        <f t="shared" si="126"/>
        <v>Dog100OverACSR</v>
      </c>
      <c r="N1159" t="str">
        <f>+VLOOKUP(M1159,LineCode!$E:$F,2,0)</f>
        <v>3p_11kV_100_ACSR_Al_o</v>
      </c>
      <c r="R1159" t="s">
        <v>296</v>
      </c>
      <c r="S1159" t="str">
        <f t="shared" si="127"/>
        <v>Line.line_IM1_6013_6014</v>
      </c>
      <c r="T1159" t="str">
        <f t="shared" si="128"/>
        <v>Bus1=6013</v>
      </c>
      <c r="U1159" t="str">
        <f t="shared" si="129"/>
        <v>Bus2=6014</v>
      </c>
      <c r="V1159" t="str">
        <f t="shared" si="130"/>
        <v>phases=3</v>
      </c>
      <c r="W1159" t="str">
        <f t="shared" si="131"/>
        <v>Linecode=3p_11kV_100_ACSR_Al_o</v>
      </c>
      <c r="X1159" t="str">
        <f t="shared" si="132"/>
        <v>Length=13.8673</v>
      </c>
      <c r="Y1159" t="s">
        <v>307</v>
      </c>
    </row>
    <row r="1160" spans="1:25" x14ac:dyDescent="0.25">
      <c r="A1160" t="s">
        <v>34</v>
      </c>
      <c r="B1160">
        <v>11</v>
      </c>
      <c r="C1160" t="s">
        <v>37</v>
      </c>
      <c r="D1160">
        <v>100</v>
      </c>
      <c r="E1160" t="s">
        <v>27</v>
      </c>
      <c r="F1160" t="s">
        <v>38</v>
      </c>
      <c r="G1160" t="s">
        <v>30</v>
      </c>
      <c r="H1160">
        <v>3</v>
      </c>
      <c r="I1160">
        <v>4.9529100000000001</v>
      </c>
      <c r="J1160" t="s">
        <v>268</v>
      </c>
      <c r="K1160">
        <v>6014</v>
      </c>
      <c r="L1160">
        <v>6015</v>
      </c>
      <c r="M1160" t="str">
        <f t="shared" si="126"/>
        <v>Dog100OverACSR</v>
      </c>
      <c r="N1160" t="str">
        <f>+VLOOKUP(M1160,LineCode!$E:$F,2,0)</f>
        <v>3p_11kV_100_ACSR_Al_o</v>
      </c>
      <c r="R1160" t="s">
        <v>296</v>
      </c>
      <c r="S1160" t="str">
        <f t="shared" si="127"/>
        <v>Line.line_IM1_6014_6015</v>
      </c>
      <c r="T1160" t="str">
        <f t="shared" si="128"/>
        <v>Bus1=6014</v>
      </c>
      <c r="U1160" t="str">
        <f t="shared" si="129"/>
        <v>Bus2=6015</v>
      </c>
      <c r="V1160" t="str">
        <f t="shared" si="130"/>
        <v>phases=3</v>
      </c>
      <c r="W1160" t="str">
        <f t="shared" si="131"/>
        <v>Linecode=3p_11kV_100_ACSR_Al_o</v>
      </c>
      <c r="X1160" t="str">
        <f t="shared" si="132"/>
        <v>Length=4.95291</v>
      </c>
      <c r="Y1160" t="s">
        <v>307</v>
      </c>
    </row>
    <row r="1161" spans="1:25" x14ac:dyDescent="0.25">
      <c r="A1161" t="s">
        <v>34</v>
      </c>
      <c r="B1161">
        <v>11</v>
      </c>
      <c r="C1161" t="s">
        <v>37</v>
      </c>
      <c r="D1161">
        <v>100</v>
      </c>
      <c r="E1161" t="s">
        <v>27</v>
      </c>
      <c r="F1161" t="s">
        <v>38</v>
      </c>
      <c r="G1161" t="s">
        <v>30</v>
      </c>
      <c r="H1161">
        <v>3</v>
      </c>
      <c r="I1161">
        <v>15.633800000000001</v>
      </c>
      <c r="J1161" t="s">
        <v>268</v>
      </c>
      <c r="K1161">
        <v>6015</v>
      </c>
      <c r="L1161">
        <v>6016</v>
      </c>
      <c r="M1161" t="str">
        <f t="shared" si="126"/>
        <v>Dog100OverACSR</v>
      </c>
      <c r="N1161" t="str">
        <f>+VLOOKUP(M1161,LineCode!$E:$F,2,0)</f>
        <v>3p_11kV_100_ACSR_Al_o</v>
      </c>
      <c r="R1161" t="s">
        <v>296</v>
      </c>
      <c r="S1161" t="str">
        <f t="shared" si="127"/>
        <v>Line.line_IM1_6015_6016</v>
      </c>
      <c r="T1161" t="str">
        <f t="shared" si="128"/>
        <v>Bus1=6015</v>
      </c>
      <c r="U1161" t="str">
        <f t="shared" si="129"/>
        <v>Bus2=6016</v>
      </c>
      <c r="V1161" t="str">
        <f t="shared" si="130"/>
        <v>phases=3</v>
      </c>
      <c r="W1161" t="str">
        <f t="shared" si="131"/>
        <v>Linecode=3p_11kV_100_ACSR_Al_o</v>
      </c>
      <c r="X1161" t="str">
        <f t="shared" si="132"/>
        <v>Length=15.6338</v>
      </c>
      <c r="Y1161" t="s">
        <v>307</v>
      </c>
    </row>
    <row r="1162" spans="1:25" x14ac:dyDescent="0.25">
      <c r="A1162" t="s">
        <v>34</v>
      </c>
      <c r="B1162">
        <v>11</v>
      </c>
      <c r="C1162" t="s">
        <v>37</v>
      </c>
      <c r="D1162">
        <v>100</v>
      </c>
      <c r="E1162" t="s">
        <v>27</v>
      </c>
      <c r="F1162" t="s">
        <v>38</v>
      </c>
      <c r="G1162" t="s">
        <v>30</v>
      </c>
      <c r="H1162">
        <v>3</v>
      </c>
      <c r="I1162">
        <v>20.857800000000001</v>
      </c>
      <c r="J1162" t="s">
        <v>268</v>
      </c>
      <c r="K1162">
        <v>6016</v>
      </c>
      <c r="L1162">
        <v>6017</v>
      </c>
      <c r="M1162" t="str">
        <f t="shared" si="126"/>
        <v>Dog100OverACSR</v>
      </c>
      <c r="N1162" t="str">
        <f>+VLOOKUP(M1162,LineCode!$E:$F,2,0)</f>
        <v>3p_11kV_100_ACSR_Al_o</v>
      </c>
      <c r="R1162" t="s">
        <v>296</v>
      </c>
      <c r="S1162" t="str">
        <f t="shared" si="127"/>
        <v>Line.line_IM1_6016_6017</v>
      </c>
      <c r="T1162" t="str">
        <f t="shared" si="128"/>
        <v>Bus1=6016</v>
      </c>
      <c r="U1162" t="str">
        <f t="shared" si="129"/>
        <v>Bus2=6017</v>
      </c>
      <c r="V1162" t="str">
        <f t="shared" si="130"/>
        <v>phases=3</v>
      </c>
      <c r="W1162" t="str">
        <f t="shared" si="131"/>
        <v>Linecode=3p_11kV_100_ACSR_Al_o</v>
      </c>
      <c r="X1162" t="str">
        <f t="shared" si="132"/>
        <v>Length=20.8578</v>
      </c>
      <c r="Y1162" t="s">
        <v>307</v>
      </c>
    </row>
    <row r="1163" spans="1:25" x14ac:dyDescent="0.25">
      <c r="A1163" t="s">
        <v>34</v>
      </c>
      <c r="B1163">
        <v>11</v>
      </c>
      <c r="C1163" t="s">
        <v>37</v>
      </c>
      <c r="D1163">
        <v>100</v>
      </c>
      <c r="E1163" t="s">
        <v>27</v>
      </c>
      <c r="F1163" t="s">
        <v>38</v>
      </c>
      <c r="G1163" t="s">
        <v>30</v>
      </c>
      <c r="H1163">
        <v>3</v>
      </c>
      <c r="I1163">
        <v>18.104700000000001</v>
      </c>
      <c r="J1163" t="s">
        <v>268</v>
      </c>
      <c r="K1163">
        <v>6017</v>
      </c>
      <c r="L1163">
        <v>6018</v>
      </c>
      <c r="M1163" t="str">
        <f t="shared" si="126"/>
        <v>Dog100OverACSR</v>
      </c>
      <c r="N1163" t="str">
        <f>+VLOOKUP(M1163,LineCode!$E:$F,2,0)</f>
        <v>3p_11kV_100_ACSR_Al_o</v>
      </c>
      <c r="R1163" t="s">
        <v>296</v>
      </c>
      <c r="S1163" t="str">
        <f t="shared" si="127"/>
        <v>Line.line_IM1_6017_6018</v>
      </c>
      <c r="T1163" t="str">
        <f t="shared" si="128"/>
        <v>Bus1=6017</v>
      </c>
      <c r="U1163" t="str">
        <f t="shared" si="129"/>
        <v>Bus2=6018</v>
      </c>
      <c r="V1163" t="str">
        <f t="shared" si="130"/>
        <v>phases=3</v>
      </c>
      <c r="W1163" t="str">
        <f t="shared" si="131"/>
        <v>Linecode=3p_11kV_100_ACSR_Al_o</v>
      </c>
      <c r="X1163" t="str">
        <f t="shared" si="132"/>
        <v>Length=18.1047</v>
      </c>
      <c r="Y1163" t="s">
        <v>307</v>
      </c>
    </row>
    <row r="1164" spans="1:25" x14ac:dyDescent="0.25">
      <c r="A1164" t="s">
        <v>34</v>
      </c>
      <c r="B1164">
        <v>11</v>
      </c>
      <c r="C1164" t="s">
        <v>37</v>
      </c>
      <c r="D1164">
        <v>100</v>
      </c>
      <c r="E1164" t="s">
        <v>27</v>
      </c>
      <c r="F1164" t="s">
        <v>38</v>
      </c>
      <c r="G1164" t="s">
        <v>30</v>
      </c>
      <c r="H1164">
        <v>3</v>
      </c>
      <c r="I1164">
        <v>10.422599999999999</v>
      </c>
      <c r="J1164" t="s">
        <v>268</v>
      </c>
      <c r="K1164">
        <v>6018</v>
      </c>
      <c r="L1164">
        <v>6019</v>
      </c>
      <c r="M1164" t="str">
        <f t="shared" si="126"/>
        <v>Dog100OverACSR</v>
      </c>
      <c r="N1164" t="str">
        <f>+VLOOKUP(M1164,LineCode!$E:$F,2,0)</f>
        <v>3p_11kV_100_ACSR_Al_o</v>
      </c>
      <c r="R1164" t="s">
        <v>296</v>
      </c>
      <c r="S1164" t="str">
        <f t="shared" si="127"/>
        <v>Line.line_IM1_6018_6019</v>
      </c>
      <c r="T1164" t="str">
        <f t="shared" si="128"/>
        <v>Bus1=6018</v>
      </c>
      <c r="U1164" t="str">
        <f t="shared" si="129"/>
        <v>Bus2=6019</v>
      </c>
      <c r="V1164" t="str">
        <f t="shared" si="130"/>
        <v>phases=3</v>
      </c>
      <c r="W1164" t="str">
        <f t="shared" si="131"/>
        <v>Linecode=3p_11kV_100_ACSR_Al_o</v>
      </c>
      <c r="X1164" t="str">
        <f t="shared" si="132"/>
        <v>Length=10.4226</v>
      </c>
      <c r="Y1164" t="s">
        <v>307</v>
      </c>
    </row>
    <row r="1165" spans="1:25" x14ac:dyDescent="0.25">
      <c r="A1165" t="s">
        <v>34</v>
      </c>
      <c r="B1165">
        <v>11</v>
      </c>
      <c r="C1165" t="s">
        <v>37</v>
      </c>
      <c r="D1165">
        <v>100</v>
      </c>
      <c r="E1165" t="s">
        <v>27</v>
      </c>
      <c r="F1165" t="s">
        <v>38</v>
      </c>
      <c r="G1165" t="s">
        <v>30</v>
      </c>
      <c r="H1165">
        <v>3</v>
      </c>
      <c r="I1165">
        <v>8.7466799999999996</v>
      </c>
      <c r="J1165" t="s">
        <v>268</v>
      </c>
      <c r="K1165">
        <v>6019</v>
      </c>
      <c r="L1165">
        <v>6020</v>
      </c>
      <c r="M1165" t="str">
        <f t="shared" si="126"/>
        <v>Dog100OverACSR</v>
      </c>
      <c r="N1165" t="str">
        <f>+VLOOKUP(M1165,LineCode!$E:$F,2,0)</f>
        <v>3p_11kV_100_ACSR_Al_o</v>
      </c>
      <c r="R1165" t="s">
        <v>296</v>
      </c>
      <c r="S1165" t="str">
        <f t="shared" si="127"/>
        <v>Line.line_IM1_6019_6020</v>
      </c>
      <c r="T1165" t="str">
        <f t="shared" si="128"/>
        <v>Bus1=6019</v>
      </c>
      <c r="U1165" t="str">
        <f t="shared" si="129"/>
        <v>Bus2=6020</v>
      </c>
      <c r="V1165" t="str">
        <f t="shared" si="130"/>
        <v>phases=3</v>
      </c>
      <c r="W1165" t="str">
        <f t="shared" si="131"/>
        <v>Linecode=3p_11kV_100_ACSR_Al_o</v>
      </c>
      <c r="X1165" t="str">
        <f t="shared" si="132"/>
        <v>Length=8.74668</v>
      </c>
      <c r="Y1165" t="s">
        <v>307</v>
      </c>
    </row>
    <row r="1166" spans="1:25" x14ac:dyDescent="0.25">
      <c r="A1166" t="s">
        <v>34</v>
      </c>
      <c r="B1166">
        <v>11</v>
      </c>
      <c r="C1166" t="s">
        <v>37</v>
      </c>
      <c r="D1166">
        <v>100</v>
      </c>
      <c r="E1166" t="s">
        <v>27</v>
      </c>
      <c r="F1166" t="s">
        <v>38</v>
      </c>
      <c r="G1166" t="s">
        <v>30</v>
      </c>
      <c r="H1166">
        <v>3</v>
      </c>
      <c r="I1166">
        <v>14.859</v>
      </c>
      <c r="J1166" t="s">
        <v>268</v>
      </c>
      <c r="K1166">
        <v>6020</v>
      </c>
      <c r="L1166">
        <v>6021</v>
      </c>
      <c r="M1166" t="str">
        <f t="shared" si="126"/>
        <v>Dog100OverACSR</v>
      </c>
      <c r="N1166" t="str">
        <f>+VLOOKUP(M1166,LineCode!$E:$F,2,0)</f>
        <v>3p_11kV_100_ACSR_Al_o</v>
      </c>
      <c r="R1166" t="s">
        <v>296</v>
      </c>
      <c r="S1166" t="str">
        <f t="shared" si="127"/>
        <v>Line.line_IM1_6020_6021</v>
      </c>
      <c r="T1166" t="str">
        <f t="shared" si="128"/>
        <v>Bus1=6020</v>
      </c>
      <c r="U1166" t="str">
        <f t="shared" si="129"/>
        <v>Bus2=6021</v>
      </c>
      <c r="V1166" t="str">
        <f t="shared" si="130"/>
        <v>phases=3</v>
      </c>
      <c r="W1166" t="str">
        <f t="shared" si="131"/>
        <v>Linecode=3p_11kV_100_ACSR_Al_o</v>
      </c>
      <c r="X1166" t="str">
        <f t="shared" si="132"/>
        <v>Length=14.859</v>
      </c>
      <c r="Y1166" t="s">
        <v>307</v>
      </c>
    </row>
    <row r="1167" spans="1:25" x14ac:dyDescent="0.25">
      <c r="A1167" t="s">
        <v>34</v>
      </c>
      <c r="B1167">
        <v>11</v>
      </c>
      <c r="C1167" t="s">
        <v>37</v>
      </c>
      <c r="D1167">
        <v>100</v>
      </c>
      <c r="E1167" t="s">
        <v>27</v>
      </c>
      <c r="F1167" t="s">
        <v>38</v>
      </c>
      <c r="G1167" t="s">
        <v>30</v>
      </c>
      <c r="H1167">
        <v>3</v>
      </c>
      <c r="I1167">
        <v>15.2431</v>
      </c>
      <c r="J1167" t="s">
        <v>268</v>
      </c>
      <c r="K1167">
        <v>6021</v>
      </c>
      <c r="L1167">
        <v>6070</v>
      </c>
      <c r="M1167" t="str">
        <f t="shared" si="126"/>
        <v>Dog100OverACSR</v>
      </c>
      <c r="N1167" t="str">
        <f>+VLOOKUP(M1167,LineCode!$E:$F,2,0)</f>
        <v>3p_11kV_100_ACSR_Al_o</v>
      </c>
      <c r="R1167" t="s">
        <v>296</v>
      </c>
      <c r="S1167" t="str">
        <f t="shared" si="127"/>
        <v>Line.line_IM1_6021_6070</v>
      </c>
      <c r="T1167" t="str">
        <f t="shared" si="128"/>
        <v>Bus1=6021</v>
      </c>
      <c r="U1167" t="str">
        <f t="shared" si="129"/>
        <v>Bus2=6070</v>
      </c>
      <c r="V1167" t="str">
        <f t="shared" si="130"/>
        <v>phases=3</v>
      </c>
      <c r="W1167" t="str">
        <f t="shared" si="131"/>
        <v>Linecode=3p_11kV_100_ACSR_Al_o</v>
      </c>
      <c r="X1167" t="str">
        <f t="shared" si="132"/>
        <v>Length=15.2431</v>
      </c>
      <c r="Y1167" t="s">
        <v>307</v>
      </c>
    </row>
    <row r="1168" spans="1:25" x14ac:dyDescent="0.25">
      <c r="A1168" t="s">
        <v>34</v>
      </c>
      <c r="B1168">
        <v>11</v>
      </c>
      <c r="C1168" t="s">
        <v>37</v>
      </c>
      <c r="D1168">
        <v>100</v>
      </c>
      <c r="E1168" t="s">
        <v>27</v>
      </c>
      <c r="F1168" t="s">
        <v>38</v>
      </c>
      <c r="G1168" t="s">
        <v>30</v>
      </c>
      <c r="H1168">
        <v>3</v>
      </c>
      <c r="I1168">
        <v>4.4861800000000001</v>
      </c>
      <c r="J1168" t="s">
        <v>268</v>
      </c>
      <c r="K1168">
        <v>6070</v>
      </c>
      <c r="L1168">
        <v>6022</v>
      </c>
      <c r="M1168" t="str">
        <f t="shared" si="126"/>
        <v>Dog100OverACSR</v>
      </c>
      <c r="N1168" t="str">
        <f>+VLOOKUP(M1168,LineCode!$E:$F,2,0)</f>
        <v>3p_11kV_100_ACSR_Al_o</v>
      </c>
      <c r="R1168" t="s">
        <v>296</v>
      </c>
      <c r="S1168" t="str">
        <f t="shared" si="127"/>
        <v>Line.line_IM1_6070_6022</v>
      </c>
      <c r="T1168" t="str">
        <f t="shared" si="128"/>
        <v>Bus1=6070</v>
      </c>
      <c r="U1168" t="str">
        <f t="shared" si="129"/>
        <v>Bus2=6022</v>
      </c>
      <c r="V1168" t="str">
        <f t="shared" si="130"/>
        <v>phases=3</v>
      </c>
      <c r="W1168" t="str">
        <f t="shared" si="131"/>
        <v>Linecode=3p_11kV_100_ACSR_Al_o</v>
      </c>
      <c r="X1168" t="str">
        <f t="shared" si="132"/>
        <v>Length=4.48618</v>
      </c>
      <c r="Y1168" t="s">
        <v>307</v>
      </c>
    </row>
    <row r="1169" spans="1:25" x14ac:dyDescent="0.25">
      <c r="A1169" t="s">
        <v>34</v>
      </c>
      <c r="B1169">
        <v>11</v>
      </c>
      <c r="C1169" t="s">
        <v>37</v>
      </c>
      <c r="D1169">
        <v>100</v>
      </c>
      <c r="E1169" t="s">
        <v>27</v>
      </c>
      <c r="F1169" t="s">
        <v>38</v>
      </c>
      <c r="G1169" t="s">
        <v>30</v>
      </c>
      <c r="H1169">
        <v>3</v>
      </c>
      <c r="I1169">
        <v>12.7212</v>
      </c>
      <c r="J1169" t="s">
        <v>268</v>
      </c>
      <c r="K1169">
        <v>6022</v>
      </c>
      <c r="L1169">
        <v>6023</v>
      </c>
      <c r="M1169" t="str">
        <f t="shared" si="126"/>
        <v>Dog100OverACSR</v>
      </c>
      <c r="N1169" t="str">
        <f>+VLOOKUP(M1169,LineCode!$E:$F,2,0)</f>
        <v>3p_11kV_100_ACSR_Al_o</v>
      </c>
      <c r="R1169" t="s">
        <v>296</v>
      </c>
      <c r="S1169" t="str">
        <f t="shared" si="127"/>
        <v>Line.line_IM1_6022_6023</v>
      </c>
      <c r="T1169" t="str">
        <f t="shared" si="128"/>
        <v>Bus1=6022</v>
      </c>
      <c r="U1169" t="str">
        <f t="shared" si="129"/>
        <v>Bus2=6023</v>
      </c>
      <c r="V1169" t="str">
        <f t="shared" si="130"/>
        <v>phases=3</v>
      </c>
      <c r="W1169" t="str">
        <f t="shared" si="131"/>
        <v>Linecode=3p_11kV_100_ACSR_Al_o</v>
      </c>
      <c r="X1169" t="str">
        <f t="shared" si="132"/>
        <v>Length=12.7212</v>
      </c>
      <c r="Y1169" t="s">
        <v>307</v>
      </c>
    </row>
    <row r="1170" spans="1:25" x14ac:dyDescent="0.25">
      <c r="A1170" t="s">
        <v>34</v>
      </c>
      <c r="B1170">
        <v>11</v>
      </c>
      <c r="C1170" t="s">
        <v>37</v>
      </c>
      <c r="D1170">
        <v>100</v>
      </c>
      <c r="E1170" t="s">
        <v>27</v>
      </c>
      <c r="F1170" t="s">
        <v>38</v>
      </c>
      <c r="G1170" t="s">
        <v>30</v>
      </c>
      <c r="H1170">
        <v>3</v>
      </c>
      <c r="I1170">
        <v>16.9466</v>
      </c>
      <c r="J1170" t="s">
        <v>268</v>
      </c>
      <c r="K1170">
        <v>6023</v>
      </c>
      <c r="L1170">
        <v>6024</v>
      </c>
      <c r="M1170" t="str">
        <f t="shared" si="126"/>
        <v>Dog100OverACSR</v>
      </c>
      <c r="N1170" t="str">
        <f>+VLOOKUP(M1170,LineCode!$E:$F,2,0)</f>
        <v>3p_11kV_100_ACSR_Al_o</v>
      </c>
      <c r="R1170" t="s">
        <v>296</v>
      </c>
      <c r="S1170" t="str">
        <f t="shared" si="127"/>
        <v>Line.line_IM1_6023_6024</v>
      </c>
      <c r="T1170" t="str">
        <f t="shared" si="128"/>
        <v>Bus1=6023</v>
      </c>
      <c r="U1170" t="str">
        <f t="shared" si="129"/>
        <v>Bus2=6024</v>
      </c>
      <c r="V1170" t="str">
        <f t="shared" si="130"/>
        <v>phases=3</v>
      </c>
      <c r="W1170" t="str">
        <f t="shared" si="131"/>
        <v>Linecode=3p_11kV_100_ACSR_Al_o</v>
      </c>
      <c r="X1170" t="str">
        <f t="shared" si="132"/>
        <v>Length=16.9466</v>
      </c>
      <c r="Y1170" t="s">
        <v>307</v>
      </c>
    </row>
    <row r="1171" spans="1:25" x14ac:dyDescent="0.25">
      <c r="A1171" t="s">
        <v>34</v>
      </c>
      <c r="B1171">
        <v>11</v>
      </c>
      <c r="C1171" t="s">
        <v>37</v>
      </c>
      <c r="D1171">
        <v>100</v>
      </c>
      <c r="E1171" t="s">
        <v>27</v>
      </c>
      <c r="F1171" t="s">
        <v>38</v>
      </c>
      <c r="G1171" t="s">
        <v>30</v>
      </c>
      <c r="H1171">
        <v>3</v>
      </c>
      <c r="I1171">
        <v>22.155000000000001</v>
      </c>
      <c r="J1171" t="s">
        <v>268</v>
      </c>
      <c r="K1171">
        <v>6024</v>
      </c>
      <c r="L1171">
        <v>6025</v>
      </c>
      <c r="M1171" t="str">
        <f t="shared" si="126"/>
        <v>Dog100OverACSR</v>
      </c>
      <c r="N1171" t="str">
        <f>+VLOOKUP(M1171,LineCode!$E:$F,2,0)</f>
        <v>3p_11kV_100_ACSR_Al_o</v>
      </c>
      <c r="R1171" t="s">
        <v>296</v>
      </c>
      <c r="S1171" t="str">
        <f t="shared" si="127"/>
        <v>Line.line_IM1_6024_6025</v>
      </c>
      <c r="T1171" t="str">
        <f t="shared" si="128"/>
        <v>Bus1=6024</v>
      </c>
      <c r="U1171" t="str">
        <f t="shared" si="129"/>
        <v>Bus2=6025</v>
      </c>
      <c r="V1171" t="str">
        <f t="shared" si="130"/>
        <v>phases=3</v>
      </c>
      <c r="W1171" t="str">
        <f t="shared" si="131"/>
        <v>Linecode=3p_11kV_100_ACSR_Al_o</v>
      </c>
      <c r="X1171" t="str">
        <f t="shared" si="132"/>
        <v>Length=22.155</v>
      </c>
      <c r="Y1171" t="s">
        <v>307</v>
      </c>
    </row>
    <row r="1172" spans="1:25" x14ac:dyDescent="0.25">
      <c r="A1172" t="s">
        <v>34</v>
      </c>
      <c r="B1172">
        <v>11</v>
      </c>
      <c r="C1172" t="s">
        <v>37</v>
      </c>
      <c r="D1172">
        <v>100</v>
      </c>
      <c r="E1172" t="s">
        <v>27</v>
      </c>
      <c r="F1172" t="s">
        <v>38</v>
      </c>
      <c r="G1172" t="s">
        <v>30</v>
      </c>
      <c r="H1172">
        <v>3</v>
      </c>
      <c r="I1172">
        <v>14.556699999999999</v>
      </c>
      <c r="J1172" t="s">
        <v>268</v>
      </c>
      <c r="K1172">
        <v>6025</v>
      </c>
      <c r="L1172">
        <v>6026</v>
      </c>
      <c r="M1172" t="str">
        <f t="shared" si="126"/>
        <v>Dog100OverACSR</v>
      </c>
      <c r="N1172" t="str">
        <f>+VLOOKUP(M1172,LineCode!$E:$F,2,0)</f>
        <v>3p_11kV_100_ACSR_Al_o</v>
      </c>
      <c r="R1172" t="s">
        <v>296</v>
      </c>
      <c r="S1172" t="str">
        <f t="shared" si="127"/>
        <v>Line.line_IM1_6025_6026</v>
      </c>
      <c r="T1172" t="str">
        <f t="shared" si="128"/>
        <v>Bus1=6025</v>
      </c>
      <c r="U1172" t="str">
        <f t="shared" si="129"/>
        <v>Bus2=6026</v>
      </c>
      <c r="V1172" t="str">
        <f t="shared" si="130"/>
        <v>phases=3</v>
      </c>
      <c r="W1172" t="str">
        <f t="shared" si="131"/>
        <v>Linecode=3p_11kV_100_ACSR_Al_o</v>
      </c>
      <c r="X1172" t="str">
        <f t="shared" si="132"/>
        <v>Length=14.5567</v>
      </c>
      <c r="Y1172" t="s">
        <v>307</v>
      </c>
    </row>
    <row r="1173" spans="1:25" x14ac:dyDescent="0.25">
      <c r="A1173" t="s">
        <v>34</v>
      </c>
      <c r="B1173">
        <v>11</v>
      </c>
      <c r="C1173" t="s">
        <v>37</v>
      </c>
      <c r="D1173">
        <v>100</v>
      </c>
      <c r="E1173" t="s">
        <v>27</v>
      </c>
      <c r="F1173" t="s">
        <v>38</v>
      </c>
      <c r="G1173" t="s">
        <v>30</v>
      </c>
      <c r="H1173">
        <v>3</v>
      </c>
      <c r="I1173">
        <v>27.096399999999999</v>
      </c>
      <c r="J1173" t="s">
        <v>268</v>
      </c>
      <c r="K1173">
        <v>6026</v>
      </c>
      <c r="L1173">
        <v>6027</v>
      </c>
      <c r="M1173" t="str">
        <f t="shared" si="126"/>
        <v>Dog100OverACSR</v>
      </c>
      <c r="N1173" t="str">
        <f>+VLOOKUP(M1173,LineCode!$E:$F,2,0)</f>
        <v>3p_11kV_100_ACSR_Al_o</v>
      </c>
      <c r="R1173" t="s">
        <v>296</v>
      </c>
      <c r="S1173" t="str">
        <f t="shared" si="127"/>
        <v>Line.line_IM1_6026_6027</v>
      </c>
      <c r="T1173" t="str">
        <f t="shared" si="128"/>
        <v>Bus1=6026</v>
      </c>
      <c r="U1173" t="str">
        <f t="shared" si="129"/>
        <v>Bus2=6027</v>
      </c>
      <c r="V1173" t="str">
        <f t="shared" si="130"/>
        <v>phases=3</v>
      </c>
      <c r="W1173" t="str">
        <f t="shared" si="131"/>
        <v>Linecode=3p_11kV_100_ACSR_Al_o</v>
      </c>
      <c r="X1173" t="str">
        <f t="shared" si="132"/>
        <v>Length=27.0964</v>
      </c>
      <c r="Y1173" t="s">
        <v>307</v>
      </c>
    </row>
    <row r="1174" spans="1:25" x14ac:dyDescent="0.25">
      <c r="A1174" t="s">
        <v>34</v>
      </c>
      <c r="B1174">
        <v>11</v>
      </c>
      <c r="C1174" t="s">
        <v>37</v>
      </c>
      <c r="D1174">
        <v>100</v>
      </c>
      <c r="E1174" t="s">
        <v>27</v>
      </c>
      <c r="F1174" t="s">
        <v>38</v>
      </c>
      <c r="G1174" t="s">
        <v>30</v>
      </c>
      <c r="H1174">
        <v>3</v>
      </c>
      <c r="I1174">
        <v>13.345800000000001</v>
      </c>
      <c r="J1174" t="s">
        <v>268</v>
      </c>
      <c r="K1174">
        <v>6027</v>
      </c>
      <c r="L1174">
        <v>6028</v>
      </c>
      <c r="M1174" t="str">
        <f t="shared" si="126"/>
        <v>Dog100OverACSR</v>
      </c>
      <c r="N1174" t="str">
        <f>+VLOOKUP(M1174,LineCode!$E:$F,2,0)</f>
        <v>3p_11kV_100_ACSR_Al_o</v>
      </c>
      <c r="R1174" t="s">
        <v>296</v>
      </c>
      <c r="S1174" t="str">
        <f t="shared" si="127"/>
        <v>Line.line_IM1_6027_6028</v>
      </c>
      <c r="T1174" t="str">
        <f t="shared" si="128"/>
        <v>Bus1=6027</v>
      </c>
      <c r="U1174" t="str">
        <f t="shared" si="129"/>
        <v>Bus2=6028</v>
      </c>
      <c r="V1174" t="str">
        <f t="shared" si="130"/>
        <v>phases=3</v>
      </c>
      <c r="W1174" t="str">
        <f t="shared" si="131"/>
        <v>Linecode=3p_11kV_100_ACSR_Al_o</v>
      </c>
      <c r="X1174" t="str">
        <f t="shared" si="132"/>
        <v>Length=13.3458</v>
      </c>
      <c r="Y1174" t="s">
        <v>307</v>
      </c>
    </row>
    <row r="1175" spans="1:25" x14ac:dyDescent="0.25">
      <c r="A1175" t="s">
        <v>34</v>
      </c>
      <c r="B1175">
        <v>11</v>
      </c>
      <c r="C1175" t="s">
        <v>37</v>
      </c>
      <c r="D1175">
        <v>100</v>
      </c>
      <c r="E1175" t="s">
        <v>27</v>
      </c>
      <c r="F1175" t="s">
        <v>38</v>
      </c>
      <c r="G1175" t="s">
        <v>30</v>
      </c>
      <c r="H1175">
        <v>3</v>
      </c>
      <c r="I1175">
        <v>15.1866</v>
      </c>
      <c r="J1175" t="s">
        <v>268</v>
      </c>
      <c r="K1175">
        <v>6028</v>
      </c>
      <c r="L1175">
        <v>6029</v>
      </c>
      <c r="M1175" t="str">
        <f t="shared" si="126"/>
        <v>Dog100OverACSR</v>
      </c>
      <c r="N1175" t="str">
        <f>+VLOOKUP(M1175,LineCode!$E:$F,2,0)</f>
        <v>3p_11kV_100_ACSR_Al_o</v>
      </c>
      <c r="R1175" t="s">
        <v>296</v>
      </c>
      <c r="S1175" t="str">
        <f t="shared" si="127"/>
        <v>Line.line_IM1_6028_6029</v>
      </c>
      <c r="T1175" t="str">
        <f t="shared" si="128"/>
        <v>Bus1=6028</v>
      </c>
      <c r="U1175" t="str">
        <f t="shared" si="129"/>
        <v>Bus2=6029</v>
      </c>
      <c r="V1175" t="str">
        <f t="shared" si="130"/>
        <v>phases=3</v>
      </c>
      <c r="W1175" t="str">
        <f t="shared" si="131"/>
        <v>Linecode=3p_11kV_100_ACSR_Al_o</v>
      </c>
      <c r="X1175" t="str">
        <f t="shared" si="132"/>
        <v>Length=15.1866</v>
      </c>
      <c r="Y1175" t="s">
        <v>307</v>
      </c>
    </row>
    <row r="1176" spans="1:25" x14ac:dyDescent="0.25">
      <c r="A1176" t="s">
        <v>34</v>
      </c>
      <c r="B1176">
        <v>11</v>
      </c>
      <c r="C1176" t="s">
        <v>37</v>
      </c>
      <c r="D1176">
        <v>100</v>
      </c>
      <c r="E1176" t="s">
        <v>27</v>
      </c>
      <c r="F1176" t="s">
        <v>38</v>
      </c>
      <c r="G1176" t="s">
        <v>30</v>
      </c>
      <c r="H1176">
        <v>3</v>
      </c>
      <c r="I1176">
        <v>16.698</v>
      </c>
      <c r="J1176" t="s">
        <v>268</v>
      </c>
      <c r="K1176">
        <v>6029</v>
      </c>
      <c r="L1176">
        <v>6030</v>
      </c>
      <c r="M1176" t="str">
        <f t="shared" si="126"/>
        <v>Dog100OverACSR</v>
      </c>
      <c r="N1176" t="str">
        <f>+VLOOKUP(M1176,LineCode!$E:$F,2,0)</f>
        <v>3p_11kV_100_ACSR_Al_o</v>
      </c>
      <c r="R1176" t="s">
        <v>296</v>
      </c>
      <c r="S1176" t="str">
        <f t="shared" si="127"/>
        <v>Line.line_IM1_6029_6030</v>
      </c>
      <c r="T1176" t="str">
        <f t="shared" si="128"/>
        <v>Bus1=6029</v>
      </c>
      <c r="U1176" t="str">
        <f t="shared" si="129"/>
        <v>Bus2=6030</v>
      </c>
      <c r="V1176" t="str">
        <f t="shared" si="130"/>
        <v>phases=3</v>
      </c>
      <c r="W1176" t="str">
        <f t="shared" si="131"/>
        <v>Linecode=3p_11kV_100_ACSR_Al_o</v>
      </c>
      <c r="X1176" t="str">
        <f t="shared" si="132"/>
        <v>Length=16.698</v>
      </c>
      <c r="Y1176" t="s">
        <v>307</v>
      </c>
    </row>
    <row r="1177" spans="1:25" x14ac:dyDescent="0.25">
      <c r="A1177" t="s">
        <v>34</v>
      </c>
      <c r="B1177">
        <v>11</v>
      </c>
      <c r="C1177" t="s">
        <v>37</v>
      </c>
      <c r="D1177">
        <v>100</v>
      </c>
      <c r="E1177" t="s">
        <v>27</v>
      </c>
      <c r="F1177" t="s">
        <v>38</v>
      </c>
      <c r="G1177" t="s">
        <v>30</v>
      </c>
      <c r="H1177">
        <v>3</v>
      </c>
      <c r="I1177">
        <v>9.3537400000000002</v>
      </c>
      <c r="J1177" t="s">
        <v>268</v>
      </c>
      <c r="K1177">
        <v>6030</v>
      </c>
      <c r="L1177">
        <v>6031</v>
      </c>
      <c r="M1177" t="str">
        <f t="shared" si="126"/>
        <v>Dog100OverACSR</v>
      </c>
      <c r="N1177" t="str">
        <f>+VLOOKUP(M1177,LineCode!$E:$F,2,0)</f>
        <v>3p_11kV_100_ACSR_Al_o</v>
      </c>
      <c r="R1177" t="s">
        <v>296</v>
      </c>
      <c r="S1177" t="str">
        <f t="shared" si="127"/>
        <v>Line.line_IM1_6030_6031</v>
      </c>
      <c r="T1177" t="str">
        <f t="shared" si="128"/>
        <v>Bus1=6030</v>
      </c>
      <c r="U1177" t="str">
        <f t="shared" si="129"/>
        <v>Bus2=6031</v>
      </c>
      <c r="V1177" t="str">
        <f t="shared" si="130"/>
        <v>phases=3</v>
      </c>
      <c r="W1177" t="str">
        <f t="shared" si="131"/>
        <v>Linecode=3p_11kV_100_ACSR_Al_o</v>
      </c>
      <c r="X1177" t="str">
        <f t="shared" si="132"/>
        <v>Length=9.35374</v>
      </c>
      <c r="Y1177" t="s">
        <v>307</v>
      </c>
    </row>
    <row r="1178" spans="1:25" x14ac:dyDescent="0.25">
      <c r="A1178" t="s">
        <v>34</v>
      </c>
      <c r="B1178">
        <v>11</v>
      </c>
      <c r="C1178" t="s">
        <v>37</v>
      </c>
      <c r="D1178">
        <v>100</v>
      </c>
      <c r="E1178" t="s">
        <v>27</v>
      </c>
      <c r="F1178" t="s">
        <v>38</v>
      </c>
      <c r="G1178" t="s">
        <v>30</v>
      </c>
      <c r="H1178">
        <v>3</v>
      </c>
      <c r="I1178">
        <v>13.79</v>
      </c>
      <c r="J1178" t="s">
        <v>268</v>
      </c>
      <c r="K1178">
        <v>6031</v>
      </c>
      <c r="L1178">
        <v>6032</v>
      </c>
      <c r="M1178" t="str">
        <f t="shared" si="126"/>
        <v>Dog100OverACSR</v>
      </c>
      <c r="N1178" t="str">
        <f>+VLOOKUP(M1178,LineCode!$E:$F,2,0)</f>
        <v>3p_11kV_100_ACSR_Al_o</v>
      </c>
      <c r="R1178" t="s">
        <v>296</v>
      </c>
      <c r="S1178" t="str">
        <f t="shared" si="127"/>
        <v>Line.line_IM1_6031_6032</v>
      </c>
      <c r="T1178" t="str">
        <f t="shared" si="128"/>
        <v>Bus1=6031</v>
      </c>
      <c r="U1178" t="str">
        <f t="shared" si="129"/>
        <v>Bus2=6032</v>
      </c>
      <c r="V1178" t="str">
        <f t="shared" si="130"/>
        <v>phases=3</v>
      </c>
      <c r="W1178" t="str">
        <f t="shared" si="131"/>
        <v>Linecode=3p_11kV_100_ACSR_Al_o</v>
      </c>
      <c r="X1178" t="str">
        <f t="shared" si="132"/>
        <v>Length=13.79</v>
      </c>
      <c r="Y1178" t="s">
        <v>307</v>
      </c>
    </row>
    <row r="1179" spans="1:25" x14ac:dyDescent="0.25">
      <c r="A1179" t="s">
        <v>34</v>
      </c>
      <c r="B1179">
        <v>11</v>
      </c>
      <c r="C1179" t="s">
        <v>37</v>
      </c>
      <c r="D1179">
        <v>100</v>
      </c>
      <c r="E1179" t="s">
        <v>27</v>
      </c>
      <c r="F1179" t="s">
        <v>38</v>
      </c>
      <c r="G1179" t="s">
        <v>30</v>
      </c>
      <c r="H1179">
        <v>3</v>
      </c>
      <c r="I1179">
        <v>9.9035399999999996</v>
      </c>
      <c r="J1179" t="s">
        <v>268</v>
      </c>
      <c r="K1179">
        <v>6032</v>
      </c>
      <c r="L1179">
        <v>6033</v>
      </c>
      <c r="M1179" t="str">
        <f t="shared" si="126"/>
        <v>Dog100OverACSR</v>
      </c>
      <c r="N1179" t="str">
        <f>+VLOOKUP(M1179,LineCode!$E:$F,2,0)</f>
        <v>3p_11kV_100_ACSR_Al_o</v>
      </c>
      <c r="R1179" t="s">
        <v>296</v>
      </c>
      <c r="S1179" t="str">
        <f t="shared" si="127"/>
        <v>Line.line_IM1_6032_6033</v>
      </c>
      <c r="T1179" t="str">
        <f t="shared" si="128"/>
        <v>Bus1=6032</v>
      </c>
      <c r="U1179" t="str">
        <f t="shared" si="129"/>
        <v>Bus2=6033</v>
      </c>
      <c r="V1179" t="str">
        <f t="shared" si="130"/>
        <v>phases=3</v>
      </c>
      <c r="W1179" t="str">
        <f t="shared" si="131"/>
        <v>Linecode=3p_11kV_100_ACSR_Al_o</v>
      </c>
      <c r="X1179" t="str">
        <f t="shared" si="132"/>
        <v>Length=9.90354</v>
      </c>
      <c r="Y1179" t="s">
        <v>307</v>
      </c>
    </row>
    <row r="1180" spans="1:25" x14ac:dyDescent="0.25">
      <c r="A1180" t="s">
        <v>34</v>
      </c>
      <c r="B1180">
        <v>11</v>
      </c>
      <c r="C1180" t="s">
        <v>37</v>
      </c>
      <c r="D1180">
        <v>100</v>
      </c>
      <c r="E1180" t="s">
        <v>27</v>
      </c>
      <c r="F1180" t="s">
        <v>38</v>
      </c>
      <c r="G1180" t="s">
        <v>30</v>
      </c>
      <c r="H1180">
        <v>3</v>
      </c>
      <c r="I1180">
        <v>8.1122300000000003</v>
      </c>
      <c r="J1180" t="s">
        <v>268</v>
      </c>
      <c r="K1180">
        <v>6033</v>
      </c>
      <c r="L1180">
        <v>6034</v>
      </c>
      <c r="M1180" t="str">
        <f t="shared" si="126"/>
        <v>Dog100OverACSR</v>
      </c>
      <c r="N1180" t="str">
        <f>+VLOOKUP(M1180,LineCode!$E:$F,2,0)</f>
        <v>3p_11kV_100_ACSR_Al_o</v>
      </c>
      <c r="R1180" t="s">
        <v>296</v>
      </c>
      <c r="S1180" t="str">
        <f t="shared" si="127"/>
        <v>Line.line_IM1_6033_6034</v>
      </c>
      <c r="T1180" t="str">
        <f t="shared" si="128"/>
        <v>Bus1=6033</v>
      </c>
      <c r="U1180" t="str">
        <f t="shared" si="129"/>
        <v>Bus2=6034</v>
      </c>
      <c r="V1180" t="str">
        <f t="shared" si="130"/>
        <v>phases=3</v>
      </c>
      <c r="W1180" t="str">
        <f t="shared" si="131"/>
        <v>Linecode=3p_11kV_100_ACSR_Al_o</v>
      </c>
      <c r="X1180" t="str">
        <f t="shared" si="132"/>
        <v>Length=8.11223</v>
      </c>
      <c r="Y1180" t="s">
        <v>307</v>
      </c>
    </row>
    <row r="1181" spans="1:25" x14ac:dyDescent="0.25">
      <c r="A1181" t="s">
        <v>34</v>
      </c>
      <c r="B1181">
        <v>11</v>
      </c>
      <c r="C1181" t="s">
        <v>37</v>
      </c>
      <c r="D1181">
        <v>100</v>
      </c>
      <c r="E1181" t="s">
        <v>27</v>
      </c>
      <c r="F1181" t="s">
        <v>38</v>
      </c>
      <c r="G1181" t="s">
        <v>30</v>
      </c>
      <c r="H1181">
        <v>3</v>
      </c>
      <c r="I1181">
        <v>11.1456</v>
      </c>
      <c r="J1181" t="s">
        <v>268</v>
      </c>
      <c r="K1181">
        <v>6034</v>
      </c>
      <c r="L1181">
        <v>6035</v>
      </c>
      <c r="M1181" t="str">
        <f t="shared" si="126"/>
        <v>Dog100OverACSR</v>
      </c>
      <c r="N1181" t="str">
        <f>+VLOOKUP(M1181,LineCode!$E:$F,2,0)</f>
        <v>3p_11kV_100_ACSR_Al_o</v>
      </c>
      <c r="R1181" t="s">
        <v>296</v>
      </c>
      <c r="S1181" t="str">
        <f t="shared" si="127"/>
        <v>Line.line_IM1_6034_6035</v>
      </c>
      <c r="T1181" t="str">
        <f t="shared" si="128"/>
        <v>Bus1=6034</v>
      </c>
      <c r="U1181" t="str">
        <f t="shared" si="129"/>
        <v>Bus2=6035</v>
      </c>
      <c r="V1181" t="str">
        <f t="shared" si="130"/>
        <v>phases=3</v>
      </c>
      <c r="W1181" t="str">
        <f t="shared" si="131"/>
        <v>Linecode=3p_11kV_100_ACSR_Al_o</v>
      </c>
      <c r="X1181" t="str">
        <f t="shared" si="132"/>
        <v>Length=11.1456</v>
      </c>
      <c r="Y1181" t="s">
        <v>307</v>
      </c>
    </row>
    <row r="1182" spans="1:25" x14ac:dyDescent="0.25">
      <c r="A1182" t="s">
        <v>34</v>
      </c>
      <c r="B1182">
        <v>11</v>
      </c>
      <c r="C1182" t="s">
        <v>37</v>
      </c>
      <c r="D1182">
        <v>100</v>
      </c>
      <c r="E1182" t="s">
        <v>27</v>
      </c>
      <c r="F1182" t="s">
        <v>38</v>
      </c>
      <c r="G1182" t="s">
        <v>30</v>
      </c>
      <c r="H1182">
        <v>3</v>
      </c>
      <c r="I1182">
        <v>16.1935</v>
      </c>
      <c r="J1182" t="s">
        <v>268</v>
      </c>
      <c r="K1182">
        <v>6035</v>
      </c>
      <c r="L1182">
        <v>6036</v>
      </c>
      <c r="M1182" t="str">
        <f t="shared" si="126"/>
        <v>Dog100OverACSR</v>
      </c>
      <c r="N1182" t="str">
        <f>+VLOOKUP(M1182,LineCode!$E:$F,2,0)</f>
        <v>3p_11kV_100_ACSR_Al_o</v>
      </c>
      <c r="R1182" t="s">
        <v>296</v>
      </c>
      <c r="S1182" t="str">
        <f t="shared" si="127"/>
        <v>Line.line_IM1_6035_6036</v>
      </c>
      <c r="T1182" t="str">
        <f t="shared" si="128"/>
        <v>Bus1=6035</v>
      </c>
      <c r="U1182" t="str">
        <f t="shared" si="129"/>
        <v>Bus2=6036</v>
      </c>
      <c r="V1182" t="str">
        <f t="shared" si="130"/>
        <v>phases=3</v>
      </c>
      <c r="W1182" t="str">
        <f t="shared" si="131"/>
        <v>Linecode=3p_11kV_100_ACSR_Al_o</v>
      </c>
      <c r="X1182" t="str">
        <f t="shared" si="132"/>
        <v>Length=16.1935</v>
      </c>
      <c r="Y1182" t="s">
        <v>307</v>
      </c>
    </row>
    <row r="1183" spans="1:25" x14ac:dyDescent="0.25">
      <c r="A1183" t="s">
        <v>34</v>
      </c>
      <c r="B1183">
        <v>11</v>
      </c>
      <c r="C1183" t="s">
        <v>37</v>
      </c>
      <c r="D1183">
        <v>100</v>
      </c>
      <c r="E1183" t="s">
        <v>27</v>
      </c>
      <c r="F1183" t="s">
        <v>38</v>
      </c>
      <c r="G1183" t="s">
        <v>30</v>
      </c>
      <c r="H1183">
        <v>3</v>
      </c>
      <c r="I1183">
        <v>19.591799999999999</v>
      </c>
      <c r="J1183" t="s">
        <v>268</v>
      </c>
      <c r="K1183">
        <v>6036</v>
      </c>
      <c r="L1183">
        <v>6037</v>
      </c>
      <c r="M1183" t="str">
        <f t="shared" si="126"/>
        <v>Dog100OverACSR</v>
      </c>
      <c r="N1183" t="str">
        <f>+VLOOKUP(M1183,LineCode!$E:$F,2,0)</f>
        <v>3p_11kV_100_ACSR_Al_o</v>
      </c>
      <c r="R1183" t="s">
        <v>296</v>
      </c>
      <c r="S1183" t="str">
        <f t="shared" si="127"/>
        <v>Line.line_IM1_6036_6037</v>
      </c>
      <c r="T1183" t="str">
        <f t="shared" si="128"/>
        <v>Bus1=6036</v>
      </c>
      <c r="U1183" t="str">
        <f t="shared" si="129"/>
        <v>Bus2=6037</v>
      </c>
      <c r="V1183" t="str">
        <f t="shared" si="130"/>
        <v>phases=3</v>
      </c>
      <c r="W1183" t="str">
        <f t="shared" si="131"/>
        <v>Linecode=3p_11kV_100_ACSR_Al_o</v>
      </c>
      <c r="X1183" t="str">
        <f t="shared" si="132"/>
        <v>Length=19.5918</v>
      </c>
      <c r="Y1183" t="s">
        <v>307</v>
      </c>
    </row>
    <row r="1184" spans="1:25" x14ac:dyDescent="0.25">
      <c r="A1184" t="s">
        <v>34</v>
      </c>
      <c r="B1184">
        <v>11</v>
      </c>
      <c r="C1184" t="s">
        <v>37</v>
      </c>
      <c r="D1184">
        <v>100</v>
      </c>
      <c r="E1184" t="s">
        <v>27</v>
      </c>
      <c r="F1184" t="s">
        <v>38</v>
      </c>
      <c r="G1184" t="s">
        <v>30</v>
      </c>
      <c r="H1184">
        <v>3</v>
      </c>
      <c r="I1184">
        <v>7.9924400000000002</v>
      </c>
      <c r="J1184" t="s">
        <v>268</v>
      </c>
      <c r="K1184">
        <v>6037</v>
      </c>
      <c r="L1184">
        <v>6038</v>
      </c>
      <c r="M1184" t="str">
        <f t="shared" si="126"/>
        <v>Dog100OverACSR</v>
      </c>
      <c r="N1184" t="str">
        <f>+VLOOKUP(M1184,LineCode!$E:$F,2,0)</f>
        <v>3p_11kV_100_ACSR_Al_o</v>
      </c>
      <c r="R1184" t="s">
        <v>296</v>
      </c>
      <c r="S1184" t="str">
        <f t="shared" si="127"/>
        <v>Line.line_IM1_6037_6038</v>
      </c>
      <c r="T1184" t="str">
        <f t="shared" si="128"/>
        <v>Bus1=6037</v>
      </c>
      <c r="U1184" t="str">
        <f t="shared" si="129"/>
        <v>Bus2=6038</v>
      </c>
      <c r="V1184" t="str">
        <f t="shared" si="130"/>
        <v>phases=3</v>
      </c>
      <c r="W1184" t="str">
        <f t="shared" si="131"/>
        <v>Linecode=3p_11kV_100_ACSR_Al_o</v>
      </c>
      <c r="X1184" t="str">
        <f t="shared" si="132"/>
        <v>Length=7.99244</v>
      </c>
      <c r="Y1184" t="s">
        <v>307</v>
      </c>
    </row>
    <row r="1185" spans="1:25" x14ac:dyDescent="0.25">
      <c r="A1185" t="s">
        <v>34</v>
      </c>
      <c r="B1185">
        <v>11</v>
      </c>
      <c r="C1185" t="s">
        <v>37</v>
      </c>
      <c r="D1185">
        <v>100</v>
      </c>
      <c r="E1185" t="s">
        <v>27</v>
      </c>
      <c r="F1185" t="s">
        <v>38</v>
      </c>
      <c r="G1185" t="s">
        <v>30</v>
      </c>
      <c r="H1185">
        <v>3</v>
      </c>
      <c r="I1185">
        <v>13.280200000000001</v>
      </c>
      <c r="J1185" t="s">
        <v>268</v>
      </c>
      <c r="K1185">
        <v>6038</v>
      </c>
      <c r="L1185">
        <v>6039</v>
      </c>
      <c r="M1185" t="str">
        <f t="shared" si="126"/>
        <v>Dog100OverACSR</v>
      </c>
      <c r="N1185" t="str">
        <f>+VLOOKUP(M1185,LineCode!$E:$F,2,0)</f>
        <v>3p_11kV_100_ACSR_Al_o</v>
      </c>
      <c r="R1185" t="s">
        <v>296</v>
      </c>
      <c r="S1185" t="str">
        <f t="shared" si="127"/>
        <v>Line.line_IM1_6038_6039</v>
      </c>
      <c r="T1185" t="str">
        <f t="shared" si="128"/>
        <v>Bus1=6038</v>
      </c>
      <c r="U1185" t="str">
        <f t="shared" si="129"/>
        <v>Bus2=6039</v>
      </c>
      <c r="V1185" t="str">
        <f t="shared" si="130"/>
        <v>phases=3</v>
      </c>
      <c r="W1185" t="str">
        <f t="shared" si="131"/>
        <v>Linecode=3p_11kV_100_ACSR_Al_o</v>
      </c>
      <c r="X1185" t="str">
        <f t="shared" si="132"/>
        <v>Length=13.2802</v>
      </c>
      <c r="Y1185" t="s">
        <v>307</v>
      </c>
    </row>
    <row r="1186" spans="1:25" x14ac:dyDescent="0.25">
      <c r="A1186" t="s">
        <v>34</v>
      </c>
      <c r="B1186">
        <v>11</v>
      </c>
      <c r="C1186" t="s">
        <v>37</v>
      </c>
      <c r="D1186">
        <v>100</v>
      </c>
      <c r="E1186" t="s">
        <v>27</v>
      </c>
      <c r="F1186" t="s">
        <v>38</v>
      </c>
      <c r="G1186" t="s">
        <v>30</v>
      </c>
      <c r="H1186">
        <v>3</v>
      </c>
      <c r="I1186">
        <v>29.034199999999998</v>
      </c>
      <c r="J1186" t="s">
        <v>268</v>
      </c>
      <c r="K1186">
        <v>6039</v>
      </c>
      <c r="L1186">
        <v>6040</v>
      </c>
      <c r="M1186" t="str">
        <f t="shared" si="126"/>
        <v>Dog100OverACSR</v>
      </c>
      <c r="N1186" t="str">
        <f>+VLOOKUP(M1186,LineCode!$E:$F,2,0)</f>
        <v>3p_11kV_100_ACSR_Al_o</v>
      </c>
      <c r="R1186" t="s">
        <v>296</v>
      </c>
      <c r="S1186" t="str">
        <f t="shared" si="127"/>
        <v>Line.line_IM1_6039_6040</v>
      </c>
      <c r="T1186" t="str">
        <f t="shared" si="128"/>
        <v>Bus1=6039</v>
      </c>
      <c r="U1186" t="str">
        <f t="shared" si="129"/>
        <v>Bus2=6040</v>
      </c>
      <c r="V1186" t="str">
        <f t="shared" si="130"/>
        <v>phases=3</v>
      </c>
      <c r="W1186" t="str">
        <f t="shared" si="131"/>
        <v>Linecode=3p_11kV_100_ACSR_Al_o</v>
      </c>
      <c r="X1186" t="str">
        <f t="shared" si="132"/>
        <v>Length=29.0342</v>
      </c>
      <c r="Y1186" t="s">
        <v>307</v>
      </c>
    </row>
    <row r="1187" spans="1:25" x14ac:dyDescent="0.25">
      <c r="A1187" t="s">
        <v>34</v>
      </c>
      <c r="B1187">
        <v>11</v>
      </c>
      <c r="C1187" t="s">
        <v>37</v>
      </c>
      <c r="D1187">
        <v>100</v>
      </c>
      <c r="E1187" t="s">
        <v>27</v>
      </c>
      <c r="F1187" t="s">
        <v>38</v>
      </c>
      <c r="G1187" t="s">
        <v>30</v>
      </c>
      <c r="H1187">
        <v>3</v>
      </c>
      <c r="I1187">
        <v>14.6218</v>
      </c>
      <c r="J1187" t="s">
        <v>268</v>
      </c>
      <c r="K1187">
        <v>6040</v>
      </c>
      <c r="L1187">
        <v>6041</v>
      </c>
      <c r="M1187" t="str">
        <f t="shared" si="126"/>
        <v>Dog100OverACSR</v>
      </c>
      <c r="N1187" t="str">
        <f>+VLOOKUP(M1187,LineCode!$E:$F,2,0)</f>
        <v>3p_11kV_100_ACSR_Al_o</v>
      </c>
      <c r="R1187" t="s">
        <v>296</v>
      </c>
      <c r="S1187" t="str">
        <f t="shared" si="127"/>
        <v>Line.line_IM1_6040_6041</v>
      </c>
      <c r="T1187" t="str">
        <f t="shared" si="128"/>
        <v>Bus1=6040</v>
      </c>
      <c r="U1187" t="str">
        <f t="shared" si="129"/>
        <v>Bus2=6041</v>
      </c>
      <c r="V1187" t="str">
        <f t="shared" si="130"/>
        <v>phases=3</v>
      </c>
      <c r="W1187" t="str">
        <f t="shared" si="131"/>
        <v>Linecode=3p_11kV_100_ACSR_Al_o</v>
      </c>
      <c r="X1187" t="str">
        <f t="shared" si="132"/>
        <v>Length=14.6218</v>
      </c>
      <c r="Y1187" t="s">
        <v>307</v>
      </c>
    </row>
    <row r="1188" spans="1:25" x14ac:dyDescent="0.25">
      <c r="A1188" t="s">
        <v>34</v>
      </c>
      <c r="B1188">
        <v>11</v>
      </c>
      <c r="C1188" t="s">
        <v>37</v>
      </c>
      <c r="D1188">
        <v>100</v>
      </c>
      <c r="E1188" t="s">
        <v>27</v>
      </c>
      <c r="F1188" t="s">
        <v>38</v>
      </c>
      <c r="G1188" t="s">
        <v>30</v>
      </c>
      <c r="H1188">
        <v>3</v>
      </c>
      <c r="I1188">
        <v>13.735900000000001</v>
      </c>
      <c r="J1188" t="s">
        <v>268</v>
      </c>
      <c r="K1188">
        <v>6041</v>
      </c>
      <c r="L1188">
        <v>6042</v>
      </c>
      <c r="M1188" t="str">
        <f t="shared" si="126"/>
        <v>Dog100OverACSR</v>
      </c>
      <c r="N1188" t="str">
        <f>+VLOOKUP(M1188,LineCode!$E:$F,2,0)</f>
        <v>3p_11kV_100_ACSR_Al_o</v>
      </c>
      <c r="R1188" t="s">
        <v>296</v>
      </c>
      <c r="S1188" t="str">
        <f t="shared" si="127"/>
        <v>Line.line_IM1_6041_6042</v>
      </c>
      <c r="T1188" t="str">
        <f t="shared" si="128"/>
        <v>Bus1=6041</v>
      </c>
      <c r="U1188" t="str">
        <f t="shared" si="129"/>
        <v>Bus2=6042</v>
      </c>
      <c r="V1188" t="str">
        <f t="shared" si="130"/>
        <v>phases=3</v>
      </c>
      <c r="W1188" t="str">
        <f t="shared" si="131"/>
        <v>Linecode=3p_11kV_100_ACSR_Al_o</v>
      </c>
      <c r="X1188" t="str">
        <f t="shared" si="132"/>
        <v>Length=13.7359</v>
      </c>
      <c r="Y1188" t="s">
        <v>307</v>
      </c>
    </row>
    <row r="1189" spans="1:25" x14ac:dyDescent="0.25">
      <c r="A1189" t="s">
        <v>34</v>
      </c>
      <c r="B1189">
        <v>11</v>
      </c>
      <c r="C1189" t="s">
        <v>37</v>
      </c>
      <c r="D1189">
        <v>100</v>
      </c>
      <c r="E1189" t="s">
        <v>27</v>
      </c>
      <c r="F1189" t="s">
        <v>38</v>
      </c>
      <c r="G1189" t="s">
        <v>30</v>
      </c>
      <c r="H1189">
        <v>3</v>
      </c>
      <c r="I1189">
        <v>9.9036100000000005</v>
      </c>
      <c r="J1189" t="s">
        <v>268</v>
      </c>
      <c r="K1189">
        <v>6042</v>
      </c>
      <c r="L1189">
        <v>6043</v>
      </c>
      <c r="M1189" t="str">
        <f t="shared" si="126"/>
        <v>Dog100OverACSR</v>
      </c>
      <c r="N1189" t="str">
        <f>+VLOOKUP(M1189,LineCode!$E:$F,2,0)</f>
        <v>3p_11kV_100_ACSR_Al_o</v>
      </c>
      <c r="R1189" t="s">
        <v>296</v>
      </c>
      <c r="S1189" t="str">
        <f t="shared" si="127"/>
        <v>Line.line_IM1_6042_6043</v>
      </c>
      <c r="T1189" t="str">
        <f t="shared" si="128"/>
        <v>Bus1=6042</v>
      </c>
      <c r="U1189" t="str">
        <f t="shared" si="129"/>
        <v>Bus2=6043</v>
      </c>
      <c r="V1189" t="str">
        <f t="shared" si="130"/>
        <v>phases=3</v>
      </c>
      <c r="W1189" t="str">
        <f t="shared" si="131"/>
        <v>Linecode=3p_11kV_100_ACSR_Al_o</v>
      </c>
      <c r="X1189" t="str">
        <f t="shared" si="132"/>
        <v>Length=9.90361</v>
      </c>
      <c r="Y1189" t="s">
        <v>307</v>
      </c>
    </row>
    <row r="1190" spans="1:25" x14ac:dyDescent="0.25">
      <c r="A1190" t="s">
        <v>34</v>
      </c>
      <c r="B1190">
        <v>11</v>
      </c>
      <c r="C1190" t="s">
        <v>37</v>
      </c>
      <c r="D1190">
        <v>100</v>
      </c>
      <c r="E1190" t="s">
        <v>27</v>
      </c>
      <c r="F1190" t="s">
        <v>38</v>
      </c>
      <c r="G1190" t="s">
        <v>30</v>
      </c>
      <c r="H1190">
        <v>3</v>
      </c>
      <c r="I1190">
        <v>11.586399999999999</v>
      </c>
      <c r="J1190" t="s">
        <v>268</v>
      </c>
      <c r="K1190">
        <v>6043</v>
      </c>
      <c r="L1190">
        <v>6142</v>
      </c>
      <c r="M1190" t="str">
        <f t="shared" si="126"/>
        <v>Dog100OverACSR</v>
      </c>
      <c r="N1190" t="str">
        <f>+VLOOKUP(M1190,LineCode!$E:$F,2,0)</f>
        <v>3p_11kV_100_ACSR_Al_o</v>
      </c>
      <c r="R1190" t="s">
        <v>296</v>
      </c>
      <c r="S1190" t="str">
        <f t="shared" si="127"/>
        <v>Line.line_IM1_6043_6142</v>
      </c>
      <c r="T1190" t="str">
        <f t="shared" si="128"/>
        <v>Bus1=6043</v>
      </c>
      <c r="U1190" t="str">
        <f t="shared" si="129"/>
        <v>Bus2=6142</v>
      </c>
      <c r="V1190" t="str">
        <f t="shared" si="130"/>
        <v>phases=3</v>
      </c>
      <c r="W1190" t="str">
        <f t="shared" si="131"/>
        <v>Linecode=3p_11kV_100_ACSR_Al_o</v>
      </c>
      <c r="X1190" t="str">
        <f t="shared" si="132"/>
        <v>Length=11.5864</v>
      </c>
      <c r="Y1190" t="s">
        <v>307</v>
      </c>
    </row>
    <row r="1191" spans="1:25" x14ac:dyDescent="0.25">
      <c r="A1191" t="s">
        <v>34</v>
      </c>
      <c r="B1191">
        <v>11</v>
      </c>
      <c r="C1191" t="s">
        <v>37</v>
      </c>
      <c r="D1191">
        <v>100</v>
      </c>
      <c r="E1191" t="s">
        <v>27</v>
      </c>
      <c r="F1191" t="s">
        <v>38</v>
      </c>
      <c r="G1191" t="s">
        <v>30</v>
      </c>
      <c r="H1191">
        <v>3</v>
      </c>
      <c r="I1191">
        <v>0.54623999999999995</v>
      </c>
      <c r="J1191" t="s">
        <v>268</v>
      </c>
      <c r="K1191">
        <v>6142</v>
      </c>
      <c r="L1191">
        <v>6044</v>
      </c>
      <c r="M1191" t="str">
        <f t="shared" si="126"/>
        <v>Dog100OverACSR</v>
      </c>
      <c r="N1191" t="str">
        <f>+VLOOKUP(M1191,LineCode!$E:$F,2,0)</f>
        <v>3p_11kV_100_ACSR_Al_o</v>
      </c>
      <c r="R1191" t="s">
        <v>296</v>
      </c>
      <c r="S1191" t="str">
        <f t="shared" si="127"/>
        <v>Line.line_IM1_6142_6044</v>
      </c>
      <c r="T1191" t="str">
        <f t="shared" si="128"/>
        <v>Bus1=6142</v>
      </c>
      <c r="U1191" t="str">
        <f t="shared" si="129"/>
        <v>Bus2=6044</v>
      </c>
      <c r="V1191" t="str">
        <f t="shared" si="130"/>
        <v>phases=3</v>
      </c>
      <c r="W1191" t="str">
        <f t="shared" si="131"/>
        <v>Linecode=3p_11kV_100_ACSR_Al_o</v>
      </c>
      <c r="X1191" t="str">
        <f t="shared" si="132"/>
        <v>Length=0.54624</v>
      </c>
      <c r="Y1191" t="s">
        <v>307</v>
      </c>
    </row>
    <row r="1192" spans="1:25" x14ac:dyDescent="0.25">
      <c r="A1192" t="s">
        <v>34</v>
      </c>
      <c r="B1192">
        <v>11</v>
      </c>
      <c r="C1192" t="s">
        <v>37</v>
      </c>
      <c r="D1192">
        <v>100</v>
      </c>
      <c r="E1192" t="s">
        <v>27</v>
      </c>
      <c r="F1192" t="s">
        <v>38</v>
      </c>
      <c r="G1192" t="s">
        <v>30</v>
      </c>
      <c r="H1192">
        <v>3</v>
      </c>
      <c r="I1192">
        <v>3.9033500000000001</v>
      </c>
      <c r="J1192" t="s">
        <v>268</v>
      </c>
      <c r="K1192">
        <v>6044</v>
      </c>
      <c r="L1192">
        <v>6141</v>
      </c>
      <c r="M1192" t="str">
        <f t="shared" si="126"/>
        <v>Dog100OverACSR</v>
      </c>
      <c r="N1192" t="str">
        <f>+VLOOKUP(M1192,LineCode!$E:$F,2,0)</f>
        <v>3p_11kV_100_ACSR_Al_o</v>
      </c>
      <c r="R1192" t="s">
        <v>296</v>
      </c>
      <c r="S1192" t="str">
        <f t="shared" si="127"/>
        <v>Line.line_IM1_6044_6141</v>
      </c>
      <c r="T1192" t="str">
        <f t="shared" si="128"/>
        <v>Bus1=6044</v>
      </c>
      <c r="U1192" t="str">
        <f t="shared" si="129"/>
        <v>Bus2=6141</v>
      </c>
      <c r="V1192" t="str">
        <f t="shared" si="130"/>
        <v>phases=3</v>
      </c>
      <c r="W1192" t="str">
        <f t="shared" si="131"/>
        <v>Linecode=3p_11kV_100_ACSR_Al_o</v>
      </c>
      <c r="X1192" t="str">
        <f t="shared" si="132"/>
        <v>Length=3.90335</v>
      </c>
      <c r="Y1192" t="s">
        <v>307</v>
      </c>
    </row>
    <row r="1193" spans="1:25" x14ac:dyDescent="0.25">
      <c r="A1193" t="s">
        <v>34</v>
      </c>
      <c r="B1193">
        <v>11</v>
      </c>
      <c r="C1193" t="s">
        <v>37</v>
      </c>
      <c r="D1193">
        <v>100</v>
      </c>
      <c r="E1193" t="s">
        <v>27</v>
      </c>
      <c r="F1193" t="s">
        <v>38</v>
      </c>
      <c r="G1193" t="s">
        <v>30</v>
      </c>
      <c r="H1193">
        <v>3</v>
      </c>
      <c r="I1193">
        <v>31.729700000000001</v>
      </c>
      <c r="J1193" t="s">
        <v>268</v>
      </c>
      <c r="K1193">
        <v>6045</v>
      </c>
      <c r="L1193">
        <v>6046</v>
      </c>
      <c r="M1193" t="str">
        <f t="shared" si="126"/>
        <v>Dog100OverACSR</v>
      </c>
      <c r="N1193" t="str">
        <f>+VLOOKUP(M1193,LineCode!$E:$F,2,0)</f>
        <v>3p_11kV_100_ACSR_Al_o</v>
      </c>
      <c r="R1193" t="s">
        <v>296</v>
      </c>
      <c r="S1193" t="str">
        <f t="shared" si="127"/>
        <v>Line.line_IM1_6045_6046</v>
      </c>
      <c r="T1193" t="str">
        <f t="shared" si="128"/>
        <v>Bus1=6045</v>
      </c>
      <c r="U1193" t="str">
        <f t="shared" si="129"/>
        <v>Bus2=6046</v>
      </c>
      <c r="V1193" t="str">
        <f t="shared" si="130"/>
        <v>phases=3</v>
      </c>
      <c r="W1193" t="str">
        <f t="shared" si="131"/>
        <v>Linecode=3p_11kV_100_ACSR_Al_o</v>
      </c>
      <c r="X1193" t="str">
        <f t="shared" si="132"/>
        <v>Length=31.7297</v>
      </c>
      <c r="Y1193" t="s">
        <v>307</v>
      </c>
    </row>
    <row r="1194" spans="1:25" x14ac:dyDescent="0.25">
      <c r="A1194" t="s">
        <v>34</v>
      </c>
      <c r="B1194">
        <v>11</v>
      </c>
      <c r="C1194" t="s">
        <v>37</v>
      </c>
      <c r="D1194">
        <v>100</v>
      </c>
      <c r="E1194" t="s">
        <v>27</v>
      </c>
      <c r="F1194" t="s">
        <v>38</v>
      </c>
      <c r="G1194" t="s">
        <v>30</v>
      </c>
      <c r="H1194">
        <v>3</v>
      </c>
      <c r="I1194">
        <v>14.279</v>
      </c>
      <c r="J1194" t="s">
        <v>268</v>
      </c>
      <c r="K1194">
        <v>6046</v>
      </c>
      <c r="L1194">
        <v>6047</v>
      </c>
      <c r="M1194" t="str">
        <f t="shared" si="126"/>
        <v>Dog100OverACSR</v>
      </c>
      <c r="N1194" t="str">
        <f>+VLOOKUP(M1194,LineCode!$E:$F,2,0)</f>
        <v>3p_11kV_100_ACSR_Al_o</v>
      </c>
      <c r="R1194" t="s">
        <v>296</v>
      </c>
      <c r="S1194" t="str">
        <f t="shared" si="127"/>
        <v>Line.line_IM1_6046_6047</v>
      </c>
      <c r="T1194" t="str">
        <f t="shared" si="128"/>
        <v>Bus1=6046</v>
      </c>
      <c r="U1194" t="str">
        <f t="shared" si="129"/>
        <v>Bus2=6047</v>
      </c>
      <c r="V1194" t="str">
        <f t="shared" si="130"/>
        <v>phases=3</v>
      </c>
      <c r="W1194" t="str">
        <f t="shared" si="131"/>
        <v>Linecode=3p_11kV_100_ACSR_Al_o</v>
      </c>
      <c r="X1194" t="str">
        <f t="shared" si="132"/>
        <v>Length=14.279</v>
      </c>
      <c r="Y1194" t="s">
        <v>307</v>
      </c>
    </row>
    <row r="1195" spans="1:25" x14ac:dyDescent="0.25">
      <c r="A1195" t="s">
        <v>34</v>
      </c>
      <c r="B1195">
        <v>11</v>
      </c>
      <c r="C1195" t="s">
        <v>37</v>
      </c>
      <c r="D1195">
        <v>100</v>
      </c>
      <c r="E1195" t="s">
        <v>27</v>
      </c>
      <c r="F1195" t="s">
        <v>38</v>
      </c>
      <c r="G1195" t="s">
        <v>30</v>
      </c>
      <c r="H1195">
        <v>3</v>
      </c>
      <c r="I1195">
        <v>23.7563</v>
      </c>
      <c r="J1195" t="s">
        <v>268</v>
      </c>
      <c r="K1195">
        <v>6047</v>
      </c>
      <c r="L1195">
        <v>6048</v>
      </c>
      <c r="M1195" t="str">
        <f t="shared" si="126"/>
        <v>Dog100OverACSR</v>
      </c>
      <c r="N1195" t="str">
        <f>+VLOOKUP(M1195,LineCode!$E:$F,2,0)</f>
        <v>3p_11kV_100_ACSR_Al_o</v>
      </c>
      <c r="R1195" t="s">
        <v>296</v>
      </c>
      <c r="S1195" t="str">
        <f t="shared" si="127"/>
        <v>Line.line_IM1_6047_6048</v>
      </c>
      <c r="T1195" t="str">
        <f t="shared" si="128"/>
        <v>Bus1=6047</v>
      </c>
      <c r="U1195" t="str">
        <f t="shared" si="129"/>
        <v>Bus2=6048</v>
      </c>
      <c r="V1195" t="str">
        <f t="shared" si="130"/>
        <v>phases=3</v>
      </c>
      <c r="W1195" t="str">
        <f t="shared" si="131"/>
        <v>Linecode=3p_11kV_100_ACSR_Al_o</v>
      </c>
      <c r="X1195" t="str">
        <f t="shared" si="132"/>
        <v>Length=23.7563</v>
      </c>
      <c r="Y1195" t="s">
        <v>307</v>
      </c>
    </row>
    <row r="1196" spans="1:25" x14ac:dyDescent="0.25">
      <c r="A1196" t="s">
        <v>34</v>
      </c>
      <c r="B1196">
        <v>11</v>
      </c>
      <c r="C1196" t="s">
        <v>37</v>
      </c>
      <c r="D1196">
        <v>100</v>
      </c>
      <c r="E1196" t="s">
        <v>27</v>
      </c>
      <c r="F1196" t="s">
        <v>38</v>
      </c>
      <c r="G1196" t="s">
        <v>30</v>
      </c>
      <c r="H1196">
        <v>3</v>
      </c>
      <c r="I1196">
        <v>17.721900000000002</v>
      </c>
      <c r="J1196" t="s">
        <v>268</v>
      </c>
      <c r="K1196">
        <v>6048</v>
      </c>
      <c r="L1196">
        <v>6049</v>
      </c>
      <c r="M1196" t="str">
        <f t="shared" si="126"/>
        <v>Dog100OverACSR</v>
      </c>
      <c r="N1196" t="str">
        <f>+VLOOKUP(M1196,LineCode!$E:$F,2,0)</f>
        <v>3p_11kV_100_ACSR_Al_o</v>
      </c>
      <c r="R1196" t="s">
        <v>296</v>
      </c>
      <c r="S1196" t="str">
        <f t="shared" si="127"/>
        <v>Line.line_IM1_6048_6049</v>
      </c>
      <c r="T1196" t="str">
        <f t="shared" si="128"/>
        <v>Bus1=6048</v>
      </c>
      <c r="U1196" t="str">
        <f t="shared" si="129"/>
        <v>Bus2=6049</v>
      </c>
      <c r="V1196" t="str">
        <f t="shared" si="130"/>
        <v>phases=3</v>
      </c>
      <c r="W1196" t="str">
        <f t="shared" si="131"/>
        <v>Linecode=3p_11kV_100_ACSR_Al_o</v>
      </c>
      <c r="X1196" t="str">
        <f t="shared" si="132"/>
        <v>Length=17.7219</v>
      </c>
      <c r="Y1196" t="s">
        <v>307</v>
      </c>
    </row>
    <row r="1197" spans="1:25" x14ac:dyDescent="0.25">
      <c r="A1197" t="s">
        <v>34</v>
      </c>
      <c r="B1197">
        <v>11</v>
      </c>
      <c r="C1197" t="s">
        <v>37</v>
      </c>
      <c r="D1197">
        <v>100</v>
      </c>
      <c r="E1197" t="s">
        <v>27</v>
      </c>
      <c r="F1197" t="s">
        <v>38</v>
      </c>
      <c r="G1197" t="s">
        <v>30</v>
      </c>
      <c r="H1197">
        <v>3</v>
      </c>
      <c r="I1197">
        <v>21.753799999999998</v>
      </c>
      <c r="J1197" t="s">
        <v>268</v>
      </c>
      <c r="K1197">
        <v>6049</v>
      </c>
      <c r="L1197">
        <v>6050</v>
      </c>
      <c r="M1197" t="str">
        <f t="shared" si="126"/>
        <v>Dog100OverACSR</v>
      </c>
      <c r="N1197" t="str">
        <f>+VLOOKUP(M1197,LineCode!$E:$F,2,0)</f>
        <v>3p_11kV_100_ACSR_Al_o</v>
      </c>
      <c r="R1197" t="s">
        <v>296</v>
      </c>
      <c r="S1197" t="str">
        <f t="shared" si="127"/>
        <v>Line.line_IM1_6049_6050</v>
      </c>
      <c r="T1197" t="str">
        <f t="shared" si="128"/>
        <v>Bus1=6049</v>
      </c>
      <c r="U1197" t="str">
        <f t="shared" si="129"/>
        <v>Bus2=6050</v>
      </c>
      <c r="V1197" t="str">
        <f t="shared" si="130"/>
        <v>phases=3</v>
      </c>
      <c r="W1197" t="str">
        <f t="shared" si="131"/>
        <v>Linecode=3p_11kV_100_ACSR_Al_o</v>
      </c>
      <c r="X1197" t="str">
        <f t="shared" si="132"/>
        <v>Length=21.7538</v>
      </c>
      <c r="Y1197" t="s">
        <v>307</v>
      </c>
    </row>
    <row r="1198" spans="1:25" x14ac:dyDescent="0.25">
      <c r="A1198" t="s">
        <v>34</v>
      </c>
      <c r="B1198">
        <v>11</v>
      </c>
      <c r="C1198" t="s">
        <v>37</v>
      </c>
      <c r="D1198">
        <v>100</v>
      </c>
      <c r="E1198" t="s">
        <v>27</v>
      </c>
      <c r="F1198" t="s">
        <v>38</v>
      </c>
      <c r="G1198" t="s">
        <v>30</v>
      </c>
      <c r="H1198">
        <v>3</v>
      </c>
      <c r="I1198">
        <v>13.8141</v>
      </c>
      <c r="J1198" t="s">
        <v>268</v>
      </c>
      <c r="K1198">
        <v>6050</v>
      </c>
      <c r="L1198">
        <v>6051</v>
      </c>
      <c r="M1198" t="str">
        <f t="shared" si="126"/>
        <v>Dog100OverACSR</v>
      </c>
      <c r="N1198" t="str">
        <f>+VLOOKUP(M1198,LineCode!$E:$F,2,0)</f>
        <v>3p_11kV_100_ACSR_Al_o</v>
      </c>
      <c r="R1198" t="s">
        <v>296</v>
      </c>
      <c r="S1198" t="str">
        <f t="shared" si="127"/>
        <v>Line.line_IM1_6050_6051</v>
      </c>
      <c r="T1198" t="str">
        <f t="shared" si="128"/>
        <v>Bus1=6050</v>
      </c>
      <c r="U1198" t="str">
        <f t="shared" si="129"/>
        <v>Bus2=6051</v>
      </c>
      <c r="V1198" t="str">
        <f t="shared" si="130"/>
        <v>phases=3</v>
      </c>
      <c r="W1198" t="str">
        <f t="shared" si="131"/>
        <v>Linecode=3p_11kV_100_ACSR_Al_o</v>
      </c>
      <c r="X1198" t="str">
        <f t="shared" si="132"/>
        <v>Length=13.8141</v>
      </c>
      <c r="Y1198" t="s">
        <v>307</v>
      </c>
    </row>
    <row r="1199" spans="1:25" x14ac:dyDescent="0.25">
      <c r="A1199" t="s">
        <v>34</v>
      </c>
      <c r="B1199">
        <v>11</v>
      </c>
      <c r="C1199" t="s">
        <v>37</v>
      </c>
      <c r="D1199">
        <v>100</v>
      </c>
      <c r="E1199" t="s">
        <v>27</v>
      </c>
      <c r="F1199" t="s">
        <v>38</v>
      </c>
      <c r="G1199" t="s">
        <v>30</v>
      </c>
      <c r="H1199">
        <v>3</v>
      </c>
      <c r="I1199">
        <v>23.928100000000001</v>
      </c>
      <c r="J1199" t="s">
        <v>268</v>
      </c>
      <c r="K1199">
        <v>6051</v>
      </c>
      <c r="L1199">
        <v>6052</v>
      </c>
      <c r="M1199" t="str">
        <f t="shared" si="126"/>
        <v>Dog100OverACSR</v>
      </c>
      <c r="N1199" t="str">
        <f>+VLOOKUP(M1199,LineCode!$E:$F,2,0)</f>
        <v>3p_11kV_100_ACSR_Al_o</v>
      </c>
      <c r="R1199" t="s">
        <v>296</v>
      </c>
      <c r="S1199" t="str">
        <f t="shared" si="127"/>
        <v>Line.line_IM1_6051_6052</v>
      </c>
      <c r="T1199" t="str">
        <f t="shared" si="128"/>
        <v>Bus1=6051</v>
      </c>
      <c r="U1199" t="str">
        <f t="shared" si="129"/>
        <v>Bus2=6052</v>
      </c>
      <c r="V1199" t="str">
        <f t="shared" si="130"/>
        <v>phases=3</v>
      </c>
      <c r="W1199" t="str">
        <f t="shared" si="131"/>
        <v>Linecode=3p_11kV_100_ACSR_Al_o</v>
      </c>
      <c r="X1199" t="str">
        <f t="shared" si="132"/>
        <v>Length=23.9281</v>
      </c>
      <c r="Y1199" t="s">
        <v>307</v>
      </c>
    </row>
    <row r="1200" spans="1:25" x14ac:dyDescent="0.25">
      <c r="A1200" t="s">
        <v>34</v>
      </c>
      <c r="B1200">
        <v>11</v>
      </c>
      <c r="C1200" t="s">
        <v>37</v>
      </c>
      <c r="D1200">
        <v>100</v>
      </c>
      <c r="E1200" t="s">
        <v>27</v>
      </c>
      <c r="F1200" t="s">
        <v>38</v>
      </c>
      <c r="G1200" t="s">
        <v>30</v>
      </c>
      <c r="H1200">
        <v>3</v>
      </c>
      <c r="I1200">
        <v>23.464500000000001</v>
      </c>
      <c r="J1200" t="s">
        <v>268</v>
      </c>
      <c r="K1200">
        <v>6052</v>
      </c>
      <c r="L1200">
        <v>6053</v>
      </c>
      <c r="M1200" t="str">
        <f t="shared" si="126"/>
        <v>Dog100OverACSR</v>
      </c>
      <c r="N1200" t="str">
        <f>+VLOOKUP(M1200,LineCode!$E:$F,2,0)</f>
        <v>3p_11kV_100_ACSR_Al_o</v>
      </c>
      <c r="R1200" t="s">
        <v>296</v>
      </c>
      <c r="S1200" t="str">
        <f t="shared" si="127"/>
        <v>Line.line_IM1_6052_6053</v>
      </c>
      <c r="T1200" t="str">
        <f t="shared" si="128"/>
        <v>Bus1=6052</v>
      </c>
      <c r="U1200" t="str">
        <f t="shared" si="129"/>
        <v>Bus2=6053</v>
      </c>
      <c r="V1200" t="str">
        <f t="shared" si="130"/>
        <v>phases=3</v>
      </c>
      <c r="W1200" t="str">
        <f t="shared" si="131"/>
        <v>Linecode=3p_11kV_100_ACSR_Al_o</v>
      </c>
      <c r="X1200" t="str">
        <f t="shared" si="132"/>
        <v>Length=23.4645</v>
      </c>
      <c r="Y1200" t="s">
        <v>307</v>
      </c>
    </row>
    <row r="1201" spans="1:25" x14ac:dyDescent="0.25">
      <c r="A1201" t="s">
        <v>34</v>
      </c>
      <c r="B1201">
        <v>11</v>
      </c>
      <c r="C1201" t="s">
        <v>37</v>
      </c>
      <c r="D1201">
        <v>100</v>
      </c>
      <c r="E1201" t="s">
        <v>27</v>
      </c>
      <c r="F1201" t="s">
        <v>38</v>
      </c>
      <c r="G1201" t="s">
        <v>30</v>
      </c>
      <c r="H1201">
        <v>3</v>
      </c>
      <c r="I1201">
        <v>12.9246</v>
      </c>
      <c r="J1201" t="s">
        <v>268</v>
      </c>
      <c r="K1201">
        <v>6053</v>
      </c>
      <c r="L1201">
        <v>6054</v>
      </c>
      <c r="M1201" t="str">
        <f t="shared" si="126"/>
        <v>Dog100OverACSR</v>
      </c>
      <c r="N1201" t="str">
        <f>+VLOOKUP(M1201,LineCode!$E:$F,2,0)</f>
        <v>3p_11kV_100_ACSR_Al_o</v>
      </c>
      <c r="R1201" t="s">
        <v>296</v>
      </c>
      <c r="S1201" t="str">
        <f t="shared" si="127"/>
        <v>Line.line_IM1_6053_6054</v>
      </c>
      <c r="T1201" t="str">
        <f t="shared" si="128"/>
        <v>Bus1=6053</v>
      </c>
      <c r="U1201" t="str">
        <f t="shared" si="129"/>
        <v>Bus2=6054</v>
      </c>
      <c r="V1201" t="str">
        <f t="shared" si="130"/>
        <v>phases=3</v>
      </c>
      <c r="W1201" t="str">
        <f t="shared" si="131"/>
        <v>Linecode=3p_11kV_100_ACSR_Al_o</v>
      </c>
      <c r="X1201" t="str">
        <f t="shared" si="132"/>
        <v>Length=12.9246</v>
      </c>
      <c r="Y1201" t="s">
        <v>307</v>
      </c>
    </row>
    <row r="1202" spans="1:25" x14ac:dyDescent="0.25">
      <c r="A1202" t="s">
        <v>34</v>
      </c>
      <c r="B1202">
        <v>11</v>
      </c>
      <c r="C1202" t="s">
        <v>37</v>
      </c>
      <c r="D1202">
        <v>100</v>
      </c>
      <c r="E1202" t="s">
        <v>27</v>
      </c>
      <c r="F1202" t="s">
        <v>38</v>
      </c>
      <c r="G1202" t="s">
        <v>30</v>
      </c>
      <c r="H1202">
        <v>3</v>
      </c>
      <c r="I1202">
        <v>10.7738</v>
      </c>
      <c r="J1202" t="s">
        <v>268</v>
      </c>
      <c r="K1202">
        <v>6054</v>
      </c>
      <c r="L1202">
        <v>6055</v>
      </c>
      <c r="M1202" t="str">
        <f t="shared" si="126"/>
        <v>Dog100OverACSR</v>
      </c>
      <c r="N1202" t="str">
        <f>+VLOOKUP(M1202,LineCode!$E:$F,2,0)</f>
        <v>3p_11kV_100_ACSR_Al_o</v>
      </c>
      <c r="R1202" t="s">
        <v>296</v>
      </c>
      <c r="S1202" t="str">
        <f t="shared" si="127"/>
        <v>Line.line_IM1_6054_6055</v>
      </c>
      <c r="T1202" t="str">
        <f t="shared" si="128"/>
        <v>Bus1=6054</v>
      </c>
      <c r="U1202" t="str">
        <f t="shared" si="129"/>
        <v>Bus2=6055</v>
      </c>
      <c r="V1202" t="str">
        <f t="shared" si="130"/>
        <v>phases=3</v>
      </c>
      <c r="W1202" t="str">
        <f t="shared" si="131"/>
        <v>Linecode=3p_11kV_100_ACSR_Al_o</v>
      </c>
      <c r="X1202" t="str">
        <f t="shared" si="132"/>
        <v>Length=10.7738</v>
      </c>
      <c r="Y1202" t="s">
        <v>307</v>
      </c>
    </row>
    <row r="1203" spans="1:25" x14ac:dyDescent="0.25">
      <c r="A1203" t="s">
        <v>34</v>
      </c>
      <c r="B1203">
        <v>11</v>
      </c>
      <c r="C1203" t="s">
        <v>37</v>
      </c>
      <c r="D1203">
        <v>100</v>
      </c>
      <c r="E1203" t="s">
        <v>27</v>
      </c>
      <c r="F1203" t="s">
        <v>38</v>
      </c>
      <c r="G1203" t="s">
        <v>30</v>
      </c>
      <c r="H1203">
        <v>3</v>
      </c>
      <c r="I1203">
        <v>292.06799999999998</v>
      </c>
      <c r="J1203" t="s">
        <v>268</v>
      </c>
      <c r="K1203">
        <v>6055</v>
      </c>
      <c r="L1203">
        <v>6056</v>
      </c>
      <c r="M1203" t="str">
        <f t="shared" si="126"/>
        <v>Dog100OverACSR</v>
      </c>
      <c r="N1203" t="str">
        <f>+VLOOKUP(M1203,LineCode!$E:$F,2,0)</f>
        <v>3p_11kV_100_ACSR_Al_o</v>
      </c>
      <c r="R1203" t="s">
        <v>296</v>
      </c>
      <c r="S1203" t="str">
        <f t="shared" si="127"/>
        <v>Line.line_IM1_6055_6056</v>
      </c>
      <c r="T1203" t="str">
        <f t="shared" si="128"/>
        <v>Bus1=6055</v>
      </c>
      <c r="U1203" t="str">
        <f t="shared" si="129"/>
        <v>Bus2=6056</v>
      </c>
      <c r="V1203" t="str">
        <f t="shared" si="130"/>
        <v>phases=3</v>
      </c>
      <c r="W1203" t="str">
        <f t="shared" si="131"/>
        <v>Linecode=3p_11kV_100_ACSR_Al_o</v>
      </c>
      <c r="X1203" t="str">
        <f t="shared" si="132"/>
        <v>Length=292.068</v>
      </c>
      <c r="Y1203" t="s">
        <v>307</v>
      </c>
    </row>
    <row r="1204" spans="1:25" x14ac:dyDescent="0.25">
      <c r="A1204" t="s">
        <v>34</v>
      </c>
      <c r="B1204">
        <v>11</v>
      </c>
      <c r="C1204" t="s">
        <v>37</v>
      </c>
      <c r="D1204">
        <v>100</v>
      </c>
      <c r="E1204" t="s">
        <v>27</v>
      </c>
      <c r="F1204" t="s">
        <v>38</v>
      </c>
      <c r="G1204" t="s">
        <v>30</v>
      </c>
      <c r="H1204">
        <v>3</v>
      </c>
      <c r="I1204">
        <v>351.94799999999998</v>
      </c>
      <c r="J1204" t="s">
        <v>268</v>
      </c>
      <c r="K1204">
        <v>6056</v>
      </c>
      <c r="L1204">
        <v>6057</v>
      </c>
      <c r="M1204" t="str">
        <f t="shared" si="126"/>
        <v>Dog100OverACSR</v>
      </c>
      <c r="N1204" t="str">
        <f>+VLOOKUP(M1204,LineCode!$E:$F,2,0)</f>
        <v>3p_11kV_100_ACSR_Al_o</v>
      </c>
      <c r="R1204" t="s">
        <v>296</v>
      </c>
      <c r="S1204" t="str">
        <f t="shared" si="127"/>
        <v>Line.line_IM1_6056_6057</v>
      </c>
      <c r="T1204" t="str">
        <f t="shared" si="128"/>
        <v>Bus1=6056</v>
      </c>
      <c r="U1204" t="str">
        <f t="shared" si="129"/>
        <v>Bus2=6057</v>
      </c>
      <c r="V1204" t="str">
        <f t="shared" si="130"/>
        <v>phases=3</v>
      </c>
      <c r="W1204" t="str">
        <f t="shared" si="131"/>
        <v>Linecode=3p_11kV_100_ACSR_Al_o</v>
      </c>
      <c r="X1204" t="str">
        <f t="shared" si="132"/>
        <v>Length=351.948</v>
      </c>
      <c r="Y1204" t="s">
        <v>307</v>
      </c>
    </row>
    <row r="1205" spans="1:25" x14ac:dyDescent="0.25">
      <c r="A1205" t="s">
        <v>34</v>
      </c>
      <c r="B1205">
        <v>11</v>
      </c>
      <c r="C1205" t="s">
        <v>37</v>
      </c>
      <c r="D1205">
        <v>100</v>
      </c>
      <c r="E1205" t="s">
        <v>27</v>
      </c>
      <c r="F1205" t="s">
        <v>38</v>
      </c>
      <c r="G1205" t="s">
        <v>30</v>
      </c>
      <c r="H1205">
        <v>3</v>
      </c>
      <c r="I1205">
        <v>30.843299999999999</v>
      </c>
      <c r="J1205" t="s">
        <v>268</v>
      </c>
      <c r="K1205">
        <v>6057</v>
      </c>
      <c r="L1205">
        <v>6058</v>
      </c>
      <c r="M1205" t="str">
        <f t="shared" si="126"/>
        <v>Dog100OverACSR</v>
      </c>
      <c r="N1205" t="str">
        <f>+VLOOKUP(M1205,LineCode!$E:$F,2,0)</f>
        <v>3p_11kV_100_ACSR_Al_o</v>
      </c>
      <c r="R1205" t="s">
        <v>296</v>
      </c>
      <c r="S1205" t="str">
        <f t="shared" si="127"/>
        <v>Line.line_IM1_6057_6058</v>
      </c>
      <c r="T1205" t="str">
        <f t="shared" si="128"/>
        <v>Bus1=6057</v>
      </c>
      <c r="U1205" t="str">
        <f t="shared" si="129"/>
        <v>Bus2=6058</v>
      </c>
      <c r="V1205" t="str">
        <f t="shared" si="130"/>
        <v>phases=3</v>
      </c>
      <c r="W1205" t="str">
        <f t="shared" si="131"/>
        <v>Linecode=3p_11kV_100_ACSR_Al_o</v>
      </c>
      <c r="X1205" t="str">
        <f t="shared" si="132"/>
        <v>Length=30.8433</v>
      </c>
      <c r="Y1205" t="s">
        <v>307</v>
      </c>
    </row>
    <row r="1206" spans="1:25" x14ac:dyDescent="0.25">
      <c r="A1206" t="s">
        <v>34</v>
      </c>
      <c r="B1206">
        <v>11</v>
      </c>
      <c r="C1206" t="s">
        <v>37</v>
      </c>
      <c r="D1206">
        <v>100</v>
      </c>
      <c r="E1206" t="s">
        <v>27</v>
      </c>
      <c r="F1206" t="s">
        <v>38</v>
      </c>
      <c r="G1206" t="s">
        <v>30</v>
      </c>
      <c r="H1206">
        <v>3</v>
      </c>
      <c r="I1206">
        <v>23.7745</v>
      </c>
      <c r="J1206" t="s">
        <v>268</v>
      </c>
      <c r="K1206">
        <v>6070</v>
      </c>
      <c r="L1206">
        <v>6071</v>
      </c>
      <c r="M1206" t="str">
        <f t="shared" si="126"/>
        <v>Dog100OverACSR</v>
      </c>
      <c r="N1206" t="str">
        <f>+VLOOKUP(M1206,LineCode!$E:$F,2,0)</f>
        <v>3p_11kV_100_ACSR_Al_o</v>
      </c>
      <c r="R1206" t="s">
        <v>296</v>
      </c>
      <c r="S1206" t="str">
        <f t="shared" si="127"/>
        <v>Line.line_IM1_6070_6071</v>
      </c>
      <c r="T1206" t="str">
        <f t="shared" si="128"/>
        <v>Bus1=6070</v>
      </c>
      <c r="U1206" t="str">
        <f t="shared" si="129"/>
        <v>Bus2=6071</v>
      </c>
      <c r="V1206" t="str">
        <f t="shared" si="130"/>
        <v>phases=3</v>
      </c>
      <c r="W1206" t="str">
        <f t="shared" si="131"/>
        <v>Linecode=3p_11kV_100_ACSR_Al_o</v>
      </c>
      <c r="X1206" t="str">
        <f t="shared" si="132"/>
        <v>Length=23.7745</v>
      </c>
      <c r="Y1206" t="s">
        <v>307</v>
      </c>
    </row>
    <row r="1207" spans="1:25" x14ac:dyDescent="0.25">
      <c r="A1207" t="s">
        <v>34</v>
      </c>
      <c r="B1207">
        <v>11</v>
      </c>
      <c r="C1207" t="s">
        <v>37</v>
      </c>
      <c r="D1207">
        <v>100</v>
      </c>
      <c r="E1207" t="s">
        <v>27</v>
      </c>
      <c r="F1207" t="s">
        <v>38</v>
      </c>
      <c r="G1207" t="s">
        <v>30</v>
      </c>
      <c r="H1207">
        <v>3</v>
      </c>
      <c r="I1207">
        <v>8.3988999999999994</v>
      </c>
      <c r="J1207" t="s">
        <v>268</v>
      </c>
      <c r="K1207">
        <v>6071</v>
      </c>
      <c r="L1207">
        <v>6072</v>
      </c>
      <c r="M1207" t="str">
        <f t="shared" si="126"/>
        <v>Dog100OverACSR</v>
      </c>
      <c r="N1207" t="str">
        <f>+VLOOKUP(M1207,LineCode!$E:$F,2,0)</f>
        <v>3p_11kV_100_ACSR_Al_o</v>
      </c>
      <c r="R1207" t="s">
        <v>296</v>
      </c>
      <c r="S1207" t="str">
        <f t="shared" si="127"/>
        <v>Line.line_IM1_6071_6072</v>
      </c>
      <c r="T1207" t="str">
        <f t="shared" si="128"/>
        <v>Bus1=6071</v>
      </c>
      <c r="U1207" t="str">
        <f t="shared" si="129"/>
        <v>Bus2=6072</v>
      </c>
      <c r="V1207" t="str">
        <f t="shared" si="130"/>
        <v>phases=3</v>
      </c>
      <c r="W1207" t="str">
        <f t="shared" si="131"/>
        <v>Linecode=3p_11kV_100_ACSR_Al_o</v>
      </c>
      <c r="X1207" t="str">
        <f t="shared" si="132"/>
        <v>Length=8.3989</v>
      </c>
      <c r="Y1207" t="s">
        <v>307</v>
      </c>
    </row>
    <row r="1208" spans="1:25" x14ac:dyDescent="0.25">
      <c r="A1208" t="s">
        <v>34</v>
      </c>
      <c r="B1208">
        <v>11</v>
      </c>
      <c r="C1208" t="s">
        <v>37</v>
      </c>
      <c r="D1208">
        <v>100</v>
      </c>
      <c r="E1208" t="s">
        <v>27</v>
      </c>
      <c r="F1208" t="s">
        <v>38</v>
      </c>
      <c r="G1208" t="s">
        <v>30</v>
      </c>
      <c r="H1208">
        <v>3</v>
      </c>
      <c r="I1208">
        <v>13.557600000000001</v>
      </c>
      <c r="J1208" t="s">
        <v>268</v>
      </c>
      <c r="K1208">
        <v>6072</v>
      </c>
      <c r="L1208">
        <v>6073</v>
      </c>
      <c r="M1208" t="str">
        <f t="shared" si="126"/>
        <v>Dog100OverACSR</v>
      </c>
      <c r="N1208" t="str">
        <f>+VLOOKUP(M1208,LineCode!$E:$F,2,0)</f>
        <v>3p_11kV_100_ACSR_Al_o</v>
      </c>
      <c r="R1208" t="s">
        <v>296</v>
      </c>
      <c r="S1208" t="str">
        <f t="shared" si="127"/>
        <v>Line.line_IM1_6072_6073</v>
      </c>
      <c r="T1208" t="str">
        <f t="shared" si="128"/>
        <v>Bus1=6072</v>
      </c>
      <c r="U1208" t="str">
        <f t="shared" si="129"/>
        <v>Bus2=6073</v>
      </c>
      <c r="V1208" t="str">
        <f t="shared" si="130"/>
        <v>phases=3</v>
      </c>
      <c r="W1208" t="str">
        <f t="shared" si="131"/>
        <v>Linecode=3p_11kV_100_ACSR_Al_o</v>
      </c>
      <c r="X1208" t="str">
        <f t="shared" si="132"/>
        <v>Length=13.5576</v>
      </c>
      <c r="Y1208" t="s">
        <v>307</v>
      </c>
    </row>
    <row r="1209" spans="1:25" x14ac:dyDescent="0.25">
      <c r="A1209" t="s">
        <v>34</v>
      </c>
      <c r="B1209">
        <v>11</v>
      </c>
      <c r="C1209" t="s">
        <v>37</v>
      </c>
      <c r="D1209">
        <v>100</v>
      </c>
      <c r="E1209" t="s">
        <v>27</v>
      </c>
      <c r="F1209" t="s">
        <v>38</v>
      </c>
      <c r="G1209" t="s">
        <v>30</v>
      </c>
      <c r="H1209">
        <v>3</v>
      </c>
      <c r="I1209">
        <v>53.534700000000001</v>
      </c>
      <c r="J1209" t="s">
        <v>268</v>
      </c>
      <c r="K1209">
        <v>6058</v>
      </c>
      <c r="L1209">
        <v>6059</v>
      </c>
      <c r="M1209" t="str">
        <f t="shared" si="126"/>
        <v>Dog100OverACSR</v>
      </c>
      <c r="N1209" t="str">
        <f>+VLOOKUP(M1209,LineCode!$E:$F,2,0)</f>
        <v>3p_11kV_100_ACSR_Al_o</v>
      </c>
      <c r="R1209" t="s">
        <v>296</v>
      </c>
      <c r="S1209" t="str">
        <f t="shared" si="127"/>
        <v>Line.line_IM1_6058_6059</v>
      </c>
      <c r="T1209" t="str">
        <f t="shared" si="128"/>
        <v>Bus1=6058</v>
      </c>
      <c r="U1209" t="str">
        <f t="shared" si="129"/>
        <v>Bus2=6059</v>
      </c>
      <c r="V1209" t="str">
        <f t="shared" si="130"/>
        <v>phases=3</v>
      </c>
      <c r="W1209" t="str">
        <f t="shared" si="131"/>
        <v>Linecode=3p_11kV_100_ACSR_Al_o</v>
      </c>
      <c r="X1209" t="str">
        <f t="shared" si="132"/>
        <v>Length=53.5347</v>
      </c>
      <c r="Y1209" t="s">
        <v>307</v>
      </c>
    </row>
    <row r="1210" spans="1:25" x14ac:dyDescent="0.25">
      <c r="A1210" t="s">
        <v>34</v>
      </c>
      <c r="B1210">
        <v>11</v>
      </c>
      <c r="C1210" t="s">
        <v>37</v>
      </c>
      <c r="D1210">
        <v>100</v>
      </c>
      <c r="E1210" t="s">
        <v>27</v>
      </c>
      <c r="F1210" t="s">
        <v>38</v>
      </c>
      <c r="G1210" t="s">
        <v>30</v>
      </c>
      <c r="H1210">
        <v>3</v>
      </c>
      <c r="I1210">
        <v>70.635900000000007</v>
      </c>
      <c r="J1210" t="s">
        <v>268</v>
      </c>
      <c r="K1210">
        <v>6059</v>
      </c>
      <c r="L1210">
        <v>6060</v>
      </c>
      <c r="M1210" t="str">
        <f t="shared" si="126"/>
        <v>Dog100OverACSR</v>
      </c>
      <c r="N1210" t="str">
        <f>+VLOOKUP(M1210,LineCode!$E:$F,2,0)</f>
        <v>3p_11kV_100_ACSR_Al_o</v>
      </c>
      <c r="R1210" t="s">
        <v>296</v>
      </c>
      <c r="S1210" t="str">
        <f t="shared" si="127"/>
        <v>Line.line_IM1_6059_6060</v>
      </c>
      <c r="T1210" t="str">
        <f t="shared" si="128"/>
        <v>Bus1=6059</v>
      </c>
      <c r="U1210" t="str">
        <f t="shared" si="129"/>
        <v>Bus2=6060</v>
      </c>
      <c r="V1210" t="str">
        <f t="shared" si="130"/>
        <v>phases=3</v>
      </c>
      <c r="W1210" t="str">
        <f t="shared" si="131"/>
        <v>Linecode=3p_11kV_100_ACSR_Al_o</v>
      </c>
      <c r="X1210" t="str">
        <f t="shared" si="132"/>
        <v>Length=70.6359</v>
      </c>
      <c r="Y1210" t="s">
        <v>307</v>
      </c>
    </row>
    <row r="1211" spans="1:25" x14ac:dyDescent="0.25">
      <c r="A1211" t="s">
        <v>34</v>
      </c>
      <c r="B1211">
        <v>11</v>
      </c>
      <c r="C1211" t="s">
        <v>37</v>
      </c>
      <c r="D1211">
        <v>100</v>
      </c>
      <c r="E1211" t="s">
        <v>27</v>
      </c>
      <c r="F1211" t="s">
        <v>38</v>
      </c>
      <c r="G1211" t="s">
        <v>30</v>
      </c>
      <c r="H1211">
        <v>3</v>
      </c>
      <c r="I1211">
        <v>28.713100000000001</v>
      </c>
      <c r="J1211" t="s">
        <v>268</v>
      </c>
      <c r="K1211">
        <v>6060</v>
      </c>
      <c r="L1211">
        <v>6139</v>
      </c>
      <c r="M1211" t="str">
        <f t="shared" si="126"/>
        <v>Dog100OverACSR</v>
      </c>
      <c r="N1211" t="str">
        <f>+VLOOKUP(M1211,LineCode!$E:$F,2,0)</f>
        <v>3p_11kV_100_ACSR_Al_o</v>
      </c>
      <c r="R1211" t="s">
        <v>296</v>
      </c>
      <c r="S1211" t="str">
        <f t="shared" si="127"/>
        <v>Line.line_IM1_6060_6139</v>
      </c>
      <c r="T1211" t="str">
        <f t="shared" si="128"/>
        <v>Bus1=6060</v>
      </c>
      <c r="U1211" t="str">
        <f t="shared" si="129"/>
        <v>Bus2=6139</v>
      </c>
      <c r="V1211" t="str">
        <f t="shared" si="130"/>
        <v>phases=3</v>
      </c>
      <c r="W1211" t="str">
        <f t="shared" si="131"/>
        <v>Linecode=3p_11kV_100_ACSR_Al_o</v>
      </c>
      <c r="X1211" t="str">
        <f t="shared" si="132"/>
        <v>Length=28.7131</v>
      </c>
      <c r="Y1211" t="s">
        <v>307</v>
      </c>
    </row>
    <row r="1212" spans="1:25" x14ac:dyDescent="0.25">
      <c r="A1212" t="s">
        <v>34</v>
      </c>
      <c r="B1212">
        <v>11</v>
      </c>
      <c r="C1212" t="s">
        <v>37</v>
      </c>
      <c r="D1212">
        <v>100</v>
      </c>
      <c r="E1212" t="s">
        <v>27</v>
      </c>
      <c r="F1212" t="s">
        <v>38</v>
      </c>
      <c r="G1212" t="s">
        <v>30</v>
      </c>
      <c r="H1212">
        <v>3</v>
      </c>
      <c r="I1212">
        <v>10.765700000000001</v>
      </c>
      <c r="J1212" t="s">
        <v>268</v>
      </c>
      <c r="K1212">
        <v>6139</v>
      </c>
      <c r="L1212">
        <v>6061</v>
      </c>
      <c r="M1212" t="str">
        <f t="shared" si="126"/>
        <v>Dog100OverACSR</v>
      </c>
      <c r="N1212" t="str">
        <f>+VLOOKUP(M1212,LineCode!$E:$F,2,0)</f>
        <v>3p_11kV_100_ACSR_Al_o</v>
      </c>
      <c r="R1212" t="s">
        <v>296</v>
      </c>
      <c r="S1212" t="str">
        <f t="shared" si="127"/>
        <v>Line.line_IM1_6139_6061</v>
      </c>
      <c r="T1212" t="str">
        <f t="shared" si="128"/>
        <v>Bus1=6139</v>
      </c>
      <c r="U1212" t="str">
        <f t="shared" si="129"/>
        <v>Bus2=6061</v>
      </c>
      <c r="V1212" t="str">
        <f t="shared" si="130"/>
        <v>phases=3</v>
      </c>
      <c r="W1212" t="str">
        <f t="shared" si="131"/>
        <v>Linecode=3p_11kV_100_ACSR_Al_o</v>
      </c>
      <c r="X1212" t="str">
        <f t="shared" si="132"/>
        <v>Length=10.7657</v>
      </c>
      <c r="Y1212" t="s">
        <v>307</v>
      </c>
    </row>
    <row r="1213" spans="1:25" x14ac:dyDescent="0.25">
      <c r="A1213" t="s">
        <v>34</v>
      </c>
      <c r="B1213">
        <v>11</v>
      </c>
      <c r="C1213" t="s">
        <v>37</v>
      </c>
      <c r="D1213">
        <v>100</v>
      </c>
      <c r="E1213" t="s">
        <v>27</v>
      </c>
      <c r="F1213" t="s">
        <v>38</v>
      </c>
      <c r="G1213" t="s">
        <v>30</v>
      </c>
      <c r="H1213">
        <v>3</v>
      </c>
      <c r="I1213">
        <v>15.6351</v>
      </c>
      <c r="J1213" t="s">
        <v>268</v>
      </c>
      <c r="K1213">
        <v>6061</v>
      </c>
      <c r="L1213">
        <v>6138</v>
      </c>
      <c r="M1213" t="str">
        <f t="shared" si="126"/>
        <v>Dog100OverACSR</v>
      </c>
      <c r="N1213" t="str">
        <f>+VLOOKUP(M1213,LineCode!$E:$F,2,0)</f>
        <v>3p_11kV_100_ACSR_Al_o</v>
      </c>
      <c r="R1213" t="s">
        <v>296</v>
      </c>
      <c r="S1213" t="str">
        <f t="shared" si="127"/>
        <v>Line.line_IM1_6061_6138</v>
      </c>
      <c r="T1213" t="str">
        <f t="shared" si="128"/>
        <v>Bus1=6061</v>
      </c>
      <c r="U1213" t="str">
        <f t="shared" si="129"/>
        <v>Bus2=6138</v>
      </c>
      <c r="V1213" t="str">
        <f t="shared" si="130"/>
        <v>phases=3</v>
      </c>
      <c r="W1213" t="str">
        <f t="shared" si="131"/>
        <v>Linecode=3p_11kV_100_ACSR_Al_o</v>
      </c>
      <c r="X1213" t="str">
        <f t="shared" si="132"/>
        <v>Length=15.6351</v>
      </c>
      <c r="Y1213" t="s">
        <v>307</v>
      </c>
    </row>
    <row r="1214" spans="1:25" x14ac:dyDescent="0.25">
      <c r="A1214" t="s">
        <v>34</v>
      </c>
      <c r="B1214">
        <v>11</v>
      </c>
      <c r="C1214" t="s">
        <v>37</v>
      </c>
      <c r="D1214">
        <v>100</v>
      </c>
      <c r="E1214" t="s">
        <v>27</v>
      </c>
      <c r="F1214" t="s">
        <v>38</v>
      </c>
      <c r="G1214" t="s">
        <v>30</v>
      </c>
      <c r="H1214">
        <v>3</v>
      </c>
      <c r="I1214">
        <v>1.3927700000000001</v>
      </c>
      <c r="J1214" t="s">
        <v>268</v>
      </c>
      <c r="K1214">
        <v>6138</v>
      </c>
      <c r="L1214">
        <v>6062</v>
      </c>
      <c r="M1214" t="str">
        <f t="shared" si="126"/>
        <v>Dog100OverACSR</v>
      </c>
      <c r="N1214" t="str">
        <f>+VLOOKUP(M1214,LineCode!$E:$F,2,0)</f>
        <v>3p_11kV_100_ACSR_Al_o</v>
      </c>
      <c r="R1214" t="s">
        <v>296</v>
      </c>
      <c r="S1214" t="str">
        <f t="shared" si="127"/>
        <v>Line.line_IM1_6138_6062</v>
      </c>
      <c r="T1214" t="str">
        <f t="shared" si="128"/>
        <v>Bus1=6138</v>
      </c>
      <c r="U1214" t="str">
        <f t="shared" si="129"/>
        <v>Bus2=6062</v>
      </c>
      <c r="V1214" t="str">
        <f t="shared" si="130"/>
        <v>phases=3</v>
      </c>
      <c r="W1214" t="str">
        <f t="shared" si="131"/>
        <v>Linecode=3p_11kV_100_ACSR_Al_o</v>
      </c>
      <c r="X1214" t="str">
        <f t="shared" si="132"/>
        <v>Length=1.39277</v>
      </c>
      <c r="Y1214" t="s">
        <v>307</v>
      </c>
    </row>
    <row r="1215" spans="1:25" x14ac:dyDescent="0.25">
      <c r="A1215" t="s">
        <v>34</v>
      </c>
      <c r="B1215">
        <v>11</v>
      </c>
      <c r="C1215" t="s">
        <v>42</v>
      </c>
      <c r="D1215">
        <v>300</v>
      </c>
      <c r="E1215" t="s">
        <v>27</v>
      </c>
      <c r="F1215" t="s">
        <v>28</v>
      </c>
      <c r="G1215" t="s">
        <v>49</v>
      </c>
      <c r="H1215">
        <v>3</v>
      </c>
      <c r="I1215">
        <v>3.22288</v>
      </c>
      <c r="J1215" t="s">
        <v>268</v>
      </c>
      <c r="K1215">
        <v>6062</v>
      </c>
      <c r="L1215">
        <v>6137</v>
      </c>
      <c r="M1215" t="str">
        <f t="shared" si="126"/>
        <v>XLPE300UnderCovered</v>
      </c>
      <c r="N1215" t="str">
        <f>+VLOOKUP(M1215,LineCode!$E:$F,2,0)</f>
        <v>3p_11kV_300_XLPE_Al_u</v>
      </c>
      <c r="R1215" t="s">
        <v>296</v>
      </c>
      <c r="S1215" t="str">
        <f t="shared" si="127"/>
        <v>Line.line_IM1_6062_6137</v>
      </c>
      <c r="T1215" t="str">
        <f t="shared" si="128"/>
        <v>Bus1=6062</v>
      </c>
      <c r="U1215" t="str">
        <f t="shared" si="129"/>
        <v>Bus2=6137</v>
      </c>
      <c r="V1215" t="str">
        <f t="shared" si="130"/>
        <v>phases=3</v>
      </c>
      <c r="W1215" t="str">
        <f t="shared" si="131"/>
        <v>Linecode=3p_11kV_300_XLPE_Al_u</v>
      </c>
      <c r="X1215" t="str">
        <f t="shared" si="132"/>
        <v>Length=3.22288</v>
      </c>
      <c r="Y1215" t="s">
        <v>307</v>
      </c>
    </row>
    <row r="1216" spans="1:25" x14ac:dyDescent="0.25">
      <c r="A1216" t="s">
        <v>34</v>
      </c>
      <c r="B1216">
        <v>11</v>
      </c>
      <c r="C1216" t="s">
        <v>42</v>
      </c>
      <c r="D1216">
        <v>300</v>
      </c>
      <c r="E1216" t="s">
        <v>27</v>
      </c>
      <c r="F1216" t="s">
        <v>28</v>
      </c>
      <c r="G1216" t="s">
        <v>49</v>
      </c>
      <c r="H1216">
        <v>3</v>
      </c>
      <c r="I1216">
        <v>29.817900000000002</v>
      </c>
      <c r="J1216" t="s">
        <v>268</v>
      </c>
      <c r="K1216">
        <v>6137</v>
      </c>
      <c r="L1216">
        <v>6063</v>
      </c>
      <c r="M1216" t="str">
        <f t="shared" si="126"/>
        <v>XLPE300UnderCovered</v>
      </c>
      <c r="N1216" t="str">
        <f>+VLOOKUP(M1216,LineCode!$E:$F,2,0)</f>
        <v>3p_11kV_300_XLPE_Al_u</v>
      </c>
      <c r="R1216" t="s">
        <v>296</v>
      </c>
      <c r="S1216" t="str">
        <f t="shared" si="127"/>
        <v>Line.line_IM1_6137_6063</v>
      </c>
      <c r="T1216" t="str">
        <f t="shared" si="128"/>
        <v>Bus1=6137</v>
      </c>
      <c r="U1216" t="str">
        <f t="shared" si="129"/>
        <v>Bus2=6063</v>
      </c>
      <c r="V1216" t="str">
        <f t="shared" si="130"/>
        <v>phases=3</v>
      </c>
      <c r="W1216" t="str">
        <f t="shared" si="131"/>
        <v>Linecode=3p_11kV_300_XLPE_Al_u</v>
      </c>
      <c r="X1216" t="str">
        <f t="shared" si="132"/>
        <v>Length=29.8179</v>
      </c>
      <c r="Y1216" t="s">
        <v>307</v>
      </c>
    </row>
    <row r="1217" spans="1:25" x14ac:dyDescent="0.25">
      <c r="A1217" t="s">
        <v>34</v>
      </c>
      <c r="B1217">
        <v>11</v>
      </c>
      <c r="C1217" t="s">
        <v>37</v>
      </c>
      <c r="D1217">
        <v>100</v>
      </c>
      <c r="E1217" t="s">
        <v>27</v>
      </c>
      <c r="F1217" t="s">
        <v>38</v>
      </c>
      <c r="G1217" t="s">
        <v>30</v>
      </c>
      <c r="H1217">
        <v>3</v>
      </c>
      <c r="I1217">
        <v>55.859699999999997</v>
      </c>
      <c r="J1217" t="s">
        <v>268</v>
      </c>
      <c r="K1217">
        <v>6063</v>
      </c>
      <c r="L1217">
        <v>6064</v>
      </c>
      <c r="M1217" t="str">
        <f t="shared" si="126"/>
        <v>Dog100OverACSR</v>
      </c>
      <c r="N1217" t="str">
        <f>+VLOOKUP(M1217,LineCode!$E:$F,2,0)</f>
        <v>3p_11kV_100_ACSR_Al_o</v>
      </c>
      <c r="R1217" t="s">
        <v>296</v>
      </c>
      <c r="S1217" t="str">
        <f t="shared" si="127"/>
        <v>Line.line_IM1_6063_6064</v>
      </c>
      <c r="T1217" t="str">
        <f t="shared" si="128"/>
        <v>Bus1=6063</v>
      </c>
      <c r="U1217" t="str">
        <f t="shared" si="129"/>
        <v>Bus2=6064</v>
      </c>
      <c r="V1217" t="str">
        <f t="shared" si="130"/>
        <v>phases=3</v>
      </c>
      <c r="W1217" t="str">
        <f t="shared" si="131"/>
        <v>Linecode=3p_11kV_100_ACSR_Al_o</v>
      </c>
      <c r="X1217" t="str">
        <f t="shared" si="132"/>
        <v>Length=55.8597</v>
      </c>
      <c r="Y1217" t="s">
        <v>307</v>
      </c>
    </row>
    <row r="1218" spans="1:25" x14ac:dyDescent="0.25">
      <c r="A1218" t="s">
        <v>34</v>
      </c>
      <c r="B1218">
        <v>11</v>
      </c>
      <c r="C1218" t="s">
        <v>37</v>
      </c>
      <c r="D1218">
        <v>100</v>
      </c>
      <c r="E1218" t="s">
        <v>27</v>
      </c>
      <c r="F1218" t="s">
        <v>38</v>
      </c>
      <c r="G1218" t="s">
        <v>30</v>
      </c>
      <c r="H1218">
        <v>3</v>
      </c>
      <c r="I1218">
        <v>37.038699999999999</v>
      </c>
      <c r="J1218" t="s">
        <v>268</v>
      </c>
      <c r="K1218">
        <v>6064</v>
      </c>
      <c r="L1218">
        <v>6065</v>
      </c>
      <c r="M1218" t="str">
        <f t="shared" ref="M1218:M1281" si="133">C1218&amp;D1218&amp;F1218&amp;G1218</f>
        <v>Dog100OverACSR</v>
      </c>
      <c r="N1218" t="str">
        <f>+VLOOKUP(M1218,LineCode!$E:$F,2,0)</f>
        <v>3p_11kV_100_ACSR_Al_o</v>
      </c>
      <c r="R1218" t="s">
        <v>296</v>
      </c>
      <c r="S1218" t="str">
        <f t="shared" si="127"/>
        <v>Line.line_IM1_6064_6065</v>
      </c>
      <c r="T1218" t="str">
        <f t="shared" si="128"/>
        <v>Bus1=6064</v>
      </c>
      <c r="U1218" t="str">
        <f t="shared" si="129"/>
        <v>Bus2=6065</v>
      </c>
      <c r="V1218" t="str">
        <f t="shared" si="130"/>
        <v>phases=3</v>
      </c>
      <c r="W1218" t="str">
        <f t="shared" si="131"/>
        <v>Linecode=3p_11kV_100_ACSR_Al_o</v>
      </c>
      <c r="X1218" t="str">
        <f t="shared" si="132"/>
        <v>Length=37.0387</v>
      </c>
      <c r="Y1218" t="s">
        <v>307</v>
      </c>
    </row>
    <row r="1219" spans="1:25" x14ac:dyDescent="0.25">
      <c r="A1219" t="s">
        <v>34</v>
      </c>
      <c r="B1219">
        <v>11</v>
      </c>
      <c r="C1219" t="s">
        <v>37</v>
      </c>
      <c r="D1219">
        <v>100</v>
      </c>
      <c r="E1219" t="s">
        <v>27</v>
      </c>
      <c r="F1219" t="s">
        <v>38</v>
      </c>
      <c r="G1219" t="s">
        <v>30</v>
      </c>
      <c r="H1219">
        <v>3</v>
      </c>
      <c r="I1219">
        <v>35.900300000000001</v>
      </c>
      <c r="J1219" t="s">
        <v>268</v>
      </c>
      <c r="K1219">
        <v>6065</v>
      </c>
      <c r="L1219">
        <v>6066</v>
      </c>
      <c r="M1219" t="str">
        <f t="shared" si="133"/>
        <v>Dog100OverACSR</v>
      </c>
      <c r="N1219" t="str">
        <f>+VLOOKUP(M1219,LineCode!$E:$F,2,0)</f>
        <v>3p_11kV_100_ACSR_Al_o</v>
      </c>
      <c r="R1219" t="s">
        <v>296</v>
      </c>
      <c r="S1219" t="str">
        <f t="shared" ref="S1219:S1282" si="134">"Line.line_"&amp;J1219&amp;"_"&amp;K1219&amp;"_"&amp;L1219</f>
        <v>Line.line_IM1_6065_6066</v>
      </c>
      <c r="T1219" t="str">
        <f t="shared" ref="T1219:T1282" si="135">"Bus1="&amp;K1219</f>
        <v>Bus1=6065</v>
      </c>
      <c r="U1219" t="str">
        <f t="shared" ref="U1219:U1282" si="136">"Bus2="&amp;L1219</f>
        <v>Bus2=6066</v>
      </c>
      <c r="V1219" t="str">
        <f t="shared" ref="V1219:V1282" si="137">"phases="&amp;H1219</f>
        <v>phases=3</v>
      </c>
      <c r="W1219" t="str">
        <f t="shared" ref="W1219:W1282" si="138">"Linecode="&amp;N1219</f>
        <v>Linecode=3p_11kV_100_ACSR_Al_o</v>
      </c>
      <c r="X1219" t="str">
        <f t="shared" ref="X1219:X1282" si="139">"Length="&amp;I1219</f>
        <v>Length=35.9003</v>
      </c>
      <c r="Y1219" t="s">
        <v>307</v>
      </c>
    </row>
    <row r="1220" spans="1:25" x14ac:dyDescent="0.25">
      <c r="A1220" t="s">
        <v>34</v>
      </c>
      <c r="B1220">
        <v>11</v>
      </c>
      <c r="C1220" t="s">
        <v>37</v>
      </c>
      <c r="D1220">
        <v>100</v>
      </c>
      <c r="E1220" t="s">
        <v>27</v>
      </c>
      <c r="F1220" t="s">
        <v>38</v>
      </c>
      <c r="G1220" t="s">
        <v>30</v>
      </c>
      <c r="H1220">
        <v>3</v>
      </c>
      <c r="I1220">
        <v>106.94199999999999</v>
      </c>
      <c r="J1220" t="s">
        <v>268</v>
      </c>
      <c r="K1220">
        <v>6067</v>
      </c>
      <c r="L1220">
        <v>6068</v>
      </c>
      <c r="M1220" t="str">
        <f t="shared" si="133"/>
        <v>Dog100OverACSR</v>
      </c>
      <c r="N1220" t="str">
        <f>+VLOOKUP(M1220,LineCode!$E:$F,2,0)</f>
        <v>3p_11kV_100_ACSR_Al_o</v>
      </c>
      <c r="R1220" t="s">
        <v>296</v>
      </c>
      <c r="S1220" t="str">
        <f t="shared" si="134"/>
        <v>Line.line_IM1_6067_6068</v>
      </c>
      <c r="T1220" t="str">
        <f t="shared" si="135"/>
        <v>Bus1=6067</v>
      </c>
      <c r="U1220" t="str">
        <f t="shared" si="136"/>
        <v>Bus2=6068</v>
      </c>
      <c r="V1220" t="str">
        <f t="shared" si="137"/>
        <v>phases=3</v>
      </c>
      <c r="W1220" t="str">
        <f t="shared" si="138"/>
        <v>Linecode=3p_11kV_100_ACSR_Al_o</v>
      </c>
      <c r="X1220" t="str">
        <f t="shared" si="139"/>
        <v>Length=106.942</v>
      </c>
      <c r="Y1220" t="s">
        <v>307</v>
      </c>
    </row>
    <row r="1221" spans="1:25" x14ac:dyDescent="0.25">
      <c r="A1221" t="s">
        <v>34</v>
      </c>
      <c r="B1221">
        <v>11</v>
      </c>
      <c r="C1221" t="s">
        <v>37</v>
      </c>
      <c r="D1221">
        <v>100</v>
      </c>
      <c r="E1221" t="s">
        <v>27</v>
      </c>
      <c r="F1221" t="s">
        <v>38</v>
      </c>
      <c r="G1221" t="s">
        <v>30</v>
      </c>
      <c r="H1221">
        <v>3</v>
      </c>
      <c r="I1221">
        <v>2.1282800000000002</v>
      </c>
      <c r="J1221" t="s">
        <v>268</v>
      </c>
      <c r="K1221">
        <v>6068</v>
      </c>
      <c r="L1221">
        <v>6069</v>
      </c>
      <c r="M1221" t="str">
        <f t="shared" si="133"/>
        <v>Dog100OverACSR</v>
      </c>
      <c r="N1221" t="str">
        <f>+VLOOKUP(M1221,LineCode!$E:$F,2,0)</f>
        <v>3p_11kV_100_ACSR_Al_o</v>
      </c>
      <c r="R1221" t="s">
        <v>296</v>
      </c>
      <c r="S1221" t="str">
        <f t="shared" si="134"/>
        <v>Line.line_IM1_6068_6069</v>
      </c>
      <c r="T1221" t="str">
        <f t="shared" si="135"/>
        <v>Bus1=6068</v>
      </c>
      <c r="U1221" t="str">
        <f t="shared" si="136"/>
        <v>Bus2=6069</v>
      </c>
      <c r="V1221" t="str">
        <f t="shared" si="137"/>
        <v>phases=3</v>
      </c>
      <c r="W1221" t="str">
        <f t="shared" si="138"/>
        <v>Linecode=3p_11kV_100_ACSR_Al_o</v>
      </c>
      <c r="X1221" t="str">
        <f t="shared" si="139"/>
        <v>Length=2.12828</v>
      </c>
      <c r="Y1221" t="s">
        <v>307</v>
      </c>
    </row>
    <row r="1222" spans="1:25" x14ac:dyDescent="0.25">
      <c r="A1222" t="s">
        <v>34</v>
      </c>
      <c r="B1222">
        <v>11</v>
      </c>
      <c r="C1222" t="s">
        <v>37</v>
      </c>
      <c r="D1222">
        <v>100</v>
      </c>
      <c r="E1222" t="s">
        <v>27</v>
      </c>
      <c r="F1222" t="s">
        <v>38</v>
      </c>
      <c r="G1222" t="s">
        <v>30</v>
      </c>
      <c r="H1222">
        <v>3</v>
      </c>
      <c r="I1222">
        <v>10.235200000000001</v>
      </c>
      <c r="J1222" t="s">
        <v>268</v>
      </c>
      <c r="K1222">
        <v>6069</v>
      </c>
      <c r="L1222">
        <v>6004</v>
      </c>
      <c r="M1222" t="str">
        <f t="shared" si="133"/>
        <v>Dog100OverACSR</v>
      </c>
      <c r="N1222" t="str">
        <f>+VLOOKUP(M1222,LineCode!$E:$F,2,0)</f>
        <v>3p_11kV_100_ACSR_Al_o</v>
      </c>
      <c r="R1222" t="s">
        <v>296</v>
      </c>
      <c r="S1222" t="str">
        <f t="shared" si="134"/>
        <v>Line.line_IM1_6069_6004</v>
      </c>
      <c r="T1222" t="str">
        <f t="shared" si="135"/>
        <v>Bus1=6069</v>
      </c>
      <c r="U1222" t="str">
        <f t="shared" si="136"/>
        <v>Bus2=6004</v>
      </c>
      <c r="V1222" t="str">
        <f t="shared" si="137"/>
        <v>phases=3</v>
      </c>
      <c r="W1222" t="str">
        <f t="shared" si="138"/>
        <v>Linecode=3p_11kV_100_ACSR_Al_o</v>
      </c>
      <c r="X1222" t="str">
        <f t="shared" si="139"/>
        <v>Length=10.2352</v>
      </c>
      <c r="Y1222" t="s">
        <v>307</v>
      </c>
    </row>
    <row r="1223" spans="1:25" x14ac:dyDescent="0.25">
      <c r="A1223" t="s">
        <v>34</v>
      </c>
      <c r="B1223">
        <v>11</v>
      </c>
      <c r="C1223" t="s">
        <v>37</v>
      </c>
      <c r="D1223">
        <v>100</v>
      </c>
      <c r="E1223" t="s">
        <v>27</v>
      </c>
      <c r="F1223" t="s">
        <v>38</v>
      </c>
      <c r="G1223" t="s">
        <v>30</v>
      </c>
      <c r="H1223">
        <v>3</v>
      </c>
      <c r="I1223">
        <v>98.551500000000004</v>
      </c>
      <c r="J1223" t="s">
        <v>268</v>
      </c>
      <c r="K1223">
        <v>6004</v>
      </c>
      <c r="L1223">
        <v>6110</v>
      </c>
      <c r="M1223" t="str">
        <f t="shared" si="133"/>
        <v>Dog100OverACSR</v>
      </c>
      <c r="N1223" t="str">
        <f>+VLOOKUP(M1223,LineCode!$E:$F,2,0)</f>
        <v>3p_11kV_100_ACSR_Al_o</v>
      </c>
      <c r="R1223" t="s">
        <v>296</v>
      </c>
      <c r="S1223" t="str">
        <f t="shared" si="134"/>
        <v>Line.line_IM1_6004_6110</v>
      </c>
      <c r="T1223" t="str">
        <f t="shared" si="135"/>
        <v>Bus1=6004</v>
      </c>
      <c r="U1223" t="str">
        <f t="shared" si="136"/>
        <v>Bus2=6110</v>
      </c>
      <c r="V1223" t="str">
        <f t="shared" si="137"/>
        <v>phases=3</v>
      </c>
      <c r="W1223" t="str">
        <f t="shared" si="138"/>
        <v>Linecode=3p_11kV_100_ACSR_Al_o</v>
      </c>
      <c r="X1223" t="str">
        <f t="shared" si="139"/>
        <v>Length=98.5515</v>
      </c>
      <c r="Y1223" t="s">
        <v>307</v>
      </c>
    </row>
    <row r="1224" spans="1:25" x14ac:dyDescent="0.25">
      <c r="A1224" t="s">
        <v>34</v>
      </c>
      <c r="B1224">
        <v>11</v>
      </c>
      <c r="C1224" t="s">
        <v>37</v>
      </c>
      <c r="D1224">
        <v>100</v>
      </c>
      <c r="E1224" t="s">
        <v>27</v>
      </c>
      <c r="F1224" t="s">
        <v>38</v>
      </c>
      <c r="G1224" t="s">
        <v>30</v>
      </c>
      <c r="H1224">
        <v>3</v>
      </c>
      <c r="I1224">
        <v>9.0212500000000002</v>
      </c>
      <c r="J1224" t="s">
        <v>268</v>
      </c>
      <c r="K1224">
        <v>6110</v>
      </c>
      <c r="L1224">
        <v>6074</v>
      </c>
      <c r="M1224" t="str">
        <f t="shared" si="133"/>
        <v>Dog100OverACSR</v>
      </c>
      <c r="N1224" t="str">
        <f>+VLOOKUP(M1224,LineCode!$E:$F,2,0)</f>
        <v>3p_11kV_100_ACSR_Al_o</v>
      </c>
      <c r="R1224" t="s">
        <v>296</v>
      </c>
      <c r="S1224" t="str">
        <f t="shared" si="134"/>
        <v>Line.line_IM1_6110_6074</v>
      </c>
      <c r="T1224" t="str">
        <f t="shared" si="135"/>
        <v>Bus1=6110</v>
      </c>
      <c r="U1224" t="str">
        <f t="shared" si="136"/>
        <v>Bus2=6074</v>
      </c>
      <c r="V1224" t="str">
        <f t="shared" si="137"/>
        <v>phases=3</v>
      </c>
      <c r="W1224" t="str">
        <f t="shared" si="138"/>
        <v>Linecode=3p_11kV_100_ACSR_Al_o</v>
      </c>
      <c r="X1224" t="str">
        <f t="shared" si="139"/>
        <v>Length=9.02125</v>
      </c>
      <c r="Y1224" t="s">
        <v>307</v>
      </c>
    </row>
    <row r="1225" spans="1:25" x14ac:dyDescent="0.25">
      <c r="A1225" t="s">
        <v>34</v>
      </c>
      <c r="B1225">
        <v>11</v>
      </c>
      <c r="C1225" t="s">
        <v>37</v>
      </c>
      <c r="D1225">
        <v>100</v>
      </c>
      <c r="E1225" t="s">
        <v>27</v>
      </c>
      <c r="F1225" t="s">
        <v>38</v>
      </c>
      <c r="G1225" t="s">
        <v>30</v>
      </c>
      <c r="H1225">
        <v>3</v>
      </c>
      <c r="I1225">
        <v>3.3230599999999999</v>
      </c>
      <c r="J1225" t="s">
        <v>268</v>
      </c>
      <c r="K1225">
        <v>6074</v>
      </c>
      <c r="L1225">
        <v>6124</v>
      </c>
      <c r="M1225" t="str">
        <f t="shared" si="133"/>
        <v>Dog100OverACSR</v>
      </c>
      <c r="N1225" t="str">
        <f>+VLOOKUP(M1225,LineCode!$E:$F,2,0)</f>
        <v>3p_11kV_100_ACSR_Al_o</v>
      </c>
      <c r="R1225" t="s">
        <v>296</v>
      </c>
      <c r="S1225" t="str">
        <f t="shared" si="134"/>
        <v>Line.line_IM1_6074_6124</v>
      </c>
      <c r="T1225" t="str">
        <f t="shared" si="135"/>
        <v>Bus1=6074</v>
      </c>
      <c r="U1225" t="str">
        <f t="shared" si="136"/>
        <v>Bus2=6124</v>
      </c>
      <c r="V1225" t="str">
        <f t="shared" si="137"/>
        <v>phases=3</v>
      </c>
      <c r="W1225" t="str">
        <f t="shared" si="138"/>
        <v>Linecode=3p_11kV_100_ACSR_Al_o</v>
      </c>
      <c r="X1225" t="str">
        <f t="shared" si="139"/>
        <v>Length=3.32306</v>
      </c>
      <c r="Y1225" t="s">
        <v>307</v>
      </c>
    </row>
    <row r="1226" spans="1:25" x14ac:dyDescent="0.25">
      <c r="A1226" t="s">
        <v>34</v>
      </c>
      <c r="B1226">
        <v>11</v>
      </c>
      <c r="C1226" t="s">
        <v>37</v>
      </c>
      <c r="D1226">
        <v>100</v>
      </c>
      <c r="E1226" t="s">
        <v>27</v>
      </c>
      <c r="F1226" t="s">
        <v>38</v>
      </c>
      <c r="G1226" t="s">
        <v>30</v>
      </c>
      <c r="H1226">
        <v>3</v>
      </c>
      <c r="I1226">
        <v>126.29300000000001</v>
      </c>
      <c r="J1226" t="s">
        <v>268</v>
      </c>
      <c r="K1226">
        <v>6124</v>
      </c>
      <c r="L1226">
        <v>6075</v>
      </c>
      <c r="M1226" t="str">
        <f t="shared" si="133"/>
        <v>Dog100OverACSR</v>
      </c>
      <c r="N1226" t="str">
        <f>+VLOOKUP(M1226,LineCode!$E:$F,2,0)</f>
        <v>3p_11kV_100_ACSR_Al_o</v>
      </c>
      <c r="R1226" t="s">
        <v>296</v>
      </c>
      <c r="S1226" t="str">
        <f t="shared" si="134"/>
        <v>Line.line_IM1_6124_6075</v>
      </c>
      <c r="T1226" t="str">
        <f t="shared" si="135"/>
        <v>Bus1=6124</v>
      </c>
      <c r="U1226" t="str">
        <f t="shared" si="136"/>
        <v>Bus2=6075</v>
      </c>
      <c r="V1226" t="str">
        <f t="shared" si="137"/>
        <v>phases=3</v>
      </c>
      <c r="W1226" t="str">
        <f t="shared" si="138"/>
        <v>Linecode=3p_11kV_100_ACSR_Al_o</v>
      </c>
      <c r="X1226" t="str">
        <f t="shared" si="139"/>
        <v>Length=126.293</v>
      </c>
      <c r="Y1226" t="s">
        <v>307</v>
      </c>
    </row>
    <row r="1227" spans="1:25" x14ac:dyDescent="0.25">
      <c r="A1227" t="s">
        <v>34</v>
      </c>
      <c r="B1227">
        <v>11</v>
      </c>
      <c r="C1227" t="s">
        <v>37</v>
      </c>
      <c r="D1227">
        <v>100</v>
      </c>
      <c r="E1227" t="s">
        <v>27</v>
      </c>
      <c r="F1227" t="s">
        <v>38</v>
      </c>
      <c r="G1227" t="s">
        <v>30</v>
      </c>
      <c r="H1227">
        <v>3</v>
      </c>
      <c r="I1227">
        <v>84.913200000000003</v>
      </c>
      <c r="J1227" t="s">
        <v>268</v>
      </c>
      <c r="K1227">
        <v>6075</v>
      </c>
      <c r="L1227">
        <v>6076</v>
      </c>
      <c r="M1227" t="str">
        <f t="shared" si="133"/>
        <v>Dog100OverACSR</v>
      </c>
      <c r="N1227" t="str">
        <f>+VLOOKUP(M1227,LineCode!$E:$F,2,0)</f>
        <v>3p_11kV_100_ACSR_Al_o</v>
      </c>
      <c r="R1227" t="s">
        <v>296</v>
      </c>
      <c r="S1227" t="str">
        <f t="shared" si="134"/>
        <v>Line.line_IM1_6075_6076</v>
      </c>
      <c r="T1227" t="str">
        <f t="shared" si="135"/>
        <v>Bus1=6075</v>
      </c>
      <c r="U1227" t="str">
        <f t="shared" si="136"/>
        <v>Bus2=6076</v>
      </c>
      <c r="V1227" t="str">
        <f t="shared" si="137"/>
        <v>phases=3</v>
      </c>
      <c r="W1227" t="str">
        <f t="shared" si="138"/>
        <v>Linecode=3p_11kV_100_ACSR_Al_o</v>
      </c>
      <c r="X1227" t="str">
        <f t="shared" si="139"/>
        <v>Length=84.9132</v>
      </c>
      <c r="Y1227" t="s">
        <v>307</v>
      </c>
    </row>
    <row r="1228" spans="1:25" x14ac:dyDescent="0.25">
      <c r="A1228" t="s">
        <v>34</v>
      </c>
      <c r="B1228">
        <v>11</v>
      </c>
      <c r="C1228" t="s">
        <v>37</v>
      </c>
      <c r="D1228">
        <v>100</v>
      </c>
      <c r="E1228" t="s">
        <v>27</v>
      </c>
      <c r="F1228" t="s">
        <v>38</v>
      </c>
      <c r="G1228" t="s">
        <v>30</v>
      </c>
      <c r="H1228">
        <v>3</v>
      </c>
      <c r="I1228">
        <v>103.627</v>
      </c>
      <c r="J1228" t="s">
        <v>268</v>
      </c>
      <c r="K1228">
        <v>6076</v>
      </c>
      <c r="L1228">
        <v>6077</v>
      </c>
      <c r="M1228" t="str">
        <f t="shared" si="133"/>
        <v>Dog100OverACSR</v>
      </c>
      <c r="N1228" t="str">
        <f>+VLOOKUP(M1228,LineCode!$E:$F,2,0)</f>
        <v>3p_11kV_100_ACSR_Al_o</v>
      </c>
      <c r="R1228" t="s">
        <v>296</v>
      </c>
      <c r="S1228" t="str">
        <f t="shared" si="134"/>
        <v>Line.line_IM1_6076_6077</v>
      </c>
      <c r="T1228" t="str">
        <f t="shared" si="135"/>
        <v>Bus1=6076</v>
      </c>
      <c r="U1228" t="str">
        <f t="shared" si="136"/>
        <v>Bus2=6077</v>
      </c>
      <c r="V1228" t="str">
        <f t="shared" si="137"/>
        <v>phases=3</v>
      </c>
      <c r="W1228" t="str">
        <f t="shared" si="138"/>
        <v>Linecode=3p_11kV_100_ACSR_Al_o</v>
      </c>
      <c r="X1228" t="str">
        <f t="shared" si="139"/>
        <v>Length=103.627</v>
      </c>
      <c r="Y1228" t="s">
        <v>307</v>
      </c>
    </row>
    <row r="1229" spans="1:25" x14ac:dyDescent="0.25">
      <c r="A1229" t="s">
        <v>34</v>
      </c>
      <c r="B1229">
        <v>11</v>
      </c>
      <c r="C1229" t="s">
        <v>37</v>
      </c>
      <c r="D1229">
        <v>100</v>
      </c>
      <c r="E1229" t="s">
        <v>27</v>
      </c>
      <c r="F1229" t="s">
        <v>38</v>
      </c>
      <c r="G1229" t="s">
        <v>30</v>
      </c>
      <c r="H1229">
        <v>3</v>
      </c>
      <c r="I1229">
        <v>127.38500000000001</v>
      </c>
      <c r="J1229" t="s">
        <v>268</v>
      </c>
      <c r="K1229">
        <v>6077</v>
      </c>
      <c r="L1229">
        <v>6078</v>
      </c>
      <c r="M1229" t="str">
        <f t="shared" si="133"/>
        <v>Dog100OverACSR</v>
      </c>
      <c r="N1229" t="str">
        <f>+VLOOKUP(M1229,LineCode!$E:$F,2,0)</f>
        <v>3p_11kV_100_ACSR_Al_o</v>
      </c>
      <c r="R1229" t="s">
        <v>296</v>
      </c>
      <c r="S1229" t="str">
        <f t="shared" si="134"/>
        <v>Line.line_IM1_6077_6078</v>
      </c>
      <c r="T1229" t="str">
        <f t="shared" si="135"/>
        <v>Bus1=6077</v>
      </c>
      <c r="U1229" t="str">
        <f t="shared" si="136"/>
        <v>Bus2=6078</v>
      </c>
      <c r="V1229" t="str">
        <f t="shared" si="137"/>
        <v>phases=3</v>
      </c>
      <c r="W1229" t="str">
        <f t="shared" si="138"/>
        <v>Linecode=3p_11kV_100_ACSR_Al_o</v>
      </c>
      <c r="X1229" t="str">
        <f t="shared" si="139"/>
        <v>Length=127.385</v>
      </c>
      <c r="Y1229" t="s">
        <v>307</v>
      </c>
    </row>
    <row r="1230" spans="1:25" x14ac:dyDescent="0.25">
      <c r="A1230" t="s">
        <v>34</v>
      </c>
      <c r="B1230">
        <v>11</v>
      </c>
      <c r="C1230" t="s">
        <v>37</v>
      </c>
      <c r="D1230">
        <v>100</v>
      </c>
      <c r="E1230" t="s">
        <v>27</v>
      </c>
      <c r="F1230" t="s">
        <v>38</v>
      </c>
      <c r="G1230" t="s">
        <v>30</v>
      </c>
      <c r="H1230">
        <v>3</v>
      </c>
      <c r="I1230">
        <v>78.824299999999994</v>
      </c>
      <c r="J1230" t="s">
        <v>268</v>
      </c>
      <c r="K1230">
        <v>6078</v>
      </c>
      <c r="L1230">
        <v>6079</v>
      </c>
      <c r="M1230" t="str">
        <f t="shared" si="133"/>
        <v>Dog100OverACSR</v>
      </c>
      <c r="N1230" t="str">
        <f>+VLOOKUP(M1230,LineCode!$E:$F,2,0)</f>
        <v>3p_11kV_100_ACSR_Al_o</v>
      </c>
      <c r="R1230" t="s">
        <v>296</v>
      </c>
      <c r="S1230" t="str">
        <f t="shared" si="134"/>
        <v>Line.line_IM1_6078_6079</v>
      </c>
      <c r="T1230" t="str">
        <f t="shared" si="135"/>
        <v>Bus1=6078</v>
      </c>
      <c r="U1230" t="str">
        <f t="shared" si="136"/>
        <v>Bus2=6079</v>
      </c>
      <c r="V1230" t="str">
        <f t="shared" si="137"/>
        <v>phases=3</v>
      </c>
      <c r="W1230" t="str">
        <f t="shared" si="138"/>
        <v>Linecode=3p_11kV_100_ACSR_Al_o</v>
      </c>
      <c r="X1230" t="str">
        <f t="shared" si="139"/>
        <v>Length=78.8243</v>
      </c>
      <c r="Y1230" t="s">
        <v>307</v>
      </c>
    </row>
    <row r="1231" spans="1:25" x14ac:dyDescent="0.25">
      <c r="A1231" t="s">
        <v>34</v>
      </c>
      <c r="B1231">
        <v>11</v>
      </c>
      <c r="C1231" t="s">
        <v>37</v>
      </c>
      <c r="D1231">
        <v>100</v>
      </c>
      <c r="E1231" t="s">
        <v>27</v>
      </c>
      <c r="F1231" t="s">
        <v>38</v>
      </c>
      <c r="G1231" t="s">
        <v>30</v>
      </c>
      <c r="H1231">
        <v>3</v>
      </c>
      <c r="I1231">
        <v>43.546100000000003</v>
      </c>
      <c r="J1231" t="s">
        <v>268</v>
      </c>
      <c r="K1231">
        <v>6079</v>
      </c>
      <c r="L1231">
        <v>6080</v>
      </c>
      <c r="M1231" t="str">
        <f t="shared" si="133"/>
        <v>Dog100OverACSR</v>
      </c>
      <c r="N1231" t="str">
        <f>+VLOOKUP(M1231,LineCode!$E:$F,2,0)</f>
        <v>3p_11kV_100_ACSR_Al_o</v>
      </c>
      <c r="R1231" t="s">
        <v>296</v>
      </c>
      <c r="S1231" t="str">
        <f t="shared" si="134"/>
        <v>Line.line_IM1_6079_6080</v>
      </c>
      <c r="T1231" t="str">
        <f t="shared" si="135"/>
        <v>Bus1=6079</v>
      </c>
      <c r="U1231" t="str">
        <f t="shared" si="136"/>
        <v>Bus2=6080</v>
      </c>
      <c r="V1231" t="str">
        <f t="shared" si="137"/>
        <v>phases=3</v>
      </c>
      <c r="W1231" t="str">
        <f t="shared" si="138"/>
        <v>Linecode=3p_11kV_100_ACSR_Al_o</v>
      </c>
      <c r="X1231" t="str">
        <f t="shared" si="139"/>
        <v>Length=43.5461</v>
      </c>
      <c r="Y1231" t="s">
        <v>307</v>
      </c>
    </row>
    <row r="1232" spans="1:25" x14ac:dyDescent="0.25">
      <c r="A1232" t="s">
        <v>34</v>
      </c>
      <c r="B1232">
        <v>11</v>
      </c>
      <c r="C1232" t="s">
        <v>37</v>
      </c>
      <c r="D1232">
        <v>100</v>
      </c>
      <c r="E1232" t="s">
        <v>27</v>
      </c>
      <c r="F1232" t="s">
        <v>38</v>
      </c>
      <c r="G1232" t="s">
        <v>30</v>
      </c>
      <c r="H1232">
        <v>3</v>
      </c>
      <c r="I1232">
        <v>65.536199999999994</v>
      </c>
      <c r="J1232" t="s">
        <v>268</v>
      </c>
      <c r="K1232">
        <v>6080</v>
      </c>
      <c r="L1232">
        <v>6081</v>
      </c>
      <c r="M1232" t="str">
        <f t="shared" si="133"/>
        <v>Dog100OverACSR</v>
      </c>
      <c r="N1232" t="str">
        <f>+VLOOKUP(M1232,LineCode!$E:$F,2,0)</f>
        <v>3p_11kV_100_ACSR_Al_o</v>
      </c>
      <c r="R1232" t="s">
        <v>296</v>
      </c>
      <c r="S1232" t="str">
        <f t="shared" si="134"/>
        <v>Line.line_IM1_6080_6081</v>
      </c>
      <c r="T1232" t="str">
        <f t="shared" si="135"/>
        <v>Bus1=6080</v>
      </c>
      <c r="U1232" t="str">
        <f t="shared" si="136"/>
        <v>Bus2=6081</v>
      </c>
      <c r="V1232" t="str">
        <f t="shared" si="137"/>
        <v>phases=3</v>
      </c>
      <c r="W1232" t="str">
        <f t="shared" si="138"/>
        <v>Linecode=3p_11kV_100_ACSR_Al_o</v>
      </c>
      <c r="X1232" t="str">
        <f t="shared" si="139"/>
        <v>Length=65.5362</v>
      </c>
      <c r="Y1232" t="s">
        <v>307</v>
      </c>
    </row>
    <row r="1233" spans="1:25" x14ac:dyDescent="0.25">
      <c r="A1233" t="s">
        <v>34</v>
      </c>
      <c r="B1233">
        <v>11</v>
      </c>
      <c r="C1233" t="s">
        <v>37</v>
      </c>
      <c r="D1233">
        <v>100</v>
      </c>
      <c r="E1233" t="s">
        <v>27</v>
      </c>
      <c r="F1233" t="s">
        <v>38</v>
      </c>
      <c r="G1233" t="s">
        <v>30</v>
      </c>
      <c r="H1233">
        <v>3</v>
      </c>
      <c r="I1233">
        <v>34.577599999999997</v>
      </c>
      <c r="J1233" t="s">
        <v>268</v>
      </c>
      <c r="K1233">
        <v>6081</v>
      </c>
      <c r="L1233">
        <v>6006</v>
      </c>
      <c r="M1233" t="str">
        <f t="shared" si="133"/>
        <v>Dog100OverACSR</v>
      </c>
      <c r="N1233" t="str">
        <f>+VLOOKUP(M1233,LineCode!$E:$F,2,0)</f>
        <v>3p_11kV_100_ACSR_Al_o</v>
      </c>
      <c r="R1233" t="s">
        <v>296</v>
      </c>
      <c r="S1233" t="str">
        <f t="shared" si="134"/>
        <v>Line.line_IM1_6081_6006</v>
      </c>
      <c r="T1233" t="str">
        <f t="shared" si="135"/>
        <v>Bus1=6081</v>
      </c>
      <c r="U1233" t="str">
        <f t="shared" si="136"/>
        <v>Bus2=6006</v>
      </c>
      <c r="V1233" t="str">
        <f t="shared" si="137"/>
        <v>phases=3</v>
      </c>
      <c r="W1233" t="str">
        <f t="shared" si="138"/>
        <v>Linecode=3p_11kV_100_ACSR_Al_o</v>
      </c>
      <c r="X1233" t="str">
        <f t="shared" si="139"/>
        <v>Length=34.5776</v>
      </c>
      <c r="Y1233" t="s">
        <v>307</v>
      </c>
    </row>
    <row r="1234" spans="1:25" x14ac:dyDescent="0.25">
      <c r="A1234" t="s">
        <v>34</v>
      </c>
      <c r="B1234">
        <v>11</v>
      </c>
      <c r="C1234" t="s">
        <v>37</v>
      </c>
      <c r="D1234">
        <v>100</v>
      </c>
      <c r="E1234" t="s">
        <v>27</v>
      </c>
      <c r="F1234" t="s">
        <v>38</v>
      </c>
      <c r="G1234" t="s">
        <v>30</v>
      </c>
      <c r="H1234">
        <v>3</v>
      </c>
      <c r="I1234">
        <v>29.414999999999999</v>
      </c>
      <c r="J1234" t="s">
        <v>268</v>
      </c>
      <c r="K1234">
        <v>6006</v>
      </c>
      <c r="L1234">
        <v>6082</v>
      </c>
      <c r="M1234" t="str">
        <f t="shared" si="133"/>
        <v>Dog100OverACSR</v>
      </c>
      <c r="N1234" t="str">
        <f>+VLOOKUP(M1234,LineCode!$E:$F,2,0)</f>
        <v>3p_11kV_100_ACSR_Al_o</v>
      </c>
      <c r="R1234" t="s">
        <v>296</v>
      </c>
      <c r="S1234" t="str">
        <f t="shared" si="134"/>
        <v>Line.line_IM1_6006_6082</v>
      </c>
      <c r="T1234" t="str">
        <f t="shared" si="135"/>
        <v>Bus1=6006</v>
      </c>
      <c r="U1234" t="str">
        <f t="shared" si="136"/>
        <v>Bus2=6082</v>
      </c>
      <c r="V1234" t="str">
        <f t="shared" si="137"/>
        <v>phases=3</v>
      </c>
      <c r="W1234" t="str">
        <f t="shared" si="138"/>
        <v>Linecode=3p_11kV_100_ACSR_Al_o</v>
      </c>
      <c r="X1234" t="str">
        <f t="shared" si="139"/>
        <v>Length=29.415</v>
      </c>
      <c r="Y1234" t="s">
        <v>307</v>
      </c>
    </row>
    <row r="1235" spans="1:25" x14ac:dyDescent="0.25">
      <c r="A1235" t="s">
        <v>34</v>
      </c>
      <c r="B1235">
        <v>11</v>
      </c>
      <c r="C1235" t="s">
        <v>37</v>
      </c>
      <c r="D1235">
        <v>100</v>
      </c>
      <c r="E1235" t="s">
        <v>27</v>
      </c>
      <c r="F1235" t="s">
        <v>38</v>
      </c>
      <c r="G1235" t="s">
        <v>30</v>
      </c>
      <c r="H1235">
        <v>3</v>
      </c>
      <c r="I1235">
        <v>97.375500000000002</v>
      </c>
      <c r="J1235" t="s">
        <v>268</v>
      </c>
      <c r="K1235">
        <v>6084</v>
      </c>
      <c r="L1235">
        <v>6085</v>
      </c>
      <c r="M1235" t="str">
        <f t="shared" si="133"/>
        <v>Dog100OverACSR</v>
      </c>
      <c r="N1235" t="str">
        <f>+VLOOKUP(M1235,LineCode!$E:$F,2,0)</f>
        <v>3p_11kV_100_ACSR_Al_o</v>
      </c>
      <c r="R1235" t="s">
        <v>296</v>
      </c>
      <c r="S1235" t="str">
        <f t="shared" si="134"/>
        <v>Line.line_IM1_6084_6085</v>
      </c>
      <c r="T1235" t="str">
        <f t="shared" si="135"/>
        <v>Bus1=6084</v>
      </c>
      <c r="U1235" t="str">
        <f t="shared" si="136"/>
        <v>Bus2=6085</v>
      </c>
      <c r="V1235" t="str">
        <f t="shared" si="137"/>
        <v>phases=3</v>
      </c>
      <c r="W1235" t="str">
        <f t="shared" si="138"/>
        <v>Linecode=3p_11kV_100_ACSR_Al_o</v>
      </c>
      <c r="X1235" t="str">
        <f t="shared" si="139"/>
        <v>Length=97.3755</v>
      </c>
      <c r="Y1235" t="s">
        <v>307</v>
      </c>
    </row>
    <row r="1236" spans="1:25" x14ac:dyDescent="0.25">
      <c r="A1236" t="s">
        <v>34</v>
      </c>
      <c r="B1236">
        <v>11</v>
      </c>
      <c r="C1236" t="s">
        <v>37</v>
      </c>
      <c r="D1236">
        <v>100</v>
      </c>
      <c r="E1236" t="s">
        <v>27</v>
      </c>
      <c r="F1236" t="s">
        <v>38</v>
      </c>
      <c r="G1236" t="s">
        <v>30</v>
      </c>
      <c r="H1236">
        <v>3</v>
      </c>
      <c r="I1236">
        <v>25.562899999999999</v>
      </c>
      <c r="J1236" t="s">
        <v>268</v>
      </c>
      <c r="K1236">
        <v>6085</v>
      </c>
      <c r="L1236">
        <v>6121</v>
      </c>
      <c r="M1236" t="str">
        <f t="shared" si="133"/>
        <v>Dog100OverACSR</v>
      </c>
      <c r="N1236" t="str">
        <f>+VLOOKUP(M1236,LineCode!$E:$F,2,0)</f>
        <v>3p_11kV_100_ACSR_Al_o</v>
      </c>
      <c r="R1236" t="s">
        <v>296</v>
      </c>
      <c r="S1236" t="str">
        <f t="shared" si="134"/>
        <v>Line.line_IM1_6085_6121</v>
      </c>
      <c r="T1236" t="str">
        <f t="shared" si="135"/>
        <v>Bus1=6085</v>
      </c>
      <c r="U1236" t="str">
        <f t="shared" si="136"/>
        <v>Bus2=6121</v>
      </c>
      <c r="V1236" t="str">
        <f t="shared" si="137"/>
        <v>phases=3</v>
      </c>
      <c r="W1236" t="str">
        <f t="shared" si="138"/>
        <v>Linecode=3p_11kV_100_ACSR_Al_o</v>
      </c>
      <c r="X1236" t="str">
        <f t="shared" si="139"/>
        <v>Length=25.5629</v>
      </c>
      <c r="Y1236" t="s">
        <v>307</v>
      </c>
    </row>
    <row r="1237" spans="1:25" x14ac:dyDescent="0.25">
      <c r="A1237" t="s">
        <v>34</v>
      </c>
      <c r="B1237">
        <v>11</v>
      </c>
      <c r="C1237" t="s">
        <v>37</v>
      </c>
      <c r="D1237">
        <v>100</v>
      </c>
      <c r="E1237" t="s">
        <v>27</v>
      </c>
      <c r="F1237" t="s">
        <v>38</v>
      </c>
      <c r="G1237" t="s">
        <v>30</v>
      </c>
      <c r="H1237">
        <v>3</v>
      </c>
      <c r="I1237">
        <v>10.082100000000001</v>
      </c>
      <c r="J1237" t="s">
        <v>268</v>
      </c>
      <c r="K1237">
        <v>6121</v>
      </c>
      <c r="L1237">
        <v>6086</v>
      </c>
      <c r="M1237" t="str">
        <f t="shared" si="133"/>
        <v>Dog100OverACSR</v>
      </c>
      <c r="N1237" t="str">
        <f>+VLOOKUP(M1237,LineCode!$E:$F,2,0)</f>
        <v>3p_11kV_100_ACSR_Al_o</v>
      </c>
      <c r="R1237" t="s">
        <v>296</v>
      </c>
      <c r="S1237" t="str">
        <f t="shared" si="134"/>
        <v>Line.line_IM1_6121_6086</v>
      </c>
      <c r="T1237" t="str">
        <f t="shared" si="135"/>
        <v>Bus1=6121</v>
      </c>
      <c r="U1237" t="str">
        <f t="shared" si="136"/>
        <v>Bus2=6086</v>
      </c>
      <c r="V1237" t="str">
        <f t="shared" si="137"/>
        <v>phases=3</v>
      </c>
      <c r="W1237" t="str">
        <f t="shared" si="138"/>
        <v>Linecode=3p_11kV_100_ACSR_Al_o</v>
      </c>
      <c r="X1237" t="str">
        <f t="shared" si="139"/>
        <v>Length=10.0821</v>
      </c>
      <c r="Y1237" t="s">
        <v>307</v>
      </c>
    </row>
    <row r="1238" spans="1:25" x14ac:dyDescent="0.25">
      <c r="A1238" t="s">
        <v>34</v>
      </c>
      <c r="B1238">
        <v>11</v>
      </c>
      <c r="C1238" t="s">
        <v>37</v>
      </c>
      <c r="D1238">
        <v>100</v>
      </c>
      <c r="E1238" t="s">
        <v>27</v>
      </c>
      <c r="F1238" t="s">
        <v>38</v>
      </c>
      <c r="G1238" t="s">
        <v>30</v>
      </c>
      <c r="H1238">
        <v>3</v>
      </c>
      <c r="I1238">
        <v>85.624600000000001</v>
      </c>
      <c r="J1238" t="s">
        <v>268</v>
      </c>
      <c r="K1238">
        <v>6086</v>
      </c>
      <c r="L1238">
        <v>6087</v>
      </c>
      <c r="M1238" t="str">
        <f t="shared" si="133"/>
        <v>Dog100OverACSR</v>
      </c>
      <c r="N1238" t="str">
        <f>+VLOOKUP(M1238,LineCode!$E:$F,2,0)</f>
        <v>3p_11kV_100_ACSR_Al_o</v>
      </c>
      <c r="R1238" t="s">
        <v>296</v>
      </c>
      <c r="S1238" t="str">
        <f t="shared" si="134"/>
        <v>Line.line_IM1_6086_6087</v>
      </c>
      <c r="T1238" t="str">
        <f t="shared" si="135"/>
        <v>Bus1=6086</v>
      </c>
      <c r="U1238" t="str">
        <f t="shared" si="136"/>
        <v>Bus2=6087</v>
      </c>
      <c r="V1238" t="str">
        <f t="shared" si="137"/>
        <v>phases=3</v>
      </c>
      <c r="W1238" t="str">
        <f t="shared" si="138"/>
        <v>Linecode=3p_11kV_100_ACSR_Al_o</v>
      </c>
      <c r="X1238" t="str">
        <f t="shared" si="139"/>
        <v>Length=85.6246</v>
      </c>
      <c r="Y1238" t="s">
        <v>307</v>
      </c>
    </row>
    <row r="1239" spans="1:25" x14ac:dyDescent="0.25">
      <c r="A1239" t="s">
        <v>34</v>
      </c>
      <c r="B1239">
        <v>11</v>
      </c>
      <c r="C1239" t="s">
        <v>37</v>
      </c>
      <c r="D1239">
        <v>100</v>
      </c>
      <c r="E1239" t="s">
        <v>27</v>
      </c>
      <c r="F1239" t="s">
        <v>38</v>
      </c>
      <c r="G1239" t="s">
        <v>30</v>
      </c>
      <c r="H1239">
        <v>3</v>
      </c>
      <c r="I1239">
        <v>13.7944</v>
      </c>
      <c r="J1239" t="s">
        <v>268</v>
      </c>
      <c r="K1239">
        <v>6087</v>
      </c>
      <c r="L1239">
        <v>6088</v>
      </c>
      <c r="M1239" t="str">
        <f t="shared" si="133"/>
        <v>Dog100OverACSR</v>
      </c>
      <c r="N1239" t="str">
        <f>+VLOOKUP(M1239,LineCode!$E:$F,2,0)</f>
        <v>3p_11kV_100_ACSR_Al_o</v>
      </c>
      <c r="R1239" t="s">
        <v>296</v>
      </c>
      <c r="S1239" t="str">
        <f t="shared" si="134"/>
        <v>Line.line_IM1_6087_6088</v>
      </c>
      <c r="T1239" t="str">
        <f t="shared" si="135"/>
        <v>Bus1=6087</v>
      </c>
      <c r="U1239" t="str">
        <f t="shared" si="136"/>
        <v>Bus2=6088</v>
      </c>
      <c r="V1239" t="str">
        <f t="shared" si="137"/>
        <v>phases=3</v>
      </c>
      <c r="W1239" t="str">
        <f t="shared" si="138"/>
        <v>Linecode=3p_11kV_100_ACSR_Al_o</v>
      </c>
      <c r="X1239" t="str">
        <f t="shared" si="139"/>
        <v>Length=13.7944</v>
      </c>
      <c r="Y1239" t="s">
        <v>307</v>
      </c>
    </row>
    <row r="1240" spans="1:25" x14ac:dyDescent="0.25">
      <c r="A1240" t="s">
        <v>34</v>
      </c>
      <c r="B1240">
        <v>11</v>
      </c>
      <c r="C1240" t="s">
        <v>37</v>
      </c>
      <c r="D1240">
        <v>100</v>
      </c>
      <c r="E1240" t="s">
        <v>27</v>
      </c>
      <c r="F1240" t="s">
        <v>38</v>
      </c>
      <c r="G1240" t="s">
        <v>30</v>
      </c>
      <c r="H1240">
        <v>3</v>
      </c>
      <c r="I1240">
        <v>73.180999999999997</v>
      </c>
      <c r="J1240" t="s">
        <v>268</v>
      </c>
      <c r="K1240">
        <v>6088</v>
      </c>
      <c r="L1240">
        <v>6089</v>
      </c>
      <c r="M1240" t="str">
        <f t="shared" si="133"/>
        <v>Dog100OverACSR</v>
      </c>
      <c r="N1240" t="str">
        <f>+VLOOKUP(M1240,LineCode!$E:$F,2,0)</f>
        <v>3p_11kV_100_ACSR_Al_o</v>
      </c>
      <c r="R1240" t="s">
        <v>296</v>
      </c>
      <c r="S1240" t="str">
        <f t="shared" si="134"/>
        <v>Line.line_IM1_6088_6089</v>
      </c>
      <c r="T1240" t="str">
        <f t="shared" si="135"/>
        <v>Bus1=6088</v>
      </c>
      <c r="U1240" t="str">
        <f t="shared" si="136"/>
        <v>Bus2=6089</v>
      </c>
      <c r="V1240" t="str">
        <f t="shared" si="137"/>
        <v>phases=3</v>
      </c>
      <c r="W1240" t="str">
        <f t="shared" si="138"/>
        <v>Linecode=3p_11kV_100_ACSR_Al_o</v>
      </c>
      <c r="X1240" t="str">
        <f t="shared" si="139"/>
        <v>Length=73.181</v>
      </c>
      <c r="Y1240" t="s">
        <v>307</v>
      </c>
    </row>
    <row r="1241" spans="1:25" x14ac:dyDescent="0.25">
      <c r="A1241" t="s">
        <v>34</v>
      </c>
      <c r="B1241">
        <v>11</v>
      </c>
      <c r="C1241" t="s">
        <v>37</v>
      </c>
      <c r="D1241">
        <v>100</v>
      </c>
      <c r="E1241" t="s">
        <v>27</v>
      </c>
      <c r="F1241" t="s">
        <v>38</v>
      </c>
      <c r="G1241" t="s">
        <v>30</v>
      </c>
      <c r="H1241">
        <v>3</v>
      </c>
      <c r="I1241">
        <v>25.335899999999999</v>
      </c>
      <c r="J1241" t="s">
        <v>268</v>
      </c>
      <c r="K1241">
        <v>6089</v>
      </c>
      <c r="L1241">
        <v>6090</v>
      </c>
      <c r="M1241" t="str">
        <f t="shared" si="133"/>
        <v>Dog100OverACSR</v>
      </c>
      <c r="N1241" t="str">
        <f>+VLOOKUP(M1241,LineCode!$E:$F,2,0)</f>
        <v>3p_11kV_100_ACSR_Al_o</v>
      </c>
      <c r="R1241" t="s">
        <v>296</v>
      </c>
      <c r="S1241" t="str">
        <f t="shared" si="134"/>
        <v>Line.line_IM1_6089_6090</v>
      </c>
      <c r="T1241" t="str">
        <f t="shared" si="135"/>
        <v>Bus1=6089</v>
      </c>
      <c r="U1241" t="str">
        <f t="shared" si="136"/>
        <v>Bus2=6090</v>
      </c>
      <c r="V1241" t="str">
        <f t="shared" si="137"/>
        <v>phases=3</v>
      </c>
      <c r="W1241" t="str">
        <f t="shared" si="138"/>
        <v>Linecode=3p_11kV_100_ACSR_Al_o</v>
      </c>
      <c r="X1241" t="str">
        <f t="shared" si="139"/>
        <v>Length=25.3359</v>
      </c>
      <c r="Y1241" t="s">
        <v>307</v>
      </c>
    </row>
    <row r="1242" spans="1:25" x14ac:dyDescent="0.25">
      <c r="A1242" t="s">
        <v>34</v>
      </c>
      <c r="B1242">
        <v>11</v>
      </c>
      <c r="C1242" t="s">
        <v>37</v>
      </c>
      <c r="D1242">
        <v>100</v>
      </c>
      <c r="E1242" t="s">
        <v>27</v>
      </c>
      <c r="F1242" t="s">
        <v>38</v>
      </c>
      <c r="G1242" t="s">
        <v>30</v>
      </c>
      <c r="H1242">
        <v>3</v>
      </c>
      <c r="I1242">
        <v>188.59</v>
      </c>
      <c r="J1242" t="s">
        <v>268</v>
      </c>
      <c r="K1242">
        <v>6090</v>
      </c>
      <c r="L1242">
        <v>6091</v>
      </c>
      <c r="M1242" t="str">
        <f t="shared" si="133"/>
        <v>Dog100OverACSR</v>
      </c>
      <c r="N1242" t="str">
        <f>+VLOOKUP(M1242,LineCode!$E:$F,2,0)</f>
        <v>3p_11kV_100_ACSR_Al_o</v>
      </c>
      <c r="R1242" t="s">
        <v>296</v>
      </c>
      <c r="S1242" t="str">
        <f t="shared" si="134"/>
        <v>Line.line_IM1_6090_6091</v>
      </c>
      <c r="T1242" t="str">
        <f t="shared" si="135"/>
        <v>Bus1=6090</v>
      </c>
      <c r="U1242" t="str">
        <f t="shared" si="136"/>
        <v>Bus2=6091</v>
      </c>
      <c r="V1242" t="str">
        <f t="shared" si="137"/>
        <v>phases=3</v>
      </c>
      <c r="W1242" t="str">
        <f t="shared" si="138"/>
        <v>Linecode=3p_11kV_100_ACSR_Al_o</v>
      </c>
      <c r="X1242" t="str">
        <f t="shared" si="139"/>
        <v>Length=188.59</v>
      </c>
      <c r="Y1242" t="s">
        <v>307</v>
      </c>
    </row>
    <row r="1243" spans="1:25" x14ac:dyDescent="0.25">
      <c r="A1243" t="s">
        <v>34</v>
      </c>
      <c r="B1243">
        <v>11</v>
      </c>
      <c r="C1243" t="s">
        <v>37</v>
      </c>
      <c r="D1243">
        <v>100</v>
      </c>
      <c r="E1243" t="s">
        <v>27</v>
      </c>
      <c r="F1243" t="s">
        <v>38</v>
      </c>
      <c r="G1243" t="s">
        <v>30</v>
      </c>
      <c r="H1243">
        <v>3</v>
      </c>
      <c r="I1243">
        <v>90.617699999999999</v>
      </c>
      <c r="J1243" t="s">
        <v>268</v>
      </c>
      <c r="K1243">
        <v>6091</v>
      </c>
      <c r="L1243">
        <v>6092</v>
      </c>
      <c r="M1243" t="str">
        <f t="shared" si="133"/>
        <v>Dog100OverACSR</v>
      </c>
      <c r="N1243" t="str">
        <f>+VLOOKUP(M1243,LineCode!$E:$F,2,0)</f>
        <v>3p_11kV_100_ACSR_Al_o</v>
      </c>
      <c r="R1243" t="s">
        <v>296</v>
      </c>
      <c r="S1243" t="str">
        <f t="shared" si="134"/>
        <v>Line.line_IM1_6091_6092</v>
      </c>
      <c r="T1243" t="str">
        <f t="shared" si="135"/>
        <v>Bus1=6091</v>
      </c>
      <c r="U1243" t="str">
        <f t="shared" si="136"/>
        <v>Bus2=6092</v>
      </c>
      <c r="V1243" t="str">
        <f t="shared" si="137"/>
        <v>phases=3</v>
      </c>
      <c r="W1243" t="str">
        <f t="shared" si="138"/>
        <v>Linecode=3p_11kV_100_ACSR_Al_o</v>
      </c>
      <c r="X1243" t="str">
        <f t="shared" si="139"/>
        <v>Length=90.6177</v>
      </c>
      <c r="Y1243" t="s">
        <v>307</v>
      </c>
    </row>
    <row r="1244" spans="1:25" x14ac:dyDescent="0.25">
      <c r="A1244" t="s">
        <v>34</v>
      </c>
      <c r="B1244">
        <v>11</v>
      </c>
      <c r="C1244" t="s">
        <v>37</v>
      </c>
      <c r="D1244">
        <v>100</v>
      </c>
      <c r="E1244" t="s">
        <v>27</v>
      </c>
      <c r="F1244" t="s">
        <v>38</v>
      </c>
      <c r="G1244" t="s">
        <v>30</v>
      </c>
      <c r="H1244">
        <v>3</v>
      </c>
      <c r="I1244">
        <v>69.966700000000003</v>
      </c>
      <c r="J1244" t="s">
        <v>268</v>
      </c>
      <c r="K1244">
        <v>6092</v>
      </c>
      <c r="L1244">
        <v>6093</v>
      </c>
      <c r="M1244" t="str">
        <f t="shared" si="133"/>
        <v>Dog100OverACSR</v>
      </c>
      <c r="N1244" t="str">
        <f>+VLOOKUP(M1244,LineCode!$E:$F,2,0)</f>
        <v>3p_11kV_100_ACSR_Al_o</v>
      </c>
      <c r="R1244" t="s">
        <v>296</v>
      </c>
      <c r="S1244" t="str">
        <f t="shared" si="134"/>
        <v>Line.line_IM1_6092_6093</v>
      </c>
      <c r="T1244" t="str">
        <f t="shared" si="135"/>
        <v>Bus1=6092</v>
      </c>
      <c r="U1244" t="str">
        <f t="shared" si="136"/>
        <v>Bus2=6093</v>
      </c>
      <c r="V1244" t="str">
        <f t="shared" si="137"/>
        <v>phases=3</v>
      </c>
      <c r="W1244" t="str">
        <f t="shared" si="138"/>
        <v>Linecode=3p_11kV_100_ACSR_Al_o</v>
      </c>
      <c r="X1244" t="str">
        <f t="shared" si="139"/>
        <v>Length=69.9667</v>
      </c>
      <c r="Y1244" t="s">
        <v>307</v>
      </c>
    </row>
    <row r="1245" spans="1:25" x14ac:dyDescent="0.25">
      <c r="A1245" t="s">
        <v>34</v>
      </c>
      <c r="B1245">
        <v>11</v>
      </c>
      <c r="C1245" t="s">
        <v>37</v>
      </c>
      <c r="D1245">
        <v>100</v>
      </c>
      <c r="E1245" t="s">
        <v>27</v>
      </c>
      <c r="F1245" t="s">
        <v>38</v>
      </c>
      <c r="G1245" t="s">
        <v>30</v>
      </c>
      <c r="H1245">
        <v>3</v>
      </c>
      <c r="I1245">
        <v>69.322699999999998</v>
      </c>
      <c r="J1245" t="s">
        <v>268</v>
      </c>
      <c r="K1245">
        <v>6093</v>
      </c>
      <c r="L1245">
        <v>6094</v>
      </c>
      <c r="M1245" t="str">
        <f t="shared" si="133"/>
        <v>Dog100OverACSR</v>
      </c>
      <c r="N1245" t="str">
        <f>+VLOOKUP(M1245,LineCode!$E:$F,2,0)</f>
        <v>3p_11kV_100_ACSR_Al_o</v>
      </c>
      <c r="R1245" t="s">
        <v>296</v>
      </c>
      <c r="S1245" t="str">
        <f t="shared" si="134"/>
        <v>Line.line_IM1_6093_6094</v>
      </c>
      <c r="T1245" t="str">
        <f t="shared" si="135"/>
        <v>Bus1=6093</v>
      </c>
      <c r="U1245" t="str">
        <f t="shared" si="136"/>
        <v>Bus2=6094</v>
      </c>
      <c r="V1245" t="str">
        <f t="shared" si="137"/>
        <v>phases=3</v>
      </c>
      <c r="W1245" t="str">
        <f t="shared" si="138"/>
        <v>Linecode=3p_11kV_100_ACSR_Al_o</v>
      </c>
      <c r="X1245" t="str">
        <f t="shared" si="139"/>
        <v>Length=69.3227</v>
      </c>
      <c r="Y1245" t="s">
        <v>307</v>
      </c>
    </row>
    <row r="1246" spans="1:25" x14ac:dyDescent="0.25">
      <c r="A1246" t="s">
        <v>34</v>
      </c>
      <c r="B1246">
        <v>11</v>
      </c>
      <c r="C1246" t="s">
        <v>37</v>
      </c>
      <c r="D1246">
        <v>100</v>
      </c>
      <c r="E1246" t="s">
        <v>27</v>
      </c>
      <c r="F1246" t="s">
        <v>38</v>
      </c>
      <c r="G1246" t="s">
        <v>30</v>
      </c>
      <c r="H1246">
        <v>3</v>
      </c>
      <c r="I1246">
        <v>94.326899999999995</v>
      </c>
      <c r="J1246" t="s">
        <v>268</v>
      </c>
      <c r="K1246">
        <v>6094</v>
      </c>
      <c r="L1246">
        <v>6095</v>
      </c>
      <c r="M1246" t="str">
        <f t="shared" si="133"/>
        <v>Dog100OverACSR</v>
      </c>
      <c r="N1246" t="str">
        <f>+VLOOKUP(M1246,LineCode!$E:$F,2,0)</f>
        <v>3p_11kV_100_ACSR_Al_o</v>
      </c>
      <c r="R1246" t="s">
        <v>296</v>
      </c>
      <c r="S1246" t="str">
        <f t="shared" si="134"/>
        <v>Line.line_IM1_6094_6095</v>
      </c>
      <c r="T1246" t="str">
        <f t="shared" si="135"/>
        <v>Bus1=6094</v>
      </c>
      <c r="U1246" t="str">
        <f t="shared" si="136"/>
        <v>Bus2=6095</v>
      </c>
      <c r="V1246" t="str">
        <f t="shared" si="137"/>
        <v>phases=3</v>
      </c>
      <c r="W1246" t="str">
        <f t="shared" si="138"/>
        <v>Linecode=3p_11kV_100_ACSR_Al_o</v>
      </c>
      <c r="X1246" t="str">
        <f t="shared" si="139"/>
        <v>Length=94.3269</v>
      </c>
      <c r="Y1246" t="s">
        <v>307</v>
      </c>
    </row>
    <row r="1247" spans="1:25" x14ac:dyDescent="0.25">
      <c r="A1247" t="s">
        <v>34</v>
      </c>
      <c r="B1247">
        <v>11</v>
      </c>
      <c r="C1247" t="s">
        <v>37</v>
      </c>
      <c r="D1247">
        <v>100</v>
      </c>
      <c r="E1247" t="s">
        <v>27</v>
      </c>
      <c r="F1247" t="s">
        <v>38</v>
      </c>
      <c r="G1247" t="s">
        <v>30</v>
      </c>
      <c r="H1247">
        <v>3</v>
      </c>
      <c r="I1247">
        <v>103.405</v>
      </c>
      <c r="J1247" t="s">
        <v>268</v>
      </c>
      <c r="K1247">
        <v>6095</v>
      </c>
      <c r="L1247">
        <v>6096</v>
      </c>
      <c r="M1247" t="str">
        <f t="shared" si="133"/>
        <v>Dog100OverACSR</v>
      </c>
      <c r="N1247" t="str">
        <f>+VLOOKUP(M1247,LineCode!$E:$F,2,0)</f>
        <v>3p_11kV_100_ACSR_Al_o</v>
      </c>
      <c r="R1247" t="s">
        <v>296</v>
      </c>
      <c r="S1247" t="str">
        <f t="shared" si="134"/>
        <v>Line.line_IM1_6095_6096</v>
      </c>
      <c r="T1247" t="str">
        <f t="shared" si="135"/>
        <v>Bus1=6095</v>
      </c>
      <c r="U1247" t="str">
        <f t="shared" si="136"/>
        <v>Bus2=6096</v>
      </c>
      <c r="V1247" t="str">
        <f t="shared" si="137"/>
        <v>phases=3</v>
      </c>
      <c r="W1247" t="str">
        <f t="shared" si="138"/>
        <v>Linecode=3p_11kV_100_ACSR_Al_o</v>
      </c>
      <c r="X1247" t="str">
        <f t="shared" si="139"/>
        <v>Length=103.405</v>
      </c>
      <c r="Y1247" t="s">
        <v>307</v>
      </c>
    </row>
    <row r="1248" spans="1:25" x14ac:dyDescent="0.25">
      <c r="A1248" t="s">
        <v>34</v>
      </c>
      <c r="B1248">
        <v>11</v>
      </c>
      <c r="C1248" t="s">
        <v>37</v>
      </c>
      <c r="D1248">
        <v>100</v>
      </c>
      <c r="E1248" t="s">
        <v>27</v>
      </c>
      <c r="F1248" t="s">
        <v>38</v>
      </c>
      <c r="G1248" t="s">
        <v>30</v>
      </c>
      <c r="H1248">
        <v>3</v>
      </c>
      <c r="I1248">
        <v>77.692899999999995</v>
      </c>
      <c r="J1248" t="s">
        <v>268</v>
      </c>
      <c r="K1248">
        <v>6096</v>
      </c>
      <c r="L1248">
        <v>6097</v>
      </c>
      <c r="M1248" t="str">
        <f t="shared" si="133"/>
        <v>Dog100OverACSR</v>
      </c>
      <c r="N1248" t="str">
        <f>+VLOOKUP(M1248,LineCode!$E:$F,2,0)</f>
        <v>3p_11kV_100_ACSR_Al_o</v>
      </c>
      <c r="R1248" t="s">
        <v>296</v>
      </c>
      <c r="S1248" t="str">
        <f t="shared" si="134"/>
        <v>Line.line_IM1_6096_6097</v>
      </c>
      <c r="T1248" t="str">
        <f t="shared" si="135"/>
        <v>Bus1=6096</v>
      </c>
      <c r="U1248" t="str">
        <f t="shared" si="136"/>
        <v>Bus2=6097</v>
      </c>
      <c r="V1248" t="str">
        <f t="shared" si="137"/>
        <v>phases=3</v>
      </c>
      <c r="W1248" t="str">
        <f t="shared" si="138"/>
        <v>Linecode=3p_11kV_100_ACSR_Al_o</v>
      </c>
      <c r="X1248" t="str">
        <f t="shared" si="139"/>
        <v>Length=77.6929</v>
      </c>
      <c r="Y1248" t="s">
        <v>307</v>
      </c>
    </row>
    <row r="1249" spans="1:25" x14ac:dyDescent="0.25">
      <c r="A1249" t="s">
        <v>34</v>
      </c>
      <c r="B1249">
        <v>11</v>
      </c>
      <c r="C1249" t="s">
        <v>37</v>
      </c>
      <c r="D1249">
        <v>100</v>
      </c>
      <c r="E1249" t="s">
        <v>27</v>
      </c>
      <c r="F1249" t="s">
        <v>38</v>
      </c>
      <c r="G1249" t="s">
        <v>30</v>
      </c>
      <c r="H1249">
        <v>3</v>
      </c>
      <c r="I1249">
        <v>116.867</v>
      </c>
      <c r="J1249" t="s">
        <v>268</v>
      </c>
      <c r="K1249">
        <v>6097</v>
      </c>
      <c r="L1249">
        <v>6098</v>
      </c>
      <c r="M1249" t="str">
        <f t="shared" si="133"/>
        <v>Dog100OverACSR</v>
      </c>
      <c r="N1249" t="str">
        <f>+VLOOKUP(M1249,LineCode!$E:$F,2,0)</f>
        <v>3p_11kV_100_ACSR_Al_o</v>
      </c>
      <c r="R1249" t="s">
        <v>296</v>
      </c>
      <c r="S1249" t="str">
        <f t="shared" si="134"/>
        <v>Line.line_IM1_6097_6098</v>
      </c>
      <c r="T1249" t="str">
        <f t="shared" si="135"/>
        <v>Bus1=6097</v>
      </c>
      <c r="U1249" t="str">
        <f t="shared" si="136"/>
        <v>Bus2=6098</v>
      </c>
      <c r="V1249" t="str">
        <f t="shared" si="137"/>
        <v>phases=3</v>
      </c>
      <c r="W1249" t="str">
        <f t="shared" si="138"/>
        <v>Linecode=3p_11kV_100_ACSR_Al_o</v>
      </c>
      <c r="X1249" t="str">
        <f t="shared" si="139"/>
        <v>Length=116.867</v>
      </c>
      <c r="Y1249" t="s">
        <v>307</v>
      </c>
    </row>
    <row r="1250" spans="1:25" x14ac:dyDescent="0.25">
      <c r="A1250" t="s">
        <v>34</v>
      </c>
      <c r="B1250">
        <v>11</v>
      </c>
      <c r="C1250" t="s">
        <v>37</v>
      </c>
      <c r="D1250">
        <v>100</v>
      </c>
      <c r="E1250" t="s">
        <v>27</v>
      </c>
      <c r="F1250" t="s">
        <v>38</v>
      </c>
      <c r="G1250" t="s">
        <v>30</v>
      </c>
      <c r="H1250">
        <v>3</v>
      </c>
      <c r="I1250">
        <v>45.485300000000002</v>
      </c>
      <c r="J1250" t="s">
        <v>268</v>
      </c>
      <c r="K1250">
        <v>6098</v>
      </c>
      <c r="L1250">
        <v>6099</v>
      </c>
      <c r="M1250" t="str">
        <f t="shared" si="133"/>
        <v>Dog100OverACSR</v>
      </c>
      <c r="N1250" t="str">
        <f>+VLOOKUP(M1250,LineCode!$E:$F,2,0)</f>
        <v>3p_11kV_100_ACSR_Al_o</v>
      </c>
      <c r="R1250" t="s">
        <v>296</v>
      </c>
      <c r="S1250" t="str">
        <f t="shared" si="134"/>
        <v>Line.line_IM1_6098_6099</v>
      </c>
      <c r="T1250" t="str">
        <f t="shared" si="135"/>
        <v>Bus1=6098</v>
      </c>
      <c r="U1250" t="str">
        <f t="shared" si="136"/>
        <v>Bus2=6099</v>
      </c>
      <c r="V1250" t="str">
        <f t="shared" si="137"/>
        <v>phases=3</v>
      </c>
      <c r="W1250" t="str">
        <f t="shared" si="138"/>
        <v>Linecode=3p_11kV_100_ACSR_Al_o</v>
      </c>
      <c r="X1250" t="str">
        <f t="shared" si="139"/>
        <v>Length=45.4853</v>
      </c>
      <c r="Y1250" t="s">
        <v>307</v>
      </c>
    </row>
    <row r="1251" spans="1:25" x14ac:dyDescent="0.25">
      <c r="A1251" t="s">
        <v>34</v>
      </c>
      <c r="B1251">
        <v>11</v>
      </c>
      <c r="C1251" t="s">
        <v>37</v>
      </c>
      <c r="D1251">
        <v>100</v>
      </c>
      <c r="E1251" t="s">
        <v>27</v>
      </c>
      <c r="F1251" t="s">
        <v>38</v>
      </c>
      <c r="G1251" t="s">
        <v>30</v>
      </c>
      <c r="H1251">
        <v>3</v>
      </c>
      <c r="I1251">
        <v>55.499299999999998</v>
      </c>
      <c r="J1251" t="s">
        <v>268</v>
      </c>
      <c r="K1251">
        <v>6099</v>
      </c>
      <c r="L1251">
        <v>6100</v>
      </c>
      <c r="M1251" t="str">
        <f t="shared" si="133"/>
        <v>Dog100OverACSR</v>
      </c>
      <c r="N1251" t="str">
        <f>+VLOOKUP(M1251,LineCode!$E:$F,2,0)</f>
        <v>3p_11kV_100_ACSR_Al_o</v>
      </c>
      <c r="R1251" t="s">
        <v>296</v>
      </c>
      <c r="S1251" t="str">
        <f t="shared" si="134"/>
        <v>Line.line_IM1_6099_6100</v>
      </c>
      <c r="T1251" t="str">
        <f t="shared" si="135"/>
        <v>Bus1=6099</v>
      </c>
      <c r="U1251" t="str">
        <f t="shared" si="136"/>
        <v>Bus2=6100</v>
      </c>
      <c r="V1251" t="str">
        <f t="shared" si="137"/>
        <v>phases=3</v>
      </c>
      <c r="W1251" t="str">
        <f t="shared" si="138"/>
        <v>Linecode=3p_11kV_100_ACSR_Al_o</v>
      </c>
      <c r="X1251" t="str">
        <f t="shared" si="139"/>
        <v>Length=55.4993</v>
      </c>
      <c r="Y1251" t="s">
        <v>307</v>
      </c>
    </row>
    <row r="1252" spans="1:25" x14ac:dyDescent="0.25">
      <c r="A1252" t="s">
        <v>34</v>
      </c>
      <c r="B1252">
        <v>11</v>
      </c>
      <c r="C1252" t="s">
        <v>37</v>
      </c>
      <c r="D1252">
        <v>100</v>
      </c>
      <c r="E1252" t="s">
        <v>27</v>
      </c>
      <c r="F1252" t="s">
        <v>38</v>
      </c>
      <c r="G1252" t="s">
        <v>30</v>
      </c>
      <c r="H1252">
        <v>3</v>
      </c>
      <c r="I1252">
        <v>68.499700000000004</v>
      </c>
      <c r="J1252" t="s">
        <v>268</v>
      </c>
      <c r="K1252">
        <v>6100</v>
      </c>
      <c r="L1252">
        <v>6101</v>
      </c>
      <c r="M1252" t="str">
        <f t="shared" si="133"/>
        <v>Dog100OverACSR</v>
      </c>
      <c r="N1252" t="str">
        <f>+VLOOKUP(M1252,LineCode!$E:$F,2,0)</f>
        <v>3p_11kV_100_ACSR_Al_o</v>
      </c>
      <c r="R1252" t="s">
        <v>296</v>
      </c>
      <c r="S1252" t="str">
        <f t="shared" si="134"/>
        <v>Line.line_IM1_6100_6101</v>
      </c>
      <c r="T1252" t="str">
        <f t="shared" si="135"/>
        <v>Bus1=6100</v>
      </c>
      <c r="U1252" t="str">
        <f t="shared" si="136"/>
        <v>Bus2=6101</v>
      </c>
      <c r="V1252" t="str">
        <f t="shared" si="137"/>
        <v>phases=3</v>
      </c>
      <c r="W1252" t="str">
        <f t="shared" si="138"/>
        <v>Linecode=3p_11kV_100_ACSR_Al_o</v>
      </c>
      <c r="X1252" t="str">
        <f t="shared" si="139"/>
        <v>Length=68.4997</v>
      </c>
      <c r="Y1252" t="s">
        <v>307</v>
      </c>
    </row>
    <row r="1253" spans="1:25" x14ac:dyDescent="0.25">
      <c r="A1253" t="s">
        <v>34</v>
      </c>
      <c r="B1253">
        <v>11</v>
      </c>
      <c r="C1253" t="s">
        <v>37</v>
      </c>
      <c r="D1253">
        <v>100</v>
      </c>
      <c r="E1253" t="s">
        <v>27</v>
      </c>
      <c r="F1253" t="s">
        <v>38</v>
      </c>
      <c r="G1253" t="s">
        <v>30</v>
      </c>
      <c r="H1253">
        <v>3</v>
      </c>
      <c r="I1253">
        <v>54.020200000000003</v>
      </c>
      <c r="J1253" t="s">
        <v>268</v>
      </c>
      <c r="K1253">
        <v>6101</v>
      </c>
      <c r="L1253">
        <v>6102</v>
      </c>
      <c r="M1253" t="str">
        <f t="shared" si="133"/>
        <v>Dog100OverACSR</v>
      </c>
      <c r="N1253" t="str">
        <f>+VLOOKUP(M1253,LineCode!$E:$F,2,0)</f>
        <v>3p_11kV_100_ACSR_Al_o</v>
      </c>
      <c r="R1253" t="s">
        <v>296</v>
      </c>
      <c r="S1253" t="str">
        <f t="shared" si="134"/>
        <v>Line.line_IM1_6101_6102</v>
      </c>
      <c r="T1253" t="str">
        <f t="shared" si="135"/>
        <v>Bus1=6101</v>
      </c>
      <c r="U1253" t="str">
        <f t="shared" si="136"/>
        <v>Bus2=6102</v>
      </c>
      <c r="V1253" t="str">
        <f t="shared" si="137"/>
        <v>phases=3</v>
      </c>
      <c r="W1253" t="str">
        <f t="shared" si="138"/>
        <v>Linecode=3p_11kV_100_ACSR_Al_o</v>
      </c>
      <c r="X1253" t="str">
        <f t="shared" si="139"/>
        <v>Length=54.0202</v>
      </c>
      <c r="Y1253" t="s">
        <v>307</v>
      </c>
    </row>
    <row r="1254" spans="1:25" x14ac:dyDescent="0.25">
      <c r="A1254" t="s">
        <v>34</v>
      </c>
      <c r="B1254">
        <v>11</v>
      </c>
      <c r="C1254" t="s">
        <v>37</v>
      </c>
      <c r="D1254">
        <v>100</v>
      </c>
      <c r="E1254" t="s">
        <v>27</v>
      </c>
      <c r="F1254" t="s">
        <v>38</v>
      </c>
      <c r="G1254" t="s">
        <v>30</v>
      </c>
      <c r="H1254">
        <v>3</v>
      </c>
      <c r="I1254">
        <v>11.504799999999999</v>
      </c>
      <c r="J1254" t="s">
        <v>268</v>
      </c>
      <c r="K1254">
        <v>6102</v>
      </c>
      <c r="L1254">
        <v>6103</v>
      </c>
      <c r="M1254" t="str">
        <f t="shared" si="133"/>
        <v>Dog100OverACSR</v>
      </c>
      <c r="N1254" t="str">
        <f>+VLOOKUP(M1254,LineCode!$E:$F,2,0)</f>
        <v>3p_11kV_100_ACSR_Al_o</v>
      </c>
      <c r="R1254" t="s">
        <v>296</v>
      </c>
      <c r="S1254" t="str">
        <f t="shared" si="134"/>
        <v>Line.line_IM1_6102_6103</v>
      </c>
      <c r="T1254" t="str">
        <f t="shared" si="135"/>
        <v>Bus1=6102</v>
      </c>
      <c r="U1254" t="str">
        <f t="shared" si="136"/>
        <v>Bus2=6103</v>
      </c>
      <c r="V1254" t="str">
        <f t="shared" si="137"/>
        <v>phases=3</v>
      </c>
      <c r="W1254" t="str">
        <f t="shared" si="138"/>
        <v>Linecode=3p_11kV_100_ACSR_Al_o</v>
      </c>
      <c r="X1254" t="str">
        <f t="shared" si="139"/>
        <v>Length=11.5048</v>
      </c>
      <c r="Y1254" t="s">
        <v>307</v>
      </c>
    </row>
    <row r="1255" spans="1:25" x14ac:dyDescent="0.25">
      <c r="A1255" t="s">
        <v>34</v>
      </c>
      <c r="B1255">
        <v>11</v>
      </c>
      <c r="C1255" t="s">
        <v>37</v>
      </c>
      <c r="D1255">
        <v>100</v>
      </c>
      <c r="E1255" t="s">
        <v>27</v>
      </c>
      <c r="F1255" t="s">
        <v>38</v>
      </c>
      <c r="G1255" t="s">
        <v>30</v>
      </c>
      <c r="H1255">
        <v>3</v>
      </c>
      <c r="I1255">
        <v>54.4696</v>
      </c>
      <c r="J1255" t="s">
        <v>268</v>
      </c>
      <c r="K1255">
        <v>6103</v>
      </c>
      <c r="L1255">
        <v>6104</v>
      </c>
      <c r="M1255" t="str">
        <f t="shared" si="133"/>
        <v>Dog100OverACSR</v>
      </c>
      <c r="N1255" t="str">
        <f>+VLOOKUP(M1255,LineCode!$E:$F,2,0)</f>
        <v>3p_11kV_100_ACSR_Al_o</v>
      </c>
      <c r="R1255" t="s">
        <v>296</v>
      </c>
      <c r="S1255" t="str">
        <f t="shared" si="134"/>
        <v>Line.line_IM1_6103_6104</v>
      </c>
      <c r="T1255" t="str">
        <f t="shared" si="135"/>
        <v>Bus1=6103</v>
      </c>
      <c r="U1255" t="str">
        <f t="shared" si="136"/>
        <v>Bus2=6104</v>
      </c>
      <c r="V1255" t="str">
        <f t="shared" si="137"/>
        <v>phases=3</v>
      </c>
      <c r="W1255" t="str">
        <f t="shared" si="138"/>
        <v>Linecode=3p_11kV_100_ACSR_Al_o</v>
      </c>
      <c r="X1255" t="str">
        <f t="shared" si="139"/>
        <v>Length=54.4696</v>
      </c>
      <c r="Y1255" t="s">
        <v>307</v>
      </c>
    </row>
    <row r="1256" spans="1:25" x14ac:dyDescent="0.25">
      <c r="A1256" t="s">
        <v>34</v>
      </c>
      <c r="B1256">
        <v>11</v>
      </c>
      <c r="C1256" t="s">
        <v>37</v>
      </c>
      <c r="D1256">
        <v>100</v>
      </c>
      <c r="E1256" t="s">
        <v>27</v>
      </c>
      <c r="F1256" t="s">
        <v>38</v>
      </c>
      <c r="G1256" t="s">
        <v>30</v>
      </c>
      <c r="H1256">
        <v>3</v>
      </c>
      <c r="I1256">
        <v>76.462999999999994</v>
      </c>
      <c r="J1256" t="s">
        <v>268</v>
      </c>
      <c r="K1256">
        <v>6104</v>
      </c>
      <c r="L1256">
        <v>6105</v>
      </c>
      <c r="M1256" t="str">
        <f t="shared" si="133"/>
        <v>Dog100OverACSR</v>
      </c>
      <c r="N1256" t="str">
        <f>+VLOOKUP(M1256,LineCode!$E:$F,2,0)</f>
        <v>3p_11kV_100_ACSR_Al_o</v>
      </c>
      <c r="R1256" t="s">
        <v>296</v>
      </c>
      <c r="S1256" t="str">
        <f t="shared" si="134"/>
        <v>Line.line_IM1_6104_6105</v>
      </c>
      <c r="T1256" t="str">
        <f t="shared" si="135"/>
        <v>Bus1=6104</v>
      </c>
      <c r="U1256" t="str">
        <f t="shared" si="136"/>
        <v>Bus2=6105</v>
      </c>
      <c r="V1256" t="str">
        <f t="shared" si="137"/>
        <v>phases=3</v>
      </c>
      <c r="W1256" t="str">
        <f t="shared" si="138"/>
        <v>Linecode=3p_11kV_100_ACSR_Al_o</v>
      </c>
      <c r="X1256" t="str">
        <f t="shared" si="139"/>
        <v>Length=76.463</v>
      </c>
      <c r="Y1256" t="s">
        <v>307</v>
      </c>
    </row>
    <row r="1257" spans="1:25" x14ac:dyDescent="0.25">
      <c r="A1257" t="s">
        <v>34</v>
      </c>
      <c r="B1257">
        <v>11</v>
      </c>
      <c r="C1257" t="s">
        <v>37</v>
      </c>
      <c r="D1257">
        <v>100</v>
      </c>
      <c r="E1257" t="s">
        <v>27</v>
      </c>
      <c r="F1257" t="s">
        <v>38</v>
      </c>
      <c r="G1257" t="s">
        <v>30</v>
      </c>
      <c r="H1257">
        <v>3</v>
      </c>
      <c r="I1257">
        <v>70.131</v>
      </c>
      <c r="J1257" t="s">
        <v>268</v>
      </c>
      <c r="K1257">
        <v>6105</v>
      </c>
      <c r="L1257">
        <v>6106</v>
      </c>
      <c r="M1257" t="str">
        <f t="shared" si="133"/>
        <v>Dog100OverACSR</v>
      </c>
      <c r="N1257" t="str">
        <f>+VLOOKUP(M1257,LineCode!$E:$F,2,0)</f>
        <v>3p_11kV_100_ACSR_Al_o</v>
      </c>
      <c r="R1257" t="s">
        <v>296</v>
      </c>
      <c r="S1257" t="str">
        <f t="shared" si="134"/>
        <v>Line.line_IM1_6105_6106</v>
      </c>
      <c r="T1257" t="str">
        <f t="shared" si="135"/>
        <v>Bus1=6105</v>
      </c>
      <c r="U1257" t="str">
        <f t="shared" si="136"/>
        <v>Bus2=6106</v>
      </c>
      <c r="V1257" t="str">
        <f t="shared" si="137"/>
        <v>phases=3</v>
      </c>
      <c r="W1257" t="str">
        <f t="shared" si="138"/>
        <v>Linecode=3p_11kV_100_ACSR_Al_o</v>
      </c>
      <c r="X1257" t="str">
        <f t="shared" si="139"/>
        <v>Length=70.131</v>
      </c>
      <c r="Y1257" t="s">
        <v>307</v>
      </c>
    </row>
    <row r="1258" spans="1:25" x14ac:dyDescent="0.25">
      <c r="A1258" t="s">
        <v>34</v>
      </c>
      <c r="B1258">
        <v>11</v>
      </c>
      <c r="C1258" t="s">
        <v>37</v>
      </c>
      <c r="D1258">
        <v>100</v>
      </c>
      <c r="E1258" t="s">
        <v>27</v>
      </c>
      <c r="F1258" t="s">
        <v>38</v>
      </c>
      <c r="G1258" t="s">
        <v>30</v>
      </c>
      <c r="H1258">
        <v>3</v>
      </c>
      <c r="I1258">
        <v>62.968299999999999</v>
      </c>
      <c r="J1258" t="s">
        <v>268</v>
      </c>
      <c r="K1258">
        <v>6106</v>
      </c>
      <c r="L1258">
        <v>6107</v>
      </c>
      <c r="M1258" t="str">
        <f t="shared" si="133"/>
        <v>Dog100OverACSR</v>
      </c>
      <c r="N1258" t="str">
        <f>+VLOOKUP(M1258,LineCode!$E:$F,2,0)</f>
        <v>3p_11kV_100_ACSR_Al_o</v>
      </c>
      <c r="R1258" t="s">
        <v>296</v>
      </c>
      <c r="S1258" t="str">
        <f t="shared" si="134"/>
        <v>Line.line_IM1_6106_6107</v>
      </c>
      <c r="T1258" t="str">
        <f t="shared" si="135"/>
        <v>Bus1=6106</v>
      </c>
      <c r="U1258" t="str">
        <f t="shared" si="136"/>
        <v>Bus2=6107</v>
      </c>
      <c r="V1258" t="str">
        <f t="shared" si="137"/>
        <v>phases=3</v>
      </c>
      <c r="W1258" t="str">
        <f t="shared" si="138"/>
        <v>Linecode=3p_11kV_100_ACSR_Al_o</v>
      </c>
      <c r="X1258" t="str">
        <f t="shared" si="139"/>
        <v>Length=62.9683</v>
      </c>
      <c r="Y1258" t="s">
        <v>307</v>
      </c>
    </row>
    <row r="1259" spans="1:25" x14ac:dyDescent="0.25">
      <c r="A1259" t="s">
        <v>34</v>
      </c>
      <c r="B1259">
        <v>11</v>
      </c>
      <c r="C1259" t="s">
        <v>37</v>
      </c>
      <c r="D1259">
        <v>100</v>
      </c>
      <c r="E1259" t="s">
        <v>27</v>
      </c>
      <c r="F1259" t="s">
        <v>38</v>
      </c>
      <c r="G1259" t="s">
        <v>30</v>
      </c>
      <c r="H1259">
        <v>3</v>
      </c>
      <c r="I1259">
        <v>89.717699999999994</v>
      </c>
      <c r="J1259" t="s">
        <v>268</v>
      </c>
      <c r="K1259">
        <v>6107</v>
      </c>
      <c r="L1259">
        <v>6108</v>
      </c>
      <c r="M1259" t="str">
        <f t="shared" si="133"/>
        <v>Dog100OverACSR</v>
      </c>
      <c r="N1259" t="str">
        <f>+VLOOKUP(M1259,LineCode!$E:$F,2,0)</f>
        <v>3p_11kV_100_ACSR_Al_o</v>
      </c>
      <c r="R1259" t="s">
        <v>296</v>
      </c>
      <c r="S1259" t="str">
        <f t="shared" si="134"/>
        <v>Line.line_IM1_6107_6108</v>
      </c>
      <c r="T1259" t="str">
        <f t="shared" si="135"/>
        <v>Bus1=6107</v>
      </c>
      <c r="U1259" t="str">
        <f t="shared" si="136"/>
        <v>Bus2=6108</v>
      </c>
      <c r="V1259" t="str">
        <f t="shared" si="137"/>
        <v>phases=3</v>
      </c>
      <c r="W1259" t="str">
        <f t="shared" si="138"/>
        <v>Linecode=3p_11kV_100_ACSR_Al_o</v>
      </c>
      <c r="X1259" t="str">
        <f t="shared" si="139"/>
        <v>Length=89.7177</v>
      </c>
      <c r="Y1259" t="s">
        <v>307</v>
      </c>
    </row>
    <row r="1260" spans="1:25" x14ac:dyDescent="0.25">
      <c r="A1260" t="s">
        <v>34</v>
      </c>
      <c r="B1260">
        <v>11</v>
      </c>
      <c r="C1260" t="s">
        <v>37</v>
      </c>
      <c r="D1260">
        <v>100</v>
      </c>
      <c r="E1260" t="s">
        <v>27</v>
      </c>
      <c r="F1260" t="s">
        <v>38</v>
      </c>
      <c r="G1260" t="s">
        <v>30</v>
      </c>
      <c r="H1260">
        <v>3</v>
      </c>
      <c r="I1260">
        <v>67.134699999999995</v>
      </c>
      <c r="J1260" t="s">
        <v>268</v>
      </c>
      <c r="K1260">
        <v>6108</v>
      </c>
      <c r="L1260">
        <v>6002</v>
      </c>
      <c r="M1260" t="str">
        <f t="shared" si="133"/>
        <v>Dog100OverACSR</v>
      </c>
      <c r="N1260" t="str">
        <f>+VLOOKUP(M1260,LineCode!$E:$F,2,0)</f>
        <v>3p_11kV_100_ACSR_Al_o</v>
      </c>
      <c r="R1260" t="s">
        <v>296</v>
      </c>
      <c r="S1260" t="str">
        <f t="shared" si="134"/>
        <v>Line.line_IM1_6108_6002</v>
      </c>
      <c r="T1260" t="str">
        <f t="shared" si="135"/>
        <v>Bus1=6108</v>
      </c>
      <c r="U1260" t="str">
        <f t="shared" si="136"/>
        <v>Bus2=6002</v>
      </c>
      <c r="V1260" t="str">
        <f t="shared" si="137"/>
        <v>phases=3</v>
      </c>
      <c r="W1260" t="str">
        <f t="shared" si="138"/>
        <v>Linecode=3p_11kV_100_ACSR_Al_o</v>
      </c>
      <c r="X1260" t="str">
        <f t="shared" si="139"/>
        <v>Length=67.1347</v>
      </c>
      <c r="Y1260" t="s">
        <v>307</v>
      </c>
    </row>
    <row r="1261" spans="1:25" x14ac:dyDescent="0.25">
      <c r="A1261" t="s">
        <v>34</v>
      </c>
      <c r="B1261">
        <v>11</v>
      </c>
      <c r="C1261" t="s">
        <v>37</v>
      </c>
      <c r="D1261">
        <v>100</v>
      </c>
      <c r="E1261" t="s">
        <v>27</v>
      </c>
      <c r="F1261" t="s">
        <v>38</v>
      </c>
      <c r="G1261" t="s">
        <v>30</v>
      </c>
      <c r="H1261">
        <v>3</v>
      </c>
      <c r="I1261">
        <v>27.577999999999999</v>
      </c>
      <c r="J1261" t="s">
        <v>268</v>
      </c>
      <c r="K1261">
        <v>6002</v>
      </c>
      <c r="L1261">
        <v>6109</v>
      </c>
      <c r="M1261" t="str">
        <f t="shared" si="133"/>
        <v>Dog100OverACSR</v>
      </c>
      <c r="N1261" t="str">
        <f>+VLOOKUP(M1261,LineCode!$E:$F,2,0)</f>
        <v>3p_11kV_100_ACSR_Al_o</v>
      </c>
      <c r="R1261" t="s">
        <v>296</v>
      </c>
      <c r="S1261" t="str">
        <f t="shared" si="134"/>
        <v>Line.line_IM1_6002_6109</v>
      </c>
      <c r="T1261" t="str">
        <f t="shared" si="135"/>
        <v>Bus1=6002</v>
      </c>
      <c r="U1261" t="str">
        <f t="shared" si="136"/>
        <v>Bus2=6109</v>
      </c>
      <c r="V1261" t="str">
        <f t="shared" si="137"/>
        <v>phases=3</v>
      </c>
      <c r="W1261" t="str">
        <f t="shared" si="138"/>
        <v>Linecode=3p_11kV_100_ACSR_Al_o</v>
      </c>
      <c r="X1261" t="str">
        <f t="shared" si="139"/>
        <v>Length=27.578</v>
      </c>
      <c r="Y1261" t="s">
        <v>307</v>
      </c>
    </row>
    <row r="1262" spans="1:25" x14ac:dyDescent="0.25">
      <c r="A1262" t="s">
        <v>34</v>
      </c>
      <c r="B1262">
        <v>11</v>
      </c>
      <c r="C1262" t="s">
        <v>37</v>
      </c>
      <c r="D1262">
        <v>100</v>
      </c>
      <c r="E1262" t="s">
        <v>27</v>
      </c>
      <c r="F1262" t="s">
        <v>38</v>
      </c>
      <c r="G1262" t="s">
        <v>30</v>
      </c>
      <c r="H1262">
        <v>3</v>
      </c>
      <c r="I1262">
        <v>38.908999999999999</v>
      </c>
      <c r="J1262" t="s">
        <v>268</v>
      </c>
      <c r="K1262">
        <v>6110</v>
      </c>
      <c r="L1262">
        <v>6111</v>
      </c>
      <c r="M1262" t="str">
        <f t="shared" si="133"/>
        <v>Dog100OverACSR</v>
      </c>
      <c r="N1262" t="str">
        <f>+VLOOKUP(M1262,LineCode!$E:$F,2,0)</f>
        <v>3p_11kV_100_ACSR_Al_o</v>
      </c>
      <c r="R1262" t="s">
        <v>296</v>
      </c>
      <c r="S1262" t="str">
        <f t="shared" si="134"/>
        <v>Line.line_IM1_6110_6111</v>
      </c>
      <c r="T1262" t="str">
        <f t="shared" si="135"/>
        <v>Bus1=6110</v>
      </c>
      <c r="U1262" t="str">
        <f t="shared" si="136"/>
        <v>Bus2=6111</v>
      </c>
      <c r="V1262" t="str">
        <f t="shared" si="137"/>
        <v>phases=3</v>
      </c>
      <c r="W1262" t="str">
        <f t="shared" si="138"/>
        <v>Linecode=3p_11kV_100_ACSR_Al_o</v>
      </c>
      <c r="X1262" t="str">
        <f t="shared" si="139"/>
        <v>Length=38.909</v>
      </c>
      <c r="Y1262" t="s">
        <v>307</v>
      </c>
    </row>
    <row r="1263" spans="1:25" x14ac:dyDescent="0.25">
      <c r="A1263" t="s">
        <v>34</v>
      </c>
      <c r="B1263">
        <v>11</v>
      </c>
      <c r="C1263" t="s">
        <v>37</v>
      </c>
      <c r="D1263">
        <v>100</v>
      </c>
      <c r="E1263" t="s">
        <v>27</v>
      </c>
      <c r="F1263" t="s">
        <v>38</v>
      </c>
      <c r="G1263" t="s">
        <v>30</v>
      </c>
      <c r="H1263">
        <v>3</v>
      </c>
      <c r="I1263">
        <v>61.098100000000002</v>
      </c>
      <c r="J1263" t="s">
        <v>268</v>
      </c>
      <c r="K1263">
        <v>6111</v>
      </c>
      <c r="L1263">
        <v>6112</v>
      </c>
      <c r="M1263" t="str">
        <f t="shared" si="133"/>
        <v>Dog100OverACSR</v>
      </c>
      <c r="N1263" t="str">
        <f>+VLOOKUP(M1263,LineCode!$E:$F,2,0)</f>
        <v>3p_11kV_100_ACSR_Al_o</v>
      </c>
      <c r="R1263" t="s">
        <v>296</v>
      </c>
      <c r="S1263" t="str">
        <f t="shared" si="134"/>
        <v>Line.line_IM1_6111_6112</v>
      </c>
      <c r="T1263" t="str">
        <f t="shared" si="135"/>
        <v>Bus1=6111</v>
      </c>
      <c r="U1263" t="str">
        <f t="shared" si="136"/>
        <v>Bus2=6112</v>
      </c>
      <c r="V1263" t="str">
        <f t="shared" si="137"/>
        <v>phases=3</v>
      </c>
      <c r="W1263" t="str">
        <f t="shared" si="138"/>
        <v>Linecode=3p_11kV_100_ACSR_Al_o</v>
      </c>
      <c r="X1263" t="str">
        <f t="shared" si="139"/>
        <v>Length=61.0981</v>
      </c>
      <c r="Y1263" t="s">
        <v>307</v>
      </c>
    </row>
    <row r="1264" spans="1:25" x14ac:dyDescent="0.25">
      <c r="A1264" t="s">
        <v>34</v>
      </c>
      <c r="B1264">
        <v>11</v>
      </c>
      <c r="C1264" t="s">
        <v>37</v>
      </c>
      <c r="D1264">
        <v>100</v>
      </c>
      <c r="E1264" t="s">
        <v>27</v>
      </c>
      <c r="F1264" t="s">
        <v>38</v>
      </c>
      <c r="G1264" t="s">
        <v>30</v>
      </c>
      <c r="H1264">
        <v>3</v>
      </c>
      <c r="I1264">
        <v>41.807600000000001</v>
      </c>
      <c r="J1264" t="s">
        <v>268</v>
      </c>
      <c r="K1264">
        <v>6112</v>
      </c>
      <c r="L1264">
        <v>6113</v>
      </c>
      <c r="M1264" t="str">
        <f t="shared" si="133"/>
        <v>Dog100OverACSR</v>
      </c>
      <c r="N1264" t="str">
        <f>+VLOOKUP(M1264,LineCode!$E:$F,2,0)</f>
        <v>3p_11kV_100_ACSR_Al_o</v>
      </c>
      <c r="R1264" t="s">
        <v>296</v>
      </c>
      <c r="S1264" t="str">
        <f t="shared" si="134"/>
        <v>Line.line_IM1_6112_6113</v>
      </c>
      <c r="T1264" t="str">
        <f t="shared" si="135"/>
        <v>Bus1=6112</v>
      </c>
      <c r="U1264" t="str">
        <f t="shared" si="136"/>
        <v>Bus2=6113</v>
      </c>
      <c r="V1264" t="str">
        <f t="shared" si="137"/>
        <v>phases=3</v>
      </c>
      <c r="W1264" t="str">
        <f t="shared" si="138"/>
        <v>Linecode=3p_11kV_100_ACSR_Al_o</v>
      </c>
      <c r="X1264" t="str">
        <f t="shared" si="139"/>
        <v>Length=41.8076</v>
      </c>
      <c r="Y1264" t="s">
        <v>307</v>
      </c>
    </row>
    <row r="1265" spans="1:25" x14ac:dyDescent="0.25">
      <c r="A1265" t="s">
        <v>34</v>
      </c>
      <c r="B1265">
        <v>11</v>
      </c>
      <c r="C1265" t="s">
        <v>37</v>
      </c>
      <c r="D1265">
        <v>100</v>
      </c>
      <c r="E1265" t="s">
        <v>27</v>
      </c>
      <c r="F1265" t="s">
        <v>38</v>
      </c>
      <c r="G1265" t="s">
        <v>30</v>
      </c>
      <c r="H1265">
        <v>3</v>
      </c>
      <c r="I1265">
        <v>54.867800000000003</v>
      </c>
      <c r="J1265" t="s">
        <v>268</v>
      </c>
      <c r="K1265">
        <v>6113</v>
      </c>
      <c r="L1265">
        <v>6114</v>
      </c>
      <c r="M1265" t="str">
        <f t="shared" si="133"/>
        <v>Dog100OverACSR</v>
      </c>
      <c r="N1265" t="str">
        <f>+VLOOKUP(M1265,LineCode!$E:$F,2,0)</f>
        <v>3p_11kV_100_ACSR_Al_o</v>
      </c>
      <c r="R1265" t="s">
        <v>296</v>
      </c>
      <c r="S1265" t="str">
        <f t="shared" si="134"/>
        <v>Line.line_IM1_6113_6114</v>
      </c>
      <c r="T1265" t="str">
        <f t="shared" si="135"/>
        <v>Bus1=6113</v>
      </c>
      <c r="U1265" t="str">
        <f t="shared" si="136"/>
        <v>Bus2=6114</v>
      </c>
      <c r="V1265" t="str">
        <f t="shared" si="137"/>
        <v>phases=3</v>
      </c>
      <c r="W1265" t="str">
        <f t="shared" si="138"/>
        <v>Linecode=3p_11kV_100_ACSR_Al_o</v>
      </c>
      <c r="X1265" t="str">
        <f t="shared" si="139"/>
        <v>Length=54.8678</v>
      </c>
      <c r="Y1265" t="s">
        <v>307</v>
      </c>
    </row>
    <row r="1266" spans="1:25" x14ac:dyDescent="0.25">
      <c r="A1266" t="s">
        <v>34</v>
      </c>
      <c r="B1266">
        <v>11</v>
      </c>
      <c r="C1266" t="s">
        <v>37</v>
      </c>
      <c r="D1266">
        <v>100</v>
      </c>
      <c r="E1266" t="s">
        <v>27</v>
      </c>
      <c r="F1266" t="s">
        <v>38</v>
      </c>
      <c r="G1266" t="s">
        <v>30</v>
      </c>
      <c r="H1266">
        <v>3</v>
      </c>
      <c r="I1266">
        <v>58.448500000000003</v>
      </c>
      <c r="J1266" t="s">
        <v>268</v>
      </c>
      <c r="K1266">
        <v>6114</v>
      </c>
      <c r="L1266">
        <v>6115</v>
      </c>
      <c r="M1266" t="str">
        <f t="shared" si="133"/>
        <v>Dog100OverACSR</v>
      </c>
      <c r="N1266" t="str">
        <f>+VLOOKUP(M1266,LineCode!$E:$F,2,0)</f>
        <v>3p_11kV_100_ACSR_Al_o</v>
      </c>
      <c r="R1266" t="s">
        <v>296</v>
      </c>
      <c r="S1266" t="str">
        <f t="shared" si="134"/>
        <v>Line.line_IM1_6114_6115</v>
      </c>
      <c r="T1266" t="str">
        <f t="shared" si="135"/>
        <v>Bus1=6114</v>
      </c>
      <c r="U1266" t="str">
        <f t="shared" si="136"/>
        <v>Bus2=6115</v>
      </c>
      <c r="V1266" t="str">
        <f t="shared" si="137"/>
        <v>phases=3</v>
      </c>
      <c r="W1266" t="str">
        <f t="shared" si="138"/>
        <v>Linecode=3p_11kV_100_ACSR_Al_o</v>
      </c>
      <c r="X1266" t="str">
        <f t="shared" si="139"/>
        <v>Length=58.4485</v>
      </c>
      <c r="Y1266" t="s">
        <v>307</v>
      </c>
    </row>
    <row r="1267" spans="1:25" x14ac:dyDescent="0.25">
      <c r="A1267" t="s">
        <v>34</v>
      </c>
      <c r="B1267">
        <v>11</v>
      </c>
      <c r="C1267" t="s">
        <v>37</v>
      </c>
      <c r="D1267">
        <v>100</v>
      </c>
      <c r="E1267" t="s">
        <v>27</v>
      </c>
      <c r="F1267" t="s">
        <v>38</v>
      </c>
      <c r="G1267" t="s">
        <v>30</v>
      </c>
      <c r="H1267">
        <v>3</v>
      </c>
      <c r="I1267">
        <v>23.546199999999999</v>
      </c>
      <c r="J1267" t="s">
        <v>268</v>
      </c>
      <c r="K1267">
        <v>6115</v>
      </c>
      <c r="L1267">
        <v>6116</v>
      </c>
      <c r="M1267" t="str">
        <f t="shared" si="133"/>
        <v>Dog100OverACSR</v>
      </c>
      <c r="N1267" t="str">
        <f>+VLOOKUP(M1267,LineCode!$E:$F,2,0)</f>
        <v>3p_11kV_100_ACSR_Al_o</v>
      </c>
      <c r="R1267" t="s">
        <v>296</v>
      </c>
      <c r="S1267" t="str">
        <f t="shared" si="134"/>
        <v>Line.line_IM1_6115_6116</v>
      </c>
      <c r="T1267" t="str">
        <f t="shared" si="135"/>
        <v>Bus1=6115</v>
      </c>
      <c r="U1267" t="str">
        <f t="shared" si="136"/>
        <v>Bus2=6116</v>
      </c>
      <c r="V1267" t="str">
        <f t="shared" si="137"/>
        <v>phases=3</v>
      </c>
      <c r="W1267" t="str">
        <f t="shared" si="138"/>
        <v>Linecode=3p_11kV_100_ACSR_Al_o</v>
      </c>
      <c r="X1267" t="str">
        <f t="shared" si="139"/>
        <v>Length=23.5462</v>
      </c>
      <c r="Y1267" t="s">
        <v>307</v>
      </c>
    </row>
    <row r="1268" spans="1:25" x14ac:dyDescent="0.25">
      <c r="A1268" t="s">
        <v>34</v>
      </c>
      <c r="B1268">
        <v>11</v>
      </c>
      <c r="C1268" t="s">
        <v>37</v>
      </c>
      <c r="D1268">
        <v>100</v>
      </c>
      <c r="E1268" t="s">
        <v>27</v>
      </c>
      <c r="F1268" t="s">
        <v>38</v>
      </c>
      <c r="G1268" t="s">
        <v>30</v>
      </c>
      <c r="H1268">
        <v>3</v>
      </c>
      <c r="I1268">
        <v>24.7683</v>
      </c>
      <c r="J1268" t="s">
        <v>268</v>
      </c>
      <c r="K1268">
        <v>6116</v>
      </c>
      <c r="L1268">
        <v>6117</v>
      </c>
      <c r="M1268" t="str">
        <f t="shared" si="133"/>
        <v>Dog100OverACSR</v>
      </c>
      <c r="N1268" t="str">
        <f>+VLOOKUP(M1268,LineCode!$E:$F,2,0)</f>
        <v>3p_11kV_100_ACSR_Al_o</v>
      </c>
      <c r="R1268" t="s">
        <v>296</v>
      </c>
      <c r="S1268" t="str">
        <f t="shared" si="134"/>
        <v>Line.line_IM1_6116_6117</v>
      </c>
      <c r="T1268" t="str">
        <f t="shared" si="135"/>
        <v>Bus1=6116</v>
      </c>
      <c r="U1268" t="str">
        <f t="shared" si="136"/>
        <v>Bus2=6117</v>
      </c>
      <c r="V1268" t="str">
        <f t="shared" si="137"/>
        <v>phases=3</v>
      </c>
      <c r="W1268" t="str">
        <f t="shared" si="138"/>
        <v>Linecode=3p_11kV_100_ACSR_Al_o</v>
      </c>
      <c r="X1268" t="str">
        <f t="shared" si="139"/>
        <v>Length=24.7683</v>
      </c>
      <c r="Y1268" t="s">
        <v>307</v>
      </c>
    </row>
    <row r="1269" spans="1:25" x14ac:dyDescent="0.25">
      <c r="A1269" t="s">
        <v>34</v>
      </c>
      <c r="B1269">
        <v>11</v>
      </c>
      <c r="C1269" t="s">
        <v>37</v>
      </c>
      <c r="D1269">
        <v>100</v>
      </c>
      <c r="E1269" t="s">
        <v>27</v>
      </c>
      <c r="F1269" t="s">
        <v>38</v>
      </c>
      <c r="G1269" t="s">
        <v>30</v>
      </c>
      <c r="H1269">
        <v>3</v>
      </c>
      <c r="I1269">
        <v>22.535900000000002</v>
      </c>
      <c r="J1269" t="s">
        <v>268</v>
      </c>
      <c r="K1269">
        <v>6117</v>
      </c>
      <c r="L1269">
        <v>6118</v>
      </c>
      <c r="M1269" t="str">
        <f t="shared" si="133"/>
        <v>Dog100OverACSR</v>
      </c>
      <c r="N1269" t="str">
        <f>+VLOOKUP(M1269,LineCode!$E:$F,2,0)</f>
        <v>3p_11kV_100_ACSR_Al_o</v>
      </c>
      <c r="R1269" t="s">
        <v>296</v>
      </c>
      <c r="S1269" t="str">
        <f t="shared" si="134"/>
        <v>Line.line_IM1_6117_6118</v>
      </c>
      <c r="T1269" t="str">
        <f t="shared" si="135"/>
        <v>Bus1=6117</v>
      </c>
      <c r="U1269" t="str">
        <f t="shared" si="136"/>
        <v>Bus2=6118</v>
      </c>
      <c r="V1269" t="str">
        <f t="shared" si="137"/>
        <v>phases=3</v>
      </c>
      <c r="W1269" t="str">
        <f t="shared" si="138"/>
        <v>Linecode=3p_11kV_100_ACSR_Al_o</v>
      </c>
      <c r="X1269" t="str">
        <f t="shared" si="139"/>
        <v>Length=22.5359</v>
      </c>
      <c r="Y1269" t="s">
        <v>307</v>
      </c>
    </row>
    <row r="1270" spans="1:25" x14ac:dyDescent="0.25">
      <c r="A1270" t="s">
        <v>34</v>
      </c>
      <c r="B1270">
        <v>11</v>
      </c>
      <c r="C1270" t="s">
        <v>37</v>
      </c>
      <c r="D1270">
        <v>100</v>
      </c>
      <c r="E1270" t="s">
        <v>27</v>
      </c>
      <c r="F1270" t="s">
        <v>38</v>
      </c>
      <c r="G1270" t="s">
        <v>30</v>
      </c>
      <c r="H1270">
        <v>3</v>
      </c>
      <c r="I1270">
        <v>29.9282</v>
      </c>
      <c r="J1270" t="s">
        <v>268</v>
      </c>
      <c r="K1270">
        <v>6118</v>
      </c>
      <c r="L1270">
        <v>6119</v>
      </c>
      <c r="M1270" t="str">
        <f t="shared" si="133"/>
        <v>Dog100OverACSR</v>
      </c>
      <c r="N1270" t="str">
        <f>+VLOOKUP(M1270,LineCode!$E:$F,2,0)</f>
        <v>3p_11kV_100_ACSR_Al_o</v>
      </c>
      <c r="R1270" t="s">
        <v>296</v>
      </c>
      <c r="S1270" t="str">
        <f t="shared" si="134"/>
        <v>Line.line_IM1_6118_6119</v>
      </c>
      <c r="T1270" t="str">
        <f t="shared" si="135"/>
        <v>Bus1=6118</v>
      </c>
      <c r="U1270" t="str">
        <f t="shared" si="136"/>
        <v>Bus2=6119</v>
      </c>
      <c r="V1270" t="str">
        <f t="shared" si="137"/>
        <v>phases=3</v>
      </c>
      <c r="W1270" t="str">
        <f t="shared" si="138"/>
        <v>Linecode=3p_11kV_100_ACSR_Al_o</v>
      </c>
      <c r="X1270" t="str">
        <f t="shared" si="139"/>
        <v>Length=29.9282</v>
      </c>
      <c r="Y1270" t="s">
        <v>307</v>
      </c>
    </row>
    <row r="1271" spans="1:25" x14ac:dyDescent="0.25">
      <c r="A1271" t="s">
        <v>34</v>
      </c>
      <c r="B1271">
        <v>11</v>
      </c>
      <c r="C1271" t="s">
        <v>37</v>
      </c>
      <c r="D1271">
        <v>100</v>
      </c>
      <c r="E1271" t="s">
        <v>27</v>
      </c>
      <c r="F1271" t="s">
        <v>38</v>
      </c>
      <c r="G1271" t="s">
        <v>30</v>
      </c>
      <c r="H1271">
        <v>3</v>
      </c>
      <c r="I1271">
        <v>45.807899999999997</v>
      </c>
      <c r="J1271" t="s">
        <v>268</v>
      </c>
      <c r="K1271">
        <v>6119</v>
      </c>
      <c r="L1271">
        <v>6120</v>
      </c>
      <c r="M1271" t="str">
        <f t="shared" si="133"/>
        <v>Dog100OverACSR</v>
      </c>
      <c r="N1271" t="str">
        <f>+VLOOKUP(M1271,LineCode!$E:$F,2,0)</f>
        <v>3p_11kV_100_ACSR_Al_o</v>
      </c>
      <c r="R1271" t="s">
        <v>296</v>
      </c>
      <c r="S1271" t="str">
        <f t="shared" si="134"/>
        <v>Line.line_IM1_6119_6120</v>
      </c>
      <c r="T1271" t="str">
        <f t="shared" si="135"/>
        <v>Bus1=6119</v>
      </c>
      <c r="U1271" t="str">
        <f t="shared" si="136"/>
        <v>Bus2=6120</v>
      </c>
      <c r="V1271" t="str">
        <f t="shared" si="137"/>
        <v>phases=3</v>
      </c>
      <c r="W1271" t="str">
        <f t="shared" si="138"/>
        <v>Linecode=3p_11kV_100_ACSR_Al_o</v>
      </c>
      <c r="X1271" t="str">
        <f t="shared" si="139"/>
        <v>Length=45.8079</v>
      </c>
      <c r="Y1271" t="s">
        <v>307</v>
      </c>
    </row>
    <row r="1272" spans="1:25" x14ac:dyDescent="0.25">
      <c r="A1272" t="s">
        <v>34</v>
      </c>
      <c r="B1272">
        <v>11</v>
      </c>
      <c r="C1272" t="s">
        <v>37</v>
      </c>
      <c r="D1272">
        <v>100</v>
      </c>
      <c r="E1272" t="s">
        <v>27</v>
      </c>
      <c r="F1272" t="s">
        <v>38</v>
      </c>
      <c r="G1272" t="s">
        <v>30</v>
      </c>
      <c r="H1272">
        <v>3</v>
      </c>
      <c r="I1272">
        <v>29.799399999999999</v>
      </c>
      <c r="J1272" t="s">
        <v>268</v>
      </c>
      <c r="K1272">
        <v>6121</v>
      </c>
      <c r="L1272">
        <v>6122</v>
      </c>
      <c r="M1272" t="str">
        <f t="shared" si="133"/>
        <v>Dog100OverACSR</v>
      </c>
      <c r="N1272" t="str">
        <f>+VLOOKUP(M1272,LineCode!$E:$F,2,0)</f>
        <v>3p_11kV_100_ACSR_Al_o</v>
      </c>
      <c r="R1272" t="s">
        <v>296</v>
      </c>
      <c r="S1272" t="str">
        <f t="shared" si="134"/>
        <v>Line.line_IM1_6121_6122</v>
      </c>
      <c r="T1272" t="str">
        <f t="shared" si="135"/>
        <v>Bus1=6121</v>
      </c>
      <c r="U1272" t="str">
        <f t="shared" si="136"/>
        <v>Bus2=6122</v>
      </c>
      <c r="V1272" t="str">
        <f t="shared" si="137"/>
        <v>phases=3</v>
      </c>
      <c r="W1272" t="str">
        <f t="shared" si="138"/>
        <v>Linecode=3p_11kV_100_ACSR_Al_o</v>
      </c>
      <c r="X1272" t="str">
        <f t="shared" si="139"/>
        <v>Length=29.7994</v>
      </c>
      <c r="Y1272" t="s">
        <v>307</v>
      </c>
    </row>
    <row r="1273" spans="1:25" x14ac:dyDescent="0.25">
      <c r="A1273" t="s">
        <v>34</v>
      </c>
      <c r="B1273">
        <v>11</v>
      </c>
      <c r="C1273" t="s">
        <v>37</v>
      </c>
      <c r="D1273">
        <v>100</v>
      </c>
      <c r="E1273" t="s">
        <v>27</v>
      </c>
      <c r="F1273" t="s">
        <v>38</v>
      </c>
      <c r="G1273" t="s">
        <v>30</v>
      </c>
      <c r="H1273">
        <v>3</v>
      </c>
      <c r="I1273">
        <v>42.356400000000001</v>
      </c>
      <c r="J1273" t="s">
        <v>268</v>
      </c>
      <c r="K1273">
        <v>6122</v>
      </c>
      <c r="L1273">
        <v>6123</v>
      </c>
      <c r="M1273" t="str">
        <f t="shared" si="133"/>
        <v>Dog100OverACSR</v>
      </c>
      <c r="N1273" t="str">
        <f>+VLOOKUP(M1273,LineCode!$E:$F,2,0)</f>
        <v>3p_11kV_100_ACSR_Al_o</v>
      </c>
      <c r="R1273" t="s">
        <v>296</v>
      </c>
      <c r="S1273" t="str">
        <f t="shared" si="134"/>
        <v>Line.line_IM1_6122_6123</v>
      </c>
      <c r="T1273" t="str">
        <f t="shared" si="135"/>
        <v>Bus1=6122</v>
      </c>
      <c r="U1273" t="str">
        <f t="shared" si="136"/>
        <v>Bus2=6123</v>
      </c>
      <c r="V1273" t="str">
        <f t="shared" si="137"/>
        <v>phases=3</v>
      </c>
      <c r="W1273" t="str">
        <f t="shared" si="138"/>
        <v>Linecode=3p_11kV_100_ACSR_Al_o</v>
      </c>
      <c r="X1273" t="str">
        <f t="shared" si="139"/>
        <v>Length=42.3564</v>
      </c>
      <c r="Y1273" t="s">
        <v>307</v>
      </c>
    </row>
    <row r="1274" spans="1:25" x14ac:dyDescent="0.25">
      <c r="A1274" t="s">
        <v>34</v>
      </c>
      <c r="B1274">
        <v>11</v>
      </c>
      <c r="C1274" t="s">
        <v>37</v>
      </c>
      <c r="D1274">
        <v>100</v>
      </c>
      <c r="E1274" t="s">
        <v>27</v>
      </c>
      <c r="F1274" t="s">
        <v>38</v>
      </c>
      <c r="G1274" t="s">
        <v>30</v>
      </c>
      <c r="H1274">
        <v>3</v>
      </c>
      <c r="I1274">
        <v>12.7799</v>
      </c>
      <c r="J1274" t="s">
        <v>268</v>
      </c>
      <c r="K1274">
        <v>6090</v>
      </c>
      <c r="L1274">
        <v>6001</v>
      </c>
      <c r="M1274" t="str">
        <f t="shared" si="133"/>
        <v>Dog100OverACSR</v>
      </c>
      <c r="N1274" t="str">
        <f>+VLOOKUP(M1274,LineCode!$E:$F,2,0)</f>
        <v>3p_11kV_100_ACSR_Al_o</v>
      </c>
      <c r="R1274" t="s">
        <v>296</v>
      </c>
      <c r="S1274" t="str">
        <f t="shared" si="134"/>
        <v>Line.line_IM1_6090_6001</v>
      </c>
      <c r="T1274" t="str">
        <f t="shared" si="135"/>
        <v>Bus1=6090</v>
      </c>
      <c r="U1274" t="str">
        <f t="shared" si="136"/>
        <v>Bus2=6001</v>
      </c>
      <c r="V1274" t="str">
        <f t="shared" si="137"/>
        <v>phases=3</v>
      </c>
      <c r="W1274" t="str">
        <f t="shared" si="138"/>
        <v>Linecode=3p_11kV_100_ACSR_Al_o</v>
      </c>
      <c r="X1274" t="str">
        <f t="shared" si="139"/>
        <v>Length=12.7799</v>
      </c>
      <c r="Y1274" t="s">
        <v>307</v>
      </c>
    </row>
    <row r="1275" spans="1:25" x14ac:dyDescent="0.25">
      <c r="A1275" t="s">
        <v>34</v>
      </c>
      <c r="B1275">
        <v>11</v>
      </c>
      <c r="C1275" t="s">
        <v>37</v>
      </c>
      <c r="D1275">
        <v>100</v>
      </c>
      <c r="E1275" t="s">
        <v>27</v>
      </c>
      <c r="F1275" t="s">
        <v>38</v>
      </c>
      <c r="G1275" t="s">
        <v>30</v>
      </c>
      <c r="H1275">
        <v>3</v>
      </c>
      <c r="I1275">
        <v>18.567799999999998</v>
      </c>
      <c r="J1275" t="s">
        <v>268</v>
      </c>
      <c r="K1275">
        <v>6002</v>
      </c>
      <c r="L1275">
        <v>6003</v>
      </c>
      <c r="M1275" t="str">
        <f t="shared" si="133"/>
        <v>Dog100OverACSR</v>
      </c>
      <c r="N1275" t="str">
        <f>+VLOOKUP(M1275,LineCode!$E:$F,2,0)</f>
        <v>3p_11kV_100_ACSR_Al_o</v>
      </c>
      <c r="R1275" t="s">
        <v>296</v>
      </c>
      <c r="S1275" t="str">
        <f t="shared" si="134"/>
        <v>Line.line_IM1_6002_6003</v>
      </c>
      <c r="T1275" t="str">
        <f t="shared" si="135"/>
        <v>Bus1=6002</v>
      </c>
      <c r="U1275" t="str">
        <f t="shared" si="136"/>
        <v>Bus2=6003</v>
      </c>
      <c r="V1275" t="str">
        <f t="shared" si="137"/>
        <v>phases=3</v>
      </c>
      <c r="W1275" t="str">
        <f t="shared" si="138"/>
        <v>Linecode=3p_11kV_100_ACSR_Al_o</v>
      </c>
      <c r="X1275" t="str">
        <f t="shared" si="139"/>
        <v>Length=18.5678</v>
      </c>
      <c r="Y1275" t="s">
        <v>307</v>
      </c>
    </row>
    <row r="1276" spans="1:25" x14ac:dyDescent="0.25">
      <c r="A1276" t="s">
        <v>34</v>
      </c>
      <c r="B1276">
        <v>11</v>
      </c>
      <c r="C1276" t="s">
        <v>37</v>
      </c>
      <c r="D1276">
        <v>100</v>
      </c>
      <c r="E1276" t="s">
        <v>27</v>
      </c>
      <c r="F1276" t="s">
        <v>38</v>
      </c>
      <c r="G1276" t="s">
        <v>30</v>
      </c>
      <c r="H1276">
        <v>3</v>
      </c>
      <c r="I1276">
        <v>53.735599999999998</v>
      </c>
      <c r="J1276" t="s">
        <v>268</v>
      </c>
      <c r="K1276">
        <v>6004</v>
      </c>
      <c r="L1276">
        <v>6005</v>
      </c>
      <c r="M1276" t="str">
        <f t="shared" si="133"/>
        <v>Dog100OverACSR</v>
      </c>
      <c r="N1276" t="str">
        <f>+VLOOKUP(M1276,LineCode!$E:$F,2,0)</f>
        <v>3p_11kV_100_ACSR_Al_o</v>
      </c>
      <c r="R1276" t="s">
        <v>296</v>
      </c>
      <c r="S1276" t="str">
        <f t="shared" si="134"/>
        <v>Line.line_IM1_6004_6005</v>
      </c>
      <c r="T1276" t="str">
        <f t="shared" si="135"/>
        <v>Bus1=6004</v>
      </c>
      <c r="U1276" t="str">
        <f t="shared" si="136"/>
        <v>Bus2=6005</v>
      </c>
      <c r="V1276" t="str">
        <f t="shared" si="137"/>
        <v>phases=3</v>
      </c>
      <c r="W1276" t="str">
        <f t="shared" si="138"/>
        <v>Linecode=3p_11kV_100_ACSR_Al_o</v>
      </c>
      <c r="X1276" t="str">
        <f t="shared" si="139"/>
        <v>Length=53.7356</v>
      </c>
      <c r="Y1276" t="s">
        <v>307</v>
      </c>
    </row>
    <row r="1277" spans="1:25" x14ac:dyDescent="0.25">
      <c r="A1277" t="s">
        <v>34</v>
      </c>
      <c r="B1277">
        <v>11</v>
      </c>
      <c r="C1277" t="s">
        <v>37</v>
      </c>
      <c r="D1277">
        <v>100</v>
      </c>
      <c r="E1277" t="s">
        <v>27</v>
      </c>
      <c r="F1277" t="s">
        <v>38</v>
      </c>
      <c r="G1277" t="s">
        <v>30</v>
      </c>
      <c r="H1277">
        <v>3</v>
      </c>
      <c r="I1277">
        <v>13.504799999999999</v>
      </c>
      <c r="J1277" t="s">
        <v>268</v>
      </c>
      <c r="K1277">
        <v>6006</v>
      </c>
      <c r="L1277">
        <v>6007</v>
      </c>
      <c r="M1277" t="str">
        <f t="shared" si="133"/>
        <v>Dog100OverACSR</v>
      </c>
      <c r="N1277" t="str">
        <f>+VLOOKUP(M1277,LineCode!$E:$F,2,0)</f>
        <v>3p_11kV_100_ACSR_Al_o</v>
      </c>
      <c r="R1277" t="s">
        <v>296</v>
      </c>
      <c r="S1277" t="str">
        <f t="shared" si="134"/>
        <v>Line.line_IM1_6006_6007</v>
      </c>
      <c r="T1277" t="str">
        <f t="shared" si="135"/>
        <v>Bus1=6006</v>
      </c>
      <c r="U1277" t="str">
        <f t="shared" si="136"/>
        <v>Bus2=6007</v>
      </c>
      <c r="V1277" t="str">
        <f t="shared" si="137"/>
        <v>phases=3</v>
      </c>
      <c r="W1277" t="str">
        <f t="shared" si="138"/>
        <v>Linecode=3p_11kV_100_ACSR_Al_o</v>
      </c>
      <c r="X1277" t="str">
        <f t="shared" si="139"/>
        <v>Length=13.5048</v>
      </c>
      <c r="Y1277" t="s">
        <v>307</v>
      </c>
    </row>
    <row r="1278" spans="1:25" x14ac:dyDescent="0.25">
      <c r="A1278" t="s">
        <v>34</v>
      </c>
      <c r="B1278">
        <v>11</v>
      </c>
      <c r="C1278" t="s">
        <v>42</v>
      </c>
      <c r="D1278">
        <v>300</v>
      </c>
      <c r="E1278" t="s">
        <v>27</v>
      </c>
      <c r="F1278" t="s">
        <v>28</v>
      </c>
      <c r="G1278" t="s">
        <v>49</v>
      </c>
      <c r="H1278">
        <v>3</v>
      </c>
      <c r="I1278">
        <v>0.82612099999999999</v>
      </c>
      <c r="J1278" t="s">
        <v>268</v>
      </c>
      <c r="K1278">
        <v>6124</v>
      </c>
      <c r="L1278">
        <v>6132</v>
      </c>
      <c r="M1278" t="str">
        <f t="shared" si="133"/>
        <v>XLPE300UnderCovered</v>
      </c>
      <c r="N1278" t="str">
        <f>+VLOOKUP(M1278,LineCode!$E:$F,2,0)</f>
        <v>3p_11kV_300_XLPE_Al_u</v>
      </c>
      <c r="R1278" t="s">
        <v>296</v>
      </c>
      <c r="S1278" t="str">
        <f t="shared" si="134"/>
        <v>Line.line_IM1_6124_6132</v>
      </c>
      <c r="T1278" t="str">
        <f t="shared" si="135"/>
        <v>Bus1=6124</v>
      </c>
      <c r="U1278" t="str">
        <f t="shared" si="136"/>
        <v>Bus2=6132</v>
      </c>
      <c r="V1278" t="str">
        <f t="shared" si="137"/>
        <v>phases=3</v>
      </c>
      <c r="W1278" t="str">
        <f t="shared" si="138"/>
        <v>Linecode=3p_11kV_300_XLPE_Al_u</v>
      </c>
      <c r="X1278" t="str">
        <f t="shared" si="139"/>
        <v>Length=0.826121</v>
      </c>
      <c r="Y1278" t="s">
        <v>307</v>
      </c>
    </row>
    <row r="1279" spans="1:25" x14ac:dyDescent="0.25">
      <c r="A1279" t="s">
        <v>34</v>
      </c>
      <c r="B1279">
        <v>11</v>
      </c>
      <c r="C1279" t="s">
        <v>42</v>
      </c>
      <c r="D1279">
        <v>300</v>
      </c>
      <c r="E1279" t="s">
        <v>27</v>
      </c>
      <c r="F1279" t="s">
        <v>28</v>
      </c>
      <c r="G1279" t="s">
        <v>49</v>
      </c>
      <c r="H1279">
        <v>3</v>
      </c>
      <c r="I1279">
        <v>20.747699999999998</v>
      </c>
      <c r="J1279" t="s">
        <v>268</v>
      </c>
      <c r="K1279">
        <v>6132</v>
      </c>
      <c r="L1279">
        <v>6125</v>
      </c>
      <c r="M1279" t="str">
        <f t="shared" si="133"/>
        <v>XLPE300UnderCovered</v>
      </c>
      <c r="N1279" t="str">
        <f>+VLOOKUP(M1279,LineCode!$E:$F,2,0)</f>
        <v>3p_11kV_300_XLPE_Al_u</v>
      </c>
      <c r="R1279" t="s">
        <v>296</v>
      </c>
      <c r="S1279" t="str">
        <f t="shared" si="134"/>
        <v>Line.line_IM1_6132_6125</v>
      </c>
      <c r="T1279" t="str">
        <f t="shared" si="135"/>
        <v>Bus1=6132</v>
      </c>
      <c r="U1279" t="str">
        <f t="shared" si="136"/>
        <v>Bus2=6125</v>
      </c>
      <c r="V1279" t="str">
        <f t="shared" si="137"/>
        <v>phases=3</v>
      </c>
      <c r="W1279" t="str">
        <f t="shared" si="138"/>
        <v>Linecode=3p_11kV_300_XLPE_Al_u</v>
      </c>
      <c r="X1279" t="str">
        <f t="shared" si="139"/>
        <v>Length=20.7477</v>
      </c>
      <c r="Y1279" t="s">
        <v>307</v>
      </c>
    </row>
    <row r="1280" spans="1:25" x14ac:dyDescent="0.25">
      <c r="A1280" t="s">
        <v>34</v>
      </c>
      <c r="B1280">
        <v>11</v>
      </c>
      <c r="C1280" t="s">
        <v>37</v>
      </c>
      <c r="D1280">
        <v>100</v>
      </c>
      <c r="E1280" t="s">
        <v>27</v>
      </c>
      <c r="F1280" t="s">
        <v>38</v>
      </c>
      <c r="G1280" t="s">
        <v>30</v>
      </c>
      <c r="H1280">
        <v>3</v>
      </c>
      <c r="I1280">
        <v>9.5119500000000006</v>
      </c>
      <c r="J1280" t="s">
        <v>268</v>
      </c>
      <c r="K1280">
        <v>6125</v>
      </c>
      <c r="L1280">
        <v>6133</v>
      </c>
      <c r="M1280" t="str">
        <f t="shared" si="133"/>
        <v>Dog100OverACSR</v>
      </c>
      <c r="N1280" t="str">
        <f>+VLOOKUP(M1280,LineCode!$E:$F,2,0)</f>
        <v>3p_11kV_100_ACSR_Al_o</v>
      </c>
      <c r="R1280" t="s">
        <v>296</v>
      </c>
      <c r="S1280" t="str">
        <f t="shared" si="134"/>
        <v>Line.line_IM1_6125_6133</v>
      </c>
      <c r="T1280" t="str">
        <f t="shared" si="135"/>
        <v>Bus1=6125</v>
      </c>
      <c r="U1280" t="str">
        <f t="shared" si="136"/>
        <v>Bus2=6133</v>
      </c>
      <c r="V1280" t="str">
        <f t="shared" si="137"/>
        <v>phases=3</v>
      </c>
      <c r="W1280" t="str">
        <f t="shared" si="138"/>
        <v>Linecode=3p_11kV_100_ACSR_Al_o</v>
      </c>
      <c r="X1280" t="str">
        <f t="shared" si="139"/>
        <v>Length=9.51195</v>
      </c>
      <c r="Y1280" t="s">
        <v>307</v>
      </c>
    </row>
    <row r="1281" spans="1:25" x14ac:dyDescent="0.25">
      <c r="A1281" t="s">
        <v>34</v>
      </c>
      <c r="B1281">
        <v>11</v>
      </c>
      <c r="C1281" t="s">
        <v>37</v>
      </c>
      <c r="D1281">
        <v>100</v>
      </c>
      <c r="E1281" t="s">
        <v>27</v>
      </c>
      <c r="F1281" t="s">
        <v>38</v>
      </c>
      <c r="G1281" t="s">
        <v>30</v>
      </c>
      <c r="H1281">
        <v>3</v>
      </c>
      <c r="I1281">
        <v>0.589866</v>
      </c>
      <c r="J1281" t="s">
        <v>268</v>
      </c>
      <c r="K1281">
        <v>6133</v>
      </c>
      <c r="L1281">
        <v>6134</v>
      </c>
      <c r="M1281" t="str">
        <f t="shared" si="133"/>
        <v>Dog100OverACSR</v>
      </c>
      <c r="N1281" t="str">
        <f>+VLOOKUP(M1281,LineCode!$E:$F,2,0)</f>
        <v>3p_11kV_100_ACSR_Al_o</v>
      </c>
      <c r="R1281" t="s">
        <v>296</v>
      </c>
      <c r="S1281" t="str">
        <f t="shared" si="134"/>
        <v>Line.line_IM1_6133_6134</v>
      </c>
      <c r="T1281" t="str">
        <f t="shared" si="135"/>
        <v>Bus1=6133</v>
      </c>
      <c r="U1281" t="str">
        <f t="shared" si="136"/>
        <v>Bus2=6134</v>
      </c>
      <c r="V1281" t="str">
        <f t="shared" si="137"/>
        <v>phases=3</v>
      </c>
      <c r="W1281" t="str">
        <f t="shared" si="138"/>
        <v>Linecode=3p_11kV_100_ACSR_Al_o</v>
      </c>
      <c r="X1281" t="str">
        <f t="shared" si="139"/>
        <v>Length=0.589866</v>
      </c>
      <c r="Y1281" t="s">
        <v>307</v>
      </c>
    </row>
    <row r="1282" spans="1:25" x14ac:dyDescent="0.25">
      <c r="A1282" t="s">
        <v>34</v>
      </c>
      <c r="B1282">
        <v>11</v>
      </c>
      <c r="C1282" t="s">
        <v>37</v>
      </c>
      <c r="D1282">
        <v>100</v>
      </c>
      <c r="E1282" t="s">
        <v>27</v>
      </c>
      <c r="F1282" t="s">
        <v>38</v>
      </c>
      <c r="G1282" t="s">
        <v>30</v>
      </c>
      <c r="H1282">
        <v>3</v>
      </c>
      <c r="I1282">
        <v>14.422700000000001</v>
      </c>
      <c r="J1282" t="s">
        <v>268</v>
      </c>
      <c r="K1282">
        <v>6136</v>
      </c>
      <c r="L1282">
        <v>6126</v>
      </c>
      <c r="M1282" t="str">
        <f t="shared" ref="M1282:M1345" si="140">C1282&amp;D1282&amp;F1282&amp;G1282</f>
        <v>Dog100OverACSR</v>
      </c>
      <c r="N1282" t="str">
        <f>+VLOOKUP(M1282,LineCode!$E:$F,2,0)</f>
        <v>3p_11kV_100_ACSR_Al_o</v>
      </c>
      <c r="R1282" t="s">
        <v>296</v>
      </c>
      <c r="S1282" t="str">
        <f t="shared" si="134"/>
        <v>Line.line_IM1_6136_6126</v>
      </c>
      <c r="T1282" t="str">
        <f t="shared" si="135"/>
        <v>Bus1=6136</v>
      </c>
      <c r="U1282" t="str">
        <f t="shared" si="136"/>
        <v>Bus2=6126</v>
      </c>
      <c r="V1282" t="str">
        <f t="shared" si="137"/>
        <v>phases=3</v>
      </c>
      <c r="W1282" t="str">
        <f t="shared" si="138"/>
        <v>Linecode=3p_11kV_100_ACSR_Al_o</v>
      </c>
      <c r="X1282" t="str">
        <f t="shared" si="139"/>
        <v>Length=14.4227</v>
      </c>
      <c r="Y1282" t="s">
        <v>307</v>
      </c>
    </row>
    <row r="1283" spans="1:25" x14ac:dyDescent="0.25">
      <c r="A1283" t="s">
        <v>34</v>
      </c>
      <c r="B1283">
        <v>11</v>
      </c>
      <c r="C1283" t="s">
        <v>37</v>
      </c>
      <c r="D1283">
        <v>100</v>
      </c>
      <c r="E1283" t="s">
        <v>27</v>
      </c>
      <c r="F1283" t="s">
        <v>38</v>
      </c>
      <c r="G1283" t="s">
        <v>30</v>
      </c>
      <c r="H1283">
        <v>3</v>
      </c>
      <c r="I1283">
        <v>18.940799999999999</v>
      </c>
      <c r="J1283" t="s">
        <v>268</v>
      </c>
      <c r="K1283">
        <v>6126</v>
      </c>
      <c r="L1283">
        <v>6127</v>
      </c>
      <c r="M1283" t="str">
        <f t="shared" si="140"/>
        <v>Dog100OverACSR</v>
      </c>
      <c r="N1283" t="str">
        <f>+VLOOKUP(M1283,LineCode!$E:$F,2,0)</f>
        <v>3p_11kV_100_ACSR_Al_o</v>
      </c>
      <c r="R1283" t="s">
        <v>296</v>
      </c>
      <c r="S1283" t="str">
        <f t="shared" ref="S1283:S1346" si="141">"Line.line_"&amp;J1283&amp;"_"&amp;K1283&amp;"_"&amp;L1283</f>
        <v>Line.line_IM1_6126_6127</v>
      </c>
      <c r="T1283" t="str">
        <f t="shared" ref="T1283:T1346" si="142">"Bus1="&amp;K1283</f>
        <v>Bus1=6126</v>
      </c>
      <c r="U1283" t="str">
        <f t="shared" ref="U1283:U1346" si="143">"Bus2="&amp;L1283</f>
        <v>Bus2=6127</v>
      </c>
      <c r="V1283" t="str">
        <f t="shared" ref="V1283:V1346" si="144">"phases="&amp;H1283</f>
        <v>phases=3</v>
      </c>
      <c r="W1283" t="str">
        <f t="shared" ref="W1283:W1346" si="145">"Linecode="&amp;N1283</f>
        <v>Linecode=3p_11kV_100_ACSR_Al_o</v>
      </c>
      <c r="X1283" t="str">
        <f t="shared" ref="X1283:X1346" si="146">"Length="&amp;I1283</f>
        <v>Length=18.9408</v>
      </c>
      <c r="Y1283" t="s">
        <v>307</v>
      </c>
    </row>
    <row r="1284" spans="1:25" x14ac:dyDescent="0.25">
      <c r="A1284" t="s">
        <v>34</v>
      </c>
      <c r="B1284">
        <v>11</v>
      </c>
      <c r="C1284" t="s">
        <v>37</v>
      </c>
      <c r="D1284">
        <v>100</v>
      </c>
      <c r="E1284" t="s">
        <v>27</v>
      </c>
      <c r="F1284" t="s">
        <v>38</v>
      </c>
      <c r="G1284" t="s">
        <v>30</v>
      </c>
      <c r="H1284">
        <v>3</v>
      </c>
      <c r="I1284">
        <v>38.420299999999997</v>
      </c>
      <c r="J1284" t="s">
        <v>268</v>
      </c>
      <c r="K1284">
        <v>6127</v>
      </c>
      <c r="L1284">
        <v>6128</v>
      </c>
      <c r="M1284" t="str">
        <f t="shared" si="140"/>
        <v>Dog100OverACSR</v>
      </c>
      <c r="N1284" t="str">
        <f>+VLOOKUP(M1284,LineCode!$E:$F,2,0)</f>
        <v>3p_11kV_100_ACSR_Al_o</v>
      </c>
      <c r="R1284" t="s">
        <v>296</v>
      </c>
      <c r="S1284" t="str">
        <f t="shared" si="141"/>
        <v>Line.line_IM1_6127_6128</v>
      </c>
      <c r="T1284" t="str">
        <f t="shared" si="142"/>
        <v>Bus1=6127</v>
      </c>
      <c r="U1284" t="str">
        <f t="shared" si="143"/>
        <v>Bus2=6128</v>
      </c>
      <c r="V1284" t="str">
        <f t="shared" si="144"/>
        <v>phases=3</v>
      </c>
      <c r="W1284" t="str">
        <f t="shared" si="145"/>
        <v>Linecode=3p_11kV_100_ACSR_Al_o</v>
      </c>
      <c r="X1284" t="str">
        <f t="shared" si="146"/>
        <v>Length=38.4203</v>
      </c>
      <c r="Y1284" t="s">
        <v>307</v>
      </c>
    </row>
    <row r="1285" spans="1:25" x14ac:dyDescent="0.25">
      <c r="A1285" t="s">
        <v>34</v>
      </c>
      <c r="B1285">
        <v>11</v>
      </c>
      <c r="C1285" t="s">
        <v>37</v>
      </c>
      <c r="D1285">
        <v>100</v>
      </c>
      <c r="E1285" t="s">
        <v>27</v>
      </c>
      <c r="F1285" t="s">
        <v>38</v>
      </c>
      <c r="G1285" t="s">
        <v>30</v>
      </c>
      <c r="H1285">
        <v>3</v>
      </c>
      <c r="I1285">
        <v>14.399900000000001</v>
      </c>
      <c r="J1285" t="s">
        <v>268</v>
      </c>
      <c r="K1285">
        <v>6128</v>
      </c>
      <c r="L1285">
        <v>6129</v>
      </c>
      <c r="M1285" t="str">
        <f t="shared" si="140"/>
        <v>Dog100OverACSR</v>
      </c>
      <c r="N1285" t="str">
        <f>+VLOOKUP(M1285,LineCode!$E:$F,2,0)</f>
        <v>3p_11kV_100_ACSR_Al_o</v>
      </c>
      <c r="R1285" t="s">
        <v>296</v>
      </c>
      <c r="S1285" t="str">
        <f t="shared" si="141"/>
        <v>Line.line_IM1_6128_6129</v>
      </c>
      <c r="T1285" t="str">
        <f t="shared" si="142"/>
        <v>Bus1=6128</v>
      </c>
      <c r="U1285" t="str">
        <f t="shared" si="143"/>
        <v>Bus2=6129</v>
      </c>
      <c r="V1285" t="str">
        <f t="shared" si="144"/>
        <v>phases=3</v>
      </c>
      <c r="W1285" t="str">
        <f t="shared" si="145"/>
        <v>Linecode=3p_11kV_100_ACSR_Al_o</v>
      </c>
      <c r="X1285" t="str">
        <f t="shared" si="146"/>
        <v>Length=14.3999</v>
      </c>
      <c r="Y1285" t="s">
        <v>307</v>
      </c>
    </row>
    <row r="1286" spans="1:25" x14ac:dyDescent="0.25">
      <c r="A1286" t="s">
        <v>34</v>
      </c>
      <c r="B1286">
        <v>11</v>
      </c>
      <c r="C1286" t="s">
        <v>42</v>
      </c>
      <c r="D1286">
        <v>300</v>
      </c>
      <c r="E1286" t="s">
        <v>27</v>
      </c>
      <c r="F1286" t="s">
        <v>28</v>
      </c>
      <c r="G1286" t="s">
        <v>49</v>
      </c>
      <c r="H1286">
        <v>3</v>
      </c>
      <c r="I1286">
        <v>39.487200000000001</v>
      </c>
      <c r="J1286" t="s">
        <v>268</v>
      </c>
      <c r="K1286">
        <v>6082</v>
      </c>
      <c r="L1286">
        <v>6130</v>
      </c>
      <c r="M1286" t="str">
        <f t="shared" si="140"/>
        <v>XLPE300UnderCovered</v>
      </c>
      <c r="N1286" t="str">
        <f>+VLOOKUP(M1286,LineCode!$E:$F,2,0)</f>
        <v>3p_11kV_300_XLPE_Al_u</v>
      </c>
      <c r="R1286" t="s">
        <v>296</v>
      </c>
      <c r="S1286" t="str">
        <f t="shared" si="141"/>
        <v>Line.line_IM1_6082_6130</v>
      </c>
      <c r="T1286" t="str">
        <f t="shared" si="142"/>
        <v>Bus1=6082</v>
      </c>
      <c r="U1286" t="str">
        <f t="shared" si="143"/>
        <v>Bus2=6130</v>
      </c>
      <c r="V1286" t="str">
        <f t="shared" si="144"/>
        <v>phases=3</v>
      </c>
      <c r="W1286" t="str">
        <f t="shared" si="145"/>
        <v>Linecode=3p_11kV_300_XLPE_Al_u</v>
      </c>
      <c r="X1286" t="str">
        <f t="shared" si="146"/>
        <v>Length=39.4872</v>
      </c>
      <c r="Y1286" t="s">
        <v>307</v>
      </c>
    </row>
    <row r="1287" spans="1:25" x14ac:dyDescent="0.25">
      <c r="A1287" t="s">
        <v>34</v>
      </c>
      <c r="B1287">
        <v>11</v>
      </c>
      <c r="C1287" t="s">
        <v>42</v>
      </c>
      <c r="D1287">
        <v>300</v>
      </c>
      <c r="E1287" t="s">
        <v>27</v>
      </c>
      <c r="F1287" t="s">
        <v>28</v>
      </c>
      <c r="G1287" t="s">
        <v>49</v>
      </c>
      <c r="H1287">
        <v>3</v>
      </c>
      <c r="I1287">
        <v>4.2799100000000001</v>
      </c>
      <c r="J1287" t="s">
        <v>268</v>
      </c>
      <c r="K1287">
        <v>6131</v>
      </c>
      <c r="L1287">
        <v>6083</v>
      </c>
      <c r="M1287" t="str">
        <f t="shared" si="140"/>
        <v>XLPE300UnderCovered</v>
      </c>
      <c r="N1287" t="str">
        <f>+VLOOKUP(M1287,LineCode!$E:$F,2,0)</f>
        <v>3p_11kV_300_XLPE_Al_u</v>
      </c>
      <c r="R1287" t="s">
        <v>296</v>
      </c>
      <c r="S1287" t="str">
        <f t="shared" si="141"/>
        <v>Line.line_IM1_6131_6083</v>
      </c>
      <c r="T1287" t="str">
        <f t="shared" si="142"/>
        <v>Bus1=6131</v>
      </c>
      <c r="U1287" t="str">
        <f t="shared" si="143"/>
        <v>Bus2=6083</v>
      </c>
      <c r="V1287" t="str">
        <f t="shared" si="144"/>
        <v>phases=3</v>
      </c>
      <c r="W1287" t="str">
        <f t="shared" si="145"/>
        <v>Linecode=3p_11kV_300_XLPE_Al_u</v>
      </c>
      <c r="X1287" t="str">
        <f t="shared" si="146"/>
        <v>Length=4.27991</v>
      </c>
      <c r="Y1287" t="s">
        <v>307</v>
      </c>
    </row>
    <row r="1288" spans="1:25" x14ac:dyDescent="0.25">
      <c r="A1288" t="s">
        <v>34</v>
      </c>
      <c r="B1288">
        <v>11</v>
      </c>
      <c r="C1288" t="s">
        <v>42</v>
      </c>
      <c r="D1288">
        <v>300</v>
      </c>
      <c r="E1288" t="s">
        <v>27</v>
      </c>
      <c r="F1288" t="s">
        <v>28</v>
      </c>
      <c r="G1288" t="s">
        <v>49</v>
      </c>
      <c r="H1288">
        <v>3</v>
      </c>
      <c r="I1288">
        <v>0.77504899999999999</v>
      </c>
      <c r="J1288" t="s">
        <v>268</v>
      </c>
      <c r="K1288">
        <v>6130</v>
      </c>
      <c r="L1288">
        <v>6131</v>
      </c>
      <c r="M1288" t="str">
        <f t="shared" si="140"/>
        <v>XLPE300UnderCovered</v>
      </c>
      <c r="N1288" t="str">
        <f>+VLOOKUP(M1288,LineCode!$E:$F,2,0)</f>
        <v>3p_11kV_300_XLPE_Al_u</v>
      </c>
      <c r="R1288" t="s">
        <v>296</v>
      </c>
      <c r="S1288" t="str">
        <f t="shared" si="141"/>
        <v>Line.line_IM1_6130_6131</v>
      </c>
      <c r="T1288" t="str">
        <f t="shared" si="142"/>
        <v>Bus1=6130</v>
      </c>
      <c r="U1288" t="str">
        <f t="shared" si="143"/>
        <v>Bus2=6131</v>
      </c>
      <c r="V1288" t="str">
        <f t="shared" si="144"/>
        <v>phases=3</v>
      </c>
      <c r="W1288" t="str">
        <f t="shared" si="145"/>
        <v>Linecode=3p_11kV_300_XLPE_Al_u</v>
      </c>
      <c r="X1288" t="str">
        <f t="shared" si="146"/>
        <v>Length=0.775049</v>
      </c>
      <c r="Y1288" t="s">
        <v>307</v>
      </c>
    </row>
    <row r="1289" spans="1:25" x14ac:dyDescent="0.25">
      <c r="A1289" t="s">
        <v>34</v>
      </c>
      <c r="B1289">
        <v>11</v>
      </c>
      <c r="C1289" t="s">
        <v>37</v>
      </c>
      <c r="D1289">
        <v>100</v>
      </c>
      <c r="E1289" t="s">
        <v>27</v>
      </c>
      <c r="F1289" t="s">
        <v>38</v>
      </c>
      <c r="G1289" t="s">
        <v>30</v>
      </c>
      <c r="H1289">
        <v>3</v>
      </c>
      <c r="I1289">
        <v>23.3752</v>
      </c>
      <c r="J1289" t="s">
        <v>268</v>
      </c>
      <c r="K1289">
        <v>6087</v>
      </c>
      <c r="L1289">
        <v>6008</v>
      </c>
      <c r="M1289" t="str">
        <f t="shared" si="140"/>
        <v>Dog100OverACSR</v>
      </c>
      <c r="N1289" t="str">
        <f>+VLOOKUP(M1289,LineCode!$E:$F,2,0)</f>
        <v>3p_11kV_100_ACSR_Al_o</v>
      </c>
      <c r="R1289" t="s">
        <v>296</v>
      </c>
      <c r="S1289" t="str">
        <f t="shared" si="141"/>
        <v>Line.line_IM1_6087_6008</v>
      </c>
      <c r="T1289" t="str">
        <f t="shared" si="142"/>
        <v>Bus1=6087</v>
      </c>
      <c r="U1289" t="str">
        <f t="shared" si="143"/>
        <v>Bus2=6008</v>
      </c>
      <c r="V1289" t="str">
        <f t="shared" si="144"/>
        <v>phases=3</v>
      </c>
      <c r="W1289" t="str">
        <f t="shared" si="145"/>
        <v>Linecode=3p_11kV_100_ACSR_Al_o</v>
      </c>
      <c r="X1289" t="str">
        <f t="shared" si="146"/>
        <v>Length=23.3752</v>
      </c>
      <c r="Y1289" t="s">
        <v>307</v>
      </c>
    </row>
    <row r="1290" spans="1:25" x14ac:dyDescent="0.25">
      <c r="A1290" t="s">
        <v>44</v>
      </c>
      <c r="B1290">
        <v>11</v>
      </c>
      <c r="C1290" t="s">
        <v>37</v>
      </c>
      <c r="D1290">
        <v>100</v>
      </c>
      <c r="E1290" t="s">
        <v>27</v>
      </c>
      <c r="F1290" t="s">
        <v>38</v>
      </c>
      <c r="G1290" t="s">
        <v>30</v>
      </c>
      <c r="H1290">
        <v>3</v>
      </c>
      <c r="I1290">
        <v>23.078700000000001</v>
      </c>
      <c r="J1290" t="s">
        <v>269</v>
      </c>
      <c r="K1290">
        <v>107</v>
      </c>
      <c r="L1290">
        <v>7001</v>
      </c>
      <c r="M1290" t="str">
        <f t="shared" si="140"/>
        <v>Dog100OverACSR</v>
      </c>
      <c r="N1290" t="str">
        <f>+VLOOKUP(M1290,LineCode!$E:$F,2,0)</f>
        <v>3p_11kV_100_ACSR_Al_o</v>
      </c>
      <c r="R1290" t="s">
        <v>296</v>
      </c>
      <c r="S1290" t="str">
        <f t="shared" si="141"/>
        <v>Line.line_IM2_107_7001</v>
      </c>
      <c r="T1290" t="str">
        <f t="shared" si="142"/>
        <v>Bus1=107</v>
      </c>
      <c r="U1290" t="str">
        <f t="shared" si="143"/>
        <v>Bus2=7001</v>
      </c>
      <c r="V1290" t="str">
        <f t="shared" si="144"/>
        <v>phases=3</v>
      </c>
      <c r="W1290" t="str">
        <f t="shared" si="145"/>
        <v>Linecode=3p_11kV_100_ACSR_Al_o</v>
      </c>
      <c r="X1290" t="str">
        <f t="shared" si="146"/>
        <v>Length=23.0787</v>
      </c>
      <c r="Y1290" t="s">
        <v>307</v>
      </c>
    </row>
    <row r="1291" spans="1:25" x14ac:dyDescent="0.25">
      <c r="A1291" t="s">
        <v>44</v>
      </c>
      <c r="B1291">
        <v>11</v>
      </c>
      <c r="C1291" t="s">
        <v>37</v>
      </c>
      <c r="D1291">
        <v>100</v>
      </c>
      <c r="E1291" t="s">
        <v>27</v>
      </c>
      <c r="F1291" t="s">
        <v>38</v>
      </c>
      <c r="G1291" t="s">
        <v>30</v>
      </c>
      <c r="H1291">
        <v>3</v>
      </c>
      <c r="I1291">
        <v>3.74648</v>
      </c>
      <c r="J1291" t="s">
        <v>269</v>
      </c>
      <c r="K1291">
        <v>7001</v>
      </c>
      <c r="L1291">
        <v>7002</v>
      </c>
      <c r="M1291" t="str">
        <f t="shared" si="140"/>
        <v>Dog100OverACSR</v>
      </c>
      <c r="N1291" t="str">
        <f>+VLOOKUP(M1291,LineCode!$E:$F,2,0)</f>
        <v>3p_11kV_100_ACSR_Al_o</v>
      </c>
      <c r="R1291" t="s">
        <v>296</v>
      </c>
      <c r="S1291" t="str">
        <f t="shared" si="141"/>
        <v>Line.line_IM2_7001_7002</v>
      </c>
      <c r="T1291" t="str">
        <f t="shared" si="142"/>
        <v>Bus1=7001</v>
      </c>
      <c r="U1291" t="str">
        <f t="shared" si="143"/>
        <v>Bus2=7002</v>
      </c>
      <c r="V1291" t="str">
        <f t="shared" si="144"/>
        <v>phases=3</v>
      </c>
      <c r="W1291" t="str">
        <f t="shared" si="145"/>
        <v>Linecode=3p_11kV_100_ACSR_Al_o</v>
      </c>
      <c r="X1291" t="str">
        <f t="shared" si="146"/>
        <v>Length=3.74648</v>
      </c>
      <c r="Y1291" t="s">
        <v>307</v>
      </c>
    </row>
    <row r="1292" spans="1:25" x14ac:dyDescent="0.25">
      <c r="A1292" t="s">
        <v>44</v>
      </c>
      <c r="B1292">
        <v>11</v>
      </c>
      <c r="C1292" t="s">
        <v>37</v>
      </c>
      <c r="D1292">
        <v>100</v>
      </c>
      <c r="E1292" t="s">
        <v>27</v>
      </c>
      <c r="F1292" t="s">
        <v>38</v>
      </c>
      <c r="G1292" t="s">
        <v>30</v>
      </c>
      <c r="H1292">
        <v>3</v>
      </c>
      <c r="I1292">
        <v>6.9653</v>
      </c>
      <c r="J1292" t="s">
        <v>269</v>
      </c>
      <c r="K1292">
        <v>7002</v>
      </c>
      <c r="L1292">
        <v>7104</v>
      </c>
      <c r="M1292" t="str">
        <f t="shared" si="140"/>
        <v>Dog100OverACSR</v>
      </c>
      <c r="N1292" t="str">
        <f>+VLOOKUP(M1292,LineCode!$E:$F,2,0)</f>
        <v>3p_11kV_100_ACSR_Al_o</v>
      </c>
      <c r="R1292" t="s">
        <v>296</v>
      </c>
      <c r="S1292" t="str">
        <f t="shared" si="141"/>
        <v>Line.line_IM2_7002_7104</v>
      </c>
      <c r="T1292" t="str">
        <f t="shared" si="142"/>
        <v>Bus1=7002</v>
      </c>
      <c r="U1292" t="str">
        <f t="shared" si="143"/>
        <v>Bus2=7104</v>
      </c>
      <c r="V1292" t="str">
        <f t="shared" si="144"/>
        <v>phases=3</v>
      </c>
      <c r="W1292" t="str">
        <f t="shared" si="145"/>
        <v>Linecode=3p_11kV_100_ACSR_Al_o</v>
      </c>
      <c r="X1292" t="str">
        <f t="shared" si="146"/>
        <v>Length=6.9653</v>
      </c>
      <c r="Y1292" t="s">
        <v>307</v>
      </c>
    </row>
    <row r="1293" spans="1:25" x14ac:dyDescent="0.25">
      <c r="A1293" t="s">
        <v>44</v>
      </c>
      <c r="B1293">
        <v>11</v>
      </c>
      <c r="C1293" t="s">
        <v>37</v>
      </c>
      <c r="D1293">
        <v>100</v>
      </c>
      <c r="E1293" t="s">
        <v>27</v>
      </c>
      <c r="F1293" t="s">
        <v>38</v>
      </c>
      <c r="G1293" t="s">
        <v>30</v>
      </c>
      <c r="H1293">
        <v>3</v>
      </c>
      <c r="I1293">
        <v>38.0672</v>
      </c>
      <c r="J1293" t="s">
        <v>269</v>
      </c>
      <c r="K1293">
        <v>7003</v>
      </c>
      <c r="L1293">
        <v>7100</v>
      </c>
      <c r="M1293" t="str">
        <f t="shared" si="140"/>
        <v>Dog100OverACSR</v>
      </c>
      <c r="N1293" t="str">
        <f>+VLOOKUP(M1293,LineCode!$E:$F,2,0)</f>
        <v>3p_11kV_100_ACSR_Al_o</v>
      </c>
      <c r="R1293" t="s">
        <v>296</v>
      </c>
      <c r="S1293" t="str">
        <f t="shared" si="141"/>
        <v>Line.line_IM2_7003_7100</v>
      </c>
      <c r="T1293" t="str">
        <f t="shared" si="142"/>
        <v>Bus1=7003</v>
      </c>
      <c r="U1293" t="str">
        <f t="shared" si="143"/>
        <v>Bus2=7100</v>
      </c>
      <c r="V1293" t="str">
        <f t="shared" si="144"/>
        <v>phases=3</v>
      </c>
      <c r="W1293" t="str">
        <f t="shared" si="145"/>
        <v>Linecode=3p_11kV_100_ACSR_Al_o</v>
      </c>
      <c r="X1293" t="str">
        <f t="shared" si="146"/>
        <v>Length=38.0672</v>
      </c>
      <c r="Y1293" t="s">
        <v>307</v>
      </c>
    </row>
    <row r="1294" spans="1:25" x14ac:dyDescent="0.25">
      <c r="A1294" t="s">
        <v>44</v>
      </c>
      <c r="B1294">
        <v>11</v>
      </c>
      <c r="C1294" t="s">
        <v>37</v>
      </c>
      <c r="D1294">
        <v>100</v>
      </c>
      <c r="E1294" t="s">
        <v>27</v>
      </c>
      <c r="F1294" t="s">
        <v>38</v>
      </c>
      <c r="G1294" t="s">
        <v>30</v>
      </c>
      <c r="H1294">
        <v>3</v>
      </c>
      <c r="I1294">
        <v>3.6746799999999999</v>
      </c>
      <c r="J1294" t="s">
        <v>269</v>
      </c>
      <c r="K1294">
        <v>7100</v>
      </c>
      <c r="L1294">
        <v>7004</v>
      </c>
      <c r="M1294" t="str">
        <f t="shared" si="140"/>
        <v>Dog100OverACSR</v>
      </c>
      <c r="N1294" t="str">
        <f>+VLOOKUP(M1294,LineCode!$E:$F,2,0)</f>
        <v>3p_11kV_100_ACSR_Al_o</v>
      </c>
      <c r="R1294" t="s">
        <v>296</v>
      </c>
      <c r="S1294" t="str">
        <f t="shared" si="141"/>
        <v>Line.line_IM2_7100_7004</v>
      </c>
      <c r="T1294" t="str">
        <f t="shared" si="142"/>
        <v>Bus1=7100</v>
      </c>
      <c r="U1294" t="str">
        <f t="shared" si="143"/>
        <v>Bus2=7004</v>
      </c>
      <c r="V1294" t="str">
        <f t="shared" si="144"/>
        <v>phases=3</v>
      </c>
      <c r="W1294" t="str">
        <f t="shared" si="145"/>
        <v>Linecode=3p_11kV_100_ACSR_Al_o</v>
      </c>
      <c r="X1294" t="str">
        <f t="shared" si="146"/>
        <v>Length=3.67468</v>
      </c>
      <c r="Y1294" t="s">
        <v>307</v>
      </c>
    </row>
    <row r="1295" spans="1:25" x14ac:dyDescent="0.25">
      <c r="A1295" t="s">
        <v>44</v>
      </c>
      <c r="B1295">
        <v>11</v>
      </c>
      <c r="C1295" t="s">
        <v>37</v>
      </c>
      <c r="D1295">
        <v>100</v>
      </c>
      <c r="E1295" t="s">
        <v>27</v>
      </c>
      <c r="F1295" t="s">
        <v>38</v>
      </c>
      <c r="G1295" t="s">
        <v>30</v>
      </c>
      <c r="H1295">
        <v>3</v>
      </c>
      <c r="I1295">
        <v>5.9882299999999997</v>
      </c>
      <c r="J1295" t="s">
        <v>269</v>
      </c>
      <c r="K1295">
        <v>7004</v>
      </c>
      <c r="L1295">
        <v>7099</v>
      </c>
      <c r="M1295" t="str">
        <f t="shared" si="140"/>
        <v>Dog100OverACSR</v>
      </c>
      <c r="N1295" t="str">
        <f>+VLOOKUP(M1295,LineCode!$E:$F,2,0)</f>
        <v>3p_11kV_100_ACSR_Al_o</v>
      </c>
      <c r="R1295" t="s">
        <v>296</v>
      </c>
      <c r="S1295" t="str">
        <f t="shared" si="141"/>
        <v>Line.line_IM2_7004_7099</v>
      </c>
      <c r="T1295" t="str">
        <f t="shared" si="142"/>
        <v>Bus1=7004</v>
      </c>
      <c r="U1295" t="str">
        <f t="shared" si="143"/>
        <v>Bus2=7099</v>
      </c>
      <c r="V1295" t="str">
        <f t="shared" si="144"/>
        <v>phases=3</v>
      </c>
      <c r="W1295" t="str">
        <f t="shared" si="145"/>
        <v>Linecode=3p_11kV_100_ACSR_Al_o</v>
      </c>
      <c r="X1295" t="str">
        <f t="shared" si="146"/>
        <v>Length=5.98823</v>
      </c>
      <c r="Y1295" t="s">
        <v>307</v>
      </c>
    </row>
    <row r="1296" spans="1:25" x14ac:dyDescent="0.25">
      <c r="A1296" t="s">
        <v>44</v>
      </c>
      <c r="B1296">
        <v>11</v>
      </c>
      <c r="C1296" t="s">
        <v>37</v>
      </c>
      <c r="D1296">
        <v>100</v>
      </c>
      <c r="E1296" t="s">
        <v>27</v>
      </c>
      <c r="F1296" t="s">
        <v>38</v>
      </c>
      <c r="G1296" t="s">
        <v>30</v>
      </c>
      <c r="H1296">
        <v>3</v>
      </c>
      <c r="I1296">
        <v>10.391999999999999</v>
      </c>
      <c r="J1296" t="s">
        <v>269</v>
      </c>
      <c r="K1296">
        <v>7099</v>
      </c>
      <c r="L1296">
        <v>7098</v>
      </c>
      <c r="M1296" t="str">
        <f t="shared" si="140"/>
        <v>Dog100OverACSR</v>
      </c>
      <c r="N1296" t="str">
        <f>+VLOOKUP(M1296,LineCode!$E:$F,2,0)</f>
        <v>3p_11kV_100_ACSR_Al_o</v>
      </c>
      <c r="R1296" t="s">
        <v>296</v>
      </c>
      <c r="S1296" t="str">
        <f t="shared" si="141"/>
        <v>Line.line_IM2_7099_7098</v>
      </c>
      <c r="T1296" t="str">
        <f t="shared" si="142"/>
        <v>Bus1=7099</v>
      </c>
      <c r="U1296" t="str">
        <f t="shared" si="143"/>
        <v>Bus2=7098</v>
      </c>
      <c r="V1296" t="str">
        <f t="shared" si="144"/>
        <v>phases=3</v>
      </c>
      <c r="W1296" t="str">
        <f t="shared" si="145"/>
        <v>Linecode=3p_11kV_100_ACSR_Al_o</v>
      </c>
      <c r="X1296" t="str">
        <f t="shared" si="146"/>
        <v>Length=10.392</v>
      </c>
      <c r="Y1296" t="s">
        <v>307</v>
      </c>
    </row>
    <row r="1297" spans="1:25" x14ac:dyDescent="0.25">
      <c r="A1297" t="s">
        <v>44</v>
      </c>
      <c r="B1297">
        <v>11</v>
      </c>
      <c r="C1297" t="s">
        <v>37</v>
      </c>
      <c r="D1297">
        <v>100</v>
      </c>
      <c r="E1297" t="s">
        <v>27</v>
      </c>
      <c r="F1297" t="s">
        <v>38</v>
      </c>
      <c r="G1297" t="s">
        <v>30</v>
      </c>
      <c r="H1297">
        <v>3</v>
      </c>
      <c r="I1297">
        <v>8.9996200000000002</v>
      </c>
      <c r="J1297" t="s">
        <v>269</v>
      </c>
      <c r="K1297">
        <v>7098</v>
      </c>
      <c r="L1297">
        <v>7005</v>
      </c>
      <c r="M1297" t="str">
        <f t="shared" si="140"/>
        <v>Dog100OverACSR</v>
      </c>
      <c r="N1297" t="str">
        <f>+VLOOKUP(M1297,LineCode!$E:$F,2,0)</f>
        <v>3p_11kV_100_ACSR_Al_o</v>
      </c>
      <c r="R1297" t="s">
        <v>296</v>
      </c>
      <c r="S1297" t="str">
        <f t="shared" si="141"/>
        <v>Line.line_IM2_7098_7005</v>
      </c>
      <c r="T1297" t="str">
        <f t="shared" si="142"/>
        <v>Bus1=7098</v>
      </c>
      <c r="U1297" t="str">
        <f t="shared" si="143"/>
        <v>Bus2=7005</v>
      </c>
      <c r="V1297" t="str">
        <f t="shared" si="144"/>
        <v>phases=3</v>
      </c>
      <c r="W1297" t="str">
        <f t="shared" si="145"/>
        <v>Linecode=3p_11kV_100_ACSR_Al_o</v>
      </c>
      <c r="X1297" t="str">
        <f t="shared" si="146"/>
        <v>Length=8.99962</v>
      </c>
      <c r="Y1297" t="s">
        <v>307</v>
      </c>
    </row>
    <row r="1298" spans="1:25" x14ac:dyDescent="0.25">
      <c r="A1298" t="s">
        <v>44</v>
      </c>
      <c r="B1298">
        <v>11</v>
      </c>
      <c r="C1298" t="s">
        <v>37</v>
      </c>
      <c r="D1298">
        <v>100</v>
      </c>
      <c r="E1298" t="s">
        <v>27</v>
      </c>
      <c r="F1298" t="s">
        <v>38</v>
      </c>
      <c r="G1298" t="s">
        <v>30</v>
      </c>
      <c r="H1298">
        <v>3</v>
      </c>
      <c r="I1298">
        <v>45.003999999999998</v>
      </c>
      <c r="J1298" t="s">
        <v>269</v>
      </c>
      <c r="K1298">
        <v>7005</v>
      </c>
      <c r="L1298">
        <v>7006</v>
      </c>
      <c r="M1298" t="str">
        <f t="shared" si="140"/>
        <v>Dog100OverACSR</v>
      </c>
      <c r="N1298" t="str">
        <f>+VLOOKUP(M1298,LineCode!$E:$F,2,0)</f>
        <v>3p_11kV_100_ACSR_Al_o</v>
      </c>
      <c r="R1298" t="s">
        <v>296</v>
      </c>
      <c r="S1298" t="str">
        <f t="shared" si="141"/>
        <v>Line.line_IM2_7005_7006</v>
      </c>
      <c r="T1298" t="str">
        <f t="shared" si="142"/>
        <v>Bus1=7005</v>
      </c>
      <c r="U1298" t="str">
        <f t="shared" si="143"/>
        <v>Bus2=7006</v>
      </c>
      <c r="V1298" t="str">
        <f t="shared" si="144"/>
        <v>phases=3</v>
      </c>
      <c r="W1298" t="str">
        <f t="shared" si="145"/>
        <v>Linecode=3p_11kV_100_ACSR_Al_o</v>
      </c>
      <c r="X1298" t="str">
        <f t="shared" si="146"/>
        <v>Length=45.004</v>
      </c>
      <c r="Y1298" t="s">
        <v>307</v>
      </c>
    </row>
    <row r="1299" spans="1:25" x14ac:dyDescent="0.25">
      <c r="A1299" t="s">
        <v>44</v>
      </c>
      <c r="B1299">
        <v>11</v>
      </c>
      <c r="C1299" t="s">
        <v>37</v>
      </c>
      <c r="D1299">
        <v>100</v>
      </c>
      <c r="E1299" t="s">
        <v>27</v>
      </c>
      <c r="F1299" t="s">
        <v>38</v>
      </c>
      <c r="G1299" t="s">
        <v>30</v>
      </c>
      <c r="H1299">
        <v>3</v>
      </c>
      <c r="I1299">
        <v>27.605599999999999</v>
      </c>
      <c r="J1299" t="s">
        <v>269</v>
      </c>
      <c r="K1299">
        <v>7006</v>
      </c>
      <c r="L1299">
        <v>7097</v>
      </c>
      <c r="M1299" t="str">
        <f t="shared" si="140"/>
        <v>Dog100OverACSR</v>
      </c>
      <c r="N1299" t="str">
        <f>+VLOOKUP(M1299,LineCode!$E:$F,2,0)</f>
        <v>3p_11kV_100_ACSR_Al_o</v>
      </c>
      <c r="R1299" t="s">
        <v>296</v>
      </c>
      <c r="S1299" t="str">
        <f t="shared" si="141"/>
        <v>Line.line_IM2_7006_7097</v>
      </c>
      <c r="T1299" t="str">
        <f t="shared" si="142"/>
        <v>Bus1=7006</v>
      </c>
      <c r="U1299" t="str">
        <f t="shared" si="143"/>
        <v>Bus2=7097</v>
      </c>
      <c r="V1299" t="str">
        <f t="shared" si="144"/>
        <v>phases=3</v>
      </c>
      <c r="W1299" t="str">
        <f t="shared" si="145"/>
        <v>Linecode=3p_11kV_100_ACSR_Al_o</v>
      </c>
      <c r="X1299" t="str">
        <f t="shared" si="146"/>
        <v>Length=27.6056</v>
      </c>
      <c r="Y1299" t="s">
        <v>307</v>
      </c>
    </row>
    <row r="1300" spans="1:25" x14ac:dyDescent="0.25">
      <c r="A1300" t="s">
        <v>44</v>
      </c>
      <c r="B1300">
        <v>11</v>
      </c>
      <c r="C1300" t="s">
        <v>37</v>
      </c>
      <c r="D1300">
        <v>100</v>
      </c>
      <c r="E1300" t="s">
        <v>27</v>
      </c>
      <c r="F1300" t="s">
        <v>38</v>
      </c>
      <c r="G1300" t="s">
        <v>30</v>
      </c>
      <c r="H1300">
        <v>3</v>
      </c>
      <c r="I1300">
        <v>6.1182600000000003</v>
      </c>
      <c r="J1300" t="s">
        <v>269</v>
      </c>
      <c r="K1300">
        <v>7097</v>
      </c>
      <c r="L1300">
        <v>7007</v>
      </c>
      <c r="M1300" t="str">
        <f t="shared" si="140"/>
        <v>Dog100OverACSR</v>
      </c>
      <c r="N1300" t="str">
        <f>+VLOOKUP(M1300,LineCode!$E:$F,2,0)</f>
        <v>3p_11kV_100_ACSR_Al_o</v>
      </c>
      <c r="R1300" t="s">
        <v>296</v>
      </c>
      <c r="S1300" t="str">
        <f t="shared" si="141"/>
        <v>Line.line_IM2_7097_7007</v>
      </c>
      <c r="T1300" t="str">
        <f t="shared" si="142"/>
        <v>Bus1=7097</v>
      </c>
      <c r="U1300" t="str">
        <f t="shared" si="143"/>
        <v>Bus2=7007</v>
      </c>
      <c r="V1300" t="str">
        <f t="shared" si="144"/>
        <v>phases=3</v>
      </c>
      <c r="W1300" t="str">
        <f t="shared" si="145"/>
        <v>Linecode=3p_11kV_100_ACSR_Al_o</v>
      </c>
      <c r="X1300" t="str">
        <f t="shared" si="146"/>
        <v>Length=6.11826</v>
      </c>
      <c r="Y1300" t="s">
        <v>307</v>
      </c>
    </row>
    <row r="1301" spans="1:25" x14ac:dyDescent="0.25">
      <c r="A1301" t="s">
        <v>44</v>
      </c>
      <c r="B1301">
        <v>11</v>
      </c>
      <c r="C1301" t="s">
        <v>37</v>
      </c>
      <c r="D1301">
        <v>100</v>
      </c>
      <c r="E1301" t="s">
        <v>27</v>
      </c>
      <c r="F1301" t="s">
        <v>38</v>
      </c>
      <c r="G1301" t="s">
        <v>30</v>
      </c>
      <c r="H1301">
        <v>3</v>
      </c>
      <c r="I1301">
        <v>32.709099999999999</v>
      </c>
      <c r="J1301" t="s">
        <v>269</v>
      </c>
      <c r="K1301">
        <v>7007</v>
      </c>
      <c r="L1301">
        <v>7008</v>
      </c>
      <c r="M1301" t="str">
        <f t="shared" si="140"/>
        <v>Dog100OverACSR</v>
      </c>
      <c r="N1301" t="str">
        <f>+VLOOKUP(M1301,LineCode!$E:$F,2,0)</f>
        <v>3p_11kV_100_ACSR_Al_o</v>
      </c>
      <c r="R1301" t="s">
        <v>296</v>
      </c>
      <c r="S1301" t="str">
        <f t="shared" si="141"/>
        <v>Line.line_IM2_7007_7008</v>
      </c>
      <c r="T1301" t="str">
        <f t="shared" si="142"/>
        <v>Bus1=7007</v>
      </c>
      <c r="U1301" t="str">
        <f t="shared" si="143"/>
        <v>Bus2=7008</v>
      </c>
      <c r="V1301" t="str">
        <f t="shared" si="144"/>
        <v>phases=3</v>
      </c>
      <c r="W1301" t="str">
        <f t="shared" si="145"/>
        <v>Linecode=3p_11kV_100_ACSR_Al_o</v>
      </c>
      <c r="X1301" t="str">
        <f t="shared" si="146"/>
        <v>Length=32.7091</v>
      </c>
      <c r="Y1301" t="s">
        <v>307</v>
      </c>
    </row>
    <row r="1302" spans="1:25" x14ac:dyDescent="0.25">
      <c r="A1302" t="s">
        <v>44</v>
      </c>
      <c r="B1302">
        <v>11</v>
      </c>
      <c r="C1302" t="s">
        <v>37</v>
      </c>
      <c r="D1302">
        <v>100</v>
      </c>
      <c r="E1302" t="s">
        <v>27</v>
      </c>
      <c r="F1302" t="s">
        <v>38</v>
      </c>
      <c r="G1302" t="s">
        <v>30</v>
      </c>
      <c r="H1302">
        <v>3</v>
      </c>
      <c r="I1302">
        <v>44.752299999999998</v>
      </c>
      <c r="J1302" t="s">
        <v>269</v>
      </c>
      <c r="K1302">
        <v>7008</v>
      </c>
      <c r="L1302">
        <v>7009</v>
      </c>
      <c r="M1302" t="str">
        <f t="shared" si="140"/>
        <v>Dog100OverACSR</v>
      </c>
      <c r="N1302" t="str">
        <f>+VLOOKUP(M1302,LineCode!$E:$F,2,0)</f>
        <v>3p_11kV_100_ACSR_Al_o</v>
      </c>
      <c r="R1302" t="s">
        <v>296</v>
      </c>
      <c r="S1302" t="str">
        <f t="shared" si="141"/>
        <v>Line.line_IM2_7008_7009</v>
      </c>
      <c r="T1302" t="str">
        <f t="shared" si="142"/>
        <v>Bus1=7008</v>
      </c>
      <c r="U1302" t="str">
        <f t="shared" si="143"/>
        <v>Bus2=7009</v>
      </c>
      <c r="V1302" t="str">
        <f t="shared" si="144"/>
        <v>phases=3</v>
      </c>
      <c r="W1302" t="str">
        <f t="shared" si="145"/>
        <v>Linecode=3p_11kV_100_ACSR_Al_o</v>
      </c>
      <c r="X1302" t="str">
        <f t="shared" si="146"/>
        <v>Length=44.7523</v>
      </c>
      <c r="Y1302" t="s">
        <v>307</v>
      </c>
    </row>
    <row r="1303" spans="1:25" x14ac:dyDescent="0.25">
      <c r="A1303" t="s">
        <v>44</v>
      </c>
      <c r="B1303">
        <v>11</v>
      </c>
      <c r="C1303" t="s">
        <v>37</v>
      </c>
      <c r="D1303">
        <v>100</v>
      </c>
      <c r="E1303" t="s">
        <v>27</v>
      </c>
      <c r="F1303" t="s">
        <v>38</v>
      </c>
      <c r="G1303" t="s">
        <v>30</v>
      </c>
      <c r="H1303">
        <v>3</v>
      </c>
      <c r="I1303">
        <v>1.1050500000000001</v>
      </c>
      <c r="J1303" t="s">
        <v>269</v>
      </c>
      <c r="K1303">
        <v>7009</v>
      </c>
      <c r="L1303">
        <v>7096</v>
      </c>
      <c r="M1303" t="str">
        <f t="shared" si="140"/>
        <v>Dog100OverACSR</v>
      </c>
      <c r="N1303" t="str">
        <f>+VLOOKUP(M1303,LineCode!$E:$F,2,0)</f>
        <v>3p_11kV_100_ACSR_Al_o</v>
      </c>
      <c r="R1303" t="s">
        <v>296</v>
      </c>
      <c r="S1303" t="str">
        <f t="shared" si="141"/>
        <v>Line.line_IM2_7009_7096</v>
      </c>
      <c r="T1303" t="str">
        <f t="shared" si="142"/>
        <v>Bus1=7009</v>
      </c>
      <c r="U1303" t="str">
        <f t="shared" si="143"/>
        <v>Bus2=7096</v>
      </c>
      <c r="V1303" t="str">
        <f t="shared" si="144"/>
        <v>phases=3</v>
      </c>
      <c r="W1303" t="str">
        <f t="shared" si="145"/>
        <v>Linecode=3p_11kV_100_ACSR_Al_o</v>
      </c>
      <c r="X1303" t="str">
        <f t="shared" si="146"/>
        <v>Length=1.10505</v>
      </c>
      <c r="Y1303" t="s">
        <v>307</v>
      </c>
    </row>
    <row r="1304" spans="1:25" x14ac:dyDescent="0.25">
      <c r="A1304" t="s">
        <v>44</v>
      </c>
      <c r="B1304">
        <v>11</v>
      </c>
      <c r="C1304" t="s">
        <v>37</v>
      </c>
      <c r="D1304">
        <v>100</v>
      </c>
      <c r="E1304" t="s">
        <v>27</v>
      </c>
      <c r="F1304" t="s">
        <v>38</v>
      </c>
      <c r="G1304" t="s">
        <v>30</v>
      </c>
      <c r="H1304">
        <v>3</v>
      </c>
      <c r="I1304">
        <v>22.241499999999998</v>
      </c>
      <c r="J1304" t="s">
        <v>269</v>
      </c>
      <c r="K1304">
        <v>7095</v>
      </c>
      <c r="L1304">
        <v>7010</v>
      </c>
      <c r="M1304" t="str">
        <f t="shared" si="140"/>
        <v>Dog100OverACSR</v>
      </c>
      <c r="N1304" t="str">
        <f>+VLOOKUP(M1304,LineCode!$E:$F,2,0)</f>
        <v>3p_11kV_100_ACSR_Al_o</v>
      </c>
      <c r="R1304" t="s">
        <v>296</v>
      </c>
      <c r="S1304" t="str">
        <f t="shared" si="141"/>
        <v>Line.line_IM2_7095_7010</v>
      </c>
      <c r="T1304" t="str">
        <f t="shared" si="142"/>
        <v>Bus1=7095</v>
      </c>
      <c r="U1304" t="str">
        <f t="shared" si="143"/>
        <v>Bus2=7010</v>
      </c>
      <c r="V1304" t="str">
        <f t="shared" si="144"/>
        <v>phases=3</v>
      </c>
      <c r="W1304" t="str">
        <f t="shared" si="145"/>
        <v>Linecode=3p_11kV_100_ACSR_Al_o</v>
      </c>
      <c r="X1304" t="str">
        <f t="shared" si="146"/>
        <v>Length=22.2415</v>
      </c>
      <c r="Y1304" t="s">
        <v>307</v>
      </c>
    </row>
    <row r="1305" spans="1:25" x14ac:dyDescent="0.25">
      <c r="A1305" t="s">
        <v>44</v>
      </c>
      <c r="B1305">
        <v>11</v>
      </c>
      <c r="C1305" t="s">
        <v>37</v>
      </c>
      <c r="D1305">
        <v>100</v>
      </c>
      <c r="E1305" t="s">
        <v>27</v>
      </c>
      <c r="F1305" t="s">
        <v>38</v>
      </c>
      <c r="G1305" t="s">
        <v>30</v>
      </c>
      <c r="H1305">
        <v>3</v>
      </c>
      <c r="I1305">
        <v>11.9695</v>
      </c>
      <c r="J1305" t="s">
        <v>269</v>
      </c>
      <c r="K1305">
        <v>7096</v>
      </c>
      <c r="L1305">
        <v>7095</v>
      </c>
      <c r="M1305" t="str">
        <f t="shared" si="140"/>
        <v>Dog100OverACSR</v>
      </c>
      <c r="N1305" t="str">
        <f>+VLOOKUP(M1305,LineCode!$E:$F,2,0)</f>
        <v>3p_11kV_100_ACSR_Al_o</v>
      </c>
      <c r="R1305" t="s">
        <v>296</v>
      </c>
      <c r="S1305" t="str">
        <f t="shared" si="141"/>
        <v>Line.line_IM2_7096_7095</v>
      </c>
      <c r="T1305" t="str">
        <f t="shared" si="142"/>
        <v>Bus1=7096</v>
      </c>
      <c r="U1305" t="str">
        <f t="shared" si="143"/>
        <v>Bus2=7095</v>
      </c>
      <c r="V1305" t="str">
        <f t="shared" si="144"/>
        <v>phases=3</v>
      </c>
      <c r="W1305" t="str">
        <f t="shared" si="145"/>
        <v>Linecode=3p_11kV_100_ACSR_Al_o</v>
      </c>
      <c r="X1305" t="str">
        <f t="shared" si="146"/>
        <v>Length=11.9695</v>
      </c>
      <c r="Y1305" t="s">
        <v>307</v>
      </c>
    </row>
    <row r="1306" spans="1:25" x14ac:dyDescent="0.25">
      <c r="A1306" t="s">
        <v>44</v>
      </c>
      <c r="B1306">
        <v>11</v>
      </c>
      <c r="C1306" t="s">
        <v>37</v>
      </c>
      <c r="D1306">
        <v>100</v>
      </c>
      <c r="E1306" t="s">
        <v>27</v>
      </c>
      <c r="F1306" t="s">
        <v>38</v>
      </c>
      <c r="G1306" t="s">
        <v>30</v>
      </c>
      <c r="H1306">
        <v>3</v>
      </c>
      <c r="I1306">
        <v>12.1027</v>
      </c>
      <c r="J1306" t="s">
        <v>269</v>
      </c>
      <c r="K1306">
        <v>7010</v>
      </c>
      <c r="L1306">
        <v>7011</v>
      </c>
      <c r="M1306" t="str">
        <f t="shared" si="140"/>
        <v>Dog100OverACSR</v>
      </c>
      <c r="N1306" t="str">
        <f>+VLOOKUP(M1306,LineCode!$E:$F,2,0)</f>
        <v>3p_11kV_100_ACSR_Al_o</v>
      </c>
      <c r="R1306" t="s">
        <v>296</v>
      </c>
      <c r="S1306" t="str">
        <f t="shared" si="141"/>
        <v>Line.line_IM2_7010_7011</v>
      </c>
      <c r="T1306" t="str">
        <f t="shared" si="142"/>
        <v>Bus1=7010</v>
      </c>
      <c r="U1306" t="str">
        <f t="shared" si="143"/>
        <v>Bus2=7011</v>
      </c>
      <c r="V1306" t="str">
        <f t="shared" si="144"/>
        <v>phases=3</v>
      </c>
      <c r="W1306" t="str">
        <f t="shared" si="145"/>
        <v>Linecode=3p_11kV_100_ACSR_Al_o</v>
      </c>
      <c r="X1306" t="str">
        <f t="shared" si="146"/>
        <v>Length=12.1027</v>
      </c>
      <c r="Y1306" t="s">
        <v>307</v>
      </c>
    </row>
    <row r="1307" spans="1:25" x14ac:dyDescent="0.25">
      <c r="A1307" t="s">
        <v>44</v>
      </c>
      <c r="B1307">
        <v>11</v>
      </c>
      <c r="C1307" t="s">
        <v>37</v>
      </c>
      <c r="D1307">
        <v>100</v>
      </c>
      <c r="E1307" t="s">
        <v>27</v>
      </c>
      <c r="F1307" t="s">
        <v>38</v>
      </c>
      <c r="G1307" t="s">
        <v>30</v>
      </c>
      <c r="H1307">
        <v>3</v>
      </c>
      <c r="I1307">
        <v>9.3133999999999997</v>
      </c>
      <c r="J1307" t="s">
        <v>269</v>
      </c>
      <c r="K1307">
        <v>7011</v>
      </c>
      <c r="L1307">
        <v>7094</v>
      </c>
      <c r="M1307" t="str">
        <f t="shared" si="140"/>
        <v>Dog100OverACSR</v>
      </c>
      <c r="N1307" t="str">
        <f>+VLOOKUP(M1307,LineCode!$E:$F,2,0)</f>
        <v>3p_11kV_100_ACSR_Al_o</v>
      </c>
      <c r="R1307" t="s">
        <v>296</v>
      </c>
      <c r="S1307" t="str">
        <f t="shared" si="141"/>
        <v>Line.line_IM2_7011_7094</v>
      </c>
      <c r="T1307" t="str">
        <f t="shared" si="142"/>
        <v>Bus1=7011</v>
      </c>
      <c r="U1307" t="str">
        <f t="shared" si="143"/>
        <v>Bus2=7094</v>
      </c>
      <c r="V1307" t="str">
        <f t="shared" si="144"/>
        <v>phases=3</v>
      </c>
      <c r="W1307" t="str">
        <f t="shared" si="145"/>
        <v>Linecode=3p_11kV_100_ACSR_Al_o</v>
      </c>
      <c r="X1307" t="str">
        <f t="shared" si="146"/>
        <v>Length=9.3134</v>
      </c>
      <c r="Y1307" t="s">
        <v>307</v>
      </c>
    </row>
    <row r="1308" spans="1:25" x14ac:dyDescent="0.25">
      <c r="A1308" t="s">
        <v>44</v>
      </c>
      <c r="B1308">
        <v>11</v>
      </c>
      <c r="C1308" t="s">
        <v>37</v>
      </c>
      <c r="D1308">
        <v>100</v>
      </c>
      <c r="E1308" t="s">
        <v>27</v>
      </c>
      <c r="F1308" t="s">
        <v>38</v>
      </c>
      <c r="G1308" t="s">
        <v>30</v>
      </c>
      <c r="H1308">
        <v>3</v>
      </c>
      <c r="I1308">
        <v>22.307500000000001</v>
      </c>
      <c r="J1308" t="s">
        <v>269</v>
      </c>
      <c r="K1308">
        <v>7094</v>
      </c>
      <c r="L1308">
        <v>7012</v>
      </c>
      <c r="M1308" t="str">
        <f t="shared" si="140"/>
        <v>Dog100OverACSR</v>
      </c>
      <c r="N1308" t="str">
        <f>+VLOOKUP(M1308,LineCode!$E:$F,2,0)</f>
        <v>3p_11kV_100_ACSR_Al_o</v>
      </c>
      <c r="R1308" t="s">
        <v>296</v>
      </c>
      <c r="S1308" t="str">
        <f t="shared" si="141"/>
        <v>Line.line_IM2_7094_7012</v>
      </c>
      <c r="T1308" t="str">
        <f t="shared" si="142"/>
        <v>Bus1=7094</v>
      </c>
      <c r="U1308" t="str">
        <f t="shared" si="143"/>
        <v>Bus2=7012</v>
      </c>
      <c r="V1308" t="str">
        <f t="shared" si="144"/>
        <v>phases=3</v>
      </c>
      <c r="W1308" t="str">
        <f t="shared" si="145"/>
        <v>Linecode=3p_11kV_100_ACSR_Al_o</v>
      </c>
      <c r="X1308" t="str">
        <f t="shared" si="146"/>
        <v>Length=22.3075</v>
      </c>
      <c r="Y1308" t="s">
        <v>307</v>
      </c>
    </row>
    <row r="1309" spans="1:25" x14ac:dyDescent="0.25">
      <c r="A1309" t="s">
        <v>44</v>
      </c>
      <c r="B1309">
        <v>11</v>
      </c>
      <c r="C1309" t="s">
        <v>37</v>
      </c>
      <c r="D1309">
        <v>100</v>
      </c>
      <c r="E1309" t="s">
        <v>27</v>
      </c>
      <c r="F1309" t="s">
        <v>38</v>
      </c>
      <c r="G1309" t="s">
        <v>30</v>
      </c>
      <c r="H1309">
        <v>3</v>
      </c>
      <c r="I1309">
        <v>36.992600000000003</v>
      </c>
      <c r="J1309" t="s">
        <v>269</v>
      </c>
      <c r="K1309">
        <v>7012</v>
      </c>
      <c r="L1309">
        <v>7093</v>
      </c>
      <c r="M1309" t="str">
        <f t="shared" si="140"/>
        <v>Dog100OverACSR</v>
      </c>
      <c r="N1309" t="str">
        <f>+VLOOKUP(M1309,LineCode!$E:$F,2,0)</f>
        <v>3p_11kV_100_ACSR_Al_o</v>
      </c>
      <c r="R1309" t="s">
        <v>296</v>
      </c>
      <c r="S1309" t="str">
        <f t="shared" si="141"/>
        <v>Line.line_IM2_7012_7093</v>
      </c>
      <c r="T1309" t="str">
        <f t="shared" si="142"/>
        <v>Bus1=7012</v>
      </c>
      <c r="U1309" t="str">
        <f t="shared" si="143"/>
        <v>Bus2=7093</v>
      </c>
      <c r="V1309" t="str">
        <f t="shared" si="144"/>
        <v>phases=3</v>
      </c>
      <c r="W1309" t="str">
        <f t="shared" si="145"/>
        <v>Linecode=3p_11kV_100_ACSR_Al_o</v>
      </c>
      <c r="X1309" t="str">
        <f t="shared" si="146"/>
        <v>Length=36.9926</v>
      </c>
      <c r="Y1309" t="s">
        <v>307</v>
      </c>
    </row>
    <row r="1310" spans="1:25" x14ac:dyDescent="0.25">
      <c r="A1310" t="s">
        <v>44</v>
      </c>
      <c r="B1310">
        <v>11</v>
      </c>
      <c r="C1310" t="s">
        <v>37</v>
      </c>
      <c r="D1310">
        <v>100</v>
      </c>
      <c r="E1310" t="s">
        <v>27</v>
      </c>
      <c r="F1310" t="s">
        <v>38</v>
      </c>
      <c r="G1310" t="s">
        <v>30</v>
      </c>
      <c r="H1310">
        <v>3</v>
      </c>
      <c r="I1310">
        <v>53.833399999999997</v>
      </c>
      <c r="J1310" t="s">
        <v>269</v>
      </c>
      <c r="K1310">
        <v>7093</v>
      </c>
      <c r="L1310">
        <v>7013</v>
      </c>
      <c r="M1310" t="str">
        <f t="shared" si="140"/>
        <v>Dog100OverACSR</v>
      </c>
      <c r="N1310" t="str">
        <f>+VLOOKUP(M1310,LineCode!$E:$F,2,0)</f>
        <v>3p_11kV_100_ACSR_Al_o</v>
      </c>
      <c r="R1310" t="s">
        <v>296</v>
      </c>
      <c r="S1310" t="str">
        <f t="shared" si="141"/>
        <v>Line.line_IM2_7093_7013</v>
      </c>
      <c r="T1310" t="str">
        <f t="shared" si="142"/>
        <v>Bus1=7093</v>
      </c>
      <c r="U1310" t="str">
        <f t="shared" si="143"/>
        <v>Bus2=7013</v>
      </c>
      <c r="V1310" t="str">
        <f t="shared" si="144"/>
        <v>phases=3</v>
      </c>
      <c r="W1310" t="str">
        <f t="shared" si="145"/>
        <v>Linecode=3p_11kV_100_ACSR_Al_o</v>
      </c>
      <c r="X1310" t="str">
        <f t="shared" si="146"/>
        <v>Length=53.8334</v>
      </c>
      <c r="Y1310" t="s">
        <v>307</v>
      </c>
    </row>
    <row r="1311" spans="1:25" x14ac:dyDescent="0.25">
      <c r="A1311" t="s">
        <v>44</v>
      </c>
      <c r="B1311">
        <v>11</v>
      </c>
      <c r="C1311" t="s">
        <v>37</v>
      </c>
      <c r="D1311">
        <v>100</v>
      </c>
      <c r="E1311" t="s">
        <v>27</v>
      </c>
      <c r="F1311" t="s">
        <v>38</v>
      </c>
      <c r="G1311" t="s">
        <v>30</v>
      </c>
      <c r="H1311">
        <v>3</v>
      </c>
      <c r="I1311">
        <v>1.09527</v>
      </c>
      <c r="J1311" t="s">
        <v>269</v>
      </c>
      <c r="K1311">
        <v>7014</v>
      </c>
      <c r="L1311">
        <v>7091</v>
      </c>
      <c r="M1311" t="str">
        <f t="shared" si="140"/>
        <v>Dog100OverACSR</v>
      </c>
      <c r="N1311" t="str">
        <f>+VLOOKUP(M1311,LineCode!$E:$F,2,0)</f>
        <v>3p_11kV_100_ACSR_Al_o</v>
      </c>
      <c r="R1311" t="s">
        <v>296</v>
      </c>
      <c r="S1311" t="str">
        <f t="shared" si="141"/>
        <v>Line.line_IM2_7014_7091</v>
      </c>
      <c r="T1311" t="str">
        <f t="shared" si="142"/>
        <v>Bus1=7014</v>
      </c>
      <c r="U1311" t="str">
        <f t="shared" si="143"/>
        <v>Bus2=7091</v>
      </c>
      <c r="V1311" t="str">
        <f t="shared" si="144"/>
        <v>phases=3</v>
      </c>
      <c r="W1311" t="str">
        <f t="shared" si="145"/>
        <v>Linecode=3p_11kV_100_ACSR_Al_o</v>
      </c>
      <c r="X1311" t="str">
        <f t="shared" si="146"/>
        <v>Length=1.09527</v>
      </c>
      <c r="Y1311" t="s">
        <v>307</v>
      </c>
    </row>
    <row r="1312" spans="1:25" x14ac:dyDescent="0.25">
      <c r="A1312" t="s">
        <v>44</v>
      </c>
      <c r="B1312">
        <v>11</v>
      </c>
      <c r="C1312" t="s">
        <v>37</v>
      </c>
      <c r="D1312">
        <v>100</v>
      </c>
      <c r="E1312" t="s">
        <v>27</v>
      </c>
      <c r="F1312" t="s">
        <v>38</v>
      </c>
      <c r="G1312" t="s">
        <v>30</v>
      </c>
      <c r="H1312">
        <v>3</v>
      </c>
      <c r="I1312">
        <v>34.052799999999998</v>
      </c>
      <c r="J1312" t="s">
        <v>269</v>
      </c>
      <c r="K1312">
        <v>7091</v>
      </c>
      <c r="L1312">
        <v>7015</v>
      </c>
      <c r="M1312" t="str">
        <f t="shared" si="140"/>
        <v>Dog100OverACSR</v>
      </c>
      <c r="N1312" t="str">
        <f>+VLOOKUP(M1312,LineCode!$E:$F,2,0)</f>
        <v>3p_11kV_100_ACSR_Al_o</v>
      </c>
      <c r="R1312" t="s">
        <v>296</v>
      </c>
      <c r="S1312" t="str">
        <f t="shared" si="141"/>
        <v>Line.line_IM2_7091_7015</v>
      </c>
      <c r="T1312" t="str">
        <f t="shared" si="142"/>
        <v>Bus1=7091</v>
      </c>
      <c r="U1312" t="str">
        <f t="shared" si="143"/>
        <v>Bus2=7015</v>
      </c>
      <c r="V1312" t="str">
        <f t="shared" si="144"/>
        <v>phases=3</v>
      </c>
      <c r="W1312" t="str">
        <f t="shared" si="145"/>
        <v>Linecode=3p_11kV_100_ACSR_Al_o</v>
      </c>
      <c r="X1312" t="str">
        <f t="shared" si="146"/>
        <v>Length=34.0528</v>
      </c>
      <c r="Y1312" t="s">
        <v>307</v>
      </c>
    </row>
    <row r="1313" spans="1:25" x14ac:dyDescent="0.25">
      <c r="A1313" t="s">
        <v>44</v>
      </c>
      <c r="B1313">
        <v>11</v>
      </c>
      <c r="C1313" t="s">
        <v>37</v>
      </c>
      <c r="D1313">
        <v>100</v>
      </c>
      <c r="E1313" t="s">
        <v>27</v>
      </c>
      <c r="F1313" t="s">
        <v>38</v>
      </c>
      <c r="G1313" t="s">
        <v>30</v>
      </c>
      <c r="H1313">
        <v>3</v>
      </c>
      <c r="I1313">
        <v>16.636399999999998</v>
      </c>
      <c r="J1313" t="s">
        <v>269</v>
      </c>
      <c r="K1313">
        <v>7015</v>
      </c>
      <c r="L1313">
        <v>7090</v>
      </c>
      <c r="M1313" t="str">
        <f t="shared" si="140"/>
        <v>Dog100OverACSR</v>
      </c>
      <c r="N1313" t="str">
        <f>+VLOOKUP(M1313,LineCode!$E:$F,2,0)</f>
        <v>3p_11kV_100_ACSR_Al_o</v>
      </c>
      <c r="R1313" t="s">
        <v>296</v>
      </c>
      <c r="S1313" t="str">
        <f t="shared" si="141"/>
        <v>Line.line_IM2_7015_7090</v>
      </c>
      <c r="T1313" t="str">
        <f t="shared" si="142"/>
        <v>Bus1=7015</v>
      </c>
      <c r="U1313" t="str">
        <f t="shared" si="143"/>
        <v>Bus2=7090</v>
      </c>
      <c r="V1313" t="str">
        <f t="shared" si="144"/>
        <v>phases=3</v>
      </c>
      <c r="W1313" t="str">
        <f t="shared" si="145"/>
        <v>Linecode=3p_11kV_100_ACSR_Al_o</v>
      </c>
      <c r="X1313" t="str">
        <f t="shared" si="146"/>
        <v>Length=16.6364</v>
      </c>
      <c r="Y1313" t="s">
        <v>307</v>
      </c>
    </row>
    <row r="1314" spans="1:25" x14ac:dyDescent="0.25">
      <c r="A1314" t="s">
        <v>44</v>
      </c>
      <c r="B1314">
        <v>11</v>
      </c>
      <c r="C1314" t="s">
        <v>37</v>
      </c>
      <c r="D1314">
        <v>100</v>
      </c>
      <c r="E1314" t="s">
        <v>27</v>
      </c>
      <c r="F1314" t="s">
        <v>38</v>
      </c>
      <c r="G1314" t="s">
        <v>30</v>
      </c>
      <c r="H1314">
        <v>3</v>
      </c>
      <c r="I1314">
        <v>50.424599999999998</v>
      </c>
      <c r="J1314" t="s">
        <v>269</v>
      </c>
      <c r="K1314">
        <v>7090</v>
      </c>
      <c r="L1314">
        <v>7016</v>
      </c>
      <c r="M1314" t="str">
        <f t="shared" si="140"/>
        <v>Dog100OverACSR</v>
      </c>
      <c r="N1314" t="str">
        <f>+VLOOKUP(M1314,LineCode!$E:$F,2,0)</f>
        <v>3p_11kV_100_ACSR_Al_o</v>
      </c>
      <c r="R1314" t="s">
        <v>296</v>
      </c>
      <c r="S1314" t="str">
        <f t="shared" si="141"/>
        <v>Line.line_IM2_7090_7016</v>
      </c>
      <c r="T1314" t="str">
        <f t="shared" si="142"/>
        <v>Bus1=7090</v>
      </c>
      <c r="U1314" t="str">
        <f t="shared" si="143"/>
        <v>Bus2=7016</v>
      </c>
      <c r="V1314" t="str">
        <f t="shared" si="144"/>
        <v>phases=3</v>
      </c>
      <c r="W1314" t="str">
        <f t="shared" si="145"/>
        <v>Linecode=3p_11kV_100_ACSR_Al_o</v>
      </c>
      <c r="X1314" t="str">
        <f t="shared" si="146"/>
        <v>Length=50.4246</v>
      </c>
      <c r="Y1314" t="s">
        <v>307</v>
      </c>
    </row>
    <row r="1315" spans="1:25" x14ac:dyDescent="0.25">
      <c r="A1315" t="s">
        <v>44</v>
      </c>
      <c r="B1315">
        <v>11</v>
      </c>
      <c r="C1315" t="s">
        <v>37</v>
      </c>
      <c r="D1315">
        <v>100</v>
      </c>
      <c r="E1315" t="s">
        <v>27</v>
      </c>
      <c r="F1315" t="s">
        <v>38</v>
      </c>
      <c r="G1315" t="s">
        <v>30</v>
      </c>
      <c r="H1315">
        <v>3</v>
      </c>
      <c r="I1315">
        <v>44.183700000000002</v>
      </c>
      <c r="J1315" t="s">
        <v>269</v>
      </c>
      <c r="K1315">
        <v>7016</v>
      </c>
      <c r="L1315">
        <v>7017</v>
      </c>
      <c r="M1315" t="str">
        <f t="shared" si="140"/>
        <v>Dog100OverACSR</v>
      </c>
      <c r="N1315" t="str">
        <f>+VLOOKUP(M1315,LineCode!$E:$F,2,0)</f>
        <v>3p_11kV_100_ACSR_Al_o</v>
      </c>
      <c r="R1315" t="s">
        <v>296</v>
      </c>
      <c r="S1315" t="str">
        <f t="shared" si="141"/>
        <v>Line.line_IM2_7016_7017</v>
      </c>
      <c r="T1315" t="str">
        <f t="shared" si="142"/>
        <v>Bus1=7016</v>
      </c>
      <c r="U1315" t="str">
        <f t="shared" si="143"/>
        <v>Bus2=7017</v>
      </c>
      <c r="V1315" t="str">
        <f t="shared" si="144"/>
        <v>phases=3</v>
      </c>
      <c r="W1315" t="str">
        <f t="shared" si="145"/>
        <v>Linecode=3p_11kV_100_ACSR_Al_o</v>
      </c>
      <c r="X1315" t="str">
        <f t="shared" si="146"/>
        <v>Length=44.1837</v>
      </c>
      <c r="Y1315" t="s">
        <v>307</v>
      </c>
    </row>
    <row r="1316" spans="1:25" x14ac:dyDescent="0.25">
      <c r="A1316" t="s">
        <v>44</v>
      </c>
      <c r="B1316">
        <v>11</v>
      </c>
      <c r="C1316" t="s">
        <v>37</v>
      </c>
      <c r="D1316">
        <v>100</v>
      </c>
      <c r="E1316" t="s">
        <v>27</v>
      </c>
      <c r="F1316" t="s">
        <v>38</v>
      </c>
      <c r="G1316" t="s">
        <v>30</v>
      </c>
      <c r="H1316">
        <v>3</v>
      </c>
      <c r="I1316">
        <v>33.1873</v>
      </c>
      <c r="J1316" t="s">
        <v>269</v>
      </c>
      <c r="K1316">
        <v>7017</v>
      </c>
      <c r="L1316">
        <v>7018</v>
      </c>
      <c r="M1316" t="str">
        <f t="shared" si="140"/>
        <v>Dog100OverACSR</v>
      </c>
      <c r="N1316" t="str">
        <f>+VLOOKUP(M1316,LineCode!$E:$F,2,0)</f>
        <v>3p_11kV_100_ACSR_Al_o</v>
      </c>
      <c r="R1316" t="s">
        <v>296</v>
      </c>
      <c r="S1316" t="str">
        <f t="shared" si="141"/>
        <v>Line.line_IM2_7017_7018</v>
      </c>
      <c r="T1316" t="str">
        <f t="shared" si="142"/>
        <v>Bus1=7017</v>
      </c>
      <c r="U1316" t="str">
        <f t="shared" si="143"/>
        <v>Bus2=7018</v>
      </c>
      <c r="V1316" t="str">
        <f t="shared" si="144"/>
        <v>phases=3</v>
      </c>
      <c r="W1316" t="str">
        <f t="shared" si="145"/>
        <v>Linecode=3p_11kV_100_ACSR_Al_o</v>
      </c>
      <c r="X1316" t="str">
        <f t="shared" si="146"/>
        <v>Length=33.1873</v>
      </c>
      <c r="Y1316" t="s">
        <v>307</v>
      </c>
    </row>
    <row r="1317" spans="1:25" x14ac:dyDescent="0.25">
      <c r="A1317" t="s">
        <v>44</v>
      </c>
      <c r="B1317">
        <v>11</v>
      </c>
      <c r="C1317" t="s">
        <v>37</v>
      </c>
      <c r="D1317">
        <v>100</v>
      </c>
      <c r="E1317" t="s">
        <v>27</v>
      </c>
      <c r="F1317" t="s">
        <v>38</v>
      </c>
      <c r="G1317" t="s">
        <v>30</v>
      </c>
      <c r="H1317">
        <v>3</v>
      </c>
      <c r="I1317">
        <v>46.5595</v>
      </c>
      <c r="J1317" t="s">
        <v>269</v>
      </c>
      <c r="K1317">
        <v>7018</v>
      </c>
      <c r="L1317">
        <v>7089</v>
      </c>
      <c r="M1317" t="str">
        <f t="shared" si="140"/>
        <v>Dog100OverACSR</v>
      </c>
      <c r="N1317" t="str">
        <f>+VLOOKUP(M1317,LineCode!$E:$F,2,0)</f>
        <v>3p_11kV_100_ACSR_Al_o</v>
      </c>
      <c r="R1317" t="s">
        <v>296</v>
      </c>
      <c r="S1317" t="str">
        <f t="shared" si="141"/>
        <v>Line.line_IM2_7018_7089</v>
      </c>
      <c r="T1317" t="str">
        <f t="shared" si="142"/>
        <v>Bus1=7018</v>
      </c>
      <c r="U1317" t="str">
        <f t="shared" si="143"/>
        <v>Bus2=7089</v>
      </c>
      <c r="V1317" t="str">
        <f t="shared" si="144"/>
        <v>phases=3</v>
      </c>
      <c r="W1317" t="str">
        <f t="shared" si="145"/>
        <v>Linecode=3p_11kV_100_ACSR_Al_o</v>
      </c>
      <c r="X1317" t="str">
        <f t="shared" si="146"/>
        <v>Length=46.5595</v>
      </c>
      <c r="Y1317" t="s">
        <v>307</v>
      </c>
    </row>
    <row r="1318" spans="1:25" x14ac:dyDescent="0.25">
      <c r="A1318" t="s">
        <v>44</v>
      </c>
      <c r="B1318">
        <v>11</v>
      </c>
      <c r="C1318" t="s">
        <v>37</v>
      </c>
      <c r="D1318">
        <v>100</v>
      </c>
      <c r="E1318" t="s">
        <v>27</v>
      </c>
      <c r="F1318" t="s">
        <v>38</v>
      </c>
      <c r="G1318" t="s">
        <v>30</v>
      </c>
      <c r="H1318">
        <v>3</v>
      </c>
      <c r="I1318">
        <v>7.4390900000000002</v>
      </c>
      <c r="J1318" t="s">
        <v>269</v>
      </c>
      <c r="K1318">
        <v>7089</v>
      </c>
      <c r="L1318">
        <v>7019</v>
      </c>
      <c r="M1318" t="str">
        <f t="shared" si="140"/>
        <v>Dog100OverACSR</v>
      </c>
      <c r="N1318" t="str">
        <f>+VLOOKUP(M1318,LineCode!$E:$F,2,0)</f>
        <v>3p_11kV_100_ACSR_Al_o</v>
      </c>
      <c r="R1318" t="s">
        <v>296</v>
      </c>
      <c r="S1318" t="str">
        <f t="shared" si="141"/>
        <v>Line.line_IM2_7089_7019</v>
      </c>
      <c r="T1318" t="str">
        <f t="shared" si="142"/>
        <v>Bus1=7089</v>
      </c>
      <c r="U1318" t="str">
        <f t="shared" si="143"/>
        <v>Bus2=7019</v>
      </c>
      <c r="V1318" t="str">
        <f t="shared" si="144"/>
        <v>phases=3</v>
      </c>
      <c r="W1318" t="str">
        <f t="shared" si="145"/>
        <v>Linecode=3p_11kV_100_ACSR_Al_o</v>
      </c>
      <c r="X1318" t="str">
        <f t="shared" si="146"/>
        <v>Length=7.43909</v>
      </c>
      <c r="Y1318" t="s">
        <v>307</v>
      </c>
    </row>
    <row r="1319" spans="1:25" x14ac:dyDescent="0.25">
      <c r="A1319" t="s">
        <v>44</v>
      </c>
      <c r="B1319">
        <v>11</v>
      </c>
      <c r="C1319" t="s">
        <v>37</v>
      </c>
      <c r="D1319">
        <v>100</v>
      </c>
      <c r="E1319" t="s">
        <v>27</v>
      </c>
      <c r="F1319" t="s">
        <v>38</v>
      </c>
      <c r="G1319" t="s">
        <v>30</v>
      </c>
      <c r="H1319">
        <v>3</v>
      </c>
      <c r="I1319">
        <v>13.925599999999999</v>
      </c>
      <c r="J1319" t="s">
        <v>269</v>
      </c>
      <c r="K1319">
        <v>7019</v>
      </c>
      <c r="L1319">
        <v>7020</v>
      </c>
      <c r="M1319" t="str">
        <f t="shared" si="140"/>
        <v>Dog100OverACSR</v>
      </c>
      <c r="N1319" t="str">
        <f>+VLOOKUP(M1319,LineCode!$E:$F,2,0)</f>
        <v>3p_11kV_100_ACSR_Al_o</v>
      </c>
      <c r="R1319" t="s">
        <v>296</v>
      </c>
      <c r="S1319" t="str">
        <f t="shared" si="141"/>
        <v>Line.line_IM2_7019_7020</v>
      </c>
      <c r="T1319" t="str">
        <f t="shared" si="142"/>
        <v>Bus1=7019</v>
      </c>
      <c r="U1319" t="str">
        <f t="shared" si="143"/>
        <v>Bus2=7020</v>
      </c>
      <c r="V1319" t="str">
        <f t="shared" si="144"/>
        <v>phases=3</v>
      </c>
      <c r="W1319" t="str">
        <f t="shared" si="145"/>
        <v>Linecode=3p_11kV_100_ACSR_Al_o</v>
      </c>
      <c r="X1319" t="str">
        <f t="shared" si="146"/>
        <v>Length=13.9256</v>
      </c>
      <c r="Y1319" t="s">
        <v>307</v>
      </c>
    </row>
    <row r="1320" spans="1:25" x14ac:dyDescent="0.25">
      <c r="A1320" t="s">
        <v>44</v>
      </c>
      <c r="B1320">
        <v>11</v>
      </c>
      <c r="C1320" t="s">
        <v>37</v>
      </c>
      <c r="D1320">
        <v>100</v>
      </c>
      <c r="E1320" t="s">
        <v>27</v>
      </c>
      <c r="F1320" t="s">
        <v>38</v>
      </c>
      <c r="G1320" t="s">
        <v>30</v>
      </c>
      <c r="H1320">
        <v>3</v>
      </c>
      <c r="I1320">
        <v>216.77199999999999</v>
      </c>
      <c r="J1320" t="s">
        <v>269</v>
      </c>
      <c r="K1320">
        <v>7020</v>
      </c>
      <c r="L1320">
        <v>7021</v>
      </c>
      <c r="M1320" t="str">
        <f t="shared" si="140"/>
        <v>Dog100OverACSR</v>
      </c>
      <c r="N1320" t="str">
        <f>+VLOOKUP(M1320,LineCode!$E:$F,2,0)</f>
        <v>3p_11kV_100_ACSR_Al_o</v>
      </c>
      <c r="R1320" t="s">
        <v>296</v>
      </c>
      <c r="S1320" t="str">
        <f t="shared" si="141"/>
        <v>Line.line_IM2_7020_7021</v>
      </c>
      <c r="T1320" t="str">
        <f t="shared" si="142"/>
        <v>Bus1=7020</v>
      </c>
      <c r="U1320" t="str">
        <f t="shared" si="143"/>
        <v>Bus2=7021</v>
      </c>
      <c r="V1320" t="str">
        <f t="shared" si="144"/>
        <v>phases=3</v>
      </c>
      <c r="W1320" t="str">
        <f t="shared" si="145"/>
        <v>Linecode=3p_11kV_100_ACSR_Al_o</v>
      </c>
      <c r="X1320" t="str">
        <f t="shared" si="146"/>
        <v>Length=216.772</v>
      </c>
      <c r="Y1320" t="s">
        <v>307</v>
      </c>
    </row>
    <row r="1321" spans="1:25" x14ac:dyDescent="0.25">
      <c r="A1321" t="s">
        <v>44</v>
      </c>
      <c r="B1321">
        <v>11</v>
      </c>
      <c r="C1321" t="s">
        <v>37</v>
      </c>
      <c r="D1321">
        <v>100</v>
      </c>
      <c r="E1321" t="s">
        <v>27</v>
      </c>
      <c r="F1321" t="s">
        <v>38</v>
      </c>
      <c r="G1321" t="s">
        <v>30</v>
      </c>
      <c r="H1321">
        <v>3</v>
      </c>
      <c r="I1321">
        <v>63.548200000000001</v>
      </c>
      <c r="J1321" t="s">
        <v>269</v>
      </c>
      <c r="K1321">
        <v>7021</v>
      </c>
      <c r="L1321">
        <v>7022</v>
      </c>
      <c r="M1321" t="str">
        <f t="shared" si="140"/>
        <v>Dog100OverACSR</v>
      </c>
      <c r="N1321" t="str">
        <f>+VLOOKUP(M1321,LineCode!$E:$F,2,0)</f>
        <v>3p_11kV_100_ACSR_Al_o</v>
      </c>
      <c r="R1321" t="s">
        <v>296</v>
      </c>
      <c r="S1321" t="str">
        <f t="shared" si="141"/>
        <v>Line.line_IM2_7021_7022</v>
      </c>
      <c r="T1321" t="str">
        <f t="shared" si="142"/>
        <v>Bus1=7021</v>
      </c>
      <c r="U1321" t="str">
        <f t="shared" si="143"/>
        <v>Bus2=7022</v>
      </c>
      <c r="V1321" t="str">
        <f t="shared" si="144"/>
        <v>phases=3</v>
      </c>
      <c r="W1321" t="str">
        <f t="shared" si="145"/>
        <v>Linecode=3p_11kV_100_ACSR_Al_o</v>
      </c>
      <c r="X1321" t="str">
        <f t="shared" si="146"/>
        <v>Length=63.5482</v>
      </c>
      <c r="Y1321" t="s">
        <v>307</v>
      </c>
    </row>
    <row r="1322" spans="1:25" x14ac:dyDescent="0.25">
      <c r="A1322" t="s">
        <v>44</v>
      </c>
      <c r="B1322">
        <v>11</v>
      </c>
      <c r="C1322" t="s">
        <v>37</v>
      </c>
      <c r="D1322">
        <v>100</v>
      </c>
      <c r="E1322" t="s">
        <v>27</v>
      </c>
      <c r="F1322" t="s">
        <v>38</v>
      </c>
      <c r="G1322" t="s">
        <v>30</v>
      </c>
      <c r="H1322">
        <v>3</v>
      </c>
      <c r="I1322">
        <v>0.780775</v>
      </c>
      <c r="J1322" t="s">
        <v>269</v>
      </c>
      <c r="K1322">
        <v>7022</v>
      </c>
      <c r="L1322">
        <v>7023</v>
      </c>
      <c r="M1322" t="str">
        <f t="shared" si="140"/>
        <v>Dog100OverACSR</v>
      </c>
      <c r="N1322" t="str">
        <f>+VLOOKUP(M1322,LineCode!$E:$F,2,0)</f>
        <v>3p_11kV_100_ACSR_Al_o</v>
      </c>
      <c r="R1322" t="s">
        <v>296</v>
      </c>
      <c r="S1322" t="str">
        <f t="shared" si="141"/>
        <v>Line.line_IM2_7022_7023</v>
      </c>
      <c r="T1322" t="str">
        <f t="shared" si="142"/>
        <v>Bus1=7022</v>
      </c>
      <c r="U1322" t="str">
        <f t="shared" si="143"/>
        <v>Bus2=7023</v>
      </c>
      <c r="V1322" t="str">
        <f t="shared" si="144"/>
        <v>phases=3</v>
      </c>
      <c r="W1322" t="str">
        <f t="shared" si="145"/>
        <v>Linecode=3p_11kV_100_ACSR_Al_o</v>
      </c>
      <c r="X1322" t="str">
        <f t="shared" si="146"/>
        <v>Length=0.780775</v>
      </c>
      <c r="Y1322" t="s">
        <v>307</v>
      </c>
    </row>
    <row r="1323" spans="1:25" x14ac:dyDescent="0.25">
      <c r="A1323" t="s">
        <v>44</v>
      </c>
      <c r="B1323">
        <v>11</v>
      </c>
      <c r="C1323" t="s">
        <v>37</v>
      </c>
      <c r="D1323">
        <v>100</v>
      </c>
      <c r="E1323" t="s">
        <v>27</v>
      </c>
      <c r="F1323" t="s">
        <v>38</v>
      </c>
      <c r="G1323" t="s">
        <v>30</v>
      </c>
      <c r="H1323">
        <v>3</v>
      </c>
      <c r="I1323">
        <v>8.2355300000000007</v>
      </c>
      <c r="J1323" t="s">
        <v>269</v>
      </c>
      <c r="K1323">
        <v>7023</v>
      </c>
      <c r="L1323">
        <v>7088</v>
      </c>
      <c r="M1323" t="str">
        <f t="shared" si="140"/>
        <v>Dog100OverACSR</v>
      </c>
      <c r="N1323" t="str">
        <f>+VLOOKUP(M1323,LineCode!$E:$F,2,0)</f>
        <v>3p_11kV_100_ACSR_Al_o</v>
      </c>
      <c r="R1323" t="s">
        <v>296</v>
      </c>
      <c r="S1323" t="str">
        <f t="shared" si="141"/>
        <v>Line.line_IM2_7023_7088</v>
      </c>
      <c r="T1323" t="str">
        <f t="shared" si="142"/>
        <v>Bus1=7023</v>
      </c>
      <c r="U1323" t="str">
        <f t="shared" si="143"/>
        <v>Bus2=7088</v>
      </c>
      <c r="V1323" t="str">
        <f t="shared" si="144"/>
        <v>phases=3</v>
      </c>
      <c r="W1323" t="str">
        <f t="shared" si="145"/>
        <v>Linecode=3p_11kV_100_ACSR_Al_o</v>
      </c>
      <c r="X1323" t="str">
        <f t="shared" si="146"/>
        <v>Length=8.23553</v>
      </c>
      <c r="Y1323" t="s">
        <v>307</v>
      </c>
    </row>
    <row r="1324" spans="1:25" x14ac:dyDescent="0.25">
      <c r="A1324" t="s">
        <v>44</v>
      </c>
      <c r="B1324">
        <v>11</v>
      </c>
      <c r="C1324" t="s">
        <v>37</v>
      </c>
      <c r="D1324">
        <v>100</v>
      </c>
      <c r="E1324" t="s">
        <v>27</v>
      </c>
      <c r="F1324" t="s">
        <v>38</v>
      </c>
      <c r="G1324" t="s">
        <v>30</v>
      </c>
      <c r="H1324">
        <v>3</v>
      </c>
      <c r="I1324">
        <v>0.74652799999999997</v>
      </c>
      <c r="J1324" t="s">
        <v>269</v>
      </c>
      <c r="K1324">
        <v>7088</v>
      </c>
      <c r="L1324">
        <v>7024</v>
      </c>
      <c r="M1324" t="str">
        <f t="shared" si="140"/>
        <v>Dog100OverACSR</v>
      </c>
      <c r="N1324" t="str">
        <f>+VLOOKUP(M1324,LineCode!$E:$F,2,0)</f>
        <v>3p_11kV_100_ACSR_Al_o</v>
      </c>
      <c r="R1324" t="s">
        <v>296</v>
      </c>
      <c r="S1324" t="str">
        <f t="shared" si="141"/>
        <v>Line.line_IM2_7088_7024</v>
      </c>
      <c r="T1324" t="str">
        <f t="shared" si="142"/>
        <v>Bus1=7088</v>
      </c>
      <c r="U1324" t="str">
        <f t="shared" si="143"/>
        <v>Bus2=7024</v>
      </c>
      <c r="V1324" t="str">
        <f t="shared" si="144"/>
        <v>phases=3</v>
      </c>
      <c r="W1324" t="str">
        <f t="shared" si="145"/>
        <v>Linecode=3p_11kV_100_ACSR_Al_o</v>
      </c>
      <c r="X1324" t="str">
        <f t="shared" si="146"/>
        <v>Length=0.746528</v>
      </c>
      <c r="Y1324" t="s">
        <v>307</v>
      </c>
    </row>
    <row r="1325" spans="1:25" x14ac:dyDescent="0.25">
      <c r="A1325" t="s">
        <v>44</v>
      </c>
      <c r="B1325">
        <v>11</v>
      </c>
      <c r="C1325" t="s">
        <v>37</v>
      </c>
      <c r="D1325">
        <v>100</v>
      </c>
      <c r="E1325" t="s">
        <v>27</v>
      </c>
      <c r="F1325" t="s">
        <v>38</v>
      </c>
      <c r="G1325" t="s">
        <v>30</v>
      </c>
      <c r="H1325">
        <v>3</v>
      </c>
      <c r="I1325">
        <v>48.316600000000001</v>
      </c>
      <c r="J1325" t="s">
        <v>269</v>
      </c>
      <c r="K1325">
        <v>7024</v>
      </c>
      <c r="L1325">
        <v>7025</v>
      </c>
      <c r="M1325" t="str">
        <f t="shared" si="140"/>
        <v>Dog100OverACSR</v>
      </c>
      <c r="N1325" t="str">
        <f>+VLOOKUP(M1325,LineCode!$E:$F,2,0)</f>
        <v>3p_11kV_100_ACSR_Al_o</v>
      </c>
      <c r="R1325" t="s">
        <v>296</v>
      </c>
      <c r="S1325" t="str">
        <f t="shared" si="141"/>
        <v>Line.line_IM2_7024_7025</v>
      </c>
      <c r="T1325" t="str">
        <f t="shared" si="142"/>
        <v>Bus1=7024</v>
      </c>
      <c r="U1325" t="str">
        <f t="shared" si="143"/>
        <v>Bus2=7025</v>
      </c>
      <c r="V1325" t="str">
        <f t="shared" si="144"/>
        <v>phases=3</v>
      </c>
      <c r="W1325" t="str">
        <f t="shared" si="145"/>
        <v>Linecode=3p_11kV_100_ACSR_Al_o</v>
      </c>
      <c r="X1325" t="str">
        <f t="shared" si="146"/>
        <v>Length=48.3166</v>
      </c>
      <c r="Y1325" t="s">
        <v>307</v>
      </c>
    </row>
    <row r="1326" spans="1:25" x14ac:dyDescent="0.25">
      <c r="A1326" t="s">
        <v>44</v>
      </c>
      <c r="B1326">
        <v>11</v>
      </c>
      <c r="C1326" t="s">
        <v>37</v>
      </c>
      <c r="D1326">
        <v>100</v>
      </c>
      <c r="E1326" t="s">
        <v>27</v>
      </c>
      <c r="F1326" t="s">
        <v>38</v>
      </c>
      <c r="G1326" t="s">
        <v>30</v>
      </c>
      <c r="H1326">
        <v>3</v>
      </c>
      <c r="I1326">
        <v>72.337400000000002</v>
      </c>
      <c r="J1326" t="s">
        <v>269</v>
      </c>
      <c r="K1326">
        <v>7025</v>
      </c>
      <c r="L1326">
        <v>7026</v>
      </c>
      <c r="M1326" t="str">
        <f t="shared" si="140"/>
        <v>Dog100OverACSR</v>
      </c>
      <c r="N1326" t="str">
        <f>+VLOOKUP(M1326,LineCode!$E:$F,2,0)</f>
        <v>3p_11kV_100_ACSR_Al_o</v>
      </c>
      <c r="R1326" t="s">
        <v>296</v>
      </c>
      <c r="S1326" t="str">
        <f t="shared" si="141"/>
        <v>Line.line_IM2_7025_7026</v>
      </c>
      <c r="T1326" t="str">
        <f t="shared" si="142"/>
        <v>Bus1=7025</v>
      </c>
      <c r="U1326" t="str">
        <f t="shared" si="143"/>
        <v>Bus2=7026</v>
      </c>
      <c r="V1326" t="str">
        <f t="shared" si="144"/>
        <v>phases=3</v>
      </c>
      <c r="W1326" t="str">
        <f t="shared" si="145"/>
        <v>Linecode=3p_11kV_100_ACSR_Al_o</v>
      </c>
      <c r="X1326" t="str">
        <f t="shared" si="146"/>
        <v>Length=72.3374</v>
      </c>
      <c r="Y1326" t="s">
        <v>307</v>
      </c>
    </row>
    <row r="1327" spans="1:25" x14ac:dyDescent="0.25">
      <c r="A1327" t="s">
        <v>44</v>
      </c>
      <c r="B1327">
        <v>11</v>
      </c>
      <c r="C1327" t="s">
        <v>37</v>
      </c>
      <c r="D1327">
        <v>100</v>
      </c>
      <c r="E1327" t="s">
        <v>27</v>
      </c>
      <c r="F1327" t="s">
        <v>38</v>
      </c>
      <c r="G1327" t="s">
        <v>30</v>
      </c>
      <c r="H1327">
        <v>3</v>
      </c>
      <c r="I1327">
        <v>24.059699999999999</v>
      </c>
      <c r="J1327" t="s">
        <v>269</v>
      </c>
      <c r="K1327">
        <v>7026</v>
      </c>
      <c r="L1327">
        <v>7087</v>
      </c>
      <c r="M1327" t="str">
        <f t="shared" si="140"/>
        <v>Dog100OverACSR</v>
      </c>
      <c r="N1327" t="str">
        <f>+VLOOKUP(M1327,LineCode!$E:$F,2,0)</f>
        <v>3p_11kV_100_ACSR_Al_o</v>
      </c>
      <c r="R1327" t="s">
        <v>296</v>
      </c>
      <c r="S1327" t="str">
        <f t="shared" si="141"/>
        <v>Line.line_IM2_7026_7087</v>
      </c>
      <c r="T1327" t="str">
        <f t="shared" si="142"/>
        <v>Bus1=7026</v>
      </c>
      <c r="U1327" t="str">
        <f t="shared" si="143"/>
        <v>Bus2=7087</v>
      </c>
      <c r="V1327" t="str">
        <f t="shared" si="144"/>
        <v>phases=3</v>
      </c>
      <c r="W1327" t="str">
        <f t="shared" si="145"/>
        <v>Linecode=3p_11kV_100_ACSR_Al_o</v>
      </c>
      <c r="X1327" t="str">
        <f t="shared" si="146"/>
        <v>Length=24.0597</v>
      </c>
      <c r="Y1327" t="s">
        <v>307</v>
      </c>
    </row>
    <row r="1328" spans="1:25" x14ac:dyDescent="0.25">
      <c r="A1328" t="s">
        <v>44</v>
      </c>
      <c r="B1328">
        <v>11</v>
      </c>
      <c r="C1328" t="s">
        <v>37</v>
      </c>
      <c r="D1328">
        <v>100</v>
      </c>
      <c r="E1328" t="s">
        <v>27</v>
      </c>
      <c r="F1328" t="s">
        <v>38</v>
      </c>
      <c r="G1328" t="s">
        <v>30</v>
      </c>
      <c r="H1328">
        <v>3</v>
      </c>
      <c r="I1328">
        <v>30.822700000000001</v>
      </c>
      <c r="J1328" t="s">
        <v>269</v>
      </c>
      <c r="K1328">
        <v>7087</v>
      </c>
      <c r="L1328">
        <v>7027</v>
      </c>
      <c r="M1328" t="str">
        <f t="shared" si="140"/>
        <v>Dog100OverACSR</v>
      </c>
      <c r="N1328" t="str">
        <f>+VLOOKUP(M1328,LineCode!$E:$F,2,0)</f>
        <v>3p_11kV_100_ACSR_Al_o</v>
      </c>
      <c r="R1328" t="s">
        <v>296</v>
      </c>
      <c r="S1328" t="str">
        <f t="shared" si="141"/>
        <v>Line.line_IM2_7087_7027</v>
      </c>
      <c r="T1328" t="str">
        <f t="shared" si="142"/>
        <v>Bus1=7087</v>
      </c>
      <c r="U1328" t="str">
        <f t="shared" si="143"/>
        <v>Bus2=7027</v>
      </c>
      <c r="V1328" t="str">
        <f t="shared" si="144"/>
        <v>phases=3</v>
      </c>
      <c r="W1328" t="str">
        <f t="shared" si="145"/>
        <v>Linecode=3p_11kV_100_ACSR_Al_o</v>
      </c>
      <c r="X1328" t="str">
        <f t="shared" si="146"/>
        <v>Length=30.8227</v>
      </c>
      <c r="Y1328" t="s">
        <v>307</v>
      </c>
    </row>
    <row r="1329" spans="1:25" x14ac:dyDescent="0.25">
      <c r="A1329" t="s">
        <v>44</v>
      </c>
      <c r="B1329">
        <v>11</v>
      </c>
      <c r="C1329" t="s">
        <v>37</v>
      </c>
      <c r="D1329">
        <v>100</v>
      </c>
      <c r="E1329" t="s">
        <v>27</v>
      </c>
      <c r="F1329" t="s">
        <v>38</v>
      </c>
      <c r="G1329" t="s">
        <v>30</v>
      </c>
      <c r="H1329">
        <v>3</v>
      </c>
      <c r="I1329">
        <v>14.9415</v>
      </c>
      <c r="J1329" t="s">
        <v>269</v>
      </c>
      <c r="K1329">
        <v>7027</v>
      </c>
      <c r="L1329">
        <v>7086</v>
      </c>
      <c r="M1329" t="str">
        <f t="shared" si="140"/>
        <v>Dog100OverACSR</v>
      </c>
      <c r="N1329" t="str">
        <f>+VLOOKUP(M1329,LineCode!$E:$F,2,0)</f>
        <v>3p_11kV_100_ACSR_Al_o</v>
      </c>
      <c r="R1329" t="s">
        <v>296</v>
      </c>
      <c r="S1329" t="str">
        <f t="shared" si="141"/>
        <v>Line.line_IM2_7027_7086</v>
      </c>
      <c r="T1329" t="str">
        <f t="shared" si="142"/>
        <v>Bus1=7027</v>
      </c>
      <c r="U1329" t="str">
        <f t="shared" si="143"/>
        <v>Bus2=7086</v>
      </c>
      <c r="V1329" t="str">
        <f t="shared" si="144"/>
        <v>phases=3</v>
      </c>
      <c r="W1329" t="str">
        <f t="shared" si="145"/>
        <v>Linecode=3p_11kV_100_ACSR_Al_o</v>
      </c>
      <c r="X1329" t="str">
        <f t="shared" si="146"/>
        <v>Length=14.9415</v>
      </c>
      <c r="Y1329" t="s">
        <v>307</v>
      </c>
    </row>
    <row r="1330" spans="1:25" x14ac:dyDescent="0.25">
      <c r="A1330" t="s">
        <v>44</v>
      </c>
      <c r="B1330">
        <v>11</v>
      </c>
      <c r="C1330" t="s">
        <v>37</v>
      </c>
      <c r="D1330">
        <v>100</v>
      </c>
      <c r="E1330" t="s">
        <v>27</v>
      </c>
      <c r="F1330" t="s">
        <v>38</v>
      </c>
      <c r="G1330" t="s">
        <v>30</v>
      </c>
      <c r="H1330">
        <v>3</v>
      </c>
      <c r="I1330">
        <v>1.29956</v>
      </c>
      <c r="J1330" t="s">
        <v>269</v>
      </c>
      <c r="K1330">
        <v>7085</v>
      </c>
      <c r="L1330">
        <v>7028</v>
      </c>
      <c r="M1330" t="str">
        <f t="shared" si="140"/>
        <v>Dog100OverACSR</v>
      </c>
      <c r="N1330" t="str">
        <f>+VLOOKUP(M1330,LineCode!$E:$F,2,0)</f>
        <v>3p_11kV_100_ACSR_Al_o</v>
      </c>
      <c r="R1330" t="s">
        <v>296</v>
      </c>
      <c r="S1330" t="str">
        <f t="shared" si="141"/>
        <v>Line.line_IM2_7085_7028</v>
      </c>
      <c r="T1330" t="str">
        <f t="shared" si="142"/>
        <v>Bus1=7085</v>
      </c>
      <c r="U1330" t="str">
        <f t="shared" si="143"/>
        <v>Bus2=7028</v>
      </c>
      <c r="V1330" t="str">
        <f t="shared" si="144"/>
        <v>phases=3</v>
      </c>
      <c r="W1330" t="str">
        <f t="shared" si="145"/>
        <v>Linecode=3p_11kV_100_ACSR_Al_o</v>
      </c>
      <c r="X1330" t="str">
        <f t="shared" si="146"/>
        <v>Length=1.29956</v>
      </c>
      <c r="Y1330" t="s">
        <v>307</v>
      </c>
    </row>
    <row r="1331" spans="1:25" x14ac:dyDescent="0.25">
      <c r="A1331" t="s">
        <v>44</v>
      </c>
      <c r="B1331">
        <v>11</v>
      </c>
      <c r="C1331" t="s">
        <v>37</v>
      </c>
      <c r="D1331">
        <v>100</v>
      </c>
      <c r="E1331" t="s">
        <v>27</v>
      </c>
      <c r="F1331" t="s">
        <v>38</v>
      </c>
      <c r="G1331" t="s">
        <v>30</v>
      </c>
      <c r="H1331">
        <v>3</v>
      </c>
      <c r="I1331">
        <v>15.0519</v>
      </c>
      <c r="J1331" t="s">
        <v>269</v>
      </c>
      <c r="K1331">
        <v>7086</v>
      </c>
      <c r="L1331">
        <v>7085</v>
      </c>
      <c r="M1331" t="str">
        <f t="shared" si="140"/>
        <v>Dog100OverACSR</v>
      </c>
      <c r="N1331" t="str">
        <f>+VLOOKUP(M1331,LineCode!$E:$F,2,0)</f>
        <v>3p_11kV_100_ACSR_Al_o</v>
      </c>
      <c r="R1331" t="s">
        <v>296</v>
      </c>
      <c r="S1331" t="str">
        <f t="shared" si="141"/>
        <v>Line.line_IM2_7086_7085</v>
      </c>
      <c r="T1331" t="str">
        <f t="shared" si="142"/>
        <v>Bus1=7086</v>
      </c>
      <c r="U1331" t="str">
        <f t="shared" si="143"/>
        <v>Bus2=7085</v>
      </c>
      <c r="V1331" t="str">
        <f t="shared" si="144"/>
        <v>phases=3</v>
      </c>
      <c r="W1331" t="str">
        <f t="shared" si="145"/>
        <v>Linecode=3p_11kV_100_ACSR_Al_o</v>
      </c>
      <c r="X1331" t="str">
        <f t="shared" si="146"/>
        <v>Length=15.0519</v>
      </c>
      <c r="Y1331" t="s">
        <v>307</v>
      </c>
    </row>
    <row r="1332" spans="1:25" x14ac:dyDescent="0.25">
      <c r="A1332" t="s">
        <v>44</v>
      </c>
      <c r="B1332">
        <v>11</v>
      </c>
      <c r="C1332" t="s">
        <v>37</v>
      </c>
      <c r="D1332">
        <v>100</v>
      </c>
      <c r="E1332" t="s">
        <v>27</v>
      </c>
      <c r="F1332" t="s">
        <v>38</v>
      </c>
      <c r="G1332" t="s">
        <v>30</v>
      </c>
      <c r="H1332">
        <v>3</v>
      </c>
      <c r="I1332">
        <v>0.45212599999999997</v>
      </c>
      <c r="J1332" t="s">
        <v>269</v>
      </c>
      <c r="K1332">
        <v>7028</v>
      </c>
      <c r="L1332">
        <v>7084</v>
      </c>
      <c r="M1332" t="str">
        <f t="shared" si="140"/>
        <v>Dog100OverACSR</v>
      </c>
      <c r="N1332" t="str">
        <f>+VLOOKUP(M1332,LineCode!$E:$F,2,0)</f>
        <v>3p_11kV_100_ACSR_Al_o</v>
      </c>
      <c r="R1332" t="s">
        <v>296</v>
      </c>
      <c r="S1332" t="str">
        <f t="shared" si="141"/>
        <v>Line.line_IM2_7028_7084</v>
      </c>
      <c r="T1332" t="str">
        <f t="shared" si="142"/>
        <v>Bus1=7028</v>
      </c>
      <c r="U1332" t="str">
        <f t="shared" si="143"/>
        <v>Bus2=7084</v>
      </c>
      <c r="V1332" t="str">
        <f t="shared" si="144"/>
        <v>phases=3</v>
      </c>
      <c r="W1332" t="str">
        <f t="shared" si="145"/>
        <v>Linecode=3p_11kV_100_ACSR_Al_o</v>
      </c>
      <c r="X1332" t="str">
        <f t="shared" si="146"/>
        <v>Length=0.452126</v>
      </c>
      <c r="Y1332" t="s">
        <v>307</v>
      </c>
    </row>
    <row r="1333" spans="1:25" x14ac:dyDescent="0.25">
      <c r="A1333" t="s">
        <v>44</v>
      </c>
      <c r="B1333">
        <v>11</v>
      </c>
      <c r="C1333" t="s">
        <v>37</v>
      </c>
      <c r="D1333">
        <v>100</v>
      </c>
      <c r="E1333" t="s">
        <v>27</v>
      </c>
      <c r="F1333" t="s">
        <v>38</v>
      </c>
      <c r="G1333" t="s">
        <v>30</v>
      </c>
      <c r="H1333">
        <v>3</v>
      </c>
      <c r="I1333">
        <v>29.635999999999999</v>
      </c>
      <c r="J1333" t="s">
        <v>269</v>
      </c>
      <c r="K1333">
        <v>7084</v>
      </c>
      <c r="L1333">
        <v>7029</v>
      </c>
      <c r="M1333" t="str">
        <f t="shared" si="140"/>
        <v>Dog100OverACSR</v>
      </c>
      <c r="N1333" t="str">
        <f>+VLOOKUP(M1333,LineCode!$E:$F,2,0)</f>
        <v>3p_11kV_100_ACSR_Al_o</v>
      </c>
      <c r="R1333" t="s">
        <v>296</v>
      </c>
      <c r="S1333" t="str">
        <f t="shared" si="141"/>
        <v>Line.line_IM2_7084_7029</v>
      </c>
      <c r="T1333" t="str">
        <f t="shared" si="142"/>
        <v>Bus1=7084</v>
      </c>
      <c r="U1333" t="str">
        <f t="shared" si="143"/>
        <v>Bus2=7029</v>
      </c>
      <c r="V1333" t="str">
        <f t="shared" si="144"/>
        <v>phases=3</v>
      </c>
      <c r="W1333" t="str">
        <f t="shared" si="145"/>
        <v>Linecode=3p_11kV_100_ACSR_Al_o</v>
      </c>
      <c r="X1333" t="str">
        <f t="shared" si="146"/>
        <v>Length=29.636</v>
      </c>
      <c r="Y1333" t="s">
        <v>307</v>
      </c>
    </row>
    <row r="1334" spans="1:25" x14ac:dyDescent="0.25">
      <c r="A1334" t="s">
        <v>44</v>
      </c>
      <c r="B1334">
        <v>11</v>
      </c>
      <c r="C1334" t="s">
        <v>37</v>
      </c>
      <c r="D1334">
        <v>100</v>
      </c>
      <c r="E1334" t="s">
        <v>27</v>
      </c>
      <c r="F1334" t="s">
        <v>38</v>
      </c>
      <c r="G1334" t="s">
        <v>30</v>
      </c>
      <c r="H1334">
        <v>3</v>
      </c>
      <c r="I1334">
        <v>3.8238300000000001</v>
      </c>
      <c r="J1334" t="s">
        <v>269</v>
      </c>
      <c r="K1334">
        <v>7029</v>
      </c>
      <c r="L1334">
        <v>7083</v>
      </c>
      <c r="M1334" t="str">
        <f t="shared" si="140"/>
        <v>Dog100OverACSR</v>
      </c>
      <c r="N1334" t="str">
        <f>+VLOOKUP(M1334,LineCode!$E:$F,2,0)</f>
        <v>3p_11kV_100_ACSR_Al_o</v>
      </c>
      <c r="R1334" t="s">
        <v>296</v>
      </c>
      <c r="S1334" t="str">
        <f t="shared" si="141"/>
        <v>Line.line_IM2_7029_7083</v>
      </c>
      <c r="T1334" t="str">
        <f t="shared" si="142"/>
        <v>Bus1=7029</v>
      </c>
      <c r="U1334" t="str">
        <f t="shared" si="143"/>
        <v>Bus2=7083</v>
      </c>
      <c r="V1334" t="str">
        <f t="shared" si="144"/>
        <v>phases=3</v>
      </c>
      <c r="W1334" t="str">
        <f t="shared" si="145"/>
        <v>Linecode=3p_11kV_100_ACSR_Al_o</v>
      </c>
      <c r="X1334" t="str">
        <f t="shared" si="146"/>
        <v>Length=3.82383</v>
      </c>
      <c r="Y1334" t="s">
        <v>307</v>
      </c>
    </row>
    <row r="1335" spans="1:25" x14ac:dyDescent="0.25">
      <c r="A1335" t="s">
        <v>44</v>
      </c>
      <c r="B1335">
        <v>11</v>
      </c>
      <c r="C1335" t="s">
        <v>37</v>
      </c>
      <c r="D1335">
        <v>100</v>
      </c>
      <c r="E1335" t="s">
        <v>27</v>
      </c>
      <c r="F1335" t="s">
        <v>38</v>
      </c>
      <c r="G1335" t="s">
        <v>30</v>
      </c>
      <c r="H1335">
        <v>3</v>
      </c>
      <c r="I1335">
        <v>34.084200000000003</v>
      </c>
      <c r="J1335" t="s">
        <v>269</v>
      </c>
      <c r="K1335">
        <v>7083</v>
      </c>
      <c r="L1335">
        <v>7030</v>
      </c>
      <c r="M1335" t="str">
        <f t="shared" si="140"/>
        <v>Dog100OverACSR</v>
      </c>
      <c r="N1335" t="str">
        <f>+VLOOKUP(M1335,LineCode!$E:$F,2,0)</f>
        <v>3p_11kV_100_ACSR_Al_o</v>
      </c>
      <c r="R1335" t="s">
        <v>296</v>
      </c>
      <c r="S1335" t="str">
        <f t="shared" si="141"/>
        <v>Line.line_IM2_7083_7030</v>
      </c>
      <c r="T1335" t="str">
        <f t="shared" si="142"/>
        <v>Bus1=7083</v>
      </c>
      <c r="U1335" t="str">
        <f t="shared" si="143"/>
        <v>Bus2=7030</v>
      </c>
      <c r="V1335" t="str">
        <f t="shared" si="144"/>
        <v>phases=3</v>
      </c>
      <c r="W1335" t="str">
        <f t="shared" si="145"/>
        <v>Linecode=3p_11kV_100_ACSR_Al_o</v>
      </c>
      <c r="X1335" t="str">
        <f t="shared" si="146"/>
        <v>Length=34.0842</v>
      </c>
      <c r="Y1335" t="s">
        <v>307</v>
      </c>
    </row>
    <row r="1336" spans="1:25" x14ac:dyDescent="0.25">
      <c r="A1336" t="s">
        <v>44</v>
      </c>
      <c r="B1336">
        <v>11</v>
      </c>
      <c r="C1336" t="s">
        <v>37</v>
      </c>
      <c r="D1336">
        <v>100</v>
      </c>
      <c r="E1336" t="s">
        <v>27</v>
      </c>
      <c r="F1336" t="s">
        <v>38</v>
      </c>
      <c r="G1336" t="s">
        <v>30</v>
      </c>
      <c r="H1336">
        <v>3</v>
      </c>
      <c r="I1336">
        <v>73.597499999999997</v>
      </c>
      <c r="J1336" t="s">
        <v>269</v>
      </c>
      <c r="K1336">
        <v>7030</v>
      </c>
      <c r="L1336">
        <v>7031</v>
      </c>
      <c r="M1336" t="str">
        <f t="shared" si="140"/>
        <v>Dog100OverACSR</v>
      </c>
      <c r="N1336" t="str">
        <f>+VLOOKUP(M1336,LineCode!$E:$F,2,0)</f>
        <v>3p_11kV_100_ACSR_Al_o</v>
      </c>
      <c r="R1336" t="s">
        <v>296</v>
      </c>
      <c r="S1336" t="str">
        <f t="shared" si="141"/>
        <v>Line.line_IM2_7030_7031</v>
      </c>
      <c r="T1336" t="str">
        <f t="shared" si="142"/>
        <v>Bus1=7030</v>
      </c>
      <c r="U1336" t="str">
        <f t="shared" si="143"/>
        <v>Bus2=7031</v>
      </c>
      <c r="V1336" t="str">
        <f t="shared" si="144"/>
        <v>phases=3</v>
      </c>
      <c r="W1336" t="str">
        <f t="shared" si="145"/>
        <v>Linecode=3p_11kV_100_ACSR_Al_o</v>
      </c>
      <c r="X1336" t="str">
        <f t="shared" si="146"/>
        <v>Length=73.5975</v>
      </c>
      <c r="Y1336" t="s">
        <v>307</v>
      </c>
    </row>
    <row r="1337" spans="1:25" x14ac:dyDescent="0.25">
      <c r="A1337" t="s">
        <v>44</v>
      </c>
      <c r="B1337">
        <v>11</v>
      </c>
      <c r="C1337" t="s">
        <v>37</v>
      </c>
      <c r="D1337">
        <v>100</v>
      </c>
      <c r="E1337" t="s">
        <v>27</v>
      </c>
      <c r="F1337" t="s">
        <v>38</v>
      </c>
      <c r="G1337" t="s">
        <v>30</v>
      </c>
      <c r="H1337">
        <v>3</v>
      </c>
      <c r="I1337">
        <v>64.860100000000003</v>
      </c>
      <c r="J1337" t="s">
        <v>269</v>
      </c>
      <c r="K1337">
        <v>7031</v>
      </c>
      <c r="L1337">
        <v>7032</v>
      </c>
      <c r="M1337" t="str">
        <f t="shared" si="140"/>
        <v>Dog100OverACSR</v>
      </c>
      <c r="N1337" t="str">
        <f>+VLOOKUP(M1337,LineCode!$E:$F,2,0)</f>
        <v>3p_11kV_100_ACSR_Al_o</v>
      </c>
      <c r="R1337" t="s">
        <v>296</v>
      </c>
      <c r="S1337" t="str">
        <f t="shared" si="141"/>
        <v>Line.line_IM2_7031_7032</v>
      </c>
      <c r="T1337" t="str">
        <f t="shared" si="142"/>
        <v>Bus1=7031</v>
      </c>
      <c r="U1337" t="str">
        <f t="shared" si="143"/>
        <v>Bus2=7032</v>
      </c>
      <c r="V1337" t="str">
        <f t="shared" si="144"/>
        <v>phases=3</v>
      </c>
      <c r="W1337" t="str">
        <f t="shared" si="145"/>
        <v>Linecode=3p_11kV_100_ACSR_Al_o</v>
      </c>
      <c r="X1337" t="str">
        <f t="shared" si="146"/>
        <v>Length=64.8601</v>
      </c>
      <c r="Y1337" t="s">
        <v>307</v>
      </c>
    </row>
    <row r="1338" spans="1:25" x14ac:dyDescent="0.25">
      <c r="A1338" t="s">
        <v>44</v>
      </c>
      <c r="B1338">
        <v>11</v>
      </c>
      <c r="C1338" t="s">
        <v>37</v>
      </c>
      <c r="D1338">
        <v>100</v>
      </c>
      <c r="E1338" t="s">
        <v>27</v>
      </c>
      <c r="F1338" t="s">
        <v>38</v>
      </c>
      <c r="G1338" t="s">
        <v>30</v>
      </c>
      <c r="H1338">
        <v>3</v>
      </c>
      <c r="I1338">
        <v>104.104</v>
      </c>
      <c r="J1338" t="s">
        <v>269</v>
      </c>
      <c r="K1338">
        <v>7032</v>
      </c>
      <c r="L1338">
        <v>7033</v>
      </c>
      <c r="M1338" t="str">
        <f t="shared" si="140"/>
        <v>Dog100OverACSR</v>
      </c>
      <c r="N1338" t="str">
        <f>+VLOOKUP(M1338,LineCode!$E:$F,2,0)</f>
        <v>3p_11kV_100_ACSR_Al_o</v>
      </c>
      <c r="R1338" t="s">
        <v>296</v>
      </c>
      <c r="S1338" t="str">
        <f t="shared" si="141"/>
        <v>Line.line_IM2_7032_7033</v>
      </c>
      <c r="T1338" t="str">
        <f t="shared" si="142"/>
        <v>Bus1=7032</v>
      </c>
      <c r="U1338" t="str">
        <f t="shared" si="143"/>
        <v>Bus2=7033</v>
      </c>
      <c r="V1338" t="str">
        <f t="shared" si="144"/>
        <v>phases=3</v>
      </c>
      <c r="W1338" t="str">
        <f t="shared" si="145"/>
        <v>Linecode=3p_11kV_100_ACSR_Al_o</v>
      </c>
      <c r="X1338" t="str">
        <f t="shared" si="146"/>
        <v>Length=104.104</v>
      </c>
      <c r="Y1338" t="s">
        <v>307</v>
      </c>
    </row>
    <row r="1339" spans="1:25" x14ac:dyDescent="0.25">
      <c r="A1339" t="s">
        <v>44</v>
      </c>
      <c r="B1339">
        <v>11</v>
      </c>
      <c r="C1339" t="s">
        <v>37</v>
      </c>
      <c r="D1339">
        <v>100</v>
      </c>
      <c r="E1339" t="s">
        <v>27</v>
      </c>
      <c r="F1339" t="s">
        <v>38</v>
      </c>
      <c r="G1339" t="s">
        <v>30</v>
      </c>
      <c r="H1339">
        <v>3</v>
      </c>
      <c r="I1339">
        <v>0.14532</v>
      </c>
      <c r="J1339" t="s">
        <v>269</v>
      </c>
      <c r="K1339">
        <v>7033</v>
      </c>
      <c r="L1339">
        <v>7034</v>
      </c>
      <c r="M1339" t="str">
        <f t="shared" si="140"/>
        <v>Dog100OverACSR</v>
      </c>
      <c r="N1339" t="str">
        <f>+VLOOKUP(M1339,LineCode!$E:$F,2,0)</f>
        <v>3p_11kV_100_ACSR_Al_o</v>
      </c>
      <c r="R1339" t="s">
        <v>296</v>
      </c>
      <c r="S1339" t="str">
        <f t="shared" si="141"/>
        <v>Line.line_IM2_7033_7034</v>
      </c>
      <c r="T1339" t="str">
        <f t="shared" si="142"/>
        <v>Bus1=7033</v>
      </c>
      <c r="U1339" t="str">
        <f t="shared" si="143"/>
        <v>Bus2=7034</v>
      </c>
      <c r="V1339" t="str">
        <f t="shared" si="144"/>
        <v>phases=3</v>
      </c>
      <c r="W1339" t="str">
        <f t="shared" si="145"/>
        <v>Linecode=3p_11kV_100_ACSR_Al_o</v>
      </c>
      <c r="X1339" t="str">
        <f t="shared" si="146"/>
        <v>Length=0.14532</v>
      </c>
      <c r="Y1339" t="s">
        <v>307</v>
      </c>
    </row>
    <row r="1340" spans="1:25" x14ac:dyDescent="0.25">
      <c r="A1340" t="s">
        <v>44</v>
      </c>
      <c r="B1340">
        <v>11</v>
      </c>
      <c r="C1340" t="s">
        <v>37</v>
      </c>
      <c r="D1340">
        <v>100</v>
      </c>
      <c r="E1340" t="s">
        <v>27</v>
      </c>
      <c r="F1340" t="s">
        <v>38</v>
      </c>
      <c r="G1340" t="s">
        <v>30</v>
      </c>
      <c r="H1340">
        <v>3</v>
      </c>
      <c r="I1340">
        <v>0.38975500000000002</v>
      </c>
      <c r="J1340" t="s">
        <v>269</v>
      </c>
      <c r="K1340">
        <v>7034</v>
      </c>
      <c r="L1340">
        <v>7082</v>
      </c>
      <c r="M1340" t="str">
        <f t="shared" si="140"/>
        <v>Dog100OverACSR</v>
      </c>
      <c r="N1340" t="str">
        <f>+VLOOKUP(M1340,LineCode!$E:$F,2,0)</f>
        <v>3p_11kV_100_ACSR_Al_o</v>
      </c>
      <c r="R1340" t="s">
        <v>296</v>
      </c>
      <c r="S1340" t="str">
        <f t="shared" si="141"/>
        <v>Line.line_IM2_7034_7082</v>
      </c>
      <c r="T1340" t="str">
        <f t="shared" si="142"/>
        <v>Bus1=7034</v>
      </c>
      <c r="U1340" t="str">
        <f t="shared" si="143"/>
        <v>Bus2=7082</v>
      </c>
      <c r="V1340" t="str">
        <f t="shared" si="144"/>
        <v>phases=3</v>
      </c>
      <c r="W1340" t="str">
        <f t="shared" si="145"/>
        <v>Linecode=3p_11kV_100_ACSR_Al_o</v>
      </c>
      <c r="X1340" t="str">
        <f t="shared" si="146"/>
        <v>Length=0.389755</v>
      </c>
      <c r="Y1340" t="s">
        <v>307</v>
      </c>
    </row>
    <row r="1341" spans="1:25" x14ac:dyDescent="0.25">
      <c r="A1341" t="s">
        <v>44</v>
      </c>
      <c r="B1341">
        <v>11</v>
      </c>
      <c r="C1341" t="s">
        <v>37</v>
      </c>
      <c r="D1341">
        <v>100</v>
      </c>
      <c r="E1341" t="s">
        <v>27</v>
      </c>
      <c r="F1341" t="s">
        <v>38</v>
      </c>
      <c r="G1341" t="s">
        <v>30</v>
      </c>
      <c r="H1341">
        <v>3</v>
      </c>
      <c r="I1341">
        <v>0.28392400000000001</v>
      </c>
      <c r="J1341" t="s">
        <v>269</v>
      </c>
      <c r="K1341">
        <v>7082</v>
      </c>
      <c r="L1341">
        <v>7035</v>
      </c>
      <c r="M1341" t="str">
        <f t="shared" si="140"/>
        <v>Dog100OverACSR</v>
      </c>
      <c r="N1341" t="str">
        <f>+VLOOKUP(M1341,LineCode!$E:$F,2,0)</f>
        <v>3p_11kV_100_ACSR_Al_o</v>
      </c>
      <c r="R1341" t="s">
        <v>296</v>
      </c>
      <c r="S1341" t="str">
        <f t="shared" si="141"/>
        <v>Line.line_IM2_7082_7035</v>
      </c>
      <c r="T1341" t="str">
        <f t="shared" si="142"/>
        <v>Bus1=7082</v>
      </c>
      <c r="U1341" t="str">
        <f t="shared" si="143"/>
        <v>Bus2=7035</v>
      </c>
      <c r="V1341" t="str">
        <f t="shared" si="144"/>
        <v>phases=3</v>
      </c>
      <c r="W1341" t="str">
        <f t="shared" si="145"/>
        <v>Linecode=3p_11kV_100_ACSR_Al_o</v>
      </c>
      <c r="X1341" t="str">
        <f t="shared" si="146"/>
        <v>Length=0.283924</v>
      </c>
      <c r="Y1341" t="s">
        <v>307</v>
      </c>
    </row>
    <row r="1342" spans="1:25" x14ac:dyDescent="0.25">
      <c r="A1342" t="s">
        <v>44</v>
      </c>
      <c r="B1342">
        <v>11</v>
      </c>
      <c r="C1342" t="s">
        <v>37</v>
      </c>
      <c r="D1342">
        <v>100</v>
      </c>
      <c r="E1342" t="s">
        <v>27</v>
      </c>
      <c r="F1342" t="s">
        <v>38</v>
      </c>
      <c r="G1342" t="s">
        <v>30</v>
      </c>
      <c r="H1342">
        <v>3</v>
      </c>
      <c r="I1342">
        <v>10.8156</v>
      </c>
      <c r="J1342" t="s">
        <v>269</v>
      </c>
      <c r="K1342">
        <v>7035</v>
      </c>
      <c r="L1342">
        <v>7081</v>
      </c>
      <c r="M1342" t="str">
        <f t="shared" si="140"/>
        <v>Dog100OverACSR</v>
      </c>
      <c r="N1342" t="str">
        <f>+VLOOKUP(M1342,LineCode!$E:$F,2,0)</f>
        <v>3p_11kV_100_ACSR_Al_o</v>
      </c>
      <c r="R1342" t="s">
        <v>296</v>
      </c>
      <c r="S1342" t="str">
        <f t="shared" si="141"/>
        <v>Line.line_IM2_7035_7081</v>
      </c>
      <c r="T1342" t="str">
        <f t="shared" si="142"/>
        <v>Bus1=7035</v>
      </c>
      <c r="U1342" t="str">
        <f t="shared" si="143"/>
        <v>Bus2=7081</v>
      </c>
      <c r="V1342" t="str">
        <f t="shared" si="144"/>
        <v>phases=3</v>
      </c>
      <c r="W1342" t="str">
        <f t="shared" si="145"/>
        <v>Linecode=3p_11kV_100_ACSR_Al_o</v>
      </c>
      <c r="X1342" t="str">
        <f t="shared" si="146"/>
        <v>Length=10.8156</v>
      </c>
      <c r="Y1342" t="s">
        <v>307</v>
      </c>
    </row>
    <row r="1343" spans="1:25" x14ac:dyDescent="0.25">
      <c r="A1343" t="s">
        <v>44</v>
      </c>
      <c r="B1343">
        <v>11</v>
      </c>
      <c r="C1343" t="s">
        <v>37</v>
      </c>
      <c r="D1343">
        <v>100</v>
      </c>
      <c r="E1343" t="s">
        <v>27</v>
      </c>
      <c r="F1343" t="s">
        <v>38</v>
      </c>
      <c r="G1343" t="s">
        <v>30</v>
      </c>
      <c r="H1343">
        <v>3</v>
      </c>
      <c r="I1343">
        <v>23.303100000000001</v>
      </c>
      <c r="J1343" t="s">
        <v>269</v>
      </c>
      <c r="K1343">
        <v>7080</v>
      </c>
      <c r="L1343">
        <v>7036</v>
      </c>
      <c r="M1343" t="str">
        <f t="shared" si="140"/>
        <v>Dog100OverACSR</v>
      </c>
      <c r="N1343" t="str">
        <f>+VLOOKUP(M1343,LineCode!$E:$F,2,0)</f>
        <v>3p_11kV_100_ACSR_Al_o</v>
      </c>
      <c r="R1343" t="s">
        <v>296</v>
      </c>
      <c r="S1343" t="str">
        <f t="shared" si="141"/>
        <v>Line.line_IM2_7080_7036</v>
      </c>
      <c r="T1343" t="str">
        <f t="shared" si="142"/>
        <v>Bus1=7080</v>
      </c>
      <c r="U1343" t="str">
        <f t="shared" si="143"/>
        <v>Bus2=7036</v>
      </c>
      <c r="V1343" t="str">
        <f t="shared" si="144"/>
        <v>phases=3</v>
      </c>
      <c r="W1343" t="str">
        <f t="shared" si="145"/>
        <v>Linecode=3p_11kV_100_ACSR_Al_o</v>
      </c>
      <c r="X1343" t="str">
        <f t="shared" si="146"/>
        <v>Length=23.3031</v>
      </c>
      <c r="Y1343" t="s">
        <v>307</v>
      </c>
    </row>
    <row r="1344" spans="1:25" x14ac:dyDescent="0.25">
      <c r="A1344" t="s">
        <v>44</v>
      </c>
      <c r="B1344">
        <v>11</v>
      </c>
      <c r="C1344" t="s">
        <v>37</v>
      </c>
      <c r="D1344">
        <v>100</v>
      </c>
      <c r="E1344" t="s">
        <v>27</v>
      </c>
      <c r="F1344" t="s">
        <v>38</v>
      </c>
      <c r="G1344" t="s">
        <v>30</v>
      </c>
      <c r="H1344">
        <v>3</v>
      </c>
      <c r="I1344">
        <v>42.221400000000003</v>
      </c>
      <c r="J1344" t="s">
        <v>269</v>
      </c>
      <c r="K1344">
        <v>7081</v>
      </c>
      <c r="L1344">
        <v>7080</v>
      </c>
      <c r="M1344" t="str">
        <f t="shared" si="140"/>
        <v>Dog100OverACSR</v>
      </c>
      <c r="N1344" t="str">
        <f>+VLOOKUP(M1344,LineCode!$E:$F,2,0)</f>
        <v>3p_11kV_100_ACSR_Al_o</v>
      </c>
      <c r="R1344" t="s">
        <v>296</v>
      </c>
      <c r="S1344" t="str">
        <f t="shared" si="141"/>
        <v>Line.line_IM2_7081_7080</v>
      </c>
      <c r="T1344" t="str">
        <f t="shared" si="142"/>
        <v>Bus1=7081</v>
      </c>
      <c r="U1344" t="str">
        <f t="shared" si="143"/>
        <v>Bus2=7080</v>
      </c>
      <c r="V1344" t="str">
        <f t="shared" si="144"/>
        <v>phases=3</v>
      </c>
      <c r="W1344" t="str">
        <f t="shared" si="145"/>
        <v>Linecode=3p_11kV_100_ACSR_Al_o</v>
      </c>
      <c r="X1344" t="str">
        <f t="shared" si="146"/>
        <v>Length=42.2214</v>
      </c>
      <c r="Y1344" t="s">
        <v>307</v>
      </c>
    </row>
    <row r="1345" spans="1:25" x14ac:dyDescent="0.25">
      <c r="A1345" t="s">
        <v>44</v>
      </c>
      <c r="B1345">
        <v>11</v>
      </c>
      <c r="C1345" t="s">
        <v>37</v>
      </c>
      <c r="D1345">
        <v>100</v>
      </c>
      <c r="E1345" t="s">
        <v>27</v>
      </c>
      <c r="F1345" t="s">
        <v>38</v>
      </c>
      <c r="G1345" t="s">
        <v>30</v>
      </c>
      <c r="H1345">
        <v>3</v>
      </c>
      <c r="I1345">
        <v>46.768500000000003</v>
      </c>
      <c r="J1345" t="s">
        <v>269</v>
      </c>
      <c r="K1345">
        <v>7036</v>
      </c>
      <c r="L1345">
        <v>7037</v>
      </c>
      <c r="M1345" t="str">
        <f t="shared" si="140"/>
        <v>Dog100OverACSR</v>
      </c>
      <c r="N1345" t="str">
        <f>+VLOOKUP(M1345,LineCode!$E:$F,2,0)</f>
        <v>3p_11kV_100_ACSR_Al_o</v>
      </c>
      <c r="R1345" t="s">
        <v>296</v>
      </c>
      <c r="S1345" t="str">
        <f t="shared" si="141"/>
        <v>Line.line_IM2_7036_7037</v>
      </c>
      <c r="T1345" t="str">
        <f t="shared" si="142"/>
        <v>Bus1=7036</v>
      </c>
      <c r="U1345" t="str">
        <f t="shared" si="143"/>
        <v>Bus2=7037</v>
      </c>
      <c r="V1345" t="str">
        <f t="shared" si="144"/>
        <v>phases=3</v>
      </c>
      <c r="W1345" t="str">
        <f t="shared" si="145"/>
        <v>Linecode=3p_11kV_100_ACSR_Al_o</v>
      </c>
      <c r="X1345" t="str">
        <f t="shared" si="146"/>
        <v>Length=46.7685</v>
      </c>
      <c r="Y1345" t="s">
        <v>307</v>
      </c>
    </row>
    <row r="1346" spans="1:25" x14ac:dyDescent="0.25">
      <c r="A1346" t="s">
        <v>44</v>
      </c>
      <c r="B1346">
        <v>11</v>
      </c>
      <c r="C1346" t="s">
        <v>37</v>
      </c>
      <c r="D1346">
        <v>100</v>
      </c>
      <c r="E1346" t="s">
        <v>27</v>
      </c>
      <c r="F1346" t="s">
        <v>38</v>
      </c>
      <c r="G1346" t="s">
        <v>30</v>
      </c>
      <c r="H1346">
        <v>3</v>
      </c>
      <c r="I1346">
        <v>19.087</v>
      </c>
      <c r="J1346" t="s">
        <v>269</v>
      </c>
      <c r="K1346">
        <v>7037</v>
      </c>
      <c r="L1346">
        <v>7038</v>
      </c>
      <c r="M1346" t="str">
        <f t="shared" ref="M1346:M1409" si="147">C1346&amp;D1346&amp;F1346&amp;G1346</f>
        <v>Dog100OverACSR</v>
      </c>
      <c r="N1346" t="str">
        <f>+VLOOKUP(M1346,LineCode!$E:$F,2,0)</f>
        <v>3p_11kV_100_ACSR_Al_o</v>
      </c>
      <c r="R1346" t="s">
        <v>296</v>
      </c>
      <c r="S1346" t="str">
        <f t="shared" si="141"/>
        <v>Line.line_IM2_7037_7038</v>
      </c>
      <c r="T1346" t="str">
        <f t="shared" si="142"/>
        <v>Bus1=7037</v>
      </c>
      <c r="U1346" t="str">
        <f t="shared" si="143"/>
        <v>Bus2=7038</v>
      </c>
      <c r="V1346" t="str">
        <f t="shared" si="144"/>
        <v>phases=3</v>
      </c>
      <c r="W1346" t="str">
        <f t="shared" si="145"/>
        <v>Linecode=3p_11kV_100_ACSR_Al_o</v>
      </c>
      <c r="X1346" t="str">
        <f t="shared" si="146"/>
        <v>Length=19.087</v>
      </c>
      <c r="Y1346" t="s">
        <v>307</v>
      </c>
    </row>
    <row r="1347" spans="1:25" x14ac:dyDescent="0.25">
      <c r="A1347" t="s">
        <v>44</v>
      </c>
      <c r="B1347">
        <v>11</v>
      </c>
      <c r="C1347" t="s">
        <v>37</v>
      </c>
      <c r="D1347">
        <v>100</v>
      </c>
      <c r="E1347" t="s">
        <v>27</v>
      </c>
      <c r="F1347" t="s">
        <v>38</v>
      </c>
      <c r="G1347" t="s">
        <v>30</v>
      </c>
      <c r="H1347">
        <v>3</v>
      </c>
      <c r="I1347">
        <v>2.87182</v>
      </c>
      <c r="J1347" t="s">
        <v>269</v>
      </c>
      <c r="K1347">
        <v>7038</v>
      </c>
      <c r="L1347">
        <v>7039</v>
      </c>
      <c r="M1347" t="str">
        <f t="shared" si="147"/>
        <v>Dog100OverACSR</v>
      </c>
      <c r="N1347" t="str">
        <f>+VLOOKUP(M1347,LineCode!$E:$F,2,0)</f>
        <v>3p_11kV_100_ACSR_Al_o</v>
      </c>
      <c r="R1347" t="s">
        <v>296</v>
      </c>
      <c r="S1347" t="str">
        <f t="shared" ref="S1347:S1410" si="148">"Line.line_"&amp;J1347&amp;"_"&amp;K1347&amp;"_"&amp;L1347</f>
        <v>Line.line_IM2_7038_7039</v>
      </c>
      <c r="T1347" t="str">
        <f t="shared" ref="T1347:T1410" si="149">"Bus1="&amp;K1347</f>
        <v>Bus1=7038</v>
      </c>
      <c r="U1347" t="str">
        <f t="shared" ref="U1347:U1410" si="150">"Bus2="&amp;L1347</f>
        <v>Bus2=7039</v>
      </c>
      <c r="V1347" t="str">
        <f t="shared" ref="V1347:V1410" si="151">"phases="&amp;H1347</f>
        <v>phases=3</v>
      </c>
      <c r="W1347" t="str">
        <f t="shared" ref="W1347:W1410" si="152">"Linecode="&amp;N1347</f>
        <v>Linecode=3p_11kV_100_ACSR_Al_o</v>
      </c>
      <c r="X1347" t="str">
        <f t="shared" ref="X1347:X1410" si="153">"Length="&amp;I1347</f>
        <v>Length=2.87182</v>
      </c>
      <c r="Y1347" t="s">
        <v>307</v>
      </c>
    </row>
    <row r="1348" spans="1:25" x14ac:dyDescent="0.25">
      <c r="A1348" t="s">
        <v>44</v>
      </c>
      <c r="B1348">
        <v>11</v>
      </c>
      <c r="C1348" t="s">
        <v>37</v>
      </c>
      <c r="D1348">
        <v>100</v>
      </c>
      <c r="E1348" t="s">
        <v>27</v>
      </c>
      <c r="F1348" t="s">
        <v>38</v>
      </c>
      <c r="G1348" t="s">
        <v>30</v>
      </c>
      <c r="H1348">
        <v>3</v>
      </c>
      <c r="I1348">
        <v>51.526499999999999</v>
      </c>
      <c r="J1348" t="s">
        <v>269</v>
      </c>
      <c r="K1348">
        <v>7039</v>
      </c>
      <c r="L1348">
        <v>7040</v>
      </c>
      <c r="M1348" t="str">
        <f t="shared" si="147"/>
        <v>Dog100OverACSR</v>
      </c>
      <c r="N1348" t="str">
        <f>+VLOOKUP(M1348,LineCode!$E:$F,2,0)</f>
        <v>3p_11kV_100_ACSR_Al_o</v>
      </c>
      <c r="R1348" t="s">
        <v>296</v>
      </c>
      <c r="S1348" t="str">
        <f t="shared" si="148"/>
        <v>Line.line_IM2_7039_7040</v>
      </c>
      <c r="T1348" t="str">
        <f t="shared" si="149"/>
        <v>Bus1=7039</v>
      </c>
      <c r="U1348" t="str">
        <f t="shared" si="150"/>
        <v>Bus2=7040</v>
      </c>
      <c r="V1348" t="str">
        <f t="shared" si="151"/>
        <v>phases=3</v>
      </c>
      <c r="W1348" t="str">
        <f t="shared" si="152"/>
        <v>Linecode=3p_11kV_100_ACSR_Al_o</v>
      </c>
      <c r="X1348" t="str">
        <f t="shared" si="153"/>
        <v>Length=51.5265</v>
      </c>
      <c r="Y1348" t="s">
        <v>307</v>
      </c>
    </row>
    <row r="1349" spans="1:25" x14ac:dyDescent="0.25">
      <c r="A1349" t="s">
        <v>44</v>
      </c>
      <c r="B1349">
        <v>11</v>
      </c>
      <c r="C1349" t="s">
        <v>37</v>
      </c>
      <c r="D1349">
        <v>100</v>
      </c>
      <c r="E1349" t="s">
        <v>27</v>
      </c>
      <c r="F1349" t="s">
        <v>38</v>
      </c>
      <c r="G1349" t="s">
        <v>30</v>
      </c>
      <c r="H1349">
        <v>3</v>
      </c>
      <c r="I1349">
        <v>27.7194</v>
      </c>
      <c r="J1349" t="s">
        <v>269</v>
      </c>
      <c r="K1349">
        <v>7040</v>
      </c>
      <c r="L1349">
        <v>7079</v>
      </c>
      <c r="M1349" t="str">
        <f t="shared" si="147"/>
        <v>Dog100OverACSR</v>
      </c>
      <c r="N1349" t="str">
        <f>+VLOOKUP(M1349,LineCode!$E:$F,2,0)</f>
        <v>3p_11kV_100_ACSR_Al_o</v>
      </c>
      <c r="R1349" t="s">
        <v>296</v>
      </c>
      <c r="S1349" t="str">
        <f t="shared" si="148"/>
        <v>Line.line_IM2_7040_7079</v>
      </c>
      <c r="T1349" t="str">
        <f t="shared" si="149"/>
        <v>Bus1=7040</v>
      </c>
      <c r="U1349" t="str">
        <f t="shared" si="150"/>
        <v>Bus2=7079</v>
      </c>
      <c r="V1349" t="str">
        <f t="shared" si="151"/>
        <v>phases=3</v>
      </c>
      <c r="W1349" t="str">
        <f t="shared" si="152"/>
        <v>Linecode=3p_11kV_100_ACSR_Al_o</v>
      </c>
      <c r="X1349" t="str">
        <f t="shared" si="153"/>
        <v>Length=27.7194</v>
      </c>
      <c r="Y1349" t="s">
        <v>307</v>
      </c>
    </row>
    <row r="1350" spans="1:25" x14ac:dyDescent="0.25">
      <c r="A1350" t="s">
        <v>44</v>
      </c>
      <c r="B1350">
        <v>11</v>
      </c>
      <c r="C1350" t="s">
        <v>37</v>
      </c>
      <c r="D1350">
        <v>100</v>
      </c>
      <c r="E1350" t="s">
        <v>27</v>
      </c>
      <c r="F1350" t="s">
        <v>38</v>
      </c>
      <c r="G1350" t="s">
        <v>30</v>
      </c>
      <c r="H1350">
        <v>3</v>
      </c>
      <c r="I1350">
        <v>37.848500000000001</v>
      </c>
      <c r="J1350" t="s">
        <v>269</v>
      </c>
      <c r="K1350">
        <v>7079</v>
      </c>
      <c r="L1350">
        <v>7041</v>
      </c>
      <c r="M1350" t="str">
        <f t="shared" si="147"/>
        <v>Dog100OverACSR</v>
      </c>
      <c r="N1350" t="str">
        <f>+VLOOKUP(M1350,LineCode!$E:$F,2,0)</f>
        <v>3p_11kV_100_ACSR_Al_o</v>
      </c>
      <c r="R1350" t="s">
        <v>296</v>
      </c>
      <c r="S1350" t="str">
        <f t="shared" si="148"/>
        <v>Line.line_IM2_7079_7041</v>
      </c>
      <c r="T1350" t="str">
        <f t="shared" si="149"/>
        <v>Bus1=7079</v>
      </c>
      <c r="U1350" t="str">
        <f t="shared" si="150"/>
        <v>Bus2=7041</v>
      </c>
      <c r="V1350" t="str">
        <f t="shared" si="151"/>
        <v>phases=3</v>
      </c>
      <c r="W1350" t="str">
        <f t="shared" si="152"/>
        <v>Linecode=3p_11kV_100_ACSR_Al_o</v>
      </c>
      <c r="X1350" t="str">
        <f t="shared" si="153"/>
        <v>Length=37.8485</v>
      </c>
      <c r="Y1350" t="s">
        <v>307</v>
      </c>
    </row>
    <row r="1351" spans="1:25" x14ac:dyDescent="0.25">
      <c r="A1351" t="s">
        <v>44</v>
      </c>
      <c r="B1351">
        <v>11</v>
      </c>
      <c r="C1351" t="s">
        <v>37</v>
      </c>
      <c r="D1351">
        <v>100</v>
      </c>
      <c r="E1351" t="s">
        <v>27</v>
      </c>
      <c r="F1351" t="s">
        <v>38</v>
      </c>
      <c r="G1351" t="s">
        <v>30</v>
      </c>
      <c r="H1351">
        <v>3</v>
      </c>
      <c r="I1351">
        <v>52.95</v>
      </c>
      <c r="J1351" t="s">
        <v>269</v>
      </c>
      <c r="K1351">
        <v>7041</v>
      </c>
      <c r="L1351">
        <v>7042</v>
      </c>
      <c r="M1351" t="str">
        <f t="shared" si="147"/>
        <v>Dog100OverACSR</v>
      </c>
      <c r="N1351" t="str">
        <f>+VLOOKUP(M1351,LineCode!$E:$F,2,0)</f>
        <v>3p_11kV_100_ACSR_Al_o</v>
      </c>
      <c r="R1351" t="s">
        <v>296</v>
      </c>
      <c r="S1351" t="str">
        <f t="shared" si="148"/>
        <v>Line.line_IM2_7041_7042</v>
      </c>
      <c r="T1351" t="str">
        <f t="shared" si="149"/>
        <v>Bus1=7041</v>
      </c>
      <c r="U1351" t="str">
        <f t="shared" si="150"/>
        <v>Bus2=7042</v>
      </c>
      <c r="V1351" t="str">
        <f t="shared" si="151"/>
        <v>phases=3</v>
      </c>
      <c r="W1351" t="str">
        <f t="shared" si="152"/>
        <v>Linecode=3p_11kV_100_ACSR_Al_o</v>
      </c>
      <c r="X1351" t="str">
        <f t="shared" si="153"/>
        <v>Length=52.95</v>
      </c>
      <c r="Y1351" t="s">
        <v>307</v>
      </c>
    </row>
    <row r="1352" spans="1:25" x14ac:dyDescent="0.25">
      <c r="A1352" t="s">
        <v>44</v>
      </c>
      <c r="B1352">
        <v>11</v>
      </c>
      <c r="C1352" t="s">
        <v>37</v>
      </c>
      <c r="D1352">
        <v>100</v>
      </c>
      <c r="E1352" t="s">
        <v>27</v>
      </c>
      <c r="F1352" t="s">
        <v>38</v>
      </c>
      <c r="G1352" t="s">
        <v>30</v>
      </c>
      <c r="H1352">
        <v>3</v>
      </c>
      <c r="I1352">
        <v>98.749899999999997</v>
      </c>
      <c r="J1352" t="s">
        <v>269</v>
      </c>
      <c r="K1352">
        <v>7042</v>
      </c>
      <c r="L1352">
        <v>7043</v>
      </c>
      <c r="M1352" t="str">
        <f t="shared" si="147"/>
        <v>Dog100OverACSR</v>
      </c>
      <c r="N1352" t="str">
        <f>+VLOOKUP(M1352,LineCode!$E:$F,2,0)</f>
        <v>3p_11kV_100_ACSR_Al_o</v>
      </c>
      <c r="R1352" t="s">
        <v>296</v>
      </c>
      <c r="S1352" t="str">
        <f t="shared" si="148"/>
        <v>Line.line_IM2_7042_7043</v>
      </c>
      <c r="T1352" t="str">
        <f t="shared" si="149"/>
        <v>Bus1=7042</v>
      </c>
      <c r="U1352" t="str">
        <f t="shared" si="150"/>
        <v>Bus2=7043</v>
      </c>
      <c r="V1352" t="str">
        <f t="shared" si="151"/>
        <v>phases=3</v>
      </c>
      <c r="W1352" t="str">
        <f t="shared" si="152"/>
        <v>Linecode=3p_11kV_100_ACSR_Al_o</v>
      </c>
      <c r="X1352" t="str">
        <f t="shared" si="153"/>
        <v>Length=98.7499</v>
      </c>
      <c r="Y1352" t="s">
        <v>307</v>
      </c>
    </row>
    <row r="1353" spans="1:25" x14ac:dyDescent="0.25">
      <c r="A1353" t="s">
        <v>44</v>
      </c>
      <c r="B1353">
        <v>11</v>
      </c>
      <c r="C1353" t="s">
        <v>37</v>
      </c>
      <c r="D1353">
        <v>100</v>
      </c>
      <c r="E1353" t="s">
        <v>27</v>
      </c>
      <c r="F1353" t="s">
        <v>38</v>
      </c>
      <c r="G1353" t="s">
        <v>30</v>
      </c>
      <c r="H1353">
        <v>3</v>
      </c>
      <c r="I1353">
        <v>117.849</v>
      </c>
      <c r="J1353" t="s">
        <v>269</v>
      </c>
      <c r="K1353">
        <v>7043</v>
      </c>
      <c r="L1353">
        <v>7078</v>
      </c>
      <c r="M1353" t="str">
        <f t="shared" si="147"/>
        <v>Dog100OverACSR</v>
      </c>
      <c r="N1353" t="str">
        <f>+VLOOKUP(M1353,LineCode!$E:$F,2,0)</f>
        <v>3p_11kV_100_ACSR_Al_o</v>
      </c>
      <c r="R1353" t="s">
        <v>296</v>
      </c>
      <c r="S1353" t="str">
        <f t="shared" si="148"/>
        <v>Line.line_IM2_7043_7078</v>
      </c>
      <c r="T1353" t="str">
        <f t="shared" si="149"/>
        <v>Bus1=7043</v>
      </c>
      <c r="U1353" t="str">
        <f t="shared" si="150"/>
        <v>Bus2=7078</v>
      </c>
      <c r="V1353" t="str">
        <f t="shared" si="151"/>
        <v>phases=3</v>
      </c>
      <c r="W1353" t="str">
        <f t="shared" si="152"/>
        <v>Linecode=3p_11kV_100_ACSR_Al_o</v>
      </c>
      <c r="X1353" t="str">
        <f t="shared" si="153"/>
        <v>Length=117.849</v>
      </c>
      <c r="Y1353" t="s">
        <v>307</v>
      </c>
    </row>
    <row r="1354" spans="1:25" x14ac:dyDescent="0.25">
      <c r="A1354" t="s">
        <v>44</v>
      </c>
      <c r="B1354">
        <v>11</v>
      </c>
      <c r="C1354" t="s">
        <v>37</v>
      </c>
      <c r="D1354">
        <v>100</v>
      </c>
      <c r="E1354" t="s">
        <v>27</v>
      </c>
      <c r="F1354" t="s">
        <v>38</v>
      </c>
      <c r="G1354" t="s">
        <v>30</v>
      </c>
      <c r="H1354">
        <v>3</v>
      </c>
      <c r="I1354">
        <v>3.81351</v>
      </c>
      <c r="J1354" t="s">
        <v>269</v>
      </c>
      <c r="K1354">
        <v>7078</v>
      </c>
      <c r="L1354">
        <v>7044</v>
      </c>
      <c r="M1354" t="str">
        <f t="shared" si="147"/>
        <v>Dog100OverACSR</v>
      </c>
      <c r="N1354" t="str">
        <f>+VLOOKUP(M1354,LineCode!$E:$F,2,0)</f>
        <v>3p_11kV_100_ACSR_Al_o</v>
      </c>
      <c r="R1354" t="s">
        <v>296</v>
      </c>
      <c r="S1354" t="str">
        <f t="shared" si="148"/>
        <v>Line.line_IM2_7078_7044</v>
      </c>
      <c r="T1354" t="str">
        <f t="shared" si="149"/>
        <v>Bus1=7078</v>
      </c>
      <c r="U1354" t="str">
        <f t="shared" si="150"/>
        <v>Bus2=7044</v>
      </c>
      <c r="V1354" t="str">
        <f t="shared" si="151"/>
        <v>phases=3</v>
      </c>
      <c r="W1354" t="str">
        <f t="shared" si="152"/>
        <v>Linecode=3p_11kV_100_ACSR_Al_o</v>
      </c>
      <c r="X1354" t="str">
        <f t="shared" si="153"/>
        <v>Length=3.81351</v>
      </c>
      <c r="Y1354" t="s">
        <v>307</v>
      </c>
    </row>
    <row r="1355" spans="1:25" x14ac:dyDescent="0.25">
      <c r="A1355" t="s">
        <v>44</v>
      </c>
      <c r="B1355">
        <v>11</v>
      </c>
      <c r="C1355" t="s">
        <v>37</v>
      </c>
      <c r="D1355">
        <v>100</v>
      </c>
      <c r="E1355" t="s">
        <v>27</v>
      </c>
      <c r="F1355" t="s">
        <v>38</v>
      </c>
      <c r="G1355" t="s">
        <v>30</v>
      </c>
      <c r="H1355">
        <v>3</v>
      </c>
      <c r="I1355">
        <v>1.4577899999999999</v>
      </c>
      <c r="J1355" t="s">
        <v>269</v>
      </c>
      <c r="K1355">
        <v>7044</v>
      </c>
      <c r="L1355">
        <v>7077</v>
      </c>
      <c r="M1355" t="str">
        <f t="shared" si="147"/>
        <v>Dog100OverACSR</v>
      </c>
      <c r="N1355" t="str">
        <f>+VLOOKUP(M1355,LineCode!$E:$F,2,0)</f>
        <v>3p_11kV_100_ACSR_Al_o</v>
      </c>
      <c r="R1355" t="s">
        <v>296</v>
      </c>
      <c r="S1355" t="str">
        <f t="shared" si="148"/>
        <v>Line.line_IM2_7044_7077</v>
      </c>
      <c r="T1355" t="str">
        <f t="shared" si="149"/>
        <v>Bus1=7044</v>
      </c>
      <c r="U1355" t="str">
        <f t="shared" si="150"/>
        <v>Bus2=7077</v>
      </c>
      <c r="V1355" t="str">
        <f t="shared" si="151"/>
        <v>phases=3</v>
      </c>
      <c r="W1355" t="str">
        <f t="shared" si="152"/>
        <v>Linecode=3p_11kV_100_ACSR_Al_o</v>
      </c>
      <c r="X1355" t="str">
        <f t="shared" si="153"/>
        <v>Length=1.45779</v>
      </c>
      <c r="Y1355" t="s">
        <v>307</v>
      </c>
    </row>
    <row r="1356" spans="1:25" x14ac:dyDescent="0.25">
      <c r="A1356" t="s">
        <v>44</v>
      </c>
      <c r="B1356">
        <v>11</v>
      </c>
      <c r="C1356" t="s">
        <v>37</v>
      </c>
      <c r="D1356">
        <v>100</v>
      </c>
      <c r="E1356" t="s">
        <v>27</v>
      </c>
      <c r="F1356" t="s">
        <v>38</v>
      </c>
      <c r="G1356" t="s">
        <v>30</v>
      </c>
      <c r="H1356">
        <v>3</v>
      </c>
      <c r="I1356">
        <v>3.0640200000000002</v>
      </c>
      <c r="J1356" t="s">
        <v>269</v>
      </c>
      <c r="K1356">
        <v>7077</v>
      </c>
      <c r="L1356">
        <v>7045</v>
      </c>
      <c r="M1356" t="str">
        <f t="shared" si="147"/>
        <v>Dog100OverACSR</v>
      </c>
      <c r="N1356" t="str">
        <f>+VLOOKUP(M1356,LineCode!$E:$F,2,0)</f>
        <v>3p_11kV_100_ACSR_Al_o</v>
      </c>
      <c r="R1356" t="s">
        <v>296</v>
      </c>
      <c r="S1356" t="str">
        <f t="shared" si="148"/>
        <v>Line.line_IM2_7077_7045</v>
      </c>
      <c r="T1356" t="str">
        <f t="shared" si="149"/>
        <v>Bus1=7077</v>
      </c>
      <c r="U1356" t="str">
        <f t="shared" si="150"/>
        <v>Bus2=7045</v>
      </c>
      <c r="V1356" t="str">
        <f t="shared" si="151"/>
        <v>phases=3</v>
      </c>
      <c r="W1356" t="str">
        <f t="shared" si="152"/>
        <v>Linecode=3p_11kV_100_ACSR_Al_o</v>
      </c>
      <c r="X1356" t="str">
        <f t="shared" si="153"/>
        <v>Length=3.06402</v>
      </c>
      <c r="Y1356" t="s">
        <v>307</v>
      </c>
    </row>
    <row r="1357" spans="1:25" x14ac:dyDescent="0.25">
      <c r="A1357" t="s">
        <v>44</v>
      </c>
      <c r="B1357">
        <v>11</v>
      </c>
      <c r="C1357" t="s">
        <v>37</v>
      </c>
      <c r="D1357">
        <v>100</v>
      </c>
      <c r="E1357" t="s">
        <v>27</v>
      </c>
      <c r="F1357" t="s">
        <v>38</v>
      </c>
      <c r="G1357" t="s">
        <v>30</v>
      </c>
      <c r="H1357">
        <v>3</v>
      </c>
      <c r="I1357">
        <v>108.509</v>
      </c>
      <c r="J1357" t="s">
        <v>269</v>
      </c>
      <c r="K1357">
        <v>7045</v>
      </c>
      <c r="L1357">
        <v>7046</v>
      </c>
      <c r="M1357" t="str">
        <f t="shared" si="147"/>
        <v>Dog100OverACSR</v>
      </c>
      <c r="N1357" t="str">
        <f>+VLOOKUP(M1357,LineCode!$E:$F,2,0)</f>
        <v>3p_11kV_100_ACSR_Al_o</v>
      </c>
      <c r="R1357" t="s">
        <v>296</v>
      </c>
      <c r="S1357" t="str">
        <f t="shared" si="148"/>
        <v>Line.line_IM2_7045_7046</v>
      </c>
      <c r="T1357" t="str">
        <f t="shared" si="149"/>
        <v>Bus1=7045</v>
      </c>
      <c r="U1357" t="str">
        <f t="shared" si="150"/>
        <v>Bus2=7046</v>
      </c>
      <c r="V1357" t="str">
        <f t="shared" si="151"/>
        <v>phases=3</v>
      </c>
      <c r="W1357" t="str">
        <f t="shared" si="152"/>
        <v>Linecode=3p_11kV_100_ACSR_Al_o</v>
      </c>
      <c r="X1357" t="str">
        <f t="shared" si="153"/>
        <v>Length=108.509</v>
      </c>
      <c r="Y1357" t="s">
        <v>307</v>
      </c>
    </row>
    <row r="1358" spans="1:25" x14ac:dyDescent="0.25">
      <c r="A1358" t="s">
        <v>44</v>
      </c>
      <c r="B1358">
        <v>11</v>
      </c>
      <c r="C1358" t="s">
        <v>37</v>
      </c>
      <c r="D1358">
        <v>100</v>
      </c>
      <c r="E1358" t="s">
        <v>27</v>
      </c>
      <c r="F1358" t="s">
        <v>38</v>
      </c>
      <c r="G1358" t="s">
        <v>30</v>
      </c>
      <c r="H1358">
        <v>3</v>
      </c>
      <c r="I1358">
        <v>15.6396</v>
      </c>
      <c r="J1358" t="s">
        <v>269</v>
      </c>
      <c r="K1358">
        <v>7046</v>
      </c>
      <c r="L1358">
        <v>7076</v>
      </c>
      <c r="M1358" t="str">
        <f t="shared" si="147"/>
        <v>Dog100OverACSR</v>
      </c>
      <c r="N1358" t="str">
        <f>+VLOOKUP(M1358,LineCode!$E:$F,2,0)</f>
        <v>3p_11kV_100_ACSR_Al_o</v>
      </c>
      <c r="R1358" t="s">
        <v>296</v>
      </c>
      <c r="S1358" t="str">
        <f t="shared" si="148"/>
        <v>Line.line_IM2_7046_7076</v>
      </c>
      <c r="T1358" t="str">
        <f t="shared" si="149"/>
        <v>Bus1=7046</v>
      </c>
      <c r="U1358" t="str">
        <f t="shared" si="150"/>
        <v>Bus2=7076</v>
      </c>
      <c r="V1358" t="str">
        <f t="shared" si="151"/>
        <v>phases=3</v>
      </c>
      <c r="W1358" t="str">
        <f t="shared" si="152"/>
        <v>Linecode=3p_11kV_100_ACSR_Al_o</v>
      </c>
      <c r="X1358" t="str">
        <f t="shared" si="153"/>
        <v>Length=15.6396</v>
      </c>
      <c r="Y1358" t="s">
        <v>307</v>
      </c>
    </row>
    <row r="1359" spans="1:25" x14ac:dyDescent="0.25">
      <c r="A1359" t="s">
        <v>44</v>
      </c>
      <c r="B1359">
        <v>11</v>
      </c>
      <c r="C1359" t="s">
        <v>37</v>
      </c>
      <c r="D1359">
        <v>100</v>
      </c>
      <c r="E1359" t="s">
        <v>27</v>
      </c>
      <c r="F1359" t="s">
        <v>38</v>
      </c>
      <c r="G1359" t="s">
        <v>30</v>
      </c>
      <c r="H1359">
        <v>3</v>
      </c>
      <c r="I1359">
        <v>86.579099999999997</v>
      </c>
      <c r="J1359" t="s">
        <v>269</v>
      </c>
      <c r="K1359">
        <v>7076</v>
      </c>
      <c r="L1359">
        <v>7047</v>
      </c>
      <c r="M1359" t="str">
        <f t="shared" si="147"/>
        <v>Dog100OverACSR</v>
      </c>
      <c r="N1359" t="str">
        <f>+VLOOKUP(M1359,LineCode!$E:$F,2,0)</f>
        <v>3p_11kV_100_ACSR_Al_o</v>
      </c>
      <c r="R1359" t="s">
        <v>296</v>
      </c>
      <c r="S1359" t="str">
        <f t="shared" si="148"/>
        <v>Line.line_IM2_7076_7047</v>
      </c>
      <c r="T1359" t="str">
        <f t="shared" si="149"/>
        <v>Bus1=7076</v>
      </c>
      <c r="U1359" t="str">
        <f t="shared" si="150"/>
        <v>Bus2=7047</v>
      </c>
      <c r="V1359" t="str">
        <f t="shared" si="151"/>
        <v>phases=3</v>
      </c>
      <c r="W1359" t="str">
        <f t="shared" si="152"/>
        <v>Linecode=3p_11kV_100_ACSR_Al_o</v>
      </c>
      <c r="X1359" t="str">
        <f t="shared" si="153"/>
        <v>Length=86.5791</v>
      </c>
      <c r="Y1359" t="s">
        <v>307</v>
      </c>
    </row>
    <row r="1360" spans="1:25" x14ac:dyDescent="0.25">
      <c r="A1360" t="s">
        <v>44</v>
      </c>
      <c r="B1360">
        <v>11</v>
      </c>
      <c r="C1360" t="s">
        <v>37</v>
      </c>
      <c r="D1360">
        <v>100</v>
      </c>
      <c r="E1360" t="s">
        <v>27</v>
      </c>
      <c r="F1360" t="s">
        <v>38</v>
      </c>
      <c r="G1360" t="s">
        <v>30</v>
      </c>
      <c r="H1360">
        <v>3</v>
      </c>
      <c r="I1360">
        <v>0.78774699999999998</v>
      </c>
      <c r="J1360" t="s">
        <v>269</v>
      </c>
      <c r="K1360">
        <v>7047</v>
      </c>
      <c r="L1360">
        <v>7075</v>
      </c>
      <c r="M1360" t="str">
        <f t="shared" si="147"/>
        <v>Dog100OverACSR</v>
      </c>
      <c r="N1360" t="str">
        <f>+VLOOKUP(M1360,LineCode!$E:$F,2,0)</f>
        <v>3p_11kV_100_ACSR_Al_o</v>
      </c>
      <c r="R1360" t="s">
        <v>296</v>
      </c>
      <c r="S1360" t="str">
        <f t="shared" si="148"/>
        <v>Line.line_IM2_7047_7075</v>
      </c>
      <c r="T1360" t="str">
        <f t="shared" si="149"/>
        <v>Bus1=7047</v>
      </c>
      <c r="U1360" t="str">
        <f t="shared" si="150"/>
        <v>Bus2=7075</v>
      </c>
      <c r="V1360" t="str">
        <f t="shared" si="151"/>
        <v>phases=3</v>
      </c>
      <c r="W1360" t="str">
        <f t="shared" si="152"/>
        <v>Linecode=3p_11kV_100_ACSR_Al_o</v>
      </c>
      <c r="X1360" t="str">
        <f t="shared" si="153"/>
        <v>Length=0.787747</v>
      </c>
      <c r="Y1360" t="s">
        <v>307</v>
      </c>
    </row>
    <row r="1361" spans="1:25" x14ac:dyDescent="0.25">
      <c r="A1361" t="s">
        <v>44</v>
      </c>
      <c r="B1361">
        <v>11</v>
      </c>
      <c r="C1361" t="s">
        <v>37</v>
      </c>
      <c r="D1361">
        <v>100</v>
      </c>
      <c r="E1361" t="s">
        <v>27</v>
      </c>
      <c r="F1361" t="s">
        <v>38</v>
      </c>
      <c r="G1361" t="s">
        <v>30</v>
      </c>
      <c r="H1361">
        <v>3</v>
      </c>
      <c r="I1361">
        <v>18.363299999999999</v>
      </c>
      <c r="J1361" t="s">
        <v>269</v>
      </c>
      <c r="K1361">
        <v>7075</v>
      </c>
      <c r="L1361">
        <v>7048</v>
      </c>
      <c r="M1361" t="str">
        <f t="shared" si="147"/>
        <v>Dog100OverACSR</v>
      </c>
      <c r="N1361" t="str">
        <f>+VLOOKUP(M1361,LineCode!$E:$F,2,0)</f>
        <v>3p_11kV_100_ACSR_Al_o</v>
      </c>
      <c r="R1361" t="s">
        <v>296</v>
      </c>
      <c r="S1361" t="str">
        <f t="shared" si="148"/>
        <v>Line.line_IM2_7075_7048</v>
      </c>
      <c r="T1361" t="str">
        <f t="shared" si="149"/>
        <v>Bus1=7075</v>
      </c>
      <c r="U1361" t="str">
        <f t="shared" si="150"/>
        <v>Bus2=7048</v>
      </c>
      <c r="V1361" t="str">
        <f t="shared" si="151"/>
        <v>phases=3</v>
      </c>
      <c r="W1361" t="str">
        <f t="shared" si="152"/>
        <v>Linecode=3p_11kV_100_ACSR_Al_o</v>
      </c>
      <c r="X1361" t="str">
        <f t="shared" si="153"/>
        <v>Length=18.3633</v>
      </c>
      <c r="Y1361" t="s">
        <v>307</v>
      </c>
    </row>
    <row r="1362" spans="1:25" x14ac:dyDescent="0.25">
      <c r="A1362" t="s">
        <v>44</v>
      </c>
      <c r="B1362">
        <v>11</v>
      </c>
      <c r="C1362" t="s">
        <v>37</v>
      </c>
      <c r="D1362">
        <v>100</v>
      </c>
      <c r="E1362" t="s">
        <v>27</v>
      </c>
      <c r="F1362" t="s">
        <v>38</v>
      </c>
      <c r="G1362" t="s">
        <v>30</v>
      </c>
      <c r="H1362">
        <v>3</v>
      </c>
      <c r="I1362">
        <v>59.897199999999998</v>
      </c>
      <c r="J1362" t="s">
        <v>269</v>
      </c>
      <c r="K1362">
        <v>7048</v>
      </c>
      <c r="L1362">
        <v>7074</v>
      </c>
      <c r="M1362" t="str">
        <f t="shared" si="147"/>
        <v>Dog100OverACSR</v>
      </c>
      <c r="N1362" t="str">
        <f>+VLOOKUP(M1362,LineCode!$E:$F,2,0)</f>
        <v>3p_11kV_100_ACSR_Al_o</v>
      </c>
      <c r="R1362" t="s">
        <v>296</v>
      </c>
      <c r="S1362" t="str">
        <f t="shared" si="148"/>
        <v>Line.line_IM2_7048_7074</v>
      </c>
      <c r="T1362" t="str">
        <f t="shared" si="149"/>
        <v>Bus1=7048</v>
      </c>
      <c r="U1362" t="str">
        <f t="shared" si="150"/>
        <v>Bus2=7074</v>
      </c>
      <c r="V1362" t="str">
        <f t="shared" si="151"/>
        <v>phases=3</v>
      </c>
      <c r="W1362" t="str">
        <f t="shared" si="152"/>
        <v>Linecode=3p_11kV_100_ACSR_Al_o</v>
      </c>
      <c r="X1362" t="str">
        <f t="shared" si="153"/>
        <v>Length=59.8972</v>
      </c>
      <c r="Y1362" t="s">
        <v>307</v>
      </c>
    </row>
    <row r="1363" spans="1:25" x14ac:dyDescent="0.25">
      <c r="A1363" t="s">
        <v>44</v>
      </c>
      <c r="B1363">
        <v>11</v>
      </c>
      <c r="C1363" t="s">
        <v>37</v>
      </c>
      <c r="D1363">
        <v>100</v>
      </c>
      <c r="E1363" t="s">
        <v>27</v>
      </c>
      <c r="F1363" t="s">
        <v>38</v>
      </c>
      <c r="G1363" t="s">
        <v>30</v>
      </c>
      <c r="H1363">
        <v>3</v>
      </c>
      <c r="I1363">
        <v>68.088399999999993</v>
      </c>
      <c r="J1363" t="s">
        <v>269</v>
      </c>
      <c r="K1363">
        <v>7074</v>
      </c>
      <c r="L1363">
        <v>7049</v>
      </c>
      <c r="M1363" t="str">
        <f t="shared" si="147"/>
        <v>Dog100OverACSR</v>
      </c>
      <c r="N1363" t="str">
        <f>+VLOOKUP(M1363,LineCode!$E:$F,2,0)</f>
        <v>3p_11kV_100_ACSR_Al_o</v>
      </c>
      <c r="R1363" t="s">
        <v>296</v>
      </c>
      <c r="S1363" t="str">
        <f t="shared" si="148"/>
        <v>Line.line_IM2_7074_7049</v>
      </c>
      <c r="T1363" t="str">
        <f t="shared" si="149"/>
        <v>Bus1=7074</v>
      </c>
      <c r="U1363" t="str">
        <f t="shared" si="150"/>
        <v>Bus2=7049</v>
      </c>
      <c r="V1363" t="str">
        <f t="shared" si="151"/>
        <v>phases=3</v>
      </c>
      <c r="W1363" t="str">
        <f t="shared" si="152"/>
        <v>Linecode=3p_11kV_100_ACSR_Al_o</v>
      </c>
      <c r="X1363" t="str">
        <f t="shared" si="153"/>
        <v>Length=68.0884</v>
      </c>
      <c r="Y1363" t="s">
        <v>307</v>
      </c>
    </row>
    <row r="1364" spans="1:25" x14ac:dyDescent="0.25">
      <c r="A1364" t="s">
        <v>44</v>
      </c>
      <c r="B1364">
        <v>11</v>
      </c>
      <c r="C1364" t="s">
        <v>37</v>
      </c>
      <c r="D1364">
        <v>100</v>
      </c>
      <c r="E1364" t="s">
        <v>27</v>
      </c>
      <c r="F1364" t="s">
        <v>38</v>
      </c>
      <c r="G1364" t="s">
        <v>30</v>
      </c>
      <c r="H1364">
        <v>3</v>
      </c>
      <c r="I1364">
        <v>158.07499999999999</v>
      </c>
      <c r="J1364" t="s">
        <v>269</v>
      </c>
      <c r="K1364">
        <v>7049</v>
      </c>
      <c r="L1364">
        <v>7050</v>
      </c>
      <c r="M1364" t="str">
        <f t="shared" si="147"/>
        <v>Dog100OverACSR</v>
      </c>
      <c r="N1364" t="str">
        <f>+VLOOKUP(M1364,LineCode!$E:$F,2,0)</f>
        <v>3p_11kV_100_ACSR_Al_o</v>
      </c>
      <c r="R1364" t="s">
        <v>296</v>
      </c>
      <c r="S1364" t="str">
        <f t="shared" si="148"/>
        <v>Line.line_IM2_7049_7050</v>
      </c>
      <c r="T1364" t="str">
        <f t="shared" si="149"/>
        <v>Bus1=7049</v>
      </c>
      <c r="U1364" t="str">
        <f t="shared" si="150"/>
        <v>Bus2=7050</v>
      </c>
      <c r="V1364" t="str">
        <f t="shared" si="151"/>
        <v>phases=3</v>
      </c>
      <c r="W1364" t="str">
        <f t="shared" si="152"/>
        <v>Linecode=3p_11kV_100_ACSR_Al_o</v>
      </c>
      <c r="X1364" t="str">
        <f t="shared" si="153"/>
        <v>Length=158.075</v>
      </c>
      <c r="Y1364" t="s">
        <v>307</v>
      </c>
    </row>
    <row r="1365" spans="1:25" x14ac:dyDescent="0.25">
      <c r="A1365" t="s">
        <v>44</v>
      </c>
      <c r="B1365">
        <v>11</v>
      </c>
      <c r="C1365" t="s">
        <v>37</v>
      </c>
      <c r="D1365">
        <v>100</v>
      </c>
      <c r="E1365" t="s">
        <v>27</v>
      </c>
      <c r="F1365" t="s">
        <v>38</v>
      </c>
      <c r="G1365" t="s">
        <v>30</v>
      </c>
      <c r="H1365">
        <v>3</v>
      </c>
      <c r="I1365">
        <v>8.41723</v>
      </c>
      <c r="J1365" t="s">
        <v>269</v>
      </c>
      <c r="K1365">
        <v>7050</v>
      </c>
      <c r="L1365">
        <v>7051</v>
      </c>
      <c r="M1365" t="str">
        <f t="shared" si="147"/>
        <v>Dog100OverACSR</v>
      </c>
      <c r="N1365" t="str">
        <f>+VLOOKUP(M1365,LineCode!$E:$F,2,0)</f>
        <v>3p_11kV_100_ACSR_Al_o</v>
      </c>
      <c r="R1365" t="s">
        <v>296</v>
      </c>
      <c r="S1365" t="str">
        <f t="shared" si="148"/>
        <v>Line.line_IM2_7050_7051</v>
      </c>
      <c r="T1365" t="str">
        <f t="shared" si="149"/>
        <v>Bus1=7050</v>
      </c>
      <c r="U1365" t="str">
        <f t="shared" si="150"/>
        <v>Bus2=7051</v>
      </c>
      <c r="V1365" t="str">
        <f t="shared" si="151"/>
        <v>phases=3</v>
      </c>
      <c r="W1365" t="str">
        <f t="shared" si="152"/>
        <v>Linecode=3p_11kV_100_ACSR_Al_o</v>
      </c>
      <c r="X1365" t="str">
        <f t="shared" si="153"/>
        <v>Length=8.41723</v>
      </c>
      <c r="Y1365" t="s">
        <v>307</v>
      </c>
    </row>
    <row r="1366" spans="1:25" x14ac:dyDescent="0.25">
      <c r="A1366" t="s">
        <v>44</v>
      </c>
      <c r="B1366">
        <v>11</v>
      </c>
      <c r="C1366" t="s">
        <v>37</v>
      </c>
      <c r="D1366">
        <v>100</v>
      </c>
      <c r="E1366" t="s">
        <v>27</v>
      </c>
      <c r="F1366" t="s">
        <v>38</v>
      </c>
      <c r="G1366" t="s">
        <v>30</v>
      </c>
      <c r="H1366">
        <v>3</v>
      </c>
      <c r="I1366">
        <v>20.984300000000001</v>
      </c>
      <c r="J1366" t="s">
        <v>269</v>
      </c>
      <c r="K1366">
        <v>7051</v>
      </c>
      <c r="L1366">
        <v>7073</v>
      </c>
      <c r="M1366" t="str">
        <f t="shared" si="147"/>
        <v>Dog100OverACSR</v>
      </c>
      <c r="N1366" t="str">
        <f>+VLOOKUP(M1366,LineCode!$E:$F,2,0)</f>
        <v>3p_11kV_100_ACSR_Al_o</v>
      </c>
      <c r="R1366" t="s">
        <v>296</v>
      </c>
      <c r="S1366" t="str">
        <f t="shared" si="148"/>
        <v>Line.line_IM2_7051_7073</v>
      </c>
      <c r="T1366" t="str">
        <f t="shared" si="149"/>
        <v>Bus1=7051</v>
      </c>
      <c r="U1366" t="str">
        <f t="shared" si="150"/>
        <v>Bus2=7073</v>
      </c>
      <c r="V1366" t="str">
        <f t="shared" si="151"/>
        <v>phases=3</v>
      </c>
      <c r="W1366" t="str">
        <f t="shared" si="152"/>
        <v>Linecode=3p_11kV_100_ACSR_Al_o</v>
      </c>
      <c r="X1366" t="str">
        <f t="shared" si="153"/>
        <v>Length=20.9843</v>
      </c>
      <c r="Y1366" t="s">
        <v>307</v>
      </c>
    </row>
    <row r="1367" spans="1:25" x14ac:dyDescent="0.25">
      <c r="A1367" t="s">
        <v>44</v>
      </c>
      <c r="B1367">
        <v>11</v>
      </c>
      <c r="C1367" t="s">
        <v>37</v>
      </c>
      <c r="D1367">
        <v>100</v>
      </c>
      <c r="E1367" t="s">
        <v>27</v>
      </c>
      <c r="F1367" t="s">
        <v>38</v>
      </c>
      <c r="G1367" t="s">
        <v>30</v>
      </c>
      <c r="H1367">
        <v>3</v>
      </c>
      <c r="I1367">
        <v>70.207300000000004</v>
      </c>
      <c r="J1367" t="s">
        <v>269</v>
      </c>
      <c r="K1367">
        <v>7073</v>
      </c>
      <c r="L1367">
        <v>7052</v>
      </c>
      <c r="M1367" t="str">
        <f t="shared" si="147"/>
        <v>Dog100OverACSR</v>
      </c>
      <c r="N1367" t="str">
        <f>+VLOOKUP(M1367,LineCode!$E:$F,2,0)</f>
        <v>3p_11kV_100_ACSR_Al_o</v>
      </c>
      <c r="R1367" t="s">
        <v>296</v>
      </c>
      <c r="S1367" t="str">
        <f t="shared" si="148"/>
        <v>Line.line_IM2_7073_7052</v>
      </c>
      <c r="T1367" t="str">
        <f t="shared" si="149"/>
        <v>Bus1=7073</v>
      </c>
      <c r="U1367" t="str">
        <f t="shared" si="150"/>
        <v>Bus2=7052</v>
      </c>
      <c r="V1367" t="str">
        <f t="shared" si="151"/>
        <v>phases=3</v>
      </c>
      <c r="W1367" t="str">
        <f t="shared" si="152"/>
        <v>Linecode=3p_11kV_100_ACSR_Al_o</v>
      </c>
      <c r="X1367" t="str">
        <f t="shared" si="153"/>
        <v>Length=70.2073</v>
      </c>
      <c r="Y1367" t="s">
        <v>307</v>
      </c>
    </row>
    <row r="1368" spans="1:25" x14ac:dyDescent="0.25">
      <c r="A1368" t="s">
        <v>44</v>
      </c>
      <c r="B1368">
        <v>11</v>
      </c>
      <c r="C1368" t="s">
        <v>37</v>
      </c>
      <c r="D1368">
        <v>100</v>
      </c>
      <c r="E1368" t="s">
        <v>27</v>
      </c>
      <c r="F1368" t="s">
        <v>38</v>
      </c>
      <c r="G1368" t="s">
        <v>30</v>
      </c>
      <c r="H1368">
        <v>3</v>
      </c>
      <c r="I1368">
        <v>27.288699999999999</v>
      </c>
      <c r="J1368" t="s">
        <v>269</v>
      </c>
      <c r="K1368">
        <v>7052</v>
      </c>
      <c r="L1368">
        <v>7053</v>
      </c>
      <c r="M1368" t="str">
        <f t="shared" si="147"/>
        <v>Dog100OverACSR</v>
      </c>
      <c r="N1368" t="str">
        <f>+VLOOKUP(M1368,LineCode!$E:$F,2,0)</f>
        <v>3p_11kV_100_ACSR_Al_o</v>
      </c>
      <c r="R1368" t="s">
        <v>296</v>
      </c>
      <c r="S1368" t="str">
        <f t="shared" si="148"/>
        <v>Line.line_IM2_7052_7053</v>
      </c>
      <c r="T1368" t="str">
        <f t="shared" si="149"/>
        <v>Bus1=7052</v>
      </c>
      <c r="U1368" t="str">
        <f t="shared" si="150"/>
        <v>Bus2=7053</v>
      </c>
      <c r="V1368" t="str">
        <f t="shared" si="151"/>
        <v>phases=3</v>
      </c>
      <c r="W1368" t="str">
        <f t="shared" si="152"/>
        <v>Linecode=3p_11kV_100_ACSR_Al_o</v>
      </c>
      <c r="X1368" t="str">
        <f t="shared" si="153"/>
        <v>Length=27.2887</v>
      </c>
      <c r="Y1368" t="s">
        <v>307</v>
      </c>
    </row>
    <row r="1369" spans="1:25" x14ac:dyDescent="0.25">
      <c r="A1369" t="s">
        <v>44</v>
      </c>
      <c r="B1369">
        <v>11</v>
      </c>
      <c r="C1369" t="s">
        <v>37</v>
      </c>
      <c r="D1369">
        <v>100</v>
      </c>
      <c r="E1369" t="s">
        <v>27</v>
      </c>
      <c r="F1369" t="s">
        <v>38</v>
      </c>
      <c r="G1369" t="s">
        <v>30</v>
      </c>
      <c r="H1369">
        <v>3</v>
      </c>
      <c r="I1369">
        <v>0.58518099999999995</v>
      </c>
      <c r="J1369" t="s">
        <v>269</v>
      </c>
      <c r="K1369">
        <v>7054</v>
      </c>
      <c r="L1369">
        <v>7071</v>
      </c>
      <c r="M1369" t="str">
        <f t="shared" si="147"/>
        <v>Dog100OverACSR</v>
      </c>
      <c r="N1369" t="str">
        <f>+VLOOKUP(M1369,LineCode!$E:$F,2,0)</f>
        <v>3p_11kV_100_ACSR_Al_o</v>
      </c>
      <c r="R1369" t="s">
        <v>296</v>
      </c>
      <c r="S1369" t="str">
        <f t="shared" si="148"/>
        <v>Line.line_IM2_7054_7071</v>
      </c>
      <c r="T1369" t="str">
        <f t="shared" si="149"/>
        <v>Bus1=7054</v>
      </c>
      <c r="U1369" t="str">
        <f t="shared" si="150"/>
        <v>Bus2=7071</v>
      </c>
      <c r="V1369" t="str">
        <f t="shared" si="151"/>
        <v>phases=3</v>
      </c>
      <c r="W1369" t="str">
        <f t="shared" si="152"/>
        <v>Linecode=3p_11kV_100_ACSR_Al_o</v>
      </c>
      <c r="X1369" t="str">
        <f t="shared" si="153"/>
        <v>Length=0.585181</v>
      </c>
      <c r="Y1369" t="s">
        <v>307</v>
      </c>
    </row>
    <row r="1370" spans="1:25" x14ac:dyDescent="0.25">
      <c r="A1370" t="s">
        <v>44</v>
      </c>
      <c r="B1370">
        <v>11</v>
      </c>
      <c r="C1370" t="s">
        <v>37</v>
      </c>
      <c r="D1370">
        <v>100</v>
      </c>
      <c r="E1370" t="s">
        <v>27</v>
      </c>
      <c r="F1370" t="s">
        <v>38</v>
      </c>
      <c r="G1370" t="s">
        <v>30</v>
      </c>
      <c r="H1370">
        <v>3</v>
      </c>
      <c r="I1370">
        <v>0.52940200000000004</v>
      </c>
      <c r="J1370" t="s">
        <v>269</v>
      </c>
      <c r="K1370">
        <v>7071</v>
      </c>
      <c r="L1370">
        <v>7055</v>
      </c>
      <c r="M1370" t="str">
        <f t="shared" si="147"/>
        <v>Dog100OverACSR</v>
      </c>
      <c r="N1370" t="str">
        <f>+VLOOKUP(M1370,LineCode!$E:$F,2,0)</f>
        <v>3p_11kV_100_ACSR_Al_o</v>
      </c>
      <c r="R1370" t="s">
        <v>296</v>
      </c>
      <c r="S1370" t="str">
        <f t="shared" si="148"/>
        <v>Line.line_IM2_7071_7055</v>
      </c>
      <c r="T1370" t="str">
        <f t="shared" si="149"/>
        <v>Bus1=7071</v>
      </c>
      <c r="U1370" t="str">
        <f t="shared" si="150"/>
        <v>Bus2=7055</v>
      </c>
      <c r="V1370" t="str">
        <f t="shared" si="151"/>
        <v>phases=3</v>
      </c>
      <c r="W1370" t="str">
        <f t="shared" si="152"/>
        <v>Linecode=3p_11kV_100_ACSR_Al_o</v>
      </c>
      <c r="X1370" t="str">
        <f t="shared" si="153"/>
        <v>Length=0.529402</v>
      </c>
      <c r="Y1370" t="s">
        <v>307</v>
      </c>
    </row>
    <row r="1371" spans="1:25" x14ac:dyDescent="0.25">
      <c r="A1371" t="s">
        <v>44</v>
      </c>
      <c r="B1371">
        <v>11</v>
      </c>
      <c r="C1371" t="s">
        <v>37</v>
      </c>
      <c r="D1371">
        <v>100</v>
      </c>
      <c r="E1371" t="s">
        <v>27</v>
      </c>
      <c r="F1371" t="s">
        <v>38</v>
      </c>
      <c r="G1371" t="s">
        <v>30</v>
      </c>
      <c r="H1371">
        <v>3</v>
      </c>
      <c r="I1371">
        <v>12.302899999999999</v>
      </c>
      <c r="J1371" t="s">
        <v>269</v>
      </c>
      <c r="K1371">
        <v>7055</v>
      </c>
      <c r="L1371">
        <v>7056</v>
      </c>
      <c r="M1371" t="str">
        <f t="shared" si="147"/>
        <v>Dog100OverACSR</v>
      </c>
      <c r="N1371" t="str">
        <f>+VLOOKUP(M1371,LineCode!$E:$F,2,0)</f>
        <v>3p_11kV_100_ACSR_Al_o</v>
      </c>
      <c r="R1371" t="s">
        <v>296</v>
      </c>
      <c r="S1371" t="str">
        <f t="shared" si="148"/>
        <v>Line.line_IM2_7055_7056</v>
      </c>
      <c r="T1371" t="str">
        <f t="shared" si="149"/>
        <v>Bus1=7055</v>
      </c>
      <c r="U1371" t="str">
        <f t="shared" si="150"/>
        <v>Bus2=7056</v>
      </c>
      <c r="V1371" t="str">
        <f t="shared" si="151"/>
        <v>phases=3</v>
      </c>
      <c r="W1371" t="str">
        <f t="shared" si="152"/>
        <v>Linecode=3p_11kV_100_ACSR_Al_o</v>
      </c>
      <c r="X1371" t="str">
        <f t="shared" si="153"/>
        <v>Length=12.3029</v>
      </c>
      <c r="Y1371" t="s">
        <v>307</v>
      </c>
    </row>
    <row r="1372" spans="1:25" x14ac:dyDescent="0.25">
      <c r="A1372" t="s">
        <v>44</v>
      </c>
      <c r="B1372">
        <v>11</v>
      </c>
      <c r="C1372" t="s">
        <v>37</v>
      </c>
      <c r="D1372">
        <v>100</v>
      </c>
      <c r="E1372" t="s">
        <v>27</v>
      </c>
      <c r="F1372" t="s">
        <v>38</v>
      </c>
      <c r="G1372" t="s">
        <v>30</v>
      </c>
      <c r="H1372">
        <v>3</v>
      </c>
      <c r="I1372">
        <v>1.42066</v>
      </c>
      <c r="J1372" t="s">
        <v>269</v>
      </c>
      <c r="K1372">
        <v>7069</v>
      </c>
      <c r="L1372">
        <v>7057</v>
      </c>
      <c r="M1372" t="str">
        <f t="shared" si="147"/>
        <v>Dog100OverACSR</v>
      </c>
      <c r="N1372" t="str">
        <f>+VLOOKUP(M1372,LineCode!$E:$F,2,0)</f>
        <v>3p_11kV_100_ACSR_Al_o</v>
      </c>
      <c r="R1372" t="s">
        <v>296</v>
      </c>
      <c r="S1372" t="str">
        <f t="shared" si="148"/>
        <v>Line.line_IM2_7069_7057</v>
      </c>
      <c r="T1372" t="str">
        <f t="shared" si="149"/>
        <v>Bus1=7069</v>
      </c>
      <c r="U1372" t="str">
        <f t="shared" si="150"/>
        <v>Bus2=7057</v>
      </c>
      <c r="V1372" t="str">
        <f t="shared" si="151"/>
        <v>phases=3</v>
      </c>
      <c r="W1372" t="str">
        <f t="shared" si="152"/>
        <v>Linecode=3p_11kV_100_ACSR_Al_o</v>
      </c>
      <c r="X1372" t="str">
        <f t="shared" si="153"/>
        <v>Length=1.42066</v>
      </c>
      <c r="Y1372" t="s">
        <v>307</v>
      </c>
    </row>
    <row r="1373" spans="1:25" x14ac:dyDescent="0.25">
      <c r="A1373" t="s">
        <v>44</v>
      </c>
      <c r="B1373">
        <v>11</v>
      </c>
      <c r="C1373" t="s">
        <v>37</v>
      </c>
      <c r="D1373">
        <v>100</v>
      </c>
      <c r="E1373" t="s">
        <v>27</v>
      </c>
      <c r="F1373" t="s">
        <v>38</v>
      </c>
      <c r="G1373" t="s">
        <v>30</v>
      </c>
      <c r="H1373">
        <v>3</v>
      </c>
      <c r="I1373">
        <v>87.292299999999997</v>
      </c>
      <c r="J1373" t="s">
        <v>269</v>
      </c>
      <c r="K1373">
        <v>7057</v>
      </c>
      <c r="L1373">
        <v>7058</v>
      </c>
      <c r="M1373" t="str">
        <f t="shared" si="147"/>
        <v>Dog100OverACSR</v>
      </c>
      <c r="N1373" t="str">
        <f>+VLOOKUP(M1373,LineCode!$E:$F,2,0)</f>
        <v>3p_11kV_100_ACSR_Al_o</v>
      </c>
      <c r="R1373" t="s">
        <v>296</v>
      </c>
      <c r="S1373" t="str">
        <f t="shared" si="148"/>
        <v>Line.line_IM2_7057_7058</v>
      </c>
      <c r="T1373" t="str">
        <f t="shared" si="149"/>
        <v>Bus1=7057</v>
      </c>
      <c r="U1373" t="str">
        <f t="shared" si="150"/>
        <v>Bus2=7058</v>
      </c>
      <c r="V1373" t="str">
        <f t="shared" si="151"/>
        <v>phases=3</v>
      </c>
      <c r="W1373" t="str">
        <f t="shared" si="152"/>
        <v>Linecode=3p_11kV_100_ACSR_Al_o</v>
      </c>
      <c r="X1373" t="str">
        <f t="shared" si="153"/>
        <v>Length=87.2923</v>
      </c>
      <c r="Y1373" t="s">
        <v>307</v>
      </c>
    </row>
    <row r="1374" spans="1:25" x14ac:dyDescent="0.25">
      <c r="A1374" t="s">
        <v>44</v>
      </c>
      <c r="B1374">
        <v>11</v>
      </c>
      <c r="C1374" t="s">
        <v>37</v>
      </c>
      <c r="D1374">
        <v>100</v>
      </c>
      <c r="E1374" t="s">
        <v>27</v>
      </c>
      <c r="F1374" t="s">
        <v>38</v>
      </c>
      <c r="G1374" t="s">
        <v>30</v>
      </c>
      <c r="H1374">
        <v>3</v>
      </c>
      <c r="I1374">
        <v>28.387</v>
      </c>
      <c r="J1374" t="s">
        <v>269</v>
      </c>
      <c r="K1374">
        <v>7058</v>
      </c>
      <c r="L1374">
        <v>7068</v>
      </c>
      <c r="M1374" t="str">
        <f t="shared" si="147"/>
        <v>Dog100OverACSR</v>
      </c>
      <c r="N1374" t="str">
        <f>+VLOOKUP(M1374,LineCode!$E:$F,2,0)</f>
        <v>3p_11kV_100_ACSR_Al_o</v>
      </c>
      <c r="R1374" t="s">
        <v>296</v>
      </c>
      <c r="S1374" t="str">
        <f t="shared" si="148"/>
        <v>Line.line_IM2_7058_7068</v>
      </c>
      <c r="T1374" t="str">
        <f t="shared" si="149"/>
        <v>Bus1=7058</v>
      </c>
      <c r="U1374" t="str">
        <f t="shared" si="150"/>
        <v>Bus2=7068</v>
      </c>
      <c r="V1374" t="str">
        <f t="shared" si="151"/>
        <v>phases=3</v>
      </c>
      <c r="W1374" t="str">
        <f t="shared" si="152"/>
        <v>Linecode=3p_11kV_100_ACSR_Al_o</v>
      </c>
      <c r="X1374" t="str">
        <f t="shared" si="153"/>
        <v>Length=28.387</v>
      </c>
      <c r="Y1374" t="s">
        <v>307</v>
      </c>
    </row>
    <row r="1375" spans="1:25" x14ac:dyDescent="0.25">
      <c r="A1375" t="s">
        <v>44</v>
      </c>
      <c r="B1375">
        <v>11</v>
      </c>
      <c r="C1375" t="s">
        <v>37</v>
      </c>
      <c r="D1375">
        <v>100</v>
      </c>
      <c r="E1375" t="s">
        <v>27</v>
      </c>
      <c r="F1375" t="s">
        <v>38</v>
      </c>
      <c r="G1375" t="s">
        <v>30</v>
      </c>
      <c r="H1375">
        <v>3</v>
      </c>
      <c r="I1375">
        <v>65.634200000000007</v>
      </c>
      <c r="J1375" t="s">
        <v>269</v>
      </c>
      <c r="K1375">
        <v>7068</v>
      </c>
      <c r="L1375">
        <v>7059</v>
      </c>
      <c r="M1375" t="str">
        <f t="shared" si="147"/>
        <v>Dog100OverACSR</v>
      </c>
      <c r="N1375" t="str">
        <f>+VLOOKUP(M1375,LineCode!$E:$F,2,0)</f>
        <v>3p_11kV_100_ACSR_Al_o</v>
      </c>
      <c r="R1375" t="s">
        <v>296</v>
      </c>
      <c r="S1375" t="str">
        <f t="shared" si="148"/>
        <v>Line.line_IM2_7068_7059</v>
      </c>
      <c r="T1375" t="str">
        <f t="shared" si="149"/>
        <v>Bus1=7068</v>
      </c>
      <c r="U1375" t="str">
        <f t="shared" si="150"/>
        <v>Bus2=7059</v>
      </c>
      <c r="V1375" t="str">
        <f t="shared" si="151"/>
        <v>phases=3</v>
      </c>
      <c r="W1375" t="str">
        <f t="shared" si="152"/>
        <v>Linecode=3p_11kV_100_ACSR_Al_o</v>
      </c>
      <c r="X1375" t="str">
        <f t="shared" si="153"/>
        <v>Length=65.6342</v>
      </c>
      <c r="Y1375" t="s">
        <v>307</v>
      </c>
    </row>
    <row r="1376" spans="1:25" x14ac:dyDescent="0.25">
      <c r="A1376" t="s">
        <v>44</v>
      </c>
      <c r="B1376">
        <v>11</v>
      </c>
      <c r="C1376" t="s">
        <v>37</v>
      </c>
      <c r="D1376">
        <v>100</v>
      </c>
      <c r="E1376" t="s">
        <v>27</v>
      </c>
      <c r="F1376" t="s">
        <v>38</v>
      </c>
      <c r="G1376" t="s">
        <v>30</v>
      </c>
      <c r="H1376">
        <v>3</v>
      </c>
      <c r="I1376">
        <v>23.952100000000002</v>
      </c>
      <c r="J1376" t="s">
        <v>269</v>
      </c>
      <c r="K1376">
        <v>7059</v>
      </c>
      <c r="L1376">
        <v>7067</v>
      </c>
      <c r="M1376" t="str">
        <f t="shared" si="147"/>
        <v>Dog100OverACSR</v>
      </c>
      <c r="N1376" t="str">
        <f>+VLOOKUP(M1376,LineCode!$E:$F,2,0)</f>
        <v>3p_11kV_100_ACSR_Al_o</v>
      </c>
      <c r="R1376" t="s">
        <v>296</v>
      </c>
      <c r="S1376" t="str">
        <f t="shared" si="148"/>
        <v>Line.line_IM2_7059_7067</v>
      </c>
      <c r="T1376" t="str">
        <f t="shared" si="149"/>
        <v>Bus1=7059</v>
      </c>
      <c r="U1376" t="str">
        <f t="shared" si="150"/>
        <v>Bus2=7067</v>
      </c>
      <c r="V1376" t="str">
        <f t="shared" si="151"/>
        <v>phases=3</v>
      </c>
      <c r="W1376" t="str">
        <f t="shared" si="152"/>
        <v>Linecode=3p_11kV_100_ACSR_Al_o</v>
      </c>
      <c r="X1376" t="str">
        <f t="shared" si="153"/>
        <v>Length=23.9521</v>
      </c>
      <c r="Y1376" t="s">
        <v>307</v>
      </c>
    </row>
    <row r="1377" spans="1:25" x14ac:dyDescent="0.25">
      <c r="A1377" t="s">
        <v>44</v>
      </c>
      <c r="B1377">
        <v>11</v>
      </c>
      <c r="C1377" t="s">
        <v>37</v>
      </c>
      <c r="D1377">
        <v>100</v>
      </c>
      <c r="E1377" t="s">
        <v>27</v>
      </c>
      <c r="F1377" t="s">
        <v>38</v>
      </c>
      <c r="G1377" t="s">
        <v>30</v>
      </c>
      <c r="H1377">
        <v>3</v>
      </c>
      <c r="I1377">
        <v>9.6437999999999996E-2</v>
      </c>
      <c r="J1377" t="s">
        <v>269</v>
      </c>
      <c r="K1377">
        <v>7065</v>
      </c>
      <c r="L1377">
        <v>7060</v>
      </c>
      <c r="M1377" t="str">
        <f t="shared" si="147"/>
        <v>Dog100OverACSR</v>
      </c>
      <c r="N1377" t="str">
        <f>+VLOOKUP(M1377,LineCode!$E:$F,2,0)</f>
        <v>3p_11kV_100_ACSR_Al_o</v>
      </c>
      <c r="R1377" t="s">
        <v>296</v>
      </c>
      <c r="S1377" t="str">
        <f t="shared" si="148"/>
        <v>Line.line_IM2_7065_7060</v>
      </c>
      <c r="T1377" t="str">
        <f t="shared" si="149"/>
        <v>Bus1=7065</v>
      </c>
      <c r="U1377" t="str">
        <f t="shared" si="150"/>
        <v>Bus2=7060</v>
      </c>
      <c r="V1377" t="str">
        <f t="shared" si="151"/>
        <v>phases=3</v>
      </c>
      <c r="W1377" t="str">
        <f t="shared" si="152"/>
        <v>Linecode=3p_11kV_100_ACSR_Al_o</v>
      </c>
      <c r="X1377" t="str">
        <f t="shared" si="153"/>
        <v>Length=0.096438</v>
      </c>
      <c r="Y1377" t="s">
        <v>307</v>
      </c>
    </row>
    <row r="1378" spans="1:25" x14ac:dyDescent="0.25">
      <c r="A1378" t="s">
        <v>44</v>
      </c>
      <c r="B1378">
        <v>11</v>
      </c>
      <c r="C1378" t="s">
        <v>37</v>
      </c>
      <c r="D1378">
        <v>100</v>
      </c>
      <c r="E1378" t="s">
        <v>27</v>
      </c>
      <c r="F1378" t="s">
        <v>38</v>
      </c>
      <c r="G1378" t="s">
        <v>30</v>
      </c>
      <c r="H1378">
        <v>3</v>
      </c>
      <c r="I1378">
        <v>4.7313700000000001</v>
      </c>
      <c r="J1378" t="s">
        <v>269</v>
      </c>
      <c r="K1378">
        <v>7060</v>
      </c>
      <c r="L1378">
        <v>7061</v>
      </c>
      <c r="M1378" t="str">
        <f t="shared" si="147"/>
        <v>Dog100OverACSR</v>
      </c>
      <c r="N1378" t="str">
        <f>+VLOOKUP(M1378,LineCode!$E:$F,2,0)</f>
        <v>3p_11kV_100_ACSR_Al_o</v>
      </c>
      <c r="R1378" t="s">
        <v>296</v>
      </c>
      <c r="S1378" t="str">
        <f t="shared" si="148"/>
        <v>Line.line_IM2_7060_7061</v>
      </c>
      <c r="T1378" t="str">
        <f t="shared" si="149"/>
        <v>Bus1=7060</v>
      </c>
      <c r="U1378" t="str">
        <f t="shared" si="150"/>
        <v>Bus2=7061</v>
      </c>
      <c r="V1378" t="str">
        <f t="shared" si="151"/>
        <v>phases=3</v>
      </c>
      <c r="W1378" t="str">
        <f t="shared" si="152"/>
        <v>Linecode=3p_11kV_100_ACSR_Al_o</v>
      </c>
      <c r="X1378" t="str">
        <f t="shared" si="153"/>
        <v>Length=4.73137</v>
      </c>
      <c r="Y1378" t="s">
        <v>307</v>
      </c>
    </row>
    <row r="1379" spans="1:25" x14ac:dyDescent="0.25">
      <c r="A1379" t="s">
        <v>44</v>
      </c>
      <c r="B1379">
        <v>11</v>
      </c>
      <c r="C1379" t="s">
        <v>37</v>
      </c>
      <c r="D1379">
        <v>100</v>
      </c>
      <c r="E1379" t="s">
        <v>27</v>
      </c>
      <c r="F1379" t="s">
        <v>38</v>
      </c>
      <c r="G1379" t="s">
        <v>30</v>
      </c>
      <c r="H1379">
        <v>3</v>
      </c>
      <c r="I1379">
        <v>0.20885000000000001</v>
      </c>
      <c r="J1379" t="s">
        <v>269</v>
      </c>
      <c r="K1379">
        <v>7061</v>
      </c>
      <c r="L1379">
        <v>7063</v>
      </c>
      <c r="M1379" t="str">
        <f t="shared" si="147"/>
        <v>Dog100OverACSR</v>
      </c>
      <c r="N1379" t="str">
        <f>+VLOOKUP(M1379,LineCode!$E:$F,2,0)</f>
        <v>3p_11kV_100_ACSR_Al_o</v>
      </c>
      <c r="R1379" t="s">
        <v>296</v>
      </c>
      <c r="S1379" t="str">
        <f t="shared" si="148"/>
        <v>Line.line_IM2_7061_7063</v>
      </c>
      <c r="T1379" t="str">
        <f t="shared" si="149"/>
        <v>Bus1=7061</v>
      </c>
      <c r="U1379" t="str">
        <f t="shared" si="150"/>
        <v>Bus2=7063</v>
      </c>
      <c r="V1379" t="str">
        <f t="shared" si="151"/>
        <v>phases=3</v>
      </c>
      <c r="W1379" t="str">
        <f t="shared" si="152"/>
        <v>Linecode=3p_11kV_100_ACSR_Al_o</v>
      </c>
      <c r="X1379" t="str">
        <f t="shared" si="153"/>
        <v>Length=0.20885</v>
      </c>
      <c r="Y1379" t="s">
        <v>307</v>
      </c>
    </row>
    <row r="1380" spans="1:25" x14ac:dyDescent="0.25">
      <c r="A1380" t="s">
        <v>44</v>
      </c>
      <c r="B1380">
        <v>11</v>
      </c>
      <c r="C1380" t="s">
        <v>37</v>
      </c>
      <c r="D1380">
        <v>100</v>
      </c>
      <c r="E1380" t="s">
        <v>27</v>
      </c>
      <c r="F1380" t="s">
        <v>38</v>
      </c>
      <c r="G1380" t="s">
        <v>30</v>
      </c>
      <c r="H1380">
        <v>3</v>
      </c>
      <c r="I1380">
        <v>13.7814</v>
      </c>
      <c r="J1380" t="s">
        <v>269</v>
      </c>
      <c r="K1380">
        <v>7064</v>
      </c>
      <c r="L1380">
        <v>7062</v>
      </c>
      <c r="M1380" t="str">
        <f t="shared" si="147"/>
        <v>Dog100OverACSR</v>
      </c>
      <c r="N1380" t="str">
        <f>+VLOOKUP(M1380,LineCode!$E:$F,2,0)</f>
        <v>3p_11kV_100_ACSR_Al_o</v>
      </c>
      <c r="R1380" t="s">
        <v>296</v>
      </c>
      <c r="S1380" t="str">
        <f t="shared" si="148"/>
        <v>Line.line_IM2_7064_7062</v>
      </c>
      <c r="T1380" t="str">
        <f t="shared" si="149"/>
        <v>Bus1=7064</v>
      </c>
      <c r="U1380" t="str">
        <f t="shared" si="150"/>
        <v>Bus2=7062</v>
      </c>
      <c r="V1380" t="str">
        <f t="shared" si="151"/>
        <v>phases=3</v>
      </c>
      <c r="W1380" t="str">
        <f t="shared" si="152"/>
        <v>Linecode=3p_11kV_100_ACSR_Al_o</v>
      </c>
      <c r="X1380" t="str">
        <f t="shared" si="153"/>
        <v>Length=13.7814</v>
      </c>
      <c r="Y1380" t="s">
        <v>307</v>
      </c>
    </row>
    <row r="1381" spans="1:25" x14ac:dyDescent="0.25">
      <c r="A1381" t="s">
        <v>44</v>
      </c>
      <c r="B1381">
        <v>11</v>
      </c>
      <c r="C1381" t="s">
        <v>37</v>
      </c>
      <c r="D1381">
        <v>100</v>
      </c>
      <c r="E1381" t="s">
        <v>27</v>
      </c>
      <c r="F1381" t="s">
        <v>38</v>
      </c>
      <c r="G1381" t="s">
        <v>30</v>
      </c>
      <c r="H1381">
        <v>3</v>
      </c>
      <c r="I1381">
        <v>0.85005699999999995</v>
      </c>
      <c r="J1381" t="s">
        <v>269</v>
      </c>
      <c r="K1381">
        <v>7063</v>
      </c>
      <c r="L1381">
        <v>7064</v>
      </c>
      <c r="M1381" t="str">
        <f t="shared" si="147"/>
        <v>Dog100OverACSR</v>
      </c>
      <c r="N1381" t="str">
        <f>+VLOOKUP(M1381,LineCode!$E:$F,2,0)</f>
        <v>3p_11kV_100_ACSR_Al_o</v>
      </c>
      <c r="R1381" t="s">
        <v>296</v>
      </c>
      <c r="S1381" t="str">
        <f t="shared" si="148"/>
        <v>Line.line_IM2_7063_7064</v>
      </c>
      <c r="T1381" t="str">
        <f t="shared" si="149"/>
        <v>Bus1=7063</v>
      </c>
      <c r="U1381" t="str">
        <f t="shared" si="150"/>
        <v>Bus2=7064</v>
      </c>
      <c r="V1381" t="str">
        <f t="shared" si="151"/>
        <v>phases=3</v>
      </c>
      <c r="W1381" t="str">
        <f t="shared" si="152"/>
        <v>Linecode=3p_11kV_100_ACSR_Al_o</v>
      </c>
      <c r="X1381" t="str">
        <f t="shared" si="153"/>
        <v>Length=0.850057</v>
      </c>
      <c r="Y1381" t="s">
        <v>307</v>
      </c>
    </row>
    <row r="1382" spans="1:25" x14ac:dyDescent="0.25">
      <c r="A1382" t="s">
        <v>45</v>
      </c>
      <c r="B1382">
        <v>11</v>
      </c>
      <c r="C1382" t="s">
        <v>37</v>
      </c>
      <c r="D1382">
        <v>100</v>
      </c>
      <c r="E1382" t="s">
        <v>27</v>
      </c>
      <c r="F1382" t="s">
        <v>38</v>
      </c>
      <c r="G1382" t="s">
        <v>30</v>
      </c>
      <c r="H1382">
        <v>3</v>
      </c>
      <c r="I1382">
        <v>18.808399999999999</v>
      </c>
      <c r="J1382" t="s">
        <v>270</v>
      </c>
      <c r="K1382">
        <v>8050</v>
      </c>
      <c r="L1382">
        <v>8370</v>
      </c>
      <c r="M1382" t="str">
        <f t="shared" si="147"/>
        <v>Dog100OverACSR</v>
      </c>
      <c r="N1382" t="str">
        <f>+VLOOKUP(M1382,LineCode!$E:$F,2,0)</f>
        <v>3p_11kV_100_ACSR_Al_o</v>
      </c>
      <c r="R1382" t="s">
        <v>296</v>
      </c>
      <c r="S1382" t="str">
        <f t="shared" si="148"/>
        <v>Line.line_KOT_8050_8370</v>
      </c>
      <c r="T1382" t="str">
        <f t="shared" si="149"/>
        <v>Bus1=8050</v>
      </c>
      <c r="U1382" t="str">
        <f t="shared" si="150"/>
        <v>Bus2=8370</v>
      </c>
      <c r="V1382" t="str">
        <f t="shared" si="151"/>
        <v>phases=3</v>
      </c>
      <c r="W1382" t="str">
        <f t="shared" si="152"/>
        <v>Linecode=3p_11kV_100_ACSR_Al_o</v>
      </c>
      <c r="X1382" t="str">
        <f t="shared" si="153"/>
        <v>Length=18.8084</v>
      </c>
      <c r="Y1382" t="s">
        <v>307</v>
      </c>
    </row>
    <row r="1383" spans="1:25" x14ac:dyDescent="0.25">
      <c r="A1383" t="s">
        <v>45</v>
      </c>
      <c r="B1383">
        <v>11</v>
      </c>
      <c r="C1383" t="s">
        <v>37</v>
      </c>
      <c r="D1383">
        <v>100</v>
      </c>
      <c r="E1383" t="s">
        <v>27</v>
      </c>
      <c r="F1383" t="s">
        <v>38</v>
      </c>
      <c r="G1383" t="s">
        <v>30</v>
      </c>
      <c r="H1383">
        <v>3</v>
      </c>
      <c r="I1383">
        <v>5.34199</v>
      </c>
      <c r="J1383" t="s">
        <v>270</v>
      </c>
      <c r="K1383">
        <v>8370</v>
      </c>
      <c r="L1383">
        <v>8051</v>
      </c>
      <c r="M1383" t="str">
        <f t="shared" si="147"/>
        <v>Dog100OverACSR</v>
      </c>
      <c r="N1383" t="str">
        <f>+VLOOKUP(M1383,LineCode!$E:$F,2,0)</f>
        <v>3p_11kV_100_ACSR_Al_o</v>
      </c>
      <c r="R1383" t="s">
        <v>296</v>
      </c>
      <c r="S1383" t="str">
        <f t="shared" si="148"/>
        <v>Line.line_KOT_8370_8051</v>
      </c>
      <c r="T1383" t="str">
        <f t="shared" si="149"/>
        <v>Bus1=8370</v>
      </c>
      <c r="U1383" t="str">
        <f t="shared" si="150"/>
        <v>Bus2=8051</v>
      </c>
      <c r="V1383" t="str">
        <f t="shared" si="151"/>
        <v>phases=3</v>
      </c>
      <c r="W1383" t="str">
        <f t="shared" si="152"/>
        <v>Linecode=3p_11kV_100_ACSR_Al_o</v>
      </c>
      <c r="X1383" t="str">
        <f t="shared" si="153"/>
        <v>Length=5.34199</v>
      </c>
      <c r="Y1383" t="s">
        <v>307</v>
      </c>
    </row>
    <row r="1384" spans="1:25" x14ac:dyDescent="0.25">
      <c r="A1384" t="s">
        <v>45</v>
      </c>
      <c r="B1384">
        <v>11</v>
      </c>
      <c r="C1384" t="s">
        <v>37</v>
      </c>
      <c r="D1384">
        <v>100</v>
      </c>
      <c r="E1384" t="s">
        <v>27</v>
      </c>
      <c r="F1384" t="s">
        <v>38</v>
      </c>
      <c r="G1384" t="s">
        <v>30</v>
      </c>
      <c r="H1384">
        <v>3</v>
      </c>
      <c r="I1384">
        <v>34.470100000000002</v>
      </c>
      <c r="J1384" t="s">
        <v>270</v>
      </c>
      <c r="K1384">
        <v>8051</v>
      </c>
      <c r="L1384">
        <v>8052</v>
      </c>
      <c r="M1384" t="str">
        <f t="shared" si="147"/>
        <v>Dog100OverACSR</v>
      </c>
      <c r="N1384" t="str">
        <f>+VLOOKUP(M1384,LineCode!$E:$F,2,0)</f>
        <v>3p_11kV_100_ACSR_Al_o</v>
      </c>
      <c r="R1384" t="s">
        <v>296</v>
      </c>
      <c r="S1384" t="str">
        <f t="shared" si="148"/>
        <v>Line.line_KOT_8051_8052</v>
      </c>
      <c r="T1384" t="str">
        <f t="shared" si="149"/>
        <v>Bus1=8051</v>
      </c>
      <c r="U1384" t="str">
        <f t="shared" si="150"/>
        <v>Bus2=8052</v>
      </c>
      <c r="V1384" t="str">
        <f t="shared" si="151"/>
        <v>phases=3</v>
      </c>
      <c r="W1384" t="str">
        <f t="shared" si="152"/>
        <v>Linecode=3p_11kV_100_ACSR_Al_o</v>
      </c>
      <c r="X1384" t="str">
        <f t="shared" si="153"/>
        <v>Length=34.4701</v>
      </c>
      <c r="Y1384" t="s">
        <v>307</v>
      </c>
    </row>
    <row r="1385" spans="1:25" x14ac:dyDescent="0.25">
      <c r="A1385" t="s">
        <v>45</v>
      </c>
      <c r="B1385">
        <v>11</v>
      </c>
      <c r="C1385" t="s">
        <v>37</v>
      </c>
      <c r="D1385">
        <v>100</v>
      </c>
      <c r="E1385" t="s">
        <v>27</v>
      </c>
      <c r="F1385" t="s">
        <v>38</v>
      </c>
      <c r="G1385" t="s">
        <v>30</v>
      </c>
      <c r="H1385">
        <v>3</v>
      </c>
      <c r="I1385">
        <v>13.328900000000001</v>
      </c>
      <c r="J1385" t="s">
        <v>270</v>
      </c>
      <c r="K1385">
        <v>8052</v>
      </c>
      <c r="L1385">
        <v>8372</v>
      </c>
      <c r="M1385" t="str">
        <f t="shared" si="147"/>
        <v>Dog100OverACSR</v>
      </c>
      <c r="N1385" t="str">
        <f>+VLOOKUP(M1385,LineCode!$E:$F,2,0)</f>
        <v>3p_11kV_100_ACSR_Al_o</v>
      </c>
      <c r="R1385" t="s">
        <v>296</v>
      </c>
      <c r="S1385" t="str">
        <f t="shared" si="148"/>
        <v>Line.line_KOT_8052_8372</v>
      </c>
      <c r="T1385" t="str">
        <f t="shared" si="149"/>
        <v>Bus1=8052</v>
      </c>
      <c r="U1385" t="str">
        <f t="shared" si="150"/>
        <v>Bus2=8372</v>
      </c>
      <c r="V1385" t="str">
        <f t="shared" si="151"/>
        <v>phases=3</v>
      </c>
      <c r="W1385" t="str">
        <f t="shared" si="152"/>
        <v>Linecode=3p_11kV_100_ACSR_Al_o</v>
      </c>
      <c r="X1385" t="str">
        <f t="shared" si="153"/>
        <v>Length=13.3289</v>
      </c>
      <c r="Y1385" t="s">
        <v>307</v>
      </c>
    </row>
    <row r="1386" spans="1:25" x14ac:dyDescent="0.25">
      <c r="A1386" t="s">
        <v>45</v>
      </c>
      <c r="B1386">
        <v>11</v>
      </c>
      <c r="C1386" t="s">
        <v>37</v>
      </c>
      <c r="D1386">
        <v>100</v>
      </c>
      <c r="E1386" t="s">
        <v>27</v>
      </c>
      <c r="F1386" t="s">
        <v>38</v>
      </c>
      <c r="G1386" t="s">
        <v>30</v>
      </c>
      <c r="H1386">
        <v>3</v>
      </c>
      <c r="I1386">
        <v>5.5237299999999996</v>
      </c>
      <c r="J1386" t="s">
        <v>270</v>
      </c>
      <c r="K1386">
        <v>8372</v>
      </c>
      <c r="L1386">
        <v>8053</v>
      </c>
      <c r="M1386" t="str">
        <f t="shared" si="147"/>
        <v>Dog100OverACSR</v>
      </c>
      <c r="N1386" t="str">
        <f>+VLOOKUP(M1386,LineCode!$E:$F,2,0)</f>
        <v>3p_11kV_100_ACSR_Al_o</v>
      </c>
      <c r="R1386" t="s">
        <v>296</v>
      </c>
      <c r="S1386" t="str">
        <f t="shared" si="148"/>
        <v>Line.line_KOT_8372_8053</v>
      </c>
      <c r="T1386" t="str">
        <f t="shared" si="149"/>
        <v>Bus1=8372</v>
      </c>
      <c r="U1386" t="str">
        <f t="shared" si="150"/>
        <v>Bus2=8053</v>
      </c>
      <c r="V1386" t="str">
        <f t="shared" si="151"/>
        <v>phases=3</v>
      </c>
      <c r="W1386" t="str">
        <f t="shared" si="152"/>
        <v>Linecode=3p_11kV_100_ACSR_Al_o</v>
      </c>
      <c r="X1386" t="str">
        <f t="shared" si="153"/>
        <v>Length=5.52373</v>
      </c>
      <c r="Y1386" t="s">
        <v>307</v>
      </c>
    </row>
    <row r="1387" spans="1:25" x14ac:dyDescent="0.25">
      <c r="A1387" t="s">
        <v>45</v>
      </c>
      <c r="B1387">
        <v>11</v>
      </c>
      <c r="C1387" t="s">
        <v>37</v>
      </c>
      <c r="D1387">
        <v>100</v>
      </c>
      <c r="E1387" t="s">
        <v>27</v>
      </c>
      <c r="F1387" t="s">
        <v>38</v>
      </c>
      <c r="G1387" t="s">
        <v>30</v>
      </c>
      <c r="H1387">
        <v>3</v>
      </c>
      <c r="I1387">
        <v>7.0290699999999999</v>
      </c>
      <c r="J1387" t="s">
        <v>270</v>
      </c>
      <c r="K1387">
        <v>8053</v>
      </c>
      <c r="L1387">
        <v>8054</v>
      </c>
      <c r="M1387" t="str">
        <f t="shared" si="147"/>
        <v>Dog100OverACSR</v>
      </c>
      <c r="N1387" t="str">
        <f>+VLOOKUP(M1387,LineCode!$E:$F,2,0)</f>
        <v>3p_11kV_100_ACSR_Al_o</v>
      </c>
      <c r="R1387" t="s">
        <v>296</v>
      </c>
      <c r="S1387" t="str">
        <f t="shared" si="148"/>
        <v>Line.line_KOT_8053_8054</v>
      </c>
      <c r="T1387" t="str">
        <f t="shared" si="149"/>
        <v>Bus1=8053</v>
      </c>
      <c r="U1387" t="str">
        <f t="shared" si="150"/>
        <v>Bus2=8054</v>
      </c>
      <c r="V1387" t="str">
        <f t="shared" si="151"/>
        <v>phases=3</v>
      </c>
      <c r="W1387" t="str">
        <f t="shared" si="152"/>
        <v>Linecode=3p_11kV_100_ACSR_Al_o</v>
      </c>
      <c r="X1387" t="str">
        <f t="shared" si="153"/>
        <v>Length=7.02907</v>
      </c>
      <c r="Y1387" t="s">
        <v>307</v>
      </c>
    </row>
    <row r="1388" spans="1:25" x14ac:dyDescent="0.25">
      <c r="A1388" t="s">
        <v>45</v>
      </c>
      <c r="B1388">
        <v>11</v>
      </c>
      <c r="C1388" t="s">
        <v>37</v>
      </c>
      <c r="D1388">
        <v>100</v>
      </c>
      <c r="E1388" t="s">
        <v>27</v>
      </c>
      <c r="F1388" t="s">
        <v>38</v>
      </c>
      <c r="G1388" t="s">
        <v>30</v>
      </c>
      <c r="H1388">
        <v>3</v>
      </c>
      <c r="I1388">
        <v>10.4984</v>
      </c>
      <c r="J1388" t="s">
        <v>270</v>
      </c>
      <c r="K1388">
        <v>8054</v>
      </c>
      <c r="L1388">
        <v>8055</v>
      </c>
      <c r="M1388" t="str">
        <f t="shared" si="147"/>
        <v>Dog100OverACSR</v>
      </c>
      <c r="N1388" t="str">
        <f>+VLOOKUP(M1388,LineCode!$E:$F,2,0)</f>
        <v>3p_11kV_100_ACSR_Al_o</v>
      </c>
      <c r="R1388" t="s">
        <v>296</v>
      </c>
      <c r="S1388" t="str">
        <f t="shared" si="148"/>
        <v>Line.line_KOT_8054_8055</v>
      </c>
      <c r="T1388" t="str">
        <f t="shared" si="149"/>
        <v>Bus1=8054</v>
      </c>
      <c r="U1388" t="str">
        <f t="shared" si="150"/>
        <v>Bus2=8055</v>
      </c>
      <c r="V1388" t="str">
        <f t="shared" si="151"/>
        <v>phases=3</v>
      </c>
      <c r="W1388" t="str">
        <f t="shared" si="152"/>
        <v>Linecode=3p_11kV_100_ACSR_Al_o</v>
      </c>
      <c r="X1388" t="str">
        <f t="shared" si="153"/>
        <v>Length=10.4984</v>
      </c>
      <c r="Y1388" t="s">
        <v>307</v>
      </c>
    </row>
    <row r="1389" spans="1:25" x14ac:dyDescent="0.25">
      <c r="A1389" t="s">
        <v>45</v>
      </c>
      <c r="B1389">
        <v>11</v>
      </c>
      <c r="C1389" t="s">
        <v>37</v>
      </c>
      <c r="D1389">
        <v>100</v>
      </c>
      <c r="E1389" t="s">
        <v>27</v>
      </c>
      <c r="F1389" t="s">
        <v>38</v>
      </c>
      <c r="G1389" t="s">
        <v>30</v>
      </c>
      <c r="H1389">
        <v>3</v>
      </c>
      <c r="I1389">
        <v>2.4220899999999999</v>
      </c>
      <c r="J1389" t="s">
        <v>270</v>
      </c>
      <c r="K1389">
        <v>8055</v>
      </c>
      <c r="L1389">
        <v>8373</v>
      </c>
      <c r="M1389" t="str">
        <f t="shared" si="147"/>
        <v>Dog100OverACSR</v>
      </c>
      <c r="N1389" t="str">
        <f>+VLOOKUP(M1389,LineCode!$E:$F,2,0)</f>
        <v>3p_11kV_100_ACSR_Al_o</v>
      </c>
      <c r="R1389" t="s">
        <v>296</v>
      </c>
      <c r="S1389" t="str">
        <f t="shared" si="148"/>
        <v>Line.line_KOT_8055_8373</v>
      </c>
      <c r="T1389" t="str">
        <f t="shared" si="149"/>
        <v>Bus1=8055</v>
      </c>
      <c r="U1389" t="str">
        <f t="shared" si="150"/>
        <v>Bus2=8373</v>
      </c>
      <c r="V1389" t="str">
        <f t="shared" si="151"/>
        <v>phases=3</v>
      </c>
      <c r="W1389" t="str">
        <f t="shared" si="152"/>
        <v>Linecode=3p_11kV_100_ACSR_Al_o</v>
      </c>
      <c r="X1389" t="str">
        <f t="shared" si="153"/>
        <v>Length=2.42209</v>
      </c>
      <c r="Y1389" t="s">
        <v>307</v>
      </c>
    </row>
    <row r="1390" spans="1:25" x14ac:dyDescent="0.25">
      <c r="A1390" t="s">
        <v>45</v>
      </c>
      <c r="B1390">
        <v>11</v>
      </c>
      <c r="C1390" t="s">
        <v>37</v>
      </c>
      <c r="D1390">
        <v>100</v>
      </c>
      <c r="E1390" t="s">
        <v>27</v>
      </c>
      <c r="F1390" t="s">
        <v>38</v>
      </c>
      <c r="G1390" t="s">
        <v>30</v>
      </c>
      <c r="H1390">
        <v>3</v>
      </c>
      <c r="I1390">
        <v>6.0864900000000004</v>
      </c>
      <c r="J1390" t="s">
        <v>270</v>
      </c>
      <c r="K1390">
        <v>8374</v>
      </c>
      <c r="L1390">
        <v>8056</v>
      </c>
      <c r="M1390" t="str">
        <f t="shared" si="147"/>
        <v>Dog100OverACSR</v>
      </c>
      <c r="N1390" t="str">
        <f>+VLOOKUP(M1390,LineCode!$E:$F,2,0)</f>
        <v>3p_11kV_100_ACSR_Al_o</v>
      </c>
      <c r="R1390" t="s">
        <v>296</v>
      </c>
      <c r="S1390" t="str">
        <f t="shared" si="148"/>
        <v>Line.line_KOT_8374_8056</v>
      </c>
      <c r="T1390" t="str">
        <f t="shared" si="149"/>
        <v>Bus1=8374</v>
      </c>
      <c r="U1390" t="str">
        <f t="shared" si="150"/>
        <v>Bus2=8056</v>
      </c>
      <c r="V1390" t="str">
        <f t="shared" si="151"/>
        <v>phases=3</v>
      </c>
      <c r="W1390" t="str">
        <f t="shared" si="152"/>
        <v>Linecode=3p_11kV_100_ACSR_Al_o</v>
      </c>
      <c r="X1390" t="str">
        <f t="shared" si="153"/>
        <v>Length=6.08649</v>
      </c>
      <c r="Y1390" t="s">
        <v>307</v>
      </c>
    </row>
    <row r="1391" spans="1:25" x14ac:dyDescent="0.25">
      <c r="A1391" t="s">
        <v>45</v>
      </c>
      <c r="B1391">
        <v>11</v>
      </c>
      <c r="C1391" t="s">
        <v>37</v>
      </c>
      <c r="D1391">
        <v>100</v>
      </c>
      <c r="E1391" t="s">
        <v>27</v>
      </c>
      <c r="F1391" t="s">
        <v>38</v>
      </c>
      <c r="G1391" t="s">
        <v>30</v>
      </c>
      <c r="H1391">
        <v>3</v>
      </c>
      <c r="I1391">
        <v>5.3302699999999996</v>
      </c>
      <c r="J1391" t="s">
        <v>270</v>
      </c>
      <c r="K1391">
        <v>8373</v>
      </c>
      <c r="L1391">
        <v>8374</v>
      </c>
      <c r="M1391" t="str">
        <f t="shared" si="147"/>
        <v>Dog100OverACSR</v>
      </c>
      <c r="N1391" t="str">
        <f>+VLOOKUP(M1391,LineCode!$E:$F,2,0)</f>
        <v>3p_11kV_100_ACSR_Al_o</v>
      </c>
      <c r="R1391" t="s">
        <v>296</v>
      </c>
      <c r="S1391" t="str">
        <f t="shared" si="148"/>
        <v>Line.line_KOT_8373_8374</v>
      </c>
      <c r="T1391" t="str">
        <f t="shared" si="149"/>
        <v>Bus1=8373</v>
      </c>
      <c r="U1391" t="str">
        <f t="shared" si="150"/>
        <v>Bus2=8374</v>
      </c>
      <c r="V1391" t="str">
        <f t="shared" si="151"/>
        <v>phases=3</v>
      </c>
      <c r="W1391" t="str">
        <f t="shared" si="152"/>
        <v>Linecode=3p_11kV_100_ACSR_Al_o</v>
      </c>
      <c r="X1391" t="str">
        <f t="shared" si="153"/>
        <v>Length=5.33027</v>
      </c>
      <c r="Y1391" t="s">
        <v>307</v>
      </c>
    </row>
    <row r="1392" spans="1:25" x14ac:dyDescent="0.25">
      <c r="A1392" t="s">
        <v>45</v>
      </c>
      <c r="B1392">
        <v>11</v>
      </c>
      <c r="C1392" t="s">
        <v>37</v>
      </c>
      <c r="D1392">
        <v>100</v>
      </c>
      <c r="E1392" t="s">
        <v>27</v>
      </c>
      <c r="F1392" t="s">
        <v>38</v>
      </c>
      <c r="G1392" t="s">
        <v>30</v>
      </c>
      <c r="H1392">
        <v>3</v>
      </c>
      <c r="I1392">
        <v>9.6430100000000003</v>
      </c>
      <c r="J1392" t="s">
        <v>270</v>
      </c>
      <c r="K1392">
        <v>8056</v>
      </c>
      <c r="L1392">
        <v>8057</v>
      </c>
      <c r="M1392" t="str">
        <f t="shared" si="147"/>
        <v>Dog100OverACSR</v>
      </c>
      <c r="N1392" t="str">
        <f>+VLOOKUP(M1392,LineCode!$E:$F,2,0)</f>
        <v>3p_11kV_100_ACSR_Al_o</v>
      </c>
      <c r="R1392" t="s">
        <v>296</v>
      </c>
      <c r="S1392" t="str">
        <f t="shared" si="148"/>
        <v>Line.line_KOT_8056_8057</v>
      </c>
      <c r="T1392" t="str">
        <f t="shared" si="149"/>
        <v>Bus1=8056</v>
      </c>
      <c r="U1392" t="str">
        <f t="shared" si="150"/>
        <v>Bus2=8057</v>
      </c>
      <c r="V1392" t="str">
        <f t="shared" si="151"/>
        <v>phases=3</v>
      </c>
      <c r="W1392" t="str">
        <f t="shared" si="152"/>
        <v>Linecode=3p_11kV_100_ACSR_Al_o</v>
      </c>
      <c r="X1392" t="str">
        <f t="shared" si="153"/>
        <v>Length=9.64301</v>
      </c>
      <c r="Y1392" t="s">
        <v>307</v>
      </c>
    </row>
    <row r="1393" spans="1:25" x14ac:dyDescent="0.25">
      <c r="A1393" t="s">
        <v>45</v>
      </c>
      <c r="B1393">
        <v>11</v>
      </c>
      <c r="C1393" t="s">
        <v>37</v>
      </c>
      <c r="D1393">
        <v>100</v>
      </c>
      <c r="E1393" t="s">
        <v>27</v>
      </c>
      <c r="F1393" t="s">
        <v>38</v>
      </c>
      <c r="G1393" t="s">
        <v>30</v>
      </c>
      <c r="H1393">
        <v>3</v>
      </c>
      <c r="I1393">
        <v>10.5413</v>
      </c>
      <c r="J1393" t="s">
        <v>270</v>
      </c>
      <c r="K1393">
        <v>8057</v>
      </c>
      <c r="L1393">
        <v>8058</v>
      </c>
      <c r="M1393" t="str">
        <f t="shared" si="147"/>
        <v>Dog100OverACSR</v>
      </c>
      <c r="N1393" t="str">
        <f>+VLOOKUP(M1393,LineCode!$E:$F,2,0)</f>
        <v>3p_11kV_100_ACSR_Al_o</v>
      </c>
      <c r="R1393" t="s">
        <v>296</v>
      </c>
      <c r="S1393" t="str">
        <f t="shared" si="148"/>
        <v>Line.line_KOT_8057_8058</v>
      </c>
      <c r="T1393" t="str">
        <f t="shared" si="149"/>
        <v>Bus1=8057</v>
      </c>
      <c r="U1393" t="str">
        <f t="shared" si="150"/>
        <v>Bus2=8058</v>
      </c>
      <c r="V1393" t="str">
        <f t="shared" si="151"/>
        <v>phases=3</v>
      </c>
      <c r="W1393" t="str">
        <f t="shared" si="152"/>
        <v>Linecode=3p_11kV_100_ACSR_Al_o</v>
      </c>
      <c r="X1393" t="str">
        <f t="shared" si="153"/>
        <v>Length=10.5413</v>
      </c>
      <c r="Y1393" t="s">
        <v>307</v>
      </c>
    </row>
    <row r="1394" spans="1:25" x14ac:dyDescent="0.25">
      <c r="A1394" t="s">
        <v>45</v>
      </c>
      <c r="B1394">
        <v>11</v>
      </c>
      <c r="C1394" t="s">
        <v>37</v>
      </c>
      <c r="D1394">
        <v>100</v>
      </c>
      <c r="E1394" t="s">
        <v>27</v>
      </c>
      <c r="F1394" t="s">
        <v>38</v>
      </c>
      <c r="G1394" t="s">
        <v>30</v>
      </c>
      <c r="H1394">
        <v>3</v>
      </c>
      <c r="I1394">
        <v>13.975300000000001</v>
      </c>
      <c r="J1394" t="s">
        <v>270</v>
      </c>
      <c r="K1394">
        <v>8058</v>
      </c>
      <c r="L1394">
        <v>8375</v>
      </c>
      <c r="M1394" t="str">
        <f t="shared" si="147"/>
        <v>Dog100OverACSR</v>
      </c>
      <c r="N1394" t="str">
        <f>+VLOOKUP(M1394,LineCode!$E:$F,2,0)</f>
        <v>3p_11kV_100_ACSR_Al_o</v>
      </c>
      <c r="R1394" t="s">
        <v>296</v>
      </c>
      <c r="S1394" t="str">
        <f t="shared" si="148"/>
        <v>Line.line_KOT_8058_8375</v>
      </c>
      <c r="T1394" t="str">
        <f t="shared" si="149"/>
        <v>Bus1=8058</v>
      </c>
      <c r="U1394" t="str">
        <f t="shared" si="150"/>
        <v>Bus2=8375</v>
      </c>
      <c r="V1394" t="str">
        <f t="shared" si="151"/>
        <v>phases=3</v>
      </c>
      <c r="W1394" t="str">
        <f t="shared" si="152"/>
        <v>Linecode=3p_11kV_100_ACSR_Al_o</v>
      </c>
      <c r="X1394" t="str">
        <f t="shared" si="153"/>
        <v>Length=13.9753</v>
      </c>
      <c r="Y1394" t="s">
        <v>307</v>
      </c>
    </row>
    <row r="1395" spans="1:25" x14ac:dyDescent="0.25">
      <c r="A1395" t="s">
        <v>45</v>
      </c>
      <c r="B1395">
        <v>11</v>
      </c>
      <c r="C1395" t="s">
        <v>37</v>
      </c>
      <c r="D1395">
        <v>100</v>
      </c>
      <c r="E1395" t="s">
        <v>27</v>
      </c>
      <c r="F1395" t="s">
        <v>38</v>
      </c>
      <c r="G1395" t="s">
        <v>30</v>
      </c>
      <c r="H1395">
        <v>3</v>
      </c>
      <c r="I1395">
        <v>5.9507899999999996</v>
      </c>
      <c r="J1395" t="s">
        <v>270</v>
      </c>
      <c r="K1395">
        <v>8375</v>
      </c>
      <c r="L1395">
        <v>8059</v>
      </c>
      <c r="M1395" t="str">
        <f t="shared" si="147"/>
        <v>Dog100OverACSR</v>
      </c>
      <c r="N1395" t="str">
        <f>+VLOOKUP(M1395,LineCode!$E:$F,2,0)</f>
        <v>3p_11kV_100_ACSR_Al_o</v>
      </c>
      <c r="R1395" t="s">
        <v>296</v>
      </c>
      <c r="S1395" t="str">
        <f t="shared" si="148"/>
        <v>Line.line_KOT_8375_8059</v>
      </c>
      <c r="T1395" t="str">
        <f t="shared" si="149"/>
        <v>Bus1=8375</v>
      </c>
      <c r="U1395" t="str">
        <f t="shared" si="150"/>
        <v>Bus2=8059</v>
      </c>
      <c r="V1395" t="str">
        <f t="shared" si="151"/>
        <v>phases=3</v>
      </c>
      <c r="W1395" t="str">
        <f t="shared" si="152"/>
        <v>Linecode=3p_11kV_100_ACSR_Al_o</v>
      </c>
      <c r="X1395" t="str">
        <f t="shared" si="153"/>
        <v>Length=5.95079</v>
      </c>
      <c r="Y1395" t="s">
        <v>307</v>
      </c>
    </row>
    <row r="1396" spans="1:25" x14ac:dyDescent="0.25">
      <c r="A1396" t="s">
        <v>45</v>
      </c>
      <c r="B1396">
        <v>11</v>
      </c>
      <c r="C1396" t="s">
        <v>37</v>
      </c>
      <c r="D1396">
        <v>100</v>
      </c>
      <c r="E1396" t="s">
        <v>27</v>
      </c>
      <c r="F1396" t="s">
        <v>38</v>
      </c>
      <c r="G1396" t="s">
        <v>30</v>
      </c>
      <c r="H1396">
        <v>3</v>
      </c>
      <c r="I1396">
        <v>0.71394400000000002</v>
      </c>
      <c r="J1396" t="s">
        <v>270</v>
      </c>
      <c r="K1396">
        <v>8059</v>
      </c>
      <c r="L1396">
        <v>8376</v>
      </c>
      <c r="M1396" t="str">
        <f t="shared" si="147"/>
        <v>Dog100OverACSR</v>
      </c>
      <c r="N1396" t="str">
        <f>+VLOOKUP(M1396,LineCode!$E:$F,2,0)</f>
        <v>3p_11kV_100_ACSR_Al_o</v>
      </c>
      <c r="R1396" t="s">
        <v>296</v>
      </c>
      <c r="S1396" t="str">
        <f t="shared" si="148"/>
        <v>Line.line_KOT_8059_8376</v>
      </c>
      <c r="T1396" t="str">
        <f t="shared" si="149"/>
        <v>Bus1=8059</v>
      </c>
      <c r="U1396" t="str">
        <f t="shared" si="150"/>
        <v>Bus2=8376</v>
      </c>
      <c r="V1396" t="str">
        <f t="shared" si="151"/>
        <v>phases=3</v>
      </c>
      <c r="W1396" t="str">
        <f t="shared" si="152"/>
        <v>Linecode=3p_11kV_100_ACSR_Al_o</v>
      </c>
      <c r="X1396" t="str">
        <f t="shared" si="153"/>
        <v>Length=0.713944</v>
      </c>
      <c r="Y1396" t="s">
        <v>307</v>
      </c>
    </row>
    <row r="1397" spans="1:25" x14ac:dyDescent="0.25">
      <c r="A1397" t="s">
        <v>45</v>
      </c>
      <c r="B1397">
        <v>11</v>
      </c>
      <c r="C1397" t="s">
        <v>37</v>
      </c>
      <c r="D1397">
        <v>100</v>
      </c>
      <c r="E1397" t="s">
        <v>27</v>
      </c>
      <c r="F1397" t="s">
        <v>38</v>
      </c>
      <c r="G1397" t="s">
        <v>30</v>
      </c>
      <c r="H1397">
        <v>3</v>
      </c>
      <c r="I1397">
        <v>19.9467</v>
      </c>
      <c r="J1397" t="s">
        <v>270</v>
      </c>
      <c r="K1397">
        <v>8376</v>
      </c>
      <c r="L1397">
        <v>8060</v>
      </c>
      <c r="M1397" t="str">
        <f t="shared" si="147"/>
        <v>Dog100OverACSR</v>
      </c>
      <c r="N1397" t="str">
        <f>+VLOOKUP(M1397,LineCode!$E:$F,2,0)</f>
        <v>3p_11kV_100_ACSR_Al_o</v>
      </c>
      <c r="R1397" t="s">
        <v>296</v>
      </c>
      <c r="S1397" t="str">
        <f t="shared" si="148"/>
        <v>Line.line_KOT_8376_8060</v>
      </c>
      <c r="T1397" t="str">
        <f t="shared" si="149"/>
        <v>Bus1=8376</v>
      </c>
      <c r="U1397" t="str">
        <f t="shared" si="150"/>
        <v>Bus2=8060</v>
      </c>
      <c r="V1397" t="str">
        <f t="shared" si="151"/>
        <v>phases=3</v>
      </c>
      <c r="W1397" t="str">
        <f t="shared" si="152"/>
        <v>Linecode=3p_11kV_100_ACSR_Al_o</v>
      </c>
      <c r="X1397" t="str">
        <f t="shared" si="153"/>
        <v>Length=19.9467</v>
      </c>
      <c r="Y1397" t="s">
        <v>307</v>
      </c>
    </row>
    <row r="1398" spans="1:25" x14ac:dyDescent="0.25">
      <c r="A1398" t="s">
        <v>45</v>
      </c>
      <c r="B1398">
        <v>11</v>
      </c>
      <c r="C1398" t="s">
        <v>37</v>
      </c>
      <c r="D1398">
        <v>100</v>
      </c>
      <c r="E1398" t="s">
        <v>27</v>
      </c>
      <c r="F1398" t="s">
        <v>38</v>
      </c>
      <c r="G1398" t="s">
        <v>30</v>
      </c>
      <c r="H1398">
        <v>3</v>
      </c>
      <c r="I1398">
        <v>18.3108</v>
      </c>
      <c r="J1398" t="s">
        <v>270</v>
      </c>
      <c r="K1398">
        <v>8060</v>
      </c>
      <c r="L1398">
        <v>8061</v>
      </c>
      <c r="M1398" t="str">
        <f t="shared" si="147"/>
        <v>Dog100OverACSR</v>
      </c>
      <c r="N1398" t="str">
        <f>+VLOOKUP(M1398,LineCode!$E:$F,2,0)</f>
        <v>3p_11kV_100_ACSR_Al_o</v>
      </c>
      <c r="R1398" t="s">
        <v>296</v>
      </c>
      <c r="S1398" t="str">
        <f t="shared" si="148"/>
        <v>Line.line_KOT_8060_8061</v>
      </c>
      <c r="T1398" t="str">
        <f t="shared" si="149"/>
        <v>Bus1=8060</v>
      </c>
      <c r="U1398" t="str">
        <f t="shared" si="150"/>
        <v>Bus2=8061</v>
      </c>
      <c r="V1398" t="str">
        <f t="shared" si="151"/>
        <v>phases=3</v>
      </c>
      <c r="W1398" t="str">
        <f t="shared" si="152"/>
        <v>Linecode=3p_11kV_100_ACSR_Al_o</v>
      </c>
      <c r="X1398" t="str">
        <f t="shared" si="153"/>
        <v>Length=18.3108</v>
      </c>
      <c r="Y1398" t="s">
        <v>307</v>
      </c>
    </row>
    <row r="1399" spans="1:25" x14ac:dyDescent="0.25">
      <c r="A1399" t="s">
        <v>45</v>
      </c>
      <c r="B1399">
        <v>11</v>
      </c>
      <c r="C1399" t="s">
        <v>37</v>
      </c>
      <c r="D1399">
        <v>100</v>
      </c>
      <c r="E1399" t="s">
        <v>27</v>
      </c>
      <c r="F1399" t="s">
        <v>38</v>
      </c>
      <c r="G1399" t="s">
        <v>30</v>
      </c>
      <c r="H1399">
        <v>3</v>
      </c>
      <c r="I1399">
        <v>42.936300000000003</v>
      </c>
      <c r="J1399" t="s">
        <v>270</v>
      </c>
      <c r="K1399">
        <v>8061</v>
      </c>
      <c r="L1399">
        <v>8062</v>
      </c>
      <c r="M1399" t="str">
        <f t="shared" si="147"/>
        <v>Dog100OverACSR</v>
      </c>
      <c r="N1399" t="str">
        <f>+VLOOKUP(M1399,LineCode!$E:$F,2,0)</f>
        <v>3p_11kV_100_ACSR_Al_o</v>
      </c>
      <c r="R1399" t="s">
        <v>296</v>
      </c>
      <c r="S1399" t="str">
        <f t="shared" si="148"/>
        <v>Line.line_KOT_8061_8062</v>
      </c>
      <c r="T1399" t="str">
        <f t="shared" si="149"/>
        <v>Bus1=8061</v>
      </c>
      <c r="U1399" t="str">
        <f t="shared" si="150"/>
        <v>Bus2=8062</v>
      </c>
      <c r="V1399" t="str">
        <f t="shared" si="151"/>
        <v>phases=3</v>
      </c>
      <c r="W1399" t="str">
        <f t="shared" si="152"/>
        <v>Linecode=3p_11kV_100_ACSR_Al_o</v>
      </c>
      <c r="X1399" t="str">
        <f t="shared" si="153"/>
        <v>Length=42.9363</v>
      </c>
      <c r="Y1399" t="s">
        <v>307</v>
      </c>
    </row>
    <row r="1400" spans="1:25" x14ac:dyDescent="0.25">
      <c r="A1400" t="s">
        <v>45</v>
      </c>
      <c r="B1400">
        <v>11</v>
      </c>
      <c r="C1400" t="s">
        <v>37</v>
      </c>
      <c r="D1400">
        <v>100</v>
      </c>
      <c r="E1400" t="s">
        <v>27</v>
      </c>
      <c r="F1400" t="s">
        <v>38</v>
      </c>
      <c r="G1400" t="s">
        <v>30</v>
      </c>
      <c r="H1400">
        <v>3</v>
      </c>
      <c r="I1400">
        <v>40.094799999999999</v>
      </c>
      <c r="J1400" t="s">
        <v>270</v>
      </c>
      <c r="K1400">
        <v>8050</v>
      </c>
      <c r="L1400">
        <v>8049</v>
      </c>
      <c r="M1400" t="str">
        <f t="shared" si="147"/>
        <v>Dog100OverACSR</v>
      </c>
      <c r="N1400" t="str">
        <f>+VLOOKUP(M1400,LineCode!$E:$F,2,0)</f>
        <v>3p_11kV_100_ACSR_Al_o</v>
      </c>
      <c r="R1400" t="s">
        <v>296</v>
      </c>
      <c r="S1400" t="str">
        <f t="shared" si="148"/>
        <v>Line.line_KOT_8050_8049</v>
      </c>
      <c r="T1400" t="str">
        <f t="shared" si="149"/>
        <v>Bus1=8050</v>
      </c>
      <c r="U1400" t="str">
        <f t="shared" si="150"/>
        <v>Bus2=8049</v>
      </c>
      <c r="V1400" t="str">
        <f t="shared" si="151"/>
        <v>phases=3</v>
      </c>
      <c r="W1400" t="str">
        <f t="shared" si="152"/>
        <v>Linecode=3p_11kV_100_ACSR_Al_o</v>
      </c>
      <c r="X1400" t="str">
        <f t="shared" si="153"/>
        <v>Length=40.0948</v>
      </c>
      <c r="Y1400" t="s">
        <v>307</v>
      </c>
    </row>
    <row r="1401" spans="1:25" x14ac:dyDescent="0.25">
      <c r="A1401" t="s">
        <v>45</v>
      </c>
      <c r="B1401">
        <v>11</v>
      </c>
      <c r="C1401" t="s">
        <v>42</v>
      </c>
      <c r="D1401">
        <v>120</v>
      </c>
      <c r="E1401" t="s">
        <v>27</v>
      </c>
      <c r="F1401" t="s">
        <v>28</v>
      </c>
      <c r="G1401" t="s">
        <v>49</v>
      </c>
      <c r="H1401">
        <v>3</v>
      </c>
      <c r="I1401">
        <v>14.876300000000001</v>
      </c>
      <c r="J1401" t="s">
        <v>270</v>
      </c>
      <c r="K1401">
        <v>8049</v>
      </c>
      <c r="L1401">
        <v>8048</v>
      </c>
      <c r="M1401" t="str">
        <f t="shared" si="147"/>
        <v>XLPE120UnderCovered</v>
      </c>
      <c r="N1401" t="str">
        <f>+VLOOKUP(M1401,LineCode!$E:$F,2,0)</f>
        <v>3p_11kV_120_XLPE_Al_u</v>
      </c>
      <c r="R1401" t="s">
        <v>296</v>
      </c>
      <c r="S1401" t="str">
        <f t="shared" si="148"/>
        <v>Line.line_KOT_8049_8048</v>
      </c>
      <c r="T1401" t="str">
        <f t="shared" si="149"/>
        <v>Bus1=8049</v>
      </c>
      <c r="U1401" t="str">
        <f t="shared" si="150"/>
        <v>Bus2=8048</v>
      </c>
      <c r="V1401" t="str">
        <f t="shared" si="151"/>
        <v>phases=3</v>
      </c>
      <c r="W1401" t="str">
        <f t="shared" si="152"/>
        <v>Linecode=3p_11kV_120_XLPE_Al_u</v>
      </c>
      <c r="X1401" t="str">
        <f t="shared" si="153"/>
        <v>Length=14.8763</v>
      </c>
      <c r="Y1401" t="s">
        <v>307</v>
      </c>
    </row>
    <row r="1402" spans="1:25" x14ac:dyDescent="0.25">
      <c r="A1402" t="s">
        <v>45</v>
      </c>
      <c r="B1402">
        <v>11</v>
      </c>
      <c r="C1402" t="s">
        <v>42</v>
      </c>
      <c r="D1402">
        <v>120</v>
      </c>
      <c r="E1402" t="s">
        <v>27</v>
      </c>
      <c r="F1402" t="s">
        <v>28</v>
      </c>
      <c r="G1402" t="s">
        <v>49</v>
      </c>
      <c r="H1402">
        <v>3</v>
      </c>
      <c r="I1402">
        <v>14.249000000000001</v>
      </c>
      <c r="J1402" t="s">
        <v>270</v>
      </c>
      <c r="K1402">
        <v>8048</v>
      </c>
      <c r="L1402">
        <v>8047</v>
      </c>
      <c r="M1402" t="str">
        <f t="shared" si="147"/>
        <v>XLPE120UnderCovered</v>
      </c>
      <c r="N1402" t="str">
        <f>+VLOOKUP(M1402,LineCode!$E:$F,2,0)</f>
        <v>3p_11kV_120_XLPE_Al_u</v>
      </c>
      <c r="R1402" t="s">
        <v>296</v>
      </c>
      <c r="S1402" t="str">
        <f t="shared" si="148"/>
        <v>Line.line_KOT_8048_8047</v>
      </c>
      <c r="T1402" t="str">
        <f t="shared" si="149"/>
        <v>Bus1=8048</v>
      </c>
      <c r="U1402" t="str">
        <f t="shared" si="150"/>
        <v>Bus2=8047</v>
      </c>
      <c r="V1402" t="str">
        <f t="shared" si="151"/>
        <v>phases=3</v>
      </c>
      <c r="W1402" t="str">
        <f t="shared" si="152"/>
        <v>Linecode=3p_11kV_120_XLPE_Al_u</v>
      </c>
      <c r="X1402" t="str">
        <f t="shared" si="153"/>
        <v>Length=14.249</v>
      </c>
      <c r="Y1402" t="s">
        <v>307</v>
      </c>
    </row>
    <row r="1403" spans="1:25" x14ac:dyDescent="0.25">
      <c r="A1403" t="s">
        <v>45</v>
      </c>
      <c r="B1403">
        <v>11</v>
      </c>
      <c r="C1403" t="s">
        <v>42</v>
      </c>
      <c r="D1403">
        <v>120</v>
      </c>
      <c r="E1403" t="s">
        <v>27</v>
      </c>
      <c r="F1403" t="s">
        <v>28</v>
      </c>
      <c r="G1403" t="s">
        <v>49</v>
      </c>
      <c r="H1403">
        <v>3</v>
      </c>
      <c r="I1403">
        <v>24.309200000000001</v>
      </c>
      <c r="J1403" t="s">
        <v>270</v>
      </c>
      <c r="K1403">
        <v>8047</v>
      </c>
      <c r="L1403">
        <v>8046</v>
      </c>
      <c r="M1403" t="str">
        <f t="shared" si="147"/>
        <v>XLPE120UnderCovered</v>
      </c>
      <c r="N1403" t="str">
        <f>+VLOOKUP(M1403,LineCode!$E:$F,2,0)</f>
        <v>3p_11kV_120_XLPE_Al_u</v>
      </c>
      <c r="R1403" t="s">
        <v>296</v>
      </c>
      <c r="S1403" t="str">
        <f t="shared" si="148"/>
        <v>Line.line_KOT_8047_8046</v>
      </c>
      <c r="T1403" t="str">
        <f t="shared" si="149"/>
        <v>Bus1=8047</v>
      </c>
      <c r="U1403" t="str">
        <f t="shared" si="150"/>
        <v>Bus2=8046</v>
      </c>
      <c r="V1403" t="str">
        <f t="shared" si="151"/>
        <v>phases=3</v>
      </c>
      <c r="W1403" t="str">
        <f t="shared" si="152"/>
        <v>Linecode=3p_11kV_120_XLPE_Al_u</v>
      </c>
      <c r="X1403" t="str">
        <f t="shared" si="153"/>
        <v>Length=24.3092</v>
      </c>
      <c r="Y1403" t="s">
        <v>307</v>
      </c>
    </row>
    <row r="1404" spans="1:25" x14ac:dyDescent="0.25">
      <c r="A1404" t="s">
        <v>45</v>
      </c>
      <c r="B1404">
        <v>11</v>
      </c>
      <c r="C1404" t="s">
        <v>42</v>
      </c>
      <c r="D1404">
        <v>120</v>
      </c>
      <c r="E1404" t="s">
        <v>27</v>
      </c>
      <c r="F1404" t="s">
        <v>28</v>
      </c>
      <c r="G1404" t="s">
        <v>49</v>
      </c>
      <c r="H1404">
        <v>3</v>
      </c>
      <c r="I1404">
        <v>16.690300000000001</v>
      </c>
      <c r="J1404" t="s">
        <v>270</v>
      </c>
      <c r="K1404">
        <v>8046</v>
      </c>
      <c r="L1404">
        <v>8045</v>
      </c>
      <c r="M1404" t="str">
        <f t="shared" si="147"/>
        <v>XLPE120UnderCovered</v>
      </c>
      <c r="N1404" t="str">
        <f>+VLOOKUP(M1404,LineCode!$E:$F,2,0)</f>
        <v>3p_11kV_120_XLPE_Al_u</v>
      </c>
      <c r="R1404" t="s">
        <v>296</v>
      </c>
      <c r="S1404" t="str">
        <f t="shared" si="148"/>
        <v>Line.line_KOT_8046_8045</v>
      </c>
      <c r="T1404" t="str">
        <f t="shared" si="149"/>
        <v>Bus1=8046</v>
      </c>
      <c r="U1404" t="str">
        <f t="shared" si="150"/>
        <v>Bus2=8045</v>
      </c>
      <c r="V1404" t="str">
        <f t="shared" si="151"/>
        <v>phases=3</v>
      </c>
      <c r="W1404" t="str">
        <f t="shared" si="152"/>
        <v>Linecode=3p_11kV_120_XLPE_Al_u</v>
      </c>
      <c r="X1404" t="str">
        <f t="shared" si="153"/>
        <v>Length=16.6903</v>
      </c>
      <c r="Y1404" t="s">
        <v>307</v>
      </c>
    </row>
    <row r="1405" spans="1:25" x14ac:dyDescent="0.25">
      <c r="A1405" t="s">
        <v>45</v>
      </c>
      <c r="B1405">
        <v>11</v>
      </c>
      <c r="C1405" t="s">
        <v>42</v>
      </c>
      <c r="D1405">
        <v>120</v>
      </c>
      <c r="E1405" t="s">
        <v>27</v>
      </c>
      <c r="F1405" t="s">
        <v>28</v>
      </c>
      <c r="G1405" t="s">
        <v>49</v>
      </c>
      <c r="H1405">
        <v>3</v>
      </c>
      <c r="I1405">
        <v>21.454699999999999</v>
      </c>
      <c r="J1405" t="s">
        <v>270</v>
      </c>
      <c r="K1405">
        <v>8045</v>
      </c>
      <c r="L1405">
        <v>8044</v>
      </c>
      <c r="M1405" t="str">
        <f t="shared" si="147"/>
        <v>XLPE120UnderCovered</v>
      </c>
      <c r="N1405" t="str">
        <f>+VLOOKUP(M1405,LineCode!$E:$F,2,0)</f>
        <v>3p_11kV_120_XLPE_Al_u</v>
      </c>
      <c r="R1405" t="s">
        <v>296</v>
      </c>
      <c r="S1405" t="str">
        <f t="shared" si="148"/>
        <v>Line.line_KOT_8045_8044</v>
      </c>
      <c r="T1405" t="str">
        <f t="shared" si="149"/>
        <v>Bus1=8045</v>
      </c>
      <c r="U1405" t="str">
        <f t="shared" si="150"/>
        <v>Bus2=8044</v>
      </c>
      <c r="V1405" t="str">
        <f t="shared" si="151"/>
        <v>phases=3</v>
      </c>
      <c r="W1405" t="str">
        <f t="shared" si="152"/>
        <v>Linecode=3p_11kV_120_XLPE_Al_u</v>
      </c>
      <c r="X1405" t="str">
        <f t="shared" si="153"/>
        <v>Length=21.4547</v>
      </c>
      <c r="Y1405" t="s">
        <v>307</v>
      </c>
    </row>
    <row r="1406" spans="1:25" x14ac:dyDescent="0.25">
      <c r="A1406" t="s">
        <v>45</v>
      </c>
      <c r="B1406">
        <v>11</v>
      </c>
      <c r="C1406" t="s">
        <v>42</v>
      </c>
      <c r="D1406">
        <v>120</v>
      </c>
      <c r="E1406" t="s">
        <v>27</v>
      </c>
      <c r="F1406" t="s">
        <v>28</v>
      </c>
      <c r="G1406" t="s">
        <v>49</v>
      </c>
      <c r="H1406">
        <v>3</v>
      </c>
      <c r="I1406">
        <v>20.2212</v>
      </c>
      <c r="J1406" t="s">
        <v>270</v>
      </c>
      <c r="K1406">
        <v>8044</v>
      </c>
      <c r="L1406">
        <v>8043</v>
      </c>
      <c r="M1406" t="str">
        <f t="shared" si="147"/>
        <v>XLPE120UnderCovered</v>
      </c>
      <c r="N1406" t="str">
        <f>+VLOOKUP(M1406,LineCode!$E:$F,2,0)</f>
        <v>3p_11kV_120_XLPE_Al_u</v>
      </c>
      <c r="R1406" t="s">
        <v>296</v>
      </c>
      <c r="S1406" t="str">
        <f t="shared" si="148"/>
        <v>Line.line_KOT_8044_8043</v>
      </c>
      <c r="T1406" t="str">
        <f t="shared" si="149"/>
        <v>Bus1=8044</v>
      </c>
      <c r="U1406" t="str">
        <f t="shared" si="150"/>
        <v>Bus2=8043</v>
      </c>
      <c r="V1406" t="str">
        <f t="shared" si="151"/>
        <v>phases=3</v>
      </c>
      <c r="W1406" t="str">
        <f t="shared" si="152"/>
        <v>Linecode=3p_11kV_120_XLPE_Al_u</v>
      </c>
      <c r="X1406" t="str">
        <f t="shared" si="153"/>
        <v>Length=20.2212</v>
      </c>
      <c r="Y1406" t="s">
        <v>307</v>
      </c>
    </row>
    <row r="1407" spans="1:25" x14ac:dyDescent="0.25">
      <c r="A1407" t="s">
        <v>45</v>
      </c>
      <c r="B1407">
        <v>11</v>
      </c>
      <c r="C1407" t="s">
        <v>42</v>
      </c>
      <c r="D1407">
        <v>120</v>
      </c>
      <c r="E1407" t="s">
        <v>27</v>
      </c>
      <c r="F1407" t="s">
        <v>28</v>
      </c>
      <c r="G1407" t="s">
        <v>49</v>
      </c>
      <c r="H1407">
        <v>3</v>
      </c>
      <c r="I1407">
        <v>18.796299999999999</v>
      </c>
      <c r="J1407" t="s">
        <v>270</v>
      </c>
      <c r="K1407">
        <v>8043</v>
      </c>
      <c r="L1407">
        <v>8042</v>
      </c>
      <c r="M1407" t="str">
        <f t="shared" si="147"/>
        <v>XLPE120UnderCovered</v>
      </c>
      <c r="N1407" t="str">
        <f>+VLOOKUP(M1407,LineCode!$E:$F,2,0)</f>
        <v>3p_11kV_120_XLPE_Al_u</v>
      </c>
      <c r="R1407" t="s">
        <v>296</v>
      </c>
      <c r="S1407" t="str">
        <f t="shared" si="148"/>
        <v>Line.line_KOT_8043_8042</v>
      </c>
      <c r="T1407" t="str">
        <f t="shared" si="149"/>
        <v>Bus1=8043</v>
      </c>
      <c r="U1407" t="str">
        <f t="shared" si="150"/>
        <v>Bus2=8042</v>
      </c>
      <c r="V1407" t="str">
        <f t="shared" si="151"/>
        <v>phases=3</v>
      </c>
      <c r="W1407" t="str">
        <f t="shared" si="152"/>
        <v>Linecode=3p_11kV_120_XLPE_Al_u</v>
      </c>
      <c r="X1407" t="str">
        <f t="shared" si="153"/>
        <v>Length=18.7963</v>
      </c>
      <c r="Y1407" t="s">
        <v>307</v>
      </c>
    </row>
    <row r="1408" spans="1:25" x14ac:dyDescent="0.25">
      <c r="A1408" t="s">
        <v>45</v>
      </c>
      <c r="B1408">
        <v>11</v>
      </c>
      <c r="C1408" t="s">
        <v>42</v>
      </c>
      <c r="D1408">
        <v>120</v>
      </c>
      <c r="E1408" t="s">
        <v>27</v>
      </c>
      <c r="F1408" t="s">
        <v>28</v>
      </c>
      <c r="G1408" t="s">
        <v>49</v>
      </c>
      <c r="H1408">
        <v>3</v>
      </c>
      <c r="I1408">
        <v>23.792400000000001</v>
      </c>
      <c r="J1408" t="s">
        <v>270</v>
      </c>
      <c r="K1408">
        <v>8042</v>
      </c>
      <c r="L1408">
        <v>8041</v>
      </c>
      <c r="M1408" t="str">
        <f t="shared" si="147"/>
        <v>XLPE120UnderCovered</v>
      </c>
      <c r="N1408" t="str">
        <f>+VLOOKUP(M1408,LineCode!$E:$F,2,0)</f>
        <v>3p_11kV_120_XLPE_Al_u</v>
      </c>
      <c r="R1408" t="s">
        <v>296</v>
      </c>
      <c r="S1408" t="str">
        <f t="shared" si="148"/>
        <v>Line.line_KOT_8042_8041</v>
      </c>
      <c r="T1408" t="str">
        <f t="shared" si="149"/>
        <v>Bus1=8042</v>
      </c>
      <c r="U1408" t="str">
        <f t="shared" si="150"/>
        <v>Bus2=8041</v>
      </c>
      <c r="V1408" t="str">
        <f t="shared" si="151"/>
        <v>phases=3</v>
      </c>
      <c r="W1408" t="str">
        <f t="shared" si="152"/>
        <v>Linecode=3p_11kV_120_XLPE_Al_u</v>
      </c>
      <c r="X1408" t="str">
        <f t="shared" si="153"/>
        <v>Length=23.7924</v>
      </c>
      <c r="Y1408" t="s">
        <v>307</v>
      </c>
    </row>
    <row r="1409" spans="1:25" x14ac:dyDescent="0.25">
      <c r="A1409" t="s">
        <v>45</v>
      </c>
      <c r="B1409">
        <v>11</v>
      </c>
      <c r="C1409" t="s">
        <v>42</v>
      </c>
      <c r="D1409">
        <v>120</v>
      </c>
      <c r="E1409" t="s">
        <v>27</v>
      </c>
      <c r="F1409" t="s">
        <v>28</v>
      </c>
      <c r="G1409" t="s">
        <v>49</v>
      </c>
      <c r="H1409">
        <v>3</v>
      </c>
      <c r="I1409">
        <v>30.186199999999999</v>
      </c>
      <c r="J1409" t="s">
        <v>270</v>
      </c>
      <c r="K1409">
        <v>8041</v>
      </c>
      <c r="L1409">
        <v>8040</v>
      </c>
      <c r="M1409" t="str">
        <f t="shared" si="147"/>
        <v>XLPE120UnderCovered</v>
      </c>
      <c r="N1409" t="str">
        <f>+VLOOKUP(M1409,LineCode!$E:$F,2,0)</f>
        <v>3p_11kV_120_XLPE_Al_u</v>
      </c>
      <c r="R1409" t="s">
        <v>296</v>
      </c>
      <c r="S1409" t="str">
        <f t="shared" si="148"/>
        <v>Line.line_KOT_8041_8040</v>
      </c>
      <c r="T1409" t="str">
        <f t="shared" si="149"/>
        <v>Bus1=8041</v>
      </c>
      <c r="U1409" t="str">
        <f t="shared" si="150"/>
        <v>Bus2=8040</v>
      </c>
      <c r="V1409" t="str">
        <f t="shared" si="151"/>
        <v>phases=3</v>
      </c>
      <c r="W1409" t="str">
        <f t="shared" si="152"/>
        <v>Linecode=3p_11kV_120_XLPE_Al_u</v>
      </c>
      <c r="X1409" t="str">
        <f t="shared" si="153"/>
        <v>Length=30.1862</v>
      </c>
      <c r="Y1409" t="s">
        <v>307</v>
      </c>
    </row>
    <row r="1410" spans="1:25" x14ac:dyDescent="0.25">
      <c r="A1410" t="s">
        <v>45</v>
      </c>
      <c r="B1410">
        <v>11</v>
      </c>
      <c r="C1410" t="s">
        <v>42</v>
      </c>
      <c r="D1410">
        <v>120</v>
      </c>
      <c r="E1410" t="s">
        <v>27</v>
      </c>
      <c r="F1410" t="s">
        <v>28</v>
      </c>
      <c r="G1410" t="s">
        <v>49</v>
      </c>
      <c r="H1410">
        <v>3</v>
      </c>
      <c r="I1410">
        <v>24.410299999999999</v>
      </c>
      <c r="J1410" t="s">
        <v>270</v>
      </c>
      <c r="K1410">
        <v>8040</v>
      </c>
      <c r="L1410">
        <v>8039</v>
      </c>
      <c r="M1410" t="str">
        <f t="shared" ref="M1410:M1473" si="154">C1410&amp;D1410&amp;F1410&amp;G1410</f>
        <v>XLPE120UnderCovered</v>
      </c>
      <c r="N1410" t="str">
        <f>+VLOOKUP(M1410,LineCode!$E:$F,2,0)</f>
        <v>3p_11kV_120_XLPE_Al_u</v>
      </c>
      <c r="R1410" t="s">
        <v>296</v>
      </c>
      <c r="S1410" t="str">
        <f t="shared" si="148"/>
        <v>Line.line_KOT_8040_8039</v>
      </c>
      <c r="T1410" t="str">
        <f t="shared" si="149"/>
        <v>Bus1=8040</v>
      </c>
      <c r="U1410" t="str">
        <f t="shared" si="150"/>
        <v>Bus2=8039</v>
      </c>
      <c r="V1410" t="str">
        <f t="shared" si="151"/>
        <v>phases=3</v>
      </c>
      <c r="W1410" t="str">
        <f t="shared" si="152"/>
        <v>Linecode=3p_11kV_120_XLPE_Al_u</v>
      </c>
      <c r="X1410" t="str">
        <f t="shared" si="153"/>
        <v>Length=24.4103</v>
      </c>
      <c r="Y1410" t="s">
        <v>307</v>
      </c>
    </row>
    <row r="1411" spans="1:25" x14ac:dyDescent="0.25">
      <c r="A1411" t="s">
        <v>45</v>
      </c>
      <c r="B1411">
        <v>11</v>
      </c>
      <c r="C1411" t="s">
        <v>37</v>
      </c>
      <c r="D1411">
        <v>100</v>
      </c>
      <c r="E1411" t="s">
        <v>27</v>
      </c>
      <c r="F1411" t="s">
        <v>38</v>
      </c>
      <c r="G1411" t="s">
        <v>30</v>
      </c>
      <c r="H1411">
        <v>3</v>
      </c>
      <c r="I1411">
        <v>23.951699999999999</v>
      </c>
      <c r="J1411" t="s">
        <v>270</v>
      </c>
      <c r="K1411">
        <v>8039</v>
      </c>
      <c r="L1411">
        <v>8038</v>
      </c>
      <c r="M1411" t="str">
        <f t="shared" si="154"/>
        <v>Dog100OverACSR</v>
      </c>
      <c r="N1411" t="str">
        <f>+VLOOKUP(M1411,LineCode!$E:$F,2,0)</f>
        <v>3p_11kV_100_ACSR_Al_o</v>
      </c>
      <c r="R1411" t="s">
        <v>296</v>
      </c>
      <c r="S1411" t="str">
        <f t="shared" ref="S1411:S1474" si="155">"Line.line_"&amp;J1411&amp;"_"&amp;K1411&amp;"_"&amp;L1411</f>
        <v>Line.line_KOT_8039_8038</v>
      </c>
      <c r="T1411" t="str">
        <f t="shared" ref="T1411:T1474" si="156">"Bus1="&amp;K1411</f>
        <v>Bus1=8039</v>
      </c>
      <c r="U1411" t="str">
        <f t="shared" ref="U1411:U1474" si="157">"Bus2="&amp;L1411</f>
        <v>Bus2=8038</v>
      </c>
      <c r="V1411" t="str">
        <f t="shared" ref="V1411:V1474" si="158">"phases="&amp;H1411</f>
        <v>phases=3</v>
      </c>
      <c r="W1411" t="str">
        <f t="shared" ref="W1411:W1474" si="159">"Linecode="&amp;N1411</f>
        <v>Linecode=3p_11kV_100_ACSR_Al_o</v>
      </c>
      <c r="X1411" t="str">
        <f t="shared" ref="X1411:X1474" si="160">"Length="&amp;I1411</f>
        <v>Length=23.9517</v>
      </c>
      <c r="Y1411" t="s">
        <v>307</v>
      </c>
    </row>
    <row r="1412" spans="1:25" x14ac:dyDescent="0.25">
      <c r="A1412" t="s">
        <v>45</v>
      </c>
      <c r="B1412">
        <v>11</v>
      </c>
      <c r="C1412" t="s">
        <v>37</v>
      </c>
      <c r="D1412">
        <v>100</v>
      </c>
      <c r="E1412" t="s">
        <v>27</v>
      </c>
      <c r="F1412" t="s">
        <v>38</v>
      </c>
      <c r="G1412" t="s">
        <v>30</v>
      </c>
      <c r="H1412">
        <v>3</v>
      </c>
      <c r="I1412">
        <v>16.545400000000001</v>
      </c>
      <c r="J1412" t="s">
        <v>270</v>
      </c>
      <c r="K1412">
        <v>8038</v>
      </c>
      <c r="L1412">
        <v>8037</v>
      </c>
      <c r="M1412" t="str">
        <f t="shared" si="154"/>
        <v>Dog100OverACSR</v>
      </c>
      <c r="N1412" t="str">
        <f>+VLOOKUP(M1412,LineCode!$E:$F,2,0)</f>
        <v>3p_11kV_100_ACSR_Al_o</v>
      </c>
      <c r="R1412" t="s">
        <v>296</v>
      </c>
      <c r="S1412" t="str">
        <f t="shared" si="155"/>
        <v>Line.line_KOT_8038_8037</v>
      </c>
      <c r="T1412" t="str">
        <f t="shared" si="156"/>
        <v>Bus1=8038</v>
      </c>
      <c r="U1412" t="str">
        <f t="shared" si="157"/>
        <v>Bus2=8037</v>
      </c>
      <c r="V1412" t="str">
        <f t="shared" si="158"/>
        <v>phases=3</v>
      </c>
      <c r="W1412" t="str">
        <f t="shared" si="159"/>
        <v>Linecode=3p_11kV_100_ACSR_Al_o</v>
      </c>
      <c r="X1412" t="str">
        <f t="shared" si="160"/>
        <v>Length=16.5454</v>
      </c>
      <c r="Y1412" t="s">
        <v>307</v>
      </c>
    </row>
    <row r="1413" spans="1:25" x14ac:dyDescent="0.25">
      <c r="A1413" t="s">
        <v>45</v>
      </c>
      <c r="B1413">
        <v>11</v>
      </c>
      <c r="C1413" t="s">
        <v>37</v>
      </c>
      <c r="D1413">
        <v>100</v>
      </c>
      <c r="E1413" t="s">
        <v>27</v>
      </c>
      <c r="F1413" t="s">
        <v>38</v>
      </c>
      <c r="G1413" t="s">
        <v>30</v>
      </c>
      <c r="H1413">
        <v>3</v>
      </c>
      <c r="I1413">
        <v>10.718299999999999</v>
      </c>
      <c r="J1413" t="s">
        <v>270</v>
      </c>
      <c r="K1413">
        <v>8037</v>
      </c>
      <c r="L1413">
        <v>8036</v>
      </c>
      <c r="M1413" t="str">
        <f t="shared" si="154"/>
        <v>Dog100OverACSR</v>
      </c>
      <c r="N1413" t="str">
        <f>+VLOOKUP(M1413,LineCode!$E:$F,2,0)</f>
        <v>3p_11kV_100_ACSR_Al_o</v>
      </c>
      <c r="R1413" t="s">
        <v>296</v>
      </c>
      <c r="S1413" t="str">
        <f t="shared" si="155"/>
        <v>Line.line_KOT_8037_8036</v>
      </c>
      <c r="T1413" t="str">
        <f t="shared" si="156"/>
        <v>Bus1=8037</v>
      </c>
      <c r="U1413" t="str">
        <f t="shared" si="157"/>
        <v>Bus2=8036</v>
      </c>
      <c r="V1413" t="str">
        <f t="shared" si="158"/>
        <v>phases=3</v>
      </c>
      <c r="W1413" t="str">
        <f t="shared" si="159"/>
        <v>Linecode=3p_11kV_100_ACSR_Al_o</v>
      </c>
      <c r="X1413" t="str">
        <f t="shared" si="160"/>
        <v>Length=10.7183</v>
      </c>
      <c r="Y1413" t="s">
        <v>307</v>
      </c>
    </row>
    <row r="1414" spans="1:25" x14ac:dyDescent="0.25">
      <c r="A1414" t="s">
        <v>45</v>
      </c>
      <c r="B1414">
        <v>11</v>
      </c>
      <c r="C1414" t="s">
        <v>37</v>
      </c>
      <c r="D1414">
        <v>100</v>
      </c>
      <c r="E1414" t="s">
        <v>27</v>
      </c>
      <c r="F1414" t="s">
        <v>38</v>
      </c>
      <c r="G1414" t="s">
        <v>30</v>
      </c>
      <c r="H1414">
        <v>3</v>
      </c>
      <c r="I1414">
        <v>14.478899999999999</v>
      </c>
      <c r="J1414" t="s">
        <v>270</v>
      </c>
      <c r="K1414">
        <v>8036</v>
      </c>
      <c r="L1414">
        <v>8035</v>
      </c>
      <c r="M1414" t="str">
        <f t="shared" si="154"/>
        <v>Dog100OverACSR</v>
      </c>
      <c r="N1414" t="str">
        <f>+VLOOKUP(M1414,LineCode!$E:$F,2,0)</f>
        <v>3p_11kV_100_ACSR_Al_o</v>
      </c>
      <c r="R1414" t="s">
        <v>296</v>
      </c>
      <c r="S1414" t="str">
        <f t="shared" si="155"/>
        <v>Line.line_KOT_8036_8035</v>
      </c>
      <c r="T1414" t="str">
        <f t="shared" si="156"/>
        <v>Bus1=8036</v>
      </c>
      <c r="U1414" t="str">
        <f t="shared" si="157"/>
        <v>Bus2=8035</v>
      </c>
      <c r="V1414" t="str">
        <f t="shared" si="158"/>
        <v>phases=3</v>
      </c>
      <c r="W1414" t="str">
        <f t="shared" si="159"/>
        <v>Linecode=3p_11kV_100_ACSR_Al_o</v>
      </c>
      <c r="X1414" t="str">
        <f t="shared" si="160"/>
        <v>Length=14.4789</v>
      </c>
      <c r="Y1414" t="s">
        <v>307</v>
      </c>
    </row>
    <row r="1415" spans="1:25" x14ac:dyDescent="0.25">
      <c r="A1415" t="s">
        <v>45</v>
      </c>
      <c r="B1415">
        <v>11</v>
      </c>
      <c r="C1415" t="s">
        <v>37</v>
      </c>
      <c r="D1415">
        <v>100</v>
      </c>
      <c r="E1415" t="s">
        <v>27</v>
      </c>
      <c r="F1415" t="s">
        <v>38</v>
      </c>
      <c r="G1415" t="s">
        <v>30</v>
      </c>
      <c r="H1415">
        <v>3</v>
      </c>
      <c r="I1415">
        <v>10.530200000000001</v>
      </c>
      <c r="J1415" t="s">
        <v>270</v>
      </c>
      <c r="K1415">
        <v>8035</v>
      </c>
      <c r="L1415">
        <v>8034</v>
      </c>
      <c r="M1415" t="str">
        <f t="shared" si="154"/>
        <v>Dog100OverACSR</v>
      </c>
      <c r="N1415" t="str">
        <f>+VLOOKUP(M1415,LineCode!$E:$F,2,0)</f>
        <v>3p_11kV_100_ACSR_Al_o</v>
      </c>
      <c r="R1415" t="s">
        <v>296</v>
      </c>
      <c r="S1415" t="str">
        <f t="shared" si="155"/>
        <v>Line.line_KOT_8035_8034</v>
      </c>
      <c r="T1415" t="str">
        <f t="shared" si="156"/>
        <v>Bus1=8035</v>
      </c>
      <c r="U1415" t="str">
        <f t="shared" si="157"/>
        <v>Bus2=8034</v>
      </c>
      <c r="V1415" t="str">
        <f t="shared" si="158"/>
        <v>phases=3</v>
      </c>
      <c r="W1415" t="str">
        <f t="shared" si="159"/>
        <v>Linecode=3p_11kV_100_ACSR_Al_o</v>
      </c>
      <c r="X1415" t="str">
        <f t="shared" si="160"/>
        <v>Length=10.5302</v>
      </c>
      <c r="Y1415" t="s">
        <v>307</v>
      </c>
    </row>
    <row r="1416" spans="1:25" x14ac:dyDescent="0.25">
      <c r="A1416" t="s">
        <v>45</v>
      </c>
      <c r="B1416">
        <v>11</v>
      </c>
      <c r="C1416" t="s">
        <v>37</v>
      </c>
      <c r="D1416">
        <v>100</v>
      </c>
      <c r="E1416" t="s">
        <v>27</v>
      </c>
      <c r="F1416" t="s">
        <v>38</v>
      </c>
      <c r="G1416" t="s">
        <v>30</v>
      </c>
      <c r="H1416">
        <v>3</v>
      </c>
      <c r="I1416">
        <v>11.126200000000001</v>
      </c>
      <c r="J1416" t="s">
        <v>270</v>
      </c>
      <c r="K1416">
        <v>8034</v>
      </c>
      <c r="L1416">
        <v>8033</v>
      </c>
      <c r="M1416" t="str">
        <f t="shared" si="154"/>
        <v>Dog100OverACSR</v>
      </c>
      <c r="N1416" t="str">
        <f>+VLOOKUP(M1416,LineCode!$E:$F,2,0)</f>
        <v>3p_11kV_100_ACSR_Al_o</v>
      </c>
      <c r="R1416" t="s">
        <v>296</v>
      </c>
      <c r="S1416" t="str">
        <f t="shared" si="155"/>
        <v>Line.line_KOT_8034_8033</v>
      </c>
      <c r="T1416" t="str">
        <f t="shared" si="156"/>
        <v>Bus1=8034</v>
      </c>
      <c r="U1416" t="str">
        <f t="shared" si="157"/>
        <v>Bus2=8033</v>
      </c>
      <c r="V1416" t="str">
        <f t="shared" si="158"/>
        <v>phases=3</v>
      </c>
      <c r="W1416" t="str">
        <f t="shared" si="159"/>
        <v>Linecode=3p_11kV_100_ACSR_Al_o</v>
      </c>
      <c r="X1416" t="str">
        <f t="shared" si="160"/>
        <v>Length=11.1262</v>
      </c>
      <c r="Y1416" t="s">
        <v>307</v>
      </c>
    </row>
    <row r="1417" spans="1:25" x14ac:dyDescent="0.25">
      <c r="A1417" t="s">
        <v>45</v>
      </c>
      <c r="B1417">
        <v>11</v>
      </c>
      <c r="C1417" t="s">
        <v>37</v>
      </c>
      <c r="D1417">
        <v>100</v>
      </c>
      <c r="E1417" t="s">
        <v>27</v>
      </c>
      <c r="F1417" t="s">
        <v>38</v>
      </c>
      <c r="G1417" t="s">
        <v>30</v>
      </c>
      <c r="H1417">
        <v>3</v>
      </c>
      <c r="I1417">
        <v>14.4026</v>
      </c>
      <c r="J1417" t="s">
        <v>270</v>
      </c>
      <c r="K1417">
        <v>8033</v>
      </c>
      <c r="L1417">
        <v>8032</v>
      </c>
      <c r="M1417" t="str">
        <f t="shared" si="154"/>
        <v>Dog100OverACSR</v>
      </c>
      <c r="N1417" t="str">
        <f>+VLOOKUP(M1417,LineCode!$E:$F,2,0)</f>
        <v>3p_11kV_100_ACSR_Al_o</v>
      </c>
      <c r="R1417" t="s">
        <v>296</v>
      </c>
      <c r="S1417" t="str">
        <f t="shared" si="155"/>
        <v>Line.line_KOT_8033_8032</v>
      </c>
      <c r="T1417" t="str">
        <f t="shared" si="156"/>
        <v>Bus1=8033</v>
      </c>
      <c r="U1417" t="str">
        <f t="shared" si="157"/>
        <v>Bus2=8032</v>
      </c>
      <c r="V1417" t="str">
        <f t="shared" si="158"/>
        <v>phases=3</v>
      </c>
      <c r="W1417" t="str">
        <f t="shared" si="159"/>
        <v>Linecode=3p_11kV_100_ACSR_Al_o</v>
      </c>
      <c r="X1417" t="str">
        <f t="shared" si="160"/>
        <v>Length=14.4026</v>
      </c>
      <c r="Y1417" t="s">
        <v>307</v>
      </c>
    </row>
    <row r="1418" spans="1:25" x14ac:dyDescent="0.25">
      <c r="A1418" t="s">
        <v>45</v>
      </c>
      <c r="B1418">
        <v>11</v>
      </c>
      <c r="C1418" t="s">
        <v>37</v>
      </c>
      <c r="D1418">
        <v>100</v>
      </c>
      <c r="E1418" t="s">
        <v>27</v>
      </c>
      <c r="F1418" t="s">
        <v>38</v>
      </c>
      <c r="G1418" t="s">
        <v>30</v>
      </c>
      <c r="H1418">
        <v>3</v>
      </c>
      <c r="I1418">
        <v>31.548999999999999</v>
      </c>
      <c r="J1418" t="s">
        <v>270</v>
      </c>
      <c r="K1418">
        <v>8032</v>
      </c>
      <c r="L1418">
        <v>8031</v>
      </c>
      <c r="M1418" t="str">
        <f t="shared" si="154"/>
        <v>Dog100OverACSR</v>
      </c>
      <c r="N1418" t="str">
        <f>+VLOOKUP(M1418,LineCode!$E:$F,2,0)</f>
        <v>3p_11kV_100_ACSR_Al_o</v>
      </c>
      <c r="R1418" t="s">
        <v>296</v>
      </c>
      <c r="S1418" t="str">
        <f t="shared" si="155"/>
        <v>Line.line_KOT_8032_8031</v>
      </c>
      <c r="T1418" t="str">
        <f t="shared" si="156"/>
        <v>Bus1=8032</v>
      </c>
      <c r="U1418" t="str">
        <f t="shared" si="157"/>
        <v>Bus2=8031</v>
      </c>
      <c r="V1418" t="str">
        <f t="shared" si="158"/>
        <v>phases=3</v>
      </c>
      <c r="W1418" t="str">
        <f t="shared" si="159"/>
        <v>Linecode=3p_11kV_100_ACSR_Al_o</v>
      </c>
      <c r="X1418" t="str">
        <f t="shared" si="160"/>
        <v>Length=31.549</v>
      </c>
      <c r="Y1418" t="s">
        <v>307</v>
      </c>
    </row>
    <row r="1419" spans="1:25" x14ac:dyDescent="0.25">
      <c r="A1419" t="s">
        <v>45</v>
      </c>
      <c r="B1419">
        <v>11</v>
      </c>
      <c r="C1419" t="s">
        <v>37</v>
      </c>
      <c r="D1419">
        <v>100</v>
      </c>
      <c r="E1419" t="s">
        <v>27</v>
      </c>
      <c r="F1419" t="s">
        <v>38</v>
      </c>
      <c r="G1419" t="s">
        <v>30</v>
      </c>
      <c r="H1419">
        <v>3</v>
      </c>
      <c r="I1419">
        <v>41.2136</v>
      </c>
      <c r="J1419" t="s">
        <v>270</v>
      </c>
      <c r="K1419">
        <v>8031</v>
      </c>
      <c r="L1419">
        <v>8030</v>
      </c>
      <c r="M1419" t="str">
        <f t="shared" si="154"/>
        <v>Dog100OverACSR</v>
      </c>
      <c r="N1419" t="str">
        <f>+VLOOKUP(M1419,LineCode!$E:$F,2,0)</f>
        <v>3p_11kV_100_ACSR_Al_o</v>
      </c>
      <c r="R1419" t="s">
        <v>296</v>
      </c>
      <c r="S1419" t="str">
        <f t="shared" si="155"/>
        <v>Line.line_KOT_8031_8030</v>
      </c>
      <c r="T1419" t="str">
        <f t="shared" si="156"/>
        <v>Bus1=8031</v>
      </c>
      <c r="U1419" t="str">
        <f t="shared" si="157"/>
        <v>Bus2=8030</v>
      </c>
      <c r="V1419" t="str">
        <f t="shared" si="158"/>
        <v>phases=3</v>
      </c>
      <c r="W1419" t="str">
        <f t="shared" si="159"/>
        <v>Linecode=3p_11kV_100_ACSR_Al_o</v>
      </c>
      <c r="X1419" t="str">
        <f t="shared" si="160"/>
        <v>Length=41.2136</v>
      </c>
      <c r="Y1419" t="s">
        <v>307</v>
      </c>
    </row>
    <row r="1420" spans="1:25" x14ac:dyDescent="0.25">
      <c r="A1420" t="s">
        <v>45</v>
      </c>
      <c r="B1420">
        <v>11</v>
      </c>
      <c r="C1420" t="s">
        <v>37</v>
      </c>
      <c r="D1420">
        <v>100</v>
      </c>
      <c r="E1420" t="s">
        <v>27</v>
      </c>
      <c r="F1420" t="s">
        <v>38</v>
      </c>
      <c r="G1420" t="s">
        <v>30</v>
      </c>
      <c r="H1420">
        <v>3</v>
      </c>
      <c r="I1420">
        <v>24.201599999999999</v>
      </c>
      <c r="J1420" t="s">
        <v>270</v>
      </c>
      <c r="K1420">
        <v>8030</v>
      </c>
      <c r="L1420">
        <v>8029</v>
      </c>
      <c r="M1420" t="str">
        <f t="shared" si="154"/>
        <v>Dog100OverACSR</v>
      </c>
      <c r="N1420" t="str">
        <f>+VLOOKUP(M1420,LineCode!$E:$F,2,0)</f>
        <v>3p_11kV_100_ACSR_Al_o</v>
      </c>
      <c r="R1420" t="s">
        <v>296</v>
      </c>
      <c r="S1420" t="str">
        <f t="shared" si="155"/>
        <v>Line.line_KOT_8030_8029</v>
      </c>
      <c r="T1420" t="str">
        <f t="shared" si="156"/>
        <v>Bus1=8030</v>
      </c>
      <c r="U1420" t="str">
        <f t="shared" si="157"/>
        <v>Bus2=8029</v>
      </c>
      <c r="V1420" t="str">
        <f t="shared" si="158"/>
        <v>phases=3</v>
      </c>
      <c r="W1420" t="str">
        <f t="shared" si="159"/>
        <v>Linecode=3p_11kV_100_ACSR_Al_o</v>
      </c>
      <c r="X1420" t="str">
        <f t="shared" si="160"/>
        <v>Length=24.2016</v>
      </c>
      <c r="Y1420" t="s">
        <v>307</v>
      </c>
    </row>
    <row r="1421" spans="1:25" x14ac:dyDescent="0.25">
      <c r="A1421" t="s">
        <v>45</v>
      </c>
      <c r="B1421">
        <v>11</v>
      </c>
      <c r="C1421" t="s">
        <v>37</v>
      </c>
      <c r="D1421">
        <v>100</v>
      </c>
      <c r="E1421" t="s">
        <v>27</v>
      </c>
      <c r="F1421" t="s">
        <v>38</v>
      </c>
      <c r="G1421" t="s">
        <v>30</v>
      </c>
      <c r="H1421">
        <v>3</v>
      </c>
      <c r="I1421">
        <v>2.3670499999999999</v>
      </c>
      <c r="J1421" t="s">
        <v>270</v>
      </c>
      <c r="K1421">
        <v>8029</v>
      </c>
      <c r="L1421">
        <v>8104</v>
      </c>
      <c r="M1421" t="str">
        <f t="shared" si="154"/>
        <v>Dog100OverACSR</v>
      </c>
      <c r="N1421" t="str">
        <f>+VLOOKUP(M1421,LineCode!$E:$F,2,0)</f>
        <v>3p_11kV_100_ACSR_Al_o</v>
      </c>
      <c r="R1421" t="s">
        <v>296</v>
      </c>
      <c r="S1421" t="str">
        <f t="shared" si="155"/>
        <v>Line.line_KOT_8029_8104</v>
      </c>
      <c r="T1421" t="str">
        <f t="shared" si="156"/>
        <v>Bus1=8029</v>
      </c>
      <c r="U1421" t="str">
        <f t="shared" si="157"/>
        <v>Bus2=8104</v>
      </c>
      <c r="V1421" t="str">
        <f t="shared" si="158"/>
        <v>phases=3</v>
      </c>
      <c r="W1421" t="str">
        <f t="shared" si="159"/>
        <v>Linecode=3p_11kV_100_ACSR_Al_o</v>
      </c>
      <c r="X1421" t="str">
        <f t="shared" si="160"/>
        <v>Length=2.36705</v>
      </c>
      <c r="Y1421" t="s">
        <v>307</v>
      </c>
    </row>
    <row r="1422" spans="1:25" x14ac:dyDescent="0.25">
      <c r="A1422" t="s">
        <v>45</v>
      </c>
      <c r="B1422">
        <v>11</v>
      </c>
      <c r="C1422" t="s">
        <v>37</v>
      </c>
      <c r="D1422">
        <v>100</v>
      </c>
      <c r="E1422" t="s">
        <v>27</v>
      </c>
      <c r="F1422" t="s">
        <v>38</v>
      </c>
      <c r="G1422" t="s">
        <v>30</v>
      </c>
      <c r="H1422">
        <v>3</v>
      </c>
      <c r="I1422">
        <v>15.5883</v>
      </c>
      <c r="J1422" t="s">
        <v>270</v>
      </c>
      <c r="K1422">
        <v>8104</v>
      </c>
      <c r="L1422">
        <v>8028</v>
      </c>
      <c r="M1422" t="str">
        <f t="shared" si="154"/>
        <v>Dog100OverACSR</v>
      </c>
      <c r="N1422" t="str">
        <f>+VLOOKUP(M1422,LineCode!$E:$F,2,0)</f>
        <v>3p_11kV_100_ACSR_Al_o</v>
      </c>
      <c r="R1422" t="s">
        <v>296</v>
      </c>
      <c r="S1422" t="str">
        <f t="shared" si="155"/>
        <v>Line.line_KOT_8104_8028</v>
      </c>
      <c r="T1422" t="str">
        <f t="shared" si="156"/>
        <v>Bus1=8104</v>
      </c>
      <c r="U1422" t="str">
        <f t="shared" si="157"/>
        <v>Bus2=8028</v>
      </c>
      <c r="V1422" t="str">
        <f t="shared" si="158"/>
        <v>phases=3</v>
      </c>
      <c r="W1422" t="str">
        <f t="shared" si="159"/>
        <v>Linecode=3p_11kV_100_ACSR_Al_o</v>
      </c>
      <c r="X1422" t="str">
        <f t="shared" si="160"/>
        <v>Length=15.5883</v>
      </c>
      <c r="Y1422" t="s">
        <v>307</v>
      </c>
    </row>
    <row r="1423" spans="1:25" x14ac:dyDescent="0.25">
      <c r="A1423" t="s">
        <v>45</v>
      </c>
      <c r="B1423">
        <v>11</v>
      </c>
      <c r="C1423" t="s">
        <v>37</v>
      </c>
      <c r="D1423">
        <v>100</v>
      </c>
      <c r="E1423" t="s">
        <v>27</v>
      </c>
      <c r="F1423" t="s">
        <v>38</v>
      </c>
      <c r="G1423" t="s">
        <v>30</v>
      </c>
      <c r="H1423">
        <v>3</v>
      </c>
      <c r="I1423">
        <v>7.2656599999999996</v>
      </c>
      <c r="J1423" t="s">
        <v>270</v>
      </c>
      <c r="K1423">
        <v>8028</v>
      </c>
      <c r="L1423">
        <v>8367</v>
      </c>
      <c r="M1423" t="str">
        <f t="shared" si="154"/>
        <v>Dog100OverACSR</v>
      </c>
      <c r="N1423" t="str">
        <f>+VLOOKUP(M1423,LineCode!$E:$F,2,0)</f>
        <v>3p_11kV_100_ACSR_Al_o</v>
      </c>
      <c r="R1423" t="s">
        <v>296</v>
      </c>
      <c r="S1423" t="str">
        <f t="shared" si="155"/>
        <v>Line.line_KOT_8028_8367</v>
      </c>
      <c r="T1423" t="str">
        <f t="shared" si="156"/>
        <v>Bus1=8028</v>
      </c>
      <c r="U1423" t="str">
        <f t="shared" si="157"/>
        <v>Bus2=8367</v>
      </c>
      <c r="V1423" t="str">
        <f t="shared" si="158"/>
        <v>phases=3</v>
      </c>
      <c r="W1423" t="str">
        <f t="shared" si="159"/>
        <v>Linecode=3p_11kV_100_ACSR_Al_o</v>
      </c>
      <c r="X1423" t="str">
        <f t="shared" si="160"/>
        <v>Length=7.26566</v>
      </c>
      <c r="Y1423" t="s">
        <v>307</v>
      </c>
    </row>
    <row r="1424" spans="1:25" x14ac:dyDescent="0.25">
      <c r="A1424" t="s">
        <v>45</v>
      </c>
      <c r="B1424">
        <v>11</v>
      </c>
      <c r="C1424" t="s">
        <v>37</v>
      </c>
      <c r="D1424">
        <v>100</v>
      </c>
      <c r="E1424" t="s">
        <v>27</v>
      </c>
      <c r="F1424" t="s">
        <v>38</v>
      </c>
      <c r="G1424" t="s">
        <v>30</v>
      </c>
      <c r="H1424">
        <v>3</v>
      </c>
      <c r="I1424">
        <v>12.1226</v>
      </c>
      <c r="J1424" t="s">
        <v>270</v>
      </c>
      <c r="K1424">
        <v>8367</v>
      </c>
      <c r="L1424">
        <v>8027</v>
      </c>
      <c r="M1424" t="str">
        <f t="shared" si="154"/>
        <v>Dog100OverACSR</v>
      </c>
      <c r="N1424" t="str">
        <f>+VLOOKUP(M1424,LineCode!$E:$F,2,0)</f>
        <v>3p_11kV_100_ACSR_Al_o</v>
      </c>
      <c r="R1424" t="s">
        <v>296</v>
      </c>
      <c r="S1424" t="str">
        <f t="shared" si="155"/>
        <v>Line.line_KOT_8367_8027</v>
      </c>
      <c r="T1424" t="str">
        <f t="shared" si="156"/>
        <v>Bus1=8367</v>
      </c>
      <c r="U1424" t="str">
        <f t="shared" si="157"/>
        <v>Bus2=8027</v>
      </c>
      <c r="V1424" t="str">
        <f t="shared" si="158"/>
        <v>phases=3</v>
      </c>
      <c r="W1424" t="str">
        <f t="shared" si="159"/>
        <v>Linecode=3p_11kV_100_ACSR_Al_o</v>
      </c>
      <c r="X1424" t="str">
        <f t="shared" si="160"/>
        <v>Length=12.1226</v>
      </c>
      <c r="Y1424" t="s">
        <v>307</v>
      </c>
    </row>
    <row r="1425" spans="1:25" x14ac:dyDescent="0.25">
      <c r="A1425" t="s">
        <v>45</v>
      </c>
      <c r="B1425">
        <v>11</v>
      </c>
      <c r="C1425" t="s">
        <v>37</v>
      </c>
      <c r="D1425">
        <v>100</v>
      </c>
      <c r="E1425" t="s">
        <v>27</v>
      </c>
      <c r="F1425" t="s">
        <v>38</v>
      </c>
      <c r="G1425" t="s">
        <v>30</v>
      </c>
      <c r="H1425">
        <v>3</v>
      </c>
      <c r="I1425">
        <v>10.623699999999999</v>
      </c>
      <c r="J1425" t="s">
        <v>270</v>
      </c>
      <c r="K1425">
        <v>8027</v>
      </c>
      <c r="L1425">
        <v>8026</v>
      </c>
      <c r="M1425" t="str">
        <f t="shared" si="154"/>
        <v>Dog100OverACSR</v>
      </c>
      <c r="N1425" t="str">
        <f>+VLOOKUP(M1425,LineCode!$E:$F,2,0)</f>
        <v>3p_11kV_100_ACSR_Al_o</v>
      </c>
      <c r="R1425" t="s">
        <v>296</v>
      </c>
      <c r="S1425" t="str">
        <f t="shared" si="155"/>
        <v>Line.line_KOT_8027_8026</v>
      </c>
      <c r="T1425" t="str">
        <f t="shared" si="156"/>
        <v>Bus1=8027</v>
      </c>
      <c r="U1425" t="str">
        <f t="shared" si="157"/>
        <v>Bus2=8026</v>
      </c>
      <c r="V1425" t="str">
        <f t="shared" si="158"/>
        <v>phases=3</v>
      </c>
      <c r="W1425" t="str">
        <f t="shared" si="159"/>
        <v>Linecode=3p_11kV_100_ACSR_Al_o</v>
      </c>
      <c r="X1425" t="str">
        <f t="shared" si="160"/>
        <v>Length=10.6237</v>
      </c>
      <c r="Y1425" t="s">
        <v>307</v>
      </c>
    </row>
    <row r="1426" spans="1:25" x14ac:dyDescent="0.25">
      <c r="A1426" t="s">
        <v>45</v>
      </c>
      <c r="B1426">
        <v>11</v>
      </c>
      <c r="C1426" t="s">
        <v>37</v>
      </c>
      <c r="D1426">
        <v>100</v>
      </c>
      <c r="E1426" t="s">
        <v>27</v>
      </c>
      <c r="F1426" t="s">
        <v>38</v>
      </c>
      <c r="G1426" t="s">
        <v>30</v>
      </c>
      <c r="H1426">
        <v>3</v>
      </c>
      <c r="I1426">
        <v>28.0321</v>
      </c>
      <c r="J1426" t="s">
        <v>270</v>
      </c>
      <c r="K1426">
        <v>8026</v>
      </c>
      <c r="L1426">
        <v>8025</v>
      </c>
      <c r="M1426" t="str">
        <f t="shared" si="154"/>
        <v>Dog100OverACSR</v>
      </c>
      <c r="N1426" t="str">
        <f>+VLOOKUP(M1426,LineCode!$E:$F,2,0)</f>
        <v>3p_11kV_100_ACSR_Al_o</v>
      </c>
      <c r="R1426" t="s">
        <v>296</v>
      </c>
      <c r="S1426" t="str">
        <f t="shared" si="155"/>
        <v>Line.line_KOT_8026_8025</v>
      </c>
      <c r="T1426" t="str">
        <f t="shared" si="156"/>
        <v>Bus1=8026</v>
      </c>
      <c r="U1426" t="str">
        <f t="shared" si="157"/>
        <v>Bus2=8025</v>
      </c>
      <c r="V1426" t="str">
        <f t="shared" si="158"/>
        <v>phases=3</v>
      </c>
      <c r="W1426" t="str">
        <f t="shared" si="159"/>
        <v>Linecode=3p_11kV_100_ACSR_Al_o</v>
      </c>
      <c r="X1426" t="str">
        <f t="shared" si="160"/>
        <v>Length=28.0321</v>
      </c>
      <c r="Y1426" t="s">
        <v>307</v>
      </c>
    </row>
    <row r="1427" spans="1:25" x14ac:dyDescent="0.25">
      <c r="A1427" t="s">
        <v>45</v>
      </c>
      <c r="B1427">
        <v>11</v>
      </c>
      <c r="C1427" t="s">
        <v>37</v>
      </c>
      <c r="D1427">
        <v>100</v>
      </c>
      <c r="E1427" t="s">
        <v>27</v>
      </c>
      <c r="F1427" t="s">
        <v>38</v>
      </c>
      <c r="G1427" t="s">
        <v>30</v>
      </c>
      <c r="H1427">
        <v>3</v>
      </c>
      <c r="I1427">
        <v>33.412599999999998</v>
      </c>
      <c r="J1427" t="s">
        <v>270</v>
      </c>
      <c r="K1427">
        <v>8025</v>
      </c>
      <c r="L1427">
        <v>8024</v>
      </c>
      <c r="M1427" t="str">
        <f t="shared" si="154"/>
        <v>Dog100OverACSR</v>
      </c>
      <c r="N1427" t="str">
        <f>+VLOOKUP(M1427,LineCode!$E:$F,2,0)</f>
        <v>3p_11kV_100_ACSR_Al_o</v>
      </c>
      <c r="R1427" t="s">
        <v>296</v>
      </c>
      <c r="S1427" t="str">
        <f t="shared" si="155"/>
        <v>Line.line_KOT_8025_8024</v>
      </c>
      <c r="T1427" t="str">
        <f t="shared" si="156"/>
        <v>Bus1=8025</v>
      </c>
      <c r="U1427" t="str">
        <f t="shared" si="157"/>
        <v>Bus2=8024</v>
      </c>
      <c r="V1427" t="str">
        <f t="shared" si="158"/>
        <v>phases=3</v>
      </c>
      <c r="W1427" t="str">
        <f t="shared" si="159"/>
        <v>Linecode=3p_11kV_100_ACSR_Al_o</v>
      </c>
      <c r="X1427" t="str">
        <f t="shared" si="160"/>
        <v>Length=33.4126</v>
      </c>
      <c r="Y1427" t="s">
        <v>307</v>
      </c>
    </row>
    <row r="1428" spans="1:25" x14ac:dyDescent="0.25">
      <c r="A1428" t="s">
        <v>45</v>
      </c>
      <c r="B1428">
        <v>11</v>
      </c>
      <c r="C1428" t="s">
        <v>37</v>
      </c>
      <c r="D1428">
        <v>100</v>
      </c>
      <c r="E1428" t="s">
        <v>27</v>
      </c>
      <c r="F1428" t="s">
        <v>38</v>
      </c>
      <c r="G1428" t="s">
        <v>30</v>
      </c>
      <c r="H1428">
        <v>3</v>
      </c>
      <c r="I1428">
        <v>37.397100000000002</v>
      </c>
      <c r="J1428" t="s">
        <v>270</v>
      </c>
      <c r="K1428">
        <v>8024</v>
      </c>
      <c r="L1428">
        <v>8023</v>
      </c>
      <c r="M1428" t="str">
        <f t="shared" si="154"/>
        <v>Dog100OverACSR</v>
      </c>
      <c r="N1428" t="str">
        <f>+VLOOKUP(M1428,LineCode!$E:$F,2,0)</f>
        <v>3p_11kV_100_ACSR_Al_o</v>
      </c>
      <c r="R1428" t="s">
        <v>296</v>
      </c>
      <c r="S1428" t="str">
        <f t="shared" si="155"/>
        <v>Line.line_KOT_8024_8023</v>
      </c>
      <c r="T1428" t="str">
        <f t="shared" si="156"/>
        <v>Bus1=8024</v>
      </c>
      <c r="U1428" t="str">
        <f t="shared" si="157"/>
        <v>Bus2=8023</v>
      </c>
      <c r="V1428" t="str">
        <f t="shared" si="158"/>
        <v>phases=3</v>
      </c>
      <c r="W1428" t="str">
        <f t="shared" si="159"/>
        <v>Linecode=3p_11kV_100_ACSR_Al_o</v>
      </c>
      <c r="X1428" t="str">
        <f t="shared" si="160"/>
        <v>Length=37.3971</v>
      </c>
      <c r="Y1428" t="s">
        <v>307</v>
      </c>
    </row>
    <row r="1429" spans="1:25" x14ac:dyDescent="0.25">
      <c r="A1429" t="s">
        <v>45</v>
      </c>
      <c r="B1429">
        <v>11</v>
      </c>
      <c r="C1429" t="s">
        <v>37</v>
      </c>
      <c r="D1429">
        <v>100</v>
      </c>
      <c r="E1429" t="s">
        <v>27</v>
      </c>
      <c r="F1429" t="s">
        <v>38</v>
      </c>
      <c r="G1429" t="s">
        <v>30</v>
      </c>
      <c r="H1429">
        <v>3</v>
      </c>
      <c r="I1429">
        <v>29.651399999999999</v>
      </c>
      <c r="J1429" t="s">
        <v>270</v>
      </c>
      <c r="K1429">
        <v>8023</v>
      </c>
      <c r="L1429">
        <v>8022</v>
      </c>
      <c r="M1429" t="str">
        <f t="shared" si="154"/>
        <v>Dog100OverACSR</v>
      </c>
      <c r="N1429" t="str">
        <f>+VLOOKUP(M1429,LineCode!$E:$F,2,0)</f>
        <v>3p_11kV_100_ACSR_Al_o</v>
      </c>
      <c r="R1429" t="s">
        <v>296</v>
      </c>
      <c r="S1429" t="str">
        <f t="shared" si="155"/>
        <v>Line.line_KOT_8023_8022</v>
      </c>
      <c r="T1429" t="str">
        <f t="shared" si="156"/>
        <v>Bus1=8023</v>
      </c>
      <c r="U1429" t="str">
        <f t="shared" si="157"/>
        <v>Bus2=8022</v>
      </c>
      <c r="V1429" t="str">
        <f t="shared" si="158"/>
        <v>phases=3</v>
      </c>
      <c r="W1429" t="str">
        <f t="shared" si="159"/>
        <v>Linecode=3p_11kV_100_ACSR_Al_o</v>
      </c>
      <c r="X1429" t="str">
        <f t="shared" si="160"/>
        <v>Length=29.6514</v>
      </c>
      <c r="Y1429" t="s">
        <v>307</v>
      </c>
    </row>
    <row r="1430" spans="1:25" x14ac:dyDescent="0.25">
      <c r="A1430" t="s">
        <v>45</v>
      </c>
      <c r="B1430">
        <v>11</v>
      </c>
      <c r="C1430" t="s">
        <v>37</v>
      </c>
      <c r="D1430">
        <v>100</v>
      </c>
      <c r="E1430" t="s">
        <v>27</v>
      </c>
      <c r="F1430" t="s">
        <v>38</v>
      </c>
      <c r="G1430" t="s">
        <v>30</v>
      </c>
      <c r="H1430">
        <v>3</v>
      </c>
      <c r="I1430">
        <v>11.9665</v>
      </c>
      <c r="J1430" t="s">
        <v>270</v>
      </c>
      <c r="K1430">
        <v>8022</v>
      </c>
      <c r="L1430">
        <v>8021</v>
      </c>
      <c r="M1430" t="str">
        <f t="shared" si="154"/>
        <v>Dog100OverACSR</v>
      </c>
      <c r="N1430" t="str">
        <f>+VLOOKUP(M1430,LineCode!$E:$F,2,0)</f>
        <v>3p_11kV_100_ACSR_Al_o</v>
      </c>
      <c r="R1430" t="s">
        <v>296</v>
      </c>
      <c r="S1430" t="str">
        <f t="shared" si="155"/>
        <v>Line.line_KOT_8022_8021</v>
      </c>
      <c r="T1430" t="str">
        <f t="shared" si="156"/>
        <v>Bus1=8022</v>
      </c>
      <c r="U1430" t="str">
        <f t="shared" si="157"/>
        <v>Bus2=8021</v>
      </c>
      <c r="V1430" t="str">
        <f t="shared" si="158"/>
        <v>phases=3</v>
      </c>
      <c r="W1430" t="str">
        <f t="shared" si="159"/>
        <v>Linecode=3p_11kV_100_ACSR_Al_o</v>
      </c>
      <c r="X1430" t="str">
        <f t="shared" si="160"/>
        <v>Length=11.9665</v>
      </c>
      <c r="Y1430" t="s">
        <v>307</v>
      </c>
    </row>
    <row r="1431" spans="1:25" x14ac:dyDescent="0.25">
      <c r="A1431" t="s">
        <v>45</v>
      </c>
      <c r="B1431">
        <v>11</v>
      </c>
      <c r="C1431" t="s">
        <v>37</v>
      </c>
      <c r="D1431">
        <v>100</v>
      </c>
      <c r="E1431" t="s">
        <v>27</v>
      </c>
      <c r="F1431" t="s">
        <v>38</v>
      </c>
      <c r="G1431" t="s">
        <v>30</v>
      </c>
      <c r="H1431">
        <v>3</v>
      </c>
      <c r="I1431">
        <v>16.989899999999999</v>
      </c>
      <c r="J1431" t="s">
        <v>270</v>
      </c>
      <c r="K1431">
        <v>8021</v>
      </c>
      <c r="L1431">
        <v>8020</v>
      </c>
      <c r="M1431" t="str">
        <f t="shared" si="154"/>
        <v>Dog100OverACSR</v>
      </c>
      <c r="N1431" t="str">
        <f>+VLOOKUP(M1431,LineCode!$E:$F,2,0)</f>
        <v>3p_11kV_100_ACSR_Al_o</v>
      </c>
      <c r="R1431" t="s">
        <v>296</v>
      </c>
      <c r="S1431" t="str">
        <f t="shared" si="155"/>
        <v>Line.line_KOT_8021_8020</v>
      </c>
      <c r="T1431" t="str">
        <f t="shared" si="156"/>
        <v>Bus1=8021</v>
      </c>
      <c r="U1431" t="str">
        <f t="shared" si="157"/>
        <v>Bus2=8020</v>
      </c>
      <c r="V1431" t="str">
        <f t="shared" si="158"/>
        <v>phases=3</v>
      </c>
      <c r="W1431" t="str">
        <f t="shared" si="159"/>
        <v>Linecode=3p_11kV_100_ACSR_Al_o</v>
      </c>
      <c r="X1431" t="str">
        <f t="shared" si="160"/>
        <v>Length=16.9899</v>
      </c>
      <c r="Y1431" t="s">
        <v>307</v>
      </c>
    </row>
    <row r="1432" spans="1:25" x14ac:dyDescent="0.25">
      <c r="A1432" t="s">
        <v>45</v>
      </c>
      <c r="B1432">
        <v>11</v>
      </c>
      <c r="C1432" t="s">
        <v>37</v>
      </c>
      <c r="D1432">
        <v>100</v>
      </c>
      <c r="E1432" t="s">
        <v>27</v>
      </c>
      <c r="F1432" t="s">
        <v>38</v>
      </c>
      <c r="G1432" t="s">
        <v>30</v>
      </c>
      <c r="H1432">
        <v>3</v>
      </c>
      <c r="I1432">
        <v>19.895199999999999</v>
      </c>
      <c r="J1432" t="s">
        <v>270</v>
      </c>
      <c r="K1432">
        <v>8020</v>
      </c>
      <c r="L1432">
        <v>8019</v>
      </c>
      <c r="M1432" t="str">
        <f t="shared" si="154"/>
        <v>Dog100OverACSR</v>
      </c>
      <c r="N1432" t="str">
        <f>+VLOOKUP(M1432,LineCode!$E:$F,2,0)</f>
        <v>3p_11kV_100_ACSR_Al_o</v>
      </c>
      <c r="R1432" t="s">
        <v>296</v>
      </c>
      <c r="S1432" t="str">
        <f t="shared" si="155"/>
        <v>Line.line_KOT_8020_8019</v>
      </c>
      <c r="T1432" t="str">
        <f t="shared" si="156"/>
        <v>Bus1=8020</v>
      </c>
      <c r="U1432" t="str">
        <f t="shared" si="157"/>
        <v>Bus2=8019</v>
      </c>
      <c r="V1432" t="str">
        <f t="shared" si="158"/>
        <v>phases=3</v>
      </c>
      <c r="W1432" t="str">
        <f t="shared" si="159"/>
        <v>Linecode=3p_11kV_100_ACSR_Al_o</v>
      </c>
      <c r="X1432" t="str">
        <f t="shared" si="160"/>
        <v>Length=19.8952</v>
      </c>
      <c r="Y1432" t="s">
        <v>307</v>
      </c>
    </row>
    <row r="1433" spans="1:25" x14ac:dyDescent="0.25">
      <c r="A1433" t="s">
        <v>45</v>
      </c>
      <c r="B1433">
        <v>11</v>
      </c>
      <c r="C1433" t="s">
        <v>37</v>
      </c>
      <c r="D1433">
        <v>100</v>
      </c>
      <c r="E1433" t="s">
        <v>27</v>
      </c>
      <c r="F1433" t="s">
        <v>38</v>
      </c>
      <c r="G1433" t="s">
        <v>30</v>
      </c>
      <c r="H1433">
        <v>3</v>
      </c>
      <c r="I1433">
        <v>25.096599999999999</v>
      </c>
      <c r="J1433" t="s">
        <v>270</v>
      </c>
      <c r="K1433">
        <v>8019</v>
      </c>
      <c r="L1433">
        <v>8018</v>
      </c>
      <c r="M1433" t="str">
        <f t="shared" si="154"/>
        <v>Dog100OverACSR</v>
      </c>
      <c r="N1433" t="str">
        <f>+VLOOKUP(M1433,LineCode!$E:$F,2,0)</f>
        <v>3p_11kV_100_ACSR_Al_o</v>
      </c>
      <c r="R1433" t="s">
        <v>296</v>
      </c>
      <c r="S1433" t="str">
        <f t="shared" si="155"/>
        <v>Line.line_KOT_8019_8018</v>
      </c>
      <c r="T1433" t="str">
        <f t="shared" si="156"/>
        <v>Bus1=8019</v>
      </c>
      <c r="U1433" t="str">
        <f t="shared" si="157"/>
        <v>Bus2=8018</v>
      </c>
      <c r="V1433" t="str">
        <f t="shared" si="158"/>
        <v>phases=3</v>
      </c>
      <c r="W1433" t="str">
        <f t="shared" si="159"/>
        <v>Linecode=3p_11kV_100_ACSR_Al_o</v>
      </c>
      <c r="X1433" t="str">
        <f t="shared" si="160"/>
        <v>Length=25.0966</v>
      </c>
      <c r="Y1433" t="s">
        <v>307</v>
      </c>
    </row>
    <row r="1434" spans="1:25" x14ac:dyDescent="0.25">
      <c r="A1434" t="s">
        <v>45</v>
      </c>
      <c r="B1434">
        <v>11</v>
      </c>
      <c r="C1434" t="s">
        <v>37</v>
      </c>
      <c r="D1434">
        <v>100</v>
      </c>
      <c r="E1434" t="s">
        <v>27</v>
      </c>
      <c r="F1434" t="s">
        <v>38</v>
      </c>
      <c r="G1434" t="s">
        <v>30</v>
      </c>
      <c r="H1434">
        <v>3</v>
      </c>
      <c r="I1434">
        <v>19.851900000000001</v>
      </c>
      <c r="J1434" t="s">
        <v>270</v>
      </c>
      <c r="K1434">
        <v>8018</v>
      </c>
      <c r="L1434">
        <v>8017</v>
      </c>
      <c r="M1434" t="str">
        <f t="shared" si="154"/>
        <v>Dog100OverACSR</v>
      </c>
      <c r="N1434" t="str">
        <f>+VLOOKUP(M1434,LineCode!$E:$F,2,0)</f>
        <v>3p_11kV_100_ACSR_Al_o</v>
      </c>
      <c r="R1434" t="s">
        <v>296</v>
      </c>
      <c r="S1434" t="str">
        <f t="shared" si="155"/>
        <v>Line.line_KOT_8018_8017</v>
      </c>
      <c r="T1434" t="str">
        <f t="shared" si="156"/>
        <v>Bus1=8018</v>
      </c>
      <c r="U1434" t="str">
        <f t="shared" si="157"/>
        <v>Bus2=8017</v>
      </c>
      <c r="V1434" t="str">
        <f t="shared" si="158"/>
        <v>phases=3</v>
      </c>
      <c r="W1434" t="str">
        <f t="shared" si="159"/>
        <v>Linecode=3p_11kV_100_ACSR_Al_o</v>
      </c>
      <c r="X1434" t="str">
        <f t="shared" si="160"/>
        <v>Length=19.8519</v>
      </c>
      <c r="Y1434" t="s">
        <v>307</v>
      </c>
    </row>
    <row r="1435" spans="1:25" x14ac:dyDescent="0.25">
      <c r="A1435" t="s">
        <v>45</v>
      </c>
      <c r="B1435">
        <v>11</v>
      </c>
      <c r="C1435" t="s">
        <v>37</v>
      </c>
      <c r="D1435">
        <v>100</v>
      </c>
      <c r="E1435" t="s">
        <v>27</v>
      </c>
      <c r="F1435" t="s">
        <v>38</v>
      </c>
      <c r="G1435" t="s">
        <v>30</v>
      </c>
      <c r="H1435">
        <v>3</v>
      </c>
      <c r="I1435">
        <v>19.383299999999998</v>
      </c>
      <c r="J1435" t="s">
        <v>270</v>
      </c>
      <c r="K1435">
        <v>8017</v>
      </c>
      <c r="L1435">
        <v>8016</v>
      </c>
      <c r="M1435" t="str">
        <f t="shared" si="154"/>
        <v>Dog100OverACSR</v>
      </c>
      <c r="N1435" t="str">
        <f>+VLOOKUP(M1435,LineCode!$E:$F,2,0)</f>
        <v>3p_11kV_100_ACSR_Al_o</v>
      </c>
      <c r="R1435" t="s">
        <v>296</v>
      </c>
      <c r="S1435" t="str">
        <f t="shared" si="155"/>
        <v>Line.line_KOT_8017_8016</v>
      </c>
      <c r="T1435" t="str">
        <f t="shared" si="156"/>
        <v>Bus1=8017</v>
      </c>
      <c r="U1435" t="str">
        <f t="shared" si="157"/>
        <v>Bus2=8016</v>
      </c>
      <c r="V1435" t="str">
        <f t="shared" si="158"/>
        <v>phases=3</v>
      </c>
      <c r="W1435" t="str">
        <f t="shared" si="159"/>
        <v>Linecode=3p_11kV_100_ACSR_Al_o</v>
      </c>
      <c r="X1435" t="str">
        <f t="shared" si="160"/>
        <v>Length=19.3833</v>
      </c>
      <c r="Y1435" t="s">
        <v>307</v>
      </c>
    </row>
    <row r="1436" spans="1:25" x14ac:dyDescent="0.25">
      <c r="A1436" t="s">
        <v>45</v>
      </c>
      <c r="B1436">
        <v>11</v>
      </c>
      <c r="C1436" t="s">
        <v>37</v>
      </c>
      <c r="D1436">
        <v>100</v>
      </c>
      <c r="E1436" t="s">
        <v>27</v>
      </c>
      <c r="F1436" t="s">
        <v>38</v>
      </c>
      <c r="G1436" t="s">
        <v>30</v>
      </c>
      <c r="H1436">
        <v>3</v>
      </c>
      <c r="I1436">
        <v>27.757300000000001</v>
      </c>
      <c r="J1436" t="s">
        <v>270</v>
      </c>
      <c r="K1436">
        <v>8016</v>
      </c>
      <c r="L1436">
        <v>8015</v>
      </c>
      <c r="M1436" t="str">
        <f t="shared" si="154"/>
        <v>Dog100OverACSR</v>
      </c>
      <c r="N1436" t="str">
        <f>+VLOOKUP(M1436,LineCode!$E:$F,2,0)</f>
        <v>3p_11kV_100_ACSR_Al_o</v>
      </c>
      <c r="R1436" t="s">
        <v>296</v>
      </c>
      <c r="S1436" t="str">
        <f t="shared" si="155"/>
        <v>Line.line_KOT_8016_8015</v>
      </c>
      <c r="T1436" t="str">
        <f t="shared" si="156"/>
        <v>Bus1=8016</v>
      </c>
      <c r="U1436" t="str">
        <f t="shared" si="157"/>
        <v>Bus2=8015</v>
      </c>
      <c r="V1436" t="str">
        <f t="shared" si="158"/>
        <v>phases=3</v>
      </c>
      <c r="W1436" t="str">
        <f t="shared" si="159"/>
        <v>Linecode=3p_11kV_100_ACSR_Al_o</v>
      </c>
      <c r="X1436" t="str">
        <f t="shared" si="160"/>
        <v>Length=27.7573</v>
      </c>
      <c r="Y1436" t="s">
        <v>307</v>
      </c>
    </row>
    <row r="1437" spans="1:25" x14ac:dyDescent="0.25">
      <c r="A1437" t="s">
        <v>45</v>
      </c>
      <c r="B1437">
        <v>11</v>
      </c>
      <c r="C1437" t="s">
        <v>37</v>
      </c>
      <c r="D1437">
        <v>100</v>
      </c>
      <c r="E1437" t="s">
        <v>27</v>
      </c>
      <c r="F1437" t="s">
        <v>38</v>
      </c>
      <c r="G1437" t="s">
        <v>30</v>
      </c>
      <c r="H1437">
        <v>3</v>
      </c>
      <c r="I1437">
        <v>34.960299999999997</v>
      </c>
      <c r="J1437" t="s">
        <v>270</v>
      </c>
      <c r="K1437">
        <v>8015</v>
      </c>
      <c r="L1437">
        <v>8014</v>
      </c>
      <c r="M1437" t="str">
        <f t="shared" si="154"/>
        <v>Dog100OverACSR</v>
      </c>
      <c r="N1437" t="str">
        <f>+VLOOKUP(M1437,LineCode!$E:$F,2,0)</f>
        <v>3p_11kV_100_ACSR_Al_o</v>
      </c>
      <c r="R1437" t="s">
        <v>296</v>
      </c>
      <c r="S1437" t="str">
        <f t="shared" si="155"/>
        <v>Line.line_KOT_8015_8014</v>
      </c>
      <c r="T1437" t="str">
        <f t="shared" si="156"/>
        <v>Bus1=8015</v>
      </c>
      <c r="U1437" t="str">
        <f t="shared" si="157"/>
        <v>Bus2=8014</v>
      </c>
      <c r="V1437" t="str">
        <f t="shared" si="158"/>
        <v>phases=3</v>
      </c>
      <c r="W1437" t="str">
        <f t="shared" si="159"/>
        <v>Linecode=3p_11kV_100_ACSR_Al_o</v>
      </c>
      <c r="X1437" t="str">
        <f t="shared" si="160"/>
        <v>Length=34.9603</v>
      </c>
      <c r="Y1437" t="s">
        <v>307</v>
      </c>
    </row>
    <row r="1438" spans="1:25" x14ac:dyDescent="0.25">
      <c r="A1438" t="s">
        <v>45</v>
      </c>
      <c r="B1438">
        <v>11</v>
      </c>
      <c r="C1438" t="s">
        <v>37</v>
      </c>
      <c r="D1438">
        <v>100</v>
      </c>
      <c r="E1438" t="s">
        <v>27</v>
      </c>
      <c r="F1438" t="s">
        <v>38</v>
      </c>
      <c r="G1438" t="s">
        <v>30</v>
      </c>
      <c r="H1438">
        <v>3</v>
      </c>
      <c r="I1438">
        <v>26.727699999999999</v>
      </c>
      <c r="J1438" t="s">
        <v>270</v>
      </c>
      <c r="K1438">
        <v>8014</v>
      </c>
      <c r="L1438">
        <v>8013</v>
      </c>
      <c r="M1438" t="str">
        <f t="shared" si="154"/>
        <v>Dog100OverACSR</v>
      </c>
      <c r="N1438" t="str">
        <f>+VLOOKUP(M1438,LineCode!$E:$F,2,0)</f>
        <v>3p_11kV_100_ACSR_Al_o</v>
      </c>
      <c r="R1438" t="s">
        <v>296</v>
      </c>
      <c r="S1438" t="str">
        <f t="shared" si="155"/>
        <v>Line.line_KOT_8014_8013</v>
      </c>
      <c r="T1438" t="str">
        <f t="shared" si="156"/>
        <v>Bus1=8014</v>
      </c>
      <c r="U1438" t="str">
        <f t="shared" si="157"/>
        <v>Bus2=8013</v>
      </c>
      <c r="V1438" t="str">
        <f t="shared" si="158"/>
        <v>phases=3</v>
      </c>
      <c r="W1438" t="str">
        <f t="shared" si="159"/>
        <v>Linecode=3p_11kV_100_ACSR_Al_o</v>
      </c>
      <c r="X1438" t="str">
        <f t="shared" si="160"/>
        <v>Length=26.7277</v>
      </c>
      <c r="Y1438" t="s">
        <v>307</v>
      </c>
    </row>
    <row r="1439" spans="1:25" x14ac:dyDescent="0.25">
      <c r="A1439" t="s">
        <v>45</v>
      </c>
      <c r="B1439">
        <v>11</v>
      </c>
      <c r="C1439" t="s">
        <v>37</v>
      </c>
      <c r="D1439">
        <v>100</v>
      </c>
      <c r="E1439" t="s">
        <v>27</v>
      </c>
      <c r="F1439" t="s">
        <v>38</v>
      </c>
      <c r="G1439" t="s">
        <v>30</v>
      </c>
      <c r="H1439">
        <v>3</v>
      </c>
      <c r="I1439">
        <v>12.7963</v>
      </c>
      <c r="J1439" t="s">
        <v>270</v>
      </c>
      <c r="K1439">
        <v>8013</v>
      </c>
      <c r="L1439">
        <v>8012</v>
      </c>
      <c r="M1439" t="str">
        <f t="shared" si="154"/>
        <v>Dog100OverACSR</v>
      </c>
      <c r="N1439" t="str">
        <f>+VLOOKUP(M1439,LineCode!$E:$F,2,0)</f>
        <v>3p_11kV_100_ACSR_Al_o</v>
      </c>
      <c r="R1439" t="s">
        <v>296</v>
      </c>
      <c r="S1439" t="str">
        <f t="shared" si="155"/>
        <v>Line.line_KOT_8013_8012</v>
      </c>
      <c r="T1439" t="str">
        <f t="shared" si="156"/>
        <v>Bus1=8013</v>
      </c>
      <c r="U1439" t="str">
        <f t="shared" si="157"/>
        <v>Bus2=8012</v>
      </c>
      <c r="V1439" t="str">
        <f t="shared" si="158"/>
        <v>phases=3</v>
      </c>
      <c r="W1439" t="str">
        <f t="shared" si="159"/>
        <v>Linecode=3p_11kV_100_ACSR_Al_o</v>
      </c>
      <c r="X1439" t="str">
        <f t="shared" si="160"/>
        <v>Length=12.7963</v>
      </c>
      <c r="Y1439" t="s">
        <v>307</v>
      </c>
    </row>
    <row r="1440" spans="1:25" x14ac:dyDescent="0.25">
      <c r="A1440" t="s">
        <v>45</v>
      </c>
      <c r="B1440">
        <v>11</v>
      </c>
      <c r="C1440" t="s">
        <v>37</v>
      </c>
      <c r="D1440">
        <v>100</v>
      </c>
      <c r="E1440" t="s">
        <v>27</v>
      </c>
      <c r="F1440" t="s">
        <v>38</v>
      </c>
      <c r="G1440" t="s">
        <v>30</v>
      </c>
      <c r="H1440">
        <v>3</v>
      </c>
      <c r="I1440">
        <v>18.158999999999999</v>
      </c>
      <c r="J1440" t="s">
        <v>270</v>
      </c>
      <c r="K1440">
        <v>8012</v>
      </c>
      <c r="L1440">
        <v>8011</v>
      </c>
      <c r="M1440" t="str">
        <f t="shared" si="154"/>
        <v>Dog100OverACSR</v>
      </c>
      <c r="N1440" t="str">
        <f>+VLOOKUP(M1440,LineCode!$E:$F,2,0)</f>
        <v>3p_11kV_100_ACSR_Al_o</v>
      </c>
      <c r="R1440" t="s">
        <v>296</v>
      </c>
      <c r="S1440" t="str">
        <f t="shared" si="155"/>
        <v>Line.line_KOT_8012_8011</v>
      </c>
      <c r="T1440" t="str">
        <f t="shared" si="156"/>
        <v>Bus1=8012</v>
      </c>
      <c r="U1440" t="str">
        <f t="shared" si="157"/>
        <v>Bus2=8011</v>
      </c>
      <c r="V1440" t="str">
        <f t="shared" si="158"/>
        <v>phases=3</v>
      </c>
      <c r="W1440" t="str">
        <f t="shared" si="159"/>
        <v>Linecode=3p_11kV_100_ACSR_Al_o</v>
      </c>
      <c r="X1440" t="str">
        <f t="shared" si="160"/>
        <v>Length=18.159</v>
      </c>
      <c r="Y1440" t="s">
        <v>307</v>
      </c>
    </row>
    <row r="1441" spans="1:25" x14ac:dyDescent="0.25">
      <c r="A1441" t="s">
        <v>45</v>
      </c>
      <c r="B1441">
        <v>11</v>
      </c>
      <c r="C1441" t="s">
        <v>37</v>
      </c>
      <c r="D1441">
        <v>100</v>
      </c>
      <c r="E1441" t="s">
        <v>27</v>
      </c>
      <c r="F1441" t="s">
        <v>38</v>
      </c>
      <c r="G1441" t="s">
        <v>30</v>
      </c>
      <c r="H1441">
        <v>3</v>
      </c>
      <c r="I1441">
        <v>37.829599999999999</v>
      </c>
      <c r="J1441" t="s">
        <v>270</v>
      </c>
      <c r="K1441">
        <v>8011</v>
      </c>
      <c r="L1441">
        <v>8010</v>
      </c>
      <c r="M1441" t="str">
        <f t="shared" si="154"/>
        <v>Dog100OverACSR</v>
      </c>
      <c r="N1441" t="str">
        <f>+VLOOKUP(M1441,LineCode!$E:$F,2,0)</f>
        <v>3p_11kV_100_ACSR_Al_o</v>
      </c>
      <c r="R1441" t="s">
        <v>296</v>
      </c>
      <c r="S1441" t="str">
        <f t="shared" si="155"/>
        <v>Line.line_KOT_8011_8010</v>
      </c>
      <c r="T1441" t="str">
        <f t="shared" si="156"/>
        <v>Bus1=8011</v>
      </c>
      <c r="U1441" t="str">
        <f t="shared" si="157"/>
        <v>Bus2=8010</v>
      </c>
      <c r="V1441" t="str">
        <f t="shared" si="158"/>
        <v>phases=3</v>
      </c>
      <c r="W1441" t="str">
        <f t="shared" si="159"/>
        <v>Linecode=3p_11kV_100_ACSR_Al_o</v>
      </c>
      <c r="X1441" t="str">
        <f t="shared" si="160"/>
        <v>Length=37.8296</v>
      </c>
      <c r="Y1441" t="s">
        <v>307</v>
      </c>
    </row>
    <row r="1442" spans="1:25" x14ac:dyDescent="0.25">
      <c r="A1442" t="s">
        <v>45</v>
      </c>
      <c r="B1442">
        <v>11</v>
      </c>
      <c r="C1442" t="s">
        <v>37</v>
      </c>
      <c r="D1442">
        <v>100</v>
      </c>
      <c r="E1442" t="s">
        <v>27</v>
      </c>
      <c r="F1442" t="s">
        <v>38</v>
      </c>
      <c r="G1442" t="s">
        <v>30</v>
      </c>
      <c r="H1442">
        <v>3</v>
      </c>
      <c r="I1442">
        <v>36.039099999999998</v>
      </c>
      <c r="J1442" t="s">
        <v>270</v>
      </c>
      <c r="K1442">
        <v>8010</v>
      </c>
      <c r="L1442">
        <v>8009</v>
      </c>
      <c r="M1442" t="str">
        <f t="shared" si="154"/>
        <v>Dog100OverACSR</v>
      </c>
      <c r="N1442" t="str">
        <f>+VLOOKUP(M1442,LineCode!$E:$F,2,0)</f>
        <v>3p_11kV_100_ACSR_Al_o</v>
      </c>
      <c r="R1442" t="s">
        <v>296</v>
      </c>
      <c r="S1442" t="str">
        <f t="shared" si="155"/>
        <v>Line.line_KOT_8010_8009</v>
      </c>
      <c r="T1442" t="str">
        <f t="shared" si="156"/>
        <v>Bus1=8010</v>
      </c>
      <c r="U1442" t="str">
        <f t="shared" si="157"/>
        <v>Bus2=8009</v>
      </c>
      <c r="V1442" t="str">
        <f t="shared" si="158"/>
        <v>phases=3</v>
      </c>
      <c r="W1442" t="str">
        <f t="shared" si="159"/>
        <v>Linecode=3p_11kV_100_ACSR_Al_o</v>
      </c>
      <c r="X1442" t="str">
        <f t="shared" si="160"/>
        <v>Length=36.0391</v>
      </c>
      <c r="Y1442" t="s">
        <v>307</v>
      </c>
    </row>
    <row r="1443" spans="1:25" x14ac:dyDescent="0.25">
      <c r="A1443" t="s">
        <v>45</v>
      </c>
      <c r="B1443">
        <v>11</v>
      </c>
      <c r="C1443" t="s">
        <v>37</v>
      </c>
      <c r="D1443">
        <v>100</v>
      </c>
      <c r="E1443" t="s">
        <v>27</v>
      </c>
      <c r="F1443" t="s">
        <v>38</v>
      </c>
      <c r="G1443" t="s">
        <v>30</v>
      </c>
      <c r="H1443">
        <v>3</v>
      </c>
      <c r="I1443">
        <v>41.250399999999999</v>
      </c>
      <c r="J1443" t="s">
        <v>270</v>
      </c>
      <c r="K1443">
        <v>8009</v>
      </c>
      <c r="L1443">
        <v>8008</v>
      </c>
      <c r="M1443" t="str">
        <f t="shared" si="154"/>
        <v>Dog100OverACSR</v>
      </c>
      <c r="N1443" t="str">
        <f>+VLOOKUP(M1443,LineCode!$E:$F,2,0)</f>
        <v>3p_11kV_100_ACSR_Al_o</v>
      </c>
      <c r="R1443" t="s">
        <v>296</v>
      </c>
      <c r="S1443" t="str">
        <f t="shared" si="155"/>
        <v>Line.line_KOT_8009_8008</v>
      </c>
      <c r="T1443" t="str">
        <f t="shared" si="156"/>
        <v>Bus1=8009</v>
      </c>
      <c r="U1443" t="str">
        <f t="shared" si="157"/>
        <v>Bus2=8008</v>
      </c>
      <c r="V1443" t="str">
        <f t="shared" si="158"/>
        <v>phases=3</v>
      </c>
      <c r="W1443" t="str">
        <f t="shared" si="159"/>
        <v>Linecode=3p_11kV_100_ACSR_Al_o</v>
      </c>
      <c r="X1443" t="str">
        <f t="shared" si="160"/>
        <v>Length=41.2504</v>
      </c>
      <c r="Y1443" t="s">
        <v>307</v>
      </c>
    </row>
    <row r="1444" spans="1:25" x14ac:dyDescent="0.25">
      <c r="A1444" t="s">
        <v>45</v>
      </c>
      <c r="B1444">
        <v>11</v>
      </c>
      <c r="C1444" t="s">
        <v>37</v>
      </c>
      <c r="D1444">
        <v>100</v>
      </c>
      <c r="E1444" t="s">
        <v>27</v>
      </c>
      <c r="F1444" t="s">
        <v>38</v>
      </c>
      <c r="G1444" t="s">
        <v>30</v>
      </c>
      <c r="H1444">
        <v>3</v>
      </c>
      <c r="I1444">
        <v>29.827000000000002</v>
      </c>
      <c r="J1444" t="s">
        <v>270</v>
      </c>
      <c r="K1444">
        <v>8008</v>
      </c>
      <c r="L1444">
        <v>8007</v>
      </c>
      <c r="M1444" t="str">
        <f t="shared" si="154"/>
        <v>Dog100OverACSR</v>
      </c>
      <c r="N1444" t="str">
        <f>+VLOOKUP(M1444,LineCode!$E:$F,2,0)</f>
        <v>3p_11kV_100_ACSR_Al_o</v>
      </c>
      <c r="R1444" t="s">
        <v>296</v>
      </c>
      <c r="S1444" t="str">
        <f t="shared" si="155"/>
        <v>Line.line_KOT_8008_8007</v>
      </c>
      <c r="T1444" t="str">
        <f t="shared" si="156"/>
        <v>Bus1=8008</v>
      </c>
      <c r="U1444" t="str">
        <f t="shared" si="157"/>
        <v>Bus2=8007</v>
      </c>
      <c r="V1444" t="str">
        <f t="shared" si="158"/>
        <v>phases=3</v>
      </c>
      <c r="W1444" t="str">
        <f t="shared" si="159"/>
        <v>Linecode=3p_11kV_100_ACSR_Al_o</v>
      </c>
      <c r="X1444" t="str">
        <f t="shared" si="160"/>
        <v>Length=29.827</v>
      </c>
      <c r="Y1444" t="s">
        <v>307</v>
      </c>
    </row>
    <row r="1445" spans="1:25" x14ac:dyDescent="0.25">
      <c r="A1445" t="s">
        <v>45</v>
      </c>
      <c r="B1445">
        <v>11</v>
      </c>
      <c r="C1445" t="s">
        <v>37</v>
      </c>
      <c r="D1445">
        <v>100</v>
      </c>
      <c r="E1445" t="s">
        <v>27</v>
      </c>
      <c r="F1445" t="s">
        <v>38</v>
      </c>
      <c r="G1445" t="s">
        <v>30</v>
      </c>
      <c r="H1445">
        <v>3</v>
      </c>
      <c r="I1445">
        <v>35.285499999999999</v>
      </c>
      <c r="J1445" t="s">
        <v>270</v>
      </c>
      <c r="K1445">
        <v>8007</v>
      </c>
      <c r="L1445">
        <v>8006</v>
      </c>
      <c r="M1445" t="str">
        <f t="shared" si="154"/>
        <v>Dog100OverACSR</v>
      </c>
      <c r="N1445" t="str">
        <f>+VLOOKUP(M1445,LineCode!$E:$F,2,0)</f>
        <v>3p_11kV_100_ACSR_Al_o</v>
      </c>
      <c r="R1445" t="s">
        <v>296</v>
      </c>
      <c r="S1445" t="str">
        <f t="shared" si="155"/>
        <v>Line.line_KOT_8007_8006</v>
      </c>
      <c r="T1445" t="str">
        <f t="shared" si="156"/>
        <v>Bus1=8007</v>
      </c>
      <c r="U1445" t="str">
        <f t="shared" si="157"/>
        <v>Bus2=8006</v>
      </c>
      <c r="V1445" t="str">
        <f t="shared" si="158"/>
        <v>phases=3</v>
      </c>
      <c r="W1445" t="str">
        <f t="shared" si="159"/>
        <v>Linecode=3p_11kV_100_ACSR_Al_o</v>
      </c>
      <c r="X1445" t="str">
        <f t="shared" si="160"/>
        <v>Length=35.2855</v>
      </c>
      <c r="Y1445" t="s">
        <v>307</v>
      </c>
    </row>
    <row r="1446" spans="1:25" x14ac:dyDescent="0.25">
      <c r="A1446" t="s">
        <v>45</v>
      </c>
      <c r="B1446">
        <v>11</v>
      </c>
      <c r="C1446" t="s">
        <v>37</v>
      </c>
      <c r="D1446">
        <v>100</v>
      </c>
      <c r="E1446" t="s">
        <v>27</v>
      </c>
      <c r="F1446" t="s">
        <v>38</v>
      </c>
      <c r="G1446" t="s">
        <v>30</v>
      </c>
      <c r="H1446">
        <v>3</v>
      </c>
      <c r="I1446">
        <v>14.825799999999999</v>
      </c>
      <c r="J1446" t="s">
        <v>270</v>
      </c>
      <c r="K1446">
        <v>8006</v>
      </c>
      <c r="L1446">
        <v>8005</v>
      </c>
      <c r="M1446" t="str">
        <f t="shared" si="154"/>
        <v>Dog100OverACSR</v>
      </c>
      <c r="N1446" t="str">
        <f>+VLOOKUP(M1446,LineCode!$E:$F,2,0)</f>
        <v>3p_11kV_100_ACSR_Al_o</v>
      </c>
      <c r="R1446" t="s">
        <v>296</v>
      </c>
      <c r="S1446" t="str">
        <f t="shared" si="155"/>
        <v>Line.line_KOT_8006_8005</v>
      </c>
      <c r="T1446" t="str">
        <f t="shared" si="156"/>
        <v>Bus1=8006</v>
      </c>
      <c r="U1446" t="str">
        <f t="shared" si="157"/>
        <v>Bus2=8005</v>
      </c>
      <c r="V1446" t="str">
        <f t="shared" si="158"/>
        <v>phases=3</v>
      </c>
      <c r="W1446" t="str">
        <f t="shared" si="159"/>
        <v>Linecode=3p_11kV_100_ACSR_Al_o</v>
      </c>
      <c r="X1446" t="str">
        <f t="shared" si="160"/>
        <v>Length=14.8258</v>
      </c>
      <c r="Y1446" t="s">
        <v>307</v>
      </c>
    </row>
    <row r="1447" spans="1:25" x14ac:dyDescent="0.25">
      <c r="A1447" t="s">
        <v>45</v>
      </c>
      <c r="B1447">
        <v>11</v>
      </c>
      <c r="C1447" t="s">
        <v>37</v>
      </c>
      <c r="D1447">
        <v>100</v>
      </c>
      <c r="E1447" t="s">
        <v>27</v>
      </c>
      <c r="F1447" t="s">
        <v>38</v>
      </c>
      <c r="G1447" t="s">
        <v>30</v>
      </c>
      <c r="H1447">
        <v>3</v>
      </c>
      <c r="I1447">
        <v>23.832999999999998</v>
      </c>
      <c r="J1447" t="s">
        <v>270</v>
      </c>
      <c r="K1447">
        <v>8005</v>
      </c>
      <c r="L1447">
        <v>8004</v>
      </c>
      <c r="M1447" t="str">
        <f t="shared" si="154"/>
        <v>Dog100OverACSR</v>
      </c>
      <c r="N1447" t="str">
        <f>+VLOOKUP(M1447,LineCode!$E:$F,2,0)</f>
        <v>3p_11kV_100_ACSR_Al_o</v>
      </c>
      <c r="R1447" t="s">
        <v>296</v>
      </c>
      <c r="S1447" t="str">
        <f t="shared" si="155"/>
        <v>Line.line_KOT_8005_8004</v>
      </c>
      <c r="T1447" t="str">
        <f t="shared" si="156"/>
        <v>Bus1=8005</v>
      </c>
      <c r="U1447" t="str">
        <f t="shared" si="157"/>
        <v>Bus2=8004</v>
      </c>
      <c r="V1447" t="str">
        <f t="shared" si="158"/>
        <v>phases=3</v>
      </c>
      <c r="W1447" t="str">
        <f t="shared" si="159"/>
        <v>Linecode=3p_11kV_100_ACSR_Al_o</v>
      </c>
      <c r="X1447" t="str">
        <f t="shared" si="160"/>
        <v>Length=23.833</v>
      </c>
      <c r="Y1447" t="s">
        <v>307</v>
      </c>
    </row>
    <row r="1448" spans="1:25" x14ac:dyDescent="0.25">
      <c r="A1448" t="s">
        <v>45</v>
      </c>
      <c r="B1448">
        <v>11</v>
      </c>
      <c r="C1448" t="s">
        <v>37</v>
      </c>
      <c r="D1448">
        <v>100</v>
      </c>
      <c r="E1448" t="s">
        <v>27</v>
      </c>
      <c r="F1448" t="s">
        <v>38</v>
      </c>
      <c r="G1448" t="s">
        <v>30</v>
      </c>
      <c r="H1448">
        <v>3</v>
      </c>
      <c r="I1448">
        <v>27.830300000000001</v>
      </c>
      <c r="J1448" t="s">
        <v>270</v>
      </c>
      <c r="K1448">
        <v>8004</v>
      </c>
      <c r="L1448">
        <v>8003</v>
      </c>
      <c r="M1448" t="str">
        <f t="shared" si="154"/>
        <v>Dog100OverACSR</v>
      </c>
      <c r="N1448" t="str">
        <f>+VLOOKUP(M1448,LineCode!$E:$F,2,0)</f>
        <v>3p_11kV_100_ACSR_Al_o</v>
      </c>
      <c r="R1448" t="s">
        <v>296</v>
      </c>
      <c r="S1448" t="str">
        <f t="shared" si="155"/>
        <v>Line.line_KOT_8004_8003</v>
      </c>
      <c r="T1448" t="str">
        <f t="shared" si="156"/>
        <v>Bus1=8004</v>
      </c>
      <c r="U1448" t="str">
        <f t="shared" si="157"/>
        <v>Bus2=8003</v>
      </c>
      <c r="V1448" t="str">
        <f t="shared" si="158"/>
        <v>phases=3</v>
      </c>
      <c r="W1448" t="str">
        <f t="shared" si="159"/>
        <v>Linecode=3p_11kV_100_ACSR_Al_o</v>
      </c>
      <c r="X1448" t="str">
        <f t="shared" si="160"/>
        <v>Length=27.8303</v>
      </c>
      <c r="Y1448" t="s">
        <v>307</v>
      </c>
    </row>
    <row r="1449" spans="1:25" x14ac:dyDescent="0.25">
      <c r="A1449" t="s">
        <v>45</v>
      </c>
      <c r="B1449">
        <v>11</v>
      </c>
      <c r="C1449" t="s">
        <v>37</v>
      </c>
      <c r="D1449">
        <v>100</v>
      </c>
      <c r="E1449" t="s">
        <v>27</v>
      </c>
      <c r="F1449" t="s">
        <v>38</v>
      </c>
      <c r="G1449" t="s">
        <v>30</v>
      </c>
      <c r="H1449">
        <v>3</v>
      </c>
      <c r="I1449">
        <v>36.537799999999997</v>
      </c>
      <c r="J1449" t="s">
        <v>270</v>
      </c>
      <c r="K1449">
        <v>8003</v>
      </c>
      <c r="L1449">
        <v>8002</v>
      </c>
      <c r="M1449" t="str">
        <f t="shared" si="154"/>
        <v>Dog100OverACSR</v>
      </c>
      <c r="N1449" t="str">
        <f>+VLOOKUP(M1449,LineCode!$E:$F,2,0)</f>
        <v>3p_11kV_100_ACSR_Al_o</v>
      </c>
      <c r="R1449" t="s">
        <v>296</v>
      </c>
      <c r="S1449" t="str">
        <f t="shared" si="155"/>
        <v>Line.line_KOT_8003_8002</v>
      </c>
      <c r="T1449" t="str">
        <f t="shared" si="156"/>
        <v>Bus1=8003</v>
      </c>
      <c r="U1449" t="str">
        <f t="shared" si="157"/>
        <v>Bus2=8002</v>
      </c>
      <c r="V1449" t="str">
        <f t="shared" si="158"/>
        <v>phases=3</v>
      </c>
      <c r="W1449" t="str">
        <f t="shared" si="159"/>
        <v>Linecode=3p_11kV_100_ACSR_Al_o</v>
      </c>
      <c r="X1449" t="str">
        <f t="shared" si="160"/>
        <v>Length=36.5378</v>
      </c>
      <c r="Y1449" t="s">
        <v>307</v>
      </c>
    </row>
    <row r="1450" spans="1:25" x14ac:dyDescent="0.25">
      <c r="A1450" t="s">
        <v>45</v>
      </c>
      <c r="B1450">
        <v>11</v>
      </c>
      <c r="C1450" t="s">
        <v>37</v>
      </c>
      <c r="D1450">
        <v>100</v>
      </c>
      <c r="E1450" t="s">
        <v>27</v>
      </c>
      <c r="F1450" t="s">
        <v>38</v>
      </c>
      <c r="G1450" t="s">
        <v>30</v>
      </c>
      <c r="H1450">
        <v>3</v>
      </c>
      <c r="I1450">
        <v>7.0271600000000003</v>
      </c>
      <c r="J1450" t="s">
        <v>270</v>
      </c>
      <c r="K1450">
        <v>8002</v>
      </c>
      <c r="L1450">
        <v>8124</v>
      </c>
      <c r="M1450" t="str">
        <f t="shared" si="154"/>
        <v>Dog100OverACSR</v>
      </c>
      <c r="N1450" t="str">
        <f>+VLOOKUP(M1450,LineCode!$E:$F,2,0)</f>
        <v>3p_11kV_100_ACSR_Al_o</v>
      </c>
      <c r="R1450" t="s">
        <v>296</v>
      </c>
      <c r="S1450" t="str">
        <f t="shared" si="155"/>
        <v>Line.line_KOT_8002_8124</v>
      </c>
      <c r="T1450" t="str">
        <f t="shared" si="156"/>
        <v>Bus1=8002</v>
      </c>
      <c r="U1450" t="str">
        <f t="shared" si="157"/>
        <v>Bus2=8124</v>
      </c>
      <c r="V1450" t="str">
        <f t="shared" si="158"/>
        <v>phases=3</v>
      </c>
      <c r="W1450" t="str">
        <f t="shared" si="159"/>
        <v>Linecode=3p_11kV_100_ACSR_Al_o</v>
      </c>
      <c r="X1450" t="str">
        <f t="shared" si="160"/>
        <v>Length=7.02716</v>
      </c>
      <c r="Y1450" t="s">
        <v>307</v>
      </c>
    </row>
    <row r="1451" spans="1:25" x14ac:dyDescent="0.25">
      <c r="A1451" t="s">
        <v>45</v>
      </c>
      <c r="B1451">
        <v>11</v>
      </c>
      <c r="C1451" t="s">
        <v>37</v>
      </c>
      <c r="D1451">
        <v>100</v>
      </c>
      <c r="E1451" t="s">
        <v>27</v>
      </c>
      <c r="F1451" t="s">
        <v>38</v>
      </c>
      <c r="G1451" t="s">
        <v>30</v>
      </c>
      <c r="H1451">
        <v>3</v>
      </c>
      <c r="I1451">
        <v>69.847999999999999</v>
      </c>
      <c r="J1451" t="s">
        <v>270</v>
      </c>
      <c r="K1451">
        <v>8124</v>
      </c>
      <c r="L1451">
        <v>8063</v>
      </c>
      <c r="M1451" t="str">
        <f t="shared" si="154"/>
        <v>Dog100OverACSR</v>
      </c>
      <c r="N1451" t="str">
        <f>+VLOOKUP(M1451,LineCode!$E:$F,2,0)</f>
        <v>3p_11kV_100_ACSR_Al_o</v>
      </c>
      <c r="R1451" t="s">
        <v>296</v>
      </c>
      <c r="S1451" t="str">
        <f t="shared" si="155"/>
        <v>Line.line_KOT_8124_8063</v>
      </c>
      <c r="T1451" t="str">
        <f t="shared" si="156"/>
        <v>Bus1=8124</v>
      </c>
      <c r="U1451" t="str">
        <f t="shared" si="157"/>
        <v>Bus2=8063</v>
      </c>
      <c r="V1451" t="str">
        <f t="shared" si="158"/>
        <v>phases=3</v>
      </c>
      <c r="W1451" t="str">
        <f t="shared" si="159"/>
        <v>Linecode=3p_11kV_100_ACSR_Al_o</v>
      </c>
      <c r="X1451" t="str">
        <f t="shared" si="160"/>
        <v>Length=69.848</v>
      </c>
      <c r="Y1451" t="s">
        <v>307</v>
      </c>
    </row>
    <row r="1452" spans="1:25" x14ac:dyDescent="0.25">
      <c r="A1452" t="s">
        <v>45</v>
      </c>
      <c r="B1452">
        <v>11</v>
      </c>
      <c r="C1452" t="s">
        <v>37</v>
      </c>
      <c r="D1452">
        <v>100</v>
      </c>
      <c r="E1452" t="s">
        <v>27</v>
      </c>
      <c r="F1452" t="s">
        <v>38</v>
      </c>
      <c r="G1452" t="s">
        <v>30</v>
      </c>
      <c r="H1452">
        <v>3</v>
      </c>
      <c r="I1452">
        <v>59.625500000000002</v>
      </c>
      <c r="J1452" t="s">
        <v>270</v>
      </c>
      <c r="K1452">
        <v>8063</v>
      </c>
      <c r="L1452">
        <v>8064</v>
      </c>
      <c r="M1452" t="str">
        <f t="shared" si="154"/>
        <v>Dog100OverACSR</v>
      </c>
      <c r="N1452" t="str">
        <f>+VLOOKUP(M1452,LineCode!$E:$F,2,0)</f>
        <v>3p_11kV_100_ACSR_Al_o</v>
      </c>
      <c r="R1452" t="s">
        <v>296</v>
      </c>
      <c r="S1452" t="str">
        <f t="shared" si="155"/>
        <v>Line.line_KOT_8063_8064</v>
      </c>
      <c r="T1452" t="str">
        <f t="shared" si="156"/>
        <v>Bus1=8063</v>
      </c>
      <c r="U1452" t="str">
        <f t="shared" si="157"/>
        <v>Bus2=8064</v>
      </c>
      <c r="V1452" t="str">
        <f t="shared" si="158"/>
        <v>phases=3</v>
      </c>
      <c r="W1452" t="str">
        <f t="shared" si="159"/>
        <v>Linecode=3p_11kV_100_ACSR_Al_o</v>
      </c>
      <c r="X1452" t="str">
        <f t="shared" si="160"/>
        <v>Length=59.6255</v>
      </c>
      <c r="Y1452" t="s">
        <v>307</v>
      </c>
    </row>
    <row r="1453" spans="1:25" x14ac:dyDescent="0.25">
      <c r="A1453" t="s">
        <v>45</v>
      </c>
      <c r="B1453">
        <v>11</v>
      </c>
      <c r="C1453" t="s">
        <v>37</v>
      </c>
      <c r="D1453">
        <v>100</v>
      </c>
      <c r="E1453" t="s">
        <v>27</v>
      </c>
      <c r="F1453" t="s">
        <v>38</v>
      </c>
      <c r="G1453" t="s">
        <v>30</v>
      </c>
      <c r="H1453">
        <v>3</v>
      </c>
      <c r="I1453">
        <v>48.890099999999997</v>
      </c>
      <c r="J1453" t="s">
        <v>270</v>
      </c>
      <c r="K1453">
        <v>8064</v>
      </c>
      <c r="L1453">
        <v>8065</v>
      </c>
      <c r="M1453" t="str">
        <f t="shared" si="154"/>
        <v>Dog100OverACSR</v>
      </c>
      <c r="N1453" t="str">
        <f>+VLOOKUP(M1453,LineCode!$E:$F,2,0)</f>
        <v>3p_11kV_100_ACSR_Al_o</v>
      </c>
      <c r="R1453" t="s">
        <v>296</v>
      </c>
      <c r="S1453" t="str">
        <f t="shared" si="155"/>
        <v>Line.line_KOT_8064_8065</v>
      </c>
      <c r="T1453" t="str">
        <f t="shared" si="156"/>
        <v>Bus1=8064</v>
      </c>
      <c r="U1453" t="str">
        <f t="shared" si="157"/>
        <v>Bus2=8065</v>
      </c>
      <c r="V1453" t="str">
        <f t="shared" si="158"/>
        <v>phases=3</v>
      </c>
      <c r="W1453" t="str">
        <f t="shared" si="159"/>
        <v>Linecode=3p_11kV_100_ACSR_Al_o</v>
      </c>
      <c r="X1453" t="str">
        <f t="shared" si="160"/>
        <v>Length=48.8901</v>
      </c>
      <c r="Y1453" t="s">
        <v>307</v>
      </c>
    </row>
    <row r="1454" spans="1:25" x14ac:dyDescent="0.25">
      <c r="A1454" t="s">
        <v>45</v>
      </c>
      <c r="B1454">
        <v>11</v>
      </c>
      <c r="C1454" t="s">
        <v>37</v>
      </c>
      <c r="D1454">
        <v>100</v>
      </c>
      <c r="E1454" t="s">
        <v>27</v>
      </c>
      <c r="F1454" t="s">
        <v>38</v>
      </c>
      <c r="G1454" t="s">
        <v>30</v>
      </c>
      <c r="H1454">
        <v>3</v>
      </c>
      <c r="I1454">
        <v>37.183999999999997</v>
      </c>
      <c r="J1454" t="s">
        <v>270</v>
      </c>
      <c r="K1454">
        <v>8065</v>
      </c>
      <c r="L1454">
        <v>8066</v>
      </c>
      <c r="M1454" t="str">
        <f t="shared" si="154"/>
        <v>Dog100OverACSR</v>
      </c>
      <c r="N1454" t="str">
        <f>+VLOOKUP(M1454,LineCode!$E:$F,2,0)</f>
        <v>3p_11kV_100_ACSR_Al_o</v>
      </c>
      <c r="R1454" t="s">
        <v>296</v>
      </c>
      <c r="S1454" t="str">
        <f t="shared" si="155"/>
        <v>Line.line_KOT_8065_8066</v>
      </c>
      <c r="T1454" t="str">
        <f t="shared" si="156"/>
        <v>Bus1=8065</v>
      </c>
      <c r="U1454" t="str">
        <f t="shared" si="157"/>
        <v>Bus2=8066</v>
      </c>
      <c r="V1454" t="str">
        <f t="shared" si="158"/>
        <v>phases=3</v>
      </c>
      <c r="W1454" t="str">
        <f t="shared" si="159"/>
        <v>Linecode=3p_11kV_100_ACSR_Al_o</v>
      </c>
      <c r="X1454" t="str">
        <f t="shared" si="160"/>
        <v>Length=37.184</v>
      </c>
      <c r="Y1454" t="s">
        <v>307</v>
      </c>
    </row>
    <row r="1455" spans="1:25" x14ac:dyDescent="0.25">
      <c r="A1455" t="s">
        <v>45</v>
      </c>
      <c r="B1455">
        <v>11</v>
      </c>
      <c r="C1455" t="s">
        <v>37</v>
      </c>
      <c r="D1455">
        <v>100</v>
      </c>
      <c r="E1455" t="s">
        <v>27</v>
      </c>
      <c r="F1455" t="s">
        <v>38</v>
      </c>
      <c r="G1455" t="s">
        <v>30</v>
      </c>
      <c r="H1455">
        <v>3</v>
      </c>
      <c r="I1455">
        <v>69.600700000000003</v>
      </c>
      <c r="J1455" t="s">
        <v>270</v>
      </c>
      <c r="K1455">
        <v>8066</v>
      </c>
      <c r="L1455">
        <v>8067</v>
      </c>
      <c r="M1455" t="str">
        <f t="shared" si="154"/>
        <v>Dog100OverACSR</v>
      </c>
      <c r="N1455" t="str">
        <f>+VLOOKUP(M1455,LineCode!$E:$F,2,0)</f>
        <v>3p_11kV_100_ACSR_Al_o</v>
      </c>
      <c r="R1455" t="s">
        <v>296</v>
      </c>
      <c r="S1455" t="str">
        <f t="shared" si="155"/>
        <v>Line.line_KOT_8066_8067</v>
      </c>
      <c r="T1455" t="str">
        <f t="shared" si="156"/>
        <v>Bus1=8066</v>
      </c>
      <c r="U1455" t="str">
        <f t="shared" si="157"/>
        <v>Bus2=8067</v>
      </c>
      <c r="V1455" t="str">
        <f t="shared" si="158"/>
        <v>phases=3</v>
      </c>
      <c r="W1455" t="str">
        <f t="shared" si="159"/>
        <v>Linecode=3p_11kV_100_ACSR_Al_o</v>
      </c>
      <c r="X1455" t="str">
        <f t="shared" si="160"/>
        <v>Length=69.6007</v>
      </c>
      <c r="Y1455" t="s">
        <v>307</v>
      </c>
    </row>
    <row r="1456" spans="1:25" x14ac:dyDescent="0.25">
      <c r="A1456" t="s">
        <v>45</v>
      </c>
      <c r="B1456">
        <v>11</v>
      </c>
      <c r="C1456" t="s">
        <v>37</v>
      </c>
      <c r="D1456">
        <v>100</v>
      </c>
      <c r="E1456" t="s">
        <v>27</v>
      </c>
      <c r="F1456" t="s">
        <v>38</v>
      </c>
      <c r="G1456" t="s">
        <v>30</v>
      </c>
      <c r="H1456">
        <v>3</v>
      </c>
      <c r="I1456">
        <v>49.987299999999998</v>
      </c>
      <c r="J1456" t="s">
        <v>270</v>
      </c>
      <c r="K1456">
        <v>8067</v>
      </c>
      <c r="L1456">
        <v>8068</v>
      </c>
      <c r="M1456" t="str">
        <f t="shared" si="154"/>
        <v>Dog100OverACSR</v>
      </c>
      <c r="N1456" t="str">
        <f>+VLOOKUP(M1456,LineCode!$E:$F,2,0)</f>
        <v>3p_11kV_100_ACSR_Al_o</v>
      </c>
      <c r="R1456" t="s">
        <v>296</v>
      </c>
      <c r="S1456" t="str">
        <f t="shared" si="155"/>
        <v>Line.line_KOT_8067_8068</v>
      </c>
      <c r="T1456" t="str">
        <f t="shared" si="156"/>
        <v>Bus1=8067</v>
      </c>
      <c r="U1456" t="str">
        <f t="shared" si="157"/>
        <v>Bus2=8068</v>
      </c>
      <c r="V1456" t="str">
        <f t="shared" si="158"/>
        <v>phases=3</v>
      </c>
      <c r="W1456" t="str">
        <f t="shared" si="159"/>
        <v>Linecode=3p_11kV_100_ACSR_Al_o</v>
      </c>
      <c r="X1456" t="str">
        <f t="shared" si="160"/>
        <v>Length=49.9873</v>
      </c>
      <c r="Y1456" t="s">
        <v>307</v>
      </c>
    </row>
    <row r="1457" spans="1:25" x14ac:dyDescent="0.25">
      <c r="A1457" t="s">
        <v>45</v>
      </c>
      <c r="B1457">
        <v>11</v>
      </c>
      <c r="C1457" t="s">
        <v>37</v>
      </c>
      <c r="D1457">
        <v>100</v>
      </c>
      <c r="E1457" t="s">
        <v>27</v>
      </c>
      <c r="F1457" t="s">
        <v>38</v>
      </c>
      <c r="G1457" t="s">
        <v>30</v>
      </c>
      <c r="H1457">
        <v>3</v>
      </c>
      <c r="I1457">
        <v>2.9721600000000001</v>
      </c>
      <c r="J1457" t="s">
        <v>270</v>
      </c>
      <c r="K1457">
        <v>8068</v>
      </c>
      <c r="L1457">
        <v>8088</v>
      </c>
      <c r="M1457" t="str">
        <f t="shared" si="154"/>
        <v>Dog100OverACSR</v>
      </c>
      <c r="N1457" t="str">
        <f>+VLOOKUP(M1457,LineCode!$E:$F,2,0)</f>
        <v>3p_11kV_100_ACSR_Al_o</v>
      </c>
      <c r="R1457" t="s">
        <v>296</v>
      </c>
      <c r="S1457" t="str">
        <f t="shared" si="155"/>
        <v>Line.line_KOT_8068_8088</v>
      </c>
      <c r="T1457" t="str">
        <f t="shared" si="156"/>
        <v>Bus1=8068</v>
      </c>
      <c r="U1457" t="str">
        <f t="shared" si="157"/>
        <v>Bus2=8088</v>
      </c>
      <c r="V1457" t="str">
        <f t="shared" si="158"/>
        <v>phases=3</v>
      </c>
      <c r="W1457" t="str">
        <f t="shared" si="159"/>
        <v>Linecode=3p_11kV_100_ACSR_Al_o</v>
      </c>
      <c r="X1457" t="str">
        <f t="shared" si="160"/>
        <v>Length=2.97216</v>
      </c>
      <c r="Y1457" t="s">
        <v>307</v>
      </c>
    </row>
    <row r="1458" spans="1:25" x14ac:dyDescent="0.25">
      <c r="A1458" t="s">
        <v>45</v>
      </c>
      <c r="B1458">
        <v>11</v>
      </c>
      <c r="C1458" t="s">
        <v>37</v>
      </c>
      <c r="D1458">
        <v>100</v>
      </c>
      <c r="E1458" t="s">
        <v>27</v>
      </c>
      <c r="F1458" t="s">
        <v>38</v>
      </c>
      <c r="G1458" t="s">
        <v>30</v>
      </c>
      <c r="H1458">
        <v>3</v>
      </c>
      <c r="I1458">
        <v>7.6168100000000001</v>
      </c>
      <c r="J1458" t="s">
        <v>270</v>
      </c>
      <c r="K1458">
        <v>8088</v>
      </c>
      <c r="L1458">
        <v>8069</v>
      </c>
      <c r="M1458" t="str">
        <f t="shared" si="154"/>
        <v>Dog100OverACSR</v>
      </c>
      <c r="N1458" t="str">
        <f>+VLOOKUP(M1458,LineCode!$E:$F,2,0)</f>
        <v>3p_11kV_100_ACSR_Al_o</v>
      </c>
      <c r="R1458" t="s">
        <v>296</v>
      </c>
      <c r="S1458" t="str">
        <f t="shared" si="155"/>
        <v>Line.line_KOT_8088_8069</v>
      </c>
      <c r="T1458" t="str">
        <f t="shared" si="156"/>
        <v>Bus1=8088</v>
      </c>
      <c r="U1458" t="str">
        <f t="shared" si="157"/>
        <v>Bus2=8069</v>
      </c>
      <c r="V1458" t="str">
        <f t="shared" si="158"/>
        <v>phases=3</v>
      </c>
      <c r="W1458" t="str">
        <f t="shared" si="159"/>
        <v>Linecode=3p_11kV_100_ACSR_Al_o</v>
      </c>
      <c r="X1458" t="str">
        <f t="shared" si="160"/>
        <v>Length=7.61681</v>
      </c>
      <c r="Y1458" t="s">
        <v>307</v>
      </c>
    </row>
    <row r="1459" spans="1:25" x14ac:dyDescent="0.25">
      <c r="A1459" t="s">
        <v>45</v>
      </c>
      <c r="B1459">
        <v>11</v>
      </c>
      <c r="C1459" t="s">
        <v>37</v>
      </c>
      <c r="D1459">
        <v>100</v>
      </c>
      <c r="E1459" t="s">
        <v>27</v>
      </c>
      <c r="F1459" t="s">
        <v>38</v>
      </c>
      <c r="G1459" t="s">
        <v>30</v>
      </c>
      <c r="H1459">
        <v>3</v>
      </c>
      <c r="I1459">
        <v>33.2864</v>
      </c>
      <c r="J1459" t="s">
        <v>270</v>
      </c>
      <c r="K1459">
        <v>8069</v>
      </c>
      <c r="L1459">
        <v>8070</v>
      </c>
      <c r="M1459" t="str">
        <f t="shared" si="154"/>
        <v>Dog100OverACSR</v>
      </c>
      <c r="N1459" t="str">
        <f>+VLOOKUP(M1459,LineCode!$E:$F,2,0)</f>
        <v>3p_11kV_100_ACSR_Al_o</v>
      </c>
      <c r="R1459" t="s">
        <v>296</v>
      </c>
      <c r="S1459" t="str">
        <f t="shared" si="155"/>
        <v>Line.line_KOT_8069_8070</v>
      </c>
      <c r="T1459" t="str">
        <f t="shared" si="156"/>
        <v>Bus1=8069</v>
      </c>
      <c r="U1459" t="str">
        <f t="shared" si="157"/>
        <v>Bus2=8070</v>
      </c>
      <c r="V1459" t="str">
        <f t="shared" si="158"/>
        <v>phases=3</v>
      </c>
      <c r="W1459" t="str">
        <f t="shared" si="159"/>
        <v>Linecode=3p_11kV_100_ACSR_Al_o</v>
      </c>
      <c r="X1459" t="str">
        <f t="shared" si="160"/>
        <v>Length=33.2864</v>
      </c>
      <c r="Y1459" t="s">
        <v>307</v>
      </c>
    </row>
    <row r="1460" spans="1:25" x14ac:dyDescent="0.25">
      <c r="A1460" t="s">
        <v>45</v>
      </c>
      <c r="B1460">
        <v>11</v>
      </c>
      <c r="C1460" t="s">
        <v>37</v>
      </c>
      <c r="D1460">
        <v>100</v>
      </c>
      <c r="E1460" t="s">
        <v>27</v>
      </c>
      <c r="F1460" t="s">
        <v>38</v>
      </c>
      <c r="G1460" t="s">
        <v>30</v>
      </c>
      <c r="H1460">
        <v>3</v>
      </c>
      <c r="I1460">
        <v>32.491100000000003</v>
      </c>
      <c r="J1460" t="s">
        <v>270</v>
      </c>
      <c r="K1460">
        <v>8070</v>
      </c>
      <c r="L1460">
        <v>8071</v>
      </c>
      <c r="M1460" t="str">
        <f t="shared" si="154"/>
        <v>Dog100OverACSR</v>
      </c>
      <c r="N1460" t="str">
        <f>+VLOOKUP(M1460,LineCode!$E:$F,2,0)</f>
        <v>3p_11kV_100_ACSR_Al_o</v>
      </c>
      <c r="R1460" t="s">
        <v>296</v>
      </c>
      <c r="S1460" t="str">
        <f t="shared" si="155"/>
        <v>Line.line_KOT_8070_8071</v>
      </c>
      <c r="T1460" t="str">
        <f t="shared" si="156"/>
        <v>Bus1=8070</v>
      </c>
      <c r="U1460" t="str">
        <f t="shared" si="157"/>
        <v>Bus2=8071</v>
      </c>
      <c r="V1460" t="str">
        <f t="shared" si="158"/>
        <v>phases=3</v>
      </c>
      <c r="W1460" t="str">
        <f t="shared" si="159"/>
        <v>Linecode=3p_11kV_100_ACSR_Al_o</v>
      </c>
      <c r="X1460" t="str">
        <f t="shared" si="160"/>
        <v>Length=32.4911</v>
      </c>
      <c r="Y1460" t="s">
        <v>307</v>
      </c>
    </row>
    <row r="1461" spans="1:25" x14ac:dyDescent="0.25">
      <c r="A1461" t="s">
        <v>45</v>
      </c>
      <c r="B1461">
        <v>11</v>
      </c>
      <c r="C1461" t="s">
        <v>37</v>
      </c>
      <c r="D1461">
        <v>100</v>
      </c>
      <c r="E1461" t="s">
        <v>27</v>
      </c>
      <c r="F1461" t="s">
        <v>38</v>
      </c>
      <c r="G1461" t="s">
        <v>30</v>
      </c>
      <c r="H1461">
        <v>3</v>
      </c>
      <c r="I1461">
        <v>70.187200000000004</v>
      </c>
      <c r="J1461" t="s">
        <v>270</v>
      </c>
      <c r="K1461">
        <v>8071</v>
      </c>
      <c r="L1461">
        <v>8072</v>
      </c>
      <c r="M1461" t="str">
        <f t="shared" si="154"/>
        <v>Dog100OverACSR</v>
      </c>
      <c r="N1461" t="str">
        <f>+VLOOKUP(M1461,LineCode!$E:$F,2,0)</f>
        <v>3p_11kV_100_ACSR_Al_o</v>
      </c>
      <c r="R1461" t="s">
        <v>296</v>
      </c>
      <c r="S1461" t="str">
        <f t="shared" si="155"/>
        <v>Line.line_KOT_8071_8072</v>
      </c>
      <c r="T1461" t="str">
        <f t="shared" si="156"/>
        <v>Bus1=8071</v>
      </c>
      <c r="U1461" t="str">
        <f t="shared" si="157"/>
        <v>Bus2=8072</v>
      </c>
      <c r="V1461" t="str">
        <f t="shared" si="158"/>
        <v>phases=3</v>
      </c>
      <c r="W1461" t="str">
        <f t="shared" si="159"/>
        <v>Linecode=3p_11kV_100_ACSR_Al_o</v>
      </c>
      <c r="X1461" t="str">
        <f t="shared" si="160"/>
        <v>Length=70.1872</v>
      </c>
      <c r="Y1461" t="s">
        <v>307</v>
      </c>
    </row>
    <row r="1462" spans="1:25" x14ac:dyDescent="0.25">
      <c r="A1462" t="s">
        <v>45</v>
      </c>
      <c r="B1462">
        <v>11</v>
      </c>
      <c r="C1462" t="s">
        <v>37</v>
      </c>
      <c r="D1462">
        <v>100</v>
      </c>
      <c r="E1462" t="s">
        <v>27</v>
      </c>
      <c r="F1462" t="s">
        <v>38</v>
      </c>
      <c r="G1462" t="s">
        <v>30</v>
      </c>
      <c r="H1462">
        <v>3</v>
      </c>
      <c r="I1462">
        <v>56.865099999999998</v>
      </c>
      <c r="J1462" t="s">
        <v>270</v>
      </c>
      <c r="K1462">
        <v>8072</v>
      </c>
      <c r="L1462">
        <v>8073</v>
      </c>
      <c r="M1462" t="str">
        <f t="shared" si="154"/>
        <v>Dog100OverACSR</v>
      </c>
      <c r="N1462" t="str">
        <f>+VLOOKUP(M1462,LineCode!$E:$F,2,0)</f>
        <v>3p_11kV_100_ACSR_Al_o</v>
      </c>
      <c r="R1462" t="s">
        <v>296</v>
      </c>
      <c r="S1462" t="str">
        <f t="shared" si="155"/>
        <v>Line.line_KOT_8072_8073</v>
      </c>
      <c r="T1462" t="str">
        <f t="shared" si="156"/>
        <v>Bus1=8072</v>
      </c>
      <c r="U1462" t="str">
        <f t="shared" si="157"/>
        <v>Bus2=8073</v>
      </c>
      <c r="V1462" t="str">
        <f t="shared" si="158"/>
        <v>phases=3</v>
      </c>
      <c r="W1462" t="str">
        <f t="shared" si="159"/>
        <v>Linecode=3p_11kV_100_ACSR_Al_o</v>
      </c>
      <c r="X1462" t="str">
        <f t="shared" si="160"/>
        <v>Length=56.8651</v>
      </c>
      <c r="Y1462" t="s">
        <v>307</v>
      </c>
    </row>
    <row r="1463" spans="1:25" x14ac:dyDescent="0.25">
      <c r="A1463" t="s">
        <v>45</v>
      </c>
      <c r="B1463">
        <v>11</v>
      </c>
      <c r="C1463" t="s">
        <v>37</v>
      </c>
      <c r="D1463">
        <v>100</v>
      </c>
      <c r="E1463" t="s">
        <v>27</v>
      </c>
      <c r="F1463" t="s">
        <v>38</v>
      </c>
      <c r="G1463" t="s">
        <v>30</v>
      </c>
      <c r="H1463">
        <v>3</v>
      </c>
      <c r="I1463">
        <v>55.622900000000001</v>
      </c>
      <c r="J1463" t="s">
        <v>270</v>
      </c>
      <c r="K1463">
        <v>8073</v>
      </c>
      <c r="L1463">
        <v>8074</v>
      </c>
      <c r="M1463" t="str">
        <f t="shared" si="154"/>
        <v>Dog100OverACSR</v>
      </c>
      <c r="N1463" t="str">
        <f>+VLOOKUP(M1463,LineCode!$E:$F,2,0)</f>
        <v>3p_11kV_100_ACSR_Al_o</v>
      </c>
      <c r="R1463" t="s">
        <v>296</v>
      </c>
      <c r="S1463" t="str">
        <f t="shared" si="155"/>
        <v>Line.line_KOT_8073_8074</v>
      </c>
      <c r="T1463" t="str">
        <f t="shared" si="156"/>
        <v>Bus1=8073</v>
      </c>
      <c r="U1463" t="str">
        <f t="shared" si="157"/>
        <v>Bus2=8074</v>
      </c>
      <c r="V1463" t="str">
        <f t="shared" si="158"/>
        <v>phases=3</v>
      </c>
      <c r="W1463" t="str">
        <f t="shared" si="159"/>
        <v>Linecode=3p_11kV_100_ACSR_Al_o</v>
      </c>
      <c r="X1463" t="str">
        <f t="shared" si="160"/>
        <v>Length=55.6229</v>
      </c>
      <c r="Y1463" t="s">
        <v>307</v>
      </c>
    </row>
    <row r="1464" spans="1:25" x14ac:dyDescent="0.25">
      <c r="A1464" t="s">
        <v>45</v>
      </c>
      <c r="B1464">
        <v>11</v>
      </c>
      <c r="C1464" t="s">
        <v>37</v>
      </c>
      <c r="D1464">
        <v>100</v>
      </c>
      <c r="E1464" t="s">
        <v>27</v>
      </c>
      <c r="F1464" t="s">
        <v>38</v>
      </c>
      <c r="G1464" t="s">
        <v>30</v>
      </c>
      <c r="H1464">
        <v>3</v>
      </c>
      <c r="I1464">
        <v>27.801200000000001</v>
      </c>
      <c r="J1464" t="s">
        <v>270</v>
      </c>
      <c r="K1464">
        <v>8075</v>
      </c>
      <c r="L1464">
        <v>8380</v>
      </c>
      <c r="M1464" t="str">
        <f t="shared" si="154"/>
        <v>Dog100OverACSR</v>
      </c>
      <c r="N1464" t="str">
        <f>+VLOOKUP(M1464,LineCode!$E:$F,2,0)</f>
        <v>3p_11kV_100_ACSR_Al_o</v>
      </c>
      <c r="R1464" t="s">
        <v>296</v>
      </c>
      <c r="S1464" t="str">
        <f t="shared" si="155"/>
        <v>Line.line_KOT_8075_8380</v>
      </c>
      <c r="T1464" t="str">
        <f t="shared" si="156"/>
        <v>Bus1=8075</v>
      </c>
      <c r="U1464" t="str">
        <f t="shared" si="157"/>
        <v>Bus2=8380</v>
      </c>
      <c r="V1464" t="str">
        <f t="shared" si="158"/>
        <v>phases=3</v>
      </c>
      <c r="W1464" t="str">
        <f t="shared" si="159"/>
        <v>Linecode=3p_11kV_100_ACSR_Al_o</v>
      </c>
      <c r="X1464" t="str">
        <f t="shared" si="160"/>
        <v>Length=27.8012</v>
      </c>
      <c r="Y1464" t="s">
        <v>307</v>
      </c>
    </row>
    <row r="1465" spans="1:25" x14ac:dyDescent="0.25">
      <c r="A1465" t="s">
        <v>45</v>
      </c>
      <c r="B1465">
        <v>11</v>
      </c>
      <c r="C1465" t="s">
        <v>37</v>
      </c>
      <c r="D1465">
        <v>100</v>
      </c>
      <c r="E1465" t="s">
        <v>27</v>
      </c>
      <c r="F1465" t="s">
        <v>38</v>
      </c>
      <c r="G1465" t="s">
        <v>30</v>
      </c>
      <c r="H1465">
        <v>3</v>
      </c>
      <c r="I1465">
        <v>35.106000000000002</v>
      </c>
      <c r="J1465" t="s">
        <v>270</v>
      </c>
      <c r="K1465">
        <v>8380</v>
      </c>
      <c r="L1465">
        <v>8076</v>
      </c>
      <c r="M1465" t="str">
        <f t="shared" si="154"/>
        <v>Dog100OverACSR</v>
      </c>
      <c r="N1465" t="str">
        <f>+VLOOKUP(M1465,LineCode!$E:$F,2,0)</f>
        <v>3p_11kV_100_ACSR_Al_o</v>
      </c>
      <c r="R1465" t="s">
        <v>296</v>
      </c>
      <c r="S1465" t="str">
        <f t="shared" si="155"/>
        <v>Line.line_KOT_8380_8076</v>
      </c>
      <c r="T1465" t="str">
        <f t="shared" si="156"/>
        <v>Bus1=8380</v>
      </c>
      <c r="U1465" t="str">
        <f t="shared" si="157"/>
        <v>Bus2=8076</v>
      </c>
      <c r="V1465" t="str">
        <f t="shared" si="158"/>
        <v>phases=3</v>
      </c>
      <c r="W1465" t="str">
        <f t="shared" si="159"/>
        <v>Linecode=3p_11kV_100_ACSR_Al_o</v>
      </c>
      <c r="X1465" t="str">
        <f t="shared" si="160"/>
        <v>Length=35.106</v>
      </c>
      <c r="Y1465" t="s">
        <v>307</v>
      </c>
    </row>
    <row r="1466" spans="1:25" x14ac:dyDescent="0.25">
      <c r="A1466" t="s">
        <v>45</v>
      </c>
      <c r="B1466">
        <v>11</v>
      </c>
      <c r="C1466" t="s">
        <v>37</v>
      </c>
      <c r="D1466">
        <v>100</v>
      </c>
      <c r="E1466" t="s">
        <v>27</v>
      </c>
      <c r="F1466" t="s">
        <v>38</v>
      </c>
      <c r="G1466" t="s">
        <v>30</v>
      </c>
      <c r="H1466">
        <v>3</v>
      </c>
      <c r="I1466">
        <v>22.604900000000001</v>
      </c>
      <c r="J1466" t="s">
        <v>270</v>
      </c>
      <c r="K1466">
        <v>8076</v>
      </c>
      <c r="L1466">
        <v>8381</v>
      </c>
      <c r="M1466" t="str">
        <f t="shared" si="154"/>
        <v>Dog100OverACSR</v>
      </c>
      <c r="N1466" t="str">
        <f>+VLOOKUP(M1466,LineCode!$E:$F,2,0)</f>
        <v>3p_11kV_100_ACSR_Al_o</v>
      </c>
      <c r="R1466" t="s">
        <v>296</v>
      </c>
      <c r="S1466" t="str">
        <f t="shared" si="155"/>
        <v>Line.line_KOT_8076_8381</v>
      </c>
      <c r="T1466" t="str">
        <f t="shared" si="156"/>
        <v>Bus1=8076</v>
      </c>
      <c r="U1466" t="str">
        <f t="shared" si="157"/>
        <v>Bus2=8381</v>
      </c>
      <c r="V1466" t="str">
        <f t="shared" si="158"/>
        <v>phases=3</v>
      </c>
      <c r="W1466" t="str">
        <f t="shared" si="159"/>
        <v>Linecode=3p_11kV_100_ACSR_Al_o</v>
      </c>
      <c r="X1466" t="str">
        <f t="shared" si="160"/>
        <v>Length=22.6049</v>
      </c>
      <c r="Y1466" t="s">
        <v>307</v>
      </c>
    </row>
    <row r="1467" spans="1:25" x14ac:dyDescent="0.25">
      <c r="A1467" t="s">
        <v>45</v>
      </c>
      <c r="B1467">
        <v>11</v>
      </c>
      <c r="C1467" t="s">
        <v>37</v>
      </c>
      <c r="D1467">
        <v>100</v>
      </c>
      <c r="E1467" t="s">
        <v>27</v>
      </c>
      <c r="F1467" t="s">
        <v>38</v>
      </c>
      <c r="G1467" t="s">
        <v>30</v>
      </c>
      <c r="H1467">
        <v>3</v>
      </c>
      <c r="I1467">
        <v>34.085900000000002</v>
      </c>
      <c r="J1467" t="s">
        <v>270</v>
      </c>
      <c r="K1467">
        <v>8381</v>
      </c>
      <c r="L1467">
        <v>8382</v>
      </c>
      <c r="M1467" t="str">
        <f t="shared" si="154"/>
        <v>Dog100OverACSR</v>
      </c>
      <c r="N1467" t="str">
        <f>+VLOOKUP(M1467,LineCode!$E:$F,2,0)</f>
        <v>3p_11kV_100_ACSR_Al_o</v>
      </c>
      <c r="R1467" t="s">
        <v>296</v>
      </c>
      <c r="S1467" t="str">
        <f t="shared" si="155"/>
        <v>Line.line_KOT_8381_8382</v>
      </c>
      <c r="T1467" t="str">
        <f t="shared" si="156"/>
        <v>Bus1=8381</v>
      </c>
      <c r="U1467" t="str">
        <f t="shared" si="157"/>
        <v>Bus2=8382</v>
      </c>
      <c r="V1467" t="str">
        <f t="shared" si="158"/>
        <v>phases=3</v>
      </c>
      <c r="W1467" t="str">
        <f t="shared" si="159"/>
        <v>Linecode=3p_11kV_100_ACSR_Al_o</v>
      </c>
      <c r="X1467" t="str">
        <f t="shared" si="160"/>
        <v>Length=34.0859</v>
      </c>
      <c r="Y1467" t="s">
        <v>307</v>
      </c>
    </row>
    <row r="1468" spans="1:25" x14ac:dyDescent="0.25">
      <c r="A1468" t="s">
        <v>45</v>
      </c>
      <c r="B1468">
        <v>11</v>
      </c>
      <c r="C1468" t="s">
        <v>37</v>
      </c>
      <c r="D1468">
        <v>100</v>
      </c>
      <c r="E1468" t="s">
        <v>27</v>
      </c>
      <c r="F1468" t="s">
        <v>38</v>
      </c>
      <c r="G1468" t="s">
        <v>30</v>
      </c>
      <c r="H1468">
        <v>3</v>
      </c>
      <c r="I1468">
        <v>0.64313100000000001</v>
      </c>
      <c r="J1468" t="s">
        <v>270</v>
      </c>
      <c r="K1468">
        <v>8382</v>
      </c>
      <c r="L1468">
        <v>8077</v>
      </c>
      <c r="M1468" t="str">
        <f t="shared" si="154"/>
        <v>Dog100OverACSR</v>
      </c>
      <c r="N1468" t="str">
        <f>+VLOOKUP(M1468,LineCode!$E:$F,2,0)</f>
        <v>3p_11kV_100_ACSR_Al_o</v>
      </c>
      <c r="R1468" t="s">
        <v>296</v>
      </c>
      <c r="S1468" t="str">
        <f t="shared" si="155"/>
        <v>Line.line_KOT_8382_8077</v>
      </c>
      <c r="T1468" t="str">
        <f t="shared" si="156"/>
        <v>Bus1=8382</v>
      </c>
      <c r="U1468" t="str">
        <f t="shared" si="157"/>
        <v>Bus2=8077</v>
      </c>
      <c r="V1468" t="str">
        <f t="shared" si="158"/>
        <v>phases=3</v>
      </c>
      <c r="W1468" t="str">
        <f t="shared" si="159"/>
        <v>Linecode=3p_11kV_100_ACSR_Al_o</v>
      </c>
      <c r="X1468" t="str">
        <f t="shared" si="160"/>
        <v>Length=0.643131</v>
      </c>
      <c r="Y1468" t="s">
        <v>307</v>
      </c>
    </row>
    <row r="1469" spans="1:25" x14ac:dyDescent="0.25">
      <c r="A1469" t="s">
        <v>45</v>
      </c>
      <c r="B1469">
        <v>11</v>
      </c>
      <c r="C1469" t="s">
        <v>37</v>
      </c>
      <c r="D1469">
        <v>100</v>
      </c>
      <c r="E1469" t="s">
        <v>27</v>
      </c>
      <c r="F1469" t="s">
        <v>38</v>
      </c>
      <c r="G1469" t="s">
        <v>30</v>
      </c>
      <c r="H1469">
        <v>3</v>
      </c>
      <c r="I1469">
        <v>2.4412400000000001</v>
      </c>
      <c r="J1469" t="s">
        <v>270</v>
      </c>
      <c r="K1469">
        <v>8077</v>
      </c>
      <c r="L1469">
        <v>8078</v>
      </c>
      <c r="M1469" t="str">
        <f t="shared" si="154"/>
        <v>Dog100OverACSR</v>
      </c>
      <c r="N1469" t="str">
        <f>+VLOOKUP(M1469,LineCode!$E:$F,2,0)</f>
        <v>3p_11kV_100_ACSR_Al_o</v>
      </c>
      <c r="R1469" t="s">
        <v>296</v>
      </c>
      <c r="S1469" t="str">
        <f t="shared" si="155"/>
        <v>Line.line_KOT_8077_8078</v>
      </c>
      <c r="T1469" t="str">
        <f t="shared" si="156"/>
        <v>Bus1=8077</v>
      </c>
      <c r="U1469" t="str">
        <f t="shared" si="157"/>
        <v>Bus2=8078</v>
      </c>
      <c r="V1469" t="str">
        <f t="shared" si="158"/>
        <v>phases=3</v>
      </c>
      <c r="W1469" t="str">
        <f t="shared" si="159"/>
        <v>Linecode=3p_11kV_100_ACSR_Al_o</v>
      </c>
      <c r="X1469" t="str">
        <f t="shared" si="160"/>
        <v>Length=2.44124</v>
      </c>
      <c r="Y1469" t="s">
        <v>307</v>
      </c>
    </row>
    <row r="1470" spans="1:25" x14ac:dyDescent="0.25">
      <c r="A1470" t="s">
        <v>45</v>
      </c>
      <c r="B1470">
        <v>11</v>
      </c>
      <c r="C1470" t="s">
        <v>37</v>
      </c>
      <c r="D1470">
        <v>100</v>
      </c>
      <c r="E1470" t="s">
        <v>27</v>
      </c>
      <c r="F1470" t="s">
        <v>38</v>
      </c>
      <c r="G1470" t="s">
        <v>30</v>
      </c>
      <c r="H1470">
        <v>3</v>
      </c>
      <c r="I1470">
        <v>56.560400000000001</v>
      </c>
      <c r="J1470" t="s">
        <v>270</v>
      </c>
      <c r="K1470">
        <v>8078</v>
      </c>
      <c r="L1470">
        <v>8079</v>
      </c>
      <c r="M1470" t="str">
        <f t="shared" si="154"/>
        <v>Dog100OverACSR</v>
      </c>
      <c r="N1470" t="str">
        <f>+VLOOKUP(M1470,LineCode!$E:$F,2,0)</f>
        <v>3p_11kV_100_ACSR_Al_o</v>
      </c>
      <c r="R1470" t="s">
        <v>296</v>
      </c>
      <c r="S1470" t="str">
        <f t="shared" si="155"/>
        <v>Line.line_KOT_8078_8079</v>
      </c>
      <c r="T1470" t="str">
        <f t="shared" si="156"/>
        <v>Bus1=8078</v>
      </c>
      <c r="U1470" t="str">
        <f t="shared" si="157"/>
        <v>Bus2=8079</v>
      </c>
      <c r="V1470" t="str">
        <f t="shared" si="158"/>
        <v>phases=3</v>
      </c>
      <c r="W1470" t="str">
        <f t="shared" si="159"/>
        <v>Linecode=3p_11kV_100_ACSR_Al_o</v>
      </c>
      <c r="X1470" t="str">
        <f t="shared" si="160"/>
        <v>Length=56.5604</v>
      </c>
      <c r="Y1470" t="s">
        <v>307</v>
      </c>
    </row>
    <row r="1471" spans="1:25" x14ac:dyDescent="0.25">
      <c r="A1471" t="s">
        <v>45</v>
      </c>
      <c r="B1471">
        <v>11</v>
      </c>
      <c r="C1471" t="s">
        <v>37</v>
      </c>
      <c r="D1471">
        <v>100</v>
      </c>
      <c r="E1471" t="s">
        <v>27</v>
      </c>
      <c r="F1471" t="s">
        <v>38</v>
      </c>
      <c r="G1471" t="s">
        <v>30</v>
      </c>
      <c r="H1471">
        <v>3</v>
      </c>
      <c r="I1471">
        <v>10.363899999999999</v>
      </c>
      <c r="J1471" t="s">
        <v>270</v>
      </c>
      <c r="K1471">
        <v>8079</v>
      </c>
      <c r="L1471">
        <v>8080</v>
      </c>
      <c r="M1471" t="str">
        <f t="shared" si="154"/>
        <v>Dog100OverACSR</v>
      </c>
      <c r="N1471" t="str">
        <f>+VLOOKUP(M1471,LineCode!$E:$F,2,0)</f>
        <v>3p_11kV_100_ACSR_Al_o</v>
      </c>
      <c r="R1471" t="s">
        <v>296</v>
      </c>
      <c r="S1471" t="str">
        <f t="shared" si="155"/>
        <v>Line.line_KOT_8079_8080</v>
      </c>
      <c r="T1471" t="str">
        <f t="shared" si="156"/>
        <v>Bus1=8079</v>
      </c>
      <c r="U1471" t="str">
        <f t="shared" si="157"/>
        <v>Bus2=8080</v>
      </c>
      <c r="V1471" t="str">
        <f t="shared" si="158"/>
        <v>phases=3</v>
      </c>
      <c r="W1471" t="str">
        <f t="shared" si="159"/>
        <v>Linecode=3p_11kV_100_ACSR_Al_o</v>
      </c>
      <c r="X1471" t="str">
        <f t="shared" si="160"/>
        <v>Length=10.3639</v>
      </c>
      <c r="Y1471" t="s">
        <v>307</v>
      </c>
    </row>
    <row r="1472" spans="1:25" x14ac:dyDescent="0.25">
      <c r="A1472" t="s">
        <v>45</v>
      </c>
      <c r="B1472">
        <v>11</v>
      </c>
      <c r="C1472" t="s">
        <v>37</v>
      </c>
      <c r="D1472">
        <v>100</v>
      </c>
      <c r="E1472" t="s">
        <v>27</v>
      </c>
      <c r="F1472" t="s">
        <v>38</v>
      </c>
      <c r="G1472" t="s">
        <v>30</v>
      </c>
      <c r="H1472">
        <v>3</v>
      </c>
      <c r="I1472">
        <v>31.093</v>
      </c>
      <c r="J1472" t="s">
        <v>270</v>
      </c>
      <c r="K1472">
        <v>8080</v>
      </c>
      <c r="L1472">
        <v>8359</v>
      </c>
      <c r="M1472" t="str">
        <f t="shared" si="154"/>
        <v>Dog100OverACSR</v>
      </c>
      <c r="N1472" t="str">
        <f>+VLOOKUP(M1472,LineCode!$E:$F,2,0)</f>
        <v>3p_11kV_100_ACSR_Al_o</v>
      </c>
      <c r="R1472" t="s">
        <v>296</v>
      </c>
      <c r="S1472" t="str">
        <f t="shared" si="155"/>
        <v>Line.line_KOT_8080_8359</v>
      </c>
      <c r="T1472" t="str">
        <f t="shared" si="156"/>
        <v>Bus1=8080</v>
      </c>
      <c r="U1472" t="str">
        <f t="shared" si="157"/>
        <v>Bus2=8359</v>
      </c>
      <c r="V1472" t="str">
        <f t="shared" si="158"/>
        <v>phases=3</v>
      </c>
      <c r="W1472" t="str">
        <f t="shared" si="159"/>
        <v>Linecode=3p_11kV_100_ACSR_Al_o</v>
      </c>
      <c r="X1472" t="str">
        <f t="shared" si="160"/>
        <v>Length=31.093</v>
      </c>
      <c r="Y1472" t="s">
        <v>307</v>
      </c>
    </row>
    <row r="1473" spans="1:25" x14ac:dyDescent="0.25">
      <c r="A1473" t="s">
        <v>45</v>
      </c>
      <c r="B1473">
        <v>11</v>
      </c>
      <c r="C1473" t="s">
        <v>37</v>
      </c>
      <c r="D1473">
        <v>100</v>
      </c>
      <c r="E1473" t="s">
        <v>27</v>
      </c>
      <c r="F1473" t="s">
        <v>38</v>
      </c>
      <c r="G1473" t="s">
        <v>30</v>
      </c>
      <c r="H1473">
        <v>3</v>
      </c>
      <c r="I1473">
        <v>20.211500000000001</v>
      </c>
      <c r="J1473" t="s">
        <v>270</v>
      </c>
      <c r="K1473">
        <v>8359</v>
      </c>
      <c r="L1473">
        <v>8081</v>
      </c>
      <c r="M1473" t="str">
        <f t="shared" si="154"/>
        <v>Dog100OverACSR</v>
      </c>
      <c r="N1473" t="str">
        <f>+VLOOKUP(M1473,LineCode!$E:$F,2,0)</f>
        <v>3p_11kV_100_ACSR_Al_o</v>
      </c>
      <c r="R1473" t="s">
        <v>296</v>
      </c>
      <c r="S1473" t="str">
        <f t="shared" si="155"/>
        <v>Line.line_KOT_8359_8081</v>
      </c>
      <c r="T1473" t="str">
        <f t="shared" si="156"/>
        <v>Bus1=8359</v>
      </c>
      <c r="U1473" t="str">
        <f t="shared" si="157"/>
        <v>Bus2=8081</v>
      </c>
      <c r="V1473" t="str">
        <f t="shared" si="158"/>
        <v>phases=3</v>
      </c>
      <c r="W1473" t="str">
        <f t="shared" si="159"/>
        <v>Linecode=3p_11kV_100_ACSR_Al_o</v>
      </c>
      <c r="X1473" t="str">
        <f t="shared" si="160"/>
        <v>Length=20.2115</v>
      </c>
      <c r="Y1473" t="s">
        <v>307</v>
      </c>
    </row>
    <row r="1474" spans="1:25" x14ac:dyDescent="0.25">
      <c r="A1474" t="s">
        <v>45</v>
      </c>
      <c r="B1474">
        <v>11</v>
      </c>
      <c r="C1474" t="s">
        <v>37</v>
      </c>
      <c r="D1474">
        <v>100</v>
      </c>
      <c r="E1474" t="s">
        <v>27</v>
      </c>
      <c r="F1474" t="s">
        <v>38</v>
      </c>
      <c r="G1474" t="s">
        <v>30</v>
      </c>
      <c r="H1474">
        <v>3</v>
      </c>
      <c r="I1474">
        <v>14.734</v>
      </c>
      <c r="J1474" t="s">
        <v>270</v>
      </c>
      <c r="K1474">
        <v>8081</v>
      </c>
      <c r="L1474">
        <v>8383</v>
      </c>
      <c r="M1474" t="str">
        <f t="shared" ref="M1474:M1537" si="161">C1474&amp;D1474&amp;F1474&amp;G1474</f>
        <v>Dog100OverACSR</v>
      </c>
      <c r="N1474" t="str">
        <f>+VLOOKUP(M1474,LineCode!$E:$F,2,0)</f>
        <v>3p_11kV_100_ACSR_Al_o</v>
      </c>
      <c r="R1474" t="s">
        <v>296</v>
      </c>
      <c r="S1474" t="str">
        <f t="shared" si="155"/>
        <v>Line.line_KOT_8081_8383</v>
      </c>
      <c r="T1474" t="str">
        <f t="shared" si="156"/>
        <v>Bus1=8081</v>
      </c>
      <c r="U1474" t="str">
        <f t="shared" si="157"/>
        <v>Bus2=8383</v>
      </c>
      <c r="V1474" t="str">
        <f t="shared" si="158"/>
        <v>phases=3</v>
      </c>
      <c r="W1474" t="str">
        <f t="shared" si="159"/>
        <v>Linecode=3p_11kV_100_ACSR_Al_o</v>
      </c>
      <c r="X1474" t="str">
        <f t="shared" si="160"/>
        <v>Length=14.734</v>
      </c>
      <c r="Y1474" t="s">
        <v>307</v>
      </c>
    </row>
    <row r="1475" spans="1:25" x14ac:dyDescent="0.25">
      <c r="A1475" t="s">
        <v>45</v>
      </c>
      <c r="B1475">
        <v>11</v>
      </c>
      <c r="C1475" t="s">
        <v>37</v>
      </c>
      <c r="D1475">
        <v>100</v>
      </c>
      <c r="E1475" t="s">
        <v>27</v>
      </c>
      <c r="F1475" t="s">
        <v>38</v>
      </c>
      <c r="G1475" t="s">
        <v>30</v>
      </c>
      <c r="H1475">
        <v>3</v>
      </c>
      <c r="I1475">
        <v>33.685600000000001</v>
      </c>
      <c r="J1475" t="s">
        <v>270</v>
      </c>
      <c r="K1475">
        <v>8383</v>
      </c>
      <c r="L1475">
        <v>8082</v>
      </c>
      <c r="M1475" t="str">
        <f t="shared" si="161"/>
        <v>Dog100OverACSR</v>
      </c>
      <c r="N1475" t="str">
        <f>+VLOOKUP(M1475,LineCode!$E:$F,2,0)</f>
        <v>3p_11kV_100_ACSR_Al_o</v>
      </c>
      <c r="R1475" t="s">
        <v>296</v>
      </c>
      <c r="S1475" t="str">
        <f t="shared" ref="S1475:S1538" si="162">"Line.line_"&amp;J1475&amp;"_"&amp;K1475&amp;"_"&amp;L1475</f>
        <v>Line.line_KOT_8383_8082</v>
      </c>
      <c r="T1475" t="str">
        <f t="shared" ref="T1475:T1538" si="163">"Bus1="&amp;K1475</f>
        <v>Bus1=8383</v>
      </c>
      <c r="U1475" t="str">
        <f t="shared" ref="U1475:U1538" si="164">"Bus2="&amp;L1475</f>
        <v>Bus2=8082</v>
      </c>
      <c r="V1475" t="str">
        <f t="shared" ref="V1475:V1538" si="165">"phases="&amp;H1475</f>
        <v>phases=3</v>
      </c>
      <c r="W1475" t="str">
        <f t="shared" ref="W1475:W1538" si="166">"Linecode="&amp;N1475</f>
        <v>Linecode=3p_11kV_100_ACSR_Al_o</v>
      </c>
      <c r="X1475" t="str">
        <f t="shared" ref="X1475:X1538" si="167">"Length="&amp;I1475</f>
        <v>Length=33.6856</v>
      </c>
      <c r="Y1475" t="s">
        <v>307</v>
      </c>
    </row>
    <row r="1476" spans="1:25" x14ac:dyDescent="0.25">
      <c r="A1476" t="s">
        <v>45</v>
      </c>
      <c r="B1476">
        <v>11</v>
      </c>
      <c r="C1476" t="s">
        <v>37</v>
      </c>
      <c r="D1476">
        <v>100</v>
      </c>
      <c r="E1476" t="s">
        <v>27</v>
      </c>
      <c r="F1476" t="s">
        <v>38</v>
      </c>
      <c r="G1476" t="s">
        <v>30</v>
      </c>
      <c r="H1476">
        <v>3</v>
      </c>
      <c r="I1476">
        <v>24.247599999999998</v>
      </c>
      <c r="J1476" t="s">
        <v>270</v>
      </c>
      <c r="K1476">
        <v>8082</v>
      </c>
      <c r="L1476">
        <v>8083</v>
      </c>
      <c r="M1476" t="str">
        <f t="shared" si="161"/>
        <v>Dog100OverACSR</v>
      </c>
      <c r="N1476" t="str">
        <f>+VLOOKUP(M1476,LineCode!$E:$F,2,0)</f>
        <v>3p_11kV_100_ACSR_Al_o</v>
      </c>
      <c r="R1476" t="s">
        <v>296</v>
      </c>
      <c r="S1476" t="str">
        <f t="shared" si="162"/>
        <v>Line.line_KOT_8082_8083</v>
      </c>
      <c r="T1476" t="str">
        <f t="shared" si="163"/>
        <v>Bus1=8082</v>
      </c>
      <c r="U1476" t="str">
        <f t="shared" si="164"/>
        <v>Bus2=8083</v>
      </c>
      <c r="V1476" t="str">
        <f t="shared" si="165"/>
        <v>phases=3</v>
      </c>
      <c r="W1476" t="str">
        <f t="shared" si="166"/>
        <v>Linecode=3p_11kV_100_ACSR_Al_o</v>
      </c>
      <c r="X1476" t="str">
        <f t="shared" si="167"/>
        <v>Length=24.2476</v>
      </c>
      <c r="Y1476" t="s">
        <v>307</v>
      </c>
    </row>
    <row r="1477" spans="1:25" x14ac:dyDescent="0.25">
      <c r="A1477" t="s">
        <v>45</v>
      </c>
      <c r="B1477">
        <v>11</v>
      </c>
      <c r="C1477" t="s">
        <v>37</v>
      </c>
      <c r="D1477">
        <v>100</v>
      </c>
      <c r="E1477" t="s">
        <v>27</v>
      </c>
      <c r="F1477" t="s">
        <v>38</v>
      </c>
      <c r="G1477" t="s">
        <v>30</v>
      </c>
      <c r="H1477">
        <v>3</v>
      </c>
      <c r="I1477">
        <v>30.583300000000001</v>
      </c>
      <c r="J1477" t="s">
        <v>270</v>
      </c>
      <c r="K1477">
        <v>8083</v>
      </c>
      <c r="L1477">
        <v>8084</v>
      </c>
      <c r="M1477" t="str">
        <f t="shared" si="161"/>
        <v>Dog100OverACSR</v>
      </c>
      <c r="N1477" t="str">
        <f>+VLOOKUP(M1477,LineCode!$E:$F,2,0)</f>
        <v>3p_11kV_100_ACSR_Al_o</v>
      </c>
      <c r="R1477" t="s">
        <v>296</v>
      </c>
      <c r="S1477" t="str">
        <f t="shared" si="162"/>
        <v>Line.line_KOT_8083_8084</v>
      </c>
      <c r="T1477" t="str">
        <f t="shared" si="163"/>
        <v>Bus1=8083</v>
      </c>
      <c r="U1477" t="str">
        <f t="shared" si="164"/>
        <v>Bus2=8084</v>
      </c>
      <c r="V1477" t="str">
        <f t="shared" si="165"/>
        <v>phases=3</v>
      </c>
      <c r="W1477" t="str">
        <f t="shared" si="166"/>
        <v>Linecode=3p_11kV_100_ACSR_Al_o</v>
      </c>
      <c r="X1477" t="str">
        <f t="shared" si="167"/>
        <v>Length=30.5833</v>
      </c>
      <c r="Y1477" t="s">
        <v>307</v>
      </c>
    </row>
    <row r="1478" spans="1:25" x14ac:dyDescent="0.25">
      <c r="A1478" t="s">
        <v>45</v>
      </c>
      <c r="B1478">
        <v>11</v>
      </c>
      <c r="C1478" t="s">
        <v>37</v>
      </c>
      <c r="D1478">
        <v>100</v>
      </c>
      <c r="E1478" t="s">
        <v>27</v>
      </c>
      <c r="F1478" t="s">
        <v>38</v>
      </c>
      <c r="G1478" t="s">
        <v>30</v>
      </c>
      <c r="H1478">
        <v>3</v>
      </c>
      <c r="I1478">
        <v>47.725099999999998</v>
      </c>
      <c r="J1478" t="s">
        <v>270</v>
      </c>
      <c r="K1478">
        <v>8084</v>
      </c>
      <c r="L1478">
        <v>8085</v>
      </c>
      <c r="M1478" t="str">
        <f t="shared" si="161"/>
        <v>Dog100OverACSR</v>
      </c>
      <c r="N1478" t="str">
        <f>+VLOOKUP(M1478,LineCode!$E:$F,2,0)</f>
        <v>3p_11kV_100_ACSR_Al_o</v>
      </c>
      <c r="R1478" t="s">
        <v>296</v>
      </c>
      <c r="S1478" t="str">
        <f t="shared" si="162"/>
        <v>Line.line_KOT_8084_8085</v>
      </c>
      <c r="T1478" t="str">
        <f t="shared" si="163"/>
        <v>Bus1=8084</v>
      </c>
      <c r="U1478" t="str">
        <f t="shared" si="164"/>
        <v>Bus2=8085</v>
      </c>
      <c r="V1478" t="str">
        <f t="shared" si="165"/>
        <v>phases=3</v>
      </c>
      <c r="W1478" t="str">
        <f t="shared" si="166"/>
        <v>Linecode=3p_11kV_100_ACSR_Al_o</v>
      </c>
      <c r="X1478" t="str">
        <f t="shared" si="167"/>
        <v>Length=47.7251</v>
      </c>
      <c r="Y1478" t="s">
        <v>307</v>
      </c>
    </row>
    <row r="1479" spans="1:25" x14ac:dyDescent="0.25">
      <c r="A1479" t="s">
        <v>45</v>
      </c>
      <c r="B1479">
        <v>11</v>
      </c>
      <c r="C1479" t="s">
        <v>37</v>
      </c>
      <c r="D1479">
        <v>100</v>
      </c>
      <c r="E1479" t="s">
        <v>27</v>
      </c>
      <c r="F1479" t="s">
        <v>38</v>
      </c>
      <c r="G1479" t="s">
        <v>30</v>
      </c>
      <c r="H1479">
        <v>3</v>
      </c>
      <c r="I1479">
        <v>22.3047</v>
      </c>
      <c r="J1479" t="s">
        <v>270</v>
      </c>
      <c r="K1479">
        <v>8085</v>
      </c>
      <c r="L1479">
        <v>8384</v>
      </c>
      <c r="M1479" t="str">
        <f t="shared" si="161"/>
        <v>Dog100OverACSR</v>
      </c>
      <c r="N1479" t="str">
        <f>+VLOOKUP(M1479,LineCode!$E:$F,2,0)</f>
        <v>3p_11kV_100_ACSR_Al_o</v>
      </c>
      <c r="R1479" t="s">
        <v>296</v>
      </c>
      <c r="S1479" t="str">
        <f t="shared" si="162"/>
        <v>Line.line_KOT_8085_8384</v>
      </c>
      <c r="T1479" t="str">
        <f t="shared" si="163"/>
        <v>Bus1=8085</v>
      </c>
      <c r="U1479" t="str">
        <f t="shared" si="164"/>
        <v>Bus2=8384</v>
      </c>
      <c r="V1479" t="str">
        <f t="shared" si="165"/>
        <v>phases=3</v>
      </c>
      <c r="W1479" t="str">
        <f t="shared" si="166"/>
        <v>Linecode=3p_11kV_100_ACSR_Al_o</v>
      </c>
      <c r="X1479" t="str">
        <f t="shared" si="167"/>
        <v>Length=22.3047</v>
      </c>
      <c r="Y1479" t="s">
        <v>307</v>
      </c>
    </row>
    <row r="1480" spans="1:25" x14ac:dyDescent="0.25">
      <c r="A1480" t="s">
        <v>45</v>
      </c>
      <c r="B1480">
        <v>11</v>
      </c>
      <c r="C1480" t="s">
        <v>37</v>
      </c>
      <c r="D1480">
        <v>100</v>
      </c>
      <c r="E1480" t="s">
        <v>27</v>
      </c>
      <c r="F1480" t="s">
        <v>38</v>
      </c>
      <c r="G1480" t="s">
        <v>30</v>
      </c>
      <c r="H1480">
        <v>3</v>
      </c>
      <c r="I1480">
        <v>2.2724099999999998</v>
      </c>
      <c r="J1480" t="s">
        <v>270</v>
      </c>
      <c r="K1480">
        <v>8384</v>
      </c>
      <c r="L1480">
        <v>8086</v>
      </c>
      <c r="M1480" t="str">
        <f t="shared" si="161"/>
        <v>Dog100OverACSR</v>
      </c>
      <c r="N1480" t="str">
        <f>+VLOOKUP(M1480,LineCode!$E:$F,2,0)</f>
        <v>3p_11kV_100_ACSR_Al_o</v>
      </c>
      <c r="R1480" t="s">
        <v>296</v>
      </c>
      <c r="S1480" t="str">
        <f t="shared" si="162"/>
        <v>Line.line_KOT_8384_8086</v>
      </c>
      <c r="T1480" t="str">
        <f t="shared" si="163"/>
        <v>Bus1=8384</v>
      </c>
      <c r="U1480" t="str">
        <f t="shared" si="164"/>
        <v>Bus2=8086</v>
      </c>
      <c r="V1480" t="str">
        <f t="shared" si="165"/>
        <v>phases=3</v>
      </c>
      <c r="W1480" t="str">
        <f t="shared" si="166"/>
        <v>Linecode=3p_11kV_100_ACSR_Al_o</v>
      </c>
      <c r="X1480" t="str">
        <f t="shared" si="167"/>
        <v>Length=2.27241</v>
      </c>
      <c r="Y1480" t="s">
        <v>307</v>
      </c>
    </row>
    <row r="1481" spans="1:25" x14ac:dyDescent="0.25">
      <c r="A1481" t="s">
        <v>45</v>
      </c>
      <c r="B1481">
        <v>11</v>
      </c>
      <c r="C1481" t="s">
        <v>37</v>
      </c>
      <c r="D1481">
        <v>100</v>
      </c>
      <c r="E1481" t="s">
        <v>27</v>
      </c>
      <c r="F1481" t="s">
        <v>38</v>
      </c>
      <c r="G1481" t="s">
        <v>30</v>
      </c>
      <c r="H1481">
        <v>3</v>
      </c>
      <c r="I1481">
        <v>27.229299999999999</v>
      </c>
      <c r="J1481" t="s">
        <v>270</v>
      </c>
      <c r="K1481">
        <v>8086</v>
      </c>
      <c r="L1481">
        <v>8385</v>
      </c>
      <c r="M1481" t="str">
        <f t="shared" si="161"/>
        <v>Dog100OverACSR</v>
      </c>
      <c r="N1481" t="str">
        <f>+VLOOKUP(M1481,LineCode!$E:$F,2,0)</f>
        <v>3p_11kV_100_ACSR_Al_o</v>
      </c>
      <c r="R1481" t="s">
        <v>296</v>
      </c>
      <c r="S1481" t="str">
        <f t="shared" si="162"/>
        <v>Line.line_KOT_8086_8385</v>
      </c>
      <c r="T1481" t="str">
        <f t="shared" si="163"/>
        <v>Bus1=8086</v>
      </c>
      <c r="U1481" t="str">
        <f t="shared" si="164"/>
        <v>Bus2=8385</v>
      </c>
      <c r="V1481" t="str">
        <f t="shared" si="165"/>
        <v>phases=3</v>
      </c>
      <c r="W1481" t="str">
        <f t="shared" si="166"/>
        <v>Linecode=3p_11kV_100_ACSR_Al_o</v>
      </c>
      <c r="X1481" t="str">
        <f t="shared" si="167"/>
        <v>Length=27.2293</v>
      </c>
      <c r="Y1481" t="s">
        <v>307</v>
      </c>
    </row>
    <row r="1482" spans="1:25" x14ac:dyDescent="0.25">
      <c r="A1482" t="s">
        <v>45</v>
      </c>
      <c r="B1482">
        <v>11</v>
      </c>
      <c r="C1482" t="s">
        <v>37</v>
      </c>
      <c r="D1482">
        <v>100</v>
      </c>
      <c r="E1482" t="s">
        <v>27</v>
      </c>
      <c r="F1482" t="s">
        <v>38</v>
      </c>
      <c r="G1482" t="s">
        <v>30</v>
      </c>
      <c r="H1482">
        <v>3</v>
      </c>
      <c r="I1482">
        <v>7.2650300000000003</v>
      </c>
      <c r="J1482" t="s">
        <v>270</v>
      </c>
      <c r="K1482">
        <v>8385</v>
      </c>
      <c r="L1482">
        <v>8386</v>
      </c>
      <c r="M1482" t="str">
        <f t="shared" si="161"/>
        <v>Dog100OverACSR</v>
      </c>
      <c r="N1482" t="str">
        <f>+VLOOKUP(M1482,LineCode!$E:$F,2,0)</f>
        <v>3p_11kV_100_ACSR_Al_o</v>
      </c>
      <c r="R1482" t="s">
        <v>296</v>
      </c>
      <c r="S1482" t="str">
        <f t="shared" si="162"/>
        <v>Line.line_KOT_8385_8386</v>
      </c>
      <c r="T1482" t="str">
        <f t="shared" si="163"/>
        <v>Bus1=8385</v>
      </c>
      <c r="U1482" t="str">
        <f t="shared" si="164"/>
        <v>Bus2=8386</v>
      </c>
      <c r="V1482" t="str">
        <f t="shared" si="165"/>
        <v>phases=3</v>
      </c>
      <c r="W1482" t="str">
        <f t="shared" si="166"/>
        <v>Linecode=3p_11kV_100_ACSR_Al_o</v>
      </c>
      <c r="X1482" t="str">
        <f t="shared" si="167"/>
        <v>Length=7.26503</v>
      </c>
      <c r="Y1482" t="s">
        <v>307</v>
      </c>
    </row>
    <row r="1483" spans="1:25" x14ac:dyDescent="0.25">
      <c r="A1483" t="s">
        <v>45</v>
      </c>
      <c r="B1483">
        <v>11</v>
      </c>
      <c r="C1483" t="s">
        <v>37</v>
      </c>
      <c r="D1483">
        <v>100</v>
      </c>
      <c r="E1483" t="s">
        <v>27</v>
      </c>
      <c r="F1483" t="s">
        <v>38</v>
      </c>
      <c r="G1483" t="s">
        <v>30</v>
      </c>
      <c r="H1483">
        <v>3</v>
      </c>
      <c r="I1483">
        <v>5.9344799999999998</v>
      </c>
      <c r="J1483" t="s">
        <v>270</v>
      </c>
      <c r="K1483">
        <v>8386</v>
      </c>
      <c r="L1483">
        <v>8087</v>
      </c>
      <c r="M1483" t="str">
        <f t="shared" si="161"/>
        <v>Dog100OverACSR</v>
      </c>
      <c r="N1483" t="str">
        <f>+VLOOKUP(M1483,LineCode!$E:$F,2,0)</f>
        <v>3p_11kV_100_ACSR_Al_o</v>
      </c>
      <c r="R1483" t="s">
        <v>296</v>
      </c>
      <c r="S1483" t="str">
        <f t="shared" si="162"/>
        <v>Line.line_KOT_8386_8087</v>
      </c>
      <c r="T1483" t="str">
        <f t="shared" si="163"/>
        <v>Bus1=8386</v>
      </c>
      <c r="U1483" t="str">
        <f t="shared" si="164"/>
        <v>Bus2=8087</v>
      </c>
      <c r="V1483" t="str">
        <f t="shared" si="165"/>
        <v>phases=3</v>
      </c>
      <c r="W1483" t="str">
        <f t="shared" si="166"/>
        <v>Linecode=3p_11kV_100_ACSR_Al_o</v>
      </c>
      <c r="X1483" t="str">
        <f t="shared" si="167"/>
        <v>Length=5.93448</v>
      </c>
      <c r="Y1483" t="s">
        <v>307</v>
      </c>
    </row>
    <row r="1484" spans="1:25" x14ac:dyDescent="0.25">
      <c r="A1484" t="s">
        <v>45</v>
      </c>
      <c r="B1484">
        <v>11</v>
      </c>
      <c r="C1484" t="s">
        <v>37</v>
      </c>
      <c r="D1484">
        <v>100</v>
      </c>
      <c r="E1484" t="s">
        <v>27</v>
      </c>
      <c r="F1484" t="s">
        <v>38</v>
      </c>
      <c r="G1484" t="s">
        <v>30</v>
      </c>
      <c r="H1484">
        <v>3</v>
      </c>
      <c r="I1484">
        <v>0.59811499999999995</v>
      </c>
      <c r="J1484" t="s">
        <v>270</v>
      </c>
      <c r="K1484">
        <v>8088</v>
      </c>
      <c r="L1484">
        <v>8371</v>
      </c>
      <c r="M1484" t="str">
        <f t="shared" si="161"/>
        <v>Dog100OverACSR</v>
      </c>
      <c r="N1484" t="str">
        <f>+VLOOKUP(M1484,LineCode!$E:$F,2,0)</f>
        <v>3p_11kV_100_ACSR_Al_o</v>
      </c>
      <c r="R1484" t="s">
        <v>296</v>
      </c>
      <c r="S1484" t="str">
        <f t="shared" si="162"/>
        <v>Line.line_KOT_8088_8371</v>
      </c>
      <c r="T1484" t="str">
        <f t="shared" si="163"/>
        <v>Bus1=8088</v>
      </c>
      <c r="U1484" t="str">
        <f t="shared" si="164"/>
        <v>Bus2=8371</v>
      </c>
      <c r="V1484" t="str">
        <f t="shared" si="165"/>
        <v>phases=3</v>
      </c>
      <c r="W1484" t="str">
        <f t="shared" si="166"/>
        <v>Linecode=3p_11kV_100_ACSR_Al_o</v>
      </c>
      <c r="X1484" t="str">
        <f t="shared" si="167"/>
        <v>Length=0.598115</v>
      </c>
      <c r="Y1484" t="s">
        <v>307</v>
      </c>
    </row>
    <row r="1485" spans="1:25" x14ac:dyDescent="0.25">
      <c r="A1485" t="s">
        <v>45</v>
      </c>
      <c r="B1485">
        <v>11</v>
      </c>
      <c r="C1485" t="s">
        <v>37</v>
      </c>
      <c r="D1485">
        <v>100</v>
      </c>
      <c r="E1485" t="s">
        <v>27</v>
      </c>
      <c r="F1485" t="s">
        <v>38</v>
      </c>
      <c r="G1485" t="s">
        <v>30</v>
      </c>
      <c r="H1485">
        <v>3</v>
      </c>
      <c r="I1485">
        <v>25.639700000000001</v>
      </c>
      <c r="J1485" t="s">
        <v>270</v>
      </c>
      <c r="K1485">
        <v>8371</v>
      </c>
      <c r="L1485">
        <v>8089</v>
      </c>
      <c r="M1485" t="str">
        <f t="shared" si="161"/>
        <v>Dog100OverACSR</v>
      </c>
      <c r="N1485" t="str">
        <f>+VLOOKUP(M1485,LineCode!$E:$F,2,0)</f>
        <v>3p_11kV_100_ACSR_Al_o</v>
      </c>
      <c r="R1485" t="s">
        <v>296</v>
      </c>
      <c r="S1485" t="str">
        <f t="shared" si="162"/>
        <v>Line.line_KOT_8371_8089</v>
      </c>
      <c r="T1485" t="str">
        <f t="shared" si="163"/>
        <v>Bus1=8371</v>
      </c>
      <c r="U1485" t="str">
        <f t="shared" si="164"/>
        <v>Bus2=8089</v>
      </c>
      <c r="V1485" t="str">
        <f t="shared" si="165"/>
        <v>phases=3</v>
      </c>
      <c r="W1485" t="str">
        <f t="shared" si="166"/>
        <v>Linecode=3p_11kV_100_ACSR_Al_o</v>
      </c>
      <c r="X1485" t="str">
        <f t="shared" si="167"/>
        <v>Length=25.6397</v>
      </c>
      <c r="Y1485" t="s">
        <v>307</v>
      </c>
    </row>
    <row r="1486" spans="1:25" x14ac:dyDescent="0.25">
      <c r="A1486" t="s">
        <v>45</v>
      </c>
      <c r="B1486">
        <v>11</v>
      </c>
      <c r="C1486" t="s">
        <v>37</v>
      </c>
      <c r="D1486">
        <v>100</v>
      </c>
      <c r="E1486" t="s">
        <v>27</v>
      </c>
      <c r="F1486" t="s">
        <v>38</v>
      </c>
      <c r="G1486" t="s">
        <v>30</v>
      </c>
      <c r="H1486">
        <v>3</v>
      </c>
      <c r="I1486">
        <v>34.253300000000003</v>
      </c>
      <c r="J1486" t="s">
        <v>270</v>
      </c>
      <c r="K1486">
        <v>8089</v>
      </c>
      <c r="L1486">
        <v>8090</v>
      </c>
      <c r="M1486" t="str">
        <f t="shared" si="161"/>
        <v>Dog100OverACSR</v>
      </c>
      <c r="N1486" t="str">
        <f>+VLOOKUP(M1486,LineCode!$E:$F,2,0)</f>
        <v>3p_11kV_100_ACSR_Al_o</v>
      </c>
      <c r="R1486" t="s">
        <v>296</v>
      </c>
      <c r="S1486" t="str">
        <f t="shared" si="162"/>
        <v>Line.line_KOT_8089_8090</v>
      </c>
      <c r="T1486" t="str">
        <f t="shared" si="163"/>
        <v>Bus1=8089</v>
      </c>
      <c r="U1486" t="str">
        <f t="shared" si="164"/>
        <v>Bus2=8090</v>
      </c>
      <c r="V1486" t="str">
        <f t="shared" si="165"/>
        <v>phases=3</v>
      </c>
      <c r="W1486" t="str">
        <f t="shared" si="166"/>
        <v>Linecode=3p_11kV_100_ACSR_Al_o</v>
      </c>
      <c r="X1486" t="str">
        <f t="shared" si="167"/>
        <v>Length=34.2533</v>
      </c>
      <c r="Y1486" t="s">
        <v>307</v>
      </c>
    </row>
    <row r="1487" spans="1:25" x14ac:dyDescent="0.25">
      <c r="A1487" t="s">
        <v>45</v>
      </c>
      <c r="B1487">
        <v>11</v>
      </c>
      <c r="C1487" t="s">
        <v>37</v>
      </c>
      <c r="D1487">
        <v>100</v>
      </c>
      <c r="E1487" t="s">
        <v>27</v>
      </c>
      <c r="F1487" t="s">
        <v>38</v>
      </c>
      <c r="G1487" t="s">
        <v>30</v>
      </c>
      <c r="H1487">
        <v>3</v>
      </c>
      <c r="I1487">
        <v>22.505800000000001</v>
      </c>
      <c r="J1487" t="s">
        <v>270</v>
      </c>
      <c r="K1487">
        <v>8090</v>
      </c>
      <c r="L1487">
        <v>8091</v>
      </c>
      <c r="M1487" t="str">
        <f t="shared" si="161"/>
        <v>Dog100OverACSR</v>
      </c>
      <c r="N1487" t="str">
        <f>+VLOOKUP(M1487,LineCode!$E:$F,2,0)</f>
        <v>3p_11kV_100_ACSR_Al_o</v>
      </c>
      <c r="R1487" t="s">
        <v>296</v>
      </c>
      <c r="S1487" t="str">
        <f t="shared" si="162"/>
        <v>Line.line_KOT_8090_8091</v>
      </c>
      <c r="T1487" t="str">
        <f t="shared" si="163"/>
        <v>Bus1=8090</v>
      </c>
      <c r="U1487" t="str">
        <f t="shared" si="164"/>
        <v>Bus2=8091</v>
      </c>
      <c r="V1487" t="str">
        <f t="shared" si="165"/>
        <v>phases=3</v>
      </c>
      <c r="W1487" t="str">
        <f t="shared" si="166"/>
        <v>Linecode=3p_11kV_100_ACSR_Al_o</v>
      </c>
      <c r="X1487" t="str">
        <f t="shared" si="167"/>
        <v>Length=22.5058</v>
      </c>
      <c r="Y1487" t="s">
        <v>307</v>
      </c>
    </row>
    <row r="1488" spans="1:25" x14ac:dyDescent="0.25">
      <c r="A1488" t="s">
        <v>45</v>
      </c>
      <c r="B1488">
        <v>11</v>
      </c>
      <c r="C1488" t="s">
        <v>37</v>
      </c>
      <c r="D1488">
        <v>100</v>
      </c>
      <c r="E1488" t="s">
        <v>27</v>
      </c>
      <c r="F1488" t="s">
        <v>38</v>
      </c>
      <c r="G1488" t="s">
        <v>30</v>
      </c>
      <c r="H1488">
        <v>3</v>
      </c>
      <c r="I1488">
        <v>26.354500000000002</v>
      </c>
      <c r="J1488" t="s">
        <v>270</v>
      </c>
      <c r="K1488">
        <v>8091</v>
      </c>
      <c r="L1488">
        <v>8092</v>
      </c>
      <c r="M1488" t="str">
        <f t="shared" si="161"/>
        <v>Dog100OverACSR</v>
      </c>
      <c r="N1488" t="str">
        <f>+VLOOKUP(M1488,LineCode!$E:$F,2,0)</f>
        <v>3p_11kV_100_ACSR_Al_o</v>
      </c>
      <c r="R1488" t="s">
        <v>296</v>
      </c>
      <c r="S1488" t="str">
        <f t="shared" si="162"/>
        <v>Line.line_KOT_8091_8092</v>
      </c>
      <c r="T1488" t="str">
        <f t="shared" si="163"/>
        <v>Bus1=8091</v>
      </c>
      <c r="U1488" t="str">
        <f t="shared" si="164"/>
        <v>Bus2=8092</v>
      </c>
      <c r="V1488" t="str">
        <f t="shared" si="165"/>
        <v>phases=3</v>
      </c>
      <c r="W1488" t="str">
        <f t="shared" si="166"/>
        <v>Linecode=3p_11kV_100_ACSR_Al_o</v>
      </c>
      <c r="X1488" t="str">
        <f t="shared" si="167"/>
        <v>Length=26.3545</v>
      </c>
      <c r="Y1488" t="s">
        <v>307</v>
      </c>
    </row>
    <row r="1489" spans="1:25" x14ac:dyDescent="0.25">
      <c r="A1489" t="s">
        <v>45</v>
      </c>
      <c r="B1489">
        <v>11</v>
      </c>
      <c r="C1489" t="s">
        <v>37</v>
      </c>
      <c r="D1489">
        <v>100</v>
      </c>
      <c r="E1489" t="s">
        <v>27</v>
      </c>
      <c r="F1489" t="s">
        <v>38</v>
      </c>
      <c r="G1489" t="s">
        <v>30</v>
      </c>
      <c r="H1489">
        <v>3</v>
      </c>
      <c r="I1489">
        <v>21.928000000000001</v>
      </c>
      <c r="J1489" t="s">
        <v>270</v>
      </c>
      <c r="K1489">
        <v>8092</v>
      </c>
      <c r="L1489">
        <v>8093</v>
      </c>
      <c r="M1489" t="str">
        <f t="shared" si="161"/>
        <v>Dog100OverACSR</v>
      </c>
      <c r="N1489" t="str">
        <f>+VLOOKUP(M1489,LineCode!$E:$F,2,0)</f>
        <v>3p_11kV_100_ACSR_Al_o</v>
      </c>
      <c r="R1489" t="s">
        <v>296</v>
      </c>
      <c r="S1489" t="str">
        <f t="shared" si="162"/>
        <v>Line.line_KOT_8092_8093</v>
      </c>
      <c r="T1489" t="str">
        <f t="shared" si="163"/>
        <v>Bus1=8092</v>
      </c>
      <c r="U1489" t="str">
        <f t="shared" si="164"/>
        <v>Bus2=8093</v>
      </c>
      <c r="V1489" t="str">
        <f t="shared" si="165"/>
        <v>phases=3</v>
      </c>
      <c r="W1489" t="str">
        <f t="shared" si="166"/>
        <v>Linecode=3p_11kV_100_ACSR_Al_o</v>
      </c>
      <c r="X1489" t="str">
        <f t="shared" si="167"/>
        <v>Length=21.928</v>
      </c>
      <c r="Y1489" t="s">
        <v>307</v>
      </c>
    </row>
    <row r="1490" spans="1:25" x14ac:dyDescent="0.25">
      <c r="A1490" t="s">
        <v>45</v>
      </c>
      <c r="B1490">
        <v>11</v>
      </c>
      <c r="C1490" t="s">
        <v>37</v>
      </c>
      <c r="D1490">
        <v>100</v>
      </c>
      <c r="E1490" t="s">
        <v>27</v>
      </c>
      <c r="F1490" t="s">
        <v>38</v>
      </c>
      <c r="G1490" t="s">
        <v>30</v>
      </c>
      <c r="H1490">
        <v>3</v>
      </c>
      <c r="I1490">
        <v>12.796099999999999</v>
      </c>
      <c r="J1490" t="s">
        <v>270</v>
      </c>
      <c r="K1490">
        <v>8093</v>
      </c>
      <c r="L1490">
        <v>8094</v>
      </c>
      <c r="M1490" t="str">
        <f t="shared" si="161"/>
        <v>Dog100OverACSR</v>
      </c>
      <c r="N1490" t="str">
        <f>+VLOOKUP(M1490,LineCode!$E:$F,2,0)</f>
        <v>3p_11kV_100_ACSR_Al_o</v>
      </c>
      <c r="R1490" t="s">
        <v>296</v>
      </c>
      <c r="S1490" t="str">
        <f t="shared" si="162"/>
        <v>Line.line_KOT_8093_8094</v>
      </c>
      <c r="T1490" t="str">
        <f t="shared" si="163"/>
        <v>Bus1=8093</v>
      </c>
      <c r="U1490" t="str">
        <f t="shared" si="164"/>
        <v>Bus2=8094</v>
      </c>
      <c r="V1490" t="str">
        <f t="shared" si="165"/>
        <v>phases=3</v>
      </c>
      <c r="W1490" t="str">
        <f t="shared" si="166"/>
        <v>Linecode=3p_11kV_100_ACSR_Al_o</v>
      </c>
      <c r="X1490" t="str">
        <f t="shared" si="167"/>
        <v>Length=12.7961</v>
      </c>
      <c r="Y1490" t="s">
        <v>307</v>
      </c>
    </row>
    <row r="1491" spans="1:25" x14ac:dyDescent="0.25">
      <c r="A1491" t="s">
        <v>45</v>
      </c>
      <c r="B1491">
        <v>11</v>
      </c>
      <c r="C1491" t="s">
        <v>37</v>
      </c>
      <c r="D1491">
        <v>100</v>
      </c>
      <c r="E1491" t="s">
        <v>27</v>
      </c>
      <c r="F1491" t="s">
        <v>38</v>
      </c>
      <c r="G1491" t="s">
        <v>30</v>
      </c>
      <c r="H1491">
        <v>3</v>
      </c>
      <c r="I1491">
        <v>19.973299999999998</v>
      </c>
      <c r="J1491" t="s">
        <v>270</v>
      </c>
      <c r="K1491">
        <v>8094</v>
      </c>
      <c r="L1491">
        <v>8095</v>
      </c>
      <c r="M1491" t="str">
        <f t="shared" si="161"/>
        <v>Dog100OverACSR</v>
      </c>
      <c r="N1491" t="str">
        <f>+VLOOKUP(M1491,LineCode!$E:$F,2,0)</f>
        <v>3p_11kV_100_ACSR_Al_o</v>
      </c>
      <c r="R1491" t="s">
        <v>296</v>
      </c>
      <c r="S1491" t="str">
        <f t="shared" si="162"/>
        <v>Line.line_KOT_8094_8095</v>
      </c>
      <c r="T1491" t="str">
        <f t="shared" si="163"/>
        <v>Bus1=8094</v>
      </c>
      <c r="U1491" t="str">
        <f t="shared" si="164"/>
        <v>Bus2=8095</v>
      </c>
      <c r="V1491" t="str">
        <f t="shared" si="165"/>
        <v>phases=3</v>
      </c>
      <c r="W1491" t="str">
        <f t="shared" si="166"/>
        <v>Linecode=3p_11kV_100_ACSR_Al_o</v>
      </c>
      <c r="X1491" t="str">
        <f t="shared" si="167"/>
        <v>Length=19.9733</v>
      </c>
      <c r="Y1491" t="s">
        <v>307</v>
      </c>
    </row>
    <row r="1492" spans="1:25" x14ac:dyDescent="0.25">
      <c r="A1492" t="s">
        <v>45</v>
      </c>
      <c r="B1492">
        <v>11</v>
      </c>
      <c r="C1492" t="s">
        <v>37</v>
      </c>
      <c r="D1492">
        <v>100</v>
      </c>
      <c r="E1492" t="s">
        <v>27</v>
      </c>
      <c r="F1492" t="s">
        <v>38</v>
      </c>
      <c r="G1492" t="s">
        <v>30</v>
      </c>
      <c r="H1492">
        <v>3</v>
      </c>
      <c r="I1492">
        <v>9.5774299999999997</v>
      </c>
      <c r="J1492" t="s">
        <v>270</v>
      </c>
      <c r="K1492">
        <v>8095</v>
      </c>
      <c r="L1492">
        <v>8096</v>
      </c>
      <c r="M1492" t="str">
        <f t="shared" si="161"/>
        <v>Dog100OverACSR</v>
      </c>
      <c r="N1492" t="str">
        <f>+VLOOKUP(M1492,LineCode!$E:$F,2,0)</f>
        <v>3p_11kV_100_ACSR_Al_o</v>
      </c>
      <c r="R1492" t="s">
        <v>296</v>
      </c>
      <c r="S1492" t="str">
        <f t="shared" si="162"/>
        <v>Line.line_KOT_8095_8096</v>
      </c>
      <c r="T1492" t="str">
        <f t="shared" si="163"/>
        <v>Bus1=8095</v>
      </c>
      <c r="U1492" t="str">
        <f t="shared" si="164"/>
        <v>Bus2=8096</v>
      </c>
      <c r="V1492" t="str">
        <f t="shared" si="165"/>
        <v>phases=3</v>
      </c>
      <c r="W1492" t="str">
        <f t="shared" si="166"/>
        <v>Linecode=3p_11kV_100_ACSR_Al_o</v>
      </c>
      <c r="X1492" t="str">
        <f t="shared" si="167"/>
        <v>Length=9.57743</v>
      </c>
      <c r="Y1492" t="s">
        <v>307</v>
      </c>
    </row>
    <row r="1493" spans="1:25" x14ac:dyDescent="0.25">
      <c r="A1493" t="s">
        <v>45</v>
      </c>
      <c r="B1493">
        <v>11</v>
      </c>
      <c r="C1493" t="s">
        <v>37</v>
      </c>
      <c r="D1493">
        <v>100</v>
      </c>
      <c r="E1493" t="s">
        <v>27</v>
      </c>
      <c r="F1493" t="s">
        <v>38</v>
      </c>
      <c r="G1493" t="s">
        <v>30</v>
      </c>
      <c r="H1493">
        <v>3</v>
      </c>
      <c r="I1493">
        <v>12.4971</v>
      </c>
      <c r="J1493" t="s">
        <v>270</v>
      </c>
      <c r="K1493">
        <v>8096</v>
      </c>
      <c r="L1493">
        <v>8097</v>
      </c>
      <c r="M1493" t="str">
        <f t="shared" si="161"/>
        <v>Dog100OverACSR</v>
      </c>
      <c r="N1493" t="str">
        <f>+VLOOKUP(M1493,LineCode!$E:$F,2,0)</f>
        <v>3p_11kV_100_ACSR_Al_o</v>
      </c>
      <c r="R1493" t="s">
        <v>296</v>
      </c>
      <c r="S1493" t="str">
        <f t="shared" si="162"/>
        <v>Line.line_KOT_8096_8097</v>
      </c>
      <c r="T1493" t="str">
        <f t="shared" si="163"/>
        <v>Bus1=8096</v>
      </c>
      <c r="U1493" t="str">
        <f t="shared" si="164"/>
        <v>Bus2=8097</v>
      </c>
      <c r="V1493" t="str">
        <f t="shared" si="165"/>
        <v>phases=3</v>
      </c>
      <c r="W1493" t="str">
        <f t="shared" si="166"/>
        <v>Linecode=3p_11kV_100_ACSR_Al_o</v>
      </c>
      <c r="X1493" t="str">
        <f t="shared" si="167"/>
        <v>Length=12.4971</v>
      </c>
      <c r="Y1493" t="s">
        <v>307</v>
      </c>
    </row>
    <row r="1494" spans="1:25" x14ac:dyDescent="0.25">
      <c r="A1494" t="s">
        <v>45</v>
      </c>
      <c r="B1494">
        <v>11</v>
      </c>
      <c r="C1494" t="s">
        <v>37</v>
      </c>
      <c r="D1494">
        <v>100</v>
      </c>
      <c r="E1494" t="s">
        <v>27</v>
      </c>
      <c r="F1494" t="s">
        <v>38</v>
      </c>
      <c r="G1494" t="s">
        <v>30</v>
      </c>
      <c r="H1494">
        <v>3</v>
      </c>
      <c r="I1494">
        <v>7.0210299999999997</v>
      </c>
      <c r="J1494" t="s">
        <v>270</v>
      </c>
      <c r="K1494">
        <v>8097</v>
      </c>
      <c r="L1494">
        <v>8098</v>
      </c>
      <c r="M1494" t="str">
        <f t="shared" si="161"/>
        <v>Dog100OverACSR</v>
      </c>
      <c r="N1494" t="str">
        <f>+VLOOKUP(M1494,LineCode!$E:$F,2,0)</f>
        <v>3p_11kV_100_ACSR_Al_o</v>
      </c>
      <c r="R1494" t="s">
        <v>296</v>
      </c>
      <c r="S1494" t="str">
        <f t="shared" si="162"/>
        <v>Line.line_KOT_8097_8098</v>
      </c>
      <c r="T1494" t="str">
        <f t="shared" si="163"/>
        <v>Bus1=8097</v>
      </c>
      <c r="U1494" t="str">
        <f t="shared" si="164"/>
        <v>Bus2=8098</v>
      </c>
      <c r="V1494" t="str">
        <f t="shared" si="165"/>
        <v>phases=3</v>
      </c>
      <c r="W1494" t="str">
        <f t="shared" si="166"/>
        <v>Linecode=3p_11kV_100_ACSR_Al_o</v>
      </c>
      <c r="X1494" t="str">
        <f t="shared" si="167"/>
        <v>Length=7.02103</v>
      </c>
      <c r="Y1494" t="s">
        <v>307</v>
      </c>
    </row>
    <row r="1495" spans="1:25" x14ac:dyDescent="0.25">
      <c r="A1495" t="s">
        <v>45</v>
      </c>
      <c r="B1495">
        <v>11</v>
      </c>
      <c r="C1495" t="s">
        <v>37</v>
      </c>
      <c r="D1495">
        <v>100</v>
      </c>
      <c r="E1495" t="s">
        <v>27</v>
      </c>
      <c r="F1495" t="s">
        <v>38</v>
      </c>
      <c r="G1495" t="s">
        <v>30</v>
      </c>
      <c r="H1495">
        <v>3</v>
      </c>
      <c r="I1495">
        <v>48.121200000000002</v>
      </c>
      <c r="J1495" t="s">
        <v>270</v>
      </c>
      <c r="K1495">
        <v>8098</v>
      </c>
      <c r="L1495">
        <v>8099</v>
      </c>
      <c r="M1495" t="str">
        <f t="shared" si="161"/>
        <v>Dog100OverACSR</v>
      </c>
      <c r="N1495" t="str">
        <f>+VLOOKUP(M1495,LineCode!$E:$F,2,0)</f>
        <v>3p_11kV_100_ACSR_Al_o</v>
      </c>
      <c r="R1495" t="s">
        <v>296</v>
      </c>
      <c r="S1495" t="str">
        <f t="shared" si="162"/>
        <v>Line.line_KOT_8098_8099</v>
      </c>
      <c r="T1495" t="str">
        <f t="shared" si="163"/>
        <v>Bus1=8098</v>
      </c>
      <c r="U1495" t="str">
        <f t="shared" si="164"/>
        <v>Bus2=8099</v>
      </c>
      <c r="V1495" t="str">
        <f t="shared" si="165"/>
        <v>phases=3</v>
      </c>
      <c r="W1495" t="str">
        <f t="shared" si="166"/>
        <v>Linecode=3p_11kV_100_ACSR_Al_o</v>
      </c>
      <c r="X1495" t="str">
        <f t="shared" si="167"/>
        <v>Length=48.1212</v>
      </c>
      <c r="Y1495" t="s">
        <v>307</v>
      </c>
    </row>
    <row r="1496" spans="1:25" x14ac:dyDescent="0.25">
      <c r="A1496" t="s">
        <v>45</v>
      </c>
      <c r="B1496">
        <v>11</v>
      </c>
      <c r="C1496" t="s">
        <v>37</v>
      </c>
      <c r="D1496">
        <v>100</v>
      </c>
      <c r="E1496" t="s">
        <v>27</v>
      </c>
      <c r="F1496" t="s">
        <v>38</v>
      </c>
      <c r="G1496" t="s">
        <v>30</v>
      </c>
      <c r="H1496">
        <v>3</v>
      </c>
      <c r="I1496">
        <v>7.08148</v>
      </c>
      <c r="J1496" t="s">
        <v>270</v>
      </c>
      <c r="K1496">
        <v>8101</v>
      </c>
      <c r="L1496">
        <v>8102</v>
      </c>
      <c r="M1496" t="str">
        <f t="shared" si="161"/>
        <v>Dog100OverACSR</v>
      </c>
      <c r="N1496" t="str">
        <f>+VLOOKUP(M1496,LineCode!$E:$F,2,0)</f>
        <v>3p_11kV_100_ACSR_Al_o</v>
      </c>
      <c r="R1496" t="s">
        <v>296</v>
      </c>
      <c r="S1496" t="str">
        <f t="shared" si="162"/>
        <v>Line.line_KOT_8101_8102</v>
      </c>
      <c r="T1496" t="str">
        <f t="shared" si="163"/>
        <v>Bus1=8101</v>
      </c>
      <c r="U1496" t="str">
        <f t="shared" si="164"/>
        <v>Bus2=8102</v>
      </c>
      <c r="V1496" t="str">
        <f t="shared" si="165"/>
        <v>phases=3</v>
      </c>
      <c r="W1496" t="str">
        <f t="shared" si="166"/>
        <v>Linecode=3p_11kV_100_ACSR_Al_o</v>
      </c>
      <c r="X1496" t="str">
        <f t="shared" si="167"/>
        <v>Length=7.08148</v>
      </c>
      <c r="Y1496" t="s">
        <v>307</v>
      </c>
    </row>
    <row r="1497" spans="1:25" x14ac:dyDescent="0.25">
      <c r="A1497" t="s">
        <v>45</v>
      </c>
      <c r="B1497">
        <v>11</v>
      </c>
      <c r="C1497" t="s">
        <v>37</v>
      </c>
      <c r="D1497">
        <v>100</v>
      </c>
      <c r="E1497" t="s">
        <v>27</v>
      </c>
      <c r="F1497" t="s">
        <v>38</v>
      </c>
      <c r="G1497" t="s">
        <v>30</v>
      </c>
      <c r="H1497">
        <v>3</v>
      </c>
      <c r="I1497">
        <v>15.839700000000001</v>
      </c>
      <c r="J1497" t="s">
        <v>270</v>
      </c>
      <c r="K1497">
        <v>8102</v>
      </c>
      <c r="L1497">
        <v>8103</v>
      </c>
      <c r="M1497" t="str">
        <f t="shared" si="161"/>
        <v>Dog100OverACSR</v>
      </c>
      <c r="N1497" t="str">
        <f>+VLOOKUP(M1497,LineCode!$E:$F,2,0)</f>
        <v>3p_11kV_100_ACSR_Al_o</v>
      </c>
      <c r="R1497" t="s">
        <v>296</v>
      </c>
      <c r="S1497" t="str">
        <f t="shared" si="162"/>
        <v>Line.line_KOT_8102_8103</v>
      </c>
      <c r="T1497" t="str">
        <f t="shared" si="163"/>
        <v>Bus1=8102</v>
      </c>
      <c r="U1497" t="str">
        <f t="shared" si="164"/>
        <v>Bus2=8103</v>
      </c>
      <c r="V1497" t="str">
        <f t="shared" si="165"/>
        <v>phases=3</v>
      </c>
      <c r="W1497" t="str">
        <f t="shared" si="166"/>
        <v>Linecode=3p_11kV_100_ACSR_Al_o</v>
      </c>
      <c r="X1497" t="str">
        <f t="shared" si="167"/>
        <v>Length=15.8397</v>
      </c>
      <c r="Y1497" t="s">
        <v>307</v>
      </c>
    </row>
    <row r="1498" spans="1:25" x14ac:dyDescent="0.25">
      <c r="A1498" t="s">
        <v>45</v>
      </c>
      <c r="B1498">
        <v>11</v>
      </c>
      <c r="C1498" t="s">
        <v>37</v>
      </c>
      <c r="D1498">
        <v>100</v>
      </c>
      <c r="E1498" t="s">
        <v>27</v>
      </c>
      <c r="F1498" t="s">
        <v>38</v>
      </c>
      <c r="G1498" t="s">
        <v>30</v>
      </c>
      <c r="H1498">
        <v>3</v>
      </c>
      <c r="I1498">
        <v>14.587</v>
      </c>
      <c r="J1498" t="s">
        <v>270</v>
      </c>
      <c r="K1498">
        <v>8104</v>
      </c>
      <c r="L1498">
        <v>8368</v>
      </c>
      <c r="M1498" t="str">
        <f t="shared" si="161"/>
        <v>Dog100OverACSR</v>
      </c>
      <c r="N1498" t="str">
        <f>+VLOOKUP(M1498,LineCode!$E:$F,2,0)</f>
        <v>3p_11kV_100_ACSR_Al_o</v>
      </c>
      <c r="R1498" t="s">
        <v>296</v>
      </c>
      <c r="S1498" t="str">
        <f t="shared" si="162"/>
        <v>Line.line_KOT_8104_8368</v>
      </c>
      <c r="T1498" t="str">
        <f t="shared" si="163"/>
        <v>Bus1=8104</v>
      </c>
      <c r="U1498" t="str">
        <f t="shared" si="164"/>
        <v>Bus2=8368</v>
      </c>
      <c r="V1498" t="str">
        <f t="shared" si="165"/>
        <v>phases=3</v>
      </c>
      <c r="W1498" t="str">
        <f t="shared" si="166"/>
        <v>Linecode=3p_11kV_100_ACSR_Al_o</v>
      </c>
      <c r="X1498" t="str">
        <f t="shared" si="167"/>
        <v>Length=14.587</v>
      </c>
      <c r="Y1498" t="s">
        <v>307</v>
      </c>
    </row>
    <row r="1499" spans="1:25" x14ac:dyDescent="0.25">
      <c r="A1499" t="s">
        <v>45</v>
      </c>
      <c r="B1499">
        <v>11</v>
      </c>
      <c r="C1499" t="s">
        <v>37</v>
      </c>
      <c r="D1499">
        <v>100</v>
      </c>
      <c r="E1499" t="s">
        <v>27</v>
      </c>
      <c r="F1499" t="s">
        <v>38</v>
      </c>
      <c r="G1499" t="s">
        <v>30</v>
      </c>
      <c r="H1499">
        <v>3</v>
      </c>
      <c r="I1499">
        <v>10.651300000000001</v>
      </c>
      <c r="J1499" t="s">
        <v>270</v>
      </c>
      <c r="K1499">
        <v>8368</v>
      </c>
      <c r="L1499">
        <v>8105</v>
      </c>
      <c r="M1499" t="str">
        <f t="shared" si="161"/>
        <v>Dog100OverACSR</v>
      </c>
      <c r="N1499" t="str">
        <f>+VLOOKUP(M1499,LineCode!$E:$F,2,0)</f>
        <v>3p_11kV_100_ACSR_Al_o</v>
      </c>
      <c r="R1499" t="s">
        <v>296</v>
      </c>
      <c r="S1499" t="str">
        <f t="shared" si="162"/>
        <v>Line.line_KOT_8368_8105</v>
      </c>
      <c r="T1499" t="str">
        <f t="shared" si="163"/>
        <v>Bus1=8368</v>
      </c>
      <c r="U1499" t="str">
        <f t="shared" si="164"/>
        <v>Bus2=8105</v>
      </c>
      <c r="V1499" t="str">
        <f t="shared" si="165"/>
        <v>phases=3</v>
      </c>
      <c r="W1499" t="str">
        <f t="shared" si="166"/>
        <v>Linecode=3p_11kV_100_ACSR_Al_o</v>
      </c>
      <c r="X1499" t="str">
        <f t="shared" si="167"/>
        <v>Length=10.6513</v>
      </c>
      <c r="Y1499" t="s">
        <v>307</v>
      </c>
    </row>
    <row r="1500" spans="1:25" x14ac:dyDescent="0.25">
      <c r="A1500" t="s">
        <v>45</v>
      </c>
      <c r="B1500">
        <v>11</v>
      </c>
      <c r="C1500" t="s">
        <v>37</v>
      </c>
      <c r="D1500">
        <v>100</v>
      </c>
      <c r="E1500" t="s">
        <v>27</v>
      </c>
      <c r="F1500" t="s">
        <v>38</v>
      </c>
      <c r="G1500" t="s">
        <v>30</v>
      </c>
      <c r="H1500">
        <v>3</v>
      </c>
      <c r="I1500">
        <v>27.274999999999999</v>
      </c>
      <c r="J1500" t="s">
        <v>270</v>
      </c>
      <c r="K1500">
        <v>8105</v>
      </c>
      <c r="L1500">
        <v>8106</v>
      </c>
      <c r="M1500" t="str">
        <f t="shared" si="161"/>
        <v>Dog100OverACSR</v>
      </c>
      <c r="N1500" t="str">
        <f>+VLOOKUP(M1500,LineCode!$E:$F,2,0)</f>
        <v>3p_11kV_100_ACSR_Al_o</v>
      </c>
      <c r="R1500" t="s">
        <v>296</v>
      </c>
      <c r="S1500" t="str">
        <f t="shared" si="162"/>
        <v>Line.line_KOT_8105_8106</v>
      </c>
      <c r="T1500" t="str">
        <f t="shared" si="163"/>
        <v>Bus1=8105</v>
      </c>
      <c r="U1500" t="str">
        <f t="shared" si="164"/>
        <v>Bus2=8106</v>
      </c>
      <c r="V1500" t="str">
        <f t="shared" si="165"/>
        <v>phases=3</v>
      </c>
      <c r="W1500" t="str">
        <f t="shared" si="166"/>
        <v>Linecode=3p_11kV_100_ACSR_Al_o</v>
      </c>
      <c r="X1500" t="str">
        <f t="shared" si="167"/>
        <v>Length=27.275</v>
      </c>
      <c r="Y1500" t="s">
        <v>307</v>
      </c>
    </row>
    <row r="1501" spans="1:25" x14ac:dyDescent="0.25">
      <c r="A1501" t="s">
        <v>45</v>
      </c>
      <c r="B1501">
        <v>11</v>
      </c>
      <c r="C1501" t="s">
        <v>37</v>
      </c>
      <c r="D1501">
        <v>100</v>
      </c>
      <c r="E1501" t="s">
        <v>27</v>
      </c>
      <c r="F1501" t="s">
        <v>38</v>
      </c>
      <c r="G1501" t="s">
        <v>30</v>
      </c>
      <c r="H1501">
        <v>3</v>
      </c>
      <c r="I1501">
        <v>28.7502</v>
      </c>
      <c r="J1501" t="s">
        <v>270</v>
      </c>
      <c r="K1501">
        <v>8106</v>
      </c>
      <c r="L1501">
        <v>8107</v>
      </c>
      <c r="M1501" t="str">
        <f t="shared" si="161"/>
        <v>Dog100OverACSR</v>
      </c>
      <c r="N1501" t="str">
        <f>+VLOOKUP(M1501,LineCode!$E:$F,2,0)</f>
        <v>3p_11kV_100_ACSR_Al_o</v>
      </c>
      <c r="R1501" t="s">
        <v>296</v>
      </c>
      <c r="S1501" t="str">
        <f t="shared" si="162"/>
        <v>Line.line_KOT_8106_8107</v>
      </c>
      <c r="T1501" t="str">
        <f t="shared" si="163"/>
        <v>Bus1=8106</v>
      </c>
      <c r="U1501" t="str">
        <f t="shared" si="164"/>
        <v>Bus2=8107</v>
      </c>
      <c r="V1501" t="str">
        <f t="shared" si="165"/>
        <v>phases=3</v>
      </c>
      <c r="W1501" t="str">
        <f t="shared" si="166"/>
        <v>Linecode=3p_11kV_100_ACSR_Al_o</v>
      </c>
      <c r="X1501" t="str">
        <f t="shared" si="167"/>
        <v>Length=28.7502</v>
      </c>
      <c r="Y1501" t="s">
        <v>307</v>
      </c>
    </row>
    <row r="1502" spans="1:25" x14ac:dyDescent="0.25">
      <c r="A1502" t="s">
        <v>45</v>
      </c>
      <c r="B1502">
        <v>11</v>
      </c>
      <c r="C1502" t="s">
        <v>37</v>
      </c>
      <c r="D1502">
        <v>100</v>
      </c>
      <c r="E1502" t="s">
        <v>27</v>
      </c>
      <c r="F1502" t="s">
        <v>38</v>
      </c>
      <c r="G1502" t="s">
        <v>30</v>
      </c>
      <c r="H1502">
        <v>3</v>
      </c>
      <c r="I1502">
        <v>16.956900000000001</v>
      </c>
      <c r="J1502" t="s">
        <v>270</v>
      </c>
      <c r="K1502">
        <v>8107</v>
      </c>
      <c r="L1502">
        <v>8108</v>
      </c>
      <c r="M1502" t="str">
        <f t="shared" si="161"/>
        <v>Dog100OverACSR</v>
      </c>
      <c r="N1502" t="str">
        <f>+VLOOKUP(M1502,LineCode!$E:$F,2,0)</f>
        <v>3p_11kV_100_ACSR_Al_o</v>
      </c>
      <c r="R1502" t="s">
        <v>296</v>
      </c>
      <c r="S1502" t="str">
        <f t="shared" si="162"/>
        <v>Line.line_KOT_8107_8108</v>
      </c>
      <c r="T1502" t="str">
        <f t="shared" si="163"/>
        <v>Bus1=8107</v>
      </c>
      <c r="U1502" t="str">
        <f t="shared" si="164"/>
        <v>Bus2=8108</v>
      </c>
      <c r="V1502" t="str">
        <f t="shared" si="165"/>
        <v>phases=3</v>
      </c>
      <c r="W1502" t="str">
        <f t="shared" si="166"/>
        <v>Linecode=3p_11kV_100_ACSR_Al_o</v>
      </c>
      <c r="X1502" t="str">
        <f t="shared" si="167"/>
        <v>Length=16.9569</v>
      </c>
      <c r="Y1502" t="s">
        <v>307</v>
      </c>
    </row>
    <row r="1503" spans="1:25" x14ac:dyDescent="0.25">
      <c r="A1503" t="s">
        <v>45</v>
      </c>
      <c r="B1503">
        <v>11</v>
      </c>
      <c r="C1503" t="s">
        <v>37</v>
      </c>
      <c r="D1503">
        <v>100</v>
      </c>
      <c r="E1503" t="s">
        <v>27</v>
      </c>
      <c r="F1503" t="s">
        <v>38</v>
      </c>
      <c r="G1503" t="s">
        <v>30</v>
      </c>
      <c r="H1503">
        <v>3</v>
      </c>
      <c r="I1503">
        <v>11.873200000000001</v>
      </c>
      <c r="J1503" t="s">
        <v>270</v>
      </c>
      <c r="K1503">
        <v>8108</v>
      </c>
      <c r="L1503">
        <v>8109</v>
      </c>
      <c r="M1503" t="str">
        <f t="shared" si="161"/>
        <v>Dog100OverACSR</v>
      </c>
      <c r="N1503" t="str">
        <f>+VLOOKUP(M1503,LineCode!$E:$F,2,0)</f>
        <v>3p_11kV_100_ACSR_Al_o</v>
      </c>
      <c r="R1503" t="s">
        <v>296</v>
      </c>
      <c r="S1503" t="str">
        <f t="shared" si="162"/>
        <v>Line.line_KOT_8108_8109</v>
      </c>
      <c r="T1503" t="str">
        <f t="shared" si="163"/>
        <v>Bus1=8108</v>
      </c>
      <c r="U1503" t="str">
        <f t="shared" si="164"/>
        <v>Bus2=8109</v>
      </c>
      <c r="V1503" t="str">
        <f t="shared" si="165"/>
        <v>phases=3</v>
      </c>
      <c r="W1503" t="str">
        <f t="shared" si="166"/>
        <v>Linecode=3p_11kV_100_ACSR_Al_o</v>
      </c>
      <c r="X1503" t="str">
        <f t="shared" si="167"/>
        <v>Length=11.8732</v>
      </c>
      <c r="Y1503" t="s">
        <v>307</v>
      </c>
    </row>
    <row r="1504" spans="1:25" x14ac:dyDescent="0.25">
      <c r="A1504" t="s">
        <v>45</v>
      </c>
      <c r="B1504">
        <v>11</v>
      </c>
      <c r="C1504" t="s">
        <v>37</v>
      </c>
      <c r="D1504">
        <v>100</v>
      </c>
      <c r="E1504" t="s">
        <v>27</v>
      </c>
      <c r="F1504" t="s">
        <v>38</v>
      </c>
      <c r="G1504" t="s">
        <v>30</v>
      </c>
      <c r="H1504">
        <v>3</v>
      </c>
      <c r="I1504">
        <v>11.058400000000001</v>
      </c>
      <c r="J1504" t="s">
        <v>270</v>
      </c>
      <c r="K1504">
        <v>8109</v>
      </c>
      <c r="L1504">
        <v>8110</v>
      </c>
      <c r="M1504" t="str">
        <f t="shared" si="161"/>
        <v>Dog100OverACSR</v>
      </c>
      <c r="N1504" t="str">
        <f>+VLOOKUP(M1504,LineCode!$E:$F,2,0)</f>
        <v>3p_11kV_100_ACSR_Al_o</v>
      </c>
      <c r="R1504" t="s">
        <v>296</v>
      </c>
      <c r="S1504" t="str">
        <f t="shared" si="162"/>
        <v>Line.line_KOT_8109_8110</v>
      </c>
      <c r="T1504" t="str">
        <f t="shared" si="163"/>
        <v>Bus1=8109</v>
      </c>
      <c r="U1504" t="str">
        <f t="shared" si="164"/>
        <v>Bus2=8110</v>
      </c>
      <c r="V1504" t="str">
        <f t="shared" si="165"/>
        <v>phases=3</v>
      </c>
      <c r="W1504" t="str">
        <f t="shared" si="166"/>
        <v>Linecode=3p_11kV_100_ACSR_Al_o</v>
      </c>
      <c r="X1504" t="str">
        <f t="shared" si="167"/>
        <v>Length=11.0584</v>
      </c>
      <c r="Y1504" t="s">
        <v>307</v>
      </c>
    </row>
    <row r="1505" spans="1:25" x14ac:dyDescent="0.25">
      <c r="A1505" t="s">
        <v>45</v>
      </c>
      <c r="B1505">
        <v>11</v>
      </c>
      <c r="C1505" t="s">
        <v>37</v>
      </c>
      <c r="D1505">
        <v>100</v>
      </c>
      <c r="E1505" t="s">
        <v>27</v>
      </c>
      <c r="F1505" t="s">
        <v>38</v>
      </c>
      <c r="G1505" t="s">
        <v>30</v>
      </c>
      <c r="H1505">
        <v>3</v>
      </c>
      <c r="I1505">
        <v>11.6403</v>
      </c>
      <c r="J1505" t="s">
        <v>270</v>
      </c>
      <c r="K1505">
        <v>8110</v>
      </c>
      <c r="L1505">
        <v>8111</v>
      </c>
      <c r="M1505" t="str">
        <f t="shared" si="161"/>
        <v>Dog100OverACSR</v>
      </c>
      <c r="N1505" t="str">
        <f>+VLOOKUP(M1505,LineCode!$E:$F,2,0)</f>
        <v>3p_11kV_100_ACSR_Al_o</v>
      </c>
      <c r="R1505" t="s">
        <v>296</v>
      </c>
      <c r="S1505" t="str">
        <f t="shared" si="162"/>
        <v>Line.line_KOT_8110_8111</v>
      </c>
      <c r="T1505" t="str">
        <f t="shared" si="163"/>
        <v>Bus1=8110</v>
      </c>
      <c r="U1505" t="str">
        <f t="shared" si="164"/>
        <v>Bus2=8111</v>
      </c>
      <c r="V1505" t="str">
        <f t="shared" si="165"/>
        <v>phases=3</v>
      </c>
      <c r="W1505" t="str">
        <f t="shared" si="166"/>
        <v>Linecode=3p_11kV_100_ACSR_Al_o</v>
      </c>
      <c r="X1505" t="str">
        <f t="shared" si="167"/>
        <v>Length=11.6403</v>
      </c>
      <c r="Y1505" t="s">
        <v>307</v>
      </c>
    </row>
    <row r="1506" spans="1:25" x14ac:dyDescent="0.25">
      <c r="A1506" t="s">
        <v>45</v>
      </c>
      <c r="B1506">
        <v>11</v>
      </c>
      <c r="C1506" t="s">
        <v>37</v>
      </c>
      <c r="D1506">
        <v>100</v>
      </c>
      <c r="E1506" t="s">
        <v>27</v>
      </c>
      <c r="F1506" t="s">
        <v>38</v>
      </c>
      <c r="G1506" t="s">
        <v>30</v>
      </c>
      <c r="H1506">
        <v>3</v>
      </c>
      <c r="I1506">
        <v>13.968400000000001</v>
      </c>
      <c r="J1506" t="s">
        <v>270</v>
      </c>
      <c r="K1506">
        <v>8111</v>
      </c>
      <c r="L1506">
        <v>8112</v>
      </c>
      <c r="M1506" t="str">
        <f t="shared" si="161"/>
        <v>Dog100OverACSR</v>
      </c>
      <c r="N1506" t="str">
        <f>+VLOOKUP(M1506,LineCode!$E:$F,2,0)</f>
        <v>3p_11kV_100_ACSR_Al_o</v>
      </c>
      <c r="R1506" t="s">
        <v>296</v>
      </c>
      <c r="S1506" t="str">
        <f t="shared" si="162"/>
        <v>Line.line_KOT_8111_8112</v>
      </c>
      <c r="T1506" t="str">
        <f t="shared" si="163"/>
        <v>Bus1=8111</v>
      </c>
      <c r="U1506" t="str">
        <f t="shared" si="164"/>
        <v>Bus2=8112</v>
      </c>
      <c r="V1506" t="str">
        <f t="shared" si="165"/>
        <v>phases=3</v>
      </c>
      <c r="W1506" t="str">
        <f t="shared" si="166"/>
        <v>Linecode=3p_11kV_100_ACSR_Al_o</v>
      </c>
      <c r="X1506" t="str">
        <f t="shared" si="167"/>
        <v>Length=13.9684</v>
      </c>
      <c r="Y1506" t="s">
        <v>307</v>
      </c>
    </row>
    <row r="1507" spans="1:25" x14ac:dyDescent="0.25">
      <c r="A1507" t="s">
        <v>45</v>
      </c>
      <c r="B1507">
        <v>11</v>
      </c>
      <c r="C1507" t="s">
        <v>37</v>
      </c>
      <c r="D1507">
        <v>100</v>
      </c>
      <c r="E1507" t="s">
        <v>27</v>
      </c>
      <c r="F1507" t="s">
        <v>38</v>
      </c>
      <c r="G1507" t="s">
        <v>30</v>
      </c>
      <c r="H1507">
        <v>3</v>
      </c>
      <c r="I1507">
        <v>9.2806599999999992</v>
      </c>
      <c r="J1507" t="s">
        <v>270</v>
      </c>
      <c r="K1507">
        <v>8112</v>
      </c>
      <c r="L1507">
        <v>8113</v>
      </c>
      <c r="M1507" t="str">
        <f t="shared" si="161"/>
        <v>Dog100OverACSR</v>
      </c>
      <c r="N1507" t="str">
        <f>+VLOOKUP(M1507,LineCode!$E:$F,2,0)</f>
        <v>3p_11kV_100_ACSR_Al_o</v>
      </c>
      <c r="R1507" t="s">
        <v>296</v>
      </c>
      <c r="S1507" t="str">
        <f t="shared" si="162"/>
        <v>Line.line_KOT_8112_8113</v>
      </c>
      <c r="T1507" t="str">
        <f t="shared" si="163"/>
        <v>Bus1=8112</v>
      </c>
      <c r="U1507" t="str">
        <f t="shared" si="164"/>
        <v>Bus2=8113</v>
      </c>
      <c r="V1507" t="str">
        <f t="shared" si="165"/>
        <v>phases=3</v>
      </c>
      <c r="W1507" t="str">
        <f t="shared" si="166"/>
        <v>Linecode=3p_11kV_100_ACSR_Al_o</v>
      </c>
      <c r="X1507" t="str">
        <f t="shared" si="167"/>
        <v>Length=9.28066</v>
      </c>
      <c r="Y1507" t="s">
        <v>307</v>
      </c>
    </row>
    <row r="1508" spans="1:25" x14ac:dyDescent="0.25">
      <c r="A1508" t="s">
        <v>45</v>
      </c>
      <c r="B1508">
        <v>11</v>
      </c>
      <c r="C1508" t="s">
        <v>37</v>
      </c>
      <c r="D1508">
        <v>100</v>
      </c>
      <c r="E1508" t="s">
        <v>27</v>
      </c>
      <c r="F1508" t="s">
        <v>38</v>
      </c>
      <c r="G1508" t="s">
        <v>30</v>
      </c>
      <c r="H1508">
        <v>3</v>
      </c>
      <c r="I1508">
        <v>15.211</v>
      </c>
      <c r="J1508" t="s">
        <v>270</v>
      </c>
      <c r="K1508">
        <v>8113</v>
      </c>
      <c r="L1508">
        <v>8114</v>
      </c>
      <c r="M1508" t="str">
        <f t="shared" si="161"/>
        <v>Dog100OverACSR</v>
      </c>
      <c r="N1508" t="str">
        <f>+VLOOKUP(M1508,LineCode!$E:$F,2,0)</f>
        <v>3p_11kV_100_ACSR_Al_o</v>
      </c>
      <c r="R1508" t="s">
        <v>296</v>
      </c>
      <c r="S1508" t="str">
        <f t="shared" si="162"/>
        <v>Line.line_KOT_8113_8114</v>
      </c>
      <c r="T1508" t="str">
        <f t="shared" si="163"/>
        <v>Bus1=8113</v>
      </c>
      <c r="U1508" t="str">
        <f t="shared" si="164"/>
        <v>Bus2=8114</v>
      </c>
      <c r="V1508" t="str">
        <f t="shared" si="165"/>
        <v>phases=3</v>
      </c>
      <c r="W1508" t="str">
        <f t="shared" si="166"/>
        <v>Linecode=3p_11kV_100_ACSR_Al_o</v>
      </c>
      <c r="X1508" t="str">
        <f t="shared" si="167"/>
        <v>Length=15.211</v>
      </c>
      <c r="Y1508" t="s">
        <v>307</v>
      </c>
    </row>
    <row r="1509" spans="1:25" x14ac:dyDescent="0.25">
      <c r="A1509" t="s">
        <v>45</v>
      </c>
      <c r="B1509">
        <v>11</v>
      </c>
      <c r="C1509" t="s">
        <v>37</v>
      </c>
      <c r="D1509">
        <v>100</v>
      </c>
      <c r="E1509" t="s">
        <v>27</v>
      </c>
      <c r="F1509" t="s">
        <v>38</v>
      </c>
      <c r="G1509" t="s">
        <v>30</v>
      </c>
      <c r="H1509">
        <v>3</v>
      </c>
      <c r="I1509">
        <v>29.124199999999998</v>
      </c>
      <c r="J1509" t="s">
        <v>270</v>
      </c>
      <c r="K1509">
        <v>8114</v>
      </c>
      <c r="L1509">
        <v>8115</v>
      </c>
      <c r="M1509" t="str">
        <f t="shared" si="161"/>
        <v>Dog100OverACSR</v>
      </c>
      <c r="N1509" t="str">
        <f>+VLOOKUP(M1509,LineCode!$E:$F,2,0)</f>
        <v>3p_11kV_100_ACSR_Al_o</v>
      </c>
      <c r="R1509" t="s">
        <v>296</v>
      </c>
      <c r="S1509" t="str">
        <f t="shared" si="162"/>
        <v>Line.line_KOT_8114_8115</v>
      </c>
      <c r="T1509" t="str">
        <f t="shared" si="163"/>
        <v>Bus1=8114</v>
      </c>
      <c r="U1509" t="str">
        <f t="shared" si="164"/>
        <v>Bus2=8115</v>
      </c>
      <c r="V1509" t="str">
        <f t="shared" si="165"/>
        <v>phases=3</v>
      </c>
      <c r="W1509" t="str">
        <f t="shared" si="166"/>
        <v>Linecode=3p_11kV_100_ACSR_Al_o</v>
      </c>
      <c r="X1509" t="str">
        <f t="shared" si="167"/>
        <v>Length=29.1242</v>
      </c>
      <c r="Y1509" t="s">
        <v>307</v>
      </c>
    </row>
    <row r="1510" spans="1:25" x14ac:dyDescent="0.25">
      <c r="A1510" t="s">
        <v>45</v>
      </c>
      <c r="B1510">
        <v>11</v>
      </c>
      <c r="C1510" t="s">
        <v>37</v>
      </c>
      <c r="D1510">
        <v>100</v>
      </c>
      <c r="E1510" t="s">
        <v>27</v>
      </c>
      <c r="F1510" t="s">
        <v>38</v>
      </c>
      <c r="G1510" t="s">
        <v>30</v>
      </c>
      <c r="H1510">
        <v>3</v>
      </c>
      <c r="I1510">
        <v>29.582000000000001</v>
      </c>
      <c r="J1510" t="s">
        <v>270</v>
      </c>
      <c r="K1510">
        <v>8115</v>
      </c>
      <c r="L1510">
        <v>8116</v>
      </c>
      <c r="M1510" t="str">
        <f t="shared" si="161"/>
        <v>Dog100OverACSR</v>
      </c>
      <c r="N1510" t="str">
        <f>+VLOOKUP(M1510,LineCode!$E:$F,2,0)</f>
        <v>3p_11kV_100_ACSR_Al_o</v>
      </c>
      <c r="R1510" t="s">
        <v>296</v>
      </c>
      <c r="S1510" t="str">
        <f t="shared" si="162"/>
        <v>Line.line_KOT_8115_8116</v>
      </c>
      <c r="T1510" t="str">
        <f t="shared" si="163"/>
        <v>Bus1=8115</v>
      </c>
      <c r="U1510" t="str">
        <f t="shared" si="164"/>
        <v>Bus2=8116</v>
      </c>
      <c r="V1510" t="str">
        <f t="shared" si="165"/>
        <v>phases=3</v>
      </c>
      <c r="W1510" t="str">
        <f t="shared" si="166"/>
        <v>Linecode=3p_11kV_100_ACSR_Al_o</v>
      </c>
      <c r="X1510" t="str">
        <f t="shared" si="167"/>
        <v>Length=29.582</v>
      </c>
      <c r="Y1510" t="s">
        <v>307</v>
      </c>
    </row>
    <row r="1511" spans="1:25" x14ac:dyDescent="0.25">
      <c r="A1511" t="s">
        <v>45</v>
      </c>
      <c r="B1511">
        <v>11</v>
      </c>
      <c r="C1511" t="s">
        <v>37</v>
      </c>
      <c r="D1511">
        <v>100</v>
      </c>
      <c r="E1511" t="s">
        <v>27</v>
      </c>
      <c r="F1511" t="s">
        <v>38</v>
      </c>
      <c r="G1511" t="s">
        <v>30</v>
      </c>
      <c r="H1511">
        <v>3</v>
      </c>
      <c r="I1511">
        <v>11.9741</v>
      </c>
      <c r="J1511" t="s">
        <v>270</v>
      </c>
      <c r="K1511">
        <v>8116</v>
      </c>
      <c r="L1511">
        <v>8117</v>
      </c>
      <c r="M1511" t="str">
        <f t="shared" si="161"/>
        <v>Dog100OverACSR</v>
      </c>
      <c r="N1511" t="str">
        <f>+VLOOKUP(M1511,LineCode!$E:$F,2,0)</f>
        <v>3p_11kV_100_ACSR_Al_o</v>
      </c>
      <c r="R1511" t="s">
        <v>296</v>
      </c>
      <c r="S1511" t="str">
        <f t="shared" si="162"/>
        <v>Line.line_KOT_8116_8117</v>
      </c>
      <c r="T1511" t="str">
        <f t="shared" si="163"/>
        <v>Bus1=8116</v>
      </c>
      <c r="U1511" t="str">
        <f t="shared" si="164"/>
        <v>Bus2=8117</v>
      </c>
      <c r="V1511" t="str">
        <f t="shared" si="165"/>
        <v>phases=3</v>
      </c>
      <c r="W1511" t="str">
        <f t="shared" si="166"/>
        <v>Linecode=3p_11kV_100_ACSR_Al_o</v>
      </c>
      <c r="X1511" t="str">
        <f t="shared" si="167"/>
        <v>Length=11.9741</v>
      </c>
      <c r="Y1511" t="s">
        <v>307</v>
      </c>
    </row>
    <row r="1512" spans="1:25" x14ac:dyDescent="0.25">
      <c r="A1512" t="s">
        <v>45</v>
      </c>
      <c r="B1512">
        <v>11</v>
      </c>
      <c r="C1512" t="s">
        <v>37</v>
      </c>
      <c r="D1512">
        <v>100</v>
      </c>
      <c r="E1512" t="s">
        <v>27</v>
      </c>
      <c r="F1512" t="s">
        <v>38</v>
      </c>
      <c r="G1512" t="s">
        <v>30</v>
      </c>
      <c r="H1512">
        <v>3</v>
      </c>
      <c r="I1512">
        <v>22.7058</v>
      </c>
      <c r="J1512" t="s">
        <v>270</v>
      </c>
      <c r="K1512">
        <v>8117</v>
      </c>
      <c r="L1512">
        <v>8118</v>
      </c>
      <c r="M1512" t="str">
        <f t="shared" si="161"/>
        <v>Dog100OverACSR</v>
      </c>
      <c r="N1512" t="str">
        <f>+VLOOKUP(M1512,LineCode!$E:$F,2,0)</f>
        <v>3p_11kV_100_ACSR_Al_o</v>
      </c>
      <c r="R1512" t="s">
        <v>296</v>
      </c>
      <c r="S1512" t="str">
        <f t="shared" si="162"/>
        <v>Line.line_KOT_8117_8118</v>
      </c>
      <c r="T1512" t="str">
        <f t="shared" si="163"/>
        <v>Bus1=8117</v>
      </c>
      <c r="U1512" t="str">
        <f t="shared" si="164"/>
        <v>Bus2=8118</v>
      </c>
      <c r="V1512" t="str">
        <f t="shared" si="165"/>
        <v>phases=3</v>
      </c>
      <c r="W1512" t="str">
        <f t="shared" si="166"/>
        <v>Linecode=3p_11kV_100_ACSR_Al_o</v>
      </c>
      <c r="X1512" t="str">
        <f t="shared" si="167"/>
        <v>Length=22.7058</v>
      </c>
      <c r="Y1512" t="s">
        <v>307</v>
      </c>
    </row>
    <row r="1513" spans="1:25" x14ac:dyDescent="0.25">
      <c r="A1513" t="s">
        <v>45</v>
      </c>
      <c r="B1513">
        <v>11</v>
      </c>
      <c r="C1513" t="s">
        <v>37</v>
      </c>
      <c r="D1513">
        <v>100</v>
      </c>
      <c r="E1513" t="s">
        <v>27</v>
      </c>
      <c r="F1513" t="s">
        <v>38</v>
      </c>
      <c r="G1513" t="s">
        <v>30</v>
      </c>
      <c r="H1513">
        <v>3</v>
      </c>
      <c r="I1513">
        <v>10.489699999999999</v>
      </c>
      <c r="J1513" t="s">
        <v>270</v>
      </c>
      <c r="K1513">
        <v>8118</v>
      </c>
      <c r="L1513">
        <v>8119</v>
      </c>
      <c r="M1513" t="str">
        <f t="shared" si="161"/>
        <v>Dog100OverACSR</v>
      </c>
      <c r="N1513" t="str">
        <f>+VLOOKUP(M1513,LineCode!$E:$F,2,0)</f>
        <v>3p_11kV_100_ACSR_Al_o</v>
      </c>
      <c r="R1513" t="s">
        <v>296</v>
      </c>
      <c r="S1513" t="str">
        <f t="shared" si="162"/>
        <v>Line.line_KOT_8118_8119</v>
      </c>
      <c r="T1513" t="str">
        <f t="shared" si="163"/>
        <v>Bus1=8118</v>
      </c>
      <c r="U1513" t="str">
        <f t="shared" si="164"/>
        <v>Bus2=8119</v>
      </c>
      <c r="V1513" t="str">
        <f t="shared" si="165"/>
        <v>phases=3</v>
      </c>
      <c r="W1513" t="str">
        <f t="shared" si="166"/>
        <v>Linecode=3p_11kV_100_ACSR_Al_o</v>
      </c>
      <c r="X1513" t="str">
        <f t="shared" si="167"/>
        <v>Length=10.4897</v>
      </c>
      <c r="Y1513" t="s">
        <v>307</v>
      </c>
    </row>
    <row r="1514" spans="1:25" x14ac:dyDescent="0.25">
      <c r="A1514" t="s">
        <v>45</v>
      </c>
      <c r="B1514">
        <v>11</v>
      </c>
      <c r="C1514" t="s">
        <v>37</v>
      </c>
      <c r="D1514">
        <v>100</v>
      </c>
      <c r="E1514" t="s">
        <v>27</v>
      </c>
      <c r="F1514" t="s">
        <v>38</v>
      </c>
      <c r="G1514" t="s">
        <v>30</v>
      </c>
      <c r="H1514">
        <v>3</v>
      </c>
      <c r="I1514">
        <v>4.3041</v>
      </c>
      <c r="J1514" t="s">
        <v>270</v>
      </c>
      <c r="K1514">
        <v>8119</v>
      </c>
      <c r="L1514">
        <v>8120</v>
      </c>
      <c r="M1514" t="str">
        <f t="shared" si="161"/>
        <v>Dog100OverACSR</v>
      </c>
      <c r="N1514" t="str">
        <f>+VLOOKUP(M1514,LineCode!$E:$F,2,0)</f>
        <v>3p_11kV_100_ACSR_Al_o</v>
      </c>
      <c r="R1514" t="s">
        <v>296</v>
      </c>
      <c r="S1514" t="str">
        <f t="shared" si="162"/>
        <v>Line.line_KOT_8119_8120</v>
      </c>
      <c r="T1514" t="str">
        <f t="shared" si="163"/>
        <v>Bus1=8119</v>
      </c>
      <c r="U1514" t="str">
        <f t="shared" si="164"/>
        <v>Bus2=8120</v>
      </c>
      <c r="V1514" t="str">
        <f t="shared" si="165"/>
        <v>phases=3</v>
      </c>
      <c r="W1514" t="str">
        <f t="shared" si="166"/>
        <v>Linecode=3p_11kV_100_ACSR_Al_o</v>
      </c>
      <c r="X1514" t="str">
        <f t="shared" si="167"/>
        <v>Length=4.3041</v>
      </c>
      <c r="Y1514" t="s">
        <v>307</v>
      </c>
    </row>
    <row r="1515" spans="1:25" x14ac:dyDescent="0.25">
      <c r="A1515" t="s">
        <v>45</v>
      </c>
      <c r="B1515">
        <v>11</v>
      </c>
      <c r="C1515" t="s">
        <v>37</v>
      </c>
      <c r="D1515">
        <v>100</v>
      </c>
      <c r="E1515" t="s">
        <v>27</v>
      </c>
      <c r="F1515" t="s">
        <v>38</v>
      </c>
      <c r="G1515" t="s">
        <v>30</v>
      </c>
      <c r="H1515">
        <v>3</v>
      </c>
      <c r="I1515">
        <v>29.254000000000001</v>
      </c>
      <c r="J1515" t="s">
        <v>270</v>
      </c>
      <c r="K1515">
        <v>8120</v>
      </c>
      <c r="L1515">
        <v>8121</v>
      </c>
      <c r="M1515" t="str">
        <f t="shared" si="161"/>
        <v>Dog100OverACSR</v>
      </c>
      <c r="N1515" t="str">
        <f>+VLOOKUP(M1515,LineCode!$E:$F,2,0)</f>
        <v>3p_11kV_100_ACSR_Al_o</v>
      </c>
      <c r="R1515" t="s">
        <v>296</v>
      </c>
      <c r="S1515" t="str">
        <f t="shared" si="162"/>
        <v>Line.line_KOT_8120_8121</v>
      </c>
      <c r="T1515" t="str">
        <f t="shared" si="163"/>
        <v>Bus1=8120</v>
      </c>
      <c r="U1515" t="str">
        <f t="shared" si="164"/>
        <v>Bus2=8121</v>
      </c>
      <c r="V1515" t="str">
        <f t="shared" si="165"/>
        <v>phases=3</v>
      </c>
      <c r="W1515" t="str">
        <f t="shared" si="166"/>
        <v>Linecode=3p_11kV_100_ACSR_Al_o</v>
      </c>
      <c r="X1515" t="str">
        <f t="shared" si="167"/>
        <v>Length=29.254</v>
      </c>
      <c r="Y1515" t="s">
        <v>307</v>
      </c>
    </row>
    <row r="1516" spans="1:25" x14ac:dyDescent="0.25">
      <c r="A1516" t="s">
        <v>45</v>
      </c>
      <c r="B1516">
        <v>11</v>
      </c>
      <c r="C1516" t="s">
        <v>37</v>
      </c>
      <c r="D1516">
        <v>100</v>
      </c>
      <c r="E1516" t="s">
        <v>27</v>
      </c>
      <c r="F1516" t="s">
        <v>38</v>
      </c>
      <c r="G1516" t="s">
        <v>30</v>
      </c>
      <c r="H1516">
        <v>3</v>
      </c>
      <c r="I1516">
        <v>26.328900000000001</v>
      </c>
      <c r="J1516" t="s">
        <v>270</v>
      </c>
      <c r="K1516">
        <v>8121</v>
      </c>
      <c r="L1516">
        <v>8122</v>
      </c>
      <c r="M1516" t="str">
        <f t="shared" si="161"/>
        <v>Dog100OverACSR</v>
      </c>
      <c r="N1516" t="str">
        <f>+VLOOKUP(M1516,LineCode!$E:$F,2,0)</f>
        <v>3p_11kV_100_ACSR_Al_o</v>
      </c>
      <c r="R1516" t="s">
        <v>296</v>
      </c>
      <c r="S1516" t="str">
        <f t="shared" si="162"/>
        <v>Line.line_KOT_8121_8122</v>
      </c>
      <c r="T1516" t="str">
        <f t="shared" si="163"/>
        <v>Bus1=8121</v>
      </c>
      <c r="U1516" t="str">
        <f t="shared" si="164"/>
        <v>Bus2=8122</v>
      </c>
      <c r="V1516" t="str">
        <f t="shared" si="165"/>
        <v>phases=3</v>
      </c>
      <c r="W1516" t="str">
        <f t="shared" si="166"/>
        <v>Linecode=3p_11kV_100_ACSR_Al_o</v>
      </c>
      <c r="X1516" t="str">
        <f t="shared" si="167"/>
        <v>Length=26.3289</v>
      </c>
      <c r="Y1516" t="s">
        <v>307</v>
      </c>
    </row>
    <row r="1517" spans="1:25" x14ac:dyDescent="0.25">
      <c r="A1517" t="s">
        <v>45</v>
      </c>
      <c r="B1517">
        <v>11</v>
      </c>
      <c r="C1517" t="s">
        <v>37</v>
      </c>
      <c r="D1517">
        <v>100</v>
      </c>
      <c r="E1517" t="s">
        <v>27</v>
      </c>
      <c r="F1517" t="s">
        <v>38</v>
      </c>
      <c r="G1517" t="s">
        <v>30</v>
      </c>
      <c r="H1517">
        <v>3</v>
      </c>
      <c r="I1517">
        <v>23.403500000000001</v>
      </c>
      <c r="J1517" t="s">
        <v>270</v>
      </c>
      <c r="K1517">
        <v>8122</v>
      </c>
      <c r="L1517">
        <v>8123</v>
      </c>
      <c r="M1517" t="str">
        <f t="shared" si="161"/>
        <v>Dog100OverACSR</v>
      </c>
      <c r="N1517" t="str">
        <f>+VLOOKUP(M1517,LineCode!$E:$F,2,0)</f>
        <v>3p_11kV_100_ACSR_Al_o</v>
      </c>
      <c r="R1517" t="s">
        <v>296</v>
      </c>
      <c r="S1517" t="str">
        <f t="shared" si="162"/>
        <v>Line.line_KOT_8122_8123</v>
      </c>
      <c r="T1517" t="str">
        <f t="shared" si="163"/>
        <v>Bus1=8122</v>
      </c>
      <c r="U1517" t="str">
        <f t="shared" si="164"/>
        <v>Bus2=8123</v>
      </c>
      <c r="V1517" t="str">
        <f t="shared" si="165"/>
        <v>phases=3</v>
      </c>
      <c r="W1517" t="str">
        <f t="shared" si="166"/>
        <v>Linecode=3p_11kV_100_ACSR_Al_o</v>
      </c>
      <c r="X1517" t="str">
        <f t="shared" si="167"/>
        <v>Length=23.4035</v>
      </c>
      <c r="Y1517" t="s">
        <v>307</v>
      </c>
    </row>
    <row r="1518" spans="1:25" x14ac:dyDescent="0.25">
      <c r="A1518" t="s">
        <v>45</v>
      </c>
      <c r="B1518">
        <v>11</v>
      </c>
      <c r="C1518" t="s">
        <v>37</v>
      </c>
      <c r="D1518">
        <v>100</v>
      </c>
      <c r="E1518" t="s">
        <v>27</v>
      </c>
      <c r="F1518" t="s">
        <v>38</v>
      </c>
      <c r="G1518" t="s">
        <v>30</v>
      </c>
      <c r="H1518">
        <v>3</v>
      </c>
      <c r="I1518">
        <v>112.52200000000001</v>
      </c>
      <c r="J1518" t="s">
        <v>270</v>
      </c>
      <c r="K1518">
        <v>8124</v>
      </c>
      <c r="L1518">
        <v>8125</v>
      </c>
      <c r="M1518" t="str">
        <f t="shared" si="161"/>
        <v>Dog100OverACSR</v>
      </c>
      <c r="N1518" t="str">
        <f>+VLOOKUP(M1518,LineCode!$E:$F,2,0)</f>
        <v>3p_11kV_100_ACSR_Al_o</v>
      </c>
      <c r="R1518" t="s">
        <v>296</v>
      </c>
      <c r="S1518" t="str">
        <f t="shared" si="162"/>
        <v>Line.line_KOT_8124_8125</v>
      </c>
      <c r="T1518" t="str">
        <f t="shared" si="163"/>
        <v>Bus1=8124</v>
      </c>
      <c r="U1518" t="str">
        <f t="shared" si="164"/>
        <v>Bus2=8125</v>
      </c>
      <c r="V1518" t="str">
        <f t="shared" si="165"/>
        <v>phases=3</v>
      </c>
      <c r="W1518" t="str">
        <f t="shared" si="166"/>
        <v>Linecode=3p_11kV_100_ACSR_Al_o</v>
      </c>
      <c r="X1518" t="str">
        <f t="shared" si="167"/>
        <v>Length=112.522</v>
      </c>
      <c r="Y1518" t="s">
        <v>307</v>
      </c>
    </row>
    <row r="1519" spans="1:25" x14ac:dyDescent="0.25">
      <c r="A1519" t="s">
        <v>45</v>
      </c>
      <c r="B1519">
        <v>11</v>
      </c>
      <c r="C1519" t="s">
        <v>37</v>
      </c>
      <c r="D1519">
        <v>100</v>
      </c>
      <c r="E1519" t="s">
        <v>27</v>
      </c>
      <c r="F1519" t="s">
        <v>38</v>
      </c>
      <c r="G1519" t="s">
        <v>30</v>
      </c>
      <c r="H1519">
        <v>3</v>
      </c>
      <c r="I1519">
        <v>64.119399999999999</v>
      </c>
      <c r="J1519" t="s">
        <v>270</v>
      </c>
      <c r="K1519">
        <v>8125</v>
      </c>
      <c r="L1519">
        <v>8126</v>
      </c>
      <c r="M1519" t="str">
        <f t="shared" si="161"/>
        <v>Dog100OverACSR</v>
      </c>
      <c r="N1519" t="str">
        <f>+VLOOKUP(M1519,LineCode!$E:$F,2,0)</f>
        <v>3p_11kV_100_ACSR_Al_o</v>
      </c>
      <c r="R1519" t="s">
        <v>296</v>
      </c>
      <c r="S1519" t="str">
        <f t="shared" si="162"/>
        <v>Line.line_KOT_8125_8126</v>
      </c>
      <c r="T1519" t="str">
        <f t="shared" si="163"/>
        <v>Bus1=8125</v>
      </c>
      <c r="U1519" t="str">
        <f t="shared" si="164"/>
        <v>Bus2=8126</v>
      </c>
      <c r="V1519" t="str">
        <f t="shared" si="165"/>
        <v>phases=3</v>
      </c>
      <c r="W1519" t="str">
        <f t="shared" si="166"/>
        <v>Linecode=3p_11kV_100_ACSR_Al_o</v>
      </c>
      <c r="X1519" t="str">
        <f t="shared" si="167"/>
        <v>Length=64.1194</v>
      </c>
      <c r="Y1519" t="s">
        <v>307</v>
      </c>
    </row>
    <row r="1520" spans="1:25" x14ac:dyDescent="0.25">
      <c r="A1520" t="s">
        <v>45</v>
      </c>
      <c r="B1520">
        <v>11</v>
      </c>
      <c r="C1520" t="s">
        <v>37</v>
      </c>
      <c r="D1520">
        <v>100</v>
      </c>
      <c r="E1520" t="s">
        <v>27</v>
      </c>
      <c r="F1520" t="s">
        <v>38</v>
      </c>
      <c r="G1520" t="s">
        <v>30</v>
      </c>
      <c r="H1520">
        <v>3</v>
      </c>
      <c r="I1520">
        <v>4.9528800000000004</v>
      </c>
      <c r="J1520" t="s">
        <v>270</v>
      </c>
      <c r="K1520">
        <v>8126</v>
      </c>
      <c r="L1520">
        <v>8161</v>
      </c>
      <c r="M1520" t="str">
        <f t="shared" si="161"/>
        <v>Dog100OverACSR</v>
      </c>
      <c r="N1520" t="str">
        <f>+VLOOKUP(M1520,LineCode!$E:$F,2,0)</f>
        <v>3p_11kV_100_ACSR_Al_o</v>
      </c>
      <c r="R1520" t="s">
        <v>296</v>
      </c>
      <c r="S1520" t="str">
        <f t="shared" si="162"/>
        <v>Line.line_KOT_8126_8161</v>
      </c>
      <c r="T1520" t="str">
        <f t="shared" si="163"/>
        <v>Bus1=8126</v>
      </c>
      <c r="U1520" t="str">
        <f t="shared" si="164"/>
        <v>Bus2=8161</v>
      </c>
      <c r="V1520" t="str">
        <f t="shared" si="165"/>
        <v>phases=3</v>
      </c>
      <c r="W1520" t="str">
        <f t="shared" si="166"/>
        <v>Linecode=3p_11kV_100_ACSR_Al_o</v>
      </c>
      <c r="X1520" t="str">
        <f t="shared" si="167"/>
        <v>Length=4.95288</v>
      </c>
      <c r="Y1520" t="s">
        <v>307</v>
      </c>
    </row>
    <row r="1521" spans="1:25" x14ac:dyDescent="0.25">
      <c r="A1521" t="s">
        <v>45</v>
      </c>
      <c r="B1521">
        <v>11</v>
      </c>
      <c r="C1521" t="s">
        <v>37</v>
      </c>
      <c r="D1521">
        <v>100</v>
      </c>
      <c r="E1521" t="s">
        <v>27</v>
      </c>
      <c r="F1521" t="s">
        <v>38</v>
      </c>
      <c r="G1521" t="s">
        <v>30</v>
      </c>
      <c r="H1521">
        <v>3</v>
      </c>
      <c r="I1521">
        <v>15.105399999999999</v>
      </c>
      <c r="J1521" t="s">
        <v>270</v>
      </c>
      <c r="K1521">
        <v>8161</v>
      </c>
      <c r="L1521">
        <v>8127</v>
      </c>
      <c r="M1521" t="str">
        <f t="shared" si="161"/>
        <v>Dog100OverACSR</v>
      </c>
      <c r="N1521" t="str">
        <f>+VLOOKUP(M1521,LineCode!$E:$F,2,0)</f>
        <v>3p_11kV_100_ACSR_Al_o</v>
      </c>
      <c r="R1521" t="s">
        <v>296</v>
      </c>
      <c r="S1521" t="str">
        <f t="shared" si="162"/>
        <v>Line.line_KOT_8161_8127</v>
      </c>
      <c r="T1521" t="str">
        <f t="shared" si="163"/>
        <v>Bus1=8161</v>
      </c>
      <c r="U1521" t="str">
        <f t="shared" si="164"/>
        <v>Bus2=8127</v>
      </c>
      <c r="V1521" t="str">
        <f t="shared" si="165"/>
        <v>phases=3</v>
      </c>
      <c r="W1521" t="str">
        <f t="shared" si="166"/>
        <v>Linecode=3p_11kV_100_ACSR_Al_o</v>
      </c>
      <c r="X1521" t="str">
        <f t="shared" si="167"/>
        <v>Length=15.1054</v>
      </c>
      <c r="Y1521" t="s">
        <v>307</v>
      </c>
    </row>
    <row r="1522" spans="1:25" x14ac:dyDescent="0.25">
      <c r="A1522" t="s">
        <v>45</v>
      </c>
      <c r="B1522">
        <v>11</v>
      </c>
      <c r="C1522" t="s">
        <v>37</v>
      </c>
      <c r="D1522">
        <v>100</v>
      </c>
      <c r="E1522" t="s">
        <v>27</v>
      </c>
      <c r="F1522" t="s">
        <v>38</v>
      </c>
      <c r="G1522" t="s">
        <v>30</v>
      </c>
      <c r="H1522">
        <v>3</v>
      </c>
      <c r="I1522">
        <v>16.2803</v>
      </c>
      <c r="J1522" t="s">
        <v>270</v>
      </c>
      <c r="K1522">
        <v>8127</v>
      </c>
      <c r="L1522">
        <v>8001</v>
      </c>
      <c r="M1522" t="str">
        <f t="shared" si="161"/>
        <v>Dog100OverACSR</v>
      </c>
      <c r="N1522" t="str">
        <f>+VLOOKUP(M1522,LineCode!$E:$F,2,0)</f>
        <v>3p_11kV_100_ACSR_Al_o</v>
      </c>
      <c r="R1522" t="s">
        <v>296</v>
      </c>
      <c r="S1522" t="str">
        <f t="shared" si="162"/>
        <v>Line.line_KOT_8127_8001</v>
      </c>
      <c r="T1522" t="str">
        <f t="shared" si="163"/>
        <v>Bus1=8127</v>
      </c>
      <c r="U1522" t="str">
        <f t="shared" si="164"/>
        <v>Bus2=8001</v>
      </c>
      <c r="V1522" t="str">
        <f t="shared" si="165"/>
        <v>phases=3</v>
      </c>
      <c r="W1522" t="str">
        <f t="shared" si="166"/>
        <v>Linecode=3p_11kV_100_ACSR_Al_o</v>
      </c>
      <c r="X1522" t="str">
        <f t="shared" si="167"/>
        <v>Length=16.2803</v>
      </c>
      <c r="Y1522" t="s">
        <v>307</v>
      </c>
    </row>
    <row r="1523" spans="1:25" x14ac:dyDescent="0.25">
      <c r="A1523" t="s">
        <v>45</v>
      </c>
      <c r="B1523">
        <v>11</v>
      </c>
      <c r="C1523" t="s">
        <v>37</v>
      </c>
      <c r="D1523">
        <v>100</v>
      </c>
      <c r="E1523" t="s">
        <v>27</v>
      </c>
      <c r="F1523" t="s">
        <v>38</v>
      </c>
      <c r="G1523" t="s">
        <v>30</v>
      </c>
      <c r="H1523">
        <v>3</v>
      </c>
      <c r="I1523">
        <v>56.209400000000002</v>
      </c>
      <c r="J1523" t="s">
        <v>270</v>
      </c>
      <c r="K1523">
        <v>8001</v>
      </c>
      <c r="L1523">
        <v>8128</v>
      </c>
      <c r="M1523" t="str">
        <f t="shared" si="161"/>
        <v>Dog100OverACSR</v>
      </c>
      <c r="N1523" t="str">
        <f>+VLOOKUP(M1523,LineCode!$E:$F,2,0)</f>
        <v>3p_11kV_100_ACSR_Al_o</v>
      </c>
      <c r="R1523" t="s">
        <v>296</v>
      </c>
      <c r="S1523" t="str">
        <f t="shared" si="162"/>
        <v>Line.line_KOT_8001_8128</v>
      </c>
      <c r="T1523" t="str">
        <f t="shared" si="163"/>
        <v>Bus1=8001</v>
      </c>
      <c r="U1523" t="str">
        <f t="shared" si="164"/>
        <v>Bus2=8128</v>
      </c>
      <c r="V1523" t="str">
        <f t="shared" si="165"/>
        <v>phases=3</v>
      </c>
      <c r="W1523" t="str">
        <f t="shared" si="166"/>
        <v>Linecode=3p_11kV_100_ACSR_Al_o</v>
      </c>
      <c r="X1523" t="str">
        <f t="shared" si="167"/>
        <v>Length=56.2094</v>
      </c>
      <c r="Y1523" t="s">
        <v>307</v>
      </c>
    </row>
    <row r="1524" spans="1:25" x14ac:dyDescent="0.25">
      <c r="A1524" t="s">
        <v>45</v>
      </c>
      <c r="B1524">
        <v>11</v>
      </c>
      <c r="C1524" t="s">
        <v>37</v>
      </c>
      <c r="D1524">
        <v>100</v>
      </c>
      <c r="E1524" t="s">
        <v>27</v>
      </c>
      <c r="F1524" t="s">
        <v>38</v>
      </c>
      <c r="G1524" t="s">
        <v>30</v>
      </c>
      <c r="H1524">
        <v>3</v>
      </c>
      <c r="I1524">
        <v>143.30199999999999</v>
      </c>
      <c r="J1524" t="s">
        <v>270</v>
      </c>
      <c r="K1524">
        <v>8128</v>
      </c>
      <c r="L1524">
        <v>8365</v>
      </c>
      <c r="M1524" t="str">
        <f t="shared" si="161"/>
        <v>Dog100OverACSR</v>
      </c>
      <c r="N1524" t="str">
        <f>+VLOOKUP(M1524,LineCode!$E:$F,2,0)</f>
        <v>3p_11kV_100_ACSR_Al_o</v>
      </c>
      <c r="R1524" t="s">
        <v>296</v>
      </c>
      <c r="S1524" t="str">
        <f t="shared" si="162"/>
        <v>Line.line_KOT_8128_8365</v>
      </c>
      <c r="T1524" t="str">
        <f t="shared" si="163"/>
        <v>Bus1=8128</v>
      </c>
      <c r="U1524" t="str">
        <f t="shared" si="164"/>
        <v>Bus2=8365</v>
      </c>
      <c r="V1524" t="str">
        <f t="shared" si="165"/>
        <v>phases=3</v>
      </c>
      <c r="W1524" t="str">
        <f t="shared" si="166"/>
        <v>Linecode=3p_11kV_100_ACSR_Al_o</v>
      </c>
      <c r="X1524" t="str">
        <f t="shared" si="167"/>
        <v>Length=143.302</v>
      </c>
      <c r="Y1524" t="s">
        <v>307</v>
      </c>
    </row>
    <row r="1525" spans="1:25" x14ac:dyDescent="0.25">
      <c r="A1525" t="s">
        <v>45</v>
      </c>
      <c r="B1525">
        <v>11</v>
      </c>
      <c r="C1525" t="s">
        <v>37</v>
      </c>
      <c r="D1525">
        <v>100</v>
      </c>
      <c r="E1525" t="s">
        <v>27</v>
      </c>
      <c r="F1525" t="s">
        <v>38</v>
      </c>
      <c r="G1525" t="s">
        <v>30</v>
      </c>
      <c r="H1525">
        <v>3</v>
      </c>
      <c r="I1525">
        <v>6.8495699999999999</v>
      </c>
      <c r="J1525" t="s">
        <v>270</v>
      </c>
      <c r="K1525">
        <v>8362</v>
      </c>
      <c r="L1525">
        <v>8129</v>
      </c>
      <c r="M1525" t="str">
        <f t="shared" si="161"/>
        <v>Dog100OverACSR</v>
      </c>
      <c r="N1525" t="str">
        <f>+VLOOKUP(M1525,LineCode!$E:$F,2,0)</f>
        <v>3p_11kV_100_ACSR_Al_o</v>
      </c>
      <c r="R1525" t="s">
        <v>296</v>
      </c>
      <c r="S1525" t="str">
        <f t="shared" si="162"/>
        <v>Line.line_KOT_8362_8129</v>
      </c>
      <c r="T1525" t="str">
        <f t="shared" si="163"/>
        <v>Bus1=8362</v>
      </c>
      <c r="U1525" t="str">
        <f t="shared" si="164"/>
        <v>Bus2=8129</v>
      </c>
      <c r="V1525" t="str">
        <f t="shared" si="165"/>
        <v>phases=3</v>
      </c>
      <c r="W1525" t="str">
        <f t="shared" si="166"/>
        <v>Linecode=3p_11kV_100_ACSR_Al_o</v>
      </c>
      <c r="X1525" t="str">
        <f t="shared" si="167"/>
        <v>Length=6.84957</v>
      </c>
      <c r="Y1525" t="s">
        <v>307</v>
      </c>
    </row>
    <row r="1526" spans="1:25" x14ac:dyDescent="0.25">
      <c r="A1526" t="s">
        <v>45</v>
      </c>
      <c r="B1526">
        <v>11</v>
      </c>
      <c r="C1526" t="s">
        <v>37</v>
      </c>
      <c r="D1526">
        <v>100</v>
      </c>
      <c r="E1526" t="s">
        <v>27</v>
      </c>
      <c r="F1526" t="s">
        <v>38</v>
      </c>
      <c r="G1526" t="s">
        <v>30</v>
      </c>
      <c r="H1526">
        <v>3</v>
      </c>
      <c r="I1526">
        <v>93.213899999999995</v>
      </c>
      <c r="J1526" t="s">
        <v>270</v>
      </c>
      <c r="K1526">
        <v>8129</v>
      </c>
      <c r="L1526">
        <v>8130</v>
      </c>
      <c r="M1526" t="str">
        <f t="shared" si="161"/>
        <v>Dog100OverACSR</v>
      </c>
      <c r="N1526" t="str">
        <f>+VLOOKUP(M1526,LineCode!$E:$F,2,0)</f>
        <v>3p_11kV_100_ACSR_Al_o</v>
      </c>
      <c r="R1526" t="s">
        <v>296</v>
      </c>
      <c r="S1526" t="str">
        <f t="shared" si="162"/>
        <v>Line.line_KOT_8129_8130</v>
      </c>
      <c r="T1526" t="str">
        <f t="shared" si="163"/>
        <v>Bus1=8129</v>
      </c>
      <c r="U1526" t="str">
        <f t="shared" si="164"/>
        <v>Bus2=8130</v>
      </c>
      <c r="V1526" t="str">
        <f t="shared" si="165"/>
        <v>phases=3</v>
      </c>
      <c r="W1526" t="str">
        <f t="shared" si="166"/>
        <v>Linecode=3p_11kV_100_ACSR_Al_o</v>
      </c>
      <c r="X1526" t="str">
        <f t="shared" si="167"/>
        <v>Length=93.2139</v>
      </c>
      <c r="Y1526" t="s">
        <v>307</v>
      </c>
    </row>
    <row r="1527" spans="1:25" x14ac:dyDescent="0.25">
      <c r="A1527" t="s">
        <v>45</v>
      </c>
      <c r="B1527">
        <v>11</v>
      </c>
      <c r="C1527" t="s">
        <v>37</v>
      </c>
      <c r="D1527">
        <v>100</v>
      </c>
      <c r="E1527" t="s">
        <v>27</v>
      </c>
      <c r="F1527" t="s">
        <v>38</v>
      </c>
      <c r="G1527" t="s">
        <v>30</v>
      </c>
      <c r="H1527">
        <v>3</v>
      </c>
      <c r="I1527">
        <v>60.742600000000003</v>
      </c>
      <c r="J1527" t="s">
        <v>270</v>
      </c>
      <c r="K1527">
        <v>8130</v>
      </c>
      <c r="L1527">
        <v>8131</v>
      </c>
      <c r="M1527" t="str">
        <f t="shared" si="161"/>
        <v>Dog100OverACSR</v>
      </c>
      <c r="N1527" t="str">
        <f>+VLOOKUP(M1527,LineCode!$E:$F,2,0)</f>
        <v>3p_11kV_100_ACSR_Al_o</v>
      </c>
      <c r="R1527" t="s">
        <v>296</v>
      </c>
      <c r="S1527" t="str">
        <f t="shared" si="162"/>
        <v>Line.line_KOT_8130_8131</v>
      </c>
      <c r="T1527" t="str">
        <f t="shared" si="163"/>
        <v>Bus1=8130</v>
      </c>
      <c r="U1527" t="str">
        <f t="shared" si="164"/>
        <v>Bus2=8131</v>
      </c>
      <c r="V1527" t="str">
        <f t="shared" si="165"/>
        <v>phases=3</v>
      </c>
      <c r="W1527" t="str">
        <f t="shared" si="166"/>
        <v>Linecode=3p_11kV_100_ACSR_Al_o</v>
      </c>
      <c r="X1527" t="str">
        <f t="shared" si="167"/>
        <v>Length=60.7426</v>
      </c>
      <c r="Y1527" t="s">
        <v>307</v>
      </c>
    </row>
    <row r="1528" spans="1:25" x14ac:dyDescent="0.25">
      <c r="A1528" t="s">
        <v>45</v>
      </c>
      <c r="B1528">
        <v>11</v>
      </c>
      <c r="C1528" t="s">
        <v>37</v>
      </c>
      <c r="D1528">
        <v>100</v>
      </c>
      <c r="E1528" t="s">
        <v>27</v>
      </c>
      <c r="F1528" t="s">
        <v>38</v>
      </c>
      <c r="G1528" t="s">
        <v>30</v>
      </c>
      <c r="H1528">
        <v>3</v>
      </c>
      <c r="I1528">
        <v>13.1358</v>
      </c>
      <c r="J1528" t="s">
        <v>270</v>
      </c>
      <c r="K1528">
        <v>8131</v>
      </c>
      <c r="L1528">
        <v>8356</v>
      </c>
      <c r="M1528" t="str">
        <f t="shared" si="161"/>
        <v>Dog100OverACSR</v>
      </c>
      <c r="N1528" t="str">
        <f>+VLOOKUP(M1528,LineCode!$E:$F,2,0)</f>
        <v>3p_11kV_100_ACSR_Al_o</v>
      </c>
      <c r="R1528" t="s">
        <v>296</v>
      </c>
      <c r="S1528" t="str">
        <f t="shared" si="162"/>
        <v>Line.line_KOT_8131_8356</v>
      </c>
      <c r="T1528" t="str">
        <f t="shared" si="163"/>
        <v>Bus1=8131</v>
      </c>
      <c r="U1528" t="str">
        <f t="shared" si="164"/>
        <v>Bus2=8356</v>
      </c>
      <c r="V1528" t="str">
        <f t="shared" si="165"/>
        <v>phases=3</v>
      </c>
      <c r="W1528" t="str">
        <f t="shared" si="166"/>
        <v>Linecode=3p_11kV_100_ACSR_Al_o</v>
      </c>
      <c r="X1528" t="str">
        <f t="shared" si="167"/>
        <v>Length=13.1358</v>
      </c>
      <c r="Y1528" t="s">
        <v>307</v>
      </c>
    </row>
    <row r="1529" spans="1:25" x14ac:dyDescent="0.25">
      <c r="A1529" t="s">
        <v>45</v>
      </c>
      <c r="B1529">
        <v>11</v>
      </c>
      <c r="C1529" t="s">
        <v>37</v>
      </c>
      <c r="D1529">
        <v>100</v>
      </c>
      <c r="E1529" t="s">
        <v>27</v>
      </c>
      <c r="F1529" t="s">
        <v>38</v>
      </c>
      <c r="G1529" t="s">
        <v>30</v>
      </c>
      <c r="H1529">
        <v>3</v>
      </c>
      <c r="I1529">
        <v>94.821100000000001</v>
      </c>
      <c r="J1529" t="s">
        <v>270</v>
      </c>
      <c r="K1529">
        <v>8356</v>
      </c>
      <c r="L1529">
        <v>8132</v>
      </c>
      <c r="M1529" t="str">
        <f t="shared" si="161"/>
        <v>Dog100OverACSR</v>
      </c>
      <c r="N1529" t="str">
        <f>+VLOOKUP(M1529,LineCode!$E:$F,2,0)</f>
        <v>3p_11kV_100_ACSR_Al_o</v>
      </c>
      <c r="R1529" t="s">
        <v>296</v>
      </c>
      <c r="S1529" t="str">
        <f t="shared" si="162"/>
        <v>Line.line_KOT_8356_8132</v>
      </c>
      <c r="T1529" t="str">
        <f t="shared" si="163"/>
        <v>Bus1=8356</v>
      </c>
      <c r="U1529" t="str">
        <f t="shared" si="164"/>
        <v>Bus2=8132</v>
      </c>
      <c r="V1529" t="str">
        <f t="shared" si="165"/>
        <v>phases=3</v>
      </c>
      <c r="W1529" t="str">
        <f t="shared" si="166"/>
        <v>Linecode=3p_11kV_100_ACSR_Al_o</v>
      </c>
      <c r="X1529" t="str">
        <f t="shared" si="167"/>
        <v>Length=94.8211</v>
      </c>
      <c r="Y1529" t="s">
        <v>307</v>
      </c>
    </row>
    <row r="1530" spans="1:25" x14ac:dyDescent="0.25">
      <c r="A1530" t="s">
        <v>45</v>
      </c>
      <c r="B1530">
        <v>11</v>
      </c>
      <c r="C1530" t="s">
        <v>37</v>
      </c>
      <c r="D1530">
        <v>100</v>
      </c>
      <c r="E1530" t="s">
        <v>27</v>
      </c>
      <c r="F1530" t="s">
        <v>38</v>
      </c>
      <c r="G1530" t="s">
        <v>30</v>
      </c>
      <c r="H1530">
        <v>3</v>
      </c>
      <c r="I1530">
        <v>60.907200000000003</v>
      </c>
      <c r="J1530" t="s">
        <v>270</v>
      </c>
      <c r="K1530">
        <v>8132</v>
      </c>
      <c r="L1530">
        <v>8133</v>
      </c>
      <c r="M1530" t="str">
        <f t="shared" si="161"/>
        <v>Dog100OverACSR</v>
      </c>
      <c r="N1530" t="str">
        <f>+VLOOKUP(M1530,LineCode!$E:$F,2,0)</f>
        <v>3p_11kV_100_ACSR_Al_o</v>
      </c>
      <c r="R1530" t="s">
        <v>296</v>
      </c>
      <c r="S1530" t="str">
        <f t="shared" si="162"/>
        <v>Line.line_KOT_8132_8133</v>
      </c>
      <c r="T1530" t="str">
        <f t="shared" si="163"/>
        <v>Bus1=8132</v>
      </c>
      <c r="U1530" t="str">
        <f t="shared" si="164"/>
        <v>Bus2=8133</v>
      </c>
      <c r="V1530" t="str">
        <f t="shared" si="165"/>
        <v>phases=3</v>
      </c>
      <c r="W1530" t="str">
        <f t="shared" si="166"/>
        <v>Linecode=3p_11kV_100_ACSR_Al_o</v>
      </c>
      <c r="X1530" t="str">
        <f t="shared" si="167"/>
        <v>Length=60.9072</v>
      </c>
      <c r="Y1530" t="s">
        <v>307</v>
      </c>
    </row>
    <row r="1531" spans="1:25" x14ac:dyDescent="0.25">
      <c r="A1531" t="s">
        <v>45</v>
      </c>
      <c r="B1531">
        <v>11</v>
      </c>
      <c r="C1531" t="s">
        <v>37</v>
      </c>
      <c r="D1531">
        <v>100</v>
      </c>
      <c r="E1531" t="s">
        <v>27</v>
      </c>
      <c r="F1531" t="s">
        <v>38</v>
      </c>
      <c r="G1531" t="s">
        <v>30</v>
      </c>
      <c r="H1531">
        <v>3</v>
      </c>
      <c r="I1531">
        <v>5.218</v>
      </c>
      <c r="J1531" t="s">
        <v>270</v>
      </c>
      <c r="K1531">
        <v>8133</v>
      </c>
      <c r="L1531">
        <v>8134</v>
      </c>
      <c r="M1531" t="str">
        <f t="shared" si="161"/>
        <v>Dog100OverACSR</v>
      </c>
      <c r="N1531" t="str">
        <f>+VLOOKUP(M1531,LineCode!$E:$F,2,0)</f>
        <v>3p_11kV_100_ACSR_Al_o</v>
      </c>
      <c r="R1531" t="s">
        <v>296</v>
      </c>
      <c r="S1531" t="str">
        <f t="shared" si="162"/>
        <v>Line.line_KOT_8133_8134</v>
      </c>
      <c r="T1531" t="str">
        <f t="shared" si="163"/>
        <v>Bus1=8133</v>
      </c>
      <c r="U1531" t="str">
        <f t="shared" si="164"/>
        <v>Bus2=8134</v>
      </c>
      <c r="V1531" t="str">
        <f t="shared" si="165"/>
        <v>phases=3</v>
      </c>
      <c r="W1531" t="str">
        <f t="shared" si="166"/>
        <v>Linecode=3p_11kV_100_ACSR_Al_o</v>
      </c>
      <c r="X1531" t="str">
        <f t="shared" si="167"/>
        <v>Length=5.218</v>
      </c>
      <c r="Y1531" t="s">
        <v>307</v>
      </c>
    </row>
    <row r="1532" spans="1:25" x14ac:dyDescent="0.25">
      <c r="A1532" t="s">
        <v>45</v>
      </c>
      <c r="B1532">
        <v>11</v>
      </c>
      <c r="C1532" t="s">
        <v>37</v>
      </c>
      <c r="D1532">
        <v>100</v>
      </c>
      <c r="E1532" t="s">
        <v>27</v>
      </c>
      <c r="F1532" t="s">
        <v>38</v>
      </c>
      <c r="G1532" t="s">
        <v>30</v>
      </c>
      <c r="H1532">
        <v>3</v>
      </c>
      <c r="I1532">
        <v>59.727600000000002</v>
      </c>
      <c r="J1532" t="s">
        <v>270</v>
      </c>
      <c r="K1532">
        <v>8134</v>
      </c>
      <c r="L1532">
        <v>8135</v>
      </c>
      <c r="M1532" t="str">
        <f t="shared" si="161"/>
        <v>Dog100OverACSR</v>
      </c>
      <c r="N1532" t="str">
        <f>+VLOOKUP(M1532,LineCode!$E:$F,2,0)</f>
        <v>3p_11kV_100_ACSR_Al_o</v>
      </c>
      <c r="R1532" t="s">
        <v>296</v>
      </c>
      <c r="S1532" t="str">
        <f t="shared" si="162"/>
        <v>Line.line_KOT_8134_8135</v>
      </c>
      <c r="T1532" t="str">
        <f t="shared" si="163"/>
        <v>Bus1=8134</v>
      </c>
      <c r="U1532" t="str">
        <f t="shared" si="164"/>
        <v>Bus2=8135</v>
      </c>
      <c r="V1532" t="str">
        <f t="shared" si="165"/>
        <v>phases=3</v>
      </c>
      <c r="W1532" t="str">
        <f t="shared" si="166"/>
        <v>Linecode=3p_11kV_100_ACSR_Al_o</v>
      </c>
      <c r="X1532" t="str">
        <f t="shared" si="167"/>
        <v>Length=59.7276</v>
      </c>
      <c r="Y1532" t="s">
        <v>307</v>
      </c>
    </row>
    <row r="1533" spans="1:25" x14ac:dyDescent="0.25">
      <c r="A1533" t="s">
        <v>45</v>
      </c>
      <c r="B1533">
        <v>11</v>
      </c>
      <c r="C1533" t="s">
        <v>37</v>
      </c>
      <c r="D1533">
        <v>100</v>
      </c>
      <c r="E1533" t="s">
        <v>27</v>
      </c>
      <c r="F1533" t="s">
        <v>38</v>
      </c>
      <c r="G1533" t="s">
        <v>30</v>
      </c>
      <c r="H1533">
        <v>3</v>
      </c>
      <c r="I1533">
        <v>74.278999999999996</v>
      </c>
      <c r="J1533" t="s">
        <v>270</v>
      </c>
      <c r="K1533">
        <v>8135</v>
      </c>
      <c r="L1533">
        <v>8136</v>
      </c>
      <c r="M1533" t="str">
        <f t="shared" si="161"/>
        <v>Dog100OverACSR</v>
      </c>
      <c r="N1533" t="str">
        <f>+VLOOKUP(M1533,LineCode!$E:$F,2,0)</f>
        <v>3p_11kV_100_ACSR_Al_o</v>
      </c>
      <c r="R1533" t="s">
        <v>296</v>
      </c>
      <c r="S1533" t="str">
        <f t="shared" si="162"/>
        <v>Line.line_KOT_8135_8136</v>
      </c>
      <c r="T1533" t="str">
        <f t="shared" si="163"/>
        <v>Bus1=8135</v>
      </c>
      <c r="U1533" t="str">
        <f t="shared" si="164"/>
        <v>Bus2=8136</v>
      </c>
      <c r="V1533" t="str">
        <f t="shared" si="165"/>
        <v>phases=3</v>
      </c>
      <c r="W1533" t="str">
        <f t="shared" si="166"/>
        <v>Linecode=3p_11kV_100_ACSR_Al_o</v>
      </c>
      <c r="X1533" t="str">
        <f t="shared" si="167"/>
        <v>Length=74.279</v>
      </c>
      <c r="Y1533" t="s">
        <v>307</v>
      </c>
    </row>
    <row r="1534" spans="1:25" x14ac:dyDescent="0.25">
      <c r="A1534" t="s">
        <v>45</v>
      </c>
      <c r="B1534">
        <v>11</v>
      </c>
      <c r="C1534" t="s">
        <v>37</v>
      </c>
      <c r="D1534">
        <v>100</v>
      </c>
      <c r="E1534" t="s">
        <v>27</v>
      </c>
      <c r="F1534" t="s">
        <v>38</v>
      </c>
      <c r="G1534" t="s">
        <v>30</v>
      </c>
      <c r="H1534">
        <v>3</v>
      </c>
      <c r="I1534">
        <v>28.122399999999999</v>
      </c>
      <c r="J1534" t="s">
        <v>270</v>
      </c>
      <c r="K1534">
        <v>8136</v>
      </c>
      <c r="L1534">
        <v>8137</v>
      </c>
      <c r="M1534" t="str">
        <f t="shared" si="161"/>
        <v>Dog100OverACSR</v>
      </c>
      <c r="N1534" t="str">
        <f>+VLOOKUP(M1534,LineCode!$E:$F,2,0)</f>
        <v>3p_11kV_100_ACSR_Al_o</v>
      </c>
      <c r="R1534" t="s">
        <v>296</v>
      </c>
      <c r="S1534" t="str">
        <f t="shared" si="162"/>
        <v>Line.line_KOT_8136_8137</v>
      </c>
      <c r="T1534" t="str">
        <f t="shared" si="163"/>
        <v>Bus1=8136</v>
      </c>
      <c r="U1534" t="str">
        <f t="shared" si="164"/>
        <v>Bus2=8137</v>
      </c>
      <c r="V1534" t="str">
        <f t="shared" si="165"/>
        <v>phases=3</v>
      </c>
      <c r="W1534" t="str">
        <f t="shared" si="166"/>
        <v>Linecode=3p_11kV_100_ACSR_Al_o</v>
      </c>
      <c r="X1534" t="str">
        <f t="shared" si="167"/>
        <v>Length=28.1224</v>
      </c>
      <c r="Y1534" t="s">
        <v>307</v>
      </c>
    </row>
    <row r="1535" spans="1:25" x14ac:dyDescent="0.25">
      <c r="A1535" t="s">
        <v>45</v>
      </c>
      <c r="B1535">
        <v>11</v>
      </c>
      <c r="C1535" t="s">
        <v>37</v>
      </c>
      <c r="D1535">
        <v>100</v>
      </c>
      <c r="E1535" t="s">
        <v>27</v>
      </c>
      <c r="F1535" t="s">
        <v>38</v>
      </c>
      <c r="G1535" t="s">
        <v>30</v>
      </c>
      <c r="H1535">
        <v>3</v>
      </c>
      <c r="I1535">
        <v>24.685500000000001</v>
      </c>
      <c r="J1535" t="s">
        <v>270</v>
      </c>
      <c r="K1535">
        <v>8137</v>
      </c>
      <c r="L1535">
        <v>8138</v>
      </c>
      <c r="M1535" t="str">
        <f t="shared" si="161"/>
        <v>Dog100OverACSR</v>
      </c>
      <c r="N1535" t="str">
        <f>+VLOOKUP(M1535,LineCode!$E:$F,2,0)</f>
        <v>3p_11kV_100_ACSR_Al_o</v>
      </c>
      <c r="R1535" t="s">
        <v>296</v>
      </c>
      <c r="S1535" t="str">
        <f t="shared" si="162"/>
        <v>Line.line_KOT_8137_8138</v>
      </c>
      <c r="T1535" t="str">
        <f t="shared" si="163"/>
        <v>Bus1=8137</v>
      </c>
      <c r="U1535" t="str">
        <f t="shared" si="164"/>
        <v>Bus2=8138</v>
      </c>
      <c r="V1535" t="str">
        <f t="shared" si="165"/>
        <v>phases=3</v>
      </c>
      <c r="W1535" t="str">
        <f t="shared" si="166"/>
        <v>Linecode=3p_11kV_100_ACSR_Al_o</v>
      </c>
      <c r="X1535" t="str">
        <f t="shared" si="167"/>
        <v>Length=24.6855</v>
      </c>
      <c r="Y1535" t="s">
        <v>307</v>
      </c>
    </row>
    <row r="1536" spans="1:25" x14ac:dyDescent="0.25">
      <c r="A1536" t="s">
        <v>45</v>
      </c>
      <c r="B1536">
        <v>11</v>
      </c>
      <c r="C1536" t="s">
        <v>37</v>
      </c>
      <c r="D1536">
        <v>100</v>
      </c>
      <c r="E1536" t="s">
        <v>27</v>
      </c>
      <c r="F1536" t="s">
        <v>38</v>
      </c>
      <c r="G1536" t="s">
        <v>30</v>
      </c>
      <c r="H1536">
        <v>3</v>
      </c>
      <c r="I1536">
        <v>76.209100000000007</v>
      </c>
      <c r="J1536" t="s">
        <v>270</v>
      </c>
      <c r="K1536">
        <v>8138</v>
      </c>
      <c r="L1536">
        <v>8139</v>
      </c>
      <c r="M1536" t="str">
        <f t="shared" si="161"/>
        <v>Dog100OverACSR</v>
      </c>
      <c r="N1536" t="str">
        <f>+VLOOKUP(M1536,LineCode!$E:$F,2,0)</f>
        <v>3p_11kV_100_ACSR_Al_o</v>
      </c>
      <c r="R1536" t="s">
        <v>296</v>
      </c>
      <c r="S1536" t="str">
        <f t="shared" si="162"/>
        <v>Line.line_KOT_8138_8139</v>
      </c>
      <c r="T1536" t="str">
        <f t="shared" si="163"/>
        <v>Bus1=8138</v>
      </c>
      <c r="U1536" t="str">
        <f t="shared" si="164"/>
        <v>Bus2=8139</v>
      </c>
      <c r="V1536" t="str">
        <f t="shared" si="165"/>
        <v>phases=3</v>
      </c>
      <c r="W1536" t="str">
        <f t="shared" si="166"/>
        <v>Linecode=3p_11kV_100_ACSR_Al_o</v>
      </c>
      <c r="X1536" t="str">
        <f t="shared" si="167"/>
        <v>Length=76.2091</v>
      </c>
      <c r="Y1536" t="s">
        <v>307</v>
      </c>
    </row>
    <row r="1537" spans="1:25" x14ac:dyDescent="0.25">
      <c r="A1537" t="s">
        <v>45</v>
      </c>
      <c r="B1537">
        <v>11</v>
      </c>
      <c r="C1537" t="s">
        <v>37</v>
      </c>
      <c r="D1537">
        <v>100</v>
      </c>
      <c r="E1537" t="s">
        <v>27</v>
      </c>
      <c r="F1537" t="s">
        <v>38</v>
      </c>
      <c r="G1537" t="s">
        <v>30</v>
      </c>
      <c r="H1537">
        <v>3</v>
      </c>
      <c r="I1537">
        <v>32.105200000000004</v>
      </c>
      <c r="J1537" t="s">
        <v>270</v>
      </c>
      <c r="K1537">
        <v>8139</v>
      </c>
      <c r="L1537">
        <v>8140</v>
      </c>
      <c r="M1537" t="str">
        <f t="shared" si="161"/>
        <v>Dog100OverACSR</v>
      </c>
      <c r="N1537" t="str">
        <f>+VLOOKUP(M1537,LineCode!$E:$F,2,0)</f>
        <v>3p_11kV_100_ACSR_Al_o</v>
      </c>
      <c r="R1537" t="s">
        <v>296</v>
      </c>
      <c r="S1537" t="str">
        <f t="shared" si="162"/>
        <v>Line.line_KOT_8139_8140</v>
      </c>
      <c r="T1537" t="str">
        <f t="shared" si="163"/>
        <v>Bus1=8139</v>
      </c>
      <c r="U1537" t="str">
        <f t="shared" si="164"/>
        <v>Bus2=8140</v>
      </c>
      <c r="V1537" t="str">
        <f t="shared" si="165"/>
        <v>phases=3</v>
      </c>
      <c r="W1537" t="str">
        <f t="shared" si="166"/>
        <v>Linecode=3p_11kV_100_ACSR_Al_o</v>
      </c>
      <c r="X1537" t="str">
        <f t="shared" si="167"/>
        <v>Length=32.1052</v>
      </c>
      <c r="Y1537" t="s">
        <v>307</v>
      </c>
    </row>
    <row r="1538" spans="1:25" x14ac:dyDescent="0.25">
      <c r="A1538" t="s">
        <v>45</v>
      </c>
      <c r="B1538">
        <v>11</v>
      </c>
      <c r="C1538" t="s">
        <v>37</v>
      </c>
      <c r="D1538">
        <v>100</v>
      </c>
      <c r="E1538" t="s">
        <v>27</v>
      </c>
      <c r="F1538" t="s">
        <v>38</v>
      </c>
      <c r="G1538" t="s">
        <v>30</v>
      </c>
      <c r="H1538">
        <v>3</v>
      </c>
      <c r="I1538">
        <v>3.3046600000000002</v>
      </c>
      <c r="J1538" t="s">
        <v>270</v>
      </c>
      <c r="K1538">
        <v>8140</v>
      </c>
      <c r="L1538">
        <v>8141</v>
      </c>
      <c r="M1538" t="str">
        <f t="shared" ref="M1538:M1601" si="168">C1538&amp;D1538&amp;F1538&amp;G1538</f>
        <v>Dog100OverACSR</v>
      </c>
      <c r="N1538" t="str">
        <f>+VLOOKUP(M1538,LineCode!$E:$F,2,0)</f>
        <v>3p_11kV_100_ACSR_Al_o</v>
      </c>
      <c r="R1538" t="s">
        <v>296</v>
      </c>
      <c r="S1538" t="str">
        <f t="shared" si="162"/>
        <v>Line.line_KOT_8140_8141</v>
      </c>
      <c r="T1538" t="str">
        <f t="shared" si="163"/>
        <v>Bus1=8140</v>
      </c>
      <c r="U1538" t="str">
        <f t="shared" si="164"/>
        <v>Bus2=8141</v>
      </c>
      <c r="V1538" t="str">
        <f t="shared" si="165"/>
        <v>phases=3</v>
      </c>
      <c r="W1538" t="str">
        <f t="shared" si="166"/>
        <v>Linecode=3p_11kV_100_ACSR_Al_o</v>
      </c>
      <c r="X1538" t="str">
        <f t="shared" si="167"/>
        <v>Length=3.30466</v>
      </c>
      <c r="Y1538" t="s">
        <v>307</v>
      </c>
    </row>
    <row r="1539" spans="1:25" x14ac:dyDescent="0.25">
      <c r="A1539" t="s">
        <v>45</v>
      </c>
      <c r="B1539">
        <v>11</v>
      </c>
      <c r="C1539" t="s">
        <v>37</v>
      </c>
      <c r="D1539">
        <v>100</v>
      </c>
      <c r="E1539" t="s">
        <v>27</v>
      </c>
      <c r="F1539" t="s">
        <v>38</v>
      </c>
      <c r="G1539" t="s">
        <v>30</v>
      </c>
      <c r="H1539">
        <v>3</v>
      </c>
      <c r="I1539">
        <v>9.0623000000000005</v>
      </c>
      <c r="J1539" t="s">
        <v>270</v>
      </c>
      <c r="K1539">
        <v>8141</v>
      </c>
      <c r="L1539">
        <v>8142</v>
      </c>
      <c r="M1539" t="str">
        <f t="shared" si="168"/>
        <v>Dog100OverACSR</v>
      </c>
      <c r="N1539" t="str">
        <f>+VLOOKUP(M1539,LineCode!$E:$F,2,0)</f>
        <v>3p_11kV_100_ACSR_Al_o</v>
      </c>
      <c r="R1539" t="s">
        <v>296</v>
      </c>
      <c r="S1539" t="str">
        <f t="shared" ref="S1539:S1602" si="169">"Line.line_"&amp;J1539&amp;"_"&amp;K1539&amp;"_"&amp;L1539</f>
        <v>Line.line_KOT_8141_8142</v>
      </c>
      <c r="T1539" t="str">
        <f t="shared" ref="T1539:T1602" si="170">"Bus1="&amp;K1539</f>
        <v>Bus1=8141</v>
      </c>
      <c r="U1539" t="str">
        <f t="shared" ref="U1539:U1602" si="171">"Bus2="&amp;L1539</f>
        <v>Bus2=8142</v>
      </c>
      <c r="V1539" t="str">
        <f t="shared" ref="V1539:V1602" si="172">"phases="&amp;H1539</f>
        <v>phases=3</v>
      </c>
      <c r="W1539" t="str">
        <f t="shared" ref="W1539:W1602" si="173">"Linecode="&amp;N1539</f>
        <v>Linecode=3p_11kV_100_ACSR_Al_o</v>
      </c>
      <c r="X1539" t="str">
        <f t="shared" ref="X1539:X1602" si="174">"Length="&amp;I1539</f>
        <v>Length=9.0623</v>
      </c>
      <c r="Y1539" t="s">
        <v>307</v>
      </c>
    </row>
    <row r="1540" spans="1:25" x14ac:dyDescent="0.25">
      <c r="A1540" t="s">
        <v>45</v>
      </c>
      <c r="B1540">
        <v>11</v>
      </c>
      <c r="C1540" t="s">
        <v>37</v>
      </c>
      <c r="D1540">
        <v>100</v>
      </c>
      <c r="E1540" t="s">
        <v>27</v>
      </c>
      <c r="F1540" t="s">
        <v>38</v>
      </c>
      <c r="G1540" t="s">
        <v>30</v>
      </c>
      <c r="H1540">
        <v>3</v>
      </c>
      <c r="I1540">
        <v>29.347300000000001</v>
      </c>
      <c r="J1540" t="s">
        <v>270</v>
      </c>
      <c r="K1540">
        <v>8142</v>
      </c>
      <c r="L1540">
        <v>8143</v>
      </c>
      <c r="M1540" t="str">
        <f t="shared" si="168"/>
        <v>Dog100OverACSR</v>
      </c>
      <c r="N1540" t="str">
        <f>+VLOOKUP(M1540,LineCode!$E:$F,2,0)</f>
        <v>3p_11kV_100_ACSR_Al_o</v>
      </c>
      <c r="R1540" t="s">
        <v>296</v>
      </c>
      <c r="S1540" t="str">
        <f t="shared" si="169"/>
        <v>Line.line_KOT_8142_8143</v>
      </c>
      <c r="T1540" t="str">
        <f t="shared" si="170"/>
        <v>Bus1=8142</v>
      </c>
      <c r="U1540" t="str">
        <f t="shared" si="171"/>
        <v>Bus2=8143</v>
      </c>
      <c r="V1540" t="str">
        <f t="shared" si="172"/>
        <v>phases=3</v>
      </c>
      <c r="W1540" t="str">
        <f t="shared" si="173"/>
        <v>Linecode=3p_11kV_100_ACSR_Al_o</v>
      </c>
      <c r="X1540" t="str">
        <f t="shared" si="174"/>
        <v>Length=29.3473</v>
      </c>
      <c r="Y1540" t="s">
        <v>307</v>
      </c>
    </row>
    <row r="1541" spans="1:25" x14ac:dyDescent="0.25">
      <c r="A1541" t="s">
        <v>45</v>
      </c>
      <c r="B1541">
        <v>11</v>
      </c>
      <c r="C1541" t="s">
        <v>37</v>
      </c>
      <c r="D1541">
        <v>100</v>
      </c>
      <c r="E1541" t="s">
        <v>27</v>
      </c>
      <c r="F1541" t="s">
        <v>38</v>
      </c>
      <c r="G1541" t="s">
        <v>30</v>
      </c>
      <c r="H1541">
        <v>3</v>
      </c>
      <c r="I1541">
        <v>35.235199999999999</v>
      </c>
      <c r="J1541" t="s">
        <v>270</v>
      </c>
      <c r="K1541">
        <v>8143</v>
      </c>
      <c r="L1541">
        <v>8144</v>
      </c>
      <c r="M1541" t="str">
        <f t="shared" si="168"/>
        <v>Dog100OverACSR</v>
      </c>
      <c r="N1541" t="str">
        <f>+VLOOKUP(M1541,LineCode!$E:$F,2,0)</f>
        <v>3p_11kV_100_ACSR_Al_o</v>
      </c>
      <c r="R1541" t="s">
        <v>296</v>
      </c>
      <c r="S1541" t="str">
        <f t="shared" si="169"/>
        <v>Line.line_KOT_8143_8144</v>
      </c>
      <c r="T1541" t="str">
        <f t="shared" si="170"/>
        <v>Bus1=8143</v>
      </c>
      <c r="U1541" t="str">
        <f t="shared" si="171"/>
        <v>Bus2=8144</v>
      </c>
      <c r="V1541" t="str">
        <f t="shared" si="172"/>
        <v>phases=3</v>
      </c>
      <c r="W1541" t="str">
        <f t="shared" si="173"/>
        <v>Linecode=3p_11kV_100_ACSR_Al_o</v>
      </c>
      <c r="X1541" t="str">
        <f t="shared" si="174"/>
        <v>Length=35.2352</v>
      </c>
      <c r="Y1541" t="s">
        <v>307</v>
      </c>
    </row>
    <row r="1542" spans="1:25" x14ac:dyDescent="0.25">
      <c r="A1542" t="s">
        <v>45</v>
      </c>
      <c r="B1542">
        <v>11</v>
      </c>
      <c r="C1542" t="s">
        <v>37</v>
      </c>
      <c r="D1542">
        <v>100</v>
      </c>
      <c r="E1542" t="s">
        <v>27</v>
      </c>
      <c r="F1542" t="s">
        <v>38</v>
      </c>
      <c r="G1542" t="s">
        <v>30</v>
      </c>
      <c r="H1542">
        <v>3</v>
      </c>
      <c r="I1542">
        <v>42.385399999999997</v>
      </c>
      <c r="J1542" t="s">
        <v>270</v>
      </c>
      <c r="K1542">
        <v>8144</v>
      </c>
      <c r="L1542">
        <v>8145</v>
      </c>
      <c r="M1542" t="str">
        <f t="shared" si="168"/>
        <v>Dog100OverACSR</v>
      </c>
      <c r="N1542" t="str">
        <f>+VLOOKUP(M1542,LineCode!$E:$F,2,0)</f>
        <v>3p_11kV_100_ACSR_Al_o</v>
      </c>
      <c r="R1542" t="s">
        <v>296</v>
      </c>
      <c r="S1542" t="str">
        <f t="shared" si="169"/>
        <v>Line.line_KOT_8144_8145</v>
      </c>
      <c r="T1542" t="str">
        <f t="shared" si="170"/>
        <v>Bus1=8144</v>
      </c>
      <c r="U1542" t="str">
        <f t="shared" si="171"/>
        <v>Bus2=8145</v>
      </c>
      <c r="V1542" t="str">
        <f t="shared" si="172"/>
        <v>phases=3</v>
      </c>
      <c r="W1542" t="str">
        <f t="shared" si="173"/>
        <v>Linecode=3p_11kV_100_ACSR_Al_o</v>
      </c>
      <c r="X1542" t="str">
        <f t="shared" si="174"/>
        <v>Length=42.3854</v>
      </c>
      <c r="Y1542" t="s">
        <v>307</v>
      </c>
    </row>
    <row r="1543" spans="1:25" x14ac:dyDescent="0.25">
      <c r="A1543" t="s">
        <v>45</v>
      </c>
      <c r="B1543">
        <v>11</v>
      </c>
      <c r="C1543" t="s">
        <v>37</v>
      </c>
      <c r="D1543">
        <v>100</v>
      </c>
      <c r="E1543" t="s">
        <v>27</v>
      </c>
      <c r="F1543" t="s">
        <v>38</v>
      </c>
      <c r="G1543" t="s">
        <v>30</v>
      </c>
      <c r="H1543">
        <v>3</v>
      </c>
      <c r="I1543">
        <v>43.5488</v>
      </c>
      <c r="J1543" t="s">
        <v>270</v>
      </c>
      <c r="K1543">
        <v>8145</v>
      </c>
      <c r="L1543">
        <v>8146</v>
      </c>
      <c r="M1543" t="str">
        <f t="shared" si="168"/>
        <v>Dog100OverACSR</v>
      </c>
      <c r="N1543" t="str">
        <f>+VLOOKUP(M1543,LineCode!$E:$F,2,0)</f>
        <v>3p_11kV_100_ACSR_Al_o</v>
      </c>
      <c r="R1543" t="s">
        <v>296</v>
      </c>
      <c r="S1543" t="str">
        <f t="shared" si="169"/>
        <v>Line.line_KOT_8145_8146</v>
      </c>
      <c r="T1543" t="str">
        <f t="shared" si="170"/>
        <v>Bus1=8145</v>
      </c>
      <c r="U1543" t="str">
        <f t="shared" si="171"/>
        <v>Bus2=8146</v>
      </c>
      <c r="V1543" t="str">
        <f t="shared" si="172"/>
        <v>phases=3</v>
      </c>
      <c r="W1543" t="str">
        <f t="shared" si="173"/>
        <v>Linecode=3p_11kV_100_ACSR_Al_o</v>
      </c>
      <c r="X1543" t="str">
        <f t="shared" si="174"/>
        <v>Length=43.5488</v>
      </c>
      <c r="Y1543" t="s">
        <v>307</v>
      </c>
    </row>
    <row r="1544" spans="1:25" x14ac:dyDescent="0.25">
      <c r="A1544" t="s">
        <v>45</v>
      </c>
      <c r="B1544">
        <v>11</v>
      </c>
      <c r="C1544" t="s">
        <v>37</v>
      </c>
      <c r="D1544">
        <v>100</v>
      </c>
      <c r="E1544" t="s">
        <v>27</v>
      </c>
      <c r="F1544" t="s">
        <v>38</v>
      </c>
      <c r="G1544" t="s">
        <v>30</v>
      </c>
      <c r="H1544">
        <v>3</v>
      </c>
      <c r="I1544">
        <v>40.059899999999999</v>
      </c>
      <c r="J1544" t="s">
        <v>270</v>
      </c>
      <c r="K1544">
        <v>8146</v>
      </c>
      <c r="L1544">
        <v>8147</v>
      </c>
      <c r="M1544" t="str">
        <f t="shared" si="168"/>
        <v>Dog100OverACSR</v>
      </c>
      <c r="N1544" t="str">
        <f>+VLOOKUP(M1544,LineCode!$E:$F,2,0)</f>
        <v>3p_11kV_100_ACSR_Al_o</v>
      </c>
      <c r="R1544" t="s">
        <v>296</v>
      </c>
      <c r="S1544" t="str">
        <f t="shared" si="169"/>
        <v>Line.line_KOT_8146_8147</v>
      </c>
      <c r="T1544" t="str">
        <f t="shared" si="170"/>
        <v>Bus1=8146</v>
      </c>
      <c r="U1544" t="str">
        <f t="shared" si="171"/>
        <v>Bus2=8147</v>
      </c>
      <c r="V1544" t="str">
        <f t="shared" si="172"/>
        <v>phases=3</v>
      </c>
      <c r="W1544" t="str">
        <f t="shared" si="173"/>
        <v>Linecode=3p_11kV_100_ACSR_Al_o</v>
      </c>
      <c r="X1544" t="str">
        <f t="shared" si="174"/>
        <v>Length=40.0599</v>
      </c>
      <c r="Y1544" t="s">
        <v>307</v>
      </c>
    </row>
    <row r="1545" spans="1:25" x14ac:dyDescent="0.25">
      <c r="A1545" t="s">
        <v>45</v>
      </c>
      <c r="B1545">
        <v>11</v>
      </c>
      <c r="C1545" t="s">
        <v>37</v>
      </c>
      <c r="D1545">
        <v>100</v>
      </c>
      <c r="E1545" t="s">
        <v>27</v>
      </c>
      <c r="F1545" t="s">
        <v>38</v>
      </c>
      <c r="G1545" t="s">
        <v>30</v>
      </c>
      <c r="H1545">
        <v>3</v>
      </c>
      <c r="I1545">
        <v>58.5124</v>
      </c>
      <c r="J1545" t="s">
        <v>270</v>
      </c>
      <c r="K1545">
        <v>8147</v>
      </c>
      <c r="L1545">
        <v>8148</v>
      </c>
      <c r="M1545" t="str">
        <f t="shared" si="168"/>
        <v>Dog100OverACSR</v>
      </c>
      <c r="N1545" t="str">
        <f>+VLOOKUP(M1545,LineCode!$E:$F,2,0)</f>
        <v>3p_11kV_100_ACSR_Al_o</v>
      </c>
      <c r="R1545" t="s">
        <v>296</v>
      </c>
      <c r="S1545" t="str">
        <f t="shared" si="169"/>
        <v>Line.line_KOT_8147_8148</v>
      </c>
      <c r="T1545" t="str">
        <f t="shared" si="170"/>
        <v>Bus1=8147</v>
      </c>
      <c r="U1545" t="str">
        <f t="shared" si="171"/>
        <v>Bus2=8148</v>
      </c>
      <c r="V1545" t="str">
        <f t="shared" si="172"/>
        <v>phases=3</v>
      </c>
      <c r="W1545" t="str">
        <f t="shared" si="173"/>
        <v>Linecode=3p_11kV_100_ACSR_Al_o</v>
      </c>
      <c r="X1545" t="str">
        <f t="shared" si="174"/>
        <v>Length=58.5124</v>
      </c>
      <c r="Y1545" t="s">
        <v>307</v>
      </c>
    </row>
    <row r="1546" spans="1:25" x14ac:dyDescent="0.25">
      <c r="A1546" t="s">
        <v>45</v>
      </c>
      <c r="B1546">
        <v>11</v>
      </c>
      <c r="C1546" t="s">
        <v>37</v>
      </c>
      <c r="D1546">
        <v>100</v>
      </c>
      <c r="E1546" t="s">
        <v>27</v>
      </c>
      <c r="F1546" t="s">
        <v>38</v>
      </c>
      <c r="G1546" t="s">
        <v>30</v>
      </c>
      <c r="H1546">
        <v>3</v>
      </c>
      <c r="I1546">
        <v>25.7454</v>
      </c>
      <c r="J1546" t="s">
        <v>270</v>
      </c>
      <c r="K1546">
        <v>8148</v>
      </c>
      <c r="L1546">
        <v>8149</v>
      </c>
      <c r="M1546" t="str">
        <f t="shared" si="168"/>
        <v>Dog100OverACSR</v>
      </c>
      <c r="N1546" t="str">
        <f>+VLOOKUP(M1546,LineCode!$E:$F,2,0)</f>
        <v>3p_11kV_100_ACSR_Al_o</v>
      </c>
      <c r="R1546" t="s">
        <v>296</v>
      </c>
      <c r="S1546" t="str">
        <f t="shared" si="169"/>
        <v>Line.line_KOT_8148_8149</v>
      </c>
      <c r="T1546" t="str">
        <f t="shared" si="170"/>
        <v>Bus1=8148</v>
      </c>
      <c r="U1546" t="str">
        <f t="shared" si="171"/>
        <v>Bus2=8149</v>
      </c>
      <c r="V1546" t="str">
        <f t="shared" si="172"/>
        <v>phases=3</v>
      </c>
      <c r="W1546" t="str">
        <f t="shared" si="173"/>
        <v>Linecode=3p_11kV_100_ACSR_Al_o</v>
      </c>
      <c r="X1546" t="str">
        <f t="shared" si="174"/>
        <v>Length=25.7454</v>
      </c>
      <c r="Y1546" t="s">
        <v>307</v>
      </c>
    </row>
    <row r="1547" spans="1:25" x14ac:dyDescent="0.25">
      <c r="A1547" t="s">
        <v>45</v>
      </c>
      <c r="B1547">
        <v>11</v>
      </c>
      <c r="C1547" t="s">
        <v>37</v>
      </c>
      <c r="D1547">
        <v>100</v>
      </c>
      <c r="E1547" t="s">
        <v>27</v>
      </c>
      <c r="F1547" t="s">
        <v>38</v>
      </c>
      <c r="G1547" t="s">
        <v>30</v>
      </c>
      <c r="H1547">
        <v>3</v>
      </c>
      <c r="I1547">
        <v>35.561900000000001</v>
      </c>
      <c r="J1547" t="s">
        <v>270</v>
      </c>
      <c r="K1547">
        <v>8149</v>
      </c>
      <c r="L1547">
        <v>8150</v>
      </c>
      <c r="M1547" t="str">
        <f t="shared" si="168"/>
        <v>Dog100OverACSR</v>
      </c>
      <c r="N1547" t="str">
        <f>+VLOOKUP(M1547,LineCode!$E:$F,2,0)</f>
        <v>3p_11kV_100_ACSR_Al_o</v>
      </c>
      <c r="R1547" t="s">
        <v>296</v>
      </c>
      <c r="S1547" t="str">
        <f t="shared" si="169"/>
        <v>Line.line_KOT_8149_8150</v>
      </c>
      <c r="T1547" t="str">
        <f t="shared" si="170"/>
        <v>Bus1=8149</v>
      </c>
      <c r="U1547" t="str">
        <f t="shared" si="171"/>
        <v>Bus2=8150</v>
      </c>
      <c r="V1547" t="str">
        <f t="shared" si="172"/>
        <v>phases=3</v>
      </c>
      <c r="W1547" t="str">
        <f t="shared" si="173"/>
        <v>Linecode=3p_11kV_100_ACSR_Al_o</v>
      </c>
      <c r="X1547" t="str">
        <f t="shared" si="174"/>
        <v>Length=35.5619</v>
      </c>
      <c r="Y1547" t="s">
        <v>307</v>
      </c>
    </row>
    <row r="1548" spans="1:25" x14ac:dyDescent="0.25">
      <c r="A1548" t="s">
        <v>45</v>
      </c>
      <c r="B1548">
        <v>11</v>
      </c>
      <c r="C1548" t="s">
        <v>37</v>
      </c>
      <c r="D1548">
        <v>100</v>
      </c>
      <c r="E1548" t="s">
        <v>27</v>
      </c>
      <c r="F1548" t="s">
        <v>38</v>
      </c>
      <c r="G1548" t="s">
        <v>30</v>
      </c>
      <c r="H1548">
        <v>3</v>
      </c>
      <c r="I1548">
        <v>30.978100000000001</v>
      </c>
      <c r="J1548" t="s">
        <v>270</v>
      </c>
      <c r="K1548">
        <v>8150</v>
      </c>
      <c r="L1548">
        <v>8151</v>
      </c>
      <c r="M1548" t="str">
        <f t="shared" si="168"/>
        <v>Dog100OverACSR</v>
      </c>
      <c r="N1548" t="str">
        <f>+VLOOKUP(M1548,LineCode!$E:$F,2,0)</f>
        <v>3p_11kV_100_ACSR_Al_o</v>
      </c>
      <c r="R1548" t="s">
        <v>296</v>
      </c>
      <c r="S1548" t="str">
        <f t="shared" si="169"/>
        <v>Line.line_KOT_8150_8151</v>
      </c>
      <c r="T1548" t="str">
        <f t="shared" si="170"/>
        <v>Bus1=8150</v>
      </c>
      <c r="U1548" t="str">
        <f t="shared" si="171"/>
        <v>Bus2=8151</v>
      </c>
      <c r="V1548" t="str">
        <f t="shared" si="172"/>
        <v>phases=3</v>
      </c>
      <c r="W1548" t="str">
        <f t="shared" si="173"/>
        <v>Linecode=3p_11kV_100_ACSR_Al_o</v>
      </c>
      <c r="X1548" t="str">
        <f t="shared" si="174"/>
        <v>Length=30.9781</v>
      </c>
      <c r="Y1548" t="s">
        <v>307</v>
      </c>
    </row>
    <row r="1549" spans="1:25" x14ac:dyDescent="0.25">
      <c r="A1549" t="s">
        <v>45</v>
      </c>
      <c r="B1549">
        <v>11</v>
      </c>
      <c r="C1549" t="s">
        <v>37</v>
      </c>
      <c r="D1549">
        <v>100</v>
      </c>
      <c r="E1549" t="s">
        <v>27</v>
      </c>
      <c r="F1549" t="s">
        <v>38</v>
      </c>
      <c r="G1549" t="s">
        <v>30</v>
      </c>
      <c r="H1549">
        <v>3</v>
      </c>
      <c r="I1549">
        <v>30.3247</v>
      </c>
      <c r="J1549" t="s">
        <v>270</v>
      </c>
      <c r="K1549">
        <v>8151</v>
      </c>
      <c r="L1549">
        <v>8152</v>
      </c>
      <c r="M1549" t="str">
        <f t="shared" si="168"/>
        <v>Dog100OverACSR</v>
      </c>
      <c r="N1549" t="str">
        <f>+VLOOKUP(M1549,LineCode!$E:$F,2,0)</f>
        <v>3p_11kV_100_ACSR_Al_o</v>
      </c>
      <c r="R1549" t="s">
        <v>296</v>
      </c>
      <c r="S1549" t="str">
        <f t="shared" si="169"/>
        <v>Line.line_KOT_8151_8152</v>
      </c>
      <c r="T1549" t="str">
        <f t="shared" si="170"/>
        <v>Bus1=8151</v>
      </c>
      <c r="U1549" t="str">
        <f t="shared" si="171"/>
        <v>Bus2=8152</v>
      </c>
      <c r="V1549" t="str">
        <f t="shared" si="172"/>
        <v>phases=3</v>
      </c>
      <c r="W1549" t="str">
        <f t="shared" si="173"/>
        <v>Linecode=3p_11kV_100_ACSR_Al_o</v>
      </c>
      <c r="X1549" t="str">
        <f t="shared" si="174"/>
        <v>Length=30.3247</v>
      </c>
      <c r="Y1549" t="s">
        <v>307</v>
      </c>
    </row>
    <row r="1550" spans="1:25" x14ac:dyDescent="0.25">
      <c r="A1550" t="s">
        <v>45</v>
      </c>
      <c r="B1550">
        <v>11</v>
      </c>
      <c r="C1550" t="s">
        <v>37</v>
      </c>
      <c r="D1550">
        <v>100</v>
      </c>
      <c r="E1550" t="s">
        <v>27</v>
      </c>
      <c r="F1550" t="s">
        <v>38</v>
      </c>
      <c r="G1550" t="s">
        <v>30</v>
      </c>
      <c r="H1550">
        <v>3</v>
      </c>
      <c r="I1550">
        <v>1.30291</v>
      </c>
      <c r="J1550" t="s">
        <v>270</v>
      </c>
      <c r="K1550">
        <v>8152</v>
      </c>
      <c r="L1550">
        <v>8153</v>
      </c>
      <c r="M1550" t="str">
        <f t="shared" si="168"/>
        <v>Dog100OverACSR</v>
      </c>
      <c r="N1550" t="str">
        <f>+VLOOKUP(M1550,LineCode!$E:$F,2,0)</f>
        <v>3p_11kV_100_ACSR_Al_o</v>
      </c>
      <c r="R1550" t="s">
        <v>296</v>
      </c>
      <c r="S1550" t="str">
        <f t="shared" si="169"/>
        <v>Line.line_KOT_8152_8153</v>
      </c>
      <c r="T1550" t="str">
        <f t="shared" si="170"/>
        <v>Bus1=8152</v>
      </c>
      <c r="U1550" t="str">
        <f t="shared" si="171"/>
        <v>Bus2=8153</v>
      </c>
      <c r="V1550" t="str">
        <f t="shared" si="172"/>
        <v>phases=3</v>
      </c>
      <c r="W1550" t="str">
        <f t="shared" si="173"/>
        <v>Linecode=3p_11kV_100_ACSR_Al_o</v>
      </c>
      <c r="X1550" t="str">
        <f t="shared" si="174"/>
        <v>Length=1.30291</v>
      </c>
      <c r="Y1550" t="s">
        <v>307</v>
      </c>
    </row>
    <row r="1551" spans="1:25" x14ac:dyDescent="0.25">
      <c r="A1551" t="s">
        <v>45</v>
      </c>
      <c r="B1551">
        <v>11</v>
      </c>
      <c r="C1551" t="s">
        <v>37</v>
      </c>
      <c r="D1551">
        <v>100</v>
      </c>
      <c r="E1551" t="s">
        <v>27</v>
      </c>
      <c r="F1551" t="s">
        <v>38</v>
      </c>
      <c r="G1551" t="s">
        <v>30</v>
      </c>
      <c r="H1551">
        <v>3</v>
      </c>
      <c r="I1551">
        <v>4.42936</v>
      </c>
      <c r="J1551" t="s">
        <v>270</v>
      </c>
      <c r="K1551">
        <v>8362</v>
      </c>
      <c r="L1551">
        <v>8364</v>
      </c>
      <c r="M1551" t="str">
        <f t="shared" si="168"/>
        <v>Dog100OverACSR</v>
      </c>
      <c r="N1551" t="str">
        <f>+VLOOKUP(M1551,LineCode!$E:$F,2,0)</f>
        <v>3p_11kV_100_ACSR_Al_o</v>
      </c>
      <c r="R1551" t="s">
        <v>296</v>
      </c>
      <c r="S1551" t="str">
        <f t="shared" si="169"/>
        <v>Line.line_KOT_8362_8364</v>
      </c>
      <c r="T1551" t="str">
        <f t="shared" si="170"/>
        <v>Bus1=8362</v>
      </c>
      <c r="U1551" t="str">
        <f t="shared" si="171"/>
        <v>Bus2=8364</v>
      </c>
      <c r="V1551" t="str">
        <f t="shared" si="172"/>
        <v>phases=3</v>
      </c>
      <c r="W1551" t="str">
        <f t="shared" si="173"/>
        <v>Linecode=3p_11kV_100_ACSR_Al_o</v>
      </c>
      <c r="X1551" t="str">
        <f t="shared" si="174"/>
        <v>Length=4.42936</v>
      </c>
      <c r="Y1551" t="s">
        <v>307</v>
      </c>
    </row>
    <row r="1552" spans="1:25" x14ac:dyDescent="0.25">
      <c r="A1552" t="s">
        <v>45</v>
      </c>
      <c r="B1552">
        <v>11</v>
      </c>
      <c r="C1552" t="s">
        <v>37</v>
      </c>
      <c r="D1552">
        <v>100</v>
      </c>
      <c r="E1552" t="s">
        <v>27</v>
      </c>
      <c r="F1552" t="s">
        <v>38</v>
      </c>
      <c r="G1552" t="s">
        <v>30</v>
      </c>
      <c r="H1552">
        <v>3</v>
      </c>
      <c r="I1552">
        <v>29.879799999999999</v>
      </c>
      <c r="J1552" t="s">
        <v>270</v>
      </c>
      <c r="K1552">
        <v>8363</v>
      </c>
      <c r="L1552">
        <v>8155</v>
      </c>
      <c r="M1552" t="str">
        <f t="shared" si="168"/>
        <v>Dog100OverACSR</v>
      </c>
      <c r="N1552" t="str">
        <f>+VLOOKUP(M1552,LineCode!$E:$F,2,0)</f>
        <v>3p_11kV_100_ACSR_Al_o</v>
      </c>
      <c r="R1552" t="s">
        <v>296</v>
      </c>
      <c r="S1552" t="str">
        <f t="shared" si="169"/>
        <v>Line.line_KOT_8363_8155</v>
      </c>
      <c r="T1552" t="str">
        <f t="shared" si="170"/>
        <v>Bus1=8363</v>
      </c>
      <c r="U1552" t="str">
        <f t="shared" si="171"/>
        <v>Bus2=8155</v>
      </c>
      <c r="V1552" t="str">
        <f t="shared" si="172"/>
        <v>phases=3</v>
      </c>
      <c r="W1552" t="str">
        <f t="shared" si="173"/>
        <v>Linecode=3p_11kV_100_ACSR_Al_o</v>
      </c>
      <c r="X1552" t="str">
        <f t="shared" si="174"/>
        <v>Length=29.8798</v>
      </c>
      <c r="Y1552" t="s">
        <v>307</v>
      </c>
    </row>
    <row r="1553" spans="1:25" x14ac:dyDescent="0.25">
      <c r="A1553" t="s">
        <v>45</v>
      </c>
      <c r="B1553">
        <v>11</v>
      </c>
      <c r="C1553" t="s">
        <v>37</v>
      </c>
      <c r="D1553">
        <v>100</v>
      </c>
      <c r="E1553" t="s">
        <v>27</v>
      </c>
      <c r="F1553" t="s">
        <v>38</v>
      </c>
      <c r="G1553" t="s">
        <v>30</v>
      </c>
      <c r="H1553">
        <v>3</v>
      </c>
      <c r="I1553">
        <v>19.733899999999998</v>
      </c>
      <c r="J1553" t="s">
        <v>270</v>
      </c>
      <c r="K1553">
        <v>8155</v>
      </c>
      <c r="L1553">
        <v>8156</v>
      </c>
      <c r="M1553" t="str">
        <f t="shared" si="168"/>
        <v>Dog100OverACSR</v>
      </c>
      <c r="N1553" t="str">
        <f>+VLOOKUP(M1553,LineCode!$E:$F,2,0)</f>
        <v>3p_11kV_100_ACSR_Al_o</v>
      </c>
      <c r="R1553" t="s">
        <v>296</v>
      </c>
      <c r="S1553" t="str">
        <f t="shared" si="169"/>
        <v>Line.line_KOT_8155_8156</v>
      </c>
      <c r="T1553" t="str">
        <f t="shared" si="170"/>
        <v>Bus1=8155</v>
      </c>
      <c r="U1553" t="str">
        <f t="shared" si="171"/>
        <v>Bus2=8156</v>
      </c>
      <c r="V1553" t="str">
        <f t="shared" si="172"/>
        <v>phases=3</v>
      </c>
      <c r="W1553" t="str">
        <f t="shared" si="173"/>
        <v>Linecode=3p_11kV_100_ACSR_Al_o</v>
      </c>
      <c r="X1553" t="str">
        <f t="shared" si="174"/>
        <v>Length=19.7339</v>
      </c>
      <c r="Y1553" t="s">
        <v>307</v>
      </c>
    </row>
    <row r="1554" spans="1:25" x14ac:dyDescent="0.25">
      <c r="A1554" t="s">
        <v>45</v>
      </c>
      <c r="B1554">
        <v>11</v>
      </c>
      <c r="C1554" t="s">
        <v>37</v>
      </c>
      <c r="D1554">
        <v>100</v>
      </c>
      <c r="E1554" t="s">
        <v>27</v>
      </c>
      <c r="F1554" t="s">
        <v>38</v>
      </c>
      <c r="G1554" t="s">
        <v>30</v>
      </c>
      <c r="H1554">
        <v>3</v>
      </c>
      <c r="I1554">
        <v>14.376799999999999</v>
      </c>
      <c r="J1554" t="s">
        <v>270</v>
      </c>
      <c r="K1554">
        <v>8156</v>
      </c>
      <c r="L1554">
        <v>8157</v>
      </c>
      <c r="M1554" t="str">
        <f t="shared" si="168"/>
        <v>Dog100OverACSR</v>
      </c>
      <c r="N1554" t="str">
        <f>+VLOOKUP(M1554,LineCode!$E:$F,2,0)</f>
        <v>3p_11kV_100_ACSR_Al_o</v>
      </c>
      <c r="R1554" t="s">
        <v>296</v>
      </c>
      <c r="S1554" t="str">
        <f t="shared" si="169"/>
        <v>Line.line_KOT_8156_8157</v>
      </c>
      <c r="T1554" t="str">
        <f t="shared" si="170"/>
        <v>Bus1=8156</v>
      </c>
      <c r="U1554" t="str">
        <f t="shared" si="171"/>
        <v>Bus2=8157</v>
      </c>
      <c r="V1554" t="str">
        <f t="shared" si="172"/>
        <v>phases=3</v>
      </c>
      <c r="W1554" t="str">
        <f t="shared" si="173"/>
        <v>Linecode=3p_11kV_100_ACSR_Al_o</v>
      </c>
      <c r="X1554" t="str">
        <f t="shared" si="174"/>
        <v>Length=14.3768</v>
      </c>
      <c r="Y1554" t="s">
        <v>307</v>
      </c>
    </row>
    <row r="1555" spans="1:25" x14ac:dyDescent="0.25">
      <c r="A1555" t="s">
        <v>45</v>
      </c>
      <c r="B1555">
        <v>11</v>
      </c>
      <c r="C1555" t="s">
        <v>37</v>
      </c>
      <c r="D1555">
        <v>100</v>
      </c>
      <c r="E1555" t="s">
        <v>27</v>
      </c>
      <c r="F1555" t="s">
        <v>38</v>
      </c>
      <c r="G1555" t="s">
        <v>30</v>
      </c>
      <c r="H1555">
        <v>3</v>
      </c>
      <c r="I1555">
        <v>13.6259</v>
      </c>
      <c r="J1555" t="s">
        <v>270</v>
      </c>
      <c r="K1555">
        <v>8157</v>
      </c>
      <c r="L1555">
        <v>8158</v>
      </c>
      <c r="M1555" t="str">
        <f t="shared" si="168"/>
        <v>Dog100OverACSR</v>
      </c>
      <c r="N1555" t="str">
        <f>+VLOOKUP(M1555,LineCode!$E:$F,2,0)</f>
        <v>3p_11kV_100_ACSR_Al_o</v>
      </c>
      <c r="R1555" t="s">
        <v>296</v>
      </c>
      <c r="S1555" t="str">
        <f t="shared" si="169"/>
        <v>Line.line_KOT_8157_8158</v>
      </c>
      <c r="T1555" t="str">
        <f t="shared" si="170"/>
        <v>Bus1=8157</v>
      </c>
      <c r="U1555" t="str">
        <f t="shared" si="171"/>
        <v>Bus2=8158</v>
      </c>
      <c r="V1555" t="str">
        <f t="shared" si="172"/>
        <v>phases=3</v>
      </c>
      <c r="W1555" t="str">
        <f t="shared" si="173"/>
        <v>Linecode=3p_11kV_100_ACSR_Al_o</v>
      </c>
      <c r="X1555" t="str">
        <f t="shared" si="174"/>
        <v>Length=13.6259</v>
      </c>
      <c r="Y1555" t="s">
        <v>307</v>
      </c>
    </row>
    <row r="1556" spans="1:25" x14ac:dyDescent="0.25">
      <c r="A1556" t="s">
        <v>45</v>
      </c>
      <c r="B1556">
        <v>11</v>
      </c>
      <c r="C1556" t="s">
        <v>37</v>
      </c>
      <c r="D1556">
        <v>100</v>
      </c>
      <c r="E1556" t="s">
        <v>27</v>
      </c>
      <c r="F1556" t="s">
        <v>38</v>
      </c>
      <c r="G1556" t="s">
        <v>30</v>
      </c>
      <c r="H1556">
        <v>3</v>
      </c>
      <c r="I1556">
        <v>20.912099999999999</v>
      </c>
      <c r="J1556" t="s">
        <v>270</v>
      </c>
      <c r="K1556">
        <v>8158</v>
      </c>
      <c r="L1556">
        <v>8159</v>
      </c>
      <c r="M1556" t="str">
        <f t="shared" si="168"/>
        <v>Dog100OverACSR</v>
      </c>
      <c r="N1556" t="str">
        <f>+VLOOKUP(M1556,LineCode!$E:$F,2,0)</f>
        <v>3p_11kV_100_ACSR_Al_o</v>
      </c>
      <c r="R1556" t="s">
        <v>296</v>
      </c>
      <c r="S1556" t="str">
        <f t="shared" si="169"/>
        <v>Line.line_KOT_8158_8159</v>
      </c>
      <c r="T1556" t="str">
        <f t="shared" si="170"/>
        <v>Bus1=8158</v>
      </c>
      <c r="U1556" t="str">
        <f t="shared" si="171"/>
        <v>Bus2=8159</v>
      </c>
      <c r="V1556" t="str">
        <f t="shared" si="172"/>
        <v>phases=3</v>
      </c>
      <c r="W1556" t="str">
        <f t="shared" si="173"/>
        <v>Linecode=3p_11kV_100_ACSR_Al_o</v>
      </c>
      <c r="X1556" t="str">
        <f t="shared" si="174"/>
        <v>Length=20.9121</v>
      </c>
      <c r="Y1556" t="s">
        <v>307</v>
      </c>
    </row>
    <row r="1557" spans="1:25" x14ac:dyDescent="0.25">
      <c r="A1557" t="s">
        <v>45</v>
      </c>
      <c r="B1557">
        <v>11</v>
      </c>
      <c r="C1557" t="s">
        <v>37</v>
      </c>
      <c r="D1557">
        <v>100</v>
      </c>
      <c r="E1557" t="s">
        <v>27</v>
      </c>
      <c r="F1557" t="s">
        <v>38</v>
      </c>
      <c r="G1557" t="s">
        <v>30</v>
      </c>
      <c r="H1557">
        <v>3</v>
      </c>
      <c r="I1557">
        <v>16.0639</v>
      </c>
      <c r="J1557" t="s">
        <v>270</v>
      </c>
      <c r="K1557">
        <v>8159</v>
      </c>
      <c r="L1557">
        <v>8160</v>
      </c>
      <c r="M1557" t="str">
        <f t="shared" si="168"/>
        <v>Dog100OverACSR</v>
      </c>
      <c r="N1557" t="str">
        <f>+VLOOKUP(M1557,LineCode!$E:$F,2,0)</f>
        <v>3p_11kV_100_ACSR_Al_o</v>
      </c>
      <c r="R1557" t="s">
        <v>296</v>
      </c>
      <c r="S1557" t="str">
        <f t="shared" si="169"/>
        <v>Line.line_KOT_8159_8160</v>
      </c>
      <c r="T1557" t="str">
        <f t="shared" si="170"/>
        <v>Bus1=8159</v>
      </c>
      <c r="U1557" t="str">
        <f t="shared" si="171"/>
        <v>Bus2=8160</v>
      </c>
      <c r="V1557" t="str">
        <f t="shared" si="172"/>
        <v>phases=3</v>
      </c>
      <c r="W1557" t="str">
        <f t="shared" si="173"/>
        <v>Linecode=3p_11kV_100_ACSR_Al_o</v>
      </c>
      <c r="X1557" t="str">
        <f t="shared" si="174"/>
        <v>Length=16.0639</v>
      </c>
      <c r="Y1557" t="s">
        <v>307</v>
      </c>
    </row>
    <row r="1558" spans="1:25" x14ac:dyDescent="0.25">
      <c r="A1558" t="s">
        <v>45</v>
      </c>
      <c r="B1558">
        <v>11</v>
      </c>
      <c r="C1558" t="s">
        <v>37</v>
      </c>
      <c r="D1558">
        <v>100</v>
      </c>
      <c r="E1558" t="s">
        <v>27</v>
      </c>
      <c r="F1558" t="s">
        <v>38</v>
      </c>
      <c r="G1558" t="s">
        <v>30</v>
      </c>
      <c r="H1558">
        <v>3</v>
      </c>
      <c r="I1558">
        <v>12.0322</v>
      </c>
      <c r="J1558" t="s">
        <v>270</v>
      </c>
      <c r="K1558">
        <v>8161</v>
      </c>
      <c r="L1558">
        <v>8366</v>
      </c>
      <c r="M1558" t="str">
        <f t="shared" si="168"/>
        <v>Dog100OverACSR</v>
      </c>
      <c r="N1558" t="str">
        <f>+VLOOKUP(M1558,LineCode!$E:$F,2,0)</f>
        <v>3p_11kV_100_ACSR_Al_o</v>
      </c>
      <c r="R1558" t="s">
        <v>296</v>
      </c>
      <c r="S1558" t="str">
        <f t="shared" si="169"/>
        <v>Line.line_KOT_8161_8366</v>
      </c>
      <c r="T1558" t="str">
        <f t="shared" si="170"/>
        <v>Bus1=8161</v>
      </c>
      <c r="U1558" t="str">
        <f t="shared" si="171"/>
        <v>Bus2=8366</v>
      </c>
      <c r="V1558" t="str">
        <f t="shared" si="172"/>
        <v>phases=3</v>
      </c>
      <c r="W1558" t="str">
        <f t="shared" si="173"/>
        <v>Linecode=3p_11kV_100_ACSR_Al_o</v>
      </c>
      <c r="X1558" t="str">
        <f t="shared" si="174"/>
        <v>Length=12.0322</v>
      </c>
      <c r="Y1558" t="s">
        <v>307</v>
      </c>
    </row>
    <row r="1559" spans="1:25" x14ac:dyDescent="0.25">
      <c r="A1559" t="s">
        <v>45</v>
      </c>
      <c r="B1559">
        <v>11</v>
      </c>
      <c r="C1559" t="s">
        <v>37</v>
      </c>
      <c r="D1559">
        <v>100</v>
      </c>
      <c r="E1559" t="s">
        <v>27</v>
      </c>
      <c r="F1559" t="s">
        <v>38</v>
      </c>
      <c r="G1559" t="s">
        <v>30</v>
      </c>
      <c r="H1559">
        <v>3</v>
      </c>
      <c r="I1559">
        <v>5.7253800000000004</v>
      </c>
      <c r="J1559" t="s">
        <v>270</v>
      </c>
      <c r="K1559">
        <v>8366</v>
      </c>
      <c r="L1559">
        <v>8162</v>
      </c>
      <c r="M1559" t="str">
        <f t="shared" si="168"/>
        <v>Dog100OverACSR</v>
      </c>
      <c r="N1559" t="str">
        <f>+VLOOKUP(M1559,LineCode!$E:$F,2,0)</f>
        <v>3p_11kV_100_ACSR_Al_o</v>
      </c>
      <c r="R1559" t="s">
        <v>296</v>
      </c>
      <c r="S1559" t="str">
        <f t="shared" si="169"/>
        <v>Line.line_KOT_8366_8162</v>
      </c>
      <c r="T1559" t="str">
        <f t="shared" si="170"/>
        <v>Bus1=8366</v>
      </c>
      <c r="U1559" t="str">
        <f t="shared" si="171"/>
        <v>Bus2=8162</v>
      </c>
      <c r="V1559" t="str">
        <f t="shared" si="172"/>
        <v>phases=3</v>
      </c>
      <c r="W1559" t="str">
        <f t="shared" si="173"/>
        <v>Linecode=3p_11kV_100_ACSR_Al_o</v>
      </c>
      <c r="X1559" t="str">
        <f t="shared" si="174"/>
        <v>Length=5.72538</v>
      </c>
      <c r="Y1559" t="s">
        <v>307</v>
      </c>
    </row>
    <row r="1560" spans="1:25" x14ac:dyDescent="0.25">
      <c r="A1560" t="s">
        <v>45</v>
      </c>
      <c r="B1560">
        <v>11</v>
      </c>
      <c r="C1560" t="s">
        <v>37</v>
      </c>
      <c r="D1560">
        <v>100</v>
      </c>
      <c r="E1560" t="s">
        <v>27</v>
      </c>
      <c r="F1560" t="s">
        <v>38</v>
      </c>
      <c r="G1560" t="s">
        <v>30</v>
      </c>
      <c r="H1560">
        <v>3</v>
      </c>
      <c r="I1560">
        <v>10.4229</v>
      </c>
      <c r="J1560" t="s">
        <v>270</v>
      </c>
      <c r="K1560">
        <v>8162</v>
      </c>
      <c r="L1560">
        <v>8163</v>
      </c>
      <c r="M1560" t="str">
        <f t="shared" si="168"/>
        <v>Dog100OverACSR</v>
      </c>
      <c r="N1560" t="str">
        <f>+VLOOKUP(M1560,LineCode!$E:$F,2,0)</f>
        <v>3p_11kV_100_ACSR_Al_o</v>
      </c>
      <c r="R1560" t="s">
        <v>296</v>
      </c>
      <c r="S1560" t="str">
        <f t="shared" si="169"/>
        <v>Line.line_KOT_8162_8163</v>
      </c>
      <c r="T1560" t="str">
        <f t="shared" si="170"/>
        <v>Bus1=8162</v>
      </c>
      <c r="U1560" t="str">
        <f t="shared" si="171"/>
        <v>Bus2=8163</v>
      </c>
      <c r="V1560" t="str">
        <f t="shared" si="172"/>
        <v>phases=3</v>
      </c>
      <c r="W1560" t="str">
        <f t="shared" si="173"/>
        <v>Linecode=3p_11kV_100_ACSR_Al_o</v>
      </c>
      <c r="X1560" t="str">
        <f t="shared" si="174"/>
        <v>Length=10.4229</v>
      </c>
      <c r="Y1560" t="s">
        <v>307</v>
      </c>
    </row>
    <row r="1561" spans="1:25" x14ac:dyDescent="0.25">
      <c r="A1561" t="s">
        <v>45</v>
      </c>
      <c r="B1561">
        <v>11</v>
      </c>
      <c r="C1561" t="s">
        <v>37</v>
      </c>
      <c r="D1561">
        <v>100</v>
      </c>
      <c r="E1561" t="s">
        <v>27</v>
      </c>
      <c r="F1561" t="s">
        <v>38</v>
      </c>
      <c r="G1561" t="s">
        <v>30</v>
      </c>
      <c r="H1561">
        <v>3</v>
      </c>
      <c r="I1561">
        <v>11.9625</v>
      </c>
      <c r="J1561" t="s">
        <v>270</v>
      </c>
      <c r="K1561">
        <v>8163</v>
      </c>
      <c r="L1561">
        <v>8164</v>
      </c>
      <c r="M1561" t="str">
        <f t="shared" si="168"/>
        <v>Dog100OverACSR</v>
      </c>
      <c r="N1561" t="str">
        <f>+VLOOKUP(M1561,LineCode!$E:$F,2,0)</f>
        <v>3p_11kV_100_ACSR_Al_o</v>
      </c>
      <c r="R1561" t="s">
        <v>296</v>
      </c>
      <c r="S1561" t="str">
        <f t="shared" si="169"/>
        <v>Line.line_KOT_8163_8164</v>
      </c>
      <c r="T1561" t="str">
        <f t="shared" si="170"/>
        <v>Bus1=8163</v>
      </c>
      <c r="U1561" t="str">
        <f t="shared" si="171"/>
        <v>Bus2=8164</v>
      </c>
      <c r="V1561" t="str">
        <f t="shared" si="172"/>
        <v>phases=3</v>
      </c>
      <c r="W1561" t="str">
        <f t="shared" si="173"/>
        <v>Linecode=3p_11kV_100_ACSR_Al_o</v>
      </c>
      <c r="X1561" t="str">
        <f t="shared" si="174"/>
        <v>Length=11.9625</v>
      </c>
      <c r="Y1561" t="s">
        <v>307</v>
      </c>
    </row>
    <row r="1562" spans="1:25" x14ac:dyDescent="0.25">
      <c r="A1562" t="s">
        <v>45</v>
      </c>
      <c r="B1562">
        <v>11</v>
      </c>
      <c r="C1562" t="s">
        <v>37</v>
      </c>
      <c r="D1562">
        <v>100</v>
      </c>
      <c r="E1562" t="s">
        <v>27</v>
      </c>
      <c r="F1562" t="s">
        <v>38</v>
      </c>
      <c r="G1562" t="s">
        <v>30</v>
      </c>
      <c r="H1562">
        <v>3</v>
      </c>
      <c r="I1562">
        <v>32.725200000000001</v>
      </c>
      <c r="J1562" t="s">
        <v>270</v>
      </c>
      <c r="K1562">
        <v>8164</v>
      </c>
      <c r="L1562">
        <v>8165</v>
      </c>
      <c r="M1562" t="str">
        <f t="shared" si="168"/>
        <v>Dog100OverACSR</v>
      </c>
      <c r="N1562" t="str">
        <f>+VLOOKUP(M1562,LineCode!$E:$F,2,0)</f>
        <v>3p_11kV_100_ACSR_Al_o</v>
      </c>
      <c r="R1562" t="s">
        <v>296</v>
      </c>
      <c r="S1562" t="str">
        <f t="shared" si="169"/>
        <v>Line.line_KOT_8164_8165</v>
      </c>
      <c r="T1562" t="str">
        <f t="shared" si="170"/>
        <v>Bus1=8164</v>
      </c>
      <c r="U1562" t="str">
        <f t="shared" si="171"/>
        <v>Bus2=8165</v>
      </c>
      <c r="V1562" t="str">
        <f t="shared" si="172"/>
        <v>phases=3</v>
      </c>
      <c r="W1562" t="str">
        <f t="shared" si="173"/>
        <v>Linecode=3p_11kV_100_ACSR_Al_o</v>
      </c>
      <c r="X1562" t="str">
        <f t="shared" si="174"/>
        <v>Length=32.7252</v>
      </c>
      <c r="Y1562" t="s">
        <v>307</v>
      </c>
    </row>
    <row r="1563" spans="1:25" x14ac:dyDescent="0.25">
      <c r="A1563" t="s">
        <v>45</v>
      </c>
      <c r="B1563">
        <v>11</v>
      </c>
      <c r="C1563" t="s">
        <v>37</v>
      </c>
      <c r="D1563">
        <v>100</v>
      </c>
      <c r="E1563" t="s">
        <v>27</v>
      </c>
      <c r="F1563" t="s">
        <v>38</v>
      </c>
      <c r="G1563" t="s">
        <v>30</v>
      </c>
      <c r="H1563">
        <v>3</v>
      </c>
      <c r="I1563">
        <v>44.775599999999997</v>
      </c>
      <c r="J1563" t="s">
        <v>270</v>
      </c>
      <c r="K1563">
        <v>8165</v>
      </c>
      <c r="L1563">
        <v>8166</v>
      </c>
      <c r="M1563" t="str">
        <f t="shared" si="168"/>
        <v>Dog100OverACSR</v>
      </c>
      <c r="N1563" t="str">
        <f>+VLOOKUP(M1563,LineCode!$E:$F,2,0)</f>
        <v>3p_11kV_100_ACSR_Al_o</v>
      </c>
      <c r="R1563" t="s">
        <v>296</v>
      </c>
      <c r="S1563" t="str">
        <f t="shared" si="169"/>
        <v>Line.line_KOT_8165_8166</v>
      </c>
      <c r="T1563" t="str">
        <f t="shared" si="170"/>
        <v>Bus1=8165</v>
      </c>
      <c r="U1563" t="str">
        <f t="shared" si="171"/>
        <v>Bus2=8166</v>
      </c>
      <c r="V1563" t="str">
        <f t="shared" si="172"/>
        <v>phases=3</v>
      </c>
      <c r="W1563" t="str">
        <f t="shared" si="173"/>
        <v>Linecode=3p_11kV_100_ACSR_Al_o</v>
      </c>
      <c r="X1563" t="str">
        <f t="shared" si="174"/>
        <v>Length=44.7756</v>
      </c>
      <c r="Y1563" t="s">
        <v>307</v>
      </c>
    </row>
    <row r="1564" spans="1:25" x14ac:dyDescent="0.25">
      <c r="A1564" t="s">
        <v>45</v>
      </c>
      <c r="B1564">
        <v>11</v>
      </c>
      <c r="C1564" t="s">
        <v>37</v>
      </c>
      <c r="D1564">
        <v>100</v>
      </c>
      <c r="E1564" t="s">
        <v>27</v>
      </c>
      <c r="F1564" t="s">
        <v>38</v>
      </c>
      <c r="G1564" t="s">
        <v>30</v>
      </c>
      <c r="H1564">
        <v>3</v>
      </c>
      <c r="I1564">
        <v>28.6938</v>
      </c>
      <c r="J1564" t="s">
        <v>270</v>
      </c>
      <c r="K1564">
        <v>8166</v>
      </c>
      <c r="L1564">
        <v>8167</v>
      </c>
      <c r="M1564" t="str">
        <f t="shared" si="168"/>
        <v>Dog100OverACSR</v>
      </c>
      <c r="N1564" t="str">
        <f>+VLOOKUP(M1564,LineCode!$E:$F,2,0)</f>
        <v>3p_11kV_100_ACSR_Al_o</v>
      </c>
      <c r="R1564" t="s">
        <v>296</v>
      </c>
      <c r="S1564" t="str">
        <f t="shared" si="169"/>
        <v>Line.line_KOT_8166_8167</v>
      </c>
      <c r="T1564" t="str">
        <f t="shared" si="170"/>
        <v>Bus1=8166</v>
      </c>
      <c r="U1564" t="str">
        <f t="shared" si="171"/>
        <v>Bus2=8167</v>
      </c>
      <c r="V1564" t="str">
        <f t="shared" si="172"/>
        <v>phases=3</v>
      </c>
      <c r="W1564" t="str">
        <f t="shared" si="173"/>
        <v>Linecode=3p_11kV_100_ACSR_Al_o</v>
      </c>
      <c r="X1564" t="str">
        <f t="shared" si="174"/>
        <v>Length=28.6938</v>
      </c>
      <c r="Y1564" t="s">
        <v>307</v>
      </c>
    </row>
    <row r="1565" spans="1:25" x14ac:dyDescent="0.25">
      <c r="A1565" t="s">
        <v>45</v>
      </c>
      <c r="B1565">
        <v>11</v>
      </c>
      <c r="C1565" t="s">
        <v>37</v>
      </c>
      <c r="D1565">
        <v>100</v>
      </c>
      <c r="E1565" t="s">
        <v>27</v>
      </c>
      <c r="F1565" t="s">
        <v>38</v>
      </c>
      <c r="G1565" t="s">
        <v>30</v>
      </c>
      <c r="H1565">
        <v>3</v>
      </c>
      <c r="I1565">
        <v>5.7576599999999996</v>
      </c>
      <c r="J1565" t="s">
        <v>270</v>
      </c>
      <c r="K1565">
        <v>8167</v>
      </c>
      <c r="L1565">
        <v>8168</v>
      </c>
      <c r="M1565" t="str">
        <f t="shared" si="168"/>
        <v>Dog100OverACSR</v>
      </c>
      <c r="N1565" t="str">
        <f>+VLOOKUP(M1565,LineCode!$E:$F,2,0)</f>
        <v>3p_11kV_100_ACSR_Al_o</v>
      </c>
      <c r="R1565" t="s">
        <v>296</v>
      </c>
      <c r="S1565" t="str">
        <f t="shared" si="169"/>
        <v>Line.line_KOT_8167_8168</v>
      </c>
      <c r="T1565" t="str">
        <f t="shared" si="170"/>
        <v>Bus1=8167</v>
      </c>
      <c r="U1565" t="str">
        <f t="shared" si="171"/>
        <v>Bus2=8168</v>
      </c>
      <c r="V1565" t="str">
        <f t="shared" si="172"/>
        <v>phases=3</v>
      </c>
      <c r="W1565" t="str">
        <f t="shared" si="173"/>
        <v>Linecode=3p_11kV_100_ACSR_Al_o</v>
      </c>
      <c r="X1565" t="str">
        <f t="shared" si="174"/>
        <v>Length=5.75766</v>
      </c>
      <c r="Y1565" t="s">
        <v>307</v>
      </c>
    </row>
    <row r="1566" spans="1:25" x14ac:dyDescent="0.25">
      <c r="A1566" t="s">
        <v>45</v>
      </c>
      <c r="B1566">
        <v>11</v>
      </c>
      <c r="C1566" t="s">
        <v>37</v>
      </c>
      <c r="D1566">
        <v>100</v>
      </c>
      <c r="E1566" t="s">
        <v>27</v>
      </c>
      <c r="F1566" t="s">
        <v>38</v>
      </c>
      <c r="G1566" t="s">
        <v>30</v>
      </c>
      <c r="H1566">
        <v>3</v>
      </c>
      <c r="I1566">
        <v>9.4338499999999996</v>
      </c>
      <c r="J1566" t="s">
        <v>270</v>
      </c>
      <c r="K1566">
        <v>8168</v>
      </c>
      <c r="L1566">
        <v>8169</v>
      </c>
      <c r="M1566" t="str">
        <f t="shared" si="168"/>
        <v>Dog100OverACSR</v>
      </c>
      <c r="N1566" t="str">
        <f>+VLOOKUP(M1566,LineCode!$E:$F,2,0)</f>
        <v>3p_11kV_100_ACSR_Al_o</v>
      </c>
      <c r="R1566" t="s">
        <v>296</v>
      </c>
      <c r="S1566" t="str">
        <f t="shared" si="169"/>
        <v>Line.line_KOT_8168_8169</v>
      </c>
      <c r="T1566" t="str">
        <f t="shared" si="170"/>
        <v>Bus1=8168</v>
      </c>
      <c r="U1566" t="str">
        <f t="shared" si="171"/>
        <v>Bus2=8169</v>
      </c>
      <c r="V1566" t="str">
        <f t="shared" si="172"/>
        <v>phases=3</v>
      </c>
      <c r="W1566" t="str">
        <f t="shared" si="173"/>
        <v>Linecode=3p_11kV_100_ACSR_Al_o</v>
      </c>
      <c r="X1566" t="str">
        <f t="shared" si="174"/>
        <v>Length=9.43385</v>
      </c>
      <c r="Y1566" t="s">
        <v>307</v>
      </c>
    </row>
    <row r="1567" spans="1:25" x14ac:dyDescent="0.25">
      <c r="A1567" t="s">
        <v>45</v>
      </c>
      <c r="B1567">
        <v>11</v>
      </c>
      <c r="C1567" t="s">
        <v>37</v>
      </c>
      <c r="D1567">
        <v>100</v>
      </c>
      <c r="E1567" t="s">
        <v>27</v>
      </c>
      <c r="F1567" t="s">
        <v>38</v>
      </c>
      <c r="G1567" t="s">
        <v>30</v>
      </c>
      <c r="H1567">
        <v>3</v>
      </c>
      <c r="I1567">
        <v>14.049799999999999</v>
      </c>
      <c r="J1567" t="s">
        <v>270</v>
      </c>
      <c r="K1567">
        <v>8169</v>
      </c>
      <c r="L1567">
        <v>8170</v>
      </c>
      <c r="M1567" t="str">
        <f t="shared" si="168"/>
        <v>Dog100OverACSR</v>
      </c>
      <c r="N1567" t="str">
        <f>+VLOOKUP(M1567,LineCode!$E:$F,2,0)</f>
        <v>3p_11kV_100_ACSR_Al_o</v>
      </c>
      <c r="R1567" t="s">
        <v>296</v>
      </c>
      <c r="S1567" t="str">
        <f t="shared" si="169"/>
        <v>Line.line_KOT_8169_8170</v>
      </c>
      <c r="T1567" t="str">
        <f t="shared" si="170"/>
        <v>Bus1=8169</v>
      </c>
      <c r="U1567" t="str">
        <f t="shared" si="171"/>
        <v>Bus2=8170</v>
      </c>
      <c r="V1567" t="str">
        <f t="shared" si="172"/>
        <v>phases=3</v>
      </c>
      <c r="W1567" t="str">
        <f t="shared" si="173"/>
        <v>Linecode=3p_11kV_100_ACSR_Al_o</v>
      </c>
      <c r="X1567" t="str">
        <f t="shared" si="174"/>
        <v>Length=14.0498</v>
      </c>
      <c r="Y1567" t="s">
        <v>307</v>
      </c>
    </row>
    <row r="1568" spans="1:25" x14ac:dyDescent="0.25">
      <c r="A1568" t="s">
        <v>45</v>
      </c>
      <c r="B1568">
        <v>11</v>
      </c>
      <c r="C1568" t="s">
        <v>37</v>
      </c>
      <c r="D1568">
        <v>100</v>
      </c>
      <c r="E1568" t="s">
        <v>27</v>
      </c>
      <c r="F1568" t="s">
        <v>38</v>
      </c>
      <c r="G1568" t="s">
        <v>30</v>
      </c>
      <c r="H1568">
        <v>3</v>
      </c>
      <c r="I1568">
        <v>7.0635500000000002</v>
      </c>
      <c r="J1568" t="s">
        <v>270</v>
      </c>
      <c r="K1568">
        <v>8170</v>
      </c>
      <c r="L1568">
        <v>8171</v>
      </c>
      <c r="M1568" t="str">
        <f t="shared" si="168"/>
        <v>Dog100OverACSR</v>
      </c>
      <c r="N1568" t="str">
        <f>+VLOOKUP(M1568,LineCode!$E:$F,2,0)</f>
        <v>3p_11kV_100_ACSR_Al_o</v>
      </c>
      <c r="R1568" t="s">
        <v>296</v>
      </c>
      <c r="S1568" t="str">
        <f t="shared" si="169"/>
        <v>Line.line_KOT_8170_8171</v>
      </c>
      <c r="T1568" t="str">
        <f t="shared" si="170"/>
        <v>Bus1=8170</v>
      </c>
      <c r="U1568" t="str">
        <f t="shared" si="171"/>
        <v>Bus2=8171</v>
      </c>
      <c r="V1568" t="str">
        <f t="shared" si="172"/>
        <v>phases=3</v>
      </c>
      <c r="W1568" t="str">
        <f t="shared" si="173"/>
        <v>Linecode=3p_11kV_100_ACSR_Al_o</v>
      </c>
      <c r="X1568" t="str">
        <f t="shared" si="174"/>
        <v>Length=7.06355</v>
      </c>
      <c r="Y1568" t="s">
        <v>307</v>
      </c>
    </row>
    <row r="1569" spans="1:25" x14ac:dyDescent="0.25">
      <c r="A1569" t="s">
        <v>45</v>
      </c>
      <c r="B1569">
        <v>11</v>
      </c>
      <c r="C1569" t="s">
        <v>37</v>
      </c>
      <c r="D1569">
        <v>100</v>
      </c>
      <c r="E1569" t="s">
        <v>27</v>
      </c>
      <c r="F1569" t="s">
        <v>38</v>
      </c>
      <c r="G1569" t="s">
        <v>30</v>
      </c>
      <c r="H1569">
        <v>3</v>
      </c>
      <c r="I1569">
        <v>23.305199999999999</v>
      </c>
      <c r="J1569" t="s">
        <v>270</v>
      </c>
      <c r="K1569">
        <v>8171</v>
      </c>
      <c r="L1569">
        <v>8172</v>
      </c>
      <c r="M1569" t="str">
        <f t="shared" si="168"/>
        <v>Dog100OverACSR</v>
      </c>
      <c r="N1569" t="str">
        <f>+VLOOKUP(M1569,LineCode!$E:$F,2,0)</f>
        <v>3p_11kV_100_ACSR_Al_o</v>
      </c>
      <c r="R1569" t="s">
        <v>296</v>
      </c>
      <c r="S1569" t="str">
        <f t="shared" si="169"/>
        <v>Line.line_KOT_8171_8172</v>
      </c>
      <c r="T1569" t="str">
        <f t="shared" si="170"/>
        <v>Bus1=8171</v>
      </c>
      <c r="U1569" t="str">
        <f t="shared" si="171"/>
        <v>Bus2=8172</v>
      </c>
      <c r="V1569" t="str">
        <f t="shared" si="172"/>
        <v>phases=3</v>
      </c>
      <c r="W1569" t="str">
        <f t="shared" si="173"/>
        <v>Linecode=3p_11kV_100_ACSR_Al_o</v>
      </c>
      <c r="X1569" t="str">
        <f t="shared" si="174"/>
        <v>Length=23.3052</v>
      </c>
      <c r="Y1569" t="s">
        <v>307</v>
      </c>
    </row>
    <row r="1570" spans="1:25" x14ac:dyDescent="0.25">
      <c r="A1570" t="s">
        <v>45</v>
      </c>
      <c r="B1570">
        <v>11</v>
      </c>
      <c r="C1570" t="s">
        <v>37</v>
      </c>
      <c r="D1570">
        <v>100</v>
      </c>
      <c r="E1570" t="s">
        <v>27</v>
      </c>
      <c r="F1570" t="s">
        <v>38</v>
      </c>
      <c r="G1570" t="s">
        <v>30</v>
      </c>
      <c r="H1570">
        <v>3</v>
      </c>
      <c r="I1570">
        <v>46.439399999999999</v>
      </c>
      <c r="J1570" t="s">
        <v>270</v>
      </c>
      <c r="K1570">
        <v>8172</v>
      </c>
      <c r="L1570">
        <v>8173</v>
      </c>
      <c r="M1570" t="str">
        <f t="shared" si="168"/>
        <v>Dog100OverACSR</v>
      </c>
      <c r="N1570" t="str">
        <f>+VLOOKUP(M1570,LineCode!$E:$F,2,0)</f>
        <v>3p_11kV_100_ACSR_Al_o</v>
      </c>
      <c r="R1570" t="s">
        <v>296</v>
      </c>
      <c r="S1570" t="str">
        <f t="shared" si="169"/>
        <v>Line.line_KOT_8172_8173</v>
      </c>
      <c r="T1570" t="str">
        <f t="shared" si="170"/>
        <v>Bus1=8172</v>
      </c>
      <c r="U1570" t="str">
        <f t="shared" si="171"/>
        <v>Bus2=8173</v>
      </c>
      <c r="V1570" t="str">
        <f t="shared" si="172"/>
        <v>phases=3</v>
      </c>
      <c r="W1570" t="str">
        <f t="shared" si="173"/>
        <v>Linecode=3p_11kV_100_ACSR_Al_o</v>
      </c>
      <c r="X1570" t="str">
        <f t="shared" si="174"/>
        <v>Length=46.4394</v>
      </c>
      <c r="Y1570" t="s">
        <v>307</v>
      </c>
    </row>
    <row r="1571" spans="1:25" x14ac:dyDescent="0.25">
      <c r="A1571" t="s">
        <v>45</v>
      </c>
      <c r="B1571">
        <v>11</v>
      </c>
      <c r="C1571" t="s">
        <v>37</v>
      </c>
      <c r="D1571">
        <v>100</v>
      </c>
      <c r="E1571" t="s">
        <v>27</v>
      </c>
      <c r="F1571" t="s">
        <v>38</v>
      </c>
      <c r="G1571" t="s">
        <v>30</v>
      </c>
      <c r="H1571">
        <v>3</v>
      </c>
      <c r="I1571">
        <v>18.175599999999999</v>
      </c>
      <c r="J1571" t="s">
        <v>270</v>
      </c>
      <c r="K1571">
        <v>8173</v>
      </c>
      <c r="L1571">
        <v>8174</v>
      </c>
      <c r="M1571" t="str">
        <f t="shared" si="168"/>
        <v>Dog100OverACSR</v>
      </c>
      <c r="N1571" t="str">
        <f>+VLOOKUP(M1571,LineCode!$E:$F,2,0)</f>
        <v>3p_11kV_100_ACSR_Al_o</v>
      </c>
      <c r="R1571" t="s">
        <v>296</v>
      </c>
      <c r="S1571" t="str">
        <f t="shared" si="169"/>
        <v>Line.line_KOT_8173_8174</v>
      </c>
      <c r="T1571" t="str">
        <f t="shared" si="170"/>
        <v>Bus1=8173</v>
      </c>
      <c r="U1571" t="str">
        <f t="shared" si="171"/>
        <v>Bus2=8174</v>
      </c>
      <c r="V1571" t="str">
        <f t="shared" si="172"/>
        <v>phases=3</v>
      </c>
      <c r="W1571" t="str">
        <f t="shared" si="173"/>
        <v>Linecode=3p_11kV_100_ACSR_Al_o</v>
      </c>
      <c r="X1571" t="str">
        <f t="shared" si="174"/>
        <v>Length=18.1756</v>
      </c>
      <c r="Y1571" t="s">
        <v>307</v>
      </c>
    </row>
    <row r="1572" spans="1:25" x14ac:dyDescent="0.25">
      <c r="A1572" t="s">
        <v>45</v>
      </c>
      <c r="B1572">
        <v>11</v>
      </c>
      <c r="C1572" t="s">
        <v>37</v>
      </c>
      <c r="D1572">
        <v>100</v>
      </c>
      <c r="E1572" t="s">
        <v>27</v>
      </c>
      <c r="F1572" t="s">
        <v>38</v>
      </c>
      <c r="G1572" t="s">
        <v>30</v>
      </c>
      <c r="H1572">
        <v>3</v>
      </c>
      <c r="I1572">
        <v>33.941099999999999</v>
      </c>
      <c r="J1572" t="s">
        <v>270</v>
      </c>
      <c r="K1572">
        <v>8174</v>
      </c>
      <c r="L1572">
        <v>8175</v>
      </c>
      <c r="M1572" t="str">
        <f t="shared" si="168"/>
        <v>Dog100OverACSR</v>
      </c>
      <c r="N1572" t="str">
        <f>+VLOOKUP(M1572,LineCode!$E:$F,2,0)</f>
        <v>3p_11kV_100_ACSR_Al_o</v>
      </c>
      <c r="R1572" t="s">
        <v>296</v>
      </c>
      <c r="S1572" t="str">
        <f t="shared" si="169"/>
        <v>Line.line_KOT_8174_8175</v>
      </c>
      <c r="T1572" t="str">
        <f t="shared" si="170"/>
        <v>Bus1=8174</v>
      </c>
      <c r="U1572" t="str">
        <f t="shared" si="171"/>
        <v>Bus2=8175</v>
      </c>
      <c r="V1572" t="str">
        <f t="shared" si="172"/>
        <v>phases=3</v>
      </c>
      <c r="W1572" t="str">
        <f t="shared" si="173"/>
        <v>Linecode=3p_11kV_100_ACSR_Al_o</v>
      </c>
      <c r="X1572" t="str">
        <f t="shared" si="174"/>
        <v>Length=33.9411</v>
      </c>
      <c r="Y1572" t="s">
        <v>307</v>
      </c>
    </row>
    <row r="1573" spans="1:25" x14ac:dyDescent="0.25">
      <c r="A1573" t="s">
        <v>45</v>
      </c>
      <c r="B1573">
        <v>11</v>
      </c>
      <c r="C1573" t="s">
        <v>37</v>
      </c>
      <c r="D1573">
        <v>100</v>
      </c>
      <c r="E1573" t="s">
        <v>27</v>
      </c>
      <c r="F1573" t="s">
        <v>38</v>
      </c>
      <c r="G1573" t="s">
        <v>30</v>
      </c>
      <c r="H1573">
        <v>3</v>
      </c>
      <c r="I1573">
        <v>15.5373</v>
      </c>
      <c r="J1573" t="s">
        <v>270</v>
      </c>
      <c r="K1573">
        <v>8175</v>
      </c>
      <c r="L1573">
        <v>8176</v>
      </c>
      <c r="M1573" t="str">
        <f t="shared" si="168"/>
        <v>Dog100OverACSR</v>
      </c>
      <c r="N1573" t="str">
        <f>+VLOOKUP(M1573,LineCode!$E:$F,2,0)</f>
        <v>3p_11kV_100_ACSR_Al_o</v>
      </c>
      <c r="R1573" t="s">
        <v>296</v>
      </c>
      <c r="S1573" t="str">
        <f t="shared" si="169"/>
        <v>Line.line_KOT_8175_8176</v>
      </c>
      <c r="T1573" t="str">
        <f t="shared" si="170"/>
        <v>Bus1=8175</v>
      </c>
      <c r="U1573" t="str">
        <f t="shared" si="171"/>
        <v>Bus2=8176</v>
      </c>
      <c r="V1573" t="str">
        <f t="shared" si="172"/>
        <v>phases=3</v>
      </c>
      <c r="W1573" t="str">
        <f t="shared" si="173"/>
        <v>Linecode=3p_11kV_100_ACSR_Al_o</v>
      </c>
      <c r="X1573" t="str">
        <f t="shared" si="174"/>
        <v>Length=15.5373</v>
      </c>
      <c r="Y1573" t="s">
        <v>307</v>
      </c>
    </row>
    <row r="1574" spans="1:25" x14ac:dyDescent="0.25">
      <c r="A1574" t="s">
        <v>45</v>
      </c>
      <c r="B1574">
        <v>11</v>
      </c>
      <c r="C1574" t="s">
        <v>37</v>
      </c>
      <c r="D1574">
        <v>100</v>
      </c>
      <c r="E1574" t="s">
        <v>27</v>
      </c>
      <c r="F1574" t="s">
        <v>38</v>
      </c>
      <c r="G1574" t="s">
        <v>30</v>
      </c>
      <c r="H1574">
        <v>3</v>
      </c>
      <c r="I1574">
        <v>9.9035299999999999</v>
      </c>
      <c r="J1574" t="s">
        <v>270</v>
      </c>
      <c r="K1574">
        <v>8176</v>
      </c>
      <c r="L1574">
        <v>8177</v>
      </c>
      <c r="M1574" t="str">
        <f t="shared" si="168"/>
        <v>Dog100OverACSR</v>
      </c>
      <c r="N1574" t="str">
        <f>+VLOOKUP(M1574,LineCode!$E:$F,2,0)</f>
        <v>3p_11kV_100_ACSR_Al_o</v>
      </c>
      <c r="R1574" t="s">
        <v>296</v>
      </c>
      <c r="S1574" t="str">
        <f t="shared" si="169"/>
        <v>Line.line_KOT_8176_8177</v>
      </c>
      <c r="T1574" t="str">
        <f t="shared" si="170"/>
        <v>Bus1=8176</v>
      </c>
      <c r="U1574" t="str">
        <f t="shared" si="171"/>
        <v>Bus2=8177</v>
      </c>
      <c r="V1574" t="str">
        <f t="shared" si="172"/>
        <v>phases=3</v>
      </c>
      <c r="W1574" t="str">
        <f t="shared" si="173"/>
        <v>Linecode=3p_11kV_100_ACSR_Al_o</v>
      </c>
      <c r="X1574" t="str">
        <f t="shared" si="174"/>
        <v>Length=9.90353</v>
      </c>
      <c r="Y1574" t="s">
        <v>307</v>
      </c>
    </row>
    <row r="1575" spans="1:25" x14ac:dyDescent="0.25">
      <c r="A1575" t="s">
        <v>45</v>
      </c>
      <c r="B1575">
        <v>11</v>
      </c>
      <c r="C1575" t="s">
        <v>37</v>
      </c>
      <c r="D1575">
        <v>100</v>
      </c>
      <c r="E1575" t="s">
        <v>27</v>
      </c>
      <c r="F1575" t="s">
        <v>38</v>
      </c>
      <c r="G1575" t="s">
        <v>30</v>
      </c>
      <c r="H1575">
        <v>3</v>
      </c>
      <c r="I1575">
        <v>23.4693</v>
      </c>
      <c r="J1575" t="s">
        <v>270</v>
      </c>
      <c r="K1575">
        <v>8177</v>
      </c>
      <c r="L1575">
        <v>8178</v>
      </c>
      <c r="M1575" t="str">
        <f t="shared" si="168"/>
        <v>Dog100OverACSR</v>
      </c>
      <c r="N1575" t="str">
        <f>+VLOOKUP(M1575,LineCode!$E:$F,2,0)</f>
        <v>3p_11kV_100_ACSR_Al_o</v>
      </c>
      <c r="R1575" t="s">
        <v>296</v>
      </c>
      <c r="S1575" t="str">
        <f t="shared" si="169"/>
        <v>Line.line_KOT_8177_8178</v>
      </c>
      <c r="T1575" t="str">
        <f t="shared" si="170"/>
        <v>Bus1=8177</v>
      </c>
      <c r="U1575" t="str">
        <f t="shared" si="171"/>
        <v>Bus2=8178</v>
      </c>
      <c r="V1575" t="str">
        <f t="shared" si="172"/>
        <v>phases=3</v>
      </c>
      <c r="W1575" t="str">
        <f t="shared" si="173"/>
        <v>Linecode=3p_11kV_100_ACSR_Al_o</v>
      </c>
      <c r="X1575" t="str">
        <f t="shared" si="174"/>
        <v>Length=23.4693</v>
      </c>
      <c r="Y1575" t="s">
        <v>307</v>
      </c>
    </row>
    <row r="1576" spans="1:25" x14ac:dyDescent="0.25">
      <c r="A1576" t="s">
        <v>45</v>
      </c>
      <c r="B1576">
        <v>11</v>
      </c>
      <c r="C1576" t="s">
        <v>37</v>
      </c>
      <c r="D1576">
        <v>100</v>
      </c>
      <c r="E1576" t="s">
        <v>27</v>
      </c>
      <c r="F1576" t="s">
        <v>38</v>
      </c>
      <c r="G1576" t="s">
        <v>30</v>
      </c>
      <c r="H1576">
        <v>3</v>
      </c>
      <c r="I1576">
        <v>25.824100000000001</v>
      </c>
      <c r="J1576" t="s">
        <v>270</v>
      </c>
      <c r="K1576">
        <v>8178</v>
      </c>
      <c r="L1576">
        <v>8179</v>
      </c>
      <c r="M1576" t="str">
        <f t="shared" si="168"/>
        <v>Dog100OverACSR</v>
      </c>
      <c r="N1576" t="str">
        <f>+VLOOKUP(M1576,LineCode!$E:$F,2,0)</f>
        <v>3p_11kV_100_ACSR_Al_o</v>
      </c>
      <c r="R1576" t="s">
        <v>296</v>
      </c>
      <c r="S1576" t="str">
        <f t="shared" si="169"/>
        <v>Line.line_KOT_8178_8179</v>
      </c>
      <c r="T1576" t="str">
        <f t="shared" si="170"/>
        <v>Bus1=8178</v>
      </c>
      <c r="U1576" t="str">
        <f t="shared" si="171"/>
        <v>Bus2=8179</v>
      </c>
      <c r="V1576" t="str">
        <f t="shared" si="172"/>
        <v>phases=3</v>
      </c>
      <c r="W1576" t="str">
        <f t="shared" si="173"/>
        <v>Linecode=3p_11kV_100_ACSR_Al_o</v>
      </c>
      <c r="X1576" t="str">
        <f t="shared" si="174"/>
        <v>Length=25.8241</v>
      </c>
      <c r="Y1576" t="s">
        <v>307</v>
      </c>
    </row>
    <row r="1577" spans="1:25" x14ac:dyDescent="0.25">
      <c r="A1577" t="s">
        <v>45</v>
      </c>
      <c r="B1577">
        <v>11</v>
      </c>
      <c r="C1577" t="s">
        <v>37</v>
      </c>
      <c r="D1577">
        <v>100</v>
      </c>
      <c r="E1577" t="s">
        <v>27</v>
      </c>
      <c r="F1577" t="s">
        <v>38</v>
      </c>
      <c r="G1577" t="s">
        <v>30</v>
      </c>
      <c r="H1577">
        <v>3</v>
      </c>
      <c r="I1577">
        <v>9.1112699999999993</v>
      </c>
      <c r="J1577" t="s">
        <v>270</v>
      </c>
      <c r="K1577">
        <v>8179</v>
      </c>
      <c r="L1577">
        <v>8180</v>
      </c>
      <c r="M1577" t="str">
        <f t="shared" si="168"/>
        <v>Dog100OverACSR</v>
      </c>
      <c r="N1577" t="str">
        <f>+VLOOKUP(M1577,LineCode!$E:$F,2,0)</f>
        <v>3p_11kV_100_ACSR_Al_o</v>
      </c>
      <c r="R1577" t="s">
        <v>296</v>
      </c>
      <c r="S1577" t="str">
        <f t="shared" si="169"/>
        <v>Line.line_KOT_8179_8180</v>
      </c>
      <c r="T1577" t="str">
        <f t="shared" si="170"/>
        <v>Bus1=8179</v>
      </c>
      <c r="U1577" t="str">
        <f t="shared" si="171"/>
        <v>Bus2=8180</v>
      </c>
      <c r="V1577" t="str">
        <f t="shared" si="172"/>
        <v>phases=3</v>
      </c>
      <c r="W1577" t="str">
        <f t="shared" si="173"/>
        <v>Linecode=3p_11kV_100_ACSR_Al_o</v>
      </c>
      <c r="X1577" t="str">
        <f t="shared" si="174"/>
        <v>Length=9.11127</v>
      </c>
      <c r="Y1577" t="s">
        <v>307</v>
      </c>
    </row>
    <row r="1578" spans="1:25" x14ac:dyDescent="0.25">
      <c r="A1578" t="s">
        <v>45</v>
      </c>
      <c r="B1578">
        <v>11</v>
      </c>
      <c r="C1578" t="s">
        <v>37</v>
      </c>
      <c r="D1578">
        <v>100</v>
      </c>
      <c r="E1578" t="s">
        <v>27</v>
      </c>
      <c r="F1578" t="s">
        <v>38</v>
      </c>
      <c r="G1578" t="s">
        <v>30</v>
      </c>
      <c r="H1578">
        <v>3</v>
      </c>
      <c r="I1578">
        <v>19.884399999999999</v>
      </c>
      <c r="J1578" t="s">
        <v>270</v>
      </c>
      <c r="K1578">
        <v>8180</v>
      </c>
      <c r="L1578">
        <v>8181</v>
      </c>
      <c r="M1578" t="str">
        <f t="shared" si="168"/>
        <v>Dog100OverACSR</v>
      </c>
      <c r="N1578" t="str">
        <f>+VLOOKUP(M1578,LineCode!$E:$F,2,0)</f>
        <v>3p_11kV_100_ACSR_Al_o</v>
      </c>
      <c r="R1578" t="s">
        <v>296</v>
      </c>
      <c r="S1578" t="str">
        <f t="shared" si="169"/>
        <v>Line.line_KOT_8180_8181</v>
      </c>
      <c r="T1578" t="str">
        <f t="shared" si="170"/>
        <v>Bus1=8180</v>
      </c>
      <c r="U1578" t="str">
        <f t="shared" si="171"/>
        <v>Bus2=8181</v>
      </c>
      <c r="V1578" t="str">
        <f t="shared" si="172"/>
        <v>phases=3</v>
      </c>
      <c r="W1578" t="str">
        <f t="shared" si="173"/>
        <v>Linecode=3p_11kV_100_ACSR_Al_o</v>
      </c>
      <c r="X1578" t="str">
        <f t="shared" si="174"/>
        <v>Length=19.8844</v>
      </c>
      <c r="Y1578" t="s">
        <v>307</v>
      </c>
    </row>
    <row r="1579" spans="1:25" x14ac:dyDescent="0.25">
      <c r="A1579" t="s">
        <v>45</v>
      </c>
      <c r="B1579">
        <v>11</v>
      </c>
      <c r="C1579" t="s">
        <v>37</v>
      </c>
      <c r="D1579">
        <v>100</v>
      </c>
      <c r="E1579" t="s">
        <v>27</v>
      </c>
      <c r="F1579" t="s">
        <v>38</v>
      </c>
      <c r="G1579" t="s">
        <v>30</v>
      </c>
      <c r="H1579">
        <v>3</v>
      </c>
      <c r="I1579">
        <v>10.4796</v>
      </c>
      <c r="J1579" t="s">
        <v>270</v>
      </c>
      <c r="K1579">
        <v>8181</v>
      </c>
      <c r="L1579">
        <v>8182</v>
      </c>
      <c r="M1579" t="str">
        <f t="shared" si="168"/>
        <v>Dog100OverACSR</v>
      </c>
      <c r="N1579" t="str">
        <f>+VLOOKUP(M1579,LineCode!$E:$F,2,0)</f>
        <v>3p_11kV_100_ACSR_Al_o</v>
      </c>
      <c r="R1579" t="s">
        <v>296</v>
      </c>
      <c r="S1579" t="str">
        <f t="shared" si="169"/>
        <v>Line.line_KOT_8181_8182</v>
      </c>
      <c r="T1579" t="str">
        <f t="shared" si="170"/>
        <v>Bus1=8181</v>
      </c>
      <c r="U1579" t="str">
        <f t="shared" si="171"/>
        <v>Bus2=8182</v>
      </c>
      <c r="V1579" t="str">
        <f t="shared" si="172"/>
        <v>phases=3</v>
      </c>
      <c r="W1579" t="str">
        <f t="shared" si="173"/>
        <v>Linecode=3p_11kV_100_ACSR_Al_o</v>
      </c>
      <c r="X1579" t="str">
        <f t="shared" si="174"/>
        <v>Length=10.4796</v>
      </c>
      <c r="Y1579" t="s">
        <v>307</v>
      </c>
    </row>
    <row r="1580" spans="1:25" x14ac:dyDescent="0.25">
      <c r="A1580" t="s">
        <v>45</v>
      </c>
      <c r="B1580">
        <v>11</v>
      </c>
      <c r="C1580" t="s">
        <v>37</v>
      </c>
      <c r="D1580">
        <v>100</v>
      </c>
      <c r="E1580" t="s">
        <v>27</v>
      </c>
      <c r="F1580" t="s">
        <v>38</v>
      </c>
      <c r="G1580" t="s">
        <v>30</v>
      </c>
      <c r="H1580">
        <v>3</v>
      </c>
      <c r="I1580">
        <v>11.738799999999999</v>
      </c>
      <c r="J1580" t="s">
        <v>270</v>
      </c>
      <c r="K1580">
        <v>8182</v>
      </c>
      <c r="L1580">
        <v>8183</v>
      </c>
      <c r="M1580" t="str">
        <f t="shared" si="168"/>
        <v>Dog100OverACSR</v>
      </c>
      <c r="N1580" t="str">
        <f>+VLOOKUP(M1580,LineCode!$E:$F,2,0)</f>
        <v>3p_11kV_100_ACSR_Al_o</v>
      </c>
      <c r="R1580" t="s">
        <v>296</v>
      </c>
      <c r="S1580" t="str">
        <f t="shared" si="169"/>
        <v>Line.line_KOT_8182_8183</v>
      </c>
      <c r="T1580" t="str">
        <f t="shared" si="170"/>
        <v>Bus1=8182</v>
      </c>
      <c r="U1580" t="str">
        <f t="shared" si="171"/>
        <v>Bus2=8183</v>
      </c>
      <c r="V1580" t="str">
        <f t="shared" si="172"/>
        <v>phases=3</v>
      </c>
      <c r="W1580" t="str">
        <f t="shared" si="173"/>
        <v>Linecode=3p_11kV_100_ACSR_Al_o</v>
      </c>
      <c r="X1580" t="str">
        <f t="shared" si="174"/>
        <v>Length=11.7388</v>
      </c>
      <c r="Y1580" t="s">
        <v>307</v>
      </c>
    </row>
    <row r="1581" spans="1:25" x14ac:dyDescent="0.25">
      <c r="A1581" t="s">
        <v>45</v>
      </c>
      <c r="B1581">
        <v>11</v>
      </c>
      <c r="C1581" t="s">
        <v>37</v>
      </c>
      <c r="D1581">
        <v>100</v>
      </c>
      <c r="E1581" t="s">
        <v>27</v>
      </c>
      <c r="F1581" t="s">
        <v>38</v>
      </c>
      <c r="G1581" t="s">
        <v>30</v>
      </c>
      <c r="H1581">
        <v>3</v>
      </c>
      <c r="I1581">
        <v>16.1935</v>
      </c>
      <c r="J1581" t="s">
        <v>270</v>
      </c>
      <c r="K1581">
        <v>8183</v>
      </c>
      <c r="L1581">
        <v>8184</v>
      </c>
      <c r="M1581" t="str">
        <f t="shared" si="168"/>
        <v>Dog100OverACSR</v>
      </c>
      <c r="N1581" t="str">
        <f>+VLOOKUP(M1581,LineCode!$E:$F,2,0)</f>
        <v>3p_11kV_100_ACSR_Al_o</v>
      </c>
      <c r="R1581" t="s">
        <v>296</v>
      </c>
      <c r="S1581" t="str">
        <f t="shared" si="169"/>
        <v>Line.line_KOT_8183_8184</v>
      </c>
      <c r="T1581" t="str">
        <f t="shared" si="170"/>
        <v>Bus1=8183</v>
      </c>
      <c r="U1581" t="str">
        <f t="shared" si="171"/>
        <v>Bus2=8184</v>
      </c>
      <c r="V1581" t="str">
        <f t="shared" si="172"/>
        <v>phases=3</v>
      </c>
      <c r="W1581" t="str">
        <f t="shared" si="173"/>
        <v>Linecode=3p_11kV_100_ACSR_Al_o</v>
      </c>
      <c r="X1581" t="str">
        <f t="shared" si="174"/>
        <v>Length=16.1935</v>
      </c>
      <c r="Y1581" t="s">
        <v>307</v>
      </c>
    </row>
    <row r="1582" spans="1:25" x14ac:dyDescent="0.25">
      <c r="A1582" t="s">
        <v>45</v>
      </c>
      <c r="B1582">
        <v>11</v>
      </c>
      <c r="C1582" t="s">
        <v>37</v>
      </c>
      <c r="D1582">
        <v>100</v>
      </c>
      <c r="E1582" t="s">
        <v>27</v>
      </c>
      <c r="F1582" t="s">
        <v>38</v>
      </c>
      <c r="G1582" t="s">
        <v>30</v>
      </c>
      <c r="H1582">
        <v>3</v>
      </c>
      <c r="I1582">
        <v>46.008099999999999</v>
      </c>
      <c r="J1582" t="s">
        <v>270</v>
      </c>
      <c r="K1582">
        <v>8184</v>
      </c>
      <c r="L1582">
        <v>8185</v>
      </c>
      <c r="M1582" t="str">
        <f t="shared" si="168"/>
        <v>Dog100OverACSR</v>
      </c>
      <c r="N1582" t="str">
        <f>+VLOOKUP(M1582,LineCode!$E:$F,2,0)</f>
        <v>3p_11kV_100_ACSR_Al_o</v>
      </c>
      <c r="R1582" t="s">
        <v>296</v>
      </c>
      <c r="S1582" t="str">
        <f t="shared" si="169"/>
        <v>Line.line_KOT_8184_8185</v>
      </c>
      <c r="T1582" t="str">
        <f t="shared" si="170"/>
        <v>Bus1=8184</v>
      </c>
      <c r="U1582" t="str">
        <f t="shared" si="171"/>
        <v>Bus2=8185</v>
      </c>
      <c r="V1582" t="str">
        <f t="shared" si="172"/>
        <v>phases=3</v>
      </c>
      <c r="W1582" t="str">
        <f t="shared" si="173"/>
        <v>Linecode=3p_11kV_100_ACSR_Al_o</v>
      </c>
      <c r="X1582" t="str">
        <f t="shared" si="174"/>
        <v>Length=46.0081</v>
      </c>
      <c r="Y1582" t="s">
        <v>307</v>
      </c>
    </row>
    <row r="1583" spans="1:25" x14ac:dyDescent="0.25">
      <c r="A1583" t="s">
        <v>45</v>
      </c>
      <c r="B1583">
        <v>11</v>
      </c>
      <c r="C1583" t="s">
        <v>37</v>
      </c>
      <c r="D1583">
        <v>100</v>
      </c>
      <c r="E1583" t="s">
        <v>27</v>
      </c>
      <c r="F1583" t="s">
        <v>38</v>
      </c>
      <c r="G1583" t="s">
        <v>30</v>
      </c>
      <c r="H1583">
        <v>3</v>
      </c>
      <c r="I1583">
        <v>22.0154</v>
      </c>
      <c r="J1583" t="s">
        <v>270</v>
      </c>
      <c r="K1583">
        <v>8185</v>
      </c>
      <c r="L1583">
        <v>8186</v>
      </c>
      <c r="M1583" t="str">
        <f t="shared" si="168"/>
        <v>Dog100OverACSR</v>
      </c>
      <c r="N1583" t="str">
        <f>+VLOOKUP(M1583,LineCode!$E:$F,2,0)</f>
        <v>3p_11kV_100_ACSR_Al_o</v>
      </c>
      <c r="R1583" t="s">
        <v>296</v>
      </c>
      <c r="S1583" t="str">
        <f t="shared" si="169"/>
        <v>Line.line_KOT_8185_8186</v>
      </c>
      <c r="T1583" t="str">
        <f t="shared" si="170"/>
        <v>Bus1=8185</v>
      </c>
      <c r="U1583" t="str">
        <f t="shared" si="171"/>
        <v>Bus2=8186</v>
      </c>
      <c r="V1583" t="str">
        <f t="shared" si="172"/>
        <v>phases=3</v>
      </c>
      <c r="W1583" t="str">
        <f t="shared" si="173"/>
        <v>Linecode=3p_11kV_100_ACSR_Al_o</v>
      </c>
      <c r="X1583" t="str">
        <f t="shared" si="174"/>
        <v>Length=22.0154</v>
      </c>
      <c r="Y1583" t="s">
        <v>307</v>
      </c>
    </row>
    <row r="1584" spans="1:25" x14ac:dyDescent="0.25">
      <c r="A1584" t="s">
        <v>45</v>
      </c>
      <c r="B1584">
        <v>11</v>
      </c>
      <c r="C1584" t="s">
        <v>37</v>
      </c>
      <c r="D1584">
        <v>100</v>
      </c>
      <c r="E1584" t="s">
        <v>27</v>
      </c>
      <c r="F1584" t="s">
        <v>38</v>
      </c>
      <c r="G1584" t="s">
        <v>30</v>
      </c>
      <c r="H1584">
        <v>3</v>
      </c>
      <c r="I1584">
        <v>22.355699999999999</v>
      </c>
      <c r="J1584" t="s">
        <v>270</v>
      </c>
      <c r="K1584">
        <v>8186</v>
      </c>
      <c r="L1584">
        <v>8187</v>
      </c>
      <c r="M1584" t="str">
        <f t="shared" si="168"/>
        <v>Dog100OverACSR</v>
      </c>
      <c r="N1584" t="str">
        <f>+VLOOKUP(M1584,LineCode!$E:$F,2,0)</f>
        <v>3p_11kV_100_ACSR_Al_o</v>
      </c>
      <c r="R1584" t="s">
        <v>296</v>
      </c>
      <c r="S1584" t="str">
        <f t="shared" si="169"/>
        <v>Line.line_KOT_8186_8187</v>
      </c>
      <c r="T1584" t="str">
        <f t="shared" si="170"/>
        <v>Bus1=8186</v>
      </c>
      <c r="U1584" t="str">
        <f t="shared" si="171"/>
        <v>Bus2=8187</v>
      </c>
      <c r="V1584" t="str">
        <f t="shared" si="172"/>
        <v>phases=3</v>
      </c>
      <c r="W1584" t="str">
        <f t="shared" si="173"/>
        <v>Linecode=3p_11kV_100_ACSR_Al_o</v>
      </c>
      <c r="X1584" t="str">
        <f t="shared" si="174"/>
        <v>Length=22.3557</v>
      </c>
      <c r="Y1584" t="s">
        <v>307</v>
      </c>
    </row>
    <row r="1585" spans="1:25" x14ac:dyDescent="0.25">
      <c r="A1585" t="s">
        <v>45</v>
      </c>
      <c r="B1585">
        <v>11</v>
      </c>
      <c r="C1585" t="s">
        <v>37</v>
      </c>
      <c r="D1585">
        <v>100</v>
      </c>
      <c r="E1585" t="s">
        <v>27</v>
      </c>
      <c r="F1585" t="s">
        <v>38</v>
      </c>
      <c r="G1585" t="s">
        <v>30</v>
      </c>
      <c r="H1585">
        <v>3</v>
      </c>
      <c r="I1585">
        <v>31.601199999999999</v>
      </c>
      <c r="J1585" t="s">
        <v>270</v>
      </c>
      <c r="K1585">
        <v>8187</v>
      </c>
      <c r="L1585">
        <v>8188</v>
      </c>
      <c r="M1585" t="str">
        <f t="shared" si="168"/>
        <v>Dog100OverACSR</v>
      </c>
      <c r="N1585" t="str">
        <f>+VLOOKUP(M1585,LineCode!$E:$F,2,0)</f>
        <v>3p_11kV_100_ACSR_Al_o</v>
      </c>
      <c r="R1585" t="s">
        <v>296</v>
      </c>
      <c r="S1585" t="str">
        <f t="shared" si="169"/>
        <v>Line.line_KOT_8187_8188</v>
      </c>
      <c r="T1585" t="str">
        <f t="shared" si="170"/>
        <v>Bus1=8187</v>
      </c>
      <c r="U1585" t="str">
        <f t="shared" si="171"/>
        <v>Bus2=8188</v>
      </c>
      <c r="V1585" t="str">
        <f t="shared" si="172"/>
        <v>phases=3</v>
      </c>
      <c r="W1585" t="str">
        <f t="shared" si="173"/>
        <v>Linecode=3p_11kV_100_ACSR_Al_o</v>
      </c>
      <c r="X1585" t="str">
        <f t="shared" si="174"/>
        <v>Length=31.6012</v>
      </c>
      <c r="Y1585" t="s">
        <v>307</v>
      </c>
    </row>
    <row r="1586" spans="1:25" x14ac:dyDescent="0.25">
      <c r="A1586" t="s">
        <v>45</v>
      </c>
      <c r="B1586">
        <v>11</v>
      </c>
      <c r="C1586" t="s">
        <v>37</v>
      </c>
      <c r="D1586">
        <v>100</v>
      </c>
      <c r="E1586" t="s">
        <v>27</v>
      </c>
      <c r="F1586" t="s">
        <v>38</v>
      </c>
      <c r="G1586" t="s">
        <v>30</v>
      </c>
      <c r="H1586">
        <v>3</v>
      </c>
      <c r="I1586">
        <v>19.927800000000001</v>
      </c>
      <c r="J1586" t="s">
        <v>270</v>
      </c>
      <c r="K1586">
        <v>8188</v>
      </c>
      <c r="L1586">
        <v>8189</v>
      </c>
      <c r="M1586" t="str">
        <f t="shared" si="168"/>
        <v>Dog100OverACSR</v>
      </c>
      <c r="N1586" t="str">
        <f>+VLOOKUP(M1586,LineCode!$E:$F,2,0)</f>
        <v>3p_11kV_100_ACSR_Al_o</v>
      </c>
      <c r="R1586" t="s">
        <v>296</v>
      </c>
      <c r="S1586" t="str">
        <f t="shared" si="169"/>
        <v>Line.line_KOT_8188_8189</v>
      </c>
      <c r="T1586" t="str">
        <f t="shared" si="170"/>
        <v>Bus1=8188</v>
      </c>
      <c r="U1586" t="str">
        <f t="shared" si="171"/>
        <v>Bus2=8189</v>
      </c>
      <c r="V1586" t="str">
        <f t="shared" si="172"/>
        <v>phases=3</v>
      </c>
      <c r="W1586" t="str">
        <f t="shared" si="173"/>
        <v>Linecode=3p_11kV_100_ACSR_Al_o</v>
      </c>
      <c r="X1586" t="str">
        <f t="shared" si="174"/>
        <v>Length=19.9278</v>
      </c>
      <c r="Y1586" t="s">
        <v>307</v>
      </c>
    </row>
    <row r="1587" spans="1:25" x14ac:dyDescent="0.25">
      <c r="A1587" t="s">
        <v>45</v>
      </c>
      <c r="B1587">
        <v>11</v>
      </c>
      <c r="C1587" t="s">
        <v>37</v>
      </c>
      <c r="D1587">
        <v>100</v>
      </c>
      <c r="E1587" t="s">
        <v>27</v>
      </c>
      <c r="F1587" t="s">
        <v>38</v>
      </c>
      <c r="G1587" t="s">
        <v>30</v>
      </c>
      <c r="H1587">
        <v>3</v>
      </c>
      <c r="I1587">
        <v>27.598400000000002</v>
      </c>
      <c r="J1587" t="s">
        <v>270</v>
      </c>
      <c r="K1587">
        <v>8189</v>
      </c>
      <c r="L1587">
        <v>8190</v>
      </c>
      <c r="M1587" t="str">
        <f t="shared" si="168"/>
        <v>Dog100OverACSR</v>
      </c>
      <c r="N1587" t="str">
        <f>+VLOOKUP(M1587,LineCode!$E:$F,2,0)</f>
        <v>3p_11kV_100_ACSR_Al_o</v>
      </c>
      <c r="R1587" t="s">
        <v>296</v>
      </c>
      <c r="S1587" t="str">
        <f t="shared" si="169"/>
        <v>Line.line_KOT_8189_8190</v>
      </c>
      <c r="T1587" t="str">
        <f t="shared" si="170"/>
        <v>Bus1=8189</v>
      </c>
      <c r="U1587" t="str">
        <f t="shared" si="171"/>
        <v>Bus2=8190</v>
      </c>
      <c r="V1587" t="str">
        <f t="shared" si="172"/>
        <v>phases=3</v>
      </c>
      <c r="W1587" t="str">
        <f t="shared" si="173"/>
        <v>Linecode=3p_11kV_100_ACSR_Al_o</v>
      </c>
      <c r="X1587" t="str">
        <f t="shared" si="174"/>
        <v>Length=27.5984</v>
      </c>
      <c r="Y1587" t="s">
        <v>307</v>
      </c>
    </row>
    <row r="1588" spans="1:25" x14ac:dyDescent="0.25">
      <c r="A1588" t="s">
        <v>45</v>
      </c>
      <c r="B1588">
        <v>11</v>
      </c>
      <c r="C1588" t="s">
        <v>37</v>
      </c>
      <c r="D1588">
        <v>100</v>
      </c>
      <c r="E1588" t="s">
        <v>27</v>
      </c>
      <c r="F1588" t="s">
        <v>38</v>
      </c>
      <c r="G1588" t="s">
        <v>30</v>
      </c>
      <c r="H1588">
        <v>3</v>
      </c>
      <c r="I1588">
        <v>19.902200000000001</v>
      </c>
      <c r="J1588" t="s">
        <v>270</v>
      </c>
      <c r="K1588">
        <v>8190</v>
      </c>
      <c r="L1588">
        <v>8191</v>
      </c>
      <c r="M1588" t="str">
        <f t="shared" si="168"/>
        <v>Dog100OverACSR</v>
      </c>
      <c r="N1588" t="str">
        <f>+VLOOKUP(M1588,LineCode!$E:$F,2,0)</f>
        <v>3p_11kV_100_ACSR_Al_o</v>
      </c>
      <c r="R1588" t="s">
        <v>296</v>
      </c>
      <c r="S1588" t="str">
        <f t="shared" si="169"/>
        <v>Line.line_KOT_8190_8191</v>
      </c>
      <c r="T1588" t="str">
        <f t="shared" si="170"/>
        <v>Bus1=8190</v>
      </c>
      <c r="U1588" t="str">
        <f t="shared" si="171"/>
        <v>Bus2=8191</v>
      </c>
      <c r="V1588" t="str">
        <f t="shared" si="172"/>
        <v>phases=3</v>
      </c>
      <c r="W1588" t="str">
        <f t="shared" si="173"/>
        <v>Linecode=3p_11kV_100_ACSR_Al_o</v>
      </c>
      <c r="X1588" t="str">
        <f t="shared" si="174"/>
        <v>Length=19.9022</v>
      </c>
      <c r="Y1588" t="s">
        <v>307</v>
      </c>
    </row>
    <row r="1589" spans="1:25" x14ac:dyDescent="0.25">
      <c r="A1589" t="s">
        <v>45</v>
      </c>
      <c r="B1589">
        <v>11</v>
      </c>
      <c r="C1589" t="s">
        <v>37</v>
      </c>
      <c r="D1589">
        <v>100</v>
      </c>
      <c r="E1589" t="s">
        <v>27</v>
      </c>
      <c r="F1589" t="s">
        <v>38</v>
      </c>
      <c r="G1589" t="s">
        <v>30</v>
      </c>
      <c r="H1589">
        <v>3</v>
      </c>
      <c r="I1589">
        <v>22.819299999999998</v>
      </c>
      <c r="J1589" t="s">
        <v>270</v>
      </c>
      <c r="K1589">
        <v>8191</v>
      </c>
      <c r="L1589">
        <v>8192</v>
      </c>
      <c r="M1589" t="str">
        <f t="shared" si="168"/>
        <v>Dog100OverACSR</v>
      </c>
      <c r="N1589" t="str">
        <f>+VLOOKUP(M1589,LineCode!$E:$F,2,0)</f>
        <v>3p_11kV_100_ACSR_Al_o</v>
      </c>
      <c r="R1589" t="s">
        <v>296</v>
      </c>
      <c r="S1589" t="str">
        <f t="shared" si="169"/>
        <v>Line.line_KOT_8191_8192</v>
      </c>
      <c r="T1589" t="str">
        <f t="shared" si="170"/>
        <v>Bus1=8191</v>
      </c>
      <c r="U1589" t="str">
        <f t="shared" si="171"/>
        <v>Bus2=8192</v>
      </c>
      <c r="V1589" t="str">
        <f t="shared" si="172"/>
        <v>phases=3</v>
      </c>
      <c r="W1589" t="str">
        <f t="shared" si="173"/>
        <v>Linecode=3p_11kV_100_ACSR_Al_o</v>
      </c>
      <c r="X1589" t="str">
        <f t="shared" si="174"/>
        <v>Length=22.8193</v>
      </c>
      <c r="Y1589" t="s">
        <v>307</v>
      </c>
    </row>
    <row r="1590" spans="1:25" x14ac:dyDescent="0.25">
      <c r="A1590" t="s">
        <v>45</v>
      </c>
      <c r="B1590">
        <v>11</v>
      </c>
      <c r="C1590" t="s">
        <v>37</v>
      </c>
      <c r="D1590">
        <v>100</v>
      </c>
      <c r="E1590" t="s">
        <v>27</v>
      </c>
      <c r="F1590" t="s">
        <v>38</v>
      </c>
      <c r="G1590" t="s">
        <v>30</v>
      </c>
      <c r="H1590">
        <v>3</v>
      </c>
      <c r="I1590">
        <v>14.794499999999999</v>
      </c>
      <c r="J1590" t="s">
        <v>270</v>
      </c>
      <c r="K1590">
        <v>8192</v>
      </c>
      <c r="L1590">
        <v>8193</v>
      </c>
      <c r="M1590" t="str">
        <f t="shared" si="168"/>
        <v>Dog100OverACSR</v>
      </c>
      <c r="N1590" t="str">
        <f>+VLOOKUP(M1590,LineCode!$E:$F,2,0)</f>
        <v>3p_11kV_100_ACSR_Al_o</v>
      </c>
      <c r="R1590" t="s">
        <v>296</v>
      </c>
      <c r="S1590" t="str">
        <f t="shared" si="169"/>
        <v>Line.line_KOT_8192_8193</v>
      </c>
      <c r="T1590" t="str">
        <f t="shared" si="170"/>
        <v>Bus1=8192</v>
      </c>
      <c r="U1590" t="str">
        <f t="shared" si="171"/>
        <v>Bus2=8193</v>
      </c>
      <c r="V1590" t="str">
        <f t="shared" si="172"/>
        <v>phases=3</v>
      </c>
      <c r="W1590" t="str">
        <f t="shared" si="173"/>
        <v>Linecode=3p_11kV_100_ACSR_Al_o</v>
      </c>
      <c r="X1590" t="str">
        <f t="shared" si="174"/>
        <v>Length=14.7945</v>
      </c>
      <c r="Y1590" t="s">
        <v>307</v>
      </c>
    </row>
    <row r="1591" spans="1:25" x14ac:dyDescent="0.25">
      <c r="A1591" t="s">
        <v>45</v>
      </c>
      <c r="B1591">
        <v>11</v>
      </c>
      <c r="C1591" t="s">
        <v>42</v>
      </c>
      <c r="D1591">
        <v>120</v>
      </c>
      <c r="E1591" t="s">
        <v>27</v>
      </c>
      <c r="F1591" t="s">
        <v>28</v>
      </c>
      <c r="G1591" t="s">
        <v>49</v>
      </c>
      <c r="H1591">
        <v>3</v>
      </c>
      <c r="I1591">
        <v>43.235599999999998</v>
      </c>
      <c r="J1591" t="s">
        <v>270</v>
      </c>
      <c r="K1591">
        <v>8001</v>
      </c>
      <c r="L1591">
        <v>8218</v>
      </c>
      <c r="M1591" t="str">
        <f t="shared" si="168"/>
        <v>XLPE120UnderCovered</v>
      </c>
      <c r="N1591" t="str">
        <f>+VLOOKUP(M1591,LineCode!$E:$F,2,0)</f>
        <v>3p_11kV_120_XLPE_Al_u</v>
      </c>
      <c r="R1591" t="s">
        <v>296</v>
      </c>
      <c r="S1591" t="str">
        <f t="shared" si="169"/>
        <v>Line.line_KOT_8001_8218</v>
      </c>
      <c r="T1591" t="str">
        <f t="shared" si="170"/>
        <v>Bus1=8001</v>
      </c>
      <c r="U1591" t="str">
        <f t="shared" si="171"/>
        <v>Bus2=8218</v>
      </c>
      <c r="V1591" t="str">
        <f t="shared" si="172"/>
        <v>phases=3</v>
      </c>
      <c r="W1591" t="str">
        <f t="shared" si="173"/>
        <v>Linecode=3p_11kV_120_XLPE_Al_u</v>
      </c>
      <c r="X1591" t="str">
        <f t="shared" si="174"/>
        <v>Length=43.2356</v>
      </c>
      <c r="Y1591" t="s">
        <v>307</v>
      </c>
    </row>
    <row r="1592" spans="1:25" x14ac:dyDescent="0.25">
      <c r="A1592" t="s">
        <v>45</v>
      </c>
      <c r="B1592">
        <v>11</v>
      </c>
      <c r="C1592" t="s">
        <v>37</v>
      </c>
      <c r="D1592">
        <v>100</v>
      </c>
      <c r="E1592" t="s">
        <v>27</v>
      </c>
      <c r="F1592" t="s">
        <v>38</v>
      </c>
      <c r="G1592" t="s">
        <v>30</v>
      </c>
      <c r="H1592">
        <v>3</v>
      </c>
      <c r="I1592">
        <v>96.325199999999995</v>
      </c>
      <c r="J1592" t="s">
        <v>270</v>
      </c>
      <c r="K1592">
        <v>8218</v>
      </c>
      <c r="L1592">
        <v>8217</v>
      </c>
      <c r="M1592" t="str">
        <f t="shared" si="168"/>
        <v>Dog100OverACSR</v>
      </c>
      <c r="N1592" t="str">
        <f>+VLOOKUP(M1592,LineCode!$E:$F,2,0)</f>
        <v>3p_11kV_100_ACSR_Al_o</v>
      </c>
      <c r="R1592" t="s">
        <v>296</v>
      </c>
      <c r="S1592" t="str">
        <f t="shared" si="169"/>
        <v>Line.line_KOT_8218_8217</v>
      </c>
      <c r="T1592" t="str">
        <f t="shared" si="170"/>
        <v>Bus1=8218</v>
      </c>
      <c r="U1592" t="str">
        <f t="shared" si="171"/>
        <v>Bus2=8217</v>
      </c>
      <c r="V1592" t="str">
        <f t="shared" si="172"/>
        <v>phases=3</v>
      </c>
      <c r="W1592" t="str">
        <f t="shared" si="173"/>
        <v>Linecode=3p_11kV_100_ACSR_Al_o</v>
      </c>
      <c r="X1592" t="str">
        <f t="shared" si="174"/>
        <v>Length=96.3252</v>
      </c>
      <c r="Y1592" t="s">
        <v>307</v>
      </c>
    </row>
    <row r="1593" spans="1:25" x14ac:dyDescent="0.25">
      <c r="A1593" t="s">
        <v>45</v>
      </c>
      <c r="B1593">
        <v>11</v>
      </c>
      <c r="C1593" t="s">
        <v>37</v>
      </c>
      <c r="D1593">
        <v>100</v>
      </c>
      <c r="E1593" t="s">
        <v>27</v>
      </c>
      <c r="F1593" t="s">
        <v>38</v>
      </c>
      <c r="G1593" t="s">
        <v>30</v>
      </c>
      <c r="H1593">
        <v>3</v>
      </c>
      <c r="I1593">
        <v>62.607300000000002</v>
      </c>
      <c r="J1593" t="s">
        <v>270</v>
      </c>
      <c r="K1593">
        <v>8217</v>
      </c>
      <c r="L1593">
        <v>8216</v>
      </c>
      <c r="M1593" t="str">
        <f t="shared" si="168"/>
        <v>Dog100OverACSR</v>
      </c>
      <c r="N1593" t="str">
        <f>+VLOOKUP(M1593,LineCode!$E:$F,2,0)</f>
        <v>3p_11kV_100_ACSR_Al_o</v>
      </c>
      <c r="R1593" t="s">
        <v>296</v>
      </c>
      <c r="S1593" t="str">
        <f t="shared" si="169"/>
        <v>Line.line_KOT_8217_8216</v>
      </c>
      <c r="T1593" t="str">
        <f t="shared" si="170"/>
        <v>Bus1=8217</v>
      </c>
      <c r="U1593" t="str">
        <f t="shared" si="171"/>
        <v>Bus2=8216</v>
      </c>
      <c r="V1593" t="str">
        <f t="shared" si="172"/>
        <v>phases=3</v>
      </c>
      <c r="W1593" t="str">
        <f t="shared" si="173"/>
        <v>Linecode=3p_11kV_100_ACSR_Al_o</v>
      </c>
      <c r="X1593" t="str">
        <f t="shared" si="174"/>
        <v>Length=62.6073</v>
      </c>
      <c r="Y1593" t="s">
        <v>307</v>
      </c>
    </row>
    <row r="1594" spans="1:25" x14ac:dyDescent="0.25">
      <c r="A1594" t="s">
        <v>45</v>
      </c>
      <c r="B1594">
        <v>11</v>
      </c>
      <c r="C1594" t="s">
        <v>37</v>
      </c>
      <c r="D1594">
        <v>100</v>
      </c>
      <c r="E1594" t="s">
        <v>27</v>
      </c>
      <c r="F1594" t="s">
        <v>38</v>
      </c>
      <c r="G1594" t="s">
        <v>30</v>
      </c>
      <c r="H1594">
        <v>3</v>
      </c>
      <c r="I1594">
        <v>69.965100000000007</v>
      </c>
      <c r="J1594" t="s">
        <v>270</v>
      </c>
      <c r="K1594">
        <v>8216</v>
      </c>
      <c r="L1594">
        <v>8215</v>
      </c>
      <c r="M1594" t="str">
        <f t="shared" si="168"/>
        <v>Dog100OverACSR</v>
      </c>
      <c r="N1594" t="str">
        <f>+VLOOKUP(M1594,LineCode!$E:$F,2,0)</f>
        <v>3p_11kV_100_ACSR_Al_o</v>
      </c>
      <c r="R1594" t="s">
        <v>296</v>
      </c>
      <c r="S1594" t="str">
        <f t="shared" si="169"/>
        <v>Line.line_KOT_8216_8215</v>
      </c>
      <c r="T1594" t="str">
        <f t="shared" si="170"/>
        <v>Bus1=8216</v>
      </c>
      <c r="U1594" t="str">
        <f t="shared" si="171"/>
        <v>Bus2=8215</v>
      </c>
      <c r="V1594" t="str">
        <f t="shared" si="172"/>
        <v>phases=3</v>
      </c>
      <c r="W1594" t="str">
        <f t="shared" si="173"/>
        <v>Linecode=3p_11kV_100_ACSR_Al_o</v>
      </c>
      <c r="X1594" t="str">
        <f t="shared" si="174"/>
        <v>Length=69.9651</v>
      </c>
      <c r="Y1594" t="s">
        <v>307</v>
      </c>
    </row>
    <row r="1595" spans="1:25" x14ac:dyDescent="0.25">
      <c r="A1595" t="s">
        <v>45</v>
      </c>
      <c r="B1595">
        <v>11</v>
      </c>
      <c r="C1595" t="s">
        <v>37</v>
      </c>
      <c r="D1595">
        <v>100</v>
      </c>
      <c r="E1595" t="s">
        <v>27</v>
      </c>
      <c r="F1595" t="s">
        <v>38</v>
      </c>
      <c r="G1595" t="s">
        <v>30</v>
      </c>
      <c r="H1595">
        <v>3</v>
      </c>
      <c r="I1595">
        <v>78.741299999999995</v>
      </c>
      <c r="J1595" t="s">
        <v>270</v>
      </c>
      <c r="K1595">
        <v>8215</v>
      </c>
      <c r="L1595">
        <v>8214</v>
      </c>
      <c r="M1595" t="str">
        <f t="shared" si="168"/>
        <v>Dog100OverACSR</v>
      </c>
      <c r="N1595" t="str">
        <f>+VLOOKUP(M1595,LineCode!$E:$F,2,0)</f>
        <v>3p_11kV_100_ACSR_Al_o</v>
      </c>
      <c r="R1595" t="s">
        <v>296</v>
      </c>
      <c r="S1595" t="str">
        <f t="shared" si="169"/>
        <v>Line.line_KOT_8215_8214</v>
      </c>
      <c r="T1595" t="str">
        <f t="shared" si="170"/>
        <v>Bus1=8215</v>
      </c>
      <c r="U1595" t="str">
        <f t="shared" si="171"/>
        <v>Bus2=8214</v>
      </c>
      <c r="V1595" t="str">
        <f t="shared" si="172"/>
        <v>phases=3</v>
      </c>
      <c r="W1595" t="str">
        <f t="shared" si="173"/>
        <v>Linecode=3p_11kV_100_ACSR_Al_o</v>
      </c>
      <c r="X1595" t="str">
        <f t="shared" si="174"/>
        <v>Length=78.7413</v>
      </c>
      <c r="Y1595" t="s">
        <v>307</v>
      </c>
    </row>
    <row r="1596" spans="1:25" x14ac:dyDescent="0.25">
      <c r="A1596" t="s">
        <v>45</v>
      </c>
      <c r="B1596">
        <v>11</v>
      </c>
      <c r="C1596" t="s">
        <v>37</v>
      </c>
      <c r="D1596">
        <v>100</v>
      </c>
      <c r="E1596" t="s">
        <v>27</v>
      </c>
      <c r="F1596" t="s">
        <v>38</v>
      </c>
      <c r="G1596" t="s">
        <v>30</v>
      </c>
      <c r="H1596">
        <v>3</v>
      </c>
      <c r="I1596">
        <v>53.243499999999997</v>
      </c>
      <c r="J1596" t="s">
        <v>270</v>
      </c>
      <c r="K1596">
        <v>8214</v>
      </c>
      <c r="L1596">
        <v>8213</v>
      </c>
      <c r="M1596" t="str">
        <f t="shared" si="168"/>
        <v>Dog100OverACSR</v>
      </c>
      <c r="N1596" t="str">
        <f>+VLOOKUP(M1596,LineCode!$E:$F,2,0)</f>
        <v>3p_11kV_100_ACSR_Al_o</v>
      </c>
      <c r="R1596" t="s">
        <v>296</v>
      </c>
      <c r="S1596" t="str">
        <f t="shared" si="169"/>
        <v>Line.line_KOT_8214_8213</v>
      </c>
      <c r="T1596" t="str">
        <f t="shared" si="170"/>
        <v>Bus1=8214</v>
      </c>
      <c r="U1596" t="str">
        <f t="shared" si="171"/>
        <v>Bus2=8213</v>
      </c>
      <c r="V1596" t="str">
        <f t="shared" si="172"/>
        <v>phases=3</v>
      </c>
      <c r="W1596" t="str">
        <f t="shared" si="173"/>
        <v>Linecode=3p_11kV_100_ACSR_Al_o</v>
      </c>
      <c r="X1596" t="str">
        <f t="shared" si="174"/>
        <v>Length=53.2435</v>
      </c>
      <c r="Y1596" t="s">
        <v>307</v>
      </c>
    </row>
    <row r="1597" spans="1:25" x14ac:dyDescent="0.25">
      <c r="A1597" t="s">
        <v>45</v>
      </c>
      <c r="B1597">
        <v>11</v>
      </c>
      <c r="C1597" t="s">
        <v>37</v>
      </c>
      <c r="D1597">
        <v>100</v>
      </c>
      <c r="E1597" t="s">
        <v>27</v>
      </c>
      <c r="F1597" t="s">
        <v>38</v>
      </c>
      <c r="G1597" t="s">
        <v>30</v>
      </c>
      <c r="H1597">
        <v>3</v>
      </c>
      <c r="I1597">
        <v>6.94353</v>
      </c>
      <c r="J1597" t="s">
        <v>270</v>
      </c>
      <c r="K1597">
        <v>8213</v>
      </c>
      <c r="L1597">
        <v>8212</v>
      </c>
      <c r="M1597" t="str">
        <f t="shared" si="168"/>
        <v>Dog100OverACSR</v>
      </c>
      <c r="N1597" t="str">
        <f>+VLOOKUP(M1597,LineCode!$E:$F,2,0)</f>
        <v>3p_11kV_100_ACSR_Al_o</v>
      </c>
      <c r="R1597" t="s">
        <v>296</v>
      </c>
      <c r="S1597" t="str">
        <f t="shared" si="169"/>
        <v>Line.line_KOT_8213_8212</v>
      </c>
      <c r="T1597" t="str">
        <f t="shared" si="170"/>
        <v>Bus1=8213</v>
      </c>
      <c r="U1597" t="str">
        <f t="shared" si="171"/>
        <v>Bus2=8212</v>
      </c>
      <c r="V1597" t="str">
        <f t="shared" si="172"/>
        <v>phases=3</v>
      </c>
      <c r="W1597" t="str">
        <f t="shared" si="173"/>
        <v>Linecode=3p_11kV_100_ACSR_Al_o</v>
      </c>
      <c r="X1597" t="str">
        <f t="shared" si="174"/>
        <v>Length=6.94353</v>
      </c>
      <c r="Y1597" t="s">
        <v>307</v>
      </c>
    </row>
    <row r="1598" spans="1:25" x14ac:dyDescent="0.25">
      <c r="A1598" t="s">
        <v>45</v>
      </c>
      <c r="B1598">
        <v>11</v>
      </c>
      <c r="C1598" t="s">
        <v>37</v>
      </c>
      <c r="D1598">
        <v>100</v>
      </c>
      <c r="E1598" t="s">
        <v>27</v>
      </c>
      <c r="F1598" t="s">
        <v>38</v>
      </c>
      <c r="G1598" t="s">
        <v>30</v>
      </c>
      <c r="H1598">
        <v>3</v>
      </c>
      <c r="I1598">
        <v>72.185100000000006</v>
      </c>
      <c r="J1598" t="s">
        <v>270</v>
      </c>
      <c r="K1598">
        <v>8212</v>
      </c>
      <c r="L1598">
        <v>8211</v>
      </c>
      <c r="M1598" t="str">
        <f t="shared" si="168"/>
        <v>Dog100OverACSR</v>
      </c>
      <c r="N1598" t="str">
        <f>+VLOOKUP(M1598,LineCode!$E:$F,2,0)</f>
        <v>3p_11kV_100_ACSR_Al_o</v>
      </c>
      <c r="R1598" t="s">
        <v>296</v>
      </c>
      <c r="S1598" t="str">
        <f t="shared" si="169"/>
        <v>Line.line_KOT_8212_8211</v>
      </c>
      <c r="T1598" t="str">
        <f t="shared" si="170"/>
        <v>Bus1=8212</v>
      </c>
      <c r="U1598" t="str">
        <f t="shared" si="171"/>
        <v>Bus2=8211</v>
      </c>
      <c r="V1598" t="str">
        <f t="shared" si="172"/>
        <v>phases=3</v>
      </c>
      <c r="W1598" t="str">
        <f t="shared" si="173"/>
        <v>Linecode=3p_11kV_100_ACSR_Al_o</v>
      </c>
      <c r="X1598" t="str">
        <f t="shared" si="174"/>
        <v>Length=72.1851</v>
      </c>
      <c r="Y1598" t="s">
        <v>307</v>
      </c>
    </row>
    <row r="1599" spans="1:25" x14ac:dyDescent="0.25">
      <c r="A1599" t="s">
        <v>45</v>
      </c>
      <c r="B1599">
        <v>11</v>
      </c>
      <c r="C1599" t="s">
        <v>37</v>
      </c>
      <c r="D1599">
        <v>100</v>
      </c>
      <c r="E1599" t="s">
        <v>27</v>
      </c>
      <c r="F1599" t="s">
        <v>38</v>
      </c>
      <c r="G1599" t="s">
        <v>30</v>
      </c>
      <c r="H1599">
        <v>3</v>
      </c>
      <c r="I1599">
        <v>60.743200000000002</v>
      </c>
      <c r="J1599" t="s">
        <v>270</v>
      </c>
      <c r="K1599">
        <v>8211</v>
      </c>
      <c r="L1599">
        <v>8210</v>
      </c>
      <c r="M1599" t="str">
        <f t="shared" si="168"/>
        <v>Dog100OverACSR</v>
      </c>
      <c r="N1599" t="str">
        <f>+VLOOKUP(M1599,LineCode!$E:$F,2,0)</f>
        <v>3p_11kV_100_ACSR_Al_o</v>
      </c>
      <c r="R1599" t="s">
        <v>296</v>
      </c>
      <c r="S1599" t="str">
        <f t="shared" si="169"/>
        <v>Line.line_KOT_8211_8210</v>
      </c>
      <c r="T1599" t="str">
        <f t="shared" si="170"/>
        <v>Bus1=8211</v>
      </c>
      <c r="U1599" t="str">
        <f t="shared" si="171"/>
        <v>Bus2=8210</v>
      </c>
      <c r="V1599" t="str">
        <f t="shared" si="172"/>
        <v>phases=3</v>
      </c>
      <c r="W1599" t="str">
        <f t="shared" si="173"/>
        <v>Linecode=3p_11kV_100_ACSR_Al_o</v>
      </c>
      <c r="X1599" t="str">
        <f t="shared" si="174"/>
        <v>Length=60.7432</v>
      </c>
      <c r="Y1599" t="s">
        <v>307</v>
      </c>
    </row>
    <row r="1600" spans="1:25" x14ac:dyDescent="0.25">
      <c r="A1600" t="s">
        <v>45</v>
      </c>
      <c r="B1600">
        <v>11</v>
      </c>
      <c r="C1600" t="s">
        <v>37</v>
      </c>
      <c r="D1600">
        <v>100</v>
      </c>
      <c r="E1600" t="s">
        <v>27</v>
      </c>
      <c r="F1600" t="s">
        <v>38</v>
      </c>
      <c r="G1600" t="s">
        <v>30</v>
      </c>
      <c r="H1600">
        <v>3</v>
      </c>
      <c r="I1600">
        <v>12.7339</v>
      </c>
      <c r="J1600" t="s">
        <v>270</v>
      </c>
      <c r="K1600">
        <v>8210</v>
      </c>
      <c r="L1600">
        <v>8209</v>
      </c>
      <c r="M1600" t="str">
        <f t="shared" si="168"/>
        <v>Dog100OverACSR</v>
      </c>
      <c r="N1600" t="str">
        <f>+VLOOKUP(M1600,LineCode!$E:$F,2,0)</f>
        <v>3p_11kV_100_ACSR_Al_o</v>
      </c>
      <c r="R1600" t="s">
        <v>296</v>
      </c>
      <c r="S1600" t="str">
        <f t="shared" si="169"/>
        <v>Line.line_KOT_8210_8209</v>
      </c>
      <c r="T1600" t="str">
        <f t="shared" si="170"/>
        <v>Bus1=8210</v>
      </c>
      <c r="U1600" t="str">
        <f t="shared" si="171"/>
        <v>Bus2=8209</v>
      </c>
      <c r="V1600" t="str">
        <f t="shared" si="172"/>
        <v>phases=3</v>
      </c>
      <c r="W1600" t="str">
        <f t="shared" si="173"/>
        <v>Linecode=3p_11kV_100_ACSR_Al_o</v>
      </c>
      <c r="X1600" t="str">
        <f t="shared" si="174"/>
        <v>Length=12.7339</v>
      </c>
      <c r="Y1600" t="s">
        <v>307</v>
      </c>
    </row>
    <row r="1601" spans="1:25" x14ac:dyDescent="0.25">
      <c r="A1601" t="s">
        <v>45</v>
      </c>
      <c r="B1601">
        <v>11</v>
      </c>
      <c r="C1601" t="s">
        <v>37</v>
      </c>
      <c r="D1601">
        <v>100</v>
      </c>
      <c r="E1601" t="s">
        <v>27</v>
      </c>
      <c r="F1601" t="s">
        <v>38</v>
      </c>
      <c r="G1601" t="s">
        <v>30</v>
      </c>
      <c r="H1601">
        <v>3</v>
      </c>
      <c r="I1601">
        <v>20.654</v>
      </c>
      <c r="J1601" t="s">
        <v>270</v>
      </c>
      <c r="K1601">
        <v>8208</v>
      </c>
      <c r="L1601">
        <v>8207</v>
      </c>
      <c r="M1601" t="str">
        <f t="shared" si="168"/>
        <v>Dog100OverACSR</v>
      </c>
      <c r="N1601" t="str">
        <f>+VLOOKUP(M1601,LineCode!$E:$F,2,0)</f>
        <v>3p_11kV_100_ACSR_Al_o</v>
      </c>
      <c r="R1601" t="s">
        <v>296</v>
      </c>
      <c r="S1601" t="str">
        <f t="shared" si="169"/>
        <v>Line.line_KOT_8208_8207</v>
      </c>
      <c r="T1601" t="str">
        <f t="shared" si="170"/>
        <v>Bus1=8208</v>
      </c>
      <c r="U1601" t="str">
        <f t="shared" si="171"/>
        <v>Bus2=8207</v>
      </c>
      <c r="V1601" t="str">
        <f t="shared" si="172"/>
        <v>phases=3</v>
      </c>
      <c r="W1601" t="str">
        <f t="shared" si="173"/>
        <v>Linecode=3p_11kV_100_ACSR_Al_o</v>
      </c>
      <c r="X1601" t="str">
        <f t="shared" si="174"/>
        <v>Length=20.654</v>
      </c>
      <c r="Y1601" t="s">
        <v>307</v>
      </c>
    </row>
    <row r="1602" spans="1:25" x14ac:dyDescent="0.25">
      <c r="A1602" t="s">
        <v>45</v>
      </c>
      <c r="B1602">
        <v>11</v>
      </c>
      <c r="C1602" t="s">
        <v>37</v>
      </c>
      <c r="D1602">
        <v>100</v>
      </c>
      <c r="E1602" t="s">
        <v>27</v>
      </c>
      <c r="F1602" t="s">
        <v>38</v>
      </c>
      <c r="G1602" t="s">
        <v>30</v>
      </c>
      <c r="H1602">
        <v>3</v>
      </c>
      <c r="I1602">
        <v>48.303899999999999</v>
      </c>
      <c r="J1602" t="s">
        <v>270</v>
      </c>
      <c r="K1602">
        <v>8207</v>
      </c>
      <c r="L1602">
        <v>8206</v>
      </c>
      <c r="M1602" t="str">
        <f t="shared" ref="M1602:M1665" si="175">C1602&amp;D1602&amp;F1602&amp;G1602</f>
        <v>Dog100OverACSR</v>
      </c>
      <c r="N1602" t="str">
        <f>+VLOOKUP(M1602,LineCode!$E:$F,2,0)</f>
        <v>3p_11kV_100_ACSR_Al_o</v>
      </c>
      <c r="R1602" t="s">
        <v>296</v>
      </c>
      <c r="S1602" t="str">
        <f t="shared" si="169"/>
        <v>Line.line_KOT_8207_8206</v>
      </c>
      <c r="T1602" t="str">
        <f t="shared" si="170"/>
        <v>Bus1=8207</v>
      </c>
      <c r="U1602" t="str">
        <f t="shared" si="171"/>
        <v>Bus2=8206</v>
      </c>
      <c r="V1602" t="str">
        <f t="shared" si="172"/>
        <v>phases=3</v>
      </c>
      <c r="W1602" t="str">
        <f t="shared" si="173"/>
        <v>Linecode=3p_11kV_100_ACSR_Al_o</v>
      </c>
      <c r="X1602" t="str">
        <f t="shared" si="174"/>
        <v>Length=48.3039</v>
      </c>
      <c r="Y1602" t="s">
        <v>307</v>
      </c>
    </row>
    <row r="1603" spans="1:25" x14ac:dyDescent="0.25">
      <c r="A1603" t="s">
        <v>45</v>
      </c>
      <c r="B1603">
        <v>11</v>
      </c>
      <c r="C1603" t="s">
        <v>37</v>
      </c>
      <c r="D1603">
        <v>100</v>
      </c>
      <c r="E1603" t="s">
        <v>27</v>
      </c>
      <c r="F1603" t="s">
        <v>38</v>
      </c>
      <c r="G1603" t="s">
        <v>30</v>
      </c>
      <c r="H1603">
        <v>3</v>
      </c>
      <c r="I1603">
        <v>19.315799999999999</v>
      </c>
      <c r="J1603" t="s">
        <v>270</v>
      </c>
      <c r="K1603">
        <v>8206</v>
      </c>
      <c r="L1603">
        <v>8205</v>
      </c>
      <c r="M1603" t="str">
        <f t="shared" si="175"/>
        <v>Dog100OverACSR</v>
      </c>
      <c r="N1603" t="str">
        <f>+VLOOKUP(M1603,LineCode!$E:$F,2,0)</f>
        <v>3p_11kV_100_ACSR_Al_o</v>
      </c>
      <c r="R1603" t="s">
        <v>296</v>
      </c>
      <c r="S1603" t="str">
        <f t="shared" ref="S1603:S1666" si="176">"Line.line_"&amp;J1603&amp;"_"&amp;K1603&amp;"_"&amp;L1603</f>
        <v>Line.line_KOT_8206_8205</v>
      </c>
      <c r="T1603" t="str">
        <f t="shared" ref="T1603:T1666" si="177">"Bus1="&amp;K1603</f>
        <v>Bus1=8206</v>
      </c>
      <c r="U1603" t="str">
        <f t="shared" ref="U1603:U1666" si="178">"Bus2="&amp;L1603</f>
        <v>Bus2=8205</v>
      </c>
      <c r="V1603" t="str">
        <f t="shared" ref="V1603:V1666" si="179">"phases="&amp;H1603</f>
        <v>phases=3</v>
      </c>
      <c r="W1603" t="str">
        <f t="shared" ref="W1603:W1666" si="180">"Linecode="&amp;N1603</f>
        <v>Linecode=3p_11kV_100_ACSR_Al_o</v>
      </c>
      <c r="X1603" t="str">
        <f t="shared" ref="X1603:X1666" si="181">"Length="&amp;I1603</f>
        <v>Length=19.3158</v>
      </c>
      <c r="Y1603" t="s">
        <v>307</v>
      </c>
    </row>
    <row r="1604" spans="1:25" x14ac:dyDescent="0.25">
      <c r="A1604" t="s">
        <v>45</v>
      </c>
      <c r="B1604">
        <v>11</v>
      </c>
      <c r="C1604" t="s">
        <v>37</v>
      </c>
      <c r="D1604">
        <v>100</v>
      </c>
      <c r="E1604" t="s">
        <v>27</v>
      </c>
      <c r="F1604" t="s">
        <v>38</v>
      </c>
      <c r="G1604" t="s">
        <v>30</v>
      </c>
      <c r="H1604">
        <v>3</v>
      </c>
      <c r="I1604">
        <v>8.1366099999999992</v>
      </c>
      <c r="J1604" t="s">
        <v>270</v>
      </c>
      <c r="K1604">
        <v>8205</v>
      </c>
      <c r="L1604">
        <v>8204</v>
      </c>
      <c r="M1604" t="str">
        <f t="shared" si="175"/>
        <v>Dog100OverACSR</v>
      </c>
      <c r="N1604" t="str">
        <f>+VLOOKUP(M1604,LineCode!$E:$F,2,0)</f>
        <v>3p_11kV_100_ACSR_Al_o</v>
      </c>
      <c r="R1604" t="s">
        <v>296</v>
      </c>
      <c r="S1604" t="str">
        <f t="shared" si="176"/>
        <v>Line.line_KOT_8205_8204</v>
      </c>
      <c r="T1604" t="str">
        <f t="shared" si="177"/>
        <v>Bus1=8205</v>
      </c>
      <c r="U1604" t="str">
        <f t="shared" si="178"/>
        <v>Bus2=8204</v>
      </c>
      <c r="V1604" t="str">
        <f t="shared" si="179"/>
        <v>phases=3</v>
      </c>
      <c r="W1604" t="str">
        <f t="shared" si="180"/>
        <v>Linecode=3p_11kV_100_ACSR_Al_o</v>
      </c>
      <c r="X1604" t="str">
        <f t="shared" si="181"/>
        <v>Length=8.13661</v>
      </c>
      <c r="Y1604" t="s">
        <v>307</v>
      </c>
    </row>
    <row r="1605" spans="1:25" x14ac:dyDescent="0.25">
      <c r="A1605" t="s">
        <v>45</v>
      </c>
      <c r="B1605">
        <v>11</v>
      </c>
      <c r="C1605" t="s">
        <v>37</v>
      </c>
      <c r="D1605">
        <v>100</v>
      </c>
      <c r="E1605" t="s">
        <v>27</v>
      </c>
      <c r="F1605" t="s">
        <v>38</v>
      </c>
      <c r="G1605" t="s">
        <v>30</v>
      </c>
      <c r="H1605">
        <v>3</v>
      </c>
      <c r="I1605">
        <v>36.328099999999999</v>
      </c>
      <c r="J1605" t="s">
        <v>270</v>
      </c>
      <c r="K1605">
        <v>8204</v>
      </c>
      <c r="L1605">
        <v>8203</v>
      </c>
      <c r="M1605" t="str">
        <f t="shared" si="175"/>
        <v>Dog100OverACSR</v>
      </c>
      <c r="N1605" t="str">
        <f>+VLOOKUP(M1605,LineCode!$E:$F,2,0)</f>
        <v>3p_11kV_100_ACSR_Al_o</v>
      </c>
      <c r="R1605" t="s">
        <v>296</v>
      </c>
      <c r="S1605" t="str">
        <f t="shared" si="176"/>
        <v>Line.line_KOT_8204_8203</v>
      </c>
      <c r="T1605" t="str">
        <f t="shared" si="177"/>
        <v>Bus1=8204</v>
      </c>
      <c r="U1605" t="str">
        <f t="shared" si="178"/>
        <v>Bus2=8203</v>
      </c>
      <c r="V1605" t="str">
        <f t="shared" si="179"/>
        <v>phases=3</v>
      </c>
      <c r="W1605" t="str">
        <f t="shared" si="180"/>
        <v>Linecode=3p_11kV_100_ACSR_Al_o</v>
      </c>
      <c r="X1605" t="str">
        <f t="shared" si="181"/>
        <v>Length=36.3281</v>
      </c>
      <c r="Y1605" t="s">
        <v>307</v>
      </c>
    </row>
    <row r="1606" spans="1:25" x14ac:dyDescent="0.25">
      <c r="A1606" t="s">
        <v>45</v>
      </c>
      <c r="B1606">
        <v>11</v>
      </c>
      <c r="C1606" t="s">
        <v>37</v>
      </c>
      <c r="D1606">
        <v>100</v>
      </c>
      <c r="E1606" t="s">
        <v>27</v>
      </c>
      <c r="F1606" t="s">
        <v>38</v>
      </c>
      <c r="G1606" t="s">
        <v>30</v>
      </c>
      <c r="H1606">
        <v>3</v>
      </c>
      <c r="I1606">
        <v>54.109400000000001</v>
      </c>
      <c r="J1606" t="s">
        <v>270</v>
      </c>
      <c r="K1606">
        <v>8203</v>
      </c>
      <c r="L1606">
        <v>8202</v>
      </c>
      <c r="M1606" t="str">
        <f t="shared" si="175"/>
        <v>Dog100OverACSR</v>
      </c>
      <c r="N1606" t="str">
        <f>+VLOOKUP(M1606,LineCode!$E:$F,2,0)</f>
        <v>3p_11kV_100_ACSR_Al_o</v>
      </c>
      <c r="R1606" t="s">
        <v>296</v>
      </c>
      <c r="S1606" t="str">
        <f t="shared" si="176"/>
        <v>Line.line_KOT_8203_8202</v>
      </c>
      <c r="T1606" t="str">
        <f t="shared" si="177"/>
        <v>Bus1=8203</v>
      </c>
      <c r="U1606" t="str">
        <f t="shared" si="178"/>
        <v>Bus2=8202</v>
      </c>
      <c r="V1606" t="str">
        <f t="shared" si="179"/>
        <v>phases=3</v>
      </c>
      <c r="W1606" t="str">
        <f t="shared" si="180"/>
        <v>Linecode=3p_11kV_100_ACSR_Al_o</v>
      </c>
      <c r="X1606" t="str">
        <f t="shared" si="181"/>
        <v>Length=54.1094</v>
      </c>
      <c r="Y1606" t="s">
        <v>307</v>
      </c>
    </row>
    <row r="1607" spans="1:25" x14ac:dyDescent="0.25">
      <c r="A1607" t="s">
        <v>45</v>
      </c>
      <c r="B1607">
        <v>11</v>
      </c>
      <c r="C1607" t="s">
        <v>37</v>
      </c>
      <c r="D1607">
        <v>100</v>
      </c>
      <c r="E1607" t="s">
        <v>27</v>
      </c>
      <c r="F1607" t="s">
        <v>38</v>
      </c>
      <c r="G1607" t="s">
        <v>30</v>
      </c>
      <c r="H1607">
        <v>3</v>
      </c>
      <c r="I1607">
        <v>17.512</v>
      </c>
      <c r="J1607" t="s">
        <v>270</v>
      </c>
      <c r="K1607">
        <v>8202</v>
      </c>
      <c r="L1607">
        <v>8201</v>
      </c>
      <c r="M1607" t="str">
        <f t="shared" si="175"/>
        <v>Dog100OverACSR</v>
      </c>
      <c r="N1607" t="str">
        <f>+VLOOKUP(M1607,LineCode!$E:$F,2,0)</f>
        <v>3p_11kV_100_ACSR_Al_o</v>
      </c>
      <c r="R1607" t="s">
        <v>296</v>
      </c>
      <c r="S1607" t="str">
        <f t="shared" si="176"/>
        <v>Line.line_KOT_8202_8201</v>
      </c>
      <c r="T1607" t="str">
        <f t="shared" si="177"/>
        <v>Bus1=8202</v>
      </c>
      <c r="U1607" t="str">
        <f t="shared" si="178"/>
        <v>Bus2=8201</v>
      </c>
      <c r="V1607" t="str">
        <f t="shared" si="179"/>
        <v>phases=3</v>
      </c>
      <c r="W1607" t="str">
        <f t="shared" si="180"/>
        <v>Linecode=3p_11kV_100_ACSR_Al_o</v>
      </c>
      <c r="X1607" t="str">
        <f t="shared" si="181"/>
        <v>Length=17.512</v>
      </c>
      <c r="Y1607" t="s">
        <v>307</v>
      </c>
    </row>
    <row r="1608" spans="1:25" x14ac:dyDescent="0.25">
      <c r="A1608" t="s">
        <v>45</v>
      </c>
      <c r="B1608">
        <v>11</v>
      </c>
      <c r="C1608" t="s">
        <v>37</v>
      </c>
      <c r="D1608">
        <v>100</v>
      </c>
      <c r="E1608" t="s">
        <v>27</v>
      </c>
      <c r="F1608" t="s">
        <v>38</v>
      </c>
      <c r="G1608" t="s">
        <v>30</v>
      </c>
      <c r="H1608">
        <v>3</v>
      </c>
      <c r="I1608">
        <v>29.325199999999999</v>
      </c>
      <c r="J1608" t="s">
        <v>270</v>
      </c>
      <c r="K1608">
        <v>8219</v>
      </c>
      <c r="L1608">
        <v>8220</v>
      </c>
      <c r="M1608" t="str">
        <f t="shared" si="175"/>
        <v>Dog100OverACSR</v>
      </c>
      <c r="N1608" t="str">
        <f>+VLOOKUP(M1608,LineCode!$E:$F,2,0)</f>
        <v>3p_11kV_100_ACSR_Al_o</v>
      </c>
      <c r="R1608" t="s">
        <v>296</v>
      </c>
      <c r="S1608" t="str">
        <f t="shared" si="176"/>
        <v>Line.line_KOT_8219_8220</v>
      </c>
      <c r="T1608" t="str">
        <f t="shared" si="177"/>
        <v>Bus1=8219</v>
      </c>
      <c r="U1608" t="str">
        <f t="shared" si="178"/>
        <v>Bus2=8220</v>
      </c>
      <c r="V1608" t="str">
        <f t="shared" si="179"/>
        <v>phases=3</v>
      </c>
      <c r="W1608" t="str">
        <f t="shared" si="180"/>
        <v>Linecode=3p_11kV_100_ACSR_Al_o</v>
      </c>
      <c r="X1608" t="str">
        <f t="shared" si="181"/>
        <v>Length=29.3252</v>
      </c>
      <c r="Y1608" t="s">
        <v>307</v>
      </c>
    </row>
    <row r="1609" spans="1:25" x14ac:dyDescent="0.25">
      <c r="A1609" t="s">
        <v>45</v>
      </c>
      <c r="B1609">
        <v>11</v>
      </c>
      <c r="C1609" t="s">
        <v>37</v>
      </c>
      <c r="D1609">
        <v>100</v>
      </c>
      <c r="E1609" t="s">
        <v>27</v>
      </c>
      <c r="F1609" t="s">
        <v>38</v>
      </c>
      <c r="G1609" t="s">
        <v>30</v>
      </c>
      <c r="H1609">
        <v>3</v>
      </c>
      <c r="I1609">
        <v>17.8109</v>
      </c>
      <c r="J1609" t="s">
        <v>270</v>
      </c>
      <c r="K1609">
        <v>8220</v>
      </c>
      <c r="L1609">
        <v>8221</v>
      </c>
      <c r="M1609" t="str">
        <f t="shared" si="175"/>
        <v>Dog100OverACSR</v>
      </c>
      <c r="N1609" t="str">
        <f>+VLOOKUP(M1609,LineCode!$E:$F,2,0)</f>
        <v>3p_11kV_100_ACSR_Al_o</v>
      </c>
      <c r="R1609" t="s">
        <v>296</v>
      </c>
      <c r="S1609" t="str">
        <f t="shared" si="176"/>
        <v>Line.line_KOT_8220_8221</v>
      </c>
      <c r="T1609" t="str">
        <f t="shared" si="177"/>
        <v>Bus1=8220</v>
      </c>
      <c r="U1609" t="str">
        <f t="shared" si="178"/>
        <v>Bus2=8221</v>
      </c>
      <c r="V1609" t="str">
        <f t="shared" si="179"/>
        <v>phases=3</v>
      </c>
      <c r="W1609" t="str">
        <f t="shared" si="180"/>
        <v>Linecode=3p_11kV_100_ACSR_Al_o</v>
      </c>
      <c r="X1609" t="str">
        <f t="shared" si="181"/>
        <v>Length=17.8109</v>
      </c>
      <c r="Y1609" t="s">
        <v>307</v>
      </c>
    </row>
    <row r="1610" spans="1:25" x14ac:dyDescent="0.25">
      <c r="A1610" t="s">
        <v>45</v>
      </c>
      <c r="B1610">
        <v>11</v>
      </c>
      <c r="C1610" t="s">
        <v>37</v>
      </c>
      <c r="D1610">
        <v>100</v>
      </c>
      <c r="E1610" t="s">
        <v>27</v>
      </c>
      <c r="F1610" t="s">
        <v>38</v>
      </c>
      <c r="G1610" t="s">
        <v>30</v>
      </c>
      <c r="H1610">
        <v>3</v>
      </c>
      <c r="I1610">
        <v>23.545400000000001</v>
      </c>
      <c r="J1610" t="s">
        <v>270</v>
      </c>
      <c r="K1610">
        <v>8221</v>
      </c>
      <c r="L1610">
        <v>8222</v>
      </c>
      <c r="M1610" t="str">
        <f t="shared" si="175"/>
        <v>Dog100OverACSR</v>
      </c>
      <c r="N1610" t="str">
        <f>+VLOOKUP(M1610,LineCode!$E:$F,2,0)</f>
        <v>3p_11kV_100_ACSR_Al_o</v>
      </c>
      <c r="R1610" t="s">
        <v>296</v>
      </c>
      <c r="S1610" t="str">
        <f t="shared" si="176"/>
        <v>Line.line_KOT_8221_8222</v>
      </c>
      <c r="T1610" t="str">
        <f t="shared" si="177"/>
        <v>Bus1=8221</v>
      </c>
      <c r="U1610" t="str">
        <f t="shared" si="178"/>
        <v>Bus2=8222</v>
      </c>
      <c r="V1610" t="str">
        <f t="shared" si="179"/>
        <v>phases=3</v>
      </c>
      <c r="W1610" t="str">
        <f t="shared" si="180"/>
        <v>Linecode=3p_11kV_100_ACSR_Al_o</v>
      </c>
      <c r="X1610" t="str">
        <f t="shared" si="181"/>
        <v>Length=23.5454</v>
      </c>
      <c r="Y1610" t="s">
        <v>307</v>
      </c>
    </row>
    <row r="1611" spans="1:25" x14ac:dyDescent="0.25">
      <c r="A1611" t="s">
        <v>45</v>
      </c>
      <c r="B1611">
        <v>11</v>
      </c>
      <c r="C1611" t="s">
        <v>37</v>
      </c>
      <c r="D1611">
        <v>100</v>
      </c>
      <c r="E1611" t="s">
        <v>27</v>
      </c>
      <c r="F1611" t="s">
        <v>38</v>
      </c>
      <c r="G1611" t="s">
        <v>30</v>
      </c>
      <c r="H1611">
        <v>3</v>
      </c>
      <c r="I1611">
        <v>30.954699999999999</v>
      </c>
      <c r="J1611" t="s">
        <v>270</v>
      </c>
      <c r="K1611">
        <v>8222</v>
      </c>
      <c r="L1611">
        <v>8223</v>
      </c>
      <c r="M1611" t="str">
        <f t="shared" si="175"/>
        <v>Dog100OverACSR</v>
      </c>
      <c r="N1611" t="str">
        <f>+VLOOKUP(M1611,LineCode!$E:$F,2,0)</f>
        <v>3p_11kV_100_ACSR_Al_o</v>
      </c>
      <c r="R1611" t="s">
        <v>296</v>
      </c>
      <c r="S1611" t="str">
        <f t="shared" si="176"/>
        <v>Line.line_KOT_8222_8223</v>
      </c>
      <c r="T1611" t="str">
        <f t="shared" si="177"/>
        <v>Bus1=8222</v>
      </c>
      <c r="U1611" t="str">
        <f t="shared" si="178"/>
        <v>Bus2=8223</v>
      </c>
      <c r="V1611" t="str">
        <f t="shared" si="179"/>
        <v>phases=3</v>
      </c>
      <c r="W1611" t="str">
        <f t="shared" si="180"/>
        <v>Linecode=3p_11kV_100_ACSR_Al_o</v>
      </c>
      <c r="X1611" t="str">
        <f t="shared" si="181"/>
        <v>Length=30.9547</v>
      </c>
      <c r="Y1611" t="s">
        <v>307</v>
      </c>
    </row>
    <row r="1612" spans="1:25" x14ac:dyDescent="0.25">
      <c r="A1612" t="s">
        <v>45</v>
      </c>
      <c r="B1612">
        <v>11</v>
      </c>
      <c r="C1612" t="s">
        <v>37</v>
      </c>
      <c r="D1612">
        <v>100</v>
      </c>
      <c r="E1612" t="s">
        <v>27</v>
      </c>
      <c r="F1612" t="s">
        <v>38</v>
      </c>
      <c r="G1612" t="s">
        <v>30</v>
      </c>
      <c r="H1612">
        <v>3</v>
      </c>
      <c r="I1612">
        <v>8.2323299999999993</v>
      </c>
      <c r="J1612" t="s">
        <v>270</v>
      </c>
      <c r="K1612">
        <v>8223</v>
      </c>
      <c r="L1612">
        <v>8224</v>
      </c>
      <c r="M1612" t="str">
        <f t="shared" si="175"/>
        <v>Dog100OverACSR</v>
      </c>
      <c r="N1612" t="str">
        <f>+VLOOKUP(M1612,LineCode!$E:$F,2,0)</f>
        <v>3p_11kV_100_ACSR_Al_o</v>
      </c>
      <c r="R1612" t="s">
        <v>296</v>
      </c>
      <c r="S1612" t="str">
        <f t="shared" si="176"/>
        <v>Line.line_KOT_8223_8224</v>
      </c>
      <c r="T1612" t="str">
        <f t="shared" si="177"/>
        <v>Bus1=8223</v>
      </c>
      <c r="U1612" t="str">
        <f t="shared" si="178"/>
        <v>Bus2=8224</v>
      </c>
      <c r="V1612" t="str">
        <f t="shared" si="179"/>
        <v>phases=3</v>
      </c>
      <c r="W1612" t="str">
        <f t="shared" si="180"/>
        <v>Linecode=3p_11kV_100_ACSR_Al_o</v>
      </c>
      <c r="X1612" t="str">
        <f t="shared" si="181"/>
        <v>Length=8.23233</v>
      </c>
      <c r="Y1612" t="s">
        <v>307</v>
      </c>
    </row>
    <row r="1613" spans="1:25" x14ac:dyDescent="0.25">
      <c r="A1613" t="s">
        <v>45</v>
      </c>
      <c r="B1613">
        <v>11</v>
      </c>
      <c r="C1613" t="s">
        <v>37</v>
      </c>
      <c r="D1613">
        <v>100</v>
      </c>
      <c r="E1613" t="s">
        <v>27</v>
      </c>
      <c r="F1613" t="s">
        <v>38</v>
      </c>
      <c r="G1613" t="s">
        <v>30</v>
      </c>
      <c r="H1613">
        <v>3</v>
      </c>
      <c r="I1613">
        <v>4.07437</v>
      </c>
      <c r="J1613" t="s">
        <v>270</v>
      </c>
      <c r="K1613">
        <v>8224</v>
      </c>
      <c r="L1613">
        <v>8225</v>
      </c>
      <c r="M1613" t="str">
        <f t="shared" si="175"/>
        <v>Dog100OverACSR</v>
      </c>
      <c r="N1613" t="str">
        <f>+VLOOKUP(M1613,LineCode!$E:$F,2,0)</f>
        <v>3p_11kV_100_ACSR_Al_o</v>
      </c>
      <c r="R1613" t="s">
        <v>296</v>
      </c>
      <c r="S1613" t="str">
        <f t="shared" si="176"/>
        <v>Line.line_KOT_8224_8225</v>
      </c>
      <c r="T1613" t="str">
        <f t="shared" si="177"/>
        <v>Bus1=8224</v>
      </c>
      <c r="U1613" t="str">
        <f t="shared" si="178"/>
        <v>Bus2=8225</v>
      </c>
      <c r="V1613" t="str">
        <f t="shared" si="179"/>
        <v>phases=3</v>
      </c>
      <c r="W1613" t="str">
        <f t="shared" si="180"/>
        <v>Linecode=3p_11kV_100_ACSR_Al_o</v>
      </c>
      <c r="X1613" t="str">
        <f t="shared" si="181"/>
        <v>Length=4.07437</v>
      </c>
      <c r="Y1613" t="s">
        <v>307</v>
      </c>
    </row>
    <row r="1614" spans="1:25" x14ac:dyDescent="0.25">
      <c r="A1614" t="s">
        <v>45</v>
      </c>
      <c r="B1614">
        <v>11</v>
      </c>
      <c r="C1614" t="s">
        <v>37</v>
      </c>
      <c r="D1614">
        <v>100</v>
      </c>
      <c r="E1614" t="s">
        <v>27</v>
      </c>
      <c r="F1614" t="s">
        <v>38</v>
      </c>
      <c r="G1614" t="s">
        <v>30</v>
      </c>
      <c r="H1614">
        <v>3</v>
      </c>
      <c r="I1614">
        <v>22.312999999999999</v>
      </c>
      <c r="J1614" t="s">
        <v>270</v>
      </c>
      <c r="K1614">
        <v>8218</v>
      </c>
      <c r="L1614">
        <v>8226</v>
      </c>
      <c r="M1614" t="str">
        <f t="shared" si="175"/>
        <v>Dog100OverACSR</v>
      </c>
      <c r="N1614" t="str">
        <f>+VLOOKUP(M1614,LineCode!$E:$F,2,0)</f>
        <v>3p_11kV_100_ACSR_Al_o</v>
      </c>
      <c r="R1614" t="s">
        <v>296</v>
      </c>
      <c r="S1614" t="str">
        <f t="shared" si="176"/>
        <v>Line.line_KOT_8218_8226</v>
      </c>
      <c r="T1614" t="str">
        <f t="shared" si="177"/>
        <v>Bus1=8218</v>
      </c>
      <c r="U1614" t="str">
        <f t="shared" si="178"/>
        <v>Bus2=8226</v>
      </c>
      <c r="V1614" t="str">
        <f t="shared" si="179"/>
        <v>phases=3</v>
      </c>
      <c r="W1614" t="str">
        <f t="shared" si="180"/>
        <v>Linecode=3p_11kV_100_ACSR_Al_o</v>
      </c>
      <c r="X1614" t="str">
        <f t="shared" si="181"/>
        <v>Length=22.313</v>
      </c>
      <c r="Y1614" t="s">
        <v>307</v>
      </c>
    </row>
    <row r="1615" spans="1:25" x14ac:dyDescent="0.25">
      <c r="A1615" t="s">
        <v>45</v>
      </c>
      <c r="B1615">
        <v>11</v>
      </c>
      <c r="C1615" t="s">
        <v>37</v>
      </c>
      <c r="D1615">
        <v>100</v>
      </c>
      <c r="E1615" t="s">
        <v>27</v>
      </c>
      <c r="F1615" t="s">
        <v>38</v>
      </c>
      <c r="G1615" t="s">
        <v>30</v>
      </c>
      <c r="H1615">
        <v>3</v>
      </c>
      <c r="I1615">
        <v>19.349299999999999</v>
      </c>
      <c r="J1615" t="s">
        <v>270</v>
      </c>
      <c r="K1615">
        <v>8226</v>
      </c>
      <c r="L1615">
        <v>8227</v>
      </c>
      <c r="M1615" t="str">
        <f t="shared" si="175"/>
        <v>Dog100OverACSR</v>
      </c>
      <c r="N1615" t="str">
        <f>+VLOOKUP(M1615,LineCode!$E:$F,2,0)</f>
        <v>3p_11kV_100_ACSR_Al_o</v>
      </c>
      <c r="R1615" t="s">
        <v>296</v>
      </c>
      <c r="S1615" t="str">
        <f t="shared" si="176"/>
        <v>Line.line_KOT_8226_8227</v>
      </c>
      <c r="T1615" t="str">
        <f t="shared" si="177"/>
        <v>Bus1=8226</v>
      </c>
      <c r="U1615" t="str">
        <f t="shared" si="178"/>
        <v>Bus2=8227</v>
      </c>
      <c r="V1615" t="str">
        <f t="shared" si="179"/>
        <v>phases=3</v>
      </c>
      <c r="W1615" t="str">
        <f t="shared" si="180"/>
        <v>Linecode=3p_11kV_100_ACSR_Al_o</v>
      </c>
      <c r="X1615" t="str">
        <f t="shared" si="181"/>
        <v>Length=19.3493</v>
      </c>
      <c r="Y1615" t="s">
        <v>307</v>
      </c>
    </row>
    <row r="1616" spans="1:25" x14ac:dyDescent="0.25">
      <c r="A1616" t="s">
        <v>45</v>
      </c>
      <c r="B1616">
        <v>11</v>
      </c>
      <c r="C1616" t="s">
        <v>37</v>
      </c>
      <c r="D1616">
        <v>100</v>
      </c>
      <c r="E1616" t="s">
        <v>27</v>
      </c>
      <c r="F1616" t="s">
        <v>38</v>
      </c>
      <c r="G1616" t="s">
        <v>30</v>
      </c>
      <c r="H1616">
        <v>3</v>
      </c>
      <c r="I1616">
        <v>32.594000000000001</v>
      </c>
      <c r="J1616" t="s">
        <v>270</v>
      </c>
      <c r="K1616">
        <v>8227</v>
      </c>
      <c r="L1616">
        <v>8228</v>
      </c>
      <c r="M1616" t="str">
        <f t="shared" si="175"/>
        <v>Dog100OverACSR</v>
      </c>
      <c r="N1616" t="str">
        <f>+VLOOKUP(M1616,LineCode!$E:$F,2,0)</f>
        <v>3p_11kV_100_ACSR_Al_o</v>
      </c>
      <c r="R1616" t="s">
        <v>296</v>
      </c>
      <c r="S1616" t="str">
        <f t="shared" si="176"/>
        <v>Line.line_KOT_8227_8228</v>
      </c>
      <c r="T1616" t="str">
        <f t="shared" si="177"/>
        <v>Bus1=8227</v>
      </c>
      <c r="U1616" t="str">
        <f t="shared" si="178"/>
        <v>Bus2=8228</v>
      </c>
      <c r="V1616" t="str">
        <f t="shared" si="179"/>
        <v>phases=3</v>
      </c>
      <c r="W1616" t="str">
        <f t="shared" si="180"/>
        <v>Linecode=3p_11kV_100_ACSR_Al_o</v>
      </c>
      <c r="X1616" t="str">
        <f t="shared" si="181"/>
        <v>Length=32.594</v>
      </c>
      <c r="Y1616" t="s">
        <v>307</v>
      </c>
    </row>
    <row r="1617" spans="1:25" x14ac:dyDescent="0.25">
      <c r="A1617" t="s">
        <v>45</v>
      </c>
      <c r="B1617">
        <v>11</v>
      </c>
      <c r="C1617" t="s">
        <v>37</v>
      </c>
      <c r="D1617">
        <v>100</v>
      </c>
      <c r="E1617" t="s">
        <v>27</v>
      </c>
      <c r="F1617" t="s">
        <v>38</v>
      </c>
      <c r="G1617" t="s">
        <v>30</v>
      </c>
      <c r="H1617">
        <v>3</v>
      </c>
      <c r="I1617">
        <v>41.736800000000002</v>
      </c>
      <c r="J1617" t="s">
        <v>270</v>
      </c>
      <c r="K1617">
        <v>8228</v>
      </c>
      <c r="L1617">
        <v>8229</v>
      </c>
      <c r="M1617" t="str">
        <f t="shared" si="175"/>
        <v>Dog100OverACSR</v>
      </c>
      <c r="N1617" t="str">
        <f>+VLOOKUP(M1617,LineCode!$E:$F,2,0)</f>
        <v>3p_11kV_100_ACSR_Al_o</v>
      </c>
      <c r="R1617" t="s">
        <v>296</v>
      </c>
      <c r="S1617" t="str">
        <f t="shared" si="176"/>
        <v>Line.line_KOT_8228_8229</v>
      </c>
      <c r="T1617" t="str">
        <f t="shared" si="177"/>
        <v>Bus1=8228</v>
      </c>
      <c r="U1617" t="str">
        <f t="shared" si="178"/>
        <v>Bus2=8229</v>
      </c>
      <c r="V1617" t="str">
        <f t="shared" si="179"/>
        <v>phases=3</v>
      </c>
      <c r="W1617" t="str">
        <f t="shared" si="180"/>
        <v>Linecode=3p_11kV_100_ACSR_Al_o</v>
      </c>
      <c r="X1617" t="str">
        <f t="shared" si="181"/>
        <v>Length=41.7368</v>
      </c>
      <c r="Y1617" t="s">
        <v>307</v>
      </c>
    </row>
    <row r="1618" spans="1:25" x14ac:dyDescent="0.25">
      <c r="A1618" t="s">
        <v>45</v>
      </c>
      <c r="B1618">
        <v>11</v>
      </c>
      <c r="C1618" t="s">
        <v>42</v>
      </c>
      <c r="D1618">
        <v>120</v>
      </c>
      <c r="E1618" t="s">
        <v>27</v>
      </c>
      <c r="F1618" t="s">
        <v>28</v>
      </c>
      <c r="G1618" t="s">
        <v>49</v>
      </c>
      <c r="H1618">
        <v>3</v>
      </c>
      <c r="I1618">
        <v>35.444200000000002</v>
      </c>
      <c r="J1618" t="s">
        <v>270</v>
      </c>
      <c r="K1618">
        <v>8229</v>
      </c>
      <c r="L1618">
        <v>8230</v>
      </c>
      <c r="M1618" t="str">
        <f t="shared" si="175"/>
        <v>XLPE120UnderCovered</v>
      </c>
      <c r="N1618" t="str">
        <f>+VLOOKUP(M1618,LineCode!$E:$F,2,0)</f>
        <v>3p_11kV_120_XLPE_Al_u</v>
      </c>
      <c r="R1618" t="s">
        <v>296</v>
      </c>
      <c r="S1618" t="str">
        <f t="shared" si="176"/>
        <v>Line.line_KOT_8229_8230</v>
      </c>
      <c r="T1618" t="str">
        <f t="shared" si="177"/>
        <v>Bus1=8229</v>
      </c>
      <c r="U1618" t="str">
        <f t="shared" si="178"/>
        <v>Bus2=8230</v>
      </c>
      <c r="V1618" t="str">
        <f t="shared" si="179"/>
        <v>phases=3</v>
      </c>
      <c r="W1618" t="str">
        <f t="shared" si="180"/>
        <v>Linecode=3p_11kV_120_XLPE_Al_u</v>
      </c>
      <c r="X1618" t="str">
        <f t="shared" si="181"/>
        <v>Length=35.4442</v>
      </c>
      <c r="Y1618" t="s">
        <v>307</v>
      </c>
    </row>
    <row r="1619" spans="1:25" x14ac:dyDescent="0.25">
      <c r="A1619" t="s">
        <v>45</v>
      </c>
      <c r="B1619">
        <v>11</v>
      </c>
      <c r="C1619" t="s">
        <v>42</v>
      </c>
      <c r="D1619">
        <v>120</v>
      </c>
      <c r="E1619" t="s">
        <v>27</v>
      </c>
      <c r="F1619" t="s">
        <v>28</v>
      </c>
      <c r="G1619" t="s">
        <v>49</v>
      </c>
      <c r="H1619">
        <v>3</v>
      </c>
      <c r="I1619">
        <v>66.951700000000002</v>
      </c>
      <c r="J1619" t="s">
        <v>270</v>
      </c>
      <c r="K1619">
        <v>8230</v>
      </c>
      <c r="L1619">
        <v>8231</v>
      </c>
      <c r="M1619" t="str">
        <f t="shared" si="175"/>
        <v>XLPE120UnderCovered</v>
      </c>
      <c r="N1619" t="str">
        <f>+VLOOKUP(M1619,LineCode!$E:$F,2,0)</f>
        <v>3p_11kV_120_XLPE_Al_u</v>
      </c>
      <c r="R1619" t="s">
        <v>296</v>
      </c>
      <c r="S1619" t="str">
        <f t="shared" si="176"/>
        <v>Line.line_KOT_8230_8231</v>
      </c>
      <c r="T1619" t="str">
        <f t="shared" si="177"/>
        <v>Bus1=8230</v>
      </c>
      <c r="U1619" t="str">
        <f t="shared" si="178"/>
        <v>Bus2=8231</v>
      </c>
      <c r="V1619" t="str">
        <f t="shared" si="179"/>
        <v>phases=3</v>
      </c>
      <c r="W1619" t="str">
        <f t="shared" si="180"/>
        <v>Linecode=3p_11kV_120_XLPE_Al_u</v>
      </c>
      <c r="X1619" t="str">
        <f t="shared" si="181"/>
        <v>Length=66.9517</v>
      </c>
      <c r="Y1619" t="s">
        <v>307</v>
      </c>
    </row>
    <row r="1620" spans="1:25" x14ac:dyDescent="0.25">
      <c r="A1620" t="s">
        <v>45</v>
      </c>
      <c r="B1620">
        <v>11</v>
      </c>
      <c r="C1620" t="s">
        <v>42</v>
      </c>
      <c r="D1620">
        <v>120</v>
      </c>
      <c r="E1620" t="s">
        <v>27</v>
      </c>
      <c r="F1620" t="s">
        <v>28</v>
      </c>
      <c r="G1620" t="s">
        <v>49</v>
      </c>
      <c r="H1620">
        <v>3</v>
      </c>
      <c r="I1620">
        <v>60.287500000000001</v>
      </c>
      <c r="J1620" t="s">
        <v>270</v>
      </c>
      <c r="K1620">
        <v>8231</v>
      </c>
      <c r="L1620">
        <v>8232</v>
      </c>
      <c r="M1620" t="str">
        <f t="shared" si="175"/>
        <v>XLPE120UnderCovered</v>
      </c>
      <c r="N1620" t="str">
        <f>+VLOOKUP(M1620,LineCode!$E:$F,2,0)</f>
        <v>3p_11kV_120_XLPE_Al_u</v>
      </c>
      <c r="R1620" t="s">
        <v>296</v>
      </c>
      <c r="S1620" t="str">
        <f t="shared" si="176"/>
        <v>Line.line_KOT_8231_8232</v>
      </c>
      <c r="T1620" t="str">
        <f t="shared" si="177"/>
        <v>Bus1=8231</v>
      </c>
      <c r="U1620" t="str">
        <f t="shared" si="178"/>
        <v>Bus2=8232</v>
      </c>
      <c r="V1620" t="str">
        <f t="shared" si="179"/>
        <v>phases=3</v>
      </c>
      <c r="W1620" t="str">
        <f t="shared" si="180"/>
        <v>Linecode=3p_11kV_120_XLPE_Al_u</v>
      </c>
      <c r="X1620" t="str">
        <f t="shared" si="181"/>
        <v>Length=60.2875</v>
      </c>
      <c r="Y1620" t="s">
        <v>307</v>
      </c>
    </row>
    <row r="1621" spans="1:25" x14ac:dyDescent="0.25">
      <c r="A1621" t="s">
        <v>45</v>
      </c>
      <c r="B1621">
        <v>11</v>
      </c>
      <c r="C1621" t="s">
        <v>42</v>
      </c>
      <c r="D1621">
        <v>120</v>
      </c>
      <c r="E1621" t="s">
        <v>27</v>
      </c>
      <c r="F1621" t="s">
        <v>28</v>
      </c>
      <c r="G1621" t="s">
        <v>49</v>
      </c>
      <c r="H1621">
        <v>3</v>
      </c>
      <c r="I1621">
        <v>61.485399999999998</v>
      </c>
      <c r="J1621" t="s">
        <v>270</v>
      </c>
      <c r="K1621">
        <v>8232</v>
      </c>
      <c r="L1621">
        <v>8233</v>
      </c>
      <c r="M1621" t="str">
        <f t="shared" si="175"/>
        <v>XLPE120UnderCovered</v>
      </c>
      <c r="N1621" t="str">
        <f>+VLOOKUP(M1621,LineCode!$E:$F,2,0)</f>
        <v>3p_11kV_120_XLPE_Al_u</v>
      </c>
      <c r="R1621" t="s">
        <v>296</v>
      </c>
      <c r="S1621" t="str">
        <f t="shared" si="176"/>
        <v>Line.line_KOT_8232_8233</v>
      </c>
      <c r="T1621" t="str">
        <f t="shared" si="177"/>
        <v>Bus1=8232</v>
      </c>
      <c r="U1621" t="str">
        <f t="shared" si="178"/>
        <v>Bus2=8233</v>
      </c>
      <c r="V1621" t="str">
        <f t="shared" si="179"/>
        <v>phases=3</v>
      </c>
      <c r="W1621" t="str">
        <f t="shared" si="180"/>
        <v>Linecode=3p_11kV_120_XLPE_Al_u</v>
      </c>
      <c r="X1621" t="str">
        <f t="shared" si="181"/>
        <v>Length=61.4854</v>
      </c>
      <c r="Y1621" t="s">
        <v>307</v>
      </c>
    </row>
    <row r="1622" spans="1:25" x14ac:dyDescent="0.25">
      <c r="A1622" t="s">
        <v>45</v>
      </c>
      <c r="B1622">
        <v>11</v>
      </c>
      <c r="C1622" t="s">
        <v>42</v>
      </c>
      <c r="D1622">
        <v>120</v>
      </c>
      <c r="E1622" t="s">
        <v>27</v>
      </c>
      <c r="F1622" t="s">
        <v>28</v>
      </c>
      <c r="G1622" t="s">
        <v>49</v>
      </c>
      <c r="H1622">
        <v>3</v>
      </c>
      <c r="I1622">
        <v>55.521599999999999</v>
      </c>
      <c r="J1622" t="s">
        <v>270</v>
      </c>
      <c r="K1622">
        <v>8233</v>
      </c>
      <c r="L1622">
        <v>8234</v>
      </c>
      <c r="M1622" t="str">
        <f t="shared" si="175"/>
        <v>XLPE120UnderCovered</v>
      </c>
      <c r="N1622" t="str">
        <f>+VLOOKUP(M1622,LineCode!$E:$F,2,0)</f>
        <v>3p_11kV_120_XLPE_Al_u</v>
      </c>
      <c r="R1622" t="s">
        <v>296</v>
      </c>
      <c r="S1622" t="str">
        <f t="shared" si="176"/>
        <v>Line.line_KOT_8233_8234</v>
      </c>
      <c r="T1622" t="str">
        <f t="shared" si="177"/>
        <v>Bus1=8233</v>
      </c>
      <c r="U1622" t="str">
        <f t="shared" si="178"/>
        <v>Bus2=8234</v>
      </c>
      <c r="V1622" t="str">
        <f t="shared" si="179"/>
        <v>phases=3</v>
      </c>
      <c r="W1622" t="str">
        <f t="shared" si="180"/>
        <v>Linecode=3p_11kV_120_XLPE_Al_u</v>
      </c>
      <c r="X1622" t="str">
        <f t="shared" si="181"/>
        <v>Length=55.5216</v>
      </c>
      <c r="Y1622" t="s">
        <v>307</v>
      </c>
    </row>
    <row r="1623" spans="1:25" x14ac:dyDescent="0.25">
      <c r="A1623" t="s">
        <v>45</v>
      </c>
      <c r="B1623">
        <v>11</v>
      </c>
      <c r="C1623" t="s">
        <v>42</v>
      </c>
      <c r="D1623">
        <v>120</v>
      </c>
      <c r="E1623" t="s">
        <v>27</v>
      </c>
      <c r="F1623" t="s">
        <v>28</v>
      </c>
      <c r="G1623" t="s">
        <v>49</v>
      </c>
      <c r="H1623">
        <v>3</v>
      </c>
      <c r="I1623">
        <v>89.797600000000003</v>
      </c>
      <c r="J1623" t="s">
        <v>270</v>
      </c>
      <c r="K1623">
        <v>8234</v>
      </c>
      <c r="L1623">
        <v>8334</v>
      </c>
      <c r="M1623" t="str">
        <f t="shared" si="175"/>
        <v>XLPE120UnderCovered</v>
      </c>
      <c r="N1623" t="str">
        <f>+VLOOKUP(M1623,LineCode!$E:$F,2,0)</f>
        <v>3p_11kV_120_XLPE_Al_u</v>
      </c>
      <c r="R1623" t="s">
        <v>296</v>
      </c>
      <c r="S1623" t="str">
        <f t="shared" si="176"/>
        <v>Line.line_KOT_8234_8334</v>
      </c>
      <c r="T1623" t="str">
        <f t="shared" si="177"/>
        <v>Bus1=8234</v>
      </c>
      <c r="U1623" t="str">
        <f t="shared" si="178"/>
        <v>Bus2=8334</v>
      </c>
      <c r="V1623" t="str">
        <f t="shared" si="179"/>
        <v>phases=3</v>
      </c>
      <c r="W1623" t="str">
        <f t="shared" si="180"/>
        <v>Linecode=3p_11kV_120_XLPE_Al_u</v>
      </c>
      <c r="X1623" t="str">
        <f t="shared" si="181"/>
        <v>Length=89.7976</v>
      </c>
      <c r="Y1623" t="s">
        <v>307</v>
      </c>
    </row>
    <row r="1624" spans="1:25" x14ac:dyDescent="0.25">
      <c r="A1624" t="s">
        <v>45</v>
      </c>
      <c r="B1624">
        <v>11</v>
      </c>
      <c r="C1624" t="s">
        <v>42</v>
      </c>
      <c r="D1624">
        <v>120</v>
      </c>
      <c r="E1624" t="s">
        <v>27</v>
      </c>
      <c r="F1624" t="s">
        <v>28</v>
      </c>
      <c r="G1624" t="s">
        <v>49</v>
      </c>
      <c r="H1624">
        <v>3</v>
      </c>
      <c r="I1624">
        <v>6.3477399999999999</v>
      </c>
      <c r="J1624" t="s">
        <v>270</v>
      </c>
      <c r="K1624">
        <v>8334</v>
      </c>
      <c r="L1624">
        <v>8235</v>
      </c>
      <c r="M1624" t="str">
        <f t="shared" si="175"/>
        <v>XLPE120UnderCovered</v>
      </c>
      <c r="N1624" t="str">
        <f>+VLOOKUP(M1624,LineCode!$E:$F,2,0)</f>
        <v>3p_11kV_120_XLPE_Al_u</v>
      </c>
      <c r="R1624" t="s">
        <v>296</v>
      </c>
      <c r="S1624" t="str">
        <f t="shared" si="176"/>
        <v>Line.line_KOT_8334_8235</v>
      </c>
      <c r="T1624" t="str">
        <f t="shared" si="177"/>
        <v>Bus1=8334</v>
      </c>
      <c r="U1624" t="str">
        <f t="shared" si="178"/>
        <v>Bus2=8235</v>
      </c>
      <c r="V1624" t="str">
        <f t="shared" si="179"/>
        <v>phases=3</v>
      </c>
      <c r="W1624" t="str">
        <f t="shared" si="180"/>
        <v>Linecode=3p_11kV_120_XLPE_Al_u</v>
      </c>
      <c r="X1624" t="str">
        <f t="shared" si="181"/>
        <v>Length=6.34774</v>
      </c>
      <c r="Y1624" t="s">
        <v>307</v>
      </c>
    </row>
    <row r="1625" spans="1:25" x14ac:dyDescent="0.25">
      <c r="A1625" t="s">
        <v>45</v>
      </c>
      <c r="B1625">
        <v>11</v>
      </c>
      <c r="C1625" t="s">
        <v>42</v>
      </c>
      <c r="D1625">
        <v>120</v>
      </c>
      <c r="E1625" t="s">
        <v>27</v>
      </c>
      <c r="F1625" t="s">
        <v>28</v>
      </c>
      <c r="G1625" t="s">
        <v>49</v>
      </c>
      <c r="H1625">
        <v>3</v>
      </c>
      <c r="I1625">
        <v>0.88757600000000003</v>
      </c>
      <c r="J1625" t="s">
        <v>270</v>
      </c>
      <c r="K1625">
        <v>8235</v>
      </c>
      <c r="L1625">
        <v>8236</v>
      </c>
      <c r="M1625" t="str">
        <f t="shared" si="175"/>
        <v>XLPE120UnderCovered</v>
      </c>
      <c r="N1625" t="str">
        <f>+VLOOKUP(M1625,LineCode!$E:$F,2,0)</f>
        <v>3p_11kV_120_XLPE_Al_u</v>
      </c>
      <c r="R1625" t="s">
        <v>296</v>
      </c>
      <c r="S1625" t="str">
        <f t="shared" si="176"/>
        <v>Line.line_KOT_8235_8236</v>
      </c>
      <c r="T1625" t="str">
        <f t="shared" si="177"/>
        <v>Bus1=8235</v>
      </c>
      <c r="U1625" t="str">
        <f t="shared" si="178"/>
        <v>Bus2=8236</v>
      </c>
      <c r="V1625" t="str">
        <f t="shared" si="179"/>
        <v>phases=3</v>
      </c>
      <c r="W1625" t="str">
        <f t="shared" si="180"/>
        <v>Linecode=3p_11kV_120_XLPE_Al_u</v>
      </c>
      <c r="X1625" t="str">
        <f t="shared" si="181"/>
        <v>Length=0.887576</v>
      </c>
      <c r="Y1625" t="s">
        <v>307</v>
      </c>
    </row>
    <row r="1626" spans="1:25" x14ac:dyDescent="0.25">
      <c r="A1626" t="s">
        <v>45</v>
      </c>
      <c r="B1626">
        <v>11</v>
      </c>
      <c r="C1626" t="s">
        <v>42</v>
      </c>
      <c r="D1626">
        <v>120</v>
      </c>
      <c r="E1626" t="s">
        <v>27</v>
      </c>
      <c r="F1626" t="s">
        <v>28</v>
      </c>
      <c r="G1626" t="s">
        <v>49</v>
      </c>
      <c r="H1626">
        <v>3</v>
      </c>
      <c r="I1626">
        <v>5.2982100000000001</v>
      </c>
      <c r="J1626" t="s">
        <v>270</v>
      </c>
      <c r="K1626">
        <v>8236</v>
      </c>
      <c r="L1626">
        <v>8237</v>
      </c>
      <c r="M1626" t="str">
        <f t="shared" si="175"/>
        <v>XLPE120UnderCovered</v>
      </c>
      <c r="N1626" t="str">
        <f>+VLOOKUP(M1626,LineCode!$E:$F,2,0)</f>
        <v>3p_11kV_120_XLPE_Al_u</v>
      </c>
      <c r="R1626" t="s">
        <v>296</v>
      </c>
      <c r="S1626" t="str">
        <f t="shared" si="176"/>
        <v>Line.line_KOT_8236_8237</v>
      </c>
      <c r="T1626" t="str">
        <f t="shared" si="177"/>
        <v>Bus1=8236</v>
      </c>
      <c r="U1626" t="str">
        <f t="shared" si="178"/>
        <v>Bus2=8237</v>
      </c>
      <c r="V1626" t="str">
        <f t="shared" si="179"/>
        <v>phases=3</v>
      </c>
      <c r="W1626" t="str">
        <f t="shared" si="180"/>
        <v>Linecode=3p_11kV_120_XLPE_Al_u</v>
      </c>
      <c r="X1626" t="str">
        <f t="shared" si="181"/>
        <v>Length=5.29821</v>
      </c>
      <c r="Y1626" t="s">
        <v>307</v>
      </c>
    </row>
    <row r="1627" spans="1:25" x14ac:dyDescent="0.25">
      <c r="A1627" t="s">
        <v>45</v>
      </c>
      <c r="B1627">
        <v>11</v>
      </c>
      <c r="C1627" t="s">
        <v>37</v>
      </c>
      <c r="D1627">
        <v>100</v>
      </c>
      <c r="E1627" t="s">
        <v>27</v>
      </c>
      <c r="F1627" t="s">
        <v>38</v>
      </c>
      <c r="G1627" t="s">
        <v>30</v>
      </c>
      <c r="H1627">
        <v>3</v>
      </c>
      <c r="I1627">
        <v>31.6023</v>
      </c>
      <c r="J1627" t="s">
        <v>270</v>
      </c>
      <c r="K1627">
        <v>8237</v>
      </c>
      <c r="L1627">
        <v>8238</v>
      </c>
      <c r="M1627" t="str">
        <f t="shared" si="175"/>
        <v>Dog100OverACSR</v>
      </c>
      <c r="N1627" t="str">
        <f>+VLOOKUP(M1627,LineCode!$E:$F,2,0)</f>
        <v>3p_11kV_100_ACSR_Al_o</v>
      </c>
      <c r="R1627" t="s">
        <v>296</v>
      </c>
      <c r="S1627" t="str">
        <f t="shared" si="176"/>
        <v>Line.line_KOT_8237_8238</v>
      </c>
      <c r="T1627" t="str">
        <f t="shared" si="177"/>
        <v>Bus1=8237</v>
      </c>
      <c r="U1627" t="str">
        <f t="shared" si="178"/>
        <v>Bus2=8238</v>
      </c>
      <c r="V1627" t="str">
        <f t="shared" si="179"/>
        <v>phases=3</v>
      </c>
      <c r="W1627" t="str">
        <f t="shared" si="180"/>
        <v>Linecode=3p_11kV_100_ACSR_Al_o</v>
      </c>
      <c r="X1627" t="str">
        <f t="shared" si="181"/>
        <v>Length=31.6023</v>
      </c>
      <c r="Y1627" t="s">
        <v>307</v>
      </c>
    </row>
    <row r="1628" spans="1:25" x14ac:dyDescent="0.25">
      <c r="A1628" t="s">
        <v>45</v>
      </c>
      <c r="B1628">
        <v>11</v>
      </c>
      <c r="C1628" t="s">
        <v>37</v>
      </c>
      <c r="D1628">
        <v>100</v>
      </c>
      <c r="E1628" t="s">
        <v>27</v>
      </c>
      <c r="F1628" t="s">
        <v>38</v>
      </c>
      <c r="G1628" t="s">
        <v>30</v>
      </c>
      <c r="H1628">
        <v>3</v>
      </c>
      <c r="I1628">
        <v>55.686999999999998</v>
      </c>
      <c r="J1628" t="s">
        <v>270</v>
      </c>
      <c r="K1628">
        <v>8238</v>
      </c>
      <c r="L1628">
        <v>8311</v>
      </c>
      <c r="M1628" t="str">
        <f t="shared" si="175"/>
        <v>Dog100OverACSR</v>
      </c>
      <c r="N1628" t="str">
        <f>+VLOOKUP(M1628,LineCode!$E:$F,2,0)</f>
        <v>3p_11kV_100_ACSR_Al_o</v>
      </c>
      <c r="R1628" t="s">
        <v>296</v>
      </c>
      <c r="S1628" t="str">
        <f t="shared" si="176"/>
        <v>Line.line_KOT_8238_8311</v>
      </c>
      <c r="T1628" t="str">
        <f t="shared" si="177"/>
        <v>Bus1=8238</v>
      </c>
      <c r="U1628" t="str">
        <f t="shared" si="178"/>
        <v>Bus2=8311</v>
      </c>
      <c r="V1628" t="str">
        <f t="shared" si="179"/>
        <v>phases=3</v>
      </c>
      <c r="W1628" t="str">
        <f t="shared" si="180"/>
        <v>Linecode=3p_11kV_100_ACSR_Al_o</v>
      </c>
      <c r="X1628" t="str">
        <f t="shared" si="181"/>
        <v>Length=55.687</v>
      </c>
      <c r="Y1628" t="s">
        <v>307</v>
      </c>
    </row>
    <row r="1629" spans="1:25" x14ac:dyDescent="0.25">
      <c r="A1629" t="s">
        <v>45</v>
      </c>
      <c r="B1629">
        <v>11</v>
      </c>
      <c r="C1629" t="s">
        <v>37</v>
      </c>
      <c r="D1629">
        <v>100</v>
      </c>
      <c r="E1629" t="s">
        <v>27</v>
      </c>
      <c r="F1629" t="s">
        <v>38</v>
      </c>
      <c r="G1629" t="s">
        <v>30</v>
      </c>
      <c r="H1629">
        <v>3</v>
      </c>
      <c r="I1629">
        <v>23.613299999999999</v>
      </c>
      <c r="J1629" t="s">
        <v>270</v>
      </c>
      <c r="K1629">
        <v>8311</v>
      </c>
      <c r="L1629">
        <v>8239</v>
      </c>
      <c r="M1629" t="str">
        <f t="shared" si="175"/>
        <v>Dog100OverACSR</v>
      </c>
      <c r="N1629" t="str">
        <f>+VLOOKUP(M1629,LineCode!$E:$F,2,0)</f>
        <v>3p_11kV_100_ACSR_Al_o</v>
      </c>
      <c r="R1629" t="s">
        <v>296</v>
      </c>
      <c r="S1629" t="str">
        <f t="shared" si="176"/>
        <v>Line.line_KOT_8311_8239</v>
      </c>
      <c r="T1629" t="str">
        <f t="shared" si="177"/>
        <v>Bus1=8311</v>
      </c>
      <c r="U1629" t="str">
        <f t="shared" si="178"/>
        <v>Bus2=8239</v>
      </c>
      <c r="V1629" t="str">
        <f t="shared" si="179"/>
        <v>phases=3</v>
      </c>
      <c r="W1629" t="str">
        <f t="shared" si="180"/>
        <v>Linecode=3p_11kV_100_ACSR_Al_o</v>
      </c>
      <c r="X1629" t="str">
        <f t="shared" si="181"/>
        <v>Length=23.6133</v>
      </c>
      <c r="Y1629" t="s">
        <v>307</v>
      </c>
    </row>
    <row r="1630" spans="1:25" x14ac:dyDescent="0.25">
      <c r="A1630" t="s">
        <v>45</v>
      </c>
      <c r="B1630">
        <v>11</v>
      </c>
      <c r="C1630" t="s">
        <v>37</v>
      </c>
      <c r="D1630">
        <v>100</v>
      </c>
      <c r="E1630" t="s">
        <v>27</v>
      </c>
      <c r="F1630" t="s">
        <v>38</v>
      </c>
      <c r="G1630" t="s">
        <v>30</v>
      </c>
      <c r="H1630">
        <v>3</v>
      </c>
      <c r="I1630">
        <v>67.010999999999996</v>
      </c>
      <c r="J1630" t="s">
        <v>270</v>
      </c>
      <c r="K1630">
        <v>8239</v>
      </c>
      <c r="L1630">
        <v>8240</v>
      </c>
      <c r="M1630" t="str">
        <f t="shared" si="175"/>
        <v>Dog100OverACSR</v>
      </c>
      <c r="N1630" t="str">
        <f>+VLOOKUP(M1630,LineCode!$E:$F,2,0)</f>
        <v>3p_11kV_100_ACSR_Al_o</v>
      </c>
      <c r="R1630" t="s">
        <v>296</v>
      </c>
      <c r="S1630" t="str">
        <f t="shared" si="176"/>
        <v>Line.line_KOT_8239_8240</v>
      </c>
      <c r="T1630" t="str">
        <f t="shared" si="177"/>
        <v>Bus1=8239</v>
      </c>
      <c r="U1630" t="str">
        <f t="shared" si="178"/>
        <v>Bus2=8240</v>
      </c>
      <c r="V1630" t="str">
        <f t="shared" si="179"/>
        <v>phases=3</v>
      </c>
      <c r="W1630" t="str">
        <f t="shared" si="180"/>
        <v>Linecode=3p_11kV_100_ACSR_Al_o</v>
      </c>
      <c r="X1630" t="str">
        <f t="shared" si="181"/>
        <v>Length=67.011</v>
      </c>
      <c r="Y1630" t="s">
        <v>307</v>
      </c>
    </row>
    <row r="1631" spans="1:25" x14ac:dyDescent="0.25">
      <c r="A1631" t="s">
        <v>45</v>
      </c>
      <c r="B1631">
        <v>11</v>
      </c>
      <c r="C1631" t="s">
        <v>37</v>
      </c>
      <c r="D1631">
        <v>100</v>
      </c>
      <c r="E1631" t="s">
        <v>27</v>
      </c>
      <c r="F1631" t="s">
        <v>38</v>
      </c>
      <c r="G1631" t="s">
        <v>30</v>
      </c>
      <c r="H1631">
        <v>3</v>
      </c>
      <c r="I1631">
        <v>47.484499999999997</v>
      </c>
      <c r="J1631" t="s">
        <v>270</v>
      </c>
      <c r="K1631">
        <v>8240</v>
      </c>
      <c r="L1631">
        <v>8241</v>
      </c>
      <c r="M1631" t="str">
        <f t="shared" si="175"/>
        <v>Dog100OverACSR</v>
      </c>
      <c r="N1631" t="str">
        <f>+VLOOKUP(M1631,LineCode!$E:$F,2,0)</f>
        <v>3p_11kV_100_ACSR_Al_o</v>
      </c>
      <c r="R1631" t="s">
        <v>296</v>
      </c>
      <c r="S1631" t="str">
        <f t="shared" si="176"/>
        <v>Line.line_KOT_8240_8241</v>
      </c>
      <c r="T1631" t="str">
        <f t="shared" si="177"/>
        <v>Bus1=8240</v>
      </c>
      <c r="U1631" t="str">
        <f t="shared" si="178"/>
        <v>Bus2=8241</v>
      </c>
      <c r="V1631" t="str">
        <f t="shared" si="179"/>
        <v>phases=3</v>
      </c>
      <c r="W1631" t="str">
        <f t="shared" si="180"/>
        <v>Linecode=3p_11kV_100_ACSR_Al_o</v>
      </c>
      <c r="X1631" t="str">
        <f t="shared" si="181"/>
        <v>Length=47.4845</v>
      </c>
      <c r="Y1631" t="s">
        <v>307</v>
      </c>
    </row>
    <row r="1632" spans="1:25" x14ac:dyDescent="0.25">
      <c r="A1632" t="s">
        <v>45</v>
      </c>
      <c r="B1632">
        <v>11</v>
      </c>
      <c r="C1632" t="s">
        <v>37</v>
      </c>
      <c r="D1632">
        <v>100</v>
      </c>
      <c r="E1632" t="s">
        <v>27</v>
      </c>
      <c r="F1632" t="s">
        <v>38</v>
      </c>
      <c r="G1632" t="s">
        <v>30</v>
      </c>
      <c r="H1632">
        <v>3</v>
      </c>
      <c r="I1632">
        <v>70.9054</v>
      </c>
      <c r="J1632" t="s">
        <v>270</v>
      </c>
      <c r="K1632">
        <v>8241</v>
      </c>
      <c r="L1632">
        <v>8242</v>
      </c>
      <c r="M1632" t="str">
        <f t="shared" si="175"/>
        <v>Dog100OverACSR</v>
      </c>
      <c r="N1632" t="str">
        <f>+VLOOKUP(M1632,LineCode!$E:$F,2,0)</f>
        <v>3p_11kV_100_ACSR_Al_o</v>
      </c>
      <c r="R1632" t="s">
        <v>296</v>
      </c>
      <c r="S1632" t="str">
        <f t="shared" si="176"/>
        <v>Line.line_KOT_8241_8242</v>
      </c>
      <c r="T1632" t="str">
        <f t="shared" si="177"/>
        <v>Bus1=8241</v>
      </c>
      <c r="U1632" t="str">
        <f t="shared" si="178"/>
        <v>Bus2=8242</v>
      </c>
      <c r="V1632" t="str">
        <f t="shared" si="179"/>
        <v>phases=3</v>
      </c>
      <c r="W1632" t="str">
        <f t="shared" si="180"/>
        <v>Linecode=3p_11kV_100_ACSR_Al_o</v>
      </c>
      <c r="X1632" t="str">
        <f t="shared" si="181"/>
        <v>Length=70.9054</v>
      </c>
      <c r="Y1632" t="s">
        <v>307</v>
      </c>
    </row>
    <row r="1633" spans="1:25" x14ac:dyDescent="0.25">
      <c r="A1633" t="s">
        <v>45</v>
      </c>
      <c r="B1633">
        <v>11</v>
      </c>
      <c r="C1633" t="s">
        <v>37</v>
      </c>
      <c r="D1633">
        <v>100</v>
      </c>
      <c r="E1633" t="s">
        <v>27</v>
      </c>
      <c r="F1633" t="s">
        <v>38</v>
      </c>
      <c r="G1633" t="s">
        <v>30</v>
      </c>
      <c r="H1633">
        <v>3</v>
      </c>
      <c r="I1633">
        <v>14.233700000000001</v>
      </c>
      <c r="J1633" t="s">
        <v>270</v>
      </c>
      <c r="K1633">
        <v>8242</v>
      </c>
      <c r="L1633">
        <v>8243</v>
      </c>
      <c r="M1633" t="str">
        <f t="shared" si="175"/>
        <v>Dog100OverACSR</v>
      </c>
      <c r="N1633" t="str">
        <f>+VLOOKUP(M1633,LineCode!$E:$F,2,0)</f>
        <v>3p_11kV_100_ACSR_Al_o</v>
      </c>
      <c r="R1633" t="s">
        <v>296</v>
      </c>
      <c r="S1633" t="str">
        <f t="shared" si="176"/>
        <v>Line.line_KOT_8242_8243</v>
      </c>
      <c r="T1633" t="str">
        <f t="shared" si="177"/>
        <v>Bus1=8242</v>
      </c>
      <c r="U1633" t="str">
        <f t="shared" si="178"/>
        <v>Bus2=8243</v>
      </c>
      <c r="V1633" t="str">
        <f t="shared" si="179"/>
        <v>phases=3</v>
      </c>
      <c r="W1633" t="str">
        <f t="shared" si="180"/>
        <v>Linecode=3p_11kV_100_ACSR_Al_o</v>
      </c>
      <c r="X1633" t="str">
        <f t="shared" si="181"/>
        <v>Length=14.2337</v>
      </c>
      <c r="Y1633" t="s">
        <v>307</v>
      </c>
    </row>
    <row r="1634" spans="1:25" x14ac:dyDescent="0.25">
      <c r="A1634" t="s">
        <v>45</v>
      </c>
      <c r="B1634">
        <v>11</v>
      </c>
      <c r="C1634" t="s">
        <v>37</v>
      </c>
      <c r="D1634">
        <v>100</v>
      </c>
      <c r="E1634" t="s">
        <v>27</v>
      </c>
      <c r="F1634" t="s">
        <v>38</v>
      </c>
      <c r="G1634" t="s">
        <v>30</v>
      </c>
      <c r="H1634">
        <v>3</v>
      </c>
      <c r="I1634">
        <v>7.3736199999999998</v>
      </c>
      <c r="J1634" t="s">
        <v>270</v>
      </c>
      <c r="K1634">
        <v>8243</v>
      </c>
      <c r="L1634">
        <v>8244</v>
      </c>
      <c r="M1634" t="str">
        <f t="shared" si="175"/>
        <v>Dog100OverACSR</v>
      </c>
      <c r="N1634" t="str">
        <f>+VLOOKUP(M1634,LineCode!$E:$F,2,0)</f>
        <v>3p_11kV_100_ACSR_Al_o</v>
      </c>
      <c r="R1634" t="s">
        <v>296</v>
      </c>
      <c r="S1634" t="str">
        <f t="shared" si="176"/>
        <v>Line.line_KOT_8243_8244</v>
      </c>
      <c r="T1634" t="str">
        <f t="shared" si="177"/>
        <v>Bus1=8243</v>
      </c>
      <c r="U1634" t="str">
        <f t="shared" si="178"/>
        <v>Bus2=8244</v>
      </c>
      <c r="V1634" t="str">
        <f t="shared" si="179"/>
        <v>phases=3</v>
      </c>
      <c r="W1634" t="str">
        <f t="shared" si="180"/>
        <v>Linecode=3p_11kV_100_ACSR_Al_o</v>
      </c>
      <c r="X1634" t="str">
        <f t="shared" si="181"/>
        <v>Length=7.37362</v>
      </c>
      <c r="Y1634" t="s">
        <v>307</v>
      </c>
    </row>
    <row r="1635" spans="1:25" x14ac:dyDescent="0.25">
      <c r="A1635" t="s">
        <v>45</v>
      </c>
      <c r="B1635">
        <v>11</v>
      </c>
      <c r="C1635" t="s">
        <v>37</v>
      </c>
      <c r="D1635">
        <v>100</v>
      </c>
      <c r="E1635" t="s">
        <v>27</v>
      </c>
      <c r="F1635" t="s">
        <v>38</v>
      </c>
      <c r="G1635" t="s">
        <v>30</v>
      </c>
      <c r="H1635">
        <v>3</v>
      </c>
      <c r="I1635">
        <v>30.403199999999998</v>
      </c>
      <c r="J1635" t="s">
        <v>270</v>
      </c>
      <c r="K1635">
        <v>8244</v>
      </c>
      <c r="L1635">
        <v>8245</v>
      </c>
      <c r="M1635" t="str">
        <f t="shared" si="175"/>
        <v>Dog100OverACSR</v>
      </c>
      <c r="N1635" t="str">
        <f>+VLOOKUP(M1635,LineCode!$E:$F,2,0)</f>
        <v>3p_11kV_100_ACSR_Al_o</v>
      </c>
      <c r="R1635" t="s">
        <v>296</v>
      </c>
      <c r="S1635" t="str">
        <f t="shared" si="176"/>
        <v>Line.line_KOT_8244_8245</v>
      </c>
      <c r="T1635" t="str">
        <f t="shared" si="177"/>
        <v>Bus1=8244</v>
      </c>
      <c r="U1635" t="str">
        <f t="shared" si="178"/>
        <v>Bus2=8245</v>
      </c>
      <c r="V1635" t="str">
        <f t="shared" si="179"/>
        <v>phases=3</v>
      </c>
      <c r="W1635" t="str">
        <f t="shared" si="180"/>
        <v>Linecode=3p_11kV_100_ACSR_Al_o</v>
      </c>
      <c r="X1635" t="str">
        <f t="shared" si="181"/>
        <v>Length=30.4032</v>
      </c>
      <c r="Y1635" t="s">
        <v>307</v>
      </c>
    </row>
    <row r="1636" spans="1:25" x14ac:dyDescent="0.25">
      <c r="A1636" t="s">
        <v>45</v>
      </c>
      <c r="B1636">
        <v>11</v>
      </c>
      <c r="C1636" t="s">
        <v>37</v>
      </c>
      <c r="D1636">
        <v>100</v>
      </c>
      <c r="E1636" t="s">
        <v>27</v>
      </c>
      <c r="F1636" t="s">
        <v>38</v>
      </c>
      <c r="G1636" t="s">
        <v>30</v>
      </c>
      <c r="H1636">
        <v>3</v>
      </c>
      <c r="I1636">
        <v>44.397199999999998</v>
      </c>
      <c r="J1636" t="s">
        <v>270</v>
      </c>
      <c r="K1636">
        <v>8245</v>
      </c>
      <c r="L1636">
        <v>8246</v>
      </c>
      <c r="M1636" t="str">
        <f t="shared" si="175"/>
        <v>Dog100OverACSR</v>
      </c>
      <c r="N1636" t="str">
        <f>+VLOOKUP(M1636,LineCode!$E:$F,2,0)</f>
        <v>3p_11kV_100_ACSR_Al_o</v>
      </c>
      <c r="R1636" t="s">
        <v>296</v>
      </c>
      <c r="S1636" t="str">
        <f t="shared" si="176"/>
        <v>Line.line_KOT_8245_8246</v>
      </c>
      <c r="T1636" t="str">
        <f t="shared" si="177"/>
        <v>Bus1=8245</v>
      </c>
      <c r="U1636" t="str">
        <f t="shared" si="178"/>
        <v>Bus2=8246</v>
      </c>
      <c r="V1636" t="str">
        <f t="shared" si="179"/>
        <v>phases=3</v>
      </c>
      <c r="W1636" t="str">
        <f t="shared" si="180"/>
        <v>Linecode=3p_11kV_100_ACSR_Al_o</v>
      </c>
      <c r="X1636" t="str">
        <f t="shared" si="181"/>
        <v>Length=44.3972</v>
      </c>
      <c r="Y1636" t="s">
        <v>307</v>
      </c>
    </row>
    <row r="1637" spans="1:25" x14ac:dyDescent="0.25">
      <c r="A1637" t="s">
        <v>45</v>
      </c>
      <c r="B1637">
        <v>11</v>
      </c>
      <c r="C1637" t="s">
        <v>37</v>
      </c>
      <c r="D1637">
        <v>100</v>
      </c>
      <c r="E1637" t="s">
        <v>27</v>
      </c>
      <c r="F1637" t="s">
        <v>38</v>
      </c>
      <c r="G1637" t="s">
        <v>30</v>
      </c>
      <c r="H1637">
        <v>3</v>
      </c>
      <c r="I1637">
        <v>55.108699999999999</v>
      </c>
      <c r="J1637" t="s">
        <v>270</v>
      </c>
      <c r="K1637">
        <v>8246</v>
      </c>
      <c r="L1637">
        <v>8247</v>
      </c>
      <c r="M1637" t="str">
        <f t="shared" si="175"/>
        <v>Dog100OverACSR</v>
      </c>
      <c r="N1637" t="str">
        <f>+VLOOKUP(M1637,LineCode!$E:$F,2,0)</f>
        <v>3p_11kV_100_ACSR_Al_o</v>
      </c>
      <c r="R1637" t="s">
        <v>296</v>
      </c>
      <c r="S1637" t="str">
        <f t="shared" si="176"/>
        <v>Line.line_KOT_8246_8247</v>
      </c>
      <c r="T1637" t="str">
        <f t="shared" si="177"/>
        <v>Bus1=8246</v>
      </c>
      <c r="U1637" t="str">
        <f t="shared" si="178"/>
        <v>Bus2=8247</v>
      </c>
      <c r="V1637" t="str">
        <f t="shared" si="179"/>
        <v>phases=3</v>
      </c>
      <c r="W1637" t="str">
        <f t="shared" si="180"/>
        <v>Linecode=3p_11kV_100_ACSR_Al_o</v>
      </c>
      <c r="X1637" t="str">
        <f t="shared" si="181"/>
        <v>Length=55.1087</v>
      </c>
      <c r="Y1637" t="s">
        <v>307</v>
      </c>
    </row>
    <row r="1638" spans="1:25" x14ac:dyDescent="0.25">
      <c r="A1638" t="s">
        <v>45</v>
      </c>
      <c r="B1638">
        <v>11</v>
      </c>
      <c r="C1638" t="s">
        <v>37</v>
      </c>
      <c r="D1638">
        <v>100</v>
      </c>
      <c r="E1638" t="s">
        <v>27</v>
      </c>
      <c r="F1638" t="s">
        <v>38</v>
      </c>
      <c r="G1638" t="s">
        <v>30</v>
      </c>
      <c r="H1638">
        <v>3</v>
      </c>
      <c r="I1638">
        <v>67.9559</v>
      </c>
      <c r="J1638" t="s">
        <v>270</v>
      </c>
      <c r="K1638">
        <v>8247</v>
      </c>
      <c r="L1638">
        <v>8248</v>
      </c>
      <c r="M1638" t="str">
        <f t="shared" si="175"/>
        <v>Dog100OverACSR</v>
      </c>
      <c r="N1638" t="str">
        <f>+VLOOKUP(M1638,LineCode!$E:$F,2,0)</f>
        <v>3p_11kV_100_ACSR_Al_o</v>
      </c>
      <c r="R1638" t="s">
        <v>296</v>
      </c>
      <c r="S1638" t="str">
        <f t="shared" si="176"/>
        <v>Line.line_KOT_8247_8248</v>
      </c>
      <c r="T1638" t="str">
        <f t="shared" si="177"/>
        <v>Bus1=8247</v>
      </c>
      <c r="U1638" t="str">
        <f t="shared" si="178"/>
        <v>Bus2=8248</v>
      </c>
      <c r="V1638" t="str">
        <f t="shared" si="179"/>
        <v>phases=3</v>
      </c>
      <c r="W1638" t="str">
        <f t="shared" si="180"/>
        <v>Linecode=3p_11kV_100_ACSR_Al_o</v>
      </c>
      <c r="X1638" t="str">
        <f t="shared" si="181"/>
        <v>Length=67.9559</v>
      </c>
      <c r="Y1638" t="s">
        <v>307</v>
      </c>
    </row>
    <row r="1639" spans="1:25" x14ac:dyDescent="0.25">
      <c r="A1639" t="s">
        <v>45</v>
      </c>
      <c r="B1639">
        <v>11</v>
      </c>
      <c r="C1639" t="s">
        <v>37</v>
      </c>
      <c r="D1639">
        <v>100</v>
      </c>
      <c r="E1639" t="s">
        <v>27</v>
      </c>
      <c r="F1639" t="s">
        <v>38</v>
      </c>
      <c r="G1639" t="s">
        <v>30</v>
      </c>
      <c r="H1639">
        <v>3</v>
      </c>
      <c r="I1639">
        <v>78.191000000000003</v>
      </c>
      <c r="J1639" t="s">
        <v>270</v>
      </c>
      <c r="K1639">
        <v>8248</v>
      </c>
      <c r="L1639">
        <v>8249</v>
      </c>
      <c r="M1639" t="str">
        <f t="shared" si="175"/>
        <v>Dog100OverACSR</v>
      </c>
      <c r="N1639" t="str">
        <f>+VLOOKUP(M1639,LineCode!$E:$F,2,0)</f>
        <v>3p_11kV_100_ACSR_Al_o</v>
      </c>
      <c r="R1639" t="s">
        <v>296</v>
      </c>
      <c r="S1639" t="str">
        <f t="shared" si="176"/>
        <v>Line.line_KOT_8248_8249</v>
      </c>
      <c r="T1639" t="str">
        <f t="shared" si="177"/>
        <v>Bus1=8248</v>
      </c>
      <c r="U1639" t="str">
        <f t="shared" si="178"/>
        <v>Bus2=8249</v>
      </c>
      <c r="V1639" t="str">
        <f t="shared" si="179"/>
        <v>phases=3</v>
      </c>
      <c r="W1639" t="str">
        <f t="shared" si="180"/>
        <v>Linecode=3p_11kV_100_ACSR_Al_o</v>
      </c>
      <c r="X1639" t="str">
        <f t="shared" si="181"/>
        <v>Length=78.191</v>
      </c>
      <c r="Y1639" t="s">
        <v>307</v>
      </c>
    </row>
    <row r="1640" spans="1:25" x14ac:dyDescent="0.25">
      <c r="A1640" t="s">
        <v>45</v>
      </c>
      <c r="B1640">
        <v>11</v>
      </c>
      <c r="C1640" t="s">
        <v>37</v>
      </c>
      <c r="D1640">
        <v>100</v>
      </c>
      <c r="E1640" t="s">
        <v>27</v>
      </c>
      <c r="F1640" t="s">
        <v>38</v>
      </c>
      <c r="G1640" t="s">
        <v>30</v>
      </c>
      <c r="H1640">
        <v>3</v>
      </c>
      <c r="I1640">
        <v>5.8206199999999999</v>
      </c>
      <c r="J1640" t="s">
        <v>270</v>
      </c>
      <c r="K1640">
        <v>8249</v>
      </c>
      <c r="L1640">
        <v>8250</v>
      </c>
      <c r="M1640" t="str">
        <f t="shared" si="175"/>
        <v>Dog100OverACSR</v>
      </c>
      <c r="N1640" t="str">
        <f>+VLOOKUP(M1640,LineCode!$E:$F,2,0)</f>
        <v>3p_11kV_100_ACSR_Al_o</v>
      </c>
      <c r="R1640" t="s">
        <v>296</v>
      </c>
      <c r="S1640" t="str">
        <f t="shared" si="176"/>
        <v>Line.line_KOT_8249_8250</v>
      </c>
      <c r="T1640" t="str">
        <f t="shared" si="177"/>
        <v>Bus1=8249</v>
      </c>
      <c r="U1640" t="str">
        <f t="shared" si="178"/>
        <v>Bus2=8250</v>
      </c>
      <c r="V1640" t="str">
        <f t="shared" si="179"/>
        <v>phases=3</v>
      </c>
      <c r="W1640" t="str">
        <f t="shared" si="180"/>
        <v>Linecode=3p_11kV_100_ACSR_Al_o</v>
      </c>
      <c r="X1640" t="str">
        <f t="shared" si="181"/>
        <v>Length=5.82062</v>
      </c>
      <c r="Y1640" t="s">
        <v>307</v>
      </c>
    </row>
    <row r="1641" spans="1:25" x14ac:dyDescent="0.25">
      <c r="A1641" t="s">
        <v>45</v>
      </c>
      <c r="B1641">
        <v>11</v>
      </c>
      <c r="C1641" t="s">
        <v>37</v>
      </c>
      <c r="D1641">
        <v>100</v>
      </c>
      <c r="E1641" t="s">
        <v>27</v>
      </c>
      <c r="F1641" t="s">
        <v>38</v>
      </c>
      <c r="G1641" t="s">
        <v>30</v>
      </c>
      <c r="H1641">
        <v>3</v>
      </c>
      <c r="I1641">
        <v>57.399000000000001</v>
      </c>
      <c r="J1641" t="s">
        <v>270</v>
      </c>
      <c r="K1641">
        <v>8250</v>
      </c>
      <c r="L1641">
        <v>8251</v>
      </c>
      <c r="M1641" t="str">
        <f t="shared" si="175"/>
        <v>Dog100OverACSR</v>
      </c>
      <c r="N1641" t="str">
        <f>+VLOOKUP(M1641,LineCode!$E:$F,2,0)</f>
        <v>3p_11kV_100_ACSR_Al_o</v>
      </c>
      <c r="R1641" t="s">
        <v>296</v>
      </c>
      <c r="S1641" t="str">
        <f t="shared" si="176"/>
        <v>Line.line_KOT_8250_8251</v>
      </c>
      <c r="T1641" t="str">
        <f t="shared" si="177"/>
        <v>Bus1=8250</v>
      </c>
      <c r="U1641" t="str">
        <f t="shared" si="178"/>
        <v>Bus2=8251</v>
      </c>
      <c r="V1641" t="str">
        <f t="shared" si="179"/>
        <v>phases=3</v>
      </c>
      <c r="W1641" t="str">
        <f t="shared" si="180"/>
        <v>Linecode=3p_11kV_100_ACSR_Al_o</v>
      </c>
      <c r="X1641" t="str">
        <f t="shared" si="181"/>
        <v>Length=57.399</v>
      </c>
      <c r="Y1641" t="s">
        <v>307</v>
      </c>
    </row>
    <row r="1642" spans="1:25" x14ac:dyDescent="0.25">
      <c r="A1642" t="s">
        <v>45</v>
      </c>
      <c r="B1642">
        <v>11</v>
      </c>
      <c r="C1642" t="s">
        <v>37</v>
      </c>
      <c r="D1642">
        <v>100</v>
      </c>
      <c r="E1642" t="s">
        <v>27</v>
      </c>
      <c r="F1642" t="s">
        <v>38</v>
      </c>
      <c r="G1642" t="s">
        <v>30</v>
      </c>
      <c r="H1642">
        <v>3</v>
      </c>
      <c r="I1642">
        <v>109.238</v>
      </c>
      <c r="J1642" t="s">
        <v>270</v>
      </c>
      <c r="K1642">
        <v>8251</v>
      </c>
      <c r="L1642">
        <v>8252</v>
      </c>
      <c r="M1642" t="str">
        <f t="shared" si="175"/>
        <v>Dog100OverACSR</v>
      </c>
      <c r="N1642" t="str">
        <f>+VLOOKUP(M1642,LineCode!$E:$F,2,0)</f>
        <v>3p_11kV_100_ACSR_Al_o</v>
      </c>
      <c r="R1642" t="s">
        <v>296</v>
      </c>
      <c r="S1642" t="str">
        <f t="shared" si="176"/>
        <v>Line.line_KOT_8251_8252</v>
      </c>
      <c r="T1642" t="str">
        <f t="shared" si="177"/>
        <v>Bus1=8251</v>
      </c>
      <c r="U1642" t="str">
        <f t="shared" si="178"/>
        <v>Bus2=8252</v>
      </c>
      <c r="V1642" t="str">
        <f t="shared" si="179"/>
        <v>phases=3</v>
      </c>
      <c r="W1642" t="str">
        <f t="shared" si="180"/>
        <v>Linecode=3p_11kV_100_ACSR_Al_o</v>
      </c>
      <c r="X1642" t="str">
        <f t="shared" si="181"/>
        <v>Length=109.238</v>
      </c>
      <c r="Y1642" t="s">
        <v>307</v>
      </c>
    </row>
    <row r="1643" spans="1:25" x14ac:dyDescent="0.25">
      <c r="A1643" t="s">
        <v>45</v>
      </c>
      <c r="B1643">
        <v>11</v>
      </c>
      <c r="C1643" t="s">
        <v>37</v>
      </c>
      <c r="D1643">
        <v>100</v>
      </c>
      <c r="E1643" t="s">
        <v>27</v>
      </c>
      <c r="F1643" t="s">
        <v>38</v>
      </c>
      <c r="G1643" t="s">
        <v>30</v>
      </c>
      <c r="H1643">
        <v>3</v>
      </c>
      <c r="I1643">
        <v>64.408799999999999</v>
      </c>
      <c r="J1643" t="s">
        <v>270</v>
      </c>
      <c r="K1643">
        <v>8252</v>
      </c>
      <c r="L1643">
        <v>8253</v>
      </c>
      <c r="M1643" t="str">
        <f t="shared" si="175"/>
        <v>Dog100OverACSR</v>
      </c>
      <c r="N1643" t="str">
        <f>+VLOOKUP(M1643,LineCode!$E:$F,2,0)</f>
        <v>3p_11kV_100_ACSR_Al_o</v>
      </c>
      <c r="R1643" t="s">
        <v>296</v>
      </c>
      <c r="S1643" t="str">
        <f t="shared" si="176"/>
        <v>Line.line_KOT_8252_8253</v>
      </c>
      <c r="T1643" t="str">
        <f t="shared" si="177"/>
        <v>Bus1=8252</v>
      </c>
      <c r="U1643" t="str">
        <f t="shared" si="178"/>
        <v>Bus2=8253</v>
      </c>
      <c r="V1643" t="str">
        <f t="shared" si="179"/>
        <v>phases=3</v>
      </c>
      <c r="W1643" t="str">
        <f t="shared" si="180"/>
        <v>Linecode=3p_11kV_100_ACSR_Al_o</v>
      </c>
      <c r="X1643" t="str">
        <f t="shared" si="181"/>
        <v>Length=64.4088</v>
      </c>
      <c r="Y1643" t="s">
        <v>307</v>
      </c>
    </row>
    <row r="1644" spans="1:25" x14ac:dyDescent="0.25">
      <c r="A1644" t="s">
        <v>45</v>
      </c>
      <c r="B1644">
        <v>11</v>
      </c>
      <c r="C1644" t="s">
        <v>37</v>
      </c>
      <c r="D1644">
        <v>100</v>
      </c>
      <c r="E1644" t="s">
        <v>27</v>
      </c>
      <c r="F1644" t="s">
        <v>38</v>
      </c>
      <c r="G1644" t="s">
        <v>30</v>
      </c>
      <c r="H1644">
        <v>3</v>
      </c>
      <c r="I1644">
        <v>18.764399999999998</v>
      </c>
      <c r="J1644" t="s">
        <v>270</v>
      </c>
      <c r="K1644">
        <v>8253</v>
      </c>
      <c r="L1644">
        <v>8254</v>
      </c>
      <c r="M1644" t="str">
        <f t="shared" si="175"/>
        <v>Dog100OverACSR</v>
      </c>
      <c r="N1644" t="str">
        <f>+VLOOKUP(M1644,LineCode!$E:$F,2,0)</f>
        <v>3p_11kV_100_ACSR_Al_o</v>
      </c>
      <c r="R1644" t="s">
        <v>296</v>
      </c>
      <c r="S1644" t="str">
        <f t="shared" si="176"/>
        <v>Line.line_KOT_8253_8254</v>
      </c>
      <c r="T1644" t="str">
        <f t="shared" si="177"/>
        <v>Bus1=8253</v>
      </c>
      <c r="U1644" t="str">
        <f t="shared" si="178"/>
        <v>Bus2=8254</v>
      </c>
      <c r="V1644" t="str">
        <f t="shared" si="179"/>
        <v>phases=3</v>
      </c>
      <c r="W1644" t="str">
        <f t="shared" si="180"/>
        <v>Linecode=3p_11kV_100_ACSR_Al_o</v>
      </c>
      <c r="X1644" t="str">
        <f t="shared" si="181"/>
        <v>Length=18.7644</v>
      </c>
      <c r="Y1644" t="s">
        <v>307</v>
      </c>
    </row>
    <row r="1645" spans="1:25" x14ac:dyDescent="0.25">
      <c r="A1645" t="s">
        <v>45</v>
      </c>
      <c r="B1645">
        <v>11</v>
      </c>
      <c r="C1645" t="s">
        <v>37</v>
      </c>
      <c r="D1645">
        <v>100</v>
      </c>
      <c r="E1645" t="s">
        <v>27</v>
      </c>
      <c r="F1645" t="s">
        <v>38</v>
      </c>
      <c r="G1645" t="s">
        <v>30</v>
      </c>
      <c r="H1645">
        <v>3</v>
      </c>
      <c r="I1645">
        <v>17.865600000000001</v>
      </c>
      <c r="J1645" t="s">
        <v>270</v>
      </c>
      <c r="K1645">
        <v>8254</v>
      </c>
      <c r="L1645">
        <v>8255</v>
      </c>
      <c r="M1645" t="str">
        <f t="shared" si="175"/>
        <v>Dog100OverACSR</v>
      </c>
      <c r="N1645" t="str">
        <f>+VLOOKUP(M1645,LineCode!$E:$F,2,0)</f>
        <v>3p_11kV_100_ACSR_Al_o</v>
      </c>
      <c r="R1645" t="s">
        <v>296</v>
      </c>
      <c r="S1645" t="str">
        <f t="shared" si="176"/>
        <v>Line.line_KOT_8254_8255</v>
      </c>
      <c r="T1645" t="str">
        <f t="shared" si="177"/>
        <v>Bus1=8254</v>
      </c>
      <c r="U1645" t="str">
        <f t="shared" si="178"/>
        <v>Bus2=8255</v>
      </c>
      <c r="V1645" t="str">
        <f t="shared" si="179"/>
        <v>phases=3</v>
      </c>
      <c r="W1645" t="str">
        <f t="shared" si="180"/>
        <v>Linecode=3p_11kV_100_ACSR_Al_o</v>
      </c>
      <c r="X1645" t="str">
        <f t="shared" si="181"/>
        <v>Length=17.8656</v>
      </c>
      <c r="Y1645" t="s">
        <v>307</v>
      </c>
    </row>
    <row r="1646" spans="1:25" x14ac:dyDescent="0.25">
      <c r="A1646" t="s">
        <v>45</v>
      </c>
      <c r="B1646">
        <v>11</v>
      </c>
      <c r="C1646" t="s">
        <v>37</v>
      </c>
      <c r="D1646">
        <v>100</v>
      </c>
      <c r="E1646" t="s">
        <v>27</v>
      </c>
      <c r="F1646" t="s">
        <v>38</v>
      </c>
      <c r="G1646" t="s">
        <v>30</v>
      </c>
      <c r="H1646">
        <v>3</v>
      </c>
      <c r="I1646">
        <v>34.679099999999998</v>
      </c>
      <c r="J1646" t="s">
        <v>270</v>
      </c>
      <c r="K1646">
        <v>8255</v>
      </c>
      <c r="L1646">
        <v>8256</v>
      </c>
      <c r="M1646" t="str">
        <f t="shared" si="175"/>
        <v>Dog100OverACSR</v>
      </c>
      <c r="N1646" t="str">
        <f>+VLOOKUP(M1646,LineCode!$E:$F,2,0)</f>
        <v>3p_11kV_100_ACSR_Al_o</v>
      </c>
      <c r="R1646" t="s">
        <v>296</v>
      </c>
      <c r="S1646" t="str">
        <f t="shared" si="176"/>
        <v>Line.line_KOT_8255_8256</v>
      </c>
      <c r="T1646" t="str">
        <f t="shared" si="177"/>
        <v>Bus1=8255</v>
      </c>
      <c r="U1646" t="str">
        <f t="shared" si="178"/>
        <v>Bus2=8256</v>
      </c>
      <c r="V1646" t="str">
        <f t="shared" si="179"/>
        <v>phases=3</v>
      </c>
      <c r="W1646" t="str">
        <f t="shared" si="180"/>
        <v>Linecode=3p_11kV_100_ACSR_Al_o</v>
      </c>
      <c r="X1646" t="str">
        <f t="shared" si="181"/>
        <v>Length=34.6791</v>
      </c>
      <c r="Y1646" t="s">
        <v>307</v>
      </c>
    </row>
    <row r="1647" spans="1:25" x14ac:dyDescent="0.25">
      <c r="A1647" t="s">
        <v>45</v>
      </c>
      <c r="B1647">
        <v>11</v>
      </c>
      <c r="C1647" t="s">
        <v>37</v>
      </c>
      <c r="D1647">
        <v>100</v>
      </c>
      <c r="E1647" t="s">
        <v>27</v>
      </c>
      <c r="F1647" t="s">
        <v>38</v>
      </c>
      <c r="G1647" t="s">
        <v>30</v>
      </c>
      <c r="H1647">
        <v>3</v>
      </c>
      <c r="I1647">
        <v>37.3369</v>
      </c>
      <c r="J1647" t="s">
        <v>270</v>
      </c>
      <c r="K1647">
        <v>8256</v>
      </c>
      <c r="L1647">
        <v>8292</v>
      </c>
      <c r="M1647" t="str">
        <f t="shared" si="175"/>
        <v>Dog100OverACSR</v>
      </c>
      <c r="N1647" t="str">
        <f>+VLOOKUP(M1647,LineCode!$E:$F,2,0)</f>
        <v>3p_11kV_100_ACSR_Al_o</v>
      </c>
      <c r="R1647" t="s">
        <v>296</v>
      </c>
      <c r="S1647" t="str">
        <f t="shared" si="176"/>
        <v>Line.line_KOT_8256_8292</v>
      </c>
      <c r="T1647" t="str">
        <f t="shared" si="177"/>
        <v>Bus1=8256</v>
      </c>
      <c r="U1647" t="str">
        <f t="shared" si="178"/>
        <v>Bus2=8292</v>
      </c>
      <c r="V1647" t="str">
        <f t="shared" si="179"/>
        <v>phases=3</v>
      </c>
      <c r="W1647" t="str">
        <f t="shared" si="180"/>
        <v>Linecode=3p_11kV_100_ACSR_Al_o</v>
      </c>
      <c r="X1647" t="str">
        <f t="shared" si="181"/>
        <v>Length=37.3369</v>
      </c>
      <c r="Y1647" t="s">
        <v>307</v>
      </c>
    </row>
    <row r="1648" spans="1:25" x14ac:dyDescent="0.25">
      <c r="A1648" t="s">
        <v>45</v>
      </c>
      <c r="B1648">
        <v>11</v>
      </c>
      <c r="C1648" t="s">
        <v>37</v>
      </c>
      <c r="D1648">
        <v>100</v>
      </c>
      <c r="E1648" t="s">
        <v>27</v>
      </c>
      <c r="F1648" t="s">
        <v>38</v>
      </c>
      <c r="G1648" t="s">
        <v>30</v>
      </c>
      <c r="H1648">
        <v>3</v>
      </c>
      <c r="I1648">
        <v>4.7171900000000004</v>
      </c>
      <c r="J1648" t="s">
        <v>270</v>
      </c>
      <c r="K1648">
        <v>8292</v>
      </c>
      <c r="L1648">
        <v>8257</v>
      </c>
      <c r="M1648" t="str">
        <f t="shared" si="175"/>
        <v>Dog100OverACSR</v>
      </c>
      <c r="N1648" t="str">
        <f>+VLOOKUP(M1648,LineCode!$E:$F,2,0)</f>
        <v>3p_11kV_100_ACSR_Al_o</v>
      </c>
      <c r="R1648" t="s">
        <v>296</v>
      </c>
      <c r="S1648" t="str">
        <f t="shared" si="176"/>
        <v>Line.line_KOT_8292_8257</v>
      </c>
      <c r="T1648" t="str">
        <f t="shared" si="177"/>
        <v>Bus1=8292</v>
      </c>
      <c r="U1648" t="str">
        <f t="shared" si="178"/>
        <v>Bus2=8257</v>
      </c>
      <c r="V1648" t="str">
        <f t="shared" si="179"/>
        <v>phases=3</v>
      </c>
      <c r="W1648" t="str">
        <f t="shared" si="180"/>
        <v>Linecode=3p_11kV_100_ACSR_Al_o</v>
      </c>
      <c r="X1648" t="str">
        <f t="shared" si="181"/>
        <v>Length=4.71719</v>
      </c>
      <c r="Y1648" t="s">
        <v>307</v>
      </c>
    </row>
    <row r="1649" spans="1:25" x14ac:dyDescent="0.25">
      <c r="A1649" t="s">
        <v>45</v>
      </c>
      <c r="B1649">
        <v>11</v>
      </c>
      <c r="C1649" t="s">
        <v>37</v>
      </c>
      <c r="D1649">
        <v>100</v>
      </c>
      <c r="E1649" t="s">
        <v>27</v>
      </c>
      <c r="F1649" t="s">
        <v>38</v>
      </c>
      <c r="G1649" t="s">
        <v>30</v>
      </c>
      <c r="H1649">
        <v>3</v>
      </c>
      <c r="I1649">
        <v>36.274099999999997</v>
      </c>
      <c r="J1649" t="s">
        <v>270</v>
      </c>
      <c r="K1649">
        <v>8257</v>
      </c>
      <c r="L1649">
        <v>8258</v>
      </c>
      <c r="M1649" t="str">
        <f t="shared" si="175"/>
        <v>Dog100OverACSR</v>
      </c>
      <c r="N1649" t="str">
        <f>+VLOOKUP(M1649,LineCode!$E:$F,2,0)</f>
        <v>3p_11kV_100_ACSR_Al_o</v>
      </c>
      <c r="R1649" t="s">
        <v>296</v>
      </c>
      <c r="S1649" t="str">
        <f t="shared" si="176"/>
        <v>Line.line_KOT_8257_8258</v>
      </c>
      <c r="T1649" t="str">
        <f t="shared" si="177"/>
        <v>Bus1=8257</v>
      </c>
      <c r="U1649" t="str">
        <f t="shared" si="178"/>
        <v>Bus2=8258</v>
      </c>
      <c r="V1649" t="str">
        <f t="shared" si="179"/>
        <v>phases=3</v>
      </c>
      <c r="W1649" t="str">
        <f t="shared" si="180"/>
        <v>Linecode=3p_11kV_100_ACSR_Al_o</v>
      </c>
      <c r="X1649" t="str">
        <f t="shared" si="181"/>
        <v>Length=36.2741</v>
      </c>
      <c r="Y1649" t="s">
        <v>307</v>
      </c>
    </row>
    <row r="1650" spans="1:25" x14ac:dyDescent="0.25">
      <c r="A1650" t="s">
        <v>45</v>
      </c>
      <c r="B1650">
        <v>11</v>
      </c>
      <c r="C1650" t="s">
        <v>37</v>
      </c>
      <c r="D1650">
        <v>100</v>
      </c>
      <c r="E1650" t="s">
        <v>27</v>
      </c>
      <c r="F1650" t="s">
        <v>38</v>
      </c>
      <c r="G1650" t="s">
        <v>30</v>
      </c>
      <c r="H1650">
        <v>3</v>
      </c>
      <c r="I1650">
        <v>37.7575</v>
      </c>
      <c r="J1650" t="s">
        <v>270</v>
      </c>
      <c r="K1650">
        <v>8258</v>
      </c>
      <c r="L1650">
        <v>8259</v>
      </c>
      <c r="M1650" t="str">
        <f t="shared" si="175"/>
        <v>Dog100OverACSR</v>
      </c>
      <c r="N1650" t="str">
        <f>+VLOOKUP(M1650,LineCode!$E:$F,2,0)</f>
        <v>3p_11kV_100_ACSR_Al_o</v>
      </c>
      <c r="R1650" t="s">
        <v>296</v>
      </c>
      <c r="S1650" t="str">
        <f t="shared" si="176"/>
        <v>Line.line_KOT_8258_8259</v>
      </c>
      <c r="T1650" t="str">
        <f t="shared" si="177"/>
        <v>Bus1=8258</v>
      </c>
      <c r="U1650" t="str">
        <f t="shared" si="178"/>
        <v>Bus2=8259</v>
      </c>
      <c r="V1650" t="str">
        <f t="shared" si="179"/>
        <v>phases=3</v>
      </c>
      <c r="W1650" t="str">
        <f t="shared" si="180"/>
        <v>Linecode=3p_11kV_100_ACSR_Al_o</v>
      </c>
      <c r="X1650" t="str">
        <f t="shared" si="181"/>
        <v>Length=37.7575</v>
      </c>
      <c r="Y1650" t="s">
        <v>307</v>
      </c>
    </row>
    <row r="1651" spans="1:25" x14ac:dyDescent="0.25">
      <c r="A1651" t="s">
        <v>45</v>
      </c>
      <c r="B1651">
        <v>11</v>
      </c>
      <c r="C1651" t="s">
        <v>37</v>
      </c>
      <c r="D1651">
        <v>100</v>
      </c>
      <c r="E1651" t="s">
        <v>27</v>
      </c>
      <c r="F1651" t="s">
        <v>38</v>
      </c>
      <c r="G1651" t="s">
        <v>30</v>
      </c>
      <c r="H1651">
        <v>3</v>
      </c>
      <c r="I1651">
        <v>26.9941</v>
      </c>
      <c r="J1651" t="s">
        <v>270</v>
      </c>
      <c r="K1651">
        <v>8259</v>
      </c>
      <c r="L1651">
        <v>8260</v>
      </c>
      <c r="M1651" t="str">
        <f t="shared" si="175"/>
        <v>Dog100OverACSR</v>
      </c>
      <c r="N1651" t="str">
        <f>+VLOOKUP(M1651,LineCode!$E:$F,2,0)</f>
        <v>3p_11kV_100_ACSR_Al_o</v>
      </c>
      <c r="R1651" t="s">
        <v>296</v>
      </c>
      <c r="S1651" t="str">
        <f t="shared" si="176"/>
        <v>Line.line_KOT_8259_8260</v>
      </c>
      <c r="T1651" t="str">
        <f t="shared" si="177"/>
        <v>Bus1=8259</v>
      </c>
      <c r="U1651" t="str">
        <f t="shared" si="178"/>
        <v>Bus2=8260</v>
      </c>
      <c r="V1651" t="str">
        <f t="shared" si="179"/>
        <v>phases=3</v>
      </c>
      <c r="W1651" t="str">
        <f t="shared" si="180"/>
        <v>Linecode=3p_11kV_100_ACSR_Al_o</v>
      </c>
      <c r="X1651" t="str">
        <f t="shared" si="181"/>
        <v>Length=26.9941</v>
      </c>
      <c r="Y1651" t="s">
        <v>307</v>
      </c>
    </row>
    <row r="1652" spans="1:25" x14ac:dyDescent="0.25">
      <c r="A1652" t="s">
        <v>45</v>
      </c>
      <c r="B1652">
        <v>11</v>
      </c>
      <c r="C1652" t="s">
        <v>37</v>
      </c>
      <c r="D1652">
        <v>100</v>
      </c>
      <c r="E1652" t="s">
        <v>27</v>
      </c>
      <c r="F1652" t="s">
        <v>38</v>
      </c>
      <c r="G1652" t="s">
        <v>30</v>
      </c>
      <c r="H1652">
        <v>3</v>
      </c>
      <c r="I1652">
        <v>22.22</v>
      </c>
      <c r="J1652" t="s">
        <v>270</v>
      </c>
      <c r="K1652">
        <v>8260</v>
      </c>
      <c r="L1652">
        <v>8261</v>
      </c>
      <c r="M1652" t="str">
        <f t="shared" si="175"/>
        <v>Dog100OverACSR</v>
      </c>
      <c r="N1652" t="str">
        <f>+VLOOKUP(M1652,LineCode!$E:$F,2,0)</f>
        <v>3p_11kV_100_ACSR_Al_o</v>
      </c>
      <c r="R1652" t="s">
        <v>296</v>
      </c>
      <c r="S1652" t="str">
        <f t="shared" si="176"/>
        <v>Line.line_KOT_8260_8261</v>
      </c>
      <c r="T1652" t="str">
        <f t="shared" si="177"/>
        <v>Bus1=8260</v>
      </c>
      <c r="U1652" t="str">
        <f t="shared" si="178"/>
        <v>Bus2=8261</v>
      </c>
      <c r="V1652" t="str">
        <f t="shared" si="179"/>
        <v>phases=3</v>
      </c>
      <c r="W1652" t="str">
        <f t="shared" si="180"/>
        <v>Linecode=3p_11kV_100_ACSR_Al_o</v>
      </c>
      <c r="X1652" t="str">
        <f t="shared" si="181"/>
        <v>Length=22.22</v>
      </c>
      <c r="Y1652" t="s">
        <v>307</v>
      </c>
    </row>
    <row r="1653" spans="1:25" x14ac:dyDescent="0.25">
      <c r="A1653" t="s">
        <v>45</v>
      </c>
      <c r="B1653">
        <v>11</v>
      </c>
      <c r="C1653" t="s">
        <v>37</v>
      </c>
      <c r="D1653">
        <v>100</v>
      </c>
      <c r="E1653" t="s">
        <v>27</v>
      </c>
      <c r="F1653" t="s">
        <v>38</v>
      </c>
      <c r="G1653" t="s">
        <v>30</v>
      </c>
      <c r="H1653">
        <v>3</v>
      </c>
      <c r="I1653">
        <v>11.3939</v>
      </c>
      <c r="J1653" t="s">
        <v>270</v>
      </c>
      <c r="K1653">
        <v>8274</v>
      </c>
      <c r="L1653">
        <v>8275</v>
      </c>
      <c r="M1653" t="str">
        <f t="shared" si="175"/>
        <v>Dog100OverACSR</v>
      </c>
      <c r="N1653" t="str">
        <f>+VLOOKUP(M1653,LineCode!$E:$F,2,0)</f>
        <v>3p_11kV_100_ACSR_Al_o</v>
      </c>
      <c r="R1653" t="s">
        <v>296</v>
      </c>
      <c r="S1653" t="str">
        <f t="shared" si="176"/>
        <v>Line.line_KOT_8274_8275</v>
      </c>
      <c r="T1653" t="str">
        <f t="shared" si="177"/>
        <v>Bus1=8274</v>
      </c>
      <c r="U1653" t="str">
        <f t="shared" si="178"/>
        <v>Bus2=8275</v>
      </c>
      <c r="V1653" t="str">
        <f t="shared" si="179"/>
        <v>phases=3</v>
      </c>
      <c r="W1653" t="str">
        <f t="shared" si="180"/>
        <v>Linecode=3p_11kV_100_ACSR_Al_o</v>
      </c>
      <c r="X1653" t="str">
        <f t="shared" si="181"/>
        <v>Length=11.3939</v>
      </c>
      <c r="Y1653" t="s">
        <v>307</v>
      </c>
    </row>
    <row r="1654" spans="1:25" x14ac:dyDescent="0.25">
      <c r="A1654" t="s">
        <v>45</v>
      </c>
      <c r="B1654">
        <v>11</v>
      </c>
      <c r="C1654" t="s">
        <v>37</v>
      </c>
      <c r="D1654">
        <v>100</v>
      </c>
      <c r="E1654" t="s">
        <v>27</v>
      </c>
      <c r="F1654" t="s">
        <v>38</v>
      </c>
      <c r="G1654" t="s">
        <v>30</v>
      </c>
      <c r="H1654">
        <v>3</v>
      </c>
      <c r="I1654">
        <v>37.105499999999999</v>
      </c>
      <c r="J1654" t="s">
        <v>270</v>
      </c>
      <c r="K1654">
        <v>8275</v>
      </c>
      <c r="L1654">
        <v>8276</v>
      </c>
      <c r="M1654" t="str">
        <f t="shared" si="175"/>
        <v>Dog100OverACSR</v>
      </c>
      <c r="N1654" t="str">
        <f>+VLOOKUP(M1654,LineCode!$E:$F,2,0)</f>
        <v>3p_11kV_100_ACSR_Al_o</v>
      </c>
      <c r="R1654" t="s">
        <v>296</v>
      </c>
      <c r="S1654" t="str">
        <f t="shared" si="176"/>
        <v>Line.line_KOT_8275_8276</v>
      </c>
      <c r="T1654" t="str">
        <f t="shared" si="177"/>
        <v>Bus1=8275</v>
      </c>
      <c r="U1654" t="str">
        <f t="shared" si="178"/>
        <v>Bus2=8276</v>
      </c>
      <c r="V1654" t="str">
        <f t="shared" si="179"/>
        <v>phases=3</v>
      </c>
      <c r="W1654" t="str">
        <f t="shared" si="180"/>
        <v>Linecode=3p_11kV_100_ACSR_Al_o</v>
      </c>
      <c r="X1654" t="str">
        <f t="shared" si="181"/>
        <v>Length=37.1055</v>
      </c>
      <c r="Y1654" t="s">
        <v>307</v>
      </c>
    </row>
    <row r="1655" spans="1:25" x14ac:dyDescent="0.25">
      <c r="A1655" t="s">
        <v>45</v>
      </c>
      <c r="B1655">
        <v>11</v>
      </c>
      <c r="C1655" t="s">
        <v>37</v>
      </c>
      <c r="D1655">
        <v>100</v>
      </c>
      <c r="E1655" t="s">
        <v>27</v>
      </c>
      <c r="F1655" t="s">
        <v>38</v>
      </c>
      <c r="G1655" t="s">
        <v>30</v>
      </c>
      <c r="H1655">
        <v>3</v>
      </c>
      <c r="I1655">
        <v>22.485800000000001</v>
      </c>
      <c r="J1655" t="s">
        <v>270</v>
      </c>
      <c r="K1655">
        <v>8276</v>
      </c>
      <c r="L1655">
        <v>8277</v>
      </c>
      <c r="M1655" t="str">
        <f t="shared" si="175"/>
        <v>Dog100OverACSR</v>
      </c>
      <c r="N1655" t="str">
        <f>+VLOOKUP(M1655,LineCode!$E:$F,2,0)</f>
        <v>3p_11kV_100_ACSR_Al_o</v>
      </c>
      <c r="R1655" t="s">
        <v>296</v>
      </c>
      <c r="S1655" t="str">
        <f t="shared" si="176"/>
        <v>Line.line_KOT_8276_8277</v>
      </c>
      <c r="T1655" t="str">
        <f t="shared" si="177"/>
        <v>Bus1=8276</v>
      </c>
      <c r="U1655" t="str">
        <f t="shared" si="178"/>
        <v>Bus2=8277</v>
      </c>
      <c r="V1655" t="str">
        <f t="shared" si="179"/>
        <v>phases=3</v>
      </c>
      <c r="W1655" t="str">
        <f t="shared" si="180"/>
        <v>Linecode=3p_11kV_100_ACSR_Al_o</v>
      </c>
      <c r="X1655" t="str">
        <f t="shared" si="181"/>
        <v>Length=22.4858</v>
      </c>
      <c r="Y1655" t="s">
        <v>307</v>
      </c>
    </row>
    <row r="1656" spans="1:25" x14ac:dyDescent="0.25">
      <c r="A1656" t="s">
        <v>45</v>
      </c>
      <c r="B1656">
        <v>11</v>
      </c>
      <c r="C1656" t="s">
        <v>37</v>
      </c>
      <c r="D1656">
        <v>100</v>
      </c>
      <c r="E1656" t="s">
        <v>27</v>
      </c>
      <c r="F1656" t="s">
        <v>38</v>
      </c>
      <c r="G1656" t="s">
        <v>30</v>
      </c>
      <c r="H1656">
        <v>3</v>
      </c>
      <c r="I1656">
        <v>19.515799999999999</v>
      </c>
      <c r="J1656" t="s">
        <v>270</v>
      </c>
      <c r="K1656">
        <v>8277</v>
      </c>
      <c r="L1656">
        <v>8278</v>
      </c>
      <c r="M1656" t="str">
        <f t="shared" si="175"/>
        <v>Dog100OverACSR</v>
      </c>
      <c r="N1656" t="str">
        <f>+VLOOKUP(M1656,LineCode!$E:$F,2,0)</f>
        <v>3p_11kV_100_ACSR_Al_o</v>
      </c>
      <c r="R1656" t="s">
        <v>296</v>
      </c>
      <c r="S1656" t="str">
        <f t="shared" si="176"/>
        <v>Line.line_KOT_8277_8278</v>
      </c>
      <c r="T1656" t="str">
        <f t="shared" si="177"/>
        <v>Bus1=8277</v>
      </c>
      <c r="U1656" t="str">
        <f t="shared" si="178"/>
        <v>Bus2=8278</v>
      </c>
      <c r="V1656" t="str">
        <f t="shared" si="179"/>
        <v>phases=3</v>
      </c>
      <c r="W1656" t="str">
        <f t="shared" si="180"/>
        <v>Linecode=3p_11kV_100_ACSR_Al_o</v>
      </c>
      <c r="X1656" t="str">
        <f t="shared" si="181"/>
        <v>Length=19.5158</v>
      </c>
      <c r="Y1656" t="s">
        <v>307</v>
      </c>
    </row>
    <row r="1657" spans="1:25" x14ac:dyDescent="0.25">
      <c r="A1657" t="s">
        <v>45</v>
      </c>
      <c r="B1657">
        <v>11</v>
      </c>
      <c r="C1657" t="s">
        <v>37</v>
      </c>
      <c r="D1657">
        <v>100</v>
      </c>
      <c r="E1657" t="s">
        <v>27</v>
      </c>
      <c r="F1657" t="s">
        <v>38</v>
      </c>
      <c r="G1657" t="s">
        <v>30</v>
      </c>
      <c r="H1657">
        <v>3</v>
      </c>
      <c r="I1657">
        <v>5.1945399999999999</v>
      </c>
      <c r="J1657" t="s">
        <v>270</v>
      </c>
      <c r="K1657">
        <v>8278</v>
      </c>
      <c r="L1657">
        <v>8279</v>
      </c>
      <c r="M1657" t="str">
        <f t="shared" si="175"/>
        <v>Dog100OverACSR</v>
      </c>
      <c r="N1657" t="str">
        <f>+VLOOKUP(M1657,LineCode!$E:$F,2,0)</f>
        <v>3p_11kV_100_ACSR_Al_o</v>
      </c>
      <c r="R1657" t="s">
        <v>296</v>
      </c>
      <c r="S1657" t="str">
        <f t="shared" si="176"/>
        <v>Line.line_KOT_8278_8279</v>
      </c>
      <c r="T1657" t="str">
        <f t="shared" si="177"/>
        <v>Bus1=8278</v>
      </c>
      <c r="U1657" t="str">
        <f t="shared" si="178"/>
        <v>Bus2=8279</v>
      </c>
      <c r="V1657" t="str">
        <f t="shared" si="179"/>
        <v>phases=3</v>
      </c>
      <c r="W1657" t="str">
        <f t="shared" si="180"/>
        <v>Linecode=3p_11kV_100_ACSR_Al_o</v>
      </c>
      <c r="X1657" t="str">
        <f t="shared" si="181"/>
        <v>Length=5.19454</v>
      </c>
      <c r="Y1657" t="s">
        <v>307</v>
      </c>
    </row>
    <row r="1658" spans="1:25" x14ac:dyDescent="0.25">
      <c r="A1658" t="s">
        <v>45</v>
      </c>
      <c r="B1658">
        <v>11</v>
      </c>
      <c r="C1658" t="s">
        <v>37</v>
      </c>
      <c r="D1658">
        <v>100</v>
      </c>
      <c r="E1658" t="s">
        <v>27</v>
      </c>
      <c r="F1658" t="s">
        <v>38</v>
      </c>
      <c r="G1658" t="s">
        <v>30</v>
      </c>
      <c r="H1658">
        <v>3</v>
      </c>
      <c r="I1658">
        <v>12.416600000000001</v>
      </c>
      <c r="J1658" t="s">
        <v>270</v>
      </c>
      <c r="K1658">
        <v>8279</v>
      </c>
      <c r="L1658">
        <v>8280</v>
      </c>
      <c r="M1658" t="str">
        <f t="shared" si="175"/>
        <v>Dog100OverACSR</v>
      </c>
      <c r="N1658" t="str">
        <f>+VLOOKUP(M1658,LineCode!$E:$F,2,0)</f>
        <v>3p_11kV_100_ACSR_Al_o</v>
      </c>
      <c r="R1658" t="s">
        <v>296</v>
      </c>
      <c r="S1658" t="str">
        <f t="shared" si="176"/>
        <v>Line.line_KOT_8279_8280</v>
      </c>
      <c r="T1658" t="str">
        <f t="shared" si="177"/>
        <v>Bus1=8279</v>
      </c>
      <c r="U1658" t="str">
        <f t="shared" si="178"/>
        <v>Bus2=8280</v>
      </c>
      <c r="V1658" t="str">
        <f t="shared" si="179"/>
        <v>phases=3</v>
      </c>
      <c r="W1658" t="str">
        <f t="shared" si="180"/>
        <v>Linecode=3p_11kV_100_ACSR_Al_o</v>
      </c>
      <c r="X1658" t="str">
        <f t="shared" si="181"/>
        <v>Length=12.4166</v>
      </c>
      <c r="Y1658" t="s">
        <v>307</v>
      </c>
    </row>
    <row r="1659" spans="1:25" x14ac:dyDescent="0.25">
      <c r="A1659" t="s">
        <v>45</v>
      </c>
      <c r="B1659">
        <v>11</v>
      </c>
      <c r="C1659" t="s">
        <v>37</v>
      </c>
      <c r="D1659">
        <v>100</v>
      </c>
      <c r="E1659" t="s">
        <v>27</v>
      </c>
      <c r="F1659" t="s">
        <v>38</v>
      </c>
      <c r="G1659" t="s">
        <v>30</v>
      </c>
      <c r="H1659">
        <v>3</v>
      </c>
      <c r="I1659">
        <v>3.8762599999999998</v>
      </c>
      <c r="J1659" t="s">
        <v>270</v>
      </c>
      <c r="K1659">
        <v>8280</v>
      </c>
      <c r="L1659">
        <v>8281</v>
      </c>
      <c r="M1659" t="str">
        <f t="shared" si="175"/>
        <v>Dog100OverACSR</v>
      </c>
      <c r="N1659" t="str">
        <f>+VLOOKUP(M1659,LineCode!$E:$F,2,0)</f>
        <v>3p_11kV_100_ACSR_Al_o</v>
      </c>
      <c r="R1659" t="s">
        <v>296</v>
      </c>
      <c r="S1659" t="str">
        <f t="shared" si="176"/>
        <v>Line.line_KOT_8280_8281</v>
      </c>
      <c r="T1659" t="str">
        <f t="shared" si="177"/>
        <v>Bus1=8280</v>
      </c>
      <c r="U1659" t="str">
        <f t="shared" si="178"/>
        <v>Bus2=8281</v>
      </c>
      <c r="V1659" t="str">
        <f t="shared" si="179"/>
        <v>phases=3</v>
      </c>
      <c r="W1659" t="str">
        <f t="shared" si="180"/>
        <v>Linecode=3p_11kV_100_ACSR_Al_o</v>
      </c>
      <c r="X1659" t="str">
        <f t="shared" si="181"/>
        <v>Length=3.87626</v>
      </c>
      <c r="Y1659" t="s">
        <v>307</v>
      </c>
    </row>
    <row r="1660" spans="1:25" x14ac:dyDescent="0.25">
      <c r="A1660" t="s">
        <v>45</v>
      </c>
      <c r="B1660">
        <v>11</v>
      </c>
      <c r="C1660" t="s">
        <v>37</v>
      </c>
      <c r="D1660">
        <v>100</v>
      </c>
      <c r="E1660" t="s">
        <v>27</v>
      </c>
      <c r="F1660" t="s">
        <v>38</v>
      </c>
      <c r="G1660" t="s">
        <v>30</v>
      </c>
      <c r="H1660">
        <v>3</v>
      </c>
      <c r="I1660">
        <v>18.903500000000001</v>
      </c>
      <c r="J1660" t="s">
        <v>270</v>
      </c>
      <c r="K1660">
        <v>8281</v>
      </c>
      <c r="L1660">
        <v>8282</v>
      </c>
      <c r="M1660" t="str">
        <f t="shared" si="175"/>
        <v>Dog100OverACSR</v>
      </c>
      <c r="N1660" t="str">
        <f>+VLOOKUP(M1660,LineCode!$E:$F,2,0)</f>
        <v>3p_11kV_100_ACSR_Al_o</v>
      </c>
      <c r="R1660" t="s">
        <v>296</v>
      </c>
      <c r="S1660" t="str">
        <f t="shared" si="176"/>
        <v>Line.line_KOT_8281_8282</v>
      </c>
      <c r="T1660" t="str">
        <f t="shared" si="177"/>
        <v>Bus1=8281</v>
      </c>
      <c r="U1660" t="str">
        <f t="shared" si="178"/>
        <v>Bus2=8282</v>
      </c>
      <c r="V1660" t="str">
        <f t="shared" si="179"/>
        <v>phases=3</v>
      </c>
      <c r="W1660" t="str">
        <f t="shared" si="180"/>
        <v>Linecode=3p_11kV_100_ACSR_Al_o</v>
      </c>
      <c r="X1660" t="str">
        <f t="shared" si="181"/>
        <v>Length=18.9035</v>
      </c>
      <c r="Y1660" t="s">
        <v>307</v>
      </c>
    </row>
    <row r="1661" spans="1:25" x14ac:dyDescent="0.25">
      <c r="A1661" t="s">
        <v>45</v>
      </c>
      <c r="B1661">
        <v>11</v>
      </c>
      <c r="C1661" t="s">
        <v>37</v>
      </c>
      <c r="D1661">
        <v>100</v>
      </c>
      <c r="E1661" t="s">
        <v>27</v>
      </c>
      <c r="F1661" t="s">
        <v>38</v>
      </c>
      <c r="G1661" t="s">
        <v>30</v>
      </c>
      <c r="H1661">
        <v>3</v>
      </c>
      <c r="I1661">
        <v>14.788500000000001</v>
      </c>
      <c r="J1661" t="s">
        <v>270</v>
      </c>
      <c r="K1661">
        <v>8292</v>
      </c>
      <c r="L1661">
        <v>8293</v>
      </c>
      <c r="M1661" t="str">
        <f t="shared" si="175"/>
        <v>Dog100OverACSR</v>
      </c>
      <c r="N1661" t="str">
        <f>+VLOOKUP(M1661,LineCode!$E:$F,2,0)</f>
        <v>3p_11kV_100_ACSR_Al_o</v>
      </c>
      <c r="R1661" t="s">
        <v>296</v>
      </c>
      <c r="S1661" t="str">
        <f t="shared" si="176"/>
        <v>Line.line_KOT_8292_8293</v>
      </c>
      <c r="T1661" t="str">
        <f t="shared" si="177"/>
        <v>Bus1=8292</v>
      </c>
      <c r="U1661" t="str">
        <f t="shared" si="178"/>
        <v>Bus2=8293</v>
      </c>
      <c r="V1661" t="str">
        <f t="shared" si="179"/>
        <v>phases=3</v>
      </c>
      <c r="W1661" t="str">
        <f t="shared" si="180"/>
        <v>Linecode=3p_11kV_100_ACSR_Al_o</v>
      </c>
      <c r="X1661" t="str">
        <f t="shared" si="181"/>
        <v>Length=14.7885</v>
      </c>
      <c r="Y1661" t="s">
        <v>307</v>
      </c>
    </row>
    <row r="1662" spans="1:25" x14ac:dyDescent="0.25">
      <c r="A1662" t="s">
        <v>45</v>
      </c>
      <c r="B1662">
        <v>11</v>
      </c>
      <c r="C1662" t="s">
        <v>37</v>
      </c>
      <c r="D1662">
        <v>100</v>
      </c>
      <c r="E1662" t="s">
        <v>27</v>
      </c>
      <c r="F1662" t="s">
        <v>38</v>
      </c>
      <c r="G1662" t="s">
        <v>30</v>
      </c>
      <c r="H1662">
        <v>3</v>
      </c>
      <c r="I1662">
        <v>1.5887100000000001</v>
      </c>
      <c r="J1662" t="s">
        <v>270</v>
      </c>
      <c r="K1662">
        <v>8293</v>
      </c>
      <c r="L1662">
        <v>8294</v>
      </c>
      <c r="M1662" t="str">
        <f t="shared" si="175"/>
        <v>Dog100OverACSR</v>
      </c>
      <c r="N1662" t="str">
        <f>+VLOOKUP(M1662,LineCode!$E:$F,2,0)</f>
        <v>3p_11kV_100_ACSR_Al_o</v>
      </c>
      <c r="R1662" t="s">
        <v>296</v>
      </c>
      <c r="S1662" t="str">
        <f t="shared" si="176"/>
        <v>Line.line_KOT_8293_8294</v>
      </c>
      <c r="T1662" t="str">
        <f t="shared" si="177"/>
        <v>Bus1=8293</v>
      </c>
      <c r="U1662" t="str">
        <f t="shared" si="178"/>
        <v>Bus2=8294</v>
      </c>
      <c r="V1662" t="str">
        <f t="shared" si="179"/>
        <v>phases=3</v>
      </c>
      <c r="W1662" t="str">
        <f t="shared" si="180"/>
        <v>Linecode=3p_11kV_100_ACSR_Al_o</v>
      </c>
      <c r="X1662" t="str">
        <f t="shared" si="181"/>
        <v>Length=1.58871</v>
      </c>
      <c r="Y1662" t="s">
        <v>307</v>
      </c>
    </row>
    <row r="1663" spans="1:25" x14ac:dyDescent="0.25">
      <c r="A1663" t="s">
        <v>45</v>
      </c>
      <c r="B1663">
        <v>11</v>
      </c>
      <c r="C1663" t="s">
        <v>37</v>
      </c>
      <c r="D1663">
        <v>100</v>
      </c>
      <c r="E1663" t="s">
        <v>27</v>
      </c>
      <c r="F1663" t="s">
        <v>38</v>
      </c>
      <c r="G1663" t="s">
        <v>30</v>
      </c>
      <c r="H1663">
        <v>3</v>
      </c>
      <c r="I1663">
        <v>23.282900000000001</v>
      </c>
      <c r="J1663" t="s">
        <v>270</v>
      </c>
      <c r="K1663">
        <v>8294</v>
      </c>
      <c r="L1663">
        <v>8295</v>
      </c>
      <c r="M1663" t="str">
        <f t="shared" si="175"/>
        <v>Dog100OverACSR</v>
      </c>
      <c r="N1663" t="str">
        <f>+VLOOKUP(M1663,LineCode!$E:$F,2,0)</f>
        <v>3p_11kV_100_ACSR_Al_o</v>
      </c>
      <c r="R1663" t="s">
        <v>296</v>
      </c>
      <c r="S1663" t="str">
        <f t="shared" si="176"/>
        <v>Line.line_KOT_8294_8295</v>
      </c>
      <c r="T1663" t="str">
        <f t="shared" si="177"/>
        <v>Bus1=8294</v>
      </c>
      <c r="U1663" t="str">
        <f t="shared" si="178"/>
        <v>Bus2=8295</v>
      </c>
      <c r="V1663" t="str">
        <f t="shared" si="179"/>
        <v>phases=3</v>
      </c>
      <c r="W1663" t="str">
        <f t="shared" si="180"/>
        <v>Linecode=3p_11kV_100_ACSR_Al_o</v>
      </c>
      <c r="X1663" t="str">
        <f t="shared" si="181"/>
        <v>Length=23.2829</v>
      </c>
      <c r="Y1663" t="s">
        <v>307</v>
      </c>
    </row>
    <row r="1664" spans="1:25" x14ac:dyDescent="0.25">
      <c r="A1664" t="s">
        <v>45</v>
      </c>
      <c r="B1664">
        <v>11</v>
      </c>
      <c r="C1664" t="s">
        <v>37</v>
      </c>
      <c r="D1664">
        <v>100</v>
      </c>
      <c r="E1664" t="s">
        <v>27</v>
      </c>
      <c r="F1664" t="s">
        <v>38</v>
      </c>
      <c r="G1664" t="s">
        <v>30</v>
      </c>
      <c r="H1664">
        <v>3</v>
      </c>
      <c r="I1664">
        <v>13.388299999999999</v>
      </c>
      <c r="J1664" t="s">
        <v>270</v>
      </c>
      <c r="K1664">
        <v>8261</v>
      </c>
      <c r="L1664">
        <v>8262</v>
      </c>
      <c r="M1664" t="str">
        <f t="shared" si="175"/>
        <v>Dog100OverACSR</v>
      </c>
      <c r="N1664" t="str">
        <f>+VLOOKUP(M1664,LineCode!$E:$F,2,0)</f>
        <v>3p_11kV_100_ACSR_Al_o</v>
      </c>
      <c r="R1664" t="s">
        <v>296</v>
      </c>
      <c r="S1664" t="str">
        <f t="shared" si="176"/>
        <v>Line.line_KOT_8261_8262</v>
      </c>
      <c r="T1664" t="str">
        <f t="shared" si="177"/>
        <v>Bus1=8261</v>
      </c>
      <c r="U1664" t="str">
        <f t="shared" si="178"/>
        <v>Bus2=8262</v>
      </c>
      <c r="V1664" t="str">
        <f t="shared" si="179"/>
        <v>phases=3</v>
      </c>
      <c r="W1664" t="str">
        <f t="shared" si="180"/>
        <v>Linecode=3p_11kV_100_ACSR_Al_o</v>
      </c>
      <c r="X1664" t="str">
        <f t="shared" si="181"/>
        <v>Length=13.3883</v>
      </c>
      <c r="Y1664" t="s">
        <v>307</v>
      </c>
    </row>
    <row r="1665" spans="1:25" x14ac:dyDescent="0.25">
      <c r="A1665" t="s">
        <v>45</v>
      </c>
      <c r="B1665">
        <v>11</v>
      </c>
      <c r="C1665" t="s">
        <v>37</v>
      </c>
      <c r="D1665">
        <v>100</v>
      </c>
      <c r="E1665" t="s">
        <v>27</v>
      </c>
      <c r="F1665" t="s">
        <v>38</v>
      </c>
      <c r="G1665" t="s">
        <v>30</v>
      </c>
      <c r="H1665">
        <v>3</v>
      </c>
      <c r="I1665">
        <v>13.1355</v>
      </c>
      <c r="J1665" t="s">
        <v>270</v>
      </c>
      <c r="K1665">
        <v>8262</v>
      </c>
      <c r="L1665">
        <v>8263</v>
      </c>
      <c r="M1665" t="str">
        <f t="shared" si="175"/>
        <v>Dog100OverACSR</v>
      </c>
      <c r="N1665" t="str">
        <f>+VLOOKUP(M1665,LineCode!$E:$F,2,0)</f>
        <v>3p_11kV_100_ACSR_Al_o</v>
      </c>
      <c r="R1665" t="s">
        <v>296</v>
      </c>
      <c r="S1665" t="str">
        <f t="shared" si="176"/>
        <v>Line.line_KOT_8262_8263</v>
      </c>
      <c r="T1665" t="str">
        <f t="shared" si="177"/>
        <v>Bus1=8262</v>
      </c>
      <c r="U1665" t="str">
        <f t="shared" si="178"/>
        <v>Bus2=8263</v>
      </c>
      <c r="V1665" t="str">
        <f t="shared" si="179"/>
        <v>phases=3</v>
      </c>
      <c r="W1665" t="str">
        <f t="shared" si="180"/>
        <v>Linecode=3p_11kV_100_ACSR_Al_o</v>
      </c>
      <c r="X1665" t="str">
        <f t="shared" si="181"/>
        <v>Length=13.1355</v>
      </c>
      <c r="Y1665" t="s">
        <v>307</v>
      </c>
    </row>
    <row r="1666" spans="1:25" x14ac:dyDescent="0.25">
      <c r="A1666" t="s">
        <v>45</v>
      </c>
      <c r="B1666">
        <v>11</v>
      </c>
      <c r="C1666" t="s">
        <v>37</v>
      </c>
      <c r="D1666">
        <v>100</v>
      </c>
      <c r="E1666" t="s">
        <v>27</v>
      </c>
      <c r="F1666" t="s">
        <v>38</v>
      </c>
      <c r="G1666" t="s">
        <v>30</v>
      </c>
      <c r="H1666">
        <v>3</v>
      </c>
      <c r="I1666">
        <v>10.7355</v>
      </c>
      <c r="J1666" t="s">
        <v>270</v>
      </c>
      <c r="K1666">
        <v>8263</v>
      </c>
      <c r="L1666">
        <v>8264</v>
      </c>
      <c r="M1666" t="str">
        <f t="shared" ref="M1666:M1729" si="182">C1666&amp;D1666&amp;F1666&amp;G1666</f>
        <v>Dog100OverACSR</v>
      </c>
      <c r="N1666" t="str">
        <f>+VLOOKUP(M1666,LineCode!$E:$F,2,0)</f>
        <v>3p_11kV_100_ACSR_Al_o</v>
      </c>
      <c r="R1666" t="s">
        <v>296</v>
      </c>
      <c r="S1666" t="str">
        <f t="shared" si="176"/>
        <v>Line.line_KOT_8263_8264</v>
      </c>
      <c r="T1666" t="str">
        <f t="shared" si="177"/>
        <v>Bus1=8263</v>
      </c>
      <c r="U1666" t="str">
        <f t="shared" si="178"/>
        <v>Bus2=8264</v>
      </c>
      <c r="V1666" t="str">
        <f t="shared" si="179"/>
        <v>phases=3</v>
      </c>
      <c r="W1666" t="str">
        <f t="shared" si="180"/>
        <v>Linecode=3p_11kV_100_ACSR_Al_o</v>
      </c>
      <c r="X1666" t="str">
        <f t="shared" si="181"/>
        <v>Length=10.7355</v>
      </c>
      <c r="Y1666" t="s">
        <v>307</v>
      </c>
    </row>
    <row r="1667" spans="1:25" x14ac:dyDescent="0.25">
      <c r="A1667" t="s">
        <v>45</v>
      </c>
      <c r="B1667">
        <v>11</v>
      </c>
      <c r="C1667" t="s">
        <v>37</v>
      </c>
      <c r="D1667">
        <v>100</v>
      </c>
      <c r="E1667" t="s">
        <v>27</v>
      </c>
      <c r="F1667" t="s">
        <v>38</v>
      </c>
      <c r="G1667" t="s">
        <v>30</v>
      </c>
      <c r="H1667">
        <v>3</v>
      </c>
      <c r="I1667">
        <v>12.7959</v>
      </c>
      <c r="J1667" t="s">
        <v>270</v>
      </c>
      <c r="K1667">
        <v>8264</v>
      </c>
      <c r="L1667">
        <v>8265</v>
      </c>
      <c r="M1667" t="str">
        <f t="shared" si="182"/>
        <v>Dog100OverACSR</v>
      </c>
      <c r="N1667" t="str">
        <f>+VLOOKUP(M1667,LineCode!$E:$F,2,0)</f>
        <v>3p_11kV_100_ACSR_Al_o</v>
      </c>
      <c r="R1667" t="s">
        <v>296</v>
      </c>
      <c r="S1667" t="str">
        <f t="shared" ref="S1667:S1730" si="183">"Line.line_"&amp;J1667&amp;"_"&amp;K1667&amp;"_"&amp;L1667</f>
        <v>Line.line_KOT_8264_8265</v>
      </c>
      <c r="T1667" t="str">
        <f t="shared" ref="T1667:T1730" si="184">"Bus1="&amp;K1667</f>
        <v>Bus1=8264</v>
      </c>
      <c r="U1667" t="str">
        <f t="shared" ref="U1667:U1730" si="185">"Bus2="&amp;L1667</f>
        <v>Bus2=8265</v>
      </c>
      <c r="V1667" t="str">
        <f t="shared" ref="V1667:V1730" si="186">"phases="&amp;H1667</f>
        <v>phases=3</v>
      </c>
      <c r="W1667" t="str">
        <f t="shared" ref="W1667:W1730" si="187">"Linecode="&amp;N1667</f>
        <v>Linecode=3p_11kV_100_ACSR_Al_o</v>
      </c>
      <c r="X1667" t="str">
        <f t="shared" ref="X1667:X1730" si="188">"Length="&amp;I1667</f>
        <v>Length=12.7959</v>
      </c>
      <c r="Y1667" t="s">
        <v>307</v>
      </c>
    </row>
    <row r="1668" spans="1:25" x14ac:dyDescent="0.25">
      <c r="A1668" t="s">
        <v>45</v>
      </c>
      <c r="B1668">
        <v>11</v>
      </c>
      <c r="C1668" t="s">
        <v>37</v>
      </c>
      <c r="D1668">
        <v>100</v>
      </c>
      <c r="E1668" t="s">
        <v>27</v>
      </c>
      <c r="F1668" t="s">
        <v>38</v>
      </c>
      <c r="G1668" t="s">
        <v>30</v>
      </c>
      <c r="H1668">
        <v>3</v>
      </c>
      <c r="I1668">
        <v>5.3677599999999996</v>
      </c>
      <c r="J1668" t="s">
        <v>270</v>
      </c>
      <c r="K1668">
        <v>8265</v>
      </c>
      <c r="L1668">
        <v>8266</v>
      </c>
      <c r="M1668" t="str">
        <f t="shared" si="182"/>
        <v>Dog100OverACSR</v>
      </c>
      <c r="N1668" t="str">
        <f>+VLOOKUP(M1668,LineCode!$E:$F,2,0)</f>
        <v>3p_11kV_100_ACSR_Al_o</v>
      </c>
      <c r="R1668" t="s">
        <v>296</v>
      </c>
      <c r="S1668" t="str">
        <f t="shared" si="183"/>
        <v>Line.line_KOT_8265_8266</v>
      </c>
      <c r="T1668" t="str">
        <f t="shared" si="184"/>
        <v>Bus1=8265</v>
      </c>
      <c r="U1668" t="str">
        <f t="shared" si="185"/>
        <v>Bus2=8266</v>
      </c>
      <c r="V1668" t="str">
        <f t="shared" si="186"/>
        <v>phases=3</v>
      </c>
      <c r="W1668" t="str">
        <f t="shared" si="187"/>
        <v>Linecode=3p_11kV_100_ACSR_Al_o</v>
      </c>
      <c r="X1668" t="str">
        <f t="shared" si="188"/>
        <v>Length=5.36776</v>
      </c>
      <c r="Y1668" t="s">
        <v>307</v>
      </c>
    </row>
    <row r="1669" spans="1:25" x14ac:dyDescent="0.25">
      <c r="A1669" t="s">
        <v>45</v>
      </c>
      <c r="B1669">
        <v>11</v>
      </c>
      <c r="C1669" t="s">
        <v>37</v>
      </c>
      <c r="D1669">
        <v>100</v>
      </c>
      <c r="E1669" t="s">
        <v>27</v>
      </c>
      <c r="F1669" t="s">
        <v>38</v>
      </c>
      <c r="G1669" t="s">
        <v>30</v>
      </c>
      <c r="H1669">
        <v>3</v>
      </c>
      <c r="I1669">
        <v>10.168200000000001</v>
      </c>
      <c r="J1669" t="s">
        <v>270</v>
      </c>
      <c r="K1669">
        <v>8266</v>
      </c>
      <c r="L1669">
        <v>8267</v>
      </c>
      <c r="M1669" t="str">
        <f t="shared" si="182"/>
        <v>Dog100OverACSR</v>
      </c>
      <c r="N1669" t="str">
        <f>+VLOOKUP(M1669,LineCode!$E:$F,2,0)</f>
        <v>3p_11kV_100_ACSR_Al_o</v>
      </c>
      <c r="R1669" t="s">
        <v>296</v>
      </c>
      <c r="S1669" t="str">
        <f t="shared" si="183"/>
        <v>Line.line_KOT_8266_8267</v>
      </c>
      <c r="T1669" t="str">
        <f t="shared" si="184"/>
        <v>Bus1=8266</v>
      </c>
      <c r="U1669" t="str">
        <f t="shared" si="185"/>
        <v>Bus2=8267</v>
      </c>
      <c r="V1669" t="str">
        <f t="shared" si="186"/>
        <v>phases=3</v>
      </c>
      <c r="W1669" t="str">
        <f t="shared" si="187"/>
        <v>Linecode=3p_11kV_100_ACSR_Al_o</v>
      </c>
      <c r="X1669" t="str">
        <f t="shared" si="188"/>
        <v>Length=10.1682</v>
      </c>
      <c r="Y1669" t="s">
        <v>307</v>
      </c>
    </row>
    <row r="1670" spans="1:25" x14ac:dyDescent="0.25">
      <c r="A1670" t="s">
        <v>45</v>
      </c>
      <c r="B1670">
        <v>11</v>
      </c>
      <c r="C1670" t="s">
        <v>37</v>
      </c>
      <c r="D1670">
        <v>100</v>
      </c>
      <c r="E1670" t="s">
        <v>27</v>
      </c>
      <c r="F1670" t="s">
        <v>38</v>
      </c>
      <c r="G1670" t="s">
        <v>30</v>
      </c>
      <c r="H1670">
        <v>3</v>
      </c>
      <c r="I1670">
        <v>13.5021</v>
      </c>
      <c r="J1670" t="s">
        <v>270</v>
      </c>
      <c r="K1670">
        <v>8267</v>
      </c>
      <c r="L1670">
        <v>8268</v>
      </c>
      <c r="M1670" t="str">
        <f t="shared" si="182"/>
        <v>Dog100OverACSR</v>
      </c>
      <c r="N1670" t="str">
        <f>+VLOOKUP(M1670,LineCode!$E:$F,2,0)</f>
        <v>3p_11kV_100_ACSR_Al_o</v>
      </c>
      <c r="R1670" t="s">
        <v>296</v>
      </c>
      <c r="S1670" t="str">
        <f t="shared" si="183"/>
        <v>Line.line_KOT_8267_8268</v>
      </c>
      <c r="T1670" t="str">
        <f t="shared" si="184"/>
        <v>Bus1=8267</v>
      </c>
      <c r="U1670" t="str">
        <f t="shared" si="185"/>
        <v>Bus2=8268</v>
      </c>
      <c r="V1670" t="str">
        <f t="shared" si="186"/>
        <v>phases=3</v>
      </c>
      <c r="W1670" t="str">
        <f t="shared" si="187"/>
        <v>Linecode=3p_11kV_100_ACSR_Al_o</v>
      </c>
      <c r="X1670" t="str">
        <f t="shared" si="188"/>
        <v>Length=13.5021</v>
      </c>
      <c r="Y1670" t="s">
        <v>307</v>
      </c>
    </row>
    <row r="1671" spans="1:25" x14ac:dyDescent="0.25">
      <c r="A1671" t="s">
        <v>45</v>
      </c>
      <c r="B1671">
        <v>11</v>
      </c>
      <c r="C1671" t="s">
        <v>37</v>
      </c>
      <c r="D1671">
        <v>100</v>
      </c>
      <c r="E1671" t="s">
        <v>27</v>
      </c>
      <c r="F1671" t="s">
        <v>38</v>
      </c>
      <c r="G1671" t="s">
        <v>30</v>
      </c>
      <c r="H1671">
        <v>3</v>
      </c>
      <c r="I1671">
        <v>5.8207199999999997</v>
      </c>
      <c r="J1671" t="s">
        <v>270</v>
      </c>
      <c r="K1671">
        <v>8268</v>
      </c>
      <c r="L1671">
        <v>8269</v>
      </c>
      <c r="M1671" t="str">
        <f t="shared" si="182"/>
        <v>Dog100OverACSR</v>
      </c>
      <c r="N1671" t="str">
        <f>+VLOOKUP(M1671,LineCode!$E:$F,2,0)</f>
        <v>3p_11kV_100_ACSR_Al_o</v>
      </c>
      <c r="R1671" t="s">
        <v>296</v>
      </c>
      <c r="S1671" t="str">
        <f t="shared" si="183"/>
        <v>Line.line_KOT_8268_8269</v>
      </c>
      <c r="T1671" t="str">
        <f t="shared" si="184"/>
        <v>Bus1=8268</v>
      </c>
      <c r="U1671" t="str">
        <f t="shared" si="185"/>
        <v>Bus2=8269</v>
      </c>
      <c r="V1671" t="str">
        <f t="shared" si="186"/>
        <v>phases=3</v>
      </c>
      <c r="W1671" t="str">
        <f t="shared" si="187"/>
        <v>Linecode=3p_11kV_100_ACSR_Al_o</v>
      </c>
      <c r="X1671" t="str">
        <f t="shared" si="188"/>
        <v>Length=5.82072</v>
      </c>
      <c r="Y1671" t="s">
        <v>307</v>
      </c>
    </row>
    <row r="1672" spans="1:25" x14ac:dyDescent="0.25">
      <c r="A1672" t="s">
        <v>45</v>
      </c>
      <c r="B1672">
        <v>11</v>
      </c>
      <c r="C1672" t="s">
        <v>37</v>
      </c>
      <c r="D1672">
        <v>100</v>
      </c>
      <c r="E1672" t="s">
        <v>27</v>
      </c>
      <c r="F1672" t="s">
        <v>38</v>
      </c>
      <c r="G1672" t="s">
        <v>30</v>
      </c>
      <c r="H1672">
        <v>3</v>
      </c>
      <c r="I1672">
        <v>23.0671</v>
      </c>
      <c r="J1672" t="s">
        <v>270</v>
      </c>
      <c r="K1672">
        <v>8269</v>
      </c>
      <c r="L1672">
        <v>8270</v>
      </c>
      <c r="M1672" t="str">
        <f t="shared" si="182"/>
        <v>Dog100OverACSR</v>
      </c>
      <c r="N1672" t="str">
        <f>+VLOOKUP(M1672,LineCode!$E:$F,2,0)</f>
        <v>3p_11kV_100_ACSR_Al_o</v>
      </c>
      <c r="R1672" t="s">
        <v>296</v>
      </c>
      <c r="S1672" t="str">
        <f t="shared" si="183"/>
        <v>Line.line_KOT_8269_8270</v>
      </c>
      <c r="T1672" t="str">
        <f t="shared" si="184"/>
        <v>Bus1=8269</v>
      </c>
      <c r="U1672" t="str">
        <f t="shared" si="185"/>
        <v>Bus2=8270</v>
      </c>
      <c r="V1672" t="str">
        <f t="shared" si="186"/>
        <v>phases=3</v>
      </c>
      <c r="W1672" t="str">
        <f t="shared" si="187"/>
        <v>Linecode=3p_11kV_100_ACSR_Al_o</v>
      </c>
      <c r="X1672" t="str">
        <f t="shared" si="188"/>
        <v>Length=23.0671</v>
      </c>
      <c r="Y1672" t="s">
        <v>307</v>
      </c>
    </row>
    <row r="1673" spans="1:25" x14ac:dyDescent="0.25">
      <c r="A1673" t="s">
        <v>45</v>
      </c>
      <c r="B1673">
        <v>11</v>
      </c>
      <c r="C1673" t="s">
        <v>37</v>
      </c>
      <c r="D1673">
        <v>100</v>
      </c>
      <c r="E1673" t="s">
        <v>27</v>
      </c>
      <c r="F1673" t="s">
        <v>38</v>
      </c>
      <c r="G1673" t="s">
        <v>30</v>
      </c>
      <c r="H1673">
        <v>3</v>
      </c>
      <c r="I1673">
        <v>27.474900000000002</v>
      </c>
      <c r="J1673" t="s">
        <v>270</v>
      </c>
      <c r="K1673">
        <v>8270</v>
      </c>
      <c r="L1673">
        <v>8271</v>
      </c>
      <c r="M1673" t="str">
        <f t="shared" si="182"/>
        <v>Dog100OverACSR</v>
      </c>
      <c r="N1673" t="str">
        <f>+VLOOKUP(M1673,LineCode!$E:$F,2,0)</f>
        <v>3p_11kV_100_ACSR_Al_o</v>
      </c>
      <c r="R1673" t="s">
        <v>296</v>
      </c>
      <c r="S1673" t="str">
        <f t="shared" si="183"/>
        <v>Line.line_KOT_8270_8271</v>
      </c>
      <c r="T1673" t="str">
        <f t="shared" si="184"/>
        <v>Bus1=8270</v>
      </c>
      <c r="U1673" t="str">
        <f t="shared" si="185"/>
        <v>Bus2=8271</v>
      </c>
      <c r="V1673" t="str">
        <f t="shared" si="186"/>
        <v>phases=3</v>
      </c>
      <c r="W1673" t="str">
        <f t="shared" si="187"/>
        <v>Linecode=3p_11kV_100_ACSR_Al_o</v>
      </c>
      <c r="X1673" t="str">
        <f t="shared" si="188"/>
        <v>Length=27.4749</v>
      </c>
      <c r="Y1673" t="s">
        <v>307</v>
      </c>
    </row>
    <row r="1674" spans="1:25" x14ac:dyDescent="0.25">
      <c r="A1674" t="s">
        <v>45</v>
      </c>
      <c r="B1674">
        <v>11</v>
      </c>
      <c r="C1674" t="s">
        <v>37</v>
      </c>
      <c r="D1674">
        <v>100</v>
      </c>
      <c r="E1674" t="s">
        <v>27</v>
      </c>
      <c r="F1674" t="s">
        <v>38</v>
      </c>
      <c r="G1674" t="s">
        <v>30</v>
      </c>
      <c r="H1674">
        <v>3</v>
      </c>
      <c r="I1674">
        <v>26.579599999999999</v>
      </c>
      <c r="J1674" t="s">
        <v>270</v>
      </c>
      <c r="K1674">
        <v>8271</v>
      </c>
      <c r="L1674">
        <v>8272</v>
      </c>
      <c r="M1674" t="str">
        <f t="shared" si="182"/>
        <v>Dog100OverACSR</v>
      </c>
      <c r="N1674" t="str">
        <f>+VLOOKUP(M1674,LineCode!$E:$F,2,0)</f>
        <v>3p_11kV_100_ACSR_Al_o</v>
      </c>
      <c r="R1674" t="s">
        <v>296</v>
      </c>
      <c r="S1674" t="str">
        <f t="shared" si="183"/>
        <v>Line.line_KOT_8271_8272</v>
      </c>
      <c r="T1674" t="str">
        <f t="shared" si="184"/>
        <v>Bus1=8271</v>
      </c>
      <c r="U1674" t="str">
        <f t="shared" si="185"/>
        <v>Bus2=8272</v>
      </c>
      <c r="V1674" t="str">
        <f t="shared" si="186"/>
        <v>phases=3</v>
      </c>
      <c r="W1674" t="str">
        <f t="shared" si="187"/>
        <v>Linecode=3p_11kV_100_ACSR_Al_o</v>
      </c>
      <c r="X1674" t="str">
        <f t="shared" si="188"/>
        <v>Length=26.5796</v>
      </c>
      <c r="Y1674" t="s">
        <v>307</v>
      </c>
    </row>
    <row r="1675" spans="1:25" x14ac:dyDescent="0.25">
      <c r="A1675" t="s">
        <v>45</v>
      </c>
      <c r="B1675">
        <v>11</v>
      </c>
      <c r="C1675" t="s">
        <v>37</v>
      </c>
      <c r="D1675">
        <v>100</v>
      </c>
      <c r="E1675" t="s">
        <v>27</v>
      </c>
      <c r="F1675" t="s">
        <v>38</v>
      </c>
      <c r="G1675" t="s">
        <v>30</v>
      </c>
      <c r="H1675">
        <v>3</v>
      </c>
      <c r="I1675">
        <v>13.659800000000001</v>
      </c>
      <c r="J1675" t="s">
        <v>270</v>
      </c>
      <c r="K1675">
        <v>8272</v>
      </c>
      <c r="L1675">
        <v>8273</v>
      </c>
      <c r="M1675" t="str">
        <f t="shared" si="182"/>
        <v>Dog100OverACSR</v>
      </c>
      <c r="N1675" t="str">
        <f>+VLOOKUP(M1675,LineCode!$E:$F,2,0)</f>
        <v>3p_11kV_100_ACSR_Al_o</v>
      </c>
      <c r="R1675" t="s">
        <v>296</v>
      </c>
      <c r="S1675" t="str">
        <f t="shared" si="183"/>
        <v>Line.line_KOT_8272_8273</v>
      </c>
      <c r="T1675" t="str">
        <f t="shared" si="184"/>
        <v>Bus1=8272</v>
      </c>
      <c r="U1675" t="str">
        <f t="shared" si="185"/>
        <v>Bus2=8273</v>
      </c>
      <c r="V1675" t="str">
        <f t="shared" si="186"/>
        <v>phases=3</v>
      </c>
      <c r="W1675" t="str">
        <f t="shared" si="187"/>
        <v>Linecode=3p_11kV_100_ACSR_Al_o</v>
      </c>
      <c r="X1675" t="str">
        <f t="shared" si="188"/>
        <v>Length=13.6598</v>
      </c>
      <c r="Y1675" t="s">
        <v>307</v>
      </c>
    </row>
    <row r="1676" spans="1:25" x14ac:dyDescent="0.25">
      <c r="A1676" t="s">
        <v>45</v>
      </c>
      <c r="B1676">
        <v>11</v>
      </c>
      <c r="C1676" t="s">
        <v>37</v>
      </c>
      <c r="D1676">
        <v>100</v>
      </c>
      <c r="E1676" t="s">
        <v>27</v>
      </c>
      <c r="F1676" t="s">
        <v>38</v>
      </c>
      <c r="G1676" t="s">
        <v>30</v>
      </c>
      <c r="H1676">
        <v>3</v>
      </c>
      <c r="I1676">
        <v>11.9724</v>
      </c>
      <c r="J1676" t="s">
        <v>270</v>
      </c>
      <c r="K1676">
        <v>8282</v>
      </c>
      <c r="L1676">
        <v>8283</v>
      </c>
      <c r="M1676" t="str">
        <f t="shared" si="182"/>
        <v>Dog100OverACSR</v>
      </c>
      <c r="N1676" t="str">
        <f>+VLOOKUP(M1676,LineCode!$E:$F,2,0)</f>
        <v>3p_11kV_100_ACSR_Al_o</v>
      </c>
      <c r="R1676" t="s">
        <v>296</v>
      </c>
      <c r="S1676" t="str">
        <f t="shared" si="183"/>
        <v>Line.line_KOT_8282_8283</v>
      </c>
      <c r="T1676" t="str">
        <f t="shared" si="184"/>
        <v>Bus1=8282</v>
      </c>
      <c r="U1676" t="str">
        <f t="shared" si="185"/>
        <v>Bus2=8283</v>
      </c>
      <c r="V1676" t="str">
        <f t="shared" si="186"/>
        <v>phases=3</v>
      </c>
      <c r="W1676" t="str">
        <f t="shared" si="187"/>
        <v>Linecode=3p_11kV_100_ACSR_Al_o</v>
      </c>
      <c r="X1676" t="str">
        <f t="shared" si="188"/>
        <v>Length=11.9724</v>
      </c>
      <c r="Y1676" t="s">
        <v>307</v>
      </c>
    </row>
    <row r="1677" spans="1:25" x14ac:dyDescent="0.25">
      <c r="A1677" t="s">
        <v>45</v>
      </c>
      <c r="B1677">
        <v>11</v>
      </c>
      <c r="C1677" t="s">
        <v>37</v>
      </c>
      <c r="D1677">
        <v>100</v>
      </c>
      <c r="E1677" t="s">
        <v>27</v>
      </c>
      <c r="F1677" t="s">
        <v>38</v>
      </c>
      <c r="G1677" t="s">
        <v>30</v>
      </c>
      <c r="H1677">
        <v>3</v>
      </c>
      <c r="I1677">
        <v>18.241199999999999</v>
      </c>
      <c r="J1677" t="s">
        <v>270</v>
      </c>
      <c r="K1677">
        <v>8283</v>
      </c>
      <c r="L1677">
        <v>8284</v>
      </c>
      <c r="M1677" t="str">
        <f t="shared" si="182"/>
        <v>Dog100OverACSR</v>
      </c>
      <c r="N1677" t="str">
        <f>+VLOOKUP(M1677,LineCode!$E:$F,2,0)</f>
        <v>3p_11kV_100_ACSR_Al_o</v>
      </c>
      <c r="R1677" t="s">
        <v>296</v>
      </c>
      <c r="S1677" t="str">
        <f t="shared" si="183"/>
        <v>Line.line_KOT_8283_8284</v>
      </c>
      <c r="T1677" t="str">
        <f t="shared" si="184"/>
        <v>Bus1=8283</v>
      </c>
      <c r="U1677" t="str">
        <f t="shared" si="185"/>
        <v>Bus2=8284</v>
      </c>
      <c r="V1677" t="str">
        <f t="shared" si="186"/>
        <v>phases=3</v>
      </c>
      <c r="W1677" t="str">
        <f t="shared" si="187"/>
        <v>Linecode=3p_11kV_100_ACSR_Al_o</v>
      </c>
      <c r="X1677" t="str">
        <f t="shared" si="188"/>
        <v>Length=18.2412</v>
      </c>
      <c r="Y1677" t="s">
        <v>307</v>
      </c>
    </row>
    <row r="1678" spans="1:25" x14ac:dyDescent="0.25">
      <c r="A1678" t="s">
        <v>45</v>
      </c>
      <c r="B1678">
        <v>11</v>
      </c>
      <c r="C1678" t="s">
        <v>37</v>
      </c>
      <c r="D1678">
        <v>100</v>
      </c>
      <c r="E1678" t="s">
        <v>27</v>
      </c>
      <c r="F1678" t="s">
        <v>38</v>
      </c>
      <c r="G1678" t="s">
        <v>30</v>
      </c>
      <c r="H1678">
        <v>3</v>
      </c>
      <c r="I1678">
        <v>14.894500000000001</v>
      </c>
      <c r="J1678" t="s">
        <v>270</v>
      </c>
      <c r="K1678">
        <v>8284</v>
      </c>
      <c r="L1678">
        <v>8285</v>
      </c>
      <c r="M1678" t="str">
        <f t="shared" si="182"/>
        <v>Dog100OverACSR</v>
      </c>
      <c r="N1678" t="str">
        <f>+VLOOKUP(M1678,LineCode!$E:$F,2,0)</f>
        <v>3p_11kV_100_ACSR_Al_o</v>
      </c>
      <c r="R1678" t="s">
        <v>296</v>
      </c>
      <c r="S1678" t="str">
        <f t="shared" si="183"/>
        <v>Line.line_KOT_8284_8285</v>
      </c>
      <c r="T1678" t="str">
        <f t="shared" si="184"/>
        <v>Bus1=8284</v>
      </c>
      <c r="U1678" t="str">
        <f t="shared" si="185"/>
        <v>Bus2=8285</v>
      </c>
      <c r="V1678" t="str">
        <f t="shared" si="186"/>
        <v>phases=3</v>
      </c>
      <c r="W1678" t="str">
        <f t="shared" si="187"/>
        <v>Linecode=3p_11kV_100_ACSR_Al_o</v>
      </c>
      <c r="X1678" t="str">
        <f t="shared" si="188"/>
        <v>Length=14.8945</v>
      </c>
      <c r="Y1678" t="s">
        <v>307</v>
      </c>
    </row>
    <row r="1679" spans="1:25" x14ac:dyDescent="0.25">
      <c r="A1679" t="s">
        <v>45</v>
      </c>
      <c r="B1679">
        <v>11</v>
      </c>
      <c r="C1679" t="s">
        <v>37</v>
      </c>
      <c r="D1679">
        <v>100</v>
      </c>
      <c r="E1679" t="s">
        <v>27</v>
      </c>
      <c r="F1679" t="s">
        <v>38</v>
      </c>
      <c r="G1679" t="s">
        <v>30</v>
      </c>
      <c r="H1679">
        <v>3</v>
      </c>
      <c r="I1679">
        <v>22.801500000000001</v>
      </c>
      <c r="J1679" t="s">
        <v>270</v>
      </c>
      <c r="K1679">
        <v>8285</v>
      </c>
      <c r="L1679">
        <v>8286</v>
      </c>
      <c r="M1679" t="str">
        <f t="shared" si="182"/>
        <v>Dog100OverACSR</v>
      </c>
      <c r="N1679" t="str">
        <f>+VLOOKUP(M1679,LineCode!$E:$F,2,0)</f>
        <v>3p_11kV_100_ACSR_Al_o</v>
      </c>
      <c r="R1679" t="s">
        <v>296</v>
      </c>
      <c r="S1679" t="str">
        <f t="shared" si="183"/>
        <v>Line.line_KOT_8285_8286</v>
      </c>
      <c r="T1679" t="str">
        <f t="shared" si="184"/>
        <v>Bus1=8285</v>
      </c>
      <c r="U1679" t="str">
        <f t="shared" si="185"/>
        <v>Bus2=8286</v>
      </c>
      <c r="V1679" t="str">
        <f t="shared" si="186"/>
        <v>phases=3</v>
      </c>
      <c r="W1679" t="str">
        <f t="shared" si="187"/>
        <v>Linecode=3p_11kV_100_ACSR_Al_o</v>
      </c>
      <c r="X1679" t="str">
        <f t="shared" si="188"/>
        <v>Length=22.8015</v>
      </c>
      <c r="Y1679" t="s">
        <v>307</v>
      </c>
    </row>
    <row r="1680" spans="1:25" x14ac:dyDescent="0.25">
      <c r="A1680" t="s">
        <v>45</v>
      </c>
      <c r="B1680">
        <v>11</v>
      </c>
      <c r="C1680" t="s">
        <v>37</v>
      </c>
      <c r="D1680">
        <v>100</v>
      </c>
      <c r="E1680" t="s">
        <v>27</v>
      </c>
      <c r="F1680" t="s">
        <v>38</v>
      </c>
      <c r="G1680" t="s">
        <v>30</v>
      </c>
      <c r="H1680">
        <v>3</v>
      </c>
      <c r="I1680">
        <v>26.034400000000002</v>
      </c>
      <c r="J1680" t="s">
        <v>270</v>
      </c>
      <c r="K1680">
        <v>8286</v>
      </c>
      <c r="L1680">
        <v>8287</v>
      </c>
      <c r="M1680" t="str">
        <f t="shared" si="182"/>
        <v>Dog100OverACSR</v>
      </c>
      <c r="N1680" t="str">
        <f>+VLOOKUP(M1680,LineCode!$E:$F,2,0)</f>
        <v>3p_11kV_100_ACSR_Al_o</v>
      </c>
      <c r="R1680" t="s">
        <v>296</v>
      </c>
      <c r="S1680" t="str">
        <f t="shared" si="183"/>
        <v>Line.line_KOT_8286_8287</v>
      </c>
      <c r="T1680" t="str">
        <f t="shared" si="184"/>
        <v>Bus1=8286</v>
      </c>
      <c r="U1680" t="str">
        <f t="shared" si="185"/>
        <v>Bus2=8287</v>
      </c>
      <c r="V1680" t="str">
        <f t="shared" si="186"/>
        <v>phases=3</v>
      </c>
      <c r="W1680" t="str">
        <f t="shared" si="187"/>
        <v>Linecode=3p_11kV_100_ACSR_Al_o</v>
      </c>
      <c r="X1680" t="str">
        <f t="shared" si="188"/>
        <v>Length=26.0344</v>
      </c>
      <c r="Y1680" t="s">
        <v>307</v>
      </c>
    </row>
    <row r="1681" spans="1:25" x14ac:dyDescent="0.25">
      <c r="A1681" t="s">
        <v>45</v>
      </c>
      <c r="B1681">
        <v>11</v>
      </c>
      <c r="C1681" t="s">
        <v>37</v>
      </c>
      <c r="D1681">
        <v>100</v>
      </c>
      <c r="E1681" t="s">
        <v>27</v>
      </c>
      <c r="F1681" t="s">
        <v>38</v>
      </c>
      <c r="G1681" t="s">
        <v>30</v>
      </c>
      <c r="H1681">
        <v>3</v>
      </c>
      <c r="I1681">
        <v>26.281700000000001</v>
      </c>
      <c r="J1681" t="s">
        <v>270</v>
      </c>
      <c r="K1681">
        <v>8287</v>
      </c>
      <c r="L1681">
        <v>8288</v>
      </c>
      <c r="M1681" t="str">
        <f t="shared" si="182"/>
        <v>Dog100OverACSR</v>
      </c>
      <c r="N1681" t="str">
        <f>+VLOOKUP(M1681,LineCode!$E:$F,2,0)</f>
        <v>3p_11kV_100_ACSR_Al_o</v>
      </c>
      <c r="R1681" t="s">
        <v>296</v>
      </c>
      <c r="S1681" t="str">
        <f t="shared" si="183"/>
        <v>Line.line_KOT_8287_8288</v>
      </c>
      <c r="T1681" t="str">
        <f t="shared" si="184"/>
        <v>Bus1=8287</v>
      </c>
      <c r="U1681" t="str">
        <f t="shared" si="185"/>
        <v>Bus2=8288</v>
      </c>
      <c r="V1681" t="str">
        <f t="shared" si="186"/>
        <v>phases=3</v>
      </c>
      <c r="W1681" t="str">
        <f t="shared" si="187"/>
        <v>Linecode=3p_11kV_100_ACSR_Al_o</v>
      </c>
      <c r="X1681" t="str">
        <f t="shared" si="188"/>
        <v>Length=26.2817</v>
      </c>
      <c r="Y1681" t="s">
        <v>307</v>
      </c>
    </row>
    <row r="1682" spans="1:25" x14ac:dyDescent="0.25">
      <c r="A1682" t="s">
        <v>45</v>
      </c>
      <c r="B1682">
        <v>11</v>
      </c>
      <c r="C1682" t="s">
        <v>37</v>
      </c>
      <c r="D1682">
        <v>100</v>
      </c>
      <c r="E1682" t="s">
        <v>27</v>
      </c>
      <c r="F1682" t="s">
        <v>38</v>
      </c>
      <c r="G1682" t="s">
        <v>30</v>
      </c>
      <c r="H1682">
        <v>3</v>
      </c>
      <c r="I1682">
        <v>11.5253</v>
      </c>
      <c r="J1682" t="s">
        <v>270</v>
      </c>
      <c r="K1682">
        <v>8288</v>
      </c>
      <c r="L1682">
        <v>8289</v>
      </c>
      <c r="M1682" t="str">
        <f t="shared" si="182"/>
        <v>Dog100OverACSR</v>
      </c>
      <c r="N1682" t="str">
        <f>+VLOOKUP(M1682,LineCode!$E:$F,2,0)</f>
        <v>3p_11kV_100_ACSR_Al_o</v>
      </c>
      <c r="R1682" t="s">
        <v>296</v>
      </c>
      <c r="S1682" t="str">
        <f t="shared" si="183"/>
        <v>Line.line_KOT_8288_8289</v>
      </c>
      <c r="T1682" t="str">
        <f t="shared" si="184"/>
        <v>Bus1=8288</v>
      </c>
      <c r="U1682" t="str">
        <f t="shared" si="185"/>
        <v>Bus2=8289</v>
      </c>
      <c r="V1682" t="str">
        <f t="shared" si="186"/>
        <v>phases=3</v>
      </c>
      <c r="W1682" t="str">
        <f t="shared" si="187"/>
        <v>Linecode=3p_11kV_100_ACSR_Al_o</v>
      </c>
      <c r="X1682" t="str">
        <f t="shared" si="188"/>
        <v>Length=11.5253</v>
      </c>
      <c r="Y1682" t="s">
        <v>307</v>
      </c>
    </row>
    <row r="1683" spans="1:25" x14ac:dyDescent="0.25">
      <c r="A1683" t="s">
        <v>45</v>
      </c>
      <c r="B1683">
        <v>11</v>
      </c>
      <c r="C1683" t="s">
        <v>37</v>
      </c>
      <c r="D1683">
        <v>100</v>
      </c>
      <c r="E1683" t="s">
        <v>27</v>
      </c>
      <c r="F1683" t="s">
        <v>38</v>
      </c>
      <c r="G1683" t="s">
        <v>30</v>
      </c>
      <c r="H1683">
        <v>3</v>
      </c>
      <c r="I1683">
        <v>15.7593</v>
      </c>
      <c r="J1683" t="s">
        <v>270</v>
      </c>
      <c r="K1683">
        <v>8289</v>
      </c>
      <c r="L1683">
        <v>8290</v>
      </c>
      <c r="M1683" t="str">
        <f t="shared" si="182"/>
        <v>Dog100OverACSR</v>
      </c>
      <c r="N1683" t="str">
        <f>+VLOOKUP(M1683,LineCode!$E:$F,2,0)</f>
        <v>3p_11kV_100_ACSR_Al_o</v>
      </c>
      <c r="R1683" t="s">
        <v>296</v>
      </c>
      <c r="S1683" t="str">
        <f t="shared" si="183"/>
        <v>Line.line_KOT_8289_8290</v>
      </c>
      <c r="T1683" t="str">
        <f t="shared" si="184"/>
        <v>Bus1=8289</v>
      </c>
      <c r="U1683" t="str">
        <f t="shared" si="185"/>
        <v>Bus2=8290</v>
      </c>
      <c r="V1683" t="str">
        <f t="shared" si="186"/>
        <v>phases=3</v>
      </c>
      <c r="W1683" t="str">
        <f t="shared" si="187"/>
        <v>Linecode=3p_11kV_100_ACSR_Al_o</v>
      </c>
      <c r="X1683" t="str">
        <f t="shared" si="188"/>
        <v>Length=15.7593</v>
      </c>
      <c r="Y1683" t="s">
        <v>307</v>
      </c>
    </row>
    <row r="1684" spans="1:25" x14ac:dyDescent="0.25">
      <c r="A1684" t="s">
        <v>45</v>
      </c>
      <c r="B1684">
        <v>11</v>
      </c>
      <c r="C1684" t="s">
        <v>37</v>
      </c>
      <c r="D1684">
        <v>100</v>
      </c>
      <c r="E1684" t="s">
        <v>27</v>
      </c>
      <c r="F1684" t="s">
        <v>38</v>
      </c>
      <c r="G1684" t="s">
        <v>30</v>
      </c>
      <c r="H1684">
        <v>3</v>
      </c>
      <c r="I1684">
        <v>15.4184</v>
      </c>
      <c r="J1684" t="s">
        <v>270</v>
      </c>
      <c r="K1684">
        <v>8290</v>
      </c>
      <c r="L1684">
        <v>8291</v>
      </c>
      <c r="M1684" t="str">
        <f t="shared" si="182"/>
        <v>Dog100OverACSR</v>
      </c>
      <c r="N1684" t="str">
        <f>+VLOOKUP(M1684,LineCode!$E:$F,2,0)</f>
        <v>3p_11kV_100_ACSR_Al_o</v>
      </c>
      <c r="R1684" t="s">
        <v>296</v>
      </c>
      <c r="S1684" t="str">
        <f t="shared" si="183"/>
        <v>Line.line_KOT_8290_8291</v>
      </c>
      <c r="T1684" t="str">
        <f t="shared" si="184"/>
        <v>Bus1=8290</v>
      </c>
      <c r="U1684" t="str">
        <f t="shared" si="185"/>
        <v>Bus2=8291</v>
      </c>
      <c r="V1684" t="str">
        <f t="shared" si="186"/>
        <v>phases=3</v>
      </c>
      <c r="W1684" t="str">
        <f t="shared" si="187"/>
        <v>Linecode=3p_11kV_100_ACSR_Al_o</v>
      </c>
      <c r="X1684" t="str">
        <f t="shared" si="188"/>
        <v>Length=15.4184</v>
      </c>
      <c r="Y1684" t="s">
        <v>307</v>
      </c>
    </row>
    <row r="1685" spans="1:25" x14ac:dyDescent="0.25">
      <c r="A1685" t="s">
        <v>45</v>
      </c>
      <c r="B1685">
        <v>11</v>
      </c>
      <c r="C1685" t="s">
        <v>37</v>
      </c>
      <c r="D1685">
        <v>100</v>
      </c>
      <c r="E1685" t="s">
        <v>27</v>
      </c>
      <c r="F1685" t="s">
        <v>38</v>
      </c>
      <c r="G1685" t="s">
        <v>30</v>
      </c>
      <c r="H1685">
        <v>3</v>
      </c>
      <c r="I1685">
        <v>18.799299999999999</v>
      </c>
      <c r="J1685" t="s">
        <v>270</v>
      </c>
      <c r="K1685">
        <v>8291</v>
      </c>
      <c r="L1685">
        <v>8296</v>
      </c>
      <c r="M1685" t="str">
        <f t="shared" si="182"/>
        <v>Dog100OverACSR</v>
      </c>
      <c r="N1685" t="str">
        <f>+VLOOKUP(M1685,LineCode!$E:$F,2,0)</f>
        <v>3p_11kV_100_ACSR_Al_o</v>
      </c>
      <c r="R1685" t="s">
        <v>296</v>
      </c>
      <c r="S1685" t="str">
        <f t="shared" si="183"/>
        <v>Line.line_KOT_8291_8296</v>
      </c>
      <c r="T1685" t="str">
        <f t="shared" si="184"/>
        <v>Bus1=8291</v>
      </c>
      <c r="U1685" t="str">
        <f t="shared" si="185"/>
        <v>Bus2=8296</v>
      </c>
      <c r="V1685" t="str">
        <f t="shared" si="186"/>
        <v>phases=3</v>
      </c>
      <c r="W1685" t="str">
        <f t="shared" si="187"/>
        <v>Linecode=3p_11kV_100_ACSR_Al_o</v>
      </c>
      <c r="X1685" t="str">
        <f t="shared" si="188"/>
        <v>Length=18.7993</v>
      </c>
      <c r="Y1685" t="s">
        <v>307</v>
      </c>
    </row>
    <row r="1686" spans="1:25" x14ac:dyDescent="0.25">
      <c r="A1686" t="s">
        <v>45</v>
      </c>
      <c r="B1686">
        <v>11</v>
      </c>
      <c r="C1686" t="s">
        <v>37</v>
      </c>
      <c r="D1686">
        <v>100</v>
      </c>
      <c r="E1686" t="s">
        <v>27</v>
      </c>
      <c r="F1686" t="s">
        <v>38</v>
      </c>
      <c r="G1686" t="s">
        <v>30</v>
      </c>
      <c r="H1686">
        <v>3</v>
      </c>
      <c r="I1686">
        <v>13.674099999999999</v>
      </c>
      <c r="J1686" t="s">
        <v>270</v>
      </c>
      <c r="K1686">
        <v>8296</v>
      </c>
      <c r="L1686">
        <v>8194</v>
      </c>
      <c r="M1686" t="str">
        <f t="shared" si="182"/>
        <v>Dog100OverACSR</v>
      </c>
      <c r="N1686" t="str">
        <f>+VLOOKUP(M1686,LineCode!$E:$F,2,0)</f>
        <v>3p_11kV_100_ACSR_Al_o</v>
      </c>
      <c r="R1686" t="s">
        <v>296</v>
      </c>
      <c r="S1686" t="str">
        <f t="shared" si="183"/>
        <v>Line.line_KOT_8296_8194</v>
      </c>
      <c r="T1686" t="str">
        <f t="shared" si="184"/>
        <v>Bus1=8296</v>
      </c>
      <c r="U1686" t="str">
        <f t="shared" si="185"/>
        <v>Bus2=8194</v>
      </c>
      <c r="V1686" t="str">
        <f t="shared" si="186"/>
        <v>phases=3</v>
      </c>
      <c r="W1686" t="str">
        <f t="shared" si="187"/>
        <v>Linecode=3p_11kV_100_ACSR_Al_o</v>
      </c>
      <c r="X1686" t="str">
        <f t="shared" si="188"/>
        <v>Length=13.6741</v>
      </c>
      <c r="Y1686" t="s">
        <v>307</v>
      </c>
    </row>
    <row r="1687" spans="1:25" x14ac:dyDescent="0.25">
      <c r="A1687" t="s">
        <v>45</v>
      </c>
      <c r="B1687">
        <v>11</v>
      </c>
      <c r="C1687" t="s">
        <v>37</v>
      </c>
      <c r="D1687">
        <v>100</v>
      </c>
      <c r="E1687" t="s">
        <v>27</v>
      </c>
      <c r="F1687" t="s">
        <v>38</v>
      </c>
      <c r="G1687" t="s">
        <v>30</v>
      </c>
      <c r="H1687">
        <v>3</v>
      </c>
      <c r="I1687">
        <v>37.1539</v>
      </c>
      <c r="J1687" t="s">
        <v>270</v>
      </c>
      <c r="K1687">
        <v>8194</v>
      </c>
      <c r="L1687">
        <v>8195</v>
      </c>
      <c r="M1687" t="str">
        <f t="shared" si="182"/>
        <v>Dog100OverACSR</v>
      </c>
      <c r="N1687" t="str">
        <f>+VLOOKUP(M1687,LineCode!$E:$F,2,0)</f>
        <v>3p_11kV_100_ACSR_Al_o</v>
      </c>
      <c r="R1687" t="s">
        <v>296</v>
      </c>
      <c r="S1687" t="str">
        <f t="shared" si="183"/>
        <v>Line.line_KOT_8194_8195</v>
      </c>
      <c r="T1687" t="str">
        <f t="shared" si="184"/>
        <v>Bus1=8194</v>
      </c>
      <c r="U1687" t="str">
        <f t="shared" si="185"/>
        <v>Bus2=8195</v>
      </c>
      <c r="V1687" t="str">
        <f t="shared" si="186"/>
        <v>phases=3</v>
      </c>
      <c r="W1687" t="str">
        <f t="shared" si="187"/>
        <v>Linecode=3p_11kV_100_ACSR_Al_o</v>
      </c>
      <c r="X1687" t="str">
        <f t="shared" si="188"/>
        <v>Length=37.1539</v>
      </c>
      <c r="Y1687" t="s">
        <v>307</v>
      </c>
    </row>
    <row r="1688" spans="1:25" x14ac:dyDescent="0.25">
      <c r="A1688" t="s">
        <v>45</v>
      </c>
      <c r="B1688">
        <v>11</v>
      </c>
      <c r="C1688" t="s">
        <v>37</v>
      </c>
      <c r="D1688">
        <v>100</v>
      </c>
      <c r="E1688" t="s">
        <v>27</v>
      </c>
      <c r="F1688" t="s">
        <v>38</v>
      </c>
      <c r="G1688" t="s">
        <v>30</v>
      </c>
      <c r="H1688">
        <v>3</v>
      </c>
      <c r="I1688">
        <v>29.3047</v>
      </c>
      <c r="J1688" t="s">
        <v>270</v>
      </c>
      <c r="K1688">
        <v>8195</v>
      </c>
      <c r="L1688">
        <v>8196</v>
      </c>
      <c r="M1688" t="str">
        <f t="shared" si="182"/>
        <v>Dog100OverACSR</v>
      </c>
      <c r="N1688" t="str">
        <f>+VLOOKUP(M1688,LineCode!$E:$F,2,0)</f>
        <v>3p_11kV_100_ACSR_Al_o</v>
      </c>
      <c r="R1688" t="s">
        <v>296</v>
      </c>
      <c r="S1688" t="str">
        <f t="shared" si="183"/>
        <v>Line.line_KOT_8195_8196</v>
      </c>
      <c r="T1688" t="str">
        <f t="shared" si="184"/>
        <v>Bus1=8195</v>
      </c>
      <c r="U1688" t="str">
        <f t="shared" si="185"/>
        <v>Bus2=8196</v>
      </c>
      <c r="V1688" t="str">
        <f t="shared" si="186"/>
        <v>phases=3</v>
      </c>
      <c r="W1688" t="str">
        <f t="shared" si="187"/>
        <v>Linecode=3p_11kV_100_ACSR_Al_o</v>
      </c>
      <c r="X1688" t="str">
        <f t="shared" si="188"/>
        <v>Length=29.3047</v>
      </c>
      <c r="Y1688" t="s">
        <v>307</v>
      </c>
    </row>
    <row r="1689" spans="1:25" x14ac:dyDescent="0.25">
      <c r="A1689" t="s">
        <v>45</v>
      </c>
      <c r="B1689">
        <v>11</v>
      </c>
      <c r="C1689" t="s">
        <v>37</v>
      </c>
      <c r="D1689">
        <v>100</v>
      </c>
      <c r="E1689" t="s">
        <v>27</v>
      </c>
      <c r="F1689" t="s">
        <v>38</v>
      </c>
      <c r="G1689" t="s">
        <v>30</v>
      </c>
      <c r="H1689">
        <v>3</v>
      </c>
      <c r="I1689">
        <v>29.828199999999999</v>
      </c>
      <c r="J1689" t="s">
        <v>270</v>
      </c>
      <c r="K1689">
        <v>8196</v>
      </c>
      <c r="L1689">
        <v>8197</v>
      </c>
      <c r="M1689" t="str">
        <f t="shared" si="182"/>
        <v>Dog100OverACSR</v>
      </c>
      <c r="N1689" t="str">
        <f>+VLOOKUP(M1689,LineCode!$E:$F,2,0)</f>
        <v>3p_11kV_100_ACSR_Al_o</v>
      </c>
      <c r="R1689" t="s">
        <v>296</v>
      </c>
      <c r="S1689" t="str">
        <f t="shared" si="183"/>
        <v>Line.line_KOT_8196_8197</v>
      </c>
      <c r="T1689" t="str">
        <f t="shared" si="184"/>
        <v>Bus1=8196</v>
      </c>
      <c r="U1689" t="str">
        <f t="shared" si="185"/>
        <v>Bus2=8197</v>
      </c>
      <c r="V1689" t="str">
        <f t="shared" si="186"/>
        <v>phases=3</v>
      </c>
      <c r="W1689" t="str">
        <f t="shared" si="187"/>
        <v>Linecode=3p_11kV_100_ACSR_Al_o</v>
      </c>
      <c r="X1689" t="str">
        <f t="shared" si="188"/>
        <v>Length=29.8282</v>
      </c>
      <c r="Y1689" t="s">
        <v>307</v>
      </c>
    </row>
    <row r="1690" spans="1:25" x14ac:dyDescent="0.25">
      <c r="A1690" t="s">
        <v>45</v>
      </c>
      <c r="B1690">
        <v>11</v>
      </c>
      <c r="C1690" t="s">
        <v>37</v>
      </c>
      <c r="D1690">
        <v>100</v>
      </c>
      <c r="E1690" t="s">
        <v>27</v>
      </c>
      <c r="F1690" t="s">
        <v>38</v>
      </c>
      <c r="G1690" t="s">
        <v>30</v>
      </c>
      <c r="H1690">
        <v>3</v>
      </c>
      <c r="I1690">
        <v>19.767099999999999</v>
      </c>
      <c r="J1690" t="s">
        <v>270</v>
      </c>
      <c r="K1690">
        <v>8197</v>
      </c>
      <c r="L1690">
        <v>8198</v>
      </c>
      <c r="M1690" t="str">
        <f t="shared" si="182"/>
        <v>Dog100OverACSR</v>
      </c>
      <c r="N1690" t="str">
        <f>+VLOOKUP(M1690,LineCode!$E:$F,2,0)</f>
        <v>3p_11kV_100_ACSR_Al_o</v>
      </c>
      <c r="R1690" t="s">
        <v>296</v>
      </c>
      <c r="S1690" t="str">
        <f t="shared" si="183"/>
        <v>Line.line_KOT_8197_8198</v>
      </c>
      <c r="T1690" t="str">
        <f t="shared" si="184"/>
        <v>Bus1=8197</v>
      </c>
      <c r="U1690" t="str">
        <f t="shared" si="185"/>
        <v>Bus2=8198</v>
      </c>
      <c r="V1690" t="str">
        <f t="shared" si="186"/>
        <v>phases=3</v>
      </c>
      <c r="W1690" t="str">
        <f t="shared" si="187"/>
        <v>Linecode=3p_11kV_100_ACSR_Al_o</v>
      </c>
      <c r="X1690" t="str">
        <f t="shared" si="188"/>
        <v>Length=19.7671</v>
      </c>
      <c r="Y1690" t="s">
        <v>307</v>
      </c>
    </row>
    <row r="1691" spans="1:25" x14ac:dyDescent="0.25">
      <c r="A1691" t="s">
        <v>45</v>
      </c>
      <c r="B1691">
        <v>11</v>
      </c>
      <c r="C1691" t="s">
        <v>37</v>
      </c>
      <c r="D1691">
        <v>100</v>
      </c>
      <c r="E1691" t="s">
        <v>27</v>
      </c>
      <c r="F1691" t="s">
        <v>38</v>
      </c>
      <c r="G1691" t="s">
        <v>30</v>
      </c>
      <c r="H1691">
        <v>3</v>
      </c>
      <c r="I1691">
        <v>19.820900000000002</v>
      </c>
      <c r="J1691" t="s">
        <v>270</v>
      </c>
      <c r="K1691">
        <v>8198</v>
      </c>
      <c r="L1691">
        <v>8199</v>
      </c>
      <c r="M1691" t="str">
        <f t="shared" si="182"/>
        <v>Dog100OverACSR</v>
      </c>
      <c r="N1691" t="str">
        <f>+VLOOKUP(M1691,LineCode!$E:$F,2,0)</f>
        <v>3p_11kV_100_ACSR_Al_o</v>
      </c>
      <c r="R1691" t="s">
        <v>296</v>
      </c>
      <c r="S1691" t="str">
        <f t="shared" si="183"/>
        <v>Line.line_KOT_8198_8199</v>
      </c>
      <c r="T1691" t="str">
        <f t="shared" si="184"/>
        <v>Bus1=8198</v>
      </c>
      <c r="U1691" t="str">
        <f t="shared" si="185"/>
        <v>Bus2=8199</v>
      </c>
      <c r="V1691" t="str">
        <f t="shared" si="186"/>
        <v>phases=3</v>
      </c>
      <c r="W1691" t="str">
        <f t="shared" si="187"/>
        <v>Linecode=3p_11kV_100_ACSR_Al_o</v>
      </c>
      <c r="X1691" t="str">
        <f t="shared" si="188"/>
        <v>Length=19.8209</v>
      </c>
      <c r="Y1691" t="s">
        <v>307</v>
      </c>
    </row>
    <row r="1692" spans="1:25" x14ac:dyDescent="0.25">
      <c r="A1692" t="s">
        <v>45</v>
      </c>
      <c r="B1692">
        <v>11</v>
      </c>
      <c r="C1692" t="s">
        <v>37</v>
      </c>
      <c r="D1692">
        <v>100</v>
      </c>
      <c r="E1692" t="s">
        <v>27</v>
      </c>
      <c r="F1692" t="s">
        <v>38</v>
      </c>
      <c r="G1692" t="s">
        <v>30</v>
      </c>
      <c r="H1692">
        <v>3</v>
      </c>
      <c r="I1692">
        <v>21.398</v>
      </c>
      <c r="J1692" t="s">
        <v>270</v>
      </c>
      <c r="K1692">
        <v>8296</v>
      </c>
      <c r="L1692">
        <v>8297</v>
      </c>
      <c r="M1692" t="str">
        <f t="shared" si="182"/>
        <v>Dog100OverACSR</v>
      </c>
      <c r="N1692" t="str">
        <f>+VLOOKUP(M1692,LineCode!$E:$F,2,0)</f>
        <v>3p_11kV_100_ACSR_Al_o</v>
      </c>
      <c r="R1692" t="s">
        <v>296</v>
      </c>
      <c r="S1692" t="str">
        <f t="shared" si="183"/>
        <v>Line.line_KOT_8296_8297</v>
      </c>
      <c r="T1692" t="str">
        <f t="shared" si="184"/>
        <v>Bus1=8296</v>
      </c>
      <c r="U1692" t="str">
        <f t="shared" si="185"/>
        <v>Bus2=8297</v>
      </c>
      <c r="V1692" t="str">
        <f t="shared" si="186"/>
        <v>phases=3</v>
      </c>
      <c r="W1692" t="str">
        <f t="shared" si="187"/>
        <v>Linecode=3p_11kV_100_ACSR_Al_o</v>
      </c>
      <c r="X1692" t="str">
        <f t="shared" si="188"/>
        <v>Length=21.398</v>
      </c>
      <c r="Y1692" t="s">
        <v>307</v>
      </c>
    </row>
    <row r="1693" spans="1:25" x14ac:dyDescent="0.25">
      <c r="A1693" t="s">
        <v>45</v>
      </c>
      <c r="B1693">
        <v>11</v>
      </c>
      <c r="C1693" t="s">
        <v>37</v>
      </c>
      <c r="D1693">
        <v>100</v>
      </c>
      <c r="E1693" t="s">
        <v>27</v>
      </c>
      <c r="F1693" t="s">
        <v>38</v>
      </c>
      <c r="G1693" t="s">
        <v>30</v>
      </c>
      <c r="H1693">
        <v>3</v>
      </c>
      <c r="I1693">
        <v>9.2190799999999999</v>
      </c>
      <c r="J1693" t="s">
        <v>270</v>
      </c>
      <c r="K1693">
        <v>8297</v>
      </c>
      <c r="L1693">
        <v>8298</v>
      </c>
      <c r="M1693" t="str">
        <f t="shared" si="182"/>
        <v>Dog100OverACSR</v>
      </c>
      <c r="N1693" t="str">
        <f>+VLOOKUP(M1693,LineCode!$E:$F,2,0)</f>
        <v>3p_11kV_100_ACSR_Al_o</v>
      </c>
      <c r="R1693" t="s">
        <v>296</v>
      </c>
      <c r="S1693" t="str">
        <f t="shared" si="183"/>
        <v>Line.line_KOT_8297_8298</v>
      </c>
      <c r="T1693" t="str">
        <f t="shared" si="184"/>
        <v>Bus1=8297</v>
      </c>
      <c r="U1693" t="str">
        <f t="shared" si="185"/>
        <v>Bus2=8298</v>
      </c>
      <c r="V1693" t="str">
        <f t="shared" si="186"/>
        <v>phases=3</v>
      </c>
      <c r="W1693" t="str">
        <f t="shared" si="187"/>
        <v>Linecode=3p_11kV_100_ACSR_Al_o</v>
      </c>
      <c r="X1693" t="str">
        <f t="shared" si="188"/>
        <v>Length=9.21908</v>
      </c>
      <c r="Y1693" t="s">
        <v>307</v>
      </c>
    </row>
    <row r="1694" spans="1:25" x14ac:dyDescent="0.25">
      <c r="A1694" t="s">
        <v>45</v>
      </c>
      <c r="B1694">
        <v>11</v>
      </c>
      <c r="C1694" t="s">
        <v>37</v>
      </c>
      <c r="D1694">
        <v>100</v>
      </c>
      <c r="E1694" t="s">
        <v>27</v>
      </c>
      <c r="F1694" t="s">
        <v>38</v>
      </c>
      <c r="G1694" t="s">
        <v>30</v>
      </c>
      <c r="H1694">
        <v>3</v>
      </c>
      <c r="I1694">
        <v>8.6779899999999994</v>
      </c>
      <c r="J1694" t="s">
        <v>270</v>
      </c>
      <c r="K1694">
        <v>8298</v>
      </c>
      <c r="L1694">
        <v>8299</v>
      </c>
      <c r="M1694" t="str">
        <f t="shared" si="182"/>
        <v>Dog100OverACSR</v>
      </c>
      <c r="N1694" t="str">
        <f>+VLOOKUP(M1694,LineCode!$E:$F,2,0)</f>
        <v>3p_11kV_100_ACSR_Al_o</v>
      </c>
      <c r="R1694" t="s">
        <v>296</v>
      </c>
      <c r="S1694" t="str">
        <f t="shared" si="183"/>
        <v>Line.line_KOT_8298_8299</v>
      </c>
      <c r="T1694" t="str">
        <f t="shared" si="184"/>
        <v>Bus1=8298</v>
      </c>
      <c r="U1694" t="str">
        <f t="shared" si="185"/>
        <v>Bus2=8299</v>
      </c>
      <c r="V1694" t="str">
        <f t="shared" si="186"/>
        <v>phases=3</v>
      </c>
      <c r="W1694" t="str">
        <f t="shared" si="187"/>
        <v>Linecode=3p_11kV_100_ACSR_Al_o</v>
      </c>
      <c r="X1694" t="str">
        <f t="shared" si="188"/>
        <v>Length=8.67799</v>
      </c>
      <c r="Y1694" t="s">
        <v>307</v>
      </c>
    </row>
    <row r="1695" spans="1:25" x14ac:dyDescent="0.25">
      <c r="A1695" t="s">
        <v>45</v>
      </c>
      <c r="B1695">
        <v>11</v>
      </c>
      <c r="C1695" t="s">
        <v>37</v>
      </c>
      <c r="D1695">
        <v>100</v>
      </c>
      <c r="E1695" t="s">
        <v>27</v>
      </c>
      <c r="F1695" t="s">
        <v>38</v>
      </c>
      <c r="G1695" t="s">
        <v>30</v>
      </c>
      <c r="H1695">
        <v>3</v>
      </c>
      <c r="I1695">
        <v>11.5799</v>
      </c>
      <c r="J1695" t="s">
        <v>270</v>
      </c>
      <c r="K1695">
        <v>8299</v>
      </c>
      <c r="L1695">
        <v>8300</v>
      </c>
      <c r="M1695" t="str">
        <f t="shared" si="182"/>
        <v>Dog100OverACSR</v>
      </c>
      <c r="N1695" t="str">
        <f>+VLOOKUP(M1695,LineCode!$E:$F,2,0)</f>
        <v>3p_11kV_100_ACSR_Al_o</v>
      </c>
      <c r="R1695" t="s">
        <v>296</v>
      </c>
      <c r="S1695" t="str">
        <f t="shared" si="183"/>
        <v>Line.line_KOT_8299_8300</v>
      </c>
      <c r="T1695" t="str">
        <f t="shared" si="184"/>
        <v>Bus1=8299</v>
      </c>
      <c r="U1695" t="str">
        <f t="shared" si="185"/>
        <v>Bus2=8300</v>
      </c>
      <c r="V1695" t="str">
        <f t="shared" si="186"/>
        <v>phases=3</v>
      </c>
      <c r="W1695" t="str">
        <f t="shared" si="187"/>
        <v>Linecode=3p_11kV_100_ACSR_Al_o</v>
      </c>
      <c r="X1695" t="str">
        <f t="shared" si="188"/>
        <v>Length=11.5799</v>
      </c>
      <c r="Y1695" t="s">
        <v>307</v>
      </c>
    </row>
    <row r="1696" spans="1:25" x14ac:dyDescent="0.25">
      <c r="A1696" t="s">
        <v>45</v>
      </c>
      <c r="B1696">
        <v>11</v>
      </c>
      <c r="C1696" t="s">
        <v>37</v>
      </c>
      <c r="D1696">
        <v>100</v>
      </c>
      <c r="E1696" t="s">
        <v>27</v>
      </c>
      <c r="F1696" t="s">
        <v>38</v>
      </c>
      <c r="G1696" t="s">
        <v>30</v>
      </c>
      <c r="H1696">
        <v>3</v>
      </c>
      <c r="I1696">
        <v>6.0002300000000002</v>
      </c>
      <c r="J1696" t="s">
        <v>270</v>
      </c>
      <c r="K1696">
        <v>8300</v>
      </c>
      <c r="L1696">
        <v>8301</v>
      </c>
      <c r="M1696" t="str">
        <f t="shared" si="182"/>
        <v>Dog100OverACSR</v>
      </c>
      <c r="N1696" t="str">
        <f>+VLOOKUP(M1696,LineCode!$E:$F,2,0)</f>
        <v>3p_11kV_100_ACSR_Al_o</v>
      </c>
      <c r="R1696" t="s">
        <v>296</v>
      </c>
      <c r="S1696" t="str">
        <f t="shared" si="183"/>
        <v>Line.line_KOT_8300_8301</v>
      </c>
      <c r="T1696" t="str">
        <f t="shared" si="184"/>
        <v>Bus1=8300</v>
      </c>
      <c r="U1696" t="str">
        <f t="shared" si="185"/>
        <v>Bus2=8301</v>
      </c>
      <c r="V1696" t="str">
        <f t="shared" si="186"/>
        <v>phases=3</v>
      </c>
      <c r="W1696" t="str">
        <f t="shared" si="187"/>
        <v>Linecode=3p_11kV_100_ACSR_Al_o</v>
      </c>
      <c r="X1696" t="str">
        <f t="shared" si="188"/>
        <v>Length=6.00023</v>
      </c>
      <c r="Y1696" t="s">
        <v>307</v>
      </c>
    </row>
    <row r="1697" spans="1:25" x14ac:dyDescent="0.25">
      <c r="A1697" t="s">
        <v>45</v>
      </c>
      <c r="B1697">
        <v>11</v>
      </c>
      <c r="C1697" t="s">
        <v>37</v>
      </c>
      <c r="D1697">
        <v>100</v>
      </c>
      <c r="E1697" t="s">
        <v>27</v>
      </c>
      <c r="F1697" t="s">
        <v>38</v>
      </c>
      <c r="G1697" t="s">
        <v>30</v>
      </c>
      <c r="H1697">
        <v>3</v>
      </c>
      <c r="I1697">
        <v>3.3013400000000002</v>
      </c>
      <c r="J1697" t="s">
        <v>270</v>
      </c>
      <c r="K1697">
        <v>8301</v>
      </c>
      <c r="L1697">
        <v>8302</v>
      </c>
      <c r="M1697" t="str">
        <f t="shared" si="182"/>
        <v>Dog100OverACSR</v>
      </c>
      <c r="N1697" t="str">
        <f>+VLOOKUP(M1697,LineCode!$E:$F,2,0)</f>
        <v>3p_11kV_100_ACSR_Al_o</v>
      </c>
      <c r="R1697" t="s">
        <v>296</v>
      </c>
      <c r="S1697" t="str">
        <f t="shared" si="183"/>
        <v>Line.line_KOT_8301_8302</v>
      </c>
      <c r="T1697" t="str">
        <f t="shared" si="184"/>
        <v>Bus1=8301</v>
      </c>
      <c r="U1697" t="str">
        <f t="shared" si="185"/>
        <v>Bus2=8302</v>
      </c>
      <c r="V1697" t="str">
        <f t="shared" si="186"/>
        <v>phases=3</v>
      </c>
      <c r="W1697" t="str">
        <f t="shared" si="187"/>
        <v>Linecode=3p_11kV_100_ACSR_Al_o</v>
      </c>
      <c r="X1697" t="str">
        <f t="shared" si="188"/>
        <v>Length=3.30134</v>
      </c>
      <c r="Y1697" t="s">
        <v>307</v>
      </c>
    </row>
    <row r="1698" spans="1:25" x14ac:dyDescent="0.25">
      <c r="A1698" t="s">
        <v>45</v>
      </c>
      <c r="B1698">
        <v>11</v>
      </c>
      <c r="C1698" t="s">
        <v>37</v>
      </c>
      <c r="D1698">
        <v>100</v>
      </c>
      <c r="E1698" t="s">
        <v>27</v>
      </c>
      <c r="F1698" t="s">
        <v>38</v>
      </c>
      <c r="G1698" t="s">
        <v>30</v>
      </c>
      <c r="H1698">
        <v>3</v>
      </c>
      <c r="I1698">
        <v>5.3784200000000002</v>
      </c>
      <c r="J1698" t="s">
        <v>270</v>
      </c>
      <c r="K1698">
        <v>8302</v>
      </c>
      <c r="L1698">
        <v>8303</v>
      </c>
      <c r="M1698" t="str">
        <f t="shared" si="182"/>
        <v>Dog100OverACSR</v>
      </c>
      <c r="N1698" t="str">
        <f>+VLOOKUP(M1698,LineCode!$E:$F,2,0)</f>
        <v>3p_11kV_100_ACSR_Al_o</v>
      </c>
      <c r="R1698" t="s">
        <v>296</v>
      </c>
      <c r="S1698" t="str">
        <f t="shared" si="183"/>
        <v>Line.line_KOT_8302_8303</v>
      </c>
      <c r="T1698" t="str">
        <f t="shared" si="184"/>
        <v>Bus1=8302</v>
      </c>
      <c r="U1698" t="str">
        <f t="shared" si="185"/>
        <v>Bus2=8303</v>
      </c>
      <c r="V1698" t="str">
        <f t="shared" si="186"/>
        <v>phases=3</v>
      </c>
      <c r="W1698" t="str">
        <f t="shared" si="187"/>
        <v>Linecode=3p_11kV_100_ACSR_Al_o</v>
      </c>
      <c r="X1698" t="str">
        <f t="shared" si="188"/>
        <v>Length=5.37842</v>
      </c>
      <c r="Y1698" t="s">
        <v>307</v>
      </c>
    </row>
    <row r="1699" spans="1:25" x14ac:dyDescent="0.25">
      <c r="A1699" t="s">
        <v>45</v>
      </c>
      <c r="B1699">
        <v>11</v>
      </c>
      <c r="C1699" t="s">
        <v>37</v>
      </c>
      <c r="D1699">
        <v>100</v>
      </c>
      <c r="E1699" t="s">
        <v>27</v>
      </c>
      <c r="F1699" t="s">
        <v>38</v>
      </c>
      <c r="G1699" t="s">
        <v>30</v>
      </c>
      <c r="H1699">
        <v>3</v>
      </c>
      <c r="I1699">
        <v>7.0297000000000001</v>
      </c>
      <c r="J1699" t="s">
        <v>270</v>
      </c>
      <c r="K1699">
        <v>8303</v>
      </c>
      <c r="L1699">
        <v>8304</v>
      </c>
      <c r="M1699" t="str">
        <f t="shared" si="182"/>
        <v>Dog100OverACSR</v>
      </c>
      <c r="N1699" t="str">
        <f>+VLOOKUP(M1699,LineCode!$E:$F,2,0)</f>
        <v>3p_11kV_100_ACSR_Al_o</v>
      </c>
      <c r="R1699" t="s">
        <v>296</v>
      </c>
      <c r="S1699" t="str">
        <f t="shared" si="183"/>
        <v>Line.line_KOT_8303_8304</v>
      </c>
      <c r="T1699" t="str">
        <f t="shared" si="184"/>
        <v>Bus1=8303</v>
      </c>
      <c r="U1699" t="str">
        <f t="shared" si="185"/>
        <v>Bus2=8304</v>
      </c>
      <c r="V1699" t="str">
        <f t="shared" si="186"/>
        <v>phases=3</v>
      </c>
      <c r="W1699" t="str">
        <f t="shared" si="187"/>
        <v>Linecode=3p_11kV_100_ACSR_Al_o</v>
      </c>
      <c r="X1699" t="str">
        <f t="shared" si="188"/>
        <v>Length=7.0297</v>
      </c>
      <c r="Y1699" t="s">
        <v>307</v>
      </c>
    </row>
    <row r="1700" spans="1:25" x14ac:dyDescent="0.25">
      <c r="A1700" t="s">
        <v>45</v>
      </c>
      <c r="B1700">
        <v>11</v>
      </c>
      <c r="C1700" t="s">
        <v>37</v>
      </c>
      <c r="D1700">
        <v>100</v>
      </c>
      <c r="E1700" t="s">
        <v>27</v>
      </c>
      <c r="F1700" t="s">
        <v>38</v>
      </c>
      <c r="G1700" t="s">
        <v>30</v>
      </c>
      <c r="H1700">
        <v>3</v>
      </c>
      <c r="I1700">
        <v>7.4280499999999998</v>
      </c>
      <c r="J1700" t="s">
        <v>270</v>
      </c>
      <c r="K1700">
        <v>8304</v>
      </c>
      <c r="L1700">
        <v>8305</v>
      </c>
      <c r="M1700" t="str">
        <f t="shared" si="182"/>
        <v>Dog100OverACSR</v>
      </c>
      <c r="N1700" t="str">
        <f>+VLOOKUP(M1700,LineCode!$E:$F,2,0)</f>
        <v>3p_11kV_100_ACSR_Al_o</v>
      </c>
      <c r="R1700" t="s">
        <v>296</v>
      </c>
      <c r="S1700" t="str">
        <f t="shared" si="183"/>
        <v>Line.line_KOT_8304_8305</v>
      </c>
      <c r="T1700" t="str">
        <f t="shared" si="184"/>
        <v>Bus1=8304</v>
      </c>
      <c r="U1700" t="str">
        <f t="shared" si="185"/>
        <v>Bus2=8305</v>
      </c>
      <c r="V1700" t="str">
        <f t="shared" si="186"/>
        <v>phases=3</v>
      </c>
      <c r="W1700" t="str">
        <f t="shared" si="187"/>
        <v>Linecode=3p_11kV_100_ACSR_Al_o</v>
      </c>
      <c r="X1700" t="str">
        <f t="shared" si="188"/>
        <v>Length=7.42805</v>
      </c>
      <c r="Y1700" t="s">
        <v>307</v>
      </c>
    </row>
    <row r="1701" spans="1:25" x14ac:dyDescent="0.25">
      <c r="A1701" t="s">
        <v>45</v>
      </c>
      <c r="B1701">
        <v>11</v>
      </c>
      <c r="C1701" t="s">
        <v>37</v>
      </c>
      <c r="D1701">
        <v>100</v>
      </c>
      <c r="E1701" t="s">
        <v>27</v>
      </c>
      <c r="F1701" t="s">
        <v>38</v>
      </c>
      <c r="G1701" t="s">
        <v>30</v>
      </c>
      <c r="H1701">
        <v>3</v>
      </c>
      <c r="I1701">
        <v>2.1020500000000002</v>
      </c>
      <c r="J1701" t="s">
        <v>270</v>
      </c>
      <c r="K1701">
        <v>8305</v>
      </c>
      <c r="L1701">
        <v>8306</v>
      </c>
      <c r="M1701" t="str">
        <f t="shared" si="182"/>
        <v>Dog100OverACSR</v>
      </c>
      <c r="N1701" t="str">
        <f>+VLOOKUP(M1701,LineCode!$E:$F,2,0)</f>
        <v>3p_11kV_100_ACSR_Al_o</v>
      </c>
      <c r="R1701" t="s">
        <v>296</v>
      </c>
      <c r="S1701" t="str">
        <f t="shared" si="183"/>
        <v>Line.line_KOT_8305_8306</v>
      </c>
      <c r="T1701" t="str">
        <f t="shared" si="184"/>
        <v>Bus1=8305</v>
      </c>
      <c r="U1701" t="str">
        <f t="shared" si="185"/>
        <v>Bus2=8306</v>
      </c>
      <c r="V1701" t="str">
        <f t="shared" si="186"/>
        <v>phases=3</v>
      </c>
      <c r="W1701" t="str">
        <f t="shared" si="187"/>
        <v>Linecode=3p_11kV_100_ACSR_Al_o</v>
      </c>
      <c r="X1701" t="str">
        <f t="shared" si="188"/>
        <v>Length=2.10205</v>
      </c>
      <c r="Y1701" t="s">
        <v>307</v>
      </c>
    </row>
    <row r="1702" spans="1:25" x14ac:dyDescent="0.25">
      <c r="A1702" t="s">
        <v>45</v>
      </c>
      <c r="B1702">
        <v>11</v>
      </c>
      <c r="C1702" t="s">
        <v>37</v>
      </c>
      <c r="D1702">
        <v>100</v>
      </c>
      <c r="E1702" t="s">
        <v>27</v>
      </c>
      <c r="F1702" t="s">
        <v>38</v>
      </c>
      <c r="G1702" t="s">
        <v>30</v>
      </c>
      <c r="H1702">
        <v>3</v>
      </c>
      <c r="I1702">
        <v>4.1267100000000001</v>
      </c>
      <c r="J1702" t="s">
        <v>270</v>
      </c>
      <c r="K1702">
        <v>8306</v>
      </c>
      <c r="L1702">
        <v>8307</v>
      </c>
      <c r="M1702" t="str">
        <f t="shared" si="182"/>
        <v>Dog100OverACSR</v>
      </c>
      <c r="N1702" t="str">
        <f>+VLOOKUP(M1702,LineCode!$E:$F,2,0)</f>
        <v>3p_11kV_100_ACSR_Al_o</v>
      </c>
      <c r="R1702" t="s">
        <v>296</v>
      </c>
      <c r="S1702" t="str">
        <f t="shared" si="183"/>
        <v>Line.line_KOT_8306_8307</v>
      </c>
      <c r="T1702" t="str">
        <f t="shared" si="184"/>
        <v>Bus1=8306</v>
      </c>
      <c r="U1702" t="str">
        <f t="shared" si="185"/>
        <v>Bus2=8307</v>
      </c>
      <c r="V1702" t="str">
        <f t="shared" si="186"/>
        <v>phases=3</v>
      </c>
      <c r="W1702" t="str">
        <f t="shared" si="187"/>
        <v>Linecode=3p_11kV_100_ACSR_Al_o</v>
      </c>
      <c r="X1702" t="str">
        <f t="shared" si="188"/>
        <v>Length=4.12671</v>
      </c>
      <c r="Y1702" t="s">
        <v>307</v>
      </c>
    </row>
    <row r="1703" spans="1:25" x14ac:dyDescent="0.25">
      <c r="A1703" t="s">
        <v>45</v>
      </c>
      <c r="B1703">
        <v>11</v>
      </c>
      <c r="C1703" t="s">
        <v>37</v>
      </c>
      <c r="D1703">
        <v>100</v>
      </c>
      <c r="E1703" t="s">
        <v>27</v>
      </c>
      <c r="F1703" t="s">
        <v>38</v>
      </c>
      <c r="G1703" t="s">
        <v>30</v>
      </c>
      <c r="H1703">
        <v>3</v>
      </c>
      <c r="I1703">
        <v>7.1175100000000002</v>
      </c>
      <c r="J1703" t="s">
        <v>270</v>
      </c>
      <c r="K1703">
        <v>8307</v>
      </c>
      <c r="L1703">
        <v>8308</v>
      </c>
      <c r="M1703" t="str">
        <f t="shared" si="182"/>
        <v>Dog100OverACSR</v>
      </c>
      <c r="N1703" t="str">
        <f>+VLOOKUP(M1703,LineCode!$E:$F,2,0)</f>
        <v>3p_11kV_100_ACSR_Al_o</v>
      </c>
      <c r="R1703" t="s">
        <v>296</v>
      </c>
      <c r="S1703" t="str">
        <f t="shared" si="183"/>
        <v>Line.line_KOT_8307_8308</v>
      </c>
      <c r="T1703" t="str">
        <f t="shared" si="184"/>
        <v>Bus1=8307</v>
      </c>
      <c r="U1703" t="str">
        <f t="shared" si="185"/>
        <v>Bus2=8308</v>
      </c>
      <c r="V1703" t="str">
        <f t="shared" si="186"/>
        <v>phases=3</v>
      </c>
      <c r="W1703" t="str">
        <f t="shared" si="187"/>
        <v>Linecode=3p_11kV_100_ACSR_Al_o</v>
      </c>
      <c r="X1703" t="str">
        <f t="shared" si="188"/>
        <v>Length=7.11751</v>
      </c>
      <c r="Y1703" t="s">
        <v>307</v>
      </c>
    </row>
    <row r="1704" spans="1:25" x14ac:dyDescent="0.25">
      <c r="A1704" t="s">
        <v>45</v>
      </c>
      <c r="B1704">
        <v>11</v>
      </c>
      <c r="C1704" t="s">
        <v>37</v>
      </c>
      <c r="D1704">
        <v>100</v>
      </c>
      <c r="E1704" t="s">
        <v>27</v>
      </c>
      <c r="F1704" t="s">
        <v>38</v>
      </c>
      <c r="G1704" t="s">
        <v>30</v>
      </c>
      <c r="H1704">
        <v>3</v>
      </c>
      <c r="I1704">
        <v>10.049200000000001</v>
      </c>
      <c r="J1704" t="s">
        <v>270</v>
      </c>
      <c r="K1704">
        <v>8308</v>
      </c>
      <c r="L1704">
        <v>8309</v>
      </c>
      <c r="M1704" t="str">
        <f t="shared" si="182"/>
        <v>Dog100OverACSR</v>
      </c>
      <c r="N1704" t="str">
        <f>+VLOOKUP(M1704,LineCode!$E:$F,2,0)</f>
        <v>3p_11kV_100_ACSR_Al_o</v>
      </c>
      <c r="R1704" t="s">
        <v>296</v>
      </c>
      <c r="S1704" t="str">
        <f t="shared" si="183"/>
        <v>Line.line_KOT_8308_8309</v>
      </c>
      <c r="T1704" t="str">
        <f t="shared" si="184"/>
        <v>Bus1=8308</v>
      </c>
      <c r="U1704" t="str">
        <f t="shared" si="185"/>
        <v>Bus2=8309</v>
      </c>
      <c r="V1704" t="str">
        <f t="shared" si="186"/>
        <v>phases=3</v>
      </c>
      <c r="W1704" t="str">
        <f t="shared" si="187"/>
        <v>Linecode=3p_11kV_100_ACSR_Al_o</v>
      </c>
      <c r="X1704" t="str">
        <f t="shared" si="188"/>
        <v>Length=10.0492</v>
      </c>
      <c r="Y1704" t="s">
        <v>307</v>
      </c>
    </row>
    <row r="1705" spans="1:25" x14ac:dyDescent="0.25">
      <c r="A1705" t="s">
        <v>45</v>
      </c>
      <c r="B1705">
        <v>11</v>
      </c>
      <c r="C1705" t="s">
        <v>37</v>
      </c>
      <c r="D1705">
        <v>100</v>
      </c>
      <c r="E1705" t="s">
        <v>27</v>
      </c>
      <c r="F1705" t="s">
        <v>38</v>
      </c>
      <c r="G1705" t="s">
        <v>30</v>
      </c>
      <c r="H1705">
        <v>3</v>
      </c>
      <c r="I1705">
        <v>9.9340499999999992</v>
      </c>
      <c r="J1705" t="s">
        <v>270</v>
      </c>
      <c r="K1705">
        <v>8309</v>
      </c>
      <c r="L1705">
        <v>8310</v>
      </c>
      <c r="M1705" t="str">
        <f t="shared" si="182"/>
        <v>Dog100OverACSR</v>
      </c>
      <c r="N1705" t="str">
        <f>+VLOOKUP(M1705,LineCode!$E:$F,2,0)</f>
        <v>3p_11kV_100_ACSR_Al_o</v>
      </c>
      <c r="R1705" t="s">
        <v>296</v>
      </c>
      <c r="S1705" t="str">
        <f t="shared" si="183"/>
        <v>Line.line_KOT_8309_8310</v>
      </c>
      <c r="T1705" t="str">
        <f t="shared" si="184"/>
        <v>Bus1=8309</v>
      </c>
      <c r="U1705" t="str">
        <f t="shared" si="185"/>
        <v>Bus2=8310</v>
      </c>
      <c r="V1705" t="str">
        <f t="shared" si="186"/>
        <v>phases=3</v>
      </c>
      <c r="W1705" t="str">
        <f t="shared" si="187"/>
        <v>Linecode=3p_11kV_100_ACSR_Al_o</v>
      </c>
      <c r="X1705" t="str">
        <f t="shared" si="188"/>
        <v>Length=9.93405</v>
      </c>
      <c r="Y1705" t="s">
        <v>307</v>
      </c>
    </row>
    <row r="1706" spans="1:25" x14ac:dyDescent="0.25">
      <c r="A1706" t="s">
        <v>45</v>
      </c>
      <c r="B1706">
        <v>11</v>
      </c>
      <c r="C1706" t="s">
        <v>37</v>
      </c>
      <c r="D1706">
        <v>100</v>
      </c>
      <c r="E1706" t="s">
        <v>27</v>
      </c>
      <c r="F1706" t="s">
        <v>38</v>
      </c>
      <c r="G1706" t="s">
        <v>30</v>
      </c>
      <c r="H1706">
        <v>3</v>
      </c>
      <c r="I1706">
        <v>18.267199999999999</v>
      </c>
      <c r="J1706" t="s">
        <v>270</v>
      </c>
      <c r="K1706">
        <v>8311</v>
      </c>
      <c r="L1706">
        <v>8312</v>
      </c>
      <c r="M1706" t="str">
        <f t="shared" si="182"/>
        <v>Dog100OverACSR</v>
      </c>
      <c r="N1706" t="str">
        <f>+VLOOKUP(M1706,LineCode!$E:$F,2,0)</f>
        <v>3p_11kV_100_ACSR_Al_o</v>
      </c>
      <c r="R1706" t="s">
        <v>296</v>
      </c>
      <c r="S1706" t="str">
        <f t="shared" si="183"/>
        <v>Line.line_KOT_8311_8312</v>
      </c>
      <c r="T1706" t="str">
        <f t="shared" si="184"/>
        <v>Bus1=8311</v>
      </c>
      <c r="U1706" t="str">
        <f t="shared" si="185"/>
        <v>Bus2=8312</v>
      </c>
      <c r="V1706" t="str">
        <f t="shared" si="186"/>
        <v>phases=3</v>
      </c>
      <c r="W1706" t="str">
        <f t="shared" si="187"/>
        <v>Linecode=3p_11kV_100_ACSR_Al_o</v>
      </c>
      <c r="X1706" t="str">
        <f t="shared" si="188"/>
        <v>Length=18.2672</v>
      </c>
      <c r="Y1706" t="s">
        <v>307</v>
      </c>
    </row>
    <row r="1707" spans="1:25" x14ac:dyDescent="0.25">
      <c r="A1707" t="s">
        <v>45</v>
      </c>
      <c r="B1707">
        <v>11</v>
      </c>
      <c r="C1707" t="s">
        <v>37</v>
      </c>
      <c r="D1707">
        <v>100</v>
      </c>
      <c r="E1707" t="s">
        <v>27</v>
      </c>
      <c r="F1707" t="s">
        <v>38</v>
      </c>
      <c r="G1707" t="s">
        <v>30</v>
      </c>
      <c r="H1707">
        <v>3</v>
      </c>
      <c r="I1707">
        <v>21.117999999999999</v>
      </c>
      <c r="J1707" t="s">
        <v>270</v>
      </c>
      <c r="K1707">
        <v>8312</v>
      </c>
      <c r="L1707">
        <v>8313</v>
      </c>
      <c r="M1707" t="str">
        <f t="shared" si="182"/>
        <v>Dog100OverACSR</v>
      </c>
      <c r="N1707" t="str">
        <f>+VLOOKUP(M1707,LineCode!$E:$F,2,0)</f>
        <v>3p_11kV_100_ACSR_Al_o</v>
      </c>
      <c r="R1707" t="s">
        <v>296</v>
      </c>
      <c r="S1707" t="str">
        <f t="shared" si="183"/>
        <v>Line.line_KOT_8312_8313</v>
      </c>
      <c r="T1707" t="str">
        <f t="shared" si="184"/>
        <v>Bus1=8312</v>
      </c>
      <c r="U1707" t="str">
        <f t="shared" si="185"/>
        <v>Bus2=8313</v>
      </c>
      <c r="V1707" t="str">
        <f t="shared" si="186"/>
        <v>phases=3</v>
      </c>
      <c r="W1707" t="str">
        <f t="shared" si="187"/>
        <v>Linecode=3p_11kV_100_ACSR_Al_o</v>
      </c>
      <c r="X1707" t="str">
        <f t="shared" si="188"/>
        <v>Length=21.118</v>
      </c>
      <c r="Y1707" t="s">
        <v>307</v>
      </c>
    </row>
    <row r="1708" spans="1:25" x14ac:dyDescent="0.25">
      <c r="A1708" t="s">
        <v>45</v>
      </c>
      <c r="B1708">
        <v>11</v>
      </c>
      <c r="C1708" t="s">
        <v>37</v>
      </c>
      <c r="D1708">
        <v>100</v>
      </c>
      <c r="E1708" t="s">
        <v>27</v>
      </c>
      <c r="F1708" t="s">
        <v>38</v>
      </c>
      <c r="G1708" t="s">
        <v>30</v>
      </c>
      <c r="H1708">
        <v>3</v>
      </c>
      <c r="I1708">
        <v>0.38251099999999999</v>
      </c>
      <c r="J1708" t="s">
        <v>270</v>
      </c>
      <c r="K1708">
        <v>8313</v>
      </c>
      <c r="L1708">
        <v>8314</v>
      </c>
      <c r="M1708" t="str">
        <f t="shared" si="182"/>
        <v>Dog100OverACSR</v>
      </c>
      <c r="N1708" t="str">
        <f>+VLOOKUP(M1708,LineCode!$E:$F,2,0)</f>
        <v>3p_11kV_100_ACSR_Al_o</v>
      </c>
      <c r="R1708" t="s">
        <v>296</v>
      </c>
      <c r="S1708" t="str">
        <f t="shared" si="183"/>
        <v>Line.line_KOT_8313_8314</v>
      </c>
      <c r="T1708" t="str">
        <f t="shared" si="184"/>
        <v>Bus1=8313</v>
      </c>
      <c r="U1708" t="str">
        <f t="shared" si="185"/>
        <v>Bus2=8314</v>
      </c>
      <c r="V1708" t="str">
        <f t="shared" si="186"/>
        <v>phases=3</v>
      </c>
      <c r="W1708" t="str">
        <f t="shared" si="187"/>
        <v>Linecode=3p_11kV_100_ACSR_Al_o</v>
      </c>
      <c r="X1708" t="str">
        <f t="shared" si="188"/>
        <v>Length=0.382511</v>
      </c>
      <c r="Y1708" t="s">
        <v>307</v>
      </c>
    </row>
    <row r="1709" spans="1:25" x14ac:dyDescent="0.25">
      <c r="A1709" t="s">
        <v>45</v>
      </c>
      <c r="B1709">
        <v>11</v>
      </c>
      <c r="C1709" t="s">
        <v>37</v>
      </c>
      <c r="D1709">
        <v>100</v>
      </c>
      <c r="E1709" t="s">
        <v>27</v>
      </c>
      <c r="F1709" t="s">
        <v>38</v>
      </c>
      <c r="G1709" t="s">
        <v>30</v>
      </c>
      <c r="H1709">
        <v>3</v>
      </c>
      <c r="I1709">
        <v>14.734299999999999</v>
      </c>
      <c r="J1709" t="s">
        <v>270</v>
      </c>
      <c r="K1709">
        <v>8314</v>
      </c>
      <c r="L1709">
        <v>8315</v>
      </c>
      <c r="M1709" t="str">
        <f t="shared" si="182"/>
        <v>Dog100OverACSR</v>
      </c>
      <c r="N1709" t="str">
        <f>+VLOOKUP(M1709,LineCode!$E:$F,2,0)</f>
        <v>3p_11kV_100_ACSR_Al_o</v>
      </c>
      <c r="R1709" t="s">
        <v>296</v>
      </c>
      <c r="S1709" t="str">
        <f t="shared" si="183"/>
        <v>Line.line_KOT_8314_8315</v>
      </c>
      <c r="T1709" t="str">
        <f t="shared" si="184"/>
        <v>Bus1=8314</v>
      </c>
      <c r="U1709" t="str">
        <f t="shared" si="185"/>
        <v>Bus2=8315</v>
      </c>
      <c r="V1709" t="str">
        <f t="shared" si="186"/>
        <v>phases=3</v>
      </c>
      <c r="W1709" t="str">
        <f t="shared" si="187"/>
        <v>Linecode=3p_11kV_100_ACSR_Al_o</v>
      </c>
      <c r="X1709" t="str">
        <f t="shared" si="188"/>
        <v>Length=14.7343</v>
      </c>
      <c r="Y1709" t="s">
        <v>307</v>
      </c>
    </row>
    <row r="1710" spans="1:25" x14ac:dyDescent="0.25">
      <c r="A1710" t="s">
        <v>45</v>
      </c>
      <c r="B1710">
        <v>11</v>
      </c>
      <c r="C1710" t="s">
        <v>37</v>
      </c>
      <c r="D1710">
        <v>100</v>
      </c>
      <c r="E1710" t="s">
        <v>27</v>
      </c>
      <c r="F1710" t="s">
        <v>38</v>
      </c>
      <c r="G1710" t="s">
        <v>30</v>
      </c>
      <c r="H1710">
        <v>3</v>
      </c>
      <c r="I1710">
        <v>21.547899999999998</v>
      </c>
      <c r="J1710" t="s">
        <v>270</v>
      </c>
      <c r="K1710">
        <v>8315</v>
      </c>
      <c r="L1710">
        <v>8316</v>
      </c>
      <c r="M1710" t="str">
        <f t="shared" si="182"/>
        <v>Dog100OverACSR</v>
      </c>
      <c r="N1710" t="str">
        <f>+VLOOKUP(M1710,LineCode!$E:$F,2,0)</f>
        <v>3p_11kV_100_ACSR_Al_o</v>
      </c>
      <c r="R1710" t="s">
        <v>296</v>
      </c>
      <c r="S1710" t="str">
        <f t="shared" si="183"/>
        <v>Line.line_KOT_8315_8316</v>
      </c>
      <c r="T1710" t="str">
        <f t="shared" si="184"/>
        <v>Bus1=8315</v>
      </c>
      <c r="U1710" t="str">
        <f t="shared" si="185"/>
        <v>Bus2=8316</v>
      </c>
      <c r="V1710" t="str">
        <f t="shared" si="186"/>
        <v>phases=3</v>
      </c>
      <c r="W1710" t="str">
        <f t="shared" si="187"/>
        <v>Linecode=3p_11kV_100_ACSR_Al_o</v>
      </c>
      <c r="X1710" t="str">
        <f t="shared" si="188"/>
        <v>Length=21.5479</v>
      </c>
      <c r="Y1710" t="s">
        <v>307</v>
      </c>
    </row>
    <row r="1711" spans="1:25" x14ac:dyDescent="0.25">
      <c r="A1711" t="s">
        <v>45</v>
      </c>
      <c r="B1711">
        <v>11</v>
      </c>
      <c r="C1711" t="s">
        <v>37</v>
      </c>
      <c r="D1711">
        <v>100</v>
      </c>
      <c r="E1711" t="s">
        <v>27</v>
      </c>
      <c r="F1711" t="s">
        <v>38</v>
      </c>
      <c r="G1711" t="s">
        <v>30</v>
      </c>
      <c r="H1711">
        <v>3</v>
      </c>
      <c r="I1711">
        <v>13.3873</v>
      </c>
      <c r="J1711" t="s">
        <v>270</v>
      </c>
      <c r="K1711">
        <v>8316</v>
      </c>
      <c r="L1711">
        <v>8317</v>
      </c>
      <c r="M1711" t="str">
        <f t="shared" si="182"/>
        <v>Dog100OverACSR</v>
      </c>
      <c r="N1711" t="str">
        <f>+VLOOKUP(M1711,LineCode!$E:$F,2,0)</f>
        <v>3p_11kV_100_ACSR_Al_o</v>
      </c>
      <c r="R1711" t="s">
        <v>296</v>
      </c>
      <c r="S1711" t="str">
        <f t="shared" si="183"/>
        <v>Line.line_KOT_8316_8317</v>
      </c>
      <c r="T1711" t="str">
        <f t="shared" si="184"/>
        <v>Bus1=8316</v>
      </c>
      <c r="U1711" t="str">
        <f t="shared" si="185"/>
        <v>Bus2=8317</v>
      </c>
      <c r="V1711" t="str">
        <f t="shared" si="186"/>
        <v>phases=3</v>
      </c>
      <c r="W1711" t="str">
        <f t="shared" si="187"/>
        <v>Linecode=3p_11kV_100_ACSR_Al_o</v>
      </c>
      <c r="X1711" t="str">
        <f t="shared" si="188"/>
        <v>Length=13.3873</v>
      </c>
      <c r="Y1711" t="s">
        <v>307</v>
      </c>
    </row>
    <row r="1712" spans="1:25" x14ac:dyDescent="0.25">
      <c r="A1712" t="s">
        <v>45</v>
      </c>
      <c r="B1712">
        <v>11</v>
      </c>
      <c r="C1712" t="s">
        <v>37</v>
      </c>
      <c r="D1712">
        <v>100</v>
      </c>
      <c r="E1712" t="s">
        <v>27</v>
      </c>
      <c r="F1712" t="s">
        <v>38</v>
      </c>
      <c r="G1712" t="s">
        <v>30</v>
      </c>
      <c r="H1712">
        <v>3</v>
      </c>
      <c r="I1712">
        <v>17.127199999999998</v>
      </c>
      <c r="J1712" t="s">
        <v>270</v>
      </c>
      <c r="K1712">
        <v>8317</v>
      </c>
      <c r="L1712">
        <v>8318</v>
      </c>
      <c r="M1712" t="str">
        <f t="shared" si="182"/>
        <v>Dog100OverACSR</v>
      </c>
      <c r="N1712" t="str">
        <f>+VLOOKUP(M1712,LineCode!$E:$F,2,0)</f>
        <v>3p_11kV_100_ACSR_Al_o</v>
      </c>
      <c r="R1712" t="s">
        <v>296</v>
      </c>
      <c r="S1712" t="str">
        <f t="shared" si="183"/>
        <v>Line.line_KOT_8317_8318</v>
      </c>
      <c r="T1712" t="str">
        <f t="shared" si="184"/>
        <v>Bus1=8317</v>
      </c>
      <c r="U1712" t="str">
        <f t="shared" si="185"/>
        <v>Bus2=8318</v>
      </c>
      <c r="V1712" t="str">
        <f t="shared" si="186"/>
        <v>phases=3</v>
      </c>
      <c r="W1712" t="str">
        <f t="shared" si="187"/>
        <v>Linecode=3p_11kV_100_ACSR_Al_o</v>
      </c>
      <c r="X1712" t="str">
        <f t="shared" si="188"/>
        <v>Length=17.1272</v>
      </c>
      <c r="Y1712" t="s">
        <v>307</v>
      </c>
    </row>
    <row r="1713" spans="1:25" x14ac:dyDescent="0.25">
      <c r="A1713" t="s">
        <v>45</v>
      </c>
      <c r="B1713">
        <v>11</v>
      </c>
      <c r="C1713" t="s">
        <v>37</v>
      </c>
      <c r="D1713">
        <v>100</v>
      </c>
      <c r="E1713" t="s">
        <v>27</v>
      </c>
      <c r="F1713" t="s">
        <v>38</v>
      </c>
      <c r="G1713" t="s">
        <v>30</v>
      </c>
      <c r="H1713">
        <v>3</v>
      </c>
      <c r="I1713">
        <v>14.9689</v>
      </c>
      <c r="J1713" t="s">
        <v>270</v>
      </c>
      <c r="K1713">
        <v>8318</v>
      </c>
      <c r="L1713">
        <v>8319</v>
      </c>
      <c r="M1713" t="str">
        <f t="shared" si="182"/>
        <v>Dog100OverACSR</v>
      </c>
      <c r="N1713" t="str">
        <f>+VLOOKUP(M1713,LineCode!$E:$F,2,0)</f>
        <v>3p_11kV_100_ACSR_Al_o</v>
      </c>
      <c r="R1713" t="s">
        <v>296</v>
      </c>
      <c r="S1713" t="str">
        <f t="shared" si="183"/>
        <v>Line.line_KOT_8318_8319</v>
      </c>
      <c r="T1713" t="str">
        <f t="shared" si="184"/>
        <v>Bus1=8318</v>
      </c>
      <c r="U1713" t="str">
        <f t="shared" si="185"/>
        <v>Bus2=8319</v>
      </c>
      <c r="V1713" t="str">
        <f t="shared" si="186"/>
        <v>phases=3</v>
      </c>
      <c r="W1713" t="str">
        <f t="shared" si="187"/>
        <v>Linecode=3p_11kV_100_ACSR_Al_o</v>
      </c>
      <c r="X1713" t="str">
        <f t="shared" si="188"/>
        <v>Length=14.9689</v>
      </c>
      <c r="Y1713" t="s">
        <v>307</v>
      </c>
    </row>
    <row r="1714" spans="1:25" x14ac:dyDescent="0.25">
      <c r="A1714" t="s">
        <v>45</v>
      </c>
      <c r="B1714">
        <v>11</v>
      </c>
      <c r="C1714" t="s">
        <v>37</v>
      </c>
      <c r="D1714">
        <v>100</v>
      </c>
      <c r="E1714" t="s">
        <v>27</v>
      </c>
      <c r="F1714" t="s">
        <v>38</v>
      </c>
      <c r="G1714" t="s">
        <v>30</v>
      </c>
      <c r="H1714">
        <v>3</v>
      </c>
      <c r="I1714">
        <v>17.682099999999998</v>
      </c>
      <c r="J1714" t="s">
        <v>270</v>
      </c>
      <c r="K1714">
        <v>8319</v>
      </c>
      <c r="L1714">
        <v>8320</v>
      </c>
      <c r="M1714" t="str">
        <f t="shared" si="182"/>
        <v>Dog100OverACSR</v>
      </c>
      <c r="N1714" t="str">
        <f>+VLOOKUP(M1714,LineCode!$E:$F,2,0)</f>
        <v>3p_11kV_100_ACSR_Al_o</v>
      </c>
      <c r="R1714" t="s">
        <v>296</v>
      </c>
      <c r="S1714" t="str">
        <f t="shared" si="183"/>
        <v>Line.line_KOT_8319_8320</v>
      </c>
      <c r="T1714" t="str">
        <f t="shared" si="184"/>
        <v>Bus1=8319</v>
      </c>
      <c r="U1714" t="str">
        <f t="shared" si="185"/>
        <v>Bus2=8320</v>
      </c>
      <c r="V1714" t="str">
        <f t="shared" si="186"/>
        <v>phases=3</v>
      </c>
      <c r="W1714" t="str">
        <f t="shared" si="187"/>
        <v>Linecode=3p_11kV_100_ACSR_Al_o</v>
      </c>
      <c r="X1714" t="str">
        <f t="shared" si="188"/>
        <v>Length=17.6821</v>
      </c>
      <c r="Y1714" t="s">
        <v>307</v>
      </c>
    </row>
    <row r="1715" spans="1:25" x14ac:dyDescent="0.25">
      <c r="A1715" t="s">
        <v>45</v>
      </c>
      <c r="B1715">
        <v>11</v>
      </c>
      <c r="C1715" t="s">
        <v>37</v>
      </c>
      <c r="D1715">
        <v>100</v>
      </c>
      <c r="E1715" t="s">
        <v>27</v>
      </c>
      <c r="F1715" t="s">
        <v>38</v>
      </c>
      <c r="G1715" t="s">
        <v>30</v>
      </c>
      <c r="H1715">
        <v>3</v>
      </c>
      <c r="I1715">
        <v>14.331799999999999</v>
      </c>
      <c r="J1715" t="s">
        <v>270</v>
      </c>
      <c r="K1715">
        <v>8320</v>
      </c>
      <c r="L1715">
        <v>8321</v>
      </c>
      <c r="M1715" t="str">
        <f t="shared" si="182"/>
        <v>Dog100OverACSR</v>
      </c>
      <c r="N1715" t="str">
        <f>+VLOOKUP(M1715,LineCode!$E:$F,2,0)</f>
        <v>3p_11kV_100_ACSR_Al_o</v>
      </c>
      <c r="R1715" t="s">
        <v>296</v>
      </c>
      <c r="S1715" t="str">
        <f t="shared" si="183"/>
        <v>Line.line_KOT_8320_8321</v>
      </c>
      <c r="T1715" t="str">
        <f t="shared" si="184"/>
        <v>Bus1=8320</v>
      </c>
      <c r="U1715" t="str">
        <f t="shared" si="185"/>
        <v>Bus2=8321</v>
      </c>
      <c r="V1715" t="str">
        <f t="shared" si="186"/>
        <v>phases=3</v>
      </c>
      <c r="W1715" t="str">
        <f t="shared" si="187"/>
        <v>Linecode=3p_11kV_100_ACSR_Al_o</v>
      </c>
      <c r="X1715" t="str">
        <f t="shared" si="188"/>
        <v>Length=14.3318</v>
      </c>
      <c r="Y1715" t="s">
        <v>307</v>
      </c>
    </row>
    <row r="1716" spans="1:25" x14ac:dyDescent="0.25">
      <c r="A1716" t="s">
        <v>45</v>
      </c>
      <c r="B1716">
        <v>11</v>
      </c>
      <c r="C1716" t="s">
        <v>37</v>
      </c>
      <c r="D1716">
        <v>100</v>
      </c>
      <c r="E1716" t="s">
        <v>27</v>
      </c>
      <c r="F1716" t="s">
        <v>38</v>
      </c>
      <c r="G1716" t="s">
        <v>30</v>
      </c>
      <c r="H1716">
        <v>3</v>
      </c>
      <c r="I1716">
        <v>11.4396</v>
      </c>
      <c r="J1716" t="s">
        <v>270</v>
      </c>
      <c r="K1716">
        <v>8321</v>
      </c>
      <c r="L1716">
        <v>8322</v>
      </c>
      <c r="M1716" t="str">
        <f t="shared" si="182"/>
        <v>Dog100OverACSR</v>
      </c>
      <c r="N1716" t="str">
        <f>+VLOOKUP(M1716,LineCode!$E:$F,2,0)</f>
        <v>3p_11kV_100_ACSR_Al_o</v>
      </c>
      <c r="R1716" t="s">
        <v>296</v>
      </c>
      <c r="S1716" t="str">
        <f t="shared" si="183"/>
        <v>Line.line_KOT_8321_8322</v>
      </c>
      <c r="T1716" t="str">
        <f t="shared" si="184"/>
        <v>Bus1=8321</v>
      </c>
      <c r="U1716" t="str">
        <f t="shared" si="185"/>
        <v>Bus2=8322</v>
      </c>
      <c r="V1716" t="str">
        <f t="shared" si="186"/>
        <v>phases=3</v>
      </c>
      <c r="W1716" t="str">
        <f t="shared" si="187"/>
        <v>Linecode=3p_11kV_100_ACSR_Al_o</v>
      </c>
      <c r="X1716" t="str">
        <f t="shared" si="188"/>
        <v>Length=11.4396</v>
      </c>
      <c r="Y1716" t="s">
        <v>307</v>
      </c>
    </row>
    <row r="1717" spans="1:25" x14ac:dyDescent="0.25">
      <c r="A1717" t="s">
        <v>45</v>
      </c>
      <c r="B1717">
        <v>11</v>
      </c>
      <c r="C1717" t="s">
        <v>37</v>
      </c>
      <c r="D1717">
        <v>100</v>
      </c>
      <c r="E1717" t="s">
        <v>27</v>
      </c>
      <c r="F1717" t="s">
        <v>38</v>
      </c>
      <c r="G1717" t="s">
        <v>30</v>
      </c>
      <c r="H1717">
        <v>3</v>
      </c>
      <c r="I1717">
        <v>13.501899999999999</v>
      </c>
      <c r="J1717" t="s">
        <v>270</v>
      </c>
      <c r="K1717">
        <v>8322</v>
      </c>
      <c r="L1717">
        <v>8323</v>
      </c>
      <c r="M1717" t="str">
        <f t="shared" si="182"/>
        <v>Dog100OverACSR</v>
      </c>
      <c r="N1717" t="str">
        <f>+VLOOKUP(M1717,LineCode!$E:$F,2,0)</f>
        <v>3p_11kV_100_ACSR_Al_o</v>
      </c>
      <c r="R1717" t="s">
        <v>296</v>
      </c>
      <c r="S1717" t="str">
        <f t="shared" si="183"/>
        <v>Line.line_KOT_8322_8323</v>
      </c>
      <c r="T1717" t="str">
        <f t="shared" si="184"/>
        <v>Bus1=8322</v>
      </c>
      <c r="U1717" t="str">
        <f t="shared" si="185"/>
        <v>Bus2=8323</v>
      </c>
      <c r="V1717" t="str">
        <f t="shared" si="186"/>
        <v>phases=3</v>
      </c>
      <c r="W1717" t="str">
        <f t="shared" si="187"/>
        <v>Linecode=3p_11kV_100_ACSR_Al_o</v>
      </c>
      <c r="X1717" t="str">
        <f t="shared" si="188"/>
        <v>Length=13.5019</v>
      </c>
      <c r="Y1717" t="s">
        <v>307</v>
      </c>
    </row>
    <row r="1718" spans="1:25" x14ac:dyDescent="0.25">
      <c r="A1718" t="s">
        <v>45</v>
      </c>
      <c r="B1718">
        <v>11</v>
      </c>
      <c r="C1718" t="s">
        <v>37</v>
      </c>
      <c r="D1718">
        <v>100</v>
      </c>
      <c r="E1718" t="s">
        <v>27</v>
      </c>
      <c r="F1718" t="s">
        <v>38</v>
      </c>
      <c r="G1718" t="s">
        <v>30</v>
      </c>
      <c r="H1718">
        <v>3</v>
      </c>
      <c r="I1718">
        <v>2.9102600000000001</v>
      </c>
      <c r="J1718" t="s">
        <v>270</v>
      </c>
      <c r="K1718">
        <v>8323</v>
      </c>
      <c r="L1718">
        <v>8324</v>
      </c>
      <c r="M1718" t="str">
        <f t="shared" si="182"/>
        <v>Dog100OverACSR</v>
      </c>
      <c r="N1718" t="str">
        <f>+VLOOKUP(M1718,LineCode!$E:$F,2,0)</f>
        <v>3p_11kV_100_ACSR_Al_o</v>
      </c>
      <c r="R1718" t="s">
        <v>296</v>
      </c>
      <c r="S1718" t="str">
        <f t="shared" si="183"/>
        <v>Line.line_KOT_8323_8324</v>
      </c>
      <c r="T1718" t="str">
        <f t="shared" si="184"/>
        <v>Bus1=8323</v>
      </c>
      <c r="U1718" t="str">
        <f t="shared" si="185"/>
        <v>Bus2=8324</v>
      </c>
      <c r="V1718" t="str">
        <f t="shared" si="186"/>
        <v>phases=3</v>
      </c>
      <c r="W1718" t="str">
        <f t="shared" si="187"/>
        <v>Linecode=3p_11kV_100_ACSR_Al_o</v>
      </c>
      <c r="X1718" t="str">
        <f t="shared" si="188"/>
        <v>Length=2.91026</v>
      </c>
      <c r="Y1718" t="s">
        <v>307</v>
      </c>
    </row>
    <row r="1719" spans="1:25" x14ac:dyDescent="0.25">
      <c r="A1719" t="s">
        <v>45</v>
      </c>
      <c r="B1719">
        <v>11</v>
      </c>
      <c r="C1719" t="s">
        <v>37</v>
      </c>
      <c r="D1719">
        <v>100</v>
      </c>
      <c r="E1719" t="s">
        <v>27</v>
      </c>
      <c r="F1719" t="s">
        <v>38</v>
      </c>
      <c r="G1719" t="s">
        <v>30</v>
      </c>
      <c r="H1719">
        <v>3</v>
      </c>
      <c r="I1719">
        <v>17.4512</v>
      </c>
      <c r="J1719" t="s">
        <v>270</v>
      </c>
      <c r="K1719">
        <v>8324</v>
      </c>
      <c r="L1719">
        <v>8325</v>
      </c>
      <c r="M1719" t="str">
        <f t="shared" si="182"/>
        <v>Dog100OverACSR</v>
      </c>
      <c r="N1719" t="str">
        <f>+VLOOKUP(M1719,LineCode!$E:$F,2,0)</f>
        <v>3p_11kV_100_ACSR_Al_o</v>
      </c>
      <c r="R1719" t="s">
        <v>296</v>
      </c>
      <c r="S1719" t="str">
        <f t="shared" si="183"/>
        <v>Line.line_KOT_8324_8325</v>
      </c>
      <c r="T1719" t="str">
        <f t="shared" si="184"/>
        <v>Bus1=8324</v>
      </c>
      <c r="U1719" t="str">
        <f t="shared" si="185"/>
        <v>Bus2=8325</v>
      </c>
      <c r="V1719" t="str">
        <f t="shared" si="186"/>
        <v>phases=3</v>
      </c>
      <c r="W1719" t="str">
        <f t="shared" si="187"/>
        <v>Linecode=3p_11kV_100_ACSR_Al_o</v>
      </c>
      <c r="X1719" t="str">
        <f t="shared" si="188"/>
        <v>Length=17.4512</v>
      </c>
      <c r="Y1719" t="s">
        <v>307</v>
      </c>
    </row>
    <row r="1720" spans="1:25" x14ac:dyDescent="0.25">
      <c r="A1720" t="s">
        <v>45</v>
      </c>
      <c r="B1720">
        <v>11</v>
      </c>
      <c r="C1720" t="s">
        <v>37</v>
      </c>
      <c r="D1720">
        <v>100</v>
      </c>
      <c r="E1720" t="s">
        <v>27</v>
      </c>
      <c r="F1720" t="s">
        <v>38</v>
      </c>
      <c r="G1720" t="s">
        <v>30</v>
      </c>
      <c r="H1720">
        <v>3</v>
      </c>
      <c r="I1720">
        <v>5.29826</v>
      </c>
      <c r="J1720" t="s">
        <v>270</v>
      </c>
      <c r="K1720">
        <v>8325</v>
      </c>
      <c r="L1720">
        <v>8326</v>
      </c>
      <c r="M1720" t="str">
        <f t="shared" si="182"/>
        <v>Dog100OverACSR</v>
      </c>
      <c r="N1720" t="str">
        <f>+VLOOKUP(M1720,LineCode!$E:$F,2,0)</f>
        <v>3p_11kV_100_ACSR_Al_o</v>
      </c>
      <c r="R1720" t="s">
        <v>296</v>
      </c>
      <c r="S1720" t="str">
        <f t="shared" si="183"/>
        <v>Line.line_KOT_8325_8326</v>
      </c>
      <c r="T1720" t="str">
        <f t="shared" si="184"/>
        <v>Bus1=8325</v>
      </c>
      <c r="U1720" t="str">
        <f t="shared" si="185"/>
        <v>Bus2=8326</v>
      </c>
      <c r="V1720" t="str">
        <f t="shared" si="186"/>
        <v>phases=3</v>
      </c>
      <c r="W1720" t="str">
        <f t="shared" si="187"/>
        <v>Linecode=3p_11kV_100_ACSR_Al_o</v>
      </c>
      <c r="X1720" t="str">
        <f t="shared" si="188"/>
        <v>Length=5.29826</v>
      </c>
      <c r="Y1720" t="s">
        <v>307</v>
      </c>
    </row>
    <row r="1721" spans="1:25" x14ac:dyDescent="0.25">
      <c r="A1721" t="s">
        <v>45</v>
      </c>
      <c r="B1721">
        <v>11</v>
      </c>
      <c r="C1721" t="s">
        <v>37</v>
      </c>
      <c r="D1721">
        <v>100</v>
      </c>
      <c r="E1721" t="s">
        <v>27</v>
      </c>
      <c r="F1721" t="s">
        <v>38</v>
      </c>
      <c r="G1721" t="s">
        <v>30</v>
      </c>
      <c r="H1721">
        <v>3</v>
      </c>
      <c r="I1721">
        <v>25.772400000000001</v>
      </c>
      <c r="J1721" t="s">
        <v>270</v>
      </c>
      <c r="K1721">
        <v>8326</v>
      </c>
      <c r="L1721">
        <v>8327</v>
      </c>
      <c r="M1721" t="str">
        <f t="shared" si="182"/>
        <v>Dog100OverACSR</v>
      </c>
      <c r="N1721" t="str">
        <f>+VLOOKUP(M1721,LineCode!$E:$F,2,0)</f>
        <v>3p_11kV_100_ACSR_Al_o</v>
      </c>
      <c r="R1721" t="s">
        <v>296</v>
      </c>
      <c r="S1721" t="str">
        <f t="shared" si="183"/>
        <v>Line.line_KOT_8326_8327</v>
      </c>
      <c r="T1721" t="str">
        <f t="shared" si="184"/>
        <v>Bus1=8326</v>
      </c>
      <c r="U1721" t="str">
        <f t="shared" si="185"/>
        <v>Bus2=8327</v>
      </c>
      <c r="V1721" t="str">
        <f t="shared" si="186"/>
        <v>phases=3</v>
      </c>
      <c r="W1721" t="str">
        <f t="shared" si="187"/>
        <v>Linecode=3p_11kV_100_ACSR_Al_o</v>
      </c>
      <c r="X1721" t="str">
        <f t="shared" si="188"/>
        <v>Length=25.7724</v>
      </c>
      <c r="Y1721" t="s">
        <v>307</v>
      </c>
    </row>
    <row r="1722" spans="1:25" x14ac:dyDescent="0.25">
      <c r="A1722" t="s">
        <v>45</v>
      </c>
      <c r="B1722">
        <v>11</v>
      </c>
      <c r="C1722" t="s">
        <v>37</v>
      </c>
      <c r="D1722">
        <v>100</v>
      </c>
      <c r="E1722" t="s">
        <v>27</v>
      </c>
      <c r="F1722" t="s">
        <v>38</v>
      </c>
      <c r="G1722" t="s">
        <v>30</v>
      </c>
      <c r="H1722">
        <v>3</v>
      </c>
      <c r="I1722">
        <v>14.6746</v>
      </c>
      <c r="J1722" t="s">
        <v>270</v>
      </c>
      <c r="K1722">
        <v>8327</v>
      </c>
      <c r="L1722">
        <v>8328</v>
      </c>
      <c r="M1722" t="str">
        <f t="shared" si="182"/>
        <v>Dog100OverACSR</v>
      </c>
      <c r="N1722" t="str">
        <f>+VLOOKUP(M1722,LineCode!$E:$F,2,0)</f>
        <v>3p_11kV_100_ACSR_Al_o</v>
      </c>
      <c r="R1722" t="s">
        <v>296</v>
      </c>
      <c r="S1722" t="str">
        <f t="shared" si="183"/>
        <v>Line.line_KOT_8327_8328</v>
      </c>
      <c r="T1722" t="str">
        <f t="shared" si="184"/>
        <v>Bus1=8327</v>
      </c>
      <c r="U1722" t="str">
        <f t="shared" si="185"/>
        <v>Bus2=8328</v>
      </c>
      <c r="V1722" t="str">
        <f t="shared" si="186"/>
        <v>phases=3</v>
      </c>
      <c r="W1722" t="str">
        <f t="shared" si="187"/>
        <v>Linecode=3p_11kV_100_ACSR_Al_o</v>
      </c>
      <c r="X1722" t="str">
        <f t="shared" si="188"/>
        <v>Length=14.6746</v>
      </c>
      <c r="Y1722" t="s">
        <v>307</v>
      </c>
    </row>
    <row r="1723" spans="1:25" x14ac:dyDescent="0.25">
      <c r="A1723" t="s">
        <v>45</v>
      </c>
      <c r="B1723">
        <v>11</v>
      </c>
      <c r="C1723" t="s">
        <v>37</v>
      </c>
      <c r="D1723">
        <v>100</v>
      </c>
      <c r="E1723" t="s">
        <v>27</v>
      </c>
      <c r="F1723" t="s">
        <v>38</v>
      </c>
      <c r="G1723" t="s">
        <v>30</v>
      </c>
      <c r="H1723">
        <v>3</v>
      </c>
      <c r="I1723">
        <v>19.070900000000002</v>
      </c>
      <c r="J1723" t="s">
        <v>270</v>
      </c>
      <c r="K1723">
        <v>8328</v>
      </c>
      <c r="L1723">
        <v>8329</v>
      </c>
      <c r="M1723" t="str">
        <f t="shared" si="182"/>
        <v>Dog100OverACSR</v>
      </c>
      <c r="N1723" t="str">
        <f>+VLOOKUP(M1723,LineCode!$E:$F,2,0)</f>
        <v>3p_11kV_100_ACSR_Al_o</v>
      </c>
      <c r="R1723" t="s">
        <v>296</v>
      </c>
      <c r="S1723" t="str">
        <f t="shared" si="183"/>
        <v>Line.line_KOT_8328_8329</v>
      </c>
      <c r="T1723" t="str">
        <f t="shared" si="184"/>
        <v>Bus1=8328</v>
      </c>
      <c r="U1723" t="str">
        <f t="shared" si="185"/>
        <v>Bus2=8329</v>
      </c>
      <c r="V1723" t="str">
        <f t="shared" si="186"/>
        <v>phases=3</v>
      </c>
      <c r="W1723" t="str">
        <f t="shared" si="187"/>
        <v>Linecode=3p_11kV_100_ACSR_Al_o</v>
      </c>
      <c r="X1723" t="str">
        <f t="shared" si="188"/>
        <v>Length=19.0709</v>
      </c>
      <c r="Y1723" t="s">
        <v>307</v>
      </c>
    </row>
    <row r="1724" spans="1:25" x14ac:dyDescent="0.25">
      <c r="A1724" t="s">
        <v>45</v>
      </c>
      <c r="B1724">
        <v>11</v>
      </c>
      <c r="C1724" t="s">
        <v>37</v>
      </c>
      <c r="D1724">
        <v>100</v>
      </c>
      <c r="E1724" t="s">
        <v>27</v>
      </c>
      <c r="F1724" t="s">
        <v>38</v>
      </c>
      <c r="G1724" t="s">
        <v>30</v>
      </c>
      <c r="H1724">
        <v>3</v>
      </c>
      <c r="I1724">
        <v>17.213000000000001</v>
      </c>
      <c r="J1724" t="s">
        <v>270</v>
      </c>
      <c r="K1724">
        <v>8329</v>
      </c>
      <c r="L1724">
        <v>8330</v>
      </c>
      <c r="M1724" t="str">
        <f t="shared" si="182"/>
        <v>Dog100OverACSR</v>
      </c>
      <c r="N1724" t="str">
        <f>+VLOOKUP(M1724,LineCode!$E:$F,2,0)</f>
        <v>3p_11kV_100_ACSR_Al_o</v>
      </c>
      <c r="R1724" t="s">
        <v>296</v>
      </c>
      <c r="S1724" t="str">
        <f t="shared" si="183"/>
        <v>Line.line_KOT_8329_8330</v>
      </c>
      <c r="T1724" t="str">
        <f t="shared" si="184"/>
        <v>Bus1=8329</v>
      </c>
      <c r="U1724" t="str">
        <f t="shared" si="185"/>
        <v>Bus2=8330</v>
      </c>
      <c r="V1724" t="str">
        <f t="shared" si="186"/>
        <v>phases=3</v>
      </c>
      <c r="W1724" t="str">
        <f t="shared" si="187"/>
        <v>Linecode=3p_11kV_100_ACSR_Al_o</v>
      </c>
      <c r="X1724" t="str">
        <f t="shared" si="188"/>
        <v>Length=17.213</v>
      </c>
      <c r="Y1724" t="s">
        <v>307</v>
      </c>
    </row>
    <row r="1725" spans="1:25" x14ac:dyDescent="0.25">
      <c r="A1725" t="s">
        <v>45</v>
      </c>
      <c r="B1725">
        <v>11</v>
      </c>
      <c r="C1725" t="s">
        <v>37</v>
      </c>
      <c r="D1725">
        <v>100</v>
      </c>
      <c r="E1725" t="s">
        <v>27</v>
      </c>
      <c r="F1725" t="s">
        <v>38</v>
      </c>
      <c r="G1725" t="s">
        <v>30</v>
      </c>
      <c r="H1725">
        <v>3</v>
      </c>
      <c r="I1725">
        <v>6.4293399999999998</v>
      </c>
      <c r="J1725" t="s">
        <v>270</v>
      </c>
      <c r="K1725">
        <v>8330</v>
      </c>
      <c r="L1725">
        <v>8331</v>
      </c>
      <c r="M1725" t="str">
        <f t="shared" si="182"/>
        <v>Dog100OverACSR</v>
      </c>
      <c r="N1725" t="str">
        <f>+VLOOKUP(M1725,LineCode!$E:$F,2,0)</f>
        <v>3p_11kV_100_ACSR_Al_o</v>
      </c>
      <c r="R1725" t="s">
        <v>296</v>
      </c>
      <c r="S1725" t="str">
        <f t="shared" si="183"/>
        <v>Line.line_KOT_8330_8331</v>
      </c>
      <c r="T1725" t="str">
        <f t="shared" si="184"/>
        <v>Bus1=8330</v>
      </c>
      <c r="U1725" t="str">
        <f t="shared" si="185"/>
        <v>Bus2=8331</v>
      </c>
      <c r="V1725" t="str">
        <f t="shared" si="186"/>
        <v>phases=3</v>
      </c>
      <c r="W1725" t="str">
        <f t="shared" si="187"/>
        <v>Linecode=3p_11kV_100_ACSR_Al_o</v>
      </c>
      <c r="X1725" t="str">
        <f t="shared" si="188"/>
        <v>Length=6.42934</v>
      </c>
      <c r="Y1725" t="s">
        <v>307</v>
      </c>
    </row>
    <row r="1726" spans="1:25" x14ac:dyDescent="0.25">
      <c r="A1726" t="s">
        <v>45</v>
      </c>
      <c r="B1726">
        <v>11</v>
      </c>
      <c r="C1726" t="s">
        <v>37</v>
      </c>
      <c r="D1726">
        <v>100</v>
      </c>
      <c r="E1726" t="s">
        <v>27</v>
      </c>
      <c r="F1726" t="s">
        <v>38</v>
      </c>
      <c r="G1726" t="s">
        <v>30</v>
      </c>
      <c r="H1726">
        <v>3</v>
      </c>
      <c r="I1726">
        <v>10.623100000000001</v>
      </c>
      <c r="J1726" t="s">
        <v>270</v>
      </c>
      <c r="K1726">
        <v>8331</v>
      </c>
      <c r="L1726">
        <v>8332</v>
      </c>
      <c r="M1726" t="str">
        <f t="shared" si="182"/>
        <v>Dog100OverACSR</v>
      </c>
      <c r="N1726" t="str">
        <f>+VLOOKUP(M1726,LineCode!$E:$F,2,0)</f>
        <v>3p_11kV_100_ACSR_Al_o</v>
      </c>
      <c r="R1726" t="s">
        <v>296</v>
      </c>
      <c r="S1726" t="str">
        <f t="shared" si="183"/>
        <v>Line.line_KOT_8331_8332</v>
      </c>
      <c r="T1726" t="str">
        <f t="shared" si="184"/>
        <v>Bus1=8331</v>
      </c>
      <c r="U1726" t="str">
        <f t="shared" si="185"/>
        <v>Bus2=8332</v>
      </c>
      <c r="V1726" t="str">
        <f t="shared" si="186"/>
        <v>phases=3</v>
      </c>
      <c r="W1726" t="str">
        <f t="shared" si="187"/>
        <v>Linecode=3p_11kV_100_ACSR_Al_o</v>
      </c>
      <c r="X1726" t="str">
        <f t="shared" si="188"/>
        <v>Length=10.6231</v>
      </c>
      <c r="Y1726" t="s">
        <v>307</v>
      </c>
    </row>
    <row r="1727" spans="1:25" x14ac:dyDescent="0.25">
      <c r="A1727" t="s">
        <v>45</v>
      </c>
      <c r="B1727">
        <v>11</v>
      </c>
      <c r="C1727" t="s">
        <v>37</v>
      </c>
      <c r="D1727">
        <v>100</v>
      </c>
      <c r="E1727" t="s">
        <v>27</v>
      </c>
      <c r="F1727" t="s">
        <v>38</v>
      </c>
      <c r="G1727" t="s">
        <v>30</v>
      </c>
      <c r="H1727">
        <v>3</v>
      </c>
      <c r="I1727">
        <v>2.9102600000000001</v>
      </c>
      <c r="J1727" t="s">
        <v>270</v>
      </c>
      <c r="K1727">
        <v>8332</v>
      </c>
      <c r="L1727">
        <v>8333</v>
      </c>
      <c r="M1727" t="str">
        <f t="shared" si="182"/>
        <v>Dog100OverACSR</v>
      </c>
      <c r="N1727" t="str">
        <f>+VLOOKUP(M1727,LineCode!$E:$F,2,0)</f>
        <v>3p_11kV_100_ACSR_Al_o</v>
      </c>
      <c r="R1727" t="s">
        <v>296</v>
      </c>
      <c r="S1727" t="str">
        <f t="shared" si="183"/>
        <v>Line.line_KOT_8332_8333</v>
      </c>
      <c r="T1727" t="str">
        <f t="shared" si="184"/>
        <v>Bus1=8332</v>
      </c>
      <c r="U1727" t="str">
        <f t="shared" si="185"/>
        <v>Bus2=8333</v>
      </c>
      <c r="V1727" t="str">
        <f t="shared" si="186"/>
        <v>phases=3</v>
      </c>
      <c r="W1727" t="str">
        <f t="shared" si="187"/>
        <v>Linecode=3p_11kV_100_ACSR_Al_o</v>
      </c>
      <c r="X1727" t="str">
        <f t="shared" si="188"/>
        <v>Length=2.91026</v>
      </c>
      <c r="Y1727" t="s">
        <v>307</v>
      </c>
    </row>
    <row r="1728" spans="1:25" x14ac:dyDescent="0.25">
      <c r="A1728" t="s">
        <v>45</v>
      </c>
      <c r="B1728">
        <v>11</v>
      </c>
      <c r="C1728" t="s">
        <v>37</v>
      </c>
      <c r="D1728">
        <v>100</v>
      </c>
      <c r="E1728" t="s">
        <v>27</v>
      </c>
      <c r="F1728" t="s">
        <v>38</v>
      </c>
      <c r="G1728" t="s">
        <v>30</v>
      </c>
      <c r="H1728">
        <v>3</v>
      </c>
      <c r="I1728">
        <v>2.7875399999999999</v>
      </c>
      <c r="J1728" t="s">
        <v>270</v>
      </c>
      <c r="K1728">
        <v>8334</v>
      </c>
      <c r="L1728">
        <v>8361</v>
      </c>
      <c r="M1728" t="str">
        <f t="shared" si="182"/>
        <v>Dog100OverACSR</v>
      </c>
      <c r="N1728" t="str">
        <f>+VLOOKUP(M1728,LineCode!$E:$F,2,0)</f>
        <v>3p_11kV_100_ACSR_Al_o</v>
      </c>
      <c r="R1728" t="s">
        <v>296</v>
      </c>
      <c r="S1728" t="str">
        <f t="shared" si="183"/>
        <v>Line.line_KOT_8334_8361</v>
      </c>
      <c r="T1728" t="str">
        <f t="shared" si="184"/>
        <v>Bus1=8334</v>
      </c>
      <c r="U1728" t="str">
        <f t="shared" si="185"/>
        <v>Bus2=8361</v>
      </c>
      <c r="V1728" t="str">
        <f t="shared" si="186"/>
        <v>phases=3</v>
      </c>
      <c r="W1728" t="str">
        <f t="shared" si="187"/>
        <v>Linecode=3p_11kV_100_ACSR_Al_o</v>
      </c>
      <c r="X1728" t="str">
        <f t="shared" si="188"/>
        <v>Length=2.78754</v>
      </c>
      <c r="Y1728" t="s">
        <v>307</v>
      </c>
    </row>
    <row r="1729" spans="1:25" x14ac:dyDescent="0.25">
      <c r="A1729" t="s">
        <v>45</v>
      </c>
      <c r="B1729">
        <v>11</v>
      </c>
      <c r="C1729" t="s">
        <v>37</v>
      </c>
      <c r="D1729">
        <v>100</v>
      </c>
      <c r="E1729" t="s">
        <v>27</v>
      </c>
      <c r="F1729" t="s">
        <v>38</v>
      </c>
      <c r="G1729" t="s">
        <v>30</v>
      </c>
      <c r="H1729">
        <v>3</v>
      </c>
      <c r="I1729">
        <v>12.8941</v>
      </c>
      <c r="J1729" t="s">
        <v>270</v>
      </c>
      <c r="K1729">
        <v>8360</v>
      </c>
      <c r="L1729">
        <v>8335</v>
      </c>
      <c r="M1729" t="str">
        <f t="shared" si="182"/>
        <v>Dog100OverACSR</v>
      </c>
      <c r="N1729" t="str">
        <f>+VLOOKUP(M1729,LineCode!$E:$F,2,0)</f>
        <v>3p_11kV_100_ACSR_Al_o</v>
      </c>
      <c r="R1729" t="s">
        <v>296</v>
      </c>
      <c r="S1729" t="str">
        <f t="shared" si="183"/>
        <v>Line.line_KOT_8360_8335</v>
      </c>
      <c r="T1729" t="str">
        <f t="shared" si="184"/>
        <v>Bus1=8360</v>
      </c>
      <c r="U1729" t="str">
        <f t="shared" si="185"/>
        <v>Bus2=8335</v>
      </c>
      <c r="V1729" t="str">
        <f t="shared" si="186"/>
        <v>phases=3</v>
      </c>
      <c r="W1729" t="str">
        <f t="shared" si="187"/>
        <v>Linecode=3p_11kV_100_ACSR_Al_o</v>
      </c>
      <c r="X1729" t="str">
        <f t="shared" si="188"/>
        <v>Length=12.8941</v>
      </c>
      <c r="Y1729" t="s">
        <v>307</v>
      </c>
    </row>
    <row r="1730" spans="1:25" x14ac:dyDescent="0.25">
      <c r="A1730" t="s">
        <v>45</v>
      </c>
      <c r="B1730">
        <v>11</v>
      </c>
      <c r="C1730" t="s">
        <v>37</v>
      </c>
      <c r="D1730">
        <v>100</v>
      </c>
      <c r="E1730" t="s">
        <v>27</v>
      </c>
      <c r="F1730" t="s">
        <v>38</v>
      </c>
      <c r="G1730" t="s">
        <v>30</v>
      </c>
      <c r="H1730">
        <v>3</v>
      </c>
      <c r="I1730">
        <v>0.38977600000000001</v>
      </c>
      <c r="J1730" t="s">
        <v>270</v>
      </c>
      <c r="K1730">
        <v>8361</v>
      </c>
      <c r="L1730">
        <v>8360</v>
      </c>
      <c r="M1730" t="str">
        <f t="shared" ref="M1730:M1793" si="189">C1730&amp;D1730&amp;F1730&amp;G1730</f>
        <v>Dog100OverACSR</v>
      </c>
      <c r="N1730" t="str">
        <f>+VLOOKUP(M1730,LineCode!$E:$F,2,0)</f>
        <v>3p_11kV_100_ACSR_Al_o</v>
      </c>
      <c r="R1730" t="s">
        <v>296</v>
      </c>
      <c r="S1730" t="str">
        <f t="shared" si="183"/>
        <v>Line.line_KOT_8361_8360</v>
      </c>
      <c r="T1730" t="str">
        <f t="shared" si="184"/>
        <v>Bus1=8361</v>
      </c>
      <c r="U1730" t="str">
        <f t="shared" si="185"/>
        <v>Bus2=8360</v>
      </c>
      <c r="V1730" t="str">
        <f t="shared" si="186"/>
        <v>phases=3</v>
      </c>
      <c r="W1730" t="str">
        <f t="shared" si="187"/>
        <v>Linecode=3p_11kV_100_ACSR_Al_o</v>
      </c>
      <c r="X1730" t="str">
        <f t="shared" si="188"/>
        <v>Length=0.389776</v>
      </c>
      <c r="Y1730" t="s">
        <v>307</v>
      </c>
    </row>
    <row r="1731" spans="1:25" x14ac:dyDescent="0.25">
      <c r="A1731" t="s">
        <v>45</v>
      </c>
      <c r="B1731">
        <v>11</v>
      </c>
      <c r="C1731" t="s">
        <v>37</v>
      </c>
      <c r="D1731">
        <v>100</v>
      </c>
      <c r="E1731" t="s">
        <v>27</v>
      </c>
      <c r="F1731" t="s">
        <v>38</v>
      </c>
      <c r="G1731" t="s">
        <v>30</v>
      </c>
      <c r="H1731">
        <v>3</v>
      </c>
      <c r="I1731">
        <v>11.303900000000001</v>
      </c>
      <c r="J1731" t="s">
        <v>270</v>
      </c>
      <c r="K1731">
        <v>8335</v>
      </c>
      <c r="L1731">
        <v>8336</v>
      </c>
      <c r="M1731" t="str">
        <f t="shared" si="189"/>
        <v>Dog100OverACSR</v>
      </c>
      <c r="N1731" t="str">
        <f>+VLOOKUP(M1731,LineCode!$E:$F,2,0)</f>
        <v>3p_11kV_100_ACSR_Al_o</v>
      </c>
      <c r="R1731" t="s">
        <v>296</v>
      </c>
      <c r="S1731" t="str">
        <f t="shared" ref="S1731:S1794" si="190">"Line.line_"&amp;J1731&amp;"_"&amp;K1731&amp;"_"&amp;L1731</f>
        <v>Line.line_KOT_8335_8336</v>
      </c>
      <c r="T1731" t="str">
        <f t="shared" ref="T1731:T1794" si="191">"Bus1="&amp;K1731</f>
        <v>Bus1=8335</v>
      </c>
      <c r="U1731" t="str">
        <f t="shared" ref="U1731:U1794" si="192">"Bus2="&amp;L1731</f>
        <v>Bus2=8336</v>
      </c>
      <c r="V1731" t="str">
        <f t="shared" ref="V1731:V1794" si="193">"phases="&amp;H1731</f>
        <v>phases=3</v>
      </c>
      <c r="W1731" t="str">
        <f t="shared" ref="W1731:W1794" si="194">"Linecode="&amp;N1731</f>
        <v>Linecode=3p_11kV_100_ACSR_Al_o</v>
      </c>
      <c r="X1731" t="str">
        <f t="shared" ref="X1731:X1794" si="195">"Length="&amp;I1731</f>
        <v>Length=11.3039</v>
      </c>
      <c r="Y1731" t="s">
        <v>307</v>
      </c>
    </row>
    <row r="1732" spans="1:25" x14ac:dyDescent="0.25">
      <c r="A1732" t="s">
        <v>45</v>
      </c>
      <c r="B1732">
        <v>11</v>
      </c>
      <c r="C1732" t="s">
        <v>37</v>
      </c>
      <c r="D1732">
        <v>100</v>
      </c>
      <c r="E1732" t="s">
        <v>27</v>
      </c>
      <c r="F1732" t="s">
        <v>38</v>
      </c>
      <c r="G1732" t="s">
        <v>30</v>
      </c>
      <c r="H1732">
        <v>3</v>
      </c>
      <c r="I1732">
        <v>14.5983</v>
      </c>
      <c r="J1732" t="s">
        <v>270</v>
      </c>
      <c r="K1732">
        <v>8336</v>
      </c>
      <c r="L1732">
        <v>8337</v>
      </c>
      <c r="M1732" t="str">
        <f t="shared" si="189"/>
        <v>Dog100OverACSR</v>
      </c>
      <c r="N1732" t="str">
        <f>+VLOOKUP(M1732,LineCode!$E:$F,2,0)</f>
        <v>3p_11kV_100_ACSR_Al_o</v>
      </c>
      <c r="R1732" t="s">
        <v>296</v>
      </c>
      <c r="S1732" t="str">
        <f t="shared" si="190"/>
        <v>Line.line_KOT_8336_8337</v>
      </c>
      <c r="T1732" t="str">
        <f t="shared" si="191"/>
        <v>Bus1=8336</v>
      </c>
      <c r="U1732" t="str">
        <f t="shared" si="192"/>
        <v>Bus2=8337</v>
      </c>
      <c r="V1732" t="str">
        <f t="shared" si="193"/>
        <v>phases=3</v>
      </c>
      <c r="W1732" t="str">
        <f t="shared" si="194"/>
        <v>Linecode=3p_11kV_100_ACSR_Al_o</v>
      </c>
      <c r="X1732" t="str">
        <f t="shared" si="195"/>
        <v>Length=14.5983</v>
      </c>
      <c r="Y1732" t="s">
        <v>307</v>
      </c>
    </row>
    <row r="1733" spans="1:25" x14ac:dyDescent="0.25">
      <c r="A1733" t="s">
        <v>45</v>
      </c>
      <c r="B1733">
        <v>11</v>
      </c>
      <c r="C1733" t="s">
        <v>37</v>
      </c>
      <c r="D1733">
        <v>100</v>
      </c>
      <c r="E1733" t="s">
        <v>27</v>
      </c>
      <c r="F1733" t="s">
        <v>38</v>
      </c>
      <c r="G1733" t="s">
        <v>30</v>
      </c>
      <c r="H1733">
        <v>3</v>
      </c>
      <c r="I1733">
        <v>18.953700000000001</v>
      </c>
      <c r="J1733" t="s">
        <v>270</v>
      </c>
      <c r="K1733">
        <v>8337</v>
      </c>
      <c r="L1733">
        <v>8338</v>
      </c>
      <c r="M1733" t="str">
        <f t="shared" si="189"/>
        <v>Dog100OverACSR</v>
      </c>
      <c r="N1733" t="str">
        <f>+VLOOKUP(M1733,LineCode!$E:$F,2,0)</f>
        <v>3p_11kV_100_ACSR_Al_o</v>
      </c>
      <c r="R1733" t="s">
        <v>296</v>
      </c>
      <c r="S1733" t="str">
        <f t="shared" si="190"/>
        <v>Line.line_KOT_8337_8338</v>
      </c>
      <c r="T1733" t="str">
        <f t="shared" si="191"/>
        <v>Bus1=8337</v>
      </c>
      <c r="U1733" t="str">
        <f t="shared" si="192"/>
        <v>Bus2=8338</v>
      </c>
      <c r="V1733" t="str">
        <f t="shared" si="193"/>
        <v>phases=3</v>
      </c>
      <c r="W1733" t="str">
        <f t="shared" si="194"/>
        <v>Linecode=3p_11kV_100_ACSR_Al_o</v>
      </c>
      <c r="X1733" t="str">
        <f t="shared" si="195"/>
        <v>Length=18.9537</v>
      </c>
      <c r="Y1733" t="s">
        <v>307</v>
      </c>
    </row>
    <row r="1734" spans="1:25" x14ac:dyDescent="0.25">
      <c r="A1734" t="s">
        <v>45</v>
      </c>
      <c r="B1734">
        <v>11</v>
      </c>
      <c r="C1734" t="s">
        <v>37</v>
      </c>
      <c r="D1734">
        <v>100</v>
      </c>
      <c r="E1734" t="s">
        <v>27</v>
      </c>
      <c r="F1734" t="s">
        <v>38</v>
      </c>
      <c r="G1734" t="s">
        <v>30</v>
      </c>
      <c r="H1734">
        <v>3</v>
      </c>
      <c r="I1734">
        <v>20.3278</v>
      </c>
      <c r="J1734" t="s">
        <v>270</v>
      </c>
      <c r="K1734">
        <v>8338</v>
      </c>
      <c r="L1734">
        <v>8339</v>
      </c>
      <c r="M1734" t="str">
        <f t="shared" si="189"/>
        <v>Dog100OverACSR</v>
      </c>
      <c r="N1734" t="str">
        <f>+VLOOKUP(M1734,LineCode!$E:$F,2,0)</f>
        <v>3p_11kV_100_ACSR_Al_o</v>
      </c>
      <c r="R1734" t="s">
        <v>296</v>
      </c>
      <c r="S1734" t="str">
        <f t="shared" si="190"/>
        <v>Line.line_KOT_8338_8339</v>
      </c>
      <c r="T1734" t="str">
        <f t="shared" si="191"/>
        <v>Bus1=8338</v>
      </c>
      <c r="U1734" t="str">
        <f t="shared" si="192"/>
        <v>Bus2=8339</v>
      </c>
      <c r="V1734" t="str">
        <f t="shared" si="193"/>
        <v>phases=3</v>
      </c>
      <c r="W1734" t="str">
        <f t="shared" si="194"/>
        <v>Linecode=3p_11kV_100_ACSR_Al_o</v>
      </c>
      <c r="X1734" t="str">
        <f t="shared" si="195"/>
        <v>Length=20.3278</v>
      </c>
      <c r="Y1734" t="s">
        <v>307</v>
      </c>
    </row>
    <row r="1735" spans="1:25" x14ac:dyDescent="0.25">
      <c r="A1735" t="s">
        <v>45</v>
      </c>
      <c r="B1735">
        <v>11</v>
      </c>
      <c r="C1735" t="s">
        <v>37</v>
      </c>
      <c r="D1735">
        <v>100</v>
      </c>
      <c r="E1735" t="s">
        <v>27</v>
      </c>
      <c r="F1735" t="s">
        <v>38</v>
      </c>
      <c r="G1735" t="s">
        <v>30</v>
      </c>
      <c r="H1735">
        <v>3</v>
      </c>
      <c r="I1735">
        <v>37.450200000000002</v>
      </c>
      <c r="J1735" t="s">
        <v>270</v>
      </c>
      <c r="K1735">
        <v>8339</v>
      </c>
      <c r="L1735">
        <v>8340</v>
      </c>
      <c r="M1735" t="str">
        <f t="shared" si="189"/>
        <v>Dog100OverACSR</v>
      </c>
      <c r="N1735" t="str">
        <f>+VLOOKUP(M1735,LineCode!$E:$F,2,0)</f>
        <v>3p_11kV_100_ACSR_Al_o</v>
      </c>
      <c r="R1735" t="s">
        <v>296</v>
      </c>
      <c r="S1735" t="str">
        <f t="shared" si="190"/>
        <v>Line.line_KOT_8339_8340</v>
      </c>
      <c r="T1735" t="str">
        <f t="shared" si="191"/>
        <v>Bus1=8339</v>
      </c>
      <c r="U1735" t="str">
        <f t="shared" si="192"/>
        <v>Bus2=8340</v>
      </c>
      <c r="V1735" t="str">
        <f t="shared" si="193"/>
        <v>phases=3</v>
      </c>
      <c r="W1735" t="str">
        <f t="shared" si="194"/>
        <v>Linecode=3p_11kV_100_ACSR_Al_o</v>
      </c>
      <c r="X1735" t="str">
        <f t="shared" si="195"/>
        <v>Length=37.4502</v>
      </c>
      <c r="Y1735" t="s">
        <v>307</v>
      </c>
    </row>
    <row r="1736" spans="1:25" x14ac:dyDescent="0.25">
      <c r="A1736" t="s">
        <v>45</v>
      </c>
      <c r="B1736">
        <v>11</v>
      </c>
      <c r="C1736" t="s">
        <v>37</v>
      </c>
      <c r="D1736">
        <v>100</v>
      </c>
      <c r="E1736" t="s">
        <v>27</v>
      </c>
      <c r="F1736" t="s">
        <v>38</v>
      </c>
      <c r="G1736" t="s">
        <v>30</v>
      </c>
      <c r="H1736">
        <v>3</v>
      </c>
      <c r="I1736">
        <v>22.887899999999998</v>
      </c>
      <c r="J1736" t="s">
        <v>270</v>
      </c>
      <c r="K1736">
        <v>8340</v>
      </c>
      <c r="L1736">
        <v>8341</v>
      </c>
      <c r="M1736" t="str">
        <f t="shared" si="189"/>
        <v>Dog100OverACSR</v>
      </c>
      <c r="N1736" t="str">
        <f>+VLOOKUP(M1736,LineCode!$E:$F,2,0)</f>
        <v>3p_11kV_100_ACSR_Al_o</v>
      </c>
      <c r="R1736" t="s">
        <v>296</v>
      </c>
      <c r="S1736" t="str">
        <f t="shared" si="190"/>
        <v>Line.line_KOT_8340_8341</v>
      </c>
      <c r="T1736" t="str">
        <f t="shared" si="191"/>
        <v>Bus1=8340</v>
      </c>
      <c r="U1736" t="str">
        <f t="shared" si="192"/>
        <v>Bus2=8341</v>
      </c>
      <c r="V1736" t="str">
        <f t="shared" si="193"/>
        <v>phases=3</v>
      </c>
      <c r="W1736" t="str">
        <f t="shared" si="194"/>
        <v>Linecode=3p_11kV_100_ACSR_Al_o</v>
      </c>
      <c r="X1736" t="str">
        <f t="shared" si="195"/>
        <v>Length=22.8879</v>
      </c>
      <c r="Y1736" t="s">
        <v>307</v>
      </c>
    </row>
    <row r="1737" spans="1:25" x14ac:dyDescent="0.25">
      <c r="A1737" t="s">
        <v>45</v>
      </c>
      <c r="B1737">
        <v>11</v>
      </c>
      <c r="C1737" t="s">
        <v>37</v>
      </c>
      <c r="D1737">
        <v>100</v>
      </c>
      <c r="E1737" t="s">
        <v>27</v>
      </c>
      <c r="F1737" t="s">
        <v>38</v>
      </c>
      <c r="G1737" t="s">
        <v>30</v>
      </c>
      <c r="H1737">
        <v>3</v>
      </c>
      <c r="I1737">
        <v>16.982600000000001</v>
      </c>
      <c r="J1737" t="s">
        <v>270</v>
      </c>
      <c r="K1737">
        <v>8341</v>
      </c>
      <c r="L1737">
        <v>8342</v>
      </c>
      <c r="M1737" t="str">
        <f t="shared" si="189"/>
        <v>Dog100OverACSR</v>
      </c>
      <c r="N1737" t="str">
        <f>+VLOOKUP(M1737,LineCode!$E:$F,2,0)</f>
        <v>3p_11kV_100_ACSR_Al_o</v>
      </c>
      <c r="R1737" t="s">
        <v>296</v>
      </c>
      <c r="S1737" t="str">
        <f t="shared" si="190"/>
        <v>Line.line_KOT_8341_8342</v>
      </c>
      <c r="T1737" t="str">
        <f t="shared" si="191"/>
        <v>Bus1=8341</v>
      </c>
      <c r="U1737" t="str">
        <f t="shared" si="192"/>
        <v>Bus2=8342</v>
      </c>
      <c r="V1737" t="str">
        <f t="shared" si="193"/>
        <v>phases=3</v>
      </c>
      <c r="W1737" t="str">
        <f t="shared" si="194"/>
        <v>Linecode=3p_11kV_100_ACSR_Al_o</v>
      </c>
      <c r="X1737" t="str">
        <f t="shared" si="195"/>
        <v>Length=16.9826</v>
      </c>
      <c r="Y1737" t="s">
        <v>307</v>
      </c>
    </row>
    <row r="1738" spans="1:25" x14ac:dyDescent="0.25">
      <c r="A1738" t="s">
        <v>45</v>
      </c>
      <c r="B1738">
        <v>11</v>
      </c>
      <c r="C1738" t="s">
        <v>37</v>
      </c>
      <c r="D1738">
        <v>100</v>
      </c>
      <c r="E1738" t="s">
        <v>27</v>
      </c>
      <c r="F1738" t="s">
        <v>38</v>
      </c>
      <c r="G1738" t="s">
        <v>30</v>
      </c>
      <c r="H1738">
        <v>3</v>
      </c>
      <c r="I1738">
        <v>9.3128299999999999</v>
      </c>
      <c r="J1738" t="s">
        <v>270</v>
      </c>
      <c r="K1738">
        <v>8342</v>
      </c>
      <c r="L1738">
        <v>8343</v>
      </c>
      <c r="M1738" t="str">
        <f t="shared" si="189"/>
        <v>Dog100OverACSR</v>
      </c>
      <c r="N1738" t="str">
        <f>+VLOOKUP(M1738,LineCode!$E:$F,2,0)</f>
        <v>3p_11kV_100_ACSR_Al_o</v>
      </c>
      <c r="R1738" t="s">
        <v>296</v>
      </c>
      <c r="S1738" t="str">
        <f t="shared" si="190"/>
        <v>Line.line_KOT_8342_8343</v>
      </c>
      <c r="T1738" t="str">
        <f t="shared" si="191"/>
        <v>Bus1=8342</v>
      </c>
      <c r="U1738" t="str">
        <f t="shared" si="192"/>
        <v>Bus2=8343</v>
      </c>
      <c r="V1738" t="str">
        <f t="shared" si="193"/>
        <v>phases=3</v>
      </c>
      <c r="W1738" t="str">
        <f t="shared" si="194"/>
        <v>Linecode=3p_11kV_100_ACSR_Al_o</v>
      </c>
      <c r="X1738" t="str">
        <f t="shared" si="195"/>
        <v>Length=9.31283</v>
      </c>
      <c r="Y1738" t="s">
        <v>307</v>
      </c>
    </row>
    <row r="1739" spans="1:25" x14ac:dyDescent="0.25">
      <c r="A1739" t="s">
        <v>45</v>
      </c>
      <c r="B1739">
        <v>11</v>
      </c>
      <c r="C1739" t="s">
        <v>37</v>
      </c>
      <c r="D1739">
        <v>100</v>
      </c>
      <c r="E1739" t="s">
        <v>27</v>
      </c>
      <c r="F1739" t="s">
        <v>38</v>
      </c>
      <c r="G1739" t="s">
        <v>30</v>
      </c>
      <c r="H1739">
        <v>3</v>
      </c>
      <c r="I1739">
        <v>10.946400000000001</v>
      </c>
      <c r="J1739" t="s">
        <v>270</v>
      </c>
      <c r="K1739">
        <v>8343</v>
      </c>
      <c r="L1739">
        <v>8344</v>
      </c>
      <c r="M1739" t="str">
        <f t="shared" si="189"/>
        <v>Dog100OverACSR</v>
      </c>
      <c r="N1739" t="str">
        <f>+VLOOKUP(M1739,LineCode!$E:$F,2,0)</f>
        <v>3p_11kV_100_ACSR_Al_o</v>
      </c>
      <c r="R1739" t="s">
        <v>296</v>
      </c>
      <c r="S1739" t="str">
        <f t="shared" si="190"/>
        <v>Line.line_KOT_8343_8344</v>
      </c>
      <c r="T1739" t="str">
        <f t="shared" si="191"/>
        <v>Bus1=8343</v>
      </c>
      <c r="U1739" t="str">
        <f t="shared" si="192"/>
        <v>Bus2=8344</v>
      </c>
      <c r="V1739" t="str">
        <f t="shared" si="193"/>
        <v>phases=3</v>
      </c>
      <c r="W1739" t="str">
        <f t="shared" si="194"/>
        <v>Linecode=3p_11kV_100_ACSR_Al_o</v>
      </c>
      <c r="X1739" t="str">
        <f t="shared" si="195"/>
        <v>Length=10.9464</v>
      </c>
      <c r="Y1739" t="s">
        <v>307</v>
      </c>
    </row>
    <row r="1740" spans="1:25" x14ac:dyDescent="0.25">
      <c r="A1740" t="s">
        <v>45</v>
      </c>
      <c r="B1740">
        <v>11</v>
      </c>
      <c r="C1740" t="s">
        <v>37</v>
      </c>
      <c r="D1740">
        <v>100</v>
      </c>
      <c r="E1740" t="s">
        <v>27</v>
      </c>
      <c r="F1740" t="s">
        <v>38</v>
      </c>
      <c r="G1740" t="s">
        <v>30</v>
      </c>
      <c r="H1740">
        <v>3</v>
      </c>
      <c r="I1740">
        <v>2.9830199999999998</v>
      </c>
      <c r="J1740" t="s">
        <v>270</v>
      </c>
      <c r="K1740">
        <v>8344</v>
      </c>
      <c r="L1740">
        <v>8345</v>
      </c>
      <c r="M1740" t="str">
        <f t="shared" si="189"/>
        <v>Dog100OverACSR</v>
      </c>
      <c r="N1740" t="str">
        <f>+VLOOKUP(M1740,LineCode!$E:$F,2,0)</f>
        <v>3p_11kV_100_ACSR_Al_o</v>
      </c>
      <c r="R1740" t="s">
        <v>296</v>
      </c>
      <c r="S1740" t="str">
        <f t="shared" si="190"/>
        <v>Line.line_KOT_8344_8345</v>
      </c>
      <c r="T1740" t="str">
        <f t="shared" si="191"/>
        <v>Bus1=8344</v>
      </c>
      <c r="U1740" t="str">
        <f t="shared" si="192"/>
        <v>Bus2=8345</v>
      </c>
      <c r="V1740" t="str">
        <f t="shared" si="193"/>
        <v>phases=3</v>
      </c>
      <c r="W1740" t="str">
        <f t="shared" si="194"/>
        <v>Linecode=3p_11kV_100_ACSR_Al_o</v>
      </c>
      <c r="X1740" t="str">
        <f t="shared" si="195"/>
        <v>Length=2.98302</v>
      </c>
      <c r="Y1740" t="s">
        <v>307</v>
      </c>
    </row>
    <row r="1741" spans="1:25" x14ac:dyDescent="0.25">
      <c r="A1741" t="s">
        <v>45</v>
      </c>
      <c r="B1741">
        <v>11</v>
      </c>
      <c r="C1741" t="s">
        <v>37</v>
      </c>
      <c r="D1741">
        <v>100</v>
      </c>
      <c r="E1741" t="s">
        <v>27</v>
      </c>
      <c r="F1741" t="s">
        <v>38</v>
      </c>
      <c r="G1741" t="s">
        <v>30</v>
      </c>
      <c r="H1741">
        <v>3</v>
      </c>
      <c r="I1741">
        <v>18.4939</v>
      </c>
      <c r="J1741" t="s">
        <v>270</v>
      </c>
      <c r="K1741">
        <v>8345</v>
      </c>
      <c r="L1741">
        <v>8346</v>
      </c>
      <c r="M1741" t="str">
        <f t="shared" si="189"/>
        <v>Dog100OverACSR</v>
      </c>
      <c r="N1741" t="str">
        <f>+VLOOKUP(M1741,LineCode!$E:$F,2,0)</f>
        <v>3p_11kV_100_ACSR_Al_o</v>
      </c>
      <c r="R1741" t="s">
        <v>296</v>
      </c>
      <c r="S1741" t="str">
        <f t="shared" si="190"/>
        <v>Line.line_KOT_8345_8346</v>
      </c>
      <c r="T1741" t="str">
        <f t="shared" si="191"/>
        <v>Bus1=8345</v>
      </c>
      <c r="U1741" t="str">
        <f t="shared" si="192"/>
        <v>Bus2=8346</v>
      </c>
      <c r="V1741" t="str">
        <f t="shared" si="193"/>
        <v>phases=3</v>
      </c>
      <c r="W1741" t="str">
        <f t="shared" si="194"/>
        <v>Linecode=3p_11kV_100_ACSR_Al_o</v>
      </c>
      <c r="X1741" t="str">
        <f t="shared" si="195"/>
        <v>Length=18.4939</v>
      </c>
      <c r="Y1741" t="s">
        <v>307</v>
      </c>
    </row>
    <row r="1742" spans="1:25" x14ac:dyDescent="0.25">
      <c r="A1742" t="s">
        <v>45</v>
      </c>
      <c r="B1742">
        <v>11</v>
      </c>
      <c r="C1742" t="s">
        <v>37</v>
      </c>
      <c r="D1742">
        <v>100</v>
      </c>
      <c r="E1742" t="s">
        <v>27</v>
      </c>
      <c r="F1742" t="s">
        <v>38</v>
      </c>
      <c r="G1742" t="s">
        <v>30</v>
      </c>
      <c r="H1742">
        <v>3</v>
      </c>
      <c r="I1742">
        <v>11.1327</v>
      </c>
      <c r="J1742" t="s">
        <v>270</v>
      </c>
      <c r="K1742">
        <v>8346</v>
      </c>
      <c r="L1742">
        <v>8347</v>
      </c>
      <c r="M1742" t="str">
        <f t="shared" si="189"/>
        <v>Dog100OverACSR</v>
      </c>
      <c r="N1742" t="str">
        <f>+VLOOKUP(M1742,LineCode!$E:$F,2,0)</f>
        <v>3p_11kV_100_ACSR_Al_o</v>
      </c>
      <c r="R1742" t="s">
        <v>296</v>
      </c>
      <c r="S1742" t="str">
        <f t="shared" si="190"/>
        <v>Line.line_KOT_8346_8347</v>
      </c>
      <c r="T1742" t="str">
        <f t="shared" si="191"/>
        <v>Bus1=8346</v>
      </c>
      <c r="U1742" t="str">
        <f t="shared" si="192"/>
        <v>Bus2=8347</v>
      </c>
      <c r="V1742" t="str">
        <f t="shared" si="193"/>
        <v>phases=3</v>
      </c>
      <c r="W1742" t="str">
        <f t="shared" si="194"/>
        <v>Linecode=3p_11kV_100_ACSR_Al_o</v>
      </c>
      <c r="X1742" t="str">
        <f t="shared" si="195"/>
        <v>Length=11.1327</v>
      </c>
      <c r="Y1742" t="s">
        <v>307</v>
      </c>
    </row>
    <row r="1743" spans="1:25" x14ac:dyDescent="0.25">
      <c r="A1743" t="s">
        <v>45</v>
      </c>
      <c r="B1743">
        <v>11</v>
      </c>
      <c r="C1743" t="s">
        <v>37</v>
      </c>
      <c r="D1743">
        <v>100</v>
      </c>
      <c r="E1743" t="s">
        <v>27</v>
      </c>
      <c r="F1743" t="s">
        <v>38</v>
      </c>
      <c r="G1743" t="s">
        <v>30</v>
      </c>
      <c r="H1743">
        <v>3</v>
      </c>
      <c r="I1743">
        <v>10.7494</v>
      </c>
      <c r="J1743" t="s">
        <v>270</v>
      </c>
      <c r="K1743">
        <v>8347</v>
      </c>
      <c r="L1743">
        <v>8348</v>
      </c>
      <c r="M1743" t="str">
        <f t="shared" si="189"/>
        <v>Dog100OverACSR</v>
      </c>
      <c r="N1743" t="str">
        <f>+VLOOKUP(M1743,LineCode!$E:$F,2,0)</f>
        <v>3p_11kV_100_ACSR_Al_o</v>
      </c>
      <c r="R1743" t="s">
        <v>296</v>
      </c>
      <c r="S1743" t="str">
        <f t="shared" si="190"/>
        <v>Line.line_KOT_8347_8348</v>
      </c>
      <c r="T1743" t="str">
        <f t="shared" si="191"/>
        <v>Bus1=8347</v>
      </c>
      <c r="U1743" t="str">
        <f t="shared" si="192"/>
        <v>Bus2=8348</v>
      </c>
      <c r="V1743" t="str">
        <f t="shared" si="193"/>
        <v>phases=3</v>
      </c>
      <c r="W1743" t="str">
        <f t="shared" si="194"/>
        <v>Linecode=3p_11kV_100_ACSR_Al_o</v>
      </c>
      <c r="X1743" t="str">
        <f t="shared" si="195"/>
        <v>Length=10.7494</v>
      </c>
      <c r="Y1743" t="s">
        <v>307</v>
      </c>
    </row>
    <row r="1744" spans="1:25" x14ac:dyDescent="0.25">
      <c r="A1744" t="s">
        <v>45</v>
      </c>
      <c r="B1744">
        <v>11</v>
      </c>
      <c r="C1744" t="s">
        <v>37</v>
      </c>
      <c r="D1744">
        <v>100</v>
      </c>
      <c r="E1744" t="s">
        <v>27</v>
      </c>
      <c r="F1744" t="s">
        <v>38</v>
      </c>
      <c r="G1744" t="s">
        <v>30</v>
      </c>
      <c r="H1744">
        <v>3</v>
      </c>
      <c r="I1744">
        <v>18.288</v>
      </c>
      <c r="J1744" t="s">
        <v>270</v>
      </c>
      <c r="K1744">
        <v>8348</v>
      </c>
      <c r="L1744">
        <v>8349</v>
      </c>
      <c r="M1744" t="str">
        <f t="shared" si="189"/>
        <v>Dog100OverACSR</v>
      </c>
      <c r="N1744" t="str">
        <f>+VLOOKUP(M1744,LineCode!$E:$F,2,0)</f>
        <v>3p_11kV_100_ACSR_Al_o</v>
      </c>
      <c r="R1744" t="s">
        <v>296</v>
      </c>
      <c r="S1744" t="str">
        <f t="shared" si="190"/>
        <v>Line.line_KOT_8348_8349</v>
      </c>
      <c r="T1744" t="str">
        <f t="shared" si="191"/>
        <v>Bus1=8348</v>
      </c>
      <c r="U1744" t="str">
        <f t="shared" si="192"/>
        <v>Bus2=8349</v>
      </c>
      <c r="V1744" t="str">
        <f t="shared" si="193"/>
        <v>phases=3</v>
      </c>
      <c r="W1744" t="str">
        <f t="shared" si="194"/>
        <v>Linecode=3p_11kV_100_ACSR_Al_o</v>
      </c>
      <c r="X1744" t="str">
        <f t="shared" si="195"/>
        <v>Length=18.288</v>
      </c>
      <c r="Y1744" t="s">
        <v>307</v>
      </c>
    </row>
    <row r="1745" spans="1:25" x14ac:dyDescent="0.25">
      <c r="A1745" t="s">
        <v>45</v>
      </c>
      <c r="B1745">
        <v>11</v>
      </c>
      <c r="C1745" t="s">
        <v>37</v>
      </c>
      <c r="D1745">
        <v>100</v>
      </c>
      <c r="E1745" t="s">
        <v>27</v>
      </c>
      <c r="F1745" t="s">
        <v>38</v>
      </c>
      <c r="G1745" t="s">
        <v>30</v>
      </c>
      <c r="H1745">
        <v>3</v>
      </c>
      <c r="I1745">
        <v>11.7027</v>
      </c>
      <c r="J1745" t="s">
        <v>270</v>
      </c>
      <c r="K1745">
        <v>8349</v>
      </c>
      <c r="L1745">
        <v>8350</v>
      </c>
      <c r="M1745" t="str">
        <f t="shared" si="189"/>
        <v>Dog100OverACSR</v>
      </c>
      <c r="N1745" t="str">
        <f>+VLOOKUP(M1745,LineCode!$E:$F,2,0)</f>
        <v>3p_11kV_100_ACSR_Al_o</v>
      </c>
      <c r="R1745" t="s">
        <v>296</v>
      </c>
      <c r="S1745" t="str">
        <f t="shared" si="190"/>
        <v>Line.line_KOT_8349_8350</v>
      </c>
      <c r="T1745" t="str">
        <f t="shared" si="191"/>
        <v>Bus1=8349</v>
      </c>
      <c r="U1745" t="str">
        <f t="shared" si="192"/>
        <v>Bus2=8350</v>
      </c>
      <c r="V1745" t="str">
        <f t="shared" si="193"/>
        <v>phases=3</v>
      </c>
      <c r="W1745" t="str">
        <f t="shared" si="194"/>
        <v>Linecode=3p_11kV_100_ACSR_Al_o</v>
      </c>
      <c r="X1745" t="str">
        <f t="shared" si="195"/>
        <v>Length=11.7027</v>
      </c>
      <c r="Y1745" t="s">
        <v>307</v>
      </c>
    </row>
    <row r="1746" spans="1:25" x14ac:dyDescent="0.25">
      <c r="A1746" t="s">
        <v>45</v>
      </c>
      <c r="B1746">
        <v>11</v>
      </c>
      <c r="C1746" t="s">
        <v>37</v>
      </c>
      <c r="D1746">
        <v>100</v>
      </c>
      <c r="E1746" t="s">
        <v>27</v>
      </c>
      <c r="F1746" t="s">
        <v>38</v>
      </c>
      <c r="G1746" t="s">
        <v>30</v>
      </c>
      <c r="H1746">
        <v>3</v>
      </c>
      <c r="I1746">
        <v>11.7171</v>
      </c>
      <c r="J1746" t="s">
        <v>270</v>
      </c>
      <c r="K1746">
        <v>8350</v>
      </c>
      <c r="L1746">
        <v>8351</v>
      </c>
      <c r="M1746" t="str">
        <f t="shared" si="189"/>
        <v>Dog100OverACSR</v>
      </c>
      <c r="N1746" t="str">
        <f>+VLOOKUP(M1746,LineCode!$E:$F,2,0)</f>
        <v>3p_11kV_100_ACSR_Al_o</v>
      </c>
      <c r="R1746" t="s">
        <v>296</v>
      </c>
      <c r="S1746" t="str">
        <f t="shared" si="190"/>
        <v>Line.line_KOT_8350_8351</v>
      </c>
      <c r="T1746" t="str">
        <f t="shared" si="191"/>
        <v>Bus1=8350</v>
      </c>
      <c r="U1746" t="str">
        <f t="shared" si="192"/>
        <v>Bus2=8351</v>
      </c>
      <c r="V1746" t="str">
        <f t="shared" si="193"/>
        <v>phases=3</v>
      </c>
      <c r="W1746" t="str">
        <f t="shared" si="194"/>
        <v>Linecode=3p_11kV_100_ACSR_Al_o</v>
      </c>
      <c r="X1746" t="str">
        <f t="shared" si="195"/>
        <v>Length=11.7171</v>
      </c>
      <c r="Y1746" t="s">
        <v>307</v>
      </c>
    </row>
    <row r="1747" spans="1:25" x14ac:dyDescent="0.25">
      <c r="A1747" t="s">
        <v>45</v>
      </c>
      <c r="B1747">
        <v>11</v>
      </c>
      <c r="C1747" t="s">
        <v>37</v>
      </c>
      <c r="D1747">
        <v>100</v>
      </c>
      <c r="E1747" t="s">
        <v>27</v>
      </c>
      <c r="F1747" t="s">
        <v>38</v>
      </c>
      <c r="G1747" t="s">
        <v>30</v>
      </c>
      <c r="H1747">
        <v>3</v>
      </c>
      <c r="I1747">
        <v>8.7770899999999994</v>
      </c>
      <c r="J1747" t="s">
        <v>270</v>
      </c>
      <c r="K1747">
        <v>8351</v>
      </c>
      <c r="L1747">
        <v>8352</v>
      </c>
      <c r="M1747" t="str">
        <f t="shared" si="189"/>
        <v>Dog100OverACSR</v>
      </c>
      <c r="N1747" t="str">
        <f>+VLOOKUP(M1747,LineCode!$E:$F,2,0)</f>
        <v>3p_11kV_100_ACSR_Al_o</v>
      </c>
      <c r="R1747" t="s">
        <v>296</v>
      </c>
      <c r="S1747" t="str">
        <f t="shared" si="190"/>
        <v>Line.line_KOT_8351_8352</v>
      </c>
      <c r="T1747" t="str">
        <f t="shared" si="191"/>
        <v>Bus1=8351</v>
      </c>
      <c r="U1747" t="str">
        <f t="shared" si="192"/>
        <v>Bus2=8352</v>
      </c>
      <c r="V1747" t="str">
        <f t="shared" si="193"/>
        <v>phases=3</v>
      </c>
      <c r="W1747" t="str">
        <f t="shared" si="194"/>
        <v>Linecode=3p_11kV_100_ACSR_Al_o</v>
      </c>
      <c r="X1747" t="str">
        <f t="shared" si="195"/>
        <v>Length=8.77709</v>
      </c>
      <c r="Y1747" t="s">
        <v>307</v>
      </c>
    </row>
    <row r="1748" spans="1:25" x14ac:dyDescent="0.25">
      <c r="A1748" t="s">
        <v>45</v>
      </c>
      <c r="B1748">
        <v>11</v>
      </c>
      <c r="C1748" t="s">
        <v>37</v>
      </c>
      <c r="D1748">
        <v>100</v>
      </c>
      <c r="E1748" t="s">
        <v>27</v>
      </c>
      <c r="F1748" t="s">
        <v>38</v>
      </c>
      <c r="G1748" t="s">
        <v>30</v>
      </c>
      <c r="H1748">
        <v>3</v>
      </c>
      <c r="I1748">
        <v>7.0215300000000003</v>
      </c>
      <c r="J1748" t="s">
        <v>270</v>
      </c>
      <c r="K1748">
        <v>8352</v>
      </c>
      <c r="L1748">
        <v>8353</v>
      </c>
      <c r="M1748" t="str">
        <f t="shared" si="189"/>
        <v>Dog100OverACSR</v>
      </c>
      <c r="N1748" t="str">
        <f>+VLOOKUP(M1748,LineCode!$E:$F,2,0)</f>
        <v>3p_11kV_100_ACSR_Al_o</v>
      </c>
      <c r="R1748" t="s">
        <v>296</v>
      </c>
      <c r="S1748" t="str">
        <f t="shared" si="190"/>
        <v>Line.line_KOT_8352_8353</v>
      </c>
      <c r="T1748" t="str">
        <f t="shared" si="191"/>
        <v>Bus1=8352</v>
      </c>
      <c r="U1748" t="str">
        <f t="shared" si="192"/>
        <v>Bus2=8353</v>
      </c>
      <c r="V1748" t="str">
        <f t="shared" si="193"/>
        <v>phases=3</v>
      </c>
      <c r="W1748" t="str">
        <f t="shared" si="194"/>
        <v>Linecode=3p_11kV_100_ACSR_Al_o</v>
      </c>
      <c r="X1748" t="str">
        <f t="shared" si="195"/>
        <v>Length=7.02153</v>
      </c>
      <c r="Y1748" t="s">
        <v>307</v>
      </c>
    </row>
    <row r="1749" spans="1:25" x14ac:dyDescent="0.25">
      <c r="A1749" t="s">
        <v>45</v>
      </c>
      <c r="B1749">
        <v>11</v>
      </c>
      <c r="C1749" t="s">
        <v>37</v>
      </c>
      <c r="D1749">
        <v>100</v>
      </c>
      <c r="E1749" t="s">
        <v>27</v>
      </c>
      <c r="F1749" t="s">
        <v>38</v>
      </c>
      <c r="G1749" t="s">
        <v>30</v>
      </c>
      <c r="H1749">
        <v>3</v>
      </c>
      <c r="I1749">
        <v>7.02163</v>
      </c>
      <c r="J1749" t="s">
        <v>270</v>
      </c>
      <c r="K1749">
        <v>8353</v>
      </c>
      <c r="L1749">
        <v>8354</v>
      </c>
      <c r="M1749" t="str">
        <f t="shared" si="189"/>
        <v>Dog100OverACSR</v>
      </c>
      <c r="N1749" t="str">
        <f>+VLOOKUP(M1749,LineCode!$E:$F,2,0)</f>
        <v>3p_11kV_100_ACSR_Al_o</v>
      </c>
      <c r="R1749" t="s">
        <v>296</v>
      </c>
      <c r="S1749" t="str">
        <f t="shared" si="190"/>
        <v>Line.line_KOT_8353_8354</v>
      </c>
      <c r="T1749" t="str">
        <f t="shared" si="191"/>
        <v>Bus1=8353</v>
      </c>
      <c r="U1749" t="str">
        <f t="shared" si="192"/>
        <v>Bus2=8354</v>
      </c>
      <c r="V1749" t="str">
        <f t="shared" si="193"/>
        <v>phases=3</v>
      </c>
      <c r="W1749" t="str">
        <f t="shared" si="194"/>
        <v>Linecode=3p_11kV_100_ACSR_Al_o</v>
      </c>
      <c r="X1749" t="str">
        <f t="shared" si="195"/>
        <v>Length=7.02163</v>
      </c>
      <c r="Y1749" t="s">
        <v>307</v>
      </c>
    </row>
    <row r="1750" spans="1:25" x14ac:dyDescent="0.25">
      <c r="A1750" t="s">
        <v>45</v>
      </c>
      <c r="B1750">
        <v>11</v>
      </c>
      <c r="C1750" t="s">
        <v>37</v>
      </c>
      <c r="D1750">
        <v>100</v>
      </c>
      <c r="E1750" t="s">
        <v>27</v>
      </c>
      <c r="F1750" t="s">
        <v>38</v>
      </c>
      <c r="G1750" t="s">
        <v>30</v>
      </c>
      <c r="H1750">
        <v>3</v>
      </c>
      <c r="I1750">
        <v>7.6067799999999997</v>
      </c>
      <c r="J1750" t="s">
        <v>270</v>
      </c>
      <c r="K1750">
        <v>8354</v>
      </c>
      <c r="L1750">
        <v>8355</v>
      </c>
      <c r="M1750" t="str">
        <f t="shared" si="189"/>
        <v>Dog100OverACSR</v>
      </c>
      <c r="N1750" t="str">
        <f>+VLOOKUP(M1750,LineCode!$E:$F,2,0)</f>
        <v>3p_11kV_100_ACSR_Al_o</v>
      </c>
      <c r="R1750" t="s">
        <v>296</v>
      </c>
      <c r="S1750" t="str">
        <f t="shared" si="190"/>
        <v>Line.line_KOT_8354_8355</v>
      </c>
      <c r="T1750" t="str">
        <f t="shared" si="191"/>
        <v>Bus1=8354</v>
      </c>
      <c r="U1750" t="str">
        <f t="shared" si="192"/>
        <v>Bus2=8355</v>
      </c>
      <c r="V1750" t="str">
        <f t="shared" si="193"/>
        <v>phases=3</v>
      </c>
      <c r="W1750" t="str">
        <f t="shared" si="194"/>
        <v>Linecode=3p_11kV_100_ACSR_Al_o</v>
      </c>
      <c r="X1750" t="str">
        <f t="shared" si="195"/>
        <v>Length=7.60678</v>
      </c>
      <c r="Y1750" t="s">
        <v>307</v>
      </c>
    </row>
    <row r="1751" spans="1:25" x14ac:dyDescent="0.25">
      <c r="A1751" t="s">
        <v>45</v>
      </c>
      <c r="B1751">
        <v>11</v>
      </c>
      <c r="C1751" t="s">
        <v>37</v>
      </c>
      <c r="D1751">
        <v>100</v>
      </c>
      <c r="E1751" t="s">
        <v>27</v>
      </c>
      <c r="F1751" t="s">
        <v>38</v>
      </c>
      <c r="G1751" t="s">
        <v>30</v>
      </c>
      <c r="H1751">
        <v>3</v>
      </c>
      <c r="I1751">
        <v>23.298300000000001</v>
      </c>
      <c r="J1751" t="s">
        <v>270</v>
      </c>
      <c r="K1751">
        <v>8356</v>
      </c>
      <c r="L1751">
        <v>8357</v>
      </c>
      <c r="M1751" t="str">
        <f t="shared" si="189"/>
        <v>Dog100OverACSR</v>
      </c>
      <c r="N1751" t="str">
        <f>+VLOOKUP(M1751,LineCode!$E:$F,2,0)</f>
        <v>3p_11kV_100_ACSR_Al_o</v>
      </c>
      <c r="R1751" t="s">
        <v>296</v>
      </c>
      <c r="S1751" t="str">
        <f t="shared" si="190"/>
        <v>Line.line_KOT_8356_8357</v>
      </c>
      <c r="T1751" t="str">
        <f t="shared" si="191"/>
        <v>Bus1=8356</v>
      </c>
      <c r="U1751" t="str">
        <f t="shared" si="192"/>
        <v>Bus2=8357</v>
      </c>
      <c r="V1751" t="str">
        <f t="shared" si="193"/>
        <v>phases=3</v>
      </c>
      <c r="W1751" t="str">
        <f t="shared" si="194"/>
        <v>Linecode=3p_11kV_100_ACSR_Al_o</v>
      </c>
      <c r="X1751" t="str">
        <f t="shared" si="195"/>
        <v>Length=23.2983</v>
      </c>
      <c r="Y1751" t="s">
        <v>307</v>
      </c>
    </row>
    <row r="1752" spans="1:25" x14ac:dyDescent="0.25">
      <c r="A1752" t="s">
        <v>45</v>
      </c>
      <c r="B1752">
        <v>11</v>
      </c>
      <c r="C1752" t="s">
        <v>37</v>
      </c>
      <c r="D1752">
        <v>100</v>
      </c>
      <c r="E1752" t="s">
        <v>27</v>
      </c>
      <c r="F1752" t="s">
        <v>38</v>
      </c>
      <c r="G1752" t="s">
        <v>30</v>
      </c>
      <c r="H1752">
        <v>3</v>
      </c>
      <c r="I1752">
        <v>31.4</v>
      </c>
      <c r="J1752" t="s">
        <v>270</v>
      </c>
      <c r="K1752">
        <v>8357</v>
      </c>
      <c r="L1752">
        <v>8358</v>
      </c>
      <c r="M1752" t="str">
        <f t="shared" si="189"/>
        <v>Dog100OverACSR</v>
      </c>
      <c r="N1752" t="str">
        <f>+VLOOKUP(M1752,LineCode!$E:$F,2,0)</f>
        <v>3p_11kV_100_ACSR_Al_o</v>
      </c>
      <c r="R1752" t="s">
        <v>296</v>
      </c>
      <c r="S1752" t="str">
        <f t="shared" si="190"/>
        <v>Line.line_KOT_8357_8358</v>
      </c>
      <c r="T1752" t="str">
        <f t="shared" si="191"/>
        <v>Bus1=8357</v>
      </c>
      <c r="U1752" t="str">
        <f t="shared" si="192"/>
        <v>Bus2=8358</v>
      </c>
      <c r="V1752" t="str">
        <f t="shared" si="193"/>
        <v>phases=3</v>
      </c>
      <c r="W1752" t="str">
        <f t="shared" si="194"/>
        <v>Linecode=3p_11kV_100_ACSR_Al_o</v>
      </c>
      <c r="X1752" t="str">
        <f t="shared" si="195"/>
        <v>Length=31.4</v>
      </c>
      <c r="Y1752" t="s">
        <v>307</v>
      </c>
    </row>
    <row r="1753" spans="1:25" x14ac:dyDescent="0.25">
      <c r="A1753" t="s">
        <v>45</v>
      </c>
      <c r="B1753">
        <v>11</v>
      </c>
      <c r="C1753" t="s">
        <v>42</v>
      </c>
      <c r="D1753">
        <v>300</v>
      </c>
      <c r="E1753" t="s">
        <v>27</v>
      </c>
      <c r="F1753" t="s">
        <v>28</v>
      </c>
      <c r="G1753" t="s">
        <v>49</v>
      </c>
      <c r="H1753">
        <v>3</v>
      </c>
      <c r="I1753">
        <v>7.4005700000000001</v>
      </c>
      <c r="J1753" t="s">
        <v>270</v>
      </c>
      <c r="K1753">
        <v>8062</v>
      </c>
      <c r="L1753">
        <v>8377</v>
      </c>
      <c r="M1753" t="str">
        <f t="shared" si="189"/>
        <v>XLPE300UnderCovered</v>
      </c>
      <c r="N1753" t="str">
        <f>+VLOOKUP(M1753,LineCode!$E:$F,2,0)</f>
        <v>3p_11kV_300_XLPE_Al_u</v>
      </c>
      <c r="R1753" t="s">
        <v>296</v>
      </c>
      <c r="S1753" t="str">
        <f t="shared" si="190"/>
        <v>Line.line_KOT_8062_8377</v>
      </c>
      <c r="T1753" t="str">
        <f t="shared" si="191"/>
        <v>Bus1=8062</v>
      </c>
      <c r="U1753" t="str">
        <f t="shared" si="192"/>
        <v>Bus2=8377</v>
      </c>
      <c r="V1753" t="str">
        <f t="shared" si="193"/>
        <v>phases=3</v>
      </c>
      <c r="W1753" t="str">
        <f t="shared" si="194"/>
        <v>Linecode=3p_11kV_300_XLPE_Al_u</v>
      </c>
      <c r="X1753" t="str">
        <f t="shared" si="195"/>
        <v>Length=7.40057</v>
      </c>
      <c r="Y1753" t="s">
        <v>307</v>
      </c>
    </row>
    <row r="1754" spans="1:25" x14ac:dyDescent="0.25">
      <c r="A1754" t="s">
        <v>45</v>
      </c>
      <c r="B1754">
        <v>11</v>
      </c>
      <c r="C1754" t="s">
        <v>42</v>
      </c>
      <c r="D1754">
        <v>300</v>
      </c>
      <c r="E1754" t="s">
        <v>27</v>
      </c>
      <c r="F1754" t="s">
        <v>28</v>
      </c>
      <c r="G1754" t="s">
        <v>49</v>
      </c>
      <c r="H1754">
        <v>3</v>
      </c>
      <c r="I1754">
        <v>3.7427299999999999</v>
      </c>
      <c r="J1754" t="s">
        <v>270</v>
      </c>
      <c r="K1754">
        <v>8377</v>
      </c>
      <c r="L1754">
        <v>8378</v>
      </c>
      <c r="M1754" t="str">
        <f t="shared" si="189"/>
        <v>XLPE300UnderCovered</v>
      </c>
      <c r="N1754" t="str">
        <f>+VLOOKUP(M1754,LineCode!$E:$F,2,0)</f>
        <v>3p_11kV_300_XLPE_Al_u</v>
      </c>
      <c r="R1754" t="s">
        <v>296</v>
      </c>
      <c r="S1754" t="str">
        <f t="shared" si="190"/>
        <v>Line.line_KOT_8377_8378</v>
      </c>
      <c r="T1754" t="str">
        <f t="shared" si="191"/>
        <v>Bus1=8377</v>
      </c>
      <c r="U1754" t="str">
        <f t="shared" si="192"/>
        <v>Bus2=8378</v>
      </c>
      <c r="V1754" t="str">
        <f t="shared" si="193"/>
        <v>phases=3</v>
      </c>
      <c r="W1754" t="str">
        <f t="shared" si="194"/>
        <v>Linecode=3p_11kV_300_XLPE_Al_u</v>
      </c>
      <c r="X1754" t="str">
        <f t="shared" si="195"/>
        <v>Length=3.74273</v>
      </c>
      <c r="Y1754" t="s">
        <v>307</v>
      </c>
    </row>
    <row r="1755" spans="1:25" x14ac:dyDescent="0.25">
      <c r="A1755" t="s">
        <v>45</v>
      </c>
      <c r="B1755">
        <v>11</v>
      </c>
      <c r="C1755" t="s">
        <v>42</v>
      </c>
      <c r="D1755">
        <v>300</v>
      </c>
      <c r="E1755" t="s">
        <v>27</v>
      </c>
      <c r="F1755" t="s">
        <v>28</v>
      </c>
      <c r="G1755" t="s">
        <v>49</v>
      </c>
      <c r="H1755">
        <v>3</v>
      </c>
      <c r="I1755">
        <v>21.077500000000001</v>
      </c>
      <c r="J1755" t="s">
        <v>270</v>
      </c>
      <c r="K1755">
        <v>8378</v>
      </c>
      <c r="L1755">
        <v>108</v>
      </c>
      <c r="M1755" t="str">
        <f t="shared" si="189"/>
        <v>XLPE300UnderCovered</v>
      </c>
      <c r="N1755" t="str">
        <f>+VLOOKUP(M1755,LineCode!$E:$F,2,0)</f>
        <v>3p_11kV_300_XLPE_Al_u</v>
      </c>
      <c r="R1755" t="s">
        <v>296</v>
      </c>
      <c r="S1755" t="str">
        <f t="shared" si="190"/>
        <v>Line.line_KOT_8378_108</v>
      </c>
      <c r="T1755" t="str">
        <f t="shared" si="191"/>
        <v>Bus1=8378</v>
      </c>
      <c r="U1755" t="str">
        <f t="shared" si="192"/>
        <v>Bus2=108</v>
      </c>
      <c r="V1755" t="str">
        <f t="shared" si="193"/>
        <v>phases=3</v>
      </c>
      <c r="W1755" t="str">
        <f t="shared" si="194"/>
        <v>Linecode=3p_11kV_300_XLPE_Al_u</v>
      </c>
      <c r="X1755" t="str">
        <f t="shared" si="195"/>
        <v>Length=21.0775</v>
      </c>
      <c r="Y1755" t="s">
        <v>307</v>
      </c>
    </row>
    <row r="1756" spans="1:25" x14ac:dyDescent="0.25">
      <c r="A1756" t="s">
        <v>45</v>
      </c>
      <c r="B1756">
        <v>11</v>
      </c>
      <c r="C1756" t="s">
        <v>37</v>
      </c>
      <c r="D1756">
        <v>100</v>
      </c>
      <c r="E1756" t="s">
        <v>27</v>
      </c>
      <c r="F1756" t="s">
        <v>38</v>
      </c>
      <c r="G1756" t="s">
        <v>30</v>
      </c>
      <c r="H1756">
        <v>3</v>
      </c>
      <c r="I1756">
        <v>7.25657</v>
      </c>
      <c r="J1756" t="s">
        <v>270</v>
      </c>
      <c r="K1756">
        <v>8099</v>
      </c>
      <c r="L1756">
        <v>8100</v>
      </c>
      <c r="M1756" t="str">
        <f t="shared" si="189"/>
        <v>Dog100OverACSR</v>
      </c>
      <c r="N1756" t="str">
        <f>+VLOOKUP(M1756,LineCode!$E:$F,2,0)</f>
        <v>3p_11kV_100_ACSR_Al_o</v>
      </c>
      <c r="R1756" t="s">
        <v>296</v>
      </c>
      <c r="S1756" t="str">
        <f t="shared" si="190"/>
        <v>Line.line_KOT_8099_8100</v>
      </c>
      <c r="T1756" t="str">
        <f t="shared" si="191"/>
        <v>Bus1=8099</v>
      </c>
      <c r="U1756" t="str">
        <f t="shared" si="192"/>
        <v>Bus2=8100</v>
      </c>
      <c r="V1756" t="str">
        <f t="shared" si="193"/>
        <v>phases=3</v>
      </c>
      <c r="W1756" t="str">
        <f t="shared" si="194"/>
        <v>Linecode=3p_11kV_100_ACSR_Al_o</v>
      </c>
      <c r="X1756" t="str">
        <f t="shared" si="195"/>
        <v>Length=7.25657</v>
      </c>
      <c r="Y1756" t="s">
        <v>307</v>
      </c>
    </row>
    <row r="1757" spans="1:25" x14ac:dyDescent="0.25">
      <c r="A1757" t="s">
        <v>45</v>
      </c>
      <c r="B1757">
        <v>11</v>
      </c>
      <c r="C1757" t="s">
        <v>37</v>
      </c>
      <c r="D1757">
        <v>100</v>
      </c>
      <c r="E1757" t="s">
        <v>27</v>
      </c>
      <c r="F1757" t="s">
        <v>38</v>
      </c>
      <c r="G1757" t="s">
        <v>30</v>
      </c>
      <c r="H1757">
        <v>3</v>
      </c>
      <c r="I1757">
        <v>31.781400000000001</v>
      </c>
      <c r="J1757" t="s">
        <v>270</v>
      </c>
      <c r="K1757">
        <v>8199</v>
      </c>
      <c r="L1757">
        <v>8200</v>
      </c>
      <c r="M1757" t="str">
        <f t="shared" si="189"/>
        <v>Dog100OverACSR</v>
      </c>
      <c r="N1757" t="str">
        <f>+VLOOKUP(M1757,LineCode!$E:$F,2,0)</f>
        <v>3p_11kV_100_ACSR_Al_o</v>
      </c>
      <c r="R1757" t="s">
        <v>296</v>
      </c>
      <c r="S1757" t="str">
        <f t="shared" si="190"/>
        <v>Line.line_KOT_8199_8200</v>
      </c>
      <c r="T1757" t="str">
        <f t="shared" si="191"/>
        <v>Bus1=8199</v>
      </c>
      <c r="U1757" t="str">
        <f t="shared" si="192"/>
        <v>Bus2=8200</v>
      </c>
      <c r="V1757" t="str">
        <f t="shared" si="193"/>
        <v>phases=3</v>
      </c>
      <c r="W1757" t="str">
        <f t="shared" si="194"/>
        <v>Linecode=3p_11kV_100_ACSR_Al_o</v>
      </c>
      <c r="X1757" t="str">
        <f t="shared" si="195"/>
        <v>Length=31.7814</v>
      </c>
      <c r="Y1757" t="s">
        <v>307</v>
      </c>
    </row>
    <row r="1758" spans="1:25" x14ac:dyDescent="0.25">
      <c r="A1758" t="s">
        <v>45</v>
      </c>
      <c r="B1758">
        <v>11</v>
      </c>
      <c r="C1758" t="s">
        <v>37</v>
      </c>
      <c r="D1758">
        <v>100</v>
      </c>
      <c r="E1758" t="s">
        <v>27</v>
      </c>
      <c r="F1758" t="s">
        <v>38</v>
      </c>
      <c r="G1758" t="s">
        <v>30</v>
      </c>
      <c r="H1758">
        <v>3</v>
      </c>
      <c r="I1758">
        <v>58.790700000000001</v>
      </c>
      <c r="J1758" t="s">
        <v>270</v>
      </c>
      <c r="K1758">
        <v>8201</v>
      </c>
      <c r="L1758">
        <v>8200</v>
      </c>
      <c r="M1758" t="str">
        <f t="shared" si="189"/>
        <v>Dog100OverACSR</v>
      </c>
      <c r="N1758" t="str">
        <f>+VLOOKUP(M1758,LineCode!$E:$F,2,0)</f>
        <v>3p_11kV_100_ACSR_Al_o</v>
      </c>
      <c r="R1758" t="s">
        <v>296</v>
      </c>
      <c r="S1758" t="str">
        <f t="shared" si="190"/>
        <v>Line.line_KOT_8201_8200</v>
      </c>
      <c r="T1758" t="str">
        <f t="shared" si="191"/>
        <v>Bus1=8201</v>
      </c>
      <c r="U1758" t="str">
        <f t="shared" si="192"/>
        <v>Bus2=8200</v>
      </c>
      <c r="V1758" t="str">
        <f t="shared" si="193"/>
        <v>phases=3</v>
      </c>
      <c r="W1758" t="str">
        <f t="shared" si="194"/>
        <v>Linecode=3p_11kV_100_ACSR_Al_o</v>
      </c>
      <c r="X1758" t="str">
        <f t="shared" si="195"/>
        <v>Length=58.7907</v>
      </c>
      <c r="Y1758" t="s">
        <v>307</v>
      </c>
    </row>
    <row r="1759" spans="1:25" x14ac:dyDescent="0.25">
      <c r="A1759" t="s">
        <v>45</v>
      </c>
      <c r="B1759">
        <v>11</v>
      </c>
      <c r="C1759" t="s">
        <v>37</v>
      </c>
      <c r="D1759">
        <v>100</v>
      </c>
      <c r="E1759" t="s">
        <v>27</v>
      </c>
      <c r="F1759" t="s">
        <v>38</v>
      </c>
      <c r="G1759" t="s">
        <v>30</v>
      </c>
      <c r="H1759">
        <v>3</v>
      </c>
      <c r="I1759">
        <v>2.4942000000000002</v>
      </c>
      <c r="J1759" t="s">
        <v>270</v>
      </c>
      <c r="K1759">
        <v>8365</v>
      </c>
      <c r="L1759">
        <v>8362</v>
      </c>
      <c r="M1759" t="str">
        <f t="shared" si="189"/>
        <v>Dog100OverACSR</v>
      </c>
      <c r="N1759" t="str">
        <f>+VLOOKUP(M1759,LineCode!$E:$F,2,0)</f>
        <v>3p_11kV_100_ACSR_Al_o</v>
      </c>
      <c r="R1759" t="s">
        <v>296</v>
      </c>
      <c r="S1759" t="str">
        <f t="shared" si="190"/>
        <v>Line.line_KOT_8365_8362</v>
      </c>
      <c r="T1759" t="str">
        <f t="shared" si="191"/>
        <v>Bus1=8365</v>
      </c>
      <c r="U1759" t="str">
        <f t="shared" si="192"/>
        <v>Bus2=8362</v>
      </c>
      <c r="V1759" t="str">
        <f t="shared" si="193"/>
        <v>phases=3</v>
      </c>
      <c r="W1759" t="str">
        <f t="shared" si="194"/>
        <v>Linecode=3p_11kV_100_ACSR_Al_o</v>
      </c>
      <c r="X1759" t="str">
        <f t="shared" si="195"/>
        <v>Length=2.4942</v>
      </c>
      <c r="Y1759" t="s">
        <v>307</v>
      </c>
    </row>
    <row r="1760" spans="1:25" x14ac:dyDescent="0.25">
      <c r="A1760" t="s">
        <v>45</v>
      </c>
      <c r="B1760">
        <v>11</v>
      </c>
      <c r="C1760" t="s">
        <v>37</v>
      </c>
      <c r="D1760">
        <v>100</v>
      </c>
      <c r="E1760" t="s">
        <v>27</v>
      </c>
      <c r="F1760" t="s">
        <v>38</v>
      </c>
      <c r="G1760" t="s">
        <v>30</v>
      </c>
      <c r="H1760">
        <v>3</v>
      </c>
      <c r="I1760">
        <v>3.8742299999999998</v>
      </c>
      <c r="J1760" t="s">
        <v>270</v>
      </c>
      <c r="K1760">
        <v>8154</v>
      </c>
      <c r="L1760">
        <v>8362</v>
      </c>
      <c r="M1760" t="str">
        <f t="shared" si="189"/>
        <v>Dog100OverACSR</v>
      </c>
      <c r="N1760" t="str">
        <f>+VLOOKUP(M1760,LineCode!$E:$F,2,0)</f>
        <v>3p_11kV_100_ACSR_Al_o</v>
      </c>
      <c r="R1760" t="s">
        <v>296</v>
      </c>
      <c r="S1760" t="str">
        <f t="shared" si="190"/>
        <v>Line.line_KOT_8154_8362</v>
      </c>
      <c r="T1760" t="str">
        <f t="shared" si="191"/>
        <v>Bus1=8154</v>
      </c>
      <c r="U1760" t="str">
        <f t="shared" si="192"/>
        <v>Bus2=8362</v>
      </c>
      <c r="V1760" t="str">
        <f t="shared" si="193"/>
        <v>phases=3</v>
      </c>
      <c r="W1760" t="str">
        <f t="shared" si="194"/>
        <v>Linecode=3p_11kV_100_ACSR_Al_o</v>
      </c>
      <c r="X1760" t="str">
        <f t="shared" si="195"/>
        <v>Length=3.87423</v>
      </c>
      <c r="Y1760" t="s">
        <v>307</v>
      </c>
    </row>
    <row r="1761" spans="1:25" x14ac:dyDescent="0.25">
      <c r="A1761" t="s">
        <v>47</v>
      </c>
      <c r="B1761">
        <v>11</v>
      </c>
      <c r="C1761" t="s">
        <v>42</v>
      </c>
      <c r="D1761">
        <v>300</v>
      </c>
      <c r="E1761" t="s">
        <v>27</v>
      </c>
      <c r="F1761" t="s">
        <v>38</v>
      </c>
      <c r="G1761" t="s">
        <v>49</v>
      </c>
      <c r="H1761">
        <v>3</v>
      </c>
      <c r="I1761">
        <v>21.473500000000001</v>
      </c>
      <c r="J1761" t="s">
        <v>271</v>
      </c>
      <c r="K1761">
        <v>109</v>
      </c>
      <c r="L1761">
        <v>9575</v>
      </c>
      <c r="M1761" t="str">
        <f t="shared" si="189"/>
        <v>XLPE300OverCovered</v>
      </c>
      <c r="N1761" t="str">
        <f>+VLOOKUP(M1761,LineCode!$E:$F,2,0)</f>
        <v>3p_11kV_300_XLPE_Al_o</v>
      </c>
      <c r="R1761" t="s">
        <v>296</v>
      </c>
      <c r="S1761" t="str">
        <f t="shared" si="190"/>
        <v>Line.line_LUB_109_9575</v>
      </c>
      <c r="T1761" t="str">
        <f t="shared" si="191"/>
        <v>Bus1=109</v>
      </c>
      <c r="U1761" t="str">
        <f t="shared" si="192"/>
        <v>Bus2=9575</v>
      </c>
      <c r="V1761" t="str">
        <f t="shared" si="193"/>
        <v>phases=3</v>
      </c>
      <c r="W1761" t="str">
        <f t="shared" si="194"/>
        <v>Linecode=3p_11kV_300_XLPE_Al_o</v>
      </c>
      <c r="X1761" t="str">
        <f t="shared" si="195"/>
        <v>Length=21.4735</v>
      </c>
      <c r="Y1761" t="s">
        <v>307</v>
      </c>
    </row>
    <row r="1762" spans="1:25" x14ac:dyDescent="0.25">
      <c r="A1762" t="s">
        <v>47</v>
      </c>
      <c r="B1762">
        <v>11</v>
      </c>
      <c r="C1762" t="s">
        <v>42</v>
      </c>
      <c r="D1762">
        <v>300</v>
      </c>
      <c r="E1762" t="s">
        <v>27</v>
      </c>
      <c r="F1762" t="s">
        <v>38</v>
      </c>
      <c r="G1762" t="s">
        <v>49</v>
      </c>
      <c r="H1762">
        <v>3</v>
      </c>
      <c r="I1762">
        <v>6.9691599999999996</v>
      </c>
      <c r="J1762" t="s">
        <v>271</v>
      </c>
      <c r="K1762">
        <v>9574</v>
      </c>
      <c r="L1762">
        <v>9573</v>
      </c>
      <c r="M1762" t="str">
        <f t="shared" si="189"/>
        <v>XLPE300OverCovered</v>
      </c>
      <c r="N1762" t="str">
        <f>+VLOOKUP(M1762,LineCode!$E:$F,2,0)</f>
        <v>3p_11kV_300_XLPE_Al_o</v>
      </c>
      <c r="R1762" t="s">
        <v>296</v>
      </c>
      <c r="S1762" t="str">
        <f t="shared" si="190"/>
        <v>Line.line_LUB_9574_9573</v>
      </c>
      <c r="T1762" t="str">
        <f t="shared" si="191"/>
        <v>Bus1=9574</v>
      </c>
      <c r="U1762" t="str">
        <f t="shared" si="192"/>
        <v>Bus2=9573</v>
      </c>
      <c r="V1762" t="str">
        <f t="shared" si="193"/>
        <v>phases=3</v>
      </c>
      <c r="W1762" t="str">
        <f t="shared" si="194"/>
        <v>Linecode=3p_11kV_300_XLPE_Al_o</v>
      </c>
      <c r="X1762" t="str">
        <f t="shared" si="195"/>
        <v>Length=6.96916</v>
      </c>
      <c r="Y1762" t="s">
        <v>307</v>
      </c>
    </row>
    <row r="1763" spans="1:25" x14ac:dyDescent="0.25">
      <c r="A1763" t="s">
        <v>47</v>
      </c>
      <c r="B1763">
        <v>11</v>
      </c>
      <c r="C1763" t="s">
        <v>42</v>
      </c>
      <c r="D1763">
        <v>300</v>
      </c>
      <c r="E1763" t="s">
        <v>27</v>
      </c>
      <c r="F1763" t="s">
        <v>38</v>
      </c>
      <c r="G1763" t="s">
        <v>49</v>
      </c>
      <c r="H1763">
        <v>3</v>
      </c>
      <c r="I1763">
        <v>3.74648</v>
      </c>
      <c r="J1763" t="s">
        <v>271</v>
      </c>
      <c r="K1763">
        <v>9575</v>
      </c>
      <c r="L1763">
        <v>9574</v>
      </c>
      <c r="M1763" t="str">
        <f t="shared" si="189"/>
        <v>XLPE300OverCovered</v>
      </c>
      <c r="N1763" t="str">
        <f>+VLOOKUP(M1763,LineCode!$E:$F,2,0)</f>
        <v>3p_11kV_300_XLPE_Al_o</v>
      </c>
      <c r="R1763" t="s">
        <v>296</v>
      </c>
      <c r="S1763" t="str">
        <f t="shared" si="190"/>
        <v>Line.line_LUB_9575_9574</v>
      </c>
      <c r="T1763" t="str">
        <f t="shared" si="191"/>
        <v>Bus1=9575</v>
      </c>
      <c r="U1763" t="str">
        <f t="shared" si="192"/>
        <v>Bus2=9574</v>
      </c>
      <c r="V1763" t="str">
        <f t="shared" si="193"/>
        <v>phases=3</v>
      </c>
      <c r="W1763" t="str">
        <f t="shared" si="194"/>
        <v>Linecode=3p_11kV_300_XLPE_Al_o</v>
      </c>
      <c r="X1763" t="str">
        <f t="shared" si="195"/>
        <v>Length=3.74648</v>
      </c>
      <c r="Y1763" t="s">
        <v>307</v>
      </c>
    </row>
    <row r="1764" spans="1:25" x14ac:dyDescent="0.25">
      <c r="A1764" t="s">
        <v>47</v>
      </c>
      <c r="B1764">
        <v>11</v>
      </c>
      <c r="C1764" t="s">
        <v>42</v>
      </c>
      <c r="D1764">
        <v>300</v>
      </c>
      <c r="E1764" t="s">
        <v>27</v>
      </c>
      <c r="F1764" t="s">
        <v>38</v>
      </c>
      <c r="G1764" t="s">
        <v>49</v>
      </c>
      <c r="H1764">
        <v>3</v>
      </c>
      <c r="I1764">
        <v>17.352499999999999</v>
      </c>
      <c r="J1764" t="s">
        <v>271</v>
      </c>
      <c r="K1764">
        <v>9573</v>
      </c>
      <c r="L1764">
        <v>9025</v>
      </c>
      <c r="M1764" t="str">
        <f t="shared" si="189"/>
        <v>XLPE300OverCovered</v>
      </c>
      <c r="N1764" t="str">
        <f>+VLOOKUP(M1764,LineCode!$E:$F,2,0)</f>
        <v>3p_11kV_300_XLPE_Al_o</v>
      </c>
      <c r="R1764" t="s">
        <v>296</v>
      </c>
      <c r="S1764" t="str">
        <f t="shared" si="190"/>
        <v>Line.line_LUB_9573_9025</v>
      </c>
      <c r="T1764" t="str">
        <f t="shared" si="191"/>
        <v>Bus1=9573</v>
      </c>
      <c r="U1764" t="str">
        <f t="shared" si="192"/>
        <v>Bus2=9025</v>
      </c>
      <c r="V1764" t="str">
        <f t="shared" si="193"/>
        <v>phases=3</v>
      </c>
      <c r="W1764" t="str">
        <f t="shared" si="194"/>
        <v>Linecode=3p_11kV_300_XLPE_Al_o</v>
      </c>
      <c r="X1764" t="str">
        <f t="shared" si="195"/>
        <v>Length=17.3525</v>
      </c>
      <c r="Y1764" t="s">
        <v>307</v>
      </c>
    </row>
    <row r="1765" spans="1:25" x14ac:dyDescent="0.25">
      <c r="A1765" t="s">
        <v>47</v>
      </c>
      <c r="B1765">
        <v>11</v>
      </c>
      <c r="C1765" t="s">
        <v>37</v>
      </c>
      <c r="D1765">
        <v>100</v>
      </c>
      <c r="E1765" t="s">
        <v>27</v>
      </c>
      <c r="F1765" t="s">
        <v>38</v>
      </c>
      <c r="G1765" t="s">
        <v>30</v>
      </c>
      <c r="H1765">
        <v>3</v>
      </c>
      <c r="I1765">
        <v>38.526600000000002</v>
      </c>
      <c r="J1765" t="s">
        <v>271</v>
      </c>
      <c r="K1765">
        <v>9025</v>
      </c>
      <c r="L1765">
        <v>9572</v>
      </c>
      <c r="M1765" t="str">
        <f t="shared" si="189"/>
        <v>Dog100OverACSR</v>
      </c>
      <c r="N1765" t="str">
        <f>+VLOOKUP(M1765,LineCode!$E:$F,2,0)</f>
        <v>3p_11kV_100_ACSR_Al_o</v>
      </c>
      <c r="R1765" t="s">
        <v>296</v>
      </c>
      <c r="S1765" t="str">
        <f t="shared" si="190"/>
        <v>Line.line_LUB_9025_9572</v>
      </c>
      <c r="T1765" t="str">
        <f t="shared" si="191"/>
        <v>Bus1=9025</v>
      </c>
      <c r="U1765" t="str">
        <f t="shared" si="192"/>
        <v>Bus2=9572</v>
      </c>
      <c r="V1765" t="str">
        <f t="shared" si="193"/>
        <v>phases=3</v>
      </c>
      <c r="W1765" t="str">
        <f t="shared" si="194"/>
        <v>Linecode=3p_11kV_100_ACSR_Al_o</v>
      </c>
      <c r="X1765" t="str">
        <f t="shared" si="195"/>
        <v>Length=38.5266</v>
      </c>
      <c r="Y1765" t="s">
        <v>307</v>
      </c>
    </row>
    <row r="1766" spans="1:25" x14ac:dyDescent="0.25">
      <c r="A1766" t="s">
        <v>47</v>
      </c>
      <c r="B1766">
        <v>11</v>
      </c>
      <c r="C1766" t="s">
        <v>37</v>
      </c>
      <c r="D1766">
        <v>100</v>
      </c>
      <c r="E1766" t="s">
        <v>27</v>
      </c>
      <c r="F1766" t="s">
        <v>38</v>
      </c>
      <c r="G1766" t="s">
        <v>30</v>
      </c>
      <c r="H1766">
        <v>3</v>
      </c>
      <c r="I1766">
        <v>5.6614199999999997</v>
      </c>
      <c r="J1766" t="s">
        <v>271</v>
      </c>
      <c r="K1766">
        <v>9572</v>
      </c>
      <c r="L1766">
        <v>9026</v>
      </c>
      <c r="M1766" t="str">
        <f t="shared" si="189"/>
        <v>Dog100OverACSR</v>
      </c>
      <c r="N1766" t="str">
        <f>+VLOOKUP(M1766,LineCode!$E:$F,2,0)</f>
        <v>3p_11kV_100_ACSR_Al_o</v>
      </c>
      <c r="R1766" t="s">
        <v>296</v>
      </c>
      <c r="S1766" t="str">
        <f t="shared" si="190"/>
        <v>Line.line_LUB_9572_9026</v>
      </c>
      <c r="T1766" t="str">
        <f t="shared" si="191"/>
        <v>Bus1=9572</v>
      </c>
      <c r="U1766" t="str">
        <f t="shared" si="192"/>
        <v>Bus2=9026</v>
      </c>
      <c r="V1766" t="str">
        <f t="shared" si="193"/>
        <v>phases=3</v>
      </c>
      <c r="W1766" t="str">
        <f t="shared" si="194"/>
        <v>Linecode=3p_11kV_100_ACSR_Al_o</v>
      </c>
      <c r="X1766" t="str">
        <f t="shared" si="195"/>
        <v>Length=5.66142</v>
      </c>
      <c r="Y1766" t="s">
        <v>307</v>
      </c>
    </row>
    <row r="1767" spans="1:25" x14ac:dyDescent="0.25">
      <c r="A1767" t="s">
        <v>47</v>
      </c>
      <c r="B1767">
        <v>11</v>
      </c>
      <c r="C1767" t="s">
        <v>37</v>
      </c>
      <c r="D1767">
        <v>100</v>
      </c>
      <c r="E1767" t="s">
        <v>27</v>
      </c>
      <c r="F1767" t="s">
        <v>38</v>
      </c>
      <c r="G1767" t="s">
        <v>30</v>
      </c>
      <c r="H1767">
        <v>3</v>
      </c>
      <c r="I1767">
        <v>1.37531</v>
      </c>
      <c r="J1767" t="s">
        <v>271</v>
      </c>
      <c r="K1767">
        <v>9026</v>
      </c>
      <c r="L1767">
        <v>9571</v>
      </c>
      <c r="M1767" t="str">
        <f t="shared" si="189"/>
        <v>Dog100OverACSR</v>
      </c>
      <c r="N1767" t="str">
        <f>+VLOOKUP(M1767,LineCode!$E:$F,2,0)</f>
        <v>3p_11kV_100_ACSR_Al_o</v>
      </c>
      <c r="R1767" t="s">
        <v>296</v>
      </c>
      <c r="S1767" t="str">
        <f t="shared" si="190"/>
        <v>Line.line_LUB_9026_9571</v>
      </c>
      <c r="T1767" t="str">
        <f t="shared" si="191"/>
        <v>Bus1=9026</v>
      </c>
      <c r="U1767" t="str">
        <f t="shared" si="192"/>
        <v>Bus2=9571</v>
      </c>
      <c r="V1767" t="str">
        <f t="shared" si="193"/>
        <v>phases=3</v>
      </c>
      <c r="W1767" t="str">
        <f t="shared" si="194"/>
        <v>Linecode=3p_11kV_100_ACSR_Al_o</v>
      </c>
      <c r="X1767" t="str">
        <f t="shared" si="195"/>
        <v>Length=1.37531</v>
      </c>
      <c r="Y1767" t="s">
        <v>307</v>
      </c>
    </row>
    <row r="1768" spans="1:25" x14ac:dyDescent="0.25">
      <c r="A1768" t="s">
        <v>47</v>
      </c>
      <c r="B1768">
        <v>11</v>
      </c>
      <c r="C1768" t="s">
        <v>37</v>
      </c>
      <c r="D1768">
        <v>100</v>
      </c>
      <c r="E1768" t="s">
        <v>27</v>
      </c>
      <c r="F1768" t="s">
        <v>38</v>
      </c>
      <c r="G1768" t="s">
        <v>30</v>
      </c>
      <c r="H1768">
        <v>3</v>
      </c>
      <c r="I1768">
        <v>12.726100000000001</v>
      </c>
      <c r="J1768" t="s">
        <v>271</v>
      </c>
      <c r="K1768">
        <v>9571</v>
      </c>
      <c r="L1768">
        <v>9570</v>
      </c>
      <c r="M1768" t="str">
        <f t="shared" si="189"/>
        <v>Dog100OverACSR</v>
      </c>
      <c r="N1768" t="str">
        <f>+VLOOKUP(M1768,LineCode!$E:$F,2,0)</f>
        <v>3p_11kV_100_ACSR_Al_o</v>
      </c>
      <c r="R1768" t="s">
        <v>296</v>
      </c>
      <c r="S1768" t="str">
        <f t="shared" si="190"/>
        <v>Line.line_LUB_9571_9570</v>
      </c>
      <c r="T1768" t="str">
        <f t="shared" si="191"/>
        <v>Bus1=9571</v>
      </c>
      <c r="U1768" t="str">
        <f t="shared" si="192"/>
        <v>Bus2=9570</v>
      </c>
      <c r="V1768" t="str">
        <f t="shared" si="193"/>
        <v>phases=3</v>
      </c>
      <c r="W1768" t="str">
        <f t="shared" si="194"/>
        <v>Linecode=3p_11kV_100_ACSR_Al_o</v>
      </c>
      <c r="X1768" t="str">
        <f t="shared" si="195"/>
        <v>Length=12.7261</v>
      </c>
      <c r="Y1768" t="s">
        <v>307</v>
      </c>
    </row>
    <row r="1769" spans="1:25" x14ac:dyDescent="0.25">
      <c r="A1769" t="s">
        <v>47</v>
      </c>
      <c r="B1769">
        <v>11</v>
      </c>
      <c r="C1769" t="s">
        <v>37</v>
      </c>
      <c r="D1769">
        <v>100</v>
      </c>
      <c r="E1769" t="s">
        <v>27</v>
      </c>
      <c r="F1769" t="s">
        <v>38</v>
      </c>
      <c r="G1769" t="s">
        <v>30</v>
      </c>
      <c r="H1769">
        <v>3</v>
      </c>
      <c r="I1769">
        <v>1.9240299999999999</v>
      </c>
      <c r="J1769" t="s">
        <v>271</v>
      </c>
      <c r="K1769">
        <v>9564</v>
      </c>
      <c r="L1769">
        <v>9028</v>
      </c>
      <c r="M1769" t="str">
        <f t="shared" si="189"/>
        <v>Dog100OverACSR</v>
      </c>
      <c r="N1769" t="str">
        <f>+VLOOKUP(M1769,LineCode!$E:$F,2,0)</f>
        <v>3p_11kV_100_ACSR_Al_o</v>
      </c>
      <c r="R1769" t="s">
        <v>296</v>
      </c>
      <c r="S1769" t="str">
        <f t="shared" si="190"/>
        <v>Line.line_LUB_9564_9028</v>
      </c>
      <c r="T1769" t="str">
        <f t="shared" si="191"/>
        <v>Bus1=9564</v>
      </c>
      <c r="U1769" t="str">
        <f t="shared" si="192"/>
        <v>Bus2=9028</v>
      </c>
      <c r="V1769" t="str">
        <f t="shared" si="193"/>
        <v>phases=3</v>
      </c>
      <c r="W1769" t="str">
        <f t="shared" si="194"/>
        <v>Linecode=3p_11kV_100_ACSR_Al_o</v>
      </c>
      <c r="X1769" t="str">
        <f t="shared" si="195"/>
        <v>Length=1.92403</v>
      </c>
      <c r="Y1769" t="s">
        <v>307</v>
      </c>
    </row>
    <row r="1770" spans="1:25" x14ac:dyDescent="0.25">
      <c r="A1770" t="s">
        <v>47</v>
      </c>
      <c r="B1770">
        <v>11</v>
      </c>
      <c r="C1770" t="s">
        <v>37</v>
      </c>
      <c r="D1770">
        <v>100</v>
      </c>
      <c r="E1770" t="s">
        <v>27</v>
      </c>
      <c r="F1770" t="s">
        <v>38</v>
      </c>
      <c r="G1770" t="s">
        <v>30</v>
      </c>
      <c r="H1770">
        <v>3</v>
      </c>
      <c r="I1770">
        <v>5.55992</v>
      </c>
      <c r="J1770" t="s">
        <v>271</v>
      </c>
      <c r="K1770">
        <v>9566</v>
      </c>
      <c r="L1770">
        <v>9565</v>
      </c>
      <c r="M1770" t="str">
        <f t="shared" si="189"/>
        <v>Dog100OverACSR</v>
      </c>
      <c r="N1770" t="str">
        <f>+VLOOKUP(M1770,LineCode!$E:$F,2,0)</f>
        <v>3p_11kV_100_ACSR_Al_o</v>
      </c>
      <c r="R1770" t="s">
        <v>296</v>
      </c>
      <c r="S1770" t="str">
        <f t="shared" si="190"/>
        <v>Line.line_LUB_9566_9565</v>
      </c>
      <c r="T1770" t="str">
        <f t="shared" si="191"/>
        <v>Bus1=9566</v>
      </c>
      <c r="U1770" t="str">
        <f t="shared" si="192"/>
        <v>Bus2=9565</v>
      </c>
      <c r="V1770" t="str">
        <f t="shared" si="193"/>
        <v>phases=3</v>
      </c>
      <c r="W1770" t="str">
        <f t="shared" si="194"/>
        <v>Linecode=3p_11kV_100_ACSR_Al_o</v>
      </c>
      <c r="X1770" t="str">
        <f t="shared" si="195"/>
        <v>Length=5.55992</v>
      </c>
      <c r="Y1770" t="s">
        <v>307</v>
      </c>
    </row>
    <row r="1771" spans="1:25" x14ac:dyDescent="0.25">
      <c r="A1771" t="s">
        <v>47</v>
      </c>
      <c r="B1771">
        <v>11</v>
      </c>
      <c r="C1771" t="s">
        <v>37</v>
      </c>
      <c r="D1771">
        <v>100</v>
      </c>
      <c r="E1771" t="s">
        <v>27</v>
      </c>
      <c r="F1771" t="s">
        <v>38</v>
      </c>
      <c r="G1771" t="s">
        <v>30</v>
      </c>
      <c r="H1771">
        <v>3</v>
      </c>
      <c r="I1771">
        <v>3.5215900000000002</v>
      </c>
      <c r="J1771" t="s">
        <v>271</v>
      </c>
      <c r="K1771">
        <v>9565</v>
      </c>
      <c r="L1771">
        <v>9564</v>
      </c>
      <c r="M1771" t="str">
        <f t="shared" si="189"/>
        <v>Dog100OverACSR</v>
      </c>
      <c r="N1771" t="str">
        <f>+VLOOKUP(M1771,LineCode!$E:$F,2,0)</f>
        <v>3p_11kV_100_ACSR_Al_o</v>
      </c>
      <c r="R1771" t="s">
        <v>296</v>
      </c>
      <c r="S1771" t="str">
        <f t="shared" si="190"/>
        <v>Line.line_LUB_9565_9564</v>
      </c>
      <c r="T1771" t="str">
        <f t="shared" si="191"/>
        <v>Bus1=9565</v>
      </c>
      <c r="U1771" t="str">
        <f t="shared" si="192"/>
        <v>Bus2=9564</v>
      </c>
      <c r="V1771" t="str">
        <f t="shared" si="193"/>
        <v>phases=3</v>
      </c>
      <c r="W1771" t="str">
        <f t="shared" si="194"/>
        <v>Linecode=3p_11kV_100_ACSR_Al_o</v>
      </c>
      <c r="X1771" t="str">
        <f t="shared" si="195"/>
        <v>Length=3.52159</v>
      </c>
      <c r="Y1771" t="s">
        <v>307</v>
      </c>
    </row>
    <row r="1772" spans="1:25" x14ac:dyDescent="0.25">
      <c r="A1772" t="s">
        <v>47</v>
      </c>
      <c r="B1772">
        <v>11</v>
      </c>
      <c r="C1772" t="s">
        <v>37</v>
      </c>
      <c r="D1772">
        <v>100</v>
      </c>
      <c r="E1772" t="s">
        <v>27</v>
      </c>
      <c r="F1772" t="s">
        <v>38</v>
      </c>
      <c r="G1772" t="s">
        <v>30</v>
      </c>
      <c r="H1772">
        <v>3</v>
      </c>
      <c r="I1772">
        <v>1.6937800000000001</v>
      </c>
      <c r="J1772" t="s">
        <v>271</v>
      </c>
      <c r="K1772">
        <v>9028</v>
      </c>
      <c r="L1772">
        <v>9563</v>
      </c>
      <c r="M1772" t="str">
        <f t="shared" si="189"/>
        <v>Dog100OverACSR</v>
      </c>
      <c r="N1772" t="str">
        <f>+VLOOKUP(M1772,LineCode!$E:$F,2,0)</f>
        <v>3p_11kV_100_ACSR_Al_o</v>
      </c>
      <c r="R1772" t="s">
        <v>296</v>
      </c>
      <c r="S1772" t="str">
        <f t="shared" si="190"/>
        <v>Line.line_LUB_9028_9563</v>
      </c>
      <c r="T1772" t="str">
        <f t="shared" si="191"/>
        <v>Bus1=9028</v>
      </c>
      <c r="U1772" t="str">
        <f t="shared" si="192"/>
        <v>Bus2=9563</v>
      </c>
      <c r="V1772" t="str">
        <f t="shared" si="193"/>
        <v>phases=3</v>
      </c>
      <c r="W1772" t="str">
        <f t="shared" si="194"/>
        <v>Linecode=3p_11kV_100_ACSR_Al_o</v>
      </c>
      <c r="X1772" t="str">
        <f t="shared" si="195"/>
        <v>Length=1.69378</v>
      </c>
      <c r="Y1772" t="s">
        <v>307</v>
      </c>
    </row>
    <row r="1773" spans="1:25" x14ac:dyDescent="0.25">
      <c r="A1773" t="s">
        <v>47</v>
      </c>
      <c r="B1773">
        <v>11</v>
      </c>
      <c r="C1773" t="s">
        <v>37</v>
      </c>
      <c r="D1773">
        <v>100</v>
      </c>
      <c r="E1773" t="s">
        <v>27</v>
      </c>
      <c r="F1773" t="s">
        <v>38</v>
      </c>
      <c r="G1773" t="s">
        <v>30</v>
      </c>
      <c r="H1773">
        <v>3</v>
      </c>
      <c r="I1773">
        <v>10.1914</v>
      </c>
      <c r="J1773" t="s">
        <v>271</v>
      </c>
      <c r="K1773">
        <v>9563</v>
      </c>
      <c r="L1773">
        <v>9562</v>
      </c>
      <c r="M1773" t="str">
        <f t="shared" si="189"/>
        <v>Dog100OverACSR</v>
      </c>
      <c r="N1773" t="str">
        <f>+VLOOKUP(M1773,LineCode!$E:$F,2,0)</f>
        <v>3p_11kV_100_ACSR_Al_o</v>
      </c>
      <c r="R1773" t="s">
        <v>296</v>
      </c>
      <c r="S1773" t="str">
        <f t="shared" si="190"/>
        <v>Line.line_LUB_9563_9562</v>
      </c>
      <c r="T1773" t="str">
        <f t="shared" si="191"/>
        <v>Bus1=9563</v>
      </c>
      <c r="U1773" t="str">
        <f t="shared" si="192"/>
        <v>Bus2=9562</v>
      </c>
      <c r="V1773" t="str">
        <f t="shared" si="193"/>
        <v>phases=3</v>
      </c>
      <c r="W1773" t="str">
        <f t="shared" si="194"/>
        <v>Linecode=3p_11kV_100_ACSR_Al_o</v>
      </c>
      <c r="X1773" t="str">
        <f t="shared" si="195"/>
        <v>Length=10.1914</v>
      </c>
      <c r="Y1773" t="s">
        <v>307</v>
      </c>
    </row>
    <row r="1774" spans="1:25" x14ac:dyDescent="0.25">
      <c r="A1774" t="s">
        <v>47</v>
      </c>
      <c r="B1774">
        <v>11</v>
      </c>
      <c r="C1774" t="s">
        <v>37</v>
      </c>
      <c r="D1774">
        <v>100</v>
      </c>
      <c r="E1774" t="s">
        <v>27</v>
      </c>
      <c r="F1774" t="s">
        <v>38</v>
      </c>
      <c r="G1774" t="s">
        <v>30</v>
      </c>
      <c r="H1774">
        <v>3</v>
      </c>
      <c r="I1774">
        <v>34.282499999999999</v>
      </c>
      <c r="J1774" t="s">
        <v>271</v>
      </c>
      <c r="K1774">
        <v>9562</v>
      </c>
      <c r="L1774">
        <v>9561</v>
      </c>
      <c r="M1774" t="str">
        <f t="shared" si="189"/>
        <v>Dog100OverACSR</v>
      </c>
      <c r="N1774" t="str">
        <f>+VLOOKUP(M1774,LineCode!$E:$F,2,0)</f>
        <v>3p_11kV_100_ACSR_Al_o</v>
      </c>
      <c r="R1774" t="s">
        <v>296</v>
      </c>
      <c r="S1774" t="str">
        <f t="shared" si="190"/>
        <v>Line.line_LUB_9562_9561</v>
      </c>
      <c r="T1774" t="str">
        <f t="shared" si="191"/>
        <v>Bus1=9562</v>
      </c>
      <c r="U1774" t="str">
        <f t="shared" si="192"/>
        <v>Bus2=9561</v>
      </c>
      <c r="V1774" t="str">
        <f t="shared" si="193"/>
        <v>phases=3</v>
      </c>
      <c r="W1774" t="str">
        <f t="shared" si="194"/>
        <v>Linecode=3p_11kV_100_ACSR_Al_o</v>
      </c>
      <c r="X1774" t="str">
        <f t="shared" si="195"/>
        <v>Length=34.2825</v>
      </c>
      <c r="Y1774" t="s">
        <v>307</v>
      </c>
    </row>
    <row r="1775" spans="1:25" x14ac:dyDescent="0.25">
      <c r="A1775" t="s">
        <v>47</v>
      </c>
      <c r="B1775">
        <v>11</v>
      </c>
      <c r="C1775" t="s">
        <v>37</v>
      </c>
      <c r="D1775">
        <v>100</v>
      </c>
      <c r="E1775" t="s">
        <v>27</v>
      </c>
      <c r="F1775" t="s">
        <v>38</v>
      </c>
      <c r="G1775" t="s">
        <v>30</v>
      </c>
      <c r="H1775">
        <v>3</v>
      </c>
      <c r="I1775">
        <v>4.9807199999999998</v>
      </c>
      <c r="J1775" t="s">
        <v>271</v>
      </c>
      <c r="K1775">
        <v>9561</v>
      </c>
      <c r="L1775">
        <v>9029</v>
      </c>
      <c r="M1775" t="str">
        <f t="shared" si="189"/>
        <v>Dog100OverACSR</v>
      </c>
      <c r="N1775" t="str">
        <f>+VLOOKUP(M1775,LineCode!$E:$F,2,0)</f>
        <v>3p_11kV_100_ACSR_Al_o</v>
      </c>
      <c r="R1775" t="s">
        <v>296</v>
      </c>
      <c r="S1775" t="str">
        <f t="shared" si="190"/>
        <v>Line.line_LUB_9561_9029</v>
      </c>
      <c r="T1775" t="str">
        <f t="shared" si="191"/>
        <v>Bus1=9561</v>
      </c>
      <c r="U1775" t="str">
        <f t="shared" si="192"/>
        <v>Bus2=9029</v>
      </c>
      <c r="V1775" t="str">
        <f t="shared" si="193"/>
        <v>phases=3</v>
      </c>
      <c r="W1775" t="str">
        <f t="shared" si="194"/>
        <v>Linecode=3p_11kV_100_ACSR_Al_o</v>
      </c>
      <c r="X1775" t="str">
        <f t="shared" si="195"/>
        <v>Length=4.98072</v>
      </c>
      <c r="Y1775" t="s">
        <v>307</v>
      </c>
    </row>
    <row r="1776" spans="1:25" x14ac:dyDescent="0.25">
      <c r="A1776" t="s">
        <v>47</v>
      </c>
      <c r="B1776">
        <v>11</v>
      </c>
      <c r="C1776" t="s">
        <v>37</v>
      </c>
      <c r="D1776">
        <v>100</v>
      </c>
      <c r="E1776" t="s">
        <v>27</v>
      </c>
      <c r="F1776" t="s">
        <v>38</v>
      </c>
      <c r="G1776" t="s">
        <v>30</v>
      </c>
      <c r="H1776">
        <v>3</v>
      </c>
      <c r="I1776">
        <v>17.8048</v>
      </c>
      <c r="J1776" t="s">
        <v>271</v>
      </c>
      <c r="K1776">
        <v>9029</v>
      </c>
      <c r="L1776">
        <v>9560</v>
      </c>
      <c r="M1776" t="str">
        <f t="shared" si="189"/>
        <v>Dog100OverACSR</v>
      </c>
      <c r="N1776" t="str">
        <f>+VLOOKUP(M1776,LineCode!$E:$F,2,0)</f>
        <v>3p_11kV_100_ACSR_Al_o</v>
      </c>
      <c r="R1776" t="s">
        <v>296</v>
      </c>
      <c r="S1776" t="str">
        <f t="shared" si="190"/>
        <v>Line.line_LUB_9029_9560</v>
      </c>
      <c r="T1776" t="str">
        <f t="shared" si="191"/>
        <v>Bus1=9029</v>
      </c>
      <c r="U1776" t="str">
        <f t="shared" si="192"/>
        <v>Bus2=9560</v>
      </c>
      <c r="V1776" t="str">
        <f t="shared" si="193"/>
        <v>phases=3</v>
      </c>
      <c r="W1776" t="str">
        <f t="shared" si="194"/>
        <v>Linecode=3p_11kV_100_ACSR_Al_o</v>
      </c>
      <c r="X1776" t="str">
        <f t="shared" si="195"/>
        <v>Length=17.8048</v>
      </c>
      <c r="Y1776" t="s">
        <v>307</v>
      </c>
    </row>
    <row r="1777" spans="1:25" x14ac:dyDescent="0.25">
      <c r="A1777" t="s">
        <v>47</v>
      </c>
      <c r="B1777">
        <v>11</v>
      </c>
      <c r="C1777" t="s">
        <v>37</v>
      </c>
      <c r="D1777">
        <v>100</v>
      </c>
      <c r="E1777" t="s">
        <v>27</v>
      </c>
      <c r="F1777" t="s">
        <v>38</v>
      </c>
      <c r="G1777" t="s">
        <v>30</v>
      </c>
      <c r="H1777">
        <v>3</v>
      </c>
      <c r="I1777">
        <v>8.0838400000000004</v>
      </c>
      <c r="J1777" t="s">
        <v>271</v>
      </c>
      <c r="K1777">
        <v>9560</v>
      </c>
      <c r="L1777">
        <v>9030</v>
      </c>
      <c r="M1777" t="str">
        <f t="shared" si="189"/>
        <v>Dog100OverACSR</v>
      </c>
      <c r="N1777" t="str">
        <f>+VLOOKUP(M1777,LineCode!$E:$F,2,0)</f>
        <v>3p_11kV_100_ACSR_Al_o</v>
      </c>
      <c r="R1777" t="s">
        <v>296</v>
      </c>
      <c r="S1777" t="str">
        <f t="shared" si="190"/>
        <v>Line.line_LUB_9560_9030</v>
      </c>
      <c r="T1777" t="str">
        <f t="shared" si="191"/>
        <v>Bus1=9560</v>
      </c>
      <c r="U1777" t="str">
        <f t="shared" si="192"/>
        <v>Bus2=9030</v>
      </c>
      <c r="V1777" t="str">
        <f t="shared" si="193"/>
        <v>phases=3</v>
      </c>
      <c r="W1777" t="str">
        <f t="shared" si="194"/>
        <v>Linecode=3p_11kV_100_ACSR_Al_o</v>
      </c>
      <c r="X1777" t="str">
        <f t="shared" si="195"/>
        <v>Length=8.08384</v>
      </c>
      <c r="Y1777" t="s">
        <v>307</v>
      </c>
    </row>
    <row r="1778" spans="1:25" x14ac:dyDescent="0.25">
      <c r="A1778" t="s">
        <v>47</v>
      </c>
      <c r="B1778">
        <v>11</v>
      </c>
      <c r="C1778" t="s">
        <v>37</v>
      </c>
      <c r="D1778">
        <v>100</v>
      </c>
      <c r="E1778" t="s">
        <v>27</v>
      </c>
      <c r="F1778" t="s">
        <v>38</v>
      </c>
      <c r="G1778" t="s">
        <v>30</v>
      </c>
      <c r="H1778">
        <v>3</v>
      </c>
      <c r="I1778">
        <v>38.429600000000001</v>
      </c>
      <c r="J1778" t="s">
        <v>271</v>
      </c>
      <c r="K1778">
        <v>9030</v>
      </c>
      <c r="L1778">
        <v>9031</v>
      </c>
      <c r="M1778" t="str">
        <f t="shared" si="189"/>
        <v>Dog100OverACSR</v>
      </c>
      <c r="N1778" t="str">
        <f>+VLOOKUP(M1778,LineCode!$E:$F,2,0)</f>
        <v>3p_11kV_100_ACSR_Al_o</v>
      </c>
      <c r="R1778" t="s">
        <v>296</v>
      </c>
      <c r="S1778" t="str">
        <f t="shared" si="190"/>
        <v>Line.line_LUB_9030_9031</v>
      </c>
      <c r="T1778" t="str">
        <f t="shared" si="191"/>
        <v>Bus1=9030</v>
      </c>
      <c r="U1778" t="str">
        <f t="shared" si="192"/>
        <v>Bus2=9031</v>
      </c>
      <c r="V1778" t="str">
        <f t="shared" si="193"/>
        <v>phases=3</v>
      </c>
      <c r="W1778" t="str">
        <f t="shared" si="194"/>
        <v>Linecode=3p_11kV_100_ACSR_Al_o</v>
      </c>
      <c r="X1778" t="str">
        <f t="shared" si="195"/>
        <v>Length=38.4296</v>
      </c>
      <c r="Y1778" t="s">
        <v>307</v>
      </c>
    </row>
    <row r="1779" spans="1:25" x14ac:dyDescent="0.25">
      <c r="A1779" t="s">
        <v>47</v>
      </c>
      <c r="B1779">
        <v>11</v>
      </c>
      <c r="C1779" t="s">
        <v>37</v>
      </c>
      <c r="D1779">
        <v>100</v>
      </c>
      <c r="E1779" t="s">
        <v>27</v>
      </c>
      <c r="F1779" t="s">
        <v>38</v>
      </c>
      <c r="G1779" t="s">
        <v>30</v>
      </c>
      <c r="H1779">
        <v>3</v>
      </c>
      <c r="I1779">
        <v>9.4093800000000005</v>
      </c>
      <c r="J1779" t="s">
        <v>271</v>
      </c>
      <c r="K1779">
        <v>9031</v>
      </c>
      <c r="L1779">
        <v>9559</v>
      </c>
      <c r="M1779" t="str">
        <f t="shared" si="189"/>
        <v>Dog100OverACSR</v>
      </c>
      <c r="N1779" t="str">
        <f>+VLOOKUP(M1779,LineCode!$E:$F,2,0)</f>
        <v>3p_11kV_100_ACSR_Al_o</v>
      </c>
      <c r="R1779" t="s">
        <v>296</v>
      </c>
      <c r="S1779" t="str">
        <f t="shared" si="190"/>
        <v>Line.line_LUB_9031_9559</v>
      </c>
      <c r="T1779" t="str">
        <f t="shared" si="191"/>
        <v>Bus1=9031</v>
      </c>
      <c r="U1779" t="str">
        <f t="shared" si="192"/>
        <v>Bus2=9559</v>
      </c>
      <c r="V1779" t="str">
        <f t="shared" si="193"/>
        <v>phases=3</v>
      </c>
      <c r="W1779" t="str">
        <f t="shared" si="194"/>
        <v>Linecode=3p_11kV_100_ACSR_Al_o</v>
      </c>
      <c r="X1779" t="str">
        <f t="shared" si="195"/>
        <v>Length=9.40938</v>
      </c>
      <c r="Y1779" t="s">
        <v>307</v>
      </c>
    </row>
    <row r="1780" spans="1:25" x14ac:dyDescent="0.25">
      <c r="A1780" t="s">
        <v>47</v>
      </c>
      <c r="B1780">
        <v>11</v>
      </c>
      <c r="C1780" t="s">
        <v>37</v>
      </c>
      <c r="D1780">
        <v>100</v>
      </c>
      <c r="E1780" t="s">
        <v>27</v>
      </c>
      <c r="F1780" t="s">
        <v>38</v>
      </c>
      <c r="G1780" t="s">
        <v>30</v>
      </c>
      <c r="H1780">
        <v>3</v>
      </c>
      <c r="I1780">
        <v>1.1826700000000001</v>
      </c>
      <c r="J1780" t="s">
        <v>271</v>
      </c>
      <c r="K1780">
        <v>9558</v>
      </c>
      <c r="L1780">
        <v>9032</v>
      </c>
      <c r="M1780" t="str">
        <f t="shared" si="189"/>
        <v>Dog100OverACSR</v>
      </c>
      <c r="N1780" t="str">
        <f>+VLOOKUP(M1780,LineCode!$E:$F,2,0)</f>
        <v>3p_11kV_100_ACSR_Al_o</v>
      </c>
      <c r="R1780" t="s">
        <v>296</v>
      </c>
      <c r="S1780" t="str">
        <f t="shared" si="190"/>
        <v>Line.line_LUB_9558_9032</v>
      </c>
      <c r="T1780" t="str">
        <f t="shared" si="191"/>
        <v>Bus1=9558</v>
      </c>
      <c r="U1780" t="str">
        <f t="shared" si="192"/>
        <v>Bus2=9032</v>
      </c>
      <c r="V1780" t="str">
        <f t="shared" si="193"/>
        <v>phases=3</v>
      </c>
      <c r="W1780" t="str">
        <f t="shared" si="194"/>
        <v>Linecode=3p_11kV_100_ACSR_Al_o</v>
      </c>
      <c r="X1780" t="str">
        <f t="shared" si="195"/>
        <v>Length=1.18267</v>
      </c>
      <c r="Y1780" t="s">
        <v>307</v>
      </c>
    </row>
    <row r="1781" spans="1:25" x14ac:dyDescent="0.25">
      <c r="A1781" t="s">
        <v>47</v>
      </c>
      <c r="B1781">
        <v>11</v>
      </c>
      <c r="C1781" t="s">
        <v>37</v>
      </c>
      <c r="D1781">
        <v>100</v>
      </c>
      <c r="E1781" t="s">
        <v>27</v>
      </c>
      <c r="F1781" t="s">
        <v>38</v>
      </c>
      <c r="G1781" t="s">
        <v>30</v>
      </c>
      <c r="H1781">
        <v>3</v>
      </c>
      <c r="I1781">
        <v>44.750500000000002</v>
      </c>
      <c r="J1781" t="s">
        <v>271</v>
      </c>
      <c r="K1781">
        <v>9559</v>
      </c>
      <c r="L1781">
        <v>9558</v>
      </c>
      <c r="M1781" t="str">
        <f t="shared" si="189"/>
        <v>Dog100OverACSR</v>
      </c>
      <c r="N1781" t="str">
        <f>+VLOOKUP(M1781,LineCode!$E:$F,2,0)</f>
        <v>3p_11kV_100_ACSR_Al_o</v>
      </c>
      <c r="R1781" t="s">
        <v>296</v>
      </c>
      <c r="S1781" t="str">
        <f t="shared" si="190"/>
        <v>Line.line_LUB_9559_9558</v>
      </c>
      <c r="T1781" t="str">
        <f t="shared" si="191"/>
        <v>Bus1=9559</v>
      </c>
      <c r="U1781" t="str">
        <f t="shared" si="192"/>
        <v>Bus2=9558</v>
      </c>
      <c r="V1781" t="str">
        <f t="shared" si="193"/>
        <v>phases=3</v>
      </c>
      <c r="W1781" t="str">
        <f t="shared" si="194"/>
        <v>Linecode=3p_11kV_100_ACSR_Al_o</v>
      </c>
      <c r="X1781" t="str">
        <f t="shared" si="195"/>
        <v>Length=44.7505</v>
      </c>
      <c r="Y1781" t="s">
        <v>307</v>
      </c>
    </row>
    <row r="1782" spans="1:25" x14ac:dyDescent="0.25">
      <c r="A1782" t="s">
        <v>47</v>
      </c>
      <c r="B1782">
        <v>11</v>
      </c>
      <c r="C1782" t="s">
        <v>37</v>
      </c>
      <c r="D1782">
        <v>100</v>
      </c>
      <c r="E1782" t="s">
        <v>27</v>
      </c>
      <c r="F1782" t="s">
        <v>38</v>
      </c>
      <c r="G1782" t="s">
        <v>30</v>
      </c>
      <c r="H1782">
        <v>3</v>
      </c>
      <c r="I1782">
        <v>11.97</v>
      </c>
      <c r="J1782" t="s">
        <v>271</v>
      </c>
      <c r="K1782">
        <v>9032</v>
      </c>
      <c r="L1782">
        <v>9033</v>
      </c>
      <c r="M1782" t="str">
        <f t="shared" si="189"/>
        <v>Dog100OverACSR</v>
      </c>
      <c r="N1782" t="str">
        <f>+VLOOKUP(M1782,LineCode!$E:$F,2,0)</f>
        <v>3p_11kV_100_ACSR_Al_o</v>
      </c>
      <c r="R1782" t="s">
        <v>296</v>
      </c>
      <c r="S1782" t="str">
        <f t="shared" si="190"/>
        <v>Line.line_LUB_9032_9033</v>
      </c>
      <c r="T1782" t="str">
        <f t="shared" si="191"/>
        <v>Bus1=9032</v>
      </c>
      <c r="U1782" t="str">
        <f t="shared" si="192"/>
        <v>Bus2=9033</v>
      </c>
      <c r="V1782" t="str">
        <f t="shared" si="193"/>
        <v>phases=3</v>
      </c>
      <c r="W1782" t="str">
        <f t="shared" si="194"/>
        <v>Linecode=3p_11kV_100_ACSR_Al_o</v>
      </c>
      <c r="X1782" t="str">
        <f t="shared" si="195"/>
        <v>Length=11.97</v>
      </c>
      <c r="Y1782" t="s">
        <v>307</v>
      </c>
    </row>
    <row r="1783" spans="1:25" x14ac:dyDescent="0.25">
      <c r="A1783" t="s">
        <v>47</v>
      </c>
      <c r="B1783">
        <v>11</v>
      </c>
      <c r="C1783" t="s">
        <v>37</v>
      </c>
      <c r="D1783">
        <v>100</v>
      </c>
      <c r="E1783" t="s">
        <v>27</v>
      </c>
      <c r="F1783" t="s">
        <v>38</v>
      </c>
      <c r="G1783" t="s">
        <v>30</v>
      </c>
      <c r="H1783">
        <v>3</v>
      </c>
      <c r="I1783">
        <v>21.996600000000001</v>
      </c>
      <c r="J1783" t="s">
        <v>271</v>
      </c>
      <c r="K1783">
        <v>9033</v>
      </c>
      <c r="L1783">
        <v>9557</v>
      </c>
      <c r="M1783" t="str">
        <f t="shared" si="189"/>
        <v>Dog100OverACSR</v>
      </c>
      <c r="N1783" t="str">
        <f>+VLOOKUP(M1783,LineCode!$E:$F,2,0)</f>
        <v>3p_11kV_100_ACSR_Al_o</v>
      </c>
      <c r="R1783" t="s">
        <v>296</v>
      </c>
      <c r="S1783" t="str">
        <f t="shared" si="190"/>
        <v>Line.line_LUB_9033_9557</v>
      </c>
      <c r="T1783" t="str">
        <f t="shared" si="191"/>
        <v>Bus1=9033</v>
      </c>
      <c r="U1783" t="str">
        <f t="shared" si="192"/>
        <v>Bus2=9557</v>
      </c>
      <c r="V1783" t="str">
        <f t="shared" si="193"/>
        <v>phases=3</v>
      </c>
      <c r="W1783" t="str">
        <f t="shared" si="194"/>
        <v>Linecode=3p_11kV_100_ACSR_Al_o</v>
      </c>
      <c r="X1783" t="str">
        <f t="shared" si="195"/>
        <v>Length=21.9966</v>
      </c>
      <c r="Y1783" t="s">
        <v>307</v>
      </c>
    </row>
    <row r="1784" spans="1:25" x14ac:dyDescent="0.25">
      <c r="A1784" t="s">
        <v>47</v>
      </c>
      <c r="B1784">
        <v>11</v>
      </c>
      <c r="C1784" t="s">
        <v>37</v>
      </c>
      <c r="D1784">
        <v>100</v>
      </c>
      <c r="E1784" t="s">
        <v>27</v>
      </c>
      <c r="F1784" t="s">
        <v>38</v>
      </c>
      <c r="G1784" t="s">
        <v>30</v>
      </c>
      <c r="H1784">
        <v>3</v>
      </c>
      <c r="I1784">
        <v>8.8276699999999995</v>
      </c>
      <c r="J1784" t="s">
        <v>271</v>
      </c>
      <c r="K1784">
        <v>9556</v>
      </c>
      <c r="L1784">
        <v>9034</v>
      </c>
      <c r="M1784" t="str">
        <f t="shared" si="189"/>
        <v>Dog100OverACSR</v>
      </c>
      <c r="N1784" t="str">
        <f>+VLOOKUP(M1784,LineCode!$E:$F,2,0)</f>
        <v>3p_11kV_100_ACSR_Al_o</v>
      </c>
      <c r="R1784" t="s">
        <v>296</v>
      </c>
      <c r="S1784" t="str">
        <f t="shared" si="190"/>
        <v>Line.line_LUB_9556_9034</v>
      </c>
      <c r="T1784" t="str">
        <f t="shared" si="191"/>
        <v>Bus1=9556</v>
      </c>
      <c r="U1784" t="str">
        <f t="shared" si="192"/>
        <v>Bus2=9034</v>
      </c>
      <c r="V1784" t="str">
        <f t="shared" si="193"/>
        <v>phases=3</v>
      </c>
      <c r="W1784" t="str">
        <f t="shared" si="194"/>
        <v>Linecode=3p_11kV_100_ACSR_Al_o</v>
      </c>
      <c r="X1784" t="str">
        <f t="shared" si="195"/>
        <v>Length=8.82767</v>
      </c>
      <c r="Y1784" t="s">
        <v>307</v>
      </c>
    </row>
    <row r="1785" spans="1:25" x14ac:dyDescent="0.25">
      <c r="A1785" t="s">
        <v>47</v>
      </c>
      <c r="B1785">
        <v>11</v>
      </c>
      <c r="C1785" t="s">
        <v>37</v>
      </c>
      <c r="D1785">
        <v>100</v>
      </c>
      <c r="E1785" t="s">
        <v>27</v>
      </c>
      <c r="F1785" t="s">
        <v>38</v>
      </c>
      <c r="G1785" t="s">
        <v>30</v>
      </c>
      <c r="H1785">
        <v>3</v>
      </c>
      <c r="I1785">
        <v>12.082700000000001</v>
      </c>
      <c r="J1785" t="s">
        <v>271</v>
      </c>
      <c r="K1785">
        <v>9557</v>
      </c>
      <c r="L1785">
        <v>9556</v>
      </c>
      <c r="M1785" t="str">
        <f t="shared" si="189"/>
        <v>Dog100OverACSR</v>
      </c>
      <c r="N1785" t="str">
        <f>+VLOOKUP(M1785,LineCode!$E:$F,2,0)</f>
        <v>3p_11kV_100_ACSR_Al_o</v>
      </c>
      <c r="R1785" t="s">
        <v>296</v>
      </c>
      <c r="S1785" t="str">
        <f t="shared" si="190"/>
        <v>Line.line_LUB_9557_9556</v>
      </c>
      <c r="T1785" t="str">
        <f t="shared" si="191"/>
        <v>Bus1=9557</v>
      </c>
      <c r="U1785" t="str">
        <f t="shared" si="192"/>
        <v>Bus2=9556</v>
      </c>
      <c r="V1785" t="str">
        <f t="shared" si="193"/>
        <v>phases=3</v>
      </c>
      <c r="W1785" t="str">
        <f t="shared" si="194"/>
        <v>Linecode=3p_11kV_100_ACSR_Al_o</v>
      </c>
      <c r="X1785" t="str">
        <f t="shared" si="195"/>
        <v>Length=12.0827</v>
      </c>
      <c r="Y1785" t="s">
        <v>307</v>
      </c>
    </row>
    <row r="1786" spans="1:25" x14ac:dyDescent="0.25">
      <c r="A1786" t="s">
        <v>47</v>
      </c>
      <c r="B1786">
        <v>11</v>
      </c>
      <c r="C1786" t="s">
        <v>37</v>
      </c>
      <c r="D1786">
        <v>100</v>
      </c>
      <c r="E1786" t="s">
        <v>27</v>
      </c>
      <c r="F1786" t="s">
        <v>38</v>
      </c>
      <c r="G1786" t="s">
        <v>30</v>
      </c>
      <c r="H1786">
        <v>3</v>
      </c>
      <c r="I1786">
        <v>54.767499999999998</v>
      </c>
      <c r="J1786" t="s">
        <v>271</v>
      </c>
      <c r="K1786">
        <v>9034</v>
      </c>
      <c r="L1786">
        <v>9035</v>
      </c>
      <c r="M1786" t="str">
        <f t="shared" si="189"/>
        <v>Dog100OverACSR</v>
      </c>
      <c r="N1786" t="str">
        <f>+VLOOKUP(M1786,LineCode!$E:$F,2,0)</f>
        <v>3p_11kV_100_ACSR_Al_o</v>
      </c>
      <c r="R1786" t="s">
        <v>296</v>
      </c>
      <c r="S1786" t="str">
        <f t="shared" si="190"/>
        <v>Line.line_LUB_9034_9035</v>
      </c>
      <c r="T1786" t="str">
        <f t="shared" si="191"/>
        <v>Bus1=9034</v>
      </c>
      <c r="U1786" t="str">
        <f t="shared" si="192"/>
        <v>Bus2=9035</v>
      </c>
      <c r="V1786" t="str">
        <f t="shared" si="193"/>
        <v>phases=3</v>
      </c>
      <c r="W1786" t="str">
        <f t="shared" si="194"/>
        <v>Linecode=3p_11kV_100_ACSR_Al_o</v>
      </c>
      <c r="X1786" t="str">
        <f t="shared" si="195"/>
        <v>Length=54.7675</v>
      </c>
      <c r="Y1786" t="s">
        <v>307</v>
      </c>
    </row>
    <row r="1787" spans="1:25" x14ac:dyDescent="0.25">
      <c r="A1787" t="s">
        <v>47</v>
      </c>
      <c r="B1787">
        <v>11</v>
      </c>
      <c r="C1787" t="s">
        <v>37</v>
      </c>
      <c r="D1787">
        <v>100</v>
      </c>
      <c r="E1787" t="s">
        <v>27</v>
      </c>
      <c r="F1787" t="s">
        <v>38</v>
      </c>
      <c r="G1787" t="s">
        <v>30</v>
      </c>
      <c r="H1787">
        <v>3</v>
      </c>
      <c r="I1787">
        <v>53.662300000000002</v>
      </c>
      <c r="J1787" t="s">
        <v>271</v>
      </c>
      <c r="K1787">
        <v>9035</v>
      </c>
      <c r="L1787">
        <v>9555</v>
      </c>
      <c r="M1787" t="str">
        <f t="shared" si="189"/>
        <v>Dog100OverACSR</v>
      </c>
      <c r="N1787" t="str">
        <f>+VLOOKUP(M1787,LineCode!$E:$F,2,0)</f>
        <v>3p_11kV_100_ACSR_Al_o</v>
      </c>
      <c r="R1787" t="s">
        <v>296</v>
      </c>
      <c r="S1787" t="str">
        <f t="shared" si="190"/>
        <v>Line.line_LUB_9035_9555</v>
      </c>
      <c r="T1787" t="str">
        <f t="shared" si="191"/>
        <v>Bus1=9035</v>
      </c>
      <c r="U1787" t="str">
        <f t="shared" si="192"/>
        <v>Bus2=9555</v>
      </c>
      <c r="V1787" t="str">
        <f t="shared" si="193"/>
        <v>phases=3</v>
      </c>
      <c r="W1787" t="str">
        <f t="shared" si="194"/>
        <v>Linecode=3p_11kV_100_ACSR_Al_o</v>
      </c>
      <c r="X1787" t="str">
        <f t="shared" si="195"/>
        <v>Length=53.6623</v>
      </c>
      <c r="Y1787" t="s">
        <v>307</v>
      </c>
    </row>
    <row r="1788" spans="1:25" x14ac:dyDescent="0.25">
      <c r="A1788" t="s">
        <v>47</v>
      </c>
      <c r="B1788">
        <v>11</v>
      </c>
      <c r="C1788" t="s">
        <v>37</v>
      </c>
      <c r="D1788">
        <v>100</v>
      </c>
      <c r="E1788" t="s">
        <v>27</v>
      </c>
      <c r="F1788" t="s">
        <v>38</v>
      </c>
      <c r="G1788" t="s">
        <v>30</v>
      </c>
      <c r="H1788">
        <v>3</v>
      </c>
      <c r="I1788">
        <v>20.627500000000001</v>
      </c>
      <c r="J1788" t="s">
        <v>271</v>
      </c>
      <c r="K1788">
        <v>9555</v>
      </c>
      <c r="L1788">
        <v>9036</v>
      </c>
      <c r="M1788" t="str">
        <f t="shared" si="189"/>
        <v>Dog100OverACSR</v>
      </c>
      <c r="N1788" t="str">
        <f>+VLOOKUP(M1788,LineCode!$E:$F,2,0)</f>
        <v>3p_11kV_100_ACSR_Al_o</v>
      </c>
      <c r="R1788" t="s">
        <v>296</v>
      </c>
      <c r="S1788" t="str">
        <f t="shared" si="190"/>
        <v>Line.line_LUB_9555_9036</v>
      </c>
      <c r="T1788" t="str">
        <f t="shared" si="191"/>
        <v>Bus1=9555</v>
      </c>
      <c r="U1788" t="str">
        <f t="shared" si="192"/>
        <v>Bus2=9036</v>
      </c>
      <c r="V1788" t="str">
        <f t="shared" si="193"/>
        <v>phases=3</v>
      </c>
      <c r="W1788" t="str">
        <f t="shared" si="194"/>
        <v>Linecode=3p_11kV_100_ACSR_Al_o</v>
      </c>
      <c r="X1788" t="str">
        <f t="shared" si="195"/>
        <v>Length=20.6275</v>
      </c>
      <c r="Y1788" t="s">
        <v>307</v>
      </c>
    </row>
    <row r="1789" spans="1:25" x14ac:dyDescent="0.25">
      <c r="A1789" t="s">
        <v>47</v>
      </c>
      <c r="B1789">
        <v>11</v>
      </c>
      <c r="C1789" t="s">
        <v>37</v>
      </c>
      <c r="D1789">
        <v>100</v>
      </c>
      <c r="E1789" t="s">
        <v>27</v>
      </c>
      <c r="F1789" t="s">
        <v>38</v>
      </c>
      <c r="G1789" t="s">
        <v>30</v>
      </c>
      <c r="H1789">
        <v>3</v>
      </c>
      <c r="I1789">
        <v>10.203900000000001</v>
      </c>
      <c r="J1789" t="s">
        <v>271</v>
      </c>
      <c r="K1789">
        <v>9036</v>
      </c>
      <c r="L1789">
        <v>9554</v>
      </c>
      <c r="M1789" t="str">
        <f t="shared" si="189"/>
        <v>Dog100OverACSR</v>
      </c>
      <c r="N1789" t="str">
        <f>+VLOOKUP(M1789,LineCode!$E:$F,2,0)</f>
        <v>3p_11kV_100_ACSR_Al_o</v>
      </c>
      <c r="R1789" t="s">
        <v>296</v>
      </c>
      <c r="S1789" t="str">
        <f t="shared" si="190"/>
        <v>Line.line_LUB_9036_9554</v>
      </c>
      <c r="T1789" t="str">
        <f t="shared" si="191"/>
        <v>Bus1=9036</v>
      </c>
      <c r="U1789" t="str">
        <f t="shared" si="192"/>
        <v>Bus2=9554</v>
      </c>
      <c r="V1789" t="str">
        <f t="shared" si="193"/>
        <v>phases=3</v>
      </c>
      <c r="W1789" t="str">
        <f t="shared" si="194"/>
        <v>Linecode=3p_11kV_100_ACSR_Al_o</v>
      </c>
      <c r="X1789" t="str">
        <f t="shared" si="195"/>
        <v>Length=10.2039</v>
      </c>
      <c r="Y1789" t="s">
        <v>307</v>
      </c>
    </row>
    <row r="1790" spans="1:25" x14ac:dyDescent="0.25">
      <c r="A1790" t="s">
        <v>47</v>
      </c>
      <c r="B1790">
        <v>11</v>
      </c>
      <c r="C1790" t="s">
        <v>37</v>
      </c>
      <c r="D1790">
        <v>100</v>
      </c>
      <c r="E1790" t="s">
        <v>27</v>
      </c>
      <c r="F1790" t="s">
        <v>38</v>
      </c>
      <c r="G1790" t="s">
        <v>30</v>
      </c>
      <c r="H1790">
        <v>3</v>
      </c>
      <c r="I1790">
        <v>1.2718</v>
      </c>
      <c r="J1790" t="s">
        <v>271</v>
      </c>
      <c r="K1790">
        <v>9554</v>
      </c>
      <c r="L1790">
        <v>9037</v>
      </c>
      <c r="M1790" t="str">
        <f t="shared" si="189"/>
        <v>Dog100OverACSR</v>
      </c>
      <c r="N1790" t="str">
        <f>+VLOOKUP(M1790,LineCode!$E:$F,2,0)</f>
        <v>3p_11kV_100_ACSR_Al_o</v>
      </c>
      <c r="R1790" t="s">
        <v>296</v>
      </c>
      <c r="S1790" t="str">
        <f t="shared" si="190"/>
        <v>Line.line_LUB_9554_9037</v>
      </c>
      <c r="T1790" t="str">
        <f t="shared" si="191"/>
        <v>Bus1=9554</v>
      </c>
      <c r="U1790" t="str">
        <f t="shared" si="192"/>
        <v>Bus2=9037</v>
      </c>
      <c r="V1790" t="str">
        <f t="shared" si="193"/>
        <v>phases=3</v>
      </c>
      <c r="W1790" t="str">
        <f t="shared" si="194"/>
        <v>Linecode=3p_11kV_100_ACSR_Al_o</v>
      </c>
      <c r="X1790" t="str">
        <f t="shared" si="195"/>
        <v>Length=1.2718</v>
      </c>
      <c r="Y1790" t="s">
        <v>307</v>
      </c>
    </row>
    <row r="1791" spans="1:25" x14ac:dyDescent="0.25">
      <c r="A1791" t="s">
        <v>47</v>
      </c>
      <c r="B1791">
        <v>11</v>
      </c>
      <c r="C1791" t="s">
        <v>37</v>
      </c>
      <c r="D1791">
        <v>100</v>
      </c>
      <c r="E1791" t="s">
        <v>27</v>
      </c>
      <c r="F1791" t="s">
        <v>38</v>
      </c>
      <c r="G1791" t="s">
        <v>30</v>
      </c>
      <c r="H1791">
        <v>3</v>
      </c>
      <c r="I1791">
        <v>0.31810899999999998</v>
      </c>
      <c r="J1791" t="s">
        <v>271</v>
      </c>
      <c r="K1791">
        <v>9037</v>
      </c>
      <c r="L1791">
        <v>9553</v>
      </c>
      <c r="M1791" t="str">
        <f t="shared" si="189"/>
        <v>Dog100OverACSR</v>
      </c>
      <c r="N1791" t="str">
        <f>+VLOOKUP(M1791,LineCode!$E:$F,2,0)</f>
        <v>3p_11kV_100_ACSR_Al_o</v>
      </c>
      <c r="R1791" t="s">
        <v>296</v>
      </c>
      <c r="S1791" t="str">
        <f t="shared" si="190"/>
        <v>Line.line_LUB_9037_9553</v>
      </c>
      <c r="T1791" t="str">
        <f t="shared" si="191"/>
        <v>Bus1=9037</v>
      </c>
      <c r="U1791" t="str">
        <f t="shared" si="192"/>
        <v>Bus2=9553</v>
      </c>
      <c r="V1791" t="str">
        <f t="shared" si="193"/>
        <v>phases=3</v>
      </c>
      <c r="W1791" t="str">
        <f t="shared" si="194"/>
        <v>Linecode=3p_11kV_100_ACSR_Al_o</v>
      </c>
      <c r="X1791" t="str">
        <f t="shared" si="195"/>
        <v>Length=0.318109</v>
      </c>
      <c r="Y1791" t="s">
        <v>307</v>
      </c>
    </row>
    <row r="1792" spans="1:25" x14ac:dyDescent="0.25">
      <c r="A1792" t="s">
        <v>47</v>
      </c>
      <c r="B1792">
        <v>11</v>
      </c>
      <c r="C1792" t="s">
        <v>37</v>
      </c>
      <c r="D1792">
        <v>100</v>
      </c>
      <c r="E1792" t="s">
        <v>27</v>
      </c>
      <c r="F1792" t="s">
        <v>38</v>
      </c>
      <c r="G1792" t="s">
        <v>30</v>
      </c>
      <c r="H1792">
        <v>3</v>
      </c>
      <c r="I1792">
        <v>48.6233</v>
      </c>
      <c r="J1792" t="s">
        <v>271</v>
      </c>
      <c r="K1792">
        <v>9553</v>
      </c>
      <c r="L1792">
        <v>9038</v>
      </c>
      <c r="M1792" t="str">
        <f t="shared" si="189"/>
        <v>Dog100OverACSR</v>
      </c>
      <c r="N1792" t="str">
        <f>+VLOOKUP(M1792,LineCode!$E:$F,2,0)</f>
        <v>3p_11kV_100_ACSR_Al_o</v>
      </c>
      <c r="R1792" t="s">
        <v>296</v>
      </c>
      <c r="S1792" t="str">
        <f t="shared" si="190"/>
        <v>Line.line_LUB_9553_9038</v>
      </c>
      <c r="T1792" t="str">
        <f t="shared" si="191"/>
        <v>Bus1=9553</v>
      </c>
      <c r="U1792" t="str">
        <f t="shared" si="192"/>
        <v>Bus2=9038</v>
      </c>
      <c r="V1792" t="str">
        <f t="shared" si="193"/>
        <v>phases=3</v>
      </c>
      <c r="W1792" t="str">
        <f t="shared" si="194"/>
        <v>Linecode=3p_11kV_100_ACSR_Al_o</v>
      </c>
      <c r="X1792" t="str">
        <f t="shared" si="195"/>
        <v>Length=48.6233</v>
      </c>
      <c r="Y1792" t="s">
        <v>307</v>
      </c>
    </row>
    <row r="1793" spans="1:25" x14ac:dyDescent="0.25">
      <c r="A1793" t="s">
        <v>47</v>
      </c>
      <c r="B1793">
        <v>11</v>
      </c>
      <c r="C1793" t="s">
        <v>37</v>
      </c>
      <c r="D1793">
        <v>100</v>
      </c>
      <c r="E1793" t="s">
        <v>27</v>
      </c>
      <c r="F1793" t="s">
        <v>38</v>
      </c>
      <c r="G1793" t="s">
        <v>30</v>
      </c>
      <c r="H1793">
        <v>3</v>
      </c>
      <c r="I1793">
        <v>50.120100000000001</v>
      </c>
      <c r="J1793" t="s">
        <v>271</v>
      </c>
      <c r="K1793">
        <v>9038</v>
      </c>
      <c r="L1793">
        <v>9552</v>
      </c>
      <c r="M1793" t="str">
        <f t="shared" si="189"/>
        <v>Dog100OverACSR</v>
      </c>
      <c r="N1793" t="str">
        <f>+VLOOKUP(M1793,LineCode!$E:$F,2,0)</f>
        <v>3p_11kV_100_ACSR_Al_o</v>
      </c>
      <c r="R1793" t="s">
        <v>296</v>
      </c>
      <c r="S1793" t="str">
        <f t="shared" si="190"/>
        <v>Line.line_LUB_9038_9552</v>
      </c>
      <c r="T1793" t="str">
        <f t="shared" si="191"/>
        <v>Bus1=9038</v>
      </c>
      <c r="U1793" t="str">
        <f t="shared" si="192"/>
        <v>Bus2=9552</v>
      </c>
      <c r="V1793" t="str">
        <f t="shared" si="193"/>
        <v>phases=3</v>
      </c>
      <c r="W1793" t="str">
        <f t="shared" si="194"/>
        <v>Linecode=3p_11kV_100_ACSR_Al_o</v>
      </c>
      <c r="X1793" t="str">
        <f t="shared" si="195"/>
        <v>Length=50.1201</v>
      </c>
      <c r="Y1793" t="s">
        <v>307</v>
      </c>
    </row>
    <row r="1794" spans="1:25" x14ac:dyDescent="0.25">
      <c r="A1794" t="s">
        <v>47</v>
      </c>
      <c r="B1794">
        <v>11</v>
      </c>
      <c r="C1794" t="s">
        <v>37</v>
      </c>
      <c r="D1794">
        <v>100</v>
      </c>
      <c r="E1794" t="s">
        <v>27</v>
      </c>
      <c r="F1794" t="s">
        <v>38</v>
      </c>
      <c r="G1794" t="s">
        <v>30</v>
      </c>
      <c r="H1794">
        <v>3</v>
      </c>
      <c r="I1794">
        <v>27.8889</v>
      </c>
      <c r="J1794" t="s">
        <v>271</v>
      </c>
      <c r="K1794">
        <v>9552</v>
      </c>
      <c r="L1794">
        <v>9039</v>
      </c>
      <c r="M1794" t="str">
        <f t="shared" ref="M1794:M1857" si="196">C1794&amp;D1794&amp;F1794&amp;G1794</f>
        <v>Dog100OverACSR</v>
      </c>
      <c r="N1794" t="str">
        <f>+VLOOKUP(M1794,LineCode!$E:$F,2,0)</f>
        <v>3p_11kV_100_ACSR_Al_o</v>
      </c>
      <c r="R1794" t="s">
        <v>296</v>
      </c>
      <c r="S1794" t="str">
        <f t="shared" si="190"/>
        <v>Line.line_LUB_9552_9039</v>
      </c>
      <c r="T1794" t="str">
        <f t="shared" si="191"/>
        <v>Bus1=9552</v>
      </c>
      <c r="U1794" t="str">
        <f t="shared" si="192"/>
        <v>Bus2=9039</v>
      </c>
      <c r="V1794" t="str">
        <f t="shared" si="193"/>
        <v>phases=3</v>
      </c>
      <c r="W1794" t="str">
        <f t="shared" si="194"/>
        <v>Linecode=3p_11kV_100_ACSR_Al_o</v>
      </c>
      <c r="X1794" t="str">
        <f t="shared" si="195"/>
        <v>Length=27.8889</v>
      </c>
      <c r="Y1794" t="s">
        <v>307</v>
      </c>
    </row>
    <row r="1795" spans="1:25" x14ac:dyDescent="0.25">
      <c r="A1795" t="s">
        <v>47</v>
      </c>
      <c r="B1795">
        <v>11</v>
      </c>
      <c r="C1795" t="s">
        <v>37</v>
      </c>
      <c r="D1795">
        <v>100</v>
      </c>
      <c r="E1795" t="s">
        <v>27</v>
      </c>
      <c r="F1795" t="s">
        <v>38</v>
      </c>
      <c r="G1795" t="s">
        <v>30</v>
      </c>
      <c r="H1795">
        <v>3</v>
      </c>
      <c r="I1795">
        <v>54.947800000000001</v>
      </c>
      <c r="J1795" t="s">
        <v>271</v>
      </c>
      <c r="K1795">
        <v>9039</v>
      </c>
      <c r="L1795">
        <v>9040</v>
      </c>
      <c r="M1795" t="str">
        <f t="shared" si="196"/>
        <v>Dog100OverACSR</v>
      </c>
      <c r="N1795" t="str">
        <f>+VLOOKUP(M1795,LineCode!$E:$F,2,0)</f>
        <v>3p_11kV_100_ACSR_Al_o</v>
      </c>
      <c r="R1795" t="s">
        <v>296</v>
      </c>
      <c r="S1795" t="str">
        <f t="shared" ref="S1795:S1858" si="197">"Line.line_"&amp;J1795&amp;"_"&amp;K1795&amp;"_"&amp;L1795</f>
        <v>Line.line_LUB_9039_9040</v>
      </c>
      <c r="T1795" t="str">
        <f t="shared" ref="T1795:T1858" si="198">"Bus1="&amp;K1795</f>
        <v>Bus1=9039</v>
      </c>
      <c r="U1795" t="str">
        <f t="shared" ref="U1795:U1858" si="199">"Bus2="&amp;L1795</f>
        <v>Bus2=9040</v>
      </c>
      <c r="V1795" t="str">
        <f t="shared" ref="V1795:V1858" si="200">"phases="&amp;H1795</f>
        <v>phases=3</v>
      </c>
      <c r="W1795" t="str">
        <f t="shared" ref="W1795:W1858" si="201">"Linecode="&amp;N1795</f>
        <v>Linecode=3p_11kV_100_ACSR_Al_o</v>
      </c>
      <c r="X1795" t="str">
        <f t="shared" ref="X1795:X1858" si="202">"Length="&amp;I1795</f>
        <v>Length=54.9478</v>
      </c>
      <c r="Y1795" t="s">
        <v>307</v>
      </c>
    </row>
    <row r="1796" spans="1:25" x14ac:dyDescent="0.25">
      <c r="A1796" t="s">
        <v>47</v>
      </c>
      <c r="B1796">
        <v>11</v>
      </c>
      <c r="C1796" t="s">
        <v>37</v>
      </c>
      <c r="D1796">
        <v>100</v>
      </c>
      <c r="E1796" t="s">
        <v>27</v>
      </c>
      <c r="F1796" t="s">
        <v>38</v>
      </c>
      <c r="G1796" t="s">
        <v>30</v>
      </c>
      <c r="H1796">
        <v>3</v>
      </c>
      <c r="I1796">
        <v>47.399299999999997</v>
      </c>
      <c r="J1796" t="s">
        <v>271</v>
      </c>
      <c r="K1796">
        <v>9040</v>
      </c>
      <c r="L1796">
        <v>9041</v>
      </c>
      <c r="M1796" t="str">
        <f t="shared" si="196"/>
        <v>Dog100OverACSR</v>
      </c>
      <c r="N1796" t="str">
        <f>+VLOOKUP(M1796,LineCode!$E:$F,2,0)</f>
        <v>3p_11kV_100_ACSR_Al_o</v>
      </c>
      <c r="R1796" t="s">
        <v>296</v>
      </c>
      <c r="S1796" t="str">
        <f t="shared" si="197"/>
        <v>Line.line_LUB_9040_9041</v>
      </c>
      <c r="T1796" t="str">
        <f t="shared" si="198"/>
        <v>Bus1=9040</v>
      </c>
      <c r="U1796" t="str">
        <f t="shared" si="199"/>
        <v>Bus2=9041</v>
      </c>
      <c r="V1796" t="str">
        <f t="shared" si="200"/>
        <v>phases=3</v>
      </c>
      <c r="W1796" t="str">
        <f t="shared" si="201"/>
        <v>Linecode=3p_11kV_100_ACSR_Al_o</v>
      </c>
      <c r="X1796" t="str">
        <f t="shared" si="202"/>
        <v>Length=47.3993</v>
      </c>
      <c r="Y1796" t="s">
        <v>307</v>
      </c>
    </row>
    <row r="1797" spans="1:25" x14ac:dyDescent="0.25">
      <c r="A1797" t="s">
        <v>47</v>
      </c>
      <c r="B1797">
        <v>11</v>
      </c>
      <c r="C1797" t="s">
        <v>37</v>
      </c>
      <c r="D1797">
        <v>100</v>
      </c>
      <c r="E1797" t="s">
        <v>27</v>
      </c>
      <c r="F1797" t="s">
        <v>38</v>
      </c>
      <c r="G1797" t="s">
        <v>30</v>
      </c>
      <c r="H1797">
        <v>3</v>
      </c>
      <c r="I1797">
        <v>9.8102999999999998</v>
      </c>
      <c r="J1797" t="s">
        <v>271</v>
      </c>
      <c r="K1797">
        <v>9041</v>
      </c>
      <c r="L1797">
        <v>9551</v>
      </c>
      <c r="M1797" t="str">
        <f t="shared" si="196"/>
        <v>Dog100OverACSR</v>
      </c>
      <c r="N1797" t="str">
        <f>+VLOOKUP(M1797,LineCode!$E:$F,2,0)</f>
        <v>3p_11kV_100_ACSR_Al_o</v>
      </c>
      <c r="R1797" t="s">
        <v>296</v>
      </c>
      <c r="S1797" t="str">
        <f t="shared" si="197"/>
        <v>Line.line_LUB_9041_9551</v>
      </c>
      <c r="T1797" t="str">
        <f t="shared" si="198"/>
        <v>Bus1=9041</v>
      </c>
      <c r="U1797" t="str">
        <f t="shared" si="199"/>
        <v>Bus2=9551</v>
      </c>
      <c r="V1797" t="str">
        <f t="shared" si="200"/>
        <v>phases=3</v>
      </c>
      <c r="W1797" t="str">
        <f t="shared" si="201"/>
        <v>Linecode=3p_11kV_100_ACSR_Al_o</v>
      </c>
      <c r="X1797" t="str">
        <f t="shared" si="202"/>
        <v>Length=9.8103</v>
      </c>
      <c r="Y1797" t="s">
        <v>307</v>
      </c>
    </row>
    <row r="1798" spans="1:25" x14ac:dyDescent="0.25">
      <c r="A1798" t="s">
        <v>47</v>
      </c>
      <c r="B1798">
        <v>11</v>
      </c>
      <c r="C1798" t="s">
        <v>37</v>
      </c>
      <c r="D1798">
        <v>100</v>
      </c>
      <c r="E1798" t="s">
        <v>27</v>
      </c>
      <c r="F1798" t="s">
        <v>38</v>
      </c>
      <c r="G1798" t="s">
        <v>30</v>
      </c>
      <c r="H1798">
        <v>3</v>
      </c>
      <c r="I1798">
        <v>2.71983</v>
      </c>
      <c r="J1798" t="s">
        <v>271</v>
      </c>
      <c r="K1798">
        <v>9551</v>
      </c>
      <c r="L1798">
        <v>9042</v>
      </c>
      <c r="M1798" t="str">
        <f t="shared" si="196"/>
        <v>Dog100OverACSR</v>
      </c>
      <c r="N1798" t="str">
        <f>+VLOOKUP(M1798,LineCode!$E:$F,2,0)</f>
        <v>3p_11kV_100_ACSR_Al_o</v>
      </c>
      <c r="R1798" t="s">
        <v>296</v>
      </c>
      <c r="S1798" t="str">
        <f t="shared" si="197"/>
        <v>Line.line_LUB_9551_9042</v>
      </c>
      <c r="T1798" t="str">
        <f t="shared" si="198"/>
        <v>Bus1=9551</v>
      </c>
      <c r="U1798" t="str">
        <f t="shared" si="199"/>
        <v>Bus2=9042</v>
      </c>
      <c r="V1798" t="str">
        <f t="shared" si="200"/>
        <v>phases=3</v>
      </c>
      <c r="W1798" t="str">
        <f t="shared" si="201"/>
        <v>Linecode=3p_11kV_100_ACSR_Al_o</v>
      </c>
      <c r="X1798" t="str">
        <f t="shared" si="202"/>
        <v>Length=2.71983</v>
      </c>
      <c r="Y1798" t="s">
        <v>307</v>
      </c>
    </row>
    <row r="1799" spans="1:25" x14ac:dyDescent="0.25">
      <c r="A1799" t="s">
        <v>47</v>
      </c>
      <c r="B1799">
        <v>11</v>
      </c>
      <c r="C1799" t="s">
        <v>37</v>
      </c>
      <c r="D1799">
        <v>100</v>
      </c>
      <c r="E1799" t="s">
        <v>27</v>
      </c>
      <c r="F1799" t="s">
        <v>38</v>
      </c>
      <c r="G1799" t="s">
        <v>30</v>
      </c>
      <c r="H1799">
        <v>3</v>
      </c>
      <c r="I1799">
        <v>7.7682000000000002</v>
      </c>
      <c r="J1799" t="s">
        <v>271</v>
      </c>
      <c r="K1799">
        <v>9042</v>
      </c>
      <c r="L1799">
        <v>9550</v>
      </c>
      <c r="M1799" t="str">
        <f t="shared" si="196"/>
        <v>Dog100OverACSR</v>
      </c>
      <c r="N1799" t="str">
        <f>+VLOOKUP(M1799,LineCode!$E:$F,2,0)</f>
        <v>3p_11kV_100_ACSR_Al_o</v>
      </c>
      <c r="R1799" t="s">
        <v>296</v>
      </c>
      <c r="S1799" t="str">
        <f t="shared" si="197"/>
        <v>Line.line_LUB_9042_9550</v>
      </c>
      <c r="T1799" t="str">
        <f t="shared" si="198"/>
        <v>Bus1=9042</v>
      </c>
      <c r="U1799" t="str">
        <f t="shared" si="199"/>
        <v>Bus2=9550</v>
      </c>
      <c r="V1799" t="str">
        <f t="shared" si="200"/>
        <v>phases=3</v>
      </c>
      <c r="W1799" t="str">
        <f t="shared" si="201"/>
        <v>Linecode=3p_11kV_100_ACSR_Al_o</v>
      </c>
      <c r="X1799" t="str">
        <f t="shared" si="202"/>
        <v>Length=7.7682</v>
      </c>
      <c r="Y1799" t="s">
        <v>307</v>
      </c>
    </row>
    <row r="1800" spans="1:25" x14ac:dyDescent="0.25">
      <c r="A1800" t="s">
        <v>47</v>
      </c>
      <c r="B1800">
        <v>11</v>
      </c>
      <c r="C1800" t="s">
        <v>37</v>
      </c>
      <c r="D1800">
        <v>100</v>
      </c>
      <c r="E1800" t="s">
        <v>27</v>
      </c>
      <c r="F1800" t="s">
        <v>38</v>
      </c>
      <c r="G1800" t="s">
        <v>30</v>
      </c>
      <c r="H1800">
        <v>3</v>
      </c>
      <c r="I1800">
        <v>209.21199999999999</v>
      </c>
      <c r="J1800" t="s">
        <v>271</v>
      </c>
      <c r="K1800">
        <v>9550</v>
      </c>
      <c r="L1800">
        <v>9549</v>
      </c>
      <c r="M1800" t="str">
        <f t="shared" si="196"/>
        <v>Dog100OverACSR</v>
      </c>
      <c r="N1800" t="str">
        <f>+VLOOKUP(M1800,LineCode!$E:$F,2,0)</f>
        <v>3p_11kV_100_ACSR_Al_o</v>
      </c>
      <c r="R1800" t="s">
        <v>296</v>
      </c>
      <c r="S1800" t="str">
        <f t="shared" si="197"/>
        <v>Line.line_LUB_9550_9549</v>
      </c>
      <c r="T1800" t="str">
        <f t="shared" si="198"/>
        <v>Bus1=9550</v>
      </c>
      <c r="U1800" t="str">
        <f t="shared" si="199"/>
        <v>Bus2=9549</v>
      </c>
      <c r="V1800" t="str">
        <f t="shared" si="200"/>
        <v>phases=3</v>
      </c>
      <c r="W1800" t="str">
        <f t="shared" si="201"/>
        <v>Linecode=3p_11kV_100_ACSR_Al_o</v>
      </c>
      <c r="X1800" t="str">
        <f t="shared" si="202"/>
        <v>Length=209.212</v>
      </c>
      <c r="Y1800" t="s">
        <v>307</v>
      </c>
    </row>
    <row r="1801" spans="1:25" x14ac:dyDescent="0.25">
      <c r="A1801" t="s">
        <v>47</v>
      </c>
      <c r="B1801">
        <v>11</v>
      </c>
      <c r="C1801" t="s">
        <v>37</v>
      </c>
      <c r="D1801">
        <v>100</v>
      </c>
      <c r="E1801" t="s">
        <v>27</v>
      </c>
      <c r="F1801" t="s">
        <v>38</v>
      </c>
      <c r="G1801" t="s">
        <v>30</v>
      </c>
      <c r="H1801">
        <v>3</v>
      </c>
      <c r="I1801">
        <v>5.7264699999999999</v>
      </c>
      <c r="J1801" t="s">
        <v>271</v>
      </c>
      <c r="K1801">
        <v>9549</v>
      </c>
      <c r="L1801">
        <v>9043</v>
      </c>
      <c r="M1801" t="str">
        <f t="shared" si="196"/>
        <v>Dog100OverACSR</v>
      </c>
      <c r="N1801" t="str">
        <f>+VLOOKUP(M1801,LineCode!$E:$F,2,0)</f>
        <v>3p_11kV_100_ACSR_Al_o</v>
      </c>
      <c r="R1801" t="s">
        <v>296</v>
      </c>
      <c r="S1801" t="str">
        <f t="shared" si="197"/>
        <v>Line.line_LUB_9549_9043</v>
      </c>
      <c r="T1801" t="str">
        <f t="shared" si="198"/>
        <v>Bus1=9549</v>
      </c>
      <c r="U1801" t="str">
        <f t="shared" si="199"/>
        <v>Bus2=9043</v>
      </c>
      <c r="V1801" t="str">
        <f t="shared" si="200"/>
        <v>phases=3</v>
      </c>
      <c r="W1801" t="str">
        <f t="shared" si="201"/>
        <v>Linecode=3p_11kV_100_ACSR_Al_o</v>
      </c>
      <c r="X1801" t="str">
        <f t="shared" si="202"/>
        <v>Length=5.72647</v>
      </c>
      <c r="Y1801" t="s">
        <v>307</v>
      </c>
    </row>
    <row r="1802" spans="1:25" x14ac:dyDescent="0.25">
      <c r="A1802" t="s">
        <v>47</v>
      </c>
      <c r="B1802">
        <v>11</v>
      </c>
      <c r="C1802" t="s">
        <v>37</v>
      </c>
      <c r="D1802">
        <v>100</v>
      </c>
      <c r="E1802" t="s">
        <v>27</v>
      </c>
      <c r="F1802" t="s">
        <v>38</v>
      </c>
      <c r="G1802" t="s">
        <v>30</v>
      </c>
      <c r="H1802">
        <v>3</v>
      </c>
      <c r="I1802">
        <v>61.731900000000003</v>
      </c>
      <c r="J1802" t="s">
        <v>271</v>
      </c>
      <c r="K1802">
        <v>9043</v>
      </c>
      <c r="L1802">
        <v>9407</v>
      </c>
      <c r="M1802" t="str">
        <f t="shared" si="196"/>
        <v>Dog100OverACSR</v>
      </c>
      <c r="N1802" t="str">
        <f>+VLOOKUP(M1802,LineCode!$E:$F,2,0)</f>
        <v>3p_11kV_100_ACSR_Al_o</v>
      </c>
      <c r="R1802" t="s">
        <v>296</v>
      </c>
      <c r="S1802" t="str">
        <f t="shared" si="197"/>
        <v>Line.line_LUB_9043_9407</v>
      </c>
      <c r="T1802" t="str">
        <f t="shared" si="198"/>
        <v>Bus1=9043</v>
      </c>
      <c r="U1802" t="str">
        <f t="shared" si="199"/>
        <v>Bus2=9407</v>
      </c>
      <c r="V1802" t="str">
        <f t="shared" si="200"/>
        <v>phases=3</v>
      </c>
      <c r="W1802" t="str">
        <f t="shared" si="201"/>
        <v>Linecode=3p_11kV_100_ACSR_Al_o</v>
      </c>
      <c r="X1802" t="str">
        <f t="shared" si="202"/>
        <v>Length=61.7319</v>
      </c>
      <c r="Y1802" t="s">
        <v>307</v>
      </c>
    </row>
    <row r="1803" spans="1:25" x14ac:dyDescent="0.25">
      <c r="A1803" t="s">
        <v>47</v>
      </c>
      <c r="B1803">
        <v>11</v>
      </c>
      <c r="C1803" t="s">
        <v>37</v>
      </c>
      <c r="D1803">
        <v>100</v>
      </c>
      <c r="E1803" t="s">
        <v>27</v>
      </c>
      <c r="F1803" t="s">
        <v>38</v>
      </c>
      <c r="G1803" t="s">
        <v>30</v>
      </c>
      <c r="H1803">
        <v>3</v>
      </c>
      <c r="I1803">
        <v>0.42666100000000001</v>
      </c>
      <c r="J1803" t="s">
        <v>271</v>
      </c>
      <c r="K1803">
        <v>9407</v>
      </c>
      <c r="L1803">
        <v>9545</v>
      </c>
      <c r="M1803" t="str">
        <f t="shared" si="196"/>
        <v>Dog100OverACSR</v>
      </c>
      <c r="N1803" t="str">
        <f>+VLOOKUP(M1803,LineCode!$E:$F,2,0)</f>
        <v>3p_11kV_100_ACSR_Al_o</v>
      </c>
      <c r="R1803" t="s">
        <v>296</v>
      </c>
      <c r="S1803" t="str">
        <f t="shared" si="197"/>
        <v>Line.line_LUB_9407_9545</v>
      </c>
      <c r="T1803" t="str">
        <f t="shared" si="198"/>
        <v>Bus1=9407</v>
      </c>
      <c r="U1803" t="str">
        <f t="shared" si="199"/>
        <v>Bus2=9545</v>
      </c>
      <c r="V1803" t="str">
        <f t="shared" si="200"/>
        <v>phases=3</v>
      </c>
      <c r="W1803" t="str">
        <f t="shared" si="201"/>
        <v>Linecode=3p_11kV_100_ACSR_Al_o</v>
      </c>
      <c r="X1803" t="str">
        <f t="shared" si="202"/>
        <v>Length=0.426661</v>
      </c>
      <c r="Y1803" t="s">
        <v>307</v>
      </c>
    </row>
    <row r="1804" spans="1:25" x14ac:dyDescent="0.25">
      <c r="A1804" t="s">
        <v>47</v>
      </c>
      <c r="B1804">
        <v>11</v>
      </c>
      <c r="C1804" t="s">
        <v>37</v>
      </c>
      <c r="D1804">
        <v>100</v>
      </c>
      <c r="E1804" t="s">
        <v>27</v>
      </c>
      <c r="F1804" t="s">
        <v>38</v>
      </c>
      <c r="G1804" t="s">
        <v>30</v>
      </c>
      <c r="H1804">
        <v>3</v>
      </c>
      <c r="I1804">
        <v>36.458399999999997</v>
      </c>
      <c r="J1804" t="s">
        <v>271</v>
      </c>
      <c r="K1804">
        <v>9544</v>
      </c>
      <c r="L1804">
        <v>9044</v>
      </c>
      <c r="M1804" t="str">
        <f t="shared" si="196"/>
        <v>Dog100OverACSR</v>
      </c>
      <c r="N1804" t="str">
        <f>+VLOOKUP(M1804,LineCode!$E:$F,2,0)</f>
        <v>3p_11kV_100_ACSR_Al_o</v>
      </c>
      <c r="R1804" t="s">
        <v>296</v>
      </c>
      <c r="S1804" t="str">
        <f t="shared" si="197"/>
        <v>Line.line_LUB_9544_9044</v>
      </c>
      <c r="T1804" t="str">
        <f t="shared" si="198"/>
        <v>Bus1=9544</v>
      </c>
      <c r="U1804" t="str">
        <f t="shared" si="199"/>
        <v>Bus2=9044</v>
      </c>
      <c r="V1804" t="str">
        <f t="shared" si="200"/>
        <v>phases=3</v>
      </c>
      <c r="W1804" t="str">
        <f t="shared" si="201"/>
        <v>Linecode=3p_11kV_100_ACSR_Al_o</v>
      </c>
      <c r="X1804" t="str">
        <f t="shared" si="202"/>
        <v>Length=36.4584</v>
      </c>
      <c r="Y1804" t="s">
        <v>307</v>
      </c>
    </row>
    <row r="1805" spans="1:25" x14ac:dyDescent="0.25">
      <c r="A1805" t="s">
        <v>47</v>
      </c>
      <c r="B1805">
        <v>11</v>
      </c>
      <c r="C1805" t="s">
        <v>37</v>
      </c>
      <c r="D1805">
        <v>100</v>
      </c>
      <c r="E1805" t="s">
        <v>27</v>
      </c>
      <c r="F1805" t="s">
        <v>38</v>
      </c>
      <c r="G1805" t="s">
        <v>30</v>
      </c>
      <c r="H1805">
        <v>3</v>
      </c>
      <c r="I1805">
        <v>48.256900000000002</v>
      </c>
      <c r="J1805" t="s">
        <v>271</v>
      </c>
      <c r="K1805">
        <v>9545</v>
      </c>
      <c r="L1805">
        <v>9544</v>
      </c>
      <c r="M1805" t="str">
        <f t="shared" si="196"/>
        <v>Dog100OverACSR</v>
      </c>
      <c r="N1805" t="str">
        <f>+VLOOKUP(M1805,LineCode!$E:$F,2,0)</f>
        <v>3p_11kV_100_ACSR_Al_o</v>
      </c>
      <c r="R1805" t="s">
        <v>296</v>
      </c>
      <c r="S1805" t="str">
        <f t="shared" si="197"/>
        <v>Line.line_LUB_9545_9544</v>
      </c>
      <c r="T1805" t="str">
        <f t="shared" si="198"/>
        <v>Bus1=9545</v>
      </c>
      <c r="U1805" t="str">
        <f t="shared" si="199"/>
        <v>Bus2=9544</v>
      </c>
      <c r="V1805" t="str">
        <f t="shared" si="200"/>
        <v>phases=3</v>
      </c>
      <c r="W1805" t="str">
        <f t="shared" si="201"/>
        <v>Linecode=3p_11kV_100_ACSR_Al_o</v>
      </c>
      <c r="X1805" t="str">
        <f t="shared" si="202"/>
        <v>Length=48.2569</v>
      </c>
      <c r="Y1805" t="s">
        <v>307</v>
      </c>
    </row>
    <row r="1806" spans="1:25" x14ac:dyDescent="0.25">
      <c r="A1806" t="s">
        <v>47</v>
      </c>
      <c r="B1806">
        <v>11</v>
      </c>
      <c r="C1806" t="s">
        <v>37</v>
      </c>
      <c r="D1806">
        <v>100</v>
      </c>
      <c r="E1806" t="s">
        <v>27</v>
      </c>
      <c r="F1806" t="s">
        <v>38</v>
      </c>
      <c r="G1806" t="s">
        <v>30</v>
      </c>
      <c r="H1806">
        <v>3</v>
      </c>
      <c r="I1806">
        <v>36.263599999999997</v>
      </c>
      <c r="J1806" t="s">
        <v>271</v>
      </c>
      <c r="K1806">
        <v>9044</v>
      </c>
      <c r="L1806">
        <v>9543</v>
      </c>
      <c r="M1806" t="str">
        <f t="shared" si="196"/>
        <v>Dog100OverACSR</v>
      </c>
      <c r="N1806" t="str">
        <f>+VLOOKUP(M1806,LineCode!$E:$F,2,0)</f>
        <v>3p_11kV_100_ACSR_Al_o</v>
      </c>
      <c r="R1806" t="s">
        <v>296</v>
      </c>
      <c r="S1806" t="str">
        <f t="shared" si="197"/>
        <v>Line.line_LUB_9044_9543</v>
      </c>
      <c r="T1806" t="str">
        <f t="shared" si="198"/>
        <v>Bus1=9044</v>
      </c>
      <c r="U1806" t="str">
        <f t="shared" si="199"/>
        <v>Bus2=9543</v>
      </c>
      <c r="V1806" t="str">
        <f t="shared" si="200"/>
        <v>phases=3</v>
      </c>
      <c r="W1806" t="str">
        <f t="shared" si="201"/>
        <v>Linecode=3p_11kV_100_ACSR_Al_o</v>
      </c>
      <c r="X1806" t="str">
        <f t="shared" si="202"/>
        <v>Length=36.2636</v>
      </c>
      <c r="Y1806" t="s">
        <v>307</v>
      </c>
    </row>
    <row r="1807" spans="1:25" x14ac:dyDescent="0.25">
      <c r="A1807" t="s">
        <v>47</v>
      </c>
      <c r="B1807">
        <v>11</v>
      </c>
      <c r="C1807" t="s">
        <v>37</v>
      </c>
      <c r="D1807">
        <v>100</v>
      </c>
      <c r="E1807" t="s">
        <v>27</v>
      </c>
      <c r="F1807" t="s">
        <v>38</v>
      </c>
      <c r="G1807" t="s">
        <v>30</v>
      </c>
      <c r="H1807">
        <v>3</v>
      </c>
      <c r="I1807">
        <v>23.126999999999999</v>
      </c>
      <c r="J1807" t="s">
        <v>271</v>
      </c>
      <c r="K1807">
        <v>9543</v>
      </c>
      <c r="L1807">
        <v>9045</v>
      </c>
      <c r="M1807" t="str">
        <f t="shared" si="196"/>
        <v>Dog100OverACSR</v>
      </c>
      <c r="N1807" t="str">
        <f>+VLOOKUP(M1807,LineCode!$E:$F,2,0)</f>
        <v>3p_11kV_100_ACSR_Al_o</v>
      </c>
      <c r="R1807" t="s">
        <v>296</v>
      </c>
      <c r="S1807" t="str">
        <f t="shared" si="197"/>
        <v>Line.line_LUB_9543_9045</v>
      </c>
      <c r="T1807" t="str">
        <f t="shared" si="198"/>
        <v>Bus1=9543</v>
      </c>
      <c r="U1807" t="str">
        <f t="shared" si="199"/>
        <v>Bus2=9045</v>
      </c>
      <c r="V1807" t="str">
        <f t="shared" si="200"/>
        <v>phases=3</v>
      </c>
      <c r="W1807" t="str">
        <f t="shared" si="201"/>
        <v>Linecode=3p_11kV_100_ACSR_Al_o</v>
      </c>
      <c r="X1807" t="str">
        <f t="shared" si="202"/>
        <v>Length=23.127</v>
      </c>
      <c r="Y1807" t="s">
        <v>307</v>
      </c>
    </row>
    <row r="1808" spans="1:25" x14ac:dyDescent="0.25">
      <c r="A1808" t="s">
        <v>47</v>
      </c>
      <c r="B1808">
        <v>11</v>
      </c>
      <c r="C1808" t="s">
        <v>37</v>
      </c>
      <c r="D1808">
        <v>100</v>
      </c>
      <c r="E1808" t="s">
        <v>27</v>
      </c>
      <c r="F1808" t="s">
        <v>38</v>
      </c>
      <c r="G1808" t="s">
        <v>30</v>
      </c>
      <c r="H1808">
        <v>3</v>
      </c>
      <c r="I1808">
        <v>43.934899999999999</v>
      </c>
      <c r="J1808" t="s">
        <v>271</v>
      </c>
      <c r="K1808">
        <v>9045</v>
      </c>
      <c r="L1808">
        <v>9046</v>
      </c>
      <c r="M1808" t="str">
        <f t="shared" si="196"/>
        <v>Dog100OverACSR</v>
      </c>
      <c r="N1808" t="str">
        <f>+VLOOKUP(M1808,LineCode!$E:$F,2,0)</f>
        <v>3p_11kV_100_ACSR_Al_o</v>
      </c>
      <c r="R1808" t="s">
        <v>296</v>
      </c>
      <c r="S1808" t="str">
        <f t="shared" si="197"/>
        <v>Line.line_LUB_9045_9046</v>
      </c>
      <c r="T1808" t="str">
        <f t="shared" si="198"/>
        <v>Bus1=9045</v>
      </c>
      <c r="U1808" t="str">
        <f t="shared" si="199"/>
        <v>Bus2=9046</v>
      </c>
      <c r="V1808" t="str">
        <f t="shared" si="200"/>
        <v>phases=3</v>
      </c>
      <c r="W1808" t="str">
        <f t="shared" si="201"/>
        <v>Linecode=3p_11kV_100_ACSR_Al_o</v>
      </c>
      <c r="X1808" t="str">
        <f t="shared" si="202"/>
        <v>Length=43.9349</v>
      </c>
      <c r="Y1808" t="s">
        <v>307</v>
      </c>
    </row>
    <row r="1809" spans="1:25" x14ac:dyDescent="0.25">
      <c r="A1809" t="s">
        <v>47</v>
      </c>
      <c r="B1809">
        <v>11</v>
      </c>
      <c r="C1809" t="s">
        <v>37</v>
      </c>
      <c r="D1809">
        <v>100</v>
      </c>
      <c r="E1809" t="s">
        <v>27</v>
      </c>
      <c r="F1809" t="s">
        <v>38</v>
      </c>
      <c r="G1809" t="s">
        <v>30</v>
      </c>
      <c r="H1809">
        <v>3</v>
      </c>
      <c r="I1809">
        <v>15.060499999999999</v>
      </c>
      <c r="J1809" t="s">
        <v>271</v>
      </c>
      <c r="K1809">
        <v>9046</v>
      </c>
      <c r="L1809">
        <v>9047</v>
      </c>
      <c r="M1809" t="str">
        <f t="shared" si="196"/>
        <v>Dog100OverACSR</v>
      </c>
      <c r="N1809" t="str">
        <f>+VLOOKUP(M1809,LineCode!$E:$F,2,0)</f>
        <v>3p_11kV_100_ACSR_Al_o</v>
      </c>
      <c r="R1809" t="s">
        <v>296</v>
      </c>
      <c r="S1809" t="str">
        <f t="shared" si="197"/>
        <v>Line.line_LUB_9046_9047</v>
      </c>
      <c r="T1809" t="str">
        <f t="shared" si="198"/>
        <v>Bus1=9046</v>
      </c>
      <c r="U1809" t="str">
        <f t="shared" si="199"/>
        <v>Bus2=9047</v>
      </c>
      <c r="V1809" t="str">
        <f t="shared" si="200"/>
        <v>phases=3</v>
      </c>
      <c r="W1809" t="str">
        <f t="shared" si="201"/>
        <v>Linecode=3p_11kV_100_ACSR_Al_o</v>
      </c>
      <c r="X1809" t="str">
        <f t="shared" si="202"/>
        <v>Length=15.0605</v>
      </c>
      <c r="Y1809" t="s">
        <v>307</v>
      </c>
    </row>
    <row r="1810" spans="1:25" x14ac:dyDescent="0.25">
      <c r="A1810" t="s">
        <v>47</v>
      </c>
      <c r="B1810">
        <v>11</v>
      </c>
      <c r="C1810" t="s">
        <v>37</v>
      </c>
      <c r="D1810">
        <v>100</v>
      </c>
      <c r="E1810" t="s">
        <v>27</v>
      </c>
      <c r="F1810" t="s">
        <v>38</v>
      </c>
      <c r="G1810" t="s">
        <v>30</v>
      </c>
      <c r="H1810">
        <v>3</v>
      </c>
      <c r="I1810">
        <v>0.99196899999999999</v>
      </c>
      <c r="J1810" t="s">
        <v>271</v>
      </c>
      <c r="K1810">
        <v>9047</v>
      </c>
      <c r="L1810">
        <v>9542</v>
      </c>
      <c r="M1810" t="str">
        <f t="shared" si="196"/>
        <v>Dog100OverACSR</v>
      </c>
      <c r="N1810" t="str">
        <f>+VLOOKUP(M1810,LineCode!$E:$F,2,0)</f>
        <v>3p_11kV_100_ACSR_Al_o</v>
      </c>
      <c r="R1810" t="s">
        <v>296</v>
      </c>
      <c r="S1810" t="str">
        <f t="shared" si="197"/>
        <v>Line.line_LUB_9047_9542</v>
      </c>
      <c r="T1810" t="str">
        <f t="shared" si="198"/>
        <v>Bus1=9047</v>
      </c>
      <c r="U1810" t="str">
        <f t="shared" si="199"/>
        <v>Bus2=9542</v>
      </c>
      <c r="V1810" t="str">
        <f t="shared" si="200"/>
        <v>phases=3</v>
      </c>
      <c r="W1810" t="str">
        <f t="shared" si="201"/>
        <v>Linecode=3p_11kV_100_ACSR_Al_o</v>
      </c>
      <c r="X1810" t="str">
        <f t="shared" si="202"/>
        <v>Length=0.991969</v>
      </c>
      <c r="Y1810" t="s">
        <v>307</v>
      </c>
    </row>
    <row r="1811" spans="1:25" x14ac:dyDescent="0.25">
      <c r="A1811" t="s">
        <v>47</v>
      </c>
      <c r="B1811">
        <v>11</v>
      </c>
      <c r="C1811" t="s">
        <v>37</v>
      </c>
      <c r="D1811">
        <v>100</v>
      </c>
      <c r="E1811" t="s">
        <v>27</v>
      </c>
      <c r="F1811" t="s">
        <v>38</v>
      </c>
      <c r="G1811" t="s">
        <v>30</v>
      </c>
      <c r="H1811">
        <v>3</v>
      </c>
      <c r="I1811">
        <v>30.579699999999999</v>
      </c>
      <c r="J1811" t="s">
        <v>271</v>
      </c>
      <c r="K1811">
        <v>9542</v>
      </c>
      <c r="L1811">
        <v>9048</v>
      </c>
      <c r="M1811" t="str">
        <f t="shared" si="196"/>
        <v>Dog100OverACSR</v>
      </c>
      <c r="N1811" t="str">
        <f>+VLOOKUP(M1811,LineCode!$E:$F,2,0)</f>
        <v>3p_11kV_100_ACSR_Al_o</v>
      </c>
      <c r="R1811" t="s">
        <v>296</v>
      </c>
      <c r="S1811" t="str">
        <f t="shared" si="197"/>
        <v>Line.line_LUB_9542_9048</v>
      </c>
      <c r="T1811" t="str">
        <f t="shared" si="198"/>
        <v>Bus1=9542</v>
      </c>
      <c r="U1811" t="str">
        <f t="shared" si="199"/>
        <v>Bus2=9048</v>
      </c>
      <c r="V1811" t="str">
        <f t="shared" si="200"/>
        <v>phases=3</v>
      </c>
      <c r="W1811" t="str">
        <f t="shared" si="201"/>
        <v>Linecode=3p_11kV_100_ACSR_Al_o</v>
      </c>
      <c r="X1811" t="str">
        <f t="shared" si="202"/>
        <v>Length=30.5797</v>
      </c>
      <c r="Y1811" t="s">
        <v>307</v>
      </c>
    </row>
    <row r="1812" spans="1:25" x14ac:dyDescent="0.25">
      <c r="A1812" t="s">
        <v>47</v>
      </c>
      <c r="B1812">
        <v>11</v>
      </c>
      <c r="C1812" t="s">
        <v>37</v>
      </c>
      <c r="D1812">
        <v>100</v>
      </c>
      <c r="E1812" t="s">
        <v>27</v>
      </c>
      <c r="F1812" t="s">
        <v>38</v>
      </c>
      <c r="G1812" t="s">
        <v>30</v>
      </c>
      <c r="H1812">
        <v>3</v>
      </c>
      <c r="I1812">
        <v>33.978099999999998</v>
      </c>
      <c r="J1812" t="s">
        <v>271</v>
      </c>
      <c r="K1812">
        <v>9048</v>
      </c>
      <c r="L1812">
        <v>9540</v>
      </c>
      <c r="M1812" t="str">
        <f t="shared" si="196"/>
        <v>Dog100OverACSR</v>
      </c>
      <c r="N1812" t="str">
        <f>+VLOOKUP(M1812,LineCode!$E:$F,2,0)</f>
        <v>3p_11kV_100_ACSR_Al_o</v>
      </c>
      <c r="R1812" t="s">
        <v>296</v>
      </c>
      <c r="S1812" t="str">
        <f t="shared" si="197"/>
        <v>Line.line_LUB_9048_9540</v>
      </c>
      <c r="T1812" t="str">
        <f t="shared" si="198"/>
        <v>Bus1=9048</v>
      </c>
      <c r="U1812" t="str">
        <f t="shared" si="199"/>
        <v>Bus2=9540</v>
      </c>
      <c r="V1812" t="str">
        <f t="shared" si="200"/>
        <v>phases=3</v>
      </c>
      <c r="W1812" t="str">
        <f t="shared" si="201"/>
        <v>Linecode=3p_11kV_100_ACSR_Al_o</v>
      </c>
      <c r="X1812" t="str">
        <f t="shared" si="202"/>
        <v>Length=33.9781</v>
      </c>
      <c r="Y1812" t="s">
        <v>307</v>
      </c>
    </row>
    <row r="1813" spans="1:25" x14ac:dyDescent="0.25">
      <c r="A1813" t="s">
        <v>47</v>
      </c>
      <c r="B1813">
        <v>11</v>
      </c>
      <c r="C1813" t="s">
        <v>37</v>
      </c>
      <c r="D1813">
        <v>100</v>
      </c>
      <c r="E1813" t="s">
        <v>27</v>
      </c>
      <c r="F1813" t="s">
        <v>38</v>
      </c>
      <c r="G1813" t="s">
        <v>30</v>
      </c>
      <c r="H1813">
        <v>3</v>
      </c>
      <c r="I1813">
        <v>0.29329300000000003</v>
      </c>
      <c r="J1813" t="s">
        <v>271</v>
      </c>
      <c r="K1813">
        <v>9540</v>
      </c>
      <c r="L1813">
        <v>9049</v>
      </c>
      <c r="M1813" t="str">
        <f t="shared" si="196"/>
        <v>Dog100OverACSR</v>
      </c>
      <c r="N1813" t="str">
        <f>+VLOOKUP(M1813,LineCode!$E:$F,2,0)</f>
        <v>3p_11kV_100_ACSR_Al_o</v>
      </c>
      <c r="R1813" t="s">
        <v>296</v>
      </c>
      <c r="S1813" t="str">
        <f t="shared" si="197"/>
        <v>Line.line_LUB_9540_9049</v>
      </c>
      <c r="T1813" t="str">
        <f t="shared" si="198"/>
        <v>Bus1=9540</v>
      </c>
      <c r="U1813" t="str">
        <f t="shared" si="199"/>
        <v>Bus2=9049</v>
      </c>
      <c r="V1813" t="str">
        <f t="shared" si="200"/>
        <v>phases=3</v>
      </c>
      <c r="W1813" t="str">
        <f t="shared" si="201"/>
        <v>Linecode=3p_11kV_100_ACSR_Al_o</v>
      </c>
      <c r="X1813" t="str">
        <f t="shared" si="202"/>
        <v>Length=0.293293</v>
      </c>
      <c r="Y1813" t="s">
        <v>307</v>
      </c>
    </row>
    <row r="1814" spans="1:25" x14ac:dyDescent="0.25">
      <c r="A1814" t="s">
        <v>47</v>
      </c>
      <c r="B1814">
        <v>11</v>
      </c>
      <c r="C1814" t="s">
        <v>37</v>
      </c>
      <c r="D1814">
        <v>100</v>
      </c>
      <c r="E1814" t="s">
        <v>27</v>
      </c>
      <c r="F1814" t="s">
        <v>38</v>
      </c>
      <c r="G1814" t="s">
        <v>30</v>
      </c>
      <c r="H1814">
        <v>3</v>
      </c>
      <c r="I1814">
        <v>2.94842</v>
      </c>
      <c r="J1814" t="s">
        <v>271</v>
      </c>
      <c r="K1814">
        <v>9049</v>
      </c>
      <c r="L1814">
        <v>9539</v>
      </c>
      <c r="M1814" t="str">
        <f t="shared" si="196"/>
        <v>Dog100OverACSR</v>
      </c>
      <c r="N1814" t="str">
        <f>+VLOOKUP(M1814,LineCode!$E:$F,2,0)</f>
        <v>3p_11kV_100_ACSR_Al_o</v>
      </c>
      <c r="R1814" t="s">
        <v>296</v>
      </c>
      <c r="S1814" t="str">
        <f t="shared" si="197"/>
        <v>Line.line_LUB_9049_9539</v>
      </c>
      <c r="T1814" t="str">
        <f t="shared" si="198"/>
        <v>Bus1=9049</v>
      </c>
      <c r="U1814" t="str">
        <f t="shared" si="199"/>
        <v>Bus2=9539</v>
      </c>
      <c r="V1814" t="str">
        <f t="shared" si="200"/>
        <v>phases=3</v>
      </c>
      <c r="W1814" t="str">
        <f t="shared" si="201"/>
        <v>Linecode=3p_11kV_100_ACSR_Al_o</v>
      </c>
      <c r="X1814" t="str">
        <f t="shared" si="202"/>
        <v>Length=2.94842</v>
      </c>
      <c r="Y1814" t="s">
        <v>307</v>
      </c>
    </row>
    <row r="1815" spans="1:25" x14ac:dyDescent="0.25">
      <c r="A1815" t="s">
        <v>47</v>
      </c>
      <c r="B1815">
        <v>11</v>
      </c>
      <c r="C1815" t="s">
        <v>37</v>
      </c>
      <c r="D1815">
        <v>100</v>
      </c>
      <c r="E1815" t="s">
        <v>27</v>
      </c>
      <c r="F1815" t="s">
        <v>38</v>
      </c>
      <c r="G1815" t="s">
        <v>30</v>
      </c>
      <c r="H1815">
        <v>3</v>
      </c>
      <c r="I1815">
        <v>20.556999999999999</v>
      </c>
      <c r="J1815" t="s">
        <v>271</v>
      </c>
      <c r="K1815">
        <v>9538</v>
      </c>
      <c r="L1815">
        <v>9050</v>
      </c>
      <c r="M1815" t="str">
        <f t="shared" si="196"/>
        <v>Dog100OverACSR</v>
      </c>
      <c r="N1815" t="str">
        <f>+VLOOKUP(M1815,LineCode!$E:$F,2,0)</f>
        <v>3p_11kV_100_ACSR_Al_o</v>
      </c>
      <c r="R1815" t="s">
        <v>296</v>
      </c>
      <c r="S1815" t="str">
        <f t="shared" si="197"/>
        <v>Line.line_LUB_9538_9050</v>
      </c>
      <c r="T1815" t="str">
        <f t="shared" si="198"/>
        <v>Bus1=9538</v>
      </c>
      <c r="U1815" t="str">
        <f t="shared" si="199"/>
        <v>Bus2=9050</v>
      </c>
      <c r="V1815" t="str">
        <f t="shared" si="200"/>
        <v>phases=3</v>
      </c>
      <c r="W1815" t="str">
        <f t="shared" si="201"/>
        <v>Linecode=3p_11kV_100_ACSR_Al_o</v>
      </c>
      <c r="X1815" t="str">
        <f t="shared" si="202"/>
        <v>Length=20.557</v>
      </c>
      <c r="Y1815" t="s">
        <v>307</v>
      </c>
    </row>
    <row r="1816" spans="1:25" x14ac:dyDescent="0.25">
      <c r="A1816" t="s">
        <v>47</v>
      </c>
      <c r="B1816">
        <v>11</v>
      </c>
      <c r="C1816" t="s">
        <v>37</v>
      </c>
      <c r="D1816">
        <v>100</v>
      </c>
      <c r="E1816" t="s">
        <v>27</v>
      </c>
      <c r="F1816" t="s">
        <v>38</v>
      </c>
      <c r="G1816" t="s">
        <v>30</v>
      </c>
      <c r="H1816">
        <v>3</v>
      </c>
      <c r="I1816">
        <v>73.596299999999999</v>
      </c>
      <c r="J1816" t="s">
        <v>271</v>
      </c>
      <c r="K1816">
        <v>9539</v>
      </c>
      <c r="L1816">
        <v>9538</v>
      </c>
      <c r="M1816" t="str">
        <f t="shared" si="196"/>
        <v>Dog100OverACSR</v>
      </c>
      <c r="N1816" t="str">
        <f>+VLOOKUP(M1816,LineCode!$E:$F,2,0)</f>
        <v>3p_11kV_100_ACSR_Al_o</v>
      </c>
      <c r="R1816" t="s">
        <v>296</v>
      </c>
      <c r="S1816" t="str">
        <f t="shared" si="197"/>
        <v>Line.line_LUB_9539_9538</v>
      </c>
      <c r="T1816" t="str">
        <f t="shared" si="198"/>
        <v>Bus1=9539</v>
      </c>
      <c r="U1816" t="str">
        <f t="shared" si="199"/>
        <v>Bus2=9538</v>
      </c>
      <c r="V1816" t="str">
        <f t="shared" si="200"/>
        <v>phases=3</v>
      </c>
      <c r="W1816" t="str">
        <f t="shared" si="201"/>
        <v>Linecode=3p_11kV_100_ACSR_Al_o</v>
      </c>
      <c r="X1816" t="str">
        <f t="shared" si="202"/>
        <v>Length=73.5963</v>
      </c>
      <c r="Y1816" t="s">
        <v>307</v>
      </c>
    </row>
    <row r="1817" spans="1:25" x14ac:dyDescent="0.25">
      <c r="A1817" t="s">
        <v>47</v>
      </c>
      <c r="B1817">
        <v>11</v>
      </c>
      <c r="C1817" t="s">
        <v>37</v>
      </c>
      <c r="D1817">
        <v>100</v>
      </c>
      <c r="E1817" t="s">
        <v>27</v>
      </c>
      <c r="F1817" t="s">
        <v>38</v>
      </c>
      <c r="G1817" t="s">
        <v>30</v>
      </c>
      <c r="H1817">
        <v>3</v>
      </c>
      <c r="I1817">
        <v>90.778499999999994</v>
      </c>
      <c r="J1817" t="s">
        <v>271</v>
      </c>
      <c r="K1817">
        <v>9050</v>
      </c>
      <c r="L1817">
        <v>9051</v>
      </c>
      <c r="M1817" t="str">
        <f t="shared" si="196"/>
        <v>Dog100OverACSR</v>
      </c>
      <c r="N1817" t="str">
        <f>+VLOOKUP(M1817,LineCode!$E:$F,2,0)</f>
        <v>3p_11kV_100_ACSR_Al_o</v>
      </c>
      <c r="R1817" t="s">
        <v>296</v>
      </c>
      <c r="S1817" t="str">
        <f t="shared" si="197"/>
        <v>Line.line_LUB_9050_9051</v>
      </c>
      <c r="T1817" t="str">
        <f t="shared" si="198"/>
        <v>Bus1=9050</v>
      </c>
      <c r="U1817" t="str">
        <f t="shared" si="199"/>
        <v>Bus2=9051</v>
      </c>
      <c r="V1817" t="str">
        <f t="shared" si="200"/>
        <v>phases=3</v>
      </c>
      <c r="W1817" t="str">
        <f t="shared" si="201"/>
        <v>Linecode=3p_11kV_100_ACSR_Al_o</v>
      </c>
      <c r="X1817" t="str">
        <f t="shared" si="202"/>
        <v>Length=90.7785</v>
      </c>
      <c r="Y1817" t="s">
        <v>307</v>
      </c>
    </row>
    <row r="1818" spans="1:25" x14ac:dyDescent="0.25">
      <c r="A1818" t="s">
        <v>47</v>
      </c>
      <c r="B1818">
        <v>11</v>
      </c>
      <c r="C1818" t="s">
        <v>37</v>
      </c>
      <c r="D1818">
        <v>100</v>
      </c>
      <c r="E1818" t="s">
        <v>27</v>
      </c>
      <c r="F1818" t="s">
        <v>38</v>
      </c>
      <c r="G1818" t="s">
        <v>30</v>
      </c>
      <c r="H1818">
        <v>3</v>
      </c>
      <c r="I1818">
        <v>61.385199999999998</v>
      </c>
      <c r="J1818" t="s">
        <v>271</v>
      </c>
      <c r="K1818">
        <v>9051</v>
      </c>
      <c r="L1818">
        <v>9537</v>
      </c>
      <c r="M1818" t="str">
        <f t="shared" si="196"/>
        <v>Dog100OverACSR</v>
      </c>
      <c r="N1818" t="str">
        <f>+VLOOKUP(M1818,LineCode!$E:$F,2,0)</f>
        <v>3p_11kV_100_ACSR_Al_o</v>
      </c>
      <c r="R1818" t="s">
        <v>296</v>
      </c>
      <c r="S1818" t="str">
        <f t="shared" si="197"/>
        <v>Line.line_LUB_9051_9537</v>
      </c>
      <c r="T1818" t="str">
        <f t="shared" si="198"/>
        <v>Bus1=9051</v>
      </c>
      <c r="U1818" t="str">
        <f t="shared" si="199"/>
        <v>Bus2=9537</v>
      </c>
      <c r="V1818" t="str">
        <f t="shared" si="200"/>
        <v>phases=3</v>
      </c>
      <c r="W1818" t="str">
        <f t="shared" si="201"/>
        <v>Linecode=3p_11kV_100_ACSR_Al_o</v>
      </c>
      <c r="X1818" t="str">
        <f t="shared" si="202"/>
        <v>Length=61.3852</v>
      </c>
      <c r="Y1818" t="s">
        <v>307</v>
      </c>
    </row>
    <row r="1819" spans="1:25" x14ac:dyDescent="0.25">
      <c r="A1819" t="s">
        <v>47</v>
      </c>
      <c r="B1819">
        <v>11</v>
      </c>
      <c r="C1819" t="s">
        <v>37</v>
      </c>
      <c r="D1819">
        <v>100</v>
      </c>
      <c r="E1819" t="s">
        <v>27</v>
      </c>
      <c r="F1819" t="s">
        <v>38</v>
      </c>
      <c r="G1819" t="s">
        <v>30</v>
      </c>
      <c r="H1819">
        <v>3</v>
      </c>
      <c r="I1819">
        <v>0.138265</v>
      </c>
      <c r="J1819" t="s">
        <v>271</v>
      </c>
      <c r="K1819">
        <v>9536</v>
      </c>
      <c r="L1819">
        <v>9052</v>
      </c>
      <c r="M1819" t="str">
        <f t="shared" si="196"/>
        <v>Dog100OverACSR</v>
      </c>
      <c r="N1819" t="str">
        <f>+VLOOKUP(M1819,LineCode!$E:$F,2,0)</f>
        <v>3p_11kV_100_ACSR_Al_o</v>
      </c>
      <c r="R1819" t="s">
        <v>296</v>
      </c>
      <c r="S1819" t="str">
        <f t="shared" si="197"/>
        <v>Line.line_LUB_9536_9052</v>
      </c>
      <c r="T1819" t="str">
        <f t="shared" si="198"/>
        <v>Bus1=9536</v>
      </c>
      <c r="U1819" t="str">
        <f t="shared" si="199"/>
        <v>Bus2=9052</v>
      </c>
      <c r="V1819" t="str">
        <f t="shared" si="200"/>
        <v>phases=3</v>
      </c>
      <c r="W1819" t="str">
        <f t="shared" si="201"/>
        <v>Linecode=3p_11kV_100_ACSR_Al_o</v>
      </c>
      <c r="X1819" t="str">
        <f t="shared" si="202"/>
        <v>Length=0.138265</v>
      </c>
      <c r="Y1819" t="s">
        <v>307</v>
      </c>
    </row>
    <row r="1820" spans="1:25" x14ac:dyDescent="0.25">
      <c r="A1820" t="s">
        <v>47</v>
      </c>
      <c r="B1820">
        <v>11</v>
      </c>
      <c r="C1820" t="s">
        <v>37</v>
      </c>
      <c r="D1820">
        <v>100</v>
      </c>
      <c r="E1820" t="s">
        <v>27</v>
      </c>
      <c r="F1820" t="s">
        <v>38</v>
      </c>
      <c r="G1820" t="s">
        <v>30</v>
      </c>
      <c r="H1820">
        <v>3</v>
      </c>
      <c r="I1820">
        <v>0.14507400000000001</v>
      </c>
      <c r="J1820" t="s">
        <v>271</v>
      </c>
      <c r="K1820">
        <v>9537</v>
      </c>
      <c r="L1820">
        <v>9536</v>
      </c>
      <c r="M1820" t="str">
        <f t="shared" si="196"/>
        <v>Dog100OverACSR</v>
      </c>
      <c r="N1820" t="str">
        <f>+VLOOKUP(M1820,LineCode!$E:$F,2,0)</f>
        <v>3p_11kV_100_ACSR_Al_o</v>
      </c>
      <c r="R1820" t="s">
        <v>296</v>
      </c>
      <c r="S1820" t="str">
        <f t="shared" si="197"/>
        <v>Line.line_LUB_9537_9536</v>
      </c>
      <c r="T1820" t="str">
        <f t="shared" si="198"/>
        <v>Bus1=9537</v>
      </c>
      <c r="U1820" t="str">
        <f t="shared" si="199"/>
        <v>Bus2=9536</v>
      </c>
      <c r="V1820" t="str">
        <f t="shared" si="200"/>
        <v>phases=3</v>
      </c>
      <c r="W1820" t="str">
        <f t="shared" si="201"/>
        <v>Linecode=3p_11kV_100_ACSR_Al_o</v>
      </c>
      <c r="X1820" t="str">
        <f t="shared" si="202"/>
        <v>Length=0.145074</v>
      </c>
      <c r="Y1820" t="s">
        <v>307</v>
      </c>
    </row>
    <row r="1821" spans="1:25" x14ac:dyDescent="0.25">
      <c r="A1821" t="s">
        <v>47</v>
      </c>
      <c r="B1821">
        <v>11</v>
      </c>
      <c r="C1821" t="s">
        <v>37</v>
      </c>
      <c r="D1821">
        <v>100</v>
      </c>
      <c r="E1821" t="s">
        <v>27</v>
      </c>
      <c r="F1821" t="s">
        <v>38</v>
      </c>
      <c r="G1821" t="s">
        <v>30</v>
      </c>
      <c r="H1821">
        <v>3</v>
      </c>
      <c r="I1821">
        <v>0.535188</v>
      </c>
      <c r="J1821" t="s">
        <v>271</v>
      </c>
      <c r="K1821">
        <v>9052</v>
      </c>
      <c r="L1821">
        <v>9535</v>
      </c>
      <c r="M1821" t="str">
        <f t="shared" si="196"/>
        <v>Dog100OverACSR</v>
      </c>
      <c r="N1821" t="str">
        <f>+VLOOKUP(M1821,LineCode!$E:$F,2,0)</f>
        <v>3p_11kV_100_ACSR_Al_o</v>
      </c>
      <c r="R1821" t="s">
        <v>296</v>
      </c>
      <c r="S1821" t="str">
        <f t="shared" si="197"/>
        <v>Line.line_LUB_9052_9535</v>
      </c>
      <c r="T1821" t="str">
        <f t="shared" si="198"/>
        <v>Bus1=9052</v>
      </c>
      <c r="U1821" t="str">
        <f t="shared" si="199"/>
        <v>Bus2=9535</v>
      </c>
      <c r="V1821" t="str">
        <f t="shared" si="200"/>
        <v>phases=3</v>
      </c>
      <c r="W1821" t="str">
        <f t="shared" si="201"/>
        <v>Linecode=3p_11kV_100_ACSR_Al_o</v>
      </c>
      <c r="X1821" t="str">
        <f t="shared" si="202"/>
        <v>Length=0.535188</v>
      </c>
      <c r="Y1821" t="s">
        <v>307</v>
      </c>
    </row>
    <row r="1822" spans="1:25" x14ac:dyDescent="0.25">
      <c r="A1822" t="s">
        <v>47</v>
      </c>
      <c r="B1822">
        <v>11</v>
      </c>
      <c r="C1822" t="s">
        <v>37</v>
      </c>
      <c r="D1822">
        <v>100</v>
      </c>
      <c r="E1822" t="s">
        <v>27</v>
      </c>
      <c r="F1822" t="s">
        <v>38</v>
      </c>
      <c r="G1822" t="s">
        <v>30</v>
      </c>
      <c r="H1822">
        <v>3</v>
      </c>
      <c r="I1822">
        <v>10.568300000000001</v>
      </c>
      <c r="J1822" t="s">
        <v>271</v>
      </c>
      <c r="K1822">
        <v>9535</v>
      </c>
      <c r="L1822">
        <v>9053</v>
      </c>
      <c r="M1822" t="str">
        <f t="shared" si="196"/>
        <v>Dog100OverACSR</v>
      </c>
      <c r="N1822" t="str">
        <f>+VLOOKUP(M1822,LineCode!$E:$F,2,0)</f>
        <v>3p_11kV_100_ACSR_Al_o</v>
      </c>
      <c r="R1822" t="s">
        <v>296</v>
      </c>
      <c r="S1822" t="str">
        <f t="shared" si="197"/>
        <v>Line.line_LUB_9535_9053</v>
      </c>
      <c r="T1822" t="str">
        <f t="shared" si="198"/>
        <v>Bus1=9535</v>
      </c>
      <c r="U1822" t="str">
        <f t="shared" si="199"/>
        <v>Bus2=9053</v>
      </c>
      <c r="V1822" t="str">
        <f t="shared" si="200"/>
        <v>phases=3</v>
      </c>
      <c r="W1822" t="str">
        <f t="shared" si="201"/>
        <v>Linecode=3p_11kV_100_ACSR_Al_o</v>
      </c>
      <c r="X1822" t="str">
        <f t="shared" si="202"/>
        <v>Length=10.5683</v>
      </c>
      <c r="Y1822" t="s">
        <v>307</v>
      </c>
    </row>
    <row r="1823" spans="1:25" x14ac:dyDescent="0.25">
      <c r="A1823" t="s">
        <v>47</v>
      </c>
      <c r="B1823">
        <v>11</v>
      </c>
      <c r="C1823" t="s">
        <v>37</v>
      </c>
      <c r="D1823">
        <v>100</v>
      </c>
      <c r="E1823" t="s">
        <v>27</v>
      </c>
      <c r="F1823" t="s">
        <v>38</v>
      </c>
      <c r="G1823" t="s">
        <v>30</v>
      </c>
      <c r="H1823">
        <v>3</v>
      </c>
      <c r="I1823">
        <v>42.221400000000003</v>
      </c>
      <c r="J1823" t="s">
        <v>271</v>
      </c>
      <c r="K1823">
        <v>9053</v>
      </c>
      <c r="L1823">
        <v>9054</v>
      </c>
      <c r="M1823" t="str">
        <f t="shared" si="196"/>
        <v>Dog100OverACSR</v>
      </c>
      <c r="N1823" t="str">
        <f>+VLOOKUP(M1823,LineCode!$E:$F,2,0)</f>
        <v>3p_11kV_100_ACSR_Al_o</v>
      </c>
      <c r="R1823" t="s">
        <v>296</v>
      </c>
      <c r="S1823" t="str">
        <f t="shared" si="197"/>
        <v>Line.line_LUB_9053_9054</v>
      </c>
      <c r="T1823" t="str">
        <f t="shared" si="198"/>
        <v>Bus1=9053</v>
      </c>
      <c r="U1823" t="str">
        <f t="shared" si="199"/>
        <v>Bus2=9054</v>
      </c>
      <c r="V1823" t="str">
        <f t="shared" si="200"/>
        <v>phases=3</v>
      </c>
      <c r="W1823" t="str">
        <f t="shared" si="201"/>
        <v>Linecode=3p_11kV_100_ACSR_Al_o</v>
      </c>
      <c r="X1823" t="str">
        <f t="shared" si="202"/>
        <v>Length=42.2214</v>
      </c>
      <c r="Y1823" t="s">
        <v>307</v>
      </c>
    </row>
    <row r="1824" spans="1:25" x14ac:dyDescent="0.25">
      <c r="A1824" t="s">
        <v>47</v>
      </c>
      <c r="B1824">
        <v>11</v>
      </c>
      <c r="C1824" t="s">
        <v>37</v>
      </c>
      <c r="D1824">
        <v>100</v>
      </c>
      <c r="E1824" t="s">
        <v>27</v>
      </c>
      <c r="F1824" t="s">
        <v>38</v>
      </c>
      <c r="G1824" t="s">
        <v>30</v>
      </c>
      <c r="H1824">
        <v>3</v>
      </c>
      <c r="I1824">
        <v>23.227499999999999</v>
      </c>
      <c r="J1824" t="s">
        <v>271</v>
      </c>
      <c r="K1824">
        <v>9054</v>
      </c>
      <c r="L1824">
        <v>9531</v>
      </c>
      <c r="M1824" t="str">
        <f t="shared" si="196"/>
        <v>Dog100OverACSR</v>
      </c>
      <c r="N1824" t="str">
        <f>+VLOOKUP(M1824,LineCode!$E:$F,2,0)</f>
        <v>3p_11kV_100_ACSR_Al_o</v>
      </c>
      <c r="R1824" t="s">
        <v>296</v>
      </c>
      <c r="S1824" t="str">
        <f t="shared" si="197"/>
        <v>Line.line_LUB_9054_9531</v>
      </c>
      <c r="T1824" t="str">
        <f t="shared" si="198"/>
        <v>Bus1=9054</v>
      </c>
      <c r="U1824" t="str">
        <f t="shared" si="199"/>
        <v>Bus2=9531</v>
      </c>
      <c r="V1824" t="str">
        <f t="shared" si="200"/>
        <v>phases=3</v>
      </c>
      <c r="W1824" t="str">
        <f t="shared" si="201"/>
        <v>Linecode=3p_11kV_100_ACSR_Al_o</v>
      </c>
      <c r="X1824" t="str">
        <f t="shared" si="202"/>
        <v>Length=23.2275</v>
      </c>
      <c r="Y1824" t="s">
        <v>307</v>
      </c>
    </row>
    <row r="1825" spans="1:25" x14ac:dyDescent="0.25">
      <c r="A1825" t="s">
        <v>47</v>
      </c>
      <c r="B1825">
        <v>11</v>
      </c>
      <c r="C1825" t="s">
        <v>37</v>
      </c>
      <c r="D1825">
        <v>100</v>
      </c>
      <c r="E1825" t="s">
        <v>27</v>
      </c>
      <c r="F1825" t="s">
        <v>38</v>
      </c>
      <c r="G1825" t="s">
        <v>30</v>
      </c>
      <c r="H1825">
        <v>3</v>
      </c>
      <c r="I1825">
        <v>1.2996799999999999</v>
      </c>
      <c r="J1825" t="s">
        <v>271</v>
      </c>
      <c r="K1825">
        <v>9531</v>
      </c>
      <c r="L1825">
        <v>9530</v>
      </c>
      <c r="M1825" t="str">
        <f t="shared" si="196"/>
        <v>Dog100OverACSR</v>
      </c>
      <c r="N1825" t="str">
        <f>+VLOOKUP(M1825,LineCode!$E:$F,2,0)</f>
        <v>3p_11kV_100_ACSR_Al_o</v>
      </c>
      <c r="R1825" t="s">
        <v>296</v>
      </c>
      <c r="S1825" t="str">
        <f t="shared" si="197"/>
        <v>Line.line_LUB_9531_9530</v>
      </c>
      <c r="T1825" t="str">
        <f t="shared" si="198"/>
        <v>Bus1=9531</v>
      </c>
      <c r="U1825" t="str">
        <f t="shared" si="199"/>
        <v>Bus2=9530</v>
      </c>
      <c r="V1825" t="str">
        <f t="shared" si="200"/>
        <v>phases=3</v>
      </c>
      <c r="W1825" t="str">
        <f t="shared" si="201"/>
        <v>Linecode=3p_11kV_100_ACSR_Al_o</v>
      </c>
      <c r="X1825" t="str">
        <f t="shared" si="202"/>
        <v>Length=1.29968</v>
      </c>
      <c r="Y1825" t="s">
        <v>307</v>
      </c>
    </row>
    <row r="1826" spans="1:25" x14ac:dyDescent="0.25">
      <c r="A1826" t="s">
        <v>47</v>
      </c>
      <c r="B1826">
        <v>11</v>
      </c>
      <c r="C1826" t="s">
        <v>37</v>
      </c>
      <c r="D1826">
        <v>100</v>
      </c>
      <c r="E1826" t="s">
        <v>27</v>
      </c>
      <c r="F1826" t="s">
        <v>38</v>
      </c>
      <c r="G1826" t="s">
        <v>30</v>
      </c>
      <c r="H1826">
        <v>3</v>
      </c>
      <c r="I1826">
        <v>28.581800000000001</v>
      </c>
      <c r="J1826" t="s">
        <v>271</v>
      </c>
      <c r="K1826">
        <v>9530</v>
      </c>
      <c r="L1826">
        <v>9055</v>
      </c>
      <c r="M1826" t="str">
        <f t="shared" si="196"/>
        <v>Dog100OverACSR</v>
      </c>
      <c r="N1826" t="str">
        <f>+VLOOKUP(M1826,LineCode!$E:$F,2,0)</f>
        <v>3p_11kV_100_ACSR_Al_o</v>
      </c>
      <c r="R1826" t="s">
        <v>296</v>
      </c>
      <c r="S1826" t="str">
        <f t="shared" si="197"/>
        <v>Line.line_LUB_9530_9055</v>
      </c>
      <c r="T1826" t="str">
        <f t="shared" si="198"/>
        <v>Bus1=9530</v>
      </c>
      <c r="U1826" t="str">
        <f t="shared" si="199"/>
        <v>Bus2=9055</v>
      </c>
      <c r="V1826" t="str">
        <f t="shared" si="200"/>
        <v>phases=3</v>
      </c>
      <c r="W1826" t="str">
        <f t="shared" si="201"/>
        <v>Linecode=3p_11kV_100_ACSR_Al_o</v>
      </c>
      <c r="X1826" t="str">
        <f t="shared" si="202"/>
        <v>Length=28.5818</v>
      </c>
      <c r="Y1826" t="s">
        <v>307</v>
      </c>
    </row>
    <row r="1827" spans="1:25" x14ac:dyDescent="0.25">
      <c r="A1827" t="s">
        <v>47</v>
      </c>
      <c r="B1827">
        <v>11</v>
      </c>
      <c r="C1827" t="s">
        <v>37</v>
      </c>
      <c r="D1827">
        <v>100</v>
      </c>
      <c r="E1827" t="s">
        <v>27</v>
      </c>
      <c r="F1827" t="s">
        <v>38</v>
      </c>
      <c r="G1827" t="s">
        <v>30</v>
      </c>
      <c r="H1827">
        <v>3</v>
      </c>
      <c r="I1827">
        <v>24.093399999999999</v>
      </c>
      <c r="J1827" t="s">
        <v>271</v>
      </c>
      <c r="K1827">
        <v>9055</v>
      </c>
      <c r="L1827">
        <v>9056</v>
      </c>
      <c r="M1827" t="str">
        <f t="shared" si="196"/>
        <v>Dog100OverACSR</v>
      </c>
      <c r="N1827" t="str">
        <f>+VLOOKUP(M1827,LineCode!$E:$F,2,0)</f>
        <v>3p_11kV_100_ACSR_Al_o</v>
      </c>
      <c r="R1827" t="s">
        <v>296</v>
      </c>
      <c r="S1827" t="str">
        <f t="shared" si="197"/>
        <v>Line.line_LUB_9055_9056</v>
      </c>
      <c r="T1827" t="str">
        <f t="shared" si="198"/>
        <v>Bus1=9055</v>
      </c>
      <c r="U1827" t="str">
        <f t="shared" si="199"/>
        <v>Bus2=9056</v>
      </c>
      <c r="V1827" t="str">
        <f t="shared" si="200"/>
        <v>phases=3</v>
      </c>
      <c r="W1827" t="str">
        <f t="shared" si="201"/>
        <v>Linecode=3p_11kV_100_ACSR_Al_o</v>
      </c>
      <c r="X1827" t="str">
        <f t="shared" si="202"/>
        <v>Length=24.0934</v>
      </c>
      <c r="Y1827" t="s">
        <v>307</v>
      </c>
    </row>
    <row r="1828" spans="1:25" x14ac:dyDescent="0.25">
      <c r="A1828" t="s">
        <v>47</v>
      </c>
      <c r="B1828">
        <v>11</v>
      </c>
      <c r="C1828" t="s">
        <v>37</v>
      </c>
      <c r="D1828">
        <v>100</v>
      </c>
      <c r="E1828" t="s">
        <v>27</v>
      </c>
      <c r="F1828" t="s">
        <v>38</v>
      </c>
      <c r="G1828" t="s">
        <v>30</v>
      </c>
      <c r="H1828">
        <v>3</v>
      </c>
      <c r="I1828">
        <v>26.078800000000001</v>
      </c>
      <c r="J1828" t="s">
        <v>271</v>
      </c>
      <c r="K1828">
        <v>9056</v>
      </c>
      <c r="L1828">
        <v>9529</v>
      </c>
      <c r="M1828" t="str">
        <f t="shared" si="196"/>
        <v>Dog100OverACSR</v>
      </c>
      <c r="N1828" t="str">
        <f>+VLOOKUP(M1828,LineCode!$E:$F,2,0)</f>
        <v>3p_11kV_100_ACSR_Al_o</v>
      </c>
      <c r="R1828" t="s">
        <v>296</v>
      </c>
      <c r="S1828" t="str">
        <f t="shared" si="197"/>
        <v>Line.line_LUB_9056_9529</v>
      </c>
      <c r="T1828" t="str">
        <f t="shared" si="198"/>
        <v>Bus1=9056</v>
      </c>
      <c r="U1828" t="str">
        <f t="shared" si="199"/>
        <v>Bus2=9529</v>
      </c>
      <c r="V1828" t="str">
        <f t="shared" si="200"/>
        <v>phases=3</v>
      </c>
      <c r="W1828" t="str">
        <f t="shared" si="201"/>
        <v>Linecode=3p_11kV_100_ACSR_Al_o</v>
      </c>
      <c r="X1828" t="str">
        <f t="shared" si="202"/>
        <v>Length=26.0788</v>
      </c>
      <c r="Y1828" t="s">
        <v>307</v>
      </c>
    </row>
    <row r="1829" spans="1:25" x14ac:dyDescent="0.25">
      <c r="A1829" t="s">
        <v>47</v>
      </c>
      <c r="B1829">
        <v>11</v>
      </c>
      <c r="C1829" t="s">
        <v>37</v>
      </c>
      <c r="D1829">
        <v>100</v>
      </c>
      <c r="E1829" t="s">
        <v>27</v>
      </c>
      <c r="F1829" t="s">
        <v>38</v>
      </c>
      <c r="G1829" t="s">
        <v>30</v>
      </c>
      <c r="H1829">
        <v>3</v>
      </c>
      <c r="I1829">
        <v>4.2213700000000003</v>
      </c>
      <c r="J1829" t="s">
        <v>271</v>
      </c>
      <c r="K1829">
        <v>9529</v>
      </c>
      <c r="L1829">
        <v>9057</v>
      </c>
      <c r="M1829" t="str">
        <f t="shared" si="196"/>
        <v>Dog100OverACSR</v>
      </c>
      <c r="N1829" t="str">
        <f>+VLOOKUP(M1829,LineCode!$E:$F,2,0)</f>
        <v>3p_11kV_100_ACSR_Al_o</v>
      </c>
      <c r="R1829" t="s">
        <v>296</v>
      </c>
      <c r="S1829" t="str">
        <f t="shared" si="197"/>
        <v>Line.line_LUB_9529_9057</v>
      </c>
      <c r="T1829" t="str">
        <f t="shared" si="198"/>
        <v>Bus1=9529</v>
      </c>
      <c r="U1829" t="str">
        <f t="shared" si="199"/>
        <v>Bus2=9057</v>
      </c>
      <c r="V1829" t="str">
        <f t="shared" si="200"/>
        <v>phases=3</v>
      </c>
      <c r="W1829" t="str">
        <f t="shared" si="201"/>
        <v>Linecode=3p_11kV_100_ACSR_Al_o</v>
      </c>
      <c r="X1829" t="str">
        <f t="shared" si="202"/>
        <v>Length=4.22137</v>
      </c>
      <c r="Y1829" t="s">
        <v>307</v>
      </c>
    </row>
    <row r="1830" spans="1:25" x14ac:dyDescent="0.25">
      <c r="A1830" t="s">
        <v>47</v>
      </c>
      <c r="B1830">
        <v>11</v>
      </c>
      <c r="C1830" t="s">
        <v>37</v>
      </c>
      <c r="D1830">
        <v>100</v>
      </c>
      <c r="E1830" t="s">
        <v>27</v>
      </c>
      <c r="F1830" t="s">
        <v>38</v>
      </c>
      <c r="G1830" t="s">
        <v>30</v>
      </c>
      <c r="H1830">
        <v>3</v>
      </c>
      <c r="I1830">
        <v>6.2272600000000002</v>
      </c>
      <c r="J1830" t="s">
        <v>271</v>
      </c>
      <c r="K1830">
        <v>9057</v>
      </c>
      <c r="L1830">
        <v>9058</v>
      </c>
      <c r="M1830" t="str">
        <f t="shared" si="196"/>
        <v>Dog100OverACSR</v>
      </c>
      <c r="N1830" t="str">
        <f>+VLOOKUP(M1830,LineCode!$E:$F,2,0)</f>
        <v>3p_11kV_100_ACSR_Al_o</v>
      </c>
      <c r="R1830" t="s">
        <v>296</v>
      </c>
      <c r="S1830" t="str">
        <f t="shared" si="197"/>
        <v>Line.line_LUB_9057_9058</v>
      </c>
      <c r="T1830" t="str">
        <f t="shared" si="198"/>
        <v>Bus1=9057</v>
      </c>
      <c r="U1830" t="str">
        <f t="shared" si="199"/>
        <v>Bus2=9058</v>
      </c>
      <c r="V1830" t="str">
        <f t="shared" si="200"/>
        <v>phases=3</v>
      </c>
      <c r="W1830" t="str">
        <f t="shared" si="201"/>
        <v>Linecode=3p_11kV_100_ACSR_Al_o</v>
      </c>
      <c r="X1830" t="str">
        <f t="shared" si="202"/>
        <v>Length=6.22726</v>
      </c>
      <c r="Y1830" t="s">
        <v>307</v>
      </c>
    </row>
    <row r="1831" spans="1:25" x14ac:dyDescent="0.25">
      <c r="A1831" t="s">
        <v>47</v>
      </c>
      <c r="B1831">
        <v>11</v>
      </c>
      <c r="C1831" t="s">
        <v>37</v>
      </c>
      <c r="D1831">
        <v>100</v>
      </c>
      <c r="E1831" t="s">
        <v>27</v>
      </c>
      <c r="F1831" t="s">
        <v>38</v>
      </c>
      <c r="G1831" t="s">
        <v>30</v>
      </c>
      <c r="H1831">
        <v>3</v>
      </c>
      <c r="I1831">
        <v>47.092500000000001</v>
      </c>
      <c r="J1831" t="s">
        <v>271</v>
      </c>
      <c r="K1831">
        <v>9058</v>
      </c>
      <c r="L1831">
        <v>9528</v>
      </c>
      <c r="M1831" t="str">
        <f t="shared" si="196"/>
        <v>Dog100OverACSR</v>
      </c>
      <c r="N1831" t="str">
        <f>+VLOOKUP(M1831,LineCode!$E:$F,2,0)</f>
        <v>3p_11kV_100_ACSR_Al_o</v>
      </c>
      <c r="R1831" t="s">
        <v>296</v>
      </c>
      <c r="S1831" t="str">
        <f t="shared" si="197"/>
        <v>Line.line_LUB_9058_9528</v>
      </c>
      <c r="T1831" t="str">
        <f t="shared" si="198"/>
        <v>Bus1=9058</v>
      </c>
      <c r="U1831" t="str">
        <f t="shared" si="199"/>
        <v>Bus2=9528</v>
      </c>
      <c r="V1831" t="str">
        <f t="shared" si="200"/>
        <v>phases=3</v>
      </c>
      <c r="W1831" t="str">
        <f t="shared" si="201"/>
        <v>Linecode=3p_11kV_100_ACSR_Al_o</v>
      </c>
      <c r="X1831" t="str">
        <f t="shared" si="202"/>
        <v>Length=47.0925</v>
      </c>
      <c r="Y1831" t="s">
        <v>307</v>
      </c>
    </row>
    <row r="1832" spans="1:25" x14ac:dyDescent="0.25">
      <c r="A1832" t="s">
        <v>47</v>
      </c>
      <c r="B1832">
        <v>11</v>
      </c>
      <c r="C1832" t="s">
        <v>37</v>
      </c>
      <c r="D1832">
        <v>100</v>
      </c>
      <c r="E1832" t="s">
        <v>27</v>
      </c>
      <c r="F1832" t="s">
        <v>38</v>
      </c>
      <c r="G1832" t="s">
        <v>30</v>
      </c>
      <c r="H1832">
        <v>3</v>
      </c>
      <c r="I1832">
        <v>27.6783</v>
      </c>
      <c r="J1832" t="s">
        <v>271</v>
      </c>
      <c r="K1832">
        <v>9528</v>
      </c>
      <c r="L1832">
        <v>9059</v>
      </c>
      <c r="M1832" t="str">
        <f t="shared" si="196"/>
        <v>Dog100OverACSR</v>
      </c>
      <c r="N1832" t="str">
        <f>+VLOOKUP(M1832,LineCode!$E:$F,2,0)</f>
        <v>3p_11kV_100_ACSR_Al_o</v>
      </c>
      <c r="R1832" t="s">
        <v>296</v>
      </c>
      <c r="S1832" t="str">
        <f t="shared" si="197"/>
        <v>Line.line_LUB_9528_9059</v>
      </c>
      <c r="T1832" t="str">
        <f t="shared" si="198"/>
        <v>Bus1=9528</v>
      </c>
      <c r="U1832" t="str">
        <f t="shared" si="199"/>
        <v>Bus2=9059</v>
      </c>
      <c r="V1832" t="str">
        <f t="shared" si="200"/>
        <v>phases=3</v>
      </c>
      <c r="W1832" t="str">
        <f t="shared" si="201"/>
        <v>Linecode=3p_11kV_100_ACSR_Al_o</v>
      </c>
      <c r="X1832" t="str">
        <f t="shared" si="202"/>
        <v>Length=27.6783</v>
      </c>
      <c r="Y1832" t="s">
        <v>307</v>
      </c>
    </row>
    <row r="1833" spans="1:25" x14ac:dyDescent="0.25">
      <c r="A1833" t="s">
        <v>47</v>
      </c>
      <c r="B1833">
        <v>11</v>
      </c>
      <c r="C1833" t="s">
        <v>37</v>
      </c>
      <c r="D1833">
        <v>100</v>
      </c>
      <c r="E1833" t="s">
        <v>27</v>
      </c>
      <c r="F1833" t="s">
        <v>38</v>
      </c>
      <c r="G1833" t="s">
        <v>30</v>
      </c>
      <c r="H1833">
        <v>3</v>
      </c>
      <c r="I1833">
        <v>39.180500000000002</v>
      </c>
      <c r="J1833" t="s">
        <v>271</v>
      </c>
      <c r="K1833">
        <v>9059</v>
      </c>
      <c r="L1833">
        <v>9060</v>
      </c>
      <c r="M1833" t="str">
        <f t="shared" si="196"/>
        <v>Dog100OverACSR</v>
      </c>
      <c r="N1833" t="str">
        <f>+VLOOKUP(M1833,LineCode!$E:$F,2,0)</f>
        <v>3p_11kV_100_ACSR_Al_o</v>
      </c>
      <c r="R1833" t="s">
        <v>296</v>
      </c>
      <c r="S1833" t="str">
        <f t="shared" si="197"/>
        <v>Line.line_LUB_9059_9060</v>
      </c>
      <c r="T1833" t="str">
        <f t="shared" si="198"/>
        <v>Bus1=9059</v>
      </c>
      <c r="U1833" t="str">
        <f t="shared" si="199"/>
        <v>Bus2=9060</v>
      </c>
      <c r="V1833" t="str">
        <f t="shared" si="200"/>
        <v>phases=3</v>
      </c>
      <c r="W1833" t="str">
        <f t="shared" si="201"/>
        <v>Linecode=3p_11kV_100_ACSR_Al_o</v>
      </c>
      <c r="X1833" t="str">
        <f t="shared" si="202"/>
        <v>Length=39.1805</v>
      </c>
      <c r="Y1833" t="s">
        <v>307</v>
      </c>
    </row>
    <row r="1834" spans="1:25" x14ac:dyDescent="0.25">
      <c r="A1834" t="s">
        <v>47</v>
      </c>
      <c r="B1834">
        <v>11</v>
      </c>
      <c r="C1834" t="s">
        <v>37</v>
      </c>
      <c r="D1834">
        <v>100</v>
      </c>
      <c r="E1834" t="s">
        <v>27</v>
      </c>
      <c r="F1834" t="s">
        <v>38</v>
      </c>
      <c r="G1834" t="s">
        <v>30</v>
      </c>
      <c r="H1834">
        <v>3</v>
      </c>
      <c r="I1834">
        <v>15.6669</v>
      </c>
      <c r="J1834" t="s">
        <v>271</v>
      </c>
      <c r="K1834">
        <v>9060</v>
      </c>
      <c r="L1834">
        <v>9061</v>
      </c>
      <c r="M1834" t="str">
        <f t="shared" si="196"/>
        <v>Dog100OverACSR</v>
      </c>
      <c r="N1834" t="str">
        <f>+VLOOKUP(M1834,LineCode!$E:$F,2,0)</f>
        <v>3p_11kV_100_ACSR_Al_o</v>
      </c>
      <c r="R1834" t="s">
        <v>296</v>
      </c>
      <c r="S1834" t="str">
        <f t="shared" si="197"/>
        <v>Line.line_LUB_9060_9061</v>
      </c>
      <c r="T1834" t="str">
        <f t="shared" si="198"/>
        <v>Bus1=9060</v>
      </c>
      <c r="U1834" t="str">
        <f t="shared" si="199"/>
        <v>Bus2=9061</v>
      </c>
      <c r="V1834" t="str">
        <f t="shared" si="200"/>
        <v>phases=3</v>
      </c>
      <c r="W1834" t="str">
        <f t="shared" si="201"/>
        <v>Linecode=3p_11kV_100_ACSR_Al_o</v>
      </c>
      <c r="X1834" t="str">
        <f t="shared" si="202"/>
        <v>Length=15.6669</v>
      </c>
      <c r="Y1834" t="s">
        <v>307</v>
      </c>
    </row>
    <row r="1835" spans="1:25" x14ac:dyDescent="0.25">
      <c r="A1835" t="s">
        <v>47</v>
      </c>
      <c r="B1835">
        <v>11</v>
      </c>
      <c r="C1835" t="s">
        <v>37</v>
      </c>
      <c r="D1835">
        <v>100</v>
      </c>
      <c r="E1835" t="s">
        <v>27</v>
      </c>
      <c r="F1835" t="s">
        <v>38</v>
      </c>
      <c r="G1835" t="s">
        <v>30</v>
      </c>
      <c r="H1835">
        <v>3</v>
      </c>
      <c r="I1835">
        <v>73.872799999999998</v>
      </c>
      <c r="J1835" t="s">
        <v>271</v>
      </c>
      <c r="K1835">
        <v>9061</v>
      </c>
      <c r="L1835">
        <v>9062</v>
      </c>
      <c r="M1835" t="str">
        <f t="shared" si="196"/>
        <v>Dog100OverACSR</v>
      </c>
      <c r="N1835" t="str">
        <f>+VLOOKUP(M1835,LineCode!$E:$F,2,0)</f>
        <v>3p_11kV_100_ACSR_Al_o</v>
      </c>
      <c r="R1835" t="s">
        <v>296</v>
      </c>
      <c r="S1835" t="str">
        <f t="shared" si="197"/>
        <v>Line.line_LUB_9061_9062</v>
      </c>
      <c r="T1835" t="str">
        <f t="shared" si="198"/>
        <v>Bus1=9061</v>
      </c>
      <c r="U1835" t="str">
        <f t="shared" si="199"/>
        <v>Bus2=9062</v>
      </c>
      <c r="V1835" t="str">
        <f t="shared" si="200"/>
        <v>phases=3</v>
      </c>
      <c r="W1835" t="str">
        <f t="shared" si="201"/>
        <v>Linecode=3p_11kV_100_ACSR_Al_o</v>
      </c>
      <c r="X1835" t="str">
        <f t="shared" si="202"/>
        <v>Length=73.8728</v>
      </c>
      <c r="Y1835" t="s">
        <v>307</v>
      </c>
    </row>
    <row r="1836" spans="1:25" x14ac:dyDescent="0.25">
      <c r="A1836" t="s">
        <v>47</v>
      </c>
      <c r="B1836">
        <v>11</v>
      </c>
      <c r="C1836" t="s">
        <v>37</v>
      </c>
      <c r="D1836">
        <v>100</v>
      </c>
      <c r="E1836" t="s">
        <v>27</v>
      </c>
      <c r="F1836" t="s">
        <v>38</v>
      </c>
      <c r="G1836" t="s">
        <v>30</v>
      </c>
      <c r="H1836">
        <v>3</v>
      </c>
      <c r="I1836">
        <v>64.566800000000001</v>
      </c>
      <c r="J1836" t="s">
        <v>271</v>
      </c>
      <c r="K1836">
        <v>9062</v>
      </c>
      <c r="L1836">
        <v>9063</v>
      </c>
      <c r="M1836" t="str">
        <f t="shared" si="196"/>
        <v>Dog100OverACSR</v>
      </c>
      <c r="N1836" t="str">
        <f>+VLOOKUP(M1836,LineCode!$E:$F,2,0)</f>
        <v>3p_11kV_100_ACSR_Al_o</v>
      </c>
      <c r="R1836" t="s">
        <v>296</v>
      </c>
      <c r="S1836" t="str">
        <f t="shared" si="197"/>
        <v>Line.line_LUB_9062_9063</v>
      </c>
      <c r="T1836" t="str">
        <f t="shared" si="198"/>
        <v>Bus1=9062</v>
      </c>
      <c r="U1836" t="str">
        <f t="shared" si="199"/>
        <v>Bus2=9063</v>
      </c>
      <c r="V1836" t="str">
        <f t="shared" si="200"/>
        <v>phases=3</v>
      </c>
      <c r="W1836" t="str">
        <f t="shared" si="201"/>
        <v>Linecode=3p_11kV_100_ACSR_Al_o</v>
      </c>
      <c r="X1836" t="str">
        <f t="shared" si="202"/>
        <v>Length=64.5668</v>
      </c>
      <c r="Y1836" t="s">
        <v>307</v>
      </c>
    </row>
    <row r="1837" spans="1:25" x14ac:dyDescent="0.25">
      <c r="A1837" t="s">
        <v>47</v>
      </c>
      <c r="B1837">
        <v>11</v>
      </c>
      <c r="C1837" t="s">
        <v>37</v>
      </c>
      <c r="D1837">
        <v>100</v>
      </c>
      <c r="E1837" t="s">
        <v>27</v>
      </c>
      <c r="F1837" t="s">
        <v>38</v>
      </c>
      <c r="G1837" t="s">
        <v>30</v>
      </c>
      <c r="H1837">
        <v>3</v>
      </c>
      <c r="I1837">
        <v>0.49450499999999997</v>
      </c>
      <c r="J1837" t="s">
        <v>271</v>
      </c>
      <c r="K1837">
        <v>9063</v>
      </c>
      <c r="L1837">
        <v>9527</v>
      </c>
      <c r="M1837" t="str">
        <f t="shared" si="196"/>
        <v>Dog100OverACSR</v>
      </c>
      <c r="N1837" t="str">
        <f>+VLOOKUP(M1837,LineCode!$E:$F,2,0)</f>
        <v>3p_11kV_100_ACSR_Al_o</v>
      </c>
      <c r="R1837" t="s">
        <v>296</v>
      </c>
      <c r="S1837" t="str">
        <f t="shared" si="197"/>
        <v>Line.line_LUB_9063_9527</v>
      </c>
      <c r="T1837" t="str">
        <f t="shared" si="198"/>
        <v>Bus1=9063</v>
      </c>
      <c r="U1837" t="str">
        <f t="shared" si="199"/>
        <v>Bus2=9527</v>
      </c>
      <c r="V1837" t="str">
        <f t="shared" si="200"/>
        <v>phases=3</v>
      </c>
      <c r="W1837" t="str">
        <f t="shared" si="201"/>
        <v>Linecode=3p_11kV_100_ACSR_Al_o</v>
      </c>
      <c r="X1837" t="str">
        <f t="shared" si="202"/>
        <v>Length=0.494505</v>
      </c>
      <c r="Y1837" t="s">
        <v>307</v>
      </c>
    </row>
    <row r="1838" spans="1:25" x14ac:dyDescent="0.25">
      <c r="A1838" t="s">
        <v>47</v>
      </c>
      <c r="B1838">
        <v>11</v>
      </c>
      <c r="C1838" t="s">
        <v>37</v>
      </c>
      <c r="D1838">
        <v>100</v>
      </c>
      <c r="E1838" t="s">
        <v>27</v>
      </c>
      <c r="F1838" t="s">
        <v>38</v>
      </c>
      <c r="G1838" t="s">
        <v>30</v>
      </c>
      <c r="H1838">
        <v>3</v>
      </c>
      <c r="I1838">
        <v>19.963799999999999</v>
      </c>
      <c r="J1838" t="s">
        <v>271</v>
      </c>
      <c r="K1838">
        <v>9527</v>
      </c>
      <c r="L1838">
        <v>9064</v>
      </c>
      <c r="M1838" t="str">
        <f t="shared" si="196"/>
        <v>Dog100OverACSR</v>
      </c>
      <c r="N1838" t="str">
        <f>+VLOOKUP(M1838,LineCode!$E:$F,2,0)</f>
        <v>3p_11kV_100_ACSR_Al_o</v>
      </c>
      <c r="R1838" t="s">
        <v>296</v>
      </c>
      <c r="S1838" t="str">
        <f t="shared" si="197"/>
        <v>Line.line_LUB_9527_9064</v>
      </c>
      <c r="T1838" t="str">
        <f t="shared" si="198"/>
        <v>Bus1=9527</v>
      </c>
      <c r="U1838" t="str">
        <f t="shared" si="199"/>
        <v>Bus2=9064</v>
      </c>
      <c r="V1838" t="str">
        <f t="shared" si="200"/>
        <v>phases=3</v>
      </c>
      <c r="W1838" t="str">
        <f t="shared" si="201"/>
        <v>Linecode=3p_11kV_100_ACSR_Al_o</v>
      </c>
      <c r="X1838" t="str">
        <f t="shared" si="202"/>
        <v>Length=19.9638</v>
      </c>
      <c r="Y1838" t="s">
        <v>307</v>
      </c>
    </row>
    <row r="1839" spans="1:25" x14ac:dyDescent="0.25">
      <c r="A1839" t="s">
        <v>47</v>
      </c>
      <c r="B1839">
        <v>11</v>
      </c>
      <c r="C1839" t="s">
        <v>37</v>
      </c>
      <c r="D1839">
        <v>100</v>
      </c>
      <c r="E1839" t="s">
        <v>27</v>
      </c>
      <c r="F1839" t="s">
        <v>38</v>
      </c>
      <c r="G1839" t="s">
        <v>30</v>
      </c>
      <c r="H1839">
        <v>3</v>
      </c>
      <c r="I1839">
        <v>98.344300000000004</v>
      </c>
      <c r="J1839" t="s">
        <v>271</v>
      </c>
      <c r="K1839">
        <v>9064</v>
      </c>
      <c r="L1839">
        <v>9065</v>
      </c>
      <c r="M1839" t="str">
        <f t="shared" si="196"/>
        <v>Dog100OverACSR</v>
      </c>
      <c r="N1839" t="str">
        <f>+VLOOKUP(M1839,LineCode!$E:$F,2,0)</f>
        <v>3p_11kV_100_ACSR_Al_o</v>
      </c>
      <c r="R1839" t="s">
        <v>296</v>
      </c>
      <c r="S1839" t="str">
        <f t="shared" si="197"/>
        <v>Line.line_LUB_9064_9065</v>
      </c>
      <c r="T1839" t="str">
        <f t="shared" si="198"/>
        <v>Bus1=9064</v>
      </c>
      <c r="U1839" t="str">
        <f t="shared" si="199"/>
        <v>Bus2=9065</v>
      </c>
      <c r="V1839" t="str">
        <f t="shared" si="200"/>
        <v>phases=3</v>
      </c>
      <c r="W1839" t="str">
        <f t="shared" si="201"/>
        <v>Linecode=3p_11kV_100_ACSR_Al_o</v>
      </c>
      <c r="X1839" t="str">
        <f t="shared" si="202"/>
        <v>Length=98.3443</v>
      </c>
      <c r="Y1839" t="s">
        <v>307</v>
      </c>
    </row>
    <row r="1840" spans="1:25" x14ac:dyDescent="0.25">
      <c r="A1840" t="s">
        <v>47</v>
      </c>
      <c r="B1840">
        <v>11</v>
      </c>
      <c r="C1840" t="s">
        <v>37</v>
      </c>
      <c r="D1840">
        <v>100</v>
      </c>
      <c r="E1840" t="s">
        <v>27</v>
      </c>
      <c r="F1840" t="s">
        <v>38</v>
      </c>
      <c r="G1840" t="s">
        <v>30</v>
      </c>
      <c r="H1840">
        <v>3</v>
      </c>
      <c r="I1840">
        <v>3.1554600000000002</v>
      </c>
      <c r="J1840" t="s">
        <v>271</v>
      </c>
      <c r="K1840">
        <v>9065</v>
      </c>
      <c r="L1840">
        <v>9526</v>
      </c>
      <c r="M1840" t="str">
        <f t="shared" si="196"/>
        <v>Dog100OverACSR</v>
      </c>
      <c r="N1840" t="str">
        <f>+VLOOKUP(M1840,LineCode!$E:$F,2,0)</f>
        <v>3p_11kV_100_ACSR_Al_o</v>
      </c>
      <c r="R1840" t="s">
        <v>296</v>
      </c>
      <c r="S1840" t="str">
        <f t="shared" si="197"/>
        <v>Line.line_LUB_9065_9526</v>
      </c>
      <c r="T1840" t="str">
        <f t="shared" si="198"/>
        <v>Bus1=9065</v>
      </c>
      <c r="U1840" t="str">
        <f t="shared" si="199"/>
        <v>Bus2=9526</v>
      </c>
      <c r="V1840" t="str">
        <f t="shared" si="200"/>
        <v>phases=3</v>
      </c>
      <c r="W1840" t="str">
        <f t="shared" si="201"/>
        <v>Linecode=3p_11kV_100_ACSR_Al_o</v>
      </c>
      <c r="X1840" t="str">
        <f t="shared" si="202"/>
        <v>Length=3.15546</v>
      </c>
      <c r="Y1840" t="s">
        <v>307</v>
      </c>
    </row>
    <row r="1841" spans="1:25" x14ac:dyDescent="0.25">
      <c r="A1841" t="s">
        <v>47</v>
      </c>
      <c r="B1841">
        <v>11</v>
      </c>
      <c r="C1841" t="s">
        <v>37</v>
      </c>
      <c r="D1841">
        <v>100</v>
      </c>
      <c r="E1841" t="s">
        <v>27</v>
      </c>
      <c r="F1841" t="s">
        <v>38</v>
      </c>
      <c r="G1841" t="s">
        <v>30</v>
      </c>
      <c r="H1841">
        <v>3</v>
      </c>
      <c r="I1841">
        <v>2.1303100000000001</v>
      </c>
      <c r="J1841" t="s">
        <v>271</v>
      </c>
      <c r="K1841">
        <v>9526</v>
      </c>
      <c r="L1841">
        <v>9066</v>
      </c>
      <c r="M1841" t="str">
        <f t="shared" si="196"/>
        <v>Dog100OverACSR</v>
      </c>
      <c r="N1841" t="str">
        <f>+VLOOKUP(M1841,LineCode!$E:$F,2,0)</f>
        <v>3p_11kV_100_ACSR_Al_o</v>
      </c>
      <c r="R1841" t="s">
        <v>296</v>
      </c>
      <c r="S1841" t="str">
        <f t="shared" si="197"/>
        <v>Line.line_LUB_9526_9066</v>
      </c>
      <c r="T1841" t="str">
        <f t="shared" si="198"/>
        <v>Bus1=9526</v>
      </c>
      <c r="U1841" t="str">
        <f t="shared" si="199"/>
        <v>Bus2=9066</v>
      </c>
      <c r="V1841" t="str">
        <f t="shared" si="200"/>
        <v>phases=3</v>
      </c>
      <c r="W1841" t="str">
        <f t="shared" si="201"/>
        <v>Linecode=3p_11kV_100_ACSR_Al_o</v>
      </c>
      <c r="X1841" t="str">
        <f t="shared" si="202"/>
        <v>Length=2.13031</v>
      </c>
      <c r="Y1841" t="s">
        <v>307</v>
      </c>
    </row>
    <row r="1842" spans="1:25" x14ac:dyDescent="0.25">
      <c r="A1842" t="s">
        <v>47</v>
      </c>
      <c r="B1842">
        <v>11</v>
      </c>
      <c r="C1842" t="s">
        <v>37</v>
      </c>
      <c r="D1842">
        <v>100</v>
      </c>
      <c r="E1842" t="s">
        <v>27</v>
      </c>
      <c r="F1842" t="s">
        <v>38</v>
      </c>
      <c r="G1842" t="s">
        <v>30</v>
      </c>
      <c r="H1842">
        <v>3</v>
      </c>
      <c r="I1842">
        <v>2.37914</v>
      </c>
      <c r="J1842" t="s">
        <v>271</v>
      </c>
      <c r="K1842">
        <v>9066</v>
      </c>
      <c r="L1842">
        <v>9525</v>
      </c>
      <c r="M1842" t="str">
        <f t="shared" si="196"/>
        <v>Dog100OverACSR</v>
      </c>
      <c r="N1842" t="str">
        <f>+VLOOKUP(M1842,LineCode!$E:$F,2,0)</f>
        <v>3p_11kV_100_ACSR_Al_o</v>
      </c>
      <c r="R1842" t="s">
        <v>296</v>
      </c>
      <c r="S1842" t="str">
        <f t="shared" si="197"/>
        <v>Line.line_LUB_9066_9525</v>
      </c>
      <c r="T1842" t="str">
        <f t="shared" si="198"/>
        <v>Bus1=9066</v>
      </c>
      <c r="U1842" t="str">
        <f t="shared" si="199"/>
        <v>Bus2=9525</v>
      </c>
      <c r="V1842" t="str">
        <f t="shared" si="200"/>
        <v>phases=3</v>
      </c>
      <c r="W1842" t="str">
        <f t="shared" si="201"/>
        <v>Linecode=3p_11kV_100_ACSR_Al_o</v>
      </c>
      <c r="X1842" t="str">
        <f t="shared" si="202"/>
        <v>Length=2.37914</v>
      </c>
      <c r="Y1842" t="s">
        <v>307</v>
      </c>
    </row>
    <row r="1843" spans="1:25" x14ac:dyDescent="0.25">
      <c r="A1843" t="s">
        <v>47</v>
      </c>
      <c r="B1843">
        <v>11</v>
      </c>
      <c r="C1843" t="s">
        <v>37</v>
      </c>
      <c r="D1843">
        <v>100</v>
      </c>
      <c r="E1843" t="s">
        <v>27</v>
      </c>
      <c r="F1843" t="s">
        <v>38</v>
      </c>
      <c r="G1843" t="s">
        <v>30</v>
      </c>
      <c r="H1843">
        <v>3</v>
      </c>
      <c r="I1843">
        <v>15.706899999999999</v>
      </c>
      <c r="J1843" t="s">
        <v>271</v>
      </c>
      <c r="K1843">
        <v>9524</v>
      </c>
      <c r="L1843">
        <v>9067</v>
      </c>
      <c r="M1843" t="str">
        <f t="shared" si="196"/>
        <v>Dog100OverACSR</v>
      </c>
      <c r="N1843" t="str">
        <f>+VLOOKUP(M1843,LineCode!$E:$F,2,0)</f>
        <v>3p_11kV_100_ACSR_Al_o</v>
      </c>
      <c r="R1843" t="s">
        <v>296</v>
      </c>
      <c r="S1843" t="str">
        <f t="shared" si="197"/>
        <v>Line.line_LUB_9524_9067</v>
      </c>
      <c r="T1843" t="str">
        <f t="shared" si="198"/>
        <v>Bus1=9524</v>
      </c>
      <c r="U1843" t="str">
        <f t="shared" si="199"/>
        <v>Bus2=9067</v>
      </c>
      <c r="V1843" t="str">
        <f t="shared" si="200"/>
        <v>phases=3</v>
      </c>
      <c r="W1843" t="str">
        <f t="shared" si="201"/>
        <v>Linecode=3p_11kV_100_ACSR_Al_o</v>
      </c>
      <c r="X1843" t="str">
        <f t="shared" si="202"/>
        <v>Length=15.7069</v>
      </c>
      <c r="Y1843" t="s">
        <v>307</v>
      </c>
    </row>
    <row r="1844" spans="1:25" x14ac:dyDescent="0.25">
      <c r="A1844" t="s">
        <v>47</v>
      </c>
      <c r="B1844">
        <v>11</v>
      </c>
      <c r="C1844" t="s">
        <v>37</v>
      </c>
      <c r="D1844">
        <v>100</v>
      </c>
      <c r="E1844" t="s">
        <v>27</v>
      </c>
      <c r="F1844" t="s">
        <v>38</v>
      </c>
      <c r="G1844" t="s">
        <v>30</v>
      </c>
      <c r="H1844">
        <v>3</v>
      </c>
      <c r="I1844">
        <v>108.509</v>
      </c>
      <c r="J1844" t="s">
        <v>271</v>
      </c>
      <c r="K1844">
        <v>9525</v>
      </c>
      <c r="L1844">
        <v>9524</v>
      </c>
      <c r="M1844" t="str">
        <f t="shared" si="196"/>
        <v>Dog100OverACSR</v>
      </c>
      <c r="N1844" t="str">
        <f>+VLOOKUP(M1844,LineCode!$E:$F,2,0)</f>
        <v>3p_11kV_100_ACSR_Al_o</v>
      </c>
      <c r="R1844" t="s">
        <v>296</v>
      </c>
      <c r="S1844" t="str">
        <f t="shared" si="197"/>
        <v>Line.line_LUB_9525_9524</v>
      </c>
      <c r="T1844" t="str">
        <f t="shared" si="198"/>
        <v>Bus1=9525</v>
      </c>
      <c r="U1844" t="str">
        <f t="shared" si="199"/>
        <v>Bus2=9524</v>
      </c>
      <c r="V1844" t="str">
        <f t="shared" si="200"/>
        <v>phases=3</v>
      </c>
      <c r="W1844" t="str">
        <f t="shared" si="201"/>
        <v>Linecode=3p_11kV_100_ACSR_Al_o</v>
      </c>
      <c r="X1844" t="str">
        <f t="shared" si="202"/>
        <v>Length=108.509</v>
      </c>
      <c r="Y1844" t="s">
        <v>307</v>
      </c>
    </row>
    <row r="1845" spans="1:25" x14ac:dyDescent="0.25">
      <c r="A1845" t="s">
        <v>47</v>
      </c>
      <c r="B1845">
        <v>11</v>
      </c>
      <c r="C1845" t="s">
        <v>37</v>
      </c>
      <c r="D1845">
        <v>100</v>
      </c>
      <c r="E1845" t="s">
        <v>27</v>
      </c>
      <c r="F1845" t="s">
        <v>38</v>
      </c>
      <c r="G1845" t="s">
        <v>30</v>
      </c>
      <c r="H1845">
        <v>3</v>
      </c>
      <c r="I1845">
        <v>86.602500000000006</v>
      </c>
      <c r="J1845" t="s">
        <v>271</v>
      </c>
      <c r="K1845">
        <v>9067</v>
      </c>
      <c r="L1845">
        <v>9523</v>
      </c>
      <c r="M1845" t="str">
        <f t="shared" si="196"/>
        <v>Dog100OverACSR</v>
      </c>
      <c r="N1845" t="str">
        <f>+VLOOKUP(M1845,LineCode!$E:$F,2,0)</f>
        <v>3p_11kV_100_ACSR_Al_o</v>
      </c>
      <c r="R1845" t="s">
        <v>296</v>
      </c>
      <c r="S1845" t="str">
        <f t="shared" si="197"/>
        <v>Line.line_LUB_9067_9523</v>
      </c>
      <c r="T1845" t="str">
        <f t="shared" si="198"/>
        <v>Bus1=9067</v>
      </c>
      <c r="U1845" t="str">
        <f t="shared" si="199"/>
        <v>Bus2=9523</v>
      </c>
      <c r="V1845" t="str">
        <f t="shared" si="200"/>
        <v>phases=3</v>
      </c>
      <c r="W1845" t="str">
        <f t="shared" si="201"/>
        <v>Linecode=3p_11kV_100_ACSR_Al_o</v>
      </c>
      <c r="X1845" t="str">
        <f t="shared" si="202"/>
        <v>Length=86.6025</v>
      </c>
      <c r="Y1845" t="s">
        <v>307</v>
      </c>
    </row>
    <row r="1846" spans="1:25" x14ac:dyDescent="0.25">
      <c r="A1846" t="s">
        <v>47</v>
      </c>
      <c r="B1846">
        <v>11</v>
      </c>
      <c r="C1846" t="s">
        <v>37</v>
      </c>
      <c r="D1846">
        <v>100</v>
      </c>
      <c r="E1846" t="s">
        <v>27</v>
      </c>
      <c r="F1846" t="s">
        <v>38</v>
      </c>
      <c r="G1846" t="s">
        <v>30</v>
      </c>
      <c r="H1846">
        <v>3</v>
      </c>
      <c r="I1846">
        <v>0.76470800000000005</v>
      </c>
      <c r="J1846" t="s">
        <v>271</v>
      </c>
      <c r="K1846">
        <v>9523</v>
      </c>
      <c r="L1846">
        <v>9068</v>
      </c>
      <c r="M1846" t="str">
        <f t="shared" si="196"/>
        <v>Dog100OverACSR</v>
      </c>
      <c r="N1846" t="str">
        <f>+VLOOKUP(M1846,LineCode!$E:$F,2,0)</f>
        <v>3p_11kV_100_ACSR_Al_o</v>
      </c>
      <c r="R1846" t="s">
        <v>296</v>
      </c>
      <c r="S1846" t="str">
        <f t="shared" si="197"/>
        <v>Line.line_LUB_9523_9068</v>
      </c>
      <c r="T1846" t="str">
        <f t="shared" si="198"/>
        <v>Bus1=9523</v>
      </c>
      <c r="U1846" t="str">
        <f t="shared" si="199"/>
        <v>Bus2=9068</v>
      </c>
      <c r="V1846" t="str">
        <f t="shared" si="200"/>
        <v>phases=3</v>
      </c>
      <c r="W1846" t="str">
        <f t="shared" si="201"/>
        <v>Linecode=3p_11kV_100_ACSR_Al_o</v>
      </c>
      <c r="X1846" t="str">
        <f t="shared" si="202"/>
        <v>Length=0.764708</v>
      </c>
      <c r="Y1846" t="s">
        <v>307</v>
      </c>
    </row>
    <row r="1847" spans="1:25" x14ac:dyDescent="0.25">
      <c r="A1847" t="s">
        <v>47</v>
      </c>
      <c r="B1847">
        <v>11</v>
      </c>
      <c r="C1847" t="s">
        <v>37</v>
      </c>
      <c r="D1847">
        <v>100</v>
      </c>
      <c r="E1847" t="s">
        <v>27</v>
      </c>
      <c r="F1847" t="s">
        <v>38</v>
      </c>
      <c r="G1847" t="s">
        <v>30</v>
      </c>
      <c r="H1847">
        <v>3</v>
      </c>
      <c r="I1847">
        <v>18.386299999999999</v>
      </c>
      <c r="J1847" t="s">
        <v>271</v>
      </c>
      <c r="K1847">
        <v>9068</v>
      </c>
      <c r="L1847">
        <v>9522</v>
      </c>
      <c r="M1847" t="str">
        <f t="shared" si="196"/>
        <v>Dog100OverACSR</v>
      </c>
      <c r="N1847" t="str">
        <f>+VLOOKUP(M1847,LineCode!$E:$F,2,0)</f>
        <v>3p_11kV_100_ACSR_Al_o</v>
      </c>
      <c r="R1847" t="s">
        <v>296</v>
      </c>
      <c r="S1847" t="str">
        <f t="shared" si="197"/>
        <v>Line.line_LUB_9068_9522</v>
      </c>
      <c r="T1847" t="str">
        <f t="shared" si="198"/>
        <v>Bus1=9068</v>
      </c>
      <c r="U1847" t="str">
        <f t="shared" si="199"/>
        <v>Bus2=9522</v>
      </c>
      <c r="V1847" t="str">
        <f t="shared" si="200"/>
        <v>phases=3</v>
      </c>
      <c r="W1847" t="str">
        <f t="shared" si="201"/>
        <v>Linecode=3p_11kV_100_ACSR_Al_o</v>
      </c>
      <c r="X1847" t="str">
        <f t="shared" si="202"/>
        <v>Length=18.3863</v>
      </c>
      <c r="Y1847" t="s">
        <v>307</v>
      </c>
    </row>
    <row r="1848" spans="1:25" x14ac:dyDescent="0.25">
      <c r="A1848" t="s">
        <v>47</v>
      </c>
      <c r="B1848">
        <v>11</v>
      </c>
      <c r="C1848" t="s">
        <v>37</v>
      </c>
      <c r="D1848">
        <v>100</v>
      </c>
      <c r="E1848" t="s">
        <v>27</v>
      </c>
      <c r="F1848" t="s">
        <v>38</v>
      </c>
      <c r="G1848" t="s">
        <v>30</v>
      </c>
      <c r="H1848">
        <v>3</v>
      </c>
      <c r="I1848">
        <v>59.742800000000003</v>
      </c>
      <c r="J1848" t="s">
        <v>271</v>
      </c>
      <c r="K1848">
        <v>9522</v>
      </c>
      <c r="L1848">
        <v>9069</v>
      </c>
      <c r="M1848" t="str">
        <f t="shared" si="196"/>
        <v>Dog100OverACSR</v>
      </c>
      <c r="N1848" t="str">
        <f>+VLOOKUP(M1848,LineCode!$E:$F,2,0)</f>
        <v>3p_11kV_100_ACSR_Al_o</v>
      </c>
      <c r="R1848" t="s">
        <v>296</v>
      </c>
      <c r="S1848" t="str">
        <f t="shared" si="197"/>
        <v>Line.line_LUB_9522_9069</v>
      </c>
      <c r="T1848" t="str">
        <f t="shared" si="198"/>
        <v>Bus1=9522</v>
      </c>
      <c r="U1848" t="str">
        <f t="shared" si="199"/>
        <v>Bus2=9069</v>
      </c>
      <c r="V1848" t="str">
        <f t="shared" si="200"/>
        <v>phases=3</v>
      </c>
      <c r="W1848" t="str">
        <f t="shared" si="201"/>
        <v>Linecode=3p_11kV_100_ACSR_Al_o</v>
      </c>
      <c r="X1848" t="str">
        <f t="shared" si="202"/>
        <v>Length=59.7428</v>
      </c>
      <c r="Y1848" t="s">
        <v>307</v>
      </c>
    </row>
    <row r="1849" spans="1:25" x14ac:dyDescent="0.25">
      <c r="A1849" t="s">
        <v>47</v>
      </c>
      <c r="B1849">
        <v>11</v>
      </c>
      <c r="C1849" t="s">
        <v>37</v>
      </c>
      <c r="D1849">
        <v>100</v>
      </c>
      <c r="E1849" t="s">
        <v>27</v>
      </c>
      <c r="F1849" t="s">
        <v>38</v>
      </c>
      <c r="G1849" t="s">
        <v>30</v>
      </c>
      <c r="H1849">
        <v>3</v>
      </c>
      <c r="I1849">
        <v>67.876599999999996</v>
      </c>
      <c r="J1849" t="s">
        <v>271</v>
      </c>
      <c r="K1849">
        <v>9069</v>
      </c>
      <c r="L1849">
        <v>9521</v>
      </c>
      <c r="M1849" t="str">
        <f t="shared" si="196"/>
        <v>Dog100OverACSR</v>
      </c>
      <c r="N1849" t="str">
        <f>+VLOOKUP(M1849,LineCode!$E:$F,2,0)</f>
        <v>3p_11kV_100_ACSR_Al_o</v>
      </c>
      <c r="R1849" t="s">
        <v>296</v>
      </c>
      <c r="S1849" t="str">
        <f t="shared" si="197"/>
        <v>Line.line_LUB_9069_9521</v>
      </c>
      <c r="T1849" t="str">
        <f t="shared" si="198"/>
        <v>Bus1=9069</v>
      </c>
      <c r="U1849" t="str">
        <f t="shared" si="199"/>
        <v>Bus2=9521</v>
      </c>
      <c r="V1849" t="str">
        <f t="shared" si="200"/>
        <v>phases=3</v>
      </c>
      <c r="W1849" t="str">
        <f t="shared" si="201"/>
        <v>Linecode=3p_11kV_100_ACSR_Al_o</v>
      </c>
      <c r="X1849" t="str">
        <f t="shared" si="202"/>
        <v>Length=67.8766</v>
      </c>
      <c r="Y1849" t="s">
        <v>307</v>
      </c>
    </row>
    <row r="1850" spans="1:25" x14ac:dyDescent="0.25">
      <c r="A1850" t="s">
        <v>47</v>
      </c>
      <c r="B1850">
        <v>11</v>
      </c>
      <c r="C1850" t="s">
        <v>37</v>
      </c>
      <c r="D1850">
        <v>100</v>
      </c>
      <c r="E1850" t="s">
        <v>27</v>
      </c>
      <c r="F1850" t="s">
        <v>38</v>
      </c>
      <c r="G1850" t="s">
        <v>30</v>
      </c>
      <c r="H1850">
        <v>3</v>
      </c>
      <c r="I1850">
        <v>49.217399999999998</v>
      </c>
      <c r="J1850" t="s">
        <v>271</v>
      </c>
      <c r="K1850">
        <v>9521</v>
      </c>
      <c r="L1850">
        <v>9070</v>
      </c>
      <c r="M1850" t="str">
        <f t="shared" si="196"/>
        <v>Dog100OverACSR</v>
      </c>
      <c r="N1850" t="str">
        <f>+VLOOKUP(M1850,LineCode!$E:$F,2,0)</f>
        <v>3p_11kV_100_ACSR_Al_o</v>
      </c>
      <c r="R1850" t="s">
        <v>296</v>
      </c>
      <c r="S1850" t="str">
        <f t="shared" si="197"/>
        <v>Line.line_LUB_9521_9070</v>
      </c>
      <c r="T1850" t="str">
        <f t="shared" si="198"/>
        <v>Bus1=9521</v>
      </c>
      <c r="U1850" t="str">
        <f t="shared" si="199"/>
        <v>Bus2=9070</v>
      </c>
      <c r="V1850" t="str">
        <f t="shared" si="200"/>
        <v>phases=3</v>
      </c>
      <c r="W1850" t="str">
        <f t="shared" si="201"/>
        <v>Linecode=3p_11kV_100_ACSR_Al_o</v>
      </c>
      <c r="X1850" t="str">
        <f t="shared" si="202"/>
        <v>Length=49.2174</v>
      </c>
      <c r="Y1850" t="s">
        <v>307</v>
      </c>
    </row>
    <row r="1851" spans="1:25" x14ac:dyDescent="0.25">
      <c r="A1851" t="s">
        <v>47</v>
      </c>
      <c r="B1851">
        <v>11</v>
      </c>
      <c r="C1851" t="s">
        <v>37</v>
      </c>
      <c r="D1851">
        <v>100</v>
      </c>
      <c r="E1851" t="s">
        <v>27</v>
      </c>
      <c r="F1851" t="s">
        <v>38</v>
      </c>
      <c r="G1851" t="s">
        <v>30</v>
      </c>
      <c r="H1851">
        <v>3</v>
      </c>
      <c r="I1851">
        <v>113.35</v>
      </c>
      <c r="J1851" t="s">
        <v>271</v>
      </c>
      <c r="K1851">
        <v>9070</v>
      </c>
      <c r="L1851">
        <v>9071</v>
      </c>
      <c r="M1851" t="str">
        <f t="shared" si="196"/>
        <v>Dog100OverACSR</v>
      </c>
      <c r="N1851" t="str">
        <f>+VLOOKUP(M1851,LineCode!$E:$F,2,0)</f>
        <v>3p_11kV_100_ACSR_Al_o</v>
      </c>
      <c r="R1851" t="s">
        <v>296</v>
      </c>
      <c r="S1851" t="str">
        <f t="shared" si="197"/>
        <v>Line.line_LUB_9070_9071</v>
      </c>
      <c r="T1851" t="str">
        <f t="shared" si="198"/>
        <v>Bus1=9070</v>
      </c>
      <c r="U1851" t="str">
        <f t="shared" si="199"/>
        <v>Bus2=9071</v>
      </c>
      <c r="V1851" t="str">
        <f t="shared" si="200"/>
        <v>phases=3</v>
      </c>
      <c r="W1851" t="str">
        <f t="shared" si="201"/>
        <v>Linecode=3p_11kV_100_ACSR_Al_o</v>
      </c>
      <c r="X1851" t="str">
        <f t="shared" si="202"/>
        <v>Length=113.35</v>
      </c>
      <c r="Y1851" t="s">
        <v>307</v>
      </c>
    </row>
    <row r="1852" spans="1:25" x14ac:dyDescent="0.25">
      <c r="A1852" t="s">
        <v>47</v>
      </c>
      <c r="B1852">
        <v>11</v>
      </c>
      <c r="C1852" t="s">
        <v>37</v>
      </c>
      <c r="D1852">
        <v>100</v>
      </c>
      <c r="E1852" t="s">
        <v>27</v>
      </c>
      <c r="F1852" t="s">
        <v>38</v>
      </c>
      <c r="G1852" t="s">
        <v>30</v>
      </c>
      <c r="H1852">
        <v>3</v>
      </c>
      <c r="I1852">
        <v>4.4463600000000003</v>
      </c>
      <c r="J1852" t="s">
        <v>271</v>
      </c>
      <c r="K1852">
        <v>9071</v>
      </c>
      <c r="L1852">
        <v>9520</v>
      </c>
      <c r="M1852" t="str">
        <f t="shared" si="196"/>
        <v>Dog100OverACSR</v>
      </c>
      <c r="N1852" t="str">
        <f>+VLOOKUP(M1852,LineCode!$E:$F,2,0)</f>
        <v>3p_11kV_100_ACSR_Al_o</v>
      </c>
      <c r="R1852" t="s">
        <v>296</v>
      </c>
      <c r="S1852" t="str">
        <f t="shared" si="197"/>
        <v>Line.line_LUB_9071_9520</v>
      </c>
      <c r="T1852" t="str">
        <f t="shared" si="198"/>
        <v>Bus1=9071</v>
      </c>
      <c r="U1852" t="str">
        <f t="shared" si="199"/>
        <v>Bus2=9520</v>
      </c>
      <c r="V1852" t="str">
        <f t="shared" si="200"/>
        <v>phases=3</v>
      </c>
      <c r="W1852" t="str">
        <f t="shared" si="201"/>
        <v>Linecode=3p_11kV_100_ACSR_Al_o</v>
      </c>
      <c r="X1852" t="str">
        <f t="shared" si="202"/>
        <v>Length=4.44636</v>
      </c>
      <c r="Y1852" t="s">
        <v>307</v>
      </c>
    </row>
    <row r="1853" spans="1:25" x14ac:dyDescent="0.25">
      <c r="A1853" t="s">
        <v>47</v>
      </c>
      <c r="B1853">
        <v>11</v>
      </c>
      <c r="C1853" t="s">
        <v>37</v>
      </c>
      <c r="D1853">
        <v>100</v>
      </c>
      <c r="E1853" t="s">
        <v>27</v>
      </c>
      <c r="F1853" t="s">
        <v>38</v>
      </c>
      <c r="G1853" t="s">
        <v>30</v>
      </c>
      <c r="H1853">
        <v>3</v>
      </c>
      <c r="I1853">
        <v>19.956800000000001</v>
      </c>
      <c r="J1853" t="s">
        <v>271</v>
      </c>
      <c r="K1853">
        <v>9520</v>
      </c>
      <c r="L1853">
        <v>9072</v>
      </c>
      <c r="M1853" t="str">
        <f t="shared" si="196"/>
        <v>Dog100OverACSR</v>
      </c>
      <c r="N1853" t="str">
        <f>+VLOOKUP(M1853,LineCode!$E:$F,2,0)</f>
        <v>3p_11kV_100_ACSR_Al_o</v>
      </c>
      <c r="R1853" t="s">
        <v>296</v>
      </c>
      <c r="S1853" t="str">
        <f t="shared" si="197"/>
        <v>Line.line_LUB_9520_9072</v>
      </c>
      <c r="T1853" t="str">
        <f t="shared" si="198"/>
        <v>Bus1=9520</v>
      </c>
      <c r="U1853" t="str">
        <f t="shared" si="199"/>
        <v>Bus2=9072</v>
      </c>
      <c r="V1853" t="str">
        <f t="shared" si="200"/>
        <v>phases=3</v>
      </c>
      <c r="W1853" t="str">
        <f t="shared" si="201"/>
        <v>Linecode=3p_11kV_100_ACSR_Al_o</v>
      </c>
      <c r="X1853" t="str">
        <f t="shared" si="202"/>
        <v>Length=19.9568</v>
      </c>
      <c r="Y1853" t="s">
        <v>307</v>
      </c>
    </row>
    <row r="1854" spans="1:25" x14ac:dyDescent="0.25">
      <c r="A1854" t="s">
        <v>47</v>
      </c>
      <c r="B1854">
        <v>11</v>
      </c>
      <c r="C1854" t="s">
        <v>37</v>
      </c>
      <c r="D1854">
        <v>100</v>
      </c>
      <c r="E1854" t="s">
        <v>27</v>
      </c>
      <c r="F1854" t="s">
        <v>38</v>
      </c>
      <c r="G1854" t="s">
        <v>30</v>
      </c>
      <c r="H1854">
        <v>3</v>
      </c>
      <c r="I1854">
        <v>96.513300000000001</v>
      </c>
      <c r="J1854" t="s">
        <v>271</v>
      </c>
      <c r="K1854">
        <v>9072</v>
      </c>
      <c r="L1854">
        <v>9073</v>
      </c>
      <c r="M1854" t="str">
        <f t="shared" si="196"/>
        <v>Dog100OverACSR</v>
      </c>
      <c r="N1854" t="str">
        <f>+VLOOKUP(M1854,LineCode!$E:$F,2,0)</f>
        <v>3p_11kV_100_ACSR_Al_o</v>
      </c>
      <c r="R1854" t="s">
        <v>296</v>
      </c>
      <c r="S1854" t="str">
        <f t="shared" si="197"/>
        <v>Line.line_LUB_9072_9073</v>
      </c>
      <c r="T1854" t="str">
        <f t="shared" si="198"/>
        <v>Bus1=9072</v>
      </c>
      <c r="U1854" t="str">
        <f t="shared" si="199"/>
        <v>Bus2=9073</v>
      </c>
      <c r="V1854" t="str">
        <f t="shared" si="200"/>
        <v>phases=3</v>
      </c>
      <c r="W1854" t="str">
        <f t="shared" si="201"/>
        <v>Linecode=3p_11kV_100_ACSR_Al_o</v>
      </c>
      <c r="X1854" t="str">
        <f t="shared" si="202"/>
        <v>Length=96.5133</v>
      </c>
      <c r="Y1854" t="s">
        <v>307</v>
      </c>
    </row>
    <row r="1855" spans="1:25" x14ac:dyDescent="0.25">
      <c r="A1855" t="s">
        <v>47</v>
      </c>
      <c r="B1855">
        <v>11</v>
      </c>
      <c r="C1855" t="s">
        <v>37</v>
      </c>
      <c r="D1855">
        <v>100</v>
      </c>
      <c r="E1855" t="s">
        <v>27</v>
      </c>
      <c r="F1855" t="s">
        <v>38</v>
      </c>
      <c r="G1855" t="s">
        <v>30</v>
      </c>
      <c r="H1855">
        <v>3</v>
      </c>
      <c r="I1855">
        <v>78.743499999999997</v>
      </c>
      <c r="J1855" t="s">
        <v>271</v>
      </c>
      <c r="K1855">
        <v>9073</v>
      </c>
      <c r="L1855">
        <v>9074</v>
      </c>
      <c r="M1855" t="str">
        <f t="shared" si="196"/>
        <v>Dog100OverACSR</v>
      </c>
      <c r="N1855" t="str">
        <f>+VLOOKUP(M1855,LineCode!$E:$F,2,0)</f>
        <v>3p_11kV_100_ACSR_Al_o</v>
      </c>
      <c r="R1855" t="s">
        <v>296</v>
      </c>
      <c r="S1855" t="str">
        <f t="shared" si="197"/>
        <v>Line.line_LUB_9073_9074</v>
      </c>
      <c r="T1855" t="str">
        <f t="shared" si="198"/>
        <v>Bus1=9073</v>
      </c>
      <c r="U1855" t="str">
        <f t="shared" si="199"/>
        <v>Bus2=9074</v>
      </c>
      <c r="V1855" t="str">
        <f t="shared" si="200"/>
        <v>phases=3</v>
      </c>
      <c r="W1855" t="str">
        <f t="shared" si="201"/>
        <v>Linecode=3p_11kV_100_ACSR_Al_o</v>
      </c>
      <c r="X1855" t="str">
        <f t="shared" si="202"/>
        <v>Length=78.7435</v>
      </c>
      <c r="Y1855" t="s">
        <v>307</v>
      </c>
    </row>
    <row r="1856" spans="1:25" x14ac:dyDescent="0.25">
      <c r="A1856" t="s">
        <v>47</v>
      </c>
      <c r="B1856">
        <v>11</v>
      </c>
      <c r="C1856" t="s">
        <v>37</v>
      </c>
      <c r="D1856">
        <v>100</v>
      </c>
      <c r="E1856" t="s">
        <v>27</v>
      </c>
      <c r="F1856" t="s">
        <v>38</v>
      </c>
      <c r="G1856" t="s">
        <v>30</v>
      </c>
      <c r="H1856">
        <v>3</v>
      </c>
      <c r="I1856">
        <v>2.4680900000000001</v>
      </c>
      <c r="J1856" t="s">
        <v>271</v>
      </c>
      <c r="K1856">
        <v>9074</v>
      </c>
      <c r="L1856">
        <v>9519</v>
      </c>
      <c r="M1856" t="str">
        <f t="shared" si="196"/>
        <v>Dog100OverACSR</v>
      </c>
      <c r="N1856" t="str">
        <f>+VLOOKUP(M1856,LineCode!$E:$F,2,0)</f>
        <v>3p_11kV_100_ACSR_Al_o</v>
      </c>
      <c r="R1856" t="s">
        <v>296</v>
      </c>
      <c r="S1856" t="str">
        <f t="shared" si="197"/>
        <v>Line.line_LUB_9074_9519</v>
      </c>
      <c r="T1856" t="str">
        <f t="shared" si="198"/>
        <v>Bus1=9074</v>
      </c>
      <c r="U1856" t="str">
        <f t="shared" si="199"/>
        <v>Bus2=9519</v>
      </c>
      <c r="V1856" t="str">
        <f t="shared" si="200"/>
        <v>phases=3</v>
      </c>
      <c r="W1856" t="str">
        <f t="shared" si="201"/>
        <v>Linecode=3p_11kV_100_ACSR_Al_o</v>
      </c>
      <c r="X1856" t="str">
        <f t="shared" si="202"/>
        <v>Length=2.46809</v>
      </c>
      <c r="Y1856" t="s">
        <v>307</v>
      </c>
    </row>
    <row r="1857" spans="1:25" x14ac:dyDescent="0.25">
      <c r="A1857" t="s">
        <v>47</v>
      </c>
      <c r="B1857">
        <v>11</v>
      </c>
      <c r="C1857" t="s">
        <v>37</v>
      </c>
      <c r="D1857">
        <v>100</v>
      </c>
      <c r="E1857" t="s">
        <v>27</v>
      </c>
      <c r="F1857" t="s">
        <v>38</v>
      </c>
      <c r="G1857" t="s">
        <v>30</v>
      </c>
      <c r="H1857">
        <v>3</v>
      </c>
      <c r="I1857">
        <v>0.52035699999999996</v>
      </c>
      <c r="J1857" t="s">
        <v>271</v>
      </c>
      <c r="K1857">
        <v>9518</v>
      </c>
      <c r="L1857">
        <v>9075</v>
      </c>
      <c r="M1857" t="str">
        <f t="shared" si="196"/>
        <v>Dog100OverACSR</v>
      </c>
      <c r="N1857" t="str">
        <f>+VLOOKUP(M1857,LineCode!$E:$F,2,0)</f>
        <v>3p_11kV_100_ACSR_Al_o</v>
      </c>
      <c r="R1857" t="s">
        <v>296</v>
      </c>
      <c r="S1857" t="str">
        <f t="shared" si="197"/>
        <v>Line.line_LUB_9518_9075</v>
      </c>
      <c r="T1857" t="str">
        <f t="shared" si="198"/>
        <v>Bus1=9518</v>
      </c>
      <c r="U1857" t="str">
        <f t="shared" si="199"/>
        <v>Bus2=9075</v>
      </c>
      <c r="V1857" t="str">
        <f t="shared" si="200"/>
        <v>phases=3</v>
      </c>
      <c r="W1857" t="str">
        <f t="shared" si="201"/>
        <v>Linecode=3p_11kV_100_ACSR_Al_o</v>
      </c>
      <c r="X1857" t="str">
        <f t="shared" si="202"/>
        <v>Length=0.520357</v>
      </c>
      <c r="Y1857" t="s">
        <v>307</v>
      </c>
    </row>
    <row r="1858" spans="1:25" x14ac:dyDescent="0.25">
      <c r="A1858" t="s">
        <v>47</v>
      </c>
      <c r="B1858">
        <v>11</v>
      </c>
      <c r="C1858" t="s">
        <v>37</v>
      </c>
      <c r="D1858">
        <v>100</v>
      </c>
      <c r="E1858" t="s">
        <v>27</v>
      </c>
      <c r="F1858" t="s">
        <v>38</v>
      </c>
      <c r="G1858" t="s">
        <v>30</v>
      </c>
      <c r="H1858">
        <v>3</v>
      </c>
      <c r="I1858">
        <v>0.50098399999999998</v>
      </c>
      <c r="J1858" t="s">
        <v>271</v>
      </c>
      <c r="K1858">
        <v>9519</v>
      </c>
      <c r="L1858">
        <v>9518</v>
      </c>
      <c r="M1858" t="str">
        <f t="shared" ref="M1858:M1921" si="203">C1858&amp;D1858&amp;F1858&amp;G1858</f>
        <v>Dog100OverACSR</v>
      </c>
      <c r="N1858" t="str">
        <f>+VLOOKUP(M1858,LineCode!$E:$F,2,0)</f>
        <v>3p_11kV_100_ACSR_Al_o</v>
      </c>
      <c r="R1858" t="s">
        <v>296</v>
      </c>
      <c r="S1858" t="str">
        <f t="shared" si="197"/>
        <v>Line.line_LUB_9519_9518</v>
      </c>
      <c r="T1858" t="str">
        <f t="shared" si="198"/>
        <v>Bus1=9519</v>
      </c>
      <c r="U1858" t="str">
        <f t="shared" si="199"/>
        <v>Bus2=9518</v>
      </c>
      <c r="V1858" t="str">
        <f t="shared" si="200"/>
        <v>phases=3</v>
      </c>
      <c r="W1858" t="str">
        <f t="shared" si="201"/>
        <v>Linecode=3p_11kV_100_ACSR_Al_o</v>
      </c>
      <c r="X1858" t="str">
        <f t="shared" si="202"/>
        <v>Length=0.500984</v>
      </c>
      <c r="Y1858" t="s">
        <v>307</v>
      </c>
    </row>
    <row r="1859" spans="1:25" x14ac:dyDescent="0.25">
      <c r="A1859" t="s">
        <v>47</v>
      </c>
      <c r="B1859">
        <v>11</v>
      </c>
      <c r="C1859" t="s">
        <v>37</v>
      </c>
      <c r="D1859">
        <v>100</v>
      </c>
      <c r="E1859" t="s">
        <v>27</v>
      </c>
      <c r="F1859" t="s">
        <v>38</v>
      </c>
      <c r="G1859" t="s">
        <v>30</v>
      </c>
      <c r="H1859">
        <v>3</v>
      </c>
      <c r="I1859">
        <v>9.3118999999999993E-2</v>
      </c>
      <c r="J1859" t="s">
        <v>271</v>
      </c>
      <c r="K1859">
        <v>9075</v>
      </c>
      <c r="L1859">
        <v>9517</v>
      </c>
      <c r="M1859" t="str">
        <f t="shared" si="203"/>
        <v>Dog100OverACSR</v>
      </c>
      <c r="N1859" t="str">
        <f>+VLOOKUP(M1859,LineCode!$E:$F,2,0)</f>
        <v>3p_11kV_100_ACSR_Al_o</v>
      </c>
      <c r="R1859" t="s">
        <v>296</v>
      </c>
      <c r="S1859" t="str">
        <f t="shared" ref="S1859:S1922" si="204">"Line.line_"&amp;J1859&amp;"_"&amp;K1859&amp;"_"&amp;L1859</f>
        <v>Line.line_LUB_9075_9517</v>
      </c>
      <c r="T1859" t="str">
        <f t="shared" ref="T1859:T1922" si="205">"Bus1="&amp;K1859</f>
        <v>Bus1=9075</v>
      </c>
      <c r="U1859" t="str">
        <f t="shared" ref="U1859:U1922" si="206">"Bus2="&amp;L1859</f>
        <v>Bus2=9517</v>
      </c>
      <c r="V1859" t="str">
        <f t="shared" ref="V1859:V1922" si="207">"phases="&amp;H1859</f>
        <v>phases=3</v>
      </c>
      <c r="W1859" t="str">
        <f t="shared" ref="W1859:W1922" si="208">"Linecode="&amp;N1859</f>
        <v>Linecode=3p_11kV_100_ACSR_Al_o</v>
      </c>
      <c r="X1859" t="str">
        <f t="shared" ref="X1859:X1922" si="209">"Length="&amp;I1859</f>
        <v>Length=0.093119</v>
      </c>
      <c r="Y1859" t="s">
        <v>307</v>
      </c>
    </row>
    <row r="1860" spans="1:25" x14ac:dyDescent="0.25">
      <c r="A1860" t="s">
        <v>47</v>
      </c>
      <c r="B1860">
        <v>11</v>
      </c>
      <c r="C1860" t="s">
        <v>37</v>
      </c>
      <c r="D1860">
        <v>100</v>
      </c>
      <c r="E1860" t="s">
        <v>27</v>
      </c>
      <c r="F1860" t="s">
        <v>38</v>
      </c>
      <c r="G1860" t="s">
        <v>30</v>
      </c>
      <c r="H1860">
        <v>3</v>
      </c>
      <c r="I1860">
        <v>1.62998</v>
      </c>
      <c r="J1860" t="s">
        <v>271</v>
      </c>
      <c r="K1860">
        <v>9516</v>
      </c>
      <c r="L1860">
        <v>9076</v>
      </c>
      <c r="M1860" t="str">
        <f t="shared" si="203"/>
        <v>Dog100OverACSR</v>
      </c>
      <c r="N1860" t="str">
        <f>+VLOOKUP(M1860,LineCode!$E:$F,2,0)</f>
        <v>3p_11kV_100_ACSR_Al_o</v>
      </c>
      <c r="R1860" t="s">
        <v>296</v>
      </c>
      <c r="S1860" t="str">
        <f t="shared" si="204"/>
        <v>Line.line_LUB_9516_9076</v>
      </c>
      <c r="T1860" t="str">
        <f t="shared" si="205"/>
        <v>Bus1=9516</v>
      </c>
      <c r="U1860" t="str">
        <f t="shared" si="206"/>
        <v>Bus2=9076</v>
      </c>
      <c r="V1860" t="str">
        <f t="shared" si="207"/>
        <v>phases=3</v>
      </c>
      <c r="W1860" t="str">
        <f t="shared" si="208"/>
        <v>Linecode=3p_11kV_100_ACSR_Al_o</v>
      </c>
      <c r="X1860" t="str">
        <f t="shared" si="209"/>
        <v>Length=1.62998</v>
      </c>
      <c r="Y1860" t="s">
        <v>307</v>
      </c>
    </row>
    <row r="1861" spans="1:25" x14ac:dyDescent="0.25">
      <c r="A1861" t="s">
        <v>47</v>
      </c>
      <c r="B1861">
        <v>11</v>
      </c>
      <c r="C1861" t="s">
        <v>37</v>
      </c>
      <c r="D1861">
        <v>100</v>
      </c>
      <c r="E1861" t="s">
        <v>27</v>
      </c>
      <c r="F1861" t="s">
        <v>38</v>
      </c>
      <c r="G1861" t="s">
        <v>30</v>
      </c>
      <c r="H1861">
        <v>3</v>
      </c>
      <c r="I1861">
        <v>12.3024</v>
      </c>
      <c r="J1861" t="s">
        <v>271</v>
      </c>
      <c r="K1861">
        <v>9517</v>
      </c>
      <c r="L1861">
        <v>9516</v>
      </c>
      <c r="M1861" t="str">
        <f t="shared" si="203"/>
        <v>Dog100OverACSR</v>
      </c>
      <c r="N1861" t="str">
        <f>+VLOOKUP(M1861,LineCode!$E:$F,2,0)</f>
        <v>3p_11kV_100_ACSR_Al_o</v>
      </c>
      <c r="R1861" t="s">
        <v>296</v>
      </c>
      <c r="S1861" t="str">
        <f t="shared" si="204"/>
        <v>Line.line_LUB_9517_9516</v>
      </c>
      <c r="T1861" t="str">
        <f t="shared" si="205"/>
        <v>Bus1=9517</v>
      </c>
      <c r="U1861" t="str">
        <f t="shared" si="206"/>
        <v>Bus2=9516</v>
      </c>
      <c r="V1861" t="str">
        <f t="shared" si="207"/>
        <v>phases=3</v>
      </c>
      <c r="W1861" t="str">
        <f t="shared" si="208"/>
        <v>Linecode=3p_11kV_100_ACSR_Al_o</v>
      </c>
      <c r="X1861" t="str">
        <f t="shared" si="209"/>
        <v>Length=12.3024</v>
      </c>
      <c r="Y1861" t="s">
        <v>307</v>
      </c>
    </row>
    <row r="1862" spans="1:25" x14ac:dyDescent="0.25">
      <c r="A1862" t="s">
        <v>47</v>
      </c>
      <c r="B1862">
        <v>11</v>
      </c>
      <c r="C1862" t="s">
        <v>37</v>
      </c>
      <c r="D1862">
        <v>100</v>
      </c>
      <c r="E1862" t="s">
        <v>27</v>
      </c>
      <c r="F1862" t="s">
        <v>38</v>
      </c>
      <c r="G1862" t="s">
        <v>30</v>
      </c>
      <c r="H1862">
        <v>3</v>
      </c>
      <c r="I1862">
        <v>59.277799999999999</v>
      </c>
      <c r="J1862" t="s">
        <v>271</v>
      </c>
      <c r="K1862">
        <v>9076</v>
      </c>
      <c r="L1862">
        <v>9077</v>
      </c>
      <c r="M1862" t="str">
        <f t="shared" si="203"/>
        <v>Dog100OverACSR</v>
      </c>
      <c r="N1862" t="str">
        <f>+VLOOKUP(M1862,LineCode!$E:$F,2,0)</f>
        <v>3p_11kV_100_ACSR_Al_o</v>
      </c>
      <c r="R1862" t="s">
        <v>296</v>
      </c>
      <c r="S1862" t="str">
        <f t="shared" si="204"/>
        <v>Line.line_LUB_9076_9077</v>
      </c>
      <c r="T1862" t="str">
        <f t="shared" si="205"/>
        <v>Bus1=9076</v>
      </c>
      <c r="U1862" t="str">
        <f t="shared" si="206"/>
        <v>Bus2=9077</v>
      </c>
      <c r="V1862" t="str">
        <f t="shared" si="207"/>
        <v>phases=3</v>
      </c>
      <c r="W1862" t="str">
        <f t="shared" si="208"/>
        <v>Linecode=3p_11kV_100_ACSR_Al_o</v>
      </c>
      <c r="X1862" t="str">
        <f t="shared" si="209"/>
        <v>Length=59.2778</v>
      </c>
      <c r="Y1862" t="s">
        <v>307</v>
      </c>
    </row>
    <row r="1863" spans="1:25" x14ac:dyDescent="0.25">
      <c r="A1863" t="s">
        <v>47</v>
      </c>
      <c r="B1863">
        <v>11</v>
      </c>
      <c r="C1863" t="s">
        <v>37</v>
      </c>
      <c r="D1863">
        <v>100</v>
      </c>
      <c r="E1863" t="s">
        <v>27</v>
      </c>
      <c r="F1863" t="s">
        <v>38</v>
      </c>
      <c r="G1863" t="s">
        <v>30</v>
      </c>
      <c r="H1863">
        <v>3</v>
      </c>
      <c r="I1863">
        <v>1.18981</v>
      </c>
      <c r="J1863" t="s">
        <v>271</v>
      </c>
      <c r="K1863">
        <v>9077</v>
      </c>
      <c r="L1863">
        <v>9515</v>
      </c>
      <c r="M1863" t="str">
        <f t="shared" si="203"/>
        <v>Dog100OverACSR</v>
      </c>
      <c r="N1863" t="str">
        <f>+VLOOKUP(M1863,LineCode!$E:$F,2,0)</f>
        <v>3p_11kV_100_ACSR_Al_o</v>
      </c>
      <c r="R1863" t="s">
        <v>296</v>
      </c>
      <c r="S1863" t="str">
        <f t="shared" si="204"/>
        <v>Line.line_LUB_9077_9515</v>
      </c>
      <c r="T1863" t="str">
        <f t="shared" si="205"/>
        <v>Bus1=9077</v>
      </c>
      <c r="U1863" t="str">
        <f t="shared" si="206"/>
        <v>Bus2=9515</v>
      </c>
      <c r="V1863" t="str">
        <f t="shared" si="207"/>
        <v>phases=3</v>
      </c>
      <c r="W1863" t="str">
        <f t="shared" si="208"/>
        <v>Linecode=3p_11kV_100_ACSR_Al_o</v>
      </c>
      <c r="X1863" t="str">
        <f t="shared" si="209"/>
        <v>Length=1.18981</v>
      </c>
      <c r="Y1863" t="s">
        <v>307</v>
      </c>
    </row>
    <row r="1864" spans="1:25" x14ac:dyDescent="0.25">
      <c r="A1864" t="s">
        <v>47</v>
      </c>
      <c r="B1864">
        <v>11</v>
      </c>
      <c r="C1864" t="s">
        <v>37</v>
      </c>
      <c r="D1864">
        <v>100</v>
      </c>
      <c r="E1864" t="s">
        <v>27</v>
      </c>
      <c r="F1864" t="s">
        <v>38</v>
      </c>
      <c r="G1864" t="s">
        <v>30</v>
      </c>
      <c r="H1864">
        <v>3</v>
      </c>
      <c r="I1864">
        <v>28.467199999999998</v>
      </c>
      <c r="J1864" t="s">
        <v>271</v>
      </c>
      <c r="K1864">
        <v>9514</v>
      </c>
      <c r="L1864">
        <v>9078</v>
      </c>
      <c r="M1864" t="str">
        <f t="shared" si="203"/>
        <v>Dog100OverACSR</v>
      </c>
      <c r="N1864" t="str">
        <f>+VLOOKUP(M1864,LineCode!$E:$F,2,0)</f>
        <v>3p_11kV_100_ACSR_Al_o</v>
      </c>
      <c r="R1864" t="s">
        <v>296</v>
      </c>
      <c r="S1864" t="str">
        <f t="shared" si="204"/>
        <v>Line.line_LUB_9514_9078</v>
      </c>
      <c r="T1864" t="str">
        <f t="shared" si="205"/>
        <v>Bus1=9514</v>
      </c>
      <c r="U1864" t="str">
        <f t="shared" si="206"/>
        <v>Bus2=9078</v>
      </c>
      <c r="V1864" t="str">
        <f t="shared" si="207"/>
        <v>phases=3</v>
      </c>
      <c r="W1864" t="str">
        <f t="shared" si="208"/>
        <v>Linecode=3p_11kV_100_ACSR_Al_o</v>
      </c>
      <c r="X1864" t="str">
        <f t="shared" si="209"/>
        <v>Length=28.4672</v>
      </c>
      <c r="Y1864" t="s">
        <v>307</v>
      </c>
    </row>
    <row r="1865" spans="1:25" x14ac:dyDescent="0.25">
      <c r="A1865" t="s">
        <v>47</v>
      </c>
      <c r="B1865">
        <v>11</v>
      </c>
      <c r="C1865" t="s">
        <v>37</v>
      </c>
      <c r="D1865">
        <v>100</v>
      </c>
      <c r="E1865" t="s">
        <v>27</v>
      </c>
      <c r="F1865" t="s">
        <v>38</v>
      </c>
      <c r="G1865" t="s">
        <v>30</v>
      </c>
      <c r="H1865">
        <v>3</v>
      </c>
      <c r="I1865">
        <v>87.292000000000002</v>
      </c>
      <c r="J1865" t="s">
        <v>271</v>
      </c>
      <c r="K1865">
        <v>9515</v>
      </c>
      <c r="L1865">
        <v>9514</v>
      </c>
      <c r="M1865" t="str">
        <f t="shared" si="203"/>
        <v>Dog100OverACSR</v>
      </c>
      <c r="N1865" t="str">
        <f>+VLOOKUP(M1865,LineCode!$E:$F,2,0)</f>
        <v>3p_11kV_100_ACSR_Al_o</v>
      </c>
      <c r="R1865" t="s">
        <v>296</v>
      </c>
      <c r="S1865" t="str">
        <f t="shared" si="204"/>
        <v>Line.line_LUB_9515_9514</v>
      </c>
      <c r="T1865" t="str">
        <f t="shared" si="205"/>
        <v>Bus1=9515</v>
      </c>
      <c r="U1865" t="str">
        <f t="shared" si="206"/>
        <v>Bus2=9514</v>
      </c>
      <c r="V1865" t="str">
        <f t="shared" si="207"/>
        <v>phases=3</v>
      </c>
      <c r="W1865" t="str">
        <f t="shared" si="208"/>
        <v>Linecode=3p_11kV_100_ACSR_Al_o</v>
      </c>
      <c r="X1865" t="str">
        <f t="shared" si="209"/>
        <v>Length=87.292</v>
      </c>
      <c r="Y1865" t="s">
        <v>307</v>
      </c>
    </row>
    <row r="1866" spans="1:25" x14ac:dyDescent="0.25">
      <c r="A1866" t="s">
        <v>47</v>
      </c>
      <c r="B1866">
        <v>11</v>
      </c>
      <c r="C1866" t="s">
        <v>37</v>
      </c>
      <c r="D1866">
        <v>100</v>
      </c>
      <c r="E1866" t="s">
        <v>27</v>
      </c>
      <c r="F1866" t="s">
        <v>38</v>
      </c>
      <c r="G1866" t="s">
        <v>30</v>
      </c>
      <c r="H1866">
        <v>3</v>
      </c>
      <c r="I1866">
        <v>65.614500000000007</v>
      </c>
      <c r="J1866" t="s">
        <v>271</v>
      </c>
      <c r="K1866">
        <v>9078</v>
      </c>
      <c r="L1866">
        <v>9513</v>
      </c>
      <c r="M1866" t="str">
        <f t="shared" si="203"/>
        <v>Dog100OverACSR</v>
      </c>
      <c r="N1866" t="str">
        <f>+VLOOKUP(M1866,LineCode!$E:$F,2,0)</f>
        <v>3p_11kV_100_ACSR_Al_o</v>
      </c>
      <c r="R1866" t="s">
        <v>296</v>
      </c>
      <c r="S1866" t="str">
        <f t="shared" si="204"/>
        <v>Line.line_LUB_9078_9513</v>
      </c>
      <c r="T1866" t="str">
        <f t="shared" si="205"/>
        <v>Bus1=9078</v>
      </c>
      <c r="U1866" t="str">
        <f t="shared" si="206"/>
        <v>Bus2=9513</v>
      </c>
      <c r="V1866" t="str">
        <f t="shared" si="207"/>
        <v>phases=3</v>
      </c>
      <c r="W1866" t="str">
        <f t="shared" si="208"/>
        <v>Linecode=3p_11kV_100_ACSR_Al_o</v>
      </c>
      <c r="X1866" t="str">
        <f t="shared" si="209"/>
        <v>Length=65.6145</v>
      </c>
      <c r="Y1866" t="s">
        <v>307</v>
      </c>
    </row>
    <row r="1867" spans="1:25" x14ac:dyDescent="0.25">
      <c r="A1867" t="s">
        <v>47</v>
      </c>
      <c r="B1867">
        <v>11</v>
      </c>
      <c r="C1867" t="s">
        <v>37</v>
      </c>
      <c r="D1867">
        <v>100</v>
      </c>
      <c r="E1867" t="s">
        <v>27</v>
      </c>
      <c r="F1867" t="s">
        <v>38</v>
      </c>
      <c r="G1867" t="s">
        <v>30</v>
      </c>
      <c r="H1867">
        <v>3</v>
      </c>
      <c r="I1867">
        <v>23.860600000000002</v>
      </c>
      <c r="J1867" t="s">
        <v>271</v>
      </c>
      <c r="K1867">
        <v>9513</v>
      </c>
      <c r="L1867">
        <v>9079</v>
      </c>
      <c r="M1867" t="str">
        <f t="shared" si="203"/>
        <v>Dog100OverACSR</v>
      </c>
      <c r="N1867" t="str">
        <f>+VLOOKUP(M1867,LineCode!$E:$F,2,0)</f>
        <v>3p_11kV_100_ACSR_Al_o</v>
      </c>
      <c r="R1867" t="s">
        <v>296</v>
      </c>
      <c r="S1867" t="str">
        <f t="shared" si="204"/>
        <v>Line.line_LUB_9513_9079</v>
      </c>
      <c r="T1867" t="str">
        <f t="shared" si="205"/>
        <v>Bus1=9513</v>
      </c>
      <c r="U1867" t="str">
        <f t="shared" si="206"/>
        <v>Bus2=9079</v>
      </c>
      <c r="V1867" t="str">
        <f t="shared" si="207"/>
        <v>phases=3</v>
      </c>
      <c r="W1867" t="str">
        <f t="shared" si="208"/>
        <v>Linecode=3p_11kV_100_ACSR_Al_o</v>
      </c>
      <c r="X1867" t="str">
        <f t="shared" si="209"/>
        <v>Length=23.8606</v>
      </c>
      <c r="Y1867" t="s">
        <v>307</v>
      </c>
    </row>
    <row r="1868" spans="1:25" x14ac:dyDescent="0.25">
      <c r="A1868" t="s">
        <v>47</v>
      </c>
      <c r="B1868">
        <v>11</v>
      </c>
      <c r="C1868" t="s">
        <v>37</v>
      </c>
      <c r="D1868">
        <v>100</v>
      </c>
      <c r="E1868" t="s">
        <v>27</v>
      </c>
      <c r="F1868" t="s">
        <v>38</v>
      </c>
      <c r="G1868" t="s">
        <v>30</v>
      </c>
      <c r="H1868">
        <v>3</v>
      </c>
      <c r="I1868">
        <v>32.606299999999997</v>
      </c>
      <c r="J1868" t="s">
        <v>271</v>
      </c>
      <c r="K1868">
        <v>9079</v>
      </c>
      <c r="L1868">
        <v>9080</v>
      </c>
      <c r="M1868" t="str">
        <f t="shared" si="203"/>
        <v>Dog100OverACSR</v>
      </c>
      <c r="N1868" t="str">
        <f>+VLOOKUP(M1868,LineCode!$E:$F,2,0)</f>
        <v>3p_11kV_100_ACSR_Al_o</v>
      </c>
      <c r="R1868" t="s">
        <v>296</v>
      </c>
      <c r="S1868" t="str">
        <f t="shared" si="204"/>
        <v>Line.line_LUB_9079_9080</v>
      </c>
      <c r="T1868" t="str">
        <f t="shared" si="205"/>
        <v>Bus1=9079</v>
      </c>
      <c r="U1868" t="str">
        <f t="shared" si="206"/>
        <v>Bus2=9080</v>
      </c>
      <c r="V1868" t="str">
        <f t="shared" si="207"/>
        <v>phases=3</v>
      </c>
      <c r="W1868" t="str">
        <f t="shared" si="208"/>
        <v>Linecode=3p_11kV_100_ACSR_Al_o</v>
      </c>
      <c r="X1868" t="str">
        <f t="shared" si="209"/>
        <v>Length=32.6063</v>
      </c>
      <c r="Y1868" t="s">
        <v>307</v>
      </c>
    </row>
    <row r="1869" spans="1:25" x14ac:dyDescent="0.25">
      <c r="A1869" t="s">
        <v>47</v>
      </c>
      <c r="B1869">
        <v>11</v>
      </c>
      <c r="C1869" t="s">
        <v>37</v>
      </c>
      <c r="D1869">
        <v>100</v>
      </c>
      <c r="E1869" t="s">
        <v>27</v>
      </c>
      <c r="F1869" t="s">
        <v>38</v>
      </c>
      <c r="G1869" t="s">
        <v>30</v>
      </c>
      <c r="H1869">
        <v>3</v>
      </c>
      <c r="I1869">
        <v>35.165599999999998</v>
      </c>
      <c r="J1869" t="s">
        <v>271</v>
      </c>
      <c r="K1869">
        <v>9080</v>
      </c>
      <c r="L1869">
        <v>9081</v>
      </c>
      <c r="M1869" t="str">
        <f t="shared" si="203"/>
        <v>Dog100OverACSR</v>
      </c>
      <c r="N1869" t="str">
        <f>+VLOOKUP(M1869,LineCode!$E:$F,2,0)</f>
        <v>3p_11kV_100_ACSR_Al_o</v>
      </c>
      <c r="R1869" t="s">
        <v>296</v>
      </c>
      <c r="S1869" t="str">
        <f t="shared" si="204"/>
        <v>Line.line_LUB_9080_9081</v>
      </c>
      <c r="T1869" t="str">
        <f t="shared" si="205"/>
        <v>Bus1=9080</v>
      </c>
      <c r="U1869" t="str">
        <f t="shared" si="206"/>
        <v>Bus2=9081</v>
      </c>
      <c r="V1869" t="str">
        <f t="shared" si="207"/>
        <v>phases=3</v>
      </c>
      <c r="W1869" t="str">
        <f t="shared" si="208"/>
        <v>Linecode=3p_11kV_100_ACSR_Al_o</v>
      </c>
      <c r="X1869" t="str">
        <f t="shared" si="209"/>
        <v>Length=35.1656</v>
      </c>
      <c r="Y1869" t="s">
        <v>307</v>
      </c>
    </row>
    <row r="1870" spans="1:25" x14ac:dyDescent="0.25">
      <c r="A1870" t="s">
        <v>47</v>
      </c>
      <c r="B1870">
        <v>11</v>
      </c>
      <c r="C1870" t="s">
        <v>37</v>
      </c>
      <c r="D1870">
        <v>100</v>
      </c>
      <c r="E1870" t="s">
        <v>27</v>
      </c>
      <c r="F1870" t="s">
        <v>38</v>
      </c>
      <c r="G1870" t="s">
        <v>30</v>
      </c>
      <c r="H1870">
        <v>3</v>
      </c>
      <c r="I1870">
        <v>105.652</v>
      </c>
      <c r="J1870" t="s">
        <v>271</v>
      </c>
      <c r="K1870">
        <v>9081</v>
      </c>
      <c r="L1870">
        <v>9082</v>
      </c>
      <c r="M1870" t="str">
        <f t="shared" si="203"/>
        <v>Dog100OverACSR</v>
      </c>
      <c r="N1870" t="str">
        <f>+VLOOKUP(M1870,LineCode!$E:$F,2,0)</f>
        <v>3p_11kV_100_ACSR_Al_o</v>
      </c>
      <c r="R1870" t="s">
        <v>296</v>
      </c>
      <c r="S1870" t="str">
        <f t="shared" si="204"/>
        <v>Line.line_LUB_9081_9082</v>
      </c>
      <c r="T1870" t="str">
        <f t="shared" si="205"/>
        <v>Bus1=9081</v>
      </c>
      <c r="U1870" t="str">
        <f t="shared" si="206"/>
        <v>Bus2=9082</v>
      </c>
      <c r="V1870" t="str">
        <f t="shared" si="207"/>
        <v>phases=3</v>
      </c>
      <c r="W1870" t="str">
        <f t="shared" si="208"/>
        <v>Linecode=3p_11kV_100_ACSR_Al_o</v>
      </c>
      <c r="X1870" t="str">
        <f t="shared" si="209"/>
        <v>Length=105.652</v>
      </c>
      <c r="Y1870" t="s">
        <v>307</v>
      </c>
    </row>
    <row r="1871" spans="1:25" x14ac:dyDescent="0.25">
      <c r="A1871" t="s">
        <v>47</v>
      </c>
      <c r="B1871">
        <v>11</v>
      </c>
      <c r="C1871" t="s">
        <v>37</v>
      </c>
      <c r="D1871">
        <v>100</v>
      </c>
      <c r="E1871" t="s">
        <v>27</v>
      </c>
      <c r="F1871" t="s">
        <v>38</v>
      </c>
      <c r="G1871" t="s">
        <v>30</v>
      </c>
      <c r="H1871">
        <v>3</v>
      </c>
      <c r="I1871">
        <v>90.052899999999994</v>
      </c>
      <c r="J1871" t="s">
        <v>271</v>
      </c>
      <c r="K1871">
        <v>9082</v>
      </c>
      <c r="L1871">
        <v>9083</v>
      </c>
      <c r="M1871" t="str">
        <f t="shared" si="203"/>
        <v>Dog100OverACSR</v>
      </c>
      <c r="N1871" t="str">
        <f>+VLOOKUP(M1871,LineCode!$E:$F,2,0)</f>
        <v>3p_11kV_100_ACSR_Al_o</v>
      </c>
      <c r="R1871" t="s">
        <v>296</v>
      </c>
      <c r="S1871" t="str">
        <f t="shared" si="204"/>
        <v>Line.line_LUB_9082_9083</v>
      </c>
      <c r="T1871" t="str">
        <f t="shared" si="205"/>
        <v>Bus1=9082</v>
      </c>
      <c r="U1871" t="str">
        <f t="shared" si="206"/>
        <v>Bus2=9083</v>
      </c>
      <c r="V1871" t="str">
        <f t="shared" si="207"/>
        <v>phases=3</v>
      </c>
      <c r="W1871" t="str">
        <f t="shared" si="208"/>
        <v>Linecode=3p_11kV_100_ACSR_Al_o</v>
      </c>
      <c r="X1871" t="str">
        <f t="shared" si="209"/>
        <v>Length=90.0529</v>
      </c>
      <c r="Y1871" t="s">
        <v>307</v>
      </c>
    </row>
    <row r="1872" spans="1:25" x14ac:dyDescent="0.25">
      <c r="A1872" t="s">
        <v>47</v>
      </c>
      <c r="B1872">
        <v>11</v>
      </c>
      <c r="C1872" t="s">
        <v>37</v>
      </c>
      <c r="D1872">
        <v>100</v>
      </c>
      <c r="E1872" t="s">
        <v>27</v>
      </c>
      <c r="F1872" t="s">
        <v>38</v>
      </c>
      <c r="G1872" t="s">
        <v>30</v>
      </c>
      <c r="H1872">
        <v>3</v>
      </c>
      <c r="I1872">
        <v>76.465100000000007</v>
      </c>
      <c r="J1872" t="s">
        <v>271</v>
      </c>
      <c r="K1872">
        <v>9083</v>
      </c>
      <c r="L1872">
        <v>9084</v>
      </c>
      <c r="M1872" t="str">
        <f t="shared" si="203"/>
        <v>Dog100OverACSR</v>
      </c>
      <c r="N1872" t="str">
        <f>+VLOOKUP(M1872,LineCode!$E:$F,2,0)</f>
        <v>3p_11kV_100_ACSR_Al_o</v>
      </c>
      <c r="R1872" t="s">
        <v>296</v>
      </c>
      <c r="S1872" t="str">
        <f t="shared" si="204"/>
        <v>Line.line_LUB_9083_9084</v>
      </c>
      <c r="T1872" t="str">
        <f t="shared" si="205"/>
        <v>Bus1=9083</v>
      </c>
      <c r="U1872" t="str">
        <f t="shared" si="206"/>
        <v>Bus2=9084</v>
      </c>
      <c r="V1872" t="str">
        <f t="shared" si="207"/>
        <v>phases=3</v>
      </c>
      <c r="W1872" t="str">
        <f t="shared" si="208"/>
        <v>Linecode=3p_11kV_100_ACSR_Al_o</v>
      </c>
      <c r="X1872" t="str">
        <f t="shared" si="209"/>
        <v>Length=76.4651</v>
      </c>
      <c r="Y1872" t="s">
        <v>307</v>
      </c>
    </row>
    <row r="1873" spans="1:25" x14ac:dyDescent="0.25">
      <c r="A1873" t="s">
        <v>47</v>
      </c>
      <c r="B1873">
        <v>11</v>
      </c>
      <c r="C1873" t="s">
        <v>37</v>
      </c>
      <c r="D1873">
        <v>100</v>
      </c>
      <c r="E1873" t="s">
        <v>27</v>
      </c>
      <c r="F1873" t="s">
        <v>38</v>
      </c>
      <c r="G1873" t="s">
        <v>30</v>
      </c>
      <c r="H1873">
        <v>3</v>
      </c>
      <c r="I1873">
        <v>28.255500000000001</v>
      </c>
      <c r="J1873" t="s">
        <v>271</v>
      </c>
      <c r="K1873">
        <v>9084</v>
      </c>
      <c r="L1873">
        <v>9085</v>
      </c>
      <c r="M1873" t="str">
        <f t="shared" si="203"/>
        <v>Dog100OverACSR</v>
      </c>
      <c r="N1873" t="str">
        <f>+VLOOKUP(M1873,LineCode!$E:$F,2,0)</f>
        <v>3p_11kV_100_ACSR_Al_o</v>
      </c>
      <c r="R1873" t="s">
        <v>296</v>
      </c>
      <c r="S1873" t="str">
        <f t="shared" si="204"/>
        <v>Line.line_LUB_9084_9085</v>
      </c>
      <c r="T1873" t="str">
        <f t="shared" si="205"/>
        <v>Bus1=9084</v>
      </c>
      <c r="U1873" t="str">
        <f t="shared" si="206"/>
        <v>Bus2=9085</v>
      </c>
      <c r="V1873" t="str">
        <f t="shared" si="207"/>
        <v>phases=3</v>
      </c>
      <c r="W1873" t="str">
        <f t="shared" si="208"/>
        <v>Linecode=3p_11kV_100_ACSR_Al_o</v>
      </c>
      <c r="X1873" t="str">
        <f t="shared" si="209"/>
        <v>Length=28.2555</v>
      </c>
      <c r="Y1873" t="s">
        <v>307</v>
      </c>
    </row>
    <row r="1874" spans="1:25" x14ac:dyDescent="0.25">
      <c r="A1874" t="s">
        <v>47</v>
      </c>
      <c r="B1874">
        <v>11</v>
      </c>
      <c r="C1874" t="s">
        <v>42</v>
      </c>
      <c r="D1874">
        <v>300</v>
      </c>
      <c r="E1874" t="s">
        <v>27</v>
      </c>
      <c r="F1874" t="s">
        <v>38</v>
      </c>
      <c r="G1874" t="s">
        <v>49</v>
      </c>
      <c r="H1874">
        <v>3</v>
      </c>
      <c r="I1874">
        <v>42.21</v>
      </c>
      <c r="J1874" t="s">
        <v>271</v>
      </c>
      <c r="K1874">
        <v>9085</v>
      </c>
      <c r="L1874">
        <v>9086</v>
      </c>
      <c r="M1874" t="str">
        <f t="shared" si="203"/>
        <v>XLPE300OverCovered</v>
      </c>
      <c r="N1874" t="str">
        <f>+VLOOKUP(M1874,LineCode!$E:$F,2,0)</f>
        <v>3p_11kV_300_XLPE_Al_o</v>
      </c>
      <c r="R1874" t="s">
        <v>296</v>
      </c>
      <c r="S1874" t="str">
        <f t="shared" si="204"/>
        <v>Line.line_LUB_9085_9086</v>
      </c>
      <c r="T1874" t="str">
        <f t="shared" si="205"/>
        <v>Bus1=9085</v>
      </c>
      <c r="U1874" t="str">
        <f t="shared" si="206"/>
        <v>Bus2=9086</v>
      </c>
      <c r="V1874" t="str">
        <f t="shared" si="207"/>
        <v>phases=3</v>
      </c>
      <c r="W1874" t="str">
        <f t="shared" si="208"/>
        <v>Linecode=3p_11kV_300_XLPE_Al_o</v>
      </c>
      <c r="X1874" t="str">
        <f t="shared" si="209"/>
        <v>Length=42.21</v>
      </c>
      <c r="Y1874" t="s">
        <v>307</v>
      </c>
    </row>
    <row r="1875" spans="1:25" x14ac:dyDescent="0.25">
      <c r="A1875" t="s">
        <v>47</v>
      </c>
      <c r="B1875">
        <v>11</v>
      </c>
      <c r="C1875" t="s">
        <v>42</v>
      </c>
      <c r="D1875">
        <v>300</v>
      </c>
      <c r="E1875" t="s">
        <v>27</v>
      </c>
      <c r="F1875" t="s">
        <v>38</v>
      </c>
      <c r="G1875" t="s">
        <v>49</v>
      </c>
      <c r="H1875">
        <v>3</v>
      </c>
      <c r="I1875">
        <v>105.465</v>
      </c>
      <c r="J1875" t="s">
        <v>271</v>
      </c>
      <c r="K1875">
        <v>9086</v>
      </c>
      <c r="L1875">
        <v>9087</v>
      </c>
      <c r="M1875" t="str">
        <f t="shared" si="203"/>
        <v>XLPE300OverCovered</v>
      </c>
      <c r="N1875" t="str">
        <f>+VLOOKUP(M1875,LineCode!$E:$F,2,0)</f>
        <v>3p_11kV_300_XLPE_Al_o</v>
      </c>
      <c r="R1875" t="s">
        <v>296</v>
      </c>
      <c r="S1875" t="str">
        <f t="shared" si="204"/>
        <v>Line.line_LUB_9086_9087</v>
      </c>
      <c r="T1875" t="str">
        <f t="shared" si="205"/>
        <v>Bus1=9086</v>
      </c>
      <c r="U1875" t="str">
        <f t="shared" si="206"/>
        <v>Bus2=9087</v>
      </c>
      <c r="V1875" t="str">
        <f t="shared" si="207"/>
        <v>phases=3</v>
      </c>
      <c r="W1875" t="str">
        <f t="shared" si="208"/>
        <v>Linecode=3p_11kV_300_XLPE_Al_o</v>
      </c>
      <c r="X1875" t="str">
        <f t="shared" si="209"/>
        <v>Length=105.465</v>
      </c>
      <c r="Y1875" t="s">
        <v>307</v>
      </c>
    </row>
    <row r="1876" spans="1:25" x14ac:dyDescent="0.25">
      <c r="A1876" t="s">
        <v>47</v>
      </c>
      <c r="B1876">
        <v>11</v>
      </c>
      <c r="C1876" t="s">
        <v>42</v>
      </c>
      <c r="D1876">
        <v>300</v>
      </c>
      <c r="E1876" t="s">
        <v>27</v>
      </c>
      <c r="F1876" t="s">
        <v>38</v>
      </c>
      <c r="G1876" t="s">
        <v>49</v>
      </c>
      <c r="H1876">
        <v>3</v>
      </c>
      <c r="I1876">
        <v>114.214</v>
      </c>
      <c r="J1876" t="s">
        <v>271</v>
      </c>
      <c r="K1876">
        <v>9087</v>
      </c>
      <c r="L1876">
        <v>9088</v>
      </c>
      <c r="M1876" t="str">
        <f t="shared" si="203"/>
        <v>XLPE300OverCovered</v>
      </c>
      <c r="N1876" t="str">
        <f>+VLOOKUP(M1876,LineCode!$E:$F,2,0)</f>
        <v>3p_11kV_300_XLPE_Al_o</v>
      </c>
      <c r="R1876" t="s">
        <v>296</v>
      </c>
      <c r="S1876" t="str">
        <f t="shared" si="204"/>
        <v>Line.line_LUB_9087_9088</v>
      </c>
      <c r="T1876" t="str">
        <f t="shared" si="205"/>
        <v>Bus1=9087</v>
      </c>
      <c r="U1876" t="str">
        <f t="shared" si="206"/>
        <v>Bus2=9088</v>
      </c>
      <c r="V1876" t="str">
        <f t="shared" si="207"/>
        <v>phases=3</v>
      </c>
      <c r="W1876" t="str">
        <f t="shared" si="208"/>
        <v>Linecode=3p_11kV_300_XLPE_Al_o</v>
      </c>
      <c r="X1876" t="str">
        <f t="shared" si="209"/>
        <v>Length=114.214</v>
      </c>
      <c r="Y1876" t="s">
        <v>307</v>
      </c>
    </row>
    <row r="1877" spans="1:25" x14ac:dyDescent="0.25">
      <c r="A1877" t="s">
        <v>47</v>
      </c>
      <c r="B1877">
        <v>11</v>
      </c>
      <c r="C1877" t="s">
        <v>42</v>
      </c>
      <c r="D1877">
        <v>300</v>
      </c>
      <c r="E1877" t="s">
        <v>27</v>
      </c>
      <c r="F1877" t="s">
        <v>38</v>
      </c>
      <c r="G1877" t="s">
        <v>49</v>
      </c>
      <c r="H1877">
        <v>3</v>
      </c>
      <c r="I1877">
        <v>102.82599999999999</v>
      </c>
      <c r="J1877" t="s">
        <v>271</v>
      </c>
      <c r="K1877">
        <v>9088</v>
      </c>
      <c r="L1877">
        <v>9089</v>
      </c>
      <c r="M1877" t="str">
        <f t="shared" si="203"/>
        <v>XLPE300OverCovered</v>
      </c>
      <c r="N1877" t="str">
        <f>+VLOOKUP(M1877,LineCode!$E:$F,2,0)</f>
        <v>3p_11kV_300_XLPE_Al_o</v>
      </c>
      <c r="R1877" t="s">
        <v>296</v>
      </c>
      <c r="S1877" t="str">
        <f t="shared" si="204"/>
        <v>Line.line_LUB_9088_9089</v>
      </c>
      <c r="T1877" t="str">
        <f t="shared" si="205"/>
        <v>Bus1=9088</v>
      </c>
      <c r="U1877" t="str">
        <f t="shared" si="206"/>
        <v>Bus2=9089</v>
      </c>
      <c r="V1877" t="str">
        <f t="shared" si="207"/>
        <v>phases=3</v>
      </c>
      <c r="W1877" t="str">
        <f t="shared" si="208"/>
        <v>Linecode=3p_11kV_300_XLPE_Al_o</v>
      </c>
      <c r="X1877" t="str">
        <f t="shared" si="209"/>
        <v>Length=102.826</v>
      </c>
      <c r="Y1877" t="s">
        <v>307</v>
      </c>
    </row>
    <row r="1878" spans="1:25" x14ac:dyDescent="0.25">
      <c r="A1878" t="s">
        <v>47</v>
      </c>
      <c r="B1878">
        <v>11</v>
      </c>
      <c r="C1878" t="s">
        <v>42</v>
      </c>
      <c r="D1878">
        <v>300</v>
      </c>
      <c r="E1878" t="s">
        <v>27</v>
      </c>
      <c r="F1878" t="s">
        <v>38</v>
      </c>
      <c r="G1878" t="s">
        <v>49</v>
      </c>
      <c r="H1878">
        <v>3</v>
      </c>
      <c r="I1878">
        <v>98.383399999999995</v>
      </c>
      <c r="J1878" t="s">
        <v>271</v>
      </c>
      <c r="K1878">
        <v>9089</v>
      </c>
      <c r="L1878">
        <v>9090</v>
      </c>
      <c r="M1878" t="str">
        <f t="shared" si="203"/>
        <v>XLPE300OverCovered</v>
      </c>
      <c r="N1878" t="str">
        <f>+VLOOKUP(M1878,LineCode!$E:$F,2,0)</f>
        <v>3p_11kV_300_XLPE_Al_o</v>
      </c>
      <c r="R1878" t="s">
        <v>296</v>
      </c>
      <c r="S1878" t="str">
        <f t="shared" si="204"/>
        <v>Line.line_LUB_9089_9090</v>
      </c>
      <c r="T1878" t="str">
        <f t="shared" si="205"/>
        <v>Bus1=9089</v>
      </c>
      <c r="U1878" t="str">
        <f t="shared" si="206"/>
        <v>Bus2=9090</v>
      </c>
      <c r="V1878" t="str">
        <f t="shared" si="207"/>
        <v>phases=3</v>
      </c>
      <c r="W1878" t="str">
        <f t="shared" si="208"/>
        <v>Linecode=3p_11kV_300_XLPE_Al_o</v>
      </c>
      <c r="X1878" t="str">
        <f t="shared" si="209"/>
        <v>Length=98.3834</v>
      </c>
      <c r="Y1878" t="s">
        <v>307</v>
      </c>
    </row>
    <row r="1879" spans="1:25" x14ac:dyDescent="0.25">
      <c r="A1879" t="s">
        <v>47</v>
      </c>
      <c r="B1879">
        <v>11</v>
      </c>
      <c r="C1879" t="s">
        <v>42</v>
      </c>
      <c r="D1879">
        <v>300</v>
      </c>
      <c r="E1879" t="s">
        <v>27</v>
      </c>
      <c r="F1879" t="s">
        <v>38</v>
      </c>
      <c r="G1879" t="s">
        <v>49</v>
      </c>
      <c r="H1879">
        <v>3</v>
      </c>
      <c r="I1879">
        <v>65.212299999999999</v>
      </c>
      <c r="J1879" t="s">
        <v>271</v>
      </c>
      <c r="K1879">
        <v>9090</v>
      </c>
      <c r="L1879">
        <v>9091</v>
      </c>
      <c r="M1879" t="str">
        <f t="shared" si="203"/>
        <v>XLPE300OverCovered</v>
      </c>
      <c r="N1879" t="str">
        <f>+VLOOKUP(M1879,LineCode!$E:$F,2,0)</f>
        <v>3p_11kV_300_XLPE_Al_o</v>
      </c>
      <c r="R1879" t="s">
        <v>296</v>
      </c>
      <c r="S1879" t="str">
        <f t="shared" si="204"/>
        <v>Line.line_LUB_9090_9091</v>
      </c>
      <c r="T1879" t="str">
        <f t="shared" si="205"/>
        <v>Bus1=9090</v>
      </c>
      <c r="U1879" t="str">
        <f t="shared" si="206"/>
        <v>Bus2=9091</v>
      </c>
      <c r="V1879" t="str">
        <f t="shared" si="207"/>
        <v>phases=3</v>
      </c>
      <c r="W1879" t="str">
        <f t="shared" si="208"/>
        <v>Linecode=3p_11kV_300_XLPE_Al_o</v>
      </c>
      <c r="X1879" t="str">
        <f t="shared" si="209"/>
        <v>Length=65.2123</v>
      </c>
      <c r="Y1879" t="s">
        <v>307</v>
      </c>
    </row>
    <row r="1880" spans="1:25" x14ac:dyDescent="0.25">
      <c r="A1880" t="s">
        <v>47</v>
      </c>
      <c r="B1880">
        <v>11</v>
      </c>
      <c r="C1880" t="s">
        <v>42</v>
      </c>
      <c r="D1880">
        <v>300</v>
      </c>
      <c r="E1880" t="s">
        <v>27</v>
      </c>
      <c r="F1880" t="s">
        <v>38</v>
      </c>
      <c r="G1880" t="s">
        <v>49</v>
      </c>
      <c r="H1880">
        <v>3</v>
      </c>
      <c r="I1880">
        <v>50.086300000000001</v>
      </c>
      <c r="J1880" t="s">
        <v>271</v>
      </c>
      <c r="K1880">
        <v>9091</v>
      </c>
      <c r="L1880">
        <v>9092</v>
      </c>
      <c r="M1880" t="str">
        <f t="shared" si="203"/>
        <v>XLPE300OverCovered</v>
      </c>
      <c r="N1880" t="str">
        <f>+VLOOKUP(M1880,LineCode!$E:$F,2,0)</f>
        <v>3p_11kV_300_XLPE_Al_o</v>
      </c>
      <c r="R1880" t="s">
        <v>296</v>
      </c>
      <c r="S1880" t="str">
        <f t="shared" si="204"/>
        <v>Line.line_LUB_9091_9092</v>
      </c>
      <c r="T1880" t="str">
        <f t="shared" si="205"/>
        <v>Bus1=9091</v>
      </c>
      <c r="U1880" t="str">
        <f t="shared" si="206"/>
        <v>Bus2=9092</v>
      </c>
      <c r="V1880" t="str">
        <f t="shared" si="207"/>
        <v>phases=3</v>
      </c>
      <c r="W1880" t="str">
        <f t="shared" si="208"/>
        <v>Linecode=3p_11kV_300_XLPE_Al_o</v>
      </c>
      <c r="X1880" t="str">
        <f t="shared" si="209"/>
        <v>Length=50.0863</v>
      </c>
      <c r="Y1880" t="s">
        <v>307</v>
      </c>
    </row>
    <row r="1881" spans="1:25" x14ac:dyDescent="0.25">
      <c r="A1881" t="s">
        <v>47</v>
      </c>
      <c r="B1881">
        <v>11</v>
      </c>
      <c r="C1881" t="s">
        <v>42</v>
      </c>
      <c r="D1881">
        <v>300</v>
      </c>
      <c r="E1881" t="s">
        <v>27</v>
      </c>
      <c r="F1881" t="s">
        <v>38</v>
      </c>
      <c r="G1881" t="s">
        <v>49</v>
      </c>
      <c r="H1881">
        <v>3</v>
      </c>
      <c r="I1881">
        <v>34.625900000000001</v>
      </c>
      <c r="J1881" t="s">
        <v>271</v>
      </c>
      <c r="K1881">
        <v>9092</v>
      </c>
      <c r="L1881">
        <v>9093</v>
      </c>
      <c r="M1881" t="str">
        <f t="shared" si="203"/>
        <v>XLPE300OverCovered</v>
      </c>
      <c r="N1881" t="str">
        <f>+VLOOKUP(M1881,LineCode!$E:$F,2,0)</f>
        <v>3p_11kV_300_XLPE_Al_o</v>
      </c>
      <c r="R1881" t="s">
        <v>296</v>
      </c>
      <c r="S1881" t="str">
        <f t="shared" si="204"/>
        <v>Line.line_LUB_9092_9093</v>
      </c>
      <c r="T1881" t="str">
        <f t="shared" si="205"/>
        <v>Bus1=9092</v>
      </c>
      <c r="U1881" t="str">
        <f t="shared" si="206"/>
        <v>Bus2=9093</v>
      </c>
      <c r="V1881" t="str">
        <f t="shared" si="207"/>
        <v>phases=3</v>
      </c>
      <c r="W1881" t="str">
        <f t="shared" si="208"/>
        <v>Linecode=3p_11kV_300_XLPE_Al_o</v>
      </c>
      <c r="X1881" t="str">
        <f t="shared" si="209"/>
        <v>Length=34.6259</v>
      </c>
      <c r="Y1881" t="s">
        <v>307</v>
      </c>
    </row>
    <row r="1882" spans="1:25" x14ac:dyDescent="0.25">
      <c r="A1882" t="s">
        <v>47</v>
      </c>
      <c r="B1882">
        <v>11</v>
      </c>
      <c r="C1882" t="s">
        <v>42</v>
      </c>
      <c r="D1882">
        <v>300</v>
      </c>
      <c r="E1882" t="s">
        <v>27</v>
      </c>
      <c r="F1882" t="s">
        <v>38</v>
      </c>
      <c r="G1882" t="s">
        <v>49</v>
      </c>
      <c r="H1882">
        <v>3</v>
      </c>
      <c r="I1882">
        <v>47.145499999999998</v>
      </c>
      <c r="J1882" t="s">
        <v>271</v>
      </c>
      <c r="K1882">
        <v>9093</v>
      </c>
      <c r="L1882">
        <v>9094</v>
      </c>
      <c r="M1882" t="str">
        <f t="shared" si="203"/>
        <v>XLPE300OverCovered</v>
      </c>
      <c r="N1882" t="str">
        <f>+VLOOKUP(M1882,LineCode!$E:$F,2,0)</f>
        <v>3p_11kV_300_XLPE_Al_o</v>
      </c>
      <c r="R1882" t="s">
        <v>296</v>
      </c>
      <c r="S1882" t="str">
        <f t="shared" si="204"/>
        <v>Line.line_LUB_9093_9094</v>
      </c>
      <c r="T1882" t="str">
        <f t="shared" si="205"/>
        <v>Bus1=9093</v>
      </c>
      <c r="U1882" t="str">
        <f t="shared" si="206"/>
        <v>Bus2=9094</v>
      </c>
      <c r="V1882" t="str">
        <f t="shared" si="207"/>
        <v>phases=3</v>
      </c>
      <c r="W1882" t="str">
        <f t="shared" si="208"/>
        <v>Linecode=3p_11kV_300_XLPE_Al_o</v>
      </c>
      <c r="X1882" t="str">
        <f t="shared" si="209"/>
        <v>Length=47.1455</v>
      </c>
      <c r="Y1882" t="s">
        <v>307</v>
      </c>
    </row>
    <row r="1883" spans="1:25" x14ac:dyDescent="0.25">
      <c r="A1883" t="s">
        <v>47</v>
      </c>
      <c r="B1883">
        <v>11</v>
      </c>
      <c r="C1883" t="s">
        <v>42</v>
      </c>
      <c r="D1883">
        <v>300</v>
      </c>
      <c r="E1883" t="s">
        <v>27</v>
      </c>
      <c r="F1883" t="s">
        <v>38</v>
      </c>
      <c r="G1883" t="s">
        <v>49</v>
      </c>
      <c r="H1883">
        <v>3</v>
      </c>
      <c r="I1883">
        <v>98.885900000000007</v>
      </c>
      <c r="J1883" t="s">
        <v>271</v>
      </c>
      <c r="K1883">
        <v>9094</v>
      </c>
      <c r="L1883">
        <v>9095</v>
      </c>
      <c r="M1883" t="str">
        <f t="shared" si="203"/>
        <v>XLPE300OverCovered</v>
      </c>
      <c r="N1883" t="str">
        <f>+VLOOKUP(M1883,LineCode!$E:$F,2,0)</f>
        <v>3p_11kV_300_XLPE_Al_o</v>
      </c>
      <c r="R1883" t="s">
        <v>296</v>
      </c>
      <c r="S1883" t="str">
        <f t="shared" si="204"/>
        <v>Line.line_LUB_9094_9095</v>
      </c>
      <c r="T1883" t="str">
        <f t="shared" si="205"/>
        <v>Bus1=9094</v>
      </c>
      <c r="U1883" t="str">
        <f t="shared" si="206"/>
        <v>Bus2=9095</v>
      </c>
      <c r="V1883" t="str">
        <f t="shared" si="207"/>
        <v>phases=3</v>
      </c>
      <c r="W1883" t="str">
        <f t="shared" si="208"/>
        <v>Linecode=3p_11kV_300_XLPE_Al_o</v>
      </c>
      <c r="X1883" t="str">
        <f t="shared" si="209"/>
        <v>Length=98.8859</v>
      </c>
      <c r="Y1883" t="s">
        <v>307</v>
      </c>
    </row>
    <row r="1884" spans="1:25" x14ac:dyDescent="0.25">
      <c r="A1884" t="s">
        <v>47</v>
      </c>
      <c r="B1884">
        <v>11</v>
      </c>
      <c r="C1884" t="s">
        <v>42</v>
      </c>
      <c r="D1884">
        <v>300</v>
      </c>
      <c r="E1884" t="s">
        <v>27</v>
      </c>
      <c r="F1884" t="s">
        <v>38</v>
      </c>
      <c r="G1884" t="s">
        <v>49</v>
      </c>
      <c r="H1884">
        <v>3</v>
      </c>
      <c r="I1884">
        <v>59.441600000000001</v>
      </c>
      <c r="J1884" t="s">
        <v>271</v>
      </c>
      <c r="K1884">
        <v>9095</v>
      </c>
      <c r="L1884">
        <v>9096</v>
      </c>
      <c r="M1884" t="str">
        <f t="shared" si="203"/>
        <v>XLPE300OverCovered</v>
      </c>
      <c r="N1884" t="str">
        <f>+VLOOKUP(M1884,LineCode!$E:$F,2,0)</f>
        <v>3p_11kV_300_XLPE_Al_o</v>
      </c>
      <c r="R1884" t="s">
        <v>296</v>
      </c>
      <c r="S1884" t="str">
        <f t="shared" si="204"/>
        <v>Line.line_LUB_9095_9096</v>
      </c>
      <c r="T1884" t="str">
        <f t="shared" si="205"/>
        <v>Bus1=9095</v>
      </c>
      <c r="U1884" t="str">
        <f t="shared" si="206"/>
        <v>Bus2=9096</v>
      </c>
      <c r="V1884" t="str">
        <f t="shared" si="207"/>
        <v>phases=3</v>
      </c>
      <c r="W1884" t="str">
        <f t="shared" si="208"/>
        <v>Linecode=3p_11kV_300_XLPE_Al_o</v>
      </c>
      <c r="X1884" t="str">
        <f t="shared" si="209"/>
        <v>Length=59.4416</v>
      </c>
      <c r="Y1884" t="s">
        <v>307</v>
      </c>
    </row>
    <row r="1885" spans="1:25" x14ac:dyDescent="0.25">
      <c r="A1885" t="s">
        <v>47</v>
      </c>
      <c r="B1885">
        <v>11</v>
      </c>
      <c r="C1885" t="s">
        <v>42</v>
      </c>
      <c r="D1885">
        <v>300</v>
      </c>
      <c r="E1885" t="s">
        <v>27</v>
      </c>
      <c r="F1885" t="s">
        <v>38</v>
      </c>
      <c r="G1885" t="s">
        <v>49</v>
      </c>
      <c r="H1885">
        <v>3</v>
      </c>
      <c r="I1885">
        <v>23.836500000000001</v>
      </c>
      <c r="J1885" t="s">
        <v>271</v>
      </c>
      <c r="K1885">
        <v>9096</v>
      </c>
      <c r="L1885">
        <v>9097</v>
      </c>
      <c r="M1885" t="str">
        <f t="shared" si="203"/>
        <v>XLPE300OverCovered</v>
      </c>
      <c r="N1885" t="str">
        <f>+VLOOKUP(M1885,LineCode!$E:$F,2,0)</f>
        <v>3p_11kV_300_XLPE_Al_o</v>
      </c>
      <c r="R1885" t="s">
        <v>296</v>
      </c>
      <c r="S1885" t="str">
        <f t="shared" si="204"/>
        <v>Line.line_LUB_9096_9097</v>
      </c>
      <c r="T1885" t="str">
        <f t="shared" si="205"/>
        <v>Bus1=9096</v>
      </c>
      <c r="U1885" t="str">
        <f t="shared" si="206"/>
        <v>Bus2=9097</v>
      </c>
      <c r="V1885" t="str">
        <f t="shared" si="207"/>
        <v>phases=3</v>
      </c>
      <c r="W1885" t="str">
        <f t="shared" si="208"/>
        <v>Linecode=3p_11kV_300_XLPE_Al_o</v>
      </c>
      <c r="X1885" t="str">
        <f t="shared" si="209"/>
        <v>Length=23.8365</v>
      </c>
      <c r="Y1885" t="s">
        <v>307</v>
      </c>
    </row>
    <row r="1886" spans="1:25" x14ac:dyDescent="0.25">
      <c r="A1886" t="s">
        <v>47</v>
      </c>
      <c r="B1886">
        <v>11</v>
      </c>
      <c r="C1886" t="s">
        <v>42</v>
      </c>
      <c r="D1886">
        <v>300</v>
      </c>
      <c r="E1886" t="s">
        <v>27</v>
      </c>
      <c r="F1886" t="s">
        <v>38</v>
      </c>
      <c r="G1886" t="s">
        <v>49</v>
      </c>
      <c r="H1886">
        <v>3</v>
      </c>
      <c r="I1886">
        <v>51.8033</v>
      </c>
      <c r="J1886" t="s">
        <v>271</v>
      </c>
      <c r="K1886">
        <v>9097</v>
      </c>
      <c r="L1886">
        <v>9098</v>
      </c>
      <c r="M1886" t="str">
        <f t="shared" si="203"/>
        <v>XLPE300OverCovered</v>
      </c>
      <c r="N1886" t="str">
        <f>+VLOOKUP(M1886,LineCode!$E:$F,2,0)</f>
        <v>3p_11kV_300_XLPE_Al_o</v>
      </c>
      <c r="R1886" t="s">
        <v>296</v>
      </c>
      <c r="S1886" t="str">
        <f t="shared" si="204"/>
        <v>Line.line_LUB_9097_9098</v>
      </c>
      <c r="T1886" t="str">
        <f t="shared" si="205"/>
        <v>Bus1=9097</v>
      </c>
      <c r="U1886" t="str">
        <f t="shared" si="206"/>
        <v>Bus2=9098</v>
      </c>
      <c r="V1886" t="str">
        <f t="shared" si="207"/>
        <v>phases=3</v>
      </c>
      <c r="W1886" t="str">
        <f t="shared" si="208"/>
        <v>Linecode=3p_11kV_300_XLPE_Al_o</v>
      </c>
      <c r="X1886" t="str">
        <f t="shared" si="209"/>
        <v>Length=51.8033</v>
      </c>
      <c r="Y1886" t="s">
        <v>307</v>
      </c>
    </row>
    <row r="1887" spans="1:25" x14ac:dyDescent="0.25">
      <c r="A1887" t="s">
        <v>47</v>
      </c>
      <c r="B1887">
        <v>11</v>
      </c>
      <c r="C1887" t="s">
        <v>42</v>
      </c>
      <c r="D1887">
        <v>300</v>
      </c>
      <c r="E1887" t="s">
        <v>27</v>
      </c>
      <c r="F1887" t="s">
        <v>38</v>
      </c>
      <c r="G1887" t="s">
        <v>49</v>
      </c>
      <c r="H1887">
        <v>3</v>
      </c>
      <c r="I1887">
        <v>35.6188</v>
      </c>
      <c r="J1887" t="s">
        <v>271</v>
      </c>
      <c r="K1887">
        <v>9098</v>
      </c>
      <c r="L1887">
        <v>9099</v>
      </c>
      <c r="M1887" t="str">
        <f t="shared" si="203"/>
        <v>XLPE300OverCovered</v>
      </c>
      <c r="N1887" t="str">
        <f>+VLOOKUP(M1887,LineCode!$E:$F,2,0)</f>
        <v>3p_11kV_300_XLPE_Al_o</v>
      </c>
      <c r="R1887" t="s">
        <v>296</v>
      </c>
      <c r="S1887" t="str">
        <f t="shared" si="204"/>
        <v>Line.line_LUB_9098_9099</v>
      </c>
      <c r="T1887" t="str">
        <f t="shared" si="205"/>
        <v>Bus1=9098</v>
      </c>
      <c r="U1887" t="str">
        <f t="shared" si="206"/>
        <v>Bus2=9099</v>
      </c>
      <c r="V1887" t="str">
        <f t="shared" si="207"/>
        <v>phases=3</v>
      </c>
      <c r="W1887" t="str">
        <f t="shared" si="208"/>
        <v>Linecode=3p_11kV_300_XLPE_Al_o</v>
      </c>
      <c r="X1887" t="str">
        <f t="shared" si="209"/>
        <v>Length=35.6188</v>
      </c>
      <c r="Y1887" t="s">
        <v>307</v>
      </c>
    </row>
    <row r="1888" spans="1:25" x14ac:dyDescent="0.25">
      <c r="A1888" t="s">
        <v>47</v>
      </c>
      <c r="B1888">
        <v>11</v>
      </c>
      <c r="C1888" t="s">
        <v>42</v>
      </c>
      <c r="D1888">
        <v>300</v>
      </c>
      <c r="E1888" t="s">
        <v>27</v>
      </c>
      <c r="F1888" t="s">
        <v>38</v>
      </c>
      <c r="G1888" t="s">
        <v>49</v>
      </c>
      <c r="H1888">
        <v>3</v>
      </c>
      <c r="I1888">
        <v>40.297600000000003</v>
      </c>
      <c r="J1888" t="s">
        <v>271</v>
      </c>
      <c r="K1888">
        <v>9099</v>
      </c>
      <c r="L1888">
        <v>9100</v>
      </c>
      <c r="M1888" t="str">
        <f t="shared" si="203"/>
        <v>XLPE300OverCovered</v>
      </c>
      <c r="N1888" t="str">
        <f>+VLOOKUP(M1888,LineCode!$E:$F,2,0)</f>
        <v>3p_11kV_300_XLPE_Al_o</v>
      </c>
      <c r="R1888" t="s">
        <v>296</v>
      </c>
      <c r="S1888" t="str">
        <f t="shared" si="204"/>
        <v>Line.line_LUB_9099_9100</v>
      </c>
      <c r="T1888" t="str">
        <f t="shared" si="205"/>
        <v>Bus1=9099</v>
      </c>
      <c r="U1888" t="str">
        <f t="shared" si="206"/>
        <v>Bus2=9100</v>
      </c>
      <c r="V1888" t="str">
        <f t="shared" si="207"/>
        <v>phases=3</v>
      </c>
      <c r="W1888" t="str">
        <f t="shared" si="208"/>
        <v>Linecode=3p_11kV_300_XLPE_Al_o</v>
      </c>
      <c r="X1888" t="str">
        <f t="shared" si="209"/>
        <v>Length=40.2976</v>
      </c>
      <c r="Y1888" t="s">
        <v>307</v>
      </c>
    </row>
    <row r="1889" spans="1:25" x14ac:dyDescent="0.25">
      <c r="A1889" t="s">
        <v>47</v>
      </c>
      <c r="B1889">
        <v>11</v>
      </c>
      <c r="C1889" t="s">
        <v>37</v>
      </c>
      <c r="D1889">
        <v>100</v>
      </c>
      <c r="E1889" t="s">
        <v>27</v>
      </c>
      <c r="F1889" t="s">
        <v>38</v>
      </c>
      <c r="G1889" t="s">
        <v>30</v>
      </c>
      <c r="H1889">
        <v>3</v>
      </c>
      <c r="I1889">
        <v>122.934</v>
      </c>
      <c r="J1889" t="s">
        <v>271</v>
      </c>
      <c r="K1889">
        <v>9100</v>
      </c>
      <c r="L1889">
        <v>9101</v>
      </c>
      <c r="M1889" t="str">
        <f t="shared" si="203"/>
        <v>Dog100OverACSR</v>
      </c>
      <c r="N1889" t="str">
        <f>+VLOOKUP(M1889,LineCode!$E:$F,2,0)</f>
        <v>3p_11kV_100_ACSR_Al_o</v>
      </c>
      <c r="R1889" t="s">
        <v>296</v>
      </c>
      <c r="S1889" t="str">
        <f t="shared" si="204"/>
        <v>Line.line_LUB_9100_9101</v>
      </c>
      <c r="T1889" t="str">
        <f t="shared" si="205"/>
        <v>Bus1=9100</v>
      </c>
      <c r="U1889" t="str">
        <f t="shared" si="206"/>
        <v>Bus2=9101</v>
      </c>
      <c r="V1889" t="str">
        <f t="shared" si="207"/>
        <v>phases=3</v>
      </c>
      <c r="W1889" t="str">
        <f t="shared" si="208"/>
        <v>Linecode=3p_11kV_100_ACSR_Al_o</v>
      </c>
      <c r="X1889" t="str">
        <f t="shared" si="209"/>
        <v>Length=122.934</v>
      </c>
      <c r="Y1889" t="s">
        <v>307</v>
      </c>
    </row>
    <row r="1890" spans="1:25" x14ac:dyDescent="0.25">
      <c r="A1890" t="s">
        <v>47</v>
      </c>
      <c r="B1890">
        <v>11</v>
      </c>
      <c r="C1890" t="s">
        <v>37</v>
      </c>
      <c r="D1890">
        <v>100</v>
      </c>
      <c r="E1890" t="s">
        <v>27</v>
      </c>
      <c r="F1890" t="s">
        <v>38</v>
      </c>
      <c r="G1890" t="s">
        <v>30</v>
      </c>
      <c r="H1890">
        <v>3</v>
      </c>
      <c r="I1890">
        <v>74.695400000000006</v>
      </c>
      <c r="J1890" t="s">
        <v>271</v>
      </c>
      <c r="K1890">
        <v>9101</v>
      </c>
      <c r="L1890">
        <v>9102</v>
      </c>
      <c r="M1890" t="str">
        <f t="shared" si="203"/>
        <v>Dog100OverACSR</v>
      </c>
      <c r="N1890" t="str">
        <f>+VLOOKUP(M1890,LineCode!$E:$F,2,0)</f>
        <v>3p_11kV_100_ACSR_Al_o</v>
      </c>
      <c r="R1890" t="s">
        <v>296</v>
      </c>
      <c r="S1890" t="str">
        <f t="shared" si="204"/>
        <v>Line.line_LUB_9101_9102</v>
      </c>
      <c r="T1890" t="str">
        <f t="shared" si="205"/>
        <v>Bus1=9101</v>
      </c>
      <c r="U1890" t="str">
        <f t="shared" si="206"/>
        <v>Bus2=9102</v>
      </c>
      <c r="V1890" t="str">
        <f t="shared" si="207"/>
        <v>phases=3</v>
      </c>
      <c r="W1890" t="str">
        <f t="shared" si="208"/>
        <v>Linecode=3p_11kV_100_ACSR_Al_o</v>
      </c>
      <c r="X1890" t="str">
        <f t="shared" si="209"/>
        <v>Length=74.6954</v>
      </c>
      <c r="Y1890" t="s">
        <v>307</v>
      </c>
    </row>
    <row r="1891" spans="1:25" x14ac:dyDescent="0.25">
      <c r="A1891" t="s">
        <v>47</v>
      </c>
      <c r="B1891">
        <v>11</v>
      </c>
      <c r="C1891" t="s">
        <v>37</v>
      </c>
      <c r="D1891">
        <v>100</v>
      </c>
      <c r="E1891" t="s">
        <v>27</v>
      </c>
      <c r="F1891" t="s">
        <v>38</v>
      </c>
      <c r="G1891" t="s">
        <v>30</v>
      </c>
      <c r="H1891">
        <v>3</v>
      </c>
      <c r="I1891">
        <v>41.677300000000002</v>
      </c>
      <c r="J1891" t="s">
        <v>271</v>
      </c>
      <c r="K1891">
        <v>9102</v>
      </c>
      <c r="L1891">
        <v>9322</v>
      </c>
      <c r="M1891" t="str">
        <f t="shared" si="203"/>
        <v>Dog100OverACSR</v>
      </c>
      <c r="N1891" t="str">
        <f>+VLOOKUP(M1891,LineCode!$E:$F,2,0)</f>
        <v>3p_11kV_100_ACSR_Al_o</v>
      </c>
      <c r="R1891" t="s">
        <v>296</v>
      </c>
      <c r="S1891" t="str">
        <f t="shared" si="204"/>
        <v>Line.line_LUB_9102_9322</v>
      </c>
      <c r="T1891" t="str">
        <f t="shared" si="205"/>
        <v>Bus1=9102</v>
      </c>
      <c r="U1891" t="str">
        <f t="shared" si="206"/>
        <v>Bus2=9322</v>
      </c>
      <c r="V1891" t="str">
        <f t="shared" si="207"/>
        <v>phases=3</v>
      </c>
      <c r="W1891" t="str">
        <f t="shared" si="208"/>
        <v>Linecode=3p_11kV_100_ACSR_Al_o</v>
      </c>
      <c r="X1891" t="str">
        <f t="shared" si="209"/>
        <v>Length=41.6773</v>
      </c>
      <c r="Y1891" t="s">
        <v>307</v>
      </c>
    </row>
    <row r="1892" spans="1:25" x14ac:dyDescent="0.25">
      <c r="A1892" t="s">
        <v>47</v>
      </c>
      <c r="B1892">
        <v>11</v>
      </c>
      <c r="C1892" t="s">
        <v>37</v>
      </c>
      <c r="D1892">
        <v>100</v>
      </c>
      <c r="E1892" t="s">
        <v>27</v>
      </c>
      <c r="F1892" t="s">
        <v>38</v>
      </c>
      <c r="G1892" t="s">
        <v>30</v>
      </c>
      <c r="H1892">
        <v>3</v>
      </c>
      <c r="I1892">
        <v>25.873200000000001</v>
      </c>
      <c r="J1892" t="s">
        <v>271</v>
      </c>
      <c r="K1892">
        <v>9322</v>
      </c>
      <c r="L1892">
        <v>9103</v>
      </c>
      <c r="M1892" t="str">
        <f t="shared" si="203"/>
        <v>Dog100OverACSR</v>
      </c>
      <c r="N1892" t="str">
        <f>+VLOOKUP(M1892,LineCode!$E:$F,2,0)</f>
        <v>3p_11kV_100_ACSR_Al_o</v>
      </c>
      <c r="R1892" t="s">
        <v>296</v>
      </c>
      <c r="S1892" t="str">
        <f t="shared" si="204"/>
        <v>Line.line_LUB_9322_9103</v>
      </c>
      <c r="T1892" t="str">
        <f t="shared" si="205"/>
        <v>Bus1=9322</v>
      </c>
      <c r="U1892" t="str">
        <f t="shared" si="206"/>
        <v>Bus2=9103</v>
      </c>
      <c r="V1892" t="str">
        <f t="shared" si="207"/>
        <v>phases=3</v>
      </c>
      <c r="W1892" t="str">
        <f t="shared" si="208"/>
        <v>Linecode=3p_11kV_100_ACSR_Al_o</v>
      </c>
      <c r="X1892" t="str">
        <f t="shared" si="209"/>
        <v>Length=25.8732</v>
      </c>
      <c r="Y1892" t="s">
        <v>307</v>
      </c>
    </row>
    <row r="1893" spans="1:25" x14ac:dyDescent="0.25">
      <c r="A1893" t="s">
        <v>47</v>
      </c>
      <c r="B1893">
        <v>11</v>
      </c>
      <c r="C1893" t="s">
        <v>37</v>
      </c>
      <c r="D1893">
        <v>100</v>
      </c>
      <c r="E1893" t="s">
        <v>27</v>
      </c>
      <c r="F1893" t="s">
        <v>38</v>
      </c>
      <c r="G1893" t="s">
        <v>30</v>
      </c>
      <c r="H1893">
        <v>3</v>
      </c>
      <c r="I1893">
        <v>42.390599999999999</v>
      </c>
      <c r="J1893" t="s">
        <v>271</v>
      </c>
      <c r="K1893">
        <v>9103</v>
      </c>
      <c r="L1893">
        <v>9104</v>
      </c>
      <c r="M1893" t="str">
        <f t="shared" si="203"/>
        <v>Dog100OverACSR</v>
      </c>
      <c r="N1893" t="str">
        <f>+VLOOKUP(M1893,LineCode!$E:$F,2,0)</f>
        <v>3p_11kV_100_ACSR_Al_o</v>
      </c>
      <c r="R1893" t="s">
        <v>296</v>
      </c>
      <c r="S1893" t="str">
        <f t="shared" si="204"/>
        <v>Line.line_LUB_9103_9104</v>
      </c>
      <c r="T1893" t="str">
        <f t="shared" si="205"/>
        <v>Bus1=9103</v>
      </c>
      <c r="U1893" t="str">
        <f t="shared" si="206"/>
        <v>Bus2=9104</v>
      </c>
      <c r="V1893" t="str">
        <f t="shared" si="207"/>
        <v>phases=3</v>
      </c>
      <c r="W1893" t="str">
        <f t="shared" si="208"/>
        <v>Linecode=3p_11kV_100_ACSR_Al_o</v>
      </c>
      <c r="X1893" t="str">
        <f t="shared" si="209"/>
        <v>Length=42.3906</v>
      </c>
      <c r="Y1893" t="s">
        <v>307</v>
      </c>
    </row>
    <row r="1894" spans="1:25" x14ac:dyDescent="0.25">
      <c r="A1894" t="s">
        <v>47</v>
      </c>
      <c r="B1894">
        <v>11</v>
      </c>
      <c r="C1894" t="s">
        <v>37</v>
      </c>
      <c r="D1894">
        <v>100</v>
      </c>
      <c r="E1894" t="s">
        <v>27</v>
      </c>
      <c r="F1894" t="s">
        <v>38</v>
      </c>
      <c r="G1894" t="s">
        <v>30</v>
      </c>
      <c r="H1894">
        <v>3</v>
      </c>
      <c r="I1894">
        <v>43.746400000000001</v>
      </c>
      <c r="J1894" t="s">
        <v>271</v>
      </c>
      <c r="K1894">
        <v>9104</v>
      </c>
      <c r="L1894">
        <v>9105</v>
      </c>
      <c r="M1894" t="str">
        <f t="shared" si="203"/>
        <v>Dog100OverACSR</v>
      </c>
      <c r="N1894" t="str">
        <f>+VLOOKUP(M1894,LineCode!$E:$F,2,0)</f>
        <v>3p_11kV_100_ACSR_Al_o</v>
      </c>
      <c r="R1894" t="s">
        <v>296</v>
      </c>
      <c r="S1894" t="str">
        <f t="shared" si="204"/>
        <v>Line.line_LUB_9104_9105</v>
      </c>
      <c r="T1894" t="str">
        <f t="shared" si="205"/>
        <v>Bus1=9104</v>
      </c>
      <c r="U1894" t="str">
        <f t="shared" si="206"/>
        <v>Bus2=9105</v>
      </c>
      <c r="V1894" t="str">
        <f t="shared" si="207"/>
        <v>phases=3</v>
      </c>
      <c r="W1894" t="str">
        <f t="shared" si="208"/>
        <v>Linecode=3p_11kV_100_ACSR_Al_o</v>
      </c>
      <c r="X1894" t="str">
        <f t="shared" si="209"/>
        <v>Length=43.7464</v>
      </c>
      <c r="Y1894" t="s">
        <v>307</v>
      </c>
    </row>
    <row r="1895" spans="1:25" x14ac:dyDescent="0.25">
      <c r="A1895" t="s">
        <v>47</v>
      </c>
      <c r="B1895">
        <v>11</v>
      </c>
      <c r="C1895" t="s">
        <v>37</v>
      </c>
      <c r="D1895">
        <v>100</v>
      </c>
      <c r="E1895" t="s">
        <v>27</v>
      </c>
      <c r="F1895" t="s">
        <v>38</v>
      </c>
      <c r="G1895" t="s">
        <v>30</v>
      </c>
      <c r="H1895">
        <v>3</v>
      </c>
      <c r="I1895">
        <v>57.424799999999998</v>
      </c>
      <c r="J1895" t="s">
        <v>271</v>
      </c>
      <c r="K1895">
        <v>9105</v>
      </c>
      <c r="L1895">
        <v>9106</v>
      </c>
      <c r="M1895" t="str">
        <f t="shared" si="203"/>
        <v>Dog100OverACSR</v>
      </c>
      <c r="N1895" t="str">
        <f>+VLOOKUP(M1895,LineCode!$E:$F,2,0)</f>
        <v>3p_11kV_100_ACSR_Al_o</v>
      </c>
      <c r="R1895" t="s">
        <v>296</v>
      </c>
      <c r="S1895" t="str">
        <f t="shared" si="204"/>
        <v>Line.line_LUB_9105_9106</v>
      </c>
      <c r="T1895" t="str">
        <f t="shared" si="205"/>
        <v>Bus1=9105</v>
      </c>
      <c r="U1895" t="str">
        <f t="shared" si="206"/>
        <v>Bus2=9106</v>
      </c>
      <c r="V1895" t="str">
        <f t="shared" si="207"/>
        <v>phases=3</v>
      </c>
      <c r="W1895" t="str">
        <f t="shared" si="208"/>
        <v>Linecode=3p_11kV_100_ACSR_Al_o</v>
      </c>
      <c r="X1895" t="str">
        <f t="shared" si="209"/>
        <v>Length=57.4248</v>
      </c>
      <c r="Y1895" t="s">
        <v>307</v>
      </c>
    </row>
    <row r="1896" spans="1:25" x14ac:dyDescent="0.25">
      <c r="A1896" t="s">
        <v>47</v>
      </c>
      <c r="B1896">
        <v>11</v>
      </c>
      <c r="C1896" t="s">
        <v>37</v>
      </c>
      <c r="D1896">
        <v>100</v>
      </c>
      <c r="E1896" t="s">
        <v>27</v>
      </c>
      <c r="F1896" t="s">
        <v>38</v>
      </c>
      <c r="G1896" t="s">
        <v>30</v>
      </c>
      <c r="H1896">
        <v>3</v>
      </c>
      <c r="I1896">
        <v>79.895499999999998</v>
      </c>
      <c r="J1896" t="s">
        <v>271</v>
      </c>
      <c r="K1896">
        <v>9106</v>
      </c>
      <c r="L1896">
        <v>9107</v>
      </c>
      <c r="M1896" t="str">
        <f t="shared" si="203"/>
        <v>Dog100OverACSR</v>
      </c>
      <c r="N1896" t="str">
        <f>+VLOOKUP(M1896,LineCode!$E:$F,2,0)</f>
        <v>3p_11kV_100_ACSR_Al_o</v>
      </c>
      <c r="R1896" t="s">
        <v>296</v>
      </c>
      <c r="S1896" t="str">
        <f t="shared" si="204"/>
        <v>Line.line_LUB_9106_9107</v>
      </c>
      <c r="T1896" t="str">
        <f t="shared" si="205"/>
        <v>Bus1=9106</v>
      </c>
      <c r="U1896" t="str">
        <f t="shared" si="206"/>
        <v>Bus2=9107</v>
      </c>
      <c r="V1896" t="str">
        <f t="shared" si="207"/>
        <v>phases=3</v>
      </c>
      <c r="W1896" t="str">
        <f t="shared" si="208"/>
        <v>Linecode=3p_11kV_100_ACSR_Al_o</v>
      </c>
      <c r="X1896" t="str">
        <f t="shared" si="209"/>
        <v>Length=79.8955</v>
      </c>
      <c r="Y1896" t="s">
        <v>307</v>
      </c>
    </row>
    <row r="1897" spans="1:25" x14ac:dyDescent="0.25">
      <c r="A1897" t="s">
        <v>47</v>
      </c>
      <c r="B1897">
        <v>11</v>
      </c>
      <c r="C1897" t="s">
        <v>37</v>
      </c>
      <c r="D1897">
        <v>100</v>
      </c>
      <c r="E1897" t="s">
        <v>27</v>
      </c>
      <c r="F1897" t="s">
        <v>38</v>
      </c>
      <c r="G1897" t="s">
        <v>30</v>
      </c>
      <c r="H1897">
        <v>3</v>
      </c>
      <c r="I1897">
        <v>97.2911</v>
      </c>
      <c r="J1897" t="s">
        <v>271</v>
      </c>
      <c r="K1897">
        <v>9107</v>
      </c>
      <c r="L1897">
        <v>9108</v>
      </c>
      <c r="M1897" t="str">
        <f t="shared" si="203"/>
        <v>Dog100OverACSR</v>
      </c>
      <c r="N1897" t="str">
        <f>+VLOOKUP(M1897,LineCode!$E:$F,2,0)</f>
        <v>3p_11kV_100_ACSR_Al_o</v>
      </c>
      <c r="R1897" t="s">
        <v>296</v>
      </c>
      <c r="S1897" t="str">
        <f t="shared" si="204"/>
        <v>Line.line_LUB_9107_9108</v>
      </c>
      <c r="T1897" t="str">
        <f t="shared" si="205"/>
        <v>Bus1=9107</v>
      </c>
      <c r="U1897" t="str">
        <f t="shared" si="206"/>
        <v>Bus2=9108</v>
      </c>
      <c r="V1897" t="str">
        <f t="shared" si="207"/>
        <v>phases=3</v>
      </c>
      <c r="W1897" t="str">
        <f t="shared" si="208"/>
        <v>Linecode=3p_11kV_100_ACSR_Al_o</v>
      </c>
      <c r="X1897" t="str">
        <f t="shared" si="209"/>
        <v>Length=97.2911</v>
      </c>
      <c r="Y1897" t="s">
        <v>307</v>
      </c>
    </row>
    <row r="1898" spans="1:25" x14ac:dyDescent="0.25">
      <c r="A1898" t="s">
        <v>47</v>
      </c>
      <c r="B1898">
        <v>11</v>
      </c>
      <c r="C1898" t="s">
        <v>37</v>
      </c>
      <c r="D1898">
        <v>100</v>
      </c>
      <c r="E1898" t="s">
        <v>27</v>
      </c>
      <c r="F1898" t="s">
        <v>38</v>
      </c>
      <c r="G1898" t="s">
        <v>30</v>
      </c>
      <c r="H1898">
        <v>3</v>
      </c>
      <c r="I1898">
        <v>47.6629</v>
      </c>
      <c r="J1898" t="s">
        <v>271</v>
      </c>
      <c r="K1898">
        <v>9108</v>
      </c>
      <c r="L1898">
        <v>9109</v>
      </c>
      <c r="M1898" t="str">
        <f t="shared" si="203"/>
        <v>Dog100OverACSR</v>
      </c>
      <c r="N1898" t="str">
        <f>+VLOOKUP(M1898,LineCode!$E:$F,2,0)</f>
        <v>3p_11kV_100_ACSR_Al_o</v>
      </c>
      <c r="R1898" t="s">
        <v>296</v>
      </c>
      <c r="S1898" t="str">
        <f t="shared" si="204"/>
        <v>Line.line_LUB_9108_9109</v>
      </c>
      <c r="T1898" t="str">
        <f t="shared" si="205"/>
        <v>Bus1=9108</v>
      </c>
      <c r="U1898" t="str">
        <f t="shared" si="206"/>
        <v>Bus2=9109</v>
      </c>
      <c r="V1898" t="str">
        <f t="shared" si="207"/>
        <v>phases=3</v>
      </c>
      <c r="W1898" t="str">
        <f t="shared" si="208"/>
        <v>Linecode=3p_11kV_100_ACSR_Al_o</v>
      </c>
      <c r="X1898" t="str">
        <f t="shared" si="209"/>
        <v>Length=47.6629</v>
      </c>
      <c r="Y1898" t="s">
        <v>307</v>
      </c>
    </row>
    <row r="1899" spans="1:25" x14ac:dyDescent="0.25">
      <c r="A1899" t="s">
        <v>47</v>
      </c>
      <c r="B1899">
        <v>11</v>
      </c>
      <c r="C1899" t="s">
        <v>37</v>
      </c>
      <c r="D1899">
        <v>100</v>
      </c>
      <c r="E1899" t="s">
        <v>27</v>
      </c>
      <c r="F1899" t="s">
        <v>38</v>
      </c>
      <c r="G1899" t="s">
        <v>30</v>
      </c>
      <c r="H1899">
        <v>3</v>
      </c>
      <c r="I1899">
        <v>66.441900000000004</v>
      </c>
      <c r="J1899" t="s">
        <v>271</v>
      </c>
      <c r="K1899">
        <v>9109</v>
      </c>
      <c r="L1899">
        <v>9110</v>
      </c>
      <c r="M1899" t="str">
        <f t="shared" si="203"/>
        <v>Dog100OverACSR</v>
      </c>
      <c r="N1899" t="str">
        <f>+VLOOKUP(M1899,LineCode!$E:$F,2,0)</f>
        <v>3p_11kV_100_ACSR_Al_o</v>
      </c>
      <c r="R1899" t="s">
        <v>296</v>
      </c>
      <c r="S1899" t="str">
        <f t="shared" si="204"/>
        <v>Line.line_LUB_9109_9110</v>
      </c>
      <c r="T1899" t="str">
        <f t="shared" si="205"/>
        <v>Bus1=9109</v>
      </c>
      <c r="U1899" t="str">
        <f t="shared" si="206"/>
        <v>Bus2=9110</v>
      </c>
      <c r="V1899" t="str">
        <f t="shared" si="207"/>
        <v>phases=3</v>
      </c>
      <c r="W1899" t="str">
        <f t="shared" si="208"/>
        <v>Linecode=3p_11kV_100_ACSR_Al_o</v>
      </c>
      <c r="X1899" t="str">
        <f t="shared" si="209"/>
        <v>Length=66.4419</v>
      </c>
      <c r="Y1899" t="s">
        <v>307</v>
      </c>
    </row>
    <row r="1900" spans="1:25" x14ac:dyDescent="0.25">
      <c r="A1900" t="s">
        <v>47</v>
      </c>
      <c r="B1900">
        <v>11</v>
      </c>
      <c r="C1900" t="s">
        <v>37</v>
      </c>
      <c r="D1900">
        <v>100</v>
      </c>
      <c r="E1900" t="s">
        <v>27</v>
      </c>
      <c r="F1900" t="s">
        <v>38</v>
      </c>
      <c r="G1900" t="s">
        <v>30</v>
      </c>
      <c r="H1900">
        <v>3</v>
      </c>
      <c r="I1900">
        <v>48.551099999999998</v>
      </c>
      <c r="J1900" t="s">
        <v>271</v>
      </c>
      <c r="K1900">
        <v>9110</v>
      </c>
      <c r="L1900">
        <v>9342</v>
      </c>
      <c r="M1900" t="str">
        <f t="shared" si="203"/>
        <v>Dog100OverACSR</v>
      </c>
      <c r="N1900" t="str">
        <f>+VLOOKUP(M1900,LineCode!$E:$F,2,0)</f>
        <v>3p_11kV_100_ACSR_Al_o</v>
      </c>
      <c r="R1900" t="s">
        <v>296</v>
      </c>
      <c r="S1900" t="str">
        <f t="shared" si="204"/>
        <v>Line.line_LUB_9110_9342</v>
      </c>
      <c r="T1900" t="str">
        <f t="shared" si="205"/>
        <v>Bus1=9110</v>
      </c>
      <c r="U1900" t="str">
        <f t="shared" si="206"/>
        <v>Bus2=9342</v>
      </c>
      <c r="V1900" t="str">
        <f t="shared" si="207"/>
        <v>phases=3</v>
      </c>
      <c r="W1900" t="str">
        <f t="shared" si="208"/>
        <v>Linecode=3p_11kV_100_ACSR_Al_o</v>
      </c>
      <c r="X1900" t="str">
        <f t="shared" si="209"/>
        <v>Length=48.5511</v>
      </c>
      <c r="Y1900" t="s">
        <v>307</v>
      </c>
    </row>
    <row r="1901" spans="1:25" x14ac:dyDescent="0.25">
      <c r="A1901" t="s">
        <v>47</v>
      </c>
      <c r="B1901">
        <v>11</v>
      </c>
      <c r="C1901" t="s">
        <v>37</v>
      </c>
      <c r="D1901">
        <v>100</v>
      </c>
      <c r="E1901" t="s">
        <v>27</v>
      </c>
      <c r="F1901" t="s">
        <v>38</v>
      </c>
      <c r="G1901" t="s">
        <v>30</v>
      </c>
      <c r="H1901">
        <v>3</v>
      </c>
      <c r="I1901">
        <v>5.4718499999999999</v>
      </c>
      <c r="J1901" t="s">
        <v>271</v>
      </c>
      <c r="K1901">
        <v>9342</v>
      </c>
      <c r="L1901">
        <v>9111</v>
      </c>
      <c r="M1901" t="str">
        <f t="shared" si="203"/>
        <v>Dog100OverACSR</v>
      </c>
      <c r="N1901" t="str">
        <f>+VLOOKUP(M1901,LineCode!$E:$F,2,0)</f>
        <v>3p_11kV_100_ACSR_Al_o</v>
      </c>
      <c r="R1901" t="s">
        <v>296</v>
      </c>
      <c r="S1901" t="str">
        <f t="shared" si="204"/>
        <v>Line.line_LUB_9342_9111</v>
      </c>
      <c r="T1901" t="str">
        <f t="shared" si="205"/>
        <v>Bus1=9342</v>
      </c>
      <c r="U1901" t="str">
        <f t="shared" si="206"/>
        <v>Bus2=9111</v>
      </c>
      <c r="V1901" t="str">
        <f t="shared" si="207"/>
        <v>phases=3</v>
      </c>
      <c r="W1901" t="str">
        <f t="shared" si="208"/>
        <v>Linecode=3p_11kV_100_ACSR_Al_o</v>
      </c>
      <c r="X1901" t="str">
        <f t="shared" si="209"/>
        <v>Length=5.47185</v>
      </c>
      <c r="Y1901" t="s">
        <v>307</v>
      </c>
    </row>
    <row r="1902" spans="1:25" x14ac:dyDescent="0.25">
      <c r="A1902" t="s">
        <v>47</v>
      </c>
      <c r="B1902">
        <v>11</v>
      </c>
      <c r="C1902" t="s">
        <v>37</v>
      </c>
      <c r="D1902">
        <v>100</v>
      </c>
      <c r="E1902" t="s">
        <v>27</v>
      </c>
      <c r="F1902" t="s">
        <v>38</v>
      </c>
      <c r="G1902" t="s">
        <v>30</v>
      </c>
      <c r="H1902">
        <v>3</v>
      </c>
      <c r="I1902">
        <v>8.6831399999999999</v>
      </c>
      <c r="J1902" t="s">
        <v>271</v>
      </c>
      <c r="K1902">
        <v>9111</v>
      </c>
      <c r="L1902">
        <v>9112</v>
      </c>
      <c r="M1902" t="str">
        <f t="shared" si="203"/>
        <v>Dog100OverACSR</v>
      </c>
      <c r="N1902" t="str">
        <f>+VLOOKUP(M1902,LineCode!$E:$F,2,0)</f>
        <v>3p_11kV_100_ACSR_Al_o</v>
      </c>
      <c r="R1902" t="s">
        <v>296</v>
      </c>
      <c r="S1902" t="str">
        <f t="shared" si="204"/>
        <v>Line.line_LUB_9111_9112</v>
      </c>
      <c r="T1902" t="str">
        <f t="shared" si="205"/>
        <v>Bus1=9111</v>
      </c>
      <c r="U1902" t="str">
        <f t="shared" si="206"/>
        <v>Bus2=9112</v>
      </c>
      <c r="V1902" t="str">
        <f t="shared" si="207"/>
        <v>phases=3</v>
      </c>
      <c r="W1902" t="str">
        <f t="shared" si="208"/>
        <v>Linecode=3p_11kV_100_ACSR_Al_o</v>
      </c>
      <c r="X1902" t="str">
        <f t="shared" si="209"/>
        <v>Length=8.68314</v>
      </c>
      <c r="Y1902" t="s">
        <v>307</v>
      </c>
    </row>
    <row r="1903" spans="1:25" x14ac:dyDescent="0.25">
      <c r="A1903" t="s">
        <v>47</v>
      </c>
      <c r="B1903">
        <v>11</v>
      </c>
      <c r="C1903" t="s">
        <v>37</v>
      </c>
      <c r="D1903">
        <v>100</v>
      </c>
      <c r="E1903" t="s">
        <v>27</v>
      </c>
      <c r="F1903" t="s">
        <v>38</v>
      </c>
      <c r="G1903" t="s">
        <v>30</v>
      </c>
      <c r="H1903">
        <v>3</v>
      </c>
      <c r="I1903">
        <v>23.754999999999999</v>
      </c>
      <c r="J1903" t="s">
        <v>271</v>
      </c>
      <c r="K1903">
        <v>9478</v>
      </c>
      <c r="L1903">
        <v>9113</v>
      </c>
      <c r="M1903" t="str">
        <f t="shared" si="203"/>
        <v>Dog100OverACSR</v>
      </c>
      <c r="N1903" t="str">
        <f>+VLOOKUP(M1903,LineCode!$E:$F,2,0)</f>
        <v>3p_11kV_100_ACSR_Al_o</v>
      </c>
      <c r="R1903" t="s">
        <v>296</v>
      </c>
      <c r="S1903" t="str">
        <f t="shared" si="204"/>
        <v>Line.line_LUB_9478_9113</v>
      </c>
      <c r="T1903" t="str">
        <f t="shared" si="205"/>
        <v>Bus1=9478</v>
      </c>
      <c r="U1903" t="str">
        <f t="shared" si="206"/>
        <v>Bus2=9113</v>
      </c>
      <c r="V1903" t="str">
        <f t="shared" si="207"/>
        <v>phases=3</v>
      </c>
      <c r="W1903" t="str">
        <f t="shared" si="208"/>
        <v>Linecode=3p_11kV_100_ACSR_Al_o</v>
      </c>
      <c r="X1903" t="str">
        <f t="shared" si="209"/>
        <v>Length=23.755</v>
      </c>
      <c r="Y1903" t="s">
        <v>307</v>
      </c>
    </row>
    <row r="1904" spans="1:25" x14ac:dyDescent="0.25">
      <c r="A1904" t="s">
        <v>47</v>
      </c>
      <c r="B1904">
        <v>11</v>
      </c>
      <c r="C1904" t="s">
        <v>37</v>
      </c>
      <c r="D1904">
        <v>100</v>
      </c>
      <c r="E1904" t="s">
        <v>27</v>
      </c>
      <c r="F1904" t="s">
        <v>38</v>
      </c>
      <c r="G1904" t="s">
        <v>30</v>
      </c>
      <c r="H1904">
        <v>3</v>
      </c>
      <c r="I1904">
        <v>62.418799999999997</v>
      </c>
      <c r="J1904" t="s">
        <v>271</v>
      </c>
      <c r="K1904">
        <v>9113</v>
      </c>
      <c r="L1904">
        <v>9114</v>
      </c>
      <c r="M1904" t="str">
        <f t="shared" si="203"/>
        <v>Dog100OverACSR</v>
      </c>
      <c r="N1904" t="str">
        <f>+VLOOKUP(M1904,LineCode!$E:$F,2,0)</f>
        <v>3p_11kV_100_ACSR_Al_o</v>
      </c>
      <c r="R1904" t="s">
        <v>296</v>
      </c>
      <c r="S1904" t="str">
        <f t="shared" si="204"/>
        <v>Line.line_LUB_9113_9114</v>
      </c>
      <c r="T1904" t="str">
        <f t="shared" si="205"/>
        <v>Bus1=9113</v>
      </c>
      <c r="U1904" t="str">
        <f t="shared" si="206"/>
        <v>Bus2=9114</v>
      </c>
      <c r="V1904" t="str">
        <f t="shared" si="207"/>
        <v>phases=3</v>
      </c>
      <c r="W1904" t="str">
        <f t="shared" si="208"/>
        <v>Linecode=3p_11kV_100_ACSR_Al_o</v>
      </c>
      <c r="X1904" t="str">
        <f t="shared" si="209"/>
        <v>Length=62.4188</v>
      </c>
      <c r="Y1904" t="s">
        <v>307</v>
      </c>
    </row>
    <row r="1905" spans="1:25" x14ac:dyDescent="0.25">
      <c r="A1905" t="s">
        <v>47</v>
      </c>
      <c r="B1905">
        <v>11</v>
      </c>
      <c r="C1905" t="s">
        <v>37</v>
      </c>
      <c r="D1905">
        <v>100</v>
      </c>
      <c r="E1905" t="s">
        <v>27</v>
      </c>
      <c r="F1905" t="s">
        <v>38</v>
      </c>
      <c r="G1905" t="s">
        <v>30</v>
      </c>
      <c r="H1905">
        <v>3</v>
      </c>
      <c r="I1905">
        <v>37.563099999999999</v>
      </c>
      <c r="J1905" t="s">
        <v>271</v>
      </c>
      <c r="K1905">
        <v>9114</v>
      </c>
      <c r="L1905">
        <v>9115</v>
      </c>
      <c r="M1905" t="str">
        <f t="shared" si="203"/>
        <v>Dog100OverACSR</v>
      </c>
      <c r="N1905" t="str">
        <f>+VLOOKUP(M1905,LineCode!$E:$F,2,0)</f>
        <v>3p_11kV_100_ACSR_Al_o</v>
      </c>
      <c r="R1905" t="s">
        <v>296</v>
      </c>
      <c r="S1905" t="str">
        <f t="shared" si="204"/>
        <v>Line.line_LUB_9114_9115</v>
      </c>
      <c r="T1905" t="str">
        <f t="shared" si="205"/>
        <v>Bus1=9114</v>
      </c>
      <c r="U1905" t="str">
        <f t="shared" si="206"/>
        <v>Bus2=9115</v>
      </c>
      <c r="V1905" t="str">
        <f t="shared" si="207"/>
        <v>phases=3</v>
      </c>
      <c r="W1905" t="str">
        <f t="shared" si="208"/>
        <v>Linecode=3p_11kV_100_ACSR_Al_o</v>
      </c>
      <c r="X1905" t="str">
        <f t="shared" si="209"/>
        <v>Length=37.5631</v>
      </c>
      <c r="Y1905" t="s">
        <v>307</v>
      </c>
    </row>
    <row r="1906" spans="1:25" x14ac:dyDescent="0.25">
      <c r="A1906" t="s">
        <v>47</v>
      </c>
      <c r="B1906">
        <v>11</v>
      </c>
      <c r="C1906" t="s">
        <v>37</v>
      </c>
      <c r="D1906">
        <v>100</v>
      </c>
      <c r="E1906" t="s">
        <v>27</v>
      </c>
      <c r="F1906" t="s">
        <v>38</v>
      </c>
      <c r="G1906" t="s">
        <v>30</v>
      </c>
      <c r="H1906">
        <v>3</v>
      </c>
      <c r="I1906">
        <v>64.512299999999996</v>
      </c>
      <c r="J1906" t="s">
        <v>271</v>
      </c>
      <c r="K1906">
        <v>9115</v>
      </c>
      <c r="L1906">
        <v>9116</v>
      </c>
      <c r="M1906" t="str">
        <f t="shared" si="203"/>
        <v>Dog100OverACSR</v>
      </c>
      <c r="N1906" t="str">
        <f>+VLOOKUP(M1906,LineCode!$E:$F,2,0)</f>
        <v>3p_11kV_100_ACSR_Al_o</v>
      </c>
      <c r="R1906" t="s">
        <v>296</v>
      </c>
      <c r="S1906" t="str">
        <f t="shared" si="204"/>
        <v>Line.line_LUB_9115_9116</v>
      </c>
      <c r="T1906" t="str">
        <f t="shared" si="205"/>
        <v>Bus1=9115</v>
      </c>
      <c r="U1906" t="str">
        <f t="shared" si="206"/>
        <v>Bus2=9116</v>
      </c>
      <c r="V1906" t="str">
        <f t="shared" si="207"/>
        <v>phases=3</v>
      </c>
      <c r="W1906" t="str">
        <f t="shared" si="208"/>
        <v>Linecode=3p_11kV_100_ACSR_Al_o</v>
      </c>
      <c r="X1906" t="str">
        <f t="shared" si="209"/>
        <v>Length=64.5123</v>
      </c>
      <c r="Y1906" t="s">
        <v>307</v>
      </c>
    </row>
    <row r="1907" spans="1:25" x14ac:dyDescent="0.25">
      <c r="A1907" t="s">
        <v>47</v>
      </c>
      <c r="B1907">
        <v>11</v>
      </c>
      <c r="C1907" t="s">
        <v>37</v>
      </c>
      <c r="D1907">
        <v>100</v>
      </c>
      <c r="E1907" t="s">
        <v>27</v>
      </c>
      <c r="F1907" t="s">
        <v>38</v>
      </c>
      <c r="G1907" t="s">
        <v>30</v>
      </c>
      <c r="H1907">
        <v>3</v>
      </c>
      <c r="I1907">
        <v>85.376599999999996</v>
      </c>
      <c r="J1907" t="s">
        <v>271</v>
      </c>
      <c r="K1907">
        <v>9116</v>
      </c>
      <c r="L1907">
        <v>9117</v>
      </c>
      <c r="M1907" t="str">
        <f t="shared" si="203"/>
        <v>Dog100OverACSR</v>
      </c>
      <c r="N1907" t="str">
        <f>+VLOOKUP(M1907,LineCode!$E:$F,2,0)</f>
        <v>3p_11kV_100_ACSR_Al_o</v>
      </c>
      <c r="R1907" t="s">
        <v>296</v>
      </c>
      <c r="S1907" t="str">
        <f t="shared" si="204"/>
        <v>Line.line_LUB_9116_9117</v>
      </c>
      <c r="T1907" t="str">
        <f t="shared" si="205"/>
        <v>Bus1=9116</v>
      </c>
      <c r="U1907" t="str">
        <f t="shared" si="206"/>
        <v>Bus2=9117</v>
      </c>
      <c r="V1907" t="str">
        <f t="shared" si="207"/>
        <v>phases=3</v>
      </c>
      <c r="W1907" t="str">
        <f t="shared" si="208"/>
        <v>Linecode=3p_11kV_100_ACSR_Al_o</v>
      </c>
      <c r="X1907" t="str">
        <f t="shared" si="209"/>
        <v>Length=85.3766</v>
      </c>
      <c r="Y1907" t="s">
        <v>307</v>
      </c>
    </row>
    <row r="1908" spans="1:25" x14ac:dyDescent="0.25">
      <c r="A1908" t="s">
        <v>47</v>
      </c>
      <c r="B1908">
        <v>11</v>
      </c>
      <c r="C1908" t="s">
        <v>37</v>
      </c>
      <c r="D1908">
        <v>100</v>
      </c>
      <c r="E1908" t="s">
        <v>27</v>
      </c>
      <c r="F1908" t="s">
        <v>38</v>
      </c>
      <c r="G1908" t="s">
        <v>30</v>
      </c>
      <c r="H1908">
        <v>3</v>
      </c>
      <c r="I1908">
        <v>67.081900000000005</v>
      </c>
      <c r="J1908" t="s">
        <v>271</v>
      </c>
      <c r="K1908">
        <v>9117</v>
      </c>
      <c r="L1908">
        <v>9118</v>
      </c>
      <c r="M1908" t="str">
        <f t="shared" si="203"/>
        <v>Dog100OverACSR</v>
      </c>
      <c r="N1908" t="str">
        <f>+VLOOKUP(M1908,LineCode!$E:$F,2,0)</f>
        <v>3p_11kV_100_ACSR_Al_o</v>
      </c>
      <c r="R1908" t="s">
        <v>296</v>
      </c>
      <c r="S1908" t="str">
        <f t="shared" si="204"/>
        <v>Line.line_LUB_9117_9118</v>
      </c>
      <c r="T1908" t="str">
        <f t="shared" si="205"/>
        <v>Bus1=9117</v>
      </c>
      <c r="U1908" t="str">
        <f t="shared" si="206"/>
        <v>Bus2=9118</v>
      </c>
      <c r="V1908" t="str">
        <f t="shared" si="207"/>
        <v>phases=3</v>
      </c>
      <c r="W1908" t="str">
        <f t="shared" si="208"/>
        <v>Linecode=3p_11kV_100_ACSR_Al_o</v>
      </c>
      <c r="X1908" t="str">
        <f t="shared" si="209"/>
        <v>Length=67.0819</v>
      </c>
      <c r="Y1908" t="s">
        <v>307</v>
      </c>
    </row>
    <row r="1909" spans="1:25" x14ac:dyDescent="0.25">
      <c r="A1909" t="s">
        <v>47</v>
      </c>
      <c r="B1909">
        <v>11</v>
      </c>
      <c r="C1909" t="s">
        <v>37</v>
      </c>
      <c r="D1909">
        <v>100</v>
      </c>
      <c r="E1909" t="s">
        <v>27</v>
      </c>
      <c r="F1909" t="s">
        <v>38</v>
      </c>
      <c r="G1909" t="s">
        <v>30</v>
      </c>
      <c r="H1909">
        <v>3</v>
      </c>
      <c r="I1909">
        <v>8.3153699999999997</v>
      </c>
      <c r="J1909" t="s">
        <v>271</v>
      </c>
      <c r="K1909">
        <v>9118</v>
      </c>
      <c r="L1909">
        <v>9119</v>
      </c>
      <c r="M1909" t="str">
        <f t="shared" si="203"/>
        <v>Dog100OverACSR</v>
      </c>
      <c r="N1909" t="str">
        <f>+VLOOKUP(M1909,LineCode!$E:$F,2,0)</f>
        <v>3p_11kV_100_ACSR_Al_o</v>
      </c>
      <c r="R1909" t="s">
        <v>296</v>
      </c>
      <c r="S1909" t="str">
        <f t="shared" si="204"/>
        <v>Line.line_LUB_9118_9119</v>
      </c>
      <c r="T1909" t="str">
        <f t="shared" si="205"/>
        <v>Bus1=9118</v>
      </c>
      <c r="U1909" t="str">
        <f t="shared" si="206"/>
        <v>Bus2=9119</v>
      </c>
      <c r="V1909" t="str">
        <f t="shared" si="207"/>
        <v>phases=3</v>
      </c>
      <c r="W1909" t="str">
        <f t="shared" si="208"/>
        <v>Linecode=3p_11kV_100_ACSR_Al_o</v>
      </c>
      <c r="X1909" t="str">
        <f t="shared" si="209"/>
        <v>Length=8.31537</v>
      </c>
      <c r="Y1909" t="s">
        <v>307</v>
      </c>
    </row>
    <row r="1910" spans="1:25" x14ac:dyDescent="0.25">
      <c r="A1910" t="s">
        <v>47</v>
      </c>
      <c r="B1910">
        <v>11</v>
      </c>
      <c r="C1910" t="s">
        <v>37</v>
      </c>
      <c r="D1910">
        <v>100</v>
      </c>
      <c r="E1910" t="s">
        <v>27</v>
      </c>
      <c r="F1910" t="s">
        <v>38</v>
      </c>
      <c r="G1910" t="s">
        <v>30</v>
      </c>
      <c r="H1910">
        <v>3</v>
      </c>
      <c r="I1910">
        <v>9.2285599999999999</v>
      </c>
      <c r="J1910" t="s">
        <v>271</v>
      </c>
      <c r="K1910">
        <v>9119</v>
      </c>
      <c r="L1910">
        <v>9349</v>
      </c>
      <c r="M1910" t="str">
        <f t="shared" si="203"/>
        <v>Dog100OverACSR</v>
      </c>
      <c r="N1910" t="str">
        <f>+VLOOKUP(M1910,LineCode!$E:$F,2,0)</f>
        <v>3p_11kV_100_ACSR_Al_o</v>
      </c>
      <c r="R1910" t="s">
        <v>296</v>
      </c>
      <c r="S1910" t="str">
        <f t="shared" si="204"/>
        <v>Line.line_LUB_9119_9349</v>
      </c>
      <c r="T1910" t="str">
        <f t="shared" si="205"/>
        <v>Bus1=9119</v>
      </c>
      <c r="U1910" t="str">
        <f t="shared" si="206"/>
        <v>Bus2=9349</v>
      </c>
      <c r="V1910" t="str">
        <f t="shared" si="207"/>
        <v>phases=3</v>
      </c>
      <c r="W1910" t="str">
        <f t="shared" si="208"/>
        <v>Linecode=3p_11kV_100_ACSR_Al_o</v>
      </c>
      <c r="X1910" t="str">
        <f t="shared" si="209"/>
        <v>Length=9.22856</v>
      </c>
      <c r="Y1910" t="s">
        <v>307</v>
      </c>
    </row>
    <row r="1911" spans="1:25" x14ac:dyDescent="0.25">
      <c r="A1911" t="s">
        <v>47</v>
      </c>
      <c r="B1911">
        <v>11</v>
      </c>
      <c r="C1911" t="s">
        <v>37</v>
      </c>
      <c r="D1911">
        <v>100</v>
      </c>
      <c r="E1911" t="s">
        <v>27</v>
      </c>
      <c r="F1911" t="s">
        <v>38</v>
      </c>
      <c r="G1911" t="s">
        <v>30</v>
      </c>
      <c r="H1911">
        <v>3</v>
      </c>
      <c r="I1911">
        <v>92.186499999999995</v>
      </c>
      <c r="J1911" t="s">
        <v>271</v>
      </c>
      <c r="K1911">
        <v>9349</v>
      </c>
      <c r="L1911">
        <v>9120</v>
      </c>
      <c r="M1911" t="str">
        <f t="shared" si="203"/>
        <v>Dog100OverACSR</v>
      </c>
      <c r="N1911" t="str">
        <f>+VLOOKUP(M1911,LineCode!$E:$F,2,0)</f>
        <v>3p_11kV_100_ACSR_Al_o</v>
      </c>
      <c r="R1911" t="s">
        <v>296</v>
      </c>
      <c r="S1911" t="str">
        <f t="shared" si="204"/>
        <v>Line.line_LUB_9349_9120</v>
      </c>
      <c r="T1911" t="str">
        <f t="shared" si="205"/>
        <v>Bus1=9349</v>
      </c>
      <c r="U1911" t="str">
        <f t="shared" si="206"/>
        <v>Bus2=9120</v>
      </c>
      <c r="V1911" t="str">
        <f t="shared" si="207"/>
        <v>phases=3</v>
      </c>
      <c r="W1911" t="str">
        <f t="shared" si="208"/>
        <v>Linecode=3p_11kV_100_ACSR_Al_o</v>
      </c>
      <c r="X1911" t="str">
        <f t="shared" si="209"/>
        <v>Length=92.1865</v>
      </c>
      <c r="Y1911" t="s">
        <v>307</v>
      </c>
    </row>
    <row r="1912" spans="1:25" x14ac:dyDescent="0.25">
      <c r="A1912" t="s">
        <v>47</v>
      </c>
      <c r="B1912">
        <v>11</v>
      </c>
      <c r="C1912" t="s">
        <v>37</v>
      </c>
      <c r="D1912">
        <v>100</v>
      </c>
      <c r="E1912" t="s">
        <v>27</v>
      </c>
      <c r="F1912" t="s">
        <v>38</v>
      </c>
      <c r="G1912" t="s">
        <v>30</v>
      </c>
      <c r="H1912">
        <v>3</v>
      </c>
      <c r="I1912">
        <v>16.324000000000002</v>
      </c>
      <c r="J1912" t="s">
        <v>271</v>
      </c>
      <c r="K1912">
        <v>9121</v>
      </c>
      <c r="L1912">
        <v>9122</v>
      </c>
      <c r="M1912" t="str">
        <f t="shared" si="203"/>
        <v>Dog100OverACSR</v>
      </c>
      <c r="N1912" t="str">
        <f>+VLOOKUP(M1912,LineCode!$E:$F,2,0)</f>
        <v>3p_11kV_100_ACSR_Al_o</v>
      </c>
      <c r="R1912" t="s">
        <v>296</v>
      </c>
      <c r="S1912" t="str">
        <f t="shared" si="204"/>
        <v>Line.line_LUB_9121_9122</v>
      </c>
      <c r="T1912" t="str">
        <f t="shared" si="205"/>
        <v>Bus1=9121</v>
      </c>
      <c r="U1912" t="str">
        <f t="shared" si="206"/>
        <v>Bus2=9122</v>
      </c>
      <c r="V1912" t="str">
        <f t="shared" si="207"/>
        <v>phases=3</v>
      </c>
      <c r="W1912" t="str">
        <f t="shared" si="208"/>
        <v>Linecode=3p_11kV_100_ACSR_Al_o</v>
      </c>
      <c r="X1912" t="str">
        <f t="shared" si="209"/>
        <v>Length=16.324</v>
      </c>
      <c r="Y1912" t="s">
        <v>307</v>
      </c>
    </row>
    <row r="1913" spans="1:25" x14ac:dyDescent="0.25">
      <c r="A1913" t="s">
        <v>47</v>
      </c>
      <c r="B1913">
        <v>11</v>
      </c>
      <c r="C1913" t="s">
        <v>37</v>
      </c>
      <c r="D1913">
        <v>100</v>
      </c>
      <c r="E1913" t="s">
        <v>27</v>
      </c>
      <c r="F1913" t="s">
        <v>38</v>
      </c>
      <c r="G1913" t="s">
        <v>30</v>
      </c>
      <c r="H1913">
        <v>3</v>
      </c>
      <c r="I1913">
        <v>22.59</v>
      </c>
      <c r="J1913" t="s">
        <v>271</v>
      </c>
      <c r="K1913">
        <v>9122</v>
      </c>
      <c r="L1913">
        <v>9485</v>
      </c>
      <c r="M1913" t="str">
        <f t="shared" si="203"/>
        <v>Dog100OverACSR</v>
      </c>
      <c r="N1913" t="str">
        <f>+VLOOKUP(M1913,LineCode!$E:$F,2,0)</f>
        <v>3p_11kV_100_ACSR_Al_o</v>
      </c>
      <c r="R1913" t="s">
        <v>296</v>
      </c>
      <c r="S1913" t="str">
        <f t="shared" si="204"/>
        <v>Line.line_LUB_9122_9485</v>
      </c>
      <c r="T1913" t="str">
        <f t="shared" si="205"/>
        <v>Bus1=9122</v>
      </c>
      <c r="U1913" t="str">
        <f t="shared" si="206"/>
        <v>Bus2=9485</v>
      </c>
      <c r="V1913" t="str">
        <f t="shared" si="207"/>
        <v>phases=3</v>
      </c>
      <c r="W1913" t="str">
        <f t="shared" si="208"/>
        <v>Linecode=3p_11kV_100_ACSR_Al_o</v>
      </c>
      <c r="X1913" t="str">
        <f t="shared" si="209"/>
        <v>Length=22.59</v>
      </c>
      <c r="Y1913" t="s">
        <v>307</v>
      </c>
    </row>
    <row r="1914" spans="1:25" x14ac:dyDescent="0.25">
      <c r="A1914" t="s">
        <v>47</v>
      </c>
      <c r="B1914">
        <v>11</v>
      </c>
      <c r="C1914" t="s">
        <v>37</v>
      </c>
      <c r="D1914">
        <v>100</v>
      </c>
      <c r="E1914" t="s">
        <v>27</v>
      </c>
      <c r="F1914" t="s">
        <v>38</v>
      </c>
      <c r="G1914" t="s">
        <v>30</v>
      </c>
      <c r="H1914">
        <v>3</v>
      </c>
      <c r="I1914">
        <v>34.730200000000004</v>
      </c>
      <c r="J1914" t="s">
        <v>271</v>
      </c>
      <c r="K1914">
        <v>9485</v>
      </c>
      <c r="L1914">
        <v>9394</v>
      </c>
      <c r="M1914" t="str">
        <f t="shared" si="203"/>
        <v>Dog100OverACSR</v>
      </c>
      <c r="N1914" t="str">
        <f>+VLOOKUP(M1914,LineCode!$E:$F,2,0)</f>
        <v>3p_11kV_100_ACSR_Al_o</v>
      </c>
      <c r="R1914" t="s">
        <v>296</v>
      </c>
      <c r="S1914" t="str">
        <f t="shared" si="204"/>
        <v>Line.line_LUB_9485_9394</v>
      </c>
      <c r="T1914" t="str">
        <f t="shared" si="205"/>
        <v>Bus1=9485</v>
      </c>
      <c r="U1914" t="str">
        <f t="shared" si="206"/>
        <v>Bus2=9394</v>
      </c>
      <c r="V1914" t="str">
        <f t="shared" si="207"/>
        <v>phases=3</v>
      </c>
      <c r="W1914" t="str">
        <f t="shared" si="208"/>
        <v>Linecode=3p_11kV_100_ACSR_Al_o</v>
      </c>
      <c r="X1914" t="str">
        <f t="shared" si="209"/>
        <v>Length=34.7302</v>
      </c>
      <c r="Y1914" t="s">
        <v>307</v>
      </c>
    </row>
    <row r="1915" spans="1:25" x14ac:dyDescent="0.25">
      <c r="A1915" t="s">
        <v>47</v>
      </c>
      <c r="B1915">
        <v>11</v>
      </c>
      <c r="C1915" t="s">
        <v>37</v>
      </c>
      <c r="D1915">
        <v>100</v>
      </c>
      <c r="E1915" t="s">
        <v>27</v>
      </c>
      <c r="F1915" t="s">
        <v>38</v>
      </c>
      <c r="G1915" t="s">
        <v>30</v>
      </c>
      <c r="H1915">
        <v>3</v>
      </c>
      <c r="I1915">
        <v>326.23</v>
      </c>
      <c r="J1915" t="s">
        <v>271</v>
      </c>
      <c r="K1915">
        <v>9394</v>
      </c>
      <c r="L1915">
        <v>9123</v>
      </c>
      <c r="M1915" t="str">
        <f t="shared" si="203"/>
        <v>Dog100OverACSR</v>
      </c>
      <c r="N1915" t="str">
        <f>+VLOOKUP(M1915,LineCode!$E:$F,2,0)</f>
        <v>3p_11kV_100_ACSR_Al_o</v>
      </c>
      <c r="R1915" t="s">
        <v>296</v>
      </c>
      <c r="S1915" t="str">
        <f t="shared" si="204"/>
        <v>Line.line_LUB_9394_9123</v>
      </c>
      <c r="T1915" t="str">
        <f t="shared" si="205"/>
        <v>Bus1=9394</v>
      </c>
      <c r="U1915" t="str">
        <f t="shared" si="206"/>
        <v>Bus2=9123</v>
      </c>
      <c r="V1915" t="str">
        <f t="shared" si="207"/>
        <v>phases=3</v>
      </c>
      <c r="W1915" t="str">
        <f t="shared" si="208"/>
        <v>Linecode=3p_11kV_100_ACSR_Al_o</v>
      </c>
      <c r="X1915" t="str">
        <f t="shared" si="209"/>
        <v>Length=326.23</v>
      </c>
      <c r="Y1915" t="s">
        <v>307</v>
      </c>
    </row>
    <row r="1916" spans="1:25" x14ac:dyDescent="0.25">
      <c r="A1916" t="s">
        <v>47</v>
      </c>
      <c r="B1916">
        <v>11</v>
      </c>
      <c r="C1916" t="s">
        <v>37</v>
      </c>
      <c r="D1916">
        <v>100</v>
      </c>
      <c r="E1916" t="s">
        <v>27</v>
      </c>
      <c r="F1916" t="s">
        <v>38</v>
      </c>
      <c r="G1916" t="s">
        <v>30</v>
      </c>
      <c r="H1916">
        <v>3</v>
      </c>
      <c r="I1916">
        <v>122.548</v>
      </c>
      <c r="J1916" t="s">
        <v>271</v>
      </c>
      <c r="K1916">
        <v>9123</v>
      </c>
      <c r="L1916">
        <v>9124</v>
      </c>
      <c r="M1916" t="str">
        <f t="shared" si="203"/>
        <v>Dog100OverACSR</v>
      </c>
      <c r="N1916" t="str">
        <f>+VLOOKUP(M1916,LineCode!$E:$F,2,0)</f>
        <v>3p_11kV_100_ACSR_Al_o</v>
      </c>
      <c r="R1916" t="s">
        <v>296</v>
      </c>
      <c r="S1916" t="str">
        <f t="shared" si="204"/>
        <v>Line.line_LUB_9123_9124</v>
      </c>
      <c r="T1916" t="str">
        <f t="shared" si="205"/>
        <v>Bus1=9123</v>
      </c>
      <c r="U1916" t="str">
        <f t="shared" si="206"/>
        <v>Bus2=9124</v>
      </c>
      <c r="V1916" t="str">
        <f t="shared" si="207"/>
        <v>phases=3</v>
      </c>
      <c r="W1916" t="str">
        <f t="shared" si="208"/>
        <v>Linecode=3p_11kV_100_ACSR_Al_o</v>
      </c>
      <c r="X1916" t="str">
        <f t="shared" si="209"/>
        <v>Length=122.548</v>
      </c>
      <c r="Y1916" t="s">
        <v>307</v>
      </c>
    </row>
    <row r="1917" spans="1:25" x14ac:dyDescent="0.25">
      <c r="A1917" t="s">
        <v>47</v>
      </c>
      <c r="B1917">
        <v>11</v>
      </c>
      <c r="C1917" t="s">
        <v>37</v>
      </c>
      <c r="D1917">
        <v>100</v>
      </c>
      <c r="E1917" t="s">
        <v>27</v>
      </c>
      <c r="F1917" t="s">
        <v>38</v>
      </c>
      <c r="G1917" t="s">
        <v>30</v>
      </c>
      <c r="H1917">
        <v>3</v>
      </c>
      <c r="I1917">
        <v>11.812200000000001</v>
      </c>
      <c r="J1917" t="s">
        <v>271</v>
      </c>
      <c r="K1917">
        <v>9124</v>
      </c>
      <c r="L1917">
        <v>9400</v>
      </c>
      <c r="M1917" t="str">
        <f t="shared" si="203"/>
        <v>Dog100OverACSR</v>
      </c>
      <c r="N1917" t="str">
        <f>+VLOOKUP(M1917,LineCode!$E:$F,2,0)</f>
        <v>3p_11kV_100_ACSR_Al_o</v>
      </c>
      <c r="R1917" t="s">
        <v>296</v>
      </c>
      <c r="S1917" t="str">
        <f t="shared" si="204"/>
        <v>Line.line_LUB_9124_9400</v>
      </c>
      <c r="T1917" t="str">
        <f t="shared" si="205"/>
        <v>Bus1=9124</v>
      </c>
      <c r="U1917" t="str">
        <f t="shared" si="206"/>
        <v>Bus2=9400</v>
      </c>
      <c r="V1917" t="str">
        <f t="shared" si="207"/>
        <v>phases=3</v>
      </c>
      <c r="W1917" t="str">
        <f t="shared" si="208"/>
        <v>Linecode=3p_11kV_100_ACSR_Al_o</v>
      </c>
      <c r="X1917" t="str">
        <f t="shared" si="209"/>
        <v>Length=11.8122</v>
      </c>
      <c r="Y1917" t="s">
        <v>307</v>
      </c>
    </row>
    <row r="1918" spans="1:25" x14ac:dyDescent="0.25">
      <c r="A1918" t="s">
        <v>47</v>
      </c>
      <c r="B1918">
        <v>11</v>
      </c>
      <c r="C1918" t="s">
        <v>37</v>
      </c>
      <c r="D1918">
        <v>100</v>
      </c>
      <c r="E1918" t="s">
        <v>27</v>
      </c>
      <c r="F1918" t="s">
        <v>38</v>
      </c>
      <c r="G1918" t="s">
        <v>30</v>
      </c>
      <c r="H1918">
        <v>3</v>
      </c>
      <c r="I1918">
        <v>154.822</v>
      </c>
      <c r="J1918" t="s">
        <v>271</v>
      </c>
      <c r="K1918">
        <v>9400</v>
      </c>
      <c r="L1918">
        <v>9125</v>
      </c>
      <c r="M1918" t="str">
        <f t="shared" si="203"/>
        <v>Dog100OverACSR</v>
      </c>
      <c r="N1918" t="str">
        <f>+VLOOKUP(M1918,LineCode!$E:$F,2,0)</f>
        <v>3p_11kV_100_ACSR_Al_o</v>
      </c>
      <c r="R1918" t="s">
        <v>296</v>
      </c>
      <c r="S1918" t="str">
        <f t="shared" si="204"/>
        <v>Line.line_LUB_9400_9125</v>
      </c>
      <c r="T1918" t="str">
        <f t="shared" si="205"/>
        <v>Bus1=9400</v>
      </c>
      <c r="U1918" t="str">
        <f t="shared" si="206"/>
        <v>Bus2=9125</v>
      </c>
      <c r="V1918" t="str">
        <f t="shared" si="207"/>
        <v>phases=3</v>
      </c>
      <c r="W1918" t="str">
        <f t="shared" si="208"/>
        <v>Linecode=3p_11kV_100_ACSR_Al_o</v>
      </c>
      <c r="X1918" t="str">
        <f t="shared" si="209"/>
        <v>Length=154.822</v>
      </c>
      <c r="Y1918" t="s">
        <v>307</v>
      </c>
    </row>
    <row r="1919" spans="1:25" x14ac:dyDescent="0.25">
      <c r="A1919" t="s">
        <v>47</v>
      </c>
      <c r="B1919">
        <v>11</v>
      </c>
      <c r="C1919" t="s">
        <v>37</v>
      </c>
      <c r="D1919">
        <v>100</v>
      </c>
      <c r="E1919" t="s">
        <v>27</v>
      </c>
      <c r="F1919" t="s">
        <v>38</v>
      </c>
      <c r="G1919" t="s">
        <v>30</v>
      </c>
      <c r="H1919">
        <v>3</v>
      </c>
      <c r="I1919">
        <v>277.73899999999998</v>
      </c>
      <c r="J1919" t="s">
        <v>271</v>
      </c>
      <c r="K1919">
        <v>9125</v>
      </c>
      <c r="L1919">
        <v>9126</v>
      </c>
      <c r="M1919" t="str">
        <f t="shared" si="203"/>
        <v>Dog100OverACSR</v>
      </c>
      <c r="N1919" t="str">
        <f>+VLOOKUP(M1919,LineCode!$E:$F,2,0)</f>
        <v>3p_11kV_100_ACSR_Al_o</v>
      </c>
      <c r="R1919" t="s">
        <v>296</v>
      </c>
      <c r="S1919" t="str">
        <f t="shared" si="204"/>
        <v>Line.line_LUB_9125_9126</v>
      </c>
      <c r="T1919" t="str">
        <f t="shared" si="205"/>
        <v>Bus1=9125</v>
      </c>
      <c r="U1919" t="str">
        <f t="shared" si="206"/>
        <v>Bus2=9126</v>
      </c>
      <c r="V1919" t="str">
        <f t="shared" si="207"/>
        <v>phases=3</v>
      </c>
      <c r="W1919" t="str">
        <f t="shared" si="208"/>
        <v>Linecode=3p_11kV_100_ACSR_Al_o</v>
      </c>
      <c r="X1919" t="str">
        <f t="shared" si="209"/>
        <v>Length=277.739</v>
      </c>
      <c r="Y1919" t="s">
        <v>307</v>
      </c>
    </row>
    <row r="1920" spans="1:25" x14ac:dyDescent="0.25">
      <c r="A1920" t="s">
        <v>47</v>
      </c>
      <c r="B1920">
        <v>11</v>
      </c>
      <c r="C1920" t="s">
        <v>37</v>
      </c>
      <c r="D1920">
        <v>100</v>
      </c>
      <c r="E1920" t="s">
        <v>27</v>
      </c>
      <c r="F1920" t="s">
        <v>38</v>
      </c>
      <c r="G1920" t="s">
        <v>30</v>
      </c>
      <c r="H1920">
        <v>3</v>
      </c>
      <c r="I1920">
        <v>307.75900000000001</v>
      </c>
      <c r="J1920" t="s">
        <v>271</v>
      </c>
      <c r="K1920">
        <v>9126</v>
      </c>
      <c r="L1920">
        <v>9127</v>
      </c>
      <c r="M1920" t="str">
        <f t="shared" si="203"/>
        <v>Dog100OverACSR</v>
      </c>
      <c r="N1920" t="str">
        <f>+VLOOKUP(M1920,LineCode!$E:$F,2,0)</f>
        <v>3p_11kV_100_ACSR_Al_o</v>
      </c>
      <c r="R1920" t="s">
        <v>296</v>
      </c>
      <c r="S1920" t="str">
        <f t="shared" si="204"/>
        <v>Line.line_LUB_9126_9127</v>
      </c>
      <c r="T1920" t="str">
        <f t="shared" si="205"/>
        <v>Bus1=9126</v>
      </c>
      <c r="U1920" t="str">
        <f t="shared" si="206"/>
        <v>Bus2=9127</v>
      </c>
      <c r="V1920" t="str">
        <f t="shared" si="207"/>
        <v>phases=3</v>
      </c>
      <c r="W1920" t="str">
        <f t="shared" si="208"/>
        <v>Linecode=3p_11kV_100_ACSR_Al_o</v>
      </c>
      <c r="X1920" t="str">
        <f t="shared" si="209"/>
        <v>Length=307.759</v>
      </c>
      <c r="Y1920" t="s">
        <v>307</v>
      </c>
    </row>
    <row r="1921" spans="1:25" x14ac:dyDescent="0.25">
      <c r="A1921" t="s">
        <v>47</v>
      </c>
      <c r="B1921">
        <v>11</v>
      </c>
      <c r="C1921" t="s">
        <v>37</v>
      </c>
      <c r="D1921">
        <v>100</v>
      </c>
      <c r="E1921" t="s">
        <v>27</v>
      </c>
      <c r="F1921" t="s">
        <v>38</v>
      </c>
      <c r="G1921" t="s">
        <v>30</v>
      </c>
      <c r="H1921">
        <v>3</v>
      </c>
      <c r="I1921">
        <v>2.9226399999999999</v>
      </c>
      <c r="J1921" t="s">
        <v>271</v>
      </c>
      <c r="K1921">
        <v>9127</v>
      </c>
      <c r="L1921">
        <v>9128</v>
      </c>
      <c r="M1921" t="str">
        <f t="shared" si="203"/>
        <v>Dog100OverACSR</v>
      </c>
      <c r="N1921" t="str">
        <f>+VLOOKUP(M1921,LineCode!$E:$F,2,0)</f>
        <v>3p_11kV_100_ACSR_Al_o</v>
      </c>
      <c r="R1921" t="s">
        <v>296</v>
      </c>
      <c r="S1921" t="str">
        <f t="shared" si="204"/>
        <v>Line.line_LUB_9127_9128</v>
      </c>
      <c r="T1921" t="str">
        <f t="shared" si="205"/>
        <v>Bus1=9127</v>
      </c>
      <c r="U1921" t="str">
        <f t="shared" si="206"/>
        <v>Bus2=9128</v>
      </c>
      <c r="V1921" t="str">
        <f t="shared" si="207"/>
        <v>phases=3</v>
      </c>
      <c r="W1921" t="str">
        <f t="shared" si="208"/>
        <v>Linecode=3p_11kV_100_ACSR_Al_o</v>
      </c>
      <c r="X1921" t="str">
        <f t="shared" si="209"/>
        <v>Length=2.92264</v>
      </c>
      <c r="Y1921" t="s">
        <v>307</v>
      </c>
    </row>
    <row r="1922" spans="1:25" x14ac:dyDescent="0.25">
      <c r="A1922" t="s">
        <v>47</v>
      </c>
      <c r="B1922">
        <v>11</v>
      </c>
      <c r="C1922" t="s">
        <v>37</v>
      </c>
      <c r="D1922">
        <v>100</v>
      </c>
      <c r="E1922" t="s">
        <v>27</v>
      </c>
      <c r="F1922" t="s">
        <v>38</v>
      </c>
      <c r="G1922" t="s">
        <v>30</v>
      </c>
      <c r="H1922">
        <v>3</v>
      </c>
      <c r="I1922">
        <v>185.05099999999999</v>
      </c>
      <c r="J1922" t="s">
        <v>271</v>
      </c>
      <c r="K1922">
        <v>9128</v>
      </c>
      <c r="L1922">
        <v>9129</v>
      </c>
      <c r="M1922" t="str">
        <f t="shared" ref="M1922:M1985" si="210">C1922&amp;D1922&amp;F1922&amp;G1922</f>
        <v>Dog100OverACSR</v>
      </c>
      <c r="N1922" t="str">
        <f>+VLOOKUP(M1922,LineCode!$E:$F,2,0)</f>
        <v>3p_11kV_100_ACSR_Al_o</v>
      </c>
      <c r="R1922" t="s">
        <v>296</v>
      </c>
      <c r="S1922" t="str">
        <f t="shared" si="204"/>
        <v>Line.line_LUB_9128_9129</v>
      </c>
      <c r="T1922" t="str">
        <f t="shared" si="205"/>
        <v>Bus1=9128</v>
      </c>
      <c r="U1922" t="str">
        <f t="shared" si="206"/>
        <v>Bus2=9129</v>
      </c>
      <c r="V1922" t="str">
        <f t="shared" si="207"/>
        <v>phases=3</v>
      </c>
      <c r="W1922" t="str">
        <f t="shared" si="208"/>
        <v>Linecode=3p_11kV_100_ACSR_Al_o</v>
      </c>
      <c r="X1922" t="str">
        <f t="shared" si="209"/>
        <v>Length=185.051</v>
      </c>
      <c r="Y1922" t="s">
        <v>307</v>
      </c>
    </row>
    <row r="1923" spans="1:25" x14ac:dyDescent="0.25">
      <c r="A1923" t="s">
        <v>47</v>
      </c>
      <c r="B1923">
        <v>11</v>
      </c>
      <c r="C1923" t="s">
        <v>37</v>
      </c>
      <c r="D1923">
        <v>100</v>
      </c>
      <c r="E1923" t="s">
        <v>27</v>
      </c>
      <c r="F1923" t="s">
        <v>38</v>
      </c>
      <c r="G1923" t="s">
        <v>30</v>
      </c>
      <c r="H1923">
        <v>3</v>
      </c>
      <c r="I1923">
        <v>246.113</v>
      </c>
      <c r="J1923" t="s">
        <v>271</v>
      </c>
      <c r="K1923">
        <v>9129</v>
      </c>
      <c r="L1923">
        <v>9130</v>
      </c>
      <c r="M1923" t="str">
        <f t="shared" si="210"/>
        <v>Dog100OverACSR</v>
      </c>
      <c r="N1923" t="str">
        <f>+VLOOKUP(M1923,LineCode!$E:$F,2,0)</f>
        <v>3p_11kV_100_ACSR_Al_o</v>
      </c>
      <c r="R1923" t="s">
        <v>296</v>
      </c>
      <c r="S1923" t="str">
        <f t="shared" ref="S1923:S1986" si="211">"Line.line_"&amp;J1923&amp;"_"&amp;K1923&amp;"_"&amp;L1923</f>
        <v>Line.line_LUB_9129_9130</v>
      </c>
      <c r="T1923" t="str">
        <f t="shared" ref="T1923:T1986" si="212">"Bus1="&amp;K1923</f>
        <v>Bus1=9129</v>
      </c>
      <c r="U1923" t="str">
        <f t="shared" ref="U1923:U1986" si="213">"Bus2="&amp;L1923</f>
        <v>Bus2=9130</v>
      </c>
      <c r="V1923" t="str">
        <f t="shared" ref="V1923:V1986" si="214">"phases="&amp;H1923</f>
        <v>phases=3</v>
      </c>
      <c r="W1923" t="str">
        <f t="shared" ref="W1923:W1986" si="215">"Linecode="&amp;N1923</f>
        <v>Linecode=3p_11kV_100_ACSR_Al_o</v>
      </c>
      <c r="X1923" t="str">
        <f t="shared" ref="X1923:X1986" si="216">"Length="&amp;I1923</f>
        <v>Length=246.113</v>
      </c>
      <c r="Y1923" t="s">
        <v>307</v>
      </c>
    </row>
    <row r="1924" spans="1:25" x14ac:dyDescent="0.25">
      <c r="A1924" t="s">
        <v>47</v>
      </c>
      <c r="B1924">
        <v>11</v>
      </c>
      <c r="C1924" t="s">
        <v>37</v>
      </c>
      <c r="D1924">
        <v>100</v>
      </c>
      <c r="E1924" t="s">
        <v>27</v>
      </c>
      <c r="F1924" t="s">
        <v>38</v>
      </c>
      <c r="G1924" t="s">
        <v>30</v>
      </c>
      <c r="H1924">
        <v>3</v>
      </c>
      <c r="I1924">
        <v>170.84700000000001</v>
      </c>
      <c r="J1924" t="s">
        <v>271</v>
      </c>
      <c r="K1924">
        <v>9130</v>
      </c>
      <c r="L1924">
        <v>9131</v>
      </c>
      <c r="M1924" t="str">
        <f t="shared" si="210"/>
        <v>Dog100OverACSR</v>
      </c>
      <c r="N1924" t="str">
        <f>+VLOOKUP(M1924,LineCode!$E:$F,2,0)</f>
        <v>3p_11kV_100_ACSR_Al_o</v>
      </c>
      <c r="R1924" t="s">
        <v>296</v>
      </c>
      <c r="S1924" t="str">
        <f t="shared" si="211"/>
        <v>Line.line_LUB_9130_9131</v>
      </c>
      <c r="T1924" t="str">
        <f t="shared" si="212"/>
        <v>Bus1=9130</v>
      </c>
      <c r="U1924" t="str">
        <f t="shared" si="213"/>
        <v>Bus2=9131</v>
      </c>
      <c r="V1924" t="str">
        <f t="shared" si="214"/>
        <v>phases=3</v>
      </c>
      <c r="W1924" t="str">
        <f t="shared" si="215"/>
        <v>Linecode=3p_11kV_100_ACSR_Al_o</v>
      </c>
      <c r="X1924" t="str">
        <f t="shared" si="216"/>
        <v>Length=170.847</v>
      </c>
      <c r="Y1924" t="s">
        <v>307</v>
      </c>
    </row>
    <row r="1925" spans="1:25" x14ac:dyDescent="0.25">
      <c r="A1925" t="s">
        <v>47</v>
      </c>
      <c r="B1925">
        <v>11</v>
      </c>
      <c r="C1925" t="s">
        <v>37</v>
      </c>
      <c r="D1925">
        <v>100</v>
      </c>
      <c r="E1925" t="s">
        <v>27</v>
      </c>
      <c r="F1925" t="s">
        <v>38</v>
      </c>
      <c r="G1925" t="s">
        <v>30</v>
      </c>
      <c r="H1925">
        <v>3</v>
      </c>
      <c r="I1925">
        <v>341.41800000000001</v>
      </c>
      <c r="J1925" t="s">
        <v>271</v>
      </c>
      <c r="K1925">
        <v>9131</v>
      </c>
      <c r="L1925">
        <v>9503</v>
      </c>
      <c r="M1925" t="str">
        <f t="shared" si="210"/>
        <v>Dog100OverACSR</v>
      </c>
      <c r="N1925" t="str">
        <f>+VLOOKUP(M1925,LineCode!$E:$F,2,0)</f>
        <v>3p_11kV_100_ACSR_Al_o</v>
      </c>
      <c r="R1925" t="s">
        <v>296</v>
      </c>
      <c r="S1925" t="str">
        <f t="shared" si="211"/>
        <v>Line.line_LUB_9131_9503</v>
      </c>
      <c r="T1925" t="str">
        <f t="shared" si="212"/>
        <v>Bus1=9131</v>
      </c>
      <c r="U1925" t="str">
        <f t="shared" si="213"/>
        <v>Bus2=9503</v>
      </c>
      <c r="V1925" t="str">
        <f t="shared" si="214"/>
        <v>phases=3</v>
      </c>
      <c r="W1925" t="str">
        <f t="shared" si="215"/>
        <v>Linecode=3p_11kV_100_ACSR_Al_o</v>
      </c>
      <c r="X1925" t="str">
        <f t="shared" si="216"/>
        <v>Length=341.418</v>
      </c>
      <c r="Y1925" t="s">
        <v>307</v>
      </c>
    </row>
    <row r="1926" spans="1:25" x14ac:dyDescent="0.25">
      <c r="A1926" t="s">
        <v>47</v>
      </c>
      <c r="B1926">
        <v>11</v>
      </c>
      <c r="C1926" t="s">
        <v>37</v>
      </c>
      <c r="D1926">
        <v>100</v>
      </c>
      <c r="E1926" t="s">
        <v>27</v>
      </c>
      <c r="F1926" t="s">
        <v>38</v>
      </c>
      <c r="G1926" t="s">
        <v>30</v>
      </c>
      <c r="H1926">
        <v>3</v>
      </c>
      <c r="I1926">
        <v>9.2128899999999998</v>
      </c>
      <c r="J1926" t="s">
        <v>271</v>
      </c>
      <c r="K1926">
        <v>9425</v>
      </c>
      <c r="L1926">
        <v>9132</v>
      </c>
      <c r="M1926" t="str">
        <f t="shared" si="210"/>
        <v>Dog100OverACSR</v>
      </c>
      <c r="N1926" t="str">
        <f>+VLOOKUP(M1926,LineCode!$E:$F,2,0)</f>
        <v>3p_11kV_100_ACSR_Al_o</v>
      </c>
      <c r="R1926" t="s">
        <v>296</v>
      </c>
      <c r="S1926" t="str">
        <f t="shared" si="211"/>
        <v>Line.line_LUB_9425_9132</v>
      </c>
      <c r="T1926" t="str">
        <f t="shared" si="212"/>
        <v>Bus1=9425</v>
      </c>
      <c r="U1926" t="str">
        <f t="shared" si="213"/>
        <v>Bus2=9132</v>
      </c>
      <c r="V1926" t="str">
        <f t="shared" si="214"/>
        <v>phases=3</v>
      </c>
      <c r="W1926" t="str">
        <f t="shared" si="215"/>
        <v>Linecode=3p_11kV_100_ACSR_Al_o</v>
      </c>
      <c r="X1926" t="str">
        <f t="shared" si="216"/>
        <v>Length=9.21289</v>
      </c>
      <c r="Y1926" t="s">
        <v>307</v>
      </c>
    </row>
    <row r="1927" spans="1:25" x14ac:dyDescent="0.25">
      <c r="A1927" t="s">
        <v>47</v>
      </c>
      <c r="B1927">
        <v>11</v>
      </c>
      <c r="C1927" t="s">
        <v>37</v>
      </c>
      <c r="D1927">
        <v>100</v>
      </c>
      <c r="E1927" t="s">
        <v>27</v>
      </c>
      <c r="F1927" t="s">
        <v>38</v>
      </c>
      <c r="G1927" t="s">
        <v>30</v>
      </c>
      <c r="H1927">
        <v>3</v>
      </c>
      <c r="I1927">
        <v>123.086</v>
      </c>
      <c r="J1927" t="s">
        <v>271</v>
      </c>
      <c r="K1927">
        <v>9132</v>
      </c>
      <c r="L1927">
        <v>9133</v>
      </c>
      <c r="M1927" t="str">
        <f t="shared" si="210"/>
        <v>Dog100OverACSR</v>
      </c>
      <c r="N1927" t="str">
        <f>+VLOOKUP(M1927,LineCode!$E:$F,2,0)</f>
        <v>3p_11kV_100_ACSR_Al_o</v>
      </c>
      <c r="R1927" t="s">
        <v>296</v>
      </c>
      <c r="S1927" t="str">
        <f t="shared" si="211"/>
        <v>Line.line_LUB_9132_9133</v>
      </c>
      <c r="T1927" t="str">
        <f t="shared" si="212"/>
        <v>Bus1=9132</v>
      </c>
      <c r="U1927" t="str">
        <f t="shared" si="213"/>
        <v>Bus2=9133</v>
      </c>
      <c r="V1927" t="str">
        <f t="shared" si="214"/>
        <v>phases=3</v>
      </c>
      <c r="W1927" t="str">
        <f t="shared" si="215"/>
        <v>Linecode=3p_11kV_100_ACSR_Al_o</v>
      </c>
      <c r="X1927" t="str">
        <f t="shared" si="216"/>
        <v>Length=123.086</v>
      </c>
      <c r="Y1927" t="s">
        <v>307</v>
      </c>
    </row>
    <row r="1928" spans="1:25" x14ac:dyDescent="0.25">
      <c r="A1928" t="s">
        <v>47</v>
      </c>
      <c r="B1928">
        <v>11</v>
      </c>
      <c r="C1928" t="s">
        <v>37</v>
      </c>
      <c r="D1928">
        <v>100</v>
      </c>
      <c r="E1928" t="s">
        <v>27</v>
      </c>
      <c r="F1928" t="s">
        <v>38</v>
      </c>
      <c r="G1928" t="s">
        <v>30</v>
      </c>
      <c r="H1928">
        <v>3</v>
      </c>
      <c r="I1928">
        <v>164.14599999999999</v>
      </c>
      <c r="J1928" t="s">
        <v>271</v>
      </c>
      <c r="K1928">
        <v>9133</v>
      </c>
      <c r="L1928">
        <v>9134</v>
      </c>
      <c r="M1928" t="str">
        <f t="shared" si="210"/>
        <v>Dog100OverACSR</v>
      </c>
      <c r="N1928" t="str">
        <f>+VLOOKUP(M1928,LineCode!$E:$F,2,0)</f>
        <v>3p_11kV_100_ACSR_Al_o</v>
      </c>
      <c r="R1928" t="s">
        <v>296</v>
      </c>
      <c r="S1928" t="str">
        <f t="shared" si="211"/>
        <v>Line.line_LUB_9133_9134</v>
      </c>
      <c r="T1928" t="str">
        <f t="shared" si="212"/>
        <v>Bus1=9133</v>
      </c>
      <c r="U1928" t="str">
        <f t="shared" si="213"/>
        <v>Bus2=9134</v>
      </c>
      <c r="V1928" t="str">
        <f t="shared" si="214"/>
        <v>phases=3</v>
      </c>
      <c r="W1928" t="str">
        <f t="shared" si="215"/>
        <v>Linecode=3p_11kV_100_ACSR_Al_o</v>
      </c>
      <c r="X1928" t="str">
        <f t="shared" si="216"/>
        <v>Length=164.146</v>
      </c>
      <c r="Y1928" t="s">
        <v>307</v>
      </c>
    </row>
    <row r="1929" spans="1:25" x14ac:dyDescent="0.25">
      <c r="A1929" t="s">
        <v>47</v>
      </c>
      <c r="B1929">
        <v>11</v>
      </c>
      <c r="C1929" t="s">
        <v>37</v>
      </c>
      <c r="D1929">
        <v>100</v>
      </c>
      <c r="E1929" t="s">
        <v>27</v>
      </c>
      <c r="F1929" t="s">
        <v>38</v>
      </c>
      <c r="G1929" t="s">
        <v>30</v>
      </c>
      <c r="H1929">
        <v>3</v>
      </c>
      <c r="I1929">
        <v>31.498899999999999</v>
      </c>
      <c r="J1929" t="s">
        <v>271</v>
      </c>
      <c r="K1929">
        <v>9134</v>
      </c>
      <c r="L1929">
        <v>9135</v>
      </c>
      <c r="M1929" t="str">
        <f t="shared" si="210"/>
        <v>Dog100OverACSR</v>
      </c>
      <c r="N1929" t="str">
        <f>+VLOOKUP(M1929,LineCode!$E:$F,2,0)</f>
        <v>3p_11kV_100_ACSR_Al_o</v>
      </c>
      <c r="R1929" t="s">
        <v>296</v>
      </c>
      <c r="S1929" t="str">
        <f t="shared" si="211"/>
        <v>Line.line_LUB_9134_9135</v>
      </c>
      <c r="T1929" t="str">
        <f t="shared" si="212"/>
        <v>Bus1=9134</v>
      </c>
      <c r="U1929" t="str">
        <f t="shared" si="213"/>
        <v>Bus2=9135</v>
      </c>
      <c r="V1929" t="str">
        <f t="shared" si="214"/>
        <v>phases=3</v>
      </c>
      <c r="W1929" t="str">
        <f t="shared" si="215"/>
        <v>Linecode=3p_11kV_100_ACSR_Al_o</v>
      </c>
      <c r="X1929" t="str">
        <f t="shared" si="216"/>
        <v>Length=31.4989</v>
      </c>
      <c r="Y1929" t="s">
        <v>307</v>
      </c>
    </row>
    <row r="1930" spans="1:25" x14ac:dyDescent="0.25">
      <c r="A1930" t="s">
        <v>47</v>
      </c>
      <c r="B1930">
        <v>11</v>
      </c>
      <c r="C1930" t="s">
        <v>37</v>
      </c>
      <c r="D1930">
        <v>100</v>
      </c>
      <c r="E1930" t="s">
        <v>27</v>
      </c>
      <c r="F1930" t="s">
        <v>38</v>
      </c>
      <c r="G1930" t="s">
        <v>30</v>
      </c>
      <c r="H1930">
        <v>3</v>
      </c>
      <c r="I1930">
        <v>74.228200000000001</v>
      </c>
      <c r="J1930" t="s">
        <v>271</v>
      </c>
      <c r="K1930">
        <v>9135</v>
      </c>
      <c r="L1930">
        <v>9422</v>
      </c>
      <c r="M1930" t="str">
        <f t="shared" si="210"/>
        <v>Dog100OverACSR</v>
      </c>
      <c r="N1930" t="str">
        <f>+VLOOKUP(M1930,LineCode!$E:$F,2,0)</f>
        <v>3p_11kV_100_ACSR_Al_o</v>
      </c>
      <c r="R1930" t="s">
        <v>296</v>
      </c>
      <c r="S1930" t="str">
        <f t="shared" si="211"/>
        <v>Line.line_LUB_9135_9422</v>
      </c>
      <c r="T1930" t="str">
        <f t="shared" si="212"/>
        <v>Bus1=9135</v>
      </c>
      <c r="U1930" t="str">
        <f t="shared" si="213"/>
        <v>Bus2=9422</v>
      </c>
      <c r="V1930" t="str">
        <f t="shared" si="214"/>
        <v>phases=3</v>
      </c>
      <c r="W1930" t="str">
        <f t="shared" si="215"/>
        <v>Linecode=3p_11kV_100_ACSR_Al_o</v>
      </c>
      <c r="X1930" t="str">
        <f t="shared" si="216"/>
        <v>Length=74.2282</v>
      </c>
      <c r="Y1930" t="s">
        <v>307</v>
      </c>
    </row>
    <row r="1931" spans="1:25" x14ac:dyDescent="0.25">
      <c r="A1931" t="s">
        <v>47</v>
      </c>
      <c r="B1931">
        <v>11</v>
      </c>
      <c r="C1931" t="s">
        <v>37</v>
      </c>
      <c r="D1931">
        <v>100</v>
      </c>
      <c r="E1931" t="s">
        <v>27</v>
      </c>
      <c r="F1931" t="s">
        <v>38</v>
      </c>
      <c r="G1931" t="s">
        <v>30</v>
      </c>
      <c r="H1931">
        <v>3</v>
      </c>
      <c r="I1931">
        <v>419.952</v>
      </c>
      <c r="J1931" t="s">
        <v>271</v>
      </c>
      <c r="K1931">
        <v>9422</v>
      </c>
      <c r="L1931">
        <v>9136</v>
      </c>
      <c r="M1931" t="str">
        <f t="shared" si="210"/>
        <v>Dog100OverACSR</v>
      </c>
      <c r="N1931" t="str">
        <f>+VLOOKUP(M1931,LineCode!$E:$F,2,0)</f>
        <v>3p_11kV_100_ACSR_Al_o</v>
      </c>
      <c r="R1931" t="s">
        <v>296</v>
      </c>
      <c r="S1931" t="str">
        <f t="shared" si="211"/>
        <v>Line.line_LUB_9422_9136</v>
      </c>
      <c r="T1931" t="str">
        <f t="shared" si="212"/>
        <v>Bus1=9422</v>
      </c>
      <c r="U1931" t="str">
        <f t="shared" si="213"/>
        <v>Bus2=9136</v>
      </c>
      <c r="V1931" t="str">
        <f t="shared" si="214"/>
        <v>phases=3</v>
      </c>
      <c r="W1931" t="str">
        <f t="shared" si="215"/>
        <v>Linecode=3p_11kV_100_ACSR_Al_o</v>
      </c>
      <c r="X1931" t="str">
        <f t="shared" si="216"/>
        <v>Length=419.952</v>
      </c>
      <c r="Y1931" t="s">
        <v>307</v>
      </c>
    </row>
    <row r="1932" spans="1:25" x14ac:dyDescent="0.25">
      <c r="A1932" t="s">
        <v>47</v>
      </c>
      <c r="B1932">
        <v>11</v>
      </c>
      <c r="C1932" t="s">
        <v>37</v>
      </c>
      <c r="D1932">
        <v>100</v>
      </c>
      <c r="E1932" t="s">
        <v>27</v>
      </c>
      <c r="F1932" t="s">
        <v>38</v>
      </c>
      <c r="G1932" t="s">
        <v>30</v>
      </c>
      <c r="H1932">
        <v>3</v>
      </c>
      <c r="I1932">
        <v>23.628599999999999</v>
      </c>
      <c r="J1932" t="s">
        <v>271</v>
      </c>
      <c r="K1932">
        <v>9136</v>
      </c>
      <c r="L1932">
        <v>9137</v>
      </c>
      <c r="M1932" t="str">
        <f t="shared" si="210"/>
        <v>Dog100OverACSR</v>
      </c>
      <c r="N1932" t="str">
        <f>+VLOOKUP(M1932,LineCode!$E:$F,2,0)</f>
        <v>3p_11kV_100_ACSR_Al_o</v>
      </c>
      <c r="R1932" t="s">
        <v>296</v>
      </c>
      <c r="S1932" t="str">
        <f t="shared" si="211"/>
        <v>Line.line_LUB_9136_9137</v>
      </c>
      <c r="T1932" t="str">
        <f t="shared" si="212"/>
        <v>Bus1=9136</v>
      </c>
      <c r="U1932" t="str">
        <f t="shared" si="213"/>
        <v>Bus2=9137</v>
      </c>
      <c r="V1932" t="str">
        <f t="shared" si="214"/>
        <v>phases=3</v>
      </c>
      <c r="W1932" t="str">
        <f t="shared" si="215"/>
        <v>Linecode=3p_11kV_100_ACSR_Al_o</v>
      </c>
      <c r="X1932" t="str">
        <f t="shared" si="216"/>
        <v>Length=23.6286</v>
      </c>
      <c r="Y1932" t="s">
        <v>307</v>
      </c>
    </row>
    <row r="1933" spans="1:25" x14ac:dyDescent="0.25">
      <c r="A1933" t="s">
        <v>47</v>
      </c>
      <c r="B1933">
        <v>11</v>
      </c>
      <c r="C1933" t="s">
        <v>37</v>
      </c>
      <c r="D1933">
        <v>100</v>
      </c>
      <c r="E1933" t="s">
        <v>27</v>
      </c>
      <c r="F1933" t="s">
        <v>38</v>
      </c>
      <c r="G1933" t="s">
        <v>30</v>
      </c>
      <c r="H1933">
        <v>3</v>
      </c>
      <c r="I1933">
        <v>36.317900000000002</v>
      </c>
      <c r="J1933" t="s">
        <v>271</v>
      </c>
      <c r="K1933">
        <v>9137</v>
      </c>
      <c r="L1933">
        <v>9233</v>
      </c>
      <c r="M1933" t="str">
        <f t="shared" si="210"/>
        <v>Dog100OverACSR</v>
      </c>
      <c r="N1933" t="str">
        <f>+VLOOKUP(M1933,LineCode!$E:$F,2,0)</f>
        <v>3p_11kV_100_ACSR_Al_o</v>
      </c>
      <c r="R1933" t="s">
        <v>296</v>
      </c>
      <c r="S1933" t="str">
        <f t="shared" si="211"/>
        <v>Line.line_LUB_9137_9233</v>
      </c>
      <c r="T1933" t="str">
        <f t="shared" si="212"/>
        <v>Bus1=9137</v>
      </c>
      <c r="U1933" t="str">
        <f t="shared" si="213"/>
        <v>Bus2=9233</v>
      </c>
      <c r="V1933" t="str">
        <f t="shared" si="214"/>
        <v>phases=3</v>
      </c>
      <c r="W1933" t="str">
        <f t="shared" si="215"/>
        <v>Linecode=3p_11kV_100_ACSR_Al_o</v>
      </c>
      <c r="X1933" t="str">
        <f t="shared" si="216"/>
        <v>Length=36.3179</v>
      </c>
      <c r="Y1933" t="s">
        <v>307</v>
      </c>
    </row>
    <row r="1934" spans="1:25" x14ac:dyDescent="0.25">
      <c r="A1934" t="s">
        <v>47</v>
      </c>
      <c r="B1934">
        <v>11</v>
      </c>
      <c r="C1934" t="s">
        <v>37</v>
      </c>
      <c r="D1934">
        <v>100</v>
      </c>
      <c r="E1934" t="s">
        <v>27</v>
      </c>
      <c r="F1934" t="s">
        <v>38</v>
      </c>
      <c r="G1934" t="s">
        <v>30</v>
      </c>
      <c r="H1934">
        <v>3</v>
      </c>
      <c r="I1934">
        <v>46.961599999999997</v>
      </c>
      <c r="J1934" t="s">
        <v>271</v>
      </c>
      <c r="K1934">
        <v>9233</v>
      </c>
      <c r="L1934">
        <v>9138</v>
      </c>
      <c r="M1934" t="str">
        <f t="shared" si="210"/>
        <v>Dog100OverACSR</v>
      </c>
      <c r="N1934" t="str">
        <f>+VLOOKUP(M1934,LineCode!$E:$F,2,0)</f>
        <v>3p_11kV_100_ACSR_Al_o</v>
      </c>
      <c r="R1934" t="s">
        <v>296</v>
      </c>
      <c r="S1934" t="str">
        <f t="shared" si="211"/>
        <v>Line.line_LUB_9233_9138</v>
      </c>
      <c r="T1934" t="str">
        <f t="shared" si="212"/>
        <v>Bus1=9233</v>
      </c>
      <c r="U1934" t="str">
        <f t="shared" si="213"/>
        <v>Bus2=9138</v>
      </c>
      <c r="V1934" t="str">
        <f t="shared" si="214"/>
        <v>phases=3</v>
      </c>
      <c r="W1934" t="str">
        <f t="shared" si="215"/>
        <v>Linecode=3p_11kV_100_ACSR_Al_o</v>
      </c>
      <c r="X1934" t="str">
        <f t="shared" si="216"/>
        <v>Length=46.9616</v>
      </c>
      <c r="Y1934" t="s">
        <v>307</v>
      </c>
    </row>
    <row r="1935" spans="1:25" x14ac:dyDescent="0.25">
      <c r="A1935" t="s">
        <v>47</v>
      </c>
      <c r="B1935">
        <v>11</v>
      </c>
      <c r="C1935" t="s">
        <v>37</v>
      </c>
      <c r="D1935">
        <v>100</v>
      </c>
      <c r="E1935" t="s">
        <v>27</v>
      </c>
      <c r="F1935" t="s">
        <v>38</v>
      </c>
      <c r="G1935" t="s">
        <v>30</v>
      </c>
      <c r="H1935">
        <v>3</v>
      </c>
      <c r="I1935">
        <v>66.0929</v>
      </c>
      <c r="J1935" t="s">
        <v>271</v>
      </c>
      <c r="K1935">
        <v>9138</v>
      </c>
      <c r="L1935">
        <v>9239</v>
      </c>
      <c r="M1935" t="str">
        <f t="shared" si="210"/>
        <v>Dog100OverACSR</v>
      </c>
      <c r="N1935" t="str">
        <f>+VLOOKUP(M1935,LineCode!$E:$F,2,0)</f>
        <v>3p_11kV_100_ACSR_Al_o</v>
      </c>
      <c r="R1935" t="s">
        <v>296</v>
      </c>
      <c r="S1935" t="str">
        <f t="shared" si="211"/>
        <v>Line.line_LUB_9138_9239</v>
      </c>
      <c r="T1935" t="str">
        <f t="shared" si="212"/>
        <v>Bus1=9138</v>
      </c>
      <c r="U1935" t="str">
        <f t="shared" si="213"/>
        <v>Bus2=9239</v>
      </c>
      <c r="V1935" t="str">
        <f t="shared" si="214"/>
        <v>phases=3</v>
      </c>
      <c r="W1935" t="str">
        <f t="shared" si="215"/>
        <v>Linecode=3p_11kV_100_ACSR_Al_o</v>
      </c>
      <c r="X1935" t="str">
        <f t="shared" si="216"/>
        <v>Length=66.0929</v>
      </c>
      <c r="Y1935" t="s">
        <v>307</v>
      </c>
    </row>
    <row r="1936" spans="1:25" x14ac:dyDescent="0.25">
      <c r="A1936" t="s">
        <v>47</v>
      </c>
      <c r="B1936">
        <v>11</v>
      </c>
      <c r="C1936" t="s">
        <v>37</v>
      </c>
      <c r="D1936">
        <v>100</v>
      </c>
      <c r="E1936" t="s">
        <v>27</v>
      </c>
      <c r="F1936" t="s">
        <v>38</v>
      </c>
      <c r="G1936" t="s">
        <v>30</v>
      </c>
      <c r="H1936">
        <v>3</v>
      </c>
      <c r="I1936">
        <v>34.557000000000002</v>
      </c>
      <c r="J1936" t="s">
        <v>271</v>
      </c>
      <c r="K1936">
        <v>9239</v>
      </c>
      <c r="L1936">
        <v>9139</v>
      </c>
      <c r="M1936" t="str">
        <f t="shared" si="210"/>
        <v>Dog100OverACSR</v>
      </c>
      <c r="N1936" t="str">
        <f>+VLOOKUP(M1936,LineCode!$E:$F,2,0)</f>
        <v>3p_11kV_100_ACSR_Al_o</v>
      </c>
      <c r="R1936" t="s">
        <v>296</v>
      </c>
      <c r="S1936" t="str">
        <f t="shared" si="211"/>
        <v>Line.line_LUB_9239_9139</v>
      </c>
      <c r="T1936" t="str">
        <f t="shared" si="212"/>
        <v>Bus1=9239</v>
      </c>
      <c r="U1936" t="str">
        <f t="shared" si="213"/>
        <v>Bus2=9139</v>
      </c>
      <c r="V1936" t="str">
        <f t="shared" si="214"/>
        <v>phases=3</v>
      </c>
      <c r="W1936" t="str">
        <f t="shared" si="215"/>
        <v>Linecode=3p_11kV_100_ACSR_Al_o</v>
      </c>
      <c r="X1936" t="str">
        <f t="shared" si="216"/>
        <v>Length=34.557</v>
      </c>
      <c r="Y1936" t="s">
        <v>307</v>
      </c>
    </row>
    <row r="1937" spans="1:25" x14ac:dyDescent="0.25">
      <c r="A1937" t="s">
        <v>47</v>
      </c>
      <c r="B1937">
        <v>11</v>
      </c>
      <c r="C1937" t="s">
        <v>37</v>
      </c>
      <c r="D1937">
        <v>100</v>
      </c>
      <c r="E1937" t="s">
        <v>27</v>
      </c>
      <c r="F1937" t="s">
        <v>38</v>
      </c>
      <c r="G1937" t="s">
        <v>30</v>
      </c>
      <c r="H1937">
        <v>3</v>
      </c>
      <c r="I1937">
        <v>230.05199999999999</v>
      </c>
      <c r="J1937" t="s">
        <v>271</v>
      </c>
      <c r="K1937">
        <v>9139</v>
      </c>
      <c r="L1937">
        <v>9140</v>
      </c>
      <c r="M1937" t="str">
        <f t="shared" si="210"/>
        <v>Dog100OverACSR</v>
      </c>
      <c r="N1937" t="str">
        <f>+VLOOKUP(M1937,LineCode!$E:$F,2,0)</f>
        <v>3p_11kV_100_ACSR_Al_o</v>
      </c>
      <c r="R1937" t="s">
        <v>296</v>
      </c>
      <c r="S1937" t="str">
        <f t="shared" si="211"/>
        <v>Line.line_LUB_9139_9140</v>
      </c>
      <c r="T1937" t="str">
        <f t="shared" si="212"/>
        <v>Bus1=9139</v>
      </c>
      <c r="U1937" t="str">
        <f t="shared" si="213"/>
        <v>Bus2=9140</v>
      </c>
      <c r="V1937" t="str">
        <f t="shared" si="214"/>
        <v>phases=3</v>
      </c>
      <c r="W1937" t="str">
        <f t="shared" si="215"/>
        <v>Linecode=3p_11kV_100_ACSR_Al_o</v>
      </c>
      <c r="X1937" t="str">
        <f t="shared" si="216"/>
        <v>Length=230.052</v>
      </c>
      <c r="Y1937" t="s">
        <v>307</v>
      </c>
    </row>
    <row r="1938" spans="1:25" x14ac:dyDescent="0.25">
      <c r="A1938" t="s">
        <v>47</v>
      </c>
      <c r="B1938">
        <v>11</v>
      </c>
      <c r="C1938" t="s">
        <v>37</v>
      </c>
      <c r="D1938">
        <v>100</v>
      </c>
      <c r="E1938" t="s">
        <v>27</v>
      </c>
      <c r="F1938" t="s">
        <v>38</v>
      </c>
      <c r="G1938" t="s">
        <v>30</v>
      </c>
      <c r="H1938">
        <v>3</v>
      </c>
      <c r="I1938">
        <v>335.43</v>
      </c>
      <c r="J1938" t="s">
        <v>271</v>
      </c>
      <c r="K1938">
        <v>9140</v>
      </c>
      <c r="L1938">
        <v>9141</v>
      </c>
      <c r="M1938" t="str">
        <f t="shared" si="210"/>
        <v>Dog100OverACSR</v>
      </c>
      <c r="N1938" t="str">
        <f>+VLOOKUP(M1938,LineCode!$E:$F,2,0)</f>
        <v>3p_11kV_100_ACSR_Al_o</v>
      </c>
      <c r="R1938" t="s">
        <v>296</v>
      </c>
      <c r="S1938" t="str">
        <f t="shared" si="211"/>
        <v>Line.line_LUB_9140_9141</v>
      </c>
      <c r="T1938" t="str">
        <f t="shared" si="212"/>
        <v>Bus1=9140</v>
      </c>
      <c r="U1938" t="str">
        <f t="shared" si="213"/>
        <v>Bus2=9141</v>
      </c>
      <c r="V1938" t="str">
        <f t="shared" si="214"/>
        <v>phases=3</v>
      </c>
      <c r="W1938" t="str">
        <f t="shared" si="215"/>
        <v>Linecode=3p_11kV_100_ACSR_Al_o</v>
      </c>
      <c r="X1938" t="str">
        <f t="shared" si="216"/>
        <v>Length=335.43</v>
      </c>
      <c r="Y1938" t="s">
        <v>307</v>
      </c>
    </row>
    <row r="1939" spans="1:25" x14ac:dyDescent="0.25">
      <c r="A1939" t="s">
        <v>47</v>
      </c>
      <c r="B1939">
        <v>11</v>
      </c>
      <c r="C1939" t="s">
        <v>37</v>
      </c>
      <c r="D1939">
        <v>100</v>
      </c>
      <c r="E1939" t="s">
        <v>27</v>
      </c>
      <c r="F1939" t="s">
        <v>38</v>
      </c>
      <c r="G1939" t="s">
        <v>30</v>
      </c>
      <c r="H1939">
        <v>3</v>
      </c>
      <c r="I1939">
        <v>130.68299999999999</v>
      </c>
      <c r="J1939" t="s">
        <v>271</v>
      </c>
      <c r="K1939">
        <v>9141</v>
      </c>
      <c r="L1939">
        <v>9012</v>
      </c>
      <c r="M1939" t="str">
        <f t="shared" si="210"/>
        <v>Dog100OverACSR</v>
      </c>
      <c r="N1939" t="str">
        <f>+VLOOKUP(M1939,LineCode!$E:$F,2,0)</f>
        <v>3p_11kV_100_ACSR_Al_o</v>
      </c>
      <c r="R1939" t="s">
        <v>296</v>
      </c>
      <c r="S1939" t="str">
        <f t="shared" si="211"/>
        <v>Line.line_LUB_9141_9012</v>
      </c>
      <c r="T1939" t="str">
        <f t="shared" si="212"/>
        <v>Bus1=9141</v>
      </c>
      <c r="U1939" t="str">
        <f t="shared" si="213"/>
        <v>Bus2=9012</v>
      </c>
      <c r="V1939" t="str">
        <f t="shared" si="214"/>
        <v>phases=3</v>
      </c>
      <c r="W1939" t="str">
        <f t="shared" si="215"/>
        <v>Linecode=3p_11kV_100_ACSR_Al_o</v>
      </c>
      <c r="X1939" t="str">
        <f t="shared" si="216"/>
        <v>Length=130.683</v>
      </c>
      <c r="Y1939" t="s">
        <v>307</v>
      </c>
    </row>
    <row r="1940" spans="1:25" x14ac:dyDescent="0.25">
      <c r="A1940" t="s">
        <v>47</v>
      </c>
      <c r="B1940">
        <v>11</v>
      </c>
      <c r="C1940" t="s">
        <v>37</v>
      </c>
      <c r="D1940">
        <v>100</v>
      </c>
      <c r="E1940" t="s">
        <v>27</v>
      </c>
      <c r="F1940" t="s">
        <v>38</v>
      </c>
      <c r="G1940" t="s">
        <v>30</v>
      </c>
      <c r="H1940">
        <v>3</v>
      </c>
      <c r="I1940">
        <v>5.37554</v>
      </c>
      <c r="J1940" t="s">
        <v>271</v>
      </c>
      <c r="K1940">
        <v>9012</v>
      </c>
      <c r="L1940">
        <v>9142</v>
      </c>
      <c r="M1940" t="str">
        <f t="shared" si="210"/>
        <v>Dog100OverACSR</v>
      </c>
      <c r="N1940" t="str">
        <f>+VLOOKUP(M1940,LineCode!$E:$F,2,0)</f>
        <v>3p_11kV_100_ACSR_Al_o</v>
      </c>
      <c r="R1940" t="s">
        <v>296</v>
      </c>
      <c r="S1940" t="str">
        <f t="shared" si="211"/>
        <v>Line.line_LUB_9012_9142</v>
      </c>
      <c r="T1940" t="str">
        <f t="shared" si="212"/>
        <v>Bus1=9012</v>
      </c>
      <c r="U1940" t="str">
        <f t="shared" si="213"/>
        <v>Bus2=9142</v>
      </c>
      <c r="V1940" t="str">
        <f t="shared" si="214"/>
        <v>phases=3</v>
      </c>
      <c r="W1940" t="str">
        <f t="shared" si="215"/>
        <v>Linecode=3p_11kV_100_ACSR_Al_o</v>
      </c>
      <c r="X1940" t="str">
        <f t="shared" si="216"/>
        <v>Length=5.37554</v>
      </c>
      <c r="Y1940" t="s">
        <v>307</v>
      </c>
    </row>
    <row r="1941" spans="1:25" x14ac:dyDescent="0.25">
      <c r="A1941" t="s">
        <v>47</v>
      </c>
      <c r="B1941">
        <v>11</v>
      </c>
      <c r="C1941" t="s">
        <v>37</v>
      </c>
      <c r="D1941">
        <v>100</v>
      </c>
      <c r="E1941" t="s">
        <v>27</v>
      </c>
      <c r="F1941" t="s">
        <v>38</v>
      </c>
      <c r="G1941" t="s">
        <v>30</v>
      </c>
      <c r="H1941">
        <v>3</v>
      </c>
      <c r="I1941">
        <v>217.21600000000001</v>
      </c>
      <c r="J1941" t="s">
        <v>271</v>
      </c>
      <c r="K1941">
        <v>9142</v>
      </c>
      <c r="L1941">
        <v>9143</v>
      </c>
      <c r="M1941" t="str">
        <f t="shared" si="210"/>
        <v>Dog100OverACSR</v>
      </c>
      <c r="N1941" t="str">
        <f>+VLOOKUP(M1941,LineCode!$E:$F,2,0)</f>
        <v>3p_11kV_100_ACSR_Al_o</v>
      </c>
      <c r="R1941" t="s">
        <v>296</v>
      </c>
      <c r="S1941" t="str">
        <f t="shared" si="211"/>
        <v>Line.line_LUB_9142_9143</v>
      </c>
      <c r="T1941" t="str">
        <f t="shared" si="212"/>
        <v>Bus1=9142</v>
      </c>
      <c r="U1941" t="str">
        <f t="shared" si="213"/>
        <v>Bus2=9143</v>
      </c>
      <c r="V1941" t="str">
        <f t="shared" si="214"/>
        <v>phases=3</v>
      </c>
      <c r="W1941" t="str">
        <f t="shared" si="215"/>
        <v>Linecode=3p_11kV_100_ACSR_Al_o</v>
      </c>
      <c r="X1941" t="str">
        <f t="shared" si="216"/>
        <v>Length=217.216</v>
      </c>
      <c r="Y1941" t="s">
        <v>307</v>
      </c>
    </row>
    <row r="1942" spans="1:25" x14ac:dyDescent="0.25">
      <c r="A1942" t="s">
        <v>47</v>
      </c>
      <c r="B1942">
        <v>11</v>
      </c>
      <c r="C1942" t="s">
        <v>37</v>
      </c>
      <c r="D1942">
        <v>100</v>
      </c>
      <c r="E1942" t="s">
        <v>27</v>
      </c>
      <c r="F1942" t="s">
        <v>38</v>
      </c>
      <c r="G1942" t="s">
        <v>30</v>
      </c>
      <c r="H1942">
        <v>3</v>
      </c>
      <c r="I1942">
        <v>86.367999999999995</v>
      </c>
      <c r="J1942" t="s">
        <v>271</v>
      </c>
      <c r="K1942">
        <v>9143</v>
      </c>
      <c r="L1942">
        <v>9144</v>
      </c>
      <c r="M1942" t="str">
        <f t="shared" si="210"/>
        <v>Dog100OverACSR</v>
      </c>
      <c r="N1942" t="str">
        <f>+VLOOKUP(M1942,LineCode!$E:$F,2,0)</f>
        <v>3p_11kV_100_ACSR_Al_o</v>
      </c>
      <c r="R1942" t="s">
        <v>296</v>
      </c>
      <c r="S1942" t="str">
        <f t="shared" si="211"/>
        <v>Line.line_LUB_9143_9144</v>
      </c>
      <c r="T1942" t="str">
        <f t="shared" si="212"/>
        <v>Bus1=9143</v>
      </c>
      <c r="U1942" t="str">
        <f t="shared" si="213"/>
        <v>Bus2=9144</v>
      </c>
      <c r="V1942" t="str">
        <f t="shared" si="214"/>
        <v>phases=3</v>
      </c>
      <c r="W1942" t="str">
        <f t="shared" si="215"/>
        <v>Linecode=3p_11kV_100_ACSR_Al_o</v>
      </c>
      <c r="X1942" t="str">
        <f t="shared" si="216"/>
        <v>Length=86.368</v>
      </c>
      <c r="Y1942" t="s">
        <v>307</v>
      </c>
    </row>
    <row r="1943" spans="1:25" x14ac:dyDescent="0.25">
      <c r="A1943" t="s">
        <v>47</v>
      </c>
      <c r="B1943">
        <v>11</v>
      </c>
      <c r="C1943" t="s">
        <v>37</v>
      </c>
      <c r="D1943">
        <v>100</v>
      </c>
      <c r="E1943" t="s">
        <v>27</v>
      </c>
      <c r="F1943" t="s">
        <v>38</v>
      </c>
      <c r="G1943" t="s">
        <v>30</v>
      </c>
      <c r="H1943">
        <v>3</v>
      </c>
      <c r="I1943">
        <v>2.88103</v>
      </c>
      <c r="J1943" t="s">
        <v>271</v>
      </c>
      <c r="K1943">
        <v>9144</v>
      </c>
      <c r="L1943">
        <v>9010</v>
      </c>
      <c r="M1943" t="str">
        <f t="shared" si="210"/>
        <v>Dog100OverACSR</v>
      </c>
      <c r="N1943" t="str">
        <f>+VLOOKUP(M1943,LineCode!$E:$F,2,0)</f>
        <v>3p_11kV_100_ACSR_Al_o</v>
      </c>
      <c r="R1943" t="s">
        <v>296</v>
      </c>
      <c r="S1943" t="str">
        <f t="shared" si="211"/>
        <v>Line.line_LUB_9144_9010</v>
      </c>
      <c r="T1943" t="str">
        <f t="shared" si="212"/>
        <v>Bus1=9144</v>
      </c>
      <c r="U1943" t="str">
        <f t="shared" si="213"/>
        <v>Bus2=9010</v>
      </c>
      <c r="V1943" t="str">
        <f t="shared" si="214"/>
        <v>phases=3</v>
      </c>
      <c r="W1943" t="str">
        <f t="shared" si="215"/>
        <v>Linecode=3p_11kV_100_ACSR_Al_o</v>
      </c>
      <c r="X1943" t="str">
        <f t="shared" si="216"/>
        <v>Length=2.88103</v>
      </c>
      <c r="Y1943" t="s">
        <v>307</v>
      </c>
    </row>
    <row r="1944" spans="1:25" x14ac:dyDescent="0.25">
      <c r="A1944" t="s">
        <v>47</v>
      </c>
      <c r="B1944">
        <v>11</v>
      </c>
      <c r="C1944" t="s">
        <v>37</v>
      </c>
      <c r="D1944">
        <v>100</v>
      </c>
      <c r="E1944" t="s">
        <v>27</v>
      </c>
      <c r="F1944" t="s">
        <v>38</v>
      </c>
      <c r="G1944" t="s">
        <v>30</v>
      </c>
      <c r="H1944">
        <v>3</v>
      </c>
      <c r="I1944">
        <v>43.683799999999998</v>
      </c>
      <c r="J1944" t="s">
        <v>271</v>
      </c>
      <c r="K1944">
        <v>9010</v>
      </c>
      <c r="L1944">
        <v>9145</v>
      </c>
      <c r="M1944" t="str">
        <f t="shared" si="210"/>
        <v>Dog100OverACSR</v>
      </c>
      <c r="N1944" t="str">
        <f>+VLOOKUP(M1944,LineCode!$E:$F,2,0)</f>
        <v>3p_11kV_100_ACSR_Al_o</v>
      </c>
      <c r="R1944" t="s">
        <v>296</v>
      </c>
      <c r="S1944" t="str">
        <f t="shared" si="211"/>
        <v>Line.line_LUB_9010_9145</v>
      </c>
      <c r="T1944" t="str">
        <f t="shared" si="212"/>
        <v>Bus1=9010</v>
      </c>
      <c r="U1944" t="str">
        <f t="shared" si="213"/>
        <v>Bus2=9145</v>
      </c>
      <c r="V1944" t="str">
        <f t="shared" si="214"/>
        <v>phases=3</v>
      </c>
      <c r="W1944" t="str">
        <f t="shared" si="215"/>
        <v>Linecode=3p_11kV_100_ACSR_Al_o</v>
      </c>
      <c r="X1944" t="str">
        <f t="shared" si="216"/>
        <v>Length=43.6838</v>
      </c>
      <c r="Y1944" t="s">
        <v>307</v>
      </c>
    </row>
    <row r="1945" spans="1:25" x14ac:dyDescent="0.25">
      <c r="A1945" t="s">
        <v>47</v>
      </c>
      <c r="B1945">
        <v>11</v>
      </c>
      <c r="C1945" t="s">
        <v>37</v>
      </c>
      <c r="D1945">
        <v>100</v>
      </c>
      <c r="E1945" t="s">
        <v>27</v>
      </c>
      <c r="F1945" t="s">
        <v>38</v>
      </c>
      <c r="G1945" t="s">
        <v>30</v>
      </c>
      <c r="H1945">
        <v>3</v>
      </c>
      <c r="I1945">
        <v>92.7239</v>
      </c>
      <c r="J1945" t="s">
        <v>271</v>
      </c>
      <c r="K1945">
        <v>9145</v>
      </c>
      <c r="L1945">
        <v>9146</v>
      </c>
      <c r="M1945" t="str">
        <f t="shared" si="210"/>
        <v>Dog100OverACSR</v>
      </c>
      <c r="N1945" t="str">
        <f>+VLOOKUP(M1945,LineCode!$E:$F,2,0)</f>
        <v>3p_11kV_100_ACSR_Al_o</v>
      </c>
      <c r="R1945" t="s">
        <v>296</v>
      </c>
      <c r="S1945" t="str">
        <f t="shared" si="211"/>
        <v>Line.line_LUB_9145_9146</v>
      </c>
      <c r="T1945" t="str">
        <f t="shared" si="212"/>
        <v>Bus1=9145</v>
      </c>
      <c r="U1945" t="str">
        <f t="shared" si="213"/>
        <v>Bus2=9146</v>
      </c>
      <c r="V1945" t="str">
        <f t="shared" si="214"/>
        <v>phases=3</v>
      </c>
      <c r="W1945" t="str">
        <f t="shared" si="215"/>
        <v>Linecode=3p_11kV_100_ACSR_Al_o</v>
      </c>
      <c r="X1945" t="str">
        <f t="shared" si="216"/>
        <v>Length=92.7239</v>
      </c>
      <c r="Y1945" t="s">
        <v>307</v>
      </c>
    </row>
    <row r="1946" spans="1:25" x14ac:dyDescent="0.25">
      <c r="A1946" t="s">
        <v>47</v>
      </c>
      <c r="B1946">
        <v>11</v>
      </c>
      <c r="C1946" t="s">
        <v>37</v>
      </c>
      <c r="D1946">
        <v>100</v>
      </c>
      <c r="E1946" t="s">
        <v>27</v>
      </c>
      <c r="F1946" t="s">
        <v>38</v>
      </c>
      <c r="G1946" t="s">
        <v>30</v>
      </c>
      <c r="H1946">
        <v>3</v>
      </c>
      <c r="I1946">
        <v>84.937399999999997</v>
      </c>
      <c r="J1946" t="s">
        <v>271</v>
      </c>
      <c r="K1946">
        <v>9146</v>
      </c>
      <c r="L1946">
        <v>9147</v>
      </c>
      <c r="M1946" t="str">
        <f t="shared" si="210"/>
        <v>Dog100OverACSR</v>
      </c>
      <c r="N1946" t="str">
        <f>+VLOOKUP(M1946,LineCode!$E:$F,2,0)</f>
        <v>3p_11kV_100_ACSR_Al_o</v>
      </c>
      <c r="R1946" t="s">
        <v>296</v>
      </c>
      <c r="S1946" t="str">
        <f t="shared" si="211"/>
        <v>Line.line_LUB_9146_9147</v>
      </c>
      <c r="T1946" t="str">
        <f t="shared" si="212"/>
        <v>Bus1=9146</v>
      </c>
      <c r="U1946" t="str">
        <f t="shared" si="213"/>
        <v>Bus2=9147</v>
      </c>
      <c r="V1946" t="str">
        <f t="shared" si="214"/>
        <v>phases=3</v>
      </c>
      <c r="W1946" t="str">
        <f t="shared" si="215"/>
        <v>Linecode=3p_11kV_100_ACSR_Al_o</v>
      </c>
      <c r="X1946" t="str">
        <f t="shared" si="216"/>
        <v>Length=84.9374</v>
      </c>
      <c r="Y1946" t="s">
        <v>307</v>
      </c>
    </row>
    <row r="1947" spans="1:25" x14ac:dyDescent="0.25">
      <c r="A1947" t="s">
        <v>47</v>
      </c>
      <c r="B1947">
        <v>11</v>
      </c>
      <c r="C1947" t="s">
        <v>37</v>
      </c>
      <c r="D1947">
        <v>100</v>
      </c>
      <c r="E1947" t="s">
        <v>27</v>
      </c>
      <c r="F1947" t="s">
        <v>38</v>
      </c>
      <c r="G1947" t="s">
        <v>30</v>
      </c>
      <c r="H1947">
        <v>3</v>
      </c>
      <c r="I1947">
        <v>58.652500000000003</v>
      </c>
      <c r="J1947" t="s">
        <v>271</v>
      </c>
      <c r="K1947">
        <v>9147</v>
      </c>
      <c r="L1947">
        <v>9148</v>
      </c>
      <c r="M1947" t="str">
        <f t="shared" si="210"/>
        <v>Dog100OverACSR</v>
      </c>
      <c r="N1947" t="str">
        <f>+VLOOKUP(M1947,LineCode!$E:$F,2,0)</f>
        <v>3p_11kV_100_ACSR_Al_o</v>
      </c>
      <c r="R1947" t="s">
        <v>296</v>
      </c>
      <c r="S1947" t="str">
        <f t="shared" si="211"/>
        <v>Line.line_LUB_9147_9148</v>
      </c>
      <c r="T1947" t="str">
        <f t="shared" si="212"/>
        <v>Bus1=9147</v>
      </c>
      <c r="U1947" t="str">
        <f t="shared" si="213"/>
        <v>Bus2=9148</v>
      </c>
      <c r="V1947" t="str">
        <f t="shared" si="214"/>
        <v>phases=3</v>
      </c>
      <c r="W1947" t="str">
        <f t="shared" si="215"/>
        <v>Linecode=3p_11kV_100_ACSR_Al_o</v>
      </c>
      <c r="X1947" t="str">
        <f t="shared" si="216"/>
        <v>Length=58.6525</v>
      </c>
      <c r="Y1947" t="s">
        <v>307</v>
      </c>
    </row>
    <row r="1948" spans="1:25" x14ac:dyDescent="0.25">
      <c r="A1948" t="s">
        <v>47</v>
      </c>
      <c r="B1948">
        <v>11</v>
      </c>
      <c r="C1948" t="s">
        <v>37</v>
      </c>
      <c r="D1948">
        <v>100</v>
      </c>
      <c r="E1948" t="s">
        <v>27</v>
      </c>
      <c r="F1948" t="s">
        <v>38</v>
      </c>
      <c r="G1948" t="s">
        <v>30</v>
      </c>
      <c r="H1948">
        <v>3</v>
      </c>
      <c r="I1948">
        <v>86.058300000000003</v>
      </c>
      <c r="J1948" t="s">
        <v>271</v>
      </c>
      <c r="K1948">
        <v>9148</v>
      </c>
      <c r="L1948">
        <v>9149</v>
      </c>
      <c r="M1948" t="str">
        <f t="shared" si="210"/>
        <v>Dog100OverACSR</v>
      </c>
      <c r="N1948" t="str">
        <f>+VLOOKUP(M1948,LineCode!$E:$F,2,0)</f>
        <v>3p_11kV_100_ACSR_Al_o</v>
      </c>
      <c r="R1948" t="s">
        <v>296</v>
      </c>
      <c r="S1948" t="str">
        <f t="shared" si="211"/>
        <v>Line.line_LUB_9148_9149</v>
      </c>
      <c r="T1948" t="str">
        <f t="shared" si="212"/>
        <v>Bus1=9148</v>
      </c>
      <c r="U1948" t="str">
        <f t="shared" si="213"/>
        <v>Bus2=9149</v>
      </c>
      <c r="V1948" t="str">
        <f t="shared" si="214"/>
        <v>phases=3</v>
      </c>
      <c r="W1948" t="str">
        <f t="shared" si="215"/>
        <v>Linecode=3p_11kV_100_ACSR_Al_o</v>
      </c>
      <c r="X1948" t="str">
        <f t="shared" si="216"/>
        <v>Length=86.0583</v>
      </c>
      <c r="Y1948" t="s">
        <v>307</v>
      </c>
    </row>
    <row r="1949" spans="1:25" x14ac:dyDescent="0.25">
      <c r="A1949" t="s">
        <v>47</v>
      </c>
      <c r="B1949">
        <v>11</v>
      </c>
      <c r="C1949" t="s">
        <v>37</v>
      </c>
      <c r="D1949">
        <v>100</v>
      </c>
      <c r="E1949" t="s">
        <v>27</v>
      </c>
      <c r="F1949" t="s">
        <v>38</v>
      </c>
      <c r="G1949" t="s">
        <v>30</v>
      </c>
      <c r="H1949">
        <v>3</v>
      </c>
      <c r="I1949">
        <v>68.661799999999999</v>
      </c>
      <c r="J1949" t="s">
        <v>271</v>
      </c>
      <c r="K1949">
        <v>9149</v>
      </c>
      <c r="L1949">
        <v>9150</v>
      </c>
      <c r="M1949" t="str">
        <f t="shared" si="210"/>
        <v>Dog100OverACSR</v>
      </c>
      <c r="N1949" t="str">
        <f>+VLOOKUP(M1949,LineCode!$E:$F,2,0)</f>
        <v>3p_11kV_100_ACSR_Al_o</v>
      </c>
      <c r="R1949" t="s">
        <v>296</v>
      </c>
      <c r="S1949" t="str">
        <f t="shared" si="211"/>
        <v>Line.line_LUB_9149_9150</v>
      </c>
      <c r="T1949" t="str">
        <f t="shared" si="212"/>
        <v>Bus1=9149</v>
      </c>
      <c r="U1949" t="str">
        <f t="shared" si="213"/>
        <v>Bus2=9150</v>
      </c>
      <c r="V1949" t="str">
        <f t="shared" si="214"/>
        <v>phases=3</v>
      </c>
      <c r="W1949" t="str">
        <f t="shared" si="215"/>
        <v>Linecode=3p_11kV_100_ACSR_Al_o</v>
      </c>
      <c r="X1949" t="str">
        <f t="shared" si="216"/>
        <v>Length=68.6618</v>
      </c>
      <c r="Y1949" t="s">
        <v>307</v>
      </c>
    </row>
    <row r="1950" spans="1:25" x14ac:dyDescent="0.25">
      <c r="A1950" t="s">
        <v>47</v>
      </c>
      <c r="B1950">
        <v>11</v>
      </c>
      <c r="C1950" t="s">
        <v>37</v>
      </c>
      <c r="D1950">
        <v>100</v>
      </c>
      <c r="E1950" t="s">
        <v>27</v>
      </c>
      <c r="F1950" t="s">
        <v>38</v>
      </c>
      <c r="G1950" t="s">
        <v>30</v>
      </c>
      <c r="H1950">
        <v>3</v>
      </c>
      <c r="I1950">
        <v>21.2469</v>
      </c>
      <c r="J1950" t="s">
        <v>271</v>
      </c>
      <c r="K1950">
        <v>9150</v>
      </c>
      <c r="L1950">
        <v>9151</v>
      </c>
      <c r="M1950" t="str">
        <f t="shared" si="210"/>
        <v>Dog100OverACSR</v>
      </c>
      <c r="N1950" t="str">
        <f>+VLOOKUP(M1950,LineCode!$E:$F,2,0)</f>
        <v>3p_11kV_100_ACSR_Al_o</v>
      </c>
      <c r="R1950" t="s">
        <v>296</v>
      </c>
      <c r="S1950" t="str">
        <f t="shared" si="211"/>
        <v>Line.line_LUB_9150_9151</v>
      </c>
      <c r="T1950" t="str">
        <f t="shared" si="212"/>
        <v>Bus1=9150</v>
      </c>
      <c r="U1950" t="str">
        <f t="shared" si="213"/>
        <v>Bus2=9151</v>
      </c>
      <c r="V1950" t="str">
        <f t="shared" si="214"/>
        <v>phases=3</v>
      </c>
      <c r="W1950" t="str">
        <f t="shared" si="215"/>
        <v>Linecode=3p_11kV_100_ACSR_Al_o</v>
      </c>
      <c r="X1950" t="str">
        <f t="shared" si="216"/>
        <v>Length=21.2469</v>
      </c>
      <c r="Y1950" t="s">
        <v>307</v>
      </c>
    </row>
    <row r="1951" spans="1:25" x14ac:dyDescent="0.25">
      <c r="A1951" t="s">
        <v>47</v>
      </c>
      <c r="B1951">
        <v>11</v>
      </c>
      <c r="C1951" t="s">
        <v>37</v>
      </c>
      <c r="D1951">
        <v>100</v>
      </c>
      <c r="E1951" t="s">
        <v>27</v>
      </c>
      <c r="F1951" t="s">
        <v>38</v>
      </c>
      <c r="G1951" t="s">
        <v>30</v>
      </c>
      <c r="H1951">
        <v>3</v>
      </c>
      <c r="I1951">
        <v>109.509</v>
      </c>
      <c r="J1951" t="s">
        <v>271</v>
      </c>
      <c r="K1951">
        <v>9151</v>
      </c>
      <c r="L1951">
        <v>9152</v>
      </c>
      <c r="M1951" t="str">
        <f t="shared" si="210"/>
        <v>Dog100OverACSR</v>
      </c>
      <c r="N1951" t="str">
        <f>+VLOOKUP(M1951,LineCode!$E:$F,2,0)</f>
        <v>3p_11kV_100_ACSR_Al_o</v>
      </c>
      <c r="R1951" t="s">
        <v>296</v>
      </c>
      <c r="S1951" t="str">
        <f t="shared" si="211"/>
        <v>Line.line_LUB_9151_9152</v>
      </c>
      <c r="T1951" t="str">
        <f t="shared" si="212"/>
        <v>Bus1=9151</v>
      </c>
      <c r="U1951" t="str">
        <f t="shared" si="213"/>
        <v>Bus2=9152</v>
      </c>
      <c r="V1951" t="str">
        <f t="shared" si="214"/>
        <v>phases=3</v>
      </c>
      <c r="W1951" t="str">
        <f t="shared" si="215"/>
        <v>Linecode=3p_11kV_100_ACSR_Al_o</v>
      </c>
      <c r="X1951" t="str">
        <f t="shared" si="216"/>
        <v>Length=109.509</v>
      </c>
      <c r="Y1951" t="s">
        <v>307</v>
      </c>
    </row>
    <row r="1952" spans="1:25" x14ac:dyDescent="0.25">
      <c r="A1952" t="s">
        <v>47</v>
      </c>
      <c r="B1952">
        <v>11</v>
      </c>
      <c r="C1952" t="s">
        <v>37</v>
      </c>
      <c r="D1952">
        <v>100</v>
      </c>
      <c r="E1952" t="s">
        <v>27</v>
      </c>
      <c r="F1952" t="s">
        <v>38</v>
      </c>
      <c r="G1952" t="s">
        <v>30</v>
      </c>
      <c r="H1952">
        <v>3</v>
      </c>
      <c r="I1952">
        <v>75.185900000000004</v>
      </c>
      <c r="J1952" t="s">
        <v>271</v>
      </c>
      <c r="K1952">
        <v>9152</v>
      </c>
      <c r="L1952">
        <v>9153</v>
      </c>
      <c r="M1952" t="str">
        <f t="shared" si="210"/>
        <v>Dog100OverACSR</v>
      </c>
      <c r="N1952" t="str">
        <f>+VLOOKUP(M1952,LineCode!$E:$F,2,0)</f>
        <v>3p_11kV_100_ACSR_Al_o</v>
      </c>
      <c r="R1952" t="s">
        <v>296</v>
      </c>
      <c r="S1952" t="str">
        <f t="shared" si="211"/>
        <v>Line.line_LUB_9152_9153</v>
      </c>
      <c r="T1952" t="str">
        <f t="shared" si="212"/>
        <v>Bus1=9152</v>
      </c>
      <c r="U1952" t="str">
        <f t="shared" si="213"/>
        <v>Bus2=9153</v>
      </c>
      <c r="V1952" t="str">
        <f t="shared" si="214"/>
        <v>phases=3</v>
      </c>
      <c r="W1952" t="str">
        <f t="shared" si="215"/>
        <v>Linecode=3p_11kV_100_ACSR_Al_o</v>
      </c>
      <c r="X1952" t="str">
        <f t="shared" si="216"/>
        <v>Length=75.1859</v>
      </c>
      <c r="Y1952" t="s">
        <v>307</v>
      </c>
    </row>
    <row r="1953" spans="1:25" x14ac:dyDescent="0.25">
      <c r="A1953" t="s">
        <v>47</v>
      </c>
      <c r="B1953">
        <v>11</v>
      </c>
      <c r="C1953" t="s">
        <v>37</v>
      </c>
      <c r="D1953">
        <v>100</v>
      </c>
      <c r="E1953" t="s">
        <v>27</v>
      </c>
      <c r="F1953" t="s">
        <v>38</v>
      </c>
      <c r="G1953" t="s">
        <v>30</v>
      </c>
      <c r="H1953">
        <v>3</v>
      </c>
      <c r="I1953">
        <v>65.375500000000002</v>
      </c>
      <c r="J1953" t="s">
        <v>271</v>
      </c>
      <c r="K1953">
        <v>9153</v>
      </c>
      <c r="L1953">
        <v>9154</v>
      </c>
      <c r="M1953" t="str">
        <f t="shared" si="210"/>
        <v>Dog100OverACSR</v>
      </c>
      <c r="N1953" t="str">
        <f>+VLOOKUP(M1953,LineCode!$E:$F,2,0)</f>
        <v>3p_11kV_100_ACSR_Al_o</v>
      </c>
      <c r="R1953" t="s">
        <v>296</v>
      </c>
      <c r="S1953" t="str">
        <f t="shared" si="211"/>
        <v>Line.line_LUB_9153_9154</v>
      </c>
      <c r="T1953" t="str">
        <f t="shared" si="212"/>
        <v>Bus1=9153</v>
      </c>
      <c r="U1953" t="str">
        <f t="shared" si="213"/>
        <v>Bus2=9154</v>
      </c>
      <c r="V1953" t="str">
        <f t="shared" si="214"/>
        <v>phases=3</v>
      </c>
      <c r="W1953" t="str">
        <f t="shared" si="215"/>
        <v>Linecode=3p_11kV_100_ACSR_Al_o</v>
      </c>
      <c r="X1953" t="str">
        <f t="shared" si="216"/>
        <v>Length=65.3755</v>
      </c>
      <c r="Y1953" t="s">
        <v>307</v>
      </c>
    </row>
    <row r="1954" spans="1:25" x14ac:dyDescent="0.25">
      <c r="A1954" t="s">
        <v>47</v>
      </c>
      <c r="B1954">
        <v>11</v>
      </c>
      <c r="C1954" t="s">
        <v>37</v>
      </c>
      <c r="D1954">
        <v>100</v>
      </c>
      <c r="E1954" t="s">
        <v>27</v>
      </c>
      <c r="F1954" t="s">
        <v>38</v>
      </c>
      <c r="G1954" t="s">
        <v>30</v>
      </c>
      <c r="H1954">
        <v>3</v>
      </c>
      <c r="I1954">
        <v>70.377899999999997</v>
      </c>
      <c r="J1954" t="s">
        <v>271</v>
      </c>
      <c r="K1954">
        <v>9154</v>
      </c>
      <c r="L1954">
        <v>9155</v>
      </c>
      <c r="M1954" t="str">
        <f t="shared" si="210"/>
        <v>Dog100OverACSR</v>
      </c>
      <c r="N1954" t="str">
        <f>+VLOOKUP(M1954,LineCode!$E:$F,2,0)</f>
        <v>3p_11kV_100_ACSR_Al_o</v>
      </c>
      <c r="R1954" t="s">
        <v>296</v>
      </c>
      <c r="S1954" t="str">
        <f t="shared" si="211"/>
        <v>Line.line_LUB_9154_9155</v>
      </c>
      <c r="T1954" t="str">
        <f t="shared" si="212"/>
        <v>Bus1=9154</v>
      </c>
      <c r="U1954" t="str">
        <f t="shared" si="213"/>
        <v>Bus2=9155</v>
      </c>
      <c r="V1954" t="str">
        <f t="shared" si="214"/>
        <v>phases=3</v>
      </c>
      <c r="W1954" t="str">
        <f t="shared" si="215"/>
        <v>Linecode=3p_11kV_100_ACSR_Al_o</v>
      </c>
      <c r="X1954" t="str">
        <f t="shared" si="216"/>
        <v>Length=70.3779</v>
      </c>
      <c r="Y1954" t="s">
        <v>307</v>
      </c>
    </row>
    <row r="1955" spans="1:25" x14ac:dyDescent="0.25">
      <c r="A1955" t="s">
        <v>47</v>
      </c>
      <c r="B1955">
        <v>11</v>
      </c>
      <c r="C1955" t="s">
        <v>37</v>
      </c>
      <c r="D1955">
        <v>100</v>
      </c>
      <c r="E1955" t="s">
        <v>27</v>
      </c>
      <c r="F1955" t="s">
        <v>38</v>
      </c>
      <c r="G1955" t="s">
        <v>30</v>
      </c>
      <c r="H1955">
        <v>3</v>
      </c>
      <c r="I1955">
        <v>88.611699999999999</v>
      </c>
      <c r="J1955" t="s">
        <v>271</v>
      </c>
      <c r="K1955">
        <v>9155</v>
      </c>
      <c r="L1955">
        <v>9156</v>
      </c>
      <c r="M1955" t="str">
        <f t="shared" si="210"/>
        <v>Dog100OverACSR</v>
      </c>
      <c r="N1955" t="str">
        <f>+VLOOKUP(M1955,LineCode!$E:$F,2,0)</f>
        <v>3p_11kV_100_ACSR_Al_o</v>
      </c>
      <c r="R1955" t="s">
        <v>296</v>
      </c>
      <c r="S1955" t="str">
        <f t="shared" si="211"/>
        <v>Line.line_LUB_9155_9156</v>
      </c>
      <c r="T1955" t="str">
        <f t="shared" si="212"/>
        <v>Bus1=9155</v>
      </c>
      <c r="U1955" t="str">
        <f t="shared" si="213"/>
        <v>Bus2=9156</v>
      </c>
      <c r="V1955" t="str">
        <f t="shared" si="214"/>
        <v>phases=3</v>
      </c>
      <c r="W1955" t="str">
        <f t="shared" si="215"/>
        <v>Linecode=3p_11kV_100_ACSR_Al_o</v>
      </c>
      <c r="X1955" t="str">
        <f t="shared" si="216"/>
        <v>Length=88.6117</v>
      </c>
      <c r="Y1955" t="s">
        <v>307</v>
      </c>
    </row>
    <row r="1956" spans="1:25" x14ac:dyDescent="0.25">
      <c r="A1956" t="s">
        <v>47</v>
      </c>
      <c r="B1956">
        <v>11</v>
      </c>
      <c r="C1956" t="s">
        <v>37</v>
      </c>
      <c r="D1956">
        <v>100</v>
      </c>
      <c r="E1956" t="s">
        <v>27</v>
      </c>
      <c r="F1956" t="s">
        <v>38</v>
      </c>
      <c r="G1956" t="s">
        <v>30</v>
      </c>
      <c r="H1956">
        <v>3</v>
      </c>
      <c r="I1956">
        <v>134.44999999999999</v>
      </c>
      <c r="J1956" t="s">
        <v>271</v>
      </c>
      <c r="K1956">
        <v>9156</v>
      </c>
      <c r="L1956">
        <v>9157</v>
      </c>
      <c r="M1956" t="str">
        <f t="shared" si="210"/>
        <v>Dog100OverACSR</v>
      </c>
      <c r="N1956" t="str">
        <f>+VLOOKUP(M1956,LineCode!$E:$F,2,0)</f>
        <v>3p_11kV_100_ACSR_Al_o</v>
      </c>
      <c r="R1956" t="s">
        <v>296</v>
      </c>
      <c r="S1956" t="str">
        <f t="shared" si="211"/>
        <v>Line.line_LUB_9156_9157</v>
      </c>
      <c r="T1956" t="str">
        <f t="shared" si="212"/>
        <v>Bus1=9156</v>
      </c>
      <c r="U1956" t="str">
        <f t="shared" si="213"/>
        <v>Bus2=9157</v>
      </c>
      <c r="V1956" t="str">
        <f t="shared" si="214"/>
        <v>phases=3</v>
      </c>
      <c r="W1956" t="str">
        <f t="shared" si="215"/>
        <v>Linecode=3p_11kV_100_ACSR_Al_o</v>
      </c>
      <c r="X1956" t="str">
        <f t="shared" si="216"/>
        <v>Length=134.45</v>
      </c>
      <c r="Y1956" t="s">
        <v>307</v>
      </c>
    </row>
    <row r="1957" spans="1:25" x14ac:dyDescent="0.25">
      <c r="A1957" t="s">
        <v>47</v>
      </c>
      <c r="B1957">
        <v>11</v>
      </c>
      <c r="C1957" t="s">
        <v>37</v>
      </c>
      <c r="D1957">
        <v>100</v>
      </c>
      <c r="E1957" t="s">
        <v>27</v>
      </c>
      <c r="F1957" t="s">
        <v>38</v>
      </c>
      <c r="G1957" t="s">
        <v>30</v>
      </c>
      <c r="H1957">
        <v>3</v>
      </c>
      <c r="I1957">
        <v>120.08199999999999</v>
      </c>
      <c r="J1957" t="s">
        <v>271</v>
      </c>
      <c r="K1957">
        <v>9157</v>
      </c>
      <c r="L1957">
        <v>9158</v>
      </c>
      <c r="M1957" t="str">
        <f t="shared" si="210"/>
        <v>Dog100OverACSR</v>
      </c>
      <c r="N1957" t="str">
        <f>+VLOOKUP(M1957,LineCode!$E:$F,2,0)</f>
        <v>3p_11kV_100_ACSR_Al_o</v>
      </c>
      <c r="R1957" t="s">
        <v>296</v>
      </c>
      <c r="S1957" t="str">
        <f t="shared" si="211"/>
        <v>Line.line_LUB_9157_9158</v>
      </c>
      <c r="T1957" t="str">
        <f t="shared" si="212"/>
        <v>Bus1=9157</v>
      </c>
      <c r="U1957" t="str">
        <f t="shared" si="213"/>
        <v>Bus2=9158</v>
      </c>
      <c r="V1957" t="str">
        <f t="shared" si="214"/>
        <v>phases=3</v>
      </c>
      <c r="W1957" t="str">
        <f t="shared" si="215"/>
        <v>Linecode=3p_11kV_100_ACSR_Al_o</v>
      </c>
      <c r="X1957" t="str">
        <f t="shared" si="216"/>
        <v>Length=120.082</v>
      </c>
      <c r="Y1957" t="s">
        <v>307</v>
      </c>
    </row>
    <row r="1958" spans="1:25" x14ac:dyDescent="0.25">
      <c r="A1958" t="s">
        <v>47</v>
      </c>
      <c r="B1958">
        <v>11</v>
      </c>
      <c r="C1958" t="s">
        <v>37</v>
      </c>
      <c r="D1958">
        <v>100</v>
      </c>
      <c r="E1958" t="s">
        <v>27</v>
      </c>
      <c r="F1958" t="s">
        <v>38</v>
      </c>
      <c r="G1958" t="s">
        <v>30</v>
      </c>
      <c r="H1958">
        <v>3</v>
      </c>
      <c r="I1958">
        <v>84.884699999999995</v>
      </c>
      <c r="J1958" t="s">
        <v>271</v>
      </c>
      <c r="K1958">
        <v>9158</v>
      </c>
      <c r="L1958">
        <v>9159</v>
      </c>
      <c r="M1958" t="str">
        <f t="shared" si="210"/>
        <v>Dog100OverACSR</v>
      </c>
      <c r="N1958" t="str">
        <f>+VLOOKUP(M1958,LineCode!$E:$F,2,0)</f>
        <v>3p_11kV_100_ACSR_Al_o</v>
      </c>
      <c r="R1958" t="s">
        <v>296</v>
      </c>
      <c r="S1958" t="str">
        <f t="shared" si="211"/>
        <v>Line.line_LUB_9158_9159</v>
      </c>
      <c r="T1958" t="str">
        <f t="shared" si="212"/>
        <v>Bus1=9158</v>
      </c>
      <c r="U1958" t="str">
        <f t="shared" si="213"/>
        <v>Bus2=9159</v>
      </c>
      <c r="V1958" t="str">
        <f t="shared" si="214"/>
        <v>phases=3</v>
      </c>
      <c r="W1958" t="str">
        <f t="shared" si="215"/>
        <v>Linecode=3p_11kV_100_ACSR_Al_o</v>
      </c>
      <c r="X1958" t="str">
        <f t="shared" si="216"/>
        <v>Length=84.8847</v>
      </c>
      <c r="Y1958" t="s">
        <v>307</v>
      </c>
    </row>
    <row r="1959" spans="1:25" x14ac:dyDescent="0.25">
      <c r="A1959" t="s">
        <v>47</v>
      </c>
      <c r="B1959">
        <v>11</v>
      </c>
      <c r="C1959" t="s">
        <v>37</v>
      </c>
      <c r="D1959">
        <v>100</v>
      </c>
      <c r="E1959" t="s">
        <v>27</v>
      </c>
      <c r="F1959" t="s">
        <v>38</v>
      </c>
      <c r="G1959" t="s">
        <v>30</v>
      </c>
      <c r="H1959">
        <v>3</v>
      </c>
      <c r="I1959">
        <v>33.586500000000001</v>
      </c>
      <c r="J1959" t="s">
        <v>271</v>
      </c>
      <c r="K1959">
        <v>9159</v>
      </c>
      <c r="L1959">
        <v>9160</v>
      </c>
      <c r="M1959" t="str">
        <f t="shared" si="210"/>
        <v>Dog100OverACSR</v>
      </c>
      <c r="N1959" t="str">
        <f>+VLOOKUP(M1959,LineCode!$E:$F,2,0)</f>
        <v>3p_11kV_100_ACSR_Al_o</v>
      </c>
      <c r="R1959" t="s">
        <v>296</v>
      </c>
      <c r="S1959" t="str">
        <f t="shared" si="211"/>
        <v>Line.line_LUB_9159_9160</v>
      </c>
      <c r="T1959" t="str">
        <f t="shared" si="212"/>
        <v>Bus1=9159</v>
      </c>
      <c r="U1959" t="str">
        <f t="shared" si="213"/>
        <v>Bus2=9160</v>
      </c>
      <c r="V1959" t="str">
        <f t="shared" si="214"/>
        <v>phases=3</v>
      </c>
      <c r="W1959" t="str">
        <f t="shared" si="215"/>
        <v>Linecode=3p_11kV_100_ACSR_Al_o</v>
      </c>
      <c r="X1959" t="str">
        <f t="shared" si="216"/>
        <v>Length=33.5865</v>
      </c>
      <c r="Y1959" t="s">
        <v>307</v>
      </c>
    </row>
    <row r="1960" spans="1:25" x14ac:dyDescent="0.25">
      <c r="A1960" t="s">
        <v>47</v>
      </c>
      <c r="B1960">
        <v>11</v>
      </c>
      <c r="C1960" t="s">
        <v>37</v>
      </c>
      <c r="D1960">
        <v>100</v>
      </c>
      <c r="E1960" t="s">
        <v>27</v>
      </c>
      <c r="F1960" t="s">
        <v>38</v>
      </c>
      <c r="G1960" t="s">
        <v>30</v>
      </c>
      <c r="H1960">
        <v>3</v>
      </c>
      <c r="I1960">
        <v>68.399600000000007</v>
      </c>
      <c r="J1960" t="s">
        <v>271</v>
      </c>
      <c r="K1960">
        <v>9160</v>
      </c>
      <c r="L1960">
        <v>9161</v>
      </c>
      <c r="M1960" t="str">
        <f t="shared" si="210"/>
        <v>Dog100OverACSR</v>
      </c>
      <c r="N1960" t="str">
        <f>+VLOOKUP(M1960,LineCode!$E:$F,2,0)</f>
        <v>3p_11kV_100_ACSR_Al_o</v>
      </c>
      <c r="R1960" t="s">
        <v>296</v>
      </c>
      <c r="S1960" t="str">
        <f t="shared" si="211"/>
        <v>Line.line_LUB_9160_9161</v>
      </c>
      <c r="T1960" t="str">
        <f t="shared" si="212"/>
        <v>Bus1=9160</v>
      </c>
      <c r="U1960" t="str">
        <f t="shared" si="213"/>
        <v>Bus2=9161</v>
      </c>
      <c r="V1960" t="str">
        <f t="shared" si="214"/>
        <v>phases=3</v>
      </c>
      <c r="W1960" t="str">
        <f t="shared" si="215"/>
        <v>Linecode=3p_11kV_100_ACSR_Al_o</v>
      </c>
      <c r="X1960" t="str">
        <f t="shared" si="216"/>
        <v>Length=68.3996</v>
      </c>
      <c r="Y1960" t="s">
        <v>307</v>
      </c>
    </row>
    <row r="1961" spans="1:25" x14ac:dyDescent="0.25">
      <c r="A1961" t="s">
        <v>47</v>
      </c>
      <c r="B1961">
        <v>11</v>
      </c>
      <c r="C1961" t="s">
        <v>37</v>
      </c>
      <c r="D1961">
        <v>100</v>
      </c>
      <c r="E1961" t="s">
        <v>27</v>
      </c>
      <c r="F1961" t="s">
        <v>38</v>
      </c>
      <c r="G1961" t="s">
        <v>30</v>
      </c>
      <c r="H1961">
        <v>3</v>
      </c>
      <c r="I1961">
        <v>43.276600000000002</v>
      </c>
      <c r="J1961" t="s">
        <v>271</v>
      </c>
      <c r="K1961">
        <v>9161</v>
      </c>
      <c r="L1961">
        <v>9162</v>
      </c>
      <c r="M1961" t="str">
        <f t="shared" si="210"/>
        <v>Dog100OverACSR</v>
      </c>
      <c r="N1961" t="str">
        <f>+VLOOKUP(M1961,LineCode!$E:$F,2,0)</f>
        <v>3p_11kV_100_ACSR_Al_o</v>
      </c>
      <c r="R1961" t="s">
        <v>296</v>
      </c>
      <c r="S1961" t="str">
        <f t="shared" si="211"/>
        <v>Line.line_LUB_9161_9162</v>
      </c>
      <c r="T1961" t="str">
        <f t="shared" si="212"/>
        <v>Bus1=9161</v>
      </c>
      <c r="U1961" t="str">
        <f t="shared" si="213"/>
        <v>Bus2=9162</v>
      </c>
      <c r="V1961" t="str">
        <f t="shared" si="214"/>
        <v>phases=3</v>
      </c>
      <c r="W1961" t="str">
        <f t="shared" si="215"/>
        <v>Linecode=3p_11kV_100_ACSR_Al_o</v>
      </c>
      <c r="X1961" t="str">
        <f t="shared" si="216"/>
        <v>Length=43.2766</v>
      </c>
      <c r="Y1961" t="s">
        <v>307</v>
      </c>
    </row>
    <row r="1962" spans="1:25" x14ac:dyDescent="0.25">
      <c r="A1962" t="s">
        <v>47</v>
      </c>
      <c r="B1962">
        <v>11</v>
      </c>
      <c r="C1962" t="s">
        <v>37</v>
      </c>
      <c r="D1962">
        <v>100</v>
      </c>
      <c r="E1962" t="s">
        <v>27</v>
      </c>
      <c r="F1962" t="s">
        <v>38</v>
      </c>
      <c r="G1962" t="s">
        <v>30</v>
      </c>
      <c r="H1962">
        <v>3</v>
      </c>
      <c r="I1962">
        <v>103.307</v>
      </c>
      <c r="J1962" t="s">
        <v>271</v>
      </c>
      <c r="K1962">
        <v>9162</v>
      </c>
      <c r="L1962">
        <v>9163</v>
      </c>
      <c r="M1962" t="str">
        <f t="shared" si="210"/>
        <v>Dog100OverACSR</v>
      </c>
      <c r="N1962" t="str">
        <f>+VLOOKUP(M1962,LineCode!$E:$F,2,0)</f>
        <v>3p_11kV_100_ACSR_Al_o</v>
      </c>
      <c r="R1962" t="s">
        <v>296</v>
      </c>
      <c r="S1962" t="str">
        <f t="shared" si="211"/>
        <v>Line.line_LUB_9162_9163</v>
      </c>
      <c r="T1962" t="str">
        <f t="shared" si="212"/>
        <v>Bus1=9162</v>
      </c>
      <c r="U1962" t="str">
        <f t="shared" si="213"/>
        <v>Bus2=9163</v>
      </c>
      <c r="V1962" t="str">
        <f t="shared" si="214"/>
        <v>phases=3</v>
      </c>
      <c r="W1962" t="str">
        <f t="shared" si="215"/>
        <v>Linecode=3p_11kV_100_ACSR_Al_o</v>
      </c>
      <c r="X1962" t="str">
        <f t="shared" si="216"/>
        <v>Length=103.307</v>
      </c>
      <c r="Y1962" t="s">
        <v>307</v>
      </c>
    </row>
    <row r="1963" spans="1:25" x14ac:dyDescent="0.25">
      <c r="A1963" t="s">
        <v>47</v>
      </c>
      <c r="B1963">
        <v>11</v>
      </c>
      <c r="C1963" t="s">
        <v>37</v>
      </c>
      <c r="D1963">
        <v>100</v>
      </c>
      <c r="E1963" t="s">
        <v>27</v>
      </c>
      <c r="F1963" t="s">
        <v>38</v>
      </c>
      <c r="G1963" t="s">
        <v>30</v>
      </c>
      <c r="H1963">
        <v>3</v>
      </c>
      <c r="I1963">
        <v>148.054</v>
      </c>
      <c r="J1963" t="s">
        <v>271</v>
      </c>
      <c r="K1963">
        <v>9163</v>
      </c>
      <c r="L1963">
        <v>9164</v>
      </c>
      <c r="M1963" t="str">
        <f t="shared" si="210"/>
        <v>Dog100OverACSR</v>
      </c>
      <c r="N1963" t="str">
        <f>+VLOOKUP(M1963,LineCode!$E:$F,2,0)</f>
        <v>3p_11kV_100_ACSR_Al_o</v>
      </c>
      <c r="R1963" t="s">
        <v>296</v>
      </c>
      <c r="S1963" t="str">
        <f t="shared" si="211"/>
        <v>Line.line_LUB_9163_9164</v>
      </c>
      <c r="T1963" t="str">
        <f t="shared" si="212"/>
        <v>Bus1=9163</v>
      </c>
      <c r="U1963" t="str">
        <f t="shared" si="213"/>
        <v>Bus2=9164</v>
      </c>
      <c r="V1963" t="str">
        <f t="shared" si="214"/>
        <v>phases=3</v>
      </c>
      <c r="W1963" t="str">
        <f t="shared" si="215"/>
        <v>Linecode=3p_11kV_100_ACSR_Al_o</v>
      </c>
      <c r="X1963" t="str">
        <f t="shared" si="216"/>
        <v>Length=148.054</v>
      </c>
      <c r="Y1963" t="s">
        <v>307</v>
      </c>
    </row>
    <row r="1964" spans="1:25" x14ac:dyDescent="0.25">
      <c r="A1964" t="s">
        <v>47</v>
      </c>
      <c r="B1964">
        <v>11</v>
      </c>
      <c r="C1964" t="s">
        <v>37</v>
      </c>
      <c r="D1964">
        <v>100</v>
      </c>
      <c r="E1964" t="s">
        <v>27</v>
      </c>
      <c r="F1964" t="s">
        <v>38</v>
      </c>
      <c r="G1964" t="s">
        <v>30</v>
      </c>
      <c r="H1964">
        <v>3</v>
      </c>
      <c r="I1964">
        <v>60.872799999999998</v>
      </c>
      <c r="J1964" t="s">
        <v>271</v>
      </c>
      <c r="K1964">
        <v>9164</v>
      </c>
      <c r="L1964">
        <v>9165</v>
      </c>
      <c r="M1964" t="str">
        <f t="shared" si="210"/>
        <v>Dog100OverACSR</v>
      </c>
      <c r="N1964" t="str">
        <f>+VLOOKUP(M1964,LineCode!$E:$F,2,0)</f>
        <v>3p_11kV_100_ACSR_Al_o</v>
      </c>
      <c r="R1964" t="s">
        <v>296</v>
      </c>
      <c r="S1964" t="str">
        <f t="shared" si="211"/>
        <v>Line.line_LUB_9164_9165</v>
      </c>
      <c r="T1964" t="str">
        <f t="shared" si="212"/>
        <v>Bus1=9164</v>
      </c>
      <c r="U1964" t="str">
        <f t="shared" si="213"/>
        <v>Bus2=9165</v>
      </c>
      <c r="V1964" t="str">
        <f t="shared" si="214"/>
        <v>phases=3</v>
      </c>
      <c r="W1964" t="str">
        <f t="shared" si="215"/>
        <v>Linecode=3p_11kV_100_ACSR_Al_o</v>
      </c>
      <c r="X1964" t="str">
        <f t="shared" si="216"/>
        <v>Length=60.8728</v>
      </c>
      <c r="Y1964" t="s">
        <v>307</v>
      </c>
    </row>
    <row r="1965" spans="1:25" x14ac:dyDescent="0.25">
      <c r="A1965" t="s">
        <v>47</v>
      </c>
      <c r="B1965">
        <v>11</v>
      </c>
      <c r="C1965" t="s">
        <v>37</v>
      </c>
      <c r="D1965">
        <v>100</v>
      </c>
      <c r="E1965" t="s">
        <v>27</v>
      </c>
      <c r="F1965" t="s">
        <v>38</v>
      </c>
      <c r="G1965" t="s">
        <v>30</v>
      </c>
      <c r="H1965">
        <v>3</v>
      </c>
      <c r="I1965">
        <v>18.052700000000002</v>
      </c>
      <c r="J1965" t="s">
        <v>271</v>
      </c>
      <c r="K1965">
        <v>9165</v>
      </c>
      <c r="L1965">
        <v>9174</v>
      </c>
      <c r="M1965" t="str">
        <f t="shared" si="210"/>
        <v>Dog100OverACSR</v>
      </c>
      <c r="N1965" t="str">
        <f>+VLOOKUP(M1965,LineCode!$E:$F,2,0)</f>
        <v>3p_11kV_100_ACSR_Al_o</v>
      </c>
      <c r="R1965" t="s">
        <v>296</v>
      </c>
      <c r="S1965" t="str">
        <f t="shared" si="211"/>
        <v>Line.line_LUB_9165_9174</v>
      </c>
      <c r="T1965" t="str">
        <f t="shared" si="212"/>
        <v>Bus1=9165</v>
      </c>
      <c r="U1965" t="str">
        <f t="shared" si="213"/>
        <v>Bus2=9174</v>
      </c>
      <c r="V1965" t="str">
        <f t="shared" si="214"/>
        <v>phases=3</v>
      </c>
      <c r="W1965" t="str">
        <f t="shared" si="215"/>
        <v>Linecode=3p_11kV_100_ACSR_Al_o</v>
      </c>
      <c r="X1965" t="str">
        <f t="shared" si="216"/>
        <v>Length=18.0527</v>
      </c>
      <c r="Y1965" t="s">
        <v>307</v>
      </c>
    </row>
    <row r="1966" spans="1:25" x14ac:dyDescent="0.25">
      <c r="A1966" t="s">
        <v>47</v>
      </c>
      <c r="B1966">
        <v>11</v>
      </c>
      <c r="C1966" t="s">
        <v>37</v>
      </c>
      <c r="D1966">
        <v>100</v>
      </c>
      <c r="E1966" t="s">
        <v>27</v>
      </c>
      <c r="F1966" t="s">
        <v>38</v>
      </c>
      <c r="G1966" t="s">
        <v>30</v>
      </c>
      <c r="H1966">
        <v>3</v>
      </c>
      <c r="I1966">
        <v>18.052700000000002</v>
      </c>
      <c r="J1966" t="s">
        <v>271</v>
      </c>
      <c r="K1966">
        <v>9174</v>
      </c>
      <c r="L1966">
        <v>9165</v>
      </c>
      <c r="M1966" t="str">
        <f t="shared" si="210"/>
        <v>Dog100OverACSR</v>
      </c>
      <c r="N1966" t="str">
        <f>+VLOOKUP(M1966,LineCode!$E:$F,2,0)</f>
        <v>3p_11kV_100_ACSR_Al_o</v>
      </c>
      <c r="R1966" t="s">
        <v>296</v>
      </c>
      <c r="S1966" t="str">
        <f t="shared" si="211"/>
        <v>Line.line_LUB_9174_9165</v>
      </c>
      <c r="T1966" t="str">
        <f t="shared" si="212"/>
        <v>Bus1=9174</v>
      </c>
      <c r="U1966" t="str">
        <f t="shared" si="213"/>
        <v>Bus2=9165</v>
      </c>
      <c r="V1966" t="str">
        <f t="shared" si="214"/>
        <v>phases=3</v>
      </c>
      <c r="W1966" t="str">
        <f t="shared" si="215"/>
        <v>Linecode=3p_11kV_100_ACSR_Al_o</v>
      </c>
      <c r="X1966" t="str">
        <f t="shared" si="216"/>
        <v>Length=18.0527</v>
      </c>
      <c r="Y1966" t="s">
        <v>307</v>
      </c>
    </row>
    <row r="1967" spans="1:25" x14ac:dyDescent="0.25">
      <c r="A1967" t="s">
        <v>47</v>
      </c>
      <c r="B1967">
        <v>11</v>
      </c>
      <c r="C1967" t="s">
        <v>42</v>
      </c>
      <c r="D1967">
        <v>100</v>
      </c>
      <c r="E1967" t="s">
        <v>27</v>
      </c>
      <c r="F1967" t="s">
        <v>38</v>
      </c>
      <c r="G1967" t="s">
        <v>49</v>
      </c>
      <c r="H1967">
        <v>3</v>
      </c>
      <c r="I1967">
        <v>33.427199999999999</v>
      </c>
      <c r="J1967" t="s">
        <v>271</v>
      </c>
      <c r="K1967">
        <v>9174</v>
      </c>
      <c r="L1967">
        <v>9166</v>
      </c>
      <c r="M1967" t="str">
        <f t="shared" si="210"/>
        <v>XLPE100OverCovered</v>
      </c>
      <c r="N1967" t="str">
        <f>+VLOOKUP(M1967,LineCode!$E:$F,2,0)</f>
        <v>3p_11kV_100_XLPE_Al_o</v>
      </c>
      <c r="R1967" t="s">
        <v>296</v>
      </c>
      <c r="S1967" t="str">
        <f t="shared" si="211"/>
        <v>Line.line_LUB_9174_9166</v>
      </c>
      <c r="T1967" t="str">
        <f t="shared" si="212"/>
        <v>Bus1=9174</v>
      </c>
      <c r="U1967" t="str">
        <f t="shared" si="213"/>
        <v>Bus2=9166</v>
      </c>
      <c r="V1967" t="str">
        <f t="shared" si="214"/>
        <v>phases=3</v>
      </c>
      <c r="W1967" t="str">
        <f t="shared" si="215"/>
        <v>Linecode=3p_11kV_100_XLPE_Al_o</v>
      </c>
      <c r="X1967" t="str">
        <f t="shared" si="216"/>
        <v>Length=33.4272</v>
      </c>
      <c r="Y1967" t="s">
        <v>307</v>
      </c>
    </row>
    <row r="1968" spans="1:25" x14ac:dyDescent="0.25">
      <c r="A1968" t="s">
        <v>47</v>
      </c>
      <c r="B1968">
        <v>11</v>
      </c>
      <c r="C1968" t="s">
        <v>42</v>
      </c>
      <c r="D1968">
        <v>100</v>
      </c>
      <c r="E1968" t="s">
        <v>27</v>
      </c>
      <c r="F1968" t="s">
        <v>38</v>
      </c>
      <c r="G1968" t="s">
        <v>49</v>
      </c>
      <c r="H1968">
        <v>3</v>
      </c>
      <c r="I1968">
        <v>26.432099999999998</v>
      </c>
      <c r="J1968" t="s">
        <v>271</v>
      </c>
      <c r="K1968">
        <v>9166</v>
      </c>
      <c r="L1968">
        <v>9167</v>
      </c>
      <c r="M1968" t="str">
        <f t="shared" si="210"/>
        <v>XLPE100OverCovered</v>
      </c>
      <c r="N1968" t="str">
        <f>+VLOOKUP(M1968,LineCode!$E:$F,2,0)</f>
        <v>3p_11kV_100_XLPE_Al_o</v>
      </c>
      <c r="R1968" t="s">
        <v>296</v>
      </c>
      <c r="S1968" t="str">
        <f t="shared" si="211"/>
        <v>Line.line_LUB_9166_9167</v>
      </c>
      <c r="T1968" t="str">
        <f t="shared" si="212"/>
        <v>Bus1=9166</v>
      </c>
      <c r="U1968" t="str">
        <f t="shared" si="213"/>
        <v>Bus2=9167</v>
      </c>
      <c r="V1968" t="str">
        <f t="shared" si="214"/>
        <v>phases=3</v>
      </c>
      <c r="W1968" t="str">
        <f t="shared" si="215"/>
        <v>Linecode=3p_11kV_100_XLPE_Al_o</v>
      </c>
      <c r="X1968" t="str">
        <f t="shared" si="216"/>
        <v>Length=26.4321</v>
      </c>
      <c r="Y1968" t="s">
        <v>307</v>
      </c>
    </row>
    <row r="1969" spans="1:25" x14ac:dyDescent="0.25">
      <c r="A1969" t="s">
        <v>47</v>
      </c>
      <c r="B1969">
        <v>11</v>
      </c>
      <c r="C1969" t="s">
        <v>42</v>
      </c>
      <c r="D1969">
        <v>100</v>
      </c>
      <c r="E1969" t="s">
        <v>27</v>
      </c>
      <c r="F1969" t="s">
        <v>38</v>
      </c>
      <c r="G1969" t="s">
        <v>49</v>
      </c>
      <c r="H1969">
        <v>3</v>
      </c>
      <c r="I1969">
        <v>32.833100000000002</v>
      </c>
      <c r="J1969" t="s">
        <v>271</v>
      </c>
      <c r="K1969">
        <v>9167</v>
      </c>
      <c r="L1969">
        <v>9168</v>
      </c>
      <c r="M1969" t="str">
        <f t="shared" si="210"/>
        <v>XLPE100OverCovered</v>
      </c>
      <c r="N1969" t="str">
        <f>+VLOOKUP(M1969,LineCode!$E:$F,2,0)</f>
        <v>3p_11kV_100_XLPE_Al_o</v>
      </c>
      <c r="R1969" t="s">
        <v>296</v>
      </c>
      <c r="S1969" t="str">
        <f t="shared" si="211"/>
        <v>Line.line_LUB_9167_9168</v>
      </c>
      <c r="T1969" t="str">
        <f t="shared" si="212"/>
        <v>Bus1=9167</v>
      </c>
      <c r="U1969" t="str">
        <f t="shared" si="213"/>
        <v>Bus2=9168</v>
      </c>
      <c r="V1969" t="str">
        <f t="shared" si="214"/>
        <v>phases=3</v>
      </c>
      <c r="W1969" t="str">
        <f t="shared" si="215"/>
        <v>Linecode=3p_11kV_100_XLPE_Al_o</v>
      </c>
      <c r="X1969" t="str">
        <f t="shared" si="216"/>
        <v>Length=32.8331</v>
      </c>
      <c r="Y1969" t="s">
        <v>307</v>
      </c>
    </row>
    <row r="1970" spans="1:25" x14ac:dyDescent="0.25">
      <c r="A1970" t="s">
        <v>47</v>
      </c>
      <c r="B1970">
        <v>11</v>
      </c>
      <c r="C1970" t="s">
        <v>42</v>
      </c>
      <c r="D1970">
        <v>100</v>
      </c>
      <c r="E1970" t="s">
        <v>27</v>
      </c>
      <c r="F1970" t="s">
        <v>38</v>
      </c>
      <c r="G1970" t="s">
        <v>49</v>
      </c>
      <c r="H1970">
        <v>3</v>
      </c>
      <c r="I1970">
        <v>32.836599999999997</v>
      </c>
      <c r="J1970" t="s">
        <v>271</v>
      </c>
      <c r="K1970">
        <v>9168</v>
      </c>
      <c r="L1970">
        <v>9169</v>
      </c>
      <c r="M1970" t="str">
        <f t="shared" si="210"/>
        <v>XLPE100OverCovered</v>
      </c>
      <c r="N1970" t="str">
        <f>+VLOOKUP(M1970,LineCode!$E:$F,2,0)</f>
        <v>3p_11kV_100_XLPE_Al_o</v>
      </c>
      <c r="R1970" t="s">
        <v>296</v>
      </c>
      <c r="S1970" t="str">
        <f t="shared" si="211"/>
        <v>Line.line_LUB_9168_9169</v>
      </c>
      <c r="T1970" t="str">
        <f t="shared" si="212"/>
        <v>Bus1=9168</v>
      </c>
      <c r="U1970" t="str">
        <f t="shared" si="213"/>
        <v>Bus2=9169</v>
      </c>
      <c r="V1970" t="str">
        <f t="shared" si="214"/>
        <v>phases=3</v>
      </c>
      <c r="W1970" t="str">
        <f t="shared" si="215"/>
        <v>Linecode=3p_11kV_100_XLPE_Al_o</v>
      </c>
      <c r="X1970" t="str">
        <f t="shared" si="216"/>
        <v>Length=32.8366</v>
      </c>
      <c r="Y1970" t="s">
        <v>307</v>
      </c>
    </row>
    <row r="1971" spans="1:25" x14ac:dyDescent="0.25">
      <c r="A1971" t="s">
        <v>47</v>
      </c>
      <c r="B1971">
        <v>11</v>
      </c>
      <c r="C1971" t="s">
        <v>42</v>
      </c>
      <c r="D1971">
        <v>100</v>
      </c>
      <c r="E1971" t="s">
        <v>27</v>
      </c>
      <c r="F1971" t="s">
        <v>38</v>
      </c>
      <c r="G1971" t="s">
        <v>49</v>
      </c>
      <c r="H1971">
        <v>3</v>
      </c>
      <c r="I1971">
        <v>12.605700000000001</v>
      </c>
      <c r="J1971" t="s">
        <v>271</v>
      </c>
      <c r="K1971">
        <v>9169</v>
      </c>
      <c r="L1971">
        <v>9170</v>
      </c>
      <c r="M1971" t="str">
        <f t="shared" si="210"/>
        <v>XLPE100OverCovered</v>
      </c>
      <c r="N1971" t="str">
        <f>+VLOOKUP(M1971,LineCode!$E:$F,2,0)</f>
        <v>3p_11kV_100_XLPE_Al_o</v>
      </c>
      <c r="R1971" t="s">
        <v>296</v>
      </c>
      <c r="S1971" t="str">
        <f t="shared" si="211"/>
        <v>Line.line_LUB_9169_9170</v>
      </c>
      <c r="T1971" t="str">
        <f t="shared" si="212"/>
        <v>Bus1=9169</v>
      </c>
      <c r="U1971" t="str">
        <f t="shared" si="213"/>
        <v>Bus2=9170</v>
      </c>
      <c r="V1971" t="str">
        <f t="shared" si="214"/>
        <v>phases=3</v>
      </c>
      <c r="W1971" t="str">
        <f t="shared" si="215"/>
        <v>Linecode=3p_11kV_100_XLPE_Al_o</v>
      </c>
      <c r="X1971" t="str">
        <f t="shared" si="216"/>
        <v>Length=12.6057</v>
      </c>
      <c r="Y1971" t="s">
        <v>307</v>
      </c>
    </row>
    <row r="1972" spans="1:25" x14ac:dyDescent="0.25">
      <c r="A1972" t="s">
        <v>47</v>
      </c>
      <c r="B1972">
        <v>11</v>
      </c>
      <c r="C1972" t="s">
        <v>42</v>
      </c>
      <c r="D1972">
        <v>100</v>
      </c>
      <c r="E1972" t="s">
        <v>27</v>
      </c>
      <c r="F1972" t="s">
        <v>38</v>
      </c>
      <c r="G1972" t="s">
        <v>49</v>
      </c>
      <c r="H1972">
        <v>3</v>
      </c>
      <c r="I1972">
        <v>26.854099999999999</v>
      </c>
      <c r="J1972" t="s">
        <v>271</v>
      </c>
      <c r="K1972">
        <v>9170</v>
      </c>
      <c r="L1972">
        <v>9171</v>
      </c>
      <c r="M1972" t="str">
        <f t="shared" si="210"/>
        <v>XLPE100OverCovered</v>
      </c>
      <c r="N1972" t="str">
        <f>+VLOOKUP(M1972,LineCode!$E:$F,2,0)</f>
        <v>3p_11kV_100_XLPE_Al_o</v>
      </c>
      <c r="R1972" t="s">
        <v>296</v>
      </c>
      <c r="S1972" t="str">
        <f t="shared" si="211"/>
        <v>Line.line_LUB_9170_9171</v>
      </c>
      <c r="T1972" t="str">
        <f t="shared" si="212"/>
        <v>Bus1=9170</v>
      </c>
      <c r="U1972" t="str">
        <f t="shared" si="213"/>
        <v>Bus2=9171</v>
      </c>
      <c r="V1972" t="str">
        <f t="shared" si="214"/>
        <v>phases=3</v>
      </c>
      <c r="W1972" t="str">
        <f t="shared" si="215"/>
        <v>Linecode=3p_11kV_100_XLPE_Al_o</v>
      </c>
      <c r="X1972" t="str">
        <f t="shared" si="216"/>
        <v>Length=26.8541</v>
      </c>
      <c r="Y1972" t="s">
        <v>307</v>
      </c>
    </row>
    <row r="1973" spans="1:25" x14ac:dyDescent="0.25">
      <c r="A1973" t="s">
        <v>47</v>
      </c>
      <c r="B1973">
        <v>11</v>
      </c>
      <c r="C1973" t="s">
        <v>42</v>
      </c>
      <c r="D1973">
        <v>100</v>
      </c>
      <c r="E1973" t="s">
        <v>27</v>
      </c>
      <c r="F1973" t="s">
        <v>38</v>
      </c>
      <c r="G1973" t="s">
        <v>49</v>
      </c>
      <c r="H1973">
        <v>3</v>
      </c>
      <c r="I1973">
        <v>20.707100000000001</v>
      </c>
      <c r="J1973" t="s">
        <v>271</v>
      </c>
      <c r="K1973">
        <v>9171</v>
      </c>
      <c r="L1973">
        <v>9172</v>
      </c>
      <c r="M1973" t="str">
        <f t="shared" si="210"/>
        <v>XLPE100OverCovered</v>
      </c>
      <c r="N1973" t="str">
        <f>+VLOOKUP(M1973,LineCode!$E:$F,2,0)</f>
        <v>3p_11kV_100_XLPE_Al_o</v>
      </c>
      <c r="R1973" t="s">
        <v>296</v>
      </c>
      <c r="S1973" t="str">
        <f t="shared" si="211"/>
        <v>Line.line_LUB_9171_9172</v>
      </c>
      <c r="T1973" t="str">
        <f t="shared" si="212"/>
        <v>Bus1=9171</v>
      </c>
      <c r="U1973" t="str">
        <f t="shared" si="213"/>
        <v>Bus2=9172</v>
      </c>
      <c r="V1973" t="str">
        <f t="shared" si="214"/>
        <v>phases=3</v>
      </c>
      <c r="W1973" t="str">
        <f t="shared" si="215"/>
        <v>Linecode=3p_11kV_100_XLPE_Al_o</v>
      </c>
      <c r="X1973" t="str">
        <f t="shared" si="216"/>
        <v>Length=20.7071</v>
      </c>
      <c r="Y1973" t="s">
        <v>307</v>
      </c>
    </row>
    <row r="1974" spans="1:25" x14ac:dyDescent="0.25">
      <c r="A1974" t="s">
        <v>47</v>
      </c>
      <c r="B1974">
        <v>11</v>
      </c>
      <c r="C1974" t="s">
        <v>42</v>
      </c>
      <c r="D1974">
        <v>100</v>
      </c>
      <c r="E1974" t="s">
        <v>27</v>
      </c>
      <c r="F1974" t="s">
        <v>38</v>
      </c>
      <c r="G1974" t="s">
        <v>49</v>
      </c>
      <c r="H1974">
        <v>3</v>
      </c>
      <c r="I1974">
        <v>27.8096</v>
      </c>
      <c r="J1974" t="s">
        <v>271</v>
      </c>
      <c r="K1974">
        <v>9172</v>
      </c>
      <c r="L1974">
        <v>9173</v>
      </c>
      <c r="M1974" t="str">
        <f t="shared" si="210"/>
        <v>XLPE100OverCovered</v>
      </c>
      <c r="N1974" t="str">
        <f>+VLOOKUP(M1974,LineCode!$E:$F,2,0)</f>
        <v>3p_11kV_100_XLPE_Al_o</v>
      </c>
      <c r="R1974" t="s">
        <v>296</v>
      </c>
      <c r="S1974" t="str">
        <f t="shared" si="211"/>
        <v>Line.line_LUB_9172_9173</v>
      </c>
      <c r="T1974" t="str">
        <f t="shared" si="212"/>
        <v>Bus1=9172</v>
      </c>
      <c r="U1974" t="str">
        <f t="shared" si="213"/>
        <v>Bus2=9173</v>
      </c>
      <c r="V1974" t="str">
        <f t="shared" si="214"/>
        <v>phases=3</v>
      </c>
      <c r="W1974" t="str">
        <f t="shared" si="215"/>
        <v>Linecode=3p_11kV_100_XLPE_Al_o</v>
      </c>
      <c r="X1974" t="str">
        <f t="shared" si="216"/>
        <v>Length=27.8096</v>
      </c>
      <c r="Y1974" t="s">
        <v>307</v>
      </c>
    </row>
    <row r="1975" spans="1:25" x14ac:dyDescent="0.25">
      <c r="A1975" t="s">
        <v>47</v>
      </c>
      <c r="B1975">
        <v>11</v>
      </c>
      <c r="C1975" t="s">
        <v>37</v>
      </c>
      <c r="D1975">
        <v>100</v>
      </c>
      <c r="E1975" t="s">
        <v>27</v>
      </c>
      <c r="F1975" t="s">
        <v>38</v>
      </c>
      <c r="G1975" t="s">
        <v>30</v>
      </c>
      <c r="H1975">
        <v>3</v>
      </c>
      <c r="I1975">
        <v>55.720399999999998</v>
      </c>
      <c r="J1975" t="s">
        <v>271</v>
      </c>
      <c r="K1975">
        <v>9174</v>
      </c>
      <c r="L1975">
        <v>9175</v>
      </c>
      <c r="M1975" t="str">
        <f t="shared" si="210"/>
        <v>Dog100OverACSR</v>
      </c>
      <c r="N1975" t="str">
        <f>+VLOOKUP(M1975,LineCode!$E:$F,2,0)</f>
        <v>3p_11kV_100_ACSR_Al_o</v>
      </c>
      <c r="R1975" t="s">
        <v>296</v>
      </c>
      <c r="S1975" t="str">
        <f t="shared" si="211"/>
        <v>Line.line_LUB_9174_9175</v>
      </c>
      <c r="T1975" t="str">
        <f t="shared" si="212"/>
        <v>Bus1=9174</v>
      </c>
      <c r="U1975" t="str">
        <f t="shared" si="213"/>
        <v>Bus2=9175</v>
      </c>
      <c r="V1975" t="str">
        <f t="shared" si="214"/>
        <v>phases=3</v>
      </c>
      <c r="W1975" t="str">
        <f t="shared" si="215"/>
        <v>Linecode=3p_11kV_100_ACSR_Al_o</v>
      </c>
      <c r="X1975" t="str">
        <f t="shared" si="216"/>
        <v>Length=55.7204</v>
      </c>
      <c r="Y1975" t="s">
        <v>307</v>
      </c>
    </row>
    <row r="1976" spans="1:25" x14ac:dyDescent="0.25">
      <c r="A1976" t="s">
        <v>47</v>
      </c>
      <c r="B1976">
        <v>11</v>
      </c>
      <c r="C1976" t="s">
        <v>37</v>
      </c>
      <c r="D1976">
        <v>100</v>
      </c>
      <c r="E1976" t="s">
        <v>27</v>
      </c>
      <c r="F1976" t="s">
        <v>38</v>
      </c>
      <c r="G1976" t="s">
        <v>30</v>
      </c>
      <c r="H1976">
        <v>3</v>
      </c>
      <c r="I1976">
        <v>46.518300000000004</v>
      </c>
      <c r="J1976" t="s">
        <v>271</v>
      </c>
      <c r="K1976">
        <v>9175</v>
      </c>
      <c r="L1976">
        <v>9176</v>
      </c>
      <c r="M1976" t="str">
        <f t="shared" si="210"/>
        <v>Dog100OverACSR</v>
      </c>
      <c r="N1976" t="str">
        <f>+VLOOKUP(M1976,LineCode!$E:$F,2,0)</f>
        <v>3p_11kV_100_ACSR_Al_o</v>
      </c>
      <c r="R1976" t="s">
        <v>296</v>
      </c>
      <c r="S1976" t="str">
        <f t="shared" si="211"/>
        <v>Line.line_LUB_9175_9176</v>
      </c>
      <c r="T1976" t="str">
        <f t="shared" si="212"/>
        <v>Bus1=9175</v>
      </c>
      <c r="U1976" t="str">
        <f t="shared" si="213"/>
        <v>Bus2=9176</v>
      </c>
      <c r="V1976" t="str">
        <f t="shared" si="214"/>
        <v>phases=3</v>
      </c>
      <c r="W1976" t="str">
        <f t="shared" si="215"/>
        <v>Linecode=3p_11kV_100_ACSR_Al_o</v>
      </c>
      <c r="X1976" t="str">
        <f t="shared" si="216"/>
        <v>Length=46.5183</v>
      </c>
      <c r="Y1976" t="s">
        <v>307</v>
      </c>
    </row>
    <row r="1977" spans="1:25" x14ac:dyDescent="0.25">
      <c r="A1977" t="s">
        <v>47</v>
      </c>
      <c r="B1977">
        <v>11</v>
      </c>
      <c r="C1977" t="s">
        <v>37</v>
      </c>
      <c r="D1977">
        <v>100</v>
      </c>
      <c r="E1977" t="s">
        <v>27</v>
      </c>
      <c r="F1977" t="s">
        <v>38</v>
      </c>
      <c r="G1977" t="s">
        <v>30</v>
      </c>
      <c r="H1977">
        <v>3</v>
      </c>
      <c r="I1977">
        <v>44.225900000000003</v>
      </c>
      <c r="J1977" t="s">
        <v>271</v>
      </c>
      <c r="K1977">
        <v>9176</v>
      </c>
      <c r="L1977">
        <v>9177</v>
      </c>
      <c r="M1977" t="str">
        <f t="shared" si="210"/>
        <v>Dog100OverACSR</v>
      </c>
      <c r="N1977" t="str">
        <f>+VLOOKUP(M1977,LineCode!$E:$F,2,0)</f>
        <v>3p_11kV_100_ACSR_Al_o</v>
      </c>
      <c r="R1977" t="s">
        <v>296</v>
      </c>
      <c r="S1977" t="str">
        <f t="shared" si="211"/>
        <v>Line.line_LUB_9176_9177</v>
      </c>
      <c r="T1977" t="str">
        <f t="shared" si="212"/>
        <v>Bus1=9176</v>
      </c>
      <c r="U1977" t="str">
        <f t="shared" si="213"/>
        <v>Bus2=9177</v>
      </c>
      <c r="V1977" t="str">
        <f t="shared" si="214"/>
        <v>phases=3</v>
      </c>
      <c r="W1977" t="str">
        <f t="shared" si="215"/>
        <v>Linecode=3p_11kV_100_ACSR_Al_o</v>
      </c>
      <c r="X1977" t="str">
        <f t="shared" si="216"/>
        <v>Length=44.2259</v>
      </c>
      <c r="Y1977" t="s">
        <v>307</v>
      </c>
    </row>
    <row r="1978" spans="1:25" x14ac:dyDescent="0.25">
      <c r="A1978" t="s">
        <v>47</v>
      </c>
      <c r="B1978">
        <v>11</v>
      </c>
      <c r="C1978" t="s">
        <v>37</v>
      </c>
      <c r="D1978">
        <v>100</v>
      </c>
      <c r="E1978" t="s">
        <v>27</v>
      </c>
      <c r="F1978" t="s">
        <v>38</v>
      </c>
      <c r="G1978" t="s">
        <v>30</v>
      </c>
      <c r="H1978">
        <v>3</v>
      </c>
      <c r="I1978">
        <v>42.857700000000001</v>
      </c>
      <c r="J1978" t="s">
        <v>271</v>
      </c>
      <c r="K1978">
        <v>9177</v>
      </c>
      <c r="L1978">
        <v>9178</v>
      </c>
      <c r="M1978" t="str">
        <f t="shared" si="210"/>
        <v>Dog100OverACSR</v>
      </c>
      <c r="N1978" t="str">
        <f>+VLOOKUP(M1978,LineCode!$E:$F,2,0)</f>
        <v>3p_11kV_100_ACSR_Al_o</v>
      </c>
      <c r="R1978" t="s">
        <v>296</v>
      </c>
      <c r="S1978" t="str">
        <f t="shared" si="211"/>
        <v>Line.line_LUB_9177_9178</v>
      </c>
      <c r="T1978" t="str">
        <f t="shared" si="212"/>
        <v>Bus1=9177</v>
      </c>
      <c r="U1978" t="str">
        <f t="shared" si="213"/>
        <v>Bus2=9178</v>
      </c>
      <c r="V1978" t="str">
        <f t="shared" si="214"/>
        <v>phases=3</v>
      </c>
      <c r="W1978" t="str">
        <f t="shared" si="215"/>
        <v>Linecode=3p_11kV_100_ACSR_Al_o</v>
      </c>
      <c r="X1978" t="str">
        <f t="shared" si="216"/>
        <v>Length=42.8577</v>
      </c>
      <c r="Y1978" t="s">
        <v>307</v>
      </c>
    </row>
    <row r="1979" spans="1:25" x14ac:dyDescent="0.25">
      <c r="A1979" t="s">
        <v>47</v>
      </c>
      <c r="B1979">
        <v>11</v>
      </c>
      <c r="C1979" t="s">
        <v>37</v>
      </c>
      <c r="D1979">
        <v>100</v>
      </c>
      <c r="E1979" t="s">
        <v>27</v>
      </c>
      <c r="F1979" t="s">
        <v>38</v>
      </c>
      <c r="G1979" t="s">
        <v>30</v>
      </c>
      <c r="H1979">
        <v>3</v>
      </c>
      <c r="I1979">
        <v>67.053100000000001</v>
      </c>
      <c r="J1979" t="s">
        <v>271</v>
      </c>
      <c r="K1979">
        <v>9178</v>
      </c>
      <c r="L1979">
        <v>9179</v>
      </c>
      <c r="M1979" t="str">
        <f t="shared" si="210"/>
        <v>Dog100OverACSR</v>
      </c>
      <c r="N1979" t="str">
        <f>+VLOOKUP(M1979,LineCode!$E:$F,2,0)</f>
        <v>3p_11kV_100_ACSR_Al_o</v>
      </c>
      <c r="R1979" t="s">
        <v>296</v>
      </c>
      <c r="S1979" t="str">
        <f t="shared" si="211"/>
        <v>Line.line_LUB_9178_9179</v>
      </c>
      <c r="T1979" t="str">
        <f t="shared" si="212"/>
        <v>Bus1=9178</v>
      </c>
      <c r="U1979" t="str">
        <f t="shared" si="213"/>
        <v>Bus2=9179</v>
      </c>
      <c r="V1979" t="str">
        <f t="shared" si="214"/>
        <v>phases=3</v>
      </c>
      <c r="W1979" t="str">
        <f t="shared" si="215"/>
        <v>Linecode=3p_11kV_100_ACSR_Al_o</v>
      </c>
      <c r="X1979" t="str">
        <f t="shared" si="216"/>
        <v>Length=67.0531</v>
      </c>
      <c r="Y1979" t="s">
        <v>307</v>
      </c>
    </row>
    <row r="1980" spans="1:25" x14ac:dyDescent="0.25">
      <c r="A1980" t="s">
        <v>47</v>
      </c>
      <c r="B1980">
        <v>11</v>
      </c>
      <c r="C1980" t="s">
        <v>37</v>
      </c>
      <c r="D1980">
        <v>100</v>
      </c>
      <c r="E1980" t="s">
        <v>27</v>
      </c>
      <c r="F1980" t="s">
        <v>38</v>
      </c>
      <c r="G1980" t="s">
        <v>30</v>
      </c>
      <c r="H1980">
        <v>3</v>
      </c>
      <c r="I1980">
        <v>58.147599999999997</v>
      </c>
      <c r="J1980" t="s">
        <v>271</v>
      </c>
      <c r="K1980">
        <v>9179</v>
      </c>
      <c r="L1980">
        <v>9180</v>
      </c>
      <c r="M1980" t="str">
        <f t="shared" si="210"/>
        <v>Dog100OverACSR</v>
      </c>
      <c r="N1980" t="str">
        <f>+VLOOKUP(M1980,LineCode!$E:$F,2,0)</f>
        <v>3p_11kV_100_ACSR_Al_o</v>
      </c>
      <c r="R1980" t="s">
        <v>296</v>
      </c>
      <c r="S1980" t="str">
        <f t="shared" si="211"/>
        <v>Line.line_LUB_9179_9180</v>
      </c>
      <c r="T1980" t="str">
        <f t="shared" si="212"/>
        <v>Bus1=9179</v>
      </c>
      <c r="U1980" t="str">
        <f t="shared" si="213"/>
        <v>Bus2=9180</v>
      </c>
      <c r="V1980" t="str">
        <f t="shared" si="214"/>
        <v>phases=3</v>
      </c>
      <c r="W1980" t="str">
        <f t="shared" si="215"/>
        <v>Linecode=3p_11kV_100_ACSR_Al_o</v>
      </c>
      <c r="X1980" t="str">
        <f t="shared" si="216"/>
        <v>Length=58.1476</v>
      </c>
      <c r="Y1980" t="s">
        <v>307</v>
      </c>
    </row>
    <row r="1981" spans="1:25" x14ac:dyDescent="0.25">
      <c r="A1981" t="s">
        <v>47</v>
      </c>
      <c r="B1981">
        <v>11</v>
      </c>
      <c r="C1981" t="s">
        <v>37</v>
      </c>
      <c r="D1981">
        <v>100</v>
      </c>
      <c r="E1981" t="s">
        <v>27</v>
      </c>
      <c r="F1981" t="s">
        <v>38</v>
      </c>
      <c r="G1981" t="s">
        <v>30</v>
      </c>
      <c r="H1981">
        <v>3</v>
      </c>
      <c r="I1981">
        <v>22.789899999999999</v>
      </c>
      <c r="J1981" t="s">
        <v>271</v>
      </c>
      <c r="K1981">
        <v>9180</v>
      </c>
      <c r="L1981">
        <v>9181</v>
      </c>
      <c r="M1981" t="str">
        <f t="shared" si="210"/>
        <v>Dog100OverACSR</v>
      </c>
      <c r="N1981" t="str">
        <f>+VLOOKUP(M1981,LineCode!$E:$F,2,0)</f>
        <v>3p_11kV_100_ACSR_Al_o</v>
      </c>
      <c r="R1981" t="s">
        <v>296</v>
      </c>
      <c r="S1981" t="str">
        <f t="shared" si="211"/>
        <v>Line.line_LUB_9180_9181</v>
      </c>
      <c r="T1981" t="str">
        <f t="shared" si="212"/>
        <v>Bus1=9180</v>
      </c>
      <c r="U1981" t="str">
        <f t="shared" si="213"/>
        <v>Bus2=9181</v>
      </c>
      <c r="V1981" t="str">
        <f t="shared" si="214"/>
        <v>phases=3</v>
      </c>
      <c r="W1981" t="str">
        <f t="shared" si="215"/>
        <v>Linecode=3p_11kV_100_ACSR_Al_o</v>
      </c>
      <c r="X1981" t="str">
        <f t="shared" si="216"/>
        <v>Length=22.7899</v>
      </c>
      <c r="Y1981" t="s">
        <v>307</v>
      </c>
    </row>
    <row r="1982" spans="1:25" x14ac:dyDescent="0.25">
      <c r="A1982" t="s">
        <v>47</v>
      </c>
      <c r="B1982">
        <v>11</v>
      </c>
      <c r="C1982" t="s">
        <v>37</v>
      </c>
      <c r="D1982">
        <v>100</v>
      </c>
      <c r="E1982" t="s">
        <v>27</v>
      </c>
      <c r="F1982" t="s">
        <v>38</v>
      </c>
      <c r="G1982" t="s">
        <v>30</v>
      </c>
      <c r="H1982">
        <v>3</v>
      </c>
      <c r="I1982">
        <v>158.79599999999999</v>
      </c>
      <c r="J1982" t="s">
        <v>271</v>
      </c>
      <c r="K1982">
        <v>9181</v>
      </c>
      <c r="L1982">
        <v>9182</v>
      </c>
      <c r="M1982" t="str">
        <f t="shared" si="210"/>
        <v>Dog100OverACSR</v>
      </c>
      <c r="N1982" t="str">
        <f>+VLOOKUP(M1982,LineCode!$E:$F,2,0)</f>
        <v>3p_11kV_100_ACSR_Al_o</v>
      </c>
      <c r="R1982" t="s">
        <v>296</v>
      </c>
      <c r="S1982" t="str">
        <f t="shared" si="211"/>
        <v>Line.line_LUB_9181_9182</v>
      </c>
      <c r="T1982" t="str">
        <f t="shared" si="212"/>
        <v>Bus1=9181</v>
      </c>
      <c r="U1982" t="str">
        <f t="shared" si="213"/>
        <v>Bus2=9182</v>
      </c>
      <c r="V1982" t="str">
        <f t="shared" si="214"/>
        <v>phases=3</v>
      </c>
      <c r="W1982" t="str">
        <f t="shared" si="215"/>
        <v>Linecode=3p_11kV_100_ACSR_Al_o</v>
      </c>
      <c r="X1982" t="str">
        <f t="shared" si="216"/>
        <v>Length=158.796</v>
      </c>
      <c r="Y1982" t="s">
        <v>307</v>
      </c>
    </row>
    <row r="1983" spans="1:25" x14ac:dyDescent="0.25">
      <c r="A1983" t="s">
        <v>47</v>
      </c>
      <c r="B1983">
        <v>11</v>
      </c>
      <c r="C1983" t="s">
        <v>37</v>
      </c>
      <c r="D1983">
        <v>100</v>
      </c>
      <c r="E1983" t="s">
        <v>27</v>
      </c>
      <c r="F1983" t="s">
        <v>38</v>
      </c>
      <c r="G1983" t="s">
        <v>30</v>
      </c>
      <c r="H1983">
        <v>3</v>
      </c>
      <c r="I1983">
        <v>388.32799999999997</v>
      </c>
      <c r="J1983" t="s">
        <v>271</v>
      </c>
      <c r="K1983">
        <v>9182</v>
      </c>
      <c r="L1983">
        <v>9183</v>
      </c>
      <c r="M1983" t="str">
        <f t="shared" si="210"/>
        <v>Dog100OverACSR</v>
      </c>
      <c r="N1983" t="str">
        <f>+VLOOKUP(M1983,LineCode!$E:$F,2,0)</f>
        <v>3p_11kV_100_ACSR_Al_o</v>
      </c>
      <c r="R1983" t="s">
        <v>296</v>
      </c>
      <c r="S1983" t="str">
        <f t="shared" si="211"/>
        <v>Line.line_LUB_9182_9183</v>
      </c>
      <c r="T1983" t="str">
        <f t="shared" si="212"/>
        <v>Bus1=9182</v>
      </c>
      <c r="U1983" t="str">
        <f t="shared" si="213"/>
        <v>Bus2=9183</v>
      </c>
      <c r="V1983" t="str">
        <f t="shared" si="214"/>
        <v>phases=3</v>
      </c>
      <c r="W1983" t="str">
        <f t="shared" si="215"/>
        <v>Linecode=3p_11kV_100_ACSR_Al_o</v>
      </c>
      <c r="X1983" t="str">
        <f t="shared" si="216"/>
        <v>Length=388.328</v>
      </c>
      <c r="Y1983" t="s">
        <v>307</v>
      </c>
    </row>
    <row r="1984" spans="1:25" x14ac:dyDescent="0.25">
      <c r="A1984" t="s">
        <v>47</v>
      </c>
      <c r="B1984">
        <v>11</v>
      </c>
      <c r="C1984" t="s">
        <v>37</v>
      </c>
      <c r="D1984">
        <v>100</v>
      </c>
      <c r="E1984" t="s">
        <v>27</v>
      </c>
      <c r="F1984" t="s">
        <v>38</v>
      </c>
      <c r="G1984" t="s">
        <v>30</v>
      </c>
      <c r="H1984">
        <v>3</v>
      </c>
      <c r="I1984">
        <v>722.48199999999997</v>
      </c>
      <c r="J1984" t="s">
        <v>271</v>
      </c>
      <c r="K1984">
        <v>9183</v>
      </c>
      <c r="L1984">
        <v>9184</v>
      </c>
      <c r="M1984" t="str">
        <f t="shared" si="210"/>
        <v>Dog100OverACSR</v>
      </c>
      <c r="N1984" t="str">
        <f>+VLOOKUP(M1984,LineCode!$E:$F,2,0)</f>
        <v>3p_11kV_100_ACSR_Al_o</v>
      </c>
      <c r="R1984" t="s">
        <v>296</v>
      </c>
      <c r="S1984" t="str">
        <f t="shared" si="211"/>
        <v>Line.line_LUB_9183_9184</v>
      </c>
      <c r="T1984" t="str">
        <f t="shared" si="212"/>
        <v>Bus1=9183</v>
      </c>
      <c r="U1984" t="str">
        <f t="shared" si="213"/>
        <v>Bus2=9184</v>
      </c>
      <c r="V1984" t="str">
        <f t="shared" si="214"/>
        <v>phases=3</v>
      </c>
      <c r="W1984" t="str">
        <f t="shared" si="215"/>
        <v>Linecode=3p_11kV_100_ACSR_Al_o</v>
      </c>
      <c r="X1984" t="str">
        <f t="shared" si="216"/>
        <v>Length=722.482</v>
      </c>
      <c r="Y1984" t="s">
        <v>307</v>
      </c>
    </row>
    <row r="1985" spans="1:25" x14ac:dyDescent="0.25">
      <c r="A1985" t="s">
        <v>47</v>
      </c>
      <c r="B1985">
        <v>11</v>
      </c>
      <c r="C1985" t="s">
        <v>37</v>
      </c>
      <c r="D1985">
        <v>100</v>
      </c>
      <c r="E1985" t="s">
        <v>27</v>
      </c>
      <c r="F1985" t="s">
        <v>38</v>
      </c>
      <c r="G1985" t="s">
        <v>30</v>
      </c>
      <c r="H1985">
        <v>3</v>
      </c>
      <c r="I1985">
        <v>298.61200000000002</v>
      </c>
      <c r="J1985" t="s">
        <v>271</v>
      </c>
      <c r="K1985">
        <v>9184</v>
      </c>
      <c r="L1985">
        <v>9185</v>
      </c>
      <c r="M1985" t="str">
        <f t="shared" si="210"/>
        <v>Dog100OverACSR</v>
      </c>
      <c r="N1985" t="str">
        <f>+VLOOKUP(M1985,LineCode!$E:$F,2,0)</f>
        <v>3p_11kV_100_ACSR_Al_o</v>
      </c>
      <c r="R1985" t="s">
        <v>296</v>
      </c>
      <c r="S1985" t="str">
        <f t="shared" si="211"/>
        <v>Line.line_LUB_9184_9185</v>
      </c>
      <c r="T1985" t="str">
        <f t="shared" si="212"/>
        <v>Bus1=9184</v>
      </c>
      <c r="U1985" t="str">
        <f t="shared" si="213"/>
        <v>Bus2=9185</v>
      </c>
      <c r="V1985" t="str">
        <f t="shared" si="214"/>
        <v>phases=3</v>
      </c>
      <c r="W1985" t="str">
        <f t="shared" si="215"/>
        <v>Linecode=3p_11kV_100_ACSR_Al_o</v>
      </c>
      <c r="X1985" t="str">
        <f t="shared" si="216"/>
        <v>Length=298.612</v>
      </c>
      <c r="Y1985" t="s">
        <v>307</v>
      </c>
    </row>
    <row r="1986" spans="1:25" x14ac:dyDescent="0.25">
      <c r="A1986" t="s">
        <v>47</v>
      </c>
      <c r="B1986">
        <v>11</v>
      </c>
      <c r="C1986" t="s">
        <v>37</v>
      </c>
      <c r="D1986">
        <v>100</v>
      </c>
      <c r="E1986" t="s">
        <v>27</v>
      </c>
      <c r="F1986" t="s">
        <v>38</v>
      </c>
      <c r="G1986" t="s">
        <v>30</v>
      </c>
      <c r="H1986">
        <v>3</v>
      </c>
      <c r="I1986">
        <v>35.335799999999999</v>
      </c>
      <c r="J1986" t="s">
        <v>271</v>
      </c>
      <c r="K1986">
        <v>9185</v>
      </c>
      <c r="L1986">
        <v>9186</v>
      </c>
      <c r="M1986" t="str">
        <f t="shared" ref="M1986:M2049" si="217">C1986&amp;D1986&amp;F1986&amp;G1986</f>
        <v>Dog100OverACSR</v>
      </c>
      <c r="N1986" t="str">
        <f>+VLOOKUP(M1986,LineCode!$E:$F,2,0)</f>
        <v>3p_11kV_100_ACSR_Al_o</v>
      </c>
      <c r="R1986" t="s">
        <v>296</v>
      </c>
      <c r="S1986" t="str">
        <f t="shared" si="211"/>
        <v>Line.line_LUB_9185_9186</v>
      </c>
      <c r="T1986" t="str">
        <f t="shared" si="212"/>
        <v>Bus1=9185</v>
      </c>
      <c r="U1986" t="str">
        <f t="shared" si="213"/>
        <v>Bus2=9186</v>
      </c>
      <c r="V1986" t="str">
        <f t="shared" si="214"/>
        <v>phases=3</v>
      </c>
      <c r="W1986" t="str">
        <f t="shared" si="215"/>
        <v>Linecode=3p_11kV_100_ACSR_Al_o</v>
      </c>
      <c r="X1986" t="str">
        <f t="shared" si="216"/>
        <v>Length=35.3358</v>
      </c>
      <c r="Y1986" t="s">
        <v>307</v>
      </c>
    </row>
    <row r="1987" spans="1:25" x14ac:dyDescent="0.25">
      <c r="A1987" t="s">
        <v>47</v>
      </c>
      <c r="B1987">
        <v>11</v>
      </c>
      <c r="C1987" t="s">
        <v>37</v>
      </c>
      <c r="D1987">
        <v>100</v>
      </c>
      <c r="E1987" t="s">
        <v>27</v>
      </c>
      <c r="F1987" t="s">
        <v>38</v>
      </c>
      <c r="G1987" t="s">
        <v>30</v>
      </c>
      <c r="H1987">
        <v>3</v>
      </c>
      <c r="I1987">
        <v>69.9465</v>
      </c>
      <c r="J1987" t="s">
        <v>271</v>
      </c>
      <c r="K1987">
        <v>9186</v>
      </c>
      <c r="L1987">
        <v>9187</v>
      </c>
      <c r="M1987" t="str">
        <f t="shared" si="217"/>
        <v>Dog100OverACSR</v>
      </c>
      <c r="N1987" t="str">
        <f>+VLOOKUP(M1987,LineCode!$E:$F,2,0)</f>
        <v>3p_11kV_100_ACSR_Al_o</v>
      </c>
      <c r="R1987" t="s">
        <v>296</v>
      </c>
      <c r="S1987" t="str">
        <f t="shared" ref="S1987:S2050" si="218">"Line.line_"&amp;J1987&amp;"_"&amp;K1987&amp;"_"&amp;L1987</f>
        <v>Line.line_LUB_9186_9187</v>
      </c>
      <c r="T1987" t="str">
        <f t="shared" ref="T1987:T2050" si="219">"Bus1="&amp;K1987</f>
        <v>Bus1=9186</v>
      </c>
      <c r="U1987" t="str">
        <f t="shared" ref="U1987:U2050" si="220">"Bus2="&amp;L1987</f>
        <v>Bus2=9187</v>
      </c>
      <c r="V1987" t="str">
        <f t="shared" ref="V1987:V2050" si="221">"phases="&amp;H1987</f>
        <v>phases=3</v>
      </c>
      <c r="W1987" t="str">
        <f t="shared" ref="W1987:W2050" si="222">"Linecode="&amp;N1987</f>
        <v>Linecode=3p_11kV_100_ACSR_Al_o</v>
      </c>
      <c r="X1987" t="str">
        <f t="shared" ref="X1987:X2050" si="223">"Length="&amp;I1987</f>
        <v>Length=69.9465</v>
      </c>
      <c r="Y1987" t="s">
        <v>307</v>
      </c>
    </row>
    <row r="1988" spans="1:25" x14ac:dyDescent="0.25">
      <c r="A1988" t="s">
        <v>47</v>
      </c>
      <c r="B1988">
        <v>11</v>
      </c>
      <c r="C1988" t="s">
        <v>37</v>
      </c>
      <c r="D1988">
        <v>100</v>
      </c>
      <c r="E1988" t="s">
        <v>27</v>
      </c>
      <c r="F1988" t="s">
        <v>38</v>
      </c>
      <c r="G1988" t="s">
        <v>30</v>
      </c>
      <c r="H1988">
        <v>3</v>
      </c>
      <c r="I1988">
        <v>207.78899999999999</v>
      </c>
      <c r="J1988" t="s">
        <v>271</v>
      </c>
      <c r="K1988">
        <v>9187</v>
      </c>
      <c r="L1988">
        <v>9188</v>
      </c>
      <c r="M1988" t="str">
        <f t="shared" si="217"/>
        <v>Dog100OverACSR</v>
      </c>
      <c r="N1988" t="str">
        <f>+VLOOKUP(M1988,LineCode!$E:$F,2,0)</f>
        <v>3p_11kV_100_ACSR_Al_o</v>
      </c>
      <c r="R1988" t="s">
        <v>296</v>
      </c>
      <c r="S1988" t="str">
        <f t="shared" si="218"/>
        <v>Line.line_LUB_9187_9188</v>
      </c>
      <c r="T1988" t="str">
        <f t="shared" si="219"/>
        <v>Bus1=9187</v>
      </c>
      <c r="U1988" t="str">
        <f t="shared" si="220"/>
        <v>Bus2=9188</v>
      </c>
      <c r="V1988" t="str">
        <f t="shared" si="221"/>
        <v>phases=3</v>
      </c>
      <c r="W1988" t="str">
        <f t="shared" si="222"/>
        <v>Linecode=3p_11kV_100_ACSR_Al_o</v>
      </c>
      <c r="X1988" t="str">
        <f t="shared" si="223"/>
        <v>Length=207.789</v>
      </c>
      <c r="Y1988" t="s">
        <v>307</v>
      </c>
    </row>
    <row r="1989" spans="1:25" x14ac:dyDescent="0.25">
      <c r="A1989" t="s">
        <v>47</v>
      </c>
      <c r="B1989">
        <v>11</v>
      </c>
      <c r="C1989" t="s">
        <v>37</v>
      </c>
      <c r="D1989">
        <v>100</v>
      </c>
      <c r="E1989" t="s">
        <v>27</v>
      </c>
      <c r="F1989" t="s">
        <v>38</v>
      </c>
      <c r="G1989" t="s">
        <v>30</v>
      </c>
      <c r="H1989">
        <v>3</v>
      </c>
      <c r="I1989">
        <v>84.706299999999999</v>
      </c>
      <c r="J1989" t="s">
        <v>271</v>
      </c>
      <c r="K1989">
        <v>9188</v>
      </c>
      <c r="L1989">
        <v>9215</v>
      </c>
      <c r="M1989" t="str">
        <f t="shared" si="217"/>
        <v>Dog100OverACSR</v>
      </c>
      <c r="N1989" t="str">
        <f>+VLOOKUP(M1989,LineCode!$E:$F,2,0)</f>
        <v>3p_11kV_100_ACSR_Al_o</v>
      </c>
      <c r="R1989" t="s">
        <v>296</v>
      </c>
      <c r="S1989" t="str">
        <f t="shared" si="218"/>
        <v>Line.line_LUB_9188_9215</v>
      </c>
      <c r="T1989" t="str">
        <f t="shared" si="219"/>
        <v>Bus1=9188</v>
      </c>
      <c r="U1989" t="str">
        <f t="shared" si="220"/>
        <v>Bus2=9215</v>
      </c>
      <c r="V1989" t="str">
        <f t="shared" si="221"/>
        <v>phases=3</v>
      </c>
      <c r="W1989" t="str">
        <f t="shared" si="222"/>
        <v>Linecode=3p_11kV_100_ACSR_Al_o</v>
      </c>
      <c r="X1989" t="str">
        <f t="shared" si="223"/>
        <v>Length=84.7063</v>
      </c>
      <c r="Y1989" t="s">
        <v>307</v>
      </c>
    </row>
    <row r="1990" spans="1:25" x14ac:dyDescent="0.25">
      <c r="A1990" t="s">
        <v>47</v>
      </c>
      <c r="B1990">
        <v>11</v>
      </c>
      <c r="C1990" t="s">
        <v>37</v>
      </c>
      <c r="D1990">
        <v>100</v>
      </c>
      <c r="E1990" t="s">
        <v>27</v>
      </c>
      <c r="F1990" t="s">
        <v>38</v>
      </c>
      <c r="G1990" t="s">
        <v>30</v>
      </c>
      <c r="H1990">
        <v>3</v>
      </c>
      <c r="I1990">
        <v>163.46199999999999</v>
      </c>
      <c r="J1990" t="s">
        <v>271</v>
      </c>
      <c r="K1990">
        <v>9215</v>
      </c>
      <c r="L1990">
        <v>9189</v>
      </c>
      <c r="M1990" t="str">
        <f t="shared" si="217"/>
        <v>Dog100OverACSR</v>
      </c>
      <c r="N1990" t="str">
        <f>+VLOOKUP(M1990,LineCode!$E:$F,2,0)</f>
        <v>3p_11kV_100_ACSR_Al_o</v>
      </c>
      <c r="R1990" t="s">
        <v>296</v>
      </c>
      <c r="S1990" t="str">
        <f t="shared" si="218"/>
        <v>Line.line_LUB_9215_9189</v>
      </c>
      <c r="T1990" t="str">
        <f t="shared" si="219"/>
        <v>Bus1=9215</v>
      </c>
      <c r="U1990" t="str">
        <f t="shared" si="220"/>
        <v>Bus2=9189</v>
      </c>
      <c r="V1990" t="str">
        <f t="shared" si="221"/>
        <v>phases=3</v>
      </c>
      <c r="W1990" t="str">
        <f t="shared" si="222"/>
        <v>Linecode=3p_11kV_100_ACSR_Al_o</v>
      </c>
      <c r="X1990" t="str">
        <f t="shared" si="223"/>
        <v>Length=163.462</v>
      </c>
      <c r="Y1990" t="s">
        <v>307</v>
      </c>
    </row>
    <row r="1991" spans="1:25" x14ac:dyDescent="0.25">
      <c r="A1991" t="s">
        <v>47</v>
      </c>
      <c r="B1991">
        <v>11</v>
      </c>
      <c r="C1991" t="s">
        <v>37</v>
      </c>
      <c r="D1991">
        <v>100</v>
      </c>
      <c r="E1991" t="s">
        <v>27</v>
      </c>
      <c r="F1991" t="s">
        <v>38</v>
      </c>
      <c r="G1991" t="s">
        <v>30</v>
      </c>
      <c r="H1991">
        <v>3</v>
      </c>
      <c r="I1991">
        <v>256.05200000000002</v>
      </c>
      <c r="J1991" t="s">
        <v>271</v>
      </c>
      <c r="K1991">
        <v>9189</v>
      </c>
      <c r="L1991">
        <v>9190</v>
      </c>
      <c r="M1991" t="str">
        <f t="shared" si="217"/>
        <v>Dog100OverACSR</v>
      </c>
      <c r="N1991" t="str">
        <f>+VLOOKUP(M1991,LineCode!$E:$F,2,0)</f>
        <v>3p_11kV_100_ACSR_Al_o</v>
      </c>
      <c r="R1991" t="s">
        <v>296</v>
      </c>
      <c r="S1991" t="str">
        <f t="shared" si="218"/>
        <v>Line.line_LUB_9189_9190</v>
      </c>
      <c r="T1991" t="str">
        <f t="shared" si="219"/>
        <v>Bus1=9189</v>
      </c>
      <c r="U1991" t="str">
        <f t="shared" si="220"/>
        <v>Bus2=9190</v>
      </c>
      <c r="V1991" t="str">
        <f t="shared" si="221"/>
        <v>phases=3</v>
      </c>
      <c r="W1991" t="str">
        <f t="shared" si="222"/>
        <v>Linecode=3p_11kV_100_ACSR_Al_o</v>
      </c>
      <c r="X1991" t="str">
        <f t="shared" si="223"/>
        <v>Length=256.052</v>
      </c>
      <c r="Y1991" t="s">
        <v>307</v>
      </c>
    </row>
    <row r="1992" spans="1:25" x14ac:dyDescent="0.25">
      <c r="A1992" t="s">
        <v>47</v>
      </c>
      <c r="B1992">
        <v>11</v>
      </c>
      <c r="C1992" t="s">
        <v>37</v>
      </c>
      <c r="D1992">
        <v>100</v>
      </c>
      <c r="E1992" t="s">
        <v>27</v>
      </c>
      <c r="F1992" t="s">
        <v>38</v>
      </c>
      <c r="G1992" t="s">
        <v>30</v>
      </c>
      <c r="H1992">
        <v>3</v>
      </c>
      <c r="I1992">
        <v>388.78699999999998</v>
      </c>
      <c r="J1992" t="s">
        <v>271</v>
      </c>
      <c r="K1992">
        <v>9190</v>
      </c>
      <c r="L1992">
        <v>9191</v>
      </c>
      <c r="M1992" t="str">
        <f t="shared" si="217"/>
        <v>Dog100OverACSR</v>
      </c>
      <c r="N1992" t="str">
        <f>+VLOOKUP(M1992,LineCode!$E:$F,2,0)</f>
        <v>3p_11kV_100_ACSR_Al_o</v>
      </c>
      <c r="R1992" t="s">
        <v>296</v>
      </c>
      <c r="S1992" t="str">
        <f t="shared" si="218"/>
        <v>Line.line_LUB_9190_9191</v>
      </c>
      <c r="T1992" t="str">
        <f t="shared" si="219"/>
        <v>Bus1=9190</v>
      </c>
      <c r="U1992" t="str">
        <f t="shared" si="220"/>
        <v>Bus2=9191</v>
      </c>
      <c r="V1992" t="str">
        <f t="shared" si="221"/>
        <v>phases=3</v>
      </c>
      <c r="W1992" t="str">
        <f t="shared" si="222"/>
        <v>Linecode=3p_11kV_100_ACSR_Al_o</v>
      </c>
      <c r="X1992" t="str">
        <f t="shared" si="223"/>
        <v>Length=388.787</v>
      </c>
      <c r="Y1992" t="s">
        <v>307</v>
      </c>
    </row>
    <row r="1993" spans="1:25" x14ac:dyDescent="0.25">
      <c r="A1993" t="s">
        <v>47</v>
      </c>
      <c r="B1993">
        <v>11</v>
      </c>
      <c r="C1993" t="s">
        <v>37</v>
      </c>
      <c r="D1993">
        <v>100</v>
      </c>
      <c r="E1993" t="s">
        <v>27</v>
      </c>
      <c r="F1993" t="s">
        <v>38</v>
      </c>
      <c r="G1993" t="s">
        <v>30</v>
      </c>
      <c r="H1993">
        <v>3</v>
      </c>
      <c r="I1993">
        <v>284.05200000000002</v>
      </c>
      <c r="J1993" t="s">
        <v>271</v>
      </c>
      <c r="K1993">
        <v>9191</v>
      </c>
      <c r="L1993">
        <v>9192</v>
      </c>
      <c r="M1993" t="str">
        <f t="shared" si="217"/>
        <v>Dog100OverACSR</v>
      </c>
      <c r="N1993" t="str">
        <f>+VLOOKUP(M1993,LineCode!$E:$F,2,0)</f>
        <v>3p_11kV_100_ACSR_Al_o</v>
      </c>
      <c r="R1993" t="s">
        <v>296</v>
      </c>
      <c r="S1993" t="str">
        <f t="shared" si="218"/>
        <v>Line.line_LUB_9191_9192</v>
      </c>
      <c r="T1993" t="str">
        <f t="shared" si="219"/>
        <v>Bus1=9191</v>
      </c>
      <c r="U1993" t="str">
        <f t="shared" si="220"/>
        <v>Bus2=9192</v>
      </c>
      <c r="V1993" t="str">
        <f t="shared" si="221"/>
        <v>phases=3</v>
      </c>
      <c r="W1993" t="str">
        <f t="shared" si="222"/>
        <v>Linecode=3p_11kV_100_ACSR_Al_o</v>
      </c>
      <c r="X1993" t="str">
        <f t="shared" si="223"/>
        <v>Length=284.052</v>
      </c>
      <c r="Y1993" t="s">
        <v>307</v>
      </c>
    </row>
    <row r="1994" spans="1:25" x14ac:dyDescent="0.25">
      <c r="A1994" t="s">
        <v>47</v>
      </c>
      <c r="B1994">
        <v>11</v>
      </c>
      <c r="C1994" t="s">
        <v>37</v>
      </c>
      <c r="D1994">
        <v>100</v>
      </c>
      <c r="E1994" t="s">
        <v>27</v>
      </c>
      <c r="F1994" t="s">
        <v>38</v>
      </c>
      <c r="G1994" t="s">
        <v>30</v>
      </c>
      <c r="H1994">
        <v>3</v>
      </c>
      <c r="I1994">
        <v>241.958</v>
      </c>
      <c r="J1994" t="s">
        <v>271</v>
      </c>
      <c r="K1994">
        <v>9192</v>
      </c>
      <c r="L1994">
        <v>9193</v>
      </c>
      <c r="M1994" t="str">
        <f t="shared" si="217"/>
        <v>Dog100OverACSR</v>
      </c>
      <c r="N1994" t="str">
        <f>+VLOOKUP(M1994,LineCode!$E:$F,2,0)</f>
        <v>3p_11kV_100_ACSR_Al_o</v>
      </c>
      <c r="R1994" t="s">
        <v>296</v>
      </c>
      <c r="S1994" t="str">
        <f t="shared" si="218"/>
        <v>Line.line_LUB_9192_9193</v>
      </c>
      <c r="T1994" t="str">
        <f t="shared" si="219"/>
        <v>Bus1=9192</v>
      </c>
      <c r="U1994" t="str">
        <f t="shared" si="220"/>
        <v>Bus2=9193</v>
      </c>
      <c r="V1994" t="str">
        <f t="shared" si="221"/>
        <v>phases=3</v>
      </c>
      <c r="W1994" t="str">
        <f t="shared" si="222"/>
        <v>Linecode=3p_11kV_100_ACSR_Al_o</v>
      </c>
      <c r="X1994" t="str">
        <f t="shared" si="223"/>
        <v>Length=241.958</v>
      </c>
      <c r="Y1994" t="s">
        <v>307</v>
      </c>
    </row>
    <row r="1995" spans="1:25" x14ac:dyDescent="0.25">
      <c r="A1995" t="s">
        <v>47</v>
      </c>
      <c r="B1995">
        <v>11</v>
      </c>
      <c r="C1995" t="s">
        <v>37</v>
      </c>
      <c r="D1995">
        <v>100</v>
      </c>
      <c r="E1995" t="s">
        <v>27</v>
      </c>
      <c r="F1995" t="s">
        <v>38</v>
      </c>
      <c r="G1995" t="s">
        <v>30</v>
      </c>
      <c r="H1995">
        <v>3</v>
      </c>
      <c r="I1995">
        <v>181.66200000000001</v>
      </c>
      <c r="J1995" t="s">
        <v>271</v>
      </c>
      <c r="K1995">
        <v>9193</v>
      </c>
      <c r="L1995">
        <v>9194</v>
      </c>
      <c r="M1995" t="str">
        <f t="shared" si="217"/>
        <v>Dog100OverACSR</v>
      </c>
      <c r="N1995" t="str">
        <f>+VLOOKUP(M1995,LineCode!$E:$F,2,0)</f>
        <v>3p_11kV_100_ACSR_Al_o</v>
      </c>
      <c r="R1995" t="s">
        <v>296</v>
      </c>
      <c r="S1995" t="str">
        <f t="shared" si="218"/>
        <v>Line.line_LUB_9193_9194</v>
      </c>
      <c r="T1995" t="str">
        <f t="shared" si="219"/>
        <v>Bus1=9193</v>
      </c>
      <c r="U1995" t="str">
        <f t="shared" si="220"/>
        <v>Bus2=9194</v>
      </c>
      <c r="V1995" t="str">
        <f t="shared" si="221"/>
        <v>phases=3</v>
      </c>
      <c r="W1995" t="str">
        <f t="shared" si="222"/>
        <v>Linecode=3p_11kV_100_ACSR_Al_o</v>
      </c>
      <c r="X1995" t="str">
        <f t="shared" si="223"/>
        <v>Length=181.662</v>
      </c>
      <c r="Y1995" t="s">
        <v>307</v>
      </c>
    </row>
    <row r="1996" spans="1:25" x14ac:dyDescent="0.25">
      <c r="A1996" t="s">
        <v>47</v>
      </c>
      <c r="B1996">
        <v>11</v>
      </c>
      <c r="C1996" t="s">
        <v>37</v>
      </c>
      <c r="D1996">
        <v>100</v>
      </c>
      <c r="E1996" t="s">
        <v>27</v>
      </c>
      <c r="F1996" t="s">
        <v>38</v>
      </c>
      <c r="G1996" t="s">
        <v>30</v>
      </c>
      <c r="H1996">
        <v>3</v>
      </c>
      <c r="I1996">
        <v>132.315</v>
      </c>
      <c r="J1996" t="s">
        <v>271</v>
      </c>
      <c r="K1996">
        <v>9194</v>
      </c>
      <c r="L1996">
        <v>9195</v>
      </c>
      <c r="M1996" t="str">
        <f t="shared" si="217"/>
        <v>Dog100OverACSR</v>
      </c>
      <c r="N1996" t="str">
        <f>+VLOOKUP(M1996,LineCode!$E:$F,2,0)</f>
        <v>3p_11kV_100_ACSR_Al_o</v>
      </c>
      <c r="R1996" t="s">
        <v>296</v>
      </c>
      <c r="S1996" t="str">
        <f t="shared" si="218"/>
        <v>Line.line_LUB_9194_9195</v>
      </c>
      <c r="T1996" t="str">
        <f t="shared" si="219"/>
        <v>Bus1=9194</v>
      </c>
      <c r="U1996" t="str">
        <f t="shared" si="220"/>
        <v>Bus2=9195</v>
      </c>
      <c r="V1996" t="str">
        <f t="shared" si="221"/>
        <v>phases=3</v>
      </c>
      <c r="W1996" t="str">
        <f t="shared" si="222"/>
        <v>Linecode=3p_11kV_100_ACSR_Al_o</v>
      </c>
      <c r="X1996" t="str">
        <f t="shared" si="223"/>
        <v>Length=132.315</v>
      </c>
      <c r="Y1996" t="s">
        <v>307</v>
      </c>
    </row>
    <row r="1997" spans="1:25" x14ac:dyDescent="0.25">
      <c r="A1997" t="s">
        <v>47</v>
      </c>
      <c r="B1997">
        <v>11</v>
      </c>
      <c r="C1997" t="s">
        <v>37</v>
      </c>
      <c r="D1997">
        <v>100</v>
      </c>
      <c r="E1997" t="s">
        <v>27</v>
      </c>
      <c r="F1997" t="s">
        <v>38</v>
      </c>
      <c r="G1997" t="s">
        <v>30</v>
      </c>
      <c r="H1997">
        <v>3</v>
      </c>
      <c r="I1997">
        <v>120.831</v>
      </c>
      <c r="J1997" t="s">
        <v>271</v>
      </c>
      <c r="K1997">
        <v>9195</v>
      </c>
      <c r="L1997">
        <v>9196</v>
      </c>
      <c r="M1997" t="str">
        <f t="shared" si="217"/>
        <v>Dog100OverACSR</v>
      </c>
      <c r="N1997" t="str">
        <f>+VLOOKUP(M1997,LineCode!$E:$F,2,0)</f>
        <v>3p_11kV_100_ACSR_Al_o</v>
      </c>
      <c r="R1997" t="s">
        <v>296</v>
      </c>
      <c r="S1997" t="str">
        <f t="shared" si="218"/>
        <v>Line.line_LUB_9195_9196</v>
      </c>
      <c r="T1997" t="str">
        <f t="shared" si="219"/>
        <v>Bus1=9195</v>
      </c>
      <c r="U1997" t="str">
        <f t="shared" si="220"/>
        <v>Bus2=9196</v>
      </c>
      <c r="V1997" t="str">
        <f t="shared" si="221"/>
        <v>phases=3</v>
      </c>
      <c r="W1997" t="str">
        <f t="shared" si="222"/>
        <v>Linecode=3p_11kV_100_ACSR_Al_o</v>
      </c>
      <c r="X1997" t="str">
        <f t="shared" si="223"/>
        <v>Length=120.831</v>
      </c>
      <c r="Y1997" t="s">
        <v>307</v>
      </c>
    </row>
    <row r="1998" spans="1:25" x14ac:dyDescent="0.25">
      <c r="A1998" t="s">
        <v>47</v>
      </c>
      <c r="B1998">
        <v>11</v>
      </c>
      <c r="C1998" t="s">
        <v>37</v>
      </c>
      <c r="D1998">
        <v>100</v>
      </c>
      <c r="E1998" t="s">
        <v>27</v>
      </c>
      <c r="F1998" t="s">
        <v>38</v>
      </c>
      <c r="G1998" t="s">
        <v>30</v>
      </c>
      <c r="H1998">
        <v>3</v>
      </c>
      <c r="I1998">
        <v>4.3399200000000002</v>
      </c>
      <c r="J1998" t="s">
        <v>271</v>
      </c>
      <c r="K1998">
        <v>9196</v>
      </c>
      <c r="L1998">
        <v>9197</v>
      </c>
      <c r="M1998" t="str">
        <f t="shared" si="217"/>
        <v>Dog100OverACSR</v>
      </c>
      <c r="N1998" t="str">
        <f>+VLOOKUP(M1998,LineCode!$E:$F,2,0)</f>
        <v>3p_11kV_100_ACSR_Al_o</v>
      </c>
      <c r="R1998" t="s">
        <v>296</v>
      </c>
      <c r="S1998" t="str">
        <f t="shared" si="218"/>
        <v>Line.line_LUB_9196_9197</v>
      </c>
      <c r="T1998" t="str">
        <f t="shared" si="219"/>
        <v>Bus1=9196</v>
      </c>
      <c r="U1998" t="str">
        <f t="shared" si="220"/>
        <v>Bus2=9197</v>
      </c>
      <c r="V1998" t="str">
        <f t="shared" si="221"/>
        <v>phases=3</v>
      </c>
      <c r="W1998" t="str">
        <f t="shared" si="222"/>
        <v>Linecode=3p_11kV_100_ACSR_Al_o</v>
      </c>
      <c r="X1998" t="str">
        <f t="shared" si="223"/>
        <v>Length=4.33992</v>
      </c>
      <c r="Y1998" t="s">
        <v>307</v>
      </c>
    </row>
    <row r="1999" spans="1:25" x14ac:dyDescent="0.25">
      <c r="A1999" t="s">
        <v>47</v>
      </c>
      <c r="B1999">
        <v>11</v>
      </c>
      <c r="C1999" t="s">
        <v>37</v>
      </c>
      <c r="D1999">
        <v>100</v>
      </c>
      <c r="E1999" t="s">
        <v>27</v>
      </c>
      <c r="F1999" t="s">
        <v>38</v>
      </c>
      <c r="G1999" t="s">
        <v>30</v>
      </c>
      <c r="H1999">
        <v>3</v>
      </c>
      <c r="I1999">
        <v>10.1271</v>
      </c>
      <c r="J1999" t="s">
        <v>271</v>
      </c>
      <c r="K1999">
        <v>9197</v>
      </c>
      <c r="L1999">
        <v>9198</v>
      </c>
      <c r="M1999" t="str">
        <f t="shared" si="217"/>
        <v>Dog100OverACSR</v>
      </c>
      <c r="N1999" t="str">
        <f>+VLOOKUP(M1999,LineCode!$E:$F,2,0)</f>
        <v>3p_11kV_100_ACSR_Al_o</v>
      </c>
      <c r="R1999" t="s">
        <v>296</v>
      </c>
      <c r="S1999" t="str">
        <f t="shared" si="218"/>
        <v>Line.line_LUB_9197_9198</v>
      </c>
      <c r="T1999" t="str">
        <f t="shared" si="219"/>
        <v>Bus1=9197</v>
      </c>
      <c r="U1999" t="str">
        <f t="shared" si="220"/>
        <v>Bus2=9198</v>
      </c>
      <c r="V1999" t="str">
        <f t="shared" si="221"/>
        <v>phases=3</v>
      </c>
      <c r="W1999" t="str">
        <f t="shared" si="222"/>
        <v>Linecode=3p_11kV_100_ACSR_Al_o</v>
      </c>
      <c r="X1999" t="str">
        <f t="shared" si="223"/>
        <v>Length=10.1271</v>
      </c>
      <c r="Y1999" t="s">
        <v>307</v>
      </c>
    </row>
    <row r="2000" spans="1:25" x14ac:dyDescent="0.25">
      <c r="A2000" t="s">
        <v>47</v>
      </c>
      <c r="B2000">
        <v>11</v>
      </c>
      <c r="C2000" t="s">
        <v>37</v>
      </c>
      <c r="D2000">
        <v>100</v>
      </c>
      <c r="E2000" t="s">
        <v>27</v>
      </c>
      <c r="F2000" t="s">
        <v>38</v>
      </c>
      <c r="G2000" t="s">
        <v>30</v>
      </c>
      <c r="H2000">
        <v>3</v>
      </c>
      <c r="I2000">
        <v>139.072</v>
      </c>
      <c r="J2000" t="s">
        <v>271</v>
      </c>
      <c r="K2000">
        <v>9198</v>
      </c>
      <c r="L2000">
        <v>9199</v>
      </c>
      <c r="M2000" t="str">
        <f t="shared" si="217"/>
        <v>Dog100OverACSR</v>
      </c>
      <c r="N2000" t="str">
        <f>+VLOOKUP(M2000,LineCode!$E:$F,2,0)</f>
        <v>3p_11kV_100_ACSR_Al_o</v>
      </c>
      <c r="R2000" t="s">
        <v>296</v>
      </c>
      <c r="S2000" t="str">
        <f t="shared" si="218"/>
        <v>Line.line_LUB_9198_9199</v>
      </c>
      <c r="T2000" t="str">
        <f t="shared" si="219"/>
        <v>Bus1=9198</v>
      </c>
      <c r="U2000" t="str">
        <f t="shared" si="220"/>
        <v>Bus2=9199</v>
      </c>
      <c r="V2000" t="str">
        <f t="shared" si="221"/>
        <v>phases=3</v>
      </c>
      <c r="W2000" t="str">
        <f t="shared" si="222"/>
        <v>Linecode=3p_11kV_100_ACSR_Al_o</v>
      </c>
      <c r="X2000" t="str">
        <f t="shared" si="223"/>
        <v>Length=139.072</v>
      </c>
      <c r="Y2000" t="s">
        <v>307</v>
      </c>
    </row>
    <row r="2001" spans="1:25" x14ac:dyDescent="0.25">
      <c r="A2001" t="s">
        <v>47</v>
      </c>
      <c r="B2001">
        <v>11</v>
      </c>
      <c r="C2001" t="s">
        <v>37</v>
      </c>
      <c r="D2001">
        <v>100</v>
      </c>
      <c r="E2001" t="s">
        <v>27</v>
      </c>
      <c r="F2001" t="s">
        <v>38</v>
      </c>
      <c r="G2001" t="s">
        <v>30</v>
      </c>
      <c r="H2001">
        <v>3</v>
      </c>
      <c r="I2001">
        <v>158.44200000000001</v>
      </c>
      <c r="J2001" t="s">
        <v>271</v>
      </c>
      <c r="K2001">
        <v>9199</v>
      </c>
      <c r="L2001">
        <v>9200</v>
      </c>
      <c r="M2001" t="str">
        <f t="shared" si="217"/>
        <v>Dog100OverACSR</v>
      </c>
      <c r="N2001" t="str">
        <f>+VLOOKUP(M2001,LineCode!$E:$F,2,0)</f>
        <v>3p_11kV_100_ACSR_Al_o</v>
      </c>
      <c r="R2001" t="s">
        <v>296</v>
      </c>
      <c r="S2001" t="str">
        <f t="shared" si="218"/>
        <v>Line.line_LUB_9199_9200</v>
      </c>
      <c r="T2001" t="str">
        <f t="shared" si="219"/>
        <v>Bus1=9199</v>
      </c>
      <c r="U2001" t="str">
        <f t="shared" si="220"/>
        <v>Bus2=9200</v>
      </c>
      <c r="V2001" t="str">
        <f t="shared" si="221"/>
        <v>phases=3</v>
      </c>
      <c r="W2001" t="str">
        <f t="shared" si="222"/>
        <v>Linecode=3p_11kV_100_ACSR_Al_o</v>
      </c>
      <c r="X2001" t="str">
        <f t="shared" si="223"/>
        <v>Length=158.442</v>
      </c>
      <c r="Y2001" t="s">
        <v>307</v>
      </c>
    </row>
    <row r="2002" spans="1:25" x14ac:dyDescent="0.25">
      <c r="A2002" t="s">
        <v>47</v>
      </c>
      <c r="B2002">
        <v>11</v>
      </c>
      <c r="C2002" t="s">
        <v>37</v>
      </c>
      <c r="D2002">
        <v>100</v>
      </c>
      <c r="E2002" t="s">
        <v>27</v>
      </c>
      <c r="F2002" t="s">
        <v>38</v>
      </c>
      <c r="G2002" t="s">
        <v>30</v>
      </c>
      <c r="H2002">
        <v>3</v>
      </c>
      <c r="I2002">
        <v>120.765</v>
      </c>
      <c r="J2002" t="s">
        <v>271</v>
      </c>
      <c r="K2002">
        <v>9200</v>
      </c>
      <c r="L2002">
        <v>9201</v>
      </c>
      <c r="M2002" t="str">
        <f t="shared" si="217"/>
        <v>Dog100OverACSR</v>
      </c>
      <c r="N2002" t="str">
        <f>+VLOOKUP(M2002,LineCode!$E:$F,2,0)</f>
        <v>3p_11kV_100_ACSR_Al_o</v>
      </c>
      <c r="R2002" t="s">
        <v>296</v>
      </c>
      <c r="S2002" t="str">
        <f t="shared" si="218"/>
        <v>Line.line_LUB_9200_9201</v>
      </c>
      <c r="T2002" t="str">
        <f t="shared" si="219"/>
        <v>Bus1=9200</v>
      </c>
      <c r="U2002" t="str">
        <f t="shared" si="220"/>
        <v>Bus2=9201</v>
      </c>
      <c r="V2002" t="str">
        <f t="shared" si="221"/>
        <v>phases=3</v>
      </c>
      <c r="W2002" t="str">
        <f t="shared" si="222"/>
        <v>Linecode=3p_11kV_100_ACSR_Al_o</v>
      </c>
      <c r="X2002" t="str">
        <f t="shared" si="223"/>
        <v>Length=120.765</v>
      </c>
      <c r="Y2002" t="s">
        <v>307</v>
      </c>
    </row>
    <row r="2003" spans="1:25" x14ac:dyDescent="0.25">
      <c r="A2003" t="s">
        <v>47</v>
      </c>
      <c r="B2003">
        <v>11</v>
      </c>
      <c r="C2003" t="s">
        <v>37</v>
      </c>
      <c r="D2003">
        <v>100</v>
      </c>
      <c r="E2003" t="s">
        <v>27</v>
      </c>
      <c r="F2003" t="s">
        <v>38</v>
      </c>
      <c r="G2003" t="s">
        <v>30</v>
      </c>
      <c r="H2003">
        <v>3</v>
      </c>
      <c r="I2003">
        <v>129.464</v>
      </c>
      <c r="J2003" t="s">
        <v>271</v>
      </c>
      <c r="K2003">
        <v>9201</v>
      </c>
      <c r="L2003">
        <v>9202</v>
      </c>
      <c r="M2003" t="str">
        <f t="shared" si="217"/>
        <v>Dog100OverACSR</v>
      </c>
      <c r="N2003" t="str">
        <f>+VLOOKUP(M2003,LineCode!$E:$F,2,0)</f>
        <v>3p_11kV_100_ACSR_Al_o</v>
      </c>
      <c r="R2003" t="s">
        <v>296</v>
      </c>
      <c r="S2003" t="str">
        <f t="shared" si="218"/>
        <v>Line.line_LUB_9201_9202</v>
      </c>
      <c r="T2003" t="str">
        <f t="shared" si="219"/>
        <v>Bus1=9201</v>
      </c>
      <c r="U2003" t="str">
        <f t="shared" si="220"/>
        <v>Bus2=9202</v>
      </c>
      <c r="V2003" t="str">
        <f t="shared" si="221"/>
        <v>phases=3</v>
      </c>
      <c r="W2003" t="str">
        <f t="shared" si="222"/>
        <v>Linecode=3p_11kV_100_ACSR_Al_o</v>
      </c>
      <c r="X2003" t="str">
        <f t="shared" si="223"/>
        <v>Length=129.464</v>
      </c>
      <c r="Y2003" t="s">
        <v>307</v>
      </c>
    </row>
    <row r="2004" spans="1:25" x14ac:dyDescent="0.25">
      <c r="A2004" t="s">
        <v>47</v>
      </c>
      <c r="B2004">
        <v>11</v>
      </c>
      <c r="C2004" t="s">
        <v>37</v>
      </c>
      <c r="D2004">
        <v>100</v>
      </c>
      <c r="E2004" t="s">
        <v>27</v>
      </c>
      <c r="F2004" t="s">
        <v>38</v>
      </c>
      <c r="G2004" t="s">
        <v>30</v>
      </c>
      <c r="H2004">
        <v>3</v>
      </c>
      <c r="I2004">
        <v>104.414</v>
      </c>
      <c r="J2004" t="s">
        <v>271</v>
      </c>
      <c r="K2004">
        <v>9202</v>
      </c>
      <c r="L2004">
        <v>9203</v>
      </c>
      <c r="M2004" t="str">
        <f t="shared" si="217"/>
        <v>Dog100OverACSR</v>
      </c>
      <c r="N2004" t="str">
        <f>+VLOOKUP(M2004,LineCode!$E:$F,2,0)</f>
        <v>3p_11kV_100_ACSR_Al_o</v>
      </c>
      <c r="R2004" t="s">
        <v>296</v>
      </c>
      <c r="S2004" t="str">
        <f t="shared" si="218"/>
        <v>Line.line_LUB_9202_9203</v>
      </c>
      <c r="T2004" t="str">
        <f t="shared" si="219"/>
        <v>Bus1=9202</v>
      </c>
      <c r="U2004" t="str">
        <f t="shared" si="220"/>
        <v>Bus2=9203</v>
      </c>
      <c r="V2004" t="str">
        <f t="shared" si="221"/>
        <v>phases=3</v>
      </c>
      <c r="W2004" t="str">
        <f t="shared" si="222"/>
        <v>Linecode=3p_11kV_100_ACSR_Al_o</v>
      </c>
      <c r="X2004" t="str">
        <f t="shared" si="223"/>
        <v>Length=104.414</v>
      </c>
      <c r="Y2004" t="s">
        <v>307</v>
      </c>
    </row>
    <row r="2005" spans="1:25" x14ac:dyDescent="0.25">
      <c r="A2005" t="s">
        <v>47</v>
      </c>
      <c r="B2005">
        <v>11</v>
      </c>
      <c r="C2005" t="s">
        <v>37</v>
      </c>
      <c r="D2005">
        <v>100</v>
      </c>
      <c r="E2005" t="s">
        <v>27</v>
      </c>
      <c r="F2005" t="s">
        <v>38</v>
      </c>
      <c r="G2005" t="s">
        <v>30</v>
      </c>
      <c r="H2005">
        <v>3</v>
      </c>
      <c r="I2005">
        <v>47.755800000000001</v>
      </c>
      <c r="J2005" t="s">
        <v>271</v>
      </c>
      <c r="K2005">
        <v>9203</v>
      </c>
      <c r="L2005">
        <v>9204</v>
      </c>
      <c r="M2005" t="str">
        <f t="shared" si="217"/>
        <v>Dog100OverACSR</v>
      </c>
      <c r="N2005" t="str">
        <f>+VLOOKUP(M2005,LineCode!$E:$F,2,0)</f>
        <v>3p_11kV_100_ACSR_Al_o</v>
      </c>
      <c r="R2005" t="s">
        <v>296</v>
      </c>
      <c r="S2005" t="str">
        <f t="shared" si="218"/>
        <v>Line.line_LUB_9203_9204</v>
      </c>
      <c r="T2005" t="str">
        <f t="shared" si="219"/>
        <v>Bus1=9203</v>
      </c>
      <c r="U2005" t="str">
        <f t="shared" si="220"/>
        <v>Bus2=9204</v>
      </c>
      <c r="V2005" t="str">
        <f t="shared" si="221"/>
        <v>phases=3</v>
      </c>
      <c r="W2005" t="str">
        <f t="shared" si="222"/>
        <v>Linecode=3p_11kV_100_ACSR_Al_o</v>
      </c>
      <c r="X2005" t="str">
        <f t="shared" si="223"/>
        <v>Length=47.7558</v>
      </c>
      <c r="Y2005" t="s">
        <v>307</v>
      </c>
    </row>
    <row r="2006" spans="1:25" x14ac:dyDescent="0.25">
      <c r="A2006" t="s">
        <v>47</v>
      </c>
      <c r="B2006">
        <v>11</v>
      </c>
      <c r="C2006" t="s">
        <v>37</v>
      </c>
      <c r="D2006">
        <v>100</v>
      </c>
      <c r="E2006" t="s">
        <v>27</v>
      </c>
      <c r="F2006" t="s">
        <v>38</v>
      </c>
      <c r="G2006" t="s">
        <v>30</v>
      </c>
      <c r="H2006">
        <v>3</v>
      </c>
      <c r="I2006">
        <v>51.271999999999998</v>
      </c>
      <c r="J2006" t="s">
        <v>271</v>
      </c>
      <c r="K2006">
        <v>9204</v>
      </c>
      <c r="L2006">
        <v>9205</v>
      </c>
      <c r="M2006" t="str">
        <f t="shared" si="217"/>
        <v>Dog100OverACSR</v>
      </c>
      <c r="N2006" t="str">
        <f>+VLOOKUP(M2006,LineCode!$E:$F,2,0)</f>
        <v>3p_11kV_100_ACSR_Al_o</v>
      </c>
      <c r="R2006" t="s">
        <v>296</v>
      </c>
      <c r="S2006" t="str">
        <f t="shared" si="218"/>
        <v>Line.line_LUB_9204_9205</v>
      </c>
      <c r="T2006" t="str">
        <f t="shared" si="219"/>
        <v>Bus1=9204</v>
      </c>
      <c r="U2006" t="str">
        <f t="shared" si="220"/>
        <v>Bus2=9205</v>
      </c>
      <c r="V2006" t="str">
        <f t="shared" si="221"/>
        <v>phases=3</v>
      </c>
      <c r="W2006" t="str">
        <f t="shared" si="222"/>
        <v>Linecode=3p_11kV_100_ACSR_Al_o</v>
      </c>
      <c r="X2006" t="str">
        <f t="shared" si="223"/>
        <v>Length=51.272</v>
      </c>
      <c r="Y2006" t="s">
        <v>307</v>
      </c>
    </row>
    <row r="2007" spans="1:25" x14ac:dyDescent="0.25">
      <c r="A2007" t="s">
        <v>47</v>
      </c>
      <c r="B2007">
        <v>11</v>
      </c>
      <c r="C2007" t="s">
        <v>37</v>
      </c>
      <c r="D2007">
        <v>100</v>
      </c>
      <c r="E2007" t="s">
        <v>27</v>
      </c>
      <c r="F2007" t="s">
        <v>38</v>
      </c>
      <c r="G2007" t="s">
        <v>30</v>
      </c>
      <c r="H2007">
        <v>3</v>
      </c>
      <c r="I2007">
        <v>51.6738</v>
      </c>
      <c r="J2007" t="s">
        <v>271</v>
      </c>
      <c r="K2007">
        <v>9205</v>
      </c>
      <c r="L2007">
        <v>9206</v>
      </c>
      <c r="M2007" t="str">
        <f t="shared" si="217"/>
        <v>Dog100OverACSR</v>
      </c>
      <c r="N2007" t="str">
        <f>+VLOOKUP(M2007,LineCode!$E:$F,2,0)</f>
        <v>3p_11kV_100_ACSR_Al_o</v>
      </c>
      <c r="R2007" t="s">
        <v>296</v>
      </c>
      <c r="S2007" t="str">
        <f t="shared" si="218"/>
        <v>Line.line_LUB_9205_9206</v>
      </c>
      <c r="T2007" t="str">
        <f t="shared" si="219"/>
        <v>Bus1=9205</v>
      </c>
      <c r="U2007" t="str">
        <f t="shared" si="220"/>
        <v>Bus2=9206</v>
      </c>
      <c r="V2007" t="str">
        <f t="shared" si="221"/>
        <v>phases=3</v>
      </c>
      <c r="W2007" t="str">
        <f t="shared" si="222"/>
        <v>Linecode=3p_11kV_100_ACSR_Al_o</v>
      </c>
      <c r="X2007" t="str">
        <f t="shared" si="223"/>
        <v>Length=51.6738</v>
      </c>
      <c r="Y2007" t="s">
        <v>307</v>
      </c>
    </row>
    <row r="2008" spans="1:25" x14ac:dyDescent="0.25">
      <c r="A2008" t="s">
        <v>47</v>
      </c>
      <c r="B2008">
        <v>11</v>
      </c>
      <c r="C2008" t="s">
        <v>37</v>
      </c>
      <c r="D2008">
        <v>100</v>
      </c>
      <c r="E2008" t="s">
        <v>27</v>
      </c>
      <c r="F2008" t="s">
        <v>38</v>
      </c>
      <c r="G2008" t="s">
        <v>30</v>
      </c>
      <c r="H2008">
        <v>3</v>
      </c>
      <c r="I2008">
        <v>41.883200000000002</v>
      </c>
      <c r="J2008" t="s">
        <v>271</v>
      </c>
      <c r="K2008">
        <v>9206</v>
      </c>
      <c r="L2008">
        <v>9207</v>
      </c>
      <c r="M2008" t="str">
        <f t="shared" si="217"/>
        <v>Dog100OverACSR</v>
      </c>
      <c r="N2008" t="str">
        <f>+VLOOKUP(M2008,LineCode!$E:$F,2,0)</f>
        <v>3p_11kV_100_ACSR_Al_o</v>
      </c>
      <c r="R2008" t="s">
        <v>296</v>
      </c>
      <c r="S2008" t="str">
        <f t="shared" si="218"/>
        <v>Line.line_LUB_9206_9207</v>
      </c>
      <c r="T2008" t="str">
        <f t="shared" si="219"/>
        <v>Bus1=9206</v>
      </c>
      <c r="U2008" t="str">
        <f t="shared" si="220"/>
        <v>Bus2=9207</v>
      </c>
      <c r="V2008" t="str">
        <f t="shared" si="221"/>
        <v>phases=3</v>
      </c>
      <c r="W2008" t="str">
        <f t="shared" si="222"/>
        <v>Linecode=3p_11kV_100_ACSR_Al_o</v>
      </c>
      <c r="X2008" t="str">
        <f t="shared" si="223"/>
        <v>Length=41.8832</v>
      </c>
      <c r="Y2008" t="s">
        <v>307</v>
      </c>
    </row>
    <row r="2009" spans="1:25" x14ac:dyDescent="0.25">
      <c r="A2009" t="s">
        <v>47</v>
      </c>
      <c r="B2009">
        <v>11</v>
      </c>
      <c r="C2009" t="s">
        <v>37</v>
      </c>
      <c r="D2009">
        <v>100</v>
      </c>
      <c r="E2009" t="s">
        <v>27</v>
      </c>
      <c r="F2009" t="s">
        <v>38</v>
      </c>
      <c r="G2009" t="s">
        <v>30</v>
      </c>
      <c r="H2009">
        <v>3</v>
      </c>
      <c r="I2009">
        <v>42.2851</v>
      </c>
      <c r="J2009" t="s">
        <v>271</v>
      </c>
      <c r="K2009">
        <v>9209</v>
      </c>
      <c r="L2009">
        <v>9208</v>
      </c>
      <c r="M2009" t="str">
        <f t="shared" si="217"/>
        <v>Dog100OverACSR</v>
      </c>
      <c r="N2009" t="str">
        <f>+VLOOKUP(M2009,LineCode!$E:$F,2,0)</f>
        <v>3p_11kV_100_ACSR_Al_o</v>
      </c>
      <c r="R2009" t="s">
        <v>296</v>
      </c>
      <c r="S2009" t="str">
        <f t="shared" si="218"/>
        <v>Line.line_LUB_9209_9208</v>
      </c>
      <c r="T2009" t="str">
        <f t="shared" si="219"/>
        <v>Bus1=9209</v>
      </c>
      <c r="U2009" t="str">
        <f t="shared" si="220"/>
        <v>Bus2=9208</v>
      </c>
      <c r="V2009" t="str">
        <f t="shared" si="221"/>
        <v>phases=3</v>
      </c>
      <c r="W2009" t="str">
        <f t="shared" si="222"/>
        <v>Linecode=3p_11kV_100_ACSR_Al_o</v>
      </c>
      <c r="X2009" t="str">
        <f t="shared" si="223"/>
        <v>Length=42.2851</v>
      </c>
      <c r="Y2009" t="s">
        <v>307</v>
      </c>
    </row>
    <row r="2010" spans="1:25" x14ac:dyDescent="0.25">
      <c r="A2010" t="s">
        <v>47</v>
      </c>
      <c r="B2010">
        <v>11</v>
      </c>
      <c r="C2010" t="s">
        <v>37</v>
      </c>
      <c r="D2010">
        <v>100</v>
      </c>
      <c r="E2010" t="s">
        <v>27</v>
      </c>
      <c r="F2010" t="s">
        <v>38</v>
      </c>
      <c r="G2010" t="s">
        <v>30</v>
      </c>
      <c r="H2010">
        <v>3</v>
      </c>
      <c r="I2010">
        <v>8.3874399999999998</v>
      </c>
      <c r="J2010" t="s">
        <v>271</v>
      </c>
      <c r="K2010">
        <v>9209</v>
      </c>
      <c r="L2010">
        <v>9210</v>
      </c>
      <c r="M2010" t="str">
        <f t="shared" si="217"/>
        <v>Dog100OverACSR</v>
      </c>
      <c r="N2010" t="str">
        <f>+VLOOKUP(M2010,LineCode!$E:$F,2,0)</f>
        <v>3p_11kV_100_ACSR_Al_o</v>
      </c>
      <c r="R2010" t="s">
        <v>296</v>
      </c>
      <c r="S2010" t="str">
        <f t="shared" si="218"/>
        <v>Line.line_LUB_9209_9210</v>
      </c>
      <c r="T2010" t="str">
        <f t="shared" si="219"/>
        <v>Bus1=9209</v>
      </c>
      <c r="U2010" t="str">
        <f t="shared" si="220"/>
        <v>Bus2=9210</v>
      </c>
      <c r="V2010" t="str">
        <f t="shared" si="221"/>
        <v>phases=3</v>
      </c>
      <c r="W2010" t="str">
        <f t="shared" si="222"/>
        <v>Linecode=3p_11kV_100_ACSR_Al_o</v>
      </c>
      <c r="X2010" t="str">
        <f t="shared" si="223"/>
        <v>Length=8.38744</v>
      </c>
      <c r="Y2010" t="s">
        <v>307</v>
      </c>
    </row>
    <row r="2011" spans="1:25" x14ac:dyDescent="0.25">
      <c r="A2011" t="s">
        <v>47</v>
      </c>
      <c r="B2011">
        <v>11</v>
      </c>
      <c r="C2011" t="s">
        <v>37</v>
      </c>
      <c r="D2011">
        <v>100</v>
      </c>
      <c r="E2011" t="s">
        <v>27</v>
      </c>
      <c r="F2011" t="s">
        <v>38</v>
      </c>
      <c r="G2011" t="s">
        <v>30</v>
      </c>
      <c r="H2011">
        <v>3</v>
      </c>
      <c r="I2011">
        <v>25.433399999999999</v>
      </c>
      <c r="J2011" t="s">
        <v>271</v>
      </c>
      <c r="K2011">
        <v>9210</v>
      </c>
      <c r="L2011">
        <v>9211</v>
      </c>
      <c r="M2011" t="str">
        <f t="shared" si="217"/>
        <v>Dog100OverACSR</v>
      </c>
      <c r="N2011" t="str">
        <f>+VLOOKUP(M2011,LineCode!$E:$F,2,0)</f>
        <v>3p_11kV_100_ACSR_Al_o</v>
      </c>
      <c r="R2011" t="s">
        <v>296</v>
      </c>
      <c r="S2011" t="str">
        <f t="shared" si="218"/>
        <v>Line.line_LUB_9210_9211</v>
      </c>
      <c r="T2011" t="str">
        <f t="shared" si="219"/>
        <v>Bus1=9210</v>
      </c>
      <c r="U2011" t="str">
        <f t="shared" si="220"/>
        <v>Bus2=9211</v>
      </c>
      <c r="V2011" t="str">
        <f t="shared" si="221"/>
        <v>phases=3</v>
      </c>
      <c r="W2011" t="str">
        <f t="shared" si="222"/>
        <v>Linecode=3p_11kV_100_ACSR_Al_o</v>
      </c>
      <c r="X2011" t="str">
        <f t="shared" si="223"/>
        <v>Length=25.4334</v>
      </c>
      <c r="Y2011" t="s">
        <v>307</v>
      </c>
    </row>
    <row r="2012" spans="1:25" x14ac:dyDescent="0.25">
      <c r="A2012" t="s">
        <v>47</v>
      </c>
      <c r="B2012">
        <v>11</v>
      </c>
      <c r="C2012" t="s">
        <v>37</v>
      </c>
      <c r="D2012">
        <v>100</v>
      </c>
      <c r="E2012" t="s">
        <v>27</v>
      </c>
      <c r="F2012" t="s">
        <v>38</v>
      </c>
      <c r="G2012" t="s">
        <v>30</v>
      </c>
      <c r="H2012">
        <v>3</v>
      </c>
      <c r="I2012">
        <v>11.127800000000001</v>
      </c>
      <c r="J2012" t="s">
        <v>271</v>
      </c>
      <c r="K2012">
        <v>9211</v>
      </c>
      <c r="L2012">
        <v>9212</v>
      </c>
      <c r="M2012" t="str">
        <f t="shared" si="217"/>
        <v>Dog100OverACSR</v>
      </c>
      <c r="N2012" t="str">
        <f>+VLOOKUP(M2012,LineCode!$E:$F,2,0)</f>
        <v>3p_11kV_100_ACSR_Al_o</v>
      </c>
      <c r="R2012" t="s">
        <v>296</v>
      </c>
      <c r="S2012" t="str">
        <f t="shared" si="218"/>
        <v>Line.line_LUB_9211_9212</v>
      </c>
      <c r="T2012" t="str">
        <f t="shared" si="219"/>
        <v>Bus1=9211</v>
      </c>
      <c r="U2012" t="str">
        <f t="shared" si="220"/>
        <v>Bus2=9212</v>
      </c>
      <c r="V2012" t="str">
        <f t="shared" si="221"/>
        <v>phases=3</v>
      </c>
      <c r="W2012" t="str">
        <f t="shared" si="222"/>
        <v>Linecode=3p_11kV_100_ACSR_Al_o</v>
      </c>
      <c r="X2012" t="str">
        <f t="shared" si="223"/>
        <v>Length=11.1278</v>
      </c>
      <c r="Y2012" t="s">
        <v>307</v>
      </c>
    </row>
    <row r="2013" spans="1:25" x14ac:dyDescent="0.25">
      <c r="A2013" t="s">
        <v>47</v>
      </c>
      <c r="B2013">
        <v>11</v>
      </c>
      <c r="C2013" t="s">
        <v>37</v>
      </c>
      <c r="D2013">
        <v>100</v>
      </c>
      <c r="E2013" t="s">
        <v>27</v>
      </c>
      <c r="F2013" t="s">
        <v>38</v>
      </c>
      <c r="G2013" t="s">
        <v>30</v>
      </c>
      <c r="H2013">
        <v>3</v>
      </c>
      <c r="I2013">
        <v>32.8018</v>
      </c>
      <c r="J2013" t="s">
        <v>271</v>
      </c>
      <c r="K2013">
        <v>9212</v>
      </c>
      <c r="L2013">
        <v>9213</v>
      </c>
      <c r="M2013" t="str">
        <f t="shared" si="217"/>
        <v>Dog100OverACSR</v>
      </c>
      <c r="N2013" t="str">
        <f>+VLOOKUP(M2013,LineCode!$E:$F,2,0)</f>
        <v>3p_11kV_100_ACSR_Al_o</v>
      </c>
      <c r="R2013" t="s">
        <v>296</v>
      </c>
      <c r="S2013" t="str">
        <f t="shared" si="218"/>
        <v>Line.line_LUB_9212_9213</v>
      </c>
      <c r="T2013" t="str">
        <f t="shared" si="219"/>
        <v>Bus1=9212</v>
      </c>
      <c r="U2013" t="str">
        <f t="shared" si="220"/>
        <v>Bus2=9213</v>
      </c>
      <c r="V2013" t="str">
        <f t="shared" si="221"/>
        <v>phases=3</v>
      </c>
      <c r="W2013" t="str">
        <f t="shared" si="222"/>
        <v>Linecode=3p_11kV_100_ACSR_Al_o</v>
      </c>
      <c r="X2013" t="str">
        <f t="shared" si="223"/>
        <v>Length=32.8018</v>
      </c>
      <c r="Y2013" t="s">
        <v>307</v>
      </c>
    </row>
    <row r="2014" spans="1:25" x14ac:dyDescent="0.25">
      <c r="A2014" t="s">
        <v>47</v>
      </c>
      <c r="B2014">
        <v>11</v>
      </c>
      <c r="C2014" t="s">
        <v>37</v>
      </c>
      <c r="D2014">
        <v>100</v>
      </c>
      <c r="E2014" t="s">
        <v>27</v>
      </c>
      <c r="F2014" t="s">
        <v>38</v>
      </c>
      <c r="G2014" t="s">
        <v>30</v>
      </c>
      <c r="H2014">
        <v>3</v>
      </c>
      <c r="I2014">
        <v>26.724</v>
      </c>
      <c r="J2014" t="s">
        <v>271</v>
      </c>
      <c r="K2014">
        <v>9213</v>
      </c>
      <c r="L2014">
        <v>9214</v>
      </c>
      <c r="M2014" t="str">
        <f t="shared" si="217"/>
        <v>Dog100OverACSR</v>
      </c>
      <c r="N2014" t="str">
        <f>+VLOOKUP(M2014,LineCode!$E:$F,2,0)</f>
        <v>3p_11kV_100_ACSR_Al_o</v>
      </c>
      <c r="R2014" t="s">
        <v>296</v>
      </c>
      <c r="S2014" t="str">
        <f t="shared" si="218"/>
        <v>Line.line_LUB_9213_9214</v>
      </c>
      <c r="T2014" t="str">
        <f t="shared" si="219"/>
        <v>Bus1=9213</v>
      </c>
      <c r="U2014" t="str">
        <f t="shared" si="220"/>
        <v>Bus2=9214</v>
      </c>
      <c r="V2014" t="str">
        <f t="shared" si="221"/>
        <v>phases=3</v>
      </c>
      <c r="W2014" t="str">
        <f t="shared" si="222"/>
        <v>Linecode=3p_11kV_100_ACSR_Al_o</v>
      </c>
      <c r="X2014" t="str">
        <f t="shared" si="223"/>
        <v>Length=26.724</v>
      </c>
      <c r="Y2014" t="s">
        <v>307</v>
      </c>
    </row>
    <row r="2015" spans="1:25" x14ac:dyDescent="0.25">
      <c r="A2015" t="s">
        <v>47</v>
      </c>
      <c r="B2015">
        <v>11</v>
      </c>
      <c r="C2015" t="s">
        <v>37</v>
      </c>
      <c r="D2015">
        <v>100</v>
      </c>
      <c r="E2015" t="s">
        <v>27</v>
      </c>
      <c r="F2015" t="s">
        <v>38</v>
      </c>
      <c r="G2015" t="s">
        <v>30</v>
      </c>
      <c r="H2015">
        <v>3</v>
      </c>
      <c r="I2015">
        <v>69.084299999999999</v>
      </c>
      <c r="J2015" t="s">
        <v>271</v>
      </c>
      <c r="K2015">
        <v>9215</v>
      </c>
      <c r="L2015">
        <v>9216</v>
      </c>
      <c r="M2015" t="str">
        <f t="shared" si="217"/>
        <v>Dog100OverACSR</v>
      </c>
      <c r="N2015" t="str">
        <f>+VLOOKUP(M2015,LineCode!$E:$F,2,0)</f>
        <v>3p_11kV_100_ACSR_Al_o</v>
      </c>
      <c r="R2015" t="s">
        <v>296</v>
      </c>
      <c r="S2015" t="str">
        <f t="shared" si="218"/>
        <v>Line.line_LUB_9215_9216</v>
      </c>
      <c r="T2015" t="str">
        <f t="shared" si="219"/>
        <v>Bus1=9215</v>
      </c>
      <c r="U2015" t="str">
        <f t="shared" si="220"/>
        <v>Bus2=9216</v>
      </c>
      <c r="V2015" t="str">
        <f t="shared" si="221"/>
        <v>phases=3</v>
      </c>
      <c r="W2015" t="str">
        <f t="shared" si="222"/>
        <v>Linecode=3p_11kV_100_ACSR_Al_o</v>
      </c>
      <c r="X2015" t="str">
        <f t="shared" si="223"/>
        <v>Length=69.0843</v>
      </c>
      <c r="Y2015" t="s">
        <v>307</v>
      </c>
    </row>
    <row r="2016" spans="1:25" x14ac:dyDescent="0.25">
      <c r="A2016" t="s">
        <v>47</v>
      </c>
      <c r="B2016">
        <v>11</v>
      </c>
      <c r="C2016" t="s">
        <v>37</v>
      </c>
      <c r="D2016">
        <v>100</v>
      </c>
      <c r="E2016" t="s">
        <v>27</v>
      </c>
      <c r="F2016" t="s">
        <v>38</v>
      </c>
      <c r="G2016" t="s">
        <v>30</v>
      </c>
      <c r="H2016">
        <v>3</v>
      </c>
      <c r="I2016">
        <v>56.903700000000001</v>
      </c>
      <c r="J2016" t="s">
        <v>271</v>
      </c>
      <c r="K2016">
        <v>9216</v>
      </c>
      <c r="L2016">
        <v>9217</v>
      </c>
      <c r="M2016" t="str">
        <f t="shared" si="217"/>
        <v>Dog100OverACSR</v>
      </c>
      <c r="N2016" t="str">
        <f>+VLOOKUP(M2016,LineCode!$E:$F,2,0)</f>
        <v>3p_11kV_100_ACSR_Al_o</v>
      </c>
      <c r="R2016" t="s">
        <v>296</v>
      </c>
      <c r="S2016" t="str">
        <f t="shared" si="218"/>
        <v>Line.line_LUB_9216_9217</v>
      </c>
      <c r="T2016" t="str">
        <f t="shared" si="219"/>
        <v>Bus1=9216</v>
      </c>
      <c r="U2016" t="str">
        <f t="shared" si="220"/>
        <v>Bus2=9217</v>
      </c>
      <c r="V2016" t="str">
        <f t="shared" si="221"/>
        <v>phases=3</v>
      </c>
      <c r="W2016" t="str">
        <f t="shared" si="222"/>
        <v>Linecode=3p_11kV_100_ACSR_Al_o</v>
      </c>
      <c r="X2016" t="str">
        <f t="shared" si="223"/>
        <v>Length=56.9037</v>
      </c>
      <c r="Y2016" t="s">
        <v>307</v>
      </c>
    </row>
    <row r="2017" spans="1:25" x14ac:dyDescent="0.25">
      <c r="A2017" t="s">
        <v>47</v>
      </c>
      <c r="B2017">
        <v>11</v>
      </c>
      <c r="C2017" t="s">
        <v>37</v>
      </c>
      <c r="D2017">
        <v>100</v>
      </c>
      <c r="E2017" t="s">
        <v>27</v>
      </c>
      <c r="F2017" t="s">
        <v>38</v>
      </c>
      <c r="G2017" t="s">
        <v>30</v>
      </c>
      <c r="H2017">
        <v>3</v>
      </c>
      <c r="I2017">
        <v>14.896699999999999</v>
      </c>
      <c r="J2017" t="s">
        <v>271</v>
      </c>
      <c r="K2017">
        <v>9217</v>
      </c>
      <c r="L2017">
        <v>9218</v>
      </c>
      <c r="M2017" t="str">
        <f t="shared" si="217"/>
        <v>Dog100OverACSR</v>
      </c>
      <c r="N2017" t="str">
        <f>+VLOOKUP(M2017,LineCode!$E:$F,2,0)</f>
        <v>3p_11kV_100_ACSR_Al_o</v>
      </c>
      <c r="R2017" t="s">
        <v>296</v>
      </c>
      <c r="S2017" t="str">
        <f t="shared" si="218"/>
        <v>Line.line_LUB_9217_9218</v>
      </c>
      <c r="T2017" t="str">
        <f t="shared" si="219"/>
        <v>Bus1=9217</v>
      </c>
      <c r="U2017" t="str">
        <f t="shared" si="220"/>
        <v>Bus2=9218</v>
      </c>
      <c r="V2017" t="str">
        <f t="shared" si="221"/>
        <v>phases=3</v>
      </c>
      <c r="W2017" t="str">
        <f t="shared" si="222"/>
        <v>Linecode=3p_11kV_100_ACSR_Al_o</v>
      </c>
      <c r="X2017" t="str">
        <f t="shared" si="223"/>
        <v>Length=14.8967</v>
      </c>
      <c r="Y2017" t="s">
        <v>307</v>
      </c>
    </row>
    <row r="2018" spans="1:25" x14ac:dyDescent="0.25">
      <c r="A2018" t="s">
        <v>47</v>
      </c>
      <c r="B2018">
        <v>11</v>
      </c>
      <c r="C2018" t="s">
        <v>37</v>
      </c>
      <c r="D2018">
        <v>100</v>
      </c>
      <c r="E2018" t="s">
        <v>27</v>
      </c>
      <c r="F2018" t="s">
        <v>38</v>
      </c>
      <c r="G2018" t="s">
        <v>30</v>
      </c>
      <c r="H2018">
        <v>3</v>
      </c>
      <c r="I2018">
        <v>51.329799999999999</v>
      </c>
      <c r="J2018" t="s">
        <v>271</v>
      </c>
      <c r="K2018">
        <v>9218</v>
      </c>
      <c r="L2018">
        <v>9219</v>
      </c>
      <c r="M2018" t="str">
        <f t="shared" si="217"/>
        <v>Dog100OverACSR</v>
      </c>
      <c r="N2018" t="str">
        <f>+VLOOKUP(M2018,LineCode!$E:$F,2,0)</f>
        <v>3p_11kV_100_ACSR_Al_o</v>
      </c>
      <c r="R2018" t="s">
        <v>296</v>
      </c>
      <c r="S2018" t="str">
        <f t="shared" si="218"/>
        <v>Line.line_LUB_9218_9219</v>
      </c>
      <c r="T2018" t="str">
        <f t="shared" si="219"/>
        <v>Bus1=9218</v>
      </c>
      <c r="U2018" t="str">
        <f t="shared" si="220"/>
        <v>Bus2=9219</v>
      </c>
      <c r="V2018" t="str">
        <f t="shared" si="221"/>
        <v>phases=3</v>
      </c>
      <c r="W2018" t="str">
        <f t="shared" si="222"/>
        <v>Linecode=3p_11kV_100_ACSR_Al_o</v>
      </c>
      <c r="X2018" t="str">
        <f t="shared" si="223"/>
        <v>Length=51.3298</v>
      </c>
      <c r="Y2018" t="s">
        <v>307</v>
      </c>
    </row>
    <row r="2019" spans="1:25" x14ac:dyDescent="0.25">
      <c r="A2019" t="s">
        <v>47</v>
      </c>
      <c r="B2019">
        <v>11</v>
      </c>
      <c r="C2019" t="s">
        <v>37</v>
      </c>
      <c r="D2019">
        <v>100</v>
      </c>
      <c r="E2019" t="s">
        <v>27</v>
      </c>
      <c r="F2019" t="s">
        <v>38</v>
      </c>
      <c r="G2019" t="s">
        <v>30</v>
      </c>
      <c r="H2019">
        <v>3</v>
      </c>
      <c r="I2019">
        <v>123.133</v>
      </c>
      <c r="J2019" t="s">
        <v>271</v>
      </c>
      <c r="K2019">
        <v>9219</v>
      </c>
      <c r="L2019">
        <v>9220</v>
      </c>
      <c r="M2019" t="str">
        <f t="shared" si="217"/>
        <v>Dog100OverACSR</v>
      </c>
      <c r="N2019" t="str">
        <f>+VLOOKUP(M2019,LineCode!$E:$F,2,0)</f>
        <v>3p_11kV_100_ACSR_Al_o</v>
      </c>
      <c r="R2019" t="s">
        <v>296</v>
      </c>
      <c r="S2019" t="str">
        <f t="shared" si="218"/>
        <v>Line.line_LUB_9219_9220</v>
      </c>
      <c r="T2019" t="str">
        <f t="shared" si="219"/>
        <v>Bus1=9219</v>
      </c>
      <c r="U2019" t="str">
        <f t="shared" si="220"/>
        <v>Bus2=9220</v>
      </c>
      <c r="V2019" t="str">
        <f t="shared" si="221"/>
        <v>phases=3</v>
      </c>
      <c r="W2019" t="str">
        <f t="shared" si="222"/>
        <v>Linecode=3p_11kV_100_ACSR_Al_o</v>
      </c>
      <c r="X2019" t="str">
        <f t="shared" si="223"/>
        <v>Length=123.133</v>
      </c>
      <c r="Y2019" t="s">
        <v>307</v>
      </c>
    </row>
    <row r="2020" spans="1:25" x14ac:dyDescent="0.25">
      <c r="A2020" t="s">
        <v>47</v>
      </c>
      <c r="B2020">
        <v>11</v>
      </c>
      <c r="C2020" t="s">
        <v>37</v>
      </c>
      <c r="D2020">
        <v>100</v>
      </c>
      <c r="E2020" t="s">
        <v>27</v>
      </c>
      <c r="F2020" t="s">
        <v>38</v>
      </c>
      <c r="G2020" t="s">
        <v>30</v>
      </c>
      <c r="H2020">
        <v>3</v>
      </c>
      <c r="I2020">
        <v>37.078600000000002</v>
      </c>
      <c r="J2020" t="s">
        <v>271</v>
      </c>
      <c r="K2020">
        <v>9220</v>
      </c>
      <c r="L2020">
        <v>9221</v>
      </c>
      <c r="M2020" t="str">
        <f t="shared" si="217"/>
        <v>Dog100OverACSR</v>
      </c>
      <c r="N2020" t="str">
        <f>+VLOOKUP(M2020,LineCode!$E:$F,2,0)</f>
        <v>3p_11kV_100_ACSR_Al_o</v>
      </c>
      <c r="R2020" t="s">
        <v>296</v>
      </c>
      <c r="S2020" t="str">
        <f t="shared" si="218"/>
        <v>Line.line_LUB_9220_9221</v>
      </c>
      <c r="T2020" t="str">
        <f t="shared" si="219"/>
        <v>Bus1=9220</v>
      </c>
      <c r="U2020" t="str">
        <f t="shared" si="220"/>
        <v>Bus2=9221</v>
      </c>
      <c r="V2020" t="str">
        <f t="shared" si="221"/>
        <v>phases=3</v>
      </c>
      <c r="W2020" t="str">
        <f t="shared" si="222"/>
        <v>Linecode=3p_11kV_100_ACSR_Al_o</v>
      </c>
      <c r="X2020" t="str">
        <f t="shared" si="223"/>
        <v>Length=37.0786</v>
      </c>
      <c r="Y2020" t="s">
        <v>307</v>
      </c>
    </row>
    <row r="2021" spans="1:25" x14ac:dyDescent="0.25">
      <c r="A2021" t="s">
        <v>47</v>
      </c>
      <c r="B2021">
        <v>11</v>
      </c>
      <c r="C2021" t="s">
        <v>37</v>
      </c>
      <c r="D2021">
        <v>100</v>
      </c>
      <c r="E2021" t="s">
        <v>27</v>
      </c>
      <c r="F2021" t="s">
        <v>38</v>
      </c>
      <c r="G2021" t="s">
        <v>30</v>
      </c>
      <c r="H2021">
        <v>3</v>
      </c>
      <c r="I2021">
        <v>46.596600000000002</v>
      </c>
      <c r="J2021" t="s">
        <v>271</v>
      </c>
      <c r="K2021">
        <v>9221</v>
      </c>
      <c r="L2021">
        <v>9222</v>
      </c>
      <c r="M2021" t="str">
        <f t="shared" si="217"/>
        <v>Dog100OverACSR</v>
      </c>
      <c r="N2021" t="str">
        <f>+VLOOKUP(M2021,LineCode!$E:$F,2,0)</f>
        <v>3p_11kV_100_ACSR_Al_o</v>
      </c>
      <c r="R2021" t="s">
        <v>296</v>
      </c>
      <c r="S2021" t="str">
        <f t="shared" si="218"/>
        <v>Line.line_LUB_9221_9222</v>
      </c>
      <c r="T2021" t="str">
        <f t="shared" si="219"/>
        <v>Bus1=9221</v>
      </c>
      <c r="U2021" t="str">
        <f t="shared" si="220"/>
        <v>Bus2=9222</v>
      </c>
      <c r="V2021" t="str">
        <f t="shared" si="221"/>
        <v>phases=3</v>
      </c>
      <c r="W2021" t="str">
        <f t="shared" si="222"/>
        <v>Linecode=3p_11kV_100_ACSR_Al_o</v>
      </c>
      <c r="X2021" t="str">
        <f t="shared" si="223"/>
        <v>Length=46.5966</v>
      </c>
      <c r="Y2021" t="s">
        <v>307</v>
      </c>
    </row>
    <row r="2022" spans="1:25" x14ac:dyDescent="0.25">
      <c r="A2022" t="s">
        <v>47</v>
      </c>
      <c r="B2022">
        <v>11</v>
      </c>
      <c r="C2022" t="s">
        <v>37</v>
      </c>
      <c r="D2022">
        <v>100</v>
      </c>
      <c r="E2022" t="s">
        <v>27</v>
      </c>
      <c r="F2022" t="s">
        <v>38</v>
      </c>
      <c r="G2022" t="s">
        <v>30</v>
      </c>
      <c r="H2022">
        <v>3</v>
      </c>
      <c r="I2022">
        <v>57.634999999999998</v>
      </c>
      <c r="J2022" t="s">
        <v>271</v>
      </c>
      <c r="K2022">
        <v>9222</v>
      </c>
      <c r="L2022">
        <v>9223</v>
      </c>
      <c r="M2022" t="str">
        <f t="shared" si="217"/>
        <v>Dog100OverACSR</v>
      </c>
      <c r="N2022" t="str">
        <f>+VLOOKUP(M2022,LineCode!$E:$F,2,0)</f>
        <v>3p_11kV_100_ACSR_Al_o</v>
      </c>
      <c r="R2022" t="s">
        <v>296</v>
      </c>
      <c r="S2022" t="str">
        <f t="shared" si="218"/>
        <v>Line.line_LUB_9222_9223</v>
      </c>
      <c r="T2022" t="str">
        <f t="shared" si="219"/>
        <v>Bus1=9222</v>
      </c>
      <c r="U2022" t="str">
        <f t="shared" si="220"/>
        <v>Bus2=9223</v>
      </c>
      <c r="V2022" t="str">
        <f t="shared" si="221"/>
        <v>phases=3</v>
      </c>
      <c r="W2022" t="str">
        <f t="shared" si="222"/>
        <v>Linecode=3p_11kV_100_ACSR_Al_o</v>
      </c>
      <c r="X2022" t="str">
        <f t="shared" si="223"/>
        <v>Length=57.635</v>
      </c>
      <c r="Y2022" t="s">
        <v>307</v>
      </c>
    </row>
    <row r="2023" spans="1:25" x14ac:dyDescent="0.25">
      <c r="A2023" t="s">
        <v>47</v>
      </c>
      <c r="B2023">
        <v>11</v>
      </c>
      <c r="C2023" t="s">
        <v>37</v>
      </c>
      <c r="D2023">
        <v>100</v>
      </c>
      <c r="E2023" t="s">
        <v>27</v>
      </c>
      <c r="F2023" t="s">
        <v>38</v>
      </c>
      <c r="G2023" t="s">
        <v>30</v>
      </c>
      <c r="H2023">
        <v>3</v>
      </c>
      <c r="I2023">
        <v>55.603700000000003</v>
      </c>
      <c r="J2023" t="s">
        <v>271</v>
      </c>
      <c r="K2023">
        <v>9223</v>
      </c>
      <c r="L2023">
        <v>9224</v>
      </c>
      <c r="M2023" t="str">
        <f t="shared" si="217"/>
        <v>Dog100OverACSR</v>
      </c>
      <c r="N2023" t="str">
        <f>+VLOOKUP(M2023,LineCode!$E:$F,2,0)</f>
        <v>3p_11kV_100_ACSR_Al_o</v>
      </c>
      <c r="R2023" t="s">
        <v>296</v>
      </c>
      <c r="S2023" t="str">
        <f t="shared" si="218"/>
        <v>Line.line_LUB_9223_9224</v>
      </c>
      <c r="T2023" t="str">
        <f t="shared" si="219"/>
        <v>Bus1=9223</v>
      </c>
      <c r="U2023" t="str">
        <f t="shared" si="220"/>
        <v>Bus2=9224</v>
      </c>
      <c r="V2023" t="str">
        <f t="shared" si="221"/>
        <v>phases=3</v>
      </c>
      <c r="W2023" t="str">
        <f t="shared" si="222"/>
        <v>Linecode=3p_11kV_100_ACSR_Al_o</v>
      </c>
      <c r="X2023" t="str">
        <f t="shared" si="223"/>
        <v>Length=55.6037</v>
      </c>
      <c r="Y2023" t="s">
        <v>307</v>
      </c>
    </row>
    <row r="2024" spans="1:25" x14ac:dyDescent="0.25">
      <c r="A2024" t="s">
        <v>47</v>
      </c>
      <c r="B2024">
        <v>11</v>
      </c>
      <c r="C2024" t="s">
        <v>37</v>
      </c>
      <c r="D2024">
        <v>100</v>
      </c>
      <c r="E2024" t="s">
        <v>27</v>
      </c>
      <c r="F2024" t="s">
        <v>38</v>
      </c>
      <c r="G2024" t="s">
        <v>30</v>
      </c>
      <c r="H2024">
        <v>3</v>
      </c>
      <c r="I2024">
        <v>181.10400000000001</v>
      </c>
      <c r="J2024" t="s">
        <v>271</v>
      </c>
      <c r="K2024">
        <v>9224</v>
      </c>
      <c r="L2024">
        <v>9225</v>
      </c>
      <c r="M2024" t="str">
        <f t="shared" si="217"/>
        <v>Dog100OverACSR</v>
      </c>
      <c r="N2024" t="str">
        <f>+VLOOKUP(M2024,LineCode!$E:$F,2,0)</f>
        <v>3p_11kV_100_ACSR_Al_o</v>
      </c>
      <c r="R2024" t="s">
        <v>296</v>
      </c>
      <c r="S2024" t="str">
        <f t="shared" si="218"/>
        <v>Line.line_LUB_9224_9225</v>
      </c>
      <c r="T2024" t="str">
        <f t="shared" si="219"/>
        <v>Bus1=9224</v>
      </c>
      <c r="U2024" t="str">
        <f t="shared" si="220"/>
        <v>Bus2=9225</v>
      </c>
      <c r="V2024" t="str">
        <f t="shared" si="221"/>
        <v>phases=3</v>
      </c>
      <c r="W2024" t="str">
        <f t="shared" si="222"/>
        <v>Linecode=3p_11kV_100_ACSR_Al_o</v>
      </c>
      <c r="X2024" t="str">
        <f t="shared" si="223"/>
        <v>Length=181.104</v>
      </c>
      <c r="Y2024" t="s">
        <v>307</v>
      </c>
    </row>
    <row r="2025" spans="1:25" x14ac:dyDescent="0.25">
      <c r="A2025" t="s">
        <v>47</v>
      </c>
      <c r="B2025">
        <v>11</v>
      </c>
      <c r="C2025" t="s">
        <v>37</v>
      </c>
      <c r="D2025">
        <v>100</v>
      </c>
      <c r="E2025" t="s">
        <v>27</v>
      </c>
      <c r="F2025" t="s">
        <v>38</v>
      </c>
      <c r="G2025" t="s">
        <v>30</v>
      </c>
      <c r="H2025">
        <v>3</v>
      </c>
      <c r="I2025">
        <v>45.414900000000003</v>
      </c>
      <c r="J2025" t="s">
        <v>271</v>
      </c>
      <c r="K2025">
        <v>9225</v>
      </c>
      <c r="L2025">
        <v>9226</v>
      </c>
      <c r="M2025" t="str">
        <f t="shared" si="217"/>
        <v>Dog100OverACSR</v>
      </c>
      <c r="N2025" t="str">
        <f>+VLOOKUP(M2025,LineCode!$E:$F,2,0)</f>
        <v>3p_11kV_100_ACSR_Al_o</v>
      </c>
      <c r="R2025" t="s">
        <v>296</v>
      </c>
      <c r="S2025" t="str">
        <f t="shared" si="218"/>
        <v>Line.line_LUB_9225_9226</v>
      </c>
      <c r="T2025" t="str">
        <f t="shared" si="219"/>
        <v>Bus1=9225</v>
      </c>
      <c r="U2025" t="str">
        <f t="shared" si="220"/>
        <v>Bus2=9226</v>
      </c>
      <c r="V2025" t="str">
        <f t="shared" si="221"/>
        <v>phases=3</v>
      </c>
      <c r="W2025" t="str">
        <f t="shared" si="222"/>
        <v>Linecode=3p_11kV_100_ACSR_Al_o</v>
      </c>
      <c r="X2025" t="str">
        <f t="shared" si="223"/>
        <v>Length=45.4149</v>
      </c>
      <c r="Y2025" t="s">
        <v>307</v>
      </c>
    </row>
    <row r="2026" spans="1:25" x14ac:dyDescent="0.25">
      <c r="A2026" t="s">
        <v>47</v>
      </c>
      <c r="B2026">
        <v>11</v>
      </c>
      <c r="C2026" t="s">
        <v>37</v>
      </c>
      <c r="D2026">
        <v>100</v>
      </c>
      <c r="E2026" t="s">
        <v>27</v>
      </c>
      <c r="F2026" t="s">
        <v>38</v>
      </c>
      <c r="G2026" t="s">
        <v>30</v>
      </c>
      <c r="H2026">
        <v>3</v>
      </c>
      <c r="I2026">
        <v>70.284400000000005</v>
      </c>
      <c r="J2026" t="s">
        <v>271</v>
      </c>
      <c r="K2026">
        <v>9226</v>
      </c>
      <c r="L2026">
        <v>9227</v>
      </c>
      <c r="M2026" t="str">
        <f t="shared" si="217"/>
        <v>Dog100OverACSR</v>
      </c>
      <c r="N2026" t="str">
        <f>+VLOOKUP(M2026,LineCode!$E:$F,2,0)</f>
        <v>3p_11kV_100_ACSR_Al_o</v>
      </c>
      <c r="R2026" t="s">
        <v>296</v>
      </c>
      <c r="S2026" t="str">
        <f t="shared" si="218"/>
        <v>Line.line_LUB_9226_9227</v>
      </c>
      <c r="T2026" t="str">
        <f t="shared" si="219"/>
        <v>Bus1=9226</v>
      </c>
      <c r="U2026" t="str">
        <f t="shared" si="220"/>
        <v>Bus2=9227</v>
      </c>
      <c r="V2026" t="str">
        <f t="shared" si="221"/>
        <v>phases=3</v>
      </c>
      <c r="W2026" t="str">
        <f t="shared" si="222"/>
        <v>Linecode=3p_11kV_100_ACSR_Al_o</v>
      </c>
      <c r="X2026" t="str">
        <f t="shared" si="223"/>
        <v>Length=70.2844</v>
      </c>
      <c r="Y2026" t="s">
        <v>307</v>
      </c>
    </row>
    <row r="2027" spans="1:25" x14ac:dyDescent="0.25">
      <c r="A2027" t="s">
        <v>47</v>
      </c>
      <c r="B2027">
        <v>11</v>
      </c>
      <c r="C2027" t="s">
        <v>37</v>
      </c>
      <c r="D2027">
        <v>100</v>
      </c>
      <c r="E2027" t="s">
        <v>27</v>
      </c>
      <c r="F2027" t="s">
        <v>38</v>
      </c>
      <c r="G2027" t="s">
        <v>30</v>
      </c>
      <c r="H2027">
        <v>3</v>
      </c>
      <c r="I2027">
        <v>111.759</v>
      </c>
      <c r="J2027" t="s">
        <v>271</v>
      </c>
      <c r="K2027">
        <v>9227</v>
      </c>
      <c r="L2027">
        <v>9228</v>
      </c>
      <c r="M2027" t="str">
        <f t="shared" si="217"/>
        <v>Dog100OverACSR</v>
      </c>
      <c r="N2027" t="str">
        <f>+VLOOKUP(M2027,LineCode!$E:$F,2,0)</f>
        <v>3p_11kV_100_ACSR_Al_o</v>
      </c>
      <c r="R2027" t="s">
        <v>296</v>
      </c>
      <c r="S2027" t="str">
        <f t="shared" si="218"/>
        <v>Line.line_LUB_9227_9228</v>
      </c>
      <c r="T2027" t="str">
        <f t="shared" si="219"/>
        <v>Bus1=9227</v>
      </c>
      <c r="U2027" t="str">
        <f t="shared" si="220"/>
        <v>Bus2=9228</v>
      </c>
      <c r="V2027" t="str">
        <f t="shared" si="221"/>
        <v>phases=3</v>
      </c>
      <c r="W2027" t="str">
        <f t="shared" si="222"/>
        <v>Linecode=3p_11kV_100_ACSR_Al_o</v>
      </c>
      <c r="X2027" t="str">
        <f t="shared" si="223"/>
        <v>Length=111.759</v>
      </c>
      <c r="Y2027" t="s">
        <v>307</v>
      </c>
    </row>
    <row r="2028" spans="1:25" x14ac:dyDescent="0.25">
      <c r="A2028" t="s">
        <v>47</v>
      </c>
      <c r="B2028">
        <v>11</v>
      </c>
      <c r="C2028" t="s">
        <v>37</v>
      </c>
      <c r="D2028">
        <v>100</v>
      </c>
      <c r="E2028" t="s">
        <v>27</v>
      </c>
      <c r="F2028" t="s">
        <v>38</v>
      </c>
      <c r="G2028" t="s">
        <v>30</v>
      </c>
      <c r="H2028">
        <v>3</v>
      </c>
      <c r="I2028">
        <v>190.59</v>
      </c>
      <c r="J2028" t="s">
        <v>271</v>
      </c>
      <c r="K2028">
        <v>9228</v>
      </c>
      <c r="L2028">
        <v>9229</v>
      </c>
      <c r="M2028" t="str">
        <f t="shared" si="217"/>
        <v>Dog100OverACSR</v>
      </c>
      <c r="N2028" t="str">
        <f>+VLOOKUP(M2028,LineCode!$E:$F,2,0)</f>
        <v>3p_11kV_100_ACSR_Al_o</v>
      </c>
      <c r="R2028" t="s">
        <v>296</v>
      </c>
      <c r="S2028" t="str">
        <f t="shared" si="218"/>
        <v>Line.line_LUB_9228_9229</v>
      </c>
      <c r="T2028" t="str">
        <f t="shared" si="219"/>
        <v>Bus1=9228</v>
      </c>
      <c r="U2028" t="str">
        <f t="shared" si="220"/>
        <v>Bus2=9229</v>
      </c>
      <c r="V2028" t="str">
        <f t="shared" si="221"/>
        <v>phases=3</v>
      </c>
      <c r="W2028" t="str">
        <f t="shared" si="222"/>
        <v>Linecode=3p_11kV_100_ACSR_Al_o</v>
      </c>
      <c r="X2028" t="str">
        <f t="shared" si="223"/>
        <v>Length=190.59</v>
      </c>
      <c r="Y2028" t="s">
        <v>307</v>
      </c>
    </row>
    <row r="2029" spans="1:25" x14ac:dyDescent="0.25">
      <c r="A2029" t="s">
        <v>47</v>
      </c>
      <c r="B2029">
        <v>11</v>
      </c>
      <c r="C2029" t="s">
        <v>37</v>
      </c>
      <c r="D2029">
        <v>100</v>
      </c>
      <c r="E2029" t="s">
        <v>27</v>
      </c>
      <c r="F2029" t="s">
        <v>38</v>
      </c>
      <c r="G2029" t="s">
        <v>30</v>
      </c>
      <c r="H2029">
        <v>3</v>
      </c>
      <c r="I2029">
        <v>119.221</v>
      </c>
      <c r="J2029" t="s">
        <v>271</v>
      </c>
      <c r="K2029">
        <v>9229</v>
      </c>
      <c r="L2029">
        <v>9230</v>
      </c>
      <c r="M2029" t="str">
        <f t="shared" si="217"/>
        <v>Dog100OverACSR</v>
      </c>
      <c r="N2029" t="str">
        <f>+VLOOKUP(M2029,LineCode!$E:$F,2,0)</f>
        <v>3p_11kV_100_ACSR_Al_o</v>
      </c>
      <c r="R2029" t="s">
        <v>296</v>
      </c>
      <c r="S2029" t="str">
        <f t="shared" si="218"/>
        <v>Line.line_LUB_9229_9230</v>
      </c>
      <c r="T2029" t="str">
        <f t="shared" si="219"/>
        <v>Bus1=9229</v>
      </c>
      <c r="U2029" t="str">
        <f t="shared" si="220"/>
        <v>Bus2=9230</v>
      </c>
      <c r="V2029" t="str">
        <f t="shared" si="221"/>
        <v>phases=3</v>
      </c>
      <c r="W2029" t="str">
        <f t="shared" si="222"/>
        <v>Linecode=3p_11kV_100_ACSR_Al_o</v>
      </c>
      <c r="X2029" t="str">
        <f t="shared" si="223"/>
        <v>Length=119.221</v>
      </c>
      <c r="Y2029" t="s">
        <v>307</v>
      </c>
    </row>
    <row r="2030" spans="1:25" x14ac:dyDescent="0.25">
      <c r="A2030" t="s">
        <v>47</v>
      </c>
      <c r="B2030">
        <v>11</v>
      </c>
      <c r="C2030" t="s">
        <v>37</v>
      </c>
      <c r="D2030">
        <v>100</v>
      </c>
      <c r="E2030" t="s">
        <v>27</v>
      </c>
      <c r="F2030" t="s">
        <v>38</v>
      </c>
      <c r="G2030" t="s">
        <v>30</v>
      </c>
      <c r="H2030">
        <v>3</v>
      </c>
      <c r="I2030">
        <v>123.318</v>
      </c>
      <c r="J2030" t="s">
        <v>271</v>
      </c>
      <c r="K2030">
        <v>9230</v>
      </c>
      <c r="L2030">
        <v>9231</v>
      </c>
      <c r="M2030" t="str">
        <f t="shared" si="217"/>
        <v>Dog100OverACSR</v>
      </c>
      <c r="N2030" t="str">
        <f>+VLOOKUP(M2030,LineCode!$E:$F,2,0)</f>
        <v>3p_11kV_100_ACSR_Al_o</v>
      </c>
      <c r="R2030" t="s">
        <v>296</v>
      </c>
      <c r="S2030" t="str">
        <f t="shared" si="218"/>
        <v>Line.line_LUB_9230_9231</v>
      </c>
      <c r="T2030" t="str">
        <f t="shared" si="219"/>
        <v>Bus1=9230</v>
      </c>
      <c r="U2030" t="str">
        <f t="shared" si="220"/>
        <v>Bus2=9231</v>
      </c>
      <c r="V2030" t="str">
        <f t="shared" si="221"/>
        <v>phases=3</v>
      </c>
      <c r="W2030" t="str">
        <f t="shared" si="222"/>
        <v>Linecode=3p_11kV_100_ACSR_Al_o</v>
      </c>
      <c r="X2030" t="str">
        <f t="shared" si="223"/>
        <v>Length=123.318</v>
      </c>
      <c r="Y2030" t="s">
        <v>307</v>
      </c>
    </row>
    <row r="2031" spans="1:25" x14ac:dyDescent="0.25">
      <c r="A2031" t="s">
        <v>47</v>
      </c>
      <c r="B2031">
        <v>11</v>
      </c>
      <c r="C2031" t="s">
        <v>37</v>
      </c>
      <c r="D2031">
        <v>100</v>
      </c>
      <c r="E2031" t="s">
        <v>27</v>
      </c>
      <c r="F2031" t="s">
        <v>38</v>
      </c>
      <c r="G2031" t="s">
        <v>30</v>
      </c>
      <c r="H2031">
        <v>3</v>
      </c>
      <c r="I2031">
        <v>156.005</v>
      </c>
      <c r="J2031" t="s">
        <v>271</v>
      </c>
      <c r="K2031">
        <v>9231</v>
      </c>
      <c r="L2031">
        <v>9232</v>
      </c>
      <c r="M2031" t="str">
        <f t="shared" si="217"/>
        <v>Dog100OverACSR</v>
      </c>
      <c r="N2031" t="str">
        <f>+VLOOKUP(M2031,LineCode!$E:$F,2,0)</f>
        <v>3p_11kV_100_ACSR_Al_o</v>
      </c>
      <c r="R2031" t="s">
        <v>296</v>
      </c>
      <c r="S2031" t="str">
        <f t="shared" si="218"/>
        <v>Line.line_LUB_9231_9232</v>
      </c>
      <c r="T2031" t="str">
        <f t="shared" si="219"/>
        <v>Bus1=9231</v>
      </c>
      <c r="U2031" t="str">
        <f t="shared" si="220"/>
        <v>Bus2=9232</v>
      </c>
      <c r="V2031" t="str">
        <f t="shared" si="221"/>
        <v>phases=3</v>
      </c>
      <c r="W2031" t="str">
        <f t="shared" si="222"/>
        <v>Linecode=3p_11kV_100_ACSR_Al_o</v>
      </c>
      <c r="X2031" t="str">
        <f t="shared" si="223"/>
        <v>Length=156.005</v>
      </c>
      <c r="Y2031" t="s">
        <v>307</v>
      </c>
    </row>
    <row r="2032" spans="1:25" x14ac:dyDescent="0.25">
      <c r="A2032" t="s">
        <v>47</v>
      </c>
      <c r="B2032">
        <v>11</v>
      </c>
      <c r="C2032" t="s">
        <v>37</v>
      </c>
      <c r="D2032">
        <v>100</v>
      </c>
      <c r="E2032" t="s">
        <v>27</v>
      </c>
      <c r="F2032" t="s">
        <v>38</v>
      </c>
      <c r="G2032" t="s">
        <v>30</v>
      </c>
      <c r="H2032">
        <v>3</v>
      </c>
      <c r="I2032">
        <v>46.1295</v>
      </c>
      <c r="J2032" t="s">
        <v>271</v>
      </c>
      <c r="K2032">
        <v>9047</v>
      </c>
      <c r="L2032">
        <v>9234</v>
      </c>
      <c r="M2032" t="str">
        <f t="shared" si="217"/>
        <v>Dog100OverACSR</v>
      </c>
      <c r="N2032" t="str">
        <f>+VLOOKUP(M2032,LineCode!$E:$F,2,0)</f>
        <v>3p_11kV_100_ACSR_Al_o</v>
      </c>
      <c r="R2032" t="s">
        <v>296</v>
      </c>
      <c r="S2032" t="str">
        <f t="shared" si="218"/>
        <v>Line.line_LUB_9047_9234</v>
      </c>
      <c r="T2032" t="str">
        <f t="shared" si="219"/>
        <v>Bus1=9047</v>
      </c>
      <c r="U2032" t="str">
        <f t="shared" si="220"/>
        <v>Bus2=9234</v>
      </c>
      <c r="V2032" t="str">
        <f t="shared" si="221"/>
        <v>phases=3</v>
      </c>
      <c r="W2032" t="str">
        <f t="shared" si="222"/>
        <v>Linecode=3p_11kV_100_ACSR_Al_o</v>
      </c>
      <c r="X2032" t="str">
        <f t="shared" si="223"/>
        <v>Length=46.1295</v>
      </c>
      <c r="Y2032" t="s">
        <v>307</v>
      </c>
    </row>
    <row r="2033" spans="1:25" x14ac:dyDescent="0.25">
      <c r="A2033" t="s">
        <v>47</v>
      </c>
      <c r="B2033">
        <v>11</v>
      </c>
      <c r="C2033" t="s">
        <v>37</v>
      </c>
      <c r="D2033">
        <v>100</v>
      </c>
      <c r="E2033" t="s">
        <v>27</v>
      </c>
      <c r="F2033" t="s">
        <v>38</v>
      </c>
      <c r="G2033" t="s">
        <v>30</v>
      </c>
      <c r="H2033">
        <v>3</v>
      </c>
      <c r="I2033">
        <v>60.251100000000001</v>
      </c>
      <c r="J2033" t="s">
        <v>271</v>
      </c>
      <c r="K2033">
        <v>9234</v>
      </c>
      <c r="L2033">
        <v>9235</v>
      </c>
      <c r="M2033" t="str">
        <f t="shared" si="217"/>
        <v>Dog100OverACSR</v>
      </c>
      <c r="N2033" t="str">
        <f>+VLOOKUP(M2033,LineCode!$E:$F,2,0)</f>
        <v>3p_11kV_100_ACSR_Al_o</v>
      </c>
      <c r="R2033" t="s">
        <v>296</v>
      </c>
      <c r="S2033" t="str">
        <f t="shared" si="218"/>
        <v>Line.line_LUB_9234_9235</v>
      </c>
      <c r="T2033" t="str">
        <f t="shared" si="219"/>
        <v>Bus1=9234</v>
      </c>
      <c r="U2033" t="str">
        <f t="shared" si="220"/>
        <v>Bus2=9235</v>
      </c>
      <c r="V2033" t="str">
        <f t="shared" si="221"/>
        <v>phases=3</v>
      </c>
      <c r="W2033" t="str">
        <f t="shared" si="222"/>
        <v>Linecode=3p_11kV_100_ACSR_Al_o</v>
      </c>
      <c r="X2033" t="str">
        <f t="shared" si="223"/>
        <v>Length=60.2511</v>
      </c>
      <c r="Y2033" t="s">
        <v>307</v>
      </c>
    </row>
    <row r="2034" spans="1:25" x14ac:dyDescent="0.25">
      <c r="A2034" t="s">
        <v>47</v>
      </c>
      <c r="B2034">
        <v>11</v>
      </c>
      <c r="C2034" t="s">
        <v>37</v>
      </c>
      <c r="D2034">
        <v>100</v>
      </c>
      <c r="E2034" t="s">
        <v>27</v>
      </c>
      <c r="F2034" t="s">
        <v>38</v>
      </c>
      <c r="G2034" t="s">
        <v>30</v>
      </c>
      <c r="H2034">
        <v>3</v>
      </c>
      <c r="I2034">
        <v>28.514399999999998</v>
      </c>
      <c r="J2034" t="s">
        <v>271</v>
      </c>
      <c r="K2034">
        <v>9235</v>
      </c>
      <c r="L2034">
        <v>9236</v>
      </c>
      <c r="M2034" t="str">
        <f t="shared" si="217"/>
        <v>Dog100OverACSR</v>
      </c>
      <c r="N2034" t="str">
        <f>+VLOOKUP(M2034,LineCode!$E:$F,2,0)</f>
        <v>3p_11kV_100_ACSR_Al_o</v>
      </c>
      <c r="R2034" t="s">
        <v>296</v>
      </c>
      <c r="S2034" t="str">
        <f t="shared" si="218"/>
        <v>Line.line_LUB_9235_9236</v>
      </c>
      <c r="T2034" t="str">
        <f t="shared" si="219"/>
        <v>Bus1=9235</v>
      </c>
      <c r="U2034" t="str">
        <f t="shared" si="220"/>
        <v>Bus2=9236</v>
      </c>
      <c r="V2034" t="str">
        <f t="shared" si="221"/>
        <v>phases=3</v>
      </c>
      <c r="W2034" t="str">
        <f t="shared" si="222"/>
        <v>Linecode=3p_11kV_100_ACSR_Al_o</v>
      </c>
      <c r="X2034" t="str">
        <f t="shared" si="223"/>
        <v>Length=28.5144</v>
      </c>
      <c r="Y2034" t="s">
        <v>307</v>
      </c>
    </row>
    <row r="2035" spans="1:25" x14ac:dyDescent="0.25">
      <c r="A2035" t="s">
        <v>47</v>
      </c>
      <c r="B2035">
        <v>11</v>
      </c>
      <c r="C2035" t="s">
        <v>37</v>
      </c>
      <c r="D2035">
        <v>100</v>
      </c>
      <c r="E2035" t="s">
        <v>27</v>
      </c>
      <c r="F2035" t="s">
        <v>38</v>
      </c>
      <c r="G2035" t="s">
        <v>30</v>
      </c>
      <c r="H2035">
        <v>3</v>
      </c>
      <c r="I2035">
        <v>55.484699999999997</v>
      </c>
      <c r="J2035" t="s">
        <v>271</v>
      </c>
      <c r="K2035">
        <v>9236</v>
      </c>
      <c r="L2035">
        <v>9237</v>
      </c>
      <c r="M2035" t="str">
        <f t="shared" si="217"/>
        <v>Dog100OverACSR</v>
      </c>
      <c r="N2035" t="str">
        <f>+VLOOKUP(M2035,LineCode!$E:$F,2,0)</f>
        <v>3p_11kV_100_ACSR_Al_o</v>
      </c>
      <c r="R2035" t="s">
        <v>296</v>
      </c>
      <c r="S2035" t="str">
        <f t="shared" si="218"/>
        <v>Line.line_LUB_9236_9237</v>
      </c>
      <c r="T2035" t="str">
        <f t="shared" si="219"/>
        <v>Bus1=9236</v>
      </c>
      <c r="U2035" t="str">
        <f t="shared" si="220"/>
        <v>Bus2=9237</v>
      </c>
      <c r="V2035" t="str">
        <f t="shared" si="221"/>
        <v>phases=3</v>
      </c>
      <c r="W2035" t="str">
        <f t="shared" si="222"/>
        <v>Linecode=3p_11kV_100_ACSR_Al_o</v>
      </c>
      <c r="X2035" t="str">
        <f t="shared" si="223"/>
        <v>Length=55.4847</v>
      </c>
      <c r="Y2035" t="s">
        <v>307</v>
      </c>
    </row>
    <row r="2036" spans="1:25" x14ac:dyDescent="0.25">
      <c r="A2036" t="s">
        <v>47</v>
      </c>
      <c r="B2036">
        <v>11</v>
      </c>
      <c r="C2036" t="s">
        <v>37</v>
      </c>
      <c r="D2036">
        <v>100</v>
      </c>
      <c r="E2036" t="s">
        <v>27</v>
      </c>
      <c r="F2036" t="s">
        <v>38</v>
      </c>
      <c r="G2036" t="s">
        <v>30</v>
      </c>
      <c r="H2036">
        <v>3</v>
      </c>
      <c r="I2036">
        <v>64.334500000000006</v>
      </c>
      <c r="J2036" t="s">
        <v>271</v>
      </c>
      <c r="K2036">
        <v>9239</v>
      </c>
      <c r="L2036">
        <v>9240</v>
      </c>
      <c r="M2036" t="str">
        <f t="shared" si="217"/>
        <v>Dog100OverACSR</v>
      </c>
      <c r="N2036" t="str">
        <f>+VLOOKUP(M2036,LineCode!$E:$F,2,0)</f>
        <v>3p_11kV_100_ACSR_Al_o</v>
      </c>
      <c r="R2036" t="s">
        <v>296</v>
      </c>
      <c r="S2036" t="str">
        <f t="shared" si="218"/>
        <v>Line.line_LUB_9239_9240</v>
      </c>
      <c r="T2036" t="str">
        <f t="shared" si="219"/>
        <v>Bus1=9239</v>
      </c>
      <c r="U2036" t="str">
        <f t="shared" si="220"/>
        <v>Bus2=9240</v>
      </c>
      <c r="V2036" t="str">
        <f t="shared" si="221"/>
        <v>phases=3</v>
      </c>
      <c r="W2036" t="str">
        <f t="shared" si="222"/>
        <v>Linecode=3p_11kV_100_ACSR_Al_o</v>
      </c>
      <c r="X2036" t="str">
        <f t="shared" si="223"/>
        <v>Length=64.3345</v>
      </c>
      <c r="Y2036" t="s">
        <v>307</v>
      </c>
    </row>
    <row r="2037" spans="1:25" x14ac:dyDescent="0.25">
      <c r="A2037" t="s">
        <v>47</v>
      </c>
      <c r="B2037">
        <v>11</v>
      </c>
      <c r="C2037" t="s">
        <v>37</v>
      </c>
      <c r="D2037">
        <v>100</v>
      </c>
      <c r="E2037" t="s">
        <v>27</v>
      </c>
      <c r="F2037" t="s">
        <v>38</v>
      </c>
      <c r="G2037" t="s">
        <v>30</v>
      </c>
      <c r="H2037">
        <v>3</v>
      </c>
      <c r="I2037">
        <v>235.679</v>
      </c>
      <c r="J2037" t="s">
        <v>271</v>
      </c>
      <c r="K2037">
        <v>9350</v>
      </c>
      <c r="L2037">
        <v>9241</v>
      </c>
      <c r="M2037" t="str">
        <f t="shared" si="217"/>
        <v>Dog100OverACSR</v>
      </c>
      <c r="N2037" t="str">
        <f>+VLOOKUP(M2037,LineCode!$E:$F,2,0)</f>
        <v>3p_11kV_100_ACSR_Al_o</v>
      </c>
      <c r="R2037" t="s">
        <v>296</v>
      </c>
      <c r="S2037" t="str">
        <f t="shared" si="218"/>
        <v>Line.line_LUB_9350_9241</v>
      </c>
      <c r="T2037" t="str">
        <f t="shared" si="219"/>
        <v>Bus1=9350</v>
      </c>
      <c r="U2037" t="str">
        <f t="shared" si="220"/>
        <v>Bus2=9241</v>
      </c>
      <c r="V2037" t="str">
        <f t="shared" si="221"/>
        <v>phases=3</v>
      </c>
      <c r="W2037" t="str">
        <f t="shared" si="222"/>
        <v>Linecode=3p_11kV_100_ACSR_Al_o</v>
      </c>
      <c r="X2037" t="str">
        <f t="shared" si="223"/>
        <v>Length=235.679</v>
      </c>
      <c r="Y2037" t="s">
        <v>307</v>
      </c>
    </row>
    <row r="2038" spans="1:25" x14ac:dyDescent="0.25">
      <c r="A2038" t="s">
        <v>47</v>
      </c>
      <c r="B2038">
        <v>11</v>
      </c>
      <c r="C2038" t="s">
        <v>37</v>
      </c>
      <c r="D2038">
        <v>100</v>
      </c>
      <c r="E2038" t="s">
        <v>27</v>
      </c>
      <c r="F2038" t="s">
        <v>38</v>
      </c>
      <c r="G2038" t="s">
        <v>30</v>
      </c>
      <c r="H2038">
        <v>3</v>
      </c>
      <c r="I2038">
        <v>131.73400000000001</v>
      </c>
      <c r="J2038" t="s">
        <v>271</v>
      </c>
      <c r="K2038">
        <v>9241</v>
      </c>
      <c r="L2038">
        <v>9242</v>
      </c>
      <c r="M2038" t="str">
        <f t="shared" si="217"/>
        <v>Dog100OverACSR</v>
      </c>
      <c r="N2038" t="str">
        <f>+VLOOKUP(M2038,LineCode!$E:$F,2,0)</f>
        <v>3p_11kV_100_ACSR_Al_o</v>
      </c>
      <c r="R2038" t="s">
        <v>296</v>
      </c>
      <c r="S2038" t="str">
        <f t="shared" si="218"/>
        <v>Line.line_LUB_9241_9242</v>
      </c>
      <c r="T2038" t="str">
        <f t="shared" si="219"/>
        <v>Bus1=9241</v>
      </c>
      <c r="U2038" t="str">
        <f t="shared" si="220"/>
        <v>Bus2=9242</v>
      </c>
      <c r="V2038" t="str">
        <f t="shared" si="221"/>
        <v>phases=3</v>
      </c>
      <c r="W2038" t="str">
        <f t="shared" si="222"/>
        <v>Linecode=3p_11kV_100_ACSR_Al_o</v>
      </c>
      <c r="X2038" t="str">
        <f t="shared" si="223"/>
        <v>Length=131.734</v>
      </c>
      <c r="Y2038" t="s">
        <v>307</v>
      </c>
    </row>
    <row r="2039" spans="1:25" x14ac:dyDescent="0.25">
      <c r="A2039" t="s">
        <v>47</v>
      </c>
      <c r="B2039">
        <v>11</v>
      </c>
      <c r="C2039" t="s">
        <v>37</v>
      </c>
      <c r="D2039">
        <v>100</v>
      </c>
      <c r="E2039" t="s">
        <v>27</v>
      </c>
      <c r="F2039" t="s">
        <v>38</v>
      </c>
      <c r="G2039" t="s">
        <v>30</v>
      </c>
      <c r="H2039">
        <v>3</v>
      </c>
      <c r="I2039">
        <v>128.685</v>
      </c>
      <c r="J2039" t="s">
        <v>271</v>
      </c>
      <c r="K2039">
        <v>9242</v>
      </c>
      <c r="L2039">
        <v>9243</v>
      </c>
      <c r="M2039" t="str">
        <f t="shared" si="217"/>
        <v>Dog100OverACSR</v>
      </c>
      <c r="N2039" t="str">
        <f>+VLOOKUP(M2039,LineCode!$E:$F,2,0)</f>
        <v>3p_11kV_100_ACSR_Al_o</v>
      </c>
      <c r="R2039" t="s">
        <v>296</v>
      </c>
      <c r="S2039" t="str">
        <f t="shared" si="218"/>
        <v>Line.line_LUB_9242_9243</v>
      </c>
      <c r="T2039" t="str">
        <f t="shared" si="219"/>
        <v>Bus1=9242</v>
      </c>
      <c r="U2039" t="str">
        <f t="shared" si="220"/>
        <v>Bus2=9243</v>
      </c>
      <c r="V2039" t="str">
        <f t="shared" si="221"/>
        <v>phases=3</v>
      </c>
      <c r="W2039" t="str">
        <f t="shared" si="222"/>
        <v>Linecode=3p_11kV_100_ACSR_Al_o</v>
      </c>
      <c r="X2039" t="str">
        <f t="shared" si="223"/>
        <v>Length=128.685</v>
      </c>
      <c r="Y2039" t="s">
        <v>307</v>
      </c>
    </row>
    <row r="2040" spans="1:25" x14ac:dyDescent="0.25">
      <c r="A2040" t="s">
        <v>47</v>
      </c>
      <c r="B2040">
        <v>11</v>
      </c>
      <c r="C2040" t="s">
        <v>37</v>
      </c>
      <c r="D2040">
        <v>100</v>
      </c>
      <c r="E2040" t="s">
        <v>27</v>
      </c>
      <c r="F2040" t="s">
        <v>38</v>
      </c>
      <c r="G2040" t="s">
        <v>30</v>
      </c>
      <c r="H2040">
        <v>3</v>
      </c>
      <c r="I2040">
        <v>129.12799999999999</v>
      </c>
      <c r="J2040" t="s">
        <v>271</v>
      </c>
      <c r="K2040">
        <v>9243</v>
      </c>
      <c r="L2040">
        <v>9244</v>
      </c>
      <c r="M2040" t="str">
        <f t="shared" si="217"/>
        <v>Dog100OverACSR</v>
      </c>
      <c r="N2040" t="str">
        <f>+VLOOKUP(M2040,LineCode!$E:$F,2,0)</f>
        <v>3p_11kV_100_ACSR_Al_o</v>
      </c>
      <c r="R2040" t="s">
        <v>296</v>
      </c>
      <c r="S2040" t="str">
        <f t="shared" si="218"/>
        <v>Line.line_LUB_9243_9244</v>
      </c>
      <c r="T2040" t="str">
        <f t="shared" si="219"/>
        <v>Bus1=9243</v>
      </c>
      <c r="U2040" t="str">
        <f t="shared" si="220"/>
        <v>Bus2=9244</v>
      </c>
      <c r="V2040" t="str">
        <f t="shared" si="221"/>
        <v>phases=3</v>
      </c>
      <c r="W2040" t="str">
        <f t="shared" si="222"/>
        <v>Linecode=3p_11kV_100_ACSR_Al_o</v>
      </c>
      <c r="X2040" t="str">
        <f t="shared" si="223"/>
        <v>Length=129.128</v>
      </c>
      <c r="Y2040" t="s">
        <v>307</v>
      </c>
    </row>
    <row r="2041" spans="1:25" x14ac:dyDescent="0.25">
      <c r="A2041" t="s">
        <v>47</v>
      </c>
      <c r="B2041">
        <v>11</v>
      </c>
      <c r="C2041" t="s">
        <v>37</v>
      </c>
      <c r="D2041">
        <v>100</v>
      </c>
      <c r="E2041" t="s">
        <v>27</v>
      </c>
      <c r="F2041" t="s">
        <v>38</v>
      </c>
      <c r="G2041" t="s">
        <v>30</v>
      </c>
      <c r="H2041">
        <v>3</v>
      </c>
      <c r="I2041">
        <v>142.95500000000001</v>
      </c>
      <c r="J2041" t="s">
        <v>271</v>
      </c>
      <c r="K2041">
        <v>9244</v>
      </c>
      <c r="L2041">
        <v>9245</v>
      </c>
      <c r="M2041" t="str">
        <f t="shared" si="217"/>
        <v>Dog100OverACSR</v>
      </c>
      <c r="N2041" t="str">
        <f>+VLOOKUP(M2041,LineCode!$E:$F,2,0)</f>
        <v>3p_11kV_100_ACSR_Al_o</v>
      </c>
      <c r="R2041" t="s">
        <v>296</v>
      </c>
      <c r="S2041" t="str">
        <f t="shared" si="218"/>
        <v>Line.line_LUB_9244_9245</v>
      </c>
      <c r="T2041" t="str">
        <f t="shared" si="219"/>
        <v>Bus1=9244</v>
      </c>
      <c r="U2041" t="str">
        <f t="shared" si="220"/>
        <v>Bus2=9245</v>
      </c>
      <c r="V2041" t="str">
        <f t="shared" si="221"/>
        <v>phases=3</v>
      </c>
      <c r="W2041" t="str">
        <f t="shared" si="222"/>
        <v>Linecode=3p_11kV_100_ACSR_Al_o</v>
      </c>
      <c r="X2041" t="str">
        <f t="shared" si="223"/>
        <v>Length=142.955</v>
      </c>
      <c r="Y2041" t="s">
        <v>307</v>
      </c>
    </row>
    <row r="2042" spans="1:25" x14ac:dyDescent="0.25">
      <c r="A2042" t="s">
        <v>47</v>
      </c>
      <c r="B2042">
        <v>11</v>
      </c>
      <c r="C2042" t="s">
        <v>37</v>
      </c>
      <c r="D2042">
        <v>100</v>
      </c>
      <c r="E2042" t="s">
        <v>27</v>
      </c>
      <c r="F2042" t="s">
        <v>38</v>
      </c>
      <c r="G2042" t="s">
        <v>30</v>
      </c>
      <c r="H2042">
        <v>3</v>
      </c>
      <c r="I2042">
        <v>153.465</v>
      </c>
      <c r="J2042" t="s">
        <v>271</v>
      </c>
      <c r="K2042">
        <v>9245</v>
      </c>
      <c r="L2042">
        <v>9246</v>
      </c>
      <c r="M2042" t="str">
        <f t="shared" si="217"/>
        <v>Dog100OverACSR</v>
      </c>
      <c r="N2042" t="str">
        <f>+VLOOKUP(M2042,LineCode!$E:$F,2,0)</f>
        <v>3p_11kV_100_ACSR_Al_o</v>
      </c>
      <c r="R2042" t="s">
        <v>296</v>
      </c>
      <c r="S2042" t="str">
        <f t="shared" si="218"/>
        <v>Line.line_LUB_9245_9246</v>
      </c>
      <c r="T2042" t="str">
        <f t="shared" si="219"/>
        <v>Bus1=9245</v>
      </c>
      <c r="U2042" t="str">
        <f t="shared" si="220"/>
        <v>Bus2=9246</v>
      </c>
      <c r="V2042" t="str">
        <f t="shared" si="221"/>
        <v>phases=3</v>
      </c>
      <c r="W2042" t="str">
        <f t="shared" si="222"/>
        <v>Linecode=3p_11kV_100_ACSR_Al_o</v>
      </c>
      <c r="X2042" t="str">
        <f t="shared" si="223"/>
        <v>Length=153.465</v>
      </c>
      <c r="Y2042" t="s">
        <v>307</v>
      </c>
    </row>
    <row r="2043" spans="1:25" x14ac:dyDescent="0.25">
      <c r="A2043" t="s">
        <v>47</v>
      </c>
      <c r="B2043">
        <v>11</v>
      </c>
      <c r="C2043" t="s">
        <v>37</v>
      </c>
      <c r="D2043">
        <v>100</v>
      </c>
      <c r="E2043" t="s">
        <v>27</v>
      </c>
      <c r="F2043" t="s">
        <v>38</v>
      </c>
      <c r="G2043" t="s">
        <v>30</v>
      </c>
      <c r="H2043">
        <v>3</v>
      </c>
      <c r="I2043">
        <v>103.896</v>
      </c>
      <c r="J2043" t="s">
        <v>271</v>
      </c>
      <c r="K2043">
        <v>9246</v>
      </c>
      <c r="L2043">
        <v>9247</v>
      </c>
      <c r="M2043" t="str">
        <f t="shared" si="217"/>
        <v>Dog100OverACSR</v>
      </c>
      <c r="N2043" t="str">
        <f>+VLOOKUP(M2043,LineCode!$E:$F,2,0)</f>
        <v>3p_11kV_100_ACSR_Al_o</v>
      </c>
      <c r="R2043" t="s">
        <v>296</v>
      </c>
      <c r="S2043" t="str">
        <f t="shared" si="218"/>
        <v>Line.line_LUB_9246_9247</v>
      </c>
      <c r="T2043" t="str">
        <f t="shared" si="219"/>
        <v>Bus1=9246</v>
      </c>
      <c r="U2043" t="str">
        <f t="shared" si="220"/>
        <v>Bus2=9247</v>
      </c>
      <c r="V2043" t="str">
        <f t="shared" si="221"/>
        <v>phases=3</v>
      </c>
      <c r="W2043" t="str">
        <f t="shared" si="222"/>
        <v>Linecode=3p_11kV_100_ACSR_Al_o</v>
      </c>
      <c r="X2043" t="str">
        <f t="shared" si="223"/>
        <v>Length=103.896</v>
      </c>
      <c r="Y2043" t="s">
        <v>307</v>
      </c>
    </row>
    <row r="2044" spans="1:25" x14ac:dyDescent="0.25">
      <c r="A2044" t="s">
        <v>47</v>
      </c>
      <c r="B2044">
        <v>11</v>
      </c>
      <c r="C2044" t="s">
        <v>37</v>
      </c>
      <c r="D2044">
        <v>100</v>
      </c>
      <c r="E2044" t="s">
        <v>27</v>
      </c>
      <c r="F2044" t="s">
        <v>38</v>
      </c>
      <c r="G2044" t="s">
        <v>30</v>
      </c>
      <c r="H2044">
        <v>3</v>
      </c>
      <c r="I2044">
        <v>46.032699999999998</v>
      </c>
      <c r="J2044" t="s">
        <v>271</v>
      </c>
      <c r="K2044">
        <v>9247</v>
      </c>
      <c r="L2044">
        <v>9248</v>
      </c>
      <c r="M2044" t="str">
        <f t="shared" si="217"/>
        <v>Dog100OverACSR</v>
      </c>
      <c r="N2044" t="str">
        <f>+VLOOKUP(M2044,LineCode!$E:$F,2,0)</f>
        <v>3p_11kV_100_ACSR_Al_o</v>
      </c>
      <c r="R2044" t="s">
        <v>296</v>
      </c>
      <c r="S2044" t="str">
        <f t="shared" si="218"/>
        <v>Line.line_LUB_9247_9248</v>
      </c>
      <c r="T2044" t="str">
        <f t="shared" si="219"/>
        <v>Bus1=9247</v>
      </c>
      <c r="U2044" t="str">
        <f t="shared" si="220"/>
        <v>Bus2=9248</v>
      </c>
      <c r="V2044" t="str">
        <f t="shared" si="221"/>
        <v>phases=3</v>
      </c>
      <c r="W2044" t="str">
        <f t="shared" si="222"/>
        <v>Linecode=3p_11kV_100_ACSR_Al_o</v>
      </c>
      <c r="X2044" t="str">
        <f t="shared" si="223"/>
        <v>Length=46.0327</v>
      </c>
      <c r="Y2044" t="s">
        <v>307</v>
      </c>
    </row>
    <row r="2045" spans="1:25" x14ac:dyDescent="0.25">
      <c r="A2045" t="s">
        <v>47</v>
      </c>
      <c r="B2045">
        <v>11</v>
      </c>
      <c r="C2045" t="s">
        <v>37</v>
      </c>
      <c r="D2045">
        <v>100</v>
      </c>
      <c r="E2045" t="s">
        <v>27</v>
      </c>
      <c r="F2045" t="s">
        <v>38</v>
      </c>
      <c r="G2045" t="s">
        <v>30</v>
      </c>
      <c r="H2045">
        <v>3</v>
      </c>
      <c r="I2045">
        <v>32.407600000000002</v>
      </c>
      <c r="J2045" t="s">
        <v>271</v>
      </c>
      <c r="K2045">
        <v>9255</v>
      </c>
      <c r="L2045">
        <v>9256</v>
      </c>
      <c r="M2045" t="str">
        <f t="shared" si="217"/>
        <v>Dog100OverACSR</v>
      </c>
      <c r="N2045" t="str">
        <f>+VLOOKUP(M2045,LineCode!$E:$F,2,0)</f>
        <v>3p_11kV_100_ACSR_Al_o</v>
      </c>
      <c r="R2045" t="s">
        <v>296</v>
      </c>
      <c r="S2045" t="str">
        <f t="shared" si="218"/>
        <v>Line.line_LUB_9255_9256</v>
      </c>
      <c r="T2045" t="str">
        <f t="shared" si="219"/>
        <v>Bus1=9255</v>
      </c>
      <c r="U2045" t="str">
        <f t="shared" si="220"/>
        <v>Bus2=9256</v>
      </c>
      <c r="V2045" t="str">
        <f t="shared" si="221"/>
        <v>phases=3</v>
      </c>
      <c r="W2045" t="str">
        <f t="shared" si="222"/>
        <v>Linecode=3p_11kV_100_ACSR_Al_o</v>
      </c>
      <c r="X2045" t="str">
        <f t="shared" si="223"/>
        <v>Length=32.4076</v>
      </c>
      <c r="Y2045" t="s">
        <v>307</v>
      </c>
    </row>
    <row r="2046" spans="1:25" x14ac:dyDescent="0.25">
      <c r="A2046" t="s">
        <v>47</v>
      </c>
      <c r="B2046">
        <v>11</v>
      </c>
      <c r="C2046" t="s">
        <v>37</v>
      </c>
      <c r="D2046">
        <v>100</v>
      </c>
      <c r="E2046" t="s">
        <v>27</v>
      </c>
      <c r="F2046" t="s">
        <v>38</v>
      </c>
      <c r="G2046" t="s">
        <v>30</v>
      </c>
      <c r="H2046">
        <v>3</v>
      </c>
      <c r="I2046">
        <v>66.132000000000005</v>
      </c>
      <c r="J2046" t="s">
        <v>271</v>
      </c>
      <c r="K2046">
        <v>9256</v>
      </c>
      <c r="L2046">
        <v>9257</v>
      </c>
      <c r="M2046" t="str">
        <f t="shared" si="217"/>
        <v>Dog100OverACSR</v>
      </c>
      <c r="N2046" t="str">
        <f>+VLOOKUP(M2046,LineCode!$E:$F,2,0)</f>
        <v>3p_11kV_100_ACSR_Al_o</v>
      </c>
      <c r="R2046" t="s">
        <v>296</v>
      </c>
      <c r="S2046" t="str">
        <f t="shared" si="218"/>
        <v>Line.line_LUB_9256_9257</v>
      </c>
      <c r="T2046" t="str">
        <f t="shared" si="219"/>
        <v>Bus1=9256</v>
      </c>
      <c r="U2046" t="str">
        <f t="shared" si="220"/>
        <v>Bus2=9257</v>
      </c>
      <c r="V2046" t="str">
        <f t="shared" si="221"/>
        <v>phases=3</v>
      </c>
      <c r="W2046" t="str">
        <f t="shared" si="222"/>
        <v>Linecode=3p_11kV_100_ACSR_Al_o</v>
      </c>
      <c r="X2046" t="str">
        <f t="shared" si="223"/>
        <v>Length=66.132</v>
      </c>
      <c r="Y2046" t="s">
        <v>307</v>
      </c>
    </row>
    <row r="2047" spans="1:25" x14ac:dyDescent="0.25">
      <c r="A2047" t="s">
        <v>47</v>
      </c>
      <c r="B2047">
        <v>11</v>
      </c>
      <c r="C2047" t="s">
        <v>37</v>
      </c>
      <c r="D2047">
        <v>100</v>
      </c>
      <c r="E2047" t="s">
        <v>27</v>
      </c>
      <c r="F2047" t="s">
        <v>38</v>
      </c>
      <c r="G2047" t="s">
        <v>30</v>
      </c>
      <c r="H2047">
        <v>3</v>
      </c>
      <c r="I2047">
        <v>108.169</v>
      </c>
      <c r="J2047" t="s">
        <v>271</v>
      </c>
      <c r="K2047">
        <v>9257</v>
      </c>
      <c r="L2047">
        <v>9258</v>
      </c>
      <c r="M2047" t="str">
        <f t="shared" si="217"/>
        <v>Dog100OverACSR</v>
      </c>
      <c r="N2047" t="str">
        <f>+VLOOKUP(M2047,LineCode!$E:$F,2,0)</f>
        <v>3p_11kV_100_ACSR_Al_o</v>
      </c>
      <c r="R2047" t="s">
        <v>296</v>
      </c>
      <c r="S2047" t="str">
        <f t="shared" si="218"/>
        <v>Line.line_LUB_9257_9258</v>
      </c>
      <c r="T2047" t="str">
        <f t="shared" si="219"/>
        <v>Bus1=9257</v>
      </c>
      <c r="U2047" t="str">
        <f t="shared" si="220"/>
        <v>Bus2=9258</v>
      </c>
      <c r="V2047" t="str">
        <f t="shared" si="221"/>
        <v>phases=3</v>
      </c>
      <c r="W2047" t="str">
        <f t="shared" si="222"/>
        <v>Linecode=3p_11kV_100_ACSR_Al_o</v>
      </c>
      <c r="X2047" t="str">
        <f t="shared" si="223"/>
        <v>Length=108.169</v>
      </c>
      <c r="Y2047" t="s">
        <v>307</v>
      </c>
    </row>
    <row r="2048" spans="1:25" x14ac:dyDescent="0.25">
      <c r="A2048" t="s">
        <v>47</v>
      </c>
      <c r="B2048">
        <v>11</v>
      </c>
      <c r="C2048" t="s">
        <v>37</v>
      </c>
      <c r="D2048">
        <v>100</v>
      </c>
      <c r="E2048" t="s">
        <v>27</v>
      </c>
      <c r="F2048" t="s">
        <v>38</v>
      </c>
      <c r="G2048" t="s">
        <v>30</v>
      </c>
      <c r="H2048">
        <v>3</v>
      </c>
      <c r="I2048">
        <v>158.78100000000001</v>
      </c>
      <c r="J2048" t="s">
        <v>271</v>
      </c>
      <c r="K2048">
        <v>9258</v>
      </c>
      <c r="L2048">
        <v>9259</v>
      </c>
      <c r="M2048" t="str">
        <f t="shared" si="217"/>
        <v>Dog100OverACSR</v>
      </c>
      <c r="N2048" t="str">
        <f>+VLOOKUP(M2048,LineCode!$E:$F,2,0)</f>
        <v>3p_11kV_100_ACSR_Al_o</v>
      </c>
      <c r="R2048" t="s">
        <v>296</v>
      </c>
      <c r="S2048" t="str">
        <f t="shared" si="218"/>
        <v>Line.line_LUB_9258_9259</v>
      </c>
      <c r="T2048" t="str">
        <f t="shared" si="219"/>
        <v>Bus1=9258</v>
      </c>
      <c r="U2048" t="str">
        <f t="shared" si="220"/>
        <v>Bus2=9259</v>
      </c>
      <c r="V2048" t="str">
        <f t="shared" si="221"/>
        <v>phases=3</v>
      </c>
      <c r="W2048" t="str">
        <f t="shared" si="222"/>
        <v>Linecode=3p_11kV_100_ACSR_Al_o</v>
      </c>
      <c r="X2048" t="str">
        <f t="shared" si="223"/>
        <v>Length=158.781</v>
      </c>
      <c r="Y2048" t="s">
        <v>307</v>
      </c>
    </row>
    <row r="2049" spans="1:25" x14ac:dyDescent="0.25">
      <c r="A2049" t="s">
        <v>47</v>
      </c>
      <c r="B2049">
        <v>11</v>
      </c>
      <c r="C2049" t="s">
        <v>37</v>
      </c>
      <c r="D2049">
        <v>100</v>
      </c>
      <c r="E2049" t="s">
        <v>27</v>
      </c>
      <c r="F2049" t="s">
        <v>38</v>
      </c>
      <c r="G2049" t="s">
        <v>30</v>
      </c>
      <c r="H2049">
        <v>3</v>
      </c>
      <c r="I2049">
        <v>15.118600000000001</v>
      </c>
      <c r="J2049" t="s">
        <v>271</v>
      </c>
      <c r="K2049">
        <v>9259</v>
      </c>
      <c r="L2049">
        <v>9260</v>
      </c>
      <c r="M2049" t="str">
        <f t="shared" si="217"/>
        <v>Dog100OverACSR</v>
      </c>
      <c r="N2049" t="str">
        <f>+VLOOKUP(M2049,LineCode!$E:$F,2,0)</f>
        <v>3p_11kV_100_ACSR_Al_o</v>
      </c>
      <c r="R2049" t="s">
        <v>296</v>
      </c>
      <c r="S2049" t="str">
        <f t="shared" si="218"/>
        <v>Line.line_LUB_9259_9260</v>
      </c>
      <c r="T2049" t="str">
        <f t="shared" si="219"/>
        <v>Bus1=9259</v>
      </c>
      <c r="U2049" t="str">
        <f t="shared" si="220"/>
        <v>Bus2=9260</v>
      </c>
      <c r="V2049" t="str">
        <f t="shared" si="221"/>
        <v>phases=3</v>
      </c>
      <c r="W2049" t="str">
        <f t="shared" si="222"/>
        <v>Linecode=3p_11kV_100_ACSR_Al_o</v>
      </c>
      <c r="X2049" t="str">
        <f t="shared" si="223"/>
        <v>Length=15.1186</v>
      </c>
      <c r="Y2049" t="s">
        <v>307</v>
      </c>
    </row>
    <row r="2050" spans="1:25" x14ac:dyDescent="0.25">
      <c r="A2050" t="s">
        <v>47</v>
      </c>
      <c r="B2050">
        <v>11</v>
      </c>
      <c r="C2050" t="s">
        <v>37</v>
      </c>
      <c r="D2050">
        <v>100</v>
      </c>
      <c r="E2050" t="s">
        <v>27</v>
      </c>
      <c r="F2050" t="s">
        <v>38</v>
      </c>
      <c r="G2050" t="s">
        <v>30</v>
      </c>
      <c r="H2050">
        <v>3</v>
      </c>
      <c r="I2050">
        <v>19.280899999999999</v>
      </c>
      <c r="J2050" t="s">
        <v>271</v>
      </c>
      <c r="K2050">
        <v>9260</v>
      </c>
      <c r="L2050">
        <v>9261</v>
      </c>
      <c r="M2050" t="str">
        <f t="shared" ref="M2050:M2113" si="224">C2050&amp;D2050&amp;F2050&amp;G2050</f>
        <v>Dog100OverACSR</v>
      </c>
      <c r="N2050" t="str">
        <f>+VLOOKUP(M2050,LineCode!$E:$F,2,0)</f>
        <v>3p_11kV_100_ACSR_Al_o</v>
      </c>
      <c r="R2050" t="s">
        <v>296</v>
      </c>
      <c r="S2050" t="str">
        <f t="shared" si="218"/>
        <v>Line.line_LUB_9260_9261</v>
      </c>
      <c r="T2050" t="str">
        <f t="shared" si="219"/>
        <v>Bus1=9260</v>
      </c>
      <c r="U2050" t="str">
        <f t="shared" si="220"/>
        <v>Bus2=9261</v>
      </c>
      <c r="V2050" t="str">
        <f t="shared" si="221"/>
        <v>phases=3</v>
      </c>
      <c r="W2050" t="str">
        <f t="shared" si="222"/>
        <v>Linecode=3p_11kV_100_ACSR_Al_o</v>
      </c>
      <c r="X2050" t="str">
        <f t="shared" si="223"/>
        <v>Length=19.2809</v>
      </c>
      <c r="Y2050" t="s">
        <v>307</v>
      </c>
    </row>
    <row r="2051" spans="1:25" x14ac:dyDescent="0.25">
      <c r="A2051" t="s">
        <v>47</v>
      </c>
      <c r="B2051">
        <v>11</v>
      </c>
      <c r="C2051" t="s">
        <v>37</v>
      </c>
      <c r="D2051">
        <v>100</v>
      </c>
      <c r="E2051" t="s">
        <v>27</v>
      </c>
      <c r="F2051" t="s">
        <v>38</v>
      </c>
      <c r="G2051" t="s">
        <v>30</v>
      </c>
      <c r="H2051">
        <v>3</v>
      </c>
      <c r="I2051">
        <v>208.39500000000001</v>
      </c>
      <c r="J2051" t="s">
        <v>271</v>
      </c>
      <c r="K2051">
        <v>9255</v>
      </c>
      <c r="L2051">
        <v>9254</v>
      </c>
      <c r="M2051" t="str">
        <f t="shared" si="224"/>
        <v>Dog100OverACSR</v>
      </c>
      <c r="N2051" t="str">
        <f>+VLOOKUP(M2051,LineCode!$E:$F,2,0)</f>
        <v>3p_11kV_100_ACSR_Al_o</v>
      </c>
      <c r="R2051" t="s">
        <v>296</v>
      </c>
      <c r="S2051" t="str">
        <f t="shared" ref="S2051:S2114" si="225">"Line.line_"&amp;J2051&amp;"_"&amp;K2051&amp;"_"&amp;L2051</f>
        <v>Line.line_LUB_9255_9254</v>
      </c>
      <c r="T2051" t="str">
        <f t="shared" ref="T2051:T2114" si="226">"Bus1="&amp;K2051</f>
        <v>Bus1=9255</v>
      </c>
      <c r="U2051" t="str">
        <f t="shared" ref="U2051:U2114" si="227">"Bus2="&amp;L2051</f>
        <v>Bus2=9254</v>
      </c>
      <c r="V2051" t="str">
        <f t="shared" ref="V2051:V2114" si="228">"phases="&amp;H2051</f>
        <v>phases=3</v>
      </c>
      <c r="W2051" t="str">
        <f t="shared" ref="W2051:W2114" si="229">"Linecode="&amp;N2051</f>
        <v>Linecode=3p_11kV_100_ACSR_Al_o</v>
      </c>
      <c r="X2051" t="str">
        <f t="shared" ref="X2051:X2114" si="230">"Length="&amp;I2051</f>
        <v>Length=208.395</v>
      </c>
      <c r="Y2051" t="s">
        <v>307</v>
      </c>
    </row>
    <row r="2052" spans="1:25" x14ac:dyDescent="0.25">
      <c r="A2052" t="s">
        <v>47</v>
      </c>
      <c r="B2052">
        <v>11</v>
      </c>
      <c r="C2052" t="s">
        <v>37</v>
      </c>
      <c r="D2052">
        <v>100</v>
      </c>
      <c r="E2052" t="s">
        <v>27</v>
      </c>
      <c r="F2052" t="s">
        <v>38</v>
      </c>
      <c r="G2052" t="s">
        <v>30</v>
      </c>
      <c r="H2052">
        <v>3</v>
      </c>
      <c r="I2052">
        <v>209.071</v>
      </c>
      <c r="J2052" t="s">
        <v>271</v>
      </c>
      <c r="K2052">
        <v>9254</v>
      </c>
      <c r="L2052">
        <v>9253</v>
      </c>
      <c r="M2052" t="str">
        <f t="shared" si="224"/>
        <v>Dog100OverACSR</v>
      </c>
      <c r="N2052" t="str">
        <f>+VLOOKUP(M2052,LineCode!$E:$F,2,0)</f>
        <v>3p_11kV_100_ACSR_Al_o</v>
      </c>
      <c r="R2052" t="s">
        <v>296</v>
      </c>
      <c r="S2052" t="str">
        <f t="shared" si="225"/>
        <v>Line.line_LUB_9254_9253</v>
      </c>
      <c r="T2052" t="str">
        <f t="shared" si="226"/>
        <v>Bus1=9254</v>
      </c>
      <c r="U2052" t="str">
        <f t="shared" si="227"/>
        <v>Bus2=9253</v>
      </c>
      <c r="V2052" t="str">
        <f t="shared" si="228"/>
        <v>phases=3</v>
      </c>
      <c r="W2052" t="str">
        <f t="shared" si="229"/>
        <v>Linecode=3p_11kV_100_ACSR_Al_o</v>
      </c>
      <c r="X2052" t="str">
        <f t="shared" si="230"/>
        <v>Length=209.071</v>
      </c>
      <c r="Y2052" t="s">
        <v>307</v>
      </c>
    </row>
    <row r="2053" spans="1:25" x14ac:dyDescent="0.25">
      <c r="A2053" t="s">
        <v>47</v>
      </c>
      <c r="B2053">
        <v>11</v>
      </c>
      <c r="C2053" t="s">
        <v>37</v>
      </c>
      <c r="D2053">
        <v>100</v>
      </c>
      <c r="E2053" t="s">
        <v>27</v>
      </c>
      <c r="F2053" t="s">
        <v>38</v>
      </c>
      <c r="G2053" t="s">
        <v>30</v>
      </c>
      <c r="H2053">
        <v>3</v>
      </c>
      <c r="I2053">
        <v>55.810200000000002</v>
      </c>
      <c r="J2053" t="s">
        <v>271</v>
      </c>
      <c r="K2053">
        <v>9253</v>
      </c>
      <c r="L2053">
        <v>9252</v>
      </c>
      <c r="M2053" t="str">
        <f t="shared" si="224"/>
        <v>Dog100OverACSR</v>
      </c>
      <c r="N2053" t="str">
        <f>+VLOOKUP(M2053,LineCode!$E:$F,2,0)</f>
        <v>3p_11kV_100_ACSR_Al_o</v>
      </c>
      <c r="R2053" t="s">
        <v>296</v>
      </c>
      <c r="S2053" t="str">
        <f t="shared" si="225"/>
        <v>Line.line_LUB_9253_9252</v>
      </c>
      <c r="T2053" t="str">
        <f t="shared" si="226"/>
        <v>Bus1=9253</v>
      </c>
      <c r="U2053" t="str">
        <f t="shared" si="227"/>
        <v>Bus2=9252</v>
      </c>
      <c r="V2053" t="str">
        <f t="shared" si="228"/>
        <v>phases=3</v>
      </c>
      <c r="W2053" t="str">
        <f t="shared" si="229"/>
        <v>Linecode=3p_11kV_100_ACSR_Al_o</v>
      </c>
      <c r="X2053" t="str">
        <f t="shared" si="230"/>
        <v>Length=55.8102</v>
      </c>
      <c r="Y2053" t="s">
        <v>307</v>
      </c>
    </row>
    <row r="2054" spans="1:25" x14ac:dyDescent="0.25">
      <c r="A2054" t="s">
        <v>47</v>
      </c>
      <c r="B2054">
        <v>11</v>
      </c>
      <c r="C2054" t="s">
        <v>37</v>
      </c>
      <c r="D2054">
        <v>100</v>
      </c>
      <c r="E2054" t="s">
        <v>27</v>
      </c>
      <c r="F2054" t="s">
        <v>38</v>
      </c>
      <c r="G2054" t="s">
        <v>30</v>
      </c>
      <c r="H2054">
        <v>3</v>
      </c>
      <c r="I2054">
        <v>50.3902</v>
      </c>
      <c r="J2054" t="s">
        <v>271</v>
      </c>
      <c r="K2054">
        <v>9252</v>
      </c>
      <c r="L2054">
        <v>9251</v>
      </c>
      <c r="M2054" t="str">
        <f t="shared" si="224"/>
        <v>Dog100OverACSR</v>
      </c>
      <c r="N2054" t="str">
        <f>+VLOOKUP(M2054,LineCode!$E:$F,2,0)</f>
        <v>3p_11kV_100_ACSR_Al_o</v>
      </c>
      <c r="R2054" t="s">
        <v>296</v>
      </c>
      <c r="S2054" t="str">
        <f t="shared" si="225"/>
        <v>Line.line_LUB_9252_9251</v>
      </c>
      <c r="T2054" t="str">
        <f t="shared" si="226"/>
        <v>Bus1=9252</v>
      </c>
      <c r="U2054" t="str">
        <f t="shared" si="227"/>
        <v>Bus2=9251</v>
      </c>
      <c r="V2054" t="str">
        <f t="shared" si="228"/>
        <v>phases=3</v>
      </c>
      <c r="W2054" t="str">
        <f t="shared" si="229"/>
        <v>Linecode=3p_11kV_100_ACSR_Al_o</v>
      </c>
      <c r="X2054" t="str">
        <f t="shared" si="230"/>
        <v>Length=50.3902</v>
      </c>
      <c r="Y2054" t="s">
        <v>307</v>
      </c>
    </row>
    <row r="2055" spans="1:25" x14ac:dyDescent="0.25">
      <c r="A2055" t="s">
        <v>47</v>
      </c>
      <c r="B2055">
        <v>11</v>
      </c>
      <c r="C2055" t="s">
        <v>37</v>
      </c>
      <c r="D2055">
        <v>100</v>
      </c>
      <c r="E2055" t="s">
        <v>27</v>
      </c>
      <c r="F2055" t="s">
        <v>38</v>
      </c>
      <c r="G2055" t="s">
        <v>30</v>
      </c>
      <c r="H2055">
        <v>3</v>
      </c>
      <c r="I2055">
        <v>54.404400000000003</v>
      </c>
      <c r="J2055" t="s">
        <v>271</v>
      </c>
      <c r="K2055">
        <v>9251</v>
      </c>
      <c r="L2055">
        <v>9250</v>
      </c>
      <c r="M2055" t="str">
        <f t="shared" si="224"/>
        <v>Dog100OverACSR</v>
      </c>
      <c r="N2055" t="str">
        <f>+VLOOKUP(M2055,LineCode!$E:$F,2,0)</f>
        <v>3p_11kV_100_ACSR_Al_o</v>
      </c>
      <c r="R2055" t="s">
        <v>296</v>
      </c>
      <c r="S2055" t="str">
        <f t="shared" si="225"/>
        <v>Line.line_LUB_9251_9250</v>
      </c>
      <c r="T2055" t="str">
        <f t="shared" si="226"/>
        <v>Bus1=9251</v>
      </c>
      <c r="U2055" t="str">
        <f t="shared" si="227"/>
        <v>Bus2=9250</v>
      </c>
      <c r="V2055" t="str">
        <f t="shared" si="228"/>
        <v>phases=3</v>
      </c>
      <c r="W2055" t="str">
        <f t="shared" si="229"/>
        <v>Linecode=3p_11kV_100_ACSR_Al_o</v>
      </c>
      <c r="X2055" t="str">
        <f t="shared" si="230"/>
        <v>Length=54.4044</v>
      </c>
      <c r="Y2055" t="s">
        <v>307</v>
      </c>
    </row>
    <row r="2056" spans="1:25" x14ac:dyDescent="0.25">
      <c r="A2056" t="s">
        <v>47</v>
      </c>
      <c r="B2056">
        <v>11</v>
      </c>
      <c r="C2056" t="s">
        <v>37</v>
      </c>
      <c r="D2056">
        <v>100</v>
      </c>
      <c r="E2056" t="s">
        <v>27</v>
      </c>
      <c r="F2056" t="s">
        <v>38</v>
      </c>
      <c r="G2056" t="s">
        <v>30</v>
      </c>
      <c r="H2056">
        <v>3</v>
      </c>
      <c r="I2056">
        <v>66.774000000000001</v>
      </c>
      <c r="J2056" t="s">
        <v>271</v>
      </c>
      <c r="K2056">
        <v>9250</v>
      </c>
      <c r="L2056">
        <v>9249</v>
      </c>
      <c r="M2056" t="str">
        <f t="shared" si="224"/>
        <v>Dog100OverACSR</v>
      </c>
      <c r="N2056" t="str">
        <f>+VLOOKUP(M2056,LineCode!$E:$F,2,0)</f>
        <v>3p_11kV_100_ACSR_Al_o</v>
      </c>
      <c r="R2056" t="s">
        <v>296</v>
      </c>
      <c r="S2056" t="str">
        <f t="shared" si="225"/>
        <v>Line.line_LUB_9250_9249</v>
      </c>
      <c r="T2056" t="str">
        <f t="shared" si="226"/>
        <v>Bus1=9250</v>
      </c>
      <c r="U2056" t="str">
        <f t="shared" si="227"/>
        <v>Bus2=9249</v>
      </c>
      <c r="V2056" t="str">
        <f t="shared" si="228"/>
        <v>phases=3</v>
      </c>
      <c r="W2056" t="str">
        <f t="shared" si="229"/>
        <v>Linecode=3p_11kV_100_ACSR_Al_o</v>
      </c>
      <c r="X2056" t="str">
        <f t="shared" si="230"/>
        <v>Length=66.774</v>
      </c>
      <c r="Y2056" t="s">
        <v>307</v>
      </c>
    </row>
    <row r="2057" spans="1:25" x14ac:dyDescent="0.25">
      <c r="A2057" t="s">
        <v>47</v>
      </c>
      <c r="B2057">
        <v>11</v>
      </c>
      <c r="C2057" t="s">
        <v>37</v>
      </c>
      <c r="D2057">
        <v>100</v>
      </c>
      <c r="E2057" t="s">
        <v>27</v>
      </c>
      <c r="F2057" t="s">
        <v>38</v>
      </c>
      <c r="G2057" t="s">
        <v>30</v>
      </c>
      <c r="H2057">
        <v>3</v>
      </c>
      <c r="I2057">
        <v>46.8855</v>
      </c>
      <c r="J2057" t="s">
        <v>271</v>
      </c>
      <c r="K2057">
        <v>9249</v>
      </c>
      <c r="L2057">
        <v>9270</v>
      </c>
      <c r="M2057" t="str">
        <f t="shared" si="224"/>
        <v>Dog100OverACSR</v>
      </c>
      <c r="N2057" t="str">
        <f>+VLOOKUP(M2057,LineCode!$E:$F,2,0)</f>
        <v>3p_11kV_100_ACSR_Al_o</v>
      </c>
      <c r="R2057" t="s">
        <v>296</v>
      </c>
      <c r="S2057" t="str">
        <f t="shared" si="225"/>
        <v>Line.line_LUB_9249_9270</v>
      </c>
      <c r="T2057" t="str">
        <f t="shared" si="226"/>
        <v>Bus1=9249</v>
      </c>
      <c r="U2057" t="str">
        <f t="shared" si="227"/>
        <v>Bus2=9270</v>
      </c>
      <c r="V2057" t="str">
        <f t="shared" si="228"/>
        <v>phases=3</v>
      </c>
      <c r="W2057" t="str">
        <f t="shared" si="229"/>
        <v>Linecode=3p_11kV_100_ACSR_Al_o</v>
      </c>
      <c r="X2057" t="str">
        <f t="shared" si="230"/>
        <v>Length=46.8855</v>
      </c>
      <c r="Y2057" t="s">
        <v>307</v>
      </c>
    </row>
    <row r="2058" spans="1:25" x14ac:dyDescent="0.25">
      <c r="A2058" t="s">
        <v>47</v>
      </c>
      <c r="B2058">
        <v>11</v>
      </c>
      <c r="C2058" t="s">
        <v>37</v>
      </c>
      <c r="D2058">
        <v>100</v>
      </c>
      <c r="E2058" t="s">
        <v>27</v>
      </c>
      <c r="F2058" t="s">
        <v>38</v>
      </c>
      <c r="G2058" t="s">
        <v>30</v>
      </c>
      <c r="H2058">
        <v>3</v>
      </c>
      <c r="I2058">
        <v>76.619399999999999</v>
      </c>
      <c r="J2058" t="s">
        <v>271</v>
      </c>
      <c r="K2058">
        <v>9270</v>
      </c>
      <c r="L2058">
        <v>9263</v>
      </c>
      <c r="M2058" t="str">
        <f t="shared" si="224"/>
        <v>Dog100OverACSR</v>
      </c>
      <c r="N2058" t="str">
        <f>+VLOOKUP(M2058,LineCode!$E:$F,2,0)</f>
        <v>3p_11kV_100_ACSR_Al_o</v>
      </c>
      <c r="R2058" t="s">
        <v>296</v>
      </c>
      <c r="S2058" t="str">
        <f t="shared" si="225"/>
        <v>Line.line_LUB_9270_9263</v>
      </c>
      <c r="T2058" t="str">
        <f t="shared" si="226"/>
        <v>Bus1=9270</v>
      </c>
      <c r="U2058" t="str">
        <f t="shared" si="227"/>
        <v>Bus2=9263</v>
      </c>
      <c r="V2058" t="str">
        <f t="shared" si="228"/>
        <v>phases=3</v>
      </c>
      <c r="W2058" t="str">
        <f t="shared" si="229"/>
        <v>Linecode=3p_11kV_100_ACSR_Al_o</v>
      </c>
      <c r="X2058" t="str">
        <f t="shared" si="230"/>
        <v>Length=76.6194</v>
      </c>
      <c r="Y2058" t="s">
        <v>307</v>
      </c>
    </row>
    <row r="2059" spans="1:25" x14ac:dyDescent="0.25">
      <c r="A2059" t="s">
        <v>47</v>
      </c>
      <c r="B2059">
        <v>11</v>
      </c>
      <c r="C2059" t="s">
        <v>37</v>
      </c>
      <c r="D2059">
        <v>100</v>
      </c>
      <c r="E2059" t="s">
        <v>27</v>
      </c>
      <c r="F2059" t="s">
        <v>38</v>
      </c>
      <c r="G2059" t="s">
        <v>30</v>
      </c>
      <c r="H2059">
        <v>3</v>
      </c>
      <c r="I2059">
        <v>97.170199999999994</v>
      </c>
      <c r="J2059" t="s">
        <v>271</v>
      </c>
      <c r="K2059">
        <v>9263</v>
      </c>
      <c r="L2059">
        <v>9264</v>
      </c>
      <c r="M2059" t="str">
        <f t="shared" si="224"/>
        <v>Dog100OverACSR</v>
      </c>
      <c r="N2059" t="str">
        <f>+VLOOKUP(M2059,LineCode!$E:$F,2,0)</f>
        <v>3p_11kV_100_ACSR_Al_o</v>
      </c>
      <c r="R2059" t="s">
        <v>296</v>
      </c>
      <c r="S2059" t="str">
        <f t="shared" si="225"/>
        <v>Line.line_LUB_9263_9264</v>
      </c>
      <c r="T2059" t="str">
        <f t="shared" si="226"/>
        <v>Bus1=9263</v>
      </c>
      <c r="U2059" t="str">
        <f t="shared" si="227"/>
        <v>Bus2=9264</v>
      </c>
      <c r="V2059" t="str">
        <f t="shared" si="228"/>
        <v>phases=3</v>
      </c>
      <c r="W2059" t="str">
        <f t="shared" si="229"/>
        <v>Linecode=3p_11kV_100_ACSR_Al_o</v>
      </c>
      <c r="X2059" t="str">
        <f t="shared" si="230"/>
        <v>Length=97.1702</v>
      </c>
      <c r="Y2059" t="s">
        <v>307</v>
      </c>
    </row>
    <row r="2060" spans="1:25" x14ac:dyDescent="0.25">
      <c r="A2060" t="s">
        <v>47</v>
      </c>
      <c r="B2060">
        <v>11</v>
      </c>
      <c r="C2060" t="s">
        <v>37</v>
      </c>
      <c r="D2060">
        <v>100</v>
      </c>
      <c r="E2060" t="s">
        <v>27</v>
      </c>
      <c r="F2060" t="s">
        <v>38</v>
      </c>
      <c r="G2060" t="s">
        <v>30</v>
      </c>
      <c r="H2060">
        <v>3</v>
      </c>
      <c r="I2060">
        <v>17.226400000000002</v>
      </c>
      <c r="J2060" t="s">
        <v>271</v>
      </c>
      <c r="K2060">
        <v>9264</v>
      </c>
      <c r="L2060">
        <v>9265</v>
      </c>
      <c r="M2060" t="str">
        <f t="shared" si="224"/>
        <v>Dog100OverACSR</v>
      </c>
      <c r="N2060" t="str">
        <f>+VLOOKUP(M2060,LineCode!$E:$F,2,0)</f>
        <v>3p_11kV_100_ACSR_Al_o</v>
      </c>
      <c r="R2060" t="s">
        <v>296</v>
      </c>
      <c r="S2060" t="str">
        <f t="shared" si="225"/>
        <v>Line.line_LUB_9264_9265</v>
      </c>
      <c r="T2060" t="str">
        <f t="shared" si="226"/>
        <v>Bus1=9264</v>
      </c>
      <c r="U2060" t="str">
        <f t="shared" si="227"/>
        <v>Bus2=9265</v>
      </c>
      <c r="V2060" t="str">
        <f t="shared" si="228"/>
        <v>phases=3</v>
      </c>
      <c r="W2060" t="str">
        <f t="shared" si="229"/>
        <v>Linecode=3p_11kV_100_ACSR_Al_o</v>
      </c>
      <c r="X2060" t="str">
        <f t="shared" si="230"/>
        <v>Length=17.2264</v>
      </c>
      <c r="Y2060" t="s">
        <v>307</v>
      </c>
    </row>
    <row r="2061" spans="1:25" x14ac:dyDescent="0.25">
      <c r="A2061" t="s">
        <v>47</v>
      </c>
      <c r="B2061">
        <v>11</v>
      </c>
      <c r="C2061" t="s">
        <v>37</v>
      </c>
      <c r="D2061">
        <v>100</v>
      </c>
      <c r="E2061" t="s">
        <v>27</v>
      </c>
      <c r="F2061" t="s">
        <v>38</v>
      </c>
      <c r="G2061" t="s">
        <v>30</v>
      </c>
      <c r="H2061">
        <v>3</v>
      </c>
      <c r="I2061">
        <v>14.483499999999999</v>
      </c>
      <c r="J2061" t="s">
        <v>271</v>
      </c>
      <c r="K2061">
        <v>9265</v>
      </c>
      <c r="L2061">
        <v>9266</v>
      </c>
      <c r="M2061" t="str">
        <f t="shared" si="224"/>
        <v>Dog100OverACSR</v>
      </c>
      <c r="N2061" t="str">
        <f>+VLOOKUP(M2061,LineCode!$E:$F,2,0)</f>
        <v>3p_11kV_100_ACSR_Al_o</v>
      </c>
      <c r="R2061" t="s">
        <v>296</v>
      </c>
      <c r="S2061" t="str">
        <f t="shared" si="225"/>
        <v>Line.line_LUB_9265_9266</v>
      </c>
      <c r="T2061" t="str">
        <f t="shared" si="226"/>
        <v>Bus1=9265</v>
      </c>
      <c r="U2061" t="str">
        <f t="shared" si="227"/>
        <v>Bus2=9266</v>
      </c>
      <c r="V2061" t="str">
        <f t="shared" si="228"/>
        <v>phases=3</v>
      </c>
      <c r="W2061" t="str">
        <f t="shared" si="229"/>
        <v>Linecode=3p_11kV_100_ACSR_Al_o</v>
      </c>
      <c r="X2061" t="str">
        <f t="shared" si="230"/>
        <v>Length=14.4835</v>
      </c>
      <c r="Y2061" t="s">
        <v>307</v>
      </c>
    </row>
    <row r="2062" spans="1:25" x14ac:dyDescent="0.25">
      <c r="A2062" t="s">
        <v>47</v>
      </c>
      <c r="B2062">
        <v>11</v>
      </c>
      <c r="C2062" t="s">
        <v>37</v>
      </c>
      <c r="D2062">
        <v>100</v>
      </c>
      <c r="E2062" t="s">
        <v>27</v>
      </c>
      <c r="F2062" t="s">
        <v>38</v>
      </c>
      <c r="G2062" t="s">
        <v>30</v>
      </c>
      <c r="H2062">
        <v>3</v>
      </c>
      <c r="I2062">
        <v>99.869799999999998</v>
      </c>
      <c r="J2062" t="s">
        <v>271</v>
      </c>
      <c r="K2062">
        <v>9266</v>
      </c>
      <c r="L2062">
        <v>9267</v>
      </c>
      <c r="M2062" t="str">
        <f t="shared" si="224"/>
        <v>Dog100OverACSR</v>
      </c>
      <c r="N2062" t="str">
        <f>+VLOOKUP(M2062,LineCode!$E:$F,2,0)</f>
        <v>3p_11kV_100_ACSR_Al_o</v>
      </c>
      <c r="R2062" t="s">
        <v>296</v>
      </c>
      <c r="S2062" t="str">
        <f t="shared" si="225"/>
        <v>Line.line_LUB_9266_9267</v>
      </c>
      <c r="T2062" t="str">
        <f t="shared" si="226"/>
        <v>Bus1=9266</v>
      </c>
      <c r="U2062" t="str">
        <f t="shared" si="227"/>
        <v>Bus2=9267</v>
      </c>
      <c r="V2062" t="str">
        <f t="shared" si="228"/>
        <v>phases=3</v>
      </c>
      <c r="W2062" t="str">
        <f t="shared" si="229"/>
        <v>Linecode=3p_11kV_100_ACSR_Al_o</v>
      </c>
      <c r="X2062" t="str">
        <f t="shared" si="230"/>
        <v>Length=99.8698</v>
      </c>
      <c r="Y2062" t="s">
        <v>307</v>
      </c>
    </row>
    <row r="2063" spans="1:25" x14ac:dyDescent="0.25">
      <c r="A2063" t="s">
        <v>47</v>
      </c>
      <c r="B2063">
        <v>11</v>
      </c>
      <c r="C2063" t="s">
        <v>42</v>
      </c>
      <c r="D2063">
        <v>300</v>
      </c>
      <c r="E2063" t="s">
        <v>27</v>
      </c>
      <c r="F2063" t="s">
        <v>38</v>
      </c>
      <c r="G2063" t="s">
        <v>49</v>
      </c>
      <c r="H2063">
        <v>3</v>
      </c>
      <c r="I2063">
        <v>37.710999999999999</v>
      </c>
      <c r="J2063" t="s">
        <v>271</v>
      </c>
      <c r="K2063">
        <v>9267</v>
      </c>
      <c r="L2063">
        <v>9268</v>
      </c>
      <c r="M2063" t="str">
        <f t="shared" si="224"/>
        <v>XLPE300OverCovered</v>
      </c>
      <c r="N2063" t="str">
        <f>+VLOOKUP(M2063,LineCode!$E:$F,2,0)</f>
        <v>3p_11kV_300_XLPE_Al_o</v>
      </c>
      <c r="R2063" t="s">
        <v>296</v>
      </c>
      <c r="S2063" t="str">
        <f t="shared" si="225"/>
        <v>Line.line_LUB_9267_9268</v>
      </c>
      <c r="T2063" t="str">
        <f t="shared" si="226"/>
        <v>Bus1=9267</v>
      </c>
      <c r="U2063" t="str">
        <f t="shared" si="227"/>
        <v>Bus2=9268</v>
      </c>
      <c r="V2063" t="str">
        <f t="shared" si="228"/>
        <v>phases=3</v>
      </c>
      <c r="W2063" t="str">
        <f t="shared" si="229"/>
        <v>Linecode=3p_11kV_300_XLPE_Al_o</v>
      </c>
      <c r="X2063" t="str">
        <f t="shared" si="230"/>
        <v>Length=37.711</v>
      </c>
      <c r="Y2063" t="s">
        <v>307</v>
      </c>
    </row>
    <row r="2064" spans="1:25" x14ac:dyDescent="0.25">
      <c r="A2064" t="s">
        <v>47</v>
      </c>
      <c r="B2064">
        <v>11</v>
      </c>
      <c r="C2064" t="s">
        <v>42</v>
      </c>
      <c r="D2064">
        <v>300</v>
      </c>
      <c r="E2064" t="s">
        <v>27</v>
      </c>
      <c r="F2064" t="s">
        <v>38</v>
      </c>
      <c r="G2064" t="s">
        <v>49</v>
      </c>
      <c r="H2064">
        <v>3</v>
      </c>
      <c r="I2064">
        <v>49.457599999999999</v>
      </c>
      <c r="J2064" t="s">
        <v>271</v>
      </c>
      <c r="K2064">
        <v>9268</v>
      </c>
      <c r="L2064">
        <v>9269</v>
      </c>
      <c r="M2064" t="str">
        <f t="shared" si="224"/>
        <v>XLPE300OverCovered</v>
      </c>
      <c r="N2064" t="str">
        <f>+VLOOKUP(M2064,LineCode!$E:$F,2,0)</f>
        <v>3p_11kV_300_XLPE_Al_o</v>
      </c>
      <c r="R2064" t="s">
        <v>296</v>
      </c>
      <c r="S2064" t="str">
        <f t="shared" si="225"/>
        <v>Line.line_LUB_9268_9269</v>
      </c>
      <c r="T2064" t="str">
        <f t="shared" si="226"/>
        <v>Bus1=9268</v>
      </c>
      <c r="U2064" t="str">
        <f t="shared" si="227"/>
        <v>Bus2=9269</v>
      </c>
      <c r="V2064" t="str">
        <f t="shared" si="228"/>
        <v>phases=3</v>
      </c>
      <c r="W2064" t="str">
        <f t="shared" si="229"/>
        <v>Linecode=3p_11kV_300_XLPE_Al_o</v>
      </c>
      <c r="X2064" t="str">
        <f t="shared" si="230"/>
        <v>Length=49.4576</v>
      </c>
      <c r="Y2064" t="s">
        <v>307</v>
      </c>
    </row>
    <row r="2065" spans="1:25" x14ac:dyDescent="0.25">
      <c r="A2065" t="s">
        <v>47</v>
      </c>
      <c r="B2065">
        <v>11</v>
      </c>
      <c r="C2065" t="s">
        <v>50</v>
      </c>
      <c r="D2065">
        <v>50</v>
      </c>
      <c r="E2065" t="s">
        <v>27</v>
      </c>
      <c r="F2065" t="s">
        <v>38</v>
      </c>
      <c r="G2065" t="s">
        <v>30</v>
      </c>
      <c r="H2065">
        <v>3</v>
      </c>
      <c r="I2065">
        <v>180.333</v>
      </c>
      <c r="J2065" t="s">
        <v>271</v>
      </c>
      <c r="K2065">
        <v>9270</v>
      </c>
      <c r="L2065">
        <v>9271</v>
      </c>
      <c r="M2065" t="str">
        <f t="shared" si="224"/>
        <v>Rabbit50OverACSR</v>
      </c>
      <c r="N2065" t="str">
        <f>+VLOOKUP(M2065,LineCode!$E:$F,2,0)</f>
        <v>3p_11kV_50_ACSR_Al_o</v>
      </c>
      <c r="R2065" t="s">
        <v>296</v>
      </c>
      <c r="S2065" t="str">
        <f t="shared" si="225"/>
        <v>Line.line_LUB_9270_9271</v>
      </c>
      <c r="T2065" t="str">
        <f t="shared" si="226"/>
        <v>Bus1=9270</v>
      </c>
      <c r="U2065" t="str">
        <f t="shared" si="227"/>
        <v>Bus2=9271</v>
      </c>
      <c r="V2065" t="str">
        <f t="shared" si="228"/>
        <v>phases=3</v>
      </c>
      <c r="W2065" t="str">
        <f t="shared" si="229"/>
        <v>Linecode=3p_11kV_50_ACSR_Al_o</v>
      </c>
      <c r="X2065" t="str">
        <f t="shared" si="230"/>
        <v>Length=180.333</v>
      </c>
      <c r="Y2065" t="s">
        <v>307</v>
      </c>
    </row>
    <row r="2066" spans="1:25" x14ac:dyDescent="0.25">
      <c r="A2066" t="s">
        <v>47</v>
      </c>
      <c r="B2066">
        <v>11</v>
      </c>
      <c r="C2066" t="s">
        <v>50</v>
      </c>
      <c r="D2066">
        <v>50</v>
      </c>
      <c r="E2066" t="s">
        <v>27</v>
      </c>
      <c r="F2066" t="s">
        <v>38</v>
      </c>
      <c r="G2066" t="s">
        <v>30</v>
      </c>
      <c r="H2066">
        <v>3</v>
      </c>
      <c r="I2066">
        <v>255.90700000000001</v>
      </c>
      <c r="J2066" t="s">
        <v>271</v>
      </c>
      <c r="K2066">
        <v>9271</v>
      </c>
      <c r="L2066">
        <v>9272</v>
      </c>
      <c r="M2066" t="str">
        <f t="shared" si="224"/>
        <v>Rabbit50OverACSR</v>
      </c>
      <c r="N2066" t="str">
        <f>+VLOOKUP(M2066,LineCode!$E:$F,2,0)</f>
        <v>3p_11kV_50_ACSR_Al_o</v>
      </c>
      <c r="R2066" t="s">
        <v>296</v>
      </c>
      <c r="S2066" t="str">
        <f t="shared" si="225"/>
        <v>Line.line_LUB_9271_9272</v>
      </c>
      <c r="T2066" t="str">
        <f t="shared" si="226"/>
        <v>Bus1=9271</v>
      </c>
      <c r="U2066" t="str">
        <f t="shared" si="227"/>
        <v>Bus2=9272</v>
      </c>
      <c r="V2066" t="str">
        <f t="shared" si="228"/>
        <v>phases=3</v>
      </c>
      <c r="W2066" t="str">
        <f t="shared" si="229"/>
        <v>Linecode=3p_11kV_50_ACSR_Al_o</v>
      </c>
      <c r="X2066" t="str">
        <f t="shared" si="230"/>
        <v>Length=255.907</v>
      </c>
      <c r="Y2066" t="s">
        <v>307</v>
      </c>
    </row>
    <row r="2067" spans="1:25" x14ac:dyDescent="0.25">
      <c r="A2067" t="s">
        <v>47</v>
      </c>
      <c r="B2067">
        <v>11</v>
      </c>
      <c r="C2067" t="s">
        <v>50</v>
      </c>
      <c r="D2067">
        <v>50</v>
      </c>
      <c r="E2067" t="s">
        <v>27</v>
      </c>
      <c r="F2067" t="s">
        <v>38</v>
      </c>
      <c r="G2067" t="s">
        <v>30</v>
      </c>
      <c r="H2067">
        <v>3</v>
      </c>
      <c r="I2067">
        <v>222.68799999999999</v>
      </c>
      <c r="J2067" t="s">
        <v>271</v>
      </c>
      <c r="K2067">
        <v>9272</v>
      </c>
      <c r="L2067">
        <v>9273</v>
      </c>
      <c r="M2067" t="str">
        <f t="shared" si="224"/>
        <v>Rabbit50OverACSR</v>
      </c>
      <c r="N2067" t="str">
        <f>+VLOOKUP(M2067,LineCode!$E:$F,2,0)</f>
        <v>3p_11kV_50_ACSR_Al_o</v>
      </c>
      <c r="R2067" t="s">
        <v>296</v>
      </c>
      <c r="S2067" t="str">
        <f t="shared" si="225"/>
        <v>Line.line_LUB_9272_9273</v>
      </c>
      <c r="T2067" t="str">
        <f t="shared" si="226"/>
        <v>Bus1=9272</v>
      </c>
      <c r="U2067" t="str">
        <f t="shared" si="227"/>
        <v>Bus2=9273</v>
      </c>
      <c r="V2067" t="str">
        <f t="shared" si="228"/>
        <v>phases=3</v>
      </c>
      <c r="W2067" t="str">
        <f t="shared" si="229"/>
        <v>Linecode=3p_11kV_50_ACSR_Al_o</v>
      </c>
      <c r="X2067" t="str">
        <f t="shared" si="230"/>
        <v>Length=222.688</v>
      </c>
      <c r="Y2067" t="s">
        <v>307</v>
      </c>
    </row>
    <row r="2068" spans="1:25" x14ac:dyDescent="0.25">
      <c r="A2068" t="s">
        <v>47</v>
      </c>
      <c r="B2068">
        <v>11</v>
      </c>
      <c r="C2068" t="s">
        <v>50</v>
      </c>
      <c r="D2068">
        <v>50</v>
      </c>
      <c r="E2068" t="s">
        <v>27</v>
      </c>
      <c r="F2068" t="s">
        <v>38</v>
      </c>
      <c r="G2068" t="s">
        <v>30</v>
      </c>
      <c r="H2068">
        <v>3</v>
      </c>
      <c r="I2068">
        <v>23.189</v>
      </c>
      <c r="J2068" t="s">
        <v>271</v>
      </c>
      <c r="K2068">
        <v>9273</v>
      </c>
      <c r="L2068">
        <v>9274</v>
      </c>
      <c r="M2068" t="str">
        <f t="shared" si="224"/>
        <v>Rabbit50OverACSR</v>
      </c>
      <c r="N2068" t="str">
        <f>+VLOOKUP(M2068,LineCode!$E:$F,2,0)</f>
        <v>3p_11kV_50_ACSR_Al_o</v>
      </c>
      <c r="R2068" t="s">
        <v>296</v>
      </c>
      <c r="S2068" t="str">
        <f t="shared" si="225"/>
        <v>Line.line_LUB_9273_9274</v>
      </c>
      <c r="T2068" t="str">
        <f t="shared" si="226"/>
        <v>Bus1=9273</v>
      </c>
      <c r="U2068" t="str">
        <f t="shared" si="227"/>
        <v>Bus2=9274</v>
      </c>
      <c r="V2068" t="str">
        <f t="shared" si="228"/>
        <v>phases=3</v>
      </c>
      <c r="W2068" t="str">
        <f t="shared" si="229"/>
        <v>Linecode=3p_11kV_50_ACSR_Al_o</v>
      </c>
      <c r="X2068" t="str">
        <f t="shared" si="230"/>
        <v>Length=23.189</v>
      </c>
      <c r="Y2068" t="s">
        <v>307</v>
      </c>
    </row>
    <row r="2069" spans="1:25" x14ac:dyDescent="0.25">
      <c r="A2069" t="s">
        <v>47</v>
      </c>
      <c r="B2069">
        <v>11</v>
      </c>
      <c r="C2069" t="s">
        <v>50</v>
      </c>
      <c r="D2069">
        <v>50</v>
      </c>
      <c r="E2069" t="s">
        <v>27</v>
      </c>
      <c r="F2069" t="s">
        <v>38</v>
      </c>
      <c r="G2069" t="s">
        <v>30</v>
      </c>
      <c r="H2069">
        <v>3</v>
      </c>
      <c r="I2069">
        <v>27.460799999999999</v>
      </c>
      <c r="J2069" t="s">
        <v>271</v>
      </c>
      <c r="K2069">
        <v>9274</v>
      </c>
      <c r="L2069">
        <v>9275</v>
      </c>
      <c r="M2069" t="str">
        <f t="shared" si="224"/>
        <v>Rabbit50OverACSR</v>
      </c>
      <c r="N2069" t="str">
        <f>+VLOOKUP(M2069,LineCode!$E:$F,2,0)</f>
        <v>3p_11kV_50_ACSR_Al_o</v>
      </c>
      <c r="R2069" t="s">
        <v>296</v>
      </c>
      <c r="S2069" t="str">
        <f t="shared" si="225"/>
        <v>Line.line_LUB_9274_9275</v>
      </c>
      <c r="T2069" t="str">
        <f t="shared" si="226"/>
        <v>Bus1=9274</v>
      </c>
      <c r="U2069" t="str">
        <f t="shared" si="227"/>
        <v>Bus2=9275</v>
      </c>
      <c r="V2069" t="str">
        <f t="shared" si="228"/>
        <v>phases=3</v>
      </c>
      <c r="W2069" t="str">
        <f t="shared" si="229"/>
        <v>Linecode=3p_11kV_50_ACSR_Al_o</v>
      </c>
      <c r="X2069" t="str">
        <f t="shared" si="230"/>
        <v>Length=27.4608</v>
      </c>
      <c r="Y2069" t="s">
        <v>307</v>
      </c>
    </row>
    <row r="2070" spans="1:25" x14ac:dyDescent="0.25">
      <c r="A2070" t="s">
        <v>47</v>
      </c>
      <c r="B2070">
        <v>11</v>
      </c>
      <c r="C2070" t="s">
        <v>50</v>
      </c>
      <c r="D2070">
        <v>50</v>
      </c>
      <c r="E2070" t="s">
        <v>27</v>
      </c>
      <c r="F2070" t="s">
        <v>38</v>
      </c>
      <c r="G2070" t="s">
        <v>30</v>
      </c>
      <c r="H2070">
        <v>3</v>
      </c>
      <c r="I2070">
        <v>37.5627</v>
      </c>
      <c r="J2070" t="s">
        <v>271</v>
      </c>
      <c r="K2070">
        <v>9275</v>
      </c>
      <c r="L2070">
        <v>9276</v>
      </c>
      <c r="M2070" t="str">
        <f t="shared" si="224"/>
        <v>Rabbit50OverACSR</v>
      </c>
      <c r="N2070" t="str">
        <f>+VLOOKUP(M2070,LineCode!$E:$F,2,0)</f>
        <v>3p_11kV_50_ACSR_Al_o</v>
      </c>
      <c r="R2070" t="s">
        <v>296</v>
      </c>
      <c r="S2070" t="str">
        <f t="shared" si="225"/>
        <v>Line.line_LUB_9275_9276</v>
      </c>
      <c r="T2070" t="str">
        <f t="shared" si="226"/>
        <v>Bus1=9275</v>
      </c>
      <c r="U2070" t="str">
        <f t="shared" si="227"/>
        <v>Bus2=9276</v>
      </c>
      <c r="V2070" t="str">
        <f t="shared" si="228"/>
        <v>phases=3</v>
      </c>
      <c r="W2070" t="str">
        <f t="shared" si="229"/>
        <v>Linecode=3p_11kV_50_ACSR_Al_o</v>
      </c>
      <c r="X2070" t="str">
        <f t="shared" si="230"/>
        <v>Length=37.5627</v>
      </c>
      <c r="Y2070" t="s">
        <v>307</v>
      </c>
    </row>
    <row r="2071" spans="1:25" x14ac:dyDescent="0.25">
      <c r="A2071" t="s">
        <v>47</v>
      </c>
      <c r="B2071">
        <v>11</v>
      </c>
      <c r="C2071" t="s">
        <v>50</v>
      </c>
      <c r="D2071">
        <v>50</v>
      </c>
      <c r="E2071" t="s">
        <v>27</v>
      </c>
      <c r="F2071" t="s">
        <v>38</v>
      </c>
      <c r="G2071" t="s">
        <v>30</v>
      </c>
      <c r="H2071">
        <v>3</v>
      </c>
      <c r="I2071">
        <v>23.719899999999999</v>
      </c>
      <c r="J2071" t="s">
        <v>271</v>
      </c>
      <c r="K2071">
        <v>9276</v>
      </c>
      <c r="L2071">
        <v>9277</v>
      </c>
      <c r="M2071" t="str">
        <f t="shared" si="224"/>
        <v>Rabbit50OverACSR</v>
      </c>
      <c r="N2071" t="str">
        <f>+VLOOKUP(M2071,LineCode!$E:$F,2,0)</f>
        <v>3p_11kV_50_ACSR_Al_o</v>
      </c>
      <c r="R2071" t="s">
        <v>296</v>
      </c>
      <c r="S2071" t="str">
        <f t="shared" si="225"/>
        <v>Line.line_LUB_9276_9277</v>
      </c>
      <c r="T2071" t="str">
        <f t="shared" si="226"/>
        <v>Bus1=9276</v>
      </c>
      <c r="U2071" t="str">
        <f t="shared" si="227"/>
        <v>Bus2=9277</v>
      </c>
      <c r="V2071" t="str">
        <f t="shared" si="228"/>
        <v>phases=3</v>
      </c>
      <c r="W2071" t="str">
        <f t="shared" si="229"/>
        <v>Linecode=3p_11kV_50_ACSR_Al_o</v>
      </c>
      <c r="X2071" t="str">
        <f t="shared" si="230"/>
        <v>Length=23.7199</v>
      </c>
      <c r="Y2071" t="s">
        <v>307</v>
      </c>
    </row>
    <row r="2072" spans="1:25" x14ac:dyDescent="0.25">
      <c r="A2072" t="s">
        <v>47</v>
      </c>
      <c r="B2072">
        <v>11</v>
      </c>
      <c r="C2072" t="s">
        <v>50</v>
      </c>
      <c r="D2072">
        <v>50</v>
      </c>
      <c r="E2072" t="s">
        <v>27</v>
      </c>
      <c r="F2072" t="s">
        <v>38</v>
      </c>
      <c r="G2072" t="s">
        <v>30</v>
      </c>
      <c r="H2072">
        <v>3</v>
      </c>
      <c r="I2072">
        <v>16.180700000000002</v>
      </c>
      <c r="J2072" t="s">
        <v>271</v>
      </c>
      <c r="K2072">
        <v>9277</v>
      </c>
      <c r="L2072">
        <v>9278</v>
      </c>
      <c r="M2072" t="str">
        <f t="shared" si="224"/>
        <v>Rabbit50OverACSR</v>
      </c>
      <c r="N2072" t="str">
        <f>+VLOOKUP(M2072,LineCode!$E:$F,2,0)</f>
        <v>3p_11kV_50_ACSR_Al_o</v>
      </c>
      <c r="R2072" t="s">
        <v>296</v>
      </c>
      <c r="S2072" t="str">
        <f t="shared" si="225"/>
        <v>Line.line_LUB_9277_9278</v>
      </c>
      <c r="T2072" t="str">
        <f t="shared" si="226"/>
        <v>Bus1=9277</v>
      </c>
      <c r="U2072" t="str">
        <f t="shared" si="227"/>
        <v>Bus2=9278</v>
      </c>
      <c r="V2072" t="str">
        <f t="shared" si="228"/>
        <v>phases=3</v>
      </c>
      <c r="W2072" t="str">
        <f t="shared" si="229"/>
        <v>Linecode=3p_11kV_50_ACSR_Al_o</v>
      </c>
      <c r="X2072" t="str">
        <f t="shared" si="230"/>
        <v>Length=16.1807</v>
      </c>
      <c r="Y2072" t="s">
        <v>307</v>
      </c>
    </row>
    <row r="2073" spans="1:25" x14ac:dyDescent="0.25">
      <c r="A2073" t="s">
        <v>47</v>
      </c>
      <c r="B2073">
        <v>11</v>
      </c>
      <c r="C2073" t="s">
        <v>50</v>
      </c>
      <c r="D2073">
        <v>50</v>
      </c>
      <c r="E2073" t="s">
        <v>27</v>
      </c>
      <c r="F2073" t="s">
        <v>38</v>
      </c>
      <c r="G2073" t="s">
        <v>30</v>
      </c>
      <c r="H2073">
        <v>3</v>
      </c>
      <c r="I2073">
        <v>8.4452099999999994</v>
      </c>
      <c r="J2073" t="s">
        <v>271</v>
      </c>
      <c r="K2073">
        <v>9278</v>
      </c>
      <c r="L2073">
        <v>9279</v>
      </c>
      <c r="M2073" t="str">
        <f t="shared" si="224"/>
        <v>Rabbit50OverACSR</v>
      </c>
      <c r="N2073" t="str">
        <f>+VLOOKUP(M2073,LineCode!$E:$F,2,0)</f>
        <v>3p_11kV_50_ACSR_Al_o</v>
      </c>
      <c r="R2073" t="s">
        <v>296</v>
      </c>
      <c r="S2073" t="str">
        <f t="shared" si="225"/>
        <v>Line.line_LUB_9278_9279</v>
      </c>
      <c r="T2073" t="str">
        <f t="shared" si="226"/>
        <v>Bus1=9278</v>
      </c>
      <c r="U2073" t="str">
        <f t="shared" si="227"/>
        <v>Bus2=9279</v>
      </c>
      <c r="V2073" t="str">
        <f t="shared" si="228"/>
        <v>phases=3</v>
      </c>
      <c r="W2073" t="str">
        <f t="shared" si="229"/>
        <v>Linecode=3p_11kV_50_ACSR_Al_o</v>
      </c>
      <c r="X2073" t="str">
        <f t="shared" si="230"/>
        <v>Length=8.44521</v>
      </c>
      <c r="Y2073" t="s">
        <v>307</v>
      </c>
    </row>
    <row r="2074" spans="1:25" x14ac:dyDescent="0.25">
      <c r="A2074" t="s">
        <v>47</v>
      </c>
      <c r="B2074">
        <v>11</v>
      </c>
      <c r="C2074" t="s">
        <v>50</v>
      </c>
      <c r="D2074">
        <v>50</v>
      </c>
      <c r="E2074" t="s">
        <v>27</v>
      </c>
      <c r="F2074" t="s">
        <v>38</v>
      </c>
      <c r="G2074" t="s">
        <v>30</v>
      </c>
      <c r="H2074">
        <v>3</v>
      </c>
      <c r="I2074">
        <v>38.703699999999998</v>
      </c>
      <c r="J2074" t="s">
        <v>271</v>
      </c>
      <c r="K2074">
        <v>9279</v>
      </c>
      <c r="L2074">
        <v>9284</v>
      </c>
      <c r="M2074" t="str">
        <f t="shared" si="224"/>
        <v>Rabbit50OverACSR</v>
      </c>
      <c r="N2074" t="str">
        <f>+VLOOKUP(M2074,LineCode!$E:$F,2,0)</f>
        <v>3p_11kV_50_ACSR_Al_o</v>
      </c>
      <c r="R2074" t="s">
        <v>296</v>
      </c>
      <c r="S2074" t="str">
        <f t="shared" si="225"/>
        <v>Line.line_LUB_9279_9284</v>
      </c>
      <c r="T2074" t="str">
        <f t="shared" si="226"/>
        <v>Bus1=9279</v>
      </c>
      <c r="U2074" t="str">
        <f t="shared" si="227"/>
        <v>Bus2=9284</v>
      </c>
      <c r="V2074" t="str">
        <f t="shared" si="228"/>
        <v>phases=3</v>
      </c>
      <c r="W2074" t="str">
        <f t="shared" si="229"/>
        <v>Linecode=3p_11kV_50_ACSR_Al_o</v>
      </c>
      <c r="X2074" t="str">
        <f t="shared" si="230"/>
        <v>Length=38.7037</v>
      </c>
      <c r="Y2074" t="s">
        <v>307</v>
      </c>
    </row>
    <row r="2075" spans="1:25" x14ac:dyDescent="0.25">
      <c r="A2075" t="s">
        <v>47</v>
      </c>
      <c r="B2075">
        <v>11</v>
      </c>
      <c r="C2075" t="s">
        <v>50</v>
      </c>
      <c r="D2075">
        <v>50</v>
      </c>
      <c r="E2075" t="s">
        <v>27</v>
      </c>
      <c r="F2075" t="s">
        <v>38</v>
      </c>
      <c r="G2075" t="s">
        <v>30</v>
      </c>
      <c r="H2075">
        <v>3</v>
      </c>
      <c r="I2075">
        <v>16.905100000000001</v>
      </c>
      <c r="J2075" t="s">
        <v>271</v>
      </c>
      <c r="K2075">
        <v>9284</v>
      </c>
      <c r="L2075">
        <v>9280</v>
      </c>
      <c r="M2075" t="str">
        <f t="shared" si="224"/>
        <v>Rabbit50OverACSR</v>
      </c>
      <c r="N2075" t="str">
        <f>+VLOOKUP(M2075,LineCode!$E:$F,2,0)</f>
        <v>3p_11kV_50_ACSR_Al_o</v>
      </c>
      <c r="R2075" t="s">
        <v>296</v>
      </c>
      <c r="S2075" t="str">
        <f t="shared" si="225"/>
        <v>Line.line_LUB_9284_9280</v>
      </c>
      <c r="T2075" t="str">
        <f t="shared" si="226"/>
        <v>Bus1=9284</v>
      </c>
      <c r="U2075" t="str">
        <f t="shared" si="227"/>
        <v>Bus2=9280</v>
      </c>
      <c r="V2075" t="str">
        <f t="shared" si="228"/>
        <v>phases=3</v>
      </c>
      <c r="W2075" t="str">
        <f t="shared" si="229"/>
        <v>Linecode=3p_11kV_50_ACSR_Al_o</v>
      </c>
      <c r="X2075" t="str">
        <f t="shared" si="230"/>
        <v>Length=16.9051</v>
      </c>
      <c r="Y2075" t="s">
        <v>307</v>
      </c>
    </row>
    <row r="2076" spans="1:25" x14ac:dyDescent="0.25">
      <c r="A2076" t="s">
        <v>47</v>
      </c>
      <c r="B2076">
        <v>11</v>
      </c>
      <c r="C2076" t="s">
        <v>50</v>
      </c>
      <c r="D2076">
        <v>50</v>
      </c>
      <c r="E2076" t="s">
        <v>27</v>
      </c>
      <c r="F2076" t="s">
        <v>38</v>
      </c>
      <c r="G2076" t="s">
        <v>30</v>
      </c>
      <c r="H2076">
        <v>3</v>
      </c>
      <c r="I2076">
        <v>27.041599999999999</v>
      </c>
      <c r="J2076" t="s">
        <v>271</v>
      </c>
      <c r="K2076">
        <v>9280</v>
      </c>
      <c r="L2076">
        <v>9281</v>
      </c>
      <c r="M2076" t="str">
        <f t="shared" si="224"/>
        <v>Rabbit50OverACSR</v>
      </c>
      <c r="N2076" t="str">
        <f>+VLOOKUP(M2076,LineCode!$E:$F,2,0)</f>
        <v>3p_11kV_50_ACSR_Al_o</v>
      </c>
      <c r="R2076" t="s">
        <v>296</v>
      </c>
      <c r="S2076" t="str">
        <f t="shared" si="225"/>
        <v>Line.line_LUB_9280_9281</v>
      </c>
      <c r="T2076" t="str">
        <f t="shared" si="226"/>
        <v>Bus1=9280</v>
      </c>
      <c r="U2076" t="str">
        <f t="shared" si="227"/>
        <v>Bus2=9281</v>
      </c>
      <c r="V2076" t="str">
        <f t="shared" si="228"/>
        <v>phases=3</v>
      </c>
      <c r="W2076" t="str">
        <f t="shared" si="229"/>
        <v>Linecode=3p_11kV_50_ACSR_Al_o</v>
      </c>
      <c r="X2076" t="str">
        <f t="shared" si="230"/>
        <v>Length=27.0416</v>
      </c>
      <c r="Y2076" t="s">
        <v>307</v>
      </c>
    </row>
    <row r="2077" spans="1:25" x14ac:dyDescent="0.25">
      <c r="A2077" t="s">
        <v>47</v>
      </c>
      <c r="B2077">
        <v>11</v>
      </c>
      <c r="C2077" t="s">
        <v>50</v>
      </c>
      <c r="D2077">
        <v>50</v>
      </c>
      <c r="E2077" t="s">
        <v>27</v>
      </c>
      <c r="F2077" t="s">
        <v>38</v>
      </c>
      <c r="G2077" t="s">
        <v>30</v>
      </c>
      <c r="H2077">
        <v>3</v>
      </c>
      <c r="I2077">
        <v>28.0688</v>
      </c>
      <c r="J2077" t="s">
        <v>271</v>
      </c>
      <c r="K2077">
        <v>9281</v>
      </c>
      <c r="L2077">
        <v>9282</v>
      </c>
      <c r="M2077" t="str">
        <f t="shared" si="224"/>
        <v>Rabbit50OverACSR</v>
      </c>
      <c r="N2077" t="str">
        <f>+VLOOKUP(M2077,LineCode!$E:$F,2,0)</f>
        <v>3p_11kV_50_ACSR_Al_o</v>
      </c>
      <c r="R2077" t="s">
        <v>296</v>
      </c>
      <c r="S2077" t="str">
        <f t="shared" si="225"/>
        <v>Line.line_LUB_9281_9282</v>
      </c>
      <c r="T2077" t="str">
        <f t="shared" si="226"/>
        <v>Bus1=9281</v>
      </c>
      <c r="U2077" t="str">
        <f t="shared" si="227"/>
        <v>Bus2=9282</v>
      </c>
      <c r="V2077" t="str">
        <f t="shared" si="228"/>
        <v>phases=3</v>
      </c>
      <c r="W2077" t="str">
        <f t="shared" si="229"/>
        <v>Linecode=3p_11kV_50_ACSR_Al_o</v>
      </c>
      <c r="X2077" t="str">
        <f t="shared" si="230"/>
        <v>Length=28.0688</v>
      </c>
      <c r="Y2077" t="s">
        <v>307</v>
      </c>
    </row>
    <row r="2078" spans="1:25" x14ac:dyDescent="0.25">
      <c r="A2078" t="s">
        <v>47</v>
      </c>
      <c r="B2078">
        <v>11</v>
      </c>
      <c r="C2078" t="s">
        <v>50</v>
      </c>
      <c r="D2078">
        <v>50</v>
      </c>
      <c r="E2078" t="s">
        <v>27</v>
      </c>
      <c r="F2078" t="s">
        <v>38</v>
      </c>
      <c r="G2078" t="s">
        <v>30</v>
      </c>
      <c r="H2078">
        <v>3</v>
      </c>
      <c r="I2078">
        <v>233.078</v>
      </c>
      <c r="J2078" t="s">
        <v>271</v>
      </c>
      <c r="K2078">
        <v>9282</v>
      </c>
      <c r="L2078">
        <v>9283</v>
      </c>
      <c r="M2078" t="str">
        <f t="shared" si="224"/>
        <v>Rabbit50OverACSR</v>
      </c>
      <c r="N2078" t="str">
        <f>+VLOOKUP(M2078,LineCode!$E:$F,2,0)</f>
        <v>3p_11kV_50_ACSR_Al_o</v>
      </c>
      <c r="R2078" t="s">
        <v>296</v>
      </c>
      <c r="S2078" t="str">
        <f t="shared" si="225"/>
        <v>Line.line_LUB_9282_9283</v>
      </c>
      <c r="T2078" t="str">
        <f t="shared" si="226"/>
        <v>Bus1=9282</v>
      </c>
      <c r="U2078" t="str">
        <f t="shared" si="227"/>
        <v>Bus2=9283</v>
      </c>
      <c r="V2078" t="str">
        <f t="shared" si="228"/>
        <v>phases=3</v>
      </c>
      <c r="W2078" t="str">
        <f t="shared" si="229"/>
        <v>Linecode=3p_11kV_50_ACSR_Al_o</v>
      </c>
      <c r="X2078" t="str">
        <f t="shared" si="230"/>
        <v>Length=233.078</v>
      </c>
      <c r="Y2078" t="s">
        <v>307</v>
      </c>
    </row>
    <row r="2079" spans="1:25" x14ac:dyDescent="0.25">
      <c r="A2079" t="s">
        <v>47</v>
      </c>
      <c r="B2079">
        <v>11</v>
      </c>
      <c r="C2079" t="s">
        <v>50</v>
      </c>
      <c r="D2079">
        <v>50</v>
      </c>
      <c r="E2079" t="s">
        <v>27</v>
      </c>
      <c r="F2079" t="s">
        <v>38</v>
      </c>
      <c r="G2079" t="s">
        <v>30</v>
      </c>
      <c r="H2079">
        <v>3</v>
      </c>
      <c r="I2079">
        <v>24.7698</v>
      </c>
      <c r="J2079" t="s">
        <v>271</v>
      </c>
      <c r="K2079">
        <v>9284</v>
      </c>
      <c r="L2079">
        <v>9285</v>
      </c>
      <c r="M2079" t="str">
        <f t="shared" si="224"/>
        <v>Rabbit50OverACSR</v>
      </c>
      <c r="N2079" t="str">
        <f>+VLOOKUP(M2079,LineCode!$E:$F,2,0)</f>
        <v>3p_11kV_50_ACSR_Al_o</v>
      </c>
      <c r="R2079" t="s">
        <v>296</v>
      </c>
      <c r="S2079" t="str">
        <f t="shared" si="225"/>
        <v>Line.line_LUB_9284_9285</v>
      </c>
      <c r="T2079" t="str">
        <f t="shared" si="226"/>
        <v>Bus1=9284</v>
      </c>
      <c r="U2079" t="str">
        <f t="shared" si="227"/>
        <v>Bus2=9285</v>
      </c>
      <c r="V2079" t="str">
        <f t="shared" si="228"/>
        <v>phases=3</v>
      </c>
      <c r="W2079" t="str">
        <f t="shared" si="229"/>
        <v>Linecode=3p_11kV_50_ACSR_Al_o</v>
      </c>
      <c r="X2079" t="str">
        <f t="shared" si="230"/>
        <v>Length=24.7698</v>
      </c>
      <c r="Y2079" t="s">
        <v>307</v>
      </c>
    </row>
    <row r="2080" spans="1:25" x14ac:dyDescent="0.25">
      <c r="A2080" t="s">
        <v>47</v>
      </c>
      <c r="B2080">
        <v>11</v>
      </c>
      <c r="C2080" t="s">
        <v>50</v>
      </c>
      <c r="D2080">
        <v>50</v>
      </c>
      <c r="E2080" t="s">
        <v>27</v>
      </c>
      <c r="F2080" t="s">
        <v>38</v>
      </c>
      <c r="G2080" t="s">
        <v>30</v>
      </c>
      <c r="H2080">
        <v>3</v>
      </c>
      <c r="I2080">
        <v>30.187799999999999</v>
      </c>
      <c r="J2080" t="s">
        <v>271</v>
      </c>
      <c r="K2080">
        <v>9285</v>
      </c>
      <c r="L2080">
        <v>9286</v>
      </c>
      <c r="M2080" t="str">
        <f t="shared" si="224"/>
        <v>Rabbit50OverACSR</v>
      </c>
      <c r="N2080" t="str">
        <f>+VLOOKUP(M2080,LineCode!$E:$F,2,0)</f>
        <v>3p_11kV_50_ACSR_Al_o</v>
      </c>
      <c r="R2080" t="s">
        <v>296</v>
      </c>
      <c r="S2080" t="str">
        <f t="shared" si="225"/>
        <v>Line.line_LUB_9285_9286</v>
      </c>
      <c r="T2080" t="str">
        <f t="shared" si="226"/>
        <v>Bus1=9285</v>
      </c>
      <c r="U2080" t="str">
        <f t="shared" si="227"/>
        <v>Bus2=9286</v>
      </c>
      <c r="V2080" t="str">
        <f t="shared" si="228"/>
        <v>phases=3</v>
      </c>
      <c r="W2080" t="str">
        <f t="shared" si="229"/>
        <v>Linecode=3p_11kV_50_ACSR_Al_o</v>
      </c>
      <c r="X2080" t="str">
        <f t="shared" si="230"/>
        <v>Length=30.1878</v>
      </c>
      <c r="Y2080" t="s">
        <v>307</v>
      </c>
    </row>
    <row r="2081" spans="1:25" x14ac:dyDescent="0.25">
      <c r="A2081" t="s">
        <v>47</v>
      </c>
      <c r="B2081">
        <v>11</v>
      </c>
      <c r="C2081" t="s">
        <v>50</v>
      </c>
      <c r="D2081">
        <v>50</v>
      </c>
      <c r="E2081" t="s">
        <v>27</v>
      </c>
      <c r="F2081" t="s">
        <v>38</v>
      </c>
      <c r="G2081" t="s">
        <v>30</v>
      </c>
      <c r="H2081">
        <v>3</v>
      </c>
      <c r="I2081">
        <v>21.532699999999998</v>
      </c>
      <c r="J2081" t="s">
        <v>271</v>
      </c>
      <c r="K2081">
        <v>9286</v>
      </c>
      <c r="L2081">
        <v>9287</v>
      </c>
      <c r="M2081" t="str">
        <f t="shared" si="224"/>
        <v>Rabbit50OverACSR</v>
      </c>
      <c r="N2081" t="str">
        <f>+VLOOKUP(M2081,LineCode!$E:$F,2,0)</f>
        <v>3p_11kV_50_ACSR_Al_o</v>
      </c>
      <c r="R2081" t="s">
        <v>296</v>
      </c>
      <c r="S2081" t="str">
        <f t="shared" si="225"/>
        <v>Line.line_LUB_9286_9287</v>
      </c>
      <c r="T2081" t="str">
        <f t="shared" si="226"/>
        <v>Bus1=9286</v>
      </c>
      <c r="U2081" t="str">
        <f t="shared" si="227"/>
        <v>Bus2=9287</v>
      </c>
      <c r="V2081" t="str">
        <f t="shared" si="228"/>
        <v>phases=3</v>
      </c>
      <c r="W2081" t="str">
        <f t="shared" si="229"/>
        <v>Linecode=3p_11kV_50_ACSR_Al_o</v>
      </c>
      <c r="X2081" t="str">
        <f t="shared" si="230"/>
        <v>Length=21.5327</v>
      </c>
      <c r="Y2081" t="s">
        <v>307</v>
      </c>
    </row>
    <row r="2082" spans="1:25" x14ac:dyDescent="0.25">
      <c r="A2082" t="s">
        <v>47</v>
      </c>
      <c r="B2082">
        <v>11</v>
      </c>
      <c r="C2082" t="s">
        <v>50</v>
      </c>
      <c r="D2082">
        <v>50</v>
      </c>
      <c r="E2082" t="s">
        <v>27</v>
      </c>
      <c r="F2082" t="s">
        <v>38</v>
      </c>
      <c r="G2082" t="s">
        <v>30</v>
      </c>
      <c r="H2082">
        <v>3</v>
      </c>
      <c r="I2082">
        <v>41.124400000000001</v>
      </c>
      <c r="J2082" t="s">
        <v>271</v>
      </c>
      <c r="K2082">
        <v>9290</v>
      </c>
      <c r="L2082">
        <v>9474</v>
      </c>
      <c r="M2082" t="str">
        <f t="shared" si="224"/>
        <v>Rabbit50OverACSR</v>
      </c>
      <c r="N2082" t="str">
        <f>+VLOOKUP(M2082,LineCode!$E:$F,2,0)</f>
        <v>3p_11kV_50_ACSR_Al_o</v>
      </c>
      <c r="R2082" t="s">
        <v>296</v>
      </c>
      <c r="S2082" t="str">
        <f t="shared" si="225"/>
        <v>Line.line_LUB_9290_9474</v>
      </c>
      <c r="T2082" t="str">
        <f t="shared" si="226"/>
        <v>Bus1=9290</v>
      </c>
      <c r="U2082" t="str">
        <f t="shared" si="227"/>
        <v>Bus2=9474</v>
      </c>
      <c r="V2082" t="str">
        <f t="shared" si="228"/>
        <v>phases=3</v>
      </c>
      <c r="W2082" t="str">
        <f t="shared" si="229"/>
        <v>Linecode=3p_11kV_50_ACSR_Al_o</v>
      </c>
      <c r="X2082" t="str">
        <f t="shared" si="230"/>
        <v>Length=41.1244</v>
      </c>
      <c r="Y2082" t="s">
        <v>307</v>
      </c>
    </row>
    <row r="2083" spans="1:25" x14ac:dyDescent="0.25">
      <c r="A2083" t="s">
        <v>47</v>
      </c>
      <c r="B2083">
        <v>11</v>
      </c>
      <c r="C2083" t="s">
        <v>50</v>
      </c>
      <c r="D2083">
        <v>50</v>
      </c>
      <c r="E2083" t="s">
        <v>27</v>
      </c>
      <c r="F2083" t="s">
        <v>38</v>
      </c>
      <c r="G2083" t="s">
        <v>30</v>
      </c>
      <c r="H2083">
        <v>3</v>
      </c>
      <c r="I2083">
        <v>39.891599999999997</v>
      </c>
      <c r="J2083" t="s">
        <v>271</v>
      </c>
      <c r="K2083">
        <v>9474</v>
      </c>
      <c r="L2083">
        <v>9291</v>
      </c>
      <c r="M2083" t="str">
        <f t="shared" si="224"/>
        <v>Rabbit50OverACSR</v>
      </c>
      <c r="N2083" t="str">
        <f>+VLOOKUP(M2083,LineCode!$E:$F,2,0)</f>
        <v>3p_11kV_50_ACSR_Al_o</v>
      </c>
      <c r="R2083" t="s">
        <v>296</v>
      </c>
      <c r="S2083" t="str">
        <f t="shared" si="225"/>
        <v>Line.line_LUB_9474_9291</v>
      </c>
      <c r="T2083" t="str">
        <f t="shared" si="226"/>
        <v>Bus1=9474</v>
      </c>
      <c r="U2083" t="str">
        <f t="shared" si="227"/>
        <v>Bus2=9291</v>
      </c>
      <c r="V2083" t="str">
        <f t="shared" si="228"/>
        <v>phases=3</v>
      </c>
      <c r="W2083" t="str">
        <f t="shared" si="229"/>
        <v>Linecode=3p_11kV_50_ACSR_Al_o</v>
      </c>
      <c r="X2083" t="str">
        <f t="shared" si="230"/>
        <v>Length=39.8916</v>
      </c>
      <c r="Y2083" t="s">
        <v>307</v>
      </c>
    </row>
    <row r="2084" spans="1:25" x14ac:dyDescent="0.25">
      <c r="A2084" t="s">
        <v>47</v>
      </c>
      <c r="B2084">
        <v>11</v>
      </c>
      <c r="C2084" t="s">
        <v>50</v>
      </c>
      <c r="D2084">
        <v>50</v>
      </c>
      <c r="E2084" t="s">
        <v>27</v>
      </c>
      <c r="F2084" t="s">
        <v>38</v>
      </c>
      <c r="G2084" t="s">
        <v>30</v>
      </c>
      <c r="H2084">
        <v>3</v>
      </c>
      <c r="I2084">
        <v>23.548100000000002</v>
      </c>
      <c r="J2084" t="s">
        <v>271</v>
      </c>
      <c r="K2084">
        <v>9291</v>
      </c>
      <c r="L2084">
        <v>9292</v>
      </c>
      <c r="M2084" t="str">
        <f t="shared" si="224"/>
        <v>Rabbit50OverACSR</v>
      </c>
      <c r="N2084" t="str">
        <f>+VLOOKUP(M2084,LineCode!$E:$F,2,0)</f>
        <v>3p_11kV_50_ACSR_Al_o</v>
      </c>
      <c r="R2084" t="s">
        <v>296</v>
      </c>
      <c r="S2084" t="str">
        <f t="shared" si="225"/>
        <v>Line.line_LUB_9291_9292</v>
      </c>
      <c r="T2084" t="str">
        <f t="shared" si="226"/>
        <v>Bus1=9291</v>
      </c>
      <c r="U2084" t="str">
        <f t="shared" si="227"/>
        <v>Bus2=9292</v>
      </c>
      <c r="V2084" t="str">
        <f t="shared" si="228"/>
        <v>phases=3</v>
      </c>
      <c r="W2084" t="str">
        <f t="shared" si="229"/>
        <v>Linecode=3p_11kV_50_ACSR_Al_o</v>
      </c>
      <c r="X2084" t="str">
        <f t="shared" si="230"/>
        <v>Length=23.5481</v>
      </c>
      <c r="Y2084" t="s">
        <v>307</v>
      </c>
    </row>
    <row r="2085" spans="1:25" x14ac:dyDescent="0.25">
      <c r="A2085" t="s">
        <v>47</v>
      </c>
      <c r="B2085">
        <v>11</v>
      </c>
      <c r="C2085" t="s">
        <v>50</v>
      </c>
      <c r="D2085">
        <v>50</v>
      </c>
      <c r="E2085" t="s">
        <v>27</v>
      </c>
      <c r="F2085" t="s">
        <v>38</v>
      </c>
      <c r="G2085" t="s">
        <v>30</v>
      </c>
      <c r="H2085">
        <v>3</v>
      </c>
      <c r="I2085">
        <v>6.5347299999999997</v>
      </c>
      <c r="J2085" t="s">
        <v>271</v>
      </c>
      <c r="K2085">
        <v>9292</v>
      </c>
      <c r="L2085">
        <v>9293</v>
      </c>
      <c r="M2085" t="str">
        <f t="shared" si="224"/>
        <v>Rabbit50OverACSR</v>
      </c>
      <c r="N2085" t="str">
        <f>+VLOOKUP(M2085,LineCode!$E:$F,2,0)</f>
        <v>3p_11kV_50_ACSR_Al_o</v>
      </c>
      <c r="R2085" t="s">
        <v>296</v>
      </c>
      <c r="S2085" t="str">
        <f t="shared" si="225"/>
        <v>Line.line_LUB_9292_9293</v>
      </c>
      <c r="T2085" t="str">
        <f t="shared" si="226"/>
        <v>Bus1=9292</v>
      </c>
      <c r="U2085" t="str">
        <f t="shared" si="227"/>
        <v>Bus2=9293</v>
      </c>
      <c r="V2085" t="str">
        <f t="shared" si="228"/>
        <v>phases=3</v>
      </c>
      <c r="W2085" t="str">
        <f t="shared" si="229"/>
        <v>Linecode=3p_11kV_50_ACSR_Al_o</v>
      </c>
      <c r="X2085" t="str">
        <f t="shared" si="230"/>
        <v>Length=6.53473</v>
      </c>
      <c r="Y2085" t="s">
        <v>307</v>
      </c>
    </row>
    <row r="2086" spans="1:25" x14ac:dyDescent="0.25">
      <c r="A2086" t="s">
        <v>47</v>
      </c>
      <c r="B2086">
        <v>11</v>
      </c>
      <c r="C2086" t="s">
        <v>50</v>
      </c>
      <c r="D2086">
        <v>50</v>
      </c>
      <c r="E2086" t="s">
        <v>27</v>
      </c>
      <c r="F2086" t="s">
        <v>38</v>
      </c>
      <c r="G2086" t="s">
        <v>30</v>
      </c>
      <c r="H2086">
        <v>3</v>
      </c>
      <c r="I2086">
        <v>37.193100000000001</v>
      </c>
      <c r="J2086" t="s">
        <v>271</v>
      </c>
      <c r="K2086">
        <v>9293</v>
      </c>
      <c r="L2086">
        <v>9294</v>
      </c>
      <c r="M2086" t="str">
        <f t="shared" si="224"/>
        <v>Rabbit50OverACSR</v>
      </c>
      <c r="N2086" t="str">
        <f>+VLOOKUP(M2086,LineCode!$E:$F,2,0)</f>
        <v>3p_11kV_50_ACSR_Al_o</v>
      </c>
      <c r="R2086" t="s">
        <v>296</v>
      </c>
      <c r="S2086" t="str">
        <f t="shared" si="225"/>
        <v>Line.line_LUB_9293_9294</v>
      </c>
      <c r="T2086" t="str">
        <f t="shared" si="226"/>
        <v>Bus1=9293</v>
      </c>
      <c r="U2086" t="str">
        <f t="shared" si="227"/>
        <v>Bus2=9294</v>
      </c>
      <c r="V2086" t="str">
        <f t="shared" si="228"/>
        <v>phases=3</v>
      </c>
      <c r="W2086" t="str">
        <f t="shared" si="229"/>
        <v>Linecode=3p_11kV_50_ACSR_Al_o</v>
      </c>
      <c r="X2086" t="str">
        <f t="shared" si="230"/>
        <v>Length=37.1931</v>
      </c>
      <c r="Y2086" t="s">
        <v>307</v>
      </c>
    </row>
    <row r="2087" spans="1:25" x14ac:dyDescent="0.25">
      <c r="A2087" t="s">
        <v>47</v>
      </c>
      <c r="B2087">
        <v>11</v>
      </c>
      <c r="C2087" t="s">
        <v>50</v>
      </c>
      <c r="D2087">
        <v>50</v>
      </c>
      <c r="E2087" t="s">
        <v>27</v>
      </c>
      <c r="F2087" t="s">
        <v>38</v>
      </c>
      <c r="G2087" t="s">
        <v>30</v>
      </c>
      <c r="H2087">
        <v>3</v>
      </c>
      <c r="I2087">
        <v>37.051400000000001</v>
      </c>
      <c r="J2087" t="s">
        <v>271</v>
      </c>
      <c r="K2087">
        <v>9294</v>
      </c>
      <c r="L2087">
        <v>9295</v>
      </c>
      <c r="M2087" t="str">
        <f t="shared" si="224"/>
        <v>Rabbit50OverACSR</v>
      </c>
      <c r="N2087" t="str">
        <f>+VLOOKUP(M2087,LineCode!$E:$F,2,0)</f>
        <v>3p_11kV_50_ACSR_Al_o</v>
      </c>
      <c r="R2087" t="s">
        <v>296</v>
      </c>
      <c r="S2087" t="str">
        <f t="shared" si="225"/>
        <v>Line.line_LUB_9294_9295</v>
      </c>
      <c r="T2087" t="str">
        <f t="shared" si="226"/>
        <v>Bus1=9294</v>
      </c>
      <c r="U2087" t="str">
        <f t="shared" si="227"/>
        <v>Bus2=9295</v>
      </c>
      <c r="V2087" t="str">
        <f t="shared" si="228"/>
        <v>phases=3</v>
      </c>
      <c r="W2087" t="str">
        <f t="shared" si="229"/>
        <v>Linecode=3p_11kV_50_ACSR_Al_o</v>
      </c>
      <c r="X2087" t="str">
        <f t="shared" si="230"/>
        <v>Length=37.0514</v>
      </c>
      <c r="Y2087" t="s">
        <v>307</v>
      </c>
    </row>
    <row r="2088" spans="1:25" x14ac:dyDescent="0.25">
      <c r="A2088" t="s">
        <v>47</v>
      </c>
      <c r="B2088">
        <v>11</v>
      </c>
      <c r="C2088" t="s">
        <v>50</v>
      </c>
      <c r="D2088">
        <v>50</v>
      </c>
      <c r="E2088" t="s">
        <v>27</v>
      </c>
      <c r="F2088" t="s">
        <v>38</v>
      </c>
      <c r="G2088" t="s">
        <v>30</v>
      </c>
      <c r="H2088">
        <v>3</v>
      </c>
      <c r="I2088">
        <v>53.983499999999999</v>
      </c>
      <c r="J2088" t="s">
        <v>271</v>
      </c>
      <c r="K2088">
        <v>9295</v>
      </c>
      <c r="L2088">
        <v>9296</v>
      </c>
      <c r="M2088" t="str">
        <f t="shared" si="224"/>
        <v>Rabbit50OverACSR</v>
      </c>
      <c r="N2088" t="str">
        <f>+VLOOKUP(M2088,LineCode!$E:$F,2,0)</f>
        <v>3p_11kV_50_ACSR_Al_o</v>
      </c>
      <c r="R2088" t="s">
        <v>296</v>
      </c>
      <c r="S2088" t="str">
        <f t="shared" si="225"/>
        <v>Line.line_LUB_9295_9296</v>
      </c>
      <c r="T2088" t="str">
        <f t="shared" si="226"/>
        <v>Bus1=9295</v>
      </c>
      <c r="U2088" t="str">
        <f t="shared" si="227"/>
        <v>Bus2=9296</v>
      </c>
      <c r="V2088" t="str">
        <f t="shared" si="228"/>
        <v>phases=3</v>
      </c>
      <c r="W2088" t="str">
        <f t="shared" si="229"/>
        <v>Linecode=3p_11kV_50_ACSR_Al_o</v>
      </c>
      <c r="X2088" t="str">
        <f t="shared" si="230"/>
        <v>Length=53.9835</v>
      </c>
      <c r="Y2088" t="s">
        <v>307</v>
      </c>
    </row>
    <row r="2089" spans="1:25" x14ac:dyDescent="0.25">
      <c r="A2089" t="s">
        <v>47</v>
      </c>
      <c r="B2089">
        <v>11</v>
      </c>
      <c r="C2089" t="s">
        <v>50</v>
      </c>
      <c r="D2089">
        <v>50</v>
      </c>
      <c r="E2089" t="s">
        <v>27</v>
      </c>
      <c r="F2089" t="s">
        <v>38</v>
      </c>
      <c r="G2089" t="s">
        <v>30</v>
      </c>
      <c r="H2089">
        <v>3</v>
      </c>
      <c r="I2089">
        <v>50.276699999999998</v>
      </c>
      <c r="J2089" t="s">
        <v>271</v>
      </c>
      <c r="K2089">
        <v>9296</v>
      </c>
      <c r="L2089">
        <v>9297</v>
      </c>
      <c r="M2089" t="str">
        <f t="shared" si="224"/>
        <v>Rabbit50OverACSR</v>
      </c>
      <c r="N2089" t="str">
        <f>+VLOOKUP(M2089,LineCode!$E:$F,2,0)</f>
        <v>3p_11kV_50_ACSR_Al_o</v>
      </c>
      <c r="R2089" t="s">
        <v>296</v>
      </c>
      <c r="S2089" t="str">
        <f t="shared" si="225"/>
        <v>Line.line_LUB_9296_9297</v>
      </c>
      <c r="T2089" t="str">
        <f t="shared" si="226"/>
        <v>Bus1=9296</v>
      </c>
      <c r="U2089" t="str">
        <f t="shared" si="227"/>
        <v>Bus2=9297</v>
      </c>
      <c r="V2089" t="str">
        <f t="shared" si="228"/>
        <v>phases=3</v>
      </c>
      <c r="W2089" t="str">
        <f t="shared" si="229"/>
        <v>Linecode=3p_11kV_50_ACSR_Al_o</v>
      </c>
      <c r="X2089" t="str">
        <f t="shared" si="230"/>
        <v>Length=50.2767</v>
      </c>
      <c r="Y2089" t="s">
        <v>307</v>
      </c>
    </row>
    <row r="2090" spans="1:25" x14ac:dyDescent="0.25">
      <c r="A2090" t="s">
        <v>47</v>
      </c>
      <c r="B2090">
        <v>11</v>
      </c>
      <c r="C2090" t="s">
        <v>50</v>
      </c>
      <c r="D2090">
        <v>50</v>
      </c>
      <c r="E2090" t="s">
        <v>27</v>
      </c>
      <c r="F2090" t="s">
        <v>38</v>
      </c>
      <c r="G2090" t="s">
        <v>30</v>
      </c>
      <c r="H2090">
        <v>3</v>
      </c>
      <c r="I2090">
        <v>52.6143</v>
      </c>
      <c r="J2090" t="s">
        <v>271</v>
      </c>
      <c r="K2090">
        <v>9297</v>
      </c>
      <c r="L2090">
        <v>9298</v>
      </c>
      <c r="M2090" t="str">
        <f t="shared" si="224"/>
        <v>Rabbit50OverACSR</v>
      </c>
      <c r="N2090" t="str">
        <f>+VLOOKUP(M2090,LineCode!$E:$F,2,0)</f>
        <v>3p_11kV_50_ACSR_Al_o</v>
      </c>
      <c r="R2090" t="s">
        <v>296</v>
      </c>
      <c r="S2090" t="str">
        <f t="shared" si="225"/>
        <v>Line.line_LUB_9297_9298</v>
      </c>
      <c r="T2090" t="str">
        <f t="shared" si="226"/>
        <v>Bus1=9297</v>
      </c>
      <c r="U2090" t="str">
        <f t="shared" si="227"/>
        <v>Bus2=9298</v>
      </c>
      <c r="V2090" t="str">
        <f t="shared" si="228"/>
        <v>phases=3</v>
      </c>
      <c r="W2090" t="str">
        <f t="shared" si="229"/>
        <v>Linecode=3p_11kV_50_ACSR_Al_o</v>
      </c>
      <c r="X2090" t="str">
        <f t="shared" si="230"/>
        <v>Length=52.6143</v>
      </c>
      <c r="Y2090" t="s">
        <v>307</v>
      </c>
    </row>
    <row r="2091" spans="1:25" x14ac:dyDescent="0.25">
      <c r="A2091" t="s">
        <v>47</v>
      </c>
      <c r="B2091">
        <v>11</v>
      </c>
      <c r="C2091" t="s">
        <v>50</v>
      </c>
      <c r="D2091">
        <v>50</v>
      </c>
      <c r="E2091" t="s">
        <v>27</v>
      </c>
      <c r="F2091" t="s">
        <v>38</v>
      </c>
      <c r="G2091" t="s">
        <v>30</v>
      </c>
      <c r="H2091">
        <v>3</v>
      </c>
      <c r="I2091">
        <v>38.945</v>
      </c>
      <c r="J2091" t="s">
        <v>271</v>
      </c>
      <c r="K2091">
        <v>9298</v>
      </c>
      <c r="L2091">
        <v>9299</v>
      </c>
      <c r="M2091" t="str">
        <f t="shared" si="224"/>
        <v>Rabbit50OverACSR</v>
      </c>
      <c r="N2091" t="str">
        <f>+VLOOKUP(M2091,LineCode!$E:$F,2,0)</f>
        <v>3p_11kV_50_ACSR_Al_o</v>
      </c>
      <c r="R2091" t="s">
        <v>296</v>
      </c>
      <c r="S2091" t="str">
        <f t="shared" si="225"/>
        <v>Line.line_LUB_9298_9299</v>
      </c>
      <c r="T2091" t="str">
        <f t="shared" si="226"/>
        <v>Bus1=9298</v>
      </c>
      <c r="U2091" t="str">
        <f t="shared" si="227"/>
        <v>Bus2=9299</v>
      </c>
      <c r="V2091" t="str">
        <f t="shared" si="228"/>
        <v>phases=3</v>
      </c>
      <c r="W2091" t="str">
        <f t="shared" si="229"/>
        <v>Linecode=3p_11kV_50_ACSR_Al_o</v>
      </c>
      <c r="X2091" t="str">
        <f t="shared" si="230"/>
        <v>Length=38.945</v>
      </c>
      <c r="Y2091" t="s">
        <v>307</v>
      </c>
    </row>
    <row r="2092" spans="1:25" x14ac:dyDescent="0.25">
      <c r="A2092" t="s">
        <v>47</v>
      </c>
      <c r="B2092">
        <v>11</v>
      </c>
      <c r="C2092" t="s">
        <v>50</v>
      </c>
      <c r="D2092">
        <v>50</v>
      </c>
      <c r="E2092" t="s">
        <v>27</v>
      </c>
      <c r="F2092" t="s">
        <v>38</v>
      </c>
      <c r="G2092" t="s">
        <v>30</v>
      </c>
      <c r="H2092">
        <v>3</v>
      </c>
      <c r="I2092">
        <v>8.8742199999999993</v>
      </c>
      <c r="J2092" t="s">
        <v>271</v>
      </c>
      <c r="K2092">
        <v>9299</v>
      </c>
      <c r="L2092">
        <v>9300</v>
      </c>
      <c r="M2092" t="str">
        <f t="shared" si="224"/>
        <v>Rabbit50OverACSR</v>
      </c>
      <c r="N2092" t="str">
        <f>+VLOOKUP(M2092,LineCode!$E:$F,2,0)</f>
        <v>3p_11kV_50_ACSR_Al_o</v>
      </c>
      <c r="R2092" t="s">
        <v>296</v>
      </c>
      <c r="S2092" t="str">
        <f t="shared" si="225"/>
        <v>Line.line_LUB_9299_9300</v>
      </c>
      <c r="T2092" t="str">
        <f t="shared" si="226"/>
        <v>Bus1=9299</v>
      </c>
      <c r="U2092" t="str">
        <f t="shared" si="227"/>
        <v>Bus2=9300</v>
      </c>
      <c r="V2092" t="str">
        <f t="shared" si="228"/>
        <v>phases=3</v>
      </c>
      <c r="W2092" t="str">
        <f t="shared" si="229"/>
        <v>Linecode=3p_11kV_50_ACSR_Al_o</v>
      </c>
      <c r="X2092" t="str">
        <f t="shared" si="230"/>
        <v>Length=8.87422</v>
      </c>
      <c r="Y2092" t="s">
        <v>307</v>
      </c>
    </row>
    <row r="2093" spans="1:25" x14ac:dyDescent="0.25">
      <c r="A2093" t="s">
        <v>47</v>
      </c>
      <c r="B2093">
        <v>11</v>
      </c>
      <c r="C2093" t="s">
        <v>50</v>
      </c>
      <c r="D2093">
        <v>50</v>
      </c>
      <c r="E2093" t="s">
        <v>27</v>
      </c>
      <c r="F2093" t="s">
        <v>38</v>
      </c>
      <c r="G2093" t="s">
        <v>30</v>
      </c>
      <c r="H2093">
        <v>3</v>
      </c>
      <c r="I2093">
        <v>30.5626</v>
      </c>
      <c r="J2093" t="s">
        <v>271</v>
      </c>
      <c r="K2093">
        <v>9317</v>
      </c>
      <c r="L2093">
        <v>9316</v>
      </c>
      <c r="M2093" t="str">
        <f t="shared" si="224"/>
        <v>Rabbit50OverACSR</v>
      </c>
      <c r="N2093" t="str">
        <f>+VLOOKUP(M2093,LineCode!$E:$F,2,0)</f>
        <v>3p_11kV_50_ACSR_Al_o</v>
      </c>
      <c r="R2093" t="s">
        <v>296</v>
      </c>
      <c r="S2093" t="str">
        <f t="shared" si="225"/>
        <v>Line.line_LUB_9317_9316</v>
      </c>
      <c r="T2093" t="str">
        <f t="shared" si="226"/>
        <v>Bus1=9317</v>
      </c>
      <c r="U2093" t="str">
        <f t="shared" si="227"/>
        <v>Bus2=9316</v>
      </c>
      <c r="V2093" t="str">
        <f t="shared" si="228"/>
        <v>phases=3</v>
      </c>
      <c r="W2093" t="str">
        <f t="shared" si="229"/>
        <v>Linecode=3p_11kV_50_ACSR_Al_o</v>
      </c>
      <c r="X2093" t="str">
        <f t="shared" si="230"/>
        <v>Length=30.5626</v>
      </c>
      <c r="Y2093" t="s">
        <v>307</v>
      </c>
    </row>
    <row r="2094" spans="1:25" x14ac:dyDescent="0.25">
      <c r="A2094" t="s">
        <v>47</v>
      </c>
      <c r="B2094">
        <v>11</v>
      </c>
      <c r="C2094" t="s">
        <v>50</v>
      </c>
      <c r="D2094">
        <v>50</v>
      </c>
      <c r="E2094" t="s">
        <v>27</v>
      </c>
      <c r="F2094" t="s">
        <v>38</v>
      </c>
      <c r="G2094" t="s">
        <v>30</v>
      </c>
      <c r="H2094">
        <v>3</v>
      </c>
      <c r="I2094">
        <v>39.087000000000003</v>
      </c>
      <c r="J2094" t="s">
        <v>271</v>
      </c>
      <c r="K2094">
        <v>9316</v>
      </c>
      <c r="L2094">
        <v>9315</v>
      </c>
      <c r="M2094" t="str">
        <f t="shared" si="224"/>
        <v>Rabbit50OverACSR</v>
      </c>
      <c r="N2094" t="str">
        <f>+VLOOKUP(M2094,LineCode!$E:$F,2,0)</f>
        <v>3p_11kV_50_ACSR_Al_o</v>
      </c>
      <c r="R2094" t="s">
        <v>296</v>
      </c>
      <c r="S2094" t="str">
        <f t="shared" si="225"/>
        <v>Line.line_LUB_9316_9315</v>
      </c>
      <c r="T2094" t="str">
        <f t="shared" si="226"/>
        <v>Bus1=9316</v>
      </c>
      <c r="U2094" t="str">
        <f t="shared" si="227"/>
        <v>Bus2=9315</v>
      </c>
      <c r="V2094" t="str">
        <f t="shared" si="228"/>
        <v>phases=3</v>
      </c>
      <c r="W2094" t="str">
        <f t="shared" si="229"/>
        <v>Linecode=3p_11kV_50_ACSR_Al_o</v>
      </c>
      <c r="X2094" t="str">
        <f t="shared" si="230"/>
        <v>Length=39.087</v>
      </c>
      <c r="Y2094" t="s">
        <v>307</v>
      </c>
    </row>
    <row r="2095" spans="1:25" x14ac:dyDescent="0.25">
      <c r="A2095" t="s">
        <v>47</v>
      </c>
      <c r="B2095">
        <v>11</v>
      </c>
      <c r="C2095" t="s">
        <v>50</v>
      </c>
      <c r="D2095">
        <v>50</v>
      </c>
      <c r="E2095" t="s">
        <v>27</v>
      </c>
      <c r="F2095" t="s">
        <v>38</v>
      </c>
      <c r="G2095" t="s">
        <v>30</v>
      </c>
      <c r="H2095">
        <v>3</v>
      </c>
      <c r="I2095">
        <v>37.327800000000003</v>
      </c>
      <c r="J2095" t="s">
        <v>271</v>
      </c>
      <c r="K2095">
        <v>9315</v>
      </c>
      <c r="L2095">
        <v>9314</v>
      </c>
      <c r="M2095" t="str">
        <f t="shared" si="224"/>
        <v>Rabbit50OverACSR</v>
      </c>
      <c r="N2095" t="str">
        <f>+VLOOKUP(M2095,LineCode!$E:$F,2,0)</f>
        <v>3p_11kV_50_ACSR_Al_o</v>
      </c>
      <c r="R2095" t="s">
        <v>296</v>
      </c>
      <c r="S2095" t="str">
        <f t="shared" si="225"/>
        <v>Line.line_LUB_9315_9314</v>
      </c>
      <c r="T2095" t="str">
        <f t="shared" si="226"/>
        <v>Bus1=9315</v>
      </c>
      <c r="U2095" t="str">
        <f t="shared" si="227"/>
        <v>Bus2=9314</v>
      </c>
      <c r="V2095" t="str">
        <f t="shared" si="228"/>
        <v>phases=3</v>
      </c>
      <c r="W2095" t="str">
        <f t="shared" si="229"/>
        <v>Linecode=3p_11kV_50_ACSR_Al_o</v>
      </c>
      <c r="X2095" t="str">
        <f t="shared" si="230"/>
        <v>Length=37.3278</v>
      </c>
      <c r="Y2095" t="s">
        <v>307</v>
      </c>
    </row>
    <row r="2096" spans="1:25" x14ac:dyDescent="0.25">
      <c r="A2096" t="s">
        <v>47</v>
      </c>
      <c r="B2096">
        <v>11</v>
      </c>
      <c r="C2096" t="s">
        <v>50</v>
      </c>
      <c r="D2096">
        <v>50</v>
      </c>
      <c r="E2096" t="s">
        <v>27</v>
      </c>
      <c r="F2096" t="s">
        <v>38</v>
      </c>
      <c r="G2096" t="s">
        <v>30</v>
      </c>
      <c r="H2096">
        <v>3</v>
      </c>
      <c r="I2096">
        <v>49.078200000000002</v>
      </c>
      <c r="J2096" t="s">
        <v>271</v>
      </c>
      <c r="K2096">
        <v>9314</v>
      </c>
      <c r="L2096">
        <v>9313</v>
      </c>
      <c r="M2096" t="str">
        <f t="shared" si="224"/>
        <v>Rabbit50OverACSR</v>
      </c>
      <c r="N2096" t="str">
        <f>+VLOOKUP(M2096,LineCode!$E:$F,2,0)</f>
        <v>3p_11kV_50_ACSR_Al_o</v>
      </c>
      <c r="R2096" t="s">
        <v>296</v>
      </c>
      <c r="S2096" t="str">
        <f t="shared" si="225"/>
        <v>Line.line_LUB_9314_9313</v>
      </c>
      <c r="T2096" t="str">
        <f t="shared" si="226"/>
        <v>Bus1=9314</v>
      </c>
      <c r="U2096" t="str">
        <f t="shared" si="227"/>
        <v>Bus2=9313</v>
      </c>
      <c r="V2096" t="str">
        <f t="shared" si="228"/>
        <v>phases=3</v>
      </c>
      <c r="W2096" t="str">
        <f t="shared" si="229"/>
        <v>Linecode=3p_11kV_50_ACSR_Al_o</v>
      </c>
      <c r="X2096" t="str">
        <f t="shared" si="230"/>
        <v>Length=49.0782</v>
      </c>
      <c r="Y2096" t="s">
        <v>307</v>
      </c>
    </row>
    <row r="2097" spans="1:25" x14ac:dyDescent="0.25">
      <c r="A2097" t="s">
        <v>47</v>
      </c>
      <c r="B2097">
        <v>11</v>
      </c>
      <c r="C2097" t="s">
        <v>50</v>
      </c>
      <c r="D2097">
        <v>50</v>
      </c>
      <c r="E2097" t="s">
        <v>27</v>
      </c>
      <c r="F2097" t="s">
        <v>38</v>
      </c>
      <c r="G2097" t="s">
        <v>30</v>
      </c>
      <c r="H2097">
        <v>3</v>
      </c>
      <c r="I2097">
        <v>16.707999999999998</v>
      </c>
      <c r="J2097" t="s">
        <v>271</v>
      </c>
      <c r="K2097">
        <v>9313</v>
      </c>
      <c r="L2097">
        <v>9312</v>
      </c>
      <c r="M2097" t="str">
        <f t="shared" si="224"/>
        <v>Rabbit50OverACSR</v>
      </c>
      <c r="N2097" t="str">
        <f>+VLOOKUP(M2097,LineCode!$E:$F,2,0)</f>
        <v>3p_11kV_50_ACSR_Al_o</v>
      </c>
      <c r="R2097" t="s">
        <v>296</v>
      </c>
      <c r="S2097" t="str">
        <f t="shared" si="225"/>
        <v>Line.line_LUB_9313_9312</v>
      </c>
      <c r="T2097" t="str">
        <f t="shared" si="226"/>
        <v>Bus1=9313</v>
      </c>
      <c r="U2097" t="str">
        <f t="shared" si="227"/>
        <v>Bus2=9312</v>
      </c>
      <c r="V2097" t="str">
        <f t="shared" si="228"/>
        <v>phases=3</v>
      </c>
      <c r="W2097" t="str">
        <f t="shared" si="229"/>
        <v>Linecode=3p_11kV_50_ACSR_Al_o</v>
      </c>
      <c r="X2097" t="str">
        <f t="shared" si="230"/>
        <v>Length=16.708</v>
      </c>
      <c r="Y2097" t="s">
        <v>307</v>
      </c>
    </row>
    <row r="2098" spans="1:25" x14ac:dyDescent="0.25">
      <c r="A2098" t="s">
        <v>47</v>
      </c>
      <c r="B2098">
        <v>11</v>
      </c>
      <c r="C2098" t="s">
        <v>50</v>
      </c>
      <c r="D2098">
        <v>50</v>
      </c>
      <c r="E2098" t="s">
        <v>27</v>
      </c>
      <c r="F2098" t="s">
        <v>38</v>
      </c>
      <c r="G2098" t="s">
        <v>30</v>
      </c>
      <c r="H2098">
        <v>3</v>
      </c>
      <c r="I2098">
        <v>57.063000000000002</v>
      </c>
      <c r="J2098" t="s">
        <v>271</v>
      </c>
      <c r="K2098">
        <v>9312</v>
      </c>
      <c r="L2098">
        <v>9311</v>
      </c>
      <c r="M2098" t="str">
        <f t="shared" si="224"/>
        <v>Rabbit50OverACSR</v>
      </c>
      <c r="N2098" t="str">
        <f>+VLOOKUP(M2098,LineCode!$E:$F,2,0)</f>
        <v>3p_11kV_50_ACSR_Al_o</v>
      </c>
      <c r="R2098" t="s">
        <v>296</v>
      </c>
      <c r="S2098" t="str">
        <f t="shared" si="225"/>
        <v>Line.line_LUB_9312_9311</v>
      </c>
      <c r="T2098" t="str">
        <f t="shared" si="226"/>
        <v>Bus1=9312</v>
      </c>
      <c r="U2098" t="str">
        <f t="shared" si="227"/>
        <v>Bus2=9311</v>
      </c>
      <c r="V2098" t="str">
        <f t="shared" si="228"/>
        <v>phases=3</v>
      </c>
      <c r="W2098" t="str">
        <f t="shared" si="229"/>
        <v>Linecode=3p_11kV_50_ACSR_Al_o</v>
      </c>
      <c r="X2098" t="str">
        <f t="shared" si="230"/>
        <v>Length=57.063</v>
      </c>
      <c r="Y2098" t="s">
        <v>307</v>
      </c>
    </row>
    <row r="2099" spans="1:25" x14ac:dyDescent="0.25">
      <c r="A2099" t="s">
        <v>47</v>
      </c>
      <c r="B2099">
        <v>11</v>
      </c>
      <c r="C2099" t="s">
        <v>50</v>
      </c>
      <c r="D2099">
        <v>50</v>
      </c>
      <c r="E2099" t="s">
        <v>27</v>
      </c>
      <c r="F2099" t="s">
        <v>38</v>
      </c>
      <c r="G2099" t="s">
        <v>30</v>
      </c>
      <c r="H2099">
        <v>3</v>
      </c>
      <c r="I2099">
        <v>14.063700000000001</v>
      </c>
      <c r="J2099" t="s">
        <v>271</v>
      </c>
      <c r="K2099">
        <v>9311</v>
      </c>
      <c r="L2099">
        <v>9310</v>
      </c>
      <c r="M2099" t="str">
        <f t="shared" si="224"/>
        <v>Rabbit50OverACSR</v>
      </c>
      <c r="N2099" t="str">
        <f>+VLOOKUP(M2099,LineCode!$E:$F,2,0)</f>
        <v>3p_11kV_50_ACSR_Al_o</v>
      </c>
      <c r="R2099" t="s">
        <v>296</v>
      </c>
      <c r="S2099" t="str">
        <f t="shared" si="225"/>
        <v>Line.line_LUB_9311_9310</v>
      </c>
      <c r="T2099" t="str">
        <f t="shared" si="226"/>
        <v>Bus1=9311</v>
      </c>
      <c r="U2099" t="str">
        <f t="shared" si="227"/>
        <v>Bus2=9310</v>
      </c>
      <c r="V2099" t="str">
        <f t="shared" si="228"/>
        <v>phases=3</v>
      </c>
      <c r="W2099" t="str">
        <f t="shared" si="229"/>
        <v>Linecode=3p_11kV_50_ACSR_Al_o</v>
      </c>
      <c r="X2099" t="str">
        <f t="shared" si="230"/>
        <v>Length=14.0637</v>
      </c>
      <c r="Y2099" t="s">
        <v>307</v>
      </c>
    </row>
    <row r="2100" spans="1:25" x14ac:dyDescent="0.25">
      <c r="A2100" t="s">
        <v>47</v>
      </c>
      <c r="B2100">
        <v>11</v>
      </c>
      <c r="C2100" t="s">
        <v>50</v>
      </c>
      <c r="D2100">
        <v>50</v>
      </c>
      <c r="E2100" t="s">
        <v>27</v>
      </c>
      <c r="F2100" t="s">
        <v>38</v>
      </c>
      <c r="G2100" t="s">
        <v>30</v>
      </c>
      <c r="H2100">
        <v>3</v>
      </c>
      <c r="I2100">
        <v>106.637</v>
      </c>
      <c r="J2100" t="s">
        <v>271</v>
      </c>
      <c r="K2100">
        <v>9129</v>
      </c>
      <c r="L2100">
        <v>9488</v>
      </c>
      <c r="M2100" t="str">
        <f t="shared" si="224"/>
        <v>Rabbit50OverACSR</v>
      </c>
      <c r="N2100" t="str">
        <f>+VLOOKUP(M2100,LineCode!$E:$F,2,0)</f>
        <v>3p_11kV_50_ACSR_Al_o</v>
      </c>
      <c r="R2100" t="s">
        <v>296</v>
      </c>
      <c r="S2100" t="str">
        <f t="shared" si="225"/>
        <v>Line.line_LUB_9129_9488</v>
      </c>
      <c r="T2100" t="str">
        <f t="shared" si="226"/>
        <v>Bus1=9129</v>
      </c>
      <c r="U2100" t="str">
        <f t="shared" si="227"/>
        <v>Bus2=9488</v>
      </c>
      <c r="V2100" t="str">
        <f t="shared" si="228"/>
        <v>phases=3</v>
      </c>
      <c r="W2100" t="str">
        <f t="shared" si="229"/>
        <v>Linecode=3p_11kV_50_ACSR_Al_o</v>
      </c>
      <c r="X2100" t="str">
        <f t="shared" si="230"/>
        <v>Length=106.637</v>
      </c>
      <c r="Y2100" t="s">
        <v>307</v>
      </c>
    </row>
    <row r="2101" spans="1:25" x14ac:dyDescent="0.25">
      <c r="A2101" t="s">
        <v>47</v>
      </c>
      <c r="B2101">
        <v>11</v>
      </c>
      <c r="C2101" t="s">
        <v>50</v>
      </c>
      <c r="D2101">
        <v>50</v>
      </c>
      <c r="E2101" t="s">
        <v>27</v>
      </c>
      <c r="F2101" t="s">
        <v>38</v>
      </c>
      <c r="G2101" t="s">
        <v>30</v>
      </c>
      <c r="H2101">
        <v>3</v>
      </c>
      <c r="I2101">
        <v>10.3848</v>
      </c>
      <c r="J2101" t="s">
        <v>271</v>
      </c>
      <c r="K2101">
        <v>9488</v>
      </c>
      <c r="L2101">
        <v>9318</v>
      </c>
      <c r="M2101" t="str">
        <f t="shared" si="224"/>
        <v>Rabbit50OverACSR</v>
      </c>
      <c r="N2101" t="str">
        <f>+VLOOKUP(M2101,LineCode!$E:$F,2,0)</f>
        <v>3p_11kV_50_ACSR_Al_o</v>
      </c>
      <c r="R2101" t="s">
        <v>296</v>
      </c>
      <c r="S2101" t="str">
        <f t="shared" si="225"/>
        <v>Line.line_LUB_9488_9318</v>
      </c>
      <c r="T2101" t="str">
        <f t="shared" si="226"/>
        <v>Bus1=9488</v>
      </c>
      <c r="U2101" t="str">
        <f t="shared" si="227"/>
        <v>Bus2=9318</v>
      </c>
      <c r="V2101" t="str">
        <f t="shared" si="228"/>
        <v>phases=3</v>
      </c>
      <c r="W2101" t="str">
        <f t="shared" si="229"/>
        <v>Linecode=3p_11kV_50_ACSR_Al_o</v>
      </c>
      <c r="X2101" t="str">
        <f t="shared" si="230"/>
        <v>Length=10.3848</v>
      </c>
      <c r="Y2101" t="s">
        <v>307</v>
      </c>
    </row>
    <row r="2102" spans="1:25" x14ac:dyDescent="0.25">
      <c r="A2102" t="s">
        <v>47</v>
      </c>
      <c r="B2102">
        <v>11</v>
      </c>
      <c r="C2102" t="s">
        <v>50</v>
      </c>
      <c r="D2102">
        <v>50</v>
      </c>
      <c r="E2102" t="s">
        <v>27</v>
      </c>
      <c r="F2102" t="s">
        <v>38</v>
      </c>
      <c r="G2102" t="s">
        <v>30</v>
      </c>
      <c r="H2102">
        <v>3</v>
      </c>
      <c r="I2102">
        <v>14.7234</v>
      </c>
      <c r="J2102" t="s">
        <v>271</v>
      </c>
      <c r="K2102">
        <v>9318</v>
      </c>
      <c r="L2102">
        <v>9301</v>
      </c>
      <c r="M2102" t="str">
        <f t="shared" si="224"/>
        <v>Rabbit50OverACSR</v>
      </c>
      <c r="N2102" t="str">
        <f>+VLOOKUP(M2102,LineCode!$E:$F,2,0)</f>
        <v>3p_11kV_50_ACSR_Al_o</v>
      </c>
      <c r="R2102" t="s">
        <v>296</v>
      </c>
      <c r="S2102" t="str">
        <f t="shared" si="225"/>
        <v>Line.line_LUB_9318_9301</v>
      </c>
      <c r="T2102" t="str">
        <f t="shared" si="226"/>
        <v>Bus1=9318</v>
      </c>
      <c r="U2102" t="str">
        <f t="shared" si="227"/>
        <v>Bus2=9301</v>
      </c>
      <c r="V2102" t="str">
        <f t="shared" si="228"/>
        <v>phases=3</v>
      </c>
      <c r="W2102" t="str">
        <f t="shared" si="229"/>
        <v>Linecode=3p_11kV_50_ACSR_Al_o</v>
      </c>
      <c r="X2102" t="str">
        <f t="shared" si="230"/>
        <v>Length=14.7234</v>
      </c>
      <c r="Y2102" t="s">
        <v>307</v>
      </c>
    </row>
    <row r="2103" spans="1:25" x14ac:dyDescent="0.25">
      <c r="A2103" t="s">
        <v>47</v>
      </c>
      <c r="B2103">
        <v>11</v>
      </c>
      <c r="C2103" t="s">
        <v>50</v>
      </c>
      <c r="D2103">
        <v>50</v>
      </c>
      <c r="E2103" t="s">
        <v>27</v>
      </c>
      <c r="F2103" t="s">
        <v>38</v>
      </c>
      <c r="G2103" t="s">
        <v>30</v>
      </c>
      <c r="H2103">
        <v>3</v>
      </c>
      <c r="I2103">
        <v>100.71</v>
      </c>
      <c r="J2103" t="s">
        <v>271</v>
      </c>
      <c r="K2103">
        <v>9301</v>
      </c>
      <c r="L2103">
        <v>9319</v>
      </c>
      <c r="M2103" t="str">
        <f t="shared" si="224"/>
        <v>Rabbit50OverACSR</v>
      </c>
      <c r="N2103" t="str">
        <f>+VLOOKUP(M2103,LineCode!$E:$F,2,0)</f>
        <v>3p_11kV_50_ACSR_Al_o</v>
      </c>
      <c r="R2103" t="s">
        <v>296</v>
      </c>
      <c r="S2103" t="str">
        <f t="shared" si="225"/>
        <v>Line.line_LUB_9301_9319</v>
      </c>
      <c r="T2103" t="str">
        <f t="shared" si="226"/>
        <v>Bus1=9301</v>
      </c>
      <c r="U2103" t="str">
        <f t="shared" si="227"/>
        <v>Bus2=9319</v>
      </c>
      <c r="V2103" t="str">
        <f t="shared" si="228"/>
        <v>phases=3</v>
      </c>
      <c r="W2103" t="str">
        <f t="shared" si="229"/>
        <v>Linecode=3p_11kV_50_ACSR_Al_o</v>
      </c>
      <c r="X2103" t="str">
        <f t="shared" si="230"/>
        <v>Length=100.71</v>
      </c>
      <c r="Y2103" t="s">
        <v>307</v>
      </c>
    </row>
    <row r="2104" spans="1:25" x14ac:dyDescent="0.25">
      <c r="A2104" t="s">
        <v>47</v>
      </c>
      <c r="B2104">
        <v>11</v>
      </c>
      <c r="C2104" t="s">
        <v>50</v>
      </c>
      <c r="D2104">
        <v>50</v>
      </c>
      <c r="E2104" t="s">
        <v>27</v>
      </c>
      <c r="F2104" t="s">
        <v>38</v>
      </c>
      <c r="G2104" t="s">
        <v>30</v>
      </c>
      <c r="H2104">
        <v>3</v>
      </c>
      <c r="I2104">
        <v>65.815399999999997</v>
      </c>
      <c r="J2104" t="s">
        <v>271</v>
      </c>
      <c r="K2104">
        <v>9319</v>
      </c>
      <c r="L2104">
        <v>9320</v>
      </c>
      <c r="M2104" t="str">
        <f t="shared" si="224"/>
        <v>Rabbit50OverACSR</v>
      </c>
      <c r="N2104" t="str">
        <f>+VLOOKUP(M2104,LineCode!$E:$F,2,0)</f>
        <v>3p_11kV_50_ACSR_Al_o</v>
      </c>
      <c r="R2104" t="s">
        <v>296</v>
      </c>
      <c r="S2104" t="str">
        <f t="shared" si="225"/>
        <v>Line.line_LUB_9319_9320</v>
      </c>
      <c r="T2104" t="str">
        <f t="shared" si="226"/>
        <v>Bus1=9319</v>
      </c>
      <c r="U2104" t="str">
        <f t="shared" si="227"/>
        <v>Bus2=9320</v>
      </c>
      <c r="V2104" t="str">
        <f t="shared" si="228"/>
        <v>phases=3</v>
      </c>
      <c r="W2104" t="str">
        <f t="shared" si="229"/>
        <v>Linecode=3p_11kV_50_ACSR_Al_o</v>
      </c>
      <c r="X2104" t="str">
        <f t="shared" si="230"/>
        <v>Length=65.8154</v>
      </c>
      <c r="Y2104" t="s">
        <v>307</v>
      </c>
    </row>
    <row r="2105" spans="1:25" x14ac:dyDescent="0.25">
      <c r="A2105" t="s">
        <v>47</v>
      </c>
      <c r="B2105">
        <v>11</v>
      </c>
      <c r="C2105" t="s">
        <v>50</v>
      </c>
      <c r="D2105">
        <v>50</v>
      </c>
      <c r="E2105" t="s">
        <v>27</v>
      </c>
      <c r="F2105" t="s">
        <v>38</v>
      </c>
      <c r="G2105" t="s">
        <v>30</v>
      </c>
      <c r="H2105">
        <v>3</v>
      </c>
      <c r="I2105">
        <v>48.248199999999997</v>
      </c>
      <c r="J2105" t="s">
        <v>271</v>
      </c>
      <c r="K2105">
        <v>9320</v>
      </c>
      <c r="L2105">
        <v>9497</v>
      </c>
      <c r="M2105" t="str">
        <f t="shared" si="224"/>
        <v>Rabbit50OverACSR</v>
      </c>
      <c r="N2105" t="str">
        <f>+VLOOKUP(M2105,LineCode!$E:$F,2,0)</f>
        <v>3p_11kV_50_ACSR_Al_o</v>
      </c>
      <c r="R2105" t="s">
        <v>296</v>
      </c>
      <c r="S2105" t="str">
        <f t="shared" si="225"/>
        <v>Line.line_LUB_9320_9497</v>
      </c>
      <c r="T2105" t="str">
        <f t="shared" si="226"/>
        <v>Bus1=9320</v>
      </c>
      <c r="U2105" t="str">
        <f t="shared" si="227"/>
        <v>Bus2=9497</v>
      </c>
      <c r="V2105" t="str">
        <f t="shared" si="228"/>
        <v>phases=3</v>
      </c>
      <c r="W2105" t="str">
        <f t="shared" si="229"/>
        <v>Linecode=3p_11kV_50_ACSR_Al_o</v>
      </c>
      <c r="X2105" t="str">
        <f t="shared" si="230"/>
        <v>Length=48.2482</v>
      </c>
      <c r="Y2105" t="s">
        <v>307</v>
      </c>
    </row>
    <row r="2106" spans="1:25" x14ac:dyDescent="0.25">
      <c r="A2106" t="s">
        <v>47</v>
      </c>
      <c r="B2106">
        <v>11</v>
      </c>
      <c r="C2106" t="s">
        <v>50</v>
      </c>
      <c r="D2106">
        <v>50</v>
      </c>
      <c r="E2106" t="s">
        <v>27</v>
      </c>
      <c r="F2106" t="s">
        <v>38</v>
      </c>
      <c r="G2106" t="s">
        <v>30</v>
      </c>
      <c r="H2106">
        <v>3</v>
      </c>
      <c r="I2106">
        <v>76.056799999999996</v>
      </c>
      <c r="J2106" t="s">
        <v>271</v>
      </c>
      <c r="K2106">
        <v>9322</v>
      </c>
      <c r="L2106">
        <v>9323</v>
      </c>
      <c r="M2106" t="str">
        <f t="shared" si="224"/>
        <v>Rabbit50OverACSR</v>
      </c>
      <c r="N2106" t="str">
        <f>+VLOOKUP(M2106,LineCode!$E:$F,2,0)</f>
        <v>3p_11kV_50_ACSR_Al_o</v>
      </c>
      <c r="R2106" t="s">
        <v>296</v>
      </c>
      <c r="S2106" t="str">
        <f t="shared" si="225"/>
        <v>Line.line_LUB_9322_9323</v>
      </c>
      <c r="T2106" t="str">
        <f t="shared" si="226"/>
        <v>Bus1=9322</v>
      </c>
      <c r="U2106" t="str">
        <f t="shared" si="227"/>
        <v>Bus2=9323</v>
      </c>
      <c r="V2106" t="str">
        <f t="shared" si="228"/>
        <v>phases=3</v>
      </c>
      <c r="W2106" t="str">
        <f t="shared" si="229"/>
        <v>Linecode=3p_11kV_50_ACSR_Al_o</v>
      </c>
      <c r="X2106" t="str">
        <f t="shared" si="230"/>
        <v>Length=76.0568</v>
      </c>
      <c r="Y2106" t="s">
        <v>307</v>
      </c>
    </row>
    <row r="2107" spans="1:25" x14ac:dyDescent="0.25">
      <c r="A2107" t="s">
        <v>47</v>
      </c>
      <c r="B2107">
        <v>11</v>
      </c>
      <c r="C2107" t="s">
        <v>50</v>
      </c>
      <c r="D2107">
        <v>50</v>
      </c>
      <c r="E2107" t="s">
        <v>27</v>
      </c>
      <c r="F2107" t="s">
        <v>38</v>
      </c>
      <c r="G2107" t="s">
        <v>30</v>
      </c>
      <c r="H2107">
        <v>3</v>
      </c>
      <c r="I2107">
        <v>90.013400000000004</v>
      </c>
      <c r="J2107" t="s">
        <v>271</v>
      </c>
      <c r="K2107">
        <v>9323</v>
      </c>
      <c r="L2107">
        <v>9324</v>
      </c>
      <c r="M2107" t="str">
        <f t="shared" si="224"/>
        <v>Rabbit50OverACSR</v>
      </c>
      <c r="N2107" t="str">
        <f>+VLOOKUP(M2107,LineCode!$E:$F,2,0)</f>
        <v>3p_11kV_50_ACSR_Al_o</v>
      </c>
      <c r="R2107" t="s">
        <v>296</v>
      </c>
      <c r="S2107" t="str">
        <f t="shared" si="225"/>
        <v>Line.line_LUB_9323_9324</v>
      </c>
      <c r="T2107" t="str">
        <f t="shared" si="226"/>
        <v>Bus1=9323</v>
      </c>
      <c r="U2107" t="str">
        <f t="shared" si="227"/>
        <v>Bus2=9324</v>
      </c>
      <c r="V2107" t="str">
        <f t="shared" si="228"/>
        <v>phases=3</v>
      </c>
      <c r="W2107" t="str">
        <f t="shared" si="229"/>
        <v>Linecode=3p_11kV_50_ACSR_Al_o</v>
      </c>
      <c r="X2107" t="str">
        <f t="shared" si="230"/>
        <v>Length=90.0134</v>
      </c>
      <c r="Y2107" t="s">
        <v>307</v>
      </c>
    </row>
    <row r="2108" spans="1:25" x14ac:dyDescent="0.25">
      <c r="A2108" t="s">
        <v>47</v>
      </c>
      <c r="B2108">
        <v>11</v>
      </c>
      <c r="C2108" t="s">
        <v>50</v>
      </c>
      <c r="D2108">
        <v>50</v>
      </c>
      <c r="E2108" t="s">
        <v>27</v>
      </c>
      <c r="F2108" t="s">
        <v>38</v>
      </c>
      <c r="G2108" t="s">
        <v>30</v>
      </c>
      <c r="H2108">
        <v>3</v>
      </c>
      <c r="I2108">
        <v>54.1845</v>
      </c>
      <c r="J2108" t="s">
        <v>271</v>
      </c>
      <c r="K2108">
        <v>9324</v>
      </c>
      <c r="L2108">
        <v>9325</v>
      </c>
      <c r="M2108" t="str">
        <f t="shared" si="224"/>
        <v>Rabbit50OverACSR</v>
      </c>
      <c r="N2108" t="str">
        <f>+VLOOKUP(M2108,LineCode!$E:$F,2,0)</f>
        <v>3p_11kV_50_ACSR_Al_o</v>
      </c>
      <c r="R2108" t="s">
        <v>296</v>
      </c>
      <c r="S2108" t="str">
        <f t="shared" si="225"/>
        <v>Line.line_LUB_9324_9325</v>
      </c>
      <c r="T2108" t="str">
        <f t="shared" si="226"/>
        <v>Bus1=9324</v>
      </c>
      <c r="U2108" t="str">
        <f t="shared" si="227"/>
        <v>Bus2=9325</v>
      </c>
      <c r="V2108" t="str">
        <f t="shared" si="228"/>
        <v>phases=3</v>
      </c>
      <c r="W2108" t="str">
        <f t="shared" si="229"/>
        <v>Linecode=3p_11kV_50_ACSR_Al_o</v>
      </c>
      <c r="X2108" t="str">
        <f t="shared" si="230"/>
        <v>Length=54.1845</v>
      </c>
      <c r="Y2108" t="s">
        <v>307</v>
      </c>
    </row>
    <row r="2109" spans="1:25" x14ac:dyDescent="0.25">
      <c r="A2109" t="s">
        <v>47</v>
      </c>
      <c r="B2109">
        <v>11</v>
      </c>
      <c r="C2109" t="s">
        <v>42</v>
      </c>
      <c r="D2109">
        <v>150</v>
      </c>
      <c r="E2109" t="s">
        <v>27</v>
      </c>
      <c r="F2109" t="s">
        <v>38</v>
      </c>
      <c r="G2109" t="s">
        <v>49</v>
      </c>
      <c r="H2109">
        <v>3</v>
      </c>
      <c r="I2109">
        <v>20.946400000000001</v>
      </c>
      <c r="J2109" t="s">
        <v>271</v>
      </c>
      <c r="K2109">
        <v>9325</v>
      </c>
      <c r="L2109">
        <v>9332</v>
      </c>
      <c r="M2109" t="str">
        <f t="shared" si="224"/>
        <v>XLPE150OverCovered</v>
      </c>
      <c r="N2109" t="str">
        <f>+VLOOKUP(M2109,LineCode!$E:$F,2,0)</f>
        <v>3p_11kV_150_XLPE_Al_o</v>
      </c>
      <c r="R2109" t="s">
        <v>296</v>
      </c>
      <c r="S2109" t="str">
        <f t="shared" si="225"/>
        <v>Line.line_LUB_9325_9332</v>
      </c>
      <c r="T2109" t="str">
        <f t="shared" si="226"/>
        <v>Bus1=9325</v>
      </c>
      <c r="U2109" t="str">
        <f t="shared" si="227"/>
        <v>Bus2=9332</v>
      </c>
      <c r="V2109" t="str">
        <f t="shared" si="228"/>
        <v>phases=3</v>
      </c>
      <c r="W2109" t="str">
        <f t="shared" si="229"/>
        <v>Linecode=3p_11kV_150_XLPE_Al_o</v>
      </c>
      <c r="X2109" t="str">
        <f t="shared" si="230"/>
        <v>Length=20.9464</v>
      </c>
      <c r="Y2109" t="s">
        <v>307</v>
      </c>
    </row>
    <row r="2110" spans="1:25" x14ac:dyDescent="0.25">
      <c r="A2110" t="s">
        <v>47</v>
      </c>
      <c r="B2110">
        <v>11</v>
      </c>
      <c r="C2110" t="s">
        <v>50</v>
      </c>
      <c r="D2110">
        <v>50</v>
      </c>
      <c r="E2110" t="s">
        <v>27</v>
      </c>
      <c r="F2110" t="s">
        <v>38</v>
      </c>
      <c r="G2110" t="s">
        <v>30</v>
      </c>
      <c r="H2110">
        <v>3</v>
      </c>
      <c r="I2110">
        <v>41.731099999999998</v>
      </c>
      <c r="J2110" t="s">
        <v>271</v>
      </c>
      <c r="K2110">
        <v>9332</v>
      </c>
      <c r="L2110">
        <v>9326</v>
      </c>
      <c r="M2110" t="str">
        <f t="shared" si="224"/>
        <v>Rabbit50OverACSR</v>
      </c>
      <c r="N2110" t="str">
        <f>+VLOOKUP(M2110,LineCode!$E:$F,2,0)</f>
        <v>3p_11kV_50_ACSR_Al_o</v>
      </c>
      <c r="R2110" t="s">
        <v>296</v>
      </c>
      <c r="S2110" t="str">
        <f t="shared" si="225"/>
        <v>Line.line_LUB_9332_9326</v>
      </c>
      <c r="T2110" t="str">
        <f t="shared" si="226"/>
        <v>Bus1=9332</v>
      </c>
      <c r="U2110" t="str">
        <f t="shared" si="227"/>
        <v>Bus2=9326</v>
      </c>
      <c r="V2110" t="str">
        <f t="shared" si="228"/>
        <v>phases=3</v>
      </c>
      <c r="W2110" t="str">
        <f t="shared" si="229"/>
        <v>Linecode=3p_11kV_50_ACSR_Al_o</v>
      </c>
      <c r="X2110" t="str">
        <f t="shared" si="230"/>
        <v>Length=41.7311</v>
      </c>
      <c r="Y2110" t="s">
        <v>307</v>
      </c>
    </row>
    <row r="2111" spans="1:25" x14ac:dyDescent="0.25">
      <c r="A2111" t="s">
        <v>47</v>
      </c>
      <c r="B2111">
        <v>11</v>
      </c>
      <c r="C2111" t="s">
        <v>50</v>
      </c>
      <c r="D2111">
        <v>50</v>
      </c>
      <c r="E2111" t="s">
        <v>27</v>
      </c>
      <c r="F2111" t="s">
        <v>38</v>
      </c>
      <c r="G2111" t="s">
        <v>30</v>
      </c>
      <c r="H2111">
        <v>3</v>
      </c>
      <c r="I2111">
        <v>34.666699999999999</v>
      </c>
      <c r="J2111" t="s">
        <v>271</v>
      </c>
      <c r="K2111">
        <v>9326</v>
      </c>
      <c r="L2111">
        <v>9327</v>
      </c>
      <c r="M2111" t="str">
        <f t="shared" si="224"/>
        <v>Rabbit50OverACSR</v>
      </c>
      <c r="N2111" t="str">
        <f>+VLOOKUP(M2111,LineCode!$E:$F,2,0)</f>
        <v>3p_11kV_50_ACSR_Al_o</v>
      </c>
      <c r="R2111" t="s">
        <v>296</v>
      </c>
      <c r="S2111" t="str">
        <f t="shared" si="225"/>
        <v>Line.line_LUB_9326_9327</v>
      </c>
      <c r="T2111" t="str">
        <f t="shared" si="226"/>
        <v>Bus1=9326</v>
      </c>
      <c r="U2111" t="str">
        <f t="shared" si="227"/>
        <v>Bus2=9327</v>
      </c>
      <c r="V2111" t="str">
        <f t="shared" si="228"/>
        <v>phases=3</v>
      </c>
      <c r="W2111" t="str">
        <f t="shared" si="229"/>
        <v>Linecode=3p_11kV_50_ACSR_Al_o</v>
      </c>
      <c r="X2111" t="str">
        <f t="shared" si="230"/>
        <v>Length=34.6667</v>
      </c>
      <c r="Y2111" t="s">
        <v>307</v>
      </c>
    </row>
    <row r="2112" spans="1:25" x14ac:dyDescent="0.25">
      <c r="A2112" t="s">
        <v>47</v>
      </c>
      <c r="B2112">
        <v>11</v>
      </c>
      <c r="C2112" t="s">
        <v>50</v>
      </c>
      <c r="D2112">
        <v>50</v>
      </c>
      <c r="E2112" t="s">
        <v>27</v>
      </c>
      <c r="F2112" t="s">
        <v>38</v>
      </c>
      <c r="G2112" t="s">
        <v>30</v>
      </c>
      <c r="H2112">
        <v>3</v>
      </c>
      <c r="I2112">
        <v>28.636800000000001</v>
      </c>
      <c r="J2112" t="s">
        <v>271</v>
      </c>
      <c r="K2112">
        <v>9327</v>
      </c>
      <c r="L2112">
        <v>9328</v>
      </c>
      <c r="M2112" t="str">
        <f t="shared" si="224"/>
        <v>Rabbit50OverACSR</v>
      </c>
      <c r="N2112" t="str">
        <f>+VLOOKUP(M2112,LineCode!$E:$F,2,0)</f>
        <v>3p_11kV_50_ACSR_Al_o</v>
      </c>
      <c r="R2112" t="s">
        <v>296</v>
      </c>
      <c r="S2112" t="str">
        <f t="shared" si="225"/>
        <v>Line.line_LUB_9327_9328</v>
      </c>
      <c r="T2112" t="str">
        <f t="shared" si="226"/>
        <v>Bus1=9327</v>
      </c>
      <c r="U2112" t="str">
        <f t="shared" si="227"/>
        <v>Bus2=9328</v>
      </c>
      <c r="V2112" t="str">
        <f t="shared" si="228"/>
        <v>phases=3</v>
      </c>
      <c r="W2112" t="str">
        <f t="shared" si="229"/>
        <v>Linecode=3p_11kV_50_ACSR_Al_o</v>
      </c>
      <c r="X2112" t="str">
        <f t="shared" si="230"/>
        <v>Length=28.6368</v>
      </c>
      <c r="Y2112" t="s">
        <v>307</v>
      </c>
    </row>
    <row r="2113" spans="1:25" x14ac:dyDescent="0.25">
      <c r="A2113" t="s">
        <v>47</v>
      </c>
      <c r="B2113">
        <v>11</v>
      </c>
      <c r="C2113" t="s">
        <v>50</v>
      </c>
      <c r="D2113">
        <v>50</v>
      </c>
      <c r="E2113" t="s">
        <v>27</v>
      </c>
      <c r="F2113" t="s">
        <v>38</v>
      </c>
      <c r="G2113" t="s">
        <v>30</v>
      </c>
      <c r="H2113">
        <v>3</v>
      </c>
      <c r="I2113">
        <v>1.54654</v>
      </c>
      <c r="J2113" t="s">
        <v>271</v>
      </c>
      <c r="K2113">
        <v>9328</v>
      </c>
      <c r="L2113">
        <v>9329</v>
      </c>
      <c r="M2113" t="str">
        <f t="shared" si="224"/>
        <v>Rabbit50OverACSR</v>
      </c>
      <c r="N2113" t="str">
        <f>+VLOOKUP(M2113,LineCode!$E:$F,2,0)</f>
        <v>3p_11kV_50_ACSR_Al_o</v>
      </c>
      <c r="R2113" t="s">
        <v>296</v>
      </c>
      <c r="S2113" t="str">
        <f t="shared" si="225"/>
        <v>Line.line_LUB_9328_9329</v>
      </c>
      <c r="T2113" t="str">
        <f t="shared" si="226"/>
        <v>Bus1=9328</v>
      </c>
      <c r="U2113" t="str">
        <f t="shared" si="227"/>
        <v>Bus2=9329</v>
      </c>
      <c r="V2113" t="str">
        <f t="shared" si="228"/>
        <v>phases=3</v>
      </c>
      <c r="W2113" t="str">
        <f t="shared" si="229"/>
        <v>Linecode=3p_11kV_50_ACSR_Al_o</v>
      </c>
      <c r="X2113" t="str">
        <f t="shared" si="230"/>
        <v>Length=1.54654</v>
      </c>
      <c r="Y2113" t="s">
        <v>307</v>
      </c>
    </row>
    <row r="2114" spans="1:25" x14ac:dyDescent="0.25">
      <c r="A2114" t="s">
        <v>47</v>
      </c>
      <c r="B2114">
        <v>11</v>
      </c>
      <c r="C2114" t="s">
        <v>50</v>
      </c>
      <c r="D2114">
        <v>50</v>
      </c>
      <c r="E2114" t="s">
        <v>27</v>
      </c>
      <c r="F2114" t="s">
        <v>38</v>
      </c>
      <c r="G2114" t="s">
        <v>30</v>
      </c>
      <c r="H2114">
        <v>3</v>
      </c>
      <c r="I2114">
        <v>45.821199999999997</v>
      </c>
      <c r="J2114" t="s">
        <v>271</v>
      </c>
      <c r="K2114">
        <v>9329</v>
      </c>
      <c r="L2114">
        <v>9330</v>
      </c>
      <c r="M2114" t="str">
        <f t="shared" ref="M2114:M2177" si="231">C2114&amp;D2114&amp;F2114&amp;G2114</f>
        <v>Rabbit50OverACSR</v>
      </c>
      <c r="N2114" t="str">
        <f>+VLOOKUP(M2114,LineCode!$E:$F,2,0)</f>
        <v>3p_11kV_50_ACSR_Al_o</v>
      </c>
      <c r="R2114" t="s">
        <v>296</v>
      </c>
      <c r="S2114" t="str">
        <f t="shared" si="225"/>
        <v>Line.line_LUB_9329_9330</v>
      </c>
      <c r="T2114" t="str">
        <f t="shared" si="226"/>
        <v>Bus1=9329</v>
      </c>
      <c r="U2114" t="str">
        <f t="shared" si="227"/>
        <v>Bus2=9330</v>
      </c>
      <c r="V2114" t="str">
        <f t="shared" si="228"/>
        <v>phases=3</v>
      </c>
      <c r="W2114" t="str">
        <f t="shared" si="229"/>
        <v>Linecode=3p_11kV_50_ACSR_Al_o</v>
      </c>
      <c r="X2114" t="str">
        <f t="shared" si="230"/>
        <v>Length=45.8212</v>
      </c>
      <c r="Y2114" t="s">
        <v>307</v>
      </c>
    </row>
    <row r="2115" spans="1:25" x14ac:dyDescent="0.25">
      <c r="A2115" t="s">
        <v>47</v>
      </c>
      <c r="B2115">
        <v>11</v>
      </c>
      <c r="C2115" t="s">
        <v>50</v>
      </c>
      <c r="D2115">
        <v>50</v>
      </c>
      <c r="E2115" t="s">
        <v>27</v>
      </c>
      <c r="F2115" t="s">
        <v>38</v>
      </c>
      <c r="G2115" t="s">
        <v>30</v>
      </c>
      <c r="H2115">
        <v>3</v>
      </c>
      <c r="I2115">
        <v>17.129000000000001</v>
      </c>
      <c r="J2115" t="s">
        <v>271</v>
      </c>
      <c r="K2115">
        <v>9332</v>
      </c>
      <c r="L2115">
        <v>9333</v>
      </c>
      <c r="M2115" t="str">
        <f t="shared" si="231"/>
        <v>Rabbit50OverACSR</v>
      </c>
      <c r="N2115" t="str">
        <f>+VLOOKUP(M2115,LineCode!$E:$F,2,0)</f>
        <v>3p_11kV_50_ACSR_Al_o</v>
      </c>
      <c r="R2115" t="s">
        <v>296</v>
      </c>
      <c r="S2115" t="str">
        <f t="shared" ref="S2115:S2178" si="232">"Line.line_"&amp;J2115&amp;"_"&amp;K2115&amp;"_"&amp;L2115</f>
        <v>Line.line_LUB_9332_9333</v>
      </c>
      <c r="T2115" t="str">
        <f t="shared" ref="T2115:T2178" si="233">"Bus1="&amp;K2115</f>
        <v>Bus1=9332</v>
      </c>
      <c r="U2115" t="str">
        <f t="shared" ref="U2115:U2178" si="234">"Bus2="&amp;L2115</f>
        <v>Bus2=9333</v>
      </c>
      <c r="V2115" t="str">
        <f t="shared" ref="V2115:V2178" si="235">"phases="&amp;H2115</f>
        <v>phases=3</v>
      </c>
      <c r="W2115" t="str">
        <f t="shared" ref="W2115:W2178" si="236">"Linecode="&amp;N2115</f>
        <v>Linecode=3p_11kV_50_ACSR_Al_o</v>
      </c>
      <c r="X2115" t="str">
        <f t="shared" ref="X2115:X2178" si="237">"Length="&amp;I2115</f>
        <v>Length=17.129</v>
      </c>
      <c r="Y2115" t="s">
        <v>307</v>
      </c>
    </row>
    <row r="2116" spans="1:25" x14ac:dyDescent="0.25">
      <c r="A2116" t="s">
        <v>47</v>
      </c>
      <c r="B2116">
        <v>11</v>
      </c>
      <c r="C2116" t="s">
        <v>50</v>
      </c>
      <c r="D2116">
        <v>50</v>
      </c>
      <c r="E2116" t="s">
        <v>27</v>
      </c>
      <c r="F2116" t="s">
        <v>38</v>
      </c>
      <c r="G2116" t="s">
        <v>30</v>
      </c>
      <c r="H2116">
        <v>3</v>
      </c>
      <c r="I2116">
        <v>28.646899999999999</v>
      </c>
      <c r="J2116" t="s">
        <v>271</v>
      </c>
      <c r="K2116">
        <v>9333</v>
      </c>
      <c r="L2116">
        <v>9334</v>
      </c>
      <c r="M2116" t="str">
        <f t="shared" si="231"/>
        <v>Rabbit50OverACSR</v>
      </c>
      <c r="N2116" t="str">
        <f>+VLOOKUP(M2116,LineCode!$E:$F,2,0)</f>
        <v>3p_11kV_50_ACSR_Al_o</v>
      </c>
      <c r="R2116" t="s">
        <v>296</v>
      </c>
      <c r="S2116" t="str">
        <f t="shared" si="232"/>
        <v>Line.line_LUB_9333_9334</v>
      </c>
      <c r="T2116" t="str">
        <f t="shared" si="233"/>
        <v>Bus1=9333</v>
      </c>
      <c r="U2116" t="str">
        <f t="shared" si="234"/>
        <v>Bus2=9334</v>
      </c>
      <c r="V2116" t="str">
        <f t="shared" si="235"/>
        <v>phases=3</v>
      </c>
      <c r="W2116" t="str">
        <f t="shared" si="236"/>
        <v>Linecode=3p_11kV_50_ACSR_Al_o</v>
      </c>
      <c r="X2116" t="str">
        <f t="shared" si="237"/>
        <v>Length=28.6469</v>
      </c>
      <c r="Y2116" t="s">
        <v>307</v>
      </c>
    </row>
    <row r="2117" spans="1:25" x14ac:dyDescent="0.25">
      <c r="A2117" t="s">
        <v>47</v>
      </c>
      <c r="B2117">
        <v>11</v>
      </c>
      <c r="C2117" t="s">
        <v>50</v>
      </c>
      <c r="D2117">
        <v>50</v>
      </c>
      <c r="E2117" t="s">
        <v>27</v>
      </c>
      <c r="F2117" t="s">
        <v>38</v>
      </c>
      <c r="G2117" t="s">
        <v>30</v>
      </c>
      <c r="H2117">
        <v>3</v>
      </c>
      <c r="I2117">
        <v>59.527900000000002</v>
      </c>
      <c r="J2117" t="s">
        <v>271</v>
      </c>
      <c r="K2117">
        <v>9334</v>
      </c>
      <c r="L2117">
        <v>9335</v>
      </c>
      <c r="M2117" t="str">
        <f t="shared" si="231"/>
        <v>Rabbit50OverACSR</v>
      </c>
      <c r="N2117" t="str">
        <f>+VLOOKUP(M2117,LineCode!$E:$F,2,0)</f>
        <v>3p_11kV_50_ACSR_Al_o</v>
      </c>
      <c r="R2117" t="s">
        <v>296</v>
      </c>
      <c r="S2117" t="str">
        <f t="shared" si="232"/>
        <v>Line.line_LUB_9334_9335</v>
      </c>
      <c r="T2117" t="str">
        <f t="shared" si="233"/>
        <v>Bus1=9334</v>
      </c>
      <c r="U2117" t="str">
        <f t="shared" si="234"/>
        <v>Bus2=9335</v>
      </c>
      <c r="V2117" t="str">
        <f t="shared" si="235"/>
        <v>phases=3</v>
      </c>
      <c r="W2117" t="str">
        <f t="shared" si="236"/>
        <v>Linecode=3p_11kV_50_ACSR_Al_o</v>
      </c>
      <c r="X2117" t="str">
        <f t="shared" si="237"/>
        <v>Length=59.5279</v>
      </c>
      <c r="Y2117" t="s">
        <v>307</v>
      </c>
    </row>
    <row r="2118" spans="1:25" x14ac:dyDescent="0.25">
      <c r="A2118" t="s">
        <v>47</v>
      </c>
      <c r="B2118">
        <v>11</v>
      </c>
      <c r="C2118" t="s">
        <v>50</v>
      </c>
      <c r="D2118">
        <v>50</v>
      </c>
      <c r="E2118" t="s">
        <v>27</v>
      </c>
      <c r="F2118" t="s">
        <v>38</v>
      </c>
      <c r="G2118" t="s">
        <v>30</v>
      </c>
      <c r="H2118">
        <v>3</v>
      </c>
      <c r="I2118">
        <v>61.653100000000002</v>
      </c>
      <c r="J2118" t="s">
        <v>271</v>
      </c>
      <c r="K2118">
        <v>9335</v>
      </c>
      <c r="L2118">
        <v>9336</v>
      </c>
      <c r="M2118" t="str">
        <f t="shared" si="231"/>
        <v>Rabbit50OverACSR</v>
      </c>
      <c r="N2118" t="str">
        <f>+VLOOKUP(M2118,LineCode!$E:$F,2,0)</f>
        <v>3p_11kV_50_ACSR_Al_o</v>
      </c>
      <c r="R2118" t="s">
        <v>296</v>
      </c>
      <c r="S2118" t="str">
        <f t="shared" si="232"/>
        <v>Line.line_LUB_9335_9336</v>
      </c>
      <c r="T2118" t="str">
        <f t="shared" si="233"/>
        <v>Bus1=9335</v>
      </c>
      <c r="U2118" t="str">
        <f t="shared" si="234"/>
        <v>Bus2=9336</v>
      </c>
      <c r="V2118" t="str">
        <f t="shared" si="235"/>
        <v>phases=3</v>
      </c>
      <c r="W2118" t="str">
        <f t="shared" si="236"/>
        <v>Linecode=3p_11kV_50_ACSR_Al_o</v>
      </c>
      <c r="X2118" t="str">
        <f t="shared" si="237"/>
        <v>Length=61.6531</v>
      </c>
      <c r="Y2118" t="s">
        <v>307</v>
      </c>
    </row>
    <row r="2119" spans="1:25" x14ac:dyDescent="0.25">
      <c r="A2119" t="s">
        <v>47</v>
      </c>
      <c r="B2119">
        <v>11</v>
      </c>
      <c r="C2119" t="s">
        <v>50</v>
      </c>
      <c r="D2119">
        <v>50</v>
      </c>
      <c r="E2119" t="s">
        <v>27</v>
      </c>
      <c r="F2119" t="s">
        <v>38</v>
      </c>
      <c r="G2119" t="s">
        <v>30</v>
      </c>
      <c r="H2119">
        <v>3</v>
      </c>
      <c r="I2119">
        <v>7.0051300000000003</v>
      </c>
      <c r="J2119" t="s">
        <v>271</v>
      </c>
      <c r="K2119">
        <v>9336</v>
      </c>
      <c r="L2119">
        <v>9337</v>
      </c>
      <c r="M2119" t="str">
        <f t="shared" si="231"/>
        <v>Rabbit50OverACSR</v>
      </c>
      <c r="N2119" t="str">
        <f>+VLOOKUP(M2119,LineCode!$E:$F,2,0)</f>
        <v>3p_11kV_50_ACSR_Al_o</v>
      </c>
      <c r="R2119" t="s">
        <v>296</v>
      </c>
      <c r="S2119" t="str">
        <f t="shared" si="232"/>
        <v>Line.line_LUB_9336_9337</v>
      </c>
      <c r="T2119" t="str">
        <f t="shared" si="233"/>
        <v>Bus1=9336</v>
      </c>
      <c r="U2119" t="str">
        <f t="shared" si="234"/>
        <v>Bus2=9337</v>
      </c>
      <c r="V2119" t="str">
        <f t="shared" si="235"/>
        <v>phases=3</v>
      </c>
      <c r="W2119" t="str">
        <f t="shared" si="236"/>
        <v>Linecode=3p_11kV_50_ACSR_Al_o</v>
      </c>
      <c r="X2119" t="str">
        <f t="shared" si="237"/>
        <v>Length=7.00513</v>
      </c>
      <c r="Y2119" t="s">
        <v>307</v>
      </c>
    </row>
    <row r="2120" spans="1:25" x14ac:dyDescent="0.25">
      <c r="A2120" t="s">
        <v>47</v>
      </c>
      <c r="B2120">
        <v>11</v>
      </c>
      <c r="C2120" t="s">
        <v>50</v>
      </c>
      <c r="D2120">
        <v>50</v>
      </c>
      <c r="E2120" t="s">
        <v>27</v>
      </c>
      <c r="F2120" t="s">
        <v>38</v>
      </c>
      <c r="G2120" t="s">
        <v>30</v>
      </c>
      <c r="H2120">
        <v>3</v>
      </c>
      <c r="I2120">
        <v>13.139699999999999</v>
      </c>
      <c r="J2120" t="s">
        <v>271</v>
      </c>
      <c r="K2120">
        <v>9337</v>
      </c>
      <c r="L2120">
        <v>9020</v>
      </c>
      <c r="M2120" t="str">
        <f t="shared" si="231"/>
        <v>Rabbit50OverACSR</v>
      </c>
      <c r="N2120" t="str">
        <f>+VLOOKUP(M2120,LineCode!$E:$F,2,0)</f>
        <v>3p_11kV_50_ACSR_Al_o</v>
      </c>
      <c r="R2120" t="s">
        <v>296</v>
      </c>
      <c r="S2120" t="str">
        <f t="shared" si="232"/>
        <v>Line.line_LUB_9337_9020</v>
      </c>
      <c r="T2120" t="str">
        <f t="shared" si="233"/>
        <v>Bus1=9337</v>
      </c>
      <c r="U2120" t="str">
        <f t="shared" si="234"/>
        <v>Bus2=9020</v>
      </c>
      <c r="V2120" t="str">
        <f t="shared" si="235"/>
        <v>phases=3</v>
      </c>
      <c r="W2120" t="str">
        <f t="shared" si="236"/>
        <v>Linecode=3p_11kV_50_ACSR_Al_o</v>
      </c>
      <c r="X2120" t="str">
        <f t="shared" si="237"/>
        <v>Length=13.1397</v>
      </c>
      <c r="Y2120" t="s">
        <v>307</v>
      </c>
    </row>
    <row r="2121" spans="1:25" x14ac:dyDescent="0.25">
      <c r="A2121" t="s">
        <v>47</v>
      </c>
      <c r="B2121">
        <v>11</v>
      </c>
      <c r="C2121" t="s">
        <v>50</v>
      </c>
      <c r="D2121">
        <v>50</v>
      </c>
      <c r="E2121" t="s">
        <v>27</v>
      </c>
      <c r="F2121" t="s">
        <v>38</v>
      </c>
      <c r="G2121" t="s">
        <v>30</v>
      </c>
      <c r="H2121">
        <v>3</v>
      </c>
      <c r="I2121">
        <v>7.9897299999999998</v>
      </c>
      <c r="J2121" t="s">
        <v>271</v>
      </c>
      <c r="K2121">
        <v>9020</v>
      </c>
      <c r="L2121">
        <v>9338</v>
      </c>
      <c r="M2121" t="str">
        <f t="shared" si="231"/>
        <v>Rabbit50OverACSR</v>
      </c>
      <c r="N2121" t="str">
        <f>+VLOOKUP(M2121,LineCode!$E:$F,2,0)</f>
        <v>3p_11kV_50_ACSR_Al_o</v>
      </c>
      <c r="R2121" t="s">
        <v>296</v>
      </c>
      <c r="S2121" t="str">
        <f t="shared" si="232"/>
        <v>Line.line_LUB_9020_9338</v>
      </c>
      <c r="T2121" t="str">
        <f t="shared" si="233"/>
        <v>Bus1=9020</v>
      </c>
      <c r="U2121" t="str">
        <f t="shared" si="234"/>
        <v>Bus2=9338</v>
      </c>
      <c r="V2121" t="str">
        <f t="shared" si="235"/>
        <v>phases=3</v>
      </c>
      <c r="W2121" t="str">
        <f t="shared" si="236"/>
        <v>Linecode=3p_11kV_50_ACSR_Al_o</v>
      </c>
      <c r="X2121" t="str">
        <f t="shared" si="237"/>
        <v>Length=7.98973</v>
      </c>
      <c r="Y2121" t="s">
        <v>307</v>
      </c>
    </row>
    <row r="2122" spans="1:25" x14ac:dyDescent="0.25">
      <c r="A2122" t="s">
        <v>47</v>
      </c>
      <c r="B2122">
        <v>11</v>
      </c>
      <c r="C2122" t="s">
        <v>50</v>
      </c>
      <c r="D2122">
        <v>50</v>
      </c>
      <c r="E2122" t="s">
        <v>27</v>
      </c>
      <c r="F2122" t="s">
        <v>38</v>
      </c>
      <c r="G2122" t="s">
        <v>30</v>
      </c>
      <c r="H2122">
        <v>3</v>
      </c>
      <c r="I2122">
        <v>68.658500000000004</v>
      </c>
      <c r="J2122" t="s">
        <v>271</v>
      </c>
      <c r="K2122">
        <v>9339</v>
      </c>
      <c r="L2122">
        <v>9340</v>
      </c>
      <c r="M2122" t="str">
        <f t="shared" si="231"/>
        <v>Rabbit50OverACSR</v>
      </c>
      <c r="N2122" t="str">
        <f>+VLOOKUP(M2122,LineCode!$E:$F,2,0)</f>
        <v>3p_11kV_50_ACSR_Al_o</v>
      </c>
      <c r="R2122" t="s">
        <v>296</v>
      </c>
      <c r="S2122" t="str">
        <f t="shared" si="232"/>
        <v>Line.line_LUB_9339_9340</v>
      </c>
      <c r="T2122" t="str">
        <f t="shared" si="233"/>
        <v>Bus1=9339</v>
      </c>
      <c r="U2122" t="str">
        <f t="shared" si="234"/>
        <v>Bus2=9340</v>
      </c>
      <c r="V2122" t="str">
        <f t="shared" si="235"/>
        <v>phases=3</v>
      </c>
      <c r="W2122" t="str">
        <f t="shared" si="236"/>
        <v>Linecode=3p_11kV_50_ACSR_Al_o</v>
      </c>
      <c r="X2122" t="str">
        <f t="shared" si="237"/>
        <v>Length=68.6585</v>
      </c>
      <c r="Y2122" t="s">
        <v>307</v>
      </c>
    </row>
    <row r="2123" spans="1:25" x14ac:dyDescent="0.25">
      <c r="A2123" t="s">
        <v>47</v>
      </c>
      <c r="B2123">
        <v>11</v>
      </c>
      <c r="C2123" t="s">
        <v>50</v>
      </c>
      <c r="D2123">
        <v>50</v>
      </c>
      <c r="E2123" t="s">
        <v>27</v>
      </c>
      <c r="F2123" t="s">
        <v>38</v>
      </c>
      <c r="G2123" t="s">
        <v>30</v>
      </c>
      <c r="H2123">
        <v>3</v>
      </c>
      <c r="I2123">
        <v>37.4756</v>
      </c>
      <c r="J2123" t="s">
        <v>271</v>
      </c>
      <c r="K2123">
        <v>9340</v>
      </c>
      <c r="L2123">
        <v>9341</v>
      </c>
      <c r="M2123" t="str">
        <f t="shared" si="231"/>
        <v>Rabbit50OverACSR</v>
      </c>
      <c r="N2123" t="str">
        <f>+VLOOKUP(M2123,LineCode!$E:$F,2,0)</f>
        <v>3p_11kV_50_ACSR_Al_o</v>
      </c>
      <c r="R2123" t="s">
        <v>296</v>
      </c>
      <c r="S2123" t="str">
        <f t="shared" si="232"/>
        <v>Line.line_LUB_9340_9341</v>
      </c>
      <c r="T2123" t="str">
        <f t="shared" si="233"/>
        <v>Bus1=9340</v>
      </c>
      <c r="U2123" t="str">
        <f t="shared" si="234"/>
        <v>Bus2=9341</v>
      </c>
      <c r="V2123" t="str">
        <f t="shared" si="235"/>
        <v>phases=3</v>
      </c>
      <c r="W2123" t="str">
        <f t="shared" si="236"/>
        <v>Linecode=3p_11kV_50_ACSR_Al_o</v>
      </c>
      <c r="X2123" t="str">
        <f t="shared" si="237"/>
        <v>Length=37.4756</v>
      </c>
      <c r="Y2123" t="s">
        <v>307</v>
      </c>
    </row>
    <row r="2124" spans="1:25" x14ac:dyDescent="0.25">
      <c r="A2124" t="s">
        <v>47</v>
      </c>
      <c r="B2124">
        <v>11</v>
      </c>
      <c r="C2124" t="s">
        <v>42</v>
      </c>
      <c r="D2124">
        <v>300</v>
      </c>
      <c r="E2124" t="s">
        <v>27</v>
      </c>
      <c r="F2124" t="s">
        <v>38</v>
      </c>
      <c r="G2124" t="s">
        <v>49</v>
      </c>
      <c r="H2124">
        <v>3</v>
      </c>
      <c r="I2124">
        <v>0.74984300000000004</v>
      </c>
      <c r="J2124" t="s">
        <v>271</v>
      </c>
      <c r="K2124">
        <v>9001</v>
      </c>
      <c r="L2124">
        <v>9511</v>
      </c>
      <c r="M2124" t="str">
        <f t="shared" si="231"/>
        <v>XLPE300OverCovered</v>
      </c>
      <c r="N2124" t="str">
        <f>+VLOOKUP(M2124,LineCode!$E:$F,2,0)</f>
        <v>3p_11kV_300_XLPE_Al_o</v>
      </c>
      <c r="R2124" t="s">
        <v>296</v>
      </c>
      <c r="S2124" t="str">
        <f t="shared" si="232"/>
        <v>Line.line_LUB_9001_9511</v>
      </c>
      <c r="T2124" t="str">
        <f t="shared" si="233"/>
        <v>Bus1=9001</v>
      </c>
      <c r="U2124" t="str">
        <f t="shared" si="234"/>
        <v>Bus2=9511</v>
      </c>
      <c r="V2124" t="str">
        <f t="shared" si="235"/>
        <v>phases=3</v>
      </c>
      <c r="W2124" t="str">
        <f t="shared" si="236"/>
        <v>Linecode=3p_11kV_300_XLPE_Al_o</v>
      </c>
      <c r="X2124" t="str">
        <f t="shared" si="237"/>
        <v>Length=0.749843</v>
      </c>
      <c r="Y2124" t="s">
        <v>307</v>
      </c>
    </row>
    <row r="2125" spans="1:25" x14ac:dyDescent="0.25">
      <c r="A2125" t="s">
        <v>47</v>
      </c>
      <c r="B2125">
        <v>11</v>
      </c>
      <c r="C2125" t="s">
        <v>42</v>
      </c>
      <c r="D2125">
        <v>300</v>
      </c>
      <c r="E2125" t="s">
        <v>27</v>
      </c>
      <c r="F2125" t="s">
        <v>38</v>
      </c>
      <c r="G2125" t="s">
        <v>49</v>
      </c>
      <c r="H2125">
        <v>3</v>
      </c>
      <c r="I2125">
        <v>16.347000000000001</v>
      </c>
      <c r="J2125" t="s">
        <v>271</v>
      </c>
      <c r="K2125">
        <v>9511</v>
      </c>
      <c r="L2125">
        <v>9002</v>
      </c>
      <c r="M2125" t="str">
        <f t="shared" si="231"/>
        <v>XLPE300OverCovered</v>
      </c>
      <c r="N2125" t="str">
        <f>+VLOOKUP(M2125,LineCode!$E:$F,2,0)</f>
        <v>3p_11kV_300_XLPE_Al_o</v>
      </c>
      <c r="R2125" t="s">
        <v>296</v>
      </c>
      <c r="S2125" t="str">
        <f t="shared" si="232"/>
        <v>Line.line_LUB_9511_9002</v>
      </c>
      <c r="T2125" t="str">
        <f t="shared" si="233"/>
        <v>Bus1=9511</v>
      </c>
      <c r="U2125" t="str">
        <f t="shared" si="234"/>
        <v>Bus2=9002</v>
      </c>
      <c r="V2125" t="str">
        <f t="shared" si="235"/>
        <v>phases=3</v>
      </c>
      <c r="W2125" t="str">
        <f t="shared" si="236"/>
        <v>Linecode=3p_11kV_300_XLPE_Al_o</v>
      </c>
      <c r="X2125" t="str">
        <f t="shared" si="237"/>
        <v>Length=16.347</v>
      </c>
      <c r="Y2125" t="s">
        <v>307</v>
      </c>
    </row>
    <row r="2126" spans="1:25" x14ac:dyDescent="0.25">
      <c r="A2126" t="s">
        <v>47</v>
      </c>
      <c r="B2126">
        <v>11</v>
      </c>
      <c r="C2126" t="s">
        <v>50</v>
      </c>
      <c r="D2126">
        <v>50</v>
      </c>
      <c r="E2126" t="s">
        <v>27</v>
      </c>
      <c r="F2126" t="s">
        <v>38</v>
      </c>
      <c r="G2126" t="s">
        <v>30</v>
      </c>
      <c r="H2126">
        <v>3</v>
      </c>
      <c r="I2126">
        <v>1.3961699999999999</v>
      </c>
      <c r="J2126" t="s">
        <v>271</v>
      </c>
      <c r="K2126">
        <v>9342</v>
      </c>
      <c r="L2126">
        <v>9508</v>
      </c>
      <c r="M2126" t="str">
        <f t="shared" si="231"/>
        <v>Rabbit50OverACSR</v>
      </c>
      <c r="N2126" t="str">
        <f>+VLOOKUP(M2126,LineCode!$E:$F,2,0)</f>
        <v>3p_11kV_50_ACSR_Al_o</v>
      </c>
      <c r="R2126" t="s">
        <v>296</v>
      </c>
      <c r="S2126" t="str">
        <f t="shared" si="232"/>
        <v>Line.line_LUB_9342_9508</v>
      </c>
      <c r="T2126" t="str">
        <f t="shared" si="233"/>
        <v>Bus1=9342</v>
      </c>
      <c r="U2126" t="str">
        <f t="shared" si="234"/>
        <v>Bus2=9508</v>
      </c>
      <c r="V2126" t="str">
        <f t="shared" si="235"/>
        <v>phases=3</v>
      </c>
      <c r="W2126" t="str">
        <f t="shared" si="236"/>
        <v>Linecode=3p_11kV_50_ACSR_Al_o</v>
      </c>
      <c r="X2126" t="str">
        <f t="shared" si="237"/>
        <v>Length=1.39617</v>
      </c>
      <c r="Y2126" t="s">
        <v>307</v>
      </c>
    </row>
    <row r="2127" spans="1:25" x14ac:dyDescent="0.25">
      <c r="A2127" t="s">
        <v>47</v>
      </c>
      <c r="B2127">
        <v>11</v>
      </c>
      <c r="C2127" t="s">
        <v>50</v>
      </c>
      <c r="D2127">
        <v>50</v>
      </c>
      <c r="E2127" t="s">
        <v>27</v>
      </c>
      <c r="F2127" t="s">
        <v>38</v>
      </c>
      <c r="G2127" t="s">
        <v>30</v>
      </c>
      <c r="H2127">
        <v>3</v>
      </c>
      <c r="I2127">
        <v>12.1739</v>
      </c>
      <c r="J2127" t="s">
        <v>271</v>
      </c>
      <c r="K2127">
        <v>9498</v>
      </c>
      <c r="L2127">
        <v>9343</v>
      </c>
      <c r="M2127" t="str">
        <f t="shared" si="231"/>
        <v>Rabbit50OverACSR</v>
      </c>
      <c r="N2127" t="str">
        <f>+VLOOKUP(M2127,LineCode!$E:$F,2,0)</f>
        <v>3p_11kV_50_ACSR_Al_o</v>
      </c>
      <c r="R2127" t="s">
        <v>296</v>
      </c>
      <c r="S2127" t="str">
        <f t="shared" si="232"/>
        <v>Line.line_LUB_9498_9343</v>
      </c>
      <c r="T2127" t="str">
        <f t="shared" si="233"/>
        <v>Bus1=9498</v>
      </c>
      <c r="U2127" t="str">
        <f t="shared" si="234"/>
        <v>Bus2=9343</v>
      </c>
      <c r="V2127" t="str">
        <f t="shared" si="235"/>
        <v>phases=3</v>
      </c>
      <c r="W2127" t="str">
        <f t="shared" si="236"/>
        <v>Linecode=3p_11kV_50_ACSR_Al_o</v>
      </c>
      <c r="X2127" t="str">
        <f t="shared" si="237"/>
        <v>Length=12.1739</v>
      </c>
      <c r="Y2127" t="s">
        <v>307</v>
      </c>
    </row>
    <row r="2128" spans="1:25" x14ac:dyDescent="0.25">
      <c r="A2128" t="s">
        <v>47</v>
      </c>
      <c r="B2128">
        <v>11</v>
      </c>
      <c r="C2128" t="s">
        <v>50</v>
      </c>
      <c r="D2128">
        <v>50</v>
      </c>
      <c r="E2128" t="s">
        <v>27</v>
      </c>
      <c r="F2128" t="s">
        <v>38</v>
      </c>
      <c r="G2128" t="s">
        <v>30</v>
      </c>
      <c r="H2128">
        <v>3</v>
      </c>
      <c r="I2128">
        <v>35.416800000000002</v>
      </c>
      <c r="J2128" t="s">
        <v>271</v>
      </c>
      <c r="K2128">
        <v>9508</v>
      </c>
      <c r="L2128">
        <v>9498</v>
      </c>
      <c r="M2128" t="str">
        <f t="shared" si="231"/>
        <v>Rabbit50OverACSR</v>
      </c>
      <c r="N2128" t="str">
        <f>+VLOOKUP(M2128,LineCode!$E:$F,2,0)</f>
        <v>3p_11kV_50_ACSR_Al_o</v>
      </c>
      <c r="R2128" t="s">
        <v>296</v>
      </c>
      <c r="S2128" t="str">
        <f t="shared" si="232"/>
        <v>Line.line_LUB_9508_9498</v>
      </c>
      <c r="T2128" t="str">
        <f t="shared" si="233"/>
        <v>Bus1=9508</v>
      </c>
      <c r="U2128" t="str">
        <f t="shared" si="234"/>
        <v>Bus2=9498</v>
      </c>
      <c r="V2128" t="str">
        <f t="shared" si="235"/>
        <v>phases=3</v>
      </c>
      <c r="W2128" t="str">
        <f t="shared" si="236"/>
        <v>Linecode=3p_11kV_50_ACSR_Al_o</v>
      </c>
      <c r="X2128" t="str">
        <f t="shared" si="237"/>
        <v>Length=35.4168</v>
      </c>
      <c r="Y2128" t="s">
        <v>307</v>
      </c>
    </row>
    <row r="2129" spans="1:25" x14ac:dyDescent="0.25">
      <c r="A2129" t="s">
        <v>47</v>
      </c>
      <c r="B2129">
        <v>11</v>
      </c>
      <c r="C2129" t="s">
        <v>50</v>
      </c>
      <c r="D2129">
        <v>50</v>
      </c>
      <c r="E2129" t="s">
        <v>27</v>
      </c>
      <c r="F2129" t="s">
        <v>38</v>
      </c>
      <c r="G2129" t="s">
        <v>30</v>
      </c>
      <c r="H2129">
        <v>3</v>
      </c>
      <c r="I2129">
        <v>4.9467299999999996</v>
      </c>
      <c r="J2129" t="s">
        <v>271</v>
      </c>
      <c r="K2129">
        <v>9344</v>
      </c>
      <c r="L2129">
        <v>9345</v>
      </c>
      <c r="M2129" t="str">
        <f t="shared" si="231"/>
        <v>Rabbit50OverACSR</v>
      </c>
      <c r="N2129" t="str">
        <f>+VLOOKUP(M2129,LineCode!$E:$F,2,0)</f>
        <v>3p_11kV_50_ACSR_Al_o</v>
      </c>
      <c r="R2129" t="s">
        <v>296</v>
      </c>
      <c r="S2129" t="str">
        <f t="shared" si="232"/>
        <v>Line.line_LUB_9344_9345</v>
      </c>
      <c r="T2129" t="str">
        <f t="shared" si="233"/>
        <v>Bus1=9344</v>
      </c>
      <c r="U2129" t="str">
        <f t="shared" si="234"/>
        <v>Bus2=9345</v>
      </c>
      <c r="V2129" t="str">
        <f t="shared" si="235"/>
        <v>phases=3</v>
      </c>
      <c r="W2129" t="str">
        <f t="shared" si="236"/>
        <v>Linecode=3p_11kV_50_ACSR_Al_o</v>
      </c>
      <c r="X2129" t="str">
        <f t="shared" si="237"/>
        <v>Length=4.94673</v>
      </c>
      <c r="Y2129" t="s">
        <v>307</v>
      </c>
    </row>
    <row r="2130" spans="1:25" x14ac:dyDescent="0.25">
      <c r="A2130" t="s">
        <v>47</v>
      </c>
      <c r="B2130">
        <v>11</v>
      </c>
      <c r="C2130" t="s">
        <v>50</v>
      </c>
      <c r="D2130">
        <v>50</v>
      </c>
      <c r="E2130" t="s">
        <v>27</v>
      </c>
      <c r="F2130" t="s">
        <v>38</v>
      </c>
      <c r="G2130" t="s">
        <v>30</v>
      </c>
      <c r="H2130">
        <v>3</v>
      </c>
      <c r="I2130">
        <v>57.749200000000002</v>
      </c>
      <c r="J2130" t="s">
        <v>271</v>
      </c>
      <c r="K2130">
        <v>9345</v>
      </c>
      <c r="L2130">
        <v>9346</v>
      </c>
      <c r="M2130" t="str">
        <f t="shared" si="231"/>
        <v>Rabbit50OverACSR</v>
      </c>
      <c r="N2130" t="str">
        <f>+VLOOKUP(M2130,LineCode!$E:$F,2,0)</f>
        <v>3p_11kV_50_ACSR_Al_o</v>
      </c>
      <c r="R2130" t="s">
        <v>296</v>
      </c>
      <c r="S2130" t="str">
        <f t="shared" si="232"/>
        <v>Line.line_LUB_9345_9346</v>
      </c>
      <c r="T2130" t="str">
        <f t="shared" si="233"/>
        <v>Bus1=9345</v>
      </c>
      <c r="U2130" t="str">
        <f t="shared" si="234"/>
        <v>Bus2=9346</v>
      </c>
      <c r="V2130" t="str">
        <f t="shared" si="235"/>
        <v>phases=3</v>
      </c>
      <c r="W2130" t="str">
        <f t="shared" si="236"/>
        <v>Linecode=3p_11kV_50_ACSR_Al_o</v>
      </c>
      <c r="X2130" t="str">
        <f t="shared" si="237"/>
        <v>Length=57.7492</v>
      </c>
      <c r="Y2130" t="s">
        <v>307</v>
      </c>
    </row>
    <row r="2131" spans="1:25" x14ac:dyDescent="0.25">
      <c r="A2131" t="s">
        <v>47</v>
      </c>
      <c r="B2131">
        <v>11</v>
      </c>
      <c r="C2131" t="s">
        <v>50</v>
      </c>
      <c r="D2131">
        <v>50</v>
      </c>
      <c r="E2131" t="s">
        <v>27</v>
      </c>
      <c r="F2131" t="s">
        <v>38</v>
      </c>
      <c r="G2131" t="s">
        <v>30</v>
      </c>
      <c r="H2131">
        <v>3</v>
      </c>
      <c r="I2131">
        <v>45.568300000000001</v>
      </c>
      <c r="J2131" t="s">
        <v>271</v>
      </c>
      <c r="K2131">
        <v>9346</v>
      </c>
      <c r="L2131">
        <v>9347</v>
      </c>
      <c r="M2131" t="str">
        <f t="shared" si="231"/>
        <v>Rabbit50OverACSR</v>
      </c>
      <c r="N2131" t="str">
        <f>+VLOOKUP(M2131,LineCode!$E:$F,2,0)</f>
        <v>3p_11kV_50_ACSR_Al_o</v>
      </c>
      <c r="R2131" t="s">
        <v>296</v>
      </c>
      <c r="S2131" t="str">
        <f t="shared" si="232"/>
        <v>Line.line_LUB_9346_9347</v>
      </c>
      <c r="T2131" t="str">
        <f t="shared" si="233"/>
        <v>Bus1=9346</v>
      </c>
      <c r="U2131" t="str">
        <f t="shared" si="234"/>
        <v>Bus2=9347</v>
      </c>
      <c r="V2131" t="str">
        <f t="shared" si="235"/>
        <v>phases=3</v>
      </c>
      <c r="W2131" t="str">
        <f t="shared" si="236"/>
        <v>Linecode=3p_11kV_50_ACSR_Al_o</v>
      </c>
      <c r="X2131" t="str">
        <f t="shared" si="237"/>
        <v>Length=45.5683</v>
      </c>
      <c r="Y2131" t="s">
        <v>307</v>
      </c>
    </row>
    <row r="2132" spans="1:25" x14ac:dyDescent="0.25">
      <c r="A2132" t="s">
        <v>47</v>
      </c>
      <c r="B2132">
        <v>11</v>
      </c>
      <c r="C2132" t="s">
        <v>50</v>
      </c>
      <c r="D2132">
        <v>50</v>
      </c>
      <c r="E2132" t="s">
        <v>27</v>
      </c>
      <c r="F2132" t="s">
        <v>38</v>
      </c>
      <c r="G2132" t="s">
        <v>30</v>
      </c>
      <c r="H2132">
        <v>3</v>
      </c>
      <c r="I2132">
        <v>88.941299999999998</v>
      </c>
      <c r="J2132" t="s">
        <v>271</v>
      </c>
      <c r="K2132">
        <v>9347</v>
      </c>
      <c r="L2132">
        <v>9348</v>
      </c>
      <c r="M2132" t="str">
        <f t="shared" si="231"/>
        <v>Rabbit50OverACSR</v>
      </c>
      <c r="N2132" t="str">
        <f>+VLOOKUP(M2132,LineCode!$E:$F,2,0)</f>
        <v>3p_11kV_50_ACSR_Al_o</v>
      </c>
      <c r="R2132" t="s">
        <v>296</v>
      </c>
      <c r="S2132" t="str">
        <f t="shared" si="232"/>
        <v>Line.line_LUB_9347_9348</v>
      </c>
      <c r="T2132" t="str">
        <f t="shared" si="233"/>
        <v>Bus1=9347</v>
      </c>
      <c r="U2132" t="str">
        <f t="shared" si="234"/>
        <v>Bus2=9348</v>
      </c>
      <c r="V2132" t="str">
        <f t="shared" si="235"/>
        <v>phases=3</v>
      </c>
      <c r="W2132" t="str">
        <f t="shared" si="236"/>
        <v>Linecode=3p_11kV_50_ACSR_Al_o</v>
      </c>
      <c r="X2132" t="str">
        <f t="shared" si="237"/>
        <v>Length=88.9413</v>
      </c>
      <c r="Y2132" t="s">
        <v>307</v>
      </c>
    </row>
    <row r="2133" spans="1:25" x14ac:dyDescent="0.25">
      <c r="A2133" t="s">
        <v>47</v>
      </c>
      <c r="B2133">
        <v>11</v>
      </c>
      <c r="C2133" t="s">
        <v>50</v>
      </c>
      <c r="D2133">
        <v>50</v>
      </c>
      <c r="E2133" t="s">
        <v>27</v>
      </c>
      <c r="F2133" t="s">
        <v>38</v>
      </c>
      <c r="G2133" t="s">
        <v>30</v>
      </c>
      <c r="H2133">
        <v>3</v>
      </c>
      <c r="I2133">
        <v>29.3889</v>
      </c>
      <c r="J2133" t="s">
        <v>271</v>
      </c>
      <c r="K2133">
        <v>9349</v>
      </c>
      <c r="L2133">
        <v>9350</v>
      </c>
      <c r="M2133" t="str">
        <f t="shared" si="231"/>
        <v>Rabbit50OverACSR</v>
      </c>
      <c r="N2133" t="str">
        <f>+VLOOKUP(M2133,LineCode!$E:$F,2,0)</f>
        <v>3p_11kV_50_ACSR_Al_o</v>
      </c>
      <c r="R2133" t="s">
        <v>296</v>
      </c>
      <c r="S2133" t="str">
        <f t="shared" si="232"/>
        <v>Line.line_LUB_9349_9350</v>
      </c>
      <c r="T2133" t="str">
        <f t="shared" si="233"/>
        <v>Bus1=9349</v>
      </c>
      <c r="U2133" t="str">
        <f t="shared" si="234"/>
        <v>Bus2=9350</v>
      </c>
      <c r="V2133" t="str">
        <f t="shared" si="235"/>
        <v>phases=3</v>
      </c>
      <c r="W2133" t="str">
        <f t="shared" si="236"/>
        <v>Linecode=3p_11kV_50_ACSR_Al_o</v>
      </c>
      <c r="X2133" t="str">
        <f t="shared" si="237"/>
        <v>Length=29.3889</v>
      </c>
      <c r="Y2133" t="s">
        <v>307</v>
      </c>
    </row>
    <row r="2134" spans="1:25" x14ac:dyDescent="0.25">
      <c r="A2134" t="s">
        <v>47</v>
      </c>
      <c r="B2134">
        <v>11</v>
      </c>
      <c r="C2134" t="s">
        <v>50</v>
      </c>
      <c r="D2134">
        <v>50</v>
      </c>
      <c r="E2134" t="s">
        <v>27</v>
      </c>
      <c r="F2134" t="s">
        <v>38</v>
      </c>
      <c r="G2134" t="s">
        <v>30</v>
      </c>
      <c r="H2134">
        <v>3</v>
      </c>
      <c r="I2134">
        <v>26.527699999999999</v>
      </c>
      <c r="J2134" t="s">
        <v>271</v>
      </c>
      <c r="K2134">
        <v>9350</v>
      </c>
      <c r="L2134">
        <v>9506</v>
      </c>
      <c r="M2134" t="str">
        <f t="shared" si="231"/>
        <v>Rabbit50OverACSR</v>
      </c>
      <c r="N2134" t="str">
        <f>+VLOOKUP(M2134,LineCode!$E:$F,2,0)</f>
        <v>3p_11kV_50_ACSR_Al_o</v>
      </c>
      <c r="R2134" t="s">
        <v>296</v>
      </c>
      <c r="S2134" t="str">
        <f t="shared" si="232"/>
        <v>Line.line_LUB_9350_9506</v>
      </c>
      <c r="T2134" t="str">
        <f t="shared" si="233"/>
        <v>Bus1=9350</v>
      </c>
      <c r="U2134" t="str">
        <f t="shared" si="234"/>
        <v>Bus2=9506</v>
      </c>
      <c r="V2134" t="str">
        <f t="shared" si="235"/>
        <v>phases=3</v>
      </c>
      <c r="W2134" t="str">
        <f t="shared" si="236"/>
        <v>Linecode=3p_11kV_50_ACSR_Al_o</v>
      </c>
      <c r="X2134" t="str">
        <f t="shared" si="237"/>
        <v>Length=26.5277</v>
      </c>
      <c r="Y2134" t="s">
        <v>307</v>
      </c>
    </row>
    <row r="2135" spans="1:25" x14ac:dyDescent="0.25">
      <c r="A2135" t="s">
        <v>47</v>
      </c>
      <c r="B2135">
        <v>11</v>
      </c>
      <c r="C2135" t="s">
        <v>50</v>
      </c>
      <c r="D2135">
        <v>50</v>
      </c>
      <c r="E2135" t="s">
        <v>27</v>
      </c>
      <c r="F2135" t="s">
        <v>38</v>
      </c>
      <c r="G2135" t="s">
        <v>30</v>
      </c>
      <c r="H2135">
        <v>3</v>
      </c>
      <c r="I2135">
        <v>2.8000000000000001E-2</v>
      </c>
      <c r="J2135" t="s">
        <v>271</v>
      </c>
      <c r="K2135">
        <v>9506</v>
      </c>
      <c r="L2135">
        <v>9495</v>
      </c>
      <c r="M2135" t="str">
        <f t="shared" si="231"/>
        <v>Rabbit50OverACSR</v>
      </c>
      <c r="N2135" t="str">
        <f>+VLOOKUP(M2135,LineCode!$E:$F,2,0)</f>
        <v>3p_11kV_50_ACSR_Al_o</v>
      </c>
      <c r="R2135" t="s">
        <v>296</v>
      </c>
      <c r="S2135" t="str">
        <f t="shared" si="232"/>
        <v>Line.line_LUB_9506_9495</v>
      </c>
      <c r="T2135" t="str">
        <f t="shared" si="233"/>
        <v>Bus1=9506</v>
      </c>
      <c r="U2135" t="str">
        <f t="shared" si="234"/>
        <v>Bus2=9495</v>
      </c>
      <c r="V2135" t="str">
        <f t="shared" si="235"/>
        <v>phases=3</v>
      </c>
      <c r="W2135" t="str">
        <f t="shared" si="236"/>
        <v>Linecode=3p_11kV_50_ACSR_Al_o</v>
      </c>
      <c r="X2135" t="str">
        <f t="shared" si="237"/>
        <v>Length=0.028</v>
      </c>
      <c r="Y2135" t="s">
        <v>307</v>
      </c>
    </row>
    <row r="2136" spans="1:25" x14ac:dyDescent="0.25">
      <c r="A2136" t="s">
        <v>47</v>
      </c>
      <c r="B2136">
        <v>11</v>
      </c>
      <c r="C2136" t="s">
        <v>50</v>
      </c>
      <c r="D2136">
        <v>50</v>
      </c>
      <c r="E2136" t="s">
        <v>27</v>
      </c>
      <c r="F2136" t="s">
        <v>38</v>
      </c>
      <c r="G2136" t="s">
        <v>30</v>
      </c>
      <c r="H2136">
        <v>3</v>
      </c>
      <c r="I2136">
        <v>8.9119999999999998E-3</v>
      </c>
      <c r="J2136" t="s">
        <v>271</v>
      </c>
      <c r="K2136">
        <v>9495</v>
      </c>
      <c r="L2136">
        <v>9505</v>
      </c>
      <c r="M2136" t="str">
        <f t="shared" si="231"/>
        <v>Rabbit50OverACSR</v>
      </c>
      <c r="N2136" t="str">
        <f>+VLOOKUP(M2136,LineCode!$E:$F,2,0)</f>
        <v>3p_11kV_50_ACSR_Al_o</v>
      </c>
      <c r="R2136" t="s">
        <v>296</v>
      </c>
      <c r="S2136" t="str">
        <f t="shared" si="232"/>
        <v>Line.line_LUB_9495_9505</v>
      </c>
      <c r="T2136" t="str">
        <f t="shared" si="233"/>
        <v>Bus1=9495</v>
      </c>
      <c r="U2136" t="str">
        <f t="shared" si="234"/>
        <v>Bus2=9505</v>
      </c>
      <c r="V2136" t="str">
        <f t="shared" si="235"/>
        <v>phases=3</v>
      </c>
      <c r="W2136" t="str">
        <f t="shared" si="236"/>
        <v>Linecode=3p_11kV_50_ACSR_Al_o</v>
      </c>
      <c r="X2136" t="str">
        <f t="shared" si="237"/>
        <v>Length=0.008912</v>
      </c>
      <c r="Y2136" t="s">
        <v>307</v>
      </c>
    </row>
    <row r="2137" spans="1:25" x14ac:dyDescent="0.25">
      <c r="A2137" t="s">
        <v>47</v>
      </c>
      <c r="B2137">
        <v>11</v>
      </c>
      <c r="C2137" t="s">
        <v>50</v>
      </c>
      <c r="D2137">
        <v>50</v>
      </c>
      <c r="E2137" t="s">
        <v>27</v>
      </c>
      <c r="F2137" t="s">
        <v>38</v>
      </c>
      <c r="G2137" t="s">
        <v>30</v>
      </c>
      <c r="H2137">
        <v>3</v>
      </c>
      <c r="I2137">
        <v>13.1173</v>
      </c>
      <c r="J2137" t="s">
        <v>271</v>
      </c>
      <c r="K2137">
        <v>9505</v>
      </c>
      <c r="L2137">
        <v>9351</v>
      </c>
      <c r="M2137" t="str">
        <f t="shared" si="231"/>
        <v>Rabbit50OverACSR</v>
      </c>
      <c r="N2137" t="str">
        <f>+VLOOKUP(M2137,LineCode!$E:$F,2,0)</f>
        <v>3p_11kV_50_ACSR_Al_o</v>
      </c>
      <c r="R2137" t="s">
        <v>296</v>
      </c>
      <c r="S2137" t="str">
        <f t="shared" si="232"/>
        <v>Line.line_LUB_9505_9351</v>
      </c>
      <c r="T2137" t="str">
        <f t="shared" si="233"/>
        <v>Bus1=9505</v>
      </c>
      <c r="U2137" t="str">
        <f t="shared" si="234"/>
        <v>Bus2=9351</v>
      </c>
      <c r="V2137" t="str">
        <f t="shared" si="235"/>
        <v>phases=3</v>
      </c>
      <c r="W2137" t="str">
        <f t="shared" si="236"/>
        <v>Linecode=3p_11kV_50_ACSR_Al_o</v>
      </c>
      <c r="X2137" t="str">
        <f t="shared" si="237"/>
        <v>Length=13.1173</v>
      </c>
      <c r="Y2137" t="s">
        <v>307</v>
      </c>
    </row>
    <row r="2138" spans="1:25" x14ac:dyDescent="0.25">
      <c r="A2138" t="s">
        <v>47</v>
      </c>
      <c r="B2138">
        <v>11</v>
      </c>
      <c r="C2138" t="s">
        <v>50</v>
      </c>
      <c r="D2138">
        <v>50</v>
      </c>
      <c r="E2138" t="s">
        <v>27</v>
      </c>
      <c r="F2138" t="s">
        <v>38</v>
      </c>
      <c r="G2138" t="s">
        <v>30</v>
      </c>
      <c r="H2138">
        <v>3</v>
      </c>
      <c r="I2138">
        <v>80.801100000000005</v>
      </c>
      <c r="J2138" t="s">
        <v>271</v>
      </c>
      <c r="K2138">
        <v>9351</v>
      </c>
      <c r="L2138">
        <v>9352</v>
      </c>
      <c r="M2138" t="str">
        <f t="shared" si="231"/>
        <v>Rabbit50OverACSR</v>
      </c>
      <c r="N2138" t="str">
        <f>+VLOOKUP(M2138,LineCode!$E:$F,2,0)</f>
        <v>3p_11kV_50_ACSR_Al_o</v>
      </c>
      <c r="R2138" t="s">
        <v>296</v>
      </c>
      <c r="S2138" t="str">
        <f t="shared" si="232"/>
        <v>Line.line_LUB_9351_9352</v>
      </c>
      <c r="T2138" t="str">
        <f t="shared" si="233"/>
        <v>Bus1=9351</v>
      </c>
      <c r="U2138" t="str">
        <f t="shared" si="234"/>
        <v>Bus2=9352</v>
      </c>
      <c r="V2138" t="str">
        <f t="shared" si="235"/>
        <v>phases=3</v>
      </c>
      <c r="W2138" t="str">
        <f t="shared" si="236"/>
        <v>Linecode=3p_11kV_50_ACSR_Al_o</v>
      </c>
      <c r="X2138" t="str">
        <f t="shared" si="237"/>
        <v>Length=80.8011</v>
      </c>
      <c r="Y2138" t="s">
        <v>307</v>
      </c>
    </row>
    <row r="2139" spans="1:25" x14ac:dyDescent="0.25">
      <c r="A2139" t="s">
        <v>47</v>
      </c>
      <c r="B2139">
        <v>11</v>
      </c>
      <c r="C2139" t="s">
        <v>50</v>
      </c>
      <c r="D2139">
        <v>50</v>
      </c>
      <c r="E2139" t="s">
        <v>27</v>
      </c>
      <c r="F2139" t="s">
        <v>38</v>
      </c>
      <c r="G2139" t="s">
        <v>30</v>
      </c>
      <c r="H2139">
        <v>3</v>
      </c>
      <c r="I2139">
        <v>105.111</v>
      </c>
      <c r="J2139" t="s">
        <v>271</v>
      </c>
      <c r="K2139">
        <v>9352</v>
      </c>
      <c r="L2139">
        <v>9353</v>
      </c>
      <c r="M2139" t="str">
        <f t="shared" si="231"/>
        <v>Rabbit50OverACSR</v>
      </c>
      <c r="N2139" t="str">
        <f>+VLOOKUP(M2139,LineCode!$E:$F,2,0)</f>
        <v>3p_11kV_50_ACSR_Al_o</v>
      </c>
      <c r="R2139" t="s">
        <v>296</v>
      </c>
      <c r="S2139" t="str">
        <f t="shared" si="232"/>
        <v>Line.line_LUB_9352_9353</v>
      </c>
      <c r="T2139" t="str">
        <f t="shared" si="233"/>
        <v>Bus1=9352</v>
      </c>
      <c r="U2139" t="str">
        <f t="shared" si="234"/>
        <v>Bus2=9353</v>
      </c>
      <c r="V2139" t="str">
        <f t="shared" si="235"/>
        <v>phases=3</v>
      </c>
      <c r="W2139" t="str">
        <f t="shared" si="236"/>
        <v>Linecode=3p_11kV_50_ACSR_Al_o</v>
      </c>
      <c r="X2139" t="str">
        <f t="shared" si="237"/>
        <v>Length=105.111</v>
      </c>
      <c r="Y2139" t="s">
        <v>307</v>
      </c>
    </row>
    <row r="2140" spans="1:25" x14ac:dyDescent="0.25">
      <c r="A2140" t="s">
        <v>47</v>
      </c>
      <c r="B2140">
        <v>11</v>
      </c>
      <c r="C2140" t="s">
        <v>50</v>
      </c>
      <c r="D2140">
        <v>50</v>
      </c>
      <c r="E2140" t="s">
        <v>27</v>
      </c>
      <c r="F2140" t="s">
        <v>38</v>
      </c>
      <c r="G2140" t="s">
        <v>30</v>
      </c>
      <c r="H2140">
        <v>3</v>
      </c>
      <c r="I2140">
        <v>13.767899999999999</v>
      </c>
      <c r="J2140" t="s">
        <v>271</v>
      </c>
      <c r="K2140">
        <v>9353</v>
      </c>
      <c r="L2140">
        <v>9418</v>
      </c>
      <c r="M2140" t="str">
        <f t="shared" si="231"/>
        <v>Rabbit50OverACSR</v>
      </c>
      <c r="N2140" t="str">
        <f>+VLOOKUP(M2140,LineCode!$E:$F,2,0)</f>
        <v>3p_11kV_50_ACSR_Al_o</v>
      </c>
      <c r="R2140" t="s">
        <v>296</v>
      </c>
      <c r="S2140" t="str">
        <f t="shared" si="232"/>
        <v>Line.line_LUB_9353_9418</v>
      </c>
      <c r="T2140" t="str">
        <f t="shared" si="233"/>
        <v>Bus1=9353</v>
      </c>
      <c r="U2140" t="str">
        <f t="shared" si="234"/>
        <v>Bus2=9418</v>
      </c>
      <c r="V2140" t="str">
        <f t="shared" si="235"/>
        <v>phases=3</v>
      </c>
      <c r="W2140" t="str">
        <f t="shared" si="236"/>
        <v>Linecode=3p_11kV_50_ACSR_Al_o</v>
      </c>
      <c r="X2140" t="str">
        <f t="shared" si="237"/>
        <v>Length=13.7679</v>
      </c>
      <c r="Y2140" t="s">
        <v>307</v>
      </c>
    </row>
    <row r="2141" spans="1:25" x14ac:dyDescent="0.25">
      <c r="A2141" t="s">
        <v>47</v>
      </c>
      <c r="B2141">
        <v>11</v>
      </c>
      <c r="C2141" t="s">
        <v>50</v>
      </c>
      <c r="D2141">
        <v>50</v>
      </c>
      <c r="E2141" t="s">
        <v>27</v>
      </c>
      <c r="F2141" t="s">
        <v>38</v>
      </c>
      <c r="G2141" t="s">
        <v>30</v>
      </c>
      <c r="H2141">
        <v>3</v>
      </c>
      <c r="I2141">
        <v>46.509599999999999</v>
      </c>
      <c r="J2141" t="s">
        <v>271</v>
      </c>
      <c r="K2141">
        <v>9418</v>
      </c>
      <c r="L2141">
        <v>9354</v>
      </c>
      <c r="M2141" t="str">
        <f t="shared" si="231"/>
        <v>Rabbit50OverACSR</v>
      </c>
      <c r="N2141" t="str">
        <f>+VLOOKUP(M2141,LineCode!$E:$F,2,0)</f>
        <v>3p_11kV_50_ACSR_Al_o</v>
      </c>
      <c r="R2141" t="s">
        <v>296</v>
      </c>
      <c r="S2141" t="str">
        <f t="shared" si="232"/>
        <v>Line.line_LUB_9418_9354</v>
      </c>
      <c r="T2141" t="str">
        <f t="shared" si="233"/>
        <v>Bus1=9418</v>
      </c>
      <c r="U2141" t="str">
        <f t="shared" si="234"/>
        <v>Bus2=9354</v>
      </c>
      <c r="V2141" t="str">
        <f t="shared" si="235"/>
        <v>phases=3</v>
      </c>
      <c r="W2141" t="str">
        <f t="shared" si="236"/>
        <v>Linecode=3p_11kV_50_ACSR_Al_o</v>
      </c>
      <c r="X2141" t="str">
        <f t="shared" si="237"/>
        <v>Length=46.5096</v>
      </c>
      <c r="Y2141" t="s">
        <v>307</v>
      </c>
    </row>
    <row r="2142" spans="1:25" x14ac:dyDescent="0.25">
      <c r="A2142" t="s">
        <v>47</v>
      </c>
      <c r="B2142">
        <v>11</v>
      </c>
      <c r="C2142" t="s">
        <v>50</v>
      </c>
      <c r="D2142">
        <v>50</v>
      </c>
      <c r="E2142" t="s">
        <v>27</v>
      </c>
      <c r="F2142" t="s">
        <v>38</v>
      </c>
      <c r="G2142" t="s">
        <v>30</v>
      </c>
      <c r="H2142">
        <v>3</v>
      </c>
      <c r="I2142">
        <v>6.2808200000000003</v>
      </c>
      <c r="J2142" t="s">
        <v>271</v>
      </c>
      <c r="K2142">
        <v>9354</v>
      </c>
      <c r="L2142">
        <v>9355</v>
      </c>
      <c r="M2142" t="str">
        <f t="shared" si="231"/>
        <v>Rabbit50OverACSR</v>
      </c>
      <c r="N2142" t="str">
        <f>+VLOOKUP(M2142,LineCode!$E:$F,2,0)</f>
        <v>3p_11kV_50_ACSR_Al_o</v>
      </c>
      <c r="R2142" t="s">
        <v>296</v>
      </c>
      <c r="S2142" t="str">
        <f t="shared" si="232"/>
        <v>Line.line_LUB_9354_9355</v>
      </c>
      <c r="T2142" t="str">
        <f t="shared" si="233"/>
        <v>Bus1=9354</v>
      </c>
      <c r="U2142" t="str">
        <f t="shared" si="234"/>
        <v>Bus2=9355</v>
      </c>
      <c r="V2142" t="str">
        <f t="shared" si="235"/>
        <v>phases=3</v>
      </c>
      <c r="W2142" t="str">
        <f t="shared" si="236"/>
        <v>Linecode=3p_11kV_50_ACSR_Al_o</v>
      </c>
      <c r="X2142" t="str">
        <f t="shared" si="237"/>
        <v>Length=6.28082</v>
      </c>
      <c r="Y2142" t="s">
        <v>307</v>
      </c>
    </row>
    <row r="2143" spans="1:25" x14ac:dyDescent="0.25">
      <c r="A2143" t="s">
        <v>47</v>
      </c>
      <c r="B2143">
        <v>11</v>
      </c>
      <c r="C2143" t="s">
        <v>50</v>
      </c>
      <c r="D2143">
        <v>50</v>
      </c>
      <c r="E2143" t="s">
        <v>27</v>
      </c>
      <c r="F2143" t="s">
        <v>38</v>
      </c>
      <c r="G2143" t="s">
        <v>30</v>
      </c>
      <c r="H2143">
        <v>3</v>
      </c>
      <c r="I2143">
        <v>47.252200000000002</v>
      </c>
      <c r="J2143" t="s">
        <v>271</v>
      </c>
      <c r="K2143">
        <v>9355</v>
      </c>
      <c r="L2143">
        <v>9356</v>
      </c>
      <c r="M2143" t="str">
        <f t="shared" si="231"/>
        <v>Rabbit50OverACSR</v>
      </c>
      <c r="N2143" t="str">
        <f>+VLOOKUP(M2143,LineCode!$E:$F,2,0)</f>
        <v>3p_11kV_50_ACSR_Al_o</v>
      </c>
      <c r="R2143" t="s">
        <v>296</v>
      </c>
      <c r="S2143" t="str">
        <f t="shared" si="232"/>
        <v>Line.line_LUB_9355_9356</v>
      </c>
      <c r="T2143" t="str">
        <f t="shared" si="233"/>
        <v>Bus1=9355</v>
      </c>
      <c r="U2143" t="str">
        <f t="shared" si="234"/>
        <v>Bus2=9356</v>
      </c>
      <c r="V2143" t="str">
        <f t="shared" si="235"/>
        <v>phases=3</v>
      </c>
      <c r="W2143" t="str">
        <f t="shared" si="236"/>
        <v>Linecode=3p_11kV_50_ACSR_Al_o</v>
      </c>
      <c r="X2143" t="str">
        <f t="shared" si="237"/>
        <v>Length=47.2522</v>
      </c>
      <c r="Y2143" t="s">
        <v>307</v>
      </c>
    </row>
    <row r="2144" spans="1:25" x14ac:dyDescent="0.25">
      <c r="A2144" t="s">
        <v>47</v>
      </c>
      <c r="B2144">
        <v>11</v>
      </c>
      <c r="C2144" t="s">
        <v>50</v>
      </c>
      <c r="D2144">
        <v>50</v>
      </c>
      <c r="E2144" t="s">
        <v>27</v>
      </c>
      <c r="F2144" t="s">
        <v>38</v>
      </c>
      <c r="G2144" t="s">
        <v>30</v>
      </c>
      <c r="H2144">
        <v>3</v>
      </c>
      <c r="I2144">
        <v>37.150399999999998</v>
      </c>
      <c r="J2144" t="s">
        <v>271</v>
      </c>
      <c r="K2144">
        <v>9356</v>
      </c>
      <c r="L2144">
        <v>9357</v>
      </c>
      <c r="M2144" t="str">
        <f t="shared" si="231"/>
        <v>Rabbit50OverACSR</v>
      </c>
      <c r="N2144" t="str">
        <f>+VLOOKUP(M2144,LineCode!$E:$F,2,0)</f>
        <v>3p_11kV_50_ACSR_Al_o</v>
      </c>
      <c r="R2144" t="s">
        <v>296</v>
      </c>
      <c r="S2144" t="str">
        <f t="shared" si="232"/>
        <v>Line.line_LUB_9356_9357</v>
      </c>
      <c r="T2144" t="str">
        <f t="shared" si="233"/>
        <v>Bus1=9356</v>
      </c>
      <c r="U2144" t="str">
        <f t="shared" si="234"/>
        <v>Bus2=9357</v>
      </c>
      <c r="V2144" t="str">
        <f t="shared" si="235"/>
        <v>phases=3</v>
      </c>
      <c r="W2144" t="str">
        <f t="shared" si="236"/>
        <v>Linecode=3p_11kV_50_ACSR_Al_o</v>
      </c>
      <c r="X2144" t="str">
        <f t="shared" si="237"/>
        <v>Length=37.1504</v>
      </c>
      <c r="Y2144" t="s">
        <v>307</v>
      </c>
    </row>
    <row r="2145" spans="1:25" x14ac:dyDescent="0.25">
      <c r="A2145" t="s">
        <v>47</v>
      </c>
      <c r="B2145">
        <v>11</v>
      </c>
      <c r="C2145" t="s">
        <v>50</v>
      </c>
      <c r="D2145">
        <v>50</v>
      </c>
      <c r="E2145" t="s">
        <v>27</v>
      </c>
      <c r="F2145" t="s">
        <v>38</v>
      </c>
      <c r="G2145" t="s">
        <v>30</v>
      </c>
      <c r="H2145">
        <v>3</v>
      </c>
      <c r="I2145">
        <v>27.861999999999998</v>
      </c>
      <c r="J2145" t="s">
        <v>271</v>
      </c>
      <c r="K2145">
        <v>9357</v>
      </c>
      <c r="L2145">
        <v>9358</v>
      </c>
      <c r="M2145" t="str">
        <f t="shared" si="231"/>
        <v>Rabbit50OverACSR</v>
      </c>
      <c r="N2145" t="str">
        <f>+VLOOKUP(M2145,LineCode!$E:$F,2,0)</f>
        <v>3p_11kV_50_ACSR_Al_o</v>
      </c>
      <c r="R2145" t="s">
        <v>296</v>
      </c>
      <c r="S2145" t="str">
        <f t="shared" si="232"/>
        <v>Line.line_LUB_9357_9358</v>
      </c>
      <c r="T2145" t="str">
        <f t="shared" si="233"/>
        <v>Bus1=9357</v>
      </c>
      <c r="U2145" t="str">
        <f t="shared" si="234"/>
        <v>Bus2=9358</v>
      </c>
      <c r="V2145" t="str">
        <f t="shared" si="235"/>
        <v>phases=3</v>
      </c>
      <c r="W2145" t="str">
        <f t="shared" si="236"/>
        <v>Linecode=3p_11kV_50_ACSR_Al_o</v>
      </c>
      <c r="X2145" t="str">
        <f t="shared" si="237"/>
        <v>Length=27.862</v>
      </c>
      <c r="Y2145" t="s">
        <v>307</v>
      </c>
    </row>
    <row r="2146" spans="1:25" x14ac:dyDescent="0.25">
      <c r="A2146" t="s">
        <v>47</v>
      </c>
      <c r="B2146">
        <v>11</v>
      </c>
      <c r="C2146" t="s">
        <v>50</v>
      </c>
      <c r="D2146">
        <v>50</v>
      </c>
      <c r="E2146" t="s">
        <v>27</v>
      </c>
      <c r="F2146" t="s">
        <v>38</v>
      </c>
      <c r="G2146" t="s">
        <v>30</v>
      </c>
      <c r="H2146">
        <v>3</v>
      </c>
      <c r="I2146">
        <v>0.39496900000000001</v>
      </c>
      <c r="J2146" t="s">
        <v>271</v>
      </c>
      <c r="K2146">
        <v>9358</v>
      </c>
      <c r="L2146">
        <v>9359</v>
      </c>
      <c r="M2146" t="str">
        <f t="shared" si="231"/>
        <v>Rabbit50OverACSR</v>
      </c>
      <c r="N2146" t="str">
        <f>+VLOOKUP(M2146,LineCode!$E:$F,2,0)</f>
        <v>3p_11kV_50_ACSR_Al_o</v>
      </c>
      <c r="R2146" t="s">
        <v>296</v>
      </c>
      <c r="S2146" t="str">
        <f t="shared" si="232"/>
        <v>Line.line_LUB_9358_9359</v>
      </c>
      <c r="T2146" t="str">
        <f t="shared" si="233"/>
        <v>Bus1=9358</v>
      </c>
      <c r="U2146" t="str">
        <f t="shared" si="234"/>
        <v>Bus2=9359</v>
      </c>
      <c r="V2146" t="str">
        <f t="shared" si="235"/>
        <v>phases=3</v>
      </c>
      <c r="W2146" t="str">
        <f t="shared" si="236"/>
        <v>Linecode=3p_11kV_50_ACSR_Al_o</v>
      </c>
      <c r="X2146" t="str">
        <f t="shared" si="237"/>
        <v>Length=0.394969</v>
      </c>
      <c r="Y2146" t="s">
        <v>307</v>
      </c>
    </row>
    <row r="2147" spans="1:25" x14ac:dyDescent="0.25">
      <c r="A2147" t="s">
        <v>47</v>
      </c>
      <c r="B2147">
        <v>11</v>
      </c>
      <c r="C2147" t="s">
        <v>50</v>
      </c>
      <c r="D2147">
        <v>50</v>
      </c>
      <c r="E2147" t="s">
        <v>27</v>
      </c>
      <c r="F2147" t="s">
        <v>38</v>
      </c>
      <c r="G2147" t="s">
        <v>30</v>
      </c>
      <c r="H2147">
        <v>3</v>
      </c>
      <c r="I2147">
        <v>36.388500000000001</v>
      </c>
      <c r="J2147" t="s">
        <v>271</v>
      </c>
      <c r="K2147">
        <v>9359</v>
      </c>
      <c r="L2147">
        <v>9360</v>
      </c>
      <c r="M2147" t="str">
        <f t="shared" si="231"/>
        <v>Rabbit50OverACSR</v>
      </c>
      <c r="N2147" t="str">
        <f>+VLOOKUP(M2147,LineCode!$E:$F,2,0)</f>
        <v>3p_11kV_50_ACSR_Al_o</v>
      </c>
      <c r="R2147" t="s">
        <v>296</v>
      </c>
      <c r="S2147" t="str">
        <f t="shared" si="232"/>
        <v>Line.line_LUB_9359_9360</v>
      </c>
      <c r="T2147" t="str">
        <f t="shared" si="233"/>
        <v>Bus1=9359</v>
      </c>
      <c r="U2147" t="str">
        <f t="shared" si="234"/>
        <v>Bus2=9360</v>
      </c>
      <c r="V2147" t="str">
        <f t="shared" si="235"/>
        <v>phases=3</v>
      </c>
      <c r="W2147" t="str">
        <f t="shared" si="236"/>
        <v>Linecode=3p_11kV_50_ACSR_Al_o</v>
      </c>
      <c r="X2147" t="str">
        <f t="shared" si="237"/>
        <v>Length=36.3885</v>
      </c>
      <c r="Y2147" t="s">
        <v>307</v>
      </c>
    </row>
    <row r="2148" spans="1:25" x14ac:dyDescent="0.25">
      <c r="A2148" t="s">
        <v>47</v>
      </c>
      <c r="B2148">
        <v>11</v>
      </c>
      <c r="C2148" t="s">
        <v>50</v>
      </c>
      <c r="D2148">
        <v>50</v>
      </c>
      <c r="E2148" t="s">
        <v>27</v>
      </c>
      <c r="F2148" t="s">
        <v>38</v>
      </c>
      <c r="G2148" t="s">
        <v>30</v>
      </c>
      <c r="H2148">
        <v>3</v>
      </c>
      <c r="I2148">
        <v>27.7485</v>
      </c>
      <c r="J2148" t="s">
        <v>271</v>
      </c>
      <c r="K2148">
        <v>9360</v>
      </c>
      <c r="L2148">
        <v>9361</v>
      </c>
      <c r="M2148" t="str">
        <f t="shared" si="231"/>
        <v>Rabbit50OverACSR</v>
      </c>
      <c r="N2148" t="str">
        <f>+VLOOKUP(M2148,LineCode!$E:$F,2,0)</f>
        <v>3p_11kV_50_ACSR_Al_o</v>
      </c>
      <c r="R2148" t="s">
        <v>296</v>
      </c>
      <c r="S2148" t="str">
        <f t="shared" si="232"/>
        <v>Line.line_LUB_9360_9361</v>
      </c>
      <c r="T2148" t="str">
        <f t="shared" si="233"/>
        <v>Bus1=9360</v>
      </c>
      <c r="U2148" t="str">
        <f t="shared" si="234"/>
        <v>Bus2=9361</v>
      </c>
      <c r="V2148" t="str">
        <f t="shared" si="235"/>
        <v>phases=3</v>
      </c>
      <c r="W2148" t="str">
        <f t="shared" si="236"/>
        <v>Linecode=3p_11kV_50_ACSR_Al_o</v>
      </c>
      <c r="X2148" t="str">
        <f t="shared" si="237"/>
        <v>Length=27.7485</v>
      </c>
      <c r="Y2148" t="s">
        <v>307</v>
      </c>
    </row>
    <row r="2149" spans="1:25" x14ac:dyDescent="0.25">
      <c r="A2149" t="s">
        <v>47</v>
      </c>
      <c r="B2149">
        <v>11</v>
      </c>
      <c r="C2149" t="s">
        <v>50</v>
      </c>
      <c r="D2149">
        <v>50</v>
      </c>
      <c r="E2149" t="s">
        <v>27</v>
      </c>
      <c r="F2149" t="s">
        <v>38</v>
      </c>
      <c r="G2149" t="s">
        <v>30</v>
      </c>
      <c r="H2149">
        <v>3</v>
      </c>
      <c r="I2149">
        <v>25.476199999999999</v>
      </c>
      <c r="J2149" t="s">
        <v>271</v>
      </c>
      <c r="K2149">
        <v>9361</v>
      </c>
      <c r="L2149">
        <v>9362</v>
      </c>
      <c r="M2149" t="str">
        <f t="shared" si="231"/>
        <v>Rabbit50OverACSR</v>
      </c>
      <c r="N2149" t="str">
        <f>+VLOOKUP(M2149,LineCode!$E:$F,2,0)</f>
        <v>3p_11kV_50_ACSR_Al_o</v>
      </c>
      <c r="R2149" t="s">
        <v>296</v>
      </c>
      <c r="S2149" t="str">
        <f t="shared" si="232"/>
        <v>Line.line_LUB_9361_9362</v>
      </c>
      <c r="T2149" t="str">
        <f t="shared" si="233"/>
        <v>Bus1=9361</v>
      </c>
      <c r="U2149" t="str">
        <f t="shared" si="234"/>
        <v>Bus2=9362</v>
      </c>
      <c r="V2149" t="str">
        <f t="shared" si="235"/>
        <v>phases=3</v>
      </c>
      <c r="W2149" t="str">
        <f t="shared" si="236"/>
        <v>Linecode=3p_11kV_50_ACSR_Al_o</v>
      </c>
      <c r="X2149" t="str">
        <f t="shared" si="237"/>
        <v>Length=25.4762</v>
      </c>
      <c r="Y2149" t="s">
        <v>307</v>
      </c>
    </row>
    <row r="2150" spans="1:25" x14ac:dyDescent="0.25">
      <c r="A2150" t="s">
        <v>47</v>
      </c>
      <c r="B2150">
        <v>11</v>
      </c>
      <c r="C2150" t="s">
        <v>50</v>
      </c>
      <c r="D2150">
        <v>50</v>
      </c>
      <c r="E2150" t="s">
        <v>27</v>
      </c>
      <c r="F2150" t="s">
        <v>38</v>
      </c>
      <c r="G2150" t="s">
        <v>30</v>
      </c>
      <c r="H2150">
        <v>3</v>
      </c>
      <c r="I2150">
        <v>18.175699999999999</v>
      </c>
      <c r="J2150" t="s">
        <v>271</v>
      </c>
      <c r="K2150">
        <v>9362</v>
      </c>
      <c r="L2150">
        <v>9363</v>
      </c>
      <c r="M2150" t="str">
        <f t="shared" si="231"/>
        <v>Rabbit50OverACSR</v>
      </c>
      <c r="N2150" t="str">
        <f>+VLOOKUP(M2150,LineCode!$E:$F,2,0)</f>
        <v>3p_11kV_50_ACSR_Al_o</v>
      </c>
      <c r="R2150" t="s">
        <v>296</v>
      </c>
      <c r="S2150" t="str">
        <f t="shared" si="232"/>
        <v>Line.line_LUB_9362_9363</v>
      </c>
      <c r="T2150" t="str">
        <f t="shared" si="233"/>
        <v>Bus1=9362</v>
      </c>
      <c r="U2150" t="str">
        <f t="shared" si="234"/>
        <v>Bus2=9363</v>
      </c>
      <c r="V2150" t="str">
        <f t="shared" si="235"/>
        <v>phases=3</v>
      </c>
      <c r="W2150" t="str">
        <f t="shared" si="236"/>
        <v>Linecode=3p_11kV_50_ACSR_Al_o</v>
      </c>
      <c r="X2150" t="str">
        <f t="shared" si="237"/>
        <v>Length=18.1757</v>
      </c>
      <c r="Y2150" t="s">
        <v>307</v>
      </c>
    </row>
    <row r="2151" spans="1:25" x14ac:dyDescent="0.25">
      <c r="A2151" t="s">
        <v>47</v>
      </c>
      <c r="B2151">
        <v>11</v>
      </c>
      <c r="C2151" t="s">
        <v>50</v>
      </c>
      <c r="D2151">
        <v>50</v>
      </c>
      <c r="E2151" t="s">
        <v>27</v>
      </c>
      <c r="F2151" t="s">
        <v>38</v>
      </c>
      <c r="G2151" t="s">
        <v>30</v>
      </c>
      <c r="H2151">
        <v>3</v>
      </c>
      <c r="I2151">
        <v>26.791699999999999</v>
      </c>
      <c r="J2151" t="s">
        <v>271</v>
      </c>
      <c r="K2151">
        <v>9363</v>
      </c>
      <c r="L2151">
        <v>9364</v>
      </c>
      <c r="M2151" t="str">
        <f t="shared" si="231"/>
        <v>Rabbit50OverACSR</v>
      </c>
      <c r="N2151" t="str">
        <f>+VLOOKUP(M2151,LineCode!$E:$F,2,0)</f>
        <v>3p_11kV_50_ACSR_Al_o</v>
      </c>
      <c r="R2151" t="s">
        <v>296</v>
      </c>
      <c r="S2151" t="str">
        <f t="shared" si="232"/>
        <v>Line.line_LUB_9363_9364</v>
      </c>
      <c r="T2151" t="str">
        <f t="shared" si="233"/>
        <v>Bus1=9363</v>
      </c>
      <c r="U2151" t="str">
        <f t="shared" si="234"/>
        <v>Bus2=9364</v>
      </c>
      <c r="V2151" t="str">
        <f t="shared" si="235"/>
        <v>phases=3</v>
      </c>
      <c r="W2151" t="str">
        <f t="shared" si="236"/>
        <v>Linecode=3p_11kV_50_ACSR_Al_o</v>
      </c>
      <c r="X2151" t="str">
        <f t="shared" si="237"/>
        <v>Length=26.7917</v>
      </c>
      <c r="Y2151" t="s">
        <v>307</v>
      </c>
    </row>
    <row r="2152" spans="1:25" x14ac:dyDescent="0.25">
      <c r="A2152" t="s">
        <v>47</v>
      </c>
      <c r="B2152">
        <v>11</v>
      </c>
      <c r="C2152" t="s">
        <v>50</v>
      </c>
      <c r="D2152">
        <v>50</v>
      </c>
      <c r="E2152" t="s">
        <v>27</v>
      </c>
      <c r="F2152" t="s">
        <v>38</v>
      </c>
      <c r="G2152" t="s">
        <v>30</v>
      </c>
      <c r="H2152">
        <v>3</v>
      </c>
      <c r="I2152">
        <v>24.5684</v>
      </c>
      <c r="J2152" t="s">
        <v>271</v>
      </c>
      <c r="K2152">
        <v>9364</v>
      </c>
      <c r="L2152">
        <v>9365</v>
      </c>
      <c r="M2152" t="str">
        <f t="shared" si="231"/>
        <v>Rabbit50OverACSR</v>
      </c>
      <c r="N2152" t="str">
        <f>+VLOOKUP(M2152,LineCode!$E:$F,2,0)</f>
        <v>3p_11kV_50_ACSR_Al_o</v>
      </c>
      <c r="R2152" t="s">
        <v>296</v>
      </c>
      <c r="S2152" t="str">
        <f t="shared" si="232"/>
        <v>Line.line_LUB_9364_9365</v>
      </c>
      <c r="T2152" t="str">
        <f t="shared" si="233"/>
        <v>Bus1=9364</v>
      </c>
      <c r="U2152" t="str">
        <f t="shared" si="234"/>
        <v>Bus2=9365</v>
      </c>
      <c r="V2152" t="str">
        <f t="shared" si="235"/>
        <v>phases=3</v>
      </c>
      <c r="W2152" t="str">
        <f t="shared" si="236"/>
        <v>Linecode=3p_11kV_50_ACSR_Al_o</v>
      </c>
      <c r="X2152" t="str">
        <f t="shared" si="237"/>
        <v>Length=24.5684</v>
      </c>
      <c r="Y2152" t="s">
        <v>307</v>
      </c>
    </row>
    <row r="2153" spans="1:25" x14ac:dyDescent="0.25">
      <c r="A2153" t="s">
        <v>47</v>
      </c>
      <c r="B2153">
        <v>11</v>
      </c>
      <c r="C2153" t="s">
        <v>50</v>
      </c>
      <c r="D2153">
        <v>50</v>
      </c>
      <c r="E2153" t="s">
        <v>27</v>
      </c>
      <c r="F2153" t="s">
        <v>38</v>
      </c>
      <c r="G2153" t="s">
        <v>30</v>
      </c>
      <c r="H2153">
        <v>3</v>
      </c>
      <c r="I2153">
        <v>14.6073</v>
      </c>
      <c r="J2153" t="s">
        <v>271</v>
      </c>
      <c r="K2153">
        <v>9365</v>
      </c>
      <c r="L2153">
        <v>9366</v>
      </c>
      <c r="M2153" t="str">
        <f t="shared" si="231"/>
        <v>Rabbit50OverACSR</v>
      </c>
      <c r="N2153" t="str">
        <f>+VLOOKUP(M2153,LineCode!$E:$F,2,0)</f>
        <v>3p_11kV_50_ACSR_Al_o</v>
      </c>
      <c r="R2153" t="s">
        <v>296</v>
      </c>
      <c r="S2153" t="str">
        <f t="shared" si="232"/>
        <v>Line.line_LUB_9365_9366</v>
      </c>
      <c r="T2153" t="str">
        <f t="shared" si="233"/>
        <v>Bus1=9365</v>
      </c>
      <c r="U2153" t="str">
        <f t="shared" si="234"/>
        <v>Bus2=9366</v>
      </c>
      <c r="V2153" t="str">
        <f t="shared" si="235"/>
        <v>phases=3</v>
      </c>
      <c r="W2153" t="str">
        <f t="shared" si="236"/>
        <v>Linecode=3p_11kV_50_ACSR_Al_o</v>
      </c>
      <c r="X2153" t="str">
        <f t="shared" si="237"/>
        <v>Length=14.6073</v>
      </c>
      <c r="Y2153" t="s">
        <v>307</v>
      </c>
    </row>
    <row r="2154" spans="1:25" x14ac:dyDescent="0.25">
      <c r="A2154" t="s">
        <v>47</v>
      </c>
      <c r="B2154">
        <v>11</v>
      </c>
      <c r="C2154" t="s">
        <v>50</v>
      </c>
      <c r="D2154">
        <v>50</v>
      </c>
      <c r="E2154" t="s">
        <v>27</v>
      </c>
      <c r="F2154" t="s">
        <v>38</v>
      </c>
      <c r="G2154" t="s">
        <v>30</v>
      </c>
      <c r="H2154">
        <v>3</v>
      </c>
      <c r="I2154">
        <v>12.6898</v>
      </c>
      <c r="J2154" t="s">
        <v>271</v>
      </c>
      <c r="K2154">
        <v>9366</v>
      </c>
      <c r="L2154">
        <v>9367</v>
      </c>
      <c r="M2154" t="str">
        <f t="shared" si="231"/>
        <v>Rabbit50OverACSR</v>
      </c>
      <c r="N2154" t="str">
        <f>+VLOOKUP(M2154,LineCode!$E:$F,2,0)</f>
        <v>3p_11kV_50_ACSR_Al_o</v>
      </c>
      <c r="R2154" t="s">
        <v>296</v>
      </c>
      <c r="S2154" t="str">
        <f t="shared" si="232"/>
        <v>Line.line_LUB_9366_9367</v>
      </c>
      <c r="T2154" t="str">
        <f t="shared" si="233"/>
        <v>Bus1=9366</v>
      </c>
      <c r="U2154" t="str">
        <f t="shared" si="234"/>
        <v>Bus2=9367</v>
      </c>
      <c r="V2154" t="str">
        <f t="shared" si="235"/>
        <v>phases=3</v>
      </c>
      <c r="W2154" t="str">
        <f t="shared" si="236"/>
        <v>Linecode=3p_11kV_50_ACSR_Al_o</v>
      </c>
      <c r="X2154" t="str">
        <f t="shared" si="237"/>
        <v>Length=12.6898</v>
      </c>
      <c r="Y2154" t="s">
        <v>307</v>
      </c>
    </row>
    <row r="2155" spans="1:25" x14ac:dyDescent="0.25">
      <c r="A2155" t="s">
        <v>47</v>
      </c>
      <c r="B2155">
        <v>11</v>
      </c>
      <c r="C2155" t="s">
        <v>50</v>
      </c>
      <c r="D2155">
        <v>50</v>
      </c>
      <c r="E2155" t="s">
        <v>27</v>
      </c>
      <c r="F2155" t="s">
        <v>38</v>
      </c>
      <c r="G2155" t="s">
        <v>30</v>
      </c>
      <c r="H2155">
        <v>3</v>
      </c>
      <c r="I2155">
        <v>15.344900000000001</v>
      </c>
      <c r="J2155" t="s">
        <v>271</v>
      </c>
      <c r="K2155">
        <v>9367</v>
      </c>
      <c r="L2155">
        <v>9368</v>
      </c>
      <c r="M2155" t="str">
        <f t="shared" si="231"/>
        <v>Rabbit50OverACSR</v>
      </c>
      <c r="N2155" t="str">
        <f>+VLOOKUP(M2155,LineCode!$E:$F,2,0)</f>
        <v>3p_11kV_50_ACSR_Al_o</v>
      </c>
      <c r="R2155" t="s">
        <v>296</v>
      </c>
      <c r="S2155" t="str">
        <f t="shared" si="232"/>
        <v>Line.line_LUB_9367_9368</v>
      </c>
      <c r="T2155" t="str">
        <f t="shared" si="233"/>
        <v>Bus1=9367</v>
      </c>
      <c r="U2155" t="str">
        <f t="shared" si="234"/>
        <v>Bus2=9368</v>
      </c>
      <c r="V2155" t="str">
        <f t="shared" si="235"/>
        <v>phases=3</v>
      </c>
      <c r="W2155" t="str">
        <f t="shared" si="236"/>
        <v>Linecode=3p_11kV_50_ACSR_Al_o</v>
      </c>
      <c r="X2155" t="str">
        <f t="shared" si="237"/>
        <v>Length=15.3449</v>
      </c>
      <c r="Y2155" t="s">
        <v>307</v>
      </c>
    </row>
    <row r="2156" spans="1:25" x14ac:dyDescent="0.25">
      <c r="A2156" t="s">
        <v>47</v>
      </c>
      <c r="B2156">
        <v>11</v>
      </c>
      <c r="C2156" t="s">
        <v>50</v>
      </c>
      <c r="D2156">
        <v>50</v>
      </c>
      <c r="E2156" t="s">
        <v>27</v>
      </c>
      <c r="F2156" t="s">
        <v>38</v>
      </c>
      <c r="G2156" t="s">
        <v>30</v>
      </c>
      <c r="H2156">
        <v>3</v>
      </c>
      <c r="I2156">
        <v>24.955300000000001</v>
      </c>
      <c r="J2156" t="s">
        <v>271</v>
      </c>
      <c r="K2156">
        <v>9368</v>
      </c>
      <c r="L2156">
        <v>9369</v>
      </c>
      <c r="M2156" t="str">
        <f t="shared" si="231"/>
        <v>Rabbit50OverACSR</v>
      </c>
      <c r="N2156" t="str">
        <f>+VLOOKUP(M2156,LineCode!$E:$F,2,0)</f>
        <v>3p_11kV_50_ACSR_Al_o</v>
      </c>
      <c r="R2156" t="s">
        <v>296</v>
      </c>
      <c r="S2156" t="str">
        <f t="shared" si="232"/>
        <v>Line.line_LUB_9368_9369</v>
      </c>
      <c r="T2156" t="str">
        <f t="shared" si="233"/>
        <v>Bus1=9368</v>
      </c>
      <c r="U2156" t="str">
        <f t="shared" si="234"/>
        <v>Bus2=9369</v>
      </c>
      <c r="V2156" t="str">
        <f t="shared" si="235"/>
        <v>phases=3</v>
      </c>
      <c r="W2156" t="str">
        <f t="shared" si="236"/>
        <v>Linecode=3p_11kV_50_ACSR_Al_o</v>
      </c>
      <c r="X2156" t="str">
        <f t="shared" si="237"/>
        <v>Length=24.9553</v>
      </c>
      <c r="Y2156" t="s">
        <v>307</v>
      </c>
    </row>
    <row r="2157" spans="1:25" x14ac:dyDescent="0.25">
      <c r="A2157" t="s">
        <v>47</v>
      </c>
      <c r="B2157">
        <v>11</v>
      </c>
      <c r="C2157" t="s">
        <v>50</v>
      </c>
      <c r="D2157">
        <v>50</v>
      </c>
      <c r="E2157" t="s">
        <v>27</v>
      </c>
      <c r="F2157" t="s">
        <v>38</v>
      </c>
      <c r="G2157" t="s">
        <v>30</v>
      </c>
      <c r="H2157">
        <v>3</v>
      </c>
      <c r="I2157">
        <v>13.3607</v>
      </c>
      <c r="J2157" t="s">
        <v>271</v>
      </c>
      <c r="K2157">
        <v>9369</v>
      </c>
      <c r="L2157">
        <v>9381</v>
      </c>
      <c r="M2157" t="str">
        <f t="shared" si="231"/>
        <v>Rabbit50OverACSR</v>
      </c>
      <c r="N2157" t="str">
        <f>+VLOOKUP(M2157,LineCode!$E:$F,2,0)</f>
        <v>3p_11kV_50_ACSR_Al_o</v>
      </c>
      <c r="R2157" t="s">
        <v>296</v>
      </c>
      <c r="S2157" t="str">
        <f t="shared" si="232"/>
        <v>Line.line_LUB_9369_9381</v>
      </c>
      <c r="T2157" t="str">
        <f t="shared" si="233"/>
        <v>Bus1=9369</v>
      </c>
      <c r="U2157" t="str">
        <f t="shared" si="234"/>
        <v>Bus2=9381</v>
      </c>
      <c r="V2157" t="str">
        <f t="shared" si="235"/>
        <v>phases=3</v>
      </c>
      <c r="W2157" t="str">
        <f t="shared" si="236"/>
        <v>Linecode=3p_11kV_50_ACSR_Al_o</v>
      </c>
      <c r="X2157" t="str">
        <f t="shared" si="237"/>
        <v>Length=13.3607</v>
      </c>
      <c r="Y2157" t="s">
        <v>307</v>
      </c>
    </row>
    <row r="2158" spans="1:25" x14ac:dyDescent="0.25">
      <c r="A2158" t="s">
        <v>47</v>
      </c>
      <c r="B2158">
        <v>11</v>
      </c>
      <c r="C2158" t="s">
        <v>50</v>
      </c>
      <c r="D2158">
        <v>50</v>
      </c>
      <c r="E2158" t="s">
        <v>27</v>
      </c>
      <c r="F2158" t="s">
        <v>38</v>
      </c>
      <c r="G2158" t="s">
        <v>30</v>
      </c>
      <c r="H2158">
        <v>3</v>
      </c>
      <c r="I2158">
        <v>24.708500000000001</v>
      </c>
      <c r="J2158" t="s">
        <v>271</v>
      </c>
      <c r="K2158">
        <v>9381</v>
      </c>
      <c r="L2158">
        <v>9370</v>
      </c>
      <c r="M2158" t="str">
        <f t="shared" si="231"/>
        <v>Rabbit50OverACSR</v>
      </c>
      <c r="N2158" t="str">
        <f>+VLOOKUP(M2158,LineCode!$E:$F,2,0)</f>
        <v>3p_11kV_50_ACSR_Al_o</v>
      </c>
      <c r="R2158" t="s">
        <v>296</v>
      </c>
      <c r="S2158" t="str">
        <f t="shared" si="232"/>
        <v>Line.line_LUB_9381_9370</v>
      </c>
      <c r="T2158" t="str">
        <f t="shared" si="233"/>
        <v>Bus1=9381</v>
      </c>
      <c r="U2158" t="str">
        <f t="shared" si="234"/>
        <v>Bus2=9370</v>
      </c>
      <c r="V2158" t="str">
        <f t="shared" si="235"/>
        <v>phases=3</v>
      </c>
      <c r="W2158" t="str">
        <f t="shared" si="236"/>
        <v>Linecode=3p_11kV_50_ACSR_Al_o</v>
      </c>
      <c r="X2158" t="str">
        <f t="shared" si="237"/>
        <v>Length=24.7085</v>
      </c>
      <c r="Y2158" t="s">
        <v>307</v>
      </c>
    </row>
    <row r="2159" spans="1:25" x14ac:dyDescent="0.25">
      <c r="A2159" t="s">
        <v>47</v>
      </c>
      <c r="B2159">
        <v>11</v>
      </c>
      <c r="C2159" t="s">
        <v>50</v>
      </c>
      <c r="D2159">
        <v>50</v>
      </c>
      <c r="E2159" t="s">
        <v>27</v>
      </c>
      <c r="F2159" t="s">
        <v>38</v>
      </c>
      <c r="G2159" t="s">
        <v>30</v>
      </c>
      <c r="H2159">
        <v>3</v>
      </c>
      <c r="I2159">
        <v>182.267</v>
      </c>
      <c r="J2159" t="s">
        <v>271</v>
      </c>
      <c r="K2159">
        <v>9370</v>
      </c>
      <c r="L2159">
        <v>9371</v>
      </c>
      <c r="M2159" t="str">
        <f t="shared" si="231"/>
        <v>Rabbit50OverACSR</v>
      </c>
      <c r="N2159" t="str">
        <f>+VLOOKUP(M2159,LineCode!$E:$F,2,0)</f>
        <v>3p_11kV_50_ACSR_Al_o</v>
      </c>
      <c r="R2159" t="s">
        <v>296</v>
      </c>
      <c r="S2159" t="str">
        <f t="shared" si="232"/>
        <v>Line.line_LUB_9370_9371</v>
      </c>
      <c r="T2159" t="str">
        <f t="shared" si="233"/>
        <v>Bus1=9370</v>
      </c>
      <c r="U2159" t="str">
        <f t="shared" si="234"/>
        <v>Bus2=9371</v>
      </c>
      <c r="V2159" t="str">
        <f t="shared" si="235"/>
        <v>phases=3</v>
      </c>
      <c r="W2159" t="str">
        <f t="shared" si="236"/>
        <v>Linecode=3p_11kV_50_ACSR_Al_o</v>
      </c>
      <c r="X2159" t="str">
        <f t="shared" si="237"/>
        <v>Length=182.267</v>
      </c>
      <c r="Y2159" t="s">
        <v>307</v>
      </c>
    </row>
    <row r="2160" spans="1:25" x14ac:dyDescent="0.25">
      <c r="A2160" t="s">
        <v>47</v>
      </c>
      <c r="B2160">
        <v>11</v>
      </c>
      <c r="C2160" t="s">
        <v>50</v>
      </c>
      <c r="D2160">
        <v>50</v>
      </c>
      <c r="E2160" t="s">
        <v>27</v>
      </c>
      <c r="F2160" t="s">
        <v>38</v>
      </c>
      <c r="G2160" t="s">
        <v>30</v>
      </c>
      <c r="H2160">
        <v>3</v>
      </c>
      <c r="I2160">
        <v>13.488</v>
      </c>
      <c r="J2160" t="s">
        <v>271</v>
      </c>
      <c r="K2160">
        <v>9371</v>
      </c>
      <c r="L2160">
        <v>9372</v>
      </c>
      <c r="M2160" t="str">
        <f t="shared" si="231"/>
        <v>Rabbit50OverACSR</v>
      </c>
      <c r="N2160" t="str">
        <f>+VLOOKUP(M2160,LineCode!$E:$F,2,0)</f>
        <v>3p_11kV_50_ACSR_Al_o</v>
      </c>
      <c r="R2160" t="s">
        <v>296</v>
      </c>
      <c r="S2160" t="str">
        <f t="shared" si="232"/>
        <v>Line.line_LUB_9371_9372</v>
      </c>
      <c r="T2160" t="str">
        <f t="shared" si="233"/>
        <v>Bus1=9371</v>
      </c>
      <c r="U2160" t="str">
        <f t="shared" si="234"/>
        <v>Bus2=9372</v>
      </c>
      <c r="V2160" t="str">
        <f t="shared" si="235"/>
        <v>phases=3</v>
      </c>
      <c r="W2160" t="str">
        <f t="shared" si="236"/>
        <v>Linecode=3p_11kV_50_ACSR_Al_o</v>
      </c>
      <c r="X2160" t="str">
        <f t="shared" si="237"/>
        <v>Length=13.488</v>
      </c>
      <c r="Y2160" t="s">
        <v>307</v>
      </c>
    </row>
    <row r="2161" spans="1:25" x14ac:dyDescent="0.25">
      <c r="A2161" t="s">
        <v>47</v>
      </c>
      <c r="B2161">
        <v>11</v>
      </c>
      <c r="C2161" t="s">
        <v>50</v>
      </c>
      <c r="D2161">
        <v>50</v>
      </c>
      <c r="E2161" t="s">
        <v>27</v>
      </c>
      <c r="F2161" t="s">
        <v>38</v>
      </c>
      <c r="G2161" t="s">
        <v>30</v>
      </c>
      <c r="H2161">
        <v>3</v>
      </c>
      <c r="I2161">
        <v>12.856199999999999</v>
      </c>
      <c r="J2161" t="s">
        <v>271</v>
      </c>
      <c r="K2161">
        <v>9372</v>
      </c>
      <c r="L2161">
        <v>9373</v>
      </c>
      <c r="M2161" t="str">
        <f t="shared" si="231"/>
        <v>Rabbit50OverACSR</v>
      </c>
      <c r="N2161" t="str">
        <f>+VLOOKUP(M2161,LineCode!$E:$F,2,0)</f>
        <v>3p_11kV_50_ACSR_Al_o</v>
      </c>
      <c r="R2161" t="s">
        <v>296</v>
      </c>
      <c r="S2161" t="str">
        <f t="shared" si="232"/>
        <v>Line.line_LUB_9372_9373</v>
      </c>
      <c r="T2161" t="str">
        <f t="shared" si="233"/>
        <v>Bus1=9372</v>
      </c>
      <c r="U2161" t="str">
        <f t="shared" si="234"/>
        <v>Bus2=9373</v>
      </c>
      <c r="V2161" t="str">
        <f t="shared" si="235"/>
        <v>phases=3</v>
      </c>
      <c r="W2161" t="str">
        <f t="shared" si="236"/>
        <v>Linecode=3p_11kV_50_ACSR_Al_o</v>
      </c>
      <c r="X2161" t="str">
        <f t="shared" si="237"/>
        <v>Length=12.8562</v>
      </c>
      <c r="Y2161" t="s">
        <v>307</v>
      </c>
    </row>
    <row r="2162" spans="1:25" x14ac:dyDescent="0.25">
      <c r="A2162" t="s">
        <v>47</v>
      </c>
      <c r="B2162">
        <v>11</v>
      </c>
      <c r="C2162" t="s">
        <v>50</v>
      </c>
      <c r="D2162">
        <v>50</v>
      </c>
      <c r="E2162" t="s">
        <v>27</v>
      </c>
      <c r="F2162" t="s">
        <v>38</v>
      </c>
      <c r="G2162" t="s">
        <v>30</v>
      </c>
      <c r="H2162">
        <v>3</v>
      </c>
      <c r="I2162">
        <v>38.462899999999998</v>
      </c>
      <c r="J2162" t="s">
        <v>271</v>
      </c>
      <c r="K2162">
        <v>9373</v>
      </c>
      <c r="L2162">
        <v>9374</v>
      </c>
      <c r="M2162" t="str">
        <f t="shared" si="231"/>
        <v>Rabbit50OverACSR</v>
      </c>
      <c r="N2162" t="str">
        <f>+VLOOKUP(M2162,LineCode!$E:$F,2,0)</f>
        <v>3p_11kV_50_ACSR_Al_o</v>
      </c>
      <c r="R2162" t="s">
        <v>296</v>
      </c>
      <c r="S2162" t="str">
        <f t="shared" si="232"/>
        <v>Line.line_LUB_9373_9374</v>
      </c>
      <c r="T2162" t="str">
        <f t="shared" si="233"/>
        <v>Bus1=9373</v>
      </c>
      <c r="U2162" t="str">
        <f t="shared" si="234"/>
        <v>Bus2=9374</v>
      </c>
      <c r="V2162" t="str">
        <f t="shared" si="235"/>
        <v>phases=3</v>
      </c>
      <c r="W2162" t="str">
        <f t="shared" si="236"/>
        <v>Linecode=3p_11kV_50_ACSR_Al_o</v>
      </c>
      <c r="X2162" t="str">
        <f t="shared" si="237"/>
        <v>Length=38.4629</v>
      </c>
      <c r="Y2162" t="s">
        <v>307</v>
      </c>
    </row>
    <row r="2163" spans="1:25" x14ac:dyDescent="0.25">
      <c r="A2163" t="s">
        <v>47</v>
      </c>
      <c r="B2163">
        <v>11</v>
      </c>
      <c r="C2163" t="s">
        <v>50</v>
      </c>
      <c r="D2163">
        <v>50</v>
      </c>
      <c r="E2163" t="s">
        <v>27</v>
      </c>
      <c r="F2163" t="s">
        <v>38</v>
      </c>
      <c r="G2163" t="s">
        <v>30</v>
      </c>
      <c r="H2163">
        <v>3</v>
      </c>
      <c r="I2163">
        <v>21.952400000000001</v>
      </c>
      <c r="J2163" t="s">
        <v>271</v>
      </c>
      <c r="K2163">
        <v>9374</v>
      </c>
      <c r="L2163">
        <v>9375</v>
      </c>
      <c r="M2163" t="str">
        <f t="shared" si="231"/>
        <v>Rabbit50OverACSR</v>
      </c>
      <c r="N2163" t="str">
        <f>+VLOOKUP(M2163,LineCode!$E:$F,2,0)</f>
        <v>3p_11kV_50_ACSR_Al_o</v>
      </c>
      <c r="R2163" t="s">
        <v>296</v>
      </c>
      <c r="S2163" t="str">
        <f t="shared" si="232"/>
        <v>Line.line_LUB_9374_9375</v>
      </c>
      <c r="T2163" t="str">
        <f t="shared" si="233"/>
        <v>Bus1=9374</v>
      </c>
      <c r="U2163" t="str">
        <f t="shared" si="234"/>
        <v>Bus2=9375</v>
      </c>
      <c r="V2163" t="str">
        <f t="shared" si="235"/>
        <v>phases=3</v>
      </c>
      <c r="W2163" t="str">
        <f t="shared" si="236"/>
        <v>Linecode=3p_11kV_50_ACSR_Al_o</v>
      </c>
      <c r="X2163" t="str">
        <f t="shared" si="237"/>
        <v>Length=21.9524</v>
      </c>
      <c r="Y2163" t="s">
        <v>307</v>
      </c>
    </row>
    <row r="2164" spans="1:25" x14ac:dyDescent="0.25">
      <c r="A2164" t="s">
        <v>47</v>
      </c>
      <c r="B2164">
        <v>11</v>
      </c>
      <c r="C2164" t="s">
        <v>50</v>
      </c>
      <c r="D2164">
        <v>50</v>
      </c>
      <c r="E2164" t="s">
        <v>27</v>
      </c>
      <c r="F2164" t="s">
        <v>38</v>
      </c>
      <c r="G2164" t="s">
        <v>30</v>
      </c>
      <c r="H2164">
        <v>3</v>
      </c>
      <c r="I2164">
        <v>22.652799999999999</v>
      </c>
      <c r="J2164" t="s">
        <v>271</v>
      </c>
      <c r="K2164">
        <v>9375</v>
      </c>
      <c r="L2164">
        <v>9376</v>
      </c>
      <c r="M2164" t="str">
        <f t="shared" si="231"/>
        <v>Rabbit50OverACSR</v>
      </c>
      <c r="N2164" t="str">
        <f>+VLOOKUP(M2164,LineCode!$E:$F,2,0)</f>
        <v>3p_11kV_50_ACSR_Al_o</v>
      </c>
      <c r="R2164" t="s">
        <v>296</v>
      </c>
      <c r="S2164" t="str">
        <f t="shared" si="232"/>
        <v>Line.line_LUB_9375_9376</v>
      </c>
      <c r="T2164" t="str">
        <f t="shared" si="233"/>
        <v>Bus1=9375</v>
      </c>
      <c r="U2164" t="str">
        <f t="shared" si="234"/>
        <v>Bus2=9376</v>
      </c>
      <c r="V2164" t="str">
        <f t="shared" si="235"/>
        <v>phases=3</v>
      </c>
      <c r="W2164" t="str">
        <f t="shared" si="236"/>
        <v>Linecode=3p_11kV_50_ACSR_Al_o</v>
      </c>
      <c r="X2164" t="str">
        <f t="shared" si="237"/>
        <v>Length=22.6528</v>
      </c>
      <c r="Y2164" t="s">
        <v>307</v>
      </c>
    </row>
    <row r="2165" spans="1:25" x14ac:dyDescent="0.25">
      <c r="A2165" t="s">
        <v>47</v>
      </c>
      <c r="B2165">
        <v>11</v>
      </c>
      <c r="C2165" t="s">
        <v>50</v>
      </c>
      <c r="D2165">
        <v>50</v>
      </c>
      <c r="E2165" t="s">
        <v>27</v>
      </c>
      <c r="F2165" t="s">
        <v>38</v>
      </c>
      <c r="G2165" t="s">
        <v>30</v>
      </c>
      <c r="H2165">
        <v>3</v>
      </c>
      <c r="I2165">
        <v>24.0212</v>
      </c>
      <c r="J2165" t="s">
        <v>271</v>
      </c>
      <c r="K2165">
        <v>9376</v>
      </c>
      <c r="L2165">
        <v>9377</v>
      </c>
      <c r="M2165" t="str">
        <f t="shared" si="231"/>
        <v>Rabbit50OverACSR</v>
      </c>
      <c r="N2165" t="str">
        <f>+VLOOKUP(M2165,LineCode!$E:$F,2,0)</f>
        <v>3p_11kV_50_ACSR_Al_o</v>
      </c>
      <c r="R2165" t="s">
        <v>296</v>
      </c>
      <c r="S2165" t="str">
        <f t="shared" si="232"/>
        <v>Line.line_LUB_9376_9377</v>
      </c>
      <c r="T2165" t="str">
        <f t="shared" si="233"/>
        <v>Bus1=9376</v>
      </c>
      <c r="U2165" t="str">
        <f t="shared" si="234"/>
        <v>Bus2=9377</v>
      </c>
      <c r="V2165" t="str">
        <f t="shared" si="235"/>
        <v>phases=3</v>
      </c>
      <c r="W2165" t="str">
        <f t="shared" si="236"/>
        <v>Linecode=3p_11kV_50_ACSR_Al_o</v>
      </c>
      <c r="X2165" t="str">
        <f t="shared" si="237"/>
        <v>Length=24.0212</v>
      </c>
      <c r="Y2165" t="s">
        <v>307</v>
      </c>
    </row>
    <row r="2166" spans="1:25" x14ac:dyDescent="0.25">
      <c r="A2166" t="s">
        <v>47</v>
      </c>
      <c r="B2166">
        <v>11</v>
      </c>
      <c r="C2166" t="s">
        <v>50</v>
      </c>
      <c r="D2166">
        <v>50</v>
      </c>
      <c r="E2166" t="s">
        <v>27</v>
      </c>
      <c r="F2166" t="s">
        <v>38</v>
      </c>
      <c r="G2166" t="s">
        <v>30</v>
      </c>
      <c r="H2166">
        <v>3</v>
      </c>
      <c r="I2166">
        <v>44.468699999999998</v>
      </c>
      <c r="J2166" t="s">
        <v>271</v>
      </c>
      <c r="K2166">
        <v>9377</v>
      </c>
      <c r="L2166">
        <v>9378</v>
      </c>
      <c r="M2166" t="str">
        <f t="shared" si="231"/>
        <v>Rabbit50OverACSR</v>
      </c>
      <c r="N2166" t="str">
        <f>+VLOOKUP(M2166,LineCode!$E:$F,2,0)</f>
        <v>3p_11kV_50_ACSR_Al_o</v>
      </c>
      <c r="R2166" t="s">
        <v>296</v>
      </c>
      <c r="S2166" t="str">
        <f t="shared" si="232"/>
        <v>Line.line_LUB_9377_9378</v>
      </c>
      <c r="T2166" t="str">
        <f t="shared" si="233"/>
        <v>Bus1=9377</v>
      </c>
      <c r="U2166" t="str">
        <f t="shared" si="234"/>
        <v>Bus2=9378</v>
      </c>
      <c r="V2166" t="str">
        <f t="shared" si="235"/>
        <v>phases=3</v>
      </c>
      <c r="W2166" t="str">
        <f t="shared" si="236"/>
        <v>Linecode=3p_11kV_50_ACSR_Al_o</v>
      </c>
      <c r="X2166" t="str">
        <f t="shared" si="237"/>
        <v>Length=44.4687</v>
      </c>
      <c r="Y2166" t="s">
        <v>307</v>
      </c>
    </row>
    <row r="2167" spans="1:25" x14ac:dyDescent="0.25">
      <c r="A2167" t="s">
        <v>47</v>
      </c>
      <c r="B2167">
        <v>11</v>
      </c>
      <c r="C2167" t="s">
        <v>50</v>
      </c>
      <c r="D2167">
        <v>50</v>
      </c>
      <c r="E2167" t="s">
        <v>27</v>
      </c>
      <c r="F2167" t="s">
        <v>38</v>
      </c>
      <c r="G2167" t="s">
        <v>30</v>
      </c>
      <c r="H2167">
        <v>3</v>
      </c>
      <c r="I2167">
        <v>43.345999999999997</v>
      </c>
      <c r="J2167" t="s">
        <v>271</v>
      </c>
      <c r="K2167">
        <v>9378</v>
      </c>
      <c r="L2167">
        <v>9379</v>
      </c>
      <c r="M2167" t="str">
        <f t="shared" si="231"/>
        <v>Rabbit50OverACSR</v>
      </c>
      <c r="N2167" t="str">
        <f>+VLOOKUP(M2167,LineCode!$E:$F,2,0)</f>
        <v>3p_11kV_50_ACSR_Al_o</v>
      </c>
      <c r="R2167" t="s">
        <v>296</v>
      </c>
      <c r="S2167" t="str">
        <f t="shared" si="232"/>
        <v>Line.line_LUB_9378_9379</v>
      </c>
      <c r="T2167" t="str">
        <f t="shared" si="233"/>
        <v>Bus1=9378</v>
      </c>
      <c r="U2167" t="str">
        <f t="shared" si="234"/>
        <v>Bus2=9379</v>
      </c>
      <c r="V2167" t="str">
        <f t="shared" si="235"/>
        <v>phases=3</v>
      </c>
      <c r="W2167" t="str">
        <f t="shared" si="236"/>
        <v>Linecode=3p_11kV_50_ACSR_Al_o</v>
      </c>
      <c r="X2167" t="str">
        <f t="shared" si="237"/>
        <v>Length=43.346</v>
      </c>
      <c r="Y2167" t="s">
        <v>307</v>
      </c>
    </row>
    <row r="2168" spans="1:25" x14ac:dyDescent="0.25">
      <c r="A2168" t="s">
        <v>47</v>
      </c>
      <c r="B2168">
        <v>11</v>
      </c>
      <c r="C2168" t="s">
        <v>50</v>
      </c>
      <c r="D2168">
        <v>50</v>
      </c>
      <c r="E2168" t="s">
        <v>27</v>
      </c>
      <c r="F2168" t="s">
        <v>38</v>
      </c>
      <c r="G2168" t="s">
        <v>30</v>
      </c>
      <c r="H2168">
        <v>3</v>
      </c>
      <c r="I2168">
        <v>32.310299999999998</v>
      </c>
      <c r="J2168" t="s">
        <v>271</v>
      </c>
      <c r="K2168">
        <v>9379</v>
      </c>
      <c r="L2168">
        <v>9380</v>
      </c>
      <c r="M2168" t="str">
        <f t="shared" si="231"/>
        <v>Rabbit50OverACSR</v>
      </c>
      <c r="N2168" t="str">
        <f>+VLOOKUP(M2168,LineCode!$E:$F,2,0)</f>
        <v>3p_11kV_50_ACSR_Al_o</v>
      </c>
      <c r="R2168" t="s">
        <v>296</v>
      </c>
      <c r="S2168" t="str">
        <f t="shared" si="232"/>
        <v>Line.line_LUB_9379_9380</v>
      </c>
      <c r="T2168" t="str">
        <f t="shared" si="233"/>
        <v>Bus1=9379</v>
      </c>
      <c r="U2168" t="str">
        <f t="shared" si="234"/>
        <v>Bus2=9380</v>
      </c>
      <c r="V2168" t="str">
        <f t="shared" si="235"/>
        <v>phases=3</v>
      </c>
      <c r="W2168" t="str">
        <f t="shared" si="236"/>
        <v>Linecode=3p_11kV_50_ACSR_Al_o</v>
      </c>
      <c r="X2168" t="str">
        <f t="shared" si="237"/>
        <v>Length=32.3103</v>
      </c>
      <c r="Y2168" t="s">
        <v>307</v>
      </c>
    </row>
    <row r="2169" spans="1:25" x14ac:dyDescent="0.25">
      <c r="A2169" t="s">
        <v>47</v>
      </c>
      <c r="B2169">
        <v>11</v>
      </c>
      <c r="C2169" t="s">
        <v>50</v>
      </c>
      <c r="D2169">
        <v>50</v>
      </c>
      <c r="E2169" t="s">
        <v>27</v>
      </c>
      <c r="F2169" t="s">
        <v>38</v>
      </c>
      <c r="G2169" t="s">
        <v>30</v>
      </c>
      <c r="H2169">
        <v>3</v>
      </c>
      <c r="I2169">
        <v>35.498399999999997</v>
      </c>
      <c r="J2169" t="s">
        <v>271</v>
      </c>
      <c r="K2169">
        <v>9381</v>
      </c>
      <c r="L2169">
        <v>9382</v>
      </c>
      <c r="M2169" t="str">
        <f t="shared" si="231"/>
        <v>Rabbit50OverACSR</v>
      </c>
      <c r="N2169" t="str">
        <f>+VLOOKUP(M2169,LineCode!$E:$F,2,0)</f>
        <v>3p_11kV_50_ACSR_Al_o</v>
      </c>
      <c r="R2169" t="s">
        <v>296</v>
      </c>
      <c r="S2169" t="str">
        <f t="shared" si="232"/>
        <v>Line.line_LUB_9381_9382</v>
      </c>
      <c r="T2169" t="str">
        <f t="shared" si="233"/>
        <v>Bus1=9381</v>
      </c>
      <c r="U2169" t="str">
        <f t="shared" si="234"/>
        <v>Bus2=9382</v>
      </c>
      <c r="V2169" t="str">
        <f t="shared" si="235"/>
        <v>phases=3</v>
      </c>
      <c r="W2169" t="str">
        <f t="shared" si="236"/>
        <v>Linecode=3p_11kV_50_ACSR_Al_o</v>
      </c>
      <c r="X2169" t="str">
        <f t="shared" si="237"/>
        <v>Length=35.4984</v>
      </c>
      <c r="Y2169" t="s">
        <v>307</v>
      </c>
    </row>
    <row r="2170" spans="1:25" x14ac:dyDescent="0.25">
      <c r="A2170" t="s">
        <v>47</v>
      </c>
      <c r="B2170">
        <v>11</v>
      </c>
      <c r="C2170" t="s">
        <v>50</v>
      </c>
      <c r="D2170">
        <v>50</v>
      </c>
      <c r="E2170" t="s">
        <v>27</v>
      </c>
      <c r="F2170" t="s">
        <v>38</v>
      </c>
      <c r="G2170" t="s">
        <v>30</v>
      </c>
      <c r="H2170">
        <v>3</v>
      </c>
      <c r="I2170">
        <v>19.919599999999999</v>
      </c>
      <c r="J2170" t="s">
        <v>271</v>
      </c>
      <c r="K2170">
        <v>9382</v>
      </c>
      <c r="L2170">
        <v>9383</v>
      </c>
      <c r="M2170" t="str">
        <f t="shared" si="231"/>
        <v>Rabbit50OverACSR</v>
      </c>
      <c r="N2170" t="str">
        <f>+VLOOKUP(M2170,LineCode!$E:$F,2,0)</f>
        <v>3p_11kV_50_ACSR_Al_o</v>
      </c>
      <c r="R2170" t="s">
        <v>296</v>
      </c>
      <c r="S2170" t="str">
        <f t="shared" si="232"/>
        <v>Line.line_LUB_9382_9383</v>
      </c>
      <c r="T2170" t="str">
        <f t="shared" si="233"/>
        <v>Bus1=9382</v>
      </c>
      <c r="U2170" t="str">
        <f t="shared" si="234"/>
        <v>Bus2=9383</v>
      </c>
      <c r="V2170" t="str">
        <f t="shared" si="235"/>
        <v>phases=3</v>
      </c>
      <c r="W2170" t="str">
        <f t="shared" si="236"/>
        <v>Linecode=3p_11kV_50_ACSR_Al_o</v>
      </c>
      <c r="X2170" t="str">
        <f t="shared" si="237"/>
        <v>Length=19.9196</v>
      </c>
      <c r="Y2170" t="s">
        <v>307</v>
      </c>
    </row>
    <row r="2171" spans="1:25" x14ac:dyDescent="0.25">
      <c r="A2171" t="s">
        <v>47</v>
      </c>
      <c r="B2171">
        <v>11</v>
      </c>
      <c r="C2171" t="s">
        <v>50</v>
      </c>
      <c r="D2171">
        <v>50</v>
      </c>
      <c r="E2171" t="s">
        <v>27</v>
      </c>
      <c r="F2171" t="s">
        <v>38</v>
      </c>
      <c r="G2171" t="s">
        <v>30</v>
      </c>
      <c r="H2171">
        <v>3</v>
      </c>
      <c r="I2171">
        <v>17.898</v>
      </c>
      <c r="J2171" t="s">
        <v>271</v>
      </c>
      <c r="K2171">
        <v>9383</v>
      </c>
      <c r="L2171">
        <v>9384</v>
      </c>
      <c r="M2171" t="str">
        <f t="shared" si="231"/>
        <v>Rabbit50OverACSR</v>
      </c>
      <c r="N2171" t="str">
        <f>+VLOOKUP(M2171,LineCode!$E:$F,2,0)</f>
        <v>3p_11kV_50_ACSR_Al_o</v>
      </c>
      <c r="R2171" t="s">
        <v>296</v>
      </c>
      <c r="S2171" t="str">
        <f t="shared" si="232"/>
        <v>Line.line_LUB_9383_9384</v>
      </c>
      <c r="T2171" t="str">
        <f t="shared" si="233"/>
        <v>Bus1=9383</v>
      </c>
      <c r="U2171" t="str">
        <f t="shared" si="234"/>
        <v>Bus2=9384</v>
      </c>
      <c r="V2171" t="str">
        <f t="shared" si="235"/>
        <v>phases=3</v>
      </c>
      <c r="W2171" t="str">
        <f t="shared" si="236"/>
        <v>Linecode=3p_11kV_50_ACSR_Al_o</v>
      </c>
      <c r="X2171" t="str">
        <f t="shared" si="237"/>
        <v>Length=17.898</v>
      </c>
      <c r="Y2171" t="s">
        <v>307</v>
      </c>
    </row>
    <row r="2172" spans="1:25" x14ac:dyDescent="0.25">
      <c r="A2172" t="s">
        <v>47</v>
      </c>
      <c r="B2172">
        <v>11</v>
      </c>
      <c r="C2172" t="s">
        <v>50</v>
      </c>
      <c r="D2172">
        <v>50</v>
      </c>
      <c r="E2172" t="s">
        <v>27</v>
      </c>
      <c r="F2172" t="s">
        <v>38</v>
      </c>
      <c r="G2172" t="s">
        <v>30</v>
      </c>
      <c r="H2172">
        <v>3</v>
      </c>
      <c r="I2172">
        <v>23.929200000000002</v>
      </c>
      <c r="J2172" t="s">
        <v>271</v>
      </c>
      <c r="K2172">
        <v>9003</v>
      </c>
      <c r="L2172">
        <v>9372</v>
      </c>
      <c r="M2172" t="str">
        <f t="shared" si="231"/>
        <v>Rabbit50OverACSR</v>
      </c>
      <c r="N2172" t="str">
        <f>+VLOOKUP(M2172,LineCode!$E:$F,2,0)</f>
        <v>3p_11kV_50_ACSR_Al_o</v>
      </c>
      <c r="R2172" t="s">
        <v>296</v>
      </c>
      <c r="S2172" t="str">
        <f t="shared" si="232"/>
        <v>Line.line_LUB_9003_9372</v>
      </c>
      <c r="T2172" t="str">
        <f t="shared" si="233"/>
        <v>Bus1=9003</v>
      </c>
      <c r="U2172" t="str">
        <f t="shared" si="234"/>
        <v>Bus2=9372</v>
      </c>
      <c r="V2172" t="str">
        <f t="shared" si="235"/>
        <v>phases=3</v>
      </c>
      <c r="W2172" t="str">
        <f t="shared" si="236"/>
        <v>Linecode=3p_11kV_50_ACSR_Al_o</v>
      </c>
      <c r="X2172" t="str">
        <f t="shared" si="237"/>
        <v>Length=23.9292</v>
      </c>
      <c r="Y2172" t="s">
        <v>307</v>
      </c>
    </row>
    <row r="2173" spans="1:25" x14ac:dyDescent="0.25">
      <c r="A2173" t="s">
        <v>47</v>
      </c>
      <c r="B2173">
        <v>11</v>
      </c>
      <c r="C2173" t="s">
        <v>50</v>
      </c>
      <c r="D2173">
        <v>50</v>
      </c>
      <c r="E2173" t="s">
        <v>27</v>
      </c>
      <c r="F2173" t="s">
        <v>38</v>
      </c>
      <c r="G2173" t="s">
        <v>30</v>
      </c>
      <c r="H2173">
        <v>3</v>
      </c>
      <c r="I2173">
        <v>25.7636</v>
      </c>
      <c r="J2173" t="s">
        <v>271</v>
      </c>
      <c r="K2173">
        <v>9361</v>
      </c>
      <c r="L2173">
        <v>9385</v>
      </c>
      <c r="M2173" t="str">
        <f t="shared" si="231"/>
        <v>Rabbit50OverACSR</v>
      </c>
      <c r="N2173" t="str">
        <f>+VLOOKUP(M2173,LineCode!$E:$F,2,0)</f>
        <v>3p_11kV_50_ACSR_Al_o</v>
      </c>
      <c r="R2173" t="s">
        <v>296</v>
      </c>
      <c r="S2173" t="str">
        <f t="shared" si="232"/>
        <v>Line.line_LUB_9361_9385</v>
      </c>
      <c r="T2173" t="str">
        <f t="shared" si="233"/>
        <v>Bus1=9361</v>
      </c>
      <c r="U2173" t="str">
        <f t="shared" si="234"/>
        <v>Bus2=9385</v>
      </c>
      <c r="V2173" t="str">
        <f t="shared" si="235"/>
        <v>phases=3</v>
      </c>
      <c r="W2173" t="str">
        <f t="shared" si="236"/>
        <v>Linecode=3p_11kV_50_ACSR_Al_o</v>
      </c>
      <c r="X2173" t="str">
        <f t="shared" si="237"/>
        <v>Length=25.7636</v>
      </c>
      <c r="Y2173" t="s">
        <v>307</v>
      </c>
    </row>
    <row r="2174" spans="1:25" x14ac:dyDescent="0.25">
      <c r="A2174" t="s">
        <v>47</v>
      </c>
      <c r="B2174">
        <v>11</v>
      </c>
      <c r="C2174" t="s">
        <v>50</v>
      </c>
      <c r="D2174">
        <v>50</v>
      </c>
      <c r="E2174" t="s">
        <v>27</v>
      </c>
      <c r="F2174" t="s">
        <v>38</v>
      </c>
      <c r="G2174" t="s">
        <v>30</v>
      </c>
      <c r="H2174">
        <v>3</v>
      </c>
      <c r="I2174">
        <v>22.0901</v>
      </c>
      <c r="J2174" t="s">
        <v>271</v>
      </c>
      <c r="K2174">
        <v>9385</v>
      </c>
      <c r="L2174">
        <v>9386</v>
      </c>
      <c r="M2174" t="str">
        <f t="shared" si="231"/>
        <v>Rabbit50OverACSR</v>
      </c>
      <c r="N2174" t="str">
        <f>+VLOOKUP(M2174,LineCode!$E:$F,2,0)</f>
        <v>3p_11kV_50_ACSR_Al_o</v>
      </c>
      <c r="R2174" t="s">
        <v>296</v>
      </c>
      <c r="S2174" t="str">
        <f t="shared" si="232"/>
        <v>Line.line_LUB_9385_9386</v>
      </c>
      <c r="T2174" t="str">
        <f t="shared" si="233"/>
        <v>Bus1=9385</v>
      </c>
      <c r="U2174" t="str">
        <f t="shared" si="234"/>
        <v>Bus2=9386</v>
      </c>
      <c r="V2174" t="str">
        <f t="shared" si="235"/>
        <v>phases=3</v>
      </c>
      <c r="W2174" t="str">
        <f t="shared" si="236"/>
        <v>Linecode=3p_11kV_50_ACSR_Al_o</v>
      </c>
      <c r="X2174" t="str">
        <f t="shared" si="237"/>
        <v>Length=22.0901</v>
      </c>
      <c r="Y2174" t="s">
        <v>307</v>
      </c>
    </row>
    <row r="2175" spans="1:25" x14ac:dyDescent="0.25">
      <c r="A2175" t="s">
        <v>47</v>
      </c>
      <c r="B2175">
        <v>11</v>
      </c>
      <c r="C2175" t="s">
        <v>50</v>
      </c>
      <c r="D2175">
        <v>50</v>
      </c>
      <c r="E2175" t="s">
        <v>27</v>
      </c>
      <c r="F2175" t="s">
        <v>38</v>
      </c>
      <c r="G2175" t="s">
        <v>30</v>
      </c>
      <c r="H2175">
        <v>3</v>
      </c>
      <c r="I2175">
        <v>46.136800000000001</v>
      </c>
      <c r="J2175" t="s">
        <v>271</v>
      </c>
      <c r="K2175">
        <v>9388</v>
      </c>
      <c r="L2175">
        <v>9389</v>
      </c>
      <c r="M2175" t="str">
        <f t="shared" si="231"/>
        <v>Rabbit50OverACSR</v>
      </c>
      <c r="N2175" t="str">
        <f>+VLOOKUP(M2175,LineCode!$E:$F,2,0)</f>
        <v>3p_11kV_50_ACSR_Al_o</v>
      </c>
      <c r="R2175" t="s">
        <v>296</v>
      </c>
      <c r="S2175" t="str">
        <f t="shared" si="232"/>
        <v>Line.line_LUB_9388_9389</v>
      </c>
      <c r="T2175" t="str">
        <f t="shared" si="233"/>
        <v>Bus1=9388</v>
      </c>
      <c r="U2175" t="str">
        <f t="shared" si="234"/>
        <v>Bus2=9389</v>
      </c>
      <c r="V2175" t="str">
        <f t="shared" si="235"/>
        <v>phases=3</v>
      </c>
      <c r="W2175" t="str">
        <f t="shared" si="236"/>
        <v>Linecode=3p_11kV_50_ACSR_Al_o</v>
      </c>
      <c r="X2175" t="str">
        <f t="shared" si="237"/>
        <v>Length=46.1368</v>
      </c>
      <c r="Y2175" t="s">
        <v>307</v>
      </c>
    </row>
    <row r="2176" spans="1:25" x14ac:dyDescent="0.25">
      <c r="A2176" t="s">
        <v>47</v>
      </c>
      <c r="B2176">
        <v>11</v>
      </c>
      <c r="C2176" t="s">
        <v>50</v>
      </c>
      <c r="D2176">
        <v>50</v>
      </c>
      <c r="E2176" t="s">
        <v>27</v>
      </c>
      <c r="F2176" t="s">
        <v>38</v>
      </c>
      <c r="G2176" t="s">
        <v>30</v>
      </c>
      <c r="H2176">
        <v>3</v>
      </c>
      <c r="I2176">
        <v>31.8492</v>
      </c>
      <c r="J2176" t="s">
        <v>271</v>
      </c>
      <c r="K2176">
        <v>9389</v>
      </c>
      <c r="L2176">
        <v>9390</v>
      </c>
      <c r="M2176" t="str">
        <f t="shared" si="231"/>
        <v>Rabbit50OverACSR</v>
      </c>
      <c r="N2176" t="str">
        <f>+VLOOKUP(M2176,LineCode!$E:$F,2,0)</f>
        <v>3p_11kV_50_ACSR_Al_o</v>
      </c>
      <c r="R2176" t="s">
        <v>296</v>
      </c>
      <c r="S2176" t="str">
        <f t="shared" si="232"/>
        <v>Line.line_LUB_9389_9390</v>
      </c>
      <c r="T2176" t="str">
        <f t="shared" si="233"/>
        <v>Bus1=9389</v>
      </c>
      <c r="U2176" t="str">
        <f t="shared" si="234"/>
        <v>Bus2=9390</v>
      </c>
      <c r="V2176" t="str">
        <f t="shared" si="235"/>
        <v>phases=3</v>
      </c>
      <c r="W2176" t="str">
        <f t="shared" si="236"/>
        <v>Linecode=3p_11kV_50_ACSR_Al_o</v>
      </c>
      <c r="X2176" t="str">
        <f t="shared" si="237"/>
        <v>Length=31.8492</v>
      </c>
      <c r="Y2176" t="s">
        <v>307</v>
      </c>
    </row>
    <row r="2177" spans="1:25" x14ac:dyDescent="0.25">
      <c r="A2177" t="s">
        <v>47</v>
      </c>
      <c r="B2177">
        <v>11</v>
      </c>
      <c r="C2177" t="s">
        <v>50</v>
      </c>
      <c r="D2177">
        <v>50</v>
      </c>
      <c r="E2177" t="s">
        <v>27</v>
      </c>
      <c r="F2177" t="s">
        <v>38</v>
      </c>
      <c r="G2177" t="s">
        <v>30</v>
      </c>
      <c r="H2177">
        <v>3</v>
      </c>
      <c r="I2177">
        <v>33.016399999999997</v>
      </c>
      <c r="J2177" t="s">
        <v>271</v>
      </c>
      <c r="K2177">
        <v>9390</v>
      </c>
      <c r="L2177">
        <v>9391</v>
      </c>
      <c r="M2177" t="str">
        <f t="shared" si="231"/>
        <v>Rabbit50OverACSR</v>
      </c>
      <c r="N2177" t="str">
        <f>+VLOOKUP(M2177,LineCode!$E:$F,2,0)</f>
        <v>3p_11kV_50_ACSR_Al_o</v>
      </c>
      <c r="R2177" t="s">
        <v>296</v>
      </c>
      <c r="S2177" t="str">
        <f t="shared" si="232"/>
        <v>Line.line_LUB_9390_9391</v>
      </c>
      <c r="T2177" t="str">
        <f t="shared" si="233"/>
        <v>Bus1=9390</v>
      </c>
      <c r="U2177" t="str">
        <f t="shared" si="234"/>
        <v>Bus2=9391</v>
      </c>
      <c r="V2177" t="str">
        <f t="shared" si="235"/>
        <v>phases=3</v>
      </c>
      <c r="W2177" t="str">
        <f t="shared" si="236"/>
        <v>Linecode=3p_11kV_50_ACSR_Al_o</v>
      </c>
      <c r="X2177" t="str">
        <f t="shared" si="237"/>
        <v>Length=33.0164</v>
      </c>
      <c r="Y2177" t="s">
        <v>307</v>
      </c>
    </row>
    <row r="2178" spans="1:25" x14ac:dyDescent="0.25">
      <c r="A2178" t="s">
        <v>47</v>
      </c>
      <c r="B2178">
        <v>11</v>
      </c>
      <c r="C2178" t="s">
        <v>50</v>
      </c>
      <c r="D2178">
        <v>50</v>
      </c>
      <c r="E2178" t="s">
        <v>27</v>
      </c>
      <c r="F2178" t="s">
        <v>38</v>
      </c>
      <c r="G2178" t="s">
        <v>30</v>
      </c>
      <c r="H2178">
        <v>3</v>
      </c>
      <c r="I2178">
        <v>22.2209</v>
      </c>
      <c r="J2178" t="s">
        <v>271</v>
      </c>
      <c r="K2178">
        <v>9391</v>
      </c>
      <c r="L2178">
        <v>9392</v>
      </c>
      <c r="M2178" t="str">
        <f t="shared" ref="M2178:M2224" si="238">C2178&amp;D2178&amp;F2178&amp;G2178</f>
        <v>Rabbit50OverACSR</v>
      </c>
      <c r="N2178" t="str">
        <f>+VLOOKUP(M2178,LineCode!$E:$F,2,0)</f>
        <v>3p_11kV_50_ACSR_Al_o</v>
      </c>
      <c r="R2178" t="s">
        <v>296</v>
      </c>
      <c r="S2178" t="str">
        <f t="shared" si="232"/>
        <v>Line.line_LUB_9391_9392</v>
      </c>
      <c r="T2178" t="str">
        <f t="shared" si="233"/>
        <v>Bus1=9391</v>
      </c>
      <c r="U2178" t="str">
        <f t="shared" si="234"/>
        <v>Bus2=9392</v>
      </c>
      <c r="V2178" t="str">
        <f t="shared" si="235"/>
        <v>phases=3</v>
      </c>
      <c r="W2178" t="str">
        <f t="shared" si="236"/>
        <v>Linecode=3p_11kV_50_ACSR_Al_o</v>
      </c>
      <c r="X2178" t="str">
        <f t="shared" si="237"/>
        <v>Length=22.2209</v>
      </c>
      <c r="Y2178" t="s">
        <v>307</v>
      </c>
    </row>
    <row r="2179" spans="1:25" x14ac:dyDescent="0.25">
      <c r="A2179" t="s">
        <v>47</v>
      </c>
      <c r="B2179">
        <v>11</v>
      </c>
      <c r="C2179" t="s">
        <v>50</v>
      </c>
      <c r="D2179">
        <v>50</v>
      </c>
      <c r="E2179" t="s">
        <v>27</v>
      </c>
      <c r="F2179" t="s">
        <v>38</v>
      </c>
      <c r="G2179" t="s">
        <v>30</v>
      </c>
      <c r="H2179">
        <v>3</v>
      </c>
      <c r="I2179">
        <v>40.9968</v>
      </c>
      <c r="J2179" t="s">
        <v>271</v>
      </c>
      <c r="K2179">
        <v>9392</v>
      </c>
      <c r="L2179">
        <v>9393</v>
      </c>
      <c r="M2179" t="str">
        <f t="shared" si="238"/>
        <v>Rabbit50OverACSR</v>
      </c>
      <c r="N2179" t="str">
        <f>+VLOOKUP(M2179,LineCode!$E:$F,2,0)</f>
        <v>3p_11kV_50_ACSR_Al_o</v>
      </c>
      <c r="R2179" t="s">
        <v>296</v>
      </c>
      <c r="S2179" t="str">
        <f t="shared" ref="S2179:S2224" si="239">"Line.line_"&amp;J2179&amp;"_"&amp;K2179&amp;"_"&amp;L2179</f>
        <v>Line.line_LUB_9392_9393</v>
      </c>
      <c r="T2179" t="str">
        <f t="shared" ref="T2179:T2224" si="240">"Bus1="&amp;K2179</f>
        <v>Bus1=9392</v>
      </c>
      <c r="U2179" t="str">
        <f t="shared" ref="U2179:U2224" si="241">"Bus2="&amp;L2179</f>
        <v>Bus2=9393</v>
      </c>
      <c r="V2179" t="str">
        <f t="shared" ref="V2179:V2224" si="242">"phases="&amp;H2179</f>
        <v>phases=3</v>
      </c>
      <c r="W2179" t="str">
        <f t="shared" ref="W2179:W2224" si="243">"Linecode="&amp;N2179</f>
        <v>Linecode=3p_11kV_50_ACSR_Al_o</v>
      </c>
      <c r="X2179" t="str">
        <f t="shared" ref="X2179:X2224" si="244">"Length="&amp;I2179</f>
        <v>Length=40.9968</v>
      </c>
      <c r="Y2179" t="s">
        <v>307</v>
      </c>
    </row>
    <row r="2180" spans="1:25" x14ac:dyDescent="0.25">
      <c r="A2180" t="s">
        <v>47</v>
      </c>
      <c r="B2180">
        <v>11</v>
      </c>
      <c r="C2180" t="s">
        <v>50</v>
      </c>
      <c r="D2180">
        <v>50</v>
      </c>
      <c r="E2180" t="s">
        <v>27</v>
      </c>
      <c r="F2180" t="s">
        <v>38</v>
      </c>
      <c r="G2180" t="s">
        <v>30</v>
      </c>
      <c r="H2180">
        <v>3</v>
      </c>
      <c r="I2180">
        <v>14.762499999999999</v>
      </c>
      <c r="J2180" t="s">
        <v>271</v>
      </c>
      <c r="K2180">
        <v>9394</v>
      </c>
      <c r="L2180">
        <v>9395</v>
      </c>
      <c r="M2180" t="str">
        <f t="shared" si="238"/>
        <v>Rabbit50OverACSR</v>
      </c>
      <c r="N2180" t="str">
        <f>+VLOOKUP(M2180,LineCode!$E:$F,2,0)</f>
        <v>3p_11kV_50_ACSR_Al_o</v>
      </c>
      <c r="R2180" t="s">
        <v>296</v>
      </c>
      <c r="S2180" t="str">
        <f t="shared" si="239"/>
        <v>Line.line_LUB_9394_9395</v>
      </c>
      <c r="T2180" t="str">
        <f t="shared" si="240"/>
        <v>Bus1=9394</v>
      </c>
      <c r="U2180" t="str">
        <f t="shared" si="241"/>
        <v>Bus2=9395</v>
      </c>
      <c r="V2180" t="str">
        <f t="shared" si="242"/>
        <v>phases=3</v>
      </c>
      <c r="W2180" t="str">
        <f t="shared" si="243"/>
        <v>Linecode=3p_11kV_50_ACSR_Al_o</v>
      </c>
      <c r="X2180" t="str">
        <f t="shared" si="244"/>
        <v>Length=14.7625</v>
      </c>
      <c r="Y2180" t="s">
        <v>307</v>
      </c>
    </row>
    <row r="2181" spans="1:25" x14ac:dyDescent="0.25">
      <c r="A2181" t="s">
        <v>47</v>
      </c>
      <c r="B2181">
        <v>11</v>
      </c>
      <c r="C2181" t="s">
        <v>50</v>
      </c>
      <c r="D2181">
        <v>50</v>
      </c>
      <c r="E2181" t="s">
        <v>27</v>
      </c>
      <c r="F2181" t="s">
        <v>38</v>
      </c>
      <c r="G2181" t="s">
        <v>30</v>
      </c>
      <c r="H2181">
        <v>3</v>
      </c>
      <c r="I2181">
        <v>16.036300000000001</v>
      </c>
      <c r="J2181" t="s">
        <v>271</v>
      </c>
      <c r="K2181">
        <v>9395</v>
      </c>
      <c r="L2181">
        <v>9396</v>
      </c>
      <c r="M2181" t="str">
        <f t="shared" si="238"/>
        <v>Rabbit50OverACSR</v>
      </c>
      <c r="N2181" t="str">
        <f>+VLOOKUP(M2181,LineCode!$E:$F,2,0)</f>
        <v>3p_11kV_50_ACSR_Al_o</v>
      </c>
      <c r="R2181" t="s">
        <v>296</v>
      </c>
      <c r="S2181" t="str">
        <f t="shared" si="239"/>
        <v>Line.line_LUB_9395_9396</v>
      </c>
      <c r="T2181" t="str">
        <f t="shared" si="240"/>
        <v>Bus1=9395</v>
      </c>
      <c r="U2181" t="str">
        <f t="shared" si="241"/>
        <v>Bus2=9396</v>
      </c>
      <c r="V2181" t="str">
        <f t="shared" si="242"/>
        <v>phases=3</v>
      </c>
      <c r="W2181" t="str">
        <f t="shared" si="243"/>
        <v>Linecode=3p_11kV_50_ACSR_Al_o</v>
      </c>
      <c r="X2181" t="str">
        <f t="shared" si="244"/>
        <v>Length=16.0363</v>
      </c>
      <c r="Y2181" t="s">
        <v>307</v>
      </c>
    </row>
    <row r="2182" spans="1:25" x14ac:dyDescent="0.25">
      <c r="A2182" t="s">
        <v>47</v>
      </c>
      <c r="B2182">
        <v>11</v>
      </c>
      <c r="C2182" t="s">
        <v>50</v>
      </c>
      <c r="D2182">
        <v>50</v>
      </c>
      <c r="E2182" t="s">
        <v>27</v>
      </c>
      <c r="F2182" t="s">
        <v>38</v>
      </c>
      <c r="G2182" t="s">
        <v>30</v>
      </c>
      <c r="H2182">
        <v>3</v>
      </c>
      <c r="I2182">
        <v>18.2134</v>
      </c>
      <c r="J2182" t="s">
        <v>271</v>
      </c>
      <c r="K2182">
        <v>9396</v>
      </c>
      <c r="L2182">
        <v>9397</v>
      </c>
      <c r="M2182" t="str">
        <f t="shared" si="238"/>
        <v>Rabbit50OverACSR</v>
      </c>
      <c r="N2182" t="str">
        <f>+VLOOKUP(M2182,LineCode!$E:$F,2,0)</f>
        <v>3p_11kV_50_ACSR_Al_o</v>
      </c>
      <c r="R2182" t="s">
        <v>296</v>
      </c>
      <c r="S2182" t="str">
        <f t="shared" si="239"/>
        <v>Line.line_LUB_9396_9397</v>
      </c>
      <c r="T2182" t="str">
        <f t="shared" si="240"/>
        <v>Bus1=9396</v>
      </c>
      <c r="U2182" t="str">
        <f t="shared" si="241"/>
        <v>Bus2=9397</v>
      </c>
      <c r="V2182" t="str">
        <f t="shared" si="242"/>
        <v>phases=3</v>
      </c>
      <c r="W2182" t="str">
        <f t="shared" si="243"/>
        <v>Linecode=3p_11kV_50_ACSR_Al_o</v>
      </c>
      <c r="X2182" t="str">
        <f t="shared" si="244"/>
        <v>Length=18.2134</v>
      </c>
      <c r="Y2182" t="s">
        <v>307</v>
      </c>
    </row>
    <row r="2183" spans="1:25" x14ac:dyDescent="0.25">
      <c r="A2183" t="s">
        <v>47</v>
      </c>
      <c r="B2183">
        <v>11</v>
      </c>
      <c r="C2183" t="s">
        <v>50</v>
      </c>
      <c r="D2183">
        <v>50</v>
      </c>
      <c r="E2183" t="s">
        <v>27</v>
      </c>
      <c r="F2183" t="s">
        <v>38</v>
      </c>
      <c r="G2183" t="s">
        <v>30</v>
      </c>
      <c r="H2183">
        <v>3</v>
      </c>
      <c r="I2183">
        <v>13.3224</v>
      </c>
      <c r="J2183" t="s">
        <v>271</v>
      </c>
      <c r="K2183">
        <v>9397</v>
      </c>
      <c r="L2183">
        <v>9398</v>
      </c>
      <c r="M2183" t="str">
        <f t="shared" si="238"/>
        <v>Rabbit50OverACSR</v>
      </c>
      <c r="N2183" t="str">
        <f>+VLOOKUP(M2183,LineCode!$E:$F,2,0)</f>
        <v>3p_11kV_50_ACSR_Al_o</v>
      </c>
      <c r="R2183" t="s">
        <v>296</v>
      </c>
      <c r="S2183" t="str">
        <f t="shared" si="239"/>
        <v>Line.line_LUB_9397_9398</v>
      </c>
      <c r="T2183" t="str">
        <f t="shared" si="240"/>
        <v>Bus1=9397</v>
      </c>
      <c r="U2183" t="str">
        <f t="shared" si="241"/>
        <v>Bus2=9398</v>
      </c>
      <c r="V2183" t="str">
        <f t="shared" si="242"/>
        <v>phases=3</v>
      </c>
      <c r="W2183" t="str">
        <f t="shared" si="243"/>
        <v>Linecode=3p_11kV_50_ACSR_Al_o</v>
      </c>
      <c r="X2183" t="str">
        <f t="shared" si="244"/>
        <v>Length=13.3224</v>
      </c>
      <c r="Y2183" t="s">
        <v>307</v>
      </c>
    </row>
    <row r="2184" spans="1:25" x14ac:dyDescent="0.25">
      <c r="A2184" t="s">
        <v>47</v>
      </c>
      <c r="B2184">
        <v>11</v>
      </c>
      <c r="C2184" t="s">
        <v>50</v>
      </c>
      <c r="D2184">
        <v>50</v>
      </c>
      <c r="E2184" t="s">
        <v>27</v>
      </c>
      <c r="F2184" t="s">
        <v>38</v>
      </c>
      <c r="G2184" t="s">
        <v>30</v>
      </c>
      <c r="H2184">
        <v>3</v>
      </c>
      <c r="I2184">
        <v>11.3598</v>
      </c>
      <c r="J2184" t="s">
        <v>271</v>
      </c>
      <c r="K2184">
        <v>9398</v>
      </c>
      <c r="L2184">
        <v>9399</v>
      </c>
      <c r="M2184" t="str">
        <f t="shared" si="238"/>
        <v>Rabbit50OverACSR</v>
      </c>
      <c r="N2184" t="str">
        <f>+VLOOKUP(M2184,LineCode!$E:$F,2,0)</f>
        <v>3p_11kV_50_ACSR_Al_o</v>
      </c>
      <c r="R2184" t="s">
        <v>296</v>
      </c>
      <c r="S2184" t="str">
        <f t="shared" si="239"/>
        <v>Line.line_LUB_9398_9399</v>
      </c>
      <c r="T2184" t="str">
        <f t="shared" si="240"/>
        <v>Bus1=9398</v>
      </c>
      <c r="U2184" t="str">
        <f t="shared" si="241"/>
        <v>Bus2=9399</v>
      </c>
      <c r="V2184" t="str">
        <f t="shared" si="242"/>
        <v>phases=3</v>
      </c>
      <c r="W2184" t="str">
        <f t="shared" si="243"/>
        <v>Linecode=3p_11kV_50_ACSR_Al_o</v>
      </c>
      <c r="X2184" t="str">
        <f t="shared" si="244"/>
        <v>Length=11.3598</v>
      </c>
      <c r="Y2184" t="s">
        <v>307</v>
      </c>
    </row>
    <row r="2185" spans="1:25" x14ac:dyDescent="0.25">
      <c r="A2185" t="s">
        <v>47</v>
      </c>
      <c r="B2185">
        <v>11</v>
      </c>
      <c r="C2185" t="s">
        <v>50</v>
      </c>
      <c r="D2185">
        <v>50</v>
      </c>
      <c r="E2185" t="s">
        <v>27</v>
      </c>
      <c r="F2185" t="s">
        <v>38</v>
      </c>
      <c r="G2185" t="s">
        <v>30</v>
      </c>
      <c r="H2185">
        <v>3</v>
      </c>
      <c r="I2185">
        <v>22.4756</v>
      </c>
      <c r="J2185" t="s">
        <v>271</v>
      </c>
      <c r="K2185">
        <v>9400</v>
      </c>
      <c r="L2185">
        <v>9401</v>
      </c>
      <c r="M2185" t="str">
        <f t="shared" si="238"/>
        <v>Rabbit50OverACSR</v>
      </c>
      <c r="N2185" t="str">
        <f>+VLOOKUP(M2185,LineCode!$E:$F,2,0)</f>
        <v>3p_11kV_50_ACSR_Al_o</v>
      </c>
      <c r="R2185" t="s">
        <v>296</v>
      </c>
      <c r="S2185" t="str">
        <f t="shared" si="239"/>
        <v>Line.line_LUB_9400_9401</v>
      </c>
      <c r="T2185" t="str">
        <f t="shared" si="240"/>
        <v>Bus1=9400</v>
      </c>
      <c r="U2185" t="str">
        <f t="shared" si="241"/>
        <v>Bus2=9401</v>
      </c>
      <c r="V2185" t="str">
        <f t="shared" si="242"/>
        <v>phases=3</v>
      </c>
      <c r="W2185" t="str">
        <f t="shared" si="243"/>
        <v>Linecode=3p_11kV_50_ACSR_Al_o</v>
      </c>
      <c r="X2185" t="str">
        <f t="shared" si="244"/>
        <v>Length=22.4756</v>
      </c>
      <c r="Y2185" t="s">
        <v>307</v>
      </c>
    </row>
    <row r="2186" spans="1:25" x14ac:dyDescent="0.25">
      <c r="A2186" t="s">
        <v>47</v>
      </c>
      <c r="B2186">
        <v>11</v>
      </c>
      <c r="C2186" t="s">
        <v>50</v>
      </c>
      <c r="D2186">
        <v>50</v>
      </c>
      <c r="E2186" t="s">
        <v>27</v>
      </c>
      <c r="F2186" t="s">
        <v>38</v>
      </c>
      <c r="G2186" t="s">
        <v>30</v>
      </c>
      <c r="H2186">
        <v>3</v>
      </c>
      <c r="I2186">
        <v>31.2746</v>
      </c>
      <c r="J2186" t="s">
        <v>271</v>
      </c>
      <c r="K2186">
        <v>9401</v>
      </c>
      <c r="L2186">
        <v>9402</v>
      </c>
      <c r="M2186" t="str">
        <f t="shared" si="238"/>
        <v>Rabbit50OverACSR</v>
      </c>
      <c r="N2186" t="str">
        <f>+VLOOKUP(M2186,LineCode!$E:$F,2,0)</f>
        <v>3p_11kV_50_ACSR_Al_o</v>
      </c>
      <c r="R2186" t="s">
        <v>296</v>
      </c>
      <c r="S2186" t="str">
        <f t="shared" si="239"/>
        <v>Line.line_LUB_9401_9402</v>
      </c>
      <c r="T2186" t="str">
        <f t="shared" si="240"/>
        <v>Bus1=9401</v>
      </c>
      <c r="U2186" t="str">
        <f t="shared" si="241"/>
        <v>Bus2=9402</v>
      </c>
      <c r="V2186" t="str">
        <f t="shared" si="242"/>
        <v>phases=3</v>
      </c>
      <c r="W2186" t="str">
        <f t="shared" si="243"/>
        <v>Linecode=3p_11kV_50_ACSR_Al_o</v>
      </c>
      <c r="X2186" t="str">
        <f t="shared" si="244"/>
        <v>Length=31.2746</v>
      </c>
      <c r="Y2186" t="s">
        <v>307</v>
      </c>
    </row>
    <row r="2187" spans="1:25" x14ac:dyDescent="0.25">
      <c r="A2187" t="s">
        <v>47</v>
      </c>
      <c r="B2187">
        <v>11</v>
      </c>
      <c r="C2187" t="s">
        <v>50</v>
      </c>
      <c r="D2187">
        <v>50</v>
      </c>
      <c r="E2187" t="s">
        <v>27</v>
      </c>
      <c r="F2187" t="s">
        <v>38</v>
      </c>
      <c r="G2187" t="s">
        <v>30</v>
      </c>
      <c r="H2187">
        <v>3</v>
      </c>
      <c r="I2187">
        <v>36.464500000000001</v>
      </c>
      <c r="J2187" t="s">
        <v>271</v>
      </c>
      <c r="K2187">
        <v>9402</v>
      </c>
      <c r="L2187">
        <v>9403</v>
      </c>
      <c r="M2187" t="str">
        <f t="shared" si="238"/>
        <v>Rabbit50OverACSR</v>
      </c>
      <c r="N2187" t="str">
        <f>+VLOOKUP(M2187,LineCode!$E:$F,2,0)</f>
        <v>3p_11kV_50_ACSR_Al_o</v>
      </c>
      <c r="R2187" t="s">
        <v>296</v>
      </c>
      <c r="S2187" t="str">
        <f t="shared" si="239"/>
        <v>Line.line_LUB_9402_9403</v>
      </c>
      <c r="T2187" t="str">
        <f t="shared" si="240"/>
        <v>Bus1=9402</v>
      </c>
      <c r="U2187" t="str">
        <f t="shared" si="241"/>
        <v>Bus2=9403</v>
      </c>
      <c r="V2187" t="str">
        <f t="shared" si="242"/>
        <v>phases=3</v>
      </c>
      <c r="W2187" t="str">
        <f t="shared" si="243"/>
        <v>Linecode=3p_11kV_50_ACSR_Al_o</v>
      </c>
      <c r="X2187" t="str">
        <f t="shared" si="244"/>
        <v>Length=36.4645</v>
      </c>
      <c r="Y2187" t="s">
        <v>307</v>
      </c>
    </row>
    <row r="2188" spans="1:25" x14ac:dyDescent="0.25">
      <c r="A2188" t="s">
        <v>47</v>
      </c>
      <c r="B2188">
        <v>11</v>
      </c>
      <c r="C2188" t="s">
        <v>50</v>
      </c>
      <c r="D2188">
        <v>50</v>
      </c>
      <c r="E2188" t="s">
        <v>27</v>
      </c>
      <c r="F2188" t="s">
        <v>38</v>
      </c>
      <c r="G2188" t="s">
        <v>30</v>
      </c>
      <c r="H2188">
        <v>3</v>
      </c>
      <c r="I2188">
        <v>43.487299999999998</v>
      </c>
      <c r="J2188" t="s">
        <v>271</v>
      </c>
      <c r="K2188">
        <v>9403</v>
      </c>
      <c r="L2188">
        <v>9404</v>
      </c>
      <c r="M2188" t="str">
        <f t="shared" si="238"/>
        <v>Rabbit50OverACSR</v>
      </c>
      <c r="N2188" t="str">
        <f>+VLOOKUP(M2188,LineCode!$E:$F,2,0)</f>
        <v>3p_11kV_50_ACSR_Al_o</v>
      </c>
      <c r="R2188" t="s">
        <v>296</v>
      </c>
      <c r="S2188" t="str">
        <f t="shared" si="239"/>
        <v>Line.line_LUB_9403_9404</v>
      </c>
      <c r="T2188" t="str">
        <f t="shared" si="240"/>
        <v>Bus1=9403</v>
      </c>
      <c r="U2188" t="str">
        <f t="shared" si="241"/>
        <v>Bus2=9404</v>
      </c>
      <c r="V2188" t="str">
        <f t="shared" si="242"/>
        <v>phases=3</v>
      </c>
      <c r="W2188" t="str">
        <f t="shared" si="243"/>
        <v>Linecode=3p_11kV_50_ACSR_Al_o</v>
      </c>
      <c r="X2188" t="str">
        <f t="shared" si="244"/>
        <v>Length=43.4873</v>
      </c>
      <c r="Y2188" t="s">
        <v>307</v>
      </c>
    </row>
    <row r="2189" spans="1:25" x14ac:dyDescent="0.25">
      <c r="A2189" t="s">
        <v>47</v>
      </c>
      <c r="B2189">
        <v>11</v>
      </c>
      <c r="C2189" t="s">
        <v>50</v>
      </c>
      <c r="D2189">
        <v>50</v>
      </c>
      <c r="E2189" t="s">
        <v>27</v>
      </c>
      <c r="F2189" t="s">
        <v>38</v>
      </c>
      <c r="G2189" t="s">
        <v>30</v>
      </c>
      <c r="H2189">
        <v>3</v>
      </c>
      <c r="I2189">
        <v>37.456000000000003</v>
      </c>
      <c r="J2189" t="s">
        <v>271</v>
      </c>
      <c r="K2189">
        <v>9404</v>
      </c>
      <c r="L2189">
        <v>9405</v>
      </c>
      <c r="M2189" t="str">
        <f t="shared" si="238"/>
        <v>Rabbit50OverACSR</v>
      </c>
      <c r="N2189" t="str">
        <f>+VLOOKUP(M2189,LineCode!$E:$F,2,0)</f>
        <v>3p_11kV_50_ACSR_Al_o</v>
      </c>
      <c r="R2189" t="s">
        <v>296</v>
      </c>
      <c r="S2189" t="str">
        <f t="shared" si="239"/>
        <v>Line.line_LUB_9404_9405</v>
      </c>
      <c r="T2189" t="str">
        <f t="shared" si="240"/>
        <v>Bus1=9404</v>
      </c>
      <c r="U2189" t="str">
        <f t="shared" si="241"/>
        <v>Bus2=9405</v>
      </c>
      <c r="V2189" t="str">
        <f t="shared" si="242"/>
        <v>phases=3</v>
      </c>
      <c r="W2189" t="str">
        <f t="shared" si="243"/>
        <v>Linecode=3p_11kV_50_ACSR_Al_o</v>
      </c>
      <c r="X2189" t="str">
        <f t="shared" si="244"/>
        <v>Length=37.456</v>
      </c>
      <c r="Y2189" t="s">
        <v>307</v>
      </c>
    </row>
    <row r="2190" spans="1:25" x14ac:dyDescent="0.25">
      <c r="A2190" t="s">
        <v>47</v>
      </c>
      <c r="B2190">
        <v>11</v>
      </c>
      <c r="C2190" t="s">
        <v>50</v>
      </c>
      <c r="D2190">
        <v>50</v>
      </c>
      <c r="E2190" t="s">
        <v>27</v>
      </c>
      <c r="F2190" t="s">
        <v>38</v>
      </c>
      <c r="G2190" t="s">
        <v>30</v>
      </c>
      <c r="H2190">
        <v>3</v>
      </c>
      <c r="I2190">
        <v>30.869199999999999</v>
      </c>
      <c r="J2190" t="s">
        <v>271</v>
      </c>
      <c r="K2190">
        <v>9405</v>
      </c>
      <c r="L2190">
        <v>9406</v>
      </c>
      <c r="M2190" t="str">
        <f t="shared" si="238"/>
        <v>Rabbit50OverACSR</v>
      </c>
      <c r="N2190" t="str">
        <f>+VLOOKUP(M2190,LineCode!$E:$F,2,0)</f>
        <v>3p_11kV_50_ACSR_Al_o</v>
      </c>
      <c r="R2190" t="s">
        <v>296</v>
      </c>
      <c r="S2190" t="str">
        <f t="shared" si="239"/>
        <v>Line.line_LUB_9405_9406</v>
      </c>
      <c r="T2190" t="str">
        <f t="shared" si="240"/>
        <v>Bus1=9405</v>
      </c>
      <c r="U2190" t="str">
        <f t="shared" si="241"/>
        <v>Bus2=9406</v>
      </c>
      <c r="V2190" t="str">
        <f t="shared" si="242"/>
        <v>phases=3</v>
      </c>
      <c r="W2190" t="str">
        <f t="shared" si="243"/>
        <v>Linecode=3p_11kV_50_ACSR_Al_o</v>
      </c>
      <c r="X2190" t="str">
        <f t="shared" si="244"/>
        <v>Length=30.8692</v>
      </c>
      <c r="Y2190" t="s">
        <v>307</v>
      </c>
    </row>
    <row r="2191" spans="1:25" x14ac:dyDescent="0.25">
      <c r="A2191" t="s">
        <v>47</v>
      </c>
      <c r="B2191">
        <v>11</v>
      </c>
      <c r="C2191" t="s">
        <v>50</v>
      </c>
      <c r="D2191">
        <v>50</v>
      </c>
      <c r="E2191" t="s">
        <v>27</v>
      </c>
      <c r="F2191" t="s">
        <v>38</v>
      </c>
      <c r="G2191" t="s">
        <v>30</v>
      </c>
      <c r="H2191">
        <v>3</v>
      </c>
      <c r="I2191">
        <v>0.25076599999999999</v>
      </c>
      <c r="J2191" t="s">
        <v>271</v>
      </c>
      <c r="K2191">
        <v>9407</v>
      </c>
      <c r="L2191">
        <v>9546</v>
      </c>
      <c r="M2191" t="str">
        <f t="shared" si="238"/>
        <v>Rabbit50OverACSR</v>
      </c>
      <c r="N2191" t="str">
        <f>+VLOOKUP(M2191,LineCode!$E:$F,2,0)</f>
        <v>3p_11kV_50_ACSR_Al_o</v>
      </c>
      <c r="R2191" t="s">
        <v>296</v>
      </c>
      <c r="S2191" t="str">
        <f t="shared" si="239"/>
        <v>Line.line_LUB_9407_9546</v>
      </c>
      <c r="T2191" t="str">
        <f t="shared" si="240"/>
        <v>Bus1=9407</v>
      </c>
      <c r="U2191" t="str">
        <f t="shared" si="241"/>
        <v>Bus2=9546</v>
      </c>
      <c r="V2191" t="str">
        <f t="shared" si="242"/>
        <v>phases=3</v>
      </c>
      <c r="W2191" t="str">
        <f t="shared" si="243"/>
        <v>Linecode=3p_11kV_50_ACSR_Al_o</v>
      </c>
      <c r="X2191" t="str">
        <f t="shared" si="244"/>
        <v>Length=0.250766</v>
      </c>
      <c r="Y2191" t="s">
        <v>307</v>
      </c>
    </row>
    <row r="2192" spans="1:25" x14ac:dyDescent="0.25">
      <c r="A2192" t="s">
        <v>47</v>
      </c>
      <c r="B2192">
        <v>11</v>
      </c>
      <c r="C2192" t="s">
        <v>50</v>
      </c>
      <c r="D2192">
        <v>50</v>
      </c>
      <c r="E2192" t="s">
        <v>27</v>
      </c>
      <c r="F2192" t="s">
        <v>38</v>
      </c>
      <c r="G2192" t="s">
        <v>30</v>
      </c>
      <c r="H2192">
        <v>3</v>
      </c>
      <c r="I2192">
        <v>8.8749500000000001</v>
      </c>
      <c r="J2192" t="s">
        <v>271</v>
      </c>
      <c r="K2192">
        <v>9546</v>
      </c>
      <c r="L2192">
        <v>9547</v>
      </c>
      <c r="M2192" t="str">
        <f t="shared" si="238"/>
        <v>Rabbit50OverACSR</v>
      </c>
      <c r="N2192" t="str">
        <f>+VLOOKUP(M2192,LineCode!$E:$F,2,0)</f>
        <v>3p_11kV_50_ACSR_Al_o</v>
      </c>
      <c r="R2192" t="s">
        <v>296</v>
      </c>
      <c r="S2192" t="str">
        <f t="shared" si="239"/>
        <v>Line.line_LUB_9546_9547</v>
      </c>
      <c r="T2192" t="str">
        <f t="shared" si="240"/>
        <v>Bus1=9546</v>
      </c>
      <c r="U2192" t="str">
        <f t="shared" si="241"/>
        <v>Bus2=9547</v>
      </c>
      <c r="V2192" t="str">
        <f t="shared" si="242"/>
        <v>phases=3</v>
      </c>
      <c r="W2192" t="str">
        <f t="shared" si="243"/>
        <v>Linecode=3p_11kV_50_ACSR_Al_o</v>
      </c>
      <c r="X2192" t="str">
        <f t="shared" si="244"/>
        <v>Length=8.87495</v>
      </c>
      <c r="Y2192" t="s">
        <v>307</v>
      </c>
    </row>
    <row r="2193" spans="1:25" x14ac:dyDescent="0.25">
      <c r="A2193" t="s">
        <v>47</v>
      </c>
      <c r="B2193">
        <v>11</v>
      </c>
      <c r="C2193" t="s">
        <v>50</v>
      </c>
      <c r="D2193">
        <v>50</v>
      </c>
      <c r="E2193" t="s">
        <v>27</v>
      </c>
      <c r="F2193" t="s">
        <v>38</v>
      </c>
      <c r="G2193" t="s">
        <v>30</v>
      </c>
      <c r="H2193">
        <v>3</v>
      </c>
      <c r="I2193">
        <v>0.36728899999999998</v>
      </c>
      <c r="J2193" t="s">
        <v>271</v>
      </c>
      <c r="K2193">
        <v>9547</v>
      </c>
      <c r="L2193">
        <v>9548</v>
      </c>
      <c r="M2193" t="str">
        <f t="shared" si="238"/>
        <v>Rabbit50OverACSR</v>
      </c>
      <c r="N2193" t="str">
        <f>+VLOOKUP(M2193,LineCode!$E:$F,2,0)</f>
        <v>3p_11kV_50_ACSR_Al_o</v>
      </c>
      <c r="R2193" t="s">
        <v>296</v>
      </c>
      <c r="S2193" t="str">
        <f t="shared" si="239"/>
        <v>Line.line_LUB_9547_9548</v>
      </c>
      <c r="T2193" t="str">
        <f t="shared" si="240"/>
        <v>Bus1=9547</v>
      </c>
      <c r="U2193" t="str">
        <f t="shared" si="241"/>
        <v>Bus2=9548</v>
      </c>
      <c r="V2193" t="str">
        <f t="shared" si="242"/>
        <v>phases=3</v>
      </c>
      <c r="W2193" t="str">
        <f t="shared" si="243"/>
        <v>Linecode=3p_11kV_50_ACSR_Al_o</v>
      </c>
      <c r="X2193" t="str">
        <f t="shared" si="244"/>
        <v>Length=0.367289</v>
      </c>
      <c r="Y2193" t="s">
        <v>307</v>
      </c>
    </row>
    <row r="2194" spans="1:25" x14ac:dyDescent="0.25">
      <c r="A2194" t="s">
        <v>47</v>
      </c>
      <c r="B2194">
        <v>11</v>
      </c>
      <c r="C2194" t="s">
        <v>50</v>
      </c>
      <c r="D2194">
        <v>50</v>
      </c>
      <c r="E2194" t="s">
        <v>27</v>
      </c>
      <c r="F2194" t="s">
        <v>38</v>
      </c>
      <c r="G2194" t="s">
        <v>30</v>
      </c>
      <c r="H2194">
        <v>3</v>
      </c>
      <c r="I2194">
        <v>65.832700000000003</v>
      </c>
      <c r="J2194" t="s">
        <v>271</v>
      </c>
      <c r="K2194">
        <v>9548</v>
      </c>
      <c r="L2194">
        <v>9408</v>
      </c>
      <c r="M2194" t="str">
        <f t="shared" si="238"/>
        <v>Rabbit50OverACSR</v>
      </c>
      <c r="N2194" t="str">
        <f>+VLOOKUP(M2194,LineCode!$E:$F,2,0)</f>
        <v>3p_11kV_50_ACSR_Al_o</v>
      </c>
      <c r="R2194" t="s">
        <v>296</v>
      </c>
      <c r="S2194" t="str">
        <f t="shared" si="239"/>
        <v>Line.line_LUB_9548_9408</v>
      </c>
      <c r="T2194" t="str">
        <f t="shared" si="240"/>
        <v>Bus1=9548</v>
      </c>
      <c r="U2194" t="str">
        <f t="shared" si="241"/>
        <v>Bus2=9408</v>
      </c>
      <c r="V2194" t="str">
        <f t="shared" si="242"/>
        <v>phases=3</v>
      </c>
      <c r="W2194" t="str">
        <f t="shared" si="243"/>
        <v>Linecode=3p_11kV_50_ACSR_Al_o</v>
      </c>
      <c r="X2194" t="str">
        <f t="shared" si="244"/>
        <v>Length=65.8327</v>
      </c>
      <c r="Y2194" t="s">
        <v>307</v>
      </c>
    </row>
    <row r="2195" spans="1:25" x14ac:dyDescent="0.25">
      <c r="A2195" t="s">
        <v>47</v>
      </c>
      <c r="B2195">
        <v>11</v>
      </c>
      <c r="C2195" t="s">
        <v>50</v>
      </c>
      <c r="D2195">
        <v>50</v>
      </c>
      <c r="E2195" t="s">
        <v>27</v>
      </c>
      <c r="F2195" t="s">
        <v>38</v>
      </c>
      <c r="G2195" t="s">
        <v>30</v>
      </c>
      <c r="H2195">
        <v>3</v>
      </c>
      <c r="I2195">
        <v>44.813400000000001</v>
      </c>
      <c r="J2195" t="s">
        <v>271</v>
      </c>
      <c r="K2195">
        <v>9408</v>
      </c>
      <c r="L2195">
        <v>9409</v>
      </c>
      <c r="M2195" t="str">
        <f t="shared" si="238"/>
        <v>Rabbit50OverACSR</v>
      </c>
      <c r="N2195" t="str">
        <f>+VLOOKUP(M2195,LineCode!$E:$F,2,0)</f>
        <v>3p_11kV_50_ACSR_Al_o</v>
      </c>
      <c r="R2195" t="s">
        <v>296</v>
      </c>
      <c r="S2195" t="str">
        <f t="shared" si="239"/>
        <v>Line.line_LUB_9408_9409</v>
      </c>
      <c r="T2195" t="str">
        <f t="shared" si="240"/>
        <v>Bus1=9408</v>
      </c>
      <c r="U2195" t="str">
        <f t="shared" si="241"/>
        <v>Bus2=9409</v>
      </c>
      <c r="V2195" t="str">
        <f t="shared" si="242"/>
        <v>phases=3</v>
      </c>
      <c r="W2195" t="str">
        <f t="shared" si="243"/>
        <v>Linecode=3p_11kV_50_ACSR_Al_o</v>
      </c>
      <c r="X2195" t="str">
        <f t="shared" si="244"/>
        <v>Length=44.8134</v>
      </c>
      <c r="Y2195" t="s">
        <v>307</v>
      </c>
    </row>
    <row r="2196" spans="1:25" x14ac:dyDescent="0.25">
      <c r="A2196" t="s">
        <v>47</v>
      </c>
      <c r="B2196">
        <v>11</v>
      </c>
      <c r="C2196" t="s">
        <v>50</v>
      </c>
      <c r="D2196">
        <v>50</v>
      </c>
      <c r="E2196" t="s">
        <v>27</v>
      </c>
      <c r="F2196" t="s">
        <v>38</v>
      </c>
      <c r="G2196" t="s">
        <v>30</v>
      </c>
      <c r="H2196">
        <v>3</v>
      </c>
      <c r="I2196">
        <v>44.740699999999997</v>
      </c>
      <c r="J2196" t="s">
        <v>271</v>
      </c>
      <c r="K2196">
        <v>9409</v>
      </c>
      <c r="L2196">
        <v>9410</v>
      </c>
      <c r="M2196" t="str">
        <f t="shared" si="238"/>
        <v>Rabbit50OverACSR</v>
      </c>
      <c r="N2196" t="str">
        <f>+VLOOKUP(M2196,LineCode!$E:$F,2,0)</f>
        <v>3p_11kV_50_ACSR_Al_o</v>
      </c>
      <c r="R2196" t="s">
        <v>296</v>
      </c>
      <c r="S2196" t="str">
        <f t="shared" si="239"/>
        <v>Line.line_LUB_9409_9410</v>
      </c>
      <c r="T2196" t="str">
        <f t="shared" si="240"/>
        <v>Bus1=9409</v>
      </c>
      <c r="U2196" t="str">
        <f t="shared" si="241"/>
        <v>Bus2=9410</v>
      </c>
      <c r="V2196" t="str">
        <f t="shared" si="242"/>
        <v>phases=3</v>
      </c>
      <c r="W2196" t="str">
        <f t="shared" si="243"/>
        <v>Linecode=3p_11kV_50_ACSR_Al_o</v>
      </c>
      <c r="X2196" t="str">
        <f t="shared" si="244"/>
        <v>Length=44.7407</v>
      </c>
      <c r="Y2196" t="s">
        <v>307</v>
      </c>
    </row>
    <row r="2197" spans="1:25" x14ac:dyDescent="0.25">
      <c r="A2197" t="s">
        <v>47</v>
      </c>
      <c r="B2197">
        <v>11</v>
      </c>
      <c r="C2197" t="s">
        <v>50</v>
      </c>
      <c r="D2197">
        <v>50</v>
      </c>
      <c r="E2197" t="s">
        <v>27</v>
      </c>
      <c r="F2197" t="s">
        <v>38</v>
      </c>
      <c r="G2197" t="s">
        <v>30</v>
      </c>
      <c r="H2197">
        <v>3</v>
      </c>
      <c r="I2197">
        <v>41.553699999999999</v>
      </c>
      <c r="J2197" t="s">
        <v>271</v>
      </c>
      <c r="K2197">
        <v>9410</v>
      </c>
      <c r="L2197">
        <v>9411</v>
      </c>
      <c r="M2197" t="str">
        <f t="shared" si="238"/>
        <v>Rabbit50OverACSR</v>
      </c>
      <c r="N2197" t="str">
        <f>+VLOOKUP(M2197,LineCode!$E:$F,2,0)</f>
        <v>3p_11kV_50_ACSR_Al_o</v>
      </c>
      <c r="R2197" t="s">
        <v>296</v>
      </c>
      <c r="S2197" t="str">
        <f t="shared" si="239"/>
        <v>Line.line_LUB_9410_9411</v>
      </c>
      <c r="T2197" t="str">
        <f t="shared" si="240"/>
        <v>Bus1=9410</v>
      </c>
      <c r="U2197" t="str">
        <f t="shared" si="241"/>
        <v>Bus2=9411</v>
      </c>
      <c r="V2197" t="str">
        <f t="shared" si="242"/>
        <v>phases=3</v>
      </c>
      <c r="W2197" t="str">
        <f t="shared" si="243"/>
        <v>Linecode=3p_11kV_50_ACSR_Al_o</v>
      </c>
      <c r="X2197" t="str">
        <f t="shared" si="244"/>
        <v>Length=41.5537</v>
      </c>
      <c r="Y2197" t="s">
        <v>307</v>
      </c>
    </row>
    <row r="2198" spans="1:25" x14ac:dyDescent="0.25">
      <c r="A2198" t="s">
        <v>47</v>
      </c>
      <c r="B2198">
        <v>11</v>
      </c>
      <c r="C2198" t="s">
        <v>50</v>
      </c>
      <c r="D2198">
        <v>50</v>
      </c>
      <c r="E2198" t="s">
        <v>27</v>
      </c>
      <c r="F2198" t="s">
        <v>38</v>
      </c>
      <c r="G2198" t="s">
        <v>30</v>
      </c>
      <c r="H2198">
        <v>3</v>
      </c>
      <c r="I2198">
        <v>72.584199999999996</v>
      </c>
      <c r="J2198" t="s">
        <v>271</v>
      </c>
      <c r="K2198">
        <v>9411</v>
      </c>
      <c r="L2198">
        <v>9412</v>
      </c>
      <c r="M2198" t="str">
        <f t="shared" si="238"/>
        <v>Rabbit50OverACSR</v>
      </c>
      <c r="N2198" t="str">
        <f>+VLOOKUP(M2198,LineCode!$E:$F,2,0)</f>
        <v>3p_11kV_50_ACSR_Al_o</v>
      </c>
      <c r="R2198" t="s">
        <v>296</v>
      </c>
      <c r="S2198" t="str">
        <f t="shared" si="239"/>
        <v>Line.line_LUB_9411_9412</v>
      </c>
      <c r="T2198" t="str">
        <f t="shared" si="240"/>
        <v>Bus1=9411</v>
      </c>
      <c r="U2198" t="str">
        <f t="shared" si="241"/>
        <v>Bus2=9412</v>
      </c>
      <c r="V2198" t="str">
        <f t="shared" si="242"/>
        <v>phases=3</v>
      </c>
      <c r="W2198" t="str">
        <f t="shared" si="243"/>
        <v>Linecode=3p_11kV_50_ACSR_Al_o</v>
      </c>
      <c r="X2198" t="str">
        <f t="shared" si="244"/>
        <v>Length=72.5842</v>
      </c>
      <c r="Y2198" t="s">
        <v>307</v>
      </c>
    </row>
    <row r="2199" spans="1:25" x14ac:dyDescent="0.25">
      <c r="A2199" t="s">
        <v>47</v>
      </c>
      <c r="B2199">
        <v>11</v>
      </c>
      <c r="C2199" t="s">
        <v>50</v>
      </c>
      <c r="D2199">
        <v>50</v>
      </c>
      <c r="E2199" t="s">
        <v>27</v>
      </c>
      <c r="F2199" t="s">
        <v>38</v>
      </c>
      <c r="G2199" t="s">
        <v>30</v>
      </c>
      <c r="H2199">
        <v>3</v>
      </c>
      <c r="I2199">
        <v>49.473199999999999</v>
      </c>
      <c r="J2199" t="s">
        <v>271</v>
      </c>
      <c r="K2199">
        <v>9412</v>
      </c>
      <c r="L2199">
        <v>9413</v>
      </c>
      <c r="M2199" t="str">
        <f t="shared" si="238"/>
        <v>Rabbit50OverACSR</v>
      </c>
      <c r="N2199" t="str">
        <f>+VLOOKUP(M2199,LineCode!$E:$F,2,0)</f>
        <v>3p_11kV_50_ACSR_Al_o</v>
      </c>
      <c r="R2199" t="s">
        <v>296</v>
      </c>
      <c r="S2199" t="str">
        <f t="shared" si="239"/>
        <v>Line.line_LUB_9412_9413</v>
      </c>
      <c r="T2199" t="str">
        <f t="shared" si="240"/>
        <v>Bus1=9412</v>
      </c>
      <c r="U2199" t="str">
        <f t="shared" si="241"/>
        <v>Bus2=9413</v>
      </c>
      <c r="V2199" t="str">
        <f t="shared" si="242"/>
        <v>phases=3</v>
      </c>
      <c r="W2199" t="str">
        <f t="shared" si="243"/>
        <v>Linecode=3p_11kV_50_ACSR_Al_o</v>
      </c>
      <c r="X2199" t="str">
        <f t="shared" si="244"/>
        <v>Length=49.4732</v>
      </c>
      <c r="Y2199" t="s">
        <v>307</v>
      </c>
    </row>
    <row r="2200" spans="1:25" x14ac:dyDescent="0.25">
      <c r="A2200" t="s">
        <v>47</v>
      </c>
      <c r="B2200">
        <v>11</v>
      </c>
      <c r="C2200" t="s">
        <v>50</v>
      </c>
      <c r="D2200">
        <v>50</v>
      </c>
      <c r="E2200" t="s">
        <v>27</v>
      </c>
      <c r="F2200" t="s">
        <v>38</v>
      </c>
      <c r="G2200" t="s">
        <v>30</v>
      </c>
      <c r="H2200">
        <v>3</v>
      </c>
      <c r="I2200">
        <v>44.831000000000003</v>
      </c>
      <c r="J2200" t="s">
        <v>271</v>
      </c>
      <c r="K2200">
        <v>9413</v>
      </c>
      <c r="L2200">
        <v>9414</v>
      </c>
      <c r="M2200" t="str">
        <f t="shared" si="238"/>
        <v>Rabbit50OverACSR</v>
      </c>
      <c r="N2200" t="str">
        <f>+VLOOKUP(M2200,LineCode!$E:$F,2,0)</f>
        <v>3p_11kV_50_ACSR_Al_o</v>
      </c>
      <c r="R2200" t="s">
        <v>296</v>
      </c>
      <c r="S2200" t="str">
        <f t="shared" si="239"/>
        <v>Line.line_LUB_9413_9414</v>
      </c>
      <c r="T2200" t="str">
        <f t="shared" si="240"/>
        <v>Bus1=9413</v>
      </c>
      <c r="U2200" t="str">
        <f t="shared" si="241"/>
        <v>Bus2=9414</v>
      </c>
      <c r="V2200" t="str">
        <f t="shared" si="242"/>
        <v>phases=3</v>
      </c>
      <c r="W2200" t="str">
        <f t="shared" si="243"/>
        <v>Linecode=3p_11kV_50_ACSR_Al_o</v>
      </c>
      <c r="X2200" t="str">
        <f t="shared" si="244"/>
        <v>Length=44.831</v>
      </c>
      <c r="Y2200" t="s">
        <v>307</v>
      </c>
    </row>
    <row r="2201" spans="1:25" x14ac:dyDescent="0.25">
      <c r="A2201" t="s">
        <v>47</v>
      </c>
      <c r="B2201">
        <v>11</v>
      </c>
      <c r="C2201" t="s">
        <v>50</v>
      </c>
      <c r="D2201">
        <v>50</v>
      </c>
      <c r="E2201" t="s">
        <v>27</v>
      </c>
      <c r="F2201" t="s">
        <v>38</v>
      </c>
      <c r="G2201" t="s">
        <v>30</v>
      </c>
      <c r="H2201">
        <v>3</v>
      </c>
      <c r="I2201">
        <v>51.161000000000001</v>
      </c>
      <c r="J2201" t="s">
        <v>271</v>
      </c>
      <c r="K2201">
        <v>9414</v>
      </c>
      <c r="L2201">
        <v>9415</v>
      </c>
      <c r="M2201" t="str">
        <f t="shared" si="238"/>
        <v>Rabbit50OverACSR</v>
      </c>
      <c r="N2201" t="str">
        <f>+VLOOKUP(M2201,LineCode!$E:$F,2,0)</f>
        <v>3p_11kV_50_ACSR_Al_o</v>
      </c>
      <c r="R2201" t="s">
        <v>296</v>
      </c>
      <c r="S2201" t="str">
        <f t="shared" si="239"/>
        <v>Line.line_LUB_9414_9415</v>
      </c>
      <c r="T2201" t="str">
        <f t="shared" si="240"/>
        <v>Bus1=9414</v>
      </c>
      <c r="U2201" t="str">
        <f t="shared" si="241"/>
        <v>Bus2=9415</v>
      </c>
      <c r="V2201" t="str">
        <f t="shared" si="242"/>
        <v>phases=3</v>
      </c>
      <c r="W2201" t="str">
        <f t="shared" si="243"/>
        <v>Linecode=3p_11kV_50_ACSR_Al_o</v>
      </c>
      <c r="X2201" t="str">
        <f t="shared" si="244"/>
        <v>Length=51.161</v>
      </c>
      <c r="Y2201" t="s">
        <v>307</v>
      </c>
    </row>
    <row r="2202" spans="1:25" x14ac:dyDescent="0.25">
      <c r="A2202" t="s">
        <v>47</v>
      </c>
      <c r="B2202">
        <v>11</v>
      </c>
      <c r="C2202" t="s">
        <v>50</v>
      </c>
      <c r="D2202">
        <v>50</v>
      </c>
      <c r="E2202" t="s">
        <v>27</v>
      </c>
      <c r="F2202" t="s">
        <v>38</v>
      </c>
      <c r="G2202" t="s">
        <v>30</v>
      </c>
      <c r="H2202">
        <v>3</v>
      </c>
      <c r="I2202">
        <v>54.728900000000003</v>
      </c>
      <c r="J2202" t="s">
        <v>271</v>
      </c>
      <c r="K2202">
        <v>9415</v>
      </c>
      <c r="L2202">
        <v>9416</v>
      </c>
      <c r="M2202" t="str">
        <f t="shared" si="238"/>
        <v>Rabbit50OverACSR</v>
      </c>
      <c r="N2202" t="str">
        <f>+VLOOKUP(M2202,LineCode!$E:$F,2,0)</f>
        <v>3p_11kV_50_ACSR_Al_o</v>
      </c>
      <c r="R2202" t="s">
        <v>296</v>
      </c>
      <c r="S2202" t="str">
        <f t="shared" si="239"/>
        <v>Line.line_LUB_9415_9416</v>
      </c>
      <c r="T2202" t="str">
        <f t="shared" si="240"/>
        <v>Bus1=9415</v>
      </c>
      <c r="U2202" t="str">
        <f t="shared" si="241"/>
        <v>Bus2=9416</v>
      </c>
      <c r="V2202" t="str">
        <f t="shared" si="242"/>
        <v>phases=3</v>
      </c>
      <c r="W2202" t="str">
        <f t="shared" si="243"/>
        <v>Linecode=3p_11kV_50_ACSR_Al_o</v>
      </c>
      <c r="X2202" t="str">
        <f t="shared" si="244"/>
        <v>Length=54.7289</v>
      </c>
      <c r="Y2202" t="s">
        <v>307</v>
      </c>
    </row>
    <row r="2203" spans="1:25" x14ac:dyDescent="0.25">
      <c r="A2203" t="s">
        <v>47</v>
      </c>
      <c r="B2203">
        <v>11</v>
      </c>
      <c r="C2203" t="s">
        <v>50</v>
      </c>
      <c r="D2203">
        <v>50</v>
      </c>
      <c r="E2203" t="s">
        <v>27</v>
      </c>
      <c r="F2203" t="s">
        <v>38</v>
      </c>
      <c r="G2203" t="s">
        <v>30</v>
      </c>
      <c r="H2203">
        <v>3</v>
      </c>
      <c r="I2203">
        <v>13.253500000000001</v>
      </c>
      <c r="J2203" t="s">
        <v>271</v>
      </c>
      <c r="K2203">
        <v>9416</v>
      </c>
      <c r="L2203">
        <v>9417</v>
      </c>
      <c r="M2203" t="str">
        <f t="shared" si="238"/>
        <v>Rabbit50OverACSR</v>
      </c>
      <c r="N2203" t="str">
        <f>+VLOOKUP(M2203,LineCode!$E:$F,2,0)</f>
        <v>3p_11kV_50_ACSR_Al_o</v>
      </c>
      <c r="R2203" t="s">
        <v>296</v>
      </c>
      <c r="S2203" t="str">
        <f t="shared" si="239"/>
        <v>Line.line_LUB_9416_9417</v>
      </c>
      <c r="T2203" t="str">
        <f t="shared" si="240"/>
        <v>Bus1=9416</v>
      </c>
      <c r="U2203" t="str">
        <f t="shared" si="241"/>
        <v>Bus2=9417</v>
      </c>
      <c r="V2203" t="str">
        <f t="shared" si="242"/>
        <v>phases=3</v>
      </c>
      <c r="W2203" t="str">
        <f t="shared" si="243"/>
        <v>Linecode=3p_11kV_50_ACSR_Al_o</v>
      </c>
      <c r="X2203" t="str">
        <f t="shared" si="244"/>
        <v>Length=13.2535</v>
      </c>
      <c r="Y2203" t="s">
        <v>307</v>
      </c>
    </row>
    <row r="2204" spans="1:25" x14ac:dyDescent="0.25">
      <c r="A2204" t="s">
        <v>47</v>
      </c>
      <c r="B2204">
        <v>11</v>
      </c>
      <c r="C2204" t="s">
        <v>50</v>
      </c>
      <c r="D2204">
        <v>50</v>
      </c>
      <c r="E2204" t="s">
        <v>27</v>
      </c>
      <c r="F2204" t="s">
        <v>38</v>
      </c>
      <c r="G2204" t="s">
        <v>30</v>
      </c>
      <c r="H2204">
        <v>3</v>
      </c>
      <c r="I2204">
        <v>11.8774</v>
      </c>
      <c r="J2204" t="s">
        <v>271</v>
      </c>
      <c r="K2204">
        <v>9053</v>
      </c>
      <c r="L2204">
        <v>9534</v>
      </c>
      <c r="M2204" t="str">
        <f t="shared" si="238"/>
        <v>Rabbit50OverACSR</v>
      </c>
      <c r="N2204" t="str">
        <f>+VLOOKUP(M2204,LineCode!$E:$F,2,0)</f>
        <v>3p_11kV_50_ACSR_Al_o</v>
      </c>
      <c r="R2204" t="s">
        <v>296</v>
      </c>
      <c r="S2204" t="str">
        <f t="shared" si="239"/>
        <v>Line.line_LUB_9053_9534</v>
      </c>
      <c r="T2204" t="str">
        <f t="shared" si="240"/>
        <v>Bus1=9053</v>
      </c>
      <c r="U2204" t="str">
        <f t="shared" si="241"/>
        <v>Bus2=9534</v>
      </c>
      <c r="V2204" t="str">
        <f t="shared" si="242"/>
        <v>phases=3</v>
      </c>
      <c r="W2204" t="str">
        <f t="shared" si="243"/>
        <v>Linecode=3p_11kV_50_ACSR_Al_o</v>
      </c>
      <c r="X2204" t="str">
        <f t="shared" si="244"/>
        <v>Length=11.8774</v>
      </c>
      <c r="Y2204" t="s">
        <v>307</v>
      </c>
    </row>
    <row r="2205" spans="1:25" x14ac:dyDescent="0.25">
      <c r="A2205" t="s">
        <v>47</v>
      </c>
      <c r="B2205">
        <v>11</v>
      </c>
      <c r="C2205" t="s">
        <v>50</v>
      </c>
      <c r="D2205">
        <v>50</v>
      </c>
      <c r="E2205" t="s">
        <v>27</v>
      </c>
      <c r="F2205" t="s">
        <v>38</v>
      </c>
      <c r="G2205" t="s">
        <v>30</v>
      </c>
      <c r="H2205">
        <v>3</v>
      </c>
      <c r="I2205">
        <v>0.151919</v>
      </c>
      <c r="J2205" t="s">
        <v>271</v>
      </c>
      <c r="K2205">
        <v>9534</v>
      </c>
      <c r="L2205">
        <v>9533</v>
      </c>
      <c r="M2205" t="str">
        <f t="shared" si="238"/>
        <v>Rabbit50OverACSR</v>
      </c>
      <c r="N2205" t="str">
        <f>+VLOOKUP(M2205,LineCode!$E:$F,2,0)</f>
        <v>3p_11kV_50_ACSR_Al_o</v>
      </c>
      <c r="R2205" t="s">
        <v>296</v>
      </c>
      <c r="S2205" t="str">
        <f t="shared" si="239"/>
        <v>Line.line_LUB_9534_9533</v>
      </c>
      <c r="T2205" t="str">
        <f t="shared" si="240"/>
        <v>Bus1=9534</v>
      </c>
      <c r="U2205" t="str">
        <f t="shared" si="241"/>
        <v>Bus2=9533</v>
      </c>
      <c r="V2205" t="str">
        <f t="shared" si="242"/>
        <v>phases=3</v>
      </c>
      <c r="W2205" t="str">
        <f t="shared" si="243"/>
        <v>Linecode=3p_11kV_50_ACSR_Al_o</v>
      </c>
      <c r="X2205" t="str">
        <f t="shared" si="244"/>
        <v>Length=0.151919</v>
      </c>
      <c r="Y2205" t="s">
        <v>307</v>
      </c>
    </row>
    <row r="2206" spans="1:25" x14ac:dyDescent="0.25">
      <c r="A2206" t="s">
        <v>47</v>
      </c>
      <c r="B2206">
        <v>11</v>
      </c>
      <c r="C2206" t="s">
        <v>50</v>
      </c>
      <c r="D2206">
        <v>50</v>
      </c>
      <c r="E2206" t="s">
        <v>27</v>
      </c>
      <c r="F2206" t="s">
        <v>38</v>
      </c>
      <c r="G2206" t="s">
        <v>30</v>
      </c>
      <c r="H2206">
        <v>3</v>
      </c>
      <c r="I2206">
        <v>19.4465</v>
      </c>
      <c r="J2206" t="s">
        <v>271</v>
      </c>
      <c r="K2206">
        <v>9330</v>
      </c>
      <c r="L2206">
        <v>9331</v>
      </c>
      <c r="M2206" t="str">
        <f t="shared" si="238"/>
        <v>Rabbit50OverACSR</v>
      </c>
      <c r="N2206" t="str">
        <f>+VLOOKUP(M2206,LineCode!$E:$F,2,0)</f>
        <v>3p_11kV_50_ACSR_Al_o</v>
      </c>
      <c r="R2206" t="s">
        <v>296</v>
      </c>
      <c r="S2206" t="str">
        <f t="shared" si="239"/>
        <v>Line.line_LUB_9330_9331</v>
      </c>
      <c r="T2206" t="str">
        <f t="shared" si="240"/>
        <v>Bus1=9330</v>
      </c>
      <c r="U2206" t="str">
        <f t="shared" si="241"/>
        <v>Bus2=9331</v>
      </c>
      <c r="V2206" t="str">
        <f t="shared" si="242"/>
        <v>phases=3</v>
      </c>
      <c r="W2206" t="str">
        <f t="shared" si="243"/>
        <v>Linecode=3p_11kV_50_ACSR_Al_o</v>
      </c>
      <c r="X2206" t="str">
        <f t="shared" si="244"/>
        <v>Length=19.4465</v>
      </c>
      <c r="Y2206" t="s">
        <v>307</v>
      </c>
    </row>
    <row r="2207" spans="1:25" x14ac:dyDescent="0.25">
      <c r="A2207" t="s">
        <v>47</v>
      </c>
      <c r="B2207">
        <v>11</v>
      </c>
      <c r="C2207" t="s">
        <v>50</v>
      </c>
      <c r="D2207">
        <v>50</v>
      </c>
      <c r="E2207" t="s">
        <v>27</v>
      </c>
      <c r="F2207" t="s">
        <v>38</v>
      </c>
      <c r="G2207" t="s">
        <v>30</v>
      </c>
      <c r="H2207">
        <v>3</v>
      </c>
      <c r="I2207">
        <v>21.7455</v>
      </c>
      <c r="J2207" t="s">
        <v>271</v>
      </c>
      <c r="K2207">
        <v>9418</v>
      </c>
      <c r="L2207">
        <v>9005</v>
      </c>
      <c r="M2207" t="str">
        <f t="shared" si="238"/>
        <v>Rabbit50OverACSR</v>
      </c>
      <c r="N2207" t="str">
        <f>+VLOOKUP(M2207,LineCode!$E:$F,2,0)</f>
        <v>3p_11kV_50_ACSR_Al_o</v>
      </c>
      <c r="R2207" t="s">
        <v>296</v>
      </c>
      <c r="S2207" t="str">
        <f t="shared" si="239"/>
        <v>Line.line_LUB_9418_9005</v>
      </c>
      <c r="T2207" t="str">
        <f t="shared" si="240"/>
        <v>Bus1=9418</v>
      </c>
      <c r="U2207" t="str">
        <f t="shared" si="241"/>
        <v>Bus2=9005</v>
      </c>
      <c r="V2207" t="str">
        <f t="shared" si="242"/>
        <v>phases=3</v>
      </c>
      <c r="W2207" t="str">
        <f t="shared" si="243"/>
        <v>Linecode=3p_11kV_50_ACSR_Al_o</v>
      </c>
      <c r="X2207" t="str">
        <f t="shared" si="244"/>
        <v>Length=21.7455</v>
      </c>
      <c r="Y2207" t="s">
        <v>307</v>
      </c>
    </row>
    <row r="2208" spans="1:25" x14ac:dyDescent="0.25">
      <c r="A2208" t="s">
        <v>47</v>
      </c>
      <c r="B2208">
        <v>11</v>
      </c>
      <c r="C2208" t="s">
        <v>50</v>
      </c>
      <c r="D2208">
        <v>50</v>
      </c>
      <c r="E2208" t="s">
        <v>27</v>
      </c>
      <c r="F2208" t="s">
        <v>38</v>
      </c>
      <c r="G2208" t="s">
        <v>30</v>
      </c>
      <c r="H2208">
        <v>3</v>
      </c>
      <c r="I2208">
        <v>17.498999999999999</v>
      </c>
      <c r="J2208" t="s">
        <v>271</v>
      </c>
      <c r="K2208">
        <v>9418</v>
      </c>
      <c r="L2208">
        <v>9419</v>
      </c>
      <c r="M2208" t="str">
        <f t="shared" si="238"/>
        <v>Rabbit50OverACSR</v>
      </c>
      <c r="N2208" t="str">
        <f>+VLOOKUP(M2208,LineCode!$E:$F,2,0)</f>
        <v>3p_11kV_50_ACSR_Al_o</v>
      </c>
      <c r="R2208" t="s">
        <v>296</v>
      </c>
      <c r="S2208" t="str">
        <f t="shared" si="239"/>
        <v>Line.line_LUB_9418_9419</v>
      </c>
      <c r="T2208" t="str">
        <f t="shared" si="240"/>
        <v>Bus1=9418</v>
      </c>
      <c r="U2208" t="str">
        <f t="shared" si="241"/>
        <v>Bus2=9419</v>
      </c>
      <c r="V2208" t="str">
        <f t="shared" si="242"/>
        <v>phases=3</v>
      </c>
      <c r="W2208" t="str">
        <f t="shared" si="243"/>
        <v>Linecode=3p_11kV_50_ACSR_Al_o</v>
      </c>
      <c r="X2208" t="str">
        <f t="shared" si="244"/>
        <v>Length=17.499</v>
      </c>
      <c r="Y2208" t="s">
        <v>307</v>
      </c>
    </row>
    <row r="2209" spans="1:25" x14ac:dyDescent="0.25">
      <c r="A2209" t="s">
        <v>47</v>
      </c>
      <c r="B2209">
        <v>11</v>
      </c>
      <c r="C2209" t="s">
        <v>50</v>
      </c>
      <c r="D2209">
        <v>50</v>
      </c>
      <c r="E2209" t="s">
        <v>27</v>
      </c>
      <c r="F2209" t="s">
        <v>38</v>
      </c>
      <c r="G2209" t="s">
        <v>30</v>
      </c>
      <c r="H2209">
        <v>3</v>
      </c>
      <c r="I2209">
        <v>52.4114</v>
      </c>
      <c r="J2209" t="s">
        <v>271</v>
      </c>
      <c r="K2209">
        <v>9419</v>
      </c>
      <c r="L2209">
        <v>9420</v>
      </c>
      <c r="M2209" t="str">
        <f t="shared" si="238"/>
        <v>Rabbit50OverACSR</v>
      </c>
      <c r="N2209" t="str">
        <f>+VLOOKUP(M2209,LineCode!$E:$F,2,0)</f>
        <v>3p_11kV_50_ACSR_Al_o</v>
      </c>
      <c r="R2209" t="s">
        <v>296</v>
      </c>
      <c r="S2209" t="str">
        <f t="shared" si="239"/>
        <v>Line.line_LUB_9419_9420</v>
      </c>
      <c r="T2209" t="str">
        <f t="shared" si="240"/>
        <v>Bus1=9419</v>
      </c>
      <c r="U2209" t="str">
        <f t="shared" si="241"/>
        <v>Bus2=9420</v>
      </c>
      <c r="V2209" t="str">
        <f t="shared" si="242"/>
        <v>phases=3</v>
      </c>
      <c r="W2209" t="str">
        <f t="shared" si="243"/>
        <v>Linecode=3p_11kV_50_ACSR_Al_o</v>
      </c>
      <c r="X2209" t="str">
        <f t="shared" si="244"/>
        <v>Length=52.4114</v>
      </c>
      <c r="Y2209" t="s">
        <v>307</v>
      </c>
    </row>
    <row r="2210" spans="1:25" x14ac:dyDescent="0.25">
      <c r="A2210" t="s">
        <v>47</v>
      </c>
      <c r="B2210">
        <v>11</v>
      </c>
      <c r="C2210" t="s">
        <v>50</v>
      </c>
      <c r="D2210">
        <v>50</v>
      </c>
      <c r="E2210" t="s">
        <v>27</v>
      </c>
      <c r="F2210" t="s">
        <v>38</v>
      </c>
      <c r="G2210" t="s">
        <v>30</v>
      </c>
      <c r="H2210">
        <v>3</v>
      </c>
      <c r="I2210">
        <v>33.333500000000001</v>
      </c>
      <c r="J2210" t="s">
        <v>271</v>
      </c>
      <c r="K2210">
        <v>9420</v>
      </c>
      <c r="L2210">
        <v>9006</v>
      </c>
      <c r="M2210" t="str">
        <f t="shared" si="238"/>
        <v>Rabbit50OverACSR</v>
      </c>
      <c r="N2210" t="str">
        <f>+VLOOKUP(M2210,LineCode!$E:$F,2,0)</f>
        <v>3p_11kV_50_ACSR_Al_o</v>
      </c>
      <c r="R2210" t="s">
        <v>296</v>
      </c>
      <c r="S2210" t="str">
        <f t="shared" si="239"/>
        <v>Line.line_LUB_9420_9006</v>
      </c>
      <c r="T2210" t="str">
        <f t="shared" si="240"/>
        <v>Bus1=9420</v>
      </c>
      <c r="U2210" t="str">
        <f t="shared" si="241"/>
        <v>Bus2=9006</v>
      </c>
      <c r="V2210" t="str">
        <f t="shared" si="242"/>
        <v>phases=3</v>
      </c>
      <c r="W2210" t="str">
        <f t="shared" si="243"/>
        <v>Linecode=3p_11kV_50_ACSR_Al_o</v>
      </c>
      <c r="X2210" t="str">
        <f t="shared" si="244"/>
        <v>Length=33.3335</v>
      </c>
      <c r="Y2210" t="s">
        <v>307</v>
      </c>
    </row>
    <row r="2211" spans="1:25" x14ac:dyDescent="0.25">
      <c r="A2211" t="s">
        <v>47</v>
      </c>
      <c r="B2211">
        <v>11</v>
      </c>
      <c r="C2211" t="s">
        <v>50</v>
      </c>
      <c r="D2211">
        <v>50</v>
      </c>
      <c r="E2211" t="s">
        <v>27</v>
      </c>
      <c r="F2211" t="s">
        <v>38</v>
      </c>
      <c r="G2211" t="s">
        <v>30</v>
      </c>
      <c r="H2211">
        <v>3</v>
      </c>
      <c r="I2211">
        <v>12.099600000000001</v>
      </c>
      <c r="J2211" t="s">
        <v>271</v>
      </c>
      <c r="K2211">
        <v>9006</v>
      </c>
      <c r="L2211">
        <v>9421</v>
      </c>
      <c r="M2211" t="str">
        <f t="shared" si="238"/>
        <v>Rabbit50OverACSR</v>
      </c>
      <c r="N2211" t="str">
        <f>+VLOOKUP(M2211,LineCode!$E:$F,2,0)</f>
        <v>3p_11kV_50_ACSR_Al_o</v>
      </c>
      <c r="R2211" t="s">
        <v>296</v>
      </c>
      <c r="S2211" t="str">
        <f t="shared" si="239"/>
        <v>Line.line_LUB_9006_9421</v>
      </c>
      <c r="T2211" t="str">
        <f t="shared" si="240"/>
        <v>Bus1=9006</v>
      </c>
      <c r="U2211" t="str">
        <f t="shared" si="241"/>
        <v>Bus2=9421</v>
      </c>
      <c r="V2211" t="str">
        <f t="shared" si="242"/>
        <v>phases=3</v>
      </c>
      <c r="W2211" t="str">
        <f t="shared" si="243"/>
        <v>Linecode=3p_11kV_50_ACSR_Al_o</v>
      </c>
      <c r="X2211" t="str">
        <f t="shared" si="244"/>
        <v>Length=12.0996</v>
      </c>
      <c r="Y2211" t="s">
        <v>307</v>
      </c>
    </row>
    <row r="2212" spans="1:25" x14ac:dyDescent="0.25">
      <c r="A2212" t="s">
        <v>47</v>
      </c>
      <c r="B2212">
        <v>11</v>
      </c>
      <c r="C2212" t="s">
        <v>50</v>
      </c>
      <c r="D2212">
        <v>50</v>
      </c>
      <c r="E2212" t="s">
        <v>27</v>
      </c>
      <c r="F2212" t="s">
        <v>38</v>
      </c>
      <c r="G2212" t="s">
        <v>30</v>
      </c>
      <c r="H2212">
        <v>3</v>
      </c>
      <c r="I2212">
        <v>13.7006</v>
      </c>
      <c r="J2212" t="s">
        <v>271</v>
      </c>
      <c r="K2212">
        <v>9006</v>
      </c>
      <c r="L2212">
        <v>9007</v>
      </c>
      <c r="M2212" t="str">
        <f t="shared" si="238"/>
        <v>Rabbit50OverACSR</v>
      </c>
      <c r="N2212" t="str">
        <f>+VLOOKUP(M2212,LineCode!$E:$F,2,0)</f>
        <v>3p_11kV_50_ACSR_Al_o</v>
      </c>
      <c r="R2212" t="s">
        <v>296</v>
      </c>
      <c r="S2212" t="str">
        <f t="shared" si="239"/>
        <v>Line.line_LUB_9006_9007</v>
      </c>
      <c r="T2212" t="str">
        <f t="shared" si="240"/>
        <v>Bus1=9006</v>
      </c>
      <c r="U2212" t="str">
        <f t="shared" si="241"/>
        <v>Bus2=9007</v>
      </c>
      <c r="V2212" t="str">
        <f t="shared" si="242"/>
        <v>phases=3</v>
      </c>
      <c r="W2212" t="str">
        <f t="shared" si="243"/>
        <v>Linecode=3p_11kV_50_ACSR_Al_o</v>
      </c>
      <c r="X2212" t="str">
        <f t="shared" si="244"/>
        <v>Length=13.7006</v>
      </c>
      <c r="Y2212" t="s">
        <v>307</v>
      </c>
    </row>
    <row r="2213" spans="1:25" x14ac:dyDescent="0.25">
      <c r="A2213" t="s">
        <v>47</v>
      </c>
      <c r="B2213">
        <v>11</v>
      </c>
      <c r="C2213" t="s">
        <v>50</v>
      </c>
      <c r="D2213">
        <v>50</v>
      </c>
      <c r="E2213" t="s">
        <v>27</v>
      </c>
      <c r="F2213" t="s">
        <v>38</v>
      </c>
      <c r="G2213" t="s">
        <v>30</v>
      </c>
      <c r="H2213">
        <v>3</v>
      </c>
      <c r="I2213">
        <v>11.2475</v>
      </c>
      <c r="J2213" t="s">
        <v>271</v>
      </c>
      <c r="K2213">
        <v>9386</v>
      </c>
      <c r="L2213">
        <v>9387</v>
      </c>
      <c r="M2213" t="str">
        <f t="shared" si="238"/>
        <v>Rabbit50OverACSR</v>
      </c>
      <c r="N2213" t="str">
        <f>+VLOOKUP(M2213,LineCode!$E:$F,2,0)</f>
        <v>3p_11kV_50_ACSR_Al_o</v>
      </c>
      <c r="R2213" t="s">
        <v>296</v>
      </c>
      <c r="S2213" t="str">
        <f t="shared" si="239"/>
        <v>Line.line_LUB_9386_9387</v>
      </c>
      <c r="T2213" t="str">
        <f t="shared" si="240"/>
        <v>Bus1=9386</v>
      </c>
      <c r="U2213" t="str">
        <f t="shared" si="241"/>
        <v>Bus2=9387</v>
      </c>
      <c r="V2213" t="str">
        <f t="shared" si="242"/>
        <v>phases=3</v>
      </c>
      <c r="W2213" t="str">
        <f t="shared" si="243"/>
        <v>Linecode=3p_11kV_50_ACSR_Al_o</v>
      </c>
      <c r="X2213" t="str">
        <f t="shared" si="244"/>
        <v>Length=11.2475</v>
      </c>
      <c r="Y2213" t="s">
        <v>307</v>
      </c>
    </row>
    <row r="2214" spans="1:25" x14ac:dyDescent="0.25">
      <c r="A2214" t="s">
        <v>47</v>
      </c>
      <c r="B2214">
        <v>11</v>
      </c>
      <c r="C2214" t="s">
        <v>50</v>
      </c>
      <c r="D2214">
        <v>50</v>
      </c>
      <c r="E2214" t="s">
        <v>27</v>
      </c>
      <c r="F2214" t="s">
        <v>38</v>
      </c>
      <c r="G2214" t="s">
        <v>30</v>
      </c>
      <c r="H2214">
        <v>3</v>
      </c>
      <c r="I2214">
        <v>14.5198</v>
      </c>
      <c r="J2214" t="s">
        <v>271</v>
      </c>
      <c r="K2214">
        <v>9385</v>
      </c>
      <c r="L2214">
        <v>9008</v>
      </c>
      <c r="M2214" t="str">
        <f t="shared" si="238"/>
        <v>Rabbit50OverACSR</v>
      </c>
      <c r="N2214" t="str">
        <f>+VLOOKUP(M2214,LineCode!$E:$F,2,0)</f>
        <v>3p_11kV_50_ACSR_Al_o</v>
      </c>
      <c r="R2214" t="s">
        <v>296</v>
      </c>
      <c r="S2214" t="str">
        <f t="shared" si="239"/>
        <v>Line.line_LUB_9385_9008</v>
      </c>
      <c r="T2214" t="str">
        <f t="shared" si="240"/>
        <v>Bus1=9385</v>
      </c>
      <c r="U2214" t="str">
        <f t="shared" si="241"/>
        <v>Bus2=9008</v>
      </c>
      <c r="V2214" t="str">
        <f t="shared" si="242"/>
        <v>phases=3</v>
      </c>
      <c r="W2214" t="str">
        <f t="shared" si="243"/>
        <v>Linecode=3p_11kV_50_ACSR_Al_o</v>
      </c>
      <c r="X2214" t="str">
        <f t="shared" si="244"/>
        <v>Length=14.5198</v>
      </c>
      <c r="Y2214" t="s">
        <v>307</v>
      </c>
    </row>
    <row r="2215" spans="1:25" x14ac:dyDescent="0.25">
      <c r="A2215" t="s">
        <v>47</v>
      </c>
      <c r="B2215">
        <v>11</v>
      </c>
      <c r="C2215" t="s">
        <v>50</v>
      </c>
      <c r="D2215">
        <v>50</v>
      </c>
      <c r="E2215" t="s">
        <v>27</v>
      </c>
      <c r="F2215" t="s">
        <v>38</v>
      </c>
      <c r="G2215" t="s">
        <v>30</v>
      </c>
      <c r="H2215">
        <v>3</v>
      </c>
      <c r="I2215">
        <v>2.9091499999999999</v>
      </c>
      <c r="J2215" t="s">
        <v>271</v>
      </c>
      <c r="K2215">
        <v>9197</v>
      </c>
      <c r="L2215">
        <v>9499</v>
      </c>
      <c r="M2215" t="str">
        <f t="shared" si="238"/>
        <v>Rabbit50OverACSR</v>
      </c>
      <c r="N2215" t="str">
        <f>+VLOOKUP(M2215,LineCode!$E:$F,2,0)</f>
        <v>3p_11kV_50_ACSR_Al_o</v>
      </c>
      <c r="R2215" t="s">
        <v>296</v>
      </c>
      <c r="S2215" t="str">
        <f t="shared" si="239"/>
        <v>Line.line_LUB_9197_9499</v>
      </c>
      <c r="T2215" t="str">
        <f t="shared" si="240"/>
        <v>Bus1=9197</v>
      </c>
      <c r="U2215" t="str">
        <f t="shared" si="241"/>
        <v>Bus2=9499</v>
      </c>
      <c r="V2215" t="str">
        <f t="shared" si="242"/>
        <v>phases=3</v>
      </c>
      <c r="W2215" t="str">
        <f t="shared" si="243"/>
        <v>Linecode=3p_11kV_50_ACSR_Al_o</v>
      </c>
      <c r="X2215" t="str">
        <f t="shared" si="244"/>
        <v>Length=2.90915</v>
      </c>
      <c r="Y2215" t="s">
        <v>307</v>
      </c>
    </row>
    <row r="2216" spans="1:25" x14ac:dyDescent="0.25">
      <c r="A2216" t="s">
        <v>47</v>
      </c>
      <c r="B2216">
        <v>11</v>
      </c>
      <c r="C2216" t="s">
        <v>50</v>
      </c>
      <c r="D2216">
        <v>50</v>
      </c>
      <c r="E2216" t="s">
        <v>27</v>
      </c>
      <c r="F2216" t="s">
        <v>38</v>
      </c>
      <c r="G2216" t="s">
        <v>30</v>
      </c>
      <c r="H2216">
        <v>3</v>
      </c>
      <c r="I2216">
        <v>54.132199999999997</v>
      </c>
      <c r="J2216" t="s">
        <v>271</v>
      </c>
      <c r="K2216">
        <v>9499</v>
      </c>
      <c r="L2216">
        <v>9009</v>
      </c>
      <c r="M2216" t="str">
        <f t="shared" si="238"/>
        <v>Rabbit50OverACSR</v>
      </c>
      <c r="N2216" t="str">
        <f>+VLOOKUP(M2216,LineCode!$E:$F,2,0)</f>
        <v>3p_11kV_50_ACSR_Al_o</v>
      </c>
      <c r="R2216" t="s">
        <v>296</v>
      </c>
      <c r="S2216" t="str">
        <f t="shared" si="239"/>
        <v>Line.line_LUB_9499_9009</v>
      </c>
      <c r="T2216" t="str">
        <f t="shared" si="240"/>
        <v>Bus1=9499</v>
      </c>
      <c r="U2216" t="str">
        <f t="shared" si="241"/>
        <v>Bus2=9009</v>
      </c>
      <c r="V2216" t="str">
        <f t="shared" si="242"/>
        <v>phases=3</v>
      </c>
      <c r="W2216" t="str">
        <f t="shared" si="243"/>
        <v>Linecode=3p_11kV_50_ACSR_Al_o</v>
      </c>
      <c r="X2216" t="str">
        <f t="shared" si="244"/>
        <v>Length=54.1322</v>
      </c>
      <c r="Y2216" t="s">
        <v>307</v>
      </c>
    </row>
    <row r="2217" spans="1:25" x14ac:dyDescent="0.25">
      <c r="A2217" t="s">
        <v>47</v>
      </c>
      <c r="B2217">
        <v>11</v>
      </c>
      <c r="C2217" t="s">
        <v>50</v>
      </c>
      <c r="D2217">
        <v>50</v>
      </c>
      <c r="E2217" t="s">
        <v>27</v>
      </c>
      <c r="F2217" t="s">
        <v>38</v>
      </c>
      <c r="G2217" t="s">
        <v>30</v>
      </c>
      <c r="H2217">
        <v>3</v>
      </c>
      <c r="I2217">
        <v>26.988</v>
      </c>
      <c r="J2217" t="s">
        <v>271</v>
      </c>
      <c r="K2217">
        <v>9010</v>
      </c>
      <c r="L2217">
        <v>9011</v>
      </c>
      <c r="M2217" t="str">
        <f t="shared" si="238"/>
        <v>Rabbit50OverACSR</v>
      </c>
      <c r="N2217" t="str">
        <f>+VLOOKUP(M2217,LineCode!$E:$F,2,0)</f>
        <v>3p_11kV_50_ACSR_Al_o</v>
      </c>
      <c r="R2217" t="s">
        <v>296</v>
      </c>
      <c r="S2217" t="str">
        <f t="shared" si="239"/>
        <v>Line.line_LUB_9010_9011</v>
      </c>
      <c r="T2217" t="str">
        <f t="shared" si="240"/>
        <v>Bus1=9010</v>
      </c>
      <c r="U2217" t="str">
        <f t="shared" si="241"/>
        <v>Bus2=9011</v>
      </c>
      <c r="V2217" t="str">
        <f t="shared" si="242"/>
        <v>phases=3</v>
      </c>
      <c r="W2217" t="str">
        <f t="shared" si="243"/>
        <v>Linecode=3p_11kV_50_ACSR_Al_o</v>
      </c>
      <c r="X2217" t="str">
        <f t="shared" si="244"/>
        <v>Length=26.988</v>
      </c>
      <c r="Y2217" t="s">
        <v>307</v>
      </c>
    </row>
    <row r="2218" spans="1:25" x14ac:dyDescent="0.25">
      <c r="A2218" t="s">
        <v>47</v>
      </c>
      <c r="B2218">
        <v>11</v>
      </c>
      <c r="C2218" t="s">
        <v>50</v>
      </c>
      <c r="D2218">
        <v>50</v>
      </c>
      <c r="E2218" t="s">
        <v>27</v>
      </c>
      <c r="F2218" t="s">
        <v>38</v>
      </c>
      <c r="G2218" t="s">
        <v>30</v>
      </c>
      <c r="H2218">
        <v>3</v>
      </c>
      <c r="I2218">
        <v>0.43611699999999998</v>
      </c>
      <c r="J2218" t="s">
        <v>271</v>
      </c>
      <c r="K2218">
        <v>9012</v>
      </c>
      <c r="L2218">
        <v>9500</v>
      </c>
      <c r="M2218" t="str">
        <f t="shared" si="238"/>
        <v>Rabbit50OverACSR</v>
      </c>
      <c r="N2218" t="str">
        <f>+VLOOKUP(M2218,LineCode!$E:$F,2,0)</f>
        <v>3p_11kV_50_ACSR_Al_o</v>
      </c>
      <c r="R2218" t="s">
        <v>296</v>
      </c>
      <c r="S2218" t="str">
        <f t="shared" si="239"/>
        <v>Line.line_LUB_9012_9500</v>
      </c>
      <c r="T2218" t="str">
        <f t="shared" si="240"/>
        <v>Bus1=9012</v>
      </c>
      <c r="U2218" t="str">
        <f t="shared" si="241"/>
        <v>Bus2=9500</v>
      </c>
      <c r="V2218" t="str">
        <f t="shared" si="242"/>
        <v>phases=3</v>
      </c>
      <c r="W2218" t="str">
        <f t="shared" si="243"/>
        <v>Linecode=3p_11kV_50_ACSR_Al_o</v>
      </c>
      <c r="X2218" t="str">
        <f t="shared" si="244"/>
        <v>Length=0.436117</v>
      </c>
      <c r="Y2218" t="s">
        <v>307</v>
      </c>
    </row>
    <row r="2219" spans="1:25" x14ac:dyDescent="0.25">
      <c r="A2219" t="s">
        <v>47</v>
      </c>
      <c r="B2219">
        <v>11</v>
      </c>
      <c r="C2219" t="s">
        <v>50</v>
      </c>
      <c r="D2219">
        <v>50</v>
      </c>
      <c r="E2219" t="s">
        <v>27</v>
      </c>
      <c r="F2219" t="s">
        <v>38</v>
      </c>
      <c r="G2219" t="s">
        <v>30</v>
      </c>
      <c r="H2219">
        <v>3</v>
      </c>
      <c r="I2219">
        <v>30.063099999999999</v>
      </c>
      <c r="J2219" t="s">
        <v>271</v>
      </c>
      <c r="K2219">
        <v>9500</v>
      </c>
      <c r="L2219">
        <v>9013</v>
      </c>
      <c r="M2219" t="str">
        <f t="shared" si="238"/>
        <v>Rabbit50OverACSR</v>
      </c>
      <c r="N2219" t="str">
        <f>+VLOOKUP(M2219,LineCode!$E:$F,2,0)</f>
        <v>3p_11kV_50_ACSR_Al_o</v>
      </c>
      <c r="R2219" t="s">
        <v>296</v>
      </c>
      <c r="S2219" t="str">
        <f t="shared" si="239"/>
        <v>Line.line_LUB_9500_9013</v>
      </c>
      <c r="T2219" t="str">
        <f t="shared" si="240"/>
        <v>Bus1=9500</v>
      </c>
      <c r="U2219" t="str">
        <f t="shared" si="241"/>
        <v>Bus2=9013</v>
      </c>
      <c r="V2219" t="str">
        <f t="shared" si="242"/>
        <v>phases=3</v>
      </c>
      <c r="W2219" t="str">
        <f t="shared" si="243"/>
        <v>Linecode=3p_11kV_50_ACSR_Al_o</v>
      </c>
      <c r="X2219" t="str">
        <f t="shared" si="244"/>
        <v>Length=30.0631</v>
      </c>
      <c r="Y2219" t="s">
        <v>307</v>
      </c>
    </row>
    <row r="2220" spans="1:25" x14ac:dyDescent="0.25">
      <c r="A2220" t="s">
        <v>47</v>
      </c>
      <c r="B2220">
        <v>11</v>
      </c>
      <c r="C2220" t="s">
        <v>50</v>
      </c>
      <c r="D2220">
        <v>50</v>
      </c>
      <c r="E2220" t="s">
        <v>27</v>
      </c>
      <c r="F2220" t="s">
        <v>38</v>
      </c>
      <c r="G2220" t="s">
        <v>30</v>
      </c>
      <c r="H2220">
        <v>3</v>
      </c>
      <c r="I2220">
        <v>235.43600000000001</v>
      </c>
      <c r="J2220" t="s">
        <v>271</v>
      </c>
      <c r="K2220">
        <v>9237</v>
      </c>
      <c r="L2220">
        <v>9238</v>
      </c>
      <c r="M2220" t="str">
        <f t="shared" si="238"/>
        <v>Rabbit50OverACSR</v>
      </c>
      <c r="N2220" t="str">
        <f>+VLOOKUP(M2220,LineCode!$E:$F,2,0)</f>
        <v>3p_11kV_50_ACSR_Al_o</v>
      </c>
      <c r="R2220" t="s">
        <v>296</v>
      </c>
      <c r="S2220" t="str">
        <f t="shared" si="239"/>
        <v>Line.line_LUB_9237_9238</v>
      </c>
      <c r="T2220" t="str">
        <f t="shared" si="240"/>
        <v>Bus1=9237</v>
      </c>
      <c r="U2220" t="str">
        <f t="shared" si="241"/>
        <v>Bus2=9238</v>
      </c>
      <c r="V2220" t="str">
        <f t="shared" si="242"/>
        <v>phases=3</v>
      </c>
      <c r="W2220" t="str">
        <f t="shared" si="243"/>
        <v>Linecode=3p_11kV_50_ACSR_Al_o</v>
      </c>
      <c r="X2220" t="str">
        <f t="shared" si="244"/>
        <v>Length=235.436</v>
      </c>
      <c r="Y2220" t="s">
        <v>307</v>
      </c>
    </row>
    <row r="2221" spans="1:25" x14ac:dyDescent="0.25">
      <c r="A2221" t="s">
        <v>47</v>
      </c>
      <c r="B2221">
        <v>11</v>
      </c>
      <c r="C2221" t="s">
        <v>50</v>
      </c>
      <c r="D2221">
        <v>50</v>
      </c>
      <c r="E2221" t="s">
        <v>27</v>
      </c>
      <c r="F2221" t="s">
        <v>38</v>
      </c>
      <c r="G2221" t="s">
        <v>30</v>
      </c>
      <c r="H2221">
        <v>3</v>
      </c>
      <c r="I2221">
        <v>41.1402</v>
      </c>
      <c r="J2221" t="s">
        <v>271</v>
      </c>
      <c r="K2221">
        <v>9422</v>
      </c>
      <c r="L2221">
        <v>9423</v>
      </c>
      <c r="M2221" t="str">
        <f t="shared" si="238"/>
        <v>Rabbit50OverACSR</v>
      </c>
      <c r="N2221" t="str">
        <f>+VLOOKUP(M2221,LineCode!$E:$F,2,0)</f>
        <v>3p_11kV_50_ACSR_Al_o</v>
      </c>
      <c r="R2221" t="s">
        <v>296</v>
      </c>
      <c r="S2221" t="str">
        <f t="shared" si="239"/>
        <v>Line.line_LUB_9422_9423</v>
      </c>
      <c r="T2221" t="str">
        <f t="shared" si="240"/>
        <v>Bus1=9422</v>
      </c>
      <c r="U2221" t="str">
        <f t="shared" si="241"/>
        <v>Bus2=9423</v>
      </c>
      <c r="V2221" t="str">
        <f t="shared" si="242"/>
        <v>phases=3</v>
      </c>
      <c r="W2221" t="str">
        <f t="shared" si="243"/>
        <v>Linecode=3p_11kV_50_ACSR_Al_o</v>
      </c>
      <c r="X2221" t="str">
        <f t="shared" si="244"/>
        <v>Length=41.1402</v>
      </c>
      <c r="Y2221" t="s">
        <v>307</v>
      </c>
    </row>
    <row r="2222" spans="1:25" x14ac:dyDescent="0.25">
      <c r="A2222" t="s">
        <v>47</v>
      </c>
      <c r="B2222">
        <v>11</v>
      </c>
      <c r="C2222" t="s">
        <v>50</v>
      </c>
      <c r="D2222">
        <v>50</v>
      </c>
      <c r="E2222" t="s">
        <v>27</v>
      </c>
      <c r="F2222" t="s">
        <v>38</v>
      </c>
      <c r="G2222" t="s">
        <v>30</v>
      </c>
      <c r="H2222">
        <v>3</v>
      </c>
      <c r="I2222">
        <v>52.854799999999997</v>
      </c>
      <c r="J2222" t="s">
        <v>271</v>
      </c>
      <c r="K2222">
        <v>9423</v>
      </c>
      <c r="L2222">
        <v>9424</v>
      </c>
      <c r="M2222" t="str">
        <f t="shared" si="238"/>
        <v>Rabbit50OverACSR</v>
      </c>
      <c r="N2222" t="str">
        <f>+VLOOKUP(M2222,LineCode!$E:$F,2,0)</f>
        <v>3p_11kV_50_ACSR_Al_o</v>
      </c>
      <c r="R2222" t="s">
        <v>296</v>
      </c>
      <c r="S2222" t="str">
        <f t="shared" si="239"/>
        <v>Line.line_LUB_9423_9424</v>
      </c>
      <c r="T2222" t="str">
        <f t="shared" si="240"/>
        <v>Bus1=9423</v>
      </c>
      <c r="U2222" t="str">
        <f t="shared" si="241"/>
        <v>Bus2=9424</v>
      </c>
      <c r="V2222" t="str">
        <f t="shared" si="242"/>
        <v>phases=3</v>
      </c>
      <c r="W2222" t="str">
        <f t="shared" si="243"/>
        <v>Linecode=3p_11kV_50_ACSR_Al_o</v>
      </c>
      <c r="X2222" t="str">
        <f t="shared" si="244"/>
        <v>Length=52.8548</v>
      </c>
      <c r="Y2222" t="s">
        <v>307</v>
      </c>
    </row>
    <row r="2223" spans="1:25" x14ac:dyDescent="0.25">
      <c r="A2223" t="s">
        <v>47</v>
      </c>
      <c r="B2223">
        <v>11</v>
      </c>
      <c r="C2223" t="s">
        <v>50</v>
      </c>
      <c r="D2223">
        <v>50</v>
      </c>
      <c r="E2223" t="s">
        <v>27</v>
      </c>
      <c r="F2223" t="s">
        <v>38</v>
      </c>
      <c r="G2223" t="s">
        <v>30</v>
      </c>
      <c r="H2223">
        <v>3</v>
      </c>
      <c r="I2223">
        <v>0.88634000000000002</v>
      </c>
      <c r="J2223" t="s">
        <v>271</v>
      </c>
      <c r="K2223">
        <v>9425</v>
      </c>
      <c r="L2223">
        <v>9501</v>
      </c>
      <c r="M2223" t="str">
        <f t="shared" si="238"/>
        <v>Rabbit50OverACSR</v>
      </c>
      <c r="N2223" t="str">
        <f>+VLOOKUP(M2223,LineCode!$E:$F,2,0)</f>
        <v>3p_11kV_50_ACSR_Al_o</v>
      </c>
      <c r="R2223" t="s">
        <v>296</v>
      </c>
      <c r="S2223" t="str">
        <f t="shared" si="239"/>
        <v>Line.line_LUB_9425_9501</v>
      </c>
      <c r="T2223" t="str">
        <f t="shared" si="240"/>
        <v>Bus1=9425</v>
      </c>
      <c r="U2223" t="str">
        <f t="shared" si="241"/>
        <v>Bus2=9501</v>
      </c>
      <c r="V2223" t="str">
        <f t="shared" si="242"/>
        <v>phases=3</v>
      </c>
      <c r="W2223" t="str">
        <f t="shared" si="243"/>
        <v>Linecode=3p_11kV_50_ACSR_Al_o</v>
      </c>
      <c r="X2223" t="str">
        <f t="shared" si="244"/>
        <v>Length=0.88634</v>
      </c>
      <c r="Y2223" t="s">
        <v>307</v>
      </c>
    </row>
    <row r="2224" spans="1:25" x14ac:dyDescent="0.25">
      <c r="A2224" t="s">
        <v>47</v>
      </c>
      <c r="B2224">
        <v>11</v>
      </c>
      <c r="C2224" t="s">
        <v>50</v>
      </c>
      <c r="D2224">
        <v>50</v>
      </c>
      <c r="E2224" t="s">
        <v>27</v>
      </c>
      <c r="F2224" t="s">
        <v>38</v>
      </c>
      <c r="G2224" t="s">
        <v>30</v>
      </c>
      <c r="H2224">
        <v>3</v>
      </c>
      <c r="I2224">
        <v>63.744999999999997</v>
      </c>
      <c r="J2224" t="s">
        <v>271</v>
      </c>
      <c r="K2224">
        <v>9501</v>
      </c>
      <c r="L2224">
        <v>9426</v>
      </c>
      <c r="M2224" t="str">
        <f t="shared" si="238"/>
        <v>Rabbit50OverACSR</v>
      </c>
      <c r="N2224" t="str">
        <f>+VLOOKUP(M2224,LineCode!$E:$F,2,0)</f>
        <v>3p_11kV_50_ACSR_Al_o</v>
      </c>
      <c r="R2224" t="s">
        <v>296</v>
      </c>
      <c r="S2224" t="str">
        <f t="shared" si="239"/>
        <v>Line.line_LUB_9501_9426</v>
      </c>
      <c r="T2224" t="str">
        <f t="shared" si="240"/>
        <v>Bus1=9501</v>
      </c>
      <c r="U2224" t="str">
        <f t="shared" si="241"/>
        <v>Bus2=9426</v>
      </c>
      <c r="V2224" t="str">
        <f t="shared" si="242"/>
        <v>phases=3</v>
      </c>
      <c r="W2224" t="str">
        <f t="shared" si="243"/>
        <v>Linecode=3p_11kV_50_ACSR_Al_o</v>
      </c>
      <c r="X2224" t="str">
        <f t="shared" si="244"/>
        <v>Length=63.745</v>
      </c>
      <c r="Y2224" t="s">
        <v>307</v>
      </c>
    </row>
    <row r="2225" spans="1:25" x14ac:dyDescent="0.25">
      <c r="A2225" t="s">
        <v>47</v>
      </c>
      <c r="B2225">
        <v>11</v>
      </c>
      <c r="C2225" t="s">
        <v>50</v>
      </c>
      <c r="D2225">
        <v>50</v>
      </c>
      <c r="E2225" t="s">
        <v>27</v>
      </c>
      <c r="F2225" t="s">
        <v>38</v>
      </c>
      <c r="G2225" t="s">
        <v>30</v>
      </c>
      <c r="H2225">
        <v>3</v>
      </c>
      <c r="I2225">
        <v>11.8462</v>
      </c>
      <c r="J2225" t="s">
        <v>271</v>
      </c>
      <c r="K2225">
        <v>9426</v>
      </c>
      <c r="L2225">
        <v>9427</v>
      </c>
      <c r="M2225" t="str">
        <f t="shared" ref="M2225:M2288" si="245">C2225&amp;D2225&amp;F2225&amp;G2225</f>
        <v>Rabbit50OverACSR</v>
      </c>
      <c r="N2225" t="str">
        <f>+VLOOKUP(M2225,LineCode!$E:$F,2,0)</f>
        <v>3p_11kV_50_ACSR_Al_o</v>
      </c>
      <c r="R2225" t="s">
        <v>296</v>
      </c>
      <c r="S2225" t="str">
        <f t="shared" ref="S2225:S2288" si="246">"Line.line_"&amp;J2225&amp;"_"&amp;K2225&amp;"_"&amp;L2225</f>
        <v>Line.line_LUB_9426_9427</v>
      </c>
      <c r="T2225" t="str">
        <f t="shared" ref="T2225:T2288" si="247">"Bus1="&amp;K2225</f>
        <v>Bus1=9426</v>
      </c>
      <c r="U2225" t="str">
        <f t="shared" ref="U2225:U2288" si="248">"Bus2="&amp;L2225</f>
        <v>Bus2=9427</v>
      </c>
      <c r="V2225" t="str">
        <f t="shared" ref="V2225:V2288" si="249">"phases="&amp;H2225</f>
        <v>phases=3</v>
      </c>
      <c r="W2225" t="str">
        <f t="shared" ref="W2225:W2288" si="250">"Linecode="&amp;N2225</f>
        <v>Linecode=3p_11kV_50_ACSR_Al_o</v>
      </c>
      <c r="X2225" t="str">
        <f t="shared" ref="X2225:X2288" si="251">"Length="&amp;I2225</f>
        <v>Length=11.8462</v>
      </c>
      <c r="Y2225" t="s">
        <v>307</v>
      </c>
    </row>
    <row r="2226" spans="1:25" x14ac:dyDescent="0.25">
      <c r="A2226" t="s">
        <v>47</v>
      </c>
      <c r="B2226">
        <v>11</v>
      </c>
      <c r="C2226" t="s">
        <v>50</v>
      </c>
      <c r="D2226">
        <v>50</v>
      </c>
      <c r="E2226" t="s">
        <v>27</v>
      </c>
      <c r="F2226" t="s">
        <v>38</v>
      </c>
      <c r="G2226" t="s">
        <v>30</v>
      </c>
      <c r="H2226">
        <v>3</v>
      </c>
      <c r="I2226">
        <v>16.083500000000001</v>
      </c>
      <c r="J2226" t="s">
        <v>271</v>
      </c>
      <c r="K2226">
        <v>9427</v>
      </c>
      <c r="L2226">
        <v>9428</v>
      </c>
      <c r="M2226" t="str">
        <f t="shared" si="245"/>
        <v>Rabbit50OverACSR</v>
      </c>
      <c r="N2226" t="str">
        <f>+VLOOKUP(M2226,LineCode!$E:$F,2,0)</f>
        <v>3p_11kV_50_ACSR_Al_o</v>
      </c>
      <c r="R2226" t="s">
        <v>296</v>
      </c>
      <c r="S2226" t="str">
        <f t="shared" si="246"/>
        <v>Line.line_LUB_9427_9428</v>
      </c>
      <c r="T2226" t="str">
        <f t="shared" si="247"/>
        <v>Bus1=9427</v>
      </c>
      <c r="U2226" t="str">
        <f t="shared" si="248"/>
        <v>Bus2=9428</v>
      </c>
      <c r="V2226" t="str">
        <f t="shared" si="249"/>
        <v>phases=3</v>
      </c>
      <c r="W2226" t="str">
        <f t="shared" si="250"/>
        <v>Linecode=3p_11kV_50_ACSR_Al_o</v>
      </c>
      <c r="X2226" t="str">
        <f t="shared" si="251"/>
        <v>Length=16.0835</v>
      </c>
      <c r="Y2226" t="s">
        <v>307</v>
      </c>
    </row>
    <row r="2227" spans="1:25" x14ac:dyDescent="0.25">
      <c r="A2227" t="s">
        <v>47</v>
      </c>
      <c r="B2227">
        <v>11</v>
      </c>
      <c r="C2227" t="s">
        <v>50</v>
      </c>
      <c r="D2227">
        <v>50</v>
      </c>
      <c r="E2227" t="s">
        <v>27</v>
      </c>
      <c r="F2227" t="s">
        <v>38</v>
      </c>
      <c r="G2227" t="s">
        <v>30</v>
      </c>
      <c r="H2227">
        <v>3</v>
      </c>
      <c r="I2227">
        <v>14.7125</v>
      </c>
      <c r="J2227" t="s">
        <v>271</v>
      </c>
      <c r="K2227">
        <v>9429</v>
      </c>
      <c r="L2227">
        <v>9430</v>
      </c>
      <c r="M2227" t="str">
        <f t="shared" si="245"/>
        <v>Rabbit50OverACSR</v>
      </c>
      <c r="N2227" t="str">
        <f>+VLOOKUP(M2227,LineCode!$E:$F,2,0)</f>
        <v>3p_11kV_50_ACSR_Al_o</v>
      </c>
      <c r="R2227" t="s">
        <v>296</v>
      </c>
      <c r="S2227" t="str">
        <f t="shared" si="246"/>
        <v>Line.line_LUB_9429_9430</v>
      </c>
      <c r="T2227" t="str">
        <f t="shared" si="247"/>
        <v>Bus1=9429</v>
      </c>
      <c r="U2227" t="str">
        <f t="shared" si="248"/>
        <v>Bus2=9430</v>
      </c>
      <c r="V2227" t="str">
        <f t="shared" si="249"/>
        <v>phases=3</v>
      </c>
      <c r="W2227" t="str">
        <f t="shared" si="250"/>
        <v>Linecode=3p_11kV_50_ACSR_Al_o</v>
      </c>
      <c r="X2227" t="str">
        <f t="shared" si="251"/>
        <v>Length=14.7125</v>
      </c>
      <c r="Y2227" t="s">
        <v>307</v>
      </c>
    </row>
    <row r="2228" spans="1:25" x14ac:dyDescent="0.25">
      <c r="A2228" t="s">
        <v>47</v>
      </c>
      <c r="B2228">
        <v>11</v>
      </c>
      <c r="C2228" t="s">
        <v>50</v>
      </c>
      <c r="D2228">
        <v>50</v>
      </c>
      <c r="E2228" t="s">
        <v>27</v>
      </c>
      <c r="F2228" t="s">
        <v>38</v>
      </c>
      <c r="G2228" t="s">
        <v>30</v>
      </c>
      <c r="H2228">
        <v>3</v>
      </c>
      <c r="I2228">
        <v>79.426500000000004</v>
      </c>
      <c r="J2228" t="s">
        <v>271</v>
      </c>
      <c r="K2228">
        <v>9430</v>
      </c>
      <c r="L2228">
        <v>9431</v>
      </c>
      <c r="M2228" t="str">
        <f t="shared" si="245"/>
        <v>Rabbit50OverACSR</v>
      </c>
      <c r="N2228" t="str">
        <f>+VLOOKUP(M2228,LineCode!$E:$F,2,0)</f>
        <v>3p_11kV_50_ACSR_Al_o</v>
      </c>
      <c r="R2228" t="s">
        <v>296</v>
      </c>
      <c r="S2228" t="str">
        <f t="shared" si="246"/>
        <v>Line.line_LUB_9430_9431</v>
      </c>
      <c r="T2228" t="str">
        <f t="shared" si="247"/>
        <v>Bus1=9430</v>
      </c>
      <c r="U2228" t="str">
        <f t="shared" si="248"/>
        <v>Bus2=9431</v>
      </c>
      <c r="V2228" t="str">
        <f t="shared" si="249"/>
        <v>phases=3</v>
      </c>
      <c r="W2228" t="str">
        <f t="shared" si="250"/>
        <v>Linecode=3p_11kV_50_ACSR_Al_o</v>
      </c>
      <c r="X2228" t="str">
        <f t="shared" si="251"/>
        <v>Length=79.4265</v>
      </c>
      <c r="Y2228" t="s">
        <v>307</v>
      </c>
    </row>
    <row r="2229" spans="1:25" x14ac:dyDescent="0.25">
      <c r="A2229" t="s">
        <v>47</v>
      </c>
      <c r="B2229">
        <v>11</v>
      </c>
      <c r="C2229" t="s">
        <v>50</v>
      </c>
      <c r="D2229">
        <v>50</v>
      </c>
      <c r="E2229" t="s">
        <v>27</v>
      </c>
      <c r="F2229" t="s">
        <v>38</v>
      </c>
      <c r="G2229" t="s">
        <v>30</v>
      </c>
      <c r="H2229">
        <v>3</v>
      </c>
      <c r="I2229">
        <v>168.57599999999999</v>
      </c>
      <c r="J2229" t="s">
        <v>271</v>
      </c>
      <c r="K2229">
        <v>9431</v>
      </c>
      <c r="L2229">
        <v>9432</v>
      </c>
      <c r="M2229" t="str">
        <f t="shared" si="245"/>
        <v>Rabbit50OverACSR</v>
      </c>
      <c r="N2229" t="str">
        <f>+VLOOKUP(M2229,LineCode!$E:$F,2,0)</f>
        <v>3p_11kV_50_ACSR_Al_o</v>
      </c>
      <c r="R2229" t="s">
        <v>296</v>
      </c>
      <c r="S2229" t="str">
        <f t="shared" si="246"/>
        <v>Line.line_LUB_9431_9432</v>
      </c>
      <c r="T2229" t="str">
        <f t="shared" si="247"/>
        <v>Bus1=9431</v>
      </c>
      <c r="U2229" t="str">
        <f t="shared" si="248"/>
        <v>Bus2=9432</v>
      </c>
      <c r="V2229" t="str">
        <f t="shared" si="249"/>
        <v>phases=3</v>
      </c>
      <c r="W2229" t="str">
        <f t="shared" si="250"/>
        <v>Linecode=3p_11kV_50_ACSR_Al_o</v>
      </c>
      <c r="X2229" t="str">
        <f t="shared" si="251"/>
        <v>Length=168.576</v>
      </c>
      <c r="Y2229" t="s">
        <v>307</v>
      </c>
    </row>
    <row r="2230" spans="1:25" x14ac:dyDescent="0.25">
      <c r="A2230" t="s">
        <v>47</v>
      </c>
      <c r="B2230">
        <v>11</v>
      </c>
      <c r="C2230" t="s">
        <v>50</v>
      </c>
      <c r="D2230">
        <v>50</v>
      </c>
      <c r="E2230" t="s">
        <v>27</v>
      </c>
      <c r="F2230" t="s">
        <v>38</v>
      </c>
      <c r="G2230" t="s">
        <v>30</v>
      </c>
      <c r="H2230">
        <v>3</v>
      </c>
      <c r="I2230">
        <v>27.805399999999999</v>
      </c>
      <c r="J2230" t="s">
        <v>271</v>
      </c>
      <c r="K2230">
        <v>9432</v>
      </c>
      <c r="L2230">
        <v>9433</v>
      </c>
      <c r="M2230" t="str">
        <f t="shared" si="245"/>
        <v>Rabbit50OverACSR</v>
      </c>
      <c r="N2230" t="str">
        <f>+VLOOKUP(M2230,LineCode!$E:$F,2,0)</f>
        <v>3p_11kV_50_ACSR_Al_o</v>
      </c>
      <c r="R2230" t="s">
        <v>296</v>
      </c>
      <c r="S2230" t="str">
        <f t="shared" si="246"/>
        <v>Line.line_LUB_9432_9433</v>
      </c>
      <c r="T2230" t="str">
        <f t="shared" si="247"/>
        <v>Bus1=9432</v>
      </c>
      <c r="U2230" t="str">
        <f t="shared" si="248"/>
        <v>Bus2=9433</v>
      </c>
      <c r="V2230" t="str">
        <f t="shared" si="249"/>
        <v>phases=3</v>
      </c>
      <c r="W2230" t="str">
        <f t="shared" si="250"/>
        <v>Linecode=3p_11kV_50_ACSR_Al_o</v>
      </c>
      <c r="X2230" t="str">
        <f t="shared" si="251"/>
        <v>Length=27.8054</v>
      </c>
      <c r="Y2230" t="s">
        <v>307</v>
      </c>
    </row>
    <row r="2231" spans="1:25" x14ac:dyDescent="0.25">
      <c r="A2231" t="s">
        <v>47</v>
      </c>
      <c r="B2231">
        <v>11</v>
      </c>
      <c r="C2231" t="s">
        <v>50</v>
      </c>
      <c r="D2231">
        <v>50</v>
      </c>
      <c r="E2231" t="s">
        <v>27</v>
      </c>
      <c r="F2231" t="s">
        <v>38</v>
      </c>
      <c r="G2231" t="s">
        <v>30</v>
      </c>
      <c r="H2231">
        <v>3</v>
      </c>
      <c r="I2231">
        <v>36.553100000000001</v>
      </c>
      <c r="J2231" t="s">
        <v>271</v>
      </c>
      <c r="K2231">
        <v>9290</v>
      </c>
      <c r="L2231">
        <v>9261</v>
      </c>
      <c r="M2231" t="str">
        <f t="shared" si="245"/>
        <v>Rabbit50OverACSR</v>
      </c>
      <c r="N2231" t="str">
        <f>+VLOOKUP(M2231,LineCode!$E:$F,2,0)</f>
        <v>3p_11kV_50_ACSR_Al_o</v>
      </c>
      <c r="R2231" t="s">
        <v>296</v>
      </c>
      <c r="S2231" t="str">
        <f t="shared" si="246"/>
        <v>Line.line_LUB_9290_9261</v>
      </c>
      <c r="T2231" t="str">
        <f t="shared" si="247"/>
        <v>Bus1=9290</v>
      </c>
      <c r="U2231" t="str">
        <f t="shared" si="248"/>
        <v>Bus2=9261</v>
      </c>
      <c r="V2231" t="str">
        <f t="shared" si="249"/>
        <v>phases=3</v>
      </c>
      <c r="W2231" t="str">
        <f t="shared" si="250"/>
        <v>Linecode=3p_11kV_50_ACSR_Al_o</v>
      </c>
      <c r="X2231" t="str">
        <f t="shared" si="251"/>
        <v>Length=36.5531</v>
      </c>
      <c r="Y2231" t="s">
        <v>307</v>
      </c>
    </row>
    <row r="2232" spans="1:25" x14ac:dyDescent="0.25">
      <c r="A2232" t="s">
        <v>47</v>
      </c>
      <c r="B2232">
        <v>11</v>
      </c>
      <c r="C2232" t="s">
        <v>50</v>
      </c>
      <c r="D2232">
        <v>50</v>
      </c>
      <c r="E2232" t="s">
        <v>27</v>
      </c>
      <c r="F2232" t="s">
        <v>38</v>
      </c>
      <c r="G2232" t="s">
        <v>30</v>
      </c>
      <c r="H2232">
        <v>3</v>
      </c>
      <c r="I2232">
        <v>54.565899999999999</v>
      </c>
      <c r="J2232" t="s">
        <v>271</v>
      </c>
      <c r="K2232">
        <v>9261</v>
      </c>
      <c r="L2232">
        <v>9289</v>
      </c>
      <c r="M2232" t="str">
        <f t="shared" si="245"/>
        <v>Rabbit50OverACSR</v>
      </c>
      <c r="N2232" t="str">
        <f>+VLOOKUP(M2232,LineCode!$E:$F,2,0)</f>
        <v>3p_11kV_50_ACSR_Al_o</v>
      </c>
      <c r="R2232" t="s">
        <v>296</v>
      </c>
      <c r="S2232" t="str">
        <f t="shared" si="246"/>
        <v>Line.line_LUB_9261_9289</v>
      </c>
      <c r="T2232" t="str">
        <f t="shared" si="247"/>
        <v>Bus1=9261</v>
      </c>
      <c r="U2232" t="str">
        <f t="shared" si="248"/>
        <v>Bus2=9289</v>
      </c>
      <c r="V2232" t="str">
        <f t="shared" si="249"/>
        <v>phases=3</v>
      </c>
      <c r="W2232" t="str">
        <f t="shared" si="250"/>
        <v>Linecode=3p_11kV_50_ACSR_Al_o</v>
      </c>
      <c r="X2232" t="str">
        <f t="shared" si="251"/>
        <v>Length=54.5659</v>
      </c>
      <c r="Y2232" t="s">
        <v>307</v>
      </c>
    </row>
    <row r="2233" spans="1:25" x14ac:dyDescent="0.25">
      <c r="A2233" t="s">
        <v>47</v>
      </c>
      <c r="B2233">
        <v>11</v>
      </c>
      <c r="C2233" t="s">
        <v>50</v>
      </c>
      <c r="D2233">
        <v>50</v>
      </c>
      <c r="E2233" t="s">
        <v>27</v>
      </c>
      <c r="F2233" t="s">
        <v>38</v>
      </c>
      <c r="G2233" t="s">
        <v>30</v>
      </c>
      <c r="H2233">
        <v>3</v>
      </c>
      <c r="I2233">
        <v>13.1259</v>
      </c>
      <c r="J2233" t="s">
        <v>271</v>
      </c>
      <c r="K2233">
        <v>9289</v>
      </c>
      <c r="L2233">
        <v>9288</v>
      </c>
      <c r="M2233" t="str">
        <f t="shared" si="245"/>
        <v>Rabbit50OverACSR</v>
      </c>
      <c r="N2233" t="str">
        <f>+VLOOKUP(M2233,LineCode!$E:$F,2,0)</f>
        <v>3p_11kV_50_ACSR_Al_o</v>
      </c>
      <c r="R2233" t="s">
        <v>296</v>
      </c>
      <c r="S2233" t="str">
        <f t="shared" si="246"/>
        <v>Line.line_LUB_9289_9288</v>
      </c>
      <c r="T2233" t="str">
        <f t="shared" si="247"/>
        <v>Bus1=9289</v>
      </c>
      <c r="U2233" t="str">
        <f t="shared" si="248"/>
        <v>Bus2=9288</v>
      </c>
      <c r="V2233" t="str">
        <f t="shared" si="249"/>
        <v>phases=3</v>
      </c>
      <c r="W2233" t="str">
        <f t="shared" si="250"/>
        <v>Linecode=3p_11kV_50_ACSR_Al_o</v>
      </c>
      <c r="X2233" t="str">
        <f t="shared" si="251"/>
        <v>Length=13.1259</v>
      </c>
      <c r="Y2233" t="s">
        <v>307</v>
      </c>
    </row>
    <row r="2234" spans="1:25" x14ac:dyDescent="0.25">
      <c r="A2234" t="s">
        <v>47</v>
      </c>
      <c r="B2234">
        <v>11</v>
      </c>
      <c r="C2234" t="s">
        <v>50</v>
      </c>
      <c r="D2234">
        <v>50</v>
      </c>
      <c r="E2234" t="s">
        <v>27</v>
      </c>
      <c r="F2234" t="s">
        <v>38</v>
      </c>
      <c r="G2234" t="s">
        <v>30</v>
      </c>
      <c r="H2234">
        <v>3</v>
      </c>
      <c r="I2234">
        <v>238.78</v>
      </c>
      <c r="J2234" t="s">
        <v>271</v>
      </c>
      <c r="K2234">
        <v>9261</v>
      </c>
      <c r="L2234">
        <v>9262</v>
      </c>
      <c r="M2234" t="str">
        <f t="shared" si="245"/>
        <v>Rabbit50OverACSR</v>
      </c>
      <c r="N2234" t="str">
        <f>+VLOOKUP(M2234,LineCode!$E:$F,2,0)</f>
        <v>3p_11kV_50_ACSR_Al_o</v>
      </c>
      <c r="R2234" t="s">
        <v>296</v>
      </c>
      <c r="S2234" t="str">
        <f t="shared" si="246"/>
        <v>Line.line_LUB_9261_9262</v>
      </c>
      <c r="T2234" t="str">
        <f t="shared" si="247"/>
        <v>Bus1=9261</v>
      </c>
      <c r="U2234" t="str">
        <f t="shared" si="248"/>
        <v>Bus2=9262</v>
      </c>
      <c r="V2234" t="str">
        <f t="shared" si="249"/>
        <v>phases=3</v>
      </c>
      <c r="W2234" t="str">
        <f t="shared" si="250"/>
        <v>Linecode=3p_11kV_50_ACSR_Al_o</v>
      </c>
      <c r="X2234" t="str">
        <f t="shared" si="251"/>
        <v>Length=238.78</v>
      </c>
      <c r="Y2234" t="s">
        <v>307</v>
      </c>
    </row>
    <row r="2235" spans="1:25" x14ac:dyDescent="0.25">
      <c r="A2235" t="s">
        <v>47</v>
      </c>
      <c r="B2235">
        <v>11</v>
      </c>
      <c r="C2235" t="s">
        <v>50</v>
      </c>
      <c r="D2235">
        <v>50</v>
      </c>
      <c r="E2235" t="s">
        <v>27</v>
      </c>
      <c r="F2235" t="s">
        <v>38</v>
      </c>
      <c r="G2235" t="s">
        <v>30</v>
      </c>
      <c r="H2235">
        <v>3</v>
      </c>
      <c r="I2235">
        <v>82.230599999999995</v>
      </c>
      <c r="J2235" t="s">
        <v>271</v>
      </c>
      <c r="K2235">
        <v>9262</v>
      </c>
      <c r="L2235">
        <v>9434</v>
      </c>
      <c r="M2235" t="str">
        <f t="shared" si="245"/>
        <v>Rabbit50OverACSR</v>
      </c>
      <c r="N2235" t="str">
        <f>+VLOOKUP(M2235,LineCode!$E:$F,2,0)</f>
        <v>3p_11kV_50_ACSR_Al_o</v>
      </c>
      <c r="R2235" t="s">
        <v>296</v>
      </c>
      <c r="S2235" t="str">
        <f t="shared" si="246"/>
        <v>Line.line_LUB_9262_9434</v>
      </c>
      <c r="T2235" t="str">
        <f t="shared" si="247"/>
        <v>Bus1=9262</v>
      </c>
      <c r="U2235" t="str">
        <f t="shared" si="248"/>
        <v>Bus2=9434</v>
      </c>
      <c r="V2235" t="str">
        <f t="shared" si="249"/>
        <v>phases=3</v>
      </c>
      <c r="W2235" t="str">
        <f t="shared" si="250"/>
        <v>Linecode=3p_11kV_50_ACSR_Al_o</v>
      </c>
      <c r="X2235" t="str">
        <f t="shared" si="251"/>
        <v>Length=82.2306</v>
      </c>
      <c r="Y2235" t="s">
        <v>307</v>
      </c>
    </row>
    <row r="2236" spans="1:25" x14ac:dyDescent="0.25">
      <c r="A2236" t="s">
        <v>47</v>
      </c>
      <c r="B2236">
        <v>11</v>
      </c>
      <c r="C2236" t="s">
        <v>50</v>
      </c>
      <c r="D2236">
        <v>50</v>
      </c>
      <c r="E2236" t="s">
        <v>27</v>
      </c>
      <c r="F2236" t="s">
        <v>38</v>
      </c>
      <c r="G2236" t="s">
        <v>30</v>
      </c>
      <c r="H2236">
        <v>3</v>
      </c>
      <c r="I2236">
        <v>6.1781499999999996</v>
      </c>
      <c r="J2236" t="s">
        <v>271</v>
      </c>
      <c r="K2236">
        <v>9434</v>
      </c>
      <c r="L2236">
        <v>9510</v>
      </c>
      <c r="M2236" t="str">
        <f t="shared" si="245"/>
        <v>Rabbit50OverACSR</v>
      </c>
      <c r="N2236" t="str">
        <f>+VLOOKUP(M2236,LineCode!$E:$F,2,0)</f>
        <v>3p_11kV_50_ACSR_Al_o</v>
      </c>
      <c r="R2236" t="s">
        <v>296</v>
      </c>
      <c r="S2236" t="str">
        <f t="shared" si="246"/>
        <v>Line.line_LUB_9434_9510</v>
      </c>
      <c r="T2236" t="str">
        <f t="shared" si="247"/>
        <v>Bus1=9434</v>
      </c>
      <c r="U2236" t="str">
        <f t="shared" si="248"/>
        <v>Bus2=9510</v>
      </c>
      <c r="V2236" t="str">
        <f t="shared" si="249"/>
        <v>phases=3</v>
      </c>
      <c r="W2236" t="str">
        <f t="shared" si="250"/>
        <v>Linecode=3p_11kV_50_ACSR_Al_o</v>
      </c>
      <c r="X2236" t="str">
        <f t="shared" si="251"/>
        <v>Length=6.17815</v>
      </c>
      <c r="Y2236" t="s">
        <v>307</v>
      </c>
    </row>
    <row r="2237" spans="1:25" x14ac:dyDescent="0.25">
      <c r="A2237" t="s">
        <v>47</v>
      </c>
      <c r="B2237">
        <v>11</v>
      </c>
      <c r="C2237" t="s">
        <v>50</v>
      </c>
      <c r="D2237">
        <v>50</v>
      </c>
      <c r="E2237" t="s">
        <v>27</v>
      </c>
      <c r="F2237" t="s">
        <v>38</v>
      </c>
      <c r="G2237" t="s">
        <v>30</v>
      </c>
      <c r="H2237">
        <v>3</v>
      </c>
      <c r="I2237">
        <v>0.161883</v>
      </c>
      <c r="J2237" t="s">
        <v>271</v>
      </c>
      <c r="K2237">
        <v>9510</v>
      </c>
      <c r="L2237">
        <v>9435</v>
      </c>
      <c r="M2237" t="str">
        <f t="shared" si="245"/>
        <v>Rabbit50OverACSR</v>
      </c>
      <c r="N2237" t="str">
        <f>+VLOOKUP(M2237,LineCode!$E:$F,2,0)</f>
        <v>3p_11kV_50_ACSR_Al_o</v>
      </c>
      <c r="R2237" t="s">
        <v>296</v>
      </c>
      <c r="S2237" t="str">
        <f t="shared" si="246"/>
        <v>Line.line_LUB_9510_9435</v>
      </c>
      <c r="T2237" t="str">
        <f t="shared" si="247"/>
        <v>Bus1=9510</v>
      </c>
      <c r="U2237" t="str">
        <f t="shared" si="248"/>
        <v>Bus2=9435</v>
      </c>
      <c r="V2237" t="str">
        <f t="shared" si="249"/>
        <v>phases=3</v>
      </c>
      <c r="W2237" t="str">
        <f t="shared" si="250"/>
        <v>Linecode=3p_11kV_50_ACSR_Al_o</v>
      </c>
      <c r="X2237" t="str">
        <f t="shared" si="251"/>
        <v>Length=0.161883</v>
      </c>
      <c r="Y2237" t="s">
        <v>307</v>
      </c>
    </row>
    <row r="2238" spans="1:25" x14ac:dyDescent="0.25">
      <c r="A2238" t="s">
        <v>47</v>
      </c>
      <c r="B2238">
        <v>11</v>
      </c>
      <c r="C2238" t="s">
        <v>50</v>
      </c>
      <c r="D2238">
        <v>50</v>
      </c>
      <c r="E2238" t="s">
        <v>27</v>
      </c>
      <c r="F2238" t="s">
        <v>38</v>
      </c>
      <c r="G2238" t="s">
        <v>30</v>
      </c>
      <c r="H2238">
        <v>3</v>
      </c>
      <c r="I2238">
        <v>49.2044</v>
      </c>
      <c r="J2238" t="s">
        <v>271</v>
      </c>
      <c r="K2238">
        <v>9435</v>
      </c>
      <c r="L2238">
        <v>9436</v>
      </c>
      <c r="M2238" t="str">
        <f t="shared" si="245"/>
        <v>Rabbit50OverACSR</v>
      </c>
      <c r="N2238" t="str">
        <f>+VLOOKUP(M2238,LineCode!$E:$F,2,0)</f>
        <v>3p_11kV_50_ACSR_Al_o</v>
      </c>
      <c r="R2238" t="s">
        <v>296</v>
      </c>
      <c r="S2238" t="str">
        <f t="shared" si="246"/>
        <v>Line.line_LUB_9435_9436</v>
      </c>
      <c r="T2238" t="str">
        <f t="shared" si="247"/>
        <v>Bus1=9435</v>
      </c>
      <c r="U2238" t="str">
        <f t="shared" si="248"/>
        <v>Bus2=9436</v>
      </c>
      <c r="V2238" t="str">
        <f t="shared" si="249"/>
        <v>phases=3</v>
      </c>
      <c r="W2238" t="str">
        <f t="shared" si="250"/>
        <v>Linecode=3p_11kV_50_ACSR_Al_o</v>
      </c>
      <c r="X2238" t="str">
        <f t="shared" si="251"/>
        <v>Length=49.2044</v>
      </c>
      <c r="Y2238" t="s">
        <v>307</v>
      </c>
    </row>
    <row r="2239" spans="1:25" x14ac:dyDescent="0.25">
      <c r="A2239" t="s">
        <v>47</v>
      </c>
      <c r="B2239">
        <v>11</v>
      </c>
      <c r="C2239" t="s">
        <v>50</v>
      </c>
      <c r="D2239">
        <v>50</v>
      </c>
      <c r="E2239" t="s">
        <v>27</v>
      </c>
      <c r="F2239" t="s">
        <v>38</v>
      </c>
      <c r="G2239" t="s">
        <v>30</v>
      </c>
      <c r="H2239">
        <v>3</v>
      </c>
      <c r="I2239">
        <v>230.10599999999999</v>
      </c>
      <c r="J2239" t="s">
        <v>271</v>
      </c>
      <c r="K2239">
        <v>9437</v>
      </c>
      <c r="L2239">
        <v>9438</v>
      </c>
      <c r="M2239" t="str">
        <f t="shared" si="245"/>
        <v>Rabbit50OverACSR</v>
      </c>
      <c r="N2239" t="str">
        <f>+VLOOKUP(M2239,LineCode!$E:$F,2,0)</f>
        <v>3p_11kV_50_ACSR_Al_o</v>
      </c>
      <c r="R2239" t="s">
        <v>296</v>
      </c>
      <c r="S2239" t="str">
        <f t="shared" si="246"/>
        <v>Line.line_LUB_9437_9438</v>
      </c>
      <c r="T2239" t="str">
        <f t="shared" si="247"/>
        <v>Bus1=9437</v>
      </c>
      <c r="U2239" t="str">
        <f t="shared" si="248"/>
        <v>Bus2=9438</v>
      </c>
      <c r="V2239" t="str">
        <f t="shared" si="249"/>
        <v>phases=3</v>
      </c>
      <c r="W2239" t="str">
        <f t="shared" si="250"/>
        <v>Linecode=3p_11kV_50_ACSR_Al_o</v>
      </c>
      <c r="X2239" t="str">
        <f t="shared" si="251"/>
        <v>Length=230.106</v>
      </c>
      <c r="Y2239" t="s">
        <v>307</v>
      </c>
    </row>
    <row r="2240" spans="1:25" x14ac:dyDescent="0.25">
      <c r="A2240" t="s">
        <v>47</v>
      </c>
      <c r="B2240">
        <v>11</v>
      </c>
      <c r="C2240" t="s">
        <v>50</v>
      </c>
      <c r="D2240">
        <v>50</v>
      </c>
      <c r="E2240" t="s">
        <v>27</v>
      </c>
      <c r="F2240" t="s">
        <v>38</v>
      </c>
      <c r="G2240" t="s">
        <v>30</v>
      </c>
      <c r="H2240">
        <v>3</v>
      </c>
      <c r="I2240">
        <v>146.559</v>
      </c>
      <c r="J2240" t="s">
        <v>271</v>
      </c>
      <c r="K2240">
        <v>9438</v>
      </c>
      <c r="L2240">
        <v>9014</v>
      </c>
      <c r="M2240" t="str">
        <f t="shared" si="245"/>
        <v>Rabbit50OverACSR</v>
      </c>
      <c r="N2240" t="str">
        <f>+VLOOKUP(M2240,LineCode!$E:$F,2,0)</f>
        <v>3p_11kV_50_ACSR_Al_o</v>
      </c>
      <c r="R2240" t="s">
        <v>296</v>
      </c>
      <c r="S2240" t="str">
        <f t="shared" si="246"/>
        <v>Line.line_LUB_9438_9014</v>
      </c>
      <c r="T2240" t="str">
        <f t="shared" si="247"/>
        <v>Bus1=9438</v>
      </c>
      <c r="U2240" t="str">
        <f t="shared" si="248"/>
        <v>Bus2=9014</v>
      </c>
      <c r="V2240" t="str">
        <f t="shared" si="249"/>
        <v>phases=3</v>
      </c>
      <c r="W2240" t="str">
        <f t="shared" si="250"/>
        <v>Linecode=3p_11kV_50_ACSR_Al_o</v>
      </c>
      <c r="X2240" t="str">
        <f t="shared" si="251"/>
        <v>Length=146.559</v>
      </c>
      <c r="Y2240" t="s">
        <v>307</v>
      </c>
    </row>
    <row r="2241" spans="1:25" x14ac:dyDescent="0.25">
      <c r="A2241" t="s">
        <v>47</v>
      </c>
      <c r="B2241">
        <v>11</v>
      </c>
      <c r="C2241" t="s">
        <v>50</v>
      </c>
      <c r="D2241">
        <v>50</v>
      </c>
      <c r="E2241" t="s">
        <v>27</v>
      </c>
      <c r="F2241" t="s">
        <v>38</v>
      </c>
      <c r="G2241" t="s">
        <v>30</v>
      </c>
      <c r="H2241">
        <v>3</v>
      </c>
      <c r="I2241">
        <v>178.11199999999999</v>
      </c>
      <c r="J2241" t="s">
        <v>271</v>
      </c>
      <c r="K2241">
        <v>9014</v>
      </c>
      <c r="L2241">
        <v>9439</v>
      </c>
      <c r="M2241" t="str">
        <f t="shared" si="245"/>
        <v>Rabbit50OverACSR</v>
      </c>
      <c r="N2241" t="str">
        <f>+VLOOKUP(M2241,LineCode!$E:$F,2,0)</f>
        <v>3p_11kV_50_ACSR_Al_o</v>
      </c>
      <c r="R2241" t="s">
        <v>296</v>
      </c>
      <c r="S2241" t="str">
        <f t="shared" si="246"/>
        <v>Line.line_LUB_9014_9439</v>
      </c>
      <c r="T2241" t="str">
        <f t="shared" si="247"/>
        <v>Bus1=9014</v>
      </c>
      <c r="U2241" t="str">
        <f t="shared" si="248"/>
        <v>Bus2=9439</v>
      </c>
      <c r="V2241" t="str">
        <f t="shared" si="249"/>
        <v>phases=3</v>
      </c>
      <c r="W2241" t="str">
        <f t="shared" si="250"/>
        <v>Linecode=3p_11kV_50_ACSR_Al_o</v>
      </c>
      <c r="X2241" t="str">
        <f t="shared" si="251"/>
        <v>Length=178.112</v>
      </c>
      <c r="Y2241" t="s">
        <v>307</v>
      </c>
    </row>
    <row r="2242" spans="1:25" x14ac:dyDescent="0.25">
      <c r="A2242" t="s">
        <v>47</v>
      </c>
      <c r="B2242">
        <v>11</v>
      </c>
      <c r="C2242" t="s">
        <v>50</v>
      </c>
      <c r="D2242">
        <v>50</v>
      </c>
      <c r="E2242" t="s">
        <v>27</v>
      </c>
      <c r="F2242" t="s">
        <v>38</v>
      </c>
      <c r="G2242" t="s">
        <v>30</v>
      </c>
      <c r="H2242">
        <v>3</v>
      </c>
      <c r="I2242">
        <v>87.989500000000007</v>
      </c>
      <c r="J2242" t="s">
        <v>271</v>
      </c>
      <c r="K2242">
        <v>9439</v>
      </c>
      <c r="L2242">
        <v>9446</v>
      </c>
      <c r="M2242" t="str">
        <f t="shared" si="245"/>
        <v>Rabbit50OverACSR</v>
      </c>
      <c r="N2242" t="str">
        <f>+VLOOKUP(M2242,LineCode!$E:$F,2,0)</f>
        <v>3p_11kV_50_ACSR_Al_o</v>
      </c>
      <c r="R2242" t="s">
        <v>296</v>
      </c>
      <c r="S2242" t="str">
        <f t="shared" si="246"/>
        <v>Line.line_LUB_9439_9446</v>
      </c>
      <c r="T2242" t="str">
        <f t="shared" si="247"/>
        <v>Bus1=9439</v>
      </c>
      <c r="U2242" t="str">
        <f t="shared" si="248"/>
        <v>Bus2=9446</v>
      </c>
      <c r="V2242" t="str">
        <f t="shared" si="249"/>
        <v>phases=3</v>
      </c>
      <c r="W2242" t="str">
        <f t="shared" si="250"/>
        <v>Linecode=3p_11kV_50_ACSR_Al_o</v>
      </c>
      <c r="X2242" t="str">
        <f t="shared" si="251"/>
        <v>Length=87.9895</v>
      </c>
      <c r="Y2242" t="s">
        <v>307</v>
      </c>
    </row>
    <row r="2243" spans="1:25" x14ac:dyDescent="0.25">
      <c r="A2243" t="s">
        <v>47</v>
      </c>
      <c r="B2243">
        <v>11</v>
      </c>
      <c r="C2243" t="s">
        <v>50</v>
      </c>
      <c r="D2243">
        <v>50</v>
      </c>
      <c r="E2243" t="s">
        <v>27</v>
      </c>
      <c r="F2243" t="s">
        <v>38</v>
      </c>
      <c r="G2243" t="s">
        <v>30</v>
      </c>
      <c r="H2243">
        <v>3</v>
      </c>
      <c r="I2243">
        <v>117.825</v>
      </c>
      <c r="J2243" t="s">
        <v>271</v>
      </c>
      <c r="K2243">
        <v>9446</v>
      </c>
      <c r="L2243">
        <v>9440</v>
      </c>
      <c r="M2243" t="str">
        <f t="shared" si="245"/>
        <v>Rabbit50OverACSR</v>
      </c>
      <c r="N2243" t="str">
        <f>+VLOOKUP(M2243,LineCode!$E:$F,2,0)</f>
        <v>3p_11kV_50_ACSR_Al_o</v>
      </c>
      <c r="R2243" t="s">
        <v>296</v>
      </c>
      <c r="S2243" t="str">
        <f t="shared" si="246"/>
        <v>Line.line_LUB_9446_9440</v>
      </c>
      <c r="T2243" t="str">
        <f t="shared" si="247"/>
        <v>Bus1=9446</v>
      </c>
      <c r="U2243" t="str">
        <f t="shared" si="248"/>
        <v>Bus2=9440</v>
      </c>
      <c r="V2243" t="str">
        <f t="shared" si="249"/>
        <v>phases=3</v>
      </c>
      <c r="W2243" t="str">
        <f t="shared" si="250"/>
        <v>Linecode=3p_11kV_50_ACSR_Al_o</v>
      </c>
      <c r="X2243" t="str">
        <f t="shared" si="251"/>
        <v>Length=117.825</v>
      </c>
      <c r="Y2243" t="s">
        <v>307</v>
      </c>
    </row>
    <row r="2244" spans="1:25" x14ac:dyDescent="0.25">
      <c r="A2244" t="s">
        <v>47</v>
      </c>
      <c r="B2244">
        <v>11</v>
      </c>
      <c r="C2244" t="s">
        <v>50</v>
      </c>
      <c r="D2244">
        <v>50</v>
      </c>
      <c r="E2244" t="s">
        <v>27</v>
      </c>
      <c r="F2244" t="s">
        <v>38</v>
      </c>
      <c r="G2244" t="s">
        <v>30</v>
      </c>
      <c r="H2244">
        <v>3</v>
      </c>
      <c r="I2244">
        <v>46.983499999999999</v>
      </c>
      <c r="J2244" t="s">
        <v>271</v>
      </c>
      <c r="K2244">
        <v>9440</v>
      </c>
      <c r="L2244">
        <v>9441</v>
      </c>
      <c r="M2244" t="str">
        <f t="shared" si="245"/>
        <v>Rabbit50OverACSR</v>
      </c>
      <c r="N2244" t="str">
        <f>+VLOOKUP(M2244,LineCode!$E:$F,2,0)</f>
        <v>3p_11kV_50_ACSR_Al_o</v>
      </c>
      <c r="R2244" t="s">
        <v>296</v>
      </c>
      <c r="S2244" t="str">
        <f t="shared" si="246"/>
        <v>Line.line_LUB_9440_9441</v>
      </c>
      <c r="T2244" t="str">
        <f t="shared" si="247"/>
        <v>Bus1=9440</v>
      </c>
      <c r="U2244" t="str">
        <f t="shared" si="248"/>
        <v>Bus2=9441</v>
      </c>
      <c r="V2244" t="str">
        <f t="shared" si="249"/>
        <v>phases=3</v>
      </c>
      <c r="W2244" t="str">
        <f t="shared" si="250"/>
        <v>Linecode=3p_11kV_50_ACSR_Al_o</v>
      </c>
      <c r="X2244" t="str">
        <f t="shared" si="251"/>
        <v>Length=46.9835</v>
      </c>
      <c r="Y2244" t="s">
        <v>307</v>
      </c>
    </row>
    <row r="2245" spans="1:25" x14ac:dyDescent="0.25">
      <c r="A2245" t="s">
        <v>47</v>
      </c>
      <c r="B2245">
        <v>11</v>
      </c>
      <c r="C2245" t="s">
        <v>50</v>
      </c>
      <c r="D2245">
        <v>50</v>
      </c>
      <c r="E2245" t="s">
        <v>27</v>
      </c>
      <c r="F2245" t="s">
        <v>38</v>
      </c>
      <c r="G2245" t="s">
        <v>30</v>
      </c>
      <c r="H2245">
        <v>3</v>
      </c>
      <c r="I2245">
        <v>21.361899999999999</v>
      </c>
      <c r="J2245" t="s">
        <v>271</v>
      </c>
      <c r="K2245">
        <v>9441</v>
      </c>
      <c r="L2245">
        <v>9442</v>
      </c>
      <c r="M2245" t="str">
        <f t="shared" si="245"/>
        <v>Rabbit50OverACSR</v>
      </c>
      <c r="N2245" t="str">
        <f>+VLOOKUP(M2245,LineCode!$E:$F,2,0)</f>
        <v>3p_11kV_50_ACSR_Al_o</v>
      </c>
      <c r="R2245" t="s">
        <v>296</v>
      </c>
      <c r="S2245" t="str">
        <f t="shared" si="246"/>
        <v>Line.line_LUB_9441_9442</v>
      </c>
      <c r="T2245" t="str">
        <f t="shared" si="247"/>
        <v>Bus1=9441</v>
      </c>
      <c r="U2245" t="str">
        <f t="shared" si="248"/>
        <v>Bus2=9442</v>
      </c>
      <c r="V2245" t="str">
        <f t="shared" si="249"/>
        <v>phases=3</v>
      </c>
      <c r="W2245" t="str">
        <f t="shared" si="250"/>
        <v>Linecode=3p_11kV_50_ACSR_Al_o</v>
      </c>
      <c r="X2245" t="str">
        <f t="shared" si="251"/>
        <v>Length=21.3619</v>
      </c>
      <c r="Y2245" t="s">
        <v>307</v>
      </c>
    </row>
    <row r="2246" spans="1:25" x14ac:dyDescent="0.25">
      <c r="A2246" t="s">
        <v>47</v>
      </c>
      <c r="B2246">
        <v>11</v>
      </c>
      <c r="C2246" t="s">
        <v>50</v>
      </c>
      <c r="D2246">
        <v>50</v>
      </c>
      <c r="E2246" t="s">
        <v>27</v>
      </c>
      <c r="F2246" t="s">
        <v>38</v>
      </c>
      <c r="G2246" t="s">
        <v>30</v>
      </c>
      <c r="H2246">
        <v>3</v>
      </c>
      <c r="I2246">
        <v>31.629100000000001</v>
      </c>
      <c r="J2246" t="s">
        <v>271</v>
      </c>
      <c r="K2246">
        <v>9442</v>
      </c>
      <c r="L2246">
        <v>9443</v>
      </c>
      <c r="M2246" t="str">
        <f t="shared" si="245"/>
        <v>Rabbit50OverACSR</v>
      </c>
      <c r="N2246" t="str">
        <f>+VLOOKUP(M2246,LineCode!$E:$F,2,0)</f>
        <v>3p_11kV_50_ACSR_Al_o</v>
      </c>
      <c r="R2246" t="s">
        <v>296</v>
      </c>
      <c r="S2246" t="str">
        <f t="shared" si="246"/>
        <v>Line.line_LUB_9442_9443</v>
      </c>
      <c r="T2246" t="str">
        <f t="shared" si="247"/>
        <v>Bus1=9442</v>
      </c>
      <c r="U2246" t="str">
        <f t="shared" si="248"/>
        <v>Bus2=9443</v>
      </c>
      <c r="V2246" t="str">
        <f t="shared" si="249"/>
        <v>phases=3</v>
      </c>
      <c r="W2246" t="str">
        <f t="shared" si="250"/>
        <v>Linecode=3p_11kV_50_ACSR_Al_o</v>
      </c>
      <c r="X2246" t="str">
        <f t="shared" si="251"/>
        <v>Length=31.6291</v>
      </c>
      <c r="Y2246" t="s">
        <v>307</v>
      </c>
    </row>
    <row r="2247" spans="1:25" x14ac:dyDescent="0.25">
      <c r="A2247" t="s">
        <v>47</v>
      </c>
      <c r="B2247">
        <v>11</v>
      </c>
      <c r="C2247" t="s">
        <v>50</v>
      </c>
      <c r="D2247">
        <v>50</v>
      </c>
      <c r="E2247" t="s">
        <v>27</v>
      </c>
      <c r="F2247" t="s">
        <v>38</v>
      </c>
      <c r="G2247" t="s">
        <v>30</v>
      </c>
      <c r="H2247">
        <v>3</v>
      </c>
      <c r="I2247">
        <v>24.810500000000001</v>
      </c>
      <c r="J2247" t="s">
        <v>271</v>
      </c>
      <c r="K2247">
        <v>9443</v>
      </c>
      <c r="L2247">
        <v>9444</v>
      </c>
      <c r="M2247" t="str">
        <f t="shared" si="245"/>
        <v>Rabbit50OverACSR</v>
      </c>
      <c r="N2247" t="str">
        <f>+VLOOKUP(M2247,LineCode!$E:$F,2,0)</f>
        <v>3p_11kV_50_ACSR_Al_o</v>
      </c>
      <c r="R2247" t="s">
        <v>296</v>
      </c>
      <c r="S2247" t="str">
        <f t="shared" si="246"/>
        <v>Line.line_LUB_9443_9444</v>
      </c>
      <c r="T2247" t="str">
        <f t="shared" si="247"/>
        <v>Bus1=9443</v>
      </c>
      <c r="U2247" t="str">
        <f t="shared" si="248"/>
        <v>Bus2=9444</v>
      </c>
      <c r="V2247" t="str">
        <f t="shared" si="249"/>
        <v>phases=3</v>
      </c>
      <c r="W2247" t="str">
        <f t="shared" si="250"/>
        <v>Linecode=3p_11kV_50_ACSR_Al_o</v>
      </c>
      <c r="X2247" t="str">
        <f t="shared" si="251"/>
        <v>Length=24.8105</v>
      </c>
      <c r="Y2247" t="s">
        <v>307</v>
      </c>
    </row>
    <row r="2248" spans="1:25" x14ac:dyDescent="0.25">
      <c r="A2248" t="s">
        <v>47</v>
      </c>
      <c r="B2248">
        <v>11</v>
      </c>
      <c r="C2248" t="s">
        <v>50</v>
      </c>
      <c r="D2248">
        <v>50</v>
      </c>
      <c r="E2248" t="s">
        <v>27</v>
      </c>
      <c r="F2248" t="s">
        <v>38</v>
      </c>
      <c r="G2248" t="s">
        <v>30</v>
      </c>
      <c r="H2248">
        <v>3</v>
      </c>
      <c r="I2248">
        <v>10.1579</v>
      </c>
      <c r="J2248" t="s">
        <v>271</v>
      </c>
      <c r="K2248">
        <v>9444</v>
      </c>
      <c r="L2248">
        <v>9445</v>
      </c>
      <c r="M2248" t="str">
        <f t="shared" si="245"/>
        <v>Rabbit50OverACSR</v>
      </c>
      <c r="N2248" t="str">
        <f>+VLOOKUP(M2248,LineCode!$E:$F,2,0)</f>
        <v>3p_11kV_50_ACSR_Al_o</v>
      </c>
      <c r="R2248" t="s">
        <v>296</v>
      </c>
      <c r="S2248" t="str">
        <f t="shared" si="246"/>
        <v>Line.line_LUB_9444_9445</v>
      </c>
      <c r="T2248" t="str">
        <f t="shared" si="247"/>
        <v>Bus1=9444</v>
      </c>
      <c r="U2248" t="str">
        <f t="shared" si="248"/>
        <v>Bus2=9445</v>
      </c>
      <c r="V2248" t="str">
        <f t="shared" si="249"/>
        <v>phases=3</v>
      </c>
      <c r="W2248" t="str">
        <f t="shared" si="250"/>
        <v>Linecode=3p_11kV_50_ACSR_Al_o</v>
      </c>
      <c r="X2248" t="str">
        <f t="shared" si="251"/>
        <v>Length=10.1579</v>
      </c>
      <c r="Y2248" t="s">
        <v>307</v>
      </c>
    </row>
    <row r="2249" spans="1:25" x14ac:dyDescent="0.25">
      <c r="A2249" t="s">
        <v>47</v>
      </c>
      <c r="B2249">
        <v>11</v>
      </c>
      <c r="C2249" t="s">
        <v>50</v>
      </c>
      <c r="D2249">
        <v>50</v>
      </c>
      <c r="E2249" t="s">
        <v>27</v>
      </c>
      <c r="F2249" t="s">
        <v>38</v>
      </c>
      <c r="G2249" t="s">
        <v>30</v>
      </c>
      <c r="H2249">
        <v>3</v>
      </c>
      <c r="I2249">
        <v>160.17099999999999</v>
      </c>
      <c r="J2249" t="s">
        <v>271</v>
      </c>
      <c r="K2249">
        <v>9014</v>
      </c>
      <c r="L2249">
        <v>9015</v>
      </c>
      <c r="M2249" t="str">
        <f t="shared" si="245"/>
        <v>Rabbit50OverACSR</v>
      </c>
      <c r="N2249" t="str">
        <f>+VLOOKUP(M2249,LineCode!$E:$F,2,0)</f>
        <v>3p_11kV_50_ACSR_Al_o</v>
      </c>
      <c r="R2249" t="s">
        <v>296</v>
      </c>
      <c r="S2249" t="str">
        <f t="shared" si="246"/>
        <v>Line.line_LUB_9014_9015</v>
      </c>
      <c r="T2249" t="str">
        <f t="shared" si="247"/>
        <v>Bus1=9014</v>
      </c>
      <c r="U2249" t="str">
        <f t="shared" si="248"/>
        <v>Bus2=9015</v>
      </c>
      <c r="V2249" t="str">
        <f t="shared" si="249"/>
        <v>phases=3</v>
      </c>
      <c r="W2249" t="str">
        <f t="shared" si="250"/>
        <v>Linecode=3p_11kV_50_ACSR_Al_o</v>
      </c>
      <c r="X2249" t="str">
        <f t="shared" si="251"/>
        <v>Length=160.171</v>
      </c>
      <c r="Y2249" t="s">
        <v>307</v>
      </c>
    </row>
    <row r="2250" spans="1:25" x14ac:dyDescent="0.25">
      <c r="A2250" t="s">
        <v>47</v>
      </c>
      <c r="B2250">
        <v>11</v>
      </c>
      <c r="C2250" t="s">
        <v>50</v>
      </c>
      <c r="D2250">
        <v>50</v>
      </c>
      <c r="E2250" t="s">
        <v>27</v>
      </c>
      <c r="F2250" t="s">
        <v>38</v>
      </c>
      <c r="G2250" t="s">
        <v>30</v>
      </c>
      <c r="H2250">
        <v>3</v>
      </c>
      <c r="I2250">
        <v>20.210799999999999</v>
      </c>
      <c r="J2250" t="s">
        <v>271</v>
      </c>
      <c r="K2250">
        <v>9446</v>
      </c>
      <c r="L2250">
        <v>9447</v>
      </c>
      <c r="M2250" t="str">
        <f t="shared" si="245"/>
        <v>Rabbit50OverACSR</v>
      </c>
      <c r="N2250" t="str">
        <f>+VLOOKUP(M2250,LineCode!$E:$F,2,0)</f>
        <v>3p_11kV_50_ACSR_Al_o</v>
      </c>
      <c r="R2250" t="s">
        <v>296</v>
      </c>
      <c r="S2250" t="str">
        <f t="shared" si="246"/>
        <v>Line.line_LUB_9446_9447</v>
      </c>
      <c r="T2250" t="str">
        <f t="shared" si="247"/>
        <v>Bus1=9446</v>
      </c>
      <c r="U2250" t="str">
        <f t="shared" si="248"/>
        <v>Bus2=9447</v>
      </c>
      <c r="V2250" t="str">
        <f t="shared" si="249"/>
        <v>phases=3</v>
      </c>
      <c r="W2250" t="str">
        <f t="shared" si="250"/>
        <v>Linecode=3p_11kV_50_ACSR_Al_o</v>
      </c>
      <c r="X2250" t="str">
        <f t="shared" si="251"/>
        <v>Length=20.2108</v>
      </c>
      <c r="Y2250" t="s">
        <v>307</v>
      </c>
    </row>
    <row r="2251" spans="1:25" x14ac:dyDescent="0.25">
      <c r="A2251" t="s">
        <v>47</v>
      </c>
      <c r="B2251">
        <v>11</v>
      </c>
      <c r="C2251" t="s">
        <v>50</v>
      </c>
      <c r="D2251">
        <v>50</v>
      </c>
      <c r="E2251" t="s">
        <v>27</v>
      </c>
      <c r="F2251" t="s">
        <v>38</v>
      </c>
      <c r="G2251" t="s">
        <v>30</v>
      </c>
      <c r="H2251">
        <v>3</v>
      </c>
      <c r="I2251">
        <v>15.090299999999999</v>
      </c>
      <c r="J2251" t="s">
        <v>271</v>
      </c>
      <c r="K2251">
        <v>9447</v>
      </c>
      <c r="L2251">
        <v>9448</v>
      </c>
      <c r="M2251" t="str">
        <f t="shared" si="245"/>
        <v>Rabbit50OverACSR</v>
      </c>
      <c r="N2251" t="str">
        <f>+VLOOKUP(M2251,LineCode!$E:$F,2,0)</f>
        <v>3p_11kV_50_ACSR_Al_o</v>
      </c>
      <c r="R2251" t="s">
        <v>296</v>
      </c>
      <c r="S2251" t="str">
        <f t="shared" si="246"/>
        <v>Line.line_LUB_9447_9448</v>
      </c>
      <c r="T2251" t="str">
        <f t="shared" si="247"/>
        <v>Bus1=9447</v>
      </c>
      <c r="U2251" t="str">
        <f t="shared" si="248"/>
        <v>Bus2=9448</v>
      </c>
      <c r="V2251" t="str">
        <f t="shared" si="249"/>
        <v>phases=3</v>
      </c>
      <c r="W2251" t="str">
        <f t="shared" si="250"/>
        <v>Linecode=3p_11kV_50_ACSR_Al_o</v>
      </c>
      <c r="X2251" t="str">
        <f t="shared" si="251"/>
        <v>Length=15.0903</v>
      </c>
      <c r="Y2251" t="s">
        <v>307</v>
      </c>
    </row>
    <row r="2252" spans="1:25" x14ac:dyDescent="0.25">
      <c r="A2252" t="s">
        <v>47</v>
      </c>
      <c r="B2252">
        <v>11</v>
      </c>
      <c r="C2252" t="s">
        <v>50</v>
      </c>
      <c r="D2252">
        <v>50</v>
      </c>
      <c r="E2252" t="s">
        <v>27</v>
      </c>
      <c r="F2252" t="s">
        <v>38</v>
      </c>
      <c r="G2252" t="s">
        <v>30</v>
      </c>
      <c r="H2252">
        <v>3</v>
      </c>
      <c r="I2252">
        <v>14.8546</v>
      </c>
      <c r="J2252" t="s">
        <v>271</v>
      </c>
      <c r="K2252">
        <v>9448</v>
      </c>
      <c r="L2252">
        <v>9449</v>
      </c>
      <c r="M2252" t="str">
        <f t="shared" si="245"/>
        <v>Rabbit50OverACSR</v>
      </c>
      <c r="N2252" t="str">
        <f>+VLOOKUP(M2252,LineCode!$E:$F,2,0)</f>
        <v>3p_11kV_50_ACSR_Al_o</v>
      </c>
      <c r="R2252" t="s">
        <v>296</v>
      </c>
      <c r="S2252" t="str">
        <f t="shared" si="246"/>
        <v>Line.line_LUB_9448_9449</v>
      </c>
      <c r="T2252" t="str">
        <f t="shared" si="247"/>
        <v>Bus1=9448</v>
      </c>
      <c r="U2252" t="str">
        <f t="shared" si="248"/>
        <v>Bus2=9449</v>
      </c>
      <c r="V2252" t="str">
        <f t="shared" si="249"/>
        <v>phases=3</v>
      </c>
      <c r="W2252" t="str">
        <f t="shared" si="250"/>
        <v>Linecode=3p_11kV_50_ACSR_Al_o</v>
      </c>
      <c r="X2252" t="str">
        <f t="shared" si="251"/>
        <v>Length=14.8546</v>
      </c>
      <c r="Y2252" t="s">
        <v>307</v>
      </c>
    </row>
    <row r="2253" spans="1:25" x14ac:dyDescent="0.25">
      <c r="A2253" t="s">
        <v>47</v>
      </c>
      <c r="B2253">
        <v>11</v>
      </c>
      <c r="C2253" t="s">
        <v>50</v>
      </c>
      <c r="D2253">
        <v>50</v>
      </c>
      <c r="E2253" t="s">
        <v>27</v>
      </c>
      <c r="F2253" t="s">
        <v>38</v>
      </c>
      <c r="G2253" t="s">
        <v>30</v>
      </c>
      <c r="H2253">
        <v>3</v>
      </c>
      <c r="I2253">
        <v>29.756799999999998</v>
      </c>
      <c r="J2253" t="s">
        <v>271</v>
      </c>
      <c r="K2253">
        <v>9449</v>
      </c>
      <c r="L2253">
        <v>9450</v>
      </c>
      <c r="M2253" t="str">
        <f t="shared" si="245"/>
        <v>Rabbit50OverACSR</v>
      </c>
      <c r="N2253" t="str">
        <f>+VLOOKUP(M2253,LineCode!$E:$F,2,0)</f>
        <v>3p_11kV_50_ACSR_Al_o</v>
      </c>
      <c r="R2253" t="s">
        <v>296</v>
      </c>
      <c r="S2253" t="str">
        <f t="shared" si="246"/>
        <v>Line.line_LUB_9449_9450</v>
      </c>
      <c r="T2253" t="str">
        <f t="shared" si="247"/>
        <v>Bus1=9449</v>
      </c>
      <c r="U2253" t="str">
        <f t="shared" si="248"/>
        <v>Bus2=9450</v>
      </c>
      <c r="V2253" t="str">
        <f t="shared" si="249"/>
        <v>phases=3</v>
      </c>
      <c r="W2253" t="str">
        <f t="shared" si="250"/>
        <v>Linecode=3p_11kV_50_ACSR_Al_o</v>
      </c>
      <c r="X2253" t="str">
        <f t="shared" si="251"/>
        <v>Length=29.7568</v>
      </c>
      <c r="Y2253" t="s">
        <v>307</v>
      </c>
    </row>
    <row r="2254" spans="1:25" x14ac:dyDescent="0.25">
      <c r="A2254" t="s">
        <v>47</v>
      </c>
      <c r="B2254">
        <v>11</v>
      </c>
      <c r="C2254" t="s">
        <v>50</v>
      </c>
      <c r="D2254">
        <v>50</v>
      </c>
      <c r="E2254" t="s">
        <v>27</v>
      </c>
      <c r="F2254" t="s">
        <v>38</v>
      </c>
      <c r="G2254" t="s">
        <v>30</v>
      </c>
      <c r="H2254">
        <v>3</v>
      </c>
      <c r="I2254">
        <v>3.5066600000000001</v>
      </c>
      <c r="J2254" t="s">
        <v>271</v>
      </c>
      <c r="K2254">
        <v>9434</v>
      </c>
      <c r="L2254">
        <v>9509</v>
      </c>
      <c r="M2254" t="str">
        <f t="shared" si="245"/>
        <v>Rabbit50OverACSR</v>
      </c>
      <c r="N2254" t="str">
        <f>+VLOOKUP(M2254,LineCode!$E:$F,2,0)</f>
        <v>3p_11kV_50_ACSR_Al_o</v>
      </c>
      <c r="R2254" t="s">
        <v>296</v>
      </c>
      <c r="S2254" t="str">
        <f t="shared" si="246"/>
        <v>Line.line_LUB_9434_9509</v>
      </c>
      <c r="T2254" t="str">
        <f t="shared" si="247"/>
        <v>Bus1=9434</v>
      </c>
      <c r="U2254" t="str">
        <f t="shared" si="248"/>
        <v>Bus2=9509</v>
      </c>
      <c r="V2254" t="str">
        <f t="shared" si="249"/>
        <v>phases=3</v>
      </c>
      <c r="W2254" t="str">
        <f t="shared" si="250"/>
        <v>Linecode=3p_11kV_50_ACSR_Al_o</v>
      </c>
      <c r="X2254" t="str">
        <f t="shared" si="251"/>
        <v>Length=3.50666</v>
      </c>
      <c r="Y2254" t="s">
        <v>307</v>
      </c>
    </row>
    <row r="2255" spans="1:25" x14ac:dyDescent="0.25">
      <c r="A2255" t="s">
        <v>47</v>
      </c>
      <c r="B2255">
        <v>11</v>
      </c>
      <c r="C2255" t="s">
        <v>50</v>
      </c>
      <c r="D2255">
        <v>50</v>
      </c>
      <c r="E2255" t="s">
        <v>27</v>
      </c>
      <c r="F2255" t="s">
        <v>38</v>
      </c>
      <c r="G2255" t="s">
        <v>30</v>
      </c>
      <c r="H2255">
        <v>3</v>
      </c>
      <c r="I2255">
        <v>7.6634399999999996</v>
      </c>
      <c r="J2255" t="s">
        <v>271</v>
      </c>
      <c r="K2255">
        <v>9509</v>
      </c>
      <c r="L2255">
        <v>9016</v>
      </c>
      <c r="M2255" t="str">
        <f t="shared" si="245"/>
        <v>Rabbit50OverACSR</v>
      </c>
      <c r="N2255" t="str">
        <f>+VLOOKUP(M2255,LineCode!$E:$F,2,0)</f>
        <v>3p_11kV_50_ACSR_Al_o</v>
      </c>
      <c r="R2255" t="s">
        <v>296</v>
      </c>
      <c r="S2255" t="str">
        <f t="shared" si="246"/>
        <v>Line.line_LUB_9509_9016</v>
      </c>
      <c r="T2255" t="str">
        <f t="shared" si="247"/>
        <v>Bus1=9509</v>
      </c>
      <c r="U2255" t="str">
        <f t="shared" si="248"/>
        <v>Bus2=9016</v>
      </c>
      <c r="V2255" t="str">
        <f t="shared" si="249"/>
        <v>phases=3</v>
      </c>
      <c r="W2255" t="str">
        <f t="shared" si="250"/>
        <v>Linecode=3p_11kV_50_ACSR_Al_o</v>
      </c>
      <c r="X2255" t="str">
        <f t="shared" si="251"/>
        <v>Length=7.66344</v>
      </c>
      <c r="Y2255" t="s">
        <v>307</v>
      </c>
    </row>
    <row r="2256" spans="1:25" x14ac:dyDescent="0.25">
      <c r="A2256" t="s">
        <v>47</v>
      </c>
      <c r="B2256">
        <v>11</v>
      </c>
      <c r="C2256" t="s">
        <v>50</v>
      </c>
      <c r="D2256">
        <v>50</v>
      </c>
      <c r="E2256" t="s">
        <v>27</v>
      </c>
      <c r="F2256" t="s">
        <v>38</v>
      </c>
      <c r="G2256" t="s">
        <v>30</v>
      </c>
      <c r="H2256">
        <v>3</v>
      </c>
      <c r="I2256">
        <v>68.097700000000003</v>
      </c>
      <c r="J2256" t="s">
        <v>271</v>
      </c>
      <c r="K2256">
        <v>9452</v>
      </c>
      <c r="L2256">
        <v>9453</v>
      </c>
      <c r="M2256" t="str">
        <f t="shared" si="245"/>
        <v>Rabbit50OverACSR</v>
      </c>
      <c r="N2256" t="str">
        <f>+VLOOKUP(M2256,LineCode!$E:$F,2,0)</f>
        <v>3p_11kV_50_ACSR_Al_o</v>
      </c>
      <c r="R2256" t="s">
        <v>296</v>
      </c>
      <c r="S2256" t="str">
        <f t="shared" si="246"/>
        <v>Line.line_LUB_9452_9453</v>
      </c>
      <c r="T2256" t="str">
        <f t="shared" si="247"/>
        <v>Bus1=9452</v>
      </c>
      <c r="U2256" t="str">
        <f t="shared" si="248"/>
        <v>Bus2=9453</v>
      </c>
      <c r="V2256" t="str">
        <f t="shared" si="249"/>
        <v>phases=3</v>
      </c>
      <c r="W2256" t="str">
        <f t="shared" si="250"/>
        <v>Linecode=3p_11kV_50_ACSR_Al_o</v>
      </c>
      <c r="X2256" t="str">
        <f t="shared" si="251"/>
        <v>Length=68.0977</v>
      </c>
      <c r="Y2256" t="s">
        <v>307</v>
      </c>
    </row>
    <row r="2257" spans="1:25" x14ac:dyDescent="0.25">
      <c r="A2257" t="s">
        <v>47</v>
      </c>
      <c r="B2257">
        <v>11</v>
      </c>
      <c r="C2257" t="s">
        <v>50</v>
      </c>
      <c r="D2257">
        <v>50</v>
      </c>
      <c r="E2257" t="s">
        <v>27</v>
      </c>
      <c r="F2257" t="s">
        <v>38</v>
      </c>
      <c r="G2257" t="s">
        <v>30</v>
      </c>
      <c r="H2257">
        <v>3</v>
      </c>
      <c r="I2257">
        <v>47.69</v>
      </c>
      <c r="J2257" t="s">
        <v>271</v>
      </c>
      <c r="K2257">
        <v>9453</v>
      </c>
      <c r="L2257">
        <v>9454</v>
      </c>
      <c r="M2257" t="str">
        <f t="shared" si="245"/>
        <v>Rabbit50OverACSR</v>
      </c>
      <c r="N2257" t="str">
        <f>+VLOOKUP(M2257,LineCode!$E:$F,2,0)</f>
        <v>3p_11kV_50_ACSR_Al_o</v>
      </c>
      <c r="R2257" t="s">
        <v>296</v>
      </c>
      <c r="S2257" t="str">
        <f t="shared" si="246"/>
        <v>Line.line_LUB_9453_9454</v>
      </c>
      <c r="T2257" t="str">
        <f t="shared" si="247"/>
        <v>Bus1=9453</v>
      </c>
      <c r="U2257" t="str">
        <f t="shared" si="248"/>
        <v>Bus2=9454</v>
      </c>
      <c r="V2257" t="str">
        <f t="shared" si="249"/>
        <v>phases=3</v>
      </c>
      <c r="W2257" t="str">
        <f t="shared" si="250"/>
        <v>Linecode=3p_11kV_50_ACSR_Al_o</v>
      </c>
      <c r="X2257" t="str">
        <f t="shared" si="251"/>
        <v>Length=47.69</v>
      </c>
      <c r="Y2257" t="s">
        <v>307</v>
      </c>
    </row>
    <row r="2258" spans="1:25" x14ac:dyDescent="0.25">
      <c r="A2258" t="s">
        <v>47</v>
      </c>
      <c r="B2258">
        <v>11</v>
      </c>
      <c r="C2258" t="s">
        <v>50</v>
      </c>
      <c r="D2258">
        <v>50</v>
      </c>
      <c r="E2258" t="s">
        <v>27</v>
      </c>
      <c r="F2258" t="s">
        <v>38</v>
      </c>
      <c r="G2258" t="s">
        <v>30</v>
      </c>
      <c r="H2258">
        <v>3</v>
      </c>
      <c r="I2258">
        <v>25.514399999999998</v>
      </c>
      <c r="J2258" t="s">
        <v>271</v>
      </c>
      <c r="K2258">
        <v>9454</v>
      </c>
      <c r="L2258">
        <v>9455</v>
      </c>
      <c r="M2258" t="str">
        <f t="shared" si="245"/>
        <v>Rabbit50OverACSR</v>
      </c>
      <c r="N2258" t="str">
        <f>+VLOOKUP(M2258,LineCode!$E:$F,2,0)</f>
        <v>3p_11kV_50_ACSR_Al_o</v>
      </c>
      <c r="R2258" t="s">
        <v>296</v>
      </c>
      <c r="S2258" t="str">
        <f t="shared" si="246"/>
        <v>Line.line_LUB_9454_9455</v>
      </c>
      <c r="T2258" t="str">
        <f t="shared" si="247"/>
        <v>Bus1=9454</v>
      </c>
      <c r="U2258" t="str">
        <f t="shared" si="248"/>
        <v>Bus2=9455</v>
      </c>
      <c r="V2258" t="str">
        <f t="shared" si="249"/>
        <v>phases=3</v>
      </c>
      <c r="W2258" t="str">
        <f t="shared" si="250"/>
        <v>Linecode=3p_11kV_50_ACSR_Al_o</v>
      </c>
      <c r="X2258" t="str">
        <f t="shared" si="251"/>
        <v>Length=25.5144</v>
      </c>
      <c r="Y2258" t="s">
        <v>307</v>
      </c>
    </row>
    <row r="2259" spans="1:25" x14ac:dyDescent="0.25">
      <c r="A2259" t="s">
        <v>47</v>
      </c>
      <c r="B2259">
        <v>11</v>
      </c>
      <c r="C2259" t="s">
        <v>50</v>
      </c>
      <c r="D2259">
        <v>50</v>
      </c>
      <c r="E2259" t="s">
        <v>27</v>
      </c>
      <c r="F2259" t="s">
        <v>38</v>
      </c>
      <c r="G2259" t="s">
        <v>30</v>
      </c>
      <c r="H2259">
        <v>3</v>
      </c>
      <c r="I2259">
        <v>37.683300000000003</v>
      </c>
      <c r="J2259" t="s">
        <v>271</v>
      </c>
      <c r="K2259">
        <v>9455</v>
      </c>
      <c r="L2259">
        <v>9456</v>
      </c>
      <c r="M2259" t="str">
        <f t="shared" si="245"/>
        <v>Rabbit50OverACSR</v>
      </c>
      <c r="N2259" t="str">
        <f>+VLOOKUP(M2259,LineCode!$E:$F,2,0)</f>
        <v>3p_11kV_50_ACSR_Al_o</v>
      </c>
      <c r="R2259" t="s">
        <v>296</v>
      </c>
      <c r="S2259" t="str">
        <f t="shared" si="246"/>
        <v>Line.line_LUB_9455_9456</v>
      </c>
      <c r="T2259" t="str">
        <f t="shared" si="247"/>
        <v>Bus1=9455</v>
      </c>
      <c r="U2259" t="str">
        <f t="shared" si="248"/>
        <v>Bus2=9456</v>
      </c>
      <c r="V2259" t="str">
        <f t="shared" si="249"/>
        <v>phases=3</v>
      </c>
      <c r="W2259" t="str">
        <f t="shared" si="250"/>
        <v>Linecode=3p_11kV_50_ACSR_Al_o</v>
      </c>
      <c r="X2259" t="str">
        <f t="shared" si="251"/>
        <v>Length=37.6833</v>
      </c>
      <c r="Y2259" t="s">
        <v>307</v>
      </c>
    </row>
    <row r="2260" spans="1:25" x14ac:dyDescent="0.25">
      <c r="A2260" t="s">
        <v>47</v>
      </c>
      <c r="B2260">
        <v>11</v>
      </c>
      <c r="C2260" t="s">
        <v>50</v>
      </c>
      <c r="D2260">
        <v>50</v>
      </c>
      <c r="E2260" t="s">
        <v>27</v>
      </c>
      <c r="F2260" t="s">
        <v>38</v>
      </c>
      <c r="G2260" t="s">
        <v>30</v>
      </c>
      <c r="H2260">
        <v>3</v>
      </c>
      <c r="I2260">
        <v>62.136200000000002</v>
      </c>
      <c r="J2260" t="s">
        <v>271</v>
      </c>
      <c r="K2260">
        <v>9456</v>
      </c>
      <c r="L2260">
        <v>9457</v>
      </c>
      <c r="M2260" t="str">
        <f t="shared" si="245"/>
        <v>Rabbit50OverACSR</v>
      </c>
      <c r="N2260" t="str">
        <f>+VLOOKUP(M2260,LineCode!$E:$F,2,0)</f>
        <v>3p_11kV_50_ACSR_Al_o</v>
      </c>
      <c r="R2260" t="s">
        <v>296</v>
      </c>
      <c r="S2260" t="str">
        <f t="shared" si="246"/>
        <v>Line.line_LUB_9456_9457</v>
      </c>
      <c r="T2260" t="str">
        <f t="shared" si="247"/>
        <v>Bus1=9456</v>
      </c>
      <c r="U2260" t="str">
        <f t="shared" si="248"/>
        <v>Bus2=9457</v>
      </c>
      <c r="V2260" t="str">
        <f t="shared" si="249"/>
        <v>phases=3</v>
      </c>
      <c r="W2260" t="str">
        <f t="shared" si="250"/>
        <v>Linecode=3p_11kV_50_ACSR_Al_o</v>
      </c>
      <c r="X2260" t="str">
        <f t="shared" si="251"/>
        <v>Length=62.1362</v>
      </c>
      <c r="Y2260" t="s">
        <v>307</v>
      </c>
    </row>
    <row r="2261" spans="1:25" x14ac:dyDescent="0.25">
      <c r="A2261" t="s">
        <v>47</v>
      </c>
      <c r="B2261">
        <v>11</v>
      </c>
      <c r="C2261" t="s">
        <v>50</v>
      </c>
      <c r="D2261">
        <v>50</v>
      </c>
      <c r="E2261" t="s">
        <v>27</v>
      </c>
      <c r="F2261" t="s">
        <v>38</v>
      </c>
      <c r="G2261" t="s">
        <v>30</v>
      </c>
      <c r="H2261">
        <v>3</v>
      </c>
      <c r="I2261">
        <v>37.021700000000003</v>
      </c>
      <c r="J2261" t="s">
        <v>271</v>
      </c>
      <c r="K2261">
        <v>9457</v>
      </c>
      <c r="L2261">
        <v>9458</v>
      </c>
      <c r="M2261" t="str">
        <f t="shared" si="245"/>
        <v>Rabbit50OverACSR</v>
      </c>
      <c r="N2261" t="str">
        <f>+VLOOKUP(M2261,LineCode!$E:$F,2,0)</f>
        <v>3p_11kV_50_ACSR_Al_o</v>
      </c>
      <c r="R2261" t="s">
        <v>296</v>
      </c>
      <c r="S2261" t="str">
        <f t="shared" si="246"/>
        <v>Line.line_LUB_9457_9458</v>
      </c>
      <c r="T2261" t="str">
        <f t="shared" si="247"/>
        <v>Bus1=9457</v>
      </c>
      <c r="U2261" t="str">
        <f t="shared" si="248"/>
        <v>Bus2=9458</v>
      </c>
      <c r="V2261" t="str">
        <f t="shared" si="249"/>
        <v>phases=3</v>
      </c>
      <c r="W2261" t="str">
        <f t="shared" si="250"/>
        <v>Linecode=3p_11kV_50_ACSR_Al_o</v>
      </c>
      <c r="X2261" t="str">
        <f t="shared" si="251"/>
        <v>Length=37.0217</v>
      </c>
      <c r="Y2261" t="s">
        <v>307</v>
      </c>
    </row>
    <row r="2262" spans="1:25" x14ac:dyDescent="0.25">
      <c r="A2262" t="s">
        <v>47</v>
      </c>
      <c r="B2262">
        <v>11</v>
      </c>
      <c r="C2262" t="s">
        <v>50</v>
      </c>
      <c r="D2262">
        <v>50</v>
      </c>
      <c r="E2262" t="s">
        <v>27</v>
      </c>
      <c r="F2262" t="s">
        <v>38</v>
      </c>
      <c r="G2262" t="s">
        <v>30</v>
      </c>
      <c r="H2262">
        <v>3</v>
      </c>
      <c r="I2262">
        <v>65.286900000000003</v>
      </c>
      <c r="J2262" t="s">
        <v>271</v>
      </c>
      <c r="K2262">
        <v>9458</v>
      </c>
      <c r="L2262">
        <v>9459</v>
      </c>
      <c r="M2262" t="str">
        <f t="shared" si="245"/>
        <v>Rabbit50OverACSR</v>
      </c>
      <c r="N2262" t="str">
        <f>+VLOOKUP(M2262,LineCode!$E:$F,2,0)</f>
        <v>3p_11kV_50_ACSR_Al_o</v>
      </c>
      <c r="R2262" t="s">
        <v>296</v>
      </c>
      <c r="S2262" t="str">
        <f t="shared" si="246"/>
        <v>Line.line_LUB_9458_9459</v>
      </c>
      <c r="T2262" t="str">
        <f t="shared" si="247"/>
        <v>Bus1=9458</v>
      </c>
      <c r="U2262" t="str">
        <f t="shared" si="248"/>
        <v>Bus2=9459</v>
      </c>
      <c r="V2262" t="str">
        <f t="shared" si="249"/>
        <v>phases=3</v>
      </c>
      <c r="W2262" t="str">
        <f t="shared" si="250"/>
        <v>Linecode=3p_11kV_50_ACSR_Al_o</v>
      </c>
      <c r="X2262" t="str">
        <f t="shared" si="251"/>
        <v>Length=65.2869</v>
      </c>
      <c r="Y2262" t="s">
        <v>307</v>
      </c>
    </row>
    <row r="2263" spans="1:25" x14ac:dyDescent="0.25">
      <c r="A2263" t="s">
        <v>47</v>
      </c>
      <c r="B2263">
        <v>11</v>
      </c>
      <c r="C2263" t="s">
        <v>50</v>
      </c>
      <c r="D2263">
        <v>50</v>
      </c>
      <c r="E2263" t="s">
        <v>27</v>
      </c>
      <c r="F2263" t="s">
        <v>38</v>
      </c>
      <c r="G2263" t="s">
        <v>30</v>
      </c>
      <c r="H2263">
        <v>3</v>
      </c>
      <c r="I2263">
        <v>42.093600000000002</v>
      </c>
      <c r="J2263" t="s">
        <v>271</v>
      </c>
      <c r="K2263">
        <v>9459</v>
      </c>
      <c r="L2263">
        <v>9460</v>
      </c>
      <c r="M2263" t="str">
        <f t="shared" si="245"/>
        <v>Rabbit50OverACSR</v>
      </c>
      <c r="N2263" t="str">
        <f>+VLOOKUP(M2263,LineCode!$E:$F,2,0)</f>
        <v>3p_11kV_50_ACSR_Al_o</v>
      </c>
      <c r="R2263" t="s">
        <v>296</v>
      </c>
      <c r="S2263" t="str">
        <f t="shared" si="246"/>
        <v>Line.line_LUB_9459_9460</v>
      </c>
      <c r="T2263" t="str">
        <f t="shared" si="247"/>
        <v>Bus1=9459</v>
      </c>
      <c r="U2263" t="str">
        <f t="shared" si="248"/>
        <v>Bus2=9460</v>
      </c>
      <c r="V2263" t="str">
        <f t="shared" si="249"/>
        <v>phases=3</v>
      </c>
      <c r="W2263" t="str">
        <f t="shared" si="250"/>
        <v>Linecode=3p_11kV_50_ACSR_Al_o</v>
      </c>
      <c r="X2263" t="str">
        <f t="shared" si="251"/>
        <v>Length=42.0936</v>
      </c>
      <c r="Y2263" t="s">
        <v>307</v>
      </c>
    </row>
    <row r="2264" spans="1:25" x14ac:dyDescent="0.25">
      <c r="A2264" t="s">
        <v>47</v>
      </c>
      <c r="B2264">
        <v>11</v>
      </c>
      <c r="C2264" t="s">
        <v>50</v>
      </c>
      <c r="D2264">
        <v>50</v>
      </c>
      <c r="E2264" t="s">
        <v>27</v>
      </c>
      <c r="F2264" t="s">
        <v>38</v>
      </c>
      <c r="G2264" t="s">
        <v>30</v>
      </c>
      <c r="H2264">
        <v>3</v>
      </c>
      <c r="I2264">
        <v>73.913700000000006</v>
      </c>
      <c r="J2264" t="s">
        <v>271</v>
      </c>
      <c r="K2264">
        <v>9460</v>
      </c>
      <c r="L2264">
        <v>9461</v>
      </c>
      <c r="M2264" t="str">
        <f t="shared" si="245"/>
        <v>Rabbit50OverACSR</v>
      </c>
      <c r="N2264" t="str">
        <f>+VLOOKUP(M2264,LineCode!$E:$F,2,0)</f>
        <v>3p_11kV_50_ACSR_Al_o</v>
      </c>
      <c r="R2264" t="s">
        <v>296</v>
      </c>
      <c r="S2264" t="str">
        <f t="shared" si="246"/>
        <v>Line.line_LUB_9460_9461</v>
      </c>
      <c r="T2264" t="str">
        <f t="shared" si="247"/>
        <v>Bus1=9460</v>
      </c>
      <c r="U2264" t="str">
        <f t="shared" si="248"/>
        <v>Bus2=9461</v>
      </c>
      <c r="V2264" t="str">
        <f t="shared" si="249"/>
        <v>phases=3</v>
      </c>
      <c r="W2264" t="str">
        <f t="shared" si="250"/>
        <v>Linecode=3p_11kV_50_ACSR_Al_o</v>
      </c>
      <c r="X2264" t="str">
        <f t="shared" si="251"/>
        <v>Length=73.9137</v>
      </c>
      <c r="Y2264" t="s">
        <v>307</v>
      </c>
    </row>
    <row r="2265" spans="1:25" x14ac:dyDescent="0.25">
      <c r="A2265" t="s">
        <v>47</v>
      </c>
      <c r="B2265">
        <v>11</v>
      </c>
      <c r="C2265" t="s">
        <v>50</v>
      </c>
      <c r="D2265">
        <v>50</v>
      </c>
      <c r="E2265" t="s">
        <v>27</v>
      </c>
      <c r="F2265" t="s">
        <v>38</v>
      </c>
      <c r="G2265" t="s">
        <v>30</v>
      </c>
      <c r="H2265">
        <v>3</v>
      </c>
      <c r="I2265">
        <v>30.1708</v>
      </c>
      <c r="J2265" t="s">
        <v>271</v>
      </c>
      <c r="K2265">
        <v>9461</v>
      </c>
      <c r="L2265">
        <v>9462</v>
      </c>
      <c r="M2265" t="str">
        <f t="shared" si="245"/>
        <v>Rabbit50OverACSR</v>
      </c>
      <c r="N2265" t="str">
        <f>+VLOOKUP(M2265,LineCode!$E:$F,2,0)</f>
        <v>3p_11kV_50_ACSR_Al_o</v>
      </c>
      <c r="R2265" t="s">
        <v>296</v>
      </c>
      <c r="S2265" t="str">
        <f t="shared" si="246"/>
        <v>Line.line_LUB_9461_9462</v>
      </c>
      <c r="T2265" t="str">
        <f t="shared" si="247"/>
        <v>Bus1=9461</v>
      </c>
      <c r="U2265" t="str">
        <f t="shared" si="248"/>
        <v>Bus2=9462</v>
      </c>
      <c r="V2265" t="str">
        <f t="shared" si="249"/>
        <v>phases=3</v>
      </c>
      <c r="W2265" t="str">
        <f t="shared" si="250"/>
        <v>Linecode=3p_11kV_50_ACSR_Al_o</v>
      </c>
      <c r="X2265" t="str">
        <f t="shared" si="251"/>
        <v>Length=30.1708</v>
      </c>
      <c r="Y2265" t="s">
        <v>307</v>
      </c>
    </row>
    <row r="2266" spans="1:25" x14ac:dyDescent="0.25">
      <c r="A2266" t="s">
        <v>47</v>
      </c>
      <c r="B2266">
        <v>11</v>
      </c>
      <c r="C2266" t="s">
        <v>50</v>
      </c>
      <c r="D2266">
        <v>50</v>
      </c>
      <c r="E2266" t="s">
        <v>27</v>
      </c>
      <c r="F2266" t="s">
        <v>38</v>
      </c>
      <c r="G2266" t="s">
        <v>30</v>
      </c>
      <c r="H2266">
        <v>3</v>
      </c>
      <c r="I2266">
        <v>35.451900000000002</v>
      </c>
      <c r="J2266" t="s">
        <v>271</v>
      </c>
      <c r="K2266">
        <v>9462</v>
      </c>
      <c r="L2266">
        <v>9463</v>
      </c>
      <c r="M2266" t="str">
        <f t="shared" si="245"/>
        <v>Rabbit50OverACSR</v>
      </c>
      <c r="N2266" t="str">
        <f>+VLOOKUP(M2266,LineCode!$E:$F,2,0)</f>
        <v>3p_11kV_50_ACSR_Al_o</v>
      </c>
      <c r="R2266" t="s">
        <v>296</v>
      </c>
      <c r="S2266" t="str">
        <f t="shared" si="246"/>
        <v>Line.line_LUB_9462_9463</v>
      </c>
      <c r="T2266" t="str">
        <f t="shared" si="247"/>
        <v>Bus1=9462</v>
      </c>
      <c r="U2266" t="str">
        <f t="shared" si="248"/>
        <v>Bus2=9463</v>
      </c>
      <c r="V2266" t="str">
        <f t="shared" si="249"/>
        <v>phases=3</v>
      </c>
      <c r="W2266" t="str">
        <f t="shared" si="250"/>
        <v>Linecode=3p_11kV_50_ACSR_Al_o</v>
      </c>
      <c r="X2266" t="str">
        <f t="shared" si="251"/>
        <v>Length=35.4519</v>
      </c>
      <c r="Y2266" t="s">
        <v>307</v>
      </c>
    </row>
    <row r="2267" spans="1:25" x14ac:dyDescent="0.25">
      <c r="A2267" t="s">
        <v>47</v>
      </c>
      <c r="B2267">
        <v>11</v>
      </c>
      <c r="C2267" t="s">
        <v>50</v>
      </c>
      <c r="D2267">
        <v>50</v>
      </c>
      <c r="E2267" t="s">
        <v>27</v>
      </c>
      <c r="F2267" t="s">
        <v>38</v>
      </c>
      <c r="G2267" t="s">
        <v>30</v>
      </c>
      <c r="H2267">
        <v>3</v>
      </c>
      <c r="I2267">
        <v>52.767099999999999</v>
      </c>
      <c r="J2267" t="s">
        <v>271</v>
      </c>
      <c r="K2267">
        <v>9463</v>
      </c>
      <c r="L2267">
        <v>9464</v>
      </c>
      <c r="M2267" t="str">
        <f t="shared" si="245"/>
        <v>Rabbit50OverACSR</v>
      </c>
      <c r="N2267" t="str">
        <f>+VLOOKUP(M2267,LineCode!$E:$F,2,0)</f>
        <v>3p_11kV_50_ACSR_Al_o</v>
      </c>
      <c r="R2267" t="s">
        <v>296</v>
      </c>
      <c r="S2267" t="str">
        <f t="shared" si="246"/>
        <v>Line.line_LUB_9463_9464</v>
      </c>
      <c r="T2267" t="str">
        <f t="shared" si="247"/>
        <v>Bus1=9463</v>
      </c>
      <c r="U2267" t="str">
        <f t="shared" si="248"/>
        <v>Bus2=9464</v>
      </c>
      <c r="V2267" t="str">
        <f t="shared" si="249"/>
        <v>phases=3</v>
      </c>
      <c r="W2267" t="str">
        <f t="shared" si="250"/>
        <v>Linecode=3p_11kV_50_ACSR_Al_o</v>
      </c>
      <c r="X2267" t="str">
        <f t="shared" si="251"/>
        <v>Length=52.7671</v>
      </c>
      <c r="Y2267" t="s">
        <v>307</v>
      </c>
    </row>
    <row r="2268" spans="1:25" x14ac:dyDescent="0.25">
      <c r="A2268" t="s">
        <v>47</v>
      </c>
      <c r="B2268">
        <v>11</v>
      </c>
      <c r="C2268" t="s">
        <v>50</v>
      </c>
      <c r="D2268">
        <v>50</v>
      </c>
      <c r="E2268" t="s">
        <v>27</v>
      </c>
      <c r="F2268" t="s">
        <v>38</v>
      </c>
      <c r="G2268" t="s">
        <v>30</v>
      </c>
      <c r="H2268">
        <v>3</v>
      </c>
      <c r="I2268">
        <v>39.639899999999997</v>
      </c>
      <c r="J2268" t="s">
        <v>271</v>
      </c>
      <c r="K2268">
        <v>9464</v>
      </c>
      <c r="L2268">
        <v>9465</v>
      </c>
      <c r="M2268" t="str">
        <f t="shared" si="245"/>
        <v>Rabbit50OverACSR</v>
      </c>
      <c r="N2268" t="str">
        <f>+VLOOKUP(M2268,LineCode!$E:$F,2,0)</f>
        <v>3p_11kV_50_ACSR_Al_o</v>
      </c>
      <c r="R2268" t="s">
        <v>296</v>
      </c>
      <c r="S2268" t="str">
        <f t="shared" si="246"/>
        <v>Line.line_LUB_9464_9465</v>
      </c>
      <c r="T2268" t="str">
        <f t="shared" si="247"/>
        <v>Bus1=9464</v>
      </c>
      <c r="U2268" t="str">
        <f t="shared" si="248"/>
        <v>Bus2=9465</v>
      </c>
      <c r="V2268" t="str">
        <f t="shared" si="249"/>
        <v>phases=3</v>
      </c>
      <c r="W2268" t="str">
        <f t="shared" si="250"/>
        <v>Linecode=3p_11kV_50_ACSR_Al_o</v>
      </c>
      <c r="X2268" t="str">
        <f t="shared" si="251"/>
        <v>Length=39.6399</v>
      </c>
      <c r="Y2268" t="s">
        <v>307</v>
      </c>
    </row>
    <row r="2269" spans="1:25" x14ac:dyDescent="0.25">
      <c r="A2269" t="s">
        <v>47</v>
      </c>
      <c r="B2269">
        <v>11</v>
      </c>
      <c r="C2269" t="s">
        <v>50</v>
      </c>
      <c r="D2269">
        <v>50</v>
      </c>
      <c r="E2269" t="s">
        <v>27</v>
      </c>
      <c r="F2269" t="s">
        <v>38</v>
      </c>
      <c r="G2269" t="s">
        <v>30</v>
      </c>
      <c r="H2269">
        <v>3</v>
      </c>
      <c r="I2269">
        <v>122.077</v>
      </c>
      <c r="J2269" t="s">
        <v>271</v>
      </c>
      <c r="K2269">
        <v>9465</v>
      </c>
      <c r="L2269">
        <v>9466</v>
      </c>
      <c r="M2269" t="str">
        <f t="shared" si="245"/>
        <v>Rabbit50OverACSR</v>
      </c>
      <c r="N2269" t="str">
        <f>+VLOOKUP(M2269,LineCode!$E:$F,2,0)</f>
        <v>3p_11kV_50_ACSR_Al_o</v>
      </c>
      <c r="R2269" t="s">
        <v>296</v>
      </c>
      <c r="S2269" t="str">
        <f t="shared" si="246"/>
        <v>Line.line_LUB_9465_9466</v>
      </c>
      <c r="T2269" t="str">
        <f t="shared" si="247"/>
        <v>Bus1=9465</v>
      </c>
      <c r="U2269" t="str">
        <f t="shared" si="248"/>
        <v>Bus2=9466</v>
      </c>
      <c r="V2269" t="str">
        <f t="shared" si="249"/>
        <v>phases=3</v>
      </c>
      <c r="W2269" t="str">
        <f t="shared" si="250"/>
        <v>Linecode=3p_11kV_50_ACSR_Al_o</v>
      </c>
      <c r="X2269" t="str">
        <f t="shared" si="251"/>
        <v>Length=122.077</v>
      </c>
      <c r="Y2269" t="s">
        <v>307</v>
      </c>
    </row>
    <row r="2270" spans="1:25" x14ac:dyDescent="0.25">
      <c r="A2270" t="s">
        <v>47</v>
      </c>
      <c r="B2270">
        <v>11</v>
      </c>
      <c r="C2270" t="s">
        <v>50</v>
      </c>
      <c r="D2270">
        <v>50</v>
      </c>
      <c r="E2270" t="s">
        <v>27</v>
      </c>
      <c r="F2270" t="s">
        <v>38</v>
      </c>
      <c r="G2270" t="s">
        <v>30</v>
      </c>
      <c r="H2270">
        <v>3</v>
      </c>
      <c r="I2270">
        <v>94.204800000000006</v>
      </c>
      <c r="J2270" t="s">
        <v>271</v>
      </c>
      <c r="K2270">
        <v>9466</v>
      </c>
      <c r="L2270">
        <v>9467</v>
      </c>
      <c r="M2270" t="str">
        <f t="shared" si="245"/>
        <v>Rabbit50OverACSR</v>
      </c>
      <c r="N2270" t="str">
        <f>+VLOOKUP(M2270,LineCode!$E:$F,2,0)</f>
        <v>3p_11kV_50_ACSR_Al_o</v>
      </c>
      <c r="R2270" t="s">
        <v>296</v>
      </c>
      <c r="S2270" t="str">
        <f t="shared" si="246"/>
        <v>Line.line_LUB_9466_9467</v>
      </c>
      <c r="T2270" t="str">
        <f t="shared" si="247"/>
        <v>Bus1=9466</v>
      </c>
      <c r="U2270" t="str">
        <f t="shared" si="248"/>
        <v>Bus2=9467</v>
      </c>
      <c r="V2270" t="str">
        <f t="shared" si="249"/>
        <v>phases=3</v>
      </c>
      <c r="W2270" t="str">
        <f t="shared" si="250"/>
        <v>Linecode=3p_11kV_50_ACSR_Al_o</v>
      </c>
      <c r="X2270" t="str">
        <f t="shared" si="251"/>
        <v>Length=94.2048</v>
      </c>
      <c r="Y2270" t="s">
        <v>307</v>
      </c>
    </row>
    <row r="2271" spans="1:25" x14ac:dyDescent="0.25">
      <c r="A2271" t="s">
        <v>47</v>
      </c>
      <c r="B2271">
        <v>11</v>
      </c>
      <c r="C2271" t="s">
        <v>50</v>
      </c>
      <c r="D2271">
        <v>50</v>
      </c>
      <c r="E2271" t="s">
        <v>27</v>
      </c>
      <c r="F2271" t="s">
        <v>38</v>
      </c>
      <c r="G2271" t="s">
        <v>30</v>
      </c>
      <c r="H2271">
        <v>3</v>
      </c>
      <c r="I2271">
        <v>18.106999999999999</v>
      </c>
      <c r="J2271" t="s">
        <v>271</v>
      </c>
      <c r="K2271">
        <v>9467</v>
      </c>
      <c r="L2271">
        <v>9468</v>
      </c>
      <c r="M2271" t="str">
        <f t="shared" si="245"/>
        <v>Rabbit50OverACSR</v>
      </c>
      <c r="N2271" t="str">
        <f>+VLOOKUP(M2271,LineCode!$E:$F,2,0)</f>
        <v>3p_11kV_50_ACSR_Al_o</v>
      </c>
      <c r="R2271" t="s">
        <v>296</v>
      </c>
      <c r="S2271" t="str">
        <f t="shared" si="246"/>
        <v>Line.line_LUB_9467_9468</v>
      </c>
      <c r="T2271" t="str">
        <f t="shared" si="247"/>
        <v>Bus1=9467</v>
      </c>
      <c r="U2271" t="str">
        <f t="shared" si="248"/>
        <v>Bus2=9468</v>
      </c>
      <c r="V2271" t="str">
        <f t="shared" si="249"/>
        <v>phases=3</v>
      </c>
      <c r="W2271" t="str">
        <f t="shared" si="250"/>
        <v>Linecode=3p_11kV_50_ACSR_Al_o</v>
      </c>
      <c r="X2271" t="str">
        <f t="shared" si="251"/>
        <v>Length=18.107</v>
      </c>
      <c r="Y2271" t="s">
        <v>307</v>
      </c>
    </row>
    <row r="2272" spans="1:25" x14ac:dyDescent="0.25">
      <c r="A2272" t="s">
        <v>47</v>
      </c>
      <c r="B2272">
        <v>11</v>
      </c>
      <c r="C2272" t="s">
        <v>50</v>
      </c>
      <c r="D2272">
        <v>50</v>
      </c>
      <c r="E2272" t="s">
        <v>27</v>
      </c>
      <c r="F2272" t="s">
        <v>38</v>
      </c>
      <c r="G2272" t="s">
        <v>30</v>
      </c>
      <c r="H2272">
        <v>3</v>
      </c>
      <c r="I2272">
        <v>110.946</v>
      </c>
      <c r="J2272" t="s">
        <v>271</v>
      </c>
      <c r="K2272">
        <v>9468</v>
      </c>
      <c r="L2272">
        <v>9469</v>
      </c>
      <c r="M2272" t="str">
        <f t="shared" si="245"/>
        <v>Rabbit50OverACSR</v>
      </c>
      <c r="N2272" t="str">
        <f>+VLOOKUP(M2272,LineCode!$E:$F,2,0)</f>
        <v>3p_11kV_50_ACSR_Al_o</v>
      </c>
      <c r="R2272" t="s">
        <v>296</v>
      </c>
      <c r="S2272" t="str">
        <f t="shared" si="246"/>
        <v>Line.line_LUB_9468_9469</v>
      </c>
      <c r="T2272" t="str">
        <f t="shared" si="247"/>
        <v>Bus1=9468</v>
      </c>
      <c r="U2272" t="str">
        <f t="shared" si="248"/>
        <v>Bus2=9469</v>
      </c>
      <c r="V2272" t="str">
        <f t="shared" si="249"/>
        <v>phases=3</v>
      </c>
      <c r="W2272" t="str">
        <f t="shared" si="250"/>
        <v>Linecode=3p_11kV_50_ACSR_Al_o</v>
      </c>
      <c r="X2272" t="str">
        <f t="shared" si="251"/>
        <v>Length=110.946</v>
      </c>
      <c r="Y2272" t="s">
        <v>307</v>
      </c>
    </row>
    <row r="2273" spans="1:25" x14ac:dyDescent="0.25">
      <c r="A2273" t="s">
        <v>47</v>
      </c>
      <c r="B2273">
        <v>11</v>
      </c>
      <c r="C2273" t="s">
        <v>50</v>
      </c>
      <c r="D2273">
        <v>50</v>
      </c>
      <c r="E2273" t="s">
        <v>27</v>
      </c>
      <c r="F2273" t="s">
        <v>38</v>
      </c>
      <c r="G2273" t="s">
        <v>30</v>
      </c>
      <c r="H2273">
        <v>3</v>
      </c>
      <c r="I2273">
        <v>93.622299999999996</v>
      </c>
      <c r="J2273" t="s">
        <v>271</v>
      </c>
      <c r="K2273">
        <v>9469</v>
      </c>
      <c r="L2273">
        <v>9470</v>
      </c>
      <c r="M2273" t="str">
        <f t="shared" si="245"/>
        <v>Rabbit50OverACSR</v>
      </c>
      <c r="N2273" t="str">
        <f>+VLOOKUP(M2273,LineCode!$E:$F,2,0)</f>
        <v>3p_11kV_50_ACSR_Al_o</v>
      </c>
      <c r="R2273" t="s">
        <v>296</v>
      </c>
      <c r="S2273" t="str">
        <f t="shared" si="246"/>
        <v>Line.line_LUB_9469_9470</v>
      </c>
      <c r="T2273" t="str">
        <f t="shared" si="247"/>
        <v>Bus1=9469</v>
      </c>
      <c r="U2273" t="str">
        <f t="shared" si="248"/>
        <v>Bus2=9470</v>
      </c>
      <c r="V2273" t="str">
        <f t="shared" si="249"/>
        <v>phases=3</v>
      </c>
      <c r="W2273" t="str">
        <f t="shared" si="250"/>
        <v>Linecode=3p_11kV_50_ACSR_Al_o</v>
      </c>
      <c r="X2273" t="str">
        <f t="shared" si="251"/>
        <v>Length=93.6223</v>
      </c>
      <c r="Y2273" t="s">
        <v>307</v>
      </c>
    </row>
    <row r="2274" spans="1:25" x14ac:dyDescent="0.25">
      <c r="A2274" t="s">
        <v>47</v>
      </c>
      <c r="B2274">
        <v>11</v>
      </c>
      <c r="C2274" t="s">
        <v>50</v>
      </c>
      <c r="D2274">
        <v>50</v>
      </c>
      <c r="E2274" t="s">
        <v>27</v>
      </c>
      <c r="F2274" t="s">
        <v>38</v>
      </c>
      <c r="G2274" t="s">
        <v>30</v>
      </c>
      <c r="H2274">
        <v>3</v>
      </c>
      <c r="I2274">
        <v>33.894500000000001</v>
      </c>
      <c r="J2274" t="s">
        <v>271</v>
      </c>
      <c r="K2274">
        <v>9470</v>
      </c>
      <c r="L2274">
        <v>9471</v>
      </c>
      <c r="M2274" t="str">
        <f t="shared" si="245"/>
        <v>Rabbit50OverACSR</v>
      </c>
      <c r="N2274" t="str">
        <f>+VLOOKUP(M2274,LineCode!$E:$F,2,0)</f>
        <v>3p_11kV_50_ACSR_Al_o</v>
      </c>
      <c r="R2274" t="s">
        <v>296</v>
      </c>
      <c r="S2274" t="str">
        <f t="shared" si="246"/>
        <v>Line.line_LUB_9470_9471</v>
      </c>
      <c r="T2274" t="str">
        <f t="shared" si="247"/>
        <v>Bus1=9470</v>
      </c>
      <c r="U2274" t="str">
        <f t="shared" si="248"/>
        <v>Bus2=9471</v>
      </c>
      <c r="V2274" t="str">
        <f t="shared" si="249"/>
        <v>phases=3</v>
      </c>
      <c r="W2274" t="str">
        <f t="shared" si="250"/>
        <v>Linecode=3p_11kV_50_ACSR_Al_o</v>
      </c>
      <c r="X2274" t="str">
        <f t="shared" si="251"/>
        <v>Length=33.8945</v>
      </c>
      <c r="Y2274" t="s">
        <v>307</v>
      </c>
    </row>
    <row r="2275" spans="1:25" x14ac:dyDescent="0.25">
      <c r="A2275" t="s">
        <v>47</v>
      </c>
      <c r="B2275">
        <v>11</v>
      </c>
      <c r="C2275" t="s">
        <v>50</v>
      </c>
      <c r="D2275">
        <v>50</v>
      </c>
      <c r="E2275" t="s">
        <v>27</v>
      </c>
      <c r="F2275" t="s">
        <v>38</v>
      </c>
      <c r="G2275" t="s">
        <v>30</v>
      </c>
      <c r="H2275">
        <v>3</v>
      </c>
      <c r="I2275">
        <v>3.4220199999999998</v>
      </c>
      <c r="J2275" t="s">
        <v>271</v>
      </c>
      <c r="K2275">
        <v>9471</v>
      </c>
      <c r="L2275">
        <v>9472</v>
      </c>
      <c r="M2275" t="str">
        <f t="shared" si="245"/>
        <v>Rabbit50OverACSR</v>
      </c>
      <c r="N2275" t="str">
        <f>+VLOOKUP(M2275,LineCode!$E:$F,2,0)</f>
        <v>3p_11kV_50_ACSR_Al_o</v>
      </c>
      <c r="R2275" t="s">
        <v>296</v>
      </c>
      <c r="S2275" t="str">
        <f t="shared" si="246"/>
        <v>Line.line_LUB_9471_9472</v>
      </c>
      <c r="T2275" t="str">
        <f t="shared" si="247"/>
        <v>Bus1=9471</v>
      </c>
      <c r="U2275" t="str">
        <f t="shared" si="248"/>
        <v>Bus2=9472</v>
      </c>
      <c r="V2275" t="str">
        <f t="shared" si="249"/>
        <v>phases=3</v>
      </c>
      <c r="W2275" t="str">
        <f t="shared" si="250"/>
        <v>Linecode=3p_11kV_50_ACSR_Al_o</v>
      </c>
      <c r="X2275" t="str">
        <f t="shared" si="251"/>
        <v>Length=3.42202</v>
      </c>
      <c r="Y2275" t="s">
        <v>307</v>
      </c>
    </row>
    <row r="2276" spans="1:25" x14ac:dyDescent="0.25">
      <c r="A2276" t="s">
        <v>47</v>
      </c>
      <c r="B2276">
        <v>11</v>
      </c>
      <c r="C2276" t="s">
        <v>50</v>
      </c>
      <c r="D2276">
        <v>50</v>
      </c>
      <c r="E2276" t="s">
        <v>27</v>
      </c>
      <c r="F2276" t="s">
        <v>38</v>
      </c>
      <c r="G2276" t="s">
        <v>30</v>
      </c>
      <c r="H2276">
        <v>3</v>
      </c>
      <c r="I2276">
        <v>78.007800000000003</v>
      </c>
      <c r="J2276" t="s">
        <v>271</v>
      </c>
      <c r="K2276">
        <v>9472</v>
      </c>
      <c r="L2276">
        <v>9473</v>
      </c>
      <c r="M2276" t="str">
        <f t="shared" si="245"/>
        <v>Rabbit50OverACSR</v>
      </c>
      <c r="N2276" t="str">
        <f>+VLOOKUP(M2276,LineCode!$E:$F,2,0)</f>
        <v>3p_11kV_50_ACSR_Al_o</v>
      </c>
      <c r="R2276" t="s">
        <v>296</v>
      </c>
      <c r="S2276" t="str">
        <f t="shared" si="246"/>
        <v>Line.line_LUB_9472_9473</v>
      </c>
      <c r="T2276" t="str">
        <f t="shared" si="247"/>
        <v>Bus1=9472</v>
      </c>
      <c r="U2276" t="str">
        <f t="shared" si="248"/>
        <v>Bus2=9473</v>
      </c>
      <c r="V2276" t="str">
        <f t="shared" si="249"/>
        <v>phases=3</v>
      </c>
      <c r="W2276" t="str">
        <f t="shared" si="250"/>
        <v>Linecode=3p_11kV_50_ACSR_Al_o</v>
      </c>
      <c r="X2276" t="str">
        <f t="shared" si="251"/>
        <v>Length=78.0078</v>
      </c>
      <c r="Y2276" t="s">
        <v>307</v>
      </c>
    </row>
    <row r="2277" spans="1:25" x14ac:dyDescent="0.25">
      <c r="A2277" t="s">
        <v>47</v>
      </c>
      <c r="B2277">
        <v>11</v>
      </c>
      <c r="C2277" t="s">
        <v>50</v>
      </c>
      <c r="D2277">
        <v>50</v>
      </c>
      <c r="E2277" t="s">
        <v>27</v>
      </c>
      <c r="F2277" t="s">
        <v>38</v>
      </c>
      <c r="G2277" t="s">
        <v>30</v>
      </c>
      <c r="H2277">
        <v>3</v>
      </c>
      <c r="I2277">
        <v>20.690300000000001</v>
      </c>
      <c r="J2277" t="s">
        <v>271</v>
      </c>
      <c r="K2277">
        <v>9463</v>
      </c>
      <c r="L2277">
        <v>9017</v>
      </c>
      <c r="M2277" t="str">
        <f t="shared" si="245"/>
        <v>Rabbit50OverACSR</v>
      </c>
      <c r="N2277" t="str">
        <f>+VLOOKUP(M2277,LineCode!$E:$F,2,0)</f>
        <v>3p_11kV_50_ACSR_Al_o</v>
      </c>
      <c r="R2277" t="s">
        <v>296</v>
      </c>
      <c r="S2277" t="str">
        <f t="shared" si="246"/>
        <v>Line.line_LUB_9463_9017</v>
      </c>
      <c r="T2277" t="str">
        <f t="shared" si="247"/>
        <v>Bus1=9463</v>
      </c>
      <c r="U2277" t="str">
        <f t="shared" si="248"/>
        <v>Bus2=9017</v>
      </c>
      <c r="V2277" t="str">
        <f t="shared" si="249"/>
        <v>phases=3</v>
      </c>
      <c r="W2277" t="str">
        <f t="shared" si="250"/>
        <v>Linecode=3p_11kV_50_ACSR_Al_o</v>
      </c>
      <c r="X2277" t="str">
        <f t="shared" si="251"/>
        <v>Length=20.6903</v>
      </c>
      <c r="Y2277" t="s">
        <v>307</v>
      </c>
    </row>
    <row r="2278" spans="1:25" x14ac:dyDescent="0.25">
      <c r="A2278" t="s">
        <v>47</v>
      </c>
      <c r="B2278">
        <v>11</v>
      </c>
      <c r="C2278" t="s">
        <v>50</v>
      </c>
      <c r="D2278">
        <v>50</v>
      </c>
      <c r="E2278" t="s">
        <v>27</v>
      </c>
      <c r="F2278" t="s">
        <v>38</v>
      </c>
      <c r="G2278" t="s">
        <v>30</v>
      </c>
      <c r="H2278">
        <v>3</v>
      </c>
      <c r="I2278">
        <v>32.676900000000003</v>
      </c>
      <c r="J2278" t="s">
        <v>271</v>
      </c>
      <c r="K2278">
        <v>9474</v>
      </c>
      <c r="L2278">
        <v>9475</v>
      </c>
      <c r="M2278" t="str">
        <f t="shared" si="245"/>
        <v>Rabbit50OverACSR</v>
      </c>
      <c r="N2278" t="str">
        <f>+VLOOKUP(M2278,LineCode!$E:$F,2,0)</f>
        <v>3p_11kV_50_ACSR_Al_o</v>
      </c>
      <c r="R2278" t="s">
        <v>296</v>
      </c>
      <c r="S2278" t="str">
        <f t="shared" si="246"/>
        <v>Line.line_LUB_9474_9475</v>
      </c>
      <c r="T2278" t="str">
        <f t="shared" si="247"/>
        <v>Bus1=9474</v>
      </c>
      <c r="U2278" t="str">
        <f t="shared" si="248"/>
        <v>Bus2=9475</v>
      </c>
      <c r="V2278" t="str">
        <f t="shared" si="249"/>
        <v>phases=3</v>
      </c>
      <c r="W2278" t="str">
        <f t="shared" si="250"/>
        <v>Linecode=3p_11kV_50_ACSR_Al_o</v>
      </c>
      <c r="X2278" t="str">
        <f t="shared" si="251"/>
        <v>Length=32.6769</v>
      </c>
      <c r="Y2278" t="s">
        <v>307</v>
      </c>
    </row>
    <row r="2279" spans="1:25" x14ac:dyDescent="0.25">
      <c r="A2279" t="s">
        <v>47</v>
      </c>
      <c r="B2279">
        <v>11</v>
      </c>
      <c r="C2279" t="s">
        <v>50</v>
      </c>
      <c r="D2279">
        <v>50</v>
      </c>
      <c r="E2279" t="s">
        <v>27</v>
      </c>
      <c r="F2279" t="s">
        <v>38</v>
      </c>
      <c r="G2279" t="s">
        <v>30</v>
      </c>
      <c r="H2279">
        <v>3</v>
      </c>
      <c r="I2279">
        <v>25.7483</v>
      </c>
      <c r="J2279" t="s">
        <v>271</v>
      </c>
      <c r="K2279">
        <v>9475</v>
      </c>
      <c r="L2279">
        <v>9476</v>
      </c>
      <c r="M2279" t="str">
        <f t="shared" si="245"/>
        <v>Rabbit50OverACSR</v>
      </c>
      <c r="N2279" t="str">
        <f>+VLOOKUP(M2279,LineCode!$E:$F,2,0)</f>
        <v>3p_11kV_50_ACSR_Al_o</v>
      </c>
      <c r="R2279" t="s">
        <v>296</v>
      </c>
      <c r="S2279" t="str">
        <f t="shared" si="246"/>
        <v>Line.line_LUB_9475_9476</v>
      </c>
      <c r="T2279" t="str">
        <f t="shared" si="247"/>
        <v>Bus1=9475</v>
      </c>
      <c r="U2279" t="str">
        <f t="shared" si="248"/>
        <v>Bus2=9476</v>
      </c>
      <c r="V2279" t="str">
        <f t="shared" si="249"/>
        <v>phases=3</v>
      </c>
      <c r="W2279" t="str">
        <f t="shared" si="250"/>
        <v>Linecode=3p_11kV_50_ACSR_Al_o</v>
      </c>
      <c r="X2279" t="str">
        <f t="shared" si="251"/>
        <v>Length=25.7483</v>
      </c>
      <c r="Y2279" t="s">
        <v>307</v>
      </c>
    </row>
    <row r="2280" spans="1:25" x14ac:dyDescent="0.25">
      <c r="A2280" t="s">
        <v>47</v>
      </c>
      <c r="B2280">
        <v>11</v>
      </c>
      <c r="C2280" t="s">
        <v>50</v>
      </c>
      <c r="D2280">
        <v>50</v>
      </c>
      <c r="E2280" t="s">
        <v>27</v>
      </c>
      <c r="F2280" t="s">
        <v>38</v>
      </c>
      <c r="G2280" t="s">
        <v>30</v>
      </c>
      <c r="H2280">
        <v>3</v>
      </c>
      <c r="I2280">
        <v>22.834</v>
      </c>
      <c r="J2280" t="s">
        <v>271</v>
      </c>
      <c r="K2280">
        <v>9476</v>
      </c>
      <c r="L2280">
        <v>9477</v>
      </c>
      <c r="M2280" t="str">
        <f t="shared" si="245"/>
        <v>Rabbit50OverACSR</v>
      </c>
      <c r="N2280" t="str">
        <f>+VLOOKUP(M2280,LineCode!$E:$F,2,0)</f>
        <v>3p_11kV_50_ACSR_Al_o</v>
      </c>
      <c r="R2280" t="s">
        <v>296</v>
      </c>
      <c r="S2280" t="str">
        <f t="shared" si="246"/>
        <v>Line.line_LUB_9476_9477</v>
      </c>
      <c r="T2280" t="str">
        <f t="shared" si="247"/>
        <v>Bus1=9476</v>
      </c>
      <c r="U2280" t="str">
        <f t="shared" si="248"/>
        <v>Bus2=9477</v>
      </c>
      <c r="V2280" t="str">
        <f t="shared" si="249"/>
        <v>phases=3</v>
      </c>
      <c r="W2280" t="str">
        <f t="shared" si="250"/>
        <v>Linecode=3p_11kV_50_ACSR_Al_o</v>
      </c>
      <c r="X2280" t="str">
        <f t="shared" si="251"/>
        <v>Length=22.834</v>
      </c>
      <c r="Y2280" t="s">
        <v>307</v>
      </c>
    </row>
    <row r="2281" spans="1:25" x14ac:dyDescent="0.25">
      <c r="A2281" t="s">
        <v>47</v>
      </c>
      <c r="B2281">
        <v>11</v>
      </c>
      <c r="C2281" t="s">
        <v>50</v>
      </c>
      <c r="D2281">
        <v>50</v>
      </c>
      <c r="E2281" t="s">
        <v>27</v>
      </c>
      <c r="F2281" t="s">
        <v>38</v>
      </c>
      <c r="G2281" t="s">
        <v>30</v>
      </c>
      <c r="H2281">
        <v>3</v>
      </c>
      <c r="I2281">
        <v>9.1493000000000002</v>
      </c>
      <c r="J2281" t="s">
        <v>271</v>
      </c>
      <c r="K2281">
        <v>9047</v>
      </c>
      <c r="L2281">
        <v>9541</v>
      </c>
      <c r="M2281" t="str">
        <f t="shared" si="245"/>
        <v>Rabbit50OverACSR</v>
      </c>
      <c r="N2281" t="str">
        <f>+VLOOKUP(M2281,LineCode!$E:$F,2,0)</f>
        <v>3p_11kV_50_ACSR_Al_o</v>
      </c>
      <c r="R2281" t="s">
        <v>296</v>
      </c>
      <c r="S2281" t="str">
        <f t="shared" si="246"/>
        <v>Line.line_LUB_9047_9541</v>
      </c>
      <c r="T2281" t="str">
        <f t="shared" si="247"/>
        <v>Bus1=9047</v>
      </c>
      <c r="U2281" t="str">
        <f t="shared" si="248"/>
        <v>Bus2=9541</v>
      </c>
      <c r="V2281" t="str">
        <f t="shared" si="249"/>
        <v>phases=3</v>
      </c>
      <c r="W2281" t="str">
        <f t="shared" si="250"/>
        <v>Linecode=3p_11kV_50_ACSR_Al_o</v>
      </c>
      <c r="X2281" t="str">
        <f t="shared" si="251"/>
        <v>Length=9.1493</v>
      </c>
      <c r="Y2281" t="s">
        <v>307</v>
      </c>
    </row>
    <row r="2282" spans="1:25" x14ac:dyDescent="0.25">
      <c r="A2282" t="s">
        <v>47</v>
      </c>
      <c r="B2282">
        <v>11</v>
      </c>
      <c r="C2282" t="s">
        <v>50</v>
      </c>
      <c r="D2282">
        <v>50</v>
      </c>
      <c r="E2282" t="s">
        <v>27</v>
      </c>
      <c r="F2282" t="s">
        <v>38</v>
      </c>
      <c r="G2282" t="s">
        <v>30</v>
      </c>
      <c r="H2282">
        <v>3</v>
      </c>
      <c r="I2282">
        <v>4.6300299999999996</v>
      </c>
      <c r="J2282" t="s">
        <v>271</v>
      </c>
      <c r="K2282">
        <v>9541</v>
      </c>
      <c r="L2282">
        <v>9018</v>
      </c>
      <c r="M2282" t="str">
        <f t="shared" si="245"/>
        <v>Rabbit50OverACSR</v>
      </c>
      <c r="N2282" t="str">
        <f>+VLOOKUP(M2282,LineCode!$E:$F,2,0)</f>
        <v>3p_11kV_50_ACSR_Al_o</v>
      </c>
      <c r="R2282" t="s">
        <v>296</v>
      </c>
      <c r="S2282" t="str">
        <f t="shared" si="246"/>
        <v>Line.line_LUB_9541_9018</v>
      </c>
      <c r="T2282" t="str">
        <f t="shared" si="247"/>
        <v>Bus1=9541</v>
      </c>
      <c r="U2282" t="str">
        <f t="shared" si="248"/>
        <v>Bus2=9018</v>
      </c>
      <c r="V2282" t="str">
        <f t="shared" si="249"/>
        <v>phases=3</v>
      </c>
      <c r="W2282" t="str">
        <f t="shared" si="250"/>
        <v>Linecode=3p_11kV_50_ACSR_Al_o</v>
      </c>
      <c r="X2282" t="str">
        <f t="shared" si="251"/>
        <v>Length=4.63003</v>
      </c>
      <c r="Y2282" t="s">
        <v>307</v>
      </c>
    </row>
    <row r="2283" spans="1:25" x14ac:dyDescent="0.25">
      <c r="A2283" t="s">
        <v>47</v>
      </c>
      <c r="B2283">
        <v>11</v>
      </c>
      <c r="C2283" t="s">
        <v>50</v>
      </c>
      <c r="D2283">
        <v>50</v>
      </c>
      <c r="E2283" t="s">
        <v>27</v>
      </c>
      <c r="F2283" t="s">
        <v>38</v>
      </c>
      <c r="G2283" t="s">
        <v>30</v>
      </c>
      <c r="H2283">
        <v>3</v>
      </c>
      <c r="I2283">
        <v>13.1638</v>
      </c>
      <c r="J2283" t="s">
        <v>271</v>
      </c>
      <c r="K2283">
        <v>9080</v>
      </c>
      <c r="L2283">
        <v>9512</v>
      </c>
      <c r="M2283" t="str">
        <f t="shared" si="245"/>
        <v>Rabbit50OverACSR</v>
      </c>
      <c r="N2283" t="str">
        <f>+VLOOKUP(M2283,LineCode!$E:$F,2,0)</f>
        <v>3p_11kV_50_ACSR_Al_o</v>
      </c>
      <c r="R2283" t="s">
        <v>296</v>
      </c>
      <c r="S2283" t="str">
        <f t="shared" si="246"/>
        <v>Line.line_LUB_9080_9512</v>
      </c>
      <c r="T2283" t="str">
        <f t="shared" si="247"/>
        <v>Bus1=9080</v>
      </c>
      <c r="U2283" t="str">
        <f t="shared" si="248"/>
        <v>Bus2=9512</v>
      </c>
      <c r="V2283" t="str">
        <f t="shared" si="249"/>
        <v>phases=3</v>
      </c>
      <c r="W2283" t="str">
        <f t="shared" si="250"/>
        <v>Linecode=3p_11kV_50_ACSR_Al_o</v>
      </c>
      <c r="X2283" t="str">
        <f t="shared" si="251"/>
        <v>Length=13.1638</v>
      </c>
      <c r="Y2283" t="s">
        <v>307</v>
      </c>
    </row>
    <row r="2284" spans="1:25" x14ac:dyDescent="0.25">
      <c r="A2284" t="s">
        <v>47</v>
      </c>
      <c r="B2284">
        <v>11</v>
      </c>
      <c r="C2284" t="s">
        <v>50</v>
      </c>
      <c r="D2284">
        <v>50</v>
      </c>
      <c r="E2284" t="s">
        <v>27</v>
      </c>
      <c r="F2284" t="s">
        <v>38</v>
      </c>
      <c r="G2284" t="s">
        <v>30</v>
      </c>
      <c r="H2284">
        <v>3</v>
      </c>
      <c r="I2284">
        <v>0.60471699999999995</v>
      </c>
      <c r="J2284" t="s">
        <v>271</v>
      </c>
      <c r="K2284">
        <v>9512</v>
      </c>
      <c r="L2284">
        <v>9019</v>
      </c>
      <c r="M2284" t="str">
        <f t="shared" si="245"/>
        <v>Rabbit50OverACSR</v>
      </c>
      <c r="N2284" t="str">
        <f>+VLOOKUP(M2284,LineCode!$E:$F,2,0)</f>
        <v>3p_11kV_50_ACSR_Al_o</v>
      </c>
      <c r="R2284" t="s">
        <v>296</v>
      </c>
      <c r="S2284" t="str">
        <f t="shared" si="246"/>
        <v>Line.line_LUB_9512_9019</v>
      </c>
      <c r="T2284" t="str">
        <f t="shared" si="247"/>
        <v>Bus1=9512</v>
      </c>
      <c r="U2284" t="str">
        <f t="shared" si="248"/>
        <v>Bus2=9019</v>
      </c>
      <c r="V2284" t="str">
        <f t="shared" si="249"/>
        <v>phases=3</v>
      </c>
      <c r="W2284" t="str">
        <f t="shared" si="250"/>
        <v>Linecode=3p_11kV_50_ACSR_Al_o</v>
      </c>
      <c r="X2284" t="str">
        <f t="shared" si="251"/>
        <v>Length=0.604717</v>
      </c>
      <c r="Y2284" t="s">
        <v>307</v>
      </c>
    </row>
    <row r="2285" spans="1:25" x14ac:dyDescent="0.25">
      <c r="A2285" t="s">
        <v>47</v>
      </c>
      <c r="B2285">
        <v>11</v>
      </c>
      <c r="C2285" t="s">
        <v>50</v>
      </c>
      <c r="D2285">
        <v>50</v>
      </c>
      <c r="E2285" t="s">
        <v>27</v>
      </c>
      <c r="F2285" t="s">
        <v>38</v>
      </c>
      <c r="G2285" t="s">
        <v>30</v>
      </c>
      <c r="H2285">
        <v>3</v>
      </c>
      <c r="I2285">
        <v>31.514500000000002</v>
      </c>
      <c r="J2285" t="s">
        <v>271</v>
      </c>
      <c r="K2285">
        <v>9020</v>
      </c>
      <c r="L2285">
        <v>9021</v>
      </c>
      <c r="M2285" t="str">
        <f t="shared" si="245"/>
        <v>Rabbit50OverACSR</v>
      </c>
      <c r="N2285" t="str">
        <f>+VLOOKUP(M2285,LineCode!$E:$F,2,0)</f>
        <v>3p_11kV_50_ACSR_Al_o</v>
      </c>
      <c r="R2285" t="s">
        <v>296</v>
      </c>
      <c r="S2285" t="str">
        <f t="shared" si="246"/>
        <v>Line.line_LUB_9020_9021</v>
      </c>
      <c r="T2285" t="str">
        <f t="shared" si="247"/>
        <v>Bus1=9020</v>
      </c>
      <c r="U2285" t="str">
        <f t="shared" si="248"/>
        <v>Bus2=9021</v>
      </c>
      <c r="V2285" t="str">
        <f t="shared" si="249"/>
        <v>phases=3</v>
      </c>
      <c r="W2285" t="str">
        <f t="shared" si="250"/>
        <v>Linecode=3p_11kV_50_ACSR_Al_o</v>
      </c>
      <c r="X2285" t="str">
        <f t="shared" si="251"/>
        <v>Length=31.5145</v>
      </c>
      <c r="Y2285" t="s">
        <v>307</v>
      </c>
    </row>
    <row r="2286" spans="1:25" x14ac:dyDescent="0.25">
      <c r="A2286" t="s">
        <v>47</v>
      </c>
      <c r="B2286">
        <v>11</v>
      </c>
      <c r="C2286" t="s">
        <v>50</v>
      </c>
      <c r="D2286">
        <v>50</v>
      </c>
      <c r="E2286" t="s">
        <v>27</v>
      </c>
      <c r="F2286" t="s">
        <v>38</v>
      </c>
      <c r="G2286" t="s">
        <v>30</v>
      </c>
      <c r="H2286">
        <v>3</v>
      </c>
      <c r="I2286">
        <v>1.9955099999999999</v>
      </c>
      <c r="J2286" t="s">
        <v>271</v>
      </c>
      <c r="K2286">
        <v>9355</v>
      </c>
      <c r="L2286">
        <v>9504</v>
      </c>
      <c r="M2286" t="str">
        <f t="shared" si="245"/>
        <v>Rabbit50OverACSR</v>
      </c>
      <c r="N2286" t="str">
        <f>+VLOOKUP(M2286,LineCode!$E:$F,2,0)</f>
        <v>3p_11kV_50_ACSR_Al_o</v>
      </c>
      <c r="R2286" t="s">
        <v>296</v>
      </c>
      <c r="S2286" t="str">
        <f t="shared" si="246"/>
        <v>Line.line_LUB_9355_9504</v>
      </c>
      <c r="T2286" t="str">
        <f t="shared" si="247"/>
        <v>Bus1=9355</v>
      </c>
      <c r="U2286" t="str">
        <f t="shared" si="248"/>
        <v>Bus2=9504</v>
      </c>
      <c r="V2286" t="str">
        <f t="shared" si="249"/>
        <v>phases=3</v>
      </c>
      <c r="W2286" t="str">
        <f t="shared" si="250"/>
        <v>Linecode=3p_11kV_50_ACSR_Al_o</v>
      </c>
      <c r="X2286" t="str">
        <f t="shared" si="251"/>
        <v>Length=1.99551</v>
      </c>
      <c r="Y2286" t="s">
        <v>307</v>
      </c>
    </row>
    <row r="2287" spans="1:25" x14ac:dyDescent="0.25">
      <c r="A2287" t="s">
        <v>47</v>
      </c>
      <c r="B2287">
        <v>11</v>
      </c>
      <c r="C2287" t="s">
        <v>50</v>
      </c>
      <c r="D2287">
        <v>50</v>
      </c>
      <c r="E2287" t="s">
        <v>27</v>
      </c>
      <c r="F2287" t="s">
        <v>38</v>
      </c>
      <c r="G2287" t="s">
        <v>30</v>
      </c>
      <c r="H2287">
        <v>3</v>
      </c>
      <c r="I2287">
        <v>13.5199</v>
      </c>
      <c r="J2287" t="s">
        <v>271</v>
      </c>
      <c r="K2287">
        <v>9504</v>
      </c>
      <c r="L2287">
        <v>9022</v>
      </c>
      <c r="M2287" t="str">
        <f t="shared" si="245"/>
        <v>Rabbit50OverACSR</v>
      </c>
      <c r="N2287" t="str">
        <f>+VLOOKUP(M2287,LineCode!$E:$F,2,0)</f>
        <v>3p_11kV_50_ACSR_Al_o</v>
      </c>
      <c r="R2287" t="s">
        <v>296</v>
      </c>
      <c r="S2287" t="str">
        <f t="shared" si="246"/>
        <v>Line.line_LUB_9504_9022</v>
      </c>
      <c r="T2287" t="str">
        <f t="shared" si="247"/>
        <v>Bus1=9504</v>
      </c>
      <c r="U2287" t="str">
        <f t="shared" si="248"/>
        <v>Bus2=9022</v>
      </c>
      <c r="V2287" t="str">
        <f t="shared" si="249"/>
        <v>phases=3</v>
      </c>
      <c r="W2287" t="str">
        <f t="shared" si="250"/>
        <v>Linecode=3p_11kV_50_ACSR_Al_o</v>
      </c>
      <c r="X2287" t="str">
        <f t="shared" si="251"/>
        <v>Length=13.5199</v>
      </c>
      <c r="Y2287" t="s">
        <v>307</v>
      </c>
    </row>
    <row r="2288" spans="1:25" x14ac:dyDescent="0.25">
      <c r="A2288" t="s">
        <v>47</v>
      </c>
      <c r="B2288">
        <v>11</v>
      </c>
      <c r="C2288" t="s">
        <v>50</v>
      </c>
      <c r="D2288">
        <v>50</v>
      </c>
      <c r="E2288" t="s">
        <v>27</v>
      </c>
      <c r="F2288" t="s">
        <v>38</v>
      </c>
      <c r="G2288" t="s">
        <v>30</v>
      </c>
      <c r="H2288">
        <v>3</v>
      </c>
      <c r="I2288">
        <v>24.492000000000001</v>
      </c>
      <c r="J2288" t="s">
        <v>271</v>
      </c>
      <c r="K2288">
        <v>9023</v>
      </c>
      <c r="L2288">
        <v>9024</v>
      </c>
      <c r="M2288" t="str">
        <f t="shared" si="245"/>
        <v>Rabbit50OverACSR</v>
      </c>
      <c r="N2288" t="str">
        <f>+VLOOKUP(M2288,LineCode!$E:$F,2,0)</f>
        <v>3p_11kV_50_ACSR_Al_o</v>
      </c>
      <c r="R2288" t="s">
        <v>296</v>
      </c>
      <c r="S2288" t="str">
        <f t="shared" si="246"/>
        <v>Line.line_LUB_9023_9024</v>
      </c>
      <c r="T2288" t="str">
        <f t="shared" si="247"/>
        <v>Bus1=9023</v>
      </c>
      <c r="U2288" t="str">
        <f t="shared" si="248"/>
        <v>Bus2=9024</v>
      </c>
      <c r="V2288" t="str">
        <f t="shared" si="249"/>
        <v>phases=3</v>
      </c>
      <c r="W2288" t="str">
        <f t="shared" si="250"/>
        <v>Linecode=3p_11kV_50_ACSR_Al_o</v>
      </c>
      <c r="X2288" t="str">
        <f t="shared" si="251"/>
        <v>Length=24.492</v>
      </c>
      <c r="Y2288" t="s">
        <v>307</v>
      </c>
    </row>
    <row r="2289" spans="1:25" x14ac:dyDescent="0.25">
      <c r="A2289" t="s">
        <v>47</v>
      </c>
      <c r="B2289">
        <v>11</v>
      </c>
      <c r="C2289" t="s">
        <v>50</v>
      </c>
      <c r="D2289">
        <v>50</v>
      </c>
      <c r="E2289" t="s">
        <v>27</v>
      </c>
      <c r="F2289" t="s">
        <v>38</v>
      </c>
      <c r="G2289" t="s">
        <v>30</v>
      </c>
      <c r="H2289">
        <v>3</v>
      </c>
      <c r="I2289">
        <v>0.13310900000000001</v>
      </c>
      <c r="J2289" t="s">
        <v>271</v>
      </c>
      <c r="K2289">
        <v>9495</v>
      </c>
      <c r="L2289">
        <v>9478</v>
      </c>
      <c r="M2289" t="str">
        <f t="shared" ref="M2289:M2352" si="252">C2289&amp;D2289&amp;F2289&amp;G2289</f>
        <v>Rabbit50OverACSR</v>
      </c>
      <c r="N2289" t="str">
        <f>+VLOOKUP(M2289,LineCode!$E:$F,2,0)</f>
        <v>3p_11kV_50_ACSR_Al_o</v>
      </c>
      <c r="R2289" t="s">
        <v>296</v>
      </c>
      <c r="S2289" t="str">
        <f t="shared" ref="S2289:S2352" si="253">"Line.line_"&amp;J2289&amp;"_"&amp;K2289&amp;"_"&amp;L2289</f>
        <v>Line.line_LUB_9495_9478</v>
      </c>
      <c r="T2289" t="str">
        <f t="shared" ref="T2289:T2352" si="254">"Bus1="&amp;K2289</f>
        <v>Bus1=9495</v>
      </c>
      <c r="U2289" t="str">
        <f t="shared" ref="U2289:U2352" si="255">"Bus2="&amp;L2289</f>
        <v>Bus2=9478</v>
      </c>
      <c r="V2289" t="str">
        <f t="shared" ref="V2289:V2352" si="256">"phases="&amp;H2289</f>
        <v>phases=3</v>
      </c>
      <c r="W2289" t="str">
        <f t="shared" ref="W2289:W2352" si="257">"Linecode="&amp;N2289</f>
        <v>Linecode=3p_11kV_50_ACSR_Al_o</v>
      </c>
      <c r="X2289" t="str">
        <f t="shared" ref="X2289:X2352" si="258">"Length="&amp;I2289</f>
        <v>Length=0.133109</v>
      </c>
      <c r="Y2289" t="s">
        <v>307</v>
      </c>
    </row>
    <row r="2290" spans="1:25" x14ac:dyDescent="0.25">
      <c r="A2290" t="s">
        <v>47</v>
      </c>
      <c r="B2290">
        <v>11</v>
      </c>
      <c r="C2290" t="s">
        <v>50</v>
      </c>
      <c r="D2290">
        <v>50</v>
      </c>
      <c r="E2290" t="s">
        <v>27</v>
      </c>
      <c r="F2290" t="s">
        <v>38</v>
      </c>
      <c r="G2290" t="s">
        <v>30</v>
      </c>
      <c r="H2290">
        <v>3</v>
      </c>
      <c r="I2290">
        <v>41.645600000000002</v>
      </c>
      <c r="J2290" t="s">
        <v>271</v>
      </c>
      <c r="K2290">
        <v>9478</v>
      </c>
      <c r="L2290">
        <v>9479</v>
      </c>
      <c r="M2290" t="str">
        <f t="shared" si="252"/>
        <v>Rabbit50OverACSR</v>
      </c>
      <c r="N2290" t="str">
        <f>+VLOOKUP(M2290,LineCode!$E:$F,2,0)</f>
        <v>3p_11kV_50_ACSR_Al_o</v>
      </c>
      <c r="R2290" t="s">
        <v>296</v>
      </c>
      <c r="S2290" t="str">
        <f t="shared" si="253"/>
        <v>Line.line_LUB_9478_9479</v>
      </c>
      <c r="T2290" t="str">
        <f t="shared" si="254"/>
        <v>Bus1=9478</v>
      </c>
      <c r="U2290" t="str">
        <f t="shared" si="255"/>
        <v>Bus2=9479</v>
      </c>
      <c r="V2290" t="str">
        <f t="shared" si="256"/>
        <v>phases=3</v>
      </c>
      <c r="W2290" t="str">
        <f t="shared" si="257"/>
        <v>Linecode=3p_11kV_50_ACSR_Al_o</v>
      </c>
      <c r="X2290" t="str">
        <f t="shared" si="258"/>
        <v>Length=41.6456</v>
      </c>
      <c r="Y2290" t="s">
        <v>307</v>
      </c>
    </row>
    <row r="2291" spans="1:25" x14ac:dyDescent="0.25">
      <c r="A2291" t="s">
        <v>47</v>
      </c>
      <c r="B2291">
        <v>11</v>
      </c>
      <c r="C2291" t="s">
        <v>50</v>
      </c>
      <c r="D2291">
        <v>50</v>
      </c>
      <c r="E2291" t="s">
        <v>27</v>
      </c>
      <c r="F2291" t="s">
        <v>38</v>
      </c>
      <c r="G2291" t="s">
        <v>30</v>
      </c>
      <c r="H2291">
        <v>3</v>
      </c>
      <c r="I2291">
        <v>42.7913</v>
      </c>
      <c r="J2291" t="s">
        <v>271</v>
      </c>
      <c r="K2291">
        <v>9479</v>
      </c>
      <c r="L2291">
        <v>9480</v>
      </c>
      <c r="M2291" t="str">
        <f t="shared" si="252"/>
        <v>Rabbit50OverACSR</v>
      </c>
      <c r="N2291" t="str">
        <f>+VLOOKUP(M2291,LineCode!$E:$F,2,0)</f>
        <v>3p_11kV_50_ACSR_Al_o</v>
      </c>
      <c r="R2291" t="s">
        <v>296</v>
      </c>
      <c r="S2291" t="str">
        <f t="shared" si="253"/>
        <v>Line.line_LUB_9479_9480</v>
      </c>
      <c r="T2291" t="str">
        <f t="shared" si="254"/>
        <v>Bus1=9479</v>
      </c>
      <c r="U2291" t="str">
        <f t="shared" si="255"/>
        <v>Bus2=9480</v>
      </c>
      <c r="V2291" t="str">
        <f t="shared" si="256"/>
        <v>phases=3</v>
      </c>
      <c r="W2291" t="str">
        <f t="shared" si="257"/>
        <v>Linecode=3p_11kV_50_ACSR_Al_o</v>
      </c>
      <c r="X2291" t="str">
        <f t="shared" si="258"/>
        <v>Length=42.7913</v>
      </c>
      <c r="Y2291" t="s">
        <v>307</v>
      </c>
    </row>
    <row r="2292" spans="1:25" x14ac:dyDescent="0.25">
      <c r="A2292" t="s">
        <v>47</v>
      </c>
      <c r="B2292">
        <v>11</v>
      </c>
      <c r="C2292" t="s">
        <v>50</v>
      </c>
      <c r="D2292">
        <v>50</v>
      </c>
      <c r="E2292" t="s">
        <v>27</v>
      </c>
      <c r="F2292" t="s">
        <v>38</v>
      </c>
      <c r="G2292" t="s">
        <v>30</v>
      </c>
      <c r="H2292">
        <v>3</v>
      </c>
      <c r="I2292">
        <v>68.801199999999994</v>
      </c>
      <c r="J2292" t="s">
        <v>271</v>
      </c>
      <c r="K2292">
        <v>9480</v>
      </c>
      <c r="L2292">
        <v>9481</v>
      </c>
      <c r="M2292" t="str">
        <f t="shared" si="252"/>
        <v>Rabbit50OverACSR</v>
      </c>
      <c r="N2292" t="str">
        <f>+VLOOKUP(M2292,LineCode!$E:$F,2,0)</f>
        <v>3p_11kV_50_ACSR_Al_o</v>
      </c>
      <c r="R2292" t="s">
        <v>296</v>
      </c>
      <c r="S2292" t="str">
        <f t="shared" si="253"/>
        <v>Line.line_LUB_9480_9481</v>
      </c>
      <c r="T2292" t="str">
        <f t="shared" si="254"/>
        <v>Bus1=9480</v>
      </c>
      <c r="U2292" t="str">
        <f t="shared" si="255"/>
        <v>Bus2=9481</v>
      </c>
      <c r="V2292" t="str">
        <f t="shared" si="256"/>
        <v>phases=3</v>
      </c>
      <c r="W2292" t="str">
        <f t="shared" si="257"/>
        <v>Linecode=3p_11kV_50_ACSR_Al_o</v>
      </c>
      <c r="X2292" t="str">
        <f t="shared" si="258"/>
        <v>Length=68.8012</v>
      </c>
      <c r="Y2292" t="s">
        <v>307</v>
      </c>
    </row>
    <row r="2293" spans="1:25" x14ac:dyDescent="0.25">
      <c r="A2293" t="s">
        <v>47</v>
      </c>
      <c r="B2293">
        <v>11</v>
      </c>
      <c r="C2293" t="s">
        <v>50</v>
      </c>
      <c r="D2293">
        <v>50</v>
      </c>
      <c r="E2293" t="s">
        <v>27</v>
      </c>
      <c r="F2293" t="s">
        <v>38</v>
      </c>
      <c r="G2293" t="s">
        <v>30</v>
      </c>
      <c r="H2293">
        <v>3</v>
      </c>
      <c r="I2293">
        <v>40.664200000000001</v>
      </c>
      <c r="J2293" t="s">
        <v>271</v>
      </c>
      <c r="K2293">
        <v>9481</v>
      </c>
      <c r="L2293">
        <v>9482</v>
      </c>
      <c r="M2293" t="str">
        <f t="shared" si="252"/>
        <v>Rabbit50OverACSR</v>
      </c>
      <c r="N2293" t="str">
        <f>+VLOOKUP(M2293,LineCode!$E:$F,2,0)</f>
        <v>3p_11kV_50_ACSR_Al_o</v>
      </c>
      <c r="R2293" t="s">
        <v>296</v>
      </c>
      <c r="S2293" t="str">
        <f t="shared" si="253"/>
        <v>Line.line_LUB_9481_9482</v>
      </c>
      <c r="T2293" t="str">
        <f t="shared" si="254"/>
        <v>Bus1=9481</v>
      </c>
      <c r="U2293" t="str">
        <f t="shared" si="255"/>
        <v>Bus2=9482</v>
      </c>
      <c r="V2293" t="str">
        <f t="shared" si="256"/>
        <v>phases=3</v>
      </c>
      <c r="W2293" t="str">
        <f t="shared" si="257"/>
        <v>Linecode=3p_11kV_50_ACSR_Al_o</v>
      </c>
      <c r="X2293" t="str">
        <f t="shared" si="258"/>
        <v>Length=40.6642</v>
      </c>
      <c r="Y2293" t="s">
        <v>307</v>
      </c>
    </row>
    <row r="2294" spans="1:25" x14ac:dyDescent="0.25">
      <c r="A2294" t="s">
        <v>47</v>
      </c>
      <c r="B2294">
        <v>11</v>
      </c>
      <c r="C2294" t="s">
        <v>42</v>
      </c>
      <c r="D2294">
        <v>150</v>
      </c>
      <c r="E2294" t="s">
        <v>27</v>
      </c>
      <c r="F2294" t="s">
        <v>38</v>
      </c>
      <c r="G2294" t="s">
        <v>49</v>
      </c>
      <c r="H2294">
        <v>3</v>
      </c>
      <c r="I2294">
        <v>47.870399999999997</v>
      </c>
      <c r="J2294" t="s">
        <v>271</v>
      </c>
      <c r="K2294">
        <v>9482</v>
      </c>
      <c r="L2294">
        <v>9483</v>
      </c>
      <c r="M2294" t="str">
        <f t="shared" si="252"/>
        <v>XLPE150OverCovered</v>
      </c>
      <c r="N2294" t="str">
        <f>+VLOOKUP(M2294,LineCode!$E:$F,2,0)</f>
        <v>3p_11kV_150_XLPE_Al_o</v>
      </c>
      <c r="R2294" t="s">
        <v>296</v>
      </c>
      <c r="S2294" t="str">
        <f t="shared" si="253"/>
        <v>Line.line_LUB_9482_9483</v>
      </c>
      <c r="T2294" t="str">
        <f t="shared" si="254"/>
        <v>Bus1=9482</v>
      </c>
      <c r="U2294" t="str">
        <f t="shared" si="255"/>
        <v>Bus2=9483</v>
      </c>
      <c r="V2294" t="str">
        <f t="shared" si="256"/>
        <v>phases=3</v>
      </c>
      <c r="W2294" t="str">
        <f t="shared" si="257"/>
        <v>Linecode=3p_11kV_150_XLPE_Al_o</v>
      </c>
      <c r="X2294" t="str">
        <f t="shared" si="258"/>
        <v>Length=47.8704</v>
      </c>
      <c r="Y2294" t="s">
        <v>307</v>
      </c>
    </row>
    <row r="2295" spans="1:25" x14ac:dyDescent="0.25">
      <c r="A2295" t="s">
        <v>47</v>
      </c>
      <c r="B2295">
        <v>11</v>
      </c>
      <c r="C2295" t="s">
        <v>42</v>
      </c>
      <c r="D2295">
        <v>150</v>
      </c>
      <c r="E2295" t="s">
        <v>27</v>
      </c>
      <c r="F2295" t="s">
        <v>38</v>
      </c>
      <c r="G2295" t="s">
        <v>49</v>
      </c>
      <c r="H2295">
        <v>3</v>
      </c>
      <c r="I2295">
        <v>13.9467</v>
      </c>
      <c r="J2295" t="s">
        <v>271</v>
      </c>
      <c r="K2295">
        <v>9483</v>
      </c>
      <c r="L2295">
        <v>9484</v>
      </c>
      <c r="M2295" t="str">
        <f t="shared" si="252"/>
        <v>XLPE150OverCovered</v>
      </c>
      <c r="N2295" t="str">
        <f>+VLOOKUP(M2295,LineCode!$E:$F,2,0)</f>
        <v>3p_11kV_150_XLPE_Al_o</v>
      </c>
      <c r="R2295" t="s">
        <v>296</v>
      </c>
      <c r="S2295" t="str">
        <f t="shared" si="253"/>
        <v>Line.line_LUB_9483_9484</v>
      </c>
      <c r="T2295" t="str">
        <f t="shared" si="254"/>
        <v>Bus1=9483</v>
      </c>
      <c r="U2295" t="str">
        <f t="shared" si="255"/>
        <v>Bus2=9484</v>
      </c>
      <c r="V2295" t="str">
        <f t="shared" si="256"/>
        <v>phases=3</v>
      </c>
      <c r="W2295" t="str">
        <f t="shared" si="257"/>
        <v>Linecode=3p_11kV_150_XLPE_Al_o</v>
      </c>
      <c r="X2295" t="str">
        <f t="shared" si="258"/>
        <v>Length=13.9467</v>
      </c>
      <c r="Y2295" t="s">
        <v>307</v>
      </c>
    </row>
    <row r="2296" spans="1:25" x14ac:dyDescent="0.25">
      <c r="A2296" t="s">
        <v>47</v>
      </c>
      <c r="B2296">
        <v>11</v>
      </c>
      <c r="C2296" t="s">
        <v>50</v>
      </c>
      <c r="D2296">
        <v>50</v>
      </c>
      <c r="E2296" t="s">
        <v>27</v>
      </c>
      <c r="F2296" t="s">
        <v>38</v>
      </c>
      <c r="G2296" t="s">
        <v>30</v>
      </c>
      <c r="H2296">
        <v>3</v>
      </c>
      <c r="I2296">
        <v>43.732399999999998</v>
      </c>
      <c r="J2296" t="s">
        <v>271</v>
      </c>
      <c r="K2296">
        <v>9485</v>
      </c>
      <c r="L2296">
        <v>9486</v>
      </c>
      <c r="M2296" t="str">
        <f t="shared" si="252"/>
        <v>Rabbit50OverACSR</v>
      </c>
      <c r="N2296" t="str">
        <f>+VLOOKUP(M2296,LineCode!$E:$F,2,0)</f>
        <v>3p_11kV_50_ACSR_Al_o</v>
      </c>
      <c r="R2296" t="s">
        <v>296</v>
      </c>
      <c r="S2296" t="str">
        <f t="shared" si="253"/>
        <v>Line.line_LUB_9485_9486</v>
      </c>
      <c r="T2296" t="str">
        <f t="shared" si="254"/>
        <v>Bus1=9485</v>
      </c>
      <c r="U2296" t="str">
        <f t="shared" si="255"/>
        <v>Bus2=9486</v>
      </c>
      <c r="V2296" t="str">
        <f t="shared" si="256"/>
        <v>phases=3</v>
      </c>
      <c r="W2296" t="str">
        <f t="shared" si="257"/>
        <v>Linecode=3p_11kV_50_ACSR_Al_o</v>
      </c>
      <c r="X2296" t="str">
        <f t="shared" si="258"/>
        <v>Length=43.7324</v>
      </c>
      <c r="Y2296" t="s">
        <v>307</v>
      </c>
    </row>
    <row r="2297" spans="1:25" x14ac:dyDescent="0.25">
      <c r="A2297" t="s">
        <v>47</v>
      </c>
      <c r="B2297">
        <v>11</v>
      </c>
      <c r="C2297" t="s">
        <v>50</v>
      </c>
      <c r="D2297">
        <v>50</v>
      </c>
      <c r="E2297" t="s">
        <v>27</v>
      </c>
      <c r="F2297" t="s">
        <v>38</v>
      </c>
      <c r="G2297" t="s">
        <v>30</v>
      </c>
      <c r="H2297">
        <v>3</v>
      </c>
      <c r="I2297">
        <v>19.4849</v>
      </c>
      <c r="J2297" t="s">
        <v>271</v>
      </c>
      <c r="K2297">
        <v>9486</v>
      </c>
      <c r="L2297">
        <v>9487</v>
      </c>
      <c r="M2297" t="str">
        <f t="shared" si="252"/>
        <v>Rabbit50OverACSR</v>
      </c>
      <c r="N2297" t="str">
        <f>+VLOOKUP(M2297,LineCode!$E:$F,2,0)</f>
        <v>3p_11kV_50_ACSR_Al_o</v>
      </c>
      <c r="R2297" t="s">
        <v>296</v>
      </c>
      <c r="S2297" t="str">
        <f t="shared" si="253"/>
        <v>Line.line_LUB_9486_9487</v>
      </c>
      <c r="T2297" t="str">
        <f t="shared" si="254"/>
        <v>Bus1=9486</v>
      </c>
      <c r="U2297" t="str">
        <f t="shared" si="255"/>
        <v>Bus2=9487</v>
      </c>
      <c r="V2297" t="str">
        <f t="shared" si="256"/>
        <v>phases=3</v>
      </c>
      <c r="W2297" t="str">
        <f t="shared" si="257"/>
        <v>Linecode=3p_11kV_50_ACSR_Al_o</v>
      </c>
      <c r="X2297" t="str">
        <f t="shared" si="258"/>
        <v>Length=19.4849</v>
      </c>
      <c r="Y2297" t="s">
        <v>307</v>
      </c>
    </row>
    <row r="2298" spans="1:25" x14ac:dyDescent="0.25">
      <c r="A2298" t="s">
        <v>47</v>
      </c>
      <c r="B2298">
        <v>11</v>
      </c>
      <c r="C2298" t="s">
        <v>50</v>
      </c>
      <c r="D2298">
        <v>50</v>
      </c>
      <c r="E2298" t="s">
        <v>27</v>
      </c>
      <c r="F2298" t="s">
        <v>38</v>
      </c>
      <c r="G2298" t="s">
        <v>30</v>
      </c>
      <c r="H2298">
        <v>3</v>
      </c>
      <c r="I2298">
        <v>49.3568</v>
      </c>
      <c r="J2298" t="s">
        <v>271</v>
      </c>
      <c r="K2298">
        <v>9301</v>
      </c>
      <c r="L2298">
        <v>9302</v>
      </c>
      <c r="M2298" t="str">
        <f t="shared" si="252"/>
        <v>Rabbit50OverACSR</v>
      </c>
      <c r="N2298" t="str">
        <f>+VLOOKUP(M2298,LineCode!$E:$F,2,0)</f>
        <v>3p_11kV_50_ACSR_Al_o</v>
      </c>
      <c r="R2298" t="s">
        <v>296</v>
      </c>
      <c r="S2298" t="str">
        <f t="shared" si="253"/>
        <v>Line.line_LUB_9301_9302</v>
      </c>
      <c r="T2298" t="str">
        <f t="shared" si="254"/>
        <v>Bus1=9301</v>
      </c>
      <c r="U2298" t="str">
        <f t="shared" si="255"/>
        <v>Bus2=9302</v>
      </c>
      <c r="V2298" t="str">
        <f t="shared" si="256"/>
        <v>phases=3</v>
      </c>
      <c r="W2298" t="str">
        <f t="shared" si="257"/>
        <v>Linecode=3p_11kV_50_ACSR_Al_o</v>
      </c>
      <c r="X2298" t="str">
        <f t="shared" si="258"/>
        <v>Length=49.3568</v>
      </c>
      <c r="Y2298" t="s">
        <v>307</v>
      </c>
    </row>
    <row r="2299" spans="1:25" x14ac:dyDescent="0.25">
      <c r="A2299" t="s">
        <v>47</v>
      </c>
      <c r="B2299">
        <v>11</v>
      </c>
      <c r="C2299" t="s">
        <v>50</v>
      </c>
      <c r="D2299">
        <v>50</v>
      </c>
      <c r="E2299" t="s">
        <v>27</v>
      </c>
      <c r="F2299" t="s">
        <v>38</v>
      </c>
      <c r="G2299" t="s">
        <v>30</v>
      </c>
      <c r="H2299">
        <v>3</v>
      </c>
      <c r="I2299">
        <v>9.3452900000000003</v>
      </c>
      <c r="J2299" t="s">
        <v>271</v>
      </c>
      <c r="K2299">
        <v>9302</v>
      </c>
      <c r="L2299">
        <v>9303</v>
      </c>
      <c r="M2299" t="str">
        <f t="shared" si="252"/>
        <v>Rabbit50OverACSR</v>
      </c>
      <c r="N2299" t="str">
        <f>+VLOOKUP(M2299,LineCode!$E:$F,2,0)</f>
        <v>3p_11kV_50_ACSR_Al_o</v>
      </c>
      <c r="R2299" t="s">
        <v>296</v>
      </c>
      <c r="S2299" t="str">
        <f t="shared" si="253"/>
        <v>Line.line_LUB_9302_9303</v>
      </c>
      <c r="T2299" t="str">
        <f t="shared" si="254"/>
        <v>Bus1=9302</v>
      </c>
      <c r="U2299" t="str">
        <f t="shared" si="255"/>
        <v>Bus2=9303</v>
      </c>
      <c r="V2299" t="str">
        <f t="shared" si="256"/>
        <v>phases=3</v>
      </c>
      <c r="W2299" t="str">
        <f t="shared" si="257"/>
        <v>Linecode=3p_11kV_50_ACSR_Al_o</v>
      </c>
      <c r="X2299" t="str">
        <f t="shared" si="258"/>
        <v>Length=9.34529</v>
      </c>
      <c r="Y2299" t="s">
        <v>307</v>
      </c>
    </row>
    <row r="2300" spans="1:25" x14ac:dyDescent="0.25">
      <c r="A2300" t="s">
        <v>47</v>
      </c>
      <c r="B2300">
        <v>11</v>
      </c>
      <c r="C2300" t="s">
        <v>50</v>
      </c>
      <c r="D2300">
        <v>50</v>
      </c>
      <c r="E2300" t="s">
        <v>27</v>
      </c>
      <c r="F2300" t="s">
        <v>38</v>
      </c>
      <c r="G2300" t="s">
        <v>30</v>
      </c>
      <c r="H2300">
        <v>3</v>
      </c>
      <c r="I2300">
        <v>36.6751</v>
      </c>
      <c r="J2300" t="s">
        <v>271</v>
      </c>
      <c r="K2300">
        <v>9303</v>
      </c>
      <c r="L2300">
        <v>9304</v>
      </c>
      <c r="M2300" t="str">
        <f t="shared" si="252"/>
        <v>Rabbit50OverACSR</v>
      </c>
      <c r="N2300" t="str">
        <f>+VLOOKUP(M2300,LineCode!$E:$F,2,0)</f>
        <v>3p_11kV_50_ACSR_Al_o</v>
      </c>
      <c r="R2300" t="s">
        <v>296</v>
      </c>
      <c r="S2300" t="str">
        <f t="shared" si="253"/>
        <v>Line.line_LUB_9303_9304</v>
      </c>
      <c r="T2300" t="str">
        <f t="shared" si="254"/>
        <v>Bus1=9303</v>
      </c>
      <c r="U2300" t="str">
        <f t="shared" si="255"/>
        <v>Bus2=9304</v>
      </c>
      <c r="V2300" t="str">
        <f t="shared" si="256"/>
        <v>phases=3</v>
      </c>
      <c r="W2300" t="str">
        <f t="shared" si="257"/>
        <v>Linecode=3p_11kV_50_ACSR_Al_o</v>
      </c>
      <c r="X2300" t="str">
        <f t="shared" si="258"/>
        <v>Length=36.6751</v>
      </c>
      <c r="Y2300" t="s">
        <v>307</v>
      </c>
    </row>
    <row r="2301" spans="1:25" x14ac:dyDescent="0.25">
      <c r="A2301" t="s">
        <v>47</v>
      </c>
      <c r="B2301">
        <v>11</v>
      </c>
      <c r="C2301" t="s">
        <v>50</v>
      </c>
      <c r="D2301">
        <v>50</v>
      </c>
      <c r="E2301" t="s">
        <v>27</v>
      </c>
      <c r="F2301" t="s">
        <v>38</v>
      </c>
      <c r="G2301" t="s">
        <v>30</v>
      </c>
      <c r="H2301">
        <v>3</v>
      </c>
      <c r="I2301">
        <v>25.088699999999999</v>
      </c>
      <c r="J2301" t="s">
        <v>271</v>
      </c>
      <c r="K2301">
        <v>9304</v>
      </c>
      <c r="L2301">
        <v>9305</v>
      </c>
      <c r="M2301" t="str">
        <f t="shared" si="252"/>
        <v>Rabbit50OverACSR</v>
      </c>
      <c r="N2301" t="str">
        <f>+VLOOKUP(M2301,LineCode!$E:$F,2,0)</f>
        <v>3p_11kV_50_ACSR_Al_o</v>
      </c>
      <c r="R2301" t="s">
        <v>296</v>
      </c>
      <c r="S2301" t="str">
        <f t="shared" si="253"/>
        <v>Line.line_LUB_9304_9305</v>
      </c>
      <c r="T2301" t="str">
        <f t="shared" si="254"/>
        <v>Bus1=9304</v>
      </c>
      <c r="U2301" t="str">
        <f t="shared" si="255"/>
        <v>Bus2=9305</v>
      </c>
      <c r="V2301" t="str">
        <f t="shared" si="256"/>
        <v>phases=3</v>
      </c>
      <c r="W2301" t="str">
        <f t="shared" si="257"/>
        <v>Linecode=3p_11kV_50_ACSR_Al_o</v>
      </c>
      <c r="X2301" t="str">
        <f t="shared" si="258"/>
        <v>Length=25.0887</v>
      </c>
      <c r="Y2301" t="s">
        <v>307</v>
      </c>
    </row>
    <row r="2302" spans="1:25" x14ac:dyDescent="0.25">
      <c r="A2302" t="s">
        <v>47</v>
      </c>
      <c r="B2302">
        <v>11</v>
      </c>
      <c r="C2302" t="s">
        <v>50</v>
      </c>
      <c r="D2302">
        <v>50</v>
      </c>
      <c r="E2302" t="s">
        <v>27</v>
      </c>
      <c r="F2302" t="s">
        <v>38</v>
      </c>
      <c r="G2302" t="s">
        <v>30</v>
      </c>
      <c r="H2302">
        <v>3</v>
      </c>
      <c r="I2302">
        <v>37.406399999999998</v>
      </c>
      <c r="J2302" t="s">
        <v>271</v>
      </c>
      <c r="K2302">
        <v>9305</v>
      </c>
      <c r="L2302">
        <v>9306</v>
      </c>
      <c r="M2302" t="str">
        <f t="shared" si="252"/>
        <v>Rabbit50OverACSR</v>
      </c>
      <c r="N2302" t="str">
        <f>+VLOOKUP(M2302,LineCode!$E:$F,2,0)</f>
        <v>3p_11kV_50_ACSR_Al_o</v>
      </c>
      <c r="R2302" t="s">
        <v>296</v>
      </c>
      <c r="S2302" t="str">
        <f t="shared" si="253"/>
        <v>Line.line_LUB_9305_9306</v>
      </c>
      <c r="T2302" t="str">
        <f t="shared" si="254"/>
        <v>Bus1=9305</v>
      </c>
      <c r="U2302" t="str">
        <f t="shared" si="255"/>
        <v>Bus2=9306</v>
      </c>
      <c r="V2302" t="str">
        <f t="shared" si="256"/>
        <v>phases=3</v>
      </c>
      <c r="W2302" t="str">
        <f t="shared" si="257"/>
        <v>Linecode=3p_11kV_50_ACSR_Al_o</v>
      </c>
      <c r="X2302" t="str">
        <f t="shared" si="258"/>
        <v>Length=37.4064</v>
      </c>
      <c r="Y2302" t="s">
        <v>307</v>
      </c>
    </row>
    <row r="2303" spans="1:25" x14ac:dyDescent="0.25">
      <c r="A2303" t="s">
        <v>47</v>
      </c>
      <c r="B2303">
        <v>11</v>
      </c>
      <c r="C2303" t="s">
        <v>50</v>
      </c>
      <c r="D2303">
        <v>50</v>
      </c>
      <c r="E2303" t="s">
        <v>27</v>
      </c>
      <c r="F2303" t="s">
        <v>38</v>
      </c>
      <c r="G2303" t="s">
        <v>30</v>
      </c>
      <c r="H2303">
        <v>3</v>
      </c>
      <c r="I2303">
        <v>18.582599999999999</v>
      </c>
      <c r="J2303" t="s">
        <v>271</v>
      </c>
      <c r="K2303">
        <v>9306</v>
      </c>
      <c r="L2303">
        <v>9507</v>
      </c>
      <c r="M2303" t="str">
        <f t="shared" si="252"/>
        <v>Rabbit50OverACSR</v>
      </c>
      <c r="N2303" t="str">
        <f>+VLOOKUP(M2303,LineCode!$E:$F,2,0)</f>
        <v>3p_11kV_50_ACSR_Al_o</v>
      </c>
      <c r="R2303" t="s">
        <v>296</v>
      </c>
      <c r="S2303" t="str">
        <f t="shared" si="253"/>
        <v>Line.line_LUB_9306_9507</v>
      </c>
      <c r="T2303" t="str">
        <f t="shared" si="254"/>
        <v>Bus1=9306</v>
      </c>
      <c r="U2303" t="str">
        <f t="shared" si="255"/>
        <v>Bus2=9507</v>
      </c>
      <c r="V2303" t="str">
        <f t="shared" si="256"/>
        <v>phases=3</v>
      </c>
      <c r="W2303" t="str">
        <f t="shared" si="257"/>
        <v>Linecode=3p_11kV_50_ACSR_Al_o</v>
      </c>
      <c r="X2303" t="str">
        <f t="shared" si="258"/>
        <v>Length=18.5826</v>
      </c>
      <c r="Y2303" t="s">
        <v>307</v>
      </c>
    </row>
    <row r="2304" spans="1:25" x14ac:dyDescent="0.25">
      <c r="A2304" t="s">
        <v>47</v>
      </c>
      <c r="B2304">
        <v>11</v>
      </c>
      <c r="C2304" t="s">
        <v>50</v>
      </c>
      <c r="D2304">
        <v>50</v>
      </c>
      <c r="E2304" t="s">
        <v>27</v>
      </c>
      <c r="F2304" t="s">
        <v>38</v>
      </c>
      <c r="G2304" t="s">
        <v>30</v>
      </c>
      <c r="H2304">
        <v>3</v>
      </c>
      <c r="I2304">
        <v>4.2777000000000003E-2</v>
      </c>
      <c r="J2304" t="s">
        <v>271</v>
      </c>
      <c r="K2304">
        <v>9507</v>
      </c>
      <c r="L2304">
        <v>9307</v>
      </c>
      <c r="M2304" t="str">
        <f t="shared" si="252"/>
        <v>Rabbit50OverACSR</v>
      </c>
      <c r="N2304" t="str">
        <f>+VLOOKUP(M2304,LineCode!$E:$F,2,0)</f>
        <v>3p_11kV_50_ACSR_Al_o</v>
      </c>
      <c r="R2304" t="s">
        <v>296</v>
      </c>
      <c r="S2304" t="str">
        <f t="shared" si="253"/>
        <v>Line.line_LUB_9507_9307</v>
      </c>
      <c r="T2304" t="str">
        <f t="shared" si="254"/>
        <v>Bus1=9507</v>
      </c>
      <c r="U2304" t="str">
        <f t="shared" si="255"/>
        <v>Bus2=9307</v>
      </c>
      <c r="V2304" t="str">
        <f t="shared" si="256"/>
        <v>phases=3</v>
      </c>
      <c r="W2304" t="str">
        <f t="shared" si="257"/>
        <v>Linecode=3p_11kV_50_ACSR_Al_o</v>
      </c>
      <c r="X2304" t="str">
        <f t="shared" si="258"/>
        <v>Length=0.042777</v>
      </c>
      <c r="Y2304" t="s">
        <v>307</v>
      </c>
    </row>
    <row r="2305" spans="1:25" x14ac:dyDescent="0.25">
      <c r="A2305" t="s">
        <v>47</v>
      </c>
      <c r="B2305">
        <v>11</v>
      </c>
      <c r="C2305" t="s">
        <v>50</v>
      </c>
      <c r="D2305">
        <v>50</v>
      </c>
      <c r="E2305" t="s">
        <v>27</v>
      </c>
      <c r="F2305" t="s">
        <v>38</v>
      </c>
      <c r="G2305" t="s">
        <v>30</v>
      </c>
      <c r="H2305">
        <v>3</v>
      </c>
      <c r="I2305">
        <v>0.40133099999999999</v>
      </c>
      <c r="J2305" t="s">
        <v>271</v>
      </c>
      <c r="K2305">
        <v>9307</v>
      </c>
      <c r="L2305">
        <v>9308</v>
      </c>
      <c r="M2305" t="str">
        <f t="shared" si="252"/>
        <v>Rabbit50OverACSR</v>
      </c>
      <c r="N2305" t="str">
        <f>+VLOOKUP(M2305,LineCode!$E:$F,2,0)</f>
        <v>3p_11kV_50_ACSR_Al_o</v>
      </c>
      <c r="R2305" t="s">
        <v>296</v>
      </c>
      <c r="S2305" t="str">
        <f t="shared" si="253"/>
        <v>Line.line_LUB_9307_9308</v>
      </c>
      <c r="T2305" t="str">
        <f t="shared" si="254"/>
        <v>Bus1=9307</v>
      </c>
      <c r="U2305" t="str">
        <f t="shared" si="255"/>
        <v>Bus2=9308</v>
      </c>
      <c r="V2305" t="str">
        <f t="shared" si="256"/>
        <v>phases=3</v>
      </c>
      <c r="W2305" t="str">
        <f t="shared" si="257"/>
        <v>Linecode=3p_11kV_50_ACSR_Al_o</v>
      </c>
      <c r="X2305" t="str">
        <f t="shared" si="258"/>
        <v>Length=0.401331</v>
      </c>
      <c r="Y2305" t="s">
        <v>307</v>
      </c>
    </row>
    <row r="2306" spans="1:25" x14ac:dyDescent="0.25">
      <c r="A2306" t="s">
        <v>47</v>
      </c>
      <c r="B2306">
        <v>11</v>
      </c>
      <c r="C2306" t="s">
        <v>50</v>
      </c>
      <c r="D2306">
        <v>50</v>
      </c>
      <c r="E2306" t="s">
        <v>27</v>
      </c>
      <c r="F2306" t="s">
        <v>38</v>
      </c>
      <c r="G2306" t="s">
        <v>30</v>
      </c>
      <c r="H2306">
        <v>3</v>
      </c>
      <c r="I2306">
        <v>35.699800000000003</v>
      </c>
      <c r="J2306" t="s">
        <v>271</v>
      </c>
      <c r="K2306">
        <v>9308</v>
      </c>
      <c r="L2306">
        <v>9309</v>
      </c>
      <c r="M2306" t="str">
        <f t="shared" si="252"/>
        <v>Rabbit50OverACSR</v>
      </c>
      <c r="N2306" t="str">
        <f>+VLOOKUP(M2306,LineCode!$E:$F,2,0)</f>
        <v>3p_11kV_50_ACSR_Al_o</v>
      </c>
      <c r="R2306" t="s">
        <v>296</v>
      </c>
      <c r="S2306" t="str">
        <f t="shared" si="253"/>
        <v>Line.line_LUB_9308_9309</v>
      </c>
      <c r="T2306" t="str">
        <f t="shared" si="254"/>
        <v>Bus1=9308</v>
      </c>
      <c r="U2306" t="str">
        <f t="shared" si="255"/>
        <v>Bus2=9309</v>
      </c>
      <c r="V2306" t="str">
        <f t="shared" si="256"/>
        <v>phases=3</v>
      </c>
      <c r="W2306" t="str">
        <f t="shared" si="257"/>
        <v>Linecode=3p_11kV_50_ACSR_Al_o</v>
      </c>
      <c r="X2306" t="str">
        <f t="shared" si="258"/>
        <v>Length=35.6998</v>
      </c>
      <c r="Y2306" t="s">
        <v>307</v>
      </c>
    </row>
    <row r="2307" spans="1:25" x14ac:dyDescent="0.25">
      <c r="A2307" t="s">
        <v>47</v>
      </c>
      <c r="B2307">
        <v>11</v>
      </c>
      <c r="C2307" t="s">
        <v>50</v>
      </c>
      <c r="D2307">
        <v>50</v>
      </c>
      <c r="E2307" t="s">
        <v>27</v>
      </c>
      <c r="F2307" t="s">
        <v>38</v>
      </c>
      <c r="G2307" t="s">
        <v>30</v>
      </c>
      <c r="H2307">
        <v>3</v>
      </c>
      <c r="I2307">
        <v>41.582700000000003</v>
      </c>
      <c r="J2307" t="s">
        <v>271</v>
      </c>
      <c r="K2307">
        <v>9309</v>
      </c>
      <c r="L2307">
        <v>9310</v>
      </c>
      <c r="M2307" t="str">
        <f t="shared" si="252"/>
        <v>Rabbit50OverACSR</v>
      </c>
      <c r="N2307" t="str">
        <f>+VLOOKUP(M2307,LineCode!$E:$F,2,0)</f>
        <v>3p_11kV_50_ACSR_Al_o</v>
      </c>
      <c r="R2307" t="s">
        <v>296</v>
      </c>
      <c r="S2307" t="str">
        <f t="shared" si="253"/>
        <v>Line.line_LUB_9309_9310</v>
      </c>
      <c r="T2307" t="str">
        <f t="shared" si="254"/>
        <v>Bus1=9309</v>
      </c>
      <c r="U2307" t="str">
        <f t="shared" si="255"/>
        <v>Bus2=9310</v>
      </c>
      <c r="V2307" t="str">
        <f t="shared" si="256"/>
        <v>phases=3</v>
      </c>
      <c r="W2307" t="str">
        <f t="shared" si="257"/>
        <v>Linecode=3p_11kV_50_ACSR_Al_o</v>
      </c>
      <c r="X2307" t="str">
        <f t="shared" si="258"/>
        <v>Length=41.5827</v>
      </c>
      <c r="Y2307" t="s">
        <v>307</v>
      </c>
    </row>
    <row r="2308" spans="1:25" x14ac:dyDescent="0.25">
      <c r="A2308" t="s">
        <v>47</v>
      </c>
      <c r="B2308">
        <v>11</v>
      </c>
      <c r="C2308" t="s">
        <v>42</v>
      </c>
      <c r="D2308">
        <v>100</v>
      </c>
      <c r="E2308" t="s">
        <v>27</v>
      </c>
      <c r="F2308" t="s">
        <v>38</v>
      </c>
      <c r="G2308" t="s">
        <v>49</v>
      </c>
      <c r="H2308">
        <v>3</v>
      </c>
      <c r="I2308">
        <v>44.325899999999997</v>
      </c>
      <c r="J2308" t="s">
        <v>271</v>
      </c>
      <c r="K2308">
        <v>9488</v>
      </c>
      <c r="L2308">
        <v>9489</v>
      </c>
      <c r="M2308" t="str">
        <f t="shared" si="252"/>
        <v>XLPE100OverCovered</v>
      </c>
      <c r="N2308" t="str">
        <f>+VLOOKUP(M2308,LineCode!$E:$F,2,0)</f>
        <v>3p_11kV_100_XLPE_Al_o</v>
      </c>
      <c r="R2308" t="s">
        <v>296</v>
      </c>
      <c r="S2308" t="str">
        <f t="shared" si="253"/>
        <v>Line.line_LUB_9488_9489</v>
      </c>
      <c r="T2308" t="str">
        <f t="shared" si="254"/>
        <v>Bus1=9488</v>
      </c>
      <c r="U2308" t="str">
        <f t="shared" si="255"/>
        <v>Bus2=9489</v>
      </c>
      <c r="V2308" t="str">
        <f t="shared" si="256"/>
        <v>phases=3</v>
      </c>
      <c r="W2308" t="str">
        <f t="shared" si="257"/>
        <v>Linecode=3p_11kV_100_XLPE_Al_o</v>
      </c>
      <c r="X2308" t="str">
        <f t="shared" si="258"/>
        <v>Length=44.3259</v>
      </c>
      <c r="Y2308" t="s">
        <v>307</v>
      </c>
    </row>
    <row r="2309" spans="1:25" x14ac:dyDescent="0.25">
      <c r="A2309" t="s">
        <v>47</v>
      </c>
      <c r="B2309">
        <v>11</v>
      </c>
      <c r="C2309" t="s">
        <v>42</v>
      </c>
      <c r="D2309">
        <v>100</v>
      </c>
      <c r="E2309" t="s">
        <v>27</v>
      </c>
      <c r="F2309" t="s">
        <v>38</v>
      </c>
      <c r="G2309" t="s">
        <v>49</v>
      </c>
      <c r="H2309">
        <v>3</v>
      </c>
      <c r="I2309">
        <v>44.3172</v>
      </c>
      <c r="J2309" t="s">
        <v>271</v>
      </c>
      <c r="K2309">
        <v>9489</v>
      </c>
      <c r="L2309">
        <v>9490</v>
      </c>
      <c r="M2309" t="str">
        <f t="shared" si="252"/>
        <v>XLPE100OverCovered</v>
      </c>
      <c r="N2309" t="str">
        <f>+VLOOKUP(M2309,LineCode!$E:$F,2,0)</f>
        <v>3p_11kV_100_XLPE_Al_o</v>
      </c>
      <c r="R2309" t="s">
        <v>296</v>
      </c>
      <c r="S2309" t="str">
        <f t="shared" si="253"/>
        <v>Line.line_LUB_9489_9490</v>
      </c>
      <c r="T2309" t="str">
        <f t="shared" si="254"/>
        <v>Bus1=9489</v>
      </c>
      <c r="U2309" t="str">
        <f t="shared" si="255"/>
        <v>Bus2=9490</v>
      </c>
      <c r="V2309" t="str">
        <f t="shared" si="256"/>
        <v>phases=3</v>
      </c>
      <c r="W2309" t="str">
        <f t="shared" si="257"/>
        <v>Linecode=3p_11kV_100_XLPE_Al_o</v>
      </c>
      <c r="X2309" t="str">
        <f t="shared" si="258"/>
        <v>Length=44.3172</v>
      </c>
      <c r="Y2309" t="s">
        <v>307</v>
      </c>
    </row>
    <row r="2310" spans="1:25" x14ac:dyDescent="0.25">
      <c r="A2310" t="s">
        <v>47</v>
      </c>
      <c r="B2310">
        <v>11</v>
      </c>
      <c r="C2310" t="s">
        <v>42</v>
      </c>
      <c r="D2310">
        <v>100</v>
      </c>
      <c r="E2310" t="s">
        <v>27</v>
      </c>
      <c r="F2310" t="s">
        <v>38</v>
      </c>
      <c r="G2310" t="s">
        <v>49</v>
      </c>
      <c r="H2310">
        <v>3</v>
      </c>
      <c r="I2310">
        <v>39.331499999999998</v>
      </c>
      <c r="J2310" t="s">
        <v>271</v>
      </c>
      <c r="K2310">
        <v>9490</v>
      </c>
      <c r="L2310">
        <v>9491</v>
      </c>
      <c r="M2310" t="str">
        <f t="shared" si="252"/>
        <v>XLPE100OverCovered</v>
      </c>
      <c r="N2310" t="str">
        <f>+VLOOKUP(M2310,LineCode!$E:$F,2,0)</f>
        <v>3p_11kV_100_XLPE_Al_o</v>
      </c>
      <c r="R2310" t="s">
        <v>296</v>
      </c>
      <c r="S2310" t="str">
        <f t="shared" si="253"/>
        <v>Line.line_LUB_9490_9491</v>
      </c>
      <c r="T2310" t="str">
        <f t="shared" si="254"/>
        <v>Bus1=9490</v>
      </c>
      <c r="U2310" t="str">
        <f t="shared" si="255"/>
        <v>Bus2=9491</v>
      </c>
      <c r="V2310" t="str">
        <f t="shared" si="256"/>
        <v>phases=3</v>
      </c>
      <c r="W2310" t="str">
        <f t="shared" si="257"/>
        <v>Linecode=3p_11kV_100_XLPE_Al_o</v>
      </c>
      <c r="X2310" t="str">
        <f t="shared" si="258"/>
        <v>Length=39.3315</v>
      </c>
      <c r="Y2310" t="s">
        <v>307</v>
      </c>
    </row>
    <row r="2311" spans="1:25" x14ac:dyDescent="0.25">
      <c r="A2311" t="s">
        <v>47</v>
      </c>
      <c r="B2311">
        <v>11</v>
      </c>
      <c r="C2311" t="s">
        <v>42</v>
      </c>
      <c r="D2311">
        <v>100</v>
      </c>
      <c r="E2311" t="s">
        <v>27</v>
      </c>
      <c r="F2311" t="s">
        <v>38</v>
      </c>
      <c r="G2311" t="s">
        <v>49</v>
      </c>
      <c r="H2311">
        <v>3</v>
      </c>
      <c r="I2311">
        <v>54.3217</v>
      </c>
      <c r="J2311" t="s">
        <v>271</v>
      </c>
      <c r="K2311">
        <v>9491</v>
      </c>
      <c r="L2311">
        <v>9492</v>
      </c>
      <c r="M2311" t="str">
        <f t="shared" si="252"/>
        <v>XLPE100OverCovered</v>
      </c>
      <c r="N2311" t="str">
        <f>+VLOOKUP(M2311,LineCode!$E:$F,2,0)</f>
        <v>3p_11kV_100_XLPE_Al_o</v>
      </c>
      <c r="R2311" t="s">
        <v>296</v>
      </c>
      <c r="S2311" t="str">
        <f t="shared" si="253"/>
        <v>Line.line_LUB_9491_9492</v>
      </c>
      <c r="T2311" t="str">
        <f t="shared" si="254"/>
        <v>Bus1=9491</v>
      </c>
      <c r="U2311" t="str">
        <f t="shared" si="255"/>
        <v>Bus2=9492</v>
      </c>
      <c r="V2311" t="str">
        <f t="shared" si="256"/>
        <v>phases=3</v>
      </c>
      <c r="W2311" t="str">
        <f t="shared" si="257"/>
        <v>Linecode=3p_11kV_100_XLPE_Al_o</v>
      </c>
      <c r="X2311" t="str">
        <f t="shared" si="258"/>
        <v>Length=54.3217</v>
      </c>
      <c r="Y2311" t="s">
        <v>307</v>
      </c>
    </row>
    <row r="2312" spans="1:25" x14ac:dyDescent="0.25">
      <c r="A2312" t="s">
        <v>47</v>
      </c>
      <c r="B2312">
        <v>11</v>
      </c>
      <c r="C2312" t="s">
        <v>42</v>
      </c>
      <c r="D2312">
        <v>100</v>
      </c>
      <c r="E2312" t="s">
        <v>27</v>
      </c>
      <c r="F2312" t="s">
        <v>38</v>
      </c>
      <c r="G2312" t="s">
        <v>49</v>
      </c>
      <c r="H2312">
        <v>3</v>
      </c>
      <c r="I2312">
        <v>50.793300000000002</v>
      </c>
      <c r="J2312" t="s">
        <v>271</v>
      </c>
      <c r="K2312">
        <v>9492</v>
      </c>
      <c r="L2312">
        <v>9493</v>
      </c>
      <c r="M2312" t="str">
        <f t="shared" si="252"/>
        <v>XLPE100OverCovered</v>
      </c>
      <c r="N2312" t="str">
        <f>+VLOOKUP(M2312,LineCode!$E:$F,2,0)</f>
        <v>3p_11kV_100_XLPE_Al_o</v>
      </c>
      <c r="R2312" t="s">
        <v>296</v>
      </c>
      <c r="S2312" t="str">
        <f t="shared" si="253"/>
        <v>Line.line_LUB_9492_9493</v>
      </c>
      <c r="T2312" t="str">
        <f t="shared" si="254"/>
        <v>Bus1=9492</v>
      </c>
      <c r="U2312" t="str">
        <f t="shared" si="255"/>
        <v>Bus2=9493</v>
      </c>
      <c r="V2312" t="str">
        <f t="shared" si="256"/>
        <v>phases=3</v>
      </c>
      <c r="W2312" t="str">
        <f t="shared" si="257"/>
        <v>Linecode=3p_11kV_100_XLPE_Al_o</v>
      </c>
      <c r="X2312" t="str">
        <f t="shared" si="258"/>
        <v>Length=50.7933</v>
      </c>
      <c r="Y2312" t="s">
        <v>307</v>
      </c>
    </row>
    <row r="2313" spans="1:25" x14ac:dyDescent="0.25">
      <c r="A2313" t="s">
        <v>47</v>
      </c>
      <c r="B2313">
        <v>11</v>
      </c>
      <c r="C2313" t="s">
        <v>42</v>
      </c>
      <c r="D2313">
        <v>100</v>
      </c>
      <c r="E2313" t="s">
        <v>27</v>
      </c>
      <c r="F2313" t="s">
        <v>38</v>
      </c>
      <c r="G2313" t="s">
        <v>49</v>
      </c>
      <c r="H2313">
        <v>3</v>
      </c>
      <c r="I2313">
        <v>74.020300000000006</v>
      </c>
      <c r="J2313" t="s">
        <v>271</v>
      </c>
      <c r="K2313">
        <v>9493</v>
      </c>
      <c r="L2313">
        <v>9494</v>
      </c>
      <c r="M2313" t="str">
        <f t="shared" si="252"/>
        <v>XLPE100OverCovered</v>
      </c>
      <c r="N2313" t="str">
        <f>+VLOOKUP(M2313,LineCode!$E:$F,2,0)</f>
        <v>3p_11kV_100_XLPE_Al_o</v>
      </c>
      <c r="R2313" t="s">
        <v>296</v>
      </c>
      <c r="S2313" t="str">
        <f t="shared" si="253"/>
        <v>Line.line_LUB_9493_9494</v>
      </c>
      <c r="T2313" t="str">
        <f t="shared" si="254"/>
        <v>Bus1=9493</v>
      </c>
      <c r="U2313" t="str">
        <f t="shared" si="255"/>
        <v>Bus2=9494</v>
      </c>
      <c r="V2313" t="str">
        <f t="shared" si="256"/>
        <v>phases=3</v>
      </c>
      <c r="W2313" t="str">
        <f t="shared" si="257"/>
        <v>Linecode=3p_11kV_100_XLPE_Al_o</v>
      </c>
      <c r="X2313" t="str">
        <f t="shared" si="258"/>
        <v>Length=74.0203</v>
      </c>
      <c r="Y2313" t="s">
        <v>307</v>
      </c>
    </row>
    <row r="2314" spans="1:25" x14ac:dyDescent="0.25">
      <c r="A2314" t="s">
        <v>47</v>
      </c>
      <c r="B2314">
        <v>11</v>
      </c>
      <c r="C2314" t="s">
        <v>50</v>
      </c>
      <c r="D2314">
        <v>50</v>
      </c>
      <c r="E2314" t="s">
        <v>27</v>
      </c>
      <c r="F2314" t="s">
        <v>38</v>
      </c>
      <c r="G2314" t="s">
        <v>30</v>
      </c>
      <c r="H2314">
        <v>3</v>
      </c>
      <c r="I2314">
        <v>46.026899999999998</v>
      </c>
      <c r="J2314" t="s">
        <v>271</v>
      </c>
      <c r="K2314">
        <v>9343</v>
      </c>
      <c r="L2314">
        <v>9344</v>
      </c>
      <c r="M2314" t="str">
        <f t="shared" si="252"/>
        <v>Rabbit50OverACSR</v>
      </c>
      <c r="N2314" t="str">
        <f>+VLOOKUP(M2314,LineCode!$E:$F,2,0)</f>
        <v>3p_11kV_50_ACSR_Al_o</v>
      </c>
      <c r="R2314" t="s">
        <v>296</v>
      </c>
      <c r="S2314" t="str">
        <f t="shared" si="253"/>
        <v>Line.line_LUB_9343_9344</v>
      </c>
      <c r="T2314" t="str">
        <f t="shared" si="254"/>
        <v>Bus1=9343</v>
      </c>
      <c r="U2314" t="str">
        <f t="shared" si="255"/>
        <v>Bus2=9344</v>
      </c>
      <c r="V2314" t="str">
        <f t="shared" si="256"/>
        <v>phases=3</v>
      </c>
      <c r="W2314" t="str">
        <f t="shared" si="257"/>
        <v>Linecode=3p_11kV_50_ACSR_Al_o</v>
      </c>
      <c r="X2314" t="str">
        <f t="shared" si="258"/>
        <v>Length=46.0269</v>
      </c>
      <c r="Y2314" t="s">
        <v>307</v>
      </c>
    </row>
    <row r="2315" spans="1:25" x14ac:dyDescent="0.25">
      <c r="A2315" t="s">
        <v>47</v>
      </c>
      <c r="B2315">
        <v>11</v>
      </c>
      <c r="C2315" t="s">
        <v>37</v>
      </c>
      <c r="D2315">
        <v>100</v>
      </c>
      <c r="E2315" t="s">
        <v>27</v>
      </c>
      <c r="F2315" t="s">
        <v>38</v>
      </c>
      <c r="G2315" t="s">
        <v>30</v>
      </c>
      <c r="H2315">
        <v>3</v>
      </c>
      <c r="I2315">
        <v>63.837699999999998</v>
      </c>
      <c r="J2315" t="s">
        <v>271</v>
      </c>
      <c r="K2315">
        <v>9207</v>
      </c>
      <c r="L2315">
        <v>9208</v>
      </c>
      <c r="M2315" t="str">
        <f t="shared" si="252"/>
        <v>Dog100OverACSR</v>
      </c>
      <c r="N2315" t="str">
        <f>+VLOOKUP(M2315,LineCode!$E:$F,2,0)</f>
        <v>3p_11kV_100_ACSR_Al_o</v>
      </c>
      <c r="R2315" t="s">
        <v>296</v>
      </c>
      <c r="S2315" t="str">
        <f t="shared" si="253"/>
        <v>Line.line_LUB_9207_9208</v>
      </c>
      <c r="T2315" t="str">
        <f t="shared" si="254"/>
        <v>Bus1=9207</v>
      </c>
      <c r="U2315" t="str">
        <f t="shared" si="255"/>
        <v>Bus2=9208</v>
      </c>
      <c r="V2315" t="str">
        <f t="shared" si="256"/>
        <v>phases=3</v>
      </c>
      <c r="W2315" t="str">
        <f t="shared" si="257"/>
        <v>Linecode=3p_11kV_100_ACSR_Al_o</v>
      </c>
      <c r="X2315" t="str">
        <f t="shared" si="258"/>
        <v>Length=63.8377</v>
      </c>
      <c r="Y2315" t="s">
        <v>307</v>
      </c>
    </row>
    <row r="2316" spans="1:25" x14ac:dyDescent="0.25">
      <c r="A2316" t="s">
        <v>62</v>
      </c>
      <c r="B2316">
        <v>11</v>
      </c>
      <c r="C2316" t="s">
        <v>42</v>
      </c>
      <c r="D2316">
        <v>300</v>
      </c>
      <c r="E2316" t="s">
        <v>27</v>
      </c>
      <c r="F2316" t="s">
        <v>28</v>
      </c>
      <c r="G2316" t="s">
        <v>49</v>
      </c>
      <c r="H2316">
        <v>3</v>
      </c>
      <c r="I2316">
        <v>5.3441000000000001</v>
      </c>
      <c r="J2316" t="s">
        <v>272</v>
      </c>
      <c r="K2316">
        <v>110</v>
      </c>
      <c r="L2316">
        <v>10251</v>
      </c>
      <c r="M2316" t="str">
        <f t="shared" si="252"/>
        <v>XLPE300UnderCovered</v>
      </c>
      <c r="N2316" t="str">
        <f>+VLOOKUP(M2316,LineCode!$E:$F,2,0)</f>
        <v>3p_11kV_300_XLPE_Al_u</v>
      </c>
      <c r="R2316" t="s">
        <v>296</v>
      </c>
      <c r="S2316" t="str">
        <f t="shared" si="253"/>
        <v>Line.line_NEW_110_10251</v>
      </c>
      <c r="T2316" t="str">
        <f t="shared" si="254"/>
        <v>Bus1=110</v>
      </c>
      <c r="U2316" t="str">
        <f t="shared" si="255"/>
        <v>Bus2=10251</v>
      </c>
      <c r="V2316" t="str">
        <f t="shared" si="256"/>
        <v>phases=3</v>
      </c>
      <c r="W2316" t="str">
        <f t="shared" si="257"/>
        <v>Linecode=3p_11kV_300_XLPE_Al_u</v>
      </c>
      <c r="X2316" t="str">
        <f t="shared" si="258"/>
        <v>Length=5.3441</v>
      </c>
      <c r="Y2316" t="s">
        <v>307</v>
      </c>
    </row>
    <row r="2317" spans="1:25" x14ac:dyDescent="0.25">
      <c r="A2317" t="s">
        <v>62</v>
      </c>
      <c r="B2317">
        <v>11</v>
      </c>
      <c r="C2317" t="s">
        <v>42</v>
      </c>
      <c r="D2317">
        <v>300</v>
      </c>
      <c r="E2317" t="s">
        <v>27</v>
      </c>
      <c r="F2317" t="s">
        <v>28</v>
      </c>
      <c r="G2317" t="s">
        <v>49</v>
      </c>
      <c r="H2317">
        <v>3</v>
      </c>
      <c r="I2317">
        <v>5.6128200000000001</v>
      </c>
      <c r="J2317" t="s">
        <v>272</v>
      </c>
      <c r="K2317">
        <v>10254</v>
      </c>
      <c r="L2317">
        <v>10001</v>
      </c>
      <c r="M2317" t="str">
        <f t="shared" si="252"/>
        <v>XLPE300UnderCovered</v>
      </c>
      <c r="N2317" t="str">
        <f>+VLOOKUP(M2317,LineCode!$E:$F,2,0)</f>
        <v>3p_11kV_300_XLPE_Al_u</v>
      </c>
      <c r="R2317" t="s">
        <v>296</v>
      </c>
      <c r="S2317" t="str">
        <f t="shared" si="253"/>
        <v>Line.line_NEW_10254_10001</v>
      </c>
      <c r="T2317" t="str">
        <f t="shared" si="254"/>
        <v>Bus1=10254</v>
      </c>
      <c r="U2317" t="str">
        <f t="shared" si="255"/>
        <v>Bus2=10001</v>
      </c>
      <c r="V2317" t="str">
        <f t="shared" si="256"/>
        <v>phases=3</v>
      </c>
      <c r="W2317" t="str">
        <f t="shared" si="257"/>
        <v>Linecode=3p_11kV_300_XLPE_Al_u</v>
      </c>
      <c r="X2317" t="str">
        <f t="shared" si="258"/>
        <v>Length=5.61282</v>
      </c>
      <c r="Y2317" t="s">
        <v>307</v>
      </c>
    </row>
    <row r="2318" spans="1:25" x14ac:dyDescent="0.25">
      <c r="A2318" t="s">
        <v>62</v>
      </c>
      <c r="B2318">
        <v>11</v>
      </c>
      <c r="C2318" t="s">
        <v>42</v>
      </c>
      <c r="D2318">
        <v>300</v>
      </c>
      <c r="E2318" t="s">
        <v>27</v>
      </c>
      <c r="F2318" t="s">
        <v>28</v>
      </c>
      <c r="G2318" t="s">
        <v>49</v>
      </c>
      <c r="H2318">
        <v>3</v>
      </c>
      <c r="I2318">
        <v>0.83791300000000002</v>
      </c>
      <c r="J2318" t="s">
        <v>272</v>
      </c>
      <c r="K2318">
        <v>10253</v>
      </c>
      <c r="L2318">
        <v>10254</v>
      </c>
      <c r="M2318" t="str">
        <f t="shared" si="252"/>
        <v>XLPE300UnderCovered</v>
      </c>
      <c r="N2318" t="str">
        <f>+VLOOKUP(M2318,LineCode!$E:$F,2,0)</f>
        <v>3p_11kV_300_XLPE_Al_u</v>
      </c>
      <c r="R2318" t="s">
        <v>296</v>
      </c>
      <c r="S2318" t="str">
        <f t="shared" si="253"/>
        <v>Line.line_NEW_10253_10254</v>
      </c>
      <c r="T2318" t="str">
        <f t="shared" si="254"/>
        <v>Bus1=10253</v>
      </c>
      <c r="U2318" t="str">
        <f t="shared" si="255"/>
        <v>Bus2=10254</v>
      </c>
      <c r="V2318" t="str">
        <f t="shared" si="256"/>
        <v>phases=3</v>
      </c>
      <c r="W2318" t="str">
        <f t="shared" si="257"/>
        <v>Linecode=3p_11kV_300_XLPE_Al_u</v>
      </c>
      <c r="X2318" t="str">
        <f t="shared" si="258"/>
        <v>Length=0.837913</v>
      </c>
      <c r="Y2318" t="s">
        <v>307</v>
      </c>
    </row>
    <row r="2319" spans="1:25" x14ac:dyDescent="0.25">
      <c r="A2319" t="s">
        <v>62</v>
      </c>
      <c r="B2319">
        <v>11</v>
      </c>
      <c r="C2319" t="s">
        <v>42</v>
      </c>
      <c r="D2319">
        <v>300</v>
      </c>
      <c r="E2319" t="s">
        <v>27</v>
      </c>
      <c r="F2319" t="s">
        <v>28</v>
      </c>
      <c r="G2319" t="s">
        <v>49</v>
      </c>
      <c r="H2319">
        <v>3</v>
      </c>
      <c r="I2319">
        <v>0.620556</v>
      </c>
      <c r="J2319" t="s">
        <v>272</v>
      </c>
      <c r="K2319">
        <v>10001</v>
      </c>
      <c r="L2319">
        <v>10255</v>
      </c>
      <c r="M2319" t="str">
        <f t="shared" si="252"/>
        <v>XLPE300UnderCovered</v>
      </c>
      <c r="N2319" t="str">
        <f>+VLOOKUP(M2319,LineCode!$E:$F,2,0)</f>
        <v>3p_11kV_300_XLPE_Al_u</v>
      </c>
      <c r="R2319" t="s">
        <v>296</v>
      </c>
      <c r="S2319" t="str">
        <f t="shared" si="253"/>
        <v>Line.line_NEW_10001_10255</v>
      </c>
      <c r="T2319" t="str">
        <f t="shared" si="254"/>
        <v>Bus1=10001</v>
      </c>
      <c r="U2319" t="str">
        <f t="shared" si="255"/>
        <v>Bus2=10255</v>
      </c>
      <c r="V2319" t="str">
        <f t="shared" si="256"/>
        <v>phases=3</v>
      </c>
      <c r="W2319" t="str">
        <f t="shared" si="257"/>
        <v>Linecode=3p_11kV_300_XLPE_Al_u</v>
      </c>
      <c r="X2319" t="str">
        <f t="shared" si="258"/>
        <v>Length=0.620556</v>
      </c>
      <c r="Y2319" t="s">
        <v>307</v>
      </c>
    </row>
    <row r="2320" spans="1:25" x14ac:dyDescent="0.25">
      <c r="A2320" t="s">
        <v>62</v>
      </c>
      <c r="B2320">
        <v>11</v>
      </c>
      <c r="C2320" t="s">
        <v>42</v>
      </c>
      <c r="D2320">
        <v>300</v>
      </c>
      <c r="E2320" t="s">
        <v>27</v>
      </c>
      <c r="F2320" t="s">
        <v>28</v>
      </c>
      <c r="G2320" t="s">
        <v>49</v>
      </c>
      <c r="H2320">
        <v>3</v>
      </c>
      <c r="I2320">
        <v>7.4639800000000003</v>
      </c>
      <c r="J2320" t="s">
        <v>272</v>
      </c>
      <c r="K2320">
        <v>10256</v>
      </c>
      <c r="L2320">
        <v>10257</v>
      </c>
      <c r="M2320" t="str">
        <f t="shared" si="252"/>
        <v>XLPE300UnderCovered</v>
      </c>
      <c r="N2320" t="str">
        <f>+VLOOKUP(M2320,LineCode!$E:$F,2,0)</f>
        <v>3p_11kV_300_XLPE_Al_u</v>
      </c>
      <c r="R2320" t="s">
        <v>296</v>
      </c>
      <c r="S2320" t="str">
        <f t="shared" si="253"/>
        <v>Line.line_NEW_10256_10257</v>
      </c>
      <c r="T2320" t="str">
        <f t="shared" si="254"/>
        <v>Bus1=10256</v>
      </c>
      <c r="U2320" t="str">
        <f t="shared" si="255"/>
        <v>Bus2=10257</v>
      </c>
      <c r="V2320" t="str">
        <f t="shared" si="256"/>
        <v>phases=3</v>
      </c>
      <c r="W2320" t="str">
        <f t="shared" si="257"/>
        <v>Linecode=3p_11kV_300_XLPE_Al_u</v>
      </c>
      <c r="X2320" t="str">
        <f t="shared" si="258"/>
        <v>Length=7.46398</v>
      </c>
      <c r="Y2320" t="s">
        <v>307</v>
      </c>
    </row>
    <row r="2321" spans="1:25" x14ac:dyDescent="0.25">
      <c r="A2321" t="s">
        <v>62</v>
      </c>
      <c r="B2321">
        <v>11</v>
      </c>
      <c r="C2321" t="s">
        <v>42</v>
      </c>
      <c r="D2321">
        <v>300</v>
      </c>
      <c r="E2321" t="s">
        <v>27</v>
      </c>
      <c r="F2321" t="s">
        <v>28</v>
      </c>
      <c r="G2321" t="s">
        <v>49</v>
      </c>
      <c r="H2321">
        <v>3</v>
      </c>
      <c r="I2321">
        <v>6.0372300000000001</v>
      </c>
      <c r="J2321" t="s">
        <v>272</v>
      </c>
      <c r="K2321">
        <v>10259</v>
      </c>
      <c r="L2321">
        <v>10002</v>
      </c>
      <c r="M2321" t="str">
        <f t="shared" si="252"/>
        <v>XLPE300UnderCovered</v>
      </c>
      <c r="N2321" t="str">
        <f>+VLOOKUP(M2321,LineCode!$E:$F,2,0)</f>
        <v>3p_11kV_300_XLPE_Al_u</v>
      </c>
      <c r="R2321" t="s">
        <v>296</v>
      </c>
      <c r="S2321" t="str">
        <f t="shared" si="253"/>
        <v>Line.line_NEW_10259_10002</v>
      </c>
      <c r="T2321" t="str">
        <f t="shared" si="254"/>
        <v>Bus1=10259</v>
      </c>
      <c r="U2321" t="str">
        <f t="shared" si="255"/>
        <v>Bus2=10002</v>
      </c>
      <c r="V2321" t="str">
        <f t="shared" si="256"/>
        <v>phases=3</v>
      </c>
      <c r="W2321" t="str">
        <f t="shared" si="257"/>
        <v>Linecode=3p_11kV_300_XLPE_Al_u</v>
      </c>
      <c r="X2321" t="str">
        <f t="shared" si="258"/>
        <v>Length=6.03723</v>
      </c>
      <c r="Y2321" t="s">
        <v>307</v>
      </c>
    </row>
    <row r="2322" spans="1:25" x14ac:dyDescent="0.25">
      <c r="A2322" t="s">
        <v>62</v>
      </c>
      <c r="B2322">
        <v>11</v>
      </c>
      <c r="C2322" t="s">
        <v>42</v>
      </c>
      <c r="D2322">
        <v>300</v>
      </c>
      <c r="E2322" t="s">
        <v>27</v>
      </c>
      <c r="F2322" t="s">
        <v>28</v>
      </c>
      <c r="G2322" t="s">
        <v>49</v>
      </c>
      <c r="H2322">
        <v>3</v>
      </c>
      <c r="I2322">
        <v>2.7227199999999998</v>
      </c>
      <c r="J2322" t="s">
        <v>272</v>
      </c>
      <c r="K2322">
        <v>10255</v>
      </c>
      <c r="L2322">
        <v>10256</v>
      </c>
      <c r="M2322" t="str">
        <f t="shared" si="252"/>
        <v>XLPE300UnderCovered</v>
      </c>
      <c r="N2322" t="str">
        <f>+VLOOKUP(M2322,LineCode!$E:$F,2,0)</f>
        <v>3p_11kV_300_XLPE_Al_u</v>
      </c>
      <c r="R2322" t="s">
        <v>296</v>
      </c>
      <c r="S2322" t="str">
        <f t="shared" si="253"/>
        <v>Line.line_NEW_10255_10256</v>
      </c>
      <c r="T2322" t="str">
        <f t="shared" si="254"/>
        <v>Bus1=10255</v>
      </c>
      <c r="U2322" t="str">
        <f t="shared" si="255"/>
        <v>Bus2=10256</v>
      </c>
      <c r="V2322" t="str">
        <f t="shared" si="256"/>
        <v>phases=3</v>
      </c>
      <c r="W2322" t="str">
        <f t="shared" si="257"/>
        <v>Linecode=3p_11kV_300_XLPE_Al_u</v>
      </c>
      <c r="X2322" t="str">
        <f t="shared" si="258"/>
        <v>Length=2.72272</v>
      </c>
      <c r="Y2322" t="s">
        <v>307</v>
      </c>
    </row>
    <row r="2323" spans="1:25" x14ac:dyDescent="0.25">
      <c r="A2323" t="s">
        <v>62</v>
      </c>
      <c r="B2323">
        <v>11</v>
      </c>
      <c r="C2323" t="s">
        <v>42</v>
      </c>
      <c r="D2323">
        <v>300</v>
      </c>
      <c r="E2323" t="s">
        <v>27</v>
      </c>
      <c r="F2323" t="s">
        <v>28</v>
      </c>
      <c r="G2323" t="s">
        <v>49</v>
      </c>
      <c r="H2323">
        <v>3</v>
      </c>
      <c r="I2323">
        <v>2.94739</v>
      </c>
      <c r="J2323" t="s">
        <v>272</v>
      </c>
      <c r="K2323">
        <v>10258</v>
      </c>
      <c r="L2323">
        <v>10259</v>
      </c>
      <c r="M2323" t="str">
        <f t="shared" si="252"/>
        <v>XLPE300UnderCovered</v>
      </c>
      <c r="N2323" t="str">
        <f>+VLOOKUP(M2323,LineCode!$E:$F,2,0)</f>
        <v>3p_11kV_300_XLPE_Al_u</v>
      </c>
      <c r="R2323" t="s">
        <v>296</v>
      </c>
      <c r="S2323" t="str">
        <f t="shared" si="253"/>
        <v>Line.line_NEW_10258_10259</v>
      </c>
      <c r="T2323" t="str">
        <f t="shared" si="254"/>
        <v>Bus1=10258</v>
      </c>
      <c r="U2323" t="str">
        <f t="shared" si="255"/>
        <v>Bus2=10259</v>
      </c>
      <c r="V2323" t="str">
        <f t="shared" si="256"/>
        <v>phases=3</v>
      </c>
      <c r="W2323" t="str">
        <f t="shared" si="257"/>
        <v>Linecode=3p_11kV_300_XLPE_Al_u</v>
      </c>
      <c r="X2323" t="str">
        <f t="shared" si="258"/>
        <v>Length=2.94739</v>
      </c>
      <c r="Y2323" t="s">
        <v>307</v>
      </c>
    </row>
    <row r="2324" spans="1:25" x14ac:dyDescent="0.25">
      <c r="A2324" t="s">
        <v>62</v>
      </c>
      <c r="B2324">
        <v>11</v>
      </c>
      <c r="C2324" t="s">
        <v>42</v>
      </c>
      <c r="D2324">
        <v>300</v>
      </c>
      <c r="E2324" t="s">
        <v>27</v>
      </c>
      <c r="F2324" t="s">
        <v>28</v>
      </c>
      <c r="G2324" t="s">
        <v>49</v>
      </c>
      <c r="H2324">
        <v>3</v>
      </c>
      <c r="I2324">
        <v>1.9931300000000001</v>
      </c>
      <c r="J2324" t="s">
        <v>272</v>
      </c>
      <c r="K2324">
        <v>10257</v>
      </c>
      <c r="L2324">
        <v>10258</v>
      </c>
      <c r="M2324" t="str">
        <f t="shared" si="252"/>
        <v>XLPE300UnderCovered</v>
      </c>
      <c r="N2324" t="str">
        <f>+VLOOKUP(M2324,LineCode!$E:$F,2,0)</f>
        <v>3p_11kV_300_XLPE_Al_u</v>
      </c>
      <c r="R2324" t="s">
        <v>296</v>
      </c>
      <c r="S2324" t="str">
        <f t="shared" si="253"/>
        <v>Line.line_NEW_10257_10258</v>
      </c>
      <c r="T2324" t="str">
        <f t="shared" si="254"/>
        <v>Bus1=10257</v>
      </c>
      <c r="U2324" t="str">
        <f t="shared" si="255"/>
        <v>Bus2=10258</v>
      </c>
      <c r="V2324" t="str">
        <f t="shared" si="256"/>
        <v>phases=3</v>
      </c>
      <c r="W2324" t="str">
        <f t="shared" si="257"/>
        <v>Linecode=3p_11kV_300_XLPE_Al_u</v>
      </c>
      <c r="X2324" t="str">
        <f t="shared" si="258"/>
        <v>Length=1.99313</v>
      </c>
      <c r="Y2324" t="s">
        <v>307</v>
      </c>
    </row>
    <row r="2325" spans="1:25" x14ac:dyDescent="0.25">
      <c r="A2325" t="s">
        <v>62</v>
      </c>
      <c r="B2325">
        <v>11</v>
      </c>
      <c r="C2325" t="s">
        <v>42</v>
      </c>
      <c r="D2325">
        <v>300</v>
      </c>
      <c r="E2325" t="s">
        <v>27</v>
      </c>
      <c r="F2325" t="s">
        <v>28</v>
      </c>
      <c r="G2325" t="s">
        <v>49</v>
      </c>
      <c r="H2325">
        <v>3</v>
      </c>
      <c r="I2325">
        <v>0.52131499999999997</v>
      </c>
      <c r="J2325" t="s">
        <v>272</v>
      </c>
      <c r="K2325">
        <v>10002</v>
      </c>
      <c r="L2325">
        <v>10260</v>
      </c>
      <c r="M2325" t="str">
        <f t="shared" si="252"/>
        <v>XLPE300UnderCovered</v>
      </c>
      <c r="N2325" t="str">
        <f>+VLOOKUP(M2325,LineCode!$E:$F,2,0)</f>
        <v>3p_11kV_300_XLPE_Al_u</v>
      </c>
      <c r="R2325" t="s">
        <v>296</v>
      </c>
      <c r="S2325" t="str">
        <f t="shared" si="253"/>
        <v>Line.line_NEW_10002_10260</v>
      </c>
      <c r="T2325" t="str">
        <f t="shared" si="254"/>
        <v>Bus1=10002</v>
      </c>
      <c r="U2325" t="str">
        <f t="shared" si="255"/>
        <v>Bus2=10260</v>
      </c>
      <c r="V2325" t="str">
        <f t="shared" si="256"/>
        <v>phases=3</v>
      </c>
      <c r="W2325" t="str">
        <f t="shared" si="257"/>
        <v>Linecode=3p_11kV_300_XLPE_Al_u</v>
      </c>
      <c r="X2325" t="str">
        <f t="shared" si="258"/>
        <v>Length=0.521315</v>
      </c>
      <c r="Y2325" t="s">
        <v>307</v>
      </c>
    </row>
    <row r="2326" spans="1:25" x14ac:dyDescent="0.25">
      <c r="A2326" t="s">
        <v>62</v>
      </c>
      <c r="B2326">
        <v>11</v>
      </c>
      <c r="C2326" t="s">
        <v>42</v>
      </c>
      <c r="D2326">
        <v>300</v>
      </c>
      <c r="E2326" t="s">
        <v>27</v>
      </c>
      <c r="F2326" t="s">
        <v>28</v>
      </c>
      <c r="G2326" t="s">
        <v>49</v>
      </c>
      <c r="H2326">
        <v>3</v>
      </c>
      <c r="I2326">
        <v>5.9548399999999999</v>
      </c>
      <c r="J2326" t="s">
        <v>272</v>
      </c>
      <c r="K2326">
        <v>10260</v>
      </c>
      <c r="L2326">
        <v>10261</v>
      </c>
      <c r="M2326" t="str">
        <f t="shared" si="252"/>
        <v>XLPE300UnderCovered</v>
      </c>
      <c r="N2326" t="str">
        <f>+VLOOKUP(M2326,LineCode!$E:$F,2,0)</f>
        <v>3p_11kV_300_XLPE_Al_u</v>
      </c>
      <c r="R2326" t="s">
        <v>296</v>
      </c>
      <c r="S2326" t="str">
        <f t="shared" si="253"/>
        <v>Line.line_NEW_10260_10261</v>
      </c>
      <c r="T2326" t="str">
        <f t="shared" si="254"/>
        <v>Bus1=10260</v>
      </c>
      <c r="U2326" t="str">
        <f t="shared" si="255"/>
        <v>Bus2=10261</v>
      </c>
      <c r="V2326" t="str">
        <f t="shared" si="256"/>
        <v>phases=3</v>
      </c>
      <c r="W2326" t="str">
        <f t="shared" si="257"/>
        <v>Linecode=3p_11kV_300_XLPE_Al_u</v>
      </c>
      <c r="X2326" t="str">
        <f t="shared" si="258"/>
        <v>Length=5.95484</v>
      </c>
      <c r="Y2326" t="s">
        <v>307</v>
      </c>
    </row>
    <row r="2327" spans="1:25" x14ac:dyDescent="0.25">
      <c r="A2327" t="s">
        <v>62</v>
      </c>
      <c r="B2327">
        <v>11</v>
      </c>
      <c r="C2327" t="s">
        <v>42</v>
      </c>
      <c r="D2327">
        <v>300</v>
      </c>
      <c r="E2327" t="s">
        <v>27</v>
      </c>
      <c r="F2327" t="s">
        <v>28</v>
      </c>
      <c r="G2327" t="s">
        <v>49</v>
      </c>
      <c r="H2327">
        <v>3</v>
      </c>
      <c r="I2327">
        <v>1.1345799999999999</v>
      </c>
      <c r="J2327" t="s">
        <v>272</v>
      </c>
      <c r="K2327">
        <v>10262</v>
      </c>
      <c r="L2327">
        <v>10263</v>
      </c>
      <c r="M2327" t="str">
        <f t="shared" si="252"/>
        <v>XLPE300UnderCovered</v>
      </c>
      <c r="N2327" t="str">
        <f>+VLOOKUP(M2327,LineCode!$E:$F,2,0)</f>
        <v>3p_11kV_300_XLPE_Al_u</v>
      </c>
      <c r="R2327" t="s">
        <v>296</v>
      </c>
      <c r="S2327" t="str">
        <f t="shared" si="253"/>
        <v>Line.line_NEW_10262_10263</v>
      </c>
      <c r="T2327" t="str">
        <f t="shared" si="254"/>
        <v>Bus1=10262</v>
      </c>
      <c r="U2327" t="str">
        <f t="shared" si="255"/>
        <v>Bus2=10263</v>
      </c>
      <c r="V2327" t="str">
        <f t="shared" si="256"/>
        <v>phases=3</v>
      </c>
      <c r="W2327" t="str">
        <f t="shared" si="257"/>
        <v>Linecode=3p_11kV_300_XLPE_Al_u</v>
      </c>
      <c r="X2327" t="str">
        <f t="shared" si="258"/>
        <v>Length=1.13458</v>
      </c>
      <c r="Y2327" t="s">
        <v>307</v>
      </c>
    </row>
    <row r="2328" spans="1:25" x14ac:dyDescent="0.25">
      <c r="A2328" t="s">
        <v>62</v>
      </c>
      <c r="B2328">
        <v>11</v>
      </c>
      <c r="C2328" t="s">
        <v>42</v>
      </c>
      <c r="D2328">
        <v>300</v>
      </c>
      <c r="E2328" t="s">
        <v>27</v>
      </c>
      <c r="F2328" t="s">
        <v>28</v>
      </c>
      <c r="G2328" t="s">
        <v>49</v>
      </c>
      <c r="H2328">
        <v>3</v>
      </c>
      <c r="I2328">
        <v>9.1767500000000002</v>
      </c>
      <c r="J2328" t="s">
        <v>272</v>
      </c>
      <c r="K2328">
        <v>10263</v>
      </c>
      <c r="L2328">
        <v>10268</v>
      </c>
      <c r="M2328" t="str">
        <f t="shared" si="252"/>
        <v>XLPE300UnderCovered</v>
      </c>
      <c r="N2328" t="str">
        <f>+VLOOKUP(M2328,LineCode!$E:$F,2,0)</f>
        <v>3p_11kV_300_XLPE_Al_u</v>
      </c>
      <c r="R2328" t="s">
        <v>296</v>
      </c>
      <c r="S2328" t="str">
        <f t="shared" si="253"/>
        <v>Line.line_NEW_10263_10268</v>
      </c>
      <c r="T2328" t="str">
        <f t="shared" si="254"/>
        <v>Bus1=10263</v>
      </c>
      <c r="U2328" t="str">
        <f t="shared" si="255"/>
        <v>Bus2=10268</v>
      </c>
      <c r="V2328" t="str">
        <f t="shared" si="256"/>
        <v>phases=3</v>
      </c>
      <c r="W2328" t="str">
        <f t="shared" si="257"/>
        <v>Linecode=3p_11kV_300_XLPE_Al_u</v>
      </c>
      <c r="X2328" t="str">
        <f t="shared" si="258"/>
        <v>Length=9.17675</v>
      </c>
      <c r="Y2328" t="s">
        <v>307</v>
      </c>
    </row>
    <row r="2329" spans="1:25" x14ac:dyDescent="0.25">
      <c r="A2329" t="s">
        <v>62</v>
      </c>
      <c r="B2329">
        <v>11</v>
      </c>
      <c r="C2329" t="s">
        <v>42</v>
      </c>
      <c r="D2329">
        <v>300</v>
      </c>
      <c r="E2329" t="s">
        <v>27</v>
      </c>
      <c r="F2329" t="s">
        <v>28</v>
      </c>
      <c r="G2329" t="s">
        <v>49</v>
      </c>
      <c r="H2329">
        <v>3</v>
      </c>
      <c r="I2329">
        <v>1.2988900000000001</v>
      </c>
      <c r="J2329" t="s">
        <v>272</v>
      </c>
      <c r="K2329">
        <v>10261</v>
      </c>
      <c r="L2329">
        <v>10262</v>
      </c>
      <c r="M2329" t="str">
        <f t="shared" si="252"/>
        <v>XLPE300UnderCovered</v>
      </c>
      <c r="N2329" t="str">
        <f>+VLOOKUP(M2329,LineCode!$E:$F,2,0)</f>
        <v>3p_11kV_300_XLPE_Al_u</v>
      </c>
      <c r="R2329" t="s">
        <v>296</v>
      </c>
      <c r="S2329" t="str">
        <f t="shared" si="253"/>
        <v>Line.line_NEW_10261_10262</v>
      </c>
      <c r="T2329" t="str">
        <f t="shared" si="254"/>
        <v>Bus1=10261</v>
      </c>
      <c r="U2329" t="str">
        <f t="shared" si="255"/>
        <v>Bus2=10262</v>
      </c>
      <c r="V2329" t="str">
        <f t="shared" si="256"/>
        <v>phases=3</v>
      </c>
      <c r="W2329" t="str">
        <f t="shared" si="257"/>
        <v>Linecode=3p_11kV_300_XLPE_Al_u</v>
      </c>
      <c r="X2329" t="str">
        <f t="shared" si="258"/>
        <v>Length=1.29889</v>
      </c>
      <c r="Y2329" t="s">
        <v>307</v>
      </c>
    </row>
    <row r="2330" spans="1:25" x14ac:dyDescent="0.25">
      <c r="A2330" t="s">
        <v>62</v>
      </c>
      <c r="B2330">
        <v>11</v>
      </c>
      <c r="C2330" t="s">
        <v>42</v>
      </c>
      <c r="D2330">
        <v>300</v>
      </c>
      <c r="E2330" t="s">
        <v>27</v>
      </c>
      <c r="F2330" t="s">
        <v>28</v>
      </c>
      <c r="G2330" t="s">
        <v>49</v>
      </c>
      <c r="H2330">
        <v>3</v>
      </c>
      <c r="I2330">
        <v>1.6238900000000001</v>
      </c>
      <c r="J2330" t="s">
        <v>272</v>
      </c>
      <c r="K2330">
        <v>10003</v>
      </c>
      <c r="L2330">
        <v>10004</v>
      </c>
      <c r="M2330" t="str">
        <f t="shared" si="252"/>
        <v>XLPE300UnderCovered</v>
      </c>
      <c r="N2330" t="str">
        <f>+VLOOKUP(M2330,LineCode!$E:$F,2,0)</f>
        <v>3p_11kV_300_XLPE_Al_u</v>
      </c>
      <c r="R2330" t="s">
        <v>296</v>
      </c>
      <c r="S2330" t="str">
        <f t="shared" si="253"/>
        <v>Line.line_NEW_10003_10004</v>
      </c>
      <c r="T2330" t="str">
        <f t="shared" si="254"/>
        <v>Bus1=10003</v>
      </c>
      <c r="U2330" t="str">
        <f t="shared" si="255"/>
        <v>Bus2=10004</v>
      </c>
      <c r="V2330" t="str">
        <f t="shared" si="256"/>
        <v>phases=3</v>
      </c>
      <c r="W2330" t="str">
        <f t="shared" si="257"/>
        <v>Linecode=3p_11kV_300_XLPE_Al_u</v>
      </c>
      <c r="X2330" t="str">
        <f t="shared" si="258"/>
        <v>Length=1.62389</v>
      </c>
      <c r="Y2330" t="s">
        <v>307</v>
      </c>
    </row>
    <row r="2331" spans="1:25" x14ac:dyDescent="0.25">
      <c r="A2331" t="s">
        <v>62</v>
      </c>
      <c r="B2331">
        <v>11</v>
      </c>
      <c r="C2331" t="s">
        <v>37</v>
      </c>
      <c r="D2331">
        <v>100</v>
      </c>
      <c r="E2331" t="s">
        <v>27</v>
      </c>
      <c r="F2331" t="s">
        <v>38</v>
      </c>
      <c r="G2331" t="s">
        <v>30</v>
      </c>
      <c r="H2331">
        <v>3</v>
      </c>
      <c r="I2331">
        <v>20.884</v>
      </c>
      <c r="J2331" t="s">
        <v>272</v>
      </c>
      <c r="K2331">
        <v>10015</v>
      </c>
      <c r="L2331">
        <v>10016</v>
      </c>
      <c r="M2331" t="str">
        <f t="shared" si="252"/>
        <v>Dog100OverACSR</v>
      </c>
      <c r="N2331" t="str">
        <f>+VLOOKUP(M2331,LineCode!$E:$F,2,0)</f>
        <v>3p_11kV_100_ACSR_Al_o</v>
      </c>
      <c r="R2331" t="s">
        <v>296</v>
      </c>
      <c r="S2331" t="str">
        <f t="shared" si="253"/>
        <v>Line.line_NEW_10015_10016</v>
      </c>
      <c r="T2331" t="str">
        <f t="shared" si="254"/>
        <v>Bus1=10015</v>
      </c>
      <c r="U2331" t="str">
        <f t="shared" si="255"/>
        <v>Bus2=10016</v>
      </c>
      <c r="V2331" t="str">
        <f t="shared" si="256"/>
        <v>phases=3</v>
      </c>
      <c r="W2331" t="str">
        <f t="shared" si="257"/>
        <v>Linecode=3p_11kV_100_ACSR_Al_o</v>
      </c>
      <c r="X2331" t="str">
        <f t="shared" si="258"/>
        <v>Length=20.884</v>
      </c>
      <c r="Y2331" t="s">
        <v>307</v>
      </c>
    </row>
    <row r="2332" spans="1:25" x14ac:dyDescent="0.25">
      <c r="A2332" t="s">
        <v>62</v>
      </c>
      <c r="B2332">
        <v>11</v>
      </c>
      <c r="C2332" t="s">
        <v>37</v>
      </c>
      <c r="D2332">
        <v>100</v>
      </c>
      <c r="E2332" t="s">
        <v>27</v>
      </c>
      <c r="F2332" t="s">
        <v>38</v>
      </c>
      <c r="G2332" t="s">
        <v>30</v>
      </c>
      <c r="H2332">
        <v>3</v>
      </c>
      <c r="I2332">
        <v>19.7302</v>
      </c>
      <c r="J2332" t="s">
        <v>272</v>
      </c>
      <c r="K2332">
        <v>10016</v>
      </c>
      <c r="L2332">
        <v>10017</v>
      </c>
      <c r="M2332" t="str">
        <f t="shared" si="252"/>
        <v>Dog100OverACSR</v>
      </c>
      <c r="N2332" t="str">
        <f>+VLOOKUP(M2332,LineCode!$E:$F,2,0)</f>
        <v>3p_11kV_100_ACSR_Al_o</v>
      </c>
      <c r="R2332" t="s">
        <v>296</v>
      </c>
      <c r="S2332" t="str">
        <f t="shared" si="253"/>
        <v>Line.line_NEW_10016_10017</v>
      </c>
      <c r="T2332" t="str">
        <f t="shared" si="254"/>
        <v>Bus1=10016</v>
      </c>
      <c r="U2332" t="str">
        <f t="shared" si="255"/>
        <v>Bus2=10017</v>
      </c>
      <c r="V2332" t="str">
        <f t="shared" si="256"/>
        <v>phases=3</v>
      </c>
      <c r="W2332" t="str">
        <f t="shared" si="257"/>
        <v>Linecode=3p_11kV_100_ACSR_Al_o</v>
      </c>
      <c r="X2332" t="str">
        <f t="shared" si="258"/>
        <v>Length=19.7302</v>
      </c>
      <c r="Y2332" t="s">
        <v>307</v>
      </c>
    </row>
    <row r="2333" spans="1:25" x14ac:dyDescent="0.25">
      <c r="A2333" t="s">
        <v>62</v>
      </c>
      <c r="B2333">
        <v>11</v>
      </c>
      <c r="C2333" t="s">
        <v>37</v>
      </c>
      <c r="D2333">
        <v>100</v>
      </c>
      <c r="E2333" t="s">
        <v>27</v>
      </c>
      <c r="F2333" t="s">
        <v>38</v>
      </c>
      <c r="G2333" t="s">
        <v>30</v>
      </c>
      <c r="H2333">
        <v>3</v>
      </c>
      <c r="I2333">
        <v>19.907599999999999</v>
      </c>
      <c r="J2333" t="s">
        <v>272</v>
      </c>
      <c r="K2333">
        <v>10017</v>
      </c>
      <c r="L2333">
        <v>10018</v>
      </c>
      <c r="M2333" t="str">
        <f t="shared" si="252"/>
        <v>Dog100OverACSR</v>
      </c>
      <c r="N2333" t="str">
        <f>+VLOOKUP(M2333,LineCode!$E:$F,2,0)</f>
        <v>3p_11kV_100_ACSR_Al_o</v>
      </c>
      <c r="R2333" t="s">
        <v>296</v>
      </c>
      <c r="S2333" t="str">
        <f t="shared" si="253"/>
        <v>Line.line_NEW_10017_10018</v>
      </c>
      <c r="T2333" t="str">
        <f t="shared" si="254"/>
        <v>Bus1=10017</v>
      </c>
      <c r="U2333" t="str">
        <f t="shared" si="255"/>
        <v>Bus2=10018</v>
      </c>
      <c r="V2333" t="str">
        <f t="shared" si="256"/>
        <v>phases=3</v>
      </c>
      <c r="W2333" t="str">
        <f t="shared" si="257"/>
        <v>Linecode=3p_11kV_100_ACSR_Al_o</v>
      </c>
      <c r="X2333" t="str">
        <f t="shared" si="258"/>
        <v>Length=19.9076</v>
      </c>
      <c r="Y2333" t="s">
        <v>307</v>
      </c>
    </row>
    <row r="2334" spans="1:25" x14ac:dyDescent="0.25">
      <c r="A2334" t="s">
        <v>62</v>
      </c>
      <c r="B2334">
        <v>11</v>
      </c>
      <c r="C2334" t="s">
        <v>37</v>
      </c>
      <c r="D2334">
        <v>100</v>
      </c>
      <c r="E2334" t="s">
        <v>27</v>
      </c>
      <c r="F2334" t="s">
        <v>38</v>
      </c>
      <c r="G2334" t="s">
        <v>30</v>
      </c>
      <c r="H2334">
        <v>3</v>
      </c>
      <c r="I2334">
        <v>25.705200000000001</v>
      </c>
      <c r="J2334" t="s">
        <v>272</v>
      </c>
      <c r="K2334">
        <v>10018</v>
      </c>
      <c r="L2334">
        <v>10019</v>
      </c>
      <c r="M2334" t="str">
        <f t="shared" si="252"/>
        <v>Dog100OverACSR</v>
      </c>
      <c r="N2334" t="str">
        <f>+VLOOKUP(M2334,LineCode!$E:$F,2,0)</f>
        <v>3p_11kV_100_ACSR_Al_o</v>
      </c>
      <c r="R2334" t="s">
        <v>296</v>
      </c>
      <c r="S2334" t="str">
        <f t="shared" si="253"/>
        <v>Line.line_NEW_10018_10019</v>
      </c>
      <c r="T2334" t="str">
        <f t="shared" si="254"/>
        <v>Bus1=10018</v>
      </c>
      <c r="U2334" t="str">
        <f t="shared" si="255"/>
        <v>Bus2=10019</v>
      </c>
      <c r="V2334" t="str">
        <f t="shared" si="256"/>
        <v>phases=3</v>
      </c>
      <c r="W2334" t="str">
        <f t="shared" si="257"/>
        <v>Linecode=3p_11kV_100_ACSR_Al_o</v>
      </c>
      <c r="X2334" t="str">
        <f t="shared" si="258"/>
        <v>Length=25.7052</v>
      </c>
      <c r="Y2334" t="s">
        <v>307</v>
      </c>
    </row>
    <row r="2335" spans="1:25" x14ac:dyDescent="0.25">
      <c r="A2335" t="s">
        <v>62</v>
      </c>
      <c r="B2335">
        <v>11</v>
      </c>
      <c r="C2335" t="s">
        <v>37</v>
      </c>
      <c r="D2335">
        <v>100</v>
      </c>
      <c r="E2335" t="s">
        <v>27</v>
      </c>
      <c r="F2335" t="s">
        <v>38</v>
      </c>
      <c r="G2335" t="s">
        <v>30</v>
      </c>
      <c r="H2335">
        <v>3</v>
      </c>
      <c r="I2335">
        <v>28.180499999999999</v>
      </c>
      <c r="J2335" t="s">
        <v>272</v>
      </c>
      <c r="K2335">
        <v>10019</v>
      </c>
      <c r="L2335">
        <v>10020</v>
      </c>
      <c r="M2335" t="str">
        <f t="shared" si="252"/>
        <v>Dog100OverACSR</v>
      </c>
      <c r="N2335" t="str">
        <f>+VLOOKUP(M2335,LineCode!$E:$F,2,0)</f>
        <v>3p_11kV_100_ACSR_Al_o</v>
      </c>
      <c r="R2335" t="s">
        <v>296</v>
      </c>
      <c r="S2335" t="str">
        <f t="shared" si="253"/>
        <v>Line.line_NEW_10019_10020</v>
      </c>
      <c r="T2335" t="str">
        <f t="shared" si="254"/>
        <v>Bus1=10019</v>
      </c>
      <c r="U2335" t="str">
        <f t="shared" si="255"/>
        <v>Bus2=10020</v>
      </c>
      <c r="V2335" t="str">
        <f t="shared" si="256"/>
        <v>phases=3</v>
      </c>
      <c r="W2335" t="str">
        <f t="shared" si="257"/>
        <v>Linecode=3p_11kV_100_ACSR_Al_o</v>
      </c>
      <c r="X2335" t="str">
        <f t="shared" si="258"/>
        <v>Length=28.1805</v>
      </c>
      <c r="Y2335" t="s">
        <v>307</v>
      </c>
    </row>
    <row r="2336" spans="1:25" x14ac:dyDescent="0.25">
      <c r="A2336" t="s">
        <v>62</v>
      </c>
      <c r="B2336">
        <v>11</v>
      </c>
      <c r="C2336" t="s">
        <v>37</v>
      </c>
      <c r="D2336">
        <v>100</v>
      </c>
      <c r="E2336" t="s">
        <v>27</v>
      </c>
      <c r="F2336" t="s">
        <v>38</v>
      </c>
      <c r="G2336" t="s">
        <v>30</v>
      </c>
      <c r="H2336">
        <v>3</v>
      </c>
      <c r="I2336">
        <v>23.739899999999999</v>
      </c>
      <c r="J2336" t="s">
        <v>272</v>
      </c>
      <c r="K2336">
        <v>10020</v>
      </c>
      <c r="L2336">
        <v>10021</v>
      </c>
      <c r="M2336" t="str">
        <f t="shared" si="252"/>
        <v>Dog100OverACSR</v>
      </c>
      <c r="N2336" t="str">
        <f>+VLOOKUP(M2336,LineCode!$E:$F,2,0)</f>
        <v>3p_11kV_100_ACSR_Al_o</v>
      </c>
      <c r="R2336" t="s">
        <v>296</v>
      </c>
      <c r="S2336" t="str">
        <f t="shared" si="253"/>
        <v>Line.line_NEW_10020_10021</v>
      </c>
      <c r="T2336" t="str">
        <f t="shared" si="254"/>
        <v>Bus1=10020</v>
      </c>
      <c r="U2336" t="str">
        <f t="shared" si="255"/>
        <v>Bus2=10021</v>
      </c>
      <c r="V2336" t="str">
        <f t="shared" si="256"/>
        <v>phases=3</v>
      </c>
      <c r="W2336" t="str">
        <f t="shared" si="257"/>
        <v>Linecode=3p_11kV_100_ACSR_Al_o</v>
      </c>
      <c r="X2336" t="str">
        <f t="shared" si="258"/>
        <v>Length=23.7399</v>
      </c>
      <c r="Y2336" t="s">
        <v>307</v>
      </c>
    </row>
    <row r="2337" spans="1:25" x14ac:dyDescent="0.25">
      <c r="A2337" t="s">
        <v>62</v>
      </c>
      <c r="B2337">
        <v>11</v>
      </c>
      <c r="C2337" t="s">
        <v>37</v>
      </c>
      <c r="D2337">
        <v>100</v>
      </c>
      <c r="E2337" t="s">
        <v>27</v>
      </c>
      <c r="F2337" t="s">
        <v>38</v>
      </c>
      <c r="G2337" t="s">
        <v>30</v>
      </c>
      <c r="H2337">
        <v>3</v>
      </c>
      <c r="I2337">
        <v>26.871600000000001</v>
      </c>
      <c r="J2337" t="s">
        <v>272</v>
      </c>
      <c r="K2337">
        <v>10021</v>
      </c>
      <c r="L2337">
        <v>10022</v>
      </c>
      <c r="M2337" t="str">
        <f t="shared" si="252"/>
        <v>Dog100OverACSR</v>
      </c>
      <c r="N2337" t="str">
        <f>+VLOOKUP(M2337,LineCode!$E:$F,2,0)</f>
        <v>3p_11kV_100_ACSR_Al_o</v>
      </c>
      <c r="R2337" t="s">
        <v>296</v>
      </c>
      <c r="S2337" t="str">
        <f t="shared" si="253"/>
        <v>Line.line_NEW_10021_10022</v>
      </c>
      <c r="T2337" t="str">
        <f t="shared" si="254"/>
        <v>Bus1=10021</v>
      </c>
      <c r="U2337" t="str">
        <f t="shared" si="255"/>
        <v>Bus2=10022</v>
      </c>
      <c r="V2337" t="str">
        <f t="shared" si="256"/>
        <v>phases=3</v>
      </c>
      <c r="W2337" t="str">
        <f t="shared" si="257"/>
        <v>Linecode=3p_11kV_100_ACSR_Al_o</v>
      </c>
      <c r="X2337" t="str">
        <f t="shared" si="258"/>
        <v>Length=26.8716</v>
      </c>
      <c r="Y2337" t="s">
        <v>307</v>
      </c>
    </row>
    <row r="2338" spans="1:25" x14ac:dyDescent="0.25">
      <c r="A2338" t="s">
        <v>62</v>
      </c>
      <c r="B2338">
        <v>11</v>
      </c>
      <c r="C2338" t="s">
        <v>37</v>
      </c>
      <c r="D2338">
        <v>100</v>
      </c>
      <c r="E2338" t="s">
        <v>27</v>
      </c>
      <c r="F2338" t="s">
        <v>38</v>
      </c>
      <c r="G2338" t="s">
        <v>30</v>
      </c>
      <c r="H2338">
        <v>3</v>
      </c>
      <c r="I2338">
        <v>13.4688</v>
      </c>
      <c r="J2338" t="s">
        <v>272</v>
      </c>
      <c r="K2338">
        <v>10022</v>
      </c>
      <c r="L2338">
        <v>10023</v>
      </c>
      <c r="M2338" t="str">
        <f t="shared" si="252"/>
        <v>Dog100OverACSR</v>
      </c>
      <c r="N2338" t="str">
        <f>+VLOOKUP(M2338,LineCode!$E:$F,2,0)</f>
        <v>3p_11kV_100_ACSR_Al_o</v>
      </c>
      <c r="R2338" t="s">
        <v>296</v>
      </c>
      <c r="S2338" t="str">
        <f t="shared" si="253"/>
        <v>Line.line_NEW_10022_10023</v>
      </c>
      <c r="T2338" t="str">
        <f t="shared" si="254"/>
        <v>Bus1=10022</v>
      </c>
      <c r="U2338" t="str">
        <f t="shared" si="255"/>
        <v>Bus2=10023</v>
      </c>
      <c r="V2338" t="str">
        <f t="shared" si="256"/>
        <v>phases=3</v>
      </c>
      <c r="W2338" t="str">
        <f t="shared" si="257"/>
        <v>Linecode=3p_11kV_100_ACSR_Al_o</v>
      </c>
      <c r="X2338" t="str">
        <f t="shared" si="258"/>
        <v>Length=13.4688</v>
      </c>
      <c r="Y2338" t="s">
        <v>307</v>
      </c>
    </row>
    <row r="2339" spans="1:25" x14ac:dyDescent="0.25">
      <c r="A2339" t="s">
        <v>62</v>
      </c>
      <c r="B2339">
        <v>11</v>
      </c>
      <c r="C2339" t="s">
        <v>37</v>
      </c>
      <c r="D2339">
        <v>100</v>
      </c>
      <c r="E2339" t="s">
        <v>27</v>
      </c>
      <c r="F2339" t="s">
        <v>38</v>
      </c>
      <c r="G2339" t="s">
        <v>30</v>
      </c>
      <c r="H2339">
        <v>3</v>
      </c>
      <c r="I2339">
        <v>6.1014699999999999</v>
      </c>
      <c r="J2339" t="s">
        <v>272</v>
      </c>
      <c r="K2339">
        <v>10023</v>
      </c>
      <c r="L2339">
        <v>10024</v>
      </c>
      <c r="M2339" t="str">
        <f t="shared" si="252"/>
        <v>Dog100OverACSR</v>
      </c>
      <c r="N2339" t="str">
        <f>+VLOOKUP(M2339,LineCode!$E:$F,2,0)</f>
        <v>3p_11kV_100_ACSR_Al_o</v>
      </c>
      <c r="R2339" t="s">
        <v>296</v>
      </c>
      <c r="S2339" t="str">
        <f t="shared" si="253"/>
        <v>Line.line_NEW_10023_10024</v>
      </c>
      <c r="T2339" t="str">
        <f t="shared" si="254"/>
        <v>Bus1=10023</v>
      </c>
      <c r="U2339" t="str">
        <f t="shared" si="255"/>
        <v>Bus2=10024</v>
      </c>
      <c r="V2339" t="str">
        <f t="shared" si="256"/>
        <v>phases=3</v>
      </c>
      <c r="W2339" t="str">
        <f t="shared" si="257"/>
        <v>Linecode=3p_11kV_100_ACSR_Al_o</v>
      </c>
      <c r="X2339" t="str">
        <f t="shared" si="258"/>
        <v>Length=6.10147</v>
      </c>
      <c r="Y2339" t="s">
        <v>307</v>
      </c>
    </row>
    <row r="2340" spans="1:25" x14ac:dyDescent="0.25">
      <c r="A2340" t="s">
        <v>62</v>
      </c>
      <c r="B2340">
        <v>11</v>
      </c>
      <c r="C2340" t="s">
        <v>37</v>
      </c>
      <c r="D2340">
        <v>100</v>
      </c>
      <c r="E2340" t="s">
        <v>27</v>
      </c>
      <c r="F2340" t="s">
        <v>38</v>
      </c>
      <c r="G2340" t="s">
        <v>30</v>
      </c>
      <c r="H2340">
        <v>3</v>
      </c>
      <c r="I2340">
        <v>26.698899999999998</v>
      </c>
      <c r="J2340" t="s">
        <v>272</v>
      </c>
      <c r="K2340">
        <v>10024</v>
      </c>
      <c r="L2340">
        <v>10025</v>
      </c>
      <c r="M2340" t="str">
        <f t="shared" si="252"/>
        <v>Dog100OverACSR</v>
      </c>
      <c r="N2340" t="str">
        <f>+VLOOKUP(M2340,LineCode!$E:$F,2,0)</f>
        <v>3p_11kV_100_ACSR_Al_o</v>
      </c>
      <c r="R2340" t="s">
        <v>296</v>
      </c>
      <c r="S2340" t="str">
        <f t="shared" si="253"/>
        <v>Line.line_NEW_10024_10025</v>
      </c>
      <c r="T2340" t="str">
        <f t="shared" si="254"/>
        <v>Bus1=10024</v>
      </c>
      <c r="U2340" t="str">
        <f t="shared" si="255"/>
        <v>Bus2=10025</v>
      </c>
      <c r="V2340" t="str">
        <f t="shared" si="256"/>
        <v>phases=3</v>
      </c>
      <c r="W2340" t="str">
        <f t="shared" si="257"/>
        <v>Linecode=3p_11kV_100_ACSR_Al_o</v>
      </c>
      <c r="X2340" t="str">
        <f t="shared" si="258"/>
        <v>Length=26.6989</v>
      </c>
      <c r="Y2340" t="s">
        <v>307</v>
      </c>
    </row>
    <row r="2341" spans="1:25" x14ac:dyDescent="0.25">
      <c r="A2341" t="s">
        <v>62</v>
      </c>
      <c r="B2341">
        <v>11</v>
      </c>
      <c r="C2341" t="s">
        <v>37</v>
      </c>
      <c r="D2341">
        <v>100</v>
      </c>
      <c r="E2341" t="s">
        <v>27</v>
      </c>
      <c r="F2341" t="s">
        <v>38</v>
      </c>
      <c r="G2341" t="s">
        <v>30</v>
      </c>
      <c r="H2341">
        <v>3</v>
      </c>
      <c r="I2341">
        <v>11.431900000000001</v>
      </c>
      <c r="J2341" t="s">
        <v>272</v>
      </c>
      <c r="K2341">
        <v>10025</v>
      </c>
      <c r="L2341">
        <v>10291</v>
      </c>
      <c r="M2341" t="str">
        <f t="shared" si="252"/>
        <v>Dog100OverACSR</v>
      </c>
      <c r="N2341" t="str">
        <f>+VLOOKUP(M2341,LineCode!$E:$F,2,0)</f>
        <v>3p_11kV_100_ACSR_Al_o</v>
      </c>
      <c r="R2341" t="s">
        <v>296</v>
      </c>
      <c r="S2341" t="str">
        <f t="shared" si="253"/>
        <v>Line.line_NEW_10025_10291</v>
      </c>
      <c r="T2341" t="str">
        <f t="shared" si="254"/>
        <v>Bus1=10025</v>
      </c>
      <c r="U2341" t="str">
        <f t="shared" si="255"/>
        <v>Bus2=10291</v>
      </c>
      <c r="V2341" t="str">
        <f t="shared" si="256"/>
        <v>phases=3</v>
      </c>
      <c r="W2341" t="str">
        <f t="shared" si="257"/>
        <v>Linecode=3p_11kV_100_ACSR_Al_o</v>
      </c>
      <c r="X2341" t="str">
        <f t="shared" si="258"/>
        <v>Length=11.4319</v>
      </c>
      <c r="Y2341" t="s">
        <v>307</v>
      </c>
    </row>
    <row r="2342" spans="1:25" x14ac:dyDescent="0.25">
      <c r="A2342" t="s">
        <v>62</v>
      </c>
      <c r="B2342">
        <v>11</v>
      </c>
      <c r="C2342" t="s">
        <v>37</v>
      </c>
      <c r="D2342">
        <v>100</v>
      </c>
      <c r="E2342" t="s">
        <v>27</v>
      </c>
      <c r="F2342" t="s">
        <v>38</v>
      </c>
      <c r="G2342" t="s">
        <v>30</v>
      </c>
      <c r="H2342">
        <v>3</v>
      </c>
      <c r="I2342">
        <v>2.4467400000000001</v>
      </c>
      <c r="J2342" t="s">
        <v>272</v>
      </c>
      <c r="K2342">
        <v>10291</v>
      </c>
      <c r="L2342">
        <v>10026</v>
      </c>
      <c r="M2342" t="str">
        <f t="shared" si="252"/>
        <v>Dog100OverACSR</v>
      </c>
      <c r="N2342" t="str">
        <f>+VLOOKUP(M2342,LineCode!$E:$F,2,0)</f>
        <v>3p_11kV_100_ACSR_Al_o</v>
      </c>
      <c r="R2342" t="s">
        <v>296</v>
      </c>
      <c r="S2342" t="str">
        <f t="shared" si="253"/>
        <v>Line.line_NEW_10291_10026</v>
      </c>
      <c r="T2342" t="str">
        <f t="shared" si="254"/>
        <v>Bus1=10291</v>
      </c>
      <c r="U2342" t="str">
        <f t="shared" si="255"/>
        <v>Bus2=10026</v>
      </c>
      <c r="V2342" t="str">
        <f t="shared" si="256"/>
        <v>phases=3</v>
      </c>
      <c r="W2342" t="str">
        <f t="shared" si="257"/>
        <v>Linecode=3p_11kV_100_ACSR_Al_o</v>
      </c>
      <c r="X2342" t="str">
        <f t="shared" si="258"/>
        <v>Length=2.44674</v>
      </c>
      <c r="Y2342" t="s">
        <v>307</v>
      </c>
    </row>
    <row r="2343" spans="1:25" x14ac:dyDescent="0.25">
      <c r="A2343" t="s">
        <v>62</v>
      </c>
      <c r="B2343">
        <v>11</v>
      </c>
      <c r="C2343" t="s">
        <v>37</v>
      </c>
      <c r="D2343">
        <v>100</v>
      </c>
      <c r="E2343" t="s">
        <v>27</v>
      </c>
      <c r="F2343" t="s">
        <v>38</v>
      </c>
      <c r="G2343" t="s">
        <v>30</v>
      </c>
      <c r="H2343">
        <v>3</v>
      </c>
      <c r="I2343">
        <v>26.857099999999999</v>
      </c>
      <c r="J2343" t="s">
        <v>272</v>
      </c>
      <c r="K2343">
        <v>10026</v>
      </c>
      <c r="L2343">
        <v>10027</v>
      </c>
      <c r="M2343" t="str">
        <f t="shared" si="252"/>
        <v>Dog100OverACSR</v>
      </c>
      <c r="N2343" t="str">
        <f>+VLOOKUP(M2343,LineCode!$E:$F,2,0)</f>
        <v>3p_11kV_100_ACSR_Al_o</v>
      </c>
      <c r="R2343" t="s">
        <v>296</v>
      </c>
      <c r="S2343" t="str">
        <f t="shared" si="253"/>
        <v>Line.line_NEW_10026_10027</v>
      </c>
      <c r="T2343" t="str">
        <f t="shared" si="254"/>
        <v>Bus1=10026</v>
      </c>
      <c r="U2343" t="str">
        <f t="shared" si="255"/>
        <v>Bus2=10027</v>
      </c>
      <c r="V2343" t="str">
        <f t="shared" si="256"/>
        <v>phases=3</v>
      </c>
      <c r="W2343" t="str">
        <f t="shared" si="257"/>
        <v>Linecode=3p_11kV_100_ACSR_Al_o</v>
      </c>
      <c r="X2343" t="str">
        <f t="shared" si="258"/>
        <v>Length=26.8571</v>
      </c>
      <c r="Y2343" t="s">
        <v>307</v>
      </c>
    </row>
    <row r="2344" spans="1:25" x14ac:dyDescent="0.25">
      <c r="A2344" t="s">
        <v>62</v>
      </c>
      <c r="B2344">
        <v>11</v>
      </c>
      <c r="C2344" t="s">
        <v>37</v>
      </c>
      <c r="D2344">
        <v>100</v>
      </c>
      <c r="E2344" t="s">
        <v>27</v>
      </c>
      <c r="F2344" t="s">
        <v>38</v>
      </c>
      <c r="G2344" t="s">
        <v>30</v>
      </c>
      <c r="H2344">
        <v>3</v>
      </c>
      <c r="I2344">
        <v>22.704000000000001</v>
      </c>
      <c r="J2344" t="s">
        <v>272</v>
      </c>
      <c r="K2344">
        <v>10027</v>
      </c>
      <c r="L2344">
        <v>10028</v>
      </c>
      <c r="M2344" t="str">
        <f t="shared" si="252"/>
        <v>Dog100OverACSR</v>
      </c>
      <c r="N2344" t="str">
        <f>+VLOOKUP(M2344,LineCode!$E:$F,2,0)</f>
        <v>3p_11kV_100_ACSR_Al_o</v>
      </c>
      <c r="R2344" t="s">
        <v>296</v>
      </c>
      <c r="S2344" t="str">
        <f t="shared" si="253"/>
        <v>Line.line_NEW_10027_10028</v>
      </c>
      <c r="T2344" t="str">
        <f t="shared" si="254"/>
        <v>Bus1=10027</v>
      </c>
      <c r="U2344" t="str">
        <f t="shared" si="255"/>
        <v>Bus2=10028</v>
      </c>
      <c r="V2344" t="str">
        <f t="shared" si="256"/>
        <v>phases=3</v>
      </c>
      <c r="W2344" t="str">
        <f t="shared" si="257"/>
        <v>Linecode=3p_11kV_100_ACSR_Al_o</v>
      </c>
      <c r="X2344" t="str">
        <f t="shared" si="258"/>
        <v>Length=22.704</v>
      </c>
      <c r="Y2344" t="s">
        <v>307</v>
      </c>
    </row>
    <row r="2345" spans="1:25" x14ac:dyDescent="0.25">
      <c r="A2345" t="s">
        <v>62</v>
      </c>
      <c r="B2345">
        <v>11</v>
      </c>
      <c r="C2345" t="s">
        <v>37</v>
      </c>
      <c r="D2345">
        <v>100</v>
      </c>
      <c r="E2345" t="s">
        <v>27</v>
      </c>
      <c r="F2345" t="s">
        <v>38</v>
      </c>
      <c r="G2345" t="s">
        <v>30</v>
      </c>
      <c r="H2345">
        <v>3</v>
      </c>
      <c r="I2345">
        <v>15.407999999999999</v>
      </c>
      <c r="J2345" t="s">
        <v>272</v>
      </c>
      <c r="K2345">
        <v>10028</v>
      </c>
      <c r="L2345">
        <v>10029</v>
      </c>
      <c r="M2345" t="str">
        <f t="shared" si="252"/>
        <v>Dog100OverACSR</v>
      </c>
      <c r="N2345" t="str">
        <f>+VLOOKUP(M2345,LineCode!$E:$F,2,0)</f>
        <v>3p_11kV_100_ACSR_Al_o</v>
      </c>
      <c r="R2345" t="s">
        <v>296</v>
      </c>
      <c r="S2345" t="str">
        <f t="shared" si="253"/>
        <v>Line.line_NEW_10028_10029</v>
      </c>
      <c r="T2345" t="str">
        <f t="shared" si="254"/>
        <v>Bus1=10028</v>
      </c>
      <c r="U2345" t="str">
        <f t="shared" si="255"/>
        <v>Bus2=10029</v>
      </c>
      <c r="V2345" t="str">
        <f t="shared" si="256"/>
        <v>phases=3</v>
      </c>
      <c r="W2345" t="str">
        <f t="shared" si="257"/>
        <v>Linecode=3p_11kV_100_ACSR_Al_o</v>
      </c>
      <c r="X2345" t="str">
        <f t="shared" si="258"/>
        <v>Length=15.408</v>
      </c>
      <c r="Y2345" t="s">
        <v>307</v>
      </c>
    </row>
    <row r="2346" spans="1:25" x14ac:dyDescent="0.25">
      <c r="A2346" t="s">
        <v>62</v>
      </c>
      <c r="B2346">
        <v>11</v>
      </c>
      <c r="C2346" t="s">
        <v>37</v>
      </c>
      <c r="D2346">
        <v>100</v>
      </c>
      <c r="E2346" t="s">
        <v>27</v>
      </c>
      <c r="F2346" t="s">
        <v>38</v>
      </c>
      <c r="G2346" t="s">
        <v>30</v>
      </c>
      <c r="H2346">
        <v>3</v>
      </c>
      <c r="I2346">
        <v>23.2774</v>
      </c>
      <c r="J2346" t="s">
        <v>272</v>
      </c>
      <c r="K2346">
        <v>10029</v>
      </c>
      <c r="L2346">
        <v>10030</v>
      </c>
      <c r="M2346" t="str">
        <f t="shared" si="252"/>
        <v>Dog100OverACSR</v>
      </c>
      <c r="N2346" t="str">
        <f>+VLOOKUP(M2346,LineCode!$E:$F,2,0)</f>
        <v>3p_11kV_100_ACSR_Al_o</v>
      </c>
      <c r="R2346" t="s">
        <v>296</v>
      </c>
      <c r="S2346" t="str">
        <f t="shared" si="253"/>
        <v>Line.line_NEW_10029_10030</v>
      </c>
      <c r="T2346" t="str">
        <f t="shared" si="254"/>
        <v>Bus1=10029</v>
      </c>
      <c r="U2346" t="str">
        <f t="shared" si="255"/>
        <v>Bus2=10030</v>
      </c>
      <c r="V2346" t="str">
        <f t="shared" si="256"/>
        <v>phases=3</v>
      </c>
      <c r="W2346" t="str">
        <f t="shared" si="257"/>
        <v>Linecode=3p_11kV_100_ACSR_Al_o</v>
      </c>
      <c r="X2346" t="str">
        <f t="shared" si="258"/>
        <v>Length=23.2774</v>
      </c>
      <c r="Y2346" t="s">
        <v>307</v>
      </c>
    </row>
    <row r="2347" spans="1:25" x14ac:dyDescent="0.25">
      <c r="A2347" t="s">
        <v>62</v>
      </c>
      <c r="B2347">
        <v>11</v>
      </c>
      <c r="C2347" t="s">
        <v>37</v>
      </c>
      <c r="D2347">
        <v>100</v>
      </c>
      <c r="E2347" t="s">
        <v>27</v>
      </c>
      <c r="F2347" t="s">
        <v>38</v>
      </c>
      <c r="G2347" t="s">
        <v>30</v>
      </c>
      <c r="H2347">
        <v>3</v>
      </c>
      <c r="I2347">
        <v>101.28</v>
      </c>
      <c r="J2347" t="s">
        <v>272</v>
      </c>
      <c r="K2347">
        <v>10030</v>
      </c>
      <c r="L2347">
        <v>10031</v>
      </c>
      <c r="M2347" t="str">
        <f t="shared" si="252"/>
        <v>Dog100OverACSR</v>
      </c>
      <c r="N2347" t="str">
        <f>+VLOOKUP(M2347,LineCode!$E:$F,2,0)</f>
        <v>3p_11kV_100_ACSR_Al_o</v>
      </c>
      <c r="R2347" t="s">
        <v>296</v>
      </c>
      <c r="S2347" t="str">
        <f t="shared" si="253"/>
        <v>Line.line_NEW_10030_10031</v>
      </c>
      <c r="T2347" t="str">
        <f t="shared" si="254"/>
        <v>Bus1=10030</v>
      </c>
      <c r="U2347" t="str">
        <f t="shared" si="255"/>
        <v>Bus2=10031</v>
      </c>
      <c r="V2347" t="str">
        <f t="shared" si="256"/>
        <v>phases=3</v>
      </c>
      <c r="W2347" t="str">
        <f t="shared" si="257"/>
        <v>Linecode=3p_11kV_100_ACSR_Al_o</v>
      </c>
      <c r="X2347" t="str">
        <f t="shared" si="258"/>
        <v>Length=101.28</v>
      </c>
      <c r="Y2347" t="s">
        <v>307</v>
      </c>
    </row>
    <row r="2348" spans="1:25" x14ac:dyDescent="0.25">
      <c r="A2348" t="s">
        <v>62</v>
      </c>
      <c r="B2348">
        <v>11</v>
      </c>
      <c r="C2348" t="s">
        <v>37</v>
      </c>
      <c r="D2348">
        <v>100</v>
      </c>
      <c r="E2348" t="s">
        <v>27</v>
      </c>
      <c r="F2348" t="s">
        <v>38</v>
      </c>
      <c r="G2348" t="s">
        <v>30</v>
      </c>
      <c r="H2348">
        <v>3</v>
      </c>
      <c r="I2348">
        <v>3.3920699999999999</v>
      </c>
      <c r="J2348" t="s">
        <v>272</v>
      </c>
      <c r="K2348">
        <v>10031</v>
      </c>
      <c r="L2348">
        <v>10032</v>
      </c>
      <c r="M2348" t="str">
        <f t="shared" si="252"/>
        <v>Dog100OverACSR</v>
      </c>
      <c r="N2348" t="str">
        <f>+VLOOKUP(M2348,LineCode!$E:$F,2,0)</f>
        <v>3p_11kV_100_ACSR_Al_o</v>
      </c>
      <c r="R2348" t="s">
        <v>296</v>
      </c>
      <c r="S2348" t="str">
        <f t="shared" si="253"/>
        <v>Line.line_NEW_10031_10032</v>
      </c>
      <c r="T2348" t="str">
        <f t="shared" si="254"/>
        <v>Bus1=10031</v>
      </c>
      <c r="U2348" t="str">
        <f t="shared" si="255"/>
        <v>Bus2=10032</v>
      </c>
      <c r="V2348" t="str">
        <f t="shared" si="256"/>
        <v>phases=3</v>
      </c>
      <c r="W2348" t="str">
        <f t="shared" si="257"/>
        <v>Linecode=3p_11kV_100_ACSR_Al_o</v>
      </c>
      <c r="X2348" t="str">
        <f t="shared" si="258"/>
        <v>Length=3.39207</v>
      </c>
      <c r="Y2348" t="s">
        <v>307</v>
      </c>
    </row>
    <row r="2349" spans="1:25" x14ac:dyDescent="0.25">
      <c r="A2349" t="s">
        <v>62</v>
      </c>
      <c r="B2349">
        <v>11</v>
      </c>
      <c r="C2349" t="s">
        <v>37</v>
      </c>
      <c r="D2349">
        <v>100</v>
      </c>
      <c r="E2349" t="s">
        <v>27</v>
      </c>
      <c r="F2349" t="s">
        <v>38</v>
      </c>
      <c r="G2349" t="s">
        <v>30</v>
      </c>
      <c r="H2349">
        <v>3</v>
      </c>
      <c r="I2349">
        <v>27.346299999999999</v>
      </c>
      <c r="J2349" t="s">
        <v>272</v>
      </c>
      <c r="K2349">
        <v>10032</v>
      </c>
      <c r="L2349">
        <v>10033</v>
      </c>
      <c r="M2349" t="str">
        <f t="shared" si="252"/>
        <v>Dog100OverACSR</v>
      </c>
      <c r="N2349" t="str">
        <f>+VLOOKUP(M2349,LineCode!$E:$F,2,0)</f>
        <v>3p_11kV_100_ACSR_Al_o</v>
      </c>
      <c r="R2349" t="s">
        <v>296</v>
      </c>
      <c r="S2349" t="str">
        <f t="shared" si="253"/>
        <v>Line.line_NEW_10032_10033</v>
      </c>
      <c r="T2349" t="str">
        <f t="shared" si="254"/>
        <v>Bus1=10032</v>
      </c>
      <c r="U2349" t="str">
        <f t="shared" si="255"/>
        <v>Bus2=10033</v>
      </c>
      <c r="V2349" t="str">
        <f t="shared" si="256"/>
        <v>phases=3</v>
      </c>
      <c r="W2349" t="str">
        <f t="shared" si="257"/>
        <v>Linecode=3p_11kV_100_ACSR_Al_o</v>
      </c>
      <c r="X2349" t="str">
        <f t="shared" si="258"/>
        <v>Length=27.3463</v>
      </c>
      <c r="Y2349" t="s">
        <v>307</v>
      </c>
    </row>
    <row r="2350" spans="1:25" x14ac:dyDescent="0.25">
      <c r="A2350" t="s">
        <v>62</v>
      </c>
      <c r="B2350">
        <v>11</v>
      </c>
      <c r="C2350" t="s">
        <v>37</v>
      </c>
      <c r="D2350">
        <v>100</v>
      </c>
      <c r="E2350" t="s">
        <v>27</v>
      </c>
      <c r="F2350" t="s">
        <v>38</v>
      </c>
      <c r="G2350" t="s">
        <v>30</v>
      </c>
      <c r="H2350">
        <v>3</v>
      </c>
      <c r="I2350">
        <v>6.6762300000000003</v>
      </c>
      <c r="J2350" t="s">
        <v>272</v>
      </c>
      <c r="K2350">
        <v>10033</v>
      </c>
      <c r="L2350">
        <v>10284</v>
      </c>
      <c r="M2350" t="str">
        <f t="shared" si="252"/>
        <v>Dog100OverACSR</v>
      </c>
      <c r="N2350" t="str">
        <f>+VLOOKUP(M2350,LineCode!$E:$F,2,0)</f>
        <v>3p_11kV_100_ACSR_Al_o</v>
      </c>
      <c r="R2350" t="s">
        <v>296</v>
      </c>
      <c r="S2350" t="str">
        <f t="shared" si="253"/>
        <v>Line.line_NEW_10033_10284</v>
      </c>
      <c r="T2350" t="str">
        <f t="shared" si="254"/>
        <v>Bus1=10033</v>
      </c>
      <c r="U2350" t="str">
        <f t="shared" si="255"/>
        <v>Bus2=10284</v>
      </c>
      <c r="V2350" t="str">
        <f t="shared" si="256"/>
        <v>phases=3</v>
      </c>
      <c r="W2350" t="str">
        <f t="shared" si="257"/>
        <v>Linecode=3p_11kV_100_ACSR_Al_o</v>
      </c>
      <c r="X2350" t="str">
        <f t="shared" si="258"/>
        <v>Length=6.67623</v>
      </c>
      <c r="Y2350" t="s">
        <v>307</v>
      </c>
    </row>
    <row r="2351" spans="1:25" x14ac:dyDescent="0.25">
      <c r="A2351" t="s">
        <v>62</v>
      </c>
      <c r="B2351">
        <v>11</v>
      </c>
      <c r="C2351" t="s">
        <v>37</v>
      </c>
      <c r="D2351">
        <v>100</v>
      </c>
      <c r="E2351" t="s">
        <v>27</v>
      </c>
      <c r="F2351" t="s">
        <v>38</v>
      </c>
      <c r="G2351" t="s">
        <v>30</v>
      </c>
      <c r="H2351">
        <v>3</v>
      </c>
      <c r="I2351">
        <v>3.74695</v>
      </c>
      <c r="J2351" t="s">
        <v>272</v>
      </c>
      <c r="K2351">
        <v>10284</v>
      </c>
      <c r="L2351">
        <v>10034</v>
      </c>
      <c r="M2351" t="str">
        <f t="shared" si="252"/>
        <v>Dog100OverACSR</v>
      </c>
      <c r="N2351" t="str">
        <f>+VLOOKUP(M2351,LineCode!$E:$F,2,0)</f>
        <v>3p_11kV_100_ACSR_Al_o</v>
      </c>
      <c r="R2351" t="s">
        <v>296</v>
      </c>
      <c r="S2351" t="str">
        <f t="shared" si="253"/>
        <v>Line.line_NEW_10284_10034</v>
      </c>
      <c r="T2351" t="str">
        <f t="shared" si="254"/>
        <v>Bus1=10284</v>
      </c>
      <c r="U2351" t="str">
        <f t="shared" si="255"/>
        <v>Bus2=10034</v>
      </c>
      <c r="V2351" t="str">
        <f t="shared" si="256"/>
        <v>phases=3</v>
      </c>
      <c r="W2351" t="str">
        <f t="shared" si="257"/>
        <v>Linecode=3p_11kV_100_ACSR_Al_o</v>
      </c>
      <c r="X2351" t="str">
        <f t="shared" si="258"/>
        <v>Length=3.74695</v>
      </c>
      <c r="Y2351" t="s">
        <v>307</v>
      </c>
    </row>
    <row r="2352" spans="1:25" x14ac:dyDescent="0.25">
      <c r="A2352" t="s">
        <v>62</v>
      </c>
      <c r="B2352">
        <v>11</v>
      </c>
      <c r="C2352" t="s">
        <v>37</v>
      </c>
      <c r="D2352">
        <v>100</v>
      </c>
      <c r="E2352" t="s">
        <v>27</v>
      </c>
      <c r="F2352" t="s">
        <v>38</v>
      </c>
      <c r="G2352" t="s">
        <v>30</v>
      </c>
      <c r="H2352">
        <v>3</v>
      </c>
      <c r="I2352">
        <v>19.303799999999999</v>
      </c>
      <c r="J2352" t="s">
        <v>272</v>
      </c>
      <c r="K2352">
        <v>10034</v>
      </c>
      <c r="L2352">
        <v>10035</v>
      </c>
      <c r="M2352" t="str">
        <f t="shared" si="252"/>
        <v>Dog100OverACSR</v>
      </c>
      <c r="N2352" t="str">
        <f>+VLOOKUP(M2352,LineCode!$E:$F,2,0)</f>
        <v>3p_11kV_100_ACSR_Al_o</v>
      </c>
      <c r="R2352" t="s">
        <v>296</v>
      </c>
      <c r="S2352" t="str">
        <f t="shared" si="253"/>
        <v>Line.line_NEW_10034_10035</v>
      </c>
      <c r="T2352" t="str">
        <f t="shared" si="254"/>
        <v>Bus1=10034</v>
      </c>
      <c r="U2352" t="str">
        <f t="shared" si="255"/>
        <v>Bus2=10035</v>
      </c>
      <c r="V2352" t="str">
        <f t="shared" si="256"/>
        <v>phases=3</v>
      </c>
      <c r="W2352" t="str">
        <f t="shared" si="257"/>
        <v>Linecode=3p_11kV_100_ACSR_Al_o</v>
      </c>
      <c r="X2352" t="str">
        <f t="shared" si="258"/>
        <v>Length=19.3038</v>
      </c>
      <c r="Y2352" t="s">
        <v>307</v>
      </c>
    </row>
    <row r="2353" spans="1:25" x14ac:dyDescent="0.25">
      <c r="A2353" t="s">
        <v>62</v>
      </c>
      <c r="B2353">
        <v>11</v>
      </c>
      <c r="C2353" t="s">
        <v>37</v>
      </c>
      <c r="D2353">
        <v>100</v>
      </c>
      <c r="E2353" t="s">
        <v>27</v>
      </c>
      <c r="F2353" t="s">
        <v>38</v>
      </c>
      <c r="G2353" t="s">
        <v>30</v>
      </c>
      <c r="H2353">
        <v>3</v>
      </c>
      <c r="I2353">
        <v>19.240400000000001</v>
      </c>
      <c r="J2353" t="s">
        <v>272</v>
      </c>
      <c r="K2353">
        <v>10035</v>
      </c>
      <c r="L2353">
        <v>10282</v>
      </c>
      <c r="M2353" t="str">
        <f t="shared" ref="M2353:M2416" si="259">C2353&amp;D2353&amp;F2353&amp;G2353</f>
        <v>Dog100OverACSR</v>
      </c>
      <c r="N2353" t="str">
        <f>+VLOOKUP(M2353,LineCode!$E:$F,2,0)</f>
        <v>3p_11kV_100_ACSR_Al_o</v>
      </c>
      <c r="R2353" t="s">
        <v>296</v>
      </c>
      <c r="S2353" t="str">
        <f t="shared" ref="S2353:S2416" si="260">"Line.line_"&amp;J2353&amp;"_"&amp;K2353&amp;"_"&amp;L2353</f>
        <v>Line.line_NEW_10035_10282</v>
      </c>
      <c r="T2353" t="str">
        <f t="shared" ref="T2353:T2416" si="261">"Bus1="&amp;K2353</f>
        <v>Bus1=10035</v>
      </c>
      <c r="U2353" t="str">
        <f t="shared" ref="U2353:U2416" si="262">"Bus2="&amp;L2353</f>
        <v>Bus2=10282</v>
      </c>
      <c r="V2353" t="str">
        <f t="shared" ref="V2353:V2416" si="263">"phases="&amp;H2353</f>
        <v>phases=3</v>
      </c>
      <c r="W2353" t="str">
        <f t="shared" ref="W2353:W2416" si="264">"Linecode="&amp;N2353</f>
        <v>Linecode=3p_11kV_100_ACSR_Al_o</v>
      </c>
      <c r="X2353" t="str">
        <f t="shared" ref="X2353:X2416" si="265">"Length="&amp;I2353</f>
        <v>Length=19.2404</v>
      </c>
      <c r="Y2353" t="s">
        <v>307</v>
      </c>
    </row>
    <row r="2354" spans="1:25" x14ac:dyDescent="0.25">
      <c r="A2354" t="s">
        <v>62</v>
      </c>
      <c r="B2354">
        <v>11</v>
      </c>
      <c r="C2354" t="s">
        <v>37</v>
      </c>
      <c r="D2354">
        <v>100</v>
      </c>
      <c r="E2354" t="s">
        <v>27</v>
      </c>
      <c r="F2354" t="s">
        <v>38</v>
      </c>
      <c r="G2354" t="s">
        <v>30</v>
      </c>
      <c r="H2354">
        <v>3</v>
      </c>
      <c r="I2354">
        <v>8.2158200000000008</v>
      </c>
      <c r="J2354" t="s">
        <v>272</v>
      </c>
      <c r="K2354">
        <v>10282</v>
      </c>
      <c r="L2354">
        <v>10036</v>
      </c>
      <c r="M2354" t="str">
        <f t="shared" si="259"/>
        <v>Dog100OverACSR</v>
      </c>
      <c r="N2354" t="str">
        <f>+VLOOKUP(M2354,LineCode!$E:$F,2,0)</f>
        <v>3p_11kV_100_ACSR_Al_o</v>
      </c>
      <c r="R2354" t="s">
        <v>296</v>
      </c>
      <c r="S2354" t="str">
        <f t="shared" si="260"/>
        <v>Line.line_NEW_10282_10036</v>
      </c>
      <c r="T2354" t="str">
        <f t="shared" si="261"/>
        <v>Bus1=10282</v>
      </c>
      <c r="U2354" t="str">
        <f t="shared" si="262"/>
        <v>Bus2=10036</v>
      </c>
      <c r="V2354" t="str">
        <f t="shared" si="263"/>
        <v>phases=3</v>
      </c>
      <c r="W2354" t="str">
        <f t="shared" si="264"/>
        <v>Linecode=3p_11kV_100_ACSR_Al_o</v>
      </c>
      <c r="X2354" t="str">
        <f t="shared" si="265"/>
        <v>Length=8.21582</v>
      </c>
      <c r="Y2354" t="s">
        <v>307</v>
      </c>
    </row>
    <row r="2355" spans="1:25" x14ac:dyDescent="0.25">
      <c r="A2355" t="s">
        <v>62</v>
      </c>
      <c r="B2355">
        <v>11</v>
      </c>
      <c r="C2355" t="s">
        <v>37</v>
      </c>
      <c r="D2355">
        <v>100</v>
      </c>
      <c r="E2355" t="s">
        <v>27</v>
      </c>
      <c r="F2355" t="s">
        <v>38</v>
      </c>
      <c r="G2355" t="s">
        <v>30</v>
      </c>
      <c r="H2355">
        <v>3</v>
      </c>
      <c r="I2355">
        <v>13.61</v>
      </c>
      <c r="J2355" t="s">
        <v>272</v>
      </c>
      <c r="K2355">
        <v>10036</v>
      </c>
      <c r="L2355">
        <v>10037</v>
      </c>
      <c r="M2355" t="str">
        <f t="shared" si="259"/>
        <v>Dog100OverACSR</v>
      </c>
      <c r="N2355" t="str">
        <f>+VLOOKUP(M2355,LineCode!$E:$F,2,0)</f>
        <v>3p_11kV_100_ACSR_Al_o</v>
      </c>
      <c r="R2355" t="s">
        <v>296</v>
      </c>
      <c r="S2355" t="str">
        <f t="shared" si="260"/>
        <v>Line.line_NEW_10036_10037</v>
      </c>
      <c r="T2355" t="str">
        <f t="shared" si="261"/>
        <v>Bus1=10036</v>
      </c>
      <c r="U2355" t="str">
        <f t="shared" si="262"/>
        <v>Bus2=10037</v>
      </c>
      <c r="V2355" t="str">
        <f t="shared" si="263"/>
        <v>phases=3</v>
      </c>
      <c r="W2355" t="str">
        <f t="shared" si="264"/>
        <v>Linecode=3p_11kV_100_ACSR_Al_o</v>
      </c>
      <c r="X2355" t="str">
        <f t="shared" si="265"/>
        <v>Length=13.61</v>
      </c>
      <c r="Y2355" t="s">
        <v>307</v>
      </c>
    </row>
    <row r="2356" spans="1:25" x14ac:dyDescent="0.25">
      <c r="A2356" t="s">
        <v>62</v>
      </c>
      <c r="B2356">
        <v>11</v>
      </c>
      <c r="C2356" t="s">
        <v>37</v>
      </c>
      <c r="D2356">
        <v>100</v>
      </c>
      <c r="E2356" t="s">
        <v>27</v>
      </c>
      <c r="F2356" t="s">
        <v>38</v>
      </c>
      <c r="G2356" t="s">
        <v>30</v>
      </c>
      <c r="H2356">
        <v>3</v>
      </c>
      <c r="I2356">
        <v>0.17830299999999999</v>
      </c>
      <c r="J2356" t="s">
        <v>272</v>
      </c>
      <c r="K2356">
        <v>10037</v>
      </c>
      <c r="L2356">
        <v>10281</v>
      </c>
      <c r="M2356" t="str">
        <f t="shared" si="259"/>
        <v>Dog100OverACSR</v>
      </c>
      <c r="N2356" t="str">
        <f>+VLOOKUP(M2356,LineCode!$E:$F,2,0)</f>
        <v>3p_11kV_100_ACSR_Al_o</v>
      </c>
      <c r="R2356" t="s">
        <v>296</v>
      </c>
      <c r="S2356" t="str">
        <f t="shared" si="260"/>
        <v>Line.line_NEW_10037_10281</v>
      </c>
      <c r="T2356" t="str">
        <f t="shared" si="261"/>
        <v>Bus1=10037</v>
      </c>
      <c r="U2356" t="str">
        <f t="shared" si="262"/>
        <v>Bus2=10281</v>
      </c>
      <c r="V2356" t="str">
        <f t="shared" si="263"/>
        <v>phases=3</v>
      </c>
      <c r="W2356" t="str">
        <f t="shared" si="264"/>
        <v>Linecode=3p_11kV_100_ACSR_Al_o</v>
      </c>
      <c r="X2356" t="str">
        <f t="shared" si="265"/>
        <v>Length=0.178303</v>
      </c>
      <c r="Y2356" t="s">
        <v>307</v>
      </c>
    </row>
    <row r="2357" spans="1:25" x14ac:dyDescent="0.25">
      <c r="A2357" t="s">
        <v>62</v>
      </c>
      <c r="B2357">
        <v>11</v>
      </c>
      <c r="C2357" t="s">
        <v>37</v>
      </c>
      <c r="D2357">
        <v>100</v>
      </c>
      <c r="E2357" t="s">
        <v>27</v>
      </c>
      <c r="F2357" t="s">
        <v>38</v>
      </c>
      <c r="G2357" t="s">
        <v>30</v>
      </c>
      <c r="H2357">
        <v>3</v>
      </c>
      <c r="I2357">
        <v>15.7196</v>
      </c>
      <c r="J2357" t="s">
        <v>272</v>
      </c>
      <c r="K2357">
        <v>10281</v>
      </c>
      <c r="L2357">
        <v>10038</v>
      </c>
      <c r="M2357" t="str">
        <f t="shared" si="259"/>
        <v>Dog100OverACSR</v>
      </c>
      <c r="N2357" t="str">
        <f>+VLOOKUP(M2357,LineCode!$E:$F,2,0)</f>
        <v>3p_11kV_100_ACSR_Al_o</v>
      </c>
      <c r="R2357" t="s">
        <v>296</v>
      </c>
      <c r="S2357" t="str">
        <f t="shared" si="260"/>
        <v>Line.line_NEW_10281_10038</v>
      </c>
      <c r="T2357" t="str">
        <f t="shared" si="261"/>
        <v>Bus1=10281</v>
      </c>
      <c r="U2357" t="str">
        <f t="shared" si="262"/>
        <v>Bus2=10038</v>
      </c>
      <c r="V2357" t="str">
        <f t="shared" si="263"/>
        <v>phases=3</v>
      </c>
      <c r="W2357" t="str">
        <f t="shared" si="264"/>
        <v>Linecode=3p_11kV_100_ACSR_Al_o</v>
      </c>
      <c r="X2357" t="str">
        <f t="shared" si="265"/>
        <v>Length=15.7196</v>
      </c>
      <c r="Y2357" t="s">
        <v>307</v>
      </c>
    </row>
    <row r="2358" spans="1:25" x14ac:dyDescent="0.25">
      <c r="A2358" t="s">
        <v>62</v>
      </c>
      <c r="B2358">
        <v>11</v>
      </c>
      <c r="C2358" t="s">
        <v>37</v>
      </c>
      <c r="D2358">
        <v>100</v>
      </c>
      <c r="E2358" t="s">
        <v>27</v>
      </c>
      <c r="F2358" t="s">
        <v>38</v>
      </c>
      <c r="G2358" t="s">
        <v>30</v>
      </c>
      <c r="H2358">
        <v>3</v>
      </c>
      <c r="I2358">
        <v>35.879300000000001</v>
      </c>
      <c r="J2358" t="s">
        <v>272</v>
      </c>
      <c r="K2358">
        <v>10038</v>
      </c>
      <c r="L2358">
        <v>10039</v>
      </c>
      <c r="M2358" t="str">
        <f t="shared" si="259"/>
        <v>Dog100OverACSR</v>
      </c>
      <c r="N2358" t="str">
        <f>+VLOOKUP(M2358,LineCode!$E:$F,2,0)</f>
        <v>3p_11kV_100_ACSR_Al_o</v>
      </c>
      <c r="R2358" t="s">
        <v>296</v>
      </c>
      <c r="S2358" t="str">
        <f t="shared" si="260"/>
        <v>Line.line_NEW_10038_10039</v>
      </c>
      <c r="T2358" t="str">
        <f t="shared" si="261"/>
        <v>Bus1=10038</v>
      </c>
      <c r="U2358" t="str">
        <f t="shared" si="262"/>
        <v>Bus2=10039</v>
      </c>
      <c r="V2358" t="str">
        <f t="shared" si="263"/>
        <v>phases=3</v>
      </c>
      <c r="W2358" t="str">
        <f t="shared" si="264"/>
        <v>Linecode=3p_11kV_100_ACSR_Al_o</v>
      </c>
      <c r="X2358" t="str">
        <f t="shared" si="265"/>
        <v>Length=35.8793</v>
      </c>
      <c r="Y2358" t="s">
        <v>307</v>
      </c>
    </row>
    <row r="2359" spans="1:25" x14ac:dyDescent="0.25">
      <c r="A2359" t="s">
        <v>62</v>
      </c>
      <c r="B2359">
        <v>11</v>
      </c>
      <c r="C2359" t="s">
        <v>37</v>
      </c>
      <c r="D2359">
        <v>100</v>
      </c>
      <c r="E2359" t="s">
        <v>27</v>
      </c>
      <c r="F2359" t="s">
        <v>38</v>
      </c>
      <c r="G2359" t="s">
        <v>30</v>
      </c>
      <c r="H2359">
        <v>3</v>
      </c>
      <c r="I2359">
        <v>26.392399999999999</v>
      </c>
      <c r="J2359" t="s">
        <v>272</v>
      </c>
      <c r="K2359">
        <v>10039</v>
      </c>
      <c r="L2359">
        <v>10040</v>
      </c>
      <c r="M2359" t="str">
        <f t="shared" si="259"/>
        <v>Dog100OverACSR</v>
      </c>
      <c r="N2359" t="str">
        <f>+VLOOKUP(M2359,LineCode!$E:$F,2,0)</f>
        <v>3p_11kV_100_ACSR_Al_o</v>
      </c>
      <c r="R2359" t="s">
        <v>296</v>
      </c>
      <c r="S2359" t="str">
        <f t="shared" si="260"/>
        <v>Line.line_NEW_10039_10040</v>
      </c>
      <c r="T2359" t="str">
        <f t="shared" si="261"/>
        <v>Bus1=10039</v>
      </c>
      <c r="U2359" t="str">
        <f t="shared" si="262"/>
        <v>Bus2=10040</v>
      </c>
      <c r="V2359" t="str">
        <f t="shared" si="263"/>
        <v>phases=3</v>
      </c>
      <c r="W2359" t="str">
        <f t="shared" si="264"/>
        <v>Linecode=3p_11kV_100_ACSR_Al_o</v>
      </c>
      <c r="X2359" t="str">
        <f t="shared" si="265"/>
        <v>Length=26.3924</v>
      </c>
      <c r="Y2359" t="s">
        <v>307</v>
      </c>
    </row>
    <row r="2360" spans="1:25" x14ac:dyDescent="0.25">
      <c r="A2360" t="s">
        <v>62</v>
      </c>
      <c r="B2360">
        <v>11</v>
      </c>
      <c r="C2360" t="s">
        <v>37</v>
      </c>
      <c r="D2360">
        <v>100</v>
      </c>
      <c r="E2360" t="s">
        <v>27</v>
      </c>
      <c r="F2360" t="s">
        <v>38</v>
      </c>
      <c r="G2360" t="s">
        <v>30</v>
      </c>
      <c r="H2360">
        <v>3</v>
      </c>
      <c r="I2360">
        <v>28.409800000000001</v>
      </c>
      <c r="J2360" t="s">
        <v>272</v>
      </c>
      <c r="K2360">
        <v>10040</v>
      </c>
      <c r="L2360">
        <v>10041</v>
      </c>
      <c r="M2360" t="str">
        <f t="shared" si="259"/>
        <v>Dog100OverACSR</v>
      </c>
      <c r="N2360" t="str">
        <f>+VLOOKUP(M2360,LineCode!$E:$F,2,0)</f>
        <v>3p_11kV_100_ACSR_Al_o</v>
      </c>
      <c r="R2360" t="s">
        <v>296</v>
      </c>
      <c r="S2360" t="str">
        <f t="shared" si="260"/>
        <v>Line.line_NEW_10040_10041</v>
      </c>
      <c r="T2360" t="str">
        <f t="shared" si="261"/>
        <v>Bus1=10040</v>
      </c>
      <c r="U2360" t="str">
        <f t="shared" si="262"/>
        <v>Bus2=10041</v>
      </c>
      <c r="V2360" t="str">
        <f t="shared" si="263"/>
        <v>phases=3</v>
      </c>
      <c r="W2360" t="str">
        <f t="shared" si="264"/>
        <v>Linecode=3p_11kV_100_ACSR_Al_o</v>
      </c>
      <c r="X2360" t="str">
        <f t="shared" si="265"/>
        <v>Length=28.4098</v>
      </c>
      <c r="Y2360" t="s">
        <v>307</v>
      </c>
    </row>
    <row r="2361" spans="1:25" x14ac:dyDescent="0.25">
      <c r="A2361" t="s">
        <v>62</v>
      </c>
      <c r="B2361">
        <v>11</v>
      </c>
      <c r="C2361" t="s">
        <v>37</v>
      </c>
      <c r="D2361">
        <v>100</v>
      </c>
      <c r="E2361" t="s">
        <v>27</v>
      </c>
      <c r="F2361" t="s">
        <v>38</v>
      </c>
      <c r="G2361" t="s">
        <v>30</v>
      </c>
      <c r="H2361">
        <v>3</v>
      </c>
      <c r="I2361">
        <v>4.6858000000000004</v>
      </c>
      <c r="J2361" t="s">
        <v>272</v>
      </c>
      <c r="K2361">
        <v>10041</v>
      </c>
      <c r="L2361">
        <v>10276</v>
      </c>
      <c r="M2361" t="str">
        <f t="shared" si="259"/>
        <v>Dog100OverACSR</v>
      </c>
      <c r="N2361" t="str">
        <f>+VLOOKUP(M2361,LineCode!$E:$F,2,0)</f>
        <v>3p_11kV_100_ACSR_Al_o</v>
      </c>
      <c r="R2361" t="s">
        <v>296</v>
      </c>
      <c r="S2361" t="str">
        <f t="shared" si="260"/>
        <v>Line.line_NEW_10041_10276</v>
      </c>
      <c r="T2361" t="str">
        <f t="shared" si="261"/>
        <v>Bus1=10041</v>
      </c>
      <c r="U2361" t="str">
        <f t="shared" si="262"/>
        <v>Bus2=10276</v>
      </c>
      <c r="V2361" t="str">
        <f t="shared" si="263"/>
        <v>phases=3</v>
      </c>
      <c r="W2361" t="str">
        <f t="shared" si="264"/>
        <v>Linecode=3p_11kV_100_ACSR_Al_o</v>
      </c>
      <c r="X2361" t="str">
        <f t="shared" si="265"/>
        <v>Length=4.6858</v>
      </c>
      <c r="Y2361" t="s">
        <v>307</v>
      </c>
    </row>
    <row r="2362" spans="1:25" x14ac:dyDescent="0.25">
      <c r="A2362" t="s">
        <v>62</v>
      </c>
      <c r="B2362">
        <v>11</v>
      </c>
      <c r="C2362" t="s">
        <v>37</v>
      </c>
      <c r="D2362">
        <v>100</v>
      </c>
      <c r="E2362" t="s">
        <v>27</v>
      </c>
      <c r="F2362" t="s">
        <v>38</v>
      </c>
      <c r="G2362" t="s">
        <v>30</v>
      </c>
      <c r="H2362">
        <v>3</v>
      </c>
      <c r="I2362">
        <v>18.354900000000001</v>
      </c>
      <c r="J2362" t="s">
        <v>272</v>
      </c>
      <c r="K2362">
        <v>10276</v>
      </c>
      <c r="L2362">
        <v>10042</v>
      </c>
      <c r="M2362" t="str">
        <f t="shared" si="259"/>
        <v>Dog100OverACSR</v>
      </c>
      <c r="N2362" t="str">
        <f>+VLOOKUP(M2362,LineCode!$E:$F,2,0)</f>
        <v>3p_11kV_100_ACSR_Al_o</v>
      </c>
      <c r="R2362" t="s">
        <v>296</v>
      </c>
      <c r="S2362" t="str">
        <f t="shared" si="260"/>
        <v>Line.line_NEW_10276_10042</v>
      </c>
      <c r="T2362" t="str">
        <f t="shared" si="261"/>
        <v>Bus1=10276</v>
      </c>
      <c r="U2362" t="str">
        <f t="shared" si="262"/>
        <v>Bus2=10042</v>
      </c>
      <c r="V2362" t="str">
        <f t="shared" si="263"/>
        <v>phases=3</v>
      </c>
      <c r="W2362" t="str">
        <f t="shared" si="264"/>
        <v>Linecode=3p_11kV_100_ACSR_Al_o</v>
      </c>
      <c r="X2362" t="str">
        <f t="shared" si="265"/>
        <v>Length=18.3549</v>
      </c>
      <c r="Y2362" t="s">
        <v>307</v>
      </c>
    </row>
    <row r="2363" spans="1:25" x14ac:dyDescent="0.25">
      <c r="A2363" t="s">
        <v>62</v>
      </c>
      <c r="B2363">
        <v>11</v>
      </c>
      <c r="C2363" t="s">
        <v>37</v>
      </c>
      <c r="D2363">
        <v>100</v>
      </c>
      <c r="E2363" t="s">
        <v>27</v>
      </c>
      <c r="F2363" t="s">
        <v>38</v>
      </c>
      <c r="G2363" t="s">
        <v>30</v>
      </c>
      <c r="H2363">
        <v>3</v>
      </c>
      <c r="I2363">
        <v>24.4678</v>
      </c>
      <c r="J2363" t="s">
        <v>272</v>
      </c>
      <c r="K2363">
        <v>10042</v>
      </c>
      <c r="L2363">
        <v>10043</v>
      </c>
      <c r="M2363" t="str">
        <f t="shared" si="259"/>
        <v>Dog100OverACSR</v>
      </c>
      <c r="N2363" t="str">
        <f>+VLOOKUP(M2363,LineCode!$E:$F,2,0)</f>
        <v>3p_11kV_100_ACSR_Al_o</v>
      </c>
      <c r="R2363" t="s">
        <v>296</v>
      </c>
      <c r="S2363" t="str">
        <f t="shared" si="260"/>
        <v>Line.line_NEW_10042_10043</v>
      </c>
      <c r="T2363" t="str">
        <f t="shared" si="261"/>
        <v>Bus1=10042</v>
      </c>
      <c r="U2363" t="str">
        <f t="shared" si="262"/>
        <v>Bus2=10043</v>
      </c>
      <c r="V2363" t="str">
        <f t="shared" si="263"/>
        <v>phases=3</v>
      </c>
      <c r="W2363" t="str">
        <f t="shared" si="264"/>
        <v>Linecode=3p_11kV_100_ACSR_Al_o</v>
      </c>
      <c r="X2363" t="str">
        <f t="shared" si="265"/>
        <v>Length=24.4678</v>
      </c>
      <c r="Y2363" t="s">
        <v>307</v>
      </c>
    </row>
    <row r="2364" spans="1:25" x14ac:dyDescent="0.25">
      <c r="A2364" t="s">
        <v>62</v>
      </c>
      <c r="B2364">
        <v>11</v>
      </c>
      <c r="C2364" t="s">
        <v>37</v>
      </c>
      <c r="D2364">
        <v>100</v>
      </c>
      <c r="E2364" t="s">
        <v>27</v>
      </c>
      <c r="F2364" t="s">
        <v>38</v>
      </c>
      <c r="G2364" t="s">
        <v>30</v>
      </c>
      <c r="H2364">
        <v>3</v>
      </c>
      <c r="I2364">
        <v>8.7615599999999993</v>
      </c>
      <c r="J2364" t="s">
        <v>272</v>
      </c>
      <c r="K2364">
        <v>10043</v>
      </c>
      <c r="L2364">
        <v>10273</v>
      </c>
      <c r="M2364" t="str">
        <f t="shared" si="259"/>
        <v>Dog100OverACSR</v>
      </c>
      <c r="N2364" t="str">
        <f>+VLOOKUP(M2364,LineCode!$E:$F,2,0)</f>
        <v>3p_11kV_100_ACSR_Al_o</v>
      </c>
      <c r="R2364" t="s">
        <v>296</v>
      </c>
      <c r="S2364" t="str">
        <f t="shared" si="260"/>
        <v>Line.line_NEW_10043_10273</v>
      </c>
      <c r="T2364" t="str">
        <f t="shared" si="261"/>
        <v>Bus1=10043</v>
      </c>
      <c r="U2364" t="str">
        <f t="shared" si="262"/>
        <v>Bus2=10273</v>
      </c>
      <c r="V2364" t="str">
        <f t="shared" si="263"/>
        <v>phases=3</v>
      </c>
      <c r="W2364" t="str">
        <f t="shared" si="264"/>
        <v>Linecode=3p_11kV_100_ACSR_Al_o</v>
      </c>
      <c r="X2364" t="str">
        <f t="shared" si="265"/>
        <v>Length=8.76156</v>
      </c>
      <c r="Y2364" t="s">
        <v>307</v>
      </c>
    </row>
    <row r="2365" spans="1:25" x14ac:dyDescent="0.25">
      <c r="A2365" t="s">
        <v>62</v>
      </c>
      <c r="B2365">
        <v>11</v>
      </c>
      <c r="C2365" t="s">
        <v>37</v>
      </c>
      <c r="D2365">
        <v>100</v>
      </c>
      <c r="E2365" t="s">
        <v>27</v>
      </c>
      <c r="F2365" t="s">
        <v>38</v>
      </c>
      <c r="G2365" t="s">
        <v>30</v>
      </c>
      <c r="H2365">
        <v>3</v>
      </c>
      <c r="I2365">
        <v>21.963100000000001</v>
      </c>
      <c r="J2365" t="s">
        <v>272</v>
      </c>
      <c r="K2365">
        <v>10273</v>
      </c>
      <c r="L2365">
        <v>10044</v>
      </c>
      <c r="M2365" t="str">
        <f t="shared" si="259"/>
        <v>Dog100OverACSR</v>
      </c>
      <c r="N2365" t="str">
        <f>+VLOOKUP(M2365,LineCode!$E:$F,2,0)</f>
        <v>3p_11kV_100_ACSR_Al_o</v>
      </c>
      <c r="R2365" t="s">
        <v>296</v>
      </c>
      <c r="S2365" t="str">
        <f t="shared" si="260"/>
        <v>Line.line_NEW_10273_10044</v>
      </c>
      <c r="T2365" t="str">
        <f t="shared" si="261"/>
        <v>Bus1=10273</v>
      </c>
      <c r="U2365" t="str">
        <f t="shared" si="262"/>
        <v>Bus2=10044</v>
      </c>
      <c r="V2365" t="str">
        <f t="shared" si="263"/>
        <v>phases=3</v>
      </c>
      <c r="W2365" t="str">
        <f t="shared" si="264"/>
        <v>Linecode=3p_11kV_100_ACSR_Al_o</v>
      </c>
      <c r="X2365" t="str">
        <f t="shared" si="265"/>
        <v>Length=21.9631</v>
      </c>
      <c r="Y2365" t="s">
        <v>307</v>
      </c>
    </row>
    <row r="2366" spans="1:25" x14ac:dyDescent="0.25">
      <c r="A2366" t="s">
        <v>62</v>
      </c>
      <c r="B2366">
        <v>11</v>
      </c>
      <c r="C2366" t="s">
        <v>37</v>
      </c>
      <c r="D2366">
        <v>100</v>
      </c>
      <c r="E2366" t="s">
        <v>27</v>
      </c>
      <c r="F2366" t="s">
        <v>38</v>
      </c>
      <c r="G2366" t="s">
        <v>30</v>
      </c>
      <c r="H2366">
        <v>3</v>
      </c>
      <c r="I2366">
        <v>22.0886</v>
      </c>
      <c r="J2366" t="s">
        <v>272</v>
      </c>
      <c r="K2366">
        <v>10044</v>
      </c>
      <c r="L2366">
        <v>10045</v>
      </c>
      <c r="M2366" t="str">
        <f t="shared" si="259"/>
        <v>Dog100OverACSR</v>
      </c>
      <c r="N2366" t="str">
        <f>+VLOOKUP(M2366,LineCode!$E:$F,2,0)</f>
        <v>3p_11kV_100_ACSR_Al_o</v>
      </c>
      <c r="R2366" t="s">
        <v>296</v>
      </c>
      <c r="S2366" t="str">
        <f t="shared" si="260"/>
        <v>Line.line_NEW_10044_10045</v>
      </c>
      <c r="T2366" t="str">
        <f t="shared" si="261"/>
        <v>Bus1=10044</v>
      </c>
      <c r="U2366" t="str">
        <f t="shared" si="262"/>
        <v>Bus2=10045</v>
      </c>
      <c r="V2366" t="str">
        <f t="shared" si="263"/>
        <v>phases=3</v>
      </c>
      <c r="W2366" t="str">
        <f t="shared" si="264"/>
        <v>Linecode=3p_11kV_100_ACSR_Al_o</v>
      </c>
      <c r="X2366" t="str">
        <f t="shared" si="265"/>
        <v>Length=22.0886</v>
      </c>
      <c r="Y2366" t="s">
        <v>307</v>
      </c>
    </row>
    <row r="2367" spans="1:25" x14ac:dyDescent="0.25">
      <c r="A2367" t="s">
        <v>62</v>
      </c>
      <c r="B2367">
        <v>11</v>
      </c>
      <c r="C2367" t="s">
        <v>37</v>
      </c>
      <c r="D2367">
        <v>100</v>
      </c>
      <c r="E2367" t="s">
        <v>27</v>
      </c>
      <c r="F2367" t="s">
        <v>38</v>
      </c>
      <c r="G2367" t="s">
        <v>30</v>
      </c>
      <c r="H2367">
        <v>3</v>
      </c>
      <c r="I2367">
        <v>4.3349200000000003</v>
      </c>
      <c r="J2367" t="s">
        <v>272</v>
      </c>
      <c r="K2367">
        <v>10045</v>
      </c>
      <c r="L2367">
        <v>10272</v>
      </c>
      <c r="M2367" t="str">
        <f t="shared" si="259"/>
        <v>Dog100OverACSR</v>
      </c>
      <c r="N2367" t="str">
        <f>+VLOOKUP(M2367,LineCode!$E:$F,2,0)</f>
        <v>3p_11kV_100_ACSR_Al_o</v>
      </c>
      <c r="R2367" t="s">
        <v>296</v>
      </c>
      <c r="S2367" t="str">
        <f t="shared" si="260"/>
        <v>Line.line_NEW_10045_10272</v>
      </c>
      <c r="T2367" t="str">
        <f t="shared" si="261"/>
        <v>Bus1=10045</v>
      </c>
      <c r="U2367" t="str">
        <f t="shared" si="262"/>
        <v>Bus2=10272</v>
      </c>
      <c r="V2367" t="str">
        <f t="shared" si="263"/>
        <v>phases=3</v>
      </c>
      <c r="W2367" t="str">
        <f t="shared" si="264"/>
        <v>Linecode=3p_11kV_100_ACSR_Al_o</v>
      </c>
      <c r="X2367" t="str">
        <f t="shared" si="265"/>
        <v>Length=4.33492</v>
      </c>
      <c r="Y2367" t="s">
        <v>307</v>
      </c>
    </row>
    <row r="2368" spans="1:25" x14ac:dyDescent="0.25">
      <c r="A2368" t="s">
        <v>62</v>
      </c>
      <c r="B2368">
        <v>11</v>
      </c>
      <c r="C2368" t="s">
        <v>37</v>
      </c>
      <c r="D2368">
        <v>100</v>
      </c>
      <c r="E2368" t="s">
        <v>27</v>
      </c>
      <c r="F2368" t="s">
        <v>38</v>
      </c>
      <c r="G2368" t="s">
        <v>30</v>
      </c>
      <c r="H2368">
        <v>3</v>
      </c>
      <c r="I2368">
        <v>15.5753</v>
      </c>
      <c r="J2368" t="s">
        <v>272</v>
      </c>
      <c r="K2368">
        <v>10272</v>
      </c>
      <c r="L2368">
        <v>10046</v>
      </c>
      <c r="M2368" t="str">
        <f t="shared" si="259"/>
        <v>Dog100OverACSR</v>
      </c>
      <c r="N2368" t="str">
        <f>+VLOOKUP(M2368,LineCode!$E:$F,2,0)</f>
        <v>3p_11kV_100_ACSR_Al_o</v>
      </c>
      <c r="R2368" t="s">
        <v>296</v>
      </c>
      <c r="S2368" t="str">
        <f t="shared" si="260"/>
        <v>Line.line_NEW_10272_10046</v>
      </c>
      <c r="T2368" t="str">
        <f t="shared" si="261"/>
        <v>Bus1=10272</v>
      </c>
      <c r="U2368" t="str">
        <f t="shared" si="262"/>
        <v>Bus2=10046</v>
      </c>
      <c r="V2368" t="str">
        <f t="shared" si="263"/>
        <v>phases=3</v>
      </c>
      <c r="W2368" t="str">
        <f t="shared" si="264"/>
        <v>Linecode=3p_11kV_100_ACSR_Al_o</v>
      </c>
      <c r="X2368" t="str">
        <f t="shared" si="265"/>
        <v>Length=15.5753</v>
      </c>
      <c r="Y2368" t="s">
        <v>307</v>
      </c>
    </row>
    <row r="2369" spans="1:25" x14ac:dyDescent="0.25">
      <c r="A2369" t="s">
        <v>62</v>
      </c>
      <c r="B2369">
        <v>11</v>
      </c>
      <c r="C2369" t="s">
        <v>37</v>
      </c>
      <c r="D2369">
        <v>100</v>
      </c>
      <c r="E2369" t="s">
        <v>27</v>
      </c>
      <c r="F2369" t="s">
        <v>38</v>
      </c>
      <c r="G2369" t="s">
        <v>30</v>
      </c>
      <c r="H2369">
        <v>3</v>
      </c>
      <c r="I2369">
        <v>29.053100000000001</v>
      </c>
      <c r="J2369" t="s">
        <v>272</v>
      </c>
      <c r="K2369">
        <v>10046</v>
      </c>
      <c r="L2369">
        <v>10047</v>
      </c>
      <c r="M2369" t="str">
        <f t="shared" si="259"/>
        <v>Dog100OverACSR</v>
      </c>
      <c r="N2369" t="str">
        <f>+VLOOKUP(M2369,LineCode!$E:$F,2,0)</f>
        <v>3p_11kV_100_ACSR_Al_o</v>
      </c>
      <c r="R2369" t="s">
        <v>296</v>
      </c>
      <c r="S2369" t="str">
        <f t="shared" si="260"/>
        <v>Line.line_NEW_10046_10047</v>
      </c>
      <c r="T2369" t="str">
        <f t="shared" si="261"/>
        <v>Bus1=10046</v>
      </c>
      <c r="U2369" t="str">
        <f t="shared" si="262"/>
        <v>Bus2=10047</v>
      </c>
      <c r="V2369" t="str">
        <f t="shared" si="263"/>
        <v>phases=3</v>
      </c>
      <c r="W2369" t="str">
        <f t="shared" si="264"/>
        <v>Linecode=3p_11kV_100_ACSR_Al_o</v>
      </c>
      <c r="X2369" t="str">
        <f t="shared" si="265"/>
        <v>Length=29.0531</v>
      </c>
      <c r="Y2369" t="s">
        <v>307</v>
      </c>
    </row>
    <row r="2370" spans="1:25" x14ac:dyDescent="0.25">
      <c r="A2370" t="s">
        <v>62</v>
      </c>
      <c r="B2370">
        <v>11</v>
      </c>
      <c r="C2370" t="s">
        <v>37</v>
      </c>
      <c r="D2370">
        <v>100</v>
      </c>
      <c r="E2370" t="s">
        <v>27</v>
      </c>
      <c r="F2370" t="s">
        <v>38</v>
      </c>
      <c r="G2370" t="s">
        <v>30</v>
      </c>
      <c r="H2370">
        <v>3</v>
      </c>
      <c r="I2370">
        <v>3.1470400000000001</v>
      </c>
      <c r="J2370" t="s">
        <v>272</v>
      </c>
      <c r="K2370">
        <v>10047</v>
      </c>
      <c r="L2370">
        <v>10274</v>
      </c>
      <c r="M2370" t="str">
        <f t="shared" si="259"/>
        <v>Dog100OverACSR</v>
      </c>
      <c r="N2370" t="str">
        <f>+VLOOKUP(M2370,LineCode!$E:$F,2,0)</f>
        <v>3p_11kV_100_ACSR_Al_o</v>
      </c>
      <c r="R2370" t="s">
        <v>296</v>
      </c>
      <c r="S2370" t="str">
        <f t="shared" si="260"/>
        <v>Line.line_NEW_10047_10274</v>
      </c>
      <c r="T2370" t="str">
        <f t="shared" si="261"/>
        <v>Bus1=10047</v>
      </c>
      <c r="U2370" t="str">
        <f t="shared" si="262"/>
        <v>Bus2=10274</v>
      </c>
      <c r="V2370" t="str">
        <f t="shared" si="263"/>
        <v>phases=3</v>
      </c>
      <c r="W2370" t="str">
        <f t="shared" si="264"/>
        <v>Linecode=3p_11kV_100_ACSR_Al_o</v>
      </c>
      <c r="X2370" t="str">
        <f t="shared" si="265"/>
        <v>Length=3.14704</v>
      </c>
      <c r="Y2370" t="s">
        <v>307</v>
      </c>
    </row>
    <row r="2371" spans="1:25" x14ac:dyDescent="0.25">
      <c r="A2371" t="s">
        <v>62</v>
      </c>
      <c r="B2371">
        <v>11</v>
      </c>
      <c r="C2371" t="s">
        <v>37</v>
      </c>
      <c r="D2371">
        <v>100</v>
      </c>
      <c r="E2371" t="s">
        <v>27</v>
      </c>
      <c r="F2371" t="s">
        <v>38</v>
      </c>
      <c r="G2371" t="s">
        <v>30</v>
      </c>
      <c r="H2371">
        <v>3</v>
      </c>
      <c r="I2371">
        <v>21.1919</v>
      </c>
      <c r="J2371" t="s">
        <v>272</v>
      </c>
      <c r="K2371">
        <v>10274</v>
      </c>
      <c r="L2371">
        <v>10048</v>
      </c>
      <c r="M2371" t="str">
        <f t="shared" si="259"/>
        <v>Dog100OverACSR</v>
      </c>
      <c r="N2371" t="str">
        <f>+VLOOKUP(M2371,LineCode!$E:$F,2,0)</f>
        <v>3p_11kV_100_ACSR_Al_o</v>
      </c>
      <c r="R2371" t="s">
        <v>296</v>
      </c>
      <c r="S2371" t="str">
        <f t="shared" si="260"/>
        <v>Line.line_NEW_10274_10048</v>
      </c>
      <c r="T2371" t="str">
        <f t="shared" si="261"/>
        <v>Bus1=10274</v>
      </c>
      <c r="U2371" t="str">
        <f t="shared" si="262"/>
        <v>Bus2=10048</v>
      </c>
      <c r="V2371" t="str">
        <f t="shared" si="263"/>
        <v>phases=3</v>
      </c>
      <c r="W2371" t="str">
        <f t="shared" si="264"/>
        <v>Linecode=3p_11kV_100_ACSR_Al_o</v>
      </c>
      <c r="X2371" t="str">
        <f t="shared" si="265"/>
        <v>Length=21.1919</v>
      </c>
      <c r="Y2371" t="s">
        <v>307</v>
      </c>
    </row>
    <row r="2372" spans="1:25" x14ac:dyDescent="0.25">
      <c r="A2372" t="s">
        <v>62</v>
      </c>
      <c r="B2372">
        <v>11</v>
      </c>
      <c r="C2372" t="s">
        <v>37</v>
      </c>
      <c r="D2372">
        <v>100</v>
      </c>
      <c r="E2372" t="s">
        <v>27</v>
      </c>
      <c r="F2372" t="s">
        <v>38</v>
      </c>
      <c r="G2372" t="s">
        <v>30</v>
      </c>
      <c r="H2372">
        <v>3</v>
      </c>
      <c r="I2372">
        <v>22.838000000000001</v>
      </c>
      <c r="J2372" t="s">
        <v>272</v>
      </c>
      <c r="K2372">
        <v>10048</v>
      </c>
      <c r="L2372">
        <v>10049</v>
      </c>
      <c r="M2372" t="str">
        <f t="shared" si="259"/>
        <v>Dog100OverACSR</v>
      </c>
      <c r="N2372" t="str">
        <f>+VLOOKUP(M2372,LineCode!$E:$F,2,0)</f>
        <v>3p_11kV_100_ACSR_Al_o</v>
      </c>
      <c r="R2372" t="s">
        <v>296</v>
      </c>
      <c r="S2372" t="str">
        <f t="shared" si="260"/>
        <v>Line.line_NEW_10048_10049</v>
      </c>
      <c r="T2372" t="str">
        <f t="shared" si="261"/>
        <v>Bus1=10048</v>
      </c>
      <c r="U2372" t="str">
        <f t="shared" si="262"/>
        <v>Bus2=10049</v>
      </c>
      <c r="V2372" t="str">
        <f t="shared" si="263"/>
        <v>phases=3</v>
      </c>
      <c r="W2372" t="str">
        <f t="shared" si="264"/>
        <v>Linecode=3p_11kV_100_ACSR_Al_o</v>
      </c>
      <c r="X2372" t="str">
        <f t="shared" si="265"/>
        <v>Length=22.838</v>
      </c>
      <c r="Y2372" t="s">
        <v>307</v>
      </c>
    </row>
    <row r="2373" spans="1:25" x14ac:dyDescent="0.25">
      <c r="A2373" t="s">
        <v>62</v>
      </c>
      <c r="B2373">
        <v>11</v>
      </c>
      <c r="C2373" t="s">
        <v>37</v>
      </c>
      <c r="D2373">
        <v>100</v>
      </c>
      <c r="E2373" t="s">
        <v>27</v>
      </c>
      <c r="F2373" t="s">
        <v>38</v>
      </c>
      <c r="G2373" t="s">
        <v>30</v>
      </c>
      <c r="H2373">
        <v>3</v>
      </c>
      <c r="I2373">
        <v>0.37617600000000001</v>
      </c>
      <c r="J2373" t="s">
        <v>272</v>
      </c>
      <c r="K2373">
        <v>10049</v>
      </c>
      <c r="L2373">
        <v>10275</v>
      </c>
      <c r="M2373" t="str">
        <f t="shared" si="259"/>
        <v>Dog100OverACSR</v>
      </c>
      <c r="N2373" t="str">
        <f>+VLOOKUP(M2373,LineCode!$E:$F,2,0)</f>
        <v>3p_11kV_100_ACSR_Al_o</v>
      </c>
      <c r="R2373" t="s">
        <v>296</v>
      </c>
      <c r="S2373" t="str">
        <f t="shared" si="260"/>
        <v>Line.line_NEW_10049_10275</v>
      </c>
      <c r="T2373" t="str">
        <f t="shared" si="261"/>
        <v>Bus1=10049</v>
      </c>
      <c r="U2373" t="str">
        <f t="shared" si="262"/>
        <v>Bus2=10275</v>
      </c>
      <c r="V2373" t="str">
        <f t="shared" si="263"/>
        <v>phases=3</v>
      </c>
      <c r="W2373" t="str">
        <f t="shared" si="264"/>
        <v>Linecode=3p_11kV_100_ACSR_Al_o</v>
      </c>
      <c r="X2373" t="str">
        <f t="shared" si="265"/>
        <v>Length=0.376176</v>
      </c>
      <c r="Y2373" t="s">
        <v>307</v>
      </c>
    </row>
    <row r="2374" spans="1:25" x14ac:dyDescent="0.25">
      <c r="A2374" t="s">
        <v>62</v>
      </c>
      <c r="B2374">
        <v>11</v>
      </c>
      <c r="C2374" t="s">
        <v>37</v>
      </c>
      <c r="D2374">
        <v>100</v>
      </c>
      <c r="E2374" t="s">
        <v>27</v>
      </c>
      <c r="F2374" t="s">
        <v>38</v>
      </c>
      <c r="G2374" t="s">
        <v>30</v>
      </c>
      <c r="H2374">
        <v>3</v>
      </c>
      <c r="I2374">
        <v>21.285499999999999</v>
      </c>
      <c r="J2374" t="s">
        <v>272</v>
      </c>
      <c r="K2374">
        <v>10275</v>
      </c>
      <c r="L2374">
        <v>10050</v>
      </c>
      <c r="M2374" t="str">
        <f t="shared" si="259"/>
        <v>Dog100OverACSR</v>
      </c>
      <c r="N2374" t="str">
        <f>+VLOOKUP(M2374,LineCode!$E:$F,2,0)</f>
        <v>3p_11kV_100_ACSR_Al_o</v>
      </c>
      <c r="R2374" t="s">
        <v>296</v>
      </c>
      <c r="S2374" t="str">
        <f t="shared" si="260"/>
        <v>Line.line_NEW_10275_10050</v>
      </c>
      <c r="T2374" t="str">
        <f t="shared" si="261"/>
        <v>Bus1=10275</v>
      </c>
      <c r="U2374" t="str">
        <f t="shared" si="262"/>
        <v>Bus2=10050</v>
      </c>
      <c r="V2374" t="str">
        <f t="shared" si="263"/>
        <v>phases=3</v>
      </c>
      <c r="W2374" t="str">
        <f t="shared" si="264"/>
        <v>Linecode=3p_11kV_100_ACSR_Al_o</v>
      </c>
      <c r="X2374" t="str">
        <f t="shared" si="265"/>
        <v>Length=21.2855</v>
      </c>
      <c r="Y2374" t="s">
        <v>307</v>
      </c>
    </row>
    <row r="2375" spans="1:25" x14ac:dyDescent="0.25">
      <c r="A2375" t="s">
        <v>62</v>
      </c>
      <c r="B2375">
        <v>11</v>
      </c>
      <c r="C2375" t="s">
        <v>37</v>
      </c>
      <c r="D2375">
        <v>100</v>
      </c>
      <c r="E2375" t="s">
        <v>27</v>
      </c>
      <c r="F2375" t="s">
        <v>38</v>
      </c>
      <c r="G2375" t="s">
        <v>30</v>
      </c>
      <c r="H2375">
        <v>3</v>
      </c>
      <c r="I2375">
        <v>20.156600000000001</v>
      </c>
      <c r="J2375" t="s">
        <v>272</v>
      </c>
      <c r="K2375">
        <v>10050</v>
      </c>
      <c r="L2375">
        <v>10278</v>
      </c>
      <c r="M2375" t="str">
        <f t="shared" si="259"/>
        <v>Dog100OverACSR</v>
      </c>
      <c r="N2375" t="str">
        <f>+VLOOKUP(M2375,LineCode!$E:$F,2,0)</f>
        <v>3p_11kV_100_ACSR_Al_o</v>
      </c>
      <c r="R2375" t="s">
        <v>296</v>
      </c>
      <c r="S2375" t="str">
        <f t="shared" si="260"/>
        <v>Line.line_NEW_10050_10278</v>
      </c>
      <c r="T2375" t="str">
        <f t="shared" si="261"/>
        <v>Bus1=10050</v>
      </c>
      <c r="U2375" t="str">
        <f t="shared" si="262"/>
        <v>Bus2=10278</v>
      </c>
      <c r="V2375" t="str">
        <f t="shared" si="263"/>
        <v>phases=3</v>
      </c>
      <c r="W2375" t="str">
        <f t="shared" si="264"/>
        <v>Linecode=3p_11kV_100_ACSR_Al_o</v>
      </c>
      <c r="X2375" t="str">
        <f t="shared" si="265"/>
        <v>Length=20.1566</v>
      </c>
      <c r="Y2375" t="s">
        <v>307</v>
      </c>
    </row>
    <row r="2376" spans="1:25" x14ac:dyDescent="0.25">
      <c r="A2376" t="s">
        <v>62</v>
      </c>
      <c r="B2376">
        <v>11</v>
      </c>
      <c r="C2376" t="s">
        <v>37</v>
      </c>
      <c r="D2376">
        <v>100</v>
      </c>
      <c r="E2376" t="s">
        <v>27</v>
      </c>
      <c r="F2376" t="s">
        <v>38</v>
      </c>
      <c r="G2376" t="s">
        <v>30</v>
      </c>
      <c r="H2376">
        <v>3</v>
      </c>
      <c r="I2376">
        <v>3.44617</v>
      </c>
      <c r="J2376" t="s">
        <v>272</v>
      </c>
      <c r="K2376">
        <v>10278</v>
      </c>
      <c r="L2376">
        <v>10051</v>
      </c>
      <c r="M2376" t="str">
        <f t="shared" si="259"/>
        <v>Dog100OverACSR</v>
      </c>
      <c r="N2376" t="str">
        <f>+VLOOKUP(M2376,LineCode!$E:$F,2,0)</f>
        <v>3p_11kV_100_ACSR_Al_o</v>
      </c>
      <c r="R2376" t="s">
        <v>296</v>
      </c>
      <c r="S2376" t="str">
        <f t="shared" si="260"/>
        <v>Line.line_NEW_10278_10051</v>
      </c>
      <c r="T2376" t="str">
        <f t="shared" si="261"/>
        <v>Bus1=10278</v>
      </c>
      <c r="U2376" t="str">
        <f t="shared" si="262"/>
        <v>Bus2=10051</v>
      </c>
      <c r="V2376" t="str">
        <f t="shared" si="263"/>
        <v>phases=3</v>
      </c>
      <c r="W2376" t="str">
        <f t="shared" si="264"/>
        <v>Linecode=3p_11kV_100_ACSR_Al_o</v>
      </c>
      <c r="X2376" t="str">
        <f t="shared" si="265"/>
        <v>Length=3.44617</v>
      </c>
      <c r="Y2376" t="s">
        <v>307</v>
      </c>
    </row>
    <row r="2377" spans="1:25" x14ac:dyDescent="0.25">
      <c r="A2377" t="s">
        <v>62</v>
      </c>
      <c r="B2377">
        <v>11</v>
      </c>
      <c r="C2377" t="s">
        <v>37</v>
      </c>
      <c r="D2377">
        <v>100</v>
      </c>
      <c r="E2377" t="s">
        <v>27</v>
      </c>
      <c r="F2377" t="s">
        <v>38</v>
      </c>
      <c r="G2377" t="s">
        <v>30</v>
      </c>
      <c r="H2377">
        <v>3</v>
      </c>
      <c r="I2377">
        <v>26.7712</v>
      </c>
      <c r="J2377" t="s">
        <v>272</v>
      </c>
      <c r="K2377">
        <v>10051</v>
      </c>
      <c r="L2377">
        <v>10052</v>
      </c>
      <c r="M2377" t="str">
        <f t="shared" si="259"/>
        <v>Dog100OverACSR</v>
      </c>
      <c r="N2377" t="str">
        <f>+VLOOKUP(M2377,LineCode!$E:$F,2,0)</f>
        <v>3p_11kV_100_ACSR_Al_o</v>
      </c>
      <c r="R2377" t="s">
        <v>296</v>
      </c>
      <c r="S2377" t="str">
        <f t="shared" si="260"/>
        <v>Line.line_NEW_10051_10052</v>
      </c>
      <c r="T2377" t="str">
        <f t="shared" si="261"/>
        <v>Bus1=10051</v>
      </c>
      <c r="U2377" t="str">
        <f t="shared" si="262"/>
        <v>Bus2=10052</v>
      </c>
      <c r="V2377" t="str">
        <f t="shared" si="263"/>
        <v>phases=3</v>
      </c>
      <c r="W2377" t="str">
        <f t="shared" si="264"/>
        <v>Linecode=3p_11kV_100_ACSR_Al_o</v>
      </c>
      <c r="X2377" t="str">
        <f t="shared" si="265"/>
        <v>Length=26.7712</v>
      </c>
      <c r="Y2377" t="s">
        <v>307</v>
      </c>
    </row>
    <row r="2378" spans="1:25" x14ac:dyDescent="0.25">
      <c r="A2378" t="s">
        <v>62</v>
      </c>
      <c r="B2378">
        <v>11</v>
      </c>
      <c r="C2378" t="s">
        <v>37</v>
      </c>
      <c r="D2378">
        <v>100</v>
      </c>
      <c r="E2378" t="s">
        <v>27</v>
      </c>
      <c r="F2378" t="s">
        <v>38</v>
      </c>
      <c r="G2378" t="s">
        <v>30</v>
      </c>
      <c r="H2378">
        <v>3</v>
      </c>
      <c r="I2378">
        <v>7.4059900000000001</v>
      </c>
      <c r="J2378" t="s">
        <v>272</v>
      </c>
      <c r="K2378">
        <v>10052</v>
      </c>
      <c r="L2378">
        <v>10280</v>
      </c>
      <c r="M2378" t="str">
        <f t="shared" si="259"/>
        <v>Dog100OverACSR</v>
      </c>
      <c r="N2378" t="str">
        <f>+VLOOKUP(M2378,LineCode!$E:$F,2,0)</f>
        <v>3p_11kV_100_ACSR_Al_o</v>
      </c>
      <c r="R2378" t="s">
        <v>296</v>
      </c>
      <c r="S2378" t="str">
        <f t="shared" si="260"/>
        <v>Line.line_NEW_10052_10280</v>
      </c>
      <c r="T2378" t="str">
        <f t="shared" si="261"/>
        <v>Bus1=10052</v>
      </c>
      <c r="U2378" t="str">
        <f t="shared" si="262"/>
        <v>Bus2=10280</v>
      </c>
      <c r="V2378" t="str">
        <f t="shared" si="263"/>
        <v>phases=3</v>
      </c>
      <c r="W2378" t="str">
        <f t="shared" si="264"/>
        <v>Linecode=3p_11kV_100_ACSR_Al_o</v>
      </c>
      <c r="X2378" t="str">
        <f t="shared" si="265"/>
        <v>Length=7.40599</v>
      </c>
      <c r="Y2378" t="s">
        <v>307</v>
      </c>
    </row>
    <row r="2379" spans="1:25" x14ac:dyDescent="0.25">
      <c r="A2379" t="s">
        <v>62</v>
      </c>
      <c r="B2379">
        <v>11</v>
      </c>
      <c r="C2379" t="s">
        <v>37</v>
      </c>
      <c r="D2379">
        <v>100</v>
      </c>
      <c r="E2379" t="s">
        <v>27</v>
      </c>
      <c r="F2379" t="s">
        <v>38</v>
      </c>
      <c r="G2379" t="s">
        <v>30</v>
      </c>
      <c r="H2379">
        <v>3</v>
      </c>
      <c r="I2379">
        <v>16.681699999999999</v>
      </c>
      <c r="J2379" t="s">
        <v>272</v>
      </c>
      <c r="K2379">
        <v>10280</v>
      </c>
      <c r="L2379">
        <v>10053</v>
      </c>
      <c r="M2379" t="str">
        <f t="shared" si="259"/>
        <v>Dog100OverACSR</v>
      </c>
      <c r="N2379" t="str">
        <f>+VLOOKUP(M2379,LineCode!$E:$F,2,0)</f>
        <v>3p_11kV_100_ACSR_Al_o</v>
      </c>
      <c r="R2379" t="s">
        <v>296</v>
      </c>
      <c r="S2379" t="str">
        <f t="shared" si="260"/>
        <v>Line.line_NEW_10280_10053</v>
      </c>
      <c r="T2379" t="str">
        <f t="shared" si="261"/>
        <v>Bus1=10280</v>
      </c>
      <c r="U2379" t="str">
        <f t="shared" si="262"/>
        <v>Bus2=10053</v>
      </c>
      <c r="V2379" t="str">
        <f t="shared" si="263"/>
        <v>phases=3</v>
      </c>
      <c r="W2379" t="str">
        <f t="shared" si="264"/>
        <v>Linecode=3p_11kV_100_ACSR_Al_o</v>
      </c>
      <c r="X2379" t="str">
        <f t="shared" si="265"/>
        <v>Length=16.6817</v>
      </c>
      <c r="Y2379" t="s">
        <v>307</v>
      </c>
    </row>
    <row r="2380" spans="1:25" x14ac:dyDescent="0.25">
      <c r="A2380" t="s">
        <v>62</v>
      </c>
      <c r="B2380">
        <v>11</v>
      </c>
      <c r="C2380" t="s">
        <v>37</v>
      </c>
      <c r="D2380">
        <v>100</v>
      </c>
      <c r="E2380" t="s">
        <v>27</v>
      </c>
      <c r="F2380" t="s">
        <v>38</v>
      </c>
      <c r="G2380" t="s">
        <v>30</v>
      </c>
      <c r="H2380">
        <v>3</v>
      </c>
      <c r="I2380">
        <v>19.075700000000001</v>
      </c>
      <c r="J2380" t="s">
        <v>272</v>
      </c>
      <c r="K2380">
        <v>10053</v>
      </c>
      <c r="L2380">
        <v>10285</v>
      </c>
      <c r="M2380" t="str">
        <f t="shared" si="259"/>
        <v>Dog100OverACSR</v>
      </c>
      <c r="N2380" t="str">
        <f>+VLOOKUP(M2380,LineCode!$E:$F,2,0)</f>
        <v>3p_11kV_100_ACSR_Al_o</v>
      </c>
      <c r="R2380" t="s">
        <v>296</v>
      </c>
      <c r="S2380" t="str">
        <f t="shared" si="260"/>
        <v>Line.line_NEW_10053_10285</v>
      </c>
      <c r="T2380" t="str">
        <f t="shared" si="261"/>
        <v>Bus1=10053</v>
      </c>
      <c r="U2380" t="str">
        <f t="shared" si="262"/>
        <v>Bus2=10285</v>
      </c>
      <c r="V2380" t="str">
        <f t="shared" si="263"/>
        <v>phases=3</v>
      </c>
      <c r="W2380" t="str">
        <f t="shared" si="264"/>
        <v>Linecode=3p_11kV_100_ACSR_Al_o</v>
      </c>
      <c r="X2380" t="str">
        <f t="shared" si="265"/>
        <v>Length=19.0757</v>
      </c>
      <c r="Y2380" t="s">
        <v>307</v>
      </c>
    </row>
    <row r="2381" spans="1:25" x14ac:dyDescent="0.25">
      <c r="A2381" t="s">
        <v>62</v>
      </c>
      <c r="B2381">
        <v>11</v>
      </c>
      <c r="C2381" t="s">
        <v>37</v>
      </c>
      <c r="D2381">
        <v>100</v>
      </c>
      <c r="E2381" t="s">
        <v>27</v>
      </c>
      <c r="F2381" t="s">
        <v>38</v>
      </c>
      <c r="G2381" t="s">
        <v>30</v>
      </c>
      <c r="H2381">
        <v>3</v>
      </c>
      <c r="I2381">
        <v>4.1274300000000004</v>
      </c>
      <c r="J2381" t="s">
        <v>272</v>
      </c>
      <c r="K2381">
        <v>10285</v>
      </c>
      <c r="L2381">
        <v>10054</v>
      </c>
      <c r="M2381" t="str">
        <f t="shared" si="259"/>
        <v>Dog100OverACSR</v>
      </c>
      <c r="N2381" t="str">
        <f>+VLOOKUP(M2381,LineCode!$E:$F,2,0)</f>
        <v>3p_11kV_100_ACSR_Al_o</v>
      </c>
      <c r="R2381" t="s">
        <v>296</v>
      </c>
      <c r="S2381" t="str">
        <f t="shared" si="260"/>
        <v>Line.line_NEW_10285_10054</v>
      </c>
      <c r="T2381" t="str">
        <f t="shared" si="261"/>
        <v>Bus1=10285</v>
      </c>
      <c r="U2381" t="str">
        <f t="shared" si="262"/>
        <v>Bus2=10054</v>
      </c>
      <c r="V2381" t="str">
        <f t="shared" si="263"/>
        <v>phases=3</v>
      </c>
      <c r="W2381" t="str">
        <f t="shared" si="264"/>
        <v>Linecode=3p_11kV_100_ACSR_Al_o</v>
      </c>
      <c r="X2381" t="str">
        <f t="shared" si="265"/>
        <v>Length=4.12743</v>
      </c>
      <c r="Y2381" t="s">
        <v>307</v>
      </c>
    </row>
    <row r="2382" spans="1:25" x14ac:dyDescent="0.25">
      <c r="A2382" t="s">
        <v>62</v>
      </c>
      <c r="B2382">
        <v>11</v>
      </c>
      <c r="C2382" t="s">
        <v>37</v>
      </c>
      <c r="D2382">
        <v>100</v>
      </c>
      <c r="E2382" t="s">
        <v>27</v>
      </c>
      <c r="F2382" t="s">
        <v>38</v>
      </c>
      <c r="G2382" t="s">
        <v>30</v>
      </c>
      <c r="H2382">
        <v>3</v>
      </c>
      <c r="I2382">
        <v>17.8232</v>
      </c>
      <c r="J2382" t="s">
        <v>272</v>
      </c>
      <c r="K2382">
        <v>10054</v>
      </c>
      <c r="L2382">
        <v>10055</v>
      </c>
      <c r="M2382" t="str">
        <f t="shared" si="259"/>
        <v>Dog100OverACSR</v>
      </c>
      <c r="N2382" t="str">
        <f>+VLOOKUP(M2382,LineCode!$E:$F,2,0)</f>
        <v>3p_11kV_100_ACSR_Al_o</v>
      </c>
      <c r="R2382" t="s">
        <v>296</v>
      </c>
      <c r="S2382" t="str">
        <f t="shared" si="260"/>
        <v>Line.line_NEW_10054_10055</v>
      </c>
      <c r="T2382" t="str">
        <f t="shared" si="261"/>
        <v>Bus1=10054</v>
      </c>
      <c r="U2382" t="str">
        <f t="shared" si="262"/>
        <v>Bus2=10055</v>
      </c>
      <c r="V2382" t="str">
        <f t="shared" si="263"/>
        <v>phases=3</v>
      </c>
      <c r="W2382" t="str">
        <f t="shared" si="264"/>
        <v>Linecode=3p_11kV_100_ACSR_Al_o</v>
      </c>
      <c r="X2382" t="str">
        <f t="shared" si="265"/>
        <v>Length=17.8232</v>
      </c>
      <c r="Y2382" t="s">
        <v>307</v>
      </c>
    </row>
    <row r="2383" spans="1:25" x14ac:dyDescent="0.25">
      <c r="A2383" t="s">
        <v>62</v>
      </c>
      <c r="B2383">
        <v>11</v>
      </c>
      <c r="C2383" t="s">
        <v>37</v>
      </c>
      <c r="D2383">
        <v>100</v>
      </c>
      <c r="E2383" t="s">
        <v>27</v>
      </c>
      <c r="F2383" t="s">
        <v>38</v>
      </c>
      <c r="G2383" t="s">
        <v>30</v>
      </c>
      <c r="H2383">
        <v>3</v>
      </c>
      <c r="I2383">
        <v>10.381399999999999</v>
      </c>
      <c r="J2383" t="s">
        <v>272</v>
      </c>
      <c r="K2383">
        <v>10055</v>
      </c>
      <c r="L2383">
        <v>10287</v>
      </c>
      <c r="M2383" t="str">
        <f t="shared" si="259"/>
        <v>Dog100OverACSR</v>
      </c>
      <c r="N2383" t="str">
        <f>+VLOOKUP(M2383,LineCode!$E:$F,2,0)</f>
        <v>3p_11kV_100_ACSR_Al_o</v>
      </c>
      <c r="R2383" t="s">
        <v>296</v>
      </c>
      <c r="S2383" t="str">
        <f t="shared" si="260"/>
        <v>Line.line_NEW_10055_10287</v>
      </c>
      <c r="T2383" t="str">
        <f t="shared" si="261"/>
        <v>Bus1=10055</v>
      </c>
      <c r="U2383" t="str">
        <f t="shared" si="262"/>
        <v>Bus2=10287</v>
      </c>
      <c r="V2383" t="str">
        <f t="shared" si="263"/>
        <v>phases=3</v>
      </c>
      <c r="W2383" t="str">
        <f t="shared" si="264"/>
        <v>Linecode=3p_11kV_100_ACSR_Al_o</v>
      </c>
      <c r="X2383" t="str">
        <f t="shared" si="265"/>
        <v>Length=10.3814</v>
      </c>
      <c r="Y2383" t="s">
        <v>307</v>
      </c>
    </row>
    <row r="2384" spans="1:25" x14ac:dyDescent="0.25">
      <c r="A2384" t="s">
        <v>62</v>
      </c>
      <c r="B2384">
        <v>11</v>
      </c>
      <c r="C2384" t="s">
        <v>37</v>
      </c>
      <c r="D2384">
        <v>100</v>
      </c>
      <c r="E2384" t="s">
        <v>27</v>
      </c>
      <c r="F2384" t="s">
        <v>38</v>
      </c>
      <c r="G2384" t="s">
        <v>30</v>
      </c>
      <c r="H2384">
        <v>3</v>
      </c>
      <c r="I2384">
        <v>8.1646800000000006</v>
      </c>
      <c r="J2384" t="s">
        <v>272</v>
      </c>
      <c r="K2384">
        <v>10287</v>
      </c>
      <c r="L2384">
        <v>10056</v>
      </c>
      <c r="M2384" t="str">
        <f t="shared" si="259"/>
        <v>Dog100OverACSR</v>
      </c>
      <c r="N2384" t="str">
        <f>+VLOOKUP(M2384,LineCode!$E:$F,2,0)</f>
        <v>3p_11kV_100_ACSR_Al_o</v>
      </c>
      <c r="R2384" t="s">
        <v>296</v>
      </c>
      <c r="S2384" t="str">
        <f t="shared" si="260"/>
        <v>Line.line_NEW_10287_10056</v>
      </c>
      <c r="T2384" t="str">
        <f t="shared" si="261"/>
        <v>Bus1=10287</v>
      </c>
      <c r="U2384" t="str">
        <f t="shared" si="262"/>
        <v>Bus2=10056</v>
      </c>
      <c r="V2384" t="str">
        <f t="shared" si="263"/>
        <v>phases=3</v>
      </c>
      <c r="W2384" t="str">
        <f t="shared" si="264"/>
        <v>Linecode=3p_11kV_100_ACSR_Al_o</v>
      </c>
      <c r="X2384" t="str">
        <f t="shared" si="265"/>
        <v>Length=8.16468</v>
      </c>
      <c r="Y2384" t="s">
        <v>307</v>
      </c>
    </row>
    <row r="2385" spans="1:25" x14ac:dyDescent="0.25">
      <c r="A2385" t="s">
        <v>62</v>
      </c>
      <c r="B2385">
        <v>11</v>
      </c>
      <c r="C2385" t="s">
        <v>37</v>
      </c>
      <c r="D2385">
        <v>100</v>
      </c>
      <c r="E2385" t="s">
        <v>27</v>
      </c>
      <c r="F2385" t="s">
        <v>38</v>
      </c>
      <c r="G2385" t="s">
        <v>30</v>
      </c>
      <c r="H2385">
        <v>3</v>
      </c>
      <c r="I2385">
        <v>22.598099999999999</v>
      </c>
      <c r="J2385" t="s">
        <v>272</v>
      </c>
      <c r="K2385">
        <v>10056</v>
      </c>
      <c r="L2385">
        <v>10288</v>
      </c>
      <c r="M2385" t="str">
        <f t="shared" si="259"/>
        <v>Dog100OverACSR</v>
      </c>
      <c r="N2385" t="str">
        <f>+VLOOKUP(M2385,LineCode!$E:$F,2,0)</f>
        <v>3p_11kV_100_ACSR_Al_o</v>
      </c>
      <c r="R2385" t="s">
        <v>296</v>
      </c>
      <c r="S2385" t="str">
        <f t="shared" si="260"/>
        <v>Line.line_NEW_10056_10288</v>
      </c>
      <c r="T2385" t="str">
        <f t="shared" si="261"/>
        <v>Bus1=10056</v>
      </c>
      <c r="U2385" t="str">
        <f t="shared" si="262"/>
        <v>Bus2=10288</v>
      </c>
      <c r="V2385" t="str">
        <f t="shared" si="263"/>
        <v>phases=3</v>
      </c>
      <c r="W2385" t="str">
        <f t="shared" si="264"/>
        <v>Linecode=3p_11kV_100_ACSR_Al_o</v>
      </c>
      <c r="X2385" t="str">
        <f t="shared" si="265"/>
        <v>Length=22.5981</v>
      </c>
      <c r="Y2385" t="s">
        <v>307</v>
      </c>
    </row>
    <row r="2386" spans="1:25" x14ac:dyDescent="0.25">
      <c r="A2386" t="s">
        <v>62</v>
      </c>
      <c r="B2386">
        <v>11</v>
      </c>
      <c r="C2386" t="s">
        <v>37</v>
      </c>
      <c r="D2386">
        <v>100</v>
      </c>
      <c r="E2386" t="s">
        <v>27</v>
      </c>
      <c r="F2386" t="s">
        <v>38</v>
      </c>
      <c r="G2386" t="s">
        <v>30</v>
      </c>
      <c r="H2386">
        <v>3</v>
      </c>
      <c r="I2386">
        <v>0.21476500000000001</v>
      </c>
      <c r="J2386" t="s">
        <v>272</v>
      </c>
      <c r="K2386">
        <v>10288</v>
      </c>
      <c r="L2386">
        <v>10057</v>
      </c>
      <c r="M2386" t="str">
        <f t="shared" si="259"/>
        <v>Dog100OverACSR</v>
      </c>
      <c r="N2386" t="str">
        <f>+VLOOKUP(M2386,LineCode!$E:$F,2,0)</f>
        <v>3p_11kV_100_ACSR_Al_o</v>
      </c>
      <c r="R2386" t="s">
        <v>296</v>
      </c>
      <c r="S2386" t="str">
        <f t="shared" si="260"/>
        <v>Line.line_NEW_10288_10057</v>
      </c>
      <c r="T2386" t="str">
        <f t="shared" si="261"/>
        <v>Bus1=10288</v>
      </c>
      <c r="U2386" t="str">
        <f t="shared" si="262"/>
        <v>Bus2=10057</v>
      </c>
      <c r="V2386" t="str">
        <f t="shared" si="263"/>
        <v>phases=3</v>
      </c>
      <c r="W2386" t="str">
        <f t="shared" si="264"/>
        <v>Linecode=3p_11kV_100_ACSR_Al_o</v>
      </c>
      <c r="X2386" t="str">
        <f t="shared" si="265"/>
        <v>Length=0.214765</v>
      </c>
      <c r="Y2386" t="s">
        <v>307</v>
      </c>
    </row>
    <row r="2387" spans="1:25" x14ac:dyDescent="0.25">
      <c r="A2387" t="s">
        <v>62</v>
      </c>
      <c r="B2387">
        <v>11</v>
      </c>
      <c r="C2387" t="s">
        <v>37</v>
      </c>
      <c r="D2387">
        <v>100</v>
      </c>
      <c r="E2387" t="s">
        <v>27</v>
      </c>
      <c r="F2387" t="s">
        <v>38</v>
      </c>
      <c r="G2387" t="s">
        <v>30</v>
      </c>
      <c r="H2387">
        <v>3</v>
      </c>
      <c r="I2387">
        <v>5.0192899999999998</v>
      </c>
      <c r="J2387" t="s">
        <v>272</v>
      </c>
      <c r="K2387">
        <v>10057</v>
      </c>
      <c r="L2387">
        <v>10058</v>
      </c>
      <c r="M2387" t="str">
        <f t="shared" si="259"/>
        <v>Dog100OverACSR</v>
      </c>
      <c r="N2387" t="str">
        <f>+VLOOKUP(M2387,LineCode!$E:$F,2,0)</f>
        <v>3p_11kV_100_ACSR_Al_o</v>
      </c>
      <c r="R2387" t="s">
        <v>296</v>
      </c>
      <c r="S2387" t="str">
        <f t="shared" si="260"/>
        <v>Line.line_NEW_10057_10058</v>
      </c>
      <c r="T2387" t="str">
        <f t="shared" si="261"/>
        <v>Bus1=10057</v>
      </c>
      <c r="U2387" t="str">
        <f t="shared" si="262"/>
        <v>Bus2=10058</v>
      </c>
      <c r="V2387" t="str">
        <f t="shared" si="263"/>
        <v>phases=3</v>
      </c>
      <c r="W2387" t="str">
        <f t="shared" si="264"/>
        <v>Linecode=3p_11kV_100_ACSR_Al_o</v>
      </c>
      <c r="X2387" t="str">
        <f t="shared" si="265"/>
        <v>Length=5.01929</v>
      </c>
      <c r="Y2387" t="s">
        <v>307</v>
      </c>
    </row>
    <row r="2388" spans="1:25" x14ac:dyDescent="0.25">
      <c r="A2388" t="s">
        <v>62</v>
      </c>
      <c r="B2388">
        <v>11</v>
      </c>
      <c r="C2388" t="s">
        <v>37</v>
      </c>
      <c r="D2388">
        <v>100</v>
      </c>
      <c r="E2388" t="s">
        <v>27</v>
      </c>
      <c r="F2388" t="s">
        <v>38</v>
      </c>
      <c r="G2388" t="s">
        <v>30</v>
      </c>
      <c r="H2388">
        <v>3</v>
      </c>
      <c r="I2388">
        <v>15.1555</v>
      </c>
      <c r="J2388" t="s">
        <v>272</v>
      </c>
      <c r="K2388">
        <v>10058</v>
      </c>
      <c r="L2388">
        <v>10059</v>
      </c>
      <c r="M2388" t="str">
        <f t="shared" si="259"/>
        <v>Dog100OverACSR</v>
      </c>
      <c r="N2388" t="str">
        <f>+VLOOKUP(M2388,LineCode!$E:$F,2,0)</f>
        <v>3p_11kV_100_ACSR_Al_o</v>
      </c>
      <c r="R2388" t="s">
        <v>296</v>
      </c>
      <c r="S2388" t="str">
        <f t="shared" si="260"/>
        <v>Line.line_NEW_10058_10059</v>
      </c>
      <c r="T2388" t="str">
        <f t="shared" si="261"/>
        <v>Bus1=10058</v>
      </c>
      <c r="U2388" t="str">
        <f t="shared" si="262"/>
        <v>Bus2=10059</v>
      </c>
      <c r="V2388" t="str">
        <f t="shared" si="263"/>
        <v>phases=3</v>
      </c>
      <c r="W2388" t="str">
        <f t="shared" si="264"/>
        <v>Linecode=3p_11kV_100_ACSR_Al_o</v>
      </c>
      <c r="X2388" t="str">
        <f t="shared" si="265"/>
        <v>Length=15.1555</v>
      </c>
      <c r="Y2388" t="s">
        <v>307</v>
      </c>
    </row>
    <row r="2389" spans="1:25" x14ac:dyDescent="0.25">
      <c r="A2389" t="s">
        <v>62</v>
      </c>
      <c r="B2389">
        <v>11</v>
      </c>
      <c r="C2389" t="s">
        <v>37</v>
      </c>
      <c r="D2389">
        <v>100</v>
      </c>
      <c r="E2389" t="s">
        <v>27</v>
      </c>
      <c r="F2389" t="s">
        <v>38</v>
      </c>
      <c r="G2389" t="s">
        <v>30</v>
      </c>
      <c r="H2389">
        <v>3</v>
      </c>
      <c r="I2389">
        <v>17.978100000000001</v>
      </c>
      <c r="J2389" t="s">
        <v>272</v>
      </c>
      <c r="K2389">
        <v>10059</v>
      </c>
      <c r="L2389">
        <v>10292</v>
      </c>
      <c r="M2389" t="str">
        <f t="shared" si="259"/>
        <v>Dog100OverACSR</v>
      </c>
      <c r="N2389" t="str">
        <f>+VLOOKUP(M2389,LineCode!$E:$F,2,0)</f>
        <v>3p_11kV_100_ACSR_Al_o</v>
      </c>
      <c r="R2389" t="s">
        <v>296</v>
      </c>
      <c r="S2389" t="str">
        <f t="shared" si="260"/>
        <v>Line.line_NEW_10059_10292</v>
      </c>
      <c r="T2389" t="str">
        <f t="shared" si="261"/>
        <v>Bus1=10059</v>
      </c>
      <c r="U2389" t="str">
        <f t="shared" si="262"/>
        <v>Bus2=10292</v>
      </c>
      <c r="V2389" t="str">
        <f t="shared" si="263"/>
        <v>phases=3</v>
      </c>
      <c r="W2389" t="str">
        <f t="shared" si="264"/>
        <v>Linecode=3p_11kV_100_ACSR_Al_o</v>
      </c>
      <c r="X2389" t="str">
        <f t="shared" si="265"/>
        <v>Length=17.9781</v>
      </c>
      <c r="Y2389" t="s">
        <v>307</v>
      </c>
    </row>
    <row r="2390" spans="1:25" x14ac:dyDescent="0.25">
      <c r="A2390" t="s">
        <v>62</v>
      </c>
      <c r="B2390">
        <v>11</v>
      </c>
      <c r="C2390" t="s">
        <v>37</v>
      </c>
      <c r="D2390">
        <v>100</v>
      </c>
      <c r="E2390" t="s">
        <v>27</v>
      </c>
      <c r="F2390" t="s">
        <v>38</v>
      </c>
      <c r="G2390" t="s">
        <v>30</v>
      </c>
      <c r="H2390">
        <v>3</v>
      </c>
      <c r="I2390">
        <v>5.7683999999999997</v>
      </c>
      <c r="J2390" t="s">
        <v>272</v>
      </c>
      <c r="K2390">
        <v>10292</v>
      </c>
      <c r="L2390">
        <v>10060</v>
      </c>
      <c r="M2390" t="str">
        <f t="shared" si="259"/>
        <v>Dog100OverACSR</v>
      </c>
      <c r="N2390" t="str">
        <f>+VLOOKUP(M2390,LineCode!$E:$F,2,0)</f>
        <v>3p_11kV_100_ACSR_Al_o</v>
      </c>
      <c r="R2390" t="s">
        <v>296</v>
      </c>
      <c r="S2390" t="str">
        <f t="shared" si="260"/>
        <v>Line.line_NEW_10292_10060</v>
      </c>
      <c r="T2390" t="str">
        <f t="shared" si="261"/>
        <v>Bus1=10292</v>
      </c>
      <c r="U2390" t="str">
        <f t="shared" si="262"/>
        <v>Bus2=10060</v>
      </c>
      <c r="V2390" t="str">
        <f t="shared" si="263"/>
        <v>phases=3</v>
      </c>
      <c r="W2390" t="str">
        <f t="shared" si="264"/>
        <v>Linecode=3p_11kV_100_ACSR_Al_o</v>
      </c>
      <c r="X2390" t="str">
        <f t="shared" si="265"/>
        <v>Length=5.7684</v>
      </c>
      <c r="Y2390" t="s">
        <v>307</v>
      </c>
    </row>
    <row r="2391" spans="1:25" x14ac:dyDescent="0.25">
      <c r="A2391" t="s">
        <v>62</v>
      </c>
      <c r="B2391">
        <v>11</v>
      </c>
      <c r="C2391" t="s">
        <v>37</v>
      </c>
      <c r="D2391">
        <v>100</v>
      </c>
      <c r="E2391" t="s">
        <v>27</v>
      </c>
      <c r="F2391" t="s">
        <v>38</v>
      </c>
      <c r="G2391" t="s">
        <v>30</v>
      </c>
      <c r="H2391">
        <v>3</v>
      </c>
      <c r="I2391">
        <v>22.670300000000001</v>
      </c>
      <c r="J2391" t="s">
        <v>272</v>
      </c>
      <c r="K2391">
        <v>10060</v>
      </c>
      <c r="L2391">
        <v>10061</v>
      </c>
      <c r="M2391" t="str">
        <f t="shared" si="259"/>
        <v>Dog100OverACSR</v>
      </c>
      <c r="N2391" t="str">
        <f>+VLOOKUP(M2391,LineCode!$E:$F,2,0)</f>
        <v>3p_11kV_100_ACSR_Al_o</v>
      </c>
      <c r="R2391" t="s">
        <v>296</v>
      </c>
      <c r="S2391" t="str">
        <f t="shared" si="260"/>
        <v>Line.line_NEW_10060_10061</v>
      </c>
      <c r="T2391" t="str">
        <f t="shared" si="261"/>
        <v>Bus1=10060</v>
      </c>
      <c r="U2391" t="str">
        <f t="shared" si="262"/>
        <v>Bus2=10061</v>
      </c>
      <c r="V2391" t="str">
        <f t="shared" si="263"/>
        <v>phases=3</v>
      </c>
      <c r="W2391" t="str">
        <f t="shared" si="264"/>
        <v>Linecode=3p_11kV_100_ACSR_Al_o</v>
      </c>
      <c r="X2391" t="str">
        <f t="shared" si="265"/>
        <v>Length=22.6703</v>
      </c>
      <c r="Y2391" t="s">
        <v>307</v>
      </c>
    </row>
    <row r="2392" spans="1:25" x14ac:dyDescent="0.25">
      <c r="A2392" t="s">
        <v>62</v>
      </c>
      <c r="B2392">
        <v>11</v>
      </c>
      <c r="C2392" t="s">
        <v>37</v>
      </c>
      <c r="D2392">
        <v>100</v>
      </c>
      <c r="E2392" t="s">
        <v>27</v>
      </c>
      <c r="F2392" t="s">
        <v>38</v>
      </c>
      <c r="G2392" t="s">
        <v>30</v>
      </c>
      <c r="H2392">
        <v>3</v>
      </c>
      <c r="I2392">
        <v>3.4625699999999999</v>
      </c>
      <c r="J2392" t="s">
        <v>272</v>
      </c>
      <c r="K2392">
        <v>10061</v>
      </c>
      <c r="L2392">
        <v>10295</v>
      </c>
      <c r="M2392" t="str">
        <f t="shared" si="259"/>
        <v>Dog100OverACSR</v>
      </c>
      <c r="N2392" t="str">
        <f>+VLOOKUP(M2392,LineCode!$E:$F,2,0)</f>
        <v>3p_11kV_100_ACSR_Al_o</v>
      </c>
      <c r="R2392" t="s">
        <v>296</v>
      </c>
      <c r="S2392" t="str">
        <f t="shared" si="260"/>
        <v>Line.line_NEW_10061_10295</v>
      </c>
      <c r="T2392" t="str">
        <f t="shared" si="261"/>
        <v>Bus1=10061</v>
      </c>
      <c r="U2392" t="str">
        <f t="shared" si="262"/>
        <v>Bus2=10295</v>
      </c>
      <c r="V2392" t="str">
        <f t="shared" si="263"/>
        <v>phases=3</v>
      </c>
      <c r="W2392" t="str">
        <f t="shared" si="264"/>
        <v>Linecode=3p_11kV_100_ACSR_Al_o</v>
      </c>
      <c r="X2392" t="str">
        <f t="shared" si="265"/>
        <v>Length=3.46257</v>
      </c>
      <c r="Y2392" t="s">
        <v>307</v>
      </c>
    </row>
    <row r="2393" spans="1:25" x14ac:dyDescent="0.25">
      <c r="A2393" t="s">
        <v>62</v>
      </c>
      <c r="B2393">
        <v>11</v>
      </c>
      <c r="C2393" t="s">
        <v>37</v>
      </c>
      <c r="D2393">
        <v>100</v>
      </c>
      <c r="E2393" t="s">
        <v>27</v>
      </c>
      <c r="F2393" t="s">
        <v>38</v>
      </c>
      <c r="G2393" t="s">
        <v>30</v>
      </c>
      <c r="H2393">
        <v>3</v>
      </c>
      <c r="I2393">
        <v>17.638300000000001</v>
      </c>
      <c r="J2393" t="s">
        <v>272</v>
      </c>
      <c r="K2393">
        <v>10295</v>
      </c>
      <c r="L2393">
        <v>10062</v>
      </c>
      <c r="M2393" t="str">
        <f t="shared" si="259"/>
        <v>Dog100OverACSR</v>
      </c>
      <c r="N2393" t="str">
        <f>+VLOOKUP(M2393,LineCode!$E:$F,2,0)</f>
        <v>3p_11kV_100_ACSR_Al_o</v>
      </c>
      <c r="R2393" t="s">
        <v>296</v>
      </c>
      <c r="S2393" t="str">
        <f t="shared" si="260"/>
        <v>Line.line_NEW_10295_10062</v>
      </c>
      <c r="T2393" t="str">
        <f t="shared" si="261"/>
        <v>Bus1=10295</v>
      </c>
      <c r="U2393" t="str">
        <f t="shared" si="262"/>
        <v>Bus2=10062</v>
      </c>
      <c r="V2393" t="str">
        <f t="shared" si="263"/>
        <v>phases=3</v>
      </c>
      <c r="W2393" t="str">
        <f t="shared" si="264"/>
        <v>Linecode=3p_11kV_100_ACSR_Al_o</v>
      </c>
      <c r="X2393" t="str">
        <f t="shared" si="265"/>
        <v>Length=17.6383</v>
      </c>
      <c r="Y2393" t="s">
        <v>307</v>
      </c>
    </row>
    <row r="2394" spans="1:25" x14ac:dyDescent="0.25">
      <c r="A2394" t="s">
        <v>62</v>
      </c>
      <c r="B2394">
        <v>11</v>
      </c>
      <c r="C2394" t="s">
        <v>37</v>
      </c>
      <c r="D2394">
        <v>100</v>
      </c>
      <c r="E2394" t="s">
        <v>27</v>
      </c>
      <c r="F2394" t="s">
        <v>38</v>
      </c>
      <c r="G2394" t="s">
        <v>30</v>
      </c>
      <c r="H2394">
        <v>3</v>
      </c>
      <c r="I2394">
        <v>22.360499999999998</v>
      </c>
      <c r="J2394" t="s">
        <v>272</v>
      </c>
      <c r="K2394">
        <v>10062</v>
      </c>
      <c r="L2394">
        <v>10063</v>
      </c>
      <c r="M2394" t="str">
        <f t="shared" si="259"/>
        <v>Dog100OverACSR</v>
      </c>
      <c r="N2394" t="str">
        <f>+VLOOKUP(M2394,LineCode!$E:$F,2,0)</f>
        <v>3p_11kV_100_ACSR_Al_o</v>
      </c>
      <c r="R2394" t="s">
        <v>296</v>
      </c>
      <c r="S2394" t="str">
        <f t="shared" si="260"/>
        <v>Line.line_NEW_10062_10063</v>
      </c>
      <c r="T2394" t="str">
        <f t="shared" si="261"/>
        <v>Bus1=10062</v>
      </c>
      <c r="U2394" t="str">
        <f t="shared" si="262"/>
        <v>Bus2=10063</v>
      </c>
      <c r="V2394" t="str">
        <f t="shared" si="263"/>
        <v>phases=3</v>
      </c>
      <c r="W2394" t="str">
        <f t="shared" si="264"/>
        <v>Linecode=3p_11kV_100_ACSR_Al_o</v>
      </c>
      <c r="X2394" t="str">
        <f t="shared" si="265"/>
        <v>Length=22.3605</v>
      </c>
      <c r="Y2394" t="s">
        <v>307</v>
      </c>
    </row>
    <row r="2395" spans="1:25" x14ac:dyDescent="0.25">
      <c r="A2395" t="s">
        <v>62</v>
      </c>
      <c r="B2395">
        <v>11</v>
      </c>
      <c r="C2395" t="s">
        <v>37</v>
      </c>
      <c r="D2395">
        <v>100</v>
      </c>
      <c r="E2395" t="s">
        <v>27</v>
      </c>
      <c r="F2395" t="s">
        <v>38</v>
      </c>
      <c r="G2395" t="s">
        <v>30</v>
      </c>
      <c r="H2395">
        <v>3</v>
      </c>
      <c r="I2395">
        <v>2.4414899999999999</v>
      </c>
      <c r="J2395" t="s">
        <v>272</v>
      </c>
      <c r="K2395">
        <v>10063</v>
      </c>
      <c r="L2395">
        <v>10296</v>
      </c>
      <c r="M2395" t="str">
        <f t="shared" si="259"/>
        <v>Dog100OverACSR</v>
      </c>
      <c r="N2395" t="str">
        <f>+VLOOKUP(M2395,LineCode!$E:$F,2,0)</f>
        <v>3p_11kV_100_ACSR_Al_o</v>
      </c>
      <c r="R2395" t="s">
        <v>296</v>
      </c>
      <c r="S2395" t="str">
        <f t="shared" si="260"/>
        <v>Line.line_NEW_10063_10296</v>
      </c>
      <c r="T2395" t="str">
        <f t="shared" si="261"/>
        <v>Bus1=10063</v>
      </c>
      <c r="U2395" t="str">
        <f t="shared" si="262"/>
        <v>Bus2=10296</v>
      </c>
      <c r="V2395" t="str">
        <f t="shared" si="263"/>
        <v>phases=3</v>
      </c>
      <c r="W2395" t="str">
        <f t="shared" si="264"/>
        <v>Linecode=3p_11kV_100_ACSR_Al_o</v>
      </c>
      <c r="X2395" t="str">
        <f t="shared" si="265"/>
        <v>Length=2.44149</v>
      </c>
      <c r="Y2395" t="s">
        <v>307</v>
      </c>
    </row>
    <row r="2396" spans="1:25" x14ac:dyDescent="0.25">
      <c r="A2396" t="s">
        <v>62</v>
      </c>
      <c r="B2396">
        <v>11</v>
      </c>
      <c r="C2396" t="s">
        <v>37</v>
      </c>
      <c r="D2396">
        <v>100</v>
      </c>
      <c r="E2396" t="s">
        <v>27</v>
      </c>
      <c r="F2396" t="s">
        <v>38</v>
      </c>
      <c r="G2396" t="s">
        <v>30</v>
      </c>
      <c r="H2396">
        <v>3</v>
      </c>
      <c r="I2396">
        <v>18.887899999999998</v>
      </c>
      <c r="J2396" t="s">
        <v>272</v>
      </c>
      <c r="K2396">
        <v>10296</v>
      </c>
      <c r="L2396">
        <v>10064</v>
      </c>
      <c r="M2396" t="str">
        <f t="shared" si="259"/>
        <v>Dog100OverACSR</v>
      </c>
      <c r="N2396" t="str">
        <f>+VLOOKUP(M2396,LineCode!$E:$F,2,0)</f>
        <v>3p_11kV_100_ACSR_Al_o</v>
      </c>
      <c r="R2396" t="s">
        <v>296</v>
      </c>
      <c r="S2396" t="str">
        <f t="shared" si="260"/>
        <v>Line.line_NEW_10296_10064</v>
      </c>
      <c r="T2396" t="str">
        <f t="shared" si="261"/>
        <v>Bus1=10296</v>
      </c>
      <c r="U2396" t="str">
        <f t="shared" si="262"/>
        <v>Bus2=10064</v>
      </c>
      <c r="V2396" t="str">
        <f t="shared" si="263"/>
        <v>phases=3</v>
      </c>
      <c r="W2396" t="str">
        <f t="shared" si="264"/>
        <v>Linecode=3p_11kV_100_ACSR_Al_o</v>
      </c>
      <c r="X2396" t="str">
        <f t="shared" si="265"/>
        <v>Length=18.8879</v>
      </c>
      <c r="Y2396" t="s">
        <v>307</v>
      </c>
    </row>
    <row r="2397" spans="1:25" x14ac:dyDescent="0.25">
      <c r="A2397" t="s">
        <v>62</v>
      </c>
      <c r="B2397">
        <v>11</v>
      </c>
      <c r="C2397" t="s">
        <v>37</v>
      </c>
      <c r="D2397">
        <v>100</v>
      </c>
      <c r="E2397" t="s">
        <v>27</v>
      </c>
      <c r="F2397" t="s">
        <v>38</v>
      </c>
      <c r="G2397" t="s">
        <v>30</v>
      </c>
      <c r="H2397">
        <v>3</v>
      </c>
      <c r="I2397">
        <v>17.143000000000001</v>
      </c>
      <c r="J2397" t="s">
        <v>272</v>
      </c>
      <c r="K2397">
        <v>10064</v>
      </c>
      <c r="L2397">
        <v>10297</v>
      </c>
      <c r="M2397" t="str">
        <f t="shared" si="259"/>
        <v>Dog100OverACSR</v>
      </c>
      <c r="N2397" t="str">
        <f>+VLOOKUP(M2397,LineCode!$E:$F,2,0)</f>
        <v>3p_11kV_100_ACSR_Al_o</v>
      </c>
      <c r="R2397" t="s">
        <v>296</v>
      </c>
      <c r="S2397" t="str">
        <f t="shared" si="260"/>
        <v>Line.line_NEW_10064_10297</v>
      </c>
      <c r="T2397" t="str">
        <f t="shared" si="261"/>
        <v>Bus1=10064</v>
      </c>
      <c r="U2397" t="str">
        <f t="shared" si="262"/>
        <v>Bus2=10297</v>
      </c>
      <c r="V2397" t="str">
        <f t="shared" si="263"/>
        <v>phases=3</v>
      </c>
      <c r="W2397" t="str">
        <f t="shared" si="264"/>
        <v>Linecode=3p_11kV_100_ACSR_Al_o</v>
      </c>
      <c r="X2397" t="str">
        <f t="shared" si="265"/>
        <v>Length=17.143</v>
      </c>
      <c r="Y2397" t="s">
        <v>307</v>
      </c>
    </row>
    <row r="2398" spans="1:25" x14ac:dyDescent="0.25">
      <c r="A2398" t="s">
        <v>62</v>
      </c>
      <c r="B2398">
        <v>11</v>
      </c>
      <c r="C2398" t="s">
        <v>37</v>
      </c>
      <c r="D2398">
        <v>100</v>
      </c>
      <c r="E2398" t="s">
        <v>27</v>
      </c>
      <c r="F2398" t="s">
        <v>38</v>
      </c>
      <c r="G2398" t="s">
        <v>30</v>
      </c>
      <c r="H2398">
        <v>3</v>
      </c>
      <c r="I2398">
        <v>5.1866199999999996</v>
      </c>
      <c r="J2398" t="s">
        <v>272</v>
      </c>
      <c r="K2398">
        <v>10297</v>
      </c>
      <c r="L2398">
        <v>10065</v>
      </c>
      <c r="M2398" t="str">
        <f t="shared" si="259"/>
        <v>Dog100OverACSR</v>
      </c>
      <c r="N2398" t="str">
        <f>+VLOOKUP(M2398,LineCode!$E:$F,2,0)</f>
        <v>3p_11kV_100_ACSR_Al_o</v>
      </c>
      <c r="R2398" t="s">
        <v>296</v>
      </c>
      <c r="S2398" t="str">
        <f t="shared" si="260"/>
        <v>Line.line_NEW_10297_10065</v>
      </c>
      <c r="T2398" t="str">
        <f t="shared" si="261"/>
        <v>Bus1=10297</v>
      </c>
      <c r="U2398" t="str">
        <f t="shared" si="262"/>
        <v>Bus2=10065</v>
      </c>
      <c r="V2398" t="str">
        <f t="shared" si="263"/>
        <v>phases=3</v>
      </c>
      <c r="W2398" t="str">
        <f t="shared" si="264"/>
        <v>Linecode=3p_11kV_100_ACSR_Al_o</v>
      </c>
      <c r="X2398" t="str">
        <f t="shared" si="265"/>
        <v>Length=5.18662</v>
      </c>
      <c r="Y2398" t="s">
        <v>307</v>
      </c>
    </row>
    <row r="2399" spans="1:25" x14ac:dyDescent="0.25">
      <c r="A2399" t="s">
        <v>62</v>
      </c>
      <c r="B2399">
        <v>11</v>
      </c>
      <c r="C2399" t="s">
        <v>37</v>
      </c>
      <c r="D2399">
        <v>100</v>
      </c>
      <c r="E2399" t="s">
        <v>27</v>
      </c>
      <c r="F2399" t="s">
        <v>38</v>
      </c>
      <c r="G2399" t="s">
        <v>30</v>
      </c>
      <c r="H2399">
        <v>3</v>
      </c>
      <c r="I2399">
        <v>23.429099999999998</v>
      </c>
      <c r="J2399" t="s">
        <v>272</v>
      </c>
      <c r="K2399">
        <v>10065</v>
      </c>
      <c r="L2399">
        <v>10066</v>
      </c>
      <c r="M2399" t="str">
        <f t="shared" si="259"/>
        <v>Dog100OverACSR</v>
      </c>
      <c r="N2399" t="str">
        <f>+VLOOKUP(M2399,LineCode!$E:$F,2,0)</f>
        <v>3p_11kV_100_ACSR_Al_o</v>
      </c>
      <c r="R2399" t="s">
        <v>296</v>
      </c>
      <c r="S2399" t="str">
        <f t="shared" si="260"/>
        <v>Line.line_NEW_10065_10066</v>
      </c>
      <c r="T2399" t="str">
        <f t="shared" si="261"/>
        <v>Bus1=10065</v>
      </c>
      <c r="U2399" t="str">
        <f t="shared" si="262"/>
        <v>Bus2=10066</v>
      </c>
      <c r="V2399" t="str">
        <f t="shared" si="263"/>
        <v>phases=3</v>
      </c>
      <c r="W2399" t="str">
        <f t="shared" si="264"/>
        <v>Linecode=3p_11kV_100_ACSR_Al_o</v>
      </c>
      <c r="X2399" t="str">
        <f t="shared" si="265"/>
        <v>Length=23.4291</v>
      </c>
      <c r="Y2399" t="s">
        <v>307</v>
      </c>
    </row>
    <row r="2400" spans="1:25" x14ac:dyDescent="0.25">
      <c r="A2400" t="s">
        <v>62</v>
      </c>
      <c r="B2400">
        <v>11</v>
      </c>
      <c r="C2400" t="s">
        <v>37</v>
      </c>
      <c r="D2400">
        <v>100</v>
      </c>
      <c r="E2400" t="s">
        <v>27</v>
      </c>
      <c r="F2400" t="s">
        <v>38</v>
      </c>
      <c r="G2400" t="s">
        <v>30</v>
      </c>
      <c r="H2400">
        <v>3</v>
      </c>
      <c r="I2400">
        <v>20.422899999999998</v>
      </c>
      <c r="J2400" t="s">
        <v>272</v>
      </c>
      <c r="K2400">
        <v>10066</v>
      </c>
      <c r="L2400">
        <v>10067</v>
      </c>
      <c r="M2400" t="str">
        <f t="shared" si="259"/>
        <v>Dog100OverACSR</v>
      </c>
      <c r="N2400" t="str">
        <f>+VLOOKUP(M2400,LineCode!$E:$F,2,0)</f>
        <v>3p_11kV_100_ACSR_Al_o</v>
      </c>
      <c r="R2400" t="s">
        <v>296</v>
      </c>
      <c r="S2400" t="str">
        <f t="shared" si="260"/>
        <v>Line.line_NEW_10066_10067</v>
      </c>
      <c r="T2400" t="str">
        <f t="shared" si="261"/>
        <v>Bus1=10066</v>
      </c>
      <c r="U2400" t="str">
        <f t="shared" si="262"/>
        <v>Bus2=10067</v>
      </c>
      <c r="V2400" t="str">
        <f t="shared" si="263"/>
        <v>phases=3</v>
      </c>
      <c r="W2400" t="str">
        <f t="shared" si="264"/>
        <v>Linecode=3p_11kV_100_ACSR_Al_o</v>
      </c>
      <c r="X2400" t="str">
        <f t="shared" si="265"/>
        <v>Length=20.4229</v>
      </c>
      <c r="Y2400" t="s">
        <v>307</v>
      </c>
    </row>
    <row r="2401" spans="1:25" x14ac:dyDescent="0.25">
      <c r="A2401" t="s">
        <v>62</v>
      </c>
      <c r="B2401">
        <v>11</v>
      </c>
      <c r="C2401" t="s">
        <v>37</v>
      </c>
      <c r="D2401">
        <v>100</v>
      </c>
      <c r="E2401" t="s">
        <v>27</v>
      </c>
      <c r="F2401" t="s">
        <v>38</v>
      </c>
      <c r="G2401" t="s">
        <v>30</v>
      </c>
      <c r="H2401">
        <v>3</v>
      </c>
      <c r="I2401">
        <v>13.076599999999999</v>
      </c>
      <c r="J2401" t="s">
        <v>272</v>
      </c>
      <c r="K2401">
        <v>10067</v>
      </c>
      <c r="L2401">
        <v>10298</v>
      </c>
      <c r="M2401" t="str">
        <f t="shared" si="259"/>
        <v>Dog100OverACSR</v>
      </c>
      <c r="N2401" t="str">
        <f>+VLOOKUP(M2401,LineCode!$E:$F,2,0)</f>
        <v>3p_11kV_100_ACSR_Al_o</v>
      </c>
      <c r="R2401" t="s">
        <v>296</v>
      </c>
      <c r="S2401" t="str">
        <f t="shared" si="260"/>
        <v>Line.line_NEW_10067_10298</v>
      </c>
      <c r="T2401" t="str">
        <f t="shared" si="261"/>
        <v>Bus1=10067</v>
      </c>
      <c r="U2401" t="str">
        <f t="shared" si="262"/>
        <v>Bus2=10298</v>
      </c>
      <c r="V2401" t="str">
        <f t="shared" si="263"/>
        <v>phases=3</v>
      </c>
      <c r="W2401" t="str">
        <f t="shared" si="264"/>
        <v>Linecode=3p_11kV_100_ACSR_Al_o</v>
      </c>
      <c r="X2401" t="str">
        <f t="shared" si="265"/>
        <v>Length=13.0766</v>
      </c>
      <c r="Y2401" t="s">
        <v>307</v>
      </c>
    </row>
    <row r="2402" spans="1:25" x14ac:dyDescent="0.25">
      <c r="A2402" t="s">
        <v>62</v>
      </c>
      <c r="B2402">
        <v>11</v>
      </c>
      <c r="C2402" t="s">
        <v>37</v>
      </c>
      <c r="D2402">
        <v>100</v>
      </c>
      <c r="E2402" t="s">
        <v>27</v>
      </c>
      <c r="F2402" t="s">
        <v>38</v>
      </c>
      <c r="G2402" t="s">
        <v>30</v>
      </c>
      <c r="H2402">
        <v>3</v>
      </c>
      <c r="I2402">
        <v>7.0791000000000004</v>
      </c>
      <c r="J2402" t="s">
        <v>272</v>
      </c>
      <c r="K2402">
        <v>10298</v>
      </c>
      <c r="L2402">
        <v>10068</v>
      </c>
      <c r="M2402" t="str">
        <f t="shared" si="259"/>
        <v>Dog100OverACSR</v>
      </c>
      <c r="N2402" t="str">
        <f>+VLOOKUP(M2402,LineCode!$E:$F,2,0)</f>
        <v>3p_11kV_100_ACSR_Al_o</v>
      </c>
      <c r="R2402" t="s">
        <v>296</v>
      </c>
      <c r="S2402" t="str">
        <f t="shared" si="260"/>
        <v>Line.line_NEW_10298_10068</v>
      </c>
      <c r="T2402" t="str">
        <f t="shared" si="261"/>
        <v>Bus1=10298</v>
      </c>
      <c r="U2402" t="str">
        <f t="shared" si="262"/>
        <v>Bus2=10068</v>
      </c>
      <c r="V2402" t="str">
        <f t="shared" si="263"/>
        <v>phases=3</v>
      </c>
      <c r="W2402" t="str">
        <f t="shared" si="264"/>
        <v>Linecode=3p_11kV_100_ACSR_Al_o</v>
      </c>
      <c r="X2402" t="str">
        <f t="shared" si="265"/>
        <v>Length=7.0791</v>
      </c>
      <c r="Y2402" t="s">
        <v>307</v>
      </c>
    </row>
    <row r="2403" spans="1:25" x14ac:dyDescent="0.25">
      <c r="A2403" t="s">
        <v>62</v>
      </c>
      <c r="B2403">
        <v>11</v>
      </c>
      <c r="C2403" t="s">
        <v>37</v>
      </c>
      <c r="D2403">
        <v>100</v>
      </c>
      <c r="E2403" t="s">
        <v>27</v>
      </c>
      <c r="F2403" t="s">
        <v>38</v>
      </c>
      <c r="G2403" t="s">
        <v>30</v>
      </c>
      <c r="H2403">
        <v>3</v>
      </c>
      <c r="I2403">
        <v>16.6218</v>
      </c>
      <c r="J2403" t="s">
        <v>272</v>
      </c>
      <c r="K2403">
        <v>10068</v>
      </c>
      <c r="L2403">
        <v>10069</v>
      </c>
      <c r="M2403" t="str">
        <f t="shared" si="259"/>
        <v>Dog100OverACSR</v>
      </c>
      <c r="N2403" t="str">
        <f>+VLOOKUP(M2403,LineCode!$E:$F,2,0)</f>
        <v>3p_11kV_100_ACSR_Al_o</v>
      </c>
      <c r="R2403" t="s">
        <v>296</v>
      </c>
      <c r="S2403" t="str">
        <f t="shared" si="260"/>
        <v>Line.line_NEW_10068_10069</v>
      </c>
      <c r="T2403" t="str">
        <f t="shared" si="261"/>
        <v>Bus1=10068</v>
      </c>
      <c r="U2403" t="str">
        <f t="shared" si="262"/>
        <v>Bus2=10069</v>
      </c>
      <c r="V2403" t="str">
        <f t="shared" si="263"/>
        <v>phases=3</v>
      </c>
      <c r="W2403" t="str">
        <f t="shared" si="264"/>
        <v>Linecode=3p_11kV_100_ACSR_Al_o</v>
      </c>
      <c r="X2403" t="str">
        <f t="shared" si="265"/>
        <v>Length=16.6218</v>
      </c>
      <c r="Y2403" t="s">
        <v>307</v>
      </c>
    </row>
    <row r="2404" spans="1:25" x14ac:dyDescent="0.25">
      <c r="A2404" t="s">
        <v>62</v>
      </c>
      <c r="B2404">
        <v>11</v>
      </c>
      <c r="C2404" t="s">
        <v>37</v>
      </c>
      <c r="D2404">
        <v>100</v>
      </c>
      <c r="E2404" t="s">
        <v>27</v>
      </c>
      <c r="F2404" t="s">
        <v>38</v>
      </c>
      <c r="G2404" t="s">
        <v>30</v>
      </c>
      <c r="H2404">
        <v>3</v>
      </c>
      <c r="I2404">
        <v>21.590800000000002</v>
      </c>
      <c r="J2404" t="s">
        <v>272</v>
      </c>
      <c r="K2404">
        <v>10069</v>
      </c>
      <c r="L2404">
        <v>10299</v>
      </c>
      <c r="M2404" t="str">
        <f t="shared" si="259"/>
        <v>Dog100OverACSR</v>
      </c>
      <c r="N2404" t="str">
        <f>+VLOOKUP(M2404,LineCode!$E:$F,2,0)</f>
        <v>3p_11kV_100_ACSR_Al_o</v>
      </c>
      <c r="R2404" t="s">
        <v>296</v>
      </c>
      <c r="S2404" t="str">
        <f t="shared" si="260"/>
        <v>Line.line_NEW_10069_10299</v>
      </c>
      <c r="T2404" t="str">
        <f t="shared" si="261"/>
        <v>Bus1=10069</v>
      </c>
      <c r="U2404" t="str">
        <f t="shared" si="262"/>
        <v>Bus2=10299</v>
      </c>
      <c r="V2404" t="str">
        <f t="shared" si="263"/>
        <v>phases=3</v>
      </c>
      <c r="W2404" t="str">
        <f t="shared" si="264"/>
        <v>Linecode=3p_11kV_100_ACSR_Al_o</v>
      </c>
      <c r="X2404" t="str">
        <f t="shared" si="265"/>
        <v>Length=21.5908</v>
      </c>
      <c r="Y2404" t="s">
        <v>307</v>
      </c>
    </row>
    <row r="2405" spans="1:25" x14ac:dyDescent="0.25">
      <c r="A2405" t="s">
        <v>62</v>
      </c>
      <c r="B2405">
        <v>11</v>
      </c>
      <c r="C2405" t="s">
        <v>37</v>
      </c>
      <c r="D2405">
        <v>100</v>
      </c>
      <c r="E2405" t="s">
        <v>27</v>
      </c>
      <c r="F2405" t="s">
        <v>38</v>
      </c>
      <c r="G2405" t="s">
        <v>30</v>
      </c>
      <c r="H2405">
        <v>3</v>
      </c>
      <c r="I2405">
        <v>2.5761500000000002</v>
      </c>
      <c r="J2405" t="s">
        <v>272</v>
      </c>
      <c r="K2405">
        <v>10299</v>
      </c>
      <c r="L2405">
        <v>10070</v>
      </c>
      <c r="M2405" t="str">
        <f t="shared" si="259"/>
        <v>Dog100OverACSR</v>
      </c>
      <c r="N2405" t="str">
        <f>+VLOOKUP(M2405,LineCode!$E:$F,2,0)</f>
        <v>3p_11kV_100_ACSR_Al_o</v>
      </c>
      <c r="R2405" t="s">
        <v>296</v>
      </c>
      <c r="S2405" t="str">
        <f t="shared" si="260"/>
        <v>Line.line_NEW_10299_10070</v>
      </c>
      <c r="T2405" t="str">
        <f t="shared" si="261"/>
        <v>Bus1=10299</v>
      </c>
      <c r="U2405" t="str">
        <f t="shared" si="262"/>
        <v>Bus2=10070</v>
      </c>
      <c r="V2405" t="str">
        <f t="shared" si="263"/>
        <v>phases=3</v>
      </c>
      <c r="W2405" t="str">
        <f t="shared" si="264"/>
        <v>Linecode=3p_11kV_100_ACSR_Al_o</v>
      </c>
      <c r="X2405" t="str">
        <f t="shared" si="265"/>
        <v>Length=2.57615</v>
      </c>
      <c r="Y2405" t="s">
        <v>307</v>
      </c>
    </row>
    <row r="2406" spans="1:25" x14ac:dyDescent="0.25">
      <c r="A2406" t="s">
        <v>62</v>
      </c>
      <c r="B2406">
        <v>11</v>
      </c>
      <c r="C2406" t="s">
        <v>37</v>
      </c>
      <c r="D2406">
        <v>100</v>
      </c>
      <c r="E2406" t="s">
        <v>27</v>
      </c>
      <c r="F2406" t="s">
        <v>38</v>
      </c>
      <c r="G2406" t="s">
        <v>30</v>
      </c>
      <c r="H2406">
        <v>3</v>
      </c>
      <c r="I2406">
        <v>27.017700000000001</v>
      </c>
      <c r="J2406" t="s">
        <v>272</v>
      </c>
      <c r="K2406">
        <v>10070</v>
      </c>
      <c r="L2406">
        <v>10071</v>
      </c>
      <c r="M2406" t="str">
        <f t="shared" si="259"/>
        <v>Dog100OverACSR</v>
      </c>
      <c r="N2406" t="str">
        <f>+VLOOKUP(M2406,LineCode!$E:$F,2,0)</f>
        <v>3p_11kV_100_ACSR_Al_o</v>
      </c>
      <c r="R2406" t="s">
        <v>296</v>
      </c>
      <c r="S2406" t="str">
        <f t="shared" si="260"/>
        <v>Line.line_NEW_10070_10071</v>
      </c>
      <c r="T2406" t="str">
        <f t="shared" si="261"/>
        <v>Bus1=10070</v>
      </c>
      <c r="U2406" t="str">
        <f t="shared" si="262"/>
        <v>Bus2=10071</v>
      </c>
      <c r="V2406" t="str">
        <f t="shared" si="263"/>
        <v>phases=3</v>
      </c>
      <c r="W2406" t="str">
        <f t="shared" si="264"/>
        <v>Linecode=3p_11kV_100_ACSR_Al_o</v>
      </c>
      <c r="X2406" t="str">
        <f t="shared" si="265"/>
        <v>Length=27.0177</v>
      </c>
      <c r="Y2406" t="s">
        <v>307</v>
      </c>
    </row>
    <row r="2407" spans="1:25" x14ac:dyDescent="0.25">
      <c r="A2407" t="s">
        <v>62</v>
      </c>
      <c r="B2407">
        <v>11</v>
      </c>
      <c r="C2407" t="s">
        <v>37</v>
      </c>
      <c r="D2407">
        <v>100</v>
      </c>
      <c r="E2407" t="s">
        <v>27</v>
      </c>
      <c r="F2407" t="s">
        <v>38</v>
      </c>
      <c r="G2407" t="s">
        <v>30</v>
      </c>
      <c r="H2407">
        <v>3</v>
      </c>
      <c r="I2407">
        <v>28.372800000000002</v>
      </c>
      <c r="J2407" t="s">
        <v>272</v>
      </c>
      <c r="K2407">
        <v>10071</v>
      </c>
      <c r="L2407">
        <v>10300</v>
      </c>
      <c r="M2407" t="str">
        <f t="shared" si="259"/>
        <v>Dog100OverACSR</v>
      </c>
      <c r="N2407" t="str">
        <f>+VLOOKUP(M2407,LineCode!$E:$F,2,0)</f>
        <v>3p_11kV_100_ACSR_Al_o</v>
      </c>
      <c r="R2407" t="s">
        <v>296</v>
      </c>
      <c r="S2407" t="str">
        <f t="shared" si="260"/>
        <v>Line.line_NEW_10071_10300</v>
      </c>
      <c r="T2407" t="str">
        <f t="shared" si="261"/>
        <v>Bus1=10071</v>
      </c>
      <c r="U2407" t="str">
        <f t="shared" si="262"/>
        <v>Bus2=10300</v>
      </c>
      <c r="V2407" t="str">
        <f t="shared" si="263"/>
        <v>phases=3</v>
      </c>
      <c r="W2407" t="str">
        <f t="shared" si="264"/>
        <v>Linecode=3p_11kV_100_ACSR_Al_o</v>
      </c>
      <c r="X2407" t="str">
        <f t="shared" si="265"/>
        <v>Length=28.3728</v>
      </c>
      <c r="Y2407" t="s">
        <v>307</v>
      </c>
    </row>
    <row r="2408" spans="1:25" x14ac:dyDescent="0.25">
      <c r="A2408" t="s">
        <v>62</v>
      </c>
      <c r="B2408">
        <v>11</v>
      </c>
      <c r="C2408" t="s">
        <v>37</v>
      </c>
      <c r="D2408">
        <v>100</v>
      </c>
      <c r="E2408" t="s">
        <v>27</v>
      </c>
      <c r="F2408" t="s">
        <v>38</v>
      </c>
      <c r="G2408" t="s">
        <v>30</v>
      </c>
      <c r="H2408">
        <v>3</v>
      </c>
      <c r="I2408">
        <v>0.56256499999999998</v>
      </c>
      <c r="J2408" t="s">
        <v>272</v>
      </c>
      <c r="K2408">
        <v>10300</v>
      </c>
      <c r="L2408">
        <v>10072</v>
      </c>
      <c r="M2408" t="str">
        <f t="shared" si="259"/>
        <v>Dog100OverACSR</v>
      </c>
      <c r="N2408" t="str">
        <f>+VLOOKUP(M2408,LineCode!$E:$F,2,0)</f>
        <v>3p_11kV_100_ACSR_Al_o</v>
      </c>
      <c r="R2408" t="s">
        <v>296</v>
      </c>
      <c r="S2408" t="str">
        <f t="shared" si="260"/>
        <v>Line.line_NEW_10300_10072</v>
      </c>
      <c r="T2408" t="str">
        <f t="shared" si="261"/>
        <v>Bus1=10300</v>
      </c>
      <c r="U2408" t="str">
        <f t="shared" si="262"/>
        <v>Bus2=10072</v>
      </c>
      <c r="V2408" t="str">
        <f t="shared" si="263"/>
        <v>phases=3</v>
      </c>
      <c r="W2408" t="str">
        <f t="shared" si="264"/>
        <v>Linecode=3p_11kV_100_ACSR_Al_o</v>
      </c>
      <c r="X2408" t="str">
        <f t="shared" si="265"/>
        <v>Length=0.562565</v>
      </c>
      <c r="Y2408" t="s">
        <v>307</v>
      </c>
    </row>
    <row r="2409" spans="1:25" x14ac:dyDescent="0.25">
      <c r="A2409" t="s">
        <v>62</v>
      </c>
      <c r="B2409">
        <v>11</v>
      </c>
      <c r="C2409" t="s">
        <v>37</v>
      </c>
      <c r="D2409">
        <v>100</v>
      </c>
      <c r="E2409" t="s">
        <v>27</v>
      </c>
      <c r="F2409" t="s">
        <v>38</v>
      </c>
      <c r="G2409" t="s">
        <v>30</v>
      </c>
      <c r="H2409">
        <v>3</v>
      </c>
      <c r="I2409">
        <v>24.787800000000001</v>
      </c>
      <c r="J2409" t="s">
        <v>272</v>
      </c>
      <c r="K2409">
        <v>10072</v>
      </c>
      <c r="L2409">
        <v>10073</v>
      </c>
      <c r="M2409" t="str">
        <f t="shared" si="259"/>
        <v>Dog100OverACSR</v>
      </c>
      <c r="N2409" t="str">
        <f>+VLOOKUP(M2409,LineCode!$E:$F,2,0)</f>
        <v>3p_11kV_100_ACSR_Al_o</v>
      </c>
      <c r="R2409" t="s">
        <v>296</v>
      </c>
      <c r="S2409" t="str">
        <f t="shared" si="260"/>
        <v>Line.line_NEW_10072_10073</v>
      </c>
      <c r="T2409" t="str">
        <f t="shared" si="261"/>
        <v>Bus1=10072</v>
      </c>
      <c r="U2409" t="str">
        <f t="shared" si="262"/>
        <v>Bus2=10073</v>
      </c>
      <c r="V2409" t="str">
        <f t="shared" si="263"/>
        <v>phases=3</v>
      </c>
      <c r="W2409" t="str">
        <f t="shared" si="264"/>
        <v>Linecode=3p_11kV_100_ACSR_Al_o</v>
      </c>
      <c r="X2409" t="str">
        <f t="shared" si="265"/>
        <v>Length=24.7878</v>
      </c>
      <c r="Y2409" t="s">
        <v>307</v>
      </c>
    </row>
    <row r="2410" spans="1:25" x14ac:dyDescent="0.25">
      <c r="A2410" t="s">
        <v>62</v>
      </c>
      <c r="B2410">
        <v>11</v>
      </c>
      <c r="C2410" t="s">
        <v>37</v>
      </c>
      <c r="D2410">
        <v>100</v>
      </c>
      <c r="E2410" t="s">
        <v>27</v>
      </c>
      <c r="F2410" t="s">
        <v>38</v>
      </c>
      <c r="G2410" t="s">
        <v>30</v>
      </c>
      <c r="H2410">
        <v>3</v>
      </c>
      <c r="I2410">
        <v>15.236800000000001</v>
      </c>
      <c r="J2410" t="s">
        <v>272</v>
      </c>
      <c r="K2410">
        <v>10073</v>
      </c>
      <c r="L2410">
        <v>10301</v>
      </c>
      <c r="M2410" t="str">
        <f t="shared" si="259"/>
        <v>Dog100OverACSR</v>
      </c>
      <c r="N2410" t="str">
        <f>+VLOOKUP(M2410,LineCode!$E:$F,2,0)</f>
        <v>3p_11kV_100_ACSR_Al_o</v>
      </c>
      <c r="R2410" t="s">
        <v>296</v>
      </c>
      <c r="S2410" t="str">
        <f t="shared" si="260"/>
        <v>Line.line_NEW_10073_10301</v>
      </c>
      <c r="T2410" t="str">
        <f t="shared" si="261"/>
        <v>Bus1=10073</v>
      </c>
      <c r="U2410" t="str">
        <f t="shared" si="262"/>
        <v>Bus2=10301</v>
      </c>
      <c r="V2410" t="str">
        <f t="shared" si="263"/>
        <v>phases=3</v>
      </c>
      <c r="W2410" t="str">
        <f t="shared" si="264"/>
        <v>Linecode=3p_11kV_100_ACSR_Al_o</v>
      </c>
      <c r="X2410" t="str">
        <f t="shared" si="265"/>
        <v>Length=15.2368</v>
      </c>
      <c r="Y2410" t="s">
        <v>307</v>
      </c>
    </row>
    <row r="2411" spans="1:25" x14ac:dyDescent="0.25">
      <c r="A2411" t="s">
        <v>62</v>
      </c>
      <c r="B2411">
        <v>11</v>
      </c>
      <c r="C2411" t="s">
        <v>37</v>
      </c>
      <c r="D2411">
        <v>100</v>
      </c>
      <c r="E2411" t="s">
        <v>27</v>
      </c>
      <c r="F2411" t="s">
        <v>38</v>
      </c>
      <c r="G2411" t="s">
        <v>30</v>
      </c>
      <c r="H2411">
        <v>3</v>
      </c>
      <c r="I2411">
        <v>9.8152600000000003</v>
      </c>
      <c r="J2411" t="s">
        <v>272</v>
      </c>
      <c r="K2411">
        <v>10301</v>
      </c>
      <c r="L2411">
        <v>10074</v>
      </c>
      <c r="M2411" t="str">
        <f t="shared" si="259"/>
        <v>Dog100OverACSR</v>
      </c>
      <c r="N2411" t="str">
        <f>+VLOOKUP(M2411,LineCode!$E:$F,2,0)</f>
        <v>3p_11kV_100_ACSR_Al_o</v>
      </c>
      <c r="R2411" t="s">
        <v>296</v>
      </c>
      <c r="S2411" t="str">
        <f t="shared" si="260"/>
        <v>Line.line_NEW_10301_10074</v>
      </c>
      <c r="T2411" t="str">
        <f t="shared" si="261"/>
        <v>Bus1=10301</v>
      </c>
      <c r="U2411" t="str">
        <f t="shared" si="262"/>
        <v>Bus2=10074</v>
      </c>
      <c r="V2411" t="str">
        <f t="shared" si="263"/>
        <v>phases=3</v>
      </c>
      <c r="W2411" t="str">
        <f t="shared" si="264"/>
        <v>Linecode=3p_11kV_100_ACSR_Al_o</v>
      </c>
      <c r="X2411" t="str">
        <f t="shared" si="265"/>
        <v>Length=9.81526</v>
      </c>
      <c r="Y2411" t="s">
        <v>307</v>
      </c>
    </row>
    <row r="2412" spans="1:25" x14ac:dyDescent="0.25">
      <c r="A2412" t="s">
        <v>62</v>
      </c>
      <c r="B2412">
        <v>11</v>
      </c>
      <c r="C2412" t="s">
        <v>37</v>
      </c>
      <c r="D2412">
        <v>100</v>
      </c>
      <c r="E2412" t="s">
        <v>27</v>
      </c>
      <c r="F2412" t="s">
        <v>38</v>
      </c>
      <c r="G2412" t="s">
        <v>30</v>
      </c>
      <c r="H2412">
        <v>3</v>
      </c>
      <c r="I2412">
        <v>26.4404</v>
      </c>
      <c r="J2412" t="s">
        <v>272</v>
      </c>
      <c r="K2412">
        <v>10074</v>
      </c>
      <c r="L2412">
        <v>10075</v>
      </c>
      <c r="M2412" t="str">
        <f t="shared" si="259"/>
        <v>Dog100OverACSR</v>
      </c>
      <c r="N2412" t="str">
        <f>+VLOOKUP(M2412,LineCode!$E:$F,2,0)</f>
        <v>3p_11kV_100_ACSR_Al_o</v>
      </c>
      <c r="R2412" t="s">
        <v>296</v>
      </c>
      <c r="S2412" t="str">
        <f t="shared" si="260"/>
        <v>Line.line_NEW_10074_10075</v>
      </c>
      <c r="T2412" t="str">
        <f t="shared" si="261"/>
        <v>Bus1=10074</v>
      </c>
      <c r="U2412" t="str">
        <f t="shared" si="262"/>
        <v>Bus2=10075</v>
      </c>
      <c r="V2412" t="str">
        <f t="shared" si="263"/>
        <v>phases=3</v>
      </c>
      <c r="W2412" t="str">
        <f t="shared" si="264"/>
        <v>Linecode=3p_11kV_100_ACSR_Al_o</v>
      </c>
      <c r="X2412" t="str">
        <f t="shared" si="265"/>
        <v>Length=26.4404</v>
      </c>
      <c r="Y2412" t="s">
        <v>307</v>
      </c>
    </row>
    <row r="2413" spans="1:25" x14ac:dyDescent="0.25">
      <c r="A2413" t="s">
        <v>62</v>
      </c>
      <c r="B2413">
        <v>11</v>
      </c>
      <c r="C2413" t="s">
        <v>37</v>
      </c>
      <c r="D2413">
        <v>100</v>
      </c>
      <c r="E2413" t="s">
        <v>27</v>
      </c>
      <c r="F2413" t="s">
        <v>38</v>
      </c>
      <c r="G2413" t="s">
        <v>30</v>
      </c>
      <c r="H2413">
        <v>3</v>
      </c>
      <c r="I2413">
        <v>15.1869</v>
      </c>
      <c r="J2413" t="s">
        <v>272</v>
      </c>
      <c r="K2413">
        <v>10075</v>
      </c>
      <c r="L2413">
        <v>10302</v>
      </c>
      <c r="M2413" t="str">
        <f t="shared" si="259"/>
        <v>Dog100OverACSR</v>
      </c>
      <c r="N2413" t="str">
        <f>+VLOOKUP(M2413,LineCode!$E:$F,2,0)</f>
        <v>3p_11kV_100_ACSR_Al_o</v>
      </c>
      <c r="R2413" t="s">
        <v>296</v>
      </c>
      <c r="S2413" t="str">
        <f t="shared" si="260"/>
        <v>Line.line_NEW_10075_10302</v>
      </c>
      <c r="T2413" t="str">
        <f t="shared" si="261"/>
        <v>Bus1=10075</v>
      </c>
      <c r="U2413" t="str">
        <f t="shared" si="262"/>
        <v>Bus2=10302</v>
      </c>
      <c r="V2413" t="str">
        <f t="shared" si="263"/>
        <v>phases=3</v>
      </c>
      <c r="W2413" t="str">
        <f t="shared" si="264"/>
        <v>Linecode=3p_11kV_100_ACSR_Al_o</v>
      </c>
      <c r="X2413" t="str">
        <f t="shared" si="265"/>
        <v>Length=15.1869</v>
      </c>
      <c r="Y2413" t="s">
        <v>307</v>
      </c>
    </row>
    <row r="2414" spans="1:25" x14ac:dyDescent="0.25">
      <c r="A2414" t="s">
        <v>62</v>
      </c>
      <c r="B2414">
        <v>11</v>
      </c>
      <c r="C2414" t="s">
        <v>37</v>
      </c>
      <c r="D2414">
        <v>100</v>
      </c>
      <c r="E2414" t="s">
        <v>27</v>
      </c>
      <c r="F2414" t="s">
        <v>38</v>
      </c>
      <c r="G2414" t="s">
        <v>30</v>
      </c>
      <c r="H2414">
        <v>3</v>
      </c>
      <c r="I2414">
        <v>5.5206600000000003</v>
      </c>
      <c r="J2414" t="s">
        <v>272</v>
      </c>
      <c r="K2414">
        <v>10302</v>
      </c>
      <c r="L2414">
        <v>10076</v>
      </c>
      <c r="M2414" t="str">
        <f t="shared" si="259"/>
        <v>Dog100OverACSR</v>
      </c>
      <c r="N2414" t="str">
        <f>+VLOOKUP(M2414,LineCode!$E:$F,2,0)</f>
        <v>3p_11kV_100_ACSR_Al_o</v>
      </c>
      <c r="R2414" t="s">
        <v>296</v>
      </c>
      <c r="S2414" t="str">
        <f t="shared" si="260"/>
        <v>Line.line_NEW_10302_10076</v>
      </c>
      <c r="T2414" t="str">
        <f t="shared" si="261"/>
        <v>Bus1=10302</v>
      </c>
      <c r="U2414" t="str">
        <f t="shared" si="262"/>
        <v>Bus2=10076</v>
      </c>
      <c r="V2414" t="str">
        <f t="shared" si="263"/>
        <v>phases=3</v>
      </c>
      <c r="W2414" t="str">
        <f t="shared" si="264"/>
        <v>Linecode=3p_11kV_100_ACSR_Al_o</v>
      </c>
      <c r="X2414" t="str">
        <f t="shared" si="265"/>
        <v>Length=5.52066</v>
      </c>
      <c r="Y2414" t="s">
        <v>307</v>
      </c>
    </row>
    <row r="2415" spans="1:25" x14ac:dyDescent="0.25">
      <c r="A2415" t="s">
        <v>62</v>
      </c>
      <c r="B2415">
        <v>11</v>
      </c>
      <c r="C2415" t="s">
        <v>37</v>
      </c>
      <c r="D2415">
        <v>100</v>
      </c>
      <c r="E2415" t="s">
        <v>27</v>
      </c>
      <c r="F2415" t="s">
        <v>38</v>
      </c>
      <c r="G2415" t="s">
        <v>30</v>
      </c>
      <c r="H2415">
        <v>3</v>
      </c>
      <c r="I2415">
        <v>29.725100000000001</v>
      </c>
      <c r="J2415" t="s">
        <v>272</v>
      </c>
      <c r="K2415">
        <v>10076</v>
      </c>
      <c r="L2415">
        <v>10077</v>
      </c>
      <c r="M2415" t="str">
        <f t="shared" si="259"/>
        <v>Dog100OverACSR</v>
      </c>
      <c r="N2415" t="str">
        <f>+VLOOKUP(M2415,LineCode!$E:$F,2,0)</f>
        <v>3p_11kV_100_ACSR_Al_o</v>
      </c>
      <c r="R2415" t="s">
        <v>296</v>
      </c>
      <c r="S2415" t="str">
        <f t="shared" si="260"/>
        <v>Line.line_NEW_10076_10077</v>
      </c>
      <c r="T2415" t="str">
        <f t="shared" si="261"/>
        <v>Bus1=10076</v>
      </c>
      <c r="U2415" t="str">
        <f t="shared" si="262"/>
        <v>Bus2=10077</v>
      </c>
      <c r="V2415" t="str">
        <f t="shared" si="263"/>
        <v>phases=3</v>
      </c>
      <c r="W2415" t="str">
        <f t="shared" si="264"/>
        <v>Linecode=3p_11kV_100_ACSR_Al_o</v>
      </c>
      <c r="X2415" t="str">
        <f t="shared" si="265"/>
        <v>Length=29.7251</v>
      </c>
      <c r="Y2415" t="s">
        <v>307</v>
      </c>
    </row>
    <row r="2416" spans="1:25" x14ac:dyDescent="0.25">
      <c r="A2416" t="s">
        <v>62</v>
      </c>
      <c r="B2416">
        <v>11</v>
      </c>
      <c r="C2416" t="s">
        <v>37</v>
      </c>
      <c r="D2416">
        <v>100</v>
      </c>
      <c r="E2416" t="s">
        <v>27</v>
      </c>
      <c r="F2416" t="s">
        <v>38</v>
      </c>
      <c r="G2416" t="s">
        <v>30</v>
      </c>
      <c r="H2416">
        <v>3</v>
      </c>
      <c r="I2416">
        <v>11.954000000000001</v>
      </c>
      <c r="J2416" t="s">
        <v>272</v>
      </c>
      <c r="K2416">
        <v>10077</v>
      </c>
      <c r="L2416">
        <v>10303</v>
      </c>
      <c r="M2416" t="str">
        <f t="shared" si="259"/>
        <v>Dog100OverACSR</v>
      </c>
      <c r="N2416" t="str">
        <f>+VLOOKUP(M2416,LineCode!$E:$F,2,0)</f>
        <v>3p_11kV_100_ACSR_Al_o</v>
      </c>
      <c r="R2416" t="s">
        <v>296</v>
      </c>
      <c r="S2416" t="str">
        <f t="shared" si="260"/>
        <v>Line.line_NEW_10077_10303</v>
      </c>
      <c r="T2416" t="str">
        <f t="shared" si="261"/>
        <v>Bus1=10077</v>
      </c>
      <c r="U2416" t="str">
        <f t="shared" si="262"/>
        <v>Bus2=10303</v>
      </c>
      <c r="V2416" t="str">
        <f t="shared" si="263"/>
        <v>phases=3</v>
      </c>
      <c r="W2416" t="str">
        <f t="shared" si="264"/>
        <v>Linecode=3p_11kV_100_ACSR_Al_o</v>
      </c>
      <c r="X2416" t="str">
        <f t="shared" si="265"/>
        <v>Length=11.954</v>
      </c>
      <c r="Y2416" t="s">
        <v>307</v>
      </c>
    </row>
    <row r="2417" spans="1:25" x14ac:dyDescent="0.25">
      <c r="A2417" t="s">
        <v>62</v>
      </c>
      <c r="B2417">
        <v>11</v>
      </c>
      <c r="C2417" t="s">
        <v>37</v>
      </c>
      <c r="D2417">
        <v>100</v>
      </c>
      <c r="E2417" t="s">
        <v>27</v>
      </c>
      <c r="F2417" t="s">
        <v>38</v>
      </c>
      <c r="G2417" t="s">
        <v>30</v>
      </c>
      <c r="H2417">
        <v>3</v>
      </c>
      <c r="I2417">
        <v>9.8299199999999995</v>
      </c>
      <c r="J2417" t="s">
        <v>272</v>
      </c>
      <c r="K2417">
        <v>10303</v>
      </c>
      <c r="L2417">
        <v>10078</v>
      </c>
      <c r="M2417" t="str">
        <f t="shared" ref="M2417:M2480" si="266">C2417&amp;D2417&amp;F2417&amp;G2417</f>
        <v>Dog100OverACSR</v>
      </c>
      <c r="N2417" t="str">
        <f>+VLOOKUP(M2417,LineCode!$E:$F,2,0)</f>
        <v>3p_11kV_100_ACSR_Al_o</v>
      </c>
      <c r="R2417" t="s">
        <v>296</v>
      </c>
      <c r="S2417" t="str">
        <f t="shared" ref="S2417:S2480" si="267">"Line.line_"&amp;J2417&amp;"_"&amp;K2417&amp;"_"&amp;L2417</f>
        <v>Line.line_NEW_10303_10078</v>
      </c>
      <c r="T2417" t="str">
        <f t="shared" ref="T2417:T2480" si="268">"Bus1="&amp;K2417</f>
        <v>Bus1=10303</v>
      </c>
      <c r="U2417" t="str">
        <f t="shared" ref="U2417:U2480" si="269">"Bus2="&amp;L2417</f>
        <v>Bus2=10078</v>
      </c>
      <c r="V2417" t="str">
        <f t="shared" ref="V2417:V2480" si="270">"phases="&amp;H2417</f>
        <v>phases=3</v>
      </c>
      <c r="W2417" t="str">
        <f t="shared" ref="W2417:W2480" si="271">"Linecode="&amp;N2417</f>
        <v>Linecode=3p_11kV_100_ACSR_Al_o</v>
      </c>
      <c r="X2417" t="str">
        <f t="shared" ref="X2417:X2480" si="272">"Length="&amp;I2417</f>
        <v>Length=9.82992</v>
      </c>
      <c r="Y2417" t="s">
        <v>307</v>
      </c>
    </row>
    <row r="2418" spans="1:25" x14ac:dyDescent="0.25">
      <c r="A2418" t="s">
        <v>62</v>
      </c>
      <c r="B2418">
        <v>11</v>
      </c>
      <c r="C2418" t="s">
        <v>37</v>
      </c>
      <c r="D2418">
        <v>100</v>
      </c>
      <c r="E2418" t="s">
        <v>27</v>
      </c>
      <c r="F2418" t="s">
        <v>38</v>
      </c>
      <c r="G2418" t="s">
        <v>30</v>
      </c>
      <c r="H2418">
        <v>3</v>
      </c>
      <c r="I2418">
        <v>6.7147899999999998</v>
      </c>
      <c r="J2418" t="s">
        <v>272</v>
      </c>
      <c r="K2418">
        <v>10078</v>
      </c>
      <c r="L2418">
        <v>10304</v>
      </c>
      <c r="M2418" t="str">
        <f t="shared" si="266"/>
        <v>Dog100OverACSR</v>
      </c>
      <c r="N2418" t="str">
        <f>+VLOOKUP(M2418,LineCode!$E:$F,2,0)</f>
        <v>3p_11kV_100_ACSR_Al_o</v>
      </c>
      <c r="R2418" t="s">
        <v>296</v>
      </c>
      <c r="S2418" t="str">
        <f t="shared" si="267"/>
        <v>Line.line_NEW_10078_10304</v>
      </c>
      <c r="T2418" t="str">
        <f t="shared" si="268"/>
        <v>Bus1=10078</v>
      </c>
      <c r="U2418" t="str">
        <f t="shared" si="269"/>
        <v>Bus2=10304</v>
      </c>
      <c r="V2418" t="str">
        <f t="shared" si="270"/>
        <v>phases=3</v>
      </c>
      <c r="W2418" t="str">
        <f t="shared" si="271"/>
        <v>Linecode=3p_11kV_100_ACSR_Al_o</v>
      </c>
      <c r="X2418" t="str">
        <f t="shared" si="272"/>
        <v>Length=6.71479</v>
      </c>
      <c r="Y2418" t="s">
        <v>307</v>
      </c>
    </row>
    <row r="2419" spans="1:25" x14ac:dyDescent="0.25">
      <c r="A2419" t="s">
        <v>62</v>
      </c>
      <c r="B2419">
        <v>11</v>
      </c>
      <c r="C2419" t="s">
        <v>37</v>
      </c>
      <c r="D2419">
        <v>100</v>
      </c>
      <c r="E2419" t="s">
        <v>27</v>
      </c>
      <c r="F2419" t="s">
        <v>38</v>
      </c>
      <c r="G2419" t="s">
        <v>30</v>
      </c>
      <c r="H2419">
        <v>3</v>
      </c>
      <c r="I2419">
        <v>9.9857000000000001E-2</v>
      </c>
      <c r="J2419" t="s">
        <v>272</v>
      </c>
      <c r="K2419">
        <v>10304</v>
      </c>
      <c r="L2419">
        <v>10079</v>
      </c>
      <c r="M2419" t="str">
        <f t="shared" si="266"/>
        <v>Dog100OverACSR</v>
      </c>
      <c r="N2419" t="str">
        <f>+VLOOKUP(M2419,LineCode!$E:$F,2,0)</f>
        <v>3p_11kV_100_ACSR_Al_o</v>
      </c>
      <c r="R2419" t="s">
        <v>296</v>
      </c>
      <c r="S2419" t="str">
        <f t="shared" si="267"/>
        <v>Line.line_NEW_10304_10079</v>
      </c>
      <c r="T2419" t="str">
        <f t="shared" si="268"/>
        <v>Bus1=10304</v>
      </c>
      <c r="U2419" t="str">
        <f t="shared" si="269"/>
        <v>Bus2=10079</v>
      </c>
      <c r="V2419" t="str">
        <f t="shared" si="270"/>
        <v>phases=3</v>
      </c>
      <c r="W2419" t="str">
        <f t="shared" si="271"/>
        <v>Linecode=3p_11kV_100_ACSR_Al_o</v>
      </c>
      <c r="X2419" t="str">
        <f t="shared" si="272"/>
        <v>Length=0.099857</v>
      </c>
      <c r="Y2419" t="s">
        <v>307</v>
      </c>
    </row>
    <row r="2420" spans="1:25" x14ac:dyDescent="0.25">
      <c r="A2420" t="s">
        <v>62</v>
      </c>
      <c r="B2420">
        <v>11</v>
      </c>
      <c r="C2420" t="s">
        <v>37</v>
      </c>
      <c r="D2420">
        <v>100</v>
      </c>
      <c r="E2420" t="s">
        <v>27</v>
      </c>
      <c r="F2420" t="s">
        <v>38</v>
      </c>
      <c r="G2420" t="s">
        <v>30</v>
      </c>
      <c r="H2420">
        <v>3</v>
      </c>
      <c r="I2420">
        <v>19.3354</v>
      </c>
      <c r="J2420" t="s">
        <v>272</v>
      </c>
      <c r="K2420">
        <v>10079</v>
      </c>
      <c r="L2420">
        <v>10080</v>
      </c>
      <c r="M2420" t="str">
        <f t="shared" si="266"/>
        <v>Dog100OverACSR</v>
      </c>
      <c r="N2420" t="str">
        <f>+VLOOKUP(M2420,LineCode!$E:$F,2,0)</f>
        <v>3p_11kV_100_ACSR_Al_o</v>
      </c>
      <c r="R2420" t="s">
        <v>296</v>
      </c>
      <c r="S2420" t="str">
        <f t="shared" si="267"/>
        <v>Line.line_NEW_10079_10080</v>
      </c>
      <c r="T2420" t="str">
        <f t="shared" si="268"/>
        <v>Bus1=10079</v>
      </c>
      <c r="U2420" t="str">
        <f t="shared" si="269"/>
        <v>Bus2=10080</v>
      </c>
      <c r="V2420" t="str">
        <f t="shared" si="270"/>
        <v>phases=3</v>
      </c>
      <c r="W2420" t="str">
        <f t="shared" si="271"/>
        <v>Linecode=3p_11kV_100_ACSR_Al_o</v>
      </c>
      <c r="X2420" t="str">
        <f t="shared" si="272"/>
        <v>Length=19.3354</v>
      </c>
      <c r="Y2420" t="s">
        <v>307</v>
      </c>
    </row>
    <row r="2421" spans="1:25" x14ac:dyDescent="0.25">
      <c r="A2421" t="s">
        <v>62</v>
      </c>
      <c r="B2421">
        <v>11</v>
      </c>
      <c r="C2421" t="s">
        <v>37</v>
      </c>
      <c r="D2421">
        <v>100</v>
      </c>
      <c r="E2421" t="s">
        <v>27</v>
      </c>
      <c r="F2421" t="s">
        <v>38</v>
      </c>
      <c r="G2421" t="s">
        <v>30</v>
      </c>
      <c r="H2421">
        <v>3</v>
      </c>
      <c r="I2421">
        <v>9.9824199999999994</v>
      </c>
      <c r="J2421" t="s">
        <v>272</v>
      </c>
      <c r="K2421">
        <v>10080</v>
      </c>
      <c r="L2421">
        <v>10305</v>
      </c>
      <c r="M2421" t="str">
        <f t="shared" si="266"/>
        <v>Dog100OverACSR</v>
      </c>
      <c r="N2421" t="str">
        <f>+VLOOKUP(M2421,LineCode!$E:$F,2,0)</f>
        <v>3p_11kV_100_ACSR_Al_o</v>
      </c>
      <c r="R2421" t="s">
        <v>296</v>
      </c>
      <c r="S2421" t="str">
        <f t="shared" si="267"/>
        <v>Line.line_NEW_10080_10305</v>
      </c>
      <c r="T2421" t="str">
        <f t="shared" si="268"/>
        <v>Bus1=10080</v>
      </c>
      <c r="U2421" t="str">
        <f t="shared" si="269"/>
        <v>Bus2=10305</v>
      </c>
      <c r="V2421" t="str">
        <f t="shared" si="270"/>
        <v>phases=3</v>
      </c>
      <c r="W2421" t="str">
        <f t="shared" si="271"/>
        <v>Linecode=3p_11kV_100_ACSR_Al_o</v>
      </c>
      <c r="X2421" t="str">
        <f t="shared" si="272"/>
        <v>Length=9.98242</v>
      </c>
      <c r="Y2421" t="s">
        <v>307</v>
      </c>
    </row>
    <row r="2422" spans="1:25" x14ac:dyDescent="0.25">
      <c r="A2422" t="s">
        <v>62</v>
      </c>
      <c r="B2422">
        <v>11</v>
      </c>
      <c r="C2422" t="s">
        <v>37</v>
      </c>
      <c r="D2422">
        <v>100</v>
      </c>
      <c r="E2422" t="s">
        <v>27</v>
      </c>
      <c r="F2422" t="s">
        <v>38</v>
      </c>
      <c r="G2422" t="s">
        <v>30</v>
      </c>
      <c r="H2422">
        <v>3</v>
      </c>
      <c r="I2422">
        <v>11.801500000000001</v>
      </c>
      <c r="J2422" t="s">
        <v>272</v>
      </c>
      <c r="K2422">
        <v>10305</v>
      </c>
      <c r="L2422">
        <v>10081</v>
      </c>
      <c r="M2422" t="str">
        <f t="shared" si="266"/>
        <v>Dog100OverACSR</v>
      </c>
      <c r="N2422" t="str">
        <f>+VLOOKUP(M2422,LineCode!$E:$F,2,0)</f>
        <v>3p_11kV_100_ACSR_Al_o</v>
      </c>
      <c r="R2422" t="s">
        <v>296</v>
      </c>
      <c r="S2422" t="str">
        <f t="shared" si="267"/>
        <v>Line.line_NEW_10305_10081</v>
      </c>
      <c r="T2422" t="str">
        <f t="shared" si="268"/>
        <v>Bus1=10305</v>
      </c>
      <c r="U2422" t="str">
        <f t="shared" si="269"/>
        <v>Bus2=10081</v>
      </c>
      <c r="V2422" t="str">
        <f t="shared" si="270"/>
        <v>phases=3</v>
      </c>
      <c r="W2422" t="str">
        <f t="shared" si="271"/>
        <v>Linecode=3p_11kV_100_ACSR_Al_o</v>
      </c>
      <c r="X2422" t="str">
        <f t="shared" si="272"/>
        <v>Length=11.8015</v>
      </c>
      <c r="Y2422" t="s">
        <v>307</v>
      </c>
    </row>
    <row r="2423" spans="1:25" x14ac:dyDescent="0.25">
      <c r="A2423" t="s">
        <v>62</v>
      </c>
      <c r="B2423">
        <v>11</v>
      </c>
      <c r="C2423" t="s">
        <v>37</v>
      </c>
      <c r="D2423">
        <v>100</v>
      </c>
      <c r="E2423" t="s">
        <v>27</v>
      </c>
      <c r="F2423" t="s">
        <v>38</v>
      </c>
      <c r="G2423" t="s">
        <v>30</v>
      </c>
      <c r="H2423">
        <v>3</v>
      </c>
      <c r="I2423">
        <v>26.973400000000002</v>
      </c>
      <c r="J2423" t="s">
        <v>272</v>
      </c>
      <c r="K2423">
        <v>10081</v>
      </c>
      <c r="L2423">
        <v>10082</v>
      </c>
      <c r="M2423" t="str">
        <f t="shared" si="266"/>
        <v>Dog100OverACSR</v>
      </c>
      <c r="N2423" t="str">
        <f>+VLOOKUP(M2423,LineCode!$E:$F,2,0)</f>
        <v>3p_11kV_100_ACSR_Al_o</v>
      </c>
      <c r="R2423" t="s">
        <v>296</v>
      </c>
      <c r="S2423" t="str">
        <f t="shared" si="267"/>
        <v>Line.line_NEW_10081_10082</v>
      </c>
      <c r="T2423" t="str">
        <f t="shared" si="268"/>
        <v>Bus1=10081</v>
      </c>
      <c r="U2423" t="str">
        <f t="shared" si="269"/>
        <v>Bus2=10082</v>
      </c>
      <c r="V2423" t="str">
        <f t="shared" si="270"/>
        <v>phases=3</v>
      </c>
      <c r="W2423" t="str">
        <f t="shared" si="271"/>
        <v>Linecode=3p_11kV_100_ACSR_Al_o</v>
      </c>
      <c r="X2423" t="str">
        <f t="shared" si="272"/>
        <v>Length=26.9734</v>
      </c>
      <c r="Y2423" t="s">
        <v>307</v>
      </c>
    </row>
    <row r="2424" spans="1:25" x14ac:dyDescent="0.25">
      <c r="A2424" t="s">
        <v>62</v>
      </c>
      <c r="B2424">
        <v>11</v>
      </c>
      <c r="C2424" t="s">
        <v>37</v>
      </c>
      <c r="D2424">
        <v>100</v>
      </c>
      <c r="E2424" t="s">
        <v>27</v>
      </c>
      <c r="F2424" t="s">
        <v>38</v>
      </c>
      <c r="G2424" t="s">
        <v>30</v>
      </c>
      <c r="H2424">
        <v>3</v>
      </c>
      <c r="I2424">
        <v>9.0352399999999999</v>
      </c>
      <c r="J2424" t="s">
        <v>272</v>
      </c>
      <c r="K2424">
        <v>10082</v>
      </c>
      <c r="L2424">
        <v>10306</v>
      </c>
      <c r="M2424" t="str">
        <f t="shared" si="266"/>
        <v>Dog100OverACSR</v>
      </c>
      <c r="N2424" t="str">
        <f>+VLOOKUP(M2424,LineCode!$E:$F,2,0)</f>
        <v>3p_11kV_100_ACSR_Al_o</v>
      </c>
      <c r="R2424" t="s">
        <v>296</v>
      </c>
      <c r="S2424" t="str">
        <f t="shared" si="267"/>
        <v>Line.line_NEW_10082_10306</v>
      </c>
      <c r="T2424" t="str">
        <f t="shared" si="268"/>
        <v>Bus1=10082</v>
      </c>
      <c r="U2424" t="str">
        <f t="shared" si="269"/>
        <v>Bus2=10306</v>
      </c>
      <c r="V2424" t="str">
        <f t="shared" si="270"/>
        <v>phases=3</v>
      </c>
      <c r="W2424" t="str">
        <f t="shared" si="271"/>
        <v>Linecode=3p_11kV_100_ACSR_Al_o</v>
      </c>
      <c r="X2424" t="str">
        <f t="shared" si="272"/>
        <v>Length=9.03524</v>
      </c>
      <c r="Y2424" t="s">
        <v>307</v>
      </c>
    </row>
    <row r="2425" spans="1:25" x14ac:dyDescent="0.25">
      <c r="A2425" t="s">
        <v>62</v>
      </c>
      <c r="B2425">
        <v>11</v>
      </c>
      <c r="C2425" t="s">
        <v>37</v>
      </c>
      <c r="D2425">
        <v>100</v>
      </c>
      <c r="E2425" t="s">
        <v>27</v>
      </c>
      <c r="F2425" t="s">
        <v>38</v>
      </c>
      <c r="G2425" t="s">
        <v>30</v>
      </c>
      <c r="H2425">
        <v>3</v>
      </c>
      <c r="I2425">
        <v>14.7044</v>
      </c>
      <c r="J2425" t="s">
        <v>272</v>
      </c>
      <c r="K2425">
        <v>10306</v>
      </c>
      <c r="L2425">
        <v>10083</v>
      </c>
      <c r="M2425" t="str">
        <f t="shared" si="266"/>
        <v>Dog100OverACSR</v>
      </c>
      <c r="N2425" t="str">
        <f>+VLOOKUP(M2425,LineCode!$E:$F,2,0)</f>
        <v>3p_11kV_100_ACSR_Al_o</v>
      </c>
      <c r="R2425" t="s">
        <v>296</v>
      </c>
      <c r="S2425" t="str">
        <f t="shared" si="267"/>
        <v>Line.line_NEW_10306_10083</v>
      </c>
      <c r="T2425" t="str">
        <f t="shared" si="268"/>
        <v>Bus1=10306</v>
      </c>
      <c r="U2425" t="str">
        <f t="shared" si="269"/>
        <v>Bus2=10083</v>
      </c>
      <c r="V2425" t="str">
        <f t="shared" si="270"/>
        <v>phases=3</v>
      </c>
      <c r="W2425" t="str">
        <f t="shared" si="271"/>
        <v>Linecode=3p_11kV_100_ACSR_Al_o</v>
      </c>
      <c r="X2425" t="str">
        <f t="shared" si="272"/>
        <v>Length=14.7044</v>
      </c>
      <c r="Y2425" t="s">
        <v>307</v>
      </c>
    </row>
    <row r="2426" spans="1:25" x14ac:dyDescent="0.25">
      <c r="A2426" t="s">
        <v>62</v>
      </c>
      <c r="B2426">
        <v>11</v>
      </c>
      <c r="C2426" t="s">
        <v>37</v>
      </c>
      <c r="D2426">
        <v>100</v>
      </c>
      <c r="E2426" t="s">
        <v>27</v>
      </c>
      <c r="F2426" t="s">
        <v>38</v>
      </c>
      <c r="G2426" t="s">
        <v>30</v>
      </c>
      <c r="H2426">
        <v>3</v>
      </c>
      <c r="I2426">
        <v>12.660500000000001</v>
      </c>
      <c r="J2426" t="s">
        <v>272</v>
      </c>
      <c r="K2426">
        <v>10083</v>
      </c>
      <c r="L2426">
        <v>10307</v>
      </c>
      <c r="M2426" t="str">
        <f t="shared" si="266"/>
        <v>Dog100OverACSR</v>
      </c>
      <c r="N2426" t="str">
        <f>+VLOOKUP(M2426,LineCode!$E:$F,2,0)</f>
        <v>3p_11kV_100_ACSR_Al_o</v>
      </c>
      <c r="R2426" t="s">
        <v>296</v>
      </c>
      <c r="S2426" t="str">
        <f t="shared" si="267"/>
        <v>Line.line_NEW_10083_10307</v>
      </c>
      <c r="T2426" t="str">
        <f t="shared" si="268"/>
        <v>Bus1=10083</v>
      </c>
      <c r="U2426" t="str">
        <f t="shared" si="269"/>
        <v>Bus2=10307</v>
      </c>
      <c r="V2426" t="str">
        <f t="shared" si="270"/>
        <v>phases=3</v>
      </c>
      <c r="W2426" t="str">
        <f t="shared" si="271"/>
        <v>Linecode=3p_11kV_100_ACSR_Al_o</v>
      </c>
      <c r="X2426" t="str">
        <f t="shared" si="272"/>
        <v>Length=12.6605</v>
      </c>
      <c r="Y2426" t="s">
        <v>307</v>
      </c>
    </row>
    <row r="2427" spans="1:25" x14ac:dyDescent="0.25">
      <c r="A2427" t="s">
        <v>62</v>
      </c>
      <c r="B2427">
        <v>11</v>
      </c>
      <c r="C2427" t="s">
        <v>37</v>
      </c>
      <c r="D2427">
        <v>100</v>
      </c>
      <c r="E2427" t="s">
        <v>27</v>
      </c>
      <c r="F2427" t="s">
        <v>38</v>
      </c>
      <c r="G2427" t="s">
        <v>30</v>
      </c>
      <c r="H2427">
        <v>3</v>
      </c>
      <c r="I2427">
        <v>24.530999999999999</v>
      </c>
      <c r="J2427" t="s">
        <v>272</v>
      </c>
      <c r="K2427">
        <v>10307</v>
      </c>
      <c r="L2427">
        <v>10084</v>
      </c>
      <c r="M2427" t="str">
        <f t="shared" si="266"/>
        <v>Dog100OverACSR</v>
      </c>
      <c r="N2427" t="str">
        <f>+VLOOKUP(M2427,LineCode!$E:$F,2,0)</f>
        <v>3p_11kV_100_ACSR_Al_o</v>
      </c>
      <c r="R2427" t="s">
        <v>296</v>
      </c>
      <c r="S2427" t="str">
        <f t="shared" si="267"/>
        <v>Line.line_NEW_10307_10084</v>
      </c>
      <c r="T2427" t="str">
        <f t="shared" si="268"/>
        <v>Bus1=10307</v>
      </c>
      <c r="U2427" t="str">
        <f t="shared" si="269"/>
        <v>Bus2=10084</v>
      </c>
      <c r="V2427" t="str">
        <f t="shared" si="270"/>
        <v>phases=3</v>
      </c>
      <c r="W2427" t="str">
        <f t="shared" si="271"/>
        <v>Linecode=3p_11kV_100_ACSR_Al_o</v>
      </c>
      <c r="X2427" t="str">
        <f t="shared" si="272"/>
        <v>Length=24.531</v>
      </c>
      <c r="Y2427" t="s">
        <v>307</v>
      </c>
    </row>
    <row r="2428" spans="1:25" x14ac:dyDescent="0.25">
      <c r="A2428" t="s">
        <v>62</v>
      </c>
      <c r="B2428">
        <v>11</v>
      </c>
      <c r="C2428" t="s">
        <v>37</v>
      </c>
      <c r="D2428">
        <v>100</v>
      </c>
      <c r="E2428" t="s">
        <v>27</v>
      </c>
      <c r="F2428" t="s">
        <v>38</v>
      </c>
      <c r="G2428" t="s">
        <v>30</v>
      </c>
      <c r="H2428">
        <v>3</v>
      </c>
      <c r="I2428">
        <v>34.581600000000002</v>
      </c>
      <c r="J2428" t="s">
        <v>272</v>
      </c>
      <c r="K2428">
        <v>10084</v>
      </c>
      <c r="L2428">
        <v>10085</v>
      </c>
      <c r="M2428" t="str">
        <f t="shared" si="266"/>
        <v>Dog100OverACSR</v>
      </c>
      <c r="N2428" t="str">
        <f>+VLOOKUP(M2428,LineCode!$E:$F,2,0)</f>
        <v>3p_11kV_100_ACSR_Al_o</v>
      </c>
      <c r="R2428" t="s">
        <v>296</v>
      </c>
      <c r="S2428" t="str">
        <f t="shared" si="267"/>
        <v>Line.line_NEW_10084_10085</v>
      </c>
      <c r="T2428" t="str">
        <f t="shared" si="268"/>
        <v>Bus1=10084</v>
      </c>
      <c r="U2428" t="str">
        <f t="shared" si="269"/>
        <v>Bus2=10085</v>
      </c>
      <c r="V2428" t="str">
        <f t="shared" si="270"/>
        <v>phases=3</v>
      </c>
      <c r="W2428" t="str">
        <f t="shared" si="271"/>
        <v>Linecode=3p_11kV_100_ACSR_Al_o</v>
      </c>
      <c r="X2428" t="str">
        <f t="shared" si="272"/>
        <v>Length=34.5816</v>
      </c>
      <c r="Y2428" t="s">
        <v>307</v>
      </c>
    </row>
    <row r="2429" spans="1:25" x14ac:dyDescent="0.25">
      <c r="A2429" t="s">
        <v>62</v>
      </c>
      <c r="B2429">
        <v>11</v>
      </c>
      <c r="C2429" t="s">
        <v>37</v>
      </c>
      <c r="D2429">
        <v>100</v>
      </c>
      <c r="E2429" t="s">
        <v>27</v>
      </c>
      <c r="F2429" t="s">
        <v>38</v>
      </c>
      <c r="G2429" t="s">
        <v>30</v>
      </c>
      <c r="H2429">
        <v>3</v>
      </c>
      <c r="I2429">
        <v>24.789000000000001</v>
      </c>
      <c r="J2429" t="s">
        <v>272</v>
      </c>
      <c r="K2429">
        <v>10085</v>
      </c>
      <c r="L2429">
        <v>10086</v>
      </c>
      <c r="M2429" t="str">
        <f t="shared" si="266"/>
        <v>Dog100OverACSR</v>
      </c>
      <c r="N2429" t="str">
        <f>+VLOOKUP(M2429,LineCode!$E:$F,2,0)</f>
        <v>3p_11kV_100_ACSR_Al_o</v>
      </c>
      <c r="R2429" t="s">
        <v>296</v>
      </c>
      <c r="S2429" t="str">
        <f t="shared" si="267"/>
        <v>Line.line_NEW_10085_10086</v>
      </c>
      <c r="T2429" t="str">
        <f t="shared" si="268"/>
        <v>Bus1=10085</v>
      </c>
      <c r="U2429" t="str">
        <f t="shared" si="269"/>
        <v>Bus2=10086</v>
      </c>
      <c r="V2429" t="str">
        <f t="shared" si="270"/>
        <v>phases=3</v>
      </c>
      <c r="W2429" t="str">
        <f t="shared" si="271"/>
        <v>Linecode=3p_11kV_100_ACSR_Al_o</v>
      </c>
      <c r="X2429" t="str">
        <f t="shared" si="272"/>
        <v>Length=24.789</v>
      </c>
      <c r="Y2429" t="s">
        <v>307</v>
      </c>
    </row>
    <row r="2430" spans="1:25" x14ac:dyDescent="0.25">
      <c r="A2430" t="s">
        <v>62</v>
      </c>
      <c r="B2430">
        <v>11</v>
      </c>
      <c r="C2430" t="s">
        <v>37</v>
      </c>
      <c r="D2430">
        <v>100</v>
      </c>
      <c r="E2430" t="s">
        <v>27</v>
      </c>
      <c r="F2430" t="s">
        <v>38</v>
      </c>
      <c r="G2430" t="s">
        <v>30</v>
      </c>
      <c r="H2430">
        <v>3</v>
      </c>
      <c r="I2430">
        <v>21.515999999999998</v>
      </c>
      <c r="J2430" t="s">
        <v>272</v>
      </c>
      <c r="K2430">
        <v>10086</v>
      </c>
      <c r="L2430">
        <v>10087</v>
      </c>
      <c r="M2430" t="str">
        <f t="shared" si="266"/>
        <v>Dog100OverACSR</v>
      </c>
      <c r="N2430" t="str">
        <f>+VLOOKUP(M2430,LineCode!$E:$F,2,0)</f>
        <v>3p_11kV_100_ACSR_Al_o</v>
      </c>
      <c r="R2430" t="s">
        <v>296</v>
      </c>
      <c r="S2430" t="str">
        <f t="shared" si="267"/>
        <v>Line.line_NEW_10086_10087</v>
      </c>
      <c r="T2430" t="str">
        <f t="shared" si="268"/>
        <v>Bus1=10086</v>
      </c>
      <c r="U2430" t="str">
        <f t="shared" si="269"/>
        <v>Bus2=10087</v>
      </c>
      <c r="V2430" t="str">
        <f t="shared" si="270"/>
        <v>phases=3</v>
      </c>
      <c r="W2430" t="str">
        <f t="shared" si="271"/>
        <v>Linecode=3p_11kV_100_ACSR_Al_o</v>
      </c>
      <c r="X2430" t="str">
        <f t="shared" si="272"/>
        <v>Length=21.516</v>
      </c>
      <c r="Y2430" t="s">
        <v>307</v>
      </c>
    </row>
    <row r="2431" spans="1:25" x14ac:dyDescent="0.25">
      <c r="A2431" t="s">
        <v>62</v>
      </c>
      <c r="B2431">
        <v>11</v>
      </c>
      <c r="C2431" t="s">
        <v>37</v>
      </c>
      <c r="D2431">
        <v>100</v>
      </c>
      <c r="E2431" t="s">
        <v>27</v>
      </c>
      <c r="F2431" t="s">
        <v>38</v>
      </c>
      <c r="G2431" t="s">
        <v>30</v>
      </c>
      <c r="H2431">
        <v>3</v>
      </c>
      <c r="I2431">
        <v>22.536200000000001</v>
      </c>
      <c r="J2431" t="s">
        <v>272</v>
      </c>
      <c r="K2431">
        <v>10087</v>
      </c>
      <c r="L2431">
        <v>10088</v>
      </c>
      <c r="M2431" t="str">
        <f t="shared" si="266"/>
        <v>Dog100OverACSR</v>
      </c>
      <c r="N2431" t="str">
        <f>+VLOOKUP(M2431,LineCode!$E:$F,2,0)</f>
        <v>3p_11kV_100_ACSR_Al_o</v>
      </c>
      <c r="R2431" t="s">
        <v>296</v>
      </c>
      <c r="S2431" t="str">
        <f t="shared" si="267"/>
        <v>Line.line_NEW_10087_10088</v>
      </c>
      <c r="T2431" t="str">
        <f t="shared" si="268"/>
        <v>Bus1=10087</v>
      </c>
      <c r="U2431" t="str">
        <f t="shared" si="269"/>
        <v>Bus2=10088</v>
      </c>
      <c r="V2431" t="str">
        <f t="shared" si="270"/>
        <v>phases=3</v>
      </c>
      <c r="W2431" t="str">
        <f t="shared" si="271"/>
        <v>Linecode=3p_11kV_100_ACSR_Al_o</v>
      </c>
      <c r="X2431" t="str">
        <f t="shared" si="272"/>
        <v>Length=22.5362</v>
      </c>
      <c r="Y2431" t="s">
        <v>307</v>
      </c>
    </row>
    <row r="2432" spans="1:25" x14ac:dyDescent="0.25">
      <c r="A2432" t="s">
        <v>62</v>
      </c>
      <c r="B2432">
        <v>11</v>
      </c>
      <c r="C2432" t="s">
        <v>37</v>
      </c>
      <c r="D2432">
        <v>100</v>
      </c>
      <c r="E2432" t="s">
        <v>27</v>
      </c>
      <c r="F2432" t="s">
        <v>38</v>
      </c>
      <c r="G2432" t="s">
        <v>30</v>
      </c>
      <c r="H2432">
        <v>3</v>
      </c>
      <c r="I2432">
        <v>23.425999999999998</v>
      </c>
      <c r="J2432" t="s">
        <v>272</v>
      </c>
      <c r="K2432">
        <v>10088</v>
      </c>
      <c r="L2432">
        <v>10089</v>
      </c>
      <c r="M2432" t="str">
        <f t="shared" si="266"/>
        <v>Dog100OverACSR</v>
      </c>
      <c r="N2432" t="str">
        <f>+VLOOKUP(M2432,LineCode!$E:$F,2,0)</f>
        <v>3p_11kV_100_ACSR_Al_o</v>
      </c>
      <c r="R2432" t="s">
        <v>296</v>
      </c>
      <c r="S2432" t="str">
        <f t="shared" si="267"/>
        <v>Line.line_NEW_10088_10089</v>
      </c>
      <c r="T2432" t="str">
        <f t="shared" si="268"/>
        <v>Bus1=10088</v>
      </c>
      <c r="U2432" t="str">
        <f t="shared" si="269"/>
        <v>Bus2=10089</v>
      </c>
      <c r="V2432" t="str">
        <f t="shared" si="270"/>
        <v>phases=3</v>
      </c>
      <c r="W2432" t="str">
        <f t="shared" si="271"/>
        <v>Linecode=3p_11kV_100_ACSR_Al_o</v>
      </c>
      <c r="X2432" t="str">
        <f t="shared" si="272"/>
        <v>Length=23.426</v>
      </c>
      <c r="Y2432" t="s">
        <v>307</v>
      </c>
    </row>
    <row r="2433" spans="1:25" x14ac:dyDescent="0.25">
      <c r="A2433" t="s">
        <v>62</v>
      </c>
      <c r="B2433">
        <v>11</v>
      </c>
      <c r="C2433" t="s">
        <v>37</v>
      </c>
      <c r="D2433">
        <v>100</v>
      </c>
      <c r="E2433" t="s">
        <v>27</v>
      </c>
      <c r="F2433" t="s">
        <v>38</v>
      </c>
      <c r="G2433" t="s">
        <v>30</v>
      </c>
      <c r="H2433">
        <v>3</v>
      </c>
      <c r="I2433">
        <v>24.2515</v>
      </c>
      <c r="J2433" t="s">
        <v>272</v>
      </c>
      <c r="K2433">
        <v>10089</v>
      </c>
      <c r="L2433">
        <v>10090</v>
      </c>
      <c r="M2433" t="str">
        <f t="shared" si="266"/>
        <v>Dog100OverACSR</v>
      </c>
      <c r="N2433" t="str">
        <f>+VLOOKUP(M2433,LineCode!$E:$F,2,0)</f>
        <v>3p_11kV_100_ACSR_Al_o</v>
      </c>
      <c r="R2433" t="s">
        <v>296</v>
      </c>
      <c r="S2433" t="str">
        <f t="shared" si="267"/>
        <v>Line.line_NEW_10089_10090</v>
      </c>
      <c r="T2433" t="str">
        <f t="shared" si="268"/>
        <v>Bus1=10089</v>
      </c>
      <c r="U2433" t="str">
        <f t="shared" si="269"/>
        <v>Bus2=10090</v>
      </c>
      <c r="V2433" t="str">
        <f t="shared" si="270"/>
        <v>phases=3</v>
      </c>
      <c r="W2433" t="str">
        <f t="shared" si="271"/>
        <v>Linecode=3p_11kV_100_ACSR_Al_o</v>
      </c>
      <c r="X2433" t="str">
        <f t="shared" si="272"/>
        <v>Length=24.2515</v>
      </c>
      <c r="Y2433" t="s">
        <v>307</v>
      </c>
    </row>
    <row r="2434" spans="1:25" x14ac:dyDescent="0.25">
      <c r="A2434" t="s">
        <v>62</v>
      </c>
      <c r="B2434">
        <v>11</v>
      </c>
      <c r="C2434" t="s">
        <v>37</v>
      </c>
      <c r="D2434">
        <v>100</v>
      </c>
      <c r="E2434" t="s">
        <v>27</v>
      </c>
      <c r="F2434" t="s">
        <v>38</v>
      </c>
      <c r="G2434" t="s">
        <v>30</v>
      </c>
      <c r="H2434">
        <v>3</v>
      </c>
      <c r="I2434">
        <v>26.6873</v>
      </c>
      <c r="J2434" t="s">
        <v>272</v>
      </c>
      <c r="K2434">
        <v>10090</v>
      </c>
      <c r="L2434">
        <v>10091</v>
      </c>
      <c r="M2434" t="str">
        <f t="shared" si="266"/>
        <v>Dog100OverACSR</v>
      </c>
      <c r="N2434" t="str">
        <f>+VLOOKUP(M2434,LineCode!$E:$F,2,0)</f>
        <v>3p_11kV_100_ACSR_Al_o</v>
      </c>
      <c r="R2434" t="s">
        <v>296</v>
      </c>
      <c r="S2434" t="str">
        <f t="shared" si="267"/>
        <v>Line.line_NEW_10090_10091</v>
      </c>
      <c r="T2434" t="str">
        <f t="shared" si="268"/>
        <v>Bus1=10090</v>
      </c>
      <c r="U2434" t="str">
        <f t="shared" si="269"/>
        <v>Bus2=10091</v>
      </c>
      <c r="V2434" t="str">
        <f t="shared" si="270"/>
        <v>phases=3</v>
      </c>
      <c r="W2434" t="str">
        <f t="shared" si="271"/>
        <v>Linecode=3p_11kV_100_ACSR_Al_o</v>
      </c>
      <c r="X2434" t="str">
        <f t="shared" si="272"/>
        <v>Length=26.6873</v>
      </c>
      <c r="Y2434" t="s">
        <v>307</v>
      </c>
    </row>
    <row r="2435" spans="1:25" x14ac:dyDescent="0.25">
      <c r="A2435" t="s">
        <v>62</v>
      </c>
      <c r="B2435">
        <v>11</v>
      </c>
      <c r="C2435" t="s">
        <v>37</v>
      </c>
      <c r="D2435">
        <v>100</v>
      </c>
      <c r="E2435" t="s">
        <v>27</v>
      </c>
      <c r="F2435" t="s">
        <v>38</v>
      </c>
      <c r="G2435" t="s">
        <v>30</v>
      </c>
      <c r="H2435">
        <v>3</v>
      </c>
      <c r="I2435">
        <v>21.241700000000002</v>
      </c>
      <c r="J2435" t="s">
        <v>272</v>
      </c>
      <c r="K2435">
        <v>10091</v>
      </c>
      <c r="L2435">
        <v>10092</v>
      </c>
      <c r="M2435" t="str">
        <f t="shared" si="266"/>
        <v>Dog100OverACSR</v>
      </c>
      <c r="N2435" t="str">
        <f>+VLOOKUP(M2435,LineCode!$E:$F,2,0)</f>
        <v>3p_11kV_100_ACSR_Al_o</v>
      </c>
      <c r="R2435" t="s">
        <v>296</v>
      </c>
      <c r="S2435" t="str">
        <f t="shared" si="267"/>
        <v>Line.line_NEW_10091_10092</v>
      </c>
      <c r="T2435" t="str">
        <f t="shared" si="268"/>
        <v>Bus1=10091</v>
      </c>
      <c r="U2435" t="str">
        <f t="shared" si="269"/>
        <v>Bus2=10092</v>
      </c>
      <c r="V2435" t="str">
        <f t="shared" si="270"/>
        <v>phases=3</v>
      </c>
      <c r="W2435" t="str">
        <f t="shared" si="271"/>
        <v>Linecode=3p_11kV_100_ACSR_Al_o</v>
      </c>
      <c r="X2435" t="str">
        <f t="shared" si="272"/>
        <v>Length=21.2417</v>
      </c>
      <c r="Y2435" t="s">
        <v>307</v>
      </c>
    </row>
    <row r="2436" spans="1:25" x14ac:dyDescent="0.25">
      <c r="A2436" t="s">
        <v>62</v>
      </c>
      <c r="B2436">
        <v>11</v>
      </c>
      <c r="C2436" t="s">
        <v>37</v>
      </c>
      <c r="D2436">
        <v>100</v>
      </c>
      <c r="E2436" t="s">
        <v>27</v>
      </c>
      <c r="F2436" t="s">
        <v>38</v>
      </c>
      <c r="G2436" t="s">
        <v>30</v>
      </c>
      <c r="H2436">
        <v>3</v>
      </c>
      <c r="I2436">
        <v>19.060400000000001</v>
      </c>
      <c r="J2436" t="s">
        <v>272</v>
      </c>
      <c r="K2436">
        <v>10092</v>
      </c>
      <c r="L2436">
        <v>10093</v>
      </c>
      <c r="M2436" t="str">
        <f t="shared" si="266"/>
        <v>Dog100OverACSR</v>
      </c>
      <c r="N2436" t="str">
        <f>+VLOOKUP(M2436,LineCode!$E:$F,2,0)</f>
        <v>3p_11kV_100_ACSR_Al_o</v>
      </c>
      <c r="R2436" t="s">
        <v>296</v>
      </c>
      <c r="S2436" t="str">
        <f t="shared" si="267"/>
        <v>Line.line_NEW_10092_10093</v>
      </c>
      <c r="T2436" t="str">
        <f t="shared" si="268"/>
        <v>Bus1=10092</v>
      </c>
      <c r="U2436" t="str">
        <f t="shared" si="269"/>
        <v>Bus2=10093</v>
      </c>
      <c r="V2436" t="str">
        <f t="shared" si="270"/>
        <v>phases=3</v>
      </c>
      <c r="W2436" t="str">
        <f t="shared" si="271"/>
        <v>Linecode=3p_11kV_100_ACSR_Al_o</v>
      </c>
      <c r="X2436" t="str">
        <f t="shared" si="272"/>
        <v>Length=19.0604</v>
      </c>
      <c r="Y2436" t="s">
        <v>307</v>
      </c>
    </row>
    <row r="2437" spans="1:25" x14ac:dyDescent="0.25">
      <c r="A2437" t="s">
        <v>62</v>
      </c>
      <c r="B2437">
        <v>11</v>
      </c>
      <c r="C2437" t="s">
        <v>37</v>
      </c>
      <c r="D2437">
        <v>100</v>
      </c>
      <c r="E2437" t="s">
        <v>27</v>
      </c>
      <c r="F2437" t="s">
        <v>38</v>
      </c>
      <c r="G2437" t="s">
        <v>30</v>
      </c>
      <c r="H2437">
        <v>3</v>
      </c>
      <c r="I2437">
        <v>21.443000000000001</v>
      </c>
      <c r="J2437" t="s">
        <v>272</v>
      </c>
      <c r="K2437">
        <v>10093</v>
      </c>
      <c r="L2437">
        <v>10094</v>
      </c>
      <c r="M2437" t="str">
        <f t="shared" si="266"/>
        <v>Dog100OverACSR</v>
      </c>
      <c r="N2437" t="str">
        <f>+VLOOKUP(M2437,LineCode!$E:$F,2,0)</f>
        <v>3p_11kV_100_ACSR_Al_o</v>
      </c>
      <c r="R2437" t="s">
        <v>296</v>
      </c>
      <c r="S2437" t="str">
        <f t="shared" si="267"/>
        <v>Line.line_NEW_10093_10094</v>
      </c>
      <c r="T2437" t="str">
        <f t="shared" si="268"/>
        <v>Bus1=10093</v>
      </c>
      <c r="U2437" t="str">
        <f t="shared" si="269"/>
        <v>Bus2=10094</v>
      </c>
      <c r="V2437" t="str">
        <f t="shared" si="270"/>
        <v>phases=3</v>
      </c>
      <c r="W2437" t="str">
        <f t="shared" si="271"/>
        <v>Linecode=3p_11kV_100_ACSR_Al_o</v>
      </c>
      <c r="X2437" t="str">
        <f t="shared" si="272"/>
        <v>Length=21.443</v>
      </c>
      <c r="Y2437" t="s">
        <v>307</v>
      </c>
    </row>
    <row r="2438" spans="1:25" x14ac:dyDescent="0.25">
      <c r="A2438" t="s">
        <v>62</v>
      </c>
      <c r="B2438">
        <v>11</v>
      </c>
      <c r="C2438" t="s">
        <v>37</v>
      </c>
      <c r="D2438">
        <v>100</v>
      </c>
      <c r="E2438" t="s">
        <v>27</v>
      </c>
      <c r="F2438" t="s">
        <v>38</v>
      </c>
      <c r="G2438" t="s">
        <v>30</v>
      </c>
      <c r="H2438">
        <v>3</v>
      </c>
      <c r="I2438">
        <v>29.135300000000001</v>
      </c>
      <c r="J2438" t="s">
        <v>272</v>
      </c>
      <c r="K2438">
        <v>10094</v>
      </c>
      <c r="L2438">
        <v>10095</v>
      </c>
      <c r="M2438" t="str">
        <f t="shared" si="266"/>
        <v>Dog100OverACSR</v>
      </c>
      <c r="N2438" t="str">
        <f>+VLOOKUP(M2438,LineCode!$E:$F,2,0)</f>
        <v>3p_11kV_100_ACSR_Al_o</v>
      </c>
      <c r="R2438" t="s">
        <v>296</v>
      </c>
      <c r="S2438" t="str">
        <f t="shared" si="267"/>
        <v>Line.line_NEW_10094_10095</v>
      </c>
      <c r="T2438" t="str">
        <f t="shared" si="268"/>
        <v>Bus1=10094</v>
      </c>
      <c r="U2438" t="str">
        <f t="shared" si="269"/>
        <v>Bus2=10095</v>
      </c>
      <c r="V2438" t="str">
        <f t="shared" si="270"/>
        <v>phases=3</v>
      </c>
      <c r="W2438" t="str">
        <f t="shared" si="271"/>
        <v>Linecode=3p_11kV_100_ACSR_Al_o</v>
      </c>
      <c r="X2438" t="str">
        <f t="shared" si="272"/>
        <v>Length=29.1353</v>
      </c>
      <c r="Y2438" t="s">
        <v>307</v>
      </c>
    </row>
    <row r="2439" spans="1:25" x14ac:dyDescent="0.25">
      <c r="A2439" t="s">
        <v>62</v>
      </c>
      <c r="B2439">
        <v>11</v>
      </c>
      <c r="C2439" t="s">
        <v>37</v>
      </c>
      <c r="D2439">
        <v>100</v>
      </c>
      <c r="E2439" t="s">
        <v>27</v>
      </c>
      <c r="F2439" t="s">
        <v>38</v>
      </c>
      <c r="G2439" t="s">
        <v>30</v>
      </c>
      <c r="H2439">
        <v>3</v>
      </c>
      <c r="I2439">
        <v>20.966999999999999</v>
      </c>
      <c r="J2439" t="s">
        <v>272</v>
      </c>
      <c r="K2439">
        <v>10095</v>
      </c>
      <c r="L2439">
        <v>10096</v>
      </c>
      <c r="M2439" t="str">
        <f t="shared" si="266"/>
        <v>Dog100OverACSR</v>
      </c>
      <c r="N2439" t="str">
        <f>+VLOOKUP(M2439,LineCode!$E:$F,2,0)</f>
        <v>3p_11kV_100_ACSR_Al_o</v>
      </c>
      <c r="R2439" t="s">
        <v>296</v>
      </c>
      <c r="S2439" t="str">
        <f t="shared" si="267"/>
        <v>Line.line_NEW_10095_10096</v>
      </c>
      <c r="T2439" t="str">
        <f t="shared" si="268"/>
        <v>Bus1=10095</v>
      </c>
      <c r="U2439" t="str">
        <f t="shared" si="269"/>
        <v>Bus2=10096</v>
      </c>
      <c r="V2439" t="str">
        <f t="shared" si="270"/>
        <v>phases=3</v>
      </c>
      <c r="W2439" t="str">
        <f t="shared" si="271"/>
        <v>Linecode=3p_11kV_100_ACSR_Al_o</v>
      </c>
      <c r="X2439" t="str">
        <f t="shared" si="272"/>
        <v>Length=20.967</v>
      </c>
      <c r="Y2439" t="s">
        <v>307</v>
      </c>
    </row>
    <row r="2440" spans="1:25" x14ac:dyDescent="0.25">
      <c r="A2440" t="s">
        <v>62</v>
      </c>
      <c r="B2440">
        <v>11</v>
      </c>
      <c r="C2440" t="s">
        <v>37</v>
      </c>
      <c r="D2440">
        <v>100</v>
      </c>
      <c r="E2440" t="s">
        <v>27</v>
      </c>
      <c r="F2440" t="s">
        <v>38</v>
      </c>
      <c r="G2440" t="s">
        <v>30</v>
      </c>
      <c r="H2440">
        <v>3</v>
      </c>
      <c r="I2440">
        <v>23.826799999999999</v>
      </c>
      <c r="J2440" t="s">
        <v>272</v>
      </c>
      <c r="K2440">
        <v>10096</v>
      </c>
      <c r="L2440">
        <v>10097</v>
      </c>
      <c r="M2440" t="str">
        <f t="shared" si="266"/>
        <v>Dog100OverACSR</v>
      </c>
      <c r="N2440" t="str">
        <f>+VLOOKUP(M2440,LineCode!$E:$F,2,0)</f>
        <v>3p_11kV_100_ACSR_Al_o</v>
      </c>
      <c r="R2440" t="s">
        <v>296</v>
      </c>
      <c r="S2440" t="str">
        <f t="shared" si="267"/>
        <v>Line.line_NEW_10096_10097</v>
      </c>
      <c r="T2440" t="str">
        <f t="shared" si="268"/>
        <v>Bus1=10096</v>
      </c>
      <c r="U2440" t="str">
        <f t="shared" si="269"/>
        <v>Bus2=10097</v>
      </c>
      <c r="V2440" t="str">
        <f t="shared" si="270"/>
        <v>phases=3</v>
      </c>
      <c r="W2440" t="str">
        <f t="shared" si="271"/>
        <v>Linecode=3p_11kV_100_ACSR_Al_o</v>
      </c>
      <c r="X2440" t="str">
        <f t="shared" si="272"/>
        <v>Length=23.8268</v>
      </c>
      <c r="Y2440" t="s">
        <v>307</v>
      </c>
    </row>
    <row r="2441" spans="1:25" x14ac:dyDescent="0.25">
      <c r="A2441" t="s">
        <v>62</v>
      </c>
      <c r="B2441">
        <v>11</v>
      </c>
      <c r="C2441" t="s">
        <v>37</v>
      </c>
      <c r="D2441">
        <v>100</v>
      </c>
      <c r="E2441" t="s">
        <v>27</v>
      </c>
      <c r="F2441" t="s">
        <v>38</v>
      </c>
      <c r="G2441" t="s">
        <v>30</v>
      </c>
      <c r="H2441">
        <v>3</v>
      </c>
      <c r="I2441">
        <v>24.506</v>
      </c>
      <c r="J2441" t="s">
        <v>272</v>
      </c>
      <c r="K2441">
        <v>10097</v>
      </c>
      <c r="L2441">
        <v>10098</v>
      </c>
      <c r="M2441" t="str">
        <f t="shared" si="266"/>
        <v>Dog100OverACSR</v>
      </c>
      <c r="N2441" t="str">
        <f>+VLOOKUP(M2441,LineCode!$E:$F,2,0)</f>
        <v>3p_11kV_100_ACSR_Al_o</v>
      </c>
      <c r="R2441" t="s">
        <v>296</v>
      </c>
      <c r="S2441" t="str">
        <f t="shared" si="267"/>
        <v>Line.line_NEW_10097_10098</v>
      </c>
      <c r="T2441" t="str">
        <f t="shared" si="268"/>
        <v>Bus1=10097</v>
      </c>
      <c r="U2441" t="str">
        <f t="shared" si="269"/>
        <v>Bus2=10098</v>
      </c>
      <c r="V2441" t="str">
        <f t="shared" si="270"/>
        <v>phases=3</v>
      </c>
      <c r="W2441" t="str">
        <f t="shared" si="271"/>
        <v>Linecode=3p_11kV_100_ACSR_Al_o</v>
      </c>
      <c r="X2441" t="str">
        <f t="shared" si="272"/>
        <v>Length=24.506</v>
      </c>
      <c r="Y2441" t="s">
        <v>307</v>
      </c>
    </row>
    <row r="2442" spans="1:25" x14ac:dyDescent="0.25">
      <c r="A2442" t="s">
        <v>62</v>
      </c>
      <c r="B2442">
        <v>11</v>
      </c>
      <c r="C2442" t="s">
        <v>37</v>
      </c>
      <c r="D2442">
        <v>100</v>
      </c>
      <c r="E2442" t="s">
        <v>27</v>
      </c>
      <c r="F2442" t="s">
        <v>38</v>
      </c>
      <c r="G2442" t="s">
        <v>30</v>
      </c>
      <c r="H2442">
        <v>3</v>
      </c>
      <c r="I2442">
        <v>18.2807</v>
      </c>
      <c r="J2442" t="s">
        <v>272</v>
      </c>
      <c r="K2442">
        <v>10098</v>
      </c>
      <c r="L2442">
        <v>10099</v>
      </c>
      <c r="M2442" t="str">
        <f t="shared" si="266"/>
        <v>Dog100OverACSR</v>
      </c>
      <c r="N2442" t="str">
        <f>+VLOOKUP(M2442,LineCode!$E:$F,2,0)</f>
        <v>3p_11kV_100_ACSR_Al_o</v>
      </c>
      <c r="R2442" t="s">
        <v>296</v>
      </c>
      <c r="S2442" t="str">
        <f t="shared" si="267"/>
        <v>Line.line_NEW_10098_10099</v>
      </c>
      <c r="T2442" t="str">
        <f t="shared" si="268"/>
        <v>Bus1=10098</v>
      </c>
      <c r="U2442" t="str">
        <f t="shared" si="269"/>
        <v>Bus2=10099</v>
      </c>
      <c r="V2442" t="str">
        <f t="shared" si="270"/>
        <v>phases=3</v>
      </c>
      <c r="W2442" t="str">
        <f t="shared" si="271"/>
        <v>Linecode=3p_11kV_100_ACSR_Al_o</v>
      </c>
      <c r="X2442" t="str">
        <f t="shared" si="272"/>
        <v>Length=18.2807</v>
      </c>
      <c r="Y2442" t="s">
        <v>307</v>
      </c>
    </row>
    <row r="2443" spans="1:25" x14ac:dyDescent="0.25">
      <c r="A2443" t="s">
        <v>62</v>
      </c>
      <c r="B2443">
        <v>11</v>
      </c>
      <c r="C2443" t="s">
        <v>37</v>
      </c>
      <c r="D2443">
        <v>100</v>
      </c>
      <c r="E2443" t="s">
        <v>27</v>
      </c>
      <c r="F2443" t="s">
        <v>38</v>
      </c>
      <c r="G2443" t="s">
        <v>30</v>
      </c>
      <c r="H2443">
        <v>3</v>
      </c>
      <c r="I2443">
        <v>22.6219</v>
      </c>
      <c r="J2443" t="s">
        <v>272</v>
      </c>
      <c r="K2443">
        <v>10099</v>
      </c>
      <c r="L2443">
        <v>10100</v>
      </c>
      <c r="M2443" t="str">
        <f t="shared" si="266"/>
        <v>Dog100OverACSR</v>
      </c>
      <c r="N2443" t="str">
        <f>+VLOOKUP(M2443,LineCode!$E:$F,2,0)</f>
        <v>3p_11kV_100_ACSR_Al_o</v>
      </c>
      <c r="R2443" t="s">
        <v>296</v>
      </c>
      <c r="S2443" t="str">
        <f t="shared" si="267"/>
        <v>Line.line_NEW_10099_10100</v>
      </c>
      <c r="T2443" t="str">
        <f t="shared" si="268"/>
        <v>Bus1=10099</v>
      </c>
      <c r="U2443" t="str">
        <f t="shared" si="269"/>
        <v>Bus2=10100</v>
      </c>
      <c r="V2443" t="str">
        <f t="shared" si="270"/>
        <v>phases=3</v>
      </c>
      <c r="W2443" t="str">
        <f t="shared" si="271"/>
        <v>Linecode=3p_11kV_100_ACSR_Al_o</v>
      </c>
      <c r="X2443" t="str">
        <f t="shared" si="272"/>
        <v>Length=22.6219</v>
      </c>
      <c r="Y2443" t="s">
        <v>307</v>
      </c>
    </row>
    <row r="2444" spans="1:25" x14ac:dyDescent="0.25">
      <c r="A2444" t="s">
        <v>62</v>
      </c>
      <c r="B2444">
        <v>11</v>
      </c>
      <c r="C2444" t="s">
        <v>37</v>
      </c>
      <c r="D2444">
        <v>100</v>
      </c>
      <c r="E2444" t="s">
        <v>27</v>
      </c>
      <c r="F2444" t="s">
        <v>38</v>
      </c>
      <c r="G2444" t="s">
        <v>30</v>
      </c>
      <c r="H2444">
        <v>3</v>
      </c>
      <c r="I2444">
        <v>24.506</v>
      </c>
      <c r="J2444" t="s">
        <v>272</v>
      </c>
      <c r="K2444">
        <v>10100</v>
      </c>
      <c r="L2444">
        <v>10101</v>
      </c>
      <c r="M2444" t="str">
        <f t="shared" si="266"/>
        <v>Dog100OverACSR</v>
      </c>
      <c r="N2444" t="str">
        <f>+VLOOKUP(M2444,LineCode!$E:$F,2,0)</f>
        <v>3p_11kV_100_ACSR_Al_o</v>
      </c>
      <c r="R2444" t="s">
        <v>296</v>
      </c>
      <c r="S2444" t="str">
        <f t="shared" si="267"/>
        <v>Line.line_NEW_10100_10101</v>
      </c>
      <c r="T2444" t="str">
        <f t="shared" si="268"/>
        <v>Bus1=10100</v>
      </c>
      <c r="U2444" t="str">
        <f t="shared" si="269"/>
        <v>Bus2=10101</v>
      </c>
      <c r="V2444" t="str">
        <f t="shared" si="270"/>
        <v>phases=3</v>
      </c>
      <c r="W2444" t="str">
        <f t="shared" si="271"/>
        <v>Linecode=3p_11kV_100_ACSR_Al_o</v>
      </c>
      <c r="X2444" t="str">
        <f t="shared" si="272"/>
        <v>Length=24.506</v>
      </c>
      <c r="Y2444" t="s">
        <v>307</v>
      </c>
    </row>
    <row r="2445" spans="1:25" x14ac:dyDescent="0.25">
      <c r="A2445" t="s">
        <v>62</v>
      </c>
      <c r="B2445">
        <v>11</v>
      </c>
      <c r="C2445" t="s">
        <v>37</v>
      </c>
      <c r="D2445">
        <v>100</v>
      </c>
      <c r="E2445" t="s">
        <v>27</v>
      </c>
      <c r="F2445" t="s">
        <v>38</v>
      </c>
      <c r="G2445" t="s">
        <v>30</v>
      </c>
      <c r="H2445">
        <v>3</v>
      </c>
      <c r="I2445">
        <v>21.8201</v>
      </c>
      <c r="J2445" t="s">
        <v>272</v>
      </c>
      <c r="K2445">
        <v>10101</v>
      </c>
      <c r="L2445">
        <v>10102</v>
      </c>
      <c r="M2445" t="str">
        <f t="shared" si="266"/>
        <v>Dog100OverACSR</v>
      </c>
      <c r="N2445" t="str">
        <f>+VLOOKUP(M2445,LineCode!$E:$F,2,0)</f>
        <v>3p_11kV_100_ACSR_Al_o</v>
      </c>
      <c r="R2445" t="s">
        <v>296</v>
      </c>
      <c r="S2445" t="str">
        <f t="shared" si="267"/>
        <v>Line.line_NEW_10101_10102</v>
      </c>
      <c r="T2445" t="str">
        <f t="shared" si="268"/>
        <v>Bus1=10101</v>
      </c>
      <c r="U2445" t="str">
        <f t="shared" si="269"/>
        <v>Bus2=10102</v>
      </c>
      <c r="V2445" t="str">
        <f t="shared" si="270"/>
        <v>phases=3</v>
      </c>
      <c r="W2445" t="str">
        <f t="shared" si="271"/>
        <v>Linecode=3p_11kV_100_ACSR_Al_o</v>
      </c>
      <c r="X2445" t="str">
        <f t="shared" si="272"/>
        <v>Length=21.8201</v>
      </c>
      <c r="Y2445" t="s">
        <v>307</v>
      </c>
    </row>
    <row r="2446" spans="1:25" x14ac:dyDescent="0.25">
      <c r="A2446" t="s">
        <v>62</v>
      </c>
      <c r="B2446">
        <v>11</v>
      </c>
      <c r="C2446" t="s">
        <v>37</v>
      </c>
      <c r="D2446">
        <v>100</v>
      </c>
      <c r="E2446" t="s">
        <v>27</v>
      </c>
      <c r="F2446" t="s">
        <v>38</v>
      </c>
      <c r="G2446" t="s">
        <v>30</v>
      </c>
      <c r="H2446">
        <v>3</v>
      </c>
      <c r="I2446">
        <v>28.626799999999999</v>
      </c>
      <c r="J2446" t="s">
        <v>272</v>
      </c>
      <c r="K2446">
        <v>10102</v>
      </c>
      <c r="L2446">
        <v>10191</v>
      </c>
      <c r="M2446" t="str">
        <f t="shared" si="266"/>
        <v>Dog100OverACSR</v>
      </c>
      <c r="N2446" t="str">
        <f>+VLOOKUP(M2446,LineCode!$E:$F,2,0)</f>
        <v>3p_11kV_100_ACSR_Al_o</v>
      </c>
      <c r="R2446" t="s">
        <v>296</v>
      </c>
      <c r="S2446" t="str">
        <f t="shared" si="267"/>
        <v>Line.line_NEW_10102_10191</v>
      </c>
      <c r="T2446" t="str">
        <f t="shared" si="268"/>
        <v>Bus1=10102</v>
      </c>
      <c r="U2446" t="str">
        <f t="shared" si="269"/>
        <v>Bus2=10191</v>
      </c>
      <c r="V2446" t="str">
        <f t="shared" si="270"/>
        <v>phases=3</v>
      </c>
      <c r="W2446" t="str">
        <f t="shared" si="271"/>
        <v>Linecode=3p_11kV_100_ACSR_Al_o</v>
      </c>
      <c r="X2446" t="str">
        <f t="shared" si="272"/>
        <v>Length=28.6268</v>
      </c>
      <c r="Y2446" t="s">
        <v>307</v>
      </c>
    </row>
    <row r="2447" spans="1:25" x14ac:dyDescent="0.25">
      <c r="A2447" t="s">
        <v>62</v>
      </c>
      <c r="B2447">
        <v>11</v>
      </c>
      <c r="C2447" t="s">
        <v>37</v>
      </c>
      <c r="D2447">
        <v>100</v>
      </c>
      <c r="E2447" t="s">
        <v>27</v>
      </c>
      <c r="F2447" t="s">
        <v>38</v>
      </c>
      <c r="G2447" t="s">
        <v>30</v>
      </c>
      <c r="H2447">
        <v>3</v>
      </c>
      <c r="I2447">
        <v>2.8227699999999998</v>
      </c>
      <c r="J2447" t="s">
        <v>272</v>
      </c>
      <c r="K2447">
        <v>10191</v>
      </c>
      <c r="L2447">
        <v>10308</v>
      </c>
      <c r="M2447" t="str">
        <f t="shared" si="266"/>
        <v>Dog100OverACSR</v>
      </c>
      <c r="N2447" t="str">
        <f>+VLOOKUP(M2447,LineCode!$E:$F,2,0)</f>
        <v>3p_11kV_100_ACSR_Al_o</v>
      </c>
      <c r="R2447" t="s">
        <v>296</v>
      </c>
      <c r="S2447" t="str">
        <f t="shared" si="267"/>
        <v>Line.line_NEW_10191_10308</v>
      </c>
      <c r="T2447" t="str">
        <f t="shared" si="268"/>
        <v>Bus1=10191</v>
      </c>
      <c r="U2447" t="str">
        <f t="shared" si="269"/>
        <v>Bus2=10308</v>
      </c>
      <c r="V2447" t="str">
        <f t="shared" si="270"/>
        <v>phases=3</v>
      </c>
      <c r="W2447" t="str">
        <f t="shared" si="271"/>
        <v>Linecode=3p_11kV_100_ACSR_Al_o</v>
      </c>
      <c r="X2447" t="str">
        <f t="shared" si="272"/>
        <v>Length=2.82277</v>
      </c>
      <c r="Y2447" t="s">
        <v>307</v>
      </c>
    </row>
    <row r="2448" spans="1:25" x14ac:dyDescent="0.25">
      <c r="A2448" t="s">
        <v>62</v>
      </c>
      <c r="B2448">
        <v>11</v>
      </c>
      <c r="C2448" t="s">
        <v>37</v>
      </c>
      <c r="D2448">
        <v>100</v>
      </c>
      <c r="E2448" t="s">
        <v>27</v>
      </c>
      <c r="F2448" t="s">
        <v>38</v>
      </c>
      <c r="G2448" t="s">
        <v>30</v>
      </c>
      <c r="H2448">
        <v>3</v>
      </c>
      <c r="I2448">
        <v>8.9713700000000003</v>
      </c>
      <c r="J2448" t="s">
        <v>272</v>
      </c>
      <c r="K2448">
        <v>10308</v>
      </c>
      <c r="L2448">
        <v>10103</v>
      </c>
      <c r="M2448" t="str">
        <f t="shared" si="266"/>
        <v>Dog100OverACSR</v>
      </c>
      <c r="N2448" t="str">
        <f>+VLOOKUP(M2448,LineCode!$E:$F,2,0)</f>
        <v>3p_11kV_100_ACSR_Al_o</v>
      </c>
      <c r="R2448" t="s">
        <v>296</v>
      </c>
      <c r="S2448" t="str">
        <f t="shared" si="267"/>
        <v>Line.line_NEW_10308_10103</v>
      </c>
      <c r="T2448" t="str">
        <f t="shared" si="268"/>
        <v>Bus1=10308</v>
      </c>
      <c r="U2448" t="str">
        <f t="shared" si="269"/>
        <v>Bus2=10103</v>
      </c>
      <c r="V2448" t="str">
        <f t="shared" si="270"/>
        <v>phases=3</v>
      </c>
      <c r="W2448" t="str">
        <f t="shared" si="271"/>
        <v>Linecode=3p_11kV_100_ACSR_Al_o</v>
      </c>
      <c r="X2448" t="str">
        <f t="shared" si="272"/>
        <v>Length=8.97137</v>
      </c>
      <c r="Y2448" t="s">
        <v>307</v>
      </c>
    </row>
    <row r="2449" spans="1:25" x14ac:dyDescent="0.25">
      <c r="A2449" t="s">
        <v>62</v>
      </c>
      <c r="B2449">
        <v>11</v>
      </c>
      <c r="C2449" t="s">
        <v>37</v>
      </c>
      <c r="D2449">
        <v>100</v>
      </c>
      <c r="E2449" t="s">
        <v>27</v>
      </c>
      <c r="F2449" t="s">
        <v>38</v>
      </c>
      <c r="G2449" t="s">
        <v>30</v>
      </c>
      <c r="H2449">
        <v>3</v>
      </c>
      <c r="I2449">
        <v>11.571300000000001</v>
      </c>
      <c r="J2449" t="s">
        <v>272</v>
      </c>
      <c r="K2449">
        <v>10103</v>
      </c>
      <c r="L2449">
        <v>10104</v>
      </c>
      <c r="M2449" t="str">
        <f t="shared" si="266"/>
        <v>Dog100OverACSR</v>
      </c>
      <c r="N2449" t="str">
        <f>+VLOOKUP(M2449,LineCode!$E:$F,2,0)</f>
        <v>3p_11kV_100_ACSR_Al_o</v>
      </c>
      <c r="R2449" t="s">
        <v>296</v>
      </c>
      <c r="S2449" t="str">
        <f t="shared" si="267"/>
        <v>Line.line_NEW_10103_10104</v>
      </c>
      <c r="T2449" t="str">
        <f t="shared" si="268"/>
        <v>Bus1=10103</v>
      </c>
      <c r="U2449" t="str">
        <f t="shared" si="269"/>
        <v>Bus2=10104</v>
      </c>
      <c r="V2449" t="str">
        <f t="shared" si="270"/>
        <v>phases=3</v>
      </c>
      <c r="W2449" t="str">
        <f t="shared" si="271"/>
        <v>Linecode=3p_11kV_100_ACSR_Al_o</v>
      </c>
      <c r="X2449" t="str">
        <f t="shared" si="272"/>
        <v>Length=11.5713</v>
      </c>
      <c r="Y2449" t="s">
        <v>307</v>
      </c>
    </row>
    <row r="2450" spans="1:25" x14ac:dyDescent="0.25">
      <c r="A2450" t="s">
        <v>62</v>
      </c>
      <c r="B2450">
        <v>11</v>
      </c>
      <c r="C2450" t="s">
        <v>37</v>
      </c>
      <c r="D2450">
        <v>100</v>
      </c>
      <c r="E2450" t="s">
        <v>27</v>
      </c>
      <c r="F2450" t="s">
        <v>38</v>
      </c>
      <c r="G2450" t="s">
        <v>30</v>
      </c>
      <c r="H2450">
        <v>3</v>
      </c>
      <c r="I2450">
        <v>27.754899999999999</v>
      </c>
      <c r="J2450" t="s">
        <v>272</v>
      </c>
      <c r="K2450">
        <v>10104</v>
      </c>
      <c r="L2450">
        <v>10105</v>
      </c>
      <c r="M2450" t="str">
        <f t="shared" si="266"/>
        <v>Dog100OverACSR</v>
      </c>
      <c r="N2450" t="str">
        <f>+VLOOKUP(M2450,LineCode!$E:$F,2,0)</f>
        <v>3p_11kV_100_ACSR_Al_o</v>
      </c>
      <c r="R2450" t="s">
        <v>296</v>
      </c>
      <c r="S2450" t="str">
        <f t="shared" si="267"/>
        <v>Line.line_NEW_10104_10105</v>
      </c>
      <c r="T2450" t="str">
        <f t="shared" si="268"/>
        <v>Bus1=10104</v>
      </c>
      <c r="U2450" t="str">
        <f t="shared" si="269"/>
        <v>Bus2=10105</v>
      </c>
      <c r="V2450" t="str">
        <f t="shared" si="270"/>
        <v>phases=3</v>
      </c>
      <c r="W2450" t="str">
        <f t="shared" si="271"/>
        <v>Linecode=3p_11kV_100_ACSR_Al_o</v>
      </c>
      <c r="X2450" t="str">
        <f t="shared" si="272"/>
        <v>Length=27.7549</v>
      </c>
      <c r="Y2450" t="s">
        <v>307</v>
      </c>
    </row>
    <row r="2451" spans="1:25" x14ac:dyDescent="0.25">
      <c r="A2451" t="s">
        <v>62</v>
      </c>
      <c r="B2451">
        <v>11</v>
      </c>
      <c r="C2451" t="s">
        <v>37</v>
      </c>
      <c r="D2451">
        <v>100</v>
      </c>
      <c r="E2451" t="s">
        <v>27</v>
      </c>
      <c r="F2451" t="s">
        <v>38</v>
      </c>
      <c r="G2451" t="s">
        <v>30</v>
      </c>
      <c r="H2451">
        <v>3</v>
      </c>
      <c r="I2451">
        <v>22.311599999999999</v>
      </c>
      <c r="J2451" t="s">
        <v>272</v>
      </c>
      <c r="K2451">
        <v>10105</v>
      </c>
      <c r="L2451">
        <v>10106</v>
      </c>
      <c r="M2451" t="str">
        <f t="shared" si="266"/>
        <v>Dog100OverACSR</v>
      </c>
      <c r="N2451" t="str">
        <f>+VLOOKUP(M2451,LineCode!$E:$F,2,0)</f>
        <v>3p_11kV_100_ACSR_Al_o</v>
      </c>
      <c r="R2451" t="s">
        <v>296</v>
      </c>
      <c r="S2451" t="str">
        <f t="shared" si="267"/>
        <v>Line.line_NEW_10105_10106</v>
      </c>
      <c r="T2451" t="str">
        <f t="shared" si="268"/>
        <v>Bus1=10105</v>
      </c>
      <c r="U2451" t="str">
        <f t="shared" si="269"/>
        <v>Bus2=10106</v>
      </c>
      <c r="V2451" t="str">
        <f t="shared" si="270"/>
        <v>phases=3</v>
      </c>
      <c r="W2451" t="str">
        <f t="shared" si="271"/>
        <v>Linecode=3p_11kV_100_ACSR_Al_o</v>
      </c>
      <c r="X2451" t="str">
        <f t="shared" si="272"/>
        <v>Length=22.3116</v>
      </c>
      <c r="Y2451" t="s">
        <v>307</v>
      </c>
    </row>
    <row r="2452" spans="1:25" x14ac:dyDescent="0.25">
      <c r="A2452" t="s">
        <v>62</v>
      </c>
      <c r="B2452">
        <v>11</v>
      </c>
      <c r="C2452" t="s">
        <v>37</v>
      </c>
      <c r="D2452">
        <v>100</v>
      </c>
      <c r="E2452" t="s">
        <v>27</v>
      </c>
      <c r="F2452" t="s">
        <v>38</v>
      </c>
      <c r="G2452" t="s">
        <v>30</v>
      </c>
      <c r="H2452">
        <v>3</v>
      </c>
      <c r="I2452">
        <v>26.3218</v>
      </c>
      <c r="J2452" t="s">
        <v>272</v>
      </c>
      <c r="K2452">
        <v>10106</v>
      </c>
      <c r="L2452">
        <v>10107</v>
      </c>
      <c r="M2452" t="str">
        <f t="shared" si="266"/>
        <v>Dog100OverACSR</v>
      </c>
      <c r="N2452" t="str">
        <f>+VLOOKUP(M2452,LineCode!$E:$F,2,0)</f>
        <v>3p_11kV_100_ACSR_Al_o</v>
      </c>
      <c r="R2452" t="s">
        <v>296</v>
      </c>
      <c r="S2452" t="str">
        <f t="shared" si="267"/>
        <v>Line.line_NEW_10106_10107</v>
      </c>
      <c r="T2452" t="str">
        <f t="shared" si="268"/>
        <v>Bus1=10106</v>
      </c>
      <c r="U2452" t="str">
        <f t="shared" si="269"/>
        <v>Bus2=10107</v>
      </c>
      <c r="V2452" t="str">
        <f t="shared" si="270"/>
        <v>phases=3</v>
      </c>
      <c r="W2452" t="str">
        <f t="shared" si="271"/>
        <v>Linecode=3p_11kV_100_ACSR_Al_o</v>
      </c>
      <c r="X2452" t="str">
        <f t="shared" si="272"/>
        <v>Length=26.3218</v>
      </c>
      <c r="Y2452" t="s">
        <v>307</v>
      </c>
    </row>
    <row r="2453" spans="1:25" x14ac:dyDescent="0.25">
      <c r="A2453" t="s">
        <v>62</v>
      </c>
      <c r="B2453">
        <v>11</v>
      </c>
      <c r="C2453" t="s">
        <v>37</v>
      </c>
      <c r="D2453">
        <v>100</v>
      </c>
      <c r="E2453" t="s">
        <v>27</v>
      </c>
      <c r="F2453" t="s">
        <v>38</v>
      </c>
      <c r="G2453" t="s">
        <v>30</v>
      </c>
      <c r="H2453">
        <v>3</v>
      </c>
      <c r="I2453">
        <v>27.129000000000001</v>
      </c>
      <c r="J2453" t="s">
        <v>272</v>
      </c>
      <c r="K2453">
        <v>10107</v>
      </c>
      <c r="L2453">
        <v>10108</v>
      </c>
      <c r="M2453" t="str">
        <f t="shared" si="266"/>
        <v>Dog100OverACSR</v>
      </c>
      <c r="N2453" t="str">
        <f>+VLOOKUP(M2453,LineCode!$E:$F,2,0)</f>
        <v>3p_11kV_100_ACSR_Al_o</v>
      </c>
      <c r="R2453" t="s">
        <v>296</v>
      </c>
      <c r="S2453" t="str">
        <f t="shared" si="267"/>
        <v>Line.line_NEW_10107_10108</v>
      </c>
      <c r="T2453" t="str">
        <f t="shared" si="268"/>
        <v>Bus1=10107</v>
      </c>
      <c r="U2453" t="str">
        <f t="shared" si="269"/>
        <v>Bus2=10108</v>
      </c>
      <c r="V2453" t="str">
        <f t="shared" si="270"/>
        <v>phases=3</v>
      </c>
      <c r="W2453" t="str">
        <f t="shared" si="271"/>
        <v>Linecode=3p_11kV_100_ACSR_Al_o</v>
      </c>
      <c r="X2453" t="str">
        <f t="shared" si="272"/>
        <v>Length=27.129</v>
      </c>
      <c r="Y2453" t="s">
        <v>307</v>
      </c>
    </row>
    <row r="2454" spans="1:25" x14ac:dyDescent="0.25">
      <c r="A2454" t="s">
        <v>62</v>
      </c>
      <c r="B2454">
        <v>11</v>
      </c>
      <c r="C2454" t="s">
        <v>37</v>
      </c>
      <c r="D2454">
        <v>100</v>
      </c>
      <c r="E2454" t="s">
        <v>27</v>
      </c>
      <c r="F2454" t="s">
        <v>38</v>
      </c>
      <c r="G2454" t="s">
        <v>30</v>
      </c>
      <c r="H2454">
        <v>3</v>
      </c>
      <c r="I2454">
        <v>23.770700000000001</v>
      </c>
      <c r="J2454" t="s">
        <v>272</v>
      </c>
      <c r="K2454">
        <v>10108</v>
      </c>
      <c r="L2454">
        <v>10109</v>
      </c>
      <c r="M2454" t="str">
        <f t="shared" si="266"/>
        <v>Dog100OverACSR</v>
      </c>
      <c r="N2454" t="str">
        <f>+VLOOKUP(M2454,LineCode!$E:$F,2,0)</f>
        <v>3p_11kV_100_ACSR_Al_o</v>
      </c>
      <c r="R2454" t="s">
        <v>296</v>
      </c>
      <c r="S2454" t="str">
        <f t="shared" si="267"/>
        <v>Line.line_NEW_10108_10109</v>
      </c>
      <c r="T2454" t="str">
        <f t="shared" si="268"/>
        <v>Bus1=10108</v>
      </c>
      <c r="U2454" t="str">
        <f t="shared" si="269"/>
        <v>Bus2=10109</v>
      </c>
      <c r="V2454" t="str">
        <f t="shared" si="270"/>
        <v>phases=3</v>
      </c>
      <c r="W2454" t="str">
        <f t="shared" si="271"/>
        <v>Linecode=3p_11kV_100_ACSR_Al_o</v>
      </c>
      <c r="X2454" t="str">
        <f t="shared" si="272"/>
        <v>Length=23.7707</v>
      </c>
      <c r="Y2454" t="s">
        <v>307</v>
      </c>
    </row>
    <row r="2455" spans="1:25" x14ac:dyDescent="0.25">
      <c r="A2455" t="s">
        <v>62</v>
      </c>
      <c r="B2455">
        <v>11</v>
      </c>
      <c r="C2455" t="s">
        <v>37</v>
      </c>
      <c r="D2455">
        <v>100</v>
      </c>
      <c r="E2455" t="s">
        <v>27</v>
      </c>
      <c r="F2455" t="s">
        <v>38</v>
      </c>
      <c r="G2455" t="s">
        <v>30</v>
      </c>
      <c r="H2455">
        <v>3</v>
      </c>
      <c r="I2455">
        <v>22.247299999999999</v>
      </c>
      <c r="J2455" t="s">
        <v>272</v>
      </c>
      <c r="K2455">
        <v>10109</v>
      </c>
      <c r="L2455">
        <v>10110</v>
      </c>
      <c r="M2455" t="str">
        <f t="shared" si="266"/>
        <v>Dog100OverACSR</v>
      </c>
      <c r="N2455" t="str">
        <f>+VLOOKUP(M2455,LineCode!$E:$F,2,0)</f>
        <v>3p_11kV_100_ACSR_Al_o</v>
      </c>
      <c r="R2455" t="s">
        <v>296</v>
      </c>
      <c r="S2455" t="str">
        <f t="shared" si="267"/>
        <v>Line.line_NEW_10109_10110</v>
      </c>
      <c r="T2455" t="str">
        <f t="shared" si="268"/>
        <v>Bus1=10109</v>
      </c>
      <c r="U2455" t="str">
        <f t="shared" si="269"/>
        <v>Bus2=10110</v>
      </c>
      <c r="V2455" t="str">
        <f t="shared" si="270"/>
        <v>phases=3</v>
      </c>
      <c r="W2455" t="str">
        <f t="shared" si="271"/>
        <v>Linecode=3p_11kV_100_ACSR_Al_o</v>
      </c>
      <c r="X2455" t="str">
        <f t="shared" si="272"/>
        <v>Length=22.2473</v>
      </c>
      <c r="Y2455" t="s">
        <v>307</v>
      </c>
    </row>
    <row r="2456" spans="1:25" x14ac:dyDescent="0.25">
      <c r="A2456" t="s">
        <v>62</v>
      </c>
      <c r="B2456">
        <v>11</v>
      </c>
      <c r="C2456" t="s">
        <v>37</v>
      </c>
      <c r="D2456">
        <v>100</v>
      </c>
      <c r="E2456" t="s">
        <v>27</v>
      </c>
      <c r="F2456" t="s">
        <v>38</v>
      </c>
      <c r="G2456" t="s">
        <v>30</v>
      </c>
      <c r="H2456">
        <v>3</v>
      </c>
      <c r="I2456">
        <v>25.697500000000002</v>
      </c>
      <c r="J2456" t="s">
        <v>272</v>
      </c>
      <c r="K2456">
        <v>10110</v>
      </c>
      <c r="L2456">
        <v>10111</v>
      </c>
      <c r="M2456" t="str">
        <f t="shared" si="266"/>
        <v>Dog100OverACSR</v>
      </c>
      <c r="N2456" t="str">
        <f>+VLOOKUP(M2456,LineCode!$E:$F,2,0)</f>
        <v>3p_11kV_100_ACSR_Al_o</v>
      </c>
      <c r="R2456" t="s">
        <v>296</v>
      </c>
      <c r="S2456" t="str">
        <f t="shared" si="267"/>
        <v>Line.line_NEW_10110_10111</v>
      </c>
      <c r="T2456" t="str">
        <f t="shared" si="268"/>
        <v>Bus1=10110</v>
      </c>
      <c r="U2456" t="str">
        <f t="shared" si="269"/>
        <v>Bus2=10111</v>
      </c>
      <c r="V2456" t="str">
        <f t="shared" si="270"/>
        <v>phases=3</v>
      </c>
      <c r="W2456" t="str">
        <f t="shared" si="271"/>
        <v>Linecode=3p_11kV_100_ACSR_Al_o</v>
      </c>
      <c r="X2456" t="str">
        <f t="shared" si="272"/>
        <v>Length=25.6975</v>
      </c>
      <c r="Y2456" t="s">
        <v>307</v>
      </c>
    </row>
    <row r="2457" spans="1:25" x14ac:dyDescent="0.25">
      <c r="A2457" t="s">
        <v>62</v>
      </c>
      <c r="B2457">
        <v>11</v>
      </c>
      <c r="C2457" t="s">
        <v>37</v>
      </c>
      <c r="D2457">
        <v>100</v>
      </c>
      <c r="E2457" t="s">
        <v>27</v>
      </c>
      <c r="F2457" t="s">
        <v>38</v>
      </c>
      <c r="G2457" t="s">
        <v>30</v>
      </c>
      <c r="H2457">
        <v>3</v>
      </c>
      <c r="I2457">
        <v>27.354500000000002</v>
      </c>
      <c r="J2457" t="s">
        <v>272</v>
      </c>
      <c r="K2457">
        <v>10111</v>
      </c>
      <c r="L2457">
        <v>10112</v>
      </c>
      <c r="M2457" t="str">
        <f t="shared" si="266"/>
        <v>Dog100OverACSR</v>
      </c>
      <c r="N2457" t="str">
        <f>+VLOOKUP(M2457,LineCode!$E:$F,2,0)</f>
        <v>3p_11kV_100_ACSR_Al_o</v>
      </c>
      <c r="R2457" t="s">
        <v>296</v>
      </c>
      <c r="S2457" t="str">
        <f t="shared" si="267"/>
        <v>Line.line_NEW_10111_10112</v>
      </c>
      <c r="T2457" t="str">
        <f t="shared" si="268"/>
        <v>Bus1=10111</v>
      </c>
      <c r="U2457" t="str">
        <f t="shared" si="269"/>
        <v>Bus2=10112</v>
      </c>
      <c r="V2457" t="str">
        <f t="shared" si="270"/>
        <v>phases=3</v>
      </c>
      <c r="W2457" t="str">
        <f t="shared" si="271"/>
        <v>Linecode=3p_11kV_100_ACSR_Al_o</v>
      </c>
      <c r="X2457" t="str">
        <f t="shared" si="272"/>
        <v>Length=27.3545</v>
      </c>
      <c r="Y2457" t="s">
        <v>307</v>
      </c>
    </row>
    <row r="2458" spans="1:25" x14ac:dyDescent="0.25">
      <c r="A2458" t="s">
        <v>62</v>
      </c>
      <c r="B2458">
        <v>11</v>
      </c>
      <c r="C2458" t="s">
        <v>37</v>
      </c>
      <c r="D2458">
        <v>100</v>
      </c>
      <c r="E2458" t="s">
        <v>27</v>
      </c>
      <c r="F2458" t="s">
        <v>38</v>
      </c>
      <c r="G2458" t="s">
        <v>30</v>
      </c>
      <c r="H2458">
        <v>3</v>
      </c>
      <c r="I2458">
        <v>26.498000000000001</v>
      </c>
      <c r="J2458" t="s">
        <v>272</v>
      </c>
      <c r="K2458">
        <v>10112</v>
      </c>
      <c r="L2458">
        <v>10113</v>
      </c>
      <c r="M2458" t="str">
        <f t="shared" si="266"/>
        <v>Dog100OverACSR</v>
      </c>
      <c r="N2458" t="str">
        <f>+VLOOKUP(M2458,LineCode!$E:$F,2,0)</f>
        <v>3p_11kV_100_ACSR_Al_o</v>
      </c>
      <c r="R2458" t="s">
        <v>296</v>
      </c>
      <c r="S2458" t="str">
        <f t="shared" si="267"/>
        <v>Line.line_NEW_10112_10113</v>
      </c>
      <c r="T2458" t="str">
        <f t="shared" si="268"/>
        <v>Bus1=10112</v>
      </c>
      <c r="U2458" t="str">
        <f t="shared" si="269"/>
        <v>Bus2=10113</v>
      </c>
      <c r="V2458" t="str">
        <f t="shared" si="270"/>
        <v>phases=3</v>
      </c>
      <c r="W2458" t="str">
        <f t="shared" si="271"/>
        <v>Linecode=3p_11kV_100_ACSR_Al_o</v>
      </c>
      <c r="X2458" t="str">
        <f t="shared" si="272"/>
        <v>Length=26.498</v>
      </c>
      <c r="Y2458" t="s">
        <v>307</v>
      </c>
    </row>
    <row r="2459" spans="1:25" x14ac:dyDescent="0.25">
      <c r="A2459" t="s">
        <v>62</v>
      </c>
      <c r="B2459">
        <v>11</v>
      </c>
      <c r="C2459" t="s">
        <v>37</v>
      </c>
      <c r="D2459">
        <v>100</v>
      </c>
      <c r="E2459" t="s">
        <v>27</v>
      </c>
      <c r="F2459" t="s">
        <v>38</v>
      </c>
      <c r="G2459" t="s">
        <v>30</v>
      </c>
      <c r="H2459">
        <v>3</v>
      </c>
      <c r="I2459">
        <v>27.438700000000001</v>
      </c>
      <c r="J2459" t="s">
        <v>272</v>
      </c>
      <c r="K2459">
        <v>10113</v>
      </c>
      <c r="L2459">
        <v>10114</v>
      </c>
      <c r="M2459" t="str">
        <f t="shared" si="266"/>
        <v>Dog100OverACSR</v>
      </c>
      <c r="N2459" t="str">
        <f>+VLOOKUP(M2459,LineCode!$E:$F,2,0)</f>
        <v>3p_11kV_100_ACSR_Al_o</v>
      </c>
      <c r="R2459" t="s">
        <v>296</v>
      </c>
      <c r="S2459" t="str">
        <f t="shared" si="267"/>
        <v>Line.line_NEW_10113_10114</v>
      </c>
      <c r="T2459" t="str">
        <f t="shared" si="268"/>
        <v>Bus1=10113</v>
      </c>
      <c r="U2459" t="str">
        <f t="shared" si="269"/>
        <v>Bus2=10114</v>
      </c>
      <c r="V2459" t="str">
        <f t="shared" si="270"/>
        <v>phases=3</v>
      </c>
      <c r="W2459" t="str">
        <f t="shared" si="271"/>
        <v>Linecode=3p_11kV_100_ACSR_Al_o</v>
      </c>
      <c r="X2459" t="str">
        <f t="shared" si="272"/>
        <v>Length=27.4387</v>
      </c>
      <c r="Y2459" t="s">
        <v>307</v>
      </c>
    </row>
    <row r="2460" spans="1:25" x14ac:dyDescent="0.25">
      <c r="A2460" t="s">
        <v>62</v>
      </c>
      <c r="B2460">
        <v>11</v>
      </c>
      <c r="C2460" t="s">
        <v>37</v>
      </c>
      <c r="D2460">
        <v>100</v>
      </c>
      <c r="E2460" t="s">
        <v>27</v>
      </c>
      <c r="F2460" t="s">
        <v>38</v>
      </c>
      <c r="G2460" t="s">
        <v>30</v>
      </c>
      <c r="H2460">
        <v>3</v>
      </c>
      <c r="I2460">
        <v>23.784099999999999</v>
      </c>
      <c r="J2460" t="s">
        <v>272</v>
      </c>
      <c r="K2460">
        <v>10114</v>
      </c>
      <c r="L2460">
        <v>10115</v>
      </c>
      <c r="M2460" t="str">
        <f t="shared" si="266"/>
        <v>Dog100OverACSR</v>
      </c>
      <c r="N2460" t="str">
        <f>+VLOOKUP(M2460,LineCode!$E:$F,2,0)</f>
        <v>3p_11kV_100_ACSR_Al_o</v>
      </c>
      <c r="R2460" t="s">
        <v>296</v>
      </c>
      <c r="S2460" t="str">
        <f t="shared" si="267"/>
        <v>Line.line_NEW_10114_10115</v>
      </c>
      <c r="T2460" t="str">
        <f t="shared" si="268"/>
        <v>Bus1=10114</v>
      </c>
      <c r="U2460" t="str">
        <f t="shared" si="269"/>
        <v>Bus2=10115</v>
      </c>
      <c r="V2460" t="str">
        <f t="shared" si="270"/>
        <v>phases=3</v>
      </c>
      <c r="W2460" t="str">
        <f t="shared" si="271"/>
        <v>Linecode=3p_11kV_100_ACSR_Al_o</v>
      </c>
      <c r="X2460" t="str">
        <f t="shared" si="272"/>
        <v>Length=23.7841</v>
      </c>
      <c r="Y2460" t="s">
        <v>307</v>
      </c>
    </row>
    <row r="2461" spans="1:25" x14ac:dyDescent="0.25">
      <c r="A2461" t="s">
        <v>62</v>
      </c>
      <c r="B2461">
        <v>11</v>
      </c>
      <c r="C2461" t="s">
        <v>37</v>
      </c>
      <c r="D2461">
        <v>100</v>
      </c>
      <c r="E2461" t="s">
        <v>27</v>
      </c>
      <c r="F2461" t="s">
        <v>38</v>
      </c>
      <c r="G2461" t="s">
        <v>30</v>
      </c>
      <c r="H2461">
        <v>3</v>
      </c>
      <c r="I2461">
        <v>22.2133</v>
      </c>
      <c r="J2461" t="s">
        <v>272</v>
      </c>
      <c r="K2461">
        <v>10115</v>
      </c>
      <c r="L2461">
        <v>10116</v>
      </c>
      <c r="M2461" t="str">
        <f t="shared" si="266"/>
        <v>Dog100OverACSR</v>
      </c>
      <c r="N2461" t="str">
        <f>+VLOOKUP(M2461,LineCode!$E:$F,2,0)</f>
        <v>3p_11kV_100_ACSR_Al_o</v>
      </c>
      <c r="R2461" t="s">
        <v>296</v>
      </c>
      <c r="S2461" t="str">
        <f t="shared" si="267"/>
        <v>Line.line_NEW_10115_10116</v>
      </c>
      <c r="T2461" t="str">
        <f t="shared" si="268"/>
        <v>Bus1=10115</v>
      </c>
      <c r="U2461" t="str">
        <f t="shared" si="269"/>
        <v>Bus2=10116</v>
      </c>
      <c r="V2461" t="str">
        <f t="shared" si="270"/>
        <v>phases=3</v>
      </c>
      <c r="W2461" t="str">
        <f t="shared" si="271"/>
        <v>Linecode=3p_11kV_100_ACSR_Al_o</v>
      </c>
      <c r="X2461" t="str">
        <f t="shared" si="272"/>
        <v>Length=22.2133</v>
      </c>
      <c r="Y2461" t="s">
        <v>307</v>
      </c>
    </row>
    <row r="2462" spans="1:25" x14ac:dyDescent="0.25">
      <c r="A2462" t="s">
        <v>62</v>
      </c>
      <c r="B2462">
        <v>11</v>
      </c>
      <c r="C2462" t="s">
        <v>37</v>
      </c>
      <c r="D2462">
        <v>100</v>
      </c>
      <c r="E2462" t="s">
        <v>27</v>
      </c>
      <c r="F2462" t="s">
        <v>38</v>
      </c>
      <c r="G2462" t="s">
        <v>30</v>
      </c>
      <c r="H2462">
        <v>3</v>
      </c>
      <c r="I2462">
        <v>12.765700000000001</v>
      </c>
      <c r="J2462" t="s">
        <v>272</v>
      </c>
      <c r="K2462">
        <v>10116</v>
      </c>
      <c r="L2462">
        <v>10243</v>
      </c>
      <c r="M2462" t="str">
        <f t="shared" si="266"/>
        <v>Dog100OverACSR</v>
      </c>
      <c r="N2462" t="str">
        <f>+VLOOKUP(M2462,LineCode!$E:$F,2,0)</f>
        <v>3p_11kV_100_ACSR_Al_o</v>
      </c>
      <c r="R2462" t="s">
        <v>296</v>
      </c>
      <c r="S2462" t="str">
        <f t="shared" si="267"/>
        <v>Line.line_NEW_10116_10243</v>
      </c>
      <c r="T2462" t="str">
        <f t="shared" si="268"/>
        <v>Bus1=10116</v>
      </c>
      <c r="U2462" t="str">
        <f t="shared" si="269"/>
        <v>Bus2=10243</v>
      </c>
      <c r="V2462" t="str">
        <f t="shared" si="270"/>
        <v>phases=3</v>
      </c>
      <c r="W2462" t="str">
        <f t="shared" si="271"/>
        <v>Linecode=3p_11kV_100_ACSR_Al_o</v>
      </c>
      <c r="X2462" t="str">
        <f t="shared" si="272"/>
        <v>Length=12.7657</v>
      </c>
      <c r="Y2462" t="s">
        <v>307</v>
      </c>
    </row>
    <row r="2463" spans="1:25" x14ac:dyDescent="0.25">
      <c r="A2463" t="s">
        <v>62</v>
      </c>
      <c r="B2463">
        <v>11</v>
      </c>
      <c r="C2463" t="s">
        <v>37</v>
      </c>
      <c r="D2463">
        <v>100</v>
      </c>
      <c r="E2463" t="s">
        <v>27</v>
      </c>
      <c r="F2463" t="s">
        <v>38</v>
      </c>
      <c r="G2463" t="s">
        <v>30</v>
      </c>
      <c r="H2463">
        <v>3</v>
      </c>
      <c r="I2463">
        <v>12.472899999999999</v>
      </c>
      <c r="J2463" t="s">
        <v>272</v>
      </c>
      <c r="K2463">
        <v>10243</v>
      </c>
      <c r="L2463">
        <v>10117</v>
      </c>
      <c r="M2463" t="str">
        <f t="shared" si="266"/>
        <v>Dog100OverACSR</v>
      </c>
      <c r="N2463" t="str">
        <f>+VLOOKUP(M2463,LineCode!$E:$F,2,0)</f>
        <v>3p_11kV_100_ACSR_Al_o</v>
      </c>
      <c r="R2463" t="s">
        <v>296</v>
      </c>
      <c r="S2463" t="str">
        <f t="shared" si="267"/>
        <v>Line.line_NEW_10243_10117</v>
      </c>
      <c r="T2463" t="str">
        <f t="shared" si="268"/>
        <v>Bus1=10243</v>
      </c>
      <c r="U2463" t="str">
        <f t="shared" si="269"/>
        <v>Bus2=10117</v>
      </c>
      <c r="V2463" t="str">
        <f t="shared" si="270"/>
        <v>phases=3</v>
      </c>
      <c r="W2463" t="str">
        <f t="shared" si="271"/>
        <v>Linecode=3p_11kV_100_ACSR_Al_o</v>
      </c>
      <c r="X2463" t="str">
        <f t="shared" si="272"/>
        <v>Length=12.4729</v>
      </c>
      <c r="Y2463" t="s">
        <v>307</v>
      </c>
    </row>
    <row r="2464" spans="1:25" x14ac:dyDescent="0.25">
      <c r="A2464" t="s">
        <v>62</v>
      </c>
      <c r="B2464">
        <v>11</v>
      </c>
      <c r="C2464" t="s">
        <v>37</v>
      </c>
      <c r="D2464">
        <v>100</v>
      </c>
      <c r="E2464" t="s">
        <v>27</v>
      </c>
      <c r="F2464" t="s">
        <v>38</v>
      </c>
      <c r="G2464" t="s">
        <v>30</v>
      </c>
      <c r="H2464">
        <v>3</v>
      </c>
      <c r="I2464">
        <v>22.213200000000001</v>
      </c>
      <c r="J2464" t="s">
        <v>272</v>
      </c>
      <c r="K2464">
        <v>10117</v>
      </c>
      <c r="L2464">
        <v>10118</v>
      </c>
      <c r="M2464" t="str">
        <f t="shared" si="266"/>
        <v>Dog100OverACSR</v>
      </c>
      <c r="N2464" t="str">
        <f>+VLOOKUP(M2464,LineCode!$E:$F,2,0)</f>
        <v>3p_11kV_100_ACSR_Al_o</v>
      </c>
      <c r="R2464" t="s">
        <v>296</v>
      </c>
      <c r="S2464" t="str">
        <f t="shared" si="267"/>
        <v>Line.line_NEW_10117_10118</v>
      </c>
      <c r="T2464" t="str">
        <f t="shared" si="268"/>
        <v>Bus1=10117</v>
      </c>
      <c r="U2464" t="str">
        <f t="shared" si="269"/>
        <v>Bus2=10118</v>
      </c>
      <c r="V2464" t="str">
        <f t="shared" si="270"/>
        <v>phases=3</v>
      </c>
      <c r="W2464" t="str">
        <f t="shared" si="271"/>
        <v>Linecode=3p_11kV_100_ACSR_Al_o</v>
      </c>
      <c r="X2464" t="str">
        <f t="shared" si="272"/>
        <v>Length=22.2132</v>
      </c>
      <c r="Y2464" t="s">
        <v>307</v>
      </c>
    </row>
    <row r="2465" spans="1:25" x14ac:dyDescent="0.25">
      <c r="A2465" t="s">
        <v>62</v>
      </c>
      <c r="B2465">
        <v>11</v>
      </c>
      <c r="C2465" t="s">
        <v>37</v>
      </c>
      <c r="D2465">
        <v>100</v>
      </c>
      <c r="E2465" t="s">
        <v>27</v>
      </c>
      <c r="F2465" t="s">
        <v>38</v>
      </c>
      <c r="G2465" t="s">
        <v>30</v>
      </c>
      <c r="H2465">
        <v>3</v>
      </c>
      <c r="I2465">
        <v>21.8522</v>
      </c>
      <c r="J2465" t="s">
        <v>272</v>
      </c>
      <c r="K2465">
        <v>10118</v>
      </c>
      <c r="L2465">
        <v>10119</v>
      </c>
      <c r="M2465" t="str">
        <f t="shared" si="266"/>
        <v>Dog100OverACSR</v>
      </c>
      <c r="N2465" t="str">
        <f>+VLOOKUP(M2465,LineCode!$E:$F,2,0)</f>
        <v>3p_11kV_100_ACSR_Al_o</v>
      </c>
      <c r="R2465" t="s">
        <v>296</v>
      </c>
      <c r="S2465" t="str">
        <f t="shared" si="267"/>
        <v>Line.line_NEW_10118_10119</v>
      </c>
      <c r="T2465" t="str">
        <f t="shared" si="268"/>
        <v>Bus1=10118</v>
      </c>
      <c r="U2465" t="str">
        <f t="shared" si="269"/>
        <v>Bus2=10119</v>
      </c>
      <c r="V2465" t="str">
        <f t="shared" si="270"/>
        <v>phases=3</v>
      </c>
      <c r="W2465" t="str">
        <f t="shared" si="271"/>
        <v>Linecode=3p_11kV_100_ACSR_Al_o</v>
      </c>
      <c r="X2465" t="str">
        <f t="shared" si="272"/>
        <v>Length=21.8522</v>
      </c>
      <c r="Y2465" t="s">
        <v>307</v>
      </c>
    </row>
    <row r="2466" spans="1:25" x14ac:dyDescent="0.25">
      <c r="A2466" t="s">
        <v>62</v>
      </c>
      <c r="B2466">
        <v>11</v>
      </c>
      <c r="C2466" t="s">
        <v>37</v>
      </c>
      <c r="D2466">
        <v>100</v>
      </c>
      <c r="E2466" t="s">
        <v>27</v>
      </c>
      <c r="F2466" t="s">
        <v>38</v>
      </c>
      <c r="G2466" t="s">
        <v>30</v>
      </c>
      <c r="H2466">
        <v>3</v>
      </c>
      <c r="I2466">
        <v>37.0396</v>
      </c>
      <c r="J2466" t="s">
        <v>272</v>
      </c>
      <c r="K2466">
        <v>10119</v>
      </c>
      <c r="L2466">
        <v>10120</v>
      </c>
      <c r="M2466" t="str">
        <f t="shared" si="266"/>
        <v>Dog100OverACSR</v>
      </c>
      <c r="N2466" t="str">
        <f>+VLOOKUP(M2466,LineCode!$E:$F,2,0)</f>
        <v>3p_11kV_100_ACSR_Al_o</v>
      </c>
      <c r="R2466" t="s">
        <v>296</v>
      </c>
      <c r="S2466" t="str">
        <f t="shared" si="267"/>
        <v>Line.line_NEW_10119_10120</v>
      </c>
      <c r="T2466" t="str">
        <f t="shared" si="268"/>
        <v>Bus1=10119</v>
      </c>
      <c r="U2466" t="str">
        <f t="shared" si="269"/>
        <v>Bus2=10120</v>
      </c>
      <c r="V2466" t="str">
        <f t="shared" si="270"/>
        <v>phases=3</v>
      </c>
      <c r="W2466" t="str">
        <f t="shared" si="271"/>
        <v>Linecode=3p_11kV_100_ACSR_Al_o</v>
      </c>
      <c r="X2466" t="str">
        <f t="shared" si="272"/>
        <v>Length=37.0396</v>
      </c>
      <c r="Y2466" t="s">
        <v>307</v>
      </c>
    </row>
    <row r="2467" spans="1:25" x14ac:dyDescent="0.25">
      <c r="A2467" t="s">
        <v>62</v>
      </c>
      <c r="B2467">
        <v>11</v>
      </c>
      <c r="C2467" t="s">
        <v>37</v>
      </c>
      <c r="D2467">
        <v>100</v>
      </c>
      <c r="E2467" t="s">
        <v>27</v>
      </c>
      <c r="F2467" t="s">
        <v>38</v>
      </c>
      <c r="G2467" t="s">
        <v>30</v>
      </c>
      <c r="H2467">
        <v>3</v>
      </c>
      <c r="I2467">
        <v>24.0517</v>
      </c>
      <c r="J2467" t="s">
        <v>272</v>
      </c>
      <c r="K2467">
        <v>10120</v>
      </c>
      <c r="L2467">
        <v>10121</v>
      </c>
      <c r="M2467" t="str">
        <f t="shared" si="266"/>
        <v>Dog100OverACSR</v>
      </c>
      <c r="N2467" t="str">
        <f>+VLOOKUP(M2467,LineCode!$E:$F,2,0)</f>
        <v>3p_11kV_100_ACSR_Al_o</v>
      </c>
      <c r="R2467" t="s">
        <v>296</v>
      </c>
      <c r="S2467" t="str">
        <f t="shared" si="267"/>
        <v>Line.line_NEW_10120_10121</v>
      </c>
      <c r="T2467" t="str">
        <f t="shared" si="268"/>
        <v>Bus1=10120</v>
      </c>
      <c r="U2467" t="str">
        <f t="shared" si="269"/>
        <v>Bus2=10121</v>
      </c>
      <c r="V2467" t="str">
        <f t="shared" si="270"/>
        <v>phases=3</v>
      </c>
      <c r="W2467" t="str">
        <f t="shared" si="271"/>
        <v>Linecode=3p_11kV_100_ACSR_Al_o</v>
      </c>
      <c r="X2467" t="str">
        <f t="shared" si="272"/>
        <v>Length=24.0517</v>
      </c>
      <c r="Y2467" t="s">
        <v>307</v>
      </c>
    </row>
    <row r="2468" spans="1:25" x14ac:dyDescent="0.25">
      <c r="A2468" t="s">
        <v>62</v>
      </c>
      <c r="B2468">
        <v>11</v>
      </c>
      <c r="C2468" t="s">
        <v>37</v>
      </c>
      <c r="D2468">
        <v>100</v>
      </c>
      <c r="E2468" t="s">
        <v>27</v>
      </c>
      <c r="F2468" t="s">
        <v>38</v>
      </c>
      <c r="G2468" t="s">
        <v>30</v>
      </c>
      <c r="H2468">
        <v>3</v>
      </c>
      <c r="I2468">
        <v>25.758700000000001</v>
      </c>
      <c r="J2468" t="s">
        <v>272</v>
      </c>
      <c r="K2468">
        <v>10121</v>
      </c>
      <c r="L2468">
        <v>10122</v>
      </c>
      <c r="M2468" t="str">
        <f t="shared" si="266"/>
        <v>Dog100OverACSR</v>
      </c>
      <c r="N2468" t="str">
        <f>+VLOOKUP(M2468,LineCode!$E:$F,2,0)</f>
        <v>3p_11kV_100_ACSR_Al_o</v>
      </c>
      <c r="R2468" t="s">
        <v>296</v>
      </c>
      <c r="S2468" t="str">
        <f t="shared" si="267"/>
        <v>Line.line_NEW_10121_10122</v>
      </c>
      <c r="T2468" t="str">
        <f t="shared" si="268"/>
        <v>Bus1=10121</v>
      </c>
      <c r="U2468" t="str">
        <f t="shared" si="269"/>
        <v>Bus2=10122</v>
      </c>
      <c r="V2468" t="str">
        <f t="shared" si="270"/>
        <v>phases=3</v>
      </c>
      <c r="W2468" t="str">
        <f t="shared" si="271"/>
        <v>Linecode=3p_11kV_100_ACSR_Al_o</v>
      </c>
      <c r="X2468" t="str">
        <f t="shared" si="272"/>
        <v>Length=25.7587</v>
      </c>
      <c r="Y2468" t="s">
        <v>307</v>
      </c>
    </row>
    <row r="2469" spans="1:25" x14ac:dyDescent="0.25">
      <c r="A2469" t="s">
        <v>62</v>
      </c>
      <c r="B2469">
        <v>11</v>
      </c>
      <c r="C2469" t="s">
        <v>37</v>
      </c>
      <c r="D2469">
        <v>100</v>
      </c>
      <c r="E2469" t="s">
        <v>27</v>
      </c>
      <c r="F2469" t="s">
        <v>38</v>
      </c>
      <c r="G2469" t="s">
        <v>30</v>
      </c>
      <c r="H2469">
        <v>3</v>
      </c>
      <c r="I2469">
        <v>28.685500000000001</v>
      </c>
      <c r="J2469" t="s">
        <v>272</v>
      </c>
      <c r="K2469">
        <v>10122</v>
      </c>
      <c r="L2469">
        <v>10123</v>
      </c>
      <c r="M2469" t="str">
        <f t="shared" si="266"/>
        <v>Dog100OverACSR</v>
      </c>
      <c r="N2469" t="str">
        <f>+VLOOKUP(M2469,LineCode!$E:$F,2,0)</f>
        <v>3p_11kV_100_ACSR_Al_o</v>
      </c>
      <c r="R2469" t="s">
        <v>296</v>
      </c>
      <c r="S2469" t="str">
        <f t="shared" si="267"/>
        <v>Line.line_NEW_10122_10123</v>
      </c>
      <c r="T2469" t="str">
        <f t="shared" si="268"/>
        <v>Bus1=10122</v>
      </c>
      <c r="U2469" t="str">
        <f t="shared" si="269"/>
        <v>Bus2=10123</v>
      </c>
      <c r="V2469" t="str">
        <f t="shared" si="270"/>
        <v>phases=3</v>
      </c>
      <c r="W2469" t="str">
        <f t="shared" si="271"/>
        <v>Linecode=3p_11kV_100_ACSR_Al_o</v>
      </c>
      <c r="X2469" t="str">
        <f t="shared" si="272"/>
        <v>Length=28.6855</v>
      </c>
      <c r="Y2469" t="s">
        <v>307</v>
      </c>
    </row>
    <row r="2470" spans="1:25" x14ac:dyDescent="0.25">
      <c r="A2470" t="s">
        <v>62</v>
      </c>
      <c r="B2470">
        <v>11</v>
      </c>
      <c r="C2470" t="s">
        <v>37</v>
      </c>
      <c r="D2470">
        <v>100</v>
      </c>
      <c r="E2470" t="s">
        <v>27</v>
      </c>
      <c r="F2470" t="s">
        <v>38</v>
      </c>
      <c r="G2470" t="s">
        <v>30</v>
      </c>
      <c r="H2470">
        <v>3</v>
      </c>
      <c r="I2470">
        <v>29.115400000000001</v>
      </c>
      <c r="J2470" t="s">
        <v>272</v>
      </c>
      <c r="K2470">
        <v>10123</v>
      </c>
      <c r="L2470">
        <v>10124</v>
      </c>
      <c r="M2470" t="str">
        <f t="shared" si="266"/>
        <v>Dog100OverACSR</v>
      </c>
      <c r="N2470" t="str">
        <f>+VLOOKUP(M2470,LineCode!$E:$F,2,0)</f>
        <v>3p_11kV_100_ACSR_Al_o</v>
      </c>
      <c r="R2470" t="s">
        <v>296</v>
      </c>
      <c r="S2470" t="str">
        <f t="shared" si="267"/>
        <v>Line.line_NEW_10123_10124</v>
      </c>
      <c r="T2470" t="str">
        <f t="shared" si="268"/>
        <v>Bus1=10123</v>
      </c>
      <c r="U2470" t="str">
        <f t="shared" si="269"/>
        <v>Bus2=10124</v>
      </c>
      <c r="V2470" t="str">
        <f t="shared" si="270"/>
        <v>phases=3</v>
      </c>
      <c r="W2470" t="str">
        <f t="shared" si="271"/>
        <v>Linecode=3p_11kV_100_ACSR_Al_o</v>
      </c>
      <c r="X2470" t="str">
        <f t="shared" si="272"/>
        <v>Length=29.1154</v>
      </c>
      <c r="Y2470" t="s">
        <v>307</v>
      </c>
    </row>
    <row r="2471" spans="1:25" x14ac:dyDescent="0.25">
      <c r="A2471" t="s">
        <v>62</v>
      </c>
      <c r="B2471">
        <v>11</v>
      </c>
      <c r="C2471" t="s">
        <v>37</v>
      </c>
      <c r="D2471">
        <v>100</v>
      </c>
      <c r="E2471" t="s">
        <v>27</v>
      </c>
      <c r="F2471" t="s">
        <v>38</v>
      </c>
      <c r="G2471" t="s">
        <v>30</v>
      </c>
      <c r="H2471">
        <v>3</v>
      </c>
      <c r="I2471">
        <v>5.0868399999999996</v>
      </c>
      <c r="J2471" t="s">
        <v>272</v>
      </c>
      <c r="K2471">
        <v>10124</v>
      </c>
      <c r="L2471">
        <v>10125</v>
      </c>
      <c r="M2471" t="str">
        <f t="shared" si="266"/>
        <v>Dog100OverACSR</v>
      </c>
      <c r="N2471" t="str">
        <f>+VLOOKUP(M2471,LineCode!$E:$F,2,0)</f>
        <v>3p_11kV_100_ACSR_Al_o</v>
      </c>
      <c r="R2471" t="s">
        <v>296</v>
      </c>
      <c r="S2471" t="str">
        <f t="shared" si="267"/>
        <v>Line.line_NEW_10124_10125</v>
      </c>
      <c r="T2471" t="str">
        <f t="shared" si="268"/>
        <v>Bus1=10124</v>
      </c>
      <c r="U2471" t="str">
        <f t="shared" si="269"/>
        <v>Bus2=10125</v>
      </c>
      <c r="V2471" t="str">
        <f t="shared" si="270"/>
        <v>phases=3</v>
      </c>
      <c r="W2471" t="str">
        <f t="shared" si="271"/>
        <v>Linecode=3p_11kV_100_ACSR_Al_o</v>
      </c>
      <c r="X2471" t="str">
        <f t="shared" si="272"/>
        <v>Length=5.08684</v>
      </c>
      <c r="Y2471" t="s">
        <v>307</v>
      </c>
    </row>
    <row r="2472" spans="1:25" x14ac:dyDescent="0.25">
      <c r="A2472" t="s">
        <v>62</v>
      </c>
      <c r="B2472">
        <v>11</v>
      </c>
      <c r="C2472" t="s">
        <v>37</v>
      </c>
      <c r="D2472">
        <v>100</v>
      </c>
      <c r="E2472" t="s">
        <v>27</v>
      </c>
      <c r="F2472" t="s">
        <v>38</v>
      </c>
      <c r="G2472" t="s">
        <v>30</v>
      </c>
      <c r="H2472">
        <v>3</v>
      </c>
      <c r="I2472">
        <v>12.329700000000001</v>
      </c>
      <c r="J2472" t="s">
        <v>272</v>
      </c>
      <c r="K2472">
        <v>10125</v>
      </c>
      <c r="L2472">
        <v>10126</v>
      </c>
      <c r="M2472" t="str">
        <f t="shared" si="266"/>
        <v>Dog100OverACSR</v>
      </c>
      <c r="N2472" t="str">
        <f>+VLOOKUP(M2472,LineCode!$E:$F,2,0)</f>
        <v>3p_11kV_100_ACSR_Al_o</v>
      </c>
      <c r="R2472" t="s">
        <v>296</v>
      </c>
      <c r="S2472" t="str">
        <f t="shared" si="267"/>
        <v>Line.line_NEW_10125_10126</v>
      </c>
      <c r="T2472" t="str">
        <f t="shared" si="268"/>
        <v>Bus1=10125</v>
      </c>
      <c r="U2472" t="str">
        <f t="shared" si="269"/>
        <v>Bus2=10126</v>
      </c>
      <c r="V2472" t="str">
        <f t="shared" si="270"/>
        <v>phases=3</v>
      </c>
      <c r="W2472" t="str">
        <f t="shared" si="271"/>
        <v>Linecode=3p_11kV_100_ACSR_Al_o</v>
      </c>
      <c r="X2472" t="str">
        <f t="shared" si="272"/>
        <v>Length=12.3297</v>
      </c>
      <c r="Y2472" t="s">
        <v>307</v>
      </c>
    </row>
    <row r="2473" spans="1:25" x14ac:dyDescent="0.25">
      <c r="A2473" t="s">
        <v>62</v>
      </c>
      <c r="B2473">
        <v>11</v>
      </c>
      <c r="C2473" t="s">
        <v>37</v>
      </c>
      <c r="D2473">
        <v>100</v>
      </c>
      <c r="E2473" t="s">
        <v>27</v>
      </c>
      <c r="F2473" t="s">
        <v>38</v>
      </c>
      <c r="G2473" t="s">
        <v>30</v>
      </c>
      <c r="H2473">
        <v>3</v>
      </c>
      <c r="I2473">
        <v>16.121300000000002</v>
      </c>
      <c r="J2473" t="s">
        <v>272</v>
      </c>
      <c r="K2473">
        <v>10126</v>
      </c>
      <c r="L2473">
        <v>10127</v>
      </c>
      <c r="M2473" t="str">
        <f t="shared" si="266"/>
        <v>Dog100OverACSR</v>
      </c>
      <c r="N2473" t="str">
        <f>+VLOOKUP(M2473,LineCode!$E:$F,2,0)</f>
        <v>3p_11kV_100_ACSR_Al_o</v>
      </c>
      <c r="R2473" t="s">
        <v>296</v>
      </c>
      <c r="S2473" t="str">
        <f t="shared" si="267"/>
        <v>Line.line_NEW_10126_10127</v>
      </c>
      <c r="T2473" t="str">
        <f t="shared" si="268"/>
        <v>Bus1=10126</v>
      </c>
      <c r="U2473" t="str">
        <f t="shared" si="269"/>
        <v>Bus2=10127</v>
      </c>
      <c r="V2473" t="str">
        <f t="shared" si="270"/>
        <v>phases=3</v>
      </c>
      <c r="W2473" t="str">
        <f t="shared" si="271"/>
        <v>Linecode=3p_11kV_100_ACSR_Al_o</v>
      </c>
      <c r="X2473" t="str">
        <f t="shared" si="272"/>
        <v>Length=16.1213</v>
      </c>
      <c r="Y2473" t="s">
        <v>307</v>
      </c>
    </row>
    <row r="2474" spans="1:25" x14ac:dyDescent="0.25">
      <c r="A2474" t="s">
        <v>62</v>
      </c>
      <c r="B2474">
        <v>11</v>
      </c>
      <c r="C2474" t="s">
        <v>37</v>
      </c>
      <c r="D2474">
        <v>100</v>
      </c>
      <c r="E2474" t="s">
        <v>27</v>
      </c>
      <c r="F2474" t="s">
        <v>38</v>
      </c>
      <c r="G2474" t="s">
        <v>30</v>
      </c>
      <c r="H2474">
        <v>3</v>
      </c>
      <c r="I2474">
        <v>25.576699999999999</v>
      </c>
      <c r="J2474" t="s">
        <v>272</v>
      </c>
      <c r="K2474">
        <v>10127</v>
      </c>
      <c r="L2474">
        <v>10128</v>
      </c>
      <c r="M2474" t="str">
        <f t="shared" si="266"/>
        <v>Dog100OverACSR</v>
      </c>
      <c r="N2474" t="str">
        <f>+VLOOKUP(M2474,LineCode!$E:$F,2,0)</f>
        <v>3p_11kV_100_ACSR_Al_o</v>
      </c>
      <c r="R2474" t="s">
        <v>296</v>
      </c>
      <c r="S2474" t="str">
        <f t="shared" si="267"/>
        <v>Line.line_NEW_10127_10128</v>
      </c>
      <c r="T2474" t="str">
        <f t="shared" si="268"/>
        <v>Bus1=10127</v>
      </c>
      <c r="U2474" t="str">
        <f t="shared" si="269"/>
        <v>Bus2=10128</v>
      </c>
      <c r="V2474" t="str">
        <f t="shared" si="270"/>
        <v>phases=3</v>
      </c>
      <c r="W2474" t="str">
        <f t="shared" si="271"/>
        <v>Linecode=3p_11kV_100_ACSR_Al_o</v>
      </c>
      <c r="X2474" t="str">
        <f t="shared" si="272"/>
        <v>Length=25.5767</v>
      </c>
      <c r="Y2474" t="s">
        <v>307</v>
      </c>
    </row>
    <row r="2475" spans="1:25" x14ac:dyDescent="0.25">
      <c r="A2475" t="s">
        <v>62</v>
      </c>
      <c r="B2475">
        <v>11</v>
      </c>
      <c r="C2475" t="s">
        <v>37</v>
      </c>
      <c r="D2475">
        <v>100</v>
      </c>
      <c r="E2475" t="s">
        <v>27</v>
      </c>
      <c r="F2475" t="s">
        <v>38</v>
      </c>
      <c r="G2475" t="s">
        <v>30</v>
      </c>
      <c r="H2475">
        <v>3</v>
      </c>
      <c r="I2475">
        <v>28.5899</v>
      </c>
      <c r="J2475" t="s">
        <v>272</v>
      </c>
      <c r="K2475">
        <v>10128</v>
      </c>
      <c r="L2475">
        <v>10129</v>
      </c>
      <c r="M2475" t="str">
        <f t="shared" si="266"/>
        <v>Dog100OverACSR</v>
      </c>
      <c r="N2475" t="str">
        <f>+VLOOKUP(M2475,LineCode!$E:$F,2,0)</f>
        <v>3p_11kV_100_ACSR_Al_o</v>
      </c>
      <c r="R2475" t="s">
        <v>296</v>
      </c>
      <c r="S2475" t="str">
        <f t="shared" si="267"/>
        <v>Line.line_NEW_10128_10129</v>
      </c>
      <c r="T2475" t="str">
        <f t="shared" si="268"/>
        <v>Bus1=10128</v>
      </c>
      <c r="U2475" t="str">
        <f t="shared" si="269"/>
        <v>Bus2=10129</v>
      </c>
      <c r="V2475" t="str">
        <f t="shared" si="270"/>
        <v>phases=3</v>
      </c>
      <c r="W2475" t="str">
        <f t="shared" si="271"/>
        <v>Linecode=3p_11kV_100_ACSR_Al_o</v>
      </c>
      <c r="X2475" t="str">
        <f t="shared" si="272"/>
        <v>Length=28.5899</v>
      </c>
      <c r="Y2475" t="s">
        <v>307</v>
      </c>
    </row>
    <row r="2476" spans="1:25" x14ac:dyDescent="0.25">
      <c r="A2476" t="s">
        <v>62</v>
      </c>
      <c r="B2476">
        <v>11</v>
      </c>
      <c r="C2476" t="s">
        <v>37</v>
      </c>
      <c r="D2476">
        <v>100</v>
      </c>
      <c r="E2476" t="s">
        <v>27</v>
      </c>
      <c r="F2476" t="s">
        <v>38</v>
      </c>
      <c r="G2476" t="s">
        <v>30</v>
      </c>
      <c r="H2476">
        <v>3</v>
      </c>
      <c r="I2476">
        <v>25.0563</v>
      </c>
      <c r="J2476" t="s">
        <v>272</v>
      </c>
      <c r="K2476">
        <v>10129</v>
      </c>
      <c r="L2476">
        <v>10130</v>
      </c>
      <c r="M2476" t="str">
        <f t="shared" si="266"/>
        <v>Dog100OverACSR</v>
      </c>
      <c r="N2476" t="str">
        <f>+VLOOKUP(M2476,LineCode!$E:$F,2,0)</f>
        <v>3p_11kV_100_ACSR_Al_o</v>
      </c>
      <c r="R2476" t="s">
        <v>296</v>
      </c>
      <c r="S2476" t="str">
        <f t="shared" si="267"/>
        <v>Line.line_NEW_10129_10130</v>
      </c>
      <c r="T2476" t="str">
        <f t="shared" si="268"/>
        <v>Bus1=10129</v>
      </c>
      <c r="U2476" t="str">
        <f t="shared" si="269"/>
        <v>Bus2=10130</v>
      </c>
      <c r="V2476" t="str">
        <f t="shared" si="270"/>
        <v>phases=3</v>
      </c>
      <c r="W2476" t="str">
        <f t="shared" si="271"/>
        <v>Linecode=3p_11kV_100_ACSR_Al_o</v>
      </c>
      <c r="X2476" t="str">
        <f t="shared" si="272"/>
        <v>Length=25.0563</v>
      </c>
      <c r="Y2476" t="s">
        <v>307</v>
      </c>
    </row>
    <row r="2477" spans="1:25" x14ac:dyDescent="0.25">
      <c r="A2477" t="s">
        <v>62</v>
      </c>
      <c r="B2477">
        <v>11</v>
      </c>
      <c r="C2477" t="s">
        <v>37</v>
      </c>
      <c r="D2477">
        <v>100</v>
      </c>
      <c r="E2477" t="s">
        <v>27</v>
      </c>
      <c r="F2477" t="s">
        <v>38</v>
      </c>
      <c r="G2477" t="s">
        <v>30</v>
      </c>
      <c r="H2477">
        <v>3</v>
      </c>
      <c r="I2477">
        <v>24.778600000000001</v>
      </c>
      <c r="J2477" t="s">
        <v>272</v>
      </c>
      <c r="K2477">
        <v>10130</v>
      </c>
      <c r="L2477">
        <v>10131</v>
      </c>
      <c r="M2477" t="str">
        <f t="shared" si="266"/>
        <v>Dog100OverACSR</v>
      </c>
      <c r="N2477" t="str">
        <f>+VLOOKUP(M2477,LineCode!$E:$F,2,0)</f>
        <v>3p_11kV_100_ACSR_Al_o</v>
      </c>
      <c r="R2477" t="s">
        <v>296</v>
      </c>
      <c r="S2477" t="str">
        <f t="shared" si="267"/>
        <v>Line.line_NEW_10130_10131</v>
      </c>
      <c r="T2477" t="str">
        <f t="shared" si="268"/>
        <v>Bus1=10130</v>
      </c>
      <c r="U2477" t="str">
        <f t="shared" si="269"/>
        <v>Bus2=10131</v>
      </c>
      <c r="V2477" t="str">
        <f t="shared" si="270"/>
        <v>phases=3</v>
      </c>
      <c r="W2477" t="str">
        <f t="shared" si="271"/>
        <v>Linecode=3p_11kV_100_ACSR_Al_o</v>
      </c>
      <c r="X2477" t="str">
        <f t="shared" si="272"/>
        <v>Length=24.7786</v>
      </c>
      <c r="Y2477" t="s">
        <v>307</v>
      </c>
    </row>
    <row r="2478" spans="1:25" x14ac:dyDescent="0.25">
      <c r="A2478" t="s">
        <v>62</v>
      </c>
      <c r="B2478">
        <v>11</v>
      </c>
      <c r="C2478" t="s">
        <v>37</v>
      </c>
      <c r="D2478">
        <v>100</v>
      </c>
      <c r="E2478" t="s">
        <v>27</v>
      </c>
      <c r="F2478" t="s">
        <v>38</v>
      </c>
      <c r="G2478" t="s">
        <v>30</v>
      </c>
      <c r="H2478">
        <v>3</v>
      </c>
      <c r="I2478">
        <v>22.497499999999999</v>
      </c>
      <c r="J2478" t="s">
        <v>272</v>
      </c>
      <c r="K2478">
        <v>10131</v>
      </c>
      <c r="L2478">
        <v>10132</v>
      </c>
      <c r="M2478" t="str">
        <f t="shared" si="266"/>
        <v>Dog100OverACSR</v>
      </c>
      <c r="N2478" t="str">
        <f>+VLOOKUP(M2478,LineCode!$E:$F,2,0)</f>
        <v>3p_11kV_100_ACSR_Al_o</v>
      </c>
      <c r="R2478" t="s">
        <v>296</v>
      </c>
      <c r="S2478" t="str">
        <f t="shared" si="267"/>
        <v>Line.line_NEW_10131_10132</v>
      </c>
      <c r="T2478" t="str">
        <f t="shared" si="268"/>
        <v>Bus1=10131</v>
      </c>
      <c r="U2478" t="str">
        <f t="shared" si="269"/>
        <v>Bus2=10132</v>
      </c>
      <c r="V2478" t="str">
        <f t="shared" si="270"/>
        <v>phases=3</v>
      </c>
      <c r="W2478" t="str">
        <f t="shared" si="271"/>
        <v>Linecode=3p_11kV_100_ACSR_Al_o</v>
      </c>
      <c r="X2478" t="str">
        <f t="shared" si="272"/>
        <v>Length=22.4975</v>
      </c>
      <c r="Y2478" t="s">
        <v>307</v>
      </c>
    </row>
    <row r="2479" spans="1:25" x14ac:dyDescent="0.25">
      <c r="A2479" t="s">
        <v>62</v>
      </c>
      <c r="B2479">
        <v>11</v>
      </c>
      <c r="C2479" t="s">
        <v>37</v>
      </c>
      <c r="D2479">
        <v>100</v>
      </c>
      <c r="E2479" t="s">
        <v>27</v>
      </c>
      <c r="F2479" t="s">
        <v>38</v>
      </c>
      <c r="G2479" t="s">
        <v>30</v>
      </c>
      <c r="H2479">
        <v>3</v>
      </c>
      <c r="I2479">
        <v>20.7637</v>
      </c>
      <c r="J2479" t="s">
        <v>272</v>
      </c>
      <c r="K2479">
        <v>10132</v>
      </c>
      <c r="L2479">
        <v>10133</v>
      </c>
      <c r="M2479" t="str">
        <f t="shared" si="266"/>
        <v>Dog100OverACSR</v>
      </c>
      <c r="N2479" t="str">
        <f>+VLOOKUP(M2479,LineCode!$E:$F,2,0)</f>
        <v>3p_11kV_100_ACSR_Al_o</v>
      </c>
      <c r="R2479" t="s">
        <v>296</v>
      </c>
      <c r="S2479" t="str">
        <f t="shared" si="267"/>
        <v>Line.line_NEW_10132_10133</v>
      </c>
      <c r="T2479" t="str">
        <f t="shared" si="268"/>
        <v>Bus1=10132</v>
      </c>
      <c r="U2479" t="str">
        <f t="shared" si="269"/>
        <v>Bus2=10133</v>
      </c>
      <c r="V2479" t="str">
        <f t="shared" si="270"/>
        <v>phases=3</v>
      </c>
      <c r="W2479" t="str">
        <f t="shared" si="271"/>
        <v>Linecode=3p_11kV_100_ACSR_Al_o</v>
      </c>
      <c r="X2479" t="str">
        <f t="shared" si="272"/>
        <v>Length=20.7637</v>
      </c>
      <c r="Y2479" t="s">
        <v>307</v>
      </c>
    </row>
    <row r="2480" spans="1:25" x14ac:dyDescent="0.25">
      <c r="A2480" t="s">
        <v>62</v>
      </c>
      <c r="B2480">
        <v>11</v>
      </c>
      <c r="C2480" t="s">
        <v>37</v>
      </c>
      <c r="D2480">
        <v>100</v>
      </c>
      <c r="E2480" t="s">
        <v>27</v>
      </c>
      <c r="F2480" t="s">
        <v>38</v>
      </c>
      <c r="G2480" t="s">
        <v>30</v>
      </c>
      <c r="H2480">
        <v>3</v>
      </c>
      <c r="I2480">
        <v>17.557500000000001</v>
      </c>
      <c r="J2480" t="s">
        <v>272</v>
      </c>
      <c r="K2480">
        <v>10133</v>
      </c>
      <c r="L2480">
        <v>10134</v>
      </c>
      <c r="M2480" t="str">
        <f t="shared" si="266"/>
        <v>Dog100OverACSR</v>
      </c>
      <c r="N2480" t="str">
        <f>+VLOOKUP(M2480,LineCode!$E:$F,2,0)</f>
        <v>3p_11kV_100_ACSR_Al_o</v>
      </c>
      <c r="R2480" t="s">
        <v>296</v>
      </c>
      <c r="S2480" t="str">
        <f t="shared" si="267"/>
        <v>Line.line_NEW_10133_10134</v>
      </c>
      <c r="T2480" t="str">
        <f t="shared" si="268"/>
        <v>Bus1=10133</v>
      </c>
      <c r="U2480" t="str">
        <f t="shared" si="269"/>
        <v>Bus2=10134</v>
      </c>
      <c r="V2480" t="str">
        <f t="shared" si="270"/>
        <v>phases=3</v>
      </c>
      <c r="W2480" t="str">
        <f t="shared" si="271"/>
        <v>Linecode=3p_11kV_100_ACSR_Al_o</v>
      </c>
      <c r="X2480" t="str">
        <f t="shared" si="272"/>
        <v>Length=17.5575</v>
      </c>
      <c r="Y2480" t="s">
        <v>307</v>
      </c>
    </row>
    <row r="2481" spans="1:25" x14ac:dyDescent="0.25">
      <c r="A2481" t="s">
        <v>62</v>
      </c>
      <c r="B2481">
        <v>11</v>
      </c>
      <c r="C2481" t="s">
        <v>37</v>
      </c>
      <c r="D2481">
        <v>100</v>
      </c>
      <c r="E2481" t="s">
        <v>27</v>
      </c>
      <c r="F2481" t="s">
        <v>38</v>
      </c>
      <c r="G2481" t="s">
        <v>30</v>
      </c>
      <c r="H2481">
        <v>3</v>
      </c>
      <c r="I2481">
        <v>26.512499999999999</v>
      </c>
      <c r="J2481" t="s">
        <v>272</v>
      </c>
      <c r="K2481">
        <v>10134</v>
      </c>
      <c r="L2481">
        <v>10135</v>
      </c>
      <c r="M2481" t="str">
        <f t="shared" ref="M2481:M2544" si="273">C2481&amp;D2481&amp;F2481&amp;G2481</f>
        <v>Dog100OverACSR</v>
      </c>
      <c r="N2481" t="str">
        <f>+VLOOKUP(M2481,LineCode!$E:$F,2,0)</f>
        <v>3p_11kV_100_ACSR_Al_o</v>
      </c>
      <c r="R2481" t="s">
        <v>296</v>
      </c>
      <c r="S2481" t="str">
        <f t="shared" ref="S2481:S2544" si="274">"Line.line_"&amp;J2481&amp;"_"&amp;K2481&amp;"_"&amp;L2481</f>
        <v>Line.line_NEW_10134_10135</v>
      </c>
      <c r="T2481" t="str">
        <f t="shared" ref="T2481:T2544" si="275">"Bus1="&amp;K2481</f>
        <v>Bus1=10134</v>
      </c>
      <c r="U2481" t="str">
        <f t="shared" ref="U2481:U2544" si="276">"Bus2="&amp;L2481</f>
        <v>Bus2=10135</v>
      </c>
      <c r="V2481" t="str">
        <f t="shared" ref="V2481:V2544" si="277">"phases="&amp;H2481</f>
        <v>phases=3</v>
      </c>
      <c r="W2481" t="str">
        <f t="shared" ref="W2481:W2544" si="278">"Linecode="&amp;N2481</f>
        <v>Linecode=3p_11kV_100_ACSR_Al_o</v>
      </c>
      <c r="X2481" t="str">
        <f t="shared" ref="X2481:X2544" si="279">"Length="&amp;I2481</f>
        <v>Length=26.5125</v>
      </c>
      <c r="Y2481" t="s">
        <v>307</v>
      </c>
    </row>
    <row r="2482" spans="1:25" x14ac:dyDescent="0.25">
      <c r="A2482" t="s">
        <v>62</v>
      </c>
      <c r="B2482">
        <v>11</v>
      </c>
      <c r="C2482" t="s">
        <v>37</v>
      </c>
      <c r="D2482">
        <v>100</v>
      </c>
      <c r="E2482" t="s">
        <v>27</v>
      </c>
      <c r="F2482" t="s">
        <v>38</v>
      </c>
      <c r="G2482" t="s">
        <v>30</v>
      </c>
      <c r="H2482">
        <v>3</v>
      </c>
      <c r="I2482">
        <v>24.318100000000001</v>
      </c>
      <c r="J2482" t="s">
        <v>272</v>
      </c>
      <c r="K2482">
        <v>10135</v>
      </c>
      <c r="L2482">
        <v>10136</v>
      </c>
      <c r="M2482" t="str">
        <f t="shared" si="273"/>
        <v>Dog100OverACSR</v>
      </c>
      <c r="N2482" t="str">
        <f>+VLOOKUP(M2482,LineCode!$E:$F,2,0)</f>
        <v>3p_11kV_100_ACSR_Al_o</v>
      </c>
      <c r="R2482" t="s">
        <v>296</v>
      </c>
      <c r="S2482" t="str">
        <f t="shared" si="274"/>
        <v>Line.line_NEW_10135_10136</v>
      </c>
      <c r="T2482" t="str">
        <f t="shared" si="275"/>
        <v>Bus1=10135</v>
      </c>
      <c r="U2482" t="str">
        <f t="shared" si="276"/>
        <v>Bus2=10136</v>
      </c>
      <c r="V2482" t="str">
        <f t="shared" si="277"/>
        <v>phases=3</v>
      </c>
      <c r="W2482" t="str">
        <f t="shared" si="278"/>
        <v>Linecode=3p_11kV_100_ACSR_Al_o</v>
      </c>
      <c r="X2482" t="str">
        <f t="shared" si="279"/>
        <v>Length=24.3181</v>
      </c>
      <c r="Y2482" t="s">
        <v>307</v>
      </c>
    </row>
    <row r="2483" spans="1:25" x14ac:dyDescent="0.25">
      <c r="A2483" t="s">
        <v>62</v>
      </c>
      <c r="B2483">
        <v>11</v>
      </c>
      <c r="C2483" t="s">
        <v>37</v>
      </c>
      <c r="D2483">
        <v>100</v>
      </c>
      <c r="E2483" t="s">
        <v>27</v>
      </c>
      <c r="F2483" t="s">
        <v>38</v>
      </c>
      <c r="G2483" t="s">
        <v>30</v>
      </c>
      <c r="H2483">
        <v>3</v>
      </c>
      <c r="I2483">
        <v>25.521999999999998</v>
      </c>
      <c r="J2483" t="s">
        <v>272</v>
      </c>
      <c r="K2483">
        <v>10137</v>
      </c>
      <c r="L2483">
        <v>10138</v>
      </c>
      <c r="M2483" t="str">
        <f t="shared" si="273"/>
        <v>Dog100OverACSR</v>
      </c>
      <c r="N2483" t="str">
        <f>+VLOOKUP(M2483,LineCode!$E:$F,2,0)</f>
        <v>3p_11kV_100_ACSR_Al_o</v>
      </c>
      <c r="R2483" t="s">
        <v>296</v>
      </c>
      <c r="S2483" t="str">
        <f t="shared" si="274"/>
        <v>Line.line_NEW_10137_10138</v>
      </c>
      <c r="T2483" t="str">
        <f t="shared" si="275"/>
        <v>Bus1=10137</v>
      </c>
      <c r="U2483" t="str">
        <f t="shared" si="276"/>
        <v>Bus2=10138</v>
      </c>
      <c r="V2483" t="str">
        <f t="shared" si="277"/>
        <v>phases=3</v>
      </c>
      <c r="W2483" t="str">
        <f t="shared" si="278"/>
        <v>Linecode=3p_11kV_100_ACSR_Al_o</v>
      </c>
      <c r="X2483" t="str">
        <f t="shared" si="279"/>
        <v>Length=25.522</v>
      </c>
      <c r="Y2483" t="s">
        <v>307</v>
      </c>
    </row>
    <row r="2484" spans="1:25" x14ac:dyDescent="0.25">
      <c r="A2484" t="s">
        <v>62</v>
      </c>
      <c r="B2484">
        <v>11</v>
      </c>
      <c r="C2484" t="s">
        <v>37</v>
      </c>
      <c r="D2484">
        <v>100</v>
      </c>
      <c r="E2484" t="s">
        <v>27</v>
      </c>
      <c r="F2484" t="s">
        <v>38</v>
      </c>
      <c r="G2484" t="s">
        <v>30</v>
      </c>
      <c r="H2484">
        <v>3</v>
      </c>
      <c r="I2484">
        <v>25.148</v>
      </c>
      <c r="J2484" t="s">
        <v>272</v>
      </c>
      <c r="K2484">
        <v>10138</v>
      </c>
      <c r="L2484">
        <v>10139</v>
      </c>
      <c r="M2484" t="str">
        <f t="shared" si="273"/>
        <v>Dog100OverACSR</v>
      </c>
      <c r="N2484" t="str">
        <f>+VLOOKUP(M2484,LineCode!$E:$F,2,0)</f>
        <v>3p_11kV_100_ACSR_Al_o</v>
      </c>
      <c r="R2484" t="s">
        <v>296</v>
      </c>
      <c r="S2484" t="str">
        <f t="shared" si="274"/>
        <v>Line.line_NEW_10138_10139</v>
      </c>
      <c r="T2484" t="str">
        <f t="shared" si="275"/>
        <v>Bus1=10138</v>
      </c>
      <c r="U2484" t="str">
        <f t="shared" si="276"/>
        <v>Bus2=10139</v>
      </c>
      <c r="V2484" t="str">
        <f t="shared" si="277"/>
        <v>phases=3</v>
      </c>
      <c r="W2484" t="str">
        <f t="shared" si="278"/>
        <v>Linecode=3p_11kV_100_ACSR_Al_o</v>
      </c>
      <c r="X2484" t="str">
        <f t="shared" si="279"/>
        <v>Length=25.148</v>
      </c>
      <c r="Y2484" t="s">
        <v>307</v>
      </c>
    </row>
    <row r="2485" spans="1:25" x14ac:dyDescent="0.25">
      <c r="A2485" t="s">
        <v>62</v>
      </c>
      <c r="B2485">
        <v>11</v>
      </c>
      <c r="C2485" t="s">
        <v>37</v>
      </c>
      <c r="D2485">
        <v>100</v>
      </c>
      <c r="E2485" t="s">
        <v>27</v>
      </c>
      <c r="F2485" t="s">
        <v>38</v>
      </c>
      <c r="G2485" t="s">
        <v>30</v>
      </c>
      <c r="H2485">
        <v>3</v>
      </c>
      <c r="I2485">
        <v>19.640499999999999</v>
      </c>
      <c r="J2485" t="s">
        <v>272</v>
      </c>
      <c r="K2485">
        <v>10139</v>
      </c>
      <c r="L2485">
        <v>10140</v>
      </c>
      <c r="M2485" t="str">
        <f t="shared" si="273"/>
        <v>Dog100OverACSR</v>
      </c>
      <c r="N2485" t="str">
        <f>+VLOOKUP(M2485,LineCode!$E:$F,2,0)</f>
        <v>3p_11kV_100_ACSR_Al_o</v>
      </c>
      <c r="R2485" t="s">
        <v>296</v>
      </c>
      <c r="S2485" t="str">
        <f t="shared" si="274"/>
        <v>Line.line_NEW_10139_10140</v>
      </c>
      <c r="T2485" t="str">
        <f t="shared" si="275"/>
        <v>Bus1=10139</v>
      </c>
      <c r="U2485" t="str">
        <f t="shared" si="276"/>
        <v>Bus2=10140</v>
      </c>
      <c r="V2485" t="str">
        <f t="shared" si="277"/>
        <v>phases=3</v>
      </c>
      <c r="W2485" t="str">
        <f t="shared" si="278"/>
        <v>Linecode=3p_11kV_100_ACSR_Al_o</v>
      </c>
      <c r="X2485" t="str">
        <f t="shared" si="279"/>
        <v>Length=19.6405</v>
      </c>
      <c r="Y2485" t="s">
        <v>307</v>
      </c>
    </row>
    <row r="2486" spans="1:25" x14ac:dyDescent="0.25">
      <c r="A2486" t="s">
        <v>62</v>
      </c>
      <c r="B2486">
        <v>11</v>
      </c>
      <c r="C2486" t="s">
        <v>37</v>
      </c>
      <c r="D2486">
        <v>100</v>
      </c>
      <c r="E2486" t="s">
        <v>27</v>
      </c>
      <c r="F2486" t="s">
        <v>38</v>
      </c>
      <c r="G2486" t="s">
        <v>30</v>
      </c>
      <c r="H2486">
        <v>3</v>
      </c>
      <c r="I2486">
        <v>75.128200000000007</v>
      </c>
      <c r="J2486" t="s">
        <v>272</v>
      </c>
      <c r="K2486">
        <v>10140</v>
      </c>
      <c r="L2486">
        <v>10143</v>
      </c>
      <c r="M2486" t="str">
        <f t="shared" si="273"/>
        <v>Dog100OverACSR</v>
      </c>
      <c r="N2486" t="str">
        <f>+VLOOKUP(M2486,LineCode!$E:$F,2,0)</f>
        <v>3p_11kV_100_ACSR_Al_o</v>
      </c>
      <c r="R2486" t="s">
        <v>296</v>
      </c>
      <c r="S2486" t="str">
        <f t="shared" si="274"/>
        <v>Line.line_NEW_10140_10143</v>
      </c>
      <c r="T2486" t="str">
        <f t="shared" si="275"/>
        <v>Bus1=10140</v>
      </c>
      <c r="U2486" t="str">
        <f t="shared" si="276"/>
        <v>Bus2=10143</v>
      </c>
      <c r="V2486" t="str">
        <f t="shared" si="277"/>
        <v>phases=3</v>
      </c>
      <c r="W2486" t="str">
        <f t="shared" si="278"/>
        <v>Linecode=3p_11kV_100_ACSR_Al_o</v>
      </c>
      <c r="X2486" t="str">
        <f t="shared" si="279"/>
        <v>Length=75.1282</v>
      </c>
      <c r="Y2486" t="s">
        <v>307</v>
      </c>
    </row>
    <row r="2487" spans="1:25" x14ac:dyDescent="0.25">
      <c r="A2487" t="s">
        <v>62</v>
      </c>
      <c r="B2487">
        <v>11</v>
      </c>
      <c r="C2487" t="s">
        <v>37</v>
      </c>
      <c r="D2487">
        <v>100</v>
      </c>
      <c r="E2487" t="s">
        <v>27</v>
      </c>
      <c r="F2487" t="s">
        <v>38</v>
      </c>
      <c r="G2487" t="s">
        <v>30</v>
      </c>
      <c r="H2487">
        <v>3</v>
      </c>
      <c r="I2487">
        <v>27.730799999999999</v>
      </c>
      <c r="J2487" t="s">
        <v>272</v>
      </c>
      <c r="K2487">
        <v>10143</v>
      </c>
      <c r="L2487">
        <v>10141</v>
      </c>
      <c r="M2487" t="str">
        <f t="shared" si="273"/>
        <v>Dog100OverACSR</v>
      </c>
      <c r="N2487" t="str">
        <f>+VLOOKUP(M2487,LineCode!$E:$F,2,0)</f>
        <v>3p_11kV_100_ACSR_Al_o</v>
      </c>
      <c r="R2487" t="s">
        <v>296</v>
      </c>
      <c r="S2487" t="str">
        <f t="shared" si="274"/>
        <v>Line.line_NEW_10143_10141</v>
      </c>
      <c r="T2487" t="str">
        <f t="shared" si="275"/>
        <v>Bus1=10143</v>
      </c>
      <c r="U2487" t="str">
        <f t="shared" si="276"/>
        <v>Bus2=10141</v>
      </c>
      <c r="V2487" t="str">
        <f t="shared" si="277"/>
        <v>phases=3</v>
      </c>
      <c r="W2487" t="str">
        <f t="shared" si="278"/>
        <v>Linecode=3p_11kV_100_ACSR_Al_o</v>
      </c>
      <c r="X2487" t="str">
        <f t="shared" si="279"/>
        <v>Length=27.7308</v>
      </c>
      <c r="Y2487" t="s">
        <v>307</v>
      </c>
    </row>
    <row r="2488" spans="1:25" x14ac:dyDescent="0.25">
      <c r="A2488" t="s">
        <v>62</v>
      </c>
      <c r="B2488">
        <v>11</v>
      </c>
      <c r="C2488" t="s">
        <v>37</v>
      </c>
      <c r="D2488">
        <v>100</v>
      </c>
      <c r="E2488" t="s">
        <v>27</v>
      </c>
      <c r="F2488" t="s">
        <v>38</v>
      </c>
      <c r="G2488" t="s">
        <v>30</v>
      </c>
      <c r="H2488">
        <v>3</v>
      </c>
      <c r="I2488">
        <v>40.5092</v>
      </c>
      <c r="J2488" t="s">
        <v>272</v>
      </c>
      <c r="K2488">
        <v>10141</v>
      </c>
      <c r="L2488">
        <v>10142</v>
      </c>
      <c r="M2488" t="str">
        <f t="shared" si="273"/>
        <v>Dog100OverACSR</v>
      </c>
      <c r="N2488" t="str">
        <f>+VLOOKUP(M2488,LineCode!$E:$F,2,0)</f>
        <v>3p_11kV_100_ACSR_Al_o</v>
      </c>
      <c r="R2488" t="s">
        <v>296</v>
      </c>
      <c r="S2488" t="str">
        <f t="shared" si="274"/>
        <v>Line.line_NEW_10141_10142</v>
      </c>
      <c r="T2488" t="str">
        <f t="shared" si="275"/>
        <v>Bus1=10141</v>
      </c>
      <c r="U2488" t="str">
        <f t="shared" si="276"/>
        <v>Bus2=10142</v>
      </c>
      <c r="V2488" t="str">
        <f t="shared" si="277"/>
        <v>phases=3</v>
      </c>
      <c r="W2488" t="str">
        <f t="shared" si="278"/>
        <v>Linecode=3p_11kV_100_ACSR_Al_o</v>
      </c>
      <c r="X2488" t="str">
        <f t="shared" si="279"/>
        <v>Length=40.5092</v>
      </c>
      <c r="Y2488" t="s">
        <v>307</v>
      </c>
    </row>
    <row r="2489" spans="1:25" x14ac:dyDescent="0.25">
      <c r="A2489" t="s">
        <v>62</v>
      </c>
      <c r="B2489">
        <v>11</v>
      </c>
      <c r="C2489" t="s">
        <v>37</v>
      </c>
      <c r="D2489">
        <v>100</v>
      </c>
      <c r="E2489" t="s">
        <v>27</v>
      </c>
      <c r="F2489" t="s">
        <v>38</v>
      </c>
      <c r="G2489" t="s">
        <v>30</v>
      </c>
      <c r="H2489">
        <v>3</v>
      </c>
      <c r="I2489">
        <v>36.093299999999999</v>
      </c>
      <c r="J2489" t="s">
        <v>272</v>
      </c>
      <c r="K2489">
        <v>10143</v>
      </c>
      <c r="L2489">
        <v>10144</v>
      </c>
      <c r="M2489" t="str">
        <f t="shared" si="273"/>
        <v>Dog100OverACSR</v>
      </c>
      <c r="N2489" t="str">
        <f>+VLOOKUP(M2489,LineCode!$E:$F,2,0)</f>
        <v>3p_11kV_100_ACSR_Al_o</v>
      </c>
      <c r="R2489" t="s">
        <v>296</v>
      </c>
      <c r="S2489" t="str">
        <f t="shared" si="274"/>
        <v>Line.line_NEW_10143_10144</v>
      </c>
      <c r="T2489" t="str">
        <f t="shared" si="275"/>
        <v>Bus1=10143</v>
      </c>
      <c r="U2489" t="str">
        <f t="shared" si="276"/>
        <v>Bus2=10144</v>
      </c>
      <c r="V2489" t="str">
        <f t="shared" si="277"/>
        <v>phases=3</v>
      </c>
      <c r="W2489" t="str">
        <f t="shared" si="278"/>
        <v>Linecode=3p_11kV_100_ACSR_Al_o</v>
      </c>
      <c r="X2489" t="str">
        <f t="shared" si="279"/>
        <v>Length=36.0933</v>
      </c>
      <c r="Y2489" t="s">
        <v>307</v>
      </c>
    </row>
    <row r="2490" spans="1:25" x14ac:dyDescent="0.25">
      <c r="A2490" t="s">
        <v>62</v>
      </c>
      <c r="B2490">
        <v>11</v>
      </c>
      <c r="C2490" t="s">
        <v>37</v>
      </c>
      <c r="D2490">
        <v>100</v>
      </c>
      <c r="E2490" t="s">
        <v>27</v>
      </c>
      <c r="F2490" t="s">
        <v>38</v>
      </c>
      <c r="G2490" t="s">
        <v>30</v>
      </c>
      <c r="H2490">
        <v>3</v>
      </c>
      <c r="I2490">
        <v>33.977200000000003</v>
      </c>
      <c r="J2490" t="s">
        <v>272</v>
      </c>
      <c r="K2490">
        <v>10144</v>
      </c>
      <c r="L2490">
        <v>10145</v>
      </c>
      <c r="M2490" t="str">
        <f t="shared" si="273"/>
        <v>Dog100OverACSR</v>
      </c>
      <c r="N2490" t="str">
        <f>+VLOOKUP(M2490,LineCode!$E:$F,2,0)</f>
        <v>3p_11kV_100_ACSR_Al_o</v>
      </c>
      <c r="R2490" t="s">
        <v>296</v>
      </c>
      <c r="S2490" t="str">
        <f t="shared" si="274"/>
        <v>Line.line_NEW_10144_10145</v>
      </c>
      <c r="T2490" t="str">
        <f t="shared" si="275"/>
        <v>Bus1=10144</v>
      </c>
      <c r="U2490" t="str">
        <f t="shared" si="276"/>
        <v>Bus2=10145</v>
      </c>
      <c r="V2490" t="str">
        <f t="shared" si="277"/>
        <v>phases=3</v>
      </c>
      <c r="W2490" t="str">
        <f t="shared" si="278"/>
        <v>Linecode=3p_11kV_100_ACSR_Al_o</v>
      </c>
      <c r="X2490" t="str">
        <f t="shared" si="279"/>
        <v>Length=33.9772</v>
      </c>
      <c r="Y2490" t="s">
        <v>307</v>
      </c>
    </row>
    <row r="2491" spans="1:25" x14ac:dyDescent="0.25">
      <c r="A2491" t="s">
        <v>62</v>
      </c>
      <c r="B2491">
        <v>11</v>
      </c>
      <c r="C2491" t="s">
        <v>37</v>
      </c>
      <c r="D2491">
        <v>100</v>
      </c>
      <c r="E2491" t="s">
        <v>27</v>
      </c>
      <c r="F2491" t="s">
        <v>38</v>
      </c>
      <c r="G2491" t="s">
        <v>30</v>
      </c>
      <c r="H2491">
        <v>3</v>
      </c>
      <c r="I2491">
        <v>10.116099999999999</v>
      </c>
      <c r="J2491" t="s">
        <v>272</v>
      </c>
      <c r="K2491">
        <v>10145</v>
      </c>
      <c r="L2491">
        <v>10311</v>
      </c>
      <c r="M2491" t="str">
        <f t="shared" si="273"/>
        <v>Dog100OverACSR</v>
      </c>
      <c r="N2491" t="str">
        <f>+VLOOKUP(M2491,LineCode!$E:$F,2,0)</f>
        <v>3p_11kV_100_ACSR_Al_o</v>
      </c>
      <c r="R2491" t="s">
        <v>296</v>
      </c>
      <c r="S2491" t="str">
        <f t="shared" si="274"/>
        <v>Line.line_NEW_10145_10311</v>
      </c>
      <c r="T2491" t="str">
        <f t="shared" si="275"/>
        <v>Bus1=10145</v>
      </c>
      <c r="U2491" t="str">
        <f t="shared" si="276"/>
        <v>Bus2=10311</v>
      </c>
      <c r="V2491" t="str">
        <f t="shared" si="277"/>
        <v>phases=3</v>
      </c>
      <c r="W2491" t="str">
        <f t="shared" si="278"/>
        <v>Linecode=3p_11kV_100_ACSR_Al_o</v>
      </c>
      <c r="X2491" t="str">
        <f t="shared" si="279"/>
        <v>Length=10.1161</v>
      </c>
      <c r="Y2491" t="s">
        <v>307</v>
      </c>
    </row>
    <row r="2492" spans="1:25" x14ac:dyDescent="0.25">
      <c r="A2492" t="s">
        <v>62</v>
      </c>
      <c r="B2492">
        <v>11</v>
      </c>
      <c r="C2492" t="s">
        <v>37</v>
      </c>
      <c r="D2492">
        <v>100</v>
      </c>
      <c r="E2492" t="s">
        <v>27</v>
      </c>
      <c r="F2492" t="s">
        <v>38</v>
      </c>
      <c r="G2492" t="s">
        <v>30</v>
      </c>
      <c r="H2492">
        <v>3</v>
      </c>
      <c r="I2492">
        <v>5.8347100000000003</v>
      </c>
      <c r="J2492" t="s">
        <v>272</v>
      </c>
      <c r="K2492">
        <v>10311</v>
      </c>
      <c r="L2492">
        <v>10310</v>
      </c>
      <c r="M2492" t="str">
        <f t="shared" si="273"/>
        <v>Dog100OverACSR</v>
      </c>
      <c r="N2492" t="str">
        <f>+VLOOKUP(M2492,LineCode!$E:$F,2,0)</f>
        <v>3p_11kV_100_ACSR_Al_o</v>
      </c>
      <c r="R2492" t="s">
        <v>296</v>
      </c>
      <c r="S2492" t="str">
        <f t="shared" si="274"/>
        <v>Line.line_NEW_10311_10310</v>
      </c>
      <c r="T2492" t="str">
        <f t="shared" si="275"/>
        <v>Bus1=10311</v>
      </c>
      <c r="U2492" t="str">
        <f t="shared" si="276"/>
        <v>Bus2=10310</v>
      </c>
      <c r="V2492" t="str">
        <f t="shared" si="277"/>
        <v>phases=3</v>
      </c>
      <c r="W2492" t="str">
        <f t="shared" si="278"/>
        <v>Linecode=3p_11kV_100_ACSR_Al_o</v>
      </c>
      <c r="X2492" t="str">
        <f t="shared" si="279"/>
        <v>Length=5.83471</v>
      </c>
      <c r="Y2492" t="s">
        <v>307</v>
      </c>
    </row>
    <row r="2493" spans="1:25" x14ac:dyDescent="0.25">
      <c r="A2493" t="s">
        <v>62</v>
      </c>
      <c r="B2493">
        <v>11</v>
      </c>
      <c r="C2493" t="s">
        <v>37</v>
      </c>
      <c r="D2493">
        <v>100</v>
      </c>
      <c r="E2493" t="s">
        <v>27</v>
      </c>
      <c r="F2493" t="s">
        <v>38</v>
      </c>
      <c r="G2493" t="s">
        <v>30</v>
      </c>
      <c r="H2493">
        <v>3</v>
      </c>
      <c r="I2493">
        <v>2.7895500000000002</v>
      </c>
      <c r="J2493" t="s">
        <v>272</v>
      </c>
      <c r="K2493">
        <v>10146</v>
      </c>
      <c r="L2493">
        <v>10147</v>
      </c>
      <c r="M2493" t="str">
        <f t="shared" si="273"/>
        <v>Dog100OverACSR</v>
      </c>
      <c r="N2493" t="str">
        <f>+VLOOKUP(M2493,LineCode!$E:$F,2,0)</f>
        <v>3p_11kV_100_ACSR_Al_o</v>
      </c>
      <c r="R2493" t="s">
        <v>296</v>
      </c>
      <c r="S2493" t="str">
        <f t="shared" si="274"/>
        <v>Line.line_NEW_10146_10147</v>
      </c>
      <c r="T2493" t="str">
        <f t="shared" si="275"/>
        <v>Bus1=10146</v>
      </c>
      <c r="U2493" t="str">
        <f t="shared" si="276"/>
        <v>Bus2=10147</v>
      </c>
      <c r="V2493" t="str">
        <f t="shared" si="277"/>
        <v>phases=3</v>
      </c>
      <c r="W2493" t="str">
        <f t="shared" si="278"/>
        <v>Linecode=3p_11kV_100_ACSR_Al_o</v>
      </c>
      <c r="X2493" t="str">
        <f t="shared" si="279"/>
        <v>Length=2.78955</v>
      </c>
      <c r="Y2493" t="s">
        <v>307</v>
      </c>
    </row>
    <row r="2494" spans="1:25" x14ac:dyDescent="0.25">
      <c r="A2494" t="s">
        <v>62</v>
      </c>
      <c r="B2494">
        <v>11</v>
      </c>
      <c r="C2494" t="s">
        <v>37</v>
      </c>
      <c r="D2494">
        <v>100</v>
      </c>
      <c r="E2494" t="s">
        <v>27</v>
      </c>
      <c r="F2494" t="s">
        <v>38</v>
      </c>
      <c r="G2494" t="s">
        <v>30</v>
      </c>
      <c r="H2494">
        <v>3</v>
      </c>
      <c r="I2494">
        <v>27.997499999999999</v>
      </c>
      <c r="J2494" t="s">
        <v>272</v>
      </c>
      <c r="K2494">
        <v>10147</v>
      </c>
      <c r="L2494">
        <v>10148</v>
      </c>
      <c r="M2494" t="str">
        <f t="shared" si="273"/>
        <v>Dog100OverACSR</v>
      </c>
      <c r="N2494" t="str">
        <f>+VLOOKUP(M2494,LineCode!$E:$F,2,0)</f>
        <v>3p_11kV_100_ACSR_Al_o</v>
      </c>
      <c r="R2494" t="s">
        <v>296</v>
      </c>
      <c r="S2494" t="str">
        <f t="shared" si="274"/>
        <v>Line.line_NEW_10147_10148</v>
      </c>
      <c r="T2494" t="str">
        <f t="shared" si="275"/>
        <v>Bus1=10147</v>
      </c>
      <c r="U2494" t="str">
        <f t="shared" si="276"/>
        <v>Bus2=10148</v>
      </c>
      <c r="V2494" t="str">
        <f t="shared" si="277"/>
        <v>phases=3</v>
      </c>
      <c r="W2494" t="str">
        <f t="shared" si="278"/>
        <v>Linecode=3p_11kV_100_ACSR_Al_o</v>
      </c>
      <c r="X2494" t="str">
        <f t="shared" si="279"/>
        <v>Length=27.9975</v>
      </c>
      <c r="Y2494" t="s">
        <v>307</v>
      </c>
    </row>
    <row r="2495" spans="1:25" x14ac:dyDescent="0.25">
      <c r="A2495" t="s">
        <v>62</v>
      </c>
      <c r="B2495">
        <v>11</v>
      </c>
      <c r="C2495" t="s">
        <v>37</v>
      </c>
      <c r="D2495">
        <v>100</v>
      </c>
      <c r="E2495" t="s">
        <v>27</v>
      </c>
      <c r="F2495" t="s">
        <v>38</v>
      </c>
      <c r="G2495" t="s">
        <v>30</v>
      </c>
      <c r="H2495">
        <v>3</v>
      </c>
      <c r="I2495">
        <v>21.659099999999999</v>
      </c>
      <c r="J2495" t="s">
        <v>272</v>
      </c>
      <c r="K2495">
        <v>10148</v>
      </c>
      <c r="L2495">
        <v>10149</v>
      </c>
      <c r="M2495" t="str">
        <f t="shared" si="273"/>
        <v>Dog100OverACSR</v>
      </c>
      <c r="N2495" t="str">
        <f>+VLOOKUP(M2495,LineCode!$E:$F,2,0)</f>
        <v>3p_11kV_100_ACSR_Al_o</v>
      </c>
      <c r="R2495" t="s">
        <v>296</v>
      </c>
      <c r="S2495" t="str">
        <f t="shared" si="274"/>
        <v>Line.line_NEW_10148_10149</v>
      </c>
      <c r="T2495" t="str">
        <f t="shared" si="275"/>
        <v>Bus1=10148</v>
      </c>
      <c r="U2495" t="str">
        <f t="shared" si="276"/>
        <v>Bus2=10149</v>
      </c>
      <c r="V2495" t="str">
        <f t="shared" si="277"/>
        <v>phases=3</v>
      </c>
      <c r="W2495" t="str">
        <f t="shared" si="278"/>
        <v>Linecode=3p_11kV_100_ACSR_Al_o</v>
      </c>
      <c r="X2495" t="str">
        <f t="shared" si="279"/>
        <v>Length=21.6591</v>
      </c>
      <c r="Y2495" t="s">
        <v>307</v>
      </c>
    </row>
    <row r="2496" spans="1:25" x14ac:dyDescent="0.25">
      <c r="A2496" t="s">
        <v>62</v>
      </c>
      <c r="B2496">
        <v>11</v>
      </c>
      <c r="C2496" t="s">
        <v>37</v>
      </c>
      <c r="D2496">
        <v>100</v>
      </c>
      <c r="E2496" t="s">
        <v>27</v>
      </c>
      <c r="F2496" t="s">
        <v>38</v>
      </c>
      <c r="G2496" t="s">
        <v>30</v>
      </c>
      <c r="H2496">
        <v>3</v>
      </c>
      <c r="I2496">
        <v>32.253500000000003</v>
      </c>
      <c r="J2496" t="s">
        <v>272</v>
      </c>
      <c r="K2496">
        <v>10149</v>
      </c>
      <c r="L2496">
        <v>10150</v>
      </c>
      <c r="M2496" t="str">
        <f t="shared" si="273"/>
        <v>Dog100OverACSR</v>
      </c>
      <c r="N2496" t="str">
        <f>+VLOOKUP(M2496,LineCode!$E:$F,2,0)</f>
        <v>3p_11kV_100_ACSR_Al_o</v>
      </c>
      <c r="R2496" t="s">
        <v>296</v>
      </c>
      <c r="S2496" t="str">
        <f t="shared" si="274"/>
        <v>Line.line_NEW_10149_10150</v>
      </c>
      <c r="T2496" t="str">
        <f t="shared" si="275"/>
        <v>Bus1=10149</v>
      </c>
      <c r="U2496" t="str">
        <f t="shared" si="276"/>
        <v>Bus2=10150</v>
      </c>
      <c r="V2496" t="str">
        <f t="shared" si="277"/>
        <v>phases=3</v>
      </c>
      <c r="W2496" t="str">
        <f t="shared" si="278"/>
        <v>Linecode=3p_11kV_100_ACSR_Al_o</v>
      </c>
      <c r="X2496" t="str">
        <f t="shared" si="279"/>
        <v>Length=32.2535</v>
      </c>
      <c r="Y2496" t="s">
        <v>307</v>
      </c>
    </row>
    <row r="2497" spans="1:25" x14ac:dyDescent="0.25">
      <c r="A2497" t="s">
        <v>62</v>
      </c>
      <c r="B2497">
        <v>11</v>
      </c>
      <c r="C2497" t="s">
        <v>37</v>
      </c>
      <c r="D2497">
        <v>100</v>
      </c>
      <c r="E2497" t="s">
        <v>27</v>
      </c>
      <c r="F2497" t="s">
        <v>38</v>
      </c>
      <c r="G2497" t="s">
        <v>30</v>
      </c>
      <c r="H2497">
        <v>3</v>
      </c>
      <c r="I2497">
        <v>30.3047</v>
      </c>
      <c r="J2497" t="s">
        <v>272</v>
      </c>
      <c r="K2497">
        <v>10150</v>
      </c>
      <c r="L2497">
        <v>10151</v>
      </c>
      <c r="M2497" t="str">
        <f t="shared" si="273"/>
        <v>Dog100OverACSR</v>
      </c>
      <c r="N2497" t="str">
        <f>+VLOOKUP(M2497,LineCode!$E:$F,2,0)</f>
        <v>3p_11kV_100_ACSR_Al_o</v>
      </c>
      <c r="R2497" t="s">
        <v>296</v>
      </c>
      <c r="S2497" t="str">
        <f t="shared" si="274"/>
        <v>Line.line_NEW_10150_10151</v>
      </c>
      <c r="T2497" t="str">
        <f t="shared" si="275"/>
        <v>Bus1=10150</v>
      </c>
      <c r="U2497" t="str">
        <f t="shared" si="276"/>
        <v>Bus2=10151</v>
      </c>
      <c r="V2497" t="str">
        <f t="shared" si="277"/>
        <v>phases=3</v>
      </c>
      <c r="W2497" t="str">
        <f t="shared" si="278"/>
        <v>Linecode=3p_11kV_100_ACSR_Al_o</v>
      </c>
      <c r="X2497" t="str">
        <f t="shared" si="279"/>
        <v>Length=30.3047</v>
      </c>
      <c r="Y2497" t="s">
        <v>307</v>
      </c>
    </row>
    <row r="2498" spans="1:25" x14ac:dyDescent="0.25">
      <c r="A2498" t="s">
        <v>62</v>
      </c>
      <c r="B2498">
        <v>11</v>
      </c>
      <c r="C2498" t="s">
        <v>37</v>
      </c>
      <c r="D2498">
        <v>100</v>
      </c>
      <c r="E2498" t="s">
        <v>27</v>
      </c>
      <c r="F2498" t="s">
        <v>38</v>
      </c>
      <c r="G2498" t="s">
        <v>30</v>
      </c>
      <c r="H2498">
        <v>3</v>
      </c>
      <c r="I2498">
        <v>27.261700000000001</v>
      </c>
      <c r="J2498" t="s">
        <v>272</v>
      </c>
      <c r="K2498">
        <v>10151</v>
      </c>
      <c r="L2498">
        <v>10230</v>
      </c>
      <c r="M2498" t="str">
        <f t="shared" si="273"/>
        <v>Dog100OverACSR</v>
      </c>
      <c r="N2498" t="str">
        <f>+VLOOKUP(M2498,LineCode!$E:$F,2,0)</f>
        <v>3p_11kV_100_ACSR_Al_o</v>
      </c>
      <c r="R2498" t="s">
        <v>296</v>
      </c>
      <c r="S2498" t="str">
        <f t="shared" si="274"/>
        <v>Line.line_NEW_10151_10230</v>
      </c>
      <c r="T2498" t="str">
        <f t="shared" si="275"/>
        <v>Bus1=10151</v>
      </c>
      <c r="U2498" t="str">
        <f t="shared" si="276"/>
        <v>Bus2=10230</v>
      </c>
      <c r="V2498" t="str">
        <f t="shared" si="277"/>
        <v>phases=3</v>
      </c>
      <c r="W2498" t="str">
        <f t="shared" si="278"/>
        <v>Linecode=3p_11kV_100_ACSR_Al_o</v>
      </c>
      <c r="X2498" t="str">
        <f t="shared" si="279"/>
        <v>Length=27.2617</v>
      </c>
      <c r="Y2498" t="s">
        <v>307</v>
      </c>
    </row>
    <row r="2499" spans="1:25" x14ac:dyDescent="0.25">
      <c r="A2499" t="s">
        <v>62</v>
      </c>
      <c r="B2499">
        <v>11</v>
      </c>
      <c r="C2499" t="s">
        <v>37</v>
      </c>
      <c r="D2499">
        <v>100</v>
      </c>
      <c r="E2499" t="s">
        <v>27</v>
      </c>
      <c r="F2499" t="s">
        <v>38</v>
      </c>
      <c r="G2499" t="s">
        <v>30</v>
      </c>
      <c r="H2499">
        <v>3</v>
      </c>
      <c r="I2499">
        <v>27.014099999999999</v>
      </c>
      <c r="J2499" t="s">
        <v>272</v>
      </c>
      <c r="K2499">
        <v>10230</v>
      </c>
      <c r="L2499">
        <v>10152</v>
      </c>
      <c r="M2499" t="str">
        <f t="shared" si="273"/>
        <v>Dog100OverACSR</v>
      </c>
      <c r="N2499" t="str">
        <f>+VLOOKUP(M2499,LineCode!$E:$F,2,0)</f>
        <v>3p_11kV_100_ACSR_Al_o</v>
      </c>
      <c r="R2499" t="s">
        <v>296</v>
      </c>
      <c r="S2499" t="str">
        <f t="shared" si="274"/>
        <v>Line.line_NEW_10230_10152</v>
      </c>
      <c r="T2499" t="str">
        <f t="shared" si="275"/>
        <v>Bus1=10230</v>
      </c>
      <c r="U2499" t="str">
        <f t="shared" si="276"/>
        <v>Bus2=10152</v>
      </c>
      <c r="V2499" t="str">
        <f t="shared" si="277"/>
        <v>phases=3</v>
      </c>
      <c r="W2499" t="str">
        <f t="shared" si="278"/>
        <v>Linecode=3p_11kV_100_ACSR_Al_o</v>
      </c>
      <c r="X2499" t="str">
        <f t="shared" si="279"/>
        <v>Length=27.0141</v>
      </c>
      <c r="Y2499" t="s">
        <v>307</v>
      </c>
    </row>
    <row r="2500" spans="1:25" x14ac:dyDescent="0.25">
      <c r="A2500" t="s">
        <v>62</v>
      </c>
      <c r="B2500">
        <v>11</v>
      </c>
      <c r="C2500" t="s">
        <v>37</v>
      </c>
      <c r="D2500">
        <v>100</v>
      </c>
      <c r="E2500" t="s">
        <v>27</v>
      </c>
      <c r="F2500" t="s">
        <v>38</v>
      </c>
      <c r="G2500" t="s">
        <v>30</v>
      </c>
      <c r="H2500">
        <v>3</v>
      </c>
      <c r="I2500">
        <v>22.520800000000001</v>
      </c>
      <c r="J2500" t="s">
        <v>272</v>
      </c>
      <c r="K2500">
        <v>10152</v>
      </c>
      <c r="L2500">
        <v>10153</v>
      </c>
      <c r="M2500" t="str">
        <f t="shared" si="273"/>
        <v>Dog100OverACSR</v>
      </c>
      <c r="N2500" t="str">
        <f>+VLOOKUP(M2500,LineCode!$E:$F,2,0)</f>
        <v>3p_11kV_100_ACSR_Al_o</v>
      </c>
      <c r="R2500" t="s">
        <v>296</v>
      </c>
      <c r="S2500" t="str">
        <f t="shared" si="274"/>
        <v>Line.line_NEW_10152_10153</v>
      </c>
      <c r="T2500" t="str">
        <f t="shared" si="275"/>
        <v>Bus1=10152</v>
      </c>
      <c r="U2500" t="str">
        <f t="shared" si="276"/>
        <v>Bus2=10153</v>
      </c>
      <c r="V2500" t="str">
        <f t="shared" si="277"/>
        <v>phases=3</v>
      </c>
      <c r="W2500" t="str">
        <f t="shared" si="278"/>
        <v>Linecode=3p_11kV_100_ACSR_Al_o</v>
      </c>
      <c r="X2500" t="str">
        <f t="shared" si="279"/>
        <v>Length=22.5208</v>
      </c>
      <c r="Y2500" t="s">
        <v>307</v>
      </c>
    </row>
    <row r="2501" spans="1:25" x14ac:dyDescent="0.25">
      <c r="A2501" t="s">
        <v>62</v>
      </c>
      <c r="B2501">
        <v>11</v>
      </c>
      <c r="C2501" t="s">
        <v>37</v>
      </c>
      <c r="D2501">
        <v>100</v>
      </c>
      <c r="E2501" t="s">
        <v>27</v>
      </c>
      <c r="F2501" t="s">
        <v>38</v>
      </c>
      <c r="G2501" t="s">
        <v>30</v>
      </c>
      <c r="H2501">
        <v>3</v>
      </c>
      <c r="I2501">
        <v>19.973400000000002</v>
      </c>
      <c r="J2501" t="s">
        <v>272</v>
      </c>
      <c r="K2501">
        <v>10153</v>
      </c>
      <c r="L2501">
        <v>10154</v>
      </c>
      <c r="M2501" t="str">
        <f t="shared" si="273"/>
        <v>Dog100OverACSR</v>
      </c>
      <c r="N2501" t="str">
        <f>+VLOOKUP(M2501,LineCode!$E:$F,2,0)</f>
        <v>3p_11kV_100_ACSR_Al_o</v>
      </c>
      <c r="R2501" t="s">
        <v>296</v>
      </c>
      <c r="S2501" t="str">
        <f t="shared" si="274"/>
        <v>Line.line_NEW_10153_10154</v>
      </c>
      <c r="T2501" t="str">
        <f t="shared" si="275"/>
        <v>Bus1=10153</v>
      </c>
      <c r="U2501" t="str">
        <f t="shared" si="276"/>
        <v>Bus2=10154</v>
      </c>
      <c r="V2501" t="str">
        <f t="shared" si="277"/>
        <v>phases=3</v>
      </c>
      <c r="W2501" t="str">
        <f t="shared" si="278"/>
        <v>Linecode=3p_11kV_100_ACSR_Al_o</v>
      </c>
      <c r="X2501" t="str">
        <f t="shared" si="279"/>
        <v>Length=19.9734</v>
      </c>
      <c r="Y2501" t="s">
        <v>307</v>
      </c>
    </row>
    <row r="2502" spans="1:25" x14ac:dyDescent="0.25">
      <c r="A2502" t="s">
        <v>62</v>
      </c>
      <c r="B2502">
        <v>11</v>
      </c>
      <c r="C2502" t="s">
        <v>37</v>
      </c>
      <c r="D2502">
        <v>100</v>
      </c>
      <c r="E2502" t="s">
        <v>27</v>
      </c>
      <c r="F2502" t="s">
        <v>38</v>
      </c>
      <c r="G2502" t="s">
        <v>30</v>
      </c>
      <c r="H2502">
        <v>3</v>
      </c>
      <c r="I2502">
        <v>26.4739</v>
      </c>
      <c r="J2502" t="s">
        <v>272</v>
      </c>
      <c r="K2502">
        <v>10154</v>
      </c>
      <c r="L2502">
        <v>10155</v>
      </c>
      <c r="M2502" t="str">
        <f t="shared" si="273"/>
        <v>Dog100OverACSR</v>
      </c>
      <c r="N2502" t="str">
        <f>+VLOOKUP(M2502,LineCode!$E:$F,2,0)</f>
        <v>3p_11kV_100_ACSR_Al_o</v>
      </c>
      <c r="R2502" t="s">
        <v>296</v>
      </c>
      <c r="S2502" t="str">
        <f t="shared" si="274"/>
        <v>Line.line_NEW_10154_10155</v>
      </c>
      <c r="T2502" t="str">
        <f t="shared" si="275"/>
        <v>Bus1=10154</v>
      </c>
      <c r="U2502" t="str">
        <f t="shared" si="276"/>
        <v>Bus2=10155</v>
      </c>
      <c r="V2502" t="str">
        <f t="shared" si="277"/>
        <v>phases=3</v>
      </c>
      <c r="W2502" t="str">
        <f t="shared" si="278"/>
        <v>Linecode=3p_11kV_100_ACSR_Al_o</v>
      </c>
      <c r="X2502" t="str">
        <f t="shared" si="279"/>
        <v>Length=26.4739</v>
      </c>
      <c r="Y2502" t="s">
        <v>307</v>
      </c>
    </row>
    <row r="2503" spans="1:25" x14ac:dyDescent="0.25">
      <c r="A2503" t="s">
        <v>62</v>
      </c>
      <c r="B2503">
        <v>11</v>
      </c>
      <c r="C2503" t="s">
        <v>37</v>
      </c>
      <c r="D2503">
        <v>100</v>
      </c>
      <c r="E2503" t="s">
        <v>27</v>
      </c>
      <c r="F2503" t="s">
        <v>38</v>
      </c>
      <c r="G2503" t="s">
        <v>30</v>
      </c>
      <c r="H2503">
        <v>3</v>
      </c>
      <c r="I2503">
        <v>22.952400000000001</v>
      </c>
      <c r="J2503" t="s">
        <v>272</v>
      </c>
      <c r="K2503">
        <v>10155</v>
      </c>
      <c r="L2503">
        <v>10224</v>
      </c>
      <c r="M2503" t="str">
        <f t="shared" si="273"/>
        <v>Dog100OverACSR</v>
      </c>
      <c r="N2503" t="str">
        <f>+VLOOKUP(M2503,LineCode!$E:$F,2,0)</f>
        <v>3p_11kV_100_ACSR_Al_o</v>
      </c>
      <c r="R2503" t="s">
        <v>296</v>
      </c>
      <c r="S2503" t="str">
        <f t="shared" si="274"/>
        <v>Line.line_NEW_10155_10224</v>
      </c>
      <c r="T2503" t="str">
        <f t="shared" si="275"/>
        <v>Bus1=10155</v>
      </c>
      <c r="U2503" t="str">
        <f t="shared" si="276"/>
        <v>Bus2=10224</v>
      </c>
      <c r="V2503" t="str">
        <f t="shared" si="277"/>
        <v>phases=3</v>
      </c>
      <c r="W2503" t="str">
        <f t="shared" si="278"/>
        <v>Linecode=3p_11kV_100_ACSR_Al_o</v>
      </c>
      <c r="X2503" t="str">
        <f t="shared" si="279"/>
        <v>Length=22.9524</v>
      </c>
      <c r="Y2503" t="s">
        <v>307</v>
      </c>
    </row>
    <row r="2504" spans="1:25" x14ac:dyDescent="0.25">
      <c r="A2504" t="s">
        <v>62</v>
      </c>
      <c r="B2504">
        <v>11</v>
      </c>
      <c r="C2504" t="s">
        <v>37</v>
      </c>
      <c r="D2504">
        <v>100</v>
      </c>
      <c r="E2504" t="s">
        <v>27</v>
      </c>
      <c r="F2504" t="s">
        <v>38</v>
      </c>
      <c r="G2504" t="s">
        <v>30</v>
      </c>
      <c r="H2504">
        <v>3</v>
      </c>
      <c r="I2504">
        <v>22.8127</v>
      </c>
      <c r="J2504" t="s">
        <v>272</v>
      </c>
      <c r="K2504">
        <v>10224</v>
      </c>
      <c r="L2504">
        <v>10156</v>
      </c>
      <c r="M2504" t="str">
        <f t="shared" si="273"/>
        <v>Dog100OverACSR</v>
      </c>
      <c r="N2504" t="str">
        <f>+VLOOKUP(M2504,LineCode!$E:$F,2,0)</f>
        <v>3p_11kV_100_ACSR_Al_o</v>
      </c>
      <c r="R2504" t="s">
        <v>296</v>
      </c>
      <c r="S2504" t="str">
        <f t="shared" si="274"/>
        <v>Line.line_NEW_10224_10156</v>
      </c>
      <c r="T2504" t="str">
        <f t="shared" si="275"/>
        <v>Bus1=10224</v>
      </c>
      <c r="U2504" t="str">
        <f t="shared" si="276"/>
        <v>Bus2=10156</v>
      </c>
      <c r="V2504" t="str">
        <f t="shared" si="277"/>
        <v>phases=3</v>
      </c>
      <c r="W2504" t="str">
        <f t="shared" si="278"/>
        <v>Linecode=3p_11kV_100_ACSR_Al_o</v>
      </c>
      <c r="X2504" t="str">
        <f t="shared" si="279"/>
        <v>Length=22.8127</v>
      </c>
      <c r="Y2504" t="s">
        <v>307</v>
      </c>
    </row>
    <row r="2505" spans="1:25" x14ac:dyDescent="0.25">
      <c r="A2505" t="s">
        <v>62</v>
      </c>
      <c r="B2505">
        <v>11</v>
      </c>
      <c r="C2505" t="s">
        <v>37</v>
      </c>
      <c r="D2505">
        <v>100</v>
      </c>
      <c r="E2505" t="s">
        <v>27</v>
      </c>
      <c r="F2505" t="s">
        <v>38</v>
      </c>
      <c r="G2505" t="s">
        <v>30</v>
      </c>
      <c r="H2505">
        <v>3</v>
      </c>
      <c r="I2505">
        <v>20.777999999999999</v>
      </c>
      <c r="J2505" t="s">
        <v>272</v>
      </c>
      <c r="K2505">
        <v>10156</v>
      </c>
      <c r="L2505">
        <v>10157</v>
      </c>
      <c r="M2505" t="str">
        <f t="shared" si="273"/>
        <v>Dog100OverACSR</v>
      </c>
      <c r="N2505" t="str">
        <f>+VLOOKUP(M2505,LineCode!$E:$F,2,0)</f>
        <v>3p_11kV_100_ACSR_Al_o</v>
      </c>
      <c r="R2505" t="s">
        <v>296</v>
      </c>
      <c r="S2505" t="str">
        <f t="shared" si="274"/>
        <v>Line.line_NEW_10156_10157</v>
      </c>
      <c r="T2505" t="str">
        <f t="shared" si="275"/>
        <v>Bus1=10156</v>
      </c>
      <c r="U2505" t="str">
        <f t="shared" si="276"/>
        <v>Bus2=10157</v>
      </c>
      <c r="V2505" t="str">
        <f t="shared" si="277"/>
        <v>phases=3</v>
      </c>
      <c r="W2505" t="str">
        <f t="shared" si="278"/>
        <v>Linecode=3p_11kV_100_ACSR_Al_o</v>
      </c>
      <c r="X2505" t="str">
        <f t="shared" si="279"/>
        <v>Length=20.778</v>
      </c>
      <c r="Y2505" t="s">
        <v>307</v>
      </c>
    </row>
    <row r="2506" spans="1:25" x14ac:dyDescent="0.25">
      <c r="A2506" t="s">
        <v>62</v>
      </c>
      <c r="B2506">
        <v>11</v>
      </c>
      <c r="C2506" t="s">
        <v>37</v>
      </c>
      <c r="D2506">
        <v>100</v>
      </c>
      <c r="E2506" t="s">
        <v>27</v>
      </c>
      <c r="F2506" t="s">
        <v>38</v>
      </c>
      <c r="G2506" t="s">
        <v>30</v>
      </c>
      <c r="H2506">
        <v>3</v>
      </c>
      <c r="I2506">
        <v>23.0306</v>
      </c>
      <c r="J2506" t="s">
        <v>272</v>
      </c>
      <c r="K2506">
        <v>10157</v>
      </c>
      <c r="L2506">
        <v>10158</v>
      </c>
      <c r="M2506" t="str">
        <f t="shared" si="273"/>
        <v>Dog100OverACSR</v>
      </c>
      <c r="N2506" t="str">
        <f>+VLOOKUP(M2506,LineCode!$E:$F,2,0)</f>
        <v>3p_11kV_100_ACSR_Al_o</v>
      </c>
      <c r="R2506" t="s">
        <v>296</v>
      </c>
      <c r="S2506" t="str">
        <f t="shared" si="274"/>
        <v>Line.line_NEW_10157_10158</v>
      </c>
      <c r="T2506" t="str">
        <f t="shared" si="275"/>
        <v>Bus1=10157</v>
      </c>
      <c r="U2506" t="str">
        <f t="shared" si="276"/>
        <v>Bus2=10158</v>
      </c>
      <c r="V2506" t="str">
        <f t="shared" si="277"/>
        <v>phases=3</v>
      </c>
      <c r="W2506" t="str">
        <f t="shared" si="278"/>
        <v>Linecode=3p_11kV_100_ACSR_Al_o</v>
      </c>
      <c r="X2506" t="str">
        <f t="shared" si="279"/>
        <v>Length=23.0306</v>
      </c>
      <c r="Y2506" t="s">
        <v>307</v>
      </c>
    </row>
    <row r="2507" spans="1:25" x14ac:dyDescent="0.25">
      <c r="A2507" t="s">
        <v>62</v>
      </c>
      <c r="B2507">
        <v>11</v>
      </c>
      <c r="C2507" t="s">
        <v>37</v>
      </c>
      <c r="D2507">
        <v>100</v>
      </c>
      <c r="E2507" t="s">
        <v>27</v>
      </c>
      <c r="F2507" t="s">
        <v>38</v>
      </c>
      <c r="G2507" t="s">
        <v>30</v>
      </c>
      <c r="H2507">
        <v>3</v>
      </c>
      <c r="I2507">
        <v>25.702100000000002</v>
      </c>
      <c r="J2507" t="s">
        <v>272</v>
      </c>
      <c r="K2507">
        <v>10158</v>
      </c>
      <c r="L2507">
        <v>10159</v>
      </c>
      <c r="M2507" t="str">
        <f t="shared" si="273"/>
        <v>Dog100OverACSR</v>
      </c>
      <c r="N2507" t="str">
        <f>+VLOOKUP(M2507,LineCode!$E:$F,2,0)</f>
        <v>3p_11kV_100_ACSR_Al_o</v>
      </c>
      <c r="R2507" t="s">
        <v>296</v>
      </c>
      <c r="S2507" t="str">
        <f t="shared" si="274"/>
        <v>Line.line_NEW_10158_10159</v>
      </c>
      <c r="T2507" t="str">
        <f t="shared" si="275"/>
        <v>Bus1=10158</v>
      </c>
      <c r="U2507" t="str">
        <f t="shared" si="276"/>
        <v>Bus2=10159</v>
      </c>
      <c r="V2507" t="str">
        <f t="shared" si="277"/>
        <v>phases=3</v>
      </c>
      <c r="W2507" t="str">
        <f t="shared" si="278"/>
        <v>Linecode=3p_11kV_100_ACSR_Al_o</v>
      </c>
      <c r="X2507" t="str">
        <f t="shared" si="279"/>
        <v>Length=25.7021</v>
      </c>
      <c r="Y2507" t="s">
        <v>307</v>
      </c>
    </row>
    <row r="2508" spans="1:25" x14ac:dyDescent="0.25">
      <c r="A2508" t="s">
        <v>62</v>
      </c>
      <c r="B2508">
        <v>11</v>
      </c>
      <c r="C2508" t="s">
        <v>37</v>
      </c>
      <c r="D2508">
        <v>100</v>
      </c>
      <c r="E2508" t="s">
        <v>27</v>
      </c>
      <c r="F2508" t="s">
        <v>38</v>
      </c>
      <c r="G2508" t="s">
        <v>30</v>
      </c>
      <c r="H2508">
        <v>3</v>
      </c>
      <c r="I2508">
        <v>21.034500000000001</v>
      </c>
      <c r="J2508" t="s">
        <v>272</v>
      </c>
      <c r="K2508">
        <v>10159</v>
      </c>
      <c r="L2508">
        <v>10160</v>
      </c>
      <c r="M2508" t="str">
        <f t="shared" si="273"/>
        <v>Dog100OverACSR</v>
      </c>
      <c r="N2508" t="str">
        <f>+VLOOKUP(M2508,LineCode!$E:$F,2,0)</f>
        <v>3p_11kV_100_ACSR_Al_o</v>
      </c>
      <c r="R2508" t="s">
        <v>296</v>
      </c>
      <c r="S2508" t="str">
        <f t="shared" si="274"/>
        <v>Line.line_NEW_10159_10160</v>
      </c>
      <c r="T2508" t="str">
        <f t="shared" si="275"/>
        <v>Bus1=10159</v>
      </c>
      <c r="U2508" t="str">
        <f t="shared" si="276"/>
        <v>Bus2=10160</v>
      </c>
      <c r="V2508" t="str">
        <f t="shared" si="277"/>
        <v>phases=3</v>
      </c>
      <c r="W2508" t="str">
        <f t="shared" si="278"/>
        <v>Linecode=3p_11kV_100_ACSR_Al_o</v>
      </c>
      <c r="X2508" t="str">
        <f t="shared" si="279"/>
        <v>Length=21.0345</v>
      </c>
      <c r="Y2508" t="s">
        <v>307</v>
      </c>
    </row>
    <row r="2509" spans="1:25" x14ac:dyDescent="0.25">
      <c r="A2509" t="s">
        <v>62</v>
      </c>
      <c r="B2509">
        <v>11</v>
      </c>
      <c r="C2509" t="s">
        <v>37</v>
      </c>
      <c r="D2509">
        <v>100</v>
      </c>
      <c r="E2509" t="s">
        <v>27</v>
      </c>
      <c r="F2509" t="s">
        <v>38</v>
      </c>
      <c r="G2509" t="s">
        <v>30</v>
      </c>
      <c r="H2509">
        <v>3</v>
      </c>
      <c r="I2509">
        <v>28.0733</v>
      </c>
      <c r="J2509" t="s">
        <v>272</v>
      </c>
      <c r="K2509">
        <v>10160</v>
      </c>
      <c r="L2509">
        <v>10161</v>
      </c>
      <c r="M2509" t="str">
        <f t="shared" si="273"/>
        <v>Dog100OverACSR</v>
      </c>
      <c r="N2509" t="str">
        <f>+VLOOKUP(M2509,LineCode!$E:$F,2,0)</f>
        <v>3p_11kV_100_ACSR_Al_o</v>
      </c>
      <c r="R2509" t="s">
        <v>296</v>
      </c>
      <c r="S2509" t="str">
        <f t="shared" si="274"/>
        <v>Line.line_NEW_10160_10161</v>
      </c>
      <c r="T2509" t="str">
        <f t="shared" si="275"/>
        <v>Bus1=10160</v>
      </c>
      <c r="U2509" t="str">
        <f t="shared" si="276"/>
        <v>Bus2=10161</v>
      </c>
      <c r="V2509" t="str">
        <f t="shared" si="277"/>
        <v>phases=3</v>
      </c>
      <c r="W2509" t="str">
        <f t="shared" si="278"/>
        <v>Linecode=3p_11kV_100_ACSR_Al_o</v>
      </c>
      <c r="X2509" t="str">
        <f t="shared" si="279"/>
        <v>Length=28.0733</v>
      </c>
      <c r="Y2509" t="s">
        <v>307</v>
      </c>
    </row>
    <row r="2510" spans="1:25" x14ac:dyDescent="0.25">
      <c r="A2510" t="s">
        <v>62</v>
      </c>
      <c r="B2510">
        <v>11</v>
      </c>
      <c r="C2510" t="s">
        <v>37</v>
      </c>
      <c r="D2510">
        <v>100</v>
      </c>
      <c r="E2510" t="s">
        <v>27</v>
      </c>
      <c r="F2510" t="s">
        <v>38</v>
      </c>
      <c r="G2510" t="s">
        <v>30</v>
      </c>
      <c r="H2510">
        <v>3</v>
      </c>
      <c r="I2510">
        <v>27.4604</v>
      </c>
      <c r="J2510" t="s">
        <v>272</v>
      </c>
      <c r="K2510">
        <v>10161</v>
      </c>
      <c r="L2510">
        <v>10167</v>
      </c>
      <c r="M2510" t="str">
        <f t="shared" si="273"/>
        <v>Dog100OverACSR</v>
      </c>
      <c r="N2510" t="str">
        <f>+VLOOKUP(M2510,LineCode!$E:$F,2,0)</f>
        <v>3p_11kV_100_ACSR_Al_o</v>
      </c>
      <c r="R2510" t="s">
        <v>296</v>
      </c>
      <c r="S2510" t="str">
        <f t="shared" si="274"/>
        <v>Line.line_NEW_10161_10167</v>
      </c>
      <c r="T2510" t="str">
        <f t="shared" si="275"/>
        <v>Bus1=10161</v>
      </c>
      <c r="U2510" t="str">
        <f t="shared" si="276"/>
        <v>Bus2=10167</v>
      </c>
      <c r="V2510" t="str">
        <f t="shared" si="277"/>
        <v>phases=3</v>
      </c>
      <c r="W2510" t="str">
        <f t="shared" si="278"/>
        <v>Linecode=3p_11kV_100_ACSR_Al_o</v>
      </c>
      <c r="X2510" t="str">
        <f t="shared" si="279"/>
        <v>Length=27.4604</v>
      </c>
      <c r="Y2510" t="s">
        <v>307</v>
      </c>
    </row>
    <row r="2511" spans="1:25" x14ac:dyDescent="0.25">
      <c r="A2511" t="s">
        <v>62</v>
      </c>
      <c r="B2511">
        <v>11</v>
      </c>
      <c r="C2511" t="s">
        <v>37</v>
      </c>
      <c r="D2511">
        <v>100</v>
      </c>
      <c r="E2511" t="s">
        <v>27</v>
      </c>
      <c r="F2511" t="s">
        <v>38</v>
      </c>
      <c r="G2511" t="s">
        <v>30</v>
      </c>
      <c r="H2511">
        <v>3</v>
      </c>
      <c r="I2511">
        <v>25.188500000000001</v>
      </c>
      <c r="J2511" t="s">
        <v>272</v>
      </c>
      <c r="K2511">
        <v>10167</v>
      </c>
      <c r="L2511">
        <v>10162</v>
      </c>
      <c r="M2511" t="str">
        <f t="shared" si="273"/>
        <v>Dog100OverACSR</v>
      </c>
      <c r="N2511" t="str">
        <f>+VLOOKUP(M2511,LineCode!$E:$F,2,0)</f>
        <v>3p_11kV_100_ACSR_Al_o</v>
      </c>
      <c r="R2511" t="s">
        <v>296</v>
      </c>
      <c r="S2511" t="str">
        <f t="shared" si="274"/>
        <v>Line.line_NEW_10167_10162</v>
      </c>
      <c r="T2511" t="str">
        <f t="shared" si="275"/>
        <v>Bus1=10167</v>
      </c>
      <c r="U2511" t="str">
        <f t="shared" si="276"/>
        <v>Bus2=10162</v>
      </c>
      <c r="V2511" t="str">
        <f t="shared" si="277"/>
        <v>phases=3</v>
      </c>
      <c r="W2511" t="str">
        <f t="shared" si="278"/>
        <v>Linecode=3p_11kV_100_ACSR_Al_o</v>
      </c>
      <c r="X2511" t="str">
        <f t="shared" si="279"/>
        <v>Length=25.1885</v>
      </c>
      <c r="Y2511" t="s">
        <v>307</v>
      </c>
    </row>
    <row r="2512" spans="1:25" x14ac:dyDescent="0.25">
      <c r="A2512" t="s">
        <v>62</v>
      </c>
      <c r="B2512">
        <v>11</v>
      </c>
      <c r="C2512" t="s">
        <v>37</v>
      </c>
      <c r="D2512">
        <v>100</v>
      </c>
      <c r="E2512" t="s">
        <v>27</v>
      </c>
      <c r="F2512" t="s">
        <v>38</v>
      </c>
      <c r="G2512" t="s">
        <v>30</v>
      </c>
      <c r="H2512">
        <v>3</v>
      </c>
      <c r="I2512">
        <v>27.4605</v>
      </c>
      <c r="J2512" t="s">
        <v>272</v>
      </c>
      <c r="K2512">
        <v>10162</v>
      </c>
      <c r="L2512">
        <v>10163</v>
      </c>
      <c r="M2512" t="str">
        <f t="shared" si="273"/>
        <v>Dog100OverACSR</v>
      </c>
      <c r="N2512" t="str">
        <f>+VLOOKUP(M2512,LineCode!$E:$F,2,0)</f>
        <v>3p_11kV_100_ACSR_Al_o</v>
      </c>
      <c r="R2512" t="s">
        <v>296</v>
      </c>
      <c r="S2512" t="str">
        <f t="shared" si="274"/>
        <v>Line.line_NEW_10162_10163</v>
      </c>
      <c r="T2512" t="str">
        <f t="shared" si="275"/>
        <v>Bus1=10162</v>
      </c>
      <c r="U2512" t="str">
        <f t="shared" si="276"/>
        <v>Bus2=10163</v>
      </c>
      <c r="V2512" t="str">
        <f t="shared" si="277"/>
        <v>phases=3</v>
      </c>
      <c r="W2512" t="str">
        <f t="shared" si="278"/>
        <v>Linecode=3p_11kV_100_ACSR_Al_o</v>
      </c>
      <c r="X2512" t="str">
        <f t="shared" si="279"/>
        <v>Length=27.4605</v>
      </c>
      <c r="Y2512" t="s">
        <v>307</v>
      </c>
    </row>
    <row r="2513" spans="1:25" x14ac:dyDescent="0.25">
      <c r="A2513" t="s">
        <v>62</v>
      </c>
      <c r="B2513">
        <v>11</v>
      </c>
      <c r="C2513" t="s">
        <v>37</v>
      </c>
      <c r="D2513">
        <v>100</v>
      </c>
      <c r="E2513" t="s">
        <v>27</v>
      </c>
      <c r="F2513" t="s">
        <v>38</v>
      </c>
      <c r="G2513" t="s">
        <v>30</v>
      </c>
      <c r="H2513">
        <v>3</v>
      </c>
      <c r="I2513">
        <v>23.825900000000001</v>
      </c>
      <c r="J2513" t="s">
        <v>272</v>
      </c>
      <c r="K2513">
        <v>10163</v>
      </c>
      <c r="L2513">
        <v>10164</v>
      </c>
      <c r="M2513" t="str">
        <f t="shared" si="273"/>
        <v>Dog100OverACSR</v>
      </c>
      <c r="N2513" t="str">
        <f>+VLOOKUP(M2513,LineCode!$E:$F,2,0)</f>
        <v>3p_11kV_100_ACSR_Al_o</v>
      </c>
      <c r="R2513" t="s">
        <v>296</v>
      </c>
      <c r="S2513" t="str">
        <f t="shared" si="274"/>
        <v>Line.line_NEW_10163_10164</v>
      </c>
      <c r="T2513" t="str">
        <f t="shared" si="275"/>
        <v>Bus1=10163</v>
      </c>
      <c r="U2513" t="str">
        <f t="shared" si="276"/>
        <v>Bus2=10164</v>
      </c>
      <c r="V2513" t="str">
        <f t="shared" si="277"/>
        <v>phases=3</v>
      </c>
      <c r="W2513" t="str">
        <f t="shared" si="278"/>
        <v>Linecode=3p_11kV_100_ACSR_Al_o</v>
      </c>
      <c r="X2513" t="str">
        <f t="shared" si="279"/>
        <v>Length=23.8259</v>
      </c>
      <c r="Y2513" t="s">
        <v>307</v>
      </c>
    </row>
    <row r="2514" spans="1:25" x14ac:dyDescent="0.25">
      <c r="A2514" t="s">
        <v>62</v>
      </c>
      <c r="B2514">
        <v>11</v>
      </c>
      <c r="C2514" t="s">
        <v>37</v>
      </c>
      <c r="D2514">
        <v>100</v>
      </c>
      <c r="E2514" t="s">
        <v>27</v>
      </c>
      <c r="F2514" t="s">
        <v>38</v>
      </c>
      <c r="G2514" t="s">
        <v>30</v>
      </c>
      <c r="H2514">
        <v>3</v>
      </c>
      <c r="I2514">
        <v>22.952200000000001</v>
      </c>
      <c r="J2514" t="s">
        <v>272</v>
      </c>
      <c r="K2514">
        <v>10164</v>
      </c>
      <c r="L2514">
        <v>10165</v>
      </c>
      <c r="M2514" t="str">
        <f t="shared" si="273"/>
        <v>Dog100OverACSR</v>
      </c>
      <c r="N2514" t="str">
        <f>+VLOOKUP(M2514,LineCode!$E:$F,2,0)</f>
        <v>3p_11kV_100_ACSR_Al_o</v>
      </c>
      <c r="R2514" t="s">
        <v>296</v>
      </c>
      <c r="S2514" t="str">
        <f t="shared" si="274"/>
        <v>Line.line_NEW_10164_10165</v>
      </c>
      <c r="T2514" t="str">
        <f t="shared" si="275"/>
        <v>Bus1=10164</v>
      </c>
      <c r="U2514" t="str">
        <f t="shared" si="276"/>
        <v>Bus2=10165</v>
      </c>
      <c r="V2514" t="str">
        <f t="shared" si="277"/>
        <v>phases=3</v>
      </c>
      <c r="W2514" t="str">
        <f t="shared" si="278"/>
        <v>Linecode=3p_11kV_100_ACSR_Al_o</v>
      </c>
      <c r="X2514" t="str">
        <f t="shared" si="279"/>
        <v>Length=22.9522</v>
      </c>
      <c r="Y2514" t="s">
        <v>307</v>
      </c>
    </row>
    <row r="2515" spans="1:25" x14ac:dyDescent="0.25">
      <c r="A2515" t="s">
        <v>62</v>
      </c>
      <c r="B2515">
        <v>11</v>
      </c>
      <c r="C2515" t="s">
        <v>37</v>
      </c>
      <c r="D2515">
        <v>100</v>
      </c>
      <c r="E2515" t="s">
        <v>27</v>
      </c>
      <c r="F2515" t="s">
        <v>38</v>
      </c>
      <c r="G2515" t="s">
        <v>30</v>
      </c>
      <c r="H2515">
        <v>3</v>
      </c>
      <c r="I2515">
        <v>24.0364</v>
      </c>
      <c r="J2515" t="s">
        <v>272</v>
      </c>
      <c r="K2515">
        <v>10165</v>
      </c>
      <c r="L2515">
        <v>10166</v>
      </c>
      <c r="M2515" t="str">
        <f t="shared" si="273"/>
        <v>Dog100OverACSR</v>
      </c>
      <c r="N2515" t="str">
        <f>+VLOOKUP(M2515,LineCode!$E:$F,2,0)</f>
        <v>3p_11kV_100_ACSR_Al_o</v>
      </c>
      <c r="R2515" t="s">
        <v>296</v>
      </c>
      <c r="S2515" t="str">
        <f t="shared" si="274"/>
        <v>Line.line_NEW_10165_10166</v>
      </c>
      <c r="T2515" t="str">
        <f t="shared" si="275"/>
        <v>Bus1=10165</v>
      </c>
      <c r="U2515" t="str">
        <f t="shared" si="276"/>
        <v>Bus2=10166</v>
      </c>
      <c r="V2515" t="str">
        <f t="shared" si="277"/>
        <v>phases=3</v>
      </c>
      <c r="W2515" t="str">
        <f t="shared" si="278"/>
        <v>Linecode=3p_11kV_100_ACSR_Al_o</v>
      </c>
      <c r="X2515" t="str">
        <f t="shared" si="279"/>
        <v>Length=24.0364</v>
      </c>
      <c r="Y2515" t="s">
        <v>307</v>
      </c>
    </row>
    <row r="2516" spans="1:25" x14ac:dyDescent="0.25">
      <c r="A2516" t="s">
        <v>62</v>
      </c>
      <c r="B2516">
        <v>11</v>
      </c>
      <c r="C2516" t="s">
        <v>42</v>
      </c>
      <c r="D2516">
        <v>120</v>
      </c>
      <c r="E2516" t="s">
        <v>27</v>
      </c>
      <c r="F2516" t="s">
        <v>28</v>
      </c>
      <c r="G2516" t="s">
        <v>49</v>
      </c>
      <c r="H2516">
        <v>3</v>
      </c>
      <c r="I2516">
        <v>15.649100000000001</v>
      </c>
      <c r="J2516" t="s">
        <v>272</v>
      </c>
      <c r="K2516">
        <v>10167</v>
      </c>
      <c r="L2516">
        <v>10168</v>
      </c>
      <c r="M2516" t="str">
        <f t="shared" si="273"/>
        <v>XLPE120UnderCovered</v>
      </c>
      <c r="N2516" t="str">
        <f>+VLOOKUP(M2516,LineCode!$E:$F,2,0)</f>
        <v>3p_11kV_120_XLPE_Al_u</v>
      </c>
      <c r="R2516" t="s">
        <v>296</v>
      </c>
      <c r="S2516" t="str">
        <f t="shared" si="274"/>
        <v>Line.line_NEW_10167_10168</v>
      </c>
      <c r="T2516" t="str">
        <f t="shared" si="275"/>
        <v>Bus1=10167</v>
      </c>
      <c r="U2516" t="str">
        <f t="shared" si="276"/>
        <v>Bus2=10168</v>
      </c>
      <c r="V2516" t="str">
        <f t="shared" si="277"/>
        <v>phases=3</v>
      </c>
      <c r="W2516" t="str">
        <f t="shared" si="278"/>
        <v>Linecode=3p_11kV_120_XLPE_Al_u</v>
      </c>
      <c r="X2516" t="str">
        <f t="shared" si="279"/>
        <v>Length=15.6491</v>
      </c>
      <c r="Y2516" t="s">
        <v>307</v>
      </c>
    </row>
    <row r="2517" spans="1:25" x14ac:dyDescent="0.25">
      <c r="A2517" t="s">
        <v>62</v>
      </c>
      <c r="B2517">
        <v>11</v>
      </c>
      <c r="C2517" t="s">
        <v>42</v>
      </c>
      <c r="D2517">
        <v>120</v>
      </c>
      <c r="E2517" t="s">
        <v>27</v>
      </c>
      <c r="F2517" t="s">
        <v>28</v>
      </c>
      <c r="G2517" t="s">
        <v>49</v>
      </c>
      <c r="H2517">
        <v>3</v>
      </c>
      <c r="I2517">
        <v>21.248799999999999</v>
      </c>
      <c r="J2517" t="s">
        <v>272</v>
      </c>
      <c r="K2517">
        <v>10168</v>
      </c>
      <c r="L2517">
        <v>10169</v>
      </c>
      <c r="M2517" t="str">
        <f t="shared" si="273"/>
        <v>XLPE120UnderCovered</v>
      </c>
      <c r="N2517" t="str">
        <f>+VLOOKUP(M2517,LineCode!$E:$F,2,0)</f>
        <v>3p_11kV_120_XLPE_Al_u</v>
      </c>
      <c r="R2517" t="s">
        <v>296</v>
      </c>
      <c r="S2517" t="str">
        <f t="shared" si="274"/>
        <v>Line.line_NEW_10168_10169</v>
      </c>
      <c r="T2517" t="str">
        <f t="shared" si="275"/>
        <v>Bus1=10168</v>
      </c>
      <c r="U2517" t="str">
        <f t="shared" si="276"/>
        <v>Bus2=10169</v>
      </c>
      <c r="V2517" t="str">
        <f t="shared" si="277"/>
        <v>phases=3</v>
      </c>
      <c r="W2517" t="str">
        <f t="shared" si="278"/>
        <v>Linecode=3p_11kV_120_XLPE_Al_u</v>
      </c>
      <c r="X2517" t="str">
        <f t="shared" si="279"/>
        <v>Length=21.2488</v>
      </c>
      <c r="Y2517" t="s">
        <v>307</v>
      </c>
    </row>
    <row r="2518" spans="1:25" x14ac:dyDescent="0.25">
      <c r="A2518" t="s">
        <v>62</v>
      </c>
      <c r="B2518">
        <v>11</v>
      </c>
      <c r="C2518" t="s">
        <v>42</v>
      </c>
      <c r="D2518">
        <v>120</v>
      </c>
      <c r="E2518" t="s">
        <v>27</v>
      </c>
      <c r="F2518" t="s">
        <v>28</v>
      </c>
      <c r="G2518" t="s">
        <v>49</v>
      </c>
      <c r="H2518">
        <v>3</v>
      </c>
      <c r="I2518">
        <v>16.9695</v>
      </c>
      <c r="J2518" t="s">
        <v>272</v>
      </c>
      <c r="K2518">
        <v>10169</v>
      </c>
      <c r="L2518">
        <v>10170</v>
      </c>
      <c r="M2518" t="str">
        <f t="shared" si="273"/>
        <v>XLPE120UnderCovered</v>
      </c>
      <c r="N2518" t="str">
        <f>+VLOOKUP(M2518,LineCode!$E:$F,2,0)</f>
        <v>3p_11kV_120_XLPE_Al_u</v>
      </c>
      <c r="R2518" t="s">
        <v>296</v>
      </c>
      <c r="S2518" t="str">
        <f t="shared" si="274"/>
        <v>Line.line_NEW_10169_10170</v>
      </c>
      <c r="T2518" t="str">
        <f t="shared" si="275"/>
        <v>Bus1=10169</v>
      </c>
      <c r="U2518" t="str">
        <f t="shared" si="276"/>
        <v>Bus2=10170</v>
      </c>
      <c r="V2518" t="str">
        <f t="shared" si="277"/>
        <v>phases=3</v>
      </c>
      <c r="W2518" t="str">
        <f t="shared" si="278"/>
        <v>Linecode=3p_11kV_120_XLPE_Al_u</v>
      </c>
      <c r="X2518" t="str">
        <f t="shared" si="279"/>
        <v>Length=16.9695</v>
      </c>
      <c r="Y2518" t="s">
        <v>307</v>
      </c>
    </row>
    <row r="2519" spans="1:25" x14ac:dyDescent="0.25">
      <c r="A2519" t="s">
        <v>62</v>
      </c>
      <c r="B2519">
        <v>11</v>
      </c>
      <c r="C2519" t="s">
        <v>42</v>
      </c>
      <c r="D2519">
        <v>120</v>
      </c>
      <c r="E2519" t="s">
        <v>27</v>
      </c>
      <c r="F2519" t="s">
        <v>28</v>
      </c>
      <c r="G2519" t="s">
        <v>49</v>
      </c>
      <c r="H2519">
        <v>3</v>
      </c>
      <c r="I2519">
        <v>18.303000000000001</v>
      </c>
      <c r="J2519" t="s">
        <v>272</v>
      </c>
      <c r="K2519">
        <v>10170</v>
      </c>
      <c r="L2519">
        <v>10171</v>
      </c>
      <c r="M2519" t="str">
        <f t="shared" si="273"/>
        <v>XLPE120UnderCovered</v>
      </c>
      <c r="N2519" t="str">
        <f>+VLOOKUP(M2519,LineCode!$E:$F,2,0)</f>
        <v>3p_11kV_120_XLPE_Al_u</v>
      </c>
      <c r="R2519" t="s">
        <v>296</v>
      </c>
      <c r="S2519" t="str">
        <f t="shared" si="274"/>
        <v>Line.line_NEW_10170_10171</v>
      </c>
      <c r="T2519" t="str">
        <f t="shared" si="275"/>
        <v>Bus1=10170</v>
      </c>
      <c r="U2519" t="str">
        <f t="shared" si="276"/>
        <v>Bus2=10171</v>
      </c>
      <c r="V2519" t="str">
        <f t="shared" si="277"/>
        <v>phases=3</v>
      </c>
      <c r="W2519" t="str">
        <f t="shared" si="278"/>
        <v>Linecode=3p_11kV_120_XLPE_Al_u</v>
      </c>
      <c r="X2519" t="str">
        <f t="shared" si="279"/>
        <v>Length=18.303</v>
      </c>
      <c r="Y2519" t="s">
        <v>307</v>
      </c>
    </row>
    <row r="2520" spans="1:25" x14ac:dyDescent="0.25">
      <c r="A2520" t="s">
        <v>62</v>
      </c>
      <c r="B2520">
        <v>11</v>
      </c>
      <c r="C2520" t="s">
        <v>42</v>
      </c>
      <c r="D2520">
        <v>120</v>
      </c>
      <c r="E2520" t="s">
        <v>27</v>
      </c>
      <c r="F2520" t="s">
        <v>28</v>
      </c>
      <c r="G2520" t="s">
        <v>49</v>
      </c>
      <c r="H2520">
        <v>3</v>
      </c>
      <c r="I2520">
        <v>9.4448399999999992</v>
      </c>
      <c r="J2520" t="s">
        <v>272</v>
      </c>
      <c r="K2520">
        <v>10171</v>
      </c>
      <c r="L2520">
        <v>10172</v>
      </c>
      <c r="M2520" t="str">
        <f t="shared" si="273"/>
        <v>XLPE120UnderCovered</v>
      </c>
      <c r="N2520" t="str">
        <f>+VLOOKUP(M2520,LineCode!$E:$F,2,0)</f>
        <v>3p_11kV_120_XLPE_Al_u</v>
      </c>
      <c r="R2520" t="s">
        <v>296</v>
      </c>
      <c r="S2520" t="str">
        <f t="shared" si="274"/>
        <v>Line.line_NEW_10171_10172</v>
      </c>
      <c r="T2520" t="str">
        <f t="shared" si="275"/>
        <v>Bus1=10171</v>
      </c>
      <c r="U2520" t="str">
        <f t="shared" si="276"/>
        <v>Bus2=10172</v>
      </c>
      <c r="V2520" t="str">
        <f t="shared" si="277"/>
        <v>phases=3</v>
      </c>
      <c r="W2520" t="str">
        <f t="shared" si="278"/>
        <v>Linecode=3p_11kV_120_XLPE_Al_u</v>
      </c>
      <c r="X2520" t="str">
        <f t="shared" si="279"/>
        <v>Length=9.44484</v>
      </c>
      <c r="Y2520" t="s">
        <v>307</v>
      </c>
    </row>
    <row r="2521" spans="1:25" x14ac:dyDescent="0.25">
      <c r="A2521" t="s">
        <v>62</v>
      </c>
      <c r="B2521">
        <v>11</v>
      </c>
      <c r="C2521" t="s">
        <v>42</v>
      </c>
      <c r="D2521">
        <v>120</v>
      </c>
      <c r="E2521" t="s">
        <v>27</v>
      </c>
      <c r="F2521" t="s">
        <v>28</v>
      </c>
      <c r="G2521" t="s">
        <v>49</v>
      </c>
      <c r="H2521">
        <v>3</v>
      </c>
      <c r="I2521">
        <v>16.6021</v>
      </c>
      <c r="J2521" t="s">
        <v>272</v>
      </c>
      <c r="K2521">
        <v>10172</v>
      </c>
      <c r="L2521">
        <v>10173</v>
      </c>
      <c r="M2521" t="str">
        <f t="shared" si="273"/>
        <v>XLPE120UnderCovered</v>
      </c>
      <c r="N2521" t="str">
        <f>+VLOOKUP(M2521,LineCode!$E:$F,2,0)</f>
        <v>3p_11kV_120_XLPE_Al_u</v>
      </c>
      <c r="R2521" t="s">
        <v>296</v>
      </c>
      <c r="S2521" t="str">
        <f t="shared" si="274"/>
        <v>Line.line_NEW_10172_10173</v>
      </c>
      <c r="T2521" t="str">
        <f t="shared" si="275"/>
        <v>Bus1=10172</v>
      </c>
      <c r="U2521" t="str">
        <f t="shared" si="276"/>
        <v>Bus2=10173</v>
      </c>
      <c r="V2521" t="str">
        <f t="shared" si="277"/>
        <v>phases=3</v>
      </c>
      <c r="W2521" t="str">
        <f t="shared" si="278"/>
        <v>Linecode=3p_11kV_120_XLPE_Al_u</v>
      </c>
      <c r="X2521" t="str">
        <f t="shared" si="279"/>
        <v>Length=16.6021</v>
      </c>
      <c r="Y2521" t="s">
        <v>307</v>
      </c>
    </row>
    <row r="2522" spans="1:25" x14ac:dyDescent="0.25">
      <c r="A2522" t="s">
        <v>62</v>
      </c>
      <c r="B2522">
        <v>11</v>
      </c>
      <c r="C2522" t="s">
        <v>42</v>
      </c>
      <c r="D2522">
        <v>120</v>
      </c>
      <c r="E2522" t="s">
        <v>27</v>
      </c>
      <c r="F2522" t="s">
        <v>28</v>
      </c>
      <c r="G2522" t="s">
        <v>49</v>
      </c>
      <c r="H2522">
        <v>3</v>
      </c>
      <c r="I2522">
        <v>14.1081</v>
      </c>
      <c r="J2522" t="s">
        <v>272</v>
      </c>
      <c r="K2522">
        <v>10173</v>
      </c>
      <c r="L2522">
        <v>10174</v>
      </c>
      <c r="M2522" t="str">
        <f t="shared" si="273"/>
        <v>XLPE120UnderCovered</v>
      </c>
      <c r="N2522" t="str">
        <f>+VLOOKUP(M2522,LineCode!$E:$F,2,0)</f>
        <v>3p_11kV_120_XLPE_Al_u</v>
      </c>
      <c r="R2522" t="s">
        <v>296</v>
      </c>
      <c r="S2522" t="str">
        <f t="shared" si="274"/>
        <v>Line.line_NEW_10173_10174</v>
      </c>
      <c r="T2522" t="str">
        <f t="shared" si="275"/>
        <v>Bus1=10173</v>
      </c>
      <c r="U2522" t="str">
        <f t="shared" si="276"/>
        <v>Bus2=10174</v>
      </c>
      <c r="V2522" t="str">
        <f t="shared" si="277"/>
        <v>phases=3</v>
      </c>
      <c r="W2522" t="str">
        <f t="shared" si="278"/>
        <v>Linecode=3p_11kV_120_XLPE_Al_u</v>
      </c>
      <c r="X2522" t="str">
        <f t="shared" si="279"/>
        <v>Length=14.1081</v>
      </c>
      <c r="Y2522" t="s">
        <v>307</v>
      </c>
    </row>
    <row r="2523" spans="1:25" x14ac:dyDescent="0.25">
      <c r="A2523" t="s">
        <v>62</v>
      </c>
      <c r="B2523">
        <v>11</v>
      </c>
      <c r="C2523" t="s">
        <v>42</v>
      </c>
      <c r="D2523">
        <v>120</v>
      </c>
      <c r="E2523" t="s">
        <v>27</v>
      </c>
      <c r="F2523" t="s">
        <v>28</v>
      </c>
      <c r="G2523" t="s">
        <v>49</v>
      </c>
      <c r="H2523">
        <v>3</v>
      </c>
      <c r="I2523">
        <v>14.8188</v>
      </c>
      <c r="J2523" t="s">
        <v>272</v>
      </c>
      <c r="K2523">
        <v>10174</v>
      </c>
      <c r="L2523">
        <v>10175</v>
      </c>
      <c r="M2523" t="str">
        <f t="shared" si="273"/>
        <v>XLPE120UnderCovered</v>
      </c>
      <c r="N2523" t="str">
        <f>+VLOOKUP(M2523,LineCode!$E:$F,2,0)</f>
        <v>3p_11kV_120_XLPE_Al_u</v>
      </c>
      <c r="R2523" t="s">
        <v>296</v>
      </c>
      <c r="S2523" t="str">
        <f t="shared" si="274"/>
        <v>Line.line_NEW_10174_10175</v>
      </c>
      <c r="T2523" t="str">
        <f t="shared" si="275"/>
        <v>Bus1=10174</v>
      </c>
      <c r="U2523" t="str">
        <f t="shared" si="276"/>
        <v>Bus2=10175</v>
      </c>
      <c r="V2523" t="str">
        <f t="shared" si="277"/>
        <v>phases=3</v>
      </c>
      <c r="W2523" t="str">
        <f t="shared" si="278"/>
        <v>Linecode=3p_11kV_120_XLPE_Al_u</v>
      </c>
      <c r="X2523" t="str">
        <f t="shared" si="279"/>
        <v>Length=14.8188</v>
      </c>
      <c r="Y2523" t="s">
        <v>307</v>
      </c>
    </row>
    <row r="2524" spans="1:25" x14ac:dyDescent="0.25">
      <c r="A2524" t="s">
        <v>62</v>
      </c>
      <c r="B2524">
        <v>11</v>
      </c>
      <c r="C2524" t="s">
        <v>42</v>
      </c>
      <c r="D2524">
        <v>120</v>
      </c>
      <c r="E2524" t="s">
        <v>27</v>
      </c>
      <c r="F2524" t="s">
        <v>28</v>
      </c>
      <c r="G2524" t="s">
        <v>49</v>
      </c>
      <c r="H2524">
        <v>3</v>
      </c>
      <c r="I2524">
        <v>15.918799999999999</v>
      </c>
      <c r="J2524" t="s">
        <v>272</v>
      </c>
      <c r="K2524">
        <v>10175</v>
      </c>
      <c r="L2524">
        <v>10176</v>
      </c>
      <c r="M2524" t="str">
        <f t="shared" si="273"/>
        <v>XLPE120UnderCovered</v>
      </c>
      <c r="N2524" t="str">
        <f>+VLOOKUP(M2524,LineCode!$E:$F,2,0)</f>
        <v>3p_11kV_120_XLPE_Al_u</v>
      </c>
      <c r="R2524" t="s">
        <v>296</v>
      </c>
      <c r="S2524" t="str">
        <f t="shared" si="274"/>
        <v>Line.line_NEW_10175_10176</v>
      </c>
      <c r="T2524" t="str">
        <f t="shared" si="275"/>
        <v>Bus1=10175</v>
      </c>
      <c r="U2524" t="str">
        <f t="shared" si="276"/>
        <v>Bus2=10176</v>
      </c>
      <c r="V2524" t="str">
        <f t="shared" si="277"/>
        <v>phases=3</v>
      </c>
      <c r="W2524" t="str">
        <f t="shared" si="278"/>
        <v>Linecode=3p_11kV_120_XLPE_Al_u</v>
      </c>
      <c r="X2524" t="str">
        <f t="shared" si="279"/>
        <v>Length=15.9188</v>
      </c>
      <c r="Y2524" t="s">
        <v>307</v>
      </c>
    </row>
    <row r="2525" spans="1:25" x14ac:dyDescent="0.25">
      <c r="A2525" t="s">
        <v>62</v>
      </c>
      <c r="B2525">
        <v>11</v>
      </c>
      <c r="C2525" t="s">
        <v>42</v>
      </c>
      <c r="D2525">
        <v>120</v>
      </c>
      <c r="E2525" t="s">
        <v>27</v>
      </c>
      <c r="F2525" t="s">
        <v>28</v>
      </c>
      <c r="G2525" t="s">
        <v>49</v>
      </c>
      <c r="H2525">
        <v>3</v>
      </c>
      <c r="I2525">
        <v>21.971499999999999</v>
      </c>
      <c r="J2525" t="s">
        <v>272</v>
      </c>
      <c r="K2525">
        <v>10176</v>
      </c>
      <c r="L2525">
        <v>10177</v>
      </c>
      <c r="M2525" t="str">
        <f t="shared" si="273"/>
        <v>XLPE120UnderCovered</v>
      </c>
      <c r="N2525" t="str">
        <f>+VLOOKUP(M2525,LineCode!$E:$F,2,0)</f>
        <v>3p_11kV_120_XLPE_Al_u</v>
      </c>
      <c r="R2525" t="s">
        <v>296</v>
      </c>
      <c r="S2525" t="str">
        <f t="shared" si="274"/>
        <v>Line.line_NEW_10176_10177</v>
      </c>
      <c r="T2525" t="str">
        <f t="shared" si="275"/>
        <v>Bus1=10176</v>
      </c>
      <c r="U2525" t="str">
        <f t="shared" si="276"/>
        <v>Bus2=10177</v>
      </c>
      <c r="V2525" t="str">
        <f t="shared" si="277"/>
        <v>phases=3</v>
      </c>
      <c r="W2525" t="str">
        <f t="shared" si="278"/>
        <v>Linecode=3p_11kV_120_XLPE_Al_u</v>
      </c>
      <c r="X2525" t="str">
        <f t="shared" si="279"/>
        <v>Length=21.9715</v>
      </c>
      <c r="Y2525" t="s">
        <v>307</v>
      </c>
    </row>
    <row r="2526" spans="1:25" x14ac:dyDescent="0.25">
      <c r="A2526" t="s">
        <v>62</v>
      </c>
      <c r="B2526">
        <v>11</v>
      </c>
      <c r="C2526" t="s">
        <v>42</v>
      </c>
      <c r="D2526">
        <v>120</v>
      </c>
      <c r="E2526" t="s">
        <v>27</v>
      </c>
      <c r="F2526" t="s">
        <v>28</v>
      </c>
      <c r="G2526" t="s">
        <v>49</v>
      </c>
      <c r="H2526">
        <v>3</v>
      </c>
      <c r="I2526">
        <v>19.700600000000001</v>
      </c>
      <c r="J2526" t="s">
        <v>272</v>
      </c>
      <c r="K2526">
        <v>10177</v>
      </c>
      <c r="L2526">
        <v>10178</v>
      </c>
      <c r="M2526" t="str">
        <f t="shared" si="273"/>
        <v>XLPE120UnderCovered</v>
      </c>
      <c r="N2526" t="str">
        <f>+VLOOKUP(M2526,LineCode!$E:$F,2,0)</f>
        <v>3p_11kV_120_XLPE_Al_u</v>
      </c>
      <c r="R2526" t="s">
        <v>296</v>
      </c>
      <c r="S2526" t="str">
        <f t="shared" si="274"/>
        <v>Line.line_NEW_10177_10178</v>
      </c>
      <c r="T2526" t="str">
        <f t="shared" si="275"/>
        <v>Bus1=10177</v>
      </c>
      <c r="U2526" t="str">
        <f t="shared" si="276"/>
        <v>Bus2=10178</v>
      </c>
      <c r="V2526" t="str">
        <f t="shared" si="277"/>
        <v>phases=3</v>
      </c>
      <c r="W2526" t="str">
        <f t="shared" si="278"/>
        <v>Linecode=3p_11kV_120_XLPE_Al_u</v>
      </c>
      <c r="X2526" t="str">
        <f t="shared" si="279"/>
        <v>Length=19.7006</v>
      </c>
      <c r="Y2526" t="s">
        <v>307</v>
      </c>
    </row>
    <row r="2527" spans="1:25" x14ac:dyDescent="0.25">
      <c r="A2527" t="s">
        <v>62</v>
      </c>
      <c r="B2527">
        <v>11</v>
      </c>
      <c r="C2527" t="s">
        <v>37</v>
      </c>
      <c r="D2527">
        <v>100</v>
      </c>
      <c r="E2527" t="s">
        <v>27</v>
      </c>
      <c r="F2527" t="s">
        <v>38</v>
      </c>
      <c r="G2527" t="s">
        <v>30</v>
      </c>
      <c r="H2527">
        <v>3</v>
      </c>
      <c r="I2527">
        <v>37.842300000000002</v>
      </c>
      <c r="J2527" t="s">
        <v>272</v>
      </c>
      <c r="K2527">
        <v>10178</v>
      </c>
      <c r="L2527">
        <v>10179</v>
      </c>
      <c r="M2527" t="str">
        <f t="shared" si="273"/>
        <v>Dog100OverACSR</v>
      </c>
      <c r="N2527" t="str">
        <f>+VLOOKUP(M2527,LineCode!$E:$F,2,0)</f>
        <v>3p_11kV_100_ACSR_Al_o</v>
      </c>
      <c r="R2527" t="s">
        <v>296</v>
      </c>
      <c r="S2527" t="str">
        <f t="shared" si="274"/>
        <v>Line.line_NEW_10178_10179</v>
      </c>
      <c r="T2527" t="str">
        <f t="shared" si="275"/>
        <v>Bus1=10178</v>
      </c>
      <c r="U2527" t="str">
        <f t="shared" si="276"/>
        <v>Bus2=10179</v>
      </c>
      <c r="V2527" t="str">
        <f t="shared" si="277"/>
        <v>phases=3</v>
      </c>
      <c r="W2527" t="str">
        <f t="shared" si="278"/>
        <v>Linecode=3p_11kV_100_ACSR_Al_o</v>
      </c>
      <c r="X2527" t="str">
        <f t="shared" si="279"/>
        <v>Length=37.8423</v>
      </c>
      <c r="Y2527" t="s">
        <v>307</v>
      </c>
    </row>
    <row r="2528" spans="1:25" x14ac:dyDescent="0.25">
      <c r="A2528" t="s">
        <v>62</v>
      </c>
      <c r="B2528">
        <v>11</v>
      </c>
      <c r="C2528" t="s">
        <v>37</v>
      </c>
      <c r="D2528">
        <v>100</v>
      </c>
      <c r="E2528" t="s">
        <v>27</v>
      </c>
      <c r="F2528" t="s">
        <v>38</v>
      </c>
      <c r="G2528" t="s">
        <v>30</v>
      </c>
      <c r="H2528">
        <v>3</v>
      </c>
      <c r="I2528">
        <v>1.3110299999999999</v>
      </c>
      <c r="J2528" t="s">
        <v>272</v>
      </c>
      <c r="K2528">
        <v>10179</v>
      </c>
      <c r="L2528">
        <v>10180</v>
      </c>
      <c r="M2528" t="str">
        <f t="shared" si="273"/>
        <v>Dog100OverACSR</v>
      </c>
      <c r="N2528" t="str">
        <f>+VLOOKUP(M2528,LineCode!$E:$F,2,0)</f>
        <v>3p_11kV_100_ACSR_Al_o</v>
      </c>
      <c r="R2528" t="s">
        <v>296</v>
      </c>
      <c r="S2528" t="str">
        <f t="shared" si="274"/>
        <v>Line.line_NEW_10179_10180</v>
      </c>
      <c r="T2528" t="str">
        <f t="shared" si="275"/>
        <v>Bus1=10179</v>
      </c>
      <c r="U2528" t="str">
        <f t="shared" si="276"/>
        <v>Bus2=10180</v>
      </c>
      <c r="V2528" t="str">
        <f t="shared" si="277"/>
        <v>phases=3</v>
      </c>
      <c r="W2528" t="str">
        <f t="shared" si="278"/>
        <v>Linecode=3p_11kV_100_ACSR_Al_o</v>
      </c>
      <c r="X2528" t="str">
        <f t="shared" si="279"/>
        <v>Length=1.31103</v>
      </c>
      <c r="Y2528" t="s">
        <v>307</v>
      </c>
    </row>
    <row r="2529" spans="1:25" x14ac:dyDescent="0.25">
      <c r="A2529" t="s">
        <v>62</v>
      </c>
      <c r="B2529">
        <v>11</v>
      </c>
      <c r="C2529" t="s">
        <v>37</v>
      </c>
      <c r="D2529">
        <v>100</v>
      </c>
      <c r="E2529" t="s">
        <v>27</v>
      </c>
      <c r="F2529" t="s">
        <v>38</v>
      </c>
      <c r="G2529" t="s">
        <v>30</v>
      </c>
      <c r="H2529">
        <v>3</v>
      </c>
      <c r="I2529">
        <v>26.2667</v>
      </c>
      <c r="J2529" t="s">
        <v>272</v>
      </c>
      <c r="K2529">
        <v>10180</v>
      </c>
      <c r="L2529">
        <v>10181</v>
      </c>
      <c r="M2529" t="str">
        <f t="shared" si="273"/>
        <v>Dog100OverACSR</v>
      </c>
      <c r="N2529" t="str">
        <f>+VLOOKUP(M2529,LineCode!$E:$F,2,0)</f>
        <v>3p_11kV_100_ACSR_Al_o</v>
      </c>
      <c r="R2529" t="s">
        <v>296</v>
      </c>
      <c r="S2529" t="str">
        <f t="shared" si="274"/>
        <v>Line.line_NEW_10180_10181</v>
      </c>
      <c r="T2529" t="str">
        <f t="shared" si="275"/>
        <v>Bus1=10180</v>
      </c>
      <c r="U2529" t="str">
        <f t="shared" si="276"/>
        <v>Bus2=10181</v>
      </c>
      <c r="V2529" t="str">
        <f t="shared" si="277"/>
        <v>phases=3</v>
      </c>
      <c r="W2529" t="str">
        <f t="shared" si="278"/>
        <v>Linecode=3p_11kV_100_ACSR_Al_o</v>
      </c>
      <c r="X2529" t="str">
        <f t="shared" si="279"/>
        <v>Length=26.2667</v>
      </c>
      <c r="Y2529" t="s">
        <v>307</v>
      </c>
    </row>
    <row r="2530" spans="1:25" x14ac:dyDescent="0.25">
      <c r="A2530" t="s">
        <v>62</v>
      </c>
      <c r="B2530">
        <v>11</v>
      </c>
      <c r="C2530" t="s">
        <v>37</v>
      </c>
      <c r="D2530">
        <v>100</v>
      </c>
      <c r="E2530" t="s">
        <v>27</v>
      </c>
      <c r="F2530" t="s">
        <v>38</v>
      </c>
      <c r="G2530" t="s">
        <v>30</v>
      </c>
      <c r="H2530">
        <v>3</v>
      </c>
      <c r="I2530">
        <v>21.0014</v>
      </c>
      <c r="J2530" t="s">
        <v>272</v>
      </c>
      <c r="K2530">
        <v>10181</v>
      </c>
      <c r="L2530">
        <v>10182</v>
      </c>
      <c r="M2530" t="str">
        <f t="shared" si="273"/>
        <v>Dog100OverACSR</v>
      </c>
      <c r="N2530" t="str">
        <f>+VLOOKUP(M2530,LineCode!$E:$F,2,0)</f>
        <v>3p_11kV_100_ACSR_Al_o</v>
      </c>
      <c r="R2530" t="s">
        <v>296</v>
      </c>
      <c r="S2530" t="str">
        <f t="shared" si="274"/>
        <v>Line.line_NEW_10181_10182</v>
      </c>
      <c r="T2530" t="str">
        <f t="shared" si="275"/>
        <v>Bus1=10181</v>
      </c>
      <c r="U2530" t="str">
        <f t="shared" si="276"/>
        <v>Bus2=10182</v>
      </c>
      <c r="V2530" t="str">
        <f t="shared" si="277"/>
        <v>phases=3</v>
      </c>
      <c r="W2530" t="str">
        <f t="shared" si="278"/>
        <v>Linecode=3p_11kV_100_ACSR_Al_o</v>
      </c>
      <c r="X2530" t="str">
        <f t="shared" si="279"/>
        <v>Length=21.0014</v>
      </c>
      <c r="Y2530" t="s">
        <v>307</v>
      </c>
    </row>
    <row r="2531" spans="1:25" x14ac:dyDescent="0.25">
      <c r="A2531" t="s">
        <v>62</v>
      </c>
      <c r="B2531">
        <v>11</v>
      </c>
      <c r="C2531" t="s">
        <v>37</v>
      </c>
      <c r="D2531">
        <v>100</v>
      </c>
      <c r="E2531" t="s">
        <v>27</v>
      </c>
      <c r="F2531" t="s">
        <v>38</v>
      </c>
      <c r="G2531" t="s">
        <v>30</v>
      </c>
      <c r="H2531">
        <v>3</v>
      </c>
      <c r="I2531">
        <v>22.906500000000001</v>
      </c>
      <c r="J2531" t="s">
        <v>272</v>
      </c>
      <c r="K2531">
        <v>10182</v>
      </c>
      <c r="L2531">
        <v>10183</v>
      </c>
      <c r="M2531" t="str">
        <f t="shared" si="273"/>
        <v>Dog100OverACSR</v>
      </c>
      <c r="N2531" t="str">
        <f>+VLOOKUP(M2531,LineCode!$E:$F,2,0)</f>
        <v>3p_11kV_100_ACSR_Al_o</v>
      </c>
      <c r="R2531" t="s">
        <v>296</v>
      </c>
      <c r="S2531" t="str">
        <f t="shared" si="274"/>
        <v>Line.line_NEW_10182_10183</v>
      </c>
      <c r="T2531" t="str">
        <f t="shared" si="275"/>
        <v>Bus1=10182</v>
      </c>
      <c r="U2531" t="str">
        <f t="shared" si="276"/>
        <v>Bus2=10183</v>
      </c>
      <c r="V2531" t="str">
        <f t="shared" si="277"/>
        <v>phases=3</v>
      </c>
      <c r="W2531" t="str">
        <f t="shared" si="278"/>
        <v>Linecode=3p_11kV_100_ACSR_Al_o</v>
      </c>
      <c r="X2531" t="str">
        <f t="shared" si="279"/>
        <v>Length=22.9065</v>
      </c>
      <c r="Y2531" t="s">
        <v>307</v>
      </c>
    </row>
    <row r="2532" spans="1:25" x14ac:dyDescent="0.25">
      <c r="A2532" t="s">
        <v>62</v>
      </c>
      <c r="B2532">
        <v>11</v>
      </c>
      <c r="C2532" t="s">
        <v>37</v>
      </c>
      <c r="D2532">
        <v>100</v>
      </c>
      <c r="E2532" t="s">
        <v>27</v>
      </c>
      <c r="F2532" t="s">
        <v>38</v>
      </c>
      <c r="G2532" t="s">
        <v>30</v>
      </c>
      <c r="H2532">
        <v>3</v>
      </c>
      <c r="I2532">
        <v>40.179499999999997</v>
      </c>
      <c r="J2532" t="s">
        <v>272</v>
      </c>
      <c r="K2532">
        <v>10183</v>
      </c>
      <c r="L2532">
        <v>10184</v>
      </c>
      <c r="M2532" t="str">
        <f t="shared" si="273"/>
        <v>Dog100OverACSR</v>
      </c>
      <c r="N2532" t="str">
        <f>+VLOOKUP(M2532,LineCode!$E:$F,2,0)</f>
        <v>3p_11kV_100_ACSR_Al_o</v>
      </c>
      <c r="R2532" t="s">
        <v>296</v>
      </c>
      <c r="S2532" t="str">
        <f t="shared" si="274"/>
        <v>Line.line_NEW_10183_10184</v>
      </c>
      <c r="T2532" t="str">
        <f t="shared" si="275"/>
        <v>Bus1=10183</v>
      </c>
      <c r="U2532" t="str">
        <f t="shared" si="276"/>
        <v>Bus2=10184</v>
      </c>
      <c r="V2532" t="str">
        <f t="shared" si="277"/>
        <v>phases=3</v>
      </c>
      <c r="W2532" t="str">
        <f t="shared" si="278"/>
        <v>Linecode=3p_11kV_100_ACSR_Al_o</v>
      </c>
      <c r="X2532" t="str">
        <f t="shared" si="279"/>
        <v>Length=40.1795</v>
      </c>
      <c r="Y2532" t="s">
        <v>307</v>
      </c>
    </row>
    <row r="2533" spans="1:25" x14ac:dyDescent="0.25">
      <c r="A2533" t="s">
        <v>62</v>
      </c>
      <c r="B2533">
        <v>11</v>
      </c>
      <c r="C2533" t="s">
        <v>37</v>
      </c>
      <c r="D2533">
        <v>100</v>
      </c>
      <c r="E2533" t="s">
        <v>27</v>
      </c>
      <c r="F2533" t="s">
        <v>38</v>
      </c>
      <c r="G2533" t="s">
        <v>30</v>
      </c>
      <c r="H2533">
        <v>3</v>
      </c>
      <c r="I2533">
        <v>21.536999999999999</v>
      </c>
      <c r="J2533" t="s">
        <v>272</v>
      </c>
      <c r="K2533">
        <v>10184</v>
      </c>
      <c r="L2533">
        <v>10185</v>
      </c>
      <c r="M2533" t="str">
        <f t="shared" si="273"/>
        <v>Dog100OverACSR</v>
      </c>
      <c r="N2533" t="str">
        <f>+VLOOKUP(M2533,LineCode!$E:$F,2,0)</f>
        <v>3p_11kV_100_ACSR_Al_o</v>
      </c>
      <c r="R2533" t="s">
        <v>296</v>
      </c>
      <c r="S2533" t="str">
        <f t="shared" si="274"/>
        <v>Line.line_NEW_10184_10185</v>
      </c>
      <c r="T2533" t="str">
        <f t="shared" si="275"/>
        <v>Bus1=10184</v>
      </c>
      <c r="U2533" t="str">
        <f t="shared" si="276"/>
        <v>Bus2=10185</v>
      </c>
      <c r="V2533" t="str">
        <f t="shared" si="277"/>
        <v>phases=3</v>
      </c>
      <c r="W2533" t="str">
        <f t="shared" si="278"/>
        <v>Linecode=3p_11kV_100_ACSR_Al_o</v>
      </c>
      <c r="X2533" t="str">
        <f t="shared" si="279"/>
        <v>Length=21.537</v>
      </c>
      <c r="Y2533" t="s">
        <v>307</v>
      </c>
    </row>
    <row r="2534" spans="1:25" x14ac:dyDescent="0.25">
      <c r="A2534" t="s">
        <v>62</v>
      </c>
      <c r="B2534">
        <v>11</v>
      </c>
      <c r="C2534" t="s">
        <v>37</v>
      </c>
      <c r="D2534">
        <v>100</v>
      </c>
      <c r="E2534" t="s">
        <v>27</v>
      </c>
      <c r="F2534" t="s">
        <v>38</v>
      </c>
      <c r="G2534" t="s">
        <v>30</v>
      </c>
      <c r="H2534">
        <v>3</v>
      </c>
      <c r="I2534">
        <v>28.774799999999999</v>
      </c>
      <c r="J2534" t="s">
        <v>272</v>
      </c>
      <c r="K2534">
        <v>10185</v>
      </c>
      <c r="L2534">
        <v>10186</v>
      </c>
      <c r="M2534" t="str">
        <f t="shared" si="273"/>
        <v>Dog100OverACSR</v>
      </c>
      <c r="N2534" t="str">
        <f>+VLOOKUP(M2534,LineCode!$E:$F,2,0)</f>
        <v>3p_11kV_100_ACSR_Al_o</v>
      </c>
      <c r="R2534" t="s">
        <v>296</v>
      </c>
      <c r="S2534" t="str">
        <f t="shared" si="274"/>
        <v>Line.line_NEW_10185_10186</v>
      </c>
      <c r="T2534" t="str">
        <f t="shared" si="275"/>
        <v>Bus1=10185</v>
      </c>
      <c r="U2534" t="str">
        <f t="shared" si="276"/>
        <v>Bus2=10186</v>
      </c>
      <c r="V2534" t="str">
        <f t="shared" si="277"/>
        <v>phases=3</v>
      </c>
      <c r="W2534" t="str">
        <f t="shared" si="278"/>
        <v>Linecode=3p_11kV_100_ACSR_Al_o</v>
      </c>
      <c r="X2534" t="str">
        <f t="shared" si="279"/>
        <v>Length=28.7748</v>
      </c>
      <c r="Y2534" t="s">
        <v>307</v>
      </c>
    </row>
    <row r="2535" spans="1:25" x14ac:dyDescent="0.25">
      <c r="A2535" t="s">
        <v>62</v>
      </c>
      <c r="B2535">
        <v>11</v>
      </c>
      <c r="C2535" t="s">
        <v>37</v>
      </c>
      <c r="D2535">
        <v>100</v>
      </c>
      <c r="E2535" t="s">
        <v>27</v>
      </c>
      <c r="F2535" t="s">
        <v>38</v>
      </c>
      <c r="G2535" t="s">
        <v>30</v>
      </c>
      <c r="H2535">
        <v>3</v>
      </c>
      <c r="I2535">
        <v>22.9145</v>
      </c>
      <c r="J2535" t="s">
        <v>272</v>
      </c>
      <c r="K2535">
        <v>10186</v>
      </c>
      <c r="L2535">
        <v>10187</v>
      </c>
      <c r="M2535" t="str">
        <f t="shared" si="273"/>
        <v>Dog100OverACSR</v>
      </c>
      <c r="N2535" t="str">
        <f>+VLOOKUP(M2535,LineCode!$E:$F,2,0)</f>
        <v>3p_11kV_100_ACSR_Al_o</v>
      </c>
      <c r="R2535" t="s">
        <v>296</v>
      </c>
      <c r="S2535" t="str">
        <f t="shared" si="274"/>
        <v>Line.line_NEW_10186_10187</v>
      </c>
      <c r="T2535" t="str">
        <f t="shared" si="275"/>
        <v>Bus1=10186</v>
      </c>
      <c r="U2535" t="str">
        <f t="shared" si="276"/>
        <v>Bus2=10187</v>
      </c>
      <c r="V2535" t="str">
        <f t="shared" si="277"/>
        <v>phases=3</v>
      </c>
      <c r="W2535" t="str">
        <f t="shared" si="278"/>
        <v>Linecode=3p_11kV_100_ACSR_Al_o</v>
      </c>
      <c r="X2535" t="str">
        <f t="shared" si="279"/>
        <v>Length=22.9145</v>
      </c>
      <c r="Y2535" t="s">
        <v>307</v>
      </c>
    </row>
    <row r="2536" spans="1:25" x14ac:dyDescent="0.25">
      <c r="A2536" t="s">
        <v>62</v>
      </c>
      <c r="B2536">
        <v>11</v>
      </c>
      <c r="C2536" t="s">
        <v>37</v>
      </c>
      <c r="D2536">
        <v>100</v>
      </c>
      <c r="E2536" t="s">
        <v>27</v>
      </c>
      <c r="F2536" t="s">
        <v>38</v>
      </c>
      <c r="G2536" t="s">
        <v>30</v>
      </c>
      <c r="H2536">
        <v>3</v>
      </c>
      <c r="I2536">
        <v>26.5425</v>
      </c>
      <c r="J2536" t="s">
        <v>272</v>
      </c>
      <c r="K2536">
        <v>10187</v>
      </c>
      <c r="L2536">
        <v>10188</v>
      </c>
      <c r="M2536" t="str">
        <f t="shared" si="273"/>
        <v>Dog100OverACSR</v>
      </c>
      <c r="N2536" t="str">
        <f>+VLOOKUP(M2536,LineCode!$E:$F,2,0)</f>
        <v>3p_11kV_100_ACSR_Al_o</v>
      </c>
      <c r="R2536" t="s">
        <v>296</v>
      </c>
      <c r="S2536" t="str">
        <f t="shared" si="274"/>
        <v>Line.line_NEW_10187_10188</v>
      </c>
      <c r="T2536" t="str">
        <f t="shared" si="275"/>
        <v>Bus1=10187</v>
      </c>
      <c r="U2536" t="str">
        <f t="shared" si="276"/>
        <v>Bus2=10188</v>
      </c>
      <c r="V2536" t="str">
        <f t="shared" si="277"/>
        <v>phases=3</v>
      </c>
      <c r="W2536" t="str">
        <f t="shared" si="278"/>
        <v>Linecode=3p_11kV_100_ACSR_Al_o</v>
      </c>
      <c r="X2536" t="str">
        <f t="shared" si="279"/>
        <v>Length=26.5425</v>
      </c>
      <c r="Y2536" t="s">
        <v>307</v>
      </c>
    </row>
    <row r="2537" spans="1:25" x14ac:dyDescent="0.25">
      <c r="A2537" t="s">
        <v>62</v>
      </c>
      <c r="B2537">
        <v>11</v>
      </c>
      <c r="C2537" t="s">
        <v>37</v>
      </c>
      <c r="D2537">
        <v>100</v>
      </c>
      <c r="E2537" t="s">
        <v>27</v>
      </c>
      <c r="F2537" t="s">
        <v>38</v>
      </c>
      <c r="G2537" t="s">
        <v>30</v>
      </c>
      <c r="H2537">
        <v>3</v>
      </c>
      <c r="I2537">
        <v>25.535399999999999</v>
      </c>
      <c r="J2537" t="s">
        <v>272</v>
      </c>
      <c r="K2537">
        <v>10188</v>
      </c>
      <c r="L2537">
        <v>10189</v>
      </c>
      <c r="M2537" t="str">
        <f t="shared" si="273"/>
        <v>Dog100OverACSR</v>
      </c>
      <c r="N2537" t="str">
        <f>+VLOOKUP(M2537,LineCode!$E:$F,2,0)</f>
        <v>3p_11kV_100_ACSR_Al_o</v>
      </c>
      <c r="R2537" t="s">
        <v>296</v>
      </c>
      <c r="S2537" t="str">
        <f t="shared" si="274"/>
        <v>Line.line_NEW_10188_10189</v>
      </c>
      <c r="T2537" t="str">
        <f t="shared" si="275"/>
        <v>Bus1=10188</v>
      </c>
      <c r="U2537" t="str">
        <f t="shared" si="276"/>
        <v>Bus2=10189</v>
      </c>
      <c r="V2537" t="str">
        <f t="shared" si="277"/>
        <v>phases=3</v>
      </c>
      <c r="W2537" t="str">
        <f t="shared" si="278"/>
        <v>Linecode=3p_11kV_100_ACSR_Al_o</v>
      </c>
      <c r="X2537" t="str">
        <f t="shared" si="279"/>
        <v>Length=25.5354</v>
      </c>
      <c r="Y2537" t="s">
        <v>307</v>
      </c>
    </row>
    <row r="2538" spans="1:25" x14ac:dyDescent="0.25">
      <c r="A2538" t="s">
        <v>62</v>
      </c>
      <c r="B2538">
        <v>11</v>
      </c>
      <c r="C2538" t="s">
        <v>37</v>
      </c>
      <c r="D2538">
        <v>100</v>
      </c>
      <c r="E2538" t="s">
        <v>27</v>
      </c>
      <c r="F2538" t="s">
        <v>38</v>
      </c>
      <c r="G2538" t="s">
        <v>30</v>
      </c>
      <c r="H2538">
        <v>3</v>
      </c>
      <c r="I2538">
        <v>24.935600000000001</v>
      </c>
      <c r="J2538" t="s">
        <v>272</v>
      </c>
      <c r="K2538">
        <v>10189</v>
      </c>
      <c r="L2538">
        <v>10190</v>
      </c>
      <c r="M2538" t="str">
        <f t="shared" si="273"/>
        <v>Dog100OverACSR</v>
      </c>
      <c r="N2538" t="str">
        <f>+VLOOKUP(M2538,LineCode!$E:$F,2,0)</f>
        <v>3p_11kV_100_ACSR_Al_o</v>
      </c>
      <c r="R2538" t="s">
        <v>296</v>
      </c>
      <c r="S2538" t="str">
        <f t="shared" si="274"/>
        <v>Line.line_NEW_10189_10190</v>
      </c>
      <c r="T2538" t="str">
        <f t="shared" si="275"/>
        <v>Bus1=10189</v>
      </c>
      <c r="U2538" t="str">
        <f t="shared" si="276"/>
        <v>Bus2=10190</v>
      </c>
      <c r="V2538" t="str">
        <f t="shared" si="277"/>
        <v>phases=3</v>
      </c>
      <c r="W2538" t="str">
        <f t="shared" si="278"/>
        <v>Linecode=3p_11kV_100_ACSR_Al_o</v>
      </c>
      <c r="X2538" t="str">
        <f t="shared" si="279"/>
        <v>Length=24.9356</v>
      </c>
      <c r="Y2538" t="s">
        <v>307</v>
      </c>
    </row>
    <row r="2539" spans="1:25" x14ac:dyDescent="0.25">
      <c r="A2539" t="s">
        <v>62</v>
      </c>
      <c r="B2539">
        <v>11</v>
      </c>
      <c r="C2539" t="s">
        <v>37</v>
      </c>
      <c r="D2539">
        <v>100</v>
      </c>
      <c r="E2539" t="s">
        <v>27</v>
      </c>
      <c r="F2539" t="s">
        <v>38</v>
      </c>
      <c r="G2539" t="s">
        <v>30</v>
      </c>
      <c r="H2539">
        <v>3</v>
      </c>
      <c r="I2539">
        <v>5.6910299999999996</v>
      </c>
      <c r="J2539" t="s">
        <v>272</v>
      </c>
      <c r="K2539">
        <v>10191</v>
      </c>
      <c r="L2539">
        <v>10192</v>
      </c>
      <c r="M2539" t="str">
        <f t="shared" si="273"/>
        <v>Dog100OverACSR</v>
      </c>
      <c r="N2539" t="str">
        <f>+VLOOKUP(M2539,LineCode!$E:$F,2,0)</f>
        <v>3p_11kV_100_ACSR_Al_o</v>
      </c>
      <c r="R2539" t="s">
        <v>296</v>
      </c>
      <c r="S2539" t="str">
        <f t="shared" si="274"/>
        <v>Line.line_NEW_10191_10192</v>
      </c>
      <c r="T2539" t="str">
        <f t="shared" si="275"/>
        <v>Bus1=10191</v>
      </c>
      <c r="U2539" t="str">
        <f t="shared" si="276"/>
        <v>Bus2=10192</v>
      </c>
      <c r="V2539" t="str">
        <f t="shared" si="277"/>
        <v>phases=3</v>
      </c>
      <c r="W2539" t="str">
        <f t="shared" si="278"/>
        <v>Linecode=3p_11kV_100_ACSR_Al_o</v>
      </c>
      <c r="X2539" t="str">
        <f t="shared" si="279"/>
        <v>Length=5.69103</v>
      </c>
      <c r="Y2539" t="s">
        <v>307</v>
      </c>
    </row>
    <row r="2540" spans="1:25" x14ac:dyDescent="0.25">
      <c r="A2540" t="s">
        <v>62</v>
      </c>
      <c r="B2540">
        <v>11</v>
      </c>
      <c r="C2540" t="s">
        <v>37</v>
      </c>
      <c r="D2540">
        <v>100</v>
      </c>
      <c r="E2540" t="s">
        <v>27</v>
      </c>
      <c r="F2540" t="s">
        <v>38</v>
      </c>
      <c r="G2540" t="s">
        <v>30</v>
      </c>
      <c r="H2540">
        <v>3</v>
      </c>
      <c r="I2540">
        <v>25.23</v>
      </c>
      <c r="J2540" t="s">
        <v>272</v>
      </c>
      <c r="K2540">
        <v>10192</v>
      </c>
      <c r="L2540">
        <v>10193</v>
      </c>
      <c r="M2540" t="str">
        <f t="shared" si="273"/>
        <v>Dog100OverACSR</v>
      </c>
      <c r="N2540" t="str">
        <f>+VLOOKUP(M2540,LineCode!$E:$F,2,0)</f>
        <v>3p_11kV_100_ACSR_Al_o</v>
      </c>
      <c r="R2540" t="s">
        <v>296</v>
      </c>
      <c r="S2540" t="str">
        <f t="shared" si="274"/>
        <v>Line.line_NEW_10192_10193</v>
      </c>
      <c r="T2540" t="str">
        <f t="shared" si="275"/>
        <v>Bus1=10192</v>
      </c>
      <c r="U2540" t="str">
        <f t="shared" si="276"/>
        <v>Bus2=10193</v>
      </c>
      <c r="V2540" t="str">
        <f t="shared" si="277"/>
        <v>phases=3</v>
      </c>
      <c r="W2540" t="str">
        <f t="shared" si="278"/>
        <v>Linecode=3p_11kV_100_ACSR_Al_o</v>
      </c>
      <c r="X2540" t="str">
        <f t="shared" si="279"/>
        <v>Length=25.23</v>
      </c>
      <c r="Y2540" t="s">
        <v>307</v>
      </c>
    </row>
    <row r="2541" spans="1:25" x14ac:dyDescent="0.25">
      <c r="A2541" t="s">
        <v>62</v>
      </c>
      <c r="B2541">
        <v>11</v>
      </c>
      <c r="C2541" t="s">
        <v>37</v>
      </c>
      <c r="D2541">
        <v>100</v>
      </c>
      <c r="E2541" t="s">
        <v>27</v>
      </c>
      <c r="F2541" t="s">
        <v>38</v>
      </c>
      <c r="G2541" t="s">
        <v>30</v>
      </c>
      <c r="H2541">
        <v>3</v>
      </c>
      <c r="I2541">
        <v>21.7453</v>
      </c>
      <c r="J2541" t="s">
        <v>272</v>
      </c>
      <c r="K2541">
        <v>10193</v>
      </c>
      <c r="L2541">
        <v>10194</v>
      </c>
      <c r="M2541" t="str">
        <f t="shared" si="273"/>
        <v>Dog100OverACSR</v>
      </c>
      <c r="N2541" t="str">
        <f>+VLOOKUP(M2541,LineCode!$E:$F,2,0)</f>
        <v>3p_11kV_100_ACSR_Al_o</v>
      </c>
      <c r="R2541" t="s">
        <v>296</v>
      </c>
      <c r="S2541" t="str">
        <f t="shared" si="274"/>
        <v>Line.line_NEW_10193_10194</v>
      </c>
      <c r="T2541" t="str">
        <f t="shared" si="275"/>
        <v>Bus1=10193</v>
      </c>
      <c r="U2541" t="str">
        <f t="shared" si="276"/>
        <v>Bus2=10194</v>
      </c>
      <c r="V2541" t="str">
        <f t="shared" si="277"/>
        <v>phases=3</v>
      </c>
      <c r="W2541" t="str">
        <f t="shared" si="278"/>
        <v>Linecode=3p_11kV_100_ACSR_Al_o</v>
      </c>
      <c r="X2541" t="str">
        <f t="shared" si="279"/>
        <v>Length=21.7453</v>
      </c>
      <c r="Y2541" t="s">
        <v>307</v>
      </c>
    </row>
    <row r="2542" spans="1:25" x14ac:dyDescent="0.25">
      <c r="A2542" t="s">
        <v>62</v>
      </c>
      <c r="B2542">
        <v>11</v>
      </c>
      <c r="C2542" t="s">
        <v>37</v>
      </c>
      <c r="D2542">
        <v>100</v>
      </c>
      <c r="E2542" t="s">
        <v>27</v>
      </c>
      <c r="F2542" t="s">
        <v>38</v>
      </c>
      <c r="G2542" t="s">
        <v>30</v>
      </c>
      <c r="H2542">
        <v>3</v>
      </c>
      <c r="I2542">
        <v>23.1845</v>
      </c>
      <c r="J2542" t="s">
        <v>272</v>
      </c>
      <c r="K2542">
        <v>10194</v>
      </c>
      <c r="L2542">
        <v>10195</v>
      </c>
      <c r="M2542" t="str">
        <f t="shared" si="273"/>
        <v>Dog100OverACSR</v>
      </c>
      <c r="N2542" t="str">
        <f>+VLOOKUP(M2542,LineCode!$E:$F,2,0)</f>
        <v>3p_11kV_100_ACSR_Al_o</v>
      </c>
      <c r="R2542" t="s">
        <v>296</v>
      </c>
      <c r="S2542" t="str">
        <f t="shared" si="274"/>
        <v>Line.line_NEW_10194_10195</v>
      </c>
      <c r="T2542" t="str">
        <f t="shared" si="275"/>
        <v>Bus1=10194</v>
      </c>
      <c r="U2542" t="str">
        <f t="shared" si="276"/>
        <v>Bus2=10195</v>
      </c>
      <c r="V2542" t="str">
        <f t="shared" si="277"/>
        <v>phases=3</v>
      </c>
      <c r="W2542" t="str">
        <f t="shared" si="278"/>
        <v>Linecode=3p_11kV_100_ACSR_Al_o</v>
      </c>
      <c r="X2542" t="str">
        <f t="shared" si="279"/>
        <v>Length=23.1845</v>
      </c>
      <c r="Y2542" t="s">
        <v>307</v>
      </c>
    </row>
    <row r="2543" spans="1:25" x14ac:dyDescent="0.25">
      <c r="A2543" t="s">
        <v>62</v>
      </c>
      <c r="B2543">
        <v>11</v>
      </c>
      <c r="C2543" t="s">
        <v>37</v>
      </c>
      <c r="D2543">
        <v>100</v>
      </c>
      <c r="E2543" t="s">
        <v>27</v>
      </c>
      <c r="F2543" t="s">
        <v>38</v>
      </c>
      <c r="G2543" t="s">
        <v>30</v>
      </c>
      <c r="H2543">
        <v>3</v>
      </c>
      <c r="I2543">
        <v>20.687899999999999</v>
      </c>
      <c r="J2543" t="s">
        <v>272</v>
      </c>
      <c r="K2543">
        <v>10195</v>
      </c>
      <c r="L2543">
        <v>10196</v>
      </c>
      <c r="M2543" t="str">
        <f t="shared" si="273"/>
        <v>Dog100OverACSR</v>
      </c>
      <c r="N2543" t="str">
        <f>+VLOOKUP(M2543,LineCode!$E:$F,2,0)</f>
        <v>3p_11kV_100_ACSR_Al_o</v>
      </c>
      <c r="R2543" t="s">
        <v>296</v>
      </c>
      <c r="S2543" t="str">
        <f t="shared" si="274"/>
        <v>Line.line_NEW_10195_10196</v>
      </c>
      <c r="T2543" t="str">
        <f t="shared" si="275"/>
        <v>Bus1=10195</v>
      </c>
      <c r="U2543" t="str">
        <f t="shared" si="276"/>
        <v>Bus2=10196</v>
      </c>
      <c r="V2543" t="str">
        <f t="shared" si="277"/>
        <v>phases=3</v>
      </c>
      <c r="W2543" t="str">
        <f t="shared" si="278"/>
        <v>Linecode=3p_11kV_100_ACSR_Al_o</v>
      </c>
      <c r="X2543" t="str">
        <f t="shared" si="279"/>
        <v>Length=20.6879</v>
      </c>
      <c r="Y2543" t="s">
        <v>307</v>
      </c>
    </row>
    <row r="2544" spans="1:25" x14ac:dyDescent="0.25">
      <c r="A2544" t="s">
        <v>62</v>
      </c>
      <c r="B2544">
        <v>11</v>
      </c>
      <c r="C2544" t="s">
        <v>37</v>
      </c>
      <c r="D2544">
        <v>100</v>
      </c>
      <c r="E2544" t="s">
        <v>27</v>
      </c>
      <c r="F2544" t="s">
        <v>38</v>
      </c>
      <c r="G2544" t="s">
        <v>30</v>
      </c>
      <c r="H2544">
        <v>3</v>
      </c>
      <c r="I2544">
        <v>27.2043</v>
      </c>
      <c r="J2544" t="s">
        <v>272</v>
      </c>
      <c r="K2544">
        <v>10196</v>
      </c>
      <c r="L2544">
        <v>10197</v>
      </c>
      <c r="M2544" t="str">
        <f t="shared" si="273"/>
        <v>Dog100OverACSR</v>
      </c>
      <c r="N2544" t="str">
        <f>+VLOOKUP(M2544,LineCode!$E:$F,2,0)</f>
        <v>3p_11kV_100_ACSR_Al_o</v>
      </c>
      <c r="R2544" t="s">
        <v>296</v>
      </c>
      <c r="S2544" t="str">
        <f t="shared" si="274"/>
        <v>Line.line_NEW_10196_10197</v>
      </c>
      <c r="T2544" t="str">
        <f t="shared" si="275"/>
        <v>Bus1=10196</v>
      </c>
      <c r="U2544" t="str">
        <f t="shared" si="276"/>
        <v>Bus2=10197</v>
      </c>
      <c r="V2544" t="str">
        <f t="shared" si="277"/>
        <v>phases=3</v>
      </c>
      <c r="W2544" t="str">
        <f t="shared" si="278"/>
        <v>Linecode=3p_11kV_100_ACSR_Al_o</v>
      </c>
      <c r="X2544" t="str">
        <f t="shared" si="279"/>
        <v>Length=27.2043</v>
      </c>
      <c r="Y2544" t="s">
        <v>307</v>
      </c>
    </row>
    <row r="2545" spans="1:25" x14ac:dyDescent="0.25">
      <c r="A2545" t="s">
        <v>62</v>
      </c>
      <c r="B2545">
        <v>11</v>
      </c>
      <c r="C2545" t="s">
        <v>37</v>
      </c>
      <c r="D2545">
        <v>100</v>
      </c>
      <c r="E2545" t="s">
        <v>27</v>
      </c>
      <c r="F2545" t="s">
        <v>38</v>
      </c>
      <c r="G2545" t="s">
        <v>30</v>
      </c>
      <c r="H2545">
        <v>3</v>
      </c>
      <c r="I2545">
        <v>23.2057</v>
      </c>
      <c r="J2545" t="s">
        <v>272</v>
      </c>
      <c r="K2545">
        <v>10197</v>
      </c>
      <c r="L2545">
        <v>10198</v>
      </c>
      <c r="M2545" t="str">
        <f t="shared" ref="M2545:M2608" si="280">C2545&amp;D2545&amp;F2545&amp;G2545</f>
        <v>Dog100OverACSR</v>
      </c>
      <c r="N2545" t="str">
        <f>+VLOOKUP(M2545,LineCode!$E:$F,2,0)</f>
        <v>3p_11kV_100_ACSR_Al_o</v>
      </c>
      <c r="R2545" t="s">
        <v>296</v>
      </c>
      <c r="S2545" t="str">
        <f t="shared" ref="S2545:S2608" si="281">"Line.line_"&amp;J2545&amp;"_"&amp;K2545&amp;"_"&amp;L2545</f>
        <v>Line.line_NEW_10197_10198</v>
      </c>
      <c r="T2545" t="str">
        <f t="shared" ref="T2545:T2608" si="282">"Bus1="&amp;K2545</f>
        <v>Bus1=10197</v>
      </c>
      <c r="U2545" t="str">
        <f t="shared" ref="U2545:U2608" si="283">"Bus2="&amp;L2545</f>
        <v>Bus2=10198</v>
      </c>
      <c r="V2545" t="str">
        <f t="shared" ref="V2545:V2608" si="284">"phases="&amp;H2545</f>
        <v>phases=3</v>
      </c>
      <c r="W2545" t="str">
        <f t="shared" ref="W2545:W2608" si="285">"Linecode="&amp;N2545</f>
        <v>Linecode=3p_11kV_100_ACSR_Al_o</v>
      </c>
      <c r="X2545" t="str">
        <f t="shared" ref="X2545:X2608" si="286">"Length="&amp;I2545</f>
        <v>Length=23.2057</v>
      </c>
      <c r="Y2545" t="s">
        <v>307</v>
      </c>
    </row>
    <row r="2546" spans="1:25" x14ac:dyDescent="0.25">
      <c r="A2546" t="s">
        <v>62</v>
      </c>
      <c r="B2546">
        <v>11</v>
      </c>
      <c r="C2546" t="s">
        <v>37</v>
      </c>
      <c r="D2546">
        <v>100</v>
      </c>
      <c r="E2546" t="s">
        <v>27</v>
      </c>
      <c r="F2546" t="s">
        <v>38</v>
      </c>
      <c r="G2546" t="s">
        <v>30</v>
      </c>
      <c r="H2546">
        <v>3</v>
      </c>
      <c r="I2546">
        <v>26.823599999999999</v>
      </c>
      <c r="J2546" t="s">
        <v>272</v>
      </c>
      <c r="K2546">
        <v>10198</v>
      </c>
      <c r="L2546">
        <v>10199</v>
      </c>
      <c r="M2546" t="str">
        <f t="shared" si="280"/>
        <v>Dog100OverACSR</v>
      </c>
      <c r="N2546" t="str">
        <f>+VLOOKUP(M2546,LineCode!$E:$F,2,0)</f>
        <v>3p_11kV_100_ACSR_Al_o</v>
      </c>
      <c r="R2546" t="s">
        <v>296</v>
      </c>
      <c r="S2546" t="str">
        <f t="shared" si="281"/>
        <v>Line.line_NEW_10198_10199</v>
      </c>
      <c r="T2546" t="str">
        <f t="shared" si="282"/>
        <v>Bus1=10198</v>
      </c>
      <c r="U2546" t="str">
        <f t="shared" si="283"/>
        <v>Bus2=10199</v>
      </c>
      <c r="V2546" t="str">
        <f t="shared" si="284"/>
        <v>phases=3</v>
      </c>
      <c r="W2546" t="str">
        <f t="shared" si="285"/>
        <v>Linecode=3p_11kV_100_ACSR_Al_o</v>
      </c>
      <c r="X2546" t="str">
        <f t="shared" si="286"/>
        <v>Length=26.8236</v>
      </c>
      <c r="Y2546" t="s">
        <v>307</v>
      </c>
    </row>
    <row r="2547" spans="1:25" x14ac:dyDescent="0.25">
      <c r="A2547" t="s">
        <v>62</v>
      </c>
      <c r="B2547">
        <v>11</v>
      </c>
      <c r="C2547" t="s">
        <v>37</v>
      </c>
      <c r="D2547">
        <v>100</v>
      </c>
      <c r="E2547" t="s">
        <v>27</v>
      </c>
      <c r="F2547" t="s">
        <v>38</v>
      </c>
      <c r="G2547" t="s">
        <v>30</v>
      </c>
      <c r="H2547">
        <v>3</v>
      </c>
      <c r="I2547">
        <v>20.154299999999999</v>
      </c>
      <c r="J2547" t="s">
        <v>272</v>
      </c>
      <c r="K2547">
        <v>10199</v>
      </c>
      <c r="L2547">
        <v>10200</v>
      </c>
      <c r="M2547" t="str">
        <f t="shared" si="280"/>
        <v>Dog100OverACSR</v>
      </c>
      <c r="N2547" t="str">
        <f>+VLOOKUP(M2547,LineCode!$E:$F,2,0)</f>
        <v>3p_11kV_100_ACSR_Al_o</v>
      </c>
      <c r="R2547" t="s">
        <v>296</v>
      </c>
      <c r="S2547" t="str">
        <f t="shared" si="281"/>
        <v>Line.line_NEW_10199_10200</v>
      </c>
      <c r="T2547" t="str">
        <f t="shared" si="282"/>
        <v>Bus1=10199</v>
      </c>
      <c r="U2547" t="str">
        <f t="shared" si="283"/>
        <v>Bus2=10200</v>
      </c>
      <c r="V2547" t="str">
        <f t="shared" si="284"/>
        <v>phases=3</v>
      </c>
      <c r="W2547" t="str">
        <f t="shared" si="285"/>
        <v>Linecode=3p_11kV_100_ACSR_Al_o</v>
      </c>
      <c r="X2547" t="str">
        <f t="shared" si="286"/>
        <v>Length=20.1543</v>
      </c>
      <c r="Y2547" t="s">
        <v>307</v>
      </c>
    </row>
    <row r="2548" spans="1:25" x14ac:dyDescent="0.25">
      <c r="A2548" t="s">
        <v>62</v>
      </c>
      <c r="B2548">
        <v>11</v>
      </c>
      <c r="C2548" t="s">
        <v>37</v>
      </c>
      <c r="D2548">
        <v>100</v>
      </c>
      <c r="E2548" t="s">
        <v>27</v>
      </c>
      <c r="F2548" t="s">
        <v>38</v>
      </c>
      <c r="G2548" t="s">
        <v>30</v>
      </c>
      <c r="H2548">
        <v>3</v>
      </c>
      <c r="I2548">
        <v>23.751200000000001</v>
      </c>
      <c r="J2548" t="s">
        <v>272</v>
      </c>
      <c r="K2548">
        <v>10200</v>
      </c>
      <c r="L2548">
        <v>10201</v>
      </c>
      <c r="M2548" t="str">
        <f t="shared" si="280"/>
        <v>Dog100OverACSR</v>
      </c>
      <c r="N2548" t="str">
        <f>+VLOOKUP(M2548,LineCode!$E:$F,2,0)</f>
        <v>3p_11kV_100_ACSR_Al_o</v>
      </c>
      <c r="R2548" t="s">
        <v>296</v>
      </c>
      <c r="S2548" t="str">
        <f t="shared" si="281"/>
        <v>Line.line_NEW_10200_10201</v>
      </c>
      <c r="T2548" t="str">
        <f t="shared" si="282"/>
        <v>Bus1=10200</v>
      </c>
      <c r="U2548" t="str">
        <f t="shared" si="283"/>
        <v>Bus2=10201</v>
      </c>
      <c r="V2548" t="str">
        <f t="shared" si="284"/>
        <v>phases=3</v>
      </c>
      <c r="W2548" t="str">
        <f t="shared" si="285"/>
        <v>Linecode=3p_11kV_100_ACSR_Al_o</v>
      </c>
      <c r="X2548" t="str">
        <f t="shared" si="286"/>
        <v>Length=23.7512</v>
      </c>
      <c r="Y2548" t="s">
        <v>307</v>
      </c>
    </row>
    <row r="2549" spans="1:25" x14ac:dyDescent="0.25">
      <c r="A2549" t="s">
        <v>62</v>
      </c>
      <c r="B2549">
        <v>11</v>
      </c>
      <c r="C2549" t="s">
        <v>37</v>
      </c>
      <c r="D2549">
        <v>100</v>
      </c>
      <c r="E2549" t="s">
        <v>27</v>
      </c>
      <c r="F2549" t="s">
        <v>38</v>
      </c>
      <c r="G2549" t="s">
        <v>30</v>
      </c>
      <c r="H2549">
        <v>3</v>
      </c>
      <c r="I2549">
        <v>19.5486</v>
      </c>
      <c r="J2549" t="s">
        <v>272</v>
      </c>
      <c r="K2549">
        <v>10201</v>
      </c>
      <c r="L2549">
        <v>10202</v>
      </c>
      <c r="M2549" t="str">
        <f t="shared" si="280"/>
        <v>Dog100OverACSR</v>
      </c>
      <c r="N2549" t="str">
        <f>+VLOOKUP(M2549,LineCode!$E:$F,2,0)</f>
        <v>3p_11kV_100_ACSR_Al_o</v>
      </c>
      <c r="R2549" t="s">
        <v>296</v>
      </c>
      <c r="S2549" t="str">
        <f t="shared" si="281"/>
        <v>Line.line_NEW_10201_10202</v>
      </c>
      <c r="T2549" t="str">
        <f t="shared" si="282"/>
        <v>Bus1=10201</v>
      </c>
      <c r="U2549" t="str">
        <f t="shared" si="283"/>
        <v>Bus2=10202</v>
      </c>
      <c r="V2549" t="str">
        <f t="shared" si="284"/>
        <v>phases=3</v>
      </c>
      <c r="W2549" t="str">
        <f t="shared" si="285"/>
        <v>Linecode=3p_11kV_100_ACSR_Al_o</v>
      </c>
      <c r="X2549" t="str">
        <f t="shared" si="286"/>
        <v>Length=19.5486</v>
      </c>
      <c r="Y2549" t="s">
        <v>307</v>
      </c>
    </row>
    <row r="2550" spans="1:25" x14ac:dyDescent="0.25">
      <c r="A2550" t="s">
        <v>62</v>
      </c>
      <c r="B2550">
        <v>11</v>
      </c>
      <c r="C2550" t="s">
        <v>37</v>
      </c>
      <c r="D2550">
        <v>100</v>
      </c>
      <c r="E2550" t="s">
        <v>27</v>
      </c>
      <c r="F2550" t="s">
        <v>38</v>
      </c>
      <c r="G2550" t="s">
        <v>30</v>
      </c>
      <c r="H2550">
        <v>3</v>
      </c>
      <c r="I2550">
        <v>20.070499999999999</v>
      </c>
      <c r="J2550" t="s">
        <v>272</v>
      </c>
      <c r="K2550">
        <v>10202</v>
      </c>
      <c r="L2550">
        <v>10203</v>
      </c>
      <c r="M2550" t="str">
        <f t="shared" si="280"/>
        <v>Dog100OverACSR</v>
      </c>
      <c r="N2550" t="str">
        <f>+VLOOKUP(M2550,LineCode!$E:$F,2,0)</f>
        <v>3p_11kV_100_ACSR_Al_o</v>
      </c>
      <c r="R2550" t="s">
        <v>296</v>
      </c>
      <c r="S2550" t="str">
        <f t="shared" si="281"/>
        <v>Line.line_NEW_10202_10203</v>
      </c>
      <c r="T2550" t="str">
        <f t="shared" si="282"/>
        <v>Bus1=10202</v>
      </c>
      <c r="U2550" t="str">
        <f t="shared" si="283"/>
        <v>Bus2=10203</v>
      </c>
      <c r="V2550" t="str">
        <f t="shared" si="284"/>
        <v>phases=3</v>
      </c>
      <c r="W2550" t="str">
        <f t="shared" si="285"/>
        <v>Linecode=3p_11kV_100_ACSR_Al_o</v>
      </c>
      <c r="X2550" t="str">
        <f t="shared" si="286"/>
        <v>Length=20.0705</v>
      </c>
      <c r="Y2550" t="s">
        <v>307</v>
      </c>
    </row>
    <row r="2551" spans="1:25" x14ac:dyDescent="0.25">
      <c r="A2551" t="s">
        <v>62</v>
      </c>
      <c r="B2551">
        <v>11</v>
      </c>
      <c r="C2551" t="s">
        <v>37</v>
      </c>
      <c r="D2551">
        <v>100</v>
      </c>
      <c r="E2551" t="s">
        <v>27</v>
      </c>
      <c r="F2551" t="s">
        <v>38</v>
      </c>
      <c r="G2551" t="s">
        <v>30</v>
      </c>
      <c r="H2551">
        <v>3</v>
      </c>
      <c r="I2551">
        <v>20.107600000000001</v>
      </c>
      <c r="J2551" t="s">
        <v>272</v>
      </c>
      <c r="K2551">
        <v>10203</v>
      </c>
      <c r="L2551">
        <v>10204</v>
      </c>
      <c r="M2551" t="str">
        <f t="shared" si="280"/>
        <v>Dog100OverACSR</v>
      </c>
      <c r="N2551" t="str">
        <f>+VLOOKUP(M2551,LineCode!$E:$F,2,0)</f>
        <v>3p_11kV_100_ACSR_Al_o</v>
      </c>
      <c r="R2551" t="s">
        <v>296</v>
      </c>
      <c r="S2551" t="str">
        <f t="shared" si="281"/>
        <v>Line.line_NEW_10203_10204</v>
      </c>
      <c r="T2551" t="str">
        <f t="shared" si="282"/>
        <v>Bus1=10203</v>
      </c>
      <c r="U2551" t="str">
        <f t="shared" si="283"/>
        <v>Bus2=10204</v>
      </c>
      <c r="V2551" t="str">
        <f t="shared" si="284"/>
        <v>phases=3</v>
      </c>
      <c r="W2551" t="str">
        <f t="shared" si="285"/>
        <v>Linecode=3p_11kV_100_ACSR_Al_o</v>
      </c>
      <c r="X2551" t="str">
        <f t="shared" si="286"/>
        <v>Length=20.1076</v>
      </c>
      <c r="Y2551" t="s">
        <v>307</v>
      </c>
    </row>
    <row r="2552" spans="1:25" x14ac:dyDescent="0.25">
      <c r="A2552" t="s">
        <v>62</v>
      </c>
      <c r="B2552">
        <v>11</v>
      </c>
      <c r="C2552" t="s">
        <v>37</v>
      </c>
      <c r="D2552">
        <v>100</v>
      </c>
      <c r="E2552" t="s">
        <v>27</v>
      </c>
      <c r="F2552" t="s">
        <v>38</v>
      </c>
      <c r="G2552" t="s">
        <v>30</v>
      </c>
      <c r="H2552">
        <v>3</v>
      </c>
      <c r="I2552">
        <v>20.079699999999999</v>
      </c>
      <c r="J2552" t="s">
        <v>272</v>
      </c>
      <c r="K2552">
        <v>10204</v>
      </c>
      <c r="L2552">
        <v>10205</v>
      </c>
      <c r="M2552" t="str">
        <f t="shared" si="280"/>
        <v>Dog100OverACSR</v>
      </c>
      <c r="N2552" t="str">
        <f>+VLOOKUP(M2552,LineCode!$E:$F,2,0)</f>
        <v>3p_11kV_100_ACSR_Al_o</v>
      </c>
      <c r="R2552" t="s">
        <v>296</v>
      </c>
      <c r="S2552" t="str">
        <f t="shared" si="281"/>
        <v>Line.line_NEW_10204_10205</v>
      </c>
      <c r="T2552" t="str">
        <f t="shared" si="282"/>
        <v>Bus1=10204</v>
      </c>
      <c r="U2552" t="str">
        <f t="shared" si="283"/>
        <v>Bus2=10205</v>
      </c>
      <c r="V2552" t="str">
        <f t="shared" si="284"/>
        <v>phases=3</v>
      </c>
      <c r="W2552" t="str">
        <f t="shared" si="285"/>
        <v>Linecode=3p_11kV_100_ACSR_Al_o</v>
      </c>
      <c r="X2552" t="str">
        <f t="shared" si="286"/>
        <v>Length=20.0797</v>
      </c>
      <c r="Y2552" t="s">
        <v>307</v>
      </c>
    </row>
    <row r="2553" spans="1:25" x14ac:dyDescent="0.25">
      <c r="A2553" t="s">
        <v>62</v>
      </c>
      <c r="B2553">
        <v>11</v>
      </c>
      <c r="C2553" t="s">
        <v>37</v>
      </c>
      <c r="D2553">
        <v>100</v>
      </c>
      <c r="E2553" t="s">
        <v>27</v>
      </c>
      <c r="F2553" t="s">
        <v>38</v>
      </c>
      <c r="G2553" t="s">
        <v>30</v>
      </c>
      <c r="H2553">
        <v>3</v>
      </c>
      <c r="I2553">
        <v>21.4269</v>
      </c>
      <c r="J2553" t="s">
        <v>272</v>
      </c>
      <c r="K2553">
        <v>10205</v>
      </c>
      <c r="L2553">
        <v>10206</v>
      </c>
      <c r="M2553" t="str">
        <f t="shared" si="280"/>
        <v>Dog100OverACSR</v>
      </c>
      <c r="N2553" t="str">
        <f>+VLOOKUP(M2553,LineCode!$E:$F,2,0)</f>
        <v>3p_11kV_100_ACSR_Al_o</v>
      </c>
      <c r="R2553" t="s">
        <v>296</v>
      </c>
      <c r="S2553" t="str">
        <f t="shared" si="281"/>
        <v>Line.line_NEW_10205_10206</v>
      </c>
      <c r="T2553" t="str">
        <f t="shared" si="282"/>
        <v>Bus1=10205</v>
      </c>
      <c r="U2553" t="str">
        <f t="shared" si="283"/>
        <v>Bus2=10206</v>
      </c>
      <c r="V2553" t="str">
        <f t="shared" si="284"/>
        <v>phases=3</v>
      </c>
      <c r="W2553" t="str">
        <f t="shared" si="285"/>
        <v>Linecode=3p_11kV_100_ACSR_Al_o</v>
      </c>
      <c r="X2553" t="str">
        <f t="shared" si="286"/>
        <v>Length=21.4269</v>
      </c>
      <c r="Y2553" t="s">
        <v>307</v>
      </c>
    </row>
    <row r="2554" spans="1:25" x14ac:dyDescent="0.25">
      <c r="A2554" t="s">
        <v>62</v>
      </c>
      <c r="B2554">
        <v>11</v>
      </c>
      <c r="C2554" t="s">
        <v>37</v>
      </c>
      <c r="D2554">
        <v>100</v>
      </c>
      <c r="E2554" t="s">
        <v>27</v>
      </c>
      <c r="F2554" t="s">
        <v>38</v>
      </c>
      <c r="G2554" t="s">
        <v>30</v>
      </c>
      <c r="H2554">
        <v>3</v>
      </c>
      <c r="I2554">
        <v>20.714600000000001</v>
      </c>
      <c r="J2554" t="s">
        <v>272</v>
      </c>
      <c r="K2554">
        <v>10206</v>
      </c>
      <c r="L2554">
        <v>10207</v>
      </c>
      <c r="M2554" t="str">
        <f t="shared" si="280"/>
        <v>Dog100OverACSR</v>
      </c>
      <c r="N2554" t="str">
        <f>+VLOOKUP(M2554,LineCode!$E:$F,2,0)</f>
        <v>3p_11kV_100_ACSR_Al_o</v>
      </c>
      <c r="R2554" t="s">
        <v>296</v>
      </c>
      <c r="S2554" t="str">
        <f t="shared" si="281"/>
        <v>Line.line_NEW_10206_10207</v>
      </c>
      <c r="T2554" t="str">
        <f t="shared" si="282"/>
        <v>Bus1=10206</v>
      </c>
      <c r="U2554" t="str">
        <f t="shared" si="283"/>
        <v>Bus2=10207</v>
      </c>
      <c r="V2554" t="str">
        <f t="shared" si="284"/>
        <v>phases=3</v>
      </c>
      <c r="W2554" t="str">
        <f t="shared" si="285"/>
        <v>Linecode=3p_11kV_100_ACSR_Al_o</v>
      </c>
      <c r="X2554" t="str">
        <f t="shared" si="286"/>
        <v>Length=20.7146</v>
      </c>
      <c r="Y2554" t="s">
        <v>307</v>
      </c>
    </row>
    <row r="2555" spans="1:25" x14ac:dyDescent="0.25">
      <c r="A2555" t="s">
        <v>62</v>
      </c>
      <c r="B2555">
        <v>11</v>
      </c>
      <c r="C2555" t="s">
        <v>37</v>
      </c>
      <c r="D2555">
        <v>100</v>
      </c>
      <c r="E2555" t="s">
        <v>27</v>
      </c>
      <c r="F2555" t="s">
        <v>38</v>
      </c>
      <c r="G2555" t="s">
        <v>30</v>
      </c>
      <c r="H2555">
        <v>3</v>
      </c>
      <c r="I2555">
        <v>20.001300000000001</v>
      </c>
      <c r="J2555" t="s">
        <v>272</v>
      </c>
      <c r="K2555">
        <v>10207</v>
      </c>
      <c r="L2555">
        <v>10208</v>
      </c>
      <c r="M2555" t="str">
        <f t="shared" si="280"/>
        <v>Dog100OverACSR</v>
      </c>
      <c r="N2555" t="str">
        <f>+VLOOKUP(M2555,LineCode!$E:$F,2,0)</f>
        <v>3p_11kV_100_ACSR_Al_o</v>
      </c>
      <c r="R2555" t="s">
        <v>296</v>
      </c>
      <c r="S2555" t="str">
        <f t="shared" si="281"/>
        <v>Line.line_NEW_10207_10208</v>
      </c>
      <c r="T2555" t="str">
        <f t="shared" si="282"/>
        <v>Bus1=10207</v>
      </c>
      <c r="U2555" t="str">
        <f t="shared" si="283"/>
        <v>Bus2=10208</v>
      </c>
      <c r="V2555" t="str">
        <f t="shared" si="284"/>
        <v>phases=3</v>
      </c>
      <c r="W2555" t="str">
        <f t="shared" si="285"/>
        <v>Linecode=3p_11kV_100_ACSR_Al_o</v>
      </c>
      <c r="X2555" t="str">
        <f t="shared" si="286"/>
        <v>Length=20.0013</v>
      </c>
      <c r="Y2555" t="s">
        <v>307</v>
      </c>
    </row>
    <row r="2556" spans="1:25" x14ac:dyDescent="0.25">
      <c r="A2556" t="s">
        <v>62</v>
      </c>
      <c r="B2556">
        <v>11</v>
      </c>
      <c r="C2556" t="s">
        <v>37</v>
      </c>
      <c r="D2556">
        <v>100</v>
      </c>
      <c r="E2556" t="s">
        <v>27</v>
      </c>
      <c r="F2556" t="s">
        <v>38</v>
      </c>
      <c r="G2556" t="s">
        <v>30</v>
      </c>
      <c r="H2556">
        <v>3</v>
      </c>
      <c r="I2556">
        <v>21.941400000000002</v>
      </c>
      <c r="J2556" t="s">
        <v>272</v>
      </c>
      <c r="K2556">
        <v>10208</v>
      </c>
      <c r="L2556">
        <v>10209</v>
      </c>
      <c r="M2556" t="str">
        <f t="shared" si="280"/>
        <v>Dog100OverACSR</v>
      </c>
      <c r="N2556" t="str">
        <f>+VLOOKUP(M2556,LineCode!$E:$F,2,0)</f>
        <v>3p_11kV_100_ACSR_Al_o</v>
      </c>
      <c r="R2556" t="s">
        <v>296</v>
      </c>
      <c r="S2556" t="str">
        <f t="shared" si="281"/>
        <v>Line.line_NEW_10208_10209</v>
      </c>
      <c r="T2556" t="str">
        <f t="shared" si="282"/>
        <v>Bus1=10208</v>
      </c>
      <c r="U2556" t="str">
        <f t="shared" si="283"/>
        <v>Bus2=10209</v>
      </c>
      <c r="V2556" t="str">
        <f t="shared" si="284"/>
        <v>phases=3</v>
      </c>
      <c r="W2556" t="str">
        <f t="shared" si="285"/>
        <v>Linecode=3p_11kV_100_ACSR_Al_o</v>
      </c>
      <c r="X2556" t="str">
        <f t="shared" si="286"/>
        <v>Length=21.9414</v>
      </c>
      <c r="Y2556" t="s">
        <v>307</v>
      </c>
    </row>
    <row r="2557" spans="1:25" x14ac:dyDescent="0.25">
      <c r="A2557" t="s">
        <v>62</v>
      </c>
      <c r="B2557">
        <v>11</v>
      </c>
      <c r="C2557" t="s">
        <v>37</v>
      </c>
      <c r="D2557">
        <v>100</v>
      </c>
      <c r="E2557" t="s">
        <v>27</v>
      </c>
      <c r="F2557" t="s">
        <v>38</v>
      </c>
      <c r="G2557" t="s">
        <v>30</v>
      </c>
      <c r="H2557">
        <v>3</v>
      </c>
      <c r="I2557">
        <v>22.904499999999999</v>
      </c>
      <c r="J2557" t="s">
        <v>272</v>
      </c>
      <c r="K2557">
        <v>10209</v>
      </c>
      <c r="L2557">
        <v>10210</v>
      </c>
      <c r="M2557" t="str">
        <f t="shared" si="280"/>
        <v>Dog100OverACSR</v>
      </c>
      <c r="N2557" t="str">
        <f>+VLOOKUP(M2557,LineCode!$E:$F,2,0)</f>
        <v>3p_11kV_100_ACSR_Al_o</v>
      </c>
      <c r="R2557" t="s">
        <v>296</v>
      </c>
      <c r="S2557" t="str">
        <f t="shared" si="281"/>
        <v>Line.line_NEW_10209_10210</v>
      </c>
      <c r="T2557" t="str">
        <f t="shared" si="282"/>
        <v>Bus1=10209</v>
      </c>
      <c r="U2557" t="str">
        <f t="shared" si="283"/>
        <v>Bus2=10210</v>
      </c>
      <c r="V2557" t="str">
        <f t="shared" si="284"/>
        <v>phases=3</v>
      </c>
      <c r="W2557" t="str">
        <f t="shared" si="285"/>
        <v>Linecode=3p_11kV_100_ACSR_Al_o</v>
      </c>
      <c r="X2557" t="str">
        <f t="shared" si="286"/>
        <v>Length=22.9045</v>
      </c>
      <c r="Y2557" t="s">
        <v>307</v>
      </c>
    </row>
    <row r="2558" spans="1:25" x14ac:dyDescent="0.25">
      <c r="A2558" t="s">
        <v>62</v>
      </c>
      <c r="B2558">
        <v>11</v>
      </c>
      <c r="C2558" t="s">
        <v>37</v>
      </c>
      <c r="D2558">
        <v>100</v>
      </c>
      <c r="E2558" t="s">
        <v>27</v>
      </c>
      <c r="F2558" t="s">
        <v>38</v>
      </c>
      <c r="G2558" t="s">
        <v>30</v>
      </c>
      <c r="H2558">
        <v>3</v>
      </c>
      <c r="I2558">
        <v>22.379899999999999</v>
      </c>
      <c r="J2558" t="s">
        <v>272</v>
      </c>
      <c r="K2558">
        <v>10210</v>
      </c>
      <c r="L2558">
        <v>10211</v>
      </c>
      <c r="M2558" t="str">
        <f t="shared" si="280"/>
        <v>Dog100OverACSR</v>
      </c>
      <c r="N2558" t="str">
        <f>+VLOOKUP(M2558,LineCode!$E:$F,2,0)</f>
        <v>3p_11kV_100_ACSR_Al_o</v>
      </c>
      <c r="R2558" t="s">
        <v>296</v>
      </c>
      <c r="S2558" t="str">
        <f t="shared" si="281"/>
        <v>Line.line_NEW_10210_10211</v>
      </c>
      <c r="T2558" t="str">
        <f t="shared" si="282"/>
        <v>Bus1=10210</v>
      </c>
      <c r="U2558" t="str">
        <f t="shared" si="283"/>
        <v>Bus2=10211</v>
      </c>
      <c r="V2558" t="str">
        <f t="shared" si="284"/>
        <v>phases=3</v>
      </c>
      <c r="W2558" t="str">
        <f t="shared" si="285"/>
        <v>Linecode=3p_11kV_100_ACSR_Al_o</v>
      </c>
      <c r="X2558" t="str">
        <f t="shared" si="286"/>
        <v>Length=22.3799</v>
      </c>
      <c r="Y2558" t="s">
        <v>307</v>
      </c>
    </row>
    <row r="2559" spans="1:25" x14ac:dyDescent="0.25">
      <c r="A2559" t="s">
        <v>62</v>
      </c>
      <c r="B2559">
        <v>11</v>
      </c>
      <c r="C2559" t="s">
        <v>37</v>
      </c>
      <c r="D2559">
        <v>100</v>
      </c>
      <c r="E2559" t="s">
        <v>27</v>
      </c>
      <c r="F2559" t="s">
        <v>38</v>
      </c>
      <c r="G2559" t="s">
        <v>30</v>
      </c>
      <c r="H2559">
        <v>3</v>
      </c>
      <c r="I2559">
        <v>20.7059</v>
      </c>
      <c r="J2559" t="s">
        <v>272</v>
      </c>
      <c r="K2559">
        <v>10211</v>
      </c>
      <c r="L2559">
        <v>10212</v>
      </c>
      <c r="M2559" t="str">
        <f t="shared" si="280"/>
        <v>Dog100OverACSR</v>
      </c>
      <c r="N2559" t="str">
        <f>+VLOOKUP(M2559,LineCode!$E:$F,2,0)</f>
        <v>3p_11kV_100_ACSR_Al_o</v>
      </c>
      <c r="R2559" t="s">
        <v>296</v>
      </c>
      <c r="S2559" t="str">
        <f t="shared" si="281"/>
        <v>Line.line_NEW_10211_10212</v>
      </c>
      <c r="T2559" t="str">
        <f t="shared" si="282"/>
        <v>Bus1=10211</v>
      </c>
      <c r="U2559" t="str">
        <f t="shared" si="283"/>
        <v>Bus2=10212</v>
      </c>
      <c r="V2559" t="str">
        <f t="shared" si="284"/>
        <v>phases=3</v>
      </c>
      <c r="W2559" t="str">
        <f t="shared" si="285"/>
        <v>Linecode=3p_11kV_100_ACSR_Al_o</v>
      </c>
      <c r="X2559" t="str">
        <f t="shared" si="286"/>
        <v>Length=20.7059</v>
      </c>
      <c r="Y2559" t="s">
        <v>307</v>
      </c>
    </row>
    <row r="2560" spans="1:25" x14ac:dyDescent="0.25">
      <c r="A2560" t="s">
        <v>62</v>
      </c>
      <c r="B2560">
        <v>11</v>
      </c>
      <c r="C2560" t="s">
        <v>37</v>
      </c>
      <c r="D2560">
        <v>100</v>
      </c>
      <c r="E2560" t="s">
        <v>27</v>
      </c>
      <c r="F2560" t="s">
        <v>38</v>
      </c>
      <c r="G2560" t="s">
        <v>30</v>
      </c>
      <c r="H2560">
        <v>3</v>
      </c>
      <c r="I2560">
        <v>14.5304</v>
      </c>
      <c r="J2560" t="s">
        <v>272</v>
      </c>
      <c r="K2560">
        <v>10212</v>
      </c>
      <c r="L2560">
        <v>10213</v>
      </c>
      <c r="M2560" t="str">
        <f t="shared" si="280"/>
        <v>Dog100OverACSR</v>
      </c>
      <c r="N2560" t="str">
        <f>+VLOOKUP(M2560,LineCode!$E:$F,2,0)</f>
        <v>3p_11kV_100_ACSR_Al_o</v>
      </c>
      <c r="R2560" t="s">
        <v>296</v>
      </c>
      <c r="S2560" t="str">
        <f t="shared" si="281"/>
        <v>Line.line_NEW_10212_10213</v>
      </c>
      <c r="T2560" t="str">
        <f t="shared" si="282"/>
        <v>Bus1=10212</v>
      </c>
      <c r="U2560" t="str">
        <f t="shared" si="283"/>
        <v>Bus2=10213</v>
      </c>
      <c r="V2560" t="str">
        <f t="shared" si="284"/>
        <v>phases=3</v>
      </c>
      <c r="W2560" t="str">
        <f t="shared" si="285"/>
        <v>Linecode=3p_11kV_100_ACSR_Al_o</v>
      </c>
      <c r="X2560" t="str">
        <f t="shared" si="286"/>
        <v>Length=14.5304</v>
      </c>
      <c r="Y2560" t="s">
        <v>307</v>
      </c>
    </row>
    <row r="2561" spans="1:25" x14ac:dyDescent="0.25">
      <c r="A2561" t="s">
        <v>62</v>
      </c>
      <c r="B2561">
        <v>11</v>
      </c>
      <c r="C2561" t="s">
        <v>37</v>
      </c>
      <c r="D2561">
        <v>100</v>
      </c>
      <c r="E2561" t="s">
        <v>27</v>
      </c>
      <c r="F2561" t="s">
        <v>38</v>
      </c>
      <c r="G2561" t="s">
        <v>30</v>
      </c>
      <c r="H2561">
        <v>3</v>
      </c>
      <c r="I2561">
        <v>20.692900000000002</v>
      </c>
      <c r="J2561" t="s">
        <v>272</v>
      </c>
      <c r="K2561">
        <v>10213</v>
      </c>
      <c r="L2561">
        <v>10214</v>
      </c>
      <c r="M2561" t="str">
        <f t="shared" si="280"/>
        <v>Dog100OverACSR</v>
      </c>
      <c r="N2561" t="str">
        <f>+VLOOKUP(M2561,LineCode!$E:$F,2,0)</f>
        <v>3p_11kV_100_ACSR_Al_o</v>
      </c>
      <c r="R2561" t="s">
        <v>296</v>
      </c>
      <c r="S2561" t="str">
        <f t="shared" si="281"/>
        <v>Line.line_NEW_10213_10214</v>
      </c>
      <c r="T2561" t="str">
        <f t="shared" si="282"/>
        <v>Bus1=10213</v>
      </c>
      <c r="U2561" t="str">
        <f t="shared" si="283"/>
        <v>Bus2=10214</v>
      </c>
      <c r="V2561" t="str">
        <f t="shared" si="284"/>
        <v>phases=3</v>
      </c>
      <c r="W2561" t="str">
        <f t="shared" si="285"/>
        <v>Linecode=3p_11kV_100_ACSR_Al_o</v>
      </c>
      <c r="X2561" t="str">
        <f t="shared" si="286"/>
        <v>Length=20.6929</v>
      </c>
      <c r="Y2561" t="s">
        <v>307</v>
      </c>
    </row>
    <row r="2562" spans="1:25" x14ac:dyDescent="0.25">
      <c r="A2562" t="s">
        <v>62</v>
      </c>
      <c r="B2562">
        <v>11</v>
      </c>
      <c r="C2562" t="s">
        <v>37</v>
      </c>
      <c r="D2562">
        <v>100</v>
      </c>
      <c r="E2562" t="s">
        <v>27</v>
      </c>
      <c r="F2562" t="s">
        <v>38</v>
      </c>
      <c r="G2562" t="s">
        <v>30</v>
      </c>
      <c r="H2562">
        <v>3</v>
      </c>
      <c r="I2562">
        <v>21.119299999999999</v>
      </c>
      <c r="J2562" t="s">
        <v>272</v>
      </c>
      <c r="K2562">
        <v>10214</v>
      </c>
      <c r="L2562">
        <v>10215</v>
      </c>
      <c r="M2562" t="str">
        <f t="shared" si="280"/>
        <v>Dog100OverACSR</v>
      </c>
      <c r="N2562" t="str">
        <f>+VLOOKUP(M2562,LineCode!$E:$F,2,0)</f>
        <v>3p_11kV_100_ACSR_Al_o</v>
      </c>
      <c r="R2562" t="s">
        <v>296</v>
      </c>
      <c r="S2562" t="str">
        <f t="shared" si="281"/>
        <v>Line.line_NEW_10214_10215</v>
      </c>
      <c r="T2562" t="str">
        <f t="shared" si="282"/>
        <v>Bus1=10214</v>
      </c>
      <c r="U2562" t="str">
        <f t="shared" si="283"/>
        <v>Bus2=10215</v>
      </c>
      <c r="V2562" t="str">
        <f t="shared" si="284"/>
        <v>phases=3</v>
      </c>
      <c r="W2562" t="str">
        <f t="shared" si="285"/>
        <v>Linecode=3p_11kV_100_ACSR_Al_o</v>
      </c>
      <c r="X2562" t="str">
        <f t="shared" si="286"/>
        <v>Length=21.1193</v>
      </c>
      <c r="Y2562" t="s">
        <v>307</v>
      </c>
    </row>
    <row r="2563" spans="1:25" x14ac:dyDescent="0.25">
      <c r="A2563" t="s">
        <v>62</v>
      </c>
      <c r="B2563">
        <v>11</v>
      </c>
      <c r="C2563" t="s">
        <v>37</v>
      </c>
      <c r="D2563">
        <v>100</v>
      </c>
      <c r="E2563" t="s">
        <v>27</v>
      </c>
      <c r="F2563" t="s">
        <v>38</v>
      </c>
      <c r="G2563" t="s">
        <v>30</v>
      </c>
      <c r="H2563">
        <v>3</v>
      </c>
      <c r="I2563">
        <v>22.810300000000002</v>
      </c>
      <c r="J2563" t="s">
        <v>272</v>
      </c>
      <c r="K2563">
        <v>10215</v>
      </c>
      <c r="L2563">
        <v>10216</v>
      </c>
      <c r="M2563" t="str">
        <f t="shared" si="280"/>
        <v>Dog100OverACSR</v>
      </c>
      <c r="N2563" t="str">
        <f>+VLOOKUP(M2563,LineCode!$E:$F,2,0)</f>
        <v>3p_11kV_100_ACSR_Al_o</v>
      </c>
      <c r="R2563" t="s">
        <v>296</v>
      </c>
      <c r="S2563" t="str">
        <f t="shared" si="281"/>
        <v>Line.line_NEW_10215_10216</v>
      </c>
      <c r="T2563" t="str">
        <f t="shared" si="282"/>
        <v>Bus1=10215</v>
      </c>
      <c r="U2563" t="str">
        <f t="shared" si="283"/>
        <v>Bus2=10216</v>
      </c>
      <c r="V2563" t="str">
        <f t="shared" si="284"/>
        <v>phases=3</v>
      </c>
      <c r="W2563" t="str">
        <f t="shared" si="285"/>
        <v>Linecode=3p_11kV_100_ACSR_Al_o</v>
      </c>
      <c r="X2563" t="str">
        <f t="shared" si="286"/>
        <v>Length=22.8103</v>
      </c>
      <c r="Y2563" t="s">
        <v>307</v>
      </c>
    </row>
    <row r="2564" spans="1:25" x14ac:dyDescent="0.25">
      <c r="A2564" t="s">
        <v>62</v>
      </c>
      <c r="B2564">
        <v>11</v>
      </c>
      <c r="C2564" t="s">
        <v>37</v>
      </c>
      <c r="D2564">
        <v>100</v>
      </c>
      <c r="E2564" t="s">
        <v>27</v>
      </c>
      <c r="F2564" t="s">
        <v>38</v>
      </c>
      <c r="G2564" t="s">
        <v>30</v>
      </c>
      <c r="H2564">
        <v>3</v>
      </c>
      <c r="I2564">
        <v>18.079699999999999</v>
      </c>
      <c r="J2564" t="s">
        <v>272</v>
      </c>
      <c r="K2564">
        <v>10216</v>
      </c>
      <c r="L2564">
        <v>10217</v>
      </c>
      <c r="M2564" t="str">
        <f t="shared" si="280"/>
        <v>Dog100OverACSR</v>
      </c>
      <c r="N2564" t="str">
        <f>+VLOOKUP(M2564,LineCode!$E:$F,2,0)</f>
        <v>3p_11kV_100_ACSR_Al_o</v>
      </c>
      <c r="R2564" t="s">
        <v>296</v>
      </c>
      <c r="S2564" t="str">
        <f t="shared" si="281"/>
        <v>Line.line_NEW_10216_10217</v>
      </c>
      <c r="T2564" t="str">
        <f t="shared" si="282"/>
        <v>Bus1=10216</v>
      </c>
      <c r="U2564" t="str">
        <f t="shared" si="283"/>
        <v>Bus2=10217</v>
      </c>
      <c r="V2564" t="str">
        <f t="shared" si="284"/>
        <v>phases=3</v>
      </c>
      <c r="W2564" t="str">
        <f t="shared" si="285"/>
        <v>Linecode=3p_11kV_100_ACSR_Al_o</v>
      </c>
      <c r="X2564" t="str">
        <f t="shared" si="286"/>
        <v>Length=18.0797</v>
      </c>
      <c r="Y2564" t="s">
        <v>307</v>
      </c>
    </row>
    <row r="2565" spans="1:25" x14ac:dyDescent="0.25">
      <c r="A2565" t="s">
        <v>62</v>
      </c>
      <c r="B2565">
        <v>11</v>
      </c>
      <c r="C2565" t="s">
        <v>37</v>
      </c>
      <c r="D2565">
        <v>100</v>
      </c>
      <c r="E2565" t="s">
        <v>27</v>
      </c>
      <c r="F2565" t="s">
        <v>38</v>
      </c>
      <c r="G2565" t="s">
        <v>30</v>
      </c>
      <c r="H2565">
        <v>3</v>
      </c>
      <c r="I2565">
        <v>15.7234</v>
      </c>
      <c r="J2565" t="s">
        <v>272</v>
      </c>
      <c r="K2565">
        <v>10217</v>
      </c>
      <c r="L2565">
        <v>10218</v>
      </c>
      <c r="M2565" t="str">
        <f t="shared" si="280"/>
        <v>Dog100OverACSR</v>
      </c>
      <c r="N2565" t="str">
        <f>+VLOOKUP(M2565,LineCode!$E:$F,2,0)</f>
        <v>3p_11kV_100_ACSR_Al_o</v>
      </c>
      <c r="R2565" t="s">
        <v>296</v>
      </c>
      <c r="S2565" t="str">
        <f t="shared" si="281"/>
        <v>Line.line_NEW_10217_10218</v>
      </c>
      <c r="T2565" t="str">
        <f t="shared" si="282"/>
        <v>Bus1=10217</v>
      </c>
      <c r="U2565" t="str">
        <f t="shared" si="283"/>
        <v>Bus2=10218</v>
      </c>
      <c r="V2565" t="str">
        <f t="shared" si="284"/>
        <v>phases=3</v>
      </c>
      <c r="W2565" t="str">
        <f t="shared" si="285"/>
        <v>Linecode=3p_11kV_100_ACSR_Al_o</v>
      </c>
      <c r="X2565" t="str">
        <f t="shared" si="286"/>
        <v>Length=15.7234</v>
      </c>
      <c r="Y2565" t="s">
        <v>307</v>
      </c>
    </row>
    <row r="2566" spans="1:25" x14ac:dyDescent="0.25">
      <c r="A2566" t="s">
        <v>62</v>
      </c>
      <c r="B2566">
        <v>11</v>
      </c>
      <c r="C2566" t="s">
        <v>37</v>
      </c>
      <c r="D2566">
        <v>100</v>
      </c>
      <c r="E2566" t="s">
        <v>27</v>
      </c>
      <c r="F2566" t="s">
        <v>38</v>
      </c>
      <c r="G2566" t="s">
        <v>30</v>
      </c>
      <c r="H2566">
        <v>3</v>
      </c>
      <c r="I2566">
        <v>17.4269</v>
      </c>
      <c r="J2566" t="s">
        <v>272</v>
      </c>
      <c r="K2566">
        <v>10218</v>
      </c>
      <c r="L2566">
        <v>10219</v>
      </c>
      <c r="M2566" t="str">
        <f t="shared" si="280"/>
        <v>Dog100OverACSR</v>
      </c>
      <c r="N2566" t="str">
        <f>+VLOOKUP(M2566,LineCode!$E:$F,2,0)</f>
        <v>3p_11kV_100_ACSR_Al_o</v>
      </c>
      <c r="R2566" t="s">
        <v>296</v>
      </c>
      <c r="S2566" t="str">
        <f t="shared" si="281"/>
        <v>Line.line_NEW_10218_10219</v>
      </c>
      <c r="T2566" t="str">
        <f t="shared" si="282"/>
        <v>Bus1=10218</v>
      </c>
      <c r="U2566" t="str">
        <f t="shared" si="283"/>
        <v>Bus2=10219</v>
      </c>
      <c r="V2566" t="str">
        <f t="shared" si="284"/>
        <v>phases=3</v>
      </c>
      <c r="W2566" t="str">
        <f t="shared" si="285"/>
        <v>Linecode=3p_11kV_100_ACSR_Al_o</v>
      </c>
      <c r="X2566" t="str">
        <f t="shared" si="286"/>
        <v>Length=17.4269</v>
      </c>
      <c r="Y2566" t="s">
        <v>307</v>
      </c>
    </row>
    <row r="2567" spans="1:25" x14ac:dyDescent="0.25">
      <c r="A2567" t="s">
        <v>62</v>
      </c>
      <c r="B2567">
        <v>11</v>
      </c>
      <c r="C2567" t="s">
        <v>37</v>
      </c>
      <c r="D2567">
        <v>100</v>
      </c>
      <c r="E2567" t="s">
        <v>27</v>
      </c>
      <c r="F2567" t="s">
        <v>38</v>
      </c>
      <c r="G2567" t="s">
        <v>30</v>
      </c>
      <c r="H2567">
        <v>3</v>
      </c>
      <c r="I2567">
        <v>20.275700000000001</v>
      </c>
      <c r="J2567" t="s">
        <v>272</v>
      </c>
      <c r="K2567">
        <v>10219</v>
      </c>
      <c r="L2567">
        <v>10220</v>
      </c>
      <c r="M2567" t="str">
        <f t="shared" si="280"/>
        <v>Dog100OverACSR</v>
      </c>
      <c r="N2567" t="str">
        <f>+VLOOKUP(M2567,LineCode!$E:$F,2,0)</f>
        <v>3p_11kV_100_ACSR_Al_o</v>
      </c>
      <c r="R2567" t="s">
        <v>296</v>
      </c>
      <c r="S2567" t="str">
        <f t="shared" si="281"/>
        <v>Line.line_NEW_10219_10220</v>
      </c>
      <c r="T2567" t="str">
        <f t="shared" si="282"/>
        <v>Bus1=10219</v>
      </c>
      <c r="U2567" t="str">
        <f t="shared" si="283"/>
        <v>Bus2=10220</v>
      </c>
      <c r="V2567" t="str">
        <f t="shared" si="284"/>
        <v>phases=3</v>
      </c>
      <c r="W2567" t="str">
        <f t="shared" si="285"/>
        <v>Linecode=3p_11kV_100_ACSR_Al_o</v>
      </c>
      <c r="X2567" t="str">
        <f t="shared" si="286"/>
        <v>Length=20.2757</v>
      </c>
      <c r="Y2567" t="s">
        <v>307</v>
      </c>
    </row>
    <row r="2568" spans="1:25" x14ac:dyDescent="0.25">
      <c r="A2568" t="s">
        <v>62</v>
      </c>
      <c r="B2568">
        <v>11</v>
      </c>
      <c r="C2568" t="s">
        <v>37</v>
      </c>
      <c r="D2568">
        <v>100</v>
      </c>
      <c r="E2568" t="s">
        <v>27</v>
      </c>
      <c r="F2568" t="s">
        <v>38</v>
      </c>
      <c r="G2568" t="s">
        <v>30</v>
      </c>
      <c r="H2568">
        <v>3</v>
      </c>
      <c r="I2568">
        <v>18.280100000000001</v>
      </c>
      <c r="J2568" t="s">
        <v>272</v>
      </c>
      <c r="K2568">
        <v>10220</v>
      </c>
      <c r="L2568">
        <v>10221</v>
      </c>
      <c r="M2568" t="str">
        <f t="shared" si="280"/>
        <v>Dog100OverACSR</v>
      </c>
      <c r="N2568" t="str">
        <f>+VLOOKUP(M2568,LineCode!$E:$F,2,0)</f>
        <v>3p_11kV_100_ACSR_Al_o</v>
      </c>
      <c r="R2568" t="s">
        <v>296</v>
      </c>
      <c r="S2568" t="str">
        <f t="shared" si="281"/>
        <v>Line.line_NEW_10220_10221</v>
      </c>
      <c r="T2568" t="str">
        <f t="shared" si="282"/>
        <v>Bus1=10220</v>
      </c>
      <c r="U2568" t="str">
        <f t="shared" si="283"/>
        <v>Bus2=10221</v>
      </c>
      <c r="V2568" t="str">
        <f t="shared" si="284"/>
        <v>phases=3</v>
      </c>
      <c r="W2568" t="str">
        <f t="shared" si="285"/>
        <v>Linecode=3p_11kV_100_ACSR_Al_o</v>
      </c>
      <c r="X2568" t="str">
        <f t="shared" si="286"/>
        <v>Length=18.2801</v>
      </c>
      <c r="Y2568" t="s">
        <v>307</v>
      </c>
    </row>
    <row r="2569" spans="1:25" x14ac:dyDescent="0.25">
      <c r="A2569" t="s">
        <v>62</v>
      </c>
      <c r="B2569">
        <v>11</v>
      </c>
      <c r="C2569" t="s">
        <v>37</v>
      </c>
      <c r="D2569">
        <v>100</v>
      </c>
      <c r="E2569" t="s">
        <v>27</v>
      </c>
      <c r="F2569" t="s">
        <v>38</v>
      </c>
      <c r="G2569" t="s">
        <v>30</v>
      </c>
      <c r="H2569">
        <v>3</v>
      </c>
      <c r="I2569">
        <v>16.726500000000001</v>
      </c>
      <c r="J2569" t="s">
        <v>272</v>
      </c>
      <c r="K2569">
        <v>10221</v>
      </c>
      <c r="L2569">
        <v>10222</v>
      </c>
      <c r="M2569" t="str">
        <f t="shared" si="280"/>
        <v>Dog100OverACSR</v>
      </c>
      <c r="N2569" t="str">
        <f>+VLOOKUP(M2569,LineCode!$E:$F,2,0)</f>
        <v>3p_11kV_100_ACSR_Al_o</v>
      </c>
      <c r="R2569" t="s">
        <v>296</v>
      </c>
      <c r="S2569" t="str">
        <f t="shared" si="281"/>
        <v>Line.line_NEW_10221_10222</v>
      </c>
      <c r="T2569" t="str">
        <f t="shared" si="282"/>
        <v>Bus1=10221</v>
      </c>
      <c r="U2569" t="str">
        <f t="shared" si="283"/>
        <v>Bus2=10222</v>
      </c>
      <c r="V2569" t="str">
        <f t="shared" si="284"/>
        <v>phases=3</v>
      </c>
      <c r="W2569" t="str">
        <f t="shared" si="285"/>
        <v>Linecode=3p_11kV_100_ACSR_Al_o</v>
      </c>
      <c r="X2569" t="str">
        <f t="shared" si="286"/>
        <v>Length=16.7265</v>
      </c>
      <c r="Y2569" t="s">
        <v>307</v>
      </c>
    </row>
    <row r="2570" spans="1:25" x14ac:dyDescent="0.25">
      <c r="A2570" t="s">
        <v>62</v>
      </c>
      <c r="B2570">
        <v>11</v>
      </c>
      <c r="C2570" t="s">
        <v>37</v>
      </c>
      <c r="D2570">
        <v>100</v>
      </c>
      <c r="E2570" t="s">
        <v>27</v>
      </c>
      <c r="F2570" t="s">
        <v>38</v>
      </c>
      <c r="G2570" t="s">
        <v>30</v>
      </c>
      <c r="H2570">
        <v>3</v>
      </c>
      <c r="I2570">
        <v>17.918700000000001</v>
      </c>
      <c r="J2570" t="s">
        <v>272</v>
      </c>
      <c r="K2570">
        <v>10222</v>
      </c>
      <c r="L2570">
        <v>10223</v>
      </c>
      <c r="M2570" t="str">
        <f t="shared" si="280"/>
        <v>Dog100OverACSR</v>
      </c>
      <c r="N2570" t="str">
        <f>+VLOOKUP(M2570,LineCode!$E:$F,2,0)</f>
        <v>3p_11kV_100_ACSR_Al_o</v>
      </c>
      <c r="R2570" t="s">
        <v>296</v>
      </c>
      <c r="S2570" t="str">
        <f t="shared" si="281"/>
        <v>Line.line_NEW_10222_10223</v>
      </c>
      <c r="T2570" t="str">
        <f t="shared" si="282"/>
        <v>Bus1=10222</v>
      </c>
      <c r="U2570" t="str">
        <f t="shared" si="283"/>
        <v>Bus2=10223</v>
      </c>
      <c r="V2570" t="str">
        <f t="shared" si="284"/>
        <v>phases=3</v>
      </c>
      <c r="W2570" t="str">
        <f t="shared" si="285"/>
        <v>Linecode=3p_11kV_100_ACSR_Al_o</v>
      </c>
      <c r="X2570" t="str">
        <f t="shared" si="286"/>
        <v>Length=17.9187</v>
      </c>
      <c r="Y2570" t="s">
        <v>307</v>
      </c>
    </row>
    <row r="2571" spans="1:25" x14ac:dyDescent="0.25">
      <c r="A2571" t="s">
        <v>62</v>
      </c>
      <c r="B2571">
        <v>11</v>
      </c>
      <c r="C2571" t="s">
        <v>42</v>
      </c>
      <c r="D2571">
        <v>120</v>
      </c>
      <c r="E2571" t="s">
        <v>27</v>
      </c>
      <c r="F2571" t="s">
        <v>28</v>
      </c>
      <c r="G2571" t="s">
        <v>49</v>
      </c>
      <c r="H2571">
        <v>3</v>
      </c>
      <c r="I2571">
        <v>20.770800000000001</v>
      </c>
      <c r="J2571" t="s">
        <v>272</v>
      </c>
      <c r="K2571">
        <v>10224</v>
      </c>
      <c r="L2571">
        <v>10225</v>
      </c>
      <c r="M2571" t="str">
        <f t="shared" si="280"/>
        <v>XLPE120UnderCovered</v>
      </c>
      <c r="N2571" t="str">
        <f>+VLOOKUP(M2571,LineCode!$E:$F,2,0)</f>
        <v>3p_11kV_120_XLPE_Al_u</v>
      </c>
      <c r="R2571" t="s">
        <v>296</v>
      </c>
      <c r="S2571" t="str">
        <f t="shared" si="281"/>
        <v>Line.line_NEW_10224_10225</v>
      </c>
      <c r="T2571" t="str">
        <f t="shared" si="282"/>
        <v>Bus1=10224</v>
      </c>
      <c r="U2571" t="str">
        <f t="shared" si="283"/>
        <v>Bus2=10225</v>
      </c>
      <c r="V2571" t="str">
        <f t="shared" si="284"/>
        <v>phases=3</v>
      </c>
      <c r="W2571" t="str">
        <f t="shared" si="285"/>
        <v>Linecode=3p_11kV_120_XLPE_Al_u</v>
      </c>
      <c r="X2571" t="str">
        <f t="shared" si="286"/>
        <v>Length=20.7708</v>
      </c>
      <c r="Y2571" t="s">
        <v>307</v>
      </c>
    </row>
    <row r="2572" spans="1:25" x14ac:dyDescent="0.25">
      <c r="A2572" t="s">
        <v>62</v>
      </c>
      <c r="B2572">
        <v>11</v>
      </c>
      <c r="C2572" t="s">
        <v>42</v>
      </c>
      <c r="D2572">
        <v>120</v>
      </c>
      <c r="E2572" t="s">
        <v>27</v>
      </c>
      <c r="F2572" t="s">
        <v>28</v>
      </c>
      <c r="G2572" t="s">
        <v>49</v>
      </c>
      <c r="H2572">
        <v>3</v>
      </c>
      <c r="I2572">
        <v>13.790100000000001</v>
      </c>
      <c r="J2572" t="s">
        <v>272</v>
      </c>
      <c r="K2572">
        <v>10225</v>
      </c>
      <c r="L2572">
        <v>10226</v>
      </c>
      <c r="M2572" t="str">
        <f t="shared" si="280"/>
        <v>XLPE120UnderCovered</v>
      </c>
      <c r="N2572" t="str">
        <f>+VLOOKUP(M2572,LineCode!$E:$F,2,0)</f>
        <v>3p_11kV_120_XLPE_Al_u</v>
      </c>
      <c r="R2572" t="s">
        <v>296</v>
      </c>
      <c r="S2572" t="str">
        <f t="shared" si="281"/>
        <v>Line.line_NEW_10225_10226</v>
      </c>
      <c r="T2572" t="str">
        <f t="shared" si="282"/>
        <v>Bus1=10225</v>
      </c>
      <c r="U2572" t="str">
        <f t="shared" si="283"/>
        <v>Bus2=10226</v>
      </c>
      <c r="V2572" t="str">
        <f t="shared" si="284"/>
        <v>phases=3</v>
      </c>
      <c r="W2572" t="str">
        <f t="shared" si="285"/>
        <v>Linecode=3p_11kV_120_XLPE_Al_u</v>
      </c>
      <c r="X2572" t="str">
        <f t="shared" si="286"/>
        <v>Length=13.7901</v>
      </c>
      <c r="Y2572" t="s">
        <v>307</v>
      </c>
    </row>
    <row r="2573" spans="1:25" x14ac:dyDescent="0.25">
      <c r="A2573" t="s">
        <v>62</v>
      </c>
      <c r="B2573">
        <v>11</v>
      </c>
      <c r="C2573" t="s">
        <v>42</v>
      </c>
      <c r="D2573">
        <v>120</v>
      </c>
      <c r="E2573" t="s">
        <v>27</v>
      </c>
      <c r="F2573" t="s">
        <v>28</v>
      </c>
      <c r="G2573" t="s">
        <v>49</v>
      </c>
      <c r="H2573">
        <v>3</v>
      </c>
      <c r="I2573">
        <v>12.6778</v>
      </c>
      <c r="J2573" t="s">
        <v>272</v>
      </c>
      <c r="K2573">
        <v>10226</v>
      </c>
      <c r="L2573">
        <v>10227</v>
      </c>
      <c r="M2573" t="str">
        <f t="shared" si="280"/>
        <v>XLPE120UnderCovered</v>
      </c>
      <c r="N2573" t="str">
        <f>+VLOOKUP(M2573,LineCode!$E:$F,2,0)</f>
        <v>3p_11kV_120_XLPE_Al_u</v>
      </c>
      <c r="R2573" t="s">
        <v>296</v>
      </c>
      <c r="S2573" t="str">
        <f t="shared" si="281"/>
        <v>Line.line_NEW_10226_10227</v>
      </c>
      <c r="T2573" t="str">
        <f t="shared" si="282"/>
        <v>Bus1=10226</v>
      </c>
      <c r="U2573" t="str">
        <f t="shared" si="283"/>
        <v>Bus2=10227</v>
      </c>
      <c r="V2573" t="str">
        <f t="shared" si="284"/>
        <v>phases=3</v>
      </c>
      <c r="W2573" t="str">
        <f t="shared" si="285"/>
        <v>Linecode=3p_11kV_120_XLPE_Al_u</v>
      </c>
      <c r="X2573" t="str">
        <f t="shared" si="286"/>
        <v>Length=12.6778</v>
      </c>
      <c r="Y2573" t="s">
        <v>307</v>
      </c>
    </row>
    <row r="2574" spans="1:25" x14ac:dyDescent="0.25">
      <c r="A2574" t="s">
        <v>62</v>
      </c>
      <c r="B2574">
        <v>11</v>
      </c>
      <c r="C2574" t="s">
        <v>42</v>
      </c>
      <c r="D2574">
        <v>120</v>
      </c>
      <c r="E2574" t="s">
        <v>27</v>
      </c>
      <c r="F2574" t="s">
        <v>28</v>
      </c>
      <c r="G2574" t="s">
        <v>49</v>
      </c>
      <c r="H2574">
        <v>3</v>
      </c>
      <c r="I2574">
        <v>11.3337</v>
      </c>
      <c r="J2574" t="s">
        <v>272</v>
      </c>
      <c r="K2574">
        <v>10227</v>
      </c>
      <c r="L2574">
        <v>10228</v>
      </c>
      <c r="M2574" t="str">
        <f t="shared" si="280"/>
        <v>XLPE120UnderCovered</v>
      </c>
      <c r="N2574" t="str">
        <f>+VLOOKUP(M2574,LineCode!$E:$F,2,0)</f>
        <v>3p_11kV_120_XLPE_Al_u</v>
      </c>
      <c r="R2574" t="s">
        <v>296</v>
      </c>
      <c r="S2574" t="str">
        <f t="shared" si="281"/>
        <v>Line.line_NEW_10227_10228</v>
      </c>
      <c r="T2574" t="str">
        <f t="shared" si="282"/>
        <v>Bus1=10227</v>
      </c>
      <c r="U2574" t="str">
        <f t="shared" si="283"/>
        <v>Bus2=10228</v>
      </c>
      <c r="V2574" t="str">
        <f t="shared" si="284"/>
        <v>phases=3</v>
      </c>
      <c r="W2574" t="str">
        <f t="shared" si="285"/>
        <v>Linecode=3p_11kV_120_XLPE_Al_u</v>
      </c>
      <c r="X2574" t="str">
        <f t="shared" si="286"/>
        <v>Length=11.3337</v>
      </c>
      <c r="Y2574" t="s">
        <v>307</v>
      </c>
    </row>
    <row r="2575" spans="1:25" x14ac:dyDescent="0.25">
      <c r="A2575" t="s">
        <v>62</v>
      </c>
      <c r="B2575">
        <v>11</v>
      </c>
      <c r="C2575" t="s">
        <v>42</v>
      </c>
      <c r="D2575">
        <v>120</v>
      </c>
      <c r="E2575" t="s">
        <v>27</v>
      </c>
      <c r="F2575" t="s">
        <v>28</v>
      </c>
      <c r="G2575" t="s">
        <v>49</v>
      </c>
      <c r="H2575">
        <v>3</v>
      </c>
      <c r="I2575">
        <v>10.16</v>
      </c>
      <c r="J2575" t="s">
        <v>272</v>
      </c>
      <c r="K2575">
        <v>10228</v>
      </c>
      <c r="L2575">
        <v>10229</v>
      </c>
      <c r="M2575" t="str">
        <f t="shared" si="280"/>
        <v>XLPE120UnderCovered</v>
      </c>
      <c r="N2575" t="str">
        <f>+VLOOKUP(M2575,LineCode!$E:$F,2,0)</f>
        <v>3p_11kV_120_XLPE_Al_u</v>
      </c>
      <c r="R2575" t="s">
        <v>296</v>
      </c>
      <c r="S2575" t="str">
        <f t="shared" si="281"/>
        <v>Line.line_NEW_10228_10229</v>
      </c>
      <c r="T2575" t="str">
        <f t="shared" si="282"/>
        <v>Bus1=10228</v>
      </c>
      <c r="U2575" t="str">
        <f t="shared" si="283"/>
        <v>Bus2=10229</v>
      </c>
      <c r="V2575" t="str">
        <f t="shared" si="284"/>
        <v>phases=3</v>
      </c>
      <c r="W2575" t="str">
        <f t="shared" si="285"/>
        <v>Linecode=3p_11kV_120_XLPE_Al_u</v>
      </c>
      <c r="X2575" t="str">
        <f t="shared" si="286"/>
        <v>Length=10.16</v>
      </c>
      <c r="Y2575" t="s">
        <v>307</v>
      </c>
    </row>
    <row r="2576" spans="1:25" x14ac:dyDescent="0.25">
      <c r="A2576" t="s">
        <v>62</v>
      </c>
      <c r="B2576">
        <v>11</v>
      </c>
      <c r="C2576" t="s">
        <v>37</v>
      </c>
      <c r="D2576">
        <v>100</v>
      </c>
      <c r="E2576" t="s">
        <v>27</v>
      </c>
      <c r="F2576" t="s">
        <v>38</v>
      </c>
      <c r="G2576" t="s">
        <v>30</v>
      </c>
      <c r="H2576">
        <v>3</v>
      </c>
      <c r="I2576">
        <v>40.953499999999998</v>
      </c>
      <c r="J2576" t="s">
        <v>272</v>
      </c>
      <c r="K2576">
        <v>10230</v>
      </c>
      <c r="L2576">
        <v>10231</v>
      </c>
      <c r="M2576" t="str">
        <f t="shared" si="280"/>
        <v>Dog100OverACSR</v>
      </c>
      <c r="N2576" t="str">
        <f>+VLOOKUP(M2576,LineCode!$E:$F,2,0)</f>
        <v>3p_11kV_100_ACSR_Al_o</v>
      </c>
      <c r="R2576" t="s">
        <v>296</v>
      </c>
      <c r="S2576" t="str">
        <f t="shared" si="281"/>
        <v>Line.line_NEW_10230_10231</v>
      </c>
      <c r="T2576" t="str">
        <f t="shared" si="282"/>
        <v>Bus1=10230</v>
      </c>
      <c r="U2576" t="str">
        <f t="shared" si="283"/>
        <v>Bus2=10231</v>
      </c>
      <c r="V2576" t="str">
        <f t="shared" si="284"/>
        <v>phases=3</v>
      </c>
      <c r="W2576" t="str">
        <f t="shared" si="285"/>
        <v>Linecode=3p_11kV_100_ACSR_Al_o</v>
      </c>
      <c r="X2576" t="str">
        <f t="shared" si="286"/>
        <v>Length=40.9535</v>
      </c>
      <c r="Y2576" t="s">
        <v>307</v>
      </c>
    </row>
    <row r="2577" spans="1:25" x14ac:dyDescent="0.25">
      <c r="A2577" t="s">
        <v>62</v>
      </c>
      <c r="B2577">
        <v>11</v>
      </c>
      <c r="C2577" t="s">
        <v>37</v>
      </c>
      <c r="D2577">
        <v>100</v>
      </c>
      <c r="E2577" t="s">
        <v>27</v>
      </c>
      <c r="F2577" t="s">
        <v>38</v>
      </c>
      <c r="G2577" t="s">
        <v>30</v>
      </c>
      <c r="H2577">
        <v>3</v>
      </c>
      <c r="I2577">
        <v>35.488500000000002</v>
      </c>
      <c r="J2577" t="s">
        <v>272</v>
      </c>
      <c r="K2577">
        <v>10231</v>
      </c>
      <c r="L2577">
        <v>10232</v>
      </c>
      <c r="M2577" t="str">
        <f t="shared" si="280"/>
        <v>Dog100OverACSR</v>
      </c>
      <c r="N2577" t="str">
        <f>+VLOOKUP(M2577,LineCode!$E:$F,2,0)</f>
        <v>3p_11kV_100_ACSR_Al_o</v>
      </c>
      <c r="R2577" t="s">
        <v>296</v>
      </c>
      <c r="S2577" t="str">
        <f t="shared" si="281"/>
        <v>Line.line_NEW_10231_10232</v>
      </c>
      <c r="T2577" t="str">
        <f t="shared" si="282"/>
        <v>Bus1=10231</v>
      </c>
      <c r="U2577" t="str">
        <f t="shared" si="283"/>
        <v>Bus2=10232</v>
      </c>
      <c r="V2577" t="str">
        <f t="shared" si="284"/>
        <v>phases=3</v>
      </c>
      <c r="W2577" t="str">
        <f t="shared" si="285"/>
        <v>Linecode=3p_11kV_100_ACSR_Al_o</v>
      </c>
      <c r="X2577" t="str">
        <f t="shared" si="286"/>
        <v>Length=35.4885</v>
      </c>
      <c r="Y2577" t="s">
        <v>307</v>
      </c>
    </row>
    <row r="2578" spans="1:25" x14ac:dyDescent="0.25">
      <c r="A2578" t="s">
        <v>62</v>
      </c>
      <c r="B2578">
        <v>11</v>
      </c>
      <c r="C2578" t="s">
        <v>37</v>
      </c>
      <c r="D2578">
        <v>100</v>
      </c>
      <c r="E2578" t="s">
        <v>27</v>
      </c>
      <c r="F2578" t="s">
        <v>38</v>
      </c>
      <c r="G2578" t="s">
        <v>30</v>
      </c>
      <c r="H2578">
        <v>3</v>
      </c>
      <c r="I2578">
        <v>30.418800000000001</v>
      </c>
      <c r="J2578" t="s">
        <v>272</v>
      </c>
      <c r="K2578">
        <v>10232</v>
      </c>
      <c r="L2578">
        <v>10233</v>
      </c>
      <c r="M2578" t="str">
        <f t="shared" si="280"/>
        <v>Dog100OverACSR</v>
      </c>
      <c r="N2578" t="str">
        <f>+VLOOKUP(M2578,LineCode!$E:$F,2,0)</f>
        <v>3p_11kV_100_ACSR_Al_o</v>
      </c>
      <c r="R2578" t="s">
        <v>296</v>
      </c>
      <c r="S2578" t="str">
        <f t="shared" si="281"/>
        <v>Line.line_NEW_10232_10233</v>
      </c>
      <c r="T2578" t="str">
        <f t="shared" si="282"/>
        <v>Bus1=10232</v>
      </c>
      <c r="U2578" t="str">
        <f t="shared" si="283"/>
        <v>Bus2=10233</v>
      </c>
      <c r="V2578" t="str">
        <f t="shared" si="284"/>
        <v>phases=3</v>
      </c>
      <c r="W2578" t="str">
        <f t="shared" si="285"/>
        <v>Linecode=3p_11kV_100_ACSR_Al_o</v>
      </c>
      <c r="X2578" t="str">
        <f t="shared" si="286"/>
        <v>Length=30.4188</v>
      </c>
      <c r="Y2578" t="s">
        <v>307</v>
      </c>
    </row>
    <row r="2579" spans="1:25" x14ac:dyDescent="0.25">
      <c r="A2579" t="s">
        <v>62</v>
      </c>
      <c r="B2579">
        <v>11</v>
      </c>
      <c r="C2579" t="s">
        <v>37</v>
      </c>
      <c r="D2579">
        <v>100</v>
      </c>
      <c r="E2579" t="s">
        <v>27</v>
      </c>
      <c r="F2579" t="s">
        <v>38</v>
      </c>
      <c r="G2579" t="s">
        <v>30</v>
      </c>
      <c r="H2579">
        <v>3</v>
      </c>
      <c r="I2579">
        <v>19.816199999999998</v>
      </c>
      <c r="J2579" t="s">
        <v>272</v>
      </c>
      <c r="K2579">
        <v>10233</v>
      </c>
      <c r="L2579">
        <v>10234</v>
      </c>
      <c r="M2579" t="str">
        <f t="shared" si="280"/>
        <v>Dog100OverACSR</v>
      </c>
      <c r="N2579" t="str">
        <f>+VLOOKUP(M2579,LineCode!$E:$F,2,0)</f>
        <v>3p_11kV_100_ACSR_Al_o</v>
      </c>
      <c r="R2579" t="s">
        <v>296</v>
      </c>
      <c r="S2579" t="str">
        <f t="shared" si="281"/>
        <v>Line.line_NEW_10233_10234</v>
      </c>
      <c r="T2579" t="str">
        <f t="shared" si="282"/>
        <v>Bus1=10233</v>
      </c>
      <c r="U2579" t="str">
        <f t="shared" si="283"/>
        <v>Bus2=10234</v>
      </c>
      <c r="V2579" t="str">
        <f t="shared" si="284"/>
        <v>phases=3</v>
      </c>
      <c r="W2579" t="str">
        <f t="shared" si="285"/>
        <v>Linecode=3p_11kV_100_ACSR_Al_o</v>
      </c>
      <c r="X2579" t="str">
        <f t="shared" si="286"/>
        <v>Length=19.8162</v>
      </c>
      <c r="Y2579" t="s">
        <v>307</v>
      </c>
    </row>
    <row r="2580" spans="1:25" x14ac:dyDescent="0.25">
      <c r="A2580" t="s">
        <v>62</v>
      </c>
      <c r="B2580">
        <v>11</v>
      </c>
      <c r="C2580" t="s">
        <v>37</v>
      </c>
      <c r="D2580">
        <v>100</v>
      </c>
      <c r="E2580" t="s">
        <v>27</v>
      </c>
      <c r="F2580" t="s">
        <v>38</v>
      </c>
      <c r="G2580" t="s">
        <v>30</v>
      </c>
      <c r="H2580">
        <v>3</v>
      </c>
      <c r="I2580">
        <v>21.465199999999999</v>
      </c>
      <c r="J2580" t="s">
        <v>272</v>
      </c>
      <c r="K2580">
        <v>10234</v>
      </c>
      <c r="L2580">
        <v>10235</v>
      </c>
      <c r="M2580" t="str">
        <f t="shared" si="280"/>
        <v>Dog100OverACSR</v>
      </c>
      <c r="N2580" t="str">
        <f>+VLOOKUP(M2580,LineCode!$E:$F,2,0)</f>
        <v>3p_11kV_100_ACSR_Al_o</v>
      </c>
      <c r="R2580" t="s">
        <v>296</v>
      </c>
      <c r="S2580" t="str">
        <f t="shared" si="281"/>
        <v>Line.line_NEW_10234_10235</v>
      </c>
      <c r="T2580" t="str">
        <f t="shared" si="282"/>
        <v>Bus1=10234</v>
      </c>
      <c r="U2580" t="str">
        <f t="shared" si="283"/>
        <v>Bus2=10235</v>
      </c>
      <c r="V2580" t="str">
        <f t="shared" si="284"/>
        <v>phases=3</v>
      </c>
      <c r="W2580" t="str">
        <f t="shared" si="285"/>
        <v>Linecode=3p_11kV_100_ACSR_Al_o</v>
      </c>
      <c r="X2580" t="str">
        <f t="shared" si="286"/>
        <v>Length=21.4652</v>
      </c>
      <c r="Y2580" t="s">
        <v>307</v>
      </c>
    </row>
    <row r="2581" spans="1:25" x14ac:dyDescent="0.25">
      <c r="A2581" t="s">
        <v>62</v>
      </c>
      <c r="B2581">
        <v>11</v>
      </c>
      <c r="C2581" t="s">
        <v>37</v>
      </c>
      <c r="D2581">
        <v>100</v>
      </c>
      <c r="E2581" t="s">
        <v>27</v>
      </c>
      <c r="F2581" t="s">
        <v>38</v>
      </c>
      <c r="G2581" t="s">
        <v>30</v>
      </c>
      <c r="H2581">
        <v>3</v>
      </c>
      <c r="I2581">
        <v>24.8719</v>
      </c>
      <c r="J2581" t="s">
        <v>272</v>
      </c>
      <c r="K2581">
        <v>10235</v>
      </c>
      <c r="L2581">
        <v>10236</v>
      </c>
      <c r="M2581" t="str">
        <f t="shared" si="280"/>
        <v>Dog100OverACSR</v>
      </c>
      <c r="N2581" t="str">
        <f>+VLOOKUP(M2581,LineCode!$E:$F,2,0)</f>
        <v>3p_11kV_100_ACSR_Al_o</v>
      </c>
      <c r="R2581" t="s">
        <v>296</v>
      </c>
      <c r="S2581" t="str">
        <f t="shared" si="281"/>
        <v>Line.line_NEW_10235_10236</v>
      </c>
      <c r="T2581" t="str">
        <f t="shared" si="282"/>
        <v>Bus1=10235</v>
      </c>
      <c r="U2581" t="str">
        <f t="shared" si="283"/>
        <v>Bus2=10236</v>
      </c>
      <c r="V2581" t="str">
        <f t="shared" si="284"/>
        <v>phases=3</v>
      </c>
      <c r="W2581" t="str">
        <f t="shared" si="285"/>
        <v>Linecode=3p_11kV_100_ACSR_Al_o</v>
      </c>
      <c r="X2581" t="str">
        <f t="shared" si="286"/>
        <v>Length=24.8719</v>
      </c>
      <c r="Y2581" t="s">
        <v>307</v>
      </c>
    </row>
    <row r="2582" spans="1:25" x14ac:dyDescent="0.25">
      <c r="A2582" t="s">
        <v>62</v>
      </c>
      <c r="B2582">
        <v>11</v>
      </c>
      <c r="C2582" t="s">
        <v>37</v>
      </c>
      <c r="D2582">
        <v>100</v>
      </c>
      <c r="E2582" t="s">
        <v>27</v>
      </c>
      <c r="F2582" t="s">
        <v>38</v>
      </c>
      <c r="G2582" t="s">
        <v>30</v>
      </c>
      <c r="H2582">
        <v>3</v>
      </c>
      <c r="I2582">
        <v>25.227399999999999</v>
      </c>
      <c r="J2582" t="s">
        <v>272</v>
      </c>
      <c r="K2582">
        <v>10236</v>
      </c>
      <c r="L2582">
        <v>10237</v>
      </c>
      <c r="M2582" t="str">
        <f t="shared" si="280"/>
        <v>Dog100OverACSR</v>
      </c>
      <c r="N2582" t="str">
        <f>+VLOOKUP(M2582,LineCode!$E:$F,2,0)</f>
        <v>3p_11kV_100_ACSR_Al_o</v>
      </c>
      <c r="R2582" t="s">
        <v>296</v>
      </c>
      <c r="S2582" t="str">
        <f t="shared" si="281"/>
        <v>Line.line_NEW_10236_10237</v>
      </c>
      <c r="T2582" t="str">
        <f t="shared" si="282"/>
        <v>Bus1=10236</v>
      </c>
      <c r="U2582" t="str">
        <f t="shared" si="283"/>
        <v>Bus2=10237</v>
      </c>
      <c r="V2582" t="str">
        <f t="shared" si="284"/>
        <v>phases=3</v>
      </c>
      <c r="W2582" t="str">
        <f t="shared" si="285"/>
        <v>Linecode=3p_11kV_100_ACSR_Al_o</v>
      </c>
      <c r="X2582" t="str">
        <f t="shared" si="286"/>
        <v>Length=25.2274</v>
      </c>
      <c r="Y2582" t="s">
        <v>307</v>
      </c>
    </row>
    <row r="2583" spans="1:25" x14ac:dyDescent="0.25">
      <c r="A2583" t="s">
        <v>62</v>
      </c>
      <c r="B2583">
        <v>11</v>
      </c>
      <c r="C2583" t="s">
        <v>37</v>
      </c>
      <c r="D2583">
        <v>100</v>
      </c>
      <c r="E2583" t="s">
        <v>27</v>
      </c>
      <c r="F2583" t="s">
        <v>38</v>
      </c>
      <c r="G2583" t="s">
        <v>30</v>
      </c>
      <c r="H2583">
        <v>3</v>
      </c>
      <c r="I2583">
        <v>4.8615500000000003</v>
      </c>
      <c r="J2583" t="s">
        <v>272</v>
      </c>
      <c r="K2583">
        <v>10237</v>
      </c>
      <c r="L2583">
        <v>10238</v>
      </c>
      <c r="M2583" t="str">
        <f t="shared" si="280"/>
        <v>Dog100OverACSR</v>
      </c>
      <c r="N2583" t="str">
        <f>+VLOOKUP(M2583,LineCode!$E:$F,2,0)</f>
        <v>3p_11kV_100_ACSR_Al_o</v>
      </c>
      <c r="R2583" t="s">
        <v>296</v>
      </c>
      <c r="S2583" t="str">
        <f t="shared" si="281"/>
        <v>Line.line_NEW_10237_10238</v>
      </c>
      <c r="T2583" t="str">
        <f t="shared" si="282"/>
        <v>Bus1=10237</v>
      </c>
      <c r="U2583" t="str">
        <f t="shared" si="283"/>
        <v>Bus2=10238</v>
      </c>
      <c r="V2583" t="str">
        <f t="shared" si="284"/>
        <v>phases=3</v>
      </c>
      <c r="W2583" t="str">
        <f t="shared" si="285"/>
        <v>Linecode=3p_11kV_100_ACSR_Al_o</v>
      </c>
      <c r="X2583" t="str">
        <f t="shared" si="286"/>
        <v>Length=4.86155</v>
      </c>
      <c r="Y2583" t="s">
        <v>307</v>
      </c>
    </row>
    <row r="2584" spans="1:25" x14ac:dyDescent="0.25">
      <c r="A2584" t="s">
        <v>62</v>
      </c>
      <c r="B2584">
        <v>11</v>
      </c>
      <c r="C2584" t="s">
        <v>37</v>
      </c>
      <c r="D2584">
        <v>100</v>
      </c>
      <c r="E2584" t="s">
        <v>27</v>
      </c>
      <c r="F2584" t="s">
        <v>38</v>
      </c>
      <c r="G2584" t="s">
        <v>30</v>
      </c>
      <c r="H2584">
        <v>3</v>
      </c>
      <c r="I2584">
        <v>30.8812</v>
      </c>
      <c r="J2584" t="s">
        <v>272</v>
      </c>
      <c r="K2584">
        <v>10238</v>
      </c>
      <c r="L2584">
        <v>10239</v>
      </c>
      <c r="M2584" t="str">
        <f t="shared" si="280"/>
        <v>Dog100OverACSR</v>
      </c>
      <c r="N2584" t="str">
        <f>+VLOOKUP(M2584,LineCode!$E:$F,2,0)</f>
        <v>3p_11kV_100_ACSR_Al_o</v>
      </c>
      <c r="R2584" t="s">
        <v>296</v>
      </c>
      <c r="S2584" t="str">
        <f t="shared" si="281"/>
        <v>Line.line_NEW_10238_10239</v>
      </c>
      <c r="T2584" t="str">
        <f t="shared" si="282"/>
        <v>Bus1=10238</v>
      </c>
      <c r="U2584" t="str">
        <f t="shared" si="283"/>
        <v>Bus2=10239</v>
      </c>
      <c r="V2584" t="str">
        <f t="shared" si="284"/>
        <v>phases=3</v>
      </c>
      <c r="W2584" t="str">
        <f t="shared" si="285"/>
        <v>Linecode=3p_11kV_100_ACSR_Al_o</v>
      </c>
      <c r="X2584" t="str">
        <f t="shared" si="286"/>
        <v>Length=30.8812</v>
      </c>
      <c r="Y2584" t="s">
        <v>307</v>
      </c>
    </row>
    <row r="2585" spans="1:25" x14ac:dyDescent="0.25">
      <c r="A2585" t="s">
        <v>62</v>
      </c>
      <c r="B2585">
        <v>11</v>
      </c>
      <c r="C2585" t="s">
        <v>37</v>
      </c>
      <c r="D2585">
        <v>100</v>
      </c>
      <c r="E2585" t="s">
        <v>27</v>
      </c>
      <c r="F2585" t="s">
        <v>38</v>
      </c>
      <c r="G2585" t="s">
        <v>30</v>
      </c>
      <c r="H2585">
        <v>3</v>
      </c>
      <c r="I2585">
        <v>41.858800000000002</v>
      </c>
      <c r="J2585" t="s">
        <v>272</v>
      </c>
      <c r="K2585">
        <v>10239</v>
      </c>
      <c r="L2585">
        <v>10240</v>
      </c>
      <c r="M2585" t="str">
        <f t="shared" si="280"/>
        <v>Dog100OverACSR</v>
      </c>
      <c r="N2585" t="str">
        <f>+VLOOKUP(M2585,LineCode!$E:$F,2,0)</f>
        <v>3p_11kV_100_ACSR_Al_o</v>
      </c>
      <c r="R2585" t="s">
        <v>296</v>
      </c>
      <c r="S2585" t="str">
        <f t="shared" si="281"/>
        <v>Line.line_NEW_10239_10240</v>
      </c>
      <c r="T2585" t="str">
        <f t="shared" si="282"/>
        <v>Bus1=10239</v>
      </c>
      <c r="U2585" t="str">
        <f t="shared" si="283"/>
        <v>Bus2=10240</v>
      </c>
      <c r="V2585" t="str">
        <f t="shared" si="284"/>
        <v>phases=3</v>
      </c>
      <c r="W2585" t="str">
        <f t="shared" si="285"/>
        <v>Linecode=3p_11kV_100_ACSR_Al_o</v>
      </c>
      <c r="X2585" t="str">
        <f t="shared" si="286"/>
        <v>Length=41.8588</v>
      </c>
      <c r="Y2585" t="s">
        <v>307</v>
      </c>
    </row>
    <row r="2586" spans="1:25" x14ac:dyDescent="0.25">
      <c r="A2586" t="s">
        <v>62</v>
      </c>
      <c r="B2586">
        <v>11</v>
      </c>
      <c r="C2586" t="s">
        <v>37</v>
      </c>
      <c r="D2586">
        <v>100</v>
      </c>
      <c r="E2586" t="s">
        <v>27</v>
      </c>
      <c r="F2586" t="s">
        <v>38</v>
      </c>
      <c r="G2586" t="s">
        <v>30</v>
      </c>
      <c r="H2586">
        <v>3</v>
      </c>
      <c r="I2586">
        <v>21.272099999999998</v>
      </c>
      <c r="J2586" t="s">
        <v>272</v>
      </c>
      <c r="K2586">
        <v>10243</v>
      </c>
      <c r="L2586">
        <v>10244</v>
      </c>
      <c r="M2586" t="str">
        <f t="shared" si="280"/>
        <v>Dog100OverACSR</v>
      </c>
      <c r="N2586" t="str">
        <f>+VLOOKUP(M2586,LineCode!$E:$F,2,0)</f>
        <v>3p_11kV_100_ACSR_Al_o</v>
      </c>
      <c r="R2586" t="s">
        <v>296</v>
      </c>
      <c r="S2586" t="str">
        <f t="shared" si="281"/>
        <v>Line.line_NEW_10243_10244</v>
      </c>
      <c r="T2586" t="str">
        <f t="shared" si="282"/>
        <v>Bus1=10243</v>
      </c>
      <c r="U2586" t="str">
        <f t="shared" si="283"/>
        <v>Bus2=10244</v>
      </c>
      <c r="V2586" t="str">
        <f t="shared" si="284"/>
        <v>phases=3</v>
      </c>
      <c r="W2586" t="str">
        <f t="shared" si="285"/>
        <v>Linecode=3p_11kV_100_ACSR_Al_o</v>
      </c>
      <c r="X2586" t="str">
        <f t="shared" si="286"/>
        <v>Length=21.2721</v>
      </c>
      <c r="Y2586" t="s">
        <v>307</v>
      </c>
    </row>
    <row r="2587" spans="1:25" x14ac:dyDescent="0.25">
      <c r="A2587" t="s">
        <v>62</v>
      </c>
      <c r="B2587">
        <v>11</v>
      </c>
      <c r="C2587" t="s">
        <v>37</v>
      </c>
      <c r="D2587">
        <v>100</v>
      </c>
      <c r="E2587" t="s">
        <v>27</v>
      </c>
      <c r="F2587" t="s">
        <v>38</v>
      </c>
      <c r="G2587" t="s">
        <v>30</v>
      </c>
      <c r="H2587">
        <v>3</v>
      </c>
      <c r="I2587">
        <v>24.215</v>
      </c>
      <c r="J2587" t="s">
        <v>272</v>
      </c>
      <c r="K2587">
        <v>10244</v>
      </c>
      <c r="L2587">
        <v>10245</v>
      </c>
      <c r="M2587" t="str">
        <f t="shared" si="280"/>
        <v>Dog100OverACSR</v>
      </c>
      <c r="N2587" t="str">
        <f>+VLOOKUP(M2587,LineCode!$E:$F,2,0)</f>
        <v>3p_11kV_100_ACSR_Al_o</v>
      </c>
      <c r="R2587" t="s">
        <v>296</v>
      </c>
      <c r="S2587" t="str">
        <f t="shared" si="281"/>
        <v>Line.line_NEW_10244_10245</v>
      </c>
      <c r="T2587" t="str">
        <f t="shared" si="282"/>
        <v>Bus1=10244</v>
      </c>
      <c r="U2587" t="str">
        <f t="shared" si="283"/>
        <v>Bus2=10245</v>
      </c>
      <c r="V2587" t="str">
        <f t="shared" si="284"/>
        <v>phases=3</v>
      </c>
      <c r="W2587" t="str">
        <f t="shared" si="285"/>
        <v>Linecode=3p_11kV_100_ACSR_Al_o</v>
      </c>
      <c r="X2587" t="str">
        <f t="shared" si="286"/>
        <v>Length=24.215</v>
      </c>
      <c r="Y2587" t="s">
        <v>307</v>
      </c>
    </row>
    <row r="2588" spans="1:25" x14ac:dyDescent="0.25">
      <c r="A2588" t="s">
        <v>62</v>
      </c>
      <c r="B2588">
        <v>11</v>
      </c>
      <c r="C2588" t="s">
        <v>37</v>
      </c>
      <c r="D2588">
        <v>100</v>
      </c>
      <c r="E2588" t="s">
        <v>27</v>
      </c>
      <c r="F2588" t="s">
        <v>38</v>
      </c>
      <c r="G2588" t="s">
        <v>30</v>
      </c>
      <c r="H2588">
        <v>3</v>
      </c>
      <c r="I2588">
        <v>36.375</v>
      </c>
      <c r="J2588" t="s">
        <v>272</v>
      </c>
      <c r="K2588">
        <v>10245</v>
      </c>
      <c r="L2588">
        <v>10246</v>
      </c>
      <c r="M2588" t="str">
        <f t="shared" si="280"/>
        <v>Dog100OverACSR</v>
      </c>
      <c r="N2588" t="str">
        <f>+VLOOKUP(M2588,LineCode!$E:$F,2,0)</f>
        <v>3p_11kV_100_ACSR_Al_o</v>
      </c>
      <c r="R2588" t="s">
        <v>296</v>
      </c>
      <c r="S2588" t="str">
        <f t="shared" si="281"/>
        <v>Line.line_NEW_10245_10246</v>
      </c>
      <c r="T2588" t="str">
        <f t="shared" si="282"/>
        <v>Bus1=10245</v>
      </c>
      <c r="U2588" t="str">
        <f t="shared" si="283"/>
        <v>Bus2=10246</v>
      </c>
      <c r="V2588" t="str">
        <f t="shared" si="284"/>
        <v>phases=3</v>
      </c>
      <c r="W2588" t="str">
        <f t="shared" si="285"/>
        <v>Linecode=3p_11kV_100_ACSR_Al_o</v>
      </c>
      <c r="X2588" t="str">
        <f t="shared" si="286"/>
        <v>Length=36.375</v>
      </c>
      <c r="Y2588" t="s">
        <v>307</v>
      </c>
    </row>
    <row r="2589" spans="1:25" x14ac:dyDescent="0.25">
      <c r="A2589" t="s">
        <v>62</v>
      </c>
      <c r="B2589">
        <v>11</v>
      </c>
      <c r="C2589" t="s">
        <v>37</v>
      </c>
      <c r="D2589">
        <v>100</v>
      </c>
      <c r="E2589" t="s">
        <v>27</v>
      </c>
      <c r="F2589" t="s">
        <v>38</v>
      </c>
      <c r="G2589" t="s">
        <v>30</v>
      </c>
      <c r="H2589">
        <v>3</v>
      </c>
      <c r="I2589">
        <v>37.774799999999999</v>
      </c>
      <c r="J2589" t="s">
        <v>272</v>
      </c>
      <c r="K2589">
        <v>10246</v>
      </c>
      <c r="L2589">
        <v>10247</v>
      </c>
      <c r="M2589" t="str">
        <f t="shared" si="280"/>
        <v>Dog100OverACSR</v>
      </c>
      <c r="N2589" t="str">
        <f>+VLOOKUP(M2589,LineCode!$E:$F,2,0)</f>
        <v>3p_11kV_100_ACSR_Al_o</v>
      </c>
      <c r="R2589" t="s">
        <v>296</v>
      </c>
      <c r="S2589" t="str">
        <f t="shared" si="281"/>
        <v>Line.line_NEW_10246_10247</v>
      </c>
      <c r="T2589" t="str">
        <f t="shared" si="282"/>
        <v>Bus1=10246</v>
      </c>
      <c r="U2589" t="str">
        <f t="shared" si="283"/>
        <v>Bus2=10247</v>
      </c>
      <c r="V2589" t="str">
        <f t="shared" si="284"/>
        <v>phases=3</v>
      </c>
      <c r="W2589" t="str">
        <f t="shared" si="285"/>
        <v>Linecode=3p_11kV_100_ACSR_Al_o</v>
      </c>
      <c r="X2589" t="str">
        <f t="shared" si="286"/>
        <v>Length=37.7748</v>
      </c>
      <c r="Y2589" t="s">
        <v>307</v>
      </c>
    </row>
    <row r="2590" spans="1:25" x14ac:dyDescent="0.25">
      <c r="A2590" t="s">
        <v>62</v>
      </c>
      <c r="B2590">
        <v>11</v>
      </c>
      <c r="C2590" t="s">
        <v>37</v>
      </c>
      <c r="D2590">
        <v>100</v>
      </c>
      <c r="E2590" t="s">
        <v>27</v>
      </c>
      <c r="F2590" t="s">
        <v>38</v>
      </c>
      <c r="G2590" t="s">
        <v>30</v>
      </c>
      <c r="H2590">
        <v>3</v>
      </c>
      <c r="I2590">
        <v>52.581899999999997</v>
      </c>
      <c r="J2590" t="s">
        <v>272</v>
      </c>
      <c r="K2590">
        <v>10247</v>
      </c>
      <c r="L2590">
        <v>10248</v>
      </c>
      <c r="M2590" t="str">
        <f t="shared" si="280"/>
        <v>Dog100OverACSR</v>
      </c>
      <c r="N2590" t="str">
        <f>+VLOOKUP(M2590,LineCode!$E:$F,2,0)</f>
        <v>3p_11kV_100_ACSR_Al_o</v>
      </c>
      <c r="R2590" t="s">
        <v>296</v>
      </c>
      <c r="S2590" t="str">
        <f t="shared" si="281"/>
        <v>Line.line_NEW_10247_10248</v>
      </c>
      <c r="T2590" t="str">
        <f t="shared" si="282"/>
        <v>Bus1=10247</v>
      </c>
      <c r="U2590" t="str">
        <f t="shared" si="283"/>
        <v>Bus2=10248</v>
      </c>
      <c r="V2590" t="str">
        <f t="shared" si="284"/>
        <v>phases=3</v>
      </c>
      <c r="W2590" t="str">
        <f t="shared" si="285"/>
        <v>Linecode=3p_11kV_100_ACSR_Al_o</v>
      </c>
      <c r="X2590" t="str">
        <f t="shared" si="286"/>
        <v>Length=52.5819</v>
      </c>
      <c r="Y2590" t="s">
        <v>307</v>
      </c>
    </row>
    <row r="2591" spans="1:25" x14ac:dyDescent="0.25">
      <c r="A2591" t="s">
        <v>62</v>
      </c>
      <c r="B2591">
        <v>11</v>
      </c>
      <c r="C2591" t="s">
        <v>37</v>
      </c>
      <c r="D2591">
        <v>100</v>
      </c>
      <c r="E2591" t="s">
        <v>27</v>
      </c>
      <c r="F2591" t="s">
        <v>38</v>
      </c>
      <c r="G2591" t="s">
        <v>30</v>
      </c>
      <c r="H2591">
        <v>3</v>
      </c>
      <c r="I2591">
        <v>29.764299999999999</v>
      </c>
      <c r="J2591" t="s">
        <v>272</v>
      </c>
      <c r="K2591">
        <v>10248</v>
      </c>
      <c r="L2591">
        <v>10249</v>
      </c>
      <c r="M2591" t="str">
        <f t="shared" si="280"/>
        <v>Dog100OverACSR</v>
      </c>
      <c r="N2591" t="str">
        <f>+VLOOKUP(M2591,LineCode!$E:$F,2,0)</f>
        <v>3p_11kV_100_ACSR_Al_o</v>
      </c>
      <c r="R2591" t="s">
        <v>296</v>
      </c>
      <c r="S2591" t="str">
        <f t="shared" si="281"/>
        <v>Line.line_NEW_10248_10249</v>
      </c>
      <c r="T2591" t="str">
        <f t="shared" si="282"/>
        <v>Bus1=10248</v>
      </c>
      <c r="U2591" t="str">
        <f t="shared" si="283"/>
        <v>Bus2=10249</v>
      </c>
      <c r="V2591" t="str">
        <f t="shared" si="284"/>
        <v>phases=3</v>
      </c>
      <c r="W2591" t="str">
        <f t="shared" si="285"/>
        <v>Linecode=3p_11kV_100_ACSR_Al_o</v>
      </c>
      <c r="X2591" t="str">
        <f t="shared" si="286"/>
        <v>Length=29.7643</v>
      </c>
      <c r="Y2591" t="s">
        <v>307</v>
      </c>
    </row>
    <row r="2592" spans="1:25" x14ac:dyDescent="0.25">
      <c r="A2592" t="s">
        <v>62</v>
      </c>
      <c r="B2592">
        <v>11</v>
      </c>
      <c r="C2592" t="s">
        <v>37</v>
      </c>
      <c r="D2592">
        <v>100</v>
      </c>
      <c r="E2592" t="s">
        <v>27</v>
      </c>
      <c r="F2592" t="s">
        <v>38</v>
      </c>
      <c r="G2592" t="s">
        <v>30</v>
      </c>
      <c r="H2592">
        <v>3</v>
      </c>
      <c r="I2592">
        <v>51.468800000000002</v>
      </c>
      <c r="J2592" t="s">
        <v>272</v>
      </c>
      <c r="K2592">
        <v>10243</v>
      </c>
      <c r="L2592">
        <v>10242</v>
      </c>
      <c r="M2592" t="str">
        <f t="shared" si="280"/>
        <v>Dog100OverACSR</v>
      </c>
      <c r="N2592" t="str">
        <f>+VLOOKUP(M2592,LineCode!$E:$F,2,0)</f>
        <v>3p_11kV_100_ACSR_Al_o</v>
      </c>
      <c r="R2592" t="s">
        <v>296</v>
      </c>
      <c r="S2592" t="str">
        <f t="shared" si="281"/>
        <v>Line.line_NEW_10243_10242</v>
      </c>
      <c r="T2592" t="str">
        <f t="shared" si="282"/>
        <v>Bus1=10243</v>
      </c>
      <c r="U2592" t="str">
        <f t="shared" si="283"/>
        <v>Bus2=10242</v>
      </c>
      <c r="V2592" t="str">
        <f t="shared" si="284"/>
        <v>phases=3</v>
      </c>
      <c r="W2592" t="str">
        <f t="shared" si="285"/>
        <v>Linecode=3p_11kV_100_ACSR_Al_o</v>
      </c>
      <c r="X2592" t="str">
        <f t="shared" si="286"/>
        <v>Length=51.4688</v>
      </c>
      <c r="Y2592" t="s">
        <v>307</v>
      </c>
    </row>
    <row r="2593" spans="1:25" x14ac:dyDescent="0.25">
      <c r="A2593" t="s">
        <v>62</v>
      </c>
      <c r="B2593">
        <v>11</v>
      </c>
      <c r="C2593" t="s">
        <v>37</v>
      </c>
      <c r="D2593">
        <v>100</v>
      </c>
      <c r="E2593" t="s">
        <v>27</v>
      </c>
      <c r="F2593" t="s">
        <v>38</v>
      </c>
      <c r="G2593" t="s">
        <v>30</v>
      </c>
      <c r="H2593">
        <v>3</v>
      </c>
      <c r="I2593">
        <v>50.749699999999997</v>
      </c>
      <c r="J2593" t="s">
        <v>272</v>
      </c>
      <c r="K2593">
        <v>10242</v>
      </c>
      <c r="L2593">
        <v>10241</v>
      </c>
      <c r="M2593" t="str">
        <f t="shared" si="280"/>
        <v>Dog100OverACSR</v>
      </c>
      <c r="N2593" t="str">
        <f>+VLOOKUP(M2593,LineCode!$E:$F,2,0)</f>
        <v>3p_11kV_100_ACSR_Al_o</v>
      </c>
      <c r="R2593" t="s">
        <v>296</v>
      </c>
      <c r="S2593" t="str">
        <f t="shared" si="281"/>
        <v>Line.line_NEW_10242_10241</v>
      </c>
      <c r="T2593" t="str">
        <f t="shared" si="282"/>
        <v>Bus1=10242</v>
      </c>
      <c r="U2593" t="str">
        <f t="shared" si="283"/>
        <v>Bus2=10241</v>
      </c>
      <c r="V2593" t="str">
        <f t="shared" si="284"/>
        <v>phases=3</v>
      </c>
      <c r="W2593" t="str">
        <f t="shared" si="285"/>
        <v>Linecode=3p_11kV_100_ACSR_Al_o</v>
      </c>
      <c r="X2593" t="str">
        <f t="shared" si="286"/>
        <v>Length=50.7497</v>
      </c>
      <c r="Y2593" t="s">
        <v>307</v>
      </c>
    </row>
    <row r="2594" spans="1:25" x14ac:dyDescent="0.25">
      <c r="A2594" t="s">
        <v>62</v>
      </c>
      <c r="B2594">
        <v>11</v>
      </c>
      <c r="C2594" t="s">
        <v>42</v>
      </c>
      <c r="D2594">
        <v>120</v>
      </c>
      <c r="E2594" t="s">
        <v>27</v>
      </c>
      <c r="F2594" t="s">
        <v>28</v>
      </c>
      <c r="G2594" t="s">
        <v>49</v>
      </c>
      <c r="H2594">
        <v>3</v>
      </c>
      <c r="I2594">
        <v>0.57102900000000001</v>
      </c>
      <c r="J2594" t="s">
        <v>272</v>
      </c>
      <c r="K2594">
        <v>10004</v>
      </c>
      <c r="L2594">
        <v>10270</v>
      </c>
      <c r="M2594" t="str">
        <f t="shared" si="280"/>
        <v>XLPE120UnderCovered</v>
      </c>
      <c r="N2594" t="str">
        <f>+VLOOKUP(M2594,LineCode!$E:$F,2,0)</f>
        <v>3p_11kV_120_XLPE_Al_u</v>
      </c>
      <c r="R2594" t="s">
        <v>296</v>
      </c>
      <c r="S2594" t="str">
        <f t="shared" si="281"/>
        <v>Line.line_NEW_10004_10270</v>
      </c>
      <c r="T2594" t="str">
        <f t="shared" si="282"/>
        <v>Bus1=10004</v>
      </c>
      <c r="U2594" t="str">
        <f t="shared" si="283"/>
        <v>Bus2=10270</v>
      </c>
      <c r="V2594" t="str">
        <f t="shared" si="284"/>
        <v>phases=3</v>
      </c>
      <c r="W2594" t="str">
        <f t="shared" si="285"/>
        <v>Linecode=3p_11kV_120_XLPE_Al_u</v>
      </c>
      <c r="X2594" t="str">
        <f t="shared" si="286"/>
        <v>Length=0.571029</v>
      </c>
      <c r="Y2594" t="s">
        <v>307</v>
      </c>
    </row>
    <row r="2595" spans="1:25" x14ac:dyDescent="0.25">
      <c r="A2595" t="s">
        <v>62</v>
      </c>
      <c r="B2595">
        <v>11</v>
      </c>
      <c r="C2595" t="s">
        <v>42</v>
      </c>
      <c r="D2595">
        <v>120</v>
      </c>
      <c r="E2595" t="s">
        <v>27</v>
      </c>
      <c r="F2595" t="s">
        <v>28</v>
      </c>
      <c r="G2595" t="s">
        <v>49</v>
      </c>
      <c r="H2595">
        <v>3</v>
      </c>
      <c r="I2595">
        <v>26.2182</v>
      </c>
      <c r="J2595" t="s">
        <v>272</v>
      </c>
      <c r="K2595">
        <v>10270</v>
      </c>
      <c r="L2595">
        <v>10267</v>
      </c>
      <c r="M2595" t="str">
        <f t="shared" si="280"/>
        <v>XLPE120UnderCovered</v>
      </c>
      <c r="N2595" t="str">
        <f>+VLOOKUP(M2595,LineCode!$E:$F,2,0)</f>
        <v>3p_11kV_120_XLPE_Al_u</v>
      </c>
      <c r="R2595" t="s">
        <v>296</v>
      </c>
      <c r="S2595" t="str">
        <f t="shared" si="281"/>
        <v>Line.line_NEW_10270_10267</v>
      </c>
      <c r="T2595" t="str">
        <f t="shared" si="282"/>
        <v>Bus1=10270</v>
      </c>
      <c r="U2595" t="str">
        <f t="shared" si="283"/>
        <v>Bus2=10267</v>
      </c>
      <c r="V2595" t="str">
        <f t="shared" si="284"/>
        <v>phases=3</v>
      </c>
      <c r="W2595" t="str">
        <f t="shared" si="285"/>
        <v>Linecode=3p_11kV_120_XLPE_Al_u</v>
      </c>
      <c r="X2595" t="str">
        <f t="shared" si="286"/>
        <v>Length=26.2182</v>
      </c>
      <c r="Y2595" t="s">
        <v>307</v>
      </c>
    </row>
    <row r="2596" spans="1:25" x14ac:dyDescent="0.25">
      <c r="A2596" t="s">
        <v>62</v>
      </c>
      <c r="B2596">
        <v>11</v>
      </c>
      <c r="C2596" t="s">
        <v>42</v>
      </c>
      <c r="D2596">
        <v>120</v>
      </c>
      <c r="E2596" t="s">
        <v>27</v>
      </c>
      <c r="F2596" t="s">
        <v>28</v>
      </c>
      <c r="G2596" t="s">
        <v>49</v>
      </c>
      <c r="H2596">
        <v>3</v>
      </c>
      <c r="I2596">
        <v>2.3118500000000002</v>
      </c>
      <c r="J2596" t="s">
        <v>272</v>
      </c>
      <c r="K2596">
        <v>10267</v>
      </c>
      <c r="L2596">
        <v>10005</v>
      </c>
      <c r="M2596" t="str">
        <f t="shared" si="280"/>
        <v>XLPE120UnderCovered</v>
      </c>
      <c r="N2596" t="str">
        <f>+VLOOKUP(M2596,LineCode!$E:$F,2,0)</f>
        <v>3p_11kV_120_XLPE_Al_u</v>
      </c>
      <c r="R2596" t="s">
        <v>296</v>
      </c>
      <c r="S2596" t="str">
        <f t="shared" si="281"/>
        <v>Line.line_NEW_10267_10005</v>
      </c>
      <c r="T2596" t="str">
        <f t="shared" si="282"/>
        <v>Bus1=10267</v>
      </c>
      <c r="U2596" t="str">
        <f t="shared" si="283"/>
        <v>Bus2=10005</v>
      </c>
      <c r="V2596" t="str">
        <f t="shared" si="284"/>
        <v>phases=3</v>
      </c>
      <c r="W2596" t="str">
        <f t="shared" si="285"/>
        <v>Linecode=3p_11kV_120_XLPE_Al_u</v>
      </c>
      <c r="X2596" t="str">
        <f t="shared" si="286"/>
        <v>Length=2.31185</v>
      </c>
      <c r="Y2596" t="s">
        <v>307</v>
      </c>
    </row>
    <row r="2597" spans="1:25" x14ac:dyDescent="0.25">
      <c r="A2597" t="s">
        <v>62</v>
      </c>
      <c r="B2597">
        <v>11</v>
      </c>
      <c r="C2597" t="s">
        <v>42</v>
      </c>
      <c r="D2597">
        <v>120</v>
      </c>
      <c r="E2597" t="s">
        <v>27</v>
      </c>
      <c r="F2597" t="s">
        <v>28</v>
      </c>
      <c r="G2597" t="s">
        <v>49</v>
      </c>
      <c r="H2597">
        <v>3</v>
      </c>
      <c r="I2597">
        <v>32.550800000000002</v>
      </c>
      <c r="J2597" t="s">
        <v>272</v>
      </c>
      <c r="K2597">
        <v>10005</v>
      </c>
      <c r="L2597">
        <v>10006</v>
      </c>
      <c r="M2597" t="str">
        <f t="shared" si="280"/>
        <v>XLPE120UnderCovered</v>
      </c>
      <c r="N2597" t="str">
        <f>+VLOOKUP(M2597,LineCode!$E:$F,2,0)</f>
        <v>3p_11kV_120_XLPE_Al_u</v>
      </c>
      <c r="R2597" t="s">
        <v>296</v>
      </c>
      <c r="S2597" t="str">
        <f t="shared" si="281"/>
        <v>Line.line_NEW_10005_10006</v>
      </c>
      <c r="T2597" t="str">
        <f t="shared" si="282"/>
        <v>Bus1=10005</v>
      </c>
      <c r="U2597" t="str">
        <f t="shared" si="283"/>
        <v>Bus2=10006</v>
      </c>
      <c r="V2597" t="str">
        <f t="shared" si="284"/>
        <v>phases=3</v>
      </c>
      <c r="W2597" t="str">
        <f t="shared" si="285"/>
        <v>Linecode=3p_11kV_120_XLPE_Al_u</v>
      </c>
      <c r="X2597" t="str">
        <f t="shared" si="286"/>
        <v>Length=32.5508</v>
      </c>
      <c r="Y2597" t="s">
        <v>307</v>
      </c>
    </row>
    <row r="2598" spans="1:25" x14ac:dyDescent="0.25">
      <c r="A2598" t="s">
        <v>62</v>
      </c>
      <c r="B2598">
        <v>11</v>
      </c>
      <c r="C2598" t="s">
        <v>42</v>
      </c>
      <c r="D2598">
        <v>120</v>
      </c>
      <c r="E2598" t="s">
        <v>27</v>
      </c>
      <c r="F2598" t="s">
        <v>28</v>
      </c>
      <c r="G2598" t="s">
        <v>49</v>
      </c>
      <c r="H2598">
        <v>3</v>
      </c>
      <c r="I2598">
        <v>6.2713700000000001</v>
      </c>
      <c r="J2598" t="s">
        <v>272</v>
      </c>
      <c r="K2598">
        <v>10006</v>
      </c>
      <c r="L2598">
        <v>10264</v>
      </c>
      <c r="M2598" t="str">
        <f t="shared" si="280"/>
        <v>XLPE120UnderCovered</v>
      </c>
      <c r="N2598" t="str">
        <f>+VLOOKUP(M2598,LineCode!$E:$F,2,0)</f>
        <v>3p_11kV_120_XLPE_Al_u</v>
      </c>
      <c r="R2598" t="s">
        <v>296</v>
      </c>
      <c r="S2598" t="str">
        <f t="shared" si="281"/>
        <v>Line.line_NEW_10006_10264</v>
      </c>
      <c r="T2598" t="str">
        <f t="shared" si="282"/>
        <v>Bus1=10006</v>
      </c>
      <c r="U2598" t="str">
        <f t="shared" si="283"/>
        <v>Bus2=10264</v>
      </c>
      <c r="V2598" t="str">
        <f t="shared" si="284"/>
        <v>phases=3</v>
      </c>
      <c r="W2598" t="str">
        <f t="shared" si="285"/>
        <v>Linecode=3p_11kV_120_XLPE_Al_u</v>
      </c>
      <c r="X2598" t="str">
        <f t="shared" si="286"/>
        <v>Length=6.27137</v>
      </c>
      <c r="Y2598" t="s">
        <v>307</v>
      </c>
    </row>
    <row r="2599" spans="1:25" x14ac:dyDescent="0.25">
      <c r="A2599" t="s">
        <v>62</v>
      </c>
      <c r="B2599">
        <v>11</v>
      </c>
      <c r="C2599" t="s">
        <v>42</v>
      </c>
      <c r="D2599">
        <v>120</v>
      </c>
      <c r="E2599" t="s">
        <v>27</v>
      </c>
      <c r="F2599" t="s">
        <v>28</v>
      </c>
      <c r="G2599" t="s">
        <v>49</v>
      </c>
      <c r="H2599">
        <v>3</v>
      </c>
      <c r="I2599">
        <v>2.79176</v>
      </c>
      <c r="J2599" t="s">
        <v>272</v>
      </c>
      <c r="K2599">
        <v>10265</v>
      </c>
      <c r="L2599">
        <v>10266</v>
      </c>
      <c r="M2599" t="str">
        <f t="shared" si="280"/>
        <v>XLPE120UnderCovered</v>
      </c>
      <c r="N2599" t="str">
        <f>+VLOOKUP(M2599,LineCode!$E:$F,2,0)</f>
        <v>3p_11kV_120_XLPE_Al_u</v>
      </c>
      <c r="R2599" t="s">
        <v>296</v>
      </c>
      <c r="S2599" t="str">
        <f t="shared" si="281"/>
        <v>Line.line_NEW_10265_10266</v>
      </c>
      <c r="T2599" t="str">
        <f t="shared" si="282"/>
        <v>Bus1=10265</v>
      </c>
      <c r="U2599" t="str">
        <f t="shared" si="283"/>
        <v>Bus2=10266</v>
      </c>
      <c r="V2599" t="str">
        <f t="shared" si="284"/>
        <v>phases=3</v>
      </c>
      <c r="W2599" t="str">
        <f t="shared" si="285"/>
        <v>Linecode=3p_11kV_120_XLPE_Al_u</v>
      </c>
      <c r="X2599" t="str">
        <f t="shared" si="286"/>
        <v>Length=2.79176</v>
      </c>
      <c r="Y2599" t="s">
        <v>307</v>
      </c>
    </row>
    <row r="2600" spans="1:25" x14ac:dyDescent="0.25">
      <c r="A2600" t="s">
        <v>62</v>
      </c>
      <c r="B2600">
        <v>11</v>
      </c>
      <c r="C2600" t="s">
        <v>42</v>
      </c>
      <c r="D2600">
        <v>120</v>
      </c>
      <c r="E2600" t="s">
        <v>27</v>
      </c>
      <c r="F2600" t="s">
        <v>28</v>
      </c>
      <c r="G2600" t="s">
        <v>49</v>
      </c>
      <c r="H2600">
        <v>3</v>
      </c>
      <c r="I2600">
        <v>1.80145</v>
      </c>
      <c r="J2600" t="s">
        <v>272</v>
      </c>
      <c r="K2600">
        <v>10266</v>
      </c>
      <c r="L2600">
        <v>10007</v>
      </c>
      <c r="M2600" t="str">
        <f t="shared" si="280"/>
        <v>XLPE120UnderCovered</v>
      </c>
      <c r="N2600" t="str">
        <f>+VLOOKUP(M2600,LineCode!$E:$F,2,0)</f>
        <v>3p_11kV_120_XLPE_Al_u</v>
      </c>
      <c r="R2600" t="s">
        <v>296</v>
      </c>
      <c r="S2600" t="str">
        <f t="shared" si="281"/>
        <v>Line.line_NEW_10266_10007</v>
      </c>
      <c r="T2600" t="str">
        <f t="shared" si="282"/>
        <v>Bus1=10266</v>
      </c>
      <c r="U2600" t="str">
        <f t="shared" si="283"/>
        <v>Bus2=10007</v>
      </c>
      <c r="V2600" t="str">
        <f t="shared" si="284"/>
        <v>phases=3</v>
      </c>
      <c r="W2600" t="str">
        <f t="shared" si="285"/>
        <v>Linecode=3p_11kV_120_XLPE_Al_u</v>
      </c>
      <c r="X2600" t="str">
        <f t="shared" si="286"/>
        <v>Length=1.80145</v>
      </c>
      <c r="Y2600" t="s">
        <v>307</v>
      </c>
    </row>
    <row r="2601" spans="1:25" x14ac:dyDescent="0.25">
      <c r="A2601" t="s">
        <v>62</v>
      </c>
      <c r="B2601">
        <v>11</v>
      </c>
      <c r="C2601" t="s">
        <v>42</v>
      </c>
      <c r="D2601">
        <v>120</v>
      </c>
      <c r="E2601" t="s">
        <v>27</v>
      </c>
      <c r="F2601" t="s">
        <v>28</v>
      </c>
      <c r="G2601" t="s">
        <v>49</v>
      </c>
      <c r="H2601">
        <v>3</v>
      </c>
      <c r="I2601">
        <v>3.8613</v>
      </c>
      <c r="J2601" t="s">
        <v>272</v>
      </c>
      <c r="K2601">
        <v>10264</v>
      </c>
      <c r="L2601">
        <v>10265</v>
      </c>
      <c r="M2601" t="str">
        <f t="shared" si="280"/>
        <v>XLPE120UnderCovered</v>
      </c>
      <c r="N2601" t="str">
        <f>+VLOOKUP(M2601,LineCode!$E:$F,2,0)</f>
        <v>3p_11kV_120_XLPE_Al_u</v>
      </c>
      <c r="R2601" t="s">
        <v>296</v>
      </c>
      <c r="S2601" t="str">
        <f t="shared" si="281"/>
        <v>Line.line_NEW_10264_10265</v>
      </c>
      <c r="T2601" t="str">
        <f t="shared" si="282"/>
        <v>Bus1=10264</v>
      </c>
      <c r="U2601" t="str">
        <f t="shared" si="283"/>
        <v>Bus2=10265</v>
      </c>
      <c r="V2601" t="str">
        <f t="shared" si="284"/>
        <v>phases=3</v>
      </c>
      <c r="W2601" t="str">
        <f t="shared" si="285"/>
        <v>Linecode=3p_11kV_120_XLPE_Al_u</v>
      </c>
      <c r="X2601" t="str">
        <f t="shared" si="286"/>
        <v>Length=3.8613</v>
      </c>
      <c r="Y2601" t="s">
        <v>307</v>
      </c>
    </row>
    <row r="2602" spans="1:25" x14ac:dyDescent="0.25">
      <c r="A2602" t="s">
        <v>62</v>
      </c>
      <c r="B2602">
        <v>11</v>
      </c>
      <c r="C2602" t="s">
        <v>42</v>
      </c>
      <c r="D2602">
        <v>120</v>
      </c>
      <c r="E2602" t="s">
        <v>27</v>
      </c>
      <c r="F2602" t="s">
        <v>28</v>
      </c>
      <c r="G2602" t="s">
        <v>49</v>
      </c>
      <c r="H2602">
        <v>3</v>
      </c>
      <c r="I2602">
        <v>27.023399999999999</v>
      </c>
      <c r="J2602" t="s">
        <v>272</v>
      </c>
      <c r="K2602">
        <v>10007</v>
      </c>
      <c r="L2602">
        <v>10271</v>
      </c>
      <c r="M2602" t="str">
        <f t="shared" si="280"/>
        <v>XLPE120UnderCovered</v>
      </c>
      <c r="N2602" t="str">
        <f>+VLOOKUP(M2602,LineCode!$E:$F,2,0)</f>
        <v>3p_11kV_120_XLPE_Al_u</v>
      </c>
      <c r="R2602" t="s">
        <v>296</v>
      </c>
      <c r="S2602" t="str">
        <f t="shared" si="281"/>
        <v>Line.line_NEW_10007_10271</v>
      </c>
      <c r="T2602" t="str">
        <f t="shared" si="282"/>
        <v>Bus1=10007</v>
      </c>
      <c r="U2602" t="str">
        <f t="shared" si="283"/>
        <v>Bus2=10271</v>
      </c>
      <c r="V2602" t="str">
        <f t="shared" si="284"/>
        <v>phases=3</v>
      </c>
      <c r="W2602" t="str">
        <f t="shared" si="285"/>
        <v>Linecode=3p_11kV_120_XLPE_Al_u</v>
      </c>
      <c r="X2602" t="str">
        <f t="shared" si="286"/>
        <v>Length=27.0234</v>
      </c>
      <c r="Y2602" t="s">
        <v>307</v>
      </c>
    </row>
    <row r="2603" spans="1:25" x14ac:dyDescent="0.25">
      <c r="A2603" t="s">
        <v>62</v>
      </c>
      <c r="B2603">
        <v>11</v>
      </c>
      <c r="C2603" t="s">
        <v>42</v>
      </c>
      <c r="D2603">
        <v>120</v>
      </c>
      <c r="E2603" t="s">
        <v>27</v>
      </c>
      <c r="F2603" t="s">
        <v>28</v>
      </c>
      <c r="G2603" t="s">
        <v>49</v>
      </c>
      <c r="H2603">
        <v>3</v>
      </c>
      <c r="I2603">
        <v>3.8233799999999998</v>
      </c>
      <c r="J2603" t="s">
        <v>272</v>
      </c>
      <c r="K2603">
        <v>10271</v>
      </c>
      <c r="L2603">
        <v>10008</v>
      </c>
      <c r="M2603" t="str">
        <f t="shared" si="280"/>
        <v>XLPE120UnderCovered</v>
      </c>
      <c r="N2603" t="str">
        <f>+VLOOKUP(M2603,LineCode!$E:$F,2,0)</f>
        <v>3p_11kV_120_XLPE_Al_u</v>
      </c>
      <c r="R2603" t="s">
        <v>296</v>
      </c>
      <c r="S2603" t="str">
        <f t="shared" si="281"/>
        <v>Line.line_NEW_10271_10008</v>
      </c>
      <c r="T2603" t="str">
        <f t="shared" si="282"/>
        <v>Bus1=10271</v>
      </c>
      <c r="U2603" t="str">
        <f t="shared" si="283"/>
        <v>Bus2=10008</v>
      </c>
      <c r="V2603" t="str">
        <f t="shared" si="284"/>
        <v>phases=3</v>
      </c>
      <c r="W2603" t="str">
        <f t="shared" si="285"/>
        <v>Linecode=3p_11kV_120_XLPE_Al_u</v>
      </c>
      <c r="X2603" t="str">
        <f t="shared" si="286"/>
        <v>Length=3.82338</v>
      </c>
      <c r="Y2603" t="s">
        <v>307</v>
      </c>
    </row>
    <row r="2604" spans="1:25" x14ac:dyDescent="0.25">
      <c r="A2604" t="s">
        <v>62</v>
      </c>
      <c r="B2604">
        <v>11</v>
      </c>
      <c r="C2604" t="s">
        <v>42</v>
      </c>
      <c r="D2604">
        <v>120</v>
      </c>
      <c r="E2604" t="s">
        <v>27</v>
      </c>
      <c r="F2604" t="s">
        <v>28</v>
      </c>
      <c r="G2604" t="s">
        <v>49</v>
      </c>
      <c r="H2604">
        <v>3</v>
      </c>
      <c r="I2604">
        <v>15.7013</v>
      </c>
      <c r="J2604" t="s">
        <v>272</v>
      </c>
      <c r="K2604">
        <v>10008</v>
      </c>
      <c r="L2604">
        <v>10277</v>
      </c>
      <c r="M2604" t="str">
        <f t="shared" si="280"/>
        <v>XLPE120UnderCovered</v>
      </c>
      <c r="N2604" t="str">
        <f>+VLOOKUP(M2604,LineCode!$E:$F,2,0)</f>
        <v>3p_11kV_120_XLPE_Al_u</v>
      </c>
      <c r="R2604" t="s">
        <v>296</v>
      </c>
      <c r="S2604" t="str">
        <f t="shared" si="281"/>
        <v>Line.line_NEW_10008_10277</v>
      </c>
      <c r="T2604" t="str">
        <f t="shared" si="282"/>
        <v>Bus1=10008</v>
      </c>
      <c r="U2604" t="str">
        <f t="shared" si="283"/>
        <v>Bus2=10277</v>
      </c>
      <c r="V2604" t="str">
        <f t="shared" si="284"/>
        <v>phases=3</v>
      </c>
      <c r="W2604" t="str">
        <f t="shared" si="285"/>
        <v>Linecode=3p_11kV_120_XLPE_Al_u</v>
      </c>
      <c r="X2604" t="str">
        <f t="shared" si="286"/>
        <v>Length=15.7013</v>
      </c>
      <c r="Y2604" t="s">
        <v>307</v>
      </c>
    </row>
    <row r="2605" spans="1:25" x14ac:dyDescent="0.25">
      <c r="A2605" t="s">
        <v>62</v>
      </c>
      <c r="B2605">
        <v>11</v>
      </c>
      <c r="C2605" t="s">
        <v>42</v>
      </c>
      <c r="D2605">
        <v>120</v>
      </c>
      <c r="E2605" t="s">
        <v>27</v>
      </c>
      <c r="F2605" t="s">
        <v>28</v>
      </c>
      <c r="G2605" t="s">
        <v>49</v>
      </c>
      <c r="H2605">
        <v>3</v>
      </c>
      <c r="I2605">
        <v>19.335799999999999</v>
      </c>
      <c r="J2605" t="s">
        <v>272</v>
      </c>
      <c r="K2605">
        <v>10009</v>
      </c>
      <c r="L2605">
        <v>10010</v>
      </c>
      <c r="M2605" t="str">
        <f t="shared" si="280"/>
        <v>XLPE120UnderCovered</v>
      </c>
      <c r="N2605" t="str">
        <f>+VLOOKUP(M2605,LineCode!$E:$F,2,0)</f>
        <v>3p_11kV_120_XLPE_Al_u</v>
      </c>
      <c r="R2605" t="s">
        <v>296</v>
      </c>
      <c r="S2605" t="str">
        <f t="shared" si="281"/>
        <v>Line.line_NEW_10009_10010</v>
      </c>
      <c r="T2605" t="str">
        <f t="shared" si="282"/>
        <v>Bus1=10009</v>
      </c>
      <c r="U2605" t="str">
        <f t="shared" si="283"/>
        <v>Bus2=10010</v>
      </c>
      <c r="V2605" t="str">
        <f t="shared" si="284"/>
        <v>phases=3</v>
      </c>
      <c r="W2605" t="str">
        <f t="shared" si="285"/>
        <v>Linecode=3p_11kV_120_XLPE_Al_u</v>
      </c>
      <c r="X2605" t="str">
        <f t="shared" si="286"/>
        <v>Length=19.3358</v>
      </c>
      <c r="Y2605" t="s">
        <v>307</v>
      </c>
    </row>
    <row r="2606" spans="1:25" x14ac:dyDescent="0.25">
      <c r="A2606" t="s">
        <v>62</v>
      </c>
      <c r="B2606">
        <v>11</v>
      </c>
      <c r="C2606" t="s">
        <v>42</v>
      </c>
      <c r="D2606">
        <v>120</v>
      </c>
      <c r="E2606" t="s">
        <v>27</v>
      </c>
      <c r="F2606" t="s">
        <v>28</v>
      </c>
      <c r="G2606" t="s">
        <v>49</v>
      </c>
      <c r="H2606">
        <v>3</v>
      </c>
      <c r="I2606">
        <v>2.6951800000000001</v>
      </c>
      <c r="J2606" t="s">
        <v>272</v>
      </c>
      <c r="K2606">
        <v>10010</v>
      </c>
      <c r="L2606">
        <v>10283</v>
      </c>
      <c r="M2606" t="str">
        <f t="shared" si="280"/>
        <v>XLPE120UnderCovered</v>
      </c>
      <c r="N2606" t="str">
        <f>+VLOOKUP(M2606,LineCode!$E:$F,2,0)</f>
        <v>3p_11kV_120_XLPE_Al_u</v>
      </c>
      <c r="R2606" t="s">
        <v>296</v>
      </c>
      <c r="S2606" t="str">
        <f t="shared" si="281"/>
        <v>Line.line_NEW_10010_10283</v>
      </c>
      <c r="T2606" t="str">
        <f t="shared" si="282"/>
        <v>Bus1=10010</v>
      </c>
      <c r="U2606" t="str">
        <f t="shared" si="283"/>
        <v>Bus2=10283</v>
      </c>
      <c r="V2606" t="str">
        <f t="shared" si="284"/>
        <v>phases=3</v>
      </c>
      <c r="W2606" t="str">
        <f t="shared" si="285"/>
        <v>Linecode=3p_11kV_120_XLPE_Al_u</v>
      </c>
      <c r="X2606" t="str">
        <f t="shared" si="286"/>
        <v>Length=2.69518</v>
      </c>
      <c r="Y2606" t="s">
        <v>307</v>
      </c>
    </row>
    <row r="2607" spans="1:25" x14ac:dyDescent="0.25">
      <c r="A2607" t="s">
        <v>62</v>
      </c>
      <c r="B2607">
        <v>11</v>
      </c>
      <c r="C2607" t="s">
        <v>42</v>
      </c>
      <c r="D2607">
        <v>120</v>
      </c>
      <c r="E2607" t="s">
        <v>27</v>
      </c>
      <c r="F2607" t="s">
        <v>28</v>
      </c>
      <c r="G2607" t="s">
        <v>49</v>
      </c>
      <c r="H2607">
        <v>3</v>
      </c>
      <c r="I2607">
        <v>20.473600000000001</v>
      </c>
      <c r="J2607" t="s">
        <v>272</v>
      </c>
      <c r="K2607">
        <v>10283</v>
      </c>
      <c r="L2607">
        <v>10011</v>
      </c>
      <c r="M2607" t="str">
        <f t="shared" si="280"/>
        <v>XLPE120UnderCovered</v>
      </c>
      <c r="N2607" t="str">
        <f>+VLOOKUP(M2607,LineCode!$E:$F,2,0)</f>
        <v>3p_11kV_120_XLPE_Al_u</v>
      </c>
      <c r="R2607" t="s">
        <v>296</v>
      </c>
      <c r="S2607" t="str">
        <f t="shared" si="281"/>
        <v>Line.line_NEW_10283_10011</v>
      </c>
      <c r="T2607" t="str">
        <f t="shared" si="282"/>
        <v>Bus1=10283</v>
      </c>
      <c r="U2607" t="str">
        <f t="shared" si="283"/>
        <v>Bus2=10011</v>
      </c>
      <c r="V2607" t="str">
        <f t="shared" si="284"/>
        <v>phases=3</v>
      </c>
      <c r="W2607" t="str">
        <f t="shared" si="285"/>
        <v>Linecode=3p_11kV_120_XLPE_Al_u</v>
      </c>
      <c r="X2607" t="str">
        <f t="shared" si="286"/>
        <v>Length=20.4736</v>
      </c>
      <c r="Y2607" t="s">
        <v>307</v>
      </c>
    </row>
    <row r="2608" spans="1:25" x14ac:dyDescent="0.25">
      <c r="A2608" t="s">
        <v>62</v>
      </c>
      <c r="B2608">
        <v>11</v>
      </c>
      <c r="C2608" t="s">
        <v>42</v>
      </c>
      <c r="D2608">
        <v>120</v>
      </c>
      <c r="E2608" t="s">
        <v>27</v>
      </c>
      <c r="F2608" t="s">
        <v>28</v>
      </c>
      <c r="G2608" t="s">
        <v>49</v>
      </c>
      <c r="H2608">
        <v>3</v>
      </c>
      <c r="I2608">
        <v>7.6963800000000004</v>
      </c>
      <c r="J2608" t="s">
        <v>272</v>
      </c>
      <c r="K2608">
        <v>10011</v>
      </c>
      <c r="L2608">
        <v>10286</v>
      </c>
      <c r="M2608" t="str">
        <f t="shared" si="280"/>
        <v>XLPE120UnderCovered</v>
      </c>
      <c r="N2608" t="str">
        <f>+VLOOKUP(M2608,LineCode!$E:$F,2,0)</f>
        <v>3p_11kV_120_XLPE_Al_u</v>
      </c>
      <c r="R2608" t="s">
        <v>296</v>
      </c>
      <c r="S2608" t="str">
        <f t="shared" si="281"/>
        <v>Line.line_NEW_10011_10286</v>
      </c>
      <c r="T2608" t="str">
        <f t="shared" si="282"/>
        <v>Bus1=10011</v>
      </c>
      <c r="U2608" t="str">
        <f t="shared" si="283"/>
        <v>Bus2=10286</v>
      </c>
      <c r="V2608" t="str">
        <f t="shared" si="284"/>
        <v>phases=3</v>
      </c>
      <c r="W2608" t="str">
        <f t="shared" si="285"/>
        <v>Linecode=3p_11kV_120_XLPE_Al_u</v>
      </c>
      <c r="X2608" t="str">
        <f t="shared" si="286"/>
        <v>Length=7.69638</v>
      </c>
      <c r="Y2608" t="s">
        <v>307</v>
      </c>
    </row>
    <row r="2609" spans="1:25" x14ac:dyDescent="0.25">
      <c r="A2609" t="s">
        <v>62</v>
      </c>
      <c r="B2609">
        <v>11</v>
      </c>
      <c r="C2609" t="s">
        <v>42</v>
      </c>
      <c r="D2609">
        <v>120</v>
      </c>
      <c r="E2609" t="s">
        <v>27</v>
      </c>
      <c r="F2609" t="s">
        <v>28</v>
      </c>
      <c r="G2609" t="s">
        <v>49</v>
      </c>
      <c r="H2609">
        <v>3</v>
      </c>
      <c r="I2609">
        <v>20.0547</v>
      </c>
      <c r="J2609" t="s">
        <v>272</v>
      </c>
      <c r="K2609">
        <v>10286</v>
      </c>
      <c r="L2609">
        <v>10012</v>
      </c>
      <c r="M2609" t="str">
        <f t="shared" ref="M2609:M2672" si="287">C2609&amp;D2609&amp;F2609&amp;G2609</f>
        <v>XLPE120UnderCovered</v>
      </c>
      <c r="N2609" t="str">
        <f>+VLOOKUP(M2609,LineCode!$E:$F,2,0)</f>
        <v>3p_11kV_120_XLPE_Al_u</v>
      </c>
      <c r="R2609" t="s">
        <v>296</v>
      </c>
      <c r="S2609" t="str">
        <f t="shared" ref="S2609:S2672" si="288">"Line.line_"&amp;J2609&amp;"_"&amp;K2609&amp;"_"&amp;L2609</f>
        <v>Line.line_NEW_10286_10012</v>
      </c>
      <c r="T2609" t="str">
        <f t="shared" ref="T2609:T2672" si="289">"Bus1="&amp;K2609</f>
        <v>Bus1=10286</v>
      </c>
      <c r="U2609" t="str">
        <f t="shared" ref="U2609:U2672" si="290">"Bus2="&amp;L2609</f>
        <v>Bus2=10012</v>
      </c>
      <c r="V2609" t="str">
        <f t="shared" ref="V2609:V2672" si="291">"phases="&amp;H2609</f>
        <v>phases=3</v>
      </c>
      <c r="W2609" t="str">
        <f t="shared" ref="W2609:W2672" si="292">"Linecode="&amp;N2609</f>
        <v>Linecode=3p_11kV_120_XLPE_Al_u</v>
      </c>
      <c r="X2609" t="str">
        <f t="shared" ref="X2609:X2672" si="293">"Length="&amp;I2609</f>
        <v>Length=20.0547</v>
      </c>
      <c r="Y2609" t="s">
        <v>307</v>
      </c>
    </row>
    <row r="2610" spans="1:25" x14ac:dyDescent="0.25">
      <c r="A2610" t="s">
        <v>62</v>
      </c>
      <c r="B2610">
        <v>11</v>
      </c>
      <c r="C2610" t="s">
        <v>42</v>
      </c>
      <c r="D2610">
        <v>120</v>
      </c>
      <c r="E2610" t="s">
        <v>27</v>
      </c>
      <c r="F2610" t="s">
        <v>28</v>
      </c>
      <c r="G2610" t="s">
        <v>49</v>
      </c>
      <c r="H2610">
        <v>3</v>
      </c>
      <c r="I2610">
        <v>12.3856</v>
      </c>
      <c r="J2610" t="s">
        <v>272</v>
      </c>
      <c r="K2610">
        <v>10012</v>
      </c>
      <c r="L2610">
        <v>10289</v>
      </c>
      <c r="M2610" t="str">
        <f t="shared" si="287"/>
        <v>XLPE120UnderCovered</v>
      </c>
      <c r="N2610" t="str">
        <f>+VLOOKUP(M2610,LineCode!$E:$F,2,0)</f>
        <v>3p_11kV_120_XLPE_Al_u</v>
      </c>
      <c r="R2610" t="s">
        <v>296</v>
      </c>
      <c r="S2610" t="str">
        <f t="shared" si="288"/>
        <v>Line.line_NEW_10012_10289</v>
      </c>
      <c r="T2610" t="str">
        <f t="shared" si="289"/>
        <v>Bus1=10012</v>
      </c>
      <c r="U2610" t="str">
        <f t="shared" si="290"/>
        <v>Bus2=10289</v>
      </c>
      <c r="V2610" t="str">
        <f t="shared" si="291"/>
        <v>phases=3</v>
      </c>
      <c r="W2610" t="str">
        <f t="shared" si="292"/>
        <v>Linecode=3p_11kV_120_XLPE_Al_u</v>
      </c>
      <c r="X2610" t="str">
        <f t="shared" si="293"/>
        <v>Length=12.3856</v>
      </c>
      <c r="Y2610" t="s">
        <v>307</v>
      </c>
    </row>
    <row r="2611" spans="1:25" x14ac:dyDescent="0.25">
      <c r="A2611" t="s">
        <v>62</v>
      </c>
      <c r="B2611">
        <v>11</v>
      </c>
      <c r="C2611" t="s">
        <v>42</v>
      </c>
      <c r="D2611">
        <v>120</v>
      </c>
      <c r="E2611" t="s">
        <v>27</v>
      </c>
      <c r="F2611" t="s">
        <v>28</v>
      </c>
      <c r="G2611" t="s">
        <v>49</v>
      </c>
      <c r="H2611">
        <v>3</v>
      </c>
      <c r="I2611">
        <v>4.4908099999999997</v>
      </c>
      <c r="J2611" t="s">
        <v>272</v>
      </c>
      <c r="K2611">
        <v>10289</v>
      </c>
      <c r="L2611">
        <v>10290</v>
      </c>
      <c r="M2611" t="str">
        <f t="shared" si="287"/>
        <v>XLPE120UnderCovered</v>
      </c>
      <c r="N2611" t="str">
        <f>+VLOOKUP(M2611,LineCode!$E:$F,2,0)</f>
        <v>3p_11kV_120_XLPE_Al_u</v>
      </c>
      <c r="R2611" t="s">
        <v>296</v>
      </c>
      <c r="S2611" t="str">
        <f t="shared" si="288"/>
        <v>Line.line_NEW_10289_10290</v>
      </c>
      <c r="T2611" t="str">
        <f t="shared" si="289"/>
        <v>Bus1=10289</v>
      </c>
      <c r="U2611" t="str">
        <f t="shared" si="290"/>
        <v>Bus2=10290</v>
      </c>
      <c r="V2611" t="str">
        <f t="shared" si="291"/>
        <v>phases=3</v>
      </c>
      <c r="W2611" t="str">
        <f t="shared" si="292"/>
        <v>Linecode=3p_11kV_120_XLPE_Al_u</v>
      </c>
      <c r="X2611" t="str">
        <f t="shared" si="293"/>
        <v>Length=4.49081</v>
      </c>
      <c r="Y2611" t="s">
        <v>307</v>
      </c>
    </row>
    <row r="2612" spans="1:25" x14ac:dyDescent="0.25">
      <c r="A2612" t="s">
        <v>62</v>
      </c>
      <c r="B2612">
        <v>11</v>
      </c>
      <c r="C2612" t="s">
        <v>42</v>
      </c>
      <c r="D2612">
        <v>120</v>
      </c>
      <c r="E2612" t="s">
        <v>27</v>
      </c>
      <c r="F2612" t="s">
        <v>28</v>
      </c>
      <c r="G2612" t="s">
        <v>49</v>
      </c>
      <c r="H2612">
        <v>3</v>
      </c>
      <c r="I2612">
        <v>8.9533299999999993</v>
      </c>
      <c r="J2612" t="s">
        <v>272</v>
      </c>
      <c r="K2612">
        <v>10290</v>
      </c>
      <c r="L2612">
        <v>10013</v>
      </c>
      <c r="M2612" t="str">
        <f t="shared" si="287"/>
        <v>XLPE120UnderCovered</v>
      </c>
      <c r="N2612" t="str">
        <f>+VLOOKUP(M2612,LineCode!$E:$F,2,0)</f>
        <v>3p_11kV_120_XLPE_Al_u</v>
      </c>
      <c r="R2612" t="s">
        <v>296</v>
      </c>
      <c r="S2612" t="str">
        <f t="shared" si="288"/>
        <v>Line.line_NEW_10290_10013</v>
      </c>
      <c r="T2612" t="str">
        <f t="shared" si="289"/>
        <v>Bus1=10290</v>
      </c>
      <c r="U2612" t="str">
        <f t="shared" si="290"/>
        <v>Bus2=10013</v>
      </c>
      <c r="V2612" t="str">
        <f t="shared" si="291"/>
        <v>phases=3</v>
      </c>
      <c r="W2612" t="str">
        <f t="shared" si="292"/>
        <v>Linecode=3p_11kV_120_XLPE_Al_u</v>
      </c>
      <c r="X2612" t="str">
        <f t="shared" si="293"/>
        <v>Length=8.95333</v>
      </c>
      <c r="Y2612" t="s">
        <v>307</v>
      </c>
    </row>
    <row r="2613" spans="1:25" x14ac:dyDescent="0.25">
      <c r="A2613" t="s">
        <v>62</v>
      </c>
      <c r="B2613">
        <v>11</v>
      </c>
      <c r="C2613" t="s">
        <v>42</v>
      </c>
      <c r="D2613">
        <v>120</v>
      </c>
      <c r="E2613" t="s">
        <v>27</v>
      </c>
      <c r="F2613" t="s">
        <v>28</v>
      </c>
      <c r="G2613" t="s">
        <v>49</v>
      </c>
      <c r="H2613">
        <v>3</v>
      </c>
      <c r="I2613">
        <v>9.5048600000000008</v>
      </c>
      <c r="J2613" t="s">
        <v>272</v>
      </c>
      <c r="K2613">
        <v>10013</v>
      </c>
      <c r="L2613">
        <v>10293</v>
      </c>
      <c r="M2613" t="str">
        <f t="shared" si="287"/>
        <v>XLPE120UnderCovered</v>
      </c>
      <c r="N2613" t="str">
        <f>+VLOOKUP(M2613,LineCode!$E:$F,2,0)</f>
        <v>3p_11kV_120_XLPE_Al_u</v>
      </c>
      <c r="R2613" t="s">
        <v>296</v>
      </c>
      <c r="S2613" t="str">
        <f t="shared" si="288"/>
        <v>Line.line_NEW_10013_10293</v>
      </c>
      <c r="T2613" t="str">
        <f t="shared" si="289"/>
        <v>Bus1=10013</v>
      </c>
      <c r="U2613" t="str">
        <f t="shared" si="290"/>
        <v>Bus2=10293</v>
      </c>
      <c r="V2613" t="str">
        <f t="shared" si="291"/>
        <v>phases=3</v>
      </c>
      <c r="W2613" t="str">
        <f t="shared" si="292"/>
        <v>Linecode=3p_11kV_120_XLPE_Al_u</v>
      </c>
      <c r="X2613" t="str">
        <f t="shared" si="293"/>
        <v>Length=9.50486</v>
      </c>
      <c r="Y2613" t="s">
        <v>307</v>
      </c>
    </row>
    <row r="2614" spans="1:25" x14ac:dyDescent="0.25">
      <c r="A2614" t="s">
        <v>62</v>
      </c>
      <c r="B2614">
        <v>11</v>
      </c>
      <c r="C2614" t="s">
        <v>42</v>
      </c>
      <c r="D2614">
        <v>120</v>
      </c>
      <c r="E2614" t="s">
        <v>27</v>
      </c>
      <c r="F2614" t="s">
        <v>28</v>
      </c>
      <c r="G2614" t="s">
        <v>49</v>
      </c>
      <c r="H2614">
        <v>3</v>
      </c>
      <c r="I2614">
        <v>3.6626099999999999</v>
      </c>
      <c r="J2614" t="s">
        <v>272</v>
      </c>
      <c r="K2614">
        <v>10293</v>
      </c>
      <c r="L2614">
        <v>10294</v>
      </c>
      <c r="M2614" t="str">
        <f t="shared" si="287"/>
        <v>XLPE120UnderCovered</v>
      </c>
      <c r="N2614" t="str">
        <f>+VLOOKUP(M2614,LineCode!$E:$F,2,0)</f>
        <v>3p_11kV_120_XLPE_Al_u</v>
      </c>
      <c r="R2614" t="s">
        <v>296</v>
      </c>
      <c r="S2614" t="str">
        <f t="shared" si="288"/>
        <v>Line.line_NEW_10293_10294</v>
      </c>
      <c r="T2614" t="str">
        <f t="shared" si="289"/>
        <v>Bus1=10293</v>
      </c>
      <c r="U2614" t="str">
        <f t="shared" si="290"/>
        <v>Bus2=10294</v>
      </c>
      <c r="V2614" t="str">
        <f t="shared" si="291"/>
        <v>phases=3</v>
      </c>
      <c r="W2614" t="str">
        <f t="shared" si="292"/>
        <v>Linecode=3p_11kV_120_XLPE_Al_u</v>
      </c>
      <c r="X2614" t="str">
        <f t="shared" si="293"/>
        <v>Length=3.66261</v>
      </c>
      <c r="Y2614" t="s">
        <v>307</v>
      </c>
    </row>
    <row r="2615" spans="1:25" x14ac:dyDescent="0.25">
      <c r="A2615" t="s">
        <v>62</v>
      </c>
      <c r="B2615">
        <v>11</v>
      </c>
      <c r="C2615" t="s">
        <v>42</v>
      </c>
      <c r="D2615">
        <v>120</v>
      </c>
      <c r="E2615" t="s">
        <v>27</v>
      </c>
      <c r="F2615" t="s">
        <v>28</v>
      </c>
      <c r="G2615" t="s">
        <v>49</v>
      </c>
      <c r="H2615">
        <v>3</v>
      </c>
      <c r="I2615">
        <v>2.1797499999999999</v>
      </c>
      <c r="J2615" t="s">
        <v>272</v>
      </c>
      <c r="K2615">
        <v>10294</v>
      </c>
      <c r="L2615">
        <v>10014</v>
      </c>
      <c r="M2615" t="str">
        <f t="shared" si="287"/>
        <v>XLPE120UnderCovered</v>
      </c>
      <c r="N2615" t="str">
        <f>+VLOOKUP(M2615,LineCode!$E:$F,2,0)</f>
        <v>3p_11kV_120_XLPE_Al_u</v>
      </c>
      <c r="R2615" t="s">
        <v>296</v>
      </c>
      <c r="S2615" t="str">
        <f t="shared" si="288"/>
        <v>Line.line_NEW_10294_10014</v>
      </c>
      <c r="T2615" t="str">
        <f t="shared" si="289"/>
        <v>Bus1=10294</v>
      </c>
      <c r="U2615" t="str">
        <f t="shared" si="290"/>
        <v>Bus2=10014</v>
      </c>
      <c r="V2615" t="str">
        <f t="shared" si="291"/>
        <v>phases=3</v>
      </c>
      <c r="W2615" t="str">
        <f t="shared" si="292"/>
        <v>Linecode=3p_11kV_120_XLPE_Al_u</v>
      </c>
      <c r="X2615" t="str">
        <f t="shared" si="293"/>
        <v>Length=2.17975</v>
      </c>
      <c r="Y2615" t="s">
        <v>307</v>
      </c>
    </row>
    <row r="2616" spans="1:25" x14ac:dyDescent="0.25">
      <c r="A2616" t="s">
        <v>62</v>
      </c>
      <c r="B2616">
        <v>11</v>
      </c>
      <c r="C2616" t="s">
        <v>42</v>
      </c>
      <c r="D2616">
        <v>120</v>
      </c>
      <c r="E2616" t="s">
        <v>27</v>
      </c>
      <c r="F2616" t="s">
        <v>28</v>
      </c>
      <c r="G2616" t="s">
        <v>49</v>
      </c>
      <c r="H2616">
        <v>3</v>
      </c>
      <c r="I2616">
        <v>44.566699999999997</v>
      </c>
      <c r="J2616" t="s">
        <v>272</v>
      </c>
      <c r="K2616">
        <v>10014</v>
      </c>
      <c r="L2616">
        <v>10015</v>
      </c>
      <c r="M2616" t="str">
        <f t="shared" si="287"/>
        <v>XLPE120UnderCovered</v>
      </c>
      <c r="N2616" t="str">
        <f>+VLOOKUP(M2616,LineCode!$E:$F,2,0)</f>
        <v>3p_11kV_120_XLPE_Al_u</v>
      </c>
      <c r="R2616" t="s">
        <v>296</v>
      </c>
      <c r="S2616" t="str">
        <f t="shared" si="288"/>
        <v>Line.line_NEW_10014_10015</v>
      </c>
      <c r="T2616" t="str">
        <f t="shared" si="289"/>
        <v>Bus1=10014</v>
      </c>
      <c r="U2616" t="str">
        <f t="shared" si="290"/>
        <v>Bus2=10015</v>
      </c>
      <c r="V2616" t="str">
        <f t="shared" si="291"/>
        <v>phases=3</v>
      </c>
      <c r="W2616" t="str">
        <f t="shared" si="292"/>
        <v>Linecode=3p_11kV_120_XLPE_Al_u</v>
      </c>
      <c r="X2616" t="str">
        <f t="shared" si="293"/>
        <v>Length=44.5667</v>
      </c>
      <c r="Y2616" t="s">
        <v>307</v>
      </c>
    </row>
    <row r="2617" spans="1:25" x14ac:dyDescent="0.25">
      <c r="A2617" t="s">
        <v>56</v>
      </c>
      <c r="B2617">
        <v>11</v>
      </c>
      <c r="C2617" t="s">
        <v>42</v>
      </c>
      <c r="D2617">
        <v>300</v>
      </c>
      <c r="E2617" t="s">
        <v>27</v>
      </c>
      <c r="F2617" t="s">
        <v>38</v>
      </c>
      <c r="G2617" t="s">
        <v>49</v>
      </c>
      <c r="H2617">
        <v>3</v>
      </c>
      <c r="I2617">
        <v>5.3469600000000002</v>
      </c>
      <c r="J2617" t="s">
        <v>273</v>
      </c>
      <c r="K2617">
        <v>111</v>
      </c>
      <c r="L2617">
        <v>11188</v>
      </c>
      <c r="M2617" t="str">
        <f t="shared" si="287"/>
        <v>XLPE300OverCovered</v>
      </c>
      <c r="N2617" t="str">
        <f>+VLOOKUP(M2617,LineCode!$E:$F,2,0)</f>
        <v>3p_11kV_300_XLPE_Al_o</v>
      </c>
      <c r="R2617" t="s">
        <v>296</v>
      </c>
      <c r="S2617" t="str">
        <f t="shared" si="288"/>
        <v>Line.line_SAN_111_11188</v>
      </c>
      <c r="T2617" t="str">
        <f t="shared" si="289"/>
        <v>Bus1=111</v>
      </c>
      <c r="U2617" t="str">
        <f t="shared" si="290"/>
        <v>Bus2=11188</v>
      </c>
      <c r="V2617" t="str">
        <f t="shared" si="291"/>
        <v>phases=3</v>
      </c>
      <c r="W2617" t="str">
        <f t="shared" si="292"/>
        <v>Linecode=3p_11kV_300_XLPE_Al_o</v>
      </c>
      <c r="X2617" t="str">
        <f t="shared" si="293"/>
        <v>Length=5.34696</v>
      </c>
      <c r="Y2617" t="s">
        <v>307</v>
      </c>
    </row>
    <row r="2618" spans="1:25" x14ac:dyDescent="0.25">
      <c r="A2618" t="s">
        <v>56</v>
      </c>
      <c r="B2618">
        <v>11</v>
      </c>
      <c r="C2618" t="s">
        <v>42</v>
      </c>
      <c r="D2618">
        <v>300</v>
      </c>
      <c r="E2618" t="s">
        <v>27</v>
      </c>
      <c r="F2618" t="s">
        <v>38</v>
      </c>
      <c r="G2618" t="s">
        <v>49</v>
      </c>
      <c r="H2618">
        <v>3</v>
      </c>
      <c r="I2618">
        <v>0.70125599999999999</v>
      </c>
      <c r="J2618" t="s">
        <v>273</v>
      </c>
      <c r="K2618">
        <v>11192</v>
      </c>
      <c r="L2618">
        <v>11193</v>
      </c>
      <c r="M2618" t="str">
        <f t="shared" si="287"/>
        <v>XLPE300OverCovered</v>
      </c>
      <c r="N2618" t="str">
        <f>+VLOOKUP(M2618,LineCode!$E:$F,2,0)</f>
        <v>3p_11kV_300_XLPE_Al_o</v>
      </c>
      <c r="R2618" t="s">
        <v>296</v>
      </c>
      <c r="S2618" t="str">
        <f t="shared" si="288"/>
        <v>Line.line_SAN_11192_11193</v>
      </c>
      <c r="T2618" t="str">
        <f t="shared" si="289"/>
        <v>Bus1=11192</v>
      </c>
      <c r="U2618" t="str">
        <f t="shared" si="290"/>
        <v>Bus2=11193</v>
      </c>
      <c r="V2618" t="str">
        <f t="shared" si="291"/>
        <v>phases=3</v>
      </c>
      <c r="W2618" t="str">
        <f t="shared" si="292"/>
        <v>Linecode=3p_11kV_300_XLPE_Al_o</v>
      </c>
      <c r="X2618" t="str">
        <f t="shared" si="293"/>
        <v>Length=0.701256</v>
      </c>
      <c r="Y2618" t="s">
        <v>307</v>
      </c>
    </row>
    <row r="2619" spans="1:25" x14ac:dyDescent="0.25">
      <c r="A2619" t="s">
        <v>56</v>
      </c>
      <c r="B2619">
        <v>11</v>
      </c>
      <c r="C2619" t="s">
        <v>42</v>
      </c>
      <c r="D2619">
        <v>300</v>
      </c>
      <c r="E2619" t="s">
        <v>27</v>
      </c>
      <c r="F2619" t="s">
        <v>38</v>
      </c>
      <c r="G2619" t="s">
        <v>49</v>
      </c>
      <c r="H2619">
        <v>3</v>
      </c>
      <c r="I2619">
        <v>2.6449699999999998</v>
      </c>
      <c r="J2619" t="s">
        <v>273</v>
      </c>
      <c r="K2619">
        <v>11193</v>
      </c>
      <c r="L2619">
        <v>11005</v>
      </c>
      <c r="M2619" t="str">
        <f t="shared" si="287"/>
        <v>XLPE300OverCovered</v>
      </c>
      <c r="N2619" t="str">
        <f>+VLOOKUP(M2619,LineCode!$E:$F,2,0)</f>
        <v>3p_11kV_300_XLPE_Al_o</v>
      </c>
      <c r="R2619" t="s">
        <v>296</v>
      </c>
      <c r="S2619" t="str">
        <f t="shared" si="288"/>
        <v>Line.line_SAN_11193_11005</v>
      </c>
      <c r="T2619" t="str">
        <f t="shared" si="289"/>
        <v>Bus1=11193</v>
      </c>
      <c r="U2619" t="str">
        <f t="shared" si="290"/>
        <v>Bus2=11005</v>
      </c>
      <c r="V2619" t="str">
        <f t="shared" si="291"/>
        <v>phases=3</v>
      </c>
      <c r="W2619" t="str">
        <f t="shared" si="292"/>
        <v>Linecode=3p_11kV_300_XLPE_Al_o</v>
      </c>
      <c r="X2619" t="str">
        <f t="shared" si="293"/>
        <v>Length=2.64497</v>
      </c>
      <c r="Y2619" t="s">
        <v>307</v>
      </c>
    </row>
    <row r="2620" spans="1:25" x14ac:dyDescent="0.25">
      <c r="A2620" t="s">
        <v>56</v>
      </c>
      <c r="B2620">
        <v>11</v>
      </c>
      <c r="C2620" t="s">
        <v>42</v>
      </c>
      <c r="D2620">
        <v>300</v>
      </c>
      <c r="E2620" t="s">
        <v>27</v>
      </c>
      <c r="F2620" t="s">
        <v>38</v>
      </c>
      <c r="G2620" t="s">
        <v>49</v>
      </c>
      <c r="H2620">
        <v>3</v>
      </c>
      <c r="I2620">
        <v>11.7845</v>
      </c>
      <c r="J2620" t="s">
        <v>273</v>
      </c>
      <c r="K2620">
        <v>11189</v>
      </c>
      <c r="L2620">
        <v>11190</v>
      </c>
      <c r="M2620" t="str">
        <f t="shared" si="287"/>
        <v>XLPE300OverCovered</v>
      </c>
      <c r="N2620" t="str">
        <f>+VLOOKUP(M2620,LineCode!$E:$F,2,0)</f>
        <v>3p_11kV_300_XLPE_Al_o</v>
      </c>
      <c r="R2620" t="s">
        <v>296</v>
      </c>
      <c r="S2620" t="str">
        <f t="shared" si="288"/>
        <v>Line.line_SAN_11189_11190</v>
      </c>
      <c r="T2620" t="str">
        <f t="shared" si="289"/>
        <v>Bus1=11189</v>
      </c>
      <c r="U2620" t="str">
        <f t="shared" si="290"/>
        <v>Bus2=11190</v>
      </c>
      <c r="V2620" t="str">
        <f t="shared" si="291"/>
        <v>phases=3</v>
      </c>
      <c r="W2620" t="str">
        <f t="shared" si="292"/>
        <v>Linecode=3p_11kV_300_XLPE_Al_o</v>
      </c>
      <c r="X2620" t="str">
        <f t="shared" si="293"/>
        <v>Length=11.7845</v>
      </c>
      <c r="Y2620" t="s">
        <v>307</v>
      </c>
    </row>
    <row r="2621" spans="1:25" x14ac:dyDescent="0.25">
      <c r="A2621" t="s">
        <v>56</v>
      </c>
      <c r="B2621">
        <v>11</v>
      </c>
      <c r="C2621" t="s">
        <v>42</v>
      </c>
      <c r="D2621">
        <v>300</v>
      </c>
      <c r="E2621" t="s">
        <v>27</v>
      </c>
      <c r="F2621" t="s">
        <v>38</v>
      </c>
      <c r="G2621" t="s">
        <v>49</v>
      </c>
      <c r="H2621">
        <v>3</v>
      </c>
      <c r="I2621">
        <v>5.61144</v>
      </c>
      <c r="J2621" t="s">
        <v>273</v>
      </c>
      <c r="K2621">
        <v>11191</v>
      </c>
      <c r="L2621">
        <v>11192</v>
      </c>
      <c r="M2621" t="str">
        <f t="shared" si="287"/>
        <v>XLPE300OverCovered</v>
      </c>
      <c r="N2621" t="str">
        <f>+VLOOKUP(M2621,LineCode!$E:$F,2,0)</f>
        <v>3p_11kV_300_XLPE_Al_o</v>
      </c>
      <c r="R2621" t="s">
        <v>296</v>
      </c>
      <c r="S2621" t="str">
        <f t="shared" si="288"/>
        <v>Line.line_SAN_11191_11192</v>
      </c>
      <c r="T2621" t="str">
        <f t="shared" si="289"/>
        <v>Bus1=11191</v>
      </c>
      <c r="U2621" t="str">
        <f t="shared" si="290"/>
        <v>Bus2=11192</v>
      </c>
      <c r="V2621" t="str">
        <f t="shared" si="291"/>
        <v>phases=3</v>
      </c>
      <c r="W2621" t="str">
        <f t="shared" si="292"/>
        <v>Linecode=3p_11kV_300_XLPE_Al_o</v>
      </c>
      <c r="X2621" t="str">
        <f t="shared" si="293"/>
        <v>Length=5.61144</v>
      </c>
      <c r="Y2621" t="s">
        <v>307</v>
      </c>
    </row>
    <row r="2622" spans="1:25" x14ac:dyDescent="0.25">
      <c r="A2622" t="s">
        <v>56</v>
      </c>
      <c r="B2622">
        <v>11</v>
      </c>
      <c r="C2622" t="s">
        <v>42</v>
      </c>
      <c r="D2622">
        <v>300</v>
      </c>
      <c r="E2622" t="s">
        <v>27</v>
      </c>
      <c r="F2622" t="s">
        <v>38</v>
      </c>
      <c r="G2622" t="s">
        <v>49</v>
      </c>
      <c r="H2622">
        <v>3</v>
      </c>
      <c r="I2622">
        <v>0.83597900000000003</v>
      </c>
      <c r="J2622" t="s">
        <v>273</v>
      </c>
      <c r="K2622">
        <v>11190</v>
      </c>
      <c r="L2622">
        <v>11191</v>
      </c>
      <c r="M2622" t="str">
        <f t="shared" si="287"/>
        <v>XLPE300OverCovered</v>
      </c>
      <c r="N2622" t="str">
        <f>+VLOOKUP(M2622,LineCode!$E:$F,2,0)</f>
        <v>3p_11kV_300_XLPE_Al_o</v>
      </c>
      <c r="R2622" t="s">
        <v>296</v>
      </c>
      <c r="S2622" t="str">
        <f t="shared" si="288"/>
        <v>Line.line_SAN_11190_11191</v>
      </c>
      <c r="T2622" t="str">
        <f t="shared" si="289"/>
        <v>Bus1=11190</v>
      </c>
      <c r="U2622" t="str">
        <f t="shared" si="290"/>
        <v>Bus2=11191</v>
      </c>
      <c r="V2622" t="str">
        <f t="shared" si="291"/>
        <v>phases=3</v>
      </c>
      <c r="W2622" t="str">
        <f t="shared" si="292"/>
        <v>Linecode=3p_11kV_300_XLPE_Al_o</v>
      </c>
      <c r="X2622" t="str">
        <f t="shared" si="293"/>
        <v>Length=0.835979</v>
      </c>
      <c r="Y2622" t="s">
        <v>307</v>
      </c>
    </row>
    <row r="2623" spans="1:25" x14ac:dyDescent="0.25">
      <c r="A2623" t="s">
        <v>56</v>
      </c>
      <c r="B2623">
        <v>11</v>
      </c>
      <c r="C2623" t="s">
        <v>42</v>
      </c>
      <c r="D2623">
        <v>300</v>
      </c>
      <c r="E2623" t="s">
        <v>27</v>
      </c>
      <c r="F2623" t="s">
        <v>38</v>
      </c>
      <c r="G2623" t="s">
        <v>49</v>
      </c>
      <c r="H2623">
        <v>3</v>
      </c>
      <c r="I2623">
        <v>4.8737000000000004</v>
      </c>
      <c r="J2623" t="s">
        <v>273</v>
      </c>
      <c r="K2623">
        <v>11188</v>
      </c>
      <c r="L2623">
        <v>11189</v>
      </c>
      <c r="M2623" t="str">
        <f t="shared" si="287"/>
        <v>XLPE300OverCovered</v>
      </c>
      <c r="N2623" t="str">
        <f>+VLOOKUP(M2623,LineCode!$E:$F,2,0)</f>
        <v>3p_11kV_300_XLPE_Al_o</v>
      </c>
      <c r="R2623" t="s">
        <v>296</v>
      </c>
      <c r="S2623" t="str">
        <f t="shared" si="288"/>
        <v>Line.line_SAN_11188_11189</v>
      </c>
      <c r="T2623" t="str">
        <f t="shared" si="289"/>
        <v>Bus1=11188</v>
      </c>
      <c r="U2623" t="str">
        <f t="shared" si="290"/>
        <v>Bus2=11189</v>
      </c>
      <c r="V2623" t="str">
        <f t="shared" si="291"/>
        <v>phases=3</v>
      </c>
      <c r="W2623" t="str">
        <f t="shared" si="292"/>
        <v>Linecode=3p_11kV_300_XLPE_Al_o</v>
      </c>
      <c r="X2623" t="str">
        <f t="shared" si="293"/>
        <v>Length=4.8737</v>
      </c>
      <c r="Y2623" t="s">
        <v>307</v>
      </c>
    </row>
    <row r="2624" spans="1:25" x14ac:dyDescent="0.25">
      <c r="A2624" t="s">
        <v>56</v>
      </c>
      <c r="B2624">
        <v>11</v>
      </c>
      <c r="C2624" t="s">
        <v>42</v>
      </c>
      <c r="D2624">
        <v>300</v>
      </c>
      <c r="E2624" t="s">
        <v>27</v>
      </c>
      <c r="F2624" t="s">
        <v>38</v>
      </c>
      <c r="G2624" t="s">
        <v>49</v>
      </c>
      <c r="H2624">
        <v>3</v>
      </c>
      <c r="I2624">
        <v>7.4055299999999997</v>
      </c>
      <c r="J2624" t="s">
        <v>273</v>
      </c>
      <c r="K2624">
        <v>11005</v>
      </c>
      <c r="L2624">
        <v>11194</v>
      </c>
      <c r="M2624" t="str">
        <f t="shared" si="287"/>
        <v>XLPE300OverCovered</v>
      </c>
      <c r="N2624" t="str">
        <f>+VLOOKUP(M2624,LineCode!$E:$F,2,0)</f>
        <v>3p_11kV_300_XLPE_Al_o</v>
      </c>
      <c r="R2624" t="s">
        <v>296</v>
      </c>
      <c r="S2624" t="str">
        <f t="shared" si="288"/>
        <v>Line.line_SAN_11005_11194</v>
      </c>
      <c r="T2624" t="str">
        <f t="shared" si="289"/>
        <v>Bus1=11005</v>
      </c>
      <c r="U2624" t="str">
        <f t="shared" si="290"/>
        <v>Bus2=11194</v>
      </c>
      <c r="V2624" t="str">
        <f t="shared" si="291"/>
        <v>phases=3</v>
      </c>
      <c r="W2624" t="str">
        <f t="shared" si="292"/>
        <v>Linecode=3p_11kV_300_XLPE_Al_o</v>
      </c>
      <c r="X2624" t="str">
        <f t="shared" si="293"/>
        <v>Length=7.40553</v>
      </c>
      <c r="Y2624" t="s">
        <v>307</v>
      </c>
    </row>
    <row r="2625" spans="1:25" x14ac:dyDescent="0.25">
      <c r="A2625" t="s">
        <v>56</v>
      </c>
      <c r="B2625">
        <v>11</v>
      </c>
      <c r="C2625" t="s">
        <v>42</v>
      </c>
      <c r="D2625">
        <v>300</v>
      </c>
      <c r="E2625" t="s">
        <v>27</v>
      </c>
      <c r="F2625" t="s">
        <v>38</v>
      </c>
      <c r="G2625" t="s">
        <v>49</v>
      </c>
      <c r="H2625">
        <v>3</v>
      </c>
      <c r="I2625">
        <v>0.58526800000000001</v>
      </c>
      <c r="J2625" t="s">
        <v>273</v>
      </c>
      <c r="K2625">
        <v>11198</v>
      </c>
      <c r="L2625">
        <v>11006</v>
      </c>
      <c r="M2625" t="str">
        <f t="shared" si="287"/>
        <v>XLPE300OverCovered</v>
      </c>
      <c r="N2625" t="str">
        <f>+VLOOKUP(M2625,LineCode!$E:$F,2,0)</f>
        <v>3p_11kV_300_XLPE_Al_o</v>
      </c>
      <c r="R2625" t="s">
        <v>296</v>
      </c>
      <c r="S2625" t="str">
        <f t="shared" si="288"/>
        <v>Line.line_SAN_11198_11006</v>
      </c>
      <c r="T2625" t="str">
        <f t="shared" si="289"/>
        <v>Bus1=11198</v>
      </c>
      <c r="U2625" t="str">
        <f t="shared" si="290"/>
        <v>Bus2=11006</v>
      </c>
      <c r="V2625" t="str">
        <f t="shared" si="291"/>
        <v>phases=3</v>
      </c>
      <c r="W2625" t="str">
        <f t="shared" si="292"/>
        <v>Linecode=3p_11kV_300_XLPE_Al_o</v>
      </c>
      <c r="X2625" t="str">
        <f t="shared" si="293"/>
        <v>Length=0.585268</v>
      </c>
      <c r="Y2625" t="s">
        <v>307</v>
      </c>
    </row>
    <row r="2626" spans="1:25" x14ac:dyDescent="0.25">
      <c r="A2626" t="s">
        <v>56</v>
      </c>
      <c r="B2626">
        <v>11</v>
      </c>
      <c r="C2626" t="s">
        <v>42</v>
      </c>
      <c r="D2626">
        <v>300</v>
      </c>
      <c r="E2626" t="s">
        <v>27</v>
      </c>
      <c r="F2626" t="s">
        <v>38</v>
      </c>
      <c r="G2626" t="s">
        <v>49</v>
      </c>
      <c r="H2626">
        <v>3</v>
      </c>
      <c r="I2626">
        <v>6.0016800000000003</v>
      </c>
      <c r="J2626" t="s">
        <v>273</v>
      </c>
      <c r="K2626">
        <v>11196</v>
      </c>
      <c r="L2626">
        <v>11198</v>
      </c>
      <c r="M2626" t="str">
        <f t="shared" si="287"/>
        <v>XLPE300OverCovered</v>
      </c>
      <c r="N2626" t="str">
        <f>+VLOOKUP(M2626,LineCode!$E:$F,2,0)</f>
        <v>3p_11kV_300_XLPE_Al_o</v>
      </c>
      <c r="R2626" t="s">
        <v>296</v>
      </c>
      <c r="S2626" t="str">
        <f t="shared" si="288"/>
        <v>Line.line_SAN_11196_11198</v>
      </c>
      <c r="T2626" t="str">
        <f t="shared" si="289"/>
        <v>Bus1=11196</v>
      </c>
      <c r="U2626" t="str">
        <f t="shared" si="290"/>
        <v>Bus2=11198</v>
      </c>
      <c r="V2626" t="str">
        <f t="shared" si="291"/>
        <v>phases=3</v>
      </c>
      <c r="W2626" t="str">
        <f t="shared" si="292"/>
        <v>Linecode=3p_11kV_300_XLPE_Al_o</v>
      </c>
      <c r="X2626" t="str">
        <f t="shared" si="293"/>
        <v>Length=6.00168</v>
      </c>
      <c r="Y2626" t="s">
        <v>307</v>
      </c>
    </row>
    <row r="2627" spans="1:25" x14ac:dyDescent="0.25">
      <c r="A2627" t="s">
        <v>56</v>
      </c>
      <c r="B2627">
        <v>11</v>
      </c>
      <c r="C2627" t="s">
        <v>42</v>
      </c>
      <c r="D2627">
        <v>300</v>
      </c>
      <c r="E2627" t="s">
        <v>27</v>
      </c>
      <c r="F2627" t="s">
        <v>38</v>
      </c>
      <c r="G2627" t="s">
        <v>49</v>
      </c>
      <c r="H2627">
        <v>3</v>
      </c>
      <c r="I2627">
        <v>2.9764599999999999</v>
      </c>
      <c r="J2627" t="s">
        <v>273</v>
      </c>
      <c r="K2627">
        <v>11195</v>
      </c>
      <c r="L2627">
        <v>11196</v>
      </c>
      <c r="M2627" t="str">
        <f t="shared" si="287"/>
        <v>XLPE300OverCovered</v>
      </c>
      <c r="N2627" t="str">
        <f>+VLOOKUP(M2627,LineCode!$E:$F,2,0)</f>
        <v>3p_11kV_300_XLPE_Al_o</v>
      </c>
      <c r="R2627" t="s">
        <v>296</v>
      </c>
      <c r="S2627" t="str">
        <f t="shared" si="288"/>
        <v>Line.line_SAN_11195_11196</v>
      </c>
      <c r="T2627" t="str">
        <f t="shared" si="289"/>
        <v>Bus1=11195</v>
      </c>
      <c r="U2627" t="str">
        <f t="shared" si="290"/>
        <v>Bus2=11196</v>
      </c>
      <c r="V2627" t="str">
        <f t="shared" si="291"/>
        <v>phases=3</v>
      </c>
      <c r="W2627" t="str">
        <f t="shared" si="292"/>
        <v>Linecode=3p_11kV_300_XLPE_Al_o</v>
      </c>
      <c r="X2627" t="str">
        <f t="shared" si="293"/>
        <v>Length=2.97646</v>
      </c>
      <c r="Y2627" t="s">
        <v>307</v>
      </c>
    </row>
    <row r="2628" spans="1:25" x14ac:dyDescent="0.25">
      <c r="A2628" t="s">
        <v>56</v>
      </c>
      <c r="B2628">
        <v>11</v>
      </c>
      <c r="C2628" t="s">
        <v>42</v>
      </c>
      <c r="D2628">
        <v>300</v>
      </c>
      <c r="E2628" t="s">
        <v>27</v>
      </c>
      <c r="F2628" t="s">
        <v>38</v>
      </c>
      <c r="G2628" t="s">
        <v>49</v>
      </c>
      <c r="H2628">
        <v>3</v>
      </c>
      <c r="I2628">
        <v>2.0543800000000001</v>
      </c>
      <c r="J2628" t="s">
        <v>273</v>
      </c>
      <c r="K2628">
        <v>11194</v>
      </c>
      <c r="L2628">
        <v>11195</v>
      </c>
      <c r="M2628" t="str">
        <f t="shared" si="287"/>
        <v>XLPE300OverCovered</v>
      </c>
      <c r="N2628" t="str">
        <f>+VLOOKUP(M2628,LineCode!$E:$F,2,0)</f>
        <v>3p_11kV_300_XLPE_Al_o</v>
      </c>
      <c r="R2628" t="s">
        <v>296</v>
      </c>
      <c r="S2628" t="str">
        <f t="shared" si="288"/>
        <v>Line.line_SAN_11194_11195</v>
      </c>
      <c r="T2628" t="str">
        <f t="shared" si="289"/>
        <v>Bus1=11194</v>
      </c>
      <c r="U2628" t="str">
        <f t="shared" si="290"/>
        <v>Bus2=11195</v>
      </c>
      <c r="V2628" t="str">
        <f t="shared" si="291"/>
        <v>phases=3</v>
      </c>
      <c r="W2628" t="str">
        <f t="shared" si="292"/>
        <v>Linecode=3p_11kV_300_XLPE_Al_o</v>
      </c>
      <c r="X2628" t="str">
        <f t="shared" si="293"/>
        <v>Length=2.05438</v>
      </c>
      <c r="Y2628" t="s">
        <v>307</v>
      </c>
    </row>
    <row r="2629" spans="1:25" x14ac:dyDescent="0.25">
      <c r="A2629" t="s">
        <v>56</v>
      </c>
      <c r="B2629">
        <v>11</v>
      </c>
      <c r="C2629" t="s">
        <v>42</v>
      </c>
      <c r="D2629">
        <v>300</v>
      </c>
      <c r="E2629" t="s">
        <v>27</v>
      </c>
      <c r="F2629" t="s">
        <v>38</v>
      </c>
      <c r="G2629" t="s">
        <v>49</v>
      </c>
      <c r="H2629">
        <v>3</v>
      </c>
      <c r="I2629">
        <v>5.1920599999999997</v>
      </c>
      <c r="J2629" t="s">
        <v>273</v>
      </c>
      <c r="K2629">
        <v>11006</v>
      </c>
      <c r="L2629">
        <v>11199</v>
      </c>
      <c r="M2629" t="str">
        <f t="shared" si="287"/>
        <v>XLPE300OverCovered</v>
      </c>
      <c r="N2629" t="str">
        <f>+VLOOKUP(M2629,LineCode!$E:$F,2,0)</f>
        <v>3p_11kV_300_XLPE_Al_o</v>
      </c>
      <c r="R2629" t="s">
        <v>296</v>
      </c>
      <c r="S2629" t="str">
        <f t="shared" si="288"/>
        <v>Line.line_SAN_11006_11199</v>
      </c>
      <c r="T2629" t="str">
        <f t="shared" si="289"/>
        <v>Bus1=11006</v>
      </c>
      <c r="U2629" t="str">
        <f t="shared" si="290"/>
        <v>Bus2=11199</v>
      </c>
      <c r="V2629" t="str">
        <f t="shared" si="291"/>
        <v>phases=3</v>
      </c>
      <c r="W2629" t="str">
        <f t="shared" si="292"/>
        <v>Linecode=3p_11kV_300_XLPE_Al_o</v>
      </c>
      <c r="X2629" t="str">
        <f t="shared" si="293"/>
        <v>Length=5.19206</v>
      </c>
      <c r="Y2629" t="s">
        <v>307</v>
      </c>
    </row>
    <row r="2630" spans="1:25" x14ac:dyDescent="0.25">
      <c r="A2630" t="s">
        <v>56</v>
      </c>
      <c r="B2630">
        <v>11</v>
      </c>
      <c r="C2630" t="s">
        <v>42</v>
      </c>
      <c r="D2630">
        <v>300</v>
      </c>
      <c r="E2630" t="s">
        <v>27</v>
      </c>
      <c r="F2630" t="s">
        <v>38</v>
      </c>
      <c r="G2630" t="s">
        <v>49</v>
      </c>
      <c r="H2630">
        <v>3</v>
      </c>
      <c r="I2630">
        <v>1.4757</v>
      </c>
      <c r="J2630" t="s">
        <v>273</v>
      </c>
      <c r="K2630">
        <v>11203</v>
      </c>
      <c r="L2630">
        <v>11204</v>
      </c>
      <c r="M2630" t="str">
        <f t="shared" si="287"/>
        <v>XLPE300OverCovered</v>
      </c>
      <c r="N2630" t="str">
        <f>+VLOOKUP(M2630,LineCode!$E:$F,2,0)</f>
        <v>3p_11kV_300_XLPE_Al_o</v>
      </c>
      <c r="R2630" t="s">
        <v>296</v>
      </c>
      <c r="S2630" t="str">
        <f t="shared" si="288"/>
        <v>Line.line_SAN_11203_11204</v>
      </c>
      <c r="T2630" t="str">
        <f t="shared" si="289"/>
        <v>Bus1=11203</v>
      </c>
      <c r="U2630" t="str">
        <f t="shared" si="290"/>
        <v>Bus2=11204</v>
      </c>
      <c r="V2630" t="str">
        <f t="shared" si="291"/>
        <v>phases=3</v>
      </c>
      <c r="W2630" t="str">
        <f t="shared" si="292"/>
        <v>Linecode=3p_11kV_300_XLPE_Al_o</v>
      </c>
      <c r="X2630" t="str">
        <f t="shared" si="293"/>
        <v>Length=1.4757</v>
      </c>
      <c r="Y2630" t="s">
        <v>307</v>
      </c>
    </row>
    <row r="2631" spans="1:25" x14ac:dyDescent="0.25">
      <c r="A2631" t="s">
        <v>56</v>
      </c>
      <c r="B2631">
        <v>11</v>
      </c>
      <c r="C2631" t="s">
        <v>42</v>
      </c>
      <c r="D2631">
        <v>300</v>
      </c>
      <c r="E2631" t="s">
        <v>27</v>
      </c>
      <c r="F2631" t="s">
        <v>38</v>
      </c>
      <c r="G2631" t="s">
        <v>49</v>
      </c>
      <c r="H2631">
        <v>3</v>
      </c>
      <c r="I2631">
        <v>6.24986</v>
      </c>
      <c r="J2631" t="s">
        <v>273</v>
      </c>
      <c r="K2631">
        <v>11201</v>
      </c>
      <c r="L2631">
        <v>11202</v>
      </c>
      <c r="M2631" t="str">
        <f t="shared" si="287"/>
        <v>XLPE300OverCovered</v>
      </c>
      <c r="N2631" t="str">
        <f>+VLOOKUP(M2631,LineCode!$E:$F,2,0)</f>
        <v>3p_11kV_300_XLPE_Al_o</v>
      </c>
      <c r="R2631" t="s">
        <v>296</v>
      </c>
      <c r="S2631" t="str">
        <f t="shared" si="288"/>
        <v>Line.line_SAN_11201_11202</v>
      </c>
      <c r="T2631" t="str">
        <f t="shared" si="289"/>
        <v>Bus1=11201</v>
      </c>
      <c r="U2631" t="str">
        <f t="shared" si="290"/>
        <v>Bus2=11202</v>
      </c>
      <c r="V2631" t="str">
        <f t="shared" si="291"/>
        <v>phases=3</v>
      </c>
      <c r="W2631" t="str">
        <f t="shared" si="292"/>
        <v>Linecode=3p_11kV_300_XLPE_Al_o</v>
      </c>
      <c r="X2631" t="str">
        <f t="shared" si="293"/>
        <v>Length=6.24986</v>
      </c>
      <c r="Y2631" t="s">
        <v>307</v>
      </c>
    </row>
    <row r="2632" spans="1:25" x14ac:dyDescent="0.25">
      <c r="A2632" t="s">
        <v>56</v>
      </c>
      <c r="B2632">
        <v>11</v>
      </c>
      <c r="C2632" t="s">
        <v>42</v>
      </c>
      <c r="D2632">
        <v>300</v>
      </c>
      <c r="E2632" t="s">
        <v>27</v>
      </c>
      <c r="F2632" t="s">
        <v>38</v>
      </c>
      <c r="G2632" t="s">
        <v>49</v>
      </c>
      <c r="H2632">
        <v>3</v>
      </c>
      <c r="I2632">
        <v>2.8059799999999999</v>
      </c>
      <c r="J2632" t="s">
        <v>273</v>
      </c>
      <c r="K2632">
        <v>11202</v>
      </c>
      <c r="L2632">
        <v>11203</v>
      </c>
      <c r="M2632" t="str">
        <f t="shared" si="287"/>
        <v>XLPE300OverCovered</v>
      </c>
      <c r="N2632" t="str">
        <f>+VLOOKUP(M2632,LineCode!$E:$F,2,0)</f>
        <v>3p_11kV_300_XLPE_Al_o</v>
      </c>
      <c r="R2632" t="s">
        <v>296</v>
      </c>
      <c r="S2632" t="str">
        <f t="shared" si="288"/>
        <v>Line.line_SAN_11202_11203</v>
      </c>
      <c r="T2632" t="str">
        <f t="shared" si="289"/>
        <v>Bus1=11202</v>
      </c>
      <c r="U2632" t="str">
        <f t="shared" si="290"/>
        <v>Bus2=11203</v>
      </c>
      <c r="V2632" t="str">
        <f t="shared" si="291"/>
        <v>phases=3</v>
      </c>
      <c r="W2632" t="str">
        <f t="shared" si="292"/>
        <v>Linecode=3p_11kV_300_XLPE_Al_o</v>
      </c>
      <c r="X2632" t="str">
        <f t="shared" si="293"/>
        <v>Length=2.80598</v>
      </c>
      <c r="Y2632" t="s">
        <v>307</v>
      </c>
    </row>
    <row r="2633" spans="1:25" x14ac:dyDescent="0.25">
      <c r="A2633" t="s">
        <v>56</v>
      </c>
      <c r="B2633">
        <v>11</v>
      </c>
      <c r="C2633" t="s">
        <v>42</v>
      </c>
      <c r="D2633">
        <v>300</v>
      </c>
      <c r="E2633" t="s">
        <v>27</v>
      </c>
      <c r="F2633" t="s">
        <v>38</v>
      </c>
      <c r="G2633" t="s">
        <v>49</v>
      </c>
      <c r="H2633">
        <v>3</v>
      </c>
      <c r="I2633">
        <v>0.78636899999999998</v>
      </c>
      <c r="J2633" t="s">
        <v>273</v>
      </c>
      <c r="K2633">
        <v>11204</v>
      </c>
      <c r="L2633">
        <v>11205</v>
      </c>
      <c r="M2633" t="str">
        <f t="shared" si="287"/>
        <v>XLPE300OverCovered</v>
      </c>
      <c r="N2633" t="str">
        <f>+VLOOKUP(M2633,LineCode!$E:$F,2,0)</f>
        <v>3p_11kV_300_XLPE_Al_o</v>
      </c>
      <c r="R2633" t="s">
        <v>296</v>
      </c>
      <c r="S2633" t="str">
        <f t="shared" si="288"/>
        <v>Line.line_SAN_11204_11205</v>
      </c>
      <c r="T2633" t="str">
        <f t="shared" si="289"/>
        <v>Bus1=11204</v>
      </c>
      <c r="U2633" t="str">
        <f t="shared" si="290"/>
        <v>Bus2=11205</v>
      </c>
      <c r="V2633" t="str">
        <f t="shared" si="291"/>
        <v>phases=3</v>
      </c>
      <c r="W2633" t="str">
        <f t="shared" si="292"/>
        <v>Linecode=3p_11kV_300_XLPE_Al_o</v>
      </c>
      <c r="X2633" t="str">
        <f t="shared" si="293"/>
        <v>Length=0.786369</v>
      </c>
      <c r="Y2633" t="s">
        <v>307</v>
      </c>
    </row>
    <row r="2634" spans="1:25" x14ac:dyDescent="0.25">
      <c r="A2634" t="s">
        <v>56</v>
      </c>
      <c r="B2634">
        <v>11</v>
      </c>
      <c r="C2634" t="s">
        <v>42</v>
      </c>
      <c r="D2634">
        <v>300</v>
      </c>
      <c r="E2634" t="s">
        <v>27</v>
      </c>
      <c r="F2634" t="s">
        <v>38</v>
      </c>
      <c r="G2634" t="s">
        <v>49</v>
      </c>
      <c r="H2634">
        <v>3</v>
      </c>
      <c r="I2634">
        <v>0.94579800000000003</v>
      </c>
      <c r="J2634" t="s">
        <v>273</v>
      </c>
      <c r="K2634">
        <v>11200</v>
      </c>
      <c r="L2634">
        <v>11201</v>
      </c>
      <c r="M2634" t="str">
        <f t="shared" si="287"/>
        <v>XLPE300OverCovered</v>
      </c>
      <c r="N2634" t="str">
        <f>+VLOOKUP(M2634,LineCode!$E:$F,2,0)</f>
        <v>3p_11kV_300_XLPE_Al_o</v>
      </c>
      <c r="R2634" t="s">
        <v>296</v>
      </c>
      <c r="S2634" t="str">
        <f t="shared" si="288"/>
        <v>Line.line_SAN_11200_11201</v>
      </c>
      <c r="T2634" t="str">
        <f t="shared" si="289"/>
        <v>Bus1=11200</v>
      </c>
      <c r="U2634" t="str">
        <f t="shared" si="290"/>
        <v>Bus2=11201</v>
      </c>
      <c r="V2634" t="str">
        <f t="shared" si="291"/>
        <v>phases=3</v>
      </c>
      <c r="W2634" t="str">
        <f t="shared" si="292"/>
        <v>Linecode=3p_11kV_300_XLPE_Al_o</v>
      </c>
      <c r="X2634" t="str">
        <f t="shared" si="293"/>
        <v>Length=0.945798</v>
      </c>
      <c r="Y2634" t="s">
        <v>307</v>
      </c>
    </row>
    <row r="2635" spans="1:25" x14ac:dyDescent="0.25">
      <c r="A2635" t="s">
        <v>56</v>
      </c>
      <c r="B2635">
        <v>11</v>
      </c>
      <c r="C2635" t="s">
        <v>42</v>
      </c>
      <c r="D2635">
        <v>300</v>
      </c>
      <c r="E2635" t="s">
        <v>27</v>
      </c>
      <c r="F2635" t="s">
        <v>38</v>
      </c>
      <c r="G2635" t="s">
        <v>49</v>
      </c>
      <c r="H2635">
        <v>3</v>
      </c>
      <c r="I2635">
        <v>2.7858999999999998</v>
      </c>
      <c r="J2635" t="s">
        <v>273</v>
      </c>
      <c r="K2635">
        <v>11205</v>
      </c>
      <c r="L2635">
        <v>11007</v>
      </c>
      <c r="M2635" t="str">
        <f t="shared" si="287"/>
        <v>XLPE300OverCovered</v>
      </c>
      <c r="N2635" t="str">
        <f>+VLOOKUP(M2635,LineCode!$E:$F,2,0)</f>
        <v>3p_11kV_300_XLPE_Al_o</v>
      </c>
      <c r="R2635" t="s">
        <v>296</v>
      </c>
      <c r="S2635" t="str">
        <f t="shared" si="288"/>
        <v>Line.line_SAN_11205_11007</v>
      </c>
      <c r="T2635" t="str">
        <f t="shared" si="289"/>
        <v>Bus1=11205</v>
      </c>
      <c r="U2635" t="str">
        <f t="shared" si="290"/>
        <v>Bus2=11007</v>
      </c>
      <c r="V2635" t="str">
        <f t="shared" si="291"/>
        <v>phases=3</v>
      </c>
      <c r="W2635" t="str">
        <f t="shared" si="292"/>
        <v>Linecode=3p_11kV_300_XLPE_Al_o</v>
      </c>
      <c r="X2635" t="str">
        <f t="shared" si="293"/>
        <v>Length=2.7859</v>
      </c>
      <c r="Y2635" t="s">
        <v>307</v>
      </c>
    </row>
    <row r="2636" spans="1:25" x14ac:dyDescent="0.25">
      <c r="A2636" t="s">
        <v>56</v>
      </c>
      <c r="B2636">
        <v>11</v>
      </c>
      <c r="C2636" t="s">
        <v>42</v>
      </c>
      <c r="D2636">
        <v>300</v>
      </c>
      <c r="E2636" t="s">
        <v>27</v>
      </c>
      <c r="F2636" t="s">
        <v>38</v>
      </c>
      <c r="G2636" t="s">
        <v>49</v>
      </c>
      <c r="H2636">
        <v>3</v>
      </c>
      <c r="I2636">
        <v>2.2833199999999998</v>
      </c>
      <c r="J2636" t="s">
        <v>273</v>
      </c>
      <c r="K2636">
        <v>11199</v>
      </c>
      <c r="L2636">
        <v>11200</v>
      </c>
      <c r="M2636" t="str">
        <f t="shared" si="287"/>
        <v>XLPE300OverCovered</v>
      </c>
      <c r="N2636" t="str">
        <f>+VLOOKUP(M2636,LineCode!$E:$F,2,0)</f>
        <v>3p_11kV_300_XLPE_Al_o</v>
      </c>
      <c r="R2636" t="s">
        <v>296</v>
      </c>
      <c r="S2636" t="str">
        <f t="shared" si="288"/>
        <v>Line.line_SAN_11199_11200</v>
      </c>
      <c r="T2636" t="str">
        <f t="shared" si="289"/>
        <v>Bus1=11199</v>
      </c>
      <c r="U2636" t="str">
        <f t="shared" si="290"/>
        <v>Bus2=11200</v>
      </c>
      <c r="V2636" t="str">
        <f t="shared" si="291"/>
        <v>phases=3</v>
      </c>
      <c r="W2636" t="str">
        <f t="shared" si="292"/>
        <v>Linecode=3p_11kV_300_XLPE_Al_o</v>
      </c>
      <c r="X2636" t="str">
        <f t="shared" si="293"/>
        <v>Length=2.28332</v>
      </c>
      <c r="Y2636" t="s">
        <v>307</v>
      </c>
    </row>
    <row r="2637" spans="1:25" x14ac:dyDescent="0.25">
      <c r="A2637" t="s">
        <v>56</v>
      </c>
      <c r="B2637">
        <v>11</v>
      </c>
      <c r="C2637" t="s">
        <v>37</v>
      </c>
      <c r="D2637">
        <v>100</v>
      </c>
      <c r="E2637" t="s">
        <v>27</v>
      </c>
      <c r="F2637" t="s">
        <v>38</v>
      </c>
      <c r="G2637" t="s">
        <v>30</v>
      </c>
      <c r="H2637">
        <v>3</v>
      </c>
      <c r="I2637">
        <v>14.233499999999999</v>
      </c>
      <c r="J2637" t="s">
        <v>273</v>
      </c>
      <c r="K2637">
        <v>11023</v>
      </c>
      <c r="L2637">
        <v>11063</v>
      </c>
      <c r="M2637" t="str">
        <f t="shared" si="287"/>
        <v>Dog100OverACSR</v>
      </c>
      <c r="N2637" t="str">
        <f>+VLOOKUP(M2637,LineCode!$E:$F,2,0)</f>
        <v>3p_11kV_100_ACSR_Al_o</v>
      </c>
      <c r="R2637" t="s">
        <v>296</v>
      </c>
      <c r="S2637" t="str">
        <f t="shared" si="288"/>
        <v>Line.line_SAN_11023_11063</v>
      </c>
      <c r="T2637" t="str">
        <f t="shared" si="289"/>
        <v>Bus1=11023</v>
      </c>
      <c r="U2637" t="str">
        <f t="shared" si="290"/>
        <v>Bus2=11063</v>
      </c>
      <c r="V2637" t="str">
        <f t="shared" si="291"/>
        <v>phases=3</v>
      </c>
      <c r="W2637" t="str">
        <f t="shared" si="292"/>
        <v>Linecode=3p_11kV_100_ACSR_Al_o</v>
      </c>
      <c r="X2637" t="str">
        <f t="shared" si="293"/>
        <v>Length=14.2335</v>
      </c>
      <c r="Y2637" t="s">
        <v>307</v>
      </c>
    </row>
    <row r="2638" spans="1:25" x14ac:dyDescent="0.25">
      <c r="A2638" t="s">
        <v>56</v>
      </c>
      <c r="B2638">
        <v>11</v>
      </c>
      <c r="C2638" t="s">
        <v>37</v>
      </c>
      <c r="D2638">
        <v>100</v>
      </c>
      <c r="E2638" t="s">
        <v>27</v>
      </c>
      <c r="F2638" t="s">
        <v>38</v>
      </c>
      <c r="G2638" t="s">
        <v>30</v>
      </c>
      <c r="H2638">
        <v>3</v>
      </c>
      <c r="I2638">
        <v>2.3290199999999999</v>
      </c>
      <c r="J2638" t="s">
        <v>273</v>
      </c>
      <c r="K2638">
        <v>11063</v>
      </c>
      <c r="L2638">
        <v>11024</v>
      </c>
      <c r="M2638" t="str">
        <f t="shared" si="287"/>
        <v>Dog100OverACSR</v>
      </c>
      <c r="N2638" t="str">
        <f>+VLOOKUP(M2638,LineCode!$E:$F,2,0)</f>
        <v>3p_11kV_100_ACSR_Al_o</v>
      </c>
      <c r="R2638" t="s">
        <v>296</v>
      </c>
      <c r="S2638" t="str">
        <f t="shared" si="288"/>
        <v>Line.line_SAN_11063_11024</v>
      </c>
      <c r="T2638" t="str">
        <f t="shared" si="289"/>
        <v>Bus1=11063</v>
      </c>
      <c r="U2638" t="str">
        <f t="shared" si="290"/>
        <v>Bus2=11024</v>
      </c>
      <c r="V2638" t="str">
        <f t="shared" si="291"/>
        <v>phases=3</v>
      </c>
      <c r="W2638" t="str">
        <f t="shared" si="292"/>
        <v>Linecode=3p_11kV_100_ACSR_Al_o</v>
      </c>
      <c r="X2638" t="str">
        <f t="shared" si="293"/>
        <v>Length=2.32902</v>
      </c>
      <c r="Y2638" t="s">
        <v>307</v>
      </c>
    </row>
    <row r="2639" spans="1:25" x14ac:dyDescent="0.25">
      <c r="A2639" t="s">
        <v>56</v>
      </c>
      <c r="B2639">
        <v>11</v>
      </c>
      <c r="C2639" t="s">
        <v>37</v>
      </c>
      <c r="D2639">
        <v>100</v>
      </c>
      <c r="E2639" t="s">
        <v>27</v>
      </c>
      <c r="F2639" t="s">
        <v>38</v>
      </c>
      <c r="G2639" t="s">
        <v>30</v>
      </c>
      <c r="H2639">
        <v>3</v>
      </c>
      <c r="I2639">
        <v>13.0693</v>
      </c>
      <c r="J2639" t="s">
        <v>273</v>
      </c>
      <c r="K2639">
        <v>11024</v>
      </c>
      <c r="L2639">
        <v>11025</v>
      </c>
      <c r="M2639" t="str">
        <f t="shared" si="287"/>
        <v>Dog100OverACSR</v>
      </c>
      <c r="N2639" t="str">
        <f>+VLOOKUP(M2639,LineCode!$E:$F,2,0)</f>
        <v>3p_11kV_100_ACSR_Al_o</v>
      </c>
      <c r="R2639" t="s">
        <v>296</v>
      </c>
      <c r="S2639" t="str">
        <f t="shared" si="288"/>
        <v>Line.line_SAN_11024_11025</v>
      </c>
      <c r="T2639" t="str">
        <f t="shared" si="289"/>
        <v>Bus1=11024</v>
      </c>
      <c r="U2639" t="str">
        <f t="shared" si="290"/>
        <v>Bus2=11025</v>
      </c>
      <c r="V2639" t="str">
        <f t="shared" si="291"/>
        <v>phases=3</v>
      </c>
      <c r="W2639" t="str">
        <f t="shared" si="292"/>
        <v>Linecode=3p_11kV_100_ACSR_Al_o</v>
      </c>
      <c r="X2639" t="str">
        <f t="shared" si="293"/>
        <v>Length=13.0693</v>
      </c>
      <c r="Y2639" t="s">
        <v>307</v>
      </c>
    </row>
    <row r="2640" spans="1:25" x14ac:dyDescent="0.25">
      <c r="A2640" t="s">
        <v>56</v>
      </c>
      <c r="B2640">
        <v>11</v>
      </c>
      <c r="C2640" t="s">
        <v>37</v>
      </c>
      <c r="D2640">
        <v>100</v>
      </c>
      <c r="E2640" t="s">
        <v>27</v>
      </c>
      <c r="F2640" t="s">
        <v>38</v>
      </c>
      <c r="G2640" t="s">
        <v>30</v>
      </c>
      <c r="H2640">
        <v>3</v>
      </c>
      <c r="I2640">
        <v>22.753</v>
      </c>
      <c r="J2640" t="s">
        <v>273</v>
      </c>
      <c r="K2640">
        <v>11025</v>
      </c>
      <c r="L2640">
        <v>11185</v>
      </c>
      <c r="M2640" t="str">
        <f t="shared" si="287"/>
        <v>Dog100OverACSR</v>
      </c>
      <c r="N2640" t="str">
        <f>+VLOOKUP(M2640,LineCode!$E:$F,2,0)</f>
        <v>3p_11kV_100_ACSR_Al_o</v>
      </c>
      <c r="R2640" t="s">
        <v>296</v>
      </c>
      <c r="S2640" t="str">
        <f t="shared" si="288"/>
        <v>Line.line_SAN_11025_11185</v>
      </c>
      <c r="T2640" t="str">
        <f t="shared" si="289"/>
        <v>Bus1=11025</v>
      </c>
      <c r="U2640" t="str">
        <f t="shared" si="290"/>
        <v>Bus2=11185</v>
      </c>
      <c r="V2640" t="str">
        <f t="shared" si="291"/>
        <v>phases=3</v>
      </c>
      <c r="W2640" t="str">
        <f t="shared" si="292"/>
        <v>Linecode=3p_11kV_100_ACSR_Al_o</v>
      </c>
      <c r="X2640" t="str">
        <f t="shared" si="293"/>
        <v>Length=22.753</v>
      </c>
      <c r="Y2640" t="s">
        <v>307</v>
      </c>
    </row>
    <row r="2641" spans="1:25" x14ac:dyDescent="0.25">
      <c r="A2641" t="s">
        <v>56</v>
      </c>
      <c r="B2641">
        <v>11</v>
      </c>
      <c r="C2641" t="s">
        <v>37</v>
      </c>
      <c r="D2641">
        <v>100</v>
      </c>
      <c r="E2641" t="s">
        <v>27</v>
      </c>
      <c r="F2641" t="s">
        <v>38</v>
      </c>
      <c r="G2641" t="s">
        <v>30</v>
      </c>
      <c r="H2641">
        <v>3</v>
      </c>
      <c r="I2641">
        <v>103.503</v>
      </c>
      <c r="J2641" t="s">
        <v>273</v>
      </c>
      <c r="K2641">
        <v>11185</v>
      </c>
      <c r="L2641">
        <v>11026</v>
      </c>
      <c r="M2641" t="str">
        <f t="shared" si="287"/>
        <v>Dog100OverACSR</v>
      </c>
      <c r="N2641" t="str">
        <f>+VLOOKUP(M2641,LineCode!$E:$F,2,0)</f>
        <v>3p_11kV_100_ACSR_Al_o</v>
      </c>
      <c r="R2641" t="s">
        <v>296</v>
      </c>
      <c r="S2641" t="str">
        <f t="shared" si="288"/>
        <v>Line.line_SAN_11185_11026</v>
      </c>
      <c r="T2641" t="str">
        <f t="shared" si="289"/>
        <v>Bus1=11185</v>
      </c>
      <c r="U2641" t="str">
        <f t="shared" si="290"/>
        <v>Bus2=11026</v>
      </c>
      <c r="V2641" t="str">
        <f t="shared" si="291"/>
        <v>phases=3</v>
      </c>
      <c r="W2641" t="str">
        <f t="shared" si="292"/>
        <v>Linecode=3p_11kV_100_ACSR_Al_o</v>
      </c>
      <c r="X2641" t="str">
        <f t="shared" si="293"/>
        <v>Length=103.503</v>
      </c>
      <c r="Y2641" t="s">
        <v>307</v>
      </c>
    </row>
    <row r="2642" spans="1:25" x14ac:dyDescent="0.25">
      <c r="A2642" t="s">
        <v>56</v>
      </c>
      <c r="B2642">
        <v>11</v>
      </c>
      <c r="C2642" t="s">
        <v>37</v>
      </c>
      <c r="D2642">
        <v>100</v>
      </c>
      <c r="E2642" t="s">
        <v>27</v>
      </c>
      <c r="F2642" t="s">
        <v>38</v>
      </c>
      <c r="G2642" t="s">
        <v>30</v>
      </c>
      <c r="H2642">
        <v>3</v>
      </c>
      <c r="I2642">
        <v>6.9267200000000004</v>
      </c>
      <c r="J2642" t="s">
        <v>273</v>
      </c>
      <c r="K2642">
        <v>11026</v>
      </c>
      <c r="L2642">
        <v>11027</v>
      </c>
      <c r="M2642" t="str">
        <f t="shared" si="287"/>
        <v>Dog100OverACSR</v>
      </c>
      <c r="N2642" t="str">
        <f>+VLOOKUP(M2642,LineCode!$E:$F,2,0)</f>
        <v>3p_11kV_100_ACSR_Al_o</v>
      </c>
      <c r="R2642" t="s">
        <v>296</v>
      </c>
      <c r="S2642" t="str">
        <f t="shared" si="288"/>
        <v>Line.line_SAN_11026_11027</v>
      </c>
      <c r="T2642" t="str">
        <f t="shared" si="289"/>
        <v>Bus1=11026</v>
      </c>
      <c r="U2642" t="str">
        <f t="shared" si="290"/>
        <v>Bus2=11027</v>
      </c>
      <c r="V2642" t="str">
        <f t="shared" si="291"/>
        <v>phases=3</v>
      </c>
      <c r="W2642" t="str">
        <f t="shared" si="292"/>
        <v>Linecode=3p_11kV_100_ACSR_Al_o</v>
      </c>
      <c r="X2642" t="str">
        <f t="shared" si="293"/>
        <v>Length=6.92672</v>
      </c>
      <c r="Y2642" t="s">
        <v>307</v>
      </c>
    </row>
    <row r="2643" spans="1:25" x14ac:dyDescent="0.25">
      <c r="A2643" t="s">
        <v>56</v>
      </c>
      <c r="B2643">
        <v>11</v>
      </c>
      <c r="C2643" t="s">
        <v>37</v>
      </c>
      <c r="D2643">
        <v>100</v>
      </c>
      <c r="E2643" t="s">
        <v>27</v>
      </c>
      <c r="F2643" t="s">
        <v>38</v>
      </c>
      <c r="G2643" t="s">
        <v>30</v>
      </c>
      <c r="H2643">
        <v>3</v>
      </c>
      <c r="I2643">
        <v>17.703800000000001</v>
      </c>
      <c r="J2643" t="s">
        <v>273</v>
      </c>
      <c r="K2643">
        <v>11027</v>
      </c>
      <c r="L2643">
        <v>11028</v>
      </c>
      <c r="M2643" t="str">
        <f t="shared" si="287"/>
        <v>Dog100OverACSR</v>
      </c>
      <c r="N2643" t="str">
        <f>+VLOOKUP(M2643,LineCode!$E:$F,2,0)</f>
        <v>3p_11kV_100_ACSR_Al_o</v>
      </c>
      <c r="R2643" t="s">
        <v>296</v>
      </c>
      <c r="S2643" t="str">
        <f t="shared" si="288"/>
        <v>Line.line_SAN_11027_11028</v>
      </c>
      <c r="T2643" t="str">
        <f t="shared" si="289"/>
        <v>Bus1=11027</v>
      </c>
      <c r="U2643" t="str">
        <f t="shared" si="290"/>
        <v>Bus2=11028</v>
      </c>
      <c r="V2643" t="str">
        <f t="shared" si="291"/>
        <v>phases=3</v>
      </c>
      <c r="W2643" t="str">
        <f t="shared" si="292"/>
        <v>Linecode=3p_11kV_100_ACSR_Al_o</v>
      </c>
      <c r="X2643" t="str">
        <f t="shared" si="293"/>
        <v>Length=17.7038</v>
      </c>
      <c r="Y2643" t="s">
        <v>307</v>
      </c>
    </row>
    <row r="2644" spans="1:25" x14ac:dyDescent="0.25">
      <c r="A2644" t="s">
        <v>56</v>
      </c>
      <c r="B2644">
        <v>11</v>
      </c>
      <c r="C2644" t="s">
        <v>37</v>
      </c>
      <c r="D2644">
        <v>100</v>
      </c>
      <c r="E2644" t="s">
        <v>27</v>
      </c>
      <c r="F2644" t="s">
        <v>38</v>
      </c>
      <c r="G2644" t="s">
        <v>30</v>
      </c>
      <c r="H2644">
        <v>3</v>
      </c>
      <c r="I2644">
        <v>27.384399999999999</v>
      </c>
      <c r="J2644" t="s">
        <v>273</v>
      </c>
      <c r="K2644">
        <v>11028</v>
      </c>
      <c r="L2644">
        <v>11029</v>
      </c>
      <c r="M2644" t="str">
        <f t="shared" si="287"/>
        <v>Dog100OverACSR</v>
      </c>
      <c r="N2644" t="str">
        <f>+VLOOKUP(M2644,LineCode!$E:$F,2,0)</f>
        <v>3p_11kV_100_ACSR_Al_o</v>
      </c>
      <c r="R2644" t="s">
        <v>296</v>
      </c>
      <c r="S2644" t="str">
        <f t="shared" si="288"/>
        <v>Line.line_SAN_11028_11029</v>
      </c>
      <c r="T2644" t="str">
        <f t="shared" si="289"/>
        <v>Bus1=11028</v>
      </c>
      <c r="U2644" t="str">
        <f t="shared" si="290"/>
        <v>Bus2=11029</v>
      </c>
      <c r="V2644" t="str">
        <f t="shared" si="291"/>
        <v>phases=3</v>
      </c>
      <c r="W2644" t="str">
        <f t="shared" si="292"/>
        <v>Linecode=3p_11kV_100_ACSR_Al_o</v>
      </c>
      <c r="X2644" t="str">
        <f t="shared" si="293"/>
        <v>Length=27.3844</v>
      </c>
      <c r="Y2644" t="s">
        <v>307</v>
      </c>
    </row>
    <row r="2645" spans="1:25" x14ac:dyDescent="0.25">
      <c r="A2645" t="s">
        <v>56</v>
      </c>
      <c r="B2645">
        <v>11</v>
      </c>
      <c r="C2645" t="s">
        <v>37</v>
      </c>
      <c r="D2645">
        <v>100</v>
      </c>
      <c r="E2645" t="s">
        <v>27</v>
      </c>
      <c r="F2645" t="s">
        <v>38</v>
      </c>
      <c r="G2645" t="s">
        <v>30</v>
      </c>
      <c r="H2645">
        <v>3</v>
      </c>
      <c r="I2645">
        <v>25.4604</v>
      </c>
      <c r="J2645" t="s">
        <v>273</v>
      </c>
      <c r="K2645">
        <v>11029</v>
      </c>
      <c r="L2645">
        <v>11030</v>
      </c>
      <c r="M2645" t="str">
        <f t="shared" si="287"/>
        <v>Dog100OverACSR</v>
      </c>
      <c r="N2645" t="str">
        <f>+VLOOKUP(M2645,LineCode!$E:$F,2,0)</f>
        <v>3p_11kV_100_ACSR_Al_o</v>
      </c>
      <c r="R2645" t="s">
        <v>296</v>
      </c>
      <c r="S2645" t="str">
        <f t="shared" si="288"/>
        <v>Line.line_SAN_11029_11030</v>
      </c>
      <c r="T2645" t="str">
        <f t="shared" si="289"/>
        <v>Bus1=11029</v>
      </c>
      <c r="U2645" t="str">
        <f t="shared" si="290"/>
        <v>Bus2=11030</v>
      </c>
      <c r="V2645" t="str">
        <f t="shared" si="291"/>
        <v>phases=3</v>
      </c>
      <c r="W2645" t="str">
        <f t="shared" si="292"/>
        <v>Linecode=3p_11kV_100_ACSR_Al_o</v>
      </c>
      <c r="X2645" t="str">
        <f t="shared" si="293"/>
        <v>Length=25.4604</v>
      </c>
      <c r="Y2645" t="s">
        <v>307</v>
      </c>
    </row>
    <row r="2646" spans="1:25" x14ac:dyDescent="0.25">
      <c r="A2646" t="s">
        <v>56</v>
      </c>
      <c r="B2646">
        <v>11</v>
      </c>
      <c r="C2646" t="s">
        <v>37</v>
      </c>
      <c r="D2646">
        <v>100</v>
      </c>
      <c r="E2646" t="s">
        <v>27</v>
      </c>
      <c r="F2646" t="s">
        <v>38</v>
      </c>
      <c r="G2646" t="s">
        <v>30</v>
      </c>
      <c r="H2646">
        <v>3</v>
      </c>
      <c r="I2646">
        <v>16.3904</v>
      </c>
      <c r="J2646" t="s">
        <v>273</v>
      </c>
      <c r="K2646">
        <v>11030</v>
      </c>
      <c r="L2646">
        <v>11031</v>
      </c>
      <c r="M2646" t="str">
        <f t="shared" si="287"/>
        <v>Dog100OverACSR</v>
      </c>
      <c r="N2646" t="str">
        <f>+VLOOKUP(M2646,LineCode!$E:$F,2,0)</f>
        <v>3p_11kV_100_ACSR_Al_o</v>
      </c>
      <c r="R2646" t="s">
        <v>296</v>
      </c>
      <c r="S2646" t="str">
        <f t="shared" si="288"/>
        <v>Line.line_SAN_11030_11031</v>
      </c>
      <c r="T2646" t="str">
        <f t="shared" si="289"/>
        <v>Bus1=11030</v>
      </c>
      <c r="U2646" t="str">
        <f t="shared" si="290"/>
        <v>Bus2=11031</v>
      </c>
      <c r="V2646" t="str">
        <f t="shared" si="291"/>
        <v>phases=3</v>
      </c>
      <c r="W2646" t="str">
        <f t="shared" si="292"/>
        <v>Linecode=3p_11kV_100_ACSR_Al_o</v>
      </c>
      <c r="X2646" t="str">
        <f t="shared" si="293"/>
        <v>Length=16.3904</v>
      </c>
      <c r="Y2646" t="s">
        <v>307</v>
      </c>
    </row>
    <row r="2647" spans="1:25" x14ac:dyDescent="0.25">
      <c r="A2647" t="s">
        <v>56</v>
      </c>
      <c r="B2647">
        <v>11</v>
      </c>
      <c r="C2647" t="s">
        <v>37</v>
      </c>
      <c r="D2647">
        <v>100</v>
      </c>
      <c r="E2647" t="s">
        <v>27</v>
      </c>
      <c r="F2647" t="s">
        <v>38</v>
      </c>
      <c r="G2647" t="s">
        <v>30</v>
      </c>
      <c r="H2647">
        <v>3</v>
      </c>
      <c r="I2647">
        <v>24.211300000000001</v>
      </c>
      <c r="J2647" t="s">
        <v>273</v>
      </c>
      <c r="K2647">
        <v>11031</v>
      </c>
      <c r="L2647">
        <v>11032</v>
      </c>
      <c r="M2647" t="str">
        <f t="shared" si="287"/>
        <v>Dog100OverACSR</v>
      </c>
      <c r="N2647" t="str">
        <f>+VLOOKUP(M2647,LineCode!$E:$F,2,0)</f>
        <v>3p_11kV_100_ACSR_Al_o</v>
      </c>
      <c r="R2647" t="s">
        <v>296</v>
      </c>
      <c r="S2647" t="str">
        <f t="shared" si="288"/>
        <v>Line.line_SAN_11031_11032</v>
      </c>
      <c r="T2647" t="str">
        <f t="shared" si="289"/>
        <v>Bus1=11031</v>
      </c>
      <c r="U2647" t="str">
        <f t="shared" si="290"/>
        <v>Bus2=11032</v>
      </c>
      <c r="V2647" t="str">
        <f t="shared" si="291"/>
        <v>phases=3</v>
      </c>
      <c r="W2647" t="str">
        <f t="shared" si="292"/>
        <v>Linecode=3p_11kV_100_ACSR_Al_o</v>
      </c>
      <c r="X2647" t="str">
        <f t="shared" si="293"/>
        <v>Length=24.2113</v>
      </c>
      <c r="Y2647" t="s">
        <v>307</v>
      </c>
    </row>
    <row r="2648" spans="1:25" x14ac:dyDescent="0.25">
      <c r="A2648" t="s">
        <v>56</v>
      </c>
      <c r="B2648">
        <v>11</v>
      </c>
      <c r="C2648" t="s">
        <v>37</v>
      </c>
      <c r="D2648">
        <v>100</v>
      </c>
      <c r="E2648" t="s">
        <v>27</v>
      </c>
      <c r="F2648" t="s">
        <v>38</v>
      </c>
      <c r="G2648" t="s">
        <v>30</v>
      </c>
      <c r="H2648">
        <v>3</v>
      </c>
      <c r="I2648">
        <v>8.1481399999999997</v>
      </c>
      <c r="J2648" t="s">
        <v>273</v>
      </c>
      <c r="K2648">
        <v>11032</v>
      </c>
      <c r="L2648">
        <v>11033</v>
      </c>
      <c r="M2648" t="str">
        <f t="shared" si="287"/>
        <v>Dog100OverACSR</v>
      </c>
      <c r="N2648" t="str">
        <f>+VLOOKUP(M2648,LineCode!$E:$F,2,0)</f>
        <v>3p_11kV_100_ACSR_Al_o</v>
      </c>
      <c r="R2648" t="s">
        <v>296</v>
      </c>
      <c r="S2648" t="str">
        <f t="shared" si="288"/>
        <v>Line.line_SAN_11032_11033</v>
      </c>
      <c r="T2648" t="str">
        <f t="shared" si="289"/>
        <v>Bus1=11032</v>
      </c>
      <c r="U2648" t="str">
        <f t="shared" si="290"/>
        <v>Bus2=11033</v>
      </c>
      <c r="V2648" t="str">
        <f t="shared" si="291"/>
        <v>phases=3</v>
      </c>
      <c r="W2648" t="str">
        <f t="shared" si="292"/>
        <v>Linecode=3p_11kV_100_ACSR_Al_o</v>
      </c>
      <c r="X2648" t="str">
        <f t="shared" si="293"/>
        <v>Length=8.14814</v>
      </c>
      <c r="Y2648" t="s">
        <v>307</v>
      </c>
    </row>
    <row r="2649" spans="1:25" x14ac:dyDescent="0.25">
      <c r="A2649" t="s">
        <v>56</v>
      </c>
      <c r="B2649">
        <v>11</v>
      </c>
      <c r="C2649" t="s">
        <v>37</v>
      </c>
      <c r="D2649">
        <v>100</v>
      </c>
      <c r="E2649" t="s">
        <v>27</v>
      </c>
      <c r="F2649" t="s">
        <v>38</v>
      </c>
      <c r="G2649" t="s">
        <v>30</v>
      </c>
      <c r="H2649">
        <v>3</v>
      </c>
      <c r="I2649">
        <v>12.002000000000001</v>
      </c>
      <c r="J2649" t="s">
        <v>273</v>
      </c>
      <c r="K2649">
        <v>11033</v>
      </c>
      <c r="L2649">
        <v>11034</v>
      </c>
      <c r="M2649" t="str">
        <f t="shared" si="287"/>
        <v>Dog100OverACSR</v>
      </c>
      <c r="N2649" t="str">
        <f>+VLOOKUP(M2649,LineCode!$E:$F,2,0)</f>
        <v>3p_11kV_100_ACSR_Al_o</v>
      </c>
      <c r="R2649" t="s">
        <v>296</v>
      </c>
      <c r="S2649" t="str">
        <f t="shared" si="288"/>
        <v>Line.line_SAN_11033_11034</v>
      </c>
      <c r="T2649" t="str">
        <f t="shared" si="289"/>
        <v>Bus1=11033</v>
      </c>
      <c r="U2649" t="str">
        <f t="shared" si="290"/>
        <v>Bus2=11034</v>
      </c>
      <c r="V2649" t="str">
        <f t="shared" si="291"/>
        <v>phases=3</v>
      </c>
      <c r="W2649" t="str">
        <f t="shared" si="292"/>
        <v>Linecode=3p_11kV_100_ACSR_Al_o</v>
      </c>
      <c r="X2649" t="str">
        <f t="shared" si="293"/>
        <v>Length=12.002</v>
      </c>
      <c r="Y2649" t="s">
        <v>307</v>
      </c>
    </row>
    <row r="2650" spans="1:25" x14ac:dyDescent="0.25">
      <c r="A2650" t="s">
        <v>56</v>
      </c>
      <c r="B2650">
        <v>11</v>
      </c>
      <c r="C2650" t="s">
        <v>37</v>
      </c>
      <c r="D2650">
        <v>100</v>
      </c>
      <c r="E2650" t="s">
        <v>27</v>
      </c>
      <c r="F2650" t="s">
        <v>38</v>
      </c>
      <c r="G2650" t="s">
        <v>30</v>
      </c>
      <c r="H2650">
        <v>3</v>
      </c>
      <c r="I2650">
        <v>19.248799999999999</v>
      </c>
      <c r="J2650" t="s">
        <v>273</v>
      </c>
      <c r="K2650">
        <v>11034</v>
      </c>
      <c r="L2650">
        <v>11035</v>
      </c>
      <c r="M2650" t="str">
        <f t="shared" si="287"/>
        <v>Dog100OverACSR</v>
      </c>
      <c r="N2650" t="str">
        <f>+VLOOKUP(M2650,LineCode!$E:$F,2,0)</f>
        <v>3p_11kV_100_ACSR_Al_o</v>
      </c>
      <c r="R2650" t="s">
        <v>296</v>
      </c>
      <c r="S2650" t="str">
        <f t="shared" si="288"/>
        <v>Line.line_SAN_11034_11035</v>
      </c>
      <c r="T2650" t="str">
        <f t="shared" si="289"/>
        <v>Bus1=11034</v>
      </c>
      <c r="U2650" t="str">
        <f t="shared" si="290"/>
        <v>Bus2=11035</v>
      </c>
      <c r="V2650" t="str">
        <f t="shared" si="291"/>
        <v>phases=3</v>
      </c>
      <c r="W2650" t="str">
        <f t="shared" si="292"/>
        <v>Linecode=3p_11kV_100_ACSR_Al_o</v>
      </c>
      <c r="X2650" t="str">
        <f t="shared" si="293"/>
        <v>Length=19.2488</v>
      </c>
      <c r="Y2650" t="s">
        <v>307</v>
      </c>
    </row>
    <row r="2651" spans="1:25" x14ac:dyDescent="0.25">
      <c r="A2651" t="s">
        <v>56</v>
      </c>
      <c r="B2651">
        <v>11</v>
      </c>
      <c r="C2651" t="s">
        <v>37</v>
      </c>
      <c r="D2651">
        <v>100</v>
      </c>
      <c r="E2651" t="s">
        <v>27</v>
      </c>
      <c r="F2651" t="s">
        <v>38</v>
      </c>
      <c r="G2651" t="s">
        <v>30</v>
      </c>
      <c r="H2651">
        <v>3</v>
      </c>
      <c r="I2651">
        <v>17.680499999999999</v>
      </c>
      <c r="J2651" t="s">
        <v>273</v>
      </c>
      <c r="K2651">
        <v>11035</v>
      </c>
      <c r="L2651">
        <v>11036</v>
      </c>
      <c r="M2651" t="str">
        <f t="shared" si="287"/>
        <v>Dog100OverACSR</v>
      </c>
      <c r="N2651" t="str">
        <f>+VLOOKUP(M2651,LineCode!$E:$F,2,0)</f>
        <v>3p_11kV_100_ACSR_Al_o</v>
      </c>
      <c r="R2651" t="s">
        <v>296</v>
      </c>
      <c r="S2651" t="str">
        <f t="shared" si="288"/>
        <v>Line.line_SAN_11035_11036</v>
      </c>
      <c r="T2651" t="str">
        <f t="shared" si="289"/>
        <v>Bus1=11035</v>
      </c>
      <c r="U2651" t="str">
        <f t="shared" si="290"/>
        <v>Bus2=11036</v>
      </c>
      <c r="V2651" t="str">
        <f t="shared" si="291"/>
        <v>phases=3</v>
      </c>
      <c r="W2651" t="str">
        <f t="shared" si="292"/>
        <v>Linecode=3p_11kV_100_ACSR_Al_o</v>
      </c>
      <c r="X2651" t="str">
        <f t="shared" si="293"/>
        <v>Length=17.6805</v>
      </c>
      <c r="Y2651" t="s">
        <v>307</v>
      </c>
    </row>
    <row r="2652" spans="1:25" x14ac:dyDescent="0.25">
      <c r="A2652" t="s">
        <v>56</v>
      </c>
      <c r="B2652">
        <v>11</v>
      </c>
      <c r="C2652" t="s">
        <v>37</v>
      </c>
      <c r="D2652">
        <v>100</v>
      </c>
      <c r="E2652" t="s">
        <v>27</v>
      </c>
      <c r="F2652" t="s">
        <v>38</v>
      </c>
      <c r="G2652" t="s">
        <v>30</v>
      </c>
      <c r="H2652">
        <v>3</v>
      </c>
      <c r="I2652">
        <v>13.7614</v>
      </c>
      <c r="J2652" t="s">
        <v>273</v>
      </c>
      <c r="K2652">
        <v>11036</v>
      </c>
      <c r="L2652">
        <v>11037</v>
      </c>
      <c r="M2652" t="str">
        <f t="shared" si="287"/>
        <v>Dog100OverACSR</v>
      </c>
      <c r="N2652" t="str">
        <f>+VLOOKUP(M2652,LineCode!$E:$F,2,0)</f>
        <v>3p_11kV_100_ACSR_Al_o</v>
      </c>
      <c r="R2652" t="s">
        <v>296</v>
      </c>
      <c r="S2652" t="str">
        <f t="shared" si="288"/>
        <v>Line.line_SAN_11036_11037</v>
      </c>
      <c r="T2652" t="str">
        <f t="shared" si="289"/>
        <v>Bus1=11036</v>
      </c>
      <c r="U2652" t="str">
        <f t="shared" si="290"/>
        <v>Bus2=11037</v>
      </c>
      <c r="V2652" t="str">
        <f t="shared" si="291"/>
        <v>phases=3</v>
      </c>
      <c r="W2652" t="str">
        <f t="shared" si="292"/>
        <v>Linecode=3p_11kV_100_ACSR_Al_o</v>
      </c>
      <c r="X2652" t="str">
        <f t="shared" si="293"/>
        <v>Length=13.7614</v>
      </c>
      <c r="Y2652" t="s">
        <v>307</v>
      </c>
    </row>
    <row r="2653" spans="1:25" x14ac:dyDescent="0.25">
      <c r="A2653" t="s">
        <v>56</v>
      </c>
      <c r="B2653">
        <v>11</v>
      </c>
      <c r="C2653" t="s">
        <v>37</v>
      </c>
      <c r="D2653">
        <v>100</v>
      </c>
      <c r="E2653" t="s">
        <v>27</v>
      </c>
      <c r="F2653" t="s">
        <v>38</v>
      </c>
      <c r="G2653" t="s">
        <v>30</v>
      </c>
      <c r="H2653">
        <v>3</v>
      </c>
      <c r="I2653">
        <v>13.098699999999999</v>
      </c>
      <c r="J2653" t="s">
        <v>273</v>
      </c>
      <c r="K2653">
        <v>11037</v>
      </c>
      <c r="L2653">
        <v>11038</v>
      </c>
      <c r="M2653" t="str">
        <f t="shared" si="287"/>
        <v>Dog100OverACSR</v>
      </c>
      <c r="N2653" t="str">
        <f>+VLOOKUP(M2653,LineCode!$E:$F,2,0)</f>
        <v>3p_11kV_100_ACSR_Al_o</v>
      </c>
      <c r="R2653" t="s">
        <v>296</v>
      </c>
      <c r="S2653" t="str">
        <f t="shared" si="288"/>
        <v>Line.line_SAN_11037_11038</v>
      </c>
      <c r="T2653" t="str">
        <f t="shared" si="289"/>
        <v>Bus1=11037</v>
      </c>
      <c r="U2653" t="str">
        <f t="shared" si="290"/>
        <v>Bus2=11038</v>
      </c>
      <c r="V2653" t="str">
        <f t="shared" si="291"/>
        <v>phases=3</v>
      </c>
      <c r="W2653" t="str">
        <f t="shared" si="292"/>
        <v>Linecode=3p_11kV_100_ACSR_Al_o</v>
      </c>
      <c r="X2653" t="str">
        <f t="shared" si="293"/>
        <v>Length=13.0987</v>
      </c>
      <c r="Y2653" t="s">
        <v>307</v>
      </c>
    </row>
    <row r="2654" spans="1:25" x14ac:dyDescent="0.25">
      <c r="A2654" t="s">
        <v>56</v>
      </c>
      <c r="B2654">
        <v>11</v>
      </c>
      <c r="C2654" t="s">
        <v>37</v>
      </c>
      <c r="D2654">
        <v>100</v>
      </c>
      <c r="E2654" t="s">
        <v>27</v>
      </c>
      <c r="F2654" t="s">
        <v>38</v>
      </c>
      <c r="G2654" t="s">
        <v>30</v>
      </c>
      <c r="H2654">
        <v>3</v>
      </c>
      <c r="I2654">
        <v>12.6111</v>
      </c>
      <c r="J2654" t="s">
        <v>273</v>
      </c>
      <c r="K2654">
        <v>11038</v>
      </c>
      <c r="L2654">
        <v>11039</v>
      </c>
      <c r="M2654" t="str">
        <f t="shared" si="287"/>
        <v>Dog100OverACSR</v>
      </c>
      <c r="N2654" t="str">
        <f>+VLOOKUP(M2654,LineCode!$E:$F,2,0)</f>
        <v>3p_11kV_100_ACSR_Al_o</v>
      </c>
      <c r="R2654" t="s">
        <v>296</v>
      </c>
      <c r="S2654" t="str">
        <f t="shared" si="288"/>
        <v>Line.line_SAN_11038_11039</v>
      </c>
      <c r="T2654" t="str">
        <f t="shared" si="289"/>
        <v>Bus1=11038</v>
      </c>
      <c r="U2654" t="str">
        <f t="shared" si="290"/>
        <v>Bus2=11039</v>
      </c>
      <c r="V2654" t="str">
        <f t="shared" si="291"/>
        <v>phases=3</v>
      </c>
      <c r="W2654" t="str">
        <f t="shared" si="292"/>
        <v>Linecode=3p_11kV_100_ACSR_Al_o</v>
      </c>
      <c r="X2654" t="str">
        <f t="shared" si="293"/>
        <v>Length=12.6111</v>
      </c>
      <c r="Y2654" t="s">
        <v>307</v>
      </c>
    </row>
    <row r="2655" spans="1:25" x14ac:dyDescent="0.25">
      <c r="A2655" t="s">
        <v>56</v>
      </c>
      <c r="B2655">
        <v>11</v>
      </c>
      <c r="C2655" t="s">
        <v>37</v>
      </c>
      <c r="D2655">
        <v>100</v>
      </c>
      <c r="E2655" t="s">
        <v>27</v>
      </c>
      <c r="F2655" t="s">
        <v>38</v>
      </c>
      <c r="G2655" t="s">
        <v>30</v>
      </c>
      <c r="H2655">
        <v>3</v>
      </c>
      <c r="I2655">
        <v>13.098699999999999</v>
      </c>
      <c r="J2655" t="s">
        <v>273</v>
      </c>
      <c r="K2655">
        <v>11039</v>
      </c>
      <c r="L2655">
        <v>11040</v>
      </c>
      <c r="M2655" t="str">
        <f t="shared" si="287"/>
        <v>Dog100OverACSR</v>
      </c>
      <c r="N2655" t="str">
        <f>+VLOOKUP(M2655,LineCode!$E:$F,2,0)</f>
        <v>3p_11kV_100_ACSR_Al_o</v>
      </c>
      <c r="R2655" t="s">
        <v>296</v>
      </c>
      <c r="S2655" t="str">
        <f t="shared" si="288"/>
        <v>Line.line_SAN_11039_11040</v>
      </c>
      <c r="T2655" t="str">
        <f t="shared" si="289"/>
        <v>Bus1=11039</v>
      </c>
      <c r="U2655" t="str">
        <f t="shared" si="290"/>
        <v>Bus2=11040</v>
      </c>
      <c r="V2655" t="str">
        <f t="shared" si="291"/>
        <v>phases=3</v>
      </c>
      <c r="W2655" t="str">
        <f t="shared" si="292"/>
        <v>Linecode=3p_11kV_100_ACSR_Al_o</v>
      </c>
      <c r="X2655" t="str">
        <f t="shared" si="293"/>
        <v>Length=13.0987</v>
      </c>
      <c r="Y2655" t="s">
        <v>307</v>
      </c>
    </row>
    <row r="2656" spans="1:25" x14ac:dyDescent="0.25">
      <c r="A2656" t="s">
        <v>56</v>
      </c>
      <c r="B2656">
        <v>11</v>
      </c>
      <c r="C2656" t="s">
        <v>37</v>
      </c>
      <c r="D2656">
        <v>100</v>
      </c>
      <c r="E2656" t="s">
        <v>27</v>
      </c>
      <c r="F2656" t="s">
        <v>38</v>
      </c>
      <c r="G2656" t="s">
        <v>30</v>
      </c>
      <c r="H2656">
        <v>3</v>
      </c>
      <c r="I2656">
        <v>31.857800000000001</v>
      </c>
      <c r="J2656" t="s">
        <v>273</v>
      </c>
      <c r="K2656">
        <v>11040</v>
      </c>
      <c r="L2656">
        <v>11041</v>
      </c>
      <c r="M2656" t="str">
        <f t="shared" si="287"/>
        <v>Dog100OverACSR</v>
      </c>
      <c r="N2656" t="str">
        <f>+VLOOKUP(M2656,LineCode!$E:$F,2,0)</f>
        <v>3p_11kV_100_ACSR_Al_o</v>
      </c>
      <c r="R2656" t="s">
        <v>296</v>
      </c>
      <c r="S2656" t="str">
        <f t="shared" si="288"/>
        <v>Line.line_SAN_11040_11041</v>
      </c>
      <c r="T2656" t="str">
        <f t="shared" si="289"/>
        <v>Bus1=11040</v>
      </c>
      <c r="U2656" t="str">
        <f t="shared" si="290"/>
        <v>Bus2=11041</v>
      </c>
      <c r="V2656" t="str">
        <f t="shared" si="291"/>
        <v>phases=3</v>
      </c>
      <c r="W2656" t="str">
        <f t="shared" si="292"/>
        <v>Linecode=3p_11kV_100_ACSR_Al_o</v>
      </c>
      <c r="X2656" t="str">
        <f t="shared" si="293"/>
        <v>Length=31.8578</v>
      </c>
      <c r="Y2656" t="s">
        <v>307</v>
      </c>
    </row>
    <row r="2657" spans="1:25" x14ac:dyDescent="0.25">
      <c r="A2657" t="s">
        <v>56</v>
      </c>
      <c r="B2657">
        <v>11</v>
      </c>
      <c r="C2657" t="s">
        <v>37</v>
      </c>
      <c r="D2657">
        <v>100</v>
      </c>
      <c r="E2657" t="s">
        <v>27</v>
      </c>
      <c r="F2657" t="s">
        <v>38</v>
      </c>
      <c r="G2657" t="s">
        <v>30</v>
      </c>
      <c r="H2657">
        <v>3</v>
      </c>
      <c r="I2657">
        <v>16.4038</v>
      </c>
      <c r="J2657" t="s">
        <v>273</v>
      </c>
      <c r="K2657">
        <v>11041</v>
      </c>
      <c r="L2657">
        <v>11042</v>
      </c>
      <c r="M2657" t="str">
        <f t="shared" si="287"/>
        <v>Dog100OverACSR</v>
      </c>
      <c r="N2657" t="str">
        <f>+VLOOKUP(M2657,LineCode!$E:$F,2,0)</f>
        <v>3p_11kV_100_ACSR_Al_o</v>
      </c>
      <c r="R2657" t="s">
        <v>296</v>
      </c>
      <c r="S2657" t="str">
        <f t="shared" si="288"/>
        <v>Line.line_SAN_11041_11042</v>
      </c>
      <c r="T2657" t="str">
        <f t="shared" si="289"/>
        <v>Bus1=11041</v>
      </c>
      <c r="U2657" t="str">
        <f t="shared" si="290"/>
        <v>Bus2=11042</v>
      </c>
      <c r="V2657" t="str">
        <f t="shared" si="291"/>
        <v>phases=3</v>
      </c>
      <c r="W2657" t="str">
        <f t="shared" si="292"/>
        <v>Linecode=3p_11kV_100_ACSR_Al_o</v>
      </c>
      <c r="X2657" t="str">
        <f t="shared" si="293"/>
        <v>Length=16.4038</v>
      </c>
      <c r="Y2657" t="s">
        <v>307</v>
      </c>
    </row>
    <row r="2658" spans="1:25" x14ac:dyDescent="0.25">
      <c r="A2658" t="s">
        <v>56</v>
      </c>
      <c r="B2658">
        <v>11</v>
      </c>
      <c r="C2658" t="s">
        <v>37</v>
      </c>
      <c r="D2658">
        <v>100</v>
      </c>
      <c r="E2658" t="s">
        <v>27</v>
      </c>
      <c r="F2658" t="s">
        <v>38</v>
      </c>
      <c r="G2658" t="s">
        <v>30</v>
      </c>
      <c r="H2658">
        <v>3</v>
      </c>
      <c r="I2658">
        <v>31.299299999999999</v>
      </c>
      <c r="J2658" t="s">
        <v>273</v>
      </c>
      <c r="K2658">
        <v>11042</v>
      </c>
      <c r="L2658">
        <v>11043</v>
      </c>
      <c r="M2658" t="str">
        <f t="shared" si="287"/>
        <v>Dog100OverACSR</v>
      </c>
      <c r="N2658" t="str">
        <f>+VLOOKUP(M2658,LineCode!$E:$F,2,0)</f>
        <v>3p_11kV_100_ACSR_Al_o</v>
      </c>
      <c r="R2658" t="s">
        <v>296</v>
      </c>
      <c r="S2658" t="str">
        <f t="shared" si="288"/>
        <v>Line.line_SAN_11042_11043</v>
      </c>
      <c r="T2658" t="str">
        <f t="shared" si="289"/>
        <v>Bus1=11042</v>
      </c>
      <c r="U2658" t="str">
        <f t="shared" si="290"/>
        <v>Bus2=11043</v>
      </c>
      <c r="V2658" t="str">
        <f t="shared" si="291"/>
        <v>phases=3</v>
      </c>
      <c r="W2658" t="str">
        <f t="shared" si="292"/>
        <v>Linecode=3p_11kV_100_ACSR_Al_o</v>
      </c>
      <c r="X2658" t="str">
        <f t="shared" si="293"/>
        <v>Length=31.2993</v>
      </c>
      <c r="Y2658" t="s">
        <v>307</v>
      </c>
    </row>
    <row r="2659" spans="1:25" x14ac:dyDescent="0.25">
      <c r="A2659" t="s">
        <v>56</v>
      </c>
      <c r="B2659">
        <v>11</v>
      </c>
      <c r="C2659" t="s">
        <v>37</v>
      </c>
      <c r="D2659">
        <v>100</v>
      </c>
      <c r="E2659" t="s">
        <v>27</v>
      </c>
      <c r="F2659" t="s">
        <v>38</v>
      </c>
      <c r="G2659" t="s">
        <v>30</v>
      </c>
      <c r="H2659">
        <v>3</v>
      </c>
      <c r="I2659">
        <v>20.910799999999998</v>
      </c>
      <c r="J2659" t="s">
        <v>273</v>
      </c>
      <c r="K2659">
        <v>11043</v>
      </c>
      <c r="L2659">
        <v>11044</v>
      </c>
      <c r="M2659" t="str">
        <f t="shared" si="287"/>
        <v>Dog100OverACSR</v>
      </c>
      <c r="N2659" t="str">
        <f>+VLOOKUP(M2659,LineCode!$E:$F,2,0)</f>
        <v>3p_11kV_100_ACSR_Al_o</v>
      </c>
      <c r="R2659" t="s">
        <v>296</v>
      </c>
      <c r="S2659" t="str">
        <f t="shared" si="288"/>
        <v>Line.line_SAN_11043_11044</v>
      </c>
      <c r="T2659" t="str">
        <f t="shared" si="289"/>
        <v>Bus1=11043</v>
      </c>
      <c r="U2659" t="str">
        <f t="shared" si="290"/>
        <v>Bus2=11044</v>
      </c>
      <c r="V2659" t="str">
        <f t="shared" si="291"/>
        <v>phases=3</v>
      </c>
      <c r="W2659" t="str">
        <f t="shared" si="292"/>
        <v>Linecode=3p_11kV_100_ACSR_Al_o</v>
      </c>
      <c r="X2659" t="str">
        <f t="shared" si="293"/>
        <v>Length=20.9108</v>
      </c>
      <c r="Y2659" t="s">
        <v>307</v>
      </c>
    </row>
    <row r="2660" spans="1:25" x14ac:dyDescent="0.25">
      <c r="A2660" t="s">
        <v>56</v>
      </c>
      <c r="B2660">
        <v>11</v>
      </c>
      <c r="C2660" t="s">
        <v>37</v>
      </c>
      <c r="D2660">
        <v>100</v>
      </c>
      <c r="E2660" t="s">
        <v>27</v>
      </c>
      <c r="F2660" t="s">
        <v>38</v>
      </c>
      <c r="G2660" t="s">
        <v>30</v>
      </c>
      <c r="H2660">
        <v>3</v>
      </c>
      <c r="I2660">
        <v>15.416700000000001</v>
      </c>
      <c r="J2660" t="s">
        <v>273</v>
      </c>
      <c r="K2660">
        <v>11044</v>
      </c>
      <c r="L2660">
        <v>11045</v>
      </c>
      <c r="M2660" t="str">
        <f t="shared" si="287"/>
        <v>Dog100OverACSR</v>
      </c>
      <c r="N2660" t="str">
        <f>+VLOOKUP(M2660,LineCode!$E:$F,2,0)</f>
        <v>3p_11kV_100_ACSR_Al_o</v>
      </c>
      <c r="R2660" t="s">
        <v>296</v>
      </c>
      <c r="S2660" t="str">
        <f t="shared" si="288"/>
        <v>Line.line_SAN_11044_11045</v>
      </c>
      <c r="T2660" t="str">
        <f t="shared" si="289"/>
        <v>Bus1=11044</v>
      </c>
      <c r="U2660" t="str">
        <f t="shared" si="290"/>
        <v>Bus2=11045</v>
      </c>
      <c r="V2660" t="str">
        <f t="shared" si="291"/>
        <v>phases=3</v>
      </c>
      <c r="W2660" t="str">
        <f t="shared" si="292"/>
        <v>Linecode=3p_11kV_100_ACSR_Al_o</v>
      </c>
      <c r="X2660" t="str">
        <f t="shared" si="293"/>
        <v>Length=15.4167</v>
      </c>
      <c r="Y2660" t="s">
        <v>307</v>
      </c>
    </row>
    <row r="2661" spans="1:25" x14ac:dyDescent="0.25">
      <c r="A2661" t="s">
        <v>56</v>
      </c>
      <c r="B2661">
        <v>11</v>
      </c>
      <c r="C2661" t="s">
        <v>37</v>
      </c>
      <c r="D2661">
        <v>100</v>
      </c>
      <c r="E2661" t="s">
        <v>27</v>
      </c>
      <c r="F2661" t="s">
        <v>38</v>
      </c>
      <c r="G2661" t="s">
        <v>30</v>
      </c>
      <c r="H2661">
        <v>3</v>
      </c>
      <c r="I2661">
        <v>25.700700000000001</v>
      </c>
      <c r="J2661" t="s">
        <v>273</v>
      </c>
      <c r="K2661">
        <v>11045</v>
      </c>
      <c r="L2661">
        <v>11046</v>
      </c>
      <c r="M2661" t="str">
        <f t="shared" si="287"/>
        <v>Dog100OverACSR</v>
      </c>
      <c r="N2661" t="str">
        <f>+VLOOKUP(M2661,LineCode!$E:$F,2,0)</f>
        <v>3p_11kV_100_ACSR_Al_o</v>
      </c>
      <c r="R2661" t="s">
        <v>296</v>
      </c>
      <c r="S2661" t="str">
        <f t="shared" si="288"/>
        <v>Line.line_SAN_11045_11046</v>
      </c>
      <c r="T2661" t="str">
        <f t="shared" si="289"/>
        <v>Bus1=11045</v>
      </c>
      <c r="U2661" t="str">
        <f t="shared" si="290"/>
        <v>Bus2=11046</v>
      </c>
      <c r="V2661" t="str">
        <f t="shared" si="291"/>
        <v>phases=3</v>
      </c>
      <c r="W2661" t="str">
        <f t="shared" si="292"/>
        <v>Linecode=3p_11kV_100_ACSR_Al_o</v>
      </c>
      <c r="X2661" t="str">
        <f t="shared" si="293"/>
        <v>Length=25.7007</v>
      </c>
      <c r="Y2661" t="s">
        <v>307</v>
      </c>
    </row>
    <row r="2662" spans="1:25" x14ac:dyDescent="0.25">
      <c r="A2662" t="s">
        <v>56</v>
      </c>
      <c r="B2662">
        <v>11</v>
      </c>
      <c r="C2662" t="s">
        <v>37</v>
      </c>
      <c r="D2662">
        <v>100</v>
      </c>
      <c r="E2662" t="s">
        <v>27</v>
      </c>
      <c r="F2662" t="s">
        <v>38</v>
      </c>
      <c r="G2662" t="s">
        <v>30</v>
      </c>
      <c r="H2662">
        <v>3</v>
      </c>
      <c r="I2662">
        <v>36.671100000000003</v>
      </c>
      <c r="J2662" t="s">
        <v>273</v>
      </c>
      <c r="K2662">
        <v>11046</v>
      </c>
      <c r="L2662">
        <v>11047</v>
      </c>
      <c r="M2662" t="str">
        <f t="shared" si="287"/>
        <v>Dog100OverACSR</v>
      </c>
      <c r="N2662" t="str">
        <f>+VLOOKUP(M2662,LineCode!$E:$F,2,0)</f>
        <v>3p_11kV_100_ACSR_Al_o</v>
      </c>
      <c r="R2662" t="s">
        <v>296</v>
      </c>
      <c r="S2662" t="str">
        <f t="shared" si="288"/>
        <v>Line.line_SAN_11046_11047</v>
      </c>
      <c r="T2662" t="str">
        <f t="shared" si="289"/>
        <v>Bus1=11046</v>
      </c>
      <c r="U2662" t="str">
        <f t="shared" si="290"/>
        <v>Bus2=11047</v>
      </c>
      <c r="V2662" t="str">
        <f t="shared" si="291"/>
        <v>phases=3</v>
      </c>
      <c r="W2662" t="str">
        <f t="shared" si="292"/>
        <v>Linecode=3p_11kV_100_ACSR_Al_o</v>
      </c>
      <c r="X2662" t="str">
        <f t="shared" si="293"/>
        <v>Length=36.6711</v>
      </c>
      <c r="Y2662" t="s">
        <v>307</v>
      </c>
    </row>
    <row r="2663" spans="1:25" x14ac:dyDescent="0.25">
      <c r="A2663" t="s">
        <v>56</v>
      </c>
      <c r="B2663">
        <v>11</v>
      </c>
      <c r="C2663" t="s">
        <v>37</v>
      </c>
      <c r="D2663">
        <v>100</v>
      </c>
      <c r="E2663" t="s">
        <v>27</v>
      </c>
      <c r="F2663" t="s">
        <v>38</v>
      </c>
      <c r="G2663" t="s">
        <v>30</v>
      </c>
      <c r="H2663">
        <v>3</v>
      </c>
      <c r="I2663">
        <v>32.901000000000003</v>
      </c>
      <c r="J2663" t="s">
        <v>273</v>
      </c>
      <c r="K2663">
        <v>11047</v>
      </c>
      <c r="L2663">
        <v>11048</v>
      </c>
      <c r="M2663" t="str">
        <f t="shared" si="287"/>
        <v>Dog100OverACSR</v>
      </c>
      <c r="N2663" t="str">
        <f>+VLOOKUP(M2663,LineCode!$E:$F,2,0)</f>
        <v>3p_11kV_100_ACSR_Al_o</v>
      </c>
      <c r="R2663" t="s">
        <v>296</v>
      </c>
      <c r="S2663" t="str">
        <f t="shared" si="288"/>
        <v>Line.line_SAN_11047_11048</v>
      </c>
      <c r="T2663" t="str">
        <f t="shared" si="289"/>
        <v>Bus1=11047</v>
      </c>
      <c r="U2663" t="str">
        <f t="shared" si="290"/>
        <v>Bus2=11048</v>
      </c>
      <c r="V2663" t="str">
        <f t="shared" si="291"/>
        <v>phases=3</v>
      </c>
      <c r="W2663" t="str">
        <f t="shared" si="292"/>
        <v>Linecode=3p_11kV_100_ACSR_Al_o</v>
      </c>
      <c r="X2663" t="str">
        <f t="shared" si="293"/>
        <v>Length=32.901</v>
      </c>
      <c r="Y2663" t="s">
        <v>307</v>
      </c>
    </row>
    <row r="2664" spans="1:25" x14ac:dyDescent="0.25">
      <c r="A2664" t="s">
        <v>56</v>
      </c>
      <c r="B2664">
        <v>11</v>
      </c>
      <c r="C2664" t="s">
        <v>37</v>
      </c>
      <c r="D2664">
        <v>100</v>
      </c>
      <c r="E2664" t="s">
        <v>27</v>
      </c>
      <c r="F2664" t="s">
        <v>38</v>
      </c>
      <c r="G2664" t="s">
        <v>30</v>
      </c>
      <c r="H2664">
        <v>3</v>
      </c>
      <c r="I2664">
        <v>56.176699999999997</v>
      </c>
      <c r="J2664" t="s">
        <v>273</v>
      </c>
      <c r="K2664">
        <v>11048</v>
      </c>
      <c r="L2664">
        <v>11049</v>
      </c>
      <c r="M2664" t="str">
        <f t="shared" si="287"/>
        <v>Dog100OverACSR</v>
      </c>
      <c r="N2664" t="str">
        <f>+VLOOKUP(M2664,LineCode!$E:$F,2,0)</f>
        <v>3p_11kV_100_ACSR_Al_o</v>
      </c>
      <c r="R2664" t="s">
        <v>296</v>
      </c>
      <c r="S2664" t="str">
        <f t="shared" si="288"/>
        <v>Line.line_SAN_11048_11049</v>
      </c>
      <c r="T2664" t="str">
        <f t="shared" si="289"/>
        <v>Bus1=11048</v>
      </c>
      <c r="U2664" t="str">
        <f t="shared" si="290"/>
        <v>Bus2=11049</v>
      </c>
      <c r="V2664" t="str">
        <f t="shared" si="291"/>
        <v>phases=3</v>
      </c>
      <c r="W2664" t="str">
        <f t="shared" si="292"/>
        <v>Linecode=3p_11kV_100_ACSR_Al_o</v>
      </c>
      <c r="X2664" t="str">
        <f t="shared" si="293"/>
        <v>Length=56.1767</v>
      </c>
      <c r="Y2664" t="s">
        <v>307</v>
      </c>
    </row>
    <row r="2665" spans="1:25" x14ac:dyDescent="0.25">
      <c r="A2665" t="s">
        <v>56</v>
      </c>
      <c r="B2665">
        <v>11</v>
      </c>
      <c r="C2665" t="s">
        <v>37</v>
      </c>
      <c r="D2665">
        <v>100</v>
      </c>
      <c r="E2665" t="s">
        <v>27</v>
      </c>
      <c r="F2665" t="s">
        <v>38</v>
      </c>
      <c r="G2665" t="s">
        <v>30</v>
      </c>
      <c r="H2665">
        <v>3</v>
      </c>
      <c r="I2665">
        <v>22.308399999999999</v>
      </c>
      <c r="J2665" t="s">
        <v>273</v>
      </c>
      <c r="K2665">
        <v>11049</v>
      </c>
      <c r="L2665">
        <v>11050</v>
      </c>
      <c r="M2665" t="str">
        <f t="shared" si="287"/>
        <v>Dog100OverACSR</v>
      </c>
      <c r="N2665" t="str">
        <f>+VLOOKUP(M2665,LineCode!$E:$F,2,0)</f>
        <v>3p_11kV_100_ACSR_Al_o</v>
      </c>
      <c r="R2665" t="s">
        <v>296</v>
      </c>
      <c r="S2665" t="str">
        <f t="shared" si="288"/>
        <v>Line.line_SAN_11049_11050</v>
      </c>
      <c r="T2665" t="str">
        <f t="shared" si="289"/>
        <v>Bus1=11049</v>
      </c>
      <c r="U2665" t="str">
        <f t="shared" si="290"/>
        <v>Bus2=11050</v>
      </c>
      <c r="V2665" t="str">
        <f t="shared" si="291"/>
        <v>phases=3</v>
      </c>
      <c r="W2665" t="str">
        <f t="shared" si="292"/>
        <v>Linecode=3p_11kV_100_ACSR_Al_o</v>
      </c>
      <c r="X2665" t="str">
        <f t="shared" si="293"/>
        <v>Length=22.3084</v>
      </c>
      <c r="Y2665" t="s">
        <v>307</v>
      </c>
    </row>
    <row r="2666" spans="1:25" x14ac:dyDescent="0.25">
      <c r="A2666" t="s">
        <v>56</v>
      </c>
      <c r="B2666">
        <v>11</v>
      </c>
      <c r="C2666" t="s">
        <v>37</v>
      </c>
      <c r="D2666">
        <v>100</v>
      </c>
      <c r="E2666" t="s">
        <v>27</v>
      </c>
      <c r="F2666" t="s">
        <v>38</v>
      </c>
      <c r="G2666" t="s">
        <v>30</v>
      </c>
      <c r="H2666">
        <v>3</v>
      </c>
      <c r="I2666">
        <v>21.591799999999999</v>
      </c>
      <c r="J2666" t="s">
        <v>273</v>
      </c>
      <c r="K2666">
        <v>11050</v>
      </c>
      <c r="L2666">
        <v>11051</v>
      </c>
      <c r="M2666" t="str">
        <f t="shared" si="287"/>
        <v>Dog100OverACSR</v>
      </c>
      <c r="N2666" t="str">
        <f>+VLOOKUP(M2666,LineCode!$E:$F,2,0)</f>
        <v>3p_11kV_100_ACSR_Al_o</v>
      </c>
      <c r="R2666" t="s">
        <v>296</v>
      </c>
      <c r="S2666" t="str">
        <f t="shared" si="288"/>
        <v>Line.line_SAN_11050_11051</v>
      </c>
      <c r="T2666" t="str">
        <f t="shared" si="289"/>
        <v>Bus1=11050</v>
      </c>
      <c r="U2666" t="str">
        <f t="shared" si="290"/>
        <v>Bus2=11051</v>
      </c>
      <c r="V2666" t="str">
        <f t="shared" si="291"/>
        <v>phases=3</v>
      </c>
      <c r="W2666" t="str">
        <f t="shared" si="292"/>
        <v>Linecode=3p_11kV_100_ACSR_Al_o</v>
      </c>
      <c r="X2666" t="str">
        <f t="shared" si="293"/>
        <v>Length=21.5918</v>
      </c>
      <c r="Y2666" t="s">
        <v>307</v>
      </c>
    </row>
    <row r="2667" spans="1:25" x14ac:dyDescent="0.25">
      <c r="A2667" t="s">
        <v>56</v>
      </c>
      <c r="B2667">
        <v>11</v>
      </c>
      <c r="C2667" t="s">
        <v>37</v>
      </c>
      <c r="D2667">
        <v>100</v>
      </c>
      <c r="E2667" t="s">
        <v>27</v>
      </c>
      <c r="F2667" t="s">
        <v>38</v>
      </c>
      <c r="G2667" t="s">
        <v>30</v>
      </c>
      <c r="H2667">
        <v>3</v>
      </c>
      <c r="I2667">
        <v>13.979900000000001</v>
      </c>
      <c r="J2667" t="s">
        <v>273</v>
      </c>
      <c r="K2667">
        <v>11051</v>
      </c>
      <c r="L2667">
        <v>11052</v>
      </c>
      <c r="M2667" t="str">
        <f t="shared" si="287"/>
        <v>Dog100OverACSR</v>
      </c>
      <c r="N2667" t="str">
        <f>+VLOOKUP(M2667,LineCode!$E:$F,2,0)</f>
        <v>3p_11kV_100_ACSR_Al_o</v>
      </c>
      <c r="R2667" t="s">
        <v>296</v>
      </c>
      <c r="S2667" t="str">
        <f t="shared" si="288"/>
        <v>Line.line_SAN_11051_11052</v>
      </c>
      <c r="T2667" t="str">
        <f t="shared" si="289"/>
        <v>Bus1=11051</v>
      </c>
      <c r="U2667" t="str">
        <f t="shared" si="290"/>
        <v>Bus2=11052</v>
      </c>
      <c r="V2667" t="str">
        <f t="shared" si="291"/>
        <v>phases=3</v>
      </c>
      <c r="W2667" t="str">
        <f t="shared" si="292"/>
        <v>Linecode=3p_11kV_100_ACSR_Al_o</v>
      </c>
      <c r="X2667" t="str">
        <f t="shared" si="293"/>
        <v>Length=13.9799</v>
      </c>
      <c r="Y2667" t="s">
        <v>307</v>
      </c>
    </row>
    <row r="2668" spans="1:25" x14ac:dyDescent="0.25">
      <c r="A2668" t="s">
        <v>56</v>
      </c>
      <c r="B2668">
        <v>11</v>
      </c>
      <c r="C2668" t="s">
        <v>37</v>
      </c>
      <c r="D2668">
        <v>100</v>
      </c>
      <c r="E2668" t="s">
        <v>27</v>
      </c>
      <c r="F2668" t="s">
        <v>38</v>
      </c>
      <c r="G2668" t="s">
        <v>30</v>
      </c>
      <c r="H2668">
        <v>3</v>
      </c>
      <c r="I2668">
        <v>10.1668</v>
      </c>
      <c r="J2668" t="s">
        <v>273</v>
      </c>
      <c r="K2668">
        <v>11052</v>
      </c>
      <c r="L2668">
        <v>11053</v>
      </c>
      <c r="M2668" t="str">
        <f t="shared" si="287"/>
        <v>Dog100OverACSR</v>
      </c>
      <c r="N2668" t="str">
        <f>+VLOOKUP(M2668,LineCode!$E:$F,2,0)</f>
        <v>3p_11kV_100_ACSR_Al_o</v>
      </c>
      <c r="R2668" t="s">
        <v>296</v>
      </c>
      <c r="S2668" t="str">
        <f t="shared" si="288"/>
        <v>Line.line_SAN_11052_11053</v>
      </c>
      <c r="T2668" t="str">
        <f t="shared" si="289"/>
        <v>Bus1=11052</v>
      </c>
      <c r="U2668" t="str">
        <f t="shared" si="290"/>
        <v>Bus2=11053</v>
      </c>
      <c r="V2668" t="str">
        <f t="shared" si="291"/>
        <v>phases=3</v>
      </c>
      <c r="W2668" t="str">
        <f t="shared" si="292"/>
        <v>Linecode=3p_11kV_100_ACSR_Al_o</v>
      </c>
      <c r="X2668" t="str">
        <f t="shared" si="293"/>
        <v>Length=10.1668</v>
      </c>
      <c r="Y2668" t="s">
        <v>307</v>
      </c>
    </row>
    <row r="2669" spans="1:25" x14ac:dyDescent="0.25">
      <c r="A2669" t="s">
        <v>56</v>
      </c>
      <c r="B2669">
        <v>11</v>
      </c>
      <c r="C2669" t="s">
        <v>37</v>
      </c>
      <c r="D2669">
        <v>100</v>
      </c>
      <c r="E2669" t="s">
        <v>27</v>
      </c>
      <c r="F2669" t="s">
        <v>38</v>
      </c>
      <c r="G2669" t="s">
        <v>30</v>
      </c>
      <c r="H2669">
        <v>3</v>
      </c>
      <c r="I2669">
        <v>18.792999999999999</v>
      </c>
      <c r="J2669" t="s">
        <v>273</v>
      </c>
      <c r="K2669">
        <v>11053</v>
      </c>
      <c r="L2669">
        <v>11054</v>
      </c>
      <c r="M2669" t="str">
        <f t="shared" si="287"/>
        <v>Dog100OverACSR</v>
      </c>
      <c r="N2669" t="str">
        <f>+VLOOKUP(M2669,LineCode!$E:$F,2,0)</f>
        <v>3p_11kV_100_ACSR_Al_o</v>
      </c>
      <c r="R2669" t="s">
        <v>296</v>
      </c>
      <c r="S2669" t="str">
        <f t="shared" si="288"/>
        <v>Line.line_SAN_11053_11054</v>
      </c>
      <c r="T2669" t="str">
        <f t="shared" si="289"/>
        <v>Bus1=11053</v>
      </c>
      <c r="U2669" t="str">
        <f t="shared" si="290"/>
        <v>Bus2=11054</v>
      </c>
      <c r="V2669" t="str">
        <f t="shared" si="291"/>
        <v>phases=3</v>
      </c>
      <c r="W2669" t="str">
        <f t="shared" si="292"/>
        <v>Linecode=3p_11kV_100_ACSR_Al_o</v>
      </c>
      <c r="X2669" t="str">
        <f t="shared" si="293"/>
        <v>Length=18.793</v>
      </c>
      <c r="Y2669" t="s">
        <v>307</v>
      </c>
    </row>
    <row r="2670" spans="1:25" x14ac:dyDescent="0.25">
      <c r="A2670" t="s">
        <v>56</v>
      </c>
      <c r="B2670">
        <v>11</v>
      </c>
      <c r="C2670" t="s">
        <v>37</v>
      </c>
      <c r="D2670">
        <v>100</v>
      </c>
      <c r="E2670" t="s">
        <v>27</v>
      </c>
      <c r="F2670" t="s">
        <v>38</v>
      </c>
      <c r="G2670" t="s">
        <v>30</v>
      </c>
      <c r="H2670">
        <v>3</v>
      </c>
      <c r="I2670">
        <v>12.545500000000001</v>
      </c>
      <c r="J2670" t="s">
        <v>273</v>
      </c>
      <c r="K2670">
        <v>11054</v>
      </c>
      <c r="L2670">
        <v>11055</v>
      </c>
      <c r="M2670" t="str">
        <f t="shared" si="287"/>
        <v>Dog100OverACSR</v>
      </c>
      <c r="N2670" t="str">
        <f>+VLOOKUP(M2670,LineCode!$E:$F,2,0)</f>
        <v>3p_11kV_100_ACSR_Al_o</v>
      </c>
      <c r="R2670" t="s">
        <v>296</v>
      </c>
      <c r="S2670" t="str">
        <f t="shared" si="288"/>
        <v>Line.line_SAN_11054_11055</v>
      </c>
      <c r="T2670" t="str">
        <f t="shared" si="289"/>
        <v>Bus1=11054</v>
      </c>
      <c r="U2670" t="str">
        <f t="shared" si="290"/>
        <v>Bus2=11055</v>
      </c>
      <c r="V2670" t="str">
        <f t="shared" si="291"/>
        <v>phases=3</v>
      </c>
      <c r="W2670" t="str">
        <f t="shared" si="292"/>
        <v>Linecode=3p_11kV_100_ACSR_Al_o</v>
      </c>
      <c r="X2670" t="str">
        <f t="shared" si="293"/>
        <v>Length=12.5455</v>
      </c>
      <c r="Y2670" t="s">
        <v>307</v>
      </c>
    </row>
    <row r="2671" spans="1:25" x14ac:dyDescent="0.25">
      <c r="A2671" t="s">
        <v>56</v>
      </c>
      <c r="B2671">
        <v>11</v>
      </c>
      <c r="C2671" t="s">
        <v>37</v>
      </c>
      <c r="D2671">
        <v>100</v>
      </c>
      <c r="E2671" t="s">
        <v>27</v>
      </c>
      <c r="F2671" t="s">
        <v>38</v>
      </c>
      <c r="G2671" t="s">
        <v>30</v>
      </c>
      <c r="H2671">
        <v>3</v>
      </c>
      <c r="I2671">
        <v>8.9044899999999991</v>
      </c>
      <c r="J2671" t="s">
        <v>273</v>
      </c>
      <c r="K2671">
        <v>11055</v>
      </c>
      <c r="L2671">
        <v>11056</v>
      </c>
      <c r="M2671" t="str">
        <f t="shared" si="287"/>
        <v>Dog100OverACSR</v>
      </c>
      <c r="N2671" t="str">
        <f>+VLOOKUP(M2671,LineCode!$E:$F,2,0)</f>
        <v>3p_11kV_100_ACSR_Al_o</v>
      </c>
      <c r="R2671" t="s">
        <v>296</v>
      </c>
      <c r="S2671" t="str">
        <f t="shared" si="288"/>
        <v>Line.line_SAN_11055_11056</v>
      </c>
      <c r="T2671" t="str">
        <f t="shared" si="289"/>
        <v>Bus1=11055</v>
      </c>
      <c r="U2671" t="str">
        <f t="shared" si="290"/>
        <v>Bus2=11056</v>
      </c>
      <c r="V2671" t="str">
        <f t="shared" si="291"/>
        <v>phases=3</v>
      </c>
      <c r="W2671" t="str">
        <f t="shared" si="292"/>
        <v>Linecode=3p_11kV_100_ACSR_Al_o</v>
      </c>
      <c r="X2671" t="str">
        <f t="shared" si="293"/>
        <v>Length=8.90449</v>
      </c>
      <c r="Y2671" t="s">
        <v>307</v>
      </c>
    </row>
    <row r="2672" spans="1:25" x14ac:dyDescent="0.25">
      <c r="A2672" t="s">
        <v>56</v>
      </c>
      <c r="B2672">
        <v>11</v>
      </c>
      <c r="C2672" t="s">
        <v>37</v>
      </c>
      <c r="D2672">
        <v>100</v>
      </c>
      <c r="E2672" t="s">
        <v>27</v>
      </c>
      <c r="F2672" t="s">
        <v>38</v>
      </c>
      <c r="G2672" t="s">
        <v>30</v>
      </c>
      <c r="H2672">
        <v>3</v>
      </c>
      <c r="I2672">
        <v>8.9212600000000002</v>
      </c>
      <c r="J2672" t="s">
        <v>273</v>
      </c>
      <c r="K2672">
        <v>11056</v>
      </c>
      <c r="L2672">
        <v>11218</v>
      </c>
      <c r="M2672" t="str">
        <f t="shared" si="287"/>
        <v>Dog100OverACSR</v>
      </c>
      <c r="N2672" t="str">
        <f>+VLOOKUP(M2672,LineCode!$E:$F,2,0)</f>
        <v>3p_11kV_100_ACSR_Al_o</v>
      </c>
      <c r="R2672" t="s">
        <v>296</v>
      </c>
      <c r="S2672" t="str">
        <f t="shared" si="288"/>
        <v>Line.line_SAN_11056_11218</v>
      </c>
      <c r="T2672" t="str">
        <f t="shared" si="289"/>
        <v>Bus1=11056</v>
      </c>
      <c r="U2672" t="str">
        <f t="shared" si="290"/>
        <v>Bus2=11218</v>
      </c>
      <c r="V2672" t="str">
        <f t="shared" si="291"/>
        <v>phases=3</v>
      </c>
      <c r="W2672" t="str">
        <f t="shared" si="292"/>
        <v>Linecode=3p_11kV_100_ACSR_Al_o</v>
      </c>
      <c r="X2672" t="str">
        <f t="shared" si="293"/>
        <v>Length=8.92126</v>
      </c>
      <c r="Y2672" t="s">
        <v>307</v>
      </c>
    </row>
    <row r="2673" spans="1:25" x14ac:dyDescent="0.25">
      <c r="A2673" t="s">
        <v>56</v>
      </c>
      <c r="B2673">
        <v>11</v>
      </c>
      <c r="C2673" t="s">
        <v>37</v>
      </c>
      <c r="D2673">
        <v>100</v>
      </c>
      <c r="E2673" t="s">
        <v>27</v>
      </c>
      <c r="F2673" t="s">
        <v>38</v>
      </c>
      <c r="G2673" t="s">
        <v>30</v>
      </c>
      <c r="H2673">
        <v>3</v>
      </c>
      <c r="I2673">
        <v>0.15484700000000001</v>
      </c>
      <c r="J2673" t="s">
        <v>273</v>
      </c>
      <c r="K2673">
        <v>11218</v>
      </c>
      <c r="L2673">
        <v>11057</v>
      </c>
      <c r="M2673" t="str">
        <f t="shared" ref="M2673:M2736" si="294">C2673&amp;D2673&amp;F2673&amp;G2673</f>
        <v>Dog100OverACSR</v>
      </c>
      <c r="N2673" t="str">
        <f>+VLOOKUP(M2673,LineCode!$E:$F,2,0)</f>
        <v>3p_11kV_100_ACSR_Al_o</v>
      </c>
      <c r="R2673" t="s">
        <v>296</v>
      </c>
      <c r="S2673" t="str">
        <f t="shared" ref="S2673:S2736" si="295">"Line.line_"&amp;J2673&amp;"_"&amp;K2673&amp;"_"&amp;L2673</f>
        <v>Line.line_SAN_11218_11057</v>
      </c>
      <c r="T2673" t="str">
        <f t="shared" ref="T2673:T2736" si="296">"Bus1="&amp;K2673</f>
        <v>Bus1=11218</v>
      </c>
      <c r="U2673" t="str">
        <f t="shared" ref="U2673:U2736" si="297">"Bus2="&amp;L2673</f>
        <v>Bus2=11057</v>
      </c>
      <c r="V2673" t="str">
        <f t="shared" ref="V2673:V2736" si="298">"phases="&amp;H2673</f>
        <v>phases=3</v>
      </c>
      <c r="W2673" t="str">
        <f t="shared" ref="W2673:W2736" si="299">"Linecode="&amp;N2673</f>
        <v>Linecode=3p_11kV_100_ACSR_Al_o</v>
      </c>
      <c r="X2673" t="str">
        <f t="shared" ref="X2673:X2736" si="300">"Length="&amp;I2673</f>
        <v>Length=0.154847</v>
      </c>
      <c r="Y2673" t="s">
        <v>307</v>
      </c>
    </row>
    <row r="2674" spans="1:25" x14ac:dyDescent="0.25">
      <c r="A2674" t="s">
        <v>56</v>
      </c>
      <c r="B2674">
        <v>11</v>
      </c>
      <c r="C2674" t="s">
        <v>37</v>
      </c>
      <c r="D2674">
        <v>100</v>
      </c>
      <c r="E2674" t="s">
        <v>27</v>
      </c>
      <c r="F2674" t="s">
        <v>38</v>
      </c>
      <c r="G2674" t="s">
        <v>30</v>
      </c>
      <c r="H2674">
        <v>3</v>
      </c>
      <c r="I2674">
        <v>10.7584</v>
      </c>
      <c r="J2674" t="s">
        <v>273</v>
      </c>
      <c r="K2674">
        <v>11063</v>
      </c>
      <c r="L2674">
        <v>11186</v>
      </c>
      <c r="M2674" t="str">
        <f t="shared" si="294"/>
        <v>Dog100OverACSR</v>
      </c>
      <c r="N2674" t="str">
        <f>+VLOOKUP(M2674,LineCode!$E:$F,2,0)</f>
        <v>3p_11kV_100_ACSR_Al_o</v>
      </c>
      <c r="R2674" t="s">
        <v>296</v>
      </c>
      <c r="S2674" t="str">
        <f t="shared" si="295"/>
        <v>Line.line_SAN_11063_11186</v>
      </c>
      <c r="T2674" t="str">
        <f t="shared" si="296"/>
        <v>Bus1=11063</v>
      </c>
      <c r="U2674" t="str">
        <f t="shared" si="297"/>
        <v>Bus2=11186</v>
      </c>
      <c r="V2674" t="str">
        <f t="shared" si="298"/>
        <v>phases=3</v>
      </c>
      <c r="W2674" t="str">
        <f t="shared" si="299"/>
        <v>Linecode=3p_11kV_100_ACSR_Al_o</v>
      </c>
      <c r="X2674" t="str">
        <f t="shared" si="300"/>
        <v>Length=10.7584</v>
      </c>
      <c r="Y2674" t="s">
        <v>307</v>
      </c>
    </row>
    <row r="2675" spans="1:25" x14ac:dyDescent="0.25">
      <c r="A2675" t="s">
        <v>56</v>
      </c>
      <c r="B2675">
        <v>11</v>
      </c>
      <c r="C2675" t="s">
        <v>37</v>
      </c>
      <c r="D2675">
        <v>100</v>
      </c>
      <c r="E2675" t="s">
        <v>27</v>
      </c>
      <c r="F2675" t="s">
        <v>38</v>
      </c>
      <c r="G2675" t="s">
        <v>30</v>
      </c>
      <c r="H2675">
        <v>3</v>
      </c>
      <c r="I2675">
        <v>8.5347299999999997</v>
      </c>
      <c r="J2675" t="s">
        <v>273</v>
      </c>
      <c r="K2675">
        <v>11186</v>
      </c>
      <c r="L2675">
        <v>11064</v>
      </c>
      <c r="M2675" t="str">
        <f t="shared" si="294"/>
        <v>Dog100OverACSR</v>
      </c>
      <c r="N2675" t="str">
        <f>+VLOOKUP(M2675,LineCode!$E:$F,2,0)</f>
        <v>3p_11kV_100_ACSR_Al_o</v>
      </c>
      <c r="R2675" t="s">
        <v>296</v>
      </c>
      <c r="S2675" t="str">
        <f t="shared" si="295"/>
        <v>Line.line_SAN_11186_11064</v>
      </c>
      <c r="T2675" t="str">
        <f t="shared" si="296"/>
        <v>Bus1=11186</v>
      </c>
      <c r="U2675" t="str">
        <f t="shared" si="297"/>
        <v>Bus2=11064</v>
      </c>
      <c r="V2675" t="str">
        <f t="shared" si="298"/>
        <v>phases=3</v>
      </c>
      <c r="W2675" t="str">
        <f t="shared" si="299"/>
        <v>Linecode=3p_11kV_100_ACSR_Al_o</v>
      </c>
      <c r="X2675" t="str">
        <f t="shared" si="300"/>
        <v>Length=8.53473</v>
      </c>
      <c r="Y2675" t="s">
        <v>307</v>
      </c>
    </row>
    <row r="2676" spans="1:25" x14ac:dyDescent="0.25">
      <c r="A2676" t="s">
        <v>56</v>
      </c>
      <c r="B2676">
        <v>11</v>
      </c>
      <c r="C2676" t="s">
        <v>37</v>
      </c>
      <c r="D2676">
        <v>100</v>
      </c>
      <c r="E2676" t="s">
        <v>27</v>
      </c>
      <c r="F2676" t="s">
        <v>38</v>
      </c>
      <c r="G2676" t="s">
        <v>30</v>
      </c>
      <c r="H2676">
        <v>3</v>
      </c>
      <c r="I2676">
        <v>12.9245</v>
      </c>
      <c r="J2676" t="s">
        <v>273</v>
      </c>
      <c r="K2676">
        <v>11064</v>
      </c>
      <c r="L2676">
        <v>11065</v>
      </c>
      <c r="M2676" t="str">
        <f t="shared" si="294"/>
        <v>Dog100OverACSR</v>
      </c>
      <c r="N2676" t="str">
        <f>+VLOOKUP(M2676,LineCode!$E:$F,2,0)</f>
        <v>3p_11kV_100_ACSR_Al_o</v>
      </c>
      <c r="R2676" t="s">
        <v>296</v>
      </c>
      <c r="S2676" t="str">
        <f t="shared" si="295"/>
        <v>Line.line_SAN_11064_11065</v>
      </c>
      <c r="T2676" t="str">
        <f t="shared" si="296"/>
        <v>Bus1=11064</v>
      </c>
      <c r="U2676" t="str">
        <f t="shared" si="297"/>
        <v>Bus2=11065</v>
      </c>
      <c r="V2676" t="str">
        <f t="shared" si="298"/>
        <v>phases=3</v>
      </c>
      <c r="W2676" t="str">
        <f t="shared" si="299"/>
        <v>Linecode=3p_11kV_100_ACSR_Al_o</v>
      </c>
      <c r="X2676" t="str">
        <f t="shared" si="300"/>
        <v>Length=12.9245</v>
      </c>
      <c r="Y2676" t="s">
        <v>307</v>
      </c>
    </row>
    <row r="2677" spans="1:25" x14ac:dyDescent="0.25">
      <c r="A2677" t="s">
        <v>56</v>
      </c>
      <c r="B2677">
        <v>11</v>
      </c>
      <c r="C2677" t="s">
        <v>37</v>
      </c>
      <c r="D2677">
        <v>100</v>
      </c>
      <c r="E2677" t="s">
        <v>27</v>
      </c>
      <c r="F2677" t="s">
        <v>38</v>
      </c>
      <c r="G2677" t="s">
        <v>30</v>
      </c>
      <c r="H2677">
        <v>3</v>
      </c>
      <c r="I2677">
        <v>20.419</v>
      </c>
      <c r="J2677" t="s">
        <v>273</v>
      </c>
      <c r="K2677">
        <v>11065</v>
      </c>
      <c r="L2677">
        <v>11066</v>
      </c>
      <c r="M2677" t="str">
        <f t="shared" si="294"/>
        <v>Dog100OverACSR</v>
      </c>
      <c r="N2677" t="str">
        <f>+VLOOKUP(M2677,LineCode!$E:$F,2,0)</f>
        <v>3p_11kV_100_ACSR_Al_o</v>
      </c>
      <c r="R2677" t="s">
        <v>296</v>
      </c>
      <c r="S2677" t="str">
        <f t="shared" si="295"/>
        <v>Line.line_SAN_11065_11066</v>
      </c>
      <c r="T2677" t="str">
        <f t="shared" si="296"/>
        <v>Bus1=11065</v>
      </c>
      <c r="U2677" t="str">
        <f t="shared" si="297"/>
        <v>Bus2=11066</v>
      </c>
      <c r="V2677" t="str">
        <f t="shared" si="298"/>
        <v>phases=3</v>
      </c>
      <c r="W2677" t="str">
        <f t="shared" si="299"/>
        <v>Linecode=3p_11kV_100_ACSR_Al_o</v>
      </c>
      <c r="X2677" t="str">
        <f t="shared" si="300"/>
        <v>Length=20.419</v>
      </c>
      <c r="Y2677" t="s">
        <v>307</v>
      </c>
    </row>
    <row r="2678" spans="1:25" x14ac:dyDescent="0.25">
      <c r="A2678" t="s">
        <v>56</v>
      </c>
      <c r="B2678">
        <v>11</v>
      </c>
      <c r="C2678" t="s">
        <v>37</v>
      </c>
      <c r="D2678">
        <v>100</v>
      </c>
      <c r="E2678" t="s">
        <v>27</v>
      </c>
      <c r="F2678" t="s">
        <v>38</v>
      </c>
      <c r="G2678" t="s">
        <v>30</v>
      </c>
      <c r="H2678">
        <v>3</v>
      </c>
      <c r="I2678">
        <v>29.168600000000001</v>
      </c>
      <c r="J2678" t="s">
        <v>273</v>
      </c>
      <c r="K2678">
        <v>11066</v>
      </c>
      <c r="L2678">
        <v>11067</v>
      </c>
      <c r="M2678" t="str">
        <f t="shared" si="294"/>
        <v>Dog100OverACSR</v>
      </c>
      <c r="N2678" t="str">
        <f>+VLOOKUP(M2678,LineCode!$E:$F,2,0)</f>
        <v>3p_11kV_100_ACSR_Al_o</v>
      </c>
      <c r="R2678" t="s">
        <v>296</v>
      </c>
      <c r="S2678" t="str">
        <f t="shared" si="295"/>
        <v>Line.line_SAN_11066_11067</v>
      </c>
      <c r="T2678" t="str">
        <f t="shared" si="296"/>
        <v>Bus1=11066</v>
      </c>
      <c r="U2678" t="str">
        <f t="shared" si="297"/>
        <v>Bus2=11067</v>
      </c>
      <c r="V2678" t="str">
        <f t="shared" si="298"/>
        <v>phases=3</v>
      </c>
      <c r="W2678" t="str">
        <f t="shared" si="299"/>
        <v>Linecode=3p_11kV_100_ACSR_Al_o</v>
      </c>
      <c r="X2678" t="str">
        <f t="shared" si="300"/>
        <v>Length=29.1686</v>
      </c>
      <c r="Y2678" t="s">
        <v>307</v>
      </c>
    </row>
    <row r="2679" spans="1:25" x14ac:dyDescent="0.25">
      <c r="A2679" t="s">
        <v>56</v>
      </c>
      <c r="B2679">
        <v>11</v>
      </c>
      <c r="C2679" t="s">
        <v>37</v>
      </c>
      <c r="D2679">
        <v>100</v>
      </c>
      <c r="E2679" t="s">
        <v>27</v>
      </c>
      <c r="F2679" t="s">
        <v>38</v>
      </c>
      <c r="G2679" t="s">
        <v>30</v>
      </c>
      <c r="H2679">
        <v>3</v>
      </c>
      <c r="I2679">
        <v>39.047199999999997</v>
      </c>
      <c r="J2679" t="s">
        <v>273</v>
      </c>
      <c r="K2679">
        <v>11067</v>
      </c>
      <c r="L2679">
        <v>11068</v>
      </c>
      <c r="M2679" t="str">
        <f t="shared" si="294"/>
        <v>Dog100OverACSR</v>
      </c>
      <c r="N2679" t="str">
        <f>+VLOOKUP(M2679,LineCode!$E:$F,2,0)</f>
        <v>3p_11kV_100_ACSR_Al_o</v>
      </c>
      <c r="R2679" t="s">
        <v>296</v>
      </c>
      <c r="S2679" t="str">
        <f t="shared" si="295"/>
        <v>Line.line_SAN_11067_11068</v>
      </c>
      <c r="T2679" t="str">
        <f t="shared" si="296"/>
        <v>Bus1=11067</v>
      </c>
      <c r="U2679" t="str">
        <f t="shared" si="297"/>
        <v>Bus2=11068</v>
      </c>
      <c r="V2679" t="str">
        <f t="shared" si="298"/>
        <v>phases=3</v>
      </c>
      <c r="W2679" t="str">
        <f t="shared" si="299"/>
        <v>Linecode=3p_11kV_100_ACSR_Al_o</v>
      </c>
      <c r="X2679" t="str">
        <f t="shared" si="300"/>
        <v>Length=39.0472</v>
      </c>
      <c r="Y2679" t="s">
        <v>307</v>
      </c>
    </row>
    <row r="2680" spans="1:25" x14ac:dyDescent="0.25">
      <c r="A2680" t="s">
        <v>56</v>
      </c>
      <c r="B2680">
        <v>11</v>
      </c>
      <c r="C2680" t="s">
        <v>37</v>
      </c>
      <c r="D2680">
        <v>100</v>
      </c>
      <c r="E2680" t="s">
        <v>27</v>
      </c>
      <c r="F2680" t="s">
        <v>38</v>
      </c>
      <c r="G2680" t="s">
        <v>30</v>
      </c>
      <c r="H2680">
        <v>3</v>
      </c>
      <c r="I2680">
        <v>39.356299999999997</v>
      </c>
      <c r="J2680" t="s">
        <v>273</v>
      </c>
      <c r="K2680">
        <v>11068</v>
      </c>
      <c r="L2680">
        <v>11002</v>
      </c>
      <c r="M2680" t="str">
        <f t="shared" si="294"/>
        <v>Dog100OverACSR</v>
      </c>
      <c r="N2680" t="str">
        <f>+VLOOKUP(M2680,LineCode!$E:$F,2,0)</f>
        <v>3p_11kV_100_ACSR_Al_o</v>
      </c>
      <c r="R2680" t="s">
        <v>296</v>
      </c>
      <c r="S2680" t="str">
        <f t="shared" si="295"/>
        <v>Line.line_SAN_11068_11002</v>
      </c>
      <c r="T2680" t="str">
        <f t="shared" si="296"/>
        <v>Bus1=11068</v>
      </c>
      <c r="U2680" t="str">
        <f t="shared" si="297"/>
        <v>Bus2=11002</v>
      </c>
      <c r="V2680" t="str">
        <f t="shared" si="298"/>
        <v>phases=3</v>
      </c>
      <c r="W2680" t="str">
        <f t="shared" si="299"/>
        <v>Linecode=3p_11kV_100_ACSR_Al_o</v>
      </c>
      <c r="X2680" t="str">
        <f t="shared" si="300"/>
        <v>Length=39.3563</v>
      </c>
      <c r="Y2680" t="s">
        <v>307</v>
      </c>
    </row>
    <row r="2681" spans="1:25" x14ac:dyDescent="0.25">
      <c r="A2681" t="s">
        <v>56</v>
      </c>
      <c r="B2681">
        <v>11</v>
      </c>
      <c r="C2681" t="s">
        <v>37</v>
      </c>
      <c r="D2681">
        <v>100</v>
      </c>
      <c r="E2681" t="s">
        <v>27</v>
      </c>
      <c r="F2681" t="s">
        <v>38</v>
      </c>
      <c r="G2681" t="s">
        <v>30</v>
      </c>
      <c r="H2681">
        <v>3</v>
      </c>
      <c r="I2681">
        <v>29.670300000000001</v>
      </c>
      <c r="J2681" t="s">
        <v>273</v>
      </c>
      <c r="K2681">
        <v>11002</v>
      </c>
      <c r="L2681">
        <v>11001</v>
      </c>
      <c r="M2681" t="str">
        <f t="shared" si="294"/>
        <v>Dog100OverACSR</v>
      </c>
      <c r="N2681" t="str">
        <f>+VLOOKUP(M2681,LineCode!$E:$F,2,0)</f>
        <v>3p_11kV_100_ACSR_Al_o</v>
      </c>
      <c r="R2681" t="s">
        <v>296</v>
      </c>
      <c r="S2681" t="str">
        <f t="shared" si="295"/>
        <v>Line.line_SAN_11002_11001</v>
      </c>
      <c r="T2681" t="str">
        <f t="shared" si="296"/>
        <v>Bus1=11002</v>
      </c>
      <c r="U2681" t="str">
        <f t="shared" si="297"/>
        <v>Bus2=11001</v>
      </c>
      <c r="V2681" t="str">
        <f t="shared" si="298"/>
        <v>phases=3</v>
      </c>
      <c r="W2681" t="str">
        <f t="shared" si="299"/>
        <v>Linecode=3p_11kV_100_ACSR_Al_o</v>
      </c>
      <c r="X2681" t="str">
        <f t="shared" si="300"/>
        <v>Length=29.6703</v>
      </c>
      <c r="Y2681" t="s">
        <v>307</v>
      </c>
    </row>
    <row r="2682" spans="1:25" x14ac:dyDescent="0.25">
      <c r="A2682" t="s">
        <v>56</v>
      </c>
      <c r="B2682">
        <v>11</v>
      </c>
      <c r="C2682" t="s">
        <v>37</v>
      </c>
      <c r="D2682">
        <v>100</v>
      </c>
      <c r="E2682" t="s">
        <v>27</v>
      </c>
      <c r="F2682" t="s">
        <v>38</v>
      </c>
      <c r="G2682" t="s">
        <v>30</v>
      </c>
      <c r="H2682">
        <v>3</v>
      </c>
      <c r="I2682">
        <v>54.472000000000001</v>
      </c>
      <c r="J2682" t="s">
        <v>273</v>
      </c>
      <c r="K2682">
        <v>11001</v>
      </c>
      <c r="L2682">
        <v>11069</v>
      </c>
      <c r="M2682" t="str">
        <f t="shared" si="294"/>
        <v>Dog100OverACSR</v>
      </c>
      <c r="N2682" t="str">
        <f>+VLOOKUP(M2682,LineCode!$E:$F,2,0)</f>
        <v>3p_11kV_100_ACSR_Al_o</v>
      </c>
      <c r="R2682" t="s">
        <v>296</v>
      </c>
      <c r="S2682" t="str">
        <f t="shared" si="295"/>
        <v>Line.line_SAN_11001_11069</v>
      </c>
      <c r="T2682" t="str">
        <f t="shared" si="296"/>
        <v>Bus1=11001</v>
      </c>
      <c r="U2682" t="str">
        <f t="shared" si="297"/>
        <v>Bus2=11069</v>
      </c>
      <c r="V2682" t="str">
        <f t="shared" si="298"/>
        <v>phases=3</v>
      </c>
      <c r="W2682" t="str">
        <f t="shared" si="299"/>
        <v>Linecode=3p_11kV_100_ACSR_Al_o</v>
      </c>
      <c r="X2682" t="str">
        <f t="shared" si="300"/>
        <v>Length=54.472</v>
      </c>
      <c r="Y2682" t="s">
        <v>307</v>
      </c>
    </row>
    <row r="2683" spans="1:25" x14ac:dyDescent="0.25">
      <c r="A2683" t="s">
        <v>56</v>
      </c>
      <c r="B2683">
        <v>11</v>
      </c>
      <c r="C2683" t="s">
        <v>37</v>
      </c>
      <c r="D2683">
        <v>100</v>
      </c>
      <c r="E2683" t="s">
        <v>27</v>
      </c>
      <c r="F2683" t="s">
        <v>38</v>
      </c>
      <c r="G2683" t="s">
        <v>30</v>
      </c>
      <c r="H2683">
        <v>3</v>
      </c>
      <c r="I2683">
        <v>48.749000000000002</v>
      </c>
      <c r="J2683" t="s">
        <v>273</v>
      </c>
      <c r="K2683">
        <v>11069</v>
      </c>
      <c r="L2683">
        <v>11070</v>
      </c>
      <c r="M2683" t="str">
        <f t="shared" si="294"/>
        <v>Dog100OverACSR</v>
      </c>
      <c r="N2683" t="str">
        <f>+VLOOKUP(M2683,LineCode!$E:$F,2,0)</f>
        <v>3p_11kV_100_ACSR_Al_o</v>
      </c>
      <c r="R2683" t="s">
        <v>296</v>
      </c>
      <c r="S2683" t="str">
        <f t="shared" si="295"/>
        <v>Line.line_SAN_11069_11070</v>
      </c>
      <c r="T2683" t="str">
        <f t="shared" si="296"/>
        <v>Bus1=11069</v>
      </c>
      <c r="U2683" t="str">
        <f t="shared" si="297"/>
        <v>Bus2=11070</v>
      </c>
      <c r="V2683" t="str">
        <f t="shared" si="298"/>
        <v>phases=3</v>
      </c>
      <c r="W2683" t="str">
        <f t="shared" si="299"/>
        <v>Linecode=3p_11kV_100_ACSR_Al_o</v>
      </c>
      <c r="X2683" t="str">
        <f t="shared" si="300"/>
        <v>Length=48.749</v>
      </c>
      <c r="Y2683" t="s">
        <v>307</v>
      </c>
    </row>
    <row r="2684" spans="1:25" x14ac:dyDescent="0.25">
      <c r="A2684" t="s">
        <v>56</v>
      </c>
      <c r="B2684">
        <v>11</v>
      </c>
      <c r="C2684" t="s">
        <v>37</v>
      </c>
      <c r="D2684">
        <v>100</v>
      </c>
      <c r="E2684" t="s">
        <v>27</v>
      </c>
      <c r="F2684" t="s">
        <v>38</v>
      </c>
      <c r="G2684" t="s">
        <v>30</v>
      </c>
      <c r="H2684">
        <v>3</v>
      </c>
      <c r="I2684">
        <v>36.744500000000002</v>
      </c>
      <c r="J2684" t="s">
        <v>273</v>
      </c>
      <c r="K2684">
        <v>11070</v>
      </c>
      <c r="L2684">
        <v>11071</v>
      </c>
      <c r="M2684" t="str">
        <f t="shared" si="294"/>
        <v>Dog100OverACSR</v>
      </c>
      <c r="N2684" t="str">
        <f>+VLOOKUP(M2684,LineCode!$E:$F,2,0)</f>
        <v>3p_11kV_100_ACSR_Al_o</v>
      </c>
      <c r="R2684" t="s">
        <v>296</v>
      </c>
      <c r="S2684" t="str">
        <f t="shared" si="295"/>
        <v>Line.line_SAN_11070_11071</v>
      </c>
      <c r="T2684" t="str">
        <f t="shared" si="296"/>
        <v>Bus1=11070</v>
      </c>
      <c r="U2684" t="str">
        <f t="shared" si="297"/>
        <v>Bus2=11071</v>
      </c>
      <c r="V2684" t="str">
        <f t="shared" si="298"/>
        <v>phases=3</v>
      </c>
      <c r="W2684" t="str">
        <f t="shared" si="299"/>
        <v>Linecode=3p_11kV_100_ACSR_Al_o</v>
      </c>
      <c r="X2684" t="str">
        <f t="shared" si="300"/>
        <v>Length=36.7445</v>
      </c>
      <c r="Y2684" t="s">
        <v>307</v>
      </c>
    </row>
    <row r="2685" spans="1:25" x14ac:dyDescent="0.25">
      <c r="A2685" t="s">
        <v>56</v>
      </c>
      <c r="B2685">
        <v>11</v>
      </c>
      <c r="C2685" t="s">
        <v>37</v>
      </c>
      <c r="D2685">
        <v>100</v>
      </c>
      <c r="E2685" t="s">
        <v>27</v>
      </c>
      <c r="F2685" t="s">
        <v>38</v>
      </c>
      <c r="G2685" t="s">
        <v>30</v>
      </c>
      <c r="H2685">
        <v>3</v>
      </c>
      <c r="I2685">
        <v>16.007100000000001</v>
      </c>
      <c r="J2685" t="s">
        <v>273</v>
      </c>
      <c r="K2685">
        <v>11071</v>
      </c>
      <c r="L2685">
        <v>11072</v>
      </c>
      <c r="M2685" t="str">
        <f t="shared" si="294"/>
        <v>Dog100OverACSR</v>
      </c>
      <c r="N2685" t="str">
        <f>+VLOOKUP(M2685,LineCode!$E:$F,2,0)</f>
        <v>3p_11kV_100_ACSR_Al_o</v>
      </c>
      <c r="R2685" t="s">
        <v>296</v>
      </c>
      <c r="S2685" t="str">
        <f t="shared" si="295"/>
        <v>Line.line_SAN_11071_11072</v>
      </c>
      <c r="T2685" t="str">
        <f t="shared" si="296"/>
        <v>Bus1=11071</v>
      </c>
      <c r="U2685" t="str">
        <f t="shared" si="297"/>
        <v>Bus2=11072</v>
      </c>
      <c r="V2685" t="str">
        <f t="shared" si="298"/>
        <v>phases=3</v>
      </c>
      <c r="W2685" t="str">
        <f t="shared" si="299"/>
        <v>Linecode=3p_11kV_100_ACSR_Al_o</v>
      </c>
      <c r="X2685" t="str">
        <f t="shared" si="300"/>
        <v>Length=16.0071</v>
      </c>
      <c r="Y2685" t="s">
        <v>307</v>
      </c>
    </row>
    <row r="2686" spans="1:25" x14ac:dyDescent="0.25">
      <c r="A2686" t="s">
        <v>56</v>
      </c>
      <c r="B2686">
        <v>11</v>
      </c>
      <c r="C2686" t="s">
        <v>37</v>
      </c>
      <c r="D2686">
        <v>100</v>
      </c>
      <c r="E2686" t="s">
        <v>27</v>
      </c>
      <c r="F2686" t="s">
        <v>38</v>
      </c>
      <c r="G2686" t="s">
        <v>30</v>
      </c>
      <c r="H2686">
        <v>3</v>
      </c>
      <c r="I2686">
        <v>28.9343</v>
      </c>
      <c r="J2686" t="s">
        <v>273</v>
      </c>
      <c r="K2686">
        <v>11072</v>
      </c>
      <c r="L2686">
        <v>11073</v>
      </c>
      <c r="M2686" t="str">
        <f t="shared" si="294"/>
        <v>Dog100OverACSR</v>
      </c>
      <c r="N2686" t="str">
        <f>+VLOOKUP(M2686,LineCode!$E:$F,2,0)</f>
        <v>3p_11kV_100_ACSR_Al_o</v>
      </c>
      <c r="R2686" t="s">
        <v>296</v>
      </c>
      <c r="S2686" t="str">
        <f t="shared" si="295"/>
        <v>Line.line_SAN_11072_11073</v>
      </c>
      <c r="T2686" t="str">
        <f t="shared" si="296"/>
        <v>Bus1=11072</v>
      </c>
      <c r="U2686" t="str">
        <f t="shared" si="297"/>
        <v>Bus2=11073</v>
      </c>
      <c r="V2686" t="str">
        <f t="shared" si="298"/>
        <v>phases=3</v>
      </c>
      <c r="W2686" t="str">
        <f t="shared" si="299"/>
        <v>Linecode=3p_11kV_100_ACSR_Al_o</v>
      </c>
      <c r="X2686" t="str">
        <f t="shared" si="300"/>
        <v>Length=28.9343</v>
      </c>
      <c r="Y2686" t="s">
        <v>307</v>
      </c>
    </row>
    <row r="2687" spans="1:25" x14ac:dyDescent="0.25">
      <c r="A2687" t="s">
        <v>56</v>
      </c>
      <c r="B2687">
        <v>11</v>
      </c>
      <c r="C2687" t="s">
        <v>37</v>
      </c>
      <c r="D2687">
        <v>100</v>
      </c>
      <c r="E2687" t="s">
        <v>27</v>
      </c>
      <c r="F2687" t="s">
        <v>38</v>
      </c>
      <c r="G2687" t="s">
        <v>30</v>
      </c>
      <c r="H2687">
        <v>3</v>
      </c>
      <c r="I2687">
        <v>3.8877100000000002</v>
      </c>
      <c r="J2687" t="s">
        <v>273</v>
      </c>
      <c r="K2687">
        <v>11073</v>
      </c>
      <c r="L2687">
        <v>11074</v>
      </c>
      <c r="M2687" t="str">
        <f t="shared" si="294"/>
        <v>Dog100OverACSR</v>
      </c>
      <c r="N2687" t="str">
        <f>+VLOOKUP(M2687,LineCode!$E:$F,2,0)</f>
        <v>3p_11kV_100_ACSR_Al_o</v>
      </c>
      <c r="R2687" t="s">
        <v>296</v>
      </c>
      <c r="S2687" t="str">
        <f t="shared" si="295"/>
        <v>Line.line_SAN_11073_11074</v>
      </c>
      <c r="T2687" t="str">
        <f t="shared" si="296"/>
        <v>Bus1=11073</v>
      </c>
      <c r="U2687" t="str">
        <f t="shared" si="297"/>
        <v>Bus2=11074</v>
      </c>
      <c r="V2687" t="str">
        <f t="shared" si="298"/>
        <v>phases=3</v>
      </c>
      <c r="W2687" t="str">
        <f t="shared" si="299"/>
        <v>Linecode=3p_11kV_100_ACSR_Al_o</v>
      </c>
      <c r="X2687" t="str">
        <f t="shared" si="300"/>
        <v>Length=3.88771</v>
      </c>
      <c r="Y2687" t="s">
        <v>307</v>
      </c>
    </row>
    <row r="2688" spans="1:25" x14ac:dyDescent="0.25">
      <c r="A2688" t="s">
        <v>56</v>
      </c>
      <c r="B2688">
        <v>11</v>
      </c>
      <c r="C2688" t="s">
        <v>37</v>
      </c>
      <c r="D2688">
        <v>100</v>
      </c>
      <c r="E2688" t="s">
        <v>27</v>
      </c>
      <c r="F2688" t="s">
        <v>38</v>
      </c>
      <c r="G2688" t="s">
        <v>30</v>
      </c>
      <c r="H2688">
        <v>3</v>
      </c>
      <c r="I2688">
        <v>19.045500000000001</v>
      </c>
      <c r="J2688" t="s">
        <v>273</v>
      </c>
      <c r="K2688">
        <v>11074</v>
      </c>
      <c r="L2688">
        <v>11075</v>
      </c>
      <c r="M2688" t="str">
        <f t="shared" si="294"/>
        <v>Dog100OverACSR</v>
      </c>
      <c r="N2688" t="str">
        <f>+VLOOKUP(M2688,LineCode!$E:$F,2,0)</f>
        <v>3p_11kV_100_ACSR_Al_o</v>
      </c>
      <c r="R2688" t="s">
        <v>296</v>
      </c>
      <c r="S2688" t="str">
        <f t="shared" si="295"/>
        <v>Line.line_SAN_11074_11075</v>
      </c>
      <c r="T2688" t="str">
        <f t="shared" si="296"/>
        <v>Bus1=11074</v>
      </c>
      <c r="U2688" t="str">
        <f t="shared" si="297"/>
        <v>Bus2=11075</v>
      </c>
      <c r="V2688" t="str">
        <f t="shared" si="298"/>
        <v>phases=3</v>
      </c>
      <c r="W2688" t="str">
        <f t="shared" si="299"/>
        <v>Linecode=3p_11kV_100_ACSR_Al_o</v>
      </c>
      <c r="X2688" t="str">
        <f t="shared" si="300"/>
        <v>Length=19.0455</v>
      </c>
      <c r="Y2688" t="s">
        <v>307</v>
      </c>
    </row>
    <row r="2689" spans="1:25" x14ac:dyDescent="0.25">
      <c r="A2689" t="s">
        <v>56</v>
      </c>
      <c r="B2689">
        <v>11</v>
      </c>
      <c r="C2689" t="s">
        <v>37</v>
      </c>
      <c r="D2689">
        <v>100</v>
      </c>
      <c r="E2689" t="s">
        <v>27</v>
      </c>
      <c r="F2689" t="s">
        <v>38</v>
      </c>
      <c r="G2689" t="s">
        <v>30</v>
      </c>
      <c r="H2689">
        <v>3</v>
      </c>
      <c r="I2689">
        <v>44.7483</v>
      </c>
      <c r="J2689" t="s">
        <v>273</v>
      </c>
      <c r="K2689">
        <v>11075</v>
      </c>
      <c r="L2689">
        <v>11076</v>
      </c>
      <c r="M2689" t="str">
        <f t="shared" si="294"/>
        <v>Dog100OverACSR</v>
      </c>
      <c r="N2689" t="str">
        <f>+VLOOKUP(M2689,LineCode!$E:$F,2,0)</f>
        <v>3p_11kV_100_ACSR_Al_o</v>
      </c>
      <c r="R2689" t="s">
        <v>296</v>
      </c>
      <c r="S2689" t="str">
        <f t="shared" si="295"/>
        <v>Line.line_SAN_11075_11076</v>
      </c>
      <c r="T2689" t="str">
        <f t="shared" si="296"/>
        <v>Bus1=11075</v>
      </c>
      <c r="U2689" t="str">
        <f t="shared" si="297"/>
        <v>Bus2=11076</v>
      </c>
      <c r="V2689" t="str">
        <f t="shared" si="298"/>
        <v>phases=3</v>
      </c>
      <c r="W2689" t="str">
        <f t="shared" si="299"/>
        <v>Linecode=3p_11kV_100_ACSR_Al_o</v>
      </c>
      <c r="X2689" t="str">
        <f t="shared" si="300"/>
        <v>Length=44.7483</v>
      </c>
      <c r="Y2689" t="s">
        <v>307</v>
      </c>
    </row>
    <row r="2690" spans="1:25" x14ac:dyDescent="0.25">
      <c r="A2690" t="s">
        <v>56</v>
      </c>
      <c r="B2690">
        <v>11</v>
      </c>
      <c r="C2690" t="s">
        <v>37</v>
      </c>
      <c r="D2690">
        <v>100</v>
      </c>
      <c r="E2690" t="s">
        <v>27</v>
      </c>
      <c r="F2690" t="s">
        <v>38</v>
      </c>
      <c r="G2690" t="s">
        <v>30</v>
      </c>
      <c r="H2690">
        <v>3</v>
      </c>
      <c r="I2690">
        <v>27.814</v>
      </c>
      <c r="J2690" t="s">
        <v>273</v>
      </c>
      <c r="K2690">
        <v>11076</v>
      </c>
      <c r="L2690">
        <v>11077</v>
      </c>
      <c r="M2690" t="str">
        <f t="shared" si="294"/>
        <v>Dog100OverACSR</v>
      </c>
      <c r="N2690" t="str">
        <f>+VLOOKUP(M2690,LineCode!$E:$F,2,0)</f>
        <v>3p_11kV_100_ACSR_Al_o</v>
      </c>
      <c r="R2690" t="s">
        <v>296</v>
      </c>
      <c r="S2690" t="str">
        <f t="shared" si="295"/>
        <v>Line.line_SAN_11076_11077</v>
      </c>
      <c r="T2690" t="str">
        <f t="shared" si="296"/>
        <v>Bus1=11076</v>
      </c>
      <c r="U2690" t="str">
        <f t="shared" si="297"/>
        <v>Bus2=11077</v>
      </c>
      <c r="V2690" t="str">
        <f t="shared" si="298"/>
        <v>phases=3</v>
      </c>
      <c r="W2690" t="str">
        <f t="shared" si="299"/>
        <v>Linecode=3p_11kV_100_ACSR_Al_o</v>
      </c>
      <c r="X2690" t="str">
        <f t="shared" si="300"/>
        <v>Length=27.814</v>
      </c>
      <c r="Y2690" t="s">
        <v>307</v>
      </c>
    </row>
    <row r="2691" spans="1:25" x14ac:dyDescent="0.25">
      <c r="A2691" t="s">
        <v>56</v>
      </c>
      <c r="B2691">
        <v>11</v>
      </c>
      <c r="C2691" t="s">
        <v>37</v>
      </c>
      <c r="D2691">
        <v>100</v>
      </c>
      <c r="E2691" t="s">
        <v>27</v>
      </c>
      <c r="F2691" t="s">
        <v>38</v>
      </c>
      <c r="G2691" t="s">
        <v>30</v>
      </c>
      <c r="H2691">
        <v>3</v>
      </c>
      <c r="I2691">
        <v>24.2121</v>
      </c>
      <c r="J2691" t="s">
        <v>273</v>
      </c>
      <c r="K2691">
        <v>11077</v>
      </c>
      <c r="L2691">
        <v>11078</v>
      </c>
      <c r="M2691" t="str">
        <f t="shared" si="294"/>
        <v>Dog100OverACSR</v>
      </c>
      <c r="N2691" t="str">
        <f>+VLOOKUP(M2691,LineCode!$E:$F,2,0)</f>
        <v>3p_11kV_100_ACSR_Al_o</v>
      </c>
      <c r="R2691" t="s">
        <v>296</v>
      </c>
      <c r="S2691" t="str">
        <f t="shared" si="295"/>
        <v>Line.line_SAN_11077_11078</v>
      </c>
      <c r="T2691" t="str">
        <f t="shared" si="296"/>
        <v>Bus1=11077</v>
      </c>
      <c r="U2691" t="str">
        <f t="shared" si="297"/>
        <v>Bus2=11078</v>
      </c>
      <c r="V2691" t="str">
        <f t="shared" si="298"/>
        <v>phases=3</v>
      </c>
      <c r="W2691" t="str">
        <f t="shared" si="299"/>
        <v>Linecode=3p_11kV_100_ACSR_Al_o</v>
      </c>
      <c r="X2691" t="str">
        <f t="shared" si="300"/>
        <v>Length=24.2121</v>
      </c>
      <c r="Y2691" t="s">
        <v>307</v>
      </c>
    </row>
    <row r="2692" spans="1:25" x14ac:dyDescent="0.25">
      <c r="A2692" t="s">
        <v>56</v>
      </c>
      <c r="B2692">
        <v>11</v>
      </c>
      <c r="C2692" t="s">
        <v>37</v>
      </c>
      <c r="D2692">
        <v>100</v>
      </c>
      <c r="E2692" t="s">
        <v>27</v>
      </c>
      <c r="F2692" t="s">
        <v>38</v>
      </c>
      <c r="G2692" t="s">
        <v>30</v>
      </c>
      <c r="H2692">
        <v>3</v>
      </c>
      <c r="I2692">
        <v>20.877600000000001</v>
      </c>
      <c r="J2692" t="s">
        <v>273</v>
      </c>
      <c r="K2692">
        <v>11078</v>
      </c>
      <c r="L2692">
        <v>11079</v>
      </c>
      <c r="M2692" t="str">
        <f t="shared" si="294"/>
        <v>Dog100OverACSR</v>
      </c>
      <c r="N2692" t="str">
        <f>+VLOOKUP(M2692,LineCode!$E:$F,2,0)</f>
        <v>3p_11kV_100_ACSR_Al_o</v>
      </c>
      <c r="R2692" t="s">
        <v>296</v>
      </c>
      <c r="S2692" t="str">
        <f t="shared" si="295"/>
        <v>Line.line_SAN_11078_11079</v>
      </c>
      <c r="T2692" t="str">
        <f t="shared" si="296"/>
        <v>Bus1=11078</v>
      </c>
      <c r="U2692" t="str">
        <f t="shared" si="297"/>
        <v>Bus2=11079</v>
      </c>
      <c r="V2692" t="str">
        <f t="shared" si="298"/>
        <v>phases=3</v>
      </c>
      <c r="W2692" t="str">
        <f t="shared" si="299"/>
        <v>Linecode=3p_11kV_100_ACSR_Al_o</v>
      </c>
      <c r="X2692" t="str">
        <f t="shared" si="300"/>
        <v>Length=20.8776</v>
      </c>
      <c r="Y2692" t="s">
        <v>307</v>
      </c>
    </row>
    <row r="2693" spans="1:25" x14ac:dyDescent="0.25">
      <c r="A2693" t="s">
        <v>56</v>
      </c>
      <c r="B2693">
        <v>11</v>
      </c>
      <c r="C2693" t="s">
        <v>37</v>
      </c>
      <c r="D2693">
        <v>100</v>
      </c>
      <c r="E2693" t="s">
        <v>27</v>
      </c>
      <c r="F2693" t="s">
        <v>38</v>
      </c>
      <c r="G2693" t="s">
        <v>30</v>
      </c>
      <c r="H2693">
        <v>3</v>
      </c>
      <c r="I2693">
        <v>30.535799999999998</v>
      </c>
      <c r="J2693" t="s">
        <v>273</v>
      </c>
      <c r="K2693">
        <v>11079</v>
      </c>
      <c r="L2693">
        <v>11080</v>
      </c>
      <c r="M2693" t="str">
        <f t="shared" si="294"/>
        <v>Dog100OverACSR</v>
      </c>
      <c r="N2693" t="str">
        <f>+VLOOKUP(M2693,LineCode!$E:$F,2,0)</f>
        <v>3p_11kV_100_ACSR_Al_o</v>
      </c>
      <c r="R2693" t="s">
        <v>296</v>
      </c>
      <c r="S2693" t="str">
        <f t="shared" si="295"/>
        <v>Line.line_SAN_11079_11080</v>
      </c>
      <c r="T2693" t="str">
        <f t="shared" si="296"/>
        <v>Bus1=11079</v>
      </c>
      <c r="U2693" t="str">
        <f t="shared" si="297"/>
        <v>Bus2=11080</v>
      </c>
      <c r="V2693" t="str">
        <f t="shared" si="298"/>
        <v>phases=3</v>
      </c>
      <c r="W2693" t="str">
        <f t="shared" si="299"/>
        <v>Linecode=3p_11kV_100_ACSR_Al_o</v>
      </c>
      <c r="X2693" t="str">
        <f t="shared" si="300"/>
        <v>Length=30.5358</v>
      </c>
      <c r="Y2693" t="s">
        <v>307</v>
      </c>
    </row>
    <row r="2694" spans="1:25" x14ac:dyDescent="0.25">
      <c r="A2694" t="s">
        <v>56</v>
      </c>
      <c r="B2694">
        <v>11</v>
      </c>
      <c r="C2694" t="s">
        <v>37</v>
      </c>
      <c r="D2694">
        <v>100</v>
      </c>
      <c r="E2694" t="s">
        <v>27</v>
      </c>
      <c r="F2694" t="s">
        <v>38</v>
      </c>
      <c r="G2694" t="s">
        <v>30</v>
      </c>
      <c r="H2694">
        <v>3</v>
      </c>
      <c r="I2694">
        <v>8.1048899999999993</v>
      </c>
      <c r="J2694" t="s">
        <v>273</v>
      </c>
      <c r="K2694">
        <v>11080</v>
      </c>
      <c r="L2694">
        <v>11081</v>
      </c>
      <c r="M2694" t="str">
        <f t="shared" si="294"/>
        <v>Dog100OverACSR</v>
      </c>
      <c r="N2694" t="str">
        <f>+VLOOKUP(M2694,LineCode!$E:$F,2,0)</f>
        <v>3p_11kV_100_ACSR_Al_o</v>
      </c>
      <c r="R2694" t="s">
        <v>296</v>
      </c>
      <c r="S2694" t="str">
        <f t="shared" si="295"/>
        <v>Line.line_SAN_11080_11081</v>
      </c>
      <c r="T2694" t="str">
        <f t="shared" si="296"/>
        <v>Bus1=11080</v>
      </c>
      <c r="U2694" t="str">
        <f t="shared" si="297"/>
        <v>Bus2=11081</v>
      </c>
      <c r="V2694" t="str">
        <f t="shared" si="298"/>
        <v>phases=3</v>
      </c>
      <c r="W2694" t="str">
        <f t="shared" si="299"/>
        <v>Linecode=3p_11kV_100_ACSR_Al_o</v>
      </c>
      <c r="X2694" t="str">
        <f t="shared" si="300"/>
        <v>Length=8.10489</v>
      </c>
      <c r="Y2694" t="s">
        <v>307</v>
      </c>
    </row>
    <row r="2695" spans="1:25" x14ac:dyDescent="0.25">
      <c r="A2695" t="s">
        <v>56</v>
      </c>
      <c r="B2695">
        <v>11</v>
      </c>
      <c r="C2695" t="s">
        <v>37</v>
      </c>
      <c r="D2695">
        <v>100</v>
      </c>
      <c r="E2695" t="s">
        <v>27</v>
      </c>
      <c r="F2695" t="s">
        <v>38</v>
      </c>
      <c r="G2695" t="s">
        <v>30</v>
      </c>
      <c r="H2695">
        <v>3</v>
      </c>
      <c r="I2695">
        <v>33.371400000000001</v>
      </c>
      <c r="J2695" t="s">
        <v>273</v>
      </c>
      <c r="K2695">
        <v>11081</v>
      </c>
      <c r="L2695">
        <v>11082</v>
      </c>
      <c r="M2695" t="str">
        <f t="shared" si="294"/>
        <v>Dog100OverACSR</v>
      </c>
      <c r="N2695" t="str">
        <f>+VLOOKUP(M2695,LineCode!$E:$F,2,0)</f>
        <v>3p_11kV_100_ACSR_Al_o</v>
      </c>
      <c r="R2695" t="s">
        <v>296</v>
      </c>
      <c r="S2695" t="str">
        <f t="shared" si="295"/>
        <v>Line.line_SAN_11081_11082</v>
      </c>
      <c r="T2695" t="str">
        <f t="shared" si="296"/>
        <v>Bus1=11081</v>
      </c>
      <c r="U2695" t="str">
        <f t="shared" si="297"/>
        <v>Bus2=11082</v>
      </c>
      <c r="V2695" t="str">
        <f t="shared" si="298"/>
        <v>phases=3</v>
      </c>
      <c r="W2695" t="str">
        <f t="shared" si="299"/>
        <v>Linecode=3p_11kV_100_ACSR_Al_o</v>
      </c>
      <c r="X2695" t="str">
        <f t="shared" si="300"/>
        <v>Length=33.3714</v>
      </c>
      <c r="Y2695" t="s">
        <v>307</v>
      </c>
    </row>
    <row r="2696" spans="1:25" x14ac:dyDescent="0.25">
      <c r="A2696" t="s">
        <v>56</v>
      </c>
      <c r="B2696">
        <v>11</v>
      </c>
      <c r="C2696" t="s">
        <v>37</v>
      </c>
      <c r="D2696">
        <v>100</v>
      </c>
      <c r="E2696" t="s">
        <v>27</v>
      </c>
      <c r="F2696" t="s">
        <v>38</v>
      </c>
      <c r="G2696" t="s">
        <v>30</v>
      </c>
      <c r="H2696">
        <v>3</v>
      </c>
      <c r="I2696">
        <v>45.427700000000002</v>
      </c>
      <c r="J2696" t="s">
        <v>273</v>
      </c>
      <c r="K2696">
        <v>11082</v>
      </c>
      <c r="L2696">
        <v>11083</v>
      </c>
      <c r="M2696" t="str">
        <f t="shared" si="294"/>
        <v>Dog100OverACSR</v>
      </c>
      <c r="N2696" t="str">
        <f>+VLOOKUP(M2696,LineCode!$E:$F,2,0)</f>
        <v>3p_11kV_100_ACSR_Al_o</v>
      </c>
      <c r="R2696" t="s">
        <v>296</v>
      </c>
      <c r="S2696" t="str">
        <f t="shared" si="295"/>
        <v>Line.line_SAN_11082_11083</v>
      </c>
      <c r="T2696" t="str">
        <f t="shared" si="296"/>
        <v>Bus1=11082</v>
      </c>
      <c r="U2696" t="str">
        <f t="shared" si="297"/>
        <v>Bus2=11083</v>
      </c>
      <c r="V2696" t="str">
        <f t="shared" si="298"/>
        <v>phases=3</v>
      </c>
      <c r="W2696" t="str">
        <f t="shared" si="299"/>
        <v>Linecode=3p_11kV_100_ACSR_Al_o</v>
      </c>
      <c r="X2696" t="str">
        <f t="shared" si="300"/>
        <v>Length=45.4277</v>
      </c>
      <c r="Y2696" t="s">
        <v>307</v>
      </c>
    </row>
    <row r="2697" spans="1:25" x14ac:dyDescent="0.25">
      <c r="A2697" t="s">
        <v>56</v>
      </c>
      <c r="B2697">
        <v>11</v>
      </c>
      <c r="C2697" t="s">
        <v>37</v>
      </c>
      <c r="D2697">
        <v>100</v>
      </c>
      <c r="E2697" t="s">
        <v>27</v>
      </c>
      <c r="F2697" t="s">
        <v>38</v>
      </c>
      <c r="G2697" t="s">
        <v>30</v>
      </c>
      <c r="H2697">
        <v>3</v>
      </c>
      <c r="I2697">
        <v>81.682299999999998</v>
      </c>
      <c r="J2697" t="s">
        <v>273</v>
      </c>
      <c r="K2697">
        <v>11083</v>
      </c>
      <c r="L2697">
        <v>11084</v>
      </c>
      <c r="M2697" t="str">
        <f t="shared" si="294"/>
        <v>Dog100OverACSR</v>
      </c>
      <c r="N2697" t="str">
        <f>+VLOOKUP(M2697,LineCode!$E:$F,2,0)</f>
        <v>3p_11kV_100_ACSR_Al_o</v>
      </c>
      <c r="R2697" t="s">
        <v>296</v>
      </c>
      <c r="S2697" t="str">
        <f t="shared" si="295"/>
        <v>Line.line_SAN_11083_11084</v>
      </c>
      <c r="T2697" t="str">
        <f t="shared" si="296"/>
        <v>Bus1=11083</v>
      </c>
      <c r="U2697" t="str">
        <f t="shared" si="297"/>
        <v>Bus2=11084</v>
      </c>
      <c r="V2697" t="str">
        <f t="shared" si="298"/>
        <v>phases=3</v>
      </c>
      <c r="W2697" t="str">
        <f t="shared" si="299"/>
        <v>Linecode=3p_11kV_100_ACSR_Al_o</v>
      </c>
      <c r="X2697" t="str">
        <f t="shared" si="300"/>
        <v>Length=81.6823</v>
      </c>
      <c r="Y2697" t="s">
        <v>307</v>
      </c>
    </row>
    <row r="2698" spans="1:25" x14ac:dyDescent="0.25">
      <c r="A2698" t="s">
        <v>56</v>
      </c>
      <c r="B2698">
        <v>11</v>
      </c>
      <c r="C2698" t="s">
        <v>37</v>
      </c>
      <c r="D2698">
        <v>100</v>
      </c>
      <c r="E2698" t="s">
        <v>27</v>
      </c>
      <c r="F2698" t="s">
        <v>38</v>
      </c>
      <c r="G2698" t="s">
        <v>30</v>
      </c>
      <c r="H2698">
        <v>3</v>
      </c>
      <c r="I2698">
        <v>40.746499999999997</v>
      </c>
      <c r="J2698" t="s">
        <v>273</v>
      </c>
      <c r="K2698">
        <v>11084</v>
      </c>
      <c r="L2698">
        <v>11085</v>
      </c>
      <c r="M2698" t="str">
        <f t="shared" si="294"/>
        <v>Dog100OverACSR</v>
      </c>
      <c r="N2698" t="str">
        <f>+VLOOKUP(M2698,LineCode!$E:$F,2,0)</f>
        <v>3p_11kV_100_ACSR_Al_o</v>
      </c>
      <c r="R2698" t="s">
        <v>296</v>
      </c>
      <c r="S2698" t="str">
        <f t="shared" si="295"/>
        <v>Line.line_SAN_11084_11085</v>
      </c>
      <c r="T2698" t="str">
        <f t="shared" si="296"/>
        <v>Bus1=11084</v>
      </c>
      <c r="U2698" t="str">
        <f t="shared" si="297"/>
        <v>Bus2=11085</v>
      </c>
      <c r="V2698" t="str">
        <f t="shared" si="298"/>
        <v>phases=3</v>
      </c>
      <c r="W2698" t="str">
        <f t="shared" si="299"/>
        <v>Linecode=3p_11kV_100_ACSR_Al_o</v>
      </c>
      <c r="X2698" t="str">
        <f t="shared" si="300"/>
        <v>Length=40.7465</v>
      </c>
      <c r="Y2698" t="s">
        <v>307</v>
      </c>
    </row>
    <row r="2699" spans="1:25" x14ac:dyDescent="0.25">
      <c r="A2699" t="s">
        <v>56</v>
      </c>
      <c r="B2699">
        <v>11</v>
      </c>
      <c r="C2699" t="s">
        <v>37</v>
      </c>
      <c r="D2699">
        <v>100</v>
      </c>
      <c r="E2699" t="s">
        <v>27</v>
      </c>
      <c r="F2699" t="s">
        <v>38</v>
      </c>
      <c r="G2699" t="s">
        <v>30</v>
      </c>
      <c r="H2699">
        <v>3</v>
      </c>
      <c r="I2699">
        <v>1.16411</v>
      </c>
      <c r="J2699" t="s">
        <v>273</v>
      </c>
      <c r="K2699">
        <v>11085</v>
      </c>
      <c r="L2699">
        <v>11086</v>
      </c>
      <c r="M2699" t="str">
        <f t="shared" si="294"/>
        <v>Dog100OverACSR</v>
      </c>
      <c r="N2699" t="str">
        <f>+VLOOKUP(M2699,LineCode!$E:$F,2,0)</f>
        <v>3p_11kV_100_ACSR_Al_o</v>
      </c>
      <c r="R2699" t="s">
        <v>296</v>
      </c>
      <c r="S2699" t="str">
        <f t="shared" si="295"/>
        <v>Line.line_SAN_11085_11086</v>
      </c>
      <c r="T2699" t="str">
        <f t="shared" si="296"/>
        <v>Bus1=11085</v>
      </c>
      <c r="U2699" t="str">
        <f t="shared" si="297"/>
        <v>Bus2=11086</v>
      </c>
      <c r="V2699" t="str">
        <f t="shared" si="298"/>
        <v>phases=3</v>
      </c>
      <c r="W2699" t="str">
        <f t="shared" si="299"/>
        <v>Linecode=3p_11kV_100_ACSR_Al_o</v>
      </c>
      <c r="X2699" t="str">
        <f t="shared" si="300"/>
        <v>Length=1.16411</v>
      </c>
      <c r="Y2699" t="s">
        <v>307</v>
      </c>
    </row>
    <row r="2700" spans="1:25" x14ac:dyDescent="0.25">
      <c r="A2700" t="s">
        <v>56</v>
      </c>
      <c r="B2700">
        <v>11</v>
      </c>
      <c r="C2700" t="s">
        <v>37</v>
      </c>
      <c r="D2700">
        <v>100</v>
      </c>
      <c r="E2700" t="s">
        <v>27</v>
      </c>
      <c r="F2700" t="s">
        <v>38</v>
      </c>
      <c r="G2700" t="s">
        <v>30</v>
      </c>
      <c r="H2700">
        <v>3</v>
      </c>
      <c r="I2700">
        <v>59.206400000000002</v>
      </c>
      <c r="J2700" t="s">
        <v>273</v>
      </c>
      <c r="K2700">
        <v>11086</v>
      </c>
      <c r="L2700">
        <v>11004</v>
      </c>
      <c r="M2700" t="str">
        <f t="shared" si="294"/>
        <v>Dog100OverACSR</v>
      </c>
      <c r="N2700" t="str">
        <f>+VLOOKUP(M2700,LineCode!$E:$F,2,0)</f>
        <v>3p_11kV_100_ACSR_Al_o</v>
      </c>
      <c r="R2700" t="s">
        <v>296</v>
      </c>
      <c r="S2700" t="str">
        <f t="shared" si="295"/>
        <v>Line.line_SAN_11086_11004</v>
      </c>
      <c r="T2700" t="str">
        <f t="shared" si="296"/>
        <v>Bus1=11086</v>
      </c>
      <c r="U2700" t="str">
        <f t="shared" si="297"/>
        <v>Bus2=11004</v>
      </c>
      <c r="V2700" t="str">
        <f t="shared" si="298"/>
        <v>phases=3</v>
      </c>
      <c r="W2700" t="str">
        <f t="shared" si="299"/>
        <v>Linecode=3p_11kV_100_ACSR_Al_o</v>
      </c>
      <c r="X2700" t="str">
        <f t="shared" si="300"/>
        <v>Length=59.2064</v>
      </c>
      <c r="Y2700" t="s">
        <v>307</v>
      </c>
    </row>
    <row r="2701" spans="1:25" x14ac:dyDescent="0.25">
      <c r="A2701" t="s">
        <v>56</v>
      </c>
      <c r="B2701">
        <v>11</v>
      </c>
      <c r="C2701" t="s">
        <v>37</v>
      </c>
      <c r="D2701">
        <v>100</v>
      </c>
      <c r="E2701" t="s">
        <v>27</v>
      </c>
      <c r="F2701" t="s">
        <v>38</v>
      </c>
      <c r="G2701" t="s">
        <v>30</v>
      </c>
      <c r="H2701">
        <v>3</v>
      </c>
      <c r="I2701">
        <v>1.5924</v>
      </c>
      <c r="J2701" t="s">
        <v>273</v>
      </c>
      <c r="K2701">
        <v>11004</v>
      </c>
      <c r="L2701">
        <v>11087</v>
      </c>
      <c r="M2701" t="str">
        <f t="shared" si="294"/>
        <v>Dog100OverACSR</v>
      </c>
      <c r="N2701" t="str">
        <f>+VLOOKUP(M2701,LineCode!$E:$F,2,0)</f>
        <v>3p_11kV_100_ACSR_Al_o</v>
      </c>
      <c r="R2701" t="s">
        <v>296</v>
      </c>
      <c r="S2701" t="str">
        <f t="shared" si="295"/>
        <v>Line.line_SAN_11004_11087</v>
      </c>
      <c r="T2701" t="str">
        <f t="shared" si="296"/>
        <v>Bus1=11004</v>
      </c>
      <c r="U2701" t="str">
        <f t="shared" si="297"/>
        <v>Bus2=11087</v>
      </c>
      <c r="V2701" t="str">
        <f t="shared" si="298"/>
        <v>phases=3</v>
      </c>
      <c r="W2701" t="str">
        <f t="shared" si="299"/>
        <v>Linecode=3p_11kV_100_ACSR_Al_o</v>
      </c>
      <c r="X2701" t="str">
        <f t="shared" si="300"/>
        <v>Length=1.5924</v>
      </c>
      <c r="Y2701" t="s">
        <v>307</v>
      </c>
    </row>
    <row r="2702" spans="1:25" x14ac:dyDescent="0.25">
      <c r="A2702" t="s">
        <v>56</v>
      </c>
      <c r="B2702">
        <v>11</v>
      </c>
      <c r="C2702" t="s">
        <v>37</v>
      </c>
      <c r="D2702">
        <v>100</v>
      </c>
      <c r="E2702" t="s">
        <v>27</v>
      </c>
      <c r="F2702" t="s">
        <v>38</v>
      </c>
      <c r="G2702" t="s">
        <v>30</v>
      </c>
      <c r="H2702">
        <v>3</v>
      </c>
      <c r="I2702">
        <v>12.573499999999999</v>
      </c>
      <c r="J2702" t="s">
        <v>273</v>
      </c>
      <c r="K2702">
        <v>11087</v>
      </c>
      <c r="L2702">
        <v>11088</v>
      </c>
      <c r="M2702" t="str">
        <f t="shared" si="294"/>
        <v>Dog100OverACSR</v>
      </c>
      <c r="N2702" t="str">
        <f>+VLOOKUP(M2702,LineCode!$E:$F,2,0)</f>
        <v>3p_11kV_100_ACSR_Al_o</v>
      </c>
      <c r="R2702" t="s">
        <v>296</v>
      </c>
      <c r="S2702" t="str">
        <f t="shared" si="295"/>
        <v>Line.line_SAN_11087_11088</v>
      </c>
      <c r="T2702" t="str">
        <f t="shared" si="296"/>
        <v>Bus1=11087</v>
      </c>
      <c r="U2702" t="str">
        <f t="shared" si="297"/>
        <v>Bus2=11088</v>
      </c>
      <c r="V2702" t="str">
        <f t="shared" si="298"/>
        <v>phases=3</v>
      </c>
      <c r="W2702" t="str">
        <f t="shared" si="299"/>
        <v>Linecode=3p_11kV_100_ACSR_Al_o</v>
      </c>
      <c r="X2702" t="str">
        <f t="shared" si="300"/>
        <v>Length=12.5735</v>
      </c>
      <c r="Y2702" t="s">
        <v>307</v>
      </c>
    </row>
    <row r="2703" spans="1:25" x14ac:dyDescent="0.25">
      <c r="A2703" t="s">
        <v>56</v>
      </c>
      <c r="B2703">
        <v>11</v>
      </c>
      <c r="C2703" t="s">
        <v>37</v>
      </c>
      <c r="D2703">
        <v>100</v>
      </c>
      <c r="E2703" t="s">
        <v>27</v>
      </c>
      <c r="F2703" t="s">
        <v>38</v>
      </c>
      <c r="G2703" t="s">
        <v>30</v>
      </c>
      <c r="H2703">
        <v>3</v>
      </c>
      <c r="I2703">
        <v>67.385400000000004</v>
      </c>
      <c r="J2703" t="s">
        <v>273</v>
      </c>
      <c r="K2703">
        <v>11088</v>
      </c>
      <c r="L2703">
        <v>11089</v>
      </c>
      <c r="M2703" t="str">
        <f t="shared" si="294"/>
        <v>Dog100OverACSR</v>
      </c>
      <c r="N2703" t="str">
        <f>+VLOOKUP(M2703,LineCode!$E:$F,2,0)</f>
        <v>3p_11kV_100_ACSR_Al_o</v>
      </c>
      <c r="R2703" t="s">
        <v>296</v>
      </c>
      <c r="S2703" t="str">
        <f t="shared" si="295"/>
        <v>Line.line_SAN_11088_11089</v>
      </c>
      <c r="T2703" t="str">
        <f t="shared" si="296"/>
        <v>Bus1=11088</v>
      </c>
      <c r="U2703" t="str">
        <f t="shared" si="297"/>
        <v>Bus2=11089</v>
      </c>
      <c r="V2703" t="str">
        <f t="shared" si="298"/>
        <v>phases=3</v>
      </c>
      <c r="W2703" t="str">
        <f t="shared" si="299"/>
        <v>Linecode=3p_11kV_100_ACSR_Al_o</v>
      </c>
      <c r="X2703" t="str">
        <f t="shared" si="300"/>
        <v>Length=67.3854</v>
      </c>
      <c r="Y2703" t="s">
        <v>307</v>
      </c>
    </row>
    <row r="2704" spans="1:25" x14ac:dyDescent="0.25">
      <c r="A2704" t="s">
        <v>56</v>
      </c>
      <c r="B2704">
        <v>11</v>
      </c>
      <c r="C2704" t="s">
        <v>37</v>
      </c>
      <c r="D2704">
        <v>100</v>
      </c>
      <c r="E2704" t="s">
        <v>27</v>
      </c>
      <c r="F2704" t="s">
        <v>38</v>
      </c>
      <c r="G2704" t="s">
        <v>30</v>
      </c>
      <c r="H2704">
        <v>3</v>
      </c>
      <c r="I2704">
        <v>38.473199999999999</v>
      </c>
      <c r="J2704" t="s">
        <v>273</v>
      </c>
      <c r="K2704">
        <v>11093</v>
      </c>
      <c r="L2704">
        <v>11094</v>
      </c>
      <c r="M2704" t="str">
        <f t="shared" si="294"/>
        <v>Dog100OverACSR</v>
      </c>
      <c r="N2704" t="str">
        <f>+VLOOKUP(M2704,LineCode!$E:$F,2,0)</f>
        <v>3p_11kV_100_ACSR_Al_o</v>
      </c>
      <c r="R2704" t="s">
        <v>296</v>
      </c>
      <c r="S2704" t="str">
        <f t="shared" si="295"/>
        <v>Line.line_SAN_11093_11094</v>
      </c>
      <c r="T2704" t="str">
        <f t="shared" si="296"/>
        <v>Bus1=11093</v>
      </c>
      <c r="U2704" t="str">
        <f t="shared" si="297"/>
        <v>Bus2=11094</v>
      </c>
      <c r="V2704" t="str">
        <f t="shared" si="298"/>
        <v>phases=3</v>
      </c>
      <c r="W2704" t="str">
        <f t="shared" si="299"/>
        <v>Linecode=3p_11kV_100_ACSR_Al_o</v>
      </c>
      <c r="X2704" t="str">
        <f t="shared" si="300"/>
        <v>Length=38.4732</v>
      </c>
      <c r="Y2704" t="s">
        <v>307</v>
      </c>
    </row>
    <row r="2705" spans="1:25" x14ac:dyDescent="0.25">
      <c r="A2705" t="s">
        <v>56</v>
      </c>
      <c r="B2705">
        <v>11</v>
      </c>
      <c r="C2705" t="s">
        <v>37</v>
      </c>
      <c r="D2705">
        <v>100</v>
      </c>
      <c r="E2705" t="s">
        <v>27</v>
      </c>
      <c r="F2705" t="s">
        <v>38</v>
      </c>
      <c r="G2705" t="s">
        <v>30</v>
      </c>
      <c r="H2705">
        <v>3</v>
      </c>
      <c r="I2705">
        <v>28.811299999999999</v>
      </c>
      <c r="J2705" t="s">
        <v>273</v>
      </c>
      <c r="K2705">
        <v>11094</v>
      </c>
      <c r="L2705">
        <v>11095</v>
      </c>
      <c r="M2705" t="str">
        <f t="shared" si="294"/>
        <v>Dog100OverACSR</v>
      </c>
      <c r="N2705" t="str">
        <f>+VLOOKUP(M2705,LineCode!$E:$F,2,0)</f>
        <v>3p_11kV_100_ACSR_Al_o</v>
      </c>
      <c r="R2705" t="s">
        <v>296</v>
      </c>
      <c r="S2705" t="str">
        <f t="shared" si="295"/>
        <v>Line.line_SAN_11094_11095</v>
      </c>
      <c r="T2705" t="str">
        <f t="shared" si="296"/>
        <v>Bus1=11094</v>
      </c>
      <c r="U2705" t="str">
        <f t="shared" si="297"/>
        <v>Bus2=11095</v>
      </c>
      <c r="V2705" t="str">
        <f t="shared" si="298"/>
        <v>phases=3</v>
      </c>
      <c r="W2705" t="str">
        <f t="shared" si="299"/>
        <v>Linecode=3p_11kV_100_ACSR_Al_o</v>
      </c>
      <c r="X2705" t="str">
        <f t="shared" si="300"/>
        <v>Length=28.8113</v>
      </c>
      <c r="Y2705" t="s">
        <v>307</v>
      </c>
    </row>
    <row r="2706" spans="1:25" x14ac:dyDescent="0.25">
      <c r="A2706" t="s">
        <v>56</v>
      </c>
      <c r="B2706">
        <v>11</v>
      </c>
      <c r="C2706" t="s">
        <v>37</v>
      </c>
      <c r="D2706">
        <v>100</v>
      </c>
      <c r="E2706" t="s">
        <v>27</v>
      </c>
      <c r="F2706" t="s">
        <v>38</v>
      </c>
      <c r="G2706" t="s">
        <v>30</v>
      </c>
      <c r="H2706">
        <v>3</v>
      </c>
      <c r="I2706">
        <v>23.638200000000001</v>
      </c>
      <c r="J2706" t="s">
        <v>273</v>
      </c>
      <c r="K2706">
        <v>11095</v>
      </c>
      <c r="L2706">
        <v>11096</v>
      </c>
      <c r="M2706" t="str">
        <f t="shared" si="294"/>
        <v>Dog100OverACSR</v>
      </c>
      <c r="N2706" t="str">
        <f>+VLOOKUP(M2706,LineCode!$E:$F,2,0)</f>
        <v>3p_11kV_100_ACSR_Al_o</v>
      </c>
      <c r="R2706" t="s">
        <v>296</v>
      </c>
      <c r="S2706" t="str">
        <f t="shared" si="295"/>
        <v>Line.line_SAN_11095_11096</v>
      </c>
      <c r="T2706" t="str">
        <f t="shared" si="296"/>
        <v>Bus1=11095</v>
      </c>
      <c r="U2706" t="str">
        <f t="shared" si="297"/>
        <v>Bus2=11096</v>
      </c>
      <c r="V2706" t="str">
        <f t="shared" si="298"/>
        <v>phases=3</v>
      </c>
      <c r="W2706" t="str">
        <f t="shared" si="299"/>
        <v>Linecode=3p_11kV_100_ACSR_Al_o</v>
      </c>
      <c r="X2706" t="str">
        <f t="shared" si="300"/>
        <v>Length=23.6382</v>
      </c>
      <c r="Y2706" t="s">
        <v>307</v>
      </c>
    </row>
    <row r="2707" spans="1:25" x14ac:dyDescent="0.25">
      <c r="A2707" t="s">
        <v>56</v>
      </c>
      <c r="B2707">
        <v>11</v>
      </c>
      <c r="C2707" t="s">
        <v>37</v>
      </c>
      <c r="D2707">
        <v>100</v>
      </c>
      <c r="E2707" t="s">
        <v>27</v>
      </c>
      <c r="F2707" t="s">
        <v>38</v>
      </c>
      <c r="G2707" t="s">
        <v>30</v>
      </c>
      <c r="H2707">
        <v>3</v>
      </c>
      <c r="I2707">
        <v>14.117800000000001</v>
      </c>
      <c r="J2707" t="s">
        <v>273</v>
      </c>
      <c r="K2707">
        <v>11096</v>
      </c>
      <c r="L2707">
        <v>11097</v>
      </c>
      <c r="M2707" t="str">
        <f t="shared" si="294"/>
        <v>Dog100OverACSR</v>
      </c>
      <c r="N2707" t="str">
        <f>+VLOOKUP(M2707,LineCode!$E:$F,2,0)</f>
        <v>3p_11kV_100_ACSR_Al_o</v>
      </c>
      <c r="R2707" t="s">
        <v>296</v>
      </c>
      <c r="S2707" t="str">
        <f t="shared" si="295"/>
        <v>Line.line_SAN_11096_11097</v>
      </c>
      <c r="T2707" t="str">
        <f t="shared" si="296"/>
        <v>Bus1=11096</v>
      </c>
      <c r="U2707" t="str">
        <f t="shared" si="297"/>
        <v>Bus2=11097</v>
      </c>
      <c r="V2707" t="str">
        <f t="shared" si="298"/>
        <v>phases=3</v>
      </c>
      <c r="W2707" t="str">
        <f t="shared" si="299"/>
        <v>Linecode=3p_11kV_100_ACSR_Al_o</v>
      </c>
      <c r="X2707" t="str">
        <f t="shared" si="300"/>
        <v>Length=14.1178</v>
      </c>
      <c r="Y2707" t="s">
        <v>307</v>
      </c>
    </row>
    <row r="2708" spans="1:25" x14ac:dyDescent="0.25">
      <c r="A2708" t="s">
        <v>56</v>
      </c>
      <c r="B2708">
        <v>11</v>
      </c>
      <c r="C2708" t="s">
        <v>37</v>
      </c>
      <c r="D2708">
        <v>100</v>
      </c>
      <c r="E2708" t="s">
        <v>27</v>
      </c>
      <c r="F2708" t="s">
        <v>38</v>
      </c>
      <c r="G2708" t="s">
        <v>30</v>
      </c>
      <c r="H2708">
        <v>3</v>
      </c>
      <c r="I2708">
        <v>1.3028200000000001</v>
      </c>
      <c r="J2708" t="s">
        <v>273</v>
      </c>
      <c r="K2708">
        <v>11097</v>
      </c>
      <c r="L2708">
        <v>11098</v>
      </c>
      <c r="M2708" t="str">
        <f t="shared" si="294"/>
        <v>Dog100OverACSR</v>
      </c>
      <c r="N2708" t="str">
        <f>+VLOOKUP(M2708,LineCode!$E:$F,2,0)</f>
        <v>3p_11kV_100_ACSR_Al_o</v>
      </c>
      <c r="R2708" t="s">
        <v>296</v>
      </c>
      <c r="S2708" t="str">
        <f t="shared" si="295"/>
        <v>Line.line_SAN_11097_11098</v>
      </c>
      <c r="T2708" t="str">
        <f t="shared" si="296"/>
        <v>Bus1=11097</v>
      </c>
      <c r="U2708" t="str">
        <f t="shared" si="297"/>
        <v>Bus2=11098</v>
      </c>
      <c r="V2708" t="str">
        <f t="shared" si="298"/>
        <v>phases=3</v>
      </c>
      <c r="W2708" t="str">
        <f t="shared" si="299"/>
        <v>Linecode=3p_11kV_100_ACSR_Al_o</v>
      </c>
      <c r="X2708" t="str">
        <f t="shared" si="300"/>
        <v>Length=1.30282</v>
      </c>
      <c r="Y2708" t="s">
        <v>307</v>
      </c>
    </row>
    <row r="2709" spans="1:25" x14ac:dyDescent="0.25">
      <c r="A2709" t="s">
        <v>56</v>
      </c>
      <c r="B2709">
        <v>11</v>
      </c>
      <c r="C2709" t="s">
        <v>37</v>
      </c>
      <c r="D2709">
        <v>100</v>
      </c>
      <c r="E2709" t="s">
        <v>27</v>
      </c>
      <c r="F2709" t="s">
        <v>38</v>
      </c>
      <c r="G2709" t="s">
        <v>30</v>
      </c>
      <c r="H2709">
        <v>3</v>
      </c>
      <c r="I2709">
        <v>19.542200000000001</v>
      </c>
      <c r="J2709" t="s">
        <v>273</v>
      </c>
      <c r="K2709">
        <v>11098</v>
      </c>
      <c r="L2709">
        <v>11099</v>
      </c>
      <c r="M2709" t="str">
        <f t="shared" si="294"/>
        <v>Dog100OverACSR</v>
      </c>
      <c r="N2709" t="str">
        <f>+VLOOKUP(M2709,LineCode!$E:$F,2,0)</f>
        <v>3p_11kV_100_ACSR_Al_o</v>
      </c>
      <c r="R2709" t="s">
        <v>296</v>
      </c>
      <c r="S2709" t="str">
        <f t="shared" si="295"/>
        <v>Line.line_SAN_11098_11099</v>
      </c>
      <c r="T2709" t="str">
        <f t="shared" si="296"/>
        <v>Bus1=11098</v>
      </c>
      <c r="U2709" t="str">
        <f t="shared" si="297"/>
        <v>Bus2=11099</v>
      </c>
      <c r="V2709" t="str">
        <f t="shared" si="298"/>
        <v>phases=3</v>
      </c>
      <c r="W2709" t="str">
        <f t="shared" si="299"/>
        <v>Linecode=3p_11kV_100_ACSR_Al_o</v>
      </c>
      <c r="X2709" t="str">
        <f t="shared" si="300"/>
        <v>Length=19.5422</v>
      </c>
      <c r="Y2709" t="s">
        <v>307</v>
      </c>
    </row>
    <row r="2710" spans="1:25" x14ac:dyDescent="0.25">
      <c r="A2710" t="s">
        <v>56</v>
      </c>
      <c r="B2710">
        <v>11</v>
      </c>
      <c r="C2710" t="s">
        <v>37</v>
      </c>
      <c r="D2710">
        <v>100</v>
      </c>
      <c r="E2710" t="s">
        <v>27</v>
      </c>
      <c r="F2710" t="s">
        <v>38</v>
      </c>
      <c r="G2710" t="s">
        <v>30</v>
      </c>
      <c r="H2710">
        <v>3</v>
      </c>
      <c r="I2710">
        <v>27.667899999999999</v>
      </c>
      <c r="J2710" t="s">
        <v>273</v>
      </c>
      <c r="K2710">
        <v>11099</v>
      </c>
      <c r="L2710">
        <v>11100</v>
      </c>
      <c r="M2710" t="str">
        <f t="shared" si="294"/>
        <v>Dog100OverACSR</v>
      </c>
      <c r="N2710" t="str">
        <f>+VLOOKUP(M2710,LineCode!$E:$F,2,0)</f>
        <v>3p_11kV_100_ACSR_Al_o</v>
      </c>
      <c r="R2710" t="s">
        <v>296</v>
      </c>
      <c r="S2710" t="str">
        <f t="shared" si="295"/>
        <v>Line.line_SAN_11099_11100</v>
      </c>
      <c r="T2710" t="str">
        <f t="shared" si="296"/>
        <v>Bus1=11099</v>
      </c>
      <c r="U2710" t="str">
        <f t="shared" si="297"/>
        <v>Bus2=11100</v>
      </c>
      <c r="V2710" t="str">
        <f t="shared" si="298"/>
        <v>phases=3</v>
      </c>
      <c r="W2710" t="str">
        <f t="shared" si="299"/>
        <v>Linecode=3p_11kV_100_ACSR_Al_o</v>
      </c>
      <c r="X2710" t="str">
        <f t="shared" si="300"/>
        <v>Length=27.6679</v>
      </c>
      <c r="Y2710" t="s">
        <v>307</v>
      </c>
    </row>
    <row r="2711" spans="1:25" x14ac:dyDescent="0.25">
      <c r="A2711" t="s">
        <v>56</v>
      </c>
      <c r="B2711">
        <v>11</v>
      </c>
      <c r="C2711" t="s">
        <v>37</v>
      </c>
      <c r="D2711">
        <v>100</v>
      </c>
      <c r="E2711" t="s">
        <v>27</v>
      </c>
      <c r="F2711" t="s">
        <v>38</v>
      </c>
      <c r="G2711" t="s">
        <v>30</v>
      </c>
      <c r="H2711">
        <v>3</v>
      </c>
      <c r="I2711">
        <v>14.853300000000001</v>
      </c>
      <c r="J2711" t="s">
        <v>273</v>
      </c>
      <c r="K2711">
        <v>11100</v>
      </c>
      <c r="L2711">
        <v>11101</v>
      </c>
      <c r="M2711" t="str">
        <f t="shared" si="294"/>
        <v>Dog100OverACSR</v>
      </c>
      <c r="N2711" t="str">
        <f>+VLOOKUP(M2711,LineCode!$E:$F,2,0)</f>
        <v>3p_11kV_100_ACSR_Al_o</v>
      </c>
      <c r="R2711" t="s">
        <v>296</v>
      </c>
      <c r="S2711" t="str">
        <f t="shared" si="295"/>
        <v>Line.line_SAN_11100_11101</v>
      </c>
      <c r="T2711" t="str">
        <f t="shared" si="296"/>
        <v>Bus1=11100</v>
      </c>
      <c r="U2711" t="str">
        <f t="shared" si="297"/>
        <v>Bus2=11101</v>
      </c>
      <c r="V2711" t="str">
        <f t="shared" si="298"/>
        <v>phases=3</v>
      </c>
      <c r="W2711" t="str">
        <f t="shared" si="299"/>
        <v>Linecode=3p_11kV_100_ACSR_Al_o</v>
      </c>
      <c r="X2711" t="str">
        <f t="shared" si="300"/>
        <v>Length=14.8533</v>
      </c>
      <c r="Y2711" t="s">
        <v>307</v>
      </c>
    </row>
    <row r="2712" spans="1:25" x14ac:dyDescent="0.25">
      <c r="A2712" t="s">
        <v>56</v>
      </c>
      <c r="B2712">
        <v>11</v>
      </c>
      <c r="C2712" t="s">
        <v>37</v>
      </c>
      <c r="D2712">
        <v>100</v>
      </c>
      <c r="E2712" t="s">
        <v>27</v>
      </c>
      <c r="F2712" t="s">
        <v>38</v>
      </c>
      <c r="G2712" t="s">
        <v>30</v>
      </c>
      <c r="H2712">
        <v>3</v>
      </c>
      <c r="I2712">
        <v>23.450700000000001</v>
      </c>
      <c r="J2712" t="s">
        <v>273</v>
      </c>
      <c r="K2712">
        <v>11101</v>
      </c>
      <c r="L2712">
        <v>11102</v>
      </c>
      <c r="M2712" t="str">
        <f t="shared" si="294"/>
        <v>Dog100OverACSR</v>
      </c>
      <c r="N2712" t="str">
        <f>+VLOOKUP(M2712,LineCode!$E:$F,2,0)</f>
        <v>3p_11kV_100_ACSR_Al_o</v>
      </c>
      <c r="R2712" t="s">
        <v>296</v>
      </c>
      <c r="S2712" t="str">
        <f t="shared" si="295"/>
        <v>Line.line_SAN_11101_11102</v>
      </c>
      <c r="T2712" t="str">
        <f t="shared" si="296"/>
        <v>Bus1=11101</v>
      </c>
      <c r="U2712" t="str">
        <f t="shared" si="297"/>
        <v>Bus2=11102</v>
      </c>
      <c r="V2712" t="str">
        <f t="shared" si="298"/>
        <v>phases=3</v>
      </c>
      <c r="W2712" t="str">
        <f t="shared" si="299"/>
        <v>Linecode=3p_11kV_100_ACSR_Al_o</v>
      </c>
      <c r="X2712" t="str">
        <f t="shared" si="300"/>
        <v>Length=23.4507</v>
      </c>
      <c r="Y2712" t="s">
        <v>307</v>
      </c>
    </row>
    <row r="2713" spans="1:25" x14ac:dyDescent="0.25">
      <c r="A2713" t="s">
        <v>56</v>
      </c>
      <c r="B2713">
        <v>11</v>
      </c>
      <c r="C2713" t="s">
        <v>37</v>
      </c>
      <c r="D2713">
        <v>100</v>
      </c>
      <c r="E2713" t="s">
        <v>27</v>
      </c>
      <c r="F2713" t="s">
        <v>38</v>
      </c>
      <c r="G2713" t="s">
        <v>30</v>
      </c>
      <c r="H2713">
        <v>3</v>
      </c>
      <c r="I2713">
        <v>21.6342</v>
      </c>
      <c r="J2713" t="s">
        <v>273</v>
      </c>
      <c r="K2713">
        <v>11102</v>
      </c>
      <c r="L2713">
        <v>11103</v>
      </c>
      <c r="M2713" t="str">
        <f t="shared" si="294"/>
        <v>Dog100OverACSR</v>
      </c>
      <c r="N2713" t="str">
        <f>+VLOOKUP(M2713,LineCode!$E:$F,2,0)</f>
        <v>3p_11kV_100_ACSR_Al_o</v>
      </c>
      <c r="R2713" t="s">
        <v>296</v>
      </c>
      <c r="S2713" t="str">
        <f t="shared" si="295"/>
        <v>Line.line_SAN_11102_11103</v>
      </c>
      <c r="T2713" t="str">
        <f t="shared" si="296"/>
        <v>Bus1=11102</v>
      </c>
      <c r="U2713" t="str">
        <f t="shared" si="297"/>
        <v>Bus2=11103</v>
      </c>
      <c r="V2713" t="str">
        <f t="shared" si="298"/>
        <v>phases=3</v>
      </c>
      <c r="W2713" t="str">
        <f t="shared" si="299"/>
        <v>Linecode=3p_11kV_100_ACSR_Al_o</v>
      </c>
      <c r="X2713" t="str">
        <f t="shared" si="300"/>
        <v>Length=21.6342</v>
      </c>
      <c r="Y2713" t="s">
        <v>307</v>
      </c>
    </row>
    <row r="2714" spans="1:25" x14ac:dyDescent="0.25">
      <c r="A2714" t="s">
        <v>56</v>
      </c>
      <c r="B2714">
        <v>11</v>
      </c>
      <c r="C2714" t="s">
        <v>37</v>
      </c>
      <c r="D2714">
        <v>100</v>
      </c>
      <c r="E2714" t="s">
        <v>27</v>
      </c>
      <c r="F2714" t="s">
        <v>38</v>
      </c>
      <c r="G2714" t="s">
        <v>30</v>
      </c>
      <c r="H2714">
        <v>3</v>
      </c>
      <c r="I2714">
        <v>22.1937</v>
      </c>
      <c r="J2714" t="s">
        <v>273</v>
      </c>
      <c r="K2714">
        <v>11103</v>
      </c>
      <c r="L2714">
        <v>11104</v>
      </c>
      <c r="M2714" t="str">
        <f t="shared" si="294"/>
        <v>Dog100OverACSR</v>
      </c>
      <c r="N2714" t="str">
        <f>+VLOOKUP(M2714,LineCode!$E:$F,2,0)</f>
        <v>3p_11kV_100_ACSR_Al_o</v>
      </c>
      <c r="R2714" t="s">
        <v>296</v>
      </c>
      <c r="S2714" t="str">
        <f t="shared" si="295"/>
        <v>Line.line_SAN_11103_11104</v>
      </c>
      <c r="T2714" t="str">
        <f t="shared" si="296"/>
        <v>Bus1=11103</v>
      </c>
      <c r="U2714" t="str">
        <f t="shared" si="297"/>
        <v>Bus2=11104</v>
      </c>
      <c r="V2714" t="str">
        <f t="shared" si="298"/>
        <v>phases=3</v>
      </c>
      <c r="W2714" t="str">
        <f t="shared" si="299"/>
        <v>Linecode=3p_11kV_100_ACSR_Al_o</v>
      </c>
      <c r="X2714" t="str">
        <f t="shared" si="300"/>
        <v>Length=22.1937</v>
      </c>
      <c r="Y2714" t="s">
        <v>307</v>
      </c>
    </row>
    <row r="2715" spans="1:25" x14ac:dyDescent="0.25">
      <c r="A2715" t="s">
        <v>56</v>
      </c>
      <c r="B2715">
        <v>11</v>
      </c>
      <c r="C2715" t="s">
        <v>37</v>
      </c>
      <c r="D2715">
        <v>100</v>
      </c>
      <c r="E2715" t="s">
        <v>27</v>
      </c>
      <c r="F2715" t="s">
        <v>38</v>
      </c>
      <c r="G2715" t="s">
        <v>30</v>
      </c>
      <c r="H2715">
        <v>3</v>
      </c>
      <c r="I2715">
        <v>20.062799999999999</v>
      </c>
      <c r="J2715" t="s">
        <v>273</v>
      </c>
      <c r="K2715">
        <v>11104</v>
      </c>
      <c r="L2715">
        <v>11105</v>
      </c>
      <c r="M2715" t="str">
        <f t="shared" si="294"/>
        <v>Dog100OverACSR</v>
      </c>
      <c r="N2715" t="str">
        <f>+VLOOKUP(M2715,LineCode!$E:$F,2,0)</f>
        <v>3p_11kV_100_ACSR_Al_o</v>
      </c>
      <c r="R2715" t="s">
        <v>296</v>
      </c>
      <c r="S2715" t="str">
        <f t="shared" si="295"/>
        <v>Line.line_SAN_11104_11105</v>
      </c>
      <c r="T2715" t="str">
        <f t="shared" si="296"/>
        <v>Bus1=11104</v>
      </c>
      <c r="U2715" t="str">
        <f t="shared" si="297"/>
        <v>Bus2=11105</v>
      </c>
      <c r="V2715" t="str">
        <f t="shared" si="298"/>
        <v>phases=3</v>
      </c>
      <c r="W2715" t="str">
        <f t="shared" si="299"/>
        <v>Linecode=3p_11kV_100_ACSR_Al_o</v>
      </c>
      <c r="X2715" t="str">
        <f t="shared" si="300"/>
        <v>Length=20.0628</v>
      </c>
      <c r="Y2715" t="s">
        <v>307</v>
      </c>
    </row>
    <row r="2716" spans="1:25" x14ac:dyDescent="0.25">
      <c r="A2716" t="s">
        <v>56</v>
      </c>
      <c r="B2716">
        <v>11</v>
      </c>
      <c r="C2716" t="s">
        <v>37</v>
      </c>
      <c r="D2716">
        <v>100</v>
      </c>
      <c r="E2716" t="s">
        <v>27</v>
      </c>
      <c r="F2716" t="s">
        <v>38</v>
      </c>
      <c r="G2716" t="s">
        <v>30</v>
      </c>
      <c r="H2716">
        <v>3</v>
      </c>
      <c r="I2716">
        <v>40.017800000000001</v>
      </c>
      <c r="J2716" t="s">
        <v>273</v>
      </c>
      <c r="K2716">
        <v>11105</v>
      </c>
      <c r="L2716">
        <v>11106</v>
      </c>
      <c r="M2716" t="str">
        <f t="shared" si="294"/>
        <v>Dog100OverACSR</v>
      </c>
      <c r="N2716" t="str">
        <f>+VLOOKUP(M2716,LineCode!$E:$F,2,0)</f>
        <v>3p_11kV_100_ACSR_Al_o</v>
      </c>
      <c r="R2716" t="s">
        <v>296</v>
      </c>
      <c r="S2716" t="str">
        <f t="shared" si="295"/>
        <v>Line.line_SAN_11105_11106</v>
      </c>
      <c r="T2716" t="str">
        <f t="shared" si="296"/>
        <v>Bus1=11105</v>
      </c>
      <c r="U2716" t="str">
        <f t="shared" si="297"/>
        <v>Bus2=11106</v>
      </c>
      <c r="V2716" t="str">
        <f t="shared" si="298"/>
        <v>phases=3</v>
      </c>
      <c r="W2716" t="str">
        <f t="shared" si="299"/>
        <v>Linecode=3p_11kV_100_ACSR_Al_o</v>
      </c>
      <c r="X2716" t="str">
        <f t="shared" si="300"/>
        <v>Length=40.0178</v>
      </c>
      <c r="Y2716" t="s">
        <v>307</v>
      </c>
    </row>
    <row r="2717" spans="1:25" x14ac:dyDescent="0.25">
      <c r="A2717" t="s">
        <v>56</v>
      </c>
      <c r="B2717">
        <v>11</v>
      </c>
      <c r="C2717" t="s">
        <v>37</v>
      </c>
      <c r="D2717">
        <v>100</v>
      </c>
      <c r="E2717" t="s">
        <v>27</v>
      </c>
      <c r="F2717" t="s">
        <v>38</v>
      </c>
      <c r="G2717" t="s">
        <v>30</v>
      </c>
      <c r="H2717">
        <v>3</v>
      </c>
      <c r="I2717">
        <v>24.383700000000001</v>
      </c>
      <c r="J2717" t="s">
        <v>273</v>
      </c>
      <c r="K2717">
        <v>11106</v>
      </c>
      <c r="L2717">
        <v>11107</v>
      </c>
      <c r="M2717" t="str">
        <f t="shared" si="294"/>
        <v>Dog100OverACSR</v>
      </c>
      <c r="N2717" t="str">
        <f>+VLOOKUP(M2717,LineCode!$E:$F,2,0)</f>
        <v>3p_11kV_100_ACSR_Al_o</v>
      </c>
      <c r="R2717" t="s">
        <v>296</v>
      </c>
      <c r="S2717" t="str">
        <f t="shared" si="295"/>
        <v>Line.line_SAN_11106_11107</v>
      </c>
      <c r="T2717" t="str">
        <f t="shared" si="296"/>
        <v>Bus1=11106</v>
      </c>
      <c r="U2717" t="str">
        <f t="shared" si="297"/>
        <v>Bus2=11107</v>
      </c>
      <c r="V2717" t="str">
        <f t="shared" si="298"/>
        <v>phases=3</v>
      </c>
      <c r="W2717" t="str">
        <f t="shared" si="299"/>
        <v>Linecode=3p_11kV_100_ACSR_Al_o</v>
      </c>
      <c r="X2717" t="str">
        <f t="shared" si="300"/>
        <v>Length=24.3837</v>
      </c>
      <c r="Y2717" t="s">
        <v>307</v>
      </c>
    </row>
    <row r="2718" spans="1:25" x14ac:dyDescent="0.25">
      <c r="A2718" t="s">
        <v>56</v>
      </c>
      <c r="B2718">
        <v>11</v>
      </c>
      <c r="C2718" t="s">
        <v>37</v>
      </c>
      <c r="D2718">
        <v>100</v>
      </c>
      <c r="E2718" t="s">
        <v>27</v>
      </c>
      <c r="F2718" t="s">
        <v>38</v>
      </c>
      <c r="G2718" t="s">
        <v>30</v>
      </c>
      <c r="H2718">
        <v>3</v>
      </c>
      <c r="I2718">
        <v>19.514299999999999</v>
      </c>
      <c r="J2718" t="s">
        <v>273</v>
      </c>
      <c r="K2718">
        <v>11107</v>
      </c>
      <c r="L2718">
        <v>11108</v>
      </c>
      <c r="M2718" t="str">
        <f t="shared" si="294"/>
        <v>Dog100OverACSR</v>
      </c>
      <c r="N2718" t="str">
        <f>+VLOOKUP(M2718,LineCode!$E:$F,2,0)</f>
        <v>3p_11kV_100_ACSR_Al_o</v>
      </c>
      <c r="R2718" t="s">
        <v>296</v>
      </c>
      <c r="S2718" t="str">
        <f t="shared" si="295"/>
        <v>Line.line_SAN_11107_11108</v>
      </c>
      <c r="T2718" t="str">
        <f t="shared" si="296"/>
        <v>Bus1=11107</v>
      </c>
      <c r="U2718" t="str">
        <f t="shared" si="297"/>
        <v>Bus2=11108</v>
      </c>
      <c r="V2718" t="str">
        <f t="shared" si="298"/>
        <v>phases=3</v>
      </c>
      <c r="W2718" t="str">
        <f t="shared" si="299"/>
        <v>Linecode=3p_11kV_100_ACSR_Al_o</v>
      </c>
      <c r="X2718" t="str">
        <f t="shared" si="300"/>
        <v>Length=19.5143</v>
      </c>
      <c r="Y2718" t="s">
        <v>307</v>
      </c>
    </row>
    <row r="2719" spans="1:25" x14ac:dyDescent="0.25">
      <c r="A2719" t="s">
        <v>56</v>
      </c>
      <c r="B2719">
        <v>11</v>
      </c>
      <c r="C2719" t="s">
        <v>37</v>
      </c>
      <c r="D2719">
        <v>100</v>
      </c>
      <c r="E2719" t="s">
        <v>27</v>
      </c>
      <c r="F2719" t="s">
        <v>38</v>
      </c>
      <c r="G2719" t="s">
        <v>30</v>
      </c>
      <c r="H2719">
        <v>3</v>
      </c>
      <c r="I2719">
        <v>5.9366899999999996</v>
      </c>
      <c r="J2719" t="s">
        <v>273</v>
      </c>
      <c r="K2719">
        <v>11108</v>
      </c>
      <c r="L2719">
        <v>11109</v>
      </c>
      <c r="M2719" t="str">
        <f t="shared" si="294"/>
        <v>Dog100OverACSR</v>
      </c>
      <c r="N2719" t="str">
        <f>+VLOOKUP(M2719,LineCode!$E:$F,2,0)</f>
        <v>3p_11kV_100_ACSR_Al_o</v>
      </c>
      <c r="R2719" t="s">
        <v>296</v>
      </c>
      <c r="S2719" t="str">
        <f t="shared" si="295"/>
        <v>Line.line_SAN_11108_11109</v>
      </c>
      <c r="T2719" t="str">
        <f t="shared" si="296"/>
        <v>Bus1=11108</v>
      </c>
      <c r="U2719" t="str">
        <f t="shared" si="297"/>
        <v>Bus2=11109</v>
      </c>
      <c r="V2719" t="str">
        <f t="shared" si="298"/>
        <v>phases=3</v>
      </c>
      <c r="W2719" t="str">
        <f t="shared" si="299"/>
        <v>Linecode=3p_11kV_100_ACSR_Al_o</v>
      </c>
      <c r="X2719" t="str">
        <f t="shared" si="300"/>
        <v>Length=5.93669</v>
      </c>
      <c r="Y2719" t="s">
        <v>307</v>
      </c>
    </row>
    <row r="2720" spans="1:25" x14ac:dyDescent="0.25">
      <c r="A2720" t="s">
        <v>56</v>
      </c>
      <c r="B2720">
        <v>11</v>
      </c>
      <c r="C2720" t="s">
        <v>37</v>
      </c>
      <c r="D2720">
        <v>100</v>
      </c>
      <c r="E2720" t="s">
        <v>27</v>
      </c>
      <c r="F2720" t="s">
        <v>38</v>
      </c>
      <c r="G2720" t="s">
        <v>30</v>
      </c>
      <c r="H2720">
        <v>3</v>
      </c>
      <c r="I2720">
        <v>27.191600000000001</v>
      </c>
      <c r="J2720" t="s">
        <v>273</v>
      </c>
      <c r="K2720">
        <v>11109</v>
      </c>
      <c r="L2720">
        <v>11110</v>
      </c>
      <c r="M2720" t="str">
        <f t="shared" si="294"/>
        <v>Dog100OverACSR</v>
      </c>
      <c r="N2720" t="str">
        <f>+VLOOKUP(M2720,LineCode!$E:$F,2,0)</f>
        <v>3p_11kV_100_ACSR_Al_o</v>
      </c>
      <c r="R2720" t="s">
        <v>296</v>
      </c>
      <c r="S2720" t="str">
        <f t="shared" si="295"/>
        <v>Line.line_SAN_11109_11110</v>
      </c>
      <c r="T2720" t="str">
        <f t="shared" si="296"/>
        <v>Bus1=11109</v>
      </c>
      <c r="U2720" t="str">
        <f t="shared" si="297"/>
        <v>Bus2=11110</v>
      </c>
      <c r="V2720" t="str">
        <f t="shared" si="298"/>
        <v>phases=3</v>
      </c>
      <c r="W2720" t="str">
        <f t="shared" si="299"/>
        <v>Linecode=3p_11kV_100_ACSR_Al_o</v>
      </c>
      <c r="X2720" t="str">
        <f t="shared" si="300"/>
        <v>Length=27.1916</v>
      </c>
      <c r="Y2720" t="s">
        <v>307</v>
      </c>
    </row>
    <row r="2721" spans="1:25" x14ac:dyDescent="0.25">
      <c r="A2721" t="s">
        <v>56</v>
      </c>
      <c r="B2721">
        <v>11</v>
      </c>
      <c r="C2721" t="s">
        <v>37</v>
      </c>
      <c r="D2721">
        <v>100</v>
      </c>
      <c r="E2721" t="s">
        <v>27</v>
      </c>
      <c r="F2721" t="s">
        <v>38</v>
      </c>
      <c r="G2721" t="s">
        <v>30</v>
      </c>
      <c r="H2721">
        <v>3</v>
      </c>
      <c r="I2721">
        <v>121.871</v>
      </c>
      <c r="J2721" t="s">
        <v>273</v>
      </c>
      <c r="K2721">
        <v>11058</v>
      </c>
      <c r="L2721">
        <v>11059</v>
      </c>
      <c r="M2721" t="str">
        <f t="shared" si="294"/>
        <v>Dog100OverACSR</v>
      </c>
      <c r="N2721" t="str">
        <f>+VLOOKUP(M2721,LineCode!$E:$F,2,0)</f>
        <v>3p_11kV_100_ACSR_Al_o</v>
      </c>
      <c r="R2721" t="s">
        <v>296</v>
      </c>
      <c r="S2721" t="str">
        <f t="shared" si="295"/>
        <v>Line.line_SAN_11058_11059</v>
      </c>
      <c r="T2721" t="str">
        <f t="shared" si="296"/>
        <v>Bus1=11058</v>
      </c>
      <c r="U2721" t="str">
        <f t="shared" si="297"/>
        <v>Bus2=11059</v>
      </c>
      <c r="V2721" t="str">
        <f t="shared" si="298"/>
        <v>phases=3</v>
      </c>
      <c r="W2721" t="str">
        <f t="shared" si="299"/>
        <v>Linecode=3p_11kV_100_ACSR_Al_o</v>
      </c>
      <c r="X2721" t="str">
        <f t="shared" si="300"/>
        <v>Length=121.871</v>
      </c>
      <c r="Y2721" t="s">
        <v>307</v>
      </c>
    </row>
    <row r="2722" spans="1:25" x14ac:dyDescent="0.25">
      <c r="A2722" t="s">
        <v>56</v>
      </c>
      <c r="B2722">
        <v>11</v>
      </c>
      <c r="C2722" t="s">
        <v>37</v>
      </c>
      <c r="D2722">
        <v>100</v>
      </c>
      <c r="E2722" t="s">
        <v>27</v>
      </c>
      <c r="F2722" t="s">
        <v>38</v>
      </c>
      <c r="G2722" t="s">
        <v>30</v>
      </c>
      <c r="H2722">
        <v>3</v>
      </c>
      <c r="I2722">
        <v>182.19900000000001</v>
      </c>
      <c r="J2722" t="s">
        <v>273</v>
      </c>
      <c r="K2722">
        <v>11059</v>
      </c>
      <c r="L2722">
        <v>11060</v>
      </c>
      <c r="M2722" t="str">
        <f t="shared" si="294"/>
        <v>Dog100OverACSR</v>
      </c>
      <c r="N2722" t="str">
        <f>+VLOOKUP(M2722,LineCode!$E:$F,2,0)</f>
        <v>3p_11kV_100_ACSR_Al_o</v>
      </c>
      <c r="R2722" t="s">
        <v>296</v>
      </c>
      <c r="S2722" t="str">
        <f t="shared" si="295"/>
        <v>Line.line_SAN_11059_11060</v>
      </c>
      <c r="T2722" t="str">
        <f t="shared" si="296"/>
        <v>Bus1=11059</v>
      </c>
      <c r="U2722" t="str">
        <f t="shared" si="297"/>
        <v>Bus2=11060</v>
      </c>
      <c r="V2722" t="str">
        <f t="shared" si="298"/>
        <v>phases=3</v>
      </c>
      <c r="W2722" t="str">
        <f t="shared" si="299"/>
        <v>Linecode=3p_11kV_100_ACSR_Al_o</v>
      </c>
      <c r="X2722" t="str">
        <f t="shared" si="300"/>
        <v>Length=182.199</v>
      </c>
      <c r="Y2722" t="s">
        <v>307</v>
      </c>
    </row>
    <row r="2723" spans="1:25" x14ac:dyDescent="0.25">
      <c r="A2723" t="s">
        <v>56</v>
      </c>
      <c r="B2723">
        <v>11</v>
      </c>
      <c r="C2723" t="s">
        <v>37</v>
      </c>
      <c r="D2723">
        <v>100</v>
      </c>
      <c r="E2723" t="s">
        <v>27</v>
      </c>
      <c r="F2723" t="s">
        <v>38</v>
      </c>
      <c r="G2723" t="s">
        <v>30</v>
      </c>
      <c r="H2723">
        <v>3</v>
      </c>
      <c r="I2723">
        <v>145.82599999999999</v>
      </c>
      <c r="J2723" t="s">
        <v>273</v>
      </c>
      <c r="K2723">
        <v>11060</v>
      </c>
      <c r="L2723">
        <v>11061</v>
      </c>
      <c r="M2723" t="str">
        <f t="shared" si="294"/>
        <v>Dog100OverACSR</v>
      </c>
      <c r="N2723" t="str">
        <f>+VLOOKUP(M2723,LineCode!$E:$F,2,0)</f>
        <v>3p_11kV_100_ACSR_Al_o</v>
      </c>
      <c r="R2723" t="s">
        <v>296</v>
      </c>
      <c r="S2723" t="str">
        <f t="shared" si="295"/>
        <v>Line.line_SAN_11060_11061</v>
      </c>
      <c r="T2723" t="str">
        <f t="shared" si="296"/>
        <v>Bus1=11060</v>
      </c>
      <c r="U2723" t="str">
        <f t="shared" si="297"/>
        <v>Bus2=11061</v>
      </c>
      <c r="V2723" t="str">
        <f t="shared" si="298"/>
        <v>phases=3</v>
      </c>
      <c r="W2723" t="str">
        <f t="shared" si="299"/>
        <v>Linecode=3p_11kV_100_ACSR_Al_o</v>
      </c>
      <c r="X2723" t="str">
        <f t="shared" si="300"/>
        <v>Length=145.826</v>
      </c>
      <c r="Y2723" t="s">
        <v>307</v>
      </c>
    </row>
    <row r="2724" spans="1:25" x14ac:dyDescent="0.25">
      <c r="A2724" t="s">
        <v>56</v>
      </c>
      <c r="B2724">
        <v>11</v>
      </c>
      <c r="C2724" t="s">
        <v>37</v>
      </c>
      <c r="D2724">
        <v>100</v>
      </c>
      <c r="E2724" t="s">
        <v>27</v>
      </c>
      <c r="F2724" t="s">
        <v>38</v>
      </c>
      <c r="G2724" t="s">
        <v>30</v>
      </c>
      <c r="H2724">
        <v>3</v>
      </c>
      <c r="I2724">
        <v>21.403099999999998</v>
      </c>
      <c r="J2724" t="s">
        <v>273</v>
      </c>
      <c r="K2724">
        <v>11061</v>
      </c>
      <c r="L2724">
        <v>11062</v>
      </c>
      <c r="M2724" t="str">
        <f t="shared" si="294"/>
        <v>Dog100OverACSR</v>
      </c>
      <c r="N2724" t="str">
        <f>+VLOOKUP(M2724,LineCode!$E:$F,2,0)</f>
        <v>3p_11kV_100_ACSR_Al_o</v>
      </c>
      <c r="R2724" t="s">
        <v>296</v>
      </c>
      <c r="S2724" t="str">
        <f t="shared" si="295"/>
        <v>Line.line_SAN_11061_11062</v>
      </c>
      <c r="T2724" t="str">
        <f t="shared" si="296"/>
        <v>Bus1=11061</v>
      </c>
      <c r="U2724" t="str">
        <f t="shared" si="297"/>
        <v>Bus2=11062</v>
      </c>
      <c r="V2724" t="str">
        <f t="shared" si="298"/>
        <v>phases=3</v>
      </c>
      <c r="W2724" t="str">
        <f t="shared" si="299"/>
        <v>Linecode=3p_11kV_100_ACSR_Al_o</v>
      </c>
      <c r="X2724" t="str">
        <f t="shared" si="300"/>
        <v>Length=21.4031</v>
      </c>
      <c r="Y2724" t="s">
        <v>307</v>
      </c>
    </row>
    <row r="2725" spans="1:25" x14ac:dyDescent="0.25">
      <c r="A2725" t="s">
        <v>56</v>
      </c>
      <c r="B2725">
        <v>11</v>
      </c>
      <c r="C2725" t="s">
        <v>37</v>
      </c>
      <c r="D2725">
        <v>100</v>
      </c>
      <c r="E2725" t="s">
        <v>27</v>
      </c>
      <c r="F2725" t="s">
        <v>38</v>
      </c>
      <c r="G2725" t="s">
        <v>30</v>
      </c>
      <c r="H2725">
        <v>3</v>
      </c>
      <c r="I2725">
        <v>26.618300000000001</v>
      </c>
      <c r="J2725" t="s">
        <v>273</v>
      </c>
      <c r="K2725">
        <v>11113</v>
      </c>
      <c r="L2725">
        <v>11112</v>
      </c>
      <c r="M2725" t="str">
        <f t="shared" si="294"/>
        <v>Dog100OverACSR</v>
      </c>
      <c r="N2725" t="str">
        <f>+VLOOKUP(M2725,LineCode!$E:$F,2,0)</f>
        <v>3p_11kV_100_ACSR_Al_o</v>
      </c>
      <c r="R2725" t="s">
        <v>296</v>
      </c>
      <c r="S2725" t="str">
        <f t="shared" si="295"/>
        <v>Line.line_SAN_11113_11112</v>
      </c>
      <c r="T2725" t="str">
        <f t="shared" si="296"/>
        <v>Bus1=11113</v>
      </c>
      <c r="U2725" t="str">
        <f t="shared" si="297"/>
        <v>Bus2=11112</v>
      </c>
      <c r="V2725" t="str">
        <f t="shared" si="298"/>
        <v>phases=3</v>
      </c>
      <c r="W2725" t="str">
        <f t="shared" si="299"/>
        <v>Linecode=3p_11kV_100_ACSR_Al_o</v>
      </c>
      <c r="X2725" t="str">
        <f t="shared" si="300"/>
        <v>Length=26.6183</v>
      </c>
      <c r="Y2725" t="s">
        <v>307</v>
      </c>
    </row>
    <row r="2726" spans="1:25" x14ac:dyDescent="0.25">
      <c r="A2726" t="s">
        <v>56</v>
      </c>
      <c r="B2726">
        <v>11</v>
      </c>
      <c r="C2726" t="s">
        <v>37</v>
      </c>
      <c r="D2726">
        <v>100</v>
      </c>
      <c r="E2726" t="s">
        <v>27</v>
      </c>
      <c r="F2726" t="s">
        <v>38</v>
      </c>
      <c r="G2726" t="s">
        <v>30</v>
      </c>
      <c r="H2726">
        <v>3</v>
      </c>
      <c r="I2726">
        <v>4.8313199999999998</v>
      </c>
      <c r="J2726" t="s">
        <v>273</v>
      </c>
      <c r="K2726">
        <v>11112</v>
      </c>
      <c r="L2726">
        <v>11111</v>
      </c>
      <c r="M2726" t="str">
        <f t="shared" si="294"/>
        <v>Dog100OverACSR</v>
      </c>
      <c r="N2726" t="str">
        <f>+VLOOKUP(M2726,LineCode!$E:$F,2,0)</f>
        <v>3p_11kV_100_ACSR_Al_o</v>
      </c>
      <c r="R2726" t="s">
        <v>296</v>
      </c>
      <c r="S2726" t="str">
        <f t="shared" si="295"/>
        <v>Line.line_SAN_11112_11111</v>
      </c>
      <c r="T2726" t="str">
        <f t="shared" si="296"/>
        <v>Bus1=11112</v>
      </c>
      <c r="U2726" t="str">
        <f t="shared" si="297"/>
        <v>Bus2=11111</v>
      </c>
      <c r="V2726" t="str">
        <f t="shared" si="298"/>
        <v>phases=3</v>
      </c>
      <c r="W2726" t="str">
        <f t="shared" si="299"/>
        <v>Linecode=3p_11kV_100_ACSR_Al_o</v>
      </c>
      <c r="X2726" t="str">
        <f t="shared" si="300"/>
        <v>Length=4.83132</v>
      </c>
      <c r="Y2726" t="s">
        <v>307</v>
      </c>
    </row>
    <row r="2727" spans="1:25" x14ac:dyDescent="0.25">
      <c r="A2727" t="s">
        <v>56</v>
      </c>
      <c r="B2727">
        <v>11</v>
      </c>
      <c r="C2727" t="s">
        <v>37</v>
      </c>
      <c r="D2727">
        <v>100</v>
      </c>
      <c r="E2727" t="s">
        <v>27</v>
      </c>
      <c r="F2727" t="s">
        <v>38</v>
      </c>
      <c r="G2727" t="s">
        <v>30</v>
      </c>
      <c r="H2727">
        <v>3</v>
      </c>
      <c r="I2727">
        <v>19.916</v>
      </c>
      <c r="J2727" t="s">
        <v>273</v>
      </c>
      <c r="K2727">
        <v>11111</v>
      </c>
      <c r="L2727">
        <v>11216</v>
      </c>
      <c r="M2727" t="str">
        <f t="shared" si="294"/>
        <v>Dog100OverACSR</v>
      </c>
      <c r="N2727" t="str">
        <f>+VLOOKUP(M2727,LineCode!$E:$F,2,0)</f>
        <v>3p_11kV_100_ACSR_Al_o</v>
      </c>
      <c r="R2727" t="s">
        <v>296</v>
      </c>
      <c r="S2727" t="str">
        <f t="shared" si="295"/>
        <v>Line.line_SAN_11111_11216</v>
      </c>
      <c r="T2727" t="str">
        <f t="shared" si="296"/>
        <v>Bus1=11111</v>
      </c>
      <c r="U2727" t="str">
        <f t="shared" si="297"/>
        <v>Bus2=11216</v>
      </c>
      <c r="V2727" t="str">
        <f t="shared" si="298"/>
        <v>phases=3</v>
      </c>
      <c r="W2727" t="str">
        <f t="shared" si="299"/>
        <v>Linecode=3p_11kV_100_ACSR_Al_o</v>
      </c>
      <c r="X2727" t="str">
        <f t="shared" si="300"/>
        <v>Length=19.916</v>
      </c>
      <c r="Y2727" t="s">
        <v>307</v>
      </c>
    </row>
    <row r="2728" spans="1:25" x14ac:dyDescent="0.25">
      <c r="A2728" t="s">
        <v>56</v>
      </c>
      <c r="B2728">
        <v>11</v>
      </c>
      <c r="C2728" t="s">
        <v>37</v>
      </c>
      <c r="D2728">
        <v>100</v>
      </c>
      <c r="E2728" t="s">
        <v>27</v>
      </c>
      <c r="F2728" t="s">
        <v>38</v>
      </c>
      <c r="G2728" t="s">
        <v>30</v>
      </c>
      <c r="H2728">
        <v>3</v>
      </c>
      <c r="I2728">
        <v>3.3933499999999999</v>
      </c>
      <c r="J2728" t="s">
        <v>273</v>
      </c>
      <c r="K2728">
        <v>11216</v>
      </c>
      <c r="L2728">
        <v>11153</v>
      </c>
      <c r="M2728" t="str">
        <f t="shared" si="294"/>
        <v>Dog100OverACSR</v>
      </c>
      <c r="N2728" t="str">
        <f>+VLOOKUP(M2728,LineCode!$E:$F,2,0)</f>
        <v>3p_11kV_100_ACSR_Al_o</v>
      </c>
      <c r="R2728" t="s">
        <v>296</v>
      </c>
      <c r="S2728" t="str">
        <f t="shared" si="295"/>
        <v>Line.line_SAN_11216_11153</v>
      </c>
      <c r="T2728" t="str">
        <f t="shared" si="296"/>
        <v>Bus1=11216</v>
      </c>
      <c r="U2728" t="str">
        <f t="shared" si="297"/>
        <v>Bus2=11153</v>
      </c>
      <c r="V2728" t="str">
        <f t="shared" si="298"/>
        <v>phases=3</v>
      </c>
      <c r="W2728" t="str">
        <f t="shared" si="299"/>
        <v>Linecode=3p_11kV_100_ACSR_Al_o</v>
      </c>
      <c r="X2728" t="str">
        <f t="shared" si="300"/>
        <v>Length=3.39335</v>
      </c>
      <c r="Y2728" t="s">
        <v>307</v>
      </c>
    </row>
    <row r="2729" spans="1:25" x14ac:dyDescent="0.25">
      <c r="A2729" t="s">
        <v>56</v>
      </c>
      <c r="B2729">
        <v>11</v>
      </c>
      <c r="C2729" t="s">
        <v>37</v>
      </c>
      <c r="D2729">
        <v>100</v>
      </c>
      <c r="E2729" t="s">
        <v>27</v>
      </c>
      <c r="F2729" t="s">
        <v>38</v>
      </c>
      <c r="G2729" t="s">
        <v>30</v>
      </c>
      <c r="H2729">
        <v>3</v>
      </c>
      <c r="I2729">
        <v>29.267499999999998</v>
      </c>
      <c r="J2729" t="s">
        <v>273</v>
      </c>
      <c r="K2729">
        <v>11153</v>
      </c>
      <c r="L2729">
        <v>11164</v>
      </c>
      <c r="M2729" t="str">
        <f t="shared" si="294"/>
        <v>Dog100OverACSR</v>
      </c>
      <c r="N2729" t="str">
        <f>+VLOOKUP(M2729,LineCode!$E:$F,2,0)</f>
        <v>3p_11kV_100_ACSR_Al_o</v>
      </c>
      <c r="R2729" t="s">
        <v>296</v>
      </c>
      <c r="S2729" t="str">
        <f t="shared" si="295"/>
        <v>Line.line_SAN_11153_11164</v>
      </c>
      <c r="T2729" t="str">
        <f t="shared" si="296"/>
        <v>Bus1=11153</v>
      </c>
      <c r="U2729" t="str">
        <f t="shared" si="297"/>
        <v>Bus2=11164</v>
      </c>
      <c r="V2729" t="str">
        <f t="shared" si="298"/>
        <v>phases=3</v>
      </c>
      <c r="W2729" t="str">
        <f t="shared" si="299"/>
        <v>Linecode=3p_11kV_100_ACSR_Al_o</v>
      </c>
      <c r="X2729" t="str">
        <f t="shared" si="300"/>
        <v>Length=29.2675</v>
      </c>
      <c r="Y2729" t="s">
        <v>307</v>
      </c>
    </row>
    <row r="2730" spans="1:25" x14ac:dyDescent="0.25">
      <c r="A2730" t="s">
        <v>56</v>
      </c>
      <c r="B2730">
        <v>11</v>
      </c>
      <c r="C2730" t="s">
        <v>37</v>
      </c>
      <c r="D2730">
        <v>100</v>
      </c>
      <c r="E2730" t="s">
        <v>27</v>
      </c>
      <c r="F2730" t="s">
        <v>38</v>
      </c>
      <c r="G2730" t="s">
        <v>30</v>
      </c>
      <c r="H2730">
        <v>3</v>
      </c>
      <c r="I2730">
        <v>16.345300000000002</v>
      </c>
      <c r="J2730" t="s">
        <v>273</v>
      </c>
      <c r="K2730">
        <v>11215</v>
      </c>
      <c r="L2730">
        <v>11122</v>
      </c>
      <c r="M2730" t="str">
        <f t="shared" si="294"/>
        <v>Dog100OverACSR</v>
      </c>
      <c r="N2730" t="str">
        <f>+VLOOKUP(M2730,LineCode!$E:$F,2,0)</f>
        <v>3p_11kV_100_ACSR_Al_o</v>
      </c>
      <c r="R2730" t="s">
        <v>296</v>
      </c>
      <c r="S2730" t="str">
        <f t="shared" si="295"/>
        <v>Line.line_SAN_11215_11122</v>
      </c>
      <c r="T2730" t="str">
        <f t="shared" si="296"/>
        <v>Bus1=11215</v>
      </c>
      <c r="U2730" t="str">
        <f t="shared" si="297"/>
        <v>Bus2=11122</v>
      </c>
      <c r="V2730" t="str">
        <f t="shared" si="298"/>
        <v>phases=3</v>
      </c>
      <c r="W2730" t="str">
        <f t="shared" si="299"/>
        <v>Linecode=3p_11kV_100_ACSR_Al_o</v>
      </c>
      <c r="X2730" t="str">
        <f t="shared" si="300"/>
        <v>Length=16.3453</v>
      </c>
      <c r="Y2730" t="s">
        <v>307</v>
      </c>
    </row>
    <row r="2731" spans="1:25" x14ac:dyDescent="0.25">
      <c r="A2731" t="s">
        <v>56</v>
      </c>
      <c r="B2731">
        <v>11</v>
      </c>
      <c r="C2731" t="s">
        <v>37</v>
      </c>
      <c r="D2731">
        <v>100</v>
      </c>
      <c r="E2731" t="s">
        <v>27</v>
      </c>
      <c r="F2731" t="s">
        <v>38</v>
      </c>
      <c r="G2731" t="s">
        <v>30</v>
      </c>
      <c r="H2731">
        <v>3</v>
      </c>
      <c r="I2731">
        <v>1.4293499999999999</v>
      </c>
      <c r="J2731" t="s">
        <v>273</v>
      </c>
      <c r="K2731">
        <v>11164</v>
      </c>
      <c r="L2731">
        <v>11215</v>
      </c>
      <c r="M2731" t="str">
        <f t="shared" si="294"/>
        <v>Dog100OverACSR</v>
      </c>
      <c r="N2731" t="str">
        <f>+VLOOKUP(M2731,LineCode!$E:$F,2,0)</f>
        <v>3p_11kV_100_ACSR_Al_o</v>
      </c>
      <c r="R2731" t="s">
        <v>296</v>
      </c>
      <c r="S2731" t="str">
        <f t="shared" si="295"/>
        <v>Line.line_SAN_11164_11215</v>
      </c>
      <c r="T2731" t="str">
        <f t="shared" si="296"/>
        <v>Bus1=11164</v>
      </c>
      <c r="U2731" t="str">
        <f t="shared" si="297"/>
        <v>Bus2=11215</v>
      </c>
      <c r="V2731" t="str">
        <f t="shared" si="298"/>
        <v>phases=3</v>
      </c>
      <c r="W2731" t="str">
        <f t="shared" si="299"/>
        <v>Linecode=3p_11kV_100_ACSR_Al_o</v>
      </c>
      <c r="X2731" t="str">
        <f t="shared" si="300"/>
        <v>Length=1.42935</v>
      </c>
      <c r="Y2731" t="s">
        <v>307</v>
      </c>
    </row>
    <row r="2732" spans="1:25" x14ac:dyDescent="0.25">
      <c r="A2732" t="s">
        <v>56</v>
      </c>
      <c r="B2732">
        <v>11</v>
      </c>
      <c r="C2732" t="s">
        <v>37</v>
      </c>
      <c r="D2732">
        <v>100</v>
      </c>
      <c r="E2732" t="s">
        <v>27</v>
      </c>
      <c r="F2732" t="s">
        <v>38</v>
      </c>
      <c r="G2732" t="s">
        <v>30</v>
      </c>
      <c r="H2732">
        <v>3</v>
      </c>
      <c r="I2732">
        <v>9.3845200000000002</v>
      </c>
      <c r="J2732" t="s">
        <v>273</v>
      </c>
      <c r="K2732">
        <v>11122</v>
      </c>
      <c r="L2732">
        <v>11123</v>
      </c>
      <c r="M2732" t="str">
        <f t="shared" si="294"/>
        <v>Dog100OverACSR</v>
      </c>
      <c r="N2732" t="str">
        <f>+VLOOKUP(M2732,LineCode!$E:$F,2,0)</f>
        <v>3p_11kV_100_ACSR_Al_o</v>
      </c>
      <c r="R2732" t="s">
        <v>296</v>
      </c>
      <c r="S2732" t="str">
        <f t="shared" si="295"/>
        <v>Line.line_SAN_11122_11123</v>
      </c>
      <c r="T2732" t="str">
        <f t="shared" si="296"/>
        <v>Bus1=11122</v>
      </c>
      <c r="U2732" t="str">
        <f t="shared" si="297"/>
        <v>Bus2=11123</v>
      </c>
      <c r="V2732" t="str">
        <f t="shared" si="298"/>
        <v>phases=3</v>
      </c>
      <c r="W2732" t="str">
        <f t="shared" si="299"/>
        <v>Linecode=3p_11kV_100_ACSR_Al_o</v>
      </c>
      <c r="X2732" t="str">
        <f t="shared" si="300"/>
        <v>Length=9.38452</v>
      </c>
      <c r="Y2732" t="s">
        <v>307</v>
      </c>
    </row>
    <row r="2733" spans="1:25" x14ac:dyDescent="0.25">
      <c r="A2733" t="s">
        <v>56</v>
      </c>
      <c r="B2733">
        <v>11</v>
      </c>
      <c r="C2733" t="s">
        <v>37</v>
      </c>
      <c r="D2733">
        <v>100</v>
      </c>
      <c r="E2733" t="s">
        <v>27</v>
      </c>
      <c r="F2733" t="s">
        <v>38</v>
      </c>
      <c r="G2733" t="s">
        <v>30</v>
      </c>
      <c r="H2733">
        <v>3</v>
      </c>
      <c r="I2733">
        <v>38.898800000000001</v>
      </c>
      <c r="J2733" t="s">
        <v>273</v>
      </c>
      <c r="K2733">
        <v>11123</v>
      </c>
      <c r="L2733">
        <v>11124</v>
      </c>
      <c r="M2733" t="str">
        <f t="shared" si="294"/>
        <v>Dog100OverACSR</v>
      </c>
      <c r="N2733" t="str">
        <f>+VLOOKUP(M2733,LineCode!$E:$F,2,0)</f>
        <v>3p_11kV_100_ACSR_Al_o</v>
      </c>
      <c r="R2733" t="s">
        <v>296</v>
      </c>
      <c r="S2733" t="str">
        <f t="shared" si="295"/>
        <v>Line.line_SAN_11123_11124</v>
      </c>
      <c r="T2733" t="str">
        <f t="shared" si="296"/>
        <v>Bus1=11123</v>
      </c>
      <c r="U2733" t="str">
        <f t="shared" si="297"/>
        <v>Bus2=11124</v>
      </c>
      <c r="V2733" t="str">
        <f t="shared" si="298"/>
        <v>phases=3</v>
      </c>
      <c r="W2733" t="str">
        <f t="shared" si="299"/>
        <v>Linecode=3p_11kV_100_ACSR_Al_o</v>
      </c>
      <c r="X2733" t="str">
        <f t="shared" si="300"/>
        <v>Length=38.8988</v>
      </c>
      <c r="Y2733" t="s">
        <v>307</v>
      </c>
    </row>
    <row r="2734" spans="1:25" x14ac:dyDescent="0.25">
      <c r="A2734" t="s">
        <v>56</v>
      </c>
      <c r="B2734">
        <v>11</v>
      </c>
      <c r="C2734" t="s">
        <v>37</v>
      </c>
      <c r="D2734">
        <v>100</v>
      </c>
      <c r="E2734" t="s">
        <v>27</v>
      </c>
      <c r="F2734" t="s">
        <v>38</v>
      </c>
      <c r="G2734" t="s">
        <v>30</v>
      </c>
      <c r="H2734">
        <v>3</v>
      </c>
      <c r="I2734">
        <v>45.599899999999998</v>
      </c>
      <c r="J2734" t="s">
        <v>273</v>
      </c>
      <c r="K2734">
        <v>11124</v>
      </c>
      <c r="L2734">
        <v>11125</v>
      </c>
      <c r="M2734" t="str">
        <f t="shared" si="294"/>
        <v>Dog100OverACSR</v>
      </c>
      <c r="N2734" t="str">
        <f>+VLOOKUP(M2734,LineCode!$E:$F,2,0)</f>
        <v>3p_11kV_100_ACSR_Al_o</v>
      </c>
      <c r="R2734" t="s">
        <v>296</v>
      </c>
      <c r="S2734" t="str">
        <f t="shared" si="295"/>
        <v>Line.line_SAN_11124_11125</v>
      </c>
      <c r="T2734" t="str">
        <f t="shared" si="296"/>
        <v>Bus1=11124</v>
      </c>
      <c r="U2734" t="str">
        <f t="shared" si="297"/>
        <v>Bus2=11125</v>
      </c>
      <c r="V2734" t="str">
        <f t="shared" si="298"/>
        <v>phases=3</v>
      </c>
      <c r="W2734" t="str">
        <f t="shared" si="299"/>
        <v>Linecode=3p_11kV_100_ACSR_Al_o</v>
      </c>
      <c r="X2734" t="str">
        <f t="shared" si="300"/>
        <v>Length=45.5999</v>
      </c>
      <c r="Y2734" t="s">
        <v>307</v>
      </c>
    </row>
    <row r="2735" spans="1:25" x14ac:dyDescent="0.25">
      <c r="A2735" t="s">
        <v>56</v>
      </c>
      <c r="B2735">
        <v>11</v>
      </c>
      <c r="C2735" t="s">
        <v>37</v>
      </c>
      <c r="D2735">
        <v>100</v>
      </c>
      <c r="E2735" t="s">
        <v>27</v>
      </c>
      <c r="F2735" t="s">
        <v>38</v>
      </c>
      <c r="G2735" t="s">
        <v>30</v>
      </c>
      <c r="H2735">
        <v>3</v>
      </c>
      <c r="I2735">
        <v>33.0428</v>
      </c>
      <c r="J2735" t="s">
        <v>273</v>
      </c>
      <c r="K2735">
        <v>11125</v>
      </c>
      <c r="L2735">
        <v>11126</v>
      </c>
      <c r="M2735" t="str">
        <f t="shared" si="294"/>
        <v>Dog100OverACSR</v>
      </c>
      <c r="N2735" t="str">
        <f>+VLOOKUP(M2735,LineCode!$E:$F,2,0)</f>
        <v>3p_11kV_100_ACSR_Al_o</v>
      </c>
      <c r="R2735" t="s">
        <v>296</v>
      </c>
      <c r="S2735" t="str">
        <f t="shared" si="295"/>
        <v>Line.line_SAN_11125_11126</v>
      </c>
      <c r="T2735" t="str">
        <f t="shared" si="296"/>
        <v>Bus1=11125</v>
      </c>
      <c r="U2735" t="str">
        <f t="shared" si="297"/>
        <v>Bus2=11126</v>
      </c>
      <c r="V2735" t="str">
        <f t="shared" si="298"/>
        <v>phases=3</v>
      </c>
      <c r="W2735" t="str">
        <f t="shared" si="299"/>
        <v>Linecode=3p_11kV_100_ACSR_Al_o</v>
      </c>
      <c r="X2735" t="str">
        <f t="shared" si="300"/>
        <v>Length=33.0428</v>
      </c>
      <c r="Y2735" t="s">
        <v>307</v>
      </c>
    </row>
    <row r="2736" spans="1:25" x14ac:dyDescent="0.25">
      <c r="A2736" t="s">
        <v>56</v>
      </c>
      <c r="B2736">
        <v>11</v>
      </c>
      <c r="C2736" t="s">
        <v>37</v>
      </c>
      <c r="D2736">
        <v>100</v>
      </c>
      <c r="E2736" t="s">
        <v>27</v>
      </c>
      <c r="F2736" t="s">
        <v>38</v>
      </c>
      <c r="G2736" t="s">
        <v>30</v>
      </c>
      <c r="H2736">
        <v>3</v>
      </c>
      <c r="I2736">
        <v>29.7638</v>
      </c>
      <c r="J2736" t="s">
        <v>273</v>
      </c>
      <c r="K2736">
        <v>11126</v>
      </c>
      <c r="L2736">
        <v>11127</v>
      </c>
      <c r="M2736" t="str">
        <f t="shared" si="294"/>
        <v>Dog100OverACSR</v>
      </c>
      <c r="N2736" t="str">
        <f>+VLOOKUP(M2736,LineCode!$E:$F,2,0)</f>
        <v>3p_11kV_100_ACSR_Al_o</v>
      </c>
      <c r="R2736" t="s">
        <v>296</v>
      </c>
      <c r="S2736" t="str">
        <f t="shared" si="295"/>
        <v>Line.line_SAN_11126_11127</v>
      </c>
      <c r="T2736" t="str">
        <f t="shared" si="296"/>
        <v>Bus1=11126</v>
      </c>
      <c r="U2736" t="str">
        <f t="shared" si="297"/>
        <v>Bus2=11127</v>
      </c>
      <c r="V2736" t="str">
        <f t="shared" si="298"/>
        <v>phases=3</v>
      </c>
      <c r="W2736" t="str">
        <f t="shared" si="299"/>
        <v>Linecode=3p_11kV_100_ACSR_Al_o</v>
      </c>
      <c r="X2736" t="str">
        <f t="shared" si="300"/>
        <v>Length=29.7638</v>
      </c>
      <c r="Y2736" t="s">
        <v>307</v>
      </c>
    </row>
    <row r="2737" spans="1:25" x14ac:dyDescent="0.25">
      <c r="A2737" t="s">
        <v>56</v>
      </c>
      <c r="B2737">
        <v>11</v>
      </c>
      <c r="C2737" t="s">
        <v>37</v>
      </c>
      <c r="D2737">
        <v>100</v>
      </c>
      <c r="E2737" t="s">
        <v>27</v>
      </c>
      <c r="F2737" t="s">
        <v>38</v>
      </c>
      <c r="G2737" t="s">
        <v>30</v>
      </c>
      <c r="H2737">
        <v>3</v>
      </c>
      <c r="I2737">
        <v>36.340200000000003</v>
      </c>
      <c r="J2737" t="s">
        <v>273</v>
      </c>
      <c r="K2737">
        <v>11127</v>
      </c>
      <c r="L2737">
        <v>11128</v>
      </c>
      <c r="M2737" t="str">
        <f t="shared" ref="M2737:M2800" si="301">C2737&amp;D2737&amp;F2737&amp;G2737</f>
        <v>Dog100OverACSR</v>
      </c>
      <c r="N2737" t="str">
        <f>+VLOOKUP(M2737,LineCode!$E:$F,2,0)</f>
        <v>3p_11kV_100_ACSR_Al_o</v>
      </c>
      <c r="R2737" t="s">
        <v>296</v>
      </c>
      <c r="S2737" t="str">
        <f t="shared" ref="S2737:S2800" si="302">"Line.line_"&amp;J2737&amp;"_"&amp;K2737&amp;"_"&amp;L2737</f>
        <v>Line.line_SAN_11127_11128</v>
      </c>
      <c r="T2737" t="str">
        <f t="shared" ref="T2737:T2800" si="303">"Bus1="&amp;K2737</f>
        <v>Bus1=11127</v>
      </c>
      <c r="U2737" t="str">
        <f t="shared" ref="U2737:U2800" si="304">"Bus2="&amp;L2737</f>
        <v>Bus2=11128</v>
      </c>
      <c r="V2737" t="str">
        <f t="shared" ref="V2737:V2800" si="305">"phases="&amp;H2737</f>
        <v>phases=3</v>
      </c>
      <c r="W2737" t="str">
        <f t="shared" ref="W2737:W2800" si="306">"Linecode="&amp;N2737</f>
        <v>Linecode=3p_11kV_100_ACSR_Al_o</v>
      </c>
      <c r="X2737" t="str">
        <f t="shared" ref="X2737:X2800" si="307">"Length="&amp;I2737</f>
        <v>Length=36.3402</v>
      </c>
      <c r="Y2737" t="s">
        <v>307</v>
      </c>
    </row>
    <row r="2738" spans="1:25" x14ac:dyDescent="0.25">
      <c r="A2738" t="s">
        <v>56</v>
      </c>
      <c r="B2738">
        <v>11</v>
      </c>
      <c r="C2738" t="s">
        <v>37</v>
      </c>
      <c r="D2738">
        <v>100</v>
      </c>
      <c r="E2738" t="s">
        <v>27</v>
      </c>
      <c r="F2738" t="s">
        <v>38</v>
      </c>
      <c r="G2738" t="s">
        <v>30</v>
      </c>
      <c r="H2738">
        <v>3</v>
      </c>
      <c r="I2738">
        <v>59.450499999999998</v>
      </c>
      <c r="J2738" t="s">
        <v>273</v>
      </c>
      <c r="K2738">
        <v>11128</v>
      </c>
      <c r="L2738">
        <v>11129</v>
      </c>
      <c r="M2738" t="str">
        <f t="shared" si="301"/>
        <v>Dog100OverACSR</v>
      </c>
      <c r="N2738" t="str">
        <f>+VLOOKUP(M2738,LineCode!$E:$F,2,0)</f>
        <v>3p_11kV_100_ACSR_Al_o</v>
      </c>
      <c r="R2738" t="s">
        <v>296</v>
      </c>
      <c r="S2738" t="str">
        <f t="shared" si="302"/>
        <v>Line.line_SAN_11128_11129</v>
      </c>
      <c r="T2738" t="str">
        <f t="shared" si="303"/>
        <v>Bus1=11128</v>
      </c>
      <c r="U2738" t="str">
        <f t="shared" si="304"/>
        <v>Bus2=11129</v>
      </c>
      <c r="V2738" t="str">
        <f t="shared" si="305"/>
        <v>phases=3</v>
      </c>
      <c r="W2738" t="str">
        <f t="shared" si="306"/>
        <v>Linecode=3p_11kV_100_ACSR_Al_o</v>
      </c>
      <c r="X2738" t="str">
        <f t="shared" si="307"/>
        <v>Length=59.4505</v>
      </c>
      <c r="Y2738" t="s">
        <v>307</v>
      </c>
    </row>
    <row r="2739" spans="1:25" x14ac:dyDescent="0.25">
      <c r="A2739" t="s">
        <v>56</v>
      </c>
      <c r="B2739">
        <v>11</v>
      </c>
      <c r="C2739" t="s">
        <v>37</v>
      </c>
      <c r="D2739">
        <v>100</v>
      </c>
      <c r="E2739" t="s">
        <v>27</v>
      </c>
      <c r="F2739" t="s">
        <v>38</v>
      </c>
      <c r="G2739" t="s">
        <v>30</v>
      </c>
      <c r="H2739">
        <v>3</v>
      </c>
      <c r="I2739">
        <v>57.35</v>
      </c>
      <c r="J2739" t="s">
        <v>273</v>
      </c>
      <c r="K2739">
        <v>11129</v>
      </c>
      <c r="L2739">
        <v>11130</v>
      </c>
      <c r="M2739" t="str">
        <f t="shared" si="301"/>
        <v>Dog100OverACSR</v>
      </c>
      <c r="N2739" t="str">
        <f>+VLOOKUP(M2739,LineCode!$E:$F,2,0)</f>
        <v>3p_11kV_100_ACSR_Al_o</v>
      </c>
      <c r="R2739" t="s">
        <v>296</v>
      </c>
      <c r="S2739" t="str">
        <f t="shared" si="302"/>
        <v>Line.line_SAN_11129_11130</v>
      </c>
      <c r="T2739" t="str">
        <f t="shared" si="303"/>
        <v>Bus1=11129</v>
      </c>
      <c r="U2739" t="str">
        <f t="shared" si="304"/>
        <v>Bus2=11130</v>
      </c>
      <c r="V2739" t="str">
        <f t="shared" si="305"/>
        <v>phases=3</v>
      </c>
      <c r="W2739" t="str">
        <f t="shared" si="306"/>
        <v>Linecode=3p_11kV_100_ACSR_Al_o</v>
      </c>
      <c r="X2739" t="str">
        <f t="shared" si="307"/>
        <v>Length=57.35</v>
      </c>
      <c r="Y2739" t="s">
        <v>307</v>
      </c>
    </row>
    <row r="2740" spans="1:25" x14ac:dyDescent="0.25">
      <c r="A2740" t="s">
        <v>56</v>
      </c>
      <c r="B2740">
        <v>11</v>
      </c>
      <c r="C2740" t="s">
        <v>37</v>
      </c>
      <c r="D2740">
        <v>100</v>
      </c>
      <c r="E2740" t="s">
        <v>27</v>
      </c>
      <c r="F2740" t="s">
        <v>38</v>
      </c>
      <c r="G2740" t="s">
        <v>30</v>
      </c>
      <c r="H2740">
        <v>3</v>
      </c>
      <c r="I2740">
        <v>27.539899999999999</v>
      </c>
      <c r="J2740" t="s">
        <v>273</v>
      </c>
      <c r="K2740">
        <v>11130</v>
      </c>
      <c r="L2740">
        <v>11131</v>
      </c>
      <c r="M2740" t="str">
        <f t="shared" si="301"/>
        <v>Dog100OverACSR</v>
      </c>
      <c r="N2740" t="str">
        <f>+VLOOKUP(M2740,LineCode!$E:$F,2,0)</f>
        <v>3p_11kV_100_ACSR_Al_o</v>
      </c>
      <c r="R2740" t="s">
        <v>296</v>
      </c>
      <c r="S2740" t="str">
        <f t="shared" si="302"/>
        <v>Line.line_SAN_11130_11131</v>
      </c>
      <c r="T2740" t="str">
        <f t="shared" si="303"/>
        <v>Bus1=11130</v>
      </c>
      <c r="U2740" t="str">
        <f t="shared" si="304"/>
        <v>Bus2=11131</v>
      </c>
      <c r="V2740" t="str">
        <f t="shared" si="305"/>
        <v>phases=3</v>
      </c>
      <c r="W2740" t="str">
        <f t="shared" si="306"/>
        <v>Linecode=3p_11kV_100_ACSR_Al_o</v>
      </c>
      <c r="X2740" t="str">
        <f t="shared" si="307"/>
        <v>Length=27.5399</v>
      </c>
      <c r="Y2740" t="s">
        <v>307</v>
      </c>
    </row>
    <row r="2741" spans="1:25" x14ac:dyDescent="0.25">
      <c r="A2741" t="s">
        <v>56</v>
      </c>
      <c r="B2741">
        <v>11</v>
      </c>
      <c r="C2741" t="s">
        <v>37</v>
      </c>
      <c r="D2741">
        <v>100</v>
      </c>
      <c r="E2741" t="s">
        <v>27</v>
      </c>
      <c r="F2741" t="s">
        <v>38</v>
      </c>
      <c r="G2741" t="s">
        <v>30</v>
      </c>
      <c r="H2741">
        <v>3</v>
      </c>
      <c r="I2741">
        <v>7.23116</v>
      </c>
      <c r="J2741" t="s">
        <v>273</v>
      </c>
      <c r="K2741">
        <v>11131</v>
      </c>
      <c r="L2741">
        <v>11132</v>
      </c>
      <c r="M2741" t="str">
        <f t="shared" si="301"/>
        <v>Dog100OverACSR</v>
      </c>
      <c r="N2741" t="str">
        <f>+VLOOKUP(M2741,LineCode!$E:$F,2,0)</f>
        <v>3p_11kV_100_ACSR_Al_o</v>
      </c>
      <c r="R2741" t="s">
        <v>296</v>
      </c>
      <c r="S2741" t="str">
        <f t="shared" si="302"/>
        <v>Line.line_SAN_11131_11132</v>
      </c>
      <c r="T2741" t="str">
        <f t="shared" si="303"/>
        <v>Bus1=11131</v>
      </c>
      <c r="U2741" t="str">
        <f t="shared" si="304"/>
        <v>Bus2=11132</v>
      </c>
      <c r="V2741" t="str">
        <f t="shared" si="305"/>
        <v>phases=3</v>
      </c>
      <c r="W2741" t="str">
        <f t="shared" si="306"/>
        <v>Linecode=3p_11kV_100_ACSR_Al_o</v>
      </c>
      <c r="X2741" t="str">
        <f t="shared" si="307"/>
        <v>Length=7.23116</v>
      </c>
      <c r="Y2741" t="s">
        <v>307</v>
      </c>
    </row>
    <row r="2742" spans="1:25" x14ac:dyDescent="0.25">
      <c r="A2742" t="s">
        <v>56</v>
      </c>
      <c r="B2742">
        <v>11</v>
      </c>
      <c r="C2742" t="s">
        <v>37</v>
      </c>
      <c r="D2742">
        <v>100</v>
      </c>
      <c r="E2742" t="s">
        <v>27</v>
      </c>
      <c r="F2742" t="s">
        <v>38</v>
      </c>
      <c r="G2742" t="s">
        <v>30</v>
      </c>
      <c r="H2742">
        <v>3</v>
      </c>
      <c r="I2742">
        <v>9.1739999999999999E-3</v>
      </c>
      <c r="J2742" t="s">
        <v>273</v>
      </c>
      <c r="K2742">
        <v>11132</v>
      </c>
      <c r="L2742">
        <v>11187</v>
      </c>
      <c r="M2742" t="str">
        <f t="shared" si="301"/>
        <v>Dog100OverACSR</v>
      </c>
      <c r="N2742" t="str">
        <f>+VLOOKUP(M2742,LineCode!$E:$F,2,0)</f>
        <v>3p_11kV_100_ACSR_Al_o</v>
      </c>
      <c r="R2742" t="s">
        <v>296</v>
      </c>
      <c r="S2742" t="str">
        <f t="shared" si="302"/>
        <v>Line.line_SAN_11132_11187</v>
      </c>
      <c r="T2742" t="str">
        <f t="shared" si="303"/>
        <v>Bus1=11132</v>
      </c>
      <c r="U2742" t="str">
        <f t="shared" si="304"/>
        <v>Bus2=11187</v>
      </c>
      <c r="V2742" t="str">
        <f t="shared" si="305"/>
        <v>phases=3</v>
      </c>
      <c r="W2742" t="str">
        <f t="shared" si="306"/>
        <v>Linecode=3p_11kV_100_ACSR_Al_o</v>
      </c>
      <c r="X2742" t="str">
        <f t="shared" si="307"/>
        <v>Length=0.009174</v>
      </c>
      <c r="Y2742" t="s">
        <v>307</v>
      </c>
    </row>
    <row r="2743" spans="1:25" x14ac:dyDescent="0.25">
      <c r="A2743" t="s">
        <v>56</v>
      </c>
      <c r="B2743">
        <v>11</v>
      </c>
      <c r="C2743" t="s">
        <v>37</v>
      </c>
      <c r="D2743">
        <v>100</v>
      </c>
      <c r="E2743" t="s">
        <v>27</v>
      </c>
      <c r="F2743" t="s">
        <v>38</v>
      </c>
      <c r="G2743" t="s">
        <v>30</v>
      </c>
      <c r="H2743">
        <v>3</v>
      </c>
      <c r="I2743">
        <v>0.582237</v>
      </c>
      <c r="J2743" t="s">
        <v>273</v>
      </c>
      <c r="K2743">
        <v>11187</v>
      </c>
      <c r="L2743">
        <v>11133</v>
      </c>
      <c r="M2743" t="str">
        <f t="shared" si="301"/>
        <v>Dog100OverACSR</v>
      </c>
      <c r="N2743" t="str">
        <f>+VLOOKUP(M2743,LineCode!$E:$F,2,0)</f>
        <v>3p_11kV_100_ACSR_Al_o</v>
      </c>
      <c r="R2743" t="s">
        <v>296</v>
      </c>
      <c r="S2743" t="str">
        <f t="shared" si="302"/>
        <v>Line.line_SAN_11187_11133</v>
      </c>
      <c r="T2743" t="str">
        <f t="shared" si="303"/>
        <v>Bus1=11187</v>
      </c>
      <c r="U2743" t="str">
        <f t="shared" si="304"/>
        <v>Bus2=11133</v>
      </c>
      <c r="V2743" t="str">
        <f t="shared" si="305"/>
        <v>phases=3</v>
      </c>
      <c r="W2743" t="str">
        <f t="shared" si="306"/>
        <v>Linecode=3p_11kV_100_ACSR_Al_o</v>
      </c>
      <c r="X2743" t="str">
        <f t="shared" si="307"/>
        <v>Length=0.582237</v>
      </c>
      <c r="Y2743" t="s">
        <v>307</v>
      </c>
    </row>
    <row r="2744" spans="1:25" x14ac:dyDescent="0.25">
      <c r="A2744" t="s">
        <v>56</v>
      </c>
      <c r="B2744">
        <v>11</v>
      </c>
      <c r="C2744" t="s">
        <v>37</v>
      </c>
      <c r="D2744">
        <v>100</v>
      </c>
      <c r="E2744" t="s">
        <v>27</v>
      </c>
      <c r="F2744" t="s">
        <v>38</v>
      </c>
      <c r="G2744" t="s">
        <v>30</v>
      </c>
      <c r="H2744">
        <v>3</v>
      </c>
      <c r="I2744">
        <v>37.720399999999998</v>
      </c>
      <c r="J2744" t="s">
        <v>273</v>
      </c>
      <c r="K2744">
        <v>11133</v>
      </c>
      <c r="L2744">
        <v>11134</v>
      </c>
      <c r="M2744" t="str">
        <f t="shared" si="301"/>
        <v>Dog100OverACSR</v>
      </c>
      <c r="N2744" t="str">
        <f>+VLOOKUP(M2744,LineCode!$E:$F,2,0)</f>
        <v>3p_11kV_100_ACSR_Al_o</v>
      </c>
      <c r="R2744" t="s">
        <v>296</v>
      </c>
      <c r="S2744" t="str">
        <f t="shared" si="302"/>
        <v>Line.line_SAN_11133_11134</v>
      </c>
      <c r="T2744" t="str">
        <f t="shared" si="303"/>
        <v>Bus1=11133</v>
      </c>
      <c r="U2744" t="str">
        <f t="shared" si="304"/>
        <v>Bus2=11134</v>
      </c>
      <c r="V2744" t="str">
        <f t="shared" si="305"/>
        <v>phases=3</v>
      </c>
      <c r="W2744" t="str">
        <f t="shared" si="306"/>
        <v>Linecode=3p_11kV_100_ACSR_Al_o</v>
      </c>
      <c r="X2744" t="str">
        <f t="shared" si="307"/>
        <v>Length=37.7204</v>
      </c>
      <c r="Y2744" t="s">
        <v>307</v>
      </c>
    </row>
    <row r="2745" spans="1:25" x14ac:dyDescent="0.25">
      <c r="A2745" t="s">
        <v>56</v>
      </c>
      <c r="B2745">
        <v>11</v>
      </c>
      <c r="C2745" t="s">
        <v>37</v>
      </c>
      <c r="D2745">
        <v>100</v>
      </c>
      <c r="E2745" t="s">
        <v>27</v>
      </c>
      <c r="F2745" t="s">
        <v>38</v>
      </c>
      <c r="G2745" t="s">
        <v>30</v>
      </c>
      <c r="H2745">
        <v>3</v>
      </c>
      <c r="I2745">
        <v>55.379100000000001</v>
      </c>
      <c r="J2745" t="s">
        <v>273</v>
      </c>
      <c r="K2745">
        <v>11134</v>
      </c>
      <c r="L2745">
        <v>11135</v>
      </c>
      <c r="M2745" t="str">
        <f t="shared" si="301"/>
        <v>Dog100OverACSR</v>
      </c>
      <c r="N2745" t="str">
        <f>+VLOOKUP(M2745,LineCode!$E:$F,2,0)</f>
        <v>3p_11kV_100_ACSR_Al_o</v>
      </c>
      <c r="R2745" t="s">
        <v>296</v>
      </c>
      <c r="S2745" t="str">
        <f t="shared" si="302"/>
        <v>Line.line_SAN_11134_11135</v>
      </c>
      <c r="T2745" t="str">
        <f t="shared" si="303"/>
        <v>Bus1=11134</v>
      </c>
      <c r="U2745" t="str">
        <f t="shared" si="304"/>
        <v>Bus2=11135</v>
      </c>
      <c r="V2745" t="str">
        <f t="shared" si="305"/>
        <v>phases=3</v>
      </c>
      <c r="W2745" t="str">
        <f t="shared" si="306"/>
        <v>Linecode=3p_11kV_100_ACSR_Al_o</v>
      </c>
      <c r="X2745" t="str">
        <f t="shared" si="307"/>
        <v>Length=55.3791</v>
      </c>
      <c r="Y2745" t="s">
        <v>307</v>
      </c>
    </row>
    <row r="2746" spans="1:25" x14ac:dyDescent="0.25">
      <c r="A2746" t="s">
        <v>56</v>
      </c>
      <c r="B2746">
        <v>11</v>
      </c>
      <c r="C2746" t="s">
        <v>37</v>
      </c>
      <c r="D2746">
        <v>100</v>
      </c>
      <c r="E2746" t="s">
        <v>27</v>
      </c>
      <c r="F2746" t="s">
        <v>38</v>
      </c>
      <c r="G2746" t="s">
        <v>30</v>
      </c>
      <c r="H2746">
        <v>3</v>
      </c>
      <c r="I2746">
        <v>25.892600000000002</v>
      </c>
      <c r="J2746" t="s">
        <v>273</v>
      </c>
      <c r="K2746">
        <v>11135</v>
      </c>
      <c r="L2746">
        <v>11092</v>
      </c>
      <c r="M2746" t="str">
        <f t="shared" si="301"/>
        <v>Dog100OverACSR</v>
      </c>
      <c r="N2746" t="str">
        <f>+VLOOKUP(M2746,LineCode!$E:$F,2,0)</f>
        <v>3p_11kV_100_ACSR_Al_o</v>
      </c>
      <c r="R2746" t="s">
        <v>296</v>
      </c>
      <c r="S2746" t="str">
        <f t="shared" si="302"/>
        <v>Line.line_SAN_11135_11092</v>
      </c>
      <c r="T2746" t="str">
        <f t="shared" si="303"/>
        <v>Bus1=11135</v>
      </c>
      <c r="U2746" t="str">
        <f t="shared" si="304"/>
        <v>Bus2=11092</v>
      </c>
      <c r="V2746" t="str">
        <f t="shared" si="305"/>
        <v>phases=3</v>
      </c>
      <c r="W2746" t="str">
        <f t="shared" si="306"/>
        <v>Linecode=3p_11kV_100_ACSR_Al_o</v>
      </c>
      <c r="X2746" t="str">
        <f t="shared" si="307"/>
        <v>Length=25.8926</v>
      </c>
      <c r="Y2746" t="s">
        <v>307</v>
      </c>
    </row>
    <row r="2747" spans="1:25" x14ac:dyDescent="0.25">
      <c r="A2747" t="s">
        <v>56</v>
      </c>
      <c r="B2747">
        <v>11</v>
      </c>
      <c r="C2747" t="s">
        <v>37</v>
      </c>
      <c r="D2747">
        <v>100</v>
      </c>
      <c r="E2747" t="s">
        <v>27</v>
      </c>
      <c r="F2747" t="s">
        <v>38</v>
      </c>
      <c r="G2747" t="s">
        <v>30</v>
      </c>
      <c r="H2747">
        <v>3</v>
      </c>
      <c r="I2747">
        <v>69.384200000000007</v>
      </c>
      <c r="J2747" t="s">
        <v>273</v>
      </c>
      <c r="K2747">
        <v>11092</v>
      </c>
      <c r="L2747">
        <v>11091</v>
      </c>
      <c r="M2747" t="str">
        <f t="shared" si="301"/>
        <v>Dog100OverACSR</v>
      </c>
      <c r="N2747" t="str">
        <f>+VLOOKUP(M2747,LineCode!$E:$F,2,0)</f>
        <v>3p_11kV_100_ACSR_Al_o</v>
      </c>
      <c r="R2747" t="s">
        <v>296</v>
      </c>
      <c r="S2747" t="str">
        <f t="shared" si="302"/>
        <v>Line.line_SAN_11092_11091</v>
      </c>
      <c r="T2747" t="str">
        <f t="shared" si="303"/>
        <v>Bus1=11092</v>
      </c>
      <c r="U2747" t="str">
        <f t="shared" si="304"/>
        <v>Bus2=11091</v>
      </c>
      <c r="V2747" t="str">
        <f t="shared" si="305"/>
        <v>phases=3</v>
      </c>
      <c r="W2747" t="str">
        <f t="shared" si="306"/>
        <v>Linecode=3p_11kV_100_ACSR_Al_o</v>
      </c>
      <c r="X2747" t="str">
        <f t="shared" si="307"/>
        <v>Length=69.3842</v>
      </c>
      <c r="Y2747" t="s">
        <v>307</v>
      </c>
    </row>
    <row r="2748" spans="1:25" x14ac:dyDescent="0.25">
      <c r="A2748" t="s">
        <v>56</v>
      </c>
      <c r="B2748">
        <v>11</v>
      </c>
      <c r="C2748" t="s">
        <v>37</v>
      </c>
      <c r="D2748">
        <v>100</v>
      </c>
      <c r="E2748" t="s">
        <v>27</v>
      </c>
      <c r="F2748" t="s">
        <v>38</v>
      </c>
      <c r="G2748" t="s">
        <v>30</v>
      </c>
      <c r="H2748">
        <v>3</v>
      </c>
      <c r="I2748">
        <v>61.1374</v>
      </c>
      <c r="J2748" t="s">
        <v>273</v>
      </c>
      <c r="K2748">
        <v>11091</v>
      </c>
      <c r="L2748">
        <v>11090</v>
      </c>
      <c r="M2748" t="str">
        <f t="shared" si="301"/>
        <v>Dog100OverACSR</v>
      </c>
      <c r="N2748" t="str">
        <f>+VLOOKUP(M2748,LineCode!$E:$F,2,0)</f>
        <v>3p_11kV_100_ACSR_Al_o</v>
      </c>
      <c r="R2748" t="s">
        <v>296</v>
      </c>
      <c r="S2748" t="str">
        <f t="shared" si="302"/>
        <v>Line.line_SAN_11091_11090</v>
      </c>
      <c r="T2748" t="str">
        <f t="shared" si="303"/>
        <v>Bus1=11091</v>
      </c>
      <c r="U2748" t="str">
        <f t="shared" si="304"/>
        <v>Bus2=11090</v>
      </c>
      <c r="V2748" t="str">
        <f t="shared" si="305"/>
        <v>phases=3</v>
      </c>
      <c r="W2748" t="str">
        <f t="shared" si="306"/>
        <v>Linecode=3p_11kV_100_ACSR_Al_o</v>
      </c>
      <c r="X2748" t="str">
        <f t="shared" si="307"/>
        <v>Length=61.1374</v>
      </c>
      <c r="Y2748" t="s">
        <v>307</v>
      </c>
    </row>
    <row r="2749" spans="1:25" x14ac:dyDescent="0.25">
      <c r="A2749" t="s">
        <v>56</v>
      </c>
      <c r="B2749">
        <v>11</v>
      </c>
      <c r="C2749" t="s">
        <v>37</v>
      </c>
      <c r="D2749">
        <v>100</v>
      </c>
      <c r="E2749" t="s">
        <v>27</v>
      </c>
      <c r="F2749" t="s">
        <v>38</v>
      </c>
      <c r="G2749" t="s">
        <v>30</v>
      </c>
      <c r="H2749">
        <v>3</v>
      </c>
      <c r="I2749">
        <v>11.9071</v>
      </c>
      <c r="J2749" t="s">
        <v>273</v>
      </c>
      <c r="K2749">
        <v>11090</v>
      </c>
      <c r="L2749">
        <v>11089</v>
      </c>
      <c r="M2749" t="str">
        <f t="shared" si="301"/>
        <v>Dog100OverACSR</v>
      </c>
      <c r="N2749" t="str">
        <f>+VLOOKUP(M2749,LineCode!$E:$F,2,0)</f>
        <v>3p_11kV_100_ACSR_Al_o</v>
      </c>
      <c r="R2749" t="s">
        <v>296</v>
      </c>
      <c r="S2749" t="str">
        <f t="shared" si="302"/>
        <v>Line.line_SAN_11090_11089</v>
      </c>
      <c r="T2749" t="str">
        <f t="shared" si="303"/>
        <v>Bus1=11090</v>
      </c>
      <c r="U2749" t="str">
        <f t="shared" si="304"/>
        <v>Bus2=11089</v>
      </c>
      <c r="V2749" t="str">
        <f t="shared" si="305"/>
        <v>phases=3</v>
      </c>
      <c r="W2749" t="str">
        <f t="shared" si="306"/>
        <v>Linecode=3p_11kV_100_ACSR_Al_o</v>
      </c>
      <c r="X2749" t="str">
        <f t="shared" si="307"/>
        <v>Length=11.9071</v>
      </c>
      <c r="Y2749" t="s">
        <v>307</v>
      </c>
    </row>
    <row r="2750" spans="1:25" x14ac:dyDescent="0.25">
      <c r="A2750" t="s">
        <v>56</v>
      </c>
      <c r="B2750">
        <v>11</v>
      </c>
      <c r="C2750" t="s">
        <v>37</v>
      </c>
      <c r="D2750">
        <v>100</v>
      </c>
      <c r="E2750" t="s">
        <v>27</v>
      </c>
      <c r="F2750" t="s">
        <v>38</v>
      </c>
      <c r="G2750" t="s">
        <v>30</v>
      </c>
      <c r="H2750">
        <v>3</v>
      </c>
      <c r="I2750">
        <v>75.599100000000007</v>
      </c>
      <c r="J2750" t="s">
        <v>273</v>
      </c>
      <c r="K2750">
        <v>11092</v>
      </c>
      <c r="L2750">
        <v>11136</v>
      </c>
      <c r="M2750" t="str">
        <f t="shared" si="301"/>
        <v>Dog100OverACSR</v>
      </c>
      <c r="N2750" t="str">
        <f>+VLOOKUP(M2750,LineCode!$E:$F,2,0)</f>
        <v>3p_11kV_100_ACSR_Al_o</v>
      </c>
      <c r="R2750" t="s">
        <v>296</v>
      </c>
      <c r="S2750" t="str">
        <f t="shared" si="302"/>
        <v>Line.line_SAN_11092_11136</v>
      </c>
      <c r="T2750" t="str">
        <f t="shared" si="303"/>
        <v>Bus1=11092</v>
      </c>
      <c r="U2750" t="str">
        <f t="shared" si="304"/>
        <v>Bus2=11136</v>
      </c>
      <c r="V2750" t="str">
        <f t="shared" si="305"/>
        <v>phases=3</v>
      </c>
      <c r="W2750" t="str">
        <f t="shared" si="306"/>
        <v>Linecode=3p_11kV_100_ACSR_Al_o</v>
      </c>
      <c r="X2750" t="str">
        <f t="shared" si="307"/>
        <v>Length=75.5991</v>
      </c>
      <c r="Y2750" t="s">
        <v>307</v>
      </c>
    </row>
    <row r="2751" spans="1:25" x14ac:dyDescent="0.25">
      <c r="A2751" t="s">
        <v>56</v>
      </c>
      <c r="B2751">
        <v>11</v>
      </c>
      <c r="C2751" t="s">
        <v>37</v>
      </c>
      <c r="D2751">
        <v>100</v>
      </c>
      <c r="E2751" t="s">
        <v>27</v>
      </c>
      <c r="F2751" t="s">
        <v>38</v>
      </c>
      <c r="G2751" t="s">
        <v>30</v>
      </c>
      <c r="H2751">
        <v>3</v>
      </c>
      <c r="I2751">
        <v>47.213700000000003</v>
      </c>
      <c r="J2751" t="s">
        <v>273</v>
      </c>
      <c r="K2751">
        <v>11136</v>
      </c>
      <c r="L2751">
        <v>11137</v>
      </c>
      <c r="M2751" t="str">
        <f t="shared" si="301"/>
        <v>Dog100OverACSR</v>
      </c>
      <c r="N2751" t="str">
        <f>+VLOOKUP(M2751,LineCode!$E:$F,2,0)</f>
        <v>3p_11kV_100_ACSR_Al_o</v>
      </c>
      <c r="R2751" t="s">
        <v>296</v>
      </c>
      <c r="S2751" t="str">
        <f t="shared" si="302"/>
        <v>Line.line_SAN_11136_11137</v>
      </c>
      <c r="T2751" t="str">
        <f t="shared" si="303"/>
        <v>Bus1=11136</v>
      </c>
      <c r="U2751" t="str">
        <f t="shared" si="304"/>
        <v>Bus2=11137</v>
      </c>
      <c r="V2751" t="str">
        <f t="shared" si="305"/>
        <v>phases=3</v>
      </c>
      <c r="W2751" t="str">
        <f t="shared" si="306"/>
        <v>Linecode=3p_11kV_100_ACSR_Al_o</v>
      </c>
      <c r="X2751" t="str">
        <f t="shared" si="307"/>
        <v>Length=47.2137</v>
      </c>
      <c r="Y2751" t="s">
        <v>307</v>
      </c>
    </row>
    <row r="2752" spans="1:25" x14ac:dyDescent="0.25">
      <c r="A2752" t="s">
        <v>56</v>
      </c>
      <c r="B2752">
        <v>11</v>
      </c>
      <c r="C2752" t="s">
        <v>37</v>
      </c>
      <c r="D2752">
        <v>100</v>
      </c>
      <c r="E2752" t="s">
        <v>27</v>
      </c>
      <c r="F2752" t="s">
        <v>38</v>
      </c>
      <c r="G2752" t="s">
        <v>30</v>
      </c>
      <c r="H2752">
        <v>3</v>
      </c>
      <c r="I2752">
        <v>8.7662600000000008</v>
      </c>
      <c r="J2752" t="s">
        <v>273</v>
      </c>
      <c r="K2752">
        <v>11153</v>
      </c>
      <c r="L2752">
        <v>11154</v>
      </c>
      <c r="M2752" t="str">
        <f t="shared" si="301"/>
        <v>Dog100OverACSR</v>
      </c>
      <c r="N2752" t="str">
        <f>+VLOOKUP(M2752,LineCode!$E:$F,2,0)</f>
        <v>3p_11kV_100_ACSR_Al_o</v>
      </c>
      <c r="R2752" t="s">
        <v>296</v>
      </c>
      <c r="S2752" t="str">
        <f t="shared" si="302"/>
        <v>Line.line_SAN_11153_11154</v>
      </c>
      <c r="T2752" t="str">
        <f t="shared" si="303"/>
        <v>Bus1=11153</v>
      </c>
      <c r="U2752" t="str">
        <f t="shared" si="304"/>
        <v>Bus2=11154</v>
      </c>
      <c r="V2752" t="str">
        <f t="shared" si="305"/>
        <v>phases=3</v>
      </c>
      <c r="W2752" t="str">
        <f t="shared" si="306"/>
        <v>Linecode=3p_11kV_100_ACSR_Al_o</v>
      </c>
      <c r="X2752" t="str">
        <f t="shared" si="307"/>
        <v>Length=8.76626</v>
      </c>
      <c r="Y2752" t="s">
        <v>307</v>
      </c>
    </row>
    <row r="2753" spans="1:25" x14ac:dyDescent="0.25">
      <c r="A2753" t="s">
        <v>56</v>
      </c>
      <c r="B2753">
        <v>11</v>
      </c>
      <c r="C2753" t="s">
        <v>37</v>
      </c>
      <c r="D2753">
        <v>100</v>
      </c>
      <c r="E2753" t="s">
        <v>27</v>
      </c>
      <c r="F2753" t="s">
        <v>38</v>
      </c>
      <c r="G2753" t="s">
        <v>30</v>
      </c>
      <c r="H2753">
        <v>3</v>
      </c>
      <c r="I2753">
        <v>47.700200000000002</v>
      </c>
      <c r="J2753" t="s">
        <v>273</v>
      </c>
      <c r="K2753">
        <v>11154</v>
      </c>
      <c r="L2753">
        <v>11155</v>
      </c>
      <c r="M2753" t="str">
        <f t="shared" si="301"/>
        <v>Dog100OverACSR</v>
      </c>
      <c r="N2753" t="str">
        <f>+VLOOKUP(M2753,LineCode!$E:$F,2,0)</f>
        <v>3p_11kV_100_ACSR_Al_o</v>
      </c>
      <c r="R2753" t="s">
        <v>296</v>
      </c>
      <c r="S2753" t="str">
        <f t="shared" si="302"/>
        <v>Line.line_SAN_11154_11155</v>
      </c>
      <c r="T2753" t="str">
        <f t="shared" si="303"/>
        <v>Bus1=11154</v>
      </c>
      <c r="U2753" t="str">
        <f t="shared" si="304"/>
        <v>Bus2=11155</v>
      </c>
      <c r="V2753" t="str">
        <f t="shared" si="305"/>
        <v>phases=3</v>
      </c>
      <c r="W2753" t="str">
        <f t="shared" si="306"/>
        <v>Linecode=3p_11kV_100_ACSR_Al_o</v>
      </c>
      <c r="X2753" t="str">
        <f t="shared" si="307"/>
        <v>Length=47.7002</v>
      </c>
      <c r="Y2753" t="s">
        <v>307</v>
      </c>
    </row>
    <row r="2754" spans="1:25" x14ac:dyDescent="0.25">
      <c r="A2754" t="s">
        <v>56</v>
      </c>
      <c r="B2754">
        <v>11</v>
      </c>
      <c r="C2754" t="s">
        <v>37</v>
      </c>
      <c r="D2754">
        <v>100</v>
      </c>
      <c r="E2754" t="s">
        <v>27</v>
      </c>
      <c r="F2754" t="s">
        <v>38</v>
      </c>
      <c r="G2754" t="s">
        <v>30</v>
      </c>
      <c r="H2754">
        <v>3</v>
      </c>
      <c r="I2754">
        <v>85.552800000000005</v>
      </c>
      <c r="J2754" t="s">
        <v>273</v>
      </c>
      <c r="K2754">
        <v>11155</v>
      </c>
      <c r="L2754">
        <v>11156</v>
      </c>
      <c r="M2754" t="str">
        <f t="shared" si="301"/>
        <v>Dog100OverACSR</v>
      </c>
      <c r="N2754" t="str">
        <f>+VLOOKUP(M2754,LineCode!$E:$F,2,0)</f>
        <v>3p_11kV_100_ACSR_Al_o</v>
      </c>
      <c r="R2754" t="s">
        <v>296</v>
      </c>
      <c r="S2754" t="str">
        <f t="shared" si="302"/>
        <v>Line.line_SAN_11155_11156</v>
      </c>
      <c r="T2754" t="str">
        <f t="shared" si="303"/>
        <v>Bus1=11155</v>
      </c>
      <c r="U2754" t="str">
        <f t="shared" si="304"/>
        <v>Bus2=11156</v>
      </c>
      <c r="V2754" t="str">
        <f t="shared" si="305"/>
        <v>phases=3</v>
      </c>
      <c r="W2754" t="str">
        <f t="shared" si="306"/>
        <v>Linecode=3p_11kV_100_ACSR_Al_o</v>
      </c>
      <c r="X2754" t="str">
        <f t="shared" si="307"/>
        <v>Length=85.5528</v>
      </c>
      <c r="Y2754" t="s">
        <v>307</v>
      </c>
    </row>
    <row r="2755" spans="1:25" x14ac:dyDescent="0.25">
      <c r="A2755" t="s">
        <v>56</v>
      </c>
      <c r="B2755">
        <v>11</v>
      </c>
      <c r="C2755" t="s">
        <v>37</v>
      </c>
      <c r="D2755">
        <v>100</v>
      </c>
      <c r="E2755" t="s">
        <v>27</v>
      </c>
      <c r="F2755" t="s">
        <v>38</v>
      </c>
      <c r="G2755" t="s">
        <v>30</v>
      </c>
      <c r="H2755">
        <v>3</v>
      </c>
      <c r="I2755">
        <v>73.345100000000002</v>
      </c>
      <c r="J2755" t="s">
        <v>273</v>
      </c>
      <c r="K2755">
        <v>11156</v>
      </c>
      <c r="L2755">
        <v>11157</v>
      </c>
      <c r="M2755" t="str">
        <f t="shared" si="301"/>
        <v>Dog100OverACSR</v>
      </c>
      <c r="N2755" t="str">
        <f>+VLOOKUP(M2755,LineCode!$E:$F,2,0)</f>
        <v>3p_11kV_100_ACSR_Al_o</v>
      </c>
      <c r="R2755" t="s">
        <v>296</v>
      </c>
      <c r="S2755" t="str">
        <f t="shared" si="302"/>
        <v>Line.line_SAN_11156_11157</v>
      </c>
      <c r="T2755" t="str">
        <f t="shared" si="303"/>
        <v>Bus1=11156</v>
      </c>
      <c r="U2755" t="str">
        <f t="shared" si="304"/>
        <v>Bus2=11157</v>
      </c>
      <c r="V2755" t="str">
        <f t="shared" si="305"/>
        <v>phases=3</v>
      </c>
      <c r="W2755" t="str">
        <f t="shared" si="306"/>
        <v>Linecode=3p_11kV_100_ACSR_Al_o</v>
      </c>
      <c r="X2755" t="str">
        <f t="shared" si="307"/>
        <v>Length=73.3451</v>
      </c>
      <c r="Y2755" t="s">
        <v>307</v>
      </c>
    </row>
    <row r="2756" spans="1:25" x14ac:dyDescent="0.25">
      <c r="A2756" t="s">
        <v>56</v>
      </c>
      <c r="B2756">
        <v>11</v>
      </c>
      <c r="C2756" t="s">
        <v>37</v>
      </c>
      <c r="D2756">
        <v>100</v>
      </c>
      <c r="E2756" t="s">
        <v>27</v>
      </c>
      <c r="F2756" t="s">
        <v>38</v>
      </c>
      <c r="G2756" t="s">
        <v>30</v>
      </c>
      <c r="H2756">
        <v>3</v>
      </c>
      <c r="I2756">
        <v>38.308500000000002</v>
      </c>
      <c r="J2756" t="s">
        <v>273</v>
      </c>
      <c r="K2756">
        <v>11157</v>
      </c>
      <c r="L2756">
        <v>11158</v>
      </c>
      <c r="M2756" t="str">
        <f t="shared" si="301"/>
        <v>Dog100OverACSR</v>
      </c>
      <c r="N2756" t="str">
        <f>+VLOOKUP(M2756,LineCode!$E:$F,2,0)</f>
        <v>3p_11kV_100_ACSR_Al_o</v>
      </c>
      <c r="R2756" t="s">
        <v>296</v>
      </c>
      <c r="S2756" t="str">
        <f t="shared" si="302"/>
        <v>Line.line_SAN_11157_11158</v>
      </c>
      <c r="T2756" t="str">
        <f t="shared" si="303"/>
        <v>Bus1=11157</v>
      </c>
      <c r="U2756" t="str">
        <f t="shared" si="304"/>
        <v>Bus2=11158</v>
      </c>
      <c r="V2756" t="str">
        <f t="shared" si="305"/>
        <v>phases=3</v>
      </c>
      <c r="W2756" t="str">
        <f t="shared" si="306"/>
        <v>Linecode=3p_11kV_100_ACSR_Al_o</v>
      </c>
      <c r="X2756" t="str">
        <f t="shared" si="307"/>
        <v>Length=38.3085</v>
      </c>
      <c r="Y2756" t="s">
        <v>307</v>
      </c>
    </row>
    <row r="2757" spans="1:25" x14ac:dyDescent="0.25">
      <c r="A2757" t="s">
        <v>56</v>
      </c>
      <c r="B2757">
        <v>11</v>
      </c>
      <c r="C2757" t="s">
        <v>37</v>
      </c>
      <c r="D2757">
        <v>100</v>
      </c>
      <c r="E2757" t="s">
        <v>27</v>
      </c>
      <c r="F2757" t="s">
        <v>38</v>
      </c>
      <c r="G2757" t="s">
        <v>30</v>
      </c>
      <c r="H2757">
        <v>3</v>
      </c>
      <c r="I2757">
        <v>28.938700000000001</v>
      </c>
      <c r="J2757" t="s">
        <v>273</v>
      </c>
      <c r="K2757">
        <v>11158</v>
      </c>
      <c r="L2757">
        <v>11159</v>
      </c>
      <c r="M2757" t="str">
        <f t="shared" si="301"/>
        <v>Dog100OverACSR</v>
      </c>
      <c r="N2757" t="str">
        <f>+VLOOKUP(M2757,LineCode!$E:$F,2,0)</f>
        <v>3p_11kV_100_ACSR_Al_o</v>
      </c>
      <c r="R2757" t="s">
        <v>296</v>
      </c>
      <c r="S2757" t="str">
        <f t="shared" si="302"/>
        <v>Line.line_SAN_11158_11159</v>
      </c>
      <c r="T2757" t="str">
        <f t="shared" si="303"/>
        <v>Bus1=11158</v>
      </c>
      <c r="U2757" t="str">
        <f t="shared" si="304"/>
        <v>Bus2=11159</v>
      </c>
      <c r="V2757" t="str">
        <f t="shared" si="305"/>
        <v>phases=3</v>
      </c>
      <c r="W2757" t="str">
        <f t="shared" si="306"/>
        <v>Linecode=3p_11kV_100_ACSR_Al_o</v>
      </c>
      <c r="X2757" t="str">
        <f t="shared" si="307"/>
        <v>Length=28.9387</v>
      </c>
      <c r="Y2757" t="s">
        <v>307</v>
      </c>
    </row>
    <row r="2758" spans="1:25" x14ac:dyDescent="0.25">
      <c r="A2758" t="s">
        <v>56</v>
      </c>
      <c r="B2758">
        <v>11</v>
      </c>
      <c r="C2758" t="s">
        <v>37</v>
      </c>
      <c r="D2758">
        <v>100</v>
      </c>
      <c r="E2758" t="s">
        <v>27</v>
      </c>
      <c r="F2758" t="s">
        <v>38</v>
      </c>
      <c r="G2758" t="s">
        <v>30</v>
      </c>
      <c r="H2758">
        <v>3</v>
      </c>
      <c r="I2758">
        <v>28.344999999999999</v>
      </c>
      <c r="J2758" t="s">
        <v>273</v>
      </c>
      <c r="K2758">
        <v>11159</v>
      </c>
      <c r="L2758">
        <v>11179</v>
      </c>
      <c r="M2758" t="str">
        <f t="shared" si="301"/>
        <v>Dog100OverACSR</v>
      </c>
      <c r="N2758" t="str">
        <f>+VLOOKUP(M2758,LineCode!$E:$F,2,0)</f>
        <v>3p_11kV_100_ACSR_Al_o</v>
      </c>
      <c r="R2758" t="s">
        <v>296</v>
      </c>
      <c r="S2758" t="str">
        <f t="shared" si="302"/>
        <v>Line.line_SAN_11159_11179</v>
      </c>
      <c r="T2758" t="str">
        <f t="shared" si="303"/>
        <v>Bus1=11159</v>
      </c>
      <c r="U2758" t="str">
        <f t="shared" si="304"/>
        <v>Bus2=11179</v>
      </c>
      <c r="V2758" t="str">
        <f t="shared" si="305"/>
        <v>phases=3</v>
      </c>
      <c r="W2758" t="str">
        <f t="shared" si="306"/>
        <v>Linecode=3p_11kV_100_ACSR_Al_o</v>
      </c>
      <c r="X2758" t="str">
        <f t="shared" si="307"/>
        <v>Length=28.345</v>
      </c>
      <c r="Y2758" t="s">
        <v>307</v>
      </c>
    </row>
    <row r="2759" spans="1:25" x14ac:dyDescent="0.25">
      <c r="A2759" t="s">
        <v>56</v>
      </c>
      <c r="B2759">
        <v>11</v>
      </c>
      <c r="C2759" t="s">
        <v>37</v>
      </c>
      <c r="D2759">
        <v>100</v>
      </c>
      <c r="E2759" t="s">
        <v>27</v>
      </c>
      <c r="F2759" t="s">
        <v>38</v>
      </c>
      <c r="G2759" t="s">
        <v>30</v>
      </c>
      <c r="H2759">
        <v>3</v>
      </c>
      <c r="I2759">
        <v>15.205500000000001</v>
      </c>
      <c r="J2759" t="s">
        <v>273</v>
      </c>
      <c r="K2759">
        <v>11179</v>
      </c>
      <c r="L2759">
        <v>11160</v>
      </c>
      <c r="M2759" t="str">
        <f t="shared" si="301"/>
        <v>Dog100OverACSR</v>
      </c>
      <c r="N2759" t="str">
        <f>+VLOOKUP(M2759,LineCode!$E:$F,2,0)</f>
        <v>3p_11kV_100_ACSR_Al_o</v>
      </c>
      <c r="R2759" t="s">
        <v>296</v>
      </c>
      <c r="S2759" t="str">
        <f t="shared" si="302"/>
        <v>Line.line_SAN_11179_11160</v>
      </c>
      <c r="T2759" t="str">
        <f t="shared" si="303"/>
        <v>Bus1=11179</v>
      </c>
      <c r="U2759" t="str">
        <f t="shared" si="304"/>
        <v>Bus2=11160</v>
      </c>
      <c r="V2759" t="str">
        <f t="shared" si="305"/>
        <v>phases=3</v>
      </c>
      <c r="W2759" t="str">
        <f t="shared" si="306"/>
        <v>Linecode=3p_11kV_100_ACSR_Al_o</v>
      </c>
      <c r="X2759" t="str">
        <f t="shared" si="307"/>
        <v>Length=15.2055</v>
      </c>
      <c r="Y2759" t="s">
        <v>307</v>
      </c>
    </row>
    <row r="2760" spans="1:25" x14ac:dyDescent="0.25">
      <c r="A2760" t="s">
        <v>56</v>
      </c>
      <c r="B2760">
        <v>11</v>
      </c>
      <c r="C2760" t="s">
        <v>37</v>
      </c>
      <c r="D2760">
        <v>100</v>
      </c>
      <c r="E2760" t="s">
        <v>27</v>
      </c>
      <c r="F2760" t="s">
        <v>38</v>
      </c>
      <c r="G2760" t="s">
        <v>30</v>
      </c>
      <c r="H2760">
        <v>3</v>
      </c>
      <c r="I2760">
        <v>0.110164</v>
      </c>
      <c r="J2760" t="s">
        <v>273</v>
      </c>
      <c r="K2760">
        <v>11160</v>
      </c>
      <c r="L2760">
        <v>11183</v>
      </c>
      <c r="M2760" t="str">
        <f t="shared" si="301"/>
        <v>Dog100OverACSR</v>
      </c>
      <c r="N2760" t="str">
        <f>+VLOOKUP(M2760,LineCode!$E:$F,2,0)</f>
        <v>3p_11kV_100_ACSR_Al_o</v>
      </c>
      <c r="R2760" t="s">
        <v>296</v>
      </c>
      <c r="S2760" t="str">
        <f t="shared" si="302"/>
        <v>Line.line_SAN_11160_11183</v>
      </c>
      <c r="T2760" t="str">
        <f t="shared" si="303"/>
        <v>Bus1=11160</v>
      </c>
      <c r="U2760" t="str">
        <f t="shared" si="304"/>
        <v>Bus2=11183</v>
      </c>
      <c r="V2760" t="str">
        <f t="shared" si="305"/>
        <v>phases=3</v>
      </c>
      <c r="W2760" t="str">
        <f t="shared" si="306"/>
        <v>Linecode=3p_11kV_100_ACSR_Al_o</v>
      </c>
      <c r="X2760" t="str">
        <f t="shared" si="307"/>
        <v>Length=0.110164</v>
      </c>
      <c r="Y2760" t="s">
        <v>307</v>
      </c>
    </row>
    <row r="2761" spans="1:25" x14ac:dyDescent="0.25">
      <c r="A2761" t="s">
        <v>56</v>
      </c>
      <c r="B2761">
        <v>11</v>
      </c>
      <c r="C2761" t="s">
        <v>37</v>
      </c>
      <c r="D2761">
        <v>100</v>
      </c>
      <c r="E2761" t="s">
        <v>27</v>
      </c>
      <c r="F2761" t="s">
        <v>38</v>
      </c>
      <c r="G2761" t="s">
        <v>30</v>
      </c>
      <c r="H2761">
        <v>3</v>
      </c>
      <c r="I2761">
        <v>5.1785899999999998</v>
      </c>
      <c r="J2761" t="s">
        <v>273</v>
      </c>
      <c r="K2761">
        <v>11183</v>
      </c>
      <c r="L2761">
        <v>11161</v>
      </c>
      <c r="M2761" t="str">
        <f t="shared" si="301"/>
        <v>Dog100OverACSR</v>
      </c>
      <c r="N2761" t="str">
        <f>+VLOOKUP(M2761,LineCode!$E:$F,2,0)</f>
        <v>3p_11kV_100_ACSR_Al_o</v>
      </c>
      <c r="R2761" t="s">
        <v>296</v>
      </c>
      <c r="S2761" t="str">
        <f t="shared" si="302"/>
        <v>Line.line_SAN_11183_11161</v>
      </c>
      <c r="T2761" t="str">
        <f t="shared" si="303"/>
        <v>Bus1=11183</v>
      </c>
      <c r="U2761" t="str">
        <f t="shared" si="304"/>
        <v>Bus2=11161</v>
      </c>
      <c r="V2761" t="str">
        <f t="shared" si="305"/>
        <v>phases=3</v>
      </c>
      <c r="W2761" t="str">
        <f t="shared" si="306"/>
        <v>Linecode=3p_11kV_100_ACSR_Al_o</v>
      </c>
      <c r="X2761" t="str">
        <f t="shared" si="307"/>
        <v>Length=5.17859</v>
      </c>
      <c r="Y2761" t="s">
        <v>307</v>
      </c>
    </row>
    <row r="2762" spans="1:25" x14ac:dyDescent="0.25">
      <c r="A2762" t="s">
        <v>56</v>
      </c>
      <c r="B2762">
        <v>11</v>
      </c>
      <c r="C2762" t="s">
        <v>37</v>
      </c>
      <c r="D2762">
        <v>100</v>
      </c>
      <c r="E2762" t="s">
        <v>27</v>
      </c>
      <c r="F2762" t="s">
        <v>38</v>
      </c>
      <c r="G2762" t="s">
        <v>30</v>
      </c>
      <c r="H2762">
        <v>3</v>
      </c>
      <c r="I2762">
        <v>6.8538100000000002</v>
      </c>
      <c r="J2762" t="s">
        <v>273</v>
      </c>
      <c r="K2762">
        <v>11161</v>
      </c>
      <c r="L2762">
        <v>11162</v>
      </c>
      <c r="M2762" t="str">
        <f t="shared" si="301"/>
        <v>Dog100OverACSR</v>
      </c>
      <c r="N2762" t="str">
        <f>+VLOOKUP(M2762,LineCode!$E:$F,2,0)</f>
        <v>3p_11kV_100_ACSR_Al_o</v>
      </c>
      <c r="R2762" t="s">
        <v>296</v>
      </c>
      <c r="S2762" t="str">
        <f t="shared" si="302"/>
        <v>Line.line_SAN_11161_11162</v>
      </c>
      <c r="T2762" t="str">
        <f t="shared" si="303"/>
        <v>Bus1=11161</v>
      </c>
      <c r="U2762" t="str">
        <f t="shared" si="304"/>
        <v>Bus2=11162</v>
      </c>
      <c r="V2762" t="str">
        <f t="shared" si="305"/>
        <v>phases=3</v>
      </c>
      <c r="W2762" t="str">
        <f t="shared" si="306"/>
        <v>Linecode=3p_11kV_100_ACSR_Al_o</v>
      </c>
      <c r="X2762" t="str">
        <f t="shared" si="307"/>
        <v>Length=6.85381</v>
      </c>
      <c r="Y2762" t="s">
        <v>307</v>
      </c>
    </row>
    <row r="2763" spans="1:25" x14ac:dyDescent="0.25">
      <c r="A2763" t="s">
        <v>56</v>
      </c>
      <c r="B2763">
        <v>11</v>
      </c>
      <c r="C2763" t="s">
        <v>37</v>
      </c>
      <c r="D2763">
        <v>100</v>
      </c>
      <c r="E2763" t="s">
        <v>27</v>
      </c>
      <c r="F2763" t="s">
        <v>38</v>
      </c>
      <c r="G2763" t="s">
        <v>30</v>
      </c>
      <c r="H2763">
        <v>3</v>
      </c>
      <c r="I2763">
        <v>0.53099399999999997</v>
      </c>
      <c r="J2763" t="s">
        <v>273</v>
      </c>
      <c r="K2763">
        <v>11162</v>
      </c>
      <c r="L2763">
        <v>11217</v>
      </c>
      <c r="M2763" t="str">
        <f t="shared" si="301"/>
        <v>Dog100OverACSR</v>
      </c>
      <c r="N2763" t="str">
        <f>+VLOOKUP(M2763,LineCode!$E:$F,2,0)</f>
        <v>3p_11kV_100_ACSR_Al_o</v>
      </c>
      <c r="R2763" t="s">
        <v>296</v>
      </c>
      <c r="S2763" t="str">
        <f t="shared" si="302"/>
        <v>Line.line_SAN_11162_11217</v>
      </c>
      <c r="T2763" t="str">
        <f t="shared" si="303"/>
        <v>Bus1=11162</v>
      </c>
      <c r="U2763" t="str">
        <f t="shared" si="304"/>
        <v>Bus2=11217</v>
      </c>
      <c r="V2763" t="str">
        <f t="shared" si="305"/>
        <v>phases=3</v>
      </c>
      <c r="W2763" t="str">
        <f t="shared" si="306"/>
        <v>Linecode=3p_11kV_100_ACSR_Al_o</v>
      </c>
      <c r="X2763" t="str">
        <f t="shared" si="307"/>
        <v>Length=0.530994</v>
      </c>
      <c r="Y2763" t="s">
        <v>307</v>
      </c>
    </row>
    <row r="2764" spans="1:25" x14ac:dyDescent="0.25">
      <c r="A2764" t="s">
        <v>56</v>
      </c>
      <c r="B2764">
        <v>11</v>
      </c>
      <c r="C2764" t="s">
        <v>37</v>
      </c>
      <c r="D2764">
        <v>100</v>
      </c>
      <c r="E2764" t="s">
        <v>27</v>
      </c>
      <c r="F2764" t="s">
        <v>38</v>
      </c>
      <c r="G2764" t="s">
        <v>30</v>
      </c>
      <c r="H2764">
        <v>3</v>
      </c>
      <c r="I2764">
        <v>39.888199999999998</v>
      </c>
      <c r="J2764" t="s">
        <v>273</v>
      </c>
      <c r="K2764">
        <v>11217</v>
      </c>
      <c r="L2764">
        <v>11163</v>
      </c>
      <c r="M2764" t="str">
        <f t="shared" si="301"/>
        <v>Dog100OverACSR</v>
      </c>
      <c r="N2764" t="str">
        <f>+VLOOKUP(M2764,LineCode!$E:$F,2,0)</f>
        <v>3p_11kV_100_ACSR_Al_o</v>
      </c>
      <c r="R2764" t="s">
        <v>296</v>
      </c>
      <c r="S2764" t="str">
        <f t="shared" si="302"/>
        <v>Line.line_SAN_11217_11163</v>
      </c>
      <c r="T2764" t="str">
        <f t="shared" si="303"/>
        <v>Bus1=11217</v>
      </c>
      <c r="U2764" t="str">
        <f t="shared" si="304"/>
        <v>Bus2=11163</v>
      </c>
      <c r="V2764" t="str">
        <f t="shared" si="305"/>
        <v>phases=3</v>
      </c>
      <c r="W2764" t="str">
        <f t="shared" si="306"/>
        <v>Linecode=3p_11kV_100_ACSR_Al_o</v>
      </c>
      <c r="X2764" t="str">
        <f t="shared" si="307"/>
        <v>Length=39.8882</v>
      </c>
      <c r="Y2764" t="s">
        <v>307</v>
      </c>
    </row>
    <row r="2765" spans="1:25" x14ac:dyDescent="0.25">
      <c r="A2765" t="s">
        <v>56</v>
      </c>
      <c r="B2765">
        <v>11</v>
      </c>
      <c r="C2765" t="s">
        <v>37</v>
      </c>
      <c r="D2765">
        <v>100</v>
      </c>
      <c r="E2765" t="s">
        <v>27</v>
      </c>
      <c r="F2765" t="s">
        <v>38</v>
      </c>
      <c r="G2765" t="s">
        <v>30</v>
      </c>
      <c r="H2765">
        <v>3</v>
      </c>
      <c r="I2765">
        <v>53.284999999999997</v>
      </c>
      <c r="J2765" t="s">
        <v>273</v>
      </c>
      <c r="K2765">
        <v>11114</v>
      </c>
      <c r="L2765">
        <v>11115</v>
      </c>
      <c r="M2765" t="str">
        <f t="shared" si="301"/>
        <v>Dog100OverACSR</v>
      </c>
      <c r="N2765" t="str">
        <f>+VLOOKUP(M2765,LineCode!$E:$F,2,0)</f>
        <v>3p_11kV_100_ACSR_Al_o</v>
      </c>
      <c r="R2765" t="s">
        <v>296</v>
      </c>
      <c r="S2765" t="str">
        <f t="shared" si="302"/>
        <v>Line.line_SAN_11114_11115</v>
      </c>
      <c r="T2765" t="str">
        <f t="shared" si="303"/>
        <v>Bus1=11114</v>
      </c>
      <c r="U2765" t="str">
        <f t="shared" si="304"/>
        <v>Bus2=11115</v>
      </c>
      <c r="V2765" t="str">
        <f t="shared" si="305"/>
        <v>phases=3</v>
      </c>
      <c r="W2765" t="str">
        <f t="shared" si="306"/>
        <v>Linecode=3p_11kV_100_ACSR_Al_o</v>
      </c>
      <c r="X2765" t="str">
        <f t="shared" si="307"/>
        <v>Length=53.285</v>
      </c>
      <c r="Y2765" t="s">
        <v>307</v>
      </c>
    </row>
    <row r="2766" spans="1:25" x14ac:dyDescent="0.25">
      <c r="A2766" t="s">
        <v>56</v>
      </c>
      <c r="B2766">
        <v>11</v>
      </c>
      <c r="C2766" t="s">
        <v>37</v>
      </c>
      <c r="D2766">
        <v>100</v>
      </c>
      <c r="E2766" t="s">
        <v>27</v>
      </c>
      <c r="F2766" t="s">
        <v>38</v>
      </c>
      <c r="G2766" t="s">
        <v>30</v>
      </c>
      <c r="H2766">
        <v>3</v>
      </c>
      <c r="I2766">
        <v>28.1797</v>
      </c>
      <c r="J2766" t="s">
        <v>273</v>
      </c>
      <c r="K2766">
        <v>11115</v>
      </c>
      <c r="L2766">
        <v>11116</v>
      </c>
      <c r="M2766" t="str">
        <f t="shared" si="301"/>
        <v>Dog100OverACSR</v>
      </c>
      <c r="N2766" t="str">
        <f>+VLOOKUP(M2766,LineCode!$E:$F,2,0)</f>
        <v>3p_11kV_100_ACSR_Al_o</v>
      </c>
      <c r="R2766" t="s">
        <v>296</v>
      </c>
      <c r="S2766" t="str">
        <f t="shared" si="302"/>
        <v>Line.line_SAN_11115_11116</v>
      </c>
      <c r="T2766" t="str">
        <f t="shared" si="303"/>
        <v>Bus1=11115</v>
      </c>
      <c r="U2766" t="str">
        <f t="shared" si="304"/>
        <v>Bus2=11116</v>
      </c>
      <c r="V2766" t="str">
        <f t="shared" si="305"/>
        <v>phases=3</v>
      </c>
      <c r="W2766" t="str">
        <f t="shared" si="306"/>
        <v>Linecode=3p_11kV_100_ACSR_Al_o</v>
      </c>
      <c r="X2766" t="str">
        <f t="shared" si="307"/>
        <v>Length=28.1797</v>
      </c>
      <c r="Y2766" t="s">
        <v>307</v>
      </c>
    </row>
    <row r="2767" spans="1:25" x14ac:dyDescent="0.25">
      <c r="A2767" t="s">
        <v>56</v>
      </c>
      <c r="B2767">
        <v>11</v>
      </c>
      <c r="C2767" t="s">
        <v>37</v>
      </c>
      <c r="D2767">
        <v>100</v>
      </c>
      <c r="E2767" t="s">
        <v>27</v>
      </c>
      <c r="F2767" t="s">
        <v>38</v>
      </c>
      <c r="G2767" t="s">
        <v>30</v>
      </c>
      <c r="H2767">
        <v>3</v>
      </c>
      <c r="I2767">
        <v>19.926400000000001</v>
      </c>
      <c r="J2767" t="s">
        <v>273</v>
      </c>
      <c r="K2767">
        <v>11116</v>
      </c>
      <c r="L2767">
        <v>11117</v>
      </c>
      <c r="M2767" t="str">
        <f t="shared" si="301"/>
        <v>Dog100OverACSR</v>
      </c>
      <c r="N2767" t="str">
        <f>+VLOOKUP(M2767,LineCode!$E:$F,2,0)</f>
        <v>3p_11kV_100_ACSR_Al_o</v>
      </c>
      <c r="R2767" t="s">
        <v>296</v>
      </c>
      <c r="S2767" t="str">
        <f t="shared" si="302"/>
        <v>Line.line_SAN_11116_11117</v>
      </c>
      <c r="T2767" t="str">
        <f t="shared" si="303"/>
        <v>Bus1=11116</v>
      </c>
      <c r="U2767" t="str">
        <f t="shared" si="304"/>
        <v>Bus2=11117</v>
      </c>
      <c r="V2767" t="str">
        <f t="shared" si="305"/>
        <v>phases=3</v>
      </c>
      <c r="W2767" t="str">
        <f t="shared" si="306"/>
        <v>Linecode=3p_11kV_100_ACSR_Al_o</v>
      </c>
      <c r="X2767" t="str">
        <f t="shared" si="307"/>
        <v>Length=19.9264</v>
      </c>
      <c r="Y2767" t="s">
        <v>307</v>
      </c>
    </row>
    <row r="2768" spans="1:25" x14ac:dyDescent="0.25">
      <c r="A2768" t="s">
        <v>56</v>
      </c>
      <c r="B2768">
        <v>11</v>
      </c>
      <c r="C2768" t="s">
        <v>37</v>
      </c>
      <c r="D2768">
        <v>100</v>
      </c>
      <c r="E2768" t="s">
        <v>27</v>
      </c>
      <c r="F2768" t="s">
        <v>38</v>
      </c>
      <c r="G2768" t="s">
        <v>30</v>
      </c>
      <c r="H2768">
        <v>3</v>
      </c>
      <c r="I2768">
        <v>27.2651</v>
      </c>
      <c r="J2768" t="s">
        <v>273</v>
      </c>
      <c r="K2768">
        <v>11117</v>
      </c>
      <c r="L2768">
        <v>11118</v>
      </c>
      <c r="M2768" t="str">
        <f t="shared" si="301"/>
        <v>Dog100OverACSR</v>
      </c>
      <c r="N2768" t="str">
        <f>+VLOOKUP(M2768,LineCode!$E:$F,2,0)</f>
        <v>3p_11kV_100_ACSR_Al_o</v>
      </c>
      <c r="R2768" t="s">
        <v>296</v>
      </c>
      <c r="S2768" t="str">
        <f t="shared" si="302"/>
        <v>Line.line_SAN_11117_11118</v>
      </c>
      <c r="T2768" t="str">
        <f t="shared" si="303"/>
        <v>Bus1=11117</v>
      </c>
      <c r="U2768" t="str">
        <f t="shared" si="304"/>
        <v>Bus2=11118</v>
      </c>
      <c r="V2768" t="str">
        <f t="shared" si="305"/>
        <v>phases=3</v>
      </c>
      <c r="W2768" t="str">
        <f t="shared" si="306"/>
        <v>Linecode=3p_11kV_100_ACSR_Al_o</v>
      </c>
      <c r="X2768" t="str">
        <f t="shared" si="307"/>
        <v>Length=27.2651</v>
      </c>
      <c r="Y2768" t="s">
        <v>307</v>
      </c>
    </row>
    <row r="2769" spans="1:25" x14ac:dyDescent="0.25">
      <c r="A2769" t="s">
        <v>56</v>
      </c>
      <c r="B2769">
        <v>11</v>
      </c>
      <c r="C2769" t="s">
        <v>37</v>
      </c>
      <c r="D2769">
        <v>100</v>
      </c>
      <c r="E2769" t="s">
        <v>27</v>
      </c>
      <c r="F2769" t="s">
        <v>38</v>
      </c>
      <c r="G2769" t="s">
        <v>30</v>
      </c>
      <c r="H2769">
        <v>3</v>
      </c>
      <c r="I2769">
        <v>22.415600000000001</v>
      </c>
      <c r="J2769" t="s">
        <v>273</v>
      </c>
      <c r="K2769">
        <v>11118</v>
      </c>
      <c r="L2769">
        <v>11119</v>
      </c>
      <c r="M2769" t="str">
        <f t="shared" si="301"/>
        <v>Dog100OverACSR</v>
      </c>
      <c r="N2769" t="str">
        <f>+VLOOKUP(M2769,LineCode!$E:$F,2,0)</f>
        <v>3p_11kV_100_ACSR_Al_o</v>
      </c>
      <c r="R2769" t="s">
        <v>296</v>
      </c>
      <c r="S2769" t="str">
        <f t="shared" si="302"/>
        <v>Line.line_SAN_11118_11119</v>
      </c>
      <c r="T2769" t="str">
        <f t="shared" si="303"/>
        <v>Bus1=11118</v>
      </c>
      <c r="U2769" t="str">
        <f t="shared" si="304"/>
        <v>Bus2=11119</v>
      </c>
      <c r="V2769" t="str">
        <f t="shared" si="305"/>
        <v>phases=3</v>
      </c>
      <c r="W2769" t="str">
        <f t="shared" si="306"/>
        <v>Linecode=3p_11kV_100_ACSR_Al_o</v>
      </c>
      <c r="X2769" t="str">
        <f t="shared" si="307"/>
        <v>Length=22.4156</v>
      </c>
      <c r="Y2769" t="s">
        <v>307</v>
      </c>
    </row>
    <row r="2770" spans="1:25" x14ac:dyDescent="0.25">
      <c r="A2770" t="s">
        <v>56</v>
      </c>
      <c r="B2770">
        <v>11</v>
      </c>
      <c r="C2770" t="s">
        <v>37</v>
      </c>
      <c r="D2770">
        <v>100</v>
      </c>
      <c r="E2770" t="s">
        <v>27</v>
      </c>
      <c r="F2770" t="s">
        <v>38</v>
      </c>
      <c r="G2770" t="s">
        <v>30</v>
      </c>
      <c r="H2770">
        <v>3</v>
      </c>
      <c r="I2770">
        <v>15.1997</v>
      </c>
      <c r="J2770" t="s">
        <v>273</v>
      </c>
      <c r="K2770">
        <v>11119</v>
      </c>
      <c r="L2770">
        <v>11120</v>
      </c>
      <c r="M2770" t="str">
        <f t="shared" si="301"/>
        <v>Dog100OverACSR</v>
      </c>
      <c r="N2770" t="str">
        <f>+VLOOKUP(M2770,LineCode!$E:$F,2,0)</f>
        <v>3p_11kV_100_ACSR_Al_o</v>
      </c>
      <c r="R2770" t="s">
        <v>296</v>
      </c>
      <c r="S2770" t="str">
        <f t="shared" si="302"/>
        <v>Line.line_SAN_11119_11120</v>
      </c>
      <c r="T2770" t="str">
        <f t="shared" si="303"/>
        <v>Bus1=11119</v>
      </c>
      <c r="U2770" t="str">
        <f t="shared" si="304"/>
        <v>Bus2=11120</v>
      </c>
      <c r="V2770" t="str">
        <f t="shared" si="305"/>
        <v>phases=3</v>
      </c>
      <c r="W2770" t="str">
        <f t="shared" si="306"/>
        <v>Linecode=3p_11kV_100_ACSR_Al_o</v>
      </c>
      <c r="X2770" t="str">
        <f t="shared" si="307"/>
        <v>Length=15.1997</v>
      </c>
      <c r="Y2770" t="s">
        <v>307</v>
      </c>
    </row>
    <row r="2771" spans="1:25" x14ac:dyDescent="0.25">
      <c r="A2771" t="s">
        <v>56</v>
      </c>
      <c r="B2771">
        <v>11</v>
      </c>
      <c r="C2771" t="s">
        <v>37</v>
      </c>
      <c r="D2771">
        <v>100</v>
      </c>
      <c r="E2771" t="s">
        <v>27</v>
      </c>
      <c r="F2771" t="s">
        <v>38</v>
      </c>
      <c r="G2771" t="s">
        <v>30</v>
      </c>
      <c r="H2771">
        <v>3</v>
      </c>
      <c r="I2771">
        <v>42.831899999999997</v>
      </c>
      <c r="J2771" t="s">
        <v>273</v>
      </c>
      <c r="K2771">
        <v>11120</v>
      </c>
      <c r="L2771">
        <v>11121</v>
      </c>
      <c r="M2771" t="str">
        <f t="shared" si="301"/>
        <v>Dog100OverACSR</v>
      </c>
      <c r="N2771" t="str">
        <f>+VLOOKUP(M2771,LineCode!$E:$F,2,0)</f>
        <v>3p_11kV_100_ACSR_Al_o</v>
      </c>
      <c r="R2771" t="s">
        <v>296</v>
      </c>
      <c r="S2771" t="str">
        <f t="shared" si="302"/>
        <v>Line.line_SAN_11120_11121</v>
      </c>
      <c r="T2771" t="str">
        <f t="shared" si="303"/>
        <v>Bus1=11120</v>
      </c>
      <c r="U2771" t="str">
        <f t="shared" si="304"/>
        <v>Bus2=11121</v>
      </c>
      <c r="V2771" t="str">
        <f t="shared" si="305"/>
        <v>phases=3</v>
      </c>
      <c r="W2771" t="str">
        <f t="shared" si="306"/>
        <v>Linecode=3p_11kV_100_ACSR_Al_o</v>
      </c>
      <c r="X2771" t="str">
        <f t="shared" si="307"/>
        <v>Length=42.8319</v>
      </c>
      <c r="Y2771" t="s">
        <v>307</v>
      </c>
    </row>
    <row r="2772" spans="1:25" x14ac:dyDescent="0.25">
      <c r="A2772" t="s">
        <v>56</v>
      </c>
      <c r="B2772">
        <v>11</v>
      </c>
      <c r="C2772" t="s">
        <v>37</v>
      </c>
      <c r="D2772">
        <v>100</v>
      </c>
      <c r="E2772" t="s">
        <v>27</v>
      </c>
      <c r="F2772" t="s">
        <v>38</v>
      </c>
      <c r="G2772" t="s">
        <v>30</v>
      </c>
      <c r="H2772">
        <v>3</v>
      </c>
      <c r="I2772">
        <v>7.0622699999999998</v>
      </c>
      <c r="J2772" t="s">
        <v>273</v>
      </c>
      <c r="K2772">
        <v>11164</v>
      </c>
      <c r="L2772">
        <v>11165</v>
      </c>
      <c r="M2772" t="str">
        <f t="shared" si="301"/>
        <v>Dog100OverACSR</v>
      </c>
      <c r="N2772" t="str">
        <f>+VLOOKUP(M2772,LineCode!$E:$F,2,0)</f>
        <v>3p_11kV_100_ACSR_Al_o</v>
      </c>
      <c r="R2772" t="s">
        <v>296</v>
      </c>
      <c r="S2772" t="str">
        <f t="shared" si="302"/>
        <v>Line.line_SAN_11164_11165</v>
      </c>
      <c r="T2772" t="str">
        <f t="shared" si="303"/>
        <v>Bus1=11164</v>
      </c>
      <c r="U2772" t="str">
        <f t="shared" si="304"/>
        <v>Bus2=11165</v>
      </c>
      <c r="V2772" t="str">
        <f t="shared" si="305"/>
        <v>phases=3</v>
      </c>
      <c r="W2772" t="str">
        <f t="shared" si="306"/>
        <v>Linecode=3p_11kV_100_ACSR_Al_o</v>
      </c>
      <c r="X2772" t="str">
        <f t="shared" si="307"/>
        <v>Length=7.06227</v>
      </c>
      <c r="Y2772" t="s">
        <v>307</v>
      </c>
    </row>
    <row r="2773" spans="1:25" x14ac:dyDescent="0.25">
      <c r="A2773" t="s">
        <v>56</v>
      </c>
      <c r="B2773">
        <v>11</v>
      </c>
      <c r="C2773" t="s">
        <v>37</v>
      </c>
      <c r="D2773">
        <v>100</v>
      </c>
      <c r="E2773" t="s">
        <v>27</v>
      </c>
      <c r="F2773" t="s">
        <v>38</v>
      </c>
      <c r="G2773" t="s">
        <v>30</v>
      </c>
      <c r="H2773">
        <v>3</v>
      </c>
      <c r="I2773">
        <v>27.722000000000001</v>
      </c>
      <c r="J2773" t="s">
        <v>273</v>
      </c>
      <c r="K2773">
        <v>11165</v>
      </c>
      <c r="L2773">
        <v>11166</v>
      </c>
      <c r="M2773" t="str">
        <f t="shared" si="301"/>
        <v>Dog100OverACSR</v>
      </c>
      <c r="N2773" t="str">
        <f>+VLOOKUP(M2773,LineCode!$E:$F,2,0)</f>
        <v>3p_11kV_100_ACSR_Al_o</v>
      </c>
      <c r="R2773" t="s">
        <v>296</v>
      </c>
      <c r="S2773" t="str">
        <f t="shared" si="302"/>
        <v>Line.line_SAN_11165_11166</v>
      </c>
      <c r="T2773" t="str">
        <f t="shared" si="303"/>
        <v>Bus1=11165</v>
      </c>
      <c r="U2773" t="str">
        <f t="shared" si="304"/>
        <v>Bus2=11166</v>
      </c>
      <c r="V2773" t="str">
        <f t="shared" si="305"/>
        <v>phases=3</v>
      </c>
      <c r="W2773" t="str">
        <f t="shared" si="306"/>
        <v>Linecode=3p_11kV_100_ACSR_Al_o</v>
      </c>
      <c r="X2773" t="str">
        <f t="shared" si="307"/>
        <v>Length=27.722</v>
      </c>
      <c r="Y2773" t="s">
        <v>307</v>
      </c>
    </row>
    <row r="2774" spans="1:25" x14ac:dyDescent="0.25">
      <c r="A2774" t="s">
        <v>56</v>
      </c>
      <c r="B2774">
        <v>11</v>
      </c>
      <c r="C2774" t="s">
        <v>37</v>
      </c>
      <c r="D2774">
        <v>100</v>
      </c>
      <c r="E2774" t="s">
        <v>27</v>
      </c>
      <c r="F2774" t="s">
        <v>38</v>
      </c>
      <c r="G2774" t="s">
        <v>30</v>
      </c>
      <c r="H2774">
        <v>3</v>
      </c>
      <c r="I2774">
        <v>32.937800000000003</v>
      </c>
      <c r="J2774" t="s">
        <v>273</v>
      </c>
      <c r="K2774">
        <v>11166</v>
      </c>
      <c r="L2774">
        <v>11167</v>
      </c>
      <c r="M2774" t="str">
        <f t="shared" si="301"/>
        <v>Dog100OverACSR</v>
      </c>
      <c r="N2774" t="str">
        <f>+VLOOKUP(M2774,LineCode!$E:$F,2,0)</f>
        <v>3p_11kV_100_ACSR_Al_o</v>
      </c>
      <c r="R2774" t="s">
        <v>296</v>
      </c>
      <c r="S2774" t="str">
        <f t="shared" si="302"/>
        <v>Line.line_SAN_11166_11167</v>
      </c>
      <c r="T2774" t="str">
        <f t="shared" si="303"/>
        <v>Bus1=11166</v>
      </c>
      <c r="U2774" t="str">
        <f t="shared" si="304"/>
        <v>Bus2=11167</v>
      </c>
      <c r="V2774" t="str">
        <f t="shared" si="305"/>
        <v>phases=3</v>
      </c>
      <c r="W2774" t="str">
        <f t="shared" si="306"/>
        <v>Linecode=3p_11kV_100_ACSR_Al_o</v>
      </c>
      <c r="X2774" t="str">
        <f t="shared" si="307"/>
        <v>Length=32.9378</v>
      </c>
      <c r="Y2774" t="s">
        <v>307</v>
      </c>
    </row>
    <row r="2775" spans="1:25" x14ac:dyDescent="0.25">
      <c r="A2775" t="s">
        <v>56</v>
      </c>
      <c r="B2775">
        <v>11</v>
      </c>
      <c r="C2775" t="s">
        <v>37</v>
      </c>
      <c r="D2775">
        <v>100</v>
      </c>
      <c r="E2775" t="s">
        <v>27</v>
      </c>
      <c r="F2775" t="s">
        <v>38</v>
      </c>
      <c r="G2775" t="s">
        <v>30</v>
      </c>
      <c r="H2775">
        <v>3</v>
      </c>
      <c r="I2775">
        <v>29.973800000000001</v>
      </c>
      <c r="J2775" t="s">
        <v>273</v>
      </c>
      <c r="K2775">
        <v>11167</v>
      </c>
      <c r="L2775">
        <v>11168</v>
      </c>
      <c r="M2775" t="str">
        <f t="shared" si="301"/>
        <v>Dog100OverACSR</v>
      </c>
      <c r="N2775" t="str">
        <f>+VLOOKUP(M2775,LineCode!$E:$F,2,0)</f>
        <v>3p_11kV_100_ACSR_Al_o</v>
      </c>
      <c r="R2775" t="s">
        <v>296</v>
      </c>
      <c r="S2775" t="str">
        <f t="shared" si="302"/>
        <v>Line.line_SAN_11167_11168</v>
      </c>
      <c r="T2775" t="str">
        <f t="shared" si="303"/>
        <v>Bus1=11167</v>
      </c>
      <c r="U2775" t="str">
        <f t="shared" si="304"/>
        <v>Bus2=11168</v>
      </c>
      <c r="V2775" t="str">
        <f t="shared" si="305"/>
        <v>phases=3</v>
      </c>
      <c r="W2775" t="str">
        <f t="shared" si="306"/>
        <v>Linecode=3p_11kV_100_ACSR_Al_o</v>
      </c>
      <c r="X2775" t="str">
        <f t="shared" si="307"/>
        <v>Length=29.9738</v>
      </c>
      <c r="Y2775" t="s">
        <v>307</v>
      </c>
    </row>
    <row r="2776" spans="1:25" x14ac:dyDescent="0.25">
      <c r="A2776" t="s">
        <v>56</v>
      </c>
      <c r="B2776">
        <v>11</v>
      </c>
      <c r="C2776" t="s">
        <v>37</v>
      </c>
      <c r="D2776">
        <v>100</v>
      </c>
      <c r="E2776" t="s">
        <v>27</v>
      </c>
      <c r="F2776" t="s">
        <v>38</v>
      </c>
      <c r="G2776" t="s">
        <v>30</v>
      </c>
      <c r="H2776">
        <v>3</v>
      </c>
      <c r="I2776">
        <v>38.162599999999998</v>
      </c>
      <c r="J2776" t="s">
        <v>273</v>
      </c>
      <c r="K2776">
        <v>11168</v>
      </c>
      <c r="L2776">
        <v>11169</v>
      </c>
      <c r="M2776" t="str">
        <f t="shared" si="301"/>
        <v>Dog100OverACSR</v>
      </c>
      <c r="N2776" t="str">
        <f>+VLOOKUP(M2776,LineCode!$E:$F,2,0)</f>
        <v>3p_11kV_100_ACSR_Al_o</v>
      </c>
      <c r="R2776" t="s">
        <v>296</v>
      </c>
      <c r="S2776" t="str">
        <f t="shared" si="302"/>
        <v>Line.line_SAN_11168_11169</v>
      </c>
      <c r="T2776" t="str">
        <f t="shared" si="303"/>
        <v>Bus1=11168</v>
      </c>
      <c r="U2776" t="str">
        <f t="shared" si="304"/>
        <v>Bus2=11169</v>
      </c>
      <c r="V2776" t="str">
        <f t="shared" si="305"/>
        <v>phases=3</v>
      </c>
      <c r="W2776" t="str">
        <f t="shared" si="306"/>
        <v>Linecode=3p_11kV_100_ACSR_Al_o</v>
      </c>
      <c r="X2776" t="str">
        <f t="shared" si="307"/>
        <v>Length=38.1626</v>
      </c>
      <c r="Y2776" t="s">
        <v>307</v>
      </c>
    </row>
    <row r="2777" spans="1:25" x14ac:dyDescent="0.25">
      <c r="A2777" t="s">
        <v>56</v>
      </c>
      <c r="B2777">
        <v>11</v>
      </c>
      <c r="C2777" t="s">
        <v>37</v>
      </c>
      <c r="D2777">
        <v>100</v>
      </c>
      <c r="E2777" t="s">
        <v>27</v>
      </c>
      <c r="F2777" t="s">
        <v>38</v>
      </c>
      <c r="G2777" t="s">
        <v>30</v>
      </c>
      <c r="H2777">
        <v>3</v>
      </c>
      <c r="I2777">
        <v>31.484300000000001</v>
      </c>
      <c r="J2777" t="s">
        <v>273</v>
      </c>
      <c r="K2777">
        <v>11169</v>
      </c>
      <c r="L2777">
        <v>11170</v>
      </c>
      <c r="M2777" t="str">
        <f t="shared" si="301"/>
        <v>Dog100OverACSR</v>
      </c>
      <c r="N2777" t="str">
        <f>+VLOOKUP(M2777,LineCode!$E:$F,2,0)</f>
        <v>3p_11kV_100_ACSR_Al_o</v>
      </c>
      <c r="R2777" t="s">
        <v>296</v>
      </c>
      <c r="S2777" t="str">
        <f t="shared" si="302"/>
        <v>Line.line_SAN_11169_11170</v>
      </c>
      <c r="T2777" t="str">
        <f t="shared" si="303"/>
        <v>Bus1=11169</v>
      </c>
      <c r="U2777" t="str">
        <f t="shared" si="304"/>
        <v>Bus2=11170</v>
      </c>
      <c r="V2777" t="str">
        <f t="shared" si="305"/>
        <v>phases=3</v>
      </c>
      <c r="W2777" t="str">
        <f t="shared" si="306"/>
        <v>Linecode=3p_11kV_100_ACSR_Al_o</v>
      </c>
      <c r="X2777" t="str">
        <f t="shared" si="307"/>
        <v>Length=31.4843</v>
      </c>
      <c r="Y2777" t="s">
        <v>307</v>
      </c>
    </row>
    <row r="2778" spans="1:25" x14ac:dyDescent="0.25">
      <c r="A2778" t="s">
        <v>56</v>
      </c>
      <c r="B2778">
        <v>11</v>
      </c>
      <c r="C2778" t="s">
        <v>37</v>
      </c>
      <c r="D2778">
        <v>100</v>
      </c>
      <c r="E2778" t="s">
        <v>27</v>
      </c>
      <c r="F2778" t="s">
        <v>38</v>
      </c>
      <c r="G2778" t="s">
        <v>30</v>
      </c>
      <c r="H2778">
        <v>3</v>
      </c>
      <c r="I2778">
        <v>20.345500000000001</v>
      </c>
      <c r="J2778" t="s">
        <v>273</v>
      </c>
      <c r="K2778">
        <v>11170</v>
      </c>
      <c r="L2778">
        <v>11171</v>
      </c>
      <c r="M2778" t="str">
        <f t="shared" si="301"/>
        <v>Dog100OverACSR</v>
      </c>
      <c r="N2778" t="str">
        <f>+VLOOKUP(M2778,LineCode!$E:$F,2,0)</f>
        <v>3p_11kV_100_ACSR_Al_o</v>
      </c>
      <c r="R2778" t="s">
        <v>296</v>
      </c>
      <c r="S2778" t="str">
        <f t="shared" si="302"/>
        <v>Line.line_SAN_11170_11171</v>
      </c>
      <c r="T2778" t="str">
        <f t="shared" si="303"/>
        <v>Bus1=11170</v>
      </c>
      <c r="U2778" t="str">
        <f t="shared" si="304"/>
        <v>Bus2=11171</v>
      </c>
      <c r="V2778" t="str">
        <f t="shared" si="305"/>
        <v>phases=3</v>
      </c>
      <c r="W2778" t="str">
        <f t="shared" si="306"/>
        <v>Linecode=3p_11kV_100_ACSR_Al_o</v>
      </c>
      <c r="X2778" t="str">
        <f t="shared" si="307"/>
        <v>Length=20.3455</v>
      </c>
      <c r="Y2778" t="s">
        <v>307</v>
      </c>
    </row>
    <row r="2779" spans="1:25" x14ac:dyDescent="0.25">
      <c r="A2779" t="s">
        <v>56</v>
      </c>
      <c r="B2779">
        <v>11</v>
      </c>
      <c r="C2779" t="s">
        <v>37</v>
      </c>
      <c r="D2779">
        <v>100</v>
      </c>
      <c r="E2779" t="s">
        <v>27</v>
      </c>
      <c r="F2779" t="s">
        <v>38</v>
      </c>
      <c r="G2779" t="s">
        <v>30</v>
      </c>
      <c r="H2779">
        <v>3</v>
      </c>
      <c r="I2779">
        <v>33.009700000000002</v>
      </c>
      <c r="J2779" t="s">
        <v>273</v>
      </c>
      <c r="K2779">
        <v>11171</v>
      </c>
      <c r="L2779">
        <v>11172</v>
      </c>
      <c r="M2779" t="str">
        <f t="shared" si="301"/>
        <v>Dog100OverACSR</v>
      </c>
      <c r="N2779" t="str">
        <f>+VLOOKUP(M2779,LineCode!$E:$F,2,0)</f>
        <v>3p_11kV_100_ACSR_Al_o</v>
      </c>
      <c r="R2779" t="s">
        <v>296</v>
      </c>
      <c r="S2779" t="str">
        <f t="shared" si="302"/>
        <v>Line.line_SAN_11171_11172</v>
      </c>
      <c r="T2779" t="str">
        <f t="shared" si="303"/>
        <v>Bus1=11171</v>
      </c>
      <c r="U2779" t="str">
        <f t="shared" si="304"/>
        <v>Bus2=11172</v>
      </c>
      <c r="V2779" t="str">
        <f t="shared" si="305"/>
        <v>phases=3</v>
      </c>
      <c r="W2779" t="str">
        <f t="shared" si="306"/>
        <v>Linecode=3p_11kV_100_ACSR_Al_o</v>
      </c>
      <c r="X2779" t="str">
        <f t="shared" si="307"/>
        <v>Length=33.0097</v>
      </c>
      <c r="Y2779" t="s">
        <v>307</v>
      </c>
    </row>
    <row r="2780" spans="1:25" x14ac:dyDescent="0.25">
      <c r="A2780" t="s">
        <v>56</v>
      </c>
      <c r="B2780">
        <v>11</v>
      </c>
      <c r="C2780" t="s">
        <v>37</v>
      </c>
      <c r="D2780">
        <v>100</v>
      </c>
      <c r="E2780" t="s">
        <v>27</v>
      </c>
      <c r="F2780" t="s">
        <v>38</v>
      </c>
      <c r="G2780" t="s">
        <v>30</v>
      </c>
      <c r="H2780">
        <v>3</v>
      </c>
      <c r="I2780">
        <v>39.529600000000002</v>
      </c>
      <c r="J2780" t="s">
        <v>273</v>
      </c>
      <c r="K2780">
        <v>11172</v>
      </c>
      <c r="L2780">
        <v>11173</v>
      </c>
      <c r="M2780" t="str">
        <f t="shared" si="301"/>
        <v>Dog100OverACSR</v>
      </c>
      <c r="N2780" t="str">
        <f>+VLOOKUP(M2780,LineCode!$E:$F,2,0)</f>
        <v>3p_11kV_100_ACSR_Al_o</v>
      </c>
      <c r="R2780" t="s">
        <v>296</v>
      </c>
      <c r="S2780" t="str">
        <f t="shared" si="302"/>
        <v>Line.line_SAN_11172_11173</v>
      </c>
      <c r="T2780" t="str">
        <f t="shared" si="303"/>
        <v>Bus1=11172</v>
      </c>
      <c r="U2780" t="str">
        <f t="shared" si="304"/>
        <v>Bus2=11173</v>
      </c>
      <c r="V2780" t="str">
        <f t="shared" si="305"/>
        <v>phases=3</v>
      </c>
      <c r="W2780" t="str">
        <f t="shared" si="306"/>
        <v>Linecode=3p_11kV_100_ACSR_Al_o</v>
      </c>
      <c r="X2780" t="str">
        <f t="shared" si="307"/>
        <v>Length=39.5296</v>
      </c>
      <c r="Y2780" t="s">
        <v>307</v>
      </c>
    </row>
    <row r="2781" spans="1:25" x14ac:dyDescent="0.25">
      <c r="A2781" t="s">
        <v>56</v>
      </c>
      <c r="B2781">
        <v>11</v>
      </c>
      <c r="C2781" t="s">
        <v>37</v>
      </c>
      <c r="D2781">
        <v>100</v>
      </c>
      <c r="E2781" t="s">
        <v>27</v>
      </c>
      <c r="F2781" t="s">
        <v>38</v>
      </c>
      <c r="G2781" t="s">
        <v>30</v>
      </c>
      <c r="H2781">
        <v>3</v>
      </c>
      <c r="I2781">
        <v>26.842300000000002</v>
      </c>
      <c r="J2781" t="s">
        <v>273</v>
      </c>
      <c r="K2781">
        <v>11173</v>
      </c>
      <c r="L2781">
        <v>11174</v>
      </c>
      <c r="M2781" t="str">
        <f t="shared" si="301"/>
        <v>Dog100OverACSR</v>
      </c>
      <c r="N2781" t="str">
        <f>+VLOOKUP(M2781,LineCode!$E:$F,2,0)</f>
        <v>3p_11kV_100_ACSR_Al_o</v>
      </c>
      <c r="R2781" t="s">
        <v>296</v>
      </c>
      <c r="S2781" t="str">
        <f t="shared" si="302"/>
        <v>Line.line_SAN_11173_11174</v>
      </c>
      <c r="T2781" t="str">
        <f t="shared" si="303"/>
        <v>Bus1=11173</v>
      </c>
      <c r="U2781" t="str">
        <f t="shared" si="304"/>
        <v>Bus2=11174</v>
      </c>
      <c r="V2781" t="str">
        <f t="shared" si="305"/>
        <v>phases=3</v>
      </c>
      <c r="W2781" t="str">
        <f t="shared" si="306"/>
        <v>Linecode=3p_11kV_100_ACSR_Al_o</v>
      </c>
      <c r="X2781" t="str">
        <f t="shared" si="307"/>
        <v>Length=26.8423</v>
      </c>
      <c r="Y2781" t="s">
        <v>307</v>
      </c>
    </row>
    <row r="2782" spans="1:25" x14ac:dyDescent="0.25">
      <c r="A2782" t="s">
        <v>56</v>
      </c>
      <c r="B2782">
        <v>11</v>
      </c>
      <c r="C2782" t="s">
        <v>37</v>
      </c>
      <c r="D2782">
        <v>100</v>
      </c>
      <c r="E2782" t="s">
        <v>27</v>
      </c>
      <c r="F2782" t="s">
        <v>38</v>
      </c>
      <c r="G2782" t="s">
        <v>30</v>
      </c>
      <c r="H2782">
        <v>3</v>
      </c>
      <c r="I2782">
        <v>9.1194400000000009</v>
      </c>
      <c r="J2782" t="s">
        <v>273</v>
      </c>
      <c r="K2782">
        <v>11174</v>
      </c>
      <c r="L2782">
        <v>11175</v>
      </c>
      <c r="M2782" t="str">
        <f t="shared" si="301"/>
        <v>Dog100OverACSR</v>
      </c>
      <c r="N2782" t="str">
        <f>+VLOOKUP(M2782,LineCode!$E:$F,2,0)</f>
        <v>3p_11kV_100_ACSR_Al_o</v>
      </c>
      <c r="R2782" t="s">
        <v>296</v>
      </c>
      <c r="S2782" t="str">
        <f t="shared" si="302"/>
        <v>Line.line_SAN_11174_11175</v>
      </c>
      <c r="T2782" t="str">
        <f t="shared" si="303"/>
        <v>Bus1=11174</v>
      </c>
      <c r="U2782" t="str">
        <f t="shared" si="304"/>
        <v>Bus2=11175</v>
      </c>
      <c r="V2782" t="str">
        <f t="shared" si="305"/>
        <v>phases=3</v>
      </c>
      <c r="W2782" t="str">
        <f t="shared" si="306"/>
        <v>Linecode=3p_11kV_100_ACSR_Al_o</v>
      </c>
      <c r="X2782" t="str">
        <f t="shared" si="307"/>
        <v>Length=9.11944</v>
      </c>
      <c r="Y2782" t="s">
        <v>307</v>
      </c>
    </row>
    <row r="2783" spans="1:25" x14ac:dyDescent="0.25">
      <c r="A2783" t="s">
        <v>56</v>
      </c>
      <c r="B2783">
        <v>11</v>
      </c>
      <c r="C2783" t="s">
        <v>37</v>
      </c>
      <c r="D2783">
        <v>100</v>
      </c>
      <c r="E2783" t="s">
        <v>27</v>
      </c>
      <c r="F2783" t="s">
        <v>38</v>
      </c>
      <c r="G2783" t="s">
        <v>30</v>
      </c>
      <c r="H2783">
        <v>3</v>
      </c>
      <c r="I2783">
        <v>19.002800000000001</v>
      </c>
      <c r="J2783" t="s">
        <v>273</v>
      </c>
      <c r="K2783">
        <v>11175</v>
      </c>
      <c r="L2783">
        <v>11176</v>
      </c>
      <c r="M2783" t="str">
        <f t="shared" si="301"/>
        <v>Dog100OverACSR</v>
      </c>
      <c r="N2783" t="str">
        <f>+VLOOKUP(M2783,LineCode!$E:$F,2,0)</f>
        <v>3p_11kV_100_ACSR_Al_o</v>
      </c>
      <c r="R2783" t="s">
        <v>296</v>
      </c>
      <c r="S2783" t="str">
        <f t="shared" si="302"/>
        <v>Line.line_SAN_11175_11176</v>
      </c>
      <c r="T2783" t="str">
        <f t="shared" si="303"/>
        <v>Bus1=11175</v>
      </c>
      <c r="U2783" t="str">
        <f t="shared" si="304"/>
        <v>Bus2=11176</v>
      </c>
      <c r="V2783" t="str">
        <f t="shared" si="305"/>
        <v>phases=3</v>
      </c>
      <c r="W2783" t="str">
        <f t="shared" si="306"/>
        <v>Linecode=3p_11kV_100_ACSR_Al_o</v>
      </c>
      <c r="X2783" t="str">
        <f t="shared" si="307"/>
        <v>Length=19.0028</v>
      </c>
      <c r="Y2783" t="s">
        <v>307</v>
      </c>
    </row>
    <row r="2784" spans="1:25" x14ac:dyDescent="0.25">
      <c r="A2784" t="s">
        <v>56</v>
      </c>
      <c r="B2784">
        <v>11</v>
      </c>
      <c r="C2784" t="s">
        <v>37</v>
      </c>
      <c r="D2784">
        <v>100</v>
      </c>
      <c r="E2784" t="s">
        <v>27</v>
      </c>
      <c r="F2784" t="s">
        <v>38</v>
      </c>
      <c r="G2784" t="s">
        <v>30</v>
      </c>
      <c r="H2784">
        <v>3</v>
      </c>
      <c r="I2784">
        <v>23.1068</v>
      </c>
      <c r="J2784" t="s">
        <v>273</v>
      </c>
      <c r="K2784">
        <v>11176</v>
      </c>
      <c r="L2784">
        <v>11177</v>
      </c>
      <c r="M2784" t="str">
        <f t="shared" si="301"/>
        <v>Dog100OverACSR</v>
      </c>
      <c r="N2784" t="str">
        <f>+VLOOKUP(M2784,LineCode!$E:$F,2,0)</f>
        <v>3p_11kV_100_ACSR_Al_o</v>
      </c>
      <c r="R2784" t="s">
        <v>296</v>
      </c>
      <c r="S2784" t="str">
        <f t="shared" si="302"/>
        <v>Line.line_SAN_11176_11177</v>
      </c>
      <c r="T2784" t="str">
        <f t="shared" si="303"/>
        <v>Bus1=11176</v>
      </c>
      <c r="U2784" t="str">
        <f t="shared" si="304"/>
        <v>Bus2=11177</v>
      </c>
      <c r="V2784" t="str">
        <f t="shared" si="305"/>
        <v>phases=3</v>
      </c>
      <c r="W2784" t="str">
        <f t="shared" si="306"/>
        <v>Linecode=3p_11kV_100_ACSR_Al_o</v>
      </c>
      <c r="X2784" t="str">
        <f t="shared" si="307"/>
        <v>Length=23.1068</v>
      </c>
      <c r="Y2784" t="s">
        <v>307</v>
      </c>
    </row>
    <row r="2785" spans="1:25" x14ac:dyDescent="0.25">
      <c r="A2785" t="s">
        <v>56</v>
      </c>
      <c r="B2785">
        <v>11</v>
      </c>
      <c r="C2785" t="s">
        <v>37</v>
      </c>
      <c r="D2785">
        <v>100</v>
      </c>
      <c r="E2785" t="s">
        <v>27</v>
      </c>
      <c r="F2785" t="s">
        <v>38</v>
      </c>
      <c r="G2785" t="s">
        <v>30</v>
      </c>
      <c r="H2785">
        <v>3</v>
      </c>
      <c r="I2785">
        <v>10.764099999999999</v>
      </c>
      <c r="J2785" t="s">
        <v>273</v>
      </c>
      <c r="K2785">
        <v>11177</v>
      </c>
      <c r="L2785">
        <v>11178</v>
      </c>
      <c r="M2785" t="str">
        <f t="shared" si="301"/>
        <v>Dog100OverACSR</v>
      </c>
      <c r="N2785" t="str">
        <f>+VLOOKUP(M2785,LineCode!$E:$F,2,0)</f>
        <v>3p_11kV_100_ACSR_Al_o</v>
      </c>
      <c r="R2785" t="s">
        <v>296</v>
      </c>
      <c r="S2785" t="str">
        <f t="shared" si="302"/>
        <v>Line.line_SAN_11177_11178</v>
      </c>
      <c r="T2785" t="str">
        <f t="shared" si="303"/>
        <v>Bus1=11177</v>
      </c>
      <c r="U2785" t="str">
        <f t="shared" si="304"/>
        <v>Bus2=11178</v>
      </c>
      <c r="V2785" t="str">
        <f t="shared" si="305"/>
        <v>phases=3</v>
      </c>
      <c r="W2785" t="str">
        <f t="shared" si="306"/>
        <v>Linecode=3p_11kV_100_ACSR_Al_o</v>
      </c>
      <c r="X2785" t="str">
        <f t="shared" si="307"/>
        <v>Length=10.7641</v>
      </c>
      <c r="Y2785" t="s">
        <v>307</v>
      </c>
    </row>
    <row r="2786" spans="1:25" x14ac:dyDescent="0.25">
      <c r="A2786" t="s">
        <v>56</v>
      </c>
      <c r="B2786">
        <v>11</v>
      </c>
      <c r="C2786" t="s">
        <v>37</v>
      </c>
      <c r="D2786">
        <v>100</v>
      </c>
      <c r="E2786" t="s">
        <v>27</v>
      </c>
      <c r="F2786" t="s">
        <v>38</v>
      </c>
      <c r="G2786" t="s">
        <v>30</v>
      </c>
      <c r="H2786">
        <v>3</v>
      </c>
      <c r="I2786">
        <v>22.296299999999999</v>
      </c>
      <c r="J2786" t="s">
        <v>273</v>
      </c>
      <c r="K2786">
        <v>11179</v>
      </c>
      <c r="L2786">
        <v>11180</v>
      </c>
      <c r="M2786" t="str">
        <f t="shared" si="301"/>
        <v>Dog100OverACSR</v>
      </c>
      <c r="N2786" t="str">
        <f>+VLOOKUP(M2786,LineCode!$E:$F,2,0)</f>
        <v>3p_11kV_100_ACSR_Al_o</v>
      </c>
      <c r="R2786" t="s">
        <v>296</v>
      </c>
      <c r="S2786" t="str">
        <f t="shared" si="302"/>
        <v>Line.line_SAN_11179_11180</v>
      </c>
      <c r="T2786" t="str">
        <f t="shared" si="303"/>
        <v>Bus1=11179</v>
      </c>
      <c r="U2786" t="str">
        <f t="shared" si="304"/>
        <v>Bus2=11180</v>
      </c>
      <c r="V2786" t="str">
        <f t="shared" si="305"/>
        <v>phases=3</v>
      </c>
      <c r="W2786" t="str">
        <f t="shared" si="306"/>
        <v>Linecode=3p_11kV_100_ACSR_Al_o</v>
      </c>
      <c r="X2786" t="str">
        <f t="shared" si="307"/>
        <v>Length=22.2963</v>
      </c>
      <c r="Y2786" t="s">
        <v>307</v>
      </c>
    </row>
    <row r="2787" spans="1:25" x14ac:dyDescent="0.25">
      <c r="A2787" t="s">
        <v>56</v>
      </c>
      <c r="B2787">
        <v>11</v>
      </c>
      <c r="C2787" t="s">
        <v>37</v>
      </c>
      <c r="D2787">
        <v>100</v>
      </c>
      <c r="E2787" t="s">
        <v>27</v>
      </c>
      <c r="F2787" t="s">
        <v>38</v>
      </c>
      <c r="G2787" t="s">
        <v>30</v>
      </c>
      <c r="H2787">
        <v>3</v>
      </c>
      <c r="I2787">
        <v>20.651800000000001</v>
      </c>
      <c r="J2787" t="s">
        <v>273</v>
      </c>
      <c r="K2787">
        <v>11180</v>
      </c>
      <c r="L2787">
        <v>11181</v>
      </c>
      <c r="M2787" t="str">
        <f t="shared" si="301"/>
        <v>Dog100OverACSR</v>
      </c>
      <c r="N2787" t="str">
        <f>+VLOOKUP(M2787,LineCode!$E:$F,2,0)</f>
        <v>3p_11kV_100_ACSR_Al_o</v>
      </c>
      <c r="R2787" t="s">
        <v>296</v>
      </c>
      <c r="S2787" t="str">
        <f t="shared" si="302"/>
        <v>Line.line_SAN_11180_11181</v>
      </c>
      <c r="T2787" t="str">
        <f t="shared" si="303"/>
        <v>Bus1=11180</v>
      </c>
      <c r="U2787" t="str">
        <f t="shared" si="304"/>
        <v>Bus2=11181</v>
      </c>
      <c r="V2787" t="str">
        <f t="shared" si="305"/>
        <v>phases=3</v>
      </c>
      <c r="W2787" t="str">
        <f t="shared" si="306"/>
        <v>Linecode=3p_11kV_100_ACSR_Al_o</v>
      </c>
      <c r="X2787" t="str">
        <f t="shared" si="307"/>
        <v>Length=20.6518</v>
      </c>
      <c r="Y2787" t="s">
        <v>307</v>
      </c>
    </row>
    <row r="2788" spans="1:25" x14ac:dyDescent="0.25">
      <c r="A2788" t="s">
        <v>56</v>
      </c>
      <c r="B2788">
        <v>11</v>
      </c>
      <c r="C2788" t="s">
        <v>37</v>
      </c>
      <c r="D2788">
        <v>100</v>
      </c>
      <c r="E2788" t="s">
        <v>27</v>
      </c>
      <c r="F2788" t="s">
        <v>38</v>
      </c>
      <c r="G2788" t="s">
        <v>30</v>
      </c>
      <c r="H2788">
        <v>3</v>
      </c>
      <c r="I2788">
        <v>26.137699999999999</v>
      </c>
      <c r="J2788" t="s">
        <v>273</v>
      </c>
      <c r="K2788">
        <v>11181</v>
      </c>
      <c r="L2788">
        <v>11182</v>
      </c>
      <c r="M2788" t="str">
        <f t="shared" si="301"/>
        <v>Dog100OverACSR</v>
      </c>
      <c r="N2788" t="str">
        <f>+VLOOKUP(M2788,LineCode!$E:$F,2,0)</f>
        <v>3p_11kV_100_ACSR_Al_o</v>
      </c>
      <c r="R2788" t="s">
        <v>296</v>
      </c>
      <c r="S2788" t="str">
        <f t="shared" si="302"/>
        <v>Line.line_SAN_11181_11182</v>
      </c>
      <c r="T2788" t="str">
        <f t="shared" si="303"/>
        <v>Bus1=11181</v>
      </c>
      <c r="U2788" t="str">
        <f t="shared" si="304"/>
        <v>Bus2=11182</v>
      </c>
      <c r="V2788" t="str">
        <f t="shared" si="305"/>
        <v>phases=3</v>
      </c>
      <c r="W2788" t="str">
        <f t="shared" si="306"/>
        <v>Linecode=3p_11kV_100_ACSR_Al_o</v>
      </c>
      <c r="X2788" t="str">
        <f t="shared" si="307"/>
        <v>Length=26.1377</v>
      </c>
      <c r="Y2788" t="s">
        <v>307</v>
      </c>
    </row>
    <row r="2789" spans="1:25" x14ac:dyDescent="0.25">
      <c r="A2789" t="s">
        <v>56</v>
      </c>
      <c r="B2789">
        <v>11</v>
      </c>
      <c r="C2789" t="s">
        <v>37</v>
      </c>
      <c r="D2789">
        <v>100</v>
      </c>
      <c r="E2789" t="s">
        <v>27</v>
      </c>
      <c r="F2789" t="s">
        <v>38</v>
      </c>
      <c r="G2789" t="s">
        <v>30</v>
      </c>
      <c r="H2789">
        <v>3</v>
      </c>
      <c r="I2789">
        <v>24.4222</v>
      </c>
      <c r="J2789" t="s">
        <v>273</v>
      </c>
      <c r="K2789">
        <v>11137</v>
      </c>
      <c r="L2789">
        <v>11138</v>
      </c>
      <c r="M2789" t="str">
        <f t="shared" si="301"/>
        <v>Dog100OverACSR</v>
      </c>
      <c r="N2789" t="str">
        <f>+VLOOKUP(M2789,LineCode!$E:$F,2,0)</f>
        <v>3p_11kV_100_ACSR_Al_o</v>
      </c>
      <c r="R2789" t="s">
        <v>296</v>
      </c>
      <c r="S2789" t="str">
        <f t="shared" si="302"/>
        <v>Line.line_SAN_11137_11138</v>
      </c>
      <c r="T2789" t="str">
        <f t="shared" si="303"/>
        <v>Bus1=11137</v>
      </c>
      <c r="U2789" t="str">
        <f t="shared" si="304"/>
        <v>Bus2=11138</v>
      </c>
      <c r="V2789" t="str">
        <f t="shared" si="305"/>
        <v>phases=3</v>
      </c>
      <c r="W2789" t="str">
        <f t="shared" si="306"/>
        <v>Linecode=3p_11kV_100_ACSR_Al_o</v>
      </c>
      <c r="X2789" t="str">
        <f t="shared" si="307"/>
        <v>Length=24.4222</v>
      </c>
      <c r="Y2789" t="s">
        <v>307</v>
      </c>
    </row>
    <row r="2790" spans="1:25" x14ac:dyDescent="0.25">
      <c r="A2790" t="s">
        <v>56</v>
      </c>
      <c r="B2790">
        <v>11</v>
      </c>
      <c r="C2790" t="s">
        <v>37</v>
      </c>
      <c r="D2790">
        <v>100</v>
      </c>
      <c r="E2790" t="s">
        <v>27</v>
      </c>
      <c r="F2790" t="s">
        <v>38</v>
      </c>
      <c r="G2790" t="s">
        <v>30</v>
      </c>
      <c r="H2790">
        <v>3</v>
      </c>
      <c r="I2790">
        <v>8.6741899999999994</v>
      </c>
      <c r="J2790" t="s">
        <v>273</v>
      </c>
      <c r="K2790">
        <v>11138</v>
      </c>
      <c r="L2790">
        <v>11139</v>
      </c>
      <c r="M2790" t="str">
        <f t="shared" si="301"/>
        <v>Dog100OverACSR</v>
      </c>
      <c r="N2790" t="str">
        <f>+VLOOKUP(M2790,LineCode!$E:$F,2,0)</f>
        <v>3p_11kV_100_ACSR_Al_o</v>
      </c>
      <c r="R2790" t="s">
        <v>296</v>
      </c>
      <c r="S2790" t="str">
        <f t="shared" si="302"/>
        <v>Line.line_SAN_11138_11139</v>
      </c>
      <c r="T2790" t="str">
        <f t="shared" si="303"/>
        <v>Bus1=11138</v>
      </c>
      <c r="U2790" t="str">
        <f t="shared" si="304"/>
        <v>Bus2=11139</v>
      </c>
      <c r="V2790" t="str">
        <f t="shared" si="305"/>
        <v>phases=3</v>
      </c>
      <c r="W2790" t="str">
        <f t="shared" si="306"/>
        <v>Linecode=3p_11kV_100_ACSR_Al_o</v>
      </c>
      <c r="X2790" t="str">
        <f t="shared" si="307"/>
        <v>Length=8.67419</v>
      </c>
      <c r="Y2790" t="s">
        <v>307</v>
      </c>
    </row>
    <row r="2791" spans="1:25" x14ac:dyDescent="0.25">
      <c r="A2791" t="s">
        <v>56</v>
      </c>
      <c r="B2791">
        <v>11</v>
      </c>
      <c r="C2791" t="s">
        <v>37</v>
      </c>
      <c r="D2791">
        <v>100</v>
      </c>
      <c r="E2791" t="s">
        <v>27</v>
      </c>
      <c r="F2791" t="s">
        <v>38</v>
      </c>
      <c r="G2791" t="s">
        <v>30</v>
      </c>
      <c r="H2791">
        <v>3</v>
      </c>
      <c r="I2791">
        <v>25.4346</v>
      </c>
      <c r="J2791" t="s">
        <v>273</v>
      </c>
      <c r="K2791">
        <v>11139</v>
      </c>
      <c r="L2791">
        <v>11140</v>
      </c>
      <c r="M2791" t="str">
        <f t="shared" si="301"/>
        <v>Dog100OverACSR</v>
      </c>
      <c r="N2791" t="str">
        <f>+VLOOKUP(M2791,LineCode!$E:$F,2,0)</f>
        <v>3p_11kV_100_ACSR_Al_o</v>
      </c>
      <c r="R2791" t="s">
        <v>296</v>
      </c>
      <c r="S2791" t="str">
        <f t="shared" si="302"/>
        <v>Line.line_SAN_11139_11140</v>
      </c>
      <c r="T2791" t="str">
        <f t="shared" si="303"/>
        <v>Bus1=11139</v>
      </c>
      <c r="U2791" t="str">
        <f t="shared" si="304"/>
        <v>Bus2=11140</v>
      </c>
      <c r="V2791" t="str">
        <f t="shared" si="305"/>
        <v>phases=3</v>
      </c>
      <c r="W2791" t="str">
        <f t="shared" si="306"/>
        <v>Linecode=3p_11kV_100_ACSR_Al_o</v>
      </c>
      <c r="X2791" t="str">
        <f t="shared" si="307"/>
        <v>Length=25.4346</v>
      </c>
      <c r="Y2791" t="s">
        <v>307</v>
      </c>
    </row>
    <row r="2792" spans="1:25" x14ac:dyDescent="0.25">
      <c r="A2792" t="s">
        <v>56</v>
      </c>
      <c r="B2792">
        <v>11</v>
      </c>
      <c r="C2792" t="s">
        <v>37</v>
      </c>
      <c r="D2792">
        <v>100</v>
      </c>
      <c r="E2792" t="s">
        <v>27</v>
      </c>
      <c r="F2792" t="s">
        <v>38</v>
      </c>
      <c r="G2792" t="s">
        <v>30</v>
      </c>
      <c r="H2792">
        <v>3</v>
      </c>
      <c r="I2792">
        <v>26.617100000000001</v>
      </c>
      <c r="J2792" t="s">
        <v>273</v>
      </c>
      <c r="K2792">
        <v>11140</v>
      </c>
      <c r="L2792">
        <v>11141</v>
      </c>
      <c r="M2792" t="str">
        <f t="shared" si="301"/>
        <v>Dog100OverACSR</v>
      </c>
      <c r="N2792" t="str">
        <f>+VLOOKUP(M2792,LineCode!$E:$F,2,0)</f>
        <v>3p_11kV_100_ACSR_Al_o</v>
      </c>
      <c r="R2792" t="s">
        <v>296</v>
      </c>
      <c r="S2792" t="str">
        <f t="shared" si="302"/>
        <v>Line.line_SAN_11140_11141</v>
      </c>
      <c r="T2792" t="str">
        <f t="shared" si="303"/>
        <v>Bus1=11140</v>
      </c>
      <c r="U2792" t="str">
        <f t="shared" si="304"/>
        <v>Bus2=11141</v>
      </c>
      <c r="V2792" t="str">
        <f t="shared" si="305"/>
        <v>phases=3</v>
      </c>
      <c r="W2792" t="str">
        <f t="shared" si="306"/>
        <v>Linecode=3p_11kV_100_ACSR_Al_o</v>
      </c>
      <c r="X2792" t="str">
        <f t="shared" si="307"/>
        <v>Length=26.6171</v>
      </c>
      <c r="Y2792" t="s">
        <v>307</v>
      </c>
    </row>
    <row r="2793" spans="1:25" x14ac:dyDescent="0.25">
      <c r="A2793" t="s">
        <v>56</v>
      </c>
      <c r="B2793">
        <v>11</v>
      </c>
      <c r="C2793" t="s">
        <v>37</v>
      </c>
      <c r="D2793">
        <v>100</v>
      </c>
      <c r="E2793" t="s">
        <v>27</v>
      </c>
      <c r="F2793" t="s">
        <v>38</v>
      </c>
      <c r="G2793" t="s">
        <v>30</v>
      </c>
      <c r="H2793">
        <v>3</v>
      </c>
      <c r="I2793">
        <v>31.267499999999998</v>
      </c>
      <c r="J2793" t="s">
        <v>273</v>
      </c>
      <c r="K2793">
        <v>11141</v>
      </c>
      <c r="L2793">
        <v>11142</v>
      </c>
      <c r="M2793" t="str">
        <f t="shared" si="301"/>
        <v>Dog100OverACSR</v>
      </c>
      <c r="N2793" t="str">
        <f>+VLOOKUP(M2793,LineCode!$E:$F,2,0)</f>
        <v>3p_11kV_100_ACSR_Al_o</v>
      </c>
      <c r="R2793" t="s">
        <v>296</v>
      </c>
      <c r="S2793" t="str">
        <f t="shared" si="302"/>
        <v>Line.line_SAN_11141_11142</v>
      </c>
      <c r="T2793" t="str">
        <f t="shared" si="303"/>
        <v>Bus1=11141</v>
      </c>
      <c r="U2793" t="str">
        <f t="shared" si="304"/>
        <v>Bus2=11142</v>
      </c>
      <c r="V2793" t="str">
        <f t="shared" si="305"/>
        <v>phases=3</v>
      </c>
      <c r="W2793" t="str">
        <f t="shared" si="306"/>
        <v>Linecode=3p_11kV_100_ACSR_Al_o</v>
      </c>
      <c r="X2793" t="str">
        <f t="shared" si="307"/>
        <v>Length=31.2675</v>
      </c>
      <c r="Y2793" t="s">
        <v>307</v>
      </c>
    </row>
    <row r="2794" spans="1:25" x14ac:dyDescent="0.25">
      <c r="A2794" t="s">
        <v>56</v>
      </c>
      <c r="B2794">
        <v>11</v>
      </c>
      <c r="C2794" t="s">
        <v>37</v>
      </c>
      <c r="D2794">
        <v>100</v>
      </c>
      <c r="E2794" t="s">
        <v>27</v>
      </c>
      <c r="F2794" t="s">
        <v>38</v>
      </c>
      <c r="G2794" t="s">
        <v>30</v>
      </c>
      <c r="H2794">
        <v>3</v>
      </c>
      <c r="I2794">
        <v>29.463699999999999</v>
      </c>
      <c r="J2794" t="s">
        <v>273</v>
      </c>
      <c r="K2794">
        <v>11142</v>
      </c>
      <c r="L2794">
        <v>11143</v>
      </c>
      <c r="M2794" t="str">
        <f t="shared" si="301"/>
        <v>Dog100OverACSR</v>
      </c>
      <c r="N2794" t="str">
        <f>+VLOOKUP(M2794,LineCode!$E:$F,2,0)</f>
        <v>3p_11kV_100_ACSR_Al_o</v>
      </c>
      <c r="R2794" t="s">
        <v>296</v>
      </c>
      <c r="S2794" t="str">
        <f t="shared" si="302"/>
        <v>Line.line_SAN_11142_11143</v>
      </c>
      <c r="T2794" t="str">
        <f t="shared" si="303"/>
        <v>Bus1=11142</v>
      </c>
      <c r="U2794" t="str">
        <f t="shared" si="304"/>
        <v>Bus2=11143</v>
      </c>
      <c r="V2794" t="str">
        <f t="shared" si="305"/>
        <v>phases=3</v>
      </c>
      <c r="W2794" t="str">
        <f t="shared" si="306"/>
        <v>Linecode=3p_11kV_100_ACSR_Al_o</v>
      </c>
      <c r="X2794" t="str">
        <f t="shared" si="307"/>
        <v>Length=29.4637</v>
      </c>
      <c r="Y2794" t="s">
        <v>307</v>
      </c>
    </row>
    <row r="2795" spans="1:25" x14ac:dyDescent="0.25">
      <c r="A2795" t="s">
        <v>56</v>
      </c>
      <c r="B2795">
        <v>11</v>
      </c>
      <c r="C2795" t="s">
        <v>37</v>
      </c>
      <c r="D2795">
        <v>100</v>
      </c>
      <c r="E2795" t="s">
        <v>27</v>
      </c>
      <c r="F2795" t="s">
        <v>38</v>
      </c>
      <c r="G2795" t="s">
        <v>30</v>
      </c>
      <c r="H2795">
        <v>3</v>
      </c>
      <c r="I2795">
        <v>42.478200000000001</v>
      </c>
      <c r="J2795" t="s">
        <v>273</v>
      </c>
      <c r="K2795">
        <v>11143</v>
      </c>
      <c r="L2795">
        <v>11144</v>
      </c>
      <c r="M2795" t="str">
        <f t="shared" si="301"/>
        <v>Dog100OverACSR</v>
      </c>
      <c r="N2795" t="str">
        <f>+VLOOKUP(M2795,LineCode!$E:$F,2,0)</f>
        <v>3p_11kV_100_ACSR_Al_o</v>
      </c>
      <c r="R2795" t="s">
        <v>296</v>
      </c>
      <c r="S2795" t="str">
        <f t="shared" si="302"/>
        <v>Line.line_SAN_11143_11144</v>
      </c>
      <c r="T2795" t="str">
        <f t="shared" si="303"/>
        <v>Bus1=11143</v>
      </c>
      <c r="U2795" t="str">
        <f t="shared" si="304"/>
        <v>Bus2=11144</v>
      </c>
      <c r="V2795" t="str">
        <f t="shared" si="305"/>
        <v>phases=3</v>
      </c>
      <c r="W2795" t="str">
        <f t="shared" si="306"/>
        <v>Linecode=3p_11kV_100_ACSR_Al_o</v>
      </c>
      <c r="X2795" t="str">
        <f t="shared" si="307"/>
        <v>Length=42.4782</v>
      </c>
      <c r="Y2795" t="s">
        <v>307</v>
      </c>
    </row>
    <row r="2796" spans="1:25" x14ac:dyDescent="0.25">
      <c r="A2796" t="s">
        <v>56</v>
      </c>
      <c r="B2796">
        <v>11</v>
      </c>
      <c r="C2796" t="s">
        <v>37</v>
      </c>
      <c r="D2796">
        <v>100</v>
      </c>
      <c r="E2796" t="s">
        <v>27</v>
      </c>
      <c r="F2796" t="s">
        <v>38</v>
      </c>
      <c r="G2796" t="s">
        <v>30</v>
      </c>
      <c r="H2796">
        <v>3</v>
      </c>
      <c r="I2796">
        <v>1.71705</v>
      </c>
      <c r="J2796" t="s">
        <v>273</v>
      </c>
      <c r="K2796">
        <v>11144</v>
      </c>
      <c r="L2796">
        <v>11145</v>
      </c>
      <c r="M2796" t="str">
        <f t="shared" si="301"/>
        <v>Dog100OverACSR</v>
      </c>
      <c r="N2796" t="str">
        <f>+VLOOKUP(M2796,LineCode!$E:$F,2,0)</f>
        <v>3p_11kV_100_ACSR_Al_o</v>
      </c>
      <c r="R2796" t="s">
        <v>296</v>
      </c>
      <c r="S2796" t="str">
        <f t="shared" si="302"/>
        <v>Line.line_SAN_11144_11145</v>
      </c>
      <c r="T2796" t="str">
        <f t="shared" si="303"/>
        <v>Bus1=11144</v>
      </c>
      <c r="U2796" t="str">
        <f t="shared" si="304"/>
        <v>Bus2=11145</v>
      </c>
      <c r="V2796" t="str">
        <f t="shared" si="305"/>
        <v>phases=3</v>
      </c>
      <c r="W2796" t="str">
        <f t="shared" si="306"/>
        <v>Linecode=3p_11kV_100_ACSR_Al_o</v>
      </c>
      <c r="X2796" t="str">
        <f t="shared" si="307"/>
        <v>Length=1.71705</v>
      </c>
      <c r="Y2796" t="s">
        <v>307</v>
      </c>
    </row>
    <row r="2797" spans="1:25" x14ac:dyDescent="0.25">
      <c r="A2797" t="s">
        <v>56</v>
      </c>
      <c r="B2797">
        <v>11</v>
      </c>
      <c r="C2797" t="s">
        <v>37</v>
      </c>
      <c r="D2797">
        <v>100</v>
      </c>
      <c r="E2797" t="s">
        <v>27</v>
      </c>
      <c r="F2797" t="s">
        <v>38</v>
      </c>
      <c r="G2797" t="s">
        <v>30</v>
      </c>
      <c r="H2797">
        <v>3</v>
      </c>
      <c r="I2797">
        <v>50.090899999999998</v>
      </c>
      <c r="J2797" t="s">
        <v>273</v>
      </c>
      <c r="K2797">
        <v>11145</v>
      </c>
      <c r="L2797">
        <v>11146</v>
      </c>
      <c r="M2797" t="str">
        <f t="shared" si="301"/>
        <v>Dog100OverACSR</v>
      </c>
      <c r="N2797" t="str">
        <f>+VLOOKUP(M2797,LineCode!$E:$F,2,0)</f>
        <v>3p_11kV_100_ACSR_Al_o</v>
      </c>
      <c r="R2797" t="s">
        <v>296</v>
      </c>
      <c r="S2797" t="str">
        <f t="shared" si="302"/>
        <v>Line.line_SAN_11145_11146</v>
      </c>
      <c r="T2797" t="str">
        <f t="shared" si="303"/>
        <v>Bus1=11145</v>
      </c>
      <c r="U2797" t="str">
        <f t="shared" si="304"/>
        <v>Bus2=11146</v>
      </c>
      <c r="V2797" t="str">
        <f t="shared" si="305"/>
        <v>phases=3</v>
      </c>
      <c r="W2797" t="str">
        <f t="shared" si="306"/>
        <v>Linecode=3p_11kV_100_ACSR_Al_o</v>
      </c>
      <c r="X2797" t="str">
        <f t="shared" si="307"/>
        <v>Length=50.0909</v>
      </c>
      <c r="Y2797" t="s">
        <v>307</v>
      </c>
    </row>
    <row r="2798" spans="1:25" x14ac:dyDescent="0.25">
      <c r="A2798" t="s">
        <v>56</v>
      </c>
      <c r="B2798">
        <v>11</v>
      </c>
      <c r="C2798" t="s">
        <v>37</v>
      </c>
      <c r="D2798">
        <v>100</v>
      </c>
      <c r="E2798" t="s">
        <v>27</v>
      </c>
      <c r="F2798" t="s">
        <v>38</v>
      </c>
      <c r="G2798" t="s">
        <v>30</v>
      </c>
      <c r="H2798">
        <v>3</v>
      </c>
      <c r="I2798">
        <v>55.254199999999997</v>
      </c>
      <c r="J2798" t="s">
        <v>273</v>
      </c>
      <c r="K2798">
        <v>11146</v>
      </c>
      <c r="L2798">
        <v>11147</v>
      </c>
      <c r="M2798" t="str">
        <f t="shared" si="301"/>
        <v>Dog100OverACSR</v>
      </c>
      <c r="N2798" t="str">
        <f>+VLOOKUP(M2798,LineCode!$E:$F,2,0)</f>
        <v>3p_11kV_100_ACSR_Al_o</v>
      </c>
      <c r="R2798" t="s">
        <v>296</v>
      </c>
      <c r="S2798" t="str">
        <f t="shared" si="302"/>
        <v>Line.line_SAN_11146_11147</v>
      </c>
      <c r="T2798" t="str">
        <f t="shared" si="303"/>
        <v>Bus1=11146</v>
      </c>
      <c r="U2798" t="str">
        <f t="shared" si="304"/>
        <v>Bus2=11147</v>
      </c>
      <c r="V2798" t="str">
        <f t="shared" si="305"/>
        <v>phases=3</v>
      </c>
      <c r="W2798" t="str">
        <f t="shared" si="306"/>
        <v>Linecode=3p_11kV_100_ACSR_Al_o</v>
      </c>
      <c r="X2798" t="str">
        <f t="shared" si="307"/>
        <v>Length=55.2542</v>
      </c>
      <c r="Y2798" t="s">
        <v>307</v>
      </c>
    </row>
    <row r="2799" spans="1:25" x14ac:dyDescent="0.25">
      <c r="A2799" t="s">
        <v>56</v>
      </c>
      <c r="B2799">
        <v>11</v>
      </c>
      <c r="C2799" t="s">
        <v>37</v>
      </c>
      <c r="D2799">
        <v>100</v>
      </c>
      <c r="E2799" t="s">
        <v>27</v>
      </c>
      <c r="F2799" t="s">
        <v>38</v>
      </c>
      <c r="G2799" t="s">
        <v>30</v>
      </c>
      <c r="H2799">
        <v>3</v>
      </c>
      <c r="I2799">
        <v>30.2883</v>
      </c>
      <c r="J2799" t="s">
        <v>273</v>
      </c>
      <c r="K2799">
        <v>11147</v>
      </c>
      <c r="L2799">
        <v>11148</v>
      </c>
      <c r="M2799" t="str">
        <f t="shared" si="301"/>
        <v>Dog100OverACSR</v>
      </c>
      <c r="N2799" t="str">
        <f>+VLOOKUP(M2799,LineCode!$E:$F,2,0)</f>
        <v>3p_11kV_100_ACSR_Al_o</v>
      </c>
      <c r="R2799" t="s">
        <v>296</v>
      </c>
      <c r="S2799" t="str">
        <f t="shared" si="302"/>
        <v>Line.line_SAN_11147_11148</v>
      </c>
      <c r="T2799" t="str">
        <f t="shared" si="303"/>
        <v>Bus1=11147</v>
      </c>
      <c r="U2799" t="str">
        <f t="shared" si="304"/>
        <v>Bus2=11148</v>
      </c>
      <c r="V2799" t="str">
        <f t="shared" si="305"/>
        <v>phases=3</v>
      </c>
      <c r="W2799" t="str">
        <f t="shared" si="306"/>
        <v>Linecode=3p_11kV_100_ACSR_Al_o</v>
      </c>
      <c r="X2799" t="str">
        <f t="shared" si="307"/>
        <v>Length=30.2883</v>
      </c>
      <c r="Y2799" t="s">
        <v>307</v>
      </c>
    </row>
    <row r="2800" spans="1:25" x14ac:dyDescent="0.25">
      <c r="A2800" t="s">
        <v>56</v>
      </c>
      <c r="B2800">
        <v>11</v>
      </c>
      <c r="C2800" t="s">
        <v>37</v>
      </c>
      <c r="D2800">
        <v>100</v>
      </c>
      <c r="E2800" t="s">
        <v>27</v>
      </c>
      <c r="F2800" t="s">
        <v>38</v>
      </c>
      <c r="G2800" t="s">
        <v>30</v>
      </c>
      <c r="H2800">
        <v>3</v>
      </c>
      <c r="I2800">
        <v>27.1874</v>
      </c>
      <c r="J2800" t="s">
        <v>273</v>
      </c>
      <c r="K2800">
        <v>11148</v>
      </c>
      <c r="L2800">
        <v>11149</v>
      </c>
      <c r="M2800" t="str">
        <f t="shared" si="301"/>
        <v>Dog100OverACSR</v>
      </c>
      <c r="N2800" t="str">
        <f>+VLOOKUP(M2800,LineCode!$E:$F,2,0)</f>
        <v>3p_11kV_100_ACSR_Al_o</v>
      </c>
      <c r="R2800" t="s">
        <v>296</v>
      </c>
      <c r="S2800" t="str">
        <f t="shared" si="302"/>
        <v>Line.line_SAN_11148_11149</v>
      </c>
      <c r="T2800" t="str">
        <f t="shared" si="303"/>
        <v>Bus1=11148</v>
      </c>
      <c r="U2800" t="str">
        <f t="shared" si="304"/>
        <v>Bus2=11149</v>
      </c>
      <c r="V2800" t="str">
        <f t="shared" si="305"/>
        <v>phases=3</v>
      </c>
      <c r="W2800" t="str">
        <f t="shared" si="306"/>
        <v>Linecode=3p_11kV_100_ACSR_Al_o</v>
      </c>
      <c r="X2800" t="str">
        <f t="shared" si="307"/>
        <v>Length=27.1874</v>
      </c>
      <c r="Y2800" t="s">
        <v>307</v>
      </c>
    </row>
    <row r="2801" spans="1:25" x14ac:dyDescent="0.25">
      <c r="A2801" t="s">
        <v>56</v>
      </c>
      <c r="B2801">
        <v>11</v>
      </c>
      <c r="C2801" t="s">
        <v>37</v>
      </c>
      <c r="D2801">
        <v>100</v>
      </c>
      <c r="E2801" t="s">
        <v>27</v>
      </c>
      <c r="F2801" t="s">
        <v>38</v>
      </c>
      <c r="G2801" t="s">
        <v>30</v>
      </c>
      <c r="H2801">
        <v>3</v>
      </c>
      <c r="I2801">
        <v>31.2668</v>
      </c>
      <c r="J2801" t="s">
        <v>273</v>
      </c>
      <c r="K2801">
        <v>11149</v>
      </c>
      <c r="L2801">
        <v>11150</v>
      </c>
      <c r="M2801" t="str">
        <f t="shared" ref="M2801:M2830" si="308">C2801&amp;D2801&amp;F2801&amp;G2801</f>
        <v>Dog100OverACSR</v>
      </c>
      <c r="N2801" t="str">
        <f>+VLOOKUP(M2801,LineCode!$E:$F,2,0)</f>
        <v>3p_11kV_100_ACSR_Al_o</v>
      </c>
      <c r="R2801" t="s">
        <v>296</v>
      </c>
      <c r="S2801" t="str">
        <f t="shared" ref="S2801:S2830" si="309">"Line.line_"&amp;J2801&amp;"_"&amp;K2801&amp;"_"&amp;L2801</f>
        <v>Line.line_SAN_11149_11150</v>
      </c>
      <c r="T2801" t="str">
        <f t="shared" ref="T2801:T2830" si="310">"Bus1="&amp;K2801</f>
        <v>Bus1=11149</v>
      </c>
      <c r="U2801" t="str">
        <f t="shared" ref="U2801:U2830" si="311">"Bus2="&amp;L2801</f>
        <v>Bus2=11150</v>
      </c>
      <c r="V2801" t="str">
        <f t="shared" ref="V2801:V2830" si="312">"phases="&amp;H2801</f>
        <v>phases=3</v>
      </c>
      <c r="W2801" t="str">
        <f t="shared" ref="W2801:W2830" si="313">"Linecode="&amp;N2801</f>
        <v>Linecode=3p_11kV_100_ACSR_Al_o</v>
      </c>
      <c r="X2801" t="str">
        <f t="shared" ref="X2801:X2830" si="314">"Length="&amp;I2801</f>
        <v>Length=31.2668</v>
      </c>
      <c r="Y2801" t="s">
        <v>307</v>
      </c>
    </row>
    <row r="2802" spans="1:25" x14ac:dyDescent="0.25">
      <c r="A2802" t="s">
        <v>56</v>
      </c>
      <c r="B2802">
        <v>11</v>
      </c>
      <c r="C2802" t="s">
        <v>37</v>
      </c>
      <c r="D2802">
        <v>100</v>
      </c>
      <c r="E2802" t="s">
        <v>27</v>
      </c>
      <c r="F2802" t="s">
        <v>38</v>
      </c>
      <c r="G2802" t="s">
        <v>30</v>
      </c>
      <c r="H2802">
        <v>3</v>
      </c>
      <c r="I2802">
        <v>27.332899999999999</v>
      </c>
      <c r="J2802" t="s">
        <v>273</v>
      </c>
      <c r="K2802">
        <v>11150</v>
      </c>
      <c r="L2802">
        <v>11151</v>
      </c>
      <c r="M2802" t="str">
        <f t="shared" si="308"/>
        <v>Dog100OverACSR</v>
      </c>
      <c r="N2802" t="str">
        <f>+VLOOKUP(M2802,LineCode!$E:$F,2,0)</f>
        <v>3p_11kV_100_ACSR_Al_o</v>
      </c>
      <c r="R2802" t="s">
        <v>296</v>
      </c>
      <c r="S2802" t="str">
        <f t="shared" si="309"/>
        <v>Line.line_SAN_11150_11151</v>
      </c>
      <c r="T2802" t="str">
        <f t="shared" si="310"/>
        <v>Bus1=11150</v>
      </c>
      <c r="U2802" t="str">
        <f t="shared" si="311"/>
        <v>Bus2=11151</v>
      </c>
      <c r="V2802" t="str">
        <f t="shared" si="312"/>
        <v>phases=3</v>
      </c>
      <c r="W2802" t="str">
        <f t="shared" si="313"/>
        <v>Linecode=3p_11kV_100_ACSR_Al_o</v>
      </c>
      <c r="X2802" t="str">
        <f t="shared" si="314"/>
        <v>Length=27.3329</v>
      </c>
      <c r="Y2802" t="s">
        <v>307</v>
      </c>
    </row>
    <row r="2803" spans="1:25" x14ac:dyDescent="0.25">
      <c r="A2803" t="s">
        <v>56</v>
      </c>
      <c r="B2803">
        <v>11</v>
      </c>
      <c r="C2803" t="s">
        <v>37</v>
      </c>
      <c r="D2803">
        <v>100</v>
      </c>
      <c r="E2803" t="s">
        <v>27</v>
      </c>
      <c r="F2803" t="s">
        <v>38</v>
      </c>
      <c r="G2803" t="s">
        <v>30</v>
      </c>
      <c r="H2803">
        <v>3</v>
      </c>
      <c r="I2803">
        <v>34.602800000000002</v>
      </c>
      <c r="J2803" t="s">
        <v>273</v>
      </c>
      <c r="K2803">
        <v>11151</v>
      </c>
      <c r="L2803">
        <v>11152</v>
      </c>
      <c r="M2803" t="str">
        <f t="shared" si="308"/>
        <v>Dog100OverACSR</v>
      </c>
      <c r="N2803" t="str">
        <f>+VLOOKUP(M2803,LineCode!$E:$F,2,0)</f>
        <v>3p_11kV_100_ACSR_Al_o</v>
      </c>
      <c r="R2803" t="s">
        <v>296</v>
      </c>
      <c r="S2803" t="str">
        <f t="shared" si="309"/>
        <v>Line.line_SAN_11151_11152</v>
      </c>
      <c r="T2803" t="str">
        <f t="shared" si="310"/>
        <v>Bus1=11151</v>
      </c>
      <c r="U2803" t="str">
        <f t="shared" si="311"/>
        <v>Bus2=11152</v>
      </c>
      <c r="V2803" t="str">
        <f t="shared" si="312"/>
        <v>phases=3</v>
      </c>
      <c r="W2803" t="str">
        <f t="shared" si="313"/>
        <v>Linecode=3p_11kV_100_ACSR_Al_o</v>
      </c>
      <c r="X2803" t="str">
        <f t="shared" si="314"/>
        <v>Length=34.6028</v>
      </c>
      <c r="Y2803" t="s">
        <v>307</v>
      </c>
    </row>
    <row r="2804" spans="1:25" x14ac:dyDescent="0.25">
      <c r="A2804" t="s">
        <v>56</v>
      </c>
      <c r="B2804">
        <v>11</v>
      </c>
      <c r="C2804" t="s">
        <v>37</v>
      </c>
      <c r="D2804">
        <v>100</v>
      </c>
      <c r="E2804" t="s">
        <v>27</v>
      </c>
      <c r="F2804" t="s">
        <v>38</v>
      </c>
      <c r="G2804" t="s">
        <v>30</v>
      </c>
      <c r="H2804">
        <v>3</v>
      </c>
      <c r="I2804">
        <v>0.60108600000000001</v>
      </c>
      <c r="J2804" t="s">
        <v>273</v>
      </c>
      <c r="K2804">
        <v>11007</v>
      </c>
      <c r="L2804">
        <v>11008</v>
      </c>
      <c r="M2804" t="str">
        <f t="shared" si="308"/>
        <v>Dog100OverACSR</v>
      </c>
      <c r="N2804" t="str">
        <f>+VLOOKUP(M2804,LineCode!$E:$F,2,0)</f>
        <v>3p_11kV_100_ACSR_Al_o</v>
      </c>
      <c r="R2804" t="s">
        <v>296</v>
      </c>
      <c r="S2804" t="str">
        <f t="shared" si="309"/>
        <v>Line.line_SAN_11007_11008</v>
      </c>
      <c r="T2804" t="str">
        <f t="shared" si="310"/>
        <v>Bus1=11007</v>
      </c>
      <c r="U2804" t="str">
        <f t="shared" si="311"/>
        <v>Bus2=11008</v>
      </c>
      <c r="V2804" t="str">
        <f t="shared" si="312"/>
        <v>phases=3</v>
      </c>
      <c r="W2804" t="str">
        <f t="shared" si="313"/>
        <v>Linecode=3p_11kV_100_ACSR_Al_o</v>
      </c>
      <c r="X2804" t="str">
        <f t="shared" si="314"/>
        <v>Length=0.601086</v>
      </c>
      <c r="Y2804" t="s">
        <v>307</v>
      </c>
    </row>
    <row r="2805" spans="1:25" x14ac:dyDescent="0.25">
      <c r="A2805" t="s">
        <v>56</v>
      </c>
      <c r="B2805">
        <v>11</v>
      </c>
      <c r="C2805" t="s">
        <v>37</v>
      </c>
      <c r="D2805">
        <v>100</v>
      </c>
      <c r="E2805" t="s">
        <v>27</v>
      </c>
      <c r="F2805" t="s">
        <v>38</v>
      </c>
      <c r="G2805" t="s">
        <v>30</v>
      </c>
      <c r="H2805">
        <v>3</v>
      </c>
      <c r="I2805">
        <v>5.7423599999999997</v>
      </c>
      <c r="J2805" t="s">
        <v>273</v>
      </c>
      <c r="K2805">
        <v>11208</v>
      </c>
      <c r="L2805">
        <v>11009</v>
      </c>
      <c r="M2805" t="str">
        <f t="shared" si="308"/>
        <v>Dog100OverACSR</v>
      </c>
      <c r="N2805" t="str">
        <f>+VLOOKUP(M2805,LineCode!$E:$F,2,0)</f>
        <v>3p_11kV_100_ACSR_Al_o</v>
      </c>
      <c r="R2805" t="s">
        <v>296</v>
      </c>
      <c r="S2805" t="str">
        <f t="shared" si="309"/>
        <v>Line.line_SAN_11208_11009</v>
      </c>
      <c r="T2805" t="str">
        <f t="shared" si="310"/>
        <v>Bus1=11208</v>
      </c>
      <c r="U2805" t="str">
        <f t="shared" si="311"/>
        <v>Bus2=11009</v>
      </c>
      <c r="V2805" t="str">
        <f t="shared" si="312"/>
        <v>phases=3</v>
      </c>
      <c r="W2805" t="str">
        <f t="shared" si="313"/>
        <v>Linecode=3p_11kV_100_ACSR_Al_o</v>
      </c>
      <c r="X2805" t="str">
        <f t="shared" si="314"/>
        <v>Length=5.74236</v>
      </c>
      <c r="Y2805" t="s">
        <v>307</v>
      </c>
    </row>
    <row r="2806" spans="1:25" x14ac:dyDescent="0.25">
      <c r="A2806" t="s">
        <v>56</v>
      </c>
      <c r="B2806">
        <v>11</v>
      </c>
      <c r="C2806" t="s">
        <v>37</v>
      </c>
      <c r="D2806">
        <v>100</v>
      </c>
      <c r="E2806" t="s">
        <v>27</v>
      </c>
      <c r="F2806" t="s">
        <v>38</v>
      </c>
      <c r="G2806" t="s">
        <v>30</v>
      </c>
      <c r="H2806">
        <v>3</v>
      </c>
      <c r="I2806">
        <v>5.6130300000000002</v>
      </c>
      <c r="J2806" t="s">
        <v>273</v>
      </c>
      <c r="K2806">
        <v>11207</v>
      </c>
      <c r="L2806">
        <v>11208</v>
      </c>
      <c r="M2806" t="str">
        <f t="shared" si="308"/>
        <v>Dog100OverACSR</v>
      </c>
      <c r="N2806" t="str">
        <f>+VLOOKUP(M2806,LineCode!$E:$F,2,0)</f>
        <v>3p_11kV_100_ACSR_Al_o</v>
      </c>
      <c r="R2806" t="s">
        <v>296</v>
      </c>
      <c r="S2806" t="str">
        <f t="shared" si="309"/>
        <v>Line.line_SAN_11207_11208</v>
      </c>
      <c r="T2806" t="str">
        <f t="shared" si="310"/>
        <v>Bus1=11207</v>
      </c>
      <c r="U2806" t="str">
        <f t="shared" si="311"/>
        <v>Bus2=11208</v>
      </c>
      <c r="V2806" t="str">
        <f t="shared" si="312"/>
        <v>phases=3</v>
      </c>
      <c r="W2806" t="str">
        <f t="shared" si="313"/>
        <v>Linecode=3p_11kV_100_ACSR_Al_o</v>
      </c>
      <c r="X2806" t="str">
        <f t="shared" si="314"/>
        <v>Length=5.61303</v>
      </c>
      <c r="Y2806" t="s">
        <v>307</v>
      </c>
    </row>
    <row r="2807" spans="1:25" x14ac:dyDescent="0.25">
      <c r="A2807" t="s">
        <v>56</v>
      </c>
      <c r="B2807">
        <v>11</v>
      </c>
      <c r="C2807" t="s">
        <v>37</v>
      </c>
      <c r="D2807">
        <v>100</v>
      </c>
      <c r="E2807" t="s">
        <v>27</v>
      </c>
      <c r="F2807" t="s">
        <v>38</v>
      </c>
      <c r="G2807" t="s">
        <v>30</v>
      </c>
      <c r="H2807">
        <v>3</v>
      </c>
      <c r="I2807">
        <v>12.5092</v>
      </c>
      <c r="J2807" t="s">
        <v>273</v>
      </c>
      <c r="K2807">
        <v>11009</v>
      </c>
      <c r="L2807">
        <v>11209</v>
      </c>
      <c r="M2807" t="str">
        <f t="shared" si="308"/>
        <v>Dog100OverACSR</v>
      </c>
      <c r="N2807" t="str">
        <f>+VLOOKUP(M2807,LineCode!$E:$F,2,0)</f>
        <v>3p_11kV_100_ACSR_Al_o</v>
      </c>
      <c r="R2807" t="s">
        <v>296</v>
      </c>
      <c r="S2807" t="str">
        <f t="shared" si="309"/>
        <v>Line.line_SAN_11009_11209</v>
      </c>
      <c r="T2807" t="str">
        <f t="shared" si="310"/>
        <v>Bus1=11009</v>
      </c>
      <c r="U2807" t="str">
        <f t="shared" si="311"/>
        <v>Bus2=11209</v>
      </c>
      <c r="V2807" t="str">
        <f t="shared" si="312"/>
        <v>phases=3</v>
      </c>
      <c r="W2807" t="str">
        <f t="shared" si="313"/>
        <v>Linecode=3p_11kV_100_ACSR_Al_o</v>
      </c>
      <c r="X2807" t="str">
        <f t="shared" si="314"/>
        <v>Length=12.5092</v>
      </c>
      <c r="Y2807" t="s">
        <v>307</v>
      </c>
    </row>
    <row r="2808" spans="1:25" x14ac:dyDescent="0.25">
      <c r="A2808" t="s">
        <v>56</v>
      </c>
      <c r="B2808">
        <v>11</v>
      </c>
      <c r="C2808" t="s">
        <v>37</v>
      </c>
      <c r="D2808">
        <v>100</v>
      </c>
      <c r="E2808" t="s">
        <v>27</v>
      </c>
      <c r="F2808" t="s">
        <v>38</v>
      </c>
      <c r="G2808" t="s">
        <v>30</v>
      </c>
      <c r="H2808">
        <v>3</v>
      </c>
      <c r="I2808">
        <v>19.6738</v>
      </c>
      <c r="J2808" t="s">
        <v>273</v>
      </c>
      <c r="K2808">
        <v>11210</v>
      </c>
      <c r="L2808">
        <v>11010</v>
      </c>
      <c r="M2808" t="str">
        <f t="shared" si="308"/>
        <v>Dog100OverACSR</v>
      </c>
      <c r="N2808" t="str">
        <f>+VLOOKUP(M2808,LineCode!$E:$F,2,0)</f>
        <v>3p_11kV_100_ACSR_Al_o</v>
      </c>
      <c r="R2808" t="s">
        <v>296</v>
      </c>
      <c r="S2808" t="str">
        <f t="shared" si="309"/>
        <v>Line.line_SAN_11210_11010</v>
      </c>
      <c r="T2808" t="str">
        <f t="shared" si="310"/>
        <v>Bus1=11210</v>
      </c>
      <c r="U2808" t="str">
        <f t="shared" si="311"/>
        <v>Bus2=11010</v>
      </c>
      <c r="V2808" t="str">
        <f t="shared" si="312"/>
        <v>phases=3</v>
      </c>
      <c r="W2808" t="str">
        <f t="shared" si="313"/>
        <v>Linecode=3p_11kV_100_ACSR_Al_o</v>
      </c>
      <c r="X2808" t="str">
        <f t="shared" si="314"/>
        <v>Length=19.6738</v>
      </c>
      <c r="Y2808" t="s">
        <v>307</v>
      </c>
    </row>
    <row r="2809" spans="1:25" x14ac:dyDescent="0.25">
      <c r="A2809" t="s">
        <v>56</v>
      </c>
      <c r="B2809">
        <v>11</v>
      </c>
      <c r="C2809" t="s">
        <v>37</v>
      </c>
      <c r="D2809">
        <v>100</v>
      </c>
      <c r="E2809" t="s">
        <v>27</v>
      </c>
      <c r="F2809" t="s">
        <v>38</v>
      </c>
      <c r="G2809" t="s">
        <v>30</v>
      </c>
      <c r="H2809">
        <v>3</v>
      </c>
      <c r="I2809">
        <v>3.25366</v>
      </c>
      <c r="J2809" t="s">
        <v>273</v>
      </c>
      <c r="K2809">
        <v>11209</v>
      </c>
      <c r="L2809">
        <v>11210</v>
      </c>
      <c r="M2809" t="str">
        <f t="shared" si="308"/>
        <v>Dog100OverACSR</v>
      </c>
      <c r="N2809" t="str">
        <f>+VLOOKUP(M2809,LineCode!$E:$F,2,0)</f>
        <v>3p_11kV_100_ACSR_Al_o</v>
      </c>
      <c r="R2809" t="s">
        <v>296</v>
      </c>
      <c r="S2809" t="str">
        <f t="shared" si="309"/>
        <v>Line.line_SAN_11209_11210</v>
      </c>
      <c r="T2809" t="str">
        <f t="shared" si="310"/>
        <v>Bus1=11209</v>
      </c>
      <c r="U2809" t="str">
        <f t="shared" si="311"/>
        <v>Bus2=11210</v>
      </c>
      <c r="V2809" t="str">
        <f t="shared" si="312"/>
        <v>phases=3</v>
      </c>
      <c r="W2809" t="str">
        <f t="shared" si="313"/>
        <v>Linecode=3p_11kV_100_ACSR_Al_o</v>
      </c>
      <c r="X2809" t="str">
        <f t="shared" si="314"/>
        <v>Length=3.25366</v>
      </c>
      <c r="Y2809" t="s">
        <v>307</v>
      </c>
    </row>
    <row r="2810" spans="1:25" x14ac:dyDescent="0.25">
      <c r="A2810" t="s">
        <v>56</v>
      </c>
      <c r="B2810">
        <v>11</v>
      </c>
      <c r="C2810" t="s">
        <v>37</v>
      </c>
      <c r="D2810">
        <v>100</v>
      </c>
      <c r="E2810" t="s">
        <v>27</v>
      </c>
      <c r="F2810" t="s">
        <v>38</v>
      </c>
      <c r="G2810" t="s">
        <v>30</v>
      </c>
      <c r="H2810">
        <v>3</v>
      </c>
      <c r="I2810">
        <v>0.53667200000000004</v>
      </c>
      <c r="J2810" t="s">
        <v>273</v>
      </c>
      <c r="K2810">
        <v>11010</v>
      </c>
      <c r="L2810">
        <v>11211</v>
      </c>
      <c r="M2810" t="str">
        <f t="shared" si="308"/>
        <v>Dog100OverACSR</v>
      </c>
      <c r="N2810" t="str">
        <f>+VLOOKUP(M2810,LineCode!$E:$F,2,0)</f>
        <v>3p_11kV_100_ACSR_Al_o</v>
      </c>
      <c r="R2810" t="s">
        <v>296</v>
      </c>
      <c r="S2810" t="str">
        <f t="shared" si="309"/>
        <v>Line.line_SAN_11010_11211</v>
      </c>
      <c r="T2810" t="str">
        <f t="shared" si="310"/>
        <v>Bus1=11010</v>
      </c>
      <c r="U2810" t="str">
        <f t="shared" si="311"/>
        <v>Bus2=11211</v>
      </c>
      <c r="V2810" t="str">
        <f t="shared" si="312"/>
        <v>phases=3</v>
      </c>
      <c r="W2810" t="str">
        <f t="shared" si="313"/>
        <v>Linecode=3p_11kV_100_ACSR_Al_o</v>
      </c>
      <c r="X2810" t="str">
        <f t="shared" si="314"/>
        <v>Length=0.536672</v>
      </c>
      <c r="Y2810" t="s">
        <v>307</v>
      </c>
    </row>
    <row r="2811" spans="1:25" x14ac:dyDescent="0.25">
      <c r="A2811" t="s">
        <v>56</v>
      </c>
      <c r="B2811">
        <v>11</v>
      </c>
      <c r="C2811" t="s">
        <v>37</v>
      </c>
      <c r="D2811">
        <v>100</v>
      </c>
      <c r="E2811" t="s">
        <v>27</v>
      </c>
      <c r="F2811" t="s">
        <v>38</v>
      </c>
      <c r="G2811" t="s">
        <v>30</v>
      </c>
      <c r="H2811">
        <v>3</v>
      </c>
      <c r="I2811">
        <v>4.5475000000000003</v>
      </c>
      <c r="J2811" t="s">
        <v>273</v>
      </c>
      <c r="K2811">
        <v>11211</v>
      </c>
      <c r="L2811">
        <v>11011</v>
      </c>
      <c r="M2811" t="str">
        <f t="shared" si="308"/>
        <v>Dog100OverACSR</v>
      </c>
      <c r="N2811" t="str">
        <f>+VLOOKUP(M2811,LineCode!$E:$F,2,0)</f>
        <v>3p_11kV_100_ACSR_Al_o</v>
      </c>
      <c r="R2811" t="s">
        <v>296</v>
      </c>
      <c r="S2811" t="str">
        <f t="shared" si="309"/>
        <v>Line.line_SAN_11211_11011</v>
      </c>
      <c r="T2811" t="str">
        <f t="shared" si="310"/>
        <v>Bus1=11211</v>
      </c>
      <c r="U2811" t="str">
        <f t="shared" si="311"/>
        <v>Bus2=11011</v>
      </c>
      <c r="V2811" t="str">
        <f t="shared" si="312"/>
        <v>phases=3</v>
      </c>
      <c r="W2811" t="str">
        <f t="shared" si="313"/>
        <v>Linecode=3p_11kV_100_ACSR_Al_o</v>
      </c>
      <c r="X2811" t="str">
        <f t="shared" si="314"/>
        <v>Length=4.5475</v>
      </c>
      <c r="Y2811" t="s">
        <v>307</v>
      </c>
    </row>
    <row r="2812" spans="1:25" x14ac:dyDescent="0.25">
      <c r="A2812" t="s">
        <v>56</v>
      </c>
      <c r="B2812">
        <v>11</v>
      </c>
      <c r="C2812" t="s">
        <v>37</v>
      </c>
      <c r="D2812">
        <v>100</v>
      </c>
      <c r="E2812" t="s">
        <v>27</v>
      </c>
      <c r="F2812" t="s">
        <v>38</v>
      </c>
      <c r="G2812" t="s">
        <v>30</v>
      </c>
      <c r="H2812">
        <v>3</v>
      </c>
      <c r="I2812">
        <v>4.5743799999999997</v>
      </c>
      <c r="J2812" t="s">
        <v>273</v>
      </c>
      <c r="K2812">
        <v>11011</v>
      </c>
      <c r="L2812">
        <v>11213</v>
      </c>
      <c r="M2812" t="str">
        <f t="shared" si="308"/>
        <v>Dog100OverACSR</v>
      </c>
      <c r="N2812" t="str">
        <f>+VLOOKUP(M2812,LineCode!$E:$F,2,0)</f>
        <v>3p_11kV_100_ACSR_Al_o</v>
      </c>
      <c r="R2812" t="s">
        <v>296</v>
      </c>
      <c r="S2812" t="str">
        <f t="shared" si="309"/>
        <v>Line.line_SAN_11011_11213</v>
      </c>
      <c r="T2812" t="str">
        <f t="shared" si="310"/>
        <v>Bus1=11011</v>
      </c>
      <c r="U2812" t="str">
        <f t="shared" si="311"/>
        <v>Bus2=11213</v>
      </c>
      <c r="V2812" t="str">
        <f t="shared" si="312"/>
        <v>phases=3</v>
      </c>
      <c r="W2812" t="str">
        <f t="shared" si="313"/>
        <v>Linecode=3p_11kV_100_ACSR_Al_o</v>
      </c>
      <c r="X2812" t="str">
        <f t="shared" si="314"/>
        <v>Length=4.57438</v>
      </c>
      <c r="Y2812" t="s">
        <v>307</v>
      </c>
    </row>
    <row r="2813" spans="1:25" x14ac:dyDescent="0.25">
      <c r="A2813" t="s">
        <v>56</v>
      </c>
      <c r="B2813">
        <v>11</v>
      </c>
      <c r="C2813" t="s">
        <v>37</v>
      </c>
      <c r="D2813">
        <v>100</v>
      </c>
      <c r="E2813" t="s">
        <v>27</v>
      </c>
      <c r="F2813" t="s">
        <v>38</v>
      </c>
      <c r="G2813" t="s">
        <v>30</v>
      </c>
      <c r="H2813">
        <v>3</v>
      </c>
      <c r="I2813">
        <v>0.62304700000000002</v>
      </c>
      <c r="J2813" t="s">
        <v>273</v>
      </c>
      <c r="K2813">
        <v>11214</v>
      </c>
      <c r="L2813">
        <v>11012</v>
      </c>
      <c r="M2813" t="str">
        <f t="shared" si="308"/>
        <v>Dog100OverACSR</v>
      </c>
      <c r="N2813" t="str">
        <f>+VLOOKUP(M2813,LineCode!$E:$F,2,0)</f>
        <v>3p_11kV_100_ACSR_Al_o</v>
      </c>
      <c r="R2813" t="s">
        <v>296</v>
      </c>
      <c r="S2813" t="str">
        <f t="shared" si="309"/>
        <v>Line.line_SAN_11214_11012</v>
      </c>
      <c r="T2813" t="str">
        <f t="shared" si="310"/>
        <v>Bus1=11214</v>
      </c>
      <c r="U2813" t="str">
        <f t="shared" si="311"/>
        <v>Bus2=11012</v>
      </c>
      <c r="V2813" t="str">
        <f t="shared" si="312"/>
        <v>phases=3</v>
      </c>
      <c r="W2813" t="str">
        <f t="shared" si="313"/>
        <v>Linecode=3p_11kV_100_ACSR_Al_o</v>
      </c>
      <c r="X2813" t="str">
        <f t="shared" si="314"/>
        <v>Length=0.623047</v>
      </c>
      <c r="Y2813" t="s">
        <v>307</v>
      </c>
    </row>
    <row r="2814" spans="1:25" x14ac:dyDescent="0.25">
      <c r="A2814" t="s">
        <v>56</v>
      </c>
      <c r="B2814">
        <v>11</v>
      </c>
      <c r="C2814" t="s">
        <v>37</v>
      </c>
      <c r="D2814">
        <v>100</v>
      </c>
      <c r="E2814" t="s">
        <v>27</v>
      </c>
      <c r="F2814" t="s">
        <v>38</v>
      </c>
      <c r="G2814" t="s">
        <v>30</v>
      </c>
      <c r="H2814">
        <v>3</v>
      </c>
      <c r="I2814">
        <v>4.21312</v>
      </c>
      <c r="J2814" t="s">
        <v>273</v>
      </c>
      <c r="K2814">
        <v>11213</v>
      </c>
      <c r="L2814">
        <v>11214</v>
      </c>
      <c r="M2814" t="str">
        <f t="shared" si="308"/>
        <v>Dog100OverACSR</v>
      </c>
      <c r="N2814" t="str">
        <f>+VLOOKUP(M2814,LineCode!$E:$F,2,0)</f>
        <v>3p_11kV_100_ACSR_Al_o</v>
      </c>
      <c r="R2814" t="s">
        <v>296</v>
      </c>
      <c r="S2814" t="str">
        <f t="shared" si="309"/>
        <v>Line.line_SAN_11213_11214</v>
      </c>
      <c r="T2814" t="str">
        <f t="shared" si="310"/>
        <v>Bus1=11213</v>
      </c>
      <c r="U2814" t="str">
        <f t="shared" si="311"/>
        <v>Bus2=11214</v>
      </c>
      <c r="V2814" t="str">
        <f t="shared" si="312"/>
        <v>phases=3</v>
      </c>
      <c r="W2814" t="str">
        <f t="shared" si="313"/>
        <v>Linecode=3p_11kV_100_ACSR_Al_o</v>
      </c>
      <c r="X2814" t="str">
        <f t="shared" si="314"/>
        <v>Length=4.21312</v>
      </c>
      <c r="Y2814" t="s">
        <v>307</v>
      </c>
    </row>
    <row r="2815" spans="1:25" x14ac:dyDescent="0.25">
      <c r="A2815" t="s">
        <v>56</v>
      </c>
      <c r="B2815">
        <v>11</v>
      </c>
      <c r="C2815" t="s">
        <v>37</v>
      </c>
      <c r="D2815">
        <v>100</v>
      </c>
      <c r="E2815" t="s">
        <v>27</v>
      </c>
      <c r="F2815" t="s">
        <v>38</v>
      </c>
      <c r="G2815" t="s">
        <v>30</v>
      </c>
      <c r="H2815">
        <v>3</v>
      </c>
      <c r="I2815">
        <v>2.5457399999999999</v>
      </c>
      <c r="J2815" t="s">
        <v>273</v>
      </c>
      <c r="K2815">
        <v>11012</v>
      </c>
      <c r="L2815">
        <v>11212</v>
      </c>
      <c r="M2815" t="str">
        <f t="shared" si="308"/>
        <v>Dog100OverACSR</v>
      </c>
      <c r="N2815" t="str">
        <f>+VLOOKUP(M2815,LineCode!$E:$F,2,0)</f>
        <v>3p_11kV_100_ACSR_Al_o</v>
      </c>
      <c r="R2815" t="s">
        <v>296</v>
      </c>
      <c r="S2815" t="str">
        <f t="shared" si="309"/>
        <v>Line.line_SAN_11012_11212</v>
      </c>
      <c r="T2815" t="str">
        <f t="shared" si="310"/>
        <v>Bus1=11012</v>
      </c>
      <c r="U2815" t="str">
        <f t="shared" si="311"/>
        <v>Bus2=11212</v>
      </c>
      <c r="V2815" t="str">
        <f t="shared" si="312"/>
        <v>phases=3</v>
      </c>
      <c r="W2815" t="str">
        <f t="shared" si="313"/>
        <v>Linecode=3p_11kV_100_ACSR_Al_o</v>
      </c>
      <c r="X2815" t="str">
        <f t="shared" si="314"/>
        <v>Length=2.54574</v>
      </c>
      <c r="Y2815" t="s">
        <v>307</v>
      </c>
    </row>
    <row r="2816" spans="1:25" x14ac:dyDescent="0.25">
      <c r="A2816" t="s">
        <v>56</v>
      </c>
      <c r="B2816">
        <v>11</v>
      </c>
      <c r="C2816" t="s">
        <v>37</v>
      </c>
      <c r="D2816">
        <v>100</v>
      </c>
      <c r="E2816" t="s">
        <v>27</v>
      </c>
      <c r="F2816" t="s">
        <v>38</v>
      </c>
      <c r="G2816" t="s">
        <v>30</v>
      </c>
      <c r="H2816">
        <v>3</v>
      </c>
      <c r="I2816">
        <v>27.782599999999999</v>
      </c>
      <c r="J2816" t="s">
        <v>273</v>
      </c>
      <c r="K2816">
        <v>11212</v>
      </c>
      <c r="L2816">
        <v>11197</v>
      </c>
      <c r="M2816" t="str">
        <f t="shared" si="308"/>
        <v>Dog100OverACSR</v>
      </c>
      <c r="N2816" t="str">
        <f>+VLOOKUP(M2816,LineCode!$E:$F,2,0)</f>
        <v>3p_11kV_100_ACSR_Al_o</v>
      </c>
      <c r="R2816" t="s">
        <v>296</v>
      </c>
      <c r="S2816" t="str">
        <f t="shared" si="309"/>
        <v>Line.line_SAN_11212_11197</v>
      </c>
      <c r="T2816" t="str">
        <f t="shared" si="310"/>
        <v>Bus1=11212</v>
      </c>
      <c r="U2816" t="str">
        <f t="shared" si="311"/>
        <v>Bus2=11197</v>
      </c>
      <c r="V2816" t="str">
        <f t="shared" si="312"/>
        <v>phases=3</v>
      </c>
      <c r="W2816" t="str">
        <f t="shared" si="313"/>
        <v>Linecode=3p_11kV_100_ACSR_Al_o</v>
      </c>
      <c r="X2816" t="str">
        <f t="shared" si="314"/>
        <v>Length=27.7826</v>
      </c>
      <c r="Y2816" t="s">
        <v>307</v>
      </c>
    </row>
    <row r="2817" spans="1:25" x14ac:dyDescent="0.25">
      <c r="A2817" t="s">
        <v>56</v>
      </c>
      <c r="B2817">
        <v>11</v>
      </c>
      <c r="C2817" t="s">
        <v>37</v>
      </c>
      <c r="D2817">
        <v>100</v>
      </c>
      <c r="E2817" t="s">
        <v>27</v>
      </c>
      <c r="F2817" t="s">
        <v>38</v>
      </c>
      <c r="G2817" t="s">
        <v>30</v>
      </c>
      <c r="H2817">
        <v>3</v>
      </c>
      <c r="I2817">
        <v>26.7254</v>
      </c>
      <c r="J2817" t="s">
        <v>273</v>
      </c>
      <c r="K2817">
        <v>11197</v>
      </c>
      <c r="L2817">
        <v>11013</v>
      </c>
      <c r="M2817" t="str">
        <f t="shared" si="308"/>
        <v>Dog100OverACSR</v>
      </c>
      <c r="N2817" t="str">
        <f>+VLOOKUP(M2817,LineCode!$E:$F,2,0)</f>
        <v>3p_11kV_100_ACSR_Al_o</v>
      </c>
      <c r="R2817" t="s">
        <v>296</v>
      </c>
      <c r="S2817" t="str">
        <f t="shared" si="309"/>
        <v>Line.line_SAN_11197_11013</v>
      </c>
      <c r="T2817" t="str">
        <f t="shared" si="310"/>
        <v>Bus1=11197</v>
      </c>
      <c r="U2817" t="str">
        <f t="shared" si="311"/>
        <v>Bus2=11013</v>
      </c>
      <c r="V2817" t="str">
        <f t="shared" si="312"/>
        <v>phases=3</v>
      </c>
      <c r="W2817" t="str">
        <f t="shared" si="313"/>
        <v>Linecode=3p_11kV_100_ACSR_Al_o</v>
      </c>
      <c r="X2817" t="str">
        <f t="shared" si="314"/>
        <v>Length=26.7254</v>
      </c>
      <c r="Y2817" t="s">
        <v>307</v>
      </c>
    </row>
    <row r="2818" spans="1:25" x14ac:dyDescent="0.25">
      <c r="A2818" t="s">
        <v>56</v>
      </c>
      <c r="B2818">
        <v>11</v>
      </c>
      <c r="C2818" t="s">
        <v>37</v>
      </c>
      <c r="D2818">
        <v>100</v>
      </c>
      <c r="E2818" t="s">
        <v>27</v>
      </c>
      <c r="F2818" t="s">
        <v>38</v>
      </c>
      <c r="G2818" t="s">
        <v>30</v>
      </c>
      <c r="H2818">
        <v>3</v>
      </c>
      <c r="I2818">
        <v>46.316699999999997</v>
      </c>
      <c r="J2818" t="s">
        <v>273</v>
      </c>
      <c r="K2818">
        <v>11013</v>
      </c>
      <c r="L2818">
        <v>11014</v>
      </c>
      <c r="M2818" t="str">
        <f t="shared" si="308"/>
        <v>Dog100OverACSR</v>
      </c>
      <c r="N2818" t="str">
        <f>+VLOOKUP(M2818,LineCode!$E:$F,2,0)</f>
        <v>3p_11kV_100_ACSR_Al_o</v>
      </c>
      <c r="R2818" t="s">
        <v>296</v>
      </c>
      <c r="S2818" t="str">
        <f t="shared" si="309"/>
        <v>Line.line_SAN_11013_11014</v>
      </c>
      <c r="T2818" t="str">
        <f t="shared" si="310"/>
        <v>Bus1=11013</v>
      </c>
      <c r="U2818" t="str">
        <f t="shared" si="311"/>
        <v>Bus2=11014</v>
      </c>
      <c r="V2818" t="str">
        <f t="shared" si="312"/>
        <v>phases=3</v>
      </c>
      <c r="W2818" t="str">
        <f t="shared" si="313"/>
        <v>Linecode=3p_11kV_100_ACSR_Al_o</v>
      </c>
      <c r="X2818" t="str">
        <f t="shared" si="314"/>
        <v>Length=46.3167</v>
      </c>
      <c r="Y2818" t="s">
        <v>307</v>
      </c>
    </row>
    <row r="2819" spans="1:25" x14ac:dyDescent="0.25">
      <c r="A2819" t="s">
        <v>56</v>
      </c>
      <c r="B2819">
        <v>11</v>
      </c>
      <c r="C2819" t="s">
        <v>37</v>
      </c>
      <c r="D2819">
        <v>100</v>
      </c>
      <c r="E2819" t="s">
        <v>27</v>
      </c>
      <c r="F2819" t="s">
        <v>38</v>
      </c>
      <c r="G2819" t="s">
        <v>30</v>
      </c>
      <c r="H2819">
        <v>3</v>
      </c>
      <c r="I2819">
        <v>20.996700000000001</v>
      </c>
      <c r="J2819" t="s">
        <v>273</v>
      </c>
      <c r="K2819">
        <v>11014</v>
      </c>
      <c r="L2819">
        <v>11015</v>
      </c>
      <c r="M2819" t="str">
        <f t="shared" si="308"/>
        <v>Dog100OverACSR</v>
      </c>
      <c r="N2819" t="str">
        <f>+VLOOKUP(M2819,LineCode!$E:$F,2,0)</f>
        <v>3p_11kV_100_ACSR_Al_o</v>
      </c>
      <c r="R2819" t="s">
        <v>296</v>
      </c>
      <c r="S2819" t="str">
        <f t="shared" si="309"/>
        <v>Line.line_SAN_11014_11015</v>
      </c>
      <c r="T2819" t="str">
        <f t="shared" si="310"/>
        <v>Bus1=11014</v>
      </c>
      <c r="U2819" t="str">
        <f t="shared" si="311"/>
        <v>Bus2=11015</v>
      </c>
      <c r="V2819" t="str">
        <f t="shared" si="312"/>
        <v>phases=3</v>
      </c>
      <c r="W2819" t="str">
        <f t="shared" si="313"/>
        <v>Linecode=3p_11kV_100_ACSR_Al_o</v>
      </c>
      <c r="X2819" t="str">
        <f t="shared" si="314"/>
        <v>Length=20.9967</v>
      </c>
      <c r="Y2819" t="s">
        <v>307</v>
      </c>
    </row>
    <row r="2820" spans="1:25" x14ac:dyDescent="0.25">
      <c r="A2820" t="s">
        <v>56</v>
      </c>
      <c r="B2820">
        <v>11</v>
      </c>
      <c r="C2820" t="s">
        <v>37</v>
      </c>
      <c r="D2820">
        <v>100</v>
      </c>
      <c r="E2820" t="s">
        <v>27</v>
      </c>
      <c r="F2820" t="s">
        <v>38</v>
      </c>
      <c r="G2820" t="s">
        <v>30</v>
      </c>
      <c r="H2820">
        <v>3</v>
      </c>
      <c r="I2820">
        <v>16.338000000000001</v>
      </c>
      <c r="J2820" t="s">
        <v>273</v>
      </c>
      <c r="K2820">
        <v>11015</v>
      </c>
      <c r="L2820">
        <v>11016</v>
      </c>
      <c r="M2820" t="str">
        <f t="shared" si="308"/>
        <v>Dog100OverACSR</v>
      </c>
      <c r="N2820" t="str">
        <f>+VLOOKUP(M2820,LineCode!$E:$F,2,0)</f>
        <v>3p_11kV_100_ACSR_Al_o</v>
      </c>
      <c r="R2820" t="s">
        <v>296</v>
      </c>
      <c r="S2820" t="str">
        <f t="shared" si="309"/>
        <v>Line.line_SAN_11015_11016</v>
      </c>
      <c r="T2820" t="str">
        <f t="shared" si="310"/>
        <v>Bus1=11015</v>
      </c>
      <c r="U2820" t="str">
        <f t="shared" si="311"/>
        <v>Bus2=11016</v>
      </c>
      <c r="V2820" t="str">
        <f t="shared" si="312"/>
        <v>phases=3</v>
      </c>
      <c r="W2820" t="str">
        <f t="shared" si="313"/>
        <v>Linecode=3p_11kV_100_ACSR_Al_o</v>
      </c>
      <c r="X2820" t="str">
        <f t="shared" si="314"/>
        <v>Length=16.338</v>
      </c>
      <c r="Y2820" t="s">
        <v>307</v>
      </c>
    </row>
    <row r="2821" spans="1:25" x14ac:dyDescent="0.25">
      <c r="A2821" t="s">
        <v>56</v>
      </c>
      <c r="B2821">
        <v>11</v>
      </c>
      <c r="C2821" t="s">
        <v>37</v>
      </c>
      <c r="D2821">
        <v>100</v>
      </c>
      <c r="E2821" t="s">
        <v>27</v>
      </c>
      <c r="F2821" t="s">
        <v>38</v>
      </c>
      <c r="G2821" t="s">
        <v>30</v>
      </c>
      <c r="H2821">
        <v>3</v>
      </c>
      <c r="I2821">
        <v>13.443199999999999</v>
      </c>
      <c r="J2821" t="s">
        <v>273</v>
      </c>
      <c r="K2821">
        <v>11016</v>
      </c>
      <c r="L2821">
        <v>11017</v>
      </c>
      <c r="M2821" t="str">
        <f t="shared" si="308"/>
        <v>Dog100OverACSR</v>
      </c>
      <c r="N2821" t="str">
        <f>+VLOOKUP(M2821,LineCode!$E:$F,2,0)</f>
        <v>3p_11kV_100_ACSR_Al_o</v>
      </c>
      <c r="R2821" t="s">
        <v>296</v>
      </c>
      <c r="S2821" t="str">
        <f t="shared" si="309"/>
        <v>Line.line_SAN_11016_11017</v>
      </c>
      <c r="T2821" t="str">
        <f t="shared" si="310"/>
        <v>Bus1=11016</v>
      </c>
      <c r="U2821" t="str">
        <f t="shared" si="311"/>
        <v>Bus2=11017</v>
      </c>
      <c r="V2821" t="str">
        <f t="shared" si="312"/>
        <v>phases=3</v>
      </c>
      <c r="W2821" t="str">
        <f t="shared" si="313"/>
        <v>Linecode=3p_11kV_100_ACSR_Al_o</v>
      </c>
      <c r="X2821" t="str">
        <f t="shared" si="314"/>
        <v>Length=13.4432</v>
      </c>
      <c r="Y2821" t="s">
        <v>307</v>
      </c>
    </row>
    <row r="2822" spans="1:25" x14ac:dyDescent="0.25">
      <c r="A2822" t="s">
        <v>56</v>
      </c>
      <c r="B2822">
        <v>11</v>
      </c>
      <c r="C2822" t="s">
        <v>37</v>
      </c>
      <c r="D2822">
        <v>100</v>
      </c>
      <c r="E2822" t="s">
        <v>27</v>
      </c>
      <c r="F2822" t="s">
        <v>38</v>
      </c>
      <c r="G2822" t="s">
        <v>30</v>
      </c>
      <c r="H2822">
        <v>3</v>
      </c>
      <c r="I2822">
        <v>4.4360600000000003</v>
      </c>
      <c r="J2822" t="s">
        <v>273</v>
      </c>
      <c r="K2822">
        <v>11017</v>
      </c>
      <c r="L2822">
        <v>11018</v>
      </c>
      <c r="M2822" t="str">
        <f t="shared" si="308"/>
        <v>Dog100OverACSR</v>
      </c>
      <c r="N2822" t="str">
        <f>+VLOOKUP(M2822,LineCode!$E:$F,2,0)</f>
        <v>3p_11kV_100_ACSR_Al_o</v>
      </c>
      <c r="R2822" t="s">
        <v>296</v>
      </c>
      <c r="S2822" t="str">
        <f t="shared" si="309"/>
        <v>Line.line_SAN_11017_11018</v>
      </c>
      <c r="T2822" t="str">
        <f t="shared" si="310"/>
        <v>Bus1=11017</v>
      </c>
      <c r="U2822" t="str">
        <f t="shared" si="311"/>
        <v>Bus2=11018</v>
      </c>
      <c r="V2822" t="str">
        <f t="shared" si="312"/>
        <v>phases=3</v>
      </c>
      <c r="W2822" t="str">
        <f t="shared" si="313"/>
        <v>Linecode=3p_11kV_100_ACSR_Al_o</v>
      </c>
      <c r="X2822" t="str">
        <f t="shared" si="314"/>
        <v>Length=4.43606</v>
      </c>
      <c r="Y2822" t="s">
        <v>307</v>
      </c>
    </row>
    <row r="2823" spans="1:25" x14ac:dyDescent="0.25">
      <c r="A2823" t="s">
        <v>56</v>
      </c>
      <c r="B2823">
        <v>11</v>
      </c>
      <c r="C2823" t="s">
        <v>37</v>
      </c>
      <c r="D2823">
        <v>100</v>
      </c>
      <c r="E2823" t="s">
        <v>27</v>
      </c>
      <c r="F2823" t="s">
        <v>38</v>
      </c>
      <c r="G2823" t="s">
        <v>30</v>
      </c>
      <c r="H2823">
        <v>3</v>
      </c>
      <c r="I2823">
        <v>14.029299999999999</v>
      </c>
      <c r="J2823" t="s">
        <v>273</v>
      </c>
      <c r="K2823">
        <v>11018</v>
      </c>
      <c r="L2823">
        <v>11019</v>
      </c>
      <c r="M2823" t="str">
        <f t="shared" si="308"/>
        <v>Dog100OverACSR</v>
      </c>
      <c r="N2823" t="str">
        <f>+VLOOKUP(M2823,LineCode!$E:$F,2,0)</f>
        <v>3p_11kV_100_ACSR_Al_o</v>
      </c>
      <c r="R2823" t="s">
        <v>296</v>
      </c>
      <c r="S2823" t="str">
        <f t="shared" si="309"/>
        <v>Line.line_SAN_11018_11019</v>
      </c>
      <c r="T2823" t="str">
        <f t="shared" si="310"/>
        <v>Bus1=11018</v>
      </c>
      <c r="U2823" t="str">
        <f t="shared" si="311"/>
        <v>Bus2=11019</v>
      </c>
      <c r="V2823" t="str">
        <f t="shared" si="312"/>
        <v>phases=3</v>
      </c>
      <c r="W2823" t="str">
        <f t="shared" si="313"/>
        <v>Linecode=3p_11kV_100_ACSR_Al_o</v>
      </c>
      <c r="X2823" t="str">
        <f t="shared" si="314"/>
        <v>Length=14.0293</v>
      </c>
      <c r="Y2823" t="s">
        <v>307</v>
      </c>
    </row>
    <row r="2824" spans="1:25" x14ac:dyDescent="0.25">
      <c r="A2824" t="s">
        <v>56</v>
      </c>
      <c r="B2824">
        <v>11</v>
      </c>
      <c r="C2824" t="s">
        <v>37</v>
      </c>
      <c r="D2824">
        <v>100</v>
      </c>
      <c r="E2824" t="s">
        <v>27</v>
      </c>
      <c r="F2824" t="s">
        <v>38</v>
      </c>
      <c r="G2824" t="s">
        <v>30</v>
      </c>
      <c r="H2824">
        <v>3</v>
      </c>
      <c r="I2824">
        <v>39.385300000000001</v>
      </c>
      <c r="J2824" t="s">
        <v>273</v>
      </c>
      <c r="K2824">
        <v>11019</v>
      </c>
      <c r="L2824">
        <v>11020</v>
      </c>
      <c r="M2824" t="str">
        <f t="shared" si="308"/>
        <v>Dog100OverACSR</v>
      </c>
      <c r="N2824" t="str">
        <f>+VLOOKUP(M2824,LineCode!$E:$F,2,0)</f>
        <v>3p_11kV_100_ACSR_Al_o</v>
      </c>
      <c r="R2824" t="s">
        <v>296</v>
      </c>
      <c r="S2824" t="str">
        <f t="shared" si="309"/>
        <v>Line.line_SAN_11019_11020</v>
      </c>
      <c r="T2824" t="str">
        <f t="shared" si="310"/>
        <v>Bus1=11019</v>
      </c>
      <c r="U2824" t="str">
        <f t="shared" si="311"/>
        <v>Bus2=11020</v>
      </c>
      <c r="V2824" t="str">
        <f t="shared" si="312"/>
        <v>phases=3</v>
      </c>
      <c r="W2824" t="str">
        <f t="shared" si="313"/>
        <v>Linecode=3p_11kV_100_ACSR_Al_o</v>
      </c>
      <c r="X2824" t="str">
        <f t="shared" si="314"/>
        <v>Length=39.3853</v>
      </c>
      <c r="Y2824" t="s">
        <v>307</v>
      </c>
    </row>
    <row r="2825" spans="1:25" x14ac:dyDescent="0.25">
      <c r="A2825" t="s">
        <v>56</v>
      </c>
      <c r="B2825">
        <v>11</v>
      </c>
      <c r="C2825" t="s">
        <v>37</v>
      </c>
      <c r="D2825">
        <v>100</v>
      </c>
      <c r="E2825" t="s">
        <v>27</v>
      </c>
      <c r="F2825" t="s">
        <v>38</v>
      </c>
      <c r="G2825" t="s">
        <v>30</v>
      </c>
      <c r="H2825">
        <v>3</v>
      </c>
      <c r="I2825">
        <v>39.207799999999999</v>
      </c>
      <c r="J2825" t="s">
        <v>273</v>
      </c>
      <c r="K2825">
        <v>11020</v>
      </c>
      <c r="L2825">
        <v>11021</v>
      </c>
      <c r="M2825" t="str">
        <f t="shared" si="308"/>
        <v>Dog100OverACSR</v>
      </c>
      <c r="N2825" t="str">
        <f>+VLOOKUP(M2825,LineCode!$E:$F,2,0)</f>
        <v>3p_11kV_100_ACSR_Al_o</v>
      </c>
      <c r="R2825" t="s">
        <v>296</v>
      </c>
      <c r="S2825" t="str">
        <f t="shared" si="309"/>
        <v>Line.line_SAN_11020_11021</v>
      </c>
      <c r="T2825" t="str">
        <f t="shared" si="310"/>
        <v>Bus1=11020</v>
      </c>
      <c r="U2825" t="str">
        <f t="shared" si="311"/>
        <v>Bus2=11021</v>
      </c>
      <c r="V2825" t="str">
        <f t="shared" si="312"/>
        <v>phases=3</v>
      </c>
      <c r="W2825" t="str">
        <f t="shared" si="313"/>
        <v>Linecode=3p_11kV_100_ACSR_Al_o</v>
      </c>
      <c r="X2825" t="str">
        <f t="shared" si="314"/>
        <v>Length=39.2078</v>
      </c>
      <c r="Y2825" t="s">
        <v>307</v>
      </c>
    </row>
    <row r="2826" spans="1:25" x14ac:dyDescent="0.25">
      <c r="A2826" t="s">
        <v>56</v>
      </c>
      <c r="B2826">
        <v>11</v>
      </c>
      <c r="C2826" t="s">
        <v>37</v>
      </c>
      <c r="D2826">
        <v>100</v>
      </c>
      <c r="E2826" t="s">
        <v>27</v>
      </c>
      <c r="F2826" t="s">
        <v>38</v>
      </c>
      <c r="G2826" t="s">
        <v>30</v>
      </c>
      <c r="H2826">
        <v>3</v>
      </c>
      <c r="I2826">
        <v>42.227800000000002</v>
      </c>
      <c r="J2826" t="s">
        <v>273</v>
      </c>
      <c r="K2826">
        <v>11021</v>
      </c>
      <c r="L2826">
        <v>11022</v>
      </c>
      <c r="M2826" t="str">
        <f t="shared" si="308"/>
        <v>Dog100OverACSR</v>
      </c>
      <c r="N2826" t="str">
        <f>+VLOOKUP(M2826,LineCode!$E:$F,2,0)</f>
        <v>3p_11kV_100_ACSR_Al_o</v>
      </c>
      <c r="R2826" t="s">
        <v>296</v>
      </c>
      <c r="S2826" t="str">
        <f t="shared" si="309"/>
        <v>Line.line_SAN_11021_11022</v>
      </c>
      <c r="T2826" t="str">
        <f t="shared" si="310"/>
        <v>Bus1=11021</v>
      </c>
      <c r="U2826" t="str">
        <f t="shared" si="311"/>
        <v>Bus2=11022</v>
      </c>
      <c r="V2826" t="str">
        <f t="shared" si="312"/>
        <v>phases=3</v>
      </c>
      <c r="W2826" t="str">
        <f t="shared" si="313"/>
        <v>Linecode=3p_11kV_100_ACSR_Al_o</v>
      </c>
      <c r="X2826" t="str">
        <f t="shared" si="314"/>
        <v>Length=42.2278</v>
      </c>
      <c r="Y2826" t="s">
        <v>307</v>
      </c>
    </row>
    <row r="2827" spans="1:25" x14ac:dyDescent="0.25">
      <c r="A2827" t="s">
        <v>56</v>
      </c>
      <c r="B2827">
        <v>11</v>
      </c>
      <c r="C2827" t="s">
        <v>37</v>
      </c>
      <c r="D2827">
        <v>100</v>
      </c>
      <c r="E2827" t="s">
        <v>27</v>
      </c>
      <c r="F2827" t="s">
        <v>38</v>
      </c>
      <c r="G2827" t="s">
        <v>30</v>
      </c>
      <c r="H2827">
        <v>3</v>
      </c>
      <c r="I2827">
        <v>17.458300000000001</v>
      </c>
      <c r="J2827" t="s">
        <v>273</v>
      </c>
      <c r="K2827">
        <v>11022</v>
      </c>
      <c r="L2827">
        <v>11023</v>
      </c>
      <c r="M2827" t="str">
        <f t="shared" si="308"/>
        <v>Dog100OverACSR</v>
      </c>
      <c r="N2827" t="str">
        <f>+VLOOKUP(M2827,LineCode!$E:$F,2,0)</f>
        <v>3p_11kV_100_ACSR_Al_o</v>
      </c>
      <c r="R2827" t="s">
        <v>296</v>
      </c>
      <c r="S2827" t="str">
        <f t="shared" si="309"/>
        <v>Line.line_SAN_11022_11023</v>
      </c>
      <c r="T2827" t="str">
        <f t="shared" si="310"/>
        <v>Bus1=11022</v>
      </c>
      <c r="U2827" t="str">
        <f t="shared" si="311"/>
        <v>Bus2=11023</v>
      </c>
      <c r="V2827" t="str">
        <f t="shared" si="312"/>
        <v>phases=3</v>
      </c>
      <c r="W2827" t="str">
        <f t="shared" si="313"/>
        <v>Linecode=3p_11kV_100_ACSR_Al_o</v>
      </c>
      <c r="X2827" t="str">
        <f t="shared" si="314"/>
        <v>Length=17.4583</v>
      </c>
      <c r="Y2827" t="s">
        <v>307</v>
      </c>
    </row>
    <row r="2828" spans="1:25" x14ac:dyDescent="0.25">
      <c r="A2828" t="s">
        <v>56</v>
      </c>
      <c r="B2828">
        <v>11</v>
      </c>
      <c r="C2828" t="s">
        <v>37</v>
      </c>
      <c r="D2828">
        <v>100</v>
      </c>
      <c r="E2828" t="s">
        <v>27</v>
      </c>
      <c r="F2828" t="s">
        <v>38</v>
      </c>
      <c r="G2828" t="s">
        <v>30</v>
      </c>
      <c r="H2828">
        <v>3</v>
      </c>
      <c r="I2828">
        <v>28.860299999999999</v>
      </c>
      <c r="J2828" t="s">
        <v>273</v>
      </c>
      <c r="K2828">
        <v>11114</v>
      </c>
      <c r="L2828">
        <v>11113</v>
      </c>
      <c r="M2828" t="str">
        <f t="shared" si="308"/>
        <v>Dog100OverACSR</v>
      </c>
      <c r="N2828" t="str">
        <f>+VLOOKUP(M2828,LineCode!$E:$F,2,0)</f>
        <v>3p_11kV_100_ACSR_Al_o</v>
      </c>
      <c r="R2828" t="s">
        <v>296</v>
      </c>
      <c r="S2828" t="str">
        <f t="shared" si="309"/>
        <v>Line.line_SAN_11114_11113</v>
      </c>
      <c r="T2828" t="str">
        <f t="shared" si="310"/>
        <v>Bus1=11114</v>
      </c>
      <c r="U2828" t="str">
        <f t="shared" si="311"/>
        <v>Bus2=11113</v>
      </c>
      <c r="V2828" t="str">
        <f t="shared" si="312"/>
        <v>phases=3</v>
      </c>
      <c r="W2828" t="str">
        <f t="shared" si="313"/>
        <v>Linecode=3p_11kV_100_ACSR_Al_o</v>
      </c>
      <c r="X2828" t="str">
        <f t="shared" si="314"/>
        <v>Length=28.8603</v>
      </c>
      <c r="Y2828" t="s">
        <v>307</v>
      </c>
    </row>
    <row r="2829" spans="1:25" x14ac:dyDescent="0.25">
      <c r="A2829" t="s">
        <v>56</v>
      </c>
      <c r="B2829">
        <v>11</v>
      </c>
      <c r="C2829" t="s">
        <v>37</v>
      </c>
      <c r="D2829">
        <v>100</v>
      </c>
      <c r="E2829" t="s">
        <v>27</v>
      </c>
      <c r="F2829" t="s">
        <v>38</v>
      </c>
      <c r="G2829" t="s">
        <v>30</v>
      </c>
      <c r="H2829">
        <v>3</v>
      </c>
      <c r="I2829">
        <v>21.425999999999998</v>
      </c>
      <c r="J2829" t="s">
        <v>273</v>
      </c>
      <c r="K2829">
        <v>11003</v>
      </c>
      <c r="L2829">
        <v>11184</v>
      </c>
      <c r="M2829" t="str">
        <f t="shared" si="308"/>
        <v>Dog100OverACSR</v>
      </c>
      <c r="N2829" t="str">
        <f>+VLOOKUP(M2829,LineCode!$E:$F,2,0)</f>
        <v>3p_11kV_100_ACSR_Al_o</v>
      </c>
      <c r="R2829" t="s">
        <v>296</v>
      </c>
      <c r="S2829" t="str">
        <f t="shared" si="309"/>
        <v>Line.line_SAN_11003_11184</v>
      </c>
      <c r="T2829" t="str">
        <f t="shared" si="310"/>
        <v>Bus1=11003</v>
      </c>
      <c r="U2829" t="str">
        <f t="shared" si="311"/>
        <v>Bus2=11184</v>
      </c>
      <c r="V2829" t="str">
        <f t="shared" si="312"/>
        <v>phases=3</v>
      </c>
      <c r="W2829" t="str">
        <f t="shared" si="313"/>
        <v>Linecode=3p_11kV_100_ACSR_Al_o</v>
      </c>
      <c r="X2829" t="str">
        <f t="shared" si="314"/>
        <v>Length=21.426</v>
      </c>
      <c r="Y2829" t="s">
        <v>307</v>
      </c>
    </row>
    <row r="2830" spans="1:25" x14ac:dyDescent="0.25">
      <c r="A2830" t="s">
        <v>56</v>
      </c>
      <c r="B2830">
        <v>11</v>
      </c>
      <c r="C2830" t="s">
        <v>37</v>
      </c>
      <c r="D2830">
        <v>100</v>
      </c>
      <c r="E2830" t="s">
        <v>27</v>
      </c>
      <c r="F2830" t="s">
        <v>38</v>
      </c>
      <c r="G2830" t="s">
        <v>30</v>
      </c>
      <c r="H2830">
        <v>3</v>
      </c>
      <c r="I2830">
        <v>0.28389300000000001</v>
      </c>
      <c r="J2830" t="s">
        <v>273</v>
      </c>
      <c r="K2830">
        <v>11184</v>
      </c>
      <c r="L2830">
        <v>11004</v>
      </c>
      <c r="M2830" t="str">
        <f t="shared" si="308"/>
        <v>Dog100OverACSR</v>
      </c>
      <c r="N2830" t="str">
        <f>+VLOOKUP(M2830,LineCode!$E:$F,2,0)</f>
        <v>3p_11kV_100_ACSR_Al_o</v>
      </c>
      <c r="R2830" t="s">
        <v>296</v>
      </c>
      <c r="S2830" t="str">
        <f t="shared" si="309"/>
        <v>Line.line_SAN_11184_11004</v>
      </c>
      <c r="T2830" t="str">
        <f t="shared" si="310"/>
        <v>Bus1=11184</v>
      </c>
      <c r="U2830" t="str">
        <f t="shared" si="311"/>
        <v>Bus2=11004</v>
      </c>
      <c r="V2830" t="str">
        <f t="shared" si="312"/>
        <v>phases=3</v>
      </c>
      <c r="W2830" t="str">
        <f t="shared" si="313"/>
        <v>Linecode=3p_11kV_100_ACSR_Al_o</v>
      </c>
      <c r="X2830" t="str">
        <f t="shared" si="314"/>
        <v>Length=0.283893</v>
      </c>
      <c r="Y2830" t="s">
        <v>307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ED1CC-D72D-4437-B8FE-F10333541154}">
  <dimension ref="A1:D38"/>
  <sheetViews>
    <sheetView tabSelected="1" workbookViewId="0"/>
    <sheetView workbookViewId="1">
      <selection activeCell="D1" sqref="D1"/>
    </sheetView>
  </sheetViews>
  <sheetFormatPr defaultRowHeight="15" x14ac:dyDescent="0.25"/>
  <cols>
    <col min="1" max="1" width="26.5703125" bestFit="1" customWidth="1"/>
    <col min="2" max="2" width="26.5703125" customWidth="1"/>
  </cols>
  <sheetData>
    <row r="1" spans="1:4" x14ac:dyDescent="0.25">
      <c r="A1" t="s">
        <v>13328</v>
      </c>
      <c r="B1" t="s">
        <v>13339</v>
      </c>
      <c r="C1" t="str">
        <f>RIGHT(LOWER(A1), LEN(A1)-1)</f>
        <v>ine.line_bag_ss_ckt_bkr</v>
      </c>
      <c r="D1" t="str">
        <f>"'"&amp;B1&amp;C1&amp;"', "</f>
        <v xml:space="preserve">'Line.line_bag_ss_ckt_bkr', </v>
      </c>
    </row>
    <row r="2" spans="1:4" x14ac:dyDescent="0.25">
      <c r="A2" t="s">
        <v>403</v>
      </c>
      <c r="B2" t="s">
        <v>13339</v>
      </c>
      <c r="C2" t="str">
        <f>RIGHT(LOWER(A2), LEN(A2)-1)</f>
        <v>ine.line_bag_1078_1079</v>
      </c>
      <c r="D2" t="str">
        <f t="shared" ref="D2:D38" si="0">"'"&amp;B2&amp;C2&amp;"', "</f>
        <v xml:space="preserve">'Line.line_bag_1078_1079', </v>
      </c>
    </row>
    <row r="3" spans="1:4" x14ac:dyDescent="0.25">
      <c r="A3" t="s">
        <v>852</v>
      </c>
      <c r="B3" t="s">
        <v>13339</v>
      </c>
      <c r="C3" t="str">
        <f t="shared" ref="C3:C38" si="1">RIGHT(LOWER(A3), LEN(A3)-1)</f>
        <v>ine.line_bag_1078_1033</v>
      </c>
      <c r="D3" t="str">
        <f t="shared" si="0"/>
        <v xml:space="preserve">'Line.line_bag_1078_1033', </v>
      </c>
    </row>
    <row r="4" spans="1:4" x14ac:dyDescent="0.25">
      <c r="A4" t="s">
        <v>13329</v>
      </c>
      <c r="B4" t="s">
        <v>13339</v>
      </c>
      <c r="C4" t="str">
        <f t="shared" si="1"/>
        <v>ine.line_new_ss_ckt_bkr</v>
      </c>
      <c r="D4" t="str">
        <f t="shared" si="0"/>
        <v xml:space="preserve">'Line.line_new_ss_ckt_bkr', </v>
      </c>
    </row>
    <row r="5" spans="1:4" x14ac:dyDescent="0.25">
      <c r="A5" t="s">
        <v>7512</v>
      </c>
      <c r="B5" t="s">
        <v>13339</v>
      </c>
      <c r="C5" t="str">
        <f t="shared" si="1"/>
        <v>ine.line_new_10191_10192</v>
      </c>
      <c r="D5" t="str">
        <f t="shared" si="0"/>
        <v xml:space="preserve">'Line.line_new_10191_10192', </v>
      </c>
    </row>
    <row r="6" spans="1:4" x14ac:dyDescent="0.25">
      <c r="A6" t="s">
        <v>13066</v>
      </c>
      <c r="B6" t="s">
        <v>13339</v>
      </c>
      <c r="C6" t="str">
        <f t="shared" si="1"/>
        <v>ine.line_new_10191_10308</v>
      </c>
      <c r="D6" t="str">
        <f t="shared" si="0"/>
        <v xml:space="preserve">'Line.line_new_10191_10308', </v>
      </c>
    </row>
    <row r="7" spans="1:4" x14ac:dyDescent="0.25">
      <c r="A7" t="s">
        <v>13330</v>
      </c>
      <c r="B7" t="s">
        <v>13339</v>
      </c>
      <c r="C7" t="str">
        <f t="shared" si="1"/>
        <v>ine.line_san_ss_ckt_bkr</v>
      </c>
      <c r="D7" t="str">
        <f t="shared" si="0"/>
        <v xml:space="preserve">'Line.line_san_ss_ckt_bkr', </v>
      </c>
    </row>
    <row r="8" spans="1:4" x14ac:dyDescent="0.25">
      <c r="A8" t="s">
        <v>7765</v>
      </c>
      <c r="B8" t="s">
        <v>13339</v>
      </c>
      <c r="C8" t="str">
        <f t="shared" si="1"/>
        <v>ine.line_san_11063_11024</v>
      </c>
      <c r="D8" t="str">
        <f t="shared" si="0"/>
        <v xml:space="preserve">'Line.line_san_11063_11024', </v>
      </c>
    </row>
    <row r="9" spans="1:4" x14ac:dyDescent="0.25">
      <c r="A9" t="s">
        <v>13236</v>
      </c>
      <c r="B9" t="s">
        <v>13339</v>
      </c>
      <c r="C9" t="str">
        <f t="shared" si="1"/>
        <v>ine.line_san_11063_11186</v>
      </c>
      <c r="D9" t="str">
        <f t="shared" si="0"/>
        <v xml:space="preserve">'Line.line_san_11063_11186', </v>
      </c>
    </row>
    <row r="10" spans="1:4" x14ac:dyDescent="0.25">
      <c r="A10" t="s">
        <v>8151</v>
      </c>
      <c r="B10" t="s">
        <v>13339</v>
      </c>
      <c r="C10" t="str">
        <f t="shared" si="1"/>
        <v>ine.line_san_11135_11092</v>
      </c>
      <c r="D10" t="str">
        <f t="shared" si="0"/>
        <v xml:space="preserve">'Line.line_san_11135_11092', </v>
      </c>
    </row>
    <row r="11" spans="1:4" x14ac:dyDescent="0.25">
      <c r="A11" t="s">
        <v>13331</v>
      </c>
      <c r="B11" t="s">
        <v>13339</v>
      </c>
      <c r="C11" t="str">
        <f t="shared" si="1"/>
        <v>ine.line_ban_ss_ckt_bkr</v>
      </c>
      <c r="D11" t="str">
        <f t="shared" si="0"/>
        <v xml:space="preserve">'Line.line_ban_ss_ckt_bkr', </v>
      </c>
    </row>
    <row r="12" spans="1:4" x14ac:dyDescent="0.25">
      <c r="A12" t="s">
        <v>1339</v>
      </c>
      <c r="B12" t="s">
        <v>13339</v>
      </c>
      <c r="C12" t="str">
        <f t="shared" si="1"/>
        <v>ine.line_ban_2148_2082</v>
      </c>
      <c r="D12" t="str">
        <f t="shared" si="0"/>
        <v xml:space="preserve">'Line.line_ban_2148_2082', </v>
      </c>
    </row>
    <row r="13" spans="1:4" x14ac:dyDescent="0.25">
      <c r="A13" t="s">
        <v>1599</v>
      </c>
      <c r="B13" t="s">
        <v>13339</v>
      </c>
      <c r="C13" t="str">
        <f t="shared" si="1"/>
        <v>ine.line_ban_2148_2149</v>
      </c>
      <c r="D13" t="str">
        <f t="shared" si="0"/>
        <v xml:space="preserve">'Line.line_ban_2148_2149', </v>
      </c>
    </row>
    <row r="14" spans="1:4" x14ac:dyDescent="0.25">
      <c r="A14" t="s">
        <v>13332</v>
      </c>
      <c r="B14" t="s">
        <v>13339</v>
      </c>
      <c r="C14" t="str">
        <f t="shared" si="1"/>
        <v>ine.line_dho_ss_ckt_bkr</v>
      </c>
      <c r="D14" t="str">
        <f t="shared" si="0"/>
        <v xml:space="preserve">'Line.line_dho_ss_ckt_bkr', </v>
      </c>
    </row>
    <row r="15" spans="1:4" x14ac:dyDescent="0.25">
      <c r="A15" t="s">
        <v>2280</v>
      </c>
      <c r="B15" t="s">
        <v>13339</v>
      </c>
      <c r="C15" t="str">
        <f t="shared" si="1"/>
        <v>ine.line_dho_3087_3138</v>
      </c>
      <c r="D15" t="str">
        <f t="shared" si="0"/>
        <v xml:space="preserve">'Line.line_dho_3087_3138', </v>
      </c>
    </row>
    <row r="16" spans="1:4" x14ac:dyDescent="0.25">
      <c r="A16" t="s">
        <v>11494</v>
      </c>
      <c r="B16" t="s">
        <v>13339</v>
      </c>
      <c r="C16" t="str">
        <f t="shared" si="1"/>
        <v>ine.line_dho_3087_3240</v>
      </c>
      <c r="D16" t="str">
        <f t="shared" si="0"/>
        <v xml:space="preserve">'Line.line_dho_3087_3240', </v>
      </c>
    </row>
    <row r="17" spans="1:4" x14ac:dyDescent="0.25">
      <c r="A17" t="s">
        <v>1884</v>
      </c>
      <c r="B17" t="s">
        <v>13339</v>
      </c>
      <c r="C17" t="str">
        <f t="shared" si="1"/>
        <v>ine.line_dho_3032_3033</v>
      </c>
      <c r="D17" t="str">
        <f t="shared" si="0"/>
        <v xml:space="preserve">'Line.line_dho_3032_3033', </v>
      </c>
    </row>
    <row r="18" spans="1:4" x14ac:dyDescent="0.25">
      <c r="A18" t="s">
        <v>2024</v>
      </c>
      <c r="B18" t="s">
        <v>13339</v>
      </c>
      <c r="C18" t="str">
        <f t="shared" si="1"/>
        <v>ine.line_dho_3032_3096</v>
      </c>
      <c r="D18" t="str">
        <f t="shared" si="0"/>
        <v xml:space="preserve">'Line.line_dho_3032_3096', </v>
      </c>
    </row>
    <row r="19" spans="1:4" x14ac:dyDescent="0.25">
      <c r="A19" t="s">
        <v>1920</v>
      </c>
      <c r="B19" t="s">
        <v>13339</v>
      </c>
      <c r="C19" t="str">
        <f t="shared" si="1"/>
        <v>ine.line_dho_3088_3041</v>
      </c>
      <c r="D19" t="str">
        <f t="shared" si="0"/>
        <v xml:space="preserve">'Line.line_dho_3088_3041', </v>
      </c>
    </row>
    <row r="20" spans="1:4" x14ac:dyDescent="0.25">
      <c r="A20" t="s">
        <v>13333</v>
      </c>
      <c r="B20" t="s">
        <v>13339</v>
      </c>
      <c r="C20" t="str">
        <f t="shared" si="1"/>
        <v>ine.line_got_ss_ckt_bkr</v>
      </c>
      <c r="D20" t="str">
        <f t="shared" si="0"/>
        <v xml:space="preserve">'Line.line_got_ss_ckt_bkr', </v>
      </c>
    </row>
    <row r="21" spans="1:4" x14ac:dyDescent="0.25">
      <c r="A21" t="s">
        <v>11671</v>
      </c>
      <c r="B21" t="s">
        <v>13339</v>
      </c>
      <c r="C21" t="str">
        <f t="shared" si="1"/>
        <v>ine.line_got_4001_4070</v>
      </c>
      <c r="D21" t="str">
        <f t="shared" si="0"/>
        <v xml:space="preserve">'Line.line_got_4001_4070', </v>
      </c>
    </row>
    <row r="22" spans="1:4" x14ac:dyDescent="0.25">
      <c r="A22" t="s">
        <v>2819</v>
      </c>
      <c r="B22" t="s">
        <v>13339</v>
      </c>
      <c r="C22" t="str">
        <f t="shared" si="1"/>
        <v>ine.line_got_4001_4082</v>
      </c>
      <c r="D22" t="str">
        <f t="shared" si="0"/>
        <v xml:space="preserve">'Line.line_got_4001_4082', </v>
      </c>
    </row>
    <row r="23" spans="1:4" x14ac:dyDescent="0.25">
      <c r="A23" t="s">
        <v>13334</v>
      </c>
      <c r="B23" t="s">
        <v>13339</v>
      </c>
      <c r="C23" t="str">
        <f t="shared" si="1"/>
        <v>ine.line_ich_ss_ckt_bkr</v>
      </c>
      <c r="D23" t="str">
        <f t="shared" si="0"/>
        <v xml:space="preserve">'Line.line_ich_ss_ckt_bkr', </v>
      </c>
    </row>
    <row r="24" spans="1:4" x14ac:dyDescent="0.25">
      <c r="A24" t="s">
        <v>13335</v>
      </c>
      <c r="B24" t="s">
        <v>13339</v>
      </c>
      <c r="C24" t="str">
        <f t="shared" si="1"/>
        <v>ine.line_im1_ss_ckt_bkr</v>
      </c>
      <c r="D24" t="str">
        <f t="shared" si="0"/>
        <v xml:space="preserve">'Line.line_im1_ss_ckt_bkr', </v>
      </c>
    </row>
    <row r="25" spans="1:4" x14ac:dyDescent="0.25">
      <c r="A25" t="s">
        <v>10518</v>
      </c>
      <c r="B25" t="s">
        <v>13339</v>
      </c>
      <c r="C25" t="str">
        <f t="shared" si="1"/>
        <v>ine.line_im1_6084_6067</v>
      </c>
      <c r="D25" t="str">
        <f t="shared" si="0"/>
        <v xml:space="preserve">'Line.line_im1_6084_6067', </v>
      </c>
    </row>
    <row r="26" spans="1:4" x14ac:dyDescent="0.25">
      <c r="A26" t="s">
        <v>3439</v>
      </c>
      <c r="B26" t="s">
        <v>13339</v>
      </c>
      <c r="C26" t="str">
        <f t="shared" si="1"/>
        <v>ine.line_im1_6084_6085</v>
      </c>
      <c r="D26" t="str">
        <f t="shared" si="0"/>
        <v xml:space="preserve">'Line.line_im1_6084_6085', </v>
      </c>
    </row>
    <row r="27" spans="1:4" x14ac:dyDescent="0.25">
      <c r="A27" t="s">
        <v>13336</v>
      </c>
      <c r="B27" t="s">
        <v>13339</v>
      </c>
      <c r="C27" t="str">
        <f t="shared" si="1"/>
        <v>ine.line_im2_ss_ckt_bkr</v>
      </c>
      <c r="D27" t="str">
        <f t="shared" si="0"/>
        <v xml:space="preserve">'Line.line_im2_ss_ckt_bkr', </v>
      </c>
    </row>
    <row r="28" spans="1:4" x14ac:dyDescent="0.25">
      <c r="A28" t="s">
        <v>13337</v>
      </c>
      <c r="B28" t="s">
        <v>13339</v>
      </c>
      <c r="C28" t="str">
        <f t="shared" si="1"/>
        <v>ine.line_kot_ss_ckt_bkr</v>
      </c>
      <c r="D28" t="str">
        <f t="shared" si="0"/>
        <v xml:space="preserve">'Line.line_kot_ss_ckt_bkr', </v>
      </c>
    </row>
    <row r="29" spans="1:4" x14ac:dyDescent="0.25">
      <c r="A29" t="s">
        <v>12345</v>
      </c>
      <c r="B29" t="s">
        <v>13339</v>
      </c>
      <c r="C29" t="str">
        <f t="shared" si="1"/>
        <v>ine.line_kot_8001_8128</v>
      </c>
      <c r="D29" t="str">
        <f t="shared" si="0"/>
        <v xml:space="preserve">'Line.line_kot_8001_8128', </v>
      </c>
    </row>
    <row r="30" spans="1:4" x14ac:dyDescent="0.25">
      <c r="A30" t="s">
        <v>4493</v>
      </c>
      <c r="B30" t="s">
        <v>13339</v>
      </c>
      <c r="C30" t="str">
        <f t="shared" si="1"/>
        <v>ine.line_kot_8218_8217</v>
      </c>
      <c r="D30" t="str">
        <f t="shared" si="0"/>
        <v xml:space="preserve">'Line.line_kot_8218_8217', </v>
      </c>
    </row>
    <row r="31" spans="1:4" x14ac:dyDescent="0.25">
      <c r="A31" t="s">
        <v>4583</v>
      </c>
      <c r="B31" t="s">
        <v>13339</v>
      </c>
      <c r="C31" t="str">
        <f t="shared" si="1"/>
        <v>ine.line_kot_8218_8226</v>
      </c>
      <c r="D31" t="str">
        <f t="shared" si="0"/>
        <v xml:space="preserve">'Line.line_kot_8218_8226', </v>
      </c>
    </row>
    <row r="32" spans="1:4" x14ac:dyDescent="0.25">
      <c r="A32" t="s">
        <v>12368</v>
      </c>
      <c r="B32" t="s">
        <v>13339</v>
      </c>
      <c r="C32" t="str">
        <f t="shared" si="1"/>
        <v>ine.line_kot_8311_8239</v>
      </c>
      <c r="D32" t="str">
        <f t="shared" si="0"/>
        <v xml:space="preserve">'Line.line_kot_8311_8239', </v>
      </c>
    </row>
    <row r="33" spans="1:4" x14ac:dyDescent="0.25">
      <c r="A33" t="s">
        <v>12359</v>
      </c>
      <c r="B33" t="s">
        <v>13339</v>
      </c>
      <c r="C33" t="str">
        <f t="shared" si="1"/>
        <v>ine.line_kot_8161_8366</v>
      </c>
      <c r="D33" t="str">
        <f t="shared" si="0"/>
        <v xml:space="preserve">'Line.line_kot_8161_8366', </v>
      </c>
    </row>
    <row r="34" spans="1:4" x14ac:dyDescent="0.25">
      <c r="A34" t="s">
        <v>13338</v>
      </c>
      <c r="B34" t="s">
        <v>13339</v>
      </c>
      <c r="C34" t="str">
        <f t="shared" si="1"/>
        <v>ine.line_lub_ss_ckt_bkr</v>
      </c>
      <c r="D34" t="str">
        <f t="shared" si="0"/>
        <v xml:space="preserve">'Line.line_lub_ss_ckt_bkr', </v>
      </c>
    </row>
    <row r="35" spans="1:4" x14ac:dyDescent="0.25">
      <c r="A35" t="s">
        <v>5481</v>
      </c>
      <c r="B35" t="s">
        <v>13339</v>
      </c>
      <c r="C35" t="str">
        <f t="shared" si="1"/>
        <v>ine.line_lub_9130_9131</v>
      </c>
      <c r="D35" t="str">
        <f t="shared" si="0"/>
        <v xml:space="preserve">'Line.line_lub_9130_9131', </v>
      </c>
    </row>
    <row r="36" spans="1:4" x14ac:dyDescent="0.25">
      <c r="A36" t="s">
        <v>5688</v>
      </c>
      <c r="B36" t="s">
        <v>13339</v>
      </c>
      <c r="C36" t="str">
        <f t="shared" si="1"/>
        <v>ine.line_lub_9180_9181</v>
      </c>
      <c r="D36" t="str">
        <f t="shared" si="0"/>
        <v xml:space="preserve">'Line.line_lub_9180_9181', </v>
      </c>
    </row>
    <row r="37" spans="1:4" x14ac:dyDescent="0.25">
      <c r="A37" t="s">
        <v>5891</v>
      </c>
      <c r="B37" t="s">
        <v>13339</v>
      </c>
      <c r="C37" t="str">
        <f t="shared" si="1"/>
        <v>ine.line_lub_9233_9234</v>
      </c>
      <c r="D37" t="str">
        <f t="shared" si="0"/>
        <v xml:space="preserve">'Line.line_lub_9233_9234', </v>
      </c>
    </row>
    <row r="38" spans="1:4" x14ac:dyDescent="0.25">
      <c r="A38" t="s">
        <v>5515</v>
      </c>
      <c r="B38" t="s">
        <v>13339</v>
      </c>
      <c r="C38" t="str">
        <f t="shared" si="1"/>
        <v>ine.line_lub_9233_9138</v>
      </c>
      <c r="D38" t="str">
        <f t="shared" si="0"/>
        <v xml:space="preserve">'Line.line_lub_9233_9138', 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52EA3-4E6D-4C1D-9367-A2F93D18556F}">
  <sheetPr filterMode="1"/>
  <dimension ref="A1:F294"/>
  <sheetViews>
    <sheetView workbookViewId="0"/>
    <sheetView workbookViewId="1">
      <selection activeCell="D305" sqref="D305"/>
    </sheetView>
  </sheetViews>
  <sheetFormatPr defaultRowHeight="15" x14ac:dyDescent="0.25"/>
  <cols>
    <col min="1" max="1" width="23.140625" bestFit="1" customWidth="1"/>
  </cols>
  <sheetData>
    <row r="1" spans="1:6" x14ac:dyDescent="0.25">
      <c r="A1" t="s">
        <v>8998</v>
      </c>
      <c r="B1" t="s">
        <v>13340</v>
      </c>
      <c r="C1" t="str">
        <f>RIGHT(LOWER(A1), LEN(A1)-1)</f>
        <v>ransformer.bag_1037</v>
      </c>
      <c r="D1" t="str">
        <f>"'"&amp;B1&amp;C1&amp;"', "</f>
        <v xml:space="preserve">'Transformer.bag_1037', </v>
      </c>
      <c r="E1">
        <v>1037</v>
      </c>
      <c r="F1">
        <f>VLOOKUP(E1,'Load Switches Names'!$E:$E,1,0)</f>
        <v>1037</v>
      </c>
    </row>
    <row r="2" spans="1:6" hidden="1" x14ac:dyDescent="0.25">
      <c r="A2" t="s">
        <v>8997</v>
      </c>
      <c r="B2" t="s">
        <v>13340</v>
      </c>
      <c r="C2" t="str">
        <f t="shared" ref="C2:C65" si="0">RIGHT(LOWER(A2), LEN(A2)-1)</f>
        <v>ransformer.bag_1039</v>
      </c>
      <c r="D2" t="str">
        <f t="shared" ref="D2:D65" si="1">"'"&amp;B2&amp;C2&amp;"', "</f>
        <v xml:space="preserve">'Transformer.bag_1039', </v>
      </c>
      <c r="E2">
        <v>1039</v>
      </c>
      <c r="F2">
        <f>VLOOKUP(E2,'Load Switches Names'!$E:$E,1,0)</f>
        <v>1039</v>
      </c>
    </row>
    <row r="3" spans="1:6" hidden="1" x14ac:dyDescent="0.25">
      <c r="A3" t="s">
        <v>8996</v>
      </c>
      <c r="B3" t="s">
        <v>13340</v>
      </c>
      <c r="C3" t="str">
        <f t="shared" si="0"/>
        <v>ransformer.bag_1045</v>
      </c>
      <c r="D3" t="str">
        <f t="shared" si="1"/>
        <v xml:space="preserve">'Transformer.bag_1045', </v>
      </c>
      <c r="E3">
        <v>1045</v>
      </c>
      <c r="F3">
        <f>VLOOKUP(E3,'Load Switches Names'!$E:$E,1,0)</f>
        <v>1045</v>
      </c>
    </row>
    <row r="4" spans="1:6" hidden="1" x14ac:dyDescent="0.25">
      <c r="A4" t="s">
        <v>8995</v>
      </c>
      <c r="B4" t="s">
        <v>13340</v>
      </c>
      <c r="C4" t="str">
        <f t="shared" si="0"/>
        <v>ransformer.bag_1055</v>
      </c>
      <c r="D4" t="str">
        <f t="shared" si="1"/>
        <v xml:space="preserve">'Transformer.bag_1055', </v>
      </c>
      <c r="E4">
        <v>1055</v>
      </c>
      <c r="F4">
        <f>VLOOKUP(E4,'Load Switches Names'!$E:$E,1,0)</f>
        <v>1055</v>
      </c>
    </row>
    <row r="5" spans="1:6" hidden="1" x14ac:dyDescent="0.25">
      <c r="A5" t="s">
        <v>8994</v>
      </c>
      <c r="B5" t="s">
        <v>13340</v>
      </c>
      <c r="C5" t="str">
        <f t="shared" si="0"/>
        <v>ransformer.bag_1066</v>
      </c>
      <c r="D5" t="str">
        <f t="shared" si="1"/>
        <v xml:space="preserve">'Transformer.bag_1066', </v>
      </c>
      <c r="E5">
        <v>1066</v>
      </c>
      <c r="F5">
        <f>VLOOKUP(E5,'Load Switches Names'!$E:$E,1,0)</f>
        <v>1066</v>
      </c>
    </row>
    <row r="6" spans="1:6" hidden="1" x14ac:dyDescent="0.25">
      <c r="A6" t="s">
        <v>8991</v>
      </c>
      <c r="B6" t="s">
        <v>13340</v>
      </c>
      <c r="C6" t="str">
        <f t="shared" si="0"/>
        <v>ransformer.bag_1076</v>
      </c>
      <c r="D6" t="str">
        <f t="shared" si="1"/>
        <v xml:space="preserve">'Transformer.bag_1076', </v>
      </c>
      <c r="E6">
        <v>1076</v>
      </c>
      <c r="F6">
        <f>VLOOKUP(E6,'Load Switches Names'!$E:$E,1,0)</f>
        <v>1076</v>
      </c>
    </row>
    <row r="7" spans="1:6" hidden="1" x14ac:dyDescent="0.25">
      <c r="A7" t="s">
        <v>8999</v>
      </c>
      <c r="B7" t="s">
        <v>13340</v>
      </c>
      <c r="C7" t="str">
        <f t="shared" si="0"/>
        <v>ransformer.bag_1078</v>
      </c>
      <c r="D7" t="str">
        <f t="shared" si="1"/>
        <v xml:space="preserve">'Transformer.bag_1078', </v>
      </c>
      <c r="E7">
        <v>1078</v>
      </c>
      <c r="F7">
        <f>VLOOKUP(E7,'Load Switches Names'!$E:$E,1,0)</f>
        <v>1078</v>
      </c>
    </row>
    <row r="8" spans="1:6" hidden="1" x14ac:dyDescent="0.25">
      <c r="A8" t="s">
        <v>9000</v>
      </c>
      <c r="B8" t="s">
        <v>13340</v>
      </c>
      <c r="C8" t="str">
        <f t="shared" si="0"/>
        <v>ransformer.bag_1085</v>
      </c>
      <c r="D8" t="str">
        <f t="shared" si="1"/>
        <v xml:space="preserve">'Transformer.bag_1085', </v>
      </c>
      <c r="E8">
        <v>1085</v>
      </c>
      <c r="F8">
        <f>VLOOKUP(E8,'Load Switches Names'!$E:$E,1,0)</f>
        <v>1085</v>
      </c>
    </row>
    <row r="9" spans="1:6" hidden="1" x14ac:dyDescent="0.25">
      <c r="A9" t="s">
        <v>9001</v>
      </c>
      <c r="B9" t="s">
        <v>13340</v>
      </c>
      <c r="C9" t="str">
        <f t="shared" si="0"/>
        <v>ransformer.bag_1093</v>
      </c>
      <c r="D9" t="str">
        <f t="shared" si="1"/>
        <v xml:space="preserve">'Transformer.bag_1093', </v>
      </c>
      <c r="E9">
        <v>1093</v>
      </c>
      <c r="F9">
        <f>VLOOKUP(E9,'Load Switches Names'!$E:$E,1,0)</f>
        <v>1093</v>
      </c>
    </row>
    <row r="10" spans="1:6" hidden="1" x14ac:dyDescent="0.25">
      <c r="A10" t="s">
        <v>9003</v>
      </c>
      <c r="B10" t="s">
        <v>13340</v>
      </c>
      <c r="C10" t="str">
        <f t="shared" si="0"/>
        <v>ransformer.bag_1095</v>
      </c>
      <c r="D10" t="str">
        <f t="shared" si="1"/>
        <v xml:space="preserve">'Transformer.bag_1095', </v>
      </c>
      <c r="E10">
        <v>1095</v>
      </c>
      <c r="F10">
        <f>VLOOKUP(E10,'Load Switches Names'!$E:$E,1,0)</f>
        <v>1095</v>
      </c>
    </row>
    <row r="11" spans="1:6" hidden="1" x14ac:dyDescent="0.25">
      <c r="A11" t="s">
        <v>9004</v>
      </c>
      <c r="B11" t="s">
        <v>13340</v>
      </c>
      <c r="C11" t="str">
        <f t="shared" si="0"/>
        <v>ransformer.bag_1102</v>
      </c>
      <c r="D11" t="str">
        <f t="shared" si="1"/>
        <v xml:space="preserve">'Transformer.bag_1102', </v>
      </c>
      <c r="E11">
        <v>1102</v>
      </c>
      <c r="F11">
        <f>VLOOKUP(E11,'Load Switches Names'!$E:$E,1,0)</f>
        <v>1102</v>
      </c>
    </row>
    <row r="12" spans="1:6" hidden="1" x14ac:dyDescent="0.25">
      <c r="A12" t="s">
        <v>8993</v>
      </c>
      <c r="B12" t="s">
        <v>13340</v>
      </c>
      <c r="C12" t="str">
        <f t="shared" si="0"/>
        <v>ransformer.bag_1113</v>
      </c>
      <c r="D12" t="str">
        <f t="shared" si="1"/>
        <v xml:space="preserve">'Transformer.bag_1113', </v>
      </c>
      <c r="E12">
        <v>1113</v>
      </c>
      <c r="F12">
        <f>VLOOKUP(E12,'Load Switches Names'!$E:$E,1,0)</f>
        <v>1113</v>
      </c>
    </row>
    <row r="13" spans="1:6" hidden="1" x14ac:dyDescent="0.25">
      <c r="A13" t="s">
        <v>8992</v>
      </c>
      <c r="B13" t="s">
        <v>13340</v>
      </c>
      <c r="C13" t="str">
        <f t="shared" si="0"/>
        <v>ransformer.bag_1115</v>
      </c>
      <c r="D13" t="str">
        <f t="shared" si="1"/>
        <v xml:space="preserve">'Transformer.bag_1115', </v>
      </c>
      <c r="E13">
        <v>1115</v>
      </c>
      <c r="F13">
        <f>VLOOKUP(E13,'Load Switches Names'!$E:$E,1,0)</f>
        <v>1115</v>
      </c>
    </row>
    <row r="14" spans="1:6" hidden="1" x14ac:dyDescent="0.25">
      <c r="A14" t="s">
        <v>9005</v>
      </c>
      <c r="B14" t="s">
        <v>13340</v>
      </c>
      <c r="C14" t="str">
        <f t="shared" si="0"/>
        <v>ransformer.bag_1117</v>
      </c>
      <c r="D14" t="str">
        <f t="shared" si="1"/>
        <v xml:space="preserve">'Transformer.bag_1117', </v>
      </c>
      <c r="E14">
        <v>1117</v>
      </c>
      <c r="F14">
        <f>VLOOKUP(E14,'Load Switches Names'!$E:$E,1,0)</f>
        <v>1117</v>
      </c>
    </row>
    <row r="15" spans="1:6" hidden="1" x14ac:dyDescent="0.25">
      <c r="A15" t="s">
        <v>9007</v>
      </c>
      <c r="B15" t="s">
        <v>13340</v>
      </c>
      <c r="C15" t="str">
        <f t="shared" si="0"/>
        <v>ransformer.bag_1127</v>
      </c>
      <c r="D15" t="str">
        <f t="shared" si="1"/>
        <v xml:space="preserve">'Transformer.bag_1127', </v>
      </c>
      <c r="E15">
        <v>1127</v>
      </c>
      <c r="F15">
        <f>VLOOKUP(E15,'Load Switches Names'!$E:$E,1,0)</f>
        <v>1127</v>
      </c>
    </row>
    <row r="16" spans="1:6" hidden="1" x14ac:dyDescent="0.25">
      <c r="A16" t="s">
        <v>9006</v>
      </c>
      <c r="B16" t="s">
        <v>13340</v>
      </c>
      <c r="C16" t="str">
        <f t="shared" si="0"/>
        <v>ransformer.bag_1130</v>
      </c>
      <c r="D16" t="str">
        <f t="shared" si="1"/>
        <v xml:space="preserve">'Transformer.bag_1130', </v>
      </c>
      <c r="E16">
        <v>1130</v>
      </c>
      <c r="F16">
        <f>VLOOKUP(E16,'Load Switches Names'!$E:$E,1,0)</f>
        <v>1130</v>
      </c>
    </row>
    <row r="17" spans="1:6" hidden="1" x14ac:dyDescent="0.25">
      <c r="A17" t="s">
        <v>9009</v>
      </c>
      <c r="B17" t="s">
        <v>13340</v>
      </c>
      <c r="C17" t="str">
        <f t="shared" si="0"/>
        <v>ransformer.bag_1139</v>
      </c>
      <c r="D17" t="str">
        <f t="shared" si="1"/>
        <v xml:space="preserve">'Transformer.bag_1139', </v>
      </c>
      <c r="E17">
        <v>1139</v>
      </c>
      <c r="F17">
        <f>VLOOKUP(E17,'Load Switches Names'!$E:$E,1,0)</f>
        <v>1139</v>
      </c>
    </row>
    <row r="18" spans="1:6" hidden="1" x14ac:dyDescent="0.25">
      <c r="A18" t="s">
        <v>9008</v>
      </c>
      <c r="B18" t="s">
        <v>13340</v>
      </c>
      <c r="C18" t="str">
        <f t="shared" si="0"/>
        <v>ransformer.bag_1146</v>
      </c>
      <c r="D18" t="str">
        <f t="shared" si="1"/>
        <v xml:space="preserve">'Transformer.bag_1146', </v>
      </c>
      <c r="E18">
        <v>1146</v>
      </c>
      <c r="F18">
        <f>VLOOKUP(E18,'Load Switches Names'!$E:$E,1,0)</f>
        <v>1146</v>
      </c>
    </row>
    <row r="19" spans="1:6" hidden="1" x14ac:dyDescent="0.25">
      <c r="A19" t="s">
        <v>9010</v>
      </c>
      <c r="B19" t="s">
        <v>13340</v>
      </c>
      <c r="C19" t="str">
        <f t="shared" si="0"/>
        <v>ransformer.bag_1148</v>
      </c>
      <c r="D19" t="str">
        <f t="shared" si="1"/>
        <v xml:space="preserve">'Transformer.bag_1148', </v>
      </c>
      <c r="E19">
        <v>1148</v>
      </c>
      <c r="F19">
        <f>VLOOKUP(E19,'Load Switches Names'!$E:$E,1,0)</f>
        <v>1148</v>
      </c>
    </row>
    <row r="20" spans="1:6" hidden="1" x14ac:dyDescent="0.25">
      <c r="A20" t="s">
        <v>9012</v>
      </c>
      <c r="B20" t="s">
        <v>13340</v>
      </c>
      <c r="C20" t="str">
        <f t="shared" si="0"/>
        <v>ransformer.bag_1156</v>
      </c>
      <c r="D20" t="str">
        <f t="shared" si="1"/>
        <v xml:space="preserve">'Transformer.bag_1156', </v>
      </c>
      <c r="E20">
        <v>1156</v>
      </c>
      <c r="F20">
        <f>VLOOKUP(E20,'Load Switches Names'!$E:$E,1,0)</f>
        <v>1156</v>
      </c>
    </row>
    <row r="21" spans="1:6" hidden="1" x14ac:dyDescent="0.25">
      <c r="A21" t="s">
        <v>9013</v>
      </c>
      <c r="B21" t="s">
        <v>13340</v>
      </c>
      <c r="C21" t="str">
        <f t="shared" si="0"/>
        <v>ransformer.bag_1178</v>
      </c>
      <c r="D21" t="str">
        <f t="shared" si="1"/>
        <v xml:space="preserve">'Transformer.bag_1178', </v>
      </c>
      <c r="E21">
        <v>1178</v>
      </c>
      <c r="F21">
        <f>VLOOKUP(E21,'Load Switches Names'!$E:$E,1,0)</f>
        <v>1178</v>
      </c>
    </row>
    <row r="22" spans="1:6" hidden="1" x14ac:dyDescent="0.25">
      <c r="A22" t="s">
        <v>9014</v>
      </c>
      <c r="B22" t="s">
        <v>13340</v>
      </c>
      <c r="C22" t="str">
        <f t="shared" si="0"/>
        <v>ransformer.bag_1185</v>
      </c>
      <c r="D22" t="str">
        <f t="shared" si="1"/>
        <v xml:space="preserve">'Transformer.bag_1185', </v>
      </c>
      <c r="E22">
        <v>1185</v>
      </c>
      <c r="F22">
        <f>VLOOKUP(E22,'Load Switches Names'!$E:$E,1,0)</f>
        <v>1185</v>
      </c>
    </row>
    <row r="23" spans="1:6" hidden="1" x14ac:dyDescent="0.25">
      <c r="A23" t="s">
        <v>9015</v>
      </c>
      <c r="B23" t="s">
        <v>13340</v>
      </c>
      <c r="C23" t="str">
        <f t="shared" si="0"/>
        <v>ransformer.bag_1191</v>
      </c>
      <c r="D23" t="str">
        <f t="shared" si="1"/>
        <v xml:space="preserve">'Transformer.bag_1191', </v>
      </c>
      <c r="E23">
        <v>1191</v>
      </c>
      <c r="F23">
        <f>VLOOKUP(E23,'Load Switches Names'!$E:$E,1,0)</f>
        <v>1191</v>
      </c>
    </row>
    <row r="24" spans="1:6" hidden="1" x14ac:dyDescent="0.25">
      <c r="A24" t="s">
        <v>9016</v>
      </c>
      <c r="B24" t="s">
        <v>13340</v>
      </c>
      <c r="C24" t="str">
        <f t="shared" si="0"/>
        <v>ransformer.bag_1209</v>
      </c>
      <c r="D24" t="str">
        <f t="shared" si="1"/>
        <v xml:space="preserve">'Transformer.bag_1209', </v>
      </c>
      <c r="E24">
        <v>1209</v>
      </c>
      <c r="F24">
        <f>VLOOKUP(E24,'Load Switches Names'!$E:$E,1,0)</f>
        <v>1209</v>
      </c>
    </row>
    <row r="25" spans="1:6" hidden="1" x14ac:dyDescent="0.25">
      <c r="A25" t="s">
        <v>9017</v>
      </c>
      <c r="B25" t="s">
        <v>13340</v>
      </c>
      <c r="C25" t="str">
        <f t="shared" si="0"/>
        <v>ransformer.bag_1211</v>
      </c>
      <c r="D25" t="str">
        <f t="shared" si="1"/>
        <v xml:space="preserve">'Transformer.bag_1211', </v>
      </c>
      <c r="E25">
        <v>1211</v>
      </c>
      <c r="F25">
        <f>VLOOKUP(E25,'Load Switches Names'!$E:$E,1,0)</f>
        <v>1211</v>
      </c>
    </row>
    <row r="26" spans="1:6" hidden="1" x14ac:dyDescent="0.25">
      <c r="A26" t="s">
        <v>9018</v>
      </c>
      <c r="B26" t="s">
        <v>13340</v>
      </c>
      <c r="C26" t="str">
        <f t="shared" si="0"/>
        <v>ransformer.bag_1214</v>
      </c>
      <c r="D26" t="str">
        <f t="shared" si="1"/>
        <v xml:space="preserve">'Transformer.bag_1214', </v>
      </c>
      <c r="E26">
        <v>1214</v>
      </c>
      <c r="F26">
        <f>VLOOKUP(E26,'Load Switches Names'!$E:$E,1,0)</f>
        <v>1214</v>
      </c>
    </row>
    <row r="27" spans="1:6" hidden="1" x14ac:dyDescent="0.25">
      <c r="A27" t="s">
        <v>9011</v>
      </c>
      <c r="B27" t="s">
        <v>13340</v>
      </c>
      <c r="C27" t="str">
        <f t="shared" si="0"/>
        <v>ransformer.bag_1215</v>
      </c>
      <c r="D27" t="str">
        <f t="shared" si="1"/>
        <v xml:space="preserve">'Transformer.bag_1215', </v>
      </c>
      <c r="E27">
        <v>1215</v>
      </c>
      <c r="F27">
        <f>VLOOKUP(E27,'Load Switches Names'!$E:$E,1,0)</f>
        <v>1215</v>
      </c>
    </row>
    <row r="28" spans="1:6" hidden="1" x14ac:dyDescent="0.25">
      <c r="A28" t="s">
        <v>9002</v>
      </c>
      <c r="B28" t="s">
        <v>13340</v>
      </c>
      <c r="C28" t="str">
        <f t="shared" si="0"/>
        <v>ransformer.bag_1216</v>
      </c>
      <c r="D28" t="str">
        <f t="shared" si="1"/>
        <v xml:space="preserve">'Transformer.bag_1216', </v>
      </c>
      <c r="E28">
        <v>1216</v>
      </c>
      <c r="F28">
        <f>VLOOKUP(E28,'Load Switches Names'!$E:$E,1,0)</f>
        <v>1216</v>
      </c>
    </row>
    <row r="29" spans="1:6" hidden="1" x14ac:dyDescent="0.25">
      <c r="A29" t="s">
        <v>8948</v>
      </c>
      <c r="B29" t="s">
        <v>13340</v>
      </c>
      <c r="C29" t="str">
        <f t="shared" si="0"/>
        <v>ransformer.ban_2037</v>
      </c>
      <c r="D29" t="str">
        <f t="shared" si="1"/>
        <v xml:space="preserve">'Transformer.ban_2037', </v>
      </c>
      <c r="E29">
        <v>2037</v>
      </c>
      <c r="F29">
        <f>VLOOKUP(E29,'Load Switches Names'!$E:$E,1,0)</f>
        <v>2037</v>
      </c>
    </row>
    <row r="30" spans="1:6" hidden="1" x14ac:dyDescent="0.25">
      <c r="A30" t="s">
        <v>8949</v>
      </c>
      <c r="B30" t="s">
        <v>13340</v>
      </c>
      <c r="C30" t="str">
        <f t="shared" si="0"/>
        <v>ransformer.ban_2048</v>
      </c>
      <c r="D30" t="str">
        <f t="shared" si="1"/>
        <v xml:space="preserve">'Transformer.ban_2048', </v>
      </c>
      <c r="E30">
        <v>2048</v>
      </c>
      <c r="F30">
        <f>VLOOKUP(E30,'Load Switches Names'!$E:$E,1,0)</f>
        <v>2048</v>
      </c>
    </row>
    <row r="31" spans="1:6" hidden="1" x14ac:dyDescent="0.25">
      <c r="A31" t="s">
        <v>8950</v>
      </c>
      <c r="B31" t="s">
        <v>13340</v>
      </c>
      <c r="C31" t="str">
        <f t="shared" si="0"/>
        <v>ransformer.ban_2051</v>
      </c>
      <c r="D31" t="str">
        <f t="shared" si="1"/>
        <v xml:space="preserve">'Transformer.ban_2051', </v>
      </c>
      <c r="E31">
        <v>2051</v>
      </c>
      <c r="F31">
        <f>VLOOKUP(E31,'Load Switches Names'!$E:$E,1,0)</f>
        <v>2051</v>
      </c>
    </row>
    <row r="32" spans="1:6" hidden="1" x14ac:dyDescent="0.25">
      <c r="A32" t="s">
        <v>8946</v>
      </c>
      <c r="B32" t="s">
        <v>13340</v>
      </c>
      <c r="C32" t="str">
        <f t="shared" si="0"/>
        <v>ransformer.ban_2056</v>
      </c>
      <c r="D32" t="str">
        <f t="shared" si="1"/>
        <v xml:space="preserve">'Transformer.ban_2056', </v>
      </c>
      <c r="E32">
        <v>2056</v>
      </c>
      <c r="F32">
        <f>VLOOKUP(E32,'Load Switches Names'!$E:$E,1,0)</f>
        <v>2056</v>
      </c>
    </row>
    <row r="33" spans="1:6" hidden="1" x14ac:dyDescent="0.25">
      <c r="A33" t="s">
        <v>8947</v>
      </c>
      <c r="B33" t="s">
        <v>13340</v>
      </c>
      <c r="C33" t="str">
        <f t="shared" si="0"/>
        <v>ransformer.ban_2059</v>
      </c>
      <c r="D33" t="str">
        <f t="shared" si="1"/>
        <v xml:space="preserve">'Transformer.ban_2059', </v>
      </c>
      <c r="E33">
        <v>2059</v>
      </c>
      <c r="F33">
        <f>VLOOKUP(E33,'Load Switches Names'!$E:$E,1,0)</f>
        <v>2059</v>
      </c>
    </row>
    <row r="34" spans="1:6" hidden="1" x14ac:dyDescent="0.25">
      <c r="A34" t="s">
        <v>8951</v>
      </c>
      <c r="B34" t="s">
        <v>13340</v>
      </c>
      <c r="C34" t="str">
        <f t="shared" si="0"/>
        <v>ransformer.ban_2064</v>
      </c>
      <c r="D34" t="str">
        <f t="shared" si="1"/>
        <v xml:space="preserve">'Transformer.ban_2064', </v>
      </c>
      <c r="E34">
        <v>2064</v>
      </c>
      <c r="F34">
        <f>VLOOKUP(E34,'Load Switches Names'!$E:$E,1,0)</f>
        <v>2064</v>
      </c>
    </row>
    <row r="35" spans="1:6" hidden="1" x14ac:dyDescent="0.25">
      <c r="A35" t="s">
        <v>8952</v>
      </c>
      <c r="B35" t="s">
        <v>13340</v>
      </c>
      <c r="C35" t="str">
        <f t="shared" si="0"/>
        <v>ransformer.ban_2070</v>
      </c>
      <c r="D35" t="str">
        <f t="shared" si="1"/>
        <v xml:space="preserve">'Transformer.ban_2070', </v>
      </c>
      <c r="E35">
        <v>2070</v>
      </c>
      <c r="F35">
        <f>VLOOKUP(E35,'Load Switches Names'!$E:$E,1,0)</f>
        <v>2070</v>
      </c>
    </row>
    <row r="36" spans="1:6" hidden="1" x14ac:dyDescent="0.25">
      <c r="A36" t="s">
        <v>8953</v>
      </c>
      <c r="B36" t="s">
        <v>13340</v>
      </c>
      <c r="C36" t="str">
        <f t="shared" si="0"/>
        <v>ransformer.ban_2081</v>
      </c>
      <c r="D36" t="str">
        <f t="shared" si="1"/>
        <v xml:space="preserve">'Transformer.ban_2081', </v>
      </c>
      <c r="E36">
        <v>2081</v>
      </c>
      <c r="F36">
        <f>VLOOKUP(E36,'Load Switches Names'!$E:$E,1,0)</f>
        <v>2081</v>
      </c>
    </row>
    <row r="37" spans="1:6" hidden="1" x14ac:dyDescent="0.25">
      <c r="A37" t="s">
        <v>8954</v>
      </c>
      <c r="B37" t="s">
        <v>13340</v>
      </c>
      <c r="C37" t="str">
        <f t="shared" si="0"/>
        <v>ransformer.ban_2087</v>
      </c>
      <c r="D37" t="str">
        <f t="shared" si="1"/>
        <v xml:space="preserve">'Transformer.ban_2087', </v>
      </c>
      <c r="E37">
        <v>2087</v>
      </c>
      <c r="F37">
        <f>VLOOKUP(E37,'Load Switches Names'!$E:$E,1,0)</f>
        <v>2087</v>
      </c>
    </row>
    <row r="38" spans="1:6" hidden="1" x14ac:dyDescent="0.25">
      <c r="A38" t="s">
        <v>8955</v>
      </c>
      <c r="B38" t="s">
        <v>13340</v>
      </c>
      <c r="C38" t="str">
        <f t="shared" si="0"/>
        <v>ransformer.ban_2098</v>
      </c>
      <c r="D38" t="str">
        <f t="shared" si="1"/>
        <v xml:space="preserve">'Transformer.ban_2098', </v>
      </c>
      <c r="E38">
        <v>2098</v>
      </c>
      <c r="F38">
        <f>VLOOKUP(E38,'Load Switches Names'!$E:$E,1,0)</f>
        <v>2098</v>
      </c>
    </row>
    <row r="39" spans="1:6" hidden="1" x14ac:dyDescent="0.25">
      <c r="A39" t="s">
        <v>8968</v>
      </c>
      <c r="B39" t="s">
        <v>13340</v>
      </c>
      <c r="C39" t="str">
        <f t="shared" si="0"/>
        <v>ransformer.ban_2111</v>
      </c>
      <c r="D39" t="str">
        <f t="shared" si="1"/>
        <v xml:space="preserve">'Transformer.ban_2111', </v>
      </c>
      <c r="E39">
        <v>2111</v>
      </c>
      <c r="F39">
        <f>VLOOKUP(E39,'Load Switches Names'!$E:$E,1,0)</f>
        <v>2111</v>
      </c>
    </row>
    <row r="40" spans="1:6" hidden="1" x14ac:dyDescent="0.25">
      <c r="A40" t="s">
        <v>8956</v>
      </c>
      <c r="B40" t="s">
        <v>13340</v>
      </c>
      <c r="C40" t="str">
        <f t="shared" si="0"/>
        <v>ransformer.ban_2121</v>
      </c>
      <c r="D40" t="str">
        <f t="shared" si="1"/>
        <v xml:space="preserve">'Transformer.ban_2121', </v>
      </c>
      <c r="E40">
        <v>2121</v>
      </c>
      <c r="F40">
        <f>VLOOKUP(E40,'Load Switches Names'!$E:$E,1,0)</f>
        <v>2121</v>
      </c>
    </row>
    <row r="41" spans="1:6" hidden="1" x14ac:dyDescent="0.25">
      <c r="A41" t="s">
        <v>8957</v>
      </c>
      <c r="B41" t="s">
        <v>13340</v>
      </c>
      <c r="C41" t="str">
        <f t="shared" si="0"/>
        <v>ransformer.ban_2140</v>
      </c>
      <c r="D41" t="str">
        <f t="shared" si="1"/>
        <v xml:space="preserve">'Transformer.ban_2140', </v>
      </c>
      <c r="E41">
        <v>2140</v>
      </c>
      <c r="F41">
        <f>VLOOKUP(E41,'Load Switches Names'!$E:$E,1,0)</f>
        <v>2140</v>
      </c>
    </row>
    <row r="42" spans="1:6" hidden="1" x14ac:dyDescent="0.25">
      <c r="A42" t="s">
        <v>8958</v>
      </c>
      <c r="B42" t="s">
        <v>13340</v>
      </c>
      <c r="C42" t="str">
        <f t="shared" si="0"/>
        <v>ransformer.ban_2146</v>
      </c>
      <c r="D42" t="str">
        <f t="shared" si="1"/>
        <v xml:space="preserve">'Transformer.ban_2146', </v>
      </c>
      <c r="E42">
        <v>2146</v>
      </c>
      <c r="F42">
        <f>VLOOKUP(E42,'Load Switches Names'!$E:$E,1,0)</f>
        <v>2146</v>
      </c>
    </row>
    <row r="43" spans="1:6" hidden="1" x14ac:dyDescent="0.25">
      <c r="A43" t="s">
        <v>8959</v>
      </c>
      <c r="B43" t="s">
        <v>13340</v>
      </c>
      <c r="C43" t="str">
        <f t="shared" si="0"/>
        <v>ransformer.ban_2147</v>
      </c>
      <c r="D43" t="str">
        <f t="shared" si="1"/>
        <v xml:space="preserve">'Transformer.ban_2147', </v>
      </c>
      <c r="E43">
        <v>2147</v>
      </c>
      <c r="F43">
        <f>VLOOKUP(E43,'Load Switches Names'!$E:$E,1,0)</f>
        <v>2147</v>
      </c>
    </row>
    <row r="44" spans="1:6" hidden="1" x14ac:dyDescent="0.25">
      <c r="A44" t="s">
        <v>8960</v>
      </c>
      <c r="B44" t="s">
        <v>13340</v>
      </c>
      <c r="C44" t="str">
        <f t="shared" si="0"/>
        <v>ransformer.ban_2152</v>
      </c>
      <c r="D44" t="str">
        <f t="shared" si="1"/>
        <v xml:space="preserve">'Transformer.ban_2152', </v>
      </c>
      <c r="E44">
        <v>2152</v>
      </c>
      <c r="F44">
        <f>VLOOKUP(E44,'Load Switches Names'!$E:$E,1,0)</f>
        <v>2152</v>
      </c>
    </row>
    <row r="45" spans="1:6" hidden="1" x14ac:dyDescent="0.25">
      <c r="A45" t="s">
        <v>8961</v>
      </c>
      <c r="B45" t="s">
        <v>13340</v>
      </c>
      <c r="C45" t="str">
        <f t="shared" si="0"/>
        <v>ransformer.ban_2155</v>
      </c>
      <c r="D45" t="str">
        <f t="shared" si="1"/>
        <v xml:space="preserve">'Transformer.ban_2155', </v>
      </c>
      <c r="E45">
        <v>2155</v>
      </c>
      <c r="F45">
        <f>VLOOKUP(E45,'Load Switches Names'!$E:$E,1,0)</f>
        <v>2155</v>
      </c>
    </row>
    <row r="46" spans="1:6" hidden="1" x14ac:dyDescent="0.25">
      <c r="A46" t="s">
        <v>8963</v>
      </c>
      <c r="B46" t="s">
        <v>13340</v>
      </c>
      <c r="C46" t="str">
        <f t="shared" si="0"/>
        <v>ransformer.ban_2162</v>
      </c>
      <c r="D46" t="str">
        <f t="shared" si="1"/>
        <v xml:space="preserve">'Transformer.ban_2162', </v>
      </c>
      <c r="E46">
        <v>2162</v>
      </c>
      <c r="F46">
        <f>VLOOKUP(E46,'Load Switches Names'!$E:$E,1,0)</f>
        <v>2162</v>
      </c>
    </row>
    <row r="47" spans="1:6" hidden="1" x14ac:dyDescent="0.25">
      <c r="A47" t="s">
        <v>8964</v>
      </c>
      <c r="B47" t="s">
        <v>13340</v>
      </c>
      <c r="C47" t="str">
        <f t="shared" si="0"/>
        <v>ransformer.ban_2165</v>
      </c>
      <c r="D47" t="str">
        <f t="shared" si="1"/>
        <v xml:space="preserve">'Transformer.ban_2165', </v>
      </c>
      <c r="E47">
        <v>2165</v>
      </c>
      <c r="F47">
        <f>VLOOKUP(E47,'Load Switches Names'!$E:$E,1,0)</f>
        <v>2165</v>
      </c>
    </row>
    <row r="48" spans="1:6" hidden="1" x14ac:dyDescent="0.25">
      <c r="A48" t="s">
        <v>8962</v>
      </c>
      <c r="B48" t="s">
        <v>13340</v>
      </c>
      <c r="C48" t="str">
        <f t="shared" si="0"/>
        <v>ransformer.ban_2166</v>
      </c>
      <c r="D48" t="str">
        <f t="shared" si="1"/>
        <v xml:space="preserve">'Transformer.ban_2166', </v>
      </c>
      <c r="E48">
        <v>2166</v>
      </c>
      <c r="F48">
        <f>VLOOKUP(E48,'Load Switches Names'!$E:$E,1,0)</f>
        <v>2166</v>
      </c>
    </row>
    <row r="49" spans="1:6" hidden="1" x14ac:dyDescent="0.25">
      <c r="A49" t="s">
        <v>8965</v>
      </c>
      <c r="B49" t="s">
        <v>13340</v>
      </c>
      <c r="C49" t="str">
        <f t="shared" si="0"/>
        <v>ransformer.ban_2175</v>
      </c>
      <c r="D49" t="str">
        <f t="shared" si="1"/>
        <v xml:space="preserve">'Transformer.ban_2175', </v>
      </c>
      <c r="E49">
        <v>2175</v>
      </c>
      <c r="F49">
        <f>VLOOKUP(E49,'Load Switches Names'!$E:$E,1,0)</f>
        <v>2175</v>
      </c>
    </row>
    <row r="50" spans="1:6" hidden="1" x14ac:dyDescent="0.25">
      <c r="A50" t="s">
        <v>8966</v>
      </c>
      <c r="B50" t="s">
        <v>13340</v>
      </c>
      <c r="C50" t="str">
        <f t="shared" si="0"/>
        <v>ransformer.ban_2177</v>
      </c>
      <c r="D50" t="str">
        <f t="shared" si="1"/>
        <v xml:space="preserve">'Transformer.ban_2177', </v>
      </c>
      <c r="E50">
        <v>2177</v>
      </c>
      <c r="F50">
        <f>VLOOKUP(E50,'Load Switches Names'!$E:$E,1,0)</f>
        <v>2177</v>
      </c>
    </row>
    <row r="51" spans="1:6" hidden="1" x14ac:dyDescent="0.25">
      <c r="A51" t="s">
        <v>8967</v>
      </c>
      <c r="B51" t="s">
        <v>13340</v>
      </c>
      <c r="C51" t="str">
        <f t="shared" si="0"/>
        <v>ransformer.ban_2184</v>
      </c>
      <c r="D51" t="str">
        <f t="shared" si="1"/>
        <v xml:space="preserve">'Transformer.ban_2184', </v>
      </c>
      <c r="E51">
        <v>2184</v>
      </c>
      <c r="F51">
        <f>VLOOKUP(E51,'Load Switches Names'!$E:$E,1,0)</f>
        <v>2184</v>
      </c>
    </row>
    <row r="52" spans="1:6" hidden="1" x14ac:dyDescent="0.25">
      <c r="A52" t="s">
        <v>8945</v>
      </c>
      <c r="B52" t="s">
        <v>13340</v>
      </c>
      <c r="C52" t="str">
        <f t="shared" si="0"/>
        <v>ransformer.ban_2185</v>
      </c>
      <c r="D52" t="str">
        <f t="shared" si="1"/>
        <v xml:space="preserve">'Transformer.ban_2185', </v>
      </c>
      <c r="E52">
        <v>2185</v>
      </c>
      <c r="F52">
        <f>VLOOKUP(E52,'Load Switches Names'!$E:$E,1,0)</f>
        <v>2185</v>
      </c>
    </row>
    <row r="53" spans="1:6" hidden="1" x14ac:dyDescent="0.25">
      <c r="A53" t="s">
        <v>8927</v>
      </c>
      <c r="B53" t="s">
        <v>13340</v>
      </c>
      <c r="C53" t="str">
        <f t="shared" si="0"/>
        <v>ransformer.dho_3001</v>
      </c>
      <c r="D53" t="str">
        <f t="shared" si="1"/>
        <v xml:space="preserve">'Transformer.dho_3001', </v>
      </c>
      <c r="E53">
        <v>3001</v>
      </c>
      <c r="F53">
        <f>VLOOKUP(E53,'Load Switches Names'!$E:$E,1,0)</f>
        <v>3001</v>
      </c>
    </row>
    <row r="54" spans="1:6" hidden="1" x14ac:dyDescent="0.25">
      <c r="A54" t="s">
        <v>8922</v>
      </c>
      <c r="B54" t="s">
        <v>13340</v>
      </c>
      <c r="C54" t="str">
        <f t="shared" si="0"/>
        <v>ransformer.dho_3026</v>
      </c>
      <c r="D54" t="str">
        <f t="shared" si="1"/>
        <v xml:space="preserve">'Transformer.dho_3026', </v>
      </c>
      <c r="E54">
        <v>3026</v>
      </c>
      <c r="F54">
        <f>VLOOKUP(E54,'Load Switches Names'!$E:$E,1,0)</f>
        <v>3026</v>
      </c>
    </row>
    <row r="55" spans="1:6" hidden="1" x14ac:dyDescent="0.25">
      <c r="A55" t="s">
        <v>8923</v>
      </c>
      <c r="B55" t="s">
        <v>13340</v>
      </c>
      <c r="C55" t="str">
        <f t="shared" si="0"/>
        <v>ransformer.dho_3039</v>
      </c>
      <c r="D55" t="str">
        <f t="shared" si="1"/>
        <v xml:space="preserve">'Transformer.dho_3039', </v>
      </c>
      <c r="E55">
        <v>3039</v>
      </c>
      <c r="F55">
        <f>VLOOKUP(E55,'Load Switches Names'!$E:$E,1,0)</f>
        <v>3039</v>
      </c>
    </row>
    <row r="56" spans="1:6" hidden="1" x14ac:dyDescent="0.25">
      <c r="A56" t="s">
        <v>8925</v>
      </c>
      <c r="B56" t="s">
        <v>13340</v>
      </c>
      <c r="C56" t="str">
        <f t="shared" si="0"/>
        <v>ransformer.dho_3045</v>
      </c>
      <c r="D56" t="str">
        <f t="shared" si="1"/>
        <v xml:space="preserve">'Transformer.dho_3045', </v>
      </c>
      <c r="E56">
        <v>3045</v>
      </c>
      <c r="F56">
        <f>VLOOKUP(E56,'Load Switches Names'!$E:$E,1,0)</f>
        <v>3045</v>
      </c>
    </row>
    <row r="57" spans="1:6" hidden="1" x14ac:dyDescent="0.25">
      <c r="A57" t="s">
        <v>8926</v>
      </c>
      <c r="B57" t="s">
        <v>13340</v>
      </c>
      <c r="C57" t="str">
        <f t="shared" si="0"/>
        <v>ransformer.dho_3051</v>
      </c>
      <c r="D57" t="str">
        <f t="shared" si="1"/>
        <v xml:space="preserve">'Transformer.dho_3051', </v>
      </c>
      <c r="E57">
        <v>3051</v>
      </c>
      <c r="F57">
        <f>VLOOKUP(E57,'Load Switches Names'!$E:$E,1,0)</f>
        <v>3051</v>
      </c>
    </row>
    <row r="58" spans="1:6" hidden="1" x14ac:dyDescent="0.25">
      <c r="A58" t="s">
        <v>8932</v>
      </c>
      <c r="B58" t="s">
        <v>13340</v>
      </c>
      <c r="C58" t="str">
        <f t="shared" si="0"/>
        <v>ransformer.dho_3069</v>
      </c>
      <c r="D58" t="str">
        <f t="shared" si="1"/>
        <v xml:space="preserve">'Transformer.dho_3069', </v>
      </c>
      <c r="E58">
        <v>3069</v>
      </c>
      <c r="F58">
        <f>VLOOKUP(E58,'Load Switches Names'!$E:$E,1,0)</f>
        <v>3069</v>
      </c>
    </row>
    <row r="59" spans="1:6" hidden="1" x14ac:dyDescent="0.25">
      <c r="A59" t="s">
        <v>8924</v>
      </c>
      <c r="B59" t="s">
        <v>13340</v>
      </c>
      <c r="C59" t="str">
        <f t="shared" si="0"/>
        <v>ransformer.dho_3095</v>
      </c>
      <c r="D59" t="str">
        <f t="shared" si="1"/>
        <v xml:space="preserve">'Transformer.dho_3095', </v>
      </c>
      <c r="E59">
        <v>3095</v>
      </c>
      <c r="F59">
        <f>VLOOKUP(E59,'Load Switches Names'!$E:$E,1,0)</f>
        <v>3095</v>
      </c>
    </row>
    <row r="60" spans="1:6" hidden="1" x14ac:dyDescent="0.25">
      <c r="A60" t="s">
        <v>8928</v>
      </c>
      <c r="B60" t="s">
        <v>13340</v>
      </c>
      <c r="C60" t="str">
        <f t="shared" si="0"/>
        <v>ransformer.dho_3097</v>
      </c>
      <c r="D60" t="str">
        <f t="shared" si="1"/>
        <v xml:space="preserve">'Transformer.dho_3097', </v>
      </c>
      <c r="E60">
        <v>3097</v>
      </c>
      <c r="F60">
        <f>VLOOKUP(E60,'Load Switches Names'!$E:$E,1,0)</f>
        <v>3097</v>
      </c>
    </row>
    <row r="61" spans="1:6" hidden="1" x14ac:dyDescent="0.25">
      <c r="A61" t="s">
        <v>8929</v>
      </c>
      <c r="B61" t="s">
        <v>13340</v>
      </c>
      <c r="C61" t="str">
        <f t="shared" si="0"/>
        <v>ransformer.dho_3101</v>
      </c>
      <c r="D61" t="str">
        <f t="shared" si="1"/>
        <v xml:space="preserve">'Transformer.dho_3101', </v>
      </c>
      <c r="E61">
        <v>3101</v>
      </c>
      <c r="F61">
        <f>VLOOKUP(E61,'Load Switches Names'!$E:$E,1,0)</f>
        <v>3101</v>
      </c>
    </row>
    <row r="62" spans="1:6" hidden="1" x14ac:dyDescent="0.25">
      <c r="A62" t="s">
        <v>8930</v>
      </c>
      <c r="B62" t="s">
        <v>13340</v>
      </c>
      <c r="C62" t="str">
        <f t="shared" si="0"/>
        <v>ransformer.dho_3107</v>
      </c>
      <c r="D62" t="str">
        <f t="shared" si="1"/>
        <v xml:space="preserve">'Transformer.dho_3107', </v>
      </c>
      <c r="E62">
        <v>3107</v>
      </c>
      <c r="F62">
        <f>VLOOKUP(E62,'Load Switches Names'!$E:$E,1,0)</f>
        <v>3107</v>
      </c>
    </row>
    <row r="63" spans="1:6" hidden="1" x14ac:dyDescent="0.25">
      <c r="A63" t="s">
        <v>8931</v>
      </c>
      <c r="B63" t="s">
        <v>13340</v>
      </c>
      <c r="C63" t="str">
        <f t="shared" si="0"/>
        <v>ransformer.dho_3118</v>
      </c>
      <c r="D63" t="str">
        <f t="shared" si="1"/>
        <v xml:space="preserve">'Transformer.dho_3118', </v>
      </c>
      <c r="E63">
        <v>3118</v>
      </c>
      <c r="F63">
        <f>VLOOKUP(E63,'Load Switches Names'!$E:$E,1,0)</f>
        <v>3118</v>
      </c>
    </row>
    <row r="64" spans="1:6" hidden="1" x14ac:dyDescent="0.25">
      <c r="A64" t="s">
        <v>8934</v>
      </c>
      <c r="B64" t="s">
        <v>13340</v>
      </c>
      <c r="C64" t="str">
        <f t="shared" si="0"/>
        <v>ransformer.dho_3119</v>
      </c>
      <c r="D64" t="str">
        <f t="shared" si="1"/>
        <v xml:space="preserve">'Transformer.dho_3119', </v>
      </c>
      <c r="E64">
        <v>3119</v>
      </c>
      <c r="F64">
        <f>VLOOKUP(E64,'Load Switches Names'!$E:$E,1,0)</f>
        <v>3119</v>
      </c>
    </row>
    <row r="65" spans="1:6" hidden="1" x14ac:dyDescent="0.25">
      <c r="A65" t="s">
        <v>8933</v>
      </c>
      <c r="B65" t="s">
        <v>13340</v>
      </c>
      <c r="C65" t="str">
        <f t="shared" si="0"/>
        <v>ransformer.dho_3122</v>
      </c>
      <c r="D65" t="str">
        <f t="shared" si="1"/>
        <v xml:space="preserve">'Transformer.dho_3122', </v>
      </c>
      <c r="E65">
        <v>3122</v>
      </c>
      <c r="F65">
        <f>VLOOKUP(E65,'Load Switches Names'!$E:$E,1,0)</f>
        <v>3122</v>
      </c>
    </row>
    <row r="66" spans="1:6" hidden="1" x14ac:dyDescent="0.25">
      <c r="A66" t="s">
        <v>8936</v>
      </c>
      <c r="B66" t="s">
        <v>13340</v>
      </c>
      <c r="C66" t="str">
        <f t="shared" ref="C66:C129" si="2">RIGHT(LOWER(A66), LEN(A66)-1)</f>
        <v>ransformer.dho_3133</v>
      </c>
      <c r="D66" t="str">
        <f t="shared" ref="D66:D129" si="3">"'"&amp;B66&amp;C66&amp;"', "</f>
        <v xml:space="preserve">'Transformer.dho_3133', </v>
      </c>
      <c r="E66">
        <v>3133</v>
      </c>
      <c r="F66">
        <f>VLOOKUP(E66,'Load Switches Names'!$E:$E,1,0)</f>
        <v>3133</v>
      </c>
    </row>
    <row r="67" spans="1:6" hidden="1" x14ac:dyDescent="0.25">
      <c r="A67" t="s">
        <v>8935</v>
      </c>
      <c r="B67" t="s">
        <v>13340</v>
      </c>
      <c r="C67" t="str">
        <f t="shared" si="2"/>
        <v>ransformer.dho_3137</v>
      </c>
      <c r="D67" t="str">
        <f t="shared" si="3"/>
        <v xml:space="preserve">'Transformer.dho_3137', </v>
      </c>
      <c r="E67">
        <v>3137</v>
      </c>
      <c r="F67">
        <f>VLOOKUP(E67,'Load Switches Names'!$E:$E,1,0)</f>
        <v>3137</v>
      </c>
    </row>
    <row r="68" spans="1:6" hidden="1" x14ac:dyDescent="0.25">
      <c r="A68" t="s">
        <v>8937</v>
      </c>
      <c r="B68" t="s">
        <v>13340</v>
      </c>
      <c r="C68" t="str">
        <f t="shared" si="2"/>
        <v>ransformer.dho_3151</v>
      </c>
      <c r="D68" t="str">
        <f t="shared" si="3"/>
        <v xml:space="preserve">'Transformer.dho_3151', </v>
      </c>
      <c r="E68">
        <v>3151</v>
      </c>
      <c r="F68">
        <f>VLOOKUP(E68,'Load Switches Names'!$E:$E,1,0)</f>
        <v>3151</v>
      </c>
    </row>
    <row r="69" spans="1:6" hidden="1" x14ac:dyDescent="0.25">
      <c r="A69" t="s">
        <v>8938</v>
      </c>
      <c r="B69" t="s">
        <v>13340</v>
      </c>
      <c r="C69" t="str">
        <f t="shared" si="2"/>
        <v>ransformer.dho_3163</v>
      </c>
      <c r="D69" t="str">
        <f t="shared" si="3"/>
        <v xml:space="preserve">'Transformer.dho_3163', </v>
      </c>
      <c r="E69">
        <v>3163</v>
      </c>
      <c r="F69">
        <f>VLOOKUP(E69,'Load Switches Names'!$E:$E,1,0)</f>
        <v>3163</v>
      </c>
    </row>
    <row r="70" spans="1:6" hidden="1" x14ac:dyDescent="0.25">
      <c r="A70" t="s">
        <v>8939</v>
      </c>
      <c r="B70" t="s">
        <v>13340</v>
      </c>
      <c r="C70" t="str">
        <f t="shared" si="2"/>
        <v>ransformer.dho_3173</v>
      </c>
      <c r="D70" t="str">
        <f t="shared" si="3"/>
        <v xml:space="preserve">'Transformer.dho_3173', </v>
      </c>
      <c r="E70">
        <v>3173</v>
      </c>
      <c r="F70">
        <f>VLOOKUP(E70,'Load Switches Names'!$E:$E,1,0)</f>
        <v>3173</v>
      </c>
    </row>
    <row r="71" spans="1:6" hidden="1" x14ac:dyDescent="0.25">
      <c r="A71" t="s">
        <v>8940</v>
      </c>
      <c r="B71" t="s">
        <v>13340</v>
      </c>
      <c r="C71" t="str">
        <f t="shared" si="2"/>
        <v>ransformer.dho_3177</v>
      </c>
      <c r="D71" t="str">
        <f t="shared" si="3"/>
        <v xml:space="preserve">'Transformer.dho_3177', </v>
      </c>
      <c r="E71">
        <v>3177</v>
      </c>
      <c r="F71">
        <f>VLOOKUP(E71,'Load Switches Names'!$E:$E,1,0)</f>
        <v>3177</v>
      </c>
    </row>
    <row r="72" spans="1:6" hidden="1" x14ac:dyDescent="0.25">
      <c r="A72" t="s">
        <v>8942</v>
      </c>
      <c r="B72" t="s">
        <v>13340</v>
      </c>
      <c r="C72" t="str">
        <f t="shared" si="2"/>
        <v>ransformer.dho_3182</v>
      </c>
      <c r="D72" t="str">
        <f t="shared" si="3"/>
        <v xml:space="preserve">'Transformer.dho_3182', </v>
      </c>
      <c r="E72">
        <v>3182</v>
      </c>
      <c r="F72">
        <f>VLOOKUP(E72,'Load Switches Names'!$E:$E,1,0)</f>
        <v>3182</v>
      </c>
    </row>
    <row r="73" spans="1:6" hidden="1" x14ac:dyDescent="0.25">
      <c r="A73" t="s">
        <v>8943</v>
      </c>
      <c r="B73" t="s">
        <v>13340</v>
      </c>
      <c r="C73" t="str">
        <f t="shared" si="2"/>
        <v>ransformer.dho_3189</v>
      </c>
      <c r="D73" t="str">
        <f t="shared" si="3"/>
        <v xml:space="preserve">'Transformer.dho_3189', </v>
      </c>
      <c r="E73">
        <v>3189</v>
      </c>
      <c r="F73">
        <f>VLOOKUP(E73,'Load Switches Names'!$E:$E,1,0)</f>
        <v>3189</v>
      </c>
    </row>
    <row r="74" spans="1:6" hidden="1" x14ac:dyDescent="0.25">
      <c r="A74" t="s">
        <v>8944</v>
      </c>
      <c r="B74" t="s">
        <v>13340</v>
      </c>
      <c r="C74" t="str">
        <f t="shared" si="2"/>
        <v>ransformer.dho_3191</v>
      </c>
      <c r="D74" t="str">
        <f t="shared" si="3"/>
        <v xml:space="preserve">'Transformer.dho_3191', </v>
      </c>
      <c r="E74">
        <v>3191</v>
      </c>
      <c r="F74">
        <f>VLOOKUP(E74,'Load Switches Names'!$E:$E,1,0)</f>
        <v>3191</v>
      </c>
    </row>
    <row r="75" spans="1:6" hidden="1" x14ac:dyDescent="0.25">
      <c r="A75" t="s">
        <v>8941</v>
      </c>
      <c r="B75" t="s">
        <v>13340</v>
      </c>
      <c r="C75" t="str">
        <f t="shared" si="2"/>
        <v>ransformer.dho_3199</v>
      </c>
      <c r="D75" t="str">
        <f t="shared" si="3"/>
        <v xml:space="preserve">'Transformer.dho_3199', </v>
      </c>
      <c r="E75">
        <v>3199</v>
      </c>
      <c r="F75">
        <f>VLOOKUP(E75,'Load Switches Names'!$E:$E,1,0)</f>
        <v>3199</v>
      </c>
    </row>
    <row r="76" spans="1:6" hidden="1" x14ac:dyDescent="0.25">
      <c r="A76" t="s">
        <v>8903</v>
      </c>
      <c r="B76" t="s">
        <v>13340</v>
      </c>
      <c r="C76" t="str">
        <f t="shared" si="2"/>
        <v>ransformer.got_4045</v>
      </c>
      <c r="D76" t="str">
        <f t="shared" si="3"/>
        <v xml:space="preserve">'Transformer.got_4045', </v>
      </c>
      <c r="E76">
        <v>4045</v>
      </c>
      <c r="F76">
        <f>VLOOKUP(E76,'Load Switches Names'!$E:$E,1,0)</f>
        <v>4045</v>
      </c>
    </row>
    <row r="77" spans="1:6" hidden="1" x14ac:dyDescent="0.25">
      <c r="A77" t="s">
        <v>8918</v>
      </c>
      <c r="B77" t="s">
        <v>13340</v>
      </c>
      <c r="C77" t="str">
        <f t="shared" si="2"/>
        <v>ransformer.got_4052</v>
      </c>
      <c r="D77" t="str">
        <f t="shared" si="3"/>
        <v xml:space="preserve">'Transformer.got_4052', </v>
      </c>
      <c r="E77">
        <v>4052</v>
      </c>
      <c r="F77">
        <f>VLOOKUP(E77,'Load Switches Names'!$E:$E,1,0)</f>
        <v>4052</v>
      </c>
    </row>
    <row r="78" spans="1:6" hidden="1" x14ac:dyDescent="0.25">
      <c r="A78" t="s">
        <v>8904</v>
      </c>
      <c r="B78" t="s">
        <v>13340</v>
      </c>
      <c r="C78" t="str">
        <f t="shared" si="2"/>
        <v>ransformer.got_4056</v>
      </c>
      <c r="D78" t="str">
        <f t="shared" si="3"/>
        <v xml:space="preserve">'Transformer.got_4056', </v>
      </c>
      <c r="E78">
        <v>4056</v>
      </c>
      <c r="F78">
        <f>VLOOKUP(E78,'Load Switches Names'!$E:$E,1,0)</f>
        <v>4056</v>
      </c>
    </row>
    <row r="79" spans="1:6" hidden="1" x14ac:dyDescent="0.25">
      <c r="A79" t="s">
        <v>8919</v>
      </c>
      <c r="B79" t="s">
        <v>13340</v>
      </c>
      <c r="C79" t="str">
        <f t="shared" si="2"/>
        <v>ransformer.got_4058</v>
      </c>
      <c r="D79" t="str">
        <f t="shared" si="3"/>
        <v xml:space="preserve">'Transformer.got_4058', </v>
      </c>
      <c r="E79">
        <v>4058</v>
      </c>
      <c r="F79">
        <f>VLOOKUP(E79,'Load Switches Names'!$E:$E,1,0)</f>
        <v>4058</v>
      </c>
    </row>
    <row r="80" spans="1:6" hidden="1" x14ac:dyDescent="0.25">
      <c r="A80" t="s">
        <v>8905</v>
      </c>
      <c r="B80" t="s">
        <v>13340</v>
      </c>
      <c r="C80" t="str">
        <f t="shared" si="2"/>
        <v>ransformer.got_4061</v>
      </c>
      <c r="D80" t="str">
        <f t="shared" si="3"/>
        <v xml:space="preserve">'Transformer.got_4061', </v>
      </c>
      <c r="E80">
        <v>4061</v>
      </c>
      <c r="F80">
        <f>VLOOKUP(E80,'Load Switches Names'!$E:$E,1,0)</f>
        <v>4061</v>
      </c>
    </row>
    <row r="81" spans="1:6" hidden="1" x14ac:dyDescent="0.25">
      <c r="A81" t="s">
        <v>8920</v>
      </c>
      <c r="B81" t="s">
        <v>13340</v>
      </c>
      <c r="C81" t="str">
        <f t="shared" si="2"/>
        <v>ransformer.got_4065</v>
      </c>
      <c r="D81" t="str">
        <f t="shared" si="3"/>
        <v xml:space="preserve">'Transformer.got_4065', </v>
      </c>
      <c r="E81">
        <v>4065</v>
      </c>
      <c r="F81">
        <f>VLOOKUP(E81,'Load Switches Names'!$E:$E,1,0)</f>
        <v>4065</v>
      </c>
    </row>
    <row r="82" spans="1:6" hidden="1" x14ac:dyDescent="0.25">
      <c r="A82" t="s">
        <v>8906</v>
      </c>
      <c r="B82" t="s">
        <v>13340</v>
      </c>
      <c r="C82" t="str">
        <f t="shared" si="2"/>
        <v>ransformer.got_4069</v>
      </c>
      <c r="D82" t="str">
        <f t="shared" si="3"/>
        <v xml:space="preserve">'Transformer.got_4069', </v>
      </c>
      <c r="E82">
        <v>4069</v>
      </c>
      <c r="F82">
        <f>VLOOKUP(E82,'Load Switches Names'!$E:$E,1,0)</f>
        <v>4069</v>
      </c>
    </row>
    <row r="83" spans="1:6" hidden="1" x14ac:dyDescent="0.25">
      <c r="A83" t="s">
        <v>8907</v>
      </c>
      <c r="B83" t="s">
        <v>13340</v>
      </c>
      <c r="C83" t="str">
        <f t="shared" si="2"/>
        <v>ransformer.got_4072</v>
      </c>
      <c r="D83" t="str">
        <f t="shared" si="3"/>
        <v xml:space="preserve">'Transformer.got_4072', </v>
      </c>
      <c r="E83">
        <v>4072</v>
      </c>
      <c r="F83">
        <f>VLOOKUP(E83,'Load Switches Names'!$E:$E,1,0)</f>
        <v>4072</v>
      </c>
    </row>
    <row r="84" spans="1:6" hidden="1" x14ac:dyDescent="0.25">
      <c r="A84" t="s">
        <v>8908</v>
      </c>
      <c r="B84" t="s">
        <v>13340</v>
      </c>
      <c r="C84" t="str">
        <f t="shared" si="2"/>
        <v>ransformer.got_4081</v>
      </c>
      <c r="D84" t="str">
        <f t="shared" si="3"/>
        <v xml:space="preserve">'Transformer.got_4081', </v>
      </c>
      <c r="E84">
        <v>4081</v>
      </c>
      <c r="F84">
        <f>VLOOKUP(E84,'Load Switches Names'!$E:$E,1,0)</f>
        <v>4081</v>
      </c>
    </row>
    <row r="85" spans="1:6" hidden="1" x14ac:dyDescent="0.25">
      <c r="A85" t="s">
        <v>8917</v>
      </c>
      <c r="B85" t="s">
        <v>13340</v>
      </c>
      <c r="C85" t="str">
        <f t="shared" si="2"/>
        <v>ransformer.got_4085</v>
      </c>
      <c r="D85" t="str">
        <f t="shared" si="3"/>
        <v xml:space="preserve">'Transformer.got_4085', </v>
      </c>
      <c r="E85">
        <v>4085</v>
      </c>
      <c r="F85">
        <f>VLOOKUP(E85,'Load Switches Names'!$E:$E,1,0)</f>
        <v>4085</v>
      </c>
    </row>
    <row r="86" spans="1:6" hidden="1" x14ac:dyDescent="0.25">
      <c r="A86" t="s">
        <v>8913</v>
      </c>
      <c r="B86" t="s">
        <v>13340</v>
      </c>
      <c r="C86" t="str">
        <f t="shared" si="2"/>
        <v>ransformer.got_4092</v>
      </c>
      <c r="D86" t="str">
        <f t="shared" si="3"/>
        <v xml:space="preserve">'Transformer.got_4092', </v>
      </c>
      <c r="E86">
        <v>4092</v>
      </c>
      <c r="F86">
        <f>VLOOKUP(E86,'Load Switches Names'!$E:$E,1,0)</f>
        <v>4092</v>
      </c>
    </row>
    <row r="87" spans="1:6" hidden="1" x14ac:dyDescent="0.25">
      <c r="A87" t="s">
        <v>8912</v>
      </c>
      <c r="B87" t="s">
        <v>13340</v>
      </c>
      <c r="C87" t="str">
        <f t="shared" si="2"/>
        <v>ransformer.got_4101</v>
      </c>
      <c r="D87" t="str">
        <f t="shared" si="3"/>
        <v xml:space="preserve">'Transformer.got_4101', </v>
      </c>
      <c r="E87">
        <v>4101</v>
      </c>
      <c r="F87">
        <f>VLOOKUP(E87,'Load Switches Names'!$E:$E,1,0)</f>
        <v>4101</v>
      </c>
    </row>
    <row r="88" spans="1:6" hidden="1" x14ac:dyDescent="0.25">
      <c r="A88" t="s">
        <v>8910</v>
      </c>
      <c r="B88" t="s">
        <v>13340</v>
      </c>
      <c r="C88" t="str">
        <f t="shared" si="2"/>
        <v>ransformer.got_4106</v>
      </c>
      <c r="D88" t="str">
        <f t="shared" si="3"/>
        <v xml:space="preserve">'Transformer.got_4106', </v>
      </c>
      <c r="E88">
        <v>4106</v>
      </c>
      <c r="F88">
        <f>VLOOKUP(E88,'Load Switches Names'!$E:$E,1,0)</f>
        <v>4106</v>
      </c>
    </row>
    <row r="89" spans="1:6" hidden="1" x14ac:dyDescent="0.25">
      <c r="A89" t="s">
        <v>8909</v>
      </c>
      <c r="B89" t="s">
        <v>13340</v>
      </c>
      <c r="C89" t="str">
        <f t="shared" si="2"/>
        <v>ransformer.got_4109</v>
      </c>
      <c r="D89" t="str">
        <f t="shared" si="3"/>
        <v xml:space="preserve">'Transformer.got_4109', </v>
      </c>
      <c r="E89">
        <v>4109</v>
      </c>
      <c r="F89">
        <f>VLOOKUP(E89,'Load Switches Names'!$E:$E,1,0)</f>
        <v>4109</v>
      </c>
    </row>
    <row r="90" spans="1:6" hidden="1" x14ac:dyDescent="0.25">
      <c r="A90" t="s">
        <v>8911</v>
      </c>
      <c r="B90" t="s">
        <v>13340</v>
      </c>
      <c r="C90" t="str">
        <f t="shared" si="2"/>
        <v>ransformer.got_4115</v>
      </c>
      <c r="D90" t="str">
        <f t="shared" si="3"/>
        <v xml:space="preserve">'Transformer.got_4115', </v>
      </c>
      <c r="E90">
        <v>4115</v>
      </c>
      <c r="F90">
        <f>VLOOKUP(E90,'Load Switches Names'!$E:$E,1,0)</f>
        <v>4115</v>
      </c>
    </row>
    <row r="91" spans="1:6" hidden="1" x14ac:dyDescent="0.25">
      <c r="A91" t="s">
        <v>8921</v>
      </c>
      <c r="B91" t="s">
        <v>13340</v>
      </c>
      <c r="C91" t="str">
        <f t="shared" si="2"/>
        <v>ransformer.got_4140</v>
      </c>
      <c r="D91" t="str">
        <f t="shared" si="3"/>
        <v xml:space="preserve">'Transformer.got_4140', </v>
      </c>
      <c r="E91">
        <v>4140</v>
      </c>
      <c r="F91">
        <f>VLOOKUP(E91,'Load Switches Names'!$E:$E,1,0)</f>
        <v>4140</v>
      </c>
    </row>
    <row r="92" spans="1:6" hidden="1" x14ac:dyDescent="0.25">
      <c r="A92" t="s">
        <v>8914</v>
      </c>
      <c r="B92" t="s">
        <v>13340</v>
      </c>
      <c r="C92" t="str">
        <f t="shared" si="2"/>
        <v>ransformer.got_4143</v>
      </c>
      <c r="D92" t="str">
        <f t="shared" si="3"/>
        <v xml:space="preserve">'Transformer.got_4143', </v>
      </c>
      <c r="E92">
        <v>4143</v>
      </c>
      <c r="F92">
        <f>VLOOKUP(E92,'Load Switches Names'!$E:$E,1,0)</f>
        <v>4143</v>
      </c>
    </row>
    <row r="93" spans="1:6" hidden="1" x14ac:dyDescent="0.25">
      <c r="A93" t="s">
        <v>8915</v>
      </c>
      <c r="B93" t="s">
        <v>13340</v>
      </c>
      <c r="C93" t="str">
        <f t="shared" si="2"/>
        <v>ransformer.got_4144</v>
      </c>
      <c r="D93" t="str">
        <f t="shared" si="3"/>
        <v xml:space="preserve">'Transformer.got_4144', </v>
      </c>
      <c r="E93">
        <v>4144</v>
      </c>
      <c r="F93">
        <f>VLOOKUP(E93,'Load Switches Names'!$E:$E,1,0)</f>
        <v>4144</v>
      </c>
    </row>
    <row r="94" spans="1:6" hidden="1" x14ac:dyDescent="0.25">
      <c r="A94" t="s">
        <v>8916</v>
      </c>
      <c r="B94" t="s">
        <v>13340</v>
      </c>
      <c r="C94" t="str">
        <f t="shared" si="2"/>
        <v>ransformer.got_4147</v>
      </c>
      <c r="D94" t="str">
        <f t="shared" si="3"/>
        <v xml:space="preserve">'Transformer.got_4147', </v>
      </c>
      <c r="E94">
        <v>4147</v>
      </c>
      <c r="F94">
        <f>VLOOKUP(E94,'Load Switches Names'!$E:$E,1,0)</f>
        <v>4147</v>
      </c>
    </row>
    <row r="95" spans="1:6" hidden="1" x14ac:dyDescent="0.25">
      <c r="A95" t="s">
        <v>8747</v>
      </c>
      <c r="B95" t="s">
        <v>13340</v>
      </c>
      <c r="C95" t="str">
        <f t="shared" si="2"/>
        <v>ransformer.ich_5028</v>
      </c>
      <c r="D95" t="str">
        <f t="shared" si="3"/>
        <v xml:space="preserve">'Transformer.ich_5028', </v>
      </c>
      <c r="E95">
        <v>5028</v>
      </c>
      <c r="F95">
        <f>VLOOKUP(E95,'Load Switches Names'!$E:$E,1,0)</f>
        <v>5028</v>
      </c>
    </row>
    <row r="96" spans="1:6" hidden="1" x14ac:dyDescent="0.25">
      <c r="A96" t="s">
        <v>8746</v>
      </c>
      <c r="B96" t="s">
        <v>13340</v>
      </c>
      <c r="C96" t="str">
        <f t="shared" si="2"/>
        <v>ransformer.ich_5032</v>
      </c>
      <c r="D96" t="str">
        <f t="shared" si="3"/>
        <v xml:space="preserve">'Transformer.ich_5032', </v>
      </c>
      <c r="E96">
        <v>5032</v>
      </c>
      <c r="F96">
        <f>VLOOKUP(E96,'Load Switches Names'!$E:$E,1,0)</f>
        <v>5032</v>
      </c>
    </row>
    <row r="97" spans="1:6" hidden="1" x14ac:dyDescent="0.25">
      <c r="A97" t="s">
        <v>8756</v>
      </c>
      <c r="B97" t="s">
        <v>13340</v>
      </c>
      <c r="C97" t="str">
        <f t="shared" si="2"/>
        <v>ransformer.im1_6001</v>
      </c>
      <c r="D97" t="str">
        <f t="shared" si="3"/>
        <v xml:space="preserve">'Transformer.im1_6001', </v>
      </c>
      <c r="E97">
        <v>6001</v>
      </c>
      <c r="F97">
        <f>VLOOKUP(E97,'Load Switches Names'!$E:$E,1,0)</f>
        <v>6001</v>
      </c>
    </row>
    <row r="98" spans="1:6" hidden="1" x14ac:dyDescent="0.25">
      <c r="A98" t="s">
        <v>8759</v>
      </c>
      <c r="B98" t="s">
        <v>13340</v>
      </c>
      <c r="C98" t="str">
        <f t="shared" si="2"/>
        <v>ransformer.im1_6003</v>
      </c>
      <c r="D98" t="str">
        <f t="shared" si="3"/>
        <v xml:space="preserve">'Transformer.im1_6003', </v>
      </c>
      <c r="E98">
        <v>6003</v>
      </c>
      <c r="F98">
        <f>VLOOKUP(E98,'Load Switches Names'!$E:$E,1,0)</f>
        <v>6003</v>
      </c>
    </row>
    <row r="99" spans="1:6" hidden="1" x14ac:dyDescent="0.25">
      <c r="A99" t="s">
        <v>8761</v>
      </c>
      <c r="B99" t="s">
        <v>13340</v>
      </c>
      <c r="C99" t="str">
        <f t="shared" si="2"/>
        <v>ransformer.im1_6005</v>
      </c>
      <c r="D99" t="str">
        <f t="shared" si="3"/>
        <v xml:space="preserve">'Transformer.im1_6005', </v>
      </c>
      <c r="E99">
        <v>6005</v>
      </c>
      <c r="F99">
        <f>VLOOKUP(E99,'Load Switches Names'!$E:$E,1,0)</f>
        <v>6005</v>
      </c>
    </row>
    <row r="100" spans="1:6" hidden="1" x14ac:dyDescent="0.25">
      <c r="A100" t="s">
        <v>8766</v>
      </c>
      <c r="B100" t="s">
        <v>13340</v>
      </c>
      <c r="C100" t="str">
        <f t="shared" si="2"/>
        <v>ransformer.im1_6007</v>
      </c>
      <c r="D100" t="str">
        <f t="shared" si="3"/>
        <v xml:space="preserve">'Transformer.im1_6007', </v>
      </c>
      <c r="E100">
        <v>6007</v>
      </c>
      <c r="F100">
        <f>VLOOKUP(E100,'Load Switches Names'!$E:$E,1,0)</f>
        <v>6007</v>
      </c>
    </row>
    <row r="101" spans="1:6" hidden="1" x14ac:dyDescent="0.25">
      <c r="A101" t="s">
        <v>8774</v>
      </c>
      <c r="B101" t="s">
        <v>13340</v>
      </c>
      <c r="C101" t="str">
        <f t="shared" si="2"/>
        <v>ransformer.im1_6008</v>
      </c>
      <c r="D101" t="str">
        <f t="shared" si="3"/>
        <v xml:space="preserve">'Transformer.im1_6008', </v>
      </c>
      <c r="E101">
        <v>6008</v>
      </c>
      <c r="F101">
        <f>VLOOKUP(E101,'Load Switches Names'!$E:$E,1,0)</f>
        <v>6008</v>
      </c>
    </row>
    <row r="102" spans="1:6" hidden="1" x14ac:dyDescent="0.25">
      <c r="A102" t="s">
        <v>8748</v>
      </c>
      <c r="B102" t="s">
        <v>13340</v>
      </c>
      <c r="C102" t="str">
        <f t="shared" si="2"/>
        <v>ransformer.im1_6011</v>
      </c>
      <c r="D102" t="str">
        <f t="shared" si="3"/>
        <v xml:space="preserve">'Transformer.im1_6011', </v>
      </c>
      <c r="E102">
        <v>6011</v>
      </c>
      <c r="F102">
        <f>VLOOKUP(E102,'Load Switches Names'!$E:$E,1,0)</f>
        <v>6011</v>
      </c>
    </row>
    <row r="103" spans="1:6" hidden="1" x14ac:dyDescent="0.25">
      <c r="A103" t="s">
        <v>8749</v>
      </c>
      <c r="B103" t="s">
        <v>13340</v>
      </c>
      <c r="C103" t="str">
        <f t="shared" si="2"/>
        <v>ransformer.im1_6018</v>
      </c>
      <c r="D103" t="str">
        <f t="shared" si="3"/>
        <v xml:space="preserve">'Transformer.im1_6018', </v>
      </c>
      <c r="E103">
        <v>6018</v>
      </c>
      <c r="F103">
        <f>VLOOKUP(E103,'Load Switches Names'!$E:$E,1,0)</f>
        <v>6018</v>
      </c>
    </row>
    <row r="104" spans="1:6" hidden="1" x14ac:dyDescent="0.25">
      <c r="A104" t="s">
        <v>8753</v>
      </c>
      <c r="B104" t="s">
        <v>13340</v>
      </c>
      <c r="C104" t="str">
        <f t="shared" si="2"/>
        <v>ransformer.im1_6035</v>
      </c>
      <c r="D104" t="str">
        <f t="shared" si="3"/>
        <v xml:space="preserve">'Transformer.im1_6035', </v>
      </c>
      <c r="E104">
        <v>6035</v>
      </c>
      <c r="F104">
        <f>VLOOKUP(E104,'Load Switches Names'!$E:$E,1,0)</f>
        <v>6035</v>
      </c>
    </row>
    <row r="105" spans="1:6" hidden="1" x14ac:dyDescent="0.25">
      <c r="A105" t="s">
        <v>8751</v>
      </c>
      <c r="B105" t="s">
        <v>13340</v>
      </c>
      <c r="C105" t="str">
        <f t="shared" si="2"/>
        <v>ransformer.im1_6038</v>
      </c>
      <c r="D105" t="str">
        <f t="shared" si="3"/>
        <v xml:space="preserve">'Transformer.im1_6038', </v>
      </c>
      <c r="E105">
        <v>6038</v>
      </c>
      <c r="F105">
        <f>VLOOKUP(E105,'Load Switches Names'!$E:$E,1,0)</f>
        <v>6038</v>
      </c>
    </row>
    <row r="106" spans="1:6" hidden="1" x14ac:dyDescent="0.25">
      <c r="A106" t="s">
        <v>8752</v>
      </c>
      <c r="B106" t="s">
        <v>13340</v>
      </c>
      <c r="C106" t="str">
        <f t="shared" si="2"/>
        <v>ransformer.im1_6045</v>
      </c>
      <c r="D106" t="str">
        <f t="shared" si="3"/>
        <v xml:space="preserve">'Transformer.im1_6045', </v>
      </c>
      <c r="E106">
        <v>6045</v>
      </c>
      <c r="F106">
        <f>VLOOKUP(E106,'Load Switches Names'!$E:$E,1,0)</f>
        <v>6045</v>
      </c>
    </row>
    <row r="107" spans="1:6" hidden="1" x14ac:dyDescent="0.25">
      <c r="A107" t="s">
        <v>8754</v>
      </c>
      <c r="B107" t="s">
        <v>13340</v>
      </c>
      <c r="C107" t="str">
        <f t="shared" si="2"/>
        <v>ransformer.im1_6051</v>
      </c>
      <c r="D107" t="str">
        <f t="shared" si="3"/>
        <v xml:space="preserve">'Transformer.im1_6051', </v>
      </c>
      <c r="E107">
        <v>6051</v>
      </c>
      <c r="F107">
        <f>VLOOKUP(E107,'Load Switches Names'!$E:$E,1,0)</f>
        <v>6051</v>
      </c>
    </row>
    <row r="108" spans="1:6" hidden="1" x14ac:dyDescent="0.25">
      <c r="A108" t="s">
        <v>8750</v>
      </c>
      <c r="B108" t="s">
        <v>13340</v>
      </c>
      <c r="C108" t="str">
        <f t="shared" si="2"/>
        <v>ransformer.im1_6073</v>
      </c>
      <c r="D108" t="str">
        <f t="shared" si="3"/>
        <v xml:space="preserve">'Transformer.im1_6073', </v>
      </c>
      <c r="E108">
        <v>6073</v>
      </c>
      <c r="F108">
        <f>VLOOKUP(E108,'Load Switches Names'!$E:$E,1,0)</f>
        <v>6073</v>
      </c>
    </row>
    <row r="109" spans="1:6" hidden="1" x14ac:dyDescent="0.25">
      <c r="A109" t="s">
        <v>8768</v>
      </c>
      <c r="B109" t="s">
        <v>13340</v>
      </c>
      <c r="C109" t="str">
        <f t="shared" si="2"/>
        <v>ransformer.im1_6076</v>
      </c>
      <c r="D109" t="str">
        <f t="shared" si="3"/>
        <v xml:space="preserve">'Transformer.im1_6076', </v>
      </c>
      <c r="E109">
        <v>6076</v>
      </c>
      <c r="F109">
        <f>VLOOKUP(E109,'Load Switches Names'!$E:$E,1,0)</f>
        <v>6076</v>
      </c>
    </row>
    <row r="110" spans="1:6" hidden="1" x14ac:dyDescent="0.25">
      <c r="A110" t="s">
        <v>8767</v>
      </c>
      <c r="B110" t="s">
        <v>13340</v>
      </c>
      <c r="C110" t="str">
        <f t="shared" si="2"/>
        <v>ransformer.im1_6079</v>
      </c>
      <c r="D110" t="str">
        <f t="shared" si="3"/>
        <v xml:space="preserve">'Transformer.im1_6079', </v>
      </c>
      <c r="E110">
        <v>6079</v>
      </c>
      <c r="F110">
        <f>VLOOKUP(E110,'Load Switches Names'!$E:$E,1,0)</f>
        <v>6079</v>
      </c>
    </row>
    <row r="111" spans="1:6" hidden="1" x14ac:dyDescent="0.25">
      <c r="A111" t="s">
        <v>8765</v>
      </c>
      <c r="B111" t="s">
        <v>13340</v>
      </c>
      <c r="C111" t="str">
        <f t="shared" si="2"/>
        <v>ransformer.im1_6082</v>
      </c>
      <c r="D111" t="str">
        <f t="shared" si="3"/>
        <v xml:space="preserve">'Transformer.im1_6082', </v>
      </c>
      <c r="E111">
        <v>6082</v>
      </c>
      <c r="F111">
        <f>VLOOKUP(E111,'Load Switches Names'!$E:$E,1,0)</f>
        <v>6082</v>
      </c>
    </row>
    <row r="112" spans="1:6" hidden="1" x14ac:dyDescent="0.25">
      <c r="A112" t="s">
        <v>8772</v>
      </c>
      <c r="B112" t="s">
        <v>13340</v>
      </c>
      <c r="C112" t="str">
        <f t="shared" si="2"/>
        <v>ransformer.im1_6083</v>
      </c>
      <c r="D112" t="str">
        <f t="shared" si="3"/>
        <v xml:space="preserve">'Transformer.im1_6083', </v>
      </c>
      <c r="E112">
        <v>6083</v>
      </c>
      <c r="F112">
        <f>VLOOKUP(E112,'Load Switches Names'!$E:$E,1,0)</f>
        <v>6083</v>
      </c>
    </row>
    <row r="113" spans="1:6" hidden="1" x14ac:dyDescent="0.25">
      <c r="A113" t="s">
        <v>8757</v>
      </c>
      <c r="B113" t="s">
        <v>13340</v>
      </c>
      <c r="C113" t="str">
        <f t="shared" si="2"/>
        <v>ransformer.im1_6092</v>
      </c>
      <c r="D113" t="str">
        <f t="shared" si="3"/>
        <v xml:space="preserve">'Transformer.im1_6092', </v>
      </c>
      <c r="E113">
        <v>6092</v>
      </c>
      <c r="F113">
        <f>VLOOKUP(E113,'Load Switches Names'!$E:$E,1,0)</f>
        <v>6092</v>
      </c>
    </row>
    <row r="114" spans="1:6" hidden="1" x14ac:dyDescent="0.25">
      <c r="A114" t="s">
        <v>8760</v>
      </c>
      <c r="B114" t="s">
        <v>13340</v>
      </c>
      <c r="C114" t="str">
        <f t="shared" si="2"/>
        <v>ransformer.im1_6099</v>
      </c>
      <c r="D114" t="str">
        <f t="shared" si="3"/>
        <v xml:space="preserve">'Transformer.im1_6099', </v>
      </c>
      <c r="E114">
        <v>6099</v>
      </c>
      <c r="F114">
        <f>VLOOKUP(E114,'Load Switches Names'!$E:$E,1,0)</f>
        <v>6099</v>
      </c>
    </row>
    <row r="115" spans="1:6" hidden="1" x14ac:dyDescent="0.25">
      <c r="A115" t="s">
        <v>8758</v>
      </c>
      <c r="B115" t="s">
        <v>13340</v>
      </c>
      <c r="C115" t="str">
        <f t="shared" si="2"/>
        <v>ransformer.im1_6104</v>
      </c>
      <c r="D115" t="str">
        <f t="shared" si="3"/>
        <v xml:space="preserve">'Transformer.im1_6104', </v>
      </c>
      <c r="E115">
        <v>6104</v>
      </c>
      <c r="F115">
        <f>VLOOKUP(E115,'Load Switches Names'!$E:$E,1,0)</f>
        <v>6104</v>
      </c>
    </row>
    <row r="116" spans="1:6" hidden="1" x14ac:dyDescent="0.25">
      <c r="A116" t="s">
        <v>8773</v>
      </c>
      <c r="B116" t="s">
        <v>13340</v>
      </c>
      <c r="C116" t="str">
        <f t="shared" si="2"/>
        <v>ransformer.im1_6109</v>
      </c>
      <c r="D116" t="str">
        <f t="shared" si="3"/>
        <v xml:space="preserve">'Transformer.im1_6109', </v>
      </c>
      <c r="E116">
        <v>6109</v>
      </c>
      <c r="F116">
        <f>VLOOKUP(E116,'Load Switches Names'!$E:$E,1,0)</f>
        <v>6109</v>
      </c>
    </row>
    <row r="117" spans="1:6" hidden="1" x14ac:dyDescent="0.25">
      <c r="A117" t="s">
        <v>8762</v>
      </c>
      <c r="B117" t="s">
        <v>13340</v>
      </c>
      <c r="C117" t="str">
        <f t="shared" si="2"/>
        <v>ransformer.im1_6112</v>
      </c>
      <c r="D117" t="str">
        <f t="shared" si="3"/>
        <v xml:space="preserve">'Transformer.im1_6112', </v>
      </c>
      <c r="E117">
        <v>6112</v>
      </c>
      <c r="F117">
        <f>VLOOKUP(E117,'Load Switches Names'!$E:$E,1,0)</f>
        <v>6112</v>
      </c>
    </row>
    <row r="118" spans="1:6" hidden="1" x14ac:dyDescent="0.25">
      <c r="A118" t="s">
        <v>8764</v>
      </c>
      <c r="B118" t="s">
        <v>13340</v>
      </c>
      <c r="C118" t="str">
        <f t="shared" si="2"/>
        <v>ransformer.im1_6117</v>
      </c>
      <c r="D118" t="str">
        <f t="shared" si="3"/>
        <v xml:space="preserve">'Transformer.im1_6117', </v>
      </c>
      <c r="E118">
        <v>6117</v>
      </c>
      <c r="F118">
        <f>VLOOKUP(E118,'Load Switches Names'!$E:$E,1,0)</f>
        <v>6117</v>
      </c>
    </row>
    <row r="119" spans="1:6" hidden="1" x14ac:dyDescent="0.25">
      <c r="A119" t="s">
        <v>8763</v>
      </c>
      <c r="B119" t="s">
        <v>13340</v>
      </c>
      <c r="C119" t="str">
        <f t="shared" si="2"/>
        <v>ransformer.im1_6120</v>
      </c>
      <c r="D119" t="str">
        <f t="shared" si="3"/>
        <v xml:space="preserve">'Transformer.im1_6120', </v>
      </c>
      <c r="E119">
        <v>6120</v>
      </c>
      <c r="F119">
        <f>VLOOKUP(E119,'Load Switches Names'!$E:$E,1,0)</f>
        <v>6120</v>
      </c>
    </row>
    <row r="120" spans="1:6" hidden="1" x14ac:dyDescent="0.25">
      <c r="A120" t="s">
        <v>8755</v>
      </c>
      <c r="B120" t="s">
        <v>13340</v>
      </c>
      <c r="C120" t="str">
        <f t="shared" si="2"/>
        <v>ransformer.im1_6123</v>
      </c>
      <c r="D120" t="str">
        <f t="shared" si="3"/>
        <v xml:space="preserve">'Transformer.im1_6123', </v>
      </c>
      <c r="E120">
        <v>6123</v>
      </c>
      <c r="F120">
        <f>VLOOKUP(E120,'Load Switches Names'!$E:$E,1,0)</f>
        <v>6123</v>
      </c>
    </row>
    <row r="121" spans="1:6" hidden="1" x14ac:dyDescent="0.25">
      <c r="A121" t="s">
        <v>8771</v>
      </c>
      <c r="B121" t="s">
        <v>13340</v>
      </c>
      <c r="C121" t="str">
        <f t="shared" si="2"/>
        <v>ransformer.im1_6125</v>
      </c>
      <c r="D121" t="str">
        <f t="shared" si="3"/>
        <v xml:space="preserve">'Transformer.im1_6125', </v>
      </c>
      <c r="E121">
        <v>6125</v>
      </c>
      <c r="F121">
        <f>VLOOKUP(E121,'Load Switches Names'!$E:$E,1,0)</f>
        <v>6125</v>
      </c>
    </row>
    <row r="122" spans="1:6" hidden="1" x14ac:dyDescent="0.25">
      <c r="A122" t="s">
        <v>8770</v>
      </c>
      <c r="B122" t="s">
        <v>13340</v>
      </c>
      <c r="C122" t="str">
        <f t="shared" si="2"/>
        <v>ransformer.im1_6127</v>
      </c>
      <c r="D122" t="str">
        <f t="shared" si="3"/>
        <v xml:space="preserve">'Transformer.im1_6127', </v>
      </c>
      <c r="E122">
        <v>6127</v>
      </c>
      <c r="F122">
        <f>VLOOKUP(E122,'Load Switches Names'!$E:$E,1,0)</f>
        <v>6127</v>
      </c>
    </row>
    <row r="123" spans="1:6" hidden="1" x14ac:dyDescent="0.25">
      <c r="A123" t="s">
        <v>8769</v>
      </c>
      <c r="B123" t="s">
        <v>13340</v>
      </c>
      <c r="C123" t="str">
        <f t="shared" si="2"/>
        <v>ransformer.im1_6129</v>
      </c>
      <c r="D123" t="str">
        <f t="shared" si="3"/>
        <v xml:space="preserve">'Transformer.im1_6129', </v>
      </c>
      <c r="E123">
        <v>6129</v>
      </c>
      <c r="F123">
        <f>VLOOKUP(E123,'Load Switches Names'!$E:$E,1,0)</f>
        <v>6129</v>
      </c>
    </row>
    <row r="124" spans="1:6" hidden="1" x14ac:dyDescent="0.25">
      <c r="A124" t="s">
        <v>8775</v>
      </c>
      <c r="B124" t="s">
        <v>13340</v>
      </c>
      <c r="C124" t="str">
        <f t="shared" si="2"/>
        <v>ransformer.im2_7062</v>
      </c>
      <c r="D124" t="str">
        <f t="shared" si="3"/>
        <v xml:space="preserve">'Transformer.im2_7062', </v>
      </c>
      <c r="E124">
        <v>7062</v>
      </c>
      <c r="F124">
        <f>VLOOKUP(E124,'Load Switches Names'!$E:$E,1,0)</f>
        <v>7062</v>
      </c>
    </row>
    <row r="125" spans="1:6" hidden="1" x14ac:dyDescent="0.25">
      <c r="A125" t="s">
        <v>8778</v>
      </c>
      <c r="B125" t="s">
        <v>13340</v>
      </c>
      <c r="C125" t="str">
        <f t="shared" si="2"/>
        <v>ransformer.kot_8009</v>
      </c>
      <c r="D125" t="str">
        <f t="shared" si="3"/>
        <v xml:space="preserve">'Transformer.kot_8009', </v>
      </c>
      <c r="E125">
        <v>8009</v>
      </c>
      <c r="F125">
        <f>VLOOKUP(E125,'Load Switches Names'!$E:$E,1,0)</f>
        <v>8009</v>
      </c>
    </row>
    <row r="126" spans="1:6" hidden="1" x14ac:dyDescent="0.25">
      <c r="A126" t="s">
        <v>8777</v>
      </c>
      <c r="B126" t="s">
        <v>13340</v>
      </c>
      <c r="C126" t="str">
        <f t="shared" si="2"/>
        <v>ransformer.kot_8034</v>
      </c>
      <c r="D126" t="str">
        <f t="shared" si="3"/>
        <v xml:space="preserve">'Transformer.kot_8034', </v>
      </c>
      <c r="E126">
        <v>8034</v>
      </c>
      <c r="F126">
        <f>VLOOKUP(E126,'Load Switches Names'!$E:$E,1,0)</f>
        <v>8034</v>
      </c>
    </row>
    <row r="127" spans="1:6" hidden="1" x14ac:dyDescent="0.25">
      <c r="A127" t="s">
        <v>8776</v>
      </c>
      <c r="B127" t="s">
        <v>13340</v>
      </c>
      <c r="C127" t="str">
        <f t="shared" si="2"/>
        <v>ransformer.kot_8038</v>
      </c>
      <c r="D127" t="str">
        <f t="shared" si="3"/>
        <v xml:space="preserve">'Transformer.kot_8038', </v>
      </c>
      <c r="E127">
        <v>8038</v>
      </c>
      <c r="F127">
        <f>VLOOKUP(E127,'Load Switches Names'!$E:$E,1,0)</f>
        <v>8038</v>
      </c>
    </row>
    <row r="128" spans="1:6" hidden="1" x14ac:dyDescent="0.25">
      <c r="A128" t="s">
        <v>8807</v>
      </c>
      <c r="B128" t="s">
        <v>13340</v>
      </c>
      <c r="C128" t="str">
        <f t="shared" si="2"/>
        <v>ransformer.kot_8080</v>
      </c>
      <c r="D128" t="str">
        <f t="shared" si="3"/>
        <v xml:space="preserve">'Transformer.kot_8080', </v>
      </c>
      <c r="E128">
        <v>8080</v>
      </c>
      <c r="F128">
        <f>VLOOKUP(E128,'Load Switches Names'!$E:$E,1,0)</f>
        <v>8080</v>
      </c>
    </row>
    <row r="129" spans="1:6" hidden="1" x14ac:dyDescent="0.25">
      <c r="A129" t="s">
        <v>8805</v>
      </c>
      <c r="B129" t="s">
        <v>13340</v>
      </c>
      <c r="C129" t="str">
        <f t="shared" si="2"/>
        <v>ransformer.kot_8087</v>
      </c>
      <c r="D129" t="str">
        <f t="shared" si="3"/>
        <v xml:space="preserve">'Transformer.kot_8087', </v>
      </c>
      <c r="E129">
        <v>8087</v>
      </c>
      <c r="F129">
        <f>VLOOKUP(E129,'Load Switches Names'!$E:$E,1,0)</f>
        <v>8087</v>
      </c>
    </row>
    <row r="130" spans="1:6" hidden="1" x14ac:dyDescent="0.25">
      <c r="A130" t="s">
        <v>8813</v>
      </c>
      <c r="B130" t="s">
        <v>13340</v>
      </c>
      <c r="C130" t="str">
        <f t="shared" ref="C130:C193" si="4">RIGHT(LOWER(A130), LEN(A130)-1)</f>
        <v>ransformer.kot_8089</v>
      </c>
      <c r="D130" t="str">
        <f t="shared" ref="D130:D193" si="5">"'"&amp;B130&amp;C130&amp;"', "</f>
        <v xml:space="preserve">'Transformer.kot_8089', </v>
      </c>
      <c r="E130">
        <v>8089</v>
      </c>
      <c r="F130">
        <f>VLOOKUP(E130,'Load Switches Names'!$E:$E,1,0)</f>
        <v>8089</v>
      </c>
    </row>
    <row r="131" spans="1:6" hidden="1" x14ac:dyDescent="0.25">
      <c r="A131" t="s">
        <v>8812</v>
      </c>
      <c r="B131" t="s">
        <v>13340</v>
      </c>
      <c r="C131" t="str">
        <f t="shared" si="4"/>
        <v>ransformer.kot_8097</v>
      </c>
      <c r="D131" t="str">
        <f t="shared" si="5"/>
        <v xml:space="preserve">'Transformer.kot_8097', </v>
      </c>
      <c r="E131">
        <v>8097</v>
      </c>
      <c r="F131">
        <f>VLOOKUP(E131,'Load Switches Names'!$E:$E,1,0)</f>
        <v>8097</v>
      </c>
    </row>
    <row r="132" spans="1:6" hidden="1" x14ac:dyDescent="0.25">
      <c r="A132" t="s">
        <v>8811</v>
      </c>
      <c r="B132" t="s">
        <v>13340</v>
      </c>
      <c r="C132" t="str">
        <f t="shared" si="4"/>
        <v>ransformer.kot_8103</v>
      </c>
      <c r="D132" t="str">
        <f t="shared" si="5"/>
        <v xml:space="preserve">'Transformer.kot_8103', </v>
      </c>
      <c r="E132">
        <v>8103</v>
      </c>
      <c r="F132">
        <f>VLOOKUP(E132,'Load Switches Names'!$E:$E,1,0)</f>
        <v>8103</v>
      </c>
    </row>
    <row r="133" spans="1:6" hidden="1" x14ac:dyDescent="0.25">
      <c r="A133" t="s">
        <v>8808</v>
      </c>
      <c r="B133" t="s">
        <v>13340</v>
      </c>
      <c r="C133" t="str">
        <f t="shared" si="4"/>
        <v>ransformer.kot_8106</v>
      </c>
      <c r="D133" t="str">
        <f t="shared" si="5"/>
        <v xml:space="preserve">'Transformer.kot_8106', </v>
      </c>
      <c r="E133">
        <v>8106</v>
      </c>
      <c r="F133">
        <f>VLOOKUP(E133,'Load Switches Names'!$E:$E,1,0)</f>
        <v>8106</v>
      </c>
    </row>
    <row r="134" spans="1:6" hidden="1" x14ac:dyDescent="0.25">
      <c r="A134" t="s">
        <v>8809</v>
      </c>
      <c r="B134" t="s">
        <v>13340</v>
      </c>
      <c r="C134" t="str">
        <f t="shared" si="4"/>
        <v>ransformer.kot_8113</v>
      </c>
      <c r="D134" t="str">
        <f t="shared" si="5"/>
        <v xml:space="preserve">'Transformer.kot_8113', </v>
      </c>
      <c r="E134">
        <v>8113</v>
      </c>
      <c r="F134">
        <f>VLOOKUP(E134,'Load Switches Names'!$E:$E,1,0)</f>
        <v>8113</v>
      </c>
    </row>
    <row r="135" spans="1:6" hidden="1" x14ac:dyDescent="0.25">
      <c r="A135" t="s">
        <v>8810</v>
      </c>
      <c r="B135" t="s">
        <v>13340</v>
      </c>
      <c r="C135" t="str">
        <f t="shared" si="4"/>
        <v>ransformer.kot_8116</v>
      </c>
      <c r="D135" t="str">
        <f t="shared" si="5"/>
        <v xml:space="preserve">'Transformer.kot_8116', </v>
      </c>
      <c r="E135">
        <v>8116</v>
      </c>
      <c r="F135">
        <f>VLOOKUP(E135,'Load Switches Names'!$E:$E,1,0)</f>
        <v>8116</v>
      </c>
    </row>
    <row r="136" spans="1:6" hidden="1" x14ac:dyDescent="0.25">
      <c r="A136" t="s">
        <v>8814</v>
      </c>
      <c r="B136" t="s">
        <v>13340</v>
      </c>
      <c r="C136" t="str">
        <f t="shared" si="4"/>
        <v>ransformer.kot_8123</v>
      </c>
      <c r="D136" t="str">
        <f t="shared" si="5"/>
        <v xml:space="preserve">'Transformer.kot_8123', </v>
      </c>
      <c r="E136">
        <v>8123</v>
      </c>
      <c r="F136">
        <f>VLOOKUP(E136,'Load Switches Names'!$E:$E,1,0)</f>
        <v>8123</v>
      </c>
    </row>
    <row r="137" spans="1:6" hidden="1" x14ac:dyDescent="0.25">
      <c r="A137" t="s">
        <v>8786</v>
      </c>
      <c r="B137" t="s">
        <v>13340</v>
      </c>
      <c r="C137" t="str">
        <f t="shared" si="4"/>
        <v>ransformer.kot_8136</v>
      </c>
      <c r="D137" t="str">
        <f t="shared" si="5"/>
        <v xml:space="preserve">'Transformer.kot_8136', </v>
      </c>
      <c r="E137">
        <v>8136</v>
      </c>
      <c r="F137">
        <f>VLOOKUP(E137,'Load Switches Names'!$E:$E,1,0)</f>
        <v>8136</v>
      </c>
    </row>
    <row r="138" spans="1:6" hidden="1" x14ac:dyDescent="0.25">
      <c r="A138" t="s">
        <v>8787</v>
      </c>
      <c r="B138" t="s">
        <v>13340</v>
      </c>
      <c r="C138" t="str">
        <f t="shared" si="4"/>
        <v>ransformer.kot_8149</v>
      </c>
      <c r="D138" t="str">
        <f t="shared" si="5"/>
        <v xml:space="preserve">'Transformer.kot_8149', </v>
      </c>
      <c r="E138">
        <v>8149</v>
      </c>
      <c r="F138">
        <f>VLOOKUP(E138,'Load Switches Names'!$E:$E,1,0)</f>
        <v>8149</v>
      </c>
    </row>
    <row r="139" spans="1:6" hidden="1" x14ac:dyDescent="0.25">
      <c r="A139" t="s">
        <v>8788</v>
      </c>
      <c r="B139" t="s">
        <v>13340</v>
      </c>
      <c r="C139" t="str">
        <f t="shared" si="4"/>
        <v>ransformer.kot_8152</v>
      </c>
      <c r="D139" t="str">
        <f t="shared" si="5"/>
        <v xml:space="preserve">'Transformer.kot_8152', </v>
      </c>
      <c r="E139">
        <v>8152</v>
      </c>
      <c r="F139">
        <f>VLOOKUP(E139,'Load Switches Names'!$E:$E,1,0)</f>
        <v>8152</v>
      </c>
    </row>
    <row r="140" spans="1:6" hidden="1" x14ac:dyDescent="0.25">
      <c r="A140" t="s">
        <v>8783</v>
      </c>
      <c r="B140" t="s">
        <v>13340</v>
      </c>
      <c r="C140" t="str">
        <f t="shared" si="4"/>
        <v>ransformer.kot_8160</v>
      </c>
      <c r="D140" t="str">
        <f t="shared" si="5"/>
        <v xml:space="preserve">'Transformer.kot_8160', </v>
      </c>
      <c r="E140">
        <v>8160</v>
      </c>
      <c r="F140">
        <f>VLOOKUP(E140,'Load Switches Names'!$E:$E,1,0)</f>
        <v>8160</v>
      </c>
    </row>
    <row r="141" spans="1:6" hidden="1" x14ac:dyDescent="0.25">
      <c r="A141" t="s">
        <v>8779</v>
      </c>
      <c r="B141" t="s">
        <v>13340</v>
      </c>
      <c r="C141" t="str">
        <f t="shared" si="4"/>
        <v>ransformer.kot_8162</v>
      </c>
      <c r="D141" t="str">
        <f t="shared" si="5"/>
        <v xml:space="preserve">'Transformer.kot_8162', </v>
      </c>
      <c r="E141">
        <v>8162</v>
      </c>
      <c r="F141">
        <f>VLOOKUP(E141,'Load Switches Names'!$E:$E,1,0)</f>
        <v>8162</v>
      </c>
    </row>
    <row r="142" spans="1:6" hidden="1" x14ac:dyDescent="0.25">
      <c r="A142" t="s">
        <v>8780</v>
      </c>
      <c r="B142" t="s">
        <v>13340</v>
      </c>
      <c r="C142" t="str">
        <f t="shared" si="4"/>
        <v>ransformer.kot_8164</v>
      </c>
      <c r="D142" t="str">
        <f t="shared" si="5"/>
        <v xml:space="preserve">'Transformer.kot_8164', </v>
      </c>
      <c r="E142">
        <v>8164</v>
      </c>
      <c r="F142">
        <f>VLOOKUP(E142,'Load Switches Names'!$E:$E,1,0)</f>
        <v>8164</v>
      </c>
    </row>
    <row r="143" spans="1:6" hidden="1" x14ac:dyDescent="0.25">
      <c r="A143" t="s">
        <v>8781</v>
      </c>
      <c r="B143" t="s">
        <v>13340</v>
      </c>
      <c r="C143" t="str">
        <f t="shared" si="4"/>
        <v>ransformer.kot_8182</v>
      </c>
      <c r="D143" t="str">
        <f t="shared" si="5"/>
        <v xml:space="preserve">'Transformer.kot_8182', </v>
      </c>
      <c r="E143">
        <v>8182</v>
      </c>
      <c r="F143">
        <f>VLOOKUP(E143,'Load Switches Names'!$E:$E,1,0)</f>
        <v>8182</v>
      </c>
    </row>
    <row r="144" spans="1:6" hidden="1" x14ac:dyDescent="0.25">
      <c r="A144" t="s">
        <v>8782</v>
      </c>
      <c r="B144" t="s">
        <v>13340</v>
      </c>
      <c r="C144" t="str">
        <f t="shared" si="4"/>
        <v>ransformer.kot_8193</v>
      </c>
      <c r="D144" t="str">
        <f t="shared" si="5"/>
        <v xml:space="preserve">'Transformer.kot_8193', </v>
      </c>
      <c r="E144">
        <v>8193</v>
      </c>
      <c r="F144">
        <f>VLOOKUP(E144,'Load Switches Names'!$E:$E,1,0)</f>
        <v>8193</v>
      </c>
    </row>
    <row r="145" spans="1:6" hidden="1" x14ac:dyDescent="0.25">
      <c r="A145" t="s">
        <v>8792</v>
      </c>
      <c r="B145" t="s">
        <v>13340</v>
      </c>
      <c r="C145" t="str">
        <f t="shared" si="4"/>
        <v>ransformer.kot_8201</v>
      </c>
      <c r="D145" t="str">
        <f t="shared" si="5"/>
        <v xml:space="preserve">'Transformer.kot_8201', </v>
      </c>
      <c r="E145">
        <v>8201</v>
      </c>
      <c r="F145">
        <f>VLOOKUP(E145,'Load Switches Names'!$E:$E,1,0)</f>
        <v>8201</v>
      </c>
    </row>
    <row r="146" spans="1:6" hidden="1" x14ac:dyDescent="0.25">
      <c r="A146" t="s">
        <v>8791</v>
      </c>
      <c r="B146" t="s">
        <v>13340</v>
      </c>
      <c r="C146" t="str">
        <f t="shared" si="4"/>
        <v>ransformer.kot_8209</v>
      </c>
      <c r="D146" t="str">
        <f t="shared" si="5"/>
        <v xml:space="preserve">'Transformer.kot_8209', </v>
      </c>
      <c r="E146">
        <v>8209</v>
      </c>
      <c r="F146">
        <f>VLOOKUP(E146,'Load Switches Names'!$E:$E,1,0)</f>
        <v>8209</v>
      </c>
    </row>
    <row r="147" spans="1:6" hidden="1" x14ac:dyDescent="0.25">
      <c r="A147" t="s">
        <v>8790</v>
      </c>
      <c r="B147" t="s">
        <v>13340</v>
      </c>
      <c r="C147" t="str">
        <f t="shared" si="4"/>
        <v>ransformer.kot_8223</v>
      </c>
      <c r="D147" t="str">
        <f t="shared" si="5"/>
        <v xml:space="preserve">'Transformer.kot_8223', </v>
      </c>
      <c r="E147">
        <v>8223</v>
      </c>
      <c r="F147">
        <f>VLOOKUP(E147,'Load Switches Names'!$E:$E,1,0)</f>
        <v>8223</v>
      </c>
    </row>
    <row r="148" spans="1:6" hidden="1" x14ac:dyDescent="0.25">
      <c r="A148" t="s">
        <v>8789</v>
      </c>
      <c r="B148" t="s">
        <v>13340</v>
      </c>
      <c r="C148" t="str">
        <f t="shared" si="4"/>
        <v>ransformer.kot_8225</v>
      </c>
      <c r="D148" t="str">
        <f t="shared" si="5"/>
        <v xml:space="preserve">'Transformer.kot_8225', </v>
      </c>
      <c r="E148">
        <v>8225</v>
      </c>
      <c r="F148">
        <f>VLOOKUP(E148,'Load Switches Names'!$E:$E,1,0)</f>
        <v>8225</v>
      </c>
    </row>
    <row r="149" spans="1:6" hidden="1" x14ac:dyDescent="0.25">
      <c r="A149" t="s">
        <v>8797</v>
      </c>
      <c r="B149" t="s">
        <v>13340</v>
      </c>
      <c r="C149" t="str">
        <f t="shared" si="4"/>
        <v>ransformer.kot_8261</v>
      </c>
      <c r="D149" t="str">
        <f t="shared" si="5"/>
        <v xml:space="preserve">'Transformer.kot_8261', </v>
      </c>
      <c r="E149">
        <v>8261</v>
      </c>
      <c r="F149">
        <f>VLOOKUP(E149,'Load Switches Names'!$E:$E,1,0)</f>
        <v>8261</v>
      </c>
    </row>
    <row r="150" spans="1:6" hidden="1" x14ac:dyDescent="0.25">
      <c r="A150" t="s">
        <v>8798</v>
      </c>
      <c r="B150" t="s">
        <v>13340</v>
      </c>
      <c r="C150" t="str">
        <f t="shared" si="4"/>
        <v>ransformer.kot_8273</v>
      </c>
      <c r="D150" t="str">
        <f t="shared" si="5"/>
        <v xml:space="preserve">'Transformer.kot_8273', </v>
      </c>
      <c r="E150">
        <v>8273</v>
      </c>
      <c r="F150">
        <f>VLOOKUP(E150,'Load Switches Names'!$E:$E,1,0)</f>
        <v>8273</v>
      </c>
    </row>
    <row r="151" spans="1:6" hidden="1" x14ac:dyDescent="0.25">
      <c r="A151" t="s">
        <v>8801</v>
      </c>
      <c r="B151" t="s">
        <v>13340</v>
      </c>
      <c r="C151" t="str">
        <f t="shared" si="4"/>
        <v>ransformer.kot_8274</v>
      </c>
      <c r="D151" t="str">
        <f t="shared" si="5"/>
        <v xml:space="preserve">'Transformer.kot_8274', </v>
      </c>
      <c r="E151">
        <v>8274</v>
      </c>
      <c r="F151">
        <f>VLOOKUP(E151,'Load Switches Names'!$E:$E,1,0)</f>
        <v>8274</v>
      </c>
    </row>
    <row r="152" spans="1:6" hidden="1" x14ac:dyDescent="0.25">
      <c r="A152" t="s">
        <v>8796</v>
      </c>
      <c r="B152" t="s">
        <v>13340</v>
      </c>
      <c r="C152" t="str">
        <f t="shared" si="4"/>
        <v>ransformer.kot_8293</v>
      </c>
      <c r="D152" t="str">
        <f t="shared" si="5"/>
        <v xml:space="preserve">'Transformer.kot_8293', </v>
      </c>
      <c r="E152">
        <v>8293</v>
      </c>
      <c r="F152">
        <f>VLOOKUP(E152,'Load Switches Names'!$E:$E,1,0)</f>
        <v>8293</v>
      </c>
    </row>
    <row r="153" spans="1:6" hidden="1" x14ac:dyDescent="0.25">
      <c r="A153" t="s">
        <v>8795</v>
      </c>
      <c r="B153" t="s">
        <v>13340</v>
      </c>
      <c r="C153" t="str">
        <f t="shared" si="4"/>
        <v>ransformer.kot_8295</v>
      </c>
      <c r="D153" t="str">
        <f t="shared" si="5"/>
        <v xml:space="preserve">'Transformer.kot_8295', </v>
      </c>
      <c r="E153">
        <v>8295</v>
      </c>
      <c r="F153">
        <f>VLOOKUP(E153,'Load Switches Names'!$E:$E,1,0)</f>
        <v>8295</v>
      </c>
    </row>
    <row r="154" spans="1:6" hidden="1" x14ac:dyDescent="0.25">
      <c r="A154" t="s">
        <v>8802</v>
      </c>
      <c r="B154" t="s">
        <v>13340</v>
      </c>
      <c r="C154" t="str">
        <f t="shared" si="4"/>
        <v>ransformer.kot_8296</v>
      </c>
      <c r="D154" t="str">
        <f t="shared" si="5"/>
        <v xml:space="preserve">'Transformer.kot_8296', </v>
      </c>
      <c r="E154">
        <v>8296</v>
      </c>
      <c r="F154">
        <f>VLOOKUP(E154,'Load Switches Names'!$E:$E,1,0)</f>
        <v>8296</v>
      </c>
    </row>
    <row r="155" spans="1:6" hidden="1" x14ac:dyDescent="0.25">
      <c r="A155" t="s">
        <v>8803</v>
      </c>
      <c r="B155" t="s">
        <v>13340</v>
      </c>
      <c r="C155" t="str">
        <f t="shared" si="4"/>
        <v>ransformer.kot_8306</v>
      </c>
      <c r="D155" t="str">
        <f t="shared" si="5"/>
        <v xml:space="preserve">'Transformer.kot_8306', </v>
      </c>
      <c r="E155">
        <v>8306</v>
      </c>
      <c r="F155">
        <f>VLOOKUP(E155,'Load Switches Names'!$E:$E,1,0)</f>
        <v>8306</v>
      </c>
    </row>
    <row r="156" spans="1:6" hidden="1" x14ac:dyDescent="0.25">
      <c r="A156" t="s">
        <v>8804</v>
      </c>
      <c r="B156" t="s">
        <v>13340</v>
      </c>
      <c r="C156" t="str">
        <f t="shared" si="4"/>
        <v>ransformer.kot_8310</v>
      </c>
      <c r="D156" t="str">
        <f t="shared" si="5"/>
        <v xml:space="preserve">'Transformer.kot_8310', </v>
      </c>
      <c r="E156">
        <v>8310</v>
      </c>
      <c r="F156">
        <f>VLOOKUP(E156,'Load Switches Names'!$E:$E,1,0)</f>
        <v>8310</v>
      </c>
    </row>
    <row r="157" spans="1:6" hidden="1" x14ac:dyDescent="0.25">
      <c r="A157" t="s">
        <v>8794</v>
      </c>
      <c r="B157" t="s">
        <v>13340</v>
      </c>
      <c r="C157" t="str">
        <f t="shared" si="4"/>
        <v>ransformer.kot_8333</v>
      </c>
      <c r="D157" t="str">
        <f t="shared" si="5"/>
        <v xml:space="preserve">'Transformer.kot_8333', </v>
      </c>
      <c r="E157">
        <v>8333</v>
      </c>
      <c r="F157">
        <f>VLOOKUP(E157,'Load Switches Names'!$E:$E,1,0)</f>
        <v>8333</v>
      </c>
    </row>
    <row r="158" spans="1:6" hidden="1" x14ac:dyDescent="0.25">
      <c r="A158" t="s">
        <v>8793</v>
      </c>
      <c r="B158" t="s">
        <v>13340</v>
      </c>
      <c r="C158" t="str">
        <f t="shared" si="4"/>
        <v>ransformer.kot_8335</v>
      </c>
      <c r="D158" t="str">
        <f t="shared" si="5"/>
        <v xml:space="preserve">'Transformer.kot_8335', </v>
      </c>
      <c r="E158">
        <v>8335</v>
      </c>
      <c r="F158">
        <f>VLOOKUP(E158,'Load Switches Names'!$E:$E,1,0)</f>
        <v>8335</v>
      </c>
    </row>
    <row r="159" spans="1:6" hidden="1" x14ac:dyDescent="0.25">
      <c r="A159" t="s">
        <v>8800</v>
      </c>
      <c r="B159" t="s">
        <v>13340</v>
      </c>
      <c r="C159" t="str">
        <f t="shared" si="4"/>
        <v>ransformer.kot_8344</v>
      </c>
      <c r="D159" t="str">
        <f t="shared" si="5"/>
        <v xml:space="preserve">'Transformer.kot_8344', </v>
      </c>
      <c r="E159">
        <v>8344</v>
      </c>
      <c r="F159">
        <f>VLOOKUP(E159,'Load Switches Names'!$E:$E,1,0)</f>
        <v>8344</v>
      </c>
    </row>
    <row r="160" spans="1:6" hidden="1" x14ac:dyDescent="0.25">
      <c r="A160" t="s">
        <v>8799</v>
      </c>
      <c r="B160" t="s">
        <v>13340</v>
      </c>
      <c r="C160" t="str">
        <f t="shared" si="4"/>
        <v>ransformer.kot_8355</v>
      </c>
      <c r="D160" t="str">
        <f t="shared" si="5"/>
        <v xml:space="preserve">'Transformer.kot_8355', </v>
      </c>
      <c r="E160">
        <v>8355</v>
      </c>
      <c r="F160">
        <f>VLOOKUP(E160,'Load Switches Names'!$E:$E,1,0)</f>
        <v>8355</v>
      </c>
    </row>
    <row r="161" spans="1:6" hidden="1" x14ac:dyDescent="0.25">
      <c r="A161" t="s">
        <v>8784</v>
      </c>
      <c r="B161" t="s">
        <v>13340</v>
      </c>
      <c r="C161" t="str">
        <f t="shared" si="4"/>
        <v>ransformer.kot_8356</v>
      </c>
      <c r="D161" t="str">
        <f t="shared" si="5"/>
        <v xml:space="preserve">'Transformer.kot_8356', </v>
      </c>
      <c r="E161">
        <v>8356</v>
      </c>
      <c r="F161">
        <f>VLOOKUP(E161,'Load Switches Names'!$E:$E,1,0)</f>
        <v>8356</v>
      </c>
    </row>
    <row r="162" spans="1:6" hidden="1" x14ac:dyDescent="0.25">
      <c r="A162" t="s">
        <v>8785</v>
      </c>
      <c r="B162" t="s">
        <v>13340</v>
      </c>
      <c r="C162" t="str">
        <f t="shared" si="4"/>
        <v>ransformer.kot_8358</v>
      </c>
      <c r="D162" t="str">
        <f t="shared" si="5"/>
        <v xml:space="preserve">'Transformer.kot_8358', </v>
      </c>
      <c r="E162">
        <v>8358</v>
      </c>
      <c r="F162">
        <f>VLOOKUP(E162,'Load Switches Names'!$E:$E,1,0)</f>
        <v>8358</v>
      </c>
    </row>
    <row r="163" spans="1:6" hidden="1" x14ac:dyDescent="0.25">
      <c r="A163" t="s">
        <v>8806</v>
      </c>
      <c r="B163" t="s">
        <v>13340</v>
      </c>
      <c r="C163" t="str">
        <f t="shared" si="4"/>
        <v>ransformer.kot_8359</v>
      </c>
      <c r="D163" t="str">
        <f t="shared" si="5"/>
        <v xml:space="preserve">'Transformer.kot_8359', </v>
      </c>
      <c r="E163">
        <v>8359</v>
      </c>
      <c r="F163">
        <f>VLOOKUP(E163,'Load Switches Names'!$E:$E,1,0)</f>
        <v>8359</v>
      </c>
    </row>
    <row r="164" spans="1:6" hidden="1" x14ac:dyDescent="0.25">
      <c r="A164" t="s">
        <v>8820</v>
      </c>
      <c r="B164" t="s">
        <v>13340</v>
      </c>
      <c r="C164" t="str">
        <f t="shared" si="4"/>
        <v>ransformer.lub_9002</v>
      </c>
      <c r="D164" t="str">
        <f t="shared" si="5"/>
        <v xml:space="preserve">'Transformer.lub_9002', </v>
      </c>
      <c r="E164">
        <v>9002</v>
      </c>
      <c r="F164">
        <f>VLOOKUP(E164,'Load Switches Names'!$E:$E,1,0)</f>
        <v>9002</v>
      </c>
    </row>
    <row r="165" spans="1:6" hidden="1" x14ac:dyDescent="0.25">
      <c r="A165" t="s">
        <v>8835</v>
      </c>
      <c r="B165" t="s">
        <v>13340</v>
      </c>
      <c r="C165" t="str">
        <f t="shared" si="4"/>
        <v>ransformer.lub_9003</v>
      </c>
      <c r="D165" t="str">
        <f t="shared" si="5"/>
        <v xml:space="preserve">'Transformer.lub_9003', </v>
      </c>
      <c r="E165">
        <v>9003</v>
      </c>
      <c r="F165">
        <f>VLOOKUP(E165,'Load Switches Names'!$E:$E,1,0)</f>
        <v>9003</v>
      </c>
    </row>
    <row r="166" spans="1:6" hidden="1" x14ac:dyDescent="0.25">
      <c r="A166" t="s">
        <v>8817</v>
      </c>
      <c r="B166" t="s">
        <v>13340</v>
      </c>
      <c r="C166" t="str">
        <f t="shared" si="4"/>
        <v>ransformer.lub_9004</v>
      </c>
      <c r="D166" t="str">
        <f t="shared" si="5"/>
        <v xml:space="preserve">'Transformer.lub_9004', </v>
      </c>
      <c r="E166">
        <v>9004</v>
      </c>
      <c r="F166">
        <f>VLOOKUP(E166,'Load Switches Names'!$E:$E,1,0)</f>
        <v>9004</v>
      </c>
    </row>
    <row r="167" spans="1:6" hidden="1" x14ac:dyDescent="0.25">
      <c r="A167" t="s">
        <v>8828</v>
      </c>
      <c r="B167" t="s">
        <v>13340</v>
      </c>
      <c r="C167" t="str">
        <f t="shared" si="4"/>
        <v>ransformer.lub_9005</v>
      </c>
      <c r="D167" t="str">
        <f t="shared" si="5"/>
        <v xml:space="preserve">'Transformer.lub_9005', </v>
      </c>
      <c r="E167">
        <v>9005</v>
      </c>
      <c r="F167">
        <f>VLOOKUP(E167,'Load Switches Names'!$E:$E,1,0)</f>
        <v>9005</v>
      </c>
    </row>
    <row r="168" spans="1:6" hidden="1" x14ac:dyDescent="0.25">
      <c r="A168" t="s">
        <v>8830</v>
      </c>
      <c r="B168" t="s">
        <v>13340</v>
      </c>
      <c r="C168" t="str">
        <f t="shared" si="4"/>
        <v>ransformer.lub_9007</v>
      </c>
      <c r="D168" t="str">
        <f t="shared" si="5"/>
        <v xml:space="preserve">'Transformer.lub_9007', </v>
      </c>
      <c r="E168">
        <v>9007</v>
      </c>
      <c r="F168">
        <f>VLOOKUP(E168,'Load Switches Names'!$E:$E,1,0)</f>
        <v>9007</v>
      </c>
    </row>
    <row r="169" spans="1:6" hidden="1" x14ac:dyDescent="0.25">
      <c r="A169" t="s">
        <v>8833</v>
      </c>
      <c r="B169" t="s">
        <v>13340</v>
      </c>
      <c r="C169" t="str">
        <f t="shared" si="4"/>
        <v>ransformer.lub_9008</v>
      </c>
      <c r="D169" t="str">
        <f t="shared" si="5"/>
        <v xml:space="preserve">'Transformer.lub_9008', </v>
      </c>
      <c r="E169">
        <v>9008</v>
      </c>
      <c r="F169">
        <f>VLOOKUP(E169,'Load Switches Names'!$E:$E,1,0)</f>
        <v>9008</v>
      </c>
    </row>
    <row r="170" spans="1:6" hidden="1" x14ac:dyDescent="0.25">
      <c r="A170" t="s">
        <v>8846</v>
      </c>
      <c r="B170" t="s">
        <v>13340</v>
      </c>
      <c r="C170" t="str">
        <f t="shared" si="4"/>
        <v>ransformer.lub_9009</v>
      </c>
      <c r="D170" t="str">
        <f t="shared" si="5"/>
        <v xml:space="preserve">'Transformer.lub_9009', </v>
      </c>
      <c r="E170">
        <v>9009</v>
      </c>
      <c r="F170">
        <f>VLOOKUP(E170,'Load Switches Names'!$E:$E,1,0)</f>
        <v>9009</v>
      </c>
    </row>
    <row r="171" spans="1:6" hidden="1" x14ac:dyDescent="0.25">
      <c r="A171" t="s">
        <v>8853</v>
      </c>
      <c r="B171" t="s">
        <v>13340</v>
      </c>
      <c r="C171" t="str">
        <f t="shared" si="4"/>
        <v>ransformer.lub_9011</v>
      </c>
      <c r="D171" t="str">
        <f t="shared" si="5"/>
        <v xml:space="preserve">'Transformer.lub_9011', </v>
      </c>
      <c r="E171">
        <v>9011</v>
      </c>
      <c r="F171">
        <f>VLOOKUP(E171,'Load Switches Names'!$E:$E,1,0)</f>
        <v>9011</v>
      </c>
    </row>
    <row r="172" spans="1:6" hidden="1" x14ac:dyDescent="0.25">
      <c r="A172" t="s">
        <v>8854</v>
      </c>
      <c r="B172" t="s">
        <v>13340</v>
      </c>
      <c r="C172" t="str">
        <f t="shared" si="4"/>
        <v>ransformer.lub_9013</v>
      </c>
      <c r="D172" t="str">
        <f t="shared" si="5"/>
        <v xml:space="preserve">'Transformer.lub_9013', </v>
      </c>
      <c r="E172">
        <v>9013</v>
      </c>
      <c r="F172">
        <f>VLOOKUP(E172,'Load Switches Names'!$E:$E,1,0)</f>
        <v>9013</v>
      </c>
    </row>
    <row r="173" spans="1:6" hidden="1" x14ac:dyDescent="0.25">
      <c r="A173" t="s">
        <v>8877</v>
      </c>
      <c r="B173" t="s">
        <v>13340</v>
      </c>
      <c r="C173" t="str">
        <f t="shared" si="4"/>
        <v>ransformer.lub_9015</v>
      </c>
      <c r="D173" t="str">
        <f t="shared" si="5"/>
        <v xml:space="preserve">'Transformer.lub_9015', </v>
      </c>
      <c r="E173">
        <v>9015</v>
      </c>
      <c r="F173">
        <f>VLOOKUP(E173,'Load Switches Names'!$E:$E,1,0)</f>
        <v>9015</v>
      </c>
    </row>
    <row r="174" spans="1:6" hidden="1" x14ac:dyDescent="0.25">
      <c r="A174" t="s">
        <v>8880</v>
      </c>
      <c r="B174" t="s">
        <v>13340</v>
      </c>
      <c r="C174" t="str">
        <f t="shared" si="4"/>
        <v>ransformer.lub_9016</v>
      </c>
      <c r="D174" t="str">
        <f t="shared" si="5"/>
        <v xml:space="preserve">'Transformer.lub_9016', </v>
      </c>
      <c r="E174">
        <v>9016</v>
      </c>
      <c r="F174">
        <f>VLOOKUP(E174,'Load Switches Names'!$E:$E,1,0)</f>
        <v>9016</v>
      </c>
    </row>
    <row r="175" spans="1:6" hidden="1" x14ac:dyDescent="0.25">
      <c r="A175" t="s">
        <v>8886</v>
      </c>
      <c r="B175" t="s">
        <v>13340</v>
      </c>
      <c r="C175" t="str">
        <f t="shared" si="4"/>
        <v>ransformer.lub_9017</v>
      </c>
      <c r="D175" t="str">
        <f t="shared" si="5"/>
        <v xml:space="preserve">'Transformer.lub_9017', </v>
      </c>
      <c r="E175">
        <v>9017</v>
      </c>
      <c r="F175">
        <f>VLOOKUP(E175,'Load Switches Names'!$E:$E,1,0)</f>
        <v>9017</v>
      </c>
    </row>
    <row r="176" spans="1:6" hidden="1" x14ac:dyDescent="0.25">
      <c r="A176" t="s">
        <v>8888</v>
      </c>
      <c r="B176" t="s">
        <v>13340</v>
      </c>
      <c r="C176" t="str">
        <f t="shared" si="4"/>
        <v>ransformer.lub_9018</v>
      </c>
      <c r="D176" t="str">
        <f t="shared" si="5"/>
        <v xml:space="preserve">'Transformer.lub_9018', </v>
      </c>
      <c r="E176">
        <v>9018</v>
      </c>
      <c r="F176">
        <f>VLOOKUP(E176,'Load Switches Names'!$E:$E,1,0)</f>
        <v>9018</v>
      </c>
    </row>
    <row r="177" spans="1:6" hidden="1" x14ac:dyDescent="0.25">
      <c r="A177" t="s">
        <v>8889</v>
      </c>
      <c r="B177" t="s">
        <v>13340</v>
      </c>
      <c r="C177" t="str">
        <f t="shared" si="4"/>
        <v>ransformer.lub_9019</v>
      </c>
      <c r="D177" t="str">
        <f t="shared" si="5"/>
        <v xml:space="preserve">'Transformer.lub_9019', </v>
      </c>
      <c r="E177">
        <v>9019</v>
      </c>
      <c r="F177">
        <f>VLOOKUP(E177,'Load Switches Names'!$E:$E,1,0)</f>
        <v>9019</v>
      </c>
    </row>
    <row r="178" spans="1:6" hidden="1" x14ac:dyDescent="0.25">
      <c r="A178" t="s">
        <v>8890</v>
      </c>
      <c r="B178" t="s">
        <v>13340</v>
      </c>
      <c r="C178" t="str">
        <f t="shared" si="4"/>
        <v>ransformer.lub_9021</v>
      </c>
      <c r="D178" t="str">
        <f t="shared" si="5"/>
        <v xml:space="preserve">'Transformer.lub_9021', </v>
      </c>
      <c r="E178">
        <v>9021</v>
      </c>
      <c r="F178">
        <f>VLOOKUP(E178,'Load Switches Names'!$E:$E,1,0)</f>
        <v>9021</v>
      </c>
    </row>
    <row r="179" spans="1:6" hidden="1" x14ac:dyDescent="0.25">
      <c r="A179" t="s">
        <v>8891</v>
      </c>
      <c r="B179" t="s">
        <v>13340</v>
      </c>
      <c r="C179" t="str">
        <f t="shared" si="4"/>
        <v>ransformer.lub_9022</v>
      </c>
      <c r="D179" t="str">
        <f t="shared" si="5"/>
        <v xml:space="preserve">'Transformer.lub_9022', </v>
      </c>
      <c r="E179">
        <v>9022</v>
      </c>
      <c r="F179">
        <f>VLOOKUP(E179,'Load Switches Names'!$E:$E,1,0)</f>
        <v>9022</v>
      </c>
    </row>
    <row r="180" spans="1:6" hidden="1" x14ac:dyDescent="0.25">
      <c r="A180" t="s">
        <v>8893</v>
      </c>
      <c r="B180" t="s">
        <v>13340</v>
      </c>
      <c r="C180" t="str">
        <f t="shared" si="4"/>
        <v>ransformer.lub_9024</v>
      </c>
      <c r="D180" t="str">
        <f t="shared" si="5"/>
        <v xml:space="preserve">'Transformer.lub_9024', </v>
      </c>
      <c r="E180">
        <v>9024</v>
      </c>
      <c r="F180">
        <f>VLOOKUP(E180,'Load Switches Names'!$E:$E,1,0)</f>
        <v>9024</v>
      </c>
    </row>
    <row r="181" spans="1:6" hidden="1" x14ac:dyDescent="0.25">
      <c r="A181" t="s">
        <v>8818</v>
      </c>
      <c r="B181" t="s">
        <v>13340</v>
      </c>
      <c r="C181" t="str">
        <f t="shared" si="4"/>
        <v>ransformer.lub_9080</v>
      </c>
      <c r="D181" t="str">
        <f t="shared" si="5"/>
        <v xml:space="preserve">'Transformer.lub_9080', </v>
      </c>
      <c r="E181">
        <v>9080</v>
      </c>
      <c r="F181">
        <f>VLOOKUP(E181,'Load Switches Names'!$E:$E,1,0)</f>
        <v>9080</v>
      </c>
    </row>
    <row r="182" spans="1:6" hidden="1" x14ac:dyDescent="0.25">
      <c r="A182" t="s">
        <v>8827</v>
      </c>
      <c r="B182" t="s">
        <v>13340</v>
      </c>
      <c r="C182" t="str">
        <f t="shared" si="4"/>
        <v>ransformer.lub_9109</v>
      </c>
      <c r="D182" t="str">
        <f t="shared" si="5"/>
        <v xml:space="preserve">'Transformer.lub_9109', </v>
      </c>
      <c r="E182">
        <v>9109</v>
      </c>
      <c r="F182">
        <f>VLOOKUP(E182,'Load Switches Names'!$E:$E,1,0)</f>
        <v>9109</v>
      </c>
    </row>
    <row r="183" spans="1:6" hidden="1" x14ac:dyDescent="0.25">
      <c r="A183" t="s">
        <v>8858</v>
      </c>
      <c r="B183" t="s">
        <v>13340</v>
      </c>
      <c r="C183" t="str">
        <f t="shared" si="4"/>
        <v>ransformer.lub_9137</v>
      </c>
      <c r="D183" t="str">
        <f t="shared" si="5"/>
        <v xml:space="preserve">'Transformer.lub_9137', </v>
      </c>
      <c r="E183">
        <v>9137</v>
      </c>
      <c r="F183">
        <f>VLOOKUP(E183,'Load Switches Names'!$E:$E,1,0)</f>
        <v>9137</v>
      </c>
    </row>
    <row r="184" spans="1:6" hidden="1" x14ac:dyDescent="0.25">
      <c r="A184" t="s">
        <v>8852</v>
      </c>
      <c r="B184" t="s">
        <v>13340</v>
      </c>
      <c r="C184" t="str">
        <f t="shared" si="4"/>
        <v>ransformer.lub_9150</v>
      </c>
      <c r="D184" t="str">
        <f t="shared" si="5"/>
        <v xml:space="preserve">'Transformer.lub_9150', </v>
      </c>
      <c r="E184">
        <v>9150</v>
      </c>
      <c r="F184">
        <f>VLOOKUP(E184,'Load Switches Names'!$E:$E,1,0)</f>
        <v>9150</v>
      </c>
    </row>
    <row r="185" spans="1:6" hidden="1" x14ac:dyDescent="0.25">
      <c r="A185" t="s">
        <v>8851</v>
      </c>
      <c r="B185" t="s">
        <v>13340</v>
      </c>
      <c r="C185" t="str">
        <f t="shared" si="4"/>
        <v>ransformer.lub_9158</v>
      </c>
      <c r="D185" t="str">
        <f t="shared" si="5"/>
        <v xml:space="preserve">'Transformer.lub_9158', </v>
      </c>
      <c r="E185">
        <v>9158</v>
      </c>
      <c r="F185">
        <f>VLOOKUP(E185,'Load Switches Names'!$E:$E,1,0)</f>
        <v>9158</v>
      </c>
    </row>
    <row r="186" spans="1:6" hidden="1" x14ac:dyDescent="0.25">
      <c r="A186" t="s">
        <v>8850</v>
      </c>
      <c r="B186" t="s">
        <v>13340</v>
      </c>
      <c r="C186" t="str">
        <f t="shared" si="4"/>
        <v>ransformer.lub_9173</v>
      </c>
      <c r="D186" t="str">
        <f t="shared" si="5"/>
        <v xml:space="preserve">'Transformer.lub_9173', </v>
      </c>
      <c r="E186">
        <v>9173</v>
      </c>
      <c r="F186">
        <f>VLOOKUP(E186,'Load Switches Names'!$E:$E,1,0)</f>
        <v>9173</v>
      </c>
    </row>
    <row r="187" spans="1:6" hidden="1" x14ac:dyDescent="0.25">
      <c r="A187" t="s">
        <v>8849</v>
      </c>
      <c r="B187" t="s">
        <v>13340</v>
      </c>
      <c r="C187" t="str">
        <f t="shared" si="4"/>
        <v>ransformer.lub_9179</v>
      </c>
      <c r="D187" t="str">
        <f t="shared" si="5"/>
        <v xml:space="preserve">'Transformer.lub_9179', </v>
      </c>
      <c r="E187">
        <v>9179</v>
      </c>
      <c r="F187">
        <f>VLOOKUP(E187,'Load Switches Names'!$E:$E,1,0)</f>
        <v>9179</v>
      </c>
    </row>
    <row r="188" spans="1:6" hidden="1" x14ac:dyDescent="0.25">
      <c r="A188" t="s">
        <v>8848</v>
      </c>
      <c r="B188" t="s">
        <v>13340</v>
      </c>
      <c r="C188" t="str">
        <f t="shared" si="4"/>
        <v>ransformer.lub_9186</v>
      </c>
      <c r="D188" t="str">
        <f t="shared" si="5"/>
        <v xml:space="preserve">'Transformer.lub_9186', </v>
      </c>
      <c r="E188">
        <v>9186</v>
      </c>
      <c r="F188">
        <f>VLOOKUP(E188,'Load Switches Names'!$E:$E,1,0)</f>
        <v>9186</v>
      </c>
    </row>
    <row r="189" spans="1:6" hidden="1" x14ac:dyDescent="0.25">
      <c r="A189" t="s">
        <v>8847</v>
      </c>
      <c r="B189" t="s">
        <v>13340</v>
      </c>
      <c r="C189" t="str">
        <f t="shared" si="4"/>
        <v>ransformer.lub_9190</v>
      </c>
      <c r="D189" t="str">
        <f t="shared" si="5"/>
        <v xml:space="preserve">'Transformer.lub_9190', </v>
      </c>
      <c r="E189">
        <v>9190</v>
      </c>
      <c r="F189">
        <f>VLOOKUP(E189,'Load Switches Names'!$E:$E,1,0)</f>
        <v>9190</v>
      </c>
    </row>
    <row r="190" spans="1:6" hidden="1" x14ac:dyDescent="0.25">
      <c r="A190" t="s">
        <v>8845</v>
      </c>
      <c r="B190" t="s">
        <v>13340</v>
      </c>
      <c r="C190" t="str">
        <f t="shared" si="4"/>
        <v>ransformer.lub_9214</v>
      </c>
      <c r="D190" t="str">
        <f t="shared" si="5"/>
        <v xml:space="preserve">'Transformer.lub_9214', </v>
      </c>
      <c r="E190">
        <v>9214</v>
      </c>
      <c r="F190">
        <f>VLOOKUP(E190,'Load Switches Names'!$E:$E,1,0)</f>
        <v>9214</v>
      </c>
    </row>
    <row r="191" spans="1:6" hidden="1" x14ac:dyDescent="0.25">
      <c r="A191" t="s">
        <v>8844</v>
      </c>
      <c r="B191" t="s">
        <v>13340</v>
      </c>
      <c r="C191" t="str">
        <f t="shared" si="4"/>
        <v>ransformer.lub_9232</v>
      </c>
      <c r="D191" t="str">
        <f t="shared" si="5"/>
        <v xml:space="preserve">'Transformer.lub_9232', </v>
      </c>
      <c r="E191">
        <v>9232</v>
      </c>
      <c r="F191">
        <f>VLOOKUP(E191,'Load Switches Names'!$E:$E,1,0)</f>
        <v>9232</v>
      </c>
    </row>
    <row r="192" spans="1:6" hidden="1" x14ac:dyDescent="0.25">
      <c r="A192" t="s">
        <v>8859</v>
      </c>
      <c r="B192" t="s">
        <v>13340</v>
      </c>
      <c r="C192" t="str">
        <f t="shared" si="4"/>
        <v>ransformer.lub_9238</v>
      </c>
      <c r="D192" t="str">
        <f t="shared" si="5"/>
        <v xml:space="preserve">'Transformer.lub_9238', </v>
      </c>
      <c r="E192">
        <v>9238</v>
      </c>
      <c r="F192">
        <f>VLOOKUP(E192,'Load Switches Names'!$E:$E,1,0)</f>
        <v>9238</v>
      </c>
    </row>
    <row r="193" spans="1:6" hidden="1" x14ac:dyDescent="0.25">
      <c r="A193" t="s">
        <v>8855</v>
      </c>
      <c r="B193" t="s">
        <v>13340</v>
      </c>
      <c r="C193" t="str">
        <f t="shared" si="4"/>
        <v>ransformer.lub_9240</v>
      </c>
      <c r="D193" t="str">
        <f t="shared" si="5"/>
        <v xml:space="preserve">'Transformer.lub_9240', </v>
      </c>
      <c r="E193">
        <v>9240</v>
      </c>
      <c r="F193">
        <f>VLOOKUP(E193,'Load Switches Names'!$E:$E,1,0)</f>
        <v>9240</v>
      </c>
    </row>
    <row r="194" spans="1:6" hidden="1" x14ac:dyDescent="0.25">
      <c r="A194" t="s">
        <v>8856</v>
      </c>
      <c r="B194" t="s">
        <v>13340</v>
      </c>
      <c r="C194" t="str">
        <f t="shared" ref="C194:C257" si="6">RIGHT(LOWER(A194), LEN(A194)-1)</f>
        <v>ransformer.lub_9244</v>
      </c>
      <c r="D194" t="str">
        <f t="shared" ref="D194:D257" si="7">"'"&amp;B194&amp;C194&amp;"', "</f>
        <v xml:space="preserve">'Transformer.lub_9244', </v>
      </c>
      <c r="E194">
        <v>9244</v>
      </c>
      <c r="F194">
        <f>VLOOKUP(E194,'Load Switches Names'!$E:$E,1,0)</f>
        <v>9244</v>
      </c>
    </row>
    <row r="195" spans="1:6" hidden="1" x14ac:dyDescent="0.25">
      <c r="A195" t="s">
        <v>8857</v>
      </c>
      <c r="B195" t="s">
        <v>13340</v>
      </c>
      <c r="C195" t="str">
        <f t="shared" si="6"/>
        <v>ransformer.lub_9248</v>
      </c>
      <c r="D195" t="str">
        <f t="shared" si="7"/>
        <v xml:space="preserve">'Transformer.lub_9248', </v>
      </c>
      <c r="E195">
        <v>9248</v>
      </c>
      <c r="F195">
        <f>VLOOKUP(E195,'Load Switches Names'!$E:$E,1,0)</f>
        <v>9248</v>
      </c>
    </row>
    <row r="196" spans="1:6" hidden="1" x14ac:dyDescent="0.25">
      <c r="A196" t="s">
        <v>8866</v>
      </c>
      <c r="B196" t="s">
        <v>13340</v>
      </c>
      <c r="C196" t="str">
        <f t="shared" si="6"/>
        <v>ransformer.lub_9253</v>
      </c>
      <c r="D196" t="str">
        <f t="shared" si="7"/>
        <v xml:space="preserve">'Transformer.lub_9253', </v>
      </c>
      <c r="E196">
        <v>9253</v>
      </c>
      <c r="F196">
        <f>VLOOKUP(E196,'Load Switches Names'!$E:$E,1,0)</f>
        <v>9253</v>
      </c>
    </row>
    <row r="197" spans="1:6" hidden="1" x14ac:dyDescent="0.25">
      <c r="A197" t="s">
        <v>8868</v>
      </c>
      <c r="B197" t="s">
        <v>13340</v>
      </c>
      <c r="C197" t="str">
        <f t="shared" si="6"/>
        <v>ransformer.lub_9263</v>
      </c>
      <c r="D197" t="str">
        <f t="shared" si="7"/>
        <v xml:space="preserve">'Transformer.lub_9263', </v>
      </c>
      <c r="E197">
        <v>9263</v>
      </c>
      <c r="F197">
        <f>VLOOKUP(E197,'Load Switches Names'!$E:$E,1,0)</f>
        <v>9263</v>
      </c>
    </row>
    <row r="198" spans="1:6" hidden="1" x14ac:dyDescent="0.25">
      <c r="A198" t="s">
        <v>8869</v>
      </c>
      <c r="B198" t="s">
        <v>13340</v>
      </c>
      <c r="C198" t="str">
        <f t="shared" si="6"/>
        <v>ransformer.lub_9269</v>
      </c>
      <c r="D198" t="str">
        <f t="shared" si="7"/>
        <v xml:space="preserve">'Transformer.lub_9269', </v>
      </c>
      <c r="E198">
        <v>9269</v>
      </c>
      <c r="F198">
        <f>VLOOKUP(E198,'Load Switches Names'!$E:$E,1,0)</f>
        <v>9269</v>
      </c>
    </row>
    <row r="199" spans="1:6" hidden="1" x14ac:dyDescent="0.25">
      <c r="A199" t="s">
        <v>8867</v>
      </c>
      <c r="B199" t="s">
        <v>13340</v>
      </c>
      <c r="C199" t="str">
        <f t="shared" si="6"/>
        <v>ransformer.lub_9270</v>
      </c>
      <c r="D199" t="str">
        <f t="shared" si="7"/>
        <v xml:space="preserve">'Transformer.lub_9270', </v>
      </c>
      <c r="E199">
        <v>9270</v>
      </c>
      <c r="F199">
        <f>VLOOKUP(E199,'Load Switches Names'!$E:$E,1,0)</f>
        <v>9270</v>
      </c>
    </row>
    <row r="200" spans="1:6" hidden="1" x14ac:dyDescent="0.25">
      <c r="A200" t="s">
        <v>8870</v>
      </c>
      <c r="B200" t="s">
        <v>13340</v>
      </c>
      <c r="C200" t="str">
        <f t="shared" si="6"/>
        <v>ransformer.lub_9274</v>
      </c>
      <c r="D200" t="str">
        <f t="shared" si="7"/>
        <v xml:space="preserve">'Transformer.lub_9274', </v>
      </c>
      <c r="E200">
        <v>9274</v>
      </c>
      <c r="F200">
        <f>VLOOKUP(E200,'Load Switches Names'!$E:$E,1,0)</f>
        <v>9274</v>
      </c>
    </row>
    <row r="201" spans="1:6" hidden="1" x14ac:dyDescent="0.25">
      <c r="A201" t="s">
        <v>8872</v>
      </c>
      <c r="B201" t="s">
        <v>13340</v>
      </c>
      <c r="C201" t="str">
        <f t="shared" si="6"/>
        <v>ransformer.lub_9283</v>
      </c>
      <c r="D201" t="str">
        <f t="shared" si="7"/>
        <v xml:space="preserve">'Transformer.lub_9283', </v>
      </c>
      <c r="E201">
        <v>9283</v>
      </c>
      <c r="F201">
        <f>VLOOKUP(E201,'Load Switches Names'!$E:$E,1,0)</f>
        <v>9283</v>
      </c>
    </row>
    <row r="202" spans="1:6" hidden="1" x14ac:dyDescent="0.25">
      <c r="A202" t="s">
        <v>8871</v>
      </c>
      <c r="B202" t="s">
        <v>13340</v>
      </c>
      <c r="C202" t="str">
        <f t="shared" si="6"/>
        <v>ransformer.lub_9287</v>
      </c>
      <c r="D202" t="str">
        <f t="shared" si="7"/>
        <v xml:space="preserve">'Transformer.lub_9287', </v>
      </c>
      <c r="E202">
        <v>9287</v>
      </c>
      <c r="F202">
        <f>VLOOKUP(E202,'Load Switches Names'!$E:$E,1,0)</f>
        <v>9287</v>
      </c>
    </row>
    <row r="203" spans="1:6" hidden="1" x14ac:dyDescent="0.25">
      <c r="A203" t="s">
        <v>8873</v>
      </c>
      <c r="B203" t="s">
        <v>13340</v>
      </c>
      <c r="C203" t="str">
        <f t="shared" si="6"/>
        <v>ransformer.lub_9288</v>
      </c>
      <c r="D203" t="str">
        <f t="shared" si="7"/>
        <v xml:space="preserve">'Transformer.lub_9288', </v>
      </c>
      <c r="E203">
        <v>9288</v>
      </c>
      <c r="F203">
        <f>VLOOKUP(E203,'Load Switches Names'!$E:$E,1,0)</f>
        <v>9288</v>
      </c>
    </row>
    <row r="204" spans="1:6" hidden="1" x14ac:dyDescent="0.25">
      <c r="A204" t="s">
        <v>8874</v>
      </c>
      <c r="B204" t="s">
        <v>13340</v>
      </c>
      <c r="C204" t="str">
        <f t="shared" si="6"/>
        <v>ransformer.lub_9289</v>
      </c>
      <c r="D204" t="str">
        <f t="shared" si="7"/>
        <v xml:space="preserve">'Transformer.lub_9289', </v>
      </c>
      <c r="E204">
        <v>9289</v>
      </c>
      <c r="F204">
        <f>VLOOKUP(E204,'Load Switches Names'!$E:$E,1,0)</f>
        <v>9289</v>
      </c>
    </row>
    <row r="205" spans="1:6" hidden="1" x14ac:dyDescent="0.25">
      <c r="A205" t="s">
        <v>8875</v>
      </c>
      <c r="B205" t="s">
        <v>13340</v>
      </c>
      <c r="C205" t="str">
        <f t="shared" si="6"/>
        <v>ransformer.lub_9300</v>
      </c>
      <c r="D205" t="str">
        <f t="shared" si="7"/>
        <v xml:space="preserve">'Transformer.lub_9300', </v>
      </c>
      <c r="E205">
        <v>9300</v>
      </c>
      <c r="F205">
        <f>VLOOKUP(E205,'Load Switches Names'!$E:$E,1,0)</f>
        <v>9300</v>
      </c>
    </row>
    <row r="206" spans="1:6" hidden="1" x14ac:dyDescent="0.25">
      <c r="A206" t="s">
        <v>8900</v>
      </c>
      <c r="B206" t="s">
        <v>13340</v>
      </c>
      <c r="C206" t="str">
        <f t="shared" si="6"/>
        <v>ransformer.lub_9304</v>
      </c>
      <c r="D206" t="str">
        <f t="shared" si="7"/>
        <v xml:space="preserve">'Transformer.lub_9304', </v>
      </c>
      <c r="E206">
        <v>9304</v>
      </c>
      <c r="F206">
        <f>VLOOKUP(E206,'Load Switches Names'!$E:$E,1,0)</f>
        <v>9304</v>
      </c>
    </row>
    <row r="207" spans="1:6" hidden="1" x14ac:dyDescent="0.25">
      <c r="A207" t="s">
        <v>8901</v>
      </c>
      <c r="B207" t="s">
        <v>13340</v>
      </c>
      <c r="C207" t="str">
        <f t="shared" si="6"/>
        <v>ransformer.lub_9306</v>
      </c>
      <c r="D207" t="str">
        <f t="shared" si="7"/>
        <v xml:space="preserve">'Transformer.lub_9306', </v>
      </c>
      <c r="E207">
        <v>9306</v>
      </c>
      <c r="F207">
        <f>VLOOKUP(E207,'Load Switches Names'!$E:$E,1,0)</f>
        <v>9306</v>
      </c>
    </row>
    <row r="208" spans="1:6" hidden="1" x14ac:dyDescent="0.25">
      <c r="A208" t="s">
        <v>8902</v>
      </c>
      <c r="B208" t="s">
        <v>13340</v>
      </c>
      <c r="C208" t="str">
        <f t="shared" si="6"/>
        <v>ransformer.lub_9317</v>
      </c>
      <c r="D208" t="str">
        <f t="shared" si="7"/>
        <v xml:space="preserve">'Transformer.lub_9317', </v>
      </c>
      <c r="E208">
        <v>9317</v>
      </c>
      <c r="F208">
        <f>VLOOKUP(E208,'Load Switches Names'!$E:$E,1,0)</f>
        <v>9317</v>
      </c>
    </row>
    <row r="209" spans="1:6" hidden="1" x14ac:dyDescent="0.25">
      <c r="A209" t="s">
        <v>8841</v>
      </c>
      <c r="B209" t="s">
        <v>13340</v>
      </c>
      <c r="C209" t="str">
        <f t="shared" si="6"/>
        <v>ransformer.lub_9321</v>
      </c>
      <c r="D209" t="str">
        <f t="shared" si="7"/>
        <v xml:space="preserve">'Transformer.lub_9321', </v>
      </c>
      <c r="E209">
        <v>9321</v>
      </c>
      <c r="F209">
        <f>VLOOKUP(E209,'Load Switches Names'!$E:$E,1,0)</f>
        <v>9321</v>
      </c>
    </row>
    <row r="210" spans="1:6" hidden="1" x14ac:dyDescent="0.25">
      <c r="A210" t="s">
        <v>8823</v>
      </c>
      <c r="B210" t="s">
        <v>13340</v>
      </c>
      <c r="C210" t="str">
        <f t="shared" si="6"/>
        <v>ransformer.lub_9327</v>
      </c>
      <c r="D210" t="str">
        <f t="shared" si="7"/>
        <v xml:space="preserve">'Transformer.lub_9327', </v>
      </c>
      <c r="E210">
        <v>9327</v>
      </c>
      <c r="F210">
        <f>VLOOKUP(E210,'Load Switches Names'!$E:$E,1,0)</f>
        <v>9327</v>
      </c>
    </row>
    <row r="211" spans="1:6" hidden="1" x14ac:dyDescent="0.25">
      <c r="A211" t="s">
        <v>8822</v>
      </c>
      <c r="B211" t="s">
        <v>13340</v>
      </c>
      <c r="C211" t="str">
        <f t="shared" si="6"/>
        <v>ransformer.lub_9328</v>
      </c>
      <c r="D211" t="str">
        <f t="shared" si="7"/>
        <v xml:space="preserve">'Transformer.lub_9328', </v>
      </c>
      <c r="E211">
        <v>9328</v>
      </c>
      <c r="F211">
        <f>VLOOKUP(E211,'Load Switches Names'!$E:$E,1,0)</f>
        <v>9328</v>
      </c>
    </row>
    <row r="212" spans="1:6" hidden="1" x14ac:dyDescent="0.25">
      <c r="A212" t="s">
        <v>8821</v>
      </c>
      <c r="B212" t="s">
        <v>13340</v>
      </c>
      <c r="C212" t="str">
        <f t="shared" si="6"/>
        <v>ransformer.lub_9330</v>
      </c>
      <c r="D212" t="str">
        <f t="shared" si="7"/>
        <v xml:space="preserve">'Transformer.lub_9330', </v>
      </c>
      <c r="E212">
        <v>9330</v>
      </c>
      <c r="F212">
        <f>VLOOKUP(E212,'Load Switches Names'!$E:$E,1,0)</f>
        <v>9330</v>
      </c>
    </row>
    <row r="213" spans="1:6" hidden="1" x14ac:dyDescent="0.25">
      <c r="A213" t="s">
        <v>8824</v>
      </c>
      <c r="B213" t="s">
        <v>13340</v>
      </c>
      <c r="C213" t="str">
        <f t="shared" si="6"/>
        <v>ransformer.lub_9331</v>
      </c>
      <c r="D213" t="str">
        <f t="shared" si="7"/>
        <v xml:space="preserve">'Transformer.lub_9331', </v>
      </c>
      <c r="E213">
        <v>9331</v>
      </c>
      <c r="F213">
        <f>VLOOKUP(E213,'Load Switches Names'!$E:$E,1,0)</f>
        <v>9331</v>
      </c>
    </row>
    <row r="214" spans="1:6" hidden="1" x14ac:dyDescent="0.25">
      <c r="A214" t="s">
        <v>8819</v>
      </c>
      <c r="B214" t="s">
        <v>13340</v>
      </c>
      <c r="C214" t="str">
        <f t="shared" si="6"/>
        <v>ransformer.lub_9341</v>
      </c>
      <c r="D214" t="str">
        <f t="shared" si="7"/>
        <v xml:space="preserve">'Transformer.lub_9341', </v>
      </c>
      <c r="E214">
        <v>9341</v>
      </c>
      <c r="F214">
        <f>VLOOKUP(E214,'Load Switches Names'!$E:$E,1,0)</f>
        <v>9341</v>
      </c>
    </row>
    <row r="215" spans="1:6" hidden="1" x14ac:dyDescent="0.25">
      <c r="A215" t="s">
        <v>8826</v>
      </c>
      <c r="B215" t="s">
        <v>13340</v>
      </c>
      <c r="C215" t="str">
        <f t="shared" si="6"/>
        <v>ransformer.lub_9343</v>
      </c>
      <c r="D215" t="str">
        <f t="shared" si="7"/>
        <v xml:space="preserve">'Transformer.lub_9343', </v>
      </c>
      <c r="E215">
        <v>9343</v>
      </c>
      <c r="F215">
        <f>VLOOKUP(E215,'Load Switches Names'!$E:$E,1,0)</f>
        <v>9343</v>
      </c>
    </row>
    <row r="216" spans="1:6" hidden="1" x14ac:dyDescent="0.25">
      <c r="A216" t="s">
        <v>8825</v>
      </c>
      <c r="B216" t="s">
        <v>13340</v>
      </c>
      <c r="C216" t="str">
        <f t="shared" si="6"/>
        <v>ransformer.lub_9348</v>
      </c>
      <c r="D216" t="str">
        <f t="shared" si="7"/>
        <v xml:space="preserve">'Transformer.lub_9348', </v>
      </c>
      <c r="E216">
        <v>9348</v>
      </c>
      <c r="F216">
        <f>VLOOKUP(E216,'Load Switches Names'!$E:$E,1,0)</f>
        <v>9348</v>
      </c>
    </row>
    <row r="217" spans="1:6" hidden="1" x14ac:dyDescent="0.25">
      <c r="A217" t="s">
        <v>8894</v>
      </c>
      <c r="B217" t="s">
        <v>13340</v>
      </c>
      <c r="C217" t="str">
        <f t="shared" si="6"/>
        <v>ransformer.lub_9351</v>
      </c>
      <c r="D217" t="str">
        <f t="shared" si="7"/>
        <v xml:space="preserve">'Transformer.lub_9351', </v>
      </c>
      <c r="E217">
        <v>9351</v>
      </c>
      <c r="F217">
        <f>VLOOKUP(E217,'Load Switches Names'!$E:$E,1,0)</f>
        <v>9351</v>
      </c>
    </row>
    <row r="218" spans="1:6" hidden="1" x14ac:dyDescent="0.25">
      <c r="A218" t="s">
        <v>8836</v>
      </c>
      <c r="B218" t="s">
        <v>13340</v>
      </c>
      <c r="C218" t="str">
        <f t="shared" si="6"/>
        <v>ransformer.lub_9380</v>
      </c>
      <c r="D218" t="str">
        <f t="shared" si="7"/>
        <v xml:space="preserve">'Transformer.lub_9380', </v>
      </c>
      <c r="E218">
        <v>9380</v>
      </c>
      <c r="F218">
        <f>VLOOKUP(E218,'Load Switches Names'!$E:$E,1,0)</f>
        <v>9380</v>
      </c>
    </row>
    <row r="219" spans="1:6" hidden="1" x14ac:dyDescent="0.25">
      <c r="A219" t="s">
        <v>8834</v>
      </c>
      <c r="B219" t="s">
        <v>13340</v>
      </c>
      <c r="C219" t="str">
        <f t="shared" si="6"/>
        <v>ransformer.lub_9384</v>
      </c>
      <c r="D219" t="str">
        <f t="shared" si="7"/>
        <v xml:space="preserve">'Transformer.lub_9384', </v>
      </c>
      <c r="E219">
        <v>9384</v>
      </c>
      <c r="F219">
        <f>VLOOKUP(E219,'Load Switches Names'!$E:$E,1,0)</f>
        <v>9384</v>
      </c>
    </row>
    <row r="220" spans="1:6" hidden="1" x14ac:dyDescent="0.25">
      <c r="A220" t="s">
        <v>8832</v>
      </c>
      <c r="B220" t="s">
        <v>13340</v>
      </c>
      <c r="C220" t="str">
        <f t="shared" si="6"/>
        <v>ransformer.lub_9385</v>
      </c>
      <c r="D220" t="str">
        <f t="shared" si="7"/>
        <v xml:space="preserve">'Transformer.lub_9385', </v>
      </c>
      <c r="E220">
        <v>9385</v>
      </c>
      <c r="F220">
        <f>VLOOKUP(E220,'Load Switches Names'!$E:$E,1,0)</f>
        <v>9385</v>
      </c>
    </row>
    <row r="221" spans="1:6" hidden="1" x14ac:dyDescent="0.25">
      <c r="A221" t="s">
        <v>8831</v>
      </c>
      <c r="B221" t="s">
        <v>13340</v>
      </c>
      <c r="C221" t="str">
        <f t="shared" si="6"/>
        <v>ransformer.lub_9387</v>
      </c>
      <c r="D221" t="str">
        <f t="shared" si="7"/>
        <v xml:space="preserve">'Transformer.lub_9387', </v>
      </c>
      <c r="E221">
        <v>9387</v>
      </c>
      <c r="F221">
        <f>VLOOKUP(E221,'Load Switches Names'!$E:$E,1,0)</f>
        <v>9387</v>
      </c>
    </row>
    <row r="222" spans="1:6" hidden="1" x14ac:dyDescent="0.25">
      <c r="A222" t="s">
        <v>8837</v>
      </c>
      <c r="B222" t="s">
        <v>13340</v>
      </c>
      <c r="C222" t="str">
        <f t="shared" si="6"/>
        <v>ransformer.lub_9393</v>
      </c>
      <c r="D222" t="str">
        <f t="shared" si="7"/>
        <v xml:space="preserve">'Transformer.lub_9393', </v>
      </c>
      <c r="E222">
        <v>9393</v>
      </c>
      <c r="F222">
        <f>VLOOKUP(E222,'Load Switches Names'!$E:$E,1,0)</f>
        <v>9393</v>
      </c>
    </row>
    <row r="223" spans="1:6" x14ac:dyDescent="0.25">
      <c r="A223" t="s">
        <v>8892</v>
      </c>
      <c r="B223" t="s">
        <v>13340</v>
      </c>
      <c r="C223" t="str">
        <f t="shared" si="6"/>
        <v>ransformer.lub_9398</v>
      </c>
      <c r="D223" t="str">
        <f t="shared" si="7"/>
        <v xml:space="preserve">'Transformer.lub_9398', </v>
      </c>
      <c r="E223">
        <v>9398</v>
      </c>
      <c r="F223" t="e">
        <f>VLOOKUP(E223,'Load Switches Names'!$E:$E,1,0)</f>
        <v>#N/A</v>
      </c>
    </row>
    <row r="224" spans="1:6" hidden="1" x14ac:dyDescent="0.25">
      <c r="A224" t="s">
        <v>8838</v>
      </c>
      <c r="B224" t="s">
        <v>13340</v>
      </c>
      <c r="C224" t="str">
        <f t="shared" si="6"/>
        <v>ransformer.lub_9399</v>
      </c>
      <c r="D224" t="str">
        <f t="shared" si="7"/>
        <v xml:space="preserve">'Transformer.lub_9399', </v>
      </c>
      <c r="E224">
        <v>9399</v>
      </c>
      <c r="F224">
        <f>VLOOKUP(E224,'Load Switches Names'!$E:$E,1,0)</f>
        <v>9399</v>
      </c>
    </row>
    <row r="225" spans="1:6" hidden="1" x14ac:dyDescent="0.25">
      <c r="A225" t="s">
        <v>8839</v>
      </c>
      <c r="B225" t="s">
        <v>13340</v>
      </c>
      <c r="C225" t="str">
        <f t="shared" si="6"/>
        <v>ransformer.lub_9404</v>
      </c>
      <c r="D225" t="str">
        <f t="shared" si="7"/>
        <v xml:space="preserve">'Transformer.lub_9404', </v>
      </c>
      <c r="E225">
        <v>9404</v>
      </c>
      <c r="F225">
        <f>VLOOKUP(E225,'Load Switches Names'!$E:$E,1,0)</f>
        <v>9404</v>
      </c>
    </row>
    <row r="226" spans="1:6" hidden="1" x14ac:dyDescent="0.25">
      <c r="A226" t="s">
        <v>8840</v>
      </c>
      <c r="B226" t="s">
        <v>13340</v>
      </c>
      <c r="C226" t="str">
        <f t="shared" si="6"/>
        <v>ransformer.lub_9406</v>
      </c>
      <c r="D226" t="str">
        <f t="shared" si="7"/>
        <v xml:space="preserve">'Transformer.lub_9406', </v>
      </c>
      <c r="E226">
        <v>9406</v>
      </c>
      <c r="F226">
        <f>VLOOKUP(E226,'Load Switches Names'!$E:$E,1,0)</f>
        <v>9406</v>
      </c>
    </row>
    <row r="227" spans="1:6" hidden="1" x14ac:dyDescent="0.25">
      <c r="A227" t="s">
        <v>8816</v>
      </c>
      <c r="B227" t="s">
        <v>13340</v>
      </c>
      <c r="C227" t="str">
        <f t="shared" si="6"/>
        <v>ransformer.lub_9407</v>
      </c>
      <c r="D227" t="str">
        <f t="shared" si="7"/>
        <v xml:space="preserve">'Transformer.lub_9407', </v>
      </c>
      <c r="E227">
        <v>9407</v>
      </c>
      <c r="F227">
        <f>VLOOKUP(E227,'Load Switches Names'!$E:$E,1,0)</f>
        <v>9407</v>
      </c>
    </row>
    <row r="228" spans="1:6" hidden="1" x14ac:dyDescent="0.25">
      <c r="A228" t="s">
        <v>8815</v>
      </c>
      <c r="B228" t="s">
        <v>13340</v>
      </c>
      <c r="C228" t="str">
        <f t="shared" si="6"/>
        <v>ransformer.lub_9417</v>
      </c>
      <c r="D228" t="str">
        <f t="shared" si="7"/>
        <v xml:space="preserve">'Transformer.lub_9417', </v>
      </c>
      <c r="E228">
        <v>9417</v>
      </c>
      <c r="F228">
        <f>VLOOKUP(E228,'Load Switches Names'!$E:$E,1,0)</f>
        <v>9417</v>
      </c>
    </row>
    <row r="229" spans="1:6" hidden="1" x14ac:dyDescent="0.25">
      <c r="A229" t="s">
        <v>8829</v>
      </c>
      <c r="B229" t="s">
        <v>13340</v>
      </c>
      <c r="C229" t="str">
        <f t="shared" si="6"/>
        <v>ransformer.lub_9421</v>
      </c>
      <c r="D229" t="str">
        <f t="shared" si="7"/>
        <v xml:space="preserve">'Transformer.lub_9421', </v>
      </c>
      <c r="E229">
        <v>9421</v>
      </c>
      <c r="F229">
        <f>VLOOKUP(E229,'Load Switches Names'!$E:$E,1,0)</f>
        <v>9421</v>
      </c>
    </row>
    <row r="230" spans="1:6" hidden="1" x14ac:dyDescent="0.25">
      <c r="A230" t="s">
        <v>8860</v>
      </c>
      <c r="B230" t="s">
        <v>13340</v>
      </c>
      <c r="C230" t="str">
        <f t="shared" si="6"/>
        <v>ransformer.lub_9422</v>
      </c>
      <c r="D230" t="str">
        <f t="shared" si="7"/>
        <v xml:space="preserve">'Transformer.lub_9422', </v>
      </c>
      <c r="E230">
        <v>9422</v>
      </c>
      <c r="F230">
        <f>VLOOKUP(E230,'Load Switches Names'!$E:$E,1,0)</f>
        <v>9422</v>
      </c>
    </row>
    <row r="231" spans="1:6" hidden="1" x14ac:dyDescent="0.25">
      <c r="A231" t="s">
        <v>8861</v>
      </c>
      <c r="B231" t="s">
        <v>13340</v>
      </c>
      <c r="C231" t="str">
        <f t="shared" si="6"/>
        <v>ransformer.lub_9423</v>
      </c>
      <c r="D231" t="str">
        <f t="shared" si="7"/>
        <v xml:space="preserve">'Transformer.lub_9423', </v>
      </c>
      <c r="E231">
        <v>9423</v>
      </c>
      <c r="F231">
        <f>VLOOKUP(E231,'Load Switches Names'!$E:$E,1,0)</f>
        <v>9423</v>
      </c>
    </row>
    <row r="232" spans="1:6" hidden="1" x14ac:dyDescent="0.25">
      <c r="A232" t="s">
        <v>8862</v>
      </c>
      <c r="B232" t="s">
        <v>13340</v>
      </c>
      <c r="C232" t="str">
        <f t="shared" si="6"/>
        <v>ransformer.lub_9424</v>
      </c>
      <c r="D232" t="str">
        <f t="shared" si="7"/>
        <v xml:space="preserve">'Transformer.lub_9424', </v>
      </c>
      <c r="E232">
        <v>9424</v>
      </c>
      <c r="F232">
        <f>VLOOKUP(E232,'Load Switches Names'!$E:$E,1,0)</f>
        <v>9424</v>
      </c>
    </row>
    <row r="233" spans="1:6" hidden="1" x14ac:dyDescent="0.25">
      <c r="A233" t="s">
        <v>8863</v>
      </c>
      <c r="B233" t="s">
        <v>13340</v>
      </c>
      <c r="C233" t="str">
        <f t="shared" si="6"/>
        <v>ransformer.lub_9428</v>
      </c>
      <c r="D233" t="str">
        <f t="shared" si="7"/>
        <v xml:space="preserve">'Transformer.lub_9428', </v>
      </c>
      <c r="E233">
        <v>9428</v>
      </c>
      <c r="F233">
        <f>VLOOKUP(E233,'Load Switches Names'!$E:$E,1,0)</f>
        <v>9428</v>
      </c>
    </row>
    <row r="234" spans="1:6" hidden="1" x14ac:dyDescent="0.25">
      <c r="A234" t="s">
        <v>8864</v>
      </c>
      <c r="B234" t="s">
        <v>13340</v>
      </c>
      <c r="C234" t="str">
        <f t="shared" si="6"/>
        <v>ransformer.lub_9431</v>
      </c>
      <c r="D234" t="str">
        <f t="shared" si="7"/>
        <v xml:space="preserve">'Transformer.lub_9431', </v>
      </c>
      <c r="E234">
        <v>9431</v>
      </c>
      <c r="F234">
        <f>VLOOKUP(E234,'Load Switches Names'!$E:$E,1,0)</f>
        <v>9431</v>
      </c>
    </row>
    <row r="235" spans="1:6" hidden="1" x14ac:dyDescent="0.25">
      <c r="A235" t="s">
        <v>8865</v>
      </c>
      <c r="B235" t="s">
        <v>13340</v>
      </c>
      <c r="C235" t="str">
        <f t="shared" si="6"/>
        <v>ransformer.lub_9433</v>
      </c>
      <c r="D235" t="str">
        <f t="shared" si="7"/>
        <v xml:space="preserve">'Transformer.lub_9433', </v>
      </c>
      <c r="E235">
        <v>9433</v>
      </c>
      <c r="F235">
        <f>VLOOKUP(E235,'Load Switches Names'!$E:$E,1,0)</f>
        <v>9433</v>
      </c>
    </row>
    <row r="236" spans="1:6" hidden="1" x14ac:dyDescent="0.25">
      <c r="A236" t="s">
        <v>8878</v>
      </c>
      <c r="B236" t="s">
        <v>13340</v>
      </c>
      <c r="C236" t="str">
        <f t="shared" si="6"/>
        <v>ransformer.lub_9440</v>
      </c>
      <c r="D236" t="str">
        <f t="shared" si="7"/>
        <v xml:space="preserve">'Transformer.lub_9440', </v>
      </c>
      <c r="E236">
        <v>9440</v>
      </c>
      <c r="F236">
        <f>VLOOKUP(E236,'Load Switches Names'!$E:$E,1,0)</f>
        <v>9440</v>
      </c>
    </row>
    <row r="237" spans="1:6" hidden="1" x14ac:dyDescent="0.25">
      <c r="A237" t="s">
        <v>8876</v>
      </c>
      <c r="B237" t="s">
        <v>13340</v>
      </c>
      <c r="C237" t="str">
        <f t="shared" si="6"/>
        <v>ransformer.lub_9445</v>
      </c>
      <c r="D237" t="str">
        <f t="shared" si="7"/>
        <v xml:space="preserve">'Transformer.lub_9445', </v>
      </c>
      <c r="E237">
        <v>9445</v>
      </c>
      <c r="F237">
        <f>VLOOKUP(E237,'Load Switches Names'!$E:$E,1,0)</f>
        <v>9445</v>
      </c>
    </row>
    <row r="238" spans="1:6" hidden="1" x14ac:dyDescent="0.25">
      <c r="A238" t="s">
        <v>8879</v>
      </c>
      <c r="B238" t="s">
        <v>13340</v>
      </c>
      <c r="C238" t="str">
        <f t="shared" si="6"/>
        <v>ransformer.lub_9450</v>
      </c>
      <c r="D238" t="str">
        <f t="shared" si="7"/>
        <v xml:space="preserve">'Transformer.lub_9450', </v>
      </c>
      <c r="E238">
        <v>9450</v>
      </c>
      <c r="F238">
        <f>VLOOKUP(E238,'Load Switches Names'!$E:$E,1,0)</f>
        <v>9450</v>
      </c>
    </row>
    <row r="239" spans="1:6" hidden="1" x14ac:dyDescent="0.25">
      <c r="A239" t="s">
        <v>8881</v>
      </c>
      <c r="B239" t="s">
        <v>13340</v>
      </c>
      <c r="C239" t="str">
        <f t="shared" si="6"/>
        <v>ransformer.lub_9452</v>
      </c>
      <c r="D239" t="str">
        <f t="shared" si="7"/>
        <v xml:space="preserve">'Transformer.lub_9452', </v>
      </c>
      <c r="E239">
        <v>9452</v>
      </c>
      <c r="F239">
        <f>VLOOKUP(E239,'Load Switches Names'!$E:$E,1,0)</f>
        <v>9452</v>
      </c>
    </row>
    <row r="240" spans="1:6" hidden="1" x14ac:dyDescent="0.25">
      <c r="A240" t="s">
        <v>8882</v>
      </c>
      <c r="B240" t="s">
        <v>13340</v>
      </c>
      <c r="C240" t="str">
        <f t="shared" si="6"/>
        <v>ransformer.lub_9462</v>
      </c>
      <c r="D240" t="str">
        <f t="shared" si="7"/>
        <v xml:space="preserve">'Transformer.lub_9462', </v>
      </c>
      <c r="E240">
        <v>9462</v>
      </c>
      <c r="F240">
        <f>VLOOKUP(E240,'Load Switches Names'!$E:$E,1,0)</f>
        <v>9462</v>
      </c>
    </row>
    <row r="241" spans="1:6" hidden="1" x14ac:dyDescent="0.25">
      <c r="A241" t="s">
        <v>8885</v>
      </c>
      <c r="B241" t="s">
        <v>13340</v>
      </c>
      <c r="C241" t="str">
        <f t="shared" si="6"/>
        <v>ransformer.lub_9465</v>
      </c>
      <c r="D241" t="str">
        <f t="shared" si="7"/>
        <v xml:space="preserve">'Transformer.lub_9465', </v>
      </c>
      <c r="E241">
        <v>9465</v>
      </c>
      <c r="F241">
        <f>VLOOKUP(E241,'Load Switches Names'!$E:$E,1,0)</f>
        <v>9465</v>
      </c>
    </row>
    <row r="242" spans="1:6" hidden="1" x14ac:dyDescent="0.25">
      <c r="A242" t="s">
        <v>8884</v>
      </c>
      <c r="B242" t="s">
        <v>13340</v>
      </c>
      <c r="C242" t="str">
        <f t="shared" si="6"/>
        <v>ransformer.lub_9467</v>
      </c>
      <c r="D242" t="str">
        <f t="shared" si="7"/>
        <v xml:space="preserve">'Transformer.lub_9467', </v>
      </c>
      <c r="E242">
        <v>9467</v>
      </c>
      <c r="F242">
        <f>VLOOKUP(E242,'Load Switches Names'!$E:$E,1,0)</f>
        <v>9467</v>
      </c>
    </row>
    <row r="243" spans="1:6" hidden="1" x14ac:dyDescent="0.25">
      <c r="A243" t="s">
        <v>8883</v>
      </c>
      <c r="B243" t="s">
        <v>13340</v>
      </c>
      <c r="C243" t="str">
        <f t="shared" si="6"/>
        <v>ransformer.lub_9473</v>
      </c>
      <c r="D243" t="str">
        <f t="shared" si="7"/>
        <v xml:space="preserve">'Transformer.lub_9473', </v>
      </c>
      <c r="E243">
        <v>9473</v>
      </c>
      <c r="F243">
        <f>VLOOKUP(E243,'Load Switches Names'!$E:$E,1,0)</f>
        <v>9473</v>
      </c>
    </row>
    <row r="244" spans="1:6" hidden="1" x14ac:dyDescent="0.25">
      <c r="A244" t="s">
        <v>8887</v>
      </c>
      <c r="B244" t="s">
        <v>13340</v>
      </c>
      <c r="C244" t="str">
        <f t="shared" si="6"/>
        <v>ransformer.lub_9477</v>
      </c>
      <c r="D244" t="str">
        <f t="shared" si="7"/>
        <v xml:space="preserve">'Transformer.lub_9477', </v>
      </c>
      <c r="E244">
        <v>9477</v>
      </c>
      <c r="F244">
        <f>VLOOKUP(E244,'Load Switches Names'!$E:$E,1,0)</f>
        <v>9477</v>
      </c>
    </row>
    <row r="245" spans="1:6" hidden="1" x14ac:dyDescent="0.25">
      <c r="A245" t="s">
        <v>8895</v>
      </c>
      <c r="B245" t="s">
        <v>13340</v>
      </c>
      <c r="C245" t="str">
        <f t="shared" si="6"/>
        <v>ransformer.lub_9482</v>
      </c>
      <c r="D245" t="str">
        <f t="shared" si="7"/>
        <v xml:space="preserve">'Transformer.lub_9482', </v>
      </c>
      <c r="E245">
        <v>9482</v>
      </c>
      <c r="F245">
        <f>VLOOKUP(E245,'Load Switches Names'!$E:$E,1,0)</f>
        <v>9482</v>
      </c>
    </row>
    <row r="246" spans="1:6" hidden="1" x14ac:dyDescent="0.25">
      <c r="A246" t="s">
        <v>8896</v>
      </c>
      <c r="B246" t="s">
        <v>13340</v>
      </c>
      <c r="C246" t="str">
        <f t="shared" si="6"/>
        <v>ransformer.lub_9484</v>
      </c>
      <c r="D246" t="str">
        <f t="shared" si="7"/>
        <v xml:space="preserve">'Transformer.lub_9484', </v>
      </c>
      <c r="E246">
        <v>9484</v>
      </c>
      <c r="F246">
        <f>VLOOKUP(E246,'Load Switches Names'!$E:$E,1,0)</f>
        <v>9484</v>
      </c>
    </row>
    <row r="247" spans="1:6" hidden="1" x14ac:dyDescent="0.25">
      <c r="A247" t="s">
        <v>8897</v>
      </c>
      <c r="B247" t="s">
        <v>13340</v>
      </c>
      <c r="C247" t="str">
        <f t="shared" si="6"/>
        <v>ransformer.lub_9487</v>
      </c>
      <c r="D247" t="str">
        <f t="shared" si="7"/>
        <v xml:space="preserve">'Transformer.lub_9487', </v>
      </c>
      <c r="E247">
        <v>9487</v>
      </c>
      <c r="F247">
        <f>VLOOKUP(E247,'Load Switches Names'!$E:$E,1,0)</f>
        <v>9487</v>
      </c>
    </row>
    <row r="248" spans="1:6" hidden="1" x14ac:dyDescent="0.25">
      <c r="A248" t="s">
        <v>8899</v>
      </c>
      <c r="B248" t="s">
        <v>13340</v>
      </c>
      <c r="C248" t="str">
        <f t="shared" si="6"/>
        <v>ransformer.lub_9490</v>
      </c>
      <c r="D248" t="str">
        <f t="shared" si="7"/>
        <v xml:space="preserve">'Transformer.lub_9490', </v>
      </c>
      <c r="E248">
        <v>9490</v>
      </c>
      <c r="F248">
        <f>VLOOKUP(E248,'Load Switches Names'!$E:$E,1,0)</f>
        <v>9490</v>
      </c>
    </row>
    <row r="249" spans="1:6" hidden="1" x14ac:dyDescent="0.25">
      <c r="A249" t="s">
        <v>8898</v>
      </c>
      <c r="B249" t="s">
        <v>13340</v>
      </c>
      <c r="C249" t="str">
        <f t="shared" si="6"/>
        <v>ransformer.lub_9494</v>
      </c>
      <c r="D249" t="str">
        <f t="shared" si="7"/>
        <v xml:space="preserve">'Transformer.lub_9494', </v>
      </c>
      <c r="E249">
        <v>9494</v>
      </c>
      <c r="F249">
        <f>VLOOKUP(E249,'Load Switches Names'!$E:$E,1,0)</f>
        <v>9494</v>
      </c>
    </row>
    <row r="250" spans="1:6" hidden="1" x14ac:dyDescent="0.25">
      <c r="A250" t="s">
        <v>8843</v>
      </c>
      <c r="B250" t="s">
        <v>13340</v>
      </c>
      <c r="C250" t="str">
        <f t="shared" si="6"/>
        <v>ransformer.lub_9496</v>
      </c>
      <c r="D250" t="str">
        <f t="shared" si="7"/>
        <v xml:space="preserve">'Transformer.lub_9496', </v>
      </c>
      <c r="E250">
        <v>9496</v>
      </c>
      <c r="F250">
        <f>VLOOKUP(E250,'Load Switches Names'!$E:$E,1,0)</f>
        <v>9496</v>
      </c>
    </row>
    <row r="251" spans="1:6" hidden="1" x14ac:dyDescent="0.25">
      <c r="A251" t="s">
        <v>8842</v>
      </c>
      <c r="B251" t="s">
        <v>13340</v>
      </c>
      <c r="C251" t="str">
        <f t="shared" si="6"/>
        <v>ransformer.lub_9497</v>
      </c>
      <c r="D251" t="str">
        <f t="shared" si="7"/>
        <v xml:space="preserve">'Transformer.lub_9497', </v>
      </c>
      <c r="E251">
        <v>9497</v>
      </c>
      <c r="F251">
        <f>VLOOKUP(E251,'Load Switches Names'!$E:$E,1,0)</f>
        <v>9497</v>
      </c>
    </row>
    <row r="252" spans="1:6" hidden="1" x14ac:dyDescent="0.25">
      <c r="A252" t="s">
        <v>9019</v>
      </c>
      <c r="B252" t="s">
        <v>13340</v>
      </c>
      <c r="C252" t="str">
        <f t="shared" si="6"/>
        <v>ransformer.new_10103</v>
      </c>
      <c r="D252" t="str">
        <f t="shared" si="7"/>
        <v xml:space="preserve">'Transformer.new_10103', </v>
      </c>
      <c r="E252">
        <v>10103</v>
      </c>
      <c r="F252">
        <f>VLOOKUP(E252,'Load Switches Names'!$E:$E,1,0)</f>
        <v>10103</v>
      </c>
    </row>
    <row r="253" spans="1:6" hidden="1" x14ac:dyDescent="0.25">
      <c r="A253" t="s">
        <v>9022</v>
      </c>
      <c r="B253" t="s">
        <v>13340</v>
      </c>
      <c r="C253" t="str">
        <f t="shared" si="6"/>
        <v>ransformer.new_10113</v>
      </c>
      <c r="D253" t="str">
        <f t="shared" si="7"/>
        <v xml:space="preserve">'Transformer.new_10113', </v>
      </c>
      <c r="E253">
        <v>10113</v>
      </c>
      <c r="F253">
        <f>VLOOKUP(E253,'Load Switches Names'!$E:$E,1,0)</f>
        <v>10113</v>
      </c>
    </row>
    <row r="254" spans="1:6" hidden="1" x14ac:dyDescent="0.25">
      <c r="A254" t="s">
        <v>9023</v>
      </c>
      <c r="B254" t="s">
        <v>13340</v>
      </c>
      <c r="C254" t="str">
        <f t="shared" si="6"/>
        <v>ransformer.new_10126</v>
      </c>
      <c r="D254" t="str">
        <f t="shared" si="7"/>
        <v xml:space="preserve">'Transformer.new_10126', </v>
      </c>
      <c r="E254">
        <v>10126</v>
      </c>
      <c r="F254">
        <f>VLOOKUP(E254,'Load Switches Names'!$E:$E,1,0)</f>
        <v>10126</v>
      </c>
    </row>
    <row r="255" spans="1:6" hidden="1" x14ac:dyDescent="0.25">
      <c r="A255" t="s">
        <v>9024</v>
      </c>
      <c r="B255" t="s">
        <v>13340</v>
      </c>
      <c r="C255" t="str">
        <f t="shared" si="6"/>
        <v>ransformer.new_10136</v>
      </c>
      <c r="D255" t="str">
        <f t="shared" si="7"/>
        <v xml:space="preserve">'Transformer.new_10136', </v>
      </c>
      <c r="E255">
        <v>10136</v>
      </c>
      <c r="F255">
        <f>VLOOKUP(E255,'Load Switches Names'!$E:$E,1,0)</f>
        <v>10136</v>
      </c>
    </row>
    <row r="256" spans="1:6" hidden="1" x14ac:dyDescent="0.25">
      <c r="A256" t="s">
        <v>9027</v>
      </c>
      <c r="B256" t="s">
        <v>13340</v>
      </c>
      <c r="C256" t="str">
        <f t="shared" si="6"/>
        <v>ransformer.new_10139</v>
      </c>
      <c r="D256" t="str">
        <f t="shared" si="7"/>
        <v xml:space="preserve">'Transformer.new_10139', </v>
      </c>
      <c r="E256">
        <v>10139</v>
      </c>
      <c r="F256">
        <f>VLOOKUP(E256,'Load Switches Names'!$E:$E,1,0)</f>
        <v>10139</v>
      </c>
    </row>
    <row r="257" spans="1:6" hidden="1" x14ac:dyDescent="0.25">
      <c r="A257" t="s">
        <v>9026</v>
      </c>
      <c r="B257" t="s">
        <v>13340</v>
      </c>
      <c r="C257" t="str">
        <f t="shared" si="6"/>
        <v>ransformer.new_10140</v>
      </c>
      <c r="D257" t="str">
        <f t="shared" si="7"/>
        <v xml:space="preserve">'Transformer.new_10140', </v>
      </c>
      <c r="E257">
        <v>10140</v>
      </c>
      <c r="F257">
        <f>VLOOKUP(E257,'Load Switches Names'!$E:$E,1,0)</f>
        <v>10140</v>
      </c>
    </row>
    <row r="258" spans="1:6" hidden="1" x14ac:dyDescent="0.25">
      <c r="A258" t="s">
        <v>9028</v>
      </c>
      <c r="B258" t="s">
        <v>13340</v>
      </c>
      <c r="C258" t="str">
        <f t="shared" ref="C258:C294" si="8">RIGHT(LOWER(A258), LEN(A258)-1)</f>
        <v>ransformer.new_10142</v>
      </c>
      <c r="D258" t="str">
        <f t="shared" ref="D258:D294" si="9">"'"&amp;B258&amp;C258&amp;"', "</f>
        <v xml:space="preserve">'Transformer.new_10142', </v>
      </c>
      <c r="E258">
        <v>10142</v>
      </c>
      <c r="F258">
        <f>VLOOKUP(E258,'Load Switches Names'!$E:$E,1,0)</f>
        <v>10142</v>
      </c>
    </row>
    <row r="259" spans="1:6" hidden="1" x14ac:dyDescent="0.25">
      <c r="A259" t="s">
        <v>9029</v>
      </c>
      <c r="B259" t="s">
        <v>13340</v>
      </c>
      <c r="C259" t="str">
        <f t="shared" si="8"/>
        <v>ransformer.new_10147</v>
      </c>
      <c r="D259" t="str">
        <f t="shared" si="9"/>
        <v xml:space="preserve">'Transformer.new_10147', </v>
      </c>
      <c r="E259">
        <v>10147</v>
      </c>
      <c r="F259">
        <f>VLOOKUP(E259,'Load Switches Names'!$E:$E,1,0)</f>
        <v>10147</v>
      </c>
    </row>
    <row r="260" spans="1:6" hidden="1" x14ac:dyDescent="0.25">
      <c r="A260" t="s">
        <v>9036</v>
      </c>
      <c r="B260" t="s">
        <v>13340</v>
      </c>
      <c r="C260" t="str">
        <f t="shared" si="8"/>
        <v>ransformer.new_10166</v>
      </c>
      <c r="D260" t="str">
        <f t="shared" si="9"/>
        <v xml:space="preserve">'Transformer.new_10166', </v>
      </c>
      <c r="E260">
        <v>10166</v>
      </c>
      <c r="F260">
        <f>VLOOKUP(E260,'Load Switches Names'!$E:$E,1,0)</f>
        <v>10166</v>
      </c>
    </row>
    <row r="261" spans="1:6" hidden="1" x14ac:dyDescent="0.25">
      <c r="A261" t="s">
        <v>9033</v>
      </c>
      <c r="B261" t="s">
        <v>13340</v>
      </c>
      <c r="C261" t="str">
        <f t="shared" si="8"/>
        <v>ransformer.new_10178</v>
      </c>
      <c r="D261" t="str">
        <f t="shared" si="9"/>
        <v xml:space="preserve">'Transformer.new_10178', </v>
      </c>
      <c r="E261">
        <v>10178</v>
      </c>
      <c r="F261">
        <f>VLOOKUP(E261,'Load Switches Names'!$E:$E,1,0)</f>
        <v>10178</v>
      </c>
    </row>
    <row r="262" spans="1:6" hidden="1" x14ac:dyDescent="0.25">
      <c r="A262" t="s">
        <v>9034</v>
      </c>
      <c r="B262" t="s">
        <v>13340</v>
      </c>
      <c r="C262" t="str">
        <f t="shared" si="8"/>
        <v>ransformer.new_10183</v>
      </c>
      <c r="D262" t="str">
        <f t="shared" si="9"/>
        <v xml:space="preserve">'Transformer.new_10183', </v>
      </c>
      <c r="E262">
        <v>10183</v>
      </c>
      <c r="F262">
        <f>VLOOKUP(E262,'Load Switches Names'!$E:$E,1,0)</f>
        <v>10183</v>
      </c>
    </row>
    <row r="263" spans="1:6" hidden="1" x14ac:dyDescent="0.25">
      <c r="A263" t="s">
        <v>9035</v>
      </c>
      <c r="B263" t="s">
        <v>13340</v>
      </c>
      <c r="C263" t="str">
        <f t="shared" si="8"/>
        <v>ransformer.new_10190</v>
      </c>
      <c r="D263" t="str">
        <f t="shared" si="9"/>
        <v xml:space="preserve">'Transformer.new_10190', </v>
      </c>
      <c r="E263">
        <v>10190</v>
      </c>
      <c r="F263">
        <f>VLOOKUP(E263,'Load Switches Names'!$E:$E,1,0)</f>
        <v>10190</v>
      </c>
    </row>
    <row r="264" spans="1:6" hidden="1" x14ac:dyDescent="0.25">
      <c r="A264" t="s">
        <v>9020</v>
      </c>
      <c r="B264" t="s">
        <v>13340</v>
      </c>
      <c r="C264" t="str">
        <f t="shared" si="8"/>
        <v>ransformer.new_10197</v>
      </c>
      <c r="D264" t="str">
        <f t="shared" si="9"/>
        <v xml:space="preserve">'Transformer.new_10197', </v>
      </c>
      <c r="E264">
        <v>10197</v>
      </c>
      <c r="F264">
        <f>VLOOKUP(E264,'Load Switches Names'!$E:$E,1,0)</f>
        <v>10197</v>
      </c>
    </row>
    <row r="265" spans="1:6" hidden="1" x14ac:dyDescent="0.25">
      <c r="A265" t="s">
        <v>9021</v>
      </c>
      <c r="B265" t="s">
        <v>13340</v>
      </c>
      <c r="C265" t="str">
        <f t="shared" si="8"/>
        <v>ransformer.new_10223</v>
      </c>
      <c r="D265" t="str">
        <f t="shared" si="9"/>
        <v xml:space="preserve">'Transformer.new_10223', </v>
      </c>
      <c r="E265">
        <v>10223</v>
      </c>
      <c r="F265">
        <f>VLOOKUP(E265,'Load Switches Names'!$E:$E,1,0)</f>
        <v>10223</v>
      </c>
    </row>
    <row r="266" spans="1:6" hidden="1" x14ac:dyDescent="0.25">
      <c r="A266" t="s">
        <v>9039</v>
      </c>
      <c r="B266" t="s">
        <v>13340</v>
      </c>
      <c r="C266" t="str">
        <f t="shared" si="8"/>
        <v>ransformer.new_10224</v>
      </c>
      <c r="D266" t="str">
        <f t="shared" si="9"/>
        <v xml:space="preserve">'Transformer.new_10224', </v>
      </c>
      <c r="E266">
        <v>10224</v>
      </c>
      <c r="F266">
        <f>VLOOKUP(E266,'Load Switches Names'!$E:$E,1,0)</f>
        <v>10224</v>
      </c>
    </row>
    <row r="267" spans="1:6" hidden="1" x14ac:dyDescent="0.25">
      <c r="A267" t="s">
        <v>9032</v>
      </c>
      <c r="B267" t="s">
        <v>13340</v>
      </c>
      <c r="C267" t="str">
        <f t="shared" si="8"/>
        <v>ransformer.new_10229</v>
      </c>
      <c r="D267" t="str">
        <f t="shared" si="9"/>
        <v xml:space="preserve">'Transformer.new_10229', </v>
      </c>
      <c r="E267">
        <v>10229</v>
      </c>
      <c r="F267">
        <f>VLOOKUP(E267,'Load Switches Names'!$E:$E,1,0)</f>
        <v>10229</v>
      </c>
    </row>
    <row r="268" spans="1:6" hidden="1" x14ac:dyDescent="0.25">
      <c r="A268" t="s">
        <v>9031</v>
      </c>
      <c r="B268" t="s">
        <v>13340</v>
      </c>
      <c r="C268" t="str">
        <f t="shared" si="8"/>
        <v>ransformer.new_10237</v>
      </c>
      <c r="D268" t="str">
        <f t="shared" si="9"/>
        <v xml:space="preserve">'Transformer.new_10237', </v>
      </c>
      <c r="E268">
        <v>10237</v>
      </c>
      <c r="F268">
        <f>VLOOKUP(E268,'Load Switches Names'!$E:$E,1,0)</f>
        <v>10237</v>
      </c>
    </row>
    <row r="269" spans="1:6" hidden="1" x14ac:dyDescent="0.25">
      <c r="A269" t="s">
        <v>9030</v>
      </c>
      <c r="B269" t="s">
        <v>13340</v>
      </c>
      <c r="C269" t="str">
        <f t="shared" si="8"/>
        <v>ransformer.new_10240</v>
      </c>
      <c r="D269" t="str">
        <f t="shared" si="9"/>
        <v xml:space="preserve">'Transformer.new_10240', </v>
      </c>
      <c r="E269">
        <v>10240</v>
      </c>
      <c r="F269">
        <f>VLOOKUP(E269,'Load Switches Names'!$E:$E,1,0)</f>
        <v>10240</v>
      </c>
    </row>
    <row r="270" spans="1:6" hidden="1" x14ac:dyDescent="0.25">
      <c r="A270" t="s">
        <v>9038</v>
      </c>
      <c r="B270" t="s">
        <v>13340</v>
      </c>
      <c r="C270" t="str">
        <f t="shared" si="8"/>
        <v>ransformer.new_10241</v>
      </c>
      <c r="D270" t="str">
        <f t="shared" si="9"/>
        <v xml:space="preserve">'Transformer.new_10241', </v>
      </c>
      <c r="E270">
        <v>10241</v>
      </c>
      <c r="F270">
        <f>VLOOKUP(E270,'Load Switches Names'!$E:$E,1,0)</f>
        <v>10241</v>
      </c>
    </row>
    <row r="271" spans="1:6" hidden="1" x14ac:dyDescent="0.25">
      <c r="A271" t="s">
        <v>9037</v>
      </c>
      <c r="B271" t="s">
        <v>13340</v>
      </c>
      <c r="C271" t="str">
        <f t="shared" si="8"/>
        <v>ransformer.new_10249</v>
      </c>
      <c r="D271" t="str">
        <f t="shared" si="9"/>
        <v xml:space="preserve">'Transformer.new_10249', </v>
      </c>
      <c r="E271">
        <v>10249</v>
      </c>
      <c r="F271">
        <f>VLOOKUP(E271,'Load Switches Names'!$E:$E,1,0)</f>
        <v>10249</v>
      </c>
    </row>
    <row r="272" spans="1:6" hidden="1" x14ac:dyDescent="0.25">
      <c r="A272" t="s">
        <v>9025</v>
      </c>
      <c r="B272" t="s">
        <v>13340</v>
      </c>
      <c r="C272" t="str">
        <f t="shared" si="8"/>
        <v>ransformer.new_10250</v>
      </c>
      <c r="D272" t="str">
        <f t="shared" si="9"/>
        <v xml:space="preserve">'Transformer.new_10250', </v>
      </c>
      <c r="E272">
        <v>10250</v>
      </c>
      <c r="F272">
        <f>VLOOKUP(E272,'Load Switches Names'!$E:$E,1,0)</f>
        <v>10250</v>
      </c>
    </row>
    <row r="273" spans="1:6" hidden="1" x14ac:dyDescent="0.25">
      <c r="A273" t="s">
        <v>8970</v>
      </c>
      <c r="B273" t="s">
        <v>13340</v>
      </c>
      <c r="C273" t="str">
        <f t="shared" si="8"/>
        <v>ransformer.san_11002</v>
      </c>
      <c r="D273" t="str">
        <f t="shared" si="9"/>
        <v xml:space="preserve">'Transformer.san_11002', </v>
      </c>
      <c r="E273">
        <v>11002</v>
      </c>
      <c r="F273">
        <f>VLOOKUP(E273,'Load Switches Names'!$E:$E,1,0)</f>
        <v>11002</v>
      </c>
    </row>
    <row r="274" spans="1:6" hidden="1" x14ac:dyDescent="0.25">
      <c r="A274" t="s">
        <v>8979</v>
      </c>
      <c r="B274" t="s">
        <v>13340</v>
      </c>
      <c r="C274" t="str">
        <f t="shared" si="8"/>
        <v>ransformer.san_11003</v>
      </c>
      <c r="D274" t="str">
        <f t="shared" si="9"/>
        <v xml:space="preserve">'Transformer.san_11003', </v>
      </c>
      <c r="E274">
        <v>11003</v>
      </c>
      <c r="F274">
        <f>VLOOKUP(E274,'Load Switches Names'!$E:$E,1,0)</f>
        <v>11003</v>
      </c>
    </row>
    <row r="275" spans="1:6" hidden="1" x14ac:dyDescent="0.25">
      <c r="A275" t="s">
        <v>8969</v>
      </c>
      <c r="B275" t="s">
        <v>13340</v>
      </c>
      <c r="C275" t="str">
        <f t="shared" si="8"/>
        <v>ransformer.san_11022</v>
      </c>
      <c r="D275" t="str">
        <f t="shared" si="9"/>
        <v xml:space="preserve">'Transformer.san_11022', </v>
      </c>
      <c r="E275">
        <v>11022</v>
      </c>
      <c r="F275">
        <f>VLOOKUP(E275,'Load Switches Names'!$E:$E,1,0)</f>
        <v>11022</v>
      </c>
    </row>
    <row r="276" spans="1:6" hidden="1" x14ac:dyDescent="0.25">
      <c r="A276" t="s">
        <v>8978</v>
      </c>
      <c r="B276" t="s">
        <v>13340</v>
      </c>
      <c r="C276" t="str">
        <f t="shared" si="8"/>
        <v>ransformer.san_11026</v>
      </c>
      <c r="D276" t="str">
        <f t="shared" si="9"/>
        <v xml:space="preserve">'Transformer.san_11026', </v>
      </c>
      <c r="E276">
        <v>11026</v>
      </c>
      <c r="F276">
        <f>VLOOKUP(E276,'Load Switches Names'!$E:$E,1,0)</f>
        <v>11026</v>
      </c>
    </row>
    <row r="277" spans="1:6" hidden="1" x14ac:dyDescent="0.25">
      <c r="A277" t="s">
        <v>8977</v>
      </c>
      <c r="B277" t="s">
        <v>13340</v>
      </c>
      <c r="C277" t="str">
        <f t="shared" si="8"/>
        <v>ransformer.san_11041</v>
      </c>
      <c r="D277" t="str">
        <f t="shared" si="9"/>
        <v xml:space="preserve">'Transformer.san_11041', </v>
      </c>
      <c r="E277">
        <v>11041</v>
      </c>
      <c r="F277">
        <f>VLOOKUP(E277,'Load Switches Names'!$E:$E,1,0)</f>
        <v>11041</v>
      </c>
    </row>
    <row r="278" spans="1:6" hidden="1" x14ac:dyDescent="0.25">
      <c r="A278" t="s">
        <v>8976</v>
      </c>
      <c r="B278" t="s">
        <v>13340</v>
      </c>
      <c r="C278" t="str">
        <f t="shared" si="8"/>
        <v>ransformer.san_11047</v>
      </c>
      <c r="D278" t="str">
        <f t="shared" si="9"/>
        <v xml:space="preserve">'Transformer.san_11047', </v>
      </c>
      <c r="E278">
        <v>11047</v>
      </c>
      <c r="F278">
        <f>VLOOKUP(E278,'Load Switches Names'!$E:$E,1,0)</f>
        <v>11047</v>
      </c>
    </row>
    <row r="279" spans="1:6" hidden="1" x14ac:dyDescent="0.25">
      <c r="A279" t="s">
        <v>8975</v>
      </c>
      <c r="B279" t="s">
        <v>13340</v>
      </c>
      <c r="C279" t="str">
        <f t="shared" si="8"/>
        <v>ransformer.san_11049</v>
      </c>
      <c r="D279" t="str">
        <f t="shared" si="9"/>
        <v xml:space="preserve">'Transformer.san_11049', </v>
      </c>
      <c r="E279">
        <v>11049</v>
      </c>
      <c r="F279">
        <f>VLOOKUP(E279,'Load Switches Names'!$E:$E,1,0)</f>
        <v>11049</v>
      </c>
    </row>
    <row r="280" spans="1:6" hidden="1" x14ac:dyDescent="0.25">
      <c r="A280" t="s">
        <v>8974</v>
      </c>
      <c r="B280" t="s">
        <v>13340</v>
      </c>
      <c r="C280" t="str">
        <f t="shared" si="8"/>
        <v>ransformer.san_11054</v>
      </c>
      <c r="D280" t="str">
        <f t="shared" si="9"/>
        <v xml:space="preserve">'Transformer.san_11054', </v>
      </c>
      <c r="E280">
        <v>11054</v>
      </c>
      <c r="F280">
        <f>VLOOKUP(E280,'Load Switches Names'!$E:$E,1,0)</f>
        <v>11054</v>
      </c>
    </row>
    <row r="281" spans="1:6" hidden="1" x14ac:dyDescent="0.25">
      <c r="A281" t="s">
        <v>8990</v>
      </c>
      <c r="B281" t="s">
        <v>13340</v>
      </c>
      <c r="C281" t="str">
        <f t="shared" si="8"/>
        <v>ransformer.san_11062</v>
      </c>
      <c r="D281" t="str">
        <f t="shared" si="9"/>
        <v xml:space="preserve">'Transformer.san_11062', </v>
      </c>
      <c r="E281">
        <v>11062</v>
      </c>
      <c r="F281">
        <f>VLOOKUP(E281,'Load Switches Names'!$E:$E,1,0)</f>
        <v>11062</v>
      </c>
    </row>
    <row r="282" spans="1:6" hidden="1" x14ac:dyDescent="0.25">
      <c r="A282" t="s">
        <v>8971</v>
      </c>
      <c r="B282" t="s">
        <v>13340</v>
      </c>
      <c r="C282" t="str">
        <f t="shared" si="8"/>
        <v>ransformer.san_11093</v>
      </c>
      <c r="D282" t="str">
        <f t="shared" si="9"/>
        <v xml:space="preserve">'Transformer.san_11093', </v>
      </c>
      <c r="E282">
        <v>11093</v>
      </c>
      <c r="F282">
        <f>VLOOKUP(E282,'Load Switches Names'!$E:$E,1,0)</f>
        <v>11093</v>
      </c>
    </row>
    <row r="283" spans="1:6" hidden="1" x14ac:dyDescent="0.25">
      <c r="A283" t="s">
        <v>8972</v>
      </c>
      <c r="B283" t="s">
        <v>13340</v>
      </c>
      <c r="C283" t="str">
        <f t="shared" si="8"/>
        <v>ransformer.san_11103</v>
      </c>
      <c r="D283" t="str">
        <f t="shared" si="9"/>
        <v xml:space="preserve">'Transformer.san_11103', </v>
      </c>
      <c r="E283">
        <v>11103</v>
      </c>
      <c r="F283">
        <f>VLOOKUP(E283,'Load Switches Names'!$E:$E,1,0)</f>
        <v>11103</v>
      </c>
    </row>
    <row r="284" spans="1:6" hidden="1" x14ac:dyDescent="0.25">
      <c r="A284" t="s">
        <v>8973</v>
      </c>
      <c r="B284" t="s">
        <v>13340</v>
      </c>
      <c r="C284" t="str">
        <f t="shared" si="8"/>
        <v>ransformer.san_11110</v>
      </c>
      <c r="D284" t="str">
        <f t="shared" si="9"/>
        <v xml:space="preserve">'Transformer.san_11110', </v>
      </c>
      <c r="E284">
        <v>11110</v>
      </c>
      <c r="F284">
        <f>VLOOKUP(E284,'Load Switches Names'!$E:$E,1,0)</f>
        <v>11110</v>
      </c>
    </row>
    <row r="285" spans="1:6" hidden="1" x14ac:dyDescent="0.25">
      <c r="A285" t="s">
        <v>8987</v>
      </c>
      <c r="B285" t="s">
        <v>13340</v>
      </c>
      <c r="C285" t="str">
        <f t="shared" si="8"/>
        <v>ransformer.san_11112</v>
      </c>
      <c r="D285" t="str">
        <f t="shared" si="9"/>
        <v xml:space="preserve">'Transformer.san_11112', </v>
      </c>
      <c r="E285">
        <v>11112</v>
      </c>
      <c r="F285">
        <f>VLOOKUP(E285,'Load Switches Names'!$E:$E,1,0)</f>
        <v>11112</v>
      </c>
    </row>
    <row r="286" spans="1:6" hidden="1" x14ac:dyDescent="0.25">
      <c r="A286" t="s">
        <v>8988</v>
      </c>
      <c r="B286" t="s">
        <v>13340</v>
      </c>
      <c r="C286" t="str">
        <f t="shared" si="8"/>
        <v>ransformer.san_11118</v>
      </c>
      <c r="D286" t="str">
        <f t="shared" si="9"/>
        <v xml:space="preserve">'Transformer.san_11118', </v>
      </c>
      <c r="E286">
        <v>11118</v>
      </c>
      <c r="F286">
        <f>VLOOKUP(E286,'Load Switches Names'!$E:$E,1,0)</f>
        <v>11118</v>
      </c>
    </row>
    <row r="287" spans="1:6" hidden="1" x14ac:dyDescent="0.25">
      <c r="A287" t="s">
        <v>8989</v>
      </c>
      <c r="B287" t="s">
        <v>13340</v>
      </c>
      <c r="C287" t="str">
        <f t="shared" si="8"/>
        <v>ransformer.san_11121</v>
      </c>
      <c r="D287" t="str">
        <f t="shared" si="9"/>
        <v xml:space="preserve">'Transformer.san_11121', </v>
      </c>
      <c r="E287">
        <v>11121</v>
      </c>
      <c r="F287">
        <f>VLOOKUP(E287,'Load Switches Names'!$E:$E,1,0)</f>
        <v>11121</v>
      </c>
    </row>
    <row r="288" spans="1:6" hidden="1" x14ac:dyDescent="0.25">
      <c r="A288" t="s">
        <v>8984</v>
      </c>
      <c r="B288" t="s">
        <v>13340</v>
      </c>
      <c r="C288" t="str">
        <f t="shared" si="8"/>
        <v>ransformer.san_11123</v>
      </c>
      <c r="D288" t="str">
        <f t="shared" si="9"/>
        <v xml:space="preserve">'Transformer.san_11123', </v>
      </c>
      <c r="E288">
        <v>11123</v>
      </c>
      <c r="F288">
        <f>VLOOKUP(E288,'Load Switches Names'!$E:$E,1,0)</f>
        <v>11123</v>
      </c>
    </row>
    <row r="289" spans="1:6" hidden="1" x14ac:dyDescent="0.25">
      <c r="A289" t="s">
        <v>8981</v>
      </c>
      <c r="B289" t="s">
        <v>13340</v>
      </c>
      <c r="C289" t="str">
        <f t="shared" si="8"/>
        <v>ransformer.san_11131</v>
      </c>
      <c r="D289" t="str">
        <f t="shared" si="9"/>
        <v xml:space="preserve">'Transformer.san_11131', </v>
      </c>
      <c r="E289">
        <v>11131</v>
      </c>
      <c r="F289">
        <f>VLOOKUP(E289,'Load Switches Names'!$E:$E,1,0)</f>
        <v>11131</v>
      </c>
    </row>
    <row r="290" spans="1:6" hidden="1" x14ac:dyDescent="0.25">
      <c r="A290" t="s">
        <v>8980</v>
      </c>
      <c r="B290" t="s">
        <v>13340</v>
      </c>
      <c r="C290" t="str">
        <f t="shared" si="8"/>
        <v>ransformer.san_11152</v>
      </c>
      <c r="D290" t="str">
        <f t="shared" si="9"/>
        <v xml:space="preserve">'Transformer.san_11152', </v>
      </c>
      <c r="E290">
        <v>11152</v>
      </c>
      <c r="F290">
        <f>VLOOKUP(E290,'Load Switches Names'!$E:$E,1,0)</f>
        <v>11152</v>
      </c>
    </row>
    <row r="291" spans="1:6" hidden="1" x14ac:dyDescent="0.25">
      <c r="A291" t="s">
        <v>8983</v>
      </c>
      <c r="B291" t="s">
        <v>13340</v>
      </c>
      <c r="C291" t="str">
        <f t="shared" si="8"/>
        <v>ransformer.san_11163</v>
      </c>
      <c r="D291" t="str">
        <f t="shared" si="9"/>
        <v xml:space="preserve">'Transformer.san_11163', </v>
      </c>
      <c r="E291">
        <v>11163</v>
      </c>
      <c r="F291">
        <f>VLOOKUP(E291,'Load Switches Names'!$E:$E,1,0)</f>
        <v>11163</v>
      </c>
    </row>
    <row r="292" spans="1:6" hidden="1" x14ac:dyDescent="0.25">
      <c r="A292" t="s">
        <v>8985</v>
      </c>
      <c r="B292" t="s">
        <v>13340</v>
      </c>
      <c r="C292" t="str">
        <f t="shared" si="8"/>
        <v>ransformer.san_11171</v>
      </c>
      <c r="D292" t="str">
        <f t="shared" si="9"/>
        <v xml:space="preserve">'Transformer.san_11171', </v>
      </c>
      <c r="E292">
        <v>11171</v>
      </c>
      <c r="F292">
        <f>VLOOKUP(E292,'Load Switches Names'!$E:$E,1,0)</f>
        <v>11171</v>
      </c>
    </row>
    <row r="293" spans="1:6" hidden="1" x14ac:dyDescent="0.25">
      <c r="A293" t="s">
        <v>8986</v>
      </c>
      <c r="B293" t="s">
        <v>13340</v>
      </c>
      <c r="C293" t="str">
        <f t="shared" si="8"/>
        <v>ransformer.san_11178</v>
      </c>
      <c r="D293" t="str">
        <f t="shared" si="9"/>
        <v xml:space="preserve">'Transformer.san_11178', </v>
      </c>
      <c r="E293">
        <v>11178</v>
      </c>
      <c r="F293">
        <f>VLOOKUP(E293,'Load Switches Names'!$E:$E,1,0)</f>
        <v>11178</v>
      </c>
    </row>
    <row r="294" spans="1:6" hidden="1" x14ac:dyDescent="0.25">
      <c r="A294" t="s">
        <v>8982</v>
      </c>
      <c r="B294" t="s">
        <v>13340</v>
      </c>
      <c r="C294" t="str">
        <f t="shared" si="8"/>
        <v>ransformer.san_11182</v>
      </c>
      <c r="D294" t="str">
        <f t="shared" si="9"/>
        <v xml:space="preserve">'Transformer.san_11182', </v>
      </c>
      <c r="E294">
        <v>11182</v>
      </c>
      <c r="F294">
        <f>VLOOKUP(E294,'Load Switches Names'!$E:$E,1,0)</f>
        <v>11182</v>
      </c>
    </row>
  </sheetData>
  <autoFilter ref="A1:F294" xr:uid="{66C52EA3-4E6D-4C1D-9367-A2F93D18556F}">
    <filterColumn colId="5">
      <filters>
        <filter val="#N/A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05421-14B5-40D3-93B1-9B09154DB2CB}">
  <sheetPr filterMode="1"/>
  <dimension ref="A1:F294"/>
  <sheetViews>
    <sheetView workbookViewId="0"/>
    <sheetView workbookViewId="1">
      <selection activeCell="F302" sqref="F302"/>
    </sheetView>
  </sheetViews>
  <sheetFormatPr defaultRowHeight="15" x14ac:dyDescent="0.25"/>
  <cols>
    <col min="1" max="1" width="16.140625" bestFit="1" customWidth="1"/>
  </cols>
  <sheetData>
    <row r="1" spans="1:6" x14ac:dyDescent="0.25">
      <c r="A1" t="s">
        <v>10142</v>
      </c>
      <c r="B1" t="s">
        <v>13339</v>
      </c>
      <c r="C1" t="str">
        <f>RIGHT(LOWER(A1), LEN(A1)-1)</f>
        <v>oad.bag_1037</v>
      </c>
      <c r="D1" t="str">
        <f>"'"&amp;B1&amp;C1&amp;"', "</f>
        <v xml:space="preserve">'Load.bag_1037', </v>
      </c>
      <c r="E1">
        <v>1037</v>
      </c>
      <c r="F1">
        <f>VLOOKUP(E1,'Transformer Switches Names'!$E:$E,1,0)</f>
        <v>1037</v>
      </c>
    </row>
    <row r="2" spans="1:6" hidden="1" x14ac:dyDescent="0.25">
      <c r="A2" t="s">
        <v>10140</v>
      </c>
      <c r="B2" t="s">
        <v>13339</v>
      </c>
      <c r="C2" t="str">
        <f t="shared" ref="C2:C65" si="0">RIGHT(LOWER(A2), LEN(A2)-1)</f>
        <v>oad.bag_1039</v>
      </c>
      <c r="D2" t="str">
        <f t="shared" ref="D2:D65" si="1">"'"&amp;B2&amp;C2&amp;"', "</f>
        <v xml:space="preserve">'Load.bag_1039', </v>
      </c>
      <c r="E2">
        <v>1039</v>
      </c>
      <c r="F2">
        <f>VLOOKUP(E2,'Transformer Switches Names'!$E:$E,1,0)</f>
        <v>1039</v>
      </c>
    </row>
    <row r="3" spans="1:6" hidden="1" x14ac:dyDescent="0.25">
      <c r="A3" t="s">
        <v>10138</v>
      </c>
      <c r="B3" t="s">
        <v>13339</v>
      </c>
      <c r="C3" t="str">
        <f t="shared" si="0"/>
        <v>oad.bag_1045</v>
      </c>
      <c r="D3" t="str">
        <f t="shared" si="1"/>
        <v xml:space="preserve">'Load.bag_1045', </v>
      </c>
      <c r="E3">
        <v>1045</v>
      </c>
      <c r="F3">
        <f>VLOOKUP(E3,'Transformer Switches Names'!$E:$E,1,0)</f>
        <v>1045</v>
      </c>
    </row>
    <row r="4" spans="1:6" hidden="1" x14ac:dyDescent="0.25">
      <c r="A4" t="s">
        <v>10136</v>
      </c>
      <c r="B4" t="s">
        <v>13339</v>
      </c>
      <c r="C4" t="str">
        <f t="shared" si="0"/>
        <v>oad.bag_1055</v>
      </c>
      <c r="D4" t="str">
        <f t="shared" si="1"/>
        <v xml:space="preserve">'Load.bag_1055', </v>
      </c>
      <c r="E4">
        <v>1055</v>
      </c>
      <c r="F4">
        <f>VLOOKUP(E4,'Transformer Switches Names'!$E:$E,1,0)</f>
        <v>1055</v>
      </c>
    </row>
    <row r="5" spans="1:6" hidden="1" x14ac:dyDescent="0.25">
      <c r="A5" t="s">
        <v>10134</v>
      </c>
      <c r="B5" t="s">
        <v>13339</v>
      </c>
      <c r="C5" t="str">
        <f t="shared" si="0"/>
        <v>oad.bag_1066</v>
      </c>
      <c r="D5" t="str">
        <f t="shared" si="1"/>
        <v xml:space="preserve">'Load.bag_1066', </v>
      </c>
      <c r="E5">
        <v>1066</v>
      </c>
      <c r="F5">
        <f>VLOOKUP(E5,'Transformer Switches Names'!$E:$E,1,0)</f>
        <v>1066</v>
      </c>
    </row>
    <row r="6" spans="1:6" hidden="1" x14ac:dyDescent="0.25">
      <c r="A6" t="s">
        <v>10128</v>
      </c>
      <c r="B6" t="s">
        <v>13339</v>
      </c>
      <c r="C6" t="str">
        <f t="shared" si="0"/>
        <v>oad.bag_1076</v>
      </c>
      <c r="D6" t="str">
        <f t="shared" si="1"/>
        <v xml:space="preserve">'Load.bag_1076', </v>
      </c>
      <c r="E6">
        <v>1076</v>
      </c>
      <c r="F6">
        <f>VLOOKUP(E6,'Transformer Switches Names'!$E:$E,1,0)</f>
        <v>1076</v>
      </c>
    </row>
    <row r="7" spans="1:6" hidden="1" x14ac:dyDescent="0.25">
      <c r="A7" t="s">
        <v>10144</v>
      </c>
      <c r="B7" t="s">
        <v>13339</v>
      </c>
      <c r="C7" t="str">
        <f t="shared" si="0"/>
        <v>oad.bag_1078</v>
      </c>
      <c r="D7" t="str">
        <f t="shared" si="1"/>
        <v xml:space="preserve">'Load.bag_1078', </v>
      </c>
      <c r="E7">
        <v>1078</v>
      </c>
      <c r="F7">
        <f>VLOOKUP(E7,'Transformer Switches Names'!$E:$E,1,0)</f>
        <v>1078</v>
      </c>
    </row>
    <row r="8" spans="1:6" hidden="1" x14ac:dyDescent="0.25">
      <c r="A8" t="s">
        <v>10146</v>
      </c>
      <c r="B8" t="s">
        <v>13339</v>
      </c>
      <c r="C8" t="str">
        <f t="shared" si="0"/>
        <v>oad.bag_1085</v>
      </c>
      <c r="D8" t="str">
        <f t="shared" si="1"/>
        <v xml:space="preserve">'Load.bag_1085', </v>
      </c>
      <c r="E8">
        <v>1085</v>
      </c>
      <c r="F8">
        <f>VLOOKUP(E8,'Transformer Switches Names'!$E:$E,1,0)</f>
        <v>1085</v>
      </c>
    </row>
    <row r="9" spans="1:6" hidden="1" x14ac:dyDescent="0.25">
      <c r="A9" t="s">
        <v>10148</v>
      </c>
      <c r="B9" t="s">
        <v>13339</v>
      </c>
      <c r="C9" t="str">
        <f t="shared" si="0"/>
        <v>oad.bag_1093</v>
      </c>
      <c r="D9" t="str">
        <f t="shared" si="1"/>
        <v xml:space="preserve">'Load.bag_1093', </v>
      </c>
      <c r="E9">
        <v>1093</v>
      </c>
      <c r="F9">
        <f>VLOOKUP(E9,'Transformer Switches Names'!$E:$E,1,0)</f>
        <v>1093</v>
      </c>
    </row>
    <row r="10" spans="1:6" hidden="1" x14ac:dyDescent="0.25">
      <c r="A10" t="s">
        <v>10152</v>
      </c>
      <c r="B10" t="s">
        <v>13339</v>
      </c>
      <c r="C10" t="str">
        <f t="shared" si="0"/>
        <v>oad.bag_1095</v>
      </c>
      <c r="D10" t="str">
        <f t="shared" si="1"/>
        <v xml:space="preserve">'Load.bag_1095', </v>
      </c>
      <c r="E10">
        <v>1095</v>
      </c>
      <c r="F10">
        <f>VLOOKUP(E10,'Transformer Switches Names'!$E:$E,1,0)</f>
        <v>1095</v>
      </c>
    </row>
    <row r="11" spans="1:6" hidden="1" x14ac:dyDescent="0.25">
      <c r="A11" t="s">
        <v>10154</v>
      </c>
      <c r="B11" t="s">
        <v>13339</v>
      </c>
      <c r="C11" t="str">
        <f t="shared" si="0"/>
        <v>oad.bag_1102</v>
      </c>
      <c r="D11" t="str">
        <f t="shared" si="1"/>
        <v xml:space="preserve">'Load.bag_1102', </v>
      </c>
      <c r="E11">
        <v>1102</v>
      </c>
      <c r="F11">
        <f>VLOOKUP(E11,'Transformer Switches Names'!$E:$E,1,0)</f>
        <v>1102</v>
      </c>
    </row>
    <row r="12" spans="1:6" hidden="1" x14ac:dyDescent="0.25">
      <c r="A12" t="s">
        <v>10132</v>
      </c>
      <c r="B12" t="s">
        <v>13339</v>
      </c>
      <c r="C12" t="str">
        <f t="shared" si="0"/>
        <v>oad.bag_1113</v>
      </c>
      <c r="D12" t="str">
        <f t="shared" si="1"/>
        <v xml:space="preserve">'Load.bag_1113', </v>
      </c>
      <c r="E12">
        <v>1113</v>
      </c>
      <c r="F12">
        <f>VLOOKUP(E12,'Transformer Switches Names'!$E:$E,1,0)</f>
        <v>1113</v>
      </c>
    </row>
    <row r="13" spans="1:6" hidden="1" x14ac:dyDescent="0.25">
      <c r="A13" t="s">
        <v>10130</v>
      </c>
      <c r="B13" t="s">
        <v>13339</v>
      </c>
      <c r="C13" t="str">
        <f t="shared" si="0"/>
        <v>oad.bag_1115</v>
      </c>
      <c r="D13" t="str">
        <f t="shared" si="1"/>
        <v xml:space="preserve">'Load.bag_1115', </v>
      </c>
      <c r="E13">
        <v>1115</v>
      </c>
      <c r="F13">
        <f>VLOOKUP(E13,'Transformer Switches Names'!$E:$E,1,0)</f>
        <v>1115</v>
      </c>
    </row>
    <row r="14" spans="1:6" hidden="1" x14ac:dyDescent="0.25">
      <c r="A14" t="s">
        <v>10156</v>
      </c>
      <c r="B14" t="s">
        <v>13339</v>
      </c>
      <c r="C14" t="str">
        <f t="shared" si="0"/>
        <v>oad.bag_1117</v>
      </c>
      <c r="D14" t="str">
        <f t="shared" si="1"/>
        <v xml:space="preserve">'Load.bag_1117', </v>
      </c>
      <c r="E14">
        <v>1117</v>
      </c>
      <c r="F14">
        <f>VLOOKUP(E14,'Transformer Switches Names'!$E:$E,1,0)</f>
        <v>1117</v>
      </c>
    </row>
    <row r="15" spans="1:6" hidden="1" x14ac:dyDescent="0.25">
      <c r="A15" t="s">
        <v>10160</v>
      </c>
      <c r="B15" t="s">
        <v>13339</v>
      </c>
      <c r="C15" t="str">
        <f t="shared" si="0"/>
        <v>oad.bag_1127</v>
      </c>
      <c r="D15" t="str">
        <f t="shared" si="1"/>
        <v xml:space="preserve">'Load.bag_1127', </v>
      </c>
      <c r="E15">
        <v>1127</v>
      </c>
      <c r="F15">
        <f>VLOOKUP(E15,'Transformer Switches Names'!$E:$E,1,0)</f>
        <v>1127</v>
      </c>
    </row>
    <row r="16" spans="1:6" hidden="1" x14ac:dyDescent="0.25">
      <c r="A16" t="s">
        <v>10158</v>
      </c>
      <c r="B16" t="s">
        <v>13339</v>
      </c>
      <c r="C16" t="str">
        <f t="shared" si="0"/>
        <v>oad.bag_1130</v>
      </c>
      <c r="D16" t="str">
        <f t="shared" si="1"/>
        <v xml:space="preserve">'Load.bag_1130', </v>
      </c>
      <c r="E16">
        <v>1130</v>
      </c>
      <c r="F16">
        <f>VLOOKUP(E16,'Transformer Switches Names'!$E:$E,1,0)</f>
        <v>1130</v>
      </c>
    </row>
    <row r="17" spans="1:6" hidden="1" x14ac:dyDescent="0.25">
      <c r="A17" t="s">
        <v>10164</v>
      </c>
      <c r="B17" t="s">
        <v>13339</v>
      </c>
      <c r="C17" t="str">
        <f t="shared" si="0"/>
        <v>oad.bag_1139</v>
      </c>
      <c r="D17" t="str">
        <f t="shared" si="1"/>
        <v xml:space="preserve">'Load.bag_1139', </v>
      </c>
      <c r="E17">
        <v>1139</v>
      </c>
      <c r="F17">
        <f>VLOOKUP(E17,'Transformer Switches Names'!$E:$E,1,0)</f>
        <v>1139</v>
      </c>
    </row>
    <row r="18" spans="1:6" hidden="1" x14ac:dyDescent="0.25">
      <c r="A18" t="s">
        <v>10162</v>
      </c>
      <c r="B18" t="s">
        <v>13339</v>
      </c>
      <c r="C18" t="str">
        <f t="shared" si="0"/>
        <v>oad.bag_1146</v>
      </c>
      <c r="D18" t="str">
        <f t="shared" si="1"/>
        <v xml:space="preserve">'Load.bag_1146', </v>
      </c>
      <c r="E18">
        <v>1146</v>
      </c>
      <c r="F18">
        <f>VLOOKUP(E18,'Transformer Switches Names'!$E:$E,1,0)</f>
        <v>1146</v>
      </c>
    </row>
    <row r="19" spans="1:6" hidden="1" x14ac:dyDescent="0.25">
      <c r="A19" t="s">
        <v>10166</v>
      </c>
      <c r="B19" t="s">
        <v>13339</v>
      </c>
      <c r="C19" t="str">
        <f t="shared" si="0"/>
        <v>oad.bag_1148</v>
      </c>
      <c r="D19" t="str">
        <f t="shared" si="1"/>
        <v xml:space="preserve">'Load.bag_1148', </v>
      </c>
      <c r="E19">
        <v>1148</v>
      </c>
      <c r="F19">
        <f>VLOOKUP(E19,'Transformer Switches Names'!$E:$E,1,0)</f>
        <v>1148</v>
      </c>
    </row>
    <row r="20" spans="1:6" hidden="1" x14ac:dyDescent="0.25">
      <c r="A20" t="s">
        <v>10170</v>
      </c>
      <c r="B20" t="s">
        <v>13339</v>
      </c>
      <c r="C20" t="str">
        <f t="shared" si="0"/>
        <v>oad.bag_1156</v>
      </c>
      <c r="D20" t="str">
        <f t="shared" si="1"/>
        <v xml:space="preserve">'Load.bag_1156', </v>
      </c>
      <c r="E20">
        <v>1156</v>
      </c>
      <c r="F20">
        <f>VLOOKUP(E20,'Transformer Switches Names'!$E:$E,1,0)</f>
        <v>1156</v>
      </c>
    </row>
    <row r="21" spans="1:6" hidden="1" x14ac:dyDescent="0.25">
      <c r="A21" t="s">
        <v>10172</v>
      </c>
      <c r="B21" t="s">
        <v>13339</v>
      </c>
      <c r="C21" t="str">
        <f t="shared" si="0"/>
        <v>oad.bag_1178</v>
      </c>
      <c r="D21" t="str">
        <f t="shared" si="1"/>
        <v xml:space="preserve">'Load.bag_1178', </v>
      </c>
      <c r="E21">
        <v>1178</v>
      </c>
      <c r="F21">
        <f>VLOOKUP(E21,'Transformer Switches Names'!$E:$E,1,0)</f>
        <v>1178</v>
      </c>
    </row>
    <row r="22" spans="1:6" hidden="1" x14ac:dyDescent="0.25">
      <c r="A22" t="s">
        <v>10174</v>
      </c>
      <c r="B22" t="s">
        <v>13339</v>
      </c>
      <c r="C22" t="str">
        <f t="shared" si="0"/>
        <v>oad.bag_1185</v>
      </c>
      <c r="D22" t="str">
        <f t="shared" si="1"/>
        <v xml:space="preserve">'Load.bag_1185', </v>
      </c>
      <c r="E22">
        <v>1185</v>
      </c>
      <c r="F22">
        <f>VLOOKUP(E22,'Transformer Switches Names'!$E:$E,1,0)</f>
        <v>1185</v>
      </c>
    </row>
    <row r="23" spans="1:6" hidden="1" x14ac:dyDescent="0.25">
      <c r="A23" t="s">
        <v>10176</v>
      </c>
      <c r="B23" t="s">
        <v>13339</v>
      </c>
      <c r="C23" t="str">
        <f t="shared" si="0"/>
        <v>oad.bag_1191</v>
      </c>
      <c r="D23" t="str">
        <f t="shared" si="1"/>
        <v xml:space="preserve">'Load.bag_1191', </v>
      </c>
      <c r="E23">
        <v>1191</v>
      </c>
      <c r="F23">
        <f>VLOOKUP(E23,'Transformer Switches Names'!$E:$E,1,0)</f>
        <v>1191</v>
      </c>
    </row>
    <row r="24" spans="1:6" hidden="1" x14ac:dyDescent="0.25">
      <c r="A24" t="s">
        <v>10178</v>
      </c>
      <c r="B24" t="s">
        <v>13339</v>
      </c>
      <c r="C24" t="str">
        <f t="shared" si="0"/>
        <v>oad.bag_1209</v>
      </c>
      <c r="D24" t="str">
        <f t="shared" si="1"/>
        <v xml:space="preserve">'Load.bag_1209', </v>
      </c>
      <c r="E24">
        <v>1209</v>
      </c>
      <c r="F24">
        <f>VLOOKUP(E24,'Transformer Switches Names'!$E:$E,1,0)</f>
        <v>1209</v>
      </c>
    </row>
    <row r="25" spans="1:6" hidden="1" x14ac:dyDescent="0.25">
      <c r="A25" t="s">
        <v>10180</v>
      </c>
      <c r="B25" t="s">
        <v>13339</v>
      </c>
      <c r="C25" t="str">
        <f t="shared" si="0"/>
        <v>oad.bag_1211</v>
      </c>
      <c r="D25" t="str">
        <f t="shared" si="1"/>
        <v xml:space="preserve">'Load.bag_1211', </v>
      </c>
      <c r="E25">
        <v>1211</v>
      </c>
      <c r="F25">
        <f>VLOOKUP(E25,'Transformer Switches Names'!$E:$E,1,0)</f>
        <v>1211</v>
      </c>
    </row>
    <row r="26" spans="1:6" hidden="1" x14ac:dyDescent="0.25">
      <c r="A26" t="s">
        <v>10182</v>
      </c>
      <c r="B26" t="s">
        <v>13339</v>
      </c>
      <c r="C26" t="str">
        <f t="shared" si="0"/>
        <v>oad.bag_1214</v>
      </c>
      <c r="D26" t="str">
        <f t="shared" si="1"/>
        <v xml:space="preserve">'Load.bag_1214', </v>
      </c>
      <c r="E26">
        <v>1214</v>
      </c>
      <c r="F26">
        <f>VLOOKUP(E26,'Transformer Switches Names'!$E:$E,1,0)</f>
        <v>1214</v>
      </c>
    </row>
    <row r="27" spans="1:6" hidden="1" x14ac:dyDescent="0.25">
      <c r="A27" t="s">
        <v>10168</v>
      </c>
      <c r="B27" t="s">
        <v>13339</v>
      </c>
      <c r="C27" t="str">
        <f t="shared" si="0"/>
        <v>oad.bag_1215</v>
      </c>
      <c r="D27" t="str">
        <f t="shared" si="1"/>
        <v xml:space="preserve">'Load.bag_1215', </v>
      </c>
      <c r="E27">
        <v>1215</v>
      </c>
      <c r="F27">
        <f>VLOOKUP(E27,'Transformer Switches Names'!$E:$E,1,0)</f>
        <v>1215</v>
      </c>
    </row>
    <row r="28" spans="1:6" hidden="1" x14ac:dyDescent="0.25">
      <c r="A28" t="s">
        <v>10150</v>
      </c>
      <c r="B28" t="s">
        <v>13339</v>
      </c>
      <c r="C28" t="str">
        <f t="shared" si="0"/>
        <v>oad.bag_1216</v>
      </c>
      <c r="D28" t="str">
        <f t="shared" si="1"/>
        <v xml:space="preserve">'Load.bag_1216', </v>
      </c>
      <c r="E28">
        <v>1216</v>
      </c>
      <c r="F28">
        <f>VLOOKUP(E28,'Transformer Switches Names'!$E:$E,1,0)</f>
        <v>1216</v>
      </c>
    </row>
    <row r="29" spans="1:6" hidden="1" x14ac:dyDescent="0.25">
      <c r="A29" t="s">
        <v>10042</v>
      </c>
      <c r="B29" t="s">
        <v>13339</v>
      </c>
      <c r="C29" t="str">
        <f t="shared" si="0"/>
        <v>oad.ban_2037</v>
      </c>
      <c r="D29" t="str">
        <f t="shared" si="1"/>
        <v xml:space="preserve">'Load.ban_2037', </v>
      </c>
      <c r="E29">
        <v>2037</v>
      </c>
      <c r="F29">
        <f>VLOOKUP(E29,'Transformer Switches Names'!$E:$E,1,0)</f>
        <v>2037</v>
      </c>
    </row>
    <row r="30" spans="1:6" hidden="1" x14ac:dyDescent="0.25">
      <c r="A30" t="s">
        <v>10044</v>
      </c>
      <c r="B30" t="s">
        <v>13339</v>
      </c>
      <c r="C30" t="str">
        <f t="shared" si="0"/>
        <v>oad.ban_2048</v>
      </c>
      <c r="D30" t="str">
        <f t="shared" si="1"/>
        <v xml:space="preserve">'Load.ban_2048', </v>
      </c>
      <c r="E30">
        <v>2048</v>
      </c>
      <c r="F30">
        <f>VLOOKUP(E30,'Transformer Switches Names'!$E:$E,1,0)</f>
        <v>2048</v>
      </c>
    </row>
    <row r="31" spans="1:6" hidden="1" x14ac:dyDescent="0.25">
      <c r="A31" t="s">
        <v>10046</v>
      </c>
      <c r="B31" t="s">
        <v>13339</v>
      </c>
      <c r="C31" t="str">
        <f t="shared" si="0"/>
        <v>oad.ban_2051</v>
      </c>
      <c r="D31" t="str">
        <f t="shared" si="1"/>
        <v xml:space="preserve">'Load.ban_2051', </v>
      </c>
      <c r="E31">
        <v>2051</v>
      </c>
      <c r="F31">
        <f>VLOOKUP(E31,'Transformer Switches Names'!$E:$E,1,0)</f>
        <v>2051</v>
      </c>
    </row>
    <row r="32" spans="1:6" hidden="1" x14ac:dyDescent="0.25">
      <c r="A32" t="s">
        <v>10038</v>
      </c>
      <c r="B32" t="s">
        <v>13339</v>
      </c>
      <c r="C32" t="str">
        <f t="shared" si="0"/>
        <v>oad.ban_2056</v>
      </c>
      <c r="D32" t="str">
        <f t="shared" si="1"/>
        <v xml:space="preserve">'Load.ban_2056', </v>
      </c>
      <c r="E32">
        <v>2056</v>
      </c>
      <c r="F32">
        <f>VLOOKUP(E32,'Transformer Switches Names'!$E:$E,1,0)</f>
        <v>2056</v>
      </c>
    </row>
    <row r="33" spans="1:6" hidden="1" x14ac:dyDescent="0.25">
      <c r="A33" t="s">
        <v>10040</v>
      </c>
      <c r="B33" t="s">
        <v>13339</v>
      </c>
      <c r="C33" t="str">
        <f t="shared" si="0"/>
        <v>oad.ban_2059</v>
      </c>
      <c r="D33" t="str">
        <f t="shared" si="1"/>
        <v xml:space="preserve">'Load.ban_2059', </v>
      </c>
      <c r="E33">
        <v>2059</v>
      </c>
      <c r="F33">
        <f>VLOOKUP(E33,'Transformer Switches Names'!$E:$E,1,0)</f>
        <v>2059</v>
      </c>
    </row>
    <row r="34" spans="1:6" hidden="1" x14ac:dyDescent="0.25">
      <c r="A34" t="s">
        <v>10048</v>
      </c>
      <c r="B34" t="s">
        <v>13339</v>
      </c>
      <c r="C34" t="str">
        <f t="shared" si="0"/>
        <v>oad.ban_2064</v>
      </c>
      <c r="D34" t="str">
        <f t="shared" si="1"/>
        <v xml:space="preserve">'Load.ban_2064', </v>
      </c>
      <c r="E34">
        <v>2064</v>
      </c>
      <c r="F34">
        <f>VLOOKUP(E34,'Transformer Switches Names'!$E:$E,1,0)</f>
        <v>2064</v>
      </c>
    </row>
    <row r="35" spans="1:6" hidden="1" x14ac:dyDescent="0.25">
      <c r="A35" t="s">
        <v>10050</v>
      </c>
      <c r="B35" t="s">
        <v>13339</v>
      </c>
      <c r="C35" t="str">
        <f t="shared" si="0"/>
        <v>oad.ban_2070</v>
      </c>
      <c r="D35" t="str">
        <f t="shared" si="1"/>
        <v xml:space="preserve">'Load.ban_2070', </v>
      </c>
      <c r="E35">
        <v>2070</v>
      </c>
      <c r="F35">
        <f>VLOOKUP(E35,'Transformer Switches Names'!$E:$E,1,0)</f>
        <v>2070</v>
      </c>
    </row>
    <row r="36" spans="1:6" hidden="1" x14ac:dyDescent="0.25">
      <c r="A36" t="s">
        <v>10052</v>
      </c>
      <c r="B36" t="s">
        <v>13339</v>
      </c>
      <c r="C36" t="str">
        <f t="shared" si="0"/>
        <v>oad.ban_2081</v>
      </c>
      <c r="D36" t="str">
        <f t="shared" si="1"/>
        <v xml:space="preserve">'Load.ban_2081', </v>
      </c>
      <c r="E36">
        <v>2081</v>
      </c>
      <c r="F36">
        <f>VLOOKUP(E36,'Transformer Switches Names'!$E:$E,1,0)</f>
        <v>2081</v>
      </c>
    </row>
    <row r="37" spans="1:6" hidden="1" x14ac:dyDescent="0.25">
      <c r="A37" t="s">
        <v>10054</v>
      </c>
      <c r="B37" t="s">
        <v>13339</v>
      </c>
      <c r="C37" t="str">
        <f t="shared" si="0"/>
        <v>oad.ban_2087</v>
      </c>
      <c r="D37" t="str">
        <f t="shared" si="1"/>
        <v xml:space="preserve">'Load.ban_2087', </v>
      </c>
      <c r="E37">
        <v>2087</v>
      </c>
      <c r="F37">
        <f>VLOOKUP(E37,'Transformer Switches Names'!$E:$E,1,0)</f>
        <v>2087</v>
      </c>
    </row>
    <row r="38" spans="1:6" hidden="1" x14ac:dyDescent="0.25">
      <c r="A38" t="s">
        <v>10056</v>
      </c>
      <c r="B38" t="s">
        <v>13339</v>
      </c>
      <c r="C38" t="str">
        <f t="shared" si="0"/>
        <v>oad.ban_2098</v>
      </c>
      <c r="D38" t="str">
        <f t="shared" si="1"/>
        <v xml:space="preserve">'Load.ban_2098', </v>
      </c>
      <c r="E38">
        <v>2098</v>
      </c>
      <c r="F38">
        <f>VLOOKUP(E38,'Transformer Switches Names'!$E:$E,1,0)</f>
        <v>2098</v>
      </c>
    </row>
    <row r="39" spans="1:6" hidden="1" x14ac:dyDescent="0.25">
      <c r="A39" t="s">
        <v>10082</v>
      </c>
      <c r="B39" t="s">
        <v>13339</v>
      </c>
      <c r="C39" t="str">
        <f t="shared" si="0"/>
        <v>oad.ban_2111</v>
      </c>
      <c r="D39" t="str">
        <f t="shared" si="1"/>
        <v xml:space="preserve">'Load.ban_2111', </v>
      </c>
      <c r="E39">
        <v>2111</v>
      </c>
      <c r="F39">
        <f>VLOOKUP(E39,'Transformer Switches Names'!$E:$E,1,0)</f>
        <v>2111</v>
      </c>
    </row>
    <row r="40" spans="1:6" hidden="1" x14ac:dyDescent="0.25">
      <c r="A40" t="s">
        <v>10058</v>
      </c>
      <c r="B40" t="s">
        <v>13339</v>
      </c>
      <c r="C40" t="str">
        <f t="shared" si="0"/>
        <v>oad.ban_2121</v>
      </c>
      <c r="D40" t="str">
        <f t="shared" si="1"/>
        <v xml:space="preserve">'Load.ban_2121', </v>
      </c>
      <c r="E40">
        <v>2121</v>
      </c>
      <c r="F40">
        <f>VLOOKUP(E40,'Transformer Switches Names'!$E:$E,1,0)</f>
        <v>2121</v>
      </c>
    </row>
    <row r="41" spans="1:6" hidden="1" x14ac:dyDescent="0.25">
      <c r="A41" t="s">
        <v>10060</v>
      </c>
      <c r="B41" t="s">
        <v>13339</v>
      </c>
      <c r="C41" t="str">
        <f t="shared" si="0"/>
        <v>oad.ban_2140</v>
      </c>
      <c r="D41" t="str">
        <f t="shared" si="1"/>
        <v xml:space="preserve">'Load.ban_2140', </v>
      </c>
      <c r="E41">
        <v>2140</v>
      </c>
      <c r="F41">
        <f>VLOOKUP(E41,'Transformer Switches Names'!$E:$E,1,0)</f>
        <v>2140</v>
      </c>
    </row>
    <row r="42" spans="1:6" hidden="1" x14ac:dyDescent="0.25">
      <c r="A42" t="s">
        <v>10062</v>
      </c>
      <c r="B42" t="s">
        <v>13339</v>
      </c>
      <c r="C42" t="str">
        <f t="shared" si="0"/>
        <v>oad.ban_2146</v>
      </c>
      <c r="D42" t="str">
        <f t="shared" si="1"/>
        <v xml:space="preserve">'Load.ban_2146', </v>
      </c>
      <c r="E42">
        <v>2146</v>
      </c>
      <c r="F42">
        <f>VLOOKUP(E42,'Transformer Switches Names'!$E:$E,1,0)</f>
        <v>2146</v>
      </c>
    </row>
    <row r="43" spans="1:6" hidden="1" x14ac:dyDescent="0.25">
      <c r="A43" t="s">
        <v>10064</v>
      </c>
      <c r="B43" t="s">
        <v>13339</v>
      </c>
      <c r="C43" t="str">
        <f t="shared" si="0"/>
        <v>oad.ban_2147</v>
      </c>
      <c r="D43" t="str">
        <f t="shared" si="1"/>
        <v xml:space="preserve">'Load.ban_2147', </v>
      </c>
      <c r="E43">
        <v>2147</v>
      </c>
      <c r="F43">
        <f>VLOOKUP(E43,'Transformer Switches Names'!$E:$E,1,0)</f>
        <v>2147</v>
      </c>
    </row>
    <row r="44" spans="1:6" hidden="1" x14ac:dyDescent="0.25">
      <c r="A44" t="s">
        <v>10066</v>
      </c>
      <c r="B44" t="s">
        <v>13339</v>
      </c>
      <c r="C44" t="str">
        <f t="shared" si="0"/>
        <v>oad.ban_2152</v>
      </c>
      <c r="D44" t="str">
        <f t="shared" si="1"/>
        <v xml:space="preserve">'Load.ban_2152', </v>
      </c>
      <c r="E44">
        <v>2152</v>
      </c>
      <c r="F44">
        <f>VLOOKUP(E44,'Transformer Switches Names'!$E:$E,1,0)</f>
        <v>2152</v>
      </c>
    </row>
    <row r="45" spans="1:6" hidden="1" x14ac:dyDescent="0.25">
      <c r="A45" t="s">
        <v>10068</v>
      </c>
      <c r="B45" t="s">
        <v>13339</v>
      </c>
      <c r="C45" t="str">
        <f t="shared" si="0"/>
        <v>oad.ban_2155</v>
      </c>
      <c r="D45" t="str">
        <f t="shared" si="1"/>
        <v xml:space="preserve">'Load.ban_2155', </v>
      </c>
      <c r="E45">
        <v>2155</v>
      </c>
      <c r="F45">
        <f>VLOOKUP(E45,'Transformer Switches Names'!$E:$E,1,0)</f>
        <v>2155</v>
      </c>
    </row>
    <row r="46" spans="1:6" hidden="1" x14ac:dyDescent="0.25">
      <c r="A46" t="s">
        <v>10072</v>
      </c>
      <c r="B46" t="s">
        <v>13339</v>
      </c>
      <c r="C46" t="str">
        <f t="shared" si="0"/>
        <v>oad.ban_2162</v>
      </c>
      <c r="D46" t="str">
        <f t="shared" si="1"/>
        <v xml:space="preserve">'Load.ban_2162', </v>
      </c>
      <c r="E46">
        <v>2162</v>
      </c>
      <c r="F46">
        <f>VLOOKUP(E46,'Transformer Switches Names'!$E:$E,1,0)</f>
        <v>2162</v>
      </c>
    </row>
    <row r="47" spans="1:6" hidden="1" x14ac:dyDescent="0.25">
      <c r="A47" t="s">
        <v>10074</v>
      </c>
      <c r="B47" t="s">
        <v>13339</v>
      </c>
      <c r="C47" t="str">
        <f t="shared" si="0"/>
        <v>oad.ban_2165</v>
      </c>
      <c r="D47" t="str">
        <f t="shared" si="1"/>
        <v xml:space="preserve">'Load.ban_2165', </v>
      </c>
      <c r="E47">
        <v>2165</v>
      </c>
      <c r="F47">
        <f>VLOOKUP(E47,'Transformer Switches Names'!$E:$E,1,0)</f>
        <v>2165</v>
      </c>
    </row>
    <row r="48" spans="1:6" hidden="1" x14ac:dyDescent="0.25">
      <c r="A48" t="s">
        <v>10070</v>
      </c>
      <c r="B48" t="s">
        <v>13339</v>
      </c>
      <c r="C48" t="str">
        <f t="shared" si="0"/>
        <v>oad.ban_2166</v>
      </c>
      <c r="D48" t="str">
        <f t="shared" si="1"/>
        <v xml:space="preserve">'Load.ban_2166', </v>
      </c>
      <c r="E48">
        <v>2166</v>
      </c>
      <c r="F48">
        <f>VLOOKUP(E48,'Transformer Switches Names'!$E:$E,1,0)</f>
        <v>2166</v>
      </c>
    </row>
    <row r="49" spans="1:6" hidden="1" x14ac:dyDescent="0.25">
      <c r="A49" t="s">
        <v>10076</v>
      </c>
      <c r="B49" t="s">
        <v>13339</v>
      </c>
      <c r="C49" t="str">
        <f t="shared" si="0"/>
        <v>oad.ban_2175</v>
      </c>
      <c r="D49" t="str">
        <f t="shared" si="1"/>
        <v xml:space="preserve">'Load.ban_2175', </v>
      </c>
      <c r="E49">
        <v>2175</v>
      </c>
      <c r="F49">
        <f>VLOOKUP(E49,'Transformer Switches Names'!$E:$E,1,0)</f>
        <v>2175</v>
      </c>
    </row>
    <row r="50" spans="1:6" hidden="1" x14ac:dyDescent="0.25">
      <c r="A50" t="s">
        <v>10078</v>
      </c>
      <c r="B50" t="s">
        <v>13339</v>
      </c>
      <c r="C50" t="str">
        <f t="shared" si="0"/>
        <v>oad.ban_2177</v>
      </c>
      <c r="D50" t="str">
        <f t="shared" si="1"/>
        <v xml:space="preserve">'Load.ban_2177', </v>
      </c>
      <c r="E50">
        <v>2177</v>
      </c>
      <c r="F50">
        <f>VLOOKUP(E50,'Transformer Switches Names'!$E:$E,1,0)</f>
        <v>2177</v>
      </c>
    </row>
    <row r="51" spans="1:6" hidden="1" x14ac:dyDescent="0.25">
      <c r="A51" t="s">
        <v>10080</v>
      </c>
      <c r="B51" t="s">
        <v>13339</v>
      </c>
      <c r="C51" t="str">
        <f t="shared" si="0"/>
        <v>oad.ban_2184</v>
      </c>
      <c r="D51" t="str">
        <f t="shared" si="1"/>
        <v xml:space="preserve">'Load.ban_2184', </v>
      </c>
      <c r="E51">
        <v>2184</v>
      </c>
      <c r="F51">
        <f>VLOOKUP(E51,'Transformer Switches Names'!$E:$E,1,0)</f>
        <v>2184</v>
      </c>
    </row>
    <row r="52" spans="1:6" hidden="1" x14ac:dyDescent="0.25">
      <c r="A52" t="s">
        <v>10036</v>
      </c>
      <c r="B52" t="s">
        <v>13339</v>
      </c>
      <c r="C52" t="str">
        <f t="shared" si="0"/>
        <v>oad.ban_2185</v>
      </c>
      <c r="D52" t="str">
        <f t="shared" si="1"/>
        <v xml:space="preserve">'Load.ban_2185', </v>
      </c>
      <c r="E52">
        <v>2185</v>
      </c>
      <c r="F52">
        <f>VLOOKUP(E52,'Transformer Switches Names'!$E:$E,1,0)</f>
        <v>2185</v>
      </c>
    </row>
    <row r="53" spans="1:6" hidden="1" x14ac:dyDescent="0.25">
      <c r="A53" t="s">
        <v>10000</v>
      </c>
      <c r="B53" t="s">
        <v>13339</v>
      </c>
      <c r="C53" t="str">
        <f t="shared" si="0"/>
        <v>oad.dho_3001</v>
      </c>
      <c r="D53" t="str">
        <f t="shared" si="1"/>
        <v xml:space="preserve">'Load.dho_3001', </v>
      </c>
      <c r="E53">
        <v>3001</v>
      </c>
      <c r="F53">
        <f>VLOOKUP(E53,'Transformer Switches Names'!$E:$E,1,0)</f>
        <v>3001</v>
      </c>
    </row>
    <row r="54" spans="1:6" hidden="1" x14ac:dyDescent="0.25">
      <c r="A54" t="s">
        <v>9990</v>
      </c>
      <c r="B54" t="s">
        <v>13339</v>
      </c>
      <c r="C54" t="str">
        <f t="shared" si="0"/>
        <v>oad.dho_3026</v>
      </c>
      <c r="D54" t="str">
        <f t="shared" si="1"/>
        <v xml:space="preserve">'Load.dho_3026', </v>
      </c>
      <c r="E54">
        <v>3026</v>
      </c>
      <c r="F54">
        <f>VLOOKUP(E54,'Transformer Switches Names'!$E:$E,1,0)</f>
        <v>3026</v>
      </c>
    </row>
    <row r="55" spans="1:6" hidden="1" x14ac:dyDescent="0.25">
      <c r="A55" t="s">
        <v>9992</v>
      </c>
      <c r="B55" t="s">
        <v>13339</v>
      </c>
      <c r="C55" t="str">
        <f t="shared" si="0"/>
        <v>oad.dho_3039</v>
      </c>
      <c r="D55" t="str">
        <f t="shared" si="1"/>
        <v xml:space="preserve">'Load.dho_3039', </v>
      </c>
      <c r="E55">
        <v>3039</v>
      </c>
      <c r="F55">
        <f>VLOOKUP(E55,'Transformer Switches Names'!$E:$E,1,0)</f>
        <v>3039</v>
      </c>
    </row>
    <row r="56" spans="1:6" hidden="1" x14ac:dyDescent="0.25">
      <c r="A56" t="s">
        <v>9996</v>
      </c>
      <c r="B56" t="s">
        <v>13339</v>
      </c>
      <c r="C56" t="str">
        <f t="shared" si="0"/>
        <v>oad.dho_3045</v>
      </c>
      <c r="D56" t="str">
        <f t="shared" si="1"/>
        <v xml:space="preserve">'Load.dho_3045', </v>
      </c>
      <c r="E56">
        <v>3045</v>
      </c>
      <c r="F56">
        <f>VLOOKUP(E56,'Transformer Switches Names'!$E:$E,1,0)</f>
        <v>3045</v>
      </c>
    </row>
    <row r="57" spans="1:6" hidden="1" x14ac:dyDescent="0.25">
      <c r="A57" t="s">
        <v>9998</v>
      </c>
      <c r="B57" t="s">
        <v>13339</v>
      </c>
      <c r="C57" t="str">
        <f t="shared" si="0"/>
        <v>oad.dho_3051</v>
      </c>
      <c r="D57" t="str">
        <f t="shared" si="1"/>
        <v xml:space="preserve">'Load.dho_3051', </v>
      </c>
      <c r="E57">
        <v>3051</v>
      </c>
      <c r="F57">
        <f>VLOOKUP(E57,'Transformer Switches Names'!$E:$E,1,0)</f>
        <v>3051</v>
      </c>
    </row>
    <row r="58" spans="1:6" hidden="1" x14ac:dyDescent="0.25">
      <c r="A58" t="s">
        <v>10010</v>
      </c>
      <c r="B58" t="s">
        <v>13339</v>
      </c>
      <c r="C58" t="str">
        <f t="shared" si="0"/>
        <v>oad.dho_3069</v>
      </c>
      <c r="D58" t="str">
        <f t="shared" si="1"/>
        <v xml:space="preserve">'Load.dho_3069', </v>
      </c>
      <c r="E58">
        <v>3069</v>
      </c>
      <c r="F58">
        <f>VLOOKUP(E58,'Transformer Switches Names'!$E:$E,1,0)</f>
        <v>3069</v>
      </c>
    </row>
    <row r="59" spans="1:6" hidden="1" x14ac:dyDescent="0.25">
      <c r="A59" t="s">
        <v>9994</v>
      </c>
      <c r="B59" t="s">
        <v>13339</v>
      </c>
      <c r="C59" t="str">
        <f t="shared" si="0"/>
        <v>oad.dho_3095</v>
      </c>
      <c r="D59" t="str">
        <f t="shared" si="1"/>
        <v xml:space="preserve">'Load.dho_3095', </v>
      </c>
      <c r="E59">
        <v>3095</v>
      </c>
      <c r="F59">
        <f>VLOOKUP(E59,'Transformer Switches Names'!$E:$E,1,0)</f>
        <v>3095</v>
      </c>
    </row>
    <row r="60" spans="1:6" hidden="1" x14ac:dyDescent="0.25">
      <c r="A60" t="s">
        <v>10002</v>
      </c>
      <c r="B60" t="s">
        <v>13339</v>
      </c>
      <c r="C60" t="str">
        <f t="shared" si="0"/>
        <v>oad.dho_3097</v>
      </c>
      <c r="D60" t="str">
        <f t="shared" si="1"/>
        <v xml:space="preserve">'Load.dho_3097', </v>
      </c>
      <c r="E60">
        <v>3097</v>
      </c>
      <c r="F60">
        <f>VLOOKUP(E60,'Transformer Switches Names'!$E:$E,1,0)</f>
        <v>3097</v>
      </c>
    </row>
    <row r="61" spans="1:6" hidden="1" x14ac:dyDescent="0.25">
      <c r="A61" t="s">
        <v>10004</v>
      </c>
      <c r="B61" t="s">
        <v>13339</v>
      </c>
      <c r="C61" t="str">
        <f t="shared" si="0"/>
        <v>oad.dho_3101</v>
      </c>
      <c r="D61" t="str">
        <f t="shared" si="1"/>
        <v xml:space="preserve">'Load.dho_3101', </v>
      </c>
      <c r="E61">
        <v>3101</v>
      </c>
      <c r="F61">
        <f>VLOOKUP(E61,'Transformer Switches Names'!$E:$E,1,0)</f>
        <v>3101</v>
      </c>
    </row>
    <row r="62" spans="1:6" hidden="1" x14ac:dyDescent="0.25">
      <c r="A62" t="s">
        <v>10006</v>
      </c>
      <c r="B62" t="s">
        <v>13339</v>
      </c>
      <c r="C62" t="str">
        <f t="shared" si="0"/>
        <v>oad.dho_3107</v>
      </c>
      <c r="D62" t="str">
        <f t="shared" si="1"/>
        <v xml:space="preserve">'Load.dho_3107', </v>
      </c>
      <c r="E62">
        <v>3107</v>
      </c>
      <c r="F62">
        <f>VLOOKUP(E62,'Transformer Switches Names'!$E:$E,1,0)</f>
        <v>3107</v>
      </c>
    </row>
    <row r="63" spans="1:6" hidden="1" x14ac:dyDescent="0.25">
      <c r="A63" t="s">
        <v>10008</v>
      </c>
      <c r="B63" t="s">
        <v>13339</v>
      </c>
      <c r="C63" t="str">
        <f t="shared" si="0"/>
        <v>oad.dho_3118</v>
      </c>
      <c r="D63" t="str">
        <f t="shared" si="1"/>
        <v xml:space="preserve">'Load.dho_3118', </v>
      </c>
      <c r="E63">
        <v>3118</v>
      </c>
      <c r="F63">
        <f>VLOOKUP(E63,'Transformer Switches Names'!$E:$E,1,0)</f>
        <v>3118</v>
      </c>
    </row>
    <row r="64" spans="1:6" hidden="1" x14ac:dyDescent="0.25">
      <c r="A64" t="s">
        <v>10014</v>
      </c>
      <c r="B64" t="s">
        <v>13339</v>
      </c>
      <c r="C64" t="str">
        <f t="shared" si="0"/>
        <v>oad.dho_3119</v>
      </c>
      <c r="D64" t="str">
        <f t="shared" si="1"/>
        <v xml:space="preserve">'Load.dho_3119', </v>
      </c>
      <c r="E64">
        <v>3119</v>
      </c>
      <c r="F64">
        <f>VLOOKUP(E64,'Transformer Switches Names'!$E:$E,1,0)</f>
        <v>3119</v>
      </c>
    </row>
    <row r="65" spans="1:6" hidden="1" x14ac:dyDescent="0.25">
      <c r="A65" t="s">
        <v>10012</v>
      </c>
      <c r="B65" t="s">
        <v>13339</v>
      </c>
      <c r="C65" t="str">
        <f t="shared" si="0"/>
        <v>oad.dho_3122</v>
      </c>
      <c r="D65" t="str">
        <f t="shared" si="1"/>
        <v xml:space="preserve">'Load.dho_3122', </v>
      </c>
      <c r="E65">
        <v>3122</v>
      </c>
      <c r="F65">
        <f>VLOOKUP(E65,'Transformer Switches Names'!$E:$E,1,0)</f>
        <v>3122</v>
      </c>
    </row>
    <row r="66" spans="1:6" hidden="1" x14ac:dyDescent="0.25">
      <c r="A66" t="s">
        <v>10018</v>
      </c>
      <c r="B66" t="s">
        <v>13339</v>
      </c>
      <c r="C66" t="str">
        <f t="shared" ref="C66:C129" si="2">RIGHT(LOWER(A66), LEN(A66)-1)</f>
        <v>oad.dho_3133</v>
      </c>
      <c r="D66" t="str">
        <f t="shared" ref="D66:D129" si="3">"'"&amp;B66&amp;C66&amp;"', "</f>
        <v xml:space="preserve">'Load.dho_3133', </v>
      </c>
      <c r="E66">
        <v>3133</v>
      </c>
      <c r="F66">
        <f>VLOOKUP(E66,'Transformer Switches Names'!$E:$E,1,0)</f>
        <v>3133</v>
      </c>
    </row>
    <row r="67" spans="1:6" hidden="1" x14ac:dyDescent="0.25">
      <c r="A67" t="s">
        <v>10016</v>
      </c>
      <c r="B67" t="s">
        <v>13339</v>
      </c>
      <c r="C67" t="str">
        <f t="shared" si="2"/>
        <v>oad.dho_3137</v>
      </c>
      <c r="D67" t="str">
        <f t="shared" si="3"/>
        <v xml:space="preserve">'Load.dho_3137', </v>
      </c>
      <c r="E67">
        <v>3137</v>
      </c>
      <c r="F67">
        <f>VLOOKUP(E67,'Transformer Switches Names'!$E:$E,1,0)</f>
        <v>3137</v>
      </c>
    </row>
    <row r="68" spans="1:6" hidden="1" x14ac:dyDescent="0.25">
      <c r="A68" t="s">
        <v>10020</v>
      </c>
      <c r="B68" t="s">
        <v>13339</v>
      </c>
      <c r="C68" t="str">
        <f t="shared" si="2"/>
        <v>oad.dho_3151</v>
      </c>
      <c r="D68" t="str">
        <f t="shared" si="3"/>
        <v xml:space="preserve">'Load.dho_3151', </v>
      </c>
      <c r="E68">
        <v>3151</v>
      </c>
      <c r="F68">
        <f>VLOOKUP(E68,'Transformer Switches Names'!$E:$E,1,0)</f>
        <v>3151</v>
      </c>
    </row>
    <row r="69" spans="1:6" hidden="1" x14ac:dyDescent="0.25">
      <c r="A69" t="s">
        <v>10022</v>
      </c>
      <c r="B69" t="s">
        <v>13339</v>
      </c>
      <c r="C69" t="str">
        <f t="shared" si="2"/>
        <v>oad.dho_3163</v>
      </c>
      <c r="D69" t="str">
        <f t="shared" si="3"/>
        <v xml:space="preserve">'Load.dho_3163', </v>
      </c>
      <c r="E69">
        <v>3163</v>
      </c>
      <c r="F69">
        <f>VLOOKUP(E69,'Transformer Switches Names'!$E:$E,1,0)</f>
        <v>3163</v>
      </c>
    </row>
    <row r="70" spans="1:6" hidden="1" x14ac:dyDescent="0.25">
      <c r="A70" t="s">
        <v>10024</v>
      </c>
      <c r="B70" t="s">
        <v>13339</v>
      </c>
      <c r="C70" t="str">
        <f t="shared" si="2"/>
        <v>oad.dho_3173</v>
      </c>
      <c r="D70" t="str">
        <f t="shared" si="3"/>
        <v xml:space="preserve">'Load.dho_3173', </v>
      </c>
      <c r="E70">
        <v>3173</v>
      </c>
      <c r="F70">
        <f>VLOOKUP(E70,'Transformer Switches Names'!$E:$E,1,0)</f>
        <v>3173</v>
      </c>
    </row>
    <row r="71" spans="1:6" hidden="1" x14ac:dyDescent="0.25">
      <c r="A71" t="s">
        <v>10026</v>
      </c>
      <c r="B71" t="s">
        <v>13339</v>
      </c>
      <c r="C71" t="str">
        <f t="shared" si="2"/>
        <v>oad.dho_3177</v>
      </c>
      <c r="D71" t="str">
        <f t="shared" si="3"/>
        <v xml:space="preserve">'Load.dho_3177', </v>
      </c>
      <c r="E71">
        <v>3177</v>
      </c>
      <c r="F71">
        <f>VLOOKUP(E71,'Transformer Switches Names'!$E:$E,1,0)</f>
        <v>3177</v>
      </c>
    </row>
    <row r="72" spans="1:6" hidden="1" x14ac:dyDescent="0.25">
      <c r="A72" t="s">
        <v>10030</v>
      </c>
      <c r="B72" t="s">
        <v>13339</v>
      </c>
      <c r="C72" t="str">
        <f t="shared" si="2"/>
        <v>oad.dho_3182</v>
      </c>
      <c r="D72" t="str">
        <f t="shared" si="3"/>
        <v xml:space="preserve">'Load.dho_3182', </v>
      </c>
      <c r="E72">
        <v>3182</v>
      </c>
      <c r="F72">
        <f>VLOOKUP(E72,'Transformer Switches Names'!$E:$E,1,0)</f>
        <v>3182</v>
      </c>
    </row>
    <row r="73" spans="1:6" hidden="1" x14ac:dyDescent="0.25">
      <c r="A73" t="s">
        <v>10032</v>
      </c>
      <c r="B73" t="s">
        <v>13339</v>
      </c>
      <c r="C73" t="str">
        <f t="shared" si="2"/>
        <v>oad.dho_3189</v>
      </c>
      <c r="D73" t="str">
        <f t="shared" si="3"/>
        <v xml:space="preserve">'Load.dho_3189', </v>
      </c>
      <c r="E73">
        <v>3189</v>
      </c>
      <c r="F73">
        <f>VLOOKUP(E73,'Transformer Switches Names'!$E:$E,1,0)</f>
        <v>3189</v>
      </c>
    </row>
    <row r="74" spans="1:6" hidden="1" x14ac:dyDescent="0.25">
      <c r="A74" t="s">
        <v>10034</v>
      </c>
      <c r="B74" t="s">
        <v>13339</v>
      </c>
      <c r="C74" t="str">
        <f t="shared" si="2"/>
        <v>oad.dho_3191</v>
      </c>
      <c r="D74" t="str">
        <f t="shared" si="3"/>
        <v xml:space="preserve">'Load.dho_3191', </v>
      </c>
      <c r="E74">
        <v>3191</v>
      </c>
      <c r="F74">
        <f>VLOOKUP(E74,'Transformer Switches Names'!$E:$E,1,0)</f>
        <v>3191</v>
      </c>
    </row>
    <row r="75" spans="1:6" hidden="1" x14ac:dyDescent="0.25">
      <c r="A75" t="s">
        <v>10028</v>
      </c>
      <c r="B75" t="s">
        <v>13339</v>
      </c>
      <c r="C75" t="str">
        <f t="shared" si="2"/>
        <v>oad.dho_3199</v>
      </c>
      <c r="D75" t="str">
        <f t="shared" si="3"/>
        <v xml:space="preserve">'Load.dho_3199', </v>
      </c>
      <c r="E75">
        <v>3199</v>
      </c>
      <c r="F75">
        <f>VLOOKUP(E75,'Transformer Switches Names'!$E:$E,1,0)</f>
        <v>3199</v>
      </c>
    </row>
    <row r="76" spans="1:6" hidden="1" x14ac:dyDescent="0.25">
      <c r="A76" t="s">
        <v>9952</v>
      </c>
      <c r="B76" t="s">
        <v>13339</v>
      </c>
      <c r="C76" t="str">
        <f t="shared" si="2"/>
        <v>oad.got_4045</v>
      </c>
      <c r="D76" t="str">
        <f t="shared" si="3"/>
        <v xml:space="preserve">'Load.got_4045', </v>
      </c>
      <c r="E76">
        <v>4045</v>
      </c>
      <c r="F76">
        <f>VLOOKUP(E76,'Transformer Switches Names'!$E:$E,1,0)</f>
        <v>4045</v>
      </c>
    </row>
    <row r="77" spans="1:6" hidden="1" x14ac:dyDescent="0.25">
      <c r="A77" t="s">
        <v>9982</v>
      </c>
      <c r="B77" t="s">
        <v>13339</v>
      </c>
      <c r="C77" t="str">
        <f t="shared" si="2"/>
        <v>oad.got_4052</v>
      </c>
      <c r="D77" t="str">
        <f t="shared" si="3"/>
        <v xml:space="preserve">'Load.got_4052', </v>
      </c>
      <c r="E77">
        <v>4052</v>
      </c>
      <c r="F77">
        <f>VLOOKUP(E77,'Transformer Switches Names'!$E:$E,1,0)</f>
        <v>4052</v>
      </c>
    </row>
    <row r="78" spans="1:6" hidden="1" x14ac:dyDescent="0.25">
      <c r="A78" t="s">
        <v>9954</v>
      </c>
      <c r="B78" t="s">
        <v>13339</v>
      </c>
      <c r="C78" t="str">
        <f t="shared" si="2"/>
        <v>oad.got_4056</v>
      </c>
      <c r="D78" t="str">
        <f t="shared" si="3"/>
        <v xml:space="preserve">'Load.got_4056', </v>
      </c>
      <c r="E78">
        <v>4056</v>
      </c>
      <c r="F78">
        <f>VLOOKUP(E78,'Transformer Switches Names'!$E:$E,1,0)</f>
        <v>4056</v>
      </c>
    </row>
    <row r="79" spans="1:6" hidden="1" x14ac:dyDescent="0.25">
      <c r="A79" t="s">
        <v>9984</v>
      </c>
      <c r="B79" t="s">
        <v>13339</v>
      </c>
      <c r="C79" t="str">
        <f t="shared" si="2"/>
        <v>oad.got_4058</v>
      </c>
      <c r="D79" t="str">
        <f t="shared" si="3"/>
        <v xml:space="preserve">'Load.got_4058', </v>
      </c>
      <c r="E79">
        <v>4058</v>
      </c>
      <c r="F79">
        <f>VLOOKUP(E79,'Transformer Switches Names'!$E:$E,1,0)</f>
        <v>4058</v>
      </c>
    </row>
    <row r="80" spans="1:6" hidden="1" x14ac:dyDescent="0.25">
      <c r="A80" t="s">
        <v>9956</v>
      </c>
      <c r="B80" t="s">
        <v>13339</v>
      </c>
      <c r="C80" t="str">
        <f t="shared" si="2"/>
        <v>oad.got_4061</v>
      </c>
      <c r="D80" t="str">
        <f t="shared" si="3"/>
        <v xml:space="preserve">'Load.got_4061', </v>
      </c>
      <c r="E80">
        <v>4061</v>
      </c>
      <c r="F80">
        <f>VLOOKUP(E80,'Transformer Switches Names'!$E:$E,1,0)</f>
        <v>4061</v>
      </c>
    </row>
    <row r="81" spans="1:6" hidden="1" x14ac:dyDescent="0.25">
      <c r="A81" t="s">
        <v>9986</v>
      </c>
      <c r="B81" t="s">
        <v>13339</v>
      </c>
      <c r="C81" t="str">
        <f t="shared" si="2"/>
        <v>oad.got_4065</v>
      </c>
      <c r="D81" t="str">
        <f t="shared" si="3"/>
        <v xml:space="preserve">'Load.got_4065', </v>
      </c>
      <c r="E81">
        <v>4065</v>
      </c>
      <c r="F81">
        <f>VLOOKUP(E81,'Transformer Switches Names'!$E:$E,1,0)</f>
        <v>4065</v>
      </c>
    </row>
    <row r="82" spans="1:6" hidden="1" x14ac:dyDescent="0.25">
      <c r="A82" t="s">
        <v>9958</v>
      </c>
      <c r="B82" t="s">
        <v>13339</v>
      </c>
      <c r="C82" t="str">
        <f t="shared" si="2"/>
        <v>oad.got_4069</v>
      </c>
      <c r="D82" t="str">
        <f t="shared" si="3"/>
        <v xml:space="preserve">'Load.got_4069', </v>
      </c>
      <c r="E82">
        <v>4069</v>
      </c>
      <c r="F82">
        <f>VLOOKUP(E82,'Transformer Switches Names'!$E:$E,1,0)</f>
        <v>4069</v>
      </c>
    </row>
    <row r="83" spans="1:6" hidden="1" x14ac:dyDescent="0.25">
      <c r="A83" t="s">
        <v>9960</v>
      </c>
      <c r="B83" t="s">
        <v>13339</v>
      </c>
      <c r="C83" t="str">
        <f t="shared" si="2"/>
        <v>oad.got_4072</v>
      </c>
      <c r="D83" t="str">
        <f t="shared" si="3"/>
        <v xml:space="preserve">'Load.got_4072', </v>
      </c>
      <c r="E83">
        <v>4072</v>
      </c>
      <c r="F83">
        <f>VLOOKUP(E83,'Transformer Switches Names'!$E:$E,1,0)</f>
        <v>4072</v>
      </c>
    </row>
    <row r="84" spans="1:6" hidden="1" x14ac:dyDescent="0.25">
      <c r="A84" t="s">
        <v>9962</v>
      </c>
      <c r="B84" t="s">
        <v>13339</v>
      </c>
      <c r="C84" t="str">
        <f t="shared" si="2"/>
        <v>oad.got_4081</v>
      </c>
      <c r="D84" t="str">
        <f t="shared" si="3"/>
        <v xml:space="preserve">'Load.got_4081', </v>
      </c>
      <c r="E84">
        <v>4081</v>
      </c>
      <c r="F84">
        <f>VLOOKUP(E84,'Transformer Switches Names'!$E:$E,1,0)</f>
        <v>4081</v>
      </c>
    </row>
    <row r="85" spans="1:6" hidden="1" x14ac:dyDescent="0.25">
      <c r="A85" t="s">
        <v>9980</v>
      </c>
      <c r="B85" t="s">
        <v>13339</v>
      </c>
      <c r="C85" t="str">
        <f t="shared" si="2"/>
        <v>oad.got_4085</v>
      </c>
      <c r="D85" t="str">
        <f t="shared" si="3"/>
        <v xml:space="preserve">'Load.got_4085', </v>
      </c>
      <c r="E85">
        <v>4085</v>
      </c>
      <c r="F85">
        <f>VLOOKUP(E85,'Transformer Switches Names'!$E:$E,1,0)</f>
        <v>4085</v>
      </c>
    </row>
    <row r="86" spans="1:6" hidden="1" x14ac:dyDescent="0.25">
      <c r="A86" t="s">
        <v>9972</v>
      </c>
      <c r="B86" t="s">
        <v>13339</v>
      </c>
      <c r="C86" t="str">
        <f t="shared" si="2"/>
        <v>oad.got_4092</v>
      </c>
      <c r="D86" t="str">
        <f t="shared" si="3"/>
        <v xml:space="preserve">'Load.got_4092', </v>
      </c>
      <c r="E86">
        <v>4092</v>
      </c>
      <c r="F86">
        <f>VLOOKUP(E86,'Transformer Switches Names'!$E:$E,1,0)</f>
        <v>4092</v>
      </c>
    </row>
    <row r="87" spans="1:6" hidden="1" x14ac:dyDescent="0.25">
      <c r="A87" t="s">
        <v>9970</v>
      </c>
      <c r="B87" t="s">
        <v>13339</v>
      </c>
      <c r="C87" t="str">
        <f t="shared" si="2"/>
        <v>oad.got_4101</v>
      </c>
      <c r="D87" t="str">
        <f t="shared" si="3"/>
        <v xml:space="preserve">'Load.got_4101', </v>
      </c>
      <c r="E87">
        <v>4101</v>
      </c>
      <c r="F87">
        <f>VLOOKUP(E87,'Transformer Switches Names'!$E:$E,1,0)</f>
        <v>4101</v>
      </c>
    </row>
    <row r="88" spans="1:6" hidden="1" x14ac:dyDescent="0.25">
      <c r="A88" t="s">
        <v>9966</v>
      </c>
      <c r="B88" t="s">
        <v>13339</v>
      </c>
      <c r="C88" t="str">
        <f t="shared" si="2"/>
        <v>oad.got_4106</v>
      </c>
      <c r="D88" t="str">
        <f t="shared" si="3"/>
        <v xml:space="preserve">'Load.got_4106', </v>
      </c>
      <c r="E88">
        <v>4106</v>
      </c>
      <c r="F88">
        <f>VLOOKUP(E88,'Transformer Switches Names'!$E:$E,1,0)</f>
        <v>4106</v>
      </c>
    </row>
    <row r="89" spans="1:6" hidden="1" x14ac:dyDescent="0.25">
      <c r="A89" t="s">
        <v>9964</v>
      </c>
      <c r="B89" t="s">
        <v>13339</v>
      </c>
      <c r="C89" t="str">
        <f t="shared" si="2"/>
        <v>oad.got_4109</v>
      </c>
      <c r="D89" t="str">
        <f t="shared" si="3"/>
        <v xml:space="preserve">'Load.got_4109', </v>
      </c>
      <c r="E89">
        <v>4109</v>
      </c>
      <c r="F89">
        <f>VLOOKUP(E89,'Transformer Switches Names'!$E:$E,1,0)</f>
        <v>4109</v>
      </c>
    </row>
    <row r="90" spans="1:6" hidden="1" x14ac:dyDescent="0.25">
      <c r="A90" t="s">
        <v>9968</v>
      </c>
      <c r="B90" t="s">
        <v>13339</v>
      </c>
      <c r="C90" t="str">
        <f t="shared" si="2"/>
        <v>oad.got_4115</v>
      </c>
      <c r="D90" t="str">
        <f t="shared" si="3"/>
        <v xml:space="preserve">'Load.got_4115', </v>
      </c>
      <c r="E90">
        <v>4115</v>
      </c>
      <c r="F90">
        <f>VLOOKUP(E90,'Transformer Switches Names'!$E:$E,1,0)</f>
        <v>4115</v>
      </c>
    </row>
    <row r="91" spans="1:6" hidden="1" x14ac:dyDescent="0.25">
      <c r="A91" t="s">
        <v>9988</v>
      </c>
      <c r="B91" t="s">
        <v>13339</v>
      </c>
      <c r="C91" t="str">
        <f t="shared" si="2"/>
        <v>oad.got_4140</v>
      </c>
      <c r="D91" t="str">
        <f t="shared" si="3"/>
        <v xml:space="preserve">'Load.got_4140', </v>
      </c>
      <c r="E91">
        <v>4140</v>
      </c>
      <c r="F91">
        <f>VLOOKUP(E91,'Transformer Switches Names'!$E:$E,1,0)</f>
        <v>4140</v>
      </c>
    </row>
    <row r="92" spans="1:6" hidden="1" x14ac:dyDescent="0.25">
      <c r="A92" t="s">
        <v>9974</v>
      </c>
      <c r="B92" t="s">
        <v>13339</v>
      </c>
      <c r="C92" t="str">
        <f t="shared" si="2"/>
        <v>oad.got_4143</v>
      </c>
      <c r="D92" t="str">
        <f t="shared" si="3"/>
        <v xml:space="preserve">'Load.got_4143', </v>
      </c>
      <c r="E92">
        <v>4143</v>
      </c>
      <c r="F92">
        <f>VLOOKUP(E92,'Transformer Switches Names'!$E:$E,1,0)</f>
        <v>4143</v>
      </c>
    </row>
    <row r="93" spans="1:6" hidden="1" x14ac:dyDescent="0.25">
      <c r="A93" t="s">
        <v>9976</v>
      </c>
      <c r="B93" t="s">
        <v>13339</v>
      </c>
      <c r="C93" t="str">
        <f t="shared" si="2"/>
        <v>oad.got_4144</v>
      </c>
      <c r="D93" t="str">
        <f t="shared" si="3"/>
        <v xml:space="preserve">'Load.got_4144', </v>
      </c>
      <c r="E93">
        <v>4144</v>
      </c>
      <c r="F93">
        <f>VLOOKUP(E93,'Transformer Switches Names'!$E:$E,1,0)</f>
        <v>4144</v>
      </c>
    </row>
    <row r="94" spans="1:6" hidden="1" x14ac:dyDescent="0.25">
      <c r="A94" t="s">
        <v>9978</v>
      </c>
      <c r="B94" t="s">
        <v>13339</v>
      </c>
      <c r="C94" t="str">
        <f t="shared" si="2"/>
        <v>oad.got_4147</v>
      </c>
      <c r="D94" t="str">
        <f t="shared" si="3"/>
        <v xml:space="preserve">'Load.got_4147', </v>
      </c>
      <c r="E94">
        <v>4147</v>
      </c>
      <c r="F94">
        <f>VLOOKUP(E94,'Transformer Switches Names'!$E:$E,1,0)</f>
        <v>4147</v>
      </c>
    </row>
    <row r="95" spans="1:6" hidden="1" x14ac:dyDescent="0.25">
      <c r="A95" t="s">
        <v>10233</v>
      </c>
      <c r="B95" t="s">
        <v>13339</v>
      </c>
      <c r="C95" t="str">
        <f t="shared" si="2"/>
        <v>oad.ich_5028</v>
      </c>
      <c r="D95" t="str">
        <f t="shared" si="3"/>
        <v xml:space="preserve">'Load.ich_5028', </v>
      </c>
      <c r="E95">
        <v>5028</v>
      </c>
      <c r="F95">
        <f>VLOOKUP(E95,'Transformer Switches Names'!$E:$E,1,0)</f>
        <v>5028</v>
      </c>
    </row>
    <row r="96" spans="1:6" hidden="1" x14ac:dyDescent="0.25">
      <c r="A96" t="s">
        <v>10230</v>
      </c>
      <c r="B96" t="s">
        <v>13339</v>
      </c>
      <c r="C96" t="str">
        <f t="shared" si="2"/>
        <v>oad.ich_5032</v>
      </c>
      <c r="D96" t="str">
        <f t="shared" si="3"/>
        <v xml:space="preserve">'Load.ich_5032', </v>
      </c>
      <c r="E96">
        <v>5032</v>
      </c>
      <c r="F96">
        <f>VLOOKUP(E96,'Transformer Switches Names'!$E:$E,1,0)</f>
        <v>5032</v>
      </c>
    </row>
    <row r="97" spans="1:6" hidden="1" x14ac:dyDescent="0.25">
      <c r="A97" t="s">
        <v>9726</v>
      </c>
      <c r="B97" t="s">
        <v>13339</v>
      </c>
      <c r="C97" t="str">
        <f t="shared" si="2"/>
        <v>oad.im1_6001</v>
      </c>
      <c r="D97" t="str">
        <f t="shared" si="3"/>
        <v xml:space="preserve">'Load.im1_6001', </v>
      </c>
      <c r="E97">
        <v>6001</v>
      </c>
      <c r="F97">
        <f>VLOOKUP(E97,'Transformer Switches Names'!$E:$E,1,0)</f>
        <v>6001</v>
      </c>
    </row>
    <row r="98" spans="1:6" hidden="1" x14ac:dyDescent="0.25">
      <c r="A98" t="s">
        <v>10251</v>
      </c>
      <c r="B98" t="s">
        <v>13339</v>
      </c>
      <c r="C98" t="str">
        <f t="shared" si="2"/>
        <v>oad.im1_6003</v>
      </c>
      <c r="D98" t="str">
        <f t="shared" si="3"/>
        <v xml:space="preserve">'Load.im1_6003', </v>
      </c>
      <c r="E98">
        <v>6003</v>
      </c>
      <c r="F98">
        <f>VLOOKUP(E98,'Transformer Switches Names'!$E:$E,1,0)</f>
        <v>6003</v>
      </c>
    </row>
    <row r="99" spans="1:6" hidden="1" x14ac:dyDescent="0.25">
      <c r="A99" t="s">
        <v>9652</v>
      </c>
      <c r="B99" t="s">
        <v>13339</v>
      </c>
      <c r="C99" t="str">
        <f t="shared" si="2"/>
        <v>oad.im1_6005</v>
      </c>
      <c r="D99" t="str">
        <f t="shared" si="3"/>
        <v xml:space="preserve">'Load.im1_6005', </v>
      </c>
      <c r="E99">
        <v>6005</v>
      </c>
      <c r="F99">
        <f>VLOOKUP(E99,'Transformer Switches Names'!$E:$E,1,0)</f>
        <v>6005</v>
      </c>
    </row>
    <row r="100" spans="1:6" hidden="1" x14ac:dyDescent="0.25">
      <c r="A100" t="s">
        <v>9654</v>
      </c>
      <c r="B100" t="s">
        <v>13339</v>
      </c>
      <c r="C100" t="str">
        <f t="shared" si="2"/>
        <v>oad.im1_6007</v>
      </c>
      <c r="D100" t="str">
        <f t="shared" si="3"/>
        <v xml:space="preserve">'Load.im1_6007', </v>
      </c>
      <c r="E100">
        <v>6007</v>
      </c>
      <c r="F100">
        <f>VLOOKUP(E100,'Transformer Switches Names'!$E:$E,1,0)</f>
        <v>6007</v>
      </c>
    </row>
    <row r="101" spans="1:6" hidden="1" x14ac:dyDescent="0.25">
      <c r="A101" t="s">
        <v>10242</v>
      </c>
      <c r="B101" t="s">
        <v>13339</v>
      </c>
      <c r="C101" t="str">
        <f t="shared" si="2"/>
        <v>oad.im1_6008</v>
      </c>
      <c r="D101" t="str">
        <f t="shared" si="3"/>
        <v xml:space="preserve">'Load.im1_6008', </v>
      </c>
      <c r="E101">
        <v>6008</v>
      </c>
      <c r="F101">
        <f>VLOOKUP(E101,'Transformer Switches Names'!$E:$E,1,0)</f>
        <v>6008</v>
      </c>
    </row>
    <row r="102" spans="1:6" hidden="1" x14ac:dyDescent="0.25">
      <c r="A102" t="s">
        <v>9711</v>
      </c>
      <c r="B102" t="s">
        <v>13339</v>
      </c>
      <c r="C102" t="str">
        <f t="shared" si="2"/>
        <v>oad.im1_6011</v>
      </c>
      <c r="D102" t="str">
        <f t="shared" si="3"/>
        <v xml:space="preserve">'Load.im1_6011', </v>
      </c>
      <c r="E102">
        <v>6011</v>
      </c>
      <c r="F102">
        <f>VLOOKUP(E102,'Transformer Switches Names'!$E:$E,1,0)</f>
        <v>6011</v>
      </c>
    </row>
    <row r="103" spans="1:6" hidden="1" x14ac:dyDescent="0.25">
      <c r="A103" t="s">
        <v>9714</v>
      </c>
      <c r="B103" t="s">
        <v>13339</v>
      </c>
      <c r="C103" t="str">
        <f t="shared" si="2"/>
        <v>oad.im1_6018</v>
      </c>
      <c r="D103" t="str">
        <f t="shared" si="3"/>
        <v xml:space="preserve">'Load.im1_6018', </v>
      </c>
      <c r="E103">
        <v>6018</v>
      </c>
      <c r="F103">
        <f>VLOOKUP(E103,'Transformer Switches Names'!$E:$E,1,0)</f>
        <v>6018</v>
      </c>
    </row>
    <row r="104" spans="1:6" hidden="1" x14ac:dyDescent="0.25">
      <c r="A104" t="s">
        <v>9722</v>
      </c>
      <c r="B104" t="s">
        <v>13339</v>
      </c>
      <c r="C104" t="str">
        <f t="shared" si="2"/>
        <v>oad.im1_6035</v>
      </c>
      <c r="D104" t="str">
        <f t="shared" si="3"/>
        <v xml:space="preserve">'Load.im1_6035', </v>
      </c>
      <c r="E104">
        <v>6035</v>
      </c>
      <c r="F104">
        <f>VLOOKUP(E104,'Transformer Switches Names'!$E:$E,1,0)</f>
        <v>6035</v>
      </c>
    </row>
    <row r="105" spans="1:6" hidden="1" x14ac:dyDescent="0.25">
      <c r="A105" t="s">
        <v>9718</v>
      </c>
      <c r="B105" t="s">
        <v>13339</v>
      </c>
      <c r="C105" t="str">
        <f t="shared" si="2"/>
        <v>oad.im1_6038</v>
      </c>
      <c r="D105" t="str">
        <f t="shared" si="3"/>
        <v xml:space="preserve">'Load.im1_6038', </v>
      </c>
      <c r="E105">
        <v>6038</v>
      </c>
      <c r="F105">
        <f>VLOOKUP(E105,'Transformer Switches Names'!$E:$E,1,0)</f>
        <v>6038</v>
      </c>
    </row>
    <row r="106" spans="1:6" hidden="1" x14ac:dyDescent="0.25">
      <c r="A106" t="s">
        <v>9720</v>
      </c>
      <c r="B106" t="s">
        <v>13339</v>
      </c>
      <c r="C106" t="str">
        <f t="shared" si="2"/>
        <v>oad.im1_6045</v>
      </c>
      <c r="D106" t="str">
        <f t="shared" si="3"/>
        <v xml:space="preserve">'Load.im1_6045', </v>
      </c>
      <c r="E106">
        <v>6045</v>
      </c>
      <c r="F106">
        <f>VLOOKUP(E106,'Transformer Switches Names'!$E:$E,1,0)</f>
        <v>6045</v>
      </c>
    </row>
    <row r="107" spans="1:6" hidden="1" x14ac:dyDescent="0.25">
      <c r="A107" t="s">
        <v>10238</v>
      </c>
      <c r="B107" t="s">
        <v>13339</v>
      </c>
      <c r="C107" t="str">
        <f t="shared" si="2"/>
        <v>oad.im1_6051</v>
      </c>
      <c r="D107" t="str">
        <f t="shared" si="3"/>
        <v xml:space="preserve">'Load.im1_6051', </v>
      </c>
      <c r="E107">
        <v>6051</v>
      </c>
      <c r="F107">
        <f>VLOOKUP(E107,'Transformer Switches Names'!$E:$E,1,0)</f>
        <v>6051</v>
      </c>
    </row>
    <row r="108" spans="1:6" hidden="1" x14ac:dyDescent="0.25">
      <c r="A108" t="s">
        <v>9716</v>
      </c>
      <c r="B108" t="s">
        <v>13339</v>
      </c>
      <c r="C108" t="str">
        <f t="shared" si="2"/>
        <v>oad.im1_6073</v>
      </c>
      <c r="D108" t="str">
        <f t="shared" si="3"/>
        <v xml:space="preserve">'Load.im1_6073', </v>
      </c>
      <c r="E108">
        <v>6073</v>
      </c>
      <c r="F108">
        <f>VLOOKUP(E108,'Transformer Switches Names'!$E:$E,1,0)</f>
        <v>6073</v>
      </c>
    </row>
    <row r="109" spans="1:6" hidden="1" x14ac:dyDescent="0.25">
      <c r="A109" t="s">
        <v>9742</v>
      </c>
      <c r="B109" t="s">
        <v>13339</v>
      </c>
      <c r="C109" t="str">
        <f t="shared" si="2"/>
        <v>oad.im1_6076</v>
      </c>
      <c r="D109" t="str">
        <f t="shared" si="3"/>
        <v xml:space="preserve">'Load.im1_6076', </v>
      </c>
      <c r="E109">
        <v>6076</v>
      </c>
      <c r="F109">
        <f>VLOOKUP(E109,'Transformer Switches Names'!$E:$E,1,0)</f>
        <v>6076</v>
      </c>
    </row>
    <row r="110" spans="1:6" hidden="1" x14ac:dyDescent="0.25">
      <c r="A110" t="s">
        <v>9683</v>
      </c>
      <c r="B110" t="s">
        <v>13339</v>
      </c>
      <c r="C110" t="str">
        <f t="shared" si="2"/>
        <v>oad.im1_6079</v>
      </c>
      <c r="D110" t="str">
        <f t="shared" si="3"/>
        <v xml:space="preserve">'Load.im1_6079', </v>
      </c>
      <c r="E110">
        <v>6079</v>
      </c>
      <c r="F110">
        <f>VLOOKUP(E110,'Transformer Switches Names'!$E:$E,1,0)</f>
        <v>6079</v>
      </c>
    </row>
    <row r="111" spans="1:6" hidden="1" x14ac:dyDescent="0.25">
      <c r="A111" t="s">
        <v>9740</v>
      </c>
      <c r="B111" t="s">
        <v>13339</v>
      </c>
      <c r="C111" t="str">
        <f t="shared" si="2"/>
        <v>oad.im1_6082</v>
      </c>
      <c r="D111" t="str">
        <f t="shared" si="3"/>
        <v xml:space="preserve">'Load.im1_6082', </v>
      </c>
      <c r="E111">
        <v>6082</v>
      </c>
      <c r="F111">
        <f>VLOOKUP(E111,'Transformer Switches Names'!$E:$E,1,0)</f>
        <v>6082</v>
      </c>
    </row>
    <row r="112" spans="1:6" hidden="1" x14ac:dyDescent="0.25">
      <c r="A112" t="s">
        <v>9746</v>
      </c>
      <c r="B112" t="s">
        <v>13339</v>
      </c>
      <c r="C112" t="str">
        <f t="shared" si="2"/>
        <v>oad.im1_6083</v>
      </c>
      <c r="D112" t="str">
        <f t="shared" si="3"/>
        <v xml:space="preserve">'Load.im1_6083', </v>
      </c>
      <c r="E112">
        <v>6083</v>
      </c>
      <c r="F112">
        <f>VLOOKUP(E112,'Transformer Switches Names'!$E:$E,1,0)</f>
        <v>6083</v>
      </c>
    </row>
    <row r="113" spans="1:6" hidden="1" x14ac:dyDescent="0.25">
      <c r="A113" t="s">
        <v>9728</v>
      </c>
      <c r="B113" t="s">
        <v>13339</v>
      </c>
      <c r="C113" t="str">
        <f t="shared" si="2"/>
        <v>oad.im1_6092</v>
      </c>
      <c r="D113" t="str">
        <f t="shared" si="3"/>
        <v xml:space="preserve">'Load.im1_6092', </v>
      </c>
      <c r="E113">
        <v>6092</v>
      </c>
      <c r="F113">
        <f>VLOOKUP(E113,'Transformer Switches Names'!$E:$E,1,0)</f>
        <v>6092</v>
      </c>
    </row>
    <row r="114" spans="1:6" hidden="1" x14ac:dyDescent="0.25">
      <c r="A114" t="s">
        <v>9732</v>
      </c>
      <c r="B114" t="s">
        <v>13339</v>
      </c>
      <c r="C114" t="str">
        <f t="shared" si="2"/>
        <v>oad.im1_6099</v>
      </c>
      <c r="D114" t="str">
        <f t="shared" si="3"/>
        <v xml:space="preserve">'Load.im1_6099', </v>
      </c>
      <c r="E114">
        <v>6099</v>
      </c>
      <c r="F114">
        <f>VLOOKUP(E114,'Transformer Switches Names'!$E:$E,1,0)</f>
        <v>6099</v>
      </c>
    </row>
    <row r="115" spans="1:6" hidden="1" x14ac:dyDescent="0.25">
      <c r="A115" t="s">
        <v>9730</v>
      </c>
      <c r="B115" t="s">
        <v>13339</v>
      </c>
      <c r="C115" t="str">
        <f t="shared" si="2"/>
        <v>oad.im1_6104</v>
      </c>
      <c r="D115" t="str">
        <f t="shared" si="3"/>
        <v xml:space="preserve">'Load.im1_6104', </v>
      </c>
      <c r="E115">
        <v>6104</v>
      </c>
      <c r="F115">
        <f>VLOOKUP(E115,'Transformer Switches Names'!$E:$E,1,0)</f>
        <v>6104</v>
      </c>
    </row>
    <row r="116" spans="1:6" hidden="1" x14ac:dyDescent="0.25">
      <c r="A116" t="s">
        <v>9685</v>
      </c>
      <c r="B116" t="s">
        <v>13339</v>
      </c>
      <c r="C116" t="str">
        <f t="shared" si="2"/>
        <v>oad.im1_6109</v>
      </c>
      <c r="D116" t="str">
        <f t="shared" si="3"/>
        <v xml:space="preserve">'Load.im1_6109', </v>
      </c>
      <c r="E116">
        <v>6109</v>
      </c>
      <c r="F116">
        <f>VLOOKUP(E116,'Transformer Switches Names'!$E:$E,1,0)</f>
        <v>6109</v>
      </c>
    </row>
    <row r="117" spans="1:6" hidden="1" x14ac:dyDescent="0.25">
      <c r="A117" t="s">
        <v>9734</v>
      </c>
      <c r="B117" t="s">
        <v>13339</v>
      </c>
      <c r="C117" t="str">
        <f t="shared" si="2"/>
        <v>oad.im1_6112</v>
      </c>
      <c r="D117" t="str">
        <f t="shared" si="3"/>
        <v xml:space="preserve">'Load.im1_6112', </v>
      </c>
      <c r="E117">
        <v>6112</v>
      </c>
      <c r="F117">
        <f>VLOOKUP(E117,'Transformer Switches Names'!$E:$E,1,0)</f>
        <v>6112</v>
      </c>
    </row>
    <row r="118" spans="1:6" hidden="1" x14ac:dyDescent="0.25">
      <c r="A118" t="s">
        <v>9738</v>
      </c>
      <c r="B118" t="s">
        <v>13339</v>
      </c>
      <c r="C118" t="str">
        <f t="shared" si="2"/>
        <v>oad.im1_6117</v>
      </c>
      <c r="D118" t="str">
        <f t="shared" si="3"/>
        <v xml:space="preserve">'Load.im1_6117', </v>
      </c>
      <c r="E118">
        <v>6117</v>
      </c>
      <c r="F118">
        <f>VLOOKUP(E118,'Transformer Switches Names'!$E:$E,1,0)</f>
        <v>6117</v>
      </c>
    </row>
    <row r="119" spans="1:6" hidden="1" x14ac:dyDescent="0.25">
      <c r="A119" t="s">
        <v>9736</v>
      </c>
      <c r="B119" t="s">
        <v>13339</v>
      </c>
      <c r="C119" t="str">
        <f t="shared" si="2"/>
        <v>oad.im1_6120</v>
      </c>
      <c r="D119" t="str">
        <f t="shared" si="3"/>
        <v xml:space="preserve">'Load.im1_6120', </v>
      </c>
      <c r="E119">
        <v>6120</v>
      </c>
      <c r="F119">
        <f>VLOOKUP(E119,'Transformer Switches Names'!$E:$E,1,0)</f>
        <v>6120</v>
      </c>
    </row>
    <row r="120" spans="1:6" hidden="1" x14ac:dyDescent="0.25">
      <c r="A120" t="s">
        <v>9724</v>
      </c>
      <c r="B120" t="s">
        <v>13339</v>
      </c>
      <c r="C120" t="str">
        <f t="shared" si="2"/>
        <v>oad.im1_6123</v>
      </c>
      <c r="D120" t="str">
        <f t="shared" si="3"/>
        <v xml:space="preserve">'Load.im1_6123', </v>
      </c>
      <c r="E120">
        <v>6123</v>
      </c>
      <c r="F120">
        <f>VLOOKUP(E120,'Transformer Switches Names'!$E:$E,1,0)</f>
        <v>6123</v>
      </c>
    </row>
    <row r="121" spans="1:6" hidden="1" x14ac:dyDescent="0.25">
      <c r="A121" t="s">
        <v>10228</v>
      </c>
      <c r="B121" t="s">
        <v>13339</v>
      </c>
      <c r="C121" t="str">
        <f t="shared" si="2"/>
        <v>oad.im1_6125</v>
      </c>
      <c r="D121" t="str">
        <f t="shared" si="3"/>
        <v xml:space="preserve">'Load.im1_6125', </v>
      </c>
      <c r="E121">
        <v>6125</v>
      </c>
      <c r="F121">
        <f>VLOOKUP(E121,'Transformer Switches Names'!$E:$E,1,0)</f>
        <v>6125</v>
      </c>
    </row>
    <row r="122" spans="1:6" hidden="1" x14ac:dyDescent="0.25">
      <c r="A122" t="s">
        <v>9701</v>
      </c>
      <c r="B122" t="s">
        <v>13339</v>
      </c>
      <c r="C122" t="str">
        <f t="shared" si="2"/>
        <v>oad.im1_6127</v>
      </c>
      <c r="D122" t="str">
        <f t="shared" si="3"/>
        <v xml:space="preserve">'Load.im1_6127', </v>
      </c>
      <c r="E122">
        <v>6127</v>
      </c>
      <c r="F122">
        <f>VLOOKUP(E122,'Transformer Switches Names'!$E:$E,1,0)</f>
        <v>6127</v>
      </c>
    </row>
    <row r="123" spans="1:6" hidden="1" x14ac:dyDescent="0.25">
      <c r="A123" t="s">
        <v>9744</v>
      </c>
      <c r="B123" t="s">
        <v>13339</v>
      </c>
      <c r="C123" t="str">
        <f t="shared" si="2"/>
        <v>oad.im1_6129</v>
      </c>
      <c r="D123" t="str">
        <f t="shared" si="3"/>
        <v xml:space="preserve">'Load.im1_6129', </v>
      </c>
      <c r="E123">
        <v>6129</v>
      </c>
      <c r="F123">
        <f>VLOOKUP(E123,'Transformer Switches Names'!$E:$E,1,0)</f>
        <v>6129</v>
      </c>
    </row>
    <row r="124" spans="1:6" hidden="1" x14ac:dyDescent="0.25">
      <c r="A124" t="s">
        <v>9659</v>
      </c>
      <c r="B124" t="s">
        <v>13339</v>
      </c>
      <c r="C124" t="str">
        <f t="shared" si="2"/>
        <v>oad.im2_7062</v>
      </c>
      <c r="D124" t="str">
        <f t="shared" si="3"/>
        <v xml:space="preserve">'Load.im2_7062', </v>
      </c>
      <c r="E124">
        <v>7062</v>
      </c>
      <c r="F124">
        <f>VLOOKUP(E124,'Transformer Switches Names'!$E:$E,1,0)</f>
        <v>7062</v>
      </c>
    </row>
    <row r="125" spans="1:6" hidden="1" x14ac:dyDescent="0.25">
      <c r="A125" t="s">
        <v>9752</v>
      </c>
      <c r="B125" t="s">
        <v>13339</v>
      </c>
      <c r="C125" t="str">
        <f t="shared" si="2"/>
        <v>oad.kot_8009</v>
      </c>
      <c r="D125" t="str">
        <f t="shared" si="3"/>
        <v xml:space="preserve">'Load.kot_8009', </v>
      </c>
      <c r="E125">
        <v>8009</v>
      </c>
      <c r="F125">
        <f>VLOOKUP(E125,'Transformer Switches Names'!$E:$E,1,0)</f>
        <v>8009</v>
      </c>
    </row>
    <row r="126" spans="1:6" hidden="1" x14ac:dyDescent="0.25">
      <c r="A126" t="s">
        <v>9750</v>
      </c>
      <c r="B126" t="s">
        <v>13339</v>
      </c>
      <c r="C126" t="str">
        <f t="shared" si="2"/>
        <v>oad.kot_8034</v>
      </c>
      <c r="D126" t="str">
        <f t="shared" si="3"/>
        <v xml:space="preserve">'Load.kot_8034', </v>
      </c>
      <c r="E126">
        <v>8034</v>
      </c>
      <c r="F126">
        <f>VLOOKUP(E126,'Transformer Switches Names'!$E:$E,1,0)</f>
        <v>8034</v>
      </c>
    </row>
    <row r="127" spans="1:6" hidden="1" x14ac:dyDescent="0.25">
      <c r="A127" t="s">
        <v>9748</v>
      </c>
      <c r="B127" t="s">
        <v>13339</v>
      </c>
      <c r="C127" t="str">
        <f t="shared" si="2"/>
        <v>oad.kot_8038</v>
      </c>
      <c r="D127" t="str">
        <f t="shared" si="3"/>
        <v xml:space="preserve">'Load.kot_8038', </v>
      </c>
      <c r="E127">
        <v>8038</v>
      </c>
      <c r="F127">
        <f>VLOOKUP(E127,'Transformer Switches Names'!$E:$E,1,0)</f>
        <v>8038</v>
      </c>
    </row>
    <row r="128" spans="1:6" hidden="1" x14ac:dyDescent="0.25">
      <c r="A128" t="s">
        <v>9811</v>
      </c>
      <c r="B128" t="s">
        <v>13339</v>
      </c>
      <c r="C128" t="str">
        <f t="shared" si="2"/>
        <v>oad.kot_8080</v>
      </c>
      <c r="D128" t="str">
        <f t="shared" si="3"/>
        <v xml:space="preserve">'Load.kot_8080', </v>
      </c>
      <c r="E128">
        <v>8080</v>
      </c>
      <c r="F128">
        <f>VLOOKUP(E128,'Transformer Switches Names'!$E:$E,1,0)</f>
        <v>8080</v>
      </c>
    </row>
    <row r="129" spans="1:6" hidden="1" x14ac:dyDescent="0.25">
      <c r="A129" t="s">
        <v>9807</v>
      </c>
      <c r="B129" t="s">
        <v>13339</v>
      </c>
      <c r="C129" t="str">
        <f t="shared" si="2"/>
        <v>oad.kot_8087</v>
      </c>
      <c r="D129" t="str">
        <f t="shared" si="3"/>
        <v xml:space="preserve">'Load.kot_8087', </v>
      </c>
      <c r="E129">
        <v>8087</v>
      </c>
      <c r="F129">
        <f>VLOOKUP(E129,'Transformer Switches Names'!$E:$E,1,0)</f>
        <v>8087</v>
      </c>
    </row>
    <row r="130" spans="1:6" hidden="1" x14ac:dyDescent="0.25">
      <c r="A130" t="s">
        <v>9823</v>
      </c>
      <c r="B130" t="s">
        <v>13339</v>
      </c>
      <c r="C130" t="str">
        <f t="shared" ref="C130:C193" si="4">RIGHT(LOWER(A130), LEN(A130)-1)</f>
        <v>oad.kot_8089</v>
      </c>
      <c r="D130" t="str">
        <f t="shared" ref="D130:D193" si="5">"'"&amp;B130&amp;C130&amp;"', "</f>
        <v xml:space="preserve">'Load.kot_8089', </v>
      </c>
      <c r="E130">
        <v>8089</v>
      </c>
      <c r="F130">
        <f>VLOOKUP(E130,'Transformer Switches Names'!$E:$E,1,0)</f>
        <v>8089</v>
      </c>
    </row>
    <row r="131" spans="1:6" hidden="1" x14ac:dyDescent="0.25">
      <c r="A131" t="s">
        <v>9821</v>
      </c>
      <c r="B131" t="s">
        <v>13339</v>
      </c>
      <c r="C131" t="str">
        <f t="shared" si="4"/>
        <v>oad.kot_8097</v>
      </c>
      <c r="D131" t="str">
        <f t="shared" si="5"/>
        <v xml:space="preserve">'Load.kot_8097', </v>
      </c>
      <c r="E131">
        <v>8097</v>
      </c>
      <c r="F131">
        <f>VLOOKUP(E131,'Transformer Switches Names'!$E:$E,1,0)</f>
        <v>8097</v>
      </c>
    </row>
    <row r="132" spans="1:6" hidden="1" x14ac:dyDescent="0.25">
      <c r="A132" t="s">
        <v>9819</v>
      </c>
      <c r="B132" t="s">
        <v>13339</v>
      </c>
      <c r="C132" t="str">
        <f t="shared" si="4"/>
        <v>oad.kot_8103</v>
      </c>
      <c r="D132" t="str">
        <f t="shared" si="5"/>
        <v xml:space="preserve">'Load.kot_8103', </v>
      </c>
      <c r="E132">
        <v>8103</v>
      </c>
      <c r="F132">
        <f>VLOOKUP(E132,'Transformer Switches Names'!$E:$E,1,0)</f>
        <v>8103</v>
      </c>
    </row>
    <row r="133" spans="1:6" hidden="1" x14ac:dyDescent="0.25">
      <c r="A133" t="s">
        <v>9813</v>
      </c>
      <c r="B133" t="s">
        <v>13339</v>
      </c>
      <c r="C133" t="str">
        <f t="shared" si="4"/>
        <v>oad.kot_8106</v>
      </c>
      <c r="D133" t="str">
        <f t="shared" si="5"/>
        <v xml:space="preserve">'Load.kot_8106', </v>
      </c>
      <c r="E133">
        <v>8106</v>
      </c>
      <c r="F133">
        <f>VLOOKUP(E133,'Transformer Switches Names'!$E:$E,1,0)</f>
        <v>8106</v>
      </c>
    </row>
    <row r="134" spans="1:6" hidden="1" x14ac:dyDescent="0.25">
      <c r="A134" t="s">
        <v>9815</v>
      </c>
      <c r="B134" t="s">
        <v>13339</v>
      </c>
      <c r="C134" t="str">
        <f t="shared" si="4"/>
        <v>oad.kot_8113</v>
      </c>
      <c r="D134" t="str">
        <f t="shared" si="5"/>
        <v xml:space="preserve">'Load.kot_8113', </v>
      </c>
      <c r="E134">
        <v>8113</v>
      </c>
      <c r="F134">
        <f>VLOOKUP(E134,'Transformer Switches Names'!$E:$E,1,0)</f>
        <v>8113</v>
      </c>
    </row>
    <row r="135" spans="1:6" hidden="1" x14ac:dyDescent="0.25">
      <c r="A135" t="s">
        <v>9817</v>
      </c>
      <c r="B135" t="s">
        <v>13339</v>
      </c>
      <c r="C135" t="str">
        <f t="shared" si="4"/>
        <v>oad.kot_8116</v>
      </c>
      <c r="D135" t="str">
        <f t="shared" si="5"/>
        <v xml:space="preserve">'Load.kot_8116', </v>
      </c>
      <c r="E135">
        <v>8116</v>
      </c>
      <c r="F135">
        <f>VLOOKUP(E135,'Transformer Switches Names'!$E:$E,1,0)</f>
        <v>8116</v>
      </c>
    </row>
    <row r="136" spans="1:6" hidden="1" x14ac:dyDescent="0.25">
      <c r="A136" t="s">
        <v>9825</v>
      </c>
      <c r="B136" t="s">
        <v>13339</v>
      </c>
      <c r="C136" t="str">
        <f t="shared" si="4"/>
        <v>oad.kot_8123</v>
      </c>
      <c r="D136" t="str">
        <f t="shared" si="5"/>
        <v xml:space="preserve">'Load.kot_8123', </v>
      </c>
      <c r="E136">
        <v>8123</v>
      </c>
      <c r="F136">
        <f>VLOOKUP(E136,'Transformer Switches Names'!$E:$E,1,0)</f>
        <v>8123</v>
      </c>
    </row>
    <row r="137" spans="1:6" hidden="1" x14ac:dyDescent="0.25">
      <c r="A137" t="s">
        <v>9768</v>
      </c>
      <c r="B137" t="s">
        <v>13339</v>
      </c>
      <c r="C137" t="str">
        <f t="shared" si="4"/>
        <v>oad.kot_8136</v>
      </c>
      <c r="D137" t="str">
        <f t="shared" si="5"/>
        <v xml:space="preserve">'Load.kot_8136', </v>
      </c>
      <c r="E137">
        <v>8136</v>
      </c>
      <c r="F137">
        <f>VLOOKUP(E137,'Transformer Switches Names'!$E:$E,1,0)</f>
        <v>8136</v>
      </c>
    </row>
    <row r="138" spans="1:6" hidden="1" x14ac:dyDescent="0.25">
      <c r="A138" t="s">
        <v>9770</v>
      </c>
      <c r="B138" t="s">
        <v>13339</v>
      </c>
      <c r="C138" t="str">
        <f t="shared" si="4"/>
        <v>oad.kot_8149</v>
      </c>
      <c r="D138" t="str">
        <f t="shared" si="5"/>
        <v xml:space="preserve">'Load.kot_8149', </v>
      </c>
      <c r="E138">
        <v>8149</v>
      </c>
      <c r="F138">
        <f>VLOOKUP(E138,'Transformer Switches Names'!$E:$E,1,0)</f>
        <v>8149</v>
      </c>
    </row>
    <row r="139" spans="1:6" hidden="1" x14ac:dyDescent="0.25">
      <c r="A139" t="s">
        <v>9772</v>
      </c>
      <c r="B139" t="s">
        <v>13339</v>
      </c>
      <c r="C139" t="str">
        <f t="shared" si="4"/>
        <v>oad.kot_8152</v>
      </c>
      <c r="D139" t="str">
        <f t="shared" si="5"/>
        <v xml:space="preserve">'Load.kot_8152', </v>
      </c>
      <c r="E139">
        <v>8152</v>
      </c>
      <c r="F139">
        <f>VLOOKUP(E139,'Transformer Switches Names'!$E:$E,1,0)</f>
        <v>8152</v>
      </c>
    </row>
    <row r="140" spans="1:6" hidden="1" x14ac:dyDescent="0.25">
      <c r="A140" t="s">
        <v>9762</v>
      </c>
      <c r="B140" t="s">
        <v>13339</v>
      </c>
      <c r="C140" t="str">
        <f t="shared" si="4"/>
        <v>oad.kot_8160</v>
      </c>
      <c r="D140" t="str">
        <f t="shared" si="5"/>
        <v xml:space="preserve">'Load.kot_8160', </v>
      </c>
      <c r="E140">
        <v>8160</v>
      </c>
      <c r="F140">
        <f>VLOOKUP(E140,'Transformer Switches Names'!$E:$E,1,0)</f>
        <v>8160</v>
      </c>
    </row>
    <row r="141" spans="1:6" hidden="1" x14ac:dyDescent="0.25">
      <c r="A141" t="s">
        <v>9754</v>
      </c>
      <c r="B141" t="s">
        <v>13339</v>
      </c>
      <c r="C141" t="str">
        <f t="shared" si="4"/>
        <v>oad.kot_8162</v>
      </c>
      <c r="D141" t="str">
        <f t="shared" si="5"/>
        <v xml:space="preserve">'Load.kot_8162', </v>
      </c>
      <c r="E141">
        <v>8162</v>
      </c>
      <c r="F141">
        <f>VLOOKUP(E141,'Transformer Switches Names'!$E:$E,1,0)</f>
        <v>8162</v>
      </c>
    </row>
    <row r="142" spans="1:6" hidden="1" x14ac:dyDescent="0.25">
      <c r="A142" t="s">
        <v>9756</v>
      </c>
      <c r="B142" t="s">
        <v>13339</v>
      </c>
      <c r="C142" t="str">
        <f t="shared" si="4"/>
        <v>oad.kot_8164</v>
      </c>
      <c r="D142" t="str">
        <f t="shared" si="5"/>
        <v xml:space="preserve">'Load.kot_8164', </v>
      </c>
      <c r="E142">
        <v>8164</v>
      </c>
      <c r="F142">
        <f>VLOOKUP(E142,'Transformer Switches Names'!$E:$E,1,0)</f>
        <v>8164</v>
      </c>
    </row>
    <row r="143" spans="1:6" hidden="1" x14ac:dyDescent="0.25">
      <c r="A143" t="s">
        <v>9758</v>
      </c>
      <c r="B143" t="s">
        <v>13339</v>
      </c>
      <c r="C143" t="str">
        <f t="shared" si="4"/>
        <v>oad.kot_8182</v>
      </c>
      <c r="D143" t="str">
        <f t="shared" si="5"/>
        <v xml:space="preserve">'Load.kot_8182', </v>
      </c>
      <c r="E143">
        <v>8182</v>
      </c>
      <c r="F143">
        <f>VLOOKUP(E143,'Transformer Switches Names'!$E:$E,1,0)</f>
        <v>8182</v>
      </c>
    </row>
    <row r="144" spans="1:6" hidden="1" x14ac:dyDescent="0.25">
      <c r="A144" t="s">
        <v>9760</v>
      </c>
      <c r="B144" t="s">
        <v>13339</v>
      </c>
      <c r="C144" t="str">
        <f t="shared" si="4"/>
        <v>oad.kot_8193</v>
      </c>
      <c r="D144" t="str">
        <f t="shared" si="5"/>
        <v xml:space="preserve">'Load.kot_8193', </v>
      </c>
      <c r="E144">
        <v>8193</v>
      </c>
      <c r="F144">
        <f>VLOOKUP(E144,'Transformer Switches Names'!$E:$E,1,0)</f>
        <v>8193</v>
      </c>
    </row>
    <row r="145" spans="1:6" hidden="1" x14ac:dyDescent="0.25">
      <c r="A145" t="s">
        <v>9780</v>
      </c>
      <c r="B145" t="s">
        <v>13339</v>
      </c>
      <c r="C145" t="str">
        <f t="shared" si="4"/>
        <v>oad.kot_8201</v>
      </c>
      <c r="D145" t="str">
        <f t="shared" si="5"/>
        <v xml:space="preserve">'Load.kot_8201', </v>
      </c>
      <c r="E145">
        <v>8201</v>
      </c>
      <c r="F145">
        <f>VLOOKUP(E145,'Transformer Switches Names'!$E:$E,1,0)</f>
        <v>8201</v>
      </c>
    </row>
    <row r="146" spans="1:6" hidden="1" x14ac:dyDescent="0.25">
      <c r="A146" t="s">
        <v>9778</v>
      </c>
      <c r="B146" t="s">
        <v>13339</v>
      </c>
      <c r="C146" t="str">
        <f t="shared" si="4"/>
        <v>oad.kot_8209</v>
      </c>
      <c r="D146" t="str">
        <f t="shared" si="5"/>
        <v xml:space="preserve">'Load.kot_8209', </v>
      </c>
      <c r="E146">
        <v>8209</v>
      </c>
      <c r="F146">
        <f>VLOOKUP(E146,'Transformer Switches Names'!$E:$E,1,0)</f>
        <v>8209</v>
      </c>
    </row>
    <row r="147" spans="1:6" hidden="1" x14ac:dyDescent="0.25">
      <c r="A147" t="s">
        <v>9776</v>
      </c>
      <c r="B147" t="s">
        <v>13339</v>
      </c>
      <c r="C147" t="str">
        <f t="shared" si="4"/>
        <v>oad.kot_8223</v>
      </c>
      <c r="D147" t="str">
        <f t="shared" si="5"/>
        <v xml:space="preserve">'Load.kot_8223', </v>
      </c>
      <c r="E147">
        <v>8223</v>
      </c>
      <c r="F147">
        <f>VLOOKUP(E147,'Transformer Switches Names'!$E:$E,1,0)</f>
        <v>8223</v>
      </c>
    </row>
    <row r="148" spans="1:6" hidden="1" x14ac:dyDescent="0.25">
      <c r="A148" t="s">
        <v>9774</v>
      </c>
      <c r="B148" t="s">
        <v>13339</v>
      </c>
      <c r="C148" t="str">
        <f t="shared" si="4"/>
        <v>oad.kot_8225</v>
      </c>
      <c r="D148" t="str">
        <f t="shared" si="5"/>
        <v xml:space="preserve">'Load.kot_8225', </v>
      </c>
      <c r="E148">
        <v>8225</v>
      </c>
      <c r="F148">
        <f>VLOOKUP(E148,'Transformer Switches Names'!$E:$E,1,0)</f>
        <v>8225</v>
      </c>
    </row>
    <row r="149" spans="1:6" hidden="1" x14ac:dyDescent="0.25">
      <c r="A149" t="s">
        <v>9791</v>
      </c>
      <c r="B149" t="s">
        <v>13339</v>
      </c>
      <c r="C149" t="str">
        <f t="shared" si="4"/>
        <v>oad.kot_8261</v>
      </c>
      <c r="D149" t="str">
        <f t="shared" si="5"/>
        <v xml:space="preserve">'Load.kot_8261', </v>
      </c>
      <c r="E149">
        <v>8261</v>
      </c>
      <c r="F149">
        <f>VLOOKUP(E149,'Transformer Switches Names'!$E:$E,1,0)</f>
        <v>8261</v>
      </c>
    </row>
    <row r="150" spans="1:6" hidden="1" x14ac:dyDescent="0.25">
      <c r="A150" t="s">
        <v>9793</v>
      </c>
      <c r="B150" t="s">
        <v>13339</v>
      </c>
      <c r="C150" t="str">
        <f t="shared" si="4"/>
        <v>oad.kot_8273</v>
      </c>
      <c r="D150" t="str">
        <f t="shared" si="5"/>
        <v xml:space="preserve">'Load.kot_8273', </v>
      </c>
      <c r="E150">
        <v>8273</v>
      </c>
      <c r="F150">
        <f>VLOOKUP(E150,'Transformer Switches Names'!$E:$E,1,0)</f>
        <v>8273</v>
      </c>
    </row>
    <row r="151" spans="1:6" hidden="1" x14ac:dyDescent="0.25">
      <c r="A151" t="s">
        <v>9799</v>
      </c>
      <c r="B151" t="s">
        <v>13339</v>
      </c>
      <c r="C151" t="str">
        <f t="shared" si="4"/>
        <v>oad.kot_8274</v>
      </c>
      <c r="D151" t="str">
        <f t="shared" si="5"/>
        <v xml:space="preserve">'Load.kot_8274', </v>
      </c>
      <c r="E151">
        <v>8274</v>
      </c>
      <c r="F151">
        <f>VLOOKUP(E151,'Transformer Switches Names'!$E:$E,1,0)</f>
        <v>8274</v>
      </c>
    </row>
    <row r="152" spans="1:6" hidden="1" x14ac:dyDescent="0.25">
      <c r="A152" t="s">
        <v>9788</v>
      </c>
      <c r="B152" t="s">
        <v>13339</v>
      </c>
      <c r="C152" t="str">
        <f t="shared" si="4"/>
        <v>oad.kot_8293</v>
      </c>
      <c r="D152" t="str">
        <f t="shared" si="5"/>
        <v xml:space="preserve">'Load.kot_8293', </v>
      </c>
      <c r="E152">
        <v>8293</v>
      </c>
      <c r="F152">
        <f>VLOOKUP(E152,'Transformer Switches Names'!$E:$E,1,0)</f>
        <v>8293</v>
      </c>
    </row>
    <row r="153" spans="1:6" hidden="1" x14ac:dyDescent="0.25">
      <c r="A153" t="s">
        <v>9786</v>
      </c>
      <c r="B153" t="s">
        <v>13339</v>
      </c>
      <c r="C153" t="str">
        <f t="shared" si="4"/>
        <v>oad.kot_8295</v>
      </c>
      <c r="D153" t="str">
        <f t="shared" si="5"/>
        <v xml:space="preserve">'Load.kot_8295', </v>
      </c>
      <c r="E153">
        <v>8295</v>
      </c>
      <c r="F153">
        <f>VLOOKUP(E153,'Transformer Switches Names'!$E:$E,1,0)</f>
        <v>8295</v>
      </c>
    </row>
    <row r="154" spans="1:6" hidden="1" x14ac:dyDescent="0.25">
      <c r="A154" t="s">
        <v>9801</v>
      </c>
      <c r="B154" t="s">
        <v>13339</v>
      </c>
      <c r="C154" t="str">
        <f t="shared" si="4"/>
        <v>oad.kot_8296</v>
      </c>
      <c r="D154" t="str">
        <f t="shared" si="5"/>
        <v xml:space="preserve">'Load.kot_8296', </v>
      </c>
      <c r="E154">
        <v>8296</v>
      </c>
      <c r="F154">
        <f>VLOOKUP(E154,'Transformer Switches Names'!$E:$E,1,0)</f>
        <v>8296</v>
      </c>
    </row>
    <row r="155" spans="1:6" hidden="1" x14ac:dyDescent="0.25">
      <c r="A155" t="s">
        <v>9803</v>
      </c>
      <c r="B155" t="s">
        <v>13339</v>
      </c>
      <c r="C155" t="str">
        <f t="shared" si="4"/>
        <v>oad.kot_8306</v>
      </c>
      <c r="D155" t="str">
        <f t="shared" si="5"/>
        <v xml:space="preserve">'Load.kot_8306', </v>
      </c>
      <c r="E155">
        <v>8306</v>
      </c>
      <c r="F155">
        <f>VLOOKUP(E155,'Transformer Switches Names'!$E:$E,1,0)</f>
        <v>8306</v>
      </c>
    </row>
    <row r="156" spans="1:6" hidden="1" x14ac:dyDescent="0.25">
      <c r="A156" t="s">
        <v>9805</v>
      </c>
      <c r="B156" t="s">
        <v>13339</v>
      </c>
      <c r="C156" t="str">
        <f t="shared" si="4"/>
        <v>oad.kot_8310</v>
      </c>
      <c r="D156" t="str">
        <f t="shared" si="5"/>
        <v xml:space="preserve">'Load.kot_8310', </v>
      </c>
      <c r="E156">
        <v>8310</v>
      </c>
      <c r="F156">
        <f>VLOOKUP(E156,'Transformer Switches Names'!$E:$E,1,0)</f>
        <v>8310</v>
      </c>
    </row>
    <row r="157" spans="1:6" hidden="1" x14ac:dyDescent="0.25">
      <c r="A157" t="s">
        <v>9784</v>
      </c>
      <c r="B157" t="s">
        <v>13339</v>
      </c>
      <c r="C157" t="str">
        <f t="shared" si="4"/>
        <v>oad.kot_8333</v>
      </c>
      <c r="D157" t="str">
        <f t="shared" si="5"/>
        <v xml:space="preserve">'Load.kot_8333', </v>
      </c>
      <c r="E157">
        <v>8333</v>
      </c>
      <c r="F157">
        <f>VLOOKUP(E157,'Transformer Switches Names'!$E:$E,1,0)</f>
        <v>8333</v>
      </c>
    </row>
    <row r="158" spans="1:6" hidden="1" x14ac:dyDescent="0.25">
      <c r="A158" t="s">
        <v>9782</v>
      </c>
      <c r="B158" t="s">
        <v>13339</v>
      </c>
      <c r="C158" t="str">
        <f t="shared" si="4"/>
        <v>oad.kot_8335</v>
      </c>
      <c r="D158" t="str">
        <f t="shared" si="5"/>
        <v xml:space="preserve">'Load.kot_8335', </v>
      </c>
      <c r="E158">
        <v>8335</v>
      </c>
      <c r="F158">
        <f>VLOOKUP(E158,'Transformer Switches Names'!$E:$E,1,0)</f>
        <v>8335</v>
      </c>
    </row>
    <row r="159" spans="1:6" hidden="1" x14ac:dyDescent="0.25">
      <c r="A159" t="s">
        <v>9797</v>
      </c>
      <c r="B159" t="s">
        <v>13339</v>
      </c>
      <c r="C159" t="str">
        <f t="shared" si="4"/>
        <v>oad.kot_8344</v>
      </c>
      <c r="D159" t="str">
        <f t="shared" si="5"/>
        <v xml:space="preserve">'Load.kot_8344', </v>
      </c>
      <c r="E159">
        <v>8344</v>
      </c>
      <c r="F159">
        <f>VLOOKUP(E159,'Transformer Switches Names'!$E:$E,1,0)</f>
        <v>8344</v>
      </c>
    </row>
    <row r="160" spans="1:6" hidden="1" x14ac:dyDescent="0.25">
      <c r="A160" t="s">
        <v>9795</v>
      </c>
      <c r="B160" t="s">
        <v>13339</v>
      </c>
      <c r="C160" t="str">
        <f t="shared" si="4"/>
        <v>oad.kot_8355</v>
      </c>
      <c r="D160" t="str">
        <f t="shared" si="5"/>
        <v xml:space="preserve">'Load.kot_8355', </v>
      </c>
      <c r="E160">
        <v>8355</v>
      </c>
      <c r="F160">
        <f>VLOOKUP(E160,'Transformer Switches Names'!$E:$E,1,0)</f>
        <v>8355</v>
      </c>
    </row>
    <row r="161" spans="1:6" hidden="1" x14ac:dyDescent="0.25">
      <c r="A161" t="s">
        <v>9764</v>
      </c>
      <c r="B161" t="s">
        <v>13339</v>
      </c>
      <c r="C161" t="str">
        <f t="shared" si="4"/>
        <v>oad.kot_8356</v>
      </c>
      <c r="D161" t="str">
        <f t="shared" si="5"/>
        <v xml:space="preserve">'Load.kot_8356', </v>
      </c>
      <c r="E161">
        <v>8356</v>
      </c>
      <c r="F161">
        <f>VLOOKUP(E161,'Transformer Switches Names'!$E:$E,1,0)</f>
        <v>8356</v>
      </c>
    </row>
    <row r="162" spans="1:6" hidden="1" x14ac:dyDescent="0.25">
      <c r="A162" t="s">
        <v>9766</v>
      </c>
      <c r="B162" t="s">
        <v>13339</v>
      </c>
      <c r="C162" t="str">
        <f t="shared" si="4"/>
        <v>oad.kot_8358</v>
      </c>
      <c r="D162" t="str">
        <f t="shared" si="5"/>
        <v xml:space="preserve">'Load.kot_8358', </v>
      </c>
      <c r="E162">
        <v>8358</v>
      </c>
      <c r="F162">
        <f>VLOOKUP(E162,'Transformer Switches Names'!$E:$E,1,0)</f>
        <v>8358</v>
      </c>
    </row>
    <row r="163" spans="1:6" hidden="1" x14ac:dyDescent="0.25">
      <c r="A163" t="s">
        <v>9809</v>
      </c>
      <c r="B163" t="s">
        <v>13339</v>
      </c>
      <c r="C163" t="str">
        <f t="shared" si="4"/>
        <v>oad.kot_8359</v>
      </c>
      <c r="D163" t="str">
        <f t="shared" si="5"/>
        <v xml:space="preserve">'Load.kot_8359', </v>
      </c>
      <c r="E163">
        <v>8359</v>
      </c>
      <c r="F163">
        <f>VLOOKUP(E163,'Transformer Switches Names'!$E:$E,1,0)</f>
        <v>8359</v>
      </c>
    </row>
    <row r="164" spans="1:6" hidden="1" x14ac:dyDescent="0.25">
      <c r="A164" t="s">
        <v>9663</v>
      </c>
      <c r="B164" t="s">
        <v>13339</v>
      </c>
      <c r="C164" t="str">
        <f t="shared" si="4"/>
        <v>oad.lub_9002</v>
      </c>
      <c r="D164" t="str">
        <f t="shared" si="5"/>
        <v xml:space="preserve">'Load.lub_9002', </v>
      </c>
      <c r="E164">
        <v>9002</v>
      </c>
      <c r="F164">
        <f>VLOOKUP(E164,'Transformer Switches Names'!$E:$E,1,0)</f>
        <v>9002</v>
      </c>
    </row>
    <row r="165" spans="1:6" hidden="1" x14ac:dyDescent="0.25">
      <c r="A165" t="s">
        <v>9847</v>
      </c>
      <c r="B165" t="s">
        <v>13339</v>
      </c>
      <c r="C165" t="str">
        <f t="shared" si="4"/>
        <v>oad.lub_9003</v>
      </c>
      <c r="D165" t="str">
        <f t="shared" si="5"/>
        <v xml:space="preserve">'Load.lub_9003', </v>
      </c>
      <c r="E165">
        <v>9003</v>
      </c>
      <c r="F165">
        <f>VLOOKUP(E165,'Transformer Switches Names'!$E:$E,1,0)</f>
        <v>9003</v>
      </c>
    </row>
    <row r="166" spans="1:6" hidden="1" x14ac:dyDescent="0.25">
      <c r="A166" t="s">
        <v>9827</v>
      </c>
      <c r="B166" t="s">
        <v>13339</v>
      </c>
      <c r="C166" t="str">
        <f t="shared" si="4"/>
        <v>oad.lub_9004</v>
      </c>
      <c r="D166" t="str">
        <f t="shared" si="5"/>
        <v xml:space="preserve">'Load.lub_9004', </v>
      </c>
      <c r="E166">
        <v>9004</v>
      </c>
      <c r="F166">
        <f>VLOOKUP(E166,'Transformer Switches Names'!$E:$E,1,0)</f>
        <v>9004</v>
      </c>
    </row>
    <row r="167" spans="1:6" hidden="1" x14ac:dyDescent="0.25">
      <c r="A167" t="s">
        <v>10244</v>
      </c>
      <c r="B167" t="s">
        <v>13339</v>
      </c>
      <c r="C167" t="str">
        <f t="shared" si="4"/>
        <v>oad.lub_9005</v>
      </c>
      <c r="D167" t="str">
        <f t="shared" si="5"/>
        <v xml:space="preserve">'Load.lub_9005', </v>
      </c>
      <c r="E167">
        <v>9005</v>
      </c>
      <c r="F167">
        <f>VLOOKUP(E167,'Transformer Switches Names'!$E:$E,1,0)</f>
        <v>9005</v>
      </c>
    </row>
    <row r="168" spans="1:6" hidden="1" x14ac:dyDescent="0.25">
      <c r="A168" t="s">
        <v>9699</v>
      </c>
      <c r="B168" t="s">
        <v>13339</v>
      </c>
      <c r="C168" t="str">
        <f t="shared" si="4"/>
        <v>oad.lub_9007</v>
      </c>
      <c r="D168" t="str">
        <f t="shared" si="5"/>
        <v xml:space="preserve">'Load.lub_9007', </v>
      </c>
      <c r="E168">
        <v>9007</v>
      </c>
      <c r="F168">
        <f>VLOOKUP(E168,'Transformer Switches Names'!$E:$E,1,0)</f>
        <v>9007</v>
      </c>
    </row>
    <row r="169" spans="1:6" hidden="1" x14ac:dyDescent="0.25">
      <c r="A169" t="s">
        <v>9679</v>
      </c>
      <c r="B169" t="s">
        <v>13339</v>
      </c>
      <c r="C169" t="str">
        <f t="shared" si="4"/>
        <v>oad.lub_9008</v>
      </c>
      <c r="D169" t="str">
        <f t="shared" si="5"/>
        <v xml:space="preserve">'Load.lub_9008', </v>
      </c>
      <c r="E169">
        <v>9008</v>
      </c>
      <c r="F169">
        <f>VLOOKUP(E169,'Transformer Switches Names'!$E:$E,1,0)</f>
        <v>9008</v>
      </c>
    </row>
    <row r="170" spans="1:6" hidden="1" x14ac:dyDescent="0.25">
      <c r="A170" t="s">
        <v>9868</v>
      </c>
      <c r="B170" t="s">
        <v>13339</v>
      </c>
      <c r="C170" t="str">
        <f t="shared" si="4"/>
        <v>oad.lub_9009</v>
      </c>
      <c r="D170" t="str">
        <f t="shared" si="5"/>
        <v xml:space="preserve">'Load.lub_9009', </v>
      </c>
      <c r="E170">
        <v>9009</v>
      </c>
      <c r="F170">
        <f>VLOOKUP(E170,'Transformer Switches Names'!$E:$E,1,0)</f>
        <v>9009</v>
      </c>
    </row>
    <row r="171" spans="1:6" hidden="1" x14ac:dyDescent="0.25">
      <c r="A171" t="s">
        <v>9675</v>
      </c>
      <c r="B171" t="s">
        <v>13339</v>
      </c>
      <c r="C171" t="str">
        <f t="shared" si="4"/>
        <v>oad.lub_9011</v>
      </c>
      <c r="D171" t="str">
        <f t="shared" si="5"/>
        <v xml:space="preserve">'Load.lub_9011', </v>
      </c>
      <c r="E171">
        <v>9011</v>
      </c>
      <c r="F171">
        <f>VLOOKUP(E171,'Transformer Switches Names'!$E:$E,1,0)</f>
        <v>9011</v>
      </c>
    </row>
    <row r="172" spans="1:6" hidden="1" x14ac:dyDescent="0.25">
      <c r="A172" t="s">
        <v>9883</v>
      </c>
      <c r="B172" t="s">
        <v>13339</v>
      </c>
      <c r="C172" t="str">
        <f t="shared" si="4"/>
        <v>oad.lub_9013</v>
      </c>
      <c r="D172" t="str">
        <f t="shared" si="5"/>
        <v xml:space="preserve">'Load.lub_9013', </v>
      </c>
      <c r="E172">
        <v>9013</v>
      </c>
      <c r="F172">
        <f>VLOOKUP(E172,'Transformer Switches Names'!$E:$E,1,0)</f>
        <v>9013</v>
      </c>
    </row>
    <row r="173" spans="1:6" hidden="1" x14ac:dyDescent="0.25">
      <c r="A173" t="s">
        <v>9923</v>
      </c>
      <c r="B173" t="s">
        <v>13339</v>
      </c>
      <c r="C173" t="str">
        <f t="shared" si="4"/>
        <v>oad.lub_9015</v>
      </c>
      <c r="D173" t="str">
        <f t="shared" si="5"/>
        <v xml:space="preserve">'Load.lub_9015', </v>
      </c>
      <c r="E173">
        <v>9015</v>
      </c>
      <c r="F173">
        <f>VLOOKUP(E173,'Transformer Switches Names'!$E:$E,1,0)</f>
        <v>9015</v>
      </c>
    </row>
    <row r="174" spans="1:6" hidden="1" x14ac:dyDescent="0.25">
      <c r="A174" t="s">
        <v>9929</v>
      </c>
      <c r="B174" t="s">
        <v>13339</v>
      </c>
      <c r="C174" t="str">
        <f t="shared" si="4"/>
        <v>oad.lub_9016</v>
      </c>
      <c r="D174" t="str">
        <f t="shared" si="5"/>
        <v xml:space="preserve">'Load.lub_9016', </v>
      </c>
      <c r="E174">
        <v>9016</v>
      </c>
      <c r="F174">
        <f>VLOOKUP(E174,'Transformer Switches Names'!$E:$E,1,0)</f>
        <v>9016</v>
      </c>
    </row>
    <row r="175" spans="1:6" hidden="1" x14ac:dyDescent="0.25">
      <c r="A175" t="s">
        <v>9661</v>
      </c>
      <c r="B175" t="s">
        <v>13339</v>
      </c>
      <c r="C175" t="str">
        <f t="shared" si="4"/>
        <v>oad.lub_9017</v>
      </c>
      <c r="D175" t="str">
        <f t="shared" si="5"/>
        <v xml:space="preserve">'Load.lub_9017', </v>
      </c>
      <c r="E175">
        <v>9017</v>
      </c>
      <c r="F175">
        <f>VLOOKUP(E175,'Transformer Switches Names'!$E:$E,1,0)</f>
        <v>9017</v>
      </c>
    </row>
    <row r="176" spans="1:6" hidden="1" x14ac:dyDescent="0.25">
      <c r="A176" t="s">
        <v>9939</v>
      </c>
      <c r="B176" t="s">
        <v>13339</v>
      </c>
      <c r="C176" t="str">
        <f t="shared" si="4"/>
        <v>oad.lub_9018</v>
      </c>
      <c r="D176" t="str">
        <f t="shared" si="5"/>
        <v xml:space="preserve">'Load.lub_9018', </v>
      </c>
      <c r="E176">
        <v>9018</v>
      </c>
      <c r="F176">
        <f>VLOOKUP(E176,'Transformer Switches Names'!$E:$E,1,0)</f>
        <v>9018</v>
      </c>
    </row>
    <row r="177" spans="1:6" hidden="1" x14ac:dyDescent="0.25">
      <c r="A177" t="s">
        <v>9656</v>
      </c>
      <c r="B177" t="s">
        <v>13339</v>
      </c>
      <c r="C177" t="str">
        <f t="shared" si="4"/>
        <v>oad.lub_9019</v>
      </c>
      <c r="D177" t="str">
        <f t="shared" si="5"/>
        <v xml:space="preserve">'Load.lub_9019', </v>
      </c>
      <c r="E177">
        <v>9019</v>
      </c>
      <c r="F177">
        <f>VLOOKUP(E177,'Transformer Switches Names'!$E:$E,1,0)</f>
        <v>9019</v>
      </c>
    </row>
    <row r="178" spans="1:6" hidden="1" x14ac:dyDescent="0.25">
      <c r="A178" t="s">
        <v>9690</v>
      </c>
      <c r="B178" t="s">
        <v>13339</v>
      </c>
      <c r="C178" t="str">
        <f t="shared" si="4"/>
        <v>oad.lub_9021</v>
      </c>
      <c r="D178" t="str">
        <f t="shared" si="5"/>
        <v xml:space="preserve">'Load.lub_9021', </v>
      </c>
      <c r="E178">
        <v>9021</v>
      </c>
      <c r="F178">
        <f>VLOOKUP(E178,'Transformer Switches Names'!$E:$E,1,0)</f>
        <v>9021</v>
      </c>
    </row>
    <row r="179" spans="1:6" hidden="1" x14ac:dyDescent="0.25">
      <c r="A179" t="s">
        <v>10246</v>
      </c>
      <c r="B179" t="s">
        <v>13339</v>
      </c>
      <c r="C179" t="str">
        <f t="shared" si="4"/>
        <v>oad.lub_9022</v>
      </c>
      <c r="D179" t="str">
        <f t="shared" si="5"/>
        <v xml:space="preserve">'Load.lub_9022', </v>
      </c>
      <c r="E179">
        <v>9022</v>
      </c>
      <c r="F179">
        <f>VLOOKUP(E179,'Transformer Switches Names'!$E:$E,1,0)</f>
        <v>9022</v>
      </c>
    </row>
    <row r="180" spans="1:6" hidden="1" x14ac:dyDescent="0.25">
      <c r="A180" t="s">
        <v>9666</v>
      </c>
      <c r="B180" t="s">
        <v>13339</v>
      </c>
      <c r="C180" t="str">
        <f t="shared" si="4"/>
        <v>oad.lub_9024</v>
      </c>
      <c r="D180" t="str">
        <f t="shared" si="5"/>
        <v xml:space="preserve">'Load.lub_9024', </v>
      </c>
      <c r="E180">
        <v>9024</v>
      </c>
      <c r="F180">
        <f>VLOOKUP(E180,'Transformer Switches Names'!$E:$E,1,0)</f>
        <v>9024</v>
      </c>
    </row>
    <row r="181" spans="1:6" hidden="1" x14ac:dyDescent="0.25">
      <c r="A181" t="s">
        <v>9829</v>
      </c>
      <c r="B181" t="s">
        <v>13339</v>
      </c>
      <c r="C181" t="str">
        <f t="shared" si="4"/>
        <v>oad.lub_9080</v>
      </c>
      <c r="D181" t="str">
        <f t="shared" si="5"/>
        <v xml:space="preserve">'Load.lub_9080', </v>
      </c>
      <c r="E181">
        <v>9080</v>
      </c>
      <c r="F181">
        <f>VLOOKUP(E181,'Transformer Switches Names'!$E:$E,1,0)</f>
        <v>9080</v>
      </c>
    </row>
    <row r="182" spans="1:6" hidden="1" x14ac:dyDescent="0.25">
      <c r="A182" t="s">
        <v>9839</v>
      </c>
      <c r="B182" t="s">
        <v>13339</v>
      </c>
      <c r="C182" t="str">
        <f t="shared" si="4"/>
        <v>oad.lub_9109</v>
      </c>
      <c r="D182" t="str">
        <f t="shared" si="5"/>
        <v xml:space="preserve">'Load.lub_9109', </v>
      </c>
      <c r="E182">
        <v>9109</v>
      </c>
      <c r="F182">
        <f>VLOOKUP(E182,'Transformer Switches Names'!$E:$E,1,0)</f>
        <v>9109</v>
      </c>
    </row>
    <row r="183" spans="1:6" hidden="1" x14ac:dyDescent="0.25">
      <c r="A183" t="s">
        <v>9891</v>
      </c>
      <c r="B183" t="s">
        <v>13339</v>
      </c>
      <c r="C183" t="str">
        <f t="shared" si="4"/>
        <v>oad.lub_9137</v>
      </c>
      <c r="D183" t="str">
        <f t="shared" si="5"/>
        <v xml:space="preserve">'Load.lub_9137', </v>
      </c>
      <c r="E183">
        <v>9137</v>
      </c>
      <c r="F183">
        <f>VLOOKUP(E183,'Transformer Switches Names'!$E:$E,1,0)</f>
        <v>9137</v>
      </c>
    </row>
    <row r="184" spans="1:6" hidden="1" x14ac:dyDescent="0.25">
      <c r="A184" t="s">
        <v>9881</v>
      </c>
      <c r="B184" t="s">
        <v>13339</v>
      </c>
      <c r="C184" t="str">
        <f t="shared" si="4"/>
        <v>oad.lub_9150</v>
      </c>
      <c r="D184" t="str">
        <f t="shared" si="5"/>
        <v xml:space="preserve">'Load.lub_9150', </v>
      </c>
      <c r="E184">
        <v>9150</v>
      </c>
      <c r="F184">
        <f>VLOOKUP(E184,'Transformer Switches Names'!$E:$E,1,0)</f>
        <v>9150</v>
      </c>
    </row>
    <row r="185" spans="1:6" hidden="1" x14ac:dyDescent="0.25">
      <c r="A185" t="s">
        <v>9879</v>
      </c>
      <c r="B185" t="s">
        <v>13339</v>
      </c>
      <c r="C185" t="str">
        <f t="shared" si="4"/>
        <v>oad.lub_9158</v>
      </c>
      <c r="D185" t="str">
        <f t="shared" si="5"/>
        <v xml:space="preserve">'Load.lub_9158', </v>
      </c>
      <c r="E185">
        <v>9158</v>
      </c>
      <c r="F185">
        <f>VLOOKUP(E185,'Transformer Switches Names'!$E:$E,1,0)</f>
        <v>9158</v>
      </c>
    </row>
    <row r="186" spans="1:6" hidden="1" x14ac:dyDescent="0.25">
      <c r="A186" t="s">
        <v>9877</v>
      </c>
      <c r="B186" t="s">
        <v>13339</v>
      </c>
      <c r="C186" t="str">
        <f t="shared" si="4"/>
        <v>oad.lub_9173</v>
      </c>
      <c r="D186" t="str">
        <f t="shared" si="5"/>
        <v xml:space="preserve">'Load.lub_9173', </v>
      </c>
      <c r="E186">
        <v>9173</v>
      </c>
      <c r="F186">
        <f>VLOOKUP(E186,'Transformer Switches Names'!$E:$E,1,0)</f>
        <v>9173</v>
      </c>
    </row>
    <row r="187" spans="1:6" hidden="1" x14ac:dyDescent="0.25">
      <c r="A187" t="s">
        <v>9875</v>
      </c>
      <c r="B187" t="s">
        <v>13339</v>
      </c>
      <c r="C187" t="str">
        <f t="shared" si="4"/>
        <v>oad.lub_9179</v>
      </c>
      <c r="D187" t="str">
        <f t="shared" si="5"/>
        <v xml:space="preserve">'Load.lub_9179', </v>
      </c>
      <c r="E187">
        <v>9179</v>
      </c>
      <c r="F187">
        <f>VLOOKUP(E187,'Transformer Switches Names'!$E:$E,1,0)</f>
        <v>9179</v>
      </c>
    </row>
    <row r="188" spans="1:6" hidden="1" x14ac:dyDescent="0.25">
      <c r="A188" t="s">
        <v>9873</v>
      </c>
      <c r="B188" t="s">
        <v>13339</v>
      </c>
      <c r="C188" t="str">
        <f t="shared" si="4"/>
        <v>oad.lub_9186</v>
      </c>
      <c r="D188" t="str">
        <f t="shared" si="5"/>
        <v xml:space="preserve">'Load.lub_9186', </v>
      </c>
      <c r="E188">
        <v>9186</v>
      </c>
      <c r="F188">
        <f>VLOOKUP(E188,'Transformer Switches Names'!$E:$E,1,0)</f>
        <v>9186</v>
      </c>
    </row>
    <row r="189" spans="1:6" hidden="1" x14ac:dyDescent="0.25">
      <c r="A189" t="s">
        <v>9871</v>
      </c>
      <c r="B189" t="s">
        <v>13339</v>
      </c>
      <c r="C189" t="str">
        <f t="shared" si="4"/>
        <v>oad.lub_9190</v>
      </c>
      <c r="D189" t="str">
        <f t="shared" si="5"/>
        <v xml:space="preserve">'Load.lub_9190', </v>
      </c>
      <c r="E189">
        <v>9190</v>
      </c>
      <c r="F189">
        <f>VLOOKUP(E189,'Transformer Switches Names'!$E:$E,1,0)</f>
        <v>9190</v>
      </c>
    </row>
    <row r="190" spans="1:6" hidden="1" x14ac:dyDescent="0.25">
      <c r="A190" t="s">
        <v>9866</v>
      </c>
      <c r="B190" t="s">
        <v>13339</v>
      </c>
      <c r="C190" t="str">
        <f t="shared" si="4"/>
        <v>oad.lub_9214</v>
      </c>
      <c r="D190" t="str">
        <f t="shared" si="5"/>
        <v xml:space="preserve">'Load.lub_9214', </v>
      </c>
      <c r="E190">
        <v>9214</v>
      </c>
      <c r="F190">
        <f>VLOOKUP(E190,'Transformer Switches Names'!$E:$E,1,0)</f>
        <v>9214</v>
      </c>
    </row>
    <row r="191" spans="1:6" hidden="1" x14ac:dyDescent="0.25">
      <c r="A191" t="s">
        <v>9863</v>
      </c>
      <c r="B191" t="s">
        <v>13339</v>
      </c>
      <c r="C191" t="str">
        <f t="shared" si="4"/>
        <v>oad.lub_9232</v>
      </c>
      <c r="D191" t="str">
        <f t="shared" si="5"/>
        <v xml:space="preserve">'Load.lub_9232', </v>
      </c>
      <c r="E191">
        <v>9232</v>
      </c>
      <c r="F191">
        <f>VLOOKUP(E191,'Transformer Switches Names'!$E:$E,1,0)</f>
        <v>9232</v>
      </c>
    </row>
    <row r="192" spans="1:6" hidden="1" x14ac:dyDescent="0.25">
      <c r="A192" t="s">
        <v>9893</v>
      </c>
      <c r="B192" t="s">
        <v>13339</v>
      </c>
      <c r="C192" t="str">
        <f t="shared" si="4"/>
        <v>oad.lub_9238</v>
      </c>
      <c r="D192" t="str">
        <f t="shared" si="5"/>
        <v xml:space="preserve">'Load.lub_9238', </v>
      </c>
      <c r="E192">
        <v>9238</v>
      </c>
      <c r="F192">
        <f>VLOOKUP(E192,'Transformer Switches Names'!$E:$E,1,0)</f>
        <v>9238</v>
      </c>
    </row>
    <row r="193" spans="1:6" hidden="1" x14ac:dyDescent="0.25">
      <c r="A193" t="s">
        <v>9885</v>
      </c>
      <c r="B193" t="s">
        <v>13339</v>
      </c>
      <c r="C193" t="str">
        <f t="shared" si="4"/>
        <v>oad.lub_9240</v>
      </c>
      <c r="D193" t="str">
        <f t="shared" si="5"/>
        <v xml:space="preserve">'Load.lub_9240', </v>
      </c>
      <c r="E193">
        <v>9240</v>
      </c>
      <c r="F193">
        <f>VLOOKUP(E193,'Transformer Switches Names'!$E:$E,1,0)</f>
        <v>9240</v>
      </c>
    </row>
    <row r="194" spans="1:6" hidden="1" x14ac:dyDescent="0.25">
      <c r="A194" t="s">
        <v>9887</v>
      </c>
      <c r="B194" t="s">
        <v>13339</v>
      </c>
      <c r="C194" t="str">
        <f t="shared" ref="C194:C257" si="6">RIGHT(LOWER(A194), LEN(A194)-1)</f>
        <v>oad.lub_9244</v>
      </c>
      <c r="D194" t="str">
        <f t="shared" ref="D194:D257" si="7">"'"&amp;B194&amp;C194&amp;"', "</f>
        <v xml:space="preserve">'Load.lub_9244', </v>
      </c>
      <c r="E194">
        <v>9244</v>
      </c>
      <c r="F194">
        <f>VLOOKUP(E194,'Transformer Switches Names'!$E:$E,1,0)</f>
        <v>9244</v>
      </c>
    </row>
    <row r="195" spans="1:6" hidden="1" x14ac:dyDescent="0.25">
      <c r="A195" t="s">
        <v>9889</v>
      </c>
      <c r="B195" t="s">
        <v>13339</v>
      </c>
      <c r="C195" t="str">
        <f t="shared" si="6"/>
        <v>oad.lub_9248</v>
      </c>
      <c r="D195" t="str">
        <f t="shared" si="7"/>
        <v xml:space="preserve">'Load.lub_9248', </v>
      </c>
      <c r="E195">
        <v>9248</v>
      </c>
      <c r="F195">
        <f>VLOOKUP(E195,'Transformer Switches Names'!$E:$E,1,0)</f>
        <v>9248</v>
      </c>
    </row>
    <row r="196" spans="1:6" hidden="1" x14ac:dyDescent="0.25">
      <c r="A196" t="s">
        <v>9907</v>
      </c>
      <c r="B196" t="s">
        <v>13339</v>
      </c>
      <c r="C196" t="str">
        <f t="shared" si="6"/>
        <v>oad.lub_9253</v>
      </c>
      <c r="D196" t="str">
        <f t="shared" si="7"/>
        <v xml:space="preserve">'Load.lub_9253', </v>
      </c>
      <c r="E196">
        <v>9253</v>
      </c>
      <c r="F196">
        <f>VLOOKUP(E196,'Transformer Switches Names'!$E:$E,1,0)</f>
        <v>9253</v>
      </c>
    </row>
    <row r="197" spans="1:6" hidden="1" x14ac:dyDescent="0.25">
      <c r="A197" t="s">
        <v>9648</v>
      </c>
      <c r="B197" t="s">
        <v>13339</v>
      </c>
      <c r="C197" t="str">
        <f t="shared" si="6"/>
        <v>oad.lub_9263</v>
      </c>
      <c r="D197" t="str">
        <f t="shared" si="7"/>
        <v xml:space="preserve">'Load.lub_9263', </v>
      </c>
      <c r="E197">
        <v>9263</v>
      </c>
      <c r="F197">
        <f>VLOOKUP(E197,'Transformer Switches Names'!$E:$E,1,0)</f>
        <v>9263</v>
      </c>
    </row>
    <row r="198" spans="1:6" hidden="1" x14ac:dyDescent="0.25">
      <c r="A198" t="s">
        <v>10248</v>
      </c>
      <c r="B198" t="s">
        <v>13339</v>
      </c>
      <c r="C198" t="str">
        <f t="shared" si="6"/>
        <v>oad.lub_9269</v>
      </c>
      <c r="D198" t="str">
        <f t="shared" si="7"/>
        <v xml:space="preserve">'Load.lub_9269', </v>
      </c>
      <c r="E198">
        <v>9269</v>
      </c>
      <c r="F198">
        <f>VLOOKUP(E198,'Transformer Switches Names'!$E:$E,1,0)</f>
        <v>9269</v>
      </c>
    </row>
    <row r="199" spans="1:6" hidden="1" x14ac:dyDescent="0.25">
      <c r="A199" t="s">
        <v>9909</v>
      </c>
      <c r="B199" t="s">
        <v>13339</v>
      </c>
      <c r="C199" t="str">
        <f t="shared" si="6"/>
        <v>oad.lub_9270</v>
      </c>
      <c r="D199" t="str">
        <f t="shared" si="7"/>
        <v xml:space="preserve">'Load.lub_9270', </v>
      </c>
      <c r="E199">
        <v>9270</v>
      </c>
      <c r="F199">
        <f>VLOOKUP(E199,'Transformer Switches Names'!$E:$E,1,0)</f>
        <v>9270</v>
      </c>
    </row>
    <row r="200" spans="1:6" hidden="1" x14ac:dyDescent="0.25">
      <c r="A200" t="s">
        <v>9911</v>
      </c>
      <c r="B200" t="s">
        <v>13339</v>
      </c>
      <c r="C200" t="str">
        <f t="shared" si="6"/>
        <v>oad.lub_9274</v>
      </c>
      <c r="D200" t="str">
        <f t="shared" si="7"/>
        <v xml:space="preserve">'Load.lub_9274', </v>
      </c>
      <c r="E200">
        <v>9274</v>
      </c>
      <c r="F200">
        <f>VLOOKUP(E200,'Transformer Switches Names'!$E:$E,1,0)</f>
        <v>9274</v>
      </c>
    </row>
    <row r="201" spans="1:6" hidden="1" x14ac:dyDescent="0.25">
      <c r="A201" t="s">
        <v>9915</v>
      </c>
      <c r="B201" t="s">
        <v>13339</v>
      </c>
      <c r="C201" t="str">
        <f t="shared" si="6"/>
        <v>oad.lub_9283</v>
      </c>
      <c r="D201" t="str">
        <f t="shared" si="7"/>
        <v xml:space="preserve">'Load.lub_9283', </v>
      </c>
      <c r="E201">
        <v>9283</v>
      </c>
      <c r="F201">
        <f>VLOOKUP(E201,'Transformer Switches Names'!$E:$E,1,0)</f>
        <v>9283</v>
      </c>
    </row>
    <row r="202" spans="1:6" hidden="1" x14ac:dyDescent="0.25">
      <c r="A202" t="s">
        <v>9913</v>
      </c>
      <c r="B202" t="s">
        <v>13339</v>
      </c>
      <c r="C202" t="str">
        <f t="shared" si="6"/>
        <v>oad.lub_9287</v>
      </c>
      <c r="D202" t="str">
        <f t="shared" si="7"/>
        <v xml:space="preserve">'Load.lub_9287', </v>
      </c>
      <c r="E202">
        <v>9287</v>
      </c>
      <c r="F202">
        <f>VLOOKUP(E202,'Transformer Switches Names'!$E:$E,1,0)</f>
        <v>9287</v>
      </c>
    </row>
    <row r="203" spans="1:6" hidden="1" x14ac:dyDescent="0.25">
      <c r="A203" t="s">
        <v>9917</v>
      </c>
      <c r="B203" t="s">
        <v>13339</v>
      </c>
      <c r="C203" t="str">
        <f t="shared" si="6"/>
        <v>oad.lub_9288</v>
      </c>
      <c r="D203" t="str">
        <f t="shared" si="7"/>
        <v xml:space="preserve">'Load.lub_9288', </v>
      </c>
      <c r="E203">
        <v>9288</v>
      </c>
      <c r="F203">
        <f>VLOOKUP(E203,'Transformer Switches Names'!$E:$E,1,0)</f>
        <v>9288</v>
      </c>
    </row>
    <row r="204" spans="1:6" hidden="1" x14ac:dyDescent="0.25">
      <c r="A204" t="s">
        <v>9919</v>
      </c>
      <c r="B204" t="s">
        <v>13339</v>
      </c>
      <c r="C204" t="str">
        <f t="shared" si="6"/>
        <v>oad.lub_9289</v>
      </c>
      <c r="D204" t="str">
        <f t="shared" si="7"/>
        <v xml:space="preserve">'Load.lub_9289', </v>
      </c>
      <c r="E204">
        <v>9289</v>
      </c>
      <c r="F204">
        <f>VLOOKUP(E204,'Transformer Switches Names'!$E:$E,1,0)</f>
        <v>9289</v>
      </c>
    </row>
    <row r="205" spans="1:6" hidden="1" x14ac:dyDescent="0.25">
      <c r="A205" t="s">
        <v>9921</v>
      </c>
      <c r="B205" t="s">
        <v>13339</v>
      </c>
      <c r="C205" t="str">
        <f t="shared" si="6"/>
        <v>oad.lub_9300</v>
      </c>
      <c r="D205" t="str">
        <f t="shared" si="7"/>
        <v xml:space="preserve">'Load.lub_9300', </v>
      </c>
      <c r="E205">
        <v>9300</v>
      </c>
      <c r="F205">
        <f>VLOOKUP(E205,'Transformer Switches Names'!$E:$E,1,0)</f>
        <v>9300</v>
      </c>
    </row>
    <row r="206" spans="1:6" hidden="1" x14ac:dyDescent="0.25">
      <c r="A206" t="s">
        <v>9946</v>
      </c>
      <c r="B206" t="s">
        <v>13339</v>
      </c>
      <c r="C206" t="str">
        <f t="shared" si="6"/>
        <v>oad.lub_9304</v>
      </c>
      <c r="D206" t="str">
        <f t="shared" si="7"/>
        <v xml:space="preserve">'Load.lub_9304', </v>
      </c>
      <c r="E206">
        <v>9304</v>
      </c>
      <c r="F206">
        <f>VLOOKUP(E206,'Transformer Switches Names'!$E:$E,1,0)</f>
        <v>9304</v>
      </c>
    </row>
    <row r="207" spans="1:6" hidden="1" x14ac:dyDescent="0.25">
      <c r="A207" t="s">
        <v>9948</v>
      </c>
      <c r="B207" t="s">
        <v>13339</v>
      </c>
      <c r="C207" t="str">
        <f t="shared" si="6"/>
        <v>oad.lub_9306</v>
      </c>
      <c r="D207" t="str">
        <f t="shared" si="7"/>
        <v xml:space="preserve">'Load.lub_9306', </v>
      </c>
      <c r="E207">
        <v>9306</v>
      </c>
      <c r="F207">
        <f>VLOOKUP(E207,'Transformer Switches Names'!$E:$E,1,0)</f>
        <v>9306</v>
      </c>
    </row>
    <row r="208" spans="1:6" hidden="1" x14ac:dyDescent="0.25">
      <c r="A208" t="s">
        <v>9950</v>
      </c>
      <c r="B208" t="s">
        <v>13339</v>
      </c>
      <c r="C208" t="str">
        <f t="shared" si="6"/>
        <v>oad.lub_9317</v>
      </c>
      <c r="D208" t="str">
        <f t="shared" si="7"/>
        <v xml:space="preserve">'Load.lub_9317', </v>
      </c>
      <c r="E208">
        <v>9317</v>
      </c>
      <c r="F208">
        <f>VLOOKUP(E208,'Transformer Switches Names'!$E:$E,1,0)</f>
        <v>9317</v>
      </c>
    </row>
    <row r="209" spans="1:6" hidden="1" x14ac:dyDescent="0.25">
      <c r="A209" t="s">
        <v>9857</v>
      </c>
      <c r="B209" t="s">
        <v>13339</v>
      </c>
      <c r="C209" t="str">
        <f t="shared" si="6"/>
        <v>oad.lub_9321</v>
      </c>
      <c r="D209" t="str">
        <f t="shared" si="7"/>
        <v xml:space="preserve">'Load.lub_9321', </v>
      </c>
      <c r="E209">
        <v>9321</v>
      </c>
      <c r="F209">
        <f>VLOOKUP(E209,'Transformer Switches Names'!$E:$E,1,0)</f>
        <v>9321</v>
      </c>
    </row>
    <row r="210" spans="1:6" hidden="1" x14ac:dyDescent="0.25">
      <c r="A210" t="s">
        <v>9681</v>
      </c>
      <c r="B210" t="s">
        <v>13339</v>
      </c>
      <c r="C210" t="str">
        <f t="shared" si="6"/>
        <v>oad.lub_9327</v>
      </c>
      <c r="D210" t="str">
        <f t="shared" si="7"/>
        <v xml:space="preserve">'Load.lub_9327', </v>
      </c>
      <c r="E210">
        <v>9327</v>
      </c>
      <c r="F210">
        <f>VLOOKUP(E210,'Transformer Switches Names'!$E:$E,1,0)</f>
        <v>9327</v>
      </c>
    </row>
    <row r="211" spans="1:6" hidden="1" x14ac:dyDescent="0.25">
      <c r="A211" t="s">
        <v>9835</v>
      </c>
      <c r="B211" t="s">
        <v>13339</v>
      </c>
      <c r="C211" t="str">
        <f t="shared" si="6"/>
        <v>oad.lub_9328</v>
      </c>
      <c r="D211" t="str">
        <f t="shared" si="7"/>
        <v xml:space="preserve">'Load.lub_9328', </v>
      </c>
      <c r="E211">
        <v>9328</v>
      </c>
      <c r="F211">
        <f>VLOOKUP(E211,'Transformer Switches Names'!$E:$E,1,0)</f>
        <v>9328</v>
      </c>
    </row>
    <row r="212" spans="1:6" hidden="1" x14ac:dyDescent="0.25">
      <c r="A212" t="s">
        <v>9833</v>
      </c>
      <c r="B212" t="s">
        <v>13339</v>
      </c>
      <c r="C212" t="str">
        <f t="shared" si="6"/>
        <v>oad.lub_9330</v>
      </c>
      <c r="D212" t="str">
        <f t="shared" si="7"/>
        <v xml:space="preserve">'Load.lub_9330', </v>
      </c>
      <c r="E212">
        <v>9330</v>
      </c>
      <c r="F212">
        <f>VLOOKUP(E212,'Transformer Switches Names'!$E:$E,1,0)</f>
        <v>9330</v>
      </c>
    </row>
    <row r="213" spans="1:6" hidden="1" x14ac:dyDescent="0.25">
      <c r="A213" t="s">
        <v>9669</v>
      </c>
      <c r="B213" t="s">
        <v>13339</v>
      </c>
      <c r="C213" t="str">
        <f t="shared" si="6"/>
        <v>oad.lub_9331</v>
      </c>
      <c r="D213" t="str">
        <f t="shared" si="7"/>
        <v xml:space="preserve">'Load.lub_9331', </v>
      </c>
      <c r="E213">
        <v>9331</v>
      </c>
      <c r="F213">
        <f>VLOOKUP(E213,'Transformer Switches Names'!$E:$E,1,0)</f>
        <v>9331</v>
      </c>
    </row>
    <row r="214" spans="1:6" hidden="1" x14ac:dyDescent="0.25">
      <c r="A214" t="s">
        <v>9831</v>
      </c>
      <c r="B214" t="s">
        <v>13339</v>
      </c>
      <c r="C214" t="str">
        <f t="shared" si="6"/>
        <v>oad.lub_9341</v>
      </c>
      <c r="D214" t="str">
        <f t="shared" si="7"/>
        <v xml:space="preserve">'Load.lub_9341', </v>
      </c>
      <c r="E214">
        <v>9341</v>
      </c>
      <c r="F214">
        <f>VLOOKUP(E214,'Transformer Switches Names'!$E:$E,1,0)</f>
        <v>9341</v>
      </c>
    </row>
    <row r="215" spans="1:6" hidden="1" x14ac:dyDescent="0.25">
      <c r="A215" t="s">
        <v>9837</v>
      </c>
      <c r="B215" t="s">
        <v>13339</v>
      </c>
      <c r="C215" t="str">
        <f t="shared" si="6"/>
        <v>oad.lub_9343</v>
      </c>
      <c r="D215" t="str">
        <f t="shared" si="7"/>
        <v xml:space="preserve">'Load.lub_9343', </v>
      </c>
      <c r="E215">
        <v>9343</v>
      </c>
      <c r="F215">
        <f>VLOOKUP(E215,'Transformer Switches Names'!$E:$E,1,0)</f>
        <v>9343</v>
      </c>
    </row>
    <row r="216" spans="1:6" hidden="1" x14ac:dyDescent="0.25">
      <c r="A216" t="s">
        <v>9694</v>
      </c>
      <c r="B216" t="s">
        <v>13339</v>
      </c>
      <c r="C216" t="str">
        <f t="shared" si="6"/>
        <v>oad.lub_9348</v>
      </c>
      <c r="D216" t="str">
        <f t="shared" si="7"/>
        <v xml:space="preserve">'Load.lub_9348', </v>
      </c>
      <c r="E216">
        <v>9348</v>
      </c>
      <c r="F216">
        <f>VLOOKUP(E216,'Transformer Switches Names'!$E:$E,1,0)</f>
        <v>9348</v>
      </c>
    </row>
    <row r="217" spans="1:6" hidden="1" x14ac:dyDescent="0.25">
      <c r="A217" t="s">
        <v>9942</v>
      </c>
      <c r="B217" t="s">
        <v>13339</v>
      </c>
      <c r="C217" t="str">
        <f t="shared" si="6"/>
        <v>oad.lub_9351</v>
      </c>
      <c r="D217" t="str">
        <f t="shared" si="7"/>
        <v xml:space="preserve">'Load.lub_9351', </v>
      </c>
      <c r="E217">
        <v>9351</v>
      </c>
      <c r="F217">
        <f>VLOOKUP(E217,'Transformer Switches Names'!$E:$E,1,0)</f>
        <v>9351</v>
      </c>
    </row>
    <row r="218" spans="1:6" hidden="1" x14ac:dyDescent="0.25">
      <c r="A218" t="s">
        <v>9849</v>
      </c>
      <c r="B218" t="s">
        <v>13339</v>
      </c>
      <c r="C218" t="str">
        <f t="shared" si="6"/>
        <v>oad.lub_9380</v>
      </c>
      <c r="D218" t="str">
        <f t="shared" si="7"/>
        <v xml:space="preserve">'Load.lub_9380', </v>
      </c>
      <c r="E218">
        <v>9380</v>
      </c>
      <c r="F218">
        <f>VLOOKUP(E218,'Transformer Switches Names'!$E:$E,1,0)</f>
        <v>9380</v>
      </c>
    </row>
    <row r="219" spans="1:6" hidden="1" x14ac:dyDescent="0.25">
      <c r="A219" t="s">
        <v>9845</v>
      </c>
      <c r="B219" t="s">
        <v>13339</v>
      </c>
      <c r="C219" t="str">
        <f t="shared" si="6"/>
        <v>oad.lub_9384</v>
      </c>
      <c r="D219" t="str">
        <f t="shared" si="7"/>
        <v xml:space="preserve">'Load.lub_9384', </v>
      </c>
      <c r="E219">
        <v>9384</v>
      </c>
      <c r="F219">
        <f>VLOOKUP(E219,'Transformer Switches Names'!$E:$E,1,0)</f>
        <v>9384</v>
      </c>
    </row>
    <row r="220" spans="1:6" hidden="1" x14ac:dyDescent="0.25">
      <c r="A220" t="s">
        <v>9843</v>
      </c>
      <c r="B220" t="s">
        <v>13339</v>
      </c>
      <c r="C220" t="str">
        <f t="shared" si="6"/>
        <v>oad.lub_9385</v>
      </c>
      <c r="D220" t="str">
        <f t="shared" si="7"/>
        <v xml:space="preserve">'Load.lub_9385', </v>
      </c>
      <c r="E220">
        <v>9385</v>
      </c>
      <c r="F220">
        <f>VLOOKUP(E220,'Transformer Switches Names'!$E:$E,1,0)</f>
        <v>9385</v>
      </c>
    </row>
    <row r="221" spans="1:6" hidden="1" x14ac:dyDescent="0.25">
      <c r="A221" t="s">
        <v>9841</v>
      </c>
      <c r="B221" t="s">
        <v>13339</v>
      </c>
      <c r="C221" t="str">
        <f t="shared" si="6"/>
        <v>oad.lub_9387</v>
      </c>
      <c r="D221" t="str">
        <f t="shared" si="7"/>
        <v xml:space="preserve">'Load.lub_9387', </v>
      </c>
      <c r="E221">
        <v>9387</v>
      </c>
      <c r="F221">
        <f>VLOOKUP(E221,'Transformer Switches Names'!$E:$E,1,0)</f>
        <v>9387</v>
      </c>
    </row>
    <row r="222" spans="1:6" hidden="1" x14ac:dyDescent="0.25">
      <c r="A222" t="s">
        <v>9851</v>
      </c>
      <c r="B222" t="s">
        <v>13339</v>
      </c>
      <c r="C222" t="str">
        <f t="shared" si="6"/>
        <v>oad.lub_9393</v>
      </c>
      <c r="D222" t="str">
        <f t="shared" si="7"/>
        <v xml:space="preserve">'Load.lub_9393', </v>
      </c>
      <c r="E222">
        <v>9393</v>
      </c>
      <c r="F222">
        <f>VLOOKUP(E222,'Transformer Switches Names'!$E:$E,1,0)</f>
        <v>9393</v>
      </c>
    </row>
    <row r="223" spans="1:6" hidden="1" x14ac:dyDescent="0.25">
      <c r="A223" t="s">
        <v>9853</v>
      </c>
      <c r="B223" t="s">
        <v>13339</v>
      </c>
      <c r="C223" t="str">
        <f t="shared" si="6"/>
        <v>oad.lub_9399</v>
      </c>
      <c r="D223" t="str">
        <f t="shared" si="7"/>
        <v xml:space="preserve">'Load.lub_9399', </v>
      </c>
      <c r="E223">
        <v>9399</v>
      </c>
      <c r="F223">
        <f>VLOOKUP(E223,'Transformer Switches Names'!$E:$E,1,0)</f>
        <v>9399</v>
      </c>
    </row>
    <row r="224" spans="1:6" hidden="1" x14ac:dyDescent="0.25">
      <c r="A224" t="s">
        <v>9709</v>
      </c>
      <c r="B224" t="s">
        <v>13339</v>
      </c>
      <c r="C224" t="str">
        <f t="shared" si="6"/>
        <v>oad.lub_9404</v>
      </c>
      <c r="D224" t="str">
        <f t="shared" si="7"/>
        <v xml:space="preserve">'Load.lub_9404', </v>
      </c>
      <c r="E224">
        <v>9404</v>
      </c>
      <c r="F224">
        <f>VLOOKUP(E224,'Transformer Switches Names'!$E:$E,1,0)</f>
        <v>9404</v>
      </c>
    </row>
    <row r="225" spans="1:6" hidden="1" x14ac:dyDescent="0.25">
      <c r="A225" t="s">
        <v>9855</v>
      </c>
      <c r="B225" t="s">
        <v>13339</v>
      </c>
      <c r="C225" t="str">
        <f t="shared" si="6"/>
        <v>oad.lub_9406</v>
      </c>
      <c r="D225" t="str">
        <f t="shared" si="7"/>
        <v xml:space="preserve">'Load.lub_9406', </v>
      </c>
      <c r="E225">
        <v>9406</v>
      </c>
      <c r="F225">
        <f>VLOOKUP(E225,'Transformer Switches Names'!$E:$E,1,0)</f>
        <v>9406</v>
      </c>
    </row>
    <row r="226" spans="1:6" hidden="1" x14ac:dyDescent="0.25">
      <c r="A226" t="s">
        <v>10226</v>
      </c>
      <c r="B226" t="s">
        <v>13339</v>
      </c>
      <c r="C226" t="str">
        <f t="shared" si="6"/>
        <v>oad.lub_9407</v>
      </c>
      <c r="D226" t="str">
        <f t="shared" si="7"/>
        <v xml:space="preserve">'Load.lub_9407', </v>
      </c>
      <c r="E226">
        <v>9407</v>
      </c>
      <c r="F226">
        <f>VLOOKUP(E226,'Transformer Switches Names'!$E:$E,1,0)</f>
        <v>9407</v>
      </c>
    </row>
    <row r="227" spans="1:6" hidden="1" x14ac:dyDescent="0.25">
      <c r="A227" t="s">
        <v>9703</v>
      </c>
      <c r="B227" t="s">
        <v>13339</v>
      </c>
      <c r="C227" t="str">
        <f t="shared" si="6"/>
        <v>oad.lub_9417</v>
      </c>
      <c r="D227" t="str">
        <f t="shared" si="7"/>
        <v xml:space="preserve">'Load.lub_9417', </v>
      </c>
      <c r="E227">
        <v>9417</v>
      </c>
      <c r="F227">
        <f>VLOOKUP(E227,'Transformer Switches Names'!$E:$E,1,0)</f>
        <v>9417</v>
      </c>
    </row>
    <row r="228" spans="1:6" hidden="1" x14ac:dyDescent="0.25">
      <c r="A228" t="s">
        <v>9705</v>
      </c>
      <c r="B228" t="s">
        <v>13339</v>
      </c>
      <c r="C228" t="str">
        <f t="shared" si="6"/>
        <v>oad.lub_9421</v>
      </c>
      <c r="D228" t="str">
        <f t="shared" si="7"/>
        <v xml:space="preserve">'Load.lub_9421', </v>
      </c>
      <c r="E228">
        <v>9421</v>
      </c>
      <c r="F228">
        <f>VLOOKUP(E228,'Transformer Switches Names'!$E:$E,1,0)</f>
        <v>9421</v>
      </c>
    </row>
    <row r="229" spans="1:6" hidden="1" x14ac:dyDescent="0.25">
      <c r="A229" t="s">
        <v>9895</v>
      </c>
      <c r="B229" t="s">
        <v>13339</v>
      </c>
      <c r="C229" t="str">
        <f t="shared" si="6"/>
        <v>oad.lub_9422</v>
      </c>
      <c r="D229" t="str">
        <f t="shared" si="7"/>
        <v xml:space="preserve">'Load.lub_9422', </v>
      </c>
      <c r="E229">
        <v>9422</v>
      </c>
      <c r="F229">
        <f>VLOOKUP(E229,'Transformer Switches Names'!$E:$E,1,0)</f>
        <v>9422</v>
      </c>
    </row>
    <row r="230" spans="1:6" hidden="1" x14ac:dyDescent="0.25">
      <c r="A230" t="s">
        <v>9897</v>
      </c>
      <c r="B230" t="s">
        <v>13339</v>
      </c>
      <c r="C230" t="str">
        <f t="shared" si="6"/>
        <v>oad.lub_9423</v>
      </c>
      <c r="D230" t="str">
        <f t="shared" si="7"/>
        <v xml:space="preserve">'Load.lub_9423', </v>
      </c>
      <c r="E230">
        <v>9423</v>
      </c>
      <c r="F230">
        <f>VLOOKUP(E230,'Transformer Switches Names'!$E:$E,1,0)</f>
        <v>9423</v>
      </c>
    </row>
    <row r="231" spans="1:6" hidden="1" x14ac:dyDescent="0.25">
      <c r="A231" t="s">
        <v>9899</v>
      </c>
      <c r="B231" t="s">
        <v>13339</v>
      </c>
      <c r="C231" t="str">
        <f t="shared" si="6"/>
        <v>oad.lub_9424</v>
      </c>
      <c r="D231" t="str">
        <f t="shared" si="7"/>
        <v xml:space="preserve">'Load.lub_9424', </v>
      </c>
      <c r="E231">
        <v>9424</v>
      </c>
      <c r="F231">
        <f>VLOOKUP(E231,'Transformer Switches Names'!$E:$E,1,0)</f>
        <v>9424</v>
      </c>
    </row>
    <row r="232" spans="1:6" hidden="1" x14ac:dyDescent="0.25">
      <c r="A232" t="s">
        <v>9901</v>
      </c>
      <c r="B232" t="s">
        <v>13339</v>
      </c>
      <c r="C232" t="str">
        <f t="shared" si="6"/>
        <v>oad.lub_9428</v>
      </c>
      <c r="D232" t="str">
        <f t="shared" si="7"/>
        <v xml:space="preserve">'Load.lub_9428', </v>
      </c>
      <c r="E232">
        <v>9428</v>
      </c>
      <c r="F232">
        <f>VLOOKUP(E232,'Transformer Switches Names'!$E:$E,1,0)</f>
        <v>9428</v>
      </c>
    </row>
    <row r="233" spans="1:6" hidden="1" x14ac:dyDescent="0.25">
      <c r="A233" t="s">
        <v>9903</v>
      </c>
      <c r="B233" t="s">
        <v>13339</v>
      </c>
      <c r="C233" t="str">
        <f t="shared" si="6"/>
        <v>oad.lub_9431</v>
      </c>
      <c r="D233" t="str">
        <f t="shared" si="7"/>
        <v xml:space="preserve">'Load.lub_9431', </v>
      </c>
      <c r="E233">
        <v>9431</v>
      </c>
      <c r="F233">
        <f>VLOOKUP(E233,'Transformer Switches Names'!$E:$E,1,0)</f>
        <v>9431</v>
      </c>
    </row>
    <row r="234" spans="1:6" hidden="1" x14ac:dyDescent="0.25">
      <c r="A234" t="s">
        <v>9905</v>
      </c>
      <c r="B234" t="s">
        <v>13339</v>
      </c>
      <c r="C234" t="str">
        <f t="shared" si="6"/>
        <v>oad.lub_9433</v>
      </c>
      <c r="D234" t="str">
        <f t="shared" si="7"/>
        <v xml:space="preserve">'Load.lub_9433', </v>
      </c>
      <c r="E234">
        <v>9433</v>
      </c>
      <c r="F234">
        <f>VLOOKUP(E234,'Transformer Switches Names'!$E:$E,1,0)</f>
        <v>9433</v>
      </c>
    </row>
    <row r="235" spans="1:6" hidden="1" x14ac:dyDescent="0.25">
      <c r="A235" t="s">
        <v>9925</v>
      </c>
      <c r="B235" t="s">
        <v>13339</v>
      </c>
      <c r="C235" t="str">
        <f t="shared" si="6"/>
        <v>oad.lub_9440</v>
      </c>
      <c r="D235" t="str">
        <f t="shared" si="7"/>
        <v xml:space="preserve">'Load.lub_9440', </v>
      </c>
      <c r="E235">
        <v>9440</v>
      </c>
      <c r="F235">
        <f>VLOOKUP(E235,'Transformer Switches Names'!$E:$E,1,0)</f>
        <v>9440</v>
      </c>
    </row>
    <row r="236" spans="1:6" hidden="1" x14ac:dyDescent="0.25">
      <c r="A236" t="s">
        <v>9677</v>
      </c>
      <c r="B236" t="s">
        <v>13339</v>
      </c>
      <c r="C236" t="str">
        <f t="shared" si="6"/>
        <v>oad.lub_9445</v>
      </c>
      <c r="D236" t="str">
        <f t="shared" si="7"/>
        <v xml:space="preserve">'Load.lub_9445', </v>
      </c>
      <c r="E236">
        <v>9445</v>
      </c>
      <c r="F236">
        <f>VLOOKUP(E236,'Transformer Switches Names'!$E:$E,1,0)</f>
        <v>9445</v>
      </c>
    </row>
    <row r="237" spans="1:6" hidden="1" x14ac:dyDescent="0.25">
      <c r="A237" t="s">
        <v>9927</v>
      </c>
      <c r="B237" t="s">
        <v>13339</v>
      </c>
      <c r="C237" t="str">
        <f t="shared" si="6"/>
        <v>oad.lub_9450</v>
      </c>
      <c r="D237" t="str">
        <f t="shared" si="7"/>
        <v xml:space="preserve">'Load.lub_9450', </v>
      </c>
      <c r="E237">
        <v>9450</v>
      </c>
      <c r="F237">
        <f>VLOOKUP(E237,'Transformer Switches Names'!$E:$E,1,0)</f>
        <v>9450</v>
      </c>
    </row>
    <row r="238" spans="1:6" hidden="1" x14ac:dyDescent="0.25">
      <c r="A238" t="s">
        <v>9931</v>
      </c>
      <c r="B238" t="s">
        <v>13339</v>
      </c>
      <c r="C238" t="str">
        <f t="shared" si="6"/>
        <v>oad.lub_9452</v>
      </c>
      <c r="D238" t="str">
        <f t="shared" si="7"/>
        <v xml:space="preserve">'Load.lub_9452', </v>
      </c>
      <c r="E238">
        <v>9452</v>
      </c>
      <c r="F238">
        <f>VLOOKUP(E238,'Transformer Switches Names'!$E:$E,1,0)</f>
        <v>9452</v>
      </c>
    </row>
    <row r="239" spans="1:6" hidden="1" x14ac:dyDescent="0.25">
      <c r="A239" t="s">
        <v>9933</v>
      </c>
      <c r="B239" t="s">
        <v>13339</v>
      </c>
      <c r="C239" t="str">
        <f t="shared" si="6"/>
        <v>oad.lub_9462</v>
      </c>
      <c r="D239" t="str">
        <f t="shared" si="7"/>
        <v xml:space="preserve">'Load.lub_9462', </v>
      </c>
      <c r="E239">
        <v>9462</v>
      </c>
      <c r="F239">
        <f>VLOOKUP(E239,'Transformer Switches Names'!$E:$E,1,0)</f>
        <v>9462</v>
      </c>
    </row>
    <row r="240" spans="1:6" hidden="1" x14ac:dyDescent="0.25">
      <c r="A240" t="s">
        <v>9692</v>
      </c>
      <c r="B240" t="s">
        <v>13339</v>
      </c>
      <c r="C240" t="str">
        <f t="shared" si="6"/>
        <v>oad.lub_9465</v>
      </c>
      <c r="D240" t="str">
        <f t="shared" si="7"/>
        <v xml:space="preserve">'Load.lub_9465', </v>
      </c>
      <c r="E240">
        <v>9465</v>
      </c>
      <c r="F240">
        <f>VLOOKUP(E240,'Transformer Switches Names'!$E:$E,1,0)</f>
        <v>9465</v>
      </c>
    </row>
    <row r="241" spans="1:6" hidden="1" x14ac:dyDescent="0.25">
      <c r="A241" t="s">
        <v>9937</v>
      </c>
      <c r="B241" t="s">
        <v>13339</v>
      </c>
      <c r="C241" t="str">
        <f t="shared" si="6"/>
        <v>oad.lub_9467</v>
      </c>
      <c r="D241" t="str">
        <f t="shared" si="7"/>
        <v xml:space="preserve">'Load.lub_9467', </v>
      </c>
      <c r="E241">
        <v>9467</v>
      </c>
      <c r="F241">
        <f>VLOOKUP(E241,'Transformer Switches Names'!$E:$E,1,0)</f>
        <v>9467</v>
      </c>
    </row>
    <row r="242" spans="1:6" hidden="1" x14ac:dyDescent="0.25">
      <c r="A242" t="s">
        <v>9935</v>
      </c>
      <c r="B242" t="s">
        <v>13339</v>
      </c>
      <c r="C242" t="str">
        <f t="shared" si="6"/>
        <v>oad.lub_9473</v>
      </c>
      <c r="D242" t="str">
        <f t="shared" si="7"/>
        <v xml:space="preserve">'Load.lub_9473', </v>
      </c>
      <c r="E242">
        <v>9473</v>
      </c>
      <c r="F242">
        <f>VLOOKUP(E242,'Transformer Switches Names'!$E:$E,1,0)</f>
        <v>9473</v>
      </c>
    </row>
    <row r="243" spans="1:6" hidden="1" x14ac:dyDescent="0.25">
      <c r="A243" t="s">
        <v>10240</v>
      </c>
      <c r="B243" t="s">
        <v>13339</v>
      </c>
      <c r="C243" t="str">
        <f t="shared" si="6"/>
        <v>oad.lub_9477</v>
      </c>
      <c r="D243" t="str">
        <f t="shared" si="7"/>
        <v xml:space="preserve">'Load.lub_9477', </v>
      </c>
      <c r="E243">
        <v>9477</v>
      </c>
      <c r="F243">
        <f>VLOOKUP(E243,'Transformer Switches Names'!$E:$E,1,0)</f>
        <v>9477</v>
      </c>
    </row>
    <row r="244" spans="1:6" hidden="1" x14ac:dyDescent="0.25">
      <c r="A244" t="s">
        <v>9697</v>
      </c>
      <c r="B244" t="s">
        <v>13339</v>
      </c>
      <c r="C244" t="str">
        <f t="shared" si="6"/>
        <v>oad.lub_9482</v>
      </c>
      <c r="D244" t="str">
        <f t="shared" si="7"/>
        <v xml:space="preserve">'Load.lub_9482', </v>
      </c>
      <c r="E244">
        <v>9482</v>
      </c>
      <c r="F244">
        <f>VLOOKUP(E244,'Transformer Switches Names'!$E:$E,1,0)</f>
        <v>9482</v>
      </c>
    </row>
    <row r="245" spans="1:6" hidden="1" x14ac:dyDescent="0.25">
      <c r="A245" t="s">
        <v>9672</v>
      </c>
      <c r="B245" t="s">
        <v>13339</v>
      </c>
      <c r="C245" t="str">
        <f t="shared" si="6"/>
        <v>oad.lub_9484</v>
      </c>
      <c r="D245" t="str">
        <f t="shared" si="7"/>
        <v xml:space="preserve">'Load.lub_9484', </v>
      </c>
      <c r="E245">
        <v>9484</v>
      </c>
      <c r="F245">
        <f>VLOOKUP(E245,'Transformer Switches Names'!$E:$E,1,0)</f>
        <v>9484</v>
      </c>
    </row>
    <row r="246" spans="1:6" hidden="1" x14ac:dyDescent="0.25">
      <c r="A246" t="s">
        <v>9687</v>
      </c>
      <c r="B246" t="s">
        <v>13339</v>
      </c>
      <c r="C246" t="str">
        <f t="shared" si="6"/>
        <v>oad.lub_9487</v>
      </c>
      <c r="D246" t="str">
        <f t="shared" si="7"/>
        <v xml:space="preserve">'Load.lub_9487', </v>
      </c>
      <c r="E246">
        <v>9487</v>
      </c>
      <c r="F246">
        <f>VLOOKUP(E246,'Transformer Switches Names'!$E:$E,1,0)</f>
        <v>9487</v>
      </c>
    </row>
    <row r="247" spans="1:6" hidden="1" x14ac:dyDescent="0.25">
      <c r="A247" t="s">
        <v>9944</v>
      </c>
      <c r="B247" t="s">
        <v>13339</v>
      </c>
      <c r="C247" t="str">
        <f t="shared" si="6"/>
        <v>oad.lub_9490</v>
      </c>
      <c r="D247" t="str">
        <f t="shared" si="7"/>
        <v xml:space="preserve">'Load.lub_9490', </v>
      </c>
      <c r="E247">
        <v>9490</v>
      </c>
      <c r="F247">
        <f>VLOOKUP(E247,'Transformer Switches Names'!$E:$E,1,0)</f>
        <v>9490</v>
      </c>
    </row>
    <row r="248" spans="1:6" hidden="1" x14ac:dyDescent="0.25">
      <c r="A248" t="s">
        <v>10236</v>
      </c>
      <c r="B248" t="s">
        <v>13339</v>
      </c>
      <c r="C248" t="str">
        <f t="shared" si="6"/>
        <v>oad.lub_9494</v>
      </c>
      <c r="D248" t="str">
        <f t="shared" si="7"/>
        <v xml:space="preserve">'Load.lub_9494', </v>
      </c>
      <c r="E248">
        <v>9494</v>
      </c>
      <c r="F248">
        <f>VLOOKUP(E248,'Transformer Switches Names'!$E:$E,1,0)</f>
        <v>9494</v>
      </c>
    </row>
    <row r="249" spans="1:6" hidden="1" x14ac:dyDescent="0.25">
      <c r="A249" t="s">
        <v>9861</v>
      </c>
      <c r="B249" t="s">
        <v>13339</v>
      </c>
      <c r="C249" t="str">
        <f t="shared" si="6"/>
        <v>oad.lub_9496</v>
      </c>
      <c r="D249" t="str">
        <f t="shared" si="7"/>
        <v xml:space="preserve">'Load.lub_9496', </v>
      </c>
      <c r="E249">
        <v>9496</v>
      </c>
      <c r="F249">
        <f>VLOOKUP(E249,'Transformer Switches Names'!$E:$E,1,0)</f>
        <v>9496</v>
      </c>
    </row>
    <row r="250" spans="1:6" hidden="1" x14ac:dyDescent="0.25">
      <c r="A250" t="s">
        <v>9859</v>
      </c>
      <c r="B250" t="s">
        <v>13339</v>
      </c>
      <c r="C250" t="str">
        <f t="shared" si="6"/>
        <v>oad.lub_9497</v>
      </c>
      <c r="D250" t="str">
        <f t="shared" si="7"/>
        <v xml:space="preserve">'Load.lub_9497', </v>
      </c>
      <c r="E250">
        <v>9497</v>
      </c>
      <c r="F250">
        <f>VLOOKUP(E250,'Transformer Switches Names'!$E:$E,1,0)</f>
        <v>9497</v>
      </c>
    </row>
    <row r="251" spans="1:6" x14ac:dyDescent="0.25">
      <c r="A251" t="s">
        <v>9707</v>
      </c>
      <c r="B251" t="s">
        <v>13339</v>
      </c>
      <c r="C251" t="str">
        <f t="shared" si="6"/>
        <v>oad.lub_9498</v>
      </c>
      <c r="D251" t="str">
        <f t="shared" si="7"/>
        <v xml:space="preserve">'Load.lub_9498', </v>
      </c>
      <c r="E251">
        <v>9498</v>
      </c>
      <c r="F251" t="e">
        <f>VLOOKUP(E251,'Transformer Switches Names'!$E:$E,1,0)</f>
        <v>#N/A</v>
      </c>
    </row>
    <row r="252" spans="1:6" hidden="1" x14ac:dyDescent="0.25">
      <c r="A252" t="s">
        <v>10184</v>
      </c>
      <c r="B252" t="s">
        <v>13339</v>
      </c>
      <c r="C252" t="str">
        <f t="shared" si="6"/>
        <v>oad.new_10103</v>
      </c>
      <c r="D252" t="str">
        <f t="shared" si="7"/>
        <v xml:space="preserve">'Load.new_10103', </v>
      </c>
      <c r="E252">
        <v>10103</v>
      </c>
      <c r="F252">
        <f>VLOOKUP(E252,'Transformer Switches Names'!$E:$E,1,0)</f>
        <v>10103</v>
      </c>
    </row>
    <row r="253" spans="1:6" hidden="1" x14ac:dyDescent="0.25">
      <c r="A253" t="s">
        <v>10190</v>
      </c>
      <c r="B253" t="s">
        <v>13339</v>
      </c>
      <c r="C253" t="str">
        <f t="shared" si="6"/>
        <v>oad.new_10113</v>
      </c>
      <c r="D253" t="str">
        <f t="shared" si="7"/>
        <v xml:space="preserve">'Load.new_10113', </v>
      </c>
      <c r="E253">
        <v>10113</v>
      </c>
      <c r="F253">
        <f>VLOOKUP(E253,'Transformer Switches Names'!$E:$E,1,0)</f>
        <v>10113</v>
      </c>
    </row>
    <row r="254" spans="1:6" hidden="1" x14ac:dyDescent="0.25">
      <c r="A254" t="s">
        <v>10192</v>
      </c>
      <c r="B254" t="s">
        <v>13339</v>
      </c>
      <c r="C254" t="str">
        <f t="shared" si="6"/>
        <v>oad.new_10126</v>
      </c>
      <c r="D254" t="str">
        <f t="shared" si="7"/>
        <v xml:space="preserve">'Load.new_10126', </v>
      </c>
      <c r="E254">
        <v>10126</v>
      </c>
      <c r="F254">
        <f>VLOOKUP(E254,'Transformer Switches Names'!$E:$E,1,0)</f>
        <v>10126</v>
      </c>
    </row>
    <row r="255" spans="1:6" hidden="1" x14ac:dyDescent="0.25">
      <c r="A255" t="s">
        <v>10194</v>
      </c>
      <c r="B255" t="s">
        <v>13339</v>
      </c>
      <c r="C255" t="str">
        <f t="shared" si="6"/>
        <v>oad.new_10136</v>
      </c>
      <c r="D255" t="str">
        <f t="shared" si="7"/>
        <v xml:space="preserve">'Load.new_10136', </v>
      </c>
      <c r="E255">
        <v>10136</v>
      </c>
      <c r="F255">
        <f>VLOOKUP(E255,'Transformer Switches Names'!$E:$E,1,0)</f>
        <v>10136</v>
      </c>
    </row>
    <row r="256" spans="1:6" hidden="1" x14ac:dyDescent="0.25">
      <c r="A256" t="s">
        <v>10200</v>
      </c>
      <c r="B256" t="s">
        <v>13339</v>
      </c>
      <c r="C256" t="str">
        <f t="shared" si="6"/>
        <v>oad.new_10139</v>
      </c>
      <c r="D256" t="str">
        <f t="shared" si="7"/>
        <v xml:space="preserve">'Load.new_10139', </v>
      </c>
      <c r="E256">
        <v>10139</v>
      </c>
      <c r="F256">
        <f>VLOOKUP(E256,'Transformer Switches Names'!$E:$E,1,0)</f>
        <v>10139</v>
      </c>
    </row>
    <row r="257" spans="1:6" hidden="1" x14ac:dyDescent="0.25">
      <c r="A257" t="s">
        <v>10198</v>
      </c>
      <c r="B257" t="s">
        <v>13339</v>
      </c>
      <c r="C257" t="str">
        <f t="shared" si="6"/>
        <v>oad.new_10140</v>
      </c>
      <c r="D257" t="str">
        <f t="shared" si="7"/>
        <v xml:space="preserve">'Load.new_10140', </v>
      </c>
      <c r="E257">
        <v>10140</v>
      </c>
      <c r="F257">
        <f>VLOOKUP(E257,'Transformer Switches Names'!$E:$E,1,0)</f>
        <v>10140</v>
      </c>
    </row>
    <row r="258" spans="1:6" hidden="1" x14ac:dyDescent="0.25">
      <c r="A258" t="s">
        <v>10202</v>
      </c>
      <c r="B258" t="s">
        <v>13339</v>
      </c>
      <c r="C258" t="str">
        <f t="shared" ref="C258:C294" si="8">RIGHT(LOWER(A258), LEN(A258)-1)</f>
        <v>oad.new_10142</v>
      </c>
      <c r="D258" t="str">
        <f t="shared" ref="D258:D294" si="9">"'"&amp;B258&amp;C258&amp;"', "</f>
        <v xml:space="preserve">'Load.new_10142', </v>
      </c>
      <c r="E258">
        <v>10142</v>
      </c>
      <c r="F258">
        <f>VLOOKUP(E258,'Transformer Switches Names'!$E:$E,1,0)</f>
        <v>10142</v>
      </c>
    </row>
    <row r="259" spans="1:6" hidden="1" x14ac:dyDescent="0.25">
      <c r="A259" t="s">
        <v>10204</v>
      </c>
      <c r="B259" t="s">
        <v>13339</v>
      </c>
      <c r="C259" t="str">
        <f t="shared" si="8"/>
        <v>oad.new_10147</v>
      </c>
      <c r="D259" t="str">
        <f t="shared" si="9"/>
        <v xml:space="preserve">'Load.new_10147', </v>
      </c>
      <c r="E259">
        <v>10147</v>
      </c>
      <c r="F259">
        <f>VLOOKUP(E259,'Transformer Switches Names'!$E:$E,1,0)</f>
        <v>10147</v>
      </c>
    </row>
    <row r="260" spans="1:6" hidden="1" x14ac:dyDescent="0.25">
      <c r="A260" t="s">
        <v>10218</v>
      </c>
      <c r="B260" t="s">
        <v>13339</v>
      </c>
      <c r="C260" t="str">
        <f t="shared" si="8"/>
        <v>oad.new_10166</v>
      </c>
      <c r="D260" t="str">
        <f t="shared" si="9"/>
        <v xml:space="preserve">'Load.new_10166', </v>
      </c>
      <c r="E260">
        <v>10166</v>
      </c>
      <c r="F260">
        <f>VLOOKUP(E260,'Transformer Switches Names'!$E:$E,1,0)</f>
        <v>10166</v>
      </c>
    </row>
    <row r="261" spans="1:6" hidden="1" x14ac:dyDescent="0.25">
      <c r="A261" t="s">
        <v>10212</v>
      </c>
      <c r="B261" t="s">
        <v>13339</v>
      </c>
      <c r="C261" t="str">
        <f t="shared" si="8"/>
        <v>oad.new_10178</v>
      </c>
      <c r="D261" t="str">
        <f t="shared" si="9"/>
        <v xml:space="preserve">'Load.new_10178', </v>
      </c>
      <c r="E261">
        <v>10178</v>
      </c>
      <c r="F261">
        <f>VLOOKUP(E261,'Transformer Switches Names'!$E:$E,1,0)</f>
        <v>10178</v>
      </c>
    </row>
    <row r="262" spans="1:6" hidden="1" x14ac:dyDescent="0.25">
      <c r="A262" t="s">
        <v>10214</v>
      </c>
      <c r="B262" t="s">
        <v>13339</v>
      </c>
      <c r="C262" t="str">
        <f t="shared" si="8"/>
        <v>oad.new_10183</v>
      </c>
      <c r="D262" t="str">
        <f t="shared" si="9"/>
        <v xml:space="preserve">'Load.new_10183', </v>
      </c>
      <c r="E262">
        <v>10183</v>
      </c>
      <c r="F262">
        <f>VLOOKUP(E262,'Transformer Switches Names'!$E:$E,1,0)</f>
        <v>10183</v>
      </c>
    </row>
    <row r="263" spans="1:6" hidden="1" x14ac:dyDescent="0.25">
      <c r="A263" t="s">
        <v>10216</v>
      </c>
      <c r="B263" t="s">
        <v>13339</v>
      </c>
      <c r="C263" t="str">
        <f t="shared" si="8"/>
        <v>oad.new_10190</v>
      </c>
      <c r="D263" t="str">
        <f t="shared" si="9"/>
        <v xml:space="preserve">'Load.new_10190', </v>
      </c>
      <c r="E263">
        <v>10190</v>
      </c>
      <c r="F263">
        <f>VLOOKUP(E263,'Transformer Switches Names'!$E:$E,1,0)</f>
        <v>10190</v>
      </c>
    </row>
    <row r="264" spans="1:6" hidden="1" x14ac:dyDescent="0.25">
      <c r="A264" t="s">
        <v>10186</v>
      </c>
      <c r="B264" t="s">
        <v>13339</v>
      </c>
      <c r="C264" t="str">
        <f t="shared" si="8"/>
        <v>oad.new_10197</v>
      </c>
      <c r="D264" t="str">
        <f t="shared" si="9"/>
        <v xml:space="preserve">'Load.new_10197', </v>
      </c>
      <c r="E264">
        <v>10197</v>
      </c>
      <c r="F264">
        <f>VLOOKUP(E264,'Transformer Switches Names'!$E:$E,1,0)</f>
        <v>10197</v>
      </c>
    </row>
    <row r="265" spans="1:6" hidden="1" x14ac:dyDescent="0.25">
      <c r="A265" t="s">
        <v>10188</v>
      </c>
      <c r="B265" t="s">
        <v>13339</v>
      </c>
      <c r="C265" t="str">
        <f t="shared" si="8"/>
        <v>oad.new_10223</v>
      </c>
      <c r="D265" t="str">
        <f t="shared" si="9"/>
        <v xml:space="preserve">'Load.new_10223', </v>
      </c>
      <c r="E265">
        <v>10223</v>
      </c>
      <c r="F265">
        <f>VLOOKUP(E265,'Transformer Switches Names'!$E:$E,1,0)</f>
        <v>10223</v>
      </c>
    </row>
    <row r="266" spans="1:6" hidden="1" x14ac:dyDescent="0.25">
      <c r="A266" t="s">
        <v>10224</v>
      </c>
      <c r="B266" t="s">
        <v>13339</v>
      </c>
      <c r="C266" t="str">
        <f t="shared" si="8"/>
        <v>oad.new_10224</v>
      </c>
      <c r="D266" t="str">
        <f t="shared" si="9"/>
        <v xml:space="preserve">'Load.new_10224', </v>
      </c>
      <c r="E266">
        <v>10224</v>
      </c>
      <c r="F266">
        <f>VLOOKUP(E266,'Transformer Switches Names'!$E:$E,1,0)</f>
        <v>10224</v>
      </c>
    </row>
    <row r="267" spans="1:6" hidden="1" x14ac:dyDescent="0.25">
      <c r="A267" t="s">
        <v>10210</v>
      </c>
      <c r="B267" t="s">
        <v>13339</v>
      </c>
      <c r="C267" t="str">
        <f t="shared" si="8"/>
        <v>oad.new_10229</v>
      </c>
      <c r="D267" t="str">
        <f t="shared" si="9"/>
        <v xml:space="preserve">'Load.new_10229', </v>
      </c>
      <c r="E267">
        <v>10229</v>
      </c>
      <c r="F267">
        <f>VLOOKUP(E267,'Transformer Switches Names'!$E:$E,1,0)</f>
        <v>10229</v>
      </c>
    </row>
    <row r="268" spans="1:6" hidden="1" x14ac:dyDescent="0.25">
      <c r="A268" t="s">
        <v>10208</v>
      </c>
      <c r="B268" t="s">
        <v>13339</v>
      </c>
      <c r="C268" t="str">
        <f t="shared" si="8"/>
        <v>oad.new_10237</v>
      </c>
      <c r="D268" t="str">
        <f t="shared" si="9"/>
        <v xml:space="preserve">'Load.new_10237', </v>
      </c>
      <c r="E268">
        <v>10237</v>
      </c>
      <c r="F268">
        <f>VLOOKUP(E268,'Transformer Switches Names'!$E:$E,1,0)</f>
        <v>10237</v>
      </c>
    </row>
    <row r="269" spans="1:6" hidden="1" x14ac:dyDescent="0.25">
      <c r="A269" t="s">
        <v>10206</v>
      </c>
      <c r="B269" t="s">
        <v>13339</v>
      </c>
      <c r="C269" t="str">
        <f t="shared" si="8"/>
        <v>oad.new_10240</v>
      </c>
      <c r="D269" t="str">
        <f t="shared" si="9"/>
        <v xml:space="preserve">'Load.new_10240', </v>
      </c>
      <c r="E269">
        <v>10240</v>
      </c>
      <c r="F269">
        <f>VLOOKUP(E269,'Transformer Switches Names'!$E:$E,1,0)</f>
        <v>10240</v>
      </c>
    </row>
    <row r="270" spans="1:6" hidden="1" x14ac:dyDescent="0.25">
      <c r="A270" t="s">
        <v>10222</v>
      </c>
      <c r="B270" t="s">
        <v>13339</v>
      </c>
      <c r="C270" t="str">
        <f t="shared" si="8"/>
        <v>oad.new_10241</v>
      </c>
      <c r="D270" t="str">
        <f t="shared" si="9"/>
        <v xml:space="preserve">'Load.new_10241', </v>
      </c>
      <c r="E270">
        <v>10241</v>
      </c>
      <c r="F270">
        <f>VLOOKUP(E270,'Transformer Switches Names'!$E:$E,1,0)</f>
        <v>10241</v>
      </c>
    </row>
    <row r="271" spans="1:6" hidden="1" x14ac:dyDescent="0.25">
      <c r="A271" t="s">
        <v>10220</v>
      </c>
      <c r="B271" t="s">
        <v>13339</v>
      </c>
      <c r="C271" t="str">
        <f t="shared" si="8"/>
        <v>oad.new_10249</v>
      </c>
      <c r="D271" t="str">
        <f t="shared" si="9"/>
        <v xml:space="preserve">'Load.new_10249', </v>
      </c>
      <c r="E271">
        <v>10249</v>
      </c>
      <c r="F271">
        <f>VLOOKUP(E271,'Transformer Switches Names'!$E:$E,1,0)</f>
        <v>10249</v>
      </c>
    </row>
    <row r="272" spans="1:6" hidden="1" x14ac:dyDescent="0.25">
      <c r="A272" t="s">
        <v>10196</v>
      </c>
      <c r="B272" t="s">
        <v>13339</v>
      </c>
      <c r="C272" t="str">
        <f t="shared" si="8"/>
        <v>oad.new_10250</v>
      </c>
      <c r="D272" t="str">
        <f t="shared" si="9"/>
        <v xml:space="preserve">'Load.new_10250', </v>
      </c>
      <c r="E272">
        <v>10250</v>
      </c>
      <c r="F272">
        <f>VLOOKUP(E272,'Transformer Switches Names'!$E:$E,1,0)</f>
        <v>10250</v>
      </c>
    </row>
    <row r="273" spans="1:6" hidden="1" x14ac:dyDescent="0.25">
      <c r="A273" t="s">
        <v>10086</v>
      </c>
      <c r="B273" t="s">
        <v>13339</v>
      </c>
      <c r="C273" t="str">
        <f t="shared" si="8"/>
        <v>oad.san_11002</v>
      </c>
      <c r="D273" t="str">
        <f t="shared" si="9"/>
        <v xml:space="preserve">'Load.san_11002', </v>
      </c>
      <c r="E273">
        <v>11002</v>
      </c>
      <c r="F273">
        <f>VLOOKUP(E273,'Transformer Switches Names'!$E:$E,1,0)</f>
        <v>11002</v>
      </c>
    </row>
    <row r="274" spans="1:6" hidden="1" x14ac:dyDescent="0.25">
      <c r="A274" t="s">
        <v>10104</v>
      </c>
      <c r="B274" t="s">
        <v>13339</v>
      </c>
      <c r="C274" t="str">
        <f t="shared" si="8"/>
        <v>oad.san_11003</v>
      </c>
      <c r="D274" t="str">
        <f t="shared" si="9"/>
        <v xml:space="preserve">'Load.san_11003', </v>
      </c>
      <c r="E274">
        <v>11003</v>
      </c>
      <c r="F274">
        <f>VLOOKUP(E274,'Transformer Switches Names'!$E:$E,1,0)</f>
        <v>11003</v>
      </c>
    </row>
    <row r="275" spans="1:6" hidden="1" x14ac:dyDescent="0.25">
      <c r="A275" t="s">
        <v>10084</v>
      </c>
      <c r="B275" t="s">
        <v>13339</v>
      </c>
      <c r="C275" t="str">
        <f t="shared" si="8"/>
        <v>oad.san_11022</v>
      </c>
      <c r="D275" t="str">
        <f t="shared" si="9"/>
        <v xml:space="preserve">'Load.san_11022', </v>
      </c>
      <c r="E275">
        <v>11022</v>
      </c>
      <c r="F275">
        <f>VLOOKUP(E275,'Transformer Switches Names'!$E:$E,1,0)</f>
        <v>11022</v>
      </c>
    </row>
    <row r="276" spans="1:6" hidden="1" x14ac:dyDescent="0.25">
      <c r="A276" t="s">
        <v>10102</v>
      </c>
      <c r="B276" t="s">
        <v>13339</v>
      </c>
      <c r="C276" t="str">
        <f t="shared" si="8"/>
        <v>oad.san_11026</v>
      </c>
      <c r="D276" t="str">
        <f t="shared" si="9"/>
        <v xml:space="preserve">'Load.san_11026', </v>
      </c>
      <c r="E276">
        <v>11026</v>
      </c>
      <c r="F276">
        <f>VLOOKUP(E276,'Transformer Switches Names'!$E:$E,1,0)</f>
        <v>11026</v>
      </c>
    </row>
    <row r="277" spans="1:6" hidden="1" x14ac:dyDescent="0.25">
      <c r="A277" t="s">
        <v>10100</v>
      </c>
      <c r="B277" t="s">
        <v>13339</v>
      </c>
      <c r="C277" t="str">
        <f t="shared" si="8"/>
        <v>oad.san_11041</v>
      </c>
      <c r="D277" t="str">
        <f t="shared" si="9"/>
        <v xml:space="preserve">'Load.san_11041', </v>
      </c>
      <c r="E277">
        <v>11041</v>
      </c>
      <c r="F277">
        <f>VLOOKUP(E277,'Transformer Switches Names'!$E:$E,1,0)</f>
        <v>11041</v>
      </c>
    </row>
    <row r="278" spans="1:6" hidden="1" x14ac:dyDescent="0.25">
      <c r="A278" t="s">
        <v>10098</v>
      </c>
      <c r="B278" t="s">
        <v>13339</v>
      </c>
      <c r="C278" t="str">
        <f t="shared" si="8"/>
        <v>oad.san_11047</v>
      </c>
      <c r="D278" t="str">
        <f t="shared" si="9"/>
        <v xml:space="preserve">'Load.san_11047', </v>
      </c>
      <c r="E278">
        <v>11047</v>
      </c>
      <c r="F278">
        <f>VLOOKUP(E278,'Transformer Switches Names'!$E:$E,1,0)</f>
        <v>11047</v>
      </c>
    </row>
    <row r="279" spans="1:6" hidden="1" x14ac:dyDescent="0.25">
      <c r="A279" t="s">
        <v>10096</v>
      </c>
      <c r="B279" t="s">
        <v>13339</v>
      </c>
      <c r="C279" t="str">
        <f t="shared" si="8"/>
        <v>oad.san_11049</v>
      </c>
      <c r="D279" t="str">
        <f t="shared" si="9"/>
        <v xml:space="preserve">'Load.san_11049', </v>
      </c>
      <c r="E279">
        <v>11049</v>
      </c>
      <c r="F279">
        <f>VLOOKUP(E279,'Transformer Switches Names'!$E:$E,1,0)</f>
        <v>11049</v>
      </c>
    </row>
    <row r="280" spans="1:6" hidden="1" x14ac:dyDescent="0.25">
      <c r="A280" t="s">
        <v>10094</v>
      </c>
      <c r="B280" t="s">
        <v>13339</v>
      </c>
      <c r="C280" t="str">
        <f t="shared" si="8"/>
        <v>oad.san_11054</v>
      </c>
      <c r="D280" t="str">
        <f t="shared" si="9"/>
        <v xml:space="preserve">'Load.san_11054', </v>
      </c>
      <c r="E280">
        <v>11054</v>
      </c>
      <c r="F280">
        <f>VLOOKUP(E280,'Transformer Switches Names'!$E:$E,1,0)</f>
        <v>11054</v>
      </c>
    </row>
    <row r="281" spans="1:6" hidden="1" x14ac:dyDescent="0.25">
      <c r="A281" t="s">
        <v>10126</v>
      </c>
      <c r="B281" t="s">
        <v>13339</v>
      </c>
      <c r="C281" t="str">
        <f t="shared" si="8"/>
        <v>oad.san_11062</v>
      </c>
      <c r="D281" t="str">
        <f t="shared" si="9"/>
        <v xml:space="preserve">'Load.san_11062', </v>
      </c>
      <c r="E281">
        <v>11062</v>
      </c>
      <c r="F281">
        <f>VLOOKUP(E281,'Transformer Switches Names'!$E:$E,1,0)</f>
        <v>11062</v>
      </c>
    </row>
    <row r="282" spans="1:6" hidden="1" x14ac:dyDescent="0.25">
      <c r="A282" t="s">
        <v>10088</v>
      </c>
      <c r="B282" t="s">
        <v>13339</v>
      </c>
      <c r="C282" t="str">
        <f t="shared" si="8"/>
        <v>oad.san_11093</v>
      </c>
      <c r="D282" t="str">
        <f t="shared" si="9"/>
        <v xml:space="preserve">'Load.san_11093', </v>
      </c>
      <c r="E282">
        <v>11093</v>
      </c>
      <c r="F282">
        <f>VLOOKUP(E282,'Transformer Switches Names'!$E:$E,1,0)</f>
        <v>11093</v>
      </c>
    </row>
    <row r="283" spans="1:6" hidden="1" x14ac:dyDescent="0.25">
      <c r="A283" t="s">
        <v>10090</v>
      </c>
      <c r="B283" t="s">
        <v>13339</v>
      </c>
      <c r="C283" t="str">
        <f t="shared" si="8"/>
        <v>oad.san_11103</v>
      </c>
      <c r="D283" t="str">
        <f t="shared" si="9"/>
        <v xml:space="preserve">'Load.san_11103', </v>
      </c>
      <c r="E283">
        <v>11103</v>
      </c>
      <c r="F283">
        <f>VLOOKUP(E283,'Transformer Switches Names'!$E:$E,1,0)</f>
        <v>11103</v>
      </c>
    </row>
    <row r="284" spans="1:6" hidden="1" x14ac:dyDescent="0.25">
      <c r="A284" t="s">
        <v>10092</v>
      </c>
      <c r="B284" t="s">
        <v>13339</v>
      </c>
      <c r="C284" t="str">
        <f t="shared" si="8"/>
        <v>oad.san_11110</v>
      </c>
      <c r="D284" t="str">
        <f t="shared" si="9"/>
        <v xml:space="preserve">'Load.san_11110', </v>
      </c>
      <c r="E284">
        <v>11110</v>
      </c>
      <c r="F284">
        <f>VLOOKUP(E284,'Transformer Switches Names'!$E:$E,1,0)</f>
        <v>11110</v>
      </c>
    </row>
    <row r="285" spans="1:6" hidden="1" x14ac:dyDescent="0.25">
      <c r="A285" t="s">
        <v>10120</v>
      </c>
      <c r="B285" t="s">
        <v>13339</v>
      </c>
      <c r="C285" t="str">
        <f t="shared" si="8"/>
        <v>oad.san_11112</v>
      </c>
      <c r="D285" t="str">
        <f t="shared" si="9"/>
        <v xml:space="preserve">'Load.san_11112', </v>
      </c>
      <c r="E285">
        <v>11112</v>
      </c>
      <c r="F285">
        <f>VLOOKUP(E285,'Transformer Switches Names'!$E:$E,1,0)</f>
        <v>11112</v>
      </c>
    </row>
    <row r="286" spans="1:6" hidden="1" x14ac:dyDescent="0.25">
      <c r="A286" t="s">
        <v>10122</v>
      </c>
      <c r="B286" t="s">
        <v>13339</v>
      </c>
      <c r="C286" t="str">
        <f t="shared" si="8"/>
        <v>oad.san_11118</v>
      </c>
      <c r="D286" t="str">
        <f t="shared" si="9"/>
        <v xml:space="preserve">'Load.san_11118', </v>
      </c>
      <c r="E286">
        <v>11118</v>
      </c>
      <c r="F286">
        <f>VLOOKUP(E286,'Transformer Switches Names'!$E:$E,1,0)</f>
        <v>11118</v>
      </c>
    </row>
    <row r="287" spans="1:6" hidden="1" x14ac:dyDescent="0.25">
      <c r="A287" t="s">
        <v>10124</v>
      </c>
      <c r="B287" t="s">
        <v>13339</v>
      </c>
      <c r="C287" t="str">
        <f t="shared" si="8"/>
        <v>oad.san_11121</v>
      </c>
      <c r="D287" t="str">
        <f t="shared" si="9"/>
        <v xml:space="preserve">'Load.san_11121', </v>
      </c>
      <c r="E287">
        <v>11121</v>
      </c>
      <c r="F287">
        <f>VLOOKUP(E287,'Transformer Switches Names'!$E:$E,1,0)</f>
        <v>11121</v>
      </c>
    </row>
    <row r="288" spans="1:6" hidden="1" x14ac:dyDescent="0.25">
      <c r="A288" t="s">
        <v>10114</v>
      </c>
      <c r="B288" t="s">
        <v>13339</v>
      </c>
      <c r="C288" t="str">
        <f t="shared" si="8"/>
        <v>oad.san_11123</v>
      </c>
      <c r="D288" t="str">
        <f t="shared" si="9"/>
        <v xml:space="preserve">'Load.san_11123', </v>
      </c>
      <c r="E288">
        <v>11123</v>
      </c>
      <c r="F288">
        <f>VLOOKUP(E288,'Transformer Switches Names'!$E:$E,1,0)</f>
        <v>11123</v>
      </c>
    </row>
    <row r="289" spans="1:6" hidden="1" x14ac:dyDescent="0.25">
      <c r="A289" t="s">
        <v>10108</v>
      </c>
      <c r="B289" t="s">
        <v>13339</v>
      </c>
      <c r="C289" t="str">
        <f t="shared" si="8"/>
        <v>oad.san_11131</v>
      </c>
      <c r="D289" t="str">
        <f t="shared" si="9"/>
        <v xml:space="preserve">'Load.san_11131', </v>
      </c>
      <c r="E289">
        <v>11131</v>
      </c>
      <c r="F289">
        <f>VLOOKUP(E289,'Transformer Switches Names'!$E:$E,1,0)</f>
        <v>11131</v>
      </c>
    </row>
    <row r="290" spans="1:6" hidden="1" x14ac:dyDescent="0.25">
      <c r="A290" t="s">
        <v>10106</v>
      </c>
      <c r="B290" t="s">
        <v>13339</v>
      </c>
      <c r="C290" t="str">
        <f t="shared" si="8"/>
        <v>oad.san_11152</v>
      </c>
      <c r="D290" t="str">
        <f t="shared" si="9"/>
        <v xml:space="preserve">'Load.san_11152', </v>
      </c>
      <c r="E290">
        <v>11152</v>
      </c>
      <c r="F290">
        <f>VLOOKUP(E290,'Transformer Switches Names'!$E:$E,1,0)</f>
        <v>11152</v>
      </c>
    </row>
    <row r="291" spans="1:6" hidden="1" x14ac:dyDescent="0.25">
      <c r="A291" t="s">
        <v>10112</v>
      </c>
      <c r="B291" t="s">
        <v>13339</v>
      </c>
      <c r="C291" t="str">
        <f t="shared" si="8"/>
        <v>oad.san_11163</v>
      </c>
      <c r="D291" t="str">
        <f t="shared" si="9"/>
        <v xml:space="preserve">'Load.san_11163', </v>
      </c>
      <c r="E291">
        <v>11163</v>
      </c>
      <c r="F291">
        <f>VLOOKUP(E291,'Transformer Switches Names'!$E:$E,1,0)</f>
        <v>11163</v>
      </c>
    </row>
    <row r="292" spans="1:6" hidden="1" x14ac:dyDescent="0.25">
      <c r="A292" t="s">
        <v>10116</v>
      </c>
      <c r="B292" t="s">
        <v>13339</v>
      </c>
      <c r="C292" t="str">
        <f t="shared" si="8"/>
        <v>oad.san_11171</v>
      </c>
      <c r="D292" t="str">
        <f t="shared" si="9"/>
        <v xml:space="preserve">'Load.san_11171', </v>
      </c>
      <c r="E292">
        <v>11171</v>
      </c>
      <c r="F292">
        <f>VLOOKUP(E292,'Transformer Switches Names'!$E:$E,1,0)</f>
        <v>11171</v>
      </c>
    </row>
    <row r="293" spans="1:6" hidden="1" x14ac:dyDescent="0.25">
      <c r="A293" t="s">
        <v>10118</v>
      </c>
      <c r="B293" t="s">
        <v>13339</v>
      </c>
      <c r="C293" t="str">
        <f t="shared" si="8"/>
        <v>oad.san_11178</v>
      </c>
      <c r="D293" t="str">
        <f t="shared" si="9"/>
        <v xml:space="preserve">'Load.san_11178', </v>
      </c>
      <c r="E293">
        <v>11178</v>
      </c>
      <c r="F293">
        <f>VLOOKUP(E293,'Transformer Switches Names'!$E:$E,1,0)</f>
        <v>11178</v>
      </c>
    </row>
    <row r="294" spans="1:6" hidden="1" x14ac:dyDescent="0.25">
      <c r="A294" t="s">
        <v>10110</v>
      </c>
      <c r="B294" t="s">
        <v>13339</v>
      </c>
      <c r="C294" t="str">
        <f t="shared" si="8"/>
        <v>oad.san_11182</v>
      </c>
      <c r="D294" t="str">
        <f t="shared" si="9"/>
        <v xml:space="preserve">'Load.san_11182', </v>
      </c>
      <c r="E294">
        <v>11182</v>
      </c>
      <c r="F294">
        <f>VLOOKUP(E294,'Transformer Switches Names'!$E:$E,1,0)</f>
        <v>11182</v>
      </c>
    </row>
  </sheetData>
  <autoFilter ref="A1:F294" xr:uid="{00D05421-14B5-40D3-93B1-9B09154DB2CB}">
    <filterColumn colId="5">
      <filters>
        <filter val="#N/A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B1DD3-FD5E-4845-8F0F-AB8A45DD01E0}">
  <dimension ref="A1:H2850"/>
  <sheetViews>
    <sheetView topLeftCell="A2045" zoomScale="85" zoomScaleNormal="85" workbookViewId="0">
      <selection activeCell="L2065" sqref="L2065"/>
    </sheetView>
    <sheetView topLeftCell="A2619" workbookViewId="1">
      <selection activeCell="D2639" sqref="D2639"/>
    </sheetView>
  </sheetViews>
  <sheetFormatPr defaultRowHeight="15" x14ac:dyDescent="0.25"/>
  <cols>
    <col min="1" max="1" width="5.140625" bestFit="1" customWidth="1"/>
    <col min="2" max="2" width="26.5703125" bestFit="1" customWidth="1"/>
    <col min="3" max="4" width="11.140625" bestFit="1" customWidth="1"/>
    <col min="6" max="6" width="32.7109375" bestFit="1" customWidth="1"/>
    <col min="7" max="7" width="15.7109375" bestFit="1" customWidth="1"/>
    <col min="8" max="8" width="8.28515625" bestFit="1" customWidth="1"/>
  </cols>
  <sheetData>
    <row r="1" spans="1:8" x14ac:dyDescent="0.25">
      <c r="A1" t="s">
        <v>296</v>
      </c>
      <c r="B1" t="s">
        <v>10703</v>
      </c>
      <c r="C1" t="s">
        <v>312</v>
      </c>
      <c r="D1" t="s">
        <v>10704</v>
      </c>
      <c r="E1" t="s">
        <v>306</v>
      </c>
      <c r="F1" t="s">
        <v>311</v>
      </c>
      <c r="G1" t="s">
        <v>10705</v>
      </c>
      <c r="H1" t="s">
        <v>307</v>
      </c>
    </row>
    <row r="2" spans="1:8" x14ac:dyDescent="0.25">
      <c r="A2" t="s">
        <v>296</v>
      </c>
      <c r="B2" t="s">
        <v>10721</v>
      </c>
      <c r="C2" t="s">
        <v>314</v>
      </c>
      <c r="D2" t="s">
        <v>10722</v>
      </c>
      <c r="E2" t="s">
        <v>306</v>
      </c>
      <c r="F2" t="s">
        <v>311</v>
      </c>
      <c r="G2" t="s">
        <v>10723</v>
      </c>
      <c r="H2" t="s">
        <v>307</v>
      </c>
    </row>
    <row r="3" spans="1:8" x14ac:dyDescent="0.25">
      <c r="A3" t="s">
        <v>296</v>
      </c>
      <c r="B3" t="s">
        <v>10743</v>
      </c>
      <c r="C3" t="s">
        <v>316</v>
      </c>
      <c r="D3" t="s">
        <v>10744</v>
      </c>
      <c r="E3" t="s">
        <v>306</v>
      </c>
      <c r="F3" t="s">
        <v>311</v>
      </c>
      <c r="G3" t="s">
        <v>10745</v>
      </c>
      <c r="H3" t="s">
        <v>307</v>
      </c>
    </row>
    <row r="4" spans="1:8" x14ac:dyDescent="0.25">
      <c r="A4" t="s">
        <v>296</v>
      </c>
      <c r="B4" t="s">
        <v>10757</v>
      </c>
      <c r="C4" t="s">
        <v>318</v>
      </c>
      <c r="D4" t="s">
        <v>10758</v>
      </c>
      <c r="E4" t="s">
        <v>306</v>
      </c>
      <c r="F4" t="s">
        <v>311</v>
      </c>
      <c r="G4" t="s">
        <v>10759</v>
      </c>
      <c r="H4" t="s">
        <v>307</v>
      </c>
    </row>
    <row r="5" spans="1:8" x14ac:dyDescent="0.25">
      <c r="A5" t="s">
        <v>296</v>
      </c>
      <c r="B5" t="s">
        <v>10771</v>
      </c>
      <c r="C5" t="s">
        <v>320</v>
      </c>
      <c r="D5" t="s">
        <v>10772</v>
      </c>
      <c r="E5" t="s">
        <v>306</v>
      </c>
      <c r="F5" t="s">
        <v>311</v>
      </c>
      <c r="G5" t="s">
        <v>10773</v>
      </c>
      <c r="H5" t="s">
        <v>307</v>
      </c>
    </row>
    <row r="6" spans="1:8" x14ac:dyDescent="0.25">
      <c r="A6" t="s">
        <v>296</v>
      </c>
      <c r="B6" t="s">
        <v>10781</v>
      </c>
      <c r="C6" t="s">
        <v>322</v>
      </c>
      <c r="D6" t="s">
        <v>10782</v>
      </c>
      <c r="E6" t="s">
        <v>306</v>
      </c>
      <c r="F6" t="s">
        <v>311</v>
      </c>
      <c r="G6" t="s">
        <v>10783</v>
      </c>
      <c r="H6" t="s">
        <v>307</v>
      </c>
    </row>
    <row r="7" spans="1:8" x14ac:dyDescent="0.25">
      <c r="A7" t="s">
        <v>296</v>
      </c>
      <c r="B7" t="s">
        <v>10264</v>
      </c>
      <c r="C7" t="s">
        <v>324</v>
      </c>
      <c r="D7" t="s">
        <v>10265</v>
      </c>
      <c r="E7" t="s">
        <v>306</v>
      </c>
      <c r="F7" t="s">
        <v>311</v>
      </c>
      <c r="G7" t="s">
        <v>10266</v>
      </c>
      <c r="H7" t="s">
        <v>307</v>
      </c>
    </row>
    <row r="8" spans="1:8" x14ac:dyDescent="0.25">
      <c r="A8" t="s">
        <v>296</v>
      </c>
      <c r="B8" t="s">
        <v>10790</v>
      </c>
      <c r="C8" t="s">
        <v>326</v>
      </c>
      <c r="D8" t="s">
        <v>10791</v>
      </c>
      <c r="E8" t="s">
        <v>306</v>
      </c>
      <c r="F8" t="s">
        <v>311</v>
      </c>
      <c r="G8" t="s">
        <v>10792</v>
      </c>
      <c r="H8" t="s">
        <v>307</v>
      </c>
    </row>
    <row r="9" spans="1:8" x14ac:dyDescent="0.25">
      <c r="A9" t="s">
        <v>296</v>
      </c>
      <c r="B9" t="s">
        <v>10800</v>
      </c>
      <c r="C9" t="s">
        <v>328</v>
      </c>
      <c r="D9" t="s">
        <v>10801</v>
      </c>
      <c r="E9" t="s">
        <v>306</v>
      </c>
      <c r="F9" t="s">
        <v>311</v>
      </c>
      <c r="G9" t="s">
        <v>10802</v>
      </c>
      <c r="H9" t="s">
        <v>307</v>
      </c>
    </row>
    <row r="10" spans="1:8" x14ac:dyDescent="0.25">
      <c r="A10" t="s">
        <v>296</v>
      </c>
      <c r="B10" t="s">
        <v>10695</v>
      </c>
      <c r="C10" t="s">
        <v>10696</v>
      </c>
      <c r="D10" t="s">
        <v>10697</v>
      </c>
      <c r="E10" t="s">
        <v>306</v>
      </c>
      <c r="F10" t="s">
        <v>311</v>
      </c>
      <c r="G10" t="s">
        <v>10698</v>
      </c>
      <c r="H10" t="s">
        <v>307</v>
      </c>
    </row>
    <row r="11" spans="1:8" x14ac:dyDescent="0.25">
      <c r="A11" t="s">
        <v>296</v>
      </c>
      <c r="B11" t="s">
        <v>10810</v>
      </c>
      <c r="C11" t="s">
        <v>330</v>
      </c>
      <c r="D11" t="s">
        <v>10811</v>
      </c>
      <c r="E11" t="s">
        <v>306</v>
      </c>
      <c r="F11" t="s">
        <v>311</v>
      </c>
      <c r="G11" t="s">
        <v>10812</v>
      </c>
      <c r="H11" t="s">
        <v>307</v>
      </c>
    </row>
    <row r="12" spans="1:8" x14ac:dyDescent="0.25">
      <c r="A12" t="s">
        <v>296</v>
      </c>
      <c r="B12" t="s">
        <v>10816</v>
      </c>
      <c r="C12" t="s">
        <v>332</v>
      </c>
      <c r="D12" t="s">
        <v>10817</v>
      </c>
      <c r="E12" t="s">
        <v>306</v>
      </c>
      <c r="F12" t="s">
        <v>311</v>
      </c>
      <c r="G12" t="s">
        <v>10818</v>
      </c>
      <c r="H12" t="s">
        <v>307</v>
      </c>
    </row>
    <row r="13" spans="1:8" x14ac:dyDescent="0.25">
      <c r="A13" t="s">
        <v>296</v>
      </c>
      <c r="B13" t="s">
        <v>10826</v>
      </c>
      <c r="C13" t="s">
        <v>334</v>
      </c>
      <c r="D13" t="s">
        <v>10827</v>
      </c>
      <c r="E13" t="s">
        <v>306</v>
      </c>
      <c r="F13" t="s">
        <v>311</v>
      </c>
      <c r="G13" t="s">
        <v>10828</v>
      </c>
      <c r="H13" t="s">
        <v>307</v>
      </c>
    </row>
    <row r="14" spans="1:8" x14ac:dyDescent="0.25">
      <c r="A14" t="s">
        <v>296</v>
      </c>
      <c r="B14" t="s">
        <v>10836</v>
      </c>
      <c r="C14" t="s">
        <v>336</v>
      </c>
      <c r="D14" t="s">
        <v>10837</v>
      </c>
      <c r="E14" t="s">
        <v>306</v>
      </c>
      <c r="F14" t="s">
        <v>311</v>
      </c>
      <c r="G14" t="s">
        <v>10838</v>
      </c>
      <c r="H14" t="s">
        <v>307</v>
      </c>
    </row>
    <row r="15" spans="1:8" x14ac:dyDescent="0.25">
      <c r="A15" t="s">
        <v>296</v>
      </c>
      <c r="B15" t="s">
        <v>10846</v>
      </c>
      <c r="C15" t="s">
        <v>338</v>
      </c>
      <c r="D15" t="s">
        <v>10847</v>
      </c>
      <c r="E15" t="s">
        <v>306</v>
      </c>
      <c r="F15" t="s">
        <v>311</v>
      </c>
      <c r="G15" t="s">
        <v>10848</v>
      </c>
      <c r="H15" t="s">
        <v>307</v>
      </c>
    </row>
    <row r="16" spans="1:8" x14ac:dyDescent="0.25">
      <c r="A16" t="s">
        <v>296</v>
      </c>
      <c r="B16" t="s">
        <v>10852</v>
      </c>
      <c r="C16" t="s">
        <v>340</v>
      </c>
      <c r="D16" t="s">
        <v>10853</v>
      </c>
      <c r="E16" t="s">
        <v>306</v>
      </c>
      <c r="F16" t="s">
        <v>311</v>
      </c>
      <c r="G16" t="s">
        <v>10854</v>
      </c>
      <c r="H16" t="s">
        <v>307</v>
      </c>
    </row>
    <row r="17" spans="1:8" x14ac:dyDescent="0.25">
      <c r="A17" t="s">
        <v>296</v>
      </c>
      <c r="B17" t="s">
        <v>342</v>
      </c>
      <c r="C17" t="s">
        <v>343</v>
      </c>
      <c r="D17" t="s">
        <v>344</v>
      </c>
      <c r="E17" t="s">
        <v>306</v>
      </c>
      <c r="F17" t="s">
        <v>311</v>
      </c>
      <c r="G17" t="s">
        <v>345</v>
      </c>
      <c r="H17" t="s">
        <v>307</v>
      </c>
    </row>
    <row r="18" spans="1:8" x14ac:dyDescent="0.25">
      <c r="A18" t="s">
        <v>296</v>
      </c>
      <c r="B18" t="s">
        <v>346</v>
      </c>
      <c r="C18" t="s">
        <v>347</v>
      </c>
      <c r="D18" t="s">
        <v>348</v>
      </c>
      <c r="E18" t="s">
        <v>306</v>
      </c>
      <c r="F18" t="s">
        <v>311</v>
      </c>
      <c r="G18" t="s">
        <v>349</v>
      </c>
      <c r="H18" t="s">
        <v>307</v>
      </c>
    </row>
    <row r="19" spans="1:8" x14ac:dyDescent="0.25">
      <c r="A19" t="s">
        <v>296</v>
      </c>
      <c r="B19" t="s">
        <v>10858</v>
      </c>
      <c r="C19" t="s">
        <v>350</v>
      </c>
      <c r="D19" t="s">
        <v>10859</v>
      </c>
      <c r="E19" t="s">
        <v>306</v>
      </c>
      <c r="F19" t="s">
        <v>311</v>
      </c>
      <c r="G19" t="s">
        <v>10860</v>
      </c>
      <c r="H19" t="s">
        <v>307</v>
      </c>
    </row>
    <row r="20" spans="1:8" x14ac:dyDescent="0.25">
      <c r="A20" t="s">
        <v>296</v>
      </c>
      <c r="B20" t="s">
        <v>10868</v>
      </c>
      <c r="C20" t="s">
        <v>352</v>
      </c>
      <c r="D20" t="s">
        <v>10869</v>
      </c>
      <c r="E20" t="s">
        <v>306</v>
      </c>
      <c r="F20" t="s">
        <v>311</v>
      </c>
      <c r="G20" t="s">
        <v>10870</v>
      </c>
      <c r="H20" t="s">
        <v>307</v>
      </c>
    </row>
    <row r="21" spans="1:8" x14ac:dyDescent="0.25">
      <c r="A21" t="s">
        <v>296</v>
      </c>
      <c r="B21" t="s">
        <v>10874</v>
      </c>
      <c r="C21" t="s">
        <v>354</v>
      </c>
      <c r="D21" t="s">
        <v>10875</v>
      </c>
      <c r="E21" t="s">
        <v>306</v>
      </c>
      <c r="F21" t="s">
        <v>311</v>
      </c>
      <c r="G21" t="s">
        <v>10876</v>
      </c>
      <c r="H21" t="s">
        <v>307</v>
      </c>
    </row>
    <row r="22" spans="1:8" x14ac:dyDescent="0.25">
      <c r="A22" t="s">
        <v>296</v>
      </c>
      <c r="B22" t="s">
        <v>10884</v>
      </c>
      <c r="C22" t="s">
        <v>356</v>
      </c>
      <c r="D22" t="s">
        <v>10885</v>
      </c>
      <c r="E22" t="s">
        <v>306</v>
      </c>
      <c r="F22" t="s">
        <v>311</v>
      </c>
      <c r="G22" t="s">
        <v>10886</v>
      </c>
      <c r="H22" t="s">
        <v>307</v>
      </c>
    </row>
    <row r="23" spans="1:8" x14ac:dyDescent="0.25">
      <c r="A23" t="s">
        <v>296</v>
      </c>
      <c r="B23" t="s">
        <v>358</v>
      </c>
      <c r="C23" t="s">
        <v>359</v>
      </c>
      <c r="D23" t="s">
        <v>360</v>
      </c>
      <c r="E23" t="s">
        <v>306</v>
      </c>
      <c r="F23" t="s">
        <v>361</v>
      </c>
      <c r="G23" t="s">
        <v>362</v>
      </c>
      <c r="H23" t="s">
        <v>307</v>
      </c>
    </row>
    <row r="24" spans="1:8" x14ac:dyDescent="0.25">
      <c r="A24" t="s">
        <v>296</v>
      </c>
      <c r="B24" t="s">
        <v>363</v>
      </c>
      <c r="C24" t="s">
        <v>364</v>
      </c>
      <c r="D24" t="s">
        <v>365</v>
      </c>
      <c r="E24" t="s">
        <v>306</v>
      </c>
      <c r="F24" t="s">
        <v>361</v>
      </c>
      <c r="G24" t="s">
        <v>366</v>
      </c>
      <c r="H24" t="s">
        <v>307</v>
      </c>
    </row>
    <row r="25" spans="1:8" x14ac:dyDescent="0.25">
      <c r="A25" t="s">
        <v>296</v>
      </c>
      <c r="B25" t="s">
        <v>367</v>
      </c>
      <c r="C25" t="s">
        <v>368</v>
      </c>
      <c r="D25" t="s">
        <v>369</v>
      </c>
      <c r="E25" t="s">
        <v>306</v>
      </c>
      <c r="F25" t="s">
        <v>361</v>
      </c>
      <c r="G25" t="s">
        <v>370</v>
      </c>
      <c r="H25" t="s">
        <v>307</v>
      </c>
    </row>
    <row r="26" spans="1:8" x14ac:dyDescent="0.25">
      <c r="A26" t="s">
        <v>296</v>
      </c>
      <c r="B26" t="s">
        <v>371</v>
      </c>
      <c r="C26" t="s">
        <v>372</v>
      </c>
      <c r="D26" t="s">
        <v>373</v>
      </c>
      <c r="E26" t="s">
        <v>306</v>
      </c>
      <c r="F26" t="s">
        <v>361</v>
      </c>
      <c r="G26" t="s">
        <v>374</v>
      </c>
      <c r="H26" t="s">
        <v>307</v>
      </c>
    </row>
    <row r="27" spans="1:8" x14ac:dyDescent="0.25">
      <c r="A27" t="s">
        <v>296</v>
      </c>
      <c r="B27" t="s">
        <v>375</v>
      </c>
      <c r="C27" t="s">
        <v>376</v>
      </c>
      <c r="D27" t="s">
        <v>377</v>
      </c>
      <c r="E27" t="s">
        <v>306</v>
      </c>
      <c r="F27" t="s">
        <v>361</v>
      </c>
      <c r="G27" t="s">
        <v>378</v>
      </c>
      <c r="H27" t="s">
        <v>307</v>
      </c>
    </row>
    <row r="28" spans="1:8" x14ac:dyDescent="0.25">
      <c r="A28" t="s">
        <v>296</v>
      </c>
      <c r="B28" t="s">
        <v>379</v>
      </c>
      <c r="C28" t="s">
        <v>380</v>
      </c>
      <c r="D28" t="s">
        <v>381</v>
      </c>
      <c r="E28" t="s">
        <v>306</v>
      </c>
      <c r="F28" t="s">
        <v>361</v>
      </c>
      <c r="G28" t="s">
        <v>382</v>
      </c>
      <c r="H28" t="s">
        <v>307</v>
      </c>
    </row>
    <row r="29" spans="1:8" x14ac:dyDescent="0.25">
      <c r="A29" t="s">
        <v>296</v>
      </c>
      <c r="B29" t="s">
        <v>383</v>
      </c>
      <c r="C29" t="s">
        <v>384</v>
      </c>
      <c r="D29" t="s">
        <v>385</v>
      </c>
      <c r="E29" t="s">
        <v>306</v>
      </c>
      <c r="F29" t="s">
        <v>361</v>
      </c>
      <c r="G29" t="s">
        <v>386</v>
      </c>
      <c r="H29" t="s">
        <v>307</v>
      </c>
    </row>
    <row r="30" spans="1:8" x14ac:dyDescent="0.25">
      <c r="A30" t="s">
        <v>296</v>
      </c>
      <c r="B30" t="s">
        <v>387</v>
      </c>
      <c r="C30" t="s">
        <v>388</v>
      </c>
      <c r="D30" t="s">
        <v>389</v>
      </c>
      <c r="E30" t="s">
        <v>306</v>
      </c>
      <c r="F30" t="s">
        <v>361</v>
      </c>
      <c r="G30" t="s">
        <v>390</v>
      </c>
      <c r="H30" t="s">
        <v>307</v>
      </c>
    </row>
    <row r="31" spans="1:8" x14ac:dyDescent="0.25">
      <c r="A31" t="s">
        <v>296</v>
      </c>
      <c r="B31" t="s">
        <v>391</v>
      </c>
      <c r="C31" t="s">
        <v>392</v>
      </c>
      <c r="D31" t="s">
        <v>393</v>
      </c>
      <c r="E31" t="s">
        <v>306</v>
      </c>
      <c r="F31" t="s">
        <v>361</v>
      </c>
      <c r="G31" t="s">
        <v>394</v>
      </c>
      <c r="H31" t="s">
        <v>307</v>
      </c>
    </row>
    <row r="32" spans="1:8" x14ac:dyDescent="0.25">
      <c r="A32" t="s">
        <v>296</v>
      </c>
      <c r="B32" t="s">
        <v>395</v>
      </c>
      <c r="C32" t="s">
        <v>396</v>
      </c>
      <c r="D32" t="s">
        <v>397</v>
      </c>
      <c r="E32" t="s">
        <v>306</v>
      </c>
      <c r="F32" t="s">
        <v>361</v>
      </c>
      <c r="G32" t="s">
        <v>398</v>
      </c>
      <c r="H32" t="s">
        <v>307</v>
      </c>
    </row>
    <row r="33" spans="1:8" x14ac:dyDescent="0.25">
      <c r="A33" t="s">
        <v>296</v>
      </c>
      <c r="B33" t="s">
        <v>399</v>
      </c>
      <c r="C33" t="s">
        <v>400</v>
      </c>
      <c r="D33" t="s">
        <v>401</v>
      </c>
      <c r="E33" t="s">
        <v>306</v>
      </c>
      <c r="F33" t="s">
        <v>361</v>
      </c>
      <c r="G33" t="s">
        <v>402</v>
      </c>
      <c r="H33" t="s">
        <v>307</v>
      </c>
    </row>
    <row r="34" spans="1:8" x14ac:dyDescent="0.25">
      <c r="A34" t="s">
        <v>296</v>
      </c>
      <c r="B34" t="s">
        <v>855</v>
      </c>
      <c r="C34" t="s">
        <v>856</v>
      </c>
      <c r="D34" t="s">
        <v>857</v>
      </c>
      <c r="E34" t="s">
        <v>306</v>
      </c>
      <c r="F34" t="s">
        <v>361</v>
      </c>
      <c r="G34" t="s">
        <v>858</v>
      </c>
      <c r="H34" t="s">
        <v>307</v>
      </c>
    </row>
    <row r="35" spans="1:8" x14ac:dyDescent="0.25">
      <c r="A35" t="s">
        <v>296</v>
      </c>
      <c r="B35" t="s">
        <v>859</v>
      </c>
      <c r="C35" t="s">
        <v>860</v>
      </c>
      <c r="D35" t="s">
        <v>861</v>
      </c>
      <c r="E35" t="s">
        <v>306</v>
      </c>
      <c r="F35" t="s">
        <v>361</v>
      </c>
      <c r="G35" t="s">
        <v>862</v>
      </c>
      <c r="H35" t="s">
        <v>307</v>
      </c>
    </row>
    <row r="36" spans="1:8" x14ac:dyDescent="0.25">
      <c r="A36" t="s">
        <v>296</v>
      </c>
      <c r="B36" t="s">
        <v>863</v>
      </c>
      <c r="C36" t="s">
        <v>864</v>
      </c>
      <c r="D36" t="s">
        <v>865</v>
      </c>
      <c r="E36" t="s">
        <v>306</v>
      </c>
      <c r="F36" t="s">
        <v>361</v>
      </c>
      <c r="G36" t="s">
        <v>866</v>
      </c>
      <c r="H36" t="s">
        <v>307</v>
      </c>
    </row>
    <row r="37" spans="1:8" x14ac:dyDescent="0.25">
      <c r="A37" t="s">
        <v>296</v>
      </c>
      <c r="B37" t="s">
        <v>867</v>
      </c>
      <c r="C37" t="s">
        <v>868</v>
      </c>
      <c r="D37" t="s">
        <v>869</v>
      </c>
      <c r="E37" t="s">
        <v>306</v>
      </c>
      <c r="F37" t="s">
        <v>361</v>
      </c>
      <c r="G37" t="s">
        <v>870</v>
      </c>
      <c r="H37" t="s">
        <v>307</v>
      </c>
    </row>
    <row r="38" spans="1:8" x14ac:dyDescent="0.25">
      <c r="A38" t="s">
        <v>296</v>
      </c>
      <c r="B38" t="s">
        <v>871</v>
      </c>
      <c r="C38" t="s">
        <v>872</v>
      </c>
      <c r="D38" t="s">
        <v>873</v>
      </c>
      <c r="E38" t="s">
        <v>306</v>
      </c>
      <c r="F38" t="s">
        <v>361</v>
      </c>
      <c r="G38" t="s">
        <v>874</v>
      </c>
      <c r="H38" t="s">
        <v>307</v>
      </c>
    </row>
    <row r="39" spans="1:8" x14ac:dyDescent="0.25">
      <c r="A39" t="s">
        <v>296</v>
      </c>
      <c r="B39" t="s">
        <v>875</v>
      </c>
      <c r="C39" t="s">
        <v>876</v>
      </c>
      <c r="D39" t="s">
        <v>877</v>
      </c>
      <c r="E39" t="s">
        <v>306</v>
      </c>
      <c r="F39" t="s">
        <v>361</v>
      </c>
      <c r="G39" t="s">
        <v>878</v>
      </c>
      <c r="H39" t="s">
        <v>307</v>
      </c>
    </row>
    <row r="40" spans="1:8" x14ac:dyDescent="0.25">
      <c r="A40" t="s">
        <v>296</v>
      </c>
      <c r="B40" t="s">
        <v>879</v>
      </c>
      <c r="C40" t="s">
        <v>880</v>
      </c>
      <c r="D40" t="s">
        <v>881</v>
      </c>
      <c r="E40" t="s">
        <v>306</v>
      </c>
      <c r="F40" t="s">
        <v>361</v>
      </c>
      <c r="G40" t="s">
        <v>882</v>
      </c>
      <c r="H40" t="s">
        <v>307</v>
      </c>
    </row>
    <row r="41" spans="1:8" x14ac:dyDescent="0.25">
      <c r="A41" t="s">
        <v>296</v>
      </c>
      <c r="B41" t="s">
        <v>883</v>
      </c>
      <c r="C41" t="s">
        <v>884</v>
      </c>
      <c r="D41" t="s">
        <v>885</v>
      </c>
      <c r="E41" t="s">
        <v>306</v>
      </c>
      <c r="F41" t="s">
        <v>361</v>
      </c>
      <c r="G41" t="s">
        <v>886</v>
      </c>
      <c r="H41" t="s">
        <v>307</v>
      </c>
    </row>
    <row r="42" spans="1:8" x14ac:dyDescent="0.25">
      <c r="A42" t="s">
        <v>296</v>
      </c>
      <c r="B42" t="s">
        <v>887</v>
      </c>
      <c r="C42" t="s">
        <v>888</v>
      </c>
      <c r="D42" t="s">
        <v>889</v>
      </c>
      <c r="E42" t="s">
        <v>306</v>
      </c>
      <c r="F42" t="s">
        <v>361</v>
      </c>
      <c r="G42" t="s">
        <v>890</v>
      </c>
      <c r="H42" t="s">
        <v>307</v>
      </c>
    </row>
    <row r="43" spans="1:8" x14ac:dyDescent="0.25">
      <c r="A43" t="s">
        <v>296</v>
      </c>
      <c r="B43" t="s">
        <v>891</v>
      </c>
      <c r="C43" t="s">
        <v>892</v>
      </c>
      <c r="D43" t="s">
        <v>893</v>
      </c>
      <c r="E43" t="s">
        <v>306</v>
      </c>
      <c r="F43" t="s">
        <v>361</v>
      </c>
      <c r="G43" t="s">
        <v>894</v>
      </c>
      <c r="H43" t="s">
        <v>307</v>
      </c>
    </row>
    <row r="44" spans="1:8" x14ac:dyDescent="0.25">
      <c r="A44" t="s">
        <v>296</v>
      </c>
      <c r="B44" t="s">
        <v>10932</v>
      </c>
      <c r="C44" t="s">
        <v>895</v>
      </c>
      <c r="D44" t="s">
        <v>10933</v>
      </c>
      <c r="E44" t="s">
        <v>306</v>
      </c>
      <c r="F44" t="s">
        <v>361</v>
      </c>
      <c r="G44" t="s">
        <v>10934</v>
      </c>
      <c r="H44" t="s">
        <v>307</v>
      </c>
    </row>
    <row r="45" spans="1:8" x14ac:dyDescent="0.25">
      <c r="A45" t="s">
        <v>296</v>
      </c>
      <c r="B45" t="s">
        <v>10271</v>
      </c>
      <c r="C45" t="s">
        <v>897</v>
      </c>
      <c r="D45" t="s">
        <v>10272</v>
      </c>
      <c r="E45" t="s">
        <v>306</v>
      </c>
      <c r="F45" t="s">
        <v>361</v>
      </c>
      <c r="G45" t="s">
        <v>10273</v>
      </c>
      <c r="H45" t="s">
        <v>307</v>
      </c>
    </row>
    <row r="46" spans="1:8" x14ac:dyDescent="0.25">
      <c r="A46" t="s">
        <v>296</v>
      </c>
      <c r="B46" t="s">
        <v>10945</v>
      </c>
      <c r="C46" t="s">
        <v>899</v>
      </c>
      <c r="D46" t="s">
        <v>10946</v>
      </c>
      <c r="E46" t="s">
        <v>306</v>
      </c>
      <c r="F46" t="s">
        <v>361</v>
      </c>
      <c r="G46" t="s">
        <v>10947</v>
      </c>
      <c r="H46" t="s">
        <v>307</v>
      </c>
    </row>
    <row r="47" spans="1:8" x14ac:dyDescent="0.25">
      <c r="A47" t="s">
        <v>296</v>
      </c>
      <c r="B47" t="s">
        <v>10955</v>
      </c>
      <c r="C47" t="s">
        <v>901</v>
      </c>
      <c r="D47" t="s">
        <v>10956</v>
      </c>
      <c r="E47" t="s">
        <v>306</v>
      </c>
      <c r="F47" t="s">
        <v>361</v>
      </c>
      <c r="G47" t="s">
        <v>10957</v>
      </c>
      <c r="H47" t="s">
        <v>307</v>
      </c>
    </row>
    <row r="48" spans="1:8" x14ac:dyDescent="0.25">
      <c r="A48" t="s">
        <v>296</v>
      </c>
      <c r="B48" t="s">
        <v>10958</v>
      </c>
      <c r="C48" t="s">
        <v>903</v>
      </c>
      <c r="D48" t="s">
        <v>10959</v>
      </c>
      <c r="E48" t="s">
        <v>306</v>
      </c>
      <c r="F48" t="s">
        <v>361</v>
      </c>
      <c r="G48" t="s">
        <v>10960</v>
      </c>
      <c r="H48" t="s">
        <v>307</v>
      </c>
    </row>
    <row r="49" spans="1:8" x14ac:dyDescent="0.25">
      <c r="A49" t="s">
        <v>296</v>
      </c>
      <c r="B49" t="s">
        <v>10968</v>
      </c>
      <c r="C49" t="s">
        <v>905</v>
      </c>
      <c r="D49" t="s">
        <v>10969</v>
      </c>
      <c r="E49" t="s">
        <v>306</v>
      </c>
      <c r="F49" t="s">
        <v>361</v>
      </c>
      <c r="G49" t="s">
        <v>10970</v>
      </c>
      <c r="H49" t="s">
        <v>307</v>
      </c>
    </row>
    <row r="50" spans="1:8" x14ac:dyDescent="0.25">
      <c r="A50" t="s">
        <v>296</v>
      </c>
      <c r="B50" t="s">
        <v>10978</v>
      </c>
      <c r="C50" t="s">
        <v>907</v>
      </c>
      <c r="D50" t="s">
        <v>10979</v>
      </c>
      <c r="E50" t="s">
        <v>306</v>
      </c>
      <c r="F50" t="s">
        <v>361</v>
      </c>
      <c r="G50" t="s">
        <v>10980</v>
      </c>
      <c r="H50" t="s">
        <v>307</v>
      </c>
    </row>
    <row r="51" spans="1:8" x14ac:dyDescent="0.25">
      <c r="A51" t="s">
        <v>296</v>
      </c>
      <c r="B51" t="s">
        <v>10988</v>
      </c>
      <c r="C51" t="s">
        <v>909</v>
      </c>
      <c r="D51" t="s">
        <v>10989</v>
      </c>
      <c r="E51" t="s">
        <v>306</v>
      </c>
      <c r="F51" t="s">
        <v>361</v>
      </c>
      <c r="G51" t="s">
        <v>7427</v>
      </c>
      <c r="H51" t="s">
        <v>307</v>
      </c>
    </row>
    <row r="52" spans="1:8" x14ac:dyDescent="0.25">
      <c r="A52" t="s">
        <v>296</v>
      </c>
      <c r="B52" t="s">
        <v>10993</v>
      </c>
      <c r="C52" t="s">
        <v>911</v>
      </c>
      <c r="D52" t="s">
        <v>10994</v>
      </c>
      <c r="E52" t="s">
        <v>306</v>
      </c>
      <c r="F52" t="s">
        <v>361</v>
      </c>
      <c r="G52" t="s">
        <v>10995</v>
      </c>
      <c r="H52" t="s">
        <v>307</v>
      </c>
    </row>
    <row r="53" spans="1:8" x14ac:dyDescent="0.25">
      <c r="A53" t="s">
        <v>296</v>
      </c>
      <c r="B53" t="s">
        <v>11003</v>
      </c>
      <c r="C53" t="s">
        <v>913</v>
      </c>
      <c r="D53" t="s">
        <v>11004</v>
      </c>
      <c r="E53" t="s">
        <v>306</v>
      </c>
      <c r="F53" t="s">
        <v>361</v>
      </c>
      <c r="G53" t="s">
        <v>11005</v>
      </c>
      <c r="H53" t="s">
        <v>307</v>
      </c>
    </row>
    <row r="54" spans="1:8" x14ac:dyDescent="0.25">
      <c r="A54" t="s">
        <v>296</v>
      </c>
      <c r="B54" t="s">
        <v>11009</v>
      </c>
      <c r="C54" t="s">
        <v>915</v>
      </c>
      <c r="D54" t="s">
        <v>11010</v>
      </c>
      <c r="E54" t="s">
        <v>306</v>
      </c>
      <c r="F54" t="s">
        <v>361</v>
      </c>
      <c r="G54" t="s">
        <v>11011</v>
      </c>
      <c r="H54" t="s">
        <v>307</v>
      </c>
    </row>
    <row r="55" spans="1:8" x14ac:dyDescent="0.25">
      <c r="A55" t="s">
        <v>296</v>
      </c>
      <c r="B55" t="s">
        <v>11018</v>
      </c>
      <c r="C55" t="s">
        <v>917</v>
      </c>
      <c r="D55" t="s">
        <v>11019</v>
      </c>
      <c r="E55" t="s">
        <v>306</v>
      </c>
      <c r="F55" t="s">
        <v>361</v>
      </c>
      <c r="G55" t="s">
        <v>11020</v>
      </c>
      <c r="H55" t="s">
        <v>307</v>
      </c>
    </row>
    <row r="56" spans="1:8" x14ac:dyDescent="0.25">
      <c r="A56" t="s">
        <v>296</v>
      </c>
      <c r="B56" t="s">
        <v>11024</v>
      </c>
      <c r="C56" t="s">
        <v>919</v>
      </c>
      <c r="D56" t="s">
        <v>11025</v>
      </c>
      <c r="E56" t="s">
        <v>306</v>
      </c>
      <c r="F56" t="s">
        <v>361</v>
      </c>
      <c r="G56" t="s">
        <v>11026</v>
      </c>
      <c r="H56" t="s">
        <v>307</v>
      </c>
    </row>
    <row r="57" spans="1:8" x14ac:dyDescent="0.25">
      <c r="A57" t="s">
        <v>296</v>
      </c>
      <c r="B57" t="s">
        <v>11038</v>
      </c>
      <c r="C57" t="s">
        <v>921</v>
      </c>
      <c r="D57" t="s">
        <v>11039</v>
      </c>
      <c r="E57" t="s">
        <v>306</v>
      </c>
      <c r="F57" t="s">
        <v>361</v>
      </c>
      <c r="G57" t="s">
        <v>11040</v>
      </c>
      <c r="H57" t="s">
        <v>307</v>
      </c>
    </row>
    <row r="58" spans="1:8" x14ac:dyDescent="0.25">
      <c r="A58" t="s">
        <v>296</v>
      </c>
      <c r="B58" t="s">
        <v>11048</v>
      </c>
      <c r="C58" t="s">
        <v>923</v>
      </c>
      <c r="D58" t="s">
        <v>11049</v>
      </c>
      <c r="E58" t="s">
        <v>306</v>
      </c>
      <c r="F58" t="s">
        <v>361</v>
      </c>
      <c r="G58" t="s">
        <v>11050</v>
      </c>
      <c r="H58" t="s">
        <v>307</v>
      </c>
    </row>
    <row r="59" spans="1:8" x14ac:dyDescent="0.25">
      <c r="A59" t="s">
        <v>296</v>
      </c>
      <c r="B59" t="s">
        <v>11058</v>
      </c>
      <c r="C59" t="s">
        <v>925</v>
      </c>
      <c r="D59" t="s">
        <v>11059</v>
      </c>
      <c r="E59" t="s">
        <v>306</v>
      </c>
      <c r="F59" t="s">
        <v>361</v>
      </c>
      <c r="G59" t="s">
        <v>11060</v>
      </c>
      <c r="H59" t="s">
        <v>307</v>
      </c>
    </row>
    <row r="60" spans="1:8" x14ac:dyDescent="0.25">
      <c r="A60" t="s">
        <v>296</v>
      </c>
      <c r="B60" t="s">
        <v>11064</v>
      </c>
      <c r="C60" t="s">
        <v>927</v>
      </c>
      <c r="D60" t="s">
        <v>11065</v>
      </c>
      <c r="E60" t="s">
        <v>306</v>
      </c>
      <c r="F60" t="s">
        <v>361</v>
      </c>
      <c r="G60" t="s">
        <v>11066</v>
      </c>
      <c r="H60" t="s">
        <v>307</v>
      </c>
    </row>
    <row r="61" spans="1:8" x14ac:dyDescent="0.25">
      <c r="A61" t="s">
        <v>296</v>
      </c>
      <c r="B61" t="s">
        <v>11078</v>
      </c>
      <c r="C61" t="s">
        <v>929</v>
      </c>
      <c r="D61" t="s">
        <v>11079</v>
      </c>
      <c r="E61" t="s">
        <v>306</v>
      </c>
      <c r="F61" t="s">
        <v>361</v>
      </c>
      <c r="G61" t="s">
        <v>11080</v>
      </c>
      <c r="H61" t="s">
        <v>307</v>
      </c>
    </row>
    <row r="62" spans="1:8" x14ac:dyDescent="0.25">
      <c r="A62" t="s">
        <v>296</v>
      </c>
      <c r="B62" t="s">
        <v>11088</v>
      </c>
      <c r="C62" t="s">
        <v>931</v>
      </c>
      <c r="D62" t="s">
        <v>11089</v>
      </c>
      <c r="E62" t="s">
        <v>306</v>
      </c>
      <c r="F62" t="s">
        <v>361</v>
      </c>
      <c r="G62" t="s">
        <v>11090</v>
      </c>
      <c r="H62" t="s">
        <v>307</v>
      </c>
    </row>
    <row r="63" spans="1:8" x14ac:dyDescent="0.25">
      <c r="A63" t="s">
        <v>296</v>
      </c>
      <c r="B63" t="s">
        <v>11098</v>
      </c>
      <c r="C63" t="s">
        <v>933</v>
      </c>
      <c r="D63" t="s">
        <v>11099</v>
      </c>
      <c r="E63" t="s">
        <v>306</v>
      </c>
      <c r="F63" t="s">
        <v>361</v>
      </c>
      <c r="G63" t="s">
        <v>11100</v>
      </c>
      <c r="H63" t="s">
        <v>307</v>
      </c>
    </row>
    <row r="64" spans="1:8" x14ac:dyDescent="0.25">
      <c r="A64" t="s">
        <v>296</v>
      </c>
      <c r="B64" t="s">
        <v>11108</v>
      </c>
      <c r="C64" t="s">
        <v>935</v>
      </c>
      <c r="D64" t="s">
        <v>11109</v>
      </c>
      <c r="E64" t="s">
        <v>306</v>
      </c>
      <c r="F64" t="s">
        <v>361</v>
      </c>
      <c r="G64" t="s">
        <v>11110</v>
      </c>
      <c r="H64" t="s">
        <v>307</v>
      </c>
    </row>
    <row r="65" spans="1:8" x14ac:dyDescent="0.25">
      <c r="A65" t="s">
        <v>296</v>
      </c>
      <c r="B65" t="s">
        <v>11118</v>
      </c>
      <c r="C65" t="s">
        <v>937</v>
      </c>
      <c r="D65" t="s">
        <v>11119</v>
      </c>
      <c r="E65" t="s">
        <v>306</v>
      </c>
      <c r="F65" t="s">
        <v>361</v>
      </c>
      <c r="G65" t="s">
        <v>11120</v>
      </c>
      <c r="H65" t="s">
        <v>307</v>
      </c>
    </row>
    <row r="66" spans="1:8" x14ac:dyDescent="0.25">
      <c r="A66" t="s">
        <v>296</v>
      </c>
      <c r="B66" t="s">
        <v>11128</v>
      </c>
      <c r="C66" t="s">
        <v>939</v>
      </c>
      <c r="D66" t="s">
        <v>11129</v>
      </c>
      <c r="E66" t="s">
        <v>306</v>
      </c>
      <c r="F66" t="s">
        <v>361</v>
      </c>
      <c r="G66" t="s">
        <v>11130</v>
      </c>
      <c r="H66" t="s">
        <v>307</v>
      </c>
    </row>
    <row r="67" spans="1:8" x14ac:dyDescent="0.25">
      <c r="A67" t="s">
        <v>296</v>
      </c>
      <c r="B67" t="s">
        <v>10293</v>
      </c>
      <c r="C67" t="s">
        <v>941</v>
      </c>
      <c r="D67" t="s">
        <v>10294</v>
      </c>
      <c r="E67" t="s">
        <v>306</v>
      </c>
      <c r="F67" t="s">
        <v>361</v>
      </c>
      <c r="G67" t="s">
        <v>10295</v>
      </c>
      <c r="H67" t="s">
        <v>307</v>
      </c>
    </row>
    <row r="68" spans="1:8" x14ac:dyDescent="0.25">
      <c r="A68" t="s">
        <v>296</v>
      </c>
      <c r="B68" t="s">
        <v>11137</v>
      </c>
      <c r="C68" t="s">
        <v>943</v>
      </c>
      <c r="D68" t="s">
        <v>11138</v>
      </c>
      <c r="E68" t="s">
        <v>306</v>
      </c>
      <c r="F68" t="s">
        <v>361</v>
      </c>
      <c r="G68" t="s">
        <v>11139</v>
      </c>
      <c r="H68" t="s">
        <v>307</v>
      </c>
    </row>
    <row r="69" spans="1:8" x14ac:dyDescent="0.25">
      <c r="A69" t="s">
        <v>296</v>
      </c>
      <c r="B69" t="s">
        <v>11159</v>
      </c>
      <c r="C69" t="s">
        <v>1044</v>
      </c>
      <c r="D69" t="s">
        <v>11160</v>
      </c>
      <c r="E69" t="s">
        <v>306</v>
      </c>
      <c r="F69" t="s">
        <v>361</v>
      </c>
      <c r="G69" t="s">
        <v>11161</v>
      </c>
      <c r="H69" t="s">
        <v>307</v>
      </c>
    </row>
    <row r="70" spans="1:8" x14ac:dyDescent="0.25">
      <c r="A70" t="s">
        <v>296</v>
      </c>
      <c r="B70" t="s">
        <v>945</v>
      </c>
      <c r="C70" t="s">
        <v>946</v>
      </c>
      <c r="D70" t="s">
        <v>947</v>
      </c>
      <c r="E70" t="s">
        <v>306</v>
      </c>
      <c r="F70" t="s">
        <v>361</v>
      </c>
      <c r="G70" t="s">
        <v>948</v>
      </c>
      <c r="H70" t="s">
        <v>307</v>
      </c>
    </row>
    <row r="71" spans="1:8" x14ac:dyDescent="0.25">
      <c r="A71" t="s">
        <v>296</v>
      </c>
      <c r="B71" t="s">
        <v>949</v>
      </c>
      <c r="C71" t="s">
        <v>950</v>
      </c>
      <c r="D71" t="s">
        <v>951</v>
      </c>
      <c r="E71" t="s">
        <v>306</v>
      </c>
      <c r="F71" t="s">
        <v>361</v>
      </c>
      <c r="G71" t="s">
        <v>952</v>
      </c>
      <c r="H71" t="s">
        <v>307</v>
      </c>
    </row>
    <row r="72" spans="1:8" x14ac:dyDescent="0.25">
      <c r="A72" t="s">
        <v>296</v>
      </c>
      <c r="B72" t="s">
        <v>953</v>
      </c>
      <c r="C72" t="s">
        <v>954</v>
      </c>
      <c r="D72" t="s">
        <v>955</v>
      </c>
      <c r="E72" t="s">
        <v>306</v>
      </c>
      <c r="F72" t="s">
        <v>361</v>
      </c>
      <c r="G72" t="s">
        <v>956</v>
      </c>
      <c r="H72" t="s">
        <v>307</v>
      </c>
    </row>
    <row r="73" spans="1:8" x14ac:dyDescent="0.25">
      <c r="A73" t="s">
        <v>296</v>
      </c>
      <c r="B73" t="s">
        <v>957</v>
      </c>
      <c r="C73" t="s">
        <v>958</v>
      </c>
      <c r="D73" t="s">
        <v>959</v>
      </c>
      <c r="E73" t="s">
        <v>306</v>
      </c>
      <c r="F73" t="s">
        <v>361</v>
      </c>
      <c r="G73" t="s">
        <v>960</v>
      </c>
      <c r="H73" t="s">
        <v>307</v>
      </c>
    </row>
    <row r="74" spans="1:8" x14ac:dyDescent="0.25">
      <c r="A74" t="s">
        <v>296</v>
      </c>
      <c r="B74" t="s">
        <v>961</v>
      </c>
      <c r="C74" t="s">
        <v>962</v>
      </c>
      <c r="D74" t="s">
        <v>963</v>
      </c>
      <c r="E74" t="s">
        <v>306</v>
      </c>
      <c r="F74" t="s">
        <v>361</v>
      </c>
      <c r="G74" t="s">
        <v>964</v>
      </c>
      <c r="H74" t="s">
        <v>307</v>
      </c>
    </row>
    <row r="75" spans="1:8" x14ac:dyDescent="0.25">
      <c r="A75" t="s">
        <v>296</v>
      </c>
      <c r="B75" t="s">
        <v>965</v>
      </c>
      <c r="C75" t="s">
        <v>966</v>
      </c>
      <c r="D75" t="s">
        <v>967</v>
      </c>
      <c r="E75" t="s">
        <v>306</v>
      </c>
      <c r="F75" t="s">
        <v>361</v>
      </c>
      <c r="G75" t="s">
        <v>968</v>
      </c>
      <c r="H75" t="s">
        <v>307</v>
      </c>
    </row>
    <row r="76" spans="1:8" x14ac:dyDescent="0.25">
      <c r="A76" t="s">
        <v>296</v>
      </c>
      <c r="B76" t="s">
        <v>969</v>
      </c>
      <c r="C76" t="s">
        <v>970</v>
      </c>
      <c r="D76" t="s">
        <v>971</v>
      </c>
      <c r="E76" t="s">
        <v>306</v>
      </c>
      <c r="F76" t="s">
        <v>361</v>
      </c>
      <c r="G76" t="s">
        <v>972</v>
      </c>
      <c r="H76" t="s">
        <v>307</v>
      </c>
    </row>
    <row r="77" spans="1:8" x14ac:dyDescent="0.25">
      <c r="A77" t="s">
        <v>296</v>
      </c>
      <c r="B77" t="s">
        <v>973</v>
      </c>
      <c r="C77" t="s">
        <v>974</v>
      </c>
      <c r="D77" t="s">
        <v>975</v>
      </c>
      <c r="E77" t="s">
        <v>306</v>
      </c>
      <c r="F77" t="s">
        <v>361</v>
      </c>
      <c r="G77" t="s">
        <v>976</v>
      </c>
      <c r="H77" t="s">
        <v>307</v>
      </c>
    </row>
    <row r="78" spans="1:8" x14ac:dyDescent="0.25">
      <c r="A78" t="s">
        <v>296</v>
      </c>
      <c r="B78" t="s">
        <v>977</v>
      </c>
      <c r="C78" t="s">
        <v>978</v>
      </c>
      <c r="D78" t="s">
        <v>979</v>
      </c>
      <c r="E78" t="s">
        <v>306</v>
      </c>
      <c r="F78" t="s">
        <v>361</v>
      </c>
      <c r="G78" t="s">
        <v>980</v>
      </c>
      <c r="H78" t="s">
        <v>307</v>
      </c>
    </row>
    <row r="79" spans="1:8" x14ac:dyDescent="0.25">
      <c r="A79" t="s">
        <v>296</v>
      </c>
      <c r="B79" t="s">
        <v>852</v>
      </c>
      <c r="C79" t="s">
        <v>404</v>
      </c>
      <c r="D79" t="s">
        <v>853</v>
      </c>
      <c r="E79" t="s">
        <v>306</v>
      </c>
      <c r="F79" t="s">
        <v>361</v>
      </c>
      <c r="G79" t="s">
        <v>854</v>
      </c>
      <c r="H79" t="s">
        <v>307</v>
      </c>
    </row>
    <row r="80" spans="1:8" x14ac:dyDescent="0.25">
      <c r="A80" t="s">
        <v>296</v>
      </c>
      <c r="B80" t="s">
        <v>403</v>
      </c>
      <c r="C80" t="s">
        <v>404</v>
      </c>
      <c r="D80" t="s">
        <v>405</v>
      </c>
      <c r="E80" t="s">
        <v>306</v>
      </c>
      <c r="F80" t="s">
        <v>361</v>
      </c>
      <c r="G80" t="s">
        <v>406</v>
      </c>
      <c r="H80" t="s">
        <v>307</v>
      </c>
    </row>
    <row r="81" spans="1:8" x14ac:dyDescent="0.25">
      <c r="A81" t="s">
        <v>296</v>
      </c>
      <c r="B81" t="s">
        <v>407</v>
      </c>
      <c r="C81" t="s">
        <v>408</v>
      </c>
      <c r="D81" t="s">
        <v>409</v>
      </c>
      <c r="E81" t="s">
        <v>306</v>
      </c>
      <c r="F81" t="s">
        <v>361</v>
      </c>
      <c r="G81" t="s">
        <v>410</v>
      </c>
      <c r="H81" t="s">
        <v>307</v>
      </c>
    </row>
    <row r="82" spans="1:8" x14ac:dyDescent="0.25">
      <c r="A82" t="s">
        <v>296</v>
      </c>
      <c r="B82" t="s">
        <v>411</v>
      </c>
      <c r="C82" t="s">
        <v>412</v>
      </c>
      <c r="D82" t="s">
        <v>413</v>
      </c>
      <c r="E82" t="s">
        <v>306</v>
      </c>
      <c r="F82" t="s">
        <v>361</v>
      </c>
      <c r="G82" t="s">
        <v>414</v>
      </c>
      <c r="H82" t="s">
        <v>307</v>
      </c>
    </row>
    <row r="83" spans="1:8" x14ac:dyDescent="0.25">
      <c r="A83" t="s">
        <v>296</v>
      </c>
      <c r="B83" t="s">
        <v>415</v>
      </c>
      <c r="C83" t="s">
        <v>416</v>
      </c>
      <c r="D83" t="s">
        <v>417</v>
      </c>
      <c r="E83" t="s">
        <v>306</v>
      </c>
      <c r="F83" t="s">
        <v>361</v>
      </c>
      <c r="G83" t="s">
        <v>418</v>
      </c>
      <c r="H83" t="s">
        <v>307</v>
      </c>
    </row>
    <row r="84" spans="1:8" x14ac:dyDescent="0.25">
      <c r="A84" t="s">
        <v>296</v>
      </c>
      <c r="B84" t="s">
        <v>419</v>
      </c>
      <c r="C84" t="s">
        <v>420</v>
      </c>
      <c r="D84" t="s">
        <v>421</v>
      </c>
      <c r="E84" t="s">
        <v>306</v>
      </c>
      <c r="F84" t="s">
        <v>361</v>
      </c>
      <c r="G84" t="s">
        <v>422</v>
      </c>
      <c r="H84" t="s">
        <v>307</v>
      </c>
    </row>
    <row r="85" spans="1:8" x14ac:dyDescent="0.25">
      <c r="A85" t="s">
        <v>296</v>
      </c>
      <c r="B85" t="s">
        <v>423</v>
      </c>
      <c r="C85" t="s">
        <v>424</v>
      </c>
      <c r="D85" t="s">
        <v>425</v>
      </c>
      <c r="E85" t="s">
        <v>306</v>
      </c>
      <c r="F85" t="s">
        <v>361</v>
      </c>
      <c r="G85" t="s">
        <v>426</v>
      </c>
      <c r="H85" t="s">
        <v>307</v>
      </c>
    </row>
    <row r="86" spans="1:8" x14ac:dyDescent="0.25">
      <c r="A86" t="s">
        <v>296</v>
      </c>
      <c r="B86" t="s">
        <v>427</v>
      </c>
      <c r="C86" t="s">
        <v>428</v>
      </c>
      <c r="D86" t="s">
        <v>429</v>
      </c>
      <c r="E86" t="s">
        <v>306</v>
      </c>
      <c r="F86" t="s">
        <v>361</v>
      </c>
      <c r="G86" t="s">
        <v>430</v>
      </c>
      <c r="H86" t="s">
        <v>307</v>
      </c>
    </row>
    <row r="87" spans="1:8" x14ac:dyDescent="0.25">
      <c r="A87" t="s">
        <v>296</v>
      </c>
      <c r="B87" t="s">
        <v>431</v>
      </c>
      <c r="C87" t="s">
        <v>432</v>
      </c>
      <c r="D87" t="s">
        <v>433</v>
      </c>
      <c r="E87" t="s">
        <v>306</v>
      </c>
      <c r="F87" t="s">
        <v>361</v>
      </c>
      <c r="G87" t="s">
        <v>434</v>
      </c>
      <c r="H87" t="s">
        <v>307</v>
      </c>
    </row>
    <row r="88" spans="1:8" x14ac:dyDescent="0.25">
      <c r="A88" t="s">
        <v>296</v>
      </c>
      <c r="B88" t="s">
        <v>435</v>
      </c>
      <c r="C88" t="s">
        <v>436</v>
      </c>
      <c r="D88" t="s">
        <v>437</v>
      </c>
      <c r="E88" t="s">
        <v>306</v>
      </c>
      <c r="F88" t="s">
        <v>361</v>
      </c>
      <c r="G88" t="s">
        <v>438</v>
      </c>
      <c r="H88" t="s">
        <v>307</v>
      </c>
    </row>
    <row r="89" spans="1:8" x14ac:dyDescent="0.25">
      <c r="A89" t="s">
        <v>296</v>
      </c>
      <c r="B89" t="s">
        <v>439</v>
      </c>
      <c r="C89" t="s">
        <v>440</v>
      </c>
      <c r="D89" t="s">
        <v>441</v>
      </c>
      <c r="E89" t="s">
        <v>306</v>
      </c>
      <c r="F89" t="s">
        <v>361</v>
      </c>
      <c r="G89" t="s">
        <v>442</v>
      </c>
      <c r="H89" t="s">
        <v>307</v>
      </c>
    </row>
    <row r="90" spans="1:8" x14ac:dyDescent="0.25">
      <c r="A90" t="s">
        <v>296</v>
      </c>
      <c r="B90" t="s">
        <v>443</v>
      </c>
      <c r="C90" t="s">
        <v>444</v>
      </c>
      <c r="D90" t="s">
        <v>445</v>
      </c>
      <c r="E90" t="s">
        <v>306</v>
      </c>
      <c r="F90" t="s">
        <v>361</v>
      </c>
      <c r="G90" t="s">
        <v>446</v>
      </c>
      <c r="H90" t="s">
        <v>307</v>
      </c>
    </row>
    <row r="91" spans="1:8" x14ac:dyDescent="0.25">
      <c r="A91" t="s">
        <v>296</v>
      </c>
      <c r="B91" t="s">
        <v>447</v>
      </c>
      <c r="C91" t="s">
        <v>448</v>
      </c>
      <c r="D91" t="s">
        <v>449</v>
      </c>
      <c r="E91" t="s">
        <v>306</v>
      </c>
      <c r="F91" t="s">
        <v>361</v>
      </c>
      <c r="G91" t="s">
        <v>450</v>
      </c>
      <c r="H91" t="s">
        <v>307</v>
      </c>
    </row>
    <row r="92" spans="1:8" x14ac:dyDescent="0.25">
      <c r="A92" t="s">
        <v>296</v>
      </c>
      <c r="B92" t="s">
        <v>451</v>
      </c>
      <c r="C92" t="s">
        <v>452</v>
      </c>
      <c r="D92" t="s">
        <v>453</v>
      </c>
      <c r="E92" t="s">
        <v>306</v>
      </c>
      <c r="F92" t="s">
        <v>361</v>
      </c>
      <c r="G92" t="s">
        <v>454</v>
      </c>
      <c r="H92" t="s">
        <v>307</v>
      </c>
    </row>
    <row r="93" spans="1:8" x14ac:dyDescent="0.25">
      <c r="A93" t="s">
        <v>296</v>
      </c>
      <c r="B93" t="s">
        <v>455</v>
      </c>
      <c r="C93" t="s">
        <v>456</v>
      </c>
      <c r="D93" t="s">
        <v>457</v>
      </c>
      <c r="E93" t="s">
        <v>306</v>
      </c>
      <c r="F93" t="s">
        <v>361</v>
      </c>
      <c r="G93" t="s">
        <v>458</v>
      </c>
      <c r="H93" t="s">
        <v>307</v>
      </c>
    </row>
    <row r="94" spans="1:8" x14ac:dyDescent="0.25">
      <c r="A94" t="s">
        <v>296</v>
      </c>
      <c r="B94" t="s">
        <v>459</v>
      </c>
      <c r="C94" t="s">
        <v>460</v>
      </c>
      <c r="D94" t="s">
        <v>461</v>
      </c>
      <c r="E94" t="s">
        <v>306</v>
      </c>
      <c r="F94" t="s">
        <v>361</v>
      </c>
      <c r="G94" t="s">
        <v>462</v>
      </c>
      <c r="H94" t="s">
        <v>307</v>
      </c>
    </row>
    <row r="95" spans="1:8" x14ac:dyDescent="0.25">
      <c r="A95" t="s">
        <v>296</v>
      </c>
      <c r="B95" t="s">
        <v>10894</v>
      </c>
      <c r="C95" t="s">
        <v>463</v>
      </c>
      <c r="D95" t="s">
        <v>10895</v>
      </c>
      <c r="E95" t="s">
        <v>306</v>
      </c>
      <c r="F95" t="s">
        <v>361</v>
      </c>
      <c r="G95" t="s">
        <v>10896</v>
      </c>
      <c r="H95" t="s">
        <v>307</v>
      </c>
    </row>
    <row r="96" spans="1:8" x14ac:dyDescent="0.25">
      <c r="A96" t="s">
        <v>296</v>
      </c>
      <c r="B96" t="s">
        <v>465</v>
      </c>
      <c r="C96" t="s">
        <v>466</v>
      </c>
      <c r="D96" t="s">
        <v>467</v>
      </c>
      <c r="E96" t="s">
        <v>306</v>
      </c>
      <c r="F96" t="s">
        <v>361</v>
      </c>
      <c r="G96" t="s">
        <v>468</v>
      </c>
      <c r="H96" t="s">
        <v>307</v>
      </c>
    </row>
    <row r="97" spans="1:8" x14ac:dyDescent="0.25">
      <c r="A97" t="s">
        <v>296</v>
      </c>
      <c r="B97" t="s">
        <v>469</v>
      </c>
      <c r="C97" t="s">
        <v>470</v>
      </c>
      <c r="D97" t="s">
        <v>471</v>
      </c>
      <c r="E97" t="s">
        <v>306</v>
      </c>
      <c r="F97" t="s">
        <v>361</v>
      </c>
      <c r="G97" t="s">
        <v>472</v>
      </c>
      <c r="H97" t="s">
        <v>307</v>
      </c>
    </row>
    <row r="98" spans="1:8" x14ac:dyDescent="0.25">
      <c r="A98" t="s">
        <v>296</v>
      </c>
      <c r="B98" t="s">
        <v>473</v>
      </c>
      <c r="C98" t="s">
        <v>474</v>
      </c>
      <c r="D98" t="s">
        <v>475</v>
      </c>
      <c r="E98" t="s">
        <v>306</v>
      </c>
      <c r="F98" t="s">
        <v>361</v>
      </c>
      <c r="G98" t="s">
        <v>476</v>
      </c>
      <c r="H98" t="s">
        <v>307</v>
      </c>
    </row>
    <row r="99" spans="1:8" x14ac:dyDescent="0.25">
      <c r="A99" t="s">
        <v>296</v>
      </c>
      <c r="B99" t="s">
        <v>477</v>
      </c>
      <c r="C99" t="s">
        <v>478</v>
      </c>
      <c r="D99" t="s">
        <v>479</v>
      </c>
      <c r="E99" t="s">
        <v>306</v>
      </c>
      <c r="F99" t="s">
        <v>361</v>
      </c>
      <c r="G99" t="s">
        <v>480</v>
      </c>
      <c r="H99" t="s">
        <v>307</v>
      </c>
    </row>
    <row r="100" spans="1:8" x14ac:dyDescent="0.25">
      <c r="A100" t="s">
        <v>296</v>
      </c>
      <c r="B100" t="s">
        <v>481</v>
      </c>
      <c r="C100" t="s">
        <v>482</v>
      </c>
      <c r="D100" t="s">
        <v>483</v>
      </c>
      <c r="E100" t="s">
        <v>306</v>
      </c>
      <c r="F100" t="s">
        <v>361</v>
      </c>
      <c r="G100" t="s">
        <v>484</v>
      </c>
      <c r="H100" t="s">
        <v>307</v>
      </c>
    </row>
    <row r="101" spans="1:8" x14ac:dyDescent="0.25">
      <c r="A101" t="s">
        <v>296</v>
      </c>
      <c r="B101" t="s">
        <v>485</v>
      </c>
      <c r="C101" t="s">
        <v>486</v>
      </c>
      <c r="D101" t="s">
        <v>487</v>
      </c>
      <c r="E101" t="s">
        <v>306</v>
      </c>
      <c r="F101" t="s">
        <v>361</v>
      </c>
      <c r="G101" t="s">
        <v>488</v>
      </c>
      <c r="H101" t="s">
        <v>307</v>
      </c>
    </row>
    <row r="102" spans="1:8" x14ac:dyDescent="0.25">
      <c r="A102" t="s">
        <v>296</v>
      </c>
      <c r="B102" t="s">
        <v>489</v>
      </c>
      <c r="C102" t="s">
        <v>490</v>
      </c>
      <c r="D102" t="s">
        <v>491</v>
      </c>
      <c r="E102" t="s">
        <v>306</v>
      </c>
      <c r="F102" t="s">
        <v>361</v>
      </c>
      <c r="G102" t="s">
        <v>492</v>
      </c>
      <c r="H102" t="s">
        <v>307</v>
      </c>
    </row>
    <row r="103" spans="1:8" x14ac:dyDescent="0.25">
      <c r="A103" t="s">
        <v>296</v>
      </c>
      <c r="B103" t="s">
        <v>493</v>
      </c>
      <c r="C103" t="s">
        <v>494</v>
      </c>
      <c r="D103" t="s">
        <v>495</v>
      </c>
      <c r="E103" t="s">
        <v>306</v>
      </c>
      <c r="F103" t="s">
        <v>361</v>
      </c>
      <c r="G103" t="s">
        <v>496</v>
      </c>
      <c r="H103" t="s">
        <v>307</v>
      </c>
    </row>
    <row r="104" spans="1:8" x14ac:dyDescent="0.25">
      <c r="A104" t="s">
        <v>296</v>
      </c>
      <c r="B104" t="s">
        <v>497</v>
      </c>
      <c r="C104" t="s">
        <v>498</v>
      </c>
      <c r="D104" t="s">
        <v>499</v>
      </c>
      <c r="E104" t="s">
        <v>306</v>
      </c>
      <c r="F104" t="s">
        <v>361</v>
      </c>
      <c r="G104" t="s">
        <v>500</v>
      </c>
      <c r="H104" t="s">
        <v>307</v>
      </c>
    </row>
    <row r="105" spans="1:8" x14ac:dyDescent="0.25">
      <c r="A105" t="s">
        <v>296</v>
      </c>
      <c r="B105" t="s">
        <v>501</v>
      </c>
      <c r="C105" t="s">
        <v>502</v>
      </c>
      <c r="D105" t="s">
        <v>503</v>
      </c>
      <c r="E105" t="s">
        <v>306</v>
      </c>
      <c r="F105" t="s">
        <v>361</v>
      </c>
      <c r="G105" t="s">
        <v>504</v>
      </c>
      <c r="H105" t="s">
        <v>307</v>
      </c>
    </row>
    <row r="106" spans="1:8" x14ac:dyDescent="0.25">
      <c r="A106" t="s">
        <v>296</v>
      </c>
      <c r="B106" t="s">
        <v>505</v>
      </c>
      <c r="C106" t="s">
        <v>506</v>
      </c>
      <c r="D106" t="s">
        <v>507</v>
      </c>
      <c r="E106" t="s">
        <v>306</v>
      </c>
      <c r="F106" t="s">
        <v>361</v>
      </c>
      <c r="G106" t="s">
        <v>508</v>
      </c>
      <c r="H106" t="s">
        <v>307</v>
      </c>
    </row>
    <row r="107" spans="1:8" x14ac:dyDescent="0.25">
      <c r="A107" t="s">
        <v>296</v>
      </c>
      <c r="B107" t="s">
        <v>509</v>
      </c>
      <c r="C107" t="s">
        <v>510</v>
      </c>
      <c r="D107" t="s">
        <v>511</v>
      </c>
      <c r="E107" t="s">
        <v>306</v>
      </c>
      <c r="F107" t="s">
        <v>361</v>
      </c>
      <c r="G107" t="s">
        <v>512</v>
      </c>
      <c r="H107" t="s">
        <v>307</v>
      </c>
    </row>
    <row r="108" spans="1:8" x14ac:dyDescent="0.25">
      <c r="A108" t="s">
        <v>296</v>
      </c>
      <c r="B108" t="s">
        <v>513</v>
      </c>
      <c r="C108" t="s">
        <v>514</v>
      </c>
      <c r="D108" t="s">
        <v>515</v>
      </c>
      <c r="E108" t="s">
        <v>306</v>
      </c>
      <c r="F108" t="s">
        <v>361</v>
      </c>
      <c r="G108" t="s">
        <v>516</v>
      </c>
      <c r="H108" t="s">
        <v>307</v>
      </c>
    </row>
    <row r="109" spans="1:8" x14ac:dyDescent="0.25">
      <c r="A109" t="s">
        <v>296</v>
      </c>
      <c r="B109" t="s">
        <v>517</v>
      </c>
      <c r="C109" t="s">
        <v>518</v>
      </c>
      <c r="D109" t="s">
        <v>519</v>
      </c>
      <c r="E109" t="s">
        <v>306</v>
      </c>
      <c r="F109" t="s">
        <v>361</v>
      </c>
      <c r="G109" t="s">
        <v>520</v>
      </c>
      <c r="H109" t="s">
        <v>307</v>
      </c>
    </row>
    <row r="110" spans="1:8" x14ac:dyDescent="0.25">
      <c r="A110" t="s">
        <v>296</v>
      </c>
      <c r="B110" t="s">
        <v>521</v>
      </c>
      <c r="C110" t="s">
        <v>522</v>
      </c>
      <c r="D110" t="s">
        <v>523</v>
      </c>
      <c r="E110" t="s">
        <v>306</v>
      </c>
      <c r="F110" t="s">
        <v>361</v>
      </c>
      <c r="G110" t="s">
        <v>524</v>
      </c>
      <c r="H110" t="s">
        <v>307</v>
      </c>
    </row>
    <row r="111" spans="1:8" x14ac:dyDescent="0.25">
      <c r="A111" t="s">
        <v>296</v>
      </c>
      <c r="B111" t="s">
        <v>525</v>
      </c>
      <c r="C111" t="s">
        <v>526</v>
      </c>
      <c r="D111" t="s">
        <v>527</v>
      </c>
      <c r="E111" t="s">
        <v>306</v>
      </c>
      <c r="F111" t="s">
        <v>361</v>
      </c>
      <c r="G111" t="s">
        <v>528</v>
      </c>
      <c r="H111" t="s">
        <v>307</v>
      </c>
    </row>
    <row r="112" spans="1:8" x14ac:dyDescent="0.25">
      <c r="A112" t="s">
        <v>296</v>
      </c>
      <c r="B112" t="s">
        <v>529</v>
      </c>
      <c r="C112" t="s">
        <v>530</v>
      </c>
      <c r="D112" t="s">
        <v>531</v>
      </c>
      <c r="E112" t="s">
        <v>306</v>
      </c>
      <c r="F112" t="s">
        <v>361</v>
      </c>
      <c r="G112" t="s">
        <v>532</v>
      </c>
      <c r="H112" t="s">
        <v>307</v>
      </c>
    </row>
    <row r="113" spans="1:8" x14ac:dyDescent="0.25">
      <c r="A113" t="s">
        <v>296</v>
      </c>
      <c r="B113" t="s">
        <v>10900</v>
      </c>
      <c r="C113" t="s">
        <v>533</v>
      </c>
      <c r="D113" t="s">
        <v>10901</v>
      </c>
      <c r="E113" t="s">
        <v>306</v>
      </c>
      <c r="F113" t="s">
        <v>361</v>
      </c>
      <c r="G113" t="s">
        <v>10902</v>
      </c>
      <c r="H113" t="s">
        <v>307</v>
      </c>
    </row>
    <row r="114" spans="1:8" x14ac:dyDescent="0.25">
      <c r="A114" t="s">
        <v>296</v>
      </c>
      <c r="B114" t="s">
        <v>988</v>
      </c>
      <c r="C114" t="s">
        <v>989</v>
      </c>
      <c r="D114" t="s">
        <v>990</v>
      </c>
      <c r="E114" t="s">
        <v>306</v>
      </c>
      <c r="F114" t="s">
        <v>361</v>
      </c>
      <c r="G114" t="s">
        <v>991</v>
      </c>
      <c r="H114" t="s">
        <v>307</v>
      </c>
    </row>
    <row r="115" spans="1:8" x14ac:dyDescent="0.25">
      <c r="A115" t="s">
        <v>296</v>
      </c>
      <c r="B115" t="s">
        <v>10903</v>
      </c>
      <c r="C115" t="s">
        <v>989</v>
      </c>
      <c r="D115" t="s">
        <v>534</v>
      </c>
      <c r="E115" t="s">
        <v>306</v>
      </c>
      <c r="F115" t="s">
        <v>361</v>
      </c>
      <c r="G115" t="s">
        <v>10904</v>
      </c>
      <c r="H115" t="s">
        <v>307</v>
      </c>
    </row>
    <row r="116" spans="1:8" x14ac:dyDescent="0.25">
      <c r="A116" t="s">
        <v>296</v>
      </c>
      <c r="B116" t="s">
        <v>985</v>
      </c>
      <c r="C116" t="s">
        <v>982</v>
      </c>
      <c r="D116" t="s">
        <v>986</v>
      </c>
      <c r="E116" t="s">
        <v>306</v>
      </c>
      <c r="F116" t="s">
        <v>361</v>
      </c>
      <c r="G116" t="s">
        <v>987</v>
      </c>
      <c r="H116" t="s">
        <v>307</v>
      </c>
    </row>
    <row r="117" spans="1:8" x14ac:dyDescent="0.25">
      <c r="A117" t="s">
        <v>296</v>
      </c>
      <c r="B117" t="s">
        <v>981</v>
      </c>
      <c r="C117" t="s">
        <v>982</v>
      </c>
      <c r="D117" t="s">
        <v>983</v>
      </c>
      <c r="E117" t="s">
        <v>306</v>
      </c>
      <c r="F117" t="s">
        <v>361</v>
      </c>
      <c r="G117" t="s">
        <v>984</v>
      </c>
      <c r="H117" t="s">
        <v>307</v>
      </c>
    </row>
    <row r="118" spans="1:8" x14ac:dyDescent="0.25">
      <c r="A118" t="s">
        <v>296</v>
      </c>
      <c r="B118" t="s">
        <v>992</v>
      </c>
      <c r="C118" t="s">
        <v>993</v>
      </c>
      <c r="D118" t="s">
        <v>994</v>
      </c>
      <c r="E118" t="s">
        <v>306</v>
      </c>
      <c r="F118" t="s">
        <v>361</v>
      </c>
      <c r="G118" t="s">
        <v>995</v>
      </c>
      <c r="H118" t="s">
        <v>307</v>
      </c>
    </row>
    <row r="119" spans="1:8" x14ac:dyDescent="0.25">
      <c r="A119" t="s">
        <v>296</v>
      </c>
      <c r="B119" t="s">
        <v>535</v>
      </c>
      <c r="C119" t="s">
        <v>536</v>
      </c>
      <c r="D119" t="s">
        <v>537</v>
      </c>
      <c r="E119" t="s">
        <v>306</v>
      </c>
      <c r="F119" t="s">
        <v>361</v>
      </c>
      <c r="G119" t="s">
        <v>538</v>
      </c>
      <c r="H119" t="s">
        <v>307</v>
      </c>
    </row>
    <row r="120" spans="1:8" x14ac:dyDescent="0.25">
      <c r="A120" t="s">
        <v>296</v>
      </c>
      <c r="B120" t="s">
        <v>539</v>
      </c>
      <c r="C120" t="s">
        <v>540</v>
      </c>
      <c r="D120" t="s">
        <v>541</v>
      </c>
      <c r="E120" t="s">
        <v>306</v>
      </c>
      <c r="F120" t="s">
        <v>361</v>
      </c>
      <c r="G120" t="s">
        <v>542</v>
      </c>
      <c r="H120" t="s">
        <v>307</v>
      </c>
    </row>
    <row r="121" spans="1:8" x14ac:dyDescent="0.25">
      <c r="A121" t="s">
        <v>296</v>
      </c>
      <c r="B121" t="s">
        <v>543</v>
      </c>
      <c r="C121" t="s">
        <v>544</v>
      </c>
      <c r="D121" t="s">
        <v>545</v>
      </c>
      <c r="E121" t="s">
        <v>306</v>
      </c>
      <c r="F121" t="s">
        <v>361</v>
      </c>
      <c r="G121" t="s">
        <v>546</v>
      </c>
      <c r="H121" t="s">
        <v>307</v>
      </c>
    </row>
    <row r="122" spans="1:8" x14ac:dyDescent="0.25">
      <c r="A122" t="s">
        <v>296</v>
      </c>
      <c r="B122" t="s">
        <v>547</v>
      </c>
      <c r="C122" t="s">
        <v>548</v>
      </c>
      <c r="D122" t="s">
        <v>549</v>
      </c>
      <c r="E122" t="s">
        <v>306</v>
      </c>
      <c r="F122" t="s">
        <v>361</v>
      </c>
      <c r="G122" t="s">
        <v>550</v>
      </c>
      <c r="H122" t="s">
        <v>307</v>
      </c>
    </row>
    <row r="123" spans="1:8" x14ac:dyDescent="0.25">
      <c r="A123" t="s">
        <v>296</v>
      </c>
      <c r="B123" t="s">
        <v>551</v>
      </c>
      <c r="C123" t="s">
        <v>552</v>
      </c>
      <c r="D123" t="s">
        <v>553</v>
      </c>
      <c r="E123" t="s">
        <v>306</v>
      </c>
      <c r="F123" t="s">
        <v>361</v>
      </c>
      <c r="G123" t="s">
        <v>554</v>
      </c>
      <c r="H123" t="s">
        <v>307</v>
      </c>
    </row>
    <row r="124" spans="1:8" x14ac:dyDescent="0.25">
      <c r="A124" t="s">
        <v>296</v>
      </c>
      <c r="B124" t="s">
        <v>555</v>
      </c>
      <c r="C124" t="s">
        <v>556</v>
      </c>
      <c r="D124" t="s">
        <v>557</v>
      </c>
      <c r="E124" t="s">
        <v>306</v>
      </c>
      <c r="F124" t="s">
        <v>361</v>
      </c>
      <c r="G124" t="s">
        <v>558</v>
      </c>
      <c r="H124" t="s">
        <v>307</v>
      </c>
    </row>
    <row r="125" spans="1:8" x14ac:dyDescent="0.25">
      <c r="A125" t="s">
        <v>296</v>
      </c>
      <c r="B125" t="s">
        <v>10905</v>
      </c>
      <c r="C125" t="s">
        <v>559</v>
      </c>
      <c r="D125" t="s">
        <v>10906</v>
      </c>
      <c r="E125" t="s">
        <v>306</v>
      </c>
      <c r="F125" t="s">
        <v>361</v>
      </c>
      <c r="G125" t="s">
        <v>10907</v>
      </c>
      <c r="H125" t="s">
        <v>307</v>
      </c>
    </row>
    <row r="126" spans="1:8" x14ac:dyDescent="0.25">
      <c r="A126" t="s">
        <v>296</v>
      </c>
      <c r="B126" t="s">
        <v>998</v>
      </c>
      <c r="C126" t="s">
        <v>999</v>
      </c>
      <c r="D126" t="s">
        <v>1000</v>
      </c>
      <c r="E126" t="s">
        <v>306</v>
      </c>
      <c r="F126" t="s">
        <v>361</v>
      </c>
      <c r="G126" t="s">
        <v>1001</v>
      </c>
      <c r="H126" t="s">
        <v>307</v>
      </c>
    </row>
    <row r="127" spans="1:8" x14ac:dyDescent="0.25">
      <c r="A127" t="s">
        <v>296</v>
      </c>
      <c r="B127" t="s">
        <v>1002</v>
      </c>
      <c r="C127" t="s">
        <v>1003</v>
      </c>
      <c r="D127" t="s">
        <v>1004</v>
      </c>
      <c r="E127" t="s">
        <v>306</v>
      </c>
      <c r="F127" t="s">
        <v>361</v>
      </c>
      <c r="G127" t="s">
        <v>1005</v>
      </c>
      <c r="H127" t="s">
        <v>307</v>
      </c>
    </row>
    <row r="128" spans="1:8" x14ac:dyDescent="0.25">
      <c r="A128" t="s">
        <v>296</v>
      </c>
      <c r="B128" t="s">
        <v>1006</v>
      </c>
      <c r="C128" t="s">
        <v>1007</v>
      </c>
      <c r="D128" t="s">
        <v>1008</v>
      </c>
      <c r="E128" t="s">
        <v>306</v>
      </c>
      <c r="F128" t="s">
        <v>361</v>
      </c>
      <c r="G128" t="s">
        <v>1009</v>
      </c>
      <c r="H128" t="s">
        <v>307</v>
      </c>
    </row>
    <row r="129" spans="1:8" x14ac:dyDescent="0.25">
      <c r="A129" t="s">
        <v>296</v>
      </c>
      <c r="B129" t="s">
        <v>1010</v>
      </c>
      <c r="C129" t="s">
        <v>1011</v>
      </c>
      <c r="D129" t="s">
        <v>1012</v>
      </c>
      <c r="E129" t="s">
        <v>306</v>
      </c>
      <c r="F129" t="s">
        <v>361</v>
      </c>
      <c r="G129" t="s">
        <v>1013</v>
      </c>
      <c r="H129" t="s">
        <v>307</v>
      </c>
    </row>
    <row r="130" spans="1:8" x14ac:dyDescent="0.25">
      <c r="A130" t="s">
        <v>296</v>
      </c>
      <c r="B130" t="s">
        <v>1014</v>
      </c>
      <c r="C130" t="s">
        <v>1015</v>
      </c>
      <c r="D130" t="s">
        <v>1016</v>
      </c>
      <c r="E130" t="s">
        <v>306</v>
      </c>
      <c r="F130" t="s">
        <v>361</v>
      </c>
      <c r="G130" t="s">
        <v>1017</v>
      </c>
      <c r="H130" t="s">
        <v>307</v>
      </c>
    </row>
    <row r="131" spans="1:8" x14ac:dyDescent="0.25">
      <c r="A131" t="s">
        <v>296</v>
      </c>
      <c r="B131" t="s">
        <v>10908</v>
      </c>
      <c r="C131" t="s">
        <v>996</v>
      </c>
      <c r="D131" t="s">
        <v>560</v>
      </c>
      <c r="E131" t="s">
        <v>306</v>
      </c>
      <c r="F131" t="s">
        <v>361</v>
      </c>
      <c r="G131" t="s">
        <v>10909</v>
      </c>
      <c r="H131" t="s">
        <v>307</v>
      </c>
    </row>
    <row r="132" spans="1:8" x14ac:dyDescent="0.25">
      <c r="A132" t="s">
        <v>296</v>
      </c>
      <c r="B132" t="s">
        <v>10300</v>
      </c>
      <c r="C132" t="s">
        <v>996</v>
      </c>
      <c r="D132" t="s">
        <v>10301</v>
      </c>
      <c r="E132" t="s">
        <v>306</v>
      </c>
      <c r="F132" t="s">
        <v>361</v>
      </c>
      <c r="G132" t="s">
        <v>10302</v>
      </c>
      <c r="H132" t="s">
        <v>307</v>
      </c>
    </row>
    <row r="133" spans="1:8" x14ac:dyDescent="0.25">
      <c r="A133" t="s">
        <v>296</v>
      </c>
      <c r="B133" t="s">
        <v>561</v>
      </c>
      <c r="C133" t="s">
        <v>562</v>
      </c>
      <c r="D133" t="s">
        <v>563</v>
      </c>
      <c r="E133" t="s">
        <v>306</v>
      </c>
      <c r="F133" t="s">
        <v>361</v>
      </c>
      <c r="G133" t="s">
        <v>564</v>
      </c>
      <c r="H133" t="s">
        <v>307</v>
      </c>
    </row>
    <row r="134" spans="1:8" x14ac:dyDescent="0.25">
      <c r="A134" t="s">
        <v>296</v>
      </c>
      <c r="B134" t="s">
        <v>565</v>
      </c>
      <c r="C134" t="s">
        <v>566</v>
      </c>
      <c r="D134" t="s">
        <v>567</v>
      </c>
      <c r="E134" t="s">
        <v>306</v>
      </c>
      <c r="F134" t="s">
        <v>361</v>
      </c>
      <c r="G134" t="s">
        <v>568</v>
      </c>
      <c r="H134" t="s">
        <v>307</v>
      </c>
    </row>
    <row r="135" spans="1:8" x14ac:dyDescent="0.25">
      <c r="A135" t="s">
        <v>296</v>
      </c>
      <c r="B135" t="s">
        <v>569</v>
      </c>
      <c r="C135" t="s">
        <v>570</v>
      </c>
      <c r="D135" t="s">
        <v>571</v>
      </c>
      <c r="E135" t="s">
        <v>306</v>
      </c>
      <c r="F135" t="s">
        <v>361</v>
      </c>
      <c r="G135" t="s">
        <v>572</v>
      </c>
      <c r="H135" t="s">
        <v>307</v>
      </c>
    </row>
    <row r="136" spans="1:8" x14ac:dyDescent="0.25">
      <c r="A136" t="s">
        <v>296</v>
      </c>
      <c r="B136" t="s">
        <v>573</v>
      </c>
      <c r="C136" t="s">
        <v>574</v>
      </c>
      <c r="D136" t="s">
        <v>575</v>
      </c>
      <c r="E136" t="s">
        <v>306</v>
      </c>
      <c r="F136" t="s">
        <v>361</v>
      </c>
      <c r="G136" t="s">
        <v>576</v>
      </c>
      <c r="H136" t="s">
        <v>307</v>
      </c>
    </row>
    <row r="137" spans="1:8" x14ac:dyDescent="0.25">
      <c r="A137" t="s">
        <v>296</v>
      </c>
      <c r="B137" t="s">
        <v>577</v>
      </c>
      <c r="C137" t="s">
        <v>578</v>
      </c>
      <c r="D137" t="s">
        <v>579</v>
      </c>
      <c r="E137" t="s">
        <v>306</v>
      </c>
      <c r="F137" t="s">
        <v>361</v>
      </c>
      <c r="G137" t="s">
        <v>580</v>
      </c>
      <c r="H137" t="s">
        <v>307</v>
      </c>
    </row>
    <row r="138" spans="1:8" x14ac:dyDescent="0.25">
      <c r="A138" t="s">
        <v>296</v>
      </c>
      <c r="B138" t="s">
        <v>581</v>
      </c>
      <c r="C138" t="s">
        <v>582</v>
      </c>
      <c r="D138" t="s">
        <v>583</v>
      </c>
      <c r="E138" t="s">
        <v>306</v>
      </c>
      <c r="F138" t="s">
        <v>361</v>
      </c>
      <c r="G138" t="s">
        <v>584</v>
      </c>
      <c r="H138" t="s">
        <v>307</v>
      </c>
    </row>
    <row r="139" spans="1:8" x14ac:dyDescent="0.25">
      <c r="A139" t="s">
        <v>296</v>
      </c>
      <c r="B139" t="s">
        <v>1021</v>
      </c>
      <c r="C139" t="s">
        <v>1022</v>
      </c>
      <c r="D139" t="s">
        <v>1023</v>
      </c>
      <c r="E139" t="s">
        <v>306</v>
      </c>
      <c r="F139" t="s">
        <v>361</v>
      </c>
      <c r="G139" t="s">
        <v>1024</v>
      </c>
      <c r="H139" t="s">
        <v>307</v>
      </c>
    </row>
    <row r="140" spans="1:8" x14ac:dyDescent="0.25">
      <c r="A140" t="s">
        <v>296</v>
      </c>
      <c r="B140" t="s">
        <v>1018</v>
      </c>
      <c r="C140" t="s">
        <v>586</v>
      </c>
      <c r="D140" t="s">
        <v>1019</v>
      </c>
      <c r="E140" t="s">
        <v>306</v>
      </c>
      <c r="F140" t="s">
        <v>361</v>
      </c>
      <c r="G140" t="s">
        <v>1020</v>
      </c>
      <c r="H140" t="s">
        <v>307</v>
      </c>
    </row>
    <row r="141" spans="1:8" x14ac:dyDescent="0.25">
      <c r="A141" t="s">
        <v>296</v>
      </c>
      <c r="B141" t="s">
        <v>585</v>
      </c>
      <c r="C141" t="s">
        <v>586</v>
      </c>
      <c r="D141" t="s">
        <v>587</v>
      </c>
      <c r="E141" t="s">
        <v>306</v>
      </c>
      <c r="F141" t="s">
        <v>361</v>
      </c>
      <c r="G141" t="s">
        <v>588</v>
      </c>
      <c r="H141" t="s">
        <v>307</v>
      </c>
    </row>
    <row r="142" spans="1:8" x14ac:dyDescent="0.25">
      <c r="A142" t="s">
        <v>296</v>
      </c>
      <c r="B142" t="s">
        <v>589</v>
      </c>
      <c r="C142" t="s">
        <v>590</v>
      </c>
      <c r="D142" t="s">
        <v>591</v>
      </c>
      <c r="E142" t="s">
        <v>306</v>
      </c>
      <c r="F142" t="s">
        <v>361</v>
      </c>
      <c r="G142" t="s">
        <v>592</v>
      </c>
      <c r="H142" t="s">
        <v>307</v>
      </c>
    </row>
    <row r="143" spans="1:8" x14ac:dyDescent="0.25">
      <c r="A143" t="s">
        <v>296</v>
      </c>
      <c r="B143" t="s">
        <v>593</v>
      </c>
      <c r="C143" t="s">
        <v>594</v>
      </c>
      <c r="D143" t="s">
        <v>595</v>
      </c>
      <c r="E143" t="s">
        <v>306</v>
      </c>
      <c r="F143" t="s">
        <v>361</v>
      </c>
      <c r="G143" t="s">
        <v>596</v>
      </c>
      <c r="H143" t="s">
        <v>307</v>
      </c>
    </row>
    <row r="144" spans="1:8" x14ac:dyDescent="0.25">
      <c r="A144" t="s">
        <v>296</v>
      </c>
      <c r="B144" t="s">
        <v>597</v>
      </c>
      <c r="C144" t="s">
        <v>598</v>
      </c>
      <c r="D144" t="s">
        <v>599</v>
      </c>
      <c r="E144" t="s">
        <v>306</v>
      </c>
      <c r="F144" t="s">
        <v>361</v>
      </c>
      <c r="G144" t="s">
        <v>600</v>
      </c>
      <c r="H144" t="s">
        <v>307</v>
      </c>
    </row>
    <row r="145" spans="1:8" x14ac:dyDescent="0.25">
      <c r="A145" t="s">
        <v>296</v>
      </c>
      <c r="B145" t="s">
        <v>601</v>
      </c>
      <c r="C145" t="s">
        <v>602</v>
      </c>
      <c r="D145" t="s">
        <v>603</v>
      </c>
      <c r="E145" t="s">
        <v>306</v>
      </c>
      <c r="F145" t="s">
        <v>361</v>
      </c>
      <c r="G145" t="s">
        <v>604</v>
      </c>
      <c r="H145" t="s">
        <v>307</v>
      </c>
    </row>
    <row r="146" spans="1:8" x14ac:dyDescent="0.25">
      <c r="A146" t="s">
        <v>296</v>
      </c>
      <c r="B146" t="s">
        <v>605</v>
      </c>
      <c r="C146" t="s">
        <v>606</v>
      </c>
      <c r="D146" t="s">
        <v>607</v>
      </c>
      <c r="E146" t="s">
        <v>306</v>
      </c>
      <c r="F146" t="s">
        <v>361</v>
      </c>
      <c r="G146" t="s">
        <v>608</v>
      </c>
      <c r="H146" t="s">
        <v>307</v>
      </c>
    </row>
    <row r="147" spans="1:8" x14ac:dyDescent="0.25">
      <c r="A147" t="s">
        <v>296</v>
      </c>
      <c r="B147" t="s">
        <v>609</v>
      </c>
      <c r="C147" t="s">
        <v>610</v>
      </c>
      <c r="D147" t="s">
        <v>611</v>
      </c>
      <c r="E147" t="s">
        <v>306</v>
      </c>
      <c r="F147" t="s">
        <v>361</v>
      </c>
      <c r="G147" t="s">
        <v>612</v>
      </c>
      <c r="H147" t="s">
        <v>307</v>
      </c>
    </row>
    <row r="148" spans="1:8" x14ac:dyDescent="0.25">
      <c r="A148" t="s">
        <v>296</v>
      </c>
      <c r="B148" t="s">
        <v>613</v>
      </c>
      <c r="C148" t="s">
        <v>614</v>
      </c>
      <c r="D148" t="s">
        <v>615</v>
      </c>
      <c r="E148" t="s">
        <v>306</v>
      </c>
      <c r="F148" t="s">
        <v>361</v>
      </c>
      <c r="G148" t="s">
        <v>616</v>
      </c>
      <c r="H148" t="s">
        <v>307</v>
      </c>
    </row>
    <row r="149" spans="1:8" x14ac:dyDescent="0.25">
      <c r="A149" t="s">
        <v>296</v>
      </c>
      <c r="B149" t="s">
        <v>617</v>
      </c>
      <c r="C149" t="s">
        <v>618</v>
      </c>
      <c r="D149" t="s">
        <v>619</v>
      </c>
      <c r="E149" t="s">
        <v>306</v>
      </c>
      <c r="F149" t="s">
        <v>361</v>
      </c>
      <c r="G149" t="s">
        <v>620</v>
      </c>
      <c r="H149" t="s">
        <v>307</v>
      </c>
    </row>
    <row r="150" spans="1:8" x14ac:dyDescent="0.25">
      <c r="A150" t="s">
        <v>296</v>
      </c>
      <c r="B150" t="s">
        <v>621</v>
      </c>
      <c r="C150" t="s">
        <v>622</v>
      </c>
      <c r="D150" t="s">
        <v>623</v>
      </c>
      <c r="E150" t="s">
        <v>306</v>
      </c>
      <c r="F150" t="s">
        <v>624</v>
      </c>
      <c r="G150" t="s">
        <v>625</v>
      </c>
      <c r="H150" t="s">
        <v>307</v>
      </c>
    </row>
    <row r="151" spans="1:8" x14ac:dyDescent="0.25">
      <c r="A151" t="s">
        <v>296</v>
      </c>
      <c r="B151" t="s">
        <v>626</v>
      </c>
      <c r="C151" t="s">
        <v>627</v>
      </c>
      <c r="D151" t="s">
        <v>628</v>
      </c>
      <c r="E151" t="s">
        <v>306</v>
      </c>
      <c r="F151" t="s">
        <v>624</v>
      </c>
      <c r="G151" t="s">
        <v>629</v>
      </c>
      <c r="H151" t="s">
        <v>307</v>
      </c>
    </row>
    <row r="152" spans="1:8" x14ac:dyDescent="0.25">
      <c r="A152" t="s">
        <v>296</v>
      </c>
      <c r="B152" t="s">
        <v>630</v>
      </c>
      <c r="C152" t="s">
        <v>631</v>
      </c>
      <c r="D152" t="s">
        <v>632</v>
      </c>
      <c r="E152" t="s">
        <v>306</v>
      </c>
      <c r="F152" t="s">
        <v>624</v>
      </c>
      <c r="G152" t="s">
        <v>633</v>
      </c>
      <c r="H152" t="s">
        <v>307</v>
      </c>
    </row>
    <row r="153" spans="1:8" x14ac:dyDescent="0.25">
      <c r="A153" t="s">
        <v>296</v>
      </c>
      <c r="B153" t="s">
        <v>634</v>
      </c>
      <c r="C153" t="s">
        <v>635</v>
      </c>
      <c r="D153" t="s">
        <v>636</v>
      </c>
      <c r="E153" t="s">
        <v>306</v>
      </c>
      <c r="F153" t="s">
        <v>624</v>
      </c>
      <c r="G153" t="s">
        <v>637</v>
      </c>
      <c r="H153" t="s">
        <v>307</v>
      </c>
    </row>
    <row r="154" spans="1:8" x14ac:dyDescent="0.25">
      <c r="A154" t="s">
        <v>296</v>
      </c>
      <c r="B154" t="s">
        <v>638</v>
      </c>
      <c r="C154" t="s">
        <v>639</v>
      </c>
      <c r="D154" t="s">
        <v>640</v>
      </c>
      <c r="E154" t="s">
        <v>306</v>
      </c>
      <c r="F154" t="s">
        <v>624</v>
      </c>
      <c r="G154" t="s">
        <v>641</v>
      </c>
      <c r="H154" t="s">
        <v>307</v>
      </c>
    </row>
    <row r="155" spans="1:8" x14ac:dyDescent="0.25">
      <c r="A155" t="s">
        <v>296</v>
      </c>
      <c r="B155" t="s">
        <v>642</v>
      </c>
      <c r="C155" t="s">
        <v>643</v>
      </c>
      <c r="D155" t="s">
        <v>644</v>
      </c>
      <c r="E155" t="s">
        <v>306</v>
      </c>
      <c r="F155" t="s">
        <v>624</v>
      </c>
      <c r="G155" t="s">
        <v>645</v>
      </c>
      <c r="H155" t="s">
        <v>307</v>
      </c>
    </row>
    <row r="156" spans="1:8" x14ac:dyDescent="0.25">
      <c r="A156" t="s">
        <v>296</v>
      </c>
      <c r="B156" t="s">
        <v>10910</v>
      </c>
      <c r="C156" t="s">
        <v>646</v>
      </c>
      <c r="D156" t="s">
        <v>10911</v>
      </c>
      <c r="E156" t="s">
        <v>306</v>
      </c>
      <c r="F156" t="s">
        <v>624</v>
      </c>
      <c r="G156" t="s">
        <v>10912</v>
      </c>
      <c r="H156" t="s">
        <v>307</v>
      </c>
    </row>
    <row r="157" spans="1:8" x14ac:dyDescent="0.25">
      <c r="A157" t="s">
        <v>296</v>
      </c>
      <c r="B157" t="s">
        <v>648</v>
      </c>
      <c r="C157" t="s">
        <v>649</v>
      </c>
      <c r="D157" t="s">
        <v>650</v>
      </c>
      <c r="E157" t="s">
        <v>306</v>
      </c>
      <c r="F157" t="s">
        <v>624</v>
      </c>
      <c r="G157" t="s">
        <v>651</v>
      </c>
      <c r="H157" t="s">
        <v>307</v>
      </c>
    </row>
    <row r="158" spans="1:8" x14ac:dyDescent="0.25">
      <c r="A158" t="s">
        <v>296</v>
      </c>
      <c r="B158" t="s">
        <v>652</v>
      </c>
      <c r="C158" t="s">
        <v>653</v>
      </c>
      <c r="D158" t="s">
        <v>654</v>
      </c>
      <c r="E158" t="s">
        <v>306</v>
      </c>
      <c r="F158" t="s">
        <v>624</v>
      </c>
      <c r="G158" t="s">
        <v>655</v>
      </c>
      <c r="H158" t="s">
        <v>307</v>
      </c>
    </row>
    <row r="159" spans="1:8" x14ac:dyDescent="0.25">
      <c r="A159" t="s">
        <v>296</v>
      </c>
      <c r="B159" t="s">
        <v>656</v>
      </c>
      <c r="C159" t="s">
        <v>657</v>
      </c>
      <c r="D159" t="s">
        <v>658</v>
      </c>
      <c r="E159" t="s">
        <v>306</v>
      </c>
      <c r="F159" t="s">
        <v>624</v>
      </c>
      <c r="G159" t="s">
        <v>659</v>
      </c>
      <c r="H159" t="s">
        <v>307</v>
      </c>
    </row>
    <row r="160" spans="1:8" x14ac:dyDescent="0.25">
      <c r="A160" t="s">
        <v>296</v>
      </c>
      <c r="B160" t="s">
        <v>660</v>
      </c>
      <c r="C160" t="s">
        <v>661</v>
      </c>
      <c r="D160" t="s">
        <v>662</v>
      </c>
      <c r="E160" t="s">
        <v>306</v>
      </c>
      <c r="F160" t="s">
        <v>624</v>
      </c>
      <c r="G160" t="s">
        <v>663</v>
      </c>
      <c r="H160" t="s">
        <v>307</v>
      </c>
    </row>
    <row r="161" spans="1:8" x14ac:dyDescent="0.25">
      <c r="A161" t="s">
        <v>296</v>
      </c>
      <c r="B161" t="s">
        <v>664</v>
      </c>
      <c r="C161" t="s">
        <v>665</v>
      </c>
      <c r="D161" t="s">
        <v>666</v>
      </c>
      <c r="E161" t="s">
        <v>306</v>
      </c>
      <c r="F161" t="s">
        <v>624</v>
      </c>
      <c r="G161" t="s">
        <v>667</v>
      </c>
      <c r="H161" t="s">
        <v>307</v>
      </c>
    </row>
    <row r="162" spans="1:8" x14ac:dyDescent="0.25">
      <c r="A162" t="s">
        <v>296</v>
      </c>
      <c r="B162" t="s">
        <v>668</v>
      </c>
      <c r="C162" t="s">
        <v>669</v>
      </c>
      <c r="D162" t="s">
        <v>670</v>
      </c>
      <c r="E162" t="s">
        <v>306</v>
      </c>
      <c r="F162" t="s">
        <v>624</v>
      </c>
      <c r="G162" t="s">
        <v>671</v>
      </c>
      <c r="H162" t="s">
        <v>307</v>
      </c>
    </row>
    <row r="163" spans="1:8" x14ac:dyDescent="0.25">
      <c r="A163" t="s">
        <v>296</v>
      </c>
      <c r="B163" t="s">
        <v>672</v>
      </c>
      <c r="C163" t="s">
        <v>673</v>
      </c>
      <c r="D163" t="s">
        <v>674</v>
      </c>
      <c r="E163" t="s">
        <v>306</v>
      </c>
      <c r="F163" t="s">
        <v>624</v>
      </c>
      <c r="G163" t="s">
        <v>675</v>
      </c>
      <c r="H163" t="s">
        <v>307</v>
      </c>
    </row>
    <row r="164" spans="1:8" x14ac:dyDescent="0.25">
      <c r="A164" t="s">
        <v>296</v>
      </c>
      <c r="B164" t="s">
        <v>676</v>
      </c>
      <c r="C164" t="s">
        <v>677</v>
      </c>
      <c r="D164" t="s">
        <v>678</v>
      </c>
      <c r="E164" t="s">
        <v>306</v>
      </c>
      <c r="F164" t="s">
        <v>624</v>
      </c>
      <c r="G164" t="s">
        <v>679</v>
      </c>
      <c r="H164" t="s">
        <v>307</v>
      </c>
    </row>
    <row r="165" spans="1:8" x14ac:dyDescent="0.25">
      <c r="A165" t="s">
        <v>296</v>
      </c>
      <c r="B165" t="s">
        <v>680</v>
      </c>
      <c r="C165" t="s">
        <v>681</v>
      </c>
      <c r="D165" t="s">
        <v>682</v>
      </c>
      <c r="E165" t="s">
        <v>306</v>
      </c>
      <c r="F165" t="s">
        <v>624</v>
      </c>
      <c r="G165" t="s">
        <v>683</v>
      </c>
      <c r="H165" t="s">
        <v>307</v>
      </c>
    </row>
    <row r="166" spans="1:8" x14ac:dyDescent="0.25">
      <c r="A166" t="s">
        <v>296</v>
      </c>
      <c r="B166" t="s">
        <v>684</v>
      </c>
      <c r="C166" t="s">
        <v>685</v>
      </c>
      <c r="D166" t="s">
        <v>686</v>
      </c>
      <c r="E166" t="s">
        <v>306</v>
      </c>
      <c r="F166" t="s">
        <v>624</v>
      </c>
      <c r="G166" t="s">
        <v>687</v>
      </c>
      <c r="H166" t="s">
        <v>307</v>
      </c>
    </row>
    <row r="167" spans="1:8" x14ac:dyDescent="0.25">
      <c r="A167" t="s">
        <v>296</v>
      </c>
      <c r="B167" t="s">
        <v>688</v>
      </c>
      <c r="C167" t="s">
        <v>689</v>
      </c>
      <c r="D167" t="s">
        <v>690</v>
      </c>
      <c r="E167" t="s">
        <v>306</v>
      </c>
      <c r="F167" t="s">
        <v>624</v>
      </c>
      <c r="G167" t="s">
        <v>691</v>
      </c>
      <c r="H167" t="s">
        <v>307</v>
      </c>
    </row>
    <row r="168" spans="1:8" x14ac:dyDescent="0.25">
      <c r="A168" t="s">
        <v>296</v>
      </c>
      <c r="B168" t="s">
        <v>692</v>
      </c>
      <c r="C168" t="s">
        <v>693</v>
      </c>
      <c r="D168" t="s">
        <v>694</v>
      </c>
      <c r="E168" t="s">
        <v>306</v>
      </c>
      <c r="F168" t="s">
        <v>624</v>
      </c>
      <c r="G168" t="s">
        <v>695</v>
      </c>
      <c r="H168" t="s">
        <v>307</v>
      </c>
    </row>
    <row r="169" spans="1:8" x14ac:dyDescent="0.25">
      <c r="A169" t="s">
        <v>296</v>
      </c>
      <c r="B169" t="s">
        <v>696</v>
      </c>
      <c r="C169" t="s">
        <v>697</v>
      </c>
      <c r="D169" t="s">
        <v>698</v>
      </c>
      <c r="E169" t="s">
        <v>306</v>
      </c>
      <c r="F169" t="s">
        <v>624</v>
      </c>
      <c r="G169" t="s">
        <v>699</v>
      </c>
      <c r="H169" t="s">
        <v>307</v>
      </c>
    </row>
    <row r="170" spans="1:8" x14ac:dyDescent="0.25">
      <c r="A170" t="s">
        <v>296</v>
      </c>
      <c r="B170" t="s">
        <v>10916</v>
      </c>
      <c r="C170" t="s">
        <v>700</v>
      </c>
      <c r="D170" t="s">
        <v>10917</v>
      </c>
      <c r="E170" t="s">
        <v>306</v>
      </c>
      <c r="F170" t="s">
        <v>624</v>
      </c>
      <c r="G170" t="s">
        <v>10918</v>
      </c>
      <c r="H170" t="s">
        <v>307</v>
      </c>
    </row>
    <row r="171" spans="1:8" x14ac:dyDescent="0.25">
      <c r="A171" t="s">
        <v>296</v>
      </c>
      <c r="B171" t="s">
        <v>702</v>
      </c>
      <c r="C171" t="s">
        <v>703</v>
      </c>
      <c r="D171" t="s">
        <v>704</v>
      </c>
      <c r="E171" t="s">
        <v>306</v>
      </c>
      <c r="F171" t="s">
        <v>361</v>
      </c>
      <c r="G171" t="s">
        <v>705</v>
      </c>
      <c r="H171" t="s">
        <v>307</v>
      </c>
    </row>
    <row r="172" spans="1:8" x14ac:dyDescent="0.25">
      <c r="A172" t="s">
        <v>296</v>
      </c>
      <c r="B172" t="s">
        <v>706</v>
      </c>
      <c r="C172" t="s">
        <v>707</v>
      </c>
      <c r="D172" t="s">
        <v>708</v>
      </c>
      <c r="E172" t="s">
        <v>306</v>
      </c>
      <c r="F172" t="s">
        <v>361</v>
      </c>
      <c r="G172" t="s">
        <v>709</v>
      </c>
      <c r="H172" t="s">
        <v>307</v>
      </c>
    </row>
    <row r="173" spans="1:8" x14ac:dyDescent="0.25">
      <c r="A173" t="s">
        <v>296</v>
      </c>
      <c r="B173" t="s">
        <v>710</v>
      </c>
      <c r="C173" t="s">
        <v>711</v>
      </c>
      <c r="D173" t="s">
        <v>712</v>
      </c>
      <c r="E173" t="s">
        <v>306</v>
      </c>
      <c r="F173" t="s">
        <v>361</v>
      </c>
      <c r="G173" t="s">
        <v>713</v>
      </c>
      <c r="H173" t="s">
        <v>307</v>
      </c>
    </row>
    <row r="174" spans="1:8" x14ac:dyDescent="0.25">
      <c r="A174" t="s">
        <v>296</v>
      </c>
      <c r="B174" t="s">
        <v>714</v>
      </c>
      <c r="C174" t="s">
        <v>715</v>
      </c>
      <c r="D174" t="s">
        <v>716</v>
      </c>
      <c r="E174" t="s">
        <v>306</v>
      </c>
      <c r="F174" t="s">
        <v>361</v>
      </c>
      <c r="G174" t="s">
        <v>717</v>
      </c>
      <c r="H174" t="s">
        <v>307</v>
      </c>
    </row>
    <row r="175" spans="1:8" x14ac:dyDescent="0.25">
      <c r="A175" t="s">
        <v>296</v>
      </c>
      <c r="B175" t="s">
        <v>718</v>
      </c>
      <c r="C175" t="s">
        <v>719</v>
      </c>
      <c r="D175" t="s">
        <v>720</v>
      </c>
      <c r="E175" t="s">
        <v>306</v>
      </c>
      <c r="F175" t="s">
        <v>361</v>
      </c>
      <c r="G175" t="s">
        <v>721</v>
      </c>
      <c r="H175" t="s">
        <v>307</v>
      </c>
    </row>
    <row r="176" spans="1:8" x14ac:dyDescent="0.25">
      <c r="A176" t="s">
        <v>296</v>
      </c>
      <c r="B176" t="s">
        <v>722</v>
      </c>
      <c r="C176" t="s">
        <v>723</v>
      </c>
      <c r="D176" t="s">
        <v>724</v>
      </c>
      <c r="E176" t="s">
        <v>306</v>
      </c>
      <c r="F176" t="s">
        <v>361</v>
      </c>
      <c r="G176" t="s">
        <v>725</v>
      </c>
      <c r="H176" t="s">
        <v>307</v>
      </c>
    </row>
    <row r="177" spans="1:8" x14ac:dyDescent="0.25">
      <c r="A177" t="s">
        <v>296</v>
      </c>
      <c r="B177" t="s">
        <v>726</v>
      </c>
      <c r="C177" t="s">
        <v>727</v>
      </c>
      <c r="D177" t="s">
        <v>728</v>
      </c>
      <c r="E177" t="s">
        <v>306</v>
      </c>
      <c r="F177" t="s">
        <v>361</v>
      </c>
      <c r="G177" t="s">
        <v>729</v>
      </c>
      <c r="H177" t="s">
        <v>307</v>
      </c>
    </row>
    <row r="178" spans="1:8" x14ac:dyDescent="0.25">
      <c r="A178" t="s">
        <v>296</v>
      </c>
      <c r="B178" t="s">
        <v>730</v>
      </c>
      <c r="C178" t="s">
        <v>731</v>
      </c>
      <c r="D178" t="s">
        <v>732</v>
      </c>
      <c r="E178" t="s">
        <v>306</v>
      </c>
      <c r="F178" t="s">
        <v>361</v>
      </c>
      <c r="G178" t="s">
        <v>733</v>
      </c>
      <c r="H178" t="s">
        <v>307</v>
      </c>
    </row>
    <row r="179" spans="1:8" x14ac:dyDescent="0.25">
      <c r="A179" t="s">
        <v>296</v>
      </c>
      <c r="B179" t="s">
        <v>734</v>
      </c>
      <c r="C179" t="s">
        <v>735</v>
      </c>
      <c r="D179" t="s">
        <v>736</v>
      </c>
      <c r="E179" t="s">
        <v>306</v>
      </c>
      <c r="F179" t="s">
        <v>361</v>
      </c>
      <c r="G179" t="s">
        <v>737</v>
      </c>
      <c r="H179" t="s">
        <v>307</v>
      </c>
    </row>
    <row r="180" spans="1:8" x14ac:dyDescent="0.25">
      <c r="A180" t="s">
        <v>296</v>
      </c>
      <c r="B180" t="s">
        <v>738</v>
      </c>
      <c r="C180" t="s">
        <v>739</v>
      </c>
      <c r="D180" t="s">
        <v>740</v>
      </c>
      <c r="E180" t="s">
        <v>306</v>
      </c>
      <c r="F180" t="s">
        <v>361</v>
      </c>
      <c r="G180" t="s">
        <v>741</v>
      </c>
      <c r="H180" t="s">
        <v>307</v>
      </c>
    </row>
    <row r="181" spans="1:8" x14ac:dyDescent="0.25">
      <c r="A181" t="s">
        <v>296</v>
      </c>
      <c r="B181" t="s">
        <v>742</v>
      </c>
      <c r="C181" t="s">
        <v>743</v>
      </c>
      <c r="D181" t="s">
        <v>744</v>
      </c>
      <c r="E181" t="s">
        <v>306</v>
      </c>
      <c r="F181" t="s">
        <v>361</v>
      </c>
      <c r="G181" t="s">
        <v>745</v>
      </c>
      <c r="H181" t="s">
        <v>307</v>
      </c>
    </row>
    <row r="182" spans="1:8" x14ac:dyDescent="0.25">
      <c r="A182" t="s">
        <v>296</v>
      </c>
      <c r="B182" t="s">
        <v>746</v>
      </c>
      <c r="C182" t="s">
        <v>747</v>
      </c>
      <c r="D182" t="s">
        <v>748</v>
      </c>
      <c r="E182" t="s">
        <v>306</v>
      </c>
      <c r="F182" t="s">
        <v>361</v>
      </c>
      <c r="G182" t="s">
        <v>749</v>
      </c>
      <c r="H182" t="s">
        <v>307</v>
      </c>
    </row>
    <row r="183" spans="1:8" x14ac:dyDescent="0.25">
      <c r="A183" t="s">
        <v>296</v>
      </c>
      <c r="B183" t="s">
        <v>750</v>
      </c>
      <c r="C183" t="s">
        <v>751</v>
      </c>
      <c r="D183" t="s">
        <v>752</v>
      </c>
      <c r="E183" t="s">
        <v>306</v>
      </c>
      <c r="F183" t="s">
        <v>361</v>
      </c>
      <c r="G183" t="s">
        <v>753</v>
      </c>
      <c r="H183" t="s">
        <v>307</v>
      </c>
    </row>
    <row r="184" spans="1:8" x14ac:dyDescent="0.25">
      <c r="A184" t="s">
        <v>296</v>
      </c>
      <c r="B184" t="s">
        <v>754</v>
      </c>
      <c r="C184" t="s">
        <v>755</v>
      </c>
      <c r="D184" t="s">
        <v>756</v>
      </c>
      <c r="E184" t="s">
        <v>306</v>
      </c>
      <c r="F184" t="s">
        <v>361</v>
      </c>
      <c r="G184" t="s">
        <v>757</v>
      </c>
      <c r="H184" t="s">
        <v>307</v>
      </c>
    </row>
    <row r="185" spans="1:8" x14ac:dyDescent="0.25">
      <c r="A185" t="s">
        <v>296</v>
      </c>
      <c r="B185" t="s">
        <v>758</v>
      </c>
      <c r="C185" t="s">
        <v>759</v>
      </c>
      <c r="D185" t="s">
        <v>760</v>
      </c>
      <c r="E185" t="s">
        <v>306</v>
      </c>
      <c r="F185" t="s">
        <v>361</v>
      </c>
      <c r="G185" t="s">
        <v>761</v>
      </c>
      <c r="H185" t="s">
        <v>307</v>
      </c>
    </row>
    <row r="186" spans="1:8" x14ac:dyDescent="0.25">
      <c r="A186" t="s">
        <v>296</v>
      </c>
      <c r="B186" t="s">
        <v>762</v>
      </c>
      <c r="C186" t="s">
        <v>763</v>
      </c>
      <c r="D186" t="s">
        <v>764</v>
      </c>
      <c r="E186" t="s">
        <v>306</v>
      </c>
      <c r="F186" t="s">
        <v>361</v>
      </c>
      <c r="G186" t="s">
        <v>765</v>
      </c>
      <c r="H186" t="s">
        <v>307</v>
      </c>
    </row>
    <row r="187" spans="1:8" x14ac:dyDescent="0.25">
      <c r="A187" t="s">
        <v>296</v>
      </c>
      <c r="B187" t="s">
        <v>766</v>
      </c>
      <c r="C187" t="s">
        <v>767</v>
      </c>
      <c r="D187" t="s">
        <v>768</v>
      </c>
      <c r="E187" t="s">
        <v>306</v>
      </c>
      <c r="F187" t="s">
        <v>361</v>
      </c>
      <c r="G187" t="s">
        <v>769</v>
      </c>
      <c r="H187" t="s">
        <v>307</v>
      </c>
    </row>
    <row r="188" spans="1:8" x14ac:dyDescent="0.25">
      <c r="A188" t="s">
        <v>296</v>
      </c>
      <c r="B188" t="s">
        <v>770</v>
      </c>
      <c r="C188" t="s">
        <v>771</v>
      </c>
      <c r="D188" t="s">
        <v>772</v>
      </c>
      <c r="E188" t="s">
        <v>306</v>
      </c>
      <c r="F188" t="s">
        <v>361</v>
      </c>
      <c r="G188" t="s">
        <v>773</v>
      </c>
      <c r="H188" t="s">
        <v>307</v>
      </c>
    </row>
    <row r="189" spans="1:8" x14ac:dyDescent="0.25">
      <c r="A189" t="s">
        <v>296</v>
      </c>
      <c r="B189" t="s">
        <v>774</v>
      </c>
      <c r="C189" t="s">
        <v>775</v>
      </c>
      <c r="D189" t="s">
        <v>776</v>
      </c>
      <c r="E189" t="s">
        <v>306</v>
      </c>
      <c r="F189" t="s">
        <v>361</v>
      </c>
      <c r="G189" t="s">
        <v>777</v>
      </c>
      <c r="H189" t="s">
        <v>307</v>
      </c>
    </row>
    <row r="190" spans="1:8" x14ac:dyDescent="0.25">
      <c r="A190" t="s">
        <v>296</v>
      </c>
      <c r="B190" t="s">
        <v>778</v>
      </c>
      <c r="C190" t="s">
        <v>779</v>
      </c>
      <c r="D190" t="s">
        <v>780</v>
      </c>
      <c r="E190" t="s">
        <v>306</v>
      </c>
      <c r="F190" t="s">
        <v>361</v>
      </c>
      <c r="G190" t="s">
        <v>781</v>
      </c>
      <c r="H190" t="s">
        <v>307</v>
      </c>
    </row>
    <row r="191" spans="1:8" x14ac:dyDescent="0.25">
      <c r="A191" t="s">
        <v>296</v>
      </c>
      <c r="B191" t="s">
        <v>782</v>
      </c>
      <c r="C191" t="s">
        <v>783</v>
      </c>
      <c r="D191" t="s">
        <v>784</v>
      </c>
      <c r="E191" t="s">
        <v>306</v>
      </c>
      <c r="F191" t="s">
        <v>361</v>
      </c>
      <c r="G191" t="s">
        <v>785</v>
      </c>
      <c r="H191" t="s">
        <v>307</v>
      </c>
    </row>
    <row r="192" spans="1:8" x14ac:dyDescent="0.25">
      <c r="A192" t="s">
        <v>296</v>
      </c>
      <c r="B192" t="s">
        <v>786</v>
      </c>
      <c r="C192" t="s">
        <v>787</v>
      </c>
      <c r="D192" t="s">
        <v>788</v>
      </c>
      <c r="E192" t="s">
        <v>306</v>
      </c>
      <c r="F192" t="s">
        <v>361</v>
      </c>
      <c r="G192" t="s">
        <v>789</v>
      </c>
      <c r="H192" t="s">
        <v>307</v>
      </c>
    </row>
    <row r="193" spans="1:8" x14ac:dyDescent="0.25">
      <c r="A193" t="s">
        <v>296</v>
      </c>
      <c r="B193" t="s">
        <v>790</v>
      </c>
      <c r="C193" t="s">
        <v>791</v>
      </c>
      <c r="D193" t="s">
        <v>792</v>
      </c>
      <c r="E193" t="s">
        <v>306</v>
      </c>
      <c r="F193" t="s">
        <v>361</v>
      </c>
      <c r="G193" t="s">
        <v>793</v>
      </c>
      <c r="H193" t="s">
        <v>307</v>
      </c>
    </row>
    <row r="194" spans="1:8" x14ac:dyDescent="0.25">
      <c r="A194" t="s">
        <v>296</v>
      </c>
      <c r="B194" t="s">
        <v>794</v>
      </c>
      <c r="C194" t="s">
        <v>795</v>
      </c>
      <c r="D194" t="s">
        <v>796</v>
      </c>
      <c r="E194" t="s">
        <v>306</v>
      </c>
      <c r="F194" t="s">
        <v>361</v>
      </c>
      <c r="G194" t="s">
        <v>797</v>
      </c>
      <c r="H194" t="s">
        <v>307</v>
      </c>
    </row>
    <row r="195" spans="1:8" x14ac:dyDescent="0.25">
      <c r="A195" t="s">
        <v>296</v>
      </c>
      <c r="B195" t="s">
        <v>798</v>
      </c>
      <c r="C195" t="s">
        <v>799</v>
      </c>
      <c r="D195" t="s">
        <v>800</v>
      </c>
      <c r="E195" t="s">
        <v>306</v>
      </c>
      <c r="F195" t="s">
        <v>361</v>
      </c>
      <c r="G195" t="s">
        <v>801</v>
      </c>
      <c r="H195" t="s">
        <v>307</v>
      </c>
    </row>
    <row r="196" spans="1:8" x14ac:dyDescent="0.25">
      <c r="A196" t="s">
        <v>296</v>
      </c>
      <c r="B196" t="s">
        <v>802</v>
      </c>
      <c r="C196" t="s">
        <v>803</v>
      </c>
      <c r="D196" t="s">
        <v>804</v>
      </c>
      <c r="E196" t="s">
        <v>306</v>
      </c>
      <c r="F196" t="s">
        <v>361</v>
      </c>
      <c r="G196" t="s">
        <v>805</v>
      </c>
      <c r="H196" t="s">
        <v>307</v>
      </c>
    </row>
    <row r="197" spans="1:8" x14ac:dyDescent="0.25">
      <c r="A197" t="s">
        <v>296</v>
      </c>
      <c r="B197" t="s">
        <v>806</v>
      </c>
      <c r="C197" t="s">
        <v>807</v>
      </c>
      <c r="D197" t="s">
        <v>808</v>
      </c>
      <c r="E197" t="s">
        <v>306</v>
      </c>
      <c r="F197" t="s">
        <v>361</v>
      </c>
      <c r="G197" t="s">
        <v>809</v>
      </c>
      <c r="H197" t="s">
        <v>307</v>
      </c>
    </row>
    <row r="198" spans="1:8" x14ac:dyDescent="0.25">
      <c r="A198" t="s">
        <v>296</v>
      </c>
      <c r="B198" t="s">
        <v>810</v>
      </c>
      <c r="C198" t="s">
        <v>811</v>
      </c>
      <c r="D198" t="s">
        <v>812</v>
      </c>
      <c r="E198" t="s">
        <v>306</v>
      </c>
      <c r="F198" t="s">
        <v>361</v>
      </c>
      <c r="G198" t="s">
        <v>813</v>
      </c>
      <c r="H198" t="s">
        <v>307</v>
      </c>
    </row>
    <row r="199" spans="1:8" x14ac:dyDescent="0.25">
      <c r="A199" t="s">
        <v>296</v>
      </c>
      <c r="B199" t="s">
        <v>814</v>
      </c>
      <c r="C199" t="s">
        <v>815</v>
      </c>
      <c r="D199" t="s">
        <v>816</v>
      </c>
      <c r="E199" t="s">
        <v>306</v>
      </c>
      <c r="F199" t="s">
        <v>361</v>
      </c>
      <c r="G199" t="s">
        <v>817</v>
      </c>
      <c r="H199" t="s">
        <v>307</v>
      </c>
    </row>
    <row r="200" spans="1:8" x14ac:dyDescent="0.25">
      <c r="A200" t="s">
        <v>296</v>
      </c>
      <c r="B200" t="s">
        <v>818</v>
      </c>
      <c r="C200" t="s">
        <v>819</v>
      </c>
      <c r="D200" t="s">
        <v>820</v>
      </c>
      <c r="E200" t="s">
        <v>306</v>
      </c>
      <c r="F200" t="s">
        <v>361</v>
      </c>
      <c r="G200" t="s">
        <v>821</v>
      </c>
      <c r="H200" t="s">
        <v>307</v>
      </c>
    </row>
    <row r="201" spans="1:8" x14ac:dyDescent="0.25">
      <c r="A201" t="s">
        <v>296</v>
      </c>
      <c r="B201" t="s">
        <v>822</v>
      </c>
      <c r="C201" t="s">
        <v>823</v>
      </c>
      <c r="D201" t="s">
        <v>824</v>
      </c>
      <c r="E201" t="s">
        <v>306</v>
      </c>
      <c r="F201" t="s">
        <v>361</v>
      </c>
      <c r="G201" t="s">
        <v>825</v>
      </c>
      <c r="H201" t="s">
        <v>307</v>
      </c>
    </row>
    <row r="202" spans="1:8" x14ac:dyDescent="0.25">
      <c r="A202" t="s">
        <v>296</v>
      </c>
      <c r="B202" t="s">
        <v>826</v>
      </c>
      <c r="C202" t="s">
        <v>827</v>
      </c>
      <c r="D202" t="s">
        <v>828</v>
      </c>
      <c r="E202" t="s">
        <v>306</v>
      </c>
      <c r="F202" t="s">
        <v>361</v>
      </c>
      <c r="G202" t="s">
        <v>829</v>
      </c>
      <c r="H202" t="s">
        <v>307</v>
      </c>
    </row>
    <row r="203" spans="1:8" x14ac:dyDescent="0.25">
      <c r="A203" t="s">
        <v>296</v>
      </c>
      <c r="B203" t="s">
        <v>830</v>
      </c>
      <c r="C203" t="s">
        <v>831</v>
      </c>
      <c r="D203" t="s">
        <v>832</v>
      </c>
      <c r="E203" t="s">
        <v>306</v>
      </c>
      <c r="F203" t="s">
        <v>361</v>
      </c>
      <c r="G203" t="s">
        <v>833</v>
      </c>
      <c r="H203" t="s">
        <v>307</v>
      </c>
    </row>
    <row r="204" spans="1:8" x14ac:dyDescent="0.25">
      <c r="A204" t="s">
        <v>296</v>
      </c>
      <c r="B204" t="s">
        <v>834</v>
      </c>
      <c r="C204" t="s">
        <v>835</v>
      </c>
      <c r="D204" t="s">
        <v>836</v>
      </c>
      <c r="E204" t="s">
        <v>306</v>
      </c>
      <c r="F204" t="s">
        <v>361</v>
      </c>
      <c r="G204" t="s">
        <v>837</v>
      </c>
      <c r="H204" t="s">
        <v>307</v>
      </c>
    </row>
    <row r="205" spans="1:8" x14ac:dyDescent="0.25">
      <c r="A205" t="s">
        <v>296</v>
      </c>
      <c r="B205" t="s">
        <v>838</v>
      </c>
      <c r="C205" t="s">
        <v>839</v>
      </c>
      <c r="D205" t="s">
        <v>840</v>
      </c>
      <c r="E205" t="s">
        <v>306</v>
      </c>
      <c r="F205" t="s">
        <v>361</v>
      </c>
      <c r="G205" t="s">
        <v>841</v>
      </c>
      <c r="H205" t="s">
        <v>307</v>
      </c>
    </row>
    <row r="206" spans="1:8" x14ac:dyDescent="0.25">
      <c r="A206" t="s">
        <v>296</v>
      </c>
      <c r="B206" t="s">
        <v>842</v>
      </c>
      <c r="C206" t="s">
        <v>843</v>
      </c>
      <c r="D206" t="s">
        <v>844</v>
      </c>
      <c r="E206" t="s">
        <v>306</v>
      </c>
      <c r="F206" t="s">
        <v>361</v>
      </c>
      <c r="G206" t="s">
        <v>845</v>
      </c>
      <c r="H206" t="s">
        <v>307</v>
      </c>
    </row>
    <row r="207" spans="1:8" x14ac:dyDescent="0.25">
      <c r="A207" t="s">
        <v>296</v>
      </c>
      <c r="B207" t="s">
        <v>846</v>
      </c>
      <c r="C207" t="s">
        <v>847</v>
      </c>
      <c r="D207" t="s">
        <v>848</v>
      </c>
      <c r="E207" t="s">
        <v>306</v>
      </c>
      <c r="F207" t="s">
        <v>361</v>
      </c>
      <c r="G207" t="s">
        <v>849</v>
      </c>
      <c r="H207" t="s">
        <v>307</v>
      </c>
    </row>
    <row r="208" spans="1:8" x14ac:dyDescent="0.25">
      <c r="A208" t="s">
        <v>296</v>
      </c>
      <c r="B208" t="s">
        <v>10926</v>
      </c>
      <c r="C208" t="s">
        <v>850</v>
      </c>
      <c r="D208" t="s">
        <v>10927</v>
      </c>
      <c r="E208" t="s">
        <v>306</v>
      </c>
      <c r="F208" t="s">
        <v>361</v>
      </c>
      <c r="G208" t="s">
        <v>10928</v>
      </c>
      <c r="H208" t="s">
        <v>307</v>
      </c>
    </row>
    <row r="209" spans="1:8" x14ac:dyDescent="0.25">
      <c r="A209" t="s">
        <v>296</v>
      </c>
      <c r="B209" t="s">
        <v>1029</v>
      </c>
      <c r="C209" t="s">
        <v>1030</v>
      </c>
      <c r="D209" t="s">
        <v>1031</v>
      </c>
      <c r="E209" t="s">
        <v>306</v>
      </c>
      <c r="F209" t="s">
        <v>361</v>
      </c>
      <c r="G209" t="s">
        <v>1032</v>
      </c>
      <c r="H209" t="s">
        <v>307</v>
      </c>
    </row>
    <row r="210" spans="1:8" x14ac:dyDescent="0.25">
      <c r="A210" t="s">
        <v>296</v>
      </c>
      <c r="B210" t="s">
        <v>1025</v>
      </c>
      <c r="C210" t="s">
        <v>1026</v>
      </c>
      <c r="D210" t="s">
        <v>1027</v>
      </c>
      <c r="E210" t="s">
        <v>306</v>
      </c>
      <c r="F210" t="s">
        <v>361</v>
      </c>
      <c r="G210" t="s">
        <v>1028</v>
      </c>
      <c r="H210" t="s">
        <v>307</v>
      </c>
    </row>
    <row r="211" spans="1:8" x14ac:dyDescent="0.25">
      <c r="A211" t="s">
        <v>296</v>
      </c>
      <c r="B211" t="s">
        <v>11147</v>
      </c>
      <c r="C211" t="s">
        <v>1026</v>
      </c>
      <c r="D211" t="s">
        <v>11148</v>
      </c>
      <c r="E211" t="s">
        <v>306</v>
      </c>
      <c r="F211" t="s">
        <v>361</v>
      </c>
      <c r="G211" t="s">
        <v>11149</v>
      </c>
      <c r="H211" t="s">
        <v>307</v>
      </c>
    </row>
    <row r="212" spans="1:8" x14ac:dyDescent="0.25">
      <c r="A212" t="s">
        <v>296</v>
      </c>
      <c r="B212" t="s">
        <v>11153</v>
      </c>
      <c r="C212" t="s">
        <v>1034</v>
      </c>
      <c r="D212" t="s">
        <v>11154</v>
      </c>
      <c r="E212" t="s">
        <v>306</v>
      </c>
      <c r="F212" t="s">
        <v>361</v>
      </c>
      <c r="G212" t="s">
        <v>11155</v>
      </c>
      <c r="H212" t="s">
        <v>307</v>
      </c>
    </row>
    <row r="213" spans="1:8" x14ac:dyDescent="0.25">
      <c r="A213" t="s">
        <v>296</v>
      </c>
      <c r="B213" t="s">
        <v>1036</v>
      </c>
      <c r="C213" t="s">
        <v>1037</v>
      </c>
      <c r="D213" t="s">
        <v>1038</v>
      </c>
      <c r="E213" t="s">
        <v>306</v>
      </c>
      <c r="F213" t="s">
        <v>361</v>
      </c>
      <c r="G213" t="s">
        <v>1039</v>
      </c>
      <c r="H213" t="s">
        <v>307</v>
      </c>
    </row>
    <row r="214" spans="1:8" x14ac:dyDescent="0.25">
      <c r="A214" t="s">
        <v>296</v>
      </c>
      <c r="B214" t="s">
        <v>1040</v>
      </c>
      <c r="C214" t="s">
        <v>1041</v>
      </c>
      <c r="D214" t="s">
        <v>1042</v>
      </c>
      <c r="E214" t="s">
        <v>306</v>
      </c>
      <c r="F214" t="s">
        <v>361</v>
      </c>
      <c r="G214" t="s">
        <v>1043</v>
      </c>
      <c r="H214" t="s">
        <v>307</v>
      </c>
    </row>
    <row r="215" spans="1:8" x14ac:dyDescent="0.25">
      <c r="A215" t="s">
        <v>296</v>
      </c>
      <c r="B215" t="s">
        <v>10913</v>
      </c>
      <c r="C215" t="s">
        <v>10914</v>
      </c>
      <c r="D215" t="s">
        <v>647</v>
      </c>
      <c r="E215" t="s">
        <v>306</v>
      </c>
      <c r="F215" t="s">
        <v>624</v>
      </c>
      <c r="G215" t="s">
        <v>10915</v>
      </c>
      <c r="H215" t="s">
        <v>307</v>
      </c>
    </row>
    <row r="216" spans="1:8" x14ac:dyDescent="0.25">
      <c r="A216" t="s">
        <v>296</v>
      </c>
      <c r="B216" t="s">
        <v>10897</v>
      </c>
      <c r="C216" t="s">
        <v>10898</v>
      </c>
      <c r="D216" t="s">
        <v>464</v>
      </c>
      <c r="E216" t="s">
        <v>306</v>
      </c>
      <c r="F216" t="s">
        <v>361</v>
      </c>
      <c r="G216" t="s">
        <v>10899</v>
      </c>
      <c r="H216" t="s">
        <v>307</v>
      </c>
    </row>
    <row r="217" spans="1:8" x14ac:dyDescent="0.25">
      <c r="A217" t="s">
        <v>296</v>
      </c>
      <c r="B217" t="s">
        <v>10699</v>
      </c>
      <c r="C217" t="s">
        <v>10700</v>
      </c>
      <c r="D217" t="s">
        <v>10701</v>
      </c>
      <c r="E217" t="s">
        <v>306</v>
      </c>
      <c r="F217" t="s">
        <v>311</v>
      </c>
      <c r="G217" t="s">
        <v>10702</v>
      </c>
      <c r="H217" t="s">
        <v>307</v>
      </c>
    </row>
    <row r="218" spans="1:8" x14ac:dyDescent="0.25">
      <c r="A218" t="s">
        <v>296</v>
      </c>
      <c r="B218" t="s">
        <v>10257</v>
      </c>
      <c r="C218" t="s">
        <v>10258</v>
      </c>
      <c r="D218" t="s">
        <v>10259</v>
      </c>
      <c r="E218" t="s">
        <v>306</v>
      </c>
      <c r="F218" t="s">
        <v>311</v>
      </c>
      <c r="G218" t="s">
        <v>10260</v>
      </c>
      <c r="H218" t="s">
        <v>307</v>
      </c>
    </row>
    <row r="219" spans="1:8" x14ac:dyDescent="0.25">
      <c r="A219" t="s">
        <v>296</v>
      </c>
      <c r="B219" t="s">
        <v>10261</v>
      </c>
      <c r="C219" t="s">
        <v>10262</v>
      </c>
      <c r="D219" t="s">
        <v>310</v>
      </c>
      <c r="E219" t="s">
        <v>306</v>
      </c>
      <c r="F219" t="s">
        <v>311</v>
      </c>
      <c r="G219" t="s">
        <v>10263</v>
      </c>
      <c r="H219" t="s">
        <v>307</v>
      </c>
    </row>
    <row r="220" spans="1:8" x14ac:dyDescent="0.25">
      <c r="A220" t="s">
        <v>296</v>
      </c>
      <c r="B220" t="s">
        <v>10706</v>
      </c>
      <c r="C220" t="s">
        <v>10707</v>
      </c>
      <c r="D220" t="s">
        <v>10708</v>
      </c>
      <c r="E220" t="s">
        <v>306</v>
      </c>
      <c r="F220" t="s">
        <v>311</v>
      </c>
      <c r="G220" t="s">
        <v>10709</v>
      </c>
      <c r="H220" t="s">
        <v>307</v>
      </c>
    </row>
    <row r="221" spans="1:8" x14ac:dyDescent="0.25">
      <c r="A221" t="s">
        <v>296</v>
      </c>
      <c r="B221" t="s">
        <v>10714</v>
      </c>
      <c r="C221" t="s">
        <v>10715</v>
      </c>
      <c r="D221" t="s">
        <v>10716</v>
      </c>
      <c r="E221" t="s">
        <v>306</v>
      </c>
      <c r="F221" t="s">
        <v>311</v>
      </c>
      <c r="G221" t="s">
        <v>10717</v>
      </c>
      <c r="H221" t="s">
        <v>307</v>
      </c>
    </row>
    <row r="222" spans="1:8" x14ac:dyDescent="0.25">
      <c r="A222" t="s">
        <v>296</v>
      </c>
      <c r="B222" t="s">
        <v>10710</v>
      </c>
      <c r="C222" t="s">
        <v>10711</v>
      </c>
      <c r="D222" t="s">
        <v>10712</v>
      </c>
      <c r="E222" t="s">
        <v>306</v>
      </c>
      <c r="F222" t="s">
        <v>311</v>
      </c>
      <c r="G222" t="s">
        <v>10713</v>
      </c>
      <c r="H222" t="s">
        <v>307</v>
      </c>
    </row>
    <row r="223" spans="1:8" x14ac:dyDescent="0.25">
      <c r="A223" t="s">
        <v>296</v>
      </c>
      <c r="B223" t="s">
        <v>10718</v>
      </c>
      <c r="C223" t="s">
        <v>10719</v>
      </c>
      <c r="D223" t="s">
        <v>313</v>
      </c>
      <c r="E223" t="s">
        <v>306</v>
      </c>
      <c r="F223" t="s">
        <v>311</v>
      </c>
      <c r="G223" t="s">
        <v>10720</v>
      </c>
      <c r="H223" t="s">
        <v>307</v>
      </c>
    </row>
    <row r="224" spans="1:8" x14ac:dyDescent="0.25">
      <c r="A224" t="s">
        <v>296</v>
      </c>
      <c r="B224" t="s">
        <v>10735</v>
      </c>
      <c r="C224" t="s">
        <v>10736</v>
      </c>
      <c r="D224" t="s">
        <v>10737</v>
      </c>
      <c r="E224" t="s">
        <v>306</v>
      </c>
      <c r="F224" t="s">
        <v>311</v>
      </c>
      <c r="G224" t="s">
        <v>10738</v>
      </c>
      <c r="H224" t="s">
        <v>307</v>
      </c>
    </row>
    <row r="225" spans="1:8" x14ac:dyDescent="0.25">
      <c r="A225" t="s">
        <v>296</v>
      </c>
      <c r="B225" t="s">
        <v>10724</v>
      </c>
      <c r="C225" t="s">
        <v>10725</v>
      </c>
      <c r="D225" t="s">
        <v>10726</v>
      </c>
      <c r="E225" t="s">
        <v>306</v>
      </c>
      <c r="F225" t="s">
        <v>311</v>
      </c>
      <c r="G225" t="s">
        <v>10727</v>
      </c>
      <c r="H225" t="s">
        <v>307</v>
      </c>
    </row>
    <row r="226" spans="1:8" x14ac:dyDescent="0.25">
      <c r="A226" t="s">
        <v>296</v>
      </c>
      <c r="B226" t="s">
        <v>10728</v>
      </c>
      <c r="C226" t="s">
        <v>10729</v>
      </c>
      <c r="D226" t="s">
        <v>10730</v>
      </c>
      <c r="E226" t="s">
        <v>306</v>
      </c>
      <c r="F226" t="s">
        <v>311</v>
      </c>
      <c r="G226" t="s">
        <v>10731</v>
      </c>
      <c r="H226" t="s">
        <v>307</v>
      </c>
    </row>
    <row r="227" spans="1:8" x14ac:dyDescent="0.25">
      <c r="A227" t="s">
        <v>296</v>
      </c>
      <c r="B227" t="s">
        <v>10739</v>
      </c>
      <c r="C227" t="s">
        <v>10740</v>
      </c>
      <c r="D227" t="s">
        <v>10741</v>
      </c>
      <c r="E227" t="s">
        <v>306</v>
      </c>
      <c r="F227" t="s">
        <v>311</v>
      </c>
      <c r="G227" t="s">
        <v>10742</v>
      </c>
      <c r="H227" t="s">
        <v>307</v>
      </c>
    </row>
    <row r="228" spans="1:8" x14ac:dyDescent="0.25">
      <c r="A228" t="s">
        <v>296</v>
      </c>
      <c r="B228" t="s">
        <v>10732</v>
      </c>
      <c r="C228" t="s">
        <v>10733</v>
      </c>
      <c r="D228" t="s">
        <v>315</v>
      </c>
      <c r="E228" t="s">
        <v>306</v>
      </c>
      <c r="F228" t="s">
        <v>311</v>
      </c>
      <c r="G228" t="s">
        <v>10734</v>
      </c>
      <c r="H228" t="s">
        <v>307</v>
      </c>
    </row>
    <row r="229" spans="1:8" x14ac:dyDescent="0.25">
      <c r="A229" t="s">
        <v>296</v>
      </c>
      <c r="B229" t="s">
        <v>10267</v>
      </c>
      <c r="C229" t="s">
        <v>10268</v>
      </c>
      <c r="D229" t="s">
        <v>10269</v>
      </c>
      <c r="E229" t="s">
        <v>306</v>
      </c>
      <c r="F229" t="s">
        <v>311</v>
      </c>
      <c r="G229" t="s">
        <v>10270</v>
      </c>
      <c r="H229" t="s">
        <v>307</v>
      </c>
    </row>
    <row r="230" spans="1:8" x14ac:dyDescent="0.25">
      <c r="A230" t="s">
        <v>296</v>
      </c>
      <c r="B230" t="s">
        <v>10784</v>
      </c>
      <c r="C230" t="s">
        <v>10785</v>
      </c>
      <c r="D230" t="s">
        <v>323</v>
      </c>
      <c r="E230" t="s">
        <v>306</v>
      </c>
      <c r="F230" t="s">
        <v>311</v>
      </c>
      <c r="G230" t="s">
        <v>10786</v>
      </c>
      <c r="H230" t="s">
        <v>307</v>
      </c>
    </row>
    <row r="231" spans="1:8" x14ac:dyDescent="0.25">
      <c r="A231" t="s">
        <v>296</v>
      </c>
      <c r="B231" t="s">
        <v>10774</v>
      </c>
      <c r="C231" t="s">
        <v>10775</v>
      </c>
      <c r="D231" t="s">
        <v>321</v>
      </c>
      <c r="E231" t="s">
        <v>306</v>
      </c>
      <c r="F231" t="s">
        <v>311</v>
      </c>
      <c r="G231" t="s">
        <v>10776</v>
      </c>
      <c r="H231" t="s">
        <v>307</v>
      </c>
    </row>
    <row r="232" spans="1:8" x14ac:dyDescent="0.25">
      <c r="A232" t="s">
        <v>296</v>
      </c>
      <c r="B232" t="s">
        <v>10787</v>
      </c>
      <c r="C232" t="s">
        <v>10788</v>
      </c>
      <c r="D232" t="s">
        <v>325</v>
      </c>
      <c r="E232" t="s">
        <v>306</v>
      </c>
      <c r="F232" t="s">
        <v>311</v>
      </c>
      <c r="G232" t="s">
        <v>10789</v>
      </c>
      <c r="H232" t="s">
        <v>307</v>
      </c>
    </row>
    <row r="233" spans="1:8" x14ac:dyDescent="0.25">
      <c r="A233" t="s">
        <v>296</v>
      </c>
      <c r="B233" t="s">
        <v>10753</v>
      </c>
      <c r="C233" t="s">
        <v>10754</v>
      </c>
      <c r="D233" t="s">
        <v>10755</v>
      </c>
      <c r="E233" t="s">
        <v>306</v>
      </c>
      <c r="F233" t="s">
        <v>311</v>
      </c>
      <c r="G233" t="s">
        <v>10756</v>
      </c>
      <c r="H233" t="s">
        <v>307</v>
      </c>
    </row>
    <row r="234" spans="1:8" x14ac:dyDescent="0.25">
      <c r="A234" t="s">
        <v>296</v>
      </c>
      <c r="B234" t="s">
        <v>10777</v>
      </c>
      <c r="C234" t="s">
        <v>10778</v>
      </c>
      <c r="D234" t="s">
        <v>10779</v>
      </c>
      <c r="E234" t="s">
        <v>306</v>
      </c>
      <c r="F234" t="s">
        <v>311</v>
      </c>
      <c r="G234" t="s">
        <v>10780</v>
      </c>
      <c r="H234" t="s">
        <v>307</v>
      </c>
    </row>
    <row r="235" spans="1:8" x14ac:dyDescent="0.25">
      <c r="A235" t="s">
        <v>296</v>
      </c>
      <c r="B235" t="s">
        <v>10746</v>
      </c>
      <c r="C235" t="s">
        <v>10747</v>
      </c>
      <c r="D235" t="s">
        <v>10748</v>
      </c>
      <c r="E235" t="s">
        <v>306</v>
      </c>
      <c r="F235" t="s">
        <v>311</v>
      </c>
      <c r="G235" t="s">
        <v>10749</v>
      </c>
      <c r="H235" t="s">
        <v>307</v>
      </c>
    </row>
    <row r="236" spans="1:8" x14ac:dyDescent="0.25">
      <c r="A236" t="s">
        <v>296</v>
      </c>
      <c r="B236" t="s">
        <v>10750</v>
      </c>
      <c r="C236" t="s">
        <v>10751</v>
      </c>
      <c r="D236" t="s">
        <v>317</v>
      </c>
      <c r="E236" t="s">
        <v>306</v>
      </c>
      <c r="F236" t="s">
        <v>311</v>
      </c>
      <c r="G236" t="s">
        <v>10752</v>
      </c>
      <c r="H236" t="s">
        <v>307</v>
      </c>
    </row>
    <row r="237" spans="1:8" x14ac:dyDescent="0.25">
      <c r="A237" t="s">
        <v>296</v>
      </c>
      <c r="B237" t="s">
        <v>10768</v>
      </c>
      <c r="C237" t="s">
        <v>10769</v>
      </c>
      <c r="D237" t="s">
        <v>319</v>
      </c>
      <c r="E237" t="s">
        <v>306</v>
      </c>
      <c r="F237" t="s">
        <v>311</v>
      </c>
      <c r="G237" t="s">
        <v>10770</v>
      </c>
      <c r="H237" t="s">
        <v>307</v>
      </c>
    </row>
    <row r="238" spans="1:8" x14ac:dyDescent="0.25">
      <c r="A238" t="s">
        <v>296</v>
      </c>
      <c r="B238" t="s">
        <v>10760</v>
      </c>
      <c r="C238" t="s">
        <v>10761</v>
      </c>
      <c r="D238" t="s">
        <v>10762</v>
      </c>
      <c r="E238" t="s">
        <v>306</v>
      </c>
      <c r="F238" t="s">
        <v>311</v>
      </c>
      <c r="G238" t="s">
        <v>10763</v>
      </c>
      <c r="H238" t="s">
        <v>307</v>
      </c>
    </row>
    <row r="239" spans="1:8" x14ac:dyDescent="0.25">
      <c r="A239" t="s">
        <v>296</v>
      </c>
      <c r="B239" t="s">
        <v>10764</v>
      </c>
      <c r="C239" t="s">
        <v>10765</v>
      </c>
      <c r="D239" t="s">
        <v>10766</v>
      </c>
      <c r="E239" t="s">
        <v>306</v>
      </c>
      <c r="F239" t="s">
        <v>311</v>
      </c>
      <c r="G239" t="s">
        <v>10767</v>
      </c>
      <c r="H239" t="s">
        <v>307</v>
      </c>
    </row>
    <row r="240" spans="1:8" x14ac:dyDescent="0.25">
      <c r="A240" t="s">
        <v>296</v>
      </c>
      <c r="B240" t="s">
        <v>10961</v>
      </c>
      <c r="C240" t="s">
        <v>10962</v>
      </c>
      <c r="D240" t="s">
        <v>904</v>
      </c>
      <c r="E240" t="s">
        <v>306</v>
      </c>
      <c r="F240" t="s">
        <v>361</v>
      </c>
      <c r="G240" t="s">
        <v>10963</v>
      </c>
      <c r="H240" t="s">
        <v>307</v>
      </c>
    </row>
    <row r="241" spans="1:8" x14ac:dyDescent="0.25">
      <c r="A241" t="s">
        <v>296</v>
      </c>
      <c r="B241" t="s">
        <v>10964</v>
      </c>
      <c r="C241" t="s">
        <v>10965</v>
      </c>
      <c r="D241" t="s">
        <v>10966</v>
      </c>
      <c r="E241" t="s">
        <v>306</v>
      </c>
      <c r="F241" t="s">
        <v>361</v>
      </c>
      <c r="G241" t="s">
        <v>10967</v>
      </c>
      <c r="H241" t="s">
        <v>307</v>
      </c>
    </row>
    <row r="242" spans="1:8" x14ac:dyDescent="0.25">
      <c r="A242" t="s">
        <v>296</v>
      </c>
      <c r="B242" t="s">
        <v>10974</v>
      </c>
      <c r="C242" t="s">
        <v>10975</v>
      </c>
      <c r="D242" t="s">
        <v>10976</v>
      </c>
      <c r="E242" t="s">
        <v>306</v>
      </c>
      <c r="F242" t="s">
        <v>361</v>
      </c>
      <c r="G242" t="s">
        <v>10977</v>
      </c>
      <c r="H242" t="s">
        <v>307</v>
      </c>
    </row>
    <row r="243" spans="1:8" x14ac:dyDescent="0.25">
      <c r="A243" t="s">
        <v>296</v>
      </c>
      <c r="B243" t="s">
        <v>10793</v>
      </c>
      <c r="C243" t="s">
        <v>10794</v>
      </c>
      <c r="D243" t="s">
        <v>10795</v>
      </c>
      <c r="E243" t="s">
        <v>306</v>
      </c>
      <c r="F243" t="s">
        <v>311</v>
      </c>
      <c r="G243" t="s">
        <v>10796</v>
      </c>
      <c r="H243" t="s">
        <v>307</v>
      </c>
    </row>
    <row r="244" spans="1:8" x14ac:dyDescent="0.25">
      <c r="A244" t="s">
        <v>296</v>
      </c>
      <c r="B244" t="s">
        <v>10286</v>
      </c>
      <c r="C244" t="s">
        <v>10287</v>
      </c>
      <c r="D244" t="s">
        <v>902</v>
      </c>
      <c r="E244" t="s">
        <v>306</v>
      </c>
      <c r="F244" t="s">
        <v>361</v>
      </c>
      <c r="G244" t="s">
        <v>10288</v>
      </c>
      <c r="H244" t="s">
        <v>307</v>
      </c>
    </row>
    <row r="245" spans="1:8" x14ac:dyDescent="0.25">
      <c r="A245" t="s">
        <v>296</v>
      </c>
      <c r="B245" t="s">
        <v>10971</v>
      </c>
      <c r="C245" t="s">
        <v>10972</v>
      </c>
      <c r="D245" t="s">
        <v>906</v>
      </c>
      <c r="E245" t="s">
        <v>306</v>
      </c>
      <c r="F245" t="s">
        <v>361</v>
      </c>
      <c r="G245" t="s">
        <v>10973</v>
      </c>
      <c r="H245" t="s">
        <v>307</v>
      </c>
    </row>
    <row r="246" spans="1:8" x14ac:dyDescent="0.25">
      <c r="A246" t="s">
        <v>296</v>
      </c>
      <c r="B246" t="s">
        <v>10984</v>
      </c>
      <c r="C246" t="s">
        <v>10985</v>
      </c>
      <c r="D246" t="s">
        <v>10986</v>
      </c>
      <c r="E246" t="s">
        <v>306</v>
      </c>
      <c r="F246" t="s">
        <v>361</v>
      </c>
      <c r="G246" t="s">
        <v>10987</v>
      </c>
      <c r="H246" t="s">
        <v>307</v>
      </c>
    </row>
    <row r="247" spans="1:8" x14ac:dyDescent="0.25">
      <c r="A247" t="s">
        <v>296</v>
      </c>
      <c r="B247" t="s">
        <v>10289</v>
      </c>
      <c r="C247" t="s">
        <v>10290</v>
      </c>
      <c r="D247" t="s">
        <v>10291</v>
      </c>
      <c r="E247" t="s">
        <v>306</v>
      </c>
      <c r="F247" t="s">
        <v>361</v>
      </c>
      <c r="G247" t="s">
        <v>10292</v>
      </c>
      <c r="H247" t="s">
        <v>307</v>
      </c>
    </row>
    <row r="248" spans="1:8" x14ac:dyDescent="0.25">
      <c r="A248" t="s">
        <v>296</v>
      </c>
      <c r="B248" t="s">
        <v>10981</v>
      </c>
      <c r="C248" t="s">
        <v>10982</v>
      </c>
      <c r="D248" t="s">
        <v>908</v>
      </c>
      <c r="E248" t="s">
        <v>306</v>
      </c>
      <c r="F248" t="s">
        <v>361</v>
      </c>
      <c r="G248" t="s">
        <v>10983</v>
      </c>
      <c r="H248" t="s">
        <v>307</v>
      </c>
    </row>
    <row r="249" spans="1:8" x14ac:dyDescent="0.25">
      <c r="A249" t="s">
        <v>296</v>
      </c>
      <c r="B249" t="s">
        <v>10948</v>
      </c>
      <c r="C249" t="s">
        <v>10949</v>
      </c>
      <c r="D249" t="s">
        <v>900</v>
      </c>
      <c r="E249" t="s">
        <v>306</v>
      </c>
      <c r="F249" t="s">
        <v>361</v>
      </c>
      <c r="G249" t="s">
        <v>10950</v>
      </c>
      <c r="H249" t="s">
        <v>307</v>
      </c>
    </row>
    <row r="250" spans="1:8" x14ac:dyDescent="0.25">
      <c r="A250" t="s">
        <v>296</v>
      </c>
      <c r="B250" t="s">
        <v>10797</v>
      </c>
      <c r="C250" t="s">
        <v>10798</v>
      </c>
      <c r="D250" t="s">
        <v>327</v>
      </c>
      <c r="E250" t="s">
        <v>306</v>
      </c>
      <c r="F250" t="s">
        <v>311</v>
      </c>
      <c r="G250" t="s">
        <v>10799</v>
      </c>
      <c r="H250" t="s">
        <v>307</v>
      </c>
    </row>
    <row r="251" spans="1:8" x14ac:dyDescent="0.25">
      <c r="A251" t="s">
        <v>296</v>
      </c>
      <c r="B251" t="s">
        <v>10990</v>
      </c>
      <c r="C251" t="s">
        <v>10991</v>
      </c>
      <c r="D251" t="s">
        <v>910</v>
      </c>
      <c r="E251" t="s">
        <v>306</v>
      </c>
      <c r="F251" t="s">
        <v>361</v>
      </c>
      <c r="G251" t="s">
        <v>10992</v>
      </c>
      <c r="H251" t="s">
        <v>307</v>
      </c>
    </row>
    <row r="252" spans="1:8" x14ac:dyDescent="0.25">
      <c r="A252" t="s">
        <v>296</v>
      </c>
      <c r="B252" t="s">
        <v>10951</v>
      </c>
      <c r="C252" t="s">
        <v>10952</v>
      </c>
      <c r="D252" t="s">
        <v>10953</v>
      </c>
      <c r="E252" t="s">
        <v>306</v>
      </c>
      <c r="F252" t="s">
        <v>361</v>
      </c>
      <c r="G252" t="s">
        <v>10954</v>
      </c>
      <c r="H252" t="s">
        <v>307</v>
      </c>
    </row>
    <row r="253" spans="1:8" x14ac:dyDescent="0.25">
      <c r="A253" t="s">
        <v>296</v>
      </c>
      <c r="B253" t="s">
        <v>10999</v>
      </c>
      <c r="C253" t="s">
        <v>11000</v>
      </c>
      <c r="D253" t="s">
        <v>11001</v>
      </c>
      <c r="E253" t="s">
        <v>306</v>
      </c>
      <c r="F253" t="s">
        <v>361</v>
      </c>
      <c r="G253" t="s">
        <v>11002</v>
      </c>
      <c r="H253" t="s">
        <v>307</v>
      </c>
    </row>
    <row r="254" spans="1:8" x14ac:dyDescent="0.25">
      <c r="A254" t="s">
        <v>296</v>
      </c>
      <c r="B254" t="s">
        <v>10282</v>
      </c>
      <c r="C254" t="s">
        <v>10283</v>
      </c>
      <c r="D254" t="s">
        <v>10284</v>
      </c>
      <c r="E254" t="s">
        <v>306</v>
      </c>
      <c r="F254" t="s">
        <v>361</v>
      </c>
      <c r="G254" t="s">
        <v>10285</v>
      </c>
      <c r="H254" t="s">
        <v>307</v>
      </c>
    </row>
    <row r="255" spans="1:8" x14ac:dyDescent="0.25">
      <c r="A255" t="s">
        <v>296</v>
      </c>
      <c r="B255" t="s">
        <v>10806</v>
      </c>
      <c r="C255" t="s">
        <v>10807</v>
      </c>
      <c r="D255" t="s">
        <v>10808</v>
      </c>
      <c r="E255" t="s">
        <v>306</v>
      </c>
      <c r="F255" t="s">
        <v>311</v>
      </c>
      <c r="G255" t="s">
        <v>10809</v>
      </c>
      <c r="H255" t="s">
        <v>307</v>
      </c>
    </row>
    <row r="256" spans="1:8" x14ac:dyDescent="0.25">
      <c r="A256" t="s">
        <v>296</v>
      </c>
      <c r="B256" t="s">
        <v>10996</v>
      </c>
      <c r="C256" t="s">
        <v>10997</v>
      </c>
      <c r="D256" t="s">
        <v>912</v>
      </c>
      <c r="E256" t="s">
        <v>306</v>
      </c>
      <c r="F256" t="s">
        <v>361</v>
      </c>
      <c r="G256" t="s">
        <v>10998</v>
      </c>
      <c r="H256" t="s">
        <v>307</v>
      </c>
    </row>
    <row r="257" spans="1:8" x14ac:dyDescent="0.25">
      <c r="A257" t="s">
        <v>296</v>
      </c>
      <c r="B257" t="s">
        <v>10278</v>
      </c>
      <c r="C257" t="s">
        <v>10279</v>
      </c>
      <c r="D257" t="s">
        <v>10280</v>
      </c>
      <c r="E257" t="s">
        <v>306</v>
      </c>
      <c r="F257" t="s">
        <v>361</v>
      </c>
      <c r="G257" t="s">
        <v>10281</v>
      </c>
      <c r="H257" t="s">
        <v>307</v>
      </c>
    </row>
    <row r="258" spans="1:8" x14ac:dyDescent="0.25">
      <c r="A258" t="s">
        <v>296</v>
      </c>
      <c r="B258" t="s">
        <v>10942</v>
      </c>
      <c r="C258" t="s">
        <v>10943</v>
      </c>
      <c r="D258" t="s">
        <v>898</v>
      </c>
      <c r="E258" t="s">
        <v>306</v>
      </c>
      <c r="F258" t="s">
        <v>361</v>
      </c>
      <c r="G258" t="s">
        <v>10944</v>
      </c>
      <c r="H258" t="s">
        <v>307</v>
      </c>
    </row>
    <row r="259" spans="1:8" x14ac:dyDescent="0.25">
      <c r="A259" t="s">
        <v>296</v>
      </c>
      <c r="B259" t="s">
        <v>10274</v>
      </c>
      <c r="C259" t="s">
        <v>10275</v>
      </c>
      <c r="D259" t="s">
        <v>10276</v>
      </c>
      <c r="E259" t="s">
        <v>306</v>
      </c>
      <c r="F259" t="s">
        <v>361</v>
      </c>
      <c r="G259" t="s">
        <v>10277</v>
      </c>
      <c r="H259" t="s">
        <v>307</v>
      </c>
    </row>
    <row r="260" spans="1:8" x14ac:dyDescent="0.25">
      <c r="A260" t="s">
        <v>296</v>
      </c>
      <c r="B260" t="s">
        <v>11006</v>
      </c>
      <c r="C260" t="s">
        <v>11007</v>
      </c>
      <c r="D260" t="s">
        <v>914</v>
      </c>
      <c r="E260" t="s">
        <v>306</v>
      </c>
      <c r="F260" t="s">
        <v>361</v>
      </c>
      <c r="G260" t="s">
        <v>11008</v>
      </c>
      <c r="H260" t="s">
        <v>307</v>
      </c>
    </row>
    <row r="261" spans="1:8" x14ac:dyDescent="0.25">
      <c r="A261" t="s">
        <v>296</v>
      </c>
      <c r="B261" t="s">
        <v>10803</v>
      </c>
      <c r="C261" t="s">
        <v>10804</v>
      </c>
      <c r="D261" t="s">
        <v>329</v>
      </c>
      <c r="E261" t="s">
        <v>306</v>
      </c>
      <c r="F261" t="s">
        <v>311</v>
      </c>
      <c r="G261" t="s">
        <v>10805</v>
      </c>
      <c r="H261" t="s">
        <v>307</v>
      </c>
    </row>
    <row r="262" spans="1:8" x14ac:dyDescent="0.25">
      <c r="A262" t="s">
        <v>296</v>
      </c>
      <c r="B262" t="s">
        <v>10935</v>
      </c>
      <c r="C262" t="s">
        <v>10936</v>
      </c>
      <c r="D262" t="s">
        <v>896</v>
      </c>
      <c r="E262" t="s">
        <v>306</v>
      </c>
      <c r="F262" t="s">
        <v>361</v>
      </c>
      <c r="G262" t="s">
        <v>10937</v>
      </c>
      <c r="H262" t="s">
        <v>307</v>
      </c>
    </row>
    <row r="263" spans="1:8" x14ac:dyDescent="0.25">
      <c r="A263" t="s">
        <v>296</v>
      </c>
      <c r="B263" t="s">
        <v>10938</v>
      </c>
      <c r="C263" t="s">
        <v>10939</v>
      </c>
      <c r="D263" t="s">
        <v>10940</v>
      </c>
      <c r="E263" t="s">
        <v>306</v>
      </c>
      <c r="F263" t="s">
        <v>361</v>
      </c>
      <c r="G263" t="s">
        <v>10941</v>
      </c>
      <c r="H263" t="s">
        <v>307</v>
      </c>
    </row>
    <row r="264" spans="1:8" x14ac:dyDescent="0.25">
      <c r="A264" t="s">
        <v>296</v>
      </c>
      <c r="B264" t="s">
        <v>11015</v>
      </c>
      <c r="C264" t="s">
        <v>11016</v>
      </c>
      <c r="D264" t="s">
        <v>11017</v>
      </c>
      <c r="E264" t="s">
        <v>306</v>
      </c>
      <c r="F264" t="s">
        <v>361</v>
      </c>
      <c r="G264" t="s">
        <v>1054</v>
      </c>
      <c r="H264" t="s">
        <v>307</v>
      </c>
    </row>
    <row r="265" spans="1:8" x14ac:dyDescent="0.25">
      <c r="A265" t="s">
        <v>296</v>
      </c>
      <c r="B265" t="s">
        <v>10813</v>
      </c>
      <c r="C265" t="s">
        <v>10814</v>
      </c>
      <c r="D265" t="s">
        <v>331</v>
      </c>
      <c r="E265" t="s">
        <v>306</v>
      </c>
      <c r="F265" t="s">
        <v>311</v>
      </c>
      <c r="G265" t="s">
        <v>10815</v>
      </c>
      <c r="H265" t="s">
        <v>307</v>
      </c>
    </row>
    <row r="266" spans="1:8" x14ac:dyDescent="0.25">
      <c r="A266" t="s">
        <v>296</v>
      </c>
      <c r="B266" t="s">
        <v>11012</v>
      </c>
      <c r="C266" t="s">
        <v>11013</v>
      </c>
      <c r="D266" t="s">
        <v>916</v>
      </c>
      <c r="E266" t="s">
        <v>306</v>
      </c>
      <c r="F266" t="s">
        <v>361</v>
      </c>
      <c r="G266" t="s">
        <v>11014</v>
      </c>
      <c r="H266" t="s">
        <v>307</v>
      </c>
    </row>
    <row r="267" spans="1:8" x14ac:dyDescent="0.25">
      <c r="A267" t="s">
        <v>296</v>
      </c>
      <c r="B267" t="s">
        <v>10877</v>
      </c>
      <c r="C267" t="s">
        <v>10878</v>
      </c>
      <c r="D267" t="s">
        <v>355</v>
      </c>
      <c r="E267" t="s">
        <v>306</v>
      </c>
      <c r="F267" t="s">
        <v>311</v>
      </c>
      <c r="G267" t="s">
        <v>10879</v>
      </c>
      <c r="H267" t="s">
        <v>307</v>
      </c>
    </row>
    <row r="268" spans="1:8" x14ac:dyDescent="0.25">
      <c r="A268" t="s">
        <v>296</v>
      </c>
      <c r="B268" t="s">
        <v>10890</v>
      </c>
      <c r="C268" t="s">
        <v>10891</v>
      </c>
      <c r="D268" t="s">
        <v>10892</v>
      </c>
      <c r="E268" t="s">
        <v>306</v>
      </c>
      <c r="F268" t="s">
        <v>311</v>
      </c>
      <c r="G268" t="s">
        <v>10893</v>
      </c>
      <c r="H268" t="s">
        <v>307</v>
      </c>
    </row>
    <row r="269" spans="1:8" x14ac:dyDescent="0.25">
      <c r="A269" t="s">
        <v>296</v>
      </c>
      <c r="B269" t="s">
        <v>11021</v>
      </c>
      <c r="C269" t="s">
        <v>11022</v>
      </c>
      <c r="D269" t="s">
        <v>918</v>
      </c>
      <c r="E269" t="s">
        <v>306</v>
      </c>
      <c r="F269" t="s">
        <v>361</v>
      </c>
      <c r="G269" t="s">
        <v>11023</v>
      </c>
      <c r="H269" t="s">
        <v>307</v>
      </c>
    </row>
    <row r="270" spans="1:8" x14ac:dyDescent="0.25">
      <c r="A270" t="s">
        <v>296</v>
      </c>
      <c r="B270" t="s">
        <v>10880</v>
      </c>
      <c r="C270" t="s">
        <v>10881</v>
      </c>
      <c r="D270" t="s">
        <v>10882</v>
      </c>
      <c r="E270" t="s">
        <v>306</v>
      </c>
      <c r="F270" t="s">
        <v>311</v>
      </c>
      <c r="G270" t="s">
        <v>10883</v>
      </c>
      <c r="H270" t="s">
        <v>307</v>
      </c>
    </row>
    <row r="271" spans="1:8" x14ac:dyDescent="0.25">
      <c r="A271" t="s">
        <v>296</v>
      </c>
      <c r="B271" t="s">
        <v>10871</v>
      </c>
      <c r="C271" t="s">
        <v>10872</v>
      </c>
      <c r="D271" t="s">
        <v>353</v>
      </c>
      <c r="E271" t="s">
        <v>306</v>
      </c>
      <c r="F271" t="s">
        <v>311</v>
      </c>
      <c r="G271" t="s">
        <v>10873</v>
      </c>
      <c r="H271" t="s">
        <v>307</v>
      </c>
    </row>
    <row r="272" spans="1:8" x14ac:dyDescent="0.25">
      <c r="A272" t="s">
        <v>296</v>
      </c>
      <c r="B272" t="s">
        <v>10861</v>
      </c>
      <c r="C272" t="s">
        <v>10862</v>
      </c>
      <c r="D272" t="s">
        <v>351</v>
      </c>
      <c r="E272" t="s">
        <v>306</v>
      </c>
      <c r="F272" t="s">
        <v>311</v>
      </c>
      <c r="G272" t="s">
        <v>10863</v>
      </c>
      <c r="H272" t="s">
        <v>307</v>
      </c>
    </row>
    <row r="273" spans="1:8" x14ac:dyDescent="0.25">
      <c r="A273" t="s">
        <v>296</v>
      </c>
      <c r="B273" t="s">
        <v>10819</v>
      </c>
      <c r="C273" t="s">
        <v>10820</v>
      </c>
      <c r="D273" t="s">
        <v>10821</v>
      </c>
      <c r="E273" t="s">
        <v>306</v>
      </c>
      <c r="F273" t="s">
        <v>311</v>
      </c>
      <c r="G273" t="s">
        <v>10822</v>
      </c>
      <c r="H273" t="s">
        <v>307</v>
      </c>
    </row>
    <row r="274" spans="1:8" x14ac:dyDescent="0.25">
      <c r="A274" t="s">
        <v>296</v>
      </c>
      <c r="B274" t="s">
        <v>11034</v>
      </c>
      <c r="C274" t="s">
        <v>11035</v>
      </c>
      <c r="D274" t="s">
        <v>11036</v>
      </c>
      <c r="E274" t="s">
        <v>306</v>
      </c>
      <c r="F274" t="s">
        <v>361</v>
      </c>
      <c r="G274" t="s">
        <v>11037</v>
      </c>
      <c r="H274" t="s">
        <v>307</v>
      </c>
    </row>
    <row r="275" spans="1:8" x14ac:dyDescent="0.25">
      <c r="A275" t="s">
        <v>296</v>
      </c>
      <c r="B275" t="s">
        <v>10864</v>
      </c>
      <c r="C275" t="s">
        <v>10865</v>
      </c>
      <c r="D275" t="s">
        <v>10866</v>
      </c>
      <c r="E275" t="s">
        <v>306</v>
      </c>
      <c r="F275" t="s">
        <v>311</v>
      </c>
      <c r="G275" t="s">
        <v>10867</v>
      </c>
      <c r="H275" t="s">
        <v>307</v>
      </c>
    </row>
    <row r="276" spans="1:8" x14ac:dyDescent="0.25">
      <c r="A276" t="s">
        <v>296</v>
      </c>
      <c r="B276" t="s">
        <v>11030</v>
      </c>
      <c r="C276" t="s">
        <v>11031</v>
      </c>
      <c r="D276" t="s">
        <v>11032</v>
      </c>
      <c r="E276" t="s">
        <v>306</v>
      </c>
      <c r="F276" t="s">
        <v>361</v>
      </c>
      <c r="G276" t="s">
        <v>11033</v>
      </c>
      <c r="H276" t="s">
        <v>307</v>
      </c>
    </row>
    <row r="277" spans="1:8" x14ac:dyDescent="0.25">
      <c r="A277" t="s">
        <v>296</v>
      </c>
      <c r="B277" t="s">
        <v>10823</v>
      </c>
      <c r="C277" t="s">
        <v>10824</v>
      </c>
      <c r="D277" t="s">
        <v>333</v>
      </c>
      <c r="E277" t="s">
        <v>306</v>
      </c>
      <c r="F277" t="s">
        <v>311</v>
      </c>
      <c r="G277" t="s">
        <v>10825</v>
      </c>
      <c r="H277" t="s">
        <v>307</v>
      </c>
    </row>
    <row r="278" spans="1:8" x14ac:dyDescent="0.25">
      <c r="A278" t="s">
        <v>296</v>
      </c>
      <c r="B278" t="s">
        <v>11027</v>
      </c>
      <c r="C278" t="s">
        <v>11028</v>
      </c>
      <c r="D278" t="s">
        <v>920</v>
      </c>
      <c r="E278" t="s">
        <v>306</v>
      </c>
      <c r="F278" t="s">
        <v>361</v>
      </c>
      <c r="G278" t="s">
        <v>11029</v>
      </c>
      <c r="H278" t="s">
        <v>307</v>
      </c>
    </row>
    <row r="279" spans="1:8" x14ac:dyDescent="0.25">
      <c r="A279" t="s">
        <v>296</v>
      </c>
      <c r="B279" t="s">
        <v>10887</v>
      </c>
      <c r="C279" t="s">
        <v>10888</v>
      </c>
      <c r="D279" t="s">
        <v>357</v>
      </c>
      <c r="E279" t="s">
        <v>306</v>
      </c>
      <c r="F279" t="s">
        <v>311</v>
      </c>
      <c r="G279" t="s">
        <v>10889</v>
      </c>
      <c r="H279" t="s">
        <v>307</v>
      </c>
    </row>
    <row r="280" spans="1:8" x14ac:dyDescent="0.25">
      <c r="A280" t="s">
        <v>296</v>
      </c>
      <c r="B280" t="s">
        <v>10855</v>
      </c>
      <c r="C280" t="s">
        <v>10856</v>
      </c>
      <c r="D280" t="s">
        <v>341</v>
      </c>
      <c r="E280" t="s">
        <v>306</v>
      </c>
      <c r="F280" t="s">
        <v>311</v>
      </c>
      <c r="G280" t="s">
        <v>10857</v>
      </c>
      <c r="H280" t="s">
        <v>307</v>
      </c>
    </row>
    <row r="281" spans="1:8" x14ac:dyDescent="0.25">
      <c r="A281" t="s">
        <v>296</v>
      </c>
      <c r="B281" t="s">
        <v>10829</v>
      </c>
      <c r="C281" t="s">
        <v>10830</v>
      </c>
      <c r="D281" t="s">
        <v>10831</v>
      </c>
      <c r="E281" t="s">
        <v>306</v>
      </c>
      <c r="F281" t="s">
        <v>311</v>
      </c>
      <c r="G281" t="s">
        <v>10832</v>
      </c>
      <c r="H281" t="s">
        <v>307</v>
      </c>
    </row>
    <row r="282" spans="1:8" x14ac:dyDescent="0.25">
      <c r="A282" t="s">
        <v>296</v>
      </c>
      <c r="B282" t="s">
        <v>11044</v>
      </c>
      <c r="C282" t="s">
        <v>11045</v>
      </c>
      <c r="D282" t="s">
        <v>11046</v>
      </c>
      <c r="E282" t="s">
        <v>306</v>
      </c>
      <c r="F282" t="s">
        <v>361</v>
      </c>
      <c r="G282" t="s">
        <v>11047</v>
      </c>
      <c r="H282" t="s">
        <v>307</v>
      </c>
    </row>
    <row r="283" spans="1:8" x14ac:dyDescent="0.25">
      <c r="A283" t="s">
        <v>296</v>
      </c>
      <c r="B283" t="s">
        <v>10833</v>
      </c>
      <c r="C283" t="s">
        <v>10834</v>
      </c>
      <c r="D283" t="s">
        <v>335</v>
      </c>
      <c r="E283" t="s">
        <v>306</v>
      </c>
      <c r="F283" t="s">
        <v>311</v>
      </c>
      <c r="G283" t="s">
        <v>10835</v>
      </c>
      <c r="H283" t="s">
        <v>307</v>
      </c>
    </row>
    <row r="284" spans="1:8" x14ac:dyDescent="0.25">
      <c r="A284" t="s">
        <v>296</v>
      </c>
      <c r="B284" t="s">
        <v>10839</v>
      </c>
      <c r="C284" t="s">
        <v>10840</v>
      </c>
      <c r="D284" t="s">
        <v>10841</v>
      </c>
      <c r="E284" t="s">
        <v>306</v>
      </c>
      <c r="F284" t="s">
        <v>311</v>
      </c>
      <c r="G284" t="s">
        <v>10842</v>
      </c>
      <c r="H284" t="s">
        <v>307</v>
      </c>
    </row>
    <row r="285" spans="1:8" x14ac:dyDescent="0.25">
      <c r="A285" t="s">
        <v>296</v>
      </c>
      <c r="B285" t="s">
        <v>10843</v>
      </c>
      <c r="C285" t="s">
        <v>10844</v>
      </c>
      <c r="D285" t="s">
        <v>337</v>
      </c>
      <c r="E285" t="s">
        <v>306</v>
      </c>
      <c r="F285" t="s">
        <v>311</v>
      </c>
      <c r="G285" t="s">
        <v>10845</v>
      </c>
      <c r="H285" t="s">
        <v>307</v>
      </c>
    </row>
    <row r="286" spans="1:8" x14ac:dyDescent="0.25">
      <c r="A286" t="s">
        <v>296</v>
      </c>
      <c r="B286" t="s">
        <v>10849</v>
      </c>
      <c r="C286" t="s">
        <v>10850</v>
      </c>
      <c r="D286" t="s">
        <v>339</v>
      </c>
      <c r="E286" t="s">
        <v>306</v>
      </c>
      <c r="F286" t="s">
        <v>311</v>
      </c>
      <c r="G286" t="s">
        <v>10851</v>
      </c>
      <c r="H286" t="s">
        <v>307</v>
      </c>
    </row>
    <row r="287" spans="1:8" x14ac:dyDescent="0.25">
      <c r="A287" t="s">
        <v>296</v>
      </c>
      <c r="B287" t="s">
        <v>11041</v>
      </c>
      <c r="C287" t="s">
        <v>11042</v>
      </c>
      <c r="D287" t="s">
        <v>922</v>
      </c>
      <c r="E287" t="s">
        <v>306</v>
      </c>
      <c r="F287" t="s">
        <v>361</v>
      </c>
      <c r="G287" t="s">
        <v>11043</v>
      </c>
      <c r="H287" t="s">
        <v>307</v>
      </c>
    </row>
    <row r="288" spans="1:8" x14ac:dyDescent="0.25">
      <c r="A288" t="s">
        <v>296</v>
      </c>
      <c r="B288" t="s">
        <v>11054</v>
      </c>
      <c r="C288" t="s">
        <v>11055</v>
      </c>
      <c r="D288" t="s">
        <v>11056</v>
      </c>
      <c r="E288" t="s">
        <v>306</v>
      </c>
      <c r="F288" t="s">
        <v>361</v>
      </c>
      <c r="G288" t="s">
        <v>11057</v>
      </c>
      <c r="H288" t="s">
        <v>307</v>
      </c>
    </row>
    <row r="289" spans="1:8" x14ac:dyDescent="0.25">
      <c r="A289" t="s">
        <v>296</v>
      </c>
      <c r="B289" t="s">
        <v>11051</v>
      </c>
      <c r="C289" t="s">
        <v>11052</v>
      </c>
      <c r="D289" t="s">
        <v>924</v>
      </c>
      <c r="E289" t="s">
        <v>306</v>
      </c>
      <c r="F289" t="s">
        <v>361</v>
      </c>
      <c r="G289" t="s">
        <v>11053</v>
      </c>
      <c r="H289" t="s">
        <v>307</v>
      </c>
    </row>
    <row r="290" spans="1:8" x14ac:dyDescent="0.25">
      <c r="A290" t="s">
        <v>296</v>
      </c>
      <c r="B290" t="s">
        <v>11061</v>
      </c>
      <c r="C290" t="s">
        <v>11062</v>
      </c>
      <c r="D290" t="s">
        <v>926</v>
      </c>
      <c r="E290" t="s">
        <v>306</v>
      </c>
      <c r="F290" t="s">
        <v>361</v>
      </c>
      <c r="G290" t="s">
        <v>11063</v>
      </c>
      <c r="H290" t="s">
        <v>307</v>
      </c>
    </row>
    <row r="291" spans="1:8" x14ac:dyDescent="0.25">
      <c r="A291" t="s">
        <v>296</v>
      </c>
      <c r="B291" t="s">
        <v>11074</v>
      </c>
      <c r="C291" t="s">
        <v>11075</v>
      </c>
      <c r="D291" t="s">
        <v>11076</v>
      </c>
      <c r="E291" t="s">
        <v>306</v>
      </c>
      <c r="F291" t="s">
        <v>361</v>
      </c>
      <c r="G291" t="s">
        <v>11077</v>
      </c>
      <c r="H291" t="s">
        <v>307</v>
      </c>
    </row>
    <row r="292" spans="1:8" x14ac:dyDescent="0.25">
      <c r="A292" t="s">
        <v>296</v>
      </c>
      <c r="B292" t="s">
        <v>11070</v>
      </c>
      <c r="C292" t="s">
        <v>11071</v>
      </c>
      <c r="D292" t="s">
        <v>11072</v>
      </c>
      <c r="E292" t="s">
        <v>306</v>
      </c>
      <c r="F292" t="s">
        <v>361</v>
      </c>
      <c r="G292" t="s">
        <v>11073</v>
      </c>
      <c r="H292" t="s">
        <v>307</v>
      </c>
    </row>
    <row r="293" spans="1:8" x14ac:dyDescent="0.25">
      <c r="A293" t="s">
        <v>296</v>
      </c>
      <c r="B293" t="s">
        <v>11067</v>
      </c>
      <c r="C293" t="s">
        <v>11068</v>
      </c>
      <c r="D293" t="s">
        <v>928</v>
      </c>
      <c r="E293" t="s">
        <v>306</v>
      </c>
      <c r="F293" t="s">
        <v>361</v>
      </c>
      <c r="G293" t="s">
        <v>11069</v>
      </c>
      <c r="H293" t="s">
        <v>307</v>
      </c>
    </row>
    <row r="294" spans="1:8" x14ac:dyDescent="0.25">
      <c r="A294" t="s">
        <v>296</v>
      </c>
      <c r="B294" t="s">
        <v>11084</v>
      </c>
      <c r="C294" t="s">
        <v>11085</v>
      </c>
      <c r="D294" t="s">
        <v>11086</v>
      </c>
      <c r="E294" t="s">
        <v>306</v>
      </c>
      <c r="F294" t="s">
        <v>361</v>
      </c>
      <c r="G294" t="s">
        <v>11087</v>
      </c>
      <c r="H294" t="s">
        <v>307</v>
      </c>
    </row>
    <row r="295" spans="1:8" x14ac:dyDescent="0.25">
      <c r="A295" t="s">
        <v>296</v>
      </c>
      <c r="B295" t="s">
        <v>11081</v>
      </c>
      <c r="C295" t="s">
        <v>11082</v>
      </c>
      <c r="D295" t="s">
        <v>930</v>
      </c>
      <c r="E295" t="s">
        <v>306</v>
      </c>
      <c r="F295" t="s">
        <v>361</v>
      </c>
      <c r="G295" t="s">
        <v>11083</v>
      </c>
      <c r="H295" t="s">
        <v>307</v>
      </c>
    </row>
    <row r="296" spans="1:8" x14ac:dyDescent="0.25">
      <c r="A296" t="s">
        <v>296</v>
      </c>
      <c r="B296" t="s">
        <v>11094</v>
      </c>
      <c r="C296" t="s">
        <v>11095</v>
      </c>
      <c r="D296" t="s">
        <v>11096</v>
      </c>
      <c r="E296" t="s">
        <v>306</v>
      </c>
      <c r="F296" t="s">
        <v>361</v>
      </c>
      <c r="G296" t="s">
        <v>11097</v>
      </c>
      <c r="H296" t="s">
        <v>307</v>
      </c>
    </row>
    <row r="297" spans="1:8" x14ac:dyDescent="0.25">
      <c r="A297" t="s">
        <v>296</v>
      </c>
      <c r="B297" t="s">
        <v>11091</v>
      </c>
      <c r="C297" t="s">
        <v>11092</v>
      </c>
      <c r="D297" t="s">
        <v>932</v>
      </c>
      <c r="E297" t="s">
        <v>306</v>
      </c>
      <c r="F297" t="s">
        <v>361</v>
      </c>
      <c r="G297" t="s">
        <v>11093</v>
      </c>
      <c r="H297" t="s">
        <v>307</v>
      </c>
    </row>
    <row r="298" spans="1:8" x14ac:dyDescent="0.25">
      <c r="A298" t="s">
        <v>296</v>
      </c>
      <c r="B298" t="s">
        <v>11104</v>
      </c>
      <c r="C298" t="s">
        <v>11105</v>
      </c>
      <c r="D298" t="s">
        <v>11106</v>
      </c>
      <c r="E298" t="s">
        <v>306</v>
      </c>
      <c r="F298" t="s">
        <v>361</v>
      </c>
      <c r="G298" t="s">
        <v>11107</v>
      </c>
      <c r="H298" t="s">
        <v>307</v>
      </c>
    </row>
    <row r="299" spans="1:8" x14ac:dyDescent="0.25">
      <c r="A299" t="s">
        <v>296</v>
      </c>
      <c r="B299" t="s">
        <v>11101</v>
      </c>
      <c r="C299" t="s">
        <v>11102</v>
      </c>
      <c r="D299" t="s">
        <v>934</v>
      </c>
      <c r="E299" t="s">
        <v>306</v>
      </c>
      <c r="F299" t="s">
        <v>361</v>
      </c>
      <c r="G299" t="s">
        <v>11103</v>
      </c>
      <c r="H299" t="s">
        <v>307</v>
      </c>
    </row>
    <row r="300" spans="1:8" x14ac:dyDescent="0.25">
      <c r="A300" t="s">
        <v>296</v>
      </c>
      <c r="B300" t="s">
        <v>11114</v>
      </c>
      <c r="C300" t="s">
        <v>11115</v>
      </c>
      <c r="D300" t="s">
        <v>11116</v>
      </c>
      <c r="E300" t="s">
        <v>306</v>
      </c>
      <c r="F300" t="s">
        <v>361</v>
      </c>
      <c r="G300" t="s">
        <v>11117</v>
      </c>
      <c r="H300" t="s">
        <v>307</v>
      </c>
    </row>
    <row r="301" spans="1:8" x14ac:dyDescent="0.25">
      <c r="A301" t="s">
        <v>296</v>
      </c>
      <c r="B301" t="s">
        <v>11111</v>
      </c>
      <c r="C301" t="s">
        <v>11112</v>
      </c>
      <c r="D301" t="s">
        <v>936</v>
      </c>
      <c r="E301" t="s">
        <v>306</v>
      </c>
      <c r="F301" t="s">
        <v>361</v>
      </c>
      <c r="G301" t="s">
        <v>11113</v>
      </c>
      <c r="H301" t="s">
        <v>307</v>
      </c>
    </row>
    <row r="302" spans="1:8" x14ac:dyDescent="0.25">
      <c r="A302" t="s">
        <v>296</v>
      </c>
      <c r="B302" t="s">
        <v>11121</v>
      </c>
      <c r="C302" t="s">
        <v>11122</v>
      </c>
      <c r="D302" t="s">
        <v>11123</v>
      </c>
      <c r="E302" t="s">
        <v>306</v>
      </c>
      <c r="F302" t="s">
        <v>361</v>
      </c>
      <c r="G302" t="s">
        <v>11124</v>
      </c>
      <c r="H302" t="s">
        <v>307</v>
      </c>
    </row>
    <row r="303" spans="1:8" x14ac:dyDescent="0.25">
      <c r="A303" t="s">
        <v>296</v>
      </c>
      <c r="B303" t="s">
        <v>11125</v>
      </c>
      <c r="C303" t="s">
        <v>11126</v>
      </c>
      <c r="D303" t="s">
        <v>938</v>
      </c>
      <c r="E303" t="s">
        <v>306</v>
      </c>
      <c r="F303" t="s">
        <v>361</v>
      </c>
      <c r="G303" t="s">
        <v>11127</v>
      </c>
      <c r="H303" t="s">
        <v>307</v>
      </c>
    </row>
    <row r="304" spans="1:8" x14ac:dyDescent="0.25">
      <c r="A304" t="s">
        <v>296</v>
      </c>
      <c r="B304" t="s">
        <v>11131</v>
      </c>
      <c r="C304" t="s">
        <v>11132</v>
      </c>
      <c r="D304" t="s">
        <v>940</v>
      </c>
      <c r="E304" t="s">
        <v>306</v>
      </c>
      <c r="F304" t="s">
        <v>361</v>
      </c>
      <c r="G304" t="s">
        <v>11133</v>
      </c>
      <c r="H304" t="s">
        <v>307</v>
      </c>
    </row>
    <row r="305" spans="1:8" x14ac:dyDescent="0.25">
      <c r="A305" t="s">
        <v>296</v>
      </c>
      <c r="B305" t="s">
        <v>10296</v>
      </c>
      <c r="C305" t="s">
        <v>10297</v>
      </c>
      <c r="D305" t="s">
        <v>10298</v>
      </c>
      <c r="E305" t="s">
        <v>306</v>
      </c>
      <c r="F305" t="s">
        <v>361</v>
      </c>
      <c r="G305" t="s">
        <v>10299</v>
      </c>
      <c r="H305" t="s">
        <v>307</v>
      </c>
    </row>
    <row r="306" spans="1:8" x14ac:dyDescent="0.25">
      <c r="A306" t="s">
        <v>296</v>
      </c>
      <c r="B306" t="s">
        <v>11134</v>
      </c>
      <c r="C306" t="s">
        <v>11135</v>
      </c>
      <c r="D306" t="s">
        <v>942</v>
      </c>
      <c r="E306" t="s">
        <v>306</v>
      </c>
      <c r="F306" t="s">
        <v>361</v>
      </c>
      <c r="G306" t="s">
        <v>11136</v>
      </c>
      <c r="H306" t="s">
        <v>307</v>
      </c>
    </row>
    <row r="307" spans="1:8" x14ac:dyDescent="0.25">
      <c r="A307" t="s">
        <v>296</v>
      </c>
      <c r="B307" t="s">
        <v>11143</v>
      </c>
      <c r="C307" t="s">
        <v>11144</v>
      </c>
      <c r="D307" t="s">
        <v>11145</v>
      </c>
      <c r="E307" t="s">
        <v>306</v>
      </c>
      <c r="F307" t="s">
        <v>361</v>
      </c>
      <c r="G307" t="s">
        <v>11146</v>
      </c>
      <c r="H307" t="s">
        <v>307</v>
      </c>
    </row>
    <row r="308" spans="1:8" x14ac:dyDescent="0.25">
      <c r="A308" t="s">
        <v>296</v>
      </c>
      <c r="B308" t="s">
        <v>11140</v>
      </c>
      <c r="C308" t="s">
        <v>11141</v>
      </c>
      <c r="D308" t="s">
        <v>944</v>
      </c>
      <c r="E308" t="s">
        <v>306</v>
      </c>
      <c r="F308" t="s">
        <v>361</v>
      </c>
      <c r="G308" t="s">
        <v>11142</v>
      </c>
      <c r="H308" t="s">
        <v>307</v>
      </c>
    </row>
    <row r="309" spans="1:8" x14ac:dyDescent="0.25">
      <c r="A309" t="s">
        <v>296</v>
      </c>
      <c r="B309" t="s">
        <v>11162</v>
      </c>
      <c r="C309" t="s">
        <v>11163</v>
      </c>
      <c r="D309" t="s">
        <v>1045</v>
      </c>
      <c r="E309" t="s">
        <v>306</v>
      </c>
      <c r="F309" t="s">
        <v>361</v>
      </c>
      <c r="G309" t="s">
        <v>11164</v>
      </c>
      <c r="H309" t="s">
        <v>307</v>
      </c>
    </row>
    <row r="310" spans="1:8" x14ac:dyDescent="0.25">
      <c r="A310" t="s">
        <v>296</v>
      </c>
      <c r="B310" t="s">
        <v>10303</v>
      </c>
      <c r="C310" t="s">
        <v>10304</v>
      </c>
      <c r="D310" t="s">
        <v>997</v>
      </c>
      <c r="E310" t="s">
        <v>306</v>
      </c>
      <c r="F310" t="s">
        <v>361</v>
      </c>
      <c r="G310" t="s">
        <v>10305</v>
      </c>
      <c r="H310" t="s">
        <v>307</v>
      </c>
    </row>
    <row r="311" spans="1:8" x14ac:dyDescent="0.25">
      <c r="A311" t="s">
        <v>296</v>
      </c>
      <c r="B311" t="s">
        <v>10919</v>
      </c>
      <c r="C311" t="s">
        <v>10920</v>
      </c>
      <c r="D311" t="s">
        <v>10921</v>
      </c>
      <c r="E311" t="s">
        <v>306</v>
      </c>
      <c r="F311" t="s">
        <v>624</v>
      </c>
      <c r="G311" t="s">
        <v>10922</v>
      </c>
      <c r="H311" t="s">
        <v>307</v>
      </c>
    </row>
    <row r="312" spans="1:8" x14ac:dyDescent="0.25">
      <c r="A312" t="s">
        <v>296</v>
      </c>
      <c r="B312" t="s">
        <v>10923</v>
      </c>
      <c r="C312" t="s">
        <v>10924</v>
      </c>
      <c r="D312" t="s">
        <v>701</v>
      </c>
      <c r="E312" t="s">
        <v>306</v>
      </c>
      <c r="F312" t="s">
        <v>624</v>
      </c>
      <c r="G312" t="s">
        <v>10925</v>
      </c>
      <c r="H312" t="s">
        <v>307</v>
      </c>
    </row>
    <row r="313" spans="1:8" x14ac:dyDescent="0.25">
      <c r="A313" t="s">
        <v>296</v>
      </c>
      <c r="B313" t="s">
        <v>10929</v>
      </c>
      <c r="C313" t="s">
        <v>10930</v>
      </c>
      <c r="D313" t="s">
        <v>851</v>
      </c>
      <c r="E313" t="s">
        <v>306</v>
      </c>
      <c r="F313" t="s">
        <v>361</v>
      </c>
      <c r="G313" t="s">
        <v>10931</v>
      </c>
      <c r="H313" t="s">
        <v>307</v>
      </c>
    </row>
    <row r="314" spans="1:8" x14ac:dyDescent="0.25">
      <c r="A314" t="s">
        <v>296</v>
      </c>
      <c r="B314" t="s">
        <v>11150</v>
      </c>
      <c r="C314" t="s">
        <v>11151</v>
      </c>
      <c r="D314" t="s">
        <v>1033</v>
      </c>
      <c r="E314" t="s">
        <v>306</v>
      </c>
      <c r="F314" t="s">
        <v>361</v>
      </c>
      <c r="G314" t="s">
        <v>11152</v>
      </c>
      <c r="H314" t="s">
        <v>307</v>
      </c>
    </row>
    <row r="315" spans="1:8" x14ac:dyDescent="0.25">
      <c r="A315" t="s">
        <v>296</v>
      </c>
      <c r="B315" t="s">
        <v>11156</v>
      </c>
      <c r="C315" t="s">
        <v>11157</v>
      </c>
      <c r="D315" t="s">
        <v>1035</v>
      </c>
      <c r="E315" t="s">
        <v>306</v>
      </c>
      <c r="F315" t="s">
        <v>361</v>
      </c>
      <c r="G315" t="s">
        <v>11158</v>
      </c>
      <c r="H315" t="s">
        <v>307</v>
      </c>
    </row>
    <row r="318" spans="1:8" x14ac:dyDescent="0.25">
      <c r="A318" t="s">
        <v>296</v>
      </c>
      <c r="B318" t="s">
        <v>11165</v>
      </c>
      <c r="C318" t="s">
        <v>11166</v>
      </c>
      <c r="D318" t="s">
        <v>11167</v>
      </c>
      <c r="E318" t="s">
        <v>306</v>
      </c>
      <c r="F318" t="s">
        <v>1047</v>
      </c>
      <c r="G318" t="s">
        <v>11168</v>
      </c>
      <c r="H318" t="s">
        <v>307</v>
      </c>
    </row>
    <row r="319" spans="1:8" x14ac:dyDescent="0.25">
      <c r="A319" t="s">
        <v>296</v>
      </c>
      <c r="B319" t="s">
        <v>10306</v>
      </c>
      <c r="C319" t="s">
        <v>1048</v>
      </c>
      <c r="D319" t="s">
        <v>10307</v>
      </c>
      <c r="E319" t="s">
        <v>306</v>
      </c>
      <c r="F319" t="s">
        <v>1047</v>
      </c>
      <c r="G319" t="s">
        <v>10308</v>
      </c>
      <c r="H319" t="s">
        <v>307</v>
      </c>
    </row>
    <row r="320" spans="1:8" x14ac:dyDescent="0.25">
      <c r="A320" t="s">
        <v>296</v>
      </c>
      <c r="B320" t="s">
        <v>11172</v>
      </c>
      <c r="C320" t="s">
        <v>1050</v>
      </c>
      <c r="D320" t="s">
        <v>11173</v>
      </c>
      <c r="E320" t="s">
        <v>306</v>
      </c>
      <c r="F320" t="s">
        <v>1047</v>
      </c>
      <c r="G320" t="s">
        <v>11174</v>
      </c>
      <c r="H320" t="s">
        <v>307</v>
      </c>
    </row>
    <row r="321" spans="1:8" x14ac:dyDescent="0.25">
      <c r="A321" t="s">
        <v>296</v>
      </c>
      <c r="B321" t="s">
        <v>11190</v>
      </c>
      <c r="C321" t="s">
        <v>1052</v>
      </c>
      <c r="D321" t="s">
        <v>11191</v>
      </c>
      <c r="E321" t="s">
        <v>306</v>
      </c>
      <c r="F321" t="s">
        <v>1047</v>
      </c>
      <c r="G321" t="s">
        <v>11192</v>
      </c>
      <c r="H321" t="s">
        <v>307</v>
      </c>
    </row>
    <row r="322" spans="1:8" x14ac:dyDescent="0.25">
      <c r="A322" t="s">
        <v>296</v>
      </c>
      <c r="B322" t="s">
        <v>11208</v>
      </c>
      <c r="C322" t="s">
        <v>1055</v>
      </c>
      <c r="D322" t="s">
        <v>11209</v>
      </c>
      <c r="E322" t="s">
        <v>306</v>
      </c>
      <c r="F322" t="s">
        <v>1047</v>
      </c>
      <c r="G322" t="s">
        <v>11210</v>
      </c>
      <c r="H322" t="s">
        <v>307</v>
      </c>
    </row>
    <row r="323" spans="1:8" x14ac:dyDescent="0.25">
      <c r="A323" t="s">
        <v>296</v>
      </c>
      <c r="B323" t="s">
        <v>11226</v>
      </c>
      <c r="C323" t="s">
        <v>1057</v>
      </c>
      <c r="D323" t="s">
        <v>11227</v>
      </c>
      <c r="E323" t="s">
        <v>306</v>
      </c>
      <c r="F323" t="s">
        <v>1047</v>
      </c>
      <c r="G323" t="s">
        <v>11228</v>
      </c>
      <c r="H323" t="s">
        <v>307</v>
      </c>
    </row>
    <row r="324" spans="1:8" x14ac:dyDescent="0.25">
      <c r="A324" t="s">
        <v>296</v>
      </c>
      <c r="B324" t="s">
        <v>11244</v>
      </c>
      <c r="C324" t="s">
        <v>1059</v>
      </c>
      <c r="D324" t="s">
        <v>11245</v>
      </c>
      <c r="E324" t="s">
        <v>306</v>
      </c>
      <c r="F324" t="s">
        <v>1047</v>
      </c>
      <c r="G324" t="s">
        <v>11246</v>
      </c>
      <c r="H324" t="s">
        <v>307</v>
      </c>
    </row>
    <row r="325" spans="1:8" x14ac:dyDescent="0.25">
      <c r="A325" t="s">
        <v>296</v>
      </c>
      <c r="B325" t="s">
        <v>11247</v>
      </c>
      <c r="C325" t="s">
        <v>1061</v>
      </c>
      <c r="D325" t="s">
        <v>11248</v>
      </c>
      <c r="E325" t="s">
        <v>306</v>
      </c>
      <c r="F325" t="s">
        <v>1047</v>
      </c>
      <c r="G325" t="s">
        <v>11249</v>
      </c>
      <c r="H325" t="s">
        <v>307</v>
      </c>
    </row>
    <row r="326" spans="1:8" x14ac:dyDescent="0.25">
      <c r="A326" t="s">
        <v>296</v>
      </c>
      <c r="B326" t="s">
        <v>11257</v>
      </c>
      <c r="C326" t="s">
        <v>1063</v>
      </c>
      <c r="D326" t="s">
        <v>11258</v>
      </c>
      <c r="E326" t="s">
        <v>306</v>
      </c>
      <c r="F326" t="s">
        <v>1047</v>
      </c>
      <c r="G326" t="s">
        <v>11259</v>
      </c>
      <c r="H326" t="s">
        <v>307</v>
      </c>
    </row>
    <row r="327" spans="1:8" x14ac:dyDescent="0.25">
      <c r="A327" t="s">
        <v>296</v>
      </c>
      <c r="B327" t="s">
        <v>11268</v>
      </c>
      <c r="C327" t="s">
        <v>1065</v>
      </c>
      <c r="D327" t="s">
        <v>11269</v>
      </c>
      <c r="E327" t="s">
        <v>306</v>
      </c>
      <c r="F327" t="s">
        <v>361</v>
      </c>
      <c r="G327" t="s">
        <v>11270</v>
      </c>
      <c r="H327" t="s">
        <v>307</v>
      </c>
    </row>
    <row r="328" spans="1:8" x14ac:dyDescent="0.25">
      <c r="A328" t="s">
        <v>296</v>
      </c>
      <c r="B328" t="s">
        <v>1067</v>
      </c>
      <c r="C328" t="s">
        <v>1068</v>
      </c>
      <c r="D328" t="s">
        <v>1069</v>
      </c>
      <c r="E328" t="s">
        <v>306</v>
      </c>
      <c r="F328" t="s">
        <v>361</v>
      </c>
      <c r="G328" t="s">
        <v>1070</v>
      </c>
      <c r="H328" t="s">
        <v>307</v>
      </c>
    </row>
    <row r="329" spans="1:8" x14ac:dyDescent="0.25">
      <c r="A329" t="s">
        <v>296</v>
      </c>
      <c r="B329" t="s">
        <v>11278</v>
      </c>
      <c r="C329" t="s">
        <v>1071</v>
      </c>
      <c r="D329" t="s">
        <v>11279</v>
      </c>
      <c r="E329" t="s">
        <v>306</v>
      </c>
      <c r="F329" t="s">
        <v>361</v>
      </c>
      <c r="G329" t="s">
        <v>11280</v>
      </c>
      <c r="H329" t="s">
        <v>307</v>
      </c>
    </row>
    <row r="330" spans="1:8" x14ac:dyDescent="0.25">
      <c r="A330" t="s">
        <v>296</v>
      </c>
      <c r="B330" t="s">
        <v>11284</v>
      </c>
      <c r="C330" t="s">
        <v>1073</v>
      </c>
      <c r="D330" t="s">
        <v>11285</v>
      </c>
      <c r="E330" t="s">
        <v>306</v>
      </c>
      <c r="F330" t="s">
        <v>361</v>
      </c>
      <c r="G330" t="s">
        <v>11286</v>
      </c>
      <c r="H330" t="s">
        <v>307</v>
      </c>
    </row>
    <row r="331" spans="1:8" x14ac:dyDescent="0.25">
      <c r="A331" t="s">
        <v>296</v>
      </c>
      <c r="B331" t="s">
        <v>10334</v>
      </c>
      <c r="C331" t="s">
        <v>1075</v>
      </c>
      <c r="D331" t="s">
        <v>10335</v>
      </c>
      <c r="E331" t="s">
        <v>306</v>
      </c>
      <c r="F331" t="s">
        <v>361</v>
      </c>
      <c r="G331" t="s">
        <v>10336</v>
      </c>
      <c r="H331" t="s">
        <v>307</v>
      </c>
    </row>
    <row r="332" spans="1:8" x14ac:dyDescent="0.25">
      <c r="A332" t="s">
        <v>296</v>
      </c>
      <c r="B332" t="s">
        <v>10340</v>
      </c>
      <c r="C332" t="s">
        <v>1077</v>
      </c>
      <c r="D332" t="s">
        <v>10341</v>
      </c>
      <c r="E332" t="s">
        <v>306</v>
      </c>
      <c r="F332" t="s">
        <v>361</v>
      </c>
      <c r="G332" t="s">
        <v>10342</v>
      </c>
      <c r="H332" t="s">
        <v>307</v>
      </c>
    </row>
    <row r="333" spans="1:8" x14ac:dyDescent="0.25">
      <c r="A333" t="s">
        <v>296</v>
      </c>
      <c r="B333" t="s">
        <v>11293</v>
      </c>
      <c r="C333" t="s">
        <v>1079</v>
      </c>
      <c r="D333" t="s">
        <v>11294</v>
      </c>
      <c r="E333" t="s">
        <v>306</v>
      </c>
      <c r="F333" t="s">
        <v>361</v>
      </c>
      <c r="G333" t="s">
        <v>11295</v>
      </c>
      <c r="H333" t="s">
        <v>307</v>
      </c>
    </row>
    <row r="334" spans="1:8" x14ac:dyDescent="0.25">
      <c r="A334" t="s">
        <v>296</v>
      </c>
      <c r="B334" t="s">
        <v>11299</v>
      </c>
      <c r="C334" t="s">
        <v>1081</v>
      </c>
      <c r="D334" t="s">
        <v>11300</v>
      </c>
      <c r="E334" t="s">
        <v>306</v>
      </c>
      <c r="F334" t="s">
        <v>361</v>
      </c>
      <c r="G334" t="s">
        <v>11301</v>
      </c>
      <c r="H334" t="s">
        <v>307</v>
      </c>
    </row>
    <row r="335" spans="1:8" x14ac:dyDescent="0.25">
      <c r="A335" t="s">
        <v>296</v>
      </c>
      <c r="B335" t="s">
        <v>11305</v>
      </c>
      <c r="C335" t="s">
        <v>1083</v>
      </c>
      <c r="D335" t="s">
        <v>11306</v>
      </c>
      <c r="E335" t="s">
        <v>306</v>
      </c>
      <c r="F335" t="s">
        <v>361</v>
      </c>
      <c r="G335" t="s">
        <v>11307</v>
      </c>
      <c r="H335" t="s">
        <v>307</v>
      </c>
    </row>
    <row r="336" spans="1:8" x14ac:dyDescent="0.25">
      <c r="A336" t="s">
        <v>296</v>
      </c>
      <c r="B336" t="s">
        <v>11319</v>
      </c>
      <c r="C336" t="s">
        <v>1085</v>
      </c>
      <c r="D336" t="s">
        <v>11320</v>
      </c>
      <c r="E336" t="s">
        <v>306</v>
      </c>
      <c r="F336" t="s">
        <v>361</v>
      </c>
      <c r="G336" t="s">
        <v>11321</v>
      </c>
      <c r="H336" t="s">
        <v>307</v>
      </c>
    </row>
    <row r="337" spans="1:8" x14ac:dyDescent="0.25">
      <c r="A337" t="s">
        <v>296</v>
      </c>
      <c r="B337" t="s">
        <v>11329</v>
      </c>
      <c r="C337" t="s">
        <v>1087</v>
      </c>
      <c r="D337" t="s">
        <v>11330</v>
      </c>
      <c r="E337" t="s">
        <v>306</v>
      </c>
      <c r="F337" t="s">
        <v>1047</v>
      </c>
      <c r="G337" t="s">
        <v>11331</v>
      </c>
      <c r="H337" t="s">
        <v>307</v>
      </c>
    </row>
    <row r="338" spans="1:8" x14ac:dyDescent="0.25">
      <c r="A338" t="s">
        <v>296</v>
      </c>
      <c r="B338" t="s">
        <v>1089</v>
      </c>
      <c r="C338" t="s">
        <v>1090</v>
      </c>
      <c r="D338" t="s">
        <v>1091</v>
      </c>
      <c r="E338" t="s">
        <v>306</v>
      </c>
      <c r="F338" t="s">
        <v>1047</v>
      </c>
      <c r="G338" t="s">
        <v>1092</v>
      </c>
      <c r="H338" t="s">
        <v>307</v>
      </c>
    </row>
    <row r="339" spans="1:8" x14ac:dyDescent="0.25">
      <c r="A339" t="s">
        <v>296</v>
      </c>
      <c r="B339" t="s">
        <v>1093</v>
      </c>
      <c r="C339" t="s">
        <v>1094</v>
      </c>
      <c r="D339" t="s">
        <v>1095</v>
      </c>
      <c r="E339" t="s">
        <v>306</v>
      </c>
      <c r="F339" t="s">
        <v>361</v>
      </c>
      <c r="G339" t="s">
        <v>1096</v>
      </c>
      <c r="H339" t="s">
        <v>307</v>
      </c>
    </row>
    <row r="340" spans="1:8" x14ac:dyDescent="0.25">
      <c r="A340" t="s">
        <v>296</v>
      </c>
      <c r="B340" t="s">
        <v>1097</v>
      </c>
      <c r="C340" t="s">
        <v>1098</v>
      </c>
      <c r="D340" t="s">
        <v>1099</v>
      </c>
      <c r="E340" t="s">
        <v>306</v>
      </c>
      <c r="F340" t="s">
        <v>361</v>
      </c>
      <c r="G340" t="s">
        <v>1100</v>
      </c>
      <c r="H340" t="s">
        <v>307</v>
      </c>
    </row>
    <row r="341" spans="1:8" x14ac:dyDescent="0.25">
      <c r="A341" t="s">
        <v>296</v>
      </c>
      <c r="B341" t="s">
        <v>1101</v>
      </c>
      <c r="C341" t="s">
        <v>1102</v>
      </c>
      <c r="D341" t="s">
        <v>1103</v>
      </c>
      <c r="E341" t="s">
        <v>306</v>
      </c>
      <c r="F341" t="s">
        <v>361</v>
      </c>
      <c r="G341" t="s">
        <v>1104</v>
      </c>
      <c r="H341" t="s">
        <v>307</v>
      </c>
    </row>
    <row r="342" spans="1:8" x14ac:dyDescent="0.25">
      <c r="A342" t="s">
        <v>296</v>
      </c>
      <c r="B342" t="s">
        <v>1105</v>
      </c>
      <c r="C342" t="s">
        <v>1106</v>
      </c>
      <c r="D342" t="s">
        <v>1107</v>
      </c>
      <c r="E342" t="s">
        <v>306</v>
      </c>
      <c r="F342" t="s">
        <v>361</v>
      </c>
      <c r="G342" t="s">
        <v>1108</v>
      </c>
      <c r="H342" t="s">
        <v>307</v>
      </c>
    </row>
    <row r="343" spans="1:8" x14ac:dyDescent="0.25">
      <c r="A343" t="s">
        <v>296</v>
      </c>
      <c r="B343" t="s">
        <v>1109</v>
      </c>
      <c r="C343" t="s">
        <v>1110</v>
      </c>
      <c r="D343" t="s">
        <v>1111</v>
      </c>
      <c r="E343" t="s">
        <v>306</v>
      </c>
      <c r="F343" t="s">
        <v>361</v>
      </c>
      <c r="G343" t="s">
        <v>1112</v>
      </c>
      <c r="H343" t="s">
        <v>307</v>
      </c>
    </row>
    <row r="344" spans="1:8" x14ac:dyDescent="0.25">
      <c r="A344" t="s">
        <v>296</v>
      </c>
      <c r="B344" t="s">
        <v>1113</v>
      </c>
      <c r="C344" t="s">
        <v>1114</v>
      </c>
      <c r="D344" t="s">
        <v>1115</v>
      </c>
      <c r="E344" t="s">
        <v>306</v>
      </c>
      <c r="F344" t="s">
        <v>361</v>
      </c>
      <c r="G344" t="s">
        <v>1116</v>
      </c>
      <c r="H344" t="s">
        <v>307</v>
      </c>
    </row>
    <row r="345" spans="1:8" x14ac:dyDescent="0.25">
      <c r="A345" t="s">
        <v>296</v>
      </c>
      <c r="B345" t="s">
        <v>1117</v>
      </c>
      <c r="C345" t="s">
        <v>1118</v>
      </c>
      <c r="D345" t="s">
        <v>1119</v>
      </c>
      <c r="E345" t="s">
        <v>306</v>
      </c>
      <c r="F345" t="s">
        <v>361</v>
      </c>
      <c r="G345" t="s">
        <v>1120</v>
      </c>
      <c r="H345" t="s">
        <v>307</v>
      </c>
    </row>
    <row r="346" spans="1:8" x14ac:dyDescent="0.25">
      <c r="A346" t="s">
        <v>296</v>
      </c>
      <c r="B346" t="s">
        <v>1121</v>
      </c>
      <c r="C346" t="s">
        <v>1122</v>
      </c>
      <c r="D346" t="s">
        <v>1123</v>
      </c>
      <c r="E346" t="s">
        <v>306</v>
      </c>
      <c r="F346" t="s">
        <v>361</v>
      </c>
      <c r="G346" t="s">
        <v>1124</v>
      </c>
      <c r="H346" t="s">
        <v>307</v>
      </c>
    </row>
    <row r="347" spans="1:8" x14ac:dyDescent="0.25">
      <c r="A347" t="s">
        <v>296</v>
      </c>
      <c r="B347" t="s">
        <v>1125</v>
      </c>
      <c r="C347" t="s">
        <v>1126</v>
      </c>
      <c r="D347" t="s">
        <v>1127</v>
      </c>
      <c r="E347" t="s">
        <v>306</v>
      </c>
      <c r="F347" t="s">
        <v>361</v>
      </c>
      <c r="G347" t="s">
        <v>1128</v>
      </c>
      <c r="H347" t="s">
        <v>307</v>
      </c>
    </row>
    <row r="348" spans="1:8" x14ac:dyDescent="0.25">
      <c r="A348" t="s">
        <v>296</v>
      </c>
      <c r="B348" t="s">
        <v>1129</v>
      </c>
      <c r="C348" t="s">
        <v>1130</v>
      </c>
      <c r="D348" t="s">
        <v>1131</v>
      </c>
      <c r="E348" t="s">
        <v>306</v>
      </c>
      <c r="F348" t="s">
        <v>361</v>
      </c>
      <c r="G348" t="s">
        <v>1132</v>
      </c>
      <c r="H348" t="s">
        <v>307</v>
      </c>
    </row>
    <row r="349" spans="1:8" x14ac:dyDescent="0.25">
      <c r="A349" t="s">
        <v>296</v>
      </c>
      <c r="B349" t="s">
        <v>1133</v>
      </c>
      <c r="C349" t="s">
        <v>1134</v>
      </c>
      <c r="D349" t="s">
        <v>1135</v>
      </c>
      <c r="E349" t="s">
        <v>306</v>
      </c>
      <c r="F349" t="s">
        <v>361</v>
      </c>
      <c r="G349" t="s">
        <v>1136</v>
      </c>
      <c r="H349" t="s">
        <v>307</v>
      </c>
    </row>
    <row r="350" spans="1:8" x14ac:dyDescent="0.25">
      <c r="A350" t="s">
        <v>296</v>
      </c>
      <c r="B350" t="s">
        <v>1137</v>
      </c>
      <c r="C350" t="s">
        <v>1138</v>
      </c>
      <c r="D350" t="s">
        <v>1139</v>
      </c>
      <c r="E350" t="s">
        <v>306</v>
      </c>
      <c r="F350" t="s">
        <v>361</v>
      </c>
      <c r="G350" t="s">
        <v>1140</v>
      </c>
      <c r="H350" t="s">
        <v>307</v>
      </c>
    </row>
    <row r="351" spans="1:8" x14ac:dyDescent="0.25">
      <c r="A351" t="s">
        <v>296</v>
      </c>
      <c r="B351" t="s">
        <v>1145</v>
      </c>
      <c r="C351" t="s">
        <v>1146</v>
      </c>
      <c r="D351" t="s">
        <v>1147</v>
      </c>
      <c r="E351" t="s">
        <v>306</v>
      </c>
      <c r="F351" t="s">
        <v>361</v>
      </c>
      <c r="G351" t="s">
        <v>1148</v>
      </c>
      <c r="H351" t="s">
        <v>307</v>
      </c>
    </row>
    <row r="352" spans="1:8" x14ac:dyDescent="0.25">
      <c r="A352" t="s">
        <v>296</v>
      </c>
      <c r="B352" t="s">
        <v>1149</v>
      </c>
      <c r="C352" t="s">
        <v>1150</v>
      </c>
      <c r="D352" t="s">
        <v>1151</v>
      </c>
      <c r="E352" t="s">
        <v>306</v>
      </c>
      <c r="F352" t="s">
        <v>361</v>
      </c>
      <c r="G352" t="s">
        <v>1152</v>
      </c>
      <c r="H352" t="s">
        <v>307</v>
      </c>
    </row>
    <row r="353" spans="1:8" x14ac:dyDescent="0.25">
      <c r="A353" t="s">
        <v>296</v>
      </c>
      <c r="B353" t="s">
        <v>1153</v>
      </c>
      <c r="C353" t="s">
        <v>1154</v>
      </c>
      <c r="D353" t="s">
        <v>1155</v>
      </c>
      <c r="E353" t="s">
        <v>306</v>
      </c>
      <c r="F353" t="s">
        <v>361</v>
      </c>
      <c r="G353" t="s">
        <v>1156</v>
      </c>
      <c r="H353" t="s">
        <v>307</v>
      </c>
    </row>
    <row r="354" spans="1:8" x14ac:dyDescent="0.25">
      <c r="A354" t="s">
        <v>296</v>
      </c>
      <c r="B354" t="s">
        <v>1157</v>
      </c>
      <c r="C354" t="s">
        <v>1158</v>
      </c>
      <c r="D354" t="s">
        <v>1159</v>
      </c>
      <c r="E354" t="s">
        <v>306</v>
      </c>
      <c r="F354" t="s">
        <v>361</v>
      </c>
      <c r="G354" t="s">
        <v>1160</v>
      </c>
      <c r="H354" t="s">
        <v>307</v>
      </c>
    </row>
    <row r="355" spans="1:8" x14ac:dyDescent="0.25">
      <c r="A355" t="s">
        <v>296</v>
      </c>
      <c r="B355" t="s">
        <v>1161</v>
      </c>
      <c r="C355" t="s">
        <v>1162</v>
      </c>
      <c r="D355" t="s">
        <v>1163</v>
      </c>
      <c r="E355" t="s">
        <v>306</v>
      </c>
      <c r="F355" t="s">
        <v>361</v>
      </c>
      <c r="G355" t="s">
        <v>1164</v>
      </c>
      <c r="H355" t="s">
        <v>307</v>
      </c>
    </row>
    <row r="356" spans="1:8" x14ac:dyDescent="0.25">
      <c r="A356" t="s">
        <v>296</v>
      </c>
      <c r="B356" t="s">
        <v>1165</v>
      </c>
      <c r="C356" t="s">
        <v>1166</v>
      </c>
      <c r="D356" t="s">
        <v>1167</v>
      </c>
      <c r="E356" t="s">
        <v>306</v>
      </c>
      <c r="F356" t="s">
        <v>361</v>
      </c>
      <c r="G356" t="s">
        <v>1168</v>
      </c>
      <c r="H356" t="s">
        <v>307</v>
      </c>
    </row>
    <row r="357" spans="1:8" x14ac:dyDescent="0.25">
      <c r="A357" t="s">
        <v>296</v>
      </c>
      <c r="B357" t="s">
        <v>1169</v>
      </c>
      <c r="C357" t="s">
        <v>1170</v>
      </c>
      <c r="D357" t="s">
        <v>1171</v>
      </c>
      <c r="E357" t="s">
        <v>306</v>
      </c>
      <c r="F357" t="s">
        <v>361</v>
      </c>
      <c r="G357" t="s">
        <v>1172</v>
      </c>
      <c r="H357" t="s">
        <v>307</v>
      </c>
    </row>
    <row r="358" spans="1:8" x14ac:dyDescent="0.25">
      <c r="A358" t="s">
        <v>296</v>
      </c>
      <c r="B358" t="s">
        <v>1173</v>
      </c>
      <c r="C358" t="s">
        <v>1174</v>
      </c>
      <c r="D358" t="s">
        <v>1175</v>
      </c>
      <c r="E358" t="s">
        <v>306</v>
      </c>
      <c r="F358" t="s">
        <v>361</v>
      </c>
      <c r="G358" t="s">
        <v>1176</v>
      </c>
      <c r="H358" t="s">
        <v>307</v>
      </c>
    </row>
    <row r="359" spans="1:8" x14ac:dyDescent="0.25">
      <c r="A359" t="s">
        <v>296</v>
      </c>
      <c r="B359" t="s">
        <v>1177</v>
      </c>
      <c r="C359" t="s">
        <v>1178</v>
      </c>
      <c r="D359" t="s">
        <v>1179</v>
      </c>
      <c r="E359" t="s">
        <v>306</v>
      </c>
      <c r="F359" t="s">
        <v>361</v>
      </c>
      <c r="G359" t="s">
        <v>1180</v>
      </c>
      <c r="H359" t="s">
        <v>307</v>
      </c>
    </row>
    <row r="360" spans="1:8" x14ac:dyDescent="0.25">
      <c r="A360" t="s">
        <v>296</v>
      </c>
      <c r="B360" t="s">
        <v>1181</v>
      </c>
      <c r="C360" t="s">
        <v>1182</v>
      </c>
      <c r="D360" t="s">
        <v>1183</v>
      </c>
      <c r="E360" t="s">
        <v>306</v>
      </c>
      <c r="F360" t="s">
        <v>361</v>
      </c>
      <c r="G360" t="s">
        <v>1184</v>
      </c>
      <c r="H360" t="s">
        <v>307</v>
      </c>
    </row>
    <row r="361" spans="1:8" x14ac:dyDescent="0.25">
      <c r="A361" t="s">
        <v>296</v>
      </c>
      <c r="B361" t="s">
        <v>1185</v>
      </c>
      <c r="C361" t="s">
        <v>1186</v>
      </c>
      <c r="D361" t="s">
        <v>1187</v>
      </c>
      <c r="E361" t="s">
        <v>306</v>
      </c>
      <c r="F361" t="s">
        <v>361</v>
      </c>
      <c r="G361" t="s">
        <v>1188</v>
      </c>
      <c r="H361" t="s">
        <v>307</v>
      </c>
    </row>
    <row r="362" spans="1:8" x14ac:dyDescent="0.25">
      <c r="A362" t="s">
        <v>296</v>
      </c>
      <c r="B362" t="s">
        <v>1189</v>
      </c>
      <c r="C362" t="s">
        <v>1190</v>
      </c>
      <c r="D362" t="s">
        <v>1191</v>
      </c>
      <c r="E362" t="s">
        <v>306</v>
      </c>
      <c r="F362" t="s">
        <v>361</v>
      </c>
      <c r="G362" t="s">
        <v>1192</v>
      </c>
      <c r="H362" t="s">
        <v>307</v>
      </c>
    </row>
    <row r="363" spans="1:8" x14ac:dyDescent="0.25">
      <c r="A363" t="s">
        <v>296</v>
      </c>
      <c r="B363" t="s">
        <v>1193</v>
      </c>
      <c r="C363" t="s">
        <v>1194</v>
      </c>
      <c r="D363" t="s">
        <v>1195</v>
      </c>
      <c r="E363" t="s">
        <v>306</v>
      </c>
      <c r="F363" t="s">
        <v>361</v>
      </c>
      <c r="G363" t="s">
        <v>1196</v>
      </c>
      <c r="H363" t="s">
        <v>307</v>
      </c>
    </row>
    <row r="364" spans="1:8" x14ac:dyDescent="0.25">
      <c r="A364" t="s">
        <v>296</v>
      </c>
      <c r="B364" t="s">
        <v>1197</v>
      </c>
      <c r="C364" t="s">
        <v>1198</v>
      </c>
      <c r="D364" t="s">
        <v>1199</v>
      </c>
      <c r="E364" t="s">
        <v>306</v>
      </c>
      <c r="F364" t="s">
        <v>361</v>
      </c>
      <c r="G364" t="s">
        <v>1200</v>
      </c>
      <c r="H364" t="s">
        <v>307</v>
      </c>
    </row>
    <row r="365" spans="1:8" x14ac:dyDescent="0.25">
      <c r="A365" t="s">
        <v>296</v>
      </c>
      <c r="B365" t="s">
        <v>1205</v>
      </c>
      <c r="C365" t="s">
        <v>1206</v>
      </c>
      <c r="D365" t="s">
        <v>1207</v>
      </c>
      <c r="E365" t="s">
        <v>306</v>
      </c>
      <c r="F365" t="s">
        <v>361</v>
      </c>
      <c r="G365" t="s">
        <v>1208</v>
      </c>
      <c r="H365" t="s">
        <v>307</v>
      </c>
    </row>
    <row r="366" spans="1:8" x14ac:dyDescent="0.25">
      <c r="A366" t="s">
        <v>296</v>
      </c>
      <c r="B366" t="s">
        <v>1209</v>
      </c>
      <c r="C366" t="s">
        <v>1210</v>
      </c>
      <c r="D366" t="s">
        <v>1211</v>
      </c>
      <c r="E366" t="s">
        <v>306</v>
      </c>
      <c r="F366" t="s">
        <v>361</v>
      </c>
      <c r="G366" t="s">
        <v>1212</v>
      </c>
      <c r="H366" t="s">
        <v>307</v>
      </c>
    </row>
    <row r="367" spans="1:8" x14ac:dyDescent="0.25">
      <c r="A367" t="s">
        <v>296</v>
      </c>
      <c r="B367" t="s">
        <v>1213</v>
      </c>
      <c r="C367" t="s">
        <v>1214</v>
      </c>
      <c r="D367" t="s">
        <v>1215</v>
      </c>
      <c r="E367" t="s">
        <v>306</v>
      </c>
      <c r="F367" t="s">
        <v>361</v>
      </c>
      <c r="G367" t="s">
        <v>1216</v>
      </c>
      <c r="H367" t="s">
        <v>307</v>
      </c>
    </row>
    <row r="368" spans="1:8" x14ac:dyDescent="0.25">
      <c r="A368" t="s">
        <v>296</v>
      </c>
      <c r="B368" t="s">
        <v>1217</v>
      </c>
      <c r="C368" t="s">
        <v>1218</v>
      </c>
      <c r="D368" t="s">
        <v>1219</v>
      </c>
      <c r="E368" t="s">
        <v>306</v>
      </c>
      <c r="F368" t="s">
        <v>361</v>
      </c>
      <c r="G368" t="s">
        <v>1220</v>
      </c>
      <c r="H368" t="s">
        <v>307</v>
      </c>
    </row>
    <row r="369" spans="1:8" x14ac:dyDescent="0.25">
      <c r="A369" t="s">
        <v>296</v>
      </c>
      <c r="B369" t="s">
        <v>1141</v>
      </c>
      <c r="C369" t="s">
        <v>1142</v>
      </c>
      <c r="D369" t="s">
        <v>1143</v>
      </c>
      <c r="E369" t="s">
        <v>306</v>
      </c>
      <c r="F369" t="s">
        <v>361</v>
      </c>
      <c r="G369" t="s">
        <v>1144</v>
      </c>
      <c r="H369" t="s">
        <v>307</v>
      </c>
    </row>
    <row r="370" spans="1:8" x14ac:dyDescent="0.25">
      <c r="A370" t="s">
        <v>296</v>
      </c>
      <c r="B370" t="s">
        <v>1221</v>
      </c>
      <c r="C370" t="s">
        <v>1142</v>
      </c>
      <c r="D370" t="s">
        <v>1222</v>
      </c>
      <c r="E370" t="s">
        <v>306</v>
      </c>
      <c r="F370" t="s">
        <v>361</v>
      </c>
      <c r="G370" t="s">
        <v>1223</v>
      </c>
      <c r="H370" t="s">
        <v>307</v>
      </c>
    </row>
    <row r="371" spans="1:8" x14ac:dyDescent="0.25">
      <c r="A371" t="s">
        <v>296</v>
      </c>
      <c r="B371" t="s">
        <v>1224</v>
      </c>
      <c r="C371" t="s">
        <v>1225</v>
      </c>
      <c r="D371" t="s">
        <v>1226</v>
      </c>
      <c r="E371" t="s">
        <v>306</v>
      </c>
      <c r="F371" t="s">
        <v>361</v>
      </c>
      <c r="G371" t="s">
        <v>1227</v>
      </c>
      <c r="H371" t="s">
        <v>307</v>
      </c>
    </row>
    <row r="372" spans="1:8" x14ac:dyDescent="0.25">
      <c r="A372" t="s">
        <v>296</v>
      </c>
      <c r="B372" t="s">
        <v>1228</v>
      </c>
      <c r="C372" t="s">
        <v>1229</v>
      </c>
      <c r="D372" t="s">
        <v>1230</v>
      </c>
      <c r="E372" t="s">
        <v>306</v>
      </c>
      <c r="F372" t="s">
        <v>361</v>
      </c>
      <c r="G372" t="s">
        <v>1231</v>
      </c>
      <c r="H372" t="s">
        <v>307</v>
      </c>
    </row>
    <row r="373" spans="1:8" x14ac:dyDescent="0.25">
      <c r="A373" t="s">
        <v>296</v>
      </c>
      <c r="B373" t="s">
        <v>1236</v>
      </c>
      <c r="C373" t="s">
        <v>1237</v>
      </c>
      <c r="D373" t="s">
        <v>1238</v>
      </c>
      <c r="E373" t="s">
        <v>306</v>
      </c>
      <c r="F373" t="s">
        <v>361</v>
      </c>
      <c r="G373" t="s">
        <v>1239</v>
      </c>
      <c r="H373" t="s">
        <v>307</v>
      </c>
    </row>
    <row r="374" spans="1:8" x14ac:dyDescent="0.25">
      <c r="A374" t="s">
        <v>296</v>
      </c>
      <c r="B374" t="s">
        <v>1240</v>
      </c>
      <c r="C374" t="s">
        <v>1241</v>
      </c>
      <c r="D374" t="s">
        <v>1242</v>
      </c>
      <c r="E374" t="s">
        <v>306</v>
      </c>
      <c r="F374" t="s">
        <v>361</v>
      </c>
      <c r="G374" t="s">
        <v>1243</v>
      </c>
      <c r="H374" t="s">
        <v>307</v>
      </c>
    </row>
    <row r="375" spans="1:8" x14ac:dyDescent="0.25">
      <c r="A375" t="s">
        <v>296</v>
      </c>
      <c r="B375" t="s">
        <v>1244</v>
      </c>
      <c r="C375" t="s">
        <v>1245</v>
      </c>
      <c r="D375" t="s">
        <v>1246</v>
      </c>
      <c r="E375" t="s">
        <v>306</v>
      </c>
      <c r="F375" t="s">
        <v>361</v>
      </c>
      <c r="G375" t="s">
        <v>1247</v>
      </c>
      <c r="H375" t="s">
        <v>307</v>
      </c>
    </row>
    <row r="376" spans="1:8" x14ac:dyDescent="0.25">
      <c r="A376" t="s">
        <v>296</v>
      </c>
      <c r="B376" t="s">
        <v>1248</v>
      </c>
      <c r="C376" t="s">
        <v>1249</v>
      </c>
      <c r="D376" t="s">
        <v>1250</v>
      </c>
      <c r="E376" t="s">
        <v>306</v>
      </c>
      <c r="F376" t="s">
        <v>361</v>
      </c>
      <c r="G376" t="s">
        <v>1251</v>
      </c>
      <c r="H376" t="s">
        <v>307</v>
      </c>
    </row>
    <row r="377" spans="1:8" x14ac:dyDescent="0.25">
      <c r="A377" t="s">
        <v>296</v>
      </c>
      <c r="B377" t="s">
        <v>1201</v>
      </c>
      <c r="C377" t="s">
        <v>1202</v>
      </c>
      <c r="D377" t="s">
        <v>1203</v>
      </c>
      <c r="E377" t="s">
        <v>306</v>
      </c>
      <c r="F377" t="s">
        <v>361</v>
      </c>
      <c r="G377" t="s">
        <v>1204</v>
      </c>
      <c r="H377" t="s">
        <v>307</v>
      </c>
    </row>
    <row r="378" spans="1:8" x14ac:dyDescent="0.25">
      <c r="A378" t="s">
        <v>296</v>
      </c>
      <c r="B378" t="s">
        <v>1252</v>
      </c>
      <c r="C378" t="s">
        <v>1202</v>
      </c>
      <c r="D378" t="s">
        <v>1253</v>
      </c>
      <c r="E378" t="s">
        <v>306</v>
      </c>
      <c r="F378" t="s">
        <v>361</v>
      </c>
      <c r="G378" t="s">
        <v>1254</v>
      </c>
      <c r="H378" t="s">
        <v>307</v>
      </c>
    </row>
    <row r="379" spans="1:8" x14ac:dyDescent="0.25">
      <c r="A379" t="s">
        <v>296</v>
      </c>
      <c r="B379" t="s">
        <v>1255</v>
      </c>
      <c r="C379" t="s">
        <v>1256</v>
      </c>
      <c r="D379" t="s">
        <v>1257</v>
      </c>
      <c r="E379" t="s">
        <v>306</v>
      </c>
      <c r="F379" t="s">
        <v>361</v>
      </c>
      <c r="G379" t="s">
        <v>1258</v>
      </c>
      <c r="H379" t="s">
        <v>307</v>
      </c>
    </row>
    <row r="380" spans="1:8" x14ac:dyDescent="0.25">
      <c r="A380" t="s">
        <v>296</v>
      </c>
      <c r="B380" t="s">
        <v>1259</v>
      </c>
      <c r="C380" t="s">
        <v>1260</v>
      </c>
      <c r="D380" t="s">
        <v>1261</v>
      </c>
      <c r="E380" t="s">
        <v>306</v>
      </c>
      <c r="F380" t="s">
        <v>361</v>
      </c>
      <c r="G380" t="s">
        <v>1262</v>
      </c>
      <c r="H380" t="s">
        <v>307</v>
      </c>
    </row>
    <row r="381" spans="1:8" x14ac:dyDescent="0.25">
      <c r="A381" t="s">
        <v>296</v>
      </c>
      <c r="B381" t="s">
        <v>1263</v>
      </c>
      <c r="C381" t="s">
        <v>1264</v>
      </c>
      <c r="D381" t="s">
        <v>1265</v>
      </c>
      <c r="E381" t="s">
        <v>306</v>
      </c>
      <c r="F381" t="s">
        <v>361</v>
      </c>
      <c r="G381" t="s">
        <v>1266</v>
      </c>
      <c r="H381" t="s">
        <v>307</v>
      </c>
    </row>
    <row r="382" spans="1:8" x14ac:dyDescent="0.25">
      <c r="A382" t="s">
        <v>296</v>
      </c>
      <c r="B382" t="s">
        <v>1267</v>
      </c>
      <c r="C382" t="s">
        <v>1268</v>
      </c>
      <c r="D382" t="s">
        <v>1269</v>
      </c>
      <c r="E382" t="s">
        <v>306</v>
      </c>
      <c r="F382" t="s">
        <v>361</v>
      </c>
      <c r="G382" t="s">
        <v>1270</v>
      </c>
      <c r="H382" t="s">
        <v>307</v>
      </c>
    </row>
    <row r="383" spans="1:8" x14ac:dyDescent="0.25">
      <c r="A383" t="s">
        <v>296</v>
      </c>
      <c r="B383" t="s">
        <v>1271</v>
      </c>
      <c r="C383" t="s">
        <v>1272</v>
      </c>
      <c r="D383" t="s">
        <v>1273</v>
      </c>
      <c r="E383" t="s">
        <v>306</v>
      </c>
      <c r="F383" t="s">
        <v>361</v>
      </c>
      <c r="G383" t="s">
        <v>1274</v>
      </c>
      <c r="H383" t="s">
        <v>307</v>
      </c>
    </row>
    <row r="384" spans="1:8" x14ac:dyDescent="0.25">
      <c r="A384" t="s">
        <v>296</v>
      </c>
      <c r="B384" t="s">
        <v>1275</v>
      </c>
      <c r="C384" t="s">
        <v>1276</v>
      </c>
      <c r="D384" t="s">
        <v>1277</v>
      </c>
      <c r="E384" t="s">
        <v>306</v>
      </c>
      <c r="F384" t="s">
        <v>361</v>
      </c>
      <c r="G384" t="s">
        <v>1278</v>
      </c>
      <c r="H384" t="s">
        <v>307</v>
      </c>
    </row>
    <row r="385" spans="1:8" x14ac:dyDescent="0.25">
      <c r="A385" t="s">
        <v>296</v>
      </c>
      <c r="B385" t="s">
        <v>1279</v>
      </c>
      <c r="C385" t="s">
        <v>1280</v>
      </c>
      <c r="D385" t="s">
        <v>1281</v>
      </c>
      <c r="E385" t="s">
        <v>306</v>
      </c>
      <c r="F385" t="s">
        <v>361</v>
      </c>
      <c r="G385" t="s">
        <v>1282</v>
      </c>
      <c r="H385" t="s">
        <v>307</v>
      </c>
    </row>
    <row r="386" spans="1:8" x14ac:dyDescent="0.25">
      <c r="A386" t="s">
        <v>296</v>
      </c>
      <c r="B386" t="s">
        <v>1283</v>
      </c>
      <c r="C386" t="s">
        <v>1284</v>
      </c>
      <c r="D386" t="s">
        <v>1285</v>
      </c>
      <c r="E386" t="s">
        <v>306</v>
      </c>
      <c r="F386" t="s">
        <v>361</v>
      </c>
      <c r="G386" t="s">
        <v>1286</v>
      </c>
      <c r="H386" t="s">
        <v>307</v>
      </c>
    </row>
    <row r="387" spans="1:8" x14ac:dyDescent="0.25">
      <c r="A387" t="s">
        <v>296</v>
      </c>
      <c r="B387" t="s">
        <v>1287</v>
      </c>
      <c r="C387" t="s">
        <v>1288</v>
      </c>
      <c r="D387" t="s">
        <v>1289</v>
      </c>
      <c r="E387" t="s">
        <v>306</v>
      </c>
      <c r="F387" t="s">
        <v>361</v>
      </c>
      <c r="G387" t="s">
        <v>1290</v>
      </c>
      <c r="H387" t="s">
        <v>307</v>
      </c>
    </row>
    <row r="388" spans="1:8" x14ac:dyDescent="0.25">
      <c r="A388" t="s">
        <v>296</v>
      </c>
      <c r="B388" t="s">
        <v>1291</v>
      </c>
      <c r="C388" t="s">
        <v>1292</v>
      </c>
      <c r="D388" t="s">
        <v>1293</v>
      </c>
      <c r="E388" t="s">
        <v>306</v>
      </c>
      <c r="F388" t="s">
        <v>361</v>
      </c>
      <c r="G388" t="s">
        <v>1294</v>
      </c>
      <c r="H388" t="s">
        <v>307</v>
      </c>
    </row>
    <row r="389" spans="1:8" x14ac:dyDescent="0.25">
      <c r="A389" t="s">
        <v>296</v>
      </c>
      <c r="B389" t="s">
        <v>1295</v>
      </c>
      <c r="C389" t="s">
        <v>1296</v>
      </c>
      <c r="D389" t="s">
        <v>1297</v>
      </c>
      <c r="E389" t="s">
        <v>306</v>
      </c>
      <c r="F389" t="s">
        <v>361</v>
      </c>
      <c r="G389" t="s">
        <v>1298</v>
      </c>
      <c r="H389" t="s">
        <v>307</v>
      </c>
    </row>
    <row r="390" spans="1:8" x14ac:dyDescent="0.25">
      <c r="A390" t="s">
        <v>296</v>
      </c>
      <c r="B390" t="s">
        <v>1299</v>
      </c>
      <c r="C390" t="s">
        <v>1300</v>
      </c>
      <c r="D390" t="s">
        <v>1301</v>
      </c>
      <c r="E390" t="s">
        <v>306</v>
      </c>
      <c r="F390" t="s">
        <v>361</v>
      </c>
      <c r="G390" t="s">
        <v>1302</v>
      </c>
      <c r="H390" t="s">
        <v>307</v>
      </c>
    </row>
    <row r="391" spans="1:8" x14ac:dyDescent="0.25">
      <c r="A391" t="s">
        <v>296</v>
      </c>
      <c r="B391" t="s">
        <v>1303</v>
      </c>
      <c r="C391" t="s">
        <v>1304</v>
      </c>
      <c r="D391" t="s">
        <v>1305</v>
      </c>
      <c r="E391" t="s">
        <v>306</v>
      </c>
      <c r="F391" t="s">
        <v>361</v>
      </c>
      <c r="G391" t="s">
        <v>1306</v>
      </c>
      <c r="H391" t="s">
        <v>307</v>
      </c>
    </row>
    <row r="392" spans="1:8" x14ac:dyDescent="0.25">
      <c r="A392" t="s">
        <v>296</v>
      </c>
      <c r="B392" t="s">
        <v>1307</v>
      </c>
      <c r="C392" t="s">
        <v>1308</v>
      </c>
      <c r="D392" t="s">
        <v>1309</v>
      </c>
      <c r="E392" t="s">
        <v>306</v>
      </c>
      <c r="F392" t="s">
        <v>361</v>
      </c>
      <c r="G392" t="s">
        <v>1310</v>
      </c>
      <c r="H392" t="s">
        <v>307</v>
      </c>
    </row>
    <row r="393" spans="1:8" x14ac:dyDescent="0.25">
      <c r="A393" t="s">
        <v>296</v>
      </c>
      <c r="B393" t="s">
        <v>1311</v>
      </c>
      <c r="C393" t="s">
        <v>1312</v>
      </c>
      <c r="D393" t="s">
        <v>1313</v>
      </c>
      <c r="E393" t="s">
        <v>306</v>
      </c>
      <c r="F393" t="s">
        <v>361</v>
      </c>
      <c r="G393" t="s">
        <v>1314</v>
      </c>
      <c r="H393" t="s">
        <v>307</v>
      </c>
    </row>
    <row r="394" spans="1:8" x14ac:dyDescent="0.25">
      <c r="A394" t="s">
        <v>296</v>
      </c>
      <c r="B394" t="s">
        <v>1315</v>
      </c>
      <c r="C394" t="s">
        <v>1316</v>
      </c>
      <c r="D394" t="s">
        <v>1317</v>
      </c>
      <c r="E394" t="s">
        <v>306</v>
      </c>
      <c r="F394" t="s">
        <v>361</v>
      </c>
      <c r="G394" t="s">
        <v>1318</v>
      </c>
      <c r="H394" t="s">
        <v>307</v>
      </c>
    </row>
    <row r="395" spans="1:8" x14ac:dyDescent="0.25">
      <c r="A395" t="s">
        <v>296</v>
      </c>
      <c r="B395" t="s">
        <v>1319</v>
      </c>
      <c r="C395" t="s">
        <v>1320</v>
      </c>
      <c r="D395" t="s">
        <v>1321</v>
      </c>
      <c r="E395" t="s">
        <v>306</v>
      </c>
      <c r="F395" t="s">
        <v>361</v>
      </c>
      <c r="G395" t="s">
        <v>1322</v>
      </c>
      <c r="H395" t="s">
        <v>307</v>
      </c>
    </row>
    <row r="396" spans="1:8" x14ac:dyDescent="0.25">
      <c r="A396" t="s">
        <v>296</v>
      </c>
      <c r="B396" t="s">
        <v>1323</v>
      </c>
      <c r="C396" t="s">
        <v>1324</v>
      </c>
      <c r="D396" t="s">
        <v>1325</v>
      </c>
      <c r="E396" t="s">
        <v>306</v>
      </c>
      <c r="F396" t="s">
        <v>361</v>
      </c>
      <c r="G396" t="s">
        <v>1326</v>
      </c>
      <c r="H396" t="s">
        <v>307</v>
      </c>
    </row>
    <row r="397" spans="1:8" x14ac:dyDescent="0.25">
      <c r="A397" t="s">
        <v>296</v>
      </c>
      <c r="B397" t="s">
        <v>1327</v>
      </c>
      <c r="C397" t="s">
        <v>1328</v>
      </c>
      <c r="D397" t="s">
        <v>1329</v>
      </c>
      <c r="E397" t="s">
        <v>306</v>
      </c>
      <c r="F397" t="s">
        <v>361</v>
      </c>
      <c r="G397" t="s">
        <v>1330</v>
      </c>
      <c r="H397" t="s">
        <v>307</v>
      </c>
    </row>
    <row r="398" spans="1:8" x14ac:dyDescent="0.25">
      <c r="A398" t="s">
        <v>296</v>
      </c>
      <c r="B398" t="s">
        <v>1331</v>
      </c>
      <c r="C398" t="s">
        <v>1332</v>
      </c>
      <c r="D398" t="s">
        <v>1333</v>
      </c>
      <c r="E398" t="s">
        <v>306</v>
      </c>
      <c r="F398" t="s">
        <v>361</v>
      </c>
      <c r="G398" t="s">
        <v>1334</v>
      </c>
      <c r="H398" t="s">
        <v>307</v>
      </c>
    </row>
    <row r="399" spans="1:8" x14ac:dyDescent="0.25">
      <c r="A399" t="s">
        <v>296</v>
      </c>
      <c r="B399" t="s">
        <v>1335</v>
      </c>
      <c r="C399" t="s">
        <v>1336</v>
      </c>
      <c r="D399" t="s">
        <v>1337</v>
      </c>
      <c r="E399" t="s">
        <v>306</v>
      </c>
      <c r="F399" t="s">
        <v>361</v>
      </c>
      <c r="G399" t="s">
        <v>1338</v>
      </c>
      <c r="H399" t="s">
        <v>307</v>
      </c>
    </row>
    <row r="400" spans="1:8" x14ac:dyDescent="0.25">
      <c r="A400" t="s">
        <v>296</v>
      </c>
      <c r="B400" t="s">
        <v>1343</v>
      </c>
      <c r="C400" t="s">
        <v>1344</v>
      </c>
      <c r="D400" t="s">
        <v>1345</v>
      </c>
      <c r="E400" t="s">
        <v>306</v>
      </c>
      <c r="F400" t="s">
        <v>361</v>
      </c>
      <c r="G400" t="s">
        <v>1346</v>
      </c>
      <c r="H400" t="s">
        <v>307</v>
      </c>
    </row>
    <row r="401" spans="1:8" x14ac:dyDescent="0.25">
      <c r="A401" t="s">
        <v>296</v>
      </c>
      <c r="B401" t="s">
        <v>1347</v>
      </c>
      <c r="C401" t="s">
        <v>1348</v>
      </c>
      <c r="D401" t="s">
        <v>1349</v>
      </c>
      <c r="E401" t="s">
        <v>306</v>
      </c>
      <c r="F401" t="s">
        <v>361</v>
      </c>
      <c r="G401" t="s">
        <v>1350</v>
      </c>
      <c r="H401" t="s">
        <v>307</v>
      </c>
    </row>
    <row r="402" spans="1:8" x14ac:dyDescent="0.25">
      <c r="A402" t="s">
        <v>296</v>
      </c>
      <c r="B402" t="s">
        <v>1351</v>
      </c>
      <c r="C402" t="s">
        <v>1352</v>
      </c>
      <c r="D402" t="s">
        <v>1353</v>
      </c>
      <c r="E402" t="s">
        <v>306</v>
      </c>
      <c r="F402" t="s">
        <v>361</v>
      </c>
      <c r="G402" t="s">
        <v>1354</v>
      </c>
      <c r="H402" t="s">
        <v>307</v>
      </c>
    </row>
    <row r="403" spans="1:8" x14ac:dyDescent="0.25">
      <c r="A403" t="s">
        <v>296</v>
      </c>
      <c r="B403" t="s">
        <v>1355</v>
      </c>
      <c r="C403" t="s">
        <v>1356</v>
      </c>
      <c r="D403" t="s">
        <v>1357</v>
      </c>
      <c r="E403" t="s">
        <v>306</v>
      </c>
      <c r="F403" t="s">
        <v>361</v>
      </c>
      <c r="G403" t="s">
        <v>1358</v>
      </c>
      <c r="H403" t="s">
        <v>307</v>
      </c>
    </row>
    <row r="404" spans="1:8" x14ac:dyDescent="0.25">
      <c r="A404" t="s">
        <v>296</v>
      </c>
      <c r="B404" t="s">
        <v>1359</v>
      </c>
      <c r="C404" t="s">
        <v>1360</v>
      </c>
      <c r="D404" t="s">
        <v>1361</v>
      </c>
      <c r="E404" t="s">
        <v>306</v>
      </c>
      <c r="F404" t="s">
        <v>361</v>
      </c>
      <c r="G404" t="s">
        <v>1362</v>
      </c>
      <c r="H404" t="s">
        <v>307</v>
      </c>
    </row>
    <row r="405" spans="1:8" x14ac:dyDescent="0.25">
      <c r="A405" t="s">
        <v>296</v>
      </c>
      <c r="B405" t="s">
        <v>1363</v>
      </c>
      <c r="C405" t="s">
        <v>1364</v>
      </c>
      <c r="D405" t="s">
        <v>1365</v>
      </c>
      <c r="E405" t="s">
        <v>306</v>
      </c>
      <c r="F405" t="s">
        <v>361</v>
      </c>
      <c r="G405" t="s">
        <v>1366</v>
      </c>
      <c r="H405" t="s">
        <v>307</v>
      </c>
    </row>
    <row r="406" spans="1:8" x14ac:dyDescent="0.25">
      <c r="A406" t="s">
        <v>296</v>
      </c>
      <c r="B406" t="s">
        <v>1367</v>
      </c>
      <c r="C406" t="s">
        <v>1368</v>
      </c>
      <c r="D406" t="s">
        <v>1369</v>
      </c>
      <c r="E406" t="s">
        <v>306</v>
      </c>
      <c r="F406" t="s">
        <v>361</v>
      </c>
      <c r="G406" t="s">
        <v>1370</v>
      </c>
      <c r="H406" t="s">
        <v>307</v>
      </c>
    </row>
    <row r="407" spans="1:8" x14ac:dyDescent="0.25">
      <c r="A407" t="s">
        <v>296</v>
      </c>
      <c r="B407" t="s">
        <v>1371</v>
      </c>
      <c r="C407" t="s">
        <v>1372</v>
      </c>
      <c r="D407" t="s">
        <v>1373</v>
      </c>
      <c r="E407" t="s">
        <v>306</v>
      </c>
      <c r="F407" t="s">
        <v>361</v>
      </c>
      <c r="G407" t="s">
        <v>1374</v>
      </c>
      <c r="H407" t="s">
        <v>307</v>
      </c>
    </row>
    <row r="408" spans="1:8" x14ac:dyDescent="0.25">
      <c r="A408" t="s">
        <v>296</v>
      </c>
      <c r="B408" t="s">
        <v>1375</v>
      </c>
      <c r="C408" t="s">
        <v>1376</v>
      </c>
      <c r="D408" t="s">
        <v>1377</v>
      </c>
      <c r="E408" t="s">
        <v>306</v>
      </c>
      <c r="F408" t="s">
        <v>361</v>
      </c>
      <c r="G408" t="s">
        <v>1378</v>
      </c>
      <c r="H408" t="s">
        <v>307</v>
      </c>
    </row>
    <row r="409" spans="1:8" x14ac:dyDescent="0.25">
      <c r="A409" t="s">
        <v>296</v>
      </c>
      <c r="B409" t="s">
        <v>1379</v>
      </c>
      <c r="C409" t="s">
        <v>1380</v>
      </c>
      <c r="D409" t="s">
        <v>1381</v>
      </c>
      <c r="E409" t="s">
        <v>306</v>
      </c>
      <c r="F409" t="s">
        <v>361</v>
      </c>
      <c r="G409" t="s">
        <v>1382</v>
      </c>
      <c r="H409" t="s">
        <v>307</v>
      </c>
    </row>
    <row r="410" spans="1:8" x14ac:dyDescent="0.25">
      <c r="A410" t="s">
        <v>296</v>
      </c>
      <c r="B410" t="s">
        <v>1383</v>
      </c>
      <c r="C410" t="s">
        <v>1384</v>
      </c>
      <c r="D410" t="s">
        <v>1385</v>
      </c>
      <c r="E410" t="s">
        <v>306</v>
      </c>
      <c r="F410" t="s">
        <v>361</v>
      </c>
      <c r="G410" t="s">
        <v>1386</v>
      </c>
      <c r="H410" t="s">
        <v>307</v>
      </c>
    </row>
    <row r="411" spans="1:8" x14ac:dyDescent="0.25">
      <c r="A411" t="s">
        <v>296</v>
      </c>
      <c r="B411" t="s">
        <v>1387</v>
      </c>
      <c r="C411" t="s">
        <v>1388</v>
      </c>
      <c r="D411" t="s">
        <v>1389</v>
      </c>
      <c r="E411" t="s">
        <v>306</v>
      </c>
      <c r="F411" t="s">
        <v>361</v>
      </c>
      <c r="G411" t="s">
        <v>1390</v>
      </c>
      <c r="H411" t="s">
        <v>307</v>
      </c>
    </row>
    <row r="412" spans="1:8" x14ac:dyDescent="0.25">
      <c r="A412" t="s">
        <v>296</v>
      </c>
      <c r="B412" t="s">
        <v>1391</v>
      </c>
      <c r="C412" t="s">
        <v>1392</v>
      </c>
      <c r="D412" t="s">
        <v>1393</v>
      </c>
      <c r="E412" t="s">
        <v>306</v>
      </c>
      <c r="F412" t="s">
        <v>361</v>
      </c>
      <c r="G412" t="s">
        <v>1394</v>
      </c>
      <c r="H412" t="s">
        <v>307</v>
      </c>
    </row>
    <row r="413" spans="1:8" x14ac:dyDescent="0.25">
      <c r="A413" t="s">
        <v>296</v>
      </c>
      <c r="B413" t="s">
        <v>1395</v>
      </c>
      <c r="C413" t="s">
        <v>1396</v>
      </c>
      <c r="D413" t="s">
        <v>1397</v>
      </c>
      <c r="E413" t="s">
        <v>306</v>
      </c>
      <c r="F413" t="s">
        <v>361</v>
      </c>
      <c r="G413" t="s">
        <v>1398</v>
      </c>
      <c r="H413" t="s">
        <v>307</v>
      </c>
    </row>
    <row r="414" spans="1:8" x14ac:dyDescent="0.25">
      <c r="A414" t="s">
        <v>296</v>
      </c>
      <c r="B414" t="s">
        <v>1399</v>
      </c>
      <c r="C414" t="s">
        <v>1400</v>
      </c>
      <c r="D414" t="s">
        <v>1401</v>
      </c>
      <c r="E414" t="s">
        <v>306</v>
      </c>
      <c r="F414" t="s">
        <v>361</v>
      </c>
      <c r="G414" t="s">
        <v>1402</v>
      </c>
      <c r="H414" t="s">
        <v>307</v>
      </c>
    </row>
    <row r="415" spans="1:8" x14ac:dyDescent="0.25">
      <c r="A415" t="s">
        <v>296</v>
      </c>
      <c r="B415" t="s">
        <v>1403</v>
      </c>
      <c r="C415" t="s">
        <v>1404</v>
      </c>
      <c r="D415" t="s">
        <v>1405</v>
      </c>
      <c r="E415" t="s">
        <v>306</v>
      </c>
      <c r="F415" t="s">
        <v>361</v>
      </c>
      <c r="G415" t="s">
        <v>1406</v>
      </c>
      <c r="H415" t="s">
        <v>307</v>
      </c>
    </row>
    <row r="416" spans="1:8" x14ac:dyDescent="0.25">
      <c r="A416" t="s">
        <v>296</v>
      </c>
      <c r="B416" t="s">
        <v>11335</v>
      </c>
      <c r="C416" t="s">
        <v>1407</v>
      </c>
      <c r="D416" t="s">
        <v>11336</v>
      </c>
      <c r="E416" t="s">
        <v>306</v>
      </c>
      <c r="F416" t="s">
        <v>361</v>
      </c>
      <c r="G416" t="s">
        <v>11337</v>
      </c>
      <c r="H416" t="s">
        <v>307</v>
      </c>
    </row>
    <row r="417" spans="1:8" x14ac:dyDescent="0.25">
      <c r="A417" t="s">
        <v>296</v>
      </c>
      <c r="B417" t="s">
        <v>1409</v>
      </c>
      <c r="C417" t="s">
        <v>1410</v>
      </c>
      <c r="D417" t="s">
        <v>1411</v>
      </c>
      <c r="E417" t="s">
        <v>306</v>
      </c>
      <c r="F417" t="s">
        <v>361</v>
      </c>
      <c r="G417" t="s">
        <v>1412</v>
      </c>
      <c r="H417" t="s">
        <v>307</v>
      </c>
    </row>
    <row r="418" spans="1:8" x14ac:dyDescent="0.25">
      <c r="A418" t="s">
        <v>296</v>
      </c>
      <c r="B418" t="s">
        <v>1413</v>
      </c>
      <c r="C418" t="s">
        <v>1414</v>
      </c>
      <c r="D418" t="s">
        <v>1415</v>
      </c>
      <c r="E418" t="s">
        <v>306</v>
      </c>
      <c r="F418" t="s">
        <v>361</v>
      </c>
      <c r="G418" t="s">
        <v>1416</v>
      </c>
      <c r="H418" t="s">
        <v>307</v>
      </c>
    </row>
    <row r="419" spans="1:8" x14ac:dyDescent="0.25">
      <c r="A419" t="s">
        <v>296</v>
      </c>
      <c r="B419" t="s">
        <v>1417</v>
      </c>
      <c r="C419" t="s">
        <v>1418</v>
      </c>
      <c r="D419" t="s">
        <v>1419</v>
      </c>
      <c r="E419" t="s">
        <v>306</v>
      </c>
      <c r="F419" t="s">
        <v>361</v>
      </c>
      <c r="G419" t="s">
        <v>1420</v>
      </c>
      <c r="H419" t="s">
        <v>307</v>
      </c>
    </row>
    <row r="420" spans="1:8" x14ac:dyDescent="0.25">
      <c r="A420" t="s">
        <v>296</v>
      </c>
      <c r="B420" t="s">
        <v>1421</v>
      </c>
      <c r="C420" t="s">
        <v>1422</v>
      </c>
      <c r="D420" t="s">
        <v>1423</v>
      </c>
      <c r="E420" t="s">
        <v>306</v>
      </c>
      <c r="F420" t="s">
        <v>361</v>
      </c>
      <c r="G420" t="s">
        <v>1424</v>
      </c>
      <c r="H420" t="s">
        <v>307</v>
      </c>
    </row>
    <row r="421" spans="1:8" x14ac:dyDescent="0.25">
      <c r="A421" t="s">
        <v>296</v>
      </c>
      <c r="B421" t="s">
        <v>1425</v>
      </c>
      <c r="C421" t="s">
        <v>1426</v>
      </c>
      <c r="D421" t="s">
        <v>1427</v>
      </c>
      <c r="E421" t="s">
        <v>306</v>
      </c>
      <c r="F421" t="s">
        <v>361</v>
      </c>
      <c r="G421" t="s">
        <v>1428</v>
      </c>
      <c r="H421" t="s">
        <v>307</v>
      </c>
    </row>
    <row r="422" spans="1:8" x14ac:dyDescent="0.25">
      <c r="A422" t="s">
        <v>296</v>
      </c>
      <c r="B422" t="s">
        <v>1429</v>
      </c>
      <c r="C422" t="s">
        <v>1430</v>
      </c>
      <c r="D422" t="s">
        <v>1431</v>
      </c>
      <c r="E422" t="s">
        <v>306</v>
      </c>
      <c r="F422" t="s">
        <v>361</v>
      </c>
      <c r="G422" t="s">
        <v>1432</v>
      </c>
      <c r="H422" t="s">
        <v>307</v>
      </c>
    </row>
    <row r="423" spans="1:8" x14ac:dyDescent="0.25">
      <c r="A423" t="s">
        <v>296</v>
      </c>
      <c r="B423" t="s">
        <v>1433</v>
      </c>
      <c r="C423" t="s">
        <v>1434</v>
      </c>
      <c r="D423" t="s">
        <v>1435</v>
      </c>
      <c r="E423" t="s">
        <v>306</v>
      </c>
      <c r="F423" t="s">
        <v>361</v>
      </c>
      <c r="G423" t="s">
        <v>1436</v>
      </c>
      <c r="H423" t="s">
        <v>307</v>
      </c>
    </row>
    <row r="424" spans="1:8" x14ac:dyDescent="0.25">
      <c r="A424" t="s">
        <v>296</v>
      </c>
      <c r="B424" t="s">
        <v>1437</v>
      </c>
      <c r="C424" t="s">
        <v>1438</v>
      </c>
      <c r="D424" t="s">
        <v>1439</v>
      </c>
      <c r="E424" t="s">
        <v>306</v>
      </c>
      <c r="F424" t="s">
        <v>361</v>
      </c>
      <c r="G424" t="s">
        <v>1440</v>
      </c>
      <c r="H424" t="s">
        <v>307</v>
      </c>
    </row>
    <row r="425" spans="1:8" x14ac:dyDescent="0.25">
      <c r="A425" t="s">
        <v>296</v>
      </c>
      <c r="B425" t="s">
        <v>1441</v>
      </c>
      <c r="C425" t="s">
        <v>1442</v>
      </c>
      <c r="D425" t="s">
        <v>1443</v>
      </c>
      <c r="E425" t="s">
        <v>306</v>
      </c>
      <c r="F425" t="s">
        <v>361</v>
      </c>
      <c r="G425" t="s">
        <v>1444</v>
      </c>
      <c r="H425" t="s">
        <v>307</v>
      </c>
    </row>
    <row r="426" spans="1:8" x14ac:dyDescent="0.25">
      <c r="A426" t="s">
        <v>296</v>
      </c>
      <c r="B426" t="s">
        <v>1445</v>
      </c>
      <c r="C426" t="s">
        <v>1446</v>
      </c>
      <c r="D426" t="s">
        <v>1447</v>
      </c>
      <c r="E426" t="s">
        <v>306</v>
      </c>
      <c r="F426" t="s">
        <v>361</v>
      </c>
      <c r="G426" t="s">
        <v>1448</v>
      </c>
      <c r="H426" t="s">
        <v>307</v>
      </c>
    </row>
    <row r="427" spans="1:8" x14ac:dyDescent="0.25">
      <c r="A427" t="s">
        <v>296</v>
      </c>
      <c r="B427" t="s">
        <v>1449</v>
      </c>
      <c r="C427" t="s">
        <v>1450</v>
      </c>
      <c r="D427" t="s">
        <v>1451</v>
      </c>
      <c r="E427" t="s">
        <v>306</v>
      </c>
      <c r="F427" t="s">
        <v>361</v>
      </c>
      <c r="G427" t="s">
        <v>1452</v>
      </c>
      <c r="H427" t="s">
        <v>307</v>
      </c>
    </row>
    <row r="428" spans="1:8" x14ac:dyDescent="0.25">
      <c r="A428" t="s">
        <v>296</v>
      </c>
      <c r="B428" t="s">
        <v>1453</v>
      </c>
      <c r="C428" t="s">
        <v>1454</v>
      </c>
      <c r="D428" t="s">
        <v>1455</v>
      </c>
      <c r="E428" t="s">
        <v>306</v>
      </c>
      <c r="F428" t="s">
        <v>361</v>
      </c>
      <c r="G428" t="s">
        <v>1456</v>
      </c>
      <c r="H428" t="s">
        <v>307</v>
      </c>
    </row>
    <row r="429" spans="1:8" x14ac:dyDescent="0.25">
      <c r="A429" t="s">
        <v>296</v>
      </c>
      <c r="B429" t="s">
        <v>1457</v>
      </c>
      <c r="C429" t="s">
        <v>1458</v>
      </c>
      <c r="D429" t="s">
        <v>1459</v>
      </c>
      <c r="E429" t="s">
        <v>306</v>
      </c>
      <c r="F429" t="s">
        <v>361</v>
      </c>
      <c r="G429" t="s">
        <v>1460</v>
      </c>
      <c r="H429" t="s">
        <v>307</v>
      </c>
    </row>
    <row r="430" spans="1:8" x14ac:dyDescent="0.25">
      <c r="A430" t="s">
        <v>296</v>
      </c>
      <c r="B430" t="s">
        <v>1461</v>
      </c>
      <c r="C430" t="s">
        <v>1462</v>
      </c>
      <c r="D430" t="s">
        <v>1463</v>
      </c>
      <c r="E430" t="s">
        <v>306</v>
      </c>
      <c r="F430" t="s">
        <v>361</v>
      </c>
      <c r="G430" t="s">
        <v>1464</v>
      </c>
      <c r="H430" t="s">
        <v>307</v>
      </c>
    </row>
    <row r="431" spans="1:8" x14ac:dyDescent="0.25">
      <c r="A431" t="s">
        <v>296</v>
      </c>
      <c r="B431" t="s">
        <v>1465</v>
      </c>
      <c r="C431" t="s">
        <v>1466</v>
      </c>
      <c r="D431" t="s">
        <v>1467</v>
      </c>
      <c r="E431" t="s">
        <v>306</v>
      </c>
      <c r="F431" t="s">
        <v>361</v>
      </c>
      <c r="G431" t="s">
        <v>1468</v>
      </c>
      <c r="H431" t="s">
        <v>307</v>
      </c>
    </row>
    <row r="432" spans="1:8" x14ac:dyDescent="0.25">
      <c r="A432" t="s">
        <v>296</v>
      </c>
      <c r="B432" t="s">
        <v>1469</v>
      </c>
      <c r="C432" t="s">
        <v>1470</v>
      </c>
      <c r="D432" t="s">
        <v>1471</v>
      </c>
      <c r="E432" t="s">
        <v>306</v>
      </c>
      <c r="F432" t="s">
        <v>361</v>
      </c>
      <c r="G432" t="s">
        <v>1472</v>
      </c>
      <c r="H432" t="s">
        <v>307</v>
      </c>
    </row>
    <row r="433" spans="1:8" x14ac:dyDescent="0.25">
      <c r="A433" t="s">
        <v>296</v>
      </c>
      <c r="B433" t="s">
        <v>1473</v>
      </c>
      <c r="C433" t="s">
        <v>1474</v>
      </c>
      <c r="D433" t="s">
        <v>1475</v>
      </c>
      <c r="E433" t="s">
        <v>306</v>
      </c>
      <c r="F433" t="s">
        <v>361</v>
      </c>
      <c r="G433" t="s">
        <v>1476</v>
      </c>
      <c r="H433" t="s">
        <v>307</v>
      </c>
    </row>
    <row r="434" spans="1:8" x14ac:dyDescent="0.25">
      <c r="A434" t="s">
        <v>296</v>
      </c>
      <c r="B434" t="s">
        <v>1477</v>
      </c>
      <c r="C434" t="s">
        <v>1478</v>
      </c>
      <c r="D434" t="s">
        <v>1479</v>
      </c>
      <c r="E434" t="s">
        <v>306</v>
      </c>
      <c r="F434" t="s">
        <v>361</v>
      </c>
      <c r="G434" t="s">
        <v>1480</v>
      </c>
      <c r="H434" t="s">
        <v>307</v>
      </c>
    </row>
    <row r="435" spans="1:8" x14ac:dyDescent="0.25">
      <c r="A435" t="s">
        <v>296</v>
      </c>
      <c r="B435" t="s">
        <v>1481</v>
      </c>
      <c r="C435" t="s">
        <v>1482</v>
      </c>
      <c r="D435" t="s">
        <v>1483</v>
      </c>
      <c r="E435" t="s">
        <v>306</v>
      </c>
      <c r="F435" t="s">
        <v>361</v>
      </c>
      <c r="G435" t="s">
        <v>1484</v>
      </c>
      <c r="H435" t="s">
        <v>307</v>
      </c>
    </row>
    <row r="436" spans="1:8" x14ac:dyDescent="0.25">
      <c r="A436" t="s">
        <v>296</v>
      </c>
      <c r="B436" t="s">
        <v>1485</v>
      </c>
      <c r="C436" t="s">
        <v>1486</v>
      </c>
      <c r="D436" t="s">
        <v>1487</v>
      </c>
      <c r="E436" t="s">
        <v>306</v>
      </c>
      <c r="F436" t="s">
        <v>361</v>
      </c>
      <c r="G436" t="s">
        <v>1488</v>
      </c>
      <c r="H436" t="s">
        <v>307</v>
      </c>
    </row>
    <row r="437" spans="1:8" x14ac:dyDescent="0.25">
      <c r="A437" t="s">
        <v>296</v>
      </c>
      <c r="B437" t="s">
        <v>1489</v>
      </c>
      <c r="C437" t="s">
        <v>1490</v>
      </c>
      <c r="D437" t="s">
        <v>1491</v>
      </c>
      <c r="E437" t="s">
        <v>306</v>
      </c>
      <c r="F437" t="s">
        <v>361</v>
      </c>
      <c r="G437" t="s">
        <v>1492</v>
      </c>
      <c r="H437" t="s">
        <v>307</v>
      </c>
    </row>
    <row r="438" spans="1:8" x14ac:dyDescent="0.25">
      <c r="A438" t="s">
        <v>296</v>
      </c>
      <c r="B438" t="s">
        <v>1493</v>
      </c>
      <c r="C438" t="s">
        <v>1494</v>
      </c>
      <c r="D438" t="s">
        <v>1495</v>
      </c>
      <c r="E438" t="s">
        <v>306</v>
      </c>
      <c r="F438" t="s">
        <v>361</v>
      </c>
      <c r="G438" t="s">
        <v>1496</v>
      </c>
      <c r="H438" t="s">
        <v>307</v>
      </c>
    </row>
    <row r="439" spans="1:8" x14ac:dyDescent="0.25">
      <c r="A439" t="s">
        <v>296</v>
      </c>
      <c r="B439" t="s">
        <v>11341</v>
      </c>
      <c r="C439" t="s">
        <v>1497</v>
      </c>
      <c r="D439" t="s">
        <v>11342</v>
      </c>
      <c r="E439" t="s">
        <v>306</v>
      </c>
      <c r="F439" t="s">
        <v>361</v>
      </c>
      <c r="G439" t="s">
        <v>11343</v>
      </c>
      <c r="H439" t="s">
        <v>307</v>
      </c>
    </row>
    <row r="440" spans="1:8" x14ac:dyDescent="0.25">
      <c r="A440" t="s">
        <v>296</v>
      </c>
      <c r="B440" t="s">
        <v>1499</v>
      </c>
      <c r="C440" t="s">
        <v>1500</v>
      </c>
      <c r="D440" t="s">
        <v>1501</v>
      </c>
      <c r="E440" t="s">
        <v>306</v>
      </c>
      <c r="F440" t="s">
        <v>361</v>
      </c>
      <c r="G440" t="s">
        <v>1502</v>
      </c>
      <c r="H440" t="s">
        <v>307</v>
      </c>
    </row>
    <row r="441" spans="1:8" x14ac:dyDescent="0.25">
      <c r="A441" t="s">
        <v>296</v>
      </c>
      <c r="B441" t="s">
        <v>1503</v>
      </c>
      <c r="C441" t="s">
        <v>1504</v>
      </c>
      <c r="D441" t="s">
        <v>1505</v>
      </c>
      <c r="E441" t="s">
        <v>306</v>
      </c>
      <c r="F441" t="s">
        <v>361</v>
      </c>
      <c r="G441" t="s">
        <v>1506</v>
      </c>
      <c r="H441" t="s">
        <v>307</v>
      </c>
    </row>
    <row r="442" spans="1:8" x14ac:dyDescent="0.25">
      <c r="A442" t="s">
        <v>296</v>
      </c>
      <c r="B442" t="s">
        <v>1507</v>
      </c>
      <c r="C442" t="s">
        <v>1508</v>
      </c>
      <c r="D442" t="s">
        <v>1509</v>
      </c>
      <c r="E442" t="s">
        <v>306</v>
      </c>
      <c r="F442" t="s">
        <v>361</v>
      </c>
      <c r="G442" t="s">
        <v>1510</v>
      </c>
      <c r="H442" t="s">
        <v>307</v>
      </c>
    </row>
    <row r="443" spans="1:8" x14ac:dyDescent="0.25">
      <c r="A443" t="s">
        <v>296</v>
      </c>
      <c r="B443" t="s">
        <v>1511</v>
      </c>
      <c r="C443" t="s">
        <v>1512</v>
      </c>
      <c r="D443" t="s">
        <v>1513</v>
      </c>
      <c r="E443" t="s">
        <v>306</v>
      </c>
      <c r="F443" t="s">
        <v>361</v>
      </c>
      <c r="G443" t="s">
        <v>1514</v>
      </c>
      <c r="H443" t="s">
        <v>307</v>
      </c>
    </row>
    <row r="444" spans="1:8" x14ac:dyDescent="0.25">
      <c r="A444" t="s">
        <v>296</v>
      </c>
      <c r="B444" t="s">
        <v>1515</v>
      </c>
      <c r="C444" t="s">
        <v>1516</v>
      </c>
      <c r="D444" t="s">
        <v>1517</v>
      </c>
      <c r="E444" t="s">
        <v>306</v>
      </c>
      <c r="F444" t="s">
        <v>361</v>
      </c>
      <c r="G444" t="s">
        <v>1518</v>
      </c>
      <c r="H444" t="s">
        <v>307</v>
      </c>
    </row>
    <row r="445" spans="1:8" x14ac:dyDescent="0.25">
      <c r="A445" t="s">
        <v>296</v>
      </c>
      <c r="B445" t="s">
        <v>1519</v>
      </c>
      <c r="C445" t="s">
        <v>1520</v>
      </c>
      <c r="D445" t="s">
        <v>1521</v>
      </c>
      <c r="E445" t="s">
        <v>306</v>
      </c>
      <c r="F445" t="s">
        <v>361</v>
      </c>
      <c r="G445" t="s">
        <v>1522</v>
      </c>
      <c r="H445" t="s">
        <v>307</v>
      </c>
    </row>
    <row r="446" spans="1:8" x14ac:dyDescent="0.25">
      <c r="A446" t="s">
        <v>296</v>
      </c>
      <c r="B446" t="s">
        <v>1523</v>
      </c>
      <c r="C446" t="s">
        <v>1524</v>
      </c>
      <c r="D446" t="s">
        <v>1525</v>
      </c>
      <c r="E446" t="s">
        <v>306</v>
      </c>
      <c r="F446" t="s">
        <v>361</v>
      </c>
      <c r="G446" t="s">
        <v>1526</v>
      </c>
      <c r="H446" t="s">
        <v>307</v>
      </c>
    </row>
    <row r="447" spans="1:8" x14ac:dyDescent="0.25">
      <c r="A447" t="s">
        <v>296</v>
      </c>
      <c r="B447" t="s">
        <v>1527</v>
      </c>
      <c r="C447" t="s">
        <v>1528</v>
      </c>
      <c r="D447" t="s">
        <v>1529</v>
      </c>
      <c r="E447" t="s">
        <v>306</v>
      </c>
      <c r="F447" t="s">
        <v>361</v>
      </c>
      <c r="G447" t="s">
        <v>1530</v>
      </c>
      <c r="H447" t="s">
        <v>307</v>
      </c>
    </row>
    <row r="448" spans="1:8" x14ac:dyDescent="0.25">
      <c r="A448" t="s">
        <v>296</v>
      </c>
      <c r="B448" t="s">
        <v>1531</v>
      </c>
      <c r="C448" t="s">
        <v>1532</v>
      </c>
      <c r="D448" t="s">
        <v>1533</v>
      </c>
      <c r="E448" t="s">
        <v>306</v>
      </c>
      <c r="F448" t="s">
        <v>361</v>
      </c>
      <c r="G448" t="s">
        <v>1534</v>
      </c>
      <c r="H448" t="s">
        <v>307</v>
      </c>
    </row>
    <row r="449" spans="1:8" x14ac:dyDescent="0.25">
      <c r="A449" t="s">
        <v>296</v>
      </c>
      <c r="B449" t="s">
        <v>1535</v>
      </c>
      <c r="C449" t="s">
        <v>1536</v>
      </c>
      <c r="D449" t="s">
        <v>1537</v>
      </c>
      <c r="E449" t="s">
        <v>306</v>
      </c>
      <c r="F449" t="s">
        <v>361</v>
      </c>
      <c r="G449" t="s">
        <v>1538</v>
      </c>
      <c r="H449" t="s">
        <v>307</v>
      </c>
    </row>
    <row r="450" spans="1:8" x14ac:dyDescent="0.25">
      <c r="A450" t="s">
        <v>296</v>
      </c>
      <c r="B450" t="s">
        <v>1539</v>
      </c>
      <c r="C450" t="s">
        <v>1540</v>
      </c>
      <c r="D450" t="s">
        <v>1541</v>
      </c>
      <c r="E450" t="s">
        <v>306</v>
      </c>
      <c r="F450" t="s">
        <v>361</v>
      </c>
      <c r="G450" t="s">
        <v>1542</v>
      </c>
      <c r="H450" t="s">
        <v>307</v>
      </c>
    </row>
    <row r="451" spans="1:8" x14ac:dyDescent="0.25">
      <c r="A451" t="s">
        <v>296</v>
      </c>
      <c r="B451" t="s">
        <v>1543</v>
      </c>
      <c r="C451" t="s">
        <v>1544</v>
      </c>
      <c r="D451" t="s">
        <v>1545</v>
      </c>
      <c r="E451" t="s">
        <v>306</v>
      </c>
      <c r="F451" t="s">
        <v>361</v>
      </c>
      <c r="G451" t="s">
        <v>1546</v>
      </c>
      <c r="H451" t="s">
        <v>307</v>
      </c>
    </row>
    <row r="452" spans="1:8" x14ac:dyDescent="0.25">
      <c r="A452" t="s">
        <v>296</v>
      </c>
      <c r="B452" t="s">
        <v>1547</v>
      </c>
      <c r="C452" t="s">
        <v>1548</v>
      </c>
      <c r="D452" t="s">
        <v>1549</v>
      </c>
      <c r="E452" t="s">
        <v>306</v>
      </c>
      <c r="F452" t="s">
        <v>361</v>
      </c>
      <c r="G452" t="s">
        <v>1550</v>
      </c>
      <c r="H452" t="s">
        <v>307</v>
      </c>
    </row>
    <row r="453" spans="1:8" x14ac:dyDescent="0.25">
      <c r="A453" t="s">
        <v>296</v>
      </c>
      <c r="B453" t="s">
        <v>1551</v>
      </c>
      <c r="C453" t="s">
        <v>1552</v>
      </c>
      <c r="D453" t="s">
        <v>1553</v>
      </c>
      <c r="E453" t="s">
        <v>306</v>
      </c>
      <c r="F453" t="s">
        <v>361</v>
      </c>
      <c r="G453" t="s">
        <v>1554</v>
      </c>
      <c r="H453" t="s">
        <v>307</v>
      </c>
    </row>
    <row r="454" spans="1:8" x14ac:dyDescent="0.25">
      <c r="A454" t="s">
        <v>296</v>
      </c>
      <c r="B454" t="s">
        <v>1555</v>
      </c>
      <c r="C454" t="s">
        <v>1556</v>
      </c>
      <c r="D454" t="s">
        <v>1557</v>
      </c>
      <c r="E454" t="s">
        <v>306</v>
      </c>
      <c r="F454" t="s">
        <v>361</v>
      </c>
      <c r="G454" t="s">
        <v>1558</v>
      </c>
      <c r="H454" t="s">
        <v>307</v>
      </c>
    </row>
    <row r="455" spans="1:8" x14ac:dyDescent="0.25">
      <c r="A455" t="s">
        <v>296</v>
      </c>
      <c r="B455" t="s">
        <v>1559</v>
      </c>
      <c r="C455" t="s">
        <v>1560</v>
      </c>
      <c r="D455" t="s">
        <v>1561</v>
      </c>
      <c r="E455" t="s">
        <v>306</v>
      </c>
      <c r="F455" t="s">
        <v>361</v>
      </c>
      <c r="G455" t="s">
        <v>1562</v>
      </c>
      <c r="H455" t="s">
        <v>307</v>
      </c>
    </row>
    <row r="456" spans="1:8" x14ac:dyDescent="0.25">
      <c r="A456" t="s">
        <v>296</v>
      </c>
      <c r="B456" t="s">
        <v>1563</v>
      </c>
      <c r="C456" t="s">
        <v>1564</v>
      </c>
      <c r="D456" t="s">
        <v>1565</v>
      </c>
      <c r="E456" t="s">
        <v>306</v>
      </c>
      <c r="F456" t="s">
        <v>361</v>
      </c>
      <c r="G456" t="s">
        <v>1566</v>
      </c>
      <c r="H456" t="s">
        <v>307</v>
      </c>
    </row>
    <row r="457" spans="1:8" x14ac:dyDescent="0.25">
      <c r="A457" t="s">
        <v>296</v>
      </c>
      <c r="B457" t="s">
        <v>1567</v>
      </c>
      <c r="C457" t="s">
        <v>1568</v>
      </c>
      <c r="D457" t="s">
        <v>1569</v>
      </c>
      <c r="E457" t="s">
        <v>306</v>
      </c>
      <c r="F457" t="s">
        <v>361</v>
      </c>
      <c r="G457" t="s">
        <v>1570</v>
      </c>
      <c r="H457" t="s">
        <v>307</v>
      </c>
    </row>
    <row r="458" spans="1:8" x14ac:dyDescent="0.25">
      <c r="A458" t="s">
        <v>296</v>
      </c>
      <c r="B458" t="s">
        <v>1571</v>
      </c>
      <c r="C458" t="s">
        <v>1572</v>
      </c>
      <c r="D458" t="s">
        <v>1573</v>
      </c>
      <c r="E458" t="s">
        <v>306</v>
      </c>
      <c r="F458" t="s">
        <v>361</v>
      </c>
      <c r="G458" t="s">
        <v>1574</v>
      </c>
      <c r="H458" t="s">
        <v>307</v>
      </c>
    </row>
    <row r="459" spans="1:8" x14ac:dyDescent="0.25">
      <c r="A459" t="s">
        <v>296</v>
      </c>
      <c r="B459" t="s">
        <v>1575</v>
      </c>
      <c r="C459" t="s">
        <v>1576</v>
      </c>
      <c r="D459" t="s">
        <v>1577</v>
      </c>
      <c r="E459" t="s">
        <v>306</v>
      </c>
      <c r="F459" t="s">
        <v>361</v>
      </c>
      <c r="G459" t="s">
        <v>1578</v>
      </c>
      <c r="H459" t="s">
        <v>307</v>
      </c>
    </row>
    <row r="460" spans="1:8" x14ac:dyDescent="0.25">
      <c r="A460" t="s">
        <v>296</v>
      </c>
      <c r="B460" t="s">
        <v>1579</v>
      </c>
      <c r="C460" t="s">
        <v>1580</v>
      </c>
      <c r="D460" t="s">
        <v>1581</v>
      </c>
      <c r="E460" t="s">
        <v>306</v>
      </c>
      <c r="F460" t="s">
        <v>361</v>
      </c>
      <c r="G460" t="s">
        <v>1582</v>
      </c>
      <c r="H460" t="s">
        <v>307</v>
      </c>
    </row>
    <row r="461" spans="1:8" x14ac:dyDescent="0.25">
      <c r="A461" t="s">
        <v>296</v>
      </c>
      <c r="B461" t="s">
        <v>1583</v>
      </c>
      <c r="C461" t="s">
        <v>1584</v>
      </c>
      <c r="D461" t="s">
        <v>1585</v>
      </c>
      <c r="E461" t="s">
        <v>306</v>
      </c>
      <c r="F461" t="s">
        <v>361</v>
      </c>
      <c r="G461" t="s">
        <v>1586</v>
      </c>
      <c r="H461" t="s">
        <v>307</v>
      </c>
    </row>
    <row r="462" spans="1:8" x14ac:dyDescent="0.25">
      <c r="A462" t="s">
        <v>296</v>
      </c>
      <c r="B462" t="s">
        <v>1587</v>
      </c>
      <c r="C462" t="s">
        <v>1588</v>
      </c>
      <c r="D462" t="s">
        <v>1589</v>
      </c>
      <c r="E462" t="s">
        <v>306</v>
      </c>
      <c r="F462" t="s">
        <v>361</v>
      </c>
      <c r="G462" t="s">
        <v>1590</v>
      </c>
      <c r="H462" t="s">
        <v>307</v>
      </c>
    </row>
    <row r="463" spans="1:8" x14ac:dyDescent="0.25">
      <c r="A463" t="s">
        <v>296</v>
      </c>
      <c r="B463" t="s">
        <v>1591</v>
      </c>
      <c r="C463" t="s">
        <v>1592</v>
      </c>
      <c r="D463" t="s">
        <v>1593</v>
      </c>
      <c r="E463" t="s">
        <v>306</v>
      </c>
      <c r="F463" t="s">
        <v>361</v>
      </c>
      <c r="G463" t="s">
        <v>1594</v>
      </c>
      <c r="H463" t="s">
        <v>307</v>
      </c>
    </row>
    <row r="464" spans="1:8" x14ac:dyDescent="0.25">
      <c r="A464" t="s">
        <v>296</v>
      </c>
      <c r="B464" t="s">
        <v>1595</v>
      </c>
      <c r="C464" t="s">
        <v>1596</v>
      </c>
      <c r="D464" t="s">
        <v>1597</v>
      </c>
      <c r="E464" t="s">
        <v>306</v>
      </c>
      <c r="F464" t="s">
        <v>361</v>
      </c>
      <c r="G464" t="s">
        <v>1598</v>
      </c>
      <c r="H464" t="s">
        <v>307</v>
      </c>
    </row>
    <row r="465" spans="1:8" x14ac:dyDescent="0.25">
      <c r="A465" t="s">
        <v>296</v>
      </c>
      <c r="B465" t="s">
        <v>1339</v>
      </c>
      <c r="C465" t="s">
        <v>1340</v>
      </c>
      <c r="D465" t="s">
        <v>1341</v>
      </c>
      <c r="E465" t="s">
        <v>306</v>
      </c>
      <c r="F465" t="s">
        <v>361</v>
      </c>
      <c r="G465" t="s">
        <v>1342</v>
      </c>
      <c r="H465" t="s">
        <v>307</v>
      </c>
    </row>
    <row r="466" spans="1:8" x14ac:dyDescent="0.25">
      <c r="A466" t="s">
        <v>296</v>
      </c>
      <c r="B466" t="s">
        <v>1599</v>
      </c>
      <c r="C466" t="s">
        <v>1340</v>
      </c>
      <c r="D466" t="s">
        <v>1600</v>
      </c>
      <c r="E466" t="s">
        <v>306</v>
      </c>
      <c r="F466" t="s">
        <v>361</v>
      </c>
      <c r="G466" t="s">
        <v>1601</v>
      </c>
      <c r="H466" t="s">
        <v>307</v>
      </c>
    </row>
    <row r="467" spans="1:8" x14ac:dyDescent="0.25">
      <c r="A467" t="s">
        <v>296</v>
      </c>
      <c r="B467" t="s">
        <v>1602</v>
      </c>
      <c r="C467" t="s">
        <v>1603</v>
      </c>
      <c r="D467" t="s">
        <v>1604</v>
      </c>
      <c r="E467" t="s">
        <v>306</v>
      </c>
      <c r="F467" t="s">
        <v>361</v>
      </c>
      <c r="G467" t="s">
        <v>1605</v>
      </c>
      <c r="H467" t="s">
        <v>307</v>
      </c>
    </row>
    <row r="468" spans="1:8" x14ac:dyDescent="0.25">
      <c r="A468" t="s">
        <v>296</v>
      </c>
      <c r="B468" t="s">
        <v>1606</v>
      </c>
      <c r="C468" t="s">
        <v>1607</v>
      </c>
      <c r="D468" t="s">
        <v>1608</v>
      </c>
      <c r="E468" t="s">
        <v>306</v>
      </c>
      <c r="F468" t="s">
        <v>361</v>
      </c>
      <c r="G468" t="s">
        <v>1609</v>
      </c>
      <c r="H468" t="s">
        <v>307</v>
      </c>
    </row>
    <row r="469" spans="1:8" x14ac:dyDescent="0.25">
      <c r="A469" t="s">
        <v>296</v>
      </c>
      <c r="B469" t="s">
        <v>1610</v>
      </c>
      <c r="C469" t="s">
        <v>1611</v>
      </c>
      <c r="D469" t="s">
        <v>1612</v>
      </c>
      <c r="E469" t="s">
        <v>306</v>
      </c>
      <c r="F469" t="s">
        <v>361</v>
      </c>
      <c r="G469" t="s">
        <v>1613</v>
      </c>
      <c r="H469" t="s">
        <v>307</v>
      </c>
    </row>
    <row r="470" spans="1:8" x14ac:dyDescent="0.25">
      <c r="A470" t="s">
        <v>296</v>
      </c>
      <c r="B470" t="s">
        <v>1614</v>
      </c>
      <c r="C470" t="s">
        <v>1615</v>
      </c>
      <c r="D470" t="s">
        <v>1616</v>
      </c>
      <c r="E470" t="s">
        <v>306</v>
      </c>
      <c r="F470" t="s">
        <v>361</v>
      </c>
      <c r="G470" t="s">
        <v>1617</v>
      </c>
      <c r="H470" t="s">
        <v>307</v>
      </c>
    </row>
    <row r="471" spans="1:8" x14ac:dyDescent="0.25">
      <c r="A471" t="s">
        <v>296</v>
      </c>
      <c r="B471" t="s">
        <v>1618</v>
      </c>
      <c r="C471" t="s">
        <v>1619</v>
      </c>
      <c r="D471" t="s">
        <v>1620</v>
      </c>
      <c r="E471" t="s">
        <v>306</v>
      </c>
      <c r="F471" t="s">
        <v>361</v>
      </c>
      <c r="G471" t="s">
        <v>1621</v>
      </c>
      <c r="H471" t="s">
        <v>307</v>
      </c>
    </row>
    <row r="472" spans="1:8" x14ac:dyDescent="0.25">
      <c r="A472" t="s">
        <v>296</v>
      </c>
      <c r="B472" t="s">
        <v>1622</v>
      </c>
      <c r="C472" t="s">
        <v>1623</v>
      </c>
      <c r="D472" t="s">
        <v>1624</v>
      </c>
      <c r="E472" t="s">
        <v>306</v>
      </c>
      <c r="F472" t="s">
        <v>361</v>
      </c>
      <c r="G472" t="s">
        <v>1625</v>
      </c>
      <c r="H472" t="s">
        <v>307</v>
      </c>
    </row>
    <row r="473" spans="1:8" x14ac:dyDescent="0.25">
      <c r="A473" t="s">
        <v>296</v>
      </c>
      <c r="B473" t="s">
        <v>1626</v>
      </c>
      <c r="C473" t="s">
        <v>1627</v>
      </c>
      <c r="D473" t="s">
        <v>1628</v>
      </c>
      <c r="E473" t="s">
        <v>306</v>
      </c>
      <c r="F473" t="s">
        <v>361</v>
      </c>
      <c r="G473" t="s">
        <v>1629</v>
      </c>
      <c r="H473" t="s">
        <v>307</v>
      </c>
    </row>
    <row r="474" spans="1:8" x14ac:dyDescent="0.25">
      <c r="A474" t="s">
        <v>296</v>
      </c>
      <c r="B474" t="s">
        <v>1630</v>
      </c>
      <c r="C474" t="s">
        <v>1631</v>
      </c>
      <c r="D474" t="s">
        <v>1632</v>
      </c>
      <c r="E474" t="s">
        <v>306</v>
      </c>
      <c r="F474" t="s">
        <v>361</v>
      </c>
      <c r="G474" t="s">
        <v>1633</v>
      </c>
      <c r="H474" t="s">
        <v>307</v>
      </c>
    </row>
    <row r="475" spans="1:8" x14ac:dyDescent="0.25">
      <c r="A475" t="s">
        <v>296</v>
      </c>
      <c r="B475" t="s">
        <v>1634</v>
      </c>
      <c r="C475" t="s">
        <v>1635</v>
      </c>
      <c r="D475" t="s">
        <v>1636</v>
      </c>
      <c r="E475" t="s">
        <v>306</v>
      </c>
      <c r="F475" t="s">
        <v>361</v>
      </c>
      <c r="G475" t="s">
        <v>1637</v>
      </c>
      <c r="H475" t="s">
        <v>307</v>
      </c>
    </row>
    <row r="476" spans="1:8" x14ac:dyDescent="0.25">
      <c r="A476" t="s">
        <v>296</v>
      </c>
      <c r="B476" t="s">
        <v>1638</v>
      </c>
      <c r="C476" t="s">
        <v>1639</v>
      </c>
      <c r="D476" t="s">
        <v>1640</v>
      </c>
      <c r="E476" t="s">
        <v>306</v>
      </c>
      <c r="F476" t="s">
        <v>361</v>
      </c>
      <c r="G476" t="s">
        <v>1641</v>
      </c>
      <c r="H476" t="s">
        <v>307</v>
      </c>
    </row>
    <row r="477" spans="1:8" x14ac:dyDescent="0.25">
      <c r="A477" t="s">
        <v>296</v>
      </c>
      <c r="B477" t="s">
        <v>1642</v>
      </c>
      <c r="C477" t="s">
        <v>1643</v>
      </c>
      <c r="D477" t="s">
        <v>1644</v>
      </c>
      <c r="E477" t="s">
        <v>306</v>
      </c>
      <c r="F477" t="s">
        <v>361</v>
      </c>
      <c r="G477" t="s">
        <v>1645</v>
      </c>
      <c r="H477" t="s">
        <v>307</v>
      </c>
    </row>
    <row r="478" spans="1:8" x14ac:dyDescent="0.25">
      <c r="A478" t="s">
        <v>296</v>
      </c>
      <c r="B478" t="s">
        <v>1650</v>
      </c>
      <c r="C478" t="s">
        <v>1651</v>
      </c>
      <c r="D478" t="s">
        <v>1652</v>
      </c>
      <c r="E478" t="s">
        <v>306</v>
      </c>
      <c r="F478" t="s">
        <v>361</v>
      </c>
      <c r="G478" t="s">
        <v>1653</v>
      </c>
      <c r="H478" t="s">
        <v>307</v>
      </c>
    </row>
    <row r="479" spans="1:8" x14ac:dyDescent="0.25">
      <c r="A479" t="s">
        <v>296</v>
      </c>
      <c r="B479" t="s">
        <v>1654</v>
      </c>
      <c r="C479" t="s">
        <v>1655</v>
      </c>
      <c r="D479" t="s">
        <v>1656</v>
      </c>
      <c r="E479" t="s">
        <v>306</v>
      </c>
      <c r="F479" t="s">
        <v>361</v>
      </c>
      <c r="G479" t="s">
        <v>1657</v>
      </c>
      <c r="H479" t="s">
        <v>307</v>
      </c>
    </row>
    <row r="480" spans="1:8" x14ac:dyDescent="0.25">
      <c r="A480" t="s">
        <v>296</v>
      </c>
      <c r="B480" t="s">
        <v>1658</v>
      </c>
      <c r="C480" t="s">
        <v>1659</v>
      </c>
      <c r="D480" t="s">
        <v>1660</v>
      </c>
      <c r="E480" t="s">
        <v>306</v>
      </c>
      <c r="F480" t="s">
        <v>361</v>
      </c>
      <c r="G480" t="s">
        <v>1661</v>
      </c>
      <c r="H480" t="s">
        <v>307</v>
      </c>
    </row>
    <row r="481" spans="1:8" x14ac:dyDescent="0.25">
      <c r="A481" t="s">
        <v>296</v>
      </c>
      <c r="B481" t="s">
        <v>1662</v>
      </c>
      <c r="C481" t="s">
        <v>1663</v>
      </c>
      <c r="D481" t="s">
        <v>1664</v>
      </c>
      <c r="E481" t="s">
        <v>306</v>
      </c>
      <c r="F481" t="s">
        <v>361</v>
      </c>
      <c r="G481" t="s">
        <v>1665</v>
      </c>
      <c r="H481" t="s">
        <v>307</v>
      </c>
    </row>
    <row r="482" spans="1:8" x14ac:dyDescent="0.25">
      <c r="A482" t="s">
        <v>296</v>
      </c>
      <c r="B482" t="s">
        <v>1666</v>
      </c>
      <c r="C482" t="s">
        <v>1667</v>
      </c>
      <c r="D482" t="s">
        <v>1668</v>
      </c>
      <c r="E482" t="s">
        <v>306</v>
      </c>
      <c r="F482" t="s">
        <v>361</v>
      </c>
      <c r="G482" t="s">
        <v>1669</v>
      </c>
      <c r="H482" t="s">
        <v>307</v>
      </c>
    </row>
    <row r="483" spans="1:8" x14ac:dyDescent="0.25">
      <c r="A483" t="s">
        <v>296</v>
      </c>
      <c r="B483" t="s">
        <v>1646</v>
      </c>
      <c r="C483" t="s">
        <v>1647</v>
      </c>
      <c r="D483" t="s">
        <v>1648</v>
      </c>
      <c r="E483" t="s">
        <v>306</v>
      </c>
      <c r="F483" t="s">
        <v>361</v>
      </c>
      <c r="G483" t="s">
        <v>1649</v>
      </c>
      <c r="H483" t="s">
        <v>307</v>
      </c>
    </row>
    <row r="484" spans="1:8" x14ac:dyDescent="0.25">
      <c r="A484" t="s">
        <v>296</v>
      </c>
      <c r="B484" t="s">
        <v>1670</v>
      </c>
      <c r="C484" t="s">
        <v>1647</v>
      </c>
      <c r="D484" t="s">
        <v>1671</v>
      </c>
      <c r="E484" t="s">
        <v>306</v>
      </c>
      <c r="F484" t="s">
        <v>361</v>
      </c>
      <c r="G484" t="s">
        <v>1672</v>
      </c>
      <c r="H484" t="s">
        <v>307</v>
      </c>
    </row>
    <row r="485" spans="1:8" x14ac:dyDescent="0.25">
      <c r="A485" t="s">
        <v>296</v>
      </c>
      <c r="B485" t="s">
        <v>1673</v>
      </c>
      <c r="C485" t="s">
        <v>1674</v>
      </c>
      <c r="D485" t="s">
        <v>1675</v>
      </c>
      <c r="E485" t="s">
        <v>306</v>
      </c>
      <c r="F485" t="s">
        <v>361</v>
      </c>
      <c r="G485" t="s">
        <v>1676</v>
      </c>
      <c r="H485" t="s">
        <v>307</v>
      </c>
    </row>
    <row r="486" spans="1:8" x14ac:dyDescent="0.25">
      <c r="A486" t="s">
        <v>296</v>
      </c>
      <c r="B486" t="s">
        <v>1677</v>
      </c>
      <c r="C486" t="s">
        <v>1678</v>
      </c>
      <c r="D486" t="s">
        <v>1679</v>
      </c>
      <c r="E486" t="s">
        <v>306</v>
      </c>
      <c r="F486" t="s">
        <v>361</v>
      </c>
      <c r="G486" t="s">
        <v>1680</v>
      </c>
      <c r="H486" t="s">
        <v>307</v>
      </c>
    </row>
    <row r="487" spans="1:8" x14ac:dyDescent="0.25">
      <c r="A487" t="s">
        <v>296</v>
      </c>
      <c r="B487" t="s">
        <v>1681</v>
      </c>
      <c r="C487" t="s">
        <v>1682</v>
      </c>
      <c r="D487" t="s">
        <v>1683</v>
      </c>
      <c r="E487" t="s">
        <v>306</v>
      </c>
      <c r="F487" t="s">
        <v>361</v>
      </c>
      <c r="G487" t="s">
        <v>1684</v>
      </c>
      <c r="H487" t="s">
        <v>307</v>
      </c>
    </row>
    <row r="488" spans="1:8" x14ac:dyDescent="0.25">
      <c r="A488" t="s">
        <v>296</v>
      </c>
      <c r="B488" t="s">
        <v>1685</v>
      </c>
      <c r="C488" t="s">
        <v>1686</v>
      </c>
      <c r="D488" t="s">
        <v>1687</v>
      </c>
      <c r="E488" t="s">
        <v>306</v>
      </c>
      <c r="F488" t="s">
        <v>361</v>
      </c>
      <c r="G488" t="s">
        <v>1688</v>
      </c>
      <c r="H488" t="s">
        <v>307</v>
      </c>
    </row>
    <row r="489" spans="1:8" x14ac:dyDescent="0.25">
      <c r="A489" t="s">
        <v>296</v>
      </c>
      <c r="B489" t="s">
        <v>1689</v>
      </c>
      <c r="C489" t="s">
        <v>1690</v>
      </c>
      <c r="D489" t="s">
        <v>1691</v>
      </c>
      <c r="E489" t="s">
        <v>306</v>
      </c>
      <c r="F489" t="s">
        <v>361</v>
      </c>
      <c r="G489" t="s">
        <v>1692</v>
      </c>
      <c r="H489" t="s">
        <v>307</v>
      </c>
    </row>
    <row r="490" spans="1:8" x14ac:dyDescent="0.25">
      <c r="A490" t="s">
        <v>296</v>
      </c>
      <c r="B490" t="s">
        <v>1693</v>
      </c>
      <c r="C490" t="s">
        <v>1694</v>
      </c>
      <c r="D490" t="s">
        <v>1695</v>
      </c>
      <c r="E490" t="s">
        <v>306</v>
      </c>
      <c r="F490" t="s">
        <v>361</v>
      </c>
      <c r="G490" t="s">
        <v>1696</v>
      </c>
      <c r="H490" t="s">
        <v>307</v>
      </c>
    </row>
    <row r="491" spans="1:8" x14ac:dyDescent="0.25">
      <c r="A491" t="s">
        <v>296</v>
      </c>
      <c r="B491" t="s">
        <v>1697</v>
      </c>
      <c r="C491" t="s">
        <v>1698</v>
      </c>
      <c r="D491" t="s">
        <v>1699</v>
      </c>
      <c r="E491" t="s">
        <v>306</v>
      </c>
      <c r="F491" t="s">
        <v>361</v>
      </c>
      <c r="G491" t="s">
        <v>1700</v>
      </c>
      <c r="H491" t="s">
        <v>307</v>
      </c>
    </row>
    <row r="492" spans="1:8" x14ac:dyDescent="0.25">
      <c r="A492" t="s">
        <v>296</v>
      </c>
      <c r="B492" t="s">
        <v>1701</v>
      </c>
      <c r="C492" t="s">
        <v>1702</v>
      </c>
      <c r="D492" t="s">
        <v>1703</v>
      </c>
      <c r="E492" t="s">
        <v>306</v>
      </c>
      <c r="F492" t="s">
        <v>361</v>
      </c>
      <c r="G492" t="s">
        <v>1704</v>
      </c>
      <c r="H492" t="s">
        <v>307</v>
      </c>
    </row>
    <row r="493" spans="1:8" x14ac:dyDescent="0.25">
      <c r="A493" t="s">
        <v>296</v>
      </c>
      <c r="B493" t="s">
        <v>1705</v>
      </c>
      <c r="C493" t="s">
        <v>1706</v>
      </c>
      <c r="D493" t="s">
        <v>1707</v>
      </c>
      <c r="E493" t="s">
        <v>306</v>
      </c>
      <c r="F493" t="s">
        <v>361</v>
      </c>
      <c r="G493" t="s">
        <v>1708</v>
      </c>
      <c r="H493" t="s">
        <v>307</v>
      </c>
    </row>
    <row r="494" spans="1:8" x14ac:dyDescent="0.25">
      <c r="A494" t="s">
        <v>296</v>
      </c>
      <c r="B494" t="s">
        <v>1709</v>
      </c>
      <c r="C494" t="s">
        <v>1710</v>
      </c>
      <c r="D494" t="s">
        <v>1711</v>
      </c>
      <c r="E494" t="s">
        <v>306</v>
      </c>
      <c r="F494" t="s">
        <v>361</v>
      </c>
      <c r="G494" t="s">
        <v>1712</v>
      </c>
      <c r="H494" t="s">
        <v>307</v>
      </c>
    </row>
    <row r="495" spans="1:8" x14ac:dyDescent="0.25">
      <c r="A495" t="s">
        <v>296</v>
      </c>
      <c r="B495" t="s">
        <v>1713</v>
      </c>
      <c r="C495" t="s">
        <v>1714</v>
      </c>
      <c r="D495" t="s">
        <v>1715</v>
      </c>
      <c r="E495" t="s">
        <v>306</v>
      </c>
      <c r="F495" t="s">
        <v>361</v>
      </c>
      <c r="G495" t="s">
        <v>1716</v>
      </c>
      <c r="H495" t="s">
        <v>307</v>
      </c>
    </row>
    <row r="496" spans="1:8" x14ac:dyDescent="0.25">
      <c r="A496" t="s">
        <v>296</v>
      </c>
      <c r="B496" t="s">
        <v>1717</v>
      </c>
      <c r="C496" t="s">
        <v>1718</v>
      </c>
      <c r="D496" t="s">
        <v>1719</v>
      </c>
      <c r="E496" t="s">
        <v>306</v>
      </c>
      <c r="F496" t="s">
        <v>361</v>
      </c>
      <c r="G496" t="s">
        <v>1720</v>
      </c>
      <c r="H496" t="s">
        <v>307</v>
      </c>
    </row>
    <row r="497" spans="1:8" x14ac:dyDescent="0.25">
      <c r="A497" t="s">
        <v>296</v>
      </c>
      <c r="B497" t="s">
        <v>1721</v>
      </c>
      <c r="C497" t="s">
        <v>1722</v>
      </c>
      <c r="D497" t="s">
        <v>1723</v>
      </c>
      <c r="E497" t="s">
        <v>306</v>
      </c>
      <c r="F497" t="s">
        <v>361</v>
      </c>
      <c r="G497" t="s">
        <v>1724</v>
      </c>
      <c r="H497" t="s">
        <v>307</v>
      </c>
    </row>
    <row r="498" spans="1:8" x14ac:dyDescent="0.25">
      <c r="A498" t="s">
        <v>296</v>
      </c>
      <c r="B498" t="s">
        <v>1725</v>
      </c>
      <c r="C498" t="s">
        <v>1726</v>
      </c>
      <c r="D498" t="s">
        <v>1727</v>
      </c>
      <c r="E498" t="s">
        <v>306</v>
      </c>
      <c r="F498" t="s">
        <v>361</v>
      </c>
      <c r="G498" t="s">
        <v>1728</v>
      </c>
      <c r="H498" t="s">
        <v>307</v>
      </c>
    </row>
    <row r="499" spans="1:8" x14ac:dyDescent="0.25">
      <c r="A499" t="s">
        <v>296</v>
      </c>
      <c r="B499" t="s">
        <v>1729</v>
      </c>
      <c r="C499" t="s">
        <v>1730</v>
      </c>
      <c r="D499" t="s">
        <v>1731</v>
      </c>
      <c r="E499" t="s">
        <v>306</v>
      </c>
      <c r="F499" t="s">
        <v>361</v>
      </c>
      <c r="G499" t="s">
        <v>1732</v>
      </c>
      <c r="H499" t="s">
        <v>307</v>
      </c>
    </row>
    <row r="500" spans="1:8" x14ac:dyDescent="0.25">
      <c r="A500" t="s">
        <v>296</v>
      </c>
      <c r="B500" t="s">
        <v>1733</v>
      </c>
      <c r="C500" t="s">
        <v>1734</v>
      </c>
      <c r="D500" t="s">
        <v>1735</v>
      </c>
      <c r="E500" t="s">
        <v>306</v>
      </c>
      <c r="F500" t="s">
        <v>361</v>
      </c>
      <c r="G500" t="s">
        <v>1736</v>
      </c>
      <c r="H500" t="s">
        <v>307</v>
      </c>
    </row>
    <row r="501" spans="1:8" x14ac:dyDescent="0.25">
      <c r="A501" t="s">
        <v>296</v>
      </c>
      <c r="B501" t="s">
        <v>1737</v>
      </c>
      <c r="C501" t="s">
        <v>1738</v>
      </c>
      <c r="D501" t="s">
        <v>1739</v>
      </c>
      <c r="E501" t="s">
        <v>306</v>
      </c>
      <c r="F501" t="s">
        <v>361</v>
      </c>
      <c r="G501" t="s">
        <v>1740</v>
      </c>
      <c r="H501" t="s">
        <v>307</v>
      </c>
    </row>
    <row r="502" spans="1:8" x14ac:dyDescent="0.25">
      <c r="A502" t="s">
        <v>296</v>
      </c>
      <c r="B502" t="s">
        <v>1741</v>
      </c>
      <c r="C502" t="s">
        <v>1742</v>
      </c>
      <c r="D502" t="s">
        <v>1743</v>
      </c>
      <c r="E502" t="s">
        <v>306</v>
      </c>
      <c r="F502" t="s">
        <v>361</v>
      </c>
      <c r="G502" t="s">
        <v>1744</v>
      </c>
      <c r="H502" t="s">
        <v>307</v>
      </c>
    </row>
    <row r="503" spans="1:8" x14ac:dyDescent="0.25">
      <c r="A503" t="s">
        <v>296</v>
      </c>
      <c r="B503" t="s">
        <v>1745</v>
      </c>
      <c r="C503" t="s">
        <v>1746</v>
      </c>
      <c r="D503" t="s">
        <v>1747</v>
      </c>
      <c r="E503" t="s">
        <v>306</v>
      </c>
      <c r="F503" t="s">
        <v>361</v>
      </c>
      <c r="G503" t="s">
        <v>1748</v>
      </c>
      <c r="H503" t="s">
        <v>307</v>
      </c>
    </row>
    <row r="504" spans="1:8" x14ac:dyDescent="0.25">
      <c r="A504" t="s">
        <v>296</v>
      </c>
      <c r="B504" t="s">
        <v>1749</v>
      </c>
      <c r="C504" t="s">
        <v>1750</v>
      </c>
      <c r="D504" t="s">
        <v>1751</v>
      </c>
      <c r="E504" t="s">
        <v>306</v>
      </c>
      <c r="F504" t="s">
        <v>361</v>
      </c>
      <c r="G504" t="s">
        <v>1752</v>
      </c>
      <c r="H504" t="s">
        <v>307</v>
      </c>
    </row>
    <row r="505" spans="1:8" x14ac:dyDescent="0.25">
      <c r="A505" t="s">
        <v>296</v>
      </c>
      <c r="B505" t="s">
        <v>1753</v>
      </c>
      <c r="C505" t="s">
        <v>1754</v>
      </c>
      <c r="D505" t="s">
        <v>1755</v>
      </c>
      <c r="E505" t="s">
        <v>306</v>
      </c>
      <c r="F505" t="s">
        <v>361</v>
      </c>
      <c r="G505" t="s">
        <v>1756</v>
      </c>
      <c r="H505" t="s">
        <v>307</v>
      </c>
    </row>
    <row r="506" spans="1:8" x14ac:dyDescent="0.25">
      <c r="A506" t="s">
        <v>296</v>
      </c>
      <c r="B506" t="s">
        <v>1757</v>
      </c>
      <c r="C506" t="s">
        <v>1758</v>
      </c>
      <c r="D506" t="s">
        <v>1759</v>
      </c>
      <c r="E506" t="s">
        <v>306</v>
      </c>
      <c r="F506" t="s">
        <v>361</v>
      </c>
      <c r="G506" t="s">
        <v>1760</v>
      </c>
      <c r="H506" t="s">
        <v>307</v>
      </c>
    </row>
    <row r="507" spans="1:8" x14ac:dyDescent="0.25">
      <c r="A507" t="s">
        <v>296</v>
      </c>
      <c r="B507" t="s">
        <v>1761</v>
      </c>
      <c r="C507" t="s">
        <v>1762</v>
      </c>
      <c r="D507" t="s">
        <v>1763</v>
      </c>
      <c r="E507" t="s">
        <v>306</v>
      </c>
      <c r="F507" t="s">
        <v>361</v>
      </c>
      <c r="G507" t="s">
        <v>1764</v>
      </c>
      <c r="H507" t="s">
        <v>307</v>
      </c>
    </row>
    <row r="508" spans="1:8" x14ac:dyDescent="0.25">
      <c r="A508" t="s">
        <v>296</v>
      </c>
      <c r="B508" t="s">
        <v>1765</v>
      </c>
      <c r="C508" t="s">
        <v>1766</v>
      </c>
      <c r="D508" t="s">
        <v>1767</v>
      </c>
      <c r="E508" t="s">
        <v>306</v>
      </c>
      <c r="F508" t="s">
        <v>361</v>
      </c>
      <c r="G508" t="s">
        <v>1768</v>
      </c>
      <c r="H508" t="s">
        <v>307</v>
      </c>
    </row>
    <row r="509" spans="1:8" x14ac:dyDescent="0.25">
      <c r="A509" t="s">
        <v>296</v>
      </c>
      <c r="B509" t="s">
        <v>1769</v>
      </c>
      <c r="C509" t="s">
        <v>1770</v>
      </c>
      <c r="D509" t="s">
        <v>1771</v>
      </c>
      <c r="E509" t="s">
        <v>306</v>
      </c>
      <c r="F509" t="s">
        <v>361</v>
      </c>
      <c r="G509" t="s">
        <v>1772</v>
      </c>
      <c r="H509" t="s">
        <v>307</v>
      </c>
    </row>
    <row r="510" spans="1:8" x14ac:dyDescent="0.25">
      <c r="A510" t="s">
        <v>296</v>
      </c>
      <c r="B510" t="s">
        <v>1773</v>
      </c>
      <c r="C510" t="s">
        <v>1774</v>
      </c>
      <c r="D510" t="s">
        <v>1775</v>
      </c>
      <c r="E510" t="s">
        <v>306</v>
      </c>
      <c r="F510" t="s">
        <v>361</v>
      </c>
      <c r="G510" t="s">
        <v>1776</v>
      </c>
      <c r="H510" t="s">
        <v>307</v>
      </c>
    </row>
    <row r="511" spans="1:8" x14ac:dyDescent="0.25">
      <c r="A511" t="s">
        <v>296</v>
      </c>
      <c r="B511" t="s">
        <v>1777</v>
      </c>
      <c r="C511" t="s">
        <v>1778</v>
      </c>
      <c r="D511" t="s">
        <v>1230</v>
      </c>
      <c r="E511" t="s">
        <v>306</v>
      </c>
      <c r="F511" t="s">
        <v>361</v>
      </c>
      <c r="G511" t="s">
        <v>1779</v>
      </c>
      <c r="H511" t="s">
        <v>307</v>
      </c>
    </row>
    <row r="512" spans="1:8" x14ac:dyDescent="0.25">
      <c r="A512" t="s">
        <v>296</v>
      </c>
      <c r="B512" t="s">
        <v>1232</v>
      </c>
      <c r="C512" t="s">
        <v>1233</v>
      </c>
      <c r="D512" t="s">
        <v>1234</v>
      </c>
      <c r="E512" t="s">
        <v>306</v>
      </c>
      <c r="F512" t="s">
        <v>361</v>
      </c>
      <c r="G512" t="s">
        <v>1235</v>
      </c>
      <c r="H512" t="s">
        <v>307</v>
      </c>
    </row>
    <row r="513" spans="1:8" x14ac:dyDescent="0.25">
      <c r="A513" t="s">
        <v>296</v>
      </c>
      <c r="B513" t="s">
        <v>11169</v>
      </c>
      <c r="C513" t="s">
        <v>11170</v>
      </c>
      <c r="D513" t="s">
        <v>1046</v>
      </c>
      <c r="E513" t="s">
        <v>306</v>
      </c>
      <c r="F513" t="s">
        <v>1047</v>
      </c>
      <c r="G513" t="s">
        <v>11171</v>
      </c>
      <c r="H513" t="s">
        <v>307</v>
      </c>
    </row>
    <row r="514" spans="1:8" x14ac:dyDescent="0.25">
      <c r="A514" t="s">
        <v>296</v>
      </c>
      <c r="B514" t="s">
        <v>10309</v>
      </c>
      <c r="C514" t="s">
        <v>10310</v>
      </c>
      <c r="D514" t="s">
        <v>1049</v>
      </c>
      <c r="E514" t="s">
        <v>306</v>
      </c>
      <c r="F514" t="s">
        <v>1047</v>
      </c>
      <c r="G514" t="s">
        <v>10311</v>
      </c>
      <c r="H514" t="s">
        <v>307</v>
      </c>
    </row>
    <row r="515" spans="1:8" x14ac:dyDescent="0.25">
      <c r="A515" t="s">
        <v>296</v>
      </c>
      <c r="B515" t="s">
        <v>11186</v>
      </c>
      <c r="C515" t="s">
        <v>11187</v>
      </c>
      <c r="D515" t="s">
        <v>11188</v>
      </c>
      <c r="E515" t="s">
        <v>306</v>
      </c>
      <c r="F515" t="s">
        <v>1047</v>
      </c>
      <c r="G515" t="s">
        <v>11189</v>
      </c>
      <c r="H515" t="s">
        <v>307</v>
      </c>
    </row>
    <row r="516" spans="1:8" x14ac:dyDescent="0.25">
      <c r="A516" t="s">
        <v>296</v>
      </c>
      <c r="B516" t="s">
        <v>11175</v>
      </c>
      <c r="C516" t="s">
        <v>11176</v>
      </c>
      <c r="D516" t="s">
        <v>11177</v>
      </c>
      <c r="E516" t="s">
        <v>306</v>
      </c>
      <c r="F516" t="s">
        <v>1047</v>
      </c>
      <c r="G516" t="s">
        <v>11178</v>
      </c>
      <c r="H516" t="s">
        <v>307</v>
      </c>
    </row>
    <row r="517" spans="1:8" x14ac:dyDescent="0.25">
      <c r="A517" t="s">
        <v>296</v>
      </c>
      <c r="B517" t="s">
        <v>11182</v>
      </c>
      <c r="C517" t="s">
        <v>11183</v>
      </c>
      <c r="D517" t="s">
        <v>11184</v>
      </c>
      <c r="E517" t="s">
        <v>306</v>
      </c>
      <c r="F517" t="s">
        <v>1047</v>
      </c>
      <c r="G517" t="s">
        <v>11185</v>
      </c>
      <c r="H517" t="s">
        <v>307</v>
      </c>
    </row>
    <row r="518" spans="1:8" x14ac:dyDescent="0.25">
      <c r="A518" t="s">
        <v>296</v>
      </c>
      <c r="B518" t="s">
        <v>11179</v>
      </c>
      <c r="C518" t="s">
        <v>11180</v>
      </c>
      <c r="D518" t="s">
        <v>1051</v>
      </c>
      <c r="E518" t="s">
        <v>306</v>
      </c>
      <c r="F518" t="s">
        <v>1047</v>
      </c>
      <c r="G518" t="s">
        <v>11181</v>
      </c>
      <c r="H518" t="s">
        <v>307</v>
      </c>
    </row>
    <row r="519" spans="1:8" x14ac:dyDescent="0.25">
      <c r="A519" t="s">
        <v>296</v>
      </c>
      <c r="B519" t="s">
        <v>11204</v>
      </c>
      <c r="C519" t="s">
        <v>11205</v>
      </c>
      <c r="D519" t="s">
        <v>11206</v>
      </c>
      <c r="E519" t="s">
        <v>306</v>
      </c>
      <c r="F519" t="s">
        <v>1047</v>
      </c>
      <c r="G519" t="s">
        <v>11207</v>
      </c>
      <c r="H519" t="s">
        <v>307</v>
      </c>
    </row>
    <row r="520" spans="1:8" x14ac:dyDescent="0.25">
      <c r="A520" t="s">
        <v>296</v>
      </c>
      <c r="B520" t="s">
        <v>11200</v>
      </c>
      <c r="C520" t="s">
        <v>11201</v>
      </c>
      <c r="D520" t="s">
        <v>11202</v>
      </c>
      <c r="E520" t="s">
        <v>306</v>
      </c>
      <c r="F520" t="s">
        <v>1047</v>
      </c>
      <c r="G520" t="s">
        <v>11203</v>
      </c>
      <c r="H520" t="s">
        <v>307</v>
      </c>
    </row>
    <row r="521" spans="1:8" x14ac:dyDescent="0.25">
      <c r="A521" t="s">
        <v>296</v>
      </c>
      <c r="B521" t="s">
        <v>11193</v>
      </c>
      <c r="C521" t="s">
        <v>11194</v>
      </c>
      <c r="D521" t="s">
        <v>11195</v>
      </c>
      <c r="E521" t="s">
        <v>306</v>
      </c>
      <c r="F521" t="s">
        <v>1047</v>
      </c>
      <c r="G521" t="s">
        <v>11196</v>
      </c>
      <c r="H521" t="s">
        <v>307</v>
      </c>
    </row>
    <row r="522" spans="1:8" x14ac:dyDescent="0.25">
      <c r="A522" t="s">
        <v>296</v>
      </c>
      <c r="B522" t="s">
        <v>11197</v>
      </c>
      <c r="C522" t="s">
        <v>11198</v>
      </c>
      <c r="D522" t="s">
        <v>1053</v>
      </c>
      <c r="E522" t="s">
        <v>306</v>
      </c>
      <c r="F522" t="s">
        <v>1047</v>
      </c>
      <c r="G522" t="s">
        <v>11199</v>
      </c>
      <c r="H522" t="s">
        <v>307</v>
      </c>
    </row>
    <row r="523" spans="1:8" x14ac:dyDescent="0.25">
      <c r="A523" t="s">
        <v>296</v>
      </c>
      <c r="B523" t="s">
        <v>10316</v>
      </c>
      <c r="C523" t="s">
        <v>10317</v>
      </c>
      <c r="D523" t="s">
        <v>10318</v>
      </c>
      <c r="E523" t="s">
        <v>306</v>
      </c>
      <c r="F523" t="s">
        <v>1047</v>
      </c>
      <c r="G523" t="s">
        <v>10319</v>
      </c>
      <c r="H523" t="s">
        <v>307</v>
      </c>
    </row>
    <row r="524" spans="1:8" x14ac:dyDescent="0.25">
      <c r="A524" t="s">
        <v>296</v>
      </c>
      <c r="B524" t="s">
        <v>10312</v>
      </c>
      <c r="C524" t="s">
        <v>10313</v>
      </c>
      <c r="D524" t="s">
        <v>10314</v>
      </c>
      <c r="E524" t="s">
        <v>306</v>
      </c>
      <c r="F524" t="s">
        <v>1047</v>
      </c>
      <c r="G524" t="s">
        <v>10315</v>
      </c>
      <c r="H524" t="s">
        <v>307</v>
      </c>
    </row>
    <row r="525" spans="1:8" x14ac:dyDescent="0.25">
      <c r="A525" t="s">
        <v>296</v>
      </c>
      <c r="B525" t="s">
        <v>11219</v>
      </c>
      <c r="C525" t="s">
        <v>11220</v>
      </c>
      <c r="D525" t="s">
        <v>11221</v>
      </c>
      <c r="E525" t="s">
        <v>306</v>
      </c>
      <c r="F525" t="s">
        <v>1047</v>
      </c>
      <c r="G525" t="s">
        <v>11222</v>
      </c>
      <c r="H525" t="s">
        <v>307</v>
      </c>
    </row>
    <row r="526" spans="1:8" x14ac:dyDescent="0.25">
      <c r="A526" t="s">
        <v>296</v>
      </c>
      <c r="B526" t="s">
        <v>11211</v>
      </c>
      <c r="C526" t="s">
        <v>11212</v>
      </c>
      <c r="D526" t="s">
        <v>11213</v>
      </c>
      <c r="E526" t="s">
        <v>306</v>
      </c>
      <c r="F526" t="s">
        <v>1047</v>
      </c>
      <c r="G526" t="s">
        <v>11214</v>
      </c>
      <c r="H526" t="s">
        <v>307</v>
      </c>
    </row>
    <row r="527" spans="1:8" x14ac:dyDescent="0.25">
      <c r="A527" t="s">
        <v>296</v>
      </c>
      <c r="B527" t="s">
        <v>11215</v>
      </c>
      <c r="C527" t="s">
        <v>11216</v>
      </c>
      <c r="D527" t="s">
        <v>11217</v>
      </c>
      <c r="E527" t="s">
        <v>306</v>
      </c>
      <c r="F527" t="s">
        <v>1047</v>
      </c>
      <c r="G527" t="s">
        <v>11218</v>
      </c>
      <c r="H527" t="s">
        <v>307</v>
      </c>
    </row>
    <row r="528" spans="1:8" x14ac:dyDescent="0.25">
      <c r="A528" t="s">
        <v>296</v>
      </c>
      <c r="B528" t="s">
        <v>11223</v>
      </c>
      <c r="C528" t="s">
        <v>11224</v>
      </c>
      <c r="D528" t="s">
        <v>1056</v>
      </c>
      <c r="E528" t="s">
        <v>306</v>
      </c>
      <c r="F528" t="s">
        <v>1047</v>
      </c>
      <c r="G528" t="s">
        <v>11225</v>
      </c>
      <c r="H528" t="s">
        <v>307</v>
      </c>
    </row>
    <row r="529" spans="1:8" x14ac:dyDescent="0.25">
      <c r="A529" t="s">
        <v>296</v>
      </c>
      <c r="B529" t="s">
        <v>11233</v>
      </c>
      <c r="C529" t="s">
        <v>11234</v>
      </c>
      <c r="D529" t="s">
        <v>11235</v>
      </c>
      <c r="E529" t="s">
        <v>306</v>
      </c>
      <c r="F529" t="s">
        <v>1047</v>
      </c>
      <c r="G529" t="s">
        <v>11236</v>
      </c>
      <c r="H529" t="s">
        <v>307</v>
      </c>
    </row>
    <row r="530" spans="1:8" x14ac:dyDescent="0.25">
      <c r="A530" t="s">
        <v>296</v>
      </c>
      <c r="B530" t="s">
        <v>11240</v>
      </c>
      <c r="C530" t="s">
        <v>11241</v>
      </c>
      <c r="D530" t="s">
        <v>11242</v>
      </c>
      <c r="E530" t="s">
        <v>306</v>
      </c>
      <c r="F530" t="s">
        <v>1047</v>
      </c>
      <c r="G530" t="s">
        <v>11243</v>
      </c>
      <c r="H530" t="s">
        <v>307</v>
      </c>
    </row>
    <row r="531" spans="1:8" x14ac:dyDescent="0.25">
      <c r="A531" t="s">
        <v>296</v>
      </c>
      <c r="B531" t="s">
        <v>11229</v>
      </c>
      <c r="C531" t="s">
        <v>11230</v>
      </c>
      <c r="D531" t="s">
        <v>11231</v>
      </c>
      <c r="E531" t="s">
        <v>306</v>
      </c>
      <c r="F531" t="s">
        <v>1047</v>
      </c>
      <c r="G531" t="s">
        <v>11232</v>
      </c>
      <c r="H531" t="s">
        <v>307</v>
      </c>
    </row>
    <row r="532" spans="1:8" x14ac:dyDescent="0.25">
      <c r="A532" t="s">
        <v>296</v>
      </c>
      <c r="B532" t="s">
        <v>11237</v>
      </c>
      <c r="C532" t="s">
        <v>11238</v>
      </c>
      <c r="D532" t="s">
        <v>1058</v>
      </c>
      <c r="E532" t="s">
        <v>306</v>
      </c>
      <c r="F532" t="s">
        <v>1047</v>
      </c>
      <c r="G532" t="s">
        <v>11239</v>
      </c>
      <c r="H532" t="s">
        <v>307</v>
      </c>
    </row>
    <row r="533" spans="1:8" x14ac:dyDescent="0.25">
      <c r="A533" t="s">
        <v>296</v>
      </c>
      <c r="B533" t="s">
        <v>10323</v>
      </c>
      <c r="C533" t="s">
        <v>10324</v>
      </c>
      <c r="D533" t="s">
        <v>10325</v>
      </c>
      <c r="E533" t="s">
        <v>306</v>
      </c>
      <c r="F533" t="s">
        <v>1047</v>
      </c>
      <c r="G533" t="s">
        <v>10326</v>
      </c>
      <c r="H533" t="s">
        <v>307</v>
      </c>
    </row>
    <row r="534" spans="1:8" x14ac:dyDescent="0.25">
      <c r="A534" t="s">
        <v>296</v>
      </c>
      <c r="B534" t="s">
        <v>10320</v>
      </c>
      <c r="C534" t="s">
        <v>10321</v>
      </c>
      <c r="D534" t="s">
        <v>1060</v>
      </c>
      <c r="E534" t="s">
        <v>306</v>
      </c>
      <c r="F534" t="s">
        <v>1047</v>
      </c>
      <c r="G534" t="s">
        <v>10322</v>
      </c>
      <c r="H534" t="s">
        <v>307</v>
      </c>
    </row>
    <row r="535" spans="1:8" x14ac:dyDescent="0.25">
      <c r="A535" t="s">
        <v>296</v>
      </c>
      <c r="B535" t="s">
        <v>11253</v>
      </c>
      <c r="C535" t="s">
        <v>11254</v>
      </c>
      <c r="D535" t="s">
        <v>11255</v>
      </c>
      <c r="E535" t="s">
        <v>306</v>
      </c>
      <c r="F535" t="s">
        <v>1047</v>
      </c>
      <c r="G535" t="s">
        <v>11256</v>
      </c>
      <c r="H535" t="s">
        <v>307</v>
      </c>
    </row>
    <row r="536" spans="1:8" x14ac:dyDescent="0.25">
      <c r="A536" t="s">
        <v>296</v>
      </c>
      <c r="B536" t="s">
        <v>11250</v>
      </c>
      <c r="C536" t="s">
        <v>11251</v>
      </c>
      <c r="D536" t="s">
        <v>1062</v>
      </c>
      <c r="E536" t="s">
        <v>306</v>
      </c>
      <c r="F536" t="s">
        <v>1047</v>
      </c>
      <c r="G536" t="s">
        <v>11252</v>
      </c>
      <c r="H536" t="s">
        <v>307</v>
      </c>
    </row>
    <row r="537" spans="1:8" x14ac:dyDescent="0.25">
      <c r="A537" t="s">
        <v>296</v>
      </c>
      <c r="B537" t="s">
        <v>11260</v>
      </c>
      <c r="C537" t="s">
        <v>11261</v>
      </c>
      <c r="D537" t="s">
        <v>11262</v>
      </c>
      <c r="E537" t="s">
        <v>306</v>
      </c>
      <c r="F537" t="s">
        <v>1047</v>
      </c>
      <c r="G537" t="s">
        <v>11263</v>
      </c>
      <c r="H537" t="s">
        <v>307</v>
      </c>
    </row>
    <row r="538" spans="1:8" x14ac:dyDescent="0.25">
      <c r="A538" t="s">
        <v>296</v>
      </c>
      <c r="B538" t="s">
        <v>11264</v>
      </c>
      <c r="C538" t="s">
        <v>11265</v>
      </c>
      <c r="D538" t="s">
        <v>11266</v>
      </c>
      <c r="E538" t="s">
        <v>306</v>
      </c>
      <c r="F538" t="s">
        <v>1047</v>
      </c>
      <c r="G538" t="s">
        <v>11267</v>
      </c>
      <c r="H538" t="s">
        <v>307</v>
      </c>
    </row>
    <row r="539" spans="1:8" x14ac:dyDescent="0.25">
      <c r="A539" t="s">
        <v>296</v>
      </c>
      <c r="B539" t="s">
        <v>10330</v>
      </c>
      <c r="C539" t="s">
        <v>10331</v>
      </c>
      <c r="D539" t="s">
        <v>10332</v>
      </c>
      <c r="E539" t="s">
        <v>306</v>
      </c>
      <c r="F539" t="s">
        <v>1047</v>
      </c>
      <c r="G539" t="s">
        <v>10333</v>
      </c>
      <c r="H539" t="s">
        <v>307</v>
      </c>
    </row>
    <row r="540" spans="1:8" x14ac:dyDescent="0.25">
      <c r="A540" t="s">
        <v>296</v>
      </c>
      <c r="B540" t="s">
        <v>10327</v>
      </c>
      <c r="C540" t="s">
        <v>10328</v>
      </c>
      <c r="D540" t="s">
        <v>1064</v>
      </c>
      <c r="E540" t="s">
        <v>306</v>
      </c>
      <c r="F540" t="s">
        <v>1047</v>
      </c>
      <c r="G540" t="s">
        <v>10329</v>
      </c>
      <c r="H540" t="s">
        <v>307</v>
      </c>
    </row>
    <row r="541" spans="1:8" x14ac:dyDescent="0.25">
      <c r="A541" t="s">
        <v>296</v>
      </c>
      <c r="B541" t="s">
        <v>11274</v>
      </c>
      <c r="C541" t="s">
        <v>11275</v>
      </c>
      <c r="D541" t="s">
        <v>11276</v>
      </c>
      <c r="E541" t="s">
        <v>306</v>
      </c>
      <c r="F541" t="s">
        <v>361</v>
      </c>
      <c r="G541" t="s">
        <v>11277</v>
      </c>
      <c r="H541" t="s">
        <v>307</v>
      </c>
    </row>
    <row r="542" spans="1:8" x14ac:dyDescent="0.25">
      <c r="A542" t="s">
        <v>296</v>
      </c>
      <c r="B542" t="s">
        <v>11271</v>
      </c>
      <c r="C542" t="s">
        <v>11272</v>
      </c>
      <c r="D542" t="s">
        <v>1066</v>
      </c>
      <c r="E542" t="s">
        <v>306</v>
      </c>
      <c r="F542" t="s">
        <v>361</v>
      </c>
      <c r="G542" t="s">
        <v>11273</v>
      </c>
      <c r="H542" t="s">
        <v>307</v>
      </c>
    </row>
    <row r="543" spans="1:8" x14ac:dyDescent="0.25">
      <c r="A543" t="s">
        <v>296</v>
      </c>
      <c r="B543" t="s">
        <v>11281</v>
      </c>
      <c r="C543" t="s">
        <v>11282</v>
      </c>
      <c r="D543" t="s">
        <v>1072</v>
      </c>
      <c r="E543" t="s">
        <v>306</v>
      </c>
      <c r="F543" t="s">
        <v>361</v>
      </c>
      <c r="G543" t="s">
        <v>11283</v>
      </c>
      <c r="H543" t="s">
        <v>307</v>
      </c>
    </row>
    <row r="544" spans="1:8" x14ac:dyDescent="0.25">
      <c r="A544" t="s">
        <v>296</v>
      </c>
      <c r="B544" t="s">
        <v>11287</v>
      </c>
      <c r="C544" t="s">
        <v>11288</v>
      </c>
      <c r="D544" t="s">
        <v>1074</v>
      </c>
      <c r="E544" t="s">
        <v>306</v>
      </c>
      <c r="F544" t="s">
        <v>361</v>
      </c>
      <c r="G544" t="s">
        <v>11289</v>
      </c>
      <c r="H544" t="s">
        <v>307</v>
      </c>
    </row>
    <row r="545" spans="1:8" x14ac:dyDescent="0.25">
      <c r="A545" t="s">
        <v>296</v>
      </c>
      <c r="B545" t="s">
        <v>10337</v>
      </c>
      <c r="C545" t="s">
        <v>10338</v>
      </c>
      <c r="D545" t="s">
        <v>1076</v>
      </c>
      <c r="E545" t="s">
        <v>306</v>
      </c>
      <c r="F545" t="s">
        <v>361</v>
      </c>
      <c r="G545" t="s">
        <v>10339</v>
      </c>
      <c r="H545" t="s">
        <v>307</v>
      </c>
    </row>
    <row r="546" spans="1:8" x14ac:dyDescent="0.25">
      <c r="A546" t="s">
        <v>296</v>
      </c>
      <c r="B546" t="s">
        <v>10343</v>
      </c>
      <c r="C546" t="s">
        <v>10344</v>
      </c>
      <c r="D546" t="s">
        <v>10345</v>
      </c>
      <c r="E546" t="s">
        <v>306</v>
      </c>
      <c r="F546" t="s">
        <v>361</v>
      </c>
      <c r="G546" t="s">
        <v>10346</v>
      </c>
      <c r="H546" t="s">
        <v>307</v>
      </c>
    </row>
    <row r="547" spans="1:8" x14ac:dyDescent="0.25">
      <c r="A547" t="s">
        <v>296</v>
      </c>
      <c r="B547" t="s">
        <v>11290</v>
      </c>
      <c r="C547" t="s">
        <v>11291</v>
      </c>
      <c r="D547" t="s">
        <v>1078</v>
      </c>
      <c r="E547" t="s">
        <v>306</v>
      </c>
      <c r="F547" t="s">
        <v>361</v>
      </c>
      <c r="G547" t="s">
        <v>11292</v>
      </c>
      <c r="H547" t="s">
        <v>307</v>
      </c>
    </row>
    <row r="548" spans="1:8" x14ac:dyDescent="0.25">
      <c r="A548" t="s">
        <v>296</v>
      </c>
      <c r="B548" t="s">
        <v>11296</v>
      </c>
      <c r="C548" t="s">
        <v>11297</v>
      </c>
      <c r="D548" t="s">
        <v>1080</v>
      </c>
      <c r="E548" t="s">
        <v>306</v>
      </c>
      <c r="F548" t="s">
        <v>361</v>
      </c>
      <c r="G548" t="s">
        <v>11298</v>
      </c>
      <c r="H548" t="s">
        <v>307</v>
      </c>
    </row>
    <row r="549" spans="1:8" x14ac:dyDescent="0.25">
      <c r="A549" t="s">
        <v>296</v>
      </c>
      <c r="B549" t="s">
        <v>11302</v>
      </c>
      <c r="C549" t="s">
        <v>11303</v>
      </c>
      <c r="D549" t="s">
        <v>1082</v>
      </c>
      <c r="E549" t="s">
        <v>306</v>
      </c>
      <c r="F549" t="s">
        <v>361</v>
      </c>
      <c r="G549" t="s">
        <v>11304</v>
      </c>
      <c r="H549" t="s">
        <v>307</v>
      </c>
    </row>
    <row r="550" spans="1:8" x14ac:dyDescent="0.25">
      <c r="A550" t="s">
        <v>296</v>
      </c>
      <c r="B550" t="s">
        <v>11308</v>
      </c>
      <c r="C550" t="s">
        <v>11309</v>
      </c>
      <c r="D550" t="s">
        <v>11310</v>
      </c>
      <c r="E550" t="s">
        <v>306</v>
      </c>
      <c r="F550" t="s">
        <v>361</v>
      </c>
      <c r="G550" t="s">
        <v>11311</v>
      </c>
      <c r="H550" t="s">
        <v>307</v>
      </c>
    </row>
    <row r="551" spans="1:8" x14ac:dyDescent="0.25">
      <c r="A551" t="s">
        <v>296</v>
      </c>
      <c r="B551" t="s">
        <v>11315</v>
      </c>
      <c r="C551" t="s">
        <v>11316</v>
      </c>
      <c r="D551" t="s">
        <v>11317</v>
      </c>
      <c r="E551" t="s">
        <v>306</v>
      </c>
      <c r="F551" t="s">
        <v>361</v>
      </c>
      <c r="G551" t="s">
        <v>11318</v>
      </c>
      <c r="H551" t="s">
        <v>307</v>
      </c>
    </row>
    <row r="552" spans="1:8" x14ac:dyDescent="0.25">
      <c r="A552" t="s">
        <v>296</v>
      </c>
      <c r="B552" t="s">
        <v>11312</v>
      </c>
      <c r="C552" t="s">
        <v>11313</v>
      </c>
      <c r="D552" t="s">
        <v>1084</v>
      </c>
      <c r="E552" t="s">
        <v>306</v>
      </c>
      <c r="F552" t="s">
        <v>361</v>
      </c>
      <c r="G552" t="s">
        <v>11314</v>
      </c>
      <c r="H552" t="s">
        <v>307</v>
      </c>
    </row>
    <row r="553" spans="1:8" x14ac:dyDescent="0.25">
      <c r="A553" t="s">
        <v>296</v>
      </c>
      <c r="B553" t="s">
        <v>11322</v>
      </c>
      <c r="C553" t="s">
        <v>11323</v>
      </c>
      <c r="D553" t="s">
        <v>11324</v>
      </c>
      <c r="E553" t="s">
        <v>306</v>
      </c>
      <c r="F553" t="s">
        <v>361</v>
      </c>
      <c r="G553" t="s">
        <v>11325</v>
      </c>
      <c r="H553" t="s">
        <v>307</v>
      </c>
    </row>
    <row r="554" spans="1:8" x14ac:dyDescent="0.25">
      <c r="A554" t="s">
        <v>296</v>
      </c>
      <c r="B554" t="s">
        <v>11326</v>
      </c>
      <c r="C554" t="s">
        <v>11327</v>
      </c>
      <c r="D554" t="s">
        <v>1086</v>
      </c>
      <c r="E554" t="s">
        <v>306</v>
      </c>
      <c r="F554" t="s">
        <v>361</v>
      </c>
      <c r="G554" t="s">
        <v>11328</v>
      </c>
      <c r="H554" t="s">
        <v>307</v>
      </c>
    </row>
    <row r="555" spans="1:8" x14ac:dyDescent="0.25">
      <c r="A555" t="s">
        <v>296</v>
      </c>
      <c r="B555" t="s">
        <v>10355</v>
      </c>
      <c r="C555" t="s">
        <v>10356</v>
      </c>
      <c r="D555" t="s">
        <v>10357</v>
      </c>
      <c r="E555" t="s">
        <v>306</v>
      </c>
      <c r="F555" t="s">
        <v>1047</v>
      </c>
      <c r="G555" t="s">
        <v>10358</v>
      </c>
      <c r="H555" t="s">
        <v>307</v>
      </c>
    </row>
    <row r="556" spans="1:8" x14ac:dyDescent="0.25">
      <c r="A556" t="s">
        <v>296</v>
      </c>
      <c r="B556" t="s">
        <v>10351</v>
      </c>
      <c r="C556" t="s">
        <v>10352</v>
      </c>
      <c r="D556" t="s">
        <v>10353</v>
      </c>
      <c r="E556" t="s">
        <v>306</v>
      </c>
      <c r="F556" t="s">
        <v>1047</v>
      </c>
      <c r="G556" t="s">
        <v>10354</v>
      </c>
      <c r="H556" t="s">
        <v>307</v>
      </c>
    </row>
    <row r="557" spans="1:8" x14ac:dyDescent="0.25">
      <c r="A557" t="s">
        <v>296</v>
      </c>
      <c r="B557" t="s">
        <v>10347</v>
      </c>
      <c r="C557" t="s">
        <v>10348</v>
      </c>
      <c r="D557" t="s">
        <v>10349</v>
      </c>
      <c r="E557" t="s">
        <v>306</v>
      </c>
      <c r="F557" t="s">
        <v>1047</v>
      </c>
      <c r="G557" t="s">
        <v>10350</v>
      </c>
      <c r="H557" t="s">
        <v>307</v>
      </c>
    </row>
    <row r="558" spans="1:8" x14ac:dyDescent="0.25">
      <c r="A558" t="s">
        <v>296</v>
      </c>
      <c r="B558" t="s">
        <v>11332</v>
      </c>
      <c r="C558" t="s">
        <v>11333</v>
      </c>
      <c r="D558" t="s">
        <v>1088</v>
      </c>
      <c r="E558" t="s">
        <v>306</v>
      </c>
      <c r="F558" t="s">
        <v>1047</v>
      </c>
      <c r="G558" t="s">
        <v>11334</v>
      </c>
      <c r="H558" t="s">
        <v>307</v>
      </c>
    </row>
    <row r="559" spans="1:8" x14ac:dyDescent="0.25">
      <c r="A559" t="s">
        <v>296</v>
      </c>
      <c r="B559" t="s">
        <v>11338</v>
      </c>
      <c r="C559" t="s">
        <v>11339</v>
      </c>
      <c r="D559" t="s">
        <v>1408</v>
      </c>
      <c r="E559" t="s">
        <v>306</v>
      </c>
      <c r="F559" t="s">
        <v>361</v>
      </c>
      <c r="G559" t="s">
        <v>11340</v>
      </c>
      <c r="H559" t="s">
        <v>307</v>
      </c>
    </row>
    <row r="560" spans="1:8" x14ac:dyDescent="0.25">
      <c r="A560" t="s">
        <v>296</v>
      </c>
      <c r="B560" t="s">
        <v>11344</v>
      </c>
      <c r="C560" t="s">
        <v>11345</v>
      </c>
      <c r="D560" t="s">
        <v>1498</v>
      </c>
      <c r="E560" t="s">
        <v>306</v>
      </c>
      <c r="F560" t="s">
        <v>361</v>
      </c>
      <c r="G560" t="s">
        <v>11346</v>
      </c>
      <c r="H560" t="s">
        <v>307</v>
      </c>
    </row>
    <row r="563" spans="1:8" x14ac:dyDescent="0.25">
      <c r="A563" t="s">
        <v>296</v>
      </c>
      <c r="B563" t="s">
        <v>11347</v>
      </c>
      <c r="C563" t="s">
        <v>11348</v>
      </c>
      <c r="D563" t="s">
        <v>11349</v>
      </c>
      <c r="E563" t="s">
        <v>306</v>
      </c>
      <c r="F563" t="s">
        <v>1047</v>
      </c>
      <c r="G563" t="s">
        <v>11350</v>
      </c>
      <c r="H563" t="s">
        <v>307</v>
      </c>
    </row>
    <row r="564" spans="1:8" x14ac:dyDescent="0.25">
      <c r="A564" t="s">
        <v>296</v>
      </c>
      <c r="B564" t="s">
        <v>1781</v>
      </c>
      <c r="C564" t="s">
        <v>1782</v>
      </c>
      <c r="D564" t="s">
        <v>1783</v>
      </c>
      <c r="E564" t="s">
        <v>306</v>
      </c>
      <c r="F564" t="s">
        <v>1047</v>
      </c>
      <c r="G564" t="s">
        <v>1784</v>
      </c>
      <c r="H564" t="s">
        <v>307</v>
      </c>
    </row>
    <row r="565" spans="1:8" x14ac:dyDescent="0.25">
      <c r="A565" t="s">
        <v>296</v>
      </c>
      <c r="B565" t="s">
        <v>1785</v>
      </c>
      <c r="C565" t="s">
        <v>1786</v>
      </c>
      <c r="D565" t="s">
        <v>1787</v>
      </c>
      <c r="E565" t="s">
        <v>306</v>
      </c>
      <c r="F565" t="s">
        <v>1047</v>
      </c>
      <c r="G565" t="s">
        <v>1788</v>
      </c>
      <c r="H565" t="s">
        <v>307</v>
      </c>
    </row>
    <row r="566" spans="1:8" x14ac:dyDescent="0.25">
      <c r="A566" t="s">
        <v>296</v>
      </c>
      <c r="B566" t="s">
        <v>1789</v>
      </c>
      <c r="C566" t="s">
        <v>1790</v>
      </c>
      <c r="D566" t="s">
        <v>1791</v>
      </c>
      <c r="E566" t="s">
        <v>306</v>
      </c>
      <c r="F566" t="s">
        <v>1047</v>
      </c>
      <c r="G566" t="s">
        <v>1792</v>
      </c>
      <c r="H566" t="s">
        <v>307</v>
      </c>
    </row>
    <row r="567" spans="1:8" x14ac:dyDescent="0.25">
      <c r="A567" t="s">
        <v>296</v>
      </c>
      <c r="B567" t="s">
        <v>1793</v>
      </c>
      <c r="C567" t="s">
        <v>1794</v>
      </c>
      <c r="D567" t="s">
        <v>1795</v>
      </c>
      <c r="E567" t="s">
        <v>306</v>
      </c>
      <c r="F567" t="s">
        <v>1047</v>
      </c>
      <c r="G567" t="s">
        <v>1796</v>
      </c>
      <c r="H567" t="s">
        <v>307</v>
      </c>
    </row>
    <row r="568" spans="1:8" x14ac:dyDescent="0.25">
      <c r="A568" t="s">
        <v>296</v>
      </c>
      <c r="B568" t="s">
        <v>1797</v>
      </c>
      <c r="C568" t="s">
        <v>1798</v>
      </c>
      <c r="D568" t="s">
        <v>1799</v>
      </c>
      <c r="E568" t="s">
        <v>306</v>
      </c>
      <c r="F568" t="s">
        <v>1047</v>
      </c>
      <c r="G568" t="s">
        <v>1800</v>
      </c>
      <c r="H568" t="s">
        <v>307</v>
      </c>
    </row>
    <row r="569" spans="1:8" x14ac:dyDescent="0.25">
      <c r="A569" t="s">
        <v>296</v>
      </c>
      <c r="B569" t="s">
        <v>1801</v>
      </c>
      <c r="C569" t="s">
        <v>1802</v>
      </c>
      <c r="D569" t="s">
        <v>1803</v>
      </c>
      <c r="E569" t="s">
        <v>306</v>
      </c>
      <c r="F569" t="s">
        <v>1047</v>
      </c>
      <c r="G569" t="s">
        <v>1804</v>
      </c>
      <c r="H569" t="s">
        <v>307</v>
      </c>
    </row>
    <row r="570" spans="1:8" x14ac:dyDescent="0.25">
      <c r="A570" t="s">
        <v>296</v>
      </c>
      <c r="B570" t="s">
        <v>1805</v>
      </c>
      <c r="C570" t="s">
        <v>1806</v>
      </c>
      <c r="D570" t="s">
        <v>1807</v>
      </c>
      <c r="E570" t="s">
        <v>306</v>
      </c>
      <c r="F570" t="s">
        <v>1047</v>
      </c>
      <c r="G570" t="s">
        <v>1808</v>
      </c>
      <c r="H570" t="s">
        <v>307</v>
      </c>
    </row>
    <row r="571" spans="1:8" x14ac:dyDescent="0.25">
      <c r="A571" t="s">
        <v>296</v>
      </c>
      <c r="B571" t="s">
        <v>11362</v>
      </c>
      <c r="C571" t="s">
        <v>1809</v>
      </c>
      <c r="D571" t="s">
        <v>11363</v>
      </c>
      <c r="E571" t="s">
        <v>306</v>
      </c>
      <c r="F571" t="s">
        <v>1047</v>
      </c>
      <c r="G571" t="s">
        <v>11364</v>
      </c>
      <c r="H571" t="s">
        <v>307</v>
      </c>
    </row>
    <row r="572" spans="1:8" x14ac:dyDescent="0.25">
      <c r="A572" t="s">
        <v>296</v>
      </c>
      <c r="B572" t="s">
        <v>11373</v>
      </c>
      <c r="C572" t="s">
        <v>1811</v>
      </c>
      <c r="D572" t="s">
        <v>11374</v>
      </c>
      <c r="E572" t="s">
        <v>306</v>
      </c>
      <c r="F572" t="s">
        <v>1047</v>
      </c>
      <c r="G572" t="s">
        <v>11375</v>
      </c>
      <c r="H572" t="s">
        <v>307</v>
      </c>
    </row>
    <row r="573" spans="1:8" x14ac:dyDescent="0.25">
      <c r="A573" t="s">
        <v>296</v>
      </c>
      <c r="B573" t="s">
        <v>10385</v>
      </c>
      <c r="C573" t="s">
        <v>1813</v>
      </c>
      <c r="D573" t="s">
        <v>10386</v>
      </c>
      <c r="E573" t="s">
        <v>306</v>
      </c>
      <c r="F573" t="s">
        <v>1047</v>
      </c>
      <c r="G573" t="s">
        <v>10387</v>
      </c>
      <c r="H573" t="s">
        <v>307</v>
      </c>
    </row>
    <row r="574" spans="1:8" x14ac:dyDescent="0.25">
      <c r="A574" t="s">
        <v>296</v>
      </c>
      <c r="B574" t="s">
        <v>11387</v>
      </c>
      <c r="C574" t="s">
        <v>1815</v>
      </c>
      <c r="D574" t="s">
        <v>11388</v>
      </c>
      <c r="E574" t="s">
        <v>306</v>
      </c>
      <c r="F574" t="s">
        <v>1047</v>
      </c>
      <c r="G574" t="s">
        <v>11389</v>
      </c>
      <c r="H574" t="s">
        <v>307</v>
      </c>
    </row>
    <row r="575" spans="1:8" x14ac:dyDescent="0.25">
      <c r="A575" t="s">
        <v>296</v>
      </c>
      <c r="B575" t="s">
        <v>11398</v>
      </c>
      <c r="C575" t="s">
        <v>1817</v>
      </c>
      <c r="D575" t="s">
        <v>11399</v>
      </c>
      <c r="E575" t="s">
        <v>306</v>
      </c>
      <c r="F575" t="s">
        <v>1047</v>
      </c>
      <c r="G575" t="s">
        <v>11400</v>
      </c>
      <c r="H575" t="s">
        <v>307</v>
      </c>
    </row>
    <row r="576" spans="1:8" x14ac:dyDescent="0.25">
      <c r="A576" t="s">
        <v>296</v>
      </c>
      <c r="B576" t="s">
        <v>1819</v>
      </c>
      <c r="C576" t="s">
        <v>1820</v>
      </c>
      <c r="D576" t="s">
        <v>1821</v>
      </c>
      <c r="E576" t="s">
        <v>306</v>
      </c>
      <c r="F576" t="s">
        <v>1047</v>
      </c>
      <c r="G576" t="s">
        <v>1822</v>
      </c>
      <c r="H576" t="s">
        <v>307</v>
      </c>
    </row>
    <row r="577" spans="1:8" x14ac:dyDescent="0.25">
      <c r="A577" t="s">
        <v>296</v>
      </c>
      <c r="B577" t="s">
        <v>11432</v>
      </c>
      <c r="C577" t="s">
        <v>1823</v>
      </c>
      <c r="D577" t="s">
        <v>11433</v>
      </c>
      <c r="E577" t="s">
        <v>306</v>
      </c>
      <c r="F577" t="s">
        <v>1047</v>
      </c>
      <c r="G577" t="s">
        <v>11434</v>
      </c>
      <c r="H577" t="s">
        <v>307</v>
      </c>
    </row>
    <row r="578" spans="1:8" x14ac:dyDescent="0.25">
      <c r="A578" t="s">
        <v>296</v>
      </c>
      <c r="B578" t="s">
        <v>11446</v>
      </c>
      <c r="C578" t="s">
        <v>1825</v>
      </c>
      <c r="D578" t="s">
        <v>11447</v>
      </c>
      <c r="E578" t="s">
        <v>306</v>
      </c>
      <c r="F578" t="s">
        <v>1047</v>
      </c>
      <c r="G578" t="s">
        <v>11448</v>
      </c>
      <c r="H578" t="s">
        <v>307</v>
      </c>
    </row>
    <row r="579" spans="1:8" x14ac:dyDescent="0.25">
      <c r="A579" t="s">
        <v>296</v>
      </c>
      <c r="B579" t="s">
        <v>11464</v>
      </c>
      <c r="C579" t="s">
        <v>1828</v>
      </c>
      <c r="D579" t="s">
        <v>11465</v>
      </c>
      <c r="E579" t="s">
        <v>306</v>
      </c>
      <c r="F579" t="s">
        <v>1047</v>
      </c>
      <c r="G579" t="s">
        <v>11466</v>
      </c>
      <c r="H579" t="s">
        <v>307</v>
      </c>
    </row>
    <row r="580" spans="1:8" x14ac:dyDescent="0.25">
      <c r="A580" t="s">
        <v>296</v>
      </c>
      <c r="B580" t="s">
        <v>11470</v>
      </c>
      <c r="C580" t="s">
        <v>1830</v>
      </c>
      <c r="D580" t="s">
        <v>11471</v>
      </c>
      <c r="E580" t="s">
        <v>306</v>
      </c>
      <c r="F580" t="s">
        <v>1047</v>
      </c>
      <c r="G580" t="s">
        <v>11472</v>
      </c>
      <c r="H580" t="s">
        <v>307</v>
      </c>
    </row>
    <row r="581" spans="1:8" x14ac:dyDescent="0.25">
      <c r="A581" t="s">
        <v>296</v>
      </c>
      <c r="B581" t="s">
        <v>1832</v>
      </c>
      <c r="C581" t="s">
        <v>1833</v>
      </c>
      <c r="D581" t="s">
        <v>1834</v>
      </c>
      <c r="E581" t="s">
        <v>306</v>
      </c>
      <c r="F581" t="s">
        <v>1047</v>
      </c>
      <c r="G581" t="s">
        <v>1835</v>
      </c>
      <c r="H581" t="s">
        <v>307</v>
      </c>
    </row>
    <row r="582" spans="1:8" x14ac:dyDescent="0.25">
      <c r="A582" t="s">
        <v>296</v>
      </c>
      <c r="B582" t="s">
        <v>1836</v>
      </c>
      <c r="C582" t="s">
        <v>1837</v>
      </c>
      <c r="D582" t="s">
        <v>1838</v>
      </c>
      <c r="E582" t="s">
        <v>306</v>
      </c>
      <c r="F582" t="s">
        <v>1047</v>
      </c>
      <c r="G582" t="s">
        <v>1839</v>
      </c>
      <c r="H582" t="s">
        <v>307</v>
      </c>
    </row>
    <row r="583" spans="1:8" x14ac:dyDescent="0.25">
      <c r="A583" t="s">
        <v>296</v>
      </c>
      <c r="B583" t="s">
        <v>1840</v>
      </c>
      <c r="C583" t="s">
        <v>1841</v>
      </c>
      <c r="D583" t="s">
        <v>1842</v>
      </c>
      <c r="E583" t="s">
        <v>306</v>
      </c>
      <c r="F583" t="s">
        <v>1047</v>
      </c>
      <c r="G583" t="s">
        <v>1843</v>
      </c>
      <c r="H583" t="s">
        <v>307</v>
      </c>
    </row>
    <row r="584" spans="1:8" x14ac:dyDescent="0.25">
      <c r="A584" t="s">
        <v>296</v>
      </c>
      <c r="B584" t="s">
        <v>1844</v>
      </c>
      <c r="C584" t="s">
        <v>1845</v>
      </c>
      <c r="D584" t="s">
        <v>1846</v>
      </c>
      <c r="E584" t="s">
        <v>306</v>
      </c>
      <c r="F584" t="s">
        <v>1047</v>
      </c>
      <c r="G584" t="s">
        <v>1847</v>
      </c>
      <c r="H584" t="s">
        <v>307</v>
      </c>
    </row>
    <row r="585" spans="1:8" x14ac:dyDescent="0.25">
      <c r="A585" t="s">
        <v>296</v>
      </c>
      <c r="B585" t="s">
        <v>1848</v>
      </c>
      <c r="C585" t="s">
        <v>1849</v>
      </c>
      <c r="D585" t="s">
        <v>1850</v>
      </c>
      <c r="E585" t="s">
        <v>306</v>
      </c>
      <c r="F585" t="s">
        <v>1047</v>
      </c>
      <c r="G585" t="s">
        <v>1851</v>
      </c>
      <c r="H585" t="s">
        <v>307</v>
      </c>
    </row>
    <row r="586" spans="1:8" x14ac:dyDescent="0.25">
      <c r="A586" t="s">
        <v>296</v>
      </c>
      <c r="B586" t="s">
        <v>1852</v>
      </c>
      <c r="C586" t="s">
        <v>1853</v>
      </c>
      <c r="D586" t="s">
        <v>1854</v>
      </c>
      <c r="E586" t="s">
        <v>306</v>
      </c>
      <c r="F586" t="s">
        <v>1047</v>
      </c>
      <c r="G586" t="s">
        <v>1855</v>
      </c>
      <c r="H586" t="s">
        <v>307</v>
      </c>
    </row>
    <row r="587" spans="1:8" x14ac:dyDescent="0.25">
      <c r="A587" t="s">
        <v>296</v>
      </c>
      <c r="B587" t="s">
        <v>1856</v>
      </c>
      <c r="C587" t="s">
        <v>1857</v>
      </c>
      <c r="D587" t="s">
        <v>1858</v>
      </c>
      <c r="E587" t="s">
        <v>306</v>
      </c>
      <c r="F587" t="s">
        <v>361</v>
      </c>
      <c r="G587" t="s">
        <v>1859</v>
      </c>
      <c r="H587" t="s">
        <v>307</v>
      </c>
    </row>
    <row r="588" spans="1:8" x14ac:dyDescent="0.25">
      <c r="A588" t="s">
        <v>296</v>
      </c>
      <c r="B588" t="s">
        <v>1860</v>
      </c>
      <c r="C588" t="s">
        <v>1861</v>
      </c>
      <c r="D588" t="s">
        <v>1862</v>
      </c>
      <c r="E588" t="s">
        <v>306</v>
      </c>
      <c r="F588" t="s">
        <v>361</v>
      </c>
      <c r="G588" t="s">
        <v>1863</v>
      </c>
      <c r="H588" t="s">
        <v>307</v>
      </c>
    </row>
    <row r="589" spans="1:8" x14ac:dyDescent="0.25">
      <c r="A589" t="s">
        <v>296</v>
      </c>
      <c r="B589" t="s">
        <v>1864</v>
      </c>
      <c r="C589" t="s">
        <v>1865</v>
      </c>
      <c r="D589" t="s">
        <v>1866</v>
      </c>
      <c r="E589" t="s">
        <v>306</v>
      </c>
      <c r="F589" t="s">
        <v>361</v>
      </c>
      <c r="G589" t="s">
        <v>1867</v>
      </c>
      <c r="H589" t="s">
        <v>307</v>
      </c>
    </row>
    <row r="590" spans="1:8" x14ac:dyDescent="0.25">
      <c r="A590" t="s">
        <v>296</v>
      </c>
      <c r="B590" t="s">
        <v>1868</v>
      </c>
      <c r="C590" t="s">
        <v>1869</v>
      </c>
      <c r="D590" t="s">
        <v>1870</v>
      </c>
      <c r="E590" t="s">
        <v>306</v>
      </c>
      <c r="F590" t="s">
        <v>361</v>
      </c>
      <c r="G590" t="s">
        <v>1871</v>
      </c>
      <c r="H590" t="s">
        <v>307</v>
      </c>
    </row>
    <row r="591" spans="1:8" x14ac:dyDescent="0.25">
      <c r="A591" t="s">
        <v>296</v>
      </c>
      <c r="B591" t="s">
        <v>1872</v>
      </c>
      <c r="C591" t="s">
        <v>1873</v>
      </c>
      <c r="D591" t="s">
        <v>1874</v>
      </c>
      <c r="E591" t="s">
        <v>306</v>
      </c>
      <c r="F591" t="s">
        <v>1047</v>
      </c>
      <c r="G591" t="s">
        <v>1875</v>
      </c>
      <c r="H591" t="s">
        <v>307</v>
      </c>
    </row>
    <row r="592" spans="1:8" x14ac:dyDescent="0.25">
      <c r="A592" t="s">
        <v>296</v>
      </c>
      <c r="B592" t="s">
        <v>1876</v>
      </c>
      <c r="C592" t="s">
        <v>1877</v>
      </c>
      <c r="D592" t="s">
        <v>1878</v>
      </c>
      <c r="E592" t="s">
        <v>306</v>
      </c>
      <c r="F592" t="s">
        <v>1047</v>
      </c>
      <c r="G592" t="s">
        <v>1879</v>
      </c>
      <c r="H592" t="s">
        <v>307</v>
      </c>
    </row>
    <row r="593" spans="1:8" x14ac:dyDescent="0.25">
      <c r="A593" t="s">
        <v>296</v>
      </c>
      <c r="B593" t="s">
        <v>1880</v>
      </c>
      <c r="C593" t="s">
        <v>1881</v>
      </c>
      <c r="D593" t="s">
        <v>1882</v>
      </c>
      <c r="E593" t="s">
        <v>306</v>
      </c>
      <c r="F593" t="s">
        <v>361</v>
      </c>
      <c r="G593" t="s">
        <v>1883</v>
      </c>
      <c r="H593" t="s">
        <v>307</v>
      </c>
    </row>
    <row r="594" spans="1:8" x14ac:dyDescent="0.25">
      <c r="A594" t="s">
        <v>296</v>
      </c>
      <c r="B594" t="s">
        <v>1884</v>
      </c>
      <c r="C594" t="s">
        <v>1885</v>
      </c>
      <c r="D594" t="s">
        <v>1886</v>
      </c>
      <c r="E594" t="s">
        <v>306</v>
      </c>
      <c r="F594" t="s">
        <v>361</v>
      </c>
      <c r="G594" t="s">
        <v>1887</v>
      </c>
      <c r="H594" t="s">
        <v>307</v>
      </c>
    </row>
    <row r="595" spans="1:8" x14ac:dyDescent="0.25">
      <c r="A595" t="s">
        <v>296</v>
      </c>
      <c r="B595" t="s">
        <v>2024</v>
      </c>
      <c r="C595" t="s">
        <v>1885</v>
      </c>
      <c r="D595" t="s">
        <v>2025</v>
      </c>
      <c r="E595" t="s">
        <v>306</v>
      </c>
      <c r="F595" t="s">
        <v>361</v>
      </c>
      <c r="G595" t="s">
        <v>2026</v>
      </c>
      <c r="H595" t="s">
        <v>307</v>
      </c>
    </row>
    <row r="596" spans="1:8" x14ac:dyDescent="0.25">
      <c r="A596" t="s">
        <v>296</v>
      </c>
      <c r="B596" t="s">
        <v>1888</v>
      </c>
      <c r="C596" t="s">
        <v>1889</v>
      </c>
      <c r="D596" t="s">
        <v>1890</v>
      </c>
      <c r="E596" t="s">
        <v>306</v>
      </c>
      <c r="F596" t="s">
        <v>361</v>
      </c>
      <c r="G596" t="s">
        <v>1891</v>
      </c>
      <c r="H596" t="s">
        <v>307</v>
      </c>
    </row>
    <row r="597" spans="1:8" x14ac:dyDescent="0.25">
      <c r="A597" t="s">
        <v>296</v>
      </c>
      <c r="B597" t="s">
        <v>1892</v>
      </c>
      <c r="C597" t="s">
        <v>1893</v>
      </c>
      <c r="D597" t="s">
        <v>1894</v>
      </c>
      <c r="E597" t="s">
        <v>306</v>
      </c>
      <c r="F597" t="s">
        <v>361</v>
      </c>
      <c r="G597" t="s">
        <v>1895</v>
      </c>
      <c r="H597" t="s">
        <v>307</v>
      </c>
    </row>
    <row r="598" spans="1:8" x14ac:dyDescent="0.25">
      <c r="A598" t="s">
        <v>296</v>
      </c>
      <c r="B598" t="s">
        <v>1896</v>
      </c>
      <c r="C598" t="s">
        <v>1897</v>
      </c>
      <c r="D598" t="s">
        <v>1898</v>
      </c>
      <c r="E598" t="s">
        <v>306</v>
      </c>
      <c r="F598" t="s">
        <v>361</v>
      </c>
      <c r="G598" t="s">
        <v>1899</v>
      </c>
      <c r="H598" t="s">
        <v>307</v>
      </c>
    </row>
    <row r="599" spans="1:8" x14ac:dyDescent="0.25">
      <c r="A599" t="s">
        <v>296</v>
      </c>
      <c r="B599" t="s">
        <v>1900</v>
      </c>
      <c r="C599" t="s">
        <v>1901</v>
      </c>
      <c r="D599" t="s">
        <v>1902</v>
      </c>
      <c r="E599" t="s">
        <v>306</v>
      </c>
      <c r="F599" t="s">
        <v>361</v>
      </c>
      <c r="G599" t="s">
        <v>1903</v>
      </c>
      <c r="H599" t="s">
        <v>307</v>
      </c>
    </row>
    <row r="600" spans="1:8" x14ac:dyDescent="0.25">
      <c r="A600" t="s">
        <v>296</v>
      </c>
      <c r="B600" t="s">
        <v>1904</v>
      </c>
      <c r="C600" t="s">
        <v>1905</v>
      </c>
      <c r="D600" t="s">
        <v>1906</v>
      </c>
      <c r="E600" t="s">
        <v>306</v>
      </c>
      <c r="F600" t="s">
        <v>361</v>
      </c>
      <c r="G600" t="s">
        <v>1907</v>
      </c>
      <c r="H600" t="s">
        <v>307</v>
      </c>
    </row>
    <row r="601" spans="1:8" x14ac:dyDescent="0.25">
      <c r="A601" t="s">
        <v>296</v>
      </c>
      <c r="B601" t="s">
        <v>1908</v>
      </c>
      <c r="C601" t="s">
        <v>1909</v>
      </c>
      <c r="D601" t="s">
        <v>1910</v>
      </c>
      <c r="E601" t="s">
        <v>306</v>
      </c>
      <c r="F601" t="s">
        <v>361</v>
      </c>
      <c r="G601" t="s">
        <v>1911</v>
      </c>
      <c r="H601" t="s">
        <v>307</v>
      </c>
    </row>
    <row r="602" spans="1:8" x14ac:dyDescent="0.25">
      <c r="A602" t="s">
        <v>296</v>
      </c>
      <c r="B602" t="s">
        <v>1912</v>
      </c>
      <c r="C602" t="s">
        <v>1913</v>
      </c>
      <c r="D602" t="s">
        <v>1914</v>
      </c>
      <c r="E602" t="s">
        <v>306</v>
      </c>
      <c r="F602" t="s">
        <v>361</v>
      </c>
      <c r="G602" t="s">
        <v>1915</v>
      </c>
      <c r="H602" t="s">
        <v>307</v>
      </c>
    </row>
    <row r="603" spans="1:8" x14ac:dyDescent="0.25">
      <c r="A603" t="s">
        <v>296</v>
      </c>
      <c r="B603" t="s">
        <v>1916</v>
      </c>
      <c r="C603" t="s">
        <v>1917</v>
      </c>
      <c r="D603" t="s">
        <v>1918</v>
      </c>
      <c r="E603" t="s">
        <v>306</v>
      </c>
      <c r="F603" t="s">
        <v>361</v>
      </c>
      <c r="G603" t="s">
        <v>1919</v>
      </c>
      <c r="H603" t="s">
        <v>307</v>
      </c>
    </row>
    <row r="604" spans="1:8" x14ac:dyDescent="0.25">
      <c r="A604" t="s">
        <v>296</v>
      </c>
      <c r="B604" t="s">
        <v>1925</v>
      </c>
      <c r="C604" t="s">
        <v>1926</v>
      </c>
      <c r="D604" t="s">
        <v>1927</v>
      </c>
      <c r="E604" t="s">
        <v>306</v>
      </c>
      <c r="F604" t="s">
        <v>1923</v>
      </c>
      <c r="G604" t="s">
        <v>1928</v>
      </c>
      <c r="H604" t="s">
        <v>307</v>
      </c>
    </row>
    <row r="605" spans="1:8" x14ac:dyDescent="0.25">
      <c r="A605" t="s">
        <v>296</v>
      </c>
      <c r="B605" t="s">
        <v>1929</v>
      </c>
      <c r="C605" t="s">
        <v>1930</v>
      </c>
      <c r="D605" t="s">
        <v>1931</v>
      </c>
      <c r="E605" t="s">
        <v>306</v>
      </c>
      <c r="F605" t="s">
        <v>1923</v>
      </c>
      <c r="G605" t="s">
        <v>1932</v>
      </c>
      <c r="H605" t="s">
        <v>307</v>
      </c>
    </row>
    <row r="606" spans="1:8" x14ac:dyDescent="0.25">
      <c r="A606" t="s">
        <v>296</v>
      </c>
      <c r="B606" t="s">
        <v>1933</v>
      </c>
      <c r="C606" t="s">
        <v>1934</v>
      </c>
      <c r="D606" t="s">
        <v>1935</v>
      </c>
      <c r="E606" t="s">
        <v>306</v>
      </c>
      <c r="F606" t="s">
        <v>1923</v>
      </c>
      <c r="G606" t="s">
        <v>1936</v>
      </c>
      <c r="H606" t="s">
        <v>307</v>
      </c>
    </row>
    <row r="607" spans="1:8" x14ac:dyDescent="0.25">
      <c r="A607" t="s">
        <v>296</v>
      </c>
      <c r="B607" t="s">
        <v>1937</v>
      </c>
      <c r="C607" t="s">
        <v>1938</v>
      </c>
      <c r="D607" t="s">
        <v>1939</v>
      </c>
      <c r="E607" t="s">
        <v>306</v>
      </c>
      <c r="F607" t="s">
        <v>1923</v>
      </c>
      <c r="G607" t="s">
        <v>1940</v>
      </c>
      <c r="H607" t="s">
        <v>307</v>
      </c>
    </row>
    <row r="608" spans="1:8" x14ac:dyDescent="0.25">
      <c r="A608" t="s">
        <v>296</v>
      </c>
      <c r="B608" t="s">
        <v>11476</v>
      </c>
      <c r="C608" t="s">
        <v>1941</v>
      </c>
      <c r="D608" t="s">
        <v>11477</v>
      </c>
      <c r="E608" t="s">
        <v>306</v>
      </c>
      <c r="F608" t="s">
        <v>1923</v>
      </c>
      <c r="G608" t="s">
        <v>11478</v>
      </c>
      <c r="H608" t="s">
        <v>307</v>
      </c>
    </row>
    <row r="609" spans="1:8" x14ac:dyDescent="0.25">
      <c r="A609" t="s">
        <v>296</v>
      </c>
      <c r="B609" t="s">
        <v>1943</v>
      </c>
      <c r="C609" t="s">
        <v>1944</v>
      </c>
      <c r="D609" t="s">
        <v>1945</v>
      </c>
      <c r="E609" t="s">
        <v>306</v>
      </c>
      <c r="F609" t="s">
        <v>1923</v>
      </c>
      <c r="G609" t="s">
        <v>1946</v>
      </c>
      <c r="H609" t="s">
        <v>307</v>
      </c>
    </row>
    <row r="610" spans="1:8" x14ac:dyDescent="0.25">
      <c r="A610" t="s">
        <v>296</v>
      </c>
      <c r="B610" t="s">
        <v>1947</v>
      </c>
      <c r="C610" t="s">
        <v>1948</v>
      </c>
      <c r="D610" t="s">
        <v>1949</v>
      </c>
      <c r="E610" t="s">
        <v>306</v>
      </c>
      <c r="F610" t="s">
        <v>1923</v>
      </c>
      <c r="G610" t="s">
        <v>1950</v>
      </c>
      <c r="H610" t="s">
        <v>307</v>
      </c>
    </row>
    <row r="611" spans="1:8" x14ac:dyDescent="0.25">
      <c r="A611" t="s">
        <v>296</v>
      </c>
      <c r="B611" t="s">
        <v>1951</v>
      </c>
      <c r="C611" t="s">
        <v>1952</v>
      </c>
      <c r="D611" t="s">
        <v>1953</v>
      </c>
      <c r="E611" t="s">
        <v>306</v>
      </c>
      <c r="F611" t="s">
        <v>1923</v>
      </c>
      <c r="G611" t="s">
        <v>1954</v>
      </c>
      <c r="H611" t="s">
        <v>307</v>
      </c>
    </row>
    <row r="612" spans="1:8" x14ac:dyDescent="0.25">
      <c r="A612" t="s">
        <v>296</v>
      </c>
      <c r="B612" t="s">
        <v>1955</v>
      </c>
      <c r="C612" t="s">
        <v>1956</v>
      </c>
      <c r="D612" t="s">
        <v>1957</v>
      </c>
      <c r="E612" t="s">
        <v>306</v>
      </c>
      <c r="F612" t="s">
        <v>1923</v>
      </c>
      <c r="G612" t="s">
        <v>1958</v>
      </c>
      <c r="H612" t="s">
        <v>307</v>
      </c>
    </row>
    <row r="613" spans="1:8" x14ac:dyDescent="0.25">
      <c r="A613" t="s">
        <v>296</v>
      </c>
      <c r="B613" t="s">
        <v>1959</v>
      </c>
      <c r="C613" t="s">
        <v>1960</v>
      </c>
      <c r="D613" t="s">
        <v>1961</v>
      </c>
      <c r="E613" t="s">
        <v>306</v>
      </c>
      <c r="F613" t="s">
        <v>1923</v>
      </c>
      <c r="G613" t="s">
        <v>1962</v>
      </c>
      <c r="H613" t="s">
        <v>307</v>
      </c>
    </row>
    <row r="614" spans="1:8" x14ac:dyDescent="0.25">
      <c r="A614" t="s">
        <v>296</v>
      </c>
      <c r="B614" t="s">
        <v>2521</v>
      </c>
      <c r="C614" t="s">
        <v>1963</v>
      </c>
      <c r="D614" t="s">
        <v>2522</v>
      </c>
      <c r="E614" t="s">
        <v>306</v>
      </c>
      <c r="F614" t="s">
        <v>361</v>
      </c>
      <c r="G614" t="s">
        <v>2523</v>
      </c>
      <c r="H614" t="s">
        <v>307</v>
      </c>
    </row>
    <row r="615" spans="1:8" x14ac:dyDescent="0.25">
      <c r="A615" t="s">
        <v>296</v>
      </c>
      <c r="B615" t="s">
        <v>11482</v>
      </c>
      <c r="C615" t="s">
        <v>1963</v>
      </c>
      <c r="D615" t="s">
        <v>11483</v>
      </c>
      <c r="E615" t="s">
        <v>306</v>
      </c>
      <c r="F615" t="s">
        <v>1923</v>
      </c>
      <c r="G615" t="s">
        <v>11484</v>
      </c>
      <c r="H615" t="s">
        <v>307</v>
      </c>
    </row>
    <row r="616" spans="1:8" x14ac:dyDescent="0.25">
      <c r="A616" t="s">
        <v>296</v>
      </c>
      <c r="B616" t="s">
        <v>1965</v>
      </c>
      <c r="C616" t="s">
        <v>1966</v>
      </c>
      <c r="D616" t="s">
        <v>1967</v>
      </c>
      <c r="E616" t="s">
        <v>306</v>
      </c>
      <c r="F616" t="s">
        <v>1923</v>
      </c>
      <c r="G616" t="s">
        <v>1968</v>
      </c>
      <c r="H616" t="s">
        <v>307</v>
      </c>
    </row>
    <row r="617" spans="1:8" x14ac:dyDescent="0.25">
      <c r="A617" t="s">
        <v>296</v>
      </c>
      <c r="B617" t="s">
        <v>1969</v>
      </c>
      <c r="C617" t="s">
        <v>1970</v>
      </c>
      <c r="D617" t="s">
        <v>1971</v>
      </c>
      <c r="E617" t="s">
        <v>306</v>
      </c>
      <c r="F617" t="s">
        <v>1923</v>
      </c>
      <c r="G617" t="s">
        <v>1972</v>
      </c>
      <c r="H617" t="s">
        <v>307</v>
      </c>
    </row>
    <row r="618" spans="1:8" x14ac:dyDescent="0.25">
      <c r="A618" t="s">
        <v>296</v>
      </c>
      <c r="B618" t="s">
        <v>1973</v>
      </c>
      <c r="C618" t="s">
        <v>1974</v>
      </c>
      <c r="D618" t="s">
        <v>1975</v>
      </c>
      <c r="E618" t="s">
        <v>306</v>
      </c>
      <c r="F618" t="s">
        <v>1923</v>
      </c>
      <c r="G618" t="s">
        <v>1976</v>
      </c>
      <c r="H618" t="s">
        <v>307</v>
      </c>
    </row>
    <row r="619" spans="1:8" x14ac:dyDescent="0.25">
      <c r="A619" t="s">
        <v>296</v>
      </c>
      <c r="B619" t="s">
        <v>1977</v>
      </c>
      <c r="C619" t="s">
        <v>1978</v>
      </c>
      <c r="D619" t="s">
        <v>1979</v>
      </c>
      <c r="E619" t="s">
        <v>306</v>
      </c>
      <c r="F619" t="s">
        <v>1923</v>
      </c>
      <c r="G619" t="s">
        <v>1980</v>
      </c>
      <c r="H619" t="s">
        <v>307</v>
      </c>
    </row>
    <row r="620" spans="1:8" x14ac:dyDescent="0.25">
      <c r="A620" t="s">
        <v>296</v>
      </c>
      <c r="B620" t="s">
        <v>1981</v>
      </c>
      <c r="C620" t="s">
        <v>1982</v>
      </c>
      <c r="D620" t="s">
        <v>1983</v>
      </c>
      <c r="E620" t="s">
        <v>306</v>
      </c>
      <c r="F620" t="s">
        <v>1923</v>
      </c>
      <c r="G620" t="s">
        <v>1984</v>
      </c>
      <c r="H620" t="s">
        <v>307</v>
      </c>
    </row>
    <row r="621" spans="1:8" x14ac:dyDescent="0.25">
      <c r="A621" t="s">
        <v>296</v>
      </c>
      <c r="B621" t="s">
        <v>1985</v>
      </c>
      <c r="C621" t="s">
        <v>1986</v>
      </c>
      <c r="D621" t="s">
        <v>1987</v>
      </c>
      <c r="E621" t="s">
        <v>306</v>
      </c>
      <c r="F621" t="s">
        <v>1923</v>
      </c>
      <c r="G621" t="s">
        <v>1988</v>
      </c>
      <c r="H621" t="s">
        <v>307</v>
      </c>
    </row>
    <row r="622" spans="1:8" x14ac:dyDescent="0.25">
      <c r="A622" t="s">
        <v>296</v>
      </c>
      <c r="B622" t="s">
        <v>1989</v>
      </c>
      <c r="C622" t="s">
        <v>1990</v>
      </c>
      <c r="D622" t="s">
        <v>1991</v>
      </c>
      <c r="E622" t="s">
        <v>306</v>
      </c>
      <c r="F622" t="s">
        <v>1923</v>
      </c>
      <c r="G622" t="s">
        <v>1992</v>
      </c>
      <c r="H622" t="s">
        <v>307</v>
      </c>
    </row>
    <row r="623" spans="1:8" x14ac:dyDescent="0.25">
      <c r="A623" t="s">
        <v>296</v>
      </c>
      <c r="B623" t="s">
        <v>1993</v>
      </c>
      <c r="C623" t="s">
        <v>1994</v>
      </c>
      <c r="D623" t="s">
        <v>1995</v>
      </c>
      <c r="E623" t="s">
        <v>306</v>
      </c>
      <c r="F623" t="s">
        <v>1923</v>
      </c>
      <c r="G623" t="s">
        <v>1996</v>
      </c>
      <c r="H623" t="s">
        <v>307</v>
      </c>
    </row>
    <row r="624" spans="1:8" x14ac:dyDescent="0.25">
      <c r="A624" t="s">
        <v>296</v>
      </c>
      <c r="B624" t="s">
        <v>2114</v>
      </c>
      <c r="C624" t="s">
        <v>2115</v>
      </c>
      <c r="D624" t="s">
        <v>2116</v>
      </c>
      <c r="E624" t="s">
        <v>306</v>
      </c>
      <c r="F624" t="s">
        <v>361</v>
      </c>
      <c r="G624" t="s">
        <v>2113</v>
      </c>
      <c r="H624" t="s">
        <v>307</v>
      </c>
    </row>
    <row r="625" spans="1:8" x14ac:dyDescent="0.25">
      <c r="A625" t="s">
        <v>296</v>
      </c>
      <c r="B625" t="s">
        <v>2117</v>
      </c>
      <c r="C625" t="s">
        <v>2118</v>
      </c>
      <c r="D625" t="s">
        <v>2119</v>
      </c>
      <c r="E625" t="s">
        <v>306</v>
      </c>
      <c r="F625" t="s">
        <v>361</v>
      </c>
      <c r="G625" t="s">
        <v>2120</v>
      </c>
      <c r="H625" t="s">
        <v>307</v>
      </c>
    </row>
    <row r="626" spans="1:8" x14ac:dyDescent="0.25">
      <c r="A626" t="s">
        <v>296</v>
      </c>
      <c r="B626" t="s">
        <v>2121</v>
      </c>
      <c r="C626" t="s">
        <v>2122</v>
      </c>
      <c r="D626" t="s">
        <v>2123</v>
      </c>
      <c r="E626" t="s">
        <v>306</v>
      </c>
      <c r="F626" t="s">
        <v>361</v>
      </c>
      <c r="G626" t="s">
        <v>2124</v>
      </c>
      <c r="H626" t="s">
        <v>307</v>
      </c>
    </row>
    <row r="627" spans="1:8" x14ac:dyDescent="0.25">
      <c r="A627" t="s">
        <v>296</v>
      </c>
      <c r="B627" t="s">
        <v>2125</v>
      </c>
      <c r="C627" t="s">
        <v>2126</v>
      </c>
      <c r="D627" t="s">
        <v>2127</v>
      </c>
      <c r="E627" t="s">
        <v>306</v>
      </c>
      <c r="F627" t="s">
        <v>361</v>
      </c>
      <c r="G627" t="s">
        <v>2128</v>
      </c>
      <c r="H627" t="s">
        <v>307</v>
      </c>
    </row>
    <row r="628" spans="1:8" x14ac:dyDescent="0.25">
      <c r="A628" t="s">
        <v>296</v>
      </c>
      <c r="B628" t="s">
        <v>2129</v>
      </c>
      <c r="C628" t="s">
        <v>2130</v>
      </c>
      <c r="D628" t="s">
        <v>2131</v>
      </c>
      <c r="E628" t="s">
        <v>306</v>
      </c>
      <c r="F628" t="s">
        <v>361</v>
      </c>
      <c r="G628" t="s">
        <v>2132</v>
      </c>
      <c r="H628" t="s">
        <v>307</v>
      </c>
    </row>
    <row r="629" spans="1:8" x14ac:dyDescent="0.25">
      <c r="A629" t="s">
        <v>296</v>
      </c>
      <c r="B629" t="s">
        <v>2133</v>
      </c>
      <c r="C629" t="s">
        <v>2134</v>
      </c>
      <c r="D629" t="s">
        <v>2135</v>
      </c>
      <c r="E629" t="s">
        <v>306</v>
      </c>
      <c r="F629" t="s">
        <v>361</v>
      </c>
      <c r="G629" t="s">
        <v>2136</v>
      </c>
      <c r="H629" t="s">
        <v>307</v>
      </c>
    </row>
    <row r="630" spans="1:8" x14ac:dyDescent="0.25">
      <c r="A630" t="s">
        <v>296</v>
      </c>
      <c r="B630" t="s">
        <v>2137</v>
      </c>
      <c r="C630" t="s">
        <v>2138</v>
      </c>
      <c r="D630" t="s">
        <v>2139</v>
      </c>
      <c r="E630" t="s">
        <v>306</v>
      </c>
      <c r="F630" t="s">
        <v>361</v>
      </c>
      <c r="G630" t="s">
        <v>2140</v>
      </c>
      <c r="H630" t="s">
        <v>307</v>
      </c>
    </row>
    <row r="631" spans="1:8" x14ac:dyDescent="0.25">
      <c r="A631" t="s">
        <v>296</v>
      </c>
      <c r="B631" t="s">
        <v>2141</v>
      </c>
      <c r="C631" t="s">
        <v>2142</v>
      </c>
      <c r="D631" t="s">
        <v>2143</v>
      </c>
      <c r="E631" t="s">
        <v>306</v>
      </c>
      <c r="F631" t="s">
        <v>361</v>
      </c>
      <c r="G631" t="s">
        <v>2144</v>
      </c>
      <c r="H631" t="s">
        <v>307</v>
      </c>
    </row>
    <row r="632" spans="1:8" x14ac:dyDescent="0.25">
      <c r="A632" t="s">
        <v>296</v>
      </c>
      <c r="B632" t="s">
        <v>2145</v>
      </c>
      <c r="C632" t="s">
        <v>2146</v>
      </c>
      <c r="D632" t="s">
        <v>2147</v>
      </c>
      <c r="E632" t="s">
        <v>306</v>
      </c>
      <c r="F632" t="s">
        <v>361</v>
      </c>
      <c r="G632" t="s">
        <v>2148</v>
      </c>
      <c r="H632" t="s">
        <v>307</v>
      </c>
    </row>
    <row r="633" spans="1:8" x14ac:dyDescent="0.25">
      <c r="A633" t="s">
        <v>296</v>
      </c>
      <c r="B633" t="s">
        <v>2149</v>
      </c>
      <c r="C633" t="s">
        <v>2150</v>
      </c>
      <c r="D633" t="s">
        <v>2151</v>
      </c>
      <c r="E633" t="s">
        <v>306</v>
      </c>
      <c r="F633" t="s">
        <v>361</v>
      </c>
      <c r="G633" t="s">
        <v>2152</v>
      </c>
      <c r="H633" t="s">
        <v>307</v>
      </c>
    </row>
    <row r="634" spans="1:8" x14ac:dyDescent="0.25">
      <c r="A634" t="s">
        <v>296</v>
      </c>
      <c r="B634" t="s">
        <v>2153</v>
      </c>
      <c r="C634" t="s">
        <v>2154</v>
      </c>
      <c r="D634" t="s">
        <v>2155</v>
      </c>
      <c r="E634" t="s">
        <v>306</v>
      </c>
      <c r="F634" t="s">
        <v>361</v>
      </c>
      <c r="G634" t="s">
        <v>2156</v>
      </c>
      <c r="H634" t="s">
        <v>307</v>
      </c>
    </row>
    <row r="635" spans="1:8" x14ac:dyDescent="0.25">
      <c r="A635" t="s">
        <v>296</v>
      </c>
      <c r="B635" t="s">
        <v>11488</v>
      </c>
      <c r="C635" t="s">
        <v>2157</v>
      </c>
      <c r="D635" t="s">
        <v>11489</v>
      </c>
      <c r="E635" t="s">
        <v>306</v>
      </c>
      <c r="F635" t="s">
        <v>361</v>
      </c>
      <c r="G635" t="s">
        <v>11490</v>
      </c>
      <c r="H635" t="s">
        <v>307</v>
      </c>
    </row>
    <row r="636" spans="1:8" x14ac:dyDescent="0.25">
      <c r="A636" t="s">
        <v>296</v>
      </c>
      <c r="B636" t="s">
        <v>2159</v>
      </c>
      <c r="C636" t="s">
        <v>2160</v>
      </c>
      <c r="D636" t="s">
        <v>2161</v>
      </c>
      <c r="E636" t="s">
        <v>306</v>
      </c>
      <c r="F636" t="s">
        <v>361</v>
      </c>
      <c r="G636" t="s">
        <v>2162</v>
      </c>
      <c r="H636" t="s">
        <v>307</v>
      </c>
    </row>
    <row r="637" spans="1:8" x14ac:dyDescent="0.25">
      <c r="A637" t="s">
        <v>296</v>
      </c>
      <c r="B637" t="s">
        <v>2163</v>
      </c>
      <c r="C637" t="s">
        <v>2164</v>
      </c>
      <c r="D637" t="s">
        <v>2165</v>
      </c>
      <c r="E637" t="s">
        <v>306</v>
      </c>
      <c r="F637" t="s">
        <v>361</v>
      </c>
      <c r="G637" t="s">
        <v>2166</v>
      </c>
      <c r="H637" t="s">
        <v>307</v>
      </c>
    </row>
    <row r="638" spans="1:8" x14ac:dyDescent="0.25">
      <c r="A638" t="s">
        <v>296</v>
      </c>
      <c r="B638" t="s">
        <v>2167</v>
      </c>
      <c r="C638" t="s">
        <v>2168</v>
      </c>
      <c r="D638" t="s">
        <v>2169</v>
      </c>
      <c r="E638" t="s">
        <v>306</v>
      </c>
      <c r="F638" t="s">
        <v>361</v>
      </c>
      <c r="G638" t="s">
        <v>2170</v>
      </c>
      <c r="H638" t="s">
        <v>307</v>
      </c>
    </row>
    <row r="639" spans="1:8" x14ac:dyDescent="0.25">
      <c r="A639" t="s">
        <v>296</v>
      </c>
      <c r="B639" t="s">
        <v>2171</v>
      </c>
      <c r="C639" t="s">
        <v>2172</v>
      </c>
      <c r="D639" t="s">
        <v>2173</v>
      </c>
      <c r="E639" t="s">
        <v>306</v>
      </c>
      <c r="F639" t="s">
        <v>361</v>
      </c>
      <c r="G639" t="s">
        <v>2174</v>
      </c>
      <c r="H639" t="s">
        <v>307</v>
      </c>
    </row>
    <row r="640" spans="1:8" x14ac:dyDescent="0.25">
      <c r="A640" t="s">
        <v>296</v>
      </c>
      <c r="B640" t="s">
        <v>2175</v>
      </c>
      <c r="C640" t="s">
        <v>2176</v>
      </c>
      <c r="D640" t="s">
        <v>2177</v>
      </c>
      <c r="E640" t="s">
        <v>306</v>
      </c>
      <c r="F640" t="s">
        <v>361</v>
      </c>
      <c r="G640" t="s">
        <v>2178</v>
      </c>
      <c r="H640" t="s">
        <v>307</v>
      </c>
    </row>
    <row r="641" spans="1:8" x14ac:dyDescent="0.25">
      <c r="A641" t="s">
        <v>296</v>
      </c>
      <c r="B641" t="s">
        <v>2179</v>
      </c>
      <c r="C641" t="s">
        <v>2180</v>
      </c>
      <c r="D641" t="s">
        <v>2181</v>
      </c>
      <c r="E641" t="s">
        <v>306</v>
      </c>
      <c r="F641" t="s">
        <v>361</v>
      </c>
      <c r="G641" t="s">
        <v>2182</v>
      </c>
      <c r="H641" t="s">
        <v>307</v>
      </c>
    </row>
    <row r="642" spans="1:8" x14ac:dyDescent="0.25">
      <c r="A642" t="s">
        <v>296</v>
      </c>
      <c r="B642" t="s">
        <v>2183</v>
      </c>
      <c r="C642" t="s">
        <v>2184</v>
      </c>
      <c r="D642" t="s">
        <v>2185</v>
      </c>
      <c r="E642" t="s">
        <v>306</v>
      </c>
      <c r="F642" t="s">
        <v>361</v>
      </c>
      <c r="G642" t="s">
        <v>2186</v>
      </c>
      <c r="H642" t="s">
        <v>307</v>
      </c>
    </row>
    <row r="643" spans="1:8" x14ac:dyDescent="0.25">
      <c r="A643" t="s">
        <v>296</v>
      </c>
      <c r="B643" t="s">
        <v>2187</v>
      </c>
      <c r="C643" t="s">
        <v>2188</v>
      </c>
      <c r="D643" t="s">
        <v>2189</v>
      </c>
      <c r="E643" t="s">
        <v>306</v>
      </c>
      <c r="F643" t="s">
        <v>361</v>
      </c>
      <c r="G643" t="s">
        <v>2190</v>
      </c>
      <c r="H643" t="s">
        <v>307</v>
      </c>
    </row>
    <row r="644" spans="1:8" x14ac:dyDescent="0.25">
      <c r="A644" t="s">
        <v>296</v>
      </c>
      <c r="B644" t="s">
        <v>2191</v>
      </c>
      <c r="C644" t="s">
        <v>2192</v>
      </c>
      <c r="D644" t="s">
        <v>2193</v>
      </c>
      <c r="E644" t="s">
        <v>306</v>
      </c>
      <c r="F644" t="s">
        <v>361</v>
      </c>
      <c r="G644" t="s">
        <v>2194</v>
      </c>
      <c r="H644" t="s">
        <v>307</v>
      </c>
    </row>
    <row r="645" spans="1:8" x14ac:dyDescent="0.25">
      <c r="A645" t="s">
        <v>296</v>
      </c>
      <c r="B645" t="s">
        <v>2195</v>
      </c>
      <c r="C645" t="s">
        <v>2196</v>
      </c>
      <c r="D645" t="s">
        <v>2197</v>
      </c>
      <c r="E645" t="s">
        <v>306</v>
      </c>
      <c r="F645" t="s">
        <v>361</v>
      </c>
      <c r="G645" t="s">
        <v>2198</v>
      </c>
      <c r="H645" t="s">
        <v>307</v>
      </c>
    </row>
    <row r="646" spans="1:8" x14ac:dyDescent="0.25">
      <c r="A646" t="s">
        <v>296</v>
      </c>
      <c r="B646" t="s">
        <v>2199</v>
      </c>
      <c r="C646" t="s">
        <v>2200</v>
      </c>
      <c r="D646" t="s">
        <v>2201</v>
      </c>
      <c r="E646" t="s">
        <v>306</v>
      </c>
      <c r="F646" t="s">
        <v>361</v>
      </c>
      <c r="G646" t="s">
        <v>2202</v>
      </c>
      <c r="H646" t="s">
        <v>307</v>
      </c>
    </row>
    <row r="647" spans="1:8" x14ac:dyDescent="0.25">
      <c r="A647" t="s">
        <v>296</v>
      </c>
      <c r="B647" t="s">
        <v>2203</v>
      </c>
      <c r="C647" t="s">
        <v>2204</v>
      </c>
      <c r="D647" t="s">
        <v>2205</v>
      </c>
      <c r="E647" t="s">
        <v>306</v>
      </c>
      <c r="F647" t="s">
        <v>361</v>
      </c>
      <c r="G647" t="s">
        <v>2206</v>
      </c>
      <c r="H647" t="s">
        <v>307</v>
      </c>
    </row>
    <row r="648" spans="1:8" x14ac:dyDescent="0.25">
      <c r="A648" t="s">
        <v>296</v>
      </c>
      <c r="B648" t="s">
        <v>2207</v>
      </c>
      <c r="C648" t="s">
        <v>2208</v>
      </c>
      <c r="D648" t="s">
        <v>2209</v>
      </c>
      <c r="E648" t="s">
        <v>306</v>
      </c>
      <c r="F648" t="s">
        <v>361</v>
      </c>
      <c r="G648" t="s">
        <v>2210</v>
      </c>
      <c r="H648" t="s">
        <v>307</v>
      </c>
    </row>
    <row r="649" spans="1:8" x14ac:dyDescent="0.25">
      <c r="A649" t="s">
        <v>296</v>
      </c>
      <c r="B649" t="s">
        <v>2211</v>
      </c>
      <c r="C649" t="s">
        <v>2212</v>
      </c>
      <c r="D649" t="s">
        <v>2213</v>
      </c>
      <c r="E649" t="s">
        <v>306</v>
      </c>
      <c r="F649" t="s">
        <v>361</v>
      </c>
      <c r="G649" t="s">
        <v>2214</v>
      </c>
      <c r="H649" t="s">
        <v>307</v>
      </c>
    </row>
    <row r="650" spans="1:8" x14ac:dyDescent="0.25">
      <c r="A650" t="s">
        <v>296</v>
      </c>
      <c r="B650" t="s">
        <v>2215</v>
      </c>
      <c r="C650" t="s">
        <v>2216</v>
      </c>
      <c r="D650" t="s">
        <v>2217</v>
      </c>
      <c r="E650" t="s">
        <v>306</v>
      </c>
      <c r="F650" t="s">
        <v>361</v>
      </c>
      <c r="G650" t="s">
        <v>2218</v>
      </c>
      <c r="H650" t="s">
        <v>307</v>
      </c>
    </row>
    <row r="651" spans="1:8" x14ac:dyDescent="0.25">
      <c r="A651" t="s">
        <v>296</v>
      </c>
      <c r="B651" t="s">
        <v>2265</v>
      </c>
      <c r="C651" t="s">
        <v>2219</v>
      </c>
      <c r="D651" t="s">
        <v>2266</v>
      </c>
      <c r="E651" t="s">
        <v>306</v>
      </c>
      <c r="F651" t="s">
        <v>361</v>
      </c>
      <c r="G651" t="s">
        <v>2267</v>
      </c>
      <c r="H651" t="s">
        <v>307</v>
      </c>
    </row>
    <row r="652" spans="1:8" x14ac:dyDescent="0.25">
      <c r="A652" t="s">
        <v>296</v>
      </c>
      <c r="B652" t="s">
        <v>2280</v>
      </c>
      <c r="C652" t="s">
        <v>2219</v>
      </c>
      <c r="D652" t="s">
        <v>2281</v>
      </c>
      <c r="E652" t="s">
        <v>306</v>
      </c>
      <c r="F652" t="s">
        <v>361</v>
      </c>
      <c r="G652" t="s">
        <v>2282</v>
      </c>
      <c r="H652" t="s">
        <v>307</v>
      </c>
    </row>
    <row r="653" spans="1:8" x14ac:dyDescent="0.25">
      <c r="A653" t="s">
        <v>296</v>
      </c>
      <c r="B653" t="s">
        <v>11494</v>
      </c>
      <c r="C653" t="s">
        <v>2219</v>
      </c>
      <c r="D653" t="s">
        <v>11495</v>
      </c>
      <c r="E653" t="s">
        <v>306</v>
      </c>
      <c r="F653" t="s">
        <v>361</v>
      </c>
      <c r="G653" t="s">
        <v>11496</v>
      </c>
      <c r="H653" t="s">
        <v>307</v>
      </c>
    </row>
    <row r="654" spans="1:8" x14ac:dyDescent="0.25">
      <c r="A654" t="s">
        <v>296</v>
      </c>
      <c r="B654" t="s">
        <v>1920</v>
      </c>
      <c r="C654" t="s">
        <v>1921</v>
      </c>
      <c r="D654" t="s">
        <v>1922</v>
      </c>
      <c r="E654" t="s">
        <v>306</v>
      </c>
      <c r="F654" t="s">
        <v>1923</v>
      </c>
      <c r="G654" t="s">
        <v>1924</v>
      </c>
      <c r="H654" t="s">
        <v>307</v>
      </c>
    </row>
    <row r="655" spans="1:8" x14ac:dyDescent="0.25">
      <c r="A655" t="s">
        <v>296</v>
      </c>
      <c r="B655" t="s">
        <v>1997</v>
      </c>
      <c r="C655" t="s">
        <v>1921</v>
      </c>
      <c r="D655" t="s">
        <v>1998</v>
      </c>
      <c r="E655" t="s">
        <v>306</v>
      </c>
      <c r="F655" t="s">
        <v>361</v>
      </c>
      <c r="G655" t="s">
        <v>1999</v>
      </c>
      <c r="H655" t="s">
        <v>307</v>
      </c>
    </row>
    <row r="656" spans="1:8" x14ac:dyDescent="0.25">
      <c r="A656" t="s">
        <v>296</v>
      </c>
      <c r="B656" t="s">
        <v>2000</v>
      </c>
      <c r="C656" t="s">
        <v>2001</v>
      </c>
      <c r="D656" t="s">
        <v>2002</v>
      </c>
      <c r="E656" t="s">
        <v>306</v>
      </c>
      <c r="F656" t="s">
        <v>361</v>
      </c>
      <c r="G656" t="s">
        <v>2003</v>
      </c>
      <c r="H656" t="s">
        <v>307</v>
      </c>
    </row>
    <row r="657" spans="1:8" x14ac:dyDescent="0.25">
      <c r="A657" t="s">
        <v>296</v>
      </c>
      <c r="B657" t="s">
        <v>2004</v>
      </c>
      <c r="C657" t="s">
        <v>2005</v>
      </c>
      <c r="D657" t="s">
        <v>2006</v>
      </c>
      <c r="E657" t="s">
        <v>306</v>
      </c>
      <c r="F657" t="s">
        <v>361</v>
      </c>
      <c r="G657" t="s">
        <v>2007</v>
      </c>
      <c r="H657" t="s">
        <v>307</v>
      </c>
    </row>
    <row r="658" spans="1:8" x14ac:dyDescent="0.25">
      <c r="A658" t="s">
        <v>296</v>
      </c>
      <c r="B658" t="s">
        <v>2008</v>
      </c>
      <c r="C658" t="s">
        <v>2009</v>
      </c>
      <c r="D658" t="s">
        <v>2010</v>
      </c>
      <c r="E658" t="s">
        <v>306</v>
      </c>
      <c r="F658" t="s">
        <v>361</v>
      </c>
      <c r="G658" t="s">
        <v>2011</v>
      </c>
      <c r="H658" t="s">
        <v>307</v>
      </c>
    </row>
    <row r="659" spans="1:8" x14ac:dyDescent="0.25">
      <c r="A659" t="s">
        <v>296</v>
      </c>
      <c r="B659" t="s">
        <v>2012</v>
      </c>
      <c r="C659" t="s">
        <v>2013</v>
      </c>
      <c r="D659" t="s">
        <v>2014</v>
      </c>
      <c r="E659" t="s">
        <v>306</v>
      </c>
      <c r="F659" t="s">
        <v>361</v>
      </c>
      <c r="G659" t="s">
        <v>2015</v>
      </c>
      <c r="H659" t="s">
        <v>307</v>
      </c>
    </row>
    <row r="660" spans="1:8" x14ac:dyDescent="0.25">
      <c r="A660" t="s">
        <v>296</v>
      </c>
      <c r="B660" t="s">
        <v>2016</v>
      </c>
      <c r="C660" t="s">
        <v>2017</v>
      </c>
      <c r="D660" t="s">
        <v>2018</v>
      </c>
      <c r="E660" t="s">
        <v>306</v>
      </c>
      <c r="F660" t="s">
        <v>361</v>
      </c>
      <c r="G660" t="s">
        <v>2019</v>
      </c>
      <c r="H660" t="s">
        <v>307</v>
      </c>
    </row>
    <row r="661" spans="1:8" x14ac:dyDescent="0.25">
      <c r="A661" t="s">
        <v>296</v>
      </c>
      <c r="B661" t="s">
        <v>2020</v>
      </c>
      <c r="C661" t="s">
        <v>2021</v>
      </c>
      <c r="D661" t="s">
        <v>2022</v>
      </c>
      <c r="E661" t="s">
        <v>306</v>
      </c>
      <c r="F661" t="s">
        <v>361</v>
      </c>
      <c r="G661" t="s">
        <v>2023</v>
      </c>
      <c r="H661" t="s">
        <v>307</v>
      </c>
    </row>
    <row r="662" spans="1:8" x14ac:dyDescent="0.25">
      <c r="A662" t="s">
        <v>296</v>
      </c>
      <c r="B662" t="s">
        <v>2027</v>
      </c>
      <c r="C662" t="s">
        <v>2028</v>
      </c>
      <c r="D662" t="s">
        <v>2029</v>
      </c>
      <c r="E662" t="s">
        <v>306</v>
      </c>
      <c r="F662" t="s">
        <v>361</v>
      </c>
      <c r="G662" t="s">
        <v>2030</v>
      </c>
      <c r="H662" t="s">
        <v>307</v>
      </c>
    </row>
    <row r="663" spans="1:8" x14ac:dyDescent="0.25">
      <c r="A663" t="s">
        <v>296</v>
      </c>
      <c r="B663" t="s">
        <v>2031</v>
      </c>
      <c r="C663" t="s">
        <v>2032</v>
      </c>
      <c r="D663" t="s">
        <v>2033</v>
      </c>
      <c r="E663" t="s">
        <v>306</v>
      </c>
      <c r="F663" t="s">
        <v>361</v>
      </c>
      <c r="G663" t="s">
        <v>2034</v>
      </c>
      <c r="H663" t="s">
        <v>307</v>
      </c>
    </row>
    <row r="664" spans="1:8" x14ac:dyDescent="0.25">
      <c r="A664" t="s">
        <v>296</v>
      </c>
      <c r="B664" t="s">
        <v>2035</v>
      </c>
      <c r="C664" t="s">
        <v>2036</v>
      </c>
      <c r="D664" t="s">
        <v>2037</v>
      </c>
      <c r="E664" t="s">
        <v>306</v>
      </c>
      <c r="F664" t="s">
        <v>361</v>
      </c>
      <c r="G664" t="s">
        <v>2038</v>
      </c>
      <c r="H664" t="s">
        <v>307</v>
      </c>
    </row>
    <row r="665" spans="1:8" x14ac:dyDescent="0.25">
      <c r="A665" t="s">
        <v>296</v>
      </c>
      <c r="B665" t="s">
        <v>2039</v>
      </c>
      <c r="C665" t="s">
        <v>2040</v>
      </c>
      <c r="D665" t="s">
        <v>2041</v>
      </c>
      <c r="E665" t="s">
        <v>306</v>
      </c>
      <c r="F665" t="s">
        <v>361</v>
      </c>
      <c r="G665" t="s">
        <v>2042</v>
      </c>
      <c r="H665" t="s">
        <v>307</v>
      </c>
    </row>
    <row r="666" spans="1:8" x14ac:dyDescent="0.25">
      <c r="A666" t="s">
        <v>296</v>
      </c>
      <c r="B666" t="s">
        <v>2043</v>
      </c>
      <c r="C666" t="s">
        <v>2044</v>
      </c>
      <c r="D666" t="s">
        <v>2045</v>
      </c>
      <c r="E666" t="s">
        <v>306</v>
      </c>
      <c r="F666" t="s">
        <v>361</v>
      </c>
      <c r="G666" t="s">
        <v>2046</v>
      </c>
      <c r="H666" t="s">
        <v>307</v>
      </c>
    </row>
    <row r="667" spans="1:8" x14ac:dyDescent="0.25">
      <c r="A667" t="s">
        <v>296</v>
      </c>
      <c r="B667" t="s">
        <v>2051</v>
      </c>
      <c r="C667" t="s">
        <v>2052</v>
      </c>
      <c r="D667" t="s">
        <v>2053</v>
      </c>
      <c r="E667" t="s">
        <v>306</v>
      </c>
      <c r="F667" t="s">
        <v>361</v>
      </c>
      <c r="G667" t="s">
        <v>2054</v>
      </c>
      <c r="H667" t="s">
        <v>307</v>
      </c>
    </row>
    <row r="668" spans="1:8" x14ac:dyDescent="0.25">
      <c r="A668" t="s">
        <v>296</v>
      </c>
      <c r="B668" t="s">
        <v>2055</v>
      </c>
      <c r="C668" t="s">
        <v>2056</v>
      </c>
      <c r="D668" t="s">
        <v>2057</v>
      </c>
      <c r="E668" t="s">
        <v>306</v>
      </c>
      <c r="F668" t="s">
        <v>361</v>
      </c>
      <c r="G668" t="s">
        <v>2058</v>
      </c>
      <c r="H668" t="s">
        <v>307</v>
      </c>
    </row>
    <row r="669" spans="1:8" x14ac:dyDescent="0.25">
      <c r="A669" t="s">
        <v>296</v>
      </c>
      <c r="B669" t="s">
        <v>2059</v>
      </c>
      <c r="C669" t="s">
        <v>2060</v>
      </c>
      <c r="D669" t="s">
        <v>2061</v>
      </c>
      <c r="E669" t="s">
        <v>306</v>
      </c>
      <c r="F669" t="s">
        <v>361</v>
      </c>
      <c r="G669" t="s">
        <v>2062</v>
      </c>
      <c r="H669" t="s">
        <v>307</v>
      </c>
    </row>
    <row r="670" spans="1:8" x14ac:dyDescent="0.25">
      <c r="A670" t="s">
        <v>296</v>
      </c>
      <c r="B670" t="s">
        <v>2063</v>
      </c>
      <c r="C670" t="s">
        <v>2064</v>
      </c>
      <c r="D670" t="s">
        <v>2065</v>
      </c>
      <c r="E670" t="s">
        <v>306</v>
      </c>
      <c r="F670" t="s">
        <v>361</v>
      </c>
      <c r="G670" t="s">
        <v>2066</v>
      </c>
      <c r="H670" t="s">
        <v>307</v>
      </c>
    </row>
    <row r="671" spans="1:8" x14ac:dyDescent="0.25">
      <c r="A671" t="s">
        <v>296</v>
      </c>
      <c r="B671" t="s">
        <v>2067</v>
      </c>
      <c r="C671" t="s">
        <v>2068</v>
      </c>
      <c r="D671" t="s">
        <v>2069</v>
      </c>
      <c r="E671" t="s">
        <v>306</v>
      </c>
      <c r="F671" t="s">
        <v>361</v>
      </c>
      <c r="G671" t="s">
        <v>2070</v>
      </c>
      <c r="H671" t="s">
        <v>307</v>
      </c>
    </row>
    <row r="672" spans="1:8" x14ac:dyDescent="0.25">
      <c r="A672" t="s">
        <v>296</v>
      </c>
      <c r="B672" t="s">
        <v>2071</v>
      </c>
      <c r="C672" t="s">
        <v>2072</v>
      </c>
      <c r="D672" t="s">
        <v>2073</v>
      </c>
      <c r="E672" t="s">
        <v>306</v>
      </c>
      <c r="F672" t="s">
        <v>361</v>
      </c>
      <c r="G672" t="s">
        <v>2074</v>
      </c>
      <c r="H672" t="s">
        <v>307</v>
      </c>
    </row>
    <row r="673" spans="1:8" x14ac:dyDescent="0.25">
      <c r="A673" t="s">
        <v>296</v>
      </c>
      <c r="B673" t="s">
        <v>2047</v>
      </c>
      <c r="C673" t="s">
        <v>2048</v>
      </c>
      <c r="D673" t="s">
        <v>2049</v>
      </c>
      <c r="E673" t="s">
        <v>306</v>
      </c>
      <c r="F673" t="s">
        <v>361</v>
      </c>
      <c r="G673" t="s">
        <v>2050</v>
      </c>
      <c r="H673" t="s">
        <v>307</v>
      </c>
    </row>
    <row r="674" spans="1:8" x14ac:dyDescent="0.25">
      <c r="A674" t="s">
        <v>296</v>
      </c>
      <c r="B674" t="s">
        <v>2075</v>
      </c>
      <c r="C674" t="s">
        <v>2048</v>
      </c>
      <c r="D674" t="s">
        <v>2076</v>
      </c>
      <c r="E674" t="s">
        <v>306</v>
      </c>
      <c r="F674" t="s">
        <v>361</v>
      </c>
      <c r="G674" t="s">
        <v>2077</v>
      </c>
      <c r="H674" t="s">
        <v>307</v>
      </c>
    </row>
    <row r="675" spans="1:8" x14ac:dyDescent="0.25">
      <c r="A675" t="s">
        <v>296</v>
      </c>
      <c r="B675" t="s">
        <v>2078</v>
      </c>
      <c r="C675" t="s">
        <v>2079</v>
      </c>
      <c r="D675" t="s">
        <v>2080</v>
      </c>
      <c r="E675" t="s">
        <v>306</v>
      </c>
      <c r="F675" t="s">
        <v>361</v>
      </c>
      <c r="G675" t="s">
        <v>2081</v>
      </c>
      <c r="H675" t="s">
        <v>307</v>
      </c>
    </row>
    <row r="676" spans="1:8" x14ac:dyDescent="0.25">
      <c r="A676" t="s">
        <v>296</v>
      </c>
      <c r="B676" t="s">
        <v>2082</v>
      </c>
      <c r="C676" t="s">
        <v>2083</v>
      </c>
      <c r="D676" t="s">
        <v>2084</v>
      </c>
      <c r="E676" t="s">
        <v>306</v>
      </c>
      <c r="F676" t="s">
        <v>361</v>
      </c>
      <c r="G676" t="s">
        <v>2085</v>
      </c>
      <c r="H676" t="s">
        <v>307</v>
      </c>
    </row>
    <row r="677" spans="1:8" x14ac:dyDescent="0.25">
      <c r="A677" t="s">
        <v>296</v>
      </c>
      <c r="B677" t="s">
        <v>2086</v>
      </c>
      <c r="C677" t="s">
        <v>2087</v>
      </c>
      <c r="D677" t="s">
        <v>2088</v>
      </c>
      <c r="E677" t="s">
        <v>306</v>
      </c>
      <c r="F677" t="s">
        <v>361</v>
      </c>
      <c r="G677" t="s">
        <v>2089</v>
      </c>
      <c r="H677" t="s">
        <v>307</v>
      </c>
    </row>
    <row r="678" spans="1:8" x14ac:dyDescent="0.25">
      <c r="A678" t="s">
        <v>296</v>
      </c>
      <c r="B678" t="s">
        <v>2090</v>
      </c>
      <c r="C678" t="s">
        <v>2091</v>
      </c>
      <c r="D678" t="s">
        <v>2092</v>
      </c>
      <c r="E678" t="s">
        <v>306</v>
      </c>
      <c r="F678" t="s">
        <v>361</v>
      </c>
      <c r="G678" t="s">
        <v>2093</v>
      </c>
      <c r="H678" t="s">
        <v>307</v>
      </c>
    </row>
    <row r="679" spans="1:8" x14ac:dyDescent="0.25">
      <c r="A679" t="s">
        <v>296</v>
      </c>
      <c r="B679" t="s">
        <v>2094</v>
      </c>
      <c r="C679" t="s">
        <v>2095</v>
      </c>
      <c r="D679" t="s">
        <v>2096</v>
      </c>
      <c r="E679" t="s">
        <v>306</v>
      </c>
      <c r="F679" t="s">
        <v>361</v>
      </c>
      <c r="G679" t="s">
        <v>2097</v>
      </c>
      <c r="H679" t="s">
        <v>307</v>
      </c>
    </row>
    <row r="680" spans="1:8" x14ac:dyDescent="0.25">
      <c r="A680" t="s">
        <v>296</v>
      </c>
      <c r="B680" t="s">
        <v>2098</v>
      </c>
      <c r="C680" t="s">
        <v>2099</v>
      </c>
      <c r="D680" t="s">
        <v>2100</v>
      </c>
      <c r="E680" t="s">
        <v>306</v>
      </c>
      <c r="F680" t="s">
        <v>361</v>
      </c>
      <c r="G680" t="s">
        <v>2101</v>
      </c>
      <c r="H680" t="s">
        <v>307</v>
      </c>
    </row>
    <row r="681" spans="1:8" x14ac:dyDescent="0.25">
      <c r="A681" t="s">
        <v>296</v>
      </c>
      <c r="B681" t="s">
        <v>2102</v>
      </c>
      <c r="C681" t="s">
        <v>2103</v>
      </c>
      <c r="D681" t="s">
        <v>2104</v>
      </c>
      <c r="E681" t="s">
        <v>306</v>
      </c>
      <c r="F681" t="s">
        <v>361</v>
      </c>
      <c r="G681" t="s">
        <v>2105</v>
      </c>
      <c r="H681" t="s">
        <v>307</v>
      </c>
    </row>
    <row r="682" spans="1:8" x14ac:dyDescent="0.25">
      <c r="A682" t="s">
        <v>296</v>
      </c>
      <c r="B682" t="s">
        <v>2106</v>
      </c>
      <c r="C682" t="s">
        <v>2107</v>
      </c>
      <c r="D682" t="s">
        <v>2108</v>
      </c>
      <c r="E682" t="s">
        <v>306</v>
      </c>
      <c r="F682" t="s">
        <v>361</v>
      </c>
      <c r="G682" t="s">
        <v>2109</v>
      </c>
      <c r="H682" t="s">
        <v>307</v>
      </c>
    </row>
    <row r="683" spans="1:8" x14ac:dyDescent="0.25">
      <c r="A683" t="s">
        <v>296</v>
      </c>
      <c r="B683" t="s">
        <v>2110</v>
      </c>
      <c r="C683" t="s">
        <v>2111</v>
      </c>
      <c r="D683" t="s">
        <v>2112</v>
      </c>
      <c r="E683" t="s">
        <v>306</v>
      </c>
      <c r="F683" t="s">
        <v>361</v>
      </c>
      <c r="G683" t="s">
        <v>2113</v>
      </c>
      <c r="H683" t="s">
        <v>307</v>
      </c>
    </row>
    <row r="684" spans="1:8" x14ac:dyDescent="0.25">
      <c r="A684" t="s">
        <v>296</v>
      </c>
      <c r="B684" t="s">
        <v>2532</v>
      </c>
      <c r="C684" t="s">
        <v>2533</v>
      </c>
      <c r="D684" t="s">
        <v>2530</v>
      </c>
      <c r="E684" t="s">
        <v>306</v>
      </c>
      <c r="F684" t="s">
        <v>361</v>
      </c>
      <c r="G684" t="s">
        <v>2534</v>
      </c>
      <c r="H684" t="s">
        <v>307</v>
      </c>
    </row>
    <row r="685" spans="1:8" x14ac:dyDescent="0.25">
      <c r="A685" t="s">
        <v>296</v>
      </c>
      <c r="B685" t="s">
        <v>2528</v>
      </c>
      <c r="C685" t="s">
        <v>2529</v>
      </c>
      <c r="D685" t="s">
        <v>2530</v>
      </c>
      <c r="E685" t="s">
        <v>306</v>
      </c>
      <c r="F685" t="s">
        <v>361</v>
      </c>
      <c r="G685" t="s">
        <v>2531</v>
      </c>
      <c r="H685" t="s">
        <v>307</v>
      </c>
    </row>
    <row r="686" spans="1:8" x14ac:dyDescent="0.25">
      <c r="A686" t="s">
        <v>296</v>
      </c>
      <c r="B686" t="s">
        <v>2524</v>
      </c>
      <c r="C686" t="s">
        <v>2525</v>
      </c>
      <c r="D686" t="s">
        <v>2526</v>
      </c>
      <c r="E686" t="s">
        <v>306</v>
      </c>
      <c r="F686" t="s">
        <v>361</v>
      </c>
      <c r="G686" t="s">
        <v>2527</v>
      </c>
      <c r="H686" t="s">
        <v>307</v>
      </c>
    </row>
    <row r="687" spans="1:8" x14ac:dyDescent="0.25">
      <c r="A687" t="s">
        <v>296</v>
      </c>
      <c r="B687" t="s">
        <v>2261</v>
      </c>
      <c r="C687" t="s">
        <v>2262</v>
      </c>
      <c r="D687" t="s">
        <v>2263</v>
      </c>
      <c r="E687" t="s">
        <v>306</v>
      </c>
      <c r="F687" t="s">
        <v>361</v>
      </c>
      <c r="G687" t="s">
        <v>2264</v>
      </c>
      <c r="H687" t="s">
        <v>307</v>
      </c>
    </row>
    <row r="688" spans="1:8" x14ac:dyDescent="0.25">
      <c r="A688" t="s">
        <v>296</v>
      </c>
      <c r="B688" t="s">
        <v>2257</v>
      </c>
      <c r="C688" t="s">
        <v>2258</v>
      </c>
      <c r="D688" t="s">
        <v>2259</v>
      </c>
      <c r="E688" t="s">
        <v>306</v>
      </c>
      <c r="F688" t="s">
        <v>361</v>
      </c>
      <c r="G688" t="s">
        <v>2260</v>
      </c>
      <c r="H688" t="s">
        <v>307</v>
      </c>
    </row>
    <row r="689" spans="1:8" x14ac:dyDescent="0.25">
      <c r="A689" t="s">
        <v>296</v>
      </c>
      <c r="B689" t="s">
        <v>2253</v>
      </c>
      <c r="C689" t="s">
        <v>2254</v>
      </c>
      <c r="D689" t="s">
        <v>2255</v>
      </c>
      <c r="E689" t="s">
        <v>306</v>
      </c>
      <c r="F689" t="s">
        <v>361</v>
      </c>
      <c r="G689" t="s">
        <v>2256</v>
      </c>
      <c r="H689" t="s">
        <v>307</v>
      </c>
    </row>
    <row r="690" spans="1:8" x14ac:dyDescent="0.25">
      <c r="A690" t="s">
        <v>296</v>
      </c>
      <c r="B690" t="s">
        <v>2249</v>
      </c>
      <c r="C690" t="s">
        <v>2250</v>
      </c>
      <c r="D690" t="s">
        <v>2251</v>
      </c>
      <c r="E690" t="s">
        <v>306</v>
      </c>
      <c r="F690" t="s">
        <v>361</v>
      </c>
      <c r="G690" t="s">
        <v>2252</v>
      </c>
      <c r="H690" t="s">
        <v>307</v>
      </c>
    </row>
    <row r="691" spans="1:8" x14ac:dyDescent="0.25">
      <c r="A691" t="s">
        <v>296</v>
      </c>
      <c r="B691" t="s">
        <v>2245</v>
      </c>
      <c r="C691" t="s">
        <v>2246</v>
      </c>
      <c r="D691" t="s">
        <v>2247</v>
      </c>
      <c r="E691" t="s">
        <v>306</v>
      </c>
      <c r="F691" t="s">
        <v>361</v>
      </c>
      <c r="G691" t="s">
        <v>2248</v>
      </c>
      <c r="H691" t="s">
        <v>307</v>
      </c>
    </row>
    <row r="692" spans="1:8" x14ac:dyDescent="0.25">
      <c r="A692" t="s">
        <v>296</v>
      </c>
      <c r="B692" t="s">
        <v>2241</v>
      </c>
      <c r="C692" t="s">
        <v>2242</v>
      </c>
      <c r="D692" t="s">
        <v>2243</v>
      </c>
      <c r="E692" t="s">
        <v>306</v>
      </c>
      <c r="F692" t="s">
        <v>361</v>
      </c>
      <c r="G692" t="s">
        <v>2244</v>
      </c>
      <c r="H692" t="s">
        <v>307</v>
      </c>
    </row>
    <row r="693" spans="1:8" x14ac:dyDescent="0.25">
      <c r="A693" t="s">
        <v>296</v>
      </c>
      <c r="B693" t="s">
        <v>2237</v>
      </c>
      <c r="C693" t="s">
        <v>2238</v>
      </c>
      <c r="D693" t="s">
        <v>2239</v>
      </c>
      <c r="E693" t="s">
        <v>306</v>
      </c>
      <c r="F693" t="s">
        <v>361</v>
      </c>
      <c r="G693" t="s">
        <v>2240</v>
      </c>
      <c r="H693" t="s">
        <v>307</v>
      </c>
    </row>
    <row r="694" spans="1:8" x14ac:dyDescent="0.25">
      <c r="A694" t="s">
        <v>296</v>
      </c>
      <c r="B694" t="s">
        <v>2233</v>
      </c>
      <c r="C694" t="s">
        <v>2234</v>
      </c>
      <c r="D694" t="s">
        <v>2235</v>
      </c>
      <c r="E694" t="s">
        <v>306</v>
      </c>
      <c r="F694" t="s">
        <v>361</v>
      </c>
      <c r="G694" t="s">
        <v>2236</v>
      </c>
      <c r="H694" t="s">
        <v>307</v>
      </c>
    </row>
    <row r="695" spans="1:8" x14ac:dyDescent="0.25">
      <c r="A695" t="s">
        <v>296</v>
      </c>
      <c r="B695" t="s">
        <v>2229</v>
      </c>
      <c r="C695" t="s">
        <v>2230</v>
      </c>
      <c r="D695" t="s">
        <v>2231</v>
      </c>
      <c r="E695" t="s">
        <v>306</v>
      </c>
      <c r="F695" t="s">
        <v>361</v>
      </c>
      <c r="G695" t="s">
        <v>2232</v>
      </c>
      <c r="H695" t="s">
        <v>307</v>
      </c>
    </row>
    <row r="696" spans="1:8" x14ac:dyDescent="0.25">
      <c r="A696" t="s">
        <v>296</v>
      </c>
      <c r="B696" t="s">
        <v>2225</v>
      </c>
      <c r="C696" t="s">
        <v>2226</v>
      </c>
      <c r="D696" t="s">
        <v>2227</v>
      </c>
      <c r="E696" t="s">
        <v>306</v>
      </c>
      <c r="F696" t="s">
        <v>361</v>
      </c>
      <c r="G696" t="s">
        <v>2228</v>
      </c>
      <c r="H696" t="s">
        <v>307</v>
      </c>
    </row>
    <row r="697" spans="1:8" x14ac:dyDescent="0.25">
      <c r="A697" t="s">
        <v>296</v>
      </c>
      <c r="B697" t="s">
        <v>2221</v>
      </c>
      <c r="C697" t="s">
        <v>2222</v>
      </c>
      <c r="D697" t="s">
        <v>2223</v>
      </c>
      <c r="E697" t="s">
        <v>306</v>
      </c>
      <c r="F697" t="s">
        <v>361</v>
      </c>
      <c r="G697" t="s">
        <v>2224</v>
      </c>
      <c r="H697" t="s">
        <v>307</v>
      </c>
    </row>
    <row r="698" spans="1:8" x14ac:dyDescent="0.25">
      <c r="A698" t="s">
        <v>296</v>
      </c>
      <c r="B698" t="s">
        <v>2268</v>
      </c>
      <c r="C698" t="s">
        <v>2269</v>
      </c>
      <c r="D698" t="s">
        <v>2270</v>
      </c>
      <c r="E698" t="s">
        <v>306</v>
      </c>
      <c r="F698" t="s">
        <v>361</v>
      </c>
      <c r="G698" t="s">
        <v>2271</v>
      </c>
      <c r="H698" t="s">
        <v>307</v>
      </c>
    </row>
    <row r="699" spans="1:8" x14ac:dyDescent="0.25">
      <c r="A699" t="s">
        <v>296</v>
      </c>
      <c r="B699" t="s">
        <v>2272</v>
      </c>
      <c r="C699" t="s">
        <v>2273</v>
      </c>
      <c r="D699" t="s">
        <v>2274</v>
      </c>
      <c r="E699" t="s">
        <v>306</v>
      </c>
      <c r="F699" t="s">
        <v>361</v>
      </c>
      <c r="G699" t="s">
        <v>2275</v>
      </c>
      <c r="H699" t="s">
        <v>307</v>
      </c>
    </row>
    <row r="700" spans="1:8" x14ac:dyDescent="0.25">
      <c r="A700" t="s">
        <v>296</v>
      </c>
      <c r="B700" t="s">
        <v>2276</v>
      </c>
      <c r="C700" t="s">
        <v>2277</v>
      </c>
      <c r="D700" t="s">
        <v>2278</v>
      </c>
      <c r="E700" t="s">
        <v>306</v>
      </c>
      <c r="F700" t="s">
        <v>361</v>
      </c>
      <c r="G700" t="s">
        <v>2279</v>
      </c>
      <c r="H700" t="s">
        <v>307</v>
      </c>
    </row>
    <row r="701" spans="1:8" x14ac:dyDescent="0.25">
      <c r="A701" t="s">
        <v>296</v>
      </c>
      <c r="B701" t="s">
        <v>2283</v>
      </c>
      <c r="C701" t="s">
        <v>2284</v>
      </c>
      <c r="D701" t="s">
        <v>2285</v>
      </c>
      <c r="E701" t="s">
        <v>306</v>
      </c>
      <c r="F701" t="s">
        <v>361</v>
      </c>
      <c r="G701" t="s">
        <v>2286</v>
      </c>
      <c r="H701" t="s">
        <v>307</v>
      </c>
    </row>
    <row r="702" spans="1:8" x14ac:dyDescent="0.25">
      <c r="A702" t="s">
        <v>296</v>
      </c>
      <c r="B702" t="s">
        <v>2287</v>
      </c>
      <c r="C702" t="s">
        <v>2288</v>
      </c>
      <c r="D702" t="s">
        <v>2289</v>
      </c>
      <c r="E702" t="s">
        <v>306</v>
      </c>
      <c r="F702" t="s">
        <v>361</v>
      </c>
      <c r="G702" t="s">
        <v>2290</v>
      </c>
      <c r="H702" t="s">
        <v>307</v>
      </c>
    </row>
    <row r="703" spans="1:8" x14ac:dyDescent="0.25">
      <c r="A703" t="s">
        <v>296</v>
      </c>
      <c r="B703" t="s">
        <v>2291</v>
      </c>
      <c r="C703" t="s">
        <v>2292</v>
      </c>
      <c r="D703" t="s">
        <v>2293</v>
      </c>
      <c r="E703" t="s">
        <v>306</v>
      </c>
      <c r="F703" t="s">
        <v>361</v>
      </c>
      <c r="G703" t="s">
        <v>2294</v>
      </c>
      <c r="H703" t="s">
        <v>307</v>
      </c>
    </row>
    <row r="704" spans="1:8" x14ac:dyDescent="0.25">
      <c r="A704" t="s">
        <v>296</v>
      </c>
      <c r="B704" t="s">
        <v>2295</v>
      </c>
      <c r="C704" t="s">
        <v>2296</v>
      </c>
      <c r="D704" t="s">
        <v>2297</v>
      </c>
      <c r="E704" t="s">
        <v>306</v>
      </c>
      <c r="F704" t="s">
        <v>361</v>
      </c>
      <c r="G704" t="s">
        <v>2298</v>
      </c>
      <c r="H704" t="s">
        <v>307</v>
      </c>
    </row>
    <row r="705" spans="1:8" x14ac:dyDescent="0.25">
      <c r="A705" t="s">
        <v>296</v>
      </c>
      <c r="B705" t="s">
        <v>2299</v>
      </c>
      <c r="C705" t="s">
        <v>2300</v>
      </c>
      <c r="D705" t="s">
        <v>2301</v>
      </c>
      <c r="E705" t="s">
        <v>306</v>
      </c>
      <c r="F705" t="s">
        <v>361</v>
      </c>
      <c r="G705" t="s">
        <v>2302</v>
      </c>
      <c r="H705" t="s">
        <v>307</v>
      </c>
    </row>
    <row r="706" spans="1:8" x14ac:dyDescent="0.25">
      <c r="A706" t="s">
        <v>296</v>
      </c>
      <c r="B706" t="s">
        <v>2303</v>
      </c>
      <c r="C706" t="s">
        <v>2304</v>
      </c>
      <c r="D706" t="s">
        <v>2305</v>
      </c>
      <c r="E706" t="s">
        <v>306</v>
      </c>
      <c r="F706" t="s">
        <v>361</v>
      </c>
      <c r="G706" t="s">
        <v>2306</v>
      </c>
      <c r="H706" t="s">
        <v>307</v>
      </c>
    </row>
    <row r="707" spans="1:8" x14ac:dyDescent="0.25">
      <c r="A707" t="s">
        <v>296</v>
      </c>
      <c r="B707" t="s">
        <v>2307</v>
      </c>
      <c r="C707" t="s">
        <v>2308</v>
      </c>
      <c r="D707" t="s">
        <v>2309</v>
      </c>
      <c r="E707" t="s">
        <v>306</v>
      </c>
      <c r="F707" t="s">
        <v>361</v>
      </c>
      <c r="G707" t="s">
        <v>2310</v>
      </c>
      <c r="H707" t="s">
        <v>307</v>
      </c>
    </row>
    <row r="708" spans="1:8" x14ac:dyDescent="0.25">
      <c r="A708" t="s">
        <v>296</v>
      </c>
      <c r="B708" t="s">
        <v>2311</v>
      </c>
      <c r="C708" t="s">
        <v>2312</v>
      </c>
      <c r="D708" t="s">
        <v>2313</v>
      </c>
      <c r="E708" t="s">
        <v>306</v>
      </c>
      <c r="F708" t="s">
        <v>361</v>
      </c>
      <c r="G708" t="s">
        <v>2314</v>
      </c>
      <c r="H708" t="s">
        <v>307</v>
      </c>
    </row>
    <row r="709" spans="1:8" x14ac:dyDescent="0.25">
      <c r="A709" t="s">
        <v>296</v>
      </c>
      <c r="B709" t="s">
        <v>2315</v>
      </c>
      <c r="C709" t="s">
        <v>2316</v>
      </c>
      <c r="D709" t="s">
        <v>2317</v>
      </c>
      <c r="E709" t="s">
        <v>306</v>
      </c>
      <c r="F709" t="s">
        <v>361</v>
      </c>
      <c r="G709" t="s">
        <v>2318</v>
      </c>
      <c r="H709" t="s">
        <v>307</v>
      </c>
    </row>
    <row r="710" spans="1:8" x14ac:dyDescent="0.25">
      <c r="A710" t="s">
        <v>296</v>
      </c>
      <c r="B710" t="s">
        <v>2319</v>
      </c>
      <c r="C710" t="s">
        <v>2320</v>
      </c>
      <c r="D710" t="s">
        <v>2321</v>
      </c>
      <c r="E710" t="s">
        <v>306</v>
      </c>
      <c r="F710" t="s">
        <v>361</v>
      </c>
      <c r="G710" t="s">
        <v>2322</v>
      </c>
      <c r="H710" t="s">
        <v>307</v>
      </c>
    </row>
    <row r="711" spans="1:8" x14ac:dyDescent="0.25">
      <c r="A711" t="s">
        <v>296</v>
      </c>
      <c r="B711" t="s">
        <v>2323</v>
      </c>
      <c r="C711" t="s">
        <v>2324</v>
      </c>
      <c r="D711" t="s">
        <v>2325</v>
      </c>
      <c r="E711" t="s">
        <v>306</v>
      </c>
      <c r="F711" t="s">
        <v>361</v>
      </c>
      <c r="G711" t="s">
        <v>2326</v>
      </c>
      <c r="H711" t="s">
        <v>307</v>
      </c>
    </row>
    <row r="712" spans="1:8" x14ac:dyDescent="0.25">
      <c r="A712" t="s">
        <v>296</v>
      </c>
      <c r="B712" t="s">
        <v>2327</v>
      </c>
      <c r="C712" t="s">
        <v>2328</v>
      </c>
      <c r="D712" t="s">
        <v>2329</v>
      </c>
      <c r="E712" t="s">
        <v>306</v>
      </c>
      <c r="F712" t="s">
        <v>361</v>
      </c>
      <c r="G712" t="s">
        <v>2330</v>
      </c>
      <c r="H712" t="s">
        <v>307</v>
      </c>
    </row>
    <row r="713" spans="1:8" x14ac:dyDescent="0.25">
      <c r="A713" t="s">
        <v>296</v>
      </c>
      <c r="B713" t="s">
        <v>2331</v>
      </c>
      <c r="C713" t="s">
        <v>2332</v>
      </c>
      <c r="D713" t="s">
        <v>2333</v>
      </c>
      <c r="E713" t="s">
        <v>306</v>
      </c>
      <c r="F713" t="s">
        <v>361</v>
      </c>
      <c r="G713" t="s">
        <v>2334</v>
      </c>
      <c r="H713" t="s">
        <v>307</v>
      </c>
    </row>
    <row r="714" spans="1:8" x14ac:dyDescent="0.25">
      <c r="A714" t="s">
        <v>296</v>
      </c>
      <c r="B714" t="s">
        <v>2335</v>
      </c>
      <c r="C714" t="s">
        <v>2336</v>
      </c>
      <c r="D714" t="s">
        <v>2337</v>
      </c>
      <c r="E714" t="s">
        <v>306</v>
      </c>
      <c r="F714" t="s">
        <v>361</v>
      </c>
      <c r="G714" t="s">
        <v>2338</v>
      </c>
      <c r="H714" t="s">
        <v>307</v>
      </c>
    </row>
    <row r="715" spans="1:8" x14ac:dyDescent="0.25">
      <c r="A715" t="s">
        <v>296</v>
      </c>
      <c r="B715" t="s">
        <v>2339</v>
      </c>
      <c r="C715" t="s">
        <v>2340</v>
      </c>
      <c r="D715" t="s">
        <v>2341</v>
      </c>
      <c r="E715" t="s">
        <v>306</v>
      </c>
      <c r="F715" t="s">
        <v>361</v>
      </c>
      <c r="G715" t="s">
        <v>2342</v>
      </c>
      <c r="H715" t="s">
        <v>307</v>
      </c>
    </row>
    <row r="716" spans="1:8" x14ac:dyDescent="0.25">
      <c r="A716" t="s">
        <v>296</v>
      </c>
      <c r="B716" t="s">
        <v>2343</v>
      </c>
      <c r="C716" t="s">
        <v>2344</v>
      </c>
      <c r="D716" t="s">
        <v>2345</v>
      </c>
      <c r="E716" t="s">
        <v>306</v>
      </c>
      <c r="F716" t="s">
        <v>361</v>
      </c>
      <c r="G716" t="s">
        <v>2346</v>
      </c>
      <c r="H716" t="s">
        <v>307</v>
      </c>
    </row>
    <row r="717" spans="1:8" x14ac:dyDescent="0.25">
      <c r="A717" t="s">
        <v>296</v>
      </c>
      <c r="B717" t="s">
        <v>2347</v>
      </c>
      <c r="C717" t="s">
        <v>2348</v>
      </c>
      <c r="D717" t="s">
        <v>2349</v>
      </c>
      <c r="E717" t="s">
        <v>306</v>
      </c>
      <c r="F717" t="s">
        <v>361</v>
      </c>
      <c r="G717" t="s">
        <v>2350</v>
      </c>
      <c r="H717" t="s">
        <v>307</v>
      </c>
    </row>
    <row r="718" spans="1:8" x14ac:dyDescent="0.25">
      <c r="A718" t="s">
        <v>296</v>
      </c>
      <c r="B718" t="s">
        <v>2351</v>
      </c>
      <c r="C718" t="s">
        <v>2352</v>
      </c>
      <c r="D718" t="s">
        <v>2353</v>
      </c>
      <c r="E718" t="s">
        <v>306</v>
      </c>
      <c r="F718" t="s">
        <v>361</v>
      </c>
      <c r="G718" t="s">
        <v>2354</v>
      </c>
      <c r="H718" t="s">
        <v>307</v>
      </c>
    </row>
    <row r="719" spans="1:8" x14ac:dyDescent="0.25">
      <c r="A719" t="s">
        <v>296</v>
      </c>
      <c r="B719" t="s">
        <v>2355</v>
      </c>
      <c r="C719" t="s">
        <v>2356</v>
      </c>
      <c r="D719" t="s">
        <v>2357</v>
      </c>
      <c r="E719" t="s">
        <v>306</v>
      </c>
      <c r="F719" t="s">
        <v>361</v>
      </c>
      <c r="G719" t="s">
        <v>2358</v>
      </c>
      <c r="H719" t="s">
        <v>307</v>
      </c>
    </row>
    <row r="720" spans="1:8" x14ac:dyDescent="0.25">
      <c r="A720" t="s">
        <v>296</v>
      </c>
      <c r="B720" t="s">
        <v>2359</v>
      </c>
      <c r="C720" t="s">
        <v>2360</v>
      </c>
      <c r="D720" t="s">
        <v>2361</v>
      </c>
      <c r="E720" t="s">
        <v>306</v>
      </c>
      <c r="F720" t="s">
        <v>361</v>
      </c>
      <c r="G720" t="s">
        <v>2362</v>
      </c>
      <c r="H720" t="s">
        <v>307</v>
      </c>
    </row>
    <row r="721" spans="1:8" x14ac:dyDescent="0.25">
      <c r="A721" t="s">
        <v>296</v>
      </c>
      <c r="B721" t="s">
        <v>2363</v>
      </c>
      <c r="C721" t="s">
        <v>2364</v>
      </c>
      <c r="D721" t="s">
        <v>2365</v>
      </c>
      <c r="E721" t="s">
        <v>306</v>
      </c>
      <c r="F721" t="s">
        <v>361</v>
      </c>
      <c r="G721" t="s">
        <v>2366</v>
      </c>
      <c r="H721" t="s">
        <v>307</v>
      </c>
    </row>
    <row r="722" spans="1:8" x14ac:dyDescent="0.25">
      <c r="A722" t="s">
        <v>296</v>
      </c>
      <c r="B722" t="s">
        <v>2367</v>
      </c>
      <c r="C722" t="s">
        <v>2368</v>
      </c>
      <c r="D722" t="s">
        <v>2369</v>
      </c>
      <c r="E722" t="s">
        <v>306</v>
      </c>
      <c r="F722" t="s">
        <v>361</v>
      </c>
      <c r="G722" t="s">
        <v>2370</v>
      </c>
      <c r="H722" t="s">
        <v>307</v>
      </c>
    </row>
    <row r="723" spans="1:8" x14ac:dyDescent="0.25">
      <c r="A723" t="s">
        <v>296</v>
      </c>
      <c r="B723" t="s">
        <v>2371</v>
      </c>
      <c r="C723" t="s">
        <v>2372</v>
      </c>
      <c r="D723" t="s">
        <v>2373</v>
      </c>
      <c r="E723" t="s">
        <v>306</v>
      </c>
      <c r="F723" t="s">
        <v>361</v>
      </c>
      <c r="G723" t="s">
        <v>2374</v>
      </c>
      <c r="H723" t="s">
        <v>307</v>
      </c>
    </row>
    <row r="724" spans="1:8" x14ac:dyDescent="0.25">
      <c r="A724" t="s">
        <v>296</v>
      </c>
      <c r="B724" t="s">
        <v>2375</v>
      </c>
      <c r="C724" t="s">
        <v>2376</v>
      </c>
      <c r="D724" t="s">
        <v>2377</v>
      </c>
      <c r="E724" t="s">
        <v>306</v>
      </c>
      <c r="F724" t="s">
        <v>361</v>
      </c>
      <c r="G724" t="s">
        <v>2378</v>
      </c>
      <c r="H724" t="s">
        <v>307</v>
      </c>
    </row>
    <row r="725" spans="1:8" x14ac:dyDescent="0.25">
      <c r="A725" t="s">
        <v>296</v>
      </c>
      <c r="B725" t="s">
        <v>2379</v>
      </c>
      <c r="C725" t="s">
        <v>2380</v>
      </c>
      <c r="D725" t="s">
        <v>2381</v>
      </c>
      <c r="E725" t="s">
        <v>306</v>
      </c>
      <c r="F725" t="s">
        <v>361</v>
      </c>
      <c r="G725" t="s">
        <v>2382</v>
      </c>
      <c r="H725" t="s">
        <v>307</v>
      </c>
    </row>
    <row r="726" spans="1:8" x14ac:dyDescent="0.25">
      <c r="A726" t="s">
        <v>296</v>
      </c>
      <c r="B726" t="s">
        <v>2383</v>
      </c>
      <c r="C726" t="s">
        <v>2384</v>
      </c>
      <c r="D726" t="s">
        <v>2385</v>
      </c>
      <c r="E726" t="s">
        <v>306</v>
      </c>
      <c r="F726" t="s">
        <v>361</v>
      </c>
      <c r="G726" t="s">
        <v>2386</v>
      </c>
      <c r="H726" t="s">
        <v>307</v>
      </c>
    </row>
    <row r="727" spans="1:8" x14ac:dyDescent="0.25">
      <c r="A727" t="s">
        <v>296</v>
      </c>
      <c r="B727" t="s">
        <v>2387</v>
      </c>
      <c r="C727" t="s">
        <v>2388</v>
      </c>
      <c r="D727" t="s">
        <v>2389</v>
      </c>
      <c r="E727" t="s">
        <v>306</v>
      </c>
      <c r="F727" t="s">
        <v>361</v>
      </c>
      <c r="G727" t="s">
        <v>2390</v>
      </c>
      <c r="H727" t="s">
        <v>307</v>
      </c>
    </row>
    <row r="728" spans="1:8" x14ac:dyDescent="0.25">
      <c r="A728" t="s">
        <v>296</v>
      </c>
      <c r="B728" t="s">
        <v>2391</v>
      </c>
      <c r="C728" t="s">
        <v>2392</v>
      </c>
      <c r="D728" t="s">
        <v>2393</v>
      </c>
      <c r="E728" t="s">
        <v>306</v>
      </c>
      <c r="F728" t="s">
        <v>361</v>
      </c>
      <c r="G728" t="s">
        <v>2394</v>
      </c>
      <c r="H728" t="s">
        <v>307</v>
      </c>
    </row>
    <row r="729" spans="1:8" x14ac:dyDescent="0.25">
      <c r="A729" t="s">
        <v>296</v>
      </c>
      <c r="B729" t="s">
        <v>2395</v>
      </c>
      <c r="C729" t="s">
        <v>2396</v>
      </c>
      <c r="D729" t="s">
        <v>2397</v>
      </c>
      <c r="E729" t="s">
        <v>306</v>
      </c>
      <c r="F729" t="s">
        <v>361</v>
      </c>
      <c r="G729" t="s">
        <v>2398</v>
      </c>
      <c r="H729" t="s">
        <v>307</v>
      </c>
    </row>
    <row r="730" spans="1:8" x14ac:dyDescent="0.25">
      <c r="A730" t="s">
        <v>296</v>
      </c>
      <c r="B730" t="s">
        <v>2399</v>
      </c>
      <c r="C730" t="s">
        <v>2400</v>
      </c>
      <c r="D730" t="s">
        <v>2401</v>
      </c>
      <c r="E730" t="s">
        <v>306</v>
      </c>
      <c r="F730" t="s">
        <v>361</v>
      </c>
      <c r="G730" t="s">
        <v>2402</v>
      </c>
      <c r="H730" t="s">
        <v>307</v>
      </c>
    </row>
    <row r="731" spans="1:8" x14ac:dyDescent="0.25">
      <c r="A731" t="s">
        <v>296</v>
      </c>
      <c r="B731" t="s">
        <v>2403</v>
      </c>
      <c r="C731" t="s">
        <v>2404</v>
      </c>
      <c r="D731" t="s">
        <v>2405</v>
      </c>
      <c r="E731" t="s">
        <v>306</v>
      </c>
      <c r="F731" t="s">
        <v>361</v>
      </c>
      <c r="G731" t="s">
        <v>2406</v>
      </c>
      <c r="H731" t="s">
        <v>307</v>
      </c>
    </row>
    <row r="732" spans="1:8" x14ac:dyDescent="0.25">
      <c r="A732" t="s">
        <v>296</v>
      </c>
      <c r="B732" t="s">
        <v>2407</v>
      </c>
      <c r="C732" t="s">
        <v>2408</v>
      </c>
      <c r="D732" t="s">
        <v>2409</v>
      </c>
      <c r="E732" t="s">
        <v>306</v>
      </c>
      <c r="F732" t="s">
        <v>361</v>
      </c>
      <c r="G732" t="s">
        <v>2410</v>
      </c>
      <c r="H732" t="s">
        <v>307</v>
      </c>
    </row>
    <row r="733" spans="1:8" x14ac:dyDescent="0.25">
      <c r="A733" t="s">
        <v>296</v>
      </c>
      <c r="B733" t="s">
        <v>2411</v>
      </c>
      <c r="C733" t="s">
        <v>2412</v>
      </c>
      <c r="D733" t="s">
        <v>2413</v>
      </c>
      <c r="E733" t="s">
        <v>306</v>
      </c>
      <c r="F733" t="s">
        <v>361</v>
      </c>
      <c r="G733" t="s">
        <v>2414</v>
      </c>
      <c r="H733" t="s">
        <v>307</v>
      </c>
    </row>
    <row r="734" spans="1:8" x14ac:dyDescent="0.25">
      <c r="A734" t="s">
        <v>296</v>
      </c>
      <c r="B734" t="s">
        <v>2415</v>
      </c>
      <c r="C734" t="s">
        <v>2416</v>
      </c>
      <c r="D734" t="s">
        <v>2417</v>
      </c>
      <c r="E734" t="s">
        <v>306</v>
      </c>
      <c r="F734" t="s">
        <v>361</v>
      </c>
      <c r="G734" t="s">
        <v>2418</v>
      </c>
      <c r="H734" t="s">
        <v>307</v>
      </c>
    </row>
    <row r="735" spans="1:8" x14ac:dyDescent="0.25">
      <c r="A735" t="s">
        <v>296</v>
      </c>
      <c r="B735" t="s">
        <v>10399</v>
      </c>
      <c r="C735" t="s">
        <v>2419</v>
      </c>
      <c r="D735" t="s">
        <v>10400</v>
      </c>
      <c r="E735" t="s">
        <v>306</v>
      </c>
      <c r="F735" t="s">
        <v>2421</v>
      </c>
      <c r="G735" t="s">
        <v>10401</v>
      </c>
      <c r="H735" t="s">
        <v>307</v>
      </c>
    </row>
    <row r="736" spans="1:8" x14ac:dyDescent="0.25">
      <c r="A736" t="s">
        <v>296</v>
      </c>
      <c r="B736" t="s">
        <v>2426</v>
      </c>
      <c r="C736" t="s">
        <v>2427</v>
      </c>
      <c r="D736" t="s">
        <v>2428</v>
      </c>
      <c r="E736" t="s">
        <v>306</v>
      </c>
      <c r="F736" t="s">
        <v>361</v>
      </c>
      <c r="G736" t="s">
        <v>2429</v>
      </c>
      <c r="H736" t="s">
        <v>307</v>
      </c>
    </row>
    <row r="737" spans="1:8" x14ac:dyDescent="0.25">
      <c r="A737" t="s">
        <v>296</v>
      </c>
      <c r="B737" t="s">
        <v>2430</v>
      </c>
      <c r="C737" t="s">
        <v>2431</v>
      </c>
      <c r="D737" t="s">
        <v>2432</v>
      </c>
      <c r="E737" t="s">
        <v>306</v>
      </c>
      <c r="F737" t="s">
        <v>361</v>
      </c>
      <c r="G737" t="s">
        <v>2433</v>
      </c>
      <c r="H737" t="s">
        <v>307</v>
      </c>
    </row>
    <row r="738" spans="1:8" x14ac:dyDescent="0.25">
      <c r="A738" t="s">
        <v>296</v>
      </c>
      <c r="B738" t="s">
        <v>2434</v>
      </c>
      <c r="C738" t="s">
        <v>2435</v>
      </c>
      <c r="D738" t="s">
        <v>2436</v>
      </c>
      <c r="E738" t="s">
        <v>306</v>
      </c>
      <c r="F738" t="s">
        <v>361</v>
      </c>
      <c r="G738" t="s">
        <v>2437</v>
      </c>
      <c r="H738" t="s">
        <v>307</v>
      </c>
    </row>
    <row r="739" spans="1:8" x14ac:dyDescent="0.25">
      <c r="A739" t="s">
        <v>296</v>
      </c>
      <c r="B739" t="s">
        <v>2440</v>
      </c>
      <c r="C739" t="s">
        <v>2441</v>
      </c>
      <c r="D739" t="s">
        <v>2442</v>
      </c>
      <c r="E739" t="s">
        <v>306</v>
      </c>
      <c r="F739" t="s">
        <v>361</v>
      </c>
      <c r="G739" t="s">
        <v>2443</v>
      </c>
      <c r="H739" t="s">
        <v>307</v>
      </c>
    </row>
    <row r="740" spans="1:8" x14ac:dyDescent="0.25">
      <c r="A740" t="s">
        <v>296</v>
      </c>
      <c r="B740" t="s">
        <v>2422</v>
      </c>
      <c r="C740" t="s">
        <v>2423</v>
      </c>
      <c r="D740" t="s">
        <v>2424</v>
      </c>
      <c r="E740" t="s">
        <v>306</v>
      </c>
      <c r="F740" t="s">
        <v>361</v>
      </c>
      <c r="G740" t="s">
        <v>2425</v>
      </c>
      <c r="H740" t="s">
        <v>307</v>
      </c>
    </row>
    <row r="741" spans="1:8" x14ac:dyDescent="0.25">
      <c r="A741" t="s">
        <v>296</v>
      </c>
      <c r="B741" t="s">
        <v>2444</v>
      </c>
      <c r="C741" t="s">
        <v>2423</v>
      </c>
      <c r="D741" t="s">
        <v>2445</v>
      </c>
      <c r="E741" t="s">
        <v>306</v>
      </c>
      <c r="F741" t="s">
        <v>361</v>
      </c>
      <c r="G741" t="s">
        <v>2446</v>
      </c>
      <c r="H741" t="s">
        <v>307</v>
      </c>
    </row>
    <row r="742" spans="1:8" x14ac:dyDescent="0.25">
      <c r="A742" t="s">
        <v>296</v>
      </c>
      <c r="B742" t="s">
        <v>2447</v>
      </c>
      <c r="C742" t="s">
        <v>2448</v>
      </c>
      <c r="D742" t="s">
        <v>2449</v>
      </c>
      <c r="E742" t="s">
        <v>306</v>
      </c>
      <c r="F742" t="s">
        <v>361</v>
      </c>
      <c r="G742" t="s">
        <v>2450</v>
      </c>
      <c r="H742" t="s">
        <v>307</v>
      </c>
    </row>
    <row r="743" spans="1:8" x14ac:dyDescent="0.25">
      <c r="A743" t="s">
        <v>296</v>
      </c>
      <c r="B743" t="s">
        <v>2451</v>
      </c>
      <c r="C743" t="s">
        <v>2452</v>
      </c>
      <c r="D743" t="s">
        <v>2453</v>
      </c>
      <c r="E743" t="s">
        <v>306</v>
      </c>
      <c r="F743" t="s">
        <v>361</v>
      </c>
      <c r="G743" t="s">
        <v>2454</v>
      </c>
      <c r="H743" t="s">
        <v>307</v>
      </c>
    </row>
    <row r="744" spans="1:8" x14ac:dyDescent="0.25">
      <c r="A744" t="s">
        <v>296</v>
      </c>
      <c r="B744" t="s">
        <v>2459</v>
      </c>
      <c r="C744" t="s">
        <v>2460</v>
      </c>
      <c r="D744" t="s">
        <v>2461</v>
      </c>
      <c r="E744" t="s">
        <v>306</v>
      </c>
      <c r="F744" t="s">
        <v>361</v>
      </c>
      <c r="G744" t="s">
        <v>2462</v>
      </c>
      <c r="H744" t="s">
        <v>307</v>
      </c>
    </row>
    <row r="745" spans="1:8" x14ac:dyDescent="0.25">
      <c r="A745" t="s">
        <v>296</v>
      </c>
      <c r="B745" t="s">
        <v>2455</v>
      </c>
      <c r="C745" t="s">
        <v>2456</v>
      </c>
      <c r="D745" t="s">
        <v>2457</v>
      </c>
      <c r="E745" t="s">
        <v>306</v>
      </c>
      <c r="F745" t="s">
        <v>361</v>
      </c>
      <c r="G745" t="s">
        <v>2458</v>
      </c>
      <c r="H745" t="s">
        <v>307</v>
      </c>
    </row>
    <row r="746" spans="1:8" x14ac:dyDescent="0.25">
      <c r="A746" t="s">
        <v>296</v>
      </c>
      <c r="B746" t="s">
        <v>2463</v>
      </c>
      <c r="C746" t="s">
        <v>2456</v>
      </c>
      <c r="D746" t="s">
        <v>2464</v>
      </c>
      <c r="E746" t="s">
        <v>306</v>
      </c>
      <c r="F746" t="s">
        <v>361</v>
      </c>
      <c r="G746" t="s">
        <v>2465</v>
      </c>
      <c r="H746" t="s">
        <v>307</v>
      </c>
    </row>
    <row r="747" spans="1:8" x14ac:dyDescent="0.25">
      <c r="A747" t="s">
        <v>296</v>
      </c>
      <c r="B747" t="s">
        <v>2466</v>
      </c>
      <c r="C747" t="s">
        <v>2467</v>
      </c>
      <c r="D747" t="s">
        <v>2468</v>
      </c>
      <c r="E747" t="s">
        <v>306</v>
      </c>
      <c r="F747" t="s">
        <v>361</v>
      </c>
      <c r="G747" t="s">
        <v>2469</v>
      </c>
      <c r="H747" t="s">
        <v>307</v>
      </c>
    </row>
    <row r="748" spans="1:8" x14ac:dyDescent="0.25">
      <c r="A748" t="s">
        <v>296</v>
      </c>
      <c r="B748" t="s">
        <v>2470</v>
      </c>
      <c r="C748" t="s">
        <v>2471</v>
      </c>
      <c r="D748" t="s">
        <v>2472</v>
      </c>
      <c r="E748" t="s">
        <v>306</v>
      </c>
      <c r="F748" t="s">
        <v>361</v>
      </c>
      <c r="G748" t="s">
        <v>2473</v>
      </c>
      <c r="H748" t="s">
        <v>307</v>
      </c>
    </row>
    <row r="749" spans="1:8" x14ac:dyDescent="0.25">
      <c r="A749" t="s">
        <v>296</v>
      </c>
      <c r="B749" t="s">
        <v>2474</v>
      </c>
      <c r="C749" t="s">
        <v>2475</v>
      </c>
      <c r="D749" t="s">
        <v>2476</v>
      </c>
      <c r="E749" t="s">
        <v>306</v>
      </c>
      <c r="F749" t="s">
        <v>361</v>
      </c>
      <c r="G749" t="s">
        <v>2477</v>
      </c>
      <c r="H749" t="s">
        <v>307</v>
      </c>
    </row>
    <row r="750" spans="1:8" x14ac:dyDescent="0.25">
      <c r="A750" t="s">
        <v>296</v>
      </c>
      <c r="B750" t="s">
        <v>2478</v>
      </c>
      <c r="C750" t="s">
        <v>2479</v>
      </c>
      <c r="D750" t="s">
        <v>2480</v>
      </c>
      <c r="E750" t="s">
        <v>306</v>
      </c>
      <c r="F750" t="s">
        <v>361</v>
      </c>
      <c r="G750" t="s">
        <v>2481</v>
      </c>
      <c r="H750" t="s">
        <v>307</v>
      </c>
    </row>
    <row r="751" spans="1:8" x14ac:dyDescent="0.25">
      <c r="A751" t="s">
        <v>296</v>
      </c>
      <c r="B751" t="s">
        <v>2482</v>
      </c>
      <c r="C751" t="s">
        <v>2483</v>
      </c>
      <c r="D751" t="s">
        <v>2484</v>
      </c>
      <c r="E751" t="s">
        <v>306</v>
      </c>
      <c r="F751" t="s">
        <v>361</v>
      </c>
      <c r="G751" t="s">
        <v>2485</v>
      </c>
      <c r="H751" t="s">
        <v>307</v>
      </c>
    </row>
    <row r="752" spans="1:8" x14ac:dyDescent="0.25">
      <c r="A752" t="s">
        <v>296</v>
      </c>
      <c r="B752" t="s">
        <v>2486</v>
      </c>
      <c r="C752" t="s">
        <v>2487</v>
      </c>
      <c r="D752" t="s">
        <v>2488</v>
      </c>
      <c r="E752" t="s">
        <v>306</v>
      </c>
      <c r="F752" t="s">
        <v>2421</v>
      </c>
      <c r="G752" t="s">
        <v>2489</v>
      </c>
      <c r="H752" t="s">
        <v>307</v>
      </c>
    </row>
    <row r="753" spans="1:8" x14ac:dyDescent="0.25">
      <c r="A753" t="s">
        <v>296</v>
      </c>
      <c r="B753" t="s">
        <v>2490</v>
      </c>
      <c r="C753" t="s">
        <v>2491</v>
      </c>
      <c r="D753" t="s">
        <v>2492</v>
      </c>
      <c r="E753" t="s">
        <v>306</v>
      </c>
      <c r="F753" t="s">
        <v>2421</v>
      </c>
      <c r="G753" t="s">
        <v>2493</v>
      </c>
      <c r="H753" t="s">
        <v>307</v>
      </c>
    </row>
    <row r="754" spans="1:8" x14ac:dyDescent="0.25">
      <c r="A754" t="s">
        <v>296</v>
      </c>
      <c r="B754" t="s">
        <v>2494</v>
      </c>
      <c r="C754" t="s">
        <v>2438</v>
      </c>
      <c r="D754" t="s">
        <v>2495</v>
      </c>
      <c r="E754" t="s">
        <v>306</v>
      </c>
      <c r="F754" t="s">
        <v>361</v>
      </c>
      <c r="G754" t="s">
        <v>2496</v>
      </c>
      <c r="H754" t="s">
        <v>307</v>
      </c>
    </row>
    <row r="755" spans="1:8" x14ac:dyDescent="0.25">
      <c r="A755" t="s">
        <v>296</v>
      </c>
      <c r="B755" t="s">
        <v>11500</v>
      </c>
      <c r="C755" t="s">
        <v>2438</v>
      </c>
      <c r="D755" t="s">
        <v>11501</v>
      </c>
      <c r="E755" t="s">
        <v>306</v>
      </c>
      <c r="F755" t="s">
        <v>361</v>
      </c>
      <c r="G755" t="s">
        <v>11502</v>
      </c>
      <c r="H755" t="s">
        <v>307</v>
      </c>
    </row>
    <row r="756" spans="1:8" x14ac:dyDescent="0.25">
      <c r="A756" t="s">
        <v>296</v>
      </c>
      <c r="B756" t="s">
        <v>2497</v>
      </c>
      <c r="C756" t="s">
        <v>2498</v>
      </c>
      <c r="D756" t="s">
        <v>2499</v>
      </c>
      <c r="E756" t="s">
        <v>306</v>
      </c>
      <c r="F756" t="s">
        <v>361</v>
      </c>
      <c r="G756" t="s">
        <v>2500</v>
      </c>
      <c r="H756" t="s">
        <v>307</v>
      </c>
    </row>
    <row r="757" spans="1:8" x14ac:dyDescent="0.25">
      <c r="A757" t="s">
        <v>296</v>
      </c>
      <c r="B757" t="s">
        <v>2501</v>
      </c>
      <c r="C757" t="s">
        <v>2502</v>
      </c>
      <c r="D757" t="s">
        <v>2503</v>
      </c>
      <c r="E757" t="s">
        <v>306</v>
      </c>
      <c r="F757" t="s">
        <v>361</v>
      </c>
      <c r="G757" t="s">
        <v>2504</v>
      </c>
      <c r="H757" t="s">
        <v>307</v>
      </c>
    </row>
    <row r="758" spans="1:8" x14ac:dyDescent="0.25">
      <c r="A758" t="s">
        <v>296</v>
      </c>
      <c r="B758" t="s">
        <v>2505</v>
      </c>
      <c r="C758" t="s">
        <v>2506</v>
      </c>
      <c r="D758" t="s">
        <v>2507</v>
      </c>
      <c r="E758" t="s">
        <v>306</v>
      </c>
      <c r="F758" t="s">
        <v>361</v>
      </c>
      <c r="G758" t="s">
        <v>2508</v>
      </c>
      <c r="H758" t="s">
        <v>307</v>
      </c>
    </row>
    <row r="759" spans="1:8" x14ac:dyDescent="0.25">
      <c r="A759" t="s">
        <v>296</v>
      </c>
      <c r="B759" t="s">
        <v>2509</v>
      </c>
      <c r="C759" t="s">
        <v>2510</v>
      </c>
      <c r="D759" t="s">
        <v>2511</v>
      </c>
      <c r="E759" t="s">
        <v>306</v>
      </c>
      <c r="F759" t="s">
        <v>361</v>
      </c>
      <c r="G759" t="s">
        <v>2512</v>
      </c>
      <c r="H759" t="s">
        <v>307</v>
      </c>
    </row>
    <row r="760" spans="1:8" x14ac:dyDescent="0.25">
      <c r="A760" t="s">
        <v>296</v>
      </c>
      <c r="B760" t="s">
        <v>2513</v>
      </c>
      <c r="C760" t="s">
        <v>2514</v>
      </c>
      <c r="D760" t="s">
        <v>2515</v>
      </c>
      <c r="E760" t="s">
        <v>306</v>
      </c>
      <c r="F760" t="s">
        <v>361</v>
      </c>
      <c r="G760" t="s">
        <v>2516</v>
      </c>
      <c r="H760" t="s">
        <v>307</v>
      </c>
    </row>
    <row r="761" spans="1:8" x14ac:dyDescent="0.25">
      <c r="A761" t="s">
        <v>296</v>
      </c>
      <c r="B761" t="s">
        <v>2517</v>
      </c>
      <c r="C761" t="s">
        <v>2518</v>
      </c>
      <c r="D761" t="s">
        <v>2519</v>
      </c>
      <c r="E761" t="s">
        <v>306</v>
      </c>
      <c r="F761" t="s">
        <v>361</v>
      </c>
      <c r="G761" t="s">
        <v>2520</v>
      </c>
      <c r="H761" t="s">
        <v>307</v>
      </c>
    </row>
    <row r="762" spans="1:8" x14ac:dyDescent="0.25">
      <c r="A762" t="s">
        <v>296</v>
      </c>
      <c r="B762" t="s">
        <v>11358</v>
      </c>
      <c r="C762" t="s">
        <v>11359</v>
      </c>
      <c r="D762" t="s">
        <v>11360</v>
      </c>
      <c r="E762" t="s">
        <v>306</v>
      </c>
      <c r="F762" t="s">
        <v>1047</v>
      </c>
      <c r="G762" t="s">
        <v>11361</v>
      </c>
      <c r="H762" t="s">
        <v>307</v>
      </c>
    </row>
    <row r="763" spans="1:8" x14ac:dyDescent="0.25">
      <c r="A763" t="s">
        <v>296</v>
      </c>
      <c r="B763" t="s">
        <v>11351</v>
      </c>
      <c r="C763" t="s">
        <v>11352</v>
      </c>
      <c r="D763" t="s">
        <v>11353</v>
      </c>
      <c r="E763" t="s">
        <v>306</v>
      </c>
      <c r="F763" t="s">
        <v>1047</v>
      </c>
      <c r="G763" t="s">
        <v>11354</v>
      </c>
      <c r="H763" t="s">
        <v>307</v>
      </c>
    </row>
    <row r="764" spans="1:8" x14ac:dyDescent="0.25">
      <c r="A764" t="s">
        <v>296</v>
      </c>
      <c r="B764" t="s">
        <v>11355</v>
      </c>
      <c r="C764" t="s">
        <v>11356</v>
      </c>
      <c r="D764" t="s">
        <v>1780</v>
      </c>
      <c r="E764" t="s">
        <v>306</v>
      </c>
      <c r="F764" t="s">
        <v>1047</v>
      </c>
      <c r="G764" t="s">
        <v>11357</v>
      </c>
      <c r="H764" t="s">
        <v>307</v>
      </c>
    </row>
    <row r="765" spans="1:8" x14ac:dyDescent="0.25">
      <c r="A765" t="s">
        <v>296</v>
      </c>
      <c r="B765" t="s">
        <v>10359</v>
      </c>
      <c r="C765" t="s">
        <v>10360</v>
      </c>
      <c r="D765" t="s">
        <v>10361</v>
      </c>
      <c r="E765" t="s">
        <v>306</v>
      </c>
      <c r="F765" t="s">
        <v>1047</v>
      </c>
      <c r="G765" t="s">
        <v>10362</v>
      </c>
      <c r="H765" t="s">
        <v>307</v>
      </c>
    </row>
    <row r="766" spans="1:8" x14ac:dyDescent="0.25">
      <c r="A766" t="s">
        <v>296</v>
      </c>
      <c r="B766" t="s">
        <v>11369</v>
      </c>
      <c r="C766" t="s">
        <v>11370</v>
      </c>
      <c r="D766" t="s">
        <v>11371</v>
      </c>
      <c r="E766" t="s">
        <v>306</v>
      </c>
      <c r="F766" t="s">
        <v>1047</v>
      </c>
      <c r="G766" t="s">
        <v>11372</v>
      </c>
      <c r="H766" t="s">
        <v>307</v>
      </c>
    </row>
    <row r="767" spans="1:8" x14ac:dyDescent="0.25">
      <c r="A767" t="s">
        <v>296</v>
      </c>
      <c r="B767" t="s">
        <v>11365</v>
      </c>
      <c r="C767" t="s">
        <v>11366</v>
      </c>
      <c r="D767" t="s">
        <v>11367</v>
      </c>
      <c r="E767" t="s">
        <v>306</v>
      </c>
      <c r="F767" t="s">
        <v>1047</v>
      </c>
      <c r="G767" t="s">
        <v>11368</v>
      </c>
      <c r="H767" t="s">
        <v>307</v>
      </c>
    </row>
    <row r="768" spans="1:8" x14ac:dyDescent="0.25">
      <c r="A768" t="s">
        <v>296</v>
      </c>
      <c r="B768" t="s">
        <v>10363</v>
      </c>
      <c r="C768" t="s">
        <v>10364</v>
      </c>
      <c r="D768" t="s">
        <v>10365</v>
      </c>
      <c r="E768" t="s">
        <v>306</v>
      </c>
      <c r="F768" t="s">
        <v>1047</v>
      </c>
      <c r="G768" t="s">
        <v>10366</v>
      </c>
      <c r="H768" t="s">
        <v>307</v>
      </c>
    </row>
    <row r="769" spans="1:8" x14ac:dyDescent="0.25">
      <c r="A769" t="s">
        <v>296</v>
      </c>
      <c r="B769" t="s">
        <v>10367</v>
      </c>
      <c r="C769" t="s">
        <v>10368</v>
      </c>
      <c r="D769" t="s">
        <v>1810</v>
      </c>
      <c r="E769" t="s">
        <v>306</v>
      </c>
      <c r="F769" t="s">
        <v>1047</v>
      </c>
      <c r="G769" t="s">
        <v>10369</v>
      </c>
      <c r="H769" t="s">
        <v>307</v>
      </c>
    </row>
    <row r="770" spans="1:8" x14ac:dyDescent="0.25">
      <c r="A770" t="s">
        <v>296</v>
      </c>
      <c r="B770" t="s">
        <v>10374</v>
      </c>
      <c r="C770" t="s">
        <v>10375</v>
      </c>
      <c r="D770" t="s">
        <v>10376</v>
      </c>
      <c r="E770" t="s">
        <v>306</v>
      </c>
      <c r="F770" t="s">
        <v>1047</v>
      </c>
      <c r="G770" t="s">
        <v>10377</v>
      </c>
      <c r="H770" t="s">
        <v>307</v>
      </c>
    </row>
    <row r="771" spans="1:8" x14ac:dyDescent="0.25">
      <c r="A771" t="s">
        <v>296</v>
      </c>
      <c r="B771" t="s">
        <v>10381</v>
      </c>
      <c r="C771" t="s">
        <v>10382</v>
      </c>
      <c r="D771" t="s">
        <v>10383</v>
      </c>
      <c r="E771" t="s">
        <v>306</v>
      </c>
      <c r="F771" t="s">
        <v>1047</v>
      </c>
      <c r="G771" t="s">
        <v>10384</v>
      </c>
      <c r="H771" t="s">
        <v>307</v>
      </c>
    </row>
    <row r="772" spans="1:8" x14ac:dyDescent="0.25">
      <c r="A772" t="s">
        <v>296</v>
      </c>
      <c r="B772" t="s">
        <v>11376</v>
      </c>
      <c r="C772" t="s">
        <v>11377</v>
      </c>
      <c r="D772" t="s">
        <v>11378</v>
      </c>
      <c r="E772" t="s">
        <v>306</v>
      </c>
      <c r="F772" t="s">
        <v>1047</v>
      </c>
      <c r="G772" t="s">
        <v>11379</v>
      </c>
      <c r="H772" t="s">
        <v>307</v>
      </c>
    </row>
    <row r="773" spans="1:8" x14ac:dyDescent="0.25">
      <c r="A773" t="s">
        <v>296</v>
      </c>
      <c r="B773" t="s">
        <v>10370</v>
      </c>
      <c r="C773" t="s">
        <v>10371</v>
      </c>
      <c r="D773" t="s">
        <v>10372</v>
      </c>
      <c r="E773" t="s">
        <v>306</v>
      </c>
      <c r="F773" t="s">
        <v>1047</v>
      </c>
      <c r="G773" t="s">
        <v>10373</v>
      </c>
      <c r="H773" t="s">
        <v>307</v>
      </c>
    </row>
    <row r="774" spans="1:8" x14ac:dyDescent="0.25">
      <c r="A774" t="s">
        <v>296</v>
      </c>
      <c r="B774" t="s">
        <v>10378</v>
      </c>
      <c r="C774" t="s">
        <v>10379</v>
      </c>
      <c r="D774" t="s">
        <v>1812</v>
      </c>
      <c r="E774" t="s">
        <v>306</v>
      </c>
      <c r="F774" t="s">
        <v>1047</v>
      </c>
      <c r="G774" t="s">
        <v>10380</v>
      </c>
      <c r="H774" t="s">
        <v>307</v>
      </c>
    </row>
    <row r="775" spans="1:8" x14ac:dyDescent="0.25">
      <c r="A775" t="s">
        <v>296</v>
      </c>
      <c r="B775" t="s">
        <v>10388</v>
      </c>
      <c r="C775" t="s">
        <v>10389</v>
      </c>
      <c r="D775" t="s">
        <v>10390</v>
      </c>
      <c r="E775" t="s">
        <v>306</v>
      </c>
      <c r="F775" t="s">
        <v>1047</v>
      </c>
      <c r="G775" t="s">
        <v>10391</v>
      </c>
      <c r="H775" t="s">
        <v>307</v>
      </c>
    </row>
    <row r="776" spans="1:8" x14ac:dyDescent="0.25">
      <c r="A776" t="s">
        <v>296</v>
      </c>
      <c r="B776" t="s">
        <v>11383</v>
      </c>
      <c r="C776" t="s">
        <v>11384</v>
      </c>
      <c r="D776" t="s">
        <v>11385</v>
      </c>
      <c r="E776" t="s">
        <v>306</v>
      </c>
      <c r="F776" t="s">
        <v>1047</v>
      </c>
      <c r="G776" t="s">
        <v>11386</v>
      </c>
      <c r="H776" t="s">
        <v>307</v>
      </c>
    </row>
    <row r="777" spans="1:8" x14ac:dyDescent="0.25">
      <c r="A777" t="s">
        <v>296</v>
      </c>
      <c r="B777" t="s">
        <v>11380</v>
      </c>
      <c r="C777" t="s">
        <v>11381</v>
      </c>
      <c r="D777" t="s">
        <v>1814</v>
      </c>
      <c r="E777" t="s">
        <v>306</v>
      </c>
      <c r="F777" t="s">
        <v>1047</v>
      </c>
      <c r="G777" t="s">
        <v>11382</v>
      </c>
      <c r="H777" t="s">
        <v>307</v>
      </c>
    </row>
    <row r="778" spans="1:8" x14ac:dyDescent="0.25">
      <c r="A778" t="s">
        <v>296</v>
      </c>
      <c r="B778" t="s">
        <v>11390</v>
      </c>
      <c r="C778" t="s">
        <v>11391</v>
      </c>
      <c r="D778" t="s">
        <v>11392</v>
      </c>
      <c r="E778" t="s">
        <v>306</v>
      </c>
      <c r="F778" t="s">
        <v>1047</v>
      </c>
      <c r="G778" t="s">
        <v>11393</v>
      </c>
      <c r="H778" t="s">
        <v>307</v>
      </c>
    </row>
    <row r="779" spans="1:8" x14ac:dyDescent="0.25">
      <c r="A779" t="s">
        <v>296</v>
      </c>
      <c r="B779" t="s">
        <v>11394</v>
      </c>
      <c r="C779" t="s">
        <v>11395</v>
      </c>
      <c r="D779" t="s">
        <v>11396</v>
      </c>
      <c r="E779" t="s">
        <v>306</v>
      </c>
      <c r="F779" t="s">
        <v>1047</v>
      </c>
      <c r="G779" t="s">
        <v>11397</v>
      </c>
      <c r="H779" t="s">
        <v>307</v>
      </c>
    </row>
    <row r="780" spans="1:8" x14ac:dyDescent="0.25">
      <c r="A780" t="s">
        <v>296</v>
      </c>
      <c r="B780" t="s">
        <v>10392</v>
      </c>
      <c r="C780" t="s">
        <v>10393</v>
      </c>
      <c r="D780" t="s">
        <v>10394</v>
      </c>
      <c r="E780" t="s">
        <v>306</v>
      </c>
      <c r="F780" t="s">
        <v>1047</v>
      </c>
      <c r="G780" t="s">
        <v>10395</v>
      </c>
      <c r="H780" t="s">
        <v>307</v>
      </c>
    </row>
    <row r="781" spans="1:8" x14ac:dyDescent="0.25">
      <c r="A781" t="s">
        <v>296</v>
      </c>
      <c r="B781" t="s">
        <v>10396</v>
      </c>
      <c r="C781" t="s">
        <v>10397</v>
      </c>
      <c r="D781" t="s">
        <v>1816</v>
      </c>
      <c r="E781" t="s">
        <v>306</v>
      </c>
      <c r="F781" t="s">
        <v>1047</v>
      </c>
      <c r="G781" t="s">
        <v>10398</v>
      </c>
      <c r="H781" t="s">
        <v>307</v>
      </c>
    </row>
    <row r="782" spans="1:8" x14ac:dyDescent="0.25">
      <c r="A782" t="s">
        <v>296</v>
      </c>
      <c r="B782" t="s">
        <v>11428</v>
      </c>
      <c r="C782" t="s">
        <v>11429</v>
      </c>
      <c r="D782" t="s">
        <v>11430</v>
      </c>
      <c r="E782" t="s">
        <v>306</v>
      </c>
      <c r="F782" t="s">
        <v>1047</v>
      </c>
      <c r="G782" t="s">
        <v>11431</v>
      </c>
      <c r="H782" t="s">
        <v>307</v>
      </c>
    </row>
    <row r="783" spans="1:8" x14ac:dyDescent="0.25">
      <c r="A783" t="s">
        <v>296</v>
      </c>
      <c r="B783" t="s">
        <v>11401</v>
      </c>
      <c r="C783" t="s">
        <v>11402</v>
      </c>
      <c r="D783" t="s">
        <v>11403</v>
      </c>
      <c r="E783" t="s">
        <v>306</v>
      </c>
      <c r="F783" t="s">
        <v>1047</v>
      </c>
      <c r="G783" t="s">
        <v>11404</v>
      </c>
      <c r="H783" t="s">
        <v>307</v>
      </c>
    </row>
    <row r="784" spans="1:8" x14ac:dyDescent="0.25">
      <c r="A784" t="s">
        <v>296</v>
      </c>
      <c r="B784" t="s">
        <v>11417</v>
      </c>
      <c r="C784" t="s">
        <v>11418</v>
      </c>
      <c r="D784" t="s">
        <v>11419</v>
      </c>
      <c r="E784" t="s">
        <v>306</v>
      </c>
      <c r="F784" t="s">
        <v>1047</v>
      </c>
      <c r="G784" t="s">
        <v>11420</v>
      </c>
      <c r="H784" t="s">
        <v>307</v>
      </c>
    </row>
    <row r="785" spans="1:8" x14ac:dyDescent="0.25">
      <c r="A785" t="s">
        <v>296</v>
      </c>
      <c r="B785" t="s">
        <v>11405</v>
      </c>
      <c r="C785" t="s">
        <v>11406</v>
      </c>
      <c r="D785" t="s">
        <v>11407</v>
      </c>
      <c r="E785" t="s">
        <v>306</v>
      </c>
      <c r="F785" t="s">
        <v>1047</v>
      </c>
      <c r="G785" t="s">
        <v>11408</v>
      </c>
      <c r="H785" t="s">
        <v>307</v>
      </c>
    </row>
    <row r="786" spans="1:8" x14ac:dyDescent="0.25">
      <c r="A786" t="s">
        <v>296</v>
      </c>
      <c r="B786" t="s">
        <v>11424</v>
      </c>
      <c r="C786" t="s">
        <v>11425</v>
      </c>
      <c r="D786" t="s">
        <v>11426</v>
      </c>
      <c r="E786" t="s">
        <v>306</v>
      </c>
      <c r="F786" t="s">
        <v>1047</v>
      </c>
      <c r="G786" t="s">
        <v>11427</v>
      </c>
      <c r="H786" t="s">
        <v>307</v>
      </c>
    </row>
    <row r="787" spans="1:8" x14ac:dyDescent="0.25">
      <c r="A787" t="s">
        <v>296</v>
      </c>
      <c r="B787" t="s">
        <v>11409</v>
      </c>
      <c r="C787" t="s">
        <v>11410</v>
      </c>
      <c r="D787" t="s">
        <v>11411</v>
      </c>
      <c r="E787" t="s">
        <v>306</v>
      </c>
      <c r="F787" t="s">
        <v>1047</v>
      </c>
      <c r="G787" t="s">
        <v>11412</v>
      </c>
      <c r="H787" t="s">
        <v>307</v>
      </c>
    </row>
    <row r="788" spans="1:8" x14ac:dyDescent="0.25">
      <c r="A788" t="s">
        <v>296</v>
      </c>
      <c r="B788" t="s">
        <v>11413</v>
      </c>
      <c r="C788" t="s">
        <v>11414</v>
      </c>
      <c r="D788" t="s">
        <v>11415</v>
      </c>
      <c r="E788" t="s">
        <v>306</v>
      </c>
      <c r="F788" t="s">
        <v>1047</v>
      </c>
      <c r="G788" t="s">
        <v>11416</v>
      </c>
      <c r="H788" t="s">
        <v>307</v>
      </c>
    </row>
    <row r="789" spans="1:8" x14ac:dyDescent="0.25">
      <c r="A789" t="s">
        <v>296</v>
      </c>
      <c r="B789" t="s">
        <v>11421</v>
      </c>
      <c r="C789" t="s">
        <v>11422</v>
      </c>
      <c r="D789" t="s">
        <v>1818</v>
      </c>
      <c r="E789" t="s">
        <v>306</v>
      </c>
      <c r="F789" t="s">
        <v>1047</v>
      </c>
      <c r="G789" t="s">
        <v>11423</v>
      </c>
      <c r="H789" t="s">
        <v>307</v>
      </c>
    </row>
    <row r="790" spans="1:8" x14ac:dyDescent="0.25">
      <c r="A790" t="s">
        <v>296</v>
      </c>
      <c r="B790" t="s">
        <v>11439</v>
      </c>
      <c r="C790" t="s">
        <v>11440</v>
      </c>
      <c r="D790" t="s">
        <v>11441</v>
      </c>
      <c r="E790" t="s">
        <v>306</v>
      </c>
      <c r="F790" t="s">
        <v>1047</v>
      </c>
      <c r="G790" t="s">
        <v>11442</v>
      </c>
      <c r="H790" t="s">
        <v>307</v>
      </c>
    </row>
    <row r="791" spans="1:8" x14ac:dyDescent="0.25">
      <c r="A791" t="s">
        <v>296</v>
      </c>
      <c r="B791" t="s">
        <v>11435</v>
      </c>
      <c r="C791" t="s">
        <v>11436</v>
      </c>
      <c r="D791" t="s">
        <v>11437</v>
      </c>
      <c r="E791" t="s">
        <v>306</v>
      </c>
      <c r="F791" t="s">
        <v>1047</v>
      </c>
      <c r="G791" t="s">
        <v>11438</v>
      </c>
      <c r="H791" t="s">
        <v>307</v>
      </c>
    </row>
    <row r="792" spans="1:8" x14ac:dyDescent="0.25">
      <c r="A792" t="s">
        <v>296</v>
      </c>
      <c r="B792" t="s">
        <v>11443</v>
      </c>
      <c r="C792" t="s">
        <v>11444</v>
      </c>
      <c r="D792" t="s">
        <v>1824</v>
      </c>
      <c r="E792" t="s">
        <v>306</v>
      </c>
      <c r="F792" t="s">
        <v>1047</v>
      </c>
      <c r="G792" t="s">
        <v>11445</v>
      </c>
      <c r="H792" t="s">
        <v>307</v>
      </c>
    </row>
    <row r="793" spans="1:8" x14ac:dyDescent="0.25">
      <c r="A793" t="s">
        <v>296</v>
      </c>
      <c r="B793" t="s">
        <v>11460</v>
      </c>
      <c r="C793" t="s">
        <v>11461</v>
      </c>
      <c r="D793" t="s">
        <v>11462</v>
      </c>
      <c r="E793" t="s">
        <v>306</v>
      </c>
      <c r="F793" t="s">
        <v>1047</v>
      </c>
      <c r="G793" t="s">
        <v>11463</v>
      </c>
      <c r="H793" t="s">
        <v>307</v>
      </c>
    </row>
    <row r="794" spans="1:8" x14ac:dyDescent="0.25">
      <c r="A794" t="s">
        <v>296</v>
      </c>
      <c r="B794" t="s">
        <v>11456</v>
      </c>
      <c r="C794" t="s">
        <v>11457</v>
      </c>
      <c r="D794" t="s">
        <v>11458</v>
      </c>
      <c r="E794" t="s">
        <v>306</v>
      </c>
      <c r="F794" t="s">
        <v>1047</v>
      </c>
      <c r="G794" t="s">
        <v>11459</v>
      </c>
      <c r="H794" t="s">
        <v>307</v>
      </c>
    </row>
    <row r="795" spans="1:8" x14ac:dyDescent="0.25">
      <c r="A795" t="s">
        <v>296</v>
      </c>
      <c r="B795" t="s">
        <v>11452</v>
      </c>
      <c r="C795" t="s">
        <v>11453</v>
      </c>
      <c r="D795" t="s">
        <v>11454</v>
      </c>
      <c r="E795" t="s">
        <v>306</v>
      </c>
      <c r="F795" t="s">
        <v>1047</v>
      </c>
      <c r="G795" t="s">
        <v>11455</v>
      </c>
      <c r="H795" t="s">
        <v>307</v>
      </c>
    </row>
    <row r="796" spans="1:8" x14ac:dyDescent="0.25">
      <c r="A796" t="s">
        <v>296</v>
      </c>
      <c r="B796" t="s">
        <v>11449</v>
      </c>
      <c r="C796" t="s">
        <v>11450</v>
      </c>
      <c r="D796" t="s">
        <v>1826</v>
      </c>
      <c r="E796" t="s">
        <v>306</v>
      </c>
      <c r="F796" t="s">
        <v>1047</v>
      </c>
      <c r="G796" t="s">
        <v>11451</v>
      </c>
      <c r="H796" t="s">
        <v>307</v>
      </c>
    </row>
    <row r="797" spans="1:8" x14ac:dyDescent="0.25">
      <c r="A797" t="s">
        <v>296</v>
      </c>
      <c r="B797" t="s">
        <v>11467</v>
      </c>
      <c r="C797" t="s">
        <v>11468</v>
      </c>
      <c r="D797" t="s">
        <v>1829</v>
      </c>
      <c r="E797" t="s">
        <v>306</v>
      </c>
      <c r="F797" t="s">
        <v>1047</v>
      </c>
      <c r="G797" t="s">
        <v>11469</v>
      </c>
      <c r="H797" t="s">
        <v>307</v>
      </c>
    </row>
    <row r="798" spans="1:8" x14ac:dyDescent="0.25">
      <c r="A798" t="s">
        <v>296</v>
      </c>
      <c r="B798" t="s">
        <v>11473</v>
      </c>
      <c r="C798" t="s">
        <v>11474</v>
      </c>
      <c r="D798" t="s">
        <v>1831</v>
      </c>
      <c r="E798" t="s">
        <v>306</v>
      </c>
      <c r="F798" t="s">
        <v>1047</v>
      </c>
      <c r="G798" t="s">
        <v>11475</v>
      </c>
      <c r="H798" t="s">
        <v>307</v>
      </c>
    </row>
    <row r="799" spans="1:8" x14ac:dyDescent="0.25">
      <c r="A799" t="s">
        <v>296</v>
      </c>
      <c r="B799" t="s">
        <v>11485</v>
      </c>
      <c r="C799" t="s">
        <v>11486</v>
      </c>
      <c r="D799" t="s">
        <v>1964</v>
      </c>
      <c r="E799" t="s">
        <v>306</v>
      </c>
      <c r="F799" t="s">
        <v>1923</v>
      </c>
      <c r="G799" t="s">
        <v>11487</v>
      </c>
      <c r="H799" t="s">
        <v>307</v>
      </c>
    </row>
    <row r="800" spans="1:8" x14ac:dyDescent="0.25">
      <c r="A800" t="s">
        <v>296</v>
      </c>
      <c r="B800" t="s">
        <v>11479</v>
      </c>
      <c r="C800" t="s">
        <v>11480</v>
      </c>
      <c r="D800" t="s">
        <v>1942</v>
      </c>
      <c r="E800" t="s">
        <v>306</v>
      </c>
      <c r="F800" t="s">
        <v>1923</v>
      </c>
      <c r="G800" t="s">
        <v>11481</v>
      </c>
      <c r="H800" t="s">
        <v>307</v>
      </c>
    </row>
    <row r="801" spans="1:8" x14ac:dyDescent="0.25">
      <c r="A801" t="s">
        <v>296</v>
      </c>
      <c r="B801" t="s">
        <v>11491</v>
      </c>
      <c r="C801" t="s">
        <v>11492</v>
      </c>
      <c r="D801" t="s">
        <v>2158</v>
      </c>
      <c r="E801" t="s">
        <v>306</v>
      </c>
      <c r="F801" t="s">
        <v>361</v>
      </c>
      <c r="G801" t="s">
        <v>11493</v>
      </c>
      <c r="H801" t="s">
        <v>307</v>
      </c>
    </row>
    <row r="802" spans="1:8" x14ac:dyDescent="0.25">
      <c r="A802" t="s">
        <v>296</v>
      </c>
      <c r="B802" t="s">
        <v>11497</v>
      </c>
      <c r="C802" t="s">
        <v>11498</v>
      </c>
      <c r="D802" t="s">
        <v>2220</v>
      </c>
      <c r="E802" t="s">
        <v>306</v>
      </c>
      <c r="F802" t="s">
        <v>361</v>
      </c>
      <c r="G802" t="s">
        <v>11499</v>
      </c>
      <c r="H802" t="s">
        <v>307</v>
      </c>
    </row>
    <row r="803" spans="1:8" x14ac:dyDescent="0.25">
      <c r="A803" t="s">
        <v>296</v>
      </c>
      <c r="B803" t="s">
        <v>11503</v>
      </c>
      <c r="C803" t="s">
        <v>11504</v>
      </c>
      <c r="D803" t="s">
        <v>2439</v>
      </c>
      <c r="E803" t="s">
        <v>306</v>
      </c>
      <c r="F803" t="s">
        <v>361</v>
      </c>
      <c r="G803" t="s">
        <v>11505</v>
      </c>
      <c r="H803" t="s">
        <v>307</v>
      </c>
    </row>
    <row r="804" spans="1:8" x14ac:dyDescent="0.25">
      <c r="A804" t="s">
        <v>296</v>
      </c>
      <c r="B804" t="s">
        <v>10402</v>
      </c>
      <c r="C804" t="s">
        <v>10403</v>
      </c>
      <c r="D804" t="s">
        <v>2420</v>
      </c>
      <c r="E804" t="s">
        <v>306</v>
      </c>
      <c r="F804" t="s">
        <v>2421</v>
      </c>
      <c r="G804" t="s">
        <v>10404</v>
      </c>
      <c r="H804" t="s">
        <v>307</v>
      </c>
    </row>
    <row r="807" spans="1:8" x14ac:dyDescent="0.25">
      <c r="A807" t="s">
        <v>296</v>
      </c>
      <c r="B807" t="s">
        <v>11506</v>
      </c>
      <c r="C807" t="s">
        <v>11507</v>
      </c>
      <c r="D807" t="s">
        <v>11508</v>
      </c>
      <c r="E807" t="s">
        <v>306</v>
      </c>
      <c r="F807" t="s">
        <v>1047</v>
      </c>
      <c r="G807" t="s">
        <v>11509</v>
      </c>
      <c r="H807" t="s">
        <v>307</v>
      </c>
    </row>
    <row r="808" spans="1:8" x14ac:dyDescent="0.25">
      <c r="A808" t="s">
        <v>296</v>
      </c>
      <c r="B808" t="s">
        <v>11671</v>
      </c>
      <c r="C808" t="s">
        <v>2820</v>
      </c>
      <c r="D808" t="s">
        <v>2774</v>
      </c>
      <c r="E808" t="s">
        <v>306</v>
      </c>
      <c r="F808" t="s">
        <v>361</v>
      </c>
      <c r="G808" t="s">
        <v>11672</v>
      </c>
      <c r="H808" t="s">
        <v>307</v>
      </c>
    </row>
    <row r="809" spans="1:8" x14ac:dyDescent="0.25">
      <c r="A809" t="s">
        <v>296</v>
      </c>
      <c r="B809" t="s">
        <v>2819</v>
      </c>
      <c r="C809" t="s">
        <v>2820</v>
      </c>
      <c r="D809" t="s">
        <v>2821</v>
      </c>
      <c r="E809" t="s">
        <v>306</v>
      </c>
      <c r="F809" t="s">
        <v>361</v>
      </c>
      <c r="G809" t="s">
        <v>2822</v>
      </c>
      <c r="H809" t="s">
        <v>307</v>
      </c>
    </row>
    <row r="810" spans="1:8" x14ac:dyDescent="0.25">
      <c r="A810" t="s">
        <v>296</v>
      </c>
      <c r="B810" t="s">
        <v>11513</v>
      </c>
      <c r="C810" t="s">
        <v>2536</v>
      </c>
      <c r="D810" t="s">
        <v>11514</v>
      </c>
      <c r="E810" t="s">
        <v>306</v>
      </c>
      <c r="F810" t="s">
        <v>1047</v>
      </c>
      <c r="G810" t="s">
        <v>11515</v>
      </c>
      <c r="H810" t="s">
        <v>307</v>
      </c>
    </row>
    <row r="811" spans="1:8" x14ac:dyDescent="0.25">
      <c r="A811" t="s">
        <v>296</v>
      </c>
      <c r="B811" t="s">
        <v>11527</v>
      </c>
      <c r="C811" t="s">
        <v>2538</v>
      </c>
      <c r="D811" t="s">
        <v>11528</v>
      </c>
      <c r="E811" t="s">
        <v>306</v>
      </c>
      <c r="F811" t="s">
        <v>1047</v>
      </c>
      <c r="G811" t="s">
        <v>11529</v>
      </c>
      <c r="H811" t="s">
        <v>307</v>
      </c>
    </row>
    <row r="812" spans="1:8" x14ac:dyDescent="0.25">
      <c r="A812" t="s">
        <v>296</v>
      </c>
      <c r="B812" t="s">
        <v>11561</v>
      </c>
      <c r="C812" t="s">
        <v>2540</v>
      </c>
      <c r="D812" t="s">
        <v>11562</v>
      </c>
      <c r="E812" t="s">
        <v>306</v>
      </c>
      <c r="F812" t="s">
        <v>1047</v>
      </c>
      <c r="G812" t="s">
        <v>11563</v>
      </c>
      <c r="H812" t="s">
        <v>307</v>
      </c>
    </row>
    <row r="813" spans="1:8" x14ac:dyDescent="0.25">
      <c r="A813" t="s">
        <v>296</v>
      </c>
      <c r="B813" t="s">
        <v>11568</v>
      </c>
      <c r="C813" t="s">
        <v>2542</v>
      </c>
      <c r="D813" t="s">
        <v>11569</v>
      </c>
      <c r="E813" t="s">
        <v>306</v>
      </c>
      <c r="F813" t="s">
        <v>1047</v>
      </c>
      <c r="G813" t="s">
        <v>11570</v>
      </c>
      <c r="H813" t="s">
        <v>307</v>
      </c>
    </row>
    <row r="814" spans="1:8" x14ac:dyDescent="0.25">
      <c r="A814" t="s">
        <v>296</v>
      </c>
      <c r="B814" t="s">
        <v>11574</v>
      </c>
      <c r="C814" t="s">
        <v>2544</v>
      </c>
      <c r="D814" t="s">
        <v>11575</v>
      </c>
      <c r="E814" t="s">
        <v>306</v>
      </c>
      <c r="F814" t="s">
        <v>1047</v>
      </c>
      <c r="G814" t="s">
        <v>11576</v>
      </c>
      <c r="H814" t="s">
        <v>307</v>
      </c>
    </row>
    <row r="815" spans="1:8" x14ac:dyDescent="0.25">
      <c r="A815" t="s">
        <v>296</v>
      </c>
      <c r="B815" t="s">
        <v>11596</v>
      </c>
      <c r="C815" t="s">
        <v>2546</v>
      </c>
      <c r="D815" t="s">
        <v>11597</v>
      </c>
      <c r="E815" t="s">
        <v>306</v>
      </c>
      <c r="F815" t="s">
        <v>1047</v>
      </c>
      <c r="G815" t="s">
        <v>11598</v>
      </c>
      <c r="H815" t="s">
        <v>307</v>
      </c>
    </row>
    <row r="816" spans="1:8" x14ac:dyDescent="0.25">
      <c r="A816" t="s">
        <v>296</v>
      </c>
      <c r="B816" t="s">
        <v>11606</v>
      </c>
      <c r="C816" t="s">
        <v>2548</v>
      </c>
      <c r="D816" t="s">
        <v>11607</v>
      </c>
      <c r="E816" t="s">
        <v>306</v>
      </c>
      <c r="F816" t="s">
        <v>1047</v>
      </c>
      <c r="G816" t="s">
        <v>11608</v>
      </c>
      <c r="H816" t="s">
        <v>307</v>
      </c>
    </row>
    <row r="817" spans="1:8" x14ac:dyDescent="0.25">
      <c r="A817" t="s">
        <v>296</v>
      </c>
      <c r="B817" t="s">
        <v>11616</v>
      </c>
      <c r="C817" t="s">
        <v>2550</v>
      </c>
      <c r="D817" t="s">
        <v>11617</v>
      </c>
      <c r="E817" t="s">
        <v>306</v>
      </c>
      <c r="F817" t="s">
        <v>1047</v>
      </c>
      <c r="G817" t="s">
        <v>11618</v>
      </c>
      <c r="H817" t="s">
        <v>307</v>
      </c>
    </row>
    <row r="818" spans="1:8" x14ac:dyDescent="0.25">
      <c r="A818" t="s">
        <v>296</v>
      </c>
      <c r="B818" t="s">
        <v>11622</v>
      </c>
      <c r="C818" t="s">
        <v>2552</v>
      </c>
      <c r="D818" t="s">
        <v>11623</v>
      </c>
      <c r="E818" t="s">
        <v>306</v>
      </c>
      <c r="F818" t="s">
        <v>1047</v>
      </c>
      <c r="G818" t="s">
        <v>11624</v>
      </c>
      <c r="H818" t="s">
        <v>307</v>
      </c>
    </row>
    <row r="819" spans="1:8" x14ac:dyDescent="0.25">
      <c r="A819" t="s">
        <v>296</v>
      </c>
      <c r="B819" t="s">
        <v>11636</v>
      </c>
      <c r="C819" t="s">
        <v>2554</v>
      </c>
      <c r="D819" t="s">
        <v>11637</v>
      </c>
      <c r="E819" t="s">
        <v>306</v>
      </c>
      <c r="F819" t="s">
        <v>1047</v>
      </c>
      <c r="G819" t="s">
        <v>11638</v>
      </c>
      <c r="H819" t="s">
        <v>307</v>
      </c>
    </row>
    <row r="820" spans="1:8" x14ac:dyDescent="0.25">
      <c r="A820" t="s">
        <v>296</v>
      </c>
      <c r="B820" t="s">
        <v>11646</v>
      </c>
      <c r="C820" t="s">
        <v>2556</v>
      </c>
      <c r="D820" t="s">
        <v>11647</v>
      </c>
      <c r="E820" t="s">
        <v>306</v>
      </c>
      <c r="F820" t="s">
        <v>1047</v>
      </c>
      <c r="G820" t="s">
        <v>11648</v>
      </c>
      <c r="H820" t="s">
        <v>307</v>
      </c>
    </row>
    <row r="821" spans="1:8" x14ac:dyDescent="0.25">
      <c r="A821" t="s">
        <v>296</v>
      </c>
      <c r="B821" t="s">
        <v>11652</v>
      </c>
      <c r="C821" t="s">
        <v>2558</v>
      </c>
      <c r="D821" t="s">
        <v>11653</v>
      </c>
      <c r="E821" t="s">
        <v>306</v>
      </c>
      <c r="F821" t="s">
        <v>1047</v>
      </c>
      <c r="G821" t="s">
        <v>11654</v>
      </c>
      <c r="H821" t="s">
        <v>307</v>
      </c>
    </row>
    <row r="822" spans="1:8" x14ac:dyDescent="0.25">
      <c r="A822" t="s">
        <v>296</v>
      </c>
      <c r="B822" t="s">
        <v>2560</v>
      </c>
      <c r="C822" t="s">
        <v>2561</v>
      </c>
      <c r="D822" t="s">
        <v>2562</v>
      </c>
      <c r="E822" t="s">
        <v>306</v>
      </c>
      <c r="F822" t="s">
        <v>1047</v>
      </c>
      <c r="G822" t="s">
        <v>2563</v>
      </c>
      <c r="H822" t="s">
        <v>307</v>
      </c>
    </row>
    <row r="823" spans="1:8" x14ac:dyDescent="0.25">
      <c r="A823" t="s">
        <v>296</v>
      </c>
      <c r="B823" t="s">
        <v>2564</v>
      </c>
      <c r="C823" t="s">
        <v>2565</v>
      </c>
      <c r="D823" t="s">
        <v>2566</v>
      </c>
      <c r="E823" t="s">
        <v>306</v>
      </c>
      <c r="F823" t="s">
        <v>1047</v>
      </c>
      <c r="G823" t="s">
        <v>2567</v>
      </c>
      <c r="H823" t="s">
        <v>307</v>
      </c>
    </row>
    <row r="824" spans="1:8" x14ac:dyDescent="0.25">
      <c r="A824" t="s">
        <v>296</v>
      </c>
      <c r="B824" t="s">
        <v>2568</v>
      </c>
      <c r="C824" t="s">
        <v>2569</v>
      </c>
      <c r="D824" t="s">
        <v>2570</v>
      </c>
      <c r="E824" t="s">
        <v>306</v>
      </c>
      <c r="F824" t="s">
        <v>361</v>
      </c>
      <c r="G824" t="s">
        <v>10436</v>
      </c>
      <c r="H824" t="s">
        <v>307</v>
      </c>
    </row>
    <row r="825" spans="1:8" x14ac:dyDescent="0.25">
      <c r="A825" t="s">
        <v>296</v>
      </c>
      <c r="B825" t="s">
        <v>2571</v>
      </c>
      <c r="C825" t="s">
        <v>2572</v>
      </c>
      <c r="D825" t="s">
        <v>2573</v>
      </c>
      <c r="E825" t="s">
        <v>306</v>
      </c>
      <c r="F825" t="s">
        <v>1047</v>
      </c>
      <c r="G825" t="s">
        <v>10437</v>
      </c>
      <c r="H825" t="s">
        <v>307</v>
      </c>
    </row>
    <row r="826" spans="1:8" x14ac:dyDescent="0.25">
      <c r="A826" t="s">
        <v>296</v>
      </c>
      <c r="B826" t="s">
        <v>2574</v>
      </c>
      <c r="C826" t="s">
        <v>2575</v>
      </c>
      <c r="D826" t="s">
        <v>2576</v>
      </c>
      <c r="E826" t="s">
        <v>306</v>
      </c>
      <c r="F826" t="s">
        <v>1047</v>
      </c>
      <c r="G826" t="s">
        <v>2577</v>
      </c>
      <c r="H826" t="s">
        <v>307</v>
      </c>
    </row>
    <row r="827" spans="1:8" x14ac:dyDescent="0.25">
      <c r="A827" t="s">
        <v>296</v>
      </c>
      <c r="B827" t="s">
        <v>2578</v>
      </c>
      <c r="C827" t="s">
        <v>2579</v>
      </c>
      <c r="D827" t="s">
        <v>2580</v>
      </c>
      <c r="E827" t="s">
        <v>306</v>
      </c>
      <c r="F827" t="s">
        <v>1047</v>
      </c>
      <c r="G827" t="s">
        <v>2581</v>
      </c>
      <c r="H827" t="s">
        <v>307</v>
      </c>
    </row>
    <row r="828" spans="1:8" x14ac:dyDescent="0.25">
      <c r="A828" t="s">
        <v>296</v>
      </c>
      <c r="B828" t="s">
        <v>11662</v>
      </c>
      <c r="C828" t="s">
        <v>2582</v>
      </c>
      <c r="D828" t="s">
        <v>11663</v>
      </c>
      <c r="E828" t="s">
        <v>306</v>
      </c>
      <c r="F828" t="s">
        <v>1047</v>
      </c>
      <c r="G828" t="s">
        <v>11664</v>
      </c>
      <c r="H828" t="s">
        <v>307</v>
      </c>
    </row>
    <row r="829" spans="1:8" x14ac:dyDescent="0.25">
      <c r="A829" t="s">
        <v>296</v>
      </c>
      <c r="B829" t="s">
        <v>2584</v>
      </c>
      <c r="C829" t="s">
        <v>2585</v>
      </c>
      <c r="D829" t="s">
        <v>2586</v>
      </c>
      <c r="E829" t="s">
        <v>306</v>
      </c>
      <c r="F829" t="s">
        <v>1047</v>
      </c>
      <c r="G829" t="s">
        <v>2587</v>
      </c>
      <c r="H829" t="s">
        <v>307</v>
      </c>
    </row>
    <row r="830" spans="1:8" x14ac:dyDescent="0.25">
      <c r="A830" t="s">
        <v>296</v>
      </c>
      <c r="B830" t="s">
        <v>2588</v>
      </c>
      <c r="C830" t="s">
        <v>2589</v>
      </c>
      <c r="D830" t="s">
        <v>2590</v>
      </c>
      <c r="E830" t="s">
        <v>306</v>
      </c>
      <c r="F830" t="s">
        <v>1047</v>
      </c>
      <c r="G830" t="s">
        <v>2591</v>
      </c>
      <c r="H830" t="s">
        <v>307</v>
      </c>
    </row>
    <row r="831" spans="1:8" x14ac:dyDescent="0.25">
      <c r="A831" t="s">
        <v>296</v>
      </c>
      <c r="B831" t="s">
        <v>2592</v>
      </c>
      <c r="C831" t="s">
        <v>2593</v>
      </c>
      <c r="D831" t="s">
        <v>2594</v>
      </c>
      <c r="E831" t="s">
        <v>306</v>
      </c>
      <c r="F831" t="s">
        <v>1047</v>
      </c>
      <c r="G831" t="s">
        <v>10438</v>
      </c>
      <c r="H831" t="s">
        <v>307</v>
      </c>
    </row>
    <row r="832" spans="1:8" x14ac:dyDescent="0.25">
      <c r="A832" t="s">
        <v>296</v>
      </c>
      <c r="B832" t="s">
        <v>2595</v>
      </c>
      <c r="C832" t="s">
        <v>2596</v>
      </c>
      <c r="D832" t="s">
        <v>2597</v>
      </c>
      <c r="E832" t="s">
        <v>306</v>
      </c>
      <c r="F832" t="s">
        <v>1047</v>
      </c>
      <c r="G832" t="s">
        <v>2598</v>
      </c>
      <c r="H832" t="s">
        <v>307</v>
      </c>
    </row>
    <row r="833" spans="1:8" x14ac:dyDescent="0.25">
      <c r="A833" t="s">
        <v>296</v>
      </c>
      <c r="B833" t="s">
        <v>2599</v>
      </c>
      <c r="C833" t="s">
        <v>2600</v>
      </c>
      <c r="D833" t="s">
        <v>2601</v>
      </c>
      <c r="E833" t="s">
        <v>306</v>
      </c>
      <c r="F833" t="s">
        <v>1047</v>
      </c>
      <c r="G833" t="s">
        <v>2602</v>
      </c>
      <c r="H833" t="s">
        <v>307</v>
      </c>
    </row>
    <row r="834" spans="1:8" x14ac:dyDescent="0.25">
      <c r="A834" t="s">
        <v>296</v>
      </c>
      <c r="B834" t="s">
        <v>2603</v>
      </c>
      <c r="C834" t="s">
        <v>2604</v>
      </c>
      <c r="D834" t="s">
        <v>2605</v>
      </c>
      <c r="E834" t="s">
        <v>306</v>
      </c>
      <c r="F834" t="s">
        <v>1047</v>
      </c>
      <c r="G834" t="s">
        <v>2606</v>
      </c>
      <c r="H834" t="s">
        <v>307</v>
      </c>
    </row>
    <row r="835" spans="1:8" x14ac:dyDescent="0.25">
      <c r="A835" t="s">
        <v>296</v>
      </c>
      <c r="B835" t="s">
        <v>2607</v>
      </c>
      <c r="C835" t="s">
        <v>2608</v>
      </c>
      <c r="D835" t="s">
        <v>2609</v>
      </c>
      <c r="E835" t="s">
        <v>306</v>
      </c>
      <c r="F835" t="s">
        <v>1047</v>
      </c>
      <c r="G835" t="s">
        <v>2610</v>
      </c>
      <c r="H835" t="s">
        <v>307</v>
      </c>
    </row>
    <row r="836" spans="1:8" x14ac:dyDescent="0.25">
      <c r="A836" t="s">
        <v>296</v>
      </c>
      <c r="B836" t="s">
        <v>2611</v>
      </c>
      <c r="C836" t="s">
        <v>2612</v>
      </c>
      <c r="D836" t="s">
        <v>2613</v>
      </c>
      <c r="E836" t="s">
        <v>306</v>
      </c>
      <c r="F836" t="s">
        <v>1047</v>
      </c>
      <c r="G836" t="s">
        <v>10439</v>
      </c>
      <c r="H836" t="s">
        <v>307</v>
      </c>
    </row>
    <row r="837" spans="1:8" x14ac:dyDescent="0.25">
      <c r="A837" t="s">
        <v>296</v>
      </c>
      <c r="B837" t="s">
        <v>2614</v>
      </c>
      <c r="C837" t="s">
        <v>2615</v>
      </c>
      <c r="D837" t="s">
        <v>2616</v>
      </c>
      <c r="E837" t="s">
        <v>306</v>
      </c>
      <c r="F837" t="s">
        <v>1047</v>
      </c>
      <c r="G837" t="s">
        <v>10440</v>
      </c>
      <c r="H837" t="s">
        <v>307</v>
      </c>
    </row>
    <row r="838" spans="1:8" x14ac:dyDescent="0.25">
      <c r="A838" t="s">
        <v>296</v>
      </c>
      <c r="B838" t="s">
        <v>2617</v>
      </c>
      <c r="C838" t="s">
        <v>2618</v>
      </c>
      <c r="D838" t="s">
        <v>2619</v>
      </c>
      <c r="E838" t="s">
        <v>306</v>
      </c>
      <c r="F838" t="s">
        <v>1047</v>
      </c>
      <c r="G838" t="s">
        <v>2620</v>
      </c>
      <c r="H838" t="s">
        <v>307</v>
      </c>
    </row>
    <row r="839" spans="1:8" x14ac:dyDescent="0.25">
      <c r="A839" t="s">
        <v>296</v>
      </c>
      <c r="B839" t="s">
        <v>2621</v>
      </c>
      <c r="C839" t="s">
        <v>2622</v>
      </c>
      <c r="D839" t="s">
        <v>2623</v>
      </c>
      <c r="E839" t="s">
        <v>306</v>
      </c>
      <c r="F839" t="s">
        <v>311</v>
      </c>
      <c r="G839" t="s">
        <v>2624</v>
      </c>
      <c r="H839" t="s">
        <v>307</v>
      </c>
    </row>
    <row r="840" spans="1:8" x14ac:dyDescent="0.25">
      <c r="A840" t="s">
        <v>296</v>
      </c>
      <c r="B840" t="s">
        <v>2625</v>
      </c>
      <c r="C840" t="s">
        <v>2626</v>
      </c>
      <c r="D840" t="s">
        <v>2627</v>
      </c>
      <c r="E840" t="s">
        <v>306</v>
      </c>
      <c r="F840" t="s">
        <v>361</v>
      </c>
      <c r="G840" t="s">
        <v>2628</v>
      </c>
      <c r="H840" t="s">
        <v>307</v>
      </c>
    </row>
    <row r="841" spans="1:8" x14ac:dyDescent="0.25">
      <c r="A841" t="s">
        <v>296</v>
      </c>
      <c r="B841" t="s">
        <v>2629</v>
      </c>
      <c r="C841" t="s">
        <v>2630</v>
      </c>
      <c r="D841" t="s">
        <v>2631</v>
      </c>
      <c r="E841" t="s">
        <v>306</v>
      </c>
      <c r="F841" t="s">
        <v>361</v>
      </c>
      <c r="G841" t="s">
        <v>2632</v>
      </c>
      <c r="H841" t="s">
        <v>307</v>
      </c>
    </row>
    <row r="842" spans="1:8" x14ac:dyDescent="0.25">
      <c r="A842" t="s">
        <v>296</v>
      </c>
      <c r="B842" t="s">
        <v>2633</v>
      </c>
      <c r="C842" t="s">
        <v>2634</v>
      </c>
      <c r="D842" t="s">
        <v>2635</v>
      </c>
      <c r="E842" t="s">
        <v>306</v>
      </c>
      <c r="F842" t="s">
        <v>361</v>
      </c>
      <c r="G842" t="s">
        <v>2636</v>
      </c>
      <c r="H842" t="s">
        <v>307</v>
      </c>
    </row>
    <row r="843" spans="1:8" x14ac:dyDescent="0.25">
      <c r="A843" t="s">
        <v>296</v>
      </c>
      <c r="B843" t="s">
        <v>2637</v>
      </c>
      <c r="C843" t="s">
        <v>2638</v>
      </c>
      <c r="D843" t="s">
        <v>2639</v>
      </c>
      <c r="E843" t="s">
        <v>306</v>
      </c>
      <c r="F843" t="s">
        <v>361</v>
      </c>
      <c r="G843" t="s">
        <v>2640</v>
      </c>
      <c r="H843" t="s">
        <v>307</v>
      </c>
    </row>
    <row r="844" spans="1:8" x14ac:dyDescent="0.25">
      <c r="A844" t="s">
        <v>296</v>
      </c>
      <c r="B844" t="s">
        <v>2641</v>
      </c>
      <c r="C844" t="s">
        <v>2642</v>
      </c>
      <c r="D844" t="s">
        <v>2643</v>
      </c>
      <c r="E844" t="s">
        <v>306</v>
      </c>
      <c r="F844" t="s">
        <v>361</v>
      </c>
      <c r="G844" t="s">
        <v>2644</v>
      </c>
      <c r="H844" t="s">
        <v>307</v>
      </c>
    </row>
    <row r="845" spans="1:8" x14ac:dyDescent="0.25">
      <c r="A845" t="s">
        <v>296</v>
      </c>
      <c r="B845" t="s">
        <v>2645</v>
      </c>
      <c r="C845" t="s">
        <v>2646</v>
      </c>
      <c r="D845" t="s">
        <v>2647</v>
      </c>
      <c r="E845" t="s">
        <v>306</v>
      </c>
      <c r="F845" t="s">
        <v>361</v>
      </c>
      <c r="G845" t="s">
        <v>2648</v>
      </c>
      <c r="H845" t="s">
        <v>307</v>
      </c>
    </row>
    <row r="846" spans="1:8" x14ac:dyDescent="0.25">
      <c r="A846" t="s">
        <v>296</v>
      </c>
      <c r="B846" t="s">
        <v>2649</v>
      </c>
      <c r="C846" t="s">
        <v>2650</v>
      </c>
      <c r="D846" t="s">
        <v>2651</v>
      </c>
      <c r="E846" t="s">
        <v>306</v>
      </c>
      <c r="F846" t="s">
        <v>361</v>
      </c>
      <c r="G846" t="s">
        <v>2652</v>
      </c>
      <c r="H846" t="s">
        <v>307</v>
      </c>
    </row>
    <row r="847" spans="1:8" x14ac:dyDescent="0.25">
      <c r="A847" t="s">
        <v>296</v>
      </c>
      <c r="B847" t="s">
        <v>2653</v>
      </c>
      <c r="C847" t="s">
        <v>2654</v>
      </c>
      <c r="D847" t="s">
        <v>2655</v>
      </c>
      <c r="E847" t="s">
        <v>306</v>
      </c>
      <c r="F847" t="s">
        <v>361</v>
      </c>
      <c r="G847" t="s">
        <v>2656</v>
      </c>
      <c r="H847" t="s">
        <v>307</v>
      </c>
    </row>
    <row r="848" spans="1:8" x14ac:dyDescent="0.25">
      <c r="A848" t="s">
        <v>296</v>
      </c>
      <c r="B848" t="s">
        <v>2657</v>
      </c>
      <c r="C848" t="s">
        <v>2658</v>
      </c>
      <c r="D848" t="s">
        <v>2659</v>
      </c>
      <c r="E848" t="s">
        <v>306</v>
      </c>
      <c r="F848" t="s">
        <v>361</v>
      </c>
      <c r="G848" t="s">
        <v>2660</v>
      </c>
      <c r="H848" t="s">
        <v>307</v>
      </c>
    </row>
    <row r="849" spans="1:8" x14ac:dyDescent="0.25">
      <c r="A849" t="s">
        <v>296</v>
      </c>
      <c r="B849" t="s">
        <v>2661</v>
      </c>
      <c r="C849" t="s">
        <v>2662</v>
      </c>
      <c r="D849" t="s">
        <v>2663</v>
      </c>
      <c r="E849" t="s">
        <v>306</v>
      </c>
      <c r="F849" t="s">
        <v>361</v>
      </c>
      <c r="G849" t="s">
        <v>2664</v>
      </c>
      <c r="H849" t="s">
        <v>307</v>
      </c>
    </row>
    <row r="850" spans="1:8" x14ac:dyDescent="0.25">
      <c r="A850" t="s">
        <v>296</v>
      </c>
      <c r="B850" t="s">
        <v>2665</v>
      </c>
      <c r="C850" t="s">
        <v>2666</v>
      </c>
      <c r="D850" t="s">
        <v>2667</v>
      </c>
      <c r="E850" t="s">
        <v>306</v>
      </c>
      <c r="F850" t="s">
        <v>361</v>
      </c>
      <c r="G850" t="s">
        <v>2668</v>
      </c>
      <c r="H850" t="s">
        <v>307</v>
      </c>
    </row>
    <row r="851" spans="1:8" x14ac:dyDescent="0.25">
      <c r="A851" t="s">
        <v>296</v>
      </c>
      <c r="B851" t="s">
        <v>2669</v>
      </c>
      <c r="C851" t="s">
        <v>2670</v>
      </c>
      <c r="D851" t="s">
        <v>2671</v>
      </c>
      <c r="E851" t="s">
        <v>306</v>
      </c>
      <c r="F851" t="s">
        <v>361</v>
      </c>
      <c r="G851" t="s">
        <v>2672</v>
      </c>
      <c r="H851" t="s">
        <v>307</v>
      </c>
    </row>
    <row r="852" spans="1:8" x14ac:dyDescent="0.25">
      <c r="A852" t="s">
        <v>296</v>
      </c>
      <c r="B852" t="s">
        <v>2673</v>
      </c>
      <c r="C852" t="s">
        <v>2674</v>
      </c>
      <c r="D852" t="s">
        <v>2675</v>
      </c>
      <c r="E852" t="s">
        <v>306</v>
      </c>
      <c r="F852" t="s">
        <v>361</v>
      </c>
      <c r="G852" t="s">
        <v>2676</v>
      </c>
      <c r="H852" t="s">
        <v>307</v>
      </c>
    </row>
    <row r="853" spans="1:8" x14ac:dyDescent="0.25">
      <c r="A853" t="s">
        <v>296</v>
      </c>
      <c r="B853" t="s">
        <v>2677</v>
      </c>
      <c r="C853" t="s">
        <v>2678</v>
      </c>
      <c r="D853" t="s">
        <v>2679</v>
      </c>
      <c r="E853" t="s">
        <v>306</v>
      </c>
      <c r="F853" t="s">
        <v>361</v>
      </c>
      <c r="G853" t="s">
        <v>2680</v>
      </c>
      <c r="H853" t="s">
        <v>307</v>
      </c>
    </row>
    <row r="854" spans="1:8" x14ac:dyDescent="0.25">
      <c r="A854" t="s">
        <v>296</v>
      </c>
      <c r="B854" t="s">
        <v>2681</v>
      </c>
      <c r="C854" t="s">
        <v>2682</v>
      </c>
      <c r="D854" t="s">
        <v>2683</v>
      </c>
      <c r="E854" t="s">
        <v>306</v>
      </c>
      <c r="F854" t="s">
        <v>361</v>
      </c>
      <c r="G854" t="s">
        <v>2684</v>
      </c>
      <c r="H854" t="s">
        <v>307</v>
      </c>
    </row>
    <row r="855" spans="1:8" x14ac:dyDescent="0.25">
      <c r="A855" t="s">
        <v>296</v>
      </c>
      <c r="B855" t="s">
        <v>2685</v>
      </c>
      <c r="C855" t="s">
        <v>2686</v>
      </c>
      <c r="D855" t="s">
        <v>2687</v>
      </c>
      <c r="E855" t="s">
        <v>306</v>
      </c>
      <c r="F855" t="s">
        <v>361</v>
      </c>
      <c r="G855" t="s">
        <v>2688</v>
      </c>
      <c r="H855" t="s">
        <v>307</v>
      </c>
    </row>
    <row r="856" spans="1:8" x14ac:dyDescent="0.25">
      <c r="A856" t="s">
        <v>296</v>
      </c>
      <c r="B856" t="s">
        <v>2689</v>
      </c>
      <c r="C856" t="s">
        <v>2690</v>
      </c>
      <c r="D856" t="s">
        <v>2691</v>
      </c>
      <c r="E856" t="s">
        <v>306</v>
      </c>
      <c r="F856" t="s">
        <v>361</v>
      </c>
      <c r="G856" t="s">
        <v>2692</v>
      </c>
      <c r="H856" t="s">
        <v>307</v>
      </c>
    </row>
    <row r="857" spans="1:8" x14ac:dyDescent="0.25">
      <c r="A857" t="s">
        <v>296</v>
      </c>
      <c r="B857" t="s">
        <v>2693</v>
      </c>
      <c r="C857" t="s">
        <v>2694</v>
      </c>
      <c r="D857" t="s">
        <v>2695</v>
      </c>
      <c r="E857" t="s">
        <v>306</v>
      </c>
      <c r="F857" t="s">
        <v>361</v>
      </c>
      <c r="G857" t="s">
        <v>2696</v>
      </c>
      <c r="H857" t="s">
        <v>307</v>
      </c>
    </row>
    <row r="858" spans="1:8" x14ac:dyDescent="0.25">
      <c r="A858" t="s">
        <v>296</v>
      </c>
      <c r="B858" t="s">
        <v>2697</v>
      </c>
      <c r="C858" t="s">
        <v>2698</v>
      </c>
      <c r="D858" t="s">
        <v>2699</v>
      </c>
      <c r="E858" t="s">
        <v>306</v>
      </c>
      <c r="F858" t="s">
        <v>361</v>
      </c>
      <c r="G858" t="s">
        <v>2700</v>
      </c>
      <c r="H858" t="s">
        <v>307</v>
      </c>
    </row>
    <row r="859" spans="1:8" x14ac:dyDescent="0.25">
      <c r="A859" t="s">
        <v>296</v>
      </c>
      <c r="B859" t="s">
        <v>2701</v>
      </c>
      <c r="C859" t="s">
        <v>2702</v>
      </c>
      <c r="D859" t="s">
        <v>2703</v>
      </c>
      <c r="E859" t="s">
        <v>306</v>
      </c>
      <c r="F859" t="s">
        <v>361</v>
      </c>
      <c r="G859" t="s">
        <v>2704</v>
      </c>
      <c r="H859" t="s">
        <v>307</v>
      </c>
    </row>
    <row r="860" spans="1:8" x14ac:dyDescent="0.25">
      <c r="A860" t="s">
        <v>296</v>
      </c>
      <c r="B860" t="s">
        <v>2705</v>
      </c>
      <c r="C860" t="s">
        <v>2706</v>
      </c>
      <c r="D860" t="s">
        <v>2707</v>
      </c>
      <c r="E860" t="s">
        <v>306</v>
      </c>
      <c r="F860" t="s">
        <v>361</v>
      </c>
      <c r="G860" t="s">
        <v>2708</v>
      </c>
      <c r="H860" t="s">
        <v>307</v>
      </c>
    </row>
    <row r="861" spans="1:8" x14ac:dyDescent="0.25">
      <c r="A861" t="s">
        <v>296</v>
      </c>
      <c r="B861" t="s">
        <v>2709</v>
      </c>
      <c r="C861" t="s">
        <v>2710</v>
      </c>
      <c r="D861" t="s">
        <v>2711</v>
      </c>
      <c r="E861" t="s">
        <v>306</v>
      </c>
      <c r="F861" t="s">
        <v>361</v>
      </c>
      <c r="G861" t="s">
        <v>2712</v>
      </c>
      <c r="H861" t="s">
        <v>307</v>
      </c>
    </row>
    <row r="862" spans="1:8" x14ac:dyDescent="0.25">
      <c r="A862" t="s">
        <v>296</v>
      </c>
      <c r="B862" t="s">
        <v>2713</v>
      </c>
      <c r="C862" t="s">
        <v>2714</v>
      </c>
      <c r="D862" t="s">
        <v>2715</v>
      </c>
      <c r="E862" t="s">
        <v>306</v>
      </c>
      <c r="F862" t="s">
        <v>361</v>
      </c>
      <c r="G862" t="s">
        <v>2716</v>
      </c>
      <c r="H862" t="s">
        <v>307</v>
      </c>
    </row>
    <row r="863" spans="1:8" x14ac:dyDescent="0.25">
      <c r="A863" t="s">
        <v>296</v>
      </c>
      <c r="B863" t="s">
        <v>2717</v>
      </c>
      <c r="C863" t="s">
        <v>2718</v>
      </c>
      <c r="D863" t="s">
        <v>2719</v>
      </c>
      <c r="E863" t="s">
        <v>306</v>
      </c>
      <c r="F863" t="s">
        <v>361</v>
      </c>
      <c r="G863" t="s">
        <v>2720</v>
      </c>
      <c r="H863" t="s">
        <v>307</v>
      </c>
    </row>
    <row r="864" spans="1:8" x14ac:dyDescent="0.25">
      <c r="A864" t="s">
        <v>296</v>
      </c>
      <c r="B864" t="s">
        <v>2721</v>
      </c>
      <c r="C864" t="s">
        <v>2722</v>
      </c>
      <c r="D864" t="s">
        <v>2723</v>
      </c>
      <c r="E864" t="s">
        <v>306</v>
      </c>
      <c r="F864" t="s">
        <v>361</v>
      </c>
      <c r="G864" t="s">
        <v>2724</v>
      </c>
      <c r="H864" t="s">
        <v>307</v>
      </c>
    </row>
    <row r="865" spans="1:8" x14ac:dyDescent="0.25">
      <c r="A865" t="s">
        <v>296</v>
      </c>
      <c r="B865" t="s">
        <v>2725</v>
      </c>
      <c r="C865" t="s">
        <v>2726</v>
      </c>
      <c r="D865" t="s">
        <v>2727</v>
      </c>
      <c r="E865" t="s">
        <v>306</v>
      </c>
      <c r="F865" t="s">
        <v>361</v>
      </c>
      <c r="G865" t="s">
        <v>2728</v>
      </c>
      <c r="H865" t="s">
        <v>307</v>
      </c>
    </row>
    <row r="866" spans="1:8" x14ac:dyDescent="0.25">
      <c r="A866" t="s">
        <v>296</v>
      </c>
      <c r="B866" t="s">
        <v>2729</v>
      </c>
      <c r="C866" t="s">
        <v>2730</v>
      </c>
      <c r="D866" t="s">
        <v>2731</v>
      </c>
      <c r="E866" t="s">
        <v>306</v>
      </c>
      <c r="F866" t="s">
        <v>361</v>
      </c>
      <c r="G866" t="s">
        <v>2732</v>
      </c>
      <c r="H866" t="s">
        <v>307</v>
      </c>
    </row>
    <row r="867" spans="1:8" x14ac:dyDescent="0.25">
      <c r="A867" t="s">
        <v>296</v>
      </c>
      <c r="B867" t="s">
        <v>2733</v>
      </c>
      <c r="C867" t="s">
        <v>2734</v>
      </c>
      <c r="D867" t="s">
        <v>2735</v>
      </c>
      <c r="E867" t="s">
        <v>306</v>
      </c>
      <c r="F867" t="s">
        <v>361</v>
      </c>
      <c r="G867" t="s">
        <v>2736</v>
      </c>
      <c r="H867" t="s">
        <v>307</v>
      </c>
    </row>
    <row r="868" spans="1:8" x14ac:dyDescent="0.25">
      <c r="A868" t="s">
        <v>296</v>
      </c>
      <c r="B868" t="s">
        <v>2737</v>
      </c>
      <c r="C868" t="s">
        <v>2738</v>
      </c>
      <c r="D868" t="s">
        <v>2739</v>
      </c>
      <c r="E868" t="s">
        <v>306</v>
      </c>
      <c r="F868" t="s">
        <v>361</v>
      </c>
      <c r="G868" t="s">
        <v>2740</v>
      </c>
      <c r="H868" t="s">
        <v>307</v>
      </c>
    </row>
    <row r="869" spans="1:8" x14ac:dyDescent="0.25">
      <c r="A869" t="s">
        <v>296</v>
      </c>
      <c r="B869" t="s">
        <v>2741</v>
      </c>
      <c r="C869" t="s">
        <v>2742</v>
      </c>
      <c r="D869" t="s">
        <v>2743</v>
      </c>
      <c r="E869" t="s">
        <v>306</v>
      </c>
      <c r="F869" t="s">
        <v>361</v>
      </c>
      <c r="G869" t="s">
        <v>2744</v>
      </c>
      <c r="H869" t="s">
        <v>307</v>
      </c>
    </row>
    <row r="870" spans="1:8" x14ac:dyDescent="0.25">
      <c r="A870" t="s">
        <v>296</v>
      </c>
      <c r="B870" t="s">
        <v>2745</v>
      </c>
      <c r="C870" t="s">
        <v>2746</v>
      </c>
      <c r="D870" t="s">
        <v>2747</v>
      </c>
      <c r="E870" t="s">
        <v>306</v>
      </c>
      <c r="F870" t="s">
        <v>361</v>
      </c>
      <c r="G870" t="s">
        <v>2748</v>
      </c>
      <c r="H870" t="s">
        <v>307</v>
      </c>
    </row>
    <row r="871" spans="1:8" x14ac:dyDescent="0.25">
      <c r="A871" t="s">
        <v>296</v>
      </c>
      <c r="B871" t="s">
        <v>2749</v>
      </c>
      <c r="C871" t="s">
        <v>2750</v>
      </c>
      <c r="D871" t="s">
        <v>2751</v>
      </c>
      <c r="E871" t="s">
        <v>306</v>
      </c>
      <c r="F871" t="s">
        <v>361</v>
      </c>
      <c r="G871" t="s">
        <v>2752</v>
      </c>
      <c r="H871" t="s">
        <v>307</v>
      </c>
    </row>
    <row r="872" spans="1:8" x14ac:dyDescent="0.25">
      <c r="A872" t="s">
        <v>296</v>
      </c>
      <c r="B872" t="s">
        <v>2753</v>
      </c>
      <c r="C872" t="s">
        <v>2754</v>
      </c>
      <c r="D872" t="s">
        <v>2755</v>
      </c>
      <c r="E872" t="s">
        <v>306</v>
      </c>
      <c r="F872" t="s">
        <v>361</v>
      </c>
      <c r="G872" t="s">
        <v>2756</v>
      </c>
      <c r="H872" t="s">
        <v>307</v>
      </c>
    </row>
    <row r="873" spans="1:8" x14ac:dyDescent="0.25">
      <c r="A873" t="s">
        <v>296</v>
      </c>
      <c r="B873" t="s">
        <v>2757</v>
      </c>
      <c r="C873" t="s">
        <v>2758</v>
      </c>
      <c r="D873" t="s">
        <v>2759</v>
      </c>
      <c r="E873" t="s">
        <v>306</v>
      </c>
      <c r="F873" t="s">
        <v>361</v>
      </c>
      <c r="G873" t="s">
        <v>2760</v>
      </c>
      <c r="H873" t="s">
        <v>307</v>
      </c>
    </row>
    <row r="874" spans="1:8" x14ac:dyDescent="0.25">
      <c r="A874" t="s">
        <v>296</v>
      </c>
      <c r="B874" t="s">
        <v>2761</v>
      </c>
      <c r="C874" t="s">
        <v>2762</v>
      </c>
      <c r="D874" t="s">
        <v>2763</v>
      </c>
      <c r="E874" t="s">
        <v>306</v>
      </c>
      <c r="F874" t="s">
        <v>361</v>
      </c>
      <c r="G874" t="s">
        <v>2764</v>
      </c>
      <c r="H874" t="s">
        <v>307</v>
      </c>
    </row>
    <row r="875" spans="1:8" x14ac:dyDescent="0.25">
      <c r="A875" t="s">
        <v>296</v>
      </c>
      <c r="B875" t="s">
        <v>2765</v>
      </c>
      <c r="C875" t="s">
        <v>2766</v>
      </c>
      <c r="D875" t="s">
        <v>2767</v>
      </c>
      <c r="E875" t="s">
        <v>306</v>
      </c>
      <c r="F875" t="s">
        <v>361</v>
      </c>
      <c r="G875" t="s">
        <v>2768</v>
      </c>
      <c r="H875" t="s">
        <v>307</v>
      </c>
    </row>
    <row r="876" spans="1:8" x14ac:dyDescent="0.25">
      <c r="A876" t="s">
        <v>296</v>
      </c>
      <c r="B876" t="s">
        <v>2769</v>
      </c>
      <c r="C876" t="s">
        <v>2770</v>
      </c>
      <c r="D876" t="s">
        <v>2771</v>
      </c>
      <c r="E876" t="s">
        <v>306</v>
      </c>
      <c r="F876" t="s">
        <v>361</v>
      </c>
      <c r="G876" t="s">
        <v>2772</v>
      </c>
      <c r="H876" t="s">
        <v>307</v>
      </c>
    </row>
    <row r="877" spans="1:8" x14ac:dyDescent="0.25">
      <c r="A877" t="s">
        <v>296</v>
      </c>
      <c r="B877" t="s">
        <v>11668</v>
      </c>
      <c r="C877" t="s">
        <v>2773</v>
      </c>
      <c r="D877" t="s">
        <v>11669</v>
      </c>
      <c r="E877" t="s">
        <v>306</v>
      </c>
      <c r="F877" t="s">
        <v>361</v>
      </c>
      <c r="G877" t="s">
        <v>11670</v>
      </c>
      <c r="H877" t="s">
        <v>307</v>
      </c>
    </row>
    <row r="878" spans="1:8" x14ac:dyDescent="0.25">
      <c r="A878" t="s">
        <v>296</v>
      </c>
      <c r="B878" t="s">
        <v>2775</v>
      </c>
      <c r="C878" t="s">
        <v>2776</v>
      </c>
      <c r="D878" t="s">
        <v>2777</v>
      </c>
      <c r="E878" t="s">
        <v>306</v>
      </c>
      <c r="F878" t="s">
        <v>361</v>
      </c>
      <c r="G878" t="s">
        <v>2778</v>
      </c>
      <c r="H878" t="s">
        <v>307</v>
      </c>
    </row>
    <row r="879" spans="1:8" x14ac:dyDescent="0.25">
      <c r="A879" t="s">
        <v>296</v>
      </c>
      <c r="B879" t="s">
        <v>2779</v>
      </c>
      <c r="C879" t="s">
        <v>2780</v>
      </c>
      <c r="D879" t="s">
        <v>2781</v>
      </c>
      <c r="E879" t="s">
        <v>306</v>
      </c>
      <c r="F879" t="s">
        <v>361</v>
      </c>
      <c r="G879" t="s">
        <v>2782</v>
      </c>
      <c r="H879" t="s">
        <v>307</v>
      </c>
    </row>
    <row r="880" spans="1:8" x14ac:dyDescent="0.25">
      <c r="A880" t="s">
        <v>296</v>
      </c>
      <c r="B880" t="s">
        <v>2783</v>
      </c>
      <c r="C880" t="s">
        <v>2784</v>
      </c>
      <c r="D880" t="s">
        <v>2785</v>
      </c>
      <c r="E880" t="s">
        <v>306</v>
      </c>
      <c r="F880" t="s">
        <v>361</v>
      </c>
      <c r="G880" t="s">
        <v>2786</v>
      </c>
      <c r="H880" t="s">
        <v>307</v>
      </c>
    </row>
    <row r="881" spans="1:8" x14ac:dyDescent="0.25">
      <c r="A881" t="s">
        <v>296</v>
      </c>
      <c r="B881" t="s">
        <v>2787</v>
      </c>
      <c r="C881" t="s">
        <v>2788</v>
      </c>
      <c r="D881" t="s">
        <v>2789</v>
      </c>
      <c r="E881" t="s">
        <v>306</v>
      </c>
      <c r="F881" t="s">
        <v>361</v>
      </c>
      <c r="G881" t="s">
        <v>2790</v>
      </c>
      <c r="H881" t="s">
        <v>307</v>
      </c>
    </row>
    <row r="882" spans="1:8" x14ac:dyDescent="0.25">
      <c r="A882" t="s">
        <v>296</v>
      </c>
      <c r="B882" t="s">
        <v>2791</v>
      </c>
      <c r="C882" t="s">
        <v>2792</v>
      </c>
      <c r="D882" t="s">
        <v>2793</v>
      </c>
      <c r="E882" t="s">
        <v>306</v>
      </c>
      <c r="F882" t="s">
        <v>361</v>
      </c>
      <c r="G882" t="s">
        <v>2794</v>
      </c>
      <c r="H882" t="s">
        <v>307</v>
      </c>
    </row>
    <row r="883" spans="1:8" x14ac:dyDescent="0.25">
      <c r="A883" t="s">
        <v>296</v>
      </c>
      <c r="B883" t="s">
        <v>2795</v>
      </c>
      <c r="C883" t="s">
        <v>2796</v>
      </c>
      <c r="D883" t="s">
        <v>2797</v>
      </c>
      <c r="E883" t="s">
        <v>306</v>
      </c>
      <c r="F883" t="s">
        <v>361</v>
      </c>
      <c r="G883" t="s">
        <v>2798</v>
      </c>
      <c r="H883" t="s">
        <v>307</v>
      </c>
    </row>
    <row r="884" spans="1:8" x14ac:dyDescent="0.25">
      <c r="A884" t="s">
        <v>296</v>
      </c>
      <c r="B884" t="s">
        <v>2799</v>
      </c>
      <c r="C884" t="s">
        <v>2800</v>
      </c>
      <c r="D884" t="s">
        <v>2801</v>
      </c>
      <c r="E884" t="s">
        <v>306</v>
      </c>
      <c r="F884" t="s">
        <v>361</v>
      </c>
      <c r="G884" t="s">
        <v>2802</v>
      </c>
      <c r="H884" t="s">
        <v>307</v>
      </c>
    </row>
    <row r="885" spans="1:8" x14ac:dyDescent="0.25">
      <c r="A885" t="s">
        <v>296</v>
      </c>
      <c r="B885" t="s">
        <v>2803</v>
      </c>
      <c r="C885" t="s">
        <v>2804</v>
      </c>
      <c r="D885" t="s">
        <v>2805</v>
      </c>
      <c r="E885" t="s">
        <v>306</v>
      </c>
      <c r="F885" t="s">
        <v>361</v>
      </c>
      <c r="G885" t="s">
        <v>2806</v>
      </c>
      <c r="H885" t="s">
        <v>307</v>
      </c>
    </row>
    <row r="886" spans="1:8" x14ac:dyDescent="0.25">
      <c r="A886" t="s">
        <v>296</v>
      </c>
      <c r="B886" t="s">
        <v>2807</v>
      </c>
      <c r="C886" t="s">
        <v>2808</v>
      </c>
      <c r="D886" t="s">
        <v>2809</v>
      </c>
      <c r="E886" t="s">
        <v>306</v>
      </c>
      <c r="F886" t="s">
        <v>361</v>
      </c>
      <c r="G886" t="s">
        <v>2810</v>
      </c>
      <c r="H886" t="s">
        <v>307</v>
      </c>
    </row>
    <row r="887" spans="1:8" x14ac:dyDescent="0.25">
      <c r="A887" t="s">
        <v>296</v>
      </c>
      <c r="B887" t="s">
        <v>2811</v>
      </c>
      <c r="C887" t="s">
        <v>2812</v>
      </c>
      <c r="D887" t="s">
        <v>2813</v>
      </c>
      <c r="E887" t="s">
        <v>306</v>
      </c>
      <c r="F887" t="s">
        <v>361</v>
      </c>
      <c r="G887" t="s">
        <v>2814</v>
      </c>
      <c r="H887" t="s">
        <v>307</v>
      </c>
    </row>
    <row r="888" spans="1:8" x14ac:dyDescent="0.25">
      <c r="A888" t="s">
        <v>296</v>
      </c>
      <c r="B888" t="s">
        <v>2815</v>
      </c>
      <c r="C888" t="s">
        <v>2816</v>
      </c>
      <c r="D888" t="s">
        <v>2817</v>
      </c>
      <c r="E888" t="s">
        <v>306</v>
      </c>
      <c r="F888" t="s">
        <v>361</v>
      </c>
      <c r="G888" t="s">
        <v>2818</v>
      </c>
      <c r="H888" t="s">
        <v>307</v>
      </c>
    </row>
    <row r="889" spans="1:8" x14ac:dyDescent="0.25">
      <c r="A889" t="s">
        <v>296</v>
      </c>
      <c r="B889" t="s">
        <v>2823</v>
      </c>
      <c r="C889" t="s">
        <v>2824</v>
      </c>
      <c r="D889" t="s">
        <v>2825</v>
      </c>
      <c r="E889" t="s">
        <v>306</v>
      </c>
      <c r="F889" t="s">
        <v>361</v>
      </c>
      <c r="G889" t="s">
        <v>2826</v>
      </c>
      <c r="H889" t="s">
        <v>307</v>
      </c>
    </row>
    <row r="890" spans="1:8" x14ac:dyDescent="0.25">
      <c r="A890" t="s">
        <v>296</v>
      </c>
      <c r="B890" t="s">
        <v>2947</v>
      </c>
      <c r="C890" t="s">
        <v>2824</v>
      </c>
      <c r="D890" t="s">
        <v>2948</v>
      </c>
      <c r="E890" t="s">
        <v>306</v>
      </c>
      <c r="F890" t="s">
        <v>361</v>
      </c>
      <c r="G890" t="s">
        <v>2949</v>
      </c>
      <c r="H890" t="s">
        <v>307</v>
      </c>
    </row>
    <row r="891" spans="1:8" x14ac:dyDescent="0.25">
      <c r="A891" t="s">
        <v>296</v>
      </c>
      <c r="B891" t="s">
        <v>2827</v>
      </c>
      <c r="C891" t="s">
        <v>2828</v>
      </c>
      <c r="D891" t="s">
        <v>2829</v>
      </c>
      <c r="E891" t="s">
        <v>306</v>
      </c>
      <c r="F891" t="s">
        <v>361</v>
      </c>
      <c r="G891" t="s">
        <v>2830</v>
      </c>
      <c r="H891" t="s">
        <v>307</v>
      </c>
    </row>
    <row r="892" spans="1:8" x14ac:dyDescent="0.25">
      <c r="A892" t="s">
        <v>296</v>
      </c>
      <c r="B892" t="s">
        <v>2831</v>
      </c>
      <c r="C892" t="s">
        <v>2832</v>
      </c>
      <c r="D892" t="s">
        <v>2833</v>
      </c>
      <c r="E892" t="s">
        <v>306</v>
      </c>
      <c r="F892" t="s">
        <v>361</v>
      </c>
      <c r="G892" t="s">
        <v>2834</v>
      </c>
      <c r="H892" t="s">
        <v>307</v>
      </c>
    </row>
    <row r="893" spans="1:8" x14ac:dyDescent="0.25">
      <c r="A893" t="s">
        <v>296</v>
      </c>
      <c r="B893" t="s">
        <v>2835</v>
      </c>
      <c r="C893" t="s">
        <v>2836</v>
      </c>
      <c r="D893" t="s">
        <v>2837</v>
      </c>
      <c r="E893" t="s">
        <v>306</v>
      </c>
      <c r="F893" t="s">
        <v>361</v>
      </c>
      <c r="G893" t="s">
        <v>2838</v>
      </c>
      <c r="H893" t="s">
        <v>307</v>
      </c>
    </row>
    <row r="894" spans="1:8" x14ac:dyDescent="0.25">
      <c r="A894" t="s">
        <v>296</v>
      </c>
      <c r="B894" t="s">
        <v>2839</v>
      </c>
      <c r="C894" t="s">
        <v>2840</v>
      </c>
      <c r="D894" t="s">
        <v>2841</v>
      </c>
      <c r="E894" t="s">
        <v>306</v>
      </c>
      <c r="F894" t="s">
        <v>361</v>
      </c>
      <c r="G894" t="s">
        <v>2842</v>
      </c>
      <c r="H894" t="s">
        <v>307</v>
      </c>
    </row>
    <row r="895" spans="1:8" x14ac:dyDescent="0.25">
      <c r="A895" t="s">
        <v>296</v>
      </c>
      <c r="B895" t="s">
        <v>2843</v>
      </c>
      <c r="C895" t="s">
        <v>2844</v>
      </c>
      <c r="D895" t="s">
        <v>2845</v>
      </c>
      <c r="E895" t="s">
        <v>306</v>
      </c>
      <c r="F895" t="s">
        <v>361</v>
      </c>
      <c r="G895" t="s">
        <v>2846</v>
      </c>
      <c r="H895" t="s">
        <v>307</v>
      </c>
    </row>
    <row r="896" spans="1:8" x14ac:dyDescent="0.25">
      <c r="A896" t="s">
        <v>296</v>
      </c>
      <c r="B896" t="s">
        <v>2847</v>
      </c>
      <c r="C896" t="s">
        <v>2848</v>
      </c>
      <c r="D896" t="s">
        <v>2849</v>
      </c>
      <c r="E896" t="s">
        <v>306</v>
      </c>
      <c r="F896" t="s">
        <v>361</v>
      </c>
      <c r="G896" t="s">
        <v>2850</v>
      </c>
      <c r="H896" t="s">
        <v>307</v>
      </c>
    </row>
    <row r="897" spans="1:8" x14ac:dyDescent="0.25">
      <c r="A897" t="s">
        <v>296</v>
      </c>
      <c r="B897" t="s">
        <v>2851</v>
      </c>
      <c r="C897" t="s">
        <v>2852</v>
      </c>
      <c r="D897" t="s">
        <v>2853</v>
      </c>
      <c r="E897" t="s">
        <v>306</v>
      </c>
      <c r="F897" t="s">
        <v>361</v>
      </c>
      <c r="G897" t="s">
        <v>2854</v>
      </c>
      <c r="H897" t="s">
        <v>307</v>
      </c>
    </row>
    <row r="898" spans="1:8" x14ac:dyDescent="0.25">
      <c r="A898" t="s">
        <v>296</v>
      </c>
      <c r="B898" t="s">
        <v>2855</v>
      </c>
      <c r="C898" t="s">
        <v>2856</v>
      </c>
      <c r="D898" t="s">
        <v>2857</v>
      </c>
      <c r="E898" t="s">
        <v>306</v>
      </c>
      <c r="F898" t="s">
        <v>361</v>
      </c>
      <c r="G898" t="s">
        <v>2858</v>
      </c>
      <c r="H898" t="s">
        <v>307</v>
      </c>
    </row>
    <row r="899" spans="1:8" x14ac:dyDescent="0.25">
      <c r="A899" t="s">
        <v>296</v>
      </c>
      <c r="B899" t="s">
        <v>2859</v>
      </c>
      <c r="C899" t="s">
        <v>2860</v>
      </c>
      <c r="D899" t="s">
        <v>2861</v>
      </c>
      <c r="E899" t="s">
        <v>306</v>
      </c>
      <c r="F899" t="s">
        <v>361</v>
      </c>
      <c r="G899" t="s">
        <v>2862</v>
      </c>
      <c r="H899" t="s">
        <v>307</v>
      </c>
    </row>
    <row r="900" spans="1:8" x14ac:dyDescent="0.25">
      <c r="A900" t="s">
        <v>296</v>
      </c>
      <c r="B900" t="s">
        <v>2863</v>
      </c>
      <c r="C900" t="s">
        <v>2864</v>
      </c>
      <c r="D900" t="s">
        <v>2865</v>
      </c>
      <c r="E900" t="s">
        <v>306</v>
      </c>
      <c r="F900" t="s">
        <v>361</v>
      </c>
      <c r="G900" t="s">
        <v>2866</v>
      </c>
      <c r="H900" t="s">
        <v>307</v>
      </c>
    </row>
    <row r="901" spans="1:8" x14ac:dyDescent="0.25">
      <c r="A901" t="s">
        <v>296</v>
      </c>
      <c r="B901" t="s">
        <v>2867</v>
      </c>
      <c r="C901" t="s">
        <v>2868</v>
      </c>
      <c r="D901" t="s">
        <v>2869</v>
      </c>
      <c r="E901" t="s">
        <v>306</v>
      </c>
      <c r="F901" t="s">
        <v>361</v>
      </c>
      <c r="G901" t="s">
        <v>2870</v>
      </c>
      <c r="H901" t="s">
        <v>307</v>
      </c>
    </row>
    <row r="902" spans="1:8" x14ac:dyDescent="0.25">
      <c r="A902" t="s">
        <v>296</v>
      </c>
      <c r="B902" t="s">
        <v>2871</v>
      </c>
      <c r="C902" t="s">
        <v>2872</v>
      </c>
      <c r="D902" t="s">
        <v>2873</v>
      </c>
      <c r="E902" t="s">
        <v>306</v>
      </c>
      <c r="F902" t="s">
        <v>361</v>
      </c>
      <c r="G902" t="s">
        <v>2874</v>
      </c>
      <c r="H902" t="s">
        <v>307</v>
      </c>
    </row>
    <row r="903" spans="1:8" x14ac:dyDescent="0.25">
      <c r="A903" t="s">
        <v>296</v>
      </c>
      <c r="B903" t="s">
        <v>2875</v>
      </c>
      <c r="C903" t="s">
        <v>2876</v>
      </c>
      <c r="D903" t="s">
        <v>2877</v>
      </c>
      <c r="E903" t="s">
        <v>306</v>
      </c>
      <c r="F903" t="s">
        <v>361</v>
      </c>
      <c r="G903" t="s">
        <v>2878</v>
      </c>
      <c r="H903" t="s">
        <v>307</v>
      </c>
    </row>
    <row r="904" spans="1:8" x14ac:dyDescent="0.25">
      <c r="A904" t="s">
        <v>296</v>
      </c>
      <c r="B904" t="s">
        <v>2879</v>
      </c>
      <c r="C904" t="s">
        <v>2880</v>
      </c>
      <c r="D904" t="s">
        <v>2881</v>
      </c>
      <c r="E904" t="s">
        <v>306</v>
      </c>
      <c r="F904" t="s">
        <v>361</v>
      </c>
      <c r="G904" t="s">
        <v>2882</v>
      </c>
      <c r="H904" t="s">
        <v>307</v>
      </c>
    </row>
    <row r="905" spans="1:8" x14ac:dyDescent="0.25">
      <c r="A905" t="s">
        <v>296</v>
      </c>
      <c r="B905" t="s">
        <v>2883</v>
      </c>
      <c r="C905" t="s">
        <v>2884</v>
      </c>
      <c r="D905" t="s">
        <v>2885</v>
      </c>
      <c r="E905" t="s">
        <v>306</v>
      </c>
      <c r="F905" t="s">
        <v>361</v>
      </c>
      <c r="G905" t="s">
        <v>2886</v>
      </c>
      <c r="H905" t="s">
        <v>307</v>
      </c>
    </row>
    <row r="906" spans="1:8" x14ac:dyDescent="0.25">
      <c r="A906" t="s">
        <v>296</v>
      </c>
      <c r="B906" t="s">
        <v>2887</v>
      </c>
      <c r="C906" t="s">
        <v>2888</v>
      </c>
      <c r="D906" t="s">
        <v>2889</v>
      </c>
      <c r="E906" t="s">
        <v>306</v>
      </c>
      <c r="F906" t="s">
        <v>361</v>
      </c>
      <c r="G906" t="s">
        <v>2890</v>
      </c>
      <c r="H906" t="s">
        <v>307</v>
      </c>
    </row>
    <row r="907" spans="1:8" x14ac:dyDescent="0.25">
      <c r="A907" t="s">
        <v>296</v>
      </c>
      <c r="B907" t="s">
        <v>2891</v>
      </c>
      <c r="C907" t="s">
        <v>2892</v>
      </c>
      <c r="D907" t="s">
        <v>2893</v>
      </c>
      <c r="E907" t="s">
        <v>306</v>
      </c>
      <c r="F907" t="s">
        <v>361</v>
      </c>
      <c r="G907" t="s">
        <v>2894</v>
      </c>
      <c r="H907" t="s">
        <v>307</v>
      </c>
    </row>
    <row r="908" spans="1:8" x14ac:dyDescent="0.25">
      <c r="A908" t="s">
        <v>296</v>
      </c>
      <c r="B908" t="s">
        <v>2895</v>
      </c>
      <c r="C908" t="s">
        <v>2896</v>
      </c>
      <c r="D908" t="s">
        <v>2897</v>
      </c>
      <c r="E908" t="s">
        <v>306</v>
      </c>
      <c r="F908" t="s">
        <v>361</v>
      </c>
      <c r="G908" t="s">
        <v>2898</v>
      </c>
      <c r="H908" t="s">
        <v>307</v>
      </c>
    </row>
    <row r="909" spans="1:8" x14ac:dyDescent="0.25">
      <c r="A909" t="s">
        <v>296</v>
      </c>
      <c r="B909" t="s">
        <v>11673</v>
      </c>
      <c r="C909" t="s">
        <v>2899</v>
      </c>
      <c r="D909" t="s">
        <v>11674</v>
      </c>
      <c r="E909" t="s">
        <v>306</v>
      </c>
      <c r="F909" t="s">
        <v>361</v>
      </c>
      <c r="G909" t="s">
        <v>11675</v>
      </c>
      <c r="H909" t="s">
        <v>307</v>
      </c>
    </row>
    <row r="910" spans="1:8" x14ac:dyDescent="0.25">
      <c r="A910" t="s">
        <v>296</v>
      </c>
      <c r="B910" t="s">
        <v>2901</v>
      </c>
      <c r="C910" t="s">
        <v>2902</v>
      </c>
      <c r="D910" t="s">
        <v>2903</v>
      </c>
      <c r="E910" t="s">
        <v>306</v>
      </c>
      <c r="F910" t="s">
        <v>361</v>
      </c>
      <c r="G910" t="s">
        <v>2904</v>
      </c>
      <c r="H910" t="s">
        <v>307</v>
      </c>
    </row>
    <row r="911" spans="1:8" x14ac:dyDescent="0.25">
      <c r="A911" t="s">
        <v>296</v>
      </c>
      <c r="B911" t="s">
        <v>11679</v>
      </c>
      <c r="C911" t="s">
        <v>2905</v>
      </c>
      <c r="D911" t="s">
        <v>11680</v>
      </c>
      <c r="E911" t="s">
        <v>306</v>
      </c>
      <c r="F911" t="s">
        <v>361</v>
      </c>
      <c r="G911" t="s">
        <v>11681</v>
      </c>
      <c r="H911" t="s">
        <v>307</v>
      </c>
    </row>
    <row r="912" spans="1:8" x14ac:dyDescent="0.25">
      <c r="A912" t="s">
        <v>296</v>
      </c>
      <c r="B912" t="s">
        <v>2907</v>
      </c>
      <c r="C912" t="s">
        <v>2908</v>
      </c>
      <c r="D912" t="s">
        <v>2909</v>
      </c>
      <c r="E912" t="s">
        <v>306</v>
      </c>
      <c r="F912" t="s">
        <v>361</v>
      </c>
      <c r="G912" t="s">
        <v>2910</v>
      </c>
      <c r="H912" t="s">
        <v>307</v>
      </c>
    </row>
    <row r="913" spans="1:8" x14ac:dyDescent="0.25">
      <c r="A913" t="s">
        <v>296</v>
      </c>
      <c r="B913" t="s">
        <v>2911</v>
      </c>
      <c r="C913" t="s">
        <v>2912</v>
      </c>
      <c r="D913" t="s">
        <v>2913</v>
      </c>
      <c r="E913" t="s">
        <v>306</v>
      </c>
      <c r="F913" t="s">
        <v>361</v>
      </c>
      <c r="G913" t="s">
        <v>2914</v>
      </c>
      <c r="H913" t="s">
        <v>307</v>
      </c>
    </row>
    <row r="914" spans="1:8" x14ac:dyDescent="0.25">
      <c r="A914" t="s">
        <v>296</v>
      </c>
      <c r="B914" t="s">
        <v>2915</v>
      </c>
      <c r="C914" t="s">
        <v>2916</v>
      </c>
      <c r="D914" t="s">
        <v>2917</v>
      </c>
      <c r="E914" t="s">
        <v>306</v>
      </c>
      <c r="F914" t="s">
        <v>361</v>
      </c>
      <c r="G914" t="s">
        <v>2918</v>
      </c>
      <c r="H914" t="s">
        <v>307</v>
      </c>
    </row>
    <row r="915" spans="1:8" x14ac:dyDescent="0.25">
      <c r="A915" t="s">
        <v>296</v>
      </c>
      <c r="B915" t="s">
        <v>2919</v>
      </c>
      <c r="C915" t="s">
        <v>2920</v>
      </c>
      <c r="D915" t="s">
        <v>2921</v>
      </c>
      <c r="E915" t="s">
        <v>306</v>
      </c>
      <c r="F915" t="s">
        <v>361</v>
      </c>
      <c r="G915" t="s">
        <v>2922</v>
      </c>
      <c r="H915" t="s">
        <v>307</v>
      </c>
    </row>
    <row r="916" spans="1:8" x14ac:dyDescent="0.25">
      <c r="A916" t="s">
        <v>296</v>
      </c>
      <c r="B916" t="s">
        <v>2923</v>
      </c>
      <c r="C916" t="s">
        <v>2924</v>
      </c>
      <c r="D916" t="s">
        <v>2925</v>
      </c>
      <c r="E916" t="s">
        <v>306</v>
      </c>
      <c r="F916" t="s">
        <v>361</v>
      </c>
      <c r="G916" t="s">
        <v>2926</v>
      </c>
      <c r="H916" t="s">
        <v>307</v>
      </c>
    </row>
    <row r="917" spans="1:8" x14ac:dyDescent="0.25">
      <c r="A917" t="s">
        <v>296</v>
      </c>
      <c r="B917" t="s">
        <v>11682</v>
      </c>
      <c r="C917" t="s">
        <v>2928</v>
      </c>
      <c r="D917" t="s">
        <v>2906</v>
      </c>
      <c r="E917" t="s">
        <v>306</v>
      </c>
      <c r="F917" t="s">
        <v>361</v>
      </c>
      <c r="G917" t="s">
        <v>11683</v>
      </c>
      <c r="H917" t="s">
        <v>307</v>
      </c>
    </row>
    <row r="918" spans="1:8" x14ac:dyDescent="0.25">
      <c r="A918" t="s">
        <v>296</v>
      </c>
      <c r="B918" t="s">
        <v>2927</v>
      </c>
      <c r="C918" t="s">
        <v>2928</v>
      </c>
      <c r="D918" t="s">
        <v>2929</v>
      </c>
      <c r="E918" t="s">
        <v>306</v>
      </c>
      <c r="F918" t="s">
        <v>361</v>
      </c>
      <c r="G918" t="s">
        <v>2930</v>
      </c>
      <c r="H918" t="s">
        <v>307</v>
      </c>
    </row>
    <row r="919" spans="1:8" x14ac:dyDescent="0.25">
      <c r="A919" t="s">
        <v>296</v>
      </c>
      <c r="B919" t="s">
        <v>2931</v>
      </c>
      <c r="C919" t="s">
        <v>2932</v>
      </c>
      <c r="D919" t="s">
        <v>2933</v>
      </c>
      <c r="E919" t="s">
        <v>306</v>
      </c>
      <c r="F919" t="s">
        <v>361</v>
      </c>
      <c r="G919" t="s">
        <v>2934</v>
      </c>
      <c r="H919" t="s">
        <v>307</v>
      </c>
    </row>
    <row r="920" spans="1:8" x14ac:dyDescent="0.25">
      <c r="A920" t="s">
        <v>296</v>
      </c>
      <c r="B920" t="s">
        <v>2935</v>
      </c>
      <c r="C920" t="s">
        <v>2936</v>
      </c>
      <c r="D920" t="s">
        <v>2937</v>
      </c>
      <c r="E920" t="s">
        <v>306</v>
      </c>
      <c r="F920" t="s">
        <v>361</v>
      </c>
      <c r="G920" t="s">
        <v>2938</v>
      </c>
      <c r="H920" t="s">
        <v>307</v>
      </c>
    </row>
    <row r="921" spans="1:8" x14ac:dyDescent="0.25">
      <c r="A921" t="s">
        <v>296</v>
      </c>
      <c r="B921" t="s">
        <v>2939</v>
      </c>
      <c r="C921" t="s">
        <v>2940</v>
      </c>
      <c r="D921" t="s">
        <v>2941</v>
      </c>
      <c r="E921" t="s">
        <v>306</v>
      </c>
      <c r="F921" t="s">
        <v>361</v>
      </c>
      <c r="G921" t="s">
        <v>2942</v>
      </c>
      <c r="H921" t="s">
        <v>307</v>
      </c>
    </row>
    <row r="922" spans="1:8" x14ac:dyDescent="0.25">
      <c r="A922" t="s">
        <v>296</v>
      </c>
      <c r="B922" t="s">
        <v>2943</v>
      </c>
      <c r="C922" t="s">
        <v>2944</v>
      </c>
      <c r="D922" t="s">
        <v>2945</v>
      </c>
      <c r="E922" t="s">
        <v>306</v>
      </c>
      <c r="F922" t="s">
        <v>361</v>
      </c>
      <c r="G922" t="s">
        <v>2946</v>
      </c>
      <c r="H922" t="s">
        <v>307</v>
      </c>
    </row>
    <row r="923" spans="1:8" x14ac:dyDescent="0.25">
      <c r="A923" t="s">
        <v>296</v>
      </c>
      <c r="B923" t="s">
        <v>2950</v>
      </c>
      <c r="C923" t="s">
        <v>2951</v>
      </c>
      <c r="D923" t="s">
        <v>2952</v>
      </c>
      <c r="E923" t="s">
        <v>306</v>
      </c>
      <c r="F923" t="s">
        <v>361</v>
      </c>
      <c r="G923" t="s">
        <v>2953</v>
      </c>
      <c r="H923" t="s">
        <v>307</v>
      </c>
    </row>
    <row r="924" spans="1:8" x14ac:dyDescent="0.25">
      <c r="A924" t="s">
        <v>296</v>
      </c>
      <c r="B924" t="s">
        <v>2954</v>
      </c>
      <c r="C924" t="s">
        <v>2955</v>
      </c>
      <c r="D924" t="s">
        <v>2956</v>
      </c>
      <c r="E924" t="s">
        <v>306</v>
      </c>
      <c r="F924" t="s">
        <v>361</v>
      </c>
      <c r="G924" t="s">
        <v>2957</v>
      </c>
      <c r="H924" t="s">
        <v>307</v>
      </c>
    </row>
    <row r="925" spans="1:8" x14ac:dyDescent="0.25">
      <c r="A925" t="s">
        <v>296</v>
      </c>
      <c r="B925" t="s">
        <v>2958</v>
      </c>
      <c r="C925" t="s">
        <v>2959</v>
      </c>
      <c r="D925" t="s">
        <v>2960</v>
      </c>
      <c r="E925" t="s">
        <v>306</v>
      </c>
      <c r="F925" t="s">
        <v>361</v>
      </c>
      <c r="G925" t="s">
        <v>2961</v>
      </c>
      <c r="H925" t="s">
        <v>307</v>
      </c>
    </row>
    <row r="926" spans="1:8" x14ac:dyDescent="0.25">
      <c r="A926" t="s">
        <v>296</v>
      </c>
      <c r="B926" t="s">
        <v>2962</v>
      </c>
      <c r="C926" t="s">
        <v>2963</v>
      </c>
      <c r="D926" t="s">
        <v>2964</v>
      </c>
      <c r="E926" t="s">
        <v>306</v>
      </c>
      <c r="F926" t="s">
        <v>361</v>
      </c>
      <c r="G926" t="s">
        <v>2965</v>
      </c>
      <c r="H926" t="s">
        <v>307</v>
      </c>
    </row>
    <row r="927" spans="1:8" x14ac:dyDescent="0.25">
      <c r="A927" t="s">
        <v>296</v>
      </c>
      <c r="B927" t="s">
        <v>2966</v>
      </c>
      <c r="C927" t="s">
        <v>2967</v>
      </c>
      <c r="D927" t="s">
        <v>2968</v>
      </c>
      <c r="E927" t="s">
        <v>306</v>
      </c>
      <c r="F927" t="s">
        <v>361</v>
      </c>
      <c r="G927" t="s">
        <v>2969</v>
      </c>
      <c r="H927" t="s">
        <v>307</v>
      </c>
    </row>
    <row r="928" spans="1:8" x14ac:dyDescent="0.25">
      <c r="A928" t="s">
        <v>296</v>
      </c>
      <c r="B928" t="s">
        <v>2970</v>
      </c>
      <c r="C928" t="s">
        <v>2971</v>
      </c>
      <c r="D928" t="s">
        <v>2972</v>
      </c>
      <c r="E928" t="s">
        <v>306</v>
      </c>
      <c r="F928" t="s">
        <v>361</v>
      </c>
      <c r="G928" t="s">
        <v>2973</v>
      </c>
      <c r="H928" t="s">
        <v>307</v>
      </c>
    </row>
    <row r="929" spans="1:8" x14ac:dyDescent="0.25">
      <c r="A929" t="s">
        <v>296</v>
      </c>
      <c r="B929" t="s">
        <v>2974</v>
      </c>
      <c r="C929" t="s">
        <v>2975</v>
      </c>
      <c r="D929" t="s">
        <v>2976</v>
      </c>
      <c r="E929" t="s">
        <v>306</v>
      </c>
      <c r="F929" t="s">
        <v>361</v>
      </c>
      <c r="G929" t="s">
        <v>2977</v>
      </c>
      <c r="H929" t="s">
        <v>307</v>
      </c>
    </row>
    <row r="930" spans="1:8" x14ac:dyDescent="0.25">
      <c r="A930" t="s">
        <v>296</v>
      </c>
      <c r="B930" t="s">
        <v>2978</v>
      </c>
      <c r="C930" t="s">
        <v>2979</v>
      </c>
      <c r="D930" t="s">
        <v>2980</v>
      </c>
      <c r="E930" t="s">
        <v>306</v>
      </c>
      <c r="F930" t="s">
        <v>361</v>
      </c>
      <c r="G930" t="s">
        <v>2981</v>
      </c>
      <c r="H930" t="s">
        <v>307</v>
      </c>
    </row>
    <row r="931" spans="1:8" x14ac:dyDescent="0.25">
      <c r="A931" t="s">
        <v>296</v>
      </c>
      <c r="B931" t="s">
        <v>2982</v>
      </c>
      <c r="C931" t="s">
        <v>2983</v>
      </c>
      <c r="D931" t="s">
        <v>2984</v>
      </c>
      <c r="E931" t="s">
        <v>306</v>
      </c>
      <c r="F931" t="s">
        <v>361</v>
      </c>
      <c r="G931" t="s">
        <v>2985</v>
      </c>
      <c r="H931" t="s">
        <v>307</v>
      </c>
    </row>
    <row r="932" spans="1:8" x14ac:dyDescent="0.25">
      <c r="A932" t="s">
        <v>296</v>
      </c>
      <c r="B932" t="s">
        <v>2990</v>
      </c>
      <c r="C932" t="s">
        <v>2991</v>
      </c>
      <c r="D932" t="s">
        <v>2992</v>
      </c>
      <c r="E932" t="s">
        <v>306</v>
      </c>
      <c r="F932" t="s">
        <v>361</v>
      </c>
      <c r="G932" t="s">
        <v>2993</v>
      </c>
      <c r="H932" t="s">
        <v>307</v>
      </c>
    </row>
    <row r="933" spans="1:8" x14ac:dyDescent="0.25">
      <c r="A933" t="s">
        <v>296</v>
      </c>
      <c r="B933" t="s">
        <v>2994</v>
      </c>
      <c r="C933" t="s">
        <v>2995</v>
      </c>
      <c r="D933" t="s">
        <v>2996</v>
      </c>
      <c r="E933" t="s">
        <v>306</v>
      </c>
      <c r="F933" t="s">
        <v>361</v>
      </c>
      <c r="G933" t="s">
        <v>2997</v>
      </c>
      <c r="H933" t="s">
        <v>307</v>
      </c>
    </row>
    <row r="934" spans="1:8" x14ac:dyDescent="0.25">
      <c r="A934" t="s">
        <v>296</v>
      </c>
      <c r="B934" t="s">
        <v>2998</v>
      </c>
      <c r="C934" t="s">
        <v>2999</v>
      </c>
      <c r="D934" t="s">
        <v>3000</v>
      </c>
      <c r="E934" t="s">
        <v>306</v>
      </c>
      <c r="F934" t="s">
        <v>361</v>
      </c>
      <c r="G934" t="s">
        <v>3001</v>
      </c>
      <c r="H934" t="s">
        <v>307</v>
      </c>
    </row>
    <row r="935" spans="1:8" x14ac:dyDescent="0.25">
      <c r="A935" t="s">
        <v>296</v>
      </c>
      <c r="B935" t="s">
        <v>3002</v>
      </c>
      <c r="C935" t="s">
        <v>3003</v>
      </c>
      <c r="D935" t="s">
        <v>3004</v>
      </c>
      <c r="E935" t="s">
        <v>306</v>
      </c>
      <c r="F935" t="s">
        <v>361</v>
      </c>
      <c r="G935" t="s">
        <v>3005</v>
      </c>
      <c r="H935" t="s">
        <v>307</v>
      </c>
    </row>
    <row r="936" spans="1:8" x14ac:dyDescent="0.25">
      <c r="A936" t="s">
        <v>296</v>
      </c>
      <c r="B936" t="s">
        <v>3006</v>
      </c>
      <c r="C936" t="s">
        <v>3007</v>
      </c>
      <c r="D936" t="s">
        <v>3008</v>
      </c>
      <c r="E936" t="s">
        <v>306</v>
      </c>
      <c r="F936" t="s">
        <v>361</v>
      </c>
      <c r="G936" t="s">
        <v>3009</v>
      </c>
      <c r="H936" t="s">
        <v>307</v>
      </c>
    </row>
    <row r="937" spans="1:8" x14ac:dyDescent="0.25">
      <c r="A937" t="s">
        <v>296</v>
      </c>
      <c r="B937" t="s">
        <v>3069</v>
      </c>
      <c r="C937" t="s">
        <v>3070</v>
      </c>
      <c r="D937" t="s">
        <v>3071</v>
      </c>
      <c r="E937" t="s">
        <v>306</v>
      </c>
      <c r="F937" t="s">
        <v>361</v>
      </c>
      <c r="G937" t="s">
        <v>3072</v>
      </c>
      <c r="H937" t="s">
        <v>307</v>
      </c>
    </row>
    <row r="938" spans="1:8" x14ac:dyDescent="0.25">
      <c r="A938" t="s">
        <v>296</v>
      </c>
      <c r="B938" t="s">
        <v>3010</v>
      </c>
      <c r="C938" t="s">
        <v>3011</v>
      </c>
      <c r="D938" t="s">
        <v>3012</v>
      </c>
      <c r="E938" t="s">
        <v>306</v>
      </c>
      <c r="F938" t="s">
        <v>361</v>
      </c>
      <c r="G938" t="s">
        <v>3013</v>
      </c>
      <c r="H938" t="s">
        <v>307</v>
      </c>
    </row>
    <row r="939" spans="1:8" x14ac:dyDescent="0.25">
      <c r="A939" t="s">
        <v>296</v>
      </c>
      <c r="B939" t="s">
        <v>3014</v>
      </c>
      <c r="C939" t="s">
        <v>3015</v>
      </c>
      <c r="D939" t="s">
        <v>3016</v>
      </c>
      <c r="E939" t="s">
        <v>306</v>
      </c>
      <c r="F939" t="s">
        <v>361</v>
      </c>
      <c r="G939" t="s">
        <v>3017</v>
      </c>
      <c r="H939" t="s">
        <v>307</v>
      </c>
    </row>
    <row r="940" spans="1:8" x14ac:dyDescent="0.25">
      <c r="A940" t="s">
        <v>296</v>
      </c>
      <c r="B940" t="s">
        <v>3018</v>
      </c>
      <c r="C940" t="s">
        <v>3019</v>
      </c>
      <c r="D940" t="s">
        <v>3020</v>
      </c>
      <c r="E940" t="s">
        <v>306</v>
      </c>
      <c r="F940" t="s">
        <v>361</v>
      </c>
      <c r="G940" t="s">
        <v>3021</v>
      </c>
      <c r="H940" t="s">
        <v>307</v>
      </c>
    </row>
    <row r="941" spans="1:8" x14ac:dyDescent="0.25">
      <c r="A941" t="s">
        <v>296</v>
      </c>
      <c r="B941" t="s">
        <v>3022</v>
      </c>
      <c r="C941" t="s">
        <v>3023</v>
      </c>
      <c r="D941" t="s">
        <v>3024</v>
      </c>
      <c r="E941" t="s">
        <v>306</v>
      </c>
      <c r="F941" t="s">
        <v>361</v>
      </c>
      <c r="G941" t="s">
        <v>3025</v>
      </c>
      <c r="H941" t="s">
        <v>307</v>
      </c>
    </row>
    <row r="942" spans="1:8" x14ac:dyDescent="0.25">
      <c r="A942" t="s">
        <v>296</v>
      </c>
      <c r="B942" t="s">
        <v>3026</v>
      </c>
      <c r="C942" t="s">
        <v>3027</v>
      </c>
      <c r="D942" t="s">
        <v>3028</v>
      </c>
      <c r="E942" t="s">
        <v>306</v>
      </c>
      <c r="F942" t="s">
        <v>361</v>
      </c>
      <c r="G942" t="s">
        <v>3029</v>
      </c>
      <c r="H942" t="s">
        <v>307</v>
      </c>
    </row>
    <row r="943" spans="1:8" x14ac:dyDescent="0.25">
      <c r="A943" t="s">
        <v>296</v>
      </c>
      <c r="B943" t="s">
        <v>3030</v>
      </c>
      <c r="C943" t="s">
        <v>3031</v>
      </c>
      <c r="D943" t="s">
        <v>3032</v>
      </c>
      <c r="E943" t="s">
        <v>306</v>
      </c>
      <c r="F943" t="s">
        <v>361</v>
      </c>
      <c r="G943" t="s">
        <v>3033</v>
      </c>
      <c r="H943" t="s">
        <v>307</v>
      </c>
    </row>
    <row r="944" spans="1:8" x14ac:dyDescent="0.25">
      <c r="A944" t="s">
        <v>296</v>
      </c>
      <c r="B944" t="s">
        <v>3034</v>
      </c>
      <c r="C944" t="s">
        <v>3035</v>
      </c>
      <c r="D944" t="s">
        <v>3036</v>
      </c>
      <c r="E944" t="s">
        <v>306</v>
      </c>
      <c r="F944" t="s">
        <v>361</v>
      </c>
      <c r="G944" t="s">
        <v>3037</v>
      </c>
      <c r="H944" t="s">
        <v>307</v>
      </c>
    </row>
    <row r="945" spans="1:8" x14ac:dyDescent="0.25">
      <c r="A945" t="s">
        <v>296</v>
      </c>
      <c r="B945" t="s">
        <v>3038</v>
      </c>
      <c r="C945" t="s">
        <v>3039</v>
      </c>
      <c r="D945" t="s">
        <v>3040</v>
      </c>
      <c r="E945" t="s">
        <v>306</v>
      </c>
      <c r="F945" t="s">
        <v>361</v>
      </c>
      <c r="G945" t="s">
        <v>3041</v>
      </c>
      <c r="H945" t="s">
        <v>307</v>
      </c>
    </row>
    <row r="946" spans="1:8" x14ac:dyDescent="0.25">
      <c r="A946" t="s">
        <v>296</v>
      </c>
      <c r="B946" t="s">
        <v>3042</v>
      </c>
      <c r="C946" t="s">
        <v>3043</v>
      </c>
      <c r="D946" t="s">
        <v>3044</v>
      </c>
      <c r="E946" t="s">
        <v>306</v>
      </c>
      <c r="F946" t="s">
        <v>361</v>
      </c>
      <c r="G946" t="s">
        <v>3045</v>
      </c>
      <c r="H946" t="s">
        <v>307</v>
      </c>
    </row>
    <row r="947" spans="1:8" x14ac:dyDescent="0.25">
      <c r="A947" t="s">
        <v>296</v>
      </c>
      <c r="B947" t="s">
        <v>3046</v>
      </c>
      <c r="C947" t="s">
        <v>3047</v>
      </c>
      <c r="D947" t="s">
        <v>3048</v>
      </c>
      <c r="E947" t="s">
        <v>306</v>
      </c>
      <c r="F947" t="s">
        <v>361</v>
      </c>
      <c r="G947" t="s">
        <v>3049</v>
      </c>
      <c r="H947" t="s">
        <v>307</v>
      </c>
    </row>
    <row r="948" spans="1:8" x14ac:dyDescent="0.25">
      <c r="A948" t="s">
        <v>296</v>
      </c>
      <c r="B948" t="s">
        <v>3050</v>
      </c>
      <c r="C948" t="s">
        <v>3051</v>
      </c>
      <c r="D948" t="s">
        <v>3052</v>
      </c>
      <c r="E948" t="s">
        <v>306</v>
      </c>
      <c r="F948" t="s">
        <v>361</v>
      </c>
      <c r="G948" t="s">
        <v>3053</v>
      </c>
      <c r="H948" t="s">
        <v>307</v>
      </c>
    </row>
    <row r="949" spans="1:8" x14ac:dyDescent="0.25">
      <c r="A949" t="s">
        <v>296</v>
      </c>
      <c r="B949" t="s">
        <v>3054</v>
      </c>
      <c r="C949" t="s">
        <v>3055</v>
      </c>
      <c r="D949" t="s">
        <v>3056</v>
      </c>
      <c r="E949" t="s">
        <v>306</v>
      </c>
      <c r="F949" t="s">
        <v>361</v>
      </c>
      <c r="G949" t="s">
        <v>3057</v>
      </c>
      <c r="H949" t="s">
        <v>307</v>
      </c>
    </row>
    <row r="950" spans="1:8" x14ac:dyDescent="0.25">
      <c r="A950" t="s">
        <v>296</v>
      </c>
      <c r="B950" t="s">
        <v>2986</v>
      </c>
      <c r="C950" t="s">
        <v>2987</v>
      </c>
      <c r="D950" t="s">
        <v>2988</v>
      </c>
      <c r="E950" t="s">
        <v>306</v>
      </c>
      <c r="F950" t="s">
        <v>361</v>
      </c>
      <c r="G950" t="s">
        <v>2989</v>
      </c>
      <c r="H950" t="s">
        <v>307</v>
      </c>
    </row>
    <row r="951" spans="1:8" x14ac:dyDescent="0.25">
      <c r="A951" t="s">
        <v>296</v>
      </c>
      <c r="B951" t="s">
        <v>3058</v>
      </c>
      <c r="C951" t="s">
        <v>2987</v>
      </c>
      <c r="D951" t="s">
        <v>3059</v>
      </c>
      <c r="E951" t="s">
        <v>306</v>
      </c>
      <c r="F951" t="s">
        <v>361</v>
      </c>
      <c r="G951" t="s">
        <v>3060</v>
      </c>
      <c r="H951" t="s">
        <v>307</v>
      </c>
    </row>
    <row r="952" spans="1:8" x14ac:dyDescent="0.25">
      <c r="A952" t="s">
        <v>296</v>
      </c>
      <c r="B952" t="s">
        <v>3061</v>
      </c>
      <c r="C952" t="s">
        <v>3062</v>
      </c>
      <c r="D952" t="s">
        <v>3063</v>
      </c>
      <c r="E952" t="s">
        <v>306</v>
      </c>
      <c r="F952" t="s">
        <v>361</v>
      </c>
      <c r="G952" t="s">
        <v>3064</v>
      </c>
      <c r="H952" t="s">
        <v>307</v>
      </c>
    </row>
    <row r="953" spans="1:8" x14ac:dyDescent="0.25">
      <c r="A953" t="s">
        <v>296</v>
      </c>
      <c r="B953" t="s">
        <v>3065</v>
      </c>
      <c r="C953" t="s">
        <v>3066</v>
      </c>
      <c r="D953" t="s">
        <v>3067</v>
      </c>
      <c r="E953" t="s">
        <v>306</v>
      </c>
      <c r="F953" t="s">
        <v>361</v>
      </c>
      <c r="G953" t="s">
        <v>3068</v>
      </c>
      <c r="H953" t="s">
        <v>307</v>
      </c>
    </row>
    <row r="954" spans="1:8" x14ac:dyDescent="0.25">
      <c r="A954" t="s">
        <v>296</v>
      </c>
      <c r="B954" t="s">
        <v>11510</v>
      </c>
      <c r="C954" t="s">
        <v>11511</v>
      </c>
      <c r="D954" t="s">
        <v>2535</v>
      </c>
      <c r="E954" t="s">
        <v>306</v>
      </c>
      <c r="F954" t="s">
        <v>1047</v>
      </c>
      <c r="G954" t="s">
        <v>11512</v>
      </c>
      <c r="H954" t="s">
        <v>307</v>
      </c>
    </row>
    <row r="955" spans="1:8" x14ac:dyDescent="0.25">
      <c r="A955" t="s">
        <v>296</v>
      </c>
      <c r="B955" t="s">
        <v>11523</v>
      </c>
      <c r="C955" t="s">
        <v>11524</v>
      </c>
      <c r="D955" t="s">
        <v>11525</v>
      </c>
      <c r="E955" t="s">
        <v>306</v>
      </c>
      <c r="F955" t="s">
        <v>1047</v>
      </c>
      <c r="G955" t="s">
        <v>11526</v>
      </c>
      <c r="H955" t="s">
        <v>307</v>
      </c>
    </row>
    <row r="956" spans="1:8" x14ac:dyDescent="0.25">
      <c r="A956" t="s">
        <v>296</v>
      </c>
      <c r="B956" t="s">
        <v>11519</v>
      </c>
      <c r="C956" t="s">
        <v>11520</v>
      </c>
      <c r="D956" t="s">
        <v>11521</v>
      </c>
      <c r="E956" t="s">
        <v>306</v>
      </c>
      <c r="F956" t="s">
        <v>1047</v>
      </c>
      <c r="G956" t="s">
        <v>11522</v>
      </c>
      <c r="H956" t="s">
        <v>307</v>
      </c>
    </row>
    <row r="957" spans="1:8" x14ac:dyDescent="0.25">
      <c r="A957" t="s">
        <v>296</v>
      </c>
      <c r="B957" t="s">
        <v>11516</v>
      </c>
      <c r="C957" t="s">
        <v>11517</v>
      </c>
      <c r="D957" t="s">
        <v>2537</v>
      </c>
      <c r="E957" t="s">
        <v>306</v>
      </c>
      <c r="F957" t="s">
        <v>1047</v>
      </c>
      <c r="G957" t="s">
        <v>11518</v>
      </c>
      <c r="H957" t="s">
        <v>307</v>
      </c>
    </row>
    <row r="958" spans="1:8" x14ac:dyDescent="0.25">
      <c r="A958" t="s">
        <v>296</v>
      </c>
      <c r="B958" t="s">
        <v>11557</v>
      </c>
      <c r="C958" t="s">
        <v>11558</v>
      </c>
      <c r="D958" t="s">
        <v>11559</v>
      </c>
      <c r="E958" t="s">
        <v>306</v>
      </c>
      <c r="F958" t="s">
        <v>1047</v>
      </c>
      <c r="G958" t="s">
        <v>11560</v>
      </c>
      <c r="H958" t="s">
        <v>307</v>
      </c>
    </row>
    <row r="959" spans="1:8" x14ac:dyDescent="0.25">
      <c r="A959" t="s">
        <v>296</v>
      </c>
      <c r="B959" t="s">
        <v>11549</v>
      </c>
      <c r="C959" t="s">
        <v>11550</v>
      </c>
      <c r="D959" t="s">
        <v>11551</v>
      </c>
      <c r="E959" t="s">
        <v>306</v>
      </c>
      <c r="F959" t="s">
        <v>1047</v>
      </c>
      <c r="G959" t="s">
        <v>11552</v>
      </c>
      <c r="H959" t="s">
        <v>307</v>
      </c>
    </row>
    <row r="960" spans="1:8" x14ac:dyDescent="0.25">
      <c r="A960" t="s">
        <v>296</v>
      </c>
      <c r="B960" t="s">
        <v>11542</v>
      </c>
      <c r="C960" t="s">
        <v>11543</v>
      </c>
      <c r="D960" t="s">
        <v>11544</v>
      </c>
      <c r="E960" t="s">
        <v>306</v>
      </c>
      <c r="F960" t="s">
        <v>1047</v>
      </c>
      <c r="G960" t="s">
        <v>11545</v>
      </c>
      <c r="H960" t="s">
        <v>307</v>
      </c>
    </row>
    <row r="961" spans="1:8" x14ac:dyDescent="0.25">
      <c r="A961" t="s">
        <v>296</v>
      </c>
      <c r="B961" t="s">
        <v>11530</v>
      </c>
      <c r="C961" t="s">
        <v>11531</v>
      </c>
      <c r="D961" t="s">
        <v>11532</v>
      </c>
      <c r="E961" t="s">
        <v>306</v>
      </c>
      <c r="F961" t="s">
        <v>1047</v>
      </c>
      <c r="G961" t="s">
        <v>11533</v>
      </c>
      <c r="H961" t="s">
        <v>307</v>
      </c>
    </row>
    <row r="962" spans="1:8" x14ac:dyDescent="0.25">
      <c r="A962" t="s">
        <v>296</v>
      </c>
      <c r="B962" t="s">
        <v>11534</v>
      </c>
      <c r="C962" t="s">
        <v>11535</v>
      </c>
      <c r="D962" t="s">
        <v>11536</v>
      </c>
      <c r="E962" t="s">
        <v>306</v>
      </c>
      <c r="F962" t="s">
        <v>1047</v>
      </c>
      <c r="G962" t="s">
        <v>11537</v>
      </c>
      <c r="H962" t="s">
        <v>307</v>
      </c>
    </row>
    <row r="963" spans="1:8" x14ac:dyDescent="0.25">
      <c r="A963" t="s">
        <v>296</v>
      </c>
      <c r="B963" t="s">
        <v>11553</v>
      </c>
      <c r="C963" t="s">
        <v>11554</v>
      </c>
      <c r="D963" t="s">
        <v>11555</v>
      </c>
      <c r="E963" t="s">
        <v>306</v>
      </c>
      <c r="F963" t="s">
        <v>1047</v>
      </c>
      <c r="G963" t="s">
        <v>11556</v>
      </c>
      <c r="H963" t="s">
        <v>307</v>
      </c>
    </row>
    <row r="964" spans="1:8" x14ac:dyDescent="0.25">
      <c r="A964" t="s">
        <v>296</v>
      </c>
      <c r="B964" t="s">
        <v>11538</v>
      </c>
      <c r="C964" t="s">
        <v>11539</v>
      </c>
      <c r="D964" t="s">
        <v>11540</v>
      </c>
      <c r="E964" t="s">
        <v>306</v>
      </c>
      <c r="F964" t="s">
        <v>1047</v>
      </c>
      <c r="G964" t="s">
        <v>11541</v>
      </c>
      <c r="H964" t="s">
        <v>307</v>
      </c>
    </row>
    <row r="965" spans="1:8" x14ac:dyDescent="0.25">
      <c r="A965" t="s">
        <v>296</v>
      </c>
      <c r="B965" t="s">
        <v>11546</v>
      </c>
      <c r="C965" t="s">
        <v>11547</v>
      </c>
      <c r="D965" t="s">
        <v>2539</v>
      </c>
      <c r="E965" t="s">
        <v>306</v>
      </c>
      <c r="F965" t="s">
        <v>1047</v>
      </c>
      <c r="G965" t="s">
        <v>11548</v>
      </c>
      <c r="H965" t="s">
        <v>307</v>
      </c>
    </row>
    <row r="966" spans="1:8" x14ac:dyDescent="0.25">
      <c r="A966" t="s">
        <v>296</v>
      </c>
      <c r="B966" t="s">
        <v>10413</v>
      </c>
      <c r="C966" t="s">
        <v>10414</v>
      </c>
      <c r="D966" t="s">
        <v>2541</v>
      </c>
      <c r="E966" t="s">
        <v>306</v>
      </c>
      <c r="F966" t="s">
        <v>1047</v>
      </c>
      <c r="G966" t="s">
        <v>10415</v>
      </c>
      <c r="H966" t="s">
        <v>307</v>
      </c>
    </row>
    <row r="967" spans="1:8" x14ac:dyDescent="0.25">
      <c r="A967" t="s">
        <v>296</v>
      </c>
      <c r="B967" t="s">
        <v>10405</v>
      </c>
      <c r="C967" t="s">
        <v>10406</v>
      </c>
      <c r="D967" t="s">
        <v>10407</v>
      </c>
      <c r="E967" t="s">
        <v>306</v>
      </c>
      <c r="F967" t="s">
        <v>1047</v>
      </c>
      <c r="G967" t="s">
        <v>10408</v>
      </c>
      <c r="H967" t="s">
        <v>307</v>
      </c>
    </row>
    <row r="968" spans="1:8" x14ac:dyDescent="0.25">
      <c r="A968" t="s">
        <v>296</v>
      </c>
      <c r="B968" t="s">
        <v>10420</v>
      </c>
      <c r="C968" t="s">
        <v>10421</v>
      </c>
      <c r="D968" t="s">
        <v>10422</v>
      </c>
      <c r="E968" t="s">
        <v>306</v>
      </c>
      <c r="F968" t="s">
        <v>1047</v>
      </c>
      <c r="G968" t="s">
        <v>10423</v>
      </c>
      <c r="H968" t="s">
        <v>307</v>
      </c>
    </row>
    <row r="969" spans="1:8" x14ac:dyDescent="0.25">
      <c r="A969" t="s">
        <v>296</v>
      </c>
      <c r="B969" t="s">
        <v>10409</v>
      </c>
      <c r="C969" t="s">
        <v>10410</v>
      </c>
      <c r="D969" t="s">
        <v>10411</v>
      </c>
      <c r="E969" t="s">
        <v>306</v>
      </c>
      <c r="F969" t="s">
        <v>1047</v>
      </c>
      <c r="G969" t="s">
        <v>10412</v>
      </c>
      <c r="H969" t="s">
        <v>307</v>
      </c>
    </row>
    <row r="970" spans="1:8" x14ac:dyDescent="0.25">
      <c r="A970" t="s">
        <v>296</v>
      </c>
      <c r="B970" t="s">
        <v>10416</v>
      </c>
      <c r="C970" t="s">
        <v>10417</v>
      </c>
      <c r="D970" t="s">
        <v>10418</v>
      </c>
      <c r="E970" t="s">
        <v>306</v>
      </c>
      <c r="F970" t="s">
        <v>1047</v>
      </c>
      <c r="G970" t="s">
        <v>10419</v>
      </c>
      <c r="H970" t="s">
        <v>307</v>
      </c>
    </row>
    <row r="971" spans="1:8" x14ac:dyDescent="0.25">
      <c r="A971" t="s">
        <v>296</v>
      </c>
      <c r="B971" t="s">
        <v>11564</v>
      </c>
      <c r="C971" t="s">
        <v>11565</v>
      </c>
      <c r="D971" t="s">
        <v>11566</v>
      </c>
      <c r="E971" t="s">
        <v>306</v>
      </c>
      <c r="F971" t="s">
        <v>1047</v>
      </c>
      <c r="G971" t="s">
        <v>11567</v>
      </c>
      <c r="H971" t="s">
        <v>307</v>
      </c>
    </row>
    <row r="972" spans="1:8" x14ac:dyDescent="0.25">
      <c r="A972" t="s">
        <v>296</v>
      </c>
      <c r="B972" t="s">
        <v>10424</v>
      </c>
      <c r="C972" t="s">
        <v>10425</v>
      </c>
      <c r="D972" t="s">
        <v>10426</v>
      </c>
      <c r="E972" t="s">
        <v>306</v>
      </c>
      <c r="F972" t="s">
        <v>1047</v>
      </c>
      <c r="G972" t="s">
        <v>10427</v>
      </c>
      <c r="H972" t="s">
        <v>307</v>
      </c>
    </row>
    <row r="973" spans="1:8" x14ac:dyDescent="0.25">
      <c r="A973" t="s">
        <v>296</v>
      </c>
      <c r="B973" t="s">
        <v>11571</v>
      </c>
      <c r="C973" t="s">
        <v>11572</v>
      </c>
      <c r="D973" t="s">
        <v>2543</v>
      </c>
      <c r="E973" t="s">
        <v>306</v>
      </c>
      <c r="F973" t="s">
        <v>1047</v>
      </c>
      <c r="G973" t="s">
        <v>11573</v>
      </c>
      <c r="H973" t="s">
        <v>307</v>
      </c>
    </row>
    <row r="974" spans="1:8" x14ac:dyDescent="0.25">
      <c r="A974" t="s">
        <v>296</v>
      </c>
      <c r="B974" t="s">
        <v>11665</v>
      </c>
      <c r="C974" t="s">
        <v>11666</v>
      </c>
      <c r="D974" t="s">
        <v>2583</v>
      </c>
      <c r="E974" t="s">
        <v>306</v>
      </c>
      <c r="F974" t="s">
        <v>1047</v>
      </c>
      <c r="G974" t="s">
        <v>11667</v>
      </c>
      <c r="H974" t="s">
        <v>307</v>
      </c>
    </row>
    <row r="975" spans="1:8" x14ac:dyDescent="0.25">
      <c r="A975" t="s">
        <v>296</v>
      </c>
      <c r="B975" t="s">
        <v>11592</v>
      </c>
      <c r="C975" t="s">
        <v>11593</v>
      </c>
      <c r="D975" t="s">
        <v>11594</v>
      </c>
      <c r="E975" t="s">
        <v>306</v>
      </c>
      <c r="F975" t="s">
        <v>1047</v>
      </c>
      <c r="G975" t="s">
        <v>11595</v>
      </c>
      <c r="H975" t="s">
        <v>307</v>
      </c>
    </row>
    <row r="976" spans="1:8" x14ac:dyDescent="0.25">
      <c r="A976" t="s">
        <v>296</v>
      </c>
      <c r="B976" t="s">
        <v>11584</v>
      </c>
      <c r="C976" t="s">
        <v>11585</v>
      </c>
      <c r="D976" t="s">
        <v>11586</v>
      </c>
      <c r="E976" t="s">
        <v>306</v>
      </c>
      <c r="F976" t="s">
        <v>1047</v>
      </c>
      <c r="G976" t="s">
        <v>11587</v>
      </c>
      <c r="H976" t="s">
        <v>307</v>
      </c>
    </row>
    <row r="977" spans="1:8" x14ac:dyDescent="0.25">
      <c r="A977" t="s">
        <v>296</v>
      </c>
      <c r="B977" t="s">
        <v>11580</v>
      </c>
      <c r="C977" t="s">
        <v>11581</v>
      </c>
      <c r="D977" t="s">
        <v>11582</v>
      </c>
      <c r="E977" t="s">
        <v>306</v>
      </c>
      <c r="F977" t="s">
        <v>1047</v>
      </c>
      <c r="G977" t="s">
        <v>11583</v>
      </c>
      <c r="H977" t="s">
        <v>307</v>
      </c>
    </row>
    <row r="978" spans="1:8" x14ac:dyDescent="0.25">
      <c r="A978" t="s">
        <v>296</v>
      </c>
      <c r="B978" t="s">
        <v>11588</v>
      </c>
      <c r="C978" t="s">
        <v>11589</v>
      </c>
      <c r="D978" t="s">
        <v>11590</v>
      </c>
      <c r="E978" t="s">
        <v>306</v>
      </c>
      <c r="F978" t="s">
        <v>1047</v>
      </c>
      <c r="G978" t="s">
        <v>11591</v>
      </c>
      <c r="H978" t="s">
        <v>307</v>
      </c>
    </row>
    <row r="979" spans="1:8" x14ac:dyDescent="0.25">
      <c r="A979" t="s">
        <v>296</v>
      </c>
      <c r="B979" t="s">
        <v>10428</v>
      </c>
      <c r="C979" t="s">
        <v>10429</v>
      </c>
      <c r="D979" t="s">
        <v>10430</v>
      </c>
      <c r="E979" t="s">
        <v>306</v>
      </c>
      <c r="F979" t="s">
        <v>1047</v>
      </c>
      <c r="G979" t="s">
        <v>10431</v>
      </c>
      <c r="H979" t="s">
        <v>307</v>
      </c>
    </row>
    <row r="980" spans="1:8" x14ac:dyDescent="0.25">
      <c r="A980" t="s">
        <v>296</v>
      </c>
      <c r="B980" t="s">
        <v>11659</v>
      </c>
      <c r="C980" t="s">
        <v>11660</v>
      </c>
      <c r="D980" t="s">
        <v>2559</v>
      </c>
      <c r="E980" t="s">
        <v>306</v>
      </c>
      <c r="F980" t="s">
        <v>1047</v>
      </c>
      <c r="G980" t="s">
        <v>11661</v>
      </c>
      <c r="H980" t="s">
        <v>307</v>
      </c>
    </row>
    <row r="981" spans="1:8" x14ac:dyDescent="0.25">
      <c r="A981" t="s">
        <v>296</v>
      </c>
      <c r="B981" t="s">
        <v>11655</v>
      </c>
      <c r="C981" t="s">
        <v>11656</v>
      </c>
      <c r="D981" t="s">
        <v>11657</v>
      </c>
      <c r="E981" t="s">
        <v>306</v>
      </c>
      <c r="F981" t="s">
        <v>1047</v>
      </c>
      <c r="G981" t="s">
        <v>11658</v>
      </c>
      <c r="H981" t="s">
        <v>307</v>
      </c>
    </row>
    <row r="982" spans="1:8" x14ac:dyDescent="0.25">
      <c r="A982" t="s">
        <v>296</v>
      </c>
      <c r="B982" t="s">
        <v>10432</v>
      </c>
      <c r="C982" t="s">
        <v>10433</v>
      </c>
      <c r="D982" t="s">
        <v>10434</v>
      </c>
      <c r="E982" t="s">
        <v>306</v>
      </c>
      <c r="F982" t="s">
        <v>1047</v>
      </c>
      <c r="G982" t="s">
        <v>10435</v>
      </c>
      <c r="H982" t="s">
        <v>307</v>
      </c>
    </row>
    <row r="983" spans="1:8" x14ac:dyDescent="0.25">
      <c r="A983" t="s">
        <v>296</v>
      </c>
      <c r="B983" t="s">
        <v>11649</v>
      </c>
      <c r="C983" t="s">
        <v>11650</v>
      </c>
      <c r="D983" t="s">
        <v>2557</v>
      </c>
      <c r="E983" t="s">
        <v>306</v>
      </c>
      <c r="F983" t="s">
        <v>1047</v>
      </c>
      <c r="G983" t="s">
        <v>11651</v>
      </c>
      <c r="H983" t="s">
        <v>307</v>
      </c>
    </row>
    <row r="984" spans="1:8" x14ac:dyDescent="0.25">
      <c r="A984" t="s">
        <v>296</v>
      </c>
      <c r="B984" t="s">
        <v>11639</v>
      </c>
      <c r="C984" t="s">
        <v>11640</v>
      </c>
      <c r="D984" t="s">
        <v>2555</v>
      </c>
      <c r="E984" t="s">
        <v>306</v>
      </c>
      <c r="F984" t="s">
        <v>1047</v>
      </c>
      <c r="G984" t="s">
        <v>11641</v>
      </c>
      <c r="H984" t="s">
        <v>307</v>
      </c>
    </row>
    <row r="985" spans="1:8" x14ac:dyDescent="0.25">
      <c r="A985" t="s">
        <v>296</v>
      </c>
      <c r="B985" t="s">
        <v>11642</v>
      </c>
      <c r="C985" t="s">
        <v>11643</v>
      </c>
      <c r="D985" t="s">
        <v>11644</v>
      </c>
      <c r="E985" t="s">
        <v>306</v>
      </c>
      <c r="F985" t="s">
        <v>1047</v>
      </c>
      <c r="G985" t="s">
        <v>11645</v>
      </c>
      <c r="H985" t="s">
        <v>307</v>
      </c>
    </row>
    <row r="986" spans="1:8" x14ac:dyDescent="0.25">
      <c r="A986" t="s">
        <v>296</v>
      </c>
      <c r="B986" t="s">
        <v>11625</v>
      </c>
      <c r="C986" t="s">
        <v>11626</v>
      </c>
      <c r="D986" t="s">
        <v>2553</v>
      </c>
      <c r="E986" t="s">
        <v>306</v>
      </c>
      <c r="F986" t="s">
        <v>1047</v>
      </c>
      <c r="G986" t="s">
        <v>11627</v>
      </c>
      <c r="H986" t="s">
        <v>307</v>
      </c>
    </row>
    <row r="987" spans="1:8" x14ac:dyDescent="0.25">
      <c r="A987" t="s">
        <v>296</v>
      </c>
      <c r="B987" t="s">
        <v>11577</v>
      </c>
      <c r="C987" t="s">
        <v>11578</v>
      </c>
      <c r="D987" t="s">
        <v>2545</v>
      </c>
      <c r="E987" t="s">
        <v>306</v>
      </c>
      <c r="F987" t="s">
        <v>1047</v>
      </c>
      <c r="G987" t="s">
        <v>11579</v>
      </c>
      <c r="H987" t="s">
        <v>307</v>
      </c>
    </row>
    <row r="988" spans="1:8" x14ac:dyDescent="0.25">
      <c r="A988" t="s">
        <v>296</v>
      </c>
      <c r="B988" t="s">
        <v>11628</v>
      </c>
      <c r="C988" t="s">
        <v>11629</v>
      </c>
      <c r="D988" t="s">
        <v>11630</v>
      </c>
      <c r="E988" t="s">
        <v>306</v>
      </c>
      <c r="F988" t="s">
        <v>1047</v>
      </c>
      <c r="G988" t="s">
        <v>11631</v>
      </c>
      <c r="H988" t="s">
        <v>307</v>
      </c>
    </row>
    <row r="989" spans="1:8" x14ac:dyDescent="0.25">
      <c r="A989" t="s">
        <v>296</v>
      </c>
      <c r="B989" t="s">
        <v>11602</v>
      </c>
      <c r="C989" t="s">
        <v>11603</v>
      </c>
      <c r="D989" t="s">
        <v>11604</v>
      </c>
      <c r="E989" t="s">
        <v>306</v>
      </c>
      <c r="F989" t="s">
        <v>1047</v>
      </c>
      <c r="G989" t="s">
        <v>11605</v>
      </c>
      <c r="H989" t="s">
        <v>307</v>
      </c>
    </row>
    <row r="990" spans="1:8" x14ac:dyDescent="0.25">
      <c r="A990" t="s">
        <v>296</v>
      </c>
      <c r="B990" t="s">
        <v>11632</v>
      </c>
      <c r="C990" t="s">
        <v>11633</v>
      </c>
      <c r="D990" t="s">
        <v>11634</v>
      </c>
      <c r="E990" t="s">
        <v>306</v>
      </c>
      <c r="F990" t="s">
        <v>1047</v>
      </c>
      <c r="G990" t="s">
        <v>11635</v>
      </c>
      <c r="H990" t="s">
        <v>307</v>
      </c>
    </row>
    <row r="991" spans="1:8" x14ac:dyDescent="0.25">
      <c r="A991" t="s">
        <v>296</v>
      </c>
      <c r="B991" t="s">
        <v>11599</v>
      </c>
      <c r="C991" t="s">
        <v>11600</v>
      </c>
      <c r="D991" t="s">
        <v>2547</v>
      </c>
      <c r="E991" t="s">
        <v>306</v>
      </c>
      <c r="F991" t="s">
        <v>1047</v>
      </c>
      <c r="G991" t="s">
        <v>11601</v>
      </c>
      <c r="H991" t="s">
        <v>307</v>
      </c>
    </row>
    <row r="992" spans="1:8" x14ac:dyDescent="0.25">
      <c r="A992" t="s">
        <v>296</v>
      </c>
      <c r="B992" t="s">
        <v>11619</v>
      </c>
      <c r="C992" t="s">
        <v>11620</v>
      </c>
      <c r="D992" t="s">
        <v>2551</v>
      </c>
      <c r="E992" t="s">
        <v>306</v>
      </c>
      <c r="F992" t="s">
        <v>1047</v>
      </c>
      <c r="G992" t="s">
        <v>11621</v>
      </c>
      <c r="H992" t="s">
        <v>307</v>
      </c>
    </row>
    <row r="993" spans="1:8" x14ac:dyDescent="0.25">
      <c r="A993" t="s">
        <v>296</v>
      </c>
      <c r="B993" t="s">
        <v>11609</v>
      </c>
      <c r="C993" t="s">
        <v>11610</v>
      </c>
      <c r="D993" t="s">
        <v>11611</v>
      </c>
      <c r="E993" t="s">
        <v>306</v>
      </c>
      <c r="F993" t="s">
        <v>1047</v>
      </c>
      <c r="G993" t="s">
        <v>11612</v>
      </c>
      <c r="H993" t="s">
        <v>307</v>
      </c>
    </row>
    <row r="994" spans="1:8" x14ac:dyDescent="0.25">
      <c r="A994" t="s">
        <v>296</v>
      </c>
      <c r="B994" t="s">
        <v>11613</v>
      </c>
      <c r="C994" t="s">
        <v>11614</v>
      </c>
      <c r="D994" t="s">
        <v>2549</v>
      </c>
      <c r="E994" t="s">
        <v>306</v>
      </c>
      <c r="F994" t="s">
        <v>1047</v>
      </c>
      <c r="G994" t="s">
        <v>11615</v>
      </c>
      <c r="H994" t="s">
        <v>307</v>
      </c>
    </row>
    <row r="995" spans="1:8" x14ac:dyDescent="0.25">
      <c r="A995" t="s">
        <v>296</v>
      </c>
      <c r="B995" t="s">
        <v>11676</v>
      </c>
      <c r="C995" t="s">
        <v>11677</v>
      </c>
      <c r="D995" t="s">
        <v>2900</v>
      </c>
      <c r="E995" t="s">
        <v>306</v>
      </c>
      <c r="F995" t="s">
        <v>361</v>
      </c>
      <c r="G995" t="s">
        <v>11678</v>
      </c>
      <c r="H995" t="s">
        <v>307</v>
      </c>
    </row>
    <row r="996" spans="1:8" x14ac:dyDescent="0.25">
      <c r="A996" t="s">
        <v>296</v>
      </c>
      <c r="B996" t="s">
        <v>11684</v>
      </c>
      <c r="C996" t="s">
        <v>11685</v>
      </c>
      <c r="D996" t="s">
        <v>11686</v>
      </c>
      <c r="E996" t="s">
        <v>306</v>
      </c>
      <c r="F996" t="s">
        <v>361</v>
      </c>
      <c r="G996" t="s">
        <v>11687</v>
      </c>
      <c r="H996" t="s">
        <v>307</v>
      </c>
    </row>
    <row r="999" spans="1:8" x14ac:dyDescent="0.25">
      <c r="A999" t="s">
        <v>296</v>
      </c>
      <c r="B999" t="s">
        <v>11688</v>
      </c>
      <c r="C999" t="s">
        <v>11689</v>
      </c>
      <c r="D999" t="s">
        <v>11690</v>
      </c>
      <c r="E999" t="s">
        <v>306</v>
      </c>
      <c r="F999" t="s">
        <v>3074</v>
      </c>
      <c r="G999" t="s">
        <v>11691</v>
      </c>
      <c r="H999" t="s">
        <v>307</v>
      </c>
    </row>
    <row r="1000" spans="1:8" x14ac:dyDescent="0.25">
      <c r="A1000" t="s">
        <v>296</v>
      </c>
      <c r="B1000" t="s">
        <v>11695</v>
      </c>
      <c r="C1000" t="s">
        <v>3075</v>
      </c>
      <c r="D1000" t="s">
        <v>11696</v>
      </c>
      <c r="E1000" t="s">
        <v>306</v>
      </c>
      <c r="F1000" t="s">
        <v>3074</v>
      </c>
      <c r="G1000" t="s">
        <v>11697</v>
      </c>
      <c r="H1000" t="s">
        <v>307</v>
      </c>
    </row>
    <row r="1001" spans="1:8" x14ac:dyDescent="0.25">
      <c r="A1001" t="s">
        <v>296</v>
      </c>
      <c r="B1001" t="s">
        <v>11709</v>
      </c>
      <c r="C1001" t="s">
        <v>3077</v>
      </c>
      <c r="D1001" t="s">
        <v>11710</v>
      </c>
      <c r="E1001" t="s">
        <v>306</v>
      </c>
      <c r="F1001" t="s">
        <v>3074</v>
      </c>
      <c r="G1001" t="s">
        <v>11711</v>
      </c>
      <c r="H1001" t="s">
        <v>307</v>
      </c>
    </row>
    <row r="1002" spans="1:8" x14ac:dyDescent="0.25">
      <c r="A1002" t="s">
        <v>296</v>
      </c>
      <c r="B1002" t="s">
        <v>10449</v>
      </c>
      <c r="C1002" t="s">
        <v>3079</v>
      </c>
      <c r="D1002" t="s">
        <v>10450</v>
      </c>
      <c r="E1002" t="s">
        <v>306</v>
      </c>
      <c r="F1002" t="s">
        <v>3074</v>
      </c>
      <c r="G1002" t="s">
        <v>10451</v>
      </c>
      <c r="H1002" t="s">
        <v>307</v>
      </c>
    </row>
    <row r="1003" spans="1:8" x14ac:dyDescent="0.25">
      <c r="A1003" t="s">
        <v>296</v>
      </c>
      <c r="B1003" t="s">
        <v>11722</v>
      </c>
      <c r="C1003" t="s">
        <v>3081</v>
      </c>
      <c r="D1003" t="s">
        <v>11723</v>
      </c>
      <c r="E1003" t="s">
        <v>306</v>
      </c>
      <c r="F1003" t="s">
        <v>3074</v>
      </c>
      <c r="G1003" t="s">
        <v>11724</v>
      </c>
      <c r="H1003" t="s">
        <v>307</v>
      </c>
    </row>
    <row r="1004" spans="1:8" x14ac:dyDescent="0.25">
      <c r="A1004" t="s">
        <v>296</v>
      </c>
      <c r="B1004" t="s">
        <v>3083</v>
      </c>
      <c r="C1004" t="s">
        <v>3084</v>
      </c>
      <c r="D1004" t="s">
        <v>3085</v>
      </c>
      <c r="E1004" t="s">
        <v>306</v>
      </c>
      <c r="F1004" t="s">
        <v>3074</v>
      </c>
      <c r="G1004" t="s">
        <v>3086</v>
      </c>
      <c r="H1004" t="s">
        <v>307</v>
      </c>
    </row>
    <row r="1005" spans="1:8" x14ac:dyDescent="0.25">
      <c r="A1005" t="s">
        <v>296</v>
      </c>
      <c r="B1005" t="s">
        <v>11756</v>
      </c>
      <c r="C1005" t="s">
        <v>3087</v>
      </c>
      <c r="D1005" t="s">
        <v>11757</v>
      </c>
      <c r="E1005" t="s">
        <v>306</v>
      </c>
      <c r="F1005" t="s">
        <v>3074</v>
      </c>
      <c r="G1005" t="s">
        <v>11758</v>
      </c>
      <c r="H1005" t="s">
        <v>307</v>
      </c>
    </row>
    <row r="1006" spans="1:8" x14ac:dyDescent="0.25">
      <c r="A1006" t="s">
        <v>296</v>
      </c>
      <c r="B1006" t="s">
        <v>11762</v>
      </c>
      <c r="C1006" t="s">
        <v>3089</v>
      </c>
      <c r="D1006" t="s">
        <v>11763</v>
      </c>
      <c r="E1006" t="s">
        <v>306</v>
      </c>
      <c r="F1006" t="s">
        <v>3074</v>
      </c>
      <c r="G1006" t="s">
        <v>11764</v>
      </c>
      <c r="H1006" t="s">
        <v>307</v>
      </c>
    </row>
    <row r="1007" spans="1:8" x14ac:dyDescent="0.25">
      <c r="A1007" t="s">
        <v>296</v>
      </c>
      <c r="B1007" t="s">
        <v>11772</v>
      </c>
      <c r="C1007" t="s">
        <v>3091</v>
      </c>
      <c r="D1007" t="s">
        <v>11773</v>
      </c>
      <c r="E1007" t="s">
        <v>306</v>
      </c>
      <c r="F1007" t="s">
        <v>3074</v>
      </c>
      <c r="G1007" t="s">
        <v>11774</v>
      </c>
      <c r="H1007" t="s">
        <v>307</v>
      </c>
    </row>
    <row r="1008" spans="1:8" x14ac:dyDescent="0.25">
      <c r="A1008" t="s">
        <v>296</v>
      </c>
      <c r="B1008" t="s">
        <v>3093</v>
      </c>
      <c r="C1008" t="s">
        <v>3094</v>
      </c>
      <c r="D1008" t="s">
        <v>3095</v>
      </c>
      <c r="E1008" t="s">
        <v>306</v>
      </c>
      <c r="F1008" t="s">
        <v>3074</v>
      </c>
      <c r="G1008" t="s">
        <v>3096</v>
      </c>
      <c r="H1008" t="s">
        <v>307</v>
      </c>
    </row>
    <row r="1009" spans="1:8" x14ac:dyDescent="0.25">
      <c r="A1009" t="s">
        <v>296</v>
      </c>
      <c r="B1009" t="s">
        <v>11786</v>
      </c>
      <c r="C1009" t="s">
        <v>3097</v>
      </c>
      <c r="D1009" t="s">
        <v>11787</v>
      </c>
      <c r="E1009" t="s">
        <v>306</v>
      </c>
      <c r="F1009" t="s">
        <v>3074</v>
      </c>
      <c r="G1009" t="s">
        <v>11788</v>
      </c>
      <c r="H1009" t="s">
        <v>307</v>
      </c>
    </row>
    <row r="1010" spans="1:8" x14ac:dyDescent="0.25">
      <c r="A1010" t="s">
        <v>296</v>
      </c>
      <c r="B1010" t="s">
        <v>11796</v>
      </c>
      <c r="C1010" t="s">
        <v>3099</v>
      </c>
      <c r="D1010" t="s">
        <v>11797</v>
      </c>
      <c r="E1010" t="s">
        <v>306</v>
      </c>
      <c r="F1010" t="s">
        <v>3074</v>
      </c>
      <c r="G1010" t="s">
        <v>11798</v>
      </c>
      <c r="H1010" t="s">
        <v>307</v>
      </c>
    </row>
    <row r="1011" spans="1:8" x14ac:dyDescent="0.25">
      <c r="A1011" t="s">
        <v>296</v>
      </c>
      <c r="B1011" t="s">
        <v>11806</v>
      </c>
      <c r="C1011" t="s">
        <v>3101</v>
      </c>
      <c r="D1011" t="s">
        <v>11807</v>
      </c>
      <c r="E1011" t="s">
        <v>306</v>
      </c>
      <c r="F1011" t="s">
        <v>3074</v>
      </c>
      <c r="G1011" t="s">
        <v>11808</v>
      </c>
      <c r="H1011" t="s">
        <v>307</v>
      </c>
    </row>
    <row r="1012" spans="1:8" x14ac:dyDescent="0.25">
      <c r="A1012" t="s">
        <v>296</v>
      </c>
      <c r="B1012" t="s">
        <v>11816</v>
      </c>
      <c r="C1012" t="s">
        <v>3103</v>
      </c>
      <c r="D1012" t="s">
        <v>11817</v>
      </c>
      <c r="E1012" t="s">
        <v>306</v>
      </c>
      <c r="F1012" t="s">
        <v>3074</v>
      </c>
      <c r="G1012" t="s">
        <v>11818</v>
      </c>
      <c r="H1012" t="s">
        <v>307</v>
      </c>
    </row>
    <row r="1013" spans="1:8" x14ac:dyDescent="0.25">
      <c r="A1013" t="s">
        <v>296</v>
      </c>
      <c r="B1013" t="s">
        <v>11830</v>
      </c>
      <c r="C1013" t="s">
        <v>3105</v>
      </c>
      <c r="D1013" t="s">
        <v>11831</v>
      </c>
      <c r="E1013" t="s">
        <v>306</v>
      </c>
      <c r="F1013" t="s">
        <v>3074</v>
      </c>
      <c r="G1013" t="s">
        <v>11832</v>
      </c>
      <c r="H1013" t="s">
        <v>307</v>
      </c>
    </row>
    <row r="1014" spans="1:8" x14ac:dyDescent="0.25">
      <c r="A1014" t="s">
        <v>296</v>
      </c>
      <c r="B1014" t="s">
        <v>10456</v>
      </c>
      <c r="C1014" t="s">
        <v>3107</v>
      </c>
      <c r="D1014" t="s">
        <v>10457</v>
      </c>
      <c r="E1014" t="s">
        <v>306</v>
      </c>
      <c r="F1014" t="s">
        <v>3074</v>
      </c>
      <c r="G1014" t="s">
        <v>10458</v>
      </c>
      <c r="H1014" t="s">
        <v>307</v>
      </c>
    </row>
    <row r="1015" spans="1:8" x14ac:dyDescent="0.25">
      <c r="A1015" t="s">
        <v>296</v>
      </c>
      <c r="B1015" t="s">
        <v>11840</v>
      </c>
      <c r="C1015" t="s">
        <v>3109</v>
      </c>
      <c r="D1015" t="s">
        <v>11841</v>
      </c>
      <c r="E1015" t="s">
        <v>306</v>
      </c>
      <c r="F1015" t="s">
        <v>3074</v>
      </c>
      <c r="G1015" t="s">
        <v>11842</v>
      </c>
      <c r="H1015" t="s">
        <v>307</v>
      </c>
    </row>
    <row r="1016" spans="1:8" x14ac:dyDescent="0.25">
      <c r="A1016" t="s">
        <v>296</v>
      </c>
      <c r="B1016" t="s">
        <v>11846</v>
      </c>
      <c r="C1016" t="s">
        <v>3111</v>
      </c>
      <c r="D1016" t="s">
        <v>11847</v>
      </c>
      <c r="E1016" t="s">
        <v>306</v>
      </c>
      <c r="F1016" t="s">
        <v>3074</v>
      </c>
      <c r="G1016" t="s">
        <v>11848</v>
      </c>
      <c r="H1016" t="s">
        <v>307</v>
      </c>
    </row>
    <row r="1017" spans="1:8" x14ac:dyDescent="0.25">
      <c r="A1017" t="s">
        <v>296</v>
      </c>
      <c r="B1017" t="s">
        <v>10477</v>
      </c>
      <c r="C1017" t="s">
        <v>3117</v>
      </c>
      <c r="D1017" t="s">
        <v>10478</v>
      </c>
      <c r="E1017" t="s">
        <v>306</v>
      </c>
      <c r="F1017" t="s">
        <v>3074</v>
      </c>
      <c r="G1017" t="s">
        <v>10479</v>
      </c>
      <c r="H1017" t="s">
        <v>307</v>
      </c>
    </row>
    <row r="1018" spans="1:8" x14ac:dyDescent="0.25">
      <c r="A1018" t="s">
        <v>296</v>
      </c>
      <c r="B1018" t="s">
        <v>3119</v>
      </c>
      <c r="C1018" t="s">
        <v>3120</v>
      </c>
      <c r="D1018" t="s">
        <v>3121</v>
      </c>
      <c r="E1018" t="s">
        <v>306</v>
      </c>
      <c r="F1018" t="s">
        <v>3074</v>
      </c>
      <c r="G1018" t="s">
        <v>3122</v>
      </c>
      <c r="H1018" t="s">
        <v>307</v>
      </c>
    </row>
    <row r="1019" spans="1:8" x14ac:dyDescent="0.25">
      <c r="A1019" t="s">
        <v>296</v>
      </c>
      <c r="B1019" t="s">
        <v>3123</v>
      </c>
      <c r="C1019" t="s">
        <v>3124</v>
      </c>
      <c r="D1019" t="s">
        <v>3125</v>
      </c>
      <c r="E1019" t="s">
        <v>306</v>
      </c>
      <c r="F1019" t="s">
        <v>3074</v>
      </c>
      <c r="G1019" t="s">
        <v>3126</v>
      </c>
      <c r="H1019" t="s">
        <v>307</v>
      </c>
    </row>
    <row r="1020" spans="1:8" x14ac:dyDescent="0.25">
      <c r="A1020" t="s">
        <v>296</v>
      </c>
      <c r="B1020" t="s">
        <v>3127</v>
      </c>
      <c r="C1020" t="s">
        <v>3128</v>
      </c>
      <c r="D1020" t="s">
        <v>3129</v>
      </c>
      <c r="E1020" t="s">
        <v>306</v>
      </c>
      <c r="F1020" t="s">
        <v>3074</v>
      </c>
      <c r="G1020" t="s">
        <v>3130</v>
      </c>
      <c r="H1020" t="s">
        <v>307</v>
      </c>
    </row>
    <row r="1021" spans="1:8" x14ac:dyDescent="0.25">
      <c r="A1021" t="s">
        <v>296</v>
      </c>
      <c r="B1021" t="s">
        <v>3131</v>
      </c>
      <c r="C1021" t="s">
        <v>3132</v>
      </c>
      <c r="D1021" t="s">
        <v>3133</v>
      </c>
      <c r="E1021" t="s">
        <v>306</v>
      </c>
      <c r="F1021" t="s">
        <v>3074</v>
      </c>
      <c r="G1021" t="s">
        <v>3134</v>
      </c>
      <c r="H1021" t="s">
        <v>307</v>
      </c>
    </row>
    <row r="1022" spans="1:8" x14ac:dyDescent="0.25">
      <c r="A1022" t="s">
        <v>296</v>
      </c>
      <c r="B1022" t="s">
        <v>3135</v>
      </c>
      <c r="C1022" t="s">
        <v>3136</v>
      </c>
      <c r="D1022" t="s">
        <v>3137</v>
      </c>
      <c r="E1022" t="s">
        <v>306</v>
      </c>
      <c r="F1022" t="s">
        <v>3074</v>
      </c>
      <c r="G1022" t="s">
        <v>3138</v>
      </c>
      <c r="H1022" t="s">
        <v>307</v>
      </c>
    </row>
    <row r="1023" spans="1:8" x14ac:dyDescent="0.25">
      <c r="A1023" t="s">
        <v>296</v>
      </c>
      <c r="B1023" t="s">
        <v>3139</v>
      </c>
      <c r="C1023" t="s">
        <v>3140</v>
      </c>
      <c r="D1023" t="s">
        <v>3141</v>
      </c>
      <c r="E1023" t="s">
        <v>306</v>
      </c>
      <c r="F1023" t="s">
        <v>3074</v>
      </c>
      <c r="G1023" t="s">
        <v>3142</v>
      </c>
      <c r="H1023" t="s">
        <v>307</v>
      </c>
    </row>
    <row r="1024" spans="1:8" x14ac:dyDescent="0.25">
      <c r="A1024" t="s">
        <v>296</v>
      </c>
      <c r="B1024" t="s">
        <v>3143</v>
      </c>
      <c r="C1024" t="s">
        <v>3144</v>
      </c>
      <c r="D1024" t="s">
        <v>3145</v>
      </c>
      <c r="E1024" t="s">
        <v>306</v>
      </c>
      <c r="F1024" t="s">
        <v>3074</v>
      </c>
      <c r="G1024" t="s">
        <v>3146</v>
      </c>
      <c r="H1024" t="s">
        <v>307</v>
      </c>
    </row>
    <row r="1025" spans="1:8" x14ac:dyDescent="0.25">
      <c r="A1025" t="s">
        <v>296</v>
      </c>
      <c r="B1025" t="s">
        <v>11856</v>
      </c>
      <c r="C1025" t="s">
        <v>3147</v>
      </c>
      <c r="D1025" t="s">
        <v>11857</v>
      </c>
      <c r="E1025" t="s">
        <v>306</v>
      </c>
      <c r="F1025" t="s">
        <v>3074</v>
      </c>
      <c r="G1025" t="s">
        <v>11858</v>
      </c>
      <c r="H1025" t="s">
        <v>307</v>
      </c>
    </row>
    <row r="1026" spans="1:8" x14ac:dyDescent="0.25">
      <c r="A1026" t="s">
        <v>296</v>
      </c>
      <c r="B1026" t="s">
        <v>11862</v>
      </c>
      <c r="C1026" t="s">
        <v>3149</v>
      </c>
      <c r="D1026" t="s">
        <v>11863</v>
      </c>
      <c r="E1026" t="s">
        <v>306</v>
      </c>
      <c r="F1026" t="s">
        <v>3074</v>
      </c>
      <c r="G1026" t="s">
        <v>11864</v>
      </c>
      <c r="H1026" t="s">
        <v>307</v>
      </c>
    </row>
    <row r="1027" spans="1:8" x14ac:dyDescent="0.25">
      <c r="A1027" t="s">
        <v>296</v>
      </c>
      <c r="B1027" t="s">
        <v>3113</v>
      </c>
      <c r="C1027" t="s">
        <v>3114</v>
      </c>
      <c r="D1027" t="s">
        <v>3115</v>
      </c>
      <c r="E1027" t="s">
        <v>306</v>
      </c>
      <c r="F1027" t="s">
        <v>3074</v>
      </c>
      <c r="G1027" t="s">
        <v>3116</v>
      </c>
      <c r="H1027" t="s">
        <v>307</v>
      </c>
    </row>
    <row r="1028" spans="1:8" x14ac:dyDescent="0.25">
      <c r="A1028" t="s">
        <v>296</v>
      </c>
      <c r="B1028" t="s">
        <v>11872</v>
      </c>
      <c r="C1028" t="s">
        <v>3114</v>
      </c>
      <c r="D1028" t="s">
        <v>11873</v>
      </c>
      <c r="E1028" t="s">
        <v>306</v>
      </c>
      <c r="F1028" t="s">
        <v>3074</v>
      </c>
      <c r="G1028" t="s">
        <v>11874</v>
      </c>
      <c r="H1028" t="s">
        <v>307</v>
      </c>
    </row>
    <row r="1029" spans="1:8" x14ac:dyDescent="0.25">
      <c r="A1029" t="s">
        <v>296</v>
      </c>
      <c r="B1029" t="s">
        <v>3152</v>
      </c>
      <c r="C1029" t="s">
        <v>3153</v>
      </c>
      <c r="D1029" t="s">
        <v>3154</v>
      </c>
      <c r="E1029" t="s">
        <v>306</v>
      </c>
      <c r="F1029" t="s">
        <v>3074</v>
      </c>
      <c r="G1029" t="s">
        <v>3155</v>
      </c>
      <c r="H1029" t="s">
        <v>307</v>
      </c>
    </row>
    <row r="1030" spans="1:8" x14ac:dyDescent="0.25">
      <c r="A1030" t="s">
        <v>296</v>
      </c>
      <c r="B1030" t="s">
        <v>3156</v>
      </c>
      <c r="C1030" t="s">
        <v>3157</v>
      </c>
      <c r="D1030" t="s">
        <v>3158</v>
      </c>
      <c r="E1030" t="s">
        <v>306</v>
      </c>
      <c r="F1030" t="s">
        <v>3074</v>
      </c>
      <c r="G1030" t="s">
        <v>3159</v>
      </c>
      <c r="H1030" t="s">
        <v>307</v>
      </c>
    </row>
    <row r="1031" spans="1:8" x14ac:dyDescent="0.25">
      <c r="A1031" t="s">
        <v>296</v>
      </c>
      <c r="B1031" t="s">
        <v>11692</v>
      </c>
      <c r="C1031" t="s">
        <v>11693</v>
      </c>
      <c r="D1031" t="s">
        <v>3073</v>
      </c>
      <c r="E1031" t="s">
        <v>306</v>
      </c>
      <c r="F1031" t="s">
        <v>3074</v>
      </c>
      <c r="G1031" t="s">
        <v>11694</v>
      </c>
      <c r="H1031" t="s">
        <v>307</v>
      </c>
    </row>
    <row r="1032" spans="1:8" x14ac:dyDescent="0.25">
      <c r="A1032" t="s">
        <v>296</v>
      </c>
      <c r="B1032" t="s">
        <v>11705</v>
      </c>
      <c r="C1032" t="s">
        <v>11706</v>
      </c>
      <c r="D1032" t="s">
        <v>11707</v>
      </c>
      <c r="E1032" t="s">
        <v>306</v>
      </c>
      <c r="F1032" t="s">
        <v>3074</v>
      </c>
      <c r="G1032" t="s">
        <v>11708</v>
      </c>
      <c r="H1032" t="s">
        <v>307</v>
      </c>
    </row>
    <row r="1033" spans="1:8" x14ac:dyDescent="0.25">
      <c r="A1033" t="s">
        <v>296</v>
      </c>
      <c r="B1033" t="s">
        <v>11701</v>
      </c>
      <c r="C1033" t="s">
        <v>11702</v>
      </c>
      <c r="D1033" t="s">
        <v>11703</v>
      </c>
      <c r="E1033" t="s">
        <v>306</v>
      </c>
      <c r="F1033" t="s">
        <v>3074</v>
      </c>
      <c r="G1033" t="s">
        <v>11704</v>
      </c>
      <c r="H1033" t="s">
        <v>307</v>
      </c>
    </row>
    <row r="1034" spans="1:8" x14ac:dyDescent="0.25">
      <c r="A1034" t="s">
        <v>296</v>
      </c>
      <c r="B1034" t="s">
        <v>11698</v>
      </c>
      <c r="C1034" t="s">
        <v>11699</v>
      </c>
      <c r="D1034" t="s">
        <v>3076</v>
      </c>
      <c r="E1034" t="s">
        <v>306</v>
      </c>
      <c r="F1034" t="s">
        <v>3074</v>
      </c>
      <c r="G1034" t="s">
        <v>11700</v>
      </c>
      <c r="H1034" t="s">
        <v>307</v>
      </c>
    </row>
    <row r="1035" spans="1:8" x14ac:dyDescent="0.25">
      <c r="A1035" t="s">
        <v>296</v>
      </c>
      <c r="B1035" t="s">
        <v>10441</v>
      </c>
      <c r="C1035" t="s">
        <v>10442</v>
      </c>
      <c r="D1035" t="s">
        <v>10443</v>
      </c>
      <c r="E1035" t="s">
        <v>306</v>
      </c>
      <c r="F1035" t="s">
        <v>3074</v>
      </c>
      <c r="G1035" t="s">
        <v>10444</v>
      </c>
      <c r="H1035" t="s">
        <v>307</v>
      </c>
    </row>
    <row r="1036" spans="1:8" x14ac:dyDescent="0.25">
      <c r="A1036" t="s">
        <v>296</v>
      </c>
      <c r="B1036" t="s">
        <v>10445</v>
      </c>
      <c r="C1036" t="s">
        <v>10446</v>
      </c>
      <c r="D1036" t="s">
        <v>10447</v>
      </c>
      <c r="E1036" t="s">
        <v>306</v>
      </c>
      <c r="F1036" t="s">
        <v>3074</v>
      </c>
      <c r="G1036" t="s">
        <v>10448</v>
      </c>
      <c r="H1036" t="s">
        <v>307</v>
      </c>
    </row>
    <row r="1037" spans="1:8" x14ac:dyDescent="0.25">
      <c r="A1037" t="s">
        <v>296</v>
      </c>
      <c r="B1037" t="s">
        <v>11712</v>
      </c>
      <c r="C1037" t="s">
        <v>11713</v>
      </c>
      <c r="D1037" t="s">
        <v>3078</v>
      </c>
      <c r="E1037" t="s">
        <v>306</v>
      </c>
      <c r="F1037" t="s">
        <v>3074</v>
      </c>
      <c r="G1037" t="s">
        <v>11714</v>
      </c>
      <c r="H1037" t="s">
        <v>307</v>
      </c>
    </row>
    <row r="1038" spans="1:8" x14ac:dyDescent="0.25">
      <c r="A1038" t="s">
        <v>296</v>
      </c>
      <c r="B1038" t="s">
        <v>10452</v>
      </c>
      <c r="C1038" t="s">
        <v>10453</v>
      </c>
      <c r="D1038" t="s">
        <v>10454</v>
      </c>
      <c r="E1038" t="s">
        <v>306</v>
      </c>
      <c r="F1038" t="s">
        <v>3074</v>
      </c>
      <c r="G1038" t="s">
        <v>10455</v>
      </c>
      <c r="H1038" t="s">
        <v>307</v>
      </c>
    </row>
    <row r="1039" spans="1:8" x14ac:dyDescent="0.25">
      <c r="A1039" t="s">
        <v>296</v>
      </c>
      <c r="B1039" t="s">
        <v>11715</v>
      </c>
      <c r="C1039" t="s">
        <v>11716</v>
      </c>
      <c r="D1039" t="s">
        <v>11717</v>
      </c>
      <c r="E1039" t="s">
        <v>306</v>
      </c>
      <c r="F1039" t="s">
        <v>3074</v>
      </c>
      <c r="G1039" t="s">
        <v>11718</v>
      </c>
      <c r="H1039" t="s">
        <v>307</v>
      </c>
    </row>
    <row r="1040" spans="1:8" x14ac:dyDescent="0.25">
      <c r="A1040" t="s">
        <v>296</v>
      </c>
      <c r="B1040" t="s">
        <v>11719</v>
      </c>
      <c r="C1040" t="s">
        <v>11720</v>
      </c>
      <c r="D1040" t="s">
        <v>3080</v>
      </c>
      <c r="E1040" t="s">
        <v>306</v>
      </c>
      <c r="F1040" t="s">
        <v>3074</v>
      </c>
      <c r="G1040" t="s">
        <v>11721</v>
      </c>
      <c r="H1040" t="s">
        <v>307</v>
      </c>
    </row>
    <row r="1041" spans="1:8" x14ac:dyDescent="0.25">
      <c r="A1041" t="s">
        <v>296</v>
      </c>
      <c r="B1041" t="s">
        <v>11748</v>
      </c>
      <c r="C1041" t="s">
        <v>11749</v>
      </c>
      <c r="D1041" t="s">
        <v>11750</v>
      </c>
      <c r="E1041" t="s">
        <v>306</v>
      </c>
      <c r="F1041" t="s">
        <v>3074</v>
      </c>
      <c r="G1041" t="s">
        <v>11751</v>
      </c>
      <c r="H1041" t="s">
        <v>307</v>
      </c>
    </row>
    <row r="1042" spans="1:8" x14ac:dyDescent="0.25">
      <c r="A1042" t="s">
        <v>296</v>
      </c>
      <c r="B1042" t="s">
        <v>11740</v>
      </c>
      <c r="C1042" t="s">
        <v>11741</v>
      </c>
      <c r="D1042" t="s">
        <v>11742</v>
      </c>
      <c r="E1042" t="s">
        <v>306</v>
      </c>
      <c r="F1042" t="s">
        <v>3074</v>
      </c>
      <c r="G1042" t="s">
        <v>11743</v>
      </c>
      <c r="H1042" t="s">
        <v>307</v>
      </c>
    </row>
    <row r="1043" spans="1:8" x14ac:dyDescent="0.25">
      <c r="A1043" t="s">
        <v>296</v>
      </c>
      <c r="B1043" t="s">
        <v>11725</v>
      </c>
      <c r="C1043" t="s">
        <v>11726</v>
      </c>
      <c r="D1043" t="s">
        <v>11727</v>
      </c>
      <c r="E1043" t="s">
        <v>306</v>
      </c>
      <c r="F1043" t="s">
        <v>3074</v>
      </c>
      <c r="G1043" t="s">
        <v>11728</v>
      </c>
      <c r="H1043" t="s">
        <v>307</v>
      </c>
    </row>
    <row r="1044" spans="1:8" x14ac:dyDescent="0.25">
      <c r="A1044" t="s">
        <v>296</v>
      </c>
      <c r="B1044" t="s">
        <v>11729</v>
      </c>
      <c r="C1044" t="s">
        <v>11730</v>
      </c>
      <c r="D1044" t="s">
        <v>11731</v>
      </c>
      <c r="E1044" t="s">
        <v>306</v>
      </c>
      <c r="F1044" t="s">
        <v>3074</v>
      </c>
      <c r="G1044" t="s">
        <v>11732</v>
      </c>
      <c r="H1044" t="s">
        <v>307</v>
      </c>
    </row>
    <row r="1045" spans="1:8" x14ac:dyDescent="0.25">
      <c r="A1045" t="s">
        <v>296</v>
      </c>
      <c r="B1045" t="s">
        <v>11744</v>
      </c>
      <c r="C1045" t="s">
        <v>11745</v>
      </c>
      <c r="D1045" t="s">
        <v>11746</v>
      </c>
      <c r="E1045" t="s">
        <v>306</v>
      </c>
      <c r="F1045" t="s">
        <v>3074</v>
      </c>
      <c r="G1045" t="s">
        <v>11747</v>
      </c>
      <c r="H1045" t="s">
        <v>307</v>
      </c>
    </row>
    <row r="1046" spans="1:8" x14ac:dyDescent="0.25">
      <c r="A1046" t="s">
        <v>296</v>
      </c>
      <c r="B1046" t="s">
        <v>11752</v>
      </c>
      <c r="C1046" t="s">
        <v>11753</v>
      </c>
      <c r="D1046" t="s">
        <v>11754</v>
      </c>
      <c r="E1046" t="s">
        <v>306</v>
      </c>
      <c r="F1046" t="s">
        <v>3074</v>
      </c>
      <c r="G1046" t="s">
        <v>11755</v>
      </c>
      <c r="H1046" t="s">
        <v>307</v>
      </c>
    </row>
    <row r="1047" spans="1:8" x14ac:dyDescent="0.25">
      <c r="A1047" t="s">
        <v>296</v>
      </c>
      <c r="B1047" t="s">
        <v>11736</v>
      </c>
      <c r="C1047" t="s">
        <v>11737</v>
      </c>
      <c r="D1047" t="s">
        <v>11738</v>
      </c>
      <c r="E1047" t="s">
        <v>306</v>
      </c>
      <c r="F1047" t="s">
        <v>3074</v>
      </c>
      <c r="G1047" t="s">
        <v>11739</v>
      </c>
      <c r="H1047" t="s">
        <v>307</v>
      </c>
    </row>
    <row r="1048" spans="1:8" x14ac:dyDescent="0.25">
      <c r="A1048" t="s">
        <v>296</v>
      </c>
      <c r="B1048" t="s">
        <v>11733</v>
      </c>
      <c r="C1048" t="s">
        <v>11734</v>
      </c>
      <c r="D1048" t="s">
        <v>3082</v>
      </c>
      <c r="E1048" t="s">
        <v>306</v>
      </c>
      <c r="F1048" t="s">
        <v>3074</v>
      </c>
      <c r="G1048" t="s">
        <v>11735</v>
      </c>
      <c r="H1048" t="s">
        <v>307</v>
      </c>
    </row>
    <row r="1049" spans="1:8" x14ac:dyDescent="0.25">
      <c r="A1049" t="s">
        <v>296</v>
      </c>
      <c r="B1049" t="s">
        <v>11759</v>
      </c>
      <c r="C1049" t="s">
        <v>11760</v>
      </c>
      <c r="D1049" t="s">
        <v>3088</v>
      </c>
      <c r="E1049" t="s">
        <v>306</v>
      </c>
      <c r="F1049" t="s">
        <v>3074</v>
      </c>
      <c r="G1049" t="s">
        <v>11761</v>
      </c>
      <c r="H1049" t="s">
        <v>307</v>
      </c>
    </row>
    <row r="1050" spans="1:8" x14ac:dyDescent="0.25">
      <c r="A1050" t="s">
        <v>296</v>
      </c>
      <c r="B1050" t="s">
        <v>11765</v>
      </c>
      <c r="C1050" t="s">
        <v>11766</v>
      </c>
      <c r="D1050" t="s">
        <v>11767</v>
      </c>
      <c r="E1050" t="s">
        <v>306</v>
      </c>
      <c r="F1050" t="s">
        <v>3074</v>
      </c>
      <c r="G1050" t="s">
        <v>11768</v>
      </c>
      <c r="H1050" t="s">
        <v>307</v>
      </c>
    </row>
    <row r="1051" spans="1:8" x14ac:dyDescent="0.25">
      <c r="A1051" t="s">
        <v>296</v>
      </c>
      <c r="B1051" t="s">
        <v>11769</v>
      </c>
      <c r="C1051" t="s">
        <v>11770</v>
      </c>
      <c r="D1051" t="s">
        <v>3090</v>
      </c>
      <c r="E1051" t="s">
        <v>306</v>
      </c>
      <c r="F1051" t="s">
        <v>3074</v>
      </c>
      <c r="G1051" t="s">
        <v>11771</v>
      </c>
      <c r="H1051" t="s">
        <v>307</v>
      </c>
    </row>
    <row r="1052" spans="1:8" x14ac:dyDescent="0.25">
      <c r="A1052" t="s">
        <v>296</v>
      </c>
      <c r="B1052" t="s">
        <v>11778</v>
      </c>
      <c r="C1052" t="s">
        <v>11779</v>
      </c>
      <c r="D1052" t="s">
        <v>11780</v>
      </c>
      <c r="E1052" t="s">
        <v>306</v>
      </c>
      <c r="F1052" t="s">
        <v>3074</v>
      </c>
      <c r="G1052" t="s">
        <v>11781</v>
      </c>
      <c r="H1052" t="s">
        <v>307</v>
      </c>
    </row>
    <row r="1053" spans="1:8" x14ac:dyDescent="0.25">
      <c r="A1053" t="s">
        <v>296</v>
      </c>
      <c r="B1053" t="s">
        <v>11782</v>
      </c>
      <c r="C1053" t="s">
        <v>11783</v>
      </c>
      <c r="D1053" t="s">
        <v>11784</v>
      </c>
      <c r="E1053" t="s">
        <v>306</v>
      </c>
      <c r="F1053" t="s">
        <v>3074</v>
      </c>
      <c r="G1053" t="s">
        <v>11785</v>
      </c>
      <c r="H1053" t="s">
        <v>307</v>
      </c>
    </row>
    <row r="1054" spans="1:8" x14ac:dyDescent="0.25">
      <c r="A1054" t="s">
        <v>296</v>
      </c>
      <c r="B1054" t="s">
        <v>11775</v>
      </c>
      <c r="C1054" t="s">
        <v>11776</v>
      </c>
      <c r="D1054" t="s">
        <v>3092</v>
      </c>
      <c r="E1054" t="s">
        <v>306</v>
      </c>
      <c r="F1054" t="s">
        <v>3074</v>
      </c>
      <c r="G1054" t="s">
        <v>11777</v>
      </c>
      <c r="H1054" t="s">
        <v>307</v>
      </c>
    </row>
    <row r="1055" spans="1:8" x14ac:dyDescent="0.25">
      <c r="A1055" t="s">
        <v>296</v>
      </c>
      <c r="B1055" t="s">
        <v>11792</v>
      </c>
      <c r="C1055" t="s">
        <v>11793</v>
      </c>
      <c r="D1055" t="s">
        <v>11794</v>
      </c>
      <c r="E1055" t="s">
        <v>306</v>
      </c>
      <c r="F1055" t="s">
        <v>3074</v>
      </c>
      <c r="G1055" t="s">
        <v>11795</v>
      </c>
      <c r="H1055" t="s">
        <v>307</v>
      </c>
    </row>
    <row r="1056" spans="1:8" x14ac:dyDescent="0.25">
      <c r="A1056" t="s">
        <v>296</v>
      </c>
      <c r="B1056" t="s">
        <v>11789</v>
      </c>
      <c r="C1056" t="s">
        <v>11790</v>
      </c>
      <c r="D1056" t="s">
        <v>3098</v>
      </c>
      <c r="E1056" t="s">
        <v>306</v>
      </c>
      <c r="F1056" t="s">
        <v>3074</v>
      </c>
      <c r="G1056" t="s">
        <v>11791</v>
      </c>
      <c r="H1056" t="s">
        <v>307</v>
      </c>
    </row>
    <row r="1057" spans="1:8" x14ac:dyDescent="0.25">
      <c r="A1057" t="s">
        <v>296</v>
      </c>
      <c r="B1057" t="s">
        <v>11802</v>
      </c>
      <c r="C1057" t="s">
        <v>11803</v>
      </c>
      <c r="D1057" t="s">
        <v>11804</v>
      </c>
      <c r="E1057" t="s">
        <v>306</v>
      </c>
      <c r="F1057" t="s">
        <v>3074</v>
      </c>
      <c r="G1057" t="s">
        <v>11805</v>
      </c>
      <c r="H1057" t="s">
        <v>307</v>
      </c>
    </row>
    <row r="1058" spans="1:8" x14ac:dyDescent="0.25">
      <c r="A1058" t="s">
        <v>296</v>
      </c>
      <c r="B1058" t="s">
        <v>11799</v>
      </c>
      <c r="C1058" t="s">
        <v>11800</v>
      </c>
      <c r="D1058" t="s">
        <v>3100</v>
      </c>
      <c r="E1058" t="s">
        <v>306</v>
      </c>
      <c r="F1058" t="s">
        <v>3074</v>
      </c>
      <c r="G1058" t="s">
        <v>11801</v>
      </c>
      <c r="H1058" t="s">
        <v>307</v>
      </c>
    </row>
    <row r="1059" spans="1:8" x14ac:dyDescent="0.25">
      <c r="A1059" t="s">
        <v>296</v>
      </c>
      <c r="B1059" t="s">
        <v>11812</v>
      </c>
      <c r="C1059" t="s">
        <v>11813</v>
      </c>
      <c r="D1059" t="s">
        <v>11814</v>
      </c>
      <c r="E1059" t="s">
        <v>306</v>
      </c>
      <c r="F1059" t="s">
        <v>3074</v>
      </c>
      <c r="G1059" t="s">
        <v>11815</v>
      </c>
      <c r="H1059" t="s">
        <v>307</v>
      </c>
    </row>
    <row r="1060" spans="1:8" x14ac:dyDescent="0.25">
      <c r="A1060" t="s">
        <v>296</v>
      </c>
      <c r="B1060" t="s">
        <v>11809</v>
      </c>
      <c r="C1060" t="s">
        <v>11810</v>
      </c>
      <c r="D1060" t="s">
        <v>3102</v>
      </c>
      <c r="E1060" t="s">
        <v>306</v>
      </c>
      <c r="F1060" t="s">
        <v>3074</v>
      </c>
      <c r="G1060" t="s">
        <v>11811</v>
      </c>
      <c r="H1060" t="s">
        <v>307</v>
      </c>
    </row>
    <row r="1061" spans="1:8" x14ac:dyDescent="0.25">
      <c r="A1061" t="s">
        <v>296</v>
      </c>
      <c r="B1061" t="s">
        <v>11826</v>
      </c>
      <c r="C1061" t="s">
        <v>11827</v>
      </c>
      <c r="D1061" t="s">
        <v>11828</v>
      </c>
      <c r="E1061" t="s">
        <v>306</v>
      </c>
      <c r="F1061" t="s">
        <v>3074</v>
      </c>
      <c r="G1061" t="s">
        <v>11829</v>
      </c>
      <c r="H1061" t="s">
        <v>307</v>
      </c>
    </row>
    <row r="1062" spans="1:8" x14ac:dyDescent="0.25">
      <c r="A1062" t="s">
        <v>296</v>
      </c>
      <c r="B1062" t="s">
        <v>11819</v>
      </c>
      <c r="C1062" t="s">
        <v>11820</v>
      </c>
      <c r="D1062" t="s">
        <v>11821</v>
      </c>
      <c r="E1062" t="s">
        <v>306</v>
      </c>
      <c r="F1062" t="s">
        <v>3074</v>
      </c>
      <c r="G1062" t="s">
        <v>11822</v>
      </c>
      <c r="H1062" t="s">
        <v>307</v>
      </c>
    </row>
    <row r="1063" spans="1:8" x14ac:dyDescent="0.25">
      <c r="A1063" t="s">
        <v>296</v>
      </c>
      <c r="B1063" t="s">
        <v>11823</v>
      </c>
      <c r="C1063" t="s">
        <v>11824</v>
      </c>
      <c r="D1063" t="s">
        <v>3104</v>
      </c>
      <c r="E1063" t="s">
        <v>306</v>
      </c>
      <c r="F1063" t="s">
        <v>3074</v>
      </c>
      <c r="G1063" t="s">
        <v>11825</v>
      </c>
      <c r="H1063" t="s">
        <v>307</v>
      </c>
    </row>
    <row r="1064" spans="1:8" x14ac:dyDescent="0.25">
      <c r="A1064" t="s">
        <v>296</v>
      </c>
      <c r="B1064" t="s">
        <v>11836</v>
      </c>
      <c r="C1064" t="s">
        <v>11837</v>
      </c>
      <c r="D1064" t="s">
        <v>11838</v>
      </c>
      <c r="E1064" t="s">
        <v>306</v>
      </c>
      <c r="F1064" t="s">
        <v>3074</v>
      </c>
      <c r="G1064" t="s">
        <v>11839</v>
      </c>
      <c r="H1064" t="s">
        <v>307</v>
      </c>
    </row>
    <row r="1065" spans="1:8" x14ac:dyDescent="0.25">
      <c r="A1065" t="s">
        <v>296</v>
      </c>
      <c r="B1065" t="s">
        <v>11833</v>
      </c>
      <c r="C1065" t="s">
        <v>11834</v>
      </c>
      <c r="D1065" t="s">
        <v>3106</v>
      </c>
      <c r="E1065" t="s">
        <v>306</v>
      </c>
      <c r="F1065" t="s">
        <v>3074</v>
      </c>
      <c r="G1065" t="s">
        <v>11835</v>
      </c>
      <c r="H1065" t="s">
        <v>307</v>
      </c>
    </row>
    <row r="1066" spans="1:8" x14ac:dyDescent="0.25">
      <c r="A1066" t="s">
        <v>296</v>
      </c>
      <c r="B1066" t="s">
        <v>10459</v>
      </c>
      <c r="C1066" t="s">
        <v>10460</v>
      </c>
      <c r="D1066" t="s">
        <v>3108</v>
      </c>
      <c r="E1066" t="s">
        <v>306</v>
      </c>
      <c r="F1066" t="s">
        <v>3074</v>
      </c>
      <c r="G1066" t="s">
        <v>10461</v>
      </c>
      <c r="H1066" t="s">
        <v>307</v>
      </c>
    </row>
    <row r="1067" spans="1:8" x14ac:dyDescent="0.25">
      <c r="A1067" t="s">
        <v>296</v>
      </c>
      <c r="B1067" t="s">
        <v>10466</v>
      </c>
      <c r="C1067" t="s">
        <v>10467</v>
      </c>
      <c r="D1067" t="s">
        <v>10468</v>
      </c>
      <c r="E1067" t="s">
        <v>306</v>
      </c>
      <c r="F1067" t="s">
        <v>3074</v>
      </c>
      <c r="G1067" t="s">
        <v>10469</v>
      </c>
      <c r="H1067" t="s">
        <v>307</v>
      </c>
    </row>
    <row r="1068" spans="1:8" x14ac:dyDescent="0.25">
      <c r="A1068" t="s">
        <v>296</v>
      </c>
      <c r="B1068" t="s">
        <v>10462</v>
      </c>
      <c r="C1068" t="s">
        <v>10463</v>
      </c>
      <c r="D1068" t="s">
        <v>10464</v>
      </c>
      <c r="E1068" t="s">
        <v>306</v>
      </c>
      <c r="F1068" t="s">
        <v>3074</v>
      </c>
      <c r="G1068" t="s">
        <v>10465</v>
      </c>
      <c r="H1068" t="s">
        <v>307</v>
      </c>
    </row>
    <row r="1069" spans="1:8" x14ac:dyDescent="0.25">
      <c r="A1069" t="s">
        <v>296</v>
      </c>
      <c r="B1069" t="s">
        <v>11843</v>
      </c>
      <c r="C1069" t="s">
        <v>11844</v>
      </c>
      <c r="D1069" t="s">
        <v>3110</v>
      </c>
      <c r="E1069" t="s">
        <v>306</v>
      </c>
      <c r="F1069" t="s">
        <v>3074</v>
      </c>
      <c r="G1069" t="s">
        <v>11845</v>
      </c>
      <c r="H1069" t="s">
        <v>307</v>
      </c>
    </row>
    <row r="1070" spans="1:8" x14ac:dyDescent="0.25">
      <c r="A1070" t="s">
        <v>296</v>
      </c>
      <c r="B1070" t="s">
        <v>11879</v>
      </c>
      <c r="C1070" t="s">
        <v>11880</v>
      </c>
      <c r="D1070" t="s">
        <v>3151</v>
      </c>
      <c r="E1070" t="s">
        <v>306</v>
      </c>
      <c r="F1070" t="s">
        <v>3074</v>
      </c>
      <c r="G1070" t="s">
        <v>11881</v>
      </c>
      <c r="H1070" t="s">
        <v>307</v>
      </c>
    </row>
    <row r="1071" spans="1:8" x14ac:dyDescent="0.25">
      <c r="A1071" t="s">
        <v>296</v>
      </c>
      <c r="B1071" t="s">
        <v>10488</v>
      </c>
      <c r="C1071" t="s">
        <v>10489</v>
      </c>
      <c r="D1071" t="s">
        <v>10490</v>
      </c>
      <c r="E1071" t="s">
        <v>306</v>
      </c>
      <c r="F1071" t="s">
        <v>3074</v>
      </c>
      <c r="G1071" t="s">
        <v>10491</v>
      </c>
      <c r="H1071" t="s">
        <v>307</v>
      </c>
    </row>
    <row r="1072" spans="1:8" x14ac:dyDescent="0.25">
      <c r="A1072" t="s">
        <v>296</v>
      </c>
      <c r="B1072" t="s">
        <v>10484</v>
      </c>
      <c r="C1072" t="s">
        <v>10485</v>
      </c>
      <c r="D1072" t="s">
        <v>10486</v>
      </c>
      <c r="E1072" t="s">
        <v>306</v>
      </c>
      <c r="F1072" t="s">
        <v>3074</v>
      </c>
      <c r="G1072" t="s">
        <v>10487</v>
      </c>
      <c r="H1072" t="s">
        <v>307</v>
      </c>
    </row>
    <row r="1073" spans="1:8" x14ac:dyDescent="0.25">
      <c r="A1073" t="s">
        <v>296</v>
      </c>
      <c r="B1073" t="s">
        <v>10470</v>
      </c>
      <c r="C1073" t="s">
        <v>10471</v>
      </c>
      <c r="D1073" t="s">
        <v>10472</v>
      </c>
      <c r="E1073" t="s">
        <v>306</v>
      </c>
      <c r="F1073" t="s">
        <v>3074</v>
      </c>
      <c r="G1073" t="s">
        <v>10473</v>
      </c>
      <c r="H1073" t="s">
        <v>307</v>
      </c>
    </row>
    <row r="1074" spans="1:8" x14ac:dyDescent="0.25">
      <c r="A1074" t="s">
        <v>296</v>
      </c>
      <c r="B1074" t="s">
        <v>10474</v>
      </c>
      <c r="C1074" t="s">
        <v>10475</v>
      </c>
      <c r="D1074" t="s">
        <v>3112</v>
      </c>
      <c r="E1074" t="s">
        <v>306</v>
      </c>
      <c r="F1074" t="s">
        <v>3074</v>
      </c>
      <c r="G1074" t="s">
        <v>10476</v>
      </c>
      <c r="H1074" t="s">
        <v>307</v>
      </c>
    </row>
    <row r="1075" spans="1:8" x14ac:dyDescent="0.25">
      <c r="A1075" t="s">
        <v>296</v>
      </c>
      <c r="B1075" t="s">
        <v>11875</v>
      </c>
      <c r="C1075" t="s">
        <v>11876</v>
      </c>
      <c r="D1075" t="s">
        <v>11877</v>
      </c>
      <c r="E1075" t="s">
        <v>306</v>
      </c>
      <c r="F1075" t="s">
        <v>3074</v>
      </c>
      <c r="G1075" t="s">
        <v>11878</v>
      </c>
      <c r="H1075" t="s">
        <v>307</v>
      </c>
    </row>
    <row r="1076" spans="1:8" x14ac:dyDescent="0.25">
      <c r="A1076" t="s">
        <v>296</v>
      </c>
      <c r="B1076" t="s">
        <v>10480</v>
      </c>
      <c r="C1076" t="s">
        <v>10481</v>
      </c>
      <c r="D1076" t="s">
        <v>10482</v>
      </c>
      <c r="E1076" t="s">
        <v>306</v>
      </c>
      <c r="F1076" t="s">
        <v>3074</v>
      </c>
      <c r="G1076" t="s">
        <v>10483</v>
      </c>
      <c r="H1076" t="s">
        <v>307</v>
      </c>
    </row>
    <row r="1077" spans="1:8" x14ac:dyDescent="0.25">
      <c r="A1077" t="s">
        <v>296</v>
      </c>
      <c r="B1077" t="s">
        <v>11852</v>
      </c>
      <c r="C1077" t="s">
        <v>11853</v>
      </c>
      <c r="D1077" t="s">
        <v>11854</v>
      </c>
      <c r="E1077" t="s">
        <v>306</v>
      </c>
      <c r="F1077" t="s">
        <v>3074</v>
      </c>
      <c r="G1077" t="s">
        <v>11855</v>
      </c>
      <c r="H1077" t="s">
        <v>307</v>
      </c>
    </row>
    <row r="1078" spans="1:8" x14ac:dyDescent="0.25">
      <c r="A1078" t="s">
        <v>296</v>
      </c>
      <c r="B1078" t="s">
        <v>11849</v>
      </c>
      <c r="C1078" t="s">
        <v>11850</v>
      </c>
      <c r="D1078" t="s">
        <v>3118</v>
      </c>
      <c r="E1078" t="s">
        <v>306</v>
      </c>
      <c r="F1078" t="s">
        <v>3074</v>
      </c>
      <c r="G1078" t="s">
        <v>11851</v>
      </c>
      <c r="H1078" t="s">
        <v>307</v>
      </c>
    </row>
    <row r="1079" spans="1:8" x14ac:dyDescent="0.25">
      <c r="A1079" t="s">
        <v>296</v>
      </c>
      <c r="B1079" t="s">
        <v>11859</v>
      </c>
      <c r="C1079" t="s">
        <v>11860</v>
      </c>
      <c r="D1079" t="s">
        <v>3148</v>
      </c>
      <c r="E1079" t="s">
        <v>306</v>
      </c>
      <c r="F1079" t="s">
        <v>3074</v>
      </c>
      <c r="G1079" t="s">
        <v>11861</v>
      </c>
      <c r="H1079" t="s">
        <v>307</v>
      </c>
    </row>
    <row r="1080" spans="1:8" x14ac:dyDescent="0.25">
      <c r="A1080" t="s">
        <v>296</v>
      </c>
      <c r="B1080" t="s">
        <v>11868</v>
      </c>
      <c r="C1080" t="s">
        <v>11869</v>
      </c>
      <c r="D1080" t="s">
        <v>11870</v>
      </c>
      <c r="E1080" t="s">
        <v>306</v>
      </c>
      <c r="F1080" t="s">
        <v>3074</v>
      </c>
      <c r="G1080" t="s">
        <v>11871</v>
      </c>
      <c r="H1080" t="s">
        <v>307</v>
      </c>
    </row>
    <row r="1081" spans="1:8" x14ac:dyDescent="0.25">
      <c r="A1081" t="s">
        <v>296</v>
      </c>
      <c r="B1081" t="s">
        <v>11865</v>
      </c>
      <c r="C1081" t="s">
        <v>11866</v>
      </c>
      <c r="D1081" t="s">
        <v>3150</v>
      </c>
      <c r="E1081" t="s">
        <v>306</v>
      </c>
      <c r="F1081" t="s">
        <v>3074</v>
      </c>
      <c r="G1081" t="s">
        <v>11867</v>
      </c>
      <c r="H1081" t="s">
        <v>307</v>
      </c>
    </row>
    <row r="1084" spans="1:8" x14ac:dyDescent="0.25">
      <c r="A1084" t="s">
        <v>296</v>
      </c>
      <c r="B1084" t="s">
        <v>11882</v>
      </c>
      <c r="C1084" t="s">
        <v>11883</v>
      </c>
      <c r="D1084" t="s">
        <v>11884</v>
      </c>
      <c r="E1084" t="s">
        <v>306</v>
      </c>
      <c r="F1084" t="s">
        <v>3161</v>
      </c>
      <c r="G1084" t="s">
        <v>11885</v>
      </c>
      <c r="H1084" t="s">
        <v>307</v>
      </c>
    </row>
    <row r="1085" spans="1:8" x14ac:dyDescent="0.25">
      <c r="A1085" t="s">
        <v>296</v>
      </c>
      <c r="B1085" t="s">
        <v>3583</v>
      </c>
      <c r="C1085" t="s">
        <v>3584</v>
      </c>
      <c r="D1085" t="s">
        <v>3585</v>
      </c>
      <c r="E1085" t="s">
        <v>306</v>
      </c>
      <c r="F1085" t="s">
        <v>361</v>
      </c>
      <c r="G1085" t="s">
        <v>3586</v>
      </c>
      <c r="H1085" t="s">
        <v>307</v>
      </c>
    </row>
    <row r="1086" spans="1:8" x14ac:dyDescent="0.25">
      <c r="A1086" t="s">
        <v>296</v>
      </c>
      <c r="B1086" t="s">
        <v>12009</v>
      </c>
      <c r="C1086" t="s">
        <v>3584</v>
      </c>
      <c r="D1086" t="s">
        <v>3533</v>
      </c>
      <c r="E1086" t="s">
        <v>306</v>
      </c>
      <c r="F1086" t="s">
        <v>361</v>
      </c>
      <c r="G1086" t="s">
        <v>12010</v>
      </c>
      <c r="H1086" t="s">
        <v>307</v>
      </c>
    </row>
    <row r="1087" spans="1:8" x14ac:dyDescent="0.25">
      <c r="A1087" t="s">
        <v>296</v>
      </c>
      <c r="B1087" t="s">
        <v>3587</v>
      </c>
      <c r="C1087" t="s">
        <v>3588</v>
      </c>
      <c r="D1087" t="s">
        <v>3589</v>
      </c>
      <c r="E1087" t="s">
        <v>306</v>
      </c>
      <c r="F1087" t="s">
        <v>361</v>
      </c>
      <c r="G1087" t="s">
        <v>3590</v>
      </c>
      <c r="H1087" t="s">
        <v>307</v>
      </c>
    </row>
    <row r="1088" spans="1:8" x14ac:dyDescent="0.25">
      <c r="A1088" t="s">
        <v>296</v>
      </c>
      <c r="B1088" t="s">
        <v>11987</v>
      </c>
      <c r="C1088" t="s">
        <v>3588</v>
      </c>
      <c r="D1088" t="s">
        <v>3406</v>
      </c>
      <c r="E1088" t="s">
        <v>306</v>
      </c>
      <c r="F1088" t="s">
        <v>361</v>
      </c>
      <c r="G1088" t="s">
        <v>11988</v>
      </c>
      <c r="H1088" t="s">
        <v>307</v>
      </c>
    </row>
    <row r="1089" spans="1:8" x14ac:dyDescent="0.25">
      <c r="A1089" t="s">
        <v>296</v>
      </c>
      <c r="B1089" t="s">
        <v>3591</v>
      </c>
      <c r="C1089" t="s">
        <v>3592</v>
      </c>
      <c r="D1089" t="s">
        <v>3593</v>
      </c>
      <c r="E1089" t="s">
        <v>306</v>
      </c>
      <c r="F1089" t="s">
        <v>361</v>
      </c>
      <c r="G1089" t="s">
        <v>3594</v>
      </c>
      <c r="H1089" t="s">
        <v>307</v>
      </c>
    </row>
    <row r="1090" spans="1:8" x14ac:dyDescent="0.25">
      <c r="A1090" t="s">
        <v>296</v>
      </c>
      <c r="B1090" t="s">
        <v>11997</v>
      </c>
      <c r="C1090" t="s">
        <v>3592</v>
      </c>
      <c r="D1090" t="s">
        <v>3438</v>
      </c>
      <c r="E1090" t="s">
        <v>306</v>
      </c>
      <c r="F1090" t="s">
        <v>361</v>
      </c>
      <c r="G1090" t="s">
        <v>11998</v>
      </c>
      <c r="H1090" t="s">
        <v>307</v>
      </c>
    </row>
    <row r="1091" spans="1:8" x14ac:dyDescent="0.25">
      <c r="A1091" t="s">
        <v>296</v>
      </c>
      <c r="B1091" t="s">
        <v>3162</v>
      </c>
      <c r="C1091" t="s">
        <v>3163</v>
      </c>
      <c r="D1091" t="s">
        <v>3164</v>
      </c>
      <c r="E1091" t="s">
        <v>306</v>
      </c>
      <c r="F1091" t="s">
        <v>3161</v>
      </c>
      <c r="G1091" t="s">
        <v>3165</v>
      </c>
      <c r="H1091" t="s">
        <v>307</v>
      </c>
    </row>
    <row r="1092" spans="1:8" x14ac:dyDescent="0.25">
      <c r="A1092" t="s">
        <v>296</v>
      </c>
      <c r="B1092" t="s">
        <v>3166</v>
      </c>
      <c r="C1092" t="s">
        <v>3167</v>
      </c>
      <c r="D1092" t="s">
        <v>3168</v>
      </c>
      <c r="E1092" t="s">
        <v>306</v>
      </c>
      <c r="F1092" t="s">
        <v>3161</v>
      </c>
      <c r="G1092" t="s">
        <v>3169</v>
      </c>
      <c r="H1092" t="s">
        <v>307</v>
      </c>
    </row>
    <row r="1093" spans="1:8" x14ac:dyDescent="0.25">
      <c r="A1093" t="s">
        <v>296</v>
      </c>
      <c r="B1093" t="s">
        <v>3170</v>
      </c>
      <c r="C1093" t="s">
        <v>3171</v>
      </c>
      <c r="D1093" t="s">
        <v>3172</v>
      </c>
      <c r="E1093" t="s">
        <v>306</v>
      </c>
      <c r="F1093" t="s">
        <v>361</v>
      </c>
      <c r="G1093" t="s">
        <v>3173</v>
      </c>
      <c r="H1093" t="s">
        <v>307</v>
      </c>
    </row>
    <row r="1094" spans="1:8" x14ac:dyDescent="0.25">
      <c r="A1094" t="s">
        <v>296</v>
      </c>
      <c r="B1094" t="s">
        <v>3174</v>
      </c>
      <c r="C1094" t="s">
        <v>3175</v>
      </c>
      <c r="D1094" t="s">
        <v>3176</v>
      </c>
      <c r="E1094" t="s">
        <v>306</v>
      </c>
      <c r="F1094" t="s">
        <v>361</v>
      </c>
      <c r="G1094" t="s">
        <v>3177</v>
      </c>
      <c r="H1094" t="s">
        <v>307</v>
      </c>
    </row>
    <row r="1095" spans="1:8" x14ac:dyDescent="0.25">
      <c r="A1095" t="s">
        <v>296</v>
      </c>
      <c r="B1095" t="s">
        <v>3178</v>
      </c>
      <c r="C1095" t="s">
        <v>3179</v>
      </c>
      <c r="D1095" t="s">
        <v>3180</v>
      </c>
      <c r="E1095" t="s">
        <v>306</v>
      </c>
      <c r="F1095" t="s">
        <v>361</v>
      </c>
      <c r="G1095" t="s">
        <v>3181</v>
      </c>
      <c r="H1095" t="s">
        <v>307</v>
      </c>
    </row>
    <row r="1096" spans="1:8" x14ac:dyDescent="0.25">
      <c r="A1096" t="s">
        <v>296</v>
      </c>
      <c r="B1096" t="s">
        <v>3182</v>
      </c>
      <c r="C1096" t="s">
        <v>3183</v>
      </c>
      <c r="D1096" t="s">
        <v>3184</v>
      </c>
      <c r="E1096" t="s">
        <v>306</v>
      </c>
      <c r="F1096" t="s">
        <v>361</v>
      </c>
      <c r="G1096" t="s">
        <v>3185</v>
      </c>
      <c r="H1096" t="s">
        <v>307</v>
      </c>
    </row>
    <row r="1097" spans="1:8" x14ac:dyDescent="0.25">
      <c r="A1097" t="s">
        <v>296</v>
      </c>
      <c r="B1097" t="s">
        <v>3186</v>
      </c>
      <c r="C1097" t="s">
        <v>3187</v>
      </c>
      <c r="D1097" t="s">
        <v>3188</v>
      </c>
      <c r="E1097" t="s">
        <v>306</v>
      </c>
      <c r="F1097" t="s">
        <v>361</v>
      </c>
      <c r="G1097" t="s">
        <v>3189</v>
      </c>
      <c r="H1097" t="s">
        <v>307</v>
      </c>
    </row>
    <row r="1098" spans="1:8" x14ac:dyDescent="0.25">
      <c r="A1098" t="s">
        <v>296</v>
      </c>
      <c r="B1098" t="s">
        <v>3190</v>
      </c>
      <c r="C1098" t="s">
        <v>3191</v>
      </c>
      <c r="D1098" t="s">
        <v>3192</v>
      </c>
      <c r="E1098" t="s">
        <v>306</v>
      </c>
      <c r="F1098" t="s">
        <v>361</v>
      </c>
      <c r="G1098" t="s">
        <v>3193</v>
      </c>
      <c r="H1098" t="s">
        <v>307</v>
      </c>
    </row>
    <row r="1099" spans="1:8" x14ac:dyDescent="0.25">
      <c r="A1099" t="s">
        <v>296</v>
      </c>
      <c r="B1099" t="s">
        <v>3194</v>
      </c>
      <c r="C1099" t="s">
        <v>3195</v>
      </c>
      <c r="D1099" t="s">
        <v>3196</v>
      </c>
      <c r="E1099" t="s">
        <v>306</v>
      </c>
      <c r="F1099" t="s">
        <v>361</v>
      </c>
      <c r="G1099" t="s">
        <v>3197</v>
      </c>
      <c r="H1099" t="s">
        <v>307</v>
      </c>
    </row>
    <row r="1100" spans="1:8" x14ac:dyDescent="0.25">
      <c r="A1100" t="s">
        <v>296</v>
      </c>
      <c r="B1100" t="s">
        <v>3198</v>
      </c>
      <c r="C1100" t="s">
        <v>3199</v>
      </c>
      <c r="D1100" t="s">
        <v>3200</v>
      </c>
      <c r="E1100" t="s">
        <v>306</v>
      </c>
      <c r="F1100" t="s">
        <v>361</v>
      </c>
      <c r="G1100" t="s">
        <v>3201</v>
      </c>
      <c r="H1100" t="s">
        <v>307</v>
      </c>
    </row>
    <row r="1101" spans="1:8" x14ac:dyDescent="0.25">
      <c r="A1101" t="s">
        <v>296</v>
      </c>
      <c r="B1101" t="s">
        <v>3202</v>
      </c>
      <c r="C1101" t="s">
        <v>3203</v>
      </c>
      <c r="D1101" t="s">
        <v>3204</v>
      </c>
      <c r="E1101" t="s">
        <v>306</v>
      </c>
      <c r="F1101" t="s">
        <v>361</v>
      </c>
      <c r="G1101" t="s">
        <v>3205</v>
      </c>
      <c r="H1101" t="s">
        <v>307</v>
      </c>
    </row>
    <row r="1102" spans="1:8" x14ac:dyDescent="0.25">
      <c r="A1102" t="s">
        <v>296</v>
      </c>
      <c r="B1102" t="s">
        <v>3206</v>
      </c>
      <c r="C1102" t="s">
        <v>3207</v>
      </c>
      <c r="D1102" t="s">
        <v>3208</v>
      </c>
      <c r="E1102" t="s">
        <v>306</v>
      </c>
      <c r="F1102" t="s">
        <v>361</v>
      </c>
      <c r="G1102" t="s">
        <v>3209</v>
      </c>
      <c r="H1102" t="s">
        <v>307</v>
      </c>
    </row>
    <row r="1103" spans="1:8" x14ac:dyDescent="0.25">
      <c r="A1103" t="s">
        <v>296</v>
      </c>
      <c r="B1103" t="s">
        <v>3210</v>
      </c>
      <c r="C1103" t="s">
        <v>3211</v>
      </c>
      <c r="D1103" t="s">
        <v>3212</v>
      </c>
      <c r="E1103" t="s">
        <v>306</v>
      </c>
      <c r="F1103" t="s">
        <v>361</v>
      </c>
      <c r="G1103" t="s">
        <v>3213</v>
      </c>
      <c r="H1103" t="s">
        <v>307</v>
      </c>
    </row>
    <row r="1104" spans="1:8" x14ac:dyDescent="0.25">
      <c r="A1104" t="s">
        <v>296</v>
      </c>
      <c r="B1104" t="s">
        <v>3218</v>
      </c>
      <c r="C1104" t="s">
        <v>3219</v>
      </c>
      <c r="D1104" t="s">
        <v>3220</v>
      </c>
      <c r="E1104" t="s">
        <v>306</v>
      </c>
      <c r="F1104" t="s">
        <v>361</v>
      </c>
      <c r="G1104" t="s">
        <v>3221</v>
      </c>
      <c r="H1104" t="s">
        <v>307</v>
      </c>
    </row>
    <row r="1105" spans="1:8" x14ac:dyDescent="0.25">
      <c r="A1105" t="s">
        <v>296</v>
      </c>
      <c r="B1105" t="s">
        <v>3222</v>
      </c>
      <c r="C1105" t="s">
        <v>3223</v>
      </c>
      <c r="D1105" t="s">
        <v>3224</v>
      </c>
      <c r="E1105" t="s">
        <v>306</v>
      </c>
      <c r="F1105" t="s">
        <v>361</v>
      </c>
      <c r="G1105" t="s">
        <v>3225</v>
      </c>
      <c r="H1105" t="s">
        <v>307</v>
      </c>
    </row>
    <row r="1106" spans="1:8" x14ac:dyDescent="0.25">
      <c r="A1106" t="s">
        <v>296</v>
      </c>
      <c r="B1106" t="s">
        <v>3226</v>
      </c>
      <c r="C1106" t="s">
        <v>3227</v>
      </c>
      <c r="D1106" t="s">
        <v>3228</v>
      </c>
      <c r="E1106" t="s">
        <v>306</v>
      </c>
      <c r="F1106" t="s">
        <v>361</v>
      </c>
      <c r="G1106" t="s">
        <v>3229</v>
      </c>
      <c r="H1106" t="s">
        <v>307</v>
      </c>
    </row>
    <row r="1107" spans="1:8" x14ac:dyDescent="0.25">
      <c r="A1107" t="s">
        <v>296</v>
      </c>
      <c r="B1107" t="s">
        <v>3230</v>
      </c>
      <c r="C1107" t="s">
        <v>3231</v>
      </c>
      <c r="D1107" t="s">
        <v>3232</v>
      </c>
      <c r="E1107" t="s">
        <v>306</v>
      </c>
      <c r="F1107" t="s">
        <v>361</v>
      </c>
      <c r="G1107" t="s">
        <v>3233</v>
      </c>
      <c r="H1107" t="s">
        <v>307</v>
      </c>
    </row>
    <row r="1108" spans="1:8" x14ac:dyDescent="0.25">
      <c r="A1108" t="s">
        <v>296</v>
      </c>
      <c r="B1108" t="s">
        <v>3234</v>
      </c>
      <c r="C1108" t="s">
        <v>3235</v>
      </c>
      <c r="D1108" t="s">
        <v>3236</v>
      </c>
      <c r="E1108" t="s">
        <v>306</v>
      </c>
      <c r="F1108" t="s">
        <v>361</v>
      </c>
      <c r="G1108" t="s">
        <v>3237</v>
      </c>
      <c r="H1108" t="s">
        <v>307</v>
      </c>
    </row>
    <row r="1109" spans="1:8" x14ac:dyDescent="0.25">
      <c r="A1109" t="s">
        <v>296</v>
      </c>
      <c r="B1109" t="s">
        <v>3238</v>
      </c>
      <c r="C1109" t="s">
        <v>3239</v>
      </c>
      <c r="D1109" t="s">
        <v>3240</v>
      </c>
      <c r="E1109" t="s">
        <v>306</v>
      </c>
      <c r="F1109" t="s">
        <v>361</v>
      </c>
      <c r="G1109" t="s">
        <v>3241</v>
      </c>
      <c r="H1109" t="s">
        <v>307</v>
      </c>
    </row>
    <row r="1110" spans="1:8" x14ac:dyDescent="0.25">
      <c r="A1110" t="s">
        <v>296</v>
      </c>
      <c r="B1110" t="s">
        <v>3242</v>
      </c>
      <c r="C1110" t="s">
        <v>3243</v>
      </c>
      <c r="D1110" t="s">
        <v>3244</v>
      </c>
      <c r="E1110" t="s">
        <v>306</v>
      </c>
      <c r="F1110" t="s">
        <v>361</v>
      </c>
      <c r="G1110" t="s">
        <v>3245</v>
      </c>
      <c r="H1110" t="s">
        <v>307</v>
      </c>
    </row>
    <row r="1111" spans="1:8" x14ac:dyDescent="0.25">
      <c r="A1111" t="s">
        <v>296</v>
      </c>
      <c r="B1111" t="s">
        <v>3246</v>
      </c>
      <c r="C1111" t="s">
        <v>3247</v>
      </c>
      <c r="D1111" t="s">
        <v>3248</v>
      </c>
      <c r="E1111" t="s">
        <v>306</v>
      </c>
      <c r="F1111" t="s">
        <v>361</v>
      </c>
      <c r="G1111" t="s">
        <v>3249</v>
      </c>
      <c r="H1111" t="s">
        <v>307</v>
      </c>
    </row>
    <row r="1112" spans="1:8" x14ac:dyDescent="0.25">
      <c r="A1112" t="s">
        <v>296</v>
      </c>
      <c r="B1112" t="s">
        <v>3250</v>
      </c>
      <c r="C1112" t="s">
        <v>3251</v>
      </c>
      <c r="D1112" t="s">
        <v>3252</v>
      </c>
      <c r="E1112" t="s">
        <v>306</v>
      </c>
      <c r="F1112" t="s">
        <v>361</v>
      </c>
      <c r="G1112" t="s">
        <v>3253</v>
      </c>
      <c r="H1112" t="s">
        <v>307</v>
      </c>
    </row>
    <row r="1113" spans="1:8" x14ac:dyDescent="0.25">
      <c r="A1113" t="s">
        <v>296</v>
      </c>
      <c r="B1113" t="s">
        <v>3254</v>
      </c>
      <c r="C1113" t="s">
        <v>3255</v>
      </c>
      <c r="D1113" t="s">
        <v>3256</v>
      </c>
      <c r="E1113" t="s">
        <v>306</v>
      </c>
      <c r="F1113" t="s">
        <v>361</v>
      </c>
      <c r="G1113" t="s">
        <v>3257</v>
      </c>
      <c r="H1113" t="s">
        <v>307</v>
      </c>
    </row>
    <row r="1114" spans="1:8" x14ac:dyDescent="0.25">
      <c r="A1114" t="s">
        <v>296</v>
      </c>
      <c r="B1114" t="s">
        <v>3258</v>
      </c>
      <c r="C1114" t="s">
        <v>3259</v>
      </c>
      <c r="D1114" t="s">
        <v>3260</v>
      </c>
      <c r="E1114" t="s">
        <v>306</v>
      </c>
      <c r="F1114" t="s">
        <v>361</v>
      </c>
      <c r="G1114" t="s">
        <v>3261</v>
      </c>
      <c r="H1114" t="s">
        <v>307</v>
      </c>
    </row>
    <row r="1115" spans="1:8" x14ac:dyDescent="0.25">
      <c r="A1115" t="s">
        <v>296</v>
      </c>
      <c r="B1115" t="s">
        <v>3262</v>
      </c>
      <c r="C1115" t="s">
        <v>3263</v>
      </c>
      <c r="D1115" t="s">
        <v>3264</v>
      </c>
      <c r="E1115" t="s">
        <v>306</v>
      </c>
      <c r="F1115" t="s">
        <v>361</v>
      </c>
      <c r="G1115" t="s">
        <v>3265</v>
      </c>
      <c r="H1115" t="s">
        <v>307</v>
      </c>
    </row>
    <row r="1116" spans="1:8" x14ac:dyDescent="0.25">
      <c r="A1116" t="s">
        <v>296</v>
      </c>
      <c r="B1116" t="s">
        <v>3266</v>
      </c>
      <c r="C1116" t="s">
        <v>3267</v>
      </c>
      <c r="D1116" t="s">
        <v>3268</v>
      </c>
      <c r="E1116" t="s">
        <v>306</v>
      </c>
      <c r="F1116" t="s">
        <v>361</v>
      </c>
      <c r="G1116" t="s">
        <v>3269</v>
      </c>
      <c r="H1116" t="s">
        <v>307</v>
      </c>
    </row>
    <row r="1117" spans="1:8" x14ac:dyDescent="0.25">
      <c r="A1117" t="s">
        <v>296</v>
      </c>
      <c r="B1117" t="s">
        <v>3270</v>
      </c>
      <c r="C1117" t="s">
        <v>3271</v>
      </c>
      <c r="D1117" t="s">
        <v>3272</v>
      </c>
      <c r="E1117" t="s">
        <v>306</v>
      </c>
      <c r="F1117" t="s">
        <v>361</v>
      </c>
      <c r="G1117" t="s">
        <v>3273</v>
      </c>
      <c r="H1117" t="s">
        <v>307</v>
      </c>
    </row>
    <row r="1118" spans="1:8" x14ac:dyDescent="0.25">
      <c r="A1118" t="s">
        <v>296</v>
      </c>
      <c r="B1118" t="s">
        <v>3274</v>
      </c>
      <c r="C1118" t="s">
        <v>3275</v>
      </c>
      <c r="D1118" t="s">
        <v>3276</v>
      </c>
      <c r="E1118" t="s">
        <v>306</v>
      </c>
      <c r="F1118" t="s">
        <v>361</v>
      </c>
      <c r="G1118" t="s">
        <v>3277</v>
      </c>
      <c r="H1118" t="s">
        <v>307</v>
      </c>
    </row>
    <row r="1119" spans="1:8" x14ac:dyDescent="0.25">
      <c r="A1119" t="s">
        <v>296</v>
      </c>
      <c r="B1119" t="s">
        <v>3278</v>
      </c>
      <c r="C1119" t="s">
        <v>3279</v>
      </c>
      <c r="D1119" t="s">
        <v>3280</v>
      </c>
      <c r="E1119" t="s">
        <v>306</v>
      </c>
      <c r="F1119" t="s">
        <v>361</v>
      </c>
      <c r="G1119" t="s">
        <v>3281</v>
      </c>
      <c r="H1119" t="s">
        <v>307</v>
      </c>
    </row>
    <row r="1120" spans="1:8" x14ac:dyDescent="0.25">
      <c r="A1120" t="s">
        <v>296</v>
      </c>
      <c r="B1120" t="s">
        <v>3282</v>
      </c>
      <c r="C1120" t="s">
        <v>3283</v>
      </c>
      <c r="D1120" t="s">
        <v>3284</v>
      </c>
      <c r="E1120" t="s">
        <v>306</v>
      </c>
      <c r="F1120" t="s">
        <v>361</v>
      </c>
      <c r="G1120" t="s">
        <v>3285</v>
      </c>
      <c r="H1120" t="s">
        <v>307</v>
      </c>
    </row>
    <row r="1121" spans="1:8" x14ac:dyDescent="0.25">
      <c r="A1121" t="s">
        <v>296</v>
      </c>
      <c r="B1121" t="s">
        <v>3286</v>
      </c>
      <c r="C1121" t="s">
        <v>3287</v>
      </c>
      <c r="D1121" t="s">
        <v>3288</v>
      </c>
      <c r="E1121" t="s">
        <v>306</v>
      </c>
      <c r="F1121" t="s">
        <v>361</v>
      </c>
      <c r="G1121" t="s">
        <v>3289</v>
      </c>
      <c r="H1121" t="s">
        <v>307</v>
      </c>
    </row>
    <row r="1122" spans="1:8" x14ac:dyDescent="0.25">
      <c r="A1122" t="s">
        <v>296</v>
      </c>
      <c r="B1122" t="s">
        <v>3290</v>
      </c>
      <c r="C1122" t="s">
        <v>3291</v>
      </c>
      <c r="D1122" t="s">
        <v>3292</v>
      </c>
      <c r="E1122" t="s">
        <v>306</v>
      </c>
      <c r="F1122" t="s">
        <v>361</v>
      </c>
      <c r="G1122" t="s">
        <v>3293</v>
      </c>
      <c r="H1122" t="s">
        <v>307</v>
      </c>
    </row>
    <row r="1123" spans="1:8" x14ac:dyDescent="0.25">
      <c r="A1123" t="s">
        <v>296</v>
      </c>
      <c r="B1123" t="s">
        <v>3294</v>
      </c>
      <c r="C1123" t="s">
        <v>3295</v>
      </c>
      <c r="D1123" t="s">
        <v>3296</v>
      </c>
      <c r="E1123" t="s">
        <v>306</v>
      </c>
      <c r="F1123" t="s">
        <v>361</v>
      </c>
      <c r="G1123" t="s">
        <v>3297</v>
      </c>
      <c r="H1123" t="s">
        <v>307</v>
      </c>
    </row>
    <row r="1124" spans="1:8" x14ac:dyDescent="0.25">
      <c r="A1124" t="s">
        <v>296</v>
      </c>
      <c r="B1124" t="s">
        <v>3298</v>
      </c>
      <c r="C1124" t="s">
        <v>3299</v>
      </c>
      <c r="D1124" t="s">
        <v>3300</v>
      </c>
      <c r="E1124" t="s">
        <v>306</v>
      </c>
      <c r="F1124" t="s">
        <v>361</v>
      </c>
      <c r="G1124" t="s">
        <v>3301</v>
      </c>
      <c r="H1124" t="s">
        <v>307</v>
      </c>
    </row>
    <row r="1125" spans="1:8" x14ac:dyDescent="0.25">
      <c r="A1125" t="s">
        <v>296</v>
      </c>
      <c r="B1125" t="s">
        <v>11957</v>
      </c>
      <c r="C1125" t="s">
        <v>3302</v>
      </c>
      <c r="D1125" t="s">
        <v>11958</v>
      </c>
      <c r="E1125" t="s">
        <v>306</v>
      </c>
      <c r="F1125" t="s">
        <v>361</v>
      </c>
      <c r="G1125" t="s">
        <v>11959</v>
      </c>
      <c r="H1125" t="s">
        <v>307</v>
      </c>
    </row>
    <row r="1126" spans="1:8" x14ac:dyDescent="0.25">
      <c r="A1126" t="s">
        <v>296</v>
      </c>
      <c r="B1126" t="s">
        <v>11963</v>
      </c>
      <c r="C1126" t="s">
        <v>3304</v>
      </c>
      <c r="D1126" t="s">
        <v>11964</v>
      </c>
      <c r="E1126" t="s">
        <v>306</v>
      </c>
      <c r="F1126" t="s">
        <v>361</v>
      </c>
      <c r="G1126" t="s">
        <v>11965</v>
      </c>
      <c r="H1126" t="s">
        <v>307</v>
      </c>
    </row>
    <row r="1127" spans="1:8" x14ac:dyDescent="0.25">
      <c r="A1127" t="s">
        <v>296</v>
      </c>
      <c r="B1127" t="s">
        <v>3306</v>
      </c>
      <c r="C1127" t="s">
        <v>3307</v>
      </c>
      <c r="D1127" t="s">
        <v>3308</v>
      </c>
      <c r="E1127" t="s">
        <v>306</v>
      </c>
      <c r="F1127" t="s">
        <v>361</v>
      </c>
      <c r="G1127" t="s">
        <v>3309</v>
      </c>
      <c r="H1127" t="s">
        <v>307</v>
      </c>
    </row>
    <row r="1128" spans="1:8" x14ac:dyDescent="0.25">
      <c r="A1128" t="s">
        <v>296</v>
      </c>
      <c r="B1128" t="s">
        <v>3310</v>
      </c>
      <c r="C1128" t="s">
        <v>3311</v>
      </c>
      <c r="D1128" t="s">
        <v>3312</v>
      </c>
      <c r="E1128" t="s">
        <v>306</v>
      </c>
      <c r="F1128" t="s">
        <v>361</v>
      </c>
      <c r="G1128" t="s">
        <v>3313</v>
      </c>
      <c r="H1128" t="s">
        <v>307</v>
      </c>
    </row>
    <row r="1129" spans="1:8" x14ac:dyDescent="0.25">
      <c r="A1129" t="s">
        <v>296</v>
      </c>
      <c r="B1129" t="s">
        <v>3314</v>
      </c>
      <c r="C1129" t="s">
        <v>3315</v>
      </c>
      <c r="D1129" t="s">
        <v>3316</v>
      </c>
      <c r="E1129" t="s">
        <v>306</v>
      </c>
      <c r="F1129" t="s">
        <v>361</v>
      </c>
      <c r="G1129" t="s">
        <v>3317</v>
      </c>
      <c r="H1129" t="s">
        <v>307</v>
      </c>
    </row>
    <row r="1130" spans="1:8" x14ac:dyDescent="0.25">
      <c r="A1130" t="s">
        <v>296</v>
      </c>
      <c r="B1130" t="s">
        <v>3318</v>
      </c>
      <c r="C1130" t="s">
        <v>3319</v>
      </c>
      <c r="D1130" t="s">
        <v>3320</v>
      </c>
      <c r="E1130" t="s">
        <v>306</v>
      </c>
      <c r="F1130" t="s">
        <v>361</v>
      </c>
      <c r="G1130" t="s">
        <v>3321</v>
      </c>
      <c r="H1130" t="s">
        <v>307</v>
      </c>
    </row>
    <row r="1131" spans="1:8" x14ac:dyDescent="0.25">
      <c r="A1131" t="s">
        <v>296</v>
      </c>
      <c r="B1131" t="s">
        <v>3322</v>
      </c>
      <c r="C1131" t="s">
        <v>3323</v>
      </c>
      <c r="D1131" t="s">
        <v>3324</v>
      </c>
      <c r="E1131" t="s">
        <v>306</v>
      </c>
      <c r="F1131" t="s">
        <v>361</v>
      </c>
      <c r="G1131" t="s">
        <v>3325</v>
      </c>
      <c r="H1131" t="s">
        <v>307</v>
      </c>
    </row>
    <row r="1132" spans="1:8" x14ac:dyDescent="0.25">
      <c r="A1132" t="s">
        <v>296</v>
      </c>
      <c r="B1132" t="s">
        <v>3326</v>
      </c>
      <c r="C1132" t="s">
        <v>3327</v>
      </c>
      <c r="D1132" t="s">
        <v>3328</v>
      </c>
      <c r="E1132" t="s">
        <v>306</v>
      </c>
      <c r="F1132" t="s">
        <v>361</v>
      </c>
      <c r="G1132" t="s">
        <v>3329</v>
      </c>
      <c r="H1132" t="s">
        <v>307</v>
      </c>
    </row>
    <row r="1133" spans="1:8" x14ac:dyDescent="0.25">
      <c r="A1133" t="s">
        <v>296</v>
      </c>
      <c r="B1133" t="s">
        <v>3330</v>
      </c>
      <c r="C1133" t="s">
        <v>3331</v>
      </c>
      <c r="D1133" t="s">
        <v>3332</v>
      </c>
      <c r="E1133" t="s">
        <v>306</v>
      </c>
      <c r="F1133" t="s">
        <v>361</v>
      </c>
      <c r="G1133" t="s">
        <v>3333</v>
      </c>
      <c r="H1133" t="s">
        <v>307</v>
      </c>
    </row>
    <row r="1134" spans="1:8" x14ac:dyDescent="0.25">
      <c r="A1134" t="s">
        <v>296</v>
      </c>
      <c r="B1134" t="s">
        <v>3334</v>
      </c>
      <c r="C1134" t="s">
        <v>3335</v>
      </c>
      <c r="D1134" t="s">
        <v>3336</v>
      </c>
      <c r="E1134" t="s">
        <v>306</v>
      </c>
      <c r="F1134" t="s">
        <v>361</v>
      </c>
      <c r="G1134" t="s">
        <v>3337</v>
      </c>
      <c r="H1134" t="s">
        <v>307</v>
      </c>
    </row>
    <row r="1135" spans="1:8" x14ac:dyDescent="0.25">
      <c r="A1135" t="s">
        <v>296</v>
      </c>
      <c r="B1135" t="s">
        <v>3338</v>
      </c>
      <c r="C1135" t="s">
        <v>3339</v>
      </c>
      <c r="D1135" t="s">
        <v>3340</v>
      </c>
      <c r="E1135" t="s">
        <v>306</v>
      </c>
      <c r="F1135" t="s">
        <v>361</v>
      </c>
      <c r="G1135" t="s">
        <v>3341</v>
      </c>
      <c r="H1135" t="s">
        <v>307</v>
      </c>
    </row>
    <row r="1136" spans="1:8" x14ac:dyDescent="0.25">
      <c r="A1136" t="s">
        <v>296</v>
      </c>
      <c r="B1136" t="s">
        <v>3342</v>
      </c>
      <c r="C1136" t="s">
        <v>3343</v>
      </c>
      <c r="D1136" t="s">
        <v>3344</v>
      </c>
      <c r="E1136" t="s">
        <v>306</v>
      </c>
      <c r="F1136" t="s">
        <v>361</v>
      </c>
      <c r="G1136" t="s">
        <v>3345</v>
      </c>
      <c r="H1136" t="s">
        <v>307</v>
      </c>
    </row>
    <row r="1137" spans="1:8" x14ac:dyDescent="0.25">
      <c r="A1137" t="s">
        <v>296</v>
      </c>
      <c r="B1137" t="s">
        <v>3346</v>
      </c>
      <c r="C1137" t="s">
        <v>3347</v>
      </c>
      <c r="D1137" t="s">
        <v>3348</v>
      </c>
      <c r="E1137" t="s">
        <v>306</v>
      </c>
      <c r="F1137" t="s">
        <v>361</v>
      </c>
      <c r="G1137" t="s">
        <v>3349</v>
      </c>
      <c r="H1137" t="s">
        <v>307</v>
      </c>
    </row>
    <row r="1138" spans="1:8" x14ac:dyDescent="0.25">
      <c r="A1138" t="s">
        <v>296</v>
      </c>
      <c r="B1138" t="s">
        <v>3350</v>
      </c>
      <c r="C1138" t="s">
        <v>3351</v>
      </c>
      <c r="D1138" t="s">
        <v>3352</v>
      </c>
      <c r="E1138" t="s">
        <v>306</v>
      </c>
      <c r="F1138" t="s">
        <v>361</v>
      </c>
      <c r="G1138" t="s">
        <v>3353</v>
      </c>
      <c r="H1138" t="s">
        <v>307</v>
      </c>
    </row>
    <row r="1139" spans="1:8" x14ac:dyDescent="0.25">
      <c r="A1139" t="s">
        <v>296</v>
      </c>
      <c r="B1139" t="s">
        <v>3354</v>
      </c>
      <c r="C1139" t="s">
        <v>3355</v>
      </c>
      <c r="D1139" t="s">
        <v>3356</v>
      </c>
      <c r="E1139" t="s">
        <v>306</v>
      </c>
      <c r="F1139" t="s">
        <v>361</v>
      </c>
      <c r="G1139" t="s">
        <v>3357</v>
      </c>
      <c r="H1139" t="s">
        <v>307</v>
      </c>
    </row>
    <row r="1140" spans="1:8" x14ac:dyDescent="0.25">
      <c r="A1140" t="s">
        <v>296</v>
      </c>
      <c r="B1140" t="s">
        <v>3369</v>
      </c>
      <c r="C1140" t="s">
        <v>3370</v>
      </c>
      <c r="D1140" t="s">
        <v>3371</v>
      </c>
      <c r="E1140" t="s">
        <v>306</v>
      </c>
      <c r="F1140" t="s">
        <v>361</v>
      </c>
      <c r="G1140" t="s">
        <v>3372</v>
      </c>
      <c r="H1140" t="s">
        <v>307</v>
      </c>
    </row>
    <row r="1141" spans="1:8" x14ac:dyDescent="0.25">
      <c r="A1141" t="s">
        <v>296</v>
      </c>
      <c r="B1141" t="s">
        <v>3373</v>
      </c>
      <c r="C1141" t="s">
        <v>3374</v>
      </c>
      <c r="D1141" t="s">
        <v>3375</v>
      </c>
      <c r="E1141" t="s">
        <v>306</v>
      </c>
      <c r="F1141" t="s">
        <v>361</v>
      </c>
      <c r="G1141" t="s">
        <v>3376</v>
      </c>
      <c r="H1141" t="s">
        <v>307</v>
      </c>
    </row>
    <row r="1142" spans="1:8" x14ac:dyDescent="0.25">
      <c r="A1142" t="s">
        <v>296</v>
      </c>
      <c r="B1142" t="s">
        <v>11966</v>
      </c>
      <c r="C1142" t="s">
        <v>3377</v>
      </c>
      <c r="D1142" t="s">
        <v>11967</v>
      </c>
      <c r="E1142" t="s">
        <v>306</v>
      </c>
      <c r="F1142" t="s">
        <v>361</v>
      </c>
      <c r="G1142" t="s">
        <v>11968</v>
      </c>
      <c r="H1142" t="s">
        <v>307</v>
      </c>
    </row>
    <row r="1143" spans="1:8" x14ac:dyDescent="0.25">
      <c r="A1143" t="s">
        <v>296</v>
      </c>
      <c r="B1143" t="s">
        <v>11972</v>
      </c>
      <c r="C1143" t="s">
        <v>3379</v>
      </c>
      <c r="D1143" t="s">
        <v>11973</v>
      </c>
      <c r="E1143" t="s">
        <v>306</v>
      </c>
      <c r="F1143" t="s">
        <v>361</v>
      </c>
      <c r="G1143" t="s">
        <v>11974</v>
      </c>
      <c r="H1143" t="s">
        <v>307</v>
      </c>
    </row>
    <row r="1144" spans="1:8" x14ac:dyDescent="0.25">
      <c r="A1144" t="s">
        <v>296</v>
      </c>
      <c r="B1144" t="s">
        <v>11978</v>
      </c>
      <c r="C1144" t="s">
        <v>3381</v>
      </c>
      <c r="D1144" t="s">
        <v>11979</v>
      </c>
      <c r="E1144" t="s">
        <v>306</v>
      </c>
      <c r="F1144" t="s">
        <v>3074</v>
      </c>
      <c r="G1144" t="s">
        <v>11980</v>
      </c>
      <c r="H1144" t="s">
        <v>307</v>
      </c>
    </row>
    <row r="1145" spans="1:8" x14ac:dyDescent="0.25">
      <c r="A1145" t="s">
        <v>296</v>
      </c>
      <c r="B1145" t="s">
        <v>3383</v>
      </c>
      <c r="C1145" t="s">
        <v>3384</v>
      </c>
      <c r="D1145" t="s">
        <v>3385</v>
      </c>
      <c r="E1145" t="s">
        <v>306</v>
      </c>
      <c r="F1145" t="s">
        <v>361</v>
      </c>
      <c r="G1145" t="s">
        <v>3386</v>
      </c>
      <c r="H1145" t="s">
        <v>307</v>
      </c>
    </row>
    <row r="1146" spans="1:8" x14ac:dyDescent="0.25">
      <c r="A1146" t="s">
        <v>296</v>
      </c>
      <c r="B1146" t="s">
        <v>3387</v>
      </c>
      <c r="C1146" t="s">
        <v>3388</v>
      </c>
      <c r="D1146" t="s">
        <v>3389</v>
      </c>
      <c r="E1146" t="s">
        <v>306</v>
      </c>
      <c r="F1146" t="s">
        <v>361</v>
      </c>
      <c r="G1146" t="s">
        <v>3390</v>
      </c>
      <c r="H1146" t="s">
        <v>307</v>
      </c>
    </row>
    <row r="1147" spans="1:8" x14ac:dyDescent="0.25">
      <c r="A1147" t="s">
        <v>296</v>
      </c>
      <c r="B1147" t="s">
        <v>3391</v>
      </c>
      <c r="C1147" t="s">
        <v>3392</v>
      </c>
      <c r="D1147" t="s">
        <v>3393</v>
      </c>
      <c r="E1147" t="s">
        <v>306</v>
      </c>
      <c r="F1147" t="s">
        <v>361</v>
      </c>
      <c r="G1147" t="s">
        <v>3394</v>
      </c>
      <c r="H1147" t="s">
        <v>307</v>
      </c>
    </row>
    <row r="1148" spans="1:8" x14ac:dyDescent="0.25">
      <c r="A1148" t="s">
        <v>296</v>
      </c>
      <c r="B1148" t="s">
        <v>10515</v>
      </c>
      <c r="C1148" t="s">
        <v>3395</v>
      </c>
      <c r="D1148" t="s">
        <v>10516</v>
      </c>
      <c r="E1148" t="s">
        <v>306</v>
      </c>
      <c r="F1148" t="s">
        <v>361</v>
      </c>
      <c r="G1148" t="s">
        <v>10517</v>
      </c>
      <c r="H1148" t="s">
        <v>307</v>
      </c>
    </row>
    <row r="1149" spans="1:8" x14ac:dyDescent="0.25">
      <c r="A1149" t="s">
        <v>296</v>
      </c>
      <c r="B1149" t="s">
        <v>3397</v>
      </c>
      <c r="C1149" t="s">
        <v>3398</v>
      </c>
      <c r="D1149" t="s">
        <v>3399</v>
      </c>
      <c r="E1149" t="s">
        <v>306</v>
      </c>
      <c r="F1149" t="s">
        <v>361</v>
      </c>
      <c r="G1149" t="s">
        <v>3400</v>
      </c>
      <c r="H1149" t="s">
        <v>307</v>
      </c>
    </row>
    <row r="1150" spans="1:8" x14ac:dyDescent="0.25">
      <c r="A1150" t="s">
        <v>296</v>
      </c>
      <c r="B1150" t="s">
        <v>3401</v>
      </c>
      <c r="C1150" t="s">
        <v>3402</v>
      </c>
      <c r="D1150" t="s">
        <v>3403</v>
      </c>
      <c r="E1150" t="s">
        <v>306</v>
      </c>
      <c r="F1150" t="s">
        <v>361</v>
      </c>
      <c r="G1150" t="s">
        <v>3404</v>
      </c>
      <c r="H1150" t="s">
        <v>307</v>
      </c>
    </row>
    <row r="1151" spans="1:8" x14ac:dyDescent="0.25">
      <c r="A1151" t="s">
        <v>296</v>
      </c>
      <c r="B1151" t="s">
        <v>11984</v>
      </c>
      <c r="C1151" t="s">
        <v>3405</v>
      </c>
      <c r="D1151" t="s">
        <v>11985</v>
      </c>
      <c r="E1151" t="s">
        <v>306</v>
      </c>
      <c r="F1151" t="s">
        <v>361</v>
      </c>
      <c r="G1151" t="s">
        <v>11986</v>
      </c>
      <c r="H1151" t="s">
        <v>307</v>
      </c>
    </row>
    <row r="1152" spans="1:8" x14ac:dyDescent="0.25">
      <c r="A1152" t="s">
        <v>296</v>
      </c>
      <c r="B1152" t="s">
        <v>3214</v>
      </c>
      <c r="C1152" t="s">
        <v>3215</v>
      </c>
      <c r="D1152" t="s">
        <v>3216</v>
      </c>
      <c r="E1152" t="s">
        <v>306</v>
      </c>
      <c r="F1152" t="s">
        <v>361</v>
      </c>
      <c r="G1152" t="s">
        <v>3217</v>
      </c>
      <c r="H1152" t="s">
        <v>307</v>
      </c>
    </row>
    <row r="1153" spans="1:8" x14ac:dyDescent="0.25">
      <c r="A1153" t="s">
        <v>296</v>
      </c>
      <c r="B1153" t="s">
        <v>3358</v>
      </c>
      <c r="C1153" t="s">
        <v>3215</v>
      </c>
      <c r="D1153" t="s">
        <v>3359</v>
      </c>
      <c r="E1153" t="s">
        <v>306</v>
      </c>
      <c r="F1153" t="s">
        <v>361</v>
      </c>
      <c r="G1153" t="s">
        <v>3360</v>
      </c>
      <c r="H1153" t="s">
        <v>307</v>
      </c>
    </row>
    <row r="1154" spans="1:8" x14ac:dyDescent="0.25">
      <c r="A1154" t="s">
        <v>296</v>
      </c>
      <c r="B1154" t="s">
        <v>3361</v>
      </c>
      <c r="C1154" t="s">
        <v>3362</v>
      </c>
      <c r="D1154" t="s">
        <v>3363</v>
      </c>
      <c r="E1154" t="s">
        <v>306</v>
      </c>
      <c r="F1154" t="s">
        <v>361</v>
      </c>
      <c r="G1154" t="s">
        <v>3364</v>
      </c>
      <c r="H1154" t="s">
        <v>307</v>
      </c>
    </row>
    <row r="1155" spans="1:8" x14ac:dyDescent="0.25">
      <c r="A1155" t="s">
        <v>296</v>
      </c>
      <c r="B1155" t="s">
        <v>3365</v>
      </c>
      <c r="C1155" t="s">
        <v>3366</v>
      </c>
      <c r="D1155" t="s">
        <v>3367</v>
      </c>
      <c r="E1155" t="s">
        <v>306</v>
      </c>
      <c r="F1155" t="s">
        <v>361</v>
      </c>
      <c r="G1155" t="s">
        <v>3368</v>
      </c>
      <c r="H1155" t="s">
        <v>307</v>
      </c>
    </row>
    <row r="1156" spans="1:8" x14ac:dyDescent="0.25">
      <c r="A1156" t="s">
        <v>296</v>
      </c>
      <c r="B1156" t="s">
        <v>11989</v>
      </c>
      <c r="C1156" t="s">
        <v>3411</v>
      </c>
      <c r="D1156" t="s">
        <v>11990</v>
      </c>
      <c r="E1156" t="s">
        <v>306</v>
      </c>
      <c r="F1156" t="s">
        <v>361</v>
      </c>
      <c r="G1156" t="s">
        <v>11991</v>
      </c>
      <c r="H1156" t="s">
        <v>307</v>
      </c>
    </row>
    <row r="1157" spans="1:8" x14ac:dyDescent="0.25">
      <c r="A1157" t="s">
        <v>296</v>
      </c>
      <c r="B1157" t="s">
        <v>3413</v>
      </c>
      <c r="C1157" t="s">
        <v>3414</v>
      </c>
      <c r="D1157" t="s">
        <v>3415</v>
      </c>
      <c r="E1157" t="s">
        <v>306</v>
      </c>
      <c r="F1157" t="s">
        <v>361</v>
      </c>
      <c r="G1157" t="s">
        <v>3416</v>
      </c>
      <c r="H1157" t="s">
        <v>307</v>
      </c>
    </row>
    <row r="1158" spans="1:8" x14ac:dyDescent="0.25">
      <c r="A1158" t="s">
        <v>296</v>
      </c>
      <c r="B1158" t="s">
        <v>3417</v>
      </c>
      <c r="C1158" t="s">
        <v>3418</v>
      </c>
      <c r="D1158" t="s">
        <v>3419</v>
      </c>
      <c r="E1158" t="s">
        <v>306</v>
      </c>
      <c r="F1158" t="s">
        <v>361</v>
      </c>
      <c r="G1158" t="s">
        <v>3420</v>
      </c>
      <c r="H1158" t="s">
        <v>307</v>
      </c>
    </row>
    <row r="1159" spans="1:8" x14ac:dyDescent="0.25">
      <c r="A1159" t="s">
        <v>296</v>
      </c>
      <c r="B1159" t="s">
        <v>3421</v>
      </c>
      <c r="C1159" t="s">
        <v>3422</v>
      </c>
      <c r="D1159" t="s">
        <v>3423</v>
      </c>
      <c r="E1159" t="s">
        <v>306</v>
      </c>
      <c r="F1159" t="s">
        <v>361</v>
      </c>
      <c r="G1159" t="s">
        <v>3424</v>
      </c>
      <c r="H1159" t="s">
        <v>307</v>
      </c>
    </row>
    <row r="1160" spans="1:8" x14ac:dyDescent="0.25">
      <c r="A1160" t="s">
        <v>296</v>
      </c>
      <c r="B1160" t="s">
        <v>3425</v>
      </c>
      <c r="C1160" t="s">
        <v>3426</v>
      </c>
      <c r="D1160" t="s">
        <v>3427</v>
      </c>
      <c r="E1160" t="s">
        <v>306</v>
      </c>
      <c r="F1160" t="s">
        <v>361</v>
      </c>
      <c r="G1160" t="s">
        <v>3428</v>
      </c>
      <c r="H1160" t="s">
        <v>307</v>
      </c>
    </row>
    <row r="1161" spans="1:8" x14ac:dyDescent="0.25">
      <c r="A1161" t="s">
        <v>296</v>
      </c>
      <c r="B1161" t="s">
        <v>3429</v>
      </c>
      <c r="C1161" t="s">
        <v>3430</v>
      </c>
      <c r="D1161" t="s">
        <v>3431</v>
      </c>
      <c r="E1161" t="s">
        <v>306</v>
      </c>
      <c r="F1161" t="s">
        <v>361</v>
      </c>
      <c r="G1161" t="s">
        <v>3432</v>
      </c>
      <c r="H1161" t="s">
        <v>307</v>
      </c>
    </row>
    <row r="1162" spans="1:8" x14ac:dyDescent="0.25">
      <c r="A1162" t="s">
        <v>296</v>
      </c>
      <c r="B1162" t="s">
        <v>3433</v>
      </c>
      <c r="C1162" t="s">
        <v>3434</v>
      </c>
      <c r="D1162" t="s">
        <v>3435</v>
      </c>
      <c r="E1162" t="s">
        <v>306</v>
      </c>
      <c r="F1162" t="s">
        <v>361</v>
      </c>
      <c r="G1162" t="s">
        <v>3436</v>
      </c>
      <c r="H1162" t="s">
        <v>307</v>
      </c>
    </row>
    <row r="1163" spans="1:8" x14ac:dyDescent="0.25">
      <c r="A1163" t="s">
        <v>296</v>
      </c>
      <c r="B1163" t="s">
        <v>11994</v>
      </c>
      <c r="C1163" t="s">
        <v>3437</v>
      </c>
      <c r="D1163" t="s">
        <v>11995</v>
      </c>
      <c r="E1163" t="s">
        <v>306</v>
      </c>
      <c r="F1163" t="s">
        <v>361</v>
      </c>
      <c r="G1163" t="s">
        <v>11996</v>
      </c>
      <c r="H1163" t="s">
        <v>307</v>
      </c>
    </row>
    <row r="1164" spans="1:8" x14ac:dyDescent="0.25">
      <c r="A1164" t="s">
        <v>296</v>
      </c>
      <c r="B1164" t="s">
        <v>12028</v>
      </c>
      <c r="C1164" t="s">
        <v>3611</v>
      </c>
      <c r="D1164" t="s">
        <v>12029</v>
      </c>
      <c r="E1164" t="s">
        <v>306</v>
      </c>
      <c r="F1164" t="s">
        <v>3074</v>
      </c>
      <c r="G1164" t="s">
        <v>12030</v>
      </c>
      <c r="H1164" t="s">
        <v>307</v>
      </c>
    </row>
    <row r="1165" spans="1:8" x14ac:dyDescent="0.25">
      <c r="A1165" t="s">
        <v>296</v>
      </c>
      <c r="B1165" t="s">
        <v>10518</v>
      </c>
      <c r="C1165" t="s">
        <v>3440</v>
      </c>
      <c r="D1165" t="s">
        <v>3396</v>
      </c>
      <c r="E1165" t="s">
        <v>306</v>
      </c>
      <c r="F1165" t="s">
        <v>361</v>
      </c>
      <c r="G1165" t="s">
        <v>10519</v>
      </c>
      <c r="H1165" t="s">
        <v>307</v>
      </c>
    </row>
    <row r="1166" spans="1:8" x14ac:dyDescent="0.25">
      <c r="A1166" t="s">
        <v>296</v>
      </c>
      <c r="B1166" t="s">
        <v>3439</v>
      </c>
      <c r="C1166" t="s">
        <v>3440</v>
      </c>
      <c r="D1166" t="s">
        <v>3441</v>
      </c>
      <c r="E1166" t="s">
        <v>306</v>
      </c>
      <c r="F1166" t="s">
        <v>361</v>
      </c>
      <c r="G1166" t="s">
        <v>3442</v>
      </c>
      <c r="H1166" t="s">
        <v>307</v>
      </c>
    </row>
    <row r="1167" spans="1:8" x14ac:dyDescent="0.25">
      <c r="A1167" t="s">
        <v>296</v>
      </c>
      <c r="B1167" t="s">
        <v>11999</v>
      </c>
      <c r="C1167" t="s">
        <v>3443</v>
      </c>
      <c r="D1167" t="s">
        <v>12000</v>
      </c>
      <c r="E1167" t="s">
        <v>306</v>
      </c>
      <c r="F1167" t="s">
        <v>361</v>
      </c>
      <c r="G1167" t="s">
        <v>12001</v>
      </c>
      <c r="H1167" t="s">
        <v>307</v>
      </c>
    </row>
    <row r="1168" spans="1:8" x14ac:dyDescent="0.25">
      <c r="A1168" t="s">
        <v>296</v>
      </c>
      <c r="B1168" t="s">
        <v>3445</v>
      </c>
      <c r="C1168" t="s">
        <v>3446</v>
      </c>
      <c r="D1168" t="s">
        <v>3447</v>
      </c>
      <c r="E1168" t="s">
        <v>306</v>
      </c>
      <c r="F1168" t="s">
        <v>361</v>
      </c>
      <c r="G1168" t="s">
        <v>3448</v>
      </c>
      <c r="H1168" t="s">
        <v>307</v>
      </c>
    </row>
    <row r="1169" spans="1:8" x14ac:dyDescent="0.25">
      <c r="A1169" t="s">
        <v>296</v>
      </c>
      <c r="B1169" t="s">
        <v>3613</v>
      </c>
      <c r="C1169" t="s">
        <v>3450</v>
      </c>
      <c r="D1169" t="s">
        <v>3614</v>
      </c>
      <c r="E1169" t="s">
        <v>306</v>
      </c>
      <c r="F1169" t="s">
        <v>361</v>
      </c>
      <c r="G1169" t="s">
        <v>3615</v>
      </c>
      <c r="H1169" t="s">
        <v>307</v>
      </c>
    </row>
    <row r="1170" spans="1:8" x14ac:dyDescent="0.25">
      <c r="A1170" t="s">
        <v>296</v>
      </c>
      <c r="B1170" t="s">
        <v>3449</v>
      </c>
      <c r="C1170" t="s">
        <v>3450</v>
      </c>
      <c r="D1170" t="s">
        <v>3451</v>
      </c>
      <c r="E1170" t="s">
        <v>306</v>
      </c>
      <c r="F1170" t="s">
        <v>361</v>
      </c>
      <c r="G1170" t="s">
        <v>3452</v>
      </c>
      <c r="H1170" t="s">
        <v>307</v>
      </c>
    </row>
    <row r="1171" spans="1:8" x14ac:dyDescent="0.25">
      <c r="A1171" t="s">
        <v>296</v>
      </c>
      <c r="B1171" t="s">
        <v>3453</v>
      </c>
      <c r="C1171" t="s">
        <v>3454</v>
      </c>
      <c r="D1171" t="s">
        <v>3455</v>
      </c>
      <c r="E1171" t="s">
        <v>306</v>
      </c>
      <c r="F1171" t="s">
        <v>361</v>
      </c>
      <c r="G1171" t="s">
        <v>3456</v>
      </c>
      <c r="H1171" t="s">
        <v>307</v>
      </c>
    </row>
    <row r="1172" spans="1:8" x14ac:dyDescent="0.25">
      <c r="A1172" t="s">
        <v>296</v>
      </c>
      <c r="B1172" t="s">
        <v>3457</v>
      </c>
      <c r="C1172" t="s">
        <v>3458</v>
      </c>
      <c r="D1172" t="s">
        <v>3459</v>
      </c>
      <c r="E1172" t="s">
        <v>306</v>
      </c>
      <c r="F1172" t="s">
        <v>361</v>
      </c>
      <c r="G1172" t="s">
        <v>3460</v>
      </c>
      <c r="H1172" t="s">
        <v>307</v>
      </c>
    </row>
    <row r="1173" spans="1:8" x14ac:dyDescent="0.25">
      <c r="A1173" t="s">
        <v>296</v>
      </c>
      <c r="B1173" t="s">
        <v>3581</v>
      </c>
      <c r="C1173" t="s">
        <v>3462</v>
      </c>
      <c r="D1173" t="s">
        <v>3582</v>
      </c>
      <c r="E1173" t="s">
        <v>306</v>
      </c>
      <c r="F1173" t="s">
        <v>361</v>
      </c>
      <c r="G1173" t="s">
        <v>12011</v>
      </c>
      <c r="H1173" t="s">
        <v>307</v>
      </c>
    </row>
    <row r="1174" spans="1:8" x14ac:dyDescent="0.25">
      <c r="A1174" t="s">
        <v>296</v>
      </c>
      <c r="B1174" t="s">
        <v>3461</v>
      </c>
      <c r="C1174" t="s">
        <v>3462</v>
      </c>
      <c r="D1174" t="s">
        <v>3463</v>
      </c>
      <c r="E1174" t="s">
        <v>306</v>
      </c>
      <c r="F1174" t="s">
        <v>361</v>
      </c>
      <c r="G1174" t="s">
        <v>3464</v>
      </c>
      <c r="H1174" t="s">
        <v>307</v>
      </c>
    </row>
    <row r="1175" spans="1:8" x14ac:dyDescent="0.25">
      <c r="A1175" t="s">
        <v>296</v>
      </c>
      <c r="B1175" t="s">
        <v>3465</v>
      </c>
      <c r="C1175" t="s">
        <v>3466</v>
      </c>
      <c r="D1175" t="s">
        <v>3467</v>
      </c>
      <c r="E1175" t="s">
        <v>306</v>
      </c>
      <c r="F1175" t="s">
        <v>361</v>
      </c>
      <c r="G1175" t="s">
        <v>3468</v>
      </c>
      <c r="H1175" t="s">
        <v>307</v>
      </c>
    </row>
    <row r="1176" spans="1:8" x14ac:dyDescent="0.25">
      <c r="A1176" t="s">
        <v>296</v>
      </c>
      <c r="B1176" t="s">
        <v>3469</v>
      </c>
      <c r="C1176" t="s">
        <v>3470</v>
      </c>
      <c r="D1176" t="s">
        <v>3471</v>
      </c>
      <c r="E1176" t="s">
        <v>306</v>
      </c>
      <c r="F1176" t="s">
        <v>361</v>
      </c>
      <c r="G1176" t="s">
        <v>3472</v>
      </c>
      <c r="H1176" t="s">
        <v>307</v>
      </c>
    </row>
    <row r="1177" spans="1:8" x14ac:dyDescent="0.25">
      <c r="A1177" t="s">
        <v>296</v>
      </c>
      <c r="B1177" t="s">
        <v>3473</v>
      </c>
      <c r="C1177" t="s">
        <v>3474</v>
      </c>
      <c r="D1177" t="s">
        <v>3475</v>
      </c>
      <c r="E1177" t="s">
        <v>306</v>
      </c>
      <c r="F1177" t="s">
        <v>361</v>
      </c>
      <c r="G1177" t="s">
        <v>3476</v>
      </c>
      <c r="H1177" t="s">
        <v>307</v>
      </c>
    </row>
    <row r="1178" spans="1:8" x14ac:dyDescent="0.25">
      <c r="A1178" t="s">
        <v>296</v>
      </c>
      <c r="B1178" t="s">
        <v>3477</v>
      </c>
      <c r="C1178" t="s">
        <v>3478</v>
      </c>
      <c r="D1178" t="s">
        <v>3479</v>
      </c>
      <c r="E1178" t="s">
        <v>306</v>
      </c>
      <c r="F1178" t="s">
        <v>361</v>
      </c>
      <c r="G1178" t="s">
        <v>3480</v>
      </c>
      <c r="H1178" t="s">
        <v>307</v>
      </c>
    </row>
    <row r="1179" spans="1:8" x14ac:dyDescent="0.25">
      <c r="A1179" t="s">
        <v>296</v>
      </c>
      <c r="B1179" t="s">
        <v>3481</v>
      </c>
      <c r="C1179" t="s">
        <v>3482</v>
      </c>
      <c r="D1179" t="s">
        <v>3483</v>
      </c>
      <c r="E1179" t="s">
        <v>306</v>
      </c>
      <c r="F1179" t="s">
        <v>361</v>
      </c>
      <c r="G1179" t="s">
        <v>3484</v>
      </c>
      <c r="H1179" t="s">
        <v>307</v>
      </c>
    </row>
    <row r="1180" spans="1:8" x14ac:dyDescent="0.25">
      <c r="A1180" t="s">
        <v>296</v>
      </c>
      <c r="B1180" t="s">
        <v>3485</v>
      </c>
      <c r="C1180" t="s">
        <v>3486</v>
      </c>
      <c r="D1180" t="s">
        <v>3487</v>
      </c>
      <c r="E1180" t="s">
        <v>306</v>
      </c>
      <c r="F1180" t="s">
        <v>361</v>
      </c>
      <c r="G1180" t="s">
        <v>3488</v>
      </c>
      <c r="H1180" t="s">
        <v>307</v>
      </c>
    </row>
    <row r="1181" spans="1:8" x14ac:dyDescent="0.25">
      <c r="A1181" t="s">
        <v>296</v>
      </c>
      <c r="B1181" t="s">
        <v>3489</v>
      </c>
      <c r="C1181" t="s">
        <v>3490</v>
      </c>
      <c r="D1181" t="s">
        <v>3491</v>
      </c>
      <c r="E1181" t="s">
        <v>306</v>
      </c>
      <c r="F1181" t="s">
        <v>361</v>
      </c>
      <c r="G1181" t="s">
        <v>3492</v>
      </c>
      <c r="H1181" t="s">
        <v>307</v>
      </c>
    </row>
    <row r="1182" spans="1:8" x14ac:dyDescent="0.25">
      <c r="A1182" t="s">
        <v>296</v>
      </c>
      <c r="B1182" t="s">
        <v>3493</v>
      </c>
      <c r="C1182" t="s">
        <v>3494</v>
      </c>
      <c r="D1182" t="s">
        <v>3495</v>
      </c>
      <c r="E1182" t="s">
        <v>306</v>
      </c>
      <c r="F1182" t="s">
        <v>361</v>
      </c>
      <c r="G1182" t="s">
        <v>3496</v>
      </c>
      <c r="H1182" t="s">
        <v>307</v>
      </c>
    </row>
    <row r="1183" spans="1:8" x14ac:dyDescent="0.25">
      <c r="A1183" t="s">
        <v>296</v>
      </c>
      <c r="B1183" t="s">
        <v>3497</v>
      </c>
      <c r="C1183" t="s">
        <v>3498</v>
      </c>
      <c r="D1183" t="s">
        <v>3499</v>
      </c>
      <c r="E1183" t="s">
        <v>306</v>
      </c>
      <c r="F1183" t="s">
        <v>361</v>
      </c>
      <c r="G1183" t="s">
        <v>3500</v>
      </c>
      <c r="H1183" t="s">
        <v>307</v>
      </c>
    </row>
    <row r="1184" spans="1:8" x14ac:dyDescent="0.25">
      <c r="A1184" t="s">
        <v>296</v>
      </c>
      <c r="B1184" t="s">
        <v>3501</v>
      </c>
      <c r="C1184" t="s">
        <v>3502</v>
      </c>
      <c r="D1184" t="s">
        <v>3503</v>
      </c>
      <c r="E1184" t="s">
        <v>306</v>
      </c>
      <c r="F1184" t="s">
        <v>361</v>
      </c>
      <c r="G1184" t="s">
        <v>3504</v>
      </c>
      <c r="H1184" t="s">
        <v>307</v>
      </c>
    </row>
    <row r="1185" spans="1:8" x14ac:dyDescent="0.25">
      <c r="A1185" t="s">
        <v>296</v>
      </c>
      <c r="B1185" t="s">
        <v>3505</v>
      </c>
      <c r="C1185" t="s">
        <v>3506</v>
      </c>
      <c r="D1185" t="s">
        <v>3507</v>
      </c>
      <c r="E1185" t="s">
        <v>306</v>
      </c>
      <c r="F1185" t="s">
        <v>361</v>
      </c>
      <c r="G1185" t="s">
        <v>3508</v>
      </c>
      <c r="H1185" t="s">
        <v>307</v>
      </c>
    </row>
    <row r="1186" spans="1:8" x14ac:dyDescent="0.25">
      <c r="A1186" t="s">
        <v>296</v>
      </c>
      <c r="B1186" t="s">
        <v>3509</v>
      </c>
      <c r="C1186" t="s">
        <v>3510</v>
      </c>
      <c r="D1186" t="s">
        <v>3511</v>
      </c>
      <c r="E1186" t="s">
        <v>306</v>
      </c>
      <c r="F1186" t="s">
        <v>361</v>
      </c>
      <c r="G1186" t="s">
        <v>3512</v>
      </c>
      <c r="H1186" t="s">
        <v>307</v>
      </c>
    </row>
    <row r="1187" spans="1:8" x14ac:dyDescent="0.25">
      <c r="A1187" t="s">
        <v>296</v>
      </c>
      <c r="B1187" t="s">
        <v>3513</v>
      </c>
      <c r="C1187" t="s">
        <v>3514</v>
      </c>
      <c r="D1187" t="s">
        <v>3515</v>
      </c>
      <c r="E1187" t="s">
        <v>306</v>
      </c>
      <c r="F1187" t="s">
        <v>361</v>
      </c>
      <c r="G1187" t="s">
        <v>3516</v>
      </c>
      <c r="H1187" t="s">
        <v>307</v>
      </c>
    </row>
    <row r="1188" spans="1:8" x14ac:dyDescent="0.25">
      <c r="A1188" t="s">
        <v>296</v>
      </c>
      <c r="B1188" t="s">
        <v>3517</v>
      </c>
      <c r="C1188" t="s">
        <v>3518</v>
      </c>
      <c r="D1188" t="s">
        <v>3519</v>
      </c>
      <c r="E1188" t="s">
        <v>306</v>
      </c>
      <c r="F1188" t="s">
        <v>361</v>
      </c>
      <c r="G1188" t="s">
        <v>3520</v>
      </c>
      <c r="H1188" t="s">
        <v>307</v>
      </c>
    </row>
    <row r="1189" spans="1:8" x14ac:dyDescent="0.25">
      <c r="A1189" t="s">
        <v>296</v>
      </c>
      <c r="B1189" t="s">
        <v>3521</v>
      </c>
      <c r="C1189" t="s">
        <v>3522</v>
      </c>
      <c r="D1189" t="s">
        <v>3523</v>
      </c>
      <c r="E1189" t="s">
        <v>306</v>
      </c>
      <c r="F1189" t="s">
        <v>361</v>
      </c>
      <c r="G1189" t="s">
        <v>3524</v>
      </c>
      <c r="H1189" t="s">
        <v>307</v>
      </c>
    </row>
    <row r="1190" spans="1:8" x14ac:dyDescent="0.25">
      <c r="A1190" t="s">
        <v>296</v>
      </c>
      <c r="B1190" t="s">
        <v>3525</v>
      </c>
      <c r="C1190" t="s">
        <v>3526</v>
      </c>
      <c r="D1190" t="s">
        <v>3527</v>
      </c>
      <c r="E1190" t="s">
        <v>306</v>
      </c>
      <c r="F1190" t="s">
        <v>361</v>
      </c>
      <c r="G1190" t="s">
        <v>3528</v>
      </c>
      <c r="H1190" t="s">
        <v>307</v>
      </c>
    </row>
    <row r="1191" spans="1:8" x14ac:dyDescent="0.25">
      <c r="A1191" t="s">
        <v>296</v>
      </c>
      <c r="B1191" t="s">
        <v>12004</v>
      </c>
      <c r="C1191" t="s">
        <v>12005</v>
      </c>
      <c r="D1191" t="s">
        <v>3530</v>
      </c>
      <c r="E1191" t="s">
        <v>306</v>
      </c>
      <c r="F1191" t="s">
        <v>361</v>
      </c>
      <c r="G1191" t="s">
        <v>3531</v>
      </c>
      <c r="H1191" t="s">
        <v>307</v>
      </c>
    </row>
    <row r="1192" spans="1:8" x14ac:dyDescent="0.25">
      <c r="A1192" t="s">
        <v>296</v>
      </c>
      <c r="B1192" t="s">
        <v>12006</v>
      </c>
      <c r="C1192" t="s">
        <v>3532</v>
      </c>
      <c r="D1192" t="s">
        <v>12007</v>
      </c>
      <c r="E1192" t="s">
        <v>306</v>
      </c>
      <c r="F1192" t="s">
        <v>361</v>
      </c>
      <c r="G1192" t="s">
        <v>12008</v>
      </c>
      <c r="H1192" t="s">
        <v>307</v>
      </c>
    </row>
    <row r="1193" spans="1:8" x14ac:dyDescent="0.25">
      <c r="A1193" t="s">
        <v>296</v>
      </c>
      <c r="B1193" t="s">
        <v>3407</v>
      </c>
      <c r="C1193" t="s">
        <v>3408</v>
      </c>
      <c r="D1193" t="s">
        <v>3409</v>
      </c>
      <c r="E1193" t="s">
        <v>306</v>
      </c>
      <c r="F1193" t="s">
        <v>361</v>
      </c>
      <c r="G1193" t="s">
        <v>3410</v>
      </c>
      <c r="H1193" t="s">
        <v>307</v>
      </c>
    </row>
    <row r="1194" spans="1:8" x14ac:dyDescent="0.25">
      <c r="A1194" t="s">
        <v>296</v>
      </c>
      <c r="B1194" t="s">
        <v>3534</v>
      </c>
      <c r="C1194" t="s">
        <v>3408</v>
      </c>
      <c r="D1194" t="s">
        <v>3535</v>
      </c>
      <c r="E1194" t="s">
        <v>306</v>
      </c>
      <c r="F1194" t="s">
        <v>361</v>
      </c>
      <c r="G1194" t="s">
        <v>3536</v>
      </c>
      <c r="H1194" t="s">
        <v>307</v>
      </c>
    </row>
    <row r="1195" spans="1:8" x14ac:dyDescent="0.25">
      <c r="A1195" t="s">
        <v>296</v>
      </c>
      <c r="B1195" t="s">
        <v>3537</v>
      </c>
      <c r="C1195" t="s">
        <v>3538</v>
      </c>
      <c r="D1195" t="s">
        <v>3539</v>
      </c>
      <c r="E1195" t="s">
        <v>306</v>
      </c>
      <c r="F1195" t="s">
        <v>361</v>
      </c>
      <c r="G1195" t="s">
        <v>3540</v>
      </c>
      <c r="H1195" t="s">
        <v>307</v>
      </c>
    </row>
    <row r="1196" spans="1:8" x14ac:dyDescent="0.25">
      <c r="A1196" t="s">
        <v>296</v>
      </c>
      <c r="B1196" t="s">
        <v>3541</v>
      </c>
      <c r="C1196" t="s">
        <v>3542</v>
      </c>
      <c r="D1196" t="s">
        <v>3543</v>
      </c>
      <c r="E1196" t="s">
        <v>306</v>
      </c>
      <c r="F1196" t="s">
        <v>361</v>
      </c>
      <c r="G1196" t="s">
        <v>3544</v>
      </c>
      <c r="H1196" t="s">
        <v>307</v>
      </c>
    </row>
    <row r="1197" spans="1:8" x14ac:dyDescent="0.25">
      <c r="A1197" t="s">
        <v>296</v>
      </c>
      <c r="B1197" t="s">
        <v>3545</v>
      </c>
      <c r="C1197" t="s">
        <v>3546</v>
      </c>
      <c r="D1197" t="s">
        <v>3547</v>
      </c>
      <c r="E1197" t="s">
        <v>306</v>
      </c>
      <c r="F1197" t="s">
        <v>361</v>
      </c>
      <c r="G1197" t="s">
        <v>3548</v>
      </c>
      <c r="H1197" t="s">
        <v>307</v>
      </c>
    </row>
    <row r="1198" spans="1:8" x14ac:dyDescent="0.25">
      <c r="A1198" t="s">
        <v>296</v>
      </c>
      <c r="B1198" t="s">
        <v>3549</v>
      </c>
      <c r="C1198" t="s">
        <v>3550</v>
      </c>
      <c r="D1198" t="s">
        <v>3551</v>
      </c>
      <c r="E1198" t="s">
        <v>306</v>
      </c>
      <c r="F1198" t="s">
        <v>361</v>
      </c>
      <c r="G1198" t="s">
        <v>3552</v>
      </c>
      <c r="H1198" t="s">
        <v>307</v>
      </c>
    </row>
    <row r="1199" spans="1:8" x14ac:dyDescent="0.25">
      <c r="A1199" t="s">
        <v>296</v>
      </c>
      <c r="B1199" t="s">
        <v>3553</v>
      </c>
      <c r="C1199" t="s">
        <v>3554</v>
      </c>
      <c r="D1199" t="s">
        <v>3555</v>
      </c>
      <c r="E1199" t="s">
        <v>306</v>
      </c>
      <c r="F1199" t="s">
        <v>361</v>
      </c>
      <c r="G1199" t="s">
        <v>3556</v>
      </c>
      <c r="H1199" t="s">
        <v>307</v>
      </c>
    </row>
    <row r="1200" spans="1:8" x14ac:dyDescent="0.25">
      <c r="A1200" t="s">
        <v>296</v>
      </c>
      <c r="B1200" t="s">
        <v>3557</v>
      </c>
      <c r="C1200" t="s">
        <v>3558</v>
      </c>
      <c r="D1200" t="s">
        <v>3559</v>
      </c>
      <c r="E1200" t="s">
        <v>306</v>
      </c>
      <c r="F1200" t="s">
        <v>361</v>
      </c>
      <c r="G1200" t="s">
        <v>3560</v>
      </c>
      <c r="H1200" t="s">
        <v>307</v>
      </c>
    </row>
    <row r="1201" spans="1:8" x14ac:dyDescent="0.25">
      <c r="A1201" t="s">
        <v>296</v>
      </c>
      <c r="B1201" t="s">
        <v>3561</v>
      </c>
      <c r="C1201" t="s">
        <v>3562</v>
      </c>
      <c r="D1201" t="s">
        <v>3563</v>
      </c>
      <c r="E1201" t="s">
        <v>306</v>
      </c>
      <c r="F1201" t="s">
        <v>361</v>
      </c>
      <c r="G1201" t="s">
        <v>3564</v>
      </c>
      <c r="H1201" t="s">
        <v>307</v>
      </c>
    </row>
    <row r="1202" spans="1:8" x14ac:dyDescent="0.25">
      <c r="A1202" t="s">
        <v>296</v>
      </c>
      <c r="B1202" t="s">
        <v>3565</v>
      </c>
      <c r="C1202" t="s">
        <v>3566</v>
      </c>
      <c r="D1202" t="s">
        <v>3567</v>
      </c>
      <c r="E1202" t="s">
        <v>306</v>
      </c>
      <c r="F1202" t="s">
        <v>361</v>
      </c>
      <c r="G1202" t="s">
        <v>3568</v>
      </c>
      <c r="H1202" t="s">
        <v>307</v>
      </c>
    </row>
    <row r="1203" spans="1:8" x14ac:dyDescent="0.25">
      <c r="A1203" t="s">
        <v>296</v>
      </c>
      <c r="B1203" t="s">
        <v>3569</v>
      </c>
      <c r="C1203" t="s">
        <v>3570</v>
      </c>
      <c r="D1203" t="s">
        <v>3571</v>
      </c>
      <c r="E1203" t="s">
        <v>306</v>
      </c>
      <c r="F1203" t="s">
        <v>361</v>
      </c>
      <c r="G1203" t="s">
        <v>3572</v>
      </c>
      <c r="H1203" t="s">
        <v>307</v>
      </c>
    </row>
    <row r="1204" spans="1:8" x14ac:dyDescent="0.25">
      <c r="A1204" t="s">
        <v>296</v>
      </c>
      <c r="B1204" t="s">
        <v>12002</v>
      </c>
      <c r="C1204" t="s">
        <v>3574</v>
      </c>
      <c r="D1204" t="s">
        <v>3444</v>
      </c>
      <c r="E1204" t="s">
        <v>306</v>
      </c>
      <c r="F1204" t="s">
        <v>361</v>
      </c>
      <c r="G1204" t="s">
        <v>12003</v>
      </c>
      <c r="H1204" t="s">
        <v>307</v>
      </c>
    </row>
    <row r="1205" spans="1:8" x14ac:dyDescent="0.25">
      <c r="A1205" t="s">
        <v>296</v>
      </c>
      <c r="B1205" t="s">
        <v>3573</v>
      </c>
      <c r="C1205" t="s">
        <v>3574</v>
      </c>
      <c r="D1205" t="s">
        <v>3575</v>
      </c>
      <c r="E1205" t="s">
        <v>306</v>
      </c>
      <c r="F1205" t="s">
        <v>361</v>
      </c>
      <c r="G1205" t="s">
        <v>3576</v>
      </c>
      <c r="H1205" t="s">
        <v>307</v>
      </c>
    </row>
    <row r="1206" spans="1:8" x14ac:dyDescent="0.25">
      <c r="A1206" t="s">
        <v>296</v>
      </c>
      <c r="B1206" t="s">
        <v>3577</v>
      </c>
      <c r="C1206" t="s">
        <v>3578</v>
      </c>
      <c r="D1206" t="s">
        <v>3579</v>
      </c>
      <c r="E1206" t="s">
        <v>306</v>
      </c>
      <c r="F1206" t="s">
        <v>361</v>
      </c>
      <c r="G1206" t="s">
        <v>3580</v>
      </c>
      <c r="H1206" t="s">
        <v>307</v>
      </c>
    </row>
    <row r="1207" spans="1:8" x14ac:dyDescent="0.25">
      <c r="A1207" t="s">
        <v>296</v>
      </c>
      <c r="B1207" t="s">
        <v>11992</v>
      </c>
      <c r="C1207" t="s">
        <v>3595</v>
      </c>
      <c r="D1207" t="s">
        <v>3412</v>
      </c>
      <c r="E1207" t="s">
        <v>306</v>
      </c>
      <c r="F1207" t="s">
        <v>361</v>
      </c>
      <c r="G1207" t="s">
        <v>11993</v>
      </c>
      <c r="H1207" t="s">
        <v>307</v>
      </c>
    </row>
    <row r="1208" spans="1:8" x14ac:dyDescent="0.25">
      <c r="A1208" t="s">
        <v>296</v>
      </c>
      <c r="B1208" t="s">
        <v>12012</v>
      </c>
      <c r="C1208" t="s">
        <v>3595</v>
      </c>
      <c r="D1208" t="s">
        <v>12013</v>
      </c>
      <c r="E1208" t="s">
        <v>306</v>
      </c>
      <c r="F1208" t="s">
        <v>3074</v>
      </c>
      <c r="G1208" t="s">
        <v>12014</v>
      </c>
      <c r="H1208" t="s">
        <v>307</v>
      </c>
    </row>
    <row r="1209" spans="1:8" x14ac:dyDescent="0.25">
      <c r="A1209" t="s">
        <v>296</v>
      </c>
      <c r="B1209" t="s">
        <v>12018</v>
      </c>
      <c r="C1209" t="s">
        <v>3597</v>
      </c>
      <c r="D1209" t="s">
        <v>12019</v>
      </c>
      <c r="E1209" t="s">
        <v>306</v>
      </c>
      <c r="F1209" t="s">
        <v>361</v>
      </c>
      <c r="G1209" t="s">
        <v>12020</v>
      </c>
      <c r="H1209" t="s">
        <v>307</v>
      </c>
    </row>
    <row r="1210" spans="1:8" x14ac:dyDescent="0.25">
      <c r="A1210" t="s">
        <v>296</v>
      </c>
      <c r="B1210" t="s">
        <v>3599</v>
      </c>
      <c r="C1210" t="s">
        <v>3600</v>
      </c>
      <c r="D1210" t="s">
        <v>3601</v>
      </c>
      <c r="E1210" t="s">
        <v>306</v>
      </c>
      <c r="F1210" t="s">
        <v>361</v>
      </c>
      <c r="G1210" t="s">
        <v>3602</v>
      </c>
      <c r="H1210" t="s">
        <v>307</v>
      </c>
    </row>
    <row r="1211" spans="1:8" x14ac:dyDescent="0.25">
      <c r="A1211" t="s">
        <v>296</v>
      </c>
      <c r="B1211" t="s">
        <v>3603</v>
      </c>
      <c r="C1211" t="s">
        <v>3604</v>
      </c>
      <c r="D1211" t="s">
        <v>3605</v>
      </c>
      <c r="E1211" t="s">
        <v>306</v>
      </c>
      <c r="F1211" t="s">
        <v>361</v>
      </c>
      <c r="G1211" t="s">
        <v>3606</v>
      </c>
      <c r="H1211" t="s">
        <v>307</v>
      </c>
    </row>
    <row r="1212" spans="1:8" x14ac:dyDescent="0.25">
      <c r="A1212" t="s">
        <v>296</v>
      </c>
      <c r="B1212" t="s">
        <v>3607</v>
      </c>
      <c r="C1212" t="s">
        <v>3608</v>
      </c>
      <c r="D1212" t="s">
        <v>3609</v>
      </c>
      <c r="E1212" t="s">
        <v>306</v>
      </c>
      <c r="F1212" t="s">
        <v>361</v>
      </c>
      <c r="G1212" t="s">
        <v>3610</v>
      </c>
      <c r="H1212" t="s">
        <v>307</v>
      </c>
    </row>
    <row r="1213" spans="1:8" x14ac:dyDescent="0.25">
      <c r="A1213" t="s">
        <v>296</v>
      </c>
      <c r="B1213" t="s">
        <v>12034</v>
      </c>
      <c r="C1213" t="s">
        <v>12035</v>
      </c>
      <c r="D1213" t="s">
        <v>12036</v>
      </c>
      <c r="E1213" t="s">
        <v>306</v>
      </c>
      <c r="F1213" t="s">
        <v>3074</v>
      </c>
      <c r="G1213" t="s">
        <v>12037</v>
      </c>
      <c r="H1213" t="s">
        <v>307</v>
      </c>
    </row>
    <row r="1214" spans="1:8" x14ac:dyDescent="0.25">
      <c r="A1214" t="s">
        <v>296</v>
      </c>
      <c r="B1214" t="s">
        <v>12031</v>
      </c>
      <c r="C1214" t="s">
        <v>12032</v>
      </c>
      <c r="D1214" t="s">
        <v>3612</v>
      </c>
      <c r="E1214" t="s">
        <v>306</v>
      </c>
      <c r="F1214" t="s">
        <v>3074</v>
      </c>
      <c r="G1214" t="s">
        <v>12033</v>
      </c>
      <c r="H1214" t="s">
        <v>307</v>
      </c>
    </row>
    <row r="1215" spans="1:8" x14ac:dyDescent="0.25">
      <c r="A1215" t="s">
        <v>296</v>
      </c>
      <c r="B1215" t="s">
        <v>12015</v>
      </c>
      <c r="C1215" t="s">
        <v>12016</v>
      </c>
      <c r="D1215" t="s">
        <v>3596</v>
      </c>
      <c r="E1215" t="s">
        <v>306</v>
      </c>
      <c r="F1215" t="s">
        <v>3074</v>
      </c>
      <c r="G1215" t="s">
        <v>12017</v>
      </c>
      <c r="H1215" t="s">
        <v>307</v>
      </c>
    </row>
    <row r="1216" spans="1:8" x14ac:dyDescent="0.25">
      <c r="A1216" t="s">
        <v>296</v>
      </c>
      <c r="B1216" t="s">
        <v>12021</v>
      </c>
      <c r="C1216" t="s">
        <v>12022</v>
      </c>
      <c r="D1216" t="s">
        <v>12023</v>
      </c>
      <c r="E1216" t="s">
        <v>306</v>
      </c>
      <c r="F1216" t="s">
        <v>361</v>
      </c>
      <c r="G1216" t="s">
        <v>12024</v>
      </c>
      <c r="H1216" t="s">
        <v>307</v>
      </c>
    </row>
    <row r="1217" spans="1:8" x14ac:dyDescent="0.25">
      <c r="A1217" t="s">
        <v>296</v>
      </c>
      <c r="B1217" t="s">
        <v>10520</v>
      </c>
      <c r="C1217" t="s">
        <v>10521</v>
      </c>
      <c r="D1217" t="s">
        <v>10522</v>
      </c>
      <c r="E1217" t="s">
        <v>306</v>
      </c>
      <c r="F1217" t="s">
        <v>361</v>
      </c>
      <c r="G1217" t="s">
        <v>10523</v>
      </c>
      <c r="H1217" t="s">
        <v>307</v>
      </c>
    </row>
    <row r="1218" spans="1:8" x14ac:dyDescent="0.25">
      <c r="A1218" t="s">
        <v>296</v>
      </c>
      <c r="B1218" t="s">
        <v>10524</v>
      </c>
      <c r="C1218" t="s">
        <v>10525</v>
      </c>
      <c r="D1218" t="s">
        <v>10526</v>
      </c>
      <c r="E1218" t="s">
        <v>306</v>
      </c>
      <c r="F1218" t="s">
        <v>361</v>
      </c>
      <c r="G1218" t="s">
        <v>10527</v>
      </c>
      <c r="H1218" t="s">
        <v>307</v>
      </c>
    </row>
    <row r="1219" spans="1:8" x14ac:dyDescent="0.25">
      <c r="A1219" t="s">
        <v>296</v>
      </c>
      <c r="B1219" t="s">
        <v>12025</v>
      </c>
      <c r="C1219" t="s">
        <v>12026</v>
      </c>
      <c r="D1219" t="s">
        <v>3598</v>
      </c>
      <c r="E1219" t="s">
        <v>306</v>
      </c>
      <c r="F1219" t="s">
        <v>361</v>
      </c>
      <c r="G1219" t="s">
        <v>12027</v>
      </c>
      <c r="H1219" t="s">
        <v>307</v>
      </c>
    </row>
    <row r="1220" spans="1:8" x14ac:dyDescent="0.25">
      <c r="A1220" t="s">
        <v>296</v>
      </c>
      <c r="B1220" t="s">
        <v>11981</v>
      </c>
      <c r="C1220" t="s">
        <v>11982</v>
      </c>
      <c r="D1220" t="s">
        <v>3382</v>
      </c>
      <c r="E1220" t="s">
        <v>306</v>
      </c>
      <c r="F1220" t="s">
        <v>3074</v>
      </c>
      <c r="G1220" t="s">
        <v>11983</v>
      </c>
      <c r="H1220" t="s">
        <v>307</v>
      </c>
    </row>
    <row r="1221" spans="1:8" x14ac:dyDescent="0.25">
      <c r="A1221" t="s">
        <v>296</v>
      </c>
      <c r="B1221" t="s">
        <v>11975</v>
      </c>
      <c r="C1221" t="s">
        <v>11976</v>
      </c>
      <c r="D1221" t="s">
        <v>3380</v>
      </c>
      <c r="E1221" t="s">
        <v>306</v>
      </c>
      <c r="F1221" t="s">
        <v>361</v>
      </c>
      <c r="G1221" t="s">
        <v>11977</v>
      </c>
      <c r="H1221" t="s">
        <v>307</v>
      </c>
    </row>
    <row r="1222" spans="1:8" x14ac:dyDescent="0.25">
      <c r="A1222" t="s">
        <v>296</v>
      </c>
      <c r="B1222" t="s">
        <v>11969</v>
      </c>
      <c r="C1222" t="s">
        <v>11970</v>
      </c>
      <c r="D1222" t="s">
        <v>3378</v>
      </c>
      <c r="E1222" t="s">
        <v>306</v>
      </c>
      <c r="F1222" t="s">
        <v>361</v>
      </c>
      <c r="G1222" t="s">
        <v>11971</v>
      </c>
      <c r="H1222" t="s">
        <v>307</v>
      </c>
    </row>
    <row r="1223" spans="1:8" x14ac:dyDescent="0.25">
      <c r="A1223" t="s">
        <v>296</v>
      </c>
      <c r="B1223" t="s">
        <v>10512</v>
      </c>
      <c r="C1223" t="s">
        <v>10513</v>
      </c>
      <c r="D1223" t="s">
        <v>3305</v>
      </c>
      <c r="E1223" t="s">
        <v>306</v>
      </c>
      <c r="F1223" t="s">
        <v>361</v>
      </c>
      <c r="G1223" t="s">
        <v>10514</v>
      </c>
      <c r="H1223" t="s">
        <v>307</v>
      </c>
    </row>
    <row r="1224" spans="1:8" x14ac:dyDescent="0.25">
      <c r="A1224" t="s">
        <v>296</v>
      </c>
      <c r="B1224" t="s">
        <v>10508</v>
      </c>
      <c r="C1224" t="s">
        <v>10509</v>
      </c>
      <c r="D1224" t="s">
        <v>10510</v>
      </c>
      <c r="E1224" t="s">
        <v>306</v>
      </c>
      <c r="F1224" t="s">
        <v>361</v>
      </c>
      <c r="G1224" t="s">
        <v>10511</v>
      </c>
      <c r="H1224" t="s">
        <v>307</v>
      </c>
    </row>
    <row r="1225" spans="1:8" x14ac:dyDescent="0.25">
      <c r="A1225" t="s">
        <v>296</v>
      </c>
      <c r="B1225" t="s">
        <v>11960</v>
      </c>
      <c r="C1225" t="s">
        <v>11961</v>
      </c>
      <c r="D1225" t="s">
        <v>3303</v>
      </c>
      <c r="E1225" t="s">
        <v>306</v>
      </c>
      <c r="F1225" t="s">
        <v>361</v>
      </c>
      <c r="G1225" t="s">
        <v>11962</v>
      </c>
      <c r="H1225" t="s">
        <v>307</v>
      </c>
    </row>
    <row r="1226" spans="1:8" x14ac:dyDescent="0.25">
      <c r="A1226" t="s">
        <v>296</v>
      </c>
      <c r="B1226" t="s">
        <v>11954</v>
      </c>
      <c r="C1226" t="s">
        <v>11955</v>
      </c>
      <c r="D1226" t="s">
        <v>3160</v>
      </c>
      <c r="E1226" t="s">
        <v>306</v>
      </c>
      <c r="F1226" t="s">
        <v>3161</v>
      </c>
      <c r="G1226" t="s">
        <v>11956</v>
      </c>
      <c r="H1226" t="s">
        <v>307</v>
      </c>
    </row>
    <row r="1227" spans="1:8" x14ac:dyDescent="0.25">
      <c r="A1227" t="s">
        <v>296</v>
      </c>
      <c r="B1227" t="s">
        <v>11886</v>
      </c>
      <c r="C1227" t="s">
        <v>11887</v>
      </c>
      <c r="D1227" t="s">
        <v>11888</v>
      </c>
      <c r="E1227" t="s">
        <v>306</v>
      </c>
      <c r="F1227" t="s">
        <v>3161</v>
      </c>
      <c r="G1227" t="s">
        <v>11889</v>
      </c>
      <c r="H1227" t="s">
        <v>307</v>
      </c>
    </row>
    <row r="1228" spans="1:8" x14ac:dyDescent="0.25">
      <c r="A1228" t="s">
        <v>296</v>
      </c>
      <c r="B1228" t="s">
        <v>11950</v>
      </c>
      <c r="C1228" t="s">
        <v>11951</v>
      </c>
      <c r="D1228" t="s">
        <v>11952</v>
      </c>
      <c r="E1228" t="s">
        <v>306</v>
      </c>
      <c r="F1228" t="s">
        <v>3161</v>
      </c>
      <c r="G1228" t="s">
        <v>11953</v>
      </c>
      <c r="H1228" t="s">
        <v>307</v>
      </c>
    </row>
    <row r="1229" spans="1:8" x14ac:dyDescent="0.25">
      <c r="A1229" t="s">
        <v>296</v>
      </c>
      <c r="B1229" t="s">
        <v>11946</v>
      </c>
      <c r="C1229" t="s">
        <v>11947</v>
      </c>
      <c r="D1229" t="s">
        <v>11948</v>
      </c>
      <c r="E1229" t="s">
        <v>306</v>
      </c>
      <c r="F1229" t="s">
        <v>3161</v>
      </c>
      <c r="G1229" t="s">
        <v>11949</v>
      </c>
      <c r="H1229" t="s">
        <v>307</v>
      </c>
    </row>
    <row r="1230" spans="1:8" x14ac:dyDescent="0.25">
      <c r="A1230" t="s">
        <v>296</v>
      </c>
      <c r="B1230" t="s">
        <v>11890</v>
      </c>
      <c r="C1230" t="s">
        <v>11891</v>
      </c>
      <c r="D1230" t="s">
        <v>11892</v>
      </c>
      <c r="E1230" t="s">
        <v>306</v>
      </c>
      <c r="F1230" t="s">
        <v>3161</v>
      </c>
      <c r="G1230" t="s">
        <v>11893</v>
      </c>
      <c r="H1230" t="s">
        <v>307</v>
      </c>
    </row>
    <row r="1231" spans="1:8" x14ac:dyDescent="0.25">
      <c r="A1231" t="s">
        <v>296</v>
      </c>
      <c r="B1231" t="s">
        <v>11942</v>
      </c>
      <c r="C1231" t="s">
        <v>11943</v>
      </c>
      <c r="D1231" t="s">
        <v>11944</v>
      </c>
      <c r="E1231" t="s">
        <v>306</v>
      </c>
      <c r="F1231" t="s">
        <v>3161</v>
      </c>
      <c r="G1231" t="s">
        <v>11945</v>
      </c>
      <c r="H1231" t="s">
        <v>307</v>
      </c>
    </row>
    <row r="1232" spans="1:8" x14ac:dyDescent="0.25">
      <c r="A1232" t="s">
        <v>296</v>
      </c>
      <c r="B1232" t="s">
        <v>11938</v>
      </c>
      <c r="C1232" t="s">
        <v>11939</v>
      </c>
      <c r="D1232" t="s">
        <v>11940</v>
      </c>
      <c r="E1232" t="s">
        <v>306</v>
      </c>
      <c r="F1232" t="s">
        <v>3161</v>
      </c>
      <c r="G1232" t="s">
        <v>11941</v>
      </c>
      <c r="H1232" t="s">
        <v>307</v>
      </c>
    </row>
    <row r="1233" spans="1:8" x14ac:dyDescent="0.25">
      <c r="A1233" t="s">
        <v>296</v>
      </c>
      <c r="B1233" t="s">
        <v>11906</v>
      </c>
      <c r="C1233" t="s">
        <v>11907</v>
      </c>
      <c r="D1233" t="s">
        <v>11908</v>
      </c>
      <c r="E1233" t="s">
        <v>306</v>
      </c>
      <c r="F1233" t="s">
        <v>3161</v>
      </c>
      <c r="G1233" t="s">
        <v>11909</v>
      </c>
      <c r="H1233" t="s">
        <v>307</v>
      </c>
    </row>
    <row r="1234" spans="1:8" x14ac:dyDescent="0.25">
      <c r="A1234" t="s">
        <v>296</v>
      </c>
      <c r="B1234" t="s">
        <v>11894</v>
      </c>
      <c r="C1234" t="s">
        <v>11895</v>
      </c>
      <c r="D1234" t="s">
        <v>11896</v>
      </c>
      <c r="E1234" t="s">
        <v>306</v>
      </c>
      <c r="F1234" t="s">
        <v>3161</v>
      </c>
      <c r="G1234" t="s">
        <v>11897</v>
      </c>
      <c r="H1234" t="s">
        <v>307</v>
      </c>
    </row>
    <row r="1235" spans="1:8" x14ac:dyDescent="0.25">
      <c r="A1235" t="s">
        <v>296</v>
      </c>
      <c r="B1235" t="s">
        <v>11934</v>
      </c>
      <c r="C1235" t="s">
        <v>11935</v>
      </c>
      <c r="D1235" t="s">
        <v>11936</v>
      </c>
      <c r="E1235" t="s">
        <v>306</v>
      </c>
      <c r="F1235" t="s">
        <v>3161</v>
      </c>
      <c r="G1235" t="s">
        <v>11937</v>
      </c>
      <c r="H1235" t="s">
        <v>307</v>
      </c>
    </row>
    <row r="1236" spans="1:8" x14ac:dyDescent="0.25">
      <c r="A1236" t="s">
        <v>296</v>
      </c>
      <c r="B1236" t="s">
        <v>10504</v>
      </c>
      <c r="C1236" t="s">
        <v>10505</v>
      </c>
      <c r="D1236" t="s">
        <v>10506</v>
      </c>
      <c r="E1236" t="s">
        <v>306</v>
      </c>
      <c r="F1236" t="s">
        <v>3161</v>
      </c>
      <c r="G1236" t="s">
        <v>10507</v>
      </c>
      <c r="H1236" t="s">
        <v>307</v>
      </c>
    </row>
    <row r="1237" spans="1:8" x14ac:dyDescent="0.25">
      <c r="A1237" t="s">
        <v>296</v>
      </c>
      <c r="B1237" t="s">
        <v>10500</v>
      </c>
      <c r="C1237" t="s">
        <v>10501</v>
      </c>
      <c r="D1237" t="s">
        <v>10502</v>
      </c>
      <c r="E1237" t="s">
        <v>306</v>
      </c>
      <c r="F1237" t="s">
        <v>3161</v>
      </c>
      <c r="G1237" t="s">
        <v>10503</v>
      </c>
      <c r="H1237" t="s">
        <v>307</v>
      </c>
    </row>
    <row r="1238" spans="1:8" x14ac:dyDescent="0.25">
      <c r="A1238" t="s">
        <v>296</v>
      </c>
      <c r="B1238" t="s">
        <v>11898</v>
      </c>
      <c r="C1238" t="s">
        <v>11899</v>
      </c>
      <c r="D1238" t="s">
        <v>11900</v>
      </c>
      <c r="E1238" t="s">
        <v>306</v>
      </c>
      <c r="F1238" t="s">
        <v>3161</v>
      </c>
      <c r="G1238" t="s">
        <v>11901</v>
      </c>
      <c r="H1238" t="s">
        <v>307</v>
      </c>
    </row>
    <row r="1239" spans="1:8" x14ac:dyDescent="0.25">
      <c r="A1239" t="s">
        <v>296</v>
      </c>
      <c r="B1239" t="s">
        <v>11930</v>
      </c>
      <c r="C1239" t="s">
        <v>11931</v>
      </c>
      <c r="D1239" t="s">
        <v>11932</v>
      </c>
      <c r="E1239" t="s">
        <v>306</v>
      </c>
      <c r="F1239" t="s">
        <v>3161</v>
      </c>
      <c r="G1239" t="s">
        <v>11933</v>
      </c>
      <c r="H1239" t="s">
        <v>307</v>
      </c>
    </row>
    <row r="1240" spans="1:8" x14ac:dyDescent="0.25">
      <c r="A1240" t="s">
        <v>296</v>
      </c>
      <c r="B1240" t="s">
        <v>11926</v>
      </c>
      <c r="C1240" t="s">
        <v>11927</v>
      </c>
      <c r="D1240" t="s">
        <v>11928</v>
      </c>
      <c r="E1240" t="s">
        <v>306</v>
      </c>
      <c r="F1240" t="s">
        <v>3161</v>
      </c>
      <c r="G1240" t="s">
        <v>11929</v>
      </c>
      <c r="H1240" t="s">
        <v>307</v>
      </c>
    </row>
    <row r="1241" spans="1:8" x14ac:dyDescent="0.25">
      <c r="A1241" t="s">
        <v>296</v>
      </c>
      <c r="B1241" t="s">
        <v>11922</v>
      </c>
      <c r="C1241" t="s">
        <v>11923</v>
      </c>
      <c r="D1241" t="s">
        <v>11924</v>
      </c>
      <c r="E1241" t="s">
        <v>306</v>
      </c>
      <c r="F1241" t="s">
        <v>3161</v>
      </c>
      <c r="G1241" t="s">
        <v>11925</v>
      </c>
      <c r="H1241" t="s">
        <v>307</v>
      </c>
    </row>
    <row r="1242" spans="1:8" x14ac:dyDescent="0.25">
      <c r="A1242" t="s">
        <v>296</v>
      </c>
      <c r="B1242" t="s">
        <v>10492</v>
      </c>
      <c r="C1242" t="s">
        <v>10493</v>
      </c>
      <c r="D1242" t="s">
        <v>10494</v>
      </c>
      <c r="E1242" t="s">
        <v>306</v>
      </c>
      <c r="F1242" t="s">
        <v>3161</v>
      </c>
      <c r="G1242" t="s">
        <v>10495</v>
      </c>
      <c r="H1242" t="s">
        <v>307</v>
      </c>
    </row>
    <row r="1243" spans="1:8" x14ac:dyDescent="0.25">
      <c r="A1243" t="s">
        <v>296</v>
      </c>
      <c r="B1243" t="s">
        <v>10496</v>
      </c>
      <c r="C1243" t="s">
        <v>10497</v>
      </c>
      <c r="D1243" t="s">
        <v>10498</v>
      </c>
      <c r="E1243" t="s">
        <v>306</v>
      </c>
      <c r="F1243" t="s">
        <v>3161</v>
      </c>
      <c r="G1243" t="s">
        <v>10499</v>
      </c>
      <c r="H1243" t="s">
        <v>307</v>
      </c>
    </row>
    <row r="1244" spans="1:8" x14ac:dyDescent="0.25">
      <c r="A1244" t="s">
        <v>296</v>
      </c>
      <c r="B1244" t="s">
        <v>11902</v>
      </c>
      <c r="C1244" t="s">
        <v>11903</v>
      </c>
      <c r="D1244" t="s">
        <v>11904</v>
      </c>
      <c r="E1244" t="s">
        <v>306</v>
      </c>
      <c r="F1244" t="s">
        <v>3161</v>
      </c>
      <c r="G1244" t="s">
        <v>11905</v>
      </c>
      <c r="H1244" t="s">
        <v>307</v>
      </c>
    </row>
    <row r="1245" spans="1:8" x14ac:dyDescent="0.25">
      <c r="A1245" t="s">
        <v>296</v>
      </c>
      <c r="B1245" t="s">
        <v>11918</v>
      </c>
      <c r="C1245" t="s">
        <v>11919</v>
      </c>
      <c r="D1245" t="s">
        <v>11920</v>
      </c>
      <c r="E1245" t="s">
        <v>306</v>
      </c>
      <c r="F1245" t="s">
        <v>3161</v>
      </c>
      <c r="G1245" t="s">
        <v>11921</v>
      </c>
      <c r="H1245" t="s">
        <v>307</v>
      </c>
    </row>
    <row r="1246" spans="1:8" x14ac:dyDescent="0.25">
      <c r="A1246" t="s">
        <v>296</v>
      </c>
      <c r="B1246" t="s">
        <v>11910</v>
      </c>
      <c r="C1246" t="s">
        <v>11911</v>
      </c>
      <c r="D1246" t="s">
        <v>11912</v>
      </c>
      <c r="E1246" t="s">
        <v>306</v>
      </c>
      <c r="F1246" t="s">
        <v>3161</v>
      </c>
      <c r="G1246" t="s">
        <v>11913</v>
      </c>
      <c r="H1246" t="s">
        <v>307</v>
      </c>
    </row>
    <row r="1247" spans="1:8" x14ac:dyDescent="0.25">
      <c r="A1247" t="s">
        <v>296</v>
      </c>
      <c r="B1247" t="s">
        <v>11914</v>
      </c>
      <c r="C1247" t="s">
        <v>11915</v>
      </c>
      <c r="D1247" t="s">
        <v>11916</v>
      </c>
      <c r="E1247" t="s">
        <v>306</v>
      </c>
      <c r="F1247" t="s">
        <v>3161</v>
      </c>
      <c r="G1247" t="s">
        <v>11917</v>
      </c>
      <c r="H1247" t="s">
        <v>307</v>
      </c>
    </row>
    <row r="1250" spans="1:8" x14ac:dyDescent="0.25">
      <c r="A1250" t="s">
        <v>296</v>
      </c>
      <c r="B1250" t="s">
        <v>12038</v>
      </c>
      <c r="C1250" t="s">
        <v>12039</v>
      </c>
      <c r="D1250" t="s">
        <v>3616</v>
      </c>
      <c r="E1250" t="s">
        <v>306</v>
      </c>
      <c r="F1250" t="s">
        <v>361</v>
      </c>
      <c r="G1250" t="s">
        <v>3617</v>
      </c>
      <c r="H1250" t="s">
        <v>307</v>
      </c>
    </row>
    <row r="1251" spans="1:8" x14ac:dyDescent="0.25">
      <c r="A1251" t="s">
        <v>296</v>
      </c>
      <c r="B1251" t="s">
        <v>3618</v>
      </c>
      <c r="C1251" t="s">
        <v>3619</v>
      </c>
      <c r="D1251" t="s">
        <v>3620</v>
      </c>
      <c r="E1251" t="s">
        <v>306</v>
      </c>
      <c r="F1251" t="s">
        <v>361</v>
      </c>
      <c r="G1251" t="s">
        <v>3621</v>
      </c>
      <c r="H1251" t="s">
        <v>307</v>
      </c>
    </row>
    <row r="1252" spans="1:8" x14ac:dyDescent="0.25">
      <c r="A1252" t="s">
        <v>296</v>
      </c>
      <c r="B1252" t="s">
        <v>12040</v>
      </c>
      <c r="C1252" t="s">
        <v>3622</v>
      </c>
      <c r="D1252" t="s">
        <v>12041</v>
      </c>
      <c r="E1252" t="s">
        <v>306</v>
      </c>
      <c r="F1252" t="s">
        <v>361</v>
      </c>
      <c r="G1252" t="s">
        <v>12042</v>
      </c>
      <c r="H1252" t="s">
        <v>307</v>
      </c>
    </row>
    <row r="1253" spans="1:8" x14ac:dyDescent="0.25">
      <c r="A1253" t="s">
        <v>296</v>
      </c>
      <c r="B1253" t="s">
        <v>12043</v>
      </c>
      <c r="C1253" t="s">
        <v>3624</v>
      </c>
      <c r="D1253" t="s">
        <v>12044</v>
      </c>
      <c r="E1253" t="s">
        <v>306</v>
      </c>
      <c r="F1253" t="s">
        <v>361</v>
      </c>
      <c r="G1253" t="s">
        <v>12045</v>
      </c>
      <c r="H1253" t="s">
        <v>307</v>
      </c>
    </row>
    <row r="1254" spans="1:8" x14ac:dyDescent="0.25">
      <c r="A1254" t="s">
        <v>296</v>
      </c>
      <c r="B1254" t="s">
        <v>12049</v>
      </c>
      <c r="C1254" t="s">
        <v>3626</v>
      </c>
      <c r="D1254" t="s">
        <v>12050</v>
      </c>
      <c r="E1254" t="s">
        <v>306</v>
      </c>
      <c r="F1254" t="s">
        <v>361</v>
      </c>
      <c r="G1254" t="s">
        <v>12051</v>
      </c>
      <c r="H1254" t="s">
        <v>307</v>
      </c>
    </row>
    <row r="1255" spans="1:8" x14ac:dyDescent="0.25">
      <c r="A1255" t="s">
        <v>296</v>
      </c>
      <c r="B1255" t="s">
        <v>3628</v>
      </c>
      <c r="C1255" t="s">
        <v>3629</v>
      </c>
      <c r="D1255" t="s">
        <v>3630</v>
      </c>
      <c r="E1255" t="s">
        <v>306</v>
      </c>
      <c r="F1255" t="s">
        <v>361</v>
      </c>
      <c r="G1255" t="s">
        <v>3631</v>
      </c>
      <c r="H1255" t="s">
        <v>307</v>
      </c>
    </row>
    <row r="1256" spans="1:8" x14ac:dyDescent="0.25">
      <c r="A1256" t="s">
        <v>296</v>
      </c>
      <c r="B1256" t="s">
        <v>12059</v>
      </c>
      <c r="C1256" t="s">
        <v>3632</v>
      </c>
      <c r="D1256" t="s">
        <v>12060</v>
      </c>
      <c r="E1256" t="s">
        <v>306</v>
      </c>
      <c r="F1256" t="s">
        <v>361</v>
      </c>
      <c r="G1256" t="s">
        <v>12061</v>
      </c>
      <c r="H1256" t="s">
        <v>307</v>
      </c>
    </row>
    <row r="1257" spans="1:8" x14ac:dyDescent="0.25">
      <c r="A1257" t="s">
        <v>296</v>
      </c>
      <c r="B1257" t="s">
        <v>3634</v>
      </c>
      <c r="C1257" t="s">
        <v>3635</v>
      </c>
      <c r="D1257" t="s">
        <v>3636</v>
      </c>
      <c r="E1257" t="s">
        <v>306</v>
      </c>
      <c r="F1257" t="s">
        <v>361</v>
      </c>
      <c r="G1257" t="s">
        <v>3637</v>
      </c>
      <c r="H1257" t="s">
        <v>307</v>
      </c>
    </row>
    <row r="1258" spans="1:8" x14ac:dyDescent="0.25">
      <c r="A1258" t="s">
        <v>296</v>
      </c>
      <c r="B1258" t="s">
        <v>3638</v>
      </c>
      <c r="C1258" t="s">
        <v>3639</v>
      </c>
      <c r="D1258" t="s">
        <v>3640</v>
      </c>
      <c r="E1258" t="s">
        <v>306</v>
      </c>
      <c r="F1258" t="s">
        <v>361</v>
      </c>
      <c r="G1258" t="s">
        <v>3641</v>
      </c>
      <c r="H1258" t="s">
        <v>307</v>
      </c>
    </row>
    <row r="1259" spans="1:8" x14ac:dyDescent="0.25">
      <c r="A1259" t="s">
        <v>296</v>
      </c>
      <c r="B1259" t="s">
        <v>12065</v>
      </c>
      <c r="C1259" t="s">
        <v>3642</v>
      </c>
      <c r="D1259" t="s">
        <v>12066</v>
      </c>
      <c r="E1259" t="s">
        <v>306</v>
      </c>
      <c r="F1259" t="s">
        <v>361</v>
      </c>
      <c r="G1259" t="s">
        <v>12067</v>
      </c>
      <c r="H1259" t="s">
        <v>307</v>
      </c>
    </row>
    <row r="1260" spans="1:8" x14ac:dyDescent="0.25">
      <c r="A1260" t="s">
        <v>296</v>
      </c>
      <c r="B1260" t="s">
        <v>3644</v>
      </c>
      <c r="C1260" t="s">
        <v>3645</v>
      </c>
      <c r="D1260" t="s">
        <v>3646</v>
      </c>
      <c r="E1260" t="s">
        <v>306</v>
      </c>
      <c r="F1260" t="s">
        <v>361</v>
      </c>
      <c r="G1260" t="s">
        <v>3647</v>
      </c>
      <c r="H1260" t="s">
        <v>307</v>
      </c>
    </row>
    <row r="1261" spans="1:8" x14ac:dyDescent="0.25">
      <c r="A1261" t="s">
        <v>296</v>
      </c>
      <c r="B1261" t="s">
        <v>12075</v>
      </c>
      <c r="C1261" t="s">
        <v>3648</v>
      </c>
      <c r="D1261" t="s">
        <v>12076</v>
      </c>
      <c r="E1261" t="s">
        <v>306</v>
      </c>
      <c r="F1261" t="s">
        <v>361</v>
      </c>
      <c r="G1261" t="s">
        <v>12077</v>
      </c>
      <c r="H1261" t="s">
        <v>307</v>
      </c>
    </row>
    <row r="1262" spans="1:8" x14ac:dyDescent="0.25">
      <c r="A1262" t="s">
        <v>296</v>
      </c>
      <c r="B1262" t="s">
        <v>12081</v>
      </c>
      <c r="C1262" t="s">
        <v>3650</v>
      </c>
      <c r="D1262" t="s">
        <v>12082</v>
      </c>
      <c r="E1262" t="s">
        <v>306</v>
      </c>
      <c r="F1262" t="s">
        <v>361</v>
      </c>
      <c r="G1262" t="s">
        <v>12083</v>
      </c>
      <c r="H1262" t="s">
        <v>307</v>
      </c>
    </row>
    <row r="1263" spans="1:8" x14ac:dyDescent="0.25">
      <c r="A1263" t="s">
        <v>296</v>
      </c>
      <c r="B1263" t="s">
        <v>10543</v>
      </c>
      <c r="C1263" t="s">
        <v>3652</v>
      </c>
      <c r="D1263" t="s">
        <v>10544</v>
      </c>
      <c r="E1263" t="s">
        <v>306</v>
      </c>
      <c r="F1263" t="s">
        <v>361</v>
      </c>
      <c r="G1263" t="s">
        <v>10545</v>
      </c>
      <c r="H1263" t="s">
        <v>307</v>
      </c>
    </row>
    <row r="1264" spans="1:8" x14ac:dyDescent="0.25">
      <c r="A1264" t="s">
        <v>296</v>
      </c>
      <c r="B1264" t="s">
        <v>12087</v>
      </c>
      <c r="C1264" t="s">
        <v>3654</v>
      </c>
      <c r="D1264" t="s">
        <v>12088</v>
      </c>
      <c r="E1264" t="s">
        <v>306</v>
      </c>
      <c r="F1264" t="s">
        <v>361</v>
      </c>
      <c r="G1264" t="s">
        <v>12089</v>
      </c>
      <c r="H1264" t="s">
        <v>307</v>
      </c>
    </row>
    <row r="1265" spans="1:8" x14ac:dyDescent="0.25">
      <c r="A1265" t="s">
        <v>296</v>
      </c>
      <c r="B1265" t="s">
        <v>12093</v>
      </c>
      <c r="C1265" t="s">
        <v>3656</v>
      </c>
      <c r="D1265" t="s">
        <v>12094</v>
      </c>
      <c r="E1265" t="s">
        <v>306</v>
      </c>
      <c r="F1265" t="s">
        <v>361</v>
      </c>
      <c r="G1265" t="s">
        <v>12095</v>
      </c>
      <c r="H1265" t="s">
        <v>307</v>
      </c>
    </row>
    <row r="1266" spans="1:8" x14ac:dyDescent="0.25">
      <c r="A1266" t="s">
        <v>296</v>
      </c>
      <c r="B1266" t="s">
        <v>3658</v>
      </c>
      <c r="C1266" t="s">
        <v>3659</v>
      </c>
      <c r="D1266" t="s">
        <v>3660</v>
      </c>
      <c r="E1266" t="s">
        <v>306</v>
      </c>
      <c r="F1266" t="s">
        <v>361</v>
      </c>
      <c r="G1266" t="s">
        <v>3661</v>
      </c>
      <c r="H1266" t="s">
        <v>307</v>
      </c>
    </row>
    <row r="1267" spans="1:8" x14ac:dyDescent="0.25">
      <c r="A1267" t="s">
        <v>296</v>
      </c>
      <c r="B1267" t="s">
        <v>3662</v>
      </c>
      <c r="C1267" t="s">
        <v>3663</v>
      </c>
      <c r="D1267" t="s">
        <v>3664</v>
      </c>
      <c r="E1267" t="s">
        <v>306</v>
      </c>
      <c r="F1267" t="s">
        <v>361</v>
      </c>
      <c r="G1267" t="s">
        <v>3665</v>
      </c>
      <c r="H1267" t="s">
        <v>307</v>
      </c>
    </row>
    <row r="1268" spans="1:8" x14ac:dyDescent="0.25">
      <c r="A1268" t="s">
        <v>296</v>
      </c>
      <c r="B1268" t="s">
        <v>12099</v>
      </c>
      <c r="C1268" t="s">
        <v>3666</v>
      </c>
      <c r="D1268" t="s">
        <v>12100</v>
      </c>
      <c r="E1268" t="s">
        <v>306</v>
      </c>
      <c r="F1268" t="s">
        <v>361</v>
      </c>
      <c r="G1268" t="s">
        <v>12101</v>
      </c>
      <c r="H1268" t="s">
        <v>307</v>
      </c>
    </row>
    <row r="1269" spans="1:8" x14ac:dyDescent="0.25">
      <c r="A1269" t="s">
        <v>296</v>
      </c>
      <c r="B1269" t="s">
        <v>3668</v>
      </c>
      <c r="C1269" t="s">
        <v>3669</v>
      </c>
      <c r="D1269" t="s">
        <v>3670</v>
      </c>
      <c r="E1269" t="s">
        <v>306</v>
      </c>
      <c r="F1269" t="s">
        <v>361</v>
      </c>
      <c r="G1269" t="s">
        <v>3671</v>
      </c>
      <c r="H1269" t="s">
        <v>307</v>
      </c>
    </row>
    <row r="1270" spans="1:8" x14ac:dyDescent="0.25">
      <c r="A1270" t="s">
        <v>296</v>
      </c>
      <c r="B1270" t="s">
        <v>3672</v>
      </c>
      <c r="C1270" t="s">
        <v>3673</v>
      </c>
      <c r="D1270" t="s">
        <v>3674</v>
      </c>
      <c r="E1270" t="s">
        <v>306</v>
      </c>
      <c r="F1270" t="s">
        <v>361</v>
      </c>
      <c r="G1270" t="s">
        <v>3675</v>
      </c>
      <c r="H1270" t="s">
        <v>307</v>
      </c>
    </row>
    <row r="1271" spans="1:8" x14ac:dyDescent="0.25">
      <c r="A1271" t="s">
        <v>296</v>
      </c>
      <c r="B1271" t="s">
        <v>3676</v>
      </c>
      <c r="C1271" t="s">
        <v>3677</v>
      </c>
      <c r="D1271" t="s">
        <v>3678</v>
      </c>
      <c r="E1271" t="s">
        <v>306</v>
      </c>
      <c r="F1271" t="s">
        <v>361</v>
      </c>
      <c r="G1271" t="s">
        <v>3679</v>
      </c>
      <c r="H1271" t="s">
        <v>307</v>
      </c>
    </row>
    <row r="1272" spans="1:8" x14ac:dyDescent="0.25">
      <c r="A1272" t="s">
        <v>296</v>
      </c>
      <c r="B1272" t="s">
        <v>3680</v>
      </c>
      <c r="C1272" t="s">
        <v>3681</v>
      </c>
      <c r="D1272" t="s">
        <v>3682</v>
      </c>
      <c r="E1272" t="s">
        <v>306</v>
      </c>
      <c r="F1272" t="s">
        <v>361</v>
      </c>
      <c r="G1272" t="s">
        <v>3683</v>
      </c>
      <c r="H1272" t="s">
        <v>307</v>
      </c>
    </row>
    <row r="1273" spans="1:8" x14ac:dyDescent="0.25">
      <c r="A1273" t="s">
        <v>296</v>
      </c>
      <c r="B1273" t="s">
        <v>12105</v>
      </c>
      <c r="C1273" t="s">
        <v>3684</v>
      </c>
      <c r="D1273" t="s">
        <v>12106</v>
      </c>
      <c r="E1273" t="s">
        <v>306</v>
      </c>
      <c r="F1273" t="s">
        <v>361</v>
      </c>
      <c r="G1273" t="s">
        <v>12107</v>
      </c>
      <c r="H1273" t="s">
        <v>307</v>
      </c>
    </row>
    <row r="1274" spans="1:8" x14ac:dyDescent="0.25">
      <c r="A1274" t="s">
        <v>296</v>
      </c>
      <c r="B1274" t="s">
        <v>3686</v>
      </c>
      <c r="C1274" t="s">
        <v>3687</v>
      </c>
      <c r="D1274" t="s">
        <v>3688</v>
      </c>
      <c r="E1274" t="s">
        <v>306</v>
      </c>
      <c r="F1274" t="s">
        <v>361</v>
      </c>
      <c r="G1274" t="s">
        <v>3689</v>
      </c>
      <c r="H1274" t="s">
        <v>307</v>
      </c>
    </row>
    <row r="1275" spans="1:8" x14ac:dyDescent="0.25">
      <c r="A1275" t="s">
        <v>296</v>
      </c>
      <c r="B1275" t="s">
        <v>3690</v>
      </c>
      <c r="C1275" t="s">
        <v>3691</v>
      </c>
      <c r="D1275" t="s">
        <v>3692</v>
      </c>
      <c r="E1275" t="s">
        <v>306</v>
      </c>
      <c r="F1275" t="s">
        <v>361</v>
      </c>
      <c r="G1275" t="s">
        <v>3693</v>
      </c>
      <c r="H1275" t="s">
        <v>307</v>
      </c>
    </row>
    <row r="1276" spans="1:8" x14ac:dyDescent="0.25">
      <c r="A1276" t="s">
        <v>296</v>
      </c>
      <c r="B1276" t="s">
        <v>12111</v>
      </c>
      <c r="C1276" t="s">
        <v>3694</v>
      </c>
      <c r="D1276" t="s">
        <v>12112</v>
      </c>
      <c r="E1276" t="s">
        <v>306</v>
      </c>
      <c r="F1276" t="s">
        <v>361</v>
      </c>
      <c r="G1276" t="s">
        <v>12113</v>
      </c>
      <c r="H1276" t="s">
        <v>307</v>
      </c>
    </row>
    <row r="1277" spans="1:8" x14ac:dyDescent="0.25">
      <c r="A1277" t="s">
        <v>296</v>
      </c>
      <c r="B1277" t="s">
        <v>12117</v>
      </c>
      <c r="C1277" t="s">
        <v>3696</v>
      </c>
      <c r="D1277" t="s">
        <v>12118</v>
      </c>
      <c r="E1277" t="s">
        <v>306</v>
      </c>
      <c r="F1277" t="s">
        <v>361</v>
      </c>
      <c r="G1277" t="s">
        <v>12119</v>
      </c>
      <c r="H1277" t="s">
        <v>307</v>
      </c>
    </row>
    <row r="1278" spans="1:8" x14ac:dyDescent="0.25">
      <c r="A1278" t="s">
        <v>296</v>
      </c>
      <c r="B1278" t="s">
        <v>12127</v>
      </c>
      <c r="C1278" t="s">
        <v>3698</v>
      </c>
      <c r="D1278" t="s">
        <v>12128</v>
      </c>
      <c r="E1278" t="s">
        <v>306</v>
      </c>
      <c r="F1278" t="s">
        <v>361</v>
      </c>
      <c r="G1278" t="s">
        <v>12129</v>
      </c>
      <c r="H1278" t="s">
        <v>307</v>
      </c>
    </row>
    <row r="1279" spans="1:8" x14ac:dyDescent="0.25">
      <c r="A1279" t="s">
        <v>296</v>
      </c>
      <c r="B1279" t="s">
        <v>12133</v>
      </c>
      <c r="C1279" t="s">
        <v>3700</v>
      </c>
      <c r="D1279" t="s">
        <v>12134</v>
      </c>
      <c r="E1279" t="s">
        <v>306</v>
      </c>
      <c r="F1279" t="s">
        <v>361</v>
      </c>
      <c r="G1279" t="s">
        <v>12135</v>
      </c>
      <c r="H1279" t="s">
        <v>307</v>
      </c>
    </row>
    <row r="1280" spans="1:8" x14ac:dyDescent="0.25">
      <c r="A1280" t="s">
        <v>296</v>
      </c>
      <c r="B1280" t="s">
        <v>3702</v>
      </c>
      <c r="C1280" t="s">
        <v>3703</v>
      </c>
      <c r="D1280" t="s">
        <v>3704</v>
      </c>
      <c r="E1280" t="s">
        <v>306</v>
      </c>
      <c r="F1280" t="s">
        <v>361</v>
      </c>
      <c r="G1280" t="s">
        <v>3705</v>
      </c>
      <c r="H1280" t="s">
        <v>307</v>
      </c>
    </row>
    <row r="1281" spans="1:8" x14ac:dyDescent="0.25">
      <c r="A1281" t="s">
        <v>296</v>
      </c>
      <c r="B1281" t="s">
        <v>3706</v>
      </c>
      <c r="C1281" t="s">
        <v>3707</v>
      </c>
      <c r="D1281" t="s">
        <v>3708</v>
      </c>
      <c r="E1281" t="s">
        <v>306</v>
      </c>
      <c r="F1281" t="s">
        <v>361</v>
      </c>
      <c r="G1281" t="s">
        <v>3709</v>
      </c>
      <c r="H1281" t="s">
        <v>307</v>
      </c>
    </row>
    <row r="1282" spans="1:8" x14ac:dyDescent="0.25">
      <c r="A1282" t="s">
        <v>296</v>
      </c>
      <c r="B1282" t="s">
        <v>3710</v>
      </c>
      <c r="C1282" t="s">
        <v>3711</v>
      </c>
      <c r="D1282" t="s">
        <v>3712</v>
      </c>
      <c r="E1282" t="s">
        <v>306</v>
      </c>
      <c r="F1282" t="s">
        <v>361</v>
      </c>
      <c r="G1282" t="s">
        <v>3713</v>
      </c>
      <c r="H1282" t="s">
        <v>307</v>
      </c>
    </row>
    <row r="1283" spans="1:8" x14ac:dyDescent="0.25">
      <c r="A1283" t="s">
        <v>296</v>
      </c>
      <c r="B1283" t="s">
        <v>3714</v>
      </c>
      <c r="C1283" t="s">
        <v>3715</v>
      </c>
      <c r="D1283" t="s">
        <v>3716</v>
      </c>
      <c r="E1283" t="s">
        <v>306</v>
      </c>
      <c r="F1283" t="s">
        <v>361</v>
      </c>
      <c r="G1283" t="s">
        <v>3717</v>
      </c>
      <c r="H1283" t="s">
        <v>307</v>
      </c>
    </row>
    <row r="1284" spans="1:8" x14ac:dyDescent="0.25">
      <c r="A1284" t="s">
        <v>296</v>
      </c>
      <c r="B1284" t="s">
        <v>12139</v>
      </c>
      <c r="C1284" t="s">
        <v>3718</v>
      </c>
      <c r="D1284" t="s">
        <v>12140</v>
      </c>
      <c r="E1284" t="s">
        <v>306</v>
      </c>
      <c r="F1284" t="s">
        <v>361</v>
      </c>
      <c r="G1284" t="s">
        <v>12141</v>
      </c>
      <c r="H1284" t="s">
        <v>307</v>
      </c>
    </row>
    <row r="1285" spans="1:8" x14ac:dyDescent="0.25">
      <c r="A1285" t="s">
        <v>296</v>
      </c>
      <c r="B1285" t="s">
        <v>12145</v>
      </c>
      <c r="C1285" t="s">
        <v>3720</v>
      </c>
      <c r="D1285" t="s">
        <v>12146</v>
      </c>
      <c r="E1285" t="s">
        <v>306</v>
      </c>
      <c r="F1285" t="s">
        <v>361</v>
      </c>
      <c r="G1285" t="s">
        <v>12147</v>
      </c>
      <c r="H1285" t="s">
        <v>307</v>
      </c>
    </row>
    <row r="1286" spans="1:8" x14ac:dyDescent="0.25">
      <c r="A1286" t="s">
        <v>296</v>
      </c>
      <c r="B1286" t="s">
        <v>3722</v>
      </c>
      <c r="C1286" t="s">
        <v>3723</v>
      </c>
      <c r="D1286" t="s">
        <v>3724</v>
      </c>
      <c r="E1286" t="s">
        <v>306</v>
      </c>
      <c r="F1286" t="s">
        <v>361</v>
      </c>
      <c r="G1286" t="s">
        <v>3725</v>
      </c>
      <c r="H1286" t="s">
        <v>307</v>
      </c>
    </row>
    <row r="1287" spans="1:8" x14ac:dyDescent="0.25">
      <c r="A1287" t="s">
        <v>296</v>
      </c>
      <c r="B1287" t="s">
        <v>3726</v>
      </c>
      <c r="C1287" t="s">
        <v>3727</v>
      </c>
      <c r="D1287" t="s">
        <v>3728</v>
      </c>
      <c r="E1287" t="s">
        <v>306</v>
      </c>
      <c r="F1287" t="s">
        <v>361</v>
      </c>
      <c r="G1287" t="s">
        <v>3729</v>
      </c>
      <c r="H1287" t="s">
        <v>307</v>
      </c>
    </row>
    <row r="1288" spans="1:8" x14ac:dyDescent="0.25">
      <c r="A1288" t="s">
        <v>296</v>
      </c>
      <c r="B1288" t="s">
        <v>3730</v>
      </c>
      <c r="C1288" t="s">
        <v>3731</v>
      </c>
      <c r="D1288" t="s">
        <v>3732</v>
      </c>
      <c r="E1288" t="s">
        <v>306</v>
      </c>
      <c r="F1288" t="s">
        <v>361</v>
      </c>
      <c r="G1288" t="s">
        <v>3733</v>
      </c>
      <c r="H1288" t="s">
        <v>307</v>
      </c>
    </row>
    <row r="1289" spans="1:8" x14ac:dyDescent="0.25">
      <c r="A1289" t="s">
        <v>296</v>
      </c>
      <c r="B1289" t="s">
        <v>3734</v>
      </c>
      <c r="C1289" t="s">
        <v>3735</v>
      </c>
      <c r="D1289" t="s">
        <v>3736</v>
      </c>
      <c r="E1289" t="s">
        <v>306</v>
      </c>
      <c r="F1289" t="s">
        <v>361</v>
      </c>
      <c r="G1289" t="s">
        <v>3737</v>
      </c>
      <c r="H1289" t="s">
        <v>307</v>
      </c>
    </row>
    <row r="1290" spans="1:8" x14ac:dyDescent="0.25">
      <c r="A1290" t="s">
        <v>296</v>
      </c>
      <c r="B1290" t="s">
        <v>12154</v>
      </c>
      <c r="C1290" t="s">
        <v>3738</v>
      </c>
      <c r="D1290" t="s">
        <v>12155</v>
      </c>
      <c r="E1290" t="s">
        <v>306</v>
      </c>
      <c r="F1290" t="s">
        <v>361</v>
      </c>
      <c r="G1290" t="s">
        <v>12156</v>
      </c>
      <c r="H1290" t="s">
        <v>307</v>
      </c>
    </row>
    <row r="1291" spans="1:8" x14ac:dyDescent="0.25">
      <c r="A1291" t="s">
        <v>296</v>
      </c>
      <c r="B1291" t="s">
        <v>3740</v>
      </c>
      <c r="C1291" t="s">
        <v>3741</v>
      </c>
      <c r="D1291" t="s">
        <v>3742</v>
      </c>
      <c r="E1291" t="s">
        <v>306</v>
      </c>
      <c r="F1291" t="s">
        <v>361</v>
      </c>
      <c r="G1291" t="s">
        <v>3743</v>
      </c>
      <c r="H1291" t="s">
        <v>307</v>
      </c>
    </row>
    <row r="1292" spans="1:8" x14ac:dyDescent="0.25">
      <c r="A1292" t="s">
        <v>296</v>
      </c>
      <c r="B1292" t="s">
        <v>3744</v>
      </c>
      <c r="C1292" t="s">
        <v>3745</v>
      </c>
      <c r="D1292" t="s">
        <v>3746</v>
      </c>
      <c r="E1292" t="s">
        <v>306</v>
      </c>
      <c r="F1292" t="s">
        <v>361</v>
      </c>
      <c r="G1292" t="s">
        <v>3747</v>
      </c>
      <c r="H1292" t="s">
        <v>307</v>
      </c>
    </row>
    <row r="1293" spans="1:8" x14ac:dyDescent="0.25">
      <c r="A1293" t="s">
        <v>296</v>
      </c>
      <c r="B1293" t="s">
        <v>12160</v>
      </c>
      <c r="C1293" t="s">
        <v>3748</v>
      </c>
      <c r="D1293" t="s">
        <v>12161</v>
      </c>
      <c r="E1293" t="s">
        <v>306</v>
      </c>
      <c r="F1293" t="s">
        <v>361</v>
      </c>
      <c r="G1293" t="s">
        <v>12162</v>
      </c>
      <c r="H1293" t="s">
        <v>307</v>
      </c>
    </row>
    <row r="1294" spans="1:8" x14ac:dyDescent="0.25">
      <c r="A1294" t="s">
        <v>296</v>
      </c>
      <c r="B1294" t="s">
        <v>12166</v>
      </c>
      <c r="C1294" t="s">
        <v>3750</v>
      </c>
      <c r="D1294" t="s">
        <v>12167</v>
      </c>
      <c r="E1294" t="s">
        <v>306</v>
      </c>
      <c r="F1294" t="s">
        <v>361</v>
      </c>
      <c r="G1294" t="s">
        <v>12168</v>
      </c>
      <c r="H1294" t="s">
        <v>307</v>
      </c>
    </row>
    <row r="1295" spans="1:8" x14ac:dyDescent="0.25">
      <c r="A1295" t="s">
        <v>296</v>
      </c>
      <c r="B1295" t="s">
        <v>3752</v>
      </c>
      <c r="C1295" t="s">
        <v>3753</v>
      </c>
      <c r="D1295" t="s">
        <v>3754</v>
      </c>
      <c r="E1295" t="s">
        <v>306</v>
      </c>
      <c r="F1295" t="s">
        <v>361</v>
      </c>
      <c r="G1295" t="s">
        <v>3755</v>
      </c>
      <c r="H1295" t="s">
        <v>307</v>
      </c>
    </row>
    <row r="1296" spans="1:8" x14ac:dyDescent="0.25">
      <c r="A1296" t="s">
        <v>296</v>
      </c>
      <c r="B1296" t="s">
        <v>12172</v>
      </c>
      <c r="C1296" t="s">
        <v>3756</v>
      </c>
      <c r="D1296" t="s">
        <v>12173</v>
      </c>
      <c r="E1296" t="s">
        <v>306</v>
      </c>
      <c r="F1296" t="s">
        <v>361</v>
      </c>
      <c r="G1296" t="s">
        <v>12174</v>
      </c>
      <c r="H1296" t="s">
        <v>307</v>
      </c>
    </row>
    <row r="1297" spans="1:8" x14ac:dyDescent="0.25">
      <c r="A1297" t="s">
        <v>296</v>
      </c>
      <c r="B1297" t="s">
        <v>12178</v>
      </c>
      <c r="C1297" t="s">
        <v>3758</v>
      </c>
      <c r="D1297" t="s">
        <v>12179</v>
      </c>
      <c r="E1297" t="s">
        <v>306</v>
      </c>
      <c r="F1297" t="s">
        <v>361</v>
      </c>
      <c r="G1297" t="s">
        <v>12180</v>
      </c>
      <c r="H1297" t="s">
        <v>307</v>
      </c>
    </row>
    <row r="1298" spans="1:8" x14ac:dyDescent="0.25">
      <c r="A1298" t="s">
        <v>296</v>
      </c>
      <c r="B1298" t="s">
        <v>12184</v>
      </c>
      <c r="C1298" t="s">
        <v>3760</v>
      </c>
      <c r="D1298" t="s">
        <v>12185</v>
      </c>
      <c r="E1298" t="s">
        <v>306</v>
      </c>
      <c r="F1298" t="s">
        <v>361</v>
      </c>
      <c r="G1298" t="s">
        <v>12186</v>
      </c>
      <c r="H1298" t="s">
        <v>307</v>
      </c>
    </row>
    <row r="1299" spans="1:8" x14ac:dyDescent="0.25">
      <c r="A1299" t="s">
        <v>296</v>
      </c>
      <c r="B1299" t="s">
        <v>3762</v>
      </c>
      <c r="C1299" t="s">
        <v>3763</v>
      </c>
      <c r="D1299" t="s">
        <v>3764</v>
      </c>
      <c r="E1299" t="s">
        <v>306</v>
      </c>
      <c r="F1299" t="s">
        <v>361</v>
      </c>
      <c r="G1299" t="s">
        <v>3765</v>
      </c>
      <c r="H1299" t="s">
        <v>307</v>
      </c>
    </row>
    <row r="1300" spans="1:8" x14ac:dyDescent="0.25">
      <c r="A1300" t="s">
        <v>296</v>
      </c>
      <c r="B1300" t="s">
        <v>3766</v>
      </c>
      <c r="C1300" t="s">
        <v>3767</v>
      </c>
      <c r="D1300" t="s">
        <v>3768</v>
      </c>
      <c r="E1300" t="s">
        <v>306</v>
      </c>
      <c r="F1300" t="s">
        <v>361</v>
      </c>
      <c r="G1300" t="s">
        <v>3769</v>
      </c>
      <c r="H1300" t="s">
        <v>307</v>
      </c>
    </row>
    <row r="1301" spans="1:8" x14ac:dyDescent="0.25">
      <c r="A1301" t="s">
        <v>296</v>
      </c>
      <c r="B1301" t="s">
        <v>12190</v>
      </c>
      <c r="C1301" t="s">
        <v>3770</v>
      </c>
      <c r="D1301" t="s">
        <v>12191</v>
      </c>
      <c r="E1301" t="s">
        <v>306</v>
      </c>
      <c r="F1301" t="s">
        <v>361</v>
      </c>
      <c r="G1301" t="s">
        <v>12192</v>
      </c>
      <c r="H1301" t="s">
        <v>307</v>
      </c>
    </row>
    <row r="1302" spans="1:8" x14ac:dyDescent="0.25">
      <c r="A1302" t="s">
        <v>296</v>
      </c>
      <c r="B1302" t="s">
        <v>3772</v>
      </c>
      <c r="C1302" t="s">
        <v>3773</v>
      </c>
      <c r="D1302" t="s">
        <v>3774</v>
      </c>
      <c r="E1302" t="s">
        <v>306</v>
      </c>
      <c r="F1302" t="s">
        <v>361</v>
      </c>
      <c r="G1302" t="s">
        <v>3775</v>
      </c>
      <c r="H1302" t="s">
        <v>307</v>
      </c>
    </row>
    <row r="1303" spans="1:8" x14ac:dyDescent="0.25">
      <c r="A1303" t="s">
        <v>296</v>
      </c>
      <c r="B1303" t="s">
        <v>10549</v>
      </c>
      <c r="C1303" t="s">
        <v>3776</v>
      </c>
      <c r="D1303" t="s">
        <v>10550</v>
      </c>
      <c r="E1303" t="s">
        <v>306</v>
      </c>
      <c r="F1303" t="s">
        <v>361</v>
      </c>
      <c r="G1303" t="s">
        <v>10551</v>
      </c>
      <c r="H1303" t="s">
        <v>307</v>
      </c>
    </row>
    <row r="1304" spans="1:8" x14ac:dyDescent="0.25">
      <c r="A1304" t="s">
        <v>296</v>
      </c>
      <c r="B1304" t="s">
        <v>12196</v>
      </c>
      <c r="C1304" t="s">
        <v>3778</v>
      </c>
      <c r="D1304" t="s">
        <v>12197</v>
      </c>
      <c r="E1304" t="s">
        <v>306</v>
      </c>
      <c r="F1304" t="s">
        <v>361</v>
      </c>
      <c r="G1304" t="s">
        <v>12198</v>
      </c>
      <c r="H1304" t="s">
        <v>307</v>
      </c>
    </row>
    <row r="1305" spans="1:8" x14ac:dyDescent="0.25">
      <c r="A1305" t="s">
        <v>296</v>
      </c>
      <c r="B1305" t="s">
        <v>3780</v>
      </c>
      <c r="C1305" t="s">
        <v>3781</v>
      </c>
      <c r="D1305" t="s">
        <v>3782</v>
      </c>
      <c r="E1305" t="s">
        <v>306</v>
      </c>
      <c r="F1305" t="s">
        <v>361</v>
      </c>
      <c r="G1305" t="s">
        <v>3783</v>
      </c>
      <c r="H1305" t="s">
        <v>307</v>
      </c>
    </row>
    <row r="1306" spans="1:8" x14ac:dyDescent="0.25">
      <c r="A1306" t="s">
        <v>296</v>
      </c>
      <c r="B1306" t="s">
        <v>10555</v>
      </c>
      <c r="C1306" t="s">
        <v>3784</v>
      </c>
      <c r="D1306" t="s">
        <v>10556</v>
      </c>
      <c r="E1306" t="s">
        <v>306</v>
      </c>
      <c r="F1306" t="s">
        <v>361</v>
      </c>
      <c r="G1306" t="s">
        <v>10557</v>
      </c>
      <c r="H1306" t="s">
        <v>307</v>
      </c>
    </row>
    <row r="1307" spans="1:8" x14ac:dyDescent="0.25">
      <c r="A1307" t="s">
        <v>296</v>
      </c>
      <c r="B1307" t="s">
        <v>3786</v>
      </c>
      <c r="C1307" t="s">
        <v>3787</v>
      </c>
      <c r="D1307" t="s">
        <v>3788</v>
      </c>
      <c r="E1307" t="s">
        <v>306</v>
      </c>
      <c r="F1307" t="s">
        <v>361</v>
      </c>
      <c r="G1307" t="s">
        <v>3789</v>
      </c>
      <c r="H1307" t="s">
        <v>307</v>
      </c>
    </row>
    <row r="1308" spans="1:8" x14ac:dyDescent="0.25">
      <c r="A1308" t="s">
        <v>296</v>
      </c>
      <c r="B1308" t="s">
        <v>12205</v>
      </c>
      <c r="C1308" t="s">
        <v>3790</v>
      </c>
      <c r="D1308" t="s">
        <v>12206</v>
      </c>
      <c r="E1308" t="s">
        <v>306</v>
      </c>
      <c r="F1308" t="s">
        <v>361</v>
      </c>
      <c r="G1308" t="s">
        <v>12207</v>
      </c>
      <c r="H1308" t="s">
        <v>307</v>
      </c>
    </row>
    <row r="1309" spans="1:8" x14ac:dyDescent="0.25">
      <c r="A1309" t="s">
        <v>296</v>
      </c>
      <c r="B1309" t="s">
        <v>12211</v>
      </c>
      <c r="C1309" t="s">
        <v>3792</v>
      </c>
      <c r="D1309" t="s">
        <v>12212</v>
      </c>
      <c r="E1309" t="s">
        <v>306</v>
      </c>
      <c r="F1309" t="s">
        <v>361</v>
      </c>
      <c r="G1309" t="s">
        <v>12213</v>
      </c>
      <c r="H1309" t="s">
        <v>307</v>
      </c>
    </row>
    <row r="1310" spans="1:8" x14ac:dyDescent="0.25">
      <c r="A1310" t="s">
        <v>296</v>
      </c>
      <c r="B1310" t="s">
        <v>3794</v>
      </c>
      <c r="C1310" t="s">
        <v>3795</v>
      </c>
      <c r="D1310" t="s">
        <v>3796</v>
      </c>
      <c r="E1310" t="s">
        <v>306</v>
      </c>
      <c r="F1310" t="s">
        <v>361</v>
      </c>
      <c r="G1310" t="s">
        <v>3797</v>
      </c>
      <c r="H1310" t="s">
        <v>307</v>
      </c>
    </row>
    <row r="1311" spans="1:8" x14ac:dyDescent="0.25">
      <c r="A1311" t="s">
        <v>296</v>
      </c>
      <c r="B1311" t="s">
        <v>12217</v>
      </c>
      <c r="C1311" t="s">
        <v>3798</v>
      </c>
      <c r="D1311" t="s">
        <v>12218</v>
      </c>
      <c r="E1311" t="s">
        <v>306</v>
      </c>
      <c r="F1311" t="s">
        <v>361</v>
      </c>
      <c r="G1311" t="s">
        <v>12219</v>
      </c>
      <c r="H1311" t="s">
        <v>307</v>
      </c>
    </row>
    <row r="1312" spans="1:8" x14ac:dyDescent="0.25">
      <c r="A1312" t="s">
        <v>296</v>
      </c>
      <c r="B1312" t="s">
        <v>12223</v>
      </c>
      <c r="C1312" t="s">
        <v>12224</v>
      </c>
      <c r="D1312" t="s">
        <v>12225</v>
      </c>
      <c r="E1312" t="s">
        <v>306</v>
      </c>
      <c r="F1312" t="s">
        <v>361</v>
      </c>
      <c r="G1312" t="s">
        <v>12226</v>
      </c>
      <c r="H1312" t="s">
        <v>307</v>
      </c>
    </row>
    <row r="1313" spans="1:8" x14ac:dyDescent="0.25">
      <c r="A1313" t="s">
        <v>296</v>
      </c>
      <c r="B1313" t="s">
        <v>12220</v>
      </c>
      <c r="C1313" t="s">
        <v>12221</v>
      </c>
      <c r="D1313" t="s">
        <v>3799</v>
      </c>
      <c r="E1313" t="s">
        <v>306</v>
      </c>
      <c r="F1313" t="s">
        <v>361</v>
      </c>
      <c r="G1313" t="s">
        <v>12222</v>
      </c>
      <c r="H1313" t="s">
        <v>307</v>
      </c>
    </row>
    <row r="1314" spans="1:8" x14ac:dyDescent="0.25">
      <c r="A1314" t="s">
        <v>296</v>
      </c>
      <c r="B1314" t="s">
        <v>12214</v>
      </c>
      <c r="C1314" t="s">
        <v>12215</v>
      </c>
      <c r="D1314" t="s">
        <v>3793</v>
      </c>
      <c r="E1314" t="s">
        <v>306</v>
      </c>
      <c r="F1314" t="s">
        <v>361</v>
      </c>
      <c r="G1314" t="s">
        <v>12216</v>
      </c>
      <c r="H1314" t="s">
        <v>307</v>
      </c>
    </row>
    <row r="1315" spans="1:8" x14ac:dyDescent="0.25">
      <c r="A1315" t="s">
        <v>296</v>
      </c>
      <c r="B1315" t="s">
        <v>10562</v>
      </c>
      <c r="C1315" t="s">
        <v>10563</v>
      </c>
      <c r="D1315" t="s">
        <v>10564</v>
      </c>
      <c r="E1315" t="s">
        <v>306</v>
      </c>
      <c r="F1315" t="s">
        <v>361</v>
      </c>
      <c r="G1315" t="s">
        <v>10565</v>
      </c>
      <c r="H1315" t="s">
        <v>307</v>
      </c>
    </row>
    <row r="1316" spans="1:8" x14ac:dyDescent="0.25">
      <c r="A1316" t="s">
        <v>296</v>
      </c>
      <c r="B1316" t="s">
        <v>10566</v>
      </c>
      <c r="C1316" t="s">
        <v>10567</v>
      </c>
      <c r="D1316" t="s">
        <v>10568</v>
      </c>
      <c r="E1316" t="s">
        <v>306</v>
      </c>
      <c r="F1316" t="s">
        <v>361</v>
      </c>
      <c r="G1316" t="s">
        <v>10569</v>
      </c>
      <c r="H1316" t="s">
        <v>307</v>
      </c>
    </row>
    <row r="1317" spans="1:8" x14ac:dyDescent="0.25">
      <c r="A1317" t="s">
        <v>296</v>
      </c>
      <c r="B1317" t="s">
        <v>12208</v>
      </c>
      <c r="C1317" t="s">
        <v>12209</v>
      </c>
      <c r="D1317" t="s">
        <v>3791</v>
      </c>
      <c r="E1317" t="s">
        <v>306</v>
      </c>
      <c r="F1317" t="s">
        <v>361</v>
      </c>
      <c r="G1317" t="s">
        <v>12210</v>
      </c>
      <c r="H1317" t="s">
        <v>307</v>
      </c>
    </row>
    <row r="1318" spans="1:8" x14ac:dyDescent="0.25">
      <c r="A1318" t="s">
        <v>296</v>
      </c>
      <c r="B1318" t="s">
        <v>12202</v>
      </c>
      <c r="C1318" t="s">
        <v>12203</v>
      </c>
      <c r="D1318" t="s">
        <v>3785</v>
      </c>
      <c r="E1318" t="s">
        <v>306</v>
      </c>
      <c r="F1318" t="s">
        <v>361</v>
      </c>
      <c r="G1318" t="s">
        <v>12204</v>
      </c>
      <c r="H1318" t="s">
        <v>307</v>
      </c>
    </row>
    <row r="1319" spans="1:8" x14ac:dyDescent="0.25">
      <c r="A1319" t="s">
        <v>296</v>
      </c>
      <c r="B1319" t="s">
        <v>10558</v>
      </c>
      <c r="C1319" t="s">
        <v>10559</v>
      </c>
      <c r="D1319" t="s">
        <v>10560</v>
      </c>
      <c r="E1319" t="s">
        <v>306</v>
      </c>
      <c r="F1319" t="s">
        <v>361</v>
      </c>
      <c r="G1319" t="s">
        <v>10561</v>
      </c>
      <c r="H1319" t="s">
        <v>307</v>
      </c>
    </row>
    <row r="1320" spans="1:8" x14ac:dyDescent="0.25">
      <c r="A1320" t="s">
        <v>296</v>
      </c>
      <c r="B1320" t="s">
        <v>12199</v>
      </c>
      <c r="C1320" t="s">
        <v>12200</v>
      </c>
      <c r="D1320" t="s">
        <v>3779</v>
      </c>
      <c r="E1320" t="s">
        <v>306</v>
      </c>
      <c r="F1320" t="s">
        <v>361</v>
      </c>
      <c r="G1320" t="s">
        <v>12201</v>
      </c>
      <c r="H1320" t="s">
        <v>307</v>
      </c>
    </row>
    <row r="1321" spans="1:8" x14ac:dyDescent="0.25">
      <c r="A1321" t="s">
        <v>296</v>
      </c>
      <c r="B1321" t="s">
        <v>10552</v>
      </c>
      <c r="C1321" t="s">
        <v>10553</v>
      </c>
      <c r="D1321" t="s">
        <v>3777</v>
      </c>
      <c r="E1321" t="s">
        <v>306</v>
      </c>
      <c r="F1321" t="s">
        <v>361</v>
      </c>
      <c r="G1321" t="s">
        <v>10554</v>
      </c>
      <c r="H1321" t="s">
        <v>307</v>
      </c>
    </row>
    <row r="1322" spans="1:8" x14ac:dyDescent="0.25">
      <c r="A1322" t="s">
        <v>296</v>
      </c>
      <c r="B1322" t="s">
        <v>12193</v>
      </c>
      <c r="C1322" t="s">
        <v>12194</v>
      </c>
      <c r="D1322" t="s">
        <v>3771</v>
      </c>
      <c r="E1322" t="s">
        <v>306</v>
      </c>
      <c r="F1322" t="s">
        <v>361</v>
      </c>
      <c r="G1322" t="s">
        <v>12195</v>
      </c>
      <c r="H1322" t="s">
        <v>307</v>
      </c>
    </row>
    <row r="1323" spans="1:8" x14ac:dyDescent="0.25">
      <c r="A1323" t="s">
        <v>296</v>
      </c>
      <c r="B1323" t="s">
        <v>12187</v>
      </c>
      <c r="C1323" t="s">
        <v>12188</v>
      </c>
      <c r="D1323" t="s">
        <v>3761</v>
      </c>
      <c r="E1323" t="s">
        <v>306</v>
      </c>
      <c r="F1323" t="s">
        <v>361</v>
      </c>
      <c r="G1323" t="s">
        <v>12189</v>
      </c>
      <c r="H1323" t="s">
        <v>307</v>
      </c>
    </row>
    <row r="1324" spans="1:8" x14ac:dyDescent="0.25">
      <c r="A1324" t="s">
        <v>296</v>
      </c>
      <c r="B1324" t="s">
        <v>12181</v>
      </c>
      <c r="C1324" t="s">
        <v>12182</v>
      </c>
      <c r="D1324" t="s">
        <v>3759</v>
      </c>
      <c r="E1324" t="s">
        <v>306</v>
      </c>
      <c r="F1324" t="s">
        <v>361</v>
      </c>
      <c r="G1324" t="s">
        <v>12183</v>
      </c>
      <c r="H1324" t="s">
        <v>307</v>
      </c>
    </row>
    <row r="1325" spans="1:8" x14ac:dyDescent="0.25">
      <c r="A1325" t="s">
        <v>296</v>
      </c>
      <c r="B1325" t="s">
        <v>12175</v>
      </c>
      <c r="C1325" t="s">
        <v>12176</v>
      </c>
      <c r="D1325" t="s">
        <v>3757</v>
      </c>
      <c r="E1325" t="s">
        <v>306</v>
      </c>
      <c r="F1325" t="s">
        <v>361</v>
      </c>
      <c r="G1325" t="s">
        <v>12177</v>
      </c>
      <c r="H1325" t="s">
        <v>307</v>
      </c>
    </row>
    <row r="1326" spans="1:8" x14ac:dyDescent="0.25">
      <c r="A1326" t="s">
        <v>296</v>
      </c>
      <c r="B1326" t="s">
        <v>12169</v>
      </c>
      <c r="C1326" t="s">
        <v>12170</v>
      </c>
      <c r="D1326" t="s">
        <v>3751</v>
      </c>
      <c r="E1326" t="s">
        <v>306</v>
      </c>
      <c r="F1326" t="s">
        <v>361</v>
      </c>
      <c r="G1326" t="s">
        <v>12171</v>
      </c>
      <c r="H1326" t="s">
        <v>307</v>
      </c>
    </row>
    <row r="1327" spans="1:8" x14ac:dyDescent="0.25">
      <c r="A1327" t="s">
        <v>296</v>
      </c>
      <c r="B1327" t="s">
        <v>12163</v>
      </c>
      <c r="C1327" t="s">
        <v>12164</v>
      </c>
      <c r="D1327" t="s">
        <v>3749</v>
      </c>
      <c r="E1327" t="s">
        <v>306</v>
      </c>
      <c r="F1327" t="s">
        <v>361</v>
      </c>
      <c r="G1327" t="s">
        <v>12165</v>
      </c>
      <c r="H1327" t="s">
        <v>307</v>
      </c>
    </row>
    <row r="1328" spans="1:8" x14ac:dyDescent="0.25">
      <c r="A1328" t="s">
        <v>296</v>
      </c>
      <c r="B1328" t="s">
        <v>12157</v>
      </c>
      <c r="C1328" t="s">
        <v>12158</v>
      </c>
      <c r="D1328" t="s">
        <v>3739</v>
      </c>
      <c r="E1328" t="s">
        <v>306</v>
      </c>
      <c r="F1328" t="s">
        <v>361</v>
      </c>
      <c r="G1328" t="s">
        <v>12159</v>
      </c>
      <c r="H1328" t="s">
        <v>307</v>
      </c>
    </row>
    <row r="1329" spans="1:8" x14ac:dyDescent="0.25">
      <c r="A1329" t="s">
        <v>296</v>
      </c>
      <c r="B1329" t="s">
        <v>12148</v>
      </c>
      <c r="C1329" t="s">
        <v>12149</v>
      </c>
      <c r="D1329" t="s">
        <v>3721</v>
      </c>
      <c r="E1329" t="s">
        <v>306</v>
      </c>
      <c r="F1329" t="s">
        <v>361</v>
      </c>
      <c r="G1329" t="s">
        <v>12150</v>
      </c>
      <c r="H1329" t="s">
        <v>307</v>
      </c>
    </row>
    <row r="1330" spans="1:8" x14ac:dyDescent="0.25">
      <c r="A1330" t="s">
        <v>296</v>
      </c>
      <c r="B1330" t="s">
        <v>12151</v>
      </c>
      <c r="C1330" t="s">
        <v>12152</v>
      </c>
      <c r="D1330" t="s">
        <v>12153</v>
      </c>
      <c r="E1330" t="s">
        <v>306</v>
      </c>
      <c r="F1330" t="s">
        <v>361</v>
      </c>
      <c r="G1330" t="s">
        <v>5209</v>
      </c>
      <c r="H1330" t="s">
        <v>307</v>
      </c>
    </row>
    <row r="1331" spans="1:8" x14ac:dyDescent="0.25">
      <c r="A1331" t="s">
        <v>296</v>
      </c>
      <c r="B1331" t="s">
        <v>12142</v>
      </c>
      <c r="C1331" t="s">
        <v>12143</v>
      </c>
      <c r="D1331" t="s">
        <v>3719</v>
      </c>
      <c r="E1331" t="s">
        <v>306</v>
      </c>
      <c r="F1331" t="s">
        <v>361</v>
      </c>
      <c r="G1331" t="s">
        <v>12144</v>
      </c>
      <c r="H1331" t="s">
        <v>307</v>
      </c>
    </row>
    <row r="1332" spans="1:8" x14ac:dyDescent="0.25">
      <c r="A1332" t="s">
        <v>296</v>
      </c>
      <c r="B1332" t="s">
        <v>12136</v>
      </c>
      <c r="C1332" t="s">
        <v>12137</v>
      </c>
      <c r="D1332" t="s">
        <v>3701</v>
      </c>
      <c r="E1332" t="s">
        <v>306</v>
      </c>
      <c r="F1332" t="s">
        <v>361</v>
      </c>
      <c r="G1332" t="s">
        <v>12138</v>
      </c>
      <c r="H1332" t="s">
        <v>307</v>
      </c>
    </row>
    <row r="1333" spans="1:8" x14ac:dyDescent="0.25">
      <c r="A1333" t="s">
        <v>296</v>
      </c>
      <c r="B1333" t="s">
        <v>12130</v>
      </c>
      <c r="C1333" t="s">
        <v>12131</v>
      </c>
      <c r="D1333" t="s">
        <v>3699</v>
      </c>
      <c r="E1333" t="s">
        <v>306</v>
      </c>
      <c r="F1333" t="s">
        <v>361</v>
      </c>
      <c r="G1333" t="s">
        <v>12132</v>
      </c>
      <c r="H1333" t="s">
        <v>307</v>
      </c>
    </row>
    <row r="1334" spans="1:8" x14ac:dyDescent="0.25">
      <c r="A1334" t="s">
        <v>296</v>
      </c>
      <c r="B1334" t="s">
        <v>12120</v>
      </c>
      <c r="C1334" t="s">
        <v>12121</v>
      </c>
      <c r="D1334" t="s">
        <v>3697</v>
      </c>
      <c r="E1334" t="s">
        <v>306</v>
      </c>
      <c r="F1334" t="s">
        <v>361</v>
      </c>
      <c r="G1334" t="s">
        <v>12122</v>
      </c>
      <c r="H1334" t="s">
        <v>307</v>
      </c>
    </row>
    <row r="1335" spans="1:8" x14ac:dyDescent="0.25">
      <c r="A1335" t="s">
        <v>296</v>
      </c>
      <c r="B1335" t="s">
        <v>12123</v>
      </c>
      <c r="C1335" t="s">
        <v>12124</v>
      </c>
      <c r="D1335" t="s">
        <v>12125</v>
      </c>
      <c r="E1335" t="s">
        <v>306</v>
      </c>
      <c r="F1335" t="s">
        <v>361</v>
      </c>
      <c r="G1335" t="s">
        <v>12126</v>
      </c>
      <c r="H1335" t="s">
        <v>307</v>
      </c>
    </row>
    <row r="1336" spans="1:8" x14ac:dyDescent="0.25">
      <c r="A1336" t="s">
        <v>296</v>
      </c>
      <c r="B1336" t="s">
        <v>12114</v>
      </c>
      <c r="C1336" t="s">
        <v>12115</v>
      </c>
      <c r="D1336" t="s">
        <v>3695</v>
      </c>
      <c r="E1336" t="s">
        <v>306</v>
      </c>
      <c r="F1336" t="s">
        <v>361</v>
      </c>
      <c r="G1336" t="s">
        <v>12116</v>
      </c>
      <c r="H1336" t="s">
        <v>307</v>
      </c>
    </row>
    <row r="1337" spans="1:8" x14ac:dyDescent="0.25">
      <c r="A1337" t="s">
        <v>296</v>
      </c>
      <c r="B1337" t="s">
        <v>12108</v>
      </c>
      <c r="C1337" t="s">
        <v>12109</v>
      </c>
      <c r="D1337" t="s">
        <v>3685</v>
      </c>
      <c r="E1337" t="s">
        <v>306</v>
      </c>
      <c r="F1337" t="s">
        <v>361</v>
      </c>
      <c r="G1337" t="s">
        <v>12110</v>
      </c>
      <c r="H1337" t="s">
        <v>307</v>
      </c>
    </row>
    <row r="1338" spans="1:8" x14ac:dyDescent="0.25">
      <c r="A1338" t="s">
        <v>296</v>
      </c>
      <c r="B1338" t="s">
        <v>12102</v>
      </c>
      <c r="C1338" t="s">
        <v>12103</v>
      </c>
      <c r="D1338" t="s">
        <v>3667</v>
      </c>
      <c r="E1338" t="s">
        <v>306</v>
      </c>
      <c r="F1338" t="s">
        <v>361</v>
      </c>
      <c r="G1338" t="s">
        <v>12104</v>
      </c>
      <c r="H1338" t="s">
        <v>307</v>
      </c>
    </row>
    <row r="1339" spans="1:8" x14ac:dyDescent="0.25">
      <c r="A1339" t="s">
        <v>296</v>
      </c>
      <c r="B1339" t="s">
        <v>12096</v>
      </c>
      <c r="C1339" t="s">
        <v>12097</v>
      </c>
      <c r="D1339" t="s">
        <v>3657</v>
      </c>
      <c r="E1339" t="s">
        <v>306</v>
      </c>
      <c r="F1339" t="s">
        <v>361</v>
      </c>
      <c r="G1339" t="s">
        <v>12098</v>
      </c>
      <c r="H1339" t="s">
        <v>307</v>
      </c>
    </row>
    <row r="1340" spans="1:8" x14ac:dyDescent="0.25">
      <c r="A1340" t="s">
        <v>296</v>
      </c>
      <c r="B1340" t="s">
        <v>12090</v>
      </c>
      <c r="C1340" t="s">
        <v>12091</v>
      </c>
      <c r="D1340" t="s">
        <v>3655</v>
      </c>
      <c r="E1340" t="s">
        <v>306</v>
      </c>
      <c r="F1340" t="s">
        <v>361</v>
      </c>
      <c r="G1340" t="s">
        <v>12092</v>
      </c>
      <c r="H1340" t="s">
        <v>307</v>
      </c>
    </row>
    <row r="1341" spans="1:8" x14ac:dyDescent="0.25">
      <c r="A1341" t="s">
        <v>296</v>
      </c>
      <c r="B1341" t="s">
        <v>10546</v>
      </c>
      <c r="C1341" t="s">
        <v>10547</v>
      </c>
      <c r="D1341" t="s">
        <v>3653</v>
      </c>
      <c r="E1341" t="s">
        <v>306</v>
      </c>
      <c r="F1341" t="s">
        <v>361</v>
      </c>
      <c r="G1341" t="s">
        <v>10548</v>
      </c>
      <c r="H1341" t="s">
        <v>307</v>
      </c>
    </row>
    <row r="1342" spans="1:8" x14ac:dyDescent="0.25">
      <c r="A1342" t="s">
        <v>296</v>
      </c>
      <c r="B1342" t="s">
        <v>12084</v>
      </c>
      <c r="C1342" t="s">
        <v>12085</v>
      </c>
      <c r="D1342" t="s">
        <v>3651</v>
      </c>
      <c r="E1342" t="s">
        <v>306</v>
      </c>
      <c r="F1342" t="s">
        <v>361</v>
      </c>
      <c r="G1342" t="s">
        <v>12086</v>
      </c>
      <c r="H1342" t="s">
        <v>307</v>
      </c>
    </row>
    <row r="1343" spans="1:8" x14ac:dyDescent="0.25">
      <c r="A1343" t="s">
        <v>296</v>
      </c>
      <c r="B1343" t="s">
        <v>12078</v>
      </c>
      <c r="C1343" t="s">
        <v>12079</v>
      </c>
      <c r="D1343" t="s">
        <v>3649</v>
      </c>
      <c r="E1343" t="s">
        <v>306</v>
      </c>
      <c r="F1343" t="s">
        <v>361</v>
      </c>
      <c r="G1343" t="s">
        <v>12080</v>
      </c>
      <c r="H1343" t="s">
        <v>307</v>
      </c>
    </row>
    <row r="1344" spans="1:8" x14ac:dyDescent="0.25">
      <c r="A1344" t="s">
        <v>296</v>
      </c>
      <c r="B1344" t="s">
        <v>12068</v>
      </c>
      <c r="C1344" t="s">
        <v>12069</v>
      </c>
      <c r="D1344" t="s">
        <v>3643</v>
      </c>
      <c r="E1344" t="s">
        <v>306</v>
      </c>
      <c r="F1344" t="s">
        <v>361</v>
      </c>
      <c r="G1344" t="s">
        <v>12070</v>
      </c>
      <c r="H1344" t="s">
        <v>307</v>
      </c>
    </row>
    <row r="1345" spans="1:8" x14ac:dyDescent="0.25">
      <c r="A1345" t="s">
        <v>296</v>
      </c>
      <c r="B1345" t="s">
        <v>12071</v>
      </c>
      <c r="C1345" t="s">
        <v>12072</v>
      </c>
      <c r="D1345" t="s">
        <v>12073</v>
      </c>
      <c r="E1345" t="s">
        <v>306</v>
      </c>
      <c r="F1345" t="s">
        <v>361</v>
      </c>
      <c r="G1345" t="s">
        <v>12074</v>
      </c>
      <c r="H1345" t="s">
        <v>307</v>
      </c>
    </row>
    <row r="1346" spans="1:8" x14ac:dyDescent="0.25">
      <c r="A1346" t="s">
        <v>296</v>
      </c>
      <c r="B1346" t="s">
        <v>12062</v>
      </c>
      <c r="C1346" t="s">
        <v>12063</v>
      </c>
      <c r="D1346" t="s">
        <v>3633</v>
      </c>
      <c r="E1346" t="s">
        <v>306</v>
      </c>
      <c r="F1346" t="s">
        <v>361</v>
      </c>
      <c r="G1346" t="s">
        <v>12064</v>
      </c>
      <c r="H1346" t="s">
        <v>307</v>
      </c>
    </row>
    <row r="1347" spans="1:8" x14ac:dyDescent="0.25">
      <c r="A1347" t="s">
        <v>296</v>
      </c>
      <c r="B1347" t="s">
        <v>12056</v>
      </c>
      <c r="C1347" t="s">
        <v>12057</v>
      </c>
      <c r="D1347" t="s">
        <v>3627</v>
      </c>
      <c r="E1347" t="s">
        <v>306</v>
      </c>
      <c r="F1347" t="s">
        <v>361</v>
      </c>
      <c r="G1347" t="s">
        <v>12058</v>
      </c>
      <c r="H1347" t="s">
        <v>307</v>
      </c>
    </row>
    <row r="1348" spans="1:8" x14ac:dyDescent="0.25">
      <c r="A1348" t="s">
        <v>296</v>
      </c>
      <c r="B1348" t="s">
        <v>12052</v>
      </c>
      <c r="C1348" t="s">
        <v>12053</v>
      </c>
      <c r="D1348" t="s">
        <v>12054</v>
      </c>
      <c r="E1348" t="s">
        <v>306</v>
      </c>
      <c r="F1348" t="s">
        <v>361</v>
      </c>
      <c r="G1348" t="s">
        <v>12055</v>
      </c>
      <c r="H1348" t="s">
        <v>307</v>
      </c>
    </row>
    <row r="1349" spans="1:8" x14ac:dyDescent="0.25">
      <c r="A1349" t="s">
        <v>296</v>
      </c>
      <c r="B1349" t="s">
        <v>12046</v>
      </c>
      <c r="C1349" t="s">
        <v>12047</v>
      </c>
      <c r="D1349" t="s">
        <v>3625</v>
      </c>
      <c r="E1349" t="s">
        <v>306</v>
      </c>
      <c r="F1349" t="s">
        <v>361</v>
      </c>
      <c r="G1349" t="s">
        <v>12048</v>
      </c>
      <c r="H1349" t="s">
        <v>307</v>
      </c>
    </row>
    <row r="1350" spans="1:8" x14ac:dyDescent="0.25">
      <c r="A1350" t="s">
        <v>296</v>
      </c>
      <c r="B1350" t="s">
        <v>10528</v>
      </c>
      <c r="C1350" t="s">
        <v>10529</v>
      </c>
      <c r="D1350" t="s">
        <v>3623</v>
      </c>
      <c r="E1350" t="s">
        <v>306</v>
      </c>
      <c r="F1350" t="s">
        <v>361</v>
      </c>
      <c r="G1350" t="s">
        <v>10530</v>
      </c>
      <c r="H1350" t="s">
        <v>307</v>
      </c>
    </row>
    <row r="1351" spans="1:8" x14ac:dyDescent="0.25">
      <c r="A1351" t="s">
        <v>296</v>
      </c>
      <c r="B1351" t="s">
        <v>10539</v>
      </c>
      <c r="C1351" t="s">
        <v>10540</v>
      </c>
      <c r="D1351" t="s">
        <v>10541</v>
      </c>
      <c r="E1351" t="s">
        <v>306</v>
      </c>
      <c r="F1351" t="s">
        <v>361</v>
      </c>
      <c r="G1351" t="s">
        <v>10542</v>
      </c>
      <c r="H1351" t="s">
        <v>307</v>
      </c>
    </row>
    <row r="1352" spans="1:8" x14ac:dyDescent="0.25">
      <c r="A1352" t="s">
        <v>296</v>
      </c>
      <c r="B1352" t="s">
        <v>10531</v>
      </c>
      <c r="C1352" t="s">
        <v>10532</v>
      </c>
      <c r="D1352" t="s">
        <v>10533</v>
      </c>
      <c r="E1352" t="s">
        <v>306</v>
      </c>
      <c r="F1352" t="s">
        <v>361</v>
      </c>
      <c r="G1352" t="s">
        <v>10534</v>
      </c>
      <c r="H1352" t="s">
        <v>307</v>
      </c>
    </row>
    <row r="1353" spans="1:8" x14ac:dyDescent="0.25">
      <c r="A1353" t="s">
        <v>296</v>
      </c>
      <c r="B1353" t="s">
        <v>10535</v>
      </c>
      <c r="C1353" t="s">
        <v>10536</v>
      </c>
      <c r="D1353" t="s">
        <v>10537</v>
      </c>
      <c r="E1353" t="s">
        <v>306</v>
      </c>
      <c r="F1353" t="s">
        <v>361</v>
      </c>
      <c r="G1353" t="s">
        <v>10538</v>
      </c>
      <c r="H1353" t="s">
        <v>307</v>
      </c>
    </row>
    <row r="1357" spans="1:8" x14ac:dyDescent="0.25">
      <c r="A1357" t="s">
        <v>296</v>
      </c>
      <c r="B1357" t="s">
        <v>12345</v>
      </c>
      <c r="C1357" t="s">
        <v>4490</v>
      </c>
      <c r="D1357" t="s">
        <v>4239</v>
      </c>
      <c r="E1357" t="s">
        <v>306</v>
      </c>
      <c r="F1357" t="s">
        <v>361</v>
      </c>
      <c r="G1357" t="s">
        <v>12346</v>
      </c>
      <c r="H1357" t="s">
        <v>307</v>
      </c>
    </row>
    <row r="1358" spans="1:8" x14ac:dyDescent="0.25">
      <c r="A1358" t="s">
        <v>296</v>
      </c>
      <c r="B1358" t="s">
        <v>4489</v>
      </c>
      <c r="C1358" t="s">
        <v>4490</v>
      </c>
      <c r="D1358" t="s">
        <v>4491</v>
      </c>
      <c r="E1358" t="s">
        <v>306</v>
      </c>
      <c r="F1358" t="s">
        <v>3161</v>
      </c>
      <c r="G1358" t="s">
        <v>4492</v>
      </c>
      <c r="H1358" t="s">
        <v>307</v>
      </c>
    </row>
    <row r="1359" spans="1:8" x14ac:dyDescent="0.25">
      <c r="A1359" t="s">
        <v>296</v>
      </c>
      <c r="B1359" t="s">
        <v>4023</v>
      </c>
      <c r="C1359" t="s">
        <v>4024</v>
      </c>
      <c r="D1359" t="s">
        <v>4025</v>
      </c>
      <c r="E1359" t="s">
        <v>306</v>
      </c>
      <c r="F1359" t="s">
        <v>361</v>
      </c>
      <c r="G1359" t="s">
        <v>4026</v>
      </c>
      <c r="H1359" t="s">
        <v>307</v>
      </c>
    </row>
    <row r="1360" spans="1:8" x14ac:dyDescent="0.25">
      <c r="A1360" t="s">
        <v>296</v>
      </c>
      <c r="B1360" t="s">
        <v>4019</v>
      </c>
      <c r="C1360" t="s">
        <v>4020</v>
      </c>
      <c r="D1360" t="s">
        <v>4021</v>
      </c>
      <c r="E1360" t="s">
        <v>306</v>
      </c>
      <c r="F1360" t="s">
        <v>361</v>
      </c>
      <c r="G1360" t="s">
        <v>4022</v>
      </c>
      <c r="H1360" t="s">
        <v>307</v>
      </c>
    </row>
    <row r="1361" spans="1:8" x14ac:dyDescent="0.25">
      <c r="A1361" t="s">
        <v>296</v>
      </c>
      <c r="B1361" t="s">
        <v>4015</v>
      </c>
      <c r="C1361" t="s">
        <v>4016</v>
      </c>
      <c r="D1361" t="s">
        <v>4017</v>
      </c>
      <c r="E1361" t="s">
        <v>306</v>
      </c>
      <c r="F1361" t="s">
        <v>361</v>
      </c>
      <c r="G1361" t="s">
        <v>4018</v>
      </c>
      <c r="H1361" t="s">
        <v>307</v>
      </c>
    </row>
    <row r="1362" spans="1:8" x14ac:dyDescent="0.25">
      <c r="A1362" t="s">
        <v>296</v>
      </c>
      <c r="B1362" t="s">
        <v>4011</v>
      </c>
      <c r="C1362" t="s">
        <v>4012</v>
      </c>
      <c r="D1362" t="s">
        <v>4013</v>
      </c>
      <c r="E1362" t="s">
        <v>306</v>
      </c>
      <c r="F1362" t="s">
        <v>361</v>
      </c>
      <c r="G1362" t="s">
        <v>4014</v>
      </c>
      <c r="H1362" t="s">
        <v>307</v>
      </c>
    </row>
    <row r="1363" spans="1:8" x14ac:dyDescent="0.25">
      <c r="A1363" t="s">
        <v>296</v>
      </c>
      <c r="B1363" t="s">
        <v>4007</v>
      </c>
      <c r="C1363" t="s">
        <v>4008</v>
      </c>
      <c r="D1363" t="s">
        <v>4009</v>
      </c>
      <c r="E1363" t="s">
        <v>306</v>
      </c>
      <c r="F1363" t="s">
        <v>361</v>
      </c>
      <c r="G1363" t="s">
        <v>4010</v>
      </c>
      <c r="H1363" t="s">
        <v>307</v>
      </c>
    </row>
    <row r="1364" spans="1:8" x14ac:dyDescent="0.25">
      <c r="A1364" t="s">
        <v>296</v>
      </c>
      <c r="B1364" t="s">
        <v>4003</v>
      </c>
      <c r="C1364" t="s">
        <v>4004</v>
      </c>
      <c r="D1364" t="s">
        <v>4005</v>
      </c>
      <c r="E1364" t="s">
        <v>306</v>
      </c>
      <c r="F1364" t="s">
        <v>361</v>
      </c>
      <c r="G1364" t="s">
        <v>4006</v>
      </c>
      <c r="H1364" t="s">
        <v>307</v>
      </c>
    </row>
    <row r="1365" spans="1:8" x14ac:dyDescent="0.25">
      <c r="A1365" t="s">
        <v>296</v>
      </c>
      <c r="B1365" t="s">
        <v>3999</v>
      </c>
      <c r="C1365" t="s">
        <v>4000</v>
      </c>
      <c r="D1365" t="s">
        <v>4001</v>
      </c>
      <c r="E1365" t="s">
        <v>306</v>
      </c>
      <c r="F1365" t="s">
        <v>361</v>
      </c>
      <c r="G1365" t="s">
        <v>4002</v>
      </c>
      <c r="H1365" t="s">
        <v>307</v>
      </c>
    </row>
    <row r="1366" spans="1:8" x14ac:dyDescent="0.25">
      <c r="A1366" t="s">
        <v>296</v>
      </c>
      <c r="B1366" t="s">
        <v>3995</v>
      </c>
      <c r="C1366" t="s">
        <v>3996</v>
      </c>
      <c r="D1366" t="s">
        <v>3997</v>
      </c>
      <c r="E1366" t="s">
        <v>306</v>
      </c>
      <c r="F1366" t="s">
        <v>361</v>
      </c>
      <c r="G1366" t="s">
        <v>3998</v>
      </c>
      <c r="H1366" t="s">
        <v>307</v>
      </c>
    </row>
    <row r="1367" spans="1:8" x14ac:dyDescent="0.25">
      <c r="A1367" t="s">
        <v>296</v>
      </c>
      <c r="B1367" t="s">
        <v>3991</v>
      </c>
      <c r="C1367" t="s">
        <v>3992</v>
      </c>
      <c r="D1367" t="s">
        <v>3993</v>
      </c>
      <c r="E1367" t="s">
        <v>306</v>
      </c>
      <c r="F1367" t="s">
        <v>361</v>
      </c>
      <c r="G1367" t="s">
        <v>3994</v>
      </c>
      <c r="H1367" t="s">
        <v>307</v>
      </c>
    </row>
    <row r="1368" spans="1:8" x14ac:dyDescent="0.25">
      <c r="A1368" t="s">
        <v>296</v>
      </c>
      <c r="B1368" t="s">
        <v>12274</v>
      </c>
      <c r="C1368" t="s">
        <v>12275</v>
      </c>
      <c r="D1368" t="s">
        <v>3989</v>
      </c>
      <c r="E1368" t="s">
        <v>306</v>
      </c>
      <c r="F1368" t="s">
        <v>361</v>
      </c>
      <c r="G1368" t="s">
        <v>3990</v>
      </c>
      <c r="H1368" t="s">
        <v>307</v>
      </c>
    </row>
    <row r="1369" spans="1:8" x14ac:dyDescent="0.25">
      <c r="A1369" t="s">
        <v>296</v>
      </c>
      <c r="B1369" t="s">
        <v>3984</v>
      </c>
      <c r="C1369" t="s">
        <v>3985</v>
      </c>
      <c r="D1369" t="s">
        <v>3986</v>
      </c>
      <c r="E1369" t="s">
        <v>306</v>
      </c>
      <c r="F1369" t="s">
        <v>361</v>
      </c>
      <c r="G1369" t="s">
        <v>3987</v>
      </c>
      <c r="H1369" t="s">
        <v>307</v>
      </c>
    </row>
    <row r="1370" spans="1:8" x14ac:dyDescent="0.25">
      <c r="A1370" t="s">
        <v>296</v>
      </c>
      <c r="B1370" t="s">
        <v>3980</v>
      </c>
      <c r="C1370" t="s">
        <v>3981</v>
      </c>
      <c r="D1370" t="s">
        <v>3982</v>
      </c>
      <c r="E1370" t="s">
        <v>306</v>
      </c>
      <c r="F1370" t="s">
        <v>361</v>
      </c>
      <c r="G1370" t="s">
        <v>3983</v>
      </c>
      <c r="H1370" t="s">
        <v>307</v>
      </c>
    </row>
    <row r="1371" spans="1:8" x14ac:dyDescent="0.25">
      <c r="A1371" t="s">
        <v>296</v>
      </c>
      <c r="B1371" t="s">
        <v>3976</v>
      </c>
      <c r="C1371" t="s">
        <v>3977</v>
      </c>
      <c r="D1371" t="s">
        <v>3978</v>
      </c>
      <c r="E1371" t="s">
        <v>306</v>
      </c>
      <c r="F1371" t="s">
        <v>361</v>
      </c>
      <c r="G1371" t="s">
        <v>3979</v>
      </c>
      <c r="H1371" t="s">
        <v>307</v>
      </c>
    </row>
    <row r="1372" spans="1:8" x14ac:dyDescent="0.25">
      <c r="A1372" t="s">
        <v>296</v>
      </c>
      <c r="B1372" t="s">
        <v>3972</v>
      </c>
      <c r="C1372" t="s">
        <v>3973</v>
      </c>
      <c r="D1372" t="s">
        <v>3974</v>
      </c>
      <c r="E1372" t="s">
        <v>306</v>
      </c>
      <c r="F1372" t="s">
        <v>361</v>
      </c>
      <c r="G1372" t="s">
        <v>3975</v>
      </c>
      <c r="H1372" t="s">
        <v>307</v>
      </c>
    </row>
    <row r="1373" spans="1:8" x14ac:dyDescent="0.25">
      <c r="A1373" t="s">
        <v>296</v>
      </c>
      <c r="B1373" t="s">
        <v>12272</v>
      </c>
      <c r="C1373" t="s">
        <v>12273</v>
      </c>
      <c r="D1373" t="s">
        <v>3970</v>
      </c>
      <c r="E1373" t="s">
        <v>306</v>
      </c>
      <c r="F1373" t="s">
        <v>361</v>
      </c>
      <c r="G1373" t="s">
        <v>3971</v>
      </c>
      <c r="H1373" t="s">
        <v>307</v>
      </c>
    </row>
    <row r="1374" spans="1:8" x14ac:dyDescent="0.25">
      <c r="A1374" t="s">
        <v>296</v>
      </c>
      <c r="B1374" t="s">
        <v>3965</v>
      </c>
      <c r="C1374" t="s">
        <v>3966</v>
      </c>
      <c r="D1374" t="s">
        <v>3967</v>
      </c>
      <c r="E1374" t="s">
        <v>306</v>
      </c>
      <c r="F1374" t="s">
        <v>361</v>
      </c>
      <c r="G1374" t="s">
        <v>3968</v>
      </c>
      <c r="H1374" t="s">
        <v>307</v>
      </c>
    </row>
    <row r="1375" spans="1:8" x14ac:dyDescent="0.25">
      <c r="A1375" t="s">
        <v>296</v>
      </c>
      <c r="B1375" t="s">
        <v>3961</v>
      </c>
      <c r="C1375" t="s">
        <v>3962</v>
      </c>
      <c r="D1375" t="s">
        <v>3963</v>
      </c>
      <c r="E1375" t="s">
        <v>306</v>
      </c>
      <c r="F1375" t="s">
        <v>361</v>
      </c>
      <c r="G1375" t="s">
        <v>3964</v>
      </c>
      <c r="H1375" t="s">
        <v>307</v>
      </c>
    </row>
    <row r="1376" spans="1:8" x14ac:dyDescent="0.25">
      <c r="A1376" t="s">
        <v>296</v>
      </c>
      <c r="B1376" t="s">
        <v>3957</v>
      </c>
      <c r="C1376" t="s">
        <v>3958</v>
      </c>
      <c r="D1376" t="s">
        <v>3959</v>
      </c>
      <c r="E1376" t="s">
        <v>306</v>
      </c>
      <c r="F1376" t="s">
        <v>361</v>
      </c>
      <c r="G1376" t="s">
        <v>3960</v>
      </c>
      <c r="H1376" t="s">
        <v>307</v>
      </c>
    </row>
    <row r="1377" spans="1:8" x14ac:dyDescent="0.25">
      <c r="A1377" t="s">
        <v>296</v>
      </c>
      <c r="B1377" t="s">
        <v>3953</v>
      </c>
      <c r="C1377" t="s">
        <v>3954</v>
      </c>
      <c r="D1377" t="s">
        <v>3955</v>
      </c>
      <c r="E1377" t="s">
        <v>306</v>
      </c>
      <c r="F1377" t="s">
        <v>361</v>
      </c>
      <c r="G1377" t="s">
        <v>3956</v>
      </c>
      <c r="H1377" t="s">
        <v>307</v>
      </c>
    </row>
    <row r="1378" spans="1:8" x14ac:dyDescent="0.25">
      <c r="A1378" t="s">
        <v>296</v>
      </c>
      <c r="B1378" t="s">
        <v>3949</v>
      </c>
      <c r="C1378" t="s">
        <v>3950</v>
      </c>
      <c r="D1378" t="s">
        <v>3951</v>
      </c>
      <c r="E1378" t="s">
        <v>306</v>
      </c>
      <c r="F1378" t="s">
        <v>361</v>
      </c>
      <c r="G1378" t="s">
        <v>3952</v>
      </c>
      <c r="H1378" t="s">
        <v>307</v>
      </c>
    </row>
    <row r="1379" spans="1:8" x14ac:dyDescent="0.25">
      <c r="A1379" t="s">
        <v>296</v>
      </c>
      <c r="B1379" t="s">
        <v>3945</v>
      </c>
      <c r="C1379" t="s">
        <v>3946</v>
      </c>
      <c r="D1379" t="s">
        <v>3947</v>
      </c>
      <c r="E1379" t="s">
        <v>306</v>
      </c>
      <c r="F1379" t="s">
        <v>361</v>
      </c>
      <c r="G1379" t="s">
        <v>3948</v>
      </c>
      <c r="H1379" t="s">
        <v>307</v>
      </c>
    </row>
    <row r="1380" spans="1:8" x14ac:dyDescent="0.25">
      <c r="A1380" t="s">
        <v>296</v>
      </c>
      <c r="B1380" t="s">
        <v>3941</v>
      </c>
      <c r="C1380" t="s">
        <v>3942</v>
      </c>
      <c r="D1380" t="s">
        <v>3943</v>
      </c>
      <c r="E1380" t="s">
        <v>306</v>
      </c>
      <c r="F1380" t="s">
        <v>361</v>
      </c>
      <c r="G1380" t="s">
        <v>3944</v>
      </c>
      <c r="H1380" t="s">
        <v>307</v>
      </c>
    </row>
    <row r="1381" spans="1:8" x14ac:dyDescent="0.25">
      <c r="A1381" t="s">
        <v>296</v>
      </c>
      <c r="B1381" t="s">
        <v>3937</v>
      </c>
      <c r="C1381" t="s">
        <v>3938</v>
      </c>
      <c r="D1381" t="s">
        <v>3939</v>
      </c>
      <c r="E1381" t="s">
        <v>306</v>
      </c>
      <c r="F1381" t="s">
        <v>361</v>
      </c>
      <c r="G1381" t="s">
        <v>3940</v>
      </c>
      <c r="H1381" t="s">
        <v>307</v>
      </c>
    </row>
    <row r="1382" spans="1:8" x14ac:dyDescent="0.25">
      <c r="A1382" t="s">
        <v>296</v>
      </c>
      <c r="B1382" t="s">
        <v>3933</v>
      </c>
      <c r="C1382" t="s">
        <v>3934</v>
      </c>
      <c r="D1382" t="s">
        <v>3935</v>
      </c>
      <c r="E1382" t="s">
        <v>306</v>
      </c>
      <c r="F1382" t="s">
        <v>361</v>
      </c>
      <c r="G1382" t="s">
        <v>3936</v>
      </c>
      <c r="H1382" t="s">
        <v>307</v>
      </c>
    </row>
    <row r="1383" spans="1:8" x14ac:dyDescent="0.25">
      <c r="A1383" t="s">
        <v>296</v>
      </c>
      <c r="B1383" t="s">
        <v>3929</v>
      </c>
      <c r="C1383" t="s">
        <v>3930</v>
      </c>
      <c r="D1383" t="s">
        <v>3931</v>
      </c>
      <c r="E1383" t="s">
        <v>306</v>
      </c>
      <c r="F1383" t="s">
        <v>361</v>
      </c>
      <c r="G1383" t="s">
        <v>3932</v>
      </c>
      <c r="H1383" t="s">
        <v>307</v>
      </c>
    </row>
    <row r="1384" spans="1:8" x14ac:dyDescent="0.25">
      <c r="A1384" t="s">
        <v>296</v>
      </c>
      <c r="B1384" t="s">
        <v>3925</v>
      </c>
      <c r="C1384" t="s">
        <v>3926</v>
      </c>
      <c r="D1384" t="s">
        <v>3927</v>
      </c>
      <c r="E1384" t="s">
        <v>306</v>
      </c>
      <c r="F1384" t="s">
        <v>361</v>
      </c>
      <c r="G1384" t="s">
        <v>3928</v>
      </c>
      <c r="H1384" t="s">
        <v>307</v>
      </c>
    </row>
    <row r="1385" spans="1:8" x14ac:dyDescent="0.25">
      <c r="A1385" t="s">
        <v>296</v>
      </c>
      <c r="B1385" t="s">
        <v>12266</v>
      </c>
      <c r="C1385" t="s">
        <v>3923</v>
      </c>
      <c r="D1385" t="s">
        <v>12267</v>
      </c>
      <c r="E1385" t="s">
        <v>306</v>
      </c>
      <c r="F1385" t="s">
        <v>361</v>
      </c>
      <c r="G1385" t="s">
        <v>12268</v>
      </c>
      <c r="H1385" t="s">
        <v>307</v>
      </c>
    </row>
    <row r="1386" spans="1:8" x14ac:dyDescent="0.25">
      <c r="A1386" t="s">
        <v>296</v>
      </c>
      <c r="B1386" t="s">
        <v>12261</v>
      </c>
      <c r="C1386" t="s">
        <v>3921</v>
      </c>
      <c r="D1386" t="s">
        <v>12262</v>
      </c>
      <c r="E1386" t="s">
        <v>306</v>
      </c>
      <c r="F1386" t="s">
        <v>361</v>
      </c>
      <c r="G1386" t="s">
        <v>12263</v>
      </c>
      <c r="H1386" t="s">
        <v>307</v>
      </c>
    </row>
    <row r="1387" spans="1:8" x14ac:dyDescent="0.25">
      <c r="A1387" t="s">
        <v>296</v>
      </c>
      <c r="B1387" t="s">
        <v>3917</v>
      </c>
      <c r="C1387" t="s">
        <v>3918</v>
      </c>
      <c r="D1387" t="s">
        <v>3919</v>
      </c>
      <c r="E1387" t="s">
        <v>306</v>
      </c>
      <c r="F1387" t="s">
        <v>361</v>
      </c>
      <c r="G1387" t="s">
        <v>3920</v>
      </c>
      <c r="H1387" t="s">
        <v>307</v>
      </c>
    </row>
    <row r="1388" spans="1:8" x14ac:dyDescent="0.25">
      <c r="A1388" t="s">
        <v>296</v>
      </c>
      <c r="B1388" t="s">
        <v>3913</v>
      </c>
      <c r="C1388" t="s">
        <v>3914</v>
      </c>
      <c r="D1388" t="s">
        <v>3915</v>
      </c>
      <c r="E1388" t="s">
        <v>306</v>
      </c>
      <c r="F1388" t="s">
        <v>361</v>
      </c>
      <c r="G1388" t="s">
        <v>3916</v>
      </c>
      <c r="H1388" t="s">
        <v>307</v>
      </c>
    </row>
    <row r="1389" spans="1:8" x14ac:dyDescent="0.25">
      <c r="A1389" t="s">
        <v>296</v>
      </c>
      <c r="B1389" t="s">
        <v>3909</v>
      </c>
      <c r="C1389" t="s">
        <v>3910</v>
      </c>
      <c r="D1389" t="s">
        <v>3911</v>
      </c>
      <c r="E1389" t="s">
        <v>306</v>
      </c>
      <c r="F1389" t="s">
        <v>361</v>
      </c>
      <c r="G1389" t="s">
        <v>3912</v>
      </c>
      <c r="H1389" t="s">
        <v>307</v>
      </c>
    </row>
    <row r="1390" spans="1:8" x14ac:dyDescent="0.25">
      <c r="A1390" t="s">
        <v>296</v>
      </c>
      <c r="B1390" t="s">
        <v>3905</v>
      </c>
      <c r="C1390" t="s">
        <v>3906</v>
      </c>
      <c r="D1390" t="s">
        <v>3907</v>
      </c>
      <c r="E1390" t="s">
        <v>306</v>
      </c>
      <c r="F1390" t="s">
        <v>361</v>
      </c>
      <c r="G1390" t="s">
        <v>3908</v>
      </c>
      <c r="H1390" t="s">
        <v>307</v>
      </c>
    </row>
    <row r="1391" spans="1:8" x14ac:dyDescent="0.25">
      <c r="A1391" t="s">
        <v>296</v>
      </c>
      <c r="B1391" t="s">
        <v>3901</v>
      </c>
      <c r="C1391" t="s">
        <v>3902</v>
      </c>
      <c r="D1391" t="s">
        <v>3903</v>
      </c>
      <c r="E1391" t="s">
        <v>306</v>
      </c>
      <c r="F1391" t="s">
        <v>361</v>
      </c>
      <c r="G1391" t="s">
        <v>3904</v>
      </c>
      <c r="H1391" t="s">
        <v>307</v>
      </c>
    </row>
    <row r="1392" spans="1:8" x14ac:dyDescent="0.25">
      <c r="A1392" t="s">
        <v>296</v>
      </c>
      <c r="B1392" t="s">
        <v>3897</v>
      </c>
      <c r="C1392" t="s">
        <v>3898</v>
      </c>
      <c r="D1392" t="s">
        <v>3899</v>
      </c>
      <c r="E1392" t="s">
        <v>306</v>
      </c>
      <c r="F1392" t="s">
        <v>361</v>
      </c>
      <c r="G1392" t="s">
        <v>3900</v>
      </c>
      <c r="H1392" t="s">
        <v>307</v>
      </c>
    </row>
    <row r="1393" spans="1:8" x14ac:dyDescent="0.25">
      <c r="A1393" t="s">
        <v>296</v>
      </c>
      <c r="B1393" t="s">
        <v>3893</v>
      </c>
      <c r="C1393" t="s">
        <v>3894</v>
      </c>
      <c r="D1393" t="s">
        <v>3895</v>
      </c>
      <c r="E1393" t="s">
        <v>306</v>
      </c>
      <c r="F1393" t="s">
        <v>361</v>
      </c>
      <c r="G1393" t="s">
        <v>3896</v>
      </c>
      <c r="H1393" t="s">
        <v>307</v>
      </c>
    </row>
    <row r="1394" spans="1:8" x14ac:dyDescent="0.25">
      <c r="A1394" t="s">
        <v>296</v>
      </c>
      <c r="B1394" t="s">
        <v>3889</v>
      </c>
      <c r="C1394" t="s">
        <v>3890</v>
      </c>
      <c r="D1394" t="s">
        <v>3891</v>
      </c>
      <c r="E1394" t="s">
        <v>306</v>
      </c>
      <c r="F1394" t="s">
        <v>361</v>
      </c>
      <c r="G1394" t="s">
        <v>3892</v>
      </c>
      <c r="H1394" t="s">
        <v>307</v>
      </c>
    </row>
    <row r="1395" spans="1:8" x14ac:dyDescent="0.25">
      <c r="A1395" t="s">
        <v>296</v>
      </c>
      <c r="B1395" t="s">
        <v>3885</v>
      </c>
      <c r="C1395" t="s">
        <v>3886</v>
      </c>
      <c r="D1395" t="s">
        <v>3887</v>
      </c>
      <c r="E1395" t="s">
        <v>306</v>
      </c>
      <c r="F1395" t="s">
        <v>361</v>
      </c>
      <c r="G1395" t="s">
        <v>3888</v>
      </c>
      <c r="H1395" t="s">
        <v>307</v>
      </c>
    </row>
    <row r="1396" spans="1:8" x14ac:dyDescent="0.25">
      <c r="A1396" t="s">
        <v>296</v>
      </c>
      <c r="B1396" t="s">
        <v>3881</v>
      </c>
      <c r="C1396" t="s">
        <v>3882</v>
      </c>
      <c r="D1396" t="s">
        <v>3883</v>
      </c>
      <c r="E1396" t="s">
        <v>306</v>
      </c>
      <c r="F1396" t="s">
        <v>361</v>
      </c>
      <c r="G1396" t="s">
        <v>3884</v>
      </c>
      <c r="H1396" t="s">
        <v>307</v>
      </c>
    </row>
    <row r="1397" spans="1:8" x14ac:dyDescent="0.25">
      <c r="A1397" t="s">
        <v>296</v>
      </c>
      <c r="B1397" t="s">
        <v>3877</v>
      </c>
      <c r="C1397" t="s">
        <v>3878</v>
      </c>
      <c r="D1397" t="s">
        <v>3879</v>
      </c>
      <c r="E1397" t="s">
        <v>306</v>
      </c>
      <c r="F1397" t="s">
        <v>3161</v>
      </c>
      <c r="G1397" t="s">
        <v>3880</v>
      </c>
      <c r="H1397" t="s">
        <v>307</v>
      </c>
    </row>
    <row r="1398" spans="1:8" x14ac:dyDescent="0.25">
      <c r="A1398" t="s">
        <v>296</v>
      </c>
      <c r="B1398" t="s">
        <v>3873</v>
      </c>
      <c r="C1398" t="s">
        <v>3874</v>
      </c>
      <c r="D1398" t="s">
        <v>3875</v>
      </c>
      <c r="E1398" t="s">
        <v>306</v>
      </c>
      <c r="F1398" t="s">
        <v>3161</v>
      </c>
      <c r="G1398" t="s">
        <v>3876</v>
      </c>
      <c r="H1398" t="s">
        <v>307</v>
      </c>
    </row>
    <row r="1399" spans="1:8" x14ac:dyDescent="0.25">
      <c r="A1399" t="s">
        <v>296</v>
      </c>
      <c r="B1399" t="s">
        <v>3869</v>
      </c>
      <c r="C1399" t="s">
        <v>3870</v>
      </c>
      <c r="D1399" t="s">
        <v>3871</v>
      </c>
      <c r="E1399" t="s">
        <v>306</v>
      </c>
      <c r="F1399" t="s">
        <v>3161</v>
      </c>
      <c r="G1399" t="s">
        <v>3872</v>
      </c>
      <c r="H1399" t="s">
        <v>307</v>
      </c>
    </row>
    <row r="1400" spans="1:8" x14ac:dyDescent="0.25">
      <c r="A1400" t="s">
        <v>296</v>
      </c>
      <c r="B1400" t="s">
        <v>3865</v>
      </c>
      <c r="C1400" t="s">
        <v>3866</v>
      </c>
      <c r="D1400" t="s">
        <v>3867</v>
      </c>
      <c r="E1400" t="s">
        <v>306</v>
      </c>
      <c r="F1400" t="s">
        <v>3161</v>
      </c>
      <c r="G1400" t="s">
        <v>3868</v>
      </c>
      <c r="H1400" t="s">
        <v>307</v>
      </c>
    </row>
    <row r="1401" spans="1:8" x14ac:dyDescent="0.25">
      <c r="A1401" t="s">
        <v>296</v>
      </c>
      <c r="B1401" t="s">
        <v>3861</v>
      </c>
      <c r="C1401" t="s">
        <v>3862</v>
      </c>
      <c r="D1401" t="s">
        <v>3863</v>
      </c>
      <c r="E1401" t="s">
        <v>306</v>
      </c>
      <c r="F1401" t="s">
        <v>3161</v>
      </c>
      <c r="G1401" t="s">
        <v>3864</v>
      </c>
      <c r="H1401" t="s">
        <v>307</v>
      </c>
    </row>
    <row r="1402" spans="1:8" x14ac:dyDescent="0.25">
      <c r="A1402" t="s">
        <v>296</v>
      </c>
      <c r="B1402" t="s">
        <v>3857</v>
      </c>
      <c r="C1402" t="s">
        <v>3858</v>
      </c>
      <c r="D1402" t="s">
        <v>3859</v>
      </c>
      <c r="E1402" t="s">
        <v>306</v>
      </c>
      <c r="F1402" t="s">
        <v>3161</v>
      </c>
      <c r="G1402" t="s">
        <v>3860</v>
      </c>
      <c r="H1402" t="s">
        <v>307</v>
      </c>
    </row>
    <row r="1403" spans="1:8" x14ac:dyDescent="0.25">
      <c r="A1403" t="s">
        <v>296</v>
      </c>
      <c r="B1403" t="s">
        <v>3853</v>
      </c>
      <c r="C1403" t="s">
        <v>3854</v>
      </c>
      <c r="D1403" t="s">
        <v>3855</v>
      </c>
      <c r="E1403" t="s">
        <v>306</v>
      </c>
      <c r="F1403" t="s">
        <v>3161</v>
      </c>
      <c r="G1403" t="s">
        <v>3856</v>
      </c>
      <c r="H1403" t="s">
        <v>307</v>
      </c>
    </row>
    <row r="1404" spans="1:8" x14ac:dyDescent="0.25">
      <c r="A1404" t="s">
        <v>296</v>
      </c>
      <c r="B1404" t="s">
        <v>3849</v>
      </c>
      <c r="C1404" t="s">
        <v>3850</v>
      </c>
      <c r="D1404" t="s">
        <v>3851</v>
      </c>
      <c r="E1404" t="s">
        <v>306</v>
      </c>
      <c r="F1404" t="s">
        <v>3161</v>
      </c>
      <c r="G1404" t="s">
        <v>3852</v>
      </c>
      <c r="H1404" t="s">
        <v>307</v>
      </c>
    </row>
    <row r="1405" spans="1:8" x14ac:dyDescent="0.25">
      <c r="A1405" t="s">
        <v>296</v>
      </c>
      <c r="B1405" t="s">
        <v>3845</v>
      </c>
      <c r="C1405" t="s">
        <v>3846</v>
      </c>
      <c r="D1405" t="s">
        <v>3847</v>
      </c>
      <c r="E1405" t="s">
        <v>306</v>
      </c>
      <c r="F1405" t="s">
        <v>3161</v>
      </c>
      <c r="G1405" t="s">
        <v>3848</v>
      </c>
      <c r="H1405" t="s">
        <v>307</v>
      </c>
    </row>
    <row r="1406" spans="1:8" x14ac:dyDescent="0.25">
      <c r="A1406" t="s">
        <v>296</v>
      </c>
      <c r="B1406" t="s">
        <v>3841</v>
      </c>
      <c r="C1406" t="s">
        <v>3842</v>
      </c>
      <c r="D1406" t="s">
        <v>3843</v>
      </c>
      <c r="E1406" t="s">
        <v>306</v>
      </c>
      <c r="F1406" t="s">
        <v>3161</v>
      </c>
      <c r="G1406" t="s">
        <v>3844</v>
      </c>
      <c r="H1406" t="s">
        <v>307</v>
      </c>
    </row>
    <row r="1407" spans="1:8" x14ac:dyDescent="0.25">
      <c r="A1407" t="s">
        <v>296</v>
      </c>
      <c r="B1407" t="s">
        <v>3838</v>
      </c>
      <c r="C1407" t="s">
        <v>3800</v>
      </c>
      <c r="D1407" t="s">
        <v>3839</v>
      </c>
      <c r="E1407" t="s">
        <v>306</v>
      </c>
      <c r="F1407" t="s">
        <v>361</v>
      </c>
      <c r="G1407" t="s">
        <v>3840</v>
      </c>
      <c r="H1407" t="s">
        <v>307</v>
      </c>
    </row>
    <row r="1408" spans="1:8" x14ac:dyDescent="0.25">
      <c r="A1408" t="s">
        <v>296</v>
      </c>
      <c r="B1408" t="s">
        <v>12227</v>
      </c>
      <c r="C1408" t="s">
        <v>3800</v>
      </c>
      <c r="D1408" t="s">
        <v>12228</v>
      </c>
      <c r="E1408" t="s">
        <v>306</v>
      </c>
      <c r="F1408" t="s">
        <v>361</v>
      </c>
      <c r="G1408" t="s">
        <v>12229</v>
      </c>
      <c r="H1408" t="s">
        <v>307</v>
      </c>
    </row>
    <row r="1409" spans="1:8" x14ac:dyDescent="0.25">
      <c r="A1409" t="s">
        <v>296</v>
      </c>
      <c r="B1409" t="s">
        <v>3802</v>
      </c>
      <c r="C1409" t="s">
        <v>3803</v>
      </c>
      <c r="D1409" t="s">
        <v>3804</v>
      </c>
      <c r="E1409" t="s">
        <v>306</v>
      </c>
      <c r="F1409" t="s">
        <v>361</v>
      </c>
      <c r="G1409" t="s">
        <v>3805</v>
      </c>
      <c r="H1409" t="s">
        <v>307</v>
      </c>
    </row>
    <row r="1410" spans="1:8" x14ac:dyDescent="0.25">
      <c r="A1410" t="s">
        <v>296</v>
      </c>
      <c r="B1410" t="s">
        <v>12233</v>
      </c>
      <c r="C1410" t="s">
        <v>3806</v>
      </c>
      <c r="D1410" t="s">
        <v>12234</v>
      </c>
      <c r="E1410" t="s">
        <v>306</v>
      </c>
      <c r="F1410" t="s">
        <v>361</v>
      </c>
      <c r="G1410" t="s">
        <v>12235</v>
      </c>
      <c r="H1410" t="s">
        <v>307</v>
      </c>
    </row>
    <row r="1411" spans="1:8" x14ac:dyDescent="0.25">
      <c r="A1411" t="s">
        <v>296</v>
      </c>
      <c r="B1411" t="s">
        <v>3808</v>
      </c>
      <c r="C1411" t="s">
        <v>3809</v>
      </c>
      <c r="D1411" t="s">
        <v>3810</v>
      </c>
      <c r="E1411" t="s">
        <v>306</v>
      </c>
      <c r="F1411" t="s">
        <v>361</v>
      </c>
      <c r="G1411" t="s">
        <v>3811</v>
      </c>
      <c r="H1411" t="s">
        <v>307</v>
      </c>
    </row>
    <row r="1412" spans="1:8" x14ac:dyDescent="0.25">
      <c r="A1412" t="s">
        <v>296</v>
      </c>
      <c r="B1412" t="s">
        <v>3812</v>
      </c>
      <c r="C1412" t="s">
        <v>3813</v>
      </c>
      <c r="D1412" t="s">
        <v>3814</v>
      </c>
      <c r="E1412" t="s">
        <v>306</v>
      </c>
      <c r="F1412" t="s">
        <v>361</v>
      </c>
      <c r="G1412" t="s">
        <v>3815</v>
      </c>
      <c r="H1412" t="s">
        <v>307</v>
      </c>
    </row>
    <row r="1413" spans="1:8" x14ac:dyDescent="0.25">
      <c r="A1413" t="s">
        <v>296</v>
      </c>
      <c r="B1413" t="s">
        <v>12239</v>
      </c>
      <c r="C1413" t="s">
        <v>3816</v>
      </c>
      <c r="D1413" t="s">
        <v>12240</v>
      </c>
      <c r="E1413" t="s">
        <v>306</v>
      </c>
      <c r="F1413" t="s">
        <v>361</v>
      </c>
      <c r="G1413" t="s">
        <v>12241</v>
      </c>
      <c r="H1413" t="s">
        <v>307</v>
      </c>
    </row>
    <row r="1414" spans="1:8" x14ac:dyDescent="0.25">
      <c r="A1414" t="s">
        <v>296</v>
      </c>
      <c r="B1414" t="s">
        <v>3818</v>
      </c>
      <c r="C1414" t="s">
        <v>3819</v>
      </c>
      <c r="D1414" t="s">
        <v>3820</v>
      </c>
      <c r="E1414" t="s">
        <v>306</v>
      </c>
      <c r="F1414" t="s">
        <v>361</v>
      </c>
      <c r="G1414" t="s">
        <v>3821</v>
      </c>
      <c r="H1414" t="s">
        <v>307</v>
      </c>
    </row>
    <row r="1415" spans="1:8" x14ac:dyDescent="0.25">
      <c r="A1415" t="s">
        <v>296</v>
      </c>
      <c r="B1415" t="s">
        <v>3822</v>
      </c>
      <c r="C1415" t="s">
        <v>3823</v>
      </c>
      <c r="D1415" t="s">
        <v>3824</v>
      </c>
      <c r="E1415" t="s">
        <v>306</v>
      </c>
      <c r="F1415" t="s">
        <v>361</v>
      </c>
      <c r="G1415" t="s">
        <v>3825</v>
      </c>
      <c r="H1415" t="s">
        <v>307</v>
      </c>
    </row>
    <row r="1416" spans="1:8" x14ac:dyDescent="0.25">
      <c r="A1416" t="s">
        <v>296</v>
      </c>
      <c r="B1416" t="s">
        <v>12249</v>
      </c>
      <c r="C1416" t="s">
        <v>3826</v>
      </c>
      <c r="D1416" t="s">
        <v>12250</v>
      </c>
      <c r="E1416" t="s">
        <v>306</v>
      </c>
      <c r="F1416" t="s">
        <v>361</v>
      </c>
      <c r="G1416" t="s">
        <v>12251</v>
      </c>
      <c r="H1416" t="s">
        <v>307</v>
      </c>
    </row>
    <row r="1417" spans="1:8" x14ac:dyDescent="0.25">
      <c r="A1417" t="s">
        <v>296</v>
      </c>
      <c r="B1417" t="s">
        <v>12255</v>
      </c>
      <c r="C1417" t="s">
        <v>3828</v>
      </c>
      <c r="D1417" t="s">
        <v>12256</v>
      </c>
      <c r="E1417" t="s">
        <v>306</v>
      </c>
      <c r="F1417" t="s">
        <v>361</v>
      </c>
      <c r="G1417" t="s">
        <v>12257</v>
      </c>
      <c r="H1417" t="s">
        <v>307</v>
      </c>
    </row>
    <row r="1418" spans="1:8" x14ac:dyDescent="0.25">
      <c r="A1418" t="s">
        <v>296</v>
      </c>
      <c r="B1418" t="s">
        <v>3830</v>
      </c>
      <c r="C1418" t="s">
        <v>3831</v>
      </c>
      <c r="D1418" t="s">
        <v>3832</v>
      </c>
      <c r="E1418" t="s">
        <v>306</v>
      </c>
      <c r="F1418" t="s">
        <v>361</v>
      </c>
      <c r="G1418" t="s">
        <v>3833</v>
      </c>
      <c r="H1418" t="s">
        <v>307</v>
      </c>
    </row>
    <row r="1419" spans="1:8" x14ac:dyDescent="0.25">
      <c r="A1419" t="s">
        <v>296</v>
      </c>
      <c r="B1419" t="s">
        <v>3834</v>
      </c>
      <c r="C1419" t="s">
        <v>3835</v>
      </c>
      <c r="D1419" t="s">
        <v>3836</v>
      </c>
      <c r="E1419" t="s">
        <v>306</v>
      </c>
      <c r="F1419" t="s">
        <v>361</v>
      </c>
      <c r="G1419" t="s">
        <v>3837</v>
      </c>
      <c r="H1419" t="s">
        <v>307</v>
      </c>
    </row>
    <row r="1420" spans="1:8" x14ac:dyDescent="0.25">
      <c r="A1420" t="s">
        <v>296</v>
      </c>
      <c r="B1420" t="s">
        <v>12380</v>
      </c>
      <c r="C1420" t="s">
        <v>5117</v>
      </c>
      <c r="D1420" t="s">
        <v>12381</v>
      </c>
      <c r="E1420" t="s">
        <v>306</v>
      </c>
      <c r="F1420" t="s">
        <v>3074</v>
      </c>
      <c r="G1420" t="s">
        <v>12382</v>
      </c>
      <c r="H1420" t="s">
        <v>307</v>
      </c>
    </row>
    <row r="1421" spans="1:8" x14ac:dyDescent="0.25">
      <c r="A1421" t="s">
        <v>296</v>
      </c>
      <c r="B1421" t="s">
        <v>4031</v>
      </c>
      <c r="C1421" t="s">
        <v>4032</v>
      </c>
      <c r="D1421" t="s">
        <v>4033</v>
      </c>
      <c r="E1421" t="s">
        <v>306</v>
      </c>
      <c r="F1421" t="s">
        <v>361</v>
      </c>
      <c r="G1421" t="s">
        <v>4034</v>
      </c>
      <c r="H1421" t="s">
        <v>307</v>
      </c>
    </row>
    <row r="1422" spans="1:8" x14ac:dyDescent="0.25">
      <c r="A1422" t="s">
        <v>296</v>
      </c>
      <c r="B1422" t="s">
        <v>4035</v>
      </c>
      <c r="C1422" t="s">
        <v>4036</v>
      </c>
      <c r="D1422" t="s">
        <v>4037</v>
      </c>
      <c r="E1422" t="s">
        <v>306</v>
      </c>
      <c r="F1422" t="s">
        <v>361</v>
      </c>
      <c r="G1422" t="s">
        <v>4038</v>
      </c>
      <c r="H1422" t="s">
        <v>307</v>
      </c>
    </row>
    <row r="1423" spans="1:8" x14ac:dyDescent="0.25">
      <c r="A1423" t="s">
        <v>296</v>
      </c>
      <c r="B1423" t="s">
        <v>4039</v>
      </c>
      <c r="C1423" t="s">
        <v>4040</v>
      </c>
      <c r="D1423" t="s">
        <v>4041</v>
      </c>
      <c r="E1423" t="s">
        <v>306</v>
      </c>
      <c r="F1423" t="s">
        <v>361</v>
      </c>
      <c r="G1423" t="s">
        <v>4042</v>
      </c>
      <c r="H1423" t="s">
        <v>307</v>
      </c>
    </row>
    <row r="1424" spans="1:8" x14ac:dyDescent="0.25">
      <c r="A1424" t="s">
        <v>296</v>
      </c>
      <c r="B1424" t="s">
        <v>4043</v>
      </c>
      <c r="C1424" t="s">
        <v>4044</v>
      </c>
      <c r="D1424" t="s">
        <v>4045</v>
      </c>
      <c r="E1424" t="s">
        <v>306</v>
      </c>
      <c r="F1424" t="s">
        <v>361</v>
      </c>
      <c r="G1424" t="s">
        <v>4046</v>
      </c>
      <c r="H1424" t="s">
        <v>307</v>
      </c>
    </row>
    <row r="1425" spans="1:8" x14ac:dyDescent="0.25">
      <c r="A1425" t="s">
        <v>296</v>
      </c>
      <c r="B1425" t="s">
        <v>4047</v>
      </c>
      <c r="C1425" t="s">
        <v>4048</v>
      </c>
      <c r="D1425" t="s">
        <v>4049</v>
      </c>
      <c r="E1425" t="s">
        <v>306</v>
      </c>
      <c r="F1425" t="s">
        <v>361</v>
      </c>
      <c r="G1425" t="s">
        <v>2620</v>
      </c>
      <c r="H1425" t="s">
        <v>307</v>
      </c>
    </row>
    <row r="1426" spans="1:8" x14ac:dyDescent="0.25">
      <c r="A1426" t="s">
        <v>296</v>
      </c>
      <c r="B1426" t="s">
        <v>12276</v>
      </c>
      <c r="C1426" t="s">
        <v>4050</v>
      </c>
      <c r="D1426" t="s">
        <v>12277</v>
      </c>
      <c r="E1426" t="s">
        <v>306</v>
      </c>
      <c r="F1426" t="s">
        <v>361</v>
      </c>
      <c r="G1426" t="s">
        <v>12278</v>
      </c>
      <c r="H1426" t="s">
        <v>307</v>
      </c>
    </row>
    <row r="1427" spans="1:8" x14ac:dyDescent="0.25">
      <c r="A1427" t="s">
        <v>296</v>
      </c>
      <c r="B1427" t="s">
        <v>4052</v>
      </c>
      <c r="C1427" t="s">
        <v>4053</v>
      </c>
      <c r="D1427" t="s">
        <v>4054</v>
      </c>
      <c r="E1427" t="s">
        <v>306</v>
      </c>
      <c r="F1427" t="s">
        <v>361</v>
      </c>
      <c r="G1427" t="s">
        <v>4055</v>
      </c>
      <c r="H1427" t="s">
        <v>307</v>
      </c>
    </row>
    <row r="1428" spans="1:8" x14ac:dyDescent="0.25">
      <c r="A1428" t="s">
        <v>296</v>
      </c>
      <c r="B1428" t="s">
        <v>4056</v>
      </c>
      <c r="C1428" t="s">
        <v>4057</v>
      </c>
      <c r="D1428" t="s">
        <v>4058</v>
      </c>
      <c r="E1428" t="s">
        <v>306</v>
      </c>
      <c r="F1428" t="s">
        <v>361</v>
      </c>
      <c r="G1428" t="s">
        <v>4059</v>
      </c>
      <c r="H1428" t="s">
        <v>307</v>
      </c>
    </row>
    <row r="1429" spans="1:8" x14ac:dyDescent="0.25">
      <c r="A1429" t="s">
        <v>296</v>
      </c>
      <c r="B1429" t="s">
        <v>4060</v>
      </c>
      <c r="C1429" t="s">
        <v>4061</v>
      </c>
      <c r="D1429" t="s">
        <v>4062</v>
      </c>
      <c r="E1429" t="s">
        <v>306</v>
      </c>
      <c r="F1429" t="s">
        <v>361</v>
      </c>
      <c r="G1429" t="s">
        <v>2610</v>
      </c>
      <c r="H1429" t="s">
        <v>307</v>
      </c>
    </row>
    <row r="1430" spans="1:8" x14ac:dyDescent="0.25">
      <c r="A1430" t="s">
        <v>296</v>
      </c>
      <c r="B1430" t="s">
        <v>4063</v>
      </c>
      <c r="C1430" t="s">
        <v>4064</v>
      </c>
      <c r="D1430" t="s">
        <v>4065</v>
      </c>
      <c r="E1430" t="s">
        <v>306</v>
      </c>
      <c r="F1430" t="s">
        <v>361</v>
      </c>
      <c r="G1430" t="s">
        <v>2606</v>
      </c>
      <c r="H1430" t="s">
        <v>307</v>
      </c>
    </row>
    <row r="1431" spans="1:8" x14ac:dyDescent="0.25">
      <c r="A1431" t="s">
        <v>296</v>
      </c>
      <c r="B1431" t="s">
        <v>4066</v>
      </c>
      <c r="C1431" t="s">
        <v>4067</v>
      </c>
      <c r="D1431" t="s">
        <v>4068</v>
      </c>
      <c r="E1431" t="s">
        <v>306</v>
      </c>
      <c r="F1431" t="s">
        <v>361</v>
      </c>
      <c r="G1431" t="s">
        <v>2602</v>
      </c>
      <c r="H1431" t="s">
        <v>307</v>
      </c>
    </row>
    <row r="1432" spans="1:8" x14ac:dyDescent="0.25">
      <c r="A1432" t="s">
        <v>296</v>
      </c>
      <c r="B1432" t="s">
        <v>10570</v>
      </c>
      <c r="C1432" t="s">
        <v>4069</v>
      </c>
      <c r="D1432" t="s">
        <v>10571</v>
      </c>
      <c r="E1432" t="s">
        <v>306</v>
      </c>
      <c r="F1432" t="s">
        <v>361</v>
      </c>
      <c r="G1432" t="s">
        <v>10572</v>
      </c>
      <c r="H1432" t="s">
        <v>307</v>
      </c>
    </row>
    <row r="1433" spans="1:8" x14ac:dyDescent="0.25">
      <c r="A1433" t="s">
        <v>296</v>
      </c>
      <c r="B1433" t="s">
        <v>12281</v>
      </c>
      <c r="C1433" t="s">
        <v>4071</v>
      </c>
      <c r="D1433" t="s">
        <v>12282</v>
      </c>
      <c r="E1433" t="s">
        <v>306</v>
      </c>
      <c r="F1433" t="s">
        <v>361</v>
      </c>
      <c r="G1433" t="s">
        <v>12283</v>
      </c>
      <c r="H1433" t="s">
        <v>307</v>
      </c>
    </row>
    <row r="1434" spans="1:8" x14ac:dyDescent="0.25">
      <c r="A1434" t="s">
        <v>296</v>
      </c>
      <c r="B1434" t="s">
        <v>12287</v>
      </c>
      <c r="C1434" t="s">
        <v>4073</v>
      </c>
      <c r="D1434" t="s">
        <v>12288</v>
      </c>
      <c r="E1434" t="s">
        <v>306</v>
      </c>
      <c r="F1434" t="s">
        <v>361</v>
      </c>
      <c r="G1434" t="s">
        <v>12289</v>
      </c>
      <c r="H1434" t="s">
        <v>307</v>
      </c>
    </row>
    <row r="1435" spans="1:8" x14ac:dyDescent="0.25">
      <c r="A1435" t="s">
        <v>296</v>
      </c>
      <c r="B1435" t="s">
        <v>4075</v>
      </c>
      <c r="C1435" t="s">
        <v>4076</v>
      </c>
      <c r="D1435" t="s">
        <v>4077</v>
      </c>
      <c r="E1435" t="s">
        <v>306</v>
      </c>
      <c r="F1435" t="s">
        <v>361</v>
      </c>
      <c r="G1435" t="s">
        <v>4078</v>
      </c>
      <c r="H1435" t="s">
        <v>307</v>
      </c>
    </row>
    <row r="1436" spans="1:8" x14ac:dyDescent="0.25">
      <c r="A1436" t="s">
        <v>296</v>
      </c>
      <c r="B1436" t="s">
        <v>4079</v>
      </c>
      <c r="C1436" t="s">
        <v>4080</v>
      </c>
      <c r="D1436" t="s">
        <v>4081</v>
      </c>
      <c r="E1436" t="s">
        <v>306</v>
      </c>
      <c r="F1436" t="s">
        <v>361</v>
      </c>
      <c r="G1436" t="s">
        <v>2581</v>
      </c>
      <c r="H1436" t="s">
        <v>307</v>
      </c>
    </row>
    <row r="1437" spans="1:8" x14ac:dyDescent="0.25">
      <c r="A1437" t="s">
        <v>296</v>
      </c>
      <c r="B1437" t="s">
        <v>4082</v>
      </c>
      <c r="C1437" t="s">
        <v>4083</v>
      </c>
      <c r="D1437" t="s">
        <v>4084</v>
      </c>
      <c r="E1437" t="s">
        <v>306</v>
      </c>
      <c r="F1437" t="s">
        <v>361</v>
      </c>
      <c r="G1437" t="s">
        <v>2577</v>
      </c>
      <c r="H1437" t="s">
        <v>307</v>
      </c>
    </row>
    <row r="1438" spans="1:8" x14ac:dyDescent="0.25">
      <c r="A1438" t="s">
        <v>296</v>
      </c>
      <c r="B1438" t="s">
        <v>12297</v>
      </c>
      <c r="C1438" t="s">
        <v>4085</v>
      </c>
      <c r="D1438" t="s">
        <v>12298</v>
      </c>
      <c r="E1438" t="s">
        <v>306</v>
      </c>
      <c r="F1438" t="s">
        <v>361</v>
      </c>
      <c r="G1438" t="s">
        <v>12299</v>
      </c>
      <c r="H1438" t="s">
        <v>307</v>
      </c>
    </row>
    <row r="1439" spans="1:8" x14ac:dyDescent="0.25">
      <c r="A1439" t="s">
        <v>296</v>
      </c>
      <c r="B1439" t="s">
        <v>12303</v>
      </c>
      <c r="C1439" t="s">
        <v>4087</v>
      </c>
      <c r="D1439" t="s">
        <v>12304</v>
      </c>
      <c r="E1439" t="s">
        <v>306</v>
      </c>
      <c r="F1439" t="s">
        <v>361</v>
      </c>
      <c r="G1439" t="s">
        <v>12305</v>
      </c>
      <c r="H1439" t="s">
        <v>307</v>
      </c>
    </row>
    <row r="1440" spans="1:8" x14ac:dyDescent="0.25">
      <c r="A1440" t="s">
        <v>296</v>
      </c>
      <c r="B1440" t="s">
        <v>4089</v>
      </c>
      <c r="C1440" t="s">
        <v>4090</v>
      </c>
      <c r="D1440" t="s">
        <v>4091</v>
      </c>
      <c r="E1440" t="s">
        <v>306</v>
      </c>
      <c r="F1440" t="s">
        <v>361</v>
      </c>
      <c r="G1440" t="s">
        <v>4092</v>
      </c>
      <c r="H1440" t="s">
        <v>307</v>
      </c>
    </row>
    <row r="1441" spans="1:8" x14ac:dyDescent="0.25">
      <c r="A1441" t="s">
        <v>296</v>
      </c>
      <c r="B1441" t="s">
        <v>4093</v>
      </c>
      <c r="C1441" t="s">
        <v>4094</v>
      </c>
      <c r="D1441" t="s">
        <v>4095</v>
      </c>
      <c r="E1441" t="s">
        <v>306</v>
      </c>
      <c r="F1441" t="s">
        <v>361</v>
      </c>
      <c r="G1441" t="s">
        <v>2567</v>
      </c>
      <c r="H1441" t="s">
        <v>307</v>
      </c>
    </row>
    <row r="1442" spans="1:8" x14ac:dyDescent="0.25">
      <c r="A1442" t="s">
        <v>296</v>
      </c>
      <c r="B1442" t="s">
        <v>4096</v>
      </c>
      <c r="C1442" t="s">
        <v>4097</v>
      </c>
      <c r="D1442" t="s">
        <v>4098</v>
      </c>
      <c r="E1442" t="s">
        <v>306</v>
      </c>
      <c r="F1442" t="s">
        <v>361</v>
      </c>
      <c r="G1442" t="s">
        <v>2563</v>
      </c>
      <c r="H1442" t="s">
        <v>307</v>
      </c>
    </row>
    <row r="1443" spans="1:8" x14ac:dyDescent="0.25">
      <c r="A1443" t="s">
        <v>296</v>
      </c>
      <c r="B1443" t="s">
        <v>12309</v>
      </c>
      <c r="C1443" t="s">
        <v>4099</v>
      </c>
      <c r="D1443" t="s">
        <v>12310</v>
      </c>
      <c r="E1443" t="s">
        <v>306</v>
      </c>
      <c r="F1443" t="s">
        <v>361</v>
      </c>
      <c r="G1443" t="s">
        <v>12311</v>
      </c>
      <c r="H1443" t="s">
        <v>307</v>
      </c>
    </row>
    <row r="1444" spans="1:8" x14ac:dyDescent="0.25">
      <c r="A1444" t="s">
        <v>296</v>
      </c>
      <c r="B1444" t="s">
        <v>12315</v>
      </c>
      <c r="C1444" t="s">
        <v>4101</v>
      </c>
      <c r="D1444" t="s">
        <v>12316</v>
      </c>
      <c r="E1444" t="s">
        <v>306</v>
      </c>
      <c r="F1444" t="s">
        <v>361</v>
      </c>
      <c r="G1444" t="s">
        <v>12317</v>
      </c>
      <c r="H1444" t="s">
        <v>307</v>
      </c>
    </row>
    <row r="1445" spans="1:8" x14ac:dyDescent="0.25">
      <c r="A1445" t="s">
        <v>296</v>
      </c>
      <c r="B1445" t="s">
        <v>12279</v>
      </c>
      <c r="C1445" t="s">
        <v>4103</v>
      </c>
      <c r="D1445" t="s">
        <v>4051</v>
      </c>
      <c r="E1445" t="s">
        <v>306</v>
      </c>
      <c r="F1445" t="s">
        <v>361</v>
      </c>
      <c r="G1445" t="s">
        <v>12280</v>
      </c>
      <c r="H1445" t="s">
        <v>307</v>
      </c>
    </row>
    <row r="1446" spans="1:8" x14ac:dyDescent="0.25">
      <c r="A1446" t="s">
        <v>296</v>
      </c>
      <c r="B1446" t="s">
        <v>12325</v>
      </c>
      <c r="C1446" t="s">
        <v>4103</v>
      </c>
      <c r="D1446" t="s">
        <v>12326</v>
      </c>
      <c r="E1446" t="s">
        <v>306</v>
      </c>
      <c r="F1446" t="s">
        <v>361</v>
      </c>
      <c r="G1446" t="s">
        <v>12327</v>
      </c>
      <c r="H1446" t="s">
        <v>307</v>
      </c>
    </row>
    <row r="1447" spans="1:8" x14ac:dyDescent="0.25">
      <c r="A1447" t="s">
        <v>296</v>
      </c>
      <c r="B1447" t="s">
        <v>4105</v>
      </c>
      <c r="C1447" t="s">
        <v>4106</v>
      </c>
      <c r="D1447" t="s">
        <v>4107</v>
      </c>
      <c r="E1447" t="s">
        <v>306</v>
      </c>
      <c r="F1447" t="s">
        <v>361</v>
      </c>
      <c r="G1447" t="s">
        <v>4108</v>
      </c>
      <c r="H1447" t="s">
        <v>307</v>
      </c>
    </row>
    <row r="1448" spans="1:8" x14ac:dyDescent="0.25">
      <c r="A1448" t="s">
        <v>296</v>
      </c>
      <c r="B1448" t="s">
        <v>4109</v>
      </c>
      <c r="C1448" t="s">
        <v>4110</v>
      </c>
      <c r="D1448" t="s">
        <v>4111</v>
      </c>
      <c r="E1448" t="s">
        <v>306</v>
      </c>
      <c r="F1448" t="s">
        <v>361</v>
      </c>
      <c r="G1448" t="s">
        <v>4112</v>
      </c>
      <c r="H1448" t="s">
        <v>307</v>
      </c>
    </row>
    <row r="1449" spans="1:8" x14ac:dyDescent="0.25">
      <c r="A1449" t="s">
        <v>296</v>
      </c>
      <c r="B1449" t="s">
        <v>4113</v>
      </c>
      <c r="C1449" t="s">
        <v>4114</v>
      </c>
      <c r="D1449" t="s">
        <v>4115</v>
      </c>
      <c r="E1449" t="s">
        <v>306</v>
      </c>
      <c r="F1449" t="s">
        <v>361</v>
      </c>
      <c r="G1449" t="s">
        <v>4116</v>
      </c>
      <c r="H1449" t="s">
        <v>307</v>
      </c>
    </row>
    <row r="1450" spans="1:8" x14ac:dyDescent="0.25">
      <c r="A1450" t="s">
        <v>296</v>
      </c>
      <c r="B1450" t="s">
        <v>4117</v>
      </c>
      <c r="C1450" t="s">
        <v>4118</v>
      </c>
      <c r="D1450" t="s">
        <v>4119</v>
      </c>
      <c r="E1450" t="s">
        <v>306</v>
      </c>
      <c r="F1450" t="s">
        <v>361</v>
      </c>
      <c r="G1450" t="s">
        <v>4120</v>
      </c>
      <c r="H1450" t="s">
        <v>307</v>
      </c>
    </row>
    <row r="1451" spans="1:8" x14ac:dyDescent="0.25">
      <c r="A1451" t="s">
        <v>296</v>
      </c>
      <c r="B1451" t="s">
        <v>4121</v>
      </c>
      <c r="C1451" t="s">
        <v>4122</v>
      </c>
      <c r="D1451" t="s">
        <v>4123</v>
      </c>
      <c r="E1451" t="s">
        <v>306</v>
      </c>
      <c r="F1451" t="s">
        <v>361</v>
      </c>
      <c r="G1451" t="s">
        <v>4124</v>
      </c>
      <c r="H1451" t="s">
        <v>307</v>
      </c>
    </row>
    <row r="1452" spans="1:8" x14ac:dyDescent="0.25">
      <c r="A1452" t="s">
        <v>296</v>
      </c>
      <c r="B1452" t="s">
        <v>4125</v>
      </c>
      <c r="C1452" t="s">
        <v>4126</v>
      </c>
      <c r="D1452" t="s">
        <v>4127</v>
      </c>
      <c r="E1452" t="s">
        <v>306</v>
      </c>
      <c r="F1452" t="s">
        <v>361</v>
      </c>
      <c r="G1452" t="s">
        <v>4128</v>
      </c>
      <c r="H1452" t="s">
        <v>307</v>
      </c>
    </row>
    <row r="1453" spans="1:8" x14ac:dyDescent="0.25">
      <c r="A1453" t="s">
        <v>296</v>
      </c>
      <c r="B1453" t="s">
        <v>4129</v>
      </c>
      <c r="C1453" t="s">
        <v>4130</v>
      </c>
      <c r="D1453" t="s">
        <v>4131</v>
      </c>
      <c r="E1453" t="s">
        <v>306</v>
      </c>
      <c r="F1453" t="s">
        <v>361</v>
      </c>
      <c r="G1453" t="s">
        <v>4132</v>
      </c>
      <c r="H1453" t="s">
        <v>307</v>
      </c>
    </row>
    <row r="1454" spans="1:8" x14ac:dyDescent="0.25">
      <c r="A1454" t="s">
        <v>296</v>
      </c>
      <c r="B1454" t="s">
        <v>4133</v>
      </c>
      <c r="C1454" t="s">
        <v>4134</v>
      </c>
      <c r="D1454" t="s">
        <v>4135</v>
      </c>
      <c r="E1454" t="s">
        <v>306</v>
      </c>
      <c r="F1454" t="s">
        <v>361</v>
      </c>
      <c r="G1454" t="s">
        <v>4136</v>
      </c>
      <c r="H1454" t="s">
        <v>307</v>
      </c>
    </row>
    <row r="1455" spans="1:8" x14ac:dyDescent="0.25">
      <c r="A1455" t="s">
        <v>296</v>
      </c>
      <c r="B1455" t="s">
        <v>4137</v>
      </c>
      <c r="C1455" t="s">
        <v>4138</v>
      </c>
      <c r="D1455" t="s">
        <v>4139</v>
      </c>
      <c r="E1455" t="s">
        <v>306</v>
      </c>
      <c r="F1455" t="s">
        <v>361</v>
      </c>
      <c r="G1455" t="s">
        <v>4140</v>
      </c>
      <c r="H1455" t="s">
        <v>307</v>
      </c>
    </row>
    <row r="1456" spans="1:8" x14ac:dyDescent="0.25">
      <c r="A1456" t="s">
        <v>296</v>
      </c>
      <c r="B1456" t="s">
        <v>4141</v>
      </c>
      <c r="C1456" t="s">
        <v>4142</v>
      </c>
      <c r="D1456" t="s">
        <v>4143</v>
      </c>
      <c r="E1456" t="s">
        <v>306</v>
      </c>
      <c r="F1456" t="s">
        <v>361</v>
      </c>
      <c r="G1456" t="s">
        <v>4144</v>
      </c>
      <c r="H1456" t="s">
        <v>307</v>
      </c>
    </row>
    <row r="1457" spans="1:8" x14ac:dyDescent="0.25">
      <c r="A1457" t="s">
        <v>296</v>
      </c>
      <c r="B1457" t="s">
        <v>5118</v>
      </c>
      <c r="C1457" t="s">
        <v>5119</v>
      </c>
      <c r="D1457" t="s">
        <v>5120</v>
      </c>
      <c r="E1457" t="s">
        <v>306</v>
      </c>
      <c r="F1457" t="s">
        <v>361</v>
      </c>
      <c r="G1457" t="s">
        <v>5121</v>
      </c>
      <c r="H1457" t="s">
        <v>307</v>
      </c>
    </row>
    <row r="1458" spans="1:8" x14ac:dyDescent="0.25">
      <c r="A1458" t="s">
        <v>296</v>
      </c>
      <c r="B1458" t="s">
        <v>10576</v>
      </c>
      <c r="C1458" t="s">
        <v>4145</v>
      </c>
      <c r="D1458" t="s">
        <v>10577</v>
      </c>
      <c r="E1458" t="s">
        <v>306</v>
      </c>
      <c r="F1458" t="s">
        <v>361</v>
      </c>
      <c r="G1458" t="s">
        <v>10578</v>
      </c>
      <c r="H1458" t="s">
        <v>307</v>
      </c>
    </row>
    <row r="1459" spans="1:8" x14ac:dyDescent="0.25">
      <c r="A1459" t="s">
        <v>296</v>
      </c>
      <c r="B1459" t="s">
        <v>4147</v>
      </c>
      <c r="C1459" t="s">
        <v>4148</v>
      </c>
      <c r="D1459" t="s">
        <v>4149</v>
      </c>
      <c r="E1459" t="s">
        <v>306</v>
      </c>
      <c r="F1459" t="s">
        <v>361</v>
      </c>
      <c r="G1459" t="s">
        <v>4150</v>
      </c>
      <c r="H1459" t="s">
        <v>307</v>
      </c>
    </row>
    <row r="1460" spans="1:8" x14ac:dyDescent="0.25">
      <c r="A1460" t="s">
        <v>296</v>
      </c>
      <c r="B1460" t="s">
        <v>4151</v>
      </c>
      <c r="C1460" t="s">
        <v>4152</v>
      </c>
      <c r="D1460" t="s">
        <v>4153</v>
      </c>
      <c r="E1460" t="s">
        <v>306</v>
      </c>
      <c r="F1460" t="s">
        <v>361</v>
      </c>
      <c r="G1460" t="s">
        <v>4154</v>
      </c>
      <c r="H1460" t="s">
        <v>307</v>
      </c>
    </row>
    <row r="1461" spans="1:8" x14ac:dyDescent="0.25">
      <c r="A1461" t="s">
        <v>296</v>
      </c>
      <c r="B1461" t="s">
        <v>12264</v>
      </c>
      <c r="C1461" t="s">
        <v>4155</v>
      </c>
      <c r="D1461" t="s">
        <v>3922</v>
      </c>
      <c r="E1461" t="s">
        <v>306</v>
      </c>
      <c r="F1461" t="s">
        <v>361</v>
      </c>
      <c r="G1461" t="s">
        <v>12265</v>
      </c>
      <c r="H1461" t="s">
        <v>307</v>
      </c>
    </row>
    <row r="1462" spans="1:8" x14ac:dyDescent="0.25">
      <c r="A1462" t="s">
        <v>296</v>
      </c>
      <c r="B1462" t="s">
        <v>12331</v>
      </c>
      <c r="C1462" t="s">
        <v>4155</v>
      </c>
      <c r="D1462" t="s">
        <v>12332</v>
      </c>
      <c r="E1462" t="s">
        <v>306</v>
      </c>
      <c r="F1462" t="s">
        <v>361</v>
      </c>
      <c r="G1462" t="s">
        <v>12333</v>
      </c>
      <c r="H1462" t="s">
        <v>307</v>
      </c>
    </row>
    <row r="1463" spans="1:8" x14ac:dyDescent="0.25">
      <c r="A1463" t="s">
        <v>296</v>
      </c>
      <c r="B1463" t="s">
        <v>4157</v>
      </c>
      <c r="C1463" t="s">
        <v>4158</v>
      </c>
      <c r="D1463" t="s">
        <v>4159</v>
      </c>
      <c r="E1463" t="s">
        <v>306</v>
      </c>
      <c r="F1463" t="s">
        <v>361</v>
      </c>
      <c r="G1463" t="s">
        <v>4160</v>
      </c>
      <c r="H1463" t="s">
        <v>307</v>
      </c>
    </row>
    <row r="1464" spans="1:8" x14ac:dyDescent="0.25">
      <c r="A1464" t="s">
        <v>296</v>
      </c>
      <c r="B1464" t="s">
        <v>4161</v>
      </c>
      <c r="C1464" t="s">
        <v>4162</v>
      </c>
      <c r="D1464" t="s">
        <v>4163</v>
      </c>
      <c r="E1464" t="s">
        <v>306</v>
      </c>
      <c r="F1464" t="s">
        <v>361</v>
      </c>
      <c r="G1464" t="s">
        <v>4164</v>
      </c>
      <c r="H1464" t="s">
        <v>307</v>
      </c>
    </row>
    <row r="1465" spans="1:8" x14ac:dyDescent="0.25">
      <c r="A1465" t="s">
        <v>296</v>
      </c>
      <c r="B1465" t="s">
        <v>4165</v>
      </c>
      <c r="C1465" t="s">
        <v>4166</v>
      </c>
      <c r="D1465" t="s">
        <v>4167</v>
      </c>
      <c r="E1465" t="s">
        <v>306</v>
      </c>
      <c r="F1465" t="s">
        <v>361</v>
      </c>
      <c r="G1465" t="s">
        <v>4168</v>
      </c>
      <c r="H1465" t="s">
        <v>307</v>
      </c>
    </row>
    <row r="1466" spans="1:8" x14ac:dyDescent="0.25">
      <c r="A1466" t="s">
        <v>296</v>
      </c>
      <c r="B1466" t="s">
        <v>4169</v>
      </c>
      <c r="C1466" t="s">
        <v>4170</v>
      </c>
      <c r="D1466" t="s">
        <v>4171</v>
      </c>
      <c r="E1466" t="s">
        <v>306</v>
      </c>
      <c r="F1466" t="s">
        <v>361</v>
      </c>
      <c r="G1466" t="s">
        <v>4172</v>
      </c>
      <c r="H1466" t="s">
        <v>307</v>
      </c>
    </row>
    <row r="1467" spans="1:8" x14ac:dyDescent="0.25">
      <c r="A1467" t="s">
        <v>296</v>
      </c>
      <c r="B1467" t="s">
        <v>4173</v>
      </c>
      <c r="C1467" t="s">
        <v>4174</v>
      </c>
      <c r="D1467" t="s">
        <v>4175</v>
      </c>
      <c r="E1467" t="s">
        <v>306</v>
      </c>
      <c r="F1467" t="s">
        <v>361</v>
      </c>
      <c r="G1467" t="s">
        <v>4176</v>
      </c>
      <c r="H1467" t="s">
        <v>307</v>
      </c>
    </row>
    <row r="1468" spans="1:8" x14ac:dyDescent="0.25">
      <c r="A1468" t="s">
        <v>296</v>
      </c>
      <c r="B1468" t="s">
        <v>4177</v>
      </c>
      <c r="C1468" t="s">
        <v>4178</v>
      </c>
      <c r="D1468" t="s">
        <v>4179</v>
      </c>
      <c r="E1468" t="s">
        <v>306</v>
      </c>
      <c r="F1468" t="s">
        <v>361</v>
      </c>
      <c r="G1468" t="s">
        <v>4180</v>
      </c>
      <c r="H1468" t="s">
        <v>307</v>
      </c>
    </row>
    <row r="1469" spans="1:8" x14ac:dyDescent="0.25">
      <c r="A1469" t="s">
        <v>296</v>
      </c>
      <c r="B1469" t="s">
        <v>4181</v>
      </c>
      <c r="C1469" t="s">
        <v>4182</v>
      </c>
      <c r="D1469" t="s">
        <v>4183</v>
      </c>
      <c r="E1469" t="s">
        <v>306</v>
      </c>
      <c r="F1469" t="s">
        <v>361</v>
      </c>
      <c r="G1469" t="s">
        <v>4184</v>
      </c>
      <c r="H1469" t="s">
        <v>307</v>
      </c>
    </row>
    <row r="1470" spans="1:8" x14ac:dyDescent="0.25">
      <c r="A1470" t="s">
        <v>296</v>
      </c>
      <c r="B1470" t="s">
        <v>4185</v>
      </c>
      <c r="C1470" t="s">
        <v>4186</v>
      </c>
      <c r="D1470" t="s">
        <v>4187</v>
      </c>
      <c r="E1470" t="s">
        <v>306</v>
      </c>
      <c r="F1470" t="s">
        <v>361</v>
      </c>
      <c r="G1470" t="s">
        <v>4188</v>
      </c>
      <c r="H1470" t="s">
        <v>307</v>
      </c>
    </row>
    <row r="1471" spans="1:8" x14ac:dyDescent="0.25">
      <c r="A1471" t="s">
        <v>296</v>
      </c>
      <c r="B1471" t="s">
        <v>4189</v>
      </c>
      <c r="C1471" t="s">
        <v>4190</v>
      </c>
      <c r="D1471" t="s">
        <v>4191</v>
      </c>
      <c r="E1471" t="s">
        <v>306</v>
      </c>
      <c r="F1471" t="s">
        <v>361</v>
      </c>
      <c r="G1471" t="s">
        <v>4192</v>
      </c>
      <c r="H1471" t="s">
        <v>307</v>
      </c>
    </row>
    <row r="1472" spans="1:8" x14ac:dyDescent="0.25">
      <c r="A1472" t="s">
        <v>296</v>
      </c>
      <c r="B1472" t="s">
        <v>4193</v>
      </c>
      <c r="C1472" t="s">
        <v>4194</v>
      </c>
      <c r="D1472" t="s">
        <v>4195</v>
      </c>
      <c r="E1472" t="s">
        <v>306</v>
      </c>
      <c r="F1472" t="s">
        <v>361</v>
      </c>
      <c r="G1472" t="s">
        <v>4196</v>
      </c>
      <c r="H1472" t="s">
        <v>307</v>
      </c>
    </row>
    <row r="1473" spans="1:8" x14ac:dyDescent="0.25">
      <c r="A1473" t="s">
        <v>296</v>
      </c>
      <c r="B1473" t="s">
        <v>4197</v>
      </c>
      <c r="C1473" t="s">
        <v>4198</v>
      </c>
      <c r="D1473" t="s">
        <v>4199</v>
      </c>
      <c r="E1473" t="s">
        <v>306</v>
      </c>
      <c r="F1473" t="s">
        <v>361</v>
      </c>
      <c r="G1473" t="s">
        <v>4200</v>
      </c>
      <c r="H1473" t="s">
        <v>307</v>
      </c>
    </row>
    <row r="1474" spans="1:8" x14ac:dyDescent="0.25">
      <c r="A1474" t="s">
        <v>296</v>
      </c>
      <c r="B1474" t="s">
        <v>4201</v>
      </c>
      <c r="C1474" t="s">
        <v>4202</v>
      </c>
      <c r="D1474" t="s">
        <v>4203</v>
      </c>
      <c r="E1474" t="s">
        <v>306</v>
      </c>
      <c r="F1474" t="s">
        <v>361</v>
      </c>
      <c r="G1474" t="s">
        <v>4204</v>
      </c>
      <c r="H1474" t="s">
        <v>307</v>
      </c>
    </row>
    <row r="1475" spans="1:8" x14ac:dyDescent="0.25">
      <c r="A1475" t="s">
        <v>296</v>
      </c>
      <c r="B1475" t="s">
        <v>4205</v>
      </c>
      <c r="C1475" t="s">
        <v>4206</v>
      </c>
      <c r="D1475" t="s">
        <v>4207</v>
      </c>
      <c r="E1475" t="s">
        <v>306</v>
      </c>
      <c r="F1475" t="s">
        <v>361</v>
      </c>
      <c r="G1475" t="s">
        <v>4208</v>
      </c>
      <c r="H1475" t="s">
        <v>307</v>
      </c>
    </row>
    <row r="1476" spans="1:8" x14ac:dyDescent="0.25">
      <c r="A1476" t="s">
        <v>296</v>
      </c>
      <c r="B1476" t="s">
        <v>4209</v>
      </c>
      <c r="C1476" t="s">
        <v>4210</v>
      </c>
      <c r="D1476" t="s">
        <v>4211</v>
      </c>
      <c r="E1476" t="s">
        <v>306</v>
      </c>
      <c r="F1476" t="s">
        <v>361</v>
      </c>
      <c r="G1476" t="s">
        <v>4212</v>
      </c>
      <c r="H1476" t="s">
        <v>307</v>
      </c>
    </row>
    <row r="1477" spans="1:8" x14ac:dyDescent="0.25">
      <c r="A1477" t="s">
        <v>296</v>
      </c>
      <c r="B1477" t="s">
        <v>4213</v>
      </c>
      <c r="C1477" t="s">
        <v>4214</v>
      </c>
      <c r="D1477" t="s">
        <v>4215</v>
      </c>
      <c r="E1477" t="s">
        <v>306</v>
      </c>
      <c r="F1477" t="s">
        <v>361</v>
      </c>
      <c r="G1477" t="s">
        <v>4216</v>
      </c>
      <c r="H1477" t="s">
        <v>307</v>
      </c>
    </row>
    <row r="1478" spans="1:8" x14ac:dyDescent="0.25">
      <c r="A1478" t="s">
        <v>296</v>
      </c>
      <c r="B1478" t="s">
        <v>4217</v>
      </c>
      <c r="C1478" t="s">
        <v>4218</v>
      </c>
      <c r="D1478" t="s">
        <v>4219</v>
      </c>
      <c r="E1478" t="s">
        <v>306</v>
      </c>
      <c r="F1478" t="s">
        <v>361</v>
      </c>
      <c r="G1478" t="s">
        <v>4220</v>
      </c>
      <c r="H1478" t="s">
        <v>307</v>
      </c>
    </row>
    <row r="1479" spans="1:8" x14ac:dyDescent="0.25">
      <c r="A1479" t="s">
        <v>296</v>
      </c>
      <c r="B1479" t="s">
        <v>4221</v>
      </c>
      <c r="C1479" t="s">
        <v>4222</v>
      </c>
      <c r="D1479" t="s">
        <v>4223</v>
      </c>
      <c r="E1479" t="s">
        <v>306</v>
      </c>
      <c r="F1479" t="s">
        <v>361</v>
      </c>
      <c r="G1479" t="s">
        <v>4224</v>
      </c>
      <c r="H1479" t="s">
        <v>307</v>
      </c>
    </row>
    <row r="1480" spans="1:8" x14ac:dyDescent="0.25">
      <c r="A1480" t="s">
        <v>296</v>
      </c>
      <c r="B1480" t="s">
        <v>4225</v>
      </c>
      <c r="C1480" t="s">
        <v>4226</v>
      </c>
      <c r="D1480" t="s">
        <v>4227</v>
      </c>
      <c r="E1480" t="s">
        <v>306</v>
      </c>
      <c r="F1480" t="s">
        <v>361</v>
      </c>
      <c r="G1480" t="s">
        <v>4228</v>
      </c>
      <c r="H1480" t="s">
        <v>307</v>
      </c>
    </row>
    <row r="1481" spans="1:8" x14ac:dyDescent="0.25">
      <c r="A1481" t="s">
        <v>296</v>
      </c>
      <c r="B1481" t="s">
        <v>4027</v>
      </c>
      <c r="C1481" t="s">
        <v>4028</v>
      </c>
      <c r="D1481" t="s">
        <v>4029</v>
      </c>
      <c r="E1481" t="s">
        <v>306</v>
      </c>
      <c r="F1481" t="s">
        <v>361</v>
      </c>
      <c r="G1481" t="s">
        <v>4030</v>
      </c>
      <c r="H1481" t="s">
        <v>307</v>
      </c>
    </row>
    <row r="1482" spans="1:8" x14ac:dyDescent="0.25">
      <c r="A1482" t="s">
        <v>296</v>
      </c>
      <c r="B1482" t="s">
        <v>4229</v>
      </c>
      <c r="C1482" t="s">
        <v>4028</v>
      </c>
      <c r="D1482" t="s">
        <v>4230</v>
      </c>
      <c r="E1482" t="s">
        <v>306</v>
      </c>
      <c r="F1482" t="s">
        <v>361</v>
      </c>
      <c r="G1482" t="s">
        <v>4231</v>
      </c>
      <c r="H1482" t="s">
        <v>307</v>
      </c>
    </row>
    <row r="1483" spans="1:8" x14ac:dyDescent="0.25">
      <c r="A1483" t="s">
        <v>296</v>
      </c>
      <c r="B1483" t="s">
        <v>4232</v>
      </c>
      <c r="C1483" t="s">
        <v>4233</v>
      </c>
      <c r="D1483" t="s">
        <v>4234</v>
      </c>
      <c r="E1483" t="s">
        <v>306</v>
      </c>
      <c r="F1483" t="s">
        <v>361</v>
      </c>
      <c r="G1483" t="s">
        <v>4235</v>
      </c>
      <c r="H1483" t="s">
        <v>307</v>
      </c>
    </row>
    <row r="1484" spans="1:8" x14ac:dyDescent="0.25">
      <c r="A1484" t="s">
        <v>296</v>
      </c>
      <c r="B1484" t="s">
        <v>12337</v>
      </c>
      <c r="C1484" t="s">
        <v>4236</v>
      </c>
      <c r="D1484" t="s">
        <v>12338</v>
      </c>
      <c r="E1484" t="s">
        <v>306</v>
      </c>
      <c r="F1484" t="s">
        <v>361</v>
      </c>
      <c r="G1484" t="s">
        <v>12339</v>
      </c>
      <c r="H1484" t="s">
        <v>307</v>
      </c>
    </row>
    <row r="1485" spans="1:8" x14ac:dyDescent="0.25">
      <c r="A1485" t="s">
        <v>296</v>
      </c>
      <c r="B1485" t="s">
        <v>12342</v>
      </c>
      <c r="C1485" t="s">
        <v>4238</v>
      </c>
      <c r="D1485" t="s">
        <v>12343</v>
      </c>
      <c r="E1485" t="s">
        <v>306</v>
      </c>
      <c r="F1485" t="s">
        <v>361</v>
      </c>
      <c r="G1485" t="s">
        <v>12344</v>
      </c>
      <c r="H1485" t="s">
        <v>307</v>
      </c>
    </row>
    <row r="1486" spans="1:8" x14ac:dyDescent="0.25">
      <c r="A1486" t="s">
        <v>296</v>
      </c>
      <c r="B1486" t="s">
        <v>12347</v>
      </c>
      <c r="C1486" t="s">
        <v>4240</v>
      </c>
      <c r="D1486" t="s">
        <v>12348</v>
      </c>
      <c r="E1486" t="s">
        <v>306</v>
      </c>
      <c r="F1486" t="s">
        <v>361</v>
      </c>
      <c r="G1486" t="s">
        <v>12349</v>
      </c>
      <c r="H1486" t="s">
        <v>307</v>
      </c>
    </row>
    <row r="1487" spans="1:8" x14ac:dyDescent="0.25">
      <c r="A1487" t="s">
        <v>296</v>
      </c>
      <c r="B1487" t="s">
        <v>4242</v>
      </c>
      <c r="C1487" t="s">
        <v>4243</v>
      </c>
      <c r="D1487" t="s">
        <v>4244</v>
      </c>
      <c r="E1487" t="s">
        <v>306</v>
      </c>
      <c r="F1487" t="s">
        <v>361</v>
      </c>
      <c r="G1487" t="s">
        <v>4245</v>
      </c>
      <c r="H1487" t="s">
        <v>307</v>
      </c>
    </row>
    <row r="1488" spans="1:8" x14ac:dyDescent="0.25">
      <c r="A1488" t="s">
        <v>296</v>
      </c>
      <c r="B1488" t="s">
        <v>4246</v>
      </c>
      <c r="C1488" t="s">
        <v>4247</v>
      </c>
      <c r="D1488" t="s">
        <v>4248</v>
      </c>
      <c r="E1488" t="s">
        <v>306</v>
      </c>
      <c r="F1488" t="s">
        <v>361</v>
      </c>
      <c r="G1488" t="s">
        <v>4249</v>
      </c>
      <c r="H1488" t="s">
        <v>307</v>
      </c>
    </row>
    <row r="1489" spans="1:8" x14ac:dyDescent="0.25">
      <c r="A1489" t="s">
        <v>296</v>
      </c>
      <c r="B1489" t="s">
        <v>4250</v>
      </c>
      <c r="C1489" t="s">
        <v>4251</v>
      </c>
      <c r="D1489" t="s">
        <v>4252</v>
      </c>
      <c r="E1489" t="s">
        <v>306</v>
      </c>
      <c r="F1489" t="s">
        <v>361</v>
      </c>
      <c r="G1489" t="s">
        <v>4253</v>
      </c>
      <c r="H1489" t="s">
        <v>307</v>
      </c>
    </row>
    <row r="1490" spans="1:8" x14ac:dyDescent="0.25">
      <c r="A1490" t="s">
        <v>296</v>
      </c>
      <c r="B1490" t="s">
        <v>4258</v>
      </c>
      <c r="C1490" t="s">
        <v>4259</v>
      </c>
      <c r="D1490" t="s">
        <v>4260</v>
      </c>
      <c r="E1490" t="s">
        <v>306</v>
      </c>
      <c r="F1490" t="s">
        <v>361</v>
      </c>
      <c r="G1490" t="s">
        <v>4261</v>
      </c>
      <c r="H1490" t="s">
        <v>307</v>
      </c>
    </row>
    <row r="1491" spans="1:8" x14ac:dyDescent="0.25">
      <c r="A1491" t="s">
        <v>296</v>
      </c>
      <c r="B1491" t="s">
        <v>4262</v>
      </c>
      <c r="C1491" t="s">
        <v>4263</v>
      </c>
      <c r="D1491" t="s">
        <v>4264</v>
      </c>
      <c r="E1491" t="s">
        <v>306</v>
      </c>
      <c r="F1491" t="s">
        <v>361</v>
      </c>
      <c r="G1491" t="s">
        <v>4265</v>
      </c>
      <c r="H1491" t="s">
        <v>307</v>
      </c>
    </row>
    <row r="1492" spans="1:8" x14ac:dyDescent="0.25">
      <c r="A1492" t="s">
        <v>296</v>
      </c>
      <c r="B1492" t="s">
        <v>4266</v>
      </c>
      <c r="C1492" t="s">
        <v>4267</v>
      </c>
      <c r="D1492" t="s">
        <v>4268</v>
      </c>
      <c r="E1492" t="s">
        <v>306</v>
      </c>
      <c r="F1492" t="s">
        <v>361</v>
      </c>
      <c r="G1492" t="s">
        <v>4269</v>
      </c>
      <c r="H1492" t="s">
        <v>307</v>
      </c>
    </row>
    <row r="1493" spans="1:8" x14ac:dyDescent="0.25">
      <c r="A1493" t="s">
        <v>296</v>
      </c>
      <c r="B1493" t="s">
        <v>4270</v>
      </c>
      <c r="C1493" t="s">
        <v>4271</v>
      </c>
      <c r="D1493" t="s">
        <v>4272</v>
      </c>
      <c r="E1493" t="s">
        <v>306</v>
      </c>
      <c r="F1493" t="s">
        <v>361</v>
      </c>
      <c r="G1493" t="s">
        <v>4273</v>
      </c>
      <c r="H1493" t="s">
        <v>307</v>
      </c>
    </row>
    <row r="1494" spans="1:8" x14ac:dyDescent="0.25">
      <c r="A1494" t="s">
        <v>296</v>
      </c>
      <c r="B1494" t="s">
        <v>4274</v>
      </c>
      <c r="C1494" t="s">
        <v>4275</v>
      </c>
      <c r="D1494" t="s">
        <v>4276</v>
      </c>
      <c r="E1494" t="s">
        <v>306</v>
      </c>
      <c r="F1494" t="s">
        <v>361</v>
      </c>
      <c r="G1494" t="s">
        <v>4277</v>
      </c>
      <c r="H1494" t="s">
        <v>307</v>
      </c>
    </row>
    <row r="1495" spans="1:8" x14ac:dyDescent="0.25">
      <c r="A1495" t="s">
        <v>296</v>
      </c>
      <c r="B1495" t="s">
        <v>4278</v>
      </c>
      <c r="C1495" t="s">
        <v>4279</v>
      </c>
      <c r="D1495" t="s">
        <v>4280</v>
      </c>
      <c r="E1495" t="s">
        <v>306</v>
      </c>
      <c r="F1495" t="s">
        <v>361</v>
      </c>
      <c r="G1495" t="s">
        <v>4281</v>
      </c>
      <c r="H1495" t="s">
        <v>307</v>
      </c>
    </row>
    <row r="1496" spans="1:8" x14ac:dyDescent="0.25">
      <c r="A1496" t="s">
        <v>296</v>
      </c>
      <c r="B1496" t="s">
        <v>4282</v>
      </c>
      <c r="C1496" t="s">
        <v>4283</v>
      </c>
      <c r="D1496" t="s">
        <v>4284</v>
      </c>
      <c r="E1496" t="s">
        <v>306</v>
      </c>
      <c r="F1496" t="s">
        <v>361</v>
      </c>
      <c r="G1496" t="s">
        <v>4285</v>
      </c>
      <c r="H1496" t="s">
        <v>307</v>
      </c>
    </row>
    <row r="1497" spans="1:8" x14ac:dyDescent="0.25">
      <c r="A1497" t="s">
        <v>296</v>
      </c>
      <c r="B1497" t="s">
        <v>4286</v>
      </c>
      <c r="C1497" t="s">
        <v>4287</v>
      </c>
      <c r="D1497" t="s">
        <v>4288</v>
      </c>
      <c r="E1497" t="s">
        <v>306</v>
      </c>
      <c r="F1497" t="s">
        <v>361</v>
      </c>
      <c r="G1497" t="s">
        <v>4289</v>
      </c>
      <c r="H1497" t="s">
        <v>307</v>
      </c>
    </row>
    <row r="1498" spans="1:8" x14ac:dyDescent="0.25">
      <c r="A1498" t="s">
        <v>296</v>
      </c>
      <c r="B1498" t="s">
        <v>4290</v>
      </c>
      <c r="C1498" t="s">
        <v>4291</v>
      </c>
      <c r="D1498" t="s">
        <v>4292</v>
      </c>
      <c r="E1498" t="s">
        <v>306</v>
      </c>
      <c r="F1498" t="s">
        <v>361</v>
      </c>
      <c r="G1498" t="s">
        <v>4293</v>
      </c>
      <c r="H1498" t="s">
        <v>307</v>
      </c>
    </row>
    <row r="1499" spans="1:8" x14ac:dyDescent="0.25">
      <c r="A1499" t="s">
        <v>296</v>
      </c>
      <c r="B1499" t="s">
        <v>4294</v>
      </c>
      <c r="C1499" t="s">
        <v>4295</v>
      </c>
      <c r="D1499" t="s">
        <v>4296</v>
      </c>
      <c r="E1499" t="s">
        <v>306</v>
      </c>
      <c r="F1499" t="s">
        <v>361</v>
      </c>
      <c r="G1499" t="s">
        <v>4297</v>
      </c>
      <c r="H1499" t="s">
        <v>307</v>
      </c>
    </row>
    <row r="1500" spans="1:8" x14ac:dyDescent="0.25">
      <c r="A1500" t="s">
        <v>296</v>
      </c>
      <c r="B1500" t="s">
        <v>4298</v>
      </c>
      <c r="C1500" t="s">
        <v>4299</v>
      </c>
      <c r="D1500" t="s">
        <v>4300</v>
      </c>
      <c r="E1500" t="s">
        <v>306</v>
      </c>
      <c r="F1500" t="s">
        <v>361</v>
      </c>
      <c r="G1500" t="s">
        <v>4301</v>
      </c>
      <c r="H1500" t="s">
        <v>307</v>
      </c>
    </row>
    <row r="1501" spans="1:8" x14ac:dyDescent="0.25">
      <c r="A1501" t="s">
        <v>296</v>
      </c>
      <c r="B1501" t="s">
        <v>4302</v>
      </c>
      <c r="C1501" t="s">
        <v>4303</v>
      </c>
      <c r="D1501" t="s">
        <v>4304</v>
      </c>
      <c r="E1501" t="s">
        <v>306</v>
      </c>
      <c r="F1501" t="s">
        <v>361</v>
      </c>
      <c r="G1501" t="s">
        <v>4305</v>
      </c>
      <c r="H1501" t="s">
        <v>307</v>
      </c>
    </row>
    <row r="1502" spans="1:8" x14ac:dyDescent="0.25">
      <c r="A1502" t="s">
        <v>296</v>
      </c>
      <c r="B1502" t="s">
        <v>4306</v>
      </c>
      <c r="C1502" t="s">
        <v>4307</v>
      </c>
      <c r="D1502" t="s">
        <v>4308</v>
      </c>
      <c r="E1502" t="s">
        <v>306</v>
      </c>
      <c r="F1502" t="s">
        <v>361</v>
      </c>
      <c r="G1502" t="s">
        <v>4309</v>
      </c>
      <c r="H1502" t="s">
        <v>307</v>
      </c>
    </row>
    <row r="1503" spans="1:8" x14ac:dyDescent="0.25">
      <c r="A1503" t="s">
        <v>296</v>
      </c>
      <c r="B1503" t="s">
        <v>4310</v>
      </c>
      <c r="C1503" t="s">
        <v>4311</v>
      </c>
      <c r="D1503" t="s">
        <v>4312</v>
      </c>
      <c r="E1503" t="s">
        <v>306</v>
      </c>
      <c r="F1503" t="s">
        <v>361</v>
      </c>
      <c r="G1503" t="s">
        <v>4313</v>
      </c>
      <c r="H1503" t="s">
        <v>307</v>
      </c>
    </row>
    <row r="1504" spans="1:8" x14ac:dyDescent="0.25">
      <c r="A1504" t="s">
        <v>296</v>
      </c>
      <c r="B1504" t="s">
        <v>4314</v>
      </c>
      <c r="C1504" t="s">
        <v>4315</v>
      </c>
      <c r="D1504" t="s">
        <v>4316</v>
      </c>
      <c r="E1504" t="s">
        <v>306</v>
      </c>
      <c r="F1504" t="s">
        <v>361</v>
      </c>
      <c r="G1504" t="s">
        <v>4317</v>
      </c>
      <c r="H1504" t="s">
        <v>307</v>
      </c>
    </row>
    <row r="1505" spans="1:8" x14ac:dyDescent="0.25">
      <c r="A1505" t="s">
        <v>296</v>
      </c>
      <c r="B1505" t="s">
        <v>4318</v>
      </c>
      <c r="C1505" t="s">
        <v>4319</v>
      </c>
      <c r="D1505" t="s">
        <v>4320</v>
      </c>
      <c r="E1505" t="s">
        <v>306</v>
      </c>
      <c r="F1505" t="s">
        <v>361</v>
      </c>
      <c r="G1505" t="s">
        <v>4321</v>
      </c>
      <c r="H1505" t="s">
        <v>307</v>
      </c>
    </row>
    <row r="1506" spans="1:8" x14ac:dyDescent="0.25">
      <c r="A1506" t="s">
        <v>296</v>
      </c>
      <c r="B1506" t="s">
        <v>4322</v>
      </c>
      <c r="C1506" t="s">
        <v>4323</v>
      </c>
      <c r="D1506" t="s">
        <v>4324</v>
      </c>
      <c r="E1506" t="s">
        <v>306</v>
      </c>
      <c r="F1506" t="s">
        <v>361</v>
      </c>
      <c r="G1506" t="s">
        <v>4325</v>
      </c>
      <c r="H1506" t="s">
        <v>307</v>
      </c>
    </row>
    <row r="1507" spans="1:8" x14ac:dyDescent="0.25">
      <c r="A1507" t="s">
        <v>296</v>
      </c>
      <c r="B1507" t="s">
        <v>4326</v>
      </c>
      <c r="C1507" t="s">
        <v>4327</v>
      </c>
      <c r="D1507" t="s">
        <v>4328</v>
      </c>
      <c r="E1507" t="s">
        <v>306</v>
      </c>
      <c r="F1507" t="s">
        <v>361</v>
      </c>
      <c r="G1507" t="s">
        <v>4329</v>
      </c>
      <c r="H1507" t="s">
        <v>307</v>
      </c>
    </row>
    <row r="1508" spans="1:8" x14ac:dyDescent="0.25">
      <c r="A1508" t="s">
        <v>296</v>
      </c>
      <c r="B1508" t="s">
        <v>4330</v>
      </c>
      <c r="C1508" t="s">
        <v>4331</v>
      </c>
      <c r="D1508" t="s">
        <v>4332</v>
      </c>
      <c r="E1508" t="s">
        <v>306</v>
      </c>
      <c r="F1508" t="s">
        <v>361</v>
      </c>
      <c r="G1508" t="s">
        <v>4333</v>
      </c>
      <c r="H1508" t="s">
        <v>307</v>
      </c>
    </row>
    <row r="1509" spans="1:8" x14ac:dyDescent="0.25">
      <c r="A1509" t="s">
        <v>296</v>
      </c>
      <c r="B1509" t="s">
        <v>4334</v>
      </c>
      <c r="C1509" t="s">
        <v>4335</v>
      </c>
      <c r="D1509" t="s">
        <v>4336</v>
      </c>
      <c r="E1509" t="s">
        <v>306</v>
      </c>
      <c r="F1509" t="s">
        <v>361</v>
      </c>
      <c r="G1509" t="s">
        <v>4337</v>
      </c>
      <c r="H1509" t="s">
        <v>307</v>
      </c>
    </row>
    <row r="1510" spans="1:8" x14ac:dyDescent="0.25">
      <c r="A1510" t="s">
        <v>296</v>
      </c>
      <c r="B1510" t="s">
        <v>4338</v>
      </c>
      <c r="C1510" t="s">
        <v>4339</v>
      </c>
      <c r="D1510" t="s">
        <v>4340</v>
      </c>
      <c r="E1510" t="s">
        <v>306</v>
      </c>
      <c r="F1510" t="s">
        <v>361</v>
      </c>
      <c r="G1510" t="s">
        <v>4341</v>
      </c>
      <c r="H1510" t="s">
        <v>307</v>
      </c>
    </row>
    <row r="1511" spans="1:8" x14ac:dyDescent="0.25">
      <c r="A1511" t="s">
        <v>296</v>
      </c>
      <c r="B1511" t="s">
        <v>12395</v>
      </c>
      <c r="C1511" t="s">
        <v>4342</v>
      </c>
      <c r="D1511" t="s">
        <v>12393</v>
      </c>
      <c r="E1511" t="s">
        <v>306</v>
      </c>
      <c r="F1511" t="s">
        <v>361</v>
      </c>
      <c r="G1511" t="s">
        <v>12396</v>
      </c>
      <c r="H1511" t="s">
        <v>307</v>
      </c>
    </row>
    <row r="1512" spans="1:8" x14ac:dyDescent="0.25">
      <c r="A1512" t="s">
        <v>296</v>
      </c>
      <c r="B1512" t="s">
        <v>4344</v>
      </c>
      <c r="C1512" t="s">
        <v>4345</v>
      </c>
      <c r="D1512" t="s">
        <v>4346</v>
      </c>
      <c r="E1512" t="s">
        <v>306</v>
      </c>
      <c r="F1512" t="s">
        <v>361</v>
      </c>
      <c r="G1512" t="s">
        <v>4347</v>
      </c>
      <c r="H1512" t="s">
        <v>307</v>
      </c>
    </row>
    <row r="1513" spans="1:8" x14ac:dyDescent="0.25">
      <c r="A1513" t="s">
        <v>296</v>
      </c>
      <c r="B1513" t="s">
        <v>4348</v>
      </c>
      <c r="C1513" t="s">
        <v>4349</v>
      </c>
      <c r="D1513" t="s">
        <v>4350</v>
      </c>
      <c r="E1513" t="s">
        <v>306</v>
      </c>
      <c r="F1513" t="s">
        <v>361</v>
      </c>
      <c r="G1513" t="s">
        <v>4351</v>
      </c>
      <c r="H1513" t="s">
        <v>307</v>
      </c>
    </row>
    <row r="1514" spans="1:8" x14ac:dyDescent="0.25">
      <c r="A1514" t="s">
        <v>296</v>
      </c>
      <c r="B1514" t="s">
        <v>4352</v>
      </c>
      <c r="C1514" t="s">
        <v>4353</v>
      </c>
      <c r="D1514" t="s">
        <v>4354</v>
      </c>
      <c r="E1514" t="s">
        <v>306</v>
      </c>
      <c r="F1514" t="s">
        <v>361</v>
      </c>
      <c r="G1514" t="s">
        <v>4355</v>
      </c>
      <c r="H1514" t="s">
        <v>307</v>
      </c>
    </row>
    <row r="1515" spans="1:8" x14ac:dyDescent="0.25">
      <c r="A1515" t="s">
        <v>296</v>
      </c>
      <c r="B1515" t="s">
        <v>4356</v>
      </c>
      <c r="C1515" t="s">
        <v>4357</v>
      </c>
      <c r="D1515" t="s">
        <v>4358</v>
      </c>
      <c r="E1515" t="s">
        <v>306</v>
      </c>
      <c r="F1515" t="s">
        <v>361</v>
      </c>
      <c r="G1515" t="s">
        <v>4359</v>
      </c>
      <c r="H1515" t="s">
        <v>307</v>
      </c>
    </row>
    <row r="1516" spans="1:8" x14ac:dyDescent="0.25">
      <c r="A1516" t="s">
        <v>296</v>
      </c>
      <c r="B1516" t="s">
        <v>4360</v>
      </c>
      <c r="C1516" t="s">
        <v>4361</v>
      </c>
      <c r="D1516" t="s">
        <v>4362</v>
      </c>
      <c r="E1516" t="s">
        <v>306</v>
      </c>
      <c r="F1516" t="s">
        <v>361</v>
      </c>
      <c r="G1516" t="s">
        <v>4363</v>
      </c>
      <c r="H1516" t="s">
        <v>307</v>
      </c>
    </row>
    <row r="1517" spans="1:8" x14ac:dyDescent="0.25">
      <c r="A1517" t="s">
        <v>296</v>
      </c>
      <c r="B1517" t="s">
        <v>12340</v>
      </c>
      <c r="C1517" t="s">
        <v>4364</v>
      </c>
      <c r="D1517" t="s">
        <v>4237</v>
      </c>
      <c r="E1517" t="s">
        <v>306</v>
      </c>
      <c r="F1517" t="s">
        <v>361</v>
      </c>
      <c r="G1517" t="s">
        <v>12341</v>
      </c>
      <c r="H1517" t="s">
        <v>307</v>
      </c>
    </row>
    <row r="1518" spans="1:8" x14ac:dyDescent="0.25">
      <c r="A1518" t="s">
        <v>296</v>
      </c>
      <c r="B1518" t="s">
        <v>12359</v>
      </c>
      <c r="C1518" t="s">
        <v>4364</v>
      </c>
      <c r="D1518" t="s">
        <v>12360</v>
      </c>
      <c r="E1518" t="s">
        <v>306</v>
      </c>
      <c r="F1518" t="s">
        <v>361</v>
      </c>
      <c r="G1518" t="s">
        <v>12361</v>
      </c>
      <c r="H1518" t="s">
        <v>307</v>
      </c>
    </row>
    <row r="1519" spans="1:8" x14ac:dyDescent="0.25">
      <c r="A1519" t="s">
        <v>296</v>
      </c>
      <c r="B1519" t="s">
        <v>4366</v>
      </c>
      <c r="C1519" t="s">
        <v>4367</v>
      </c>
      <c r="D1519" t="s">
        <v>4368</v>
      </c>
      <c r="E1519" t="s">
        <v>306</v>
      </c>
      <c r="F1519" t="s">
        <v>361</v>
      </c>
      <c r="G1519" t="s">
        <v>4369</v>
      </c>
      <c r="H1519" t="s">
        <v>307</v>
      </c>
    </row>
    <row r="1520" spans="1:8" x14ac:dyDescent="0.25">
      <c r="A1520" t="s">
        <v>296</v>
      </c>
      <c r="B1520" t="s">
        <v>4370</v>
      </c>
      <c r="C1520" t="s">
        <v>4371</v>
      </c>
      <c r="D1520" t="s">
        <v>4372</v>
      </c>
      <c r="E1520" t="s">
        <v>306</v>
      </c>
      <c r="F1520" t="s">
        <v>361</v>
      </c>
      <c r="G1520" t="s">
        <v>4373</v>
      </c>
      <c r="H1520" t="s">
        <v>307</v>
      </c>
    </row>
    <row r="1521" spans="1:8" x14ac:dyDescent="0.25">
      <c r="A1521" t="s">
        <v>296</v>
      </c>
      <c r="B1521" t="s">
        <v>4374</v>
      </c>
      <c r="C1521" t="s">
        <v>4375</v>
      </c>
      <c r="D1521" t="s">
        <v>4376</v>
      </c>
      <c r="E1521" t="s">
        <v>306</v>
      </c>
      <c r="F1521" t="s">
        <v>361</v>
      </c>
      <c r="G1521" t="s">
        <v>4377</v>
      </c>
      <c r="H1521" t="s">
        <v>307</v>
      </c>
    </row>
    <row r="1522" spans="1:8" x14ac:dyDescent="0.25">
      <c r="A1522" t="s">
        <v>296</v>
      </c>
      <c r="B1522" t="s">
        <v>4378</v>
      </c>
      <c r="C1522" t="s">
        <v>4379</v>
      </c>
      <c r="D1522" t="s">
        <v>4380</v>
      </c>
      <c r="E1522" t="s">
        <v>306</v>
      </c>
      <c r="F1522" t="s">
        <v>361</v>
      </c>
      <c r="G1522" t="s">
        <v>4381</v>
      </c>
      <c r="H1522" t="s">
        <v>307</v>
      </c>
    </row>
    <row r="1523" spans="1:8" x14ac:dyDescent="0.25">
      <c r="A1523" t="s">
        <v>296</v>
      </c>
      <c r="B1523" t="s">
        <v>4382</v>
      </c>
      <c r="C1523" t="s">
        <v>4383</v>
      </c>
      <c r="D1523" t="s">
        <v>4384</v>
      </c>
      <c r="E1523" t="s">
        <v>306</v>
      </c>
      <c r="F1523" t="s">
        <v>361</v>
      </c>
      <c r="G1523" t="s">
        <v>4385</v>
      </c>
      <c r="H1523" t="s">
        <v>307</v>
      </c>
    </row>
    <row r="1524" spans="1:8" x14ac:dyDescent="0.25">
      <c r="A1524" t="s">
        <v>296</v>
      </c>
      <c r="B1524" t="s">
        <v>4386</v>
      </c>
      <c r="C1524" t="s">
        <v>4387</v>
      </c>
      <c r="D1524" t="s">
        <v>4388</v>
      </c>
      <c r="E1524" t="s">
        <v>306</v>
      </c>
      <c r="F1524" t="s">
        <v>361</v>
      </c>
      <c r="G1524" t="s">
        <v>4389</v>
      </c>
      <c r="H1524" t="s">
        <v>307</v>
      </c>
    </row>
    <row r="1525" spans="1:8" x14ac:dyDescent="0.25">
      <c r="A1525" t="s">
        <v>296</v>
      </c>
      <c r="B1525" t="s">
        <v>4390</v>
      </c>
      <c r="C1525" t="s">
        <v>4391</v>
      </c>
      <c r="D1525" t="s">
        <v>4392</v>
      </c>
      <c r="E1525" t="s">
        <v>306</v>
      </c>
      <c r="F1525" t="s">
        <v>361</v>
      </c>
      <c r="G1525" t="s">
        <v>4393</v>
      </c>
      <c r="H1525" t="s">
        <v>307</v>
      </c>
    </row>
    <row r="1526" spans="1:8" x14ac:dyDescent="0.25">
      <c r="A1526" t="s">
        <v>296</v>
      </c>
      <c r="B1526" t="s">
        <v>4394</v>
      </c>
      <c r="C1526" t="s">
        <v>4395</v>
      </c>
      <c r="D1526" t="s">
        <v>4396</v>
      </c>
      <c r="E1526" t="s">
        <v>306</v>
      </c>
      <c r="F1526" t="s">
        <v>361</v>
      </c>
      <c r="G1526" t="s">
        <v>4397</v>
      </c>
      <c r="H1526" t="s">
        <v>307</v>
      </c>
    </row>
    <row r="1527" spans="1:8" x14ac:dyDescent="0.25">
      <c r="A1527" t="s">
        <v>296</v>
      </c>
      <c r="B1527" t="s">
        <v>4398</v>
      </c>
      <c r="C1527" t="s">
        <v>4399</v>
      </c>
      <c r="D1527" t="s">
        <v>4400</v>
      </c>
      <c r="E1527" t="s">
        <v>306</v>
      </c>
      <c r="F1527" t="s">
        <v>361</v>
      </c>
      <c r="G1527" t="s">
        <v>4401</v>
      </c>
      <c r="H1527" t="s">
        <v>307</v>
      </c>
    </row>
    <row r="1528" spans="1:8" x14ac:dyDescent="0.25">
      <c r="A1528" t="s">
        <v>296</v>
      </c>
      <c r="B1528" t="s">
        <v>4402</v>
      </c>
      <c r="C1528" t="s">
        <v>4403</v>
      </c>
      <c r="D1528" t="s">
        <v>4404</v>
      </c>
      <c r="E1528" t="s">
        <v>306</v>
      </c>
      <c r="F1528" t="s">
        <v>361</v>
      </c>
      <c r="G1528" t="s">
        <v>4405</v>
      </c>
      <c r="H1528" t="s">
        <v>307</v>
      </c>
    </row>
    <row r="1529" spans="1:8" x14ac:dyDescent="0.25">
      <c r="A1529" t="s">
        <v>296</v>
      </c>
      <c r="B1529" t="s">
        <v>4406</v>
      </c>
      <c r="C1529" t="s">
        <v>4407</v>
      </c>
      <c r="D1529" t="s">
        <v>4408</v>
      </c>
      <c r="E1529" t="s">
        <v>306</v>
      </c>
      <c r="F1529" t="s">
        <v>361</v>
      </c>
      <c r="G1529" t="s">
        <v>4409</v>
      </c>
      <c r="H1529" t="s">
        <v>307</v>
      </c>
    </row>
    <row r="1530" spans="1:8" x14ac:dyDescent="0.25">
      <c r="A1530" t="s">
        <v>296</v>
      </c>
      <c r="B1530" t="s">
        <v>4410</v>
      </c>
      <c r="C1530" t="s">
        <v>4411</v>
      </c>
      <c r="D1530" t="s">
        <v>4412</v>
      </c>
      <c r="E1530" t="s">
        <v>306</v>
      </c>
      <c r="F1530" t="s">
        <v>361</v>
      </c>
      <c r="G1530" t="s">
        <v>4413</v>
      </c>
      <c r="H1530" t="s">
        <v>307</v>
      </c>
    </row>
    <row r="1531" spans="1:8" x14ac:dyDescent="0.25">
      <c r="A1531" t="s">
        <v>296</v>
      </c>
      <c r="B1531" t="s">
        <v>4414</v>
      </c>
      <c r="C1531" t="s">
        <v>4415</v>
      </c>
      <c r="D1531" t="s">
        <v>4416</v>
      </c>
      <c r="E1531" t="s">
        <v>306</v>
      </c>
      <c r="F1531" t="s">
        <v>361</v>
      </c>
      <c r="G1531" t="s">
        <v>4417</v>
      </c>
      <c r="H1531" t="s">
        <v>307</v>
      </c>
    </row>
    <row r="1532" spans="1:8" x14ac:dyDescent="0.25">
      <c r="A1532" t="s">
        <v>296</v>
      </c>
      <c r="B1532" t="s">
        <v>4418</v>
      </c>
      <c r="C1532" t="s">
        <v>4419</v>
      </c>
      <c r="D1532" t="s">
        <v>4420</v>
      </c>
      <c r="E1532" t="s">
        <v>306</v>
      </c>
      <c r="F1532" t="s">
        <v>361</v>
      </c>
      <c r="G1532" t="s">
        <v>4421</v>
      </c>
      <c r="H1532" t="s">
        <v>307</v>
      </c>
    </row>
    <row r="1533" spans="1:8" x14ac:dyDescent="0.25">
      <c r="A1533" t="s">
        <v>296</v>
      </c>
      <c r="B1533" t="s">
        <v>4422</v>
      </c>
      <c r="C1533" t="s">
        <v>4423</v>
      </c>
      <c r="D1533" t="s">
        <v>4424</v>
      </c>
      <c r="E1533" t="s">
        <v>306</v>
      </c>
      <c r="F1533" t="s">
        <v>361</v>
      </c>
      <c r="G1533" t="s">
        <v>4425</v>
      </c>
      <c r="H1533" t="s">
        <v>307</v>
      </c>
    </row>
    <row r="1534" spans="1:8" x14ac:dyDescent="0.25">
      <c r="A1534" t="s">
        <v>296</v>
      </c>
      <c r="B1534" t="s">
        <v>4426</v>
      </c>
      <c r="C1534" t="s">
        <v>4427</v>
      </c>
      <c r="D1534" t="s">
        <v>4428</v>
      </c>
      <c r="E1534" t="s">
        <v>306</v>
      </c>
      <c r="F1534" t="s">
        <v>361</v>
      </c>
      <c r="G1534" t="s">
        <v>4429</v>
      </c>
      <c r="H1534" t="s">
        <v>307</v>
      </c>
    </row>
    <row r="1535" spans="1:8" x14ac:dyDescent="0.25">
      <c r="A1535" t="s">
        <v>296</v>
      </c>
      <c r="B1535" t="s">
        <v>4430</v>
      </c>
      <c r="C1535" t="s">
        <v>4431</v>
      </c>
      <c r="D1535" t="s">
        <v>4432</v>
      </c>
      <c r="E1535" t="s">
        <v>306</v>
      </c>
      <c r="F1535" t="s">
        <v>361</v>
      </c>
      <c r="G1535" t="s">
        <v>4433</v>
      </c>
      <c r="H1535" t="s">
        <v>307</v>
      </c>
    </row>
    <row r="1536" spans="1:8" x14ac:dyDescent="0.25">
      <c r="A1536" t="s">
        <v>296</v>
      </c>
      <c r="B1536" t="s">
        <v>4434</v>
      </c>
      <c r="C1536" t="s">
        <v>4435</v>
      </c>
      <c r="D1536" t="s">
        <v>4436</v>
      </c>
      <c r="E1536" t="s">
        <v>306</v>
      </c>
      <c r="F1536" t="s">
        <v>361</v>
      </c>
      <c r="G1536" t="s">
        <v>4437</v>
      </c>
      <c r="H1536" t="s">
        <v>307</v>
      </c>
    </row>
    <row r="1537" spans="1:8" x14ac:dyDescent="0.25">
      <c r="A1537" t="s">
        <v>296</v>
      </c>
      <c r="B1537" t="s">
        <v>4438</v>
      </c>
      <c r="C1537" t="s">
        <v>4439</v>
      </c>
      <c r="D1537" t="s">
        <v>4440</v>
      </c>
      <c r="E1537" t="s">
        <v>306</v>
      </c>
      <c r="F1537" t="s">
        <v>361</v>
      </c>
      <c r="G1537" t="s">
        <v>4441</v>
      </c>
      <c r="H1537" t="s">
        <v>307</v>
      </c>
    </row>
    <row r="1538" spans="1:8" x14ac:dyDescent="0.25">
      <c r="A1538" t="s">
        <v>296</v>
      </c>
      <c r="B1538" t="s">
        <v>4442</v>
      </c>
      <c r="C1538" t="s">
        <v>4443</v>
      </c>
      <c r="D1538" t="s">
        <v>4444</v>
      </c>
      <c r="E1538" t="s">
        <v>306</v>
      </c>
      <c r="F1538" t="s">
        <v>361</v>
      </c>
      <c r="G1538" t="s">
        <v>4445</v>
      </c>
      <c r="H1538" t="s">
        <v>307</v>
      </c>
    </row>
    <row r="1539" spans="1:8" x14ac:dyDescent="0.25">
      <c r="A1539" t="s">
        <v>296</v>
      </c>
      <c r="B1539" t="s">
        <v>4446</v>
      </c>
      <c r="C1539" t="s">
        <v>4447</v>
      </c>
      <c r="D1539" t="s">
        <v>4448</v>
      </c>
      <c r="E1539" t="s">
        <v>306</v>
      </c>
      <c r="F1539" t="s">
        <v>361</v>
      </c>
      <c r="G1539" t="s">
        <v>4449</v>
      </c>
      <c r="H1539" t="s">
        <v>307</v>
      </c>
    </row>
    <row r="1540" spans="1:8" x14ac:dyDescent="0.25">
      <c r="A1540" t="s">
        <v>296</v>
      </c>
      <c r="B1540" t="s">
        <v>4450</v>
      </c>
      <c r="C1540" t="s">
        <v>4451</v>
      </c>
      <c r="D1540" t="s">
        <v>4452</v>
      </c>
      <c r="E1540" t="s">
        <v>306</v>
      </c>
      <c r="F1540" t="s">
        <v>361</v>
      </c>
      <c r="G1540" t="s">
        <v>3273</v>
      </c>
      <c r="H1540" t="s">
        <v>307</v>
      </c>
    </row>
    <row r="1541" spans="1:8" x14ac:dyDescent="0.25">
      <c r="A1541" t="s">
        <v>296</v>
      </c>
      <c r="B1541" t="s">
        <v>4453</v>
      </c>
      <c r="C1541" t="s">
        <v>4454</v>
      </c>
      <c r="D1541" t="s">
        <v>4455</v>
      </c>
      <c r="E1541" t="s">
        <v>306</v>
      </c>
      <c r="F1541" t="s">
        <v>361</v>
      </c>
      <c r="G1541" t="s">
        <v>4456</v>
      </c>
      <c r="H1541" t="s">
        <v>307</v>
      </c>
    </row>
    <row r="1542" spans="1:8" x14ac:dyDescent="0.25">
      <c r="A1542" t="s">
        <v>296</v>
      </c>
      <c r="B1542" t="s">
        <v>4457</v>
      </c>
      <c r="C1542" t="s">
        <v>4458</v>
      </c>
      <c r="D1542" t="s">
        <v>4459</v>
      </c>
      <c r="E1542" t="s">
        <v>306</v>
      </c>
      <c r="F1542" t="s">
        <v>361</v>
      </c>
      <c r="G1542" t="s">
        <v>4460</v>
      </c>
      <c r="H1542" t="s">
        <v>307</v>
      </c>
    </row>
    <row r="1543" spans="1:8" x14ac:dyDescent="0.25">
      <c r="A1543" t="s">
        <v>296</v>
      </c>
      <c r="B1543" t="s">
        <v>4461</v>
      </c>
      <c r="C1543" t="s">
        <v>4462</v>
      </c>
      <c r="D1543" t="s">
        <v>4463</v>
      </c>
      <c r="E1543" t="s">
        <v>306</v>
      </c>
      <c r="F1543" t="s">
        <v>361</v>
      </c>
      <c r="G1543" t="s">
        <v>4464</v>
      </c>
      <c r="H1543" t="s">
        <v>307</v>
      </c>
    </row>
    <row r="1544" spans="1:8" x14ac:dyDescent="0.25">
      <c r="A1544" t="s">
        <v>296</v>
      </c>
      <c r="B1544" t="s">
        <v>4465</v>
      </c>
      <c r="C1544" t="s">
        <v>4466</v>
      </c>
      <c r="D1544" t="s">
        <v>4467</v>
      </c>
      <c r="E1544" t="s">
        <v>306</v>
      </c>
      <c r="F1544" t="s">
        <v>361</v>
      </c>
      <c r="G1544" t="s">
        <v>4468</v>
      </c>
      <c r="H1544" t="s">
        <v>307</v>
      </c>
    </row>
    <row r="1545" spans="1:8" x14ac:dyDescent="0.25">
      <c r="A1545" t="s">
        <v>296</v>
      </c>
      <c r="B1545" t="s">
        <v>4469</v>
      </c>
      <c r="C1545" t="s">
        <v>4470</v>
      </c>
      <c r="D1545" t="s">
        <v>4471</v>
      </c>
      <c r="E1545" t="s">
        <v>306</v>
      </c>
      <c r="F1545" t="s">
        <v>361</v>
      </c>
      <c r="G1545" t="s">
        <v>4472</v>
      </c>
      <c r="H1545" t="s">
        <v>307</v>
      </c>
    </row>
    <row r="1546" spans="1:8" x14ac:dyDescent="0.25">
      <c r="A1546" t="s">
        <v>296</v>
      </c>
      <c r="B1546" t="s">
        <v>4473</v>
      </c>
      <c r="C1546" t="s">
        <v>4474</v>
      </c>
      <c r="D1546" t="s">
        <v>4475</v>
      </c>
      <c r="E1546" t="s">
        <v>306</v>
      </c>
      <c r="F1546" t="s">
        <v>361</v>
      </c>
      <c r="G1546" t="s">
        <v>4476</v>
      </c>
      <c r="H1546" t="s">
        <v>307</v>
      </c>
    </row>
    <row r="1547" spans="1:8" x14ac:dyDescent="0.25">
      <c r="A1547" t="s">
        <v>296</v>
      </c>
      <c r="B1547" t="s">
        <v>4477</v>
      </c>
      <c r="C1547" t="s">
        <v>4478</v>
      </c>
      <c r="D1547" t="s">
        <v>4479</v>
      </c>
      <c r="E1547" t="s">
        <v>306</v>
      </c>
      <c r="F1547" t="s">
        <v>361</v>
      </c>
      <c r="G1547" t="s">
        <v>4480</v>
      </c>
      <c r="H1547" t="s">
        <v>307</v>
      </c>
    </row>
    <row r="1548" spans="1:8" x14ac:dyDescent="0.25">
      <c r="A1548" t="s">
        <v>296</v>
      </c>
      <c r="B1548" t="s">
        <v>4481</v>
      </c>
      <c r="C1548" t="s">
        <v>4482</v>
      </c>
      <c r="D1548" t="s">
        <v>4483</v>
      </c>
      <c r="E1548" t="s">
        <v>306</v>
      </c>
      <c r="F1548" t="s">
        <v>361</v>
      </c>
      <c r="G1548" t="s">
        <v>4484</v>
      </c>
      <c r="H1548" t="s">
        <v>307</v>
      </c>
    </row>
    <row r="1549" spans="1:8" x14ac:dyDescent="0.25">
      <c r="A1549" t="s">
        <v>296</v>
      </c>
      <c r="B1549" t="s">
        <v>4485</v>
      </c>
      <c r="C1549" t="s">
        <v>4486</v>
      </c>
      <c r="D1549" t="s">
        <v>4487</v>
      </c>
      <c r="E1549" t="s">
        <v>306</v>
      </c>
      <c r="F1549" t="s">
        <v>361</v>
      </c>
      <c r="G1549" t="s">
        <v>4488</v>
      </c>
      <c r="H1549" t="s">
        <v>307</v>
      </c>
    </row>
    <row r="1550" spans="1:8" x14ac:dyDescent="0.25">
      <c r="A1550" t="s">
        <v>296</v>
      </c>
      <c r="B1550" t="s">
        <v>4867</v>
      </c>
      <c r="C1550" t="s">
        <v>4868</v>
      </c>
      <c r="D1550" t="s">
        <v>4869</v>
      </c>
      <c r="E1550" t="s">
        <v>306</v>
      </c>
      <c r="F1550" t="s">
        <v>361</v>
      </c>
      <c r="G1550" t="s">
        <v>4870</v>
      </c>
      <c r="H1550" t="s">
        <v>307</v>
      </c>
    </row>
    <row r="1551" spans="1:8" x14ac:dyDescent="0.25">
      <c r="A1551" t="s">
        <v>296</v>
      </c>
      <c r="B1551" t="s">
        <v>4871</v>
      </c>
      <c r="C1551" t="s">
        <v>4872</v>
      </c>
      <c r="D1551" t="s">
        <v>4873</v>
      </c>
      <c r="E1551" t="s">
        <v>306</v>
      </c>
      <c r="F1551" t="s">
        <v>361</v>
      </c>
      <c r="G1551" t="s">
        <v>4874</v>
      </c>
      <c r="H1551" t="s">
        <v>307</v>
      </c>
    </row>
    <row r="1552" spans="1:8" x14ac:dyDescent="0.25">
      <c r="A1552" t="s">
        <v>296</v>
      </c>
      <c r="B1552" t="s">
        <v>4875</v>
      </c>
      <c r="C1552" t="s">
        <v>4876</v>
      </c>
      <c r="D1552" t="s">
        <v>4877</v>
      </c>
      <c r="E1552" t="s">
        <v>306</v>
      </c>
      <c r="F1552" t="s">
        <v>361</v>
      </c>
      <c r="G1552" t="s">
        <v>4878</v>
      </c>
      <c r="H1552" t="s">
        <v>307</v>
      </c>
    </row>
    <row r="1553" spans="1:8" x14ac:dyDescent="0.25">
      <c r="A1553" t="s">
        <v>296</v>
      </c>
      <c r="B1553" t="s">
        <v>4879</v>
      </c>
      <c r="C1553" t="s">
        <v>4880</v>
      </c>
      <c r="D1553" t="s">
        <v>4881</v>
      </c>
      <c r="E1553" t="s">
        <v>306</v>
      </c>
      <c r="F1553" t="s">
        <v>361</v>
      </c>
      <c r="G1553" t="s">
        <v>4882</v>
      </c>
      <c r="H1553" t="s">
        <v>307</v>
      </c>
    </row>
    <row r="1554" spans="1:8" x14ac:dyDescent="0.25">
      <c r="A1554" t="s">
        <v>296</v>
      </c>
      <c r="B1554" t="s">
        <v>4883</v>
      </c>
      <c r="C1554" t="s">
        <v>4884</v>
      </c>
      <c r="D1554" t="s">
        <v>4885</v>
      </c>
      <c r="E1554" t="s">
        <v>306</v>
      </c>
      <c r="F1554" t="s">
        <v>361</v>
      </c>
      <c r="G1554" t="s">
        <v>4886</v>
      </c>
      <c r="H1554" t="s">
        <v>307</v>
      </c>
    </row>
    <row r="1555" spans="1:8" x14ac:dyDescent="0.25">
      <c r="A1555" t="s">
        <v>296</v>
      </c>
      <c r="B1555" t="s">
        <v>5122</v>
      </c>
      <c r="C1555" t="s">
        <v>5123</v>
      </c>
      <c r="D1555" t="s">
        <v>5124</v>
      </c>
      <c r="E1555" t="s">
        <v>306</v>
      </c>
      <c r="F1555" t="s">
        <v>361</v>
      </c>
      <c r="G1555" t="s">
        <v>5125</v>
      </c>
      <c r="H1555" t="s">
        <v>307</v>
      </c>
    </row>
    <row r="1556" spans="1:8" x14ac:dyDescent="0.25">
      <c r="A1556" t="s">
        <v>296</v>
      </c>
      <c r="B1556" t="s">
        <v>5126</v>
      </c>
      <c r="C1556" t="s">
        <v>5127</v>
      </c>
      <c r="D1556" t="s">
        <v>5124</v>
      </c>
      <c r="E1556" t="s">
        <v>306</v>
      </c>
      <c r="F1556" t="s">
        <v>361</v>
      </c>
      <c r="G1556" t="s">
        <v>5128</v>
      </c>
      <c r="H1556" t="s">
        <v>307</v>
      </c>
    </row>
    <row r="1557" spans="1:8" x14ac:dyDescent="0.25">
      <c r="A1557" t="s">
        <v>296</v>
      </c>
      <c r="B1557" t="s">
        <v>4555</v>
      </c>
      <c r="C1557" t="s">
        <v>4556</v>
      </c>
      <c r="D1557" t="s">
        <v>4557</v>
      </c>
      <c r="E1557" t="s">
        <v>306</v>
      </c>
      <c r="F1557" t="s">
        <v>361</v>
      </c>
      <c r="G1557" t="s">
        <v>4558</v>
      </c>
      <c r="H1557" t="s">
        <v>307</v>
      </c>
    </row>
    <row r="1558" spans="1:8" x14ac:dyDescent="0.25">
      <c r="A1558" t="s">
        <v>296</v>
      </c>
      <c r="B1558" t="s">
        <v>4551</v>
      </c>
      <c r="C1558" t="s">
        <v>4552</v>
      </c>
      <c r="D1558" t="s">
        <v>4553</v>
      </c>
      <c r="E1558" t="s">
        <v>306</v>
      </c>
      <c r="F1558" t="s">
        <v>361</v>
      </c>
      <c r="G1558" t="s">
        <v>4554</v>
      </c>
      <c r="H1558" t="s">
        <v>307</v>
      </c>
    </row>
    <row r="1559" spans="1:8" x14ac:dyDescent="0.25">
      <c r="A1559" t="s">
        <v>296</v>
      </c>
      <c r="B1559" t="s">
        <v>4547</v>
      </c>
      <c r="C1559" t="s">
        <v>4548</v>
      </c>
      <c r="D1559" t="s">
        <v>4549</v>
      </c>
      <c r="E1559" t="s">
        <v>306</v>
      </c>
      <c r="F1559" t="s">
        <v>361</v>
      </c>
      <c r="G1559" t="s">
        <v>4550</v>
      </c>
      <c r="H1559" t="s">
        <v>307</v>
      </c>
    </row>
    <row r="1560" spans="1:8" x14ac:dyDescent="0.25">
      <c r="A1560" t="s">
        <v>296</v>
      </c>
      <c r="B1560" t="s">
        <v>4543</v>
      </c>
      <c r="C1560" t="s">
        <v>4544</v>
      </c>
      <c r="D1560" t="s">
        <v>4545</v>
      </c>
      <c r="E1560" t="s">
        <v>306</v>
      </c>
      <c r="F1560" t="s">
        <v>361</v>
      </c>
      <c r="G1560" t="s">
        <v>4546</v>
      </c>
      <c r="H1560" t="s">
        <v>307</v>
      </c>
    </row>
    <row r="1561" spans="1:8" x14ac:dyDescent="0.25">
      <c r="A1561" t="s">
        <v>296</v>
      </c>
      <c r="B1561" t="s">
        <v>4539</v>
      </c>
      <c r="C1561" t="s">
        <v>4540</v>
      </c>
      <c r="D1561" t="s">
        <v>4541</v>
      </c>
      <c r="E1561" t="s">
        <v>306</v>
      </c>
      <c r="F1561" t="s">
        <v>361</v>
      </c>
      <c r="G1561" t="s">
        <v>4542</v>
      </c>
      <c r="H1561" t="s">
        <v>307</v>
      </c>
    </row>
    <row r="1562" spans="1:8" x14ac:dyDescent="0.25">
      <c r="A1562" t="s">
        <v>296</v>
      </c>
      <c r="B1562" t="s">
        <v>4535</v>
      </c>
      <c r="C1562" t="s">
        <v>4536</v>
      </c>
      <c r="D1562" t="s">
        <v>4537</v>
      </c>
      <c r="E1562" t="s">
        <v>306</v>
      </c>
      <c r="F1562" t="s">
        <v>361</v>
      </c>
      <c r="G1562" t="s">
        <v>4538</v>
      </c>
      <c r="H1562" t="s">
        <v>307</v>
      </c>
    </row>
    <row r="1563" spans="1:8" x14ac:dyDescent="0.25">
      <c r="A1563" t="s">
        <v>296</v>
      </c>
      <c r="B1563" t="s">
        <v>4531</v>
      </c>
      <c r="C1563" t="s">
        <v>4532</v>
      </c>
      <c r="D1563" t="s">
        <v>4533</v>
      </c>
      <c r="E1563" t="s">
        <v>306</v>
      </c>
      <c r="F1563" t="s">
        <v>361</v>
      </c>
      <c r="G1563" t="s">
        <v>4534</v>
      </c>
      <c r="H1563" t="s">
        <v>307</v>
      </c>
    </row>
    <row r="1564" spans="1:8" x14ac:dyDescent="0.25">
      <c r="A1564" t="s">
        <v>296</v>
      </c>
      <c r="B1564" t="s">
        <v>10582</v>
      </c>
      <c r="C1564" t="s">
        <v>4529</v>
      </c>
      <c r="D1564" t="s">
        <v>10583</v>
      </c>
      <c r="E1564" t="s">
        <v>306</v>
      </c>
      <c r="F1564" t="s">
        <v>361</v>
      </c>
      <c r="G1564" t="s">
        <v>10584</v>
      </c>
      <c r="H1564" t="s">
        <v>307</v>
      </c>
    </row>
    <row r="1565" spans="1:8" x14ac:dyDescent="0.25">
      <c r="A1565" t="s">
        <v>296</v>
      </c>
      <c r="B1565" t="s">
        <v>4525</v>
      </c>
      <c r="C1565" t="s">
        <v>4526</v>
      </c>
      <c r="D1565" t="s">
        <v>4527</v>
      </c>
      <c r="E1565" t="s">
        <v>306</v>
      </c>
      <c r="F1565" t="s">
        <v>361</v>
      </c>
      <c r="G1565" t="s">
        <v>4528</v>
      </c>
      <c r="H1565" t="s">
        <v>307</v>
      </c>
    </row>
    <row r="1566" spans="1:8" x14ac:dyDescent="0.25">
      <c r="A1566" t="s">
        <v>296</v>
      </c>
      <c r="B1566" t="s">
        <v>4521</v>
      </c>
      <c r="C1566" t="s">
        <v>4522</v>
      </c>
      <c r="D1566" t="s">
        <v>4523</v>
      </c>
      <c r="E1566" t="s">
        <v>306</v>
      </c>
      <c r="F1566" t="s">
        <v>361</v>
      </c>
      <c r="G1566" t="s">
        <v>4524</v>
      </c>
      <c r="H1566" t="s">
        <v>307</v>
      </c>
    </row>
    <row r="1567" spans="1:8" x14ac:dyDescent="0.25">
      <c r="A1567" t="s">
        <v>296</v>
      </c>
      <c r="B1567" t="s">
        <v>4517</v>
      </c>
      <c r="C1567" t="s">
        <v>4518</v>
      </c>
      <c r="D1567" t="s">
        <v>4519</v>
      </c>
      <c r="E1567" t="s">
        <v>306</v>
      </c>
      <c r="F1567" t="s">
        <v>361</v>
      </c>
      <c r="G1567" t="s">
        <v>4520</v>
      </c>
      <c r="H1567" t="s">
        <v>307</v>
      </c>
    </row>
    <row r="1568" spans="1:8" x14ac:dyDescent="0.25">
      <c r="A1568" t="s">
        <v>296</v>
      </c>
      <c r="B1568" t="s">
        <v>4513</v>
      </c>
      <c r="C1568" t="s">
        <v>4514</v>
      </c>
      <c r="D1568" t="s">
        <v>4515</v>
      </c>
      <c r="E1568" t="s">
        <v>306</v>
      </c>
      <c r="F1568" t="s">
        <v>361</v>
      </c>
      <c r="G1568" t="s">
        <v>4516</v>
      </c>
      <c r="H1568" t="s">
        <v>307</v>
      </c>
    </row>
    <row r="1569" spans="1:8" x14ac:dyDescent="0.25">
      <c r="A1569" t="s">
        <v>296</v>
      </c>
      <c r="B1569" t="s">
        <v>4509</v>
      </c>
      <c r="C1569" t="s">
        <v>4510</v>
      </c>
      <c r="D1569" t="s">
        <v>4511</v>
      </c>
      <c r="E1569" t="s">
        <v>306</v>
      </c>
      <c r="F1569" t="s">
        <v>361</v>
      </c>
      <c r="G1569" t="s">
        <v>4512</v>
      </c>
      <c r="H1569" t="s">
        <v>307</v>
      </c>
    </row>
    <row r="1570" spans="1:8" x14ac:dyDescent="0.25">
      <c r="A1570" t="s">
        <v>296</v>
      </c>
      <c r="B1570" t="s">
        <v>4505</v>
      </c>
      <c r="C1570" t="s">
        <v>4506</v>
      </c>
      <c r="D1570" t="s">
        <v>4507</v>
      </c>
      <c r="E1570" t="s">
        <v>306</v>
      </c>
      <c r="F1570" t="s">
        <v>361</v>
      </c>
      <c r="G1570" t="s">
        <v>4508</v>
      </c>
      <c r="H1570" t="s">
        <v>307</v>
      </c>
    </row>
    <row r="1571" spans="1:8" x14ac:dyDescent="0.25">
      <c r="A1571" t="s">
        <v>296</v>
      </c>
      <c r="B1571" t="s">
        <v>4501</v>
      </c>
      <c r="C1571" t="s">
        <v>4502</v>
      </c>
      <c r="D1571" t="s">
        <v>4503</v>
      </c>
      <c r="E1571" t="s">
        <v>306</v>
      </c>
      <c r="F1571" t="s">
        <v>361</v>
      </c>
      <c r="G1571" t="s">
        <v>4504</v>
      </c>
      <c r="H1571" t="s">
        <v>307</v>
      </c>
    </row>
    <row r="1572" spans="1:8" x14ac:dyDescent="0.25">
      <c r="A1572" t="s">
        <v>296</v>
      </c>
      <c r="B1572" t="s">
        <v>4497</v>
      </c>
      <c r="C1572" t="s">
        <v>4498</v>
      </c>
      <c r="D1572" t="s">
        <v>4499</v>
      </c>
      <c r="E1572" t="s">
        <v>306</v>
      </c>
      <c r="F1572" t="s">
        <v>361</v>
      </c>
      <c r="G1572" t="s">
        <v>4500</v>
      </c>
      <c r="H1572" t="s">
        <v>307</v>
      </c>
    </row>
    <row r="1573" spans="1:8" x14ac:dyDescent="0.25">
      <c r="A1573" t="s">
        <v>296</v>
      </c>
      <c r="B1573" t="s">
        <v>4493</v>
      </c>
      <c r="C1573" t="s">
        <v>4494</v>
      </c>
      <c r="D1573" t="s">
        <v>4495</v>
      </c>
      <c r="E1573" t="s">
        <v>306</v>
      </c>
      <c r="F1573" t="s">
        <v>361</v>
      </c>
      <c r="G1573" t="s">
        <v>4496</v>
      </c>
      <c r="H1573" t="s">
        <v>307</v>
      </c>
    </row>
    <row r="1574" spans="1:8" x14ac:dyDescent="0.25">
      <c r="A1574" t="s">
        <v>296</v>
      </c>
      <c r="B1574" t="s">
        <v>4583</v>
      </c>
      <c r="C1574" t="s">
        <v>4494</v>
      </c>
      <c r="D1574" t="s">
        <v>4584</v>
      </c>
      <c r="E1574" t="s">
        <v>306</v>
      </c>
      <c r="F1574" t="s">
        <v>361</v>
      </c>
      <c r="G1574" t="s">
        <v>4585</v>
      </c>
      <c r="H1574" t="s">
        <v>307</v>
      </c>
    </row>
    <row r="1575" spans="1:8" x14ac:dyDescent="0.25">
      <c r="A1575" t="s">
        <v>296</v>
      </c>
      <c r="B1575" t="s">
        <v>10585</v>
      </c>
      <c r="C1575" t="s">
        <v>4560</v>
      </c>
      <c r="D1575" t="s">
        <v>4530</v>
      </c>
      <c r="E1575" t="s">
        <v>306</v>
      </c>
      <c r="F1575" t="s">
        <v>361</v>
      </c>
      <c r="G1575" t="s">
        <v>10586</v>
      </c>
      <c r="H1575" t="s">
        <v>307</v>
      </c>
    </row>
    <row r="1576" spans="1:8" x14ac:dyDescent="0.25">
      <c r="A1576" t="s">
        <v>296</v>
      </c>
      <c r="B1576" t="s">
        <v>4559</v>
      </c>
      <c r="C1576" t="s">
        <v>4560</v>
      </c>
      <c r="D1576" t="s">
        <v>4561</v>
      </c>
      <c r="E1576" t="s">
        <v>306</v>
      </c>
      <c r="F1576" t="s">
        <v>361</v>
      </c>
      <c r="G1576" t="s">
        <v>4562</v>
      </c>
      <c r="H1576" t="s">
        <v>307</v>
      </c>
    </row>
    <row r="1577" spans="1:8" x14ac:dyDescent="0.25">
      <c r="A1577" t="s">
        <v>296</v>
      </c>
      <c r="B1577" t="s">
        <v>4563</v>
      </c>
      <c r="C1577" t="s">
        <v>4564</v>
      </c>
      <c r="D1577" t="s">
        <v>4565</v>
      </c>
      <c r="E1577" t="s">
        <v>306</v>
      </c>
      <c r="F1577" t="s">
        <v>361</v>
      </c>
      <c r="G1577" t="s">
        <v>4566</v>
      </c>
      <c r="H1577" t="s">
        <v>307</v>
      </c>
    </row>
    <row r="1578" spans="1:8" x14ac:dyDescent="0.25">
      <c r="A1578" t="s">
        <v>296</v>
      </c>
      <c r="B1578" t="s">
        <v>4567</v>
      </c>
      <c r="C1578" t="s">
        <v>4568</v>
      </c>
      <c r="D1578" t="s">
        <v>4569</v>
      </c>
      <c r="E1578" t="s">
        <v>306</v>
      </c>
      <c r="F1578" t="s">
        <v>361</v>
      </c>
      <c r="G1578" t="s">
        <v>4570</v>
      </c>
      <c r="H1578" t="s">
        <v>307</v>
      </c>
    </row>
    <row r="1579" spans="1:8" x14ac:dyDescent="0.25">
      <c r="A1579" t="s">
        <v>296</v>
      </c>
      <c r="B1579" t="s">
        <v>4571</v>
      </c>
      <c r="C1579" t="s">
        <v>4572</v>
      </c>
      <c r="D1579" t="s">
        <v>4573</v>
      </c>
      <c r="E1579" t="s">
        <v>306</v>
      </c>
      <c r="F1579" t="s">
        <v>361</v>
      </c>
      <c r="G1579" t="s">
        <v>4574</v>
      </c>
      <c r="H1579" t="s">
        <v>307</v>
      </c>
    </row>
    <row r="1580" spans="1:8" x14ac:dyDescent="0.25">
      <c r="A1580" t="s">
        <v>296</v>
      </c>
      <c r="B1580" t="s">
        <v>4575</v>
      </c>
      <c r="C1580" t="s">
        <v>4576</v>
      </c>
      <c r="D1580" t="s">
        <v>4577</v>
      </c>
      <c r="E1580" t="s">
        <v>306</v>
      </c>
      <c r="F1580" t="s">
        <v>361</v>
      </c>
      <c r="G1580" t="s">
        <v>4578</v>
      </c>
      <c r="H1580" t="s">
        <v>307</v>
      </c>
    </row>
    <row r="1581" spans="1:8" x14ac:dyDescent="0.25">
      <c r="A1581" t="s">
        <v>296</v>
      </c>
      <c r="B1581" t="s">
        <v>4579</v>
      </c>
      <c r="C1581" t="s">
        <v>4580</v>
      </c>
      <c r="D1581" t="s">
        <v>4581</v>
      </c>
      <c r="E1581" t="s">
        <v>306</v>
      </c>
      <c r="F1581" t="s">
        <v>361</v>
      </c>
      <c r="G1581" t="s">
        <v>4582</v>
      </c>
      <c r="H1581" t="s">
        <v>307</v>
      </c>
    </row>
    <row r="1582" spans="1:8" x14ac:dyDescent="0.25">
      <c r="A1582" t="s">
        <v>296</v>
      </c>
      <c r="B1582" t="s">
        <v>4586</v>
      </c>
      <c r="C1582" t="s">
        <v>4587</v>
      </c>
      <c r="D1582" t="s">
        <v>4588</v>
      </c>
      <c r="E1582" t="s">
        <v>306</v>
      </c>
      <c r="F1582" t="s">
        <v>361</v>
      </c>
      <c r="G1582" t="s">
        <v>4589</v>
      </c>
      <c r="H1582" t="s">
        <v>307</v>
      </c>
    </row>
    <row r="1583" spans="1:8" x14ac:dyDescent="0.25">
      <c r="A1583" t="s">
        <v>296</v>
      </c>
      <c r="B1583" t="s">
        <v>4590</v>
      </c>
      <c r="C1583" t="s">
        <v>4591</v>
      </c>
      <c r="D1583" t="s">
        <v>4592</v>
      </c>
      <c r="E1583" t="s">
        <v>306</v>
      </c>
      <c r="F1583" t="s">
        <v>361</v>
      </c>
      <c r="G1583" t="s">
        <v>4593</v>
      </c>
      <c r="H1583" t="s">
        <v>307</v>
      </c>
    </row>
    <row r="1584" spans="1:8" x14ac:dyDescent="0.25">
      <c r="A1584" t="s">
        <v>296</v>
      </c>
      <c r="B1584" t="s">
        <v>4594</v>
      </c>
      <c r="C1584" t="s">
        <v>4595</v>
      </c>
      <c r="D1584" t="s">
        <v>4596</v>
      </c>
      <c r="E1584" t="s">
        <v>306</v>
      </c>
      <c r="F1584" t="s">
        <v>361</v>
      </c>
      <c r="G1584" t="s">
        <v>4597</v>
      </c>
      <c r="H1584" t="s">
        <v>307</v>
      </c>
    </row>
    <row r="1585" spans="1:8" x14ac:dyDescent="0.25">
      <c r="A1585" t="s">
        <v>296</v>
      </c>
      <c r="B1585" t="s">
        <v>4598</v>
      </c>
      <c r="C1585" t="s">
        <v>4599</v>
      </c>
      <c r="D1585" t="s">
        <v>4600</v>
      </c>
      <c r="E1585" t="s">
        <v>306</v>
      </c>
      <c r="F1585" t="s">
        <v>3161</v>
      </c>
      <c r="G1585" t="s">
        <v>4601</v>
      </c>
      <c r="H1585" t="s">
        <v>307</v>
      </c>
    </row>
    <row r="1586" spans="1:8" x14ac:dyDescent="0.25">
      <c r="A1586" t="s">
        <v>296</v>
      </c>
      <c r="B1586" t="s">
        <v>4602</v>
      </c>
      <c r="C1586" t="s">
        <v>4603</v>
      </c>
      <c r="D1586" t="s">
        <v>4604</v>
      </c>
      <c r="E1586" t="s">
        <v>306</v>
      </c>
      <c r="F1586" t="s">
        <v>3161</v>
      </c>
      <c r="G1586" t="s">
        <v>4605</v>
      </c>
      <c r="H1586" t="s">
        <v>307</v>
      </c>
    </row>
    <row r="1587" spans="1:8" x14ac:dyDescent="0.25">
      <c r="A1587" t="s">
        <v>296</v>
      </c>
      <c r="B1587" t="s">
        <v>4606</v>
      </c>
      <c r="C1587" t="s">
        <v>4607</v>
      </c>
      <c r="D1587" t="s">
        <v>4608</v>
      </c>
      <c r="E1587" t="s">
        <v>306</v>
      </c>
      <c r="F1587" t="s">
        <v>3161</v>
      </c>
      <c r="G1587" t="s">
        <v>4609</v>
      </c>
      <c r="H1587" t="s">
        <v>307</v>
      </c>
    </row>
    <row r="1588" spans="1:8" x14ac:dyDescent="0.25">
      <c r="A1588" t="s">
        <v>296</v>
      </c>
      <c r="B1588" t="s">
        <v>4610</v>
      </c>
      <c r="C1588" t="s">
        <v>4611</v>
      </c>
      <c r="D1588" t="s">
        <v>4612</v>
      </c>
      <c r="E1588" t="s">
        <v>306</v>
      </c>
      <c r="F1588" t="s">
        <v>3161</v>
      </c>
      <c r="G1588" t="s">
        <v>4613</v>
      </c>
      <c r="H1588" t="s">
        <v>307</v>
      </c>
    </row>
    <row r="1589" spans="1:8" x14ac:dyDescent="0.25">
      <c r="A1589" t="s">
        <v>296</v>
      </c>
      <c r="B1589" t="s">
        <v>4614</v>
      </c>
      <c r="C1589" t="s">
        <v>4615</v>
      </c>
      <c r="D1589" t="s">
        <v>4616</v>
      </c>
      <c r="E1589" t="s">
        <v>306</v>
      </c>
      <c r="F1589" t="s">
        <v>3161</v>
      </c>
      <c r="G1589" t="s">
        <v>4617</v>
      </c>
      <c r="H1589" t="s">
        <v>307</v>
      </c>
    </row>
    <row r="1590" spans="1:8" x14ac:dyDescent="0.25">
      <c r="A1590" t="s">
        <v>296</v>
      </c>
      <c r="B1590" t="s">
        <v>4618</v>
      </c>
      <c r="C1590" t="s">
        <v>4619</v>
      </c>
      <c r="D1590" t="s">
        <v>4620</v>
      </c>
      <c r="E1590" t="s">
        <v>306</v>
      </c>
      <c r="F1590" t="s">
        <v>3161</v>
      </c>
      <c r="G1590" t="s">
        <v>4621</v>
      </c>
      <c r="H1590" t="s">
        <v>307</v>
      </c>
    </row>
    <row r="1591" spans="1:8" x14ac:dyDescent="0.25">
      <c r="A1591" t="s">
        <v>296</v>
      </c>
      <c r="B1591" t="s">
        <v>4626</v>
      </c>
      <c r="C1591" t="s">
        <v>4627</v>
      </c>
      <c r="D1591" t="s">
        <v>4628</v>
      </c>
      <c r="E1591" t="s">
        <v>306</v>
      </c>
      <c r="F1591" t="s">
        <v>3161</v>
      </c>
      <c r="G1591" t="s">
        <v>4629</v>
      </c>
      <c r="H1591" t="s">
        <v>307</v>
      </c>
    </row>
    <row r="1592" spans="1:8" x14ac:dyDescent="0.25">
      <c r="A1592" t="s">
        <v>296</v>
      </c>
      <c r="B1592" t="s">
        <v>4630</v>
      </c>
      <c r="C1592" t="s">
        <v>4631</v>
      </c>
      <c r="D1592" t="s">
        <v>4632</v>
      </c>
      <c r="E1592" t="s">
        <v>306</v>
      </c>
      <c r="F1592" t="s">
        <v>3161</v>
      </c>
      <c r="G1592" t="s">
        <v>4633</v>
      </c>
      <c r="H1592" t="s">
        <v>307</v>
      </c>
    </row>
    <row r="1593" spans="1:8" x14ac:dyDescent="0.25">
      <c r="A1593" t="s">
        <v>296</v>
      </c>
      <c r="B1593" t="s">
        <v>4634</v>
      </c>
      <c r="C1593" t="s">
        <v>4635</v>
      </c>
      <c r="D1593" t="s">
        <v>4636</v>
      </c>
      <c r="E1593" t="s">
        <v>306</v>
      </c>
      <c r="F1593" t="s">
        <v>361</v>
      </c>
      <c r="G1593" t="s">
        <v>4637</v>
      </c>
      <c r="H1593" t="s">
        <v>307</v>
      </c>
    </row>
    <row r="1594" spans="1:8" x14ac:dyDescent="0.25">
      <c r="A1594" t="s">
        <v>296</v>
      </c>
      <c r="B1594" t="s">
        <v>12365</v>
      </c>
      <c r="C1594" t="s">
        <v>4638</v>
      </c>
      <c r="D1594" t="s">
        <v>12366</v>
      </c>
      <c r="E1594" t="s">
        <v>306</v>
      </c>
      <c r="F1594" t="s">
        <v>361</v>
      </c>
      <c r="G1594" t="s">
        <v>12367</v>
      </c>
      <c r="H1594" t="s">
        <v>307</v>
      </c>
    </row>
    <row r="1595" spans="1:8" x14ac:dyDescent="0.25">
      <c r="A1595" t="s">
        <v>296</v>
      </c>
      <c r="B1595" t="s">
        <v>4640</v>
      </c>
      <c r="C1595" t="s">
        <v>4641</v>
      </c>
      <c r="D1595" t="s">
        <v>4642</v>
      </c>
      <c r="E1595" t="s">
        <v>306</v>
      </c>
      <c r="F1595" t="s">
        <v>361</v>
      </c>
      <c r="G1595" t="s">
        <v>4643</v>
      </c>
      <c r="H1595" t="s">
        <v>307</v>
      </c>
    </row>
    <row r="1596" spans="1:8" x14ac:dyDescent="0.25">
      <c r="A1596" t="s">
        <v>296</v>
      </c>
      <c r="B1596" t="s">
        <v>4644</v>
      </c>
      <c r="C1596" t="s">
        <v>4645</v>
      </c>
      <c r="D1596" t="s">
        <v>4646</v>
      </c>
      <c r="E1596" t="s">
        <v>306</v>
      </c>
      <c r="F1596" t="s">
        <v>361</v>
      </c>
      <c r="G1596" t="s">
        <v>4647</v>
      </c>
      <c r="H1596" t="s">
        <v>307</v>
      </c>
    </row>
    <row r="1597" spans="1:8" x14ac:dyDescent="0.25">
      <c r="A1597" t="s">
        <v>296</v>
      </c>
      <c r="B1597" t="s">
        <v>4648</v>
      </c>
      <c r="C1597" t="s">
        <v>4649</v>
      </c>
      <c r="D1597" t="s">
        <v>4650</v>
      </c>
      <c r="E1597" t="s">
        <v>306</v>
      </c>
      <c r="F1597" t="s">
        <v>361</v>
      </c>
      <c r="G1597" t="s">
        <v>4651</v>
      </c>
      <c r="H1597" t="s">
        <v>307</v>
      </c>
    </row>
    <row r="1598" spans="1:8" x14ac:dyDescent="0.25">
      <c r="A1598" t="s">
        <v>296</v>
      </c>
      <c r="B1598" t="s">
        <v>4652</v>
      </c>
      <c r="C1598" t="s">
        <v>4653</v>
      </c>
      <c r="D1598" t="s">
        <v>4654</v>
      </c>
      <c r="E1598" t="s">
        <v>306</v>
      </c>
      <c r="F1598" t="s">
        <v>361</v>
      </c>
      <c r="G1598" t="s">
        <v>4655</v>
      </c>
      <c r="H1598" t="s">
        <v>307</v>
      </c>
    </row>
    <row r="1599" spans="1:8" x14ac:dyDescent="0.25">
      <c r="A1599" t="s">
        <v>296</v>
      </c>
      <c r="B1599" t="s">
        <v>4656</v>
      </c>
      <c r="C1599" t="s">
        <v>4657</v>
      </c>
      <c r="D1599" t="s">
        <v>4658</v>
      </c>
      <c r="E1599" t="s">
        <v>306</v>
      </c>
      <c r="F1599" t="s">
        <v>361</v>
      </c>
      <c r="G1599" t="s">
        <v>4659</v>
      </c>
      <c r="H1599" t="s">
        <v>307</v>
      </c>
    </row>
    <row r="1600" spans="1:8" x14ac:dyDescent="0.25">
      <c r="A1600" t="s">
        <v>296</v>
      </c>
      <c r="B1600" t="s">
        <v>4660</v>
      </c>
      <c r="C1600" t="s">
        <v>4661</v>
      </c>
      <c r="D1600" t="s">
        <v>4662</v>
      </c>
      <c r="E1600" t="s">
        <v>306</v>
      </c>
      <c r="F1600" t="s">
        <v>361</v>
      </c>
      <c r="G1600" t="s">
        <v>4663</v>
      </c>
      <c r="H1600" t="s">
        <v>307</v>
      </c>
    </row>
    <row r="1601" spans="1:8" x14ac:dyDescent="0.25">
      <c r="A1601" t="s">
        <v>296</v>
      </c>
      <c r="B1601" t="s">
        <v>4664</v>
      </c>
      <c r="C1601" t="s">
        <v>4665</v>
      </c>
      <c r="D1601" t="s">
        <v>4666</v>
      </c>
      <c r="E1601" t="s">
        <v>306</v>
      </c>
      <c r="F1601" t="s">
        <v>361</v>
      </c>
      <c r="G1601" t="s">
        <v>4667</v>
      </c>
      <c r="H1601" t="s">
        <v>307</v>
      </c>
    </row>
    <row r="1602" spans="1:8" x14ac:dyDescent="0.25">
      <c r="A1602" t="s">
        <v>296</v>
      </c>
      <c r="B1602" t="s">
        <v>4668</v>
      </c>
      <c r="C1602" t="s">
        <v>4669</v>
      </c>
      <c r="D1602" t="s">
        <v>4670</v>
      </c>
      <c r="E1602" t="s">
        <v>306</v>
      </c>
      <c r="F1602" t="s">
        <v>361</v>
      </c>
      <c r="G1602" t="s">
        <v>4671</v>
      </c>
      <c r="H1602" t="s">
        <v>307</v>
      </c>
    </row>
    <row r="1603" spans="1:8" x14ac:dyDescent="0.25">
      <c r="A1603" t="s">
        <v>296</v>
      </c>
      <c r="B1603" t="s">
        <v>4672</v>
      </c>
      <c r="C1603" t="s">
        <v>4673</v>
      </c>
      <c r="D1603" t="s">
        <v>4674</v>
      </c>
      <c r="E1603" t="s">
        <v>306</v>
      </c>
      <c r="F1603" t="s">
        <v>361</v>
      </c>
      <c r="G1603" t="s">
        <v>4675</v>
      </c>
      <c r="H1603" t="s">
        <v>307</v>
      </c>
    </row>
    <row r="1604" spans="1:8" x14ac:dyDescent="0.25">
      <c r="A1604" t="s">
        <v>296</v>
      </c>
      <c r="B1604" t="s">
        <v>4676</v>
      </c>
      <c r="C1604" t="s">
        <v>4677</v>
      </c>
      <c r="D1604" t="s">
        <v>4678</v>
      </c>
      <c r="E1604" t="s">
        <v>306</v>
      </c>
      <c r="F1604" t="s">
        <v>361</v>
      </c>
      <c r="G1604" t="s">
        <v>4679</v>
      </c>
      <c r="H1604" t="s">
        <v>307</v>
      </c>
    </row>
    <row r="1605" spans="1:8" x14ac:dyDescent="0.25">
      <c r="A1605" t="s">
        <v>296</v>
      </c>
      <c r="B1605" t="s">
        <v>4680</v>
      </c>
      <c r="C1605" t="s">
        <v>4681</v>
      </c>
      <c r="D1605" t="s">
        <v>4682</v>
      </c>
      <c r="E1605" t="s">
        <v>306</v>
      </c>
      <c r="F1605" t="s">
        <v>361</v>
      </c>
      <c r="G1605" t="s">
        <v>4683</v>
      </c>
      <c r="H1605" t="s">
        <v>307</v>
      </c>
    </row>
    <row r="1606" spans="1:8" x14ac:dyDescent="0.25">
      <c r="A1606" t="s">
        <v>296</v>
      </c>
      <c r="B1606" t="s">
        <v>4684</v>
      </c>
      <c r="C1606" t="s">
        <v>4685</v>
      </c>
      <c r="D1606" t="s">
        <v>4686</v>
      </c>
      <c r="E1606" t="s">
        <v>306</v>
      </c>
      <c r="F1606" t="s">
        <v>361</v>
      </c>
      <c r="G1606" t="s">
        <v>4687</v>
      </c>
      <c r="H1606" t="s">
        <v>307</v>
      </c>
    </row>
    <row r="1607" spans="1:8" x14ac:dyDescent="0.25">
      <c r="A1607" t="s">
        <v>296</v>
      </c>
      <c r="B1607" t="s">
        <v>4688</v>
      </c>
      <c r="C1607" t="s">
        <v>4689</v>
      </c>
      <c r="D1607" t="s">
        <v>4690</v>
      </c>
      <c r="E1607" t="s">
        <v>306</v>
      </c>
      <c r="F1607" t="s">
        <v>361</v>
      </c>
      <c r="G1607" t="s">
        <v>4691</v>
      </c>
      <c r="H1607" t="s">
        <v>307</v>
      </c>
    </row>
    <row r="1608" spans="1:8" x14ac:dyDescent="0.25">
      <c r="A1608" t="s">
        <v>296</v>
      </c>
      <c r="B1608" t="s">
        <v>4692</v>
      </c>
      <c r="C1608" t="s">
        <v>4693</v>
      </c>
      <c r="D1608" t="s">
        <v>4694</v>
      </c>
      <c r="E1608" t="s">
        <v>306</v>
      </c>
      <c r="F1608" t="s">
        <v>361</v>
      </c>
      <c r="G1608" t="s">
        <v>4695</v>
      </c>
      <c r="H1608" t="s">
        <v>307</v>
      </c>
    </row>
    <row r="1609" spans="1:8" x14ac:dyDescent="0.25">
      <c r="A1609" t="s">
        <v>296</v>
      </c>
      <c r="B1609" t="s">
        <v>4696</v>
      </c>
      <c r="C1609" t="s">
        <v>4697</v>
      </c>
      <c r="D1609" t="s">
        <v>4698</v>
      </c>
      <c r="E1609" t="s">
        <v>306</v>
      </c>
      <c r="F1609" t="s">
        <v>361</v>
      </c>
      <c r="G1609" t="s">
        <v>4699</v>
      </c>
      <c r="H1609" t="s">
        <v>307</v>
      </c>
    </row>
    <row r="1610" spans="1:8" x14ac:dyDescent="0.25">
      <c r="A1610" t="s">
        <v>296</v>
      </c>
      <c r="B1610" t="s">
        <v>4700</v>
      </c>
      <c r="C1610" t="s">
        <v>4701</v>
      </c>
      <c r="D1610" t="s">
        <v>4702</v>
      </c>
      <c r="E1610" t="s">
        <v>306</v>
      </c>
      <c r="F1610" t="s">
        <v>361</v>
      </c>
      <c r="G1610" t="s">
        <v>4703</v>
      </c>
      <c r="H1610" t="s">
        <v>307</v>
      </c>
    </row>
    <row r="1611" spans="1:8" x14ac:dyDescent="0.25">
      <c r="A1611" t="s">
        <v>296</v>
      </c>
      <c r="B1611" t="s">
        <v>4704</v>
      </c>
      <c r="C1611" t="s">
        <v>4705</v>
      </c>
      <c r="D1611" t="s">
        <v>4706</v>
      </c>
      <c r="E1611" t="s">
        <v>306</v>
      </c>
      <c r="F1611" t="s">
        <v>361</v>
      </c>
      <c r="G1611" t="s">
        <v>4707</v>
      </c>
      <c r="H1611" t="s">
        <v>307</v>
      </c>
    </row>
    <row r="1612" spans="1:8" x14ac:dyDescent="0.25">
      <c r="A1612" t="s">
        <v>296</v>
      </c>
      <c r="B1612" t="s">
        <v>4708</v>
      </c>
      <c r="C1612" t="s">
        <v>4709</v>
      </c>
      <c r="D1612" t="s">
        <v>4710</v>
      </c>
      <c r="E1612" t="s">
        <v>306</v>
      </c>
      <c r="F1612" t="s">
        <v>361</v>
      </c>
      <c r="G1612" t="s">
        <v>4711</v>
      </c>
      <c r="H1612" t="s">
        <v>307</v>
      </c>
    </row>
    <row r="1613" spans="1:8" x14ac:dyDescent="0.25">
      <c r="A1613" t="s">
        <v>296</v>
      </c>
      <c r="B1613" t="s">
        <v>4716</v>
      </c>
      <c r="C1613" t="s">
        <v>4717</v>
      </c>
      <c r="D1613" t="s">
        <v>4718</v>
      </c>
      <c r="E1613" t="s">
        <v>306</v>
      </c>
      <c r="F1613" t="s">
        <v>361</v>
      </c>
      <c r="G1613" t="s">
        <v>4719</v>
      </c>
      <c r="H1613" t="s">
        <v>307</v>
      </c>
    </row>
    <row r="1614" spans="1:8" x14ac:dyDescent="0.25">
      <c r="A1614" t="s">
        <v>296</v>
      </c>
      <c r="B1614" t="s">
        <v>4720</v>
      </c>
      <c r="C1614" t="s">
        <v>4721</v>
      </c>
      <c r="D1614" t="s">
        <v>4722</v>
      </c>
      <c r="E1614" t="s">
        <v>306</v>
      </c>
      <c r="F1614" t="s">
        <v>361</v>
      </c>
      <c r="G1614" t="s">
        <v>4723</v>
      </c>
      <c r="H1614" t="s">
        <v>307</v>
      </c>
    </row>
    <row r="1615" spans="1:8" x14ac:dyDescent="0.25">
      <c r="A1615" t="s">
        <v>296</v>
      </c>
      <c r="B1615" t="s">
        <v>4724</v>
      </c>
      <c r="C1615" t="s">
        <v>4725</v>
      </c>
      <c r="D1615" t="s">
        <v>4726</v>
      </c>
      <c r="E1615" t="s">
        <v>306</v>
      </c>
      <c r="F1615" t="s">
        <v>361</v>
      </c>
      <c r="G1615" t="s">
        <v>4727</v>
      </c>
      <c r="H1615" t="s">
        <v>307</v>
      </c>
    </row>
    <row r="1616" spans="1:8" x14ac:dyDescent="0.25">
      <c r="A1616" t="s">
        <v>296</v>
      </c>
      <c r="B1616" t="s">
        <v>4728</v>
      </c>
      <c r="C1616" t="s">
        <v>4729</v>
      </c>
      <c r="D1616" t="s">
        <v>4730</v>
      </c>
      <c r="E1616" t="s">
        <v>306</v>
      </c>
      <c r="F1616" t="s">
        <v>361</v>
      </c>
      <c r="G1616" t="s">
        <v>4731</v>
      </c>
      <c r="H1616" t="s">
        <v>307</v>
      </c>
    </row>
    <row r="1617" spans="1:8" x14ac:dyDescent="0.25">
      <c r="A1617" t="s">
        <v>296</v>
      </c>
      <c r="B1617" t="s">
        <v>4775</v>
      </c>
      <c r="C1617" t="s">
        <v>4776</v>
      </c>
      <c r="D1617" t="s">
        <v>4777</v>
      </c>
      <c r="E1617" t="s">
        <v>306</v>
      </c>
      <c r="F1617" t="s">
        <v>361</v>
      </c>
      <c r="G1617" t="s">
        <v>4778</v>
      </c>
      <c r="H1617" t="s">
        <v>307</v>
      </c>
    </row>
    <row r="1618" spans="1:8" x14ac:dyDescent="0.25">
      <c r="A1618" t="s">
        <v>296</v>
      </c>
      <c r="B1618" t="s">
        <v>4779</v>
      </c>
      <c r="C1618" t="s">
        <v>4780</v>
      </c>
      <c r="D1618" t="s">
        <v>4781</v>
      </c>
      <c r="E1618" t="s">
        <v>306</v>
      </c>
      <c r="F1618" t="s">
        <v>361</v>
      </c>
      <c r="G1618" t="s">
        <v>4782</v>
      </c>
      <c r="H1618" t="s">
        <v>307</v>
      </c>
    </row>
    <row r="1619" spans="1:8" x14ac:dyDescent="0.25">
      <c r="A1619" t="s">
        <v>296</v>
      </c>
      <c r="B1619" t="s">
        <v>4783</v>
      </c>
      <c r="C1619" t="s">
        <v>4784</v>
      </c>
      <c r="D1619" t="s">
        <v>4785</v>
      </c>
      <c r="E1619" t="s">
        <v>306</v>
      </c>
      <c r="F1619" t="s">
        <v>361</v>
      </c>
      <c r="G1619" t="s">
        <v>4786</v>
      </c>
      <c r="H1619" t="s">
        <v>307</v>
      </c>
    </row>
    <row r="1620" spans="1:8" x14ac:dyDescent="0.25">
      <c r="A1620" t="s">
        <v>296</v>
      </c>
      <c r="B1620" t="s">
        <v>4787</v>
      </c>
      <c r="C1620" t="s">
        <v>4788</v>
      </c>
      <c r="D1620" t="s">
        <v>4789</v>
      </c>
      <c r="E1620" t="s">
        <v>306</v>
      </c>
      <c r="F1620" t="s">
        <v>361</v>
      </c>
      <c r="G1620" t="s">
        <v>4790</v>
      </c>
      <c r="H1620" t="s">
        <v>307</v>
      </c>
    </row>
    <row r="1621" spans="1:8" x14ac:dyDescent="0.25">
      <c r="A1621" t="s">
        <v>296</v>
      </c>
      <c r="B1621" t="s">
        <v>4791</v>
      </c>
      <c r="C1621" t="s">
        <v>4792</v>
      </c>
      <c r="D1621" t="s">
        <v>4793</v>
      </c>
      <c r="E1621" t="s">
        <v>306</v>
      </c>
      <c r="F1621" t="s">
        <v>361</v>
      </c>
      <c r="G1621" t="s">
        <v>4794</v>
      </c>
      <c r="H1621" t="s">
        <v>307</v>
      </c>
    </row>
    <row r="1622" spans="1:8" x14ac:dyDescent="0.25">
      <c r="A1622" t="s">
        <v>296</v>
      </c>
      <c r="B1622" t="s">
        <v>4795</v>
      </c>
      <c r="C1622" t="s">
        <v>4796</v>
      </c>
      <c r="D1622" t="s">
        <v>4797</v>
      </c>
      <c r="E1622" t="s">
        <v>306</v>
      </c>
      <c r="F1622" t="s">
        <v>361</v>
      </c>
      <c r="G1622" t="s">
        <v>4798</v>
      </c>
      <c r="H1622" t="s">
        <v>307</v>
      </c>
    </row>
    <row r="1623" spans="1:8" x14ac:dyDescent="0.25">
      <c r="A1623" t="s">
        <v>296</v>
      </c>
      <c r="B1623" t="s">
        <v>4799</v>
      </c>
      <c r="C1623" t="s">
        <v>4800</v>
      </c>
      <c r="D1623" t="s">
        <v>4801</v>
      </c>
      <c r="E1623" t="s">
        <v>306</v>
      </c>
      <c r="F1623" t="s">
        <v>361</v>
      </c>
      <c r="G1623" t="s">
        <v>4802</v>
      </c>
      <c r="H1623" t="s">
        <v>307</v>
      </c>
    </row>
    <row r="1624" spans="1:8" x14ac:dyDescent="0.25">
      <c r="A1624" t="s">
        <v>296</v>
      </c>
      <c r="B1624" t="s">
        <v>4803</v>
      </c>
      <c r="C1624" t="s">
        <v>4804</v>
      </c>
      <c r="D1624" t="s">
        <v>4805</v>
      </c>
      <c r="E1624" t="s">
        <v>306</v>
      </c>
      <c r="F1624" t="s">
        <v>361</v>
      </c>
      <c r="G1624" t="s">
        <v>4806</v>
      </c>
      <c r="H1624" t="s">
        <v>307</v>
      </c>
    </row>
    <row r="1625" spans="1:8" x14ac:dyDescent="0.25">
      <c r="A1625" t="s">
        <v>296</v>
      </c>
      <c r="B1625" t="s">
        <v>4807</v>
      </c>
      <c r="C1625" t="s">
        <v>4808</v>
      </c>
      <c r="D1625" t="s">
        <v>4809</v>
      </c>
      <c r="E1625" t="s">
        <v>306</v>
      </c>
      <c r="F1625" t="s">
        <v>361</v>
      </c>
      <c r="G1625" t="s">
        <v>4810</v>
      </c>
      <c r="H1625" t="s">
        <v>307</v>
      </c>
    </row>
    <row r="1626" spans="1:8" x14ac:dyDescent="0.25">
      <c r="A1626" t="s">
        <v>296</v>
      </c>
      <c r="B1626" t="s">
        <v>4811</v>
      </c>
      <c r="C1626" t="s">
        <v>4812</v>
      </c>
      <c r="D1626" t="s">
        <v>4813</v>
      </c>
      <c r="E1626" t="s">
        <v>306</v>
      </c>
      <c r="F1626" t="s">
        <v>361</v>
      </c>
      <c r="G1626" t="s">
        <v>4814</v>
      </c>
      <c r="H1626" t="s">
        <v>307</v>
      </c>
    </row>
    <row r="1627" spans="1:8" x14ac:dyDescent="0.25">
      <c r="A1627" t="s">
        <v>296</v>
      </c>
      <c r="B1627" t="s">
        <v>4815</v>
      </c>
      <c r="C1627" t="s">
        <v>4816</v>
      </c>
      <c r="D1627" t="s">
        <v>4817</v>
      </c>
      <c r="E1627" t="s">
        <v>306</v>
      </c>
      <c r="F1627" t="s">
        <v>361</v>
      </c>
      <c r="G1627" t="s">
        <v>4818</v>
      </c>
      <c r="H1627" t="s">
        <v>307</v>
      </c>
    </row>
    <row r="1628" spans="1:8" x14ac:dyDescent="0.25">
      <c r="A1628" t="s">
        <v>296</v>
      </c>
      <c r="B1628" t="s">
        <v>4819</v>
      </c>
      <c r="C1628" t="s">
        <v>4820</v>
      </c>
      <c r="D1628" t="s">
        <v>4821</v>
      </c>
      <c r="E1628" t="s">
        <v>306</v>
      </c>
      <c r="F1628" t="s">
        <v>361</v>
      </c>
      <c r="G1628" t="s">
        <v>4822</v>
      </c>
      <c r="H1628" t="s">
        <v>307</v>
      </c>
    </row>
    <row r="1629" spans="1:8" x14ac:dyDescent="0.25">
      <c r="A1629" t="s">
        <v>296</v>
      </c>
      <c r="B1629" t="s">
        <v>4732</v>
      </c>
      <c r="C1629" t="s">
        <v>4733</v>
      </c>
      <c r="D1629" t="s">
        <v>4734</v>
      </c>
      <c r="E1629" t="s">
        <v>306</v>
      </c>
      <c r="F1629" t="s">
        <v>361</v>
      </c>
      <c r="G1629" t="s">
        <v>4735</v>
      </c>
      <c r="H1629" t="s">
        <v>307</v>
      </c>
    </row>
    <row r="1630" spans="1:8" x14ac:dyDescent="0.25">
      <c r="A1630" t="s">
        <v>296</v>
      </c>
      <c r="B1630" t="s">
        <v>4736</v>
      </c>
      <c r="C1630" t="s">
        <v>4737</v>
      </c>
      <c r="D1630" t="s">
        <v>4738</v>
      </c>
      <c r="E1630" t="s">
        <v>306</v>
      </c>
      <c r="F1630" t="s">
        <v>361</v>
      </c>
      <c r="G1630" t="s">
        <v>4739</v>
      </c>
      <c r="H1630" t="s">
        <v>307</v>
      </c>
    </row>
    <row r="1631" spans="1:8" x14ac:dyDescent="0.25">
      <c r="A1631" t="s">
        <v>296</v>
      </c>
      <c r="B1631" t="s">
        <v>4740</v>
      </c>
      <c r="C1631" t="s">
        <v>4741</v>
      </c>
      <c r="D1631" t="s">
        <v>4742</v>
      </c>
      <c r="E1631" t="s">
        <v>306</v>
      </c>
      <c r="F1631" t="s">
        <v>361</v>
      </c>
      <c r="G1631" t="s">
        <v>4743</v>
      </c>
      <c r="H1631" t="s">
        <v>307</v>
      </c>
    </row>
    <row r="1632" spans="1:8" x14ac:dyDescent="0.25">
      <c r="A1632" t="s">
        <v>296</v>
      </c>
      <c r="B1632" t="s">
        <v>4744</v>
      </c>
      <c r="C1632" t="s">
        <v>4745</v>
      </c>
      <c r="D1632" t="s">
        <v>4746</v>
      </c>
      <c r="E1632" t="s">
        <v>306</v>
      </c>
      <c r="F1632" t="s">
        <v>361</v>
      </c>
      <c r="G1632" t="s">
        <v>4747</v>
      </c>
      <c r="H1632" t="s">
        <v>307</v>
      </c>
    </row>
    <row r="1633" spans="1:8" x14ac:dyDescent="0.25">
      <c r="A1633" t="s">
        <v>296</v>
      </c>
      <c r="B1633" t="s">
        <v>4748</v>
      </c>
      <c r="C1633" t="s">
        <v>4749</v>
      </c>
      <c r="D1633" t="s">
        <v>4750</v>
      </c>
      <c r="E1633" t="s">
        <v>306</v>
      </c>
      <c r="F1633" t="s">
        <v>361</v>
      </c>
      <c r="G1633" t="s">
        <v>4751</v>
      </c>
      <c r="H1633" t="s">
        <v>307</v>
      </c>
    </row>
    <row r="1634" spans="1:8" x14ac:dyDescent="0.25">
      <c r="A1634" t="s">
        <v>296</v>
      </c>
      <c r="B1634" t="s">
        <v>4752</v>
      </c>
      <c r="C1634" t="s">
        <v>4753</v>
      </c>
      <c r="D1634" t="s">
        <v>4754</v>
      </c>
      <c r="E1634" t="s">
        <v>306</v>
      </c>
      <c r="F1634" t="s">
        <v>361</v>
      </c>
      <c r="G1634" t="s">
        <v>4755</v>
      </c>
      <c r="H1634" t="s">
        <v>307</v>
      </c>
    </row>
    <row r="1635" spans="1:8" x14ac:dyDescent="0.25">
      <c r="A1635" t="s">
        <v>296</v>
      </c>
      <c r="B1635" t="s">
        <v>4756</v>
      </c>
      <c r="C1635" t="s">
        <v>4757</v>
      </c>
      <c r="D1635" t="s">
        <v>4758</v>
      </c>
      <c r="E1635" t="s">
        <v>306</v>
      </c>
      <c r="F1635" t="s">
        <v>361</v>
      </c>
      <c r="G1635" t="s">
        <v>4759</v>
      </c>
      <c r="H1635" t="s">
        <v>307</v>
      </c>
    </row>
    <row r="1636" spans="1:8" x14ac:dyDescent="0.25">
      <c r="A1636" t="s">
        <v>296</v>
      </c>
      <c r="B1636" t="s">
        <v>4760</v>
      </c>
      <c r="C1636" t="s">
        <v>4761</v>
      </c>
      <c r="D1636" t="s">
        <v>4762</v>
      </c>
      <c r="E1636" t="s">
        <v>306</v>
      </c>
      <c r="F1636" t="s">
        <v>361</v>
      </c>
      <c r="G1636" t="s">
        <v>4763</v>
      </c>
      <c r="H1636" t="s">
        <v>307</v>
      </c>
    </row>
    <row r="1637" spans="1:8" x14ac:dyDescent="0.25">
      <c r="A1637" t="s">
        <v>296</v>
      </c>
      <c r="B1637" t="s">
        <v>4823</v>
      </c>
      <c r="C1637" t="s">
        <v>4824</v>
      </c>
      <c r="D1637" t="s">
        <v>4825</v>
      </c>
      <c r="E1637" t="s">
        <v>306</v>
      </c>
      <c r="F1637" t="s">
        <v>361</v>
      </c>
      <c r="G1637" t="s">
        <v>4826</v>
      </c>
      <c r="H1637" t="s">
        <v>307</v>
      </c>
    </row>
    <row r="1638" spans="1:8" x14ac:dyDescent="0.25">
      <c r="A1638" t="s">
        <v>296</v>
      </c>
      <c r="B1638" t="s">
        <v>4827</v>
      </c>
      <c r="C1638" t="s">
        <v>4828</v>
      </c>
      <c r="D1638" t="s">
        <v>4829</v>
      </c>
      <c r="E1638" t="s">
        <v>306</v>
      </c>
      <c r="F1638" t="s">
        <v>361</v>
      </c>
      <c r="G1638" t="s">
        <v>4830</v>
      </c>
      <c r="H1638" t="s">
        <v>307</v>
      </c>
    </row>
    <row r="1639" spans="1:8" x14ac:dyDescent="0.25">
      <c r="A1639" t="s">
        <v>296</v>
      </c>
      <c r="B1639" t="s">
        <v>4831</v>
      </c>
      <c r="C1639" t="s">
        <v>4832</v>
      </c>
      <c r="D1639" t="s">
        <v>4833</v>
      </c>
      <c r="E1639" t="s">
        <v>306</v>
      </c>
      <c r="F1639" t="s">
        <v>361</v>
      </c>
      <c r="G1639" t="s">
        <v>4834</v>
      </c>
      <c r="H1639" t="s">
        <v>307</v>
      </c>
    </row>
    <row r="1640" spans="1:8" x14ac:dyDescent="0.25">
      <c r="A1640" t="s">
        <v>296</v>
      </c>
      <c r="B1640" t="s">
        <v>4835</v>
      </c>
      <c r="C1640" t="s">
        <v>4836</v>
      </c>
      <c r="D1640" t="s">
        <v>4837</v>
      </c>
      <c r="E1640" t="s">
        <v>306</v>
      </c>
      <c r="F1640" t="s">
        <v>361</v>
      </c>
      <c r="G1640" t="s">
        <v>4838</v>
      </c>
      <c r="H1640" t="s">
        <v>307</v>
      </c>
    </row>
    <row r="1641" spans="1:8" x14ac:dyDescent="0.25">
      <c r="A1641" t="s">
        <v>296</v>
      </c>
      <c r="B1641" t="s">
        <v>4839</v>
      </c>
      <c r="C1641" t="s">
        <v>4840</v>
      </c>
      <c r="D1641" t="s">
        <v>4841</v>
      </c>
      <c r="E1641" t="s">
        <v>306</v>
      </c>
      <c r="F1641" t="s">
        <v>361</v>
      </c>
      <c r="G1641" t="s">
        <v>4842</v>
      </c>
      <c r="H1641" t="s">
        <v>307</v>
      </c>
    </row>
    <row r="1642" spans="1:8" x14ac:dyDescent="0.25">
      <c r="A1642" t="s">
        <v>296</v>
      </c>
      <c r="B1642" t="s">
        <v>4843</v>
      </c>
      <c r="C1642" t="s">
        <v>4844</v>
      </c>
      <c r="D1642" t="s">
        <v>4845</v>
      </c>
      <c r="E1642" t="s">
        <v>306</v>
      </c>
      <c r="F1642" t="s">
        <v>361</v>
      </c>
      <c r="G1642" t="s">
        <v>4846</v>
      </c>
      <c r="H1642" t="s">
        <v>307</v>
      </c>
    </row>
    <row r="1643" spans="1:8" x14ac:dyDescent="0.25">
      <c r="A1643" t="s">
        <v>296</v>
      </c>
      <c r="B1643" t="s">
        <v>4847</v>
      </c>
      <c r="C1643" t="s">
        <v>4848</v>
      </c>
      <c r="D1643" t="s">
        <v>4849</v>
      </c>
      <c r="E1643" t="s">
        <v>306</v>
      </c>
      <c r="F1643" t="s">
        <v>361</v>
      </c>
      <c r="G1643" t="s">
        <v>4850</v>
      </c>
      <c r="H1643" t="s">
        <v>307</v>
      </c>
    </row>
    <row r="1644" spans="1:8" x14ac:dyDescent="0.25">
      <c r="A1644" t="s">
        <v>296</v>
      </c>
      <c r="B1644" t="s">
        <v>4851</v>
      </c>
      <c r="C1644" t="s">
        <v>4852</v>
      </c>
      <c r="D1644" t="s">
        <v>4853</v>
      </c>
      <c r="E1644" t="s">
        <v>306</v>
      </c>
      <c r="F1644" t="s">
        <v>361</v>
      </c>
      <c r="G1644" t="s">
        <v>4854</v>
      </c>
      <c r="H1644" t="s">
        <v>307</v>
      </c>
    </row>
    <row r="1645" spans="1:8" x14ac:dyDescent="0.25">
      <c r="A1645" t="s">
        <v>296</v>
      </c>
      <c r="B1645" t="s">
        <v>4855</v>
      </c>
      <c r="C1645" t="s">
        <v>4856</v>
      </c>
      <c r="D1645" t="s">
        <v>4857</v>
      </c>
      <c r="E1645" t="s">
        <v>306</v>
      </c>
      <c r="F1645" t="s">
        <v>361</v>
      </c>
      <c r="G1645" t="s">
        <v>4858</v>
      </c>
      <c r="H1645" t="s">
        <v>307</v>
      </c>
    </row>
    <row r="1646" spans="1:8" x14ac:dyDescent="0.25">
      <c r="A1646" t="s">
        <v>296</v>
      </c>
      <c r="B1646" t="s">
        <v>4859</v>
      </c>
      <c r="C1646" t="s">
        <v>4860</v>
      </c>
      <c r="D1646" t="s">
        <v>4861</v>
      </c>
      <c r="E1646" t="s">
        <v>306</v>
      </c>
      <c r="F1646" t="s">
        <v>361</v>
      </c>
      <c r="G1646" t="s">
        <v>4862</v>
      </c>
      <c r="H1646" t="s">
        <v>307</v>
      </c>
    </row>
    <row r="1647" spans="1:8" x14ac:dyDescent="0.25">
      <c r="A1647" t="s">
        <v>296</v>
      </c>
      <c r="B1647" t="s">
        <v>4712</v>
      </c>
      <c r="C1647" t="s">
        <v>4713</v>
      </c>
      <c r="D1647" t="s">
        <v>4714</v>
      </c>
      <c r="E1647" t="s">
        <v>306</v>
      </c>
      <c r="F1647" t="s">
        <v>361</v>
      </c>
      <c r="G1647" t="s">
        <v>4715</v>
      </c>
      <c r="H1647" t="s">
        <v>307</v>
      </c>
    </row>
    <row r="1648" spans="1:8" x14ac:dyDescent="0.25">
      <c r="A1648" t="s">
        <v>296</v>
      </c>
      <c r="B1648" t="s">
        <v>4764</v>
      </c>
      <c r="C1648" t="s">
        <v>4713</v>
      </c>
      <c r="D1648" t="s">
        <v>4765</v>
      </c>
      <c r="E1648" t="s">
        <v>306</v>
      </c>
      <c r="F1648" t="s">
        <v>361</v>
      </c>
      <c r="G1648" t="s">
        <v>4766</v>
      </c>
      <c r="H1648" t="s">
        <v>307</v>
      </c>
    </row>
    <row r="1649" spans="1:8" x14ac:dyDescent="0.25">
      <c r="A1649" t="s">
        <v>296</v>
      </c>
      <c r="B1649" t="s">
        <v>4767</v>
      </c>
      <c r="C1649" t="s">
        <v>4768</v>
      </c>
      <c r="D1649" t="s">
        <v>4769</v>
      </c>
      <c r="E1649" t="s">
        <v>306</v>
      </c>
      <c r="F1649" t="s">
        <v>361</v>
      </c>
      <c r="G1649" t="s">
        <v>4770</v>
      </c>
      <c r="H1649" t="s">
        <v>307</v>
      </c>
    </row>
    <row r="1650" spans="1:8" x14ac:dyDescent="0.25">
      <c r="A1650" t="s">
        <v>296</v>
      </c>
      <c r="B1650" t="s">
        <v>4771</v>
      </c>
      <c r="C1650" t="s">
        <v>4772</v>
      </c>
      <c r="D1650" t="s">
        <v>4773</v>
      </c>
      <c r="E1650" t="s">
        <v>306</v>
      </c>
      <c r="F1650" t="s">
        <v>361</v>
      </c>
      <c r="G1650" t="s">
        <v>4774</v>
      </c>
      <c r="H1650" t="s">
        <v>307</v>
      </c>
    </row>
    <row r="1651" spans="1:8" x14ac:dyDescent="0.25">
      <c r="A1651" t="s">
        <v>296</v>
      </c>
      <c r="B1651" t="s">
        <v>4863</v>
      </c>
      <c r="C1651" t="s">
        <v>4864</v>
      </c>
      <c r="D1651" t="s">
        <v>4865</v>
      </c>
      <c r="E1651" t="s">
        <v>306</v>
      </c>
      <c r="F1651" t="s">
        <v>361</v>
      </c>
      <c r="G1651" t="s">
        <v>4866</v>
      </c>
      <c r="H1651" t="s">
        <v>307</v>
      </c>
    </row>
    <row r="1652" spans="1:8" x14ac:dyDescent="0.25">
      <c r="A1652" t="s">
        <v>296</v>
      </c>
      <c r="B1652" t="s">
        <v>4887</v>
      </c>
      <c r="C1652" t="s">
        <v>4864</v>
      </c>
      <c r="D1652" t="s">
        <v>4888</v>
      </c>
      <c r="E1652" t="s">
        <v>306</v>
      </c>
      <c r="F1652" t="s">
        <v>361</v>
      </c>
      <c r="G1652" t="s">
        <v>4889</v>
      </c>
      <c r="H1652" t="s">
        <v>307</v>
      </c>
    </row>
    <row r="1653" spans="1:8" x14ac:dyDescent="0.25">
      <c r="A1653" t="s">
        <v>296</v>
      </c>
      <c r="B1653" t="s">
        <v>4890</v>
      </c>
      <c r="C1653" t="s">
        <v>4891</v>
      </c>
      <c r="D1653" t="s">
        <v>4892</v>
      </c>
      <c r="E1653" t="s">
        <v>306</v>
      </c>
      <c r="F1653" t="s">
        <v>361</v>
      </c>
      <c r="G1653" t="s">
        <v>4893</v>
      </c>
      <c r="H1653" t="s">
        <v>307</v>
      </c>
    </row>
    <row r="1654" spans="1:8" x14ac:dyDescent="0.25">
      <c r="A1654" t="s">
        <v>296</v>
      </c>
      <c r="B1654" t="s">
        <v>4894</v>
      </c>
      <c r="C1654" t="s">
        <v>4895</v>
      </c>
      <c r="D1654" t="s">
        <v>4896</v>
      </c>
      <c r="E1654" t="s">
        <v>306</v>
      </c>
      <c r="F1654" t="s">
        <v>361</v>
      </c>
      <c r="G1654" t="s">
        <v>4897</v>
      </c>
      <c r="H1654" t="s">
        <v>307</v>
      </c>
    </row>
    <row r="1655" spans="1:8" x14ac:dyDescent="0.25">
      <c r="A1655" t="s">
        <v>296</v>
      </c>
      <c r="B1655" t="s">
        <v>4898</v>
      </c>
      <c r="C1655" t="s">
        <v>4899</v>
      </c>
      <c r="D1655" t="s">
        <v>4900</v>
      </c>
      <c r="E1655" t="s">
        <v>306</v>
      </c>
      <c r="F1655" t="s">
        <v>361</v>
      </c>
      <c r="G1655" t="s">
        <v>4901</v>
      </c>
      <c r="H1655" t="s">
        <v>307</v>
      </c>
    </row>
    <row r="1656" spans="1:8" x14ac:dyDescent="0.25">
      <c r="A1656" t="s">
        <v>296</v>
      </c>
      <c r="B1656" t="s">
        <v>4902</v>
      </c>
      <c r="C1656" t="s">
        <v>4903</v>
      </c>
      <c r="D1656" t="s">
        <v>4904</v>
      </c>
      <c r="E1656" t="s">
        <v>306</v>
      </c>
      <c r="F1656" t="s">
        <v>361</v>
      </c>
      <c r="G1656" t="s">
        <v>4905</v>
      </c>
      <c r="H1656" t="s">
        <v>307</v>
      </c>
    </row>
    <row r="1657" spans="1:8" x14ac:dyDescent="0.25">
      <c r="A1657" t="s">
        <v>296</v>
      </c>
      <c r="B1657" t="s">
        <v>4906</v>
      </c>
      <c r="C1657" t="s">
        <v>4907</v>
      </c>
      <c r="D1657" t="s">
        <v>4908</v>
      </c>
      <c r="E1657" t="s">
        <v>306</v>
      </c>
      <c r="F1657" t="s">
        <v>361</v>
      </c>
      <c r="G1657" t="s">
        <v>4909</v>
      </c>
      <c r="H1657" t="s">
        <v>307</v>
      </c>
    </row>
    <row r="1658" spans="1:8" x14ac:dyDescent="0.25">
      <c r="A1658" t="s">
        <v>296</v>
      </c>
      <c r="B1658" t="s">
        <v>4910</v>
      </c>
      <c r="C1658" t="s">
        <v>4911</v>
      </c>
      <c r="D1658" t="s">
        <v>4912</v>
      </c>
      <c r="E1658" t="s">
        <v>306</v>
      </c>
      <c r="F1658" t="s">
        <v>361</v>
      </c>
      <c r="G1658" t="s">
        <v>4913</v>
      </c>
      <c r="H1658" t="s">
        <v>307</v>
      </c>
    </row>
    <row r="1659" spans="1:8" x14ac:dyDescent="0.25">
      <c r="A1659" t="s">
        <v>296</v>
      </c>
      <c r="B1659" t="s">
        <v>4914</v>
      </c>
      <c r="C1659" t="s">
        <v>4915</v>
      </c>
      <c r="D1659" t="s">
        <v>4916</v>
      </c>
      <c r="E1659" t="s">
        <v>306</v>
      </c>
      <c r="F1659" t="s">
        <v>361</v>
      </c>
      <c r="G1659" t="s">
        <v>4917</v>
      </c>
      <c r="H1659" t="s">
        <v>307</v>
      </c>
    </row>
    <row r="1660" spans="1:8" x14ac:dyDescent="0.25">
      <c r="A1660" t="s">
        <v>296</v>
      </c>
      <c r="B1660" t="s">
        <v>4918</v>
      </c>
      <c r="C1660" t="s">
        <v>4919</v>
      </c>
      <c r="D1660" t="s">
        <v>4920</v>
      </c>
      <c r="E1660" t="s">
        <v>306</v>
      </c>
      <c r="F1660" t="s">
        <v>361</v>
      </c>
      <c r="G1660" t="s">
        <v>4921</v>
      </c>
      <c r="H1660" t="s">
        <v>307</v>
      </c>
    </row>
    <row r="1661" spans="1:8" x14ac:dyDescent="0.25">
      <c r="A1661" t="s">
        <v>296</v>
      </c>
      <c r="B1661" t="s">
        <v>4922</v>
      </c>
      <c r="C1661" t="s">
        <v>4923</v>
      </c>
      <c r="D1661" t="s">
        <v>4924</v>
      </c>
      <c r="E1661" t="s">
        <v>306</v>
      </c>
      <c r="F1661" t="s">
        <v>361</v>
      </c>
      <c r="G1661" t="s">
        <v>4925</v>
      </c>
      <c r="H1661" t="s">
        <v>307</v>
      </c>
    </row>
    <row r="1662" spans="1:8" x14ac:dyDescent="0.25">
      <c r="A1662" t="s">
        <v>296</v>
      </c>
      <c r="B1662" t="s">
        <v>4926</v>
      </c>
      <c r="C1662" t="s">
        <v>4927</v>
      </c>
      <c r="D1662" t="s">
        <v>4928</v>
      </c>
      <c r="E1662" t="s">
        <v>306</v>
      </c>
      <c r="F1662" t="s">
        <v>361</v>
      </c>
      <c r="G1662" t="s">
        <v>4929</v>
      </c>
      <c r="H1662" t="s">
        <v>307</v>
      </c>
    </row>
    <row r="1663" spans="1:8" x14ac:dyDescent="0.25">
      <c r="A1663" t="s">
        <v>296</v>
      </c>
      <c r="B1663" t="s">
        <v>4930</v>
      </c>
      <c r="C1663" t="s">
        <v>4931</v>
      </c>
      <c r="D1663" t="s">
        <v>4932</v>
      </c>
      <c r="E1663" t="s">
        <v>306</v>
      </c>
      <c r="F1663" t="s">
        <v>361</v>
      </c>
      <c r="G1663" t="s">
        <v>4933</v>
      </c>
      <c r="H1663" t="s">
        <v>307</v>
      </c>
    </row>
    <row r="1664" spans="1:8" x14ac:dyDescent="0.25">
      <c r="A1664" t="s">
        <v>296</v>
      </c>
      <c r="B1664" t="s">
        <v>4934</v>
      </c>
      <c r="C1664" t="s">
        <v>4935</v>
      </c>
      <c r="D1664" t="s">
        <v>4936</v>
      </c>
      <c r="E1664" t="s">
        <v>306</v>
      </c>
      <c r="F1664" t="s">
        <v>361</v>
      </c>
      <c r="G1664" t="s">
        <v>4937</v>
      </c>
      <c r="H1664" t="s">
        <v>307</v>
      </c>
    </row>
    <row r="1665" spans="1:8" x14ac:dyDescent="0.25">
      <c r="A1665" t="s">
        <v>296</v>
      </c>
      <c r="B1665" t="s">
        <v>4938</v>
      </c>
      <c r="C1665" t="s">
        <v>4939</v>
      </c>
      <c r="D1665" t="s">
        <v>4940</v>
      </c>
      <c r="E1665" t="s">
        <v>306</v>
      </c>
      <c r="F1665" t="s">
        <v>361</v>
      </c>
      <c r="G1665" t="s">
        <v>4941</v>
      </c>
      <c r="H1665" t="s">
        <v>307</v>
      </c>
    </row>
    <row r="1666" spans="1:8" x14ac:dyDescent="0.25">
      <c r="A1666" t="s">
        <v>296</v>
      </c>
      <c r="B1666" t="s">
        <v>12368</v>
      </c>
      <c r="C1666" t="s">
        <v>4943</v>
      </c>
      <c r="D1666" t="s">
        <v>4639</v>
      </c>
      <c r="E1666" t="s">
        <v>306</v>
      </c>
      <c r="F1666" t="s">
        <v>361</v>
      </c>
      <c r="G1666" t="s">
        <v>12369</v>
      </c>
      <c r="H1666" t="s">
        <v>307</v>
      </c>
    </row>
    <row r="1667" spans="1:8" x14ac:dyDescent="0.25">
      <c r="A1667" t="s">
        <v>296</v>
      </c>
      <c r="B1667" t="s">
        <v>4942</v>
      </c>
      <c r="C1667" t="s">
        <v>4943</v>
      </c>
      <c r="D1667" t="s">
        <v>4944</v>
      </c>
      <c r="E1667" t="s">
        <v>306</v>
      </c>
      <c r="F1667" t="s">
        <v>361</v>
      </c>
      <c r="G1667" t="s">
        <v>4945</v>
      </c>
      <c r="H1667" t="s">
        <v>307</v>
      </c>
    </row>
    <row r="1668" spans="1:8" x14ac:dyDescent="0.25">
      <c r="A1668" t="s">
        <v>296</v>
      </c>
      <c r="B1668" t="s">
        <v>4946</v>
      </c>
      <c r="C1668" t="s">
        <v>4947</v>
      </c>
      <c r="D1668" t="s">
        <v>4948</v>
      </c>
      <c r="E1668" t="s">
        <v>306</v>
      </c>
      <c r="F1668" t="s">
        <v>361</v>
      </c>
      <c r="G1668" t="s">
        <v>4949</v>
      </c>
      <c r="H1668" t="s">
        <v>307</v>
      </c>
    </row>
    <row r="1669" spans="1:8" x14ac:dyDescent="0.25">
      <c r="A1669" t="s">
        <v>296</v>
      </c>
      <c r="B1669" t="s">
        <v>4950</v>
      </c>
      <c r="C1669" t="s">
        <v>4951</v>
      </c>
      <c r="D1669" t="s">
        <v>4952</v>
      </c>
      <c r="E1669" t="s">
        <v>306</v>
      </c>
      <c r="F1669" t="s">
        <v>361</v>
      </c>
      <c r="G1669" t="s">
        <v>4953</v>
      </c>
      <c r="H1669" t="s">
        <v>307</v>
      </c>
    </row>
    <row r="1670" spans="1:8" x14ac:dyDescent="0.25">
      <c r="A1670" t="s">
        <v>296</v>
      </c>
      <c r="B1670" t="s">
        <v>4954</v>
      </c>
      <c r="C1670" t="s">
        <v>4955</v>
      </c>
      <c r="D1670" t="s">
        <v>4956</v>
      </c>
      <c r="E1670" t="s">
        <v>306</v>
      </c>
      <c r="F1670" t="s">
        <v>361</v>
      </c>
      <c r="G1670" t="s">
        <v>4957</v>
      </c>
      <c r="H1670" t="s">
        <v>307</v>
      </c>
    </row>
    <row r="1671" spans="1:8" x14ac:dyDescent="0.25">
      <c r="A1671" t="s">
        <v>296</v>
      </c>
      <c r="B1671" t="s">
        <v>4958</v>
      </c>
      <c r="C1671" t="s">
        <v>4959</v>
      </c>
      <c r="D1671" t="s">
        <v>4960</v>
      </c>
      <c r="E1671" t="s">
        <v>306</v>
      </c>
      <c r="F1671" t="s">
        <v>361</v>
      </c>
      <c r="G1671" t="s">
        <v>4961</v>
      </c>
      <c r="H1671" t="s">
        <v>307</v>
      </c>
    </row>
    <row r="1672" spans="1:8" x14ac:dyDescent="0.25">
      <c r="A1672" t="s">
        <v>296</v>
      </c>
      <c r="B1672" t="s">
        <v>4962</v>
      </c>
      <c r="C1672" t="s">
        <v>4963</v>
      </c>
      <c r="D1672" t="s">
        <v>4964</v>
      </c>
      <c r="E1672" t="s">
        <v>306</v>
      </c>
      <c r="F1672" t="s">
        <v>361</v>
      </c>
      <c r="G1672" t="s">
        <v>4965</v>
      </c>
      <c r="H1672" t="s">
        <v>307</v>
      </c>
    </row>
    <row r="1673" spans="1:8" x14ac:dyDescent="0.25">
      <c r="A1673" t="s">
        <v>296</v>
      </c>
      <c r="B1673" t="s">
        <v>4966</v>
      </c>
      <c r="C1673" t="s">
        <v>4967</v>
      </c>
      <c r="D1673" t="s">
        <v>4968</v>
      </c>
      <c r="E1673" t="s">
        <v>306</v>
      </c>
      <c r="F1673" t="s">
        <v>361</v>
      </c>
      <c r="G1673" t="s">
        <v>4969</v>
      </c>
      <c r="H1673" t="s">
        <v>307</v>
      </c>
    </row>
    <row r="1674" spans="1:8" x14ac:dyDescent="0.25">
      <c r="A1674" t="s">
        <v>296</v>
      </c>
      <c r="B1674" t="s">
        <v>4970</v>
      </c>
      <c r="C1674" t="s">
        <v>4971</v>
      </c>
      <c r="D1674" t="s">
        <v>4972</v>
      </c>
      <c r="E1674" t="s">
        <v>306</v>
      </c>
      <c r="F1674" t="s">
        <v>361</v>
      </c>
      <c r="G1674" t="s">
        <v>4973</v>
      </c>
      <c r="H1674" t="s">
        <v>307</v>
      </c>
    </row>
    <row r="1675" spans="1:8" x14ac:dyDescent="0.25">
      <c r="A1675" t="s">
        <v>296</v>
      </c>
      <c r="B1675" t="s">
        <v>4974</v>
      </c>
      <c r="C1675" t="s">
        <v>4975</v>
      </c>
      <c r="D1675" t="s">
        <v>4976</v>
      </c>
      <c r="E1675" t="s">
        <v>306</v>
      </c>
      <c r="F1675" t="s">
        <v>361</v>
      </c>
      <c r="G1675" t="s">
        <v>4977</v>
      </c>
      <c r="H1675" t="s">
        <v>307</v>
      </c>
    </row>
    <row r="1676" spans="1:8" x14ac:dyDescent="0.25">
      <c r="A1676" t="s">
        <v>296</v>
      </c>
      <c r="B1676" t="s">
        <v>4978</v>
      </c>
      <c r="C1676" t="s">
        <v>4979</v>
      </c>
      <c r="D1676" t="s">
        <v>4980</v>
      </c>
      <c r="E1676" t="s">
        <v>306</v>
      </c>
      <c r="F1676" t="s">
        <v>361</v>
      </c>
      <c r="G1676" t="s">
        <v>4981</v>
      </c>
      <c r="H1676" t="s">
        <v>307</v>
      </c>
    </row>
    <row r="1677" spans="1:8" x14ac:dyDescent="0.25">
      <c r="A1677" t="s">
        <v>296</v>
      </c>
      <c r="B1677" t="s">
        <v>4982</v>
      </c>
      <c r="C1677" t="s">
        <v>4983</v>
      </c>
      <c r="D1677" t="s">
        <v>4984</v>
      </c>
      <c r="E1677" t="s">
        <v>306</v>
      </c>
      <c r="F1677" t="s">
        <v>361</v>
      </c>
      <c r="G1677" t="s">
        <v>4985</v>
      </c>
      <c r="H1677" t="s">
        <v>307</v>
      </c>
    </row>
    <row r="1678" spans="1:8" x14ac:dyDescent="0.25">
      <c r="A1678" t="s">
        <v>296</v>
      </c>
      <c r="B1678" t="s">
        <v>4986</v>
      </c>
      <c r="C1678" t="s">
        <v>4987</v>
      </c>
      <c r="D1678" t="s">
        <v>4988</v>
      </c>
      <c r="E1678" t="s">
        <v>306</v>
      </c>
      <c r="F1678" t="s">
        <v>361</v>
      </c>
      <c r="G1678" t="s">
        <v>4989</v>
      </c>
      <c r="H1678" t="s">
        <v>307</v>
      </c>
    </row>
    <row r="1679" spans="1:8" x14ac:dyDescent="0.25">
      <c r="A1679" t="s">
        <v>296</v>
      </c>
      <c r="B1679" t="s">
        <v>4990</v>
      </c>
      <c r="C1679" t="s">
        <v>4991</v>
      </c>
      <c r="D1679" t="s">
        <v>4992</v>
      </c>
      <c r="E1679" t="s">
        <v>306</v>
      </c>
      <c r="F1679" t="s">
        <v>361</v>
      </c>
      <c r="G1679" t="s">
        <v>4993</v>
      </c>
      <c r="H1679" t="s">
        <v>307</v>
      </c>
    </row>
    <row r="1680" spans="1:8" x14ac:dyDescent="0.25">
      <c r="A1680" t="s">
        <v>296</v>
      </c>
      <c r="B1680" t="s">
        <v>4994</v>
      </c>
      <c r="C1680" t="s">
        <v>4995</v>
      </c>
      <c r="D1680" t="s">
        <v>4996</v>
      </c>
      <c r="E1680" t="s">
        <v>306</v>
      </c>
      <c r="F1680" t="s">
        <v>361</v>
      </c>
      <c r="G1680" t="s">
        <v>4997</v>
      </c>
      <c r="H1680" t="s">
        <v>307</v>
      </c>
    </row>
    <row r="1681" spans="1:8" x14ac:dyDescent="0.25">
      <c r="A1681" t="s">
        <v>296</v>
      </c>
      <c r="B1681" t="s">
        <v>4998</v>
      </c>
      <c r="C1681" t="s">
        <v>4999</v>
      </c>
      <c r="D1681" t="s">
        <v>5000</v>
      </c>
      <c r="E1681" t="s">
        <v>306</v>
      </c>
      <c r="F1681" t="s">
        <v>361</v>
      </c>
      <c r="G1681" t="s">
        <v>5001</v>
      </c>
      <c r="H1681" t="s">
        <v>307</v>
      </c>
    </row>
    <row r="1682" spans="1:8" x14ac:dyDescent="0.25">
      <c r="A1682" t="s">
        <v>296</v>
      </c>
      <c r="B1682" t="s">
        <v>5002</v>
      </c>
      <c r="C1682" t="s">
        <v>5003</v>
      </c>
      <c r="D1682" t="s">
        <v>5004</v>
      </c>
      <c r="E1682" t="s">
        <v>306</v>
      </c>
      <c r="F1682" t="s">
        <v>361</v>
      </c>
      <c r="G1682" t="s">
        <v>5005</v>
      </c>
      <c r="H1682" t="s">
        <v>307</v>
      </c>
    </row>
    <row r="1683" spans="1:8" x14ac:dyDescent="0.25">
      <c r="A1683" t="s">
        <v>296</v>
      </c>
      <c r="B1683" t="s">
        <v>5006</v>
      </c>
      <c r="C1683" t="s">
        <v>5007</v>
      </c>
      <c r="D1683" t="s">
        <v>5008</v>
      </c>
      <c r="E1683" t="s">
        <v>306</v>
      </c>
      <c r="F1683" t="s">
        <v>361</v>
      </c>
      <c r="G1683" t="s">
        <v>5009</v>
      </c>
      <c r="H1683" t="s">
        <v>307</v>
      </c>
    </row>
    <row r="1684" spans="1:8" x14ac:dyDescent="0.25">
      <c r="A1684" t="s">
        <v>296</v>
      </c>
      <c r="B1684" t="s">
        <v>5010</v>
      </c>
      <c r="C1684" t="s">
        <v>5011</v>
      </c>
      <c r="D1684" t="s">
        <v>5012</v>
      </c>
      <c r="E1684" t="s">
        <v>306</v>
      </c>
      <c r="F1684" t="s">
        <v>361</v>
      </c>
      <c r="G1684" t="s">
        <v>5013</v>
      </c>
      <c r="H1684" t="s">
        <v>307</v>
      </c>
    </row>
    <row r="1685" spans="1:8" x14ac:dyDescent="0.25">
      <c r="A1685" t="s">
        <v>296</v>
      </c>
      <c r="B1685" t="s">
        <v>5014</v>
      </c>
      <c r="C1685" t="s">
        <v>5015</v>
      </c>
      <c r="D1685" t="s">
        <v>5016</v>
      </c>
      <c r="E1685" t="s">
        <v>306</v>
      </c>
      <c r="F1685" t="s">
        <v>361</v>
      </c>
      <c r="G1685" t="s">
        <v>5017</v>
      </c>
      <c r="H1685" t="s">
        <v>307</v>
      </c>
    </row>
    <row r="1686" spans="1:8" x14ac:dyDescent="0.25">
      <c r="A1686" t="s">
        <v>296</v>
      </c>
      <c r="B1686" t="s">
        <v>5018</v>
      </c>
      <c r="C1686" t="s">
        <v>5019</v>
      </c>
      <c r="D1686" t="s">
        <v>5020</v>
      </c>
      <c r="E1686" t="s">
        <v>306</v>
      </c>
      <c r="F1686" t="s">
        <v>361</v>
      </c>
      <c r="G1686" t="s">
        <v>5021</v>
      </c>
      <c r="H1686" t="s">
        <v>307</v>
      </c>
    </row>
    <row r="1687" spans="1:8" x14ac:dyDescent="0.25">
      <c r="A1687" t="s">
        <v>296</v>
      </c>
      <c r="B1687" t="s">
        <v>5022</v>
      </c>
      <c r="C1687" t="s">
        <v>5023</v>
      </c>
      <c r="D1687" t="s">
        <v>5024</v>
      </c>
      <c r="E1687" t="s">
        <v>306</v>
      </c>
      <c r="F1687" t="s">
        <v>361</v>
      </c>
      <c r="G1687" t="s">
        <v>5025</v>
      </c>
      <c r="H1687" t="s">
        <v>307</v>
      </c>
    </row>
    <row r="1688" spans="1:8" x14ac:dyDescent="0.25">
      <c r="A1688" t="s">
        <v>296</v>
      </c>
      <c r="B1688" t="s">
        <v>5026</v>
      </c>
      <c r="C1688" t="s">
        <v>5027</v>
      </c>
      <c r="D1688" t="s">
        <v>5028</v>
      </c>
      <c r="E1688" t="s">
        <v>306</v>
      </c>
      <c r="F1688" t="s">
        <v>361</v>
      </c>
      <c r="G1688" t="s">
        <v>4993</v>
      </c>
      <c r="H1688" t="s">
        <v>307</v>
      </c>
    </row>
    <row r="1689" spans="1:8" x14ac:dyDescent="0.25">
      <c r="A1689" t="s">
        <v>296</v>
      </c>
      <c r="B1689" t="s">
        <v>4622</v>
      </c>
      <c r="C1689" t="s">
        <v>4623</v>
      </c>
      <c r="D1689" t="s">
        <v>4624</v>
      </c>
      <c r="E1689" t="s">
        <v>306</v>
      </c>
      <c r="F1689" t="s">
        <v>3161</v>
      </c>
      <c r="G1689" t="s">
        <v>4625</v>
      </c>
      <c r="H1689" t="s">
        <v>307</v>
      </c>
    </row>
    <row r="1690" spans="1:8" x14ac:dyDescent="0.25">
      <c r="A1690" t="s">
        <v>296</v>
      </c>
      <c r="B1690" t="s">
        <v>12370</v>
      </c>
      <c r="C1690" t="s">
        <v>4623</v>
      </c>
      <c r="D1690" t="s">
        <v>12371</v>
      </c>
      <c r="E1690" t="s">
        <v>306</v>
      </c>
      <c r="F1690" t="s">
        <v>361</v>
      </c>
      <c r="G1690" t="s">
        <v>12372</v>
      </c>
      <c r="H1690" t="s">
        <v>307</v>
      </c>
    </row>
    <row r="1691" spans="1:8" x14ac:dyDescent="0.25">
      <c r="A1691" t="s">
        <v>296</v>
      </c>
      <c r="B1691" t="s">
        <v>5030</v>
      </c>
      <c r="C1691" t="s">
        <v>5031</v>
      </c>
      <c r="D1691" t="s">
        <v>5032</v>
      </c>
      <c r="E1691" t="s">
        <v>306</v>
      </c>
      <c r="F1691" t="s">
        <v>361</v>
      </c>
      <c r="G1691" t="s">
        <v>5033</v>
      </c>
      <c r="H1691" t="s">
        <v>307</v>
      </c>
    </row>
    <row r="1692" spans="1:8" x14ac:dyDescent="0.25">
      <c r="A1692" t="s">
        <v>296</v>
      </c>
      <c r="B1692" t="s">
        <v>5034</v>
      </c>
      <c r="C1692" t="s">
        <v>5035</v>
      </c>
      <c r="D1692" t="s">
        <v>5036</v>
      </c>
      <c r="E1692" t="s">
        <v>306</v>
      </c>
      <c r="F1692" t="s">
        <v>361</v>
      </c>
      <c r="G1692" t="s">
        <v>5037</v>
      </c>
      <c r="H1692" t="s">
        <v>307</v>
      </c>
    </row>
    <row r="1693" spans="1:8" x14ac:dyDescent="0.25">
      <c r="A1693" t="s">
        <v>296</v>
      </c>
      <c r="B1693" t="s">
        <v>5038</v>
      </c>
      <c r="C1693" t="s">
        <v>5039</v>
      </c>
      <c r="D1693" t="s">
        <v>5040</v>
      </c>
      <c r="E1693" t="s">
        <v>306</v>
      </c>
      <c r="F1693" t="s">
        <v>361</v>
      </c>
      <c r="G1693" t="s">
        <v>5041</v>
      </c>
      <c r="H1693" t="s">
        <v>307</v>
      </c>
    </row>
    <row r="1694" spans="1:8" x14ac:dyDescent="0.25">
      <c r="A1694" t="s">
        <v>296</v>
      </c>
      <c r="B1694" t="s">
        <v>5042</v>
      </c>
      <c r="C1694" t="s">
        <v>5043</v>
      </c>
      <c r="D1694" t="s">
        <v>5044</v>
      </c>
      <c r="E1694" t="s">
        <v>306</v>
      </c>
      <c r="F1694" t="s">
        <v>361</v>
      </c>
      <c r="G1694" t="s">
        <v>5045</v>
      </c>
      <c r="H1694" t="s">
        <v>307</v>
      </c>
    </row>
    <row r="1695" spans="1:8" x14ac:dyDescent="0.25">
      <c r="A1695" t="s">
        <v>296</v>
      </c>
      <c r="B1695" t="s">
        <v>5046</v>
      </c>
      <c r="C1695" t="s">
        <v>5047</v>
      </c>
      <c r="D1695" t="s">
        <v>5048</v>
      </c>
      <c r="E1695" t="s">
        <v>306</v>
      </c>
      <c r="F1695" t="s">
        <v>361</v>
      </c>
      <c r="G1695" t="s">
        <v>5049</v>
      </c>
      <c r="H1695" t="s">
        <v>307</v>
      </c>
    </row>
    <row r="1696" spans="1:8" x14ac:dyDescent="0.25">
      <c r="A1696" t="s">
        <v>296</v>
      </c>
      <c r="B1696" t="s">
        <v>5050</v>
      </c>
      <c r="C1696" t="s">
        <v>5051</v>
      </c>
      <c r="D1696" t="s">
        <v>5052</v>
      </c>
      <c r="E1696" t="s">
        <v>306</v>
      </c>
      <c r="F1696" t="s">
        <v>361</v>
      </c>
      <c r="G1696" t="s">
        <v>5053</v>
      </c>
      <c r="H1696" t="s">
        <v>307</v>
      </c>
    </row>
    <row r="1697" spans="1:8" x14ac:dyDescent="0.25">
      <c r="A1697" t="s">
        <v>296</v>
      </c>
      <c r="B1697" t="s">
        <v>5054</v>
      </c>
      <c r="C1697" t="s">
        <v>5055</v>
      </c>
      <c r="D1697" t="s">
        <v>5056</v>
      </c>
      <c r="E1697" t="s">
        <v>306</v>
      </c>
      <c r="F1697" t="s">
        <v>361</v>
      </c>
      <c r="G1697" t="s">
        <v>5057</v>
      </c>
      <c r="H1697" t="s">
        <v>307</v>
      </c>
    </row>
    <row r="1698" spans="1:8" x14ac:dyDescent="0.25">
      <c r="A1698" t="s">
        <v>296</v>
      </c>
      <c r="B1698" t="s">
        <v>5058</v>
      </c>
      <c r="C1698" t="s">
        <v>5059</v>
      </c>
      <c r="D1698" t="s">
        <v>5060</v>
      </c>
      <c r="E1698" t="s">
        <v>306</v>
      </c>
      <c r="F1698" t="s">
        <v>361</v>
      </c>
      <c r="G1698" t="s">
        <v>5061</v>
      </c>
      <c r="H1698" t="s">
        <v>307</v>
      </c>
    </row>
    <row r="1699" spans="1:8" x14ac:dyDescent="0.25">
      <c r="A1699" t="s">
        <v>296</v>
      </c>
      <c r="B1699" t="s">
        <v>5062</v>
      </c>
      <c r="C1699" t="s">
        <v>5063</v>
      </c>
      <c r="D1699" t="s">
        <v>5064</v>
      </c>
      <c r="E1699" t="s">
        <v>306</v>
      </c>
      <c r="F1699" t="s">
        <v>361</v>
      </c>
      <c r="G1699" t="s">
        <v>5065</v>
      </c>
      <c r="H1699" t="s">
        <v>307</v>
      </c>
    </row>
    <row r="1700" spans="1:8" x14ac:dyDescent="0.25">
      <c r="A1700" t="s">
        <v>296</v>
      </c>
      <c r="B1700" t="s">
        <v>5066</v>
      </c>
      <c r="C1700" t="s">
        <v>5067</v>
      </c>
      <c r="D1700" t="s">
        <v>5068</v>
      </c>
      <c r="E1700" t="s">
        <v>306</v>
      </c>
      <c r="F1700" t="s">
        <v>361</v>
      </c>
      <c r="G1700" t="s">
        <v>5069</v>
      </c>
      <c r="H1700" t="s">
        <v>307</v>
      </c>
    </row>
    <row r="1701" spans="1:8" x14ac:dyDescent="0.25">
      <c r="A1701" t="s">
        <v>296</v>
      </c>
      <c r="B1701" t="s">
        <v>5070</v>
      </c>
      <c r="C1701" t="s">
        <v>5071</v>
      </c>
      <c r="D1701" t="s">
        <v>5072</v>
      </c>
      <c r="E1701" t="s">
        <v>306</v>
      </c>
      <c r="F1701" t="s">
        <v>361</v>
      </c>
      <c r="G1701" t="s">
        <v>5073</v>
      </c>
      <c r="H1701" t="s">
        <v>307</v>
      </c>
    </row>
    <row r="1702" spans="1:8" x14ac:dyDescent="0.25">
      <c r="A1702" t="s">
        <v>296</v>
      </c>
      <c r="B1702" t="s">
        <v>5074</v>
      </c>
      <c r="C1702" t="s">
        <v>5075</v>
      </c>
      <c r="D1702" t="s">
        <v>5076</v>
      </c>
      <c r="E1702" t="s">
        <v>306</v>
      </c>
      <c r="F1702" t="s">
        <v>361</v>
      </c>
      <c r="G1702" t="s">
        <v>5077</v>
      </c>
      <c r="H1702" t="s">
        <v>307</v>
      </c>
    </row>
    <row r="1703" spans="1:8" x14ac:dyDescent="0.25">
      <c r="A1703" t="s">
        <v>296</v>
      </c>
      <c r="B1703" t="s">
        <v>5078</v>
      </c>
      <c r="C1703" t="s">
        <v>5079</v>
      </c>
      <c r="D1703" t="s">
        <v>5080</v>
      </c>
      <c r="E1703" t="s">
        <v>306</v>
      </c>
      <c r="F1703" t="s">
        <v>361</v>
      </c>
      <c r="G1703" t="s">
        <v>5081</v>
      </c>
      <c r="H1703" t="s">
        <v>307</v>
      </c>
    </row>
    <row r="1704" spans="1:8" x14ac:dyDescent="0.25">
      <c r="A1704" t="s">
        <v>296</v>
      </c>
      <c r="B1704" t="s">
        <v>5082</v>
      </c>
      <c r="C1704" t="s">
        <v>5083</v>
      </c>
      <c r="D1704" t="s">
        <v>5084</v>
      </c>
      <c r="E1704" t="s">
        <v>306</v>
      </c>
      <c r="F1704" t="s">
        <v>361</v>
      </c>
      <c r="G1704" t="s">
        <v>5085</v>
      </c>
      <c r="H1704" t="s">
        <v>307</v>
      </c>
    </row>
    <row r="1705" spans="1:8" x14ac:dyDescent="0.25">
      <c r="A1705" t="s">
        <v>296</v>
      </c>
      <c r="B1705" t="s">
        <v>5086</v>
      </c>
      <c r="C1705" t="s">
        <v>5087</v>
      </c>
      <c r="D1705" t="s">
        <v>5088</v>
      </c>
      <c r="E1705" t="s">
        <v>306</v>
      </c>
      <c r="F1705" t="s">
        <v>361</v>
      </c>
      <c r="G1705" t="s">
        <v>5089</v>
      </c>
      <c r="H1705" t="s">
        <v>307</v>
      </c>
    </row>
    <row r="1706" spans="1:8" x14ac:dyDescent="0.25">
      <c r="A1706" t="s">
        <v>296</v>
      </c>
      <c r="B1706" t="s">
        <v>5090</v>
      </c>
      <c r="C1706" t="s">
        <v>5091</v>
      </c>
      <c r="D1706" t="s">
        <v>5092</v>
      </c>
      <c r="E1706" t="s">
        <v>306</v>
      </c>
      <c r="F1706" t="s">
        <v>361</v>
      </c>
      <c r="G1706" t="s">
        <v>5093</v>
      </c>
      <c r="H1706" t="s">
        <v>307</v>
      </c>
    </row>
    <row r="1707" spans="1:8" x14ac:dyDescent="0.25">
      <c r="A1707" t="s">
        <v>296</v>
      </c>
      <c r="B1707" t="s">
        <v>5094</v>
      </c>
      <c r="C1707" t="s">
        <v>5095</v>
      </c>
      <c r="D1707" t="s">
        <v>5096</v>
      </c>
      <c r="E1707" t="s">
        <v>306</v>
      </c>
      <c r="F1707" t="s">
        <v>361</v>
      </c>
      <c r="G1707" t="s">
        <v>5097</v>
      </c>
      <c r="H1707" t="s">
        <v>307</v>
      </c>
    </row>
    <row r="1708" spans="1:8" x14ac:dyDescent="0.25">
      <c r="A1708" t="s">
        <v>296</v>
      </c>
      <c r="B1708" t="s">
        <v>5098</v>
      </c>
      <c r="C1708" t="s">
        <v>5099</v>
      </c>
      <c r="D1708" t="s">
        <v>5100</v>
      </c>
      <c r="E1708" t="s">
        <v>306</v>
      </c>
      <c r="F1708" t="s">
        <v>361</v>
      </c>
      <c r="G1708" t="s">
        <v>5101</v>
      </c>
      <c r="H1708" t="s">
        <v>307</v>
      </c>
    </row>
    <row r="1709" spans="1:8" x14ac:dyDescent="0.25">
      <c r="A1709" t="s">
        <v>296</v>
      </c>
      <c r="B1709" t="s">
        <v>5102</v>
      </c>
      <c r="C1709" t="s">
        <v>5103</v>
      </c>
      <c r="D1709" t="s">
        <v>5104</v>
      </c>
      <c r="E1709" t="s">
        <v>306</v>
      </c>
      <c r="F1709" t="s">
        <v>361</v>
      </c>
      <c r="G1709" t="s">
        <v>5105</v>
      </c>
      <c r="H1709" t="s">
        <v>307</v>
      </c>
    </row>
    <row r="1710" spans="1:8" x14ac:dyDescent="0.25">
      <c r="A1710" t="s">
        <v>296</v>
      </c>
      <c r="B1710" t="s">
        <v>5106</v>
      </c>
      <c r="C1710" t="s">
        <v>5107</v>
      </c>
      <c r="D1710" t="s">
        <v>5108</v>
      </c>
      <c r="E1710" t="s">
        <v>306</v>
      </c>
      <c r="F1710" t="s">
        <v>361</v>
      </c>
      <c r="G1710" t="s">
        <v>5109</v>
      </c>
      <c r="H1710" t="s">
        <v>307</v>
      </c>
    </row>
    <row r="1711" spans="1:8" x14ac:dyDescent="0.25">
      <c r="A1711" t="s">
        <v>296</v>
      </c>
      <c r="B1711" t="s">
        <v>4254</v>
      </c>
      <c r="C1711" t="s">
        <v>4255</v>
      </c>
      <c r="D1711" t="s">
        <v>4256</v>
      </c>
      <c r="E1711" t="s">
        <v>306</v>
      </c>
      <c r="F1711" t="s">
        <v>361</v>
      </c>
      <c r="G1711" t="s">
        <v>4257</v>
      </c>
      <c r="H1711" t="s">
        <v>307</v>
      </c>
    </row>
    <row r="1712" spans="1:8" x14ac:dyDescent="0.25">
      <c r="A1712" t="s">
        <v>296</v>
      </c>
      <c r="B1712" t="s">
        <v>5110</v>
      </c>
      <c r="C1712" t="s">
        <v>4255</v>
      </c>
      <c r="D1712" t="s">
        <v>5111</v>
      </c>
      <c r="E1712" t="s">
        <v>306</v>
      </c>
      <c r="F1712" t="s">
        <v>361</v>
      </c>
      <c r="G1712" t="s">
        <v>5112</v>
      </c>
      <c r="H1712" t="s">
        <v>307</v>
      </c>
    </row>
    <row r="1713" spans="1:8" x14ac:dyDescent="0.25">
      <c r="A1713" t="s">
        <v>296</v>
      </c>
      <c r="B1713" t="s">
        <v>5113</v>
      </c>
      <c r="C1713" t="s">
        <v>5114</v>
      </c>
      <c r="D1713" t="s">
        <v>5115</v>
      </c>
      <c r="E1713" t="s">
        <v>306</v>
      </c>
      <c r="F1713" t="s">
        <v>361</v>
      </c>
      <c r="G1713" t="s">
        <v>5116</v>
      </c>
      <c r="H1713" t="s">
        <v>307</v>
      </c>
    </row>
    <row r="1714" spans="1:8" x14ac:dyDescent="0.25">
      <c r="A1714" t="s">
        <v>296</v>
      </c>
      <c r="B1714" t="s">
        <v>12300</v>
      </c>
      <c r="C1714" t="s">
        <v>12301</v>
      </c>
      <c r="D1714" t="s">
        <v>4086</v>
      </c>
      <c r="E1714" t="s">
        <v>306</v>
      </c>
      <c r="F1714" t="s">
        <v>361</v>
      </c>
      <c r="G1714" t="s">
        <v>12302</v>
      </c>
      <c r="H1714" t="s">
        <v>307</v>
      </c>
    </row>
    <row r="1715" spans="1:8" x14ac:dyDescent="0.25">
      <c r="A1715" t="s">
        <v>296</v>
      </c>
      <c r="B1715" t="s">
        <v>12373</v>
      </c>
      <c r="C1715" t="s">
        <v>12374</v>
      </c>
      <c r="D1715" t="s">
        <v>5029</v>
      </c>
      <c r="E1715" t="s">
        <v>306</v>
      </c>
      <c r="F1715" t="s">
        <v>361</v>
      </c>
      <c r="G1715" t="s">
        <v>12375</v>
      </c>
      <c r="H1715" t="s">
        <v>307</v>
      </c>
    </row>
    <row r="1716" spans="1:8" x14ac:dyDescent="0.25">
      <c r="A1716" t="s">
        <v>296</v>
      </c>
      <c r="B1716" t="s">
        <v>12376</v>
      </c>
      <c r="C1716" t="s">
        <v>12377</v>
      </c>
      <c r="D1716" t="s">
        <v>12378</v>
      </c>
      <c r="E1716" t="s">
        <v>306</v>
      </c>
      <c r="F1716" t="s">
        <v>361</v>
      </c>
      <c r="G1716" t="s">
        <v>12379</v>
      </c>
      <c r="H1716" t="s">
        <v>307</v>
      </c>
    </row>
    <row r="1717" spans="1:8" x14ac:dyDescent="0.25">
      <c r="A1717" t="s">
        <v>296</v>
      </c>
      <c r="B1717" t="s">
        <v>12350</v>
      </c>
      <c r="C1717" t="s">
        <v>12351</v>
      </c>
      <c r="D1717" t="s">
        <v>4241</v>
      </c>
      <c r="E1717" t="s">
        <v>306</v>
      </c>
      <c r="F1717" t="s">
        <v>361</v>
      </c>
      <c r="G1717" t="s">
        <v>12352</v>
      </c>
      <c r="H1717" t="s">
        <v>307</v>
      </c>
    </row>
    <row r="1718" spans="1:8" x14ac:dyDescent="0.25">
      <c r="A1718" t="s">
        <v>296</v>
      </c>
      <c r="B1718" t="s">
        <v>12353</v>
      </c>
      <c r="C1718" t="s">
        <v>12351</v>
      </c>
      <c r="D1718" t="s">
        <v>12354</v>
      </c>
      <c r="E1718" t="s">
        <v>306</v>
      </c>
      <c r="F1718" t="s">
        <v>361</v>
      </c>
      <c r="G1718" t="s">
        <v>12355</v>
      </c>
      <c r="H1718" t="s">
        <v>307</v>
      </c>
    </row>
    <row r="1719" spans="1:8" x14ac:dyDescent="0.25">
      <c r="A1719" t="s">
        <v>296</v>
      </c>
      <c r="B1719" t="s">
        <v>12356</v>
      </c>
      <c r="C1719" t="s">
        <v>12357</v>
      </c>
      <c r="D1719" t="s">
        <v>4343</v>
      </c>
      <c r="E1719" t="s">
        <v>306</v>
      </c>
      <c r="F1719" t="s">
        <v>361</v>
      </c>
      <c r="G1719" t="s">
        <v>12358</v>
      </c>
      <c r="H1719" t="s">
        <v>307</v>
      </c>
    </row>
    <row r="1720" spans="1:8" x14ac:dyDescent="0.25">
      <c r="A1720" t="s">
        <v>296</v>
      </c>
      <c r="B1720" t="s">
        <v>12391</v>
      </c>
      <c r="C1720" t="s">
        <v>12392</v>
      </c>
      <c r="D1720" t="s">
        <v>12393</v>
      </c>
      <c r="E1720" t="s">
        <v>306</v>
      </c>
      <c r="F1720" t="s">
        <v>361</v>
      </c>
      <c r="G1720" t="s">
        <v>12394</v>
      </c>
      <c r="H1720" t="s">
        <v>307</v>
      </c>
    </row>
    <row r="1721" spans="1:8" x14ac:dyDescent="0.25">
      <c r="A1721" t="s">
        <v>296</v>
      </c>
      <c r="B1721" t="s">
        <v>12362</v>
      </c>
      <c r="C1721" t="s">
        <v>12363</v>
      </c>
      <c r="D1721" t="s">
        <v>4365</v>
      </c>
      <c r="E1721" t="s">
        <v>306</v>
      </c>
      <c r="F1721" t="s">
        <v>361</v>
      </c>
      <c r="G1721" t="s">
        <v>12364</v>
      </c>
      <c r="H1721" t="s">
        <v>307</v>
      </c>
    </row>
    <row r="1722" spans="1:8" x14ac:dyDescent="0.25">
      <c r="A1722" t="s">
        <v>296</v>
      </c>
      <c r="B1722" t="s">
        <v>12269</v>
      </c>
      <c r="C1722" t="s">
        <v>12270</v>
      </c>
      <c r="D1722" t="s">
        <v>3924</v>
      </c>
      <c r="E1722" t="s">
        <v>306</v>
      </c>
      <c r="F1722" t="s">
        <v>361</v>
      </c>
      <c r="G1722" t="s">
        <v>12271</v>
      </c>
      <c r="H1722" t="s">
        <v>307</v>
      </c>
    </row>
    <row r="1723" spans="1:8" x14ac:dyDescent="0.25">
      <c r="A1723" t="s">
        <v>296</v>
      </c>
      <c r="B1723" t="s">
        <v>12334</v>
      </c>
      <c r="C1723" t="s">
        <v>12335</v>
      </c>
      <c r="D1723" t="s">
        <v>4156</v>
      </c>
      <c r="E1723" t="s">
        <v>306</v>
      </c>
      <c r="F1723" t="s">
        <v>361</v>
      </c>
      <c r="G1723" t="s">
        <v>12336</v>
      </c>
      <c r="H1723" t="s">
        <v>307</v>
      </c>
    </row>
    <row r="1724" spans="1:8" x14ac:dyDescent="0.25">
      <c r="A1724" t="s">
        <v>296</v>
      </c>
      <c r="B1724" t="s">
        <v>10579</v>
      </c>
      <c r="C1724" t="s">
        <v>10580</v>
      </c>
      <c r="D1724" t="s">
        <v>4146</v>
      </c>
      <c r="E1724" t="s">
        <v>306</v>
      </c>
      <c r="F1724" t="s">
        <v>361</v>
      </c>
      <c r="G1724" t="s">
        <v>10581</v>
      </c>
      <c r="H1724" t="s">
        <v>307</v>
      </c>
    </row>
    <row r="1725" spans="1:8" x14ac:dyDescent="0.25">
      <c r="A1725" t="s">
        <v>296</v>
      </c>
      <c r="B1725" t="s">
        <v>12230</v>
      </c>
      <c r="C1725" t="s">
        <v>12231</v>
      </c>
      <c r="D1725" t="s">
        <v>3801</v>
      </c>
      <c r="E1725" t="s">
        <v>306</v>
      </c>
      <c r="F1725" t="s">
        <v>361</v>
      </c>
      <c r="G1725" t="s">
        <v>12232</v>
      </c>
      <c r="H1725" t="s">
        <v>307</v>
      </c>
    </row>
    <row r="1726" spans="1:8" x14ac:dyDescent="0.25">
      <c r="A1726" t="s">
        <v>296</v>
      </c>
      <c r="B1726" t="s">
        <v>12328</v>
      </c>
      <c r="C1726" t="s">
        <v>12329</v>
      </c>
      <c r="D1726" t="s">
        <v>4104</v>
      </c>
      <c r="E1726" t="s">
        <v>306</v>
      </c>
      <c r="F1726" t="s">
        <v>361</v>
      </c>
      <c r="G1726" t="s">
        <v>12330</v>
      </c>
      <c r="H1726" t="s">
        <v>307</v>
      </c>
    </row>
    <row r="1727" spans="1:8" x14ac:dyDescent="0.25">
      <c r="A1727" t="s">
        <v>296</v>
      </c>
      <c r="B1727" t="s">
        <v>12236</v>
      </c>
      <c r="C1727" t="s">
        <v>12237</v>
      </c>
      <c r="D1727" t="s">
        <v>3807</v>
      </c>
      <c r="E1727" t="s">
        <v>306</v>
      </c>
      <c r="F1727" t="s">
        <v>361</v>
      </c>
      <c r="G1727" t="s">
        <v>12238</v>
      </c>
      <c r="H1727" t="s">
        <v>307</v>
      </c>
    </row>
    <row r="1728" spans="1:8" x14ac:dyDescent="0.25">
      <c r="A1728" t="s">
        <v>296</v>
      </c>
      <c r="B1728" t="s">
        <v>12245</v>
      </c>
      <c r="C1728" t="s">
        <v>12246</v>
      </c>
      <c r="D1728" t="s">
        <v>12247</v>
      </c>
      <c r="E1728" t="s">
        <v>306</v>
      </c>
      <c r="F1728" t="s">
        <v>361</v>
      </c>
      <c r="G1728" t="s">
        <v>12248</v>
      </c>
      <c r="H1728" t="s">
        <v>307</v>
      </c>
    </row>
    <row r="1729" spans="1:8" x14ac:dyDescent="0.25">
      <c r="A1729" t="s">
        <v>296</v>
      </c>
      <c r="B1729" t="s">
        <v>12242</v>
      </c>
      <c r="C1729" t="s">
        <v>12243</v>
      </c>
      <c r="D1729" t="s">
        <v>3817</v>
      </c>
      <c r="E1729" t="s">
        <v>306</v>
      </c>
      <c r="F1729" t="s">
        <v>361</v>
      </c>
      <c r="G1729" t="s">
        <v>12244</v>
      </c>
      <c r="H1729" t="s">
        <v>307</v>
      </c>
    </row>
    <row r="1730" spans="1:8" x14ac:dyDescent="0.25">
      <c r="A1730" t="s">
        <v>296</v>
      </c>
      <c r="B1730" t="s">
        <v>12252</v>
      </c>
      <c r="C1730" t="s">
        <v>12253</v>
      </c>
      <c r="D1730" t="s">
        <v>3827</v>
      </c>
      <c r="E1730" t="s">
        <v>306</v>
      </c>
      <c r="F1730" t="s">
        <v>361</v>
      </c>
      <c r="G1730" t="s">
        <v>12254</v>
      </c>
      <c r="H1730" t="s">
        <v>307</v>
      </c>
    </row>
    <row r="1731" spans="1:8" x14ac:dyDescent="0.25">
      <c r="A1731" t="s">
        <v>296</v>
      </c>
      <c r="B1731" t="s">
        <v>12258</v>
      </c>
      <c r="C1731" t="s">
        <v>12259</v>
      </c>
      <c r="D1731" t="s">
        <v>3829</v>
      </c>
      <c r="E1731" t="s">
        <v>306</v>
      </c>
      <c r="F1731" t="s">
        <v>361</v>
      </c>
      <c r="G1731" t="s">
        <v>12260</v>
      </c>
      <c r="H1731" t="s">
        <v>307</v>
      </c>
    </row>
    <row r="1732" spans="1:8" x14ac:dyDescent="0.25">
      <c r="A1732" t="s">
        <v>296</v>
      </c>
      <c r="B1732" t="s">
        <v>12383</v>
      </c>
      <c r="C1732" t="s">
        <v>12384</v>
      </c>
      <c r="D1732" t="s">
        <v>12385</v>
      </c>
      <c r="E1732" t="s">
        <v>306</v>
      </c>
      <c r="F1732" t="s">
        <v>3074</v>
      </c>
      <c r="G1732" t="s">
        <v>12386</v>
      </c>
      <c r="H1732" t="s">
        <v>307</v>
      </c>
    </row>
    <row r="1733" spans="1:8" x14ac:dyDescent="0.25">
      <c r="A1733" t="s">
        <v>296</v>
      </c>
      <c r="B1733" t="s">
        <v>12387</v>
      </c>
      <c r="C1733" t="s">
        <v>12388</v>
      </c>
      <c r="D1733" t="s">
        <v>12389</v>
      </c>
      <c r="E1733" t="s">
        <v>306</v>
      </c>
      <c r="F1733" t="s">
        <v>3074</v>
      </c>
      <c r="G1733" t="s">
        <v>12390</v>
      </c>
      <c r="H1733" t="s">
        <v>307</v>
      </c>
    </row>
    <row r="1734" spans="1:8" x14ac:dyDescent="0.25">
      <c r="A1734" t="s">
        <v>296</v>
      </c>
      <c r="B1734" t="s">
        <v>10573</v>
      </c>
      <c r="C1734" t="s">
        <v>10574</v>
      </c>
      <c r="D1734" t="s">
        <v>4070</v>
      </c>
      <c r="E1734" t="s">
        <v>306</v>
      </c>
      <c r="F1734" t="s">
        <v>361</v>
      </c>
      <c r="G1734" t="s">
        <v>10575</v>
      </c>
      <c r="H1734" t="s">
        <v>307</v>
      </c>
    </row>
    <row r="1735" spans="1:8" x14ac:dyDescent="0.25">
      <c r="A1735" t="s">
        <v>296</v>
      </c>
      <c r="B1735" t="s">
        <v>12284</v>
      </c>
      <c r="C1735" t="s">
        <v>12285</v>
      </c>
      <c r="D1735" t="s">
        <v>4072</v>
      </c>
      <c r="E1735" t="s">
        <v>306</v>
      </c>
      <c r="F1735" t="s">
        <v>361</v>
      </c>
      <c r="G1735" t="s">
        <v>12286</v>
      </c>
      <c r="H1735" t="s">
        <v>307</v>
      </c>
    </row>
    <row r="1736" spans="1:8" x14ac:dyDescent="0.25">
      <c r="A1736" t="s">
        <v>296</v>
      </c>
      <c r="B1736" t="s">
        <v>12290</v>
      </c>
      <c r="C1736" t="s">
        <v>12291</v>
      </c>
      <c r="D1736" t="s">
        <v>12292</v>
      </c>
      <c r="E1736" t="s">
        <v>306</v>
      </c>
      <c r="F1736" t="s">
        <v>361</v>
      </c>
      <c r="G1736" t="s">
        <v>12293</v>
      </c>
      <c r="H1736" t="s">
        <v>307</v>
      </c>
    </row>
    <row r="1737" spans="1:8" x14ac:dyDescent="0.25">
      <c r="A1737" t="s">
        <v>296</v>
      </c>
      <c r="B1737" t="s">
        <v>12294</v>
      </c>
      <c r="C1737" t="s">
        <v>12295</v>
      </c>
      <c r="D1737" t="s">
        <v>4074</v>
      </c>
      <c r="E1737" t="s">
        <v>306</v>
      </c>
      <c r="F1737" t="s">
        <v>361</v>
      </c>
      <c r="G1737" t="s">
        <v>12296</v>
      </c>
      <c r="H1737" t="s">
        <v>307</v>
      </c>
    </row>
    <row r="1738" spans="1:8" x14ac:dyDescent="0.25">
      <c r="A1738" t="s">
        <v>296</v>
      </c>
      <c r="B1738" t="s">
        <v>12306</v>
      </c>
      <c r="C1738" t="s">
        <v>12307</v>
      </c>
      <c r="D1738" t="s">
        <v>4088</v>
      </c>
      <c r="E1738" t="s">
        <v>306</v>
      </c>
      <c r="F1738" t="s">
        <v>361</v>
      </c>
      <c r="G1738" t="s">
        <v>12308</v>
      </c>
      <c r="H1738" t="s">
        <v>307</v>
      </c>
    </row>
    <row r="1739" spans="1:8" x14ac:dyDescent="0.25">
      <c r="A1739" t="s">
        <v>296</v>
      </c>
      <c r="B1739" t="s">
        <v>12312</v>
      </c>
      <c r="C1739" t="s">
        <v>12313</v>
      </c>
      <c r="D1739" t="s">
        <v>4100</v>
      </c>
      <c r="E1739" t="s">
        <v>306</v>
      </c>
      <c r="F1739" t="s">
        <v>361</v>
      </c>
      <c r="G1739" t="s">
        <v>12314</v>
      </c>
      <c r="H1739" t="s">
        <v>307</v>
      </c>
    </row>
    <row r="1740" spans="1:8" x14ac:dyDescent="0.25">
      <c r="A1740" t="s">
        <v>296</v>
      </c>
      <c r="B1740" t="s">
        <v>12318</v>
      </c>
      <c r="C1740" t="s">
        <v>12319</v>
      </c>
      <c r="D1740" t="s">
        <v>12320</v>
      </c>
      <c r="E1740" t="s">
        <v>306</v>
      </c>
      <c r="F1740" t="s">
        <v>361</v>
      </c>
      <c r="G1740" t="s">
        <v>12321</v>
      </c>
      <c r="H1740" t="s">
        <v>307</v>
      </c>
    </row>
    <row r="1741" spans="1:8" x14ac:dyDescent="0.25">
      <c r="A1741" t="s">
        <v>296</v>
      </c>
      <c r="B1741" t="s">
        <v>12322</v>
      </c>
      <c r="C1741" t="s">
        <v>12323</v>
      </c>
      <c r="D1741" t="s">
        <v>4102</v>
      </c>
      <c r="E1741" t="s">
        <v>306</v>
      </c>
      <c r="F1741" t="s">
        <v>361</v>
      </c>
      <c r="G1741" t="s">
        <v>12324</v>
      </c>
      <c r="H1741" t="s">
        <v>307</v>
      </c>
    </row>
    <row r="1744" spans="1:8" x14ac:dyDescent="0.25">
      <c r="A1744" t="s">
        <v>296</v>
      </c>
      <c r="B1744" t="s">
        <v>12397</v>
      </c>
      <c r="C1744" t="s">
        <v>12398</v>
      </c>
      <c r="D1744" t="s">
        <v>12399</v>
      </c>
      <c r="E1744" t="s">
        <v>306</v>
      </c>
      <c r="F1744" t="s">
        <v>5130</v>
      </c>
      <c r="G1744" t="s">
        <v>12400</v>
      </c>
      <c r="H1744" t="s">
        <v>307</v>
      </c>
    </row>
    <row r="1745" spans="1:8" x14ac:dyDescent="0.25">
      <c r="A1745" t="s">
        <v>296</v>
      </c>
      <c r="B1745" t="s">
        <v>10628</v>
      </c>
      <c r="C1745" t="s">
        <v>6240</v>
      </c>
      <c r="D1745" t="s">
        <v>6231</v>
      </c>
      <c r="E1745" t="s">
        <v>306</v>
      </c>
      <c r="F1745" t="s">
        <v>6020</v>
      </c>
      <c r="G1745" t="s">
        <v>10629</v>
      </c>
      <c r="H1745" t="s">
        <v>307</v>
      </c>
    </row>
    <row r="1746" spans="1:8" x14ac:dyDescent="0.25">
      <c r="A1746" t="s">
        <v>296</v>
      </c>
      <c r="B1746" t="s">
        <v>12725</v>
      </c>
      <c r="C1746" t="s">
        <v>6240</v>
      </c>
      <c r="D1746" t="s">
        <v>12726</v>
      </c>
      <c r="E1746" t="s">
        <v>306</v>
      </c>
      <c r="F1746" t="s">
        <v>5130</v>
      </c>
      <c r="G1746" t="s">
        <v>12727</v>
      </c>
      <c r="H1746" t="s">
        <v>307</v>
      </c>
    </row>
    <row r="1747" spans="1:8" x14ac:dyDescent="0.25">
      <c r="A1747" t="s">
        <v>296</v>
      </c>
      <c r="B1747" t="s">
        <v>6401</v>
      </c>
      <c r="C1747" t="s">
        <v>6402</v>
      </c>
      <c r="D1747" t="s">
        <v>6356</v>
      </c>
      <c r="E1747" t="s">
        <v>306</v>
      </c>
      <c r="F1747" t="s">
        <v>6020</v>
      </c>
      <c r="G1747" t="s">
        <v>6403</v>
      </c>
      <c r="H1747" t="s">
        <v>307</v>
      </c>
    </row>
    <row r="1748" spans="1:8" x14ac:dyDescent="0.25">
      <c r="A1748" t="s">
        <v>296</v>
      </c>
      <c r="B1748" t="s">
        <v>6528</v>
      </c>
      <c r="C1748" t="s">
        <v>6529</v>
      </c>
      <c r="D1748" t="s">
        <v>6530</v>
      </c>
      <c r="E1748" t="s">
        <v>306</v>
      </c>
      <c r="F1748" t="s">
        <v>6020</v>
      </c>
      <c r="G1748" t="s">
        <v>6531</v>
      </c>
      <c r="H1748" t="s">
        <v>307</v>
      </c>
    </row>
    <row r="1749" spans="1:8" x14ac:dyDescent="0.25">
      <c r="A1749" t="s">
        <v>296</v>
      </c>
      <c r="B1749" t="s">
        <v>12777</v>
      </c>
      <c r="C1749" t="s">
        <v>6529</v>
      </c>
      <c r="D1749" t="s">
        <v>6527</v>
      </c>
      <c r="E1749" t="s">
        <v>306</v>
      </c>
      <c r="F1749" t="s">
        <v>6020</v>
      </c>
      <c r="G1749" t="s">
        <v>12778</v>
      </c>
      <c r="H1749" t="s">
        <v>307</v>
      </c>
    </row>
    <row r="1750" spans="1:8" x14ac:dyDescent="0.25">
      <c r="A1750" t="s">
        <v>296</v>
      </c>
      <c r="B1750" t="s">
        <v>6540</v>
      </c>
      <c r="C1750" t="s">
        <v>6541</v>
      </c>
      <c r="D1750" t="s">
        <v>6542</v>
      </c>
      <c r="E1750" t="s">
        <v>306</v>
      </c>
      <c r="F1750" t="s">
        <v>6020</v>
      </c>
      <c r="G1750" t="s">
        <v>6543</v>
      </c>
      <c r="H1750" t="s">
        <v>307</v>
      </c>
    </row>
    <row r="1751" spans="1:8" x14ac:dyDescent="0.25">
      <c r="A1751" t="s">
        <v>296</v>
      </c>
      <c r="B1751" t="s">
        <v>12706</v>
      </c>
      <c r="C1751" t="s">
        <v>6541</v>
      </c>
      <c r="D1751" t="s">
        <v>5546</v>
      </c>
      <c r="E1751" t="s">
        <v>306</v>
      </c>
      <c r="F1751" t="s">
        <v>361</v>
      </c>
      <c r="G1751" t="s">
        <v>12707</v>
      </c>
      <c r="H1751" t="s">
        <v>307</v>
      </c>
    </row>
    <row r="1752" spans="1:8" x14ac:dyDescent="0.25">
      <c r="A1752" t="s">
        <v>296</v>
      </c>
      <c r="B1752" t="s">
        <v>12701</v>
      </c>
      <c r="C1752" t="s">
        <v>6544</v>
      </c>
      <c r="D1752" t="s">
        <v>5536</v>
      </c>
      <c r="E1752" t="s">
        <v>306</v>
      </c>
      <c r="F1752" t="s">
        <v>361</v>
      </c>
      <c r="G1752" t="s">
        <v>12702</v>
      </c>
      <c r="H1752" t="s">
        <v>307</v>
      </c>
    </row>
    <row r="1753" spans="1:8" x14ac:dyDescent="0.25">
      <c r="A1753" t="s">
        <v>296</v>
      </c>
      <c r="B1753" t="s">
        <v>12785</v>
      </c>
      <c r="C1753" t="s">
        <v>6544</v>
      </c>
      <c r="D1753" t="s">
        <v>12786</v>
      </c>
      <c r="E1753" t="s">
        <v>306</v>
      </c>
      <c r="F1753" t="s">
        <v>6020</v>
      </c>
      <c r="G1753" t="s">
        <v>12787</v>
      </c>
      <c r="H1753" t="s">
        <v>307</v>
      </c>
    </row>
    <row r="1754" spans="1:8" x14ac:dyDescent="0.25">
      <c r="A1754" t="s">
        <v>296</v>
      </c>
      <c r="B1754" t="s">
        <v>6632</v>
      </c>
      <c r="C1754" t="s">
        <v>6633</v>
      </c>
      <c r="D1754" t="s">
        <v>6634</v>
      </c>
      <c r="E1754" t="s">
        <v>306</v>
      </c>
      <c r="F1754" t="s">
        <v>6020</v>
      </c>
      <c r="G1754" t="s">
        <v>6635</v>
      </c>
      <c r="H1754" t="s">
        <v>307</v>
      </c>
    </row>
    <row r="1755" spans="1:8" x14ac:dyDescent="0.25">
      <c r="A1755" t="s">
        <v>296</v>
      </c>
      <c r="B1755" t="s">
        <v>12810</v>
      </c>
      <c r="C1755" t="s">
        <v>6633</v>
      </c>
      <c r="D1755" t="s">
        <v>6609</v>
      </c>
      <c r="E1755" t="s">
        <v>306</v>
      </c>
      <c r="F1755" t="s">
        <v>6020</v>
      </c>
      <c r="G1755" t="s">
        <v>12811</v>
      </c>
      <c r="H1755" t="s">
        <v>307</v>
      </c>
    </row>
    <row r="1756" spans="1:8" x14ac:dyDescent="0.25">
      <c r="A1756" t="s">
        <v>296</v>
      </c>
      <c r="B1756" t="s">
        <v>6755</v>
      </c>
      <c r="C1756" t="s">
        <v>6756</v>
      </c>
      <c r="D1756" t="s">
        <v>6757</v>
      </c>
      <c r="E1756" t="s">
        <v>306</v>
      </c>
      <c r="F1756" t="s">
        <v>6020</v>
      </c>
      <c r="G1756" t="s">
        <v>6758</v>
      </c>
      <c r="H1756" t="s">
        <v>307</v>
      </c>
    </row>
    <row r="1757" spans="1:8" x14ac:dyDescent="0.25">
      <c r="A1757" t="s">
        <v>296</v>
      </c>
      <c r="B1757" t="s">
        <v>12723</v>
      </c>
      <c r="C1757" t="s">
        <v>6756</v>
      </c>
      <c r="D1757" t="s">
        <v>6229</v>
      </c>
      <c r="E1757" t="s">
        <v>306</v>
      </c>
      <c r="F1757" t="s">
        <v>6020</v>
      </c>
      <c r="G1757" t="s">
        <v>12724</v>
      </c>
      <c r="H1757" t="s">
        <v>307</v>
      </c>
    </row>
    <row r="1758" spans="1:8" x14ac:dyDescent="0.25">
      <c r="A1758" t="s">
        <v>296</v>
      </c>
      <c r="B1758" t="s">
        <v>6760</v>
      </c>
      <c r="C1758" t="s">
        <v>6761</v>
      </c>
      <c r="D1758" t="s">
        <v>6762</v>
      </c>
      <c r="E1758" t="s">
        <v>306</v>
      </c>
      <c r="F1758" t="s">
        <v>6020</v>
      </c>
      <c r="G1758" t="s">
        <v>6763</v>
      </c>
      <c r="H1758" t="s">
        <v>307</v>
      </c>
    </row>
    <row r="1759" spans="1:8" x14ac:dyDescent="0.25">
      <c r="A1759" t="s">
        <v>296</v>
      </c>
      <c r="B1759" t="s">
        <v>10645</v>
      </c>
      <c r="C1759" t="s">
        <v>6761</v>
      </c>
      <c r="D1759" t="s">
        <v>6654</v>
      </c>
      <c r="E1759" t="s">
        <v>306</v>
      </c>
      <c r="F1759" t="s">
        <v>6020</v>
      </c>
      <c r="G1759" t="s">
        <v>10646</v>
      </c>
      <c r="H1759" t="s">
        <v>307</v>
      </c>
    </row>
    <row r="1760" spans="1:8" x14ac:dyDescent="0.25">
      <c r="A1760" t="s">
        <v>296</v>
      </c>
      <c r="B1760" t="s">
        <v>12411</v>
      </c>
      <c r="C1760" t="s">
        <v>5131</v>
      </c>
      <c r="D1760" t="s">
        <v>12412</v>
      </c>
      <c r="E1760" t="s">
        <v>306</v>
      </c>
      <c r="F1760" t="s">
        <v>361</v>
      </c>
      <c r="G1760" t="s">
        <v>12413</v>
      </c>
      <c r="H1760" t="s">
        <v>307</v>
      </c>
    </row>
    <row r="1761" spans="1:8" x14ac:dyDescent="0.25">
      <c r="A1761" t="s">
        <v>296</v>
      </c>
      <c r="B1761" t="s">
        <v>12417</v>
      </c>
      <c r="C1761" t="s">
        <v>5133</v>
      </c>
      <c r="D1761" t="s">
        <v>12418</v>
      </c>
      <c r="E1761" t="s">
        <v>306</v>
      </c>
      <c r="F1761" t="s">
        <v>361</v>
      </c>
      <c r="G1761" t="s">
        <v>12419</v>
      </c>
      <c r="H1761" t="s">
        <v>307</v>
      </c>
    </row>
    <row r="1762" spans="1:8" x14ac:dyDescent="0.25">
      <c r="A1762" t="s">
        <v>296</v>
      </c>
      <c r="B1762" t="s">
        <v>10598</v>
      </c>
      <c r="C1762" t="s">
        <v>5135</v>
      </c>
      <c r="D1762" t="s">
        <v>10599</v>
      </c>
      <c r="E1762" t="s">
        <v>306</v>
      </c>
      <c r="F1762" t="s">
        <v>361</v>
      </c>
      <c r="G1762" t="s">
        <v>10600</v>
      </c>
      <c r="H1762" t="s">
        <v>307</v>
      </c>
    </row>
    <row r="1763" spans="1:8" x14ac:dyDescent="0.25">
      <c r="A1763" t="s">
        <v>296</v>
      </c>
      <c r="B1763" t="s">
        <v>12435</v>
      </c>
      <c r="C1763" t="s">
        <v>5137</v>
      </c>
      <c r="D1763" t="s">
        <v>12436</v>
      </c>
      <c r="E1763" t="s">
        <v>306</v>
      </c>
      <c r="F1763" t="s">
        <v>361</v>
      </c>
      <c r="G1763" t="s">
        <v>12437</v>
      </c>
      <c r="H1763" t="s">
        <v>307</v>
      </c>
    </row>
    <row r="1764" spans="1:8" x14ac:dyDescent="0.25">
      <c r="A1764" t="s">
        <v>296</v>
      </c>
      <c r="B1764" t="s">
        <v>12449</v>
      </c>
      <c r="C1764" t="s">
        <v>5139</v>
      </c>
      <c r="D1764" t="s">
        <v>12450</v>
      </c>
      <c r="E1764" t="s">
        <v>306</v>
      </c>
      <c r="F1764" t="s">
        <v>361</v>
      </c>
      <c r="G1764" t="s">
        <v>12451</v>
      </c>
      <c r="H1764" t="s">
        <v>307</v>
      </c>
    </row>
    <row r="1765" spans="1:8" x14ac:dyDescent="0.25">
      <c r="A1765" t="s">
        <v>296</v>
      </c>
      <c r="B1765" t="s">
        <v>5141</v>
      </c>
      <c r="C1765" t="s">
        <v>5142</v>
      </c>
      <c r="D1765" t="s">
        <v>5143</v>
      </c>
      <c r="E1765" t="s">
        <v>306</v>
      </c>
      <c r="F1765" t="s">
        <v>361</v>
      </c>
      <c r="G1765" t="s">
        <v>5144</v>
      </c>
      <c r="H1765" t="s">
        <v>307</v>
      </c>
    </row>
    <row r="1766" spans="1:8" x14ac:dyDescent="0.25">
      <c r="A1766" t="s">
        <v>296</v>
      </c>
      <c r="B1766" t="s">
        <v>12455</v>
      </c>
      <c r="C1766" t="s">
        <v>5145</v>
      </c>
      <c r="D1766" t="s">
        <v>12456</v>
      </c>
      <c r="E1766" t="s">
        <v>306</v>
      </c>
      <c r="F1766" t="s">
        <v>361</v>
      </c>
      <c r="G1766" t="s">
        <v>12457</v>
      </c>
      <c r="H1766" t="s">
        <v>307</v>
      </c>
    </row>
    <row r="1767" spans="1:8" x14ac:dyDescent="0.25">
      <c r="A1767" t="s">
        <v>296</v>
      </c>
      <c r="B1767" t="s">
        <v>5147</v>
      </c>
      <c r="C1767" t="s">
        <v>5148</v>
      </c>
      <c r="D1767" t="s">
        <v>5149</v>
      </c>
      <c r="E1767" t="s">
        <v>306</v>
      </c>
      <c r="F1767" t="s">
        <v>361</v>
      </c>
      <c r="G1767" t="s">
        <v>5150</v>
      </c>
      <c r="H1767" t="s">
        <v>307</v>
      </c>
    </row>
    <row r="1768" spans="1:8" x14ac:dyDescent="0.25">
      <c r="A1768" t="s">
        <v>296</v>
      </c>
      <c r="B1768" t="s">
        <v>12465</v>
      </c>
      <c r="C1768" t="s">
        <v>5151</v>
      </c>
      <c r="D1768" t="s">
        <v>12466</v>
      </c>
      <c r="E1768" t="s">
        <v>306</v>
      </c>
      <c r="F1768" t="s">
        <v>361</v>
      </c>
      <c r="G1768" t="s">
        <v>12467</v>
      </c>
      <c r="H1768" t="s">
        <v>307</v>
      </c>
    </row>
    <row r="1769" spans="1:8" x14ac:dyDescent="0.25">
      <c r="A1769" t="s">
        <v>296</v>
      </c>
      <c r="B1769" t="s">
        <v>5153</v>
      </c>
      <c r="C1769" t="s">
        <v>5154</v>
      </c>
      <c r="D1769" t="s">
        <v>5155</v>
      </c>
      <c r="E1769" t="s">
        <v>306</v>
      </c>
      <c r="F1769" t="s">
        <v>361</v>
      </c>
      <c r="G1769" t="s">
        <v>5156</v>
      </c>
      <c r="H1769" t="s">
        <v>307</v>
      </c>
    </row>
    <row r="1770" spans="1:8" x14ac:dyDescent="0.25">
      <c r="A1770" t="s">
        <v>296</v>
      </c>
      <c r="B1770" t="s">
        <v>12475</v>
      </c>
      <c r="C1770" t="s">
        <v>5157</v>
      </c>
      <c r="D1770" t="s">
        <v>12476</v>
      </c>
      <c r="E1770" t="s">
        <v>306</v>
      </c>
      <c r="F1770" t="s">
        <v>361</v>
      </c>
      <c r="G1770" t="s">
        <v>12477</v>
      </c>
      <c r="H1770" t="s">
        <v>307</v>
      </c>
    </row>
    <row r="1771" spans="1:8" x14ac:dyDescent="0.25">
      <c r="A1771" t="s">
        <v>296</v>
      </c>
      <c r="B1771" t="s">
        <v>12481</v>
      </c>
      <c r="C1771" t="s">
        <v>5159</v>
      </c>
      <c r="D1771" t="s">
        <v>12482</v>
      </c>
      <c r="E1771" t="s">
        <v>306</v>
      </c>
      <c r="F1771" t="s">
        <v>361</v>
      </c>
      <c r="G1771" t="s">
        <v>12483</v>
      </c>
      <c r="H1771" t="s">
        <v>307</v>
      </c>
    </row>
    <row r="1772" spans="1:8" x14ac:dyDescent="0.25">
      <c r="A1772" t="s">
        <v>296</v>
      </c>
      <c r="B1772" t="s">
        <v>12487</v>
      </c>
      <c r="C1772" t="s">
        <v>5161</v>
      </c>
      <c r="D1772" t="s">
        <v>12488</v>
      </c>
      <c r="E1772" t="s">
        <v>306</v>
      </c>
      <c r="F1772" t="s">
        <v>361</v>
      </c>
      <c r="G1772" t="s">
        <v>12489</v>
      </c>
      <c r="H1772" t="s">
        <v>307</v>
      </c>
    </row>
    <row r="1773" spans="1:8" x14ac:dyDescent="0.25">
      <c r="A1773" t="s">
        <v>296</v>
      </c>
      <c r="B1773" t="s">
        <v>12493</v>
      </c>
      <c r="C1773" t="s">
        <v>5163</v>
      </c>
      <c r="D1773" t="s">
        <v>12494</v>
      </c>
      <c r="E1773" t="s">
        <v>306</v>
      </c>
      <c r="F1773" t="s">
        <v>361</v>
      </c>
      <c r="G1773" t="s">
        <v>12495</v>
      </c>
      <c r="H1773" t="s">
        <v>307</v>
      </c>
    </row>
    <row r="1774" spans="1:8" x14ac:dyDescent="0.25">
      <c r="A1774" t="s">
        <v>296</v>
      </c>
      <c r="B1774" t="s">
        <v>5165</v>
      </c>
      <c r="C1774" t="s">
        <v>5166</v>
      </c>
      <c r="D1774" t="s">
        <v>5167</v>
      </c>
      <c r="E1774" t="s">
        <v>306</v>
      </c>
      <c r="F1774" t="s">
        <v>361</v>
      </c>
      <c r="G1774" t="s">
        <v>5168</v>
      </c>
      <c r="H1774" t="s">
        <v>307</v>
      </c>
    </row>
    <row r="1775" spans="1:8" x14ac:dyDescent="0.25">
      <c r="A1775" t="s">
        <v>296</v>
      </c>
      <c r="B1775" t="s">
        <v>5169</v>
      </c>
      <c r="C1775" t="s">
        <v>5170</v>
      </c>
      <c r="D1775" t="s">
        <v>5171</v>
      </c>
      <c r="E1775" t="s">
        <v>306</v>
      </c>
      <c r="F1775" t="s">
        <v>361</v>
      </c>
      <c r="G1775" t="s">
        <v>5172</v>
      </c>
      <c r="H1775" t="s">
        <v>307</v>
      </c>
    </row>
    <row r="1776" spans="1:8" x14ac:dyDescent="0.25">
      <c r="A1776" t="s">
        <v>296</v>
      </c>
      <c r="B1776" t="s">
        <v>12499</v>
      </c>
      <c r="C1776" t="s">
        <v>5173</v>
      </c>
      <c r="D1776" t="s">
        <v>12500</v>
      </c>
      <c r="E1776" t="s">
        <v>306</v>
      </c>
      <c r="F1776" t="s">
        <v>361</v>
      </c>
      <c r="G1776" t="s">
        <v>12501</v>
      </c>
      <c r="H1776" t="s">
        <v>307</v>
      </c>
    </row>
    <row r="1777" spans="1:8" x14ac:dyDescent="0.25">
      <c r="A1777" t="s">
        <v>296</v>
      </c>
      <c r="B1777" t="s">
        <v>12505</v>
      </c>
      <c r="C1777" t="s">
        <v>5175</v>
      </c>
      <c r="D1777" t="s">
        <v>12506</v>
      </c>
      <c r="E1777" t="s">
        <v>306</v>
      </c>
      <c r="F1777" t="s">
        <v>361</v>
      </c>
      <c r="G1777" t="s">
        <v>12507</v>
      </c>
      <c r="H1777" t="s">
        <v>307</v>
      </c>
    </row>
    <row r="1778" spans="1:8" x14ac:dyDescent="0.25">
      <c r="A1778" t="s">
        <v>296</v>
      </c>
      <c r="B1778" t="s">
        <v>5177</v>
      </c>
      <c r="C1778" t="s">
        <v>5178</v>
      </c>
      <c r="D1778" t="s">
        <v>5179</v>
      </c>
      <c r="E1778" t="s">
        <v>306</v>
      </c>
      <c r="F1778" t="s">
        <v>361</v>
      </c>
      <c r="G1778" t="s">
        <v>5180</v>
      </c>
      <c r="H1778" t="s">
        <v>307</v>
      </c>
    </row>
    <row r="1779" spans="1:8" x14ac:dyDescent="0.25">
      <c r="A1779" t="s">
        <v>296</v>
      </c>
      <c r="B1779" t="s">
        <v>12525</v>
      </c>
      <c r="C1779" t="s">
        <v>5183</v>
      </c>
      <c r="D1779" t="s">
        <v>12526</v>
      </c>
      <c r="E1779" t="s">
        <v>306</v>
      </c>
      <c r="F1779" t="s">
        <v>361</v>
      </c>
      <c r="G1779" t="s">
        <v>12527</v>
      </c>
      <c r="H1779" t="s">
        <v>307</v>
      </c>
    </row>
    <row r="1780" spans="1:8" x14ac:dyDescent="0.25">
      <c r="A1780" t="s">
        <v>296</v>
      </c>
      <c r="B1780" t="s">
        <v>5185</v>
      </c>
      <c r="C1780" t="s">
        <v>5186</v>
      </c>
      <c r="D1780" t="s">
        <v>5187</v>
      </c>
      <c r="E1780" t="s">
        <v>306</v>
      </c>
      <c r="F1780" t="s">
        <v>361</v>
      </c>
      <c r="G1780" t="s">
        <v>5188</v>
      </c>
      <c r="H1780" t="s">
        <v>307</v>
      </c>
    </row>
    <row r="1781" spans="1:8" x14ac:dyDescent="0.25">
      <c r="A1781" t="s">
        <v>296</v>
      </c>
      <c r="B1781" t="s">
        <v>5189</v>
      </c>
      <c r="C1781" t="s">
        <v>5190</v>
      </c>
      <c r="D1781" t="s">
        <v>5191</v>
      </c>
      <c r="E1781" t="s">
        <v>306</v>
      </c>
      <c r="F1781" t="s">
        <v>361</v>
      </c>
      <c r="G1781" t="s">
        <v>5192</v>
      </c>
      <c r="H1781" t="s">
        <v>307</v>
      </c>
    </row>
    <row r="1782" spans="1:8" x14ac:dyDescent="0.25">
      <c r="A1782" t="s">
        <v>296</v>
      </c>
      <c r="B1782" t="s">
        <v>12710</v>
      </c>
      <c r="C1782" t="s">
        <v>3969</v>
      </c>
      <c r="D1782" t="s">
        <v>5892</v>
      </c>
      <c r="E1782" t="s">
        <v>306</v>
      </c>
      <c r="F1782" t="s">
        <v>361</v>
      </c>
      <c r="G1782" t="s">
        <v>5893</v>
      </c>
      <c r="H1782" t="s">
        <v>307</v>
      </c>
    </row>
    <row r="1783" spans="1:8" x14ac:dyDescent="0.25">
      <c r="A1783" t="s">
        <v>296</v>
      </c>
      <c r="B1783" t="s">
        <v>12823</v>
      </c>
      <c r="C1783" t="s">
        <v>3969</v>
      </c>
      <c r="D1783" t="s">
        <v>12824</v>
      </c>
      <c r="E1783" t="s">
        <v>306</v>
      </c>
      <c r="F1783" t="s">
        <v>6020</v>
      </c>
      <c r="G1783" t="s">
        <v>12825</v>
      </c>
      <c r="H1783" t="s">
        <v>307</v>
      </c>
    </row>
    <row r="1784" spans="1:8" x14ac:dyDescent="0.25">
      <c r="A1784" t="s">
        <v>296</v>
      </c>
      <c r="B1784" t="s">
        <v>12531</v>
      </c>
      <c r="C1784" t="s">
        <v>3969</v>
      </c>
      <c r="D1784" t="s">
        <v>12532</v>
      </c>
      <c r="E1784" t="s">
        <v>306</v>
      </c>
      <c r="F1784" t="s">
        <v>361</v>
      </c>
      <c r="G1784" t="s">
        <v>12533</v>
      </c>
      <c r="H1784" t="s">
        <v>307</v>
      </c>
    </row>
    <row r="1785" spans="1:8" x14ac:dyDescent="0.25">
      <c r="A1785" t="s">
        <v>296</v>
      </c>
      <c r="B1785" t="s">
        <v>12537</v>
      </c>
      <c r="C1785" t="s">
        <v>5194</v>
      </c>
      <c r="D1785" t="s">
        <v>12538</v>
      </c>
      <c r="E1785" t="s">
        <v>306</v>
      </c>
      <c r="F1785" t="s">
        <v>361</v>
      </c>
      <c r="G1785" t="s">
        <v>12539</v>
      </c>
      <c r="H1785" t="s">
        <v>307</v>
      </c>
    </row>
    <row r="1786" spans="1:8" x14ac:dyDescent="0.25">
      <c r="A1786" t="s">
        <v>296</v>
      </c>
      <c r="B1786" t="s">
        <v>12543</v>
      </c>
      <c r="C1786" t="s">
        <v>5196</v>
      </c>
      <c r="D1786" t="s">
        <v>12544</v>
      </c>
      <c r="E1786" t="s">
        <v>306</v>
      </c>
      <c r="F1786" t="s">
        <v>361</v>
      </c>
      <c r="G1786" t="s">
        <v>12545</v>
      </c>
      <c r="H1786" t="s">
        <v>307</v>
      </c>
    </row>
    <row r="1787" spans="1:8" x14ac:dyDescent="0.25">
      <c r="A1787" t="s">
        <v>296</v>
      </c>
      <c r="B1787" t="s">
        <v>5198</v>
      </c>
      <c r="C1787" t="s">
        <v>5199</v>
      </c>
      <c r="D1787" t="s">
        <v>5200</v>
      </c>
      <c r="E1787" t="s">
        <v>306</v>
      </c>
      <c r="F1787" t="s">
        <v>361</v>
      </c>
      <c r="G1787" t="s">
        <v>5201</v>
      </c>
      <c r="H1787" t="s">
        <v>307</v>
      </c>
    </row>
    <row r="1788" spans="1:8" x14ac:dyDescent="0.25">
      <c r="A1788" t="s">
        <v>296</v>
      </c>
      <c r="B1788" t="s">
        <v>12553</v>
      </c>
      <c r="C1788" t="s">
        <v>5202</v>
      </c>
      <c r="D1788" t="s">
        <v>12554</v>
      </c>
      <c r="E1788" t="s">
        <v>306</v>
      </c>
      <c r="F1788" t="s">
        <v>361</v>
      </c>
      <c r="G1788" t="s">
        <v>12555</v>
      </c>
      <c r="H1788" t="s">
        <v>307</v>
      </c>
    </row>
    <row r="1789" spans="1:8" x14ac:dyDescent="0.25">
      <c r="A1789" t="s">
        <v>296</v>
      </c>
      <c r="B1789" t="s">
        <v>12563</v>
      </c>
      <c r="C1789" t="s">
        <v>5204</v>
      </c>
      <c r="D1789" t="s">
        <v>12564</v>
      </c>
      <c r="E1789" t="s">
        <v>306</v>
      </c>
      <c r="F1789" t="s">
        <v>361</v>
      </c>
      <c r="G1789" t="s">
        <v>12565</v>
      </c>
      <c r="H1789" t="s">
        <v>307</v>
      </c>
    </row>
    <row r="1790" spans="1:8" x14ac:dyDescent="0.25">
      <c r="A1790" t="s">
        <v>296</v>
      </c>
      <c r="B1790" t="s">
        <v>5206</v>
      </c>
      <c r="C1790" t="s">
        <v>5207</v>
      </c>
      <c r="D1790" t="s">
        <v>5208</v>
      </c>
      <c r="E1790" t="s">
        <v>306</v>
      </c>
      <c r="F1790" t="s">
        <v>361</v>
      </c>
      <c r="G1790" t="s">
        <v>5209</v>
      </c>
      <c r="H1790" t="s">
        <v>307</v>
      </c>
    </row>
    <row r="1791" spans="1:8" x14ac:dyDescent="0.25">
      <c r="A1791" t="s">
        <v>296</v>
      </c>
      <c r="B1791" t="s">
        <v>12767</v>
      </c>
      <c r="C1791" t="s">
        <v>5207</v>
      </c>
      <c r="D1791" t="s">
        <v>12768</v>
      </c>
      <c r="E1791" t="s">
        <v>306</v>
      </c>
      <c r="F1791" t="s">
        <v>6020</v>
      </c>
      <c r="G1791" t="s">
        <v>12769</v>
      </c>
      <c r="H1791" t="s">
        <v>307</v>
      </c>
    </row>
    <row r="1792" spans="1:8" x14ac:dyDescent="0.25">
      <c r="A1792" t="s">
        <v>296</v>
      </c>
      <c r="B1792" t="s">
        <v>12569</v>
      </c>
      <c r="C1792" t="s">
        <v>5210</v>
      </c>
      <c r="D1792" t="s">
        <v>12570</v>
      </c>
      <c r="E1792" t="s">
        <v>306</v>
      </c>
      <c r="F1792" t="s">
        <v>361</v>
      </c>
      <c r="G1792" t="s">
        <v>12571</v>
      </c>
      <c r="H1792" t="s">
        <v>307</v>
      </c>
    </row>
    <row r="1793" spans="1:8" x14ac:dyDescent="0.25">
      <c r="A1793" t="s">
        <v>296</v>
      </c>
      <c r="B1793" t="s">
        <v>5212</v>
      </c>
      <c r="C1793" t="s">
        <v>5213</v>
      </c>
      <c r="D1793" t="s">
        <v>5214</v>
      </c>
      <c r="E1793" t="s">
        <v>306</v>
      </c>
      <c r="F1793" t="s">
        <v>361</v>
      </c>
      <c r="G1793" t="s">
        <v>5215</v>
      </c>
      <c r="H1793" t="s">
        <v>307</v>
      </c>
    </row>
    <row r="1794" spans="1:8" x14ac:dyDescent="0.25">
      <c r="A1794" t="s">
        <v>296</v>
      </c>
      <c r="B1794" t="s">
        <v>12579</v>
      </c>
      <c r="C1794" t="s">
        <v>5216</v>
      </c>
      <c r="D1794" t="s">
        <v>12580</v>
      </c>
      <c r="E1794" t="s">
        <v>306</v>
      </c>
      <c r="F1794" t="s">
        <v>361</v>
      </c>
      <c r="G1794" t="s">
        <v>12581</v>
      </c>
      <c r="H1794" t="s">
        <v>307</v>
      </c>
    </row>
    <row r="1795" spans="1:8" x14ac:dyDescent="0.25">
      <c r="A1795" t="s">
        <v>296</v>
      </c>
      <c r="B1795" t="s">
        <v>5218</v>
      </c>
      <c r="C1795" t="s">
        <v>5219</v>
      </c>
      <c r="D1795" t="s">
        <v>5220</v>
      </c>
      <c r="E1795" t="s">
        <v>306</v>
      </c>
      <c r="F1795" t="s">
        <v>361</v>
      </c>
      <c r="G1795" t="s">
        <v>5221</v>
      </c>
      <c r="H1795" t="s">
        <v>307</v>
      </c>
    </row>
    <row r="1796" spans="1:8" x14ac:dyDescent="0.25">
      <c r="A1796" t="s">
        <v>296</v>
      </c>
      <c r="B1796" t="s">
        <v>12585</v>
      </c>
      <c r="C1796" t="s">
        <v>5222</v>
      </c>
      <c r="D1796" t="s">
        <v>12586</v>
      </c>
      <c r="E1796" t="s">
        <v>306</v>
      </c>
      <c r="F1796" t="s">
        <v>361</v>
      </c>
      <c r="G1796" t="s">
        <v>12587</v>
      </c>
      <c r="H1796" t="s">
        <v>307</v>
      </c>
    </row>
    <row r="1797" spans="1:8" x14ac:dyDescent="0.25">
      <c r="A1797" t="s">
        <v>296</v>
      </c>
      <c r="B1797" t="s">
        <v>5224</v>
      </c>
      <c r="C1797" t="s">
        <v>5225</v>
      </c>
      <c r="D1797" t="s">
        <v>5226</v>
      </c>
      <c r="E1797" t="s">
        <v>306</v>
      </c>
      <c r="F1797" t="s">
        <v>361</v>
      </c>
      <c r="G1797" t="s">
        <v>5227</v>
      </c>
      <c r="H1797" t="s">
        <v>307</v>
      </c>
    </row>
    <row r="1798" spans="1:8" x14ac:dyDescent="0.25">
      <c r="A1798" t="s">
        <v>296</v>
      </c>
      <c r="B1798" t="s">
        <v>5228</v>
      </c>
      <c r="C1798" t="s">
        <v>5229</v>
      </c>
      <c r="D1798" t="s">
        <v>5230</v>
      </c>
      <c r="E1798" t="s">
        <v>306</v>
      </c>
      <c r="F1798" t="s">
        <v>361</v>
      </c>
      <c r="G1798" t="s">
        <v>5231</v>
      </c>
      <c r="H1798" t="s">
        <v>307</v>
      </c>
    </row>
    <row r="1799" spans="1:8" x14ac:dyDescent="0.25">
      <c r="A1799" t="s">
        <v>296</v>
      </c>
      <c r="B1799" t="s">
        <v>5232</v>
      </c>
      <c r="C1799" t="s">
        <v>5233</v>
      </c>
      <c r="D1799" t="s">
        <v>5234</v>
      </c>
      <c r="E1799" t="s">
        <v>306</v>
      </c>
      <c r="F1799" t="s">
        <v>361</v>
      </c>
      <c r="G1799" t="s">
        <v>5235</v>
      </c>
      <c r="H1799" t="s">
        <v>307</v>
      </c>
    </row>
    <row r="1800" spans="1:8" x14ac:dyDescent="0.25">
      <c r="A1800" t="s">
        <v>296</v>
      </c>
      <c r="B1800" t="s">
        <v>5236</v>
      </c>
      <c r="C1800" t="s">
        <v>5237</v>
      </c>
      <c r="D1800" t="s">
        <v>5238</v>
      </c>
      <c r="E1800" t="s">
        <v>306</v>
      </c>
      <c r="F1800" t="s">
        <v>361</v>
      </c>
      <c r="G1800" t="s">
        <v>5239</v>
      </c>
      <c r="H1800" t="s">
        <v>307</v>
      </c>
    </row>
    <row r="1801" spans="1:8" x14ac:dyDescent="0.25">
      <c r="A1801" t="s">
        <v>296</v>
      </c>
      <c r="B1801" t="s">
        <v>12591</v>
      </c>
      <c r="C1801" t="s">
        <v>5240</v>
      </c>
      <c r="D1801" t="s">
        <v>12592</v>
      </c>
      <c r="E1801" t="s">
        <v>306</v>
      </c>
      <c r="F1801" t="s">
        <v>361</v>
      </c>
      <c r="G1801" t="s">
        <v>12593</v>
      </c>
      <c r="H1801" t="s">
        <v>307</v>
      </c>
    </row>
    <row r="1802" spans="1:8" x14ac:dyDescent="0.25">
      <c r="A1802" t="s">
        <v>296</v>
      </c>
      <c r="B1802" t="s">
        <v>5242</v>
      </c>
      <c r="C1802" t="s">
        <v>5243</v>
      </c>
      <c r="D1802" t="s">
        <v>5244</v>
      </c>
      <c r="E1802" t="s">
        <v>306</v>
      </c>
      <c r="F1802" t="s">
        <v>361</v>
      </c>
      <c r="G1802" t="s">
        <v>5245</v>
      </c>
      <c r="H1802" t="s">
        <v>307</v>
      </c>
    </row>
    <row r="1803" spans="1:8" x14ac:dyDescent="0.25">
      <c r="A1803" t="s">
        <v>296</v>
      </c>
      <c r="B1803" t="s">
        <v>12597</v>
      </c>
      <c r="C1803" t="s">
        <v>5246</v>
      </c>
      <c r="D1803" t="s">
        <v>12598</v>
      </c>
      <c r="E1803" t="s">
        <v>306</v>
      </c>
      <c r="F1803" t="s">
        <v>361</v>
      </c>
      <c r="G1803" t="s">
        <v>12599</v>
      </c>
      <c r="H1803" t="s">
        <v>307</v>
      </c>
    </row>
    <row r="1804" spans="1:8" x14ac:dyDescent="0.25">
      <c r="A1804" t="s">
        <v>296</v>
      </c>
      <c r="B1804" t="s">
        <v>12603</v>
      </c>
      <c r="C1804" t="s">
        <v>5248</v>
      </c>
      <c r="D1804" t="s">
        <v>12604</v>
      </c>
      <c r="E1804" t="s">
        <v>306</v>
      </c>
      <c r="F1804" t="s">
        <v>361</v>
      </c>
      <c r="G1804" t="s">
        <v>12605</v>
      </c>
      <c r="H1804" t="s">
        <v>307</v>
      </c>
    </row>
    <row r="1805" spans="1:8" x14ac:dyDescent="0.25">
      <c r="A1805" t="s">
        <v>296</v>
      </c>
      <c r="B1805" t="s">
        <v>12612</v>
      </c>
      <c r="C1805" t="s">
        <v>5250</v>
      </c>
      <c r="D1805" t="s">
        <v>12613</v>
      </c>
      <c r="E1805" t="s">
        <v>306</v>
      </c>
      <c r="F1805" t="s">
        <v>361</v>
      </c>
      <c r="G1805" t="s">
        <v>12614</v>
      </c>
      <c r="H1805" t="s">
        <v>307</v>
      </c>
    </row>
    <row r="1806" spans="1:8" x14ac:dyDescent="0.25">
      <c r="A1806" t="s">
        <v>296</v>
      </c>
      <c r="B1806" t="s">
        <v>12618</v>
      </c>
      <c r="C1806" t="s">
        <v>5252</v>
      </c>
      <c r="D1806" t="s">
        <v>12619</v>
      </c>
      <c r="E1806" t="s">
        <v>306</v>
      </c>
      <c r="F1806" t="s">
        <v>361</v>
      </c>
      <c r="G1806" t="s">
        <v>12620</v>
      </c>
      <c r="H1806" t="s">
        <v>307</v>
      </c>
    </row>
    <row r="1807" spans="1:8" x14ac:dyDescent="0.25">
      <c r="A1807" t="s">
        <v>296</v>
      </c>
      <c r="B1807" t="s">
        <v>12624</v>
      </c>
      <c r="C1807" t="s">
        <v>5254</v>
      </c>
      <c r="D1807" t="s">
        <v>12625</v>
      </c>
      <c r="E1807" t="s">
        <v>306</v>
      </c>
      <c r="F1807" t="s">
        <v>361</v>
      </c>
      <c r="G1807" t="s">
        <v>12626</v>
      </c>
      <c r="H1807" t="s">
        <v>307</v>
      </c>
    </row>
    <row r="1808" spans="1:8" x14ac:dyDescent="0.25">
      <c r="A1808" t="s">
        <v>296</v>
      </c>
      <c r="B1808" t="s">
        <v>5256</v>
      </c>
      <c r="C1808" t="s">
        <v>5257</v>
      </c>
      <c r="D1808" t="s">
        <v>5258</v>
      </c>
      <c r="E1808" t="s">
        <v>306</v>
      </c>
      <c r="F1808" t="s">
        <v>361</v>
      </c>
      <c r="G1808" t="s">
        <v>5259</v>
      </c>
      <c r="H1808" t="s">
        <v>307</v>
      </c>
    </row>
    <row r="1809" spans="1:8" x14ac:dyDescent="0.25">
      <c r="A1809" t="s">
        <v>296</v>
      </c>
      <c r="B1809" t="s">
        <v>12630</v>
      </c>
      <c r="C1809" t="s">
        <v>5260</v>
      </c>
      <c r="D1809" t="s">
        <v>12631</v>
      </c>
      <c r="E1809" t="s">
        <v>306</v>
      </c>
      <c r="F1809" t="s">
        <v>361</v>
      </c>
      <c r="G1809" t="s">
        <v>12632</v>
      </c>
      <c r="H1809" t="s">
        <v>307</v>
      </c>
    </row>
    <row r="1810" spans="1:8" x14ac:dyDescent="0.25">
      <c r="A1810" t="s">
        <v>296</v>
      </c>
      <c r="B1810" t="s">
        <v>5262</v>
      </c>
      <c r="C1810" t="s">
        <v>5263</v>
      </c>
      <c r="D1810" t="s">
        <v>5264</v>
      </c>
      <c r="E1810" t="s">
        <v>306</v>
      </c>
      <c r="F1810" t="s">
        <v>361</v>
      </c>
      <c r="G1810" t="s">
        <v>5265</v>
      </c>
      <c r="H1810" t="s">
        <v>307</v>
      </c>
    </row>
    <row r="1811" spans="1:8" x14ac:dyDescent="0.25">
      <c r="A1811" t="s">
        <v>296</v>
      </c>
      <c r="B1811" t="s">
        <v>5266</v>
      </c>
      <c r="C1811" t="s">
        <v>5267</v>
      </c>
      <c r="D1811" t="s">
        <v>5268</v>
      </c>
      <c r="E1811" t="s">
        <v>306</v>
      </c>
      <c r="F1811" t="s">
        <v>361</v>
      </c>
      <c r="G1811" t="s">
        <v>5269</v>
      </c>
      <c r="H1811" t="s">
        <v>307</v>
      </c>
    </row>
    <row r="1812" spans="1:8" x14ac:dyDescent="0.25">
      <c r="A1812" t="s">
        <v>296</v>
      </c>
      <c r="B1812" t="s">
        <v>12636</v>
      </c>
      <c r="C1812" t="s">
        <v>5270</v>
      </c>
      <c r="D1812" t="s">
        <v>12637</v>
      </c>
      <c r="E1812" t="s">
        <v>306</v>
      </c>
      <c r="F1812" t="s">
        <v>361</v>
      </c>
      <c r="G1812" t="s">
        <v>12638</v>
      </c>
      <c r="H1812" t="s">
        <v>307</v>
      </c>
    </row>
    <row r="1813" spans="1:8" x14ac:dyDescent="0.25">
      <c r="A1813" t="s">
        <v>296</v>
      </c>
      <c r="B1813" t="s">
        <v>12646</v>
      </c>
      <c r="C1813" t="s">
        <v>5272</v>
      </c>
      <c r="D1813" t="s">
        <v>12647</v>
      </c>
      <c r="E1813" t="s">
        <v>306</v>
      </c>
      <c r="F1813" t="s">
        <v>361</v>
      </c>
      <c r="G1813" t="s">
        <v>12648</v>
      </c>
      <c r="H1813" t="s">
        <v>307</v>
      </c>
    </row>
    <row r="1814" spans="1:8" x14ac:dyDescent="0.25">
      <c r="A1814" t="s">
        <v>296</v>
      </c>
      <c r="B1814" t="s">
        <v>5274</v>
      </c>
      <c r="C1814" t="s">
        <v>5275</v>
      </c>
      <c r="D1814" t="s">
        <v>5276</v>
      </c>
      <c r="E1814" t="s">
        <v>306</v>
      </c>
      <c r="F1814" t="s">
        <v>361</v>
      </c>
      <c r="G1814" t="s">
        <v>5277</v>
      </c>
      <c r="H1814" t="s">
        <v>307</v>
      </c>
    </row>
    <row r="1815" spans="1:8" x14ac:dyDescent="0.25">
      <c r="A1815" t="s">
        <v>296</v>
      </c>
      <c r="B1815" t="s">
        <v>12656</v>
      </c>
      <c r="C1815" t="s">
        <v>5278</v>
      </c>
      <c r="D1815" t="s">
        <v>12657</v>
      </c>
      <c r="E1815" t="s">
        <v>306</v>
      </c>
      <c r="F1815" t="s">
        <v>361</v>
      </c>
      <c r="G1815" t="s">
        <v>12658</v>
      </c>
      <c r="H1815" t="s">
        <v>307</v>
      </c>
    </row>
    <row r="1816" spans="1:8" x14ac:dyDescent="0.25">
      <c r="A1816" t="s">
        <v>296</v>
      </c>
      <c r="B1816" t="s">
        <v>12666</v>
      </c>
      <c r="C1816" t="s">
        <v>5280</v>
      </c>
      <c r="D1816" t="s">
        <v>12667</v>
      </c>
      <c r="E1816" t="s">
        <v>306</v>
      </c>
      <c r="F1816" t="s">
        <v>361</v>
      </c>
      <c r="G1816" t="s">
        <v>12668</v>
      </c>
      <c r="H1816" t="s">
        <v>307</v>
      </c>
    </row>
    <row r="1817" spans="1:8" x14ac:dyDescent="0.25">
      <c r="A1817" t="s">
        <v>296</v>
      </c>
      <c r="B1817" t="s">
        <v>5282</v>
      </c>
      <c r="C1817" t="s">
        <v>5283</v>
      </c>
      <c r="D1817" t="s">
        <v>5284</v>
      </c>
      <c r="E1817" t="s">
        <v>306</v>
      </c>
      <c r="F1817" t="s">
        <v>361</v>
      </c>
      <c r="G1817" t="s">
        <v>5285</v>
      </c>
      <c r="H1817" t="s">
        <v>307</v>
      </c>
    </row>
    <row r="1818" spans="1:8" x14ac:dyDescent="0.25">
      <c r="A1818" t="s">
        <v>296</v>
      </c>
      <c r="B1818" t="s">
        <v>5286</v>
      </c>
      <c r="C1818" t="s">
        <v>5287</v>
      </c>
      <c r="D1818" t="s">
        <v>5288</v>
      </c>
      <c r="E1818" t="s">
        <v>306</v>
      </c>
      <c r="F1818" t="s">
        <v>361</v>
      </c>
      <c r="G1818" t="s">
        <v>5289</v>
      </c>
      <c r="H1818" t="s">
        <v>307</v>
      </c>
    </row>
    <row r="1819" spans="1:8" x14ac:dyDescent="0.25">
      <c r="A1819" t="s">
        <v>296</v>
      </c>
      <c r="B1819" t="s">
        <v>12829</v>
      </c>
      <c r="C1819" t="s">
        <v>5287</v>
      </c>
      <c r="D1819" t="s">
        <v>12830</v>
      </c>
      <c r="E1819" t="s">
        <v>306</v>
      </c>
      <c r="F1819" t="s">
        <v>6020</v>
      </c>
      <c r="G1819" t="s">
        <v>12831</v>
      </c>
      <c r="H1819" t="s">
        <v>307</v>
      </c>
    </row>
    <row r="1820" spans="1:8" x14ac:dyDescent="0.25">
      <c r="A1820" t="s">
        <v>296</v>
      </c>
      <c r="B1820" t="s">
        <v>5290</v>
      </c>
      <c r="C1820" t="s">
        <v>5291</v>
      </c>
      <c r="D1820" t="s">
        <v>5292</v>
      </c>
      <c r="E1820" t="s">
        <v>306</v>
      </c>
      <c r="F1820" t="s">
        <v>361</v>
      </c>
      <c r="G1820" t="s">
        <v>5293</v>
      </c>
      <c r="H1820" t="s">
        <v>307</v>
      </c>
    </row>
    <row r="1821" spans="1:8" x14ac:dyDescent="0.25">
      <c r="A1821" t="s">
        <v>296</v>
      </c>
      <c r="B1821" t="s">
        <v>5294</v>
      </c>
      <c r="C1821" t="s">
        <v>5295</v>
      </c>
      <c r="D1821" t="s">
        <v>5296</v>
      </c>
      <c r="E1821" t="s">
        <v>306</v>
      </c>
      <c r="F1821" t="s">
        <v>361</v>
      </c>
      <c r="G1821" t="s">
        <v>5297</v>
      </c>
      <c r="H1821" t="s">
        <v>307</v>
      </c>
    </row>
    <row r="1822" spans="1:8" x14ac:dyDescent="0.25">
      <c r="A1822" t="s">
        <v>296</v>
      </c>
      <c r="B1822" t="s">
        <v>5298</v>
      </c>
      <c r="C1822" t="s">
        <v>5299</v>
      </c>
      <c r="D1822" t="s">
        <v>5300</v>
      </c>
      <c r="E1822" t="s">
        <v>306</v>
      </c>
      <c r="F1822" t="s">
        <v>361</v>
      </c>
      <c r="G1822" t="s">
        <v>5301</v>
      </c>
      <c r="H1822" t="s">
        <v>307</v>
      </c>
    </row>
    <row r="1823" spans="1:8" x14ac:dyDescent="0.25">
      <c r="A1823" t="s">
        <v>296</v>
      </c>
      <c r="B1823" t="s">
        <v>5302</v>
      </c>
      <c r="C1823" t="s">
        <v>5303</v>
      </c>
      <c r="D1823" t="s">
        <v>5304</v>
      </c>
      <c r="E1823" t="s">
        <v>306</v>
      </c>
      <c r="F1823" t="s">
        <v>361</v>
      </c>
      <c r="G1823" t="s">
        <v>5305</v>
      </c>
      <c r="H1823" t="s">
        <v>307</v>
      </c>
    </row>
    <row r="1824" spans="1:8" x14ac:dyDescent="0.25">
      <c r="A1824" t="s">
        <v>296</v>
      </c>
      <c r="B1824" t="s">
        <v>5306</v>
      </c>
      <c r="C1824" t="s">
        <v>5307</v>
      </c>
      <c r="D1824" t="s">
        <v>5308</v>
      </c>
      <c r="E1824" t="s">
        <v>306</v>
      </c>
      <c r="F1824" t="s">
        <v>5130</v>
      </c>
      <c r="G1824" t="s">
        <v>5309</v>
      </c>
      <c r="H1824" t="s">
        <v>307</v>
      </c>
    </row>
    <row r="1825" spans="1:8" x14ac:dyDescent="0.25">
      <c r="A1825" t="s">
        <v>296</v>
      </c>
      <c r="B1825" t="s">
        <v>5310</v>
      </c>
      <c r="C1825" t="s">
        <v>5311</v>
      </c>
      <c r="D1825" t="s">
        <v>5312</v>
      </c>
      <c r="E1825" t="s">
        <v>306</v>
      </c>
      <c r="F1825" t="s">
        <v>5130</v>
      </c>
      <c r="G1825" t="s">
        <v>5313</v>
      </c>
      <c r="H1825" t="s">
        <v>307</v>
      </c>
    </row>
    <row r="1826" spans="1:8" x14ac:dyDescent="0.25">
      <c r="A1826" t="s">
        <v>296</v>
      </c>
      <c r="B1826" t="s">
        <v>5314</v>
      </c>
      <c r="C1826" t="s">
        <v>5315</v>
      </c>
      <c r="D1826" t="s">
        <v>5316</v>
      </c>
      <c r="E1826" t="s">
        <v>306</v>
      </c>
      <c r="F1826" t="s">
        <v>5130</v>
      </c>
      <c r="G1826" t="s">
        <v>1827</v>
      </c>
      <c r="H1826" t="s">
        <v>307</v>
      </c>
    </row>
    <row r="1827" spans="1:8" x14ac:dyDescent="0.25">
      <c r="A1827" t="s">
        <v>296</v>
      </c>
      <c r="B1827" t="s">
        <v>5317</v>
      </c>
      <c r="C1827" t="s">
        <v>5318</v>
      </c>
      <c r="D1827" t="s">
        <v>5319</v>
      </c>
      <c r="E1827" t="s">
        <v>306</v>
      </c>
      <c r="F1827" t="s">
        <v>5130</v>
      </c>
      <c r="G1827" t="s">
        <v>5320</v>
      </c>
      <c r="H1827" t="s">
        <v>307</v>
      </c>
    </row>
    <row r="1828" spans="1:8" x14ac:dyDescent="0.25">
      <c r="A1828" t="s">
        <v>296</v>
      </c>
      <c r="B1828" t="s">
        <v>5321</v>
      </c>
      <c r="C1828" t="s">
        <v>5322</v>
      </c>
      <c r="D1828" t="s">
        <v>5323</v>
      </c>
      <c r="E1828" t="s">
        <v>306</v>
      </c>
      <c r="F1828" t="s">
        <v>5130</v>
      </c>
      <c r="G1828" t="s">
        <v>5324</v>
      </c>
      <c r="H1828" t="s">
        <v>307</v>
      </c>
    </row>
    <row r="1829" spans="1:8" x14ac:dyDescent="0.25">
      <c r="A1829" t="s">
        <v>296</v>
      </c>
      <c r="B1829" t="s">
        <v>5325</v>
      </c>
      <c r="C1829" t="s">
        <v>5326</v>
      </c>
      <c r="D1829" t="s">
        <v>5327</v>
      </c>
      <c r="E1829" t="s">
        <v>306</v>
      </c>
      <c r="F1829" t="s">
        <v>5130</v>
      </c>
      <c r="G1829" t="s">
        <v>5328</v>
      </c>
      <c r="H1829" t="s">
        <v>307</v>
      </c>
    </row>
    <row r="1830" spans="1:8" x14ac:dyDescent="0.25">
      <c r="A1830" t="s">
        <v>296</v>
      </c>
      <c r="B1830" t="s">
        <v>5329</v>
      </c>
      <c r="C1830" t="s">
        <v>5330</v>
      </c>
      <c r="D1830" t="s">
        <v>5331</v>
      </c>
      <c r="E1830" t="s">
        <v>306</v>
      </c>
      <c r="F1830" t="s">
        <v>5130</v>
      </c>
      <c r="G1830" t="s">
        <v>5332</v>
      </c>
      <c r="H1830" t="s">
        <v>307</v>
      </c>
    </row>
    <row r="1831" spans="1:8" x14ac:dyDescent="0.25">
      <c r="A1831" t="s">
        <v>296</v>
      </c>
      <c r="B1831" t="s">
        <v>5333</v>
      </c>
      <c r="C1831" t="s">
        <v>5334</v>
      </c>
      <c r="D1831" t="s">
        <v>5335</v>
      </c>
      <c r="E1831" t="s">
        <v>306</v>
      </c>
      <c r="F1831" t="s">
        <v>5130</v>
      </c>
      <c r="G1831" t="s">
        <v>5336</v>
      </c>
      <c r="H1831" t="s">
        <v>307</v>
      </c>
    </row>
    <row r="1832" spans="1:8" x14ac:dyDescent="0.25">
      <c r="A1832" t="s">
        <v>296</v>
      </c>
      <c r="B1832" t="s">
        <v>5337</v>
      </c>
      <c r="C1832" t="s">
        <v>5338</v>
      </c>
      <c r="D1832" t="s">
        <v>5339</v>
      </c>
      <c r="E1832" t="s">
        <v>306</v>
      </c>
      <c r="F1832" t="s">
        <v>5130</v>
      </c>
      <c r="G1832" t="s">
        <v>5340</v>
      </c>
      <c r="H1832" t="s">
        <v>307</v>
      </c>
    </row>
    <row r="1833" spans="1:8" x14ac:dyDescent="0.25">
      <c r="A1833" t="s">
        <v>296</v>
      </c>
      <c r="B1833" t="s">
        <v>5341</v>
      </c>
      <c r="C1833" t="s">
        <v>5342</v>
      </c>
      <c r="D1833" t="s">
        <v>5343</v>
      </c>
      <c r="E1833" t="s">
        <v>306</v>
      </c>
      <c r="F1833" t="s">
        <v>5130</v>
      </c>
      <c r="G1833" t="s">
        <v>5344</v>
      </c>
      <c r="H1833" t="s">
        <v>307</v>
      </c>
    </row>
    <row r="1834" spans="1:8" x14ac:dyDescent="0.25">
      <c r="A1834" t="s">
        <v>296</v>
      </c>
      <c r="B1834" t="s">
        <v>5345</v>
      </c>
      <c r="C1834" t="s">
        <v>5346</v>
      </c>
      <c r="D1834" t="s">
        <v>5347</v>
      </c>
      <c r="E1834" t="s">
        <v>306</v>
      </c>
      <c r="F1834" t="s">
        <v>5130</v>
      </c>
      <c r="G1834" t="s">
        <v>5348</v>
      </c>
      <c r="H1834" t="s">
        <v>307</v>
      </c>
    </row>
    <row r="1835" spans="1:8" x14ac:dyDescent="0.25">
      <c r="A1835" t="s">
        <v>296</v>
      </c>
      <c r="B1835" t="s">
        <v>5349</v>
      </c>
      <c r="C1835" t="s">
        <v>5350</v>
      </c>
      <c r="D1835" t="s">
        <v>5351</v>
      </c>
      <c r="E1835" t="s">
        <v>306</v>
      </c>
      <c r="F1835" t="s">
        <v>5130</v>
      </c>
      <c r="G1835" t="s">
        <v>5352</v>
      </c>
      <c r="H1835" t="s">
        <v>307</v>
      </c>
    </row>
    <row r="1836" spans="1:8" x14ac:dyDescent="0.25">
      <c r="A1836" t="s">
        <v>296</v>
      </c>
      <c r="B1836" t="s">
        <v>5353</v>
      </c>
      <c r="C1836" t="s">
        <v>5354</v>
      </c>
      <c r="D1836" t="s">
        <v>5355</v>
      </c>
      <c r="E1836" t="s">
        <v>306</v>
      </c>
      <c r="F1836" t="s">
        <v>5130</v>
      </c>
      <c r="G1836" t="s">
        <v>5356</v>
      </c>
      <c r="H1836" t="s">
        <v>307</v>
      </c>
    </row>
    <row r="1837" spans="1:8" x14ac:dyDescent="0.25">
      <c r="A1837" t="s">
        <v>296</v>
      </c>
      <c r="B1837" t="s">
        <v>5357</v>
      </c>
      <c r="C1837" t="s">
        <v>5358</v>
      </c>
      <c r="D1837" t="s">
        <v>5359</v>
      </c>
      <c r="E1837" t="s">
        <v>306</v>
      </c>
      <c r="F1837" t="s">
        <v>5130</v>
      </c>
      <c r="G1837" t="s">
        <v>5360</v>
      </c>
      <c r="H1837" t="s">
        <v>307</v>
      </c>
    </row>
    <row r="1838" spans="1:8" x14ac:dyDescent="0.25">
      <c r="A1838" t="s">
        <v>296</v>
      </c>
      <c r="B1838" t="s">
        <v>5361</v>
      </c>
      <c r="C1838" t="s">
        <v>5362</v>
      </c>
      <c r="D1838" t="s">
        <v>5363</v>
      </c>
      <c r="E1838" t="s">
        <v>306</v>
      </c>
      <c r="F1838" t="s">
        <v>5130</v>
      </c>
      <c r="G1838" t="s">
        <v>5364</v>
      </c>
      <c r="H1838" t="s">
        <v>307</v>
      </c>
    </row>
    <row r="1839" spans="1:8" x14ac:dyDescent="0.25">
      <c r="A1839" t="s">
        <v>296</v>
      </c>
      <c r="B1839" t="s">
        <v>5365</v>
      </c>
      <c r="C1839" t="s">
        <v>5366</v>
      </c>
      <c r="D1839" t="s">
        <v>5367</v>
      </c>
      <c r="E1839" t="s">
        <v>306</v>
      </c>
      <c r="F1839" t="s">
        <v>361</v>
      </c>
      <c r="G1839" t="s">
        <v>5368</v>
      </c>
      <c r="H1839" t="s">
        <v>307</v>
      </c>
    </row>
    <row r="1840" spans="1:8" x14ac:dyDescent="0.25">
      <c r="A1840" t="s">
        <v>296</v>
      </c>
      <c r="B1840" t="s">
        <v>5369</v>
      </c>
      <c r="C1840" t="s">
        <v>5370</v>
      </c>
      <c r="D1840" t="s">
        <v>5371</v>
      </c>
      <c r="E1840" t="s">
        <v>306</v>
      </c>
      <c r="F1840" t="s">
        <v>361</v>
      </c>
      <c r="G1840" t="s">
        <v>5372</v>
      </c>
      <c r="H1840" t="s">
        <v>307</v>
      </c>
    </row>
    <row r="1841" spans="1:8" x14ac:dyDescent="0.25">
      <c r="A1841" t="s">
        <v>296</v>
      </c>
      <c r="B1841" t="s">
        <v>12672</v>
      </c>
      <c r="C1841" t="s">
        <v>5373</v>
      </c>
      <c r="D1841" t="s">
        <v>12673</v>
      </c>
      <c r="E1841" t="s">
        <v>306</v>
      </c>
      <c r="F1841" t="s">
        <v>361</v>
      </c>
      <c r="G1841" t="s">
        <v>12674</v>
      </c>
      <c r="H1841" t="s">
        <v>307</v>
      </c>
    </row>
    <row r="1842" spans="1:8" x14ac:dyDescent="0.25">
      <c r="A1842" t="s">
        <v>296</v>
      </c>
      <c r="B1842" t="s">
        <v>5375</v>
      </c>
      <c r="C1842" t="s">
        <v>5376</v>
      </c>
      <c r="D1842" t="s">
        <v>5377</v>
      </c>
      <c r="E1842" t="s">
        <v>306</v>
      </c>
      <c r="F1842" t="s">
        <v>361</v>
      </c>
      <c r="G1842" t="s">
        <v>5378</v>
      </c>
      <c r="H1842" t="s">
        <v>307</v>
      </c>
    </row>
    <row r="1843" spans="1:8" x14ac:dyDescent="0.25">
      <c r="A1843" t="s">
        <v>296</v>
      </c>
      <c r="B1843" t="s">
        <v>5379</v>
      </c>
      <c r="C1843" t="s">
        <v>5380</v>
      </c>
      <c r="D1843" t="s">
        <v>5381</v>
      </c>
      <c r="E1843" t="s">
        <v>306</v>
      </c>
      <c r="F1843" t="s">
        <v>361</v>
      </c>
      <c r="G1843" t="s">
        <v>5382</v>
      </c>
      <c r="H1843" t="s">
        <v>307</v>
      </c>
    </row>
    <row r="1844" spans="1:8" x14ac:dyDescent="0.25">
      <c r="A1844" t="s">
        <v>296</v>
      </c>
      <c r="B1844" t="s">
        <v>5383</v>
      </c>
      <c r="C1844" t="s">
        <v>5384</v>
      </c>
      <c r="D1844" t="s">
        <v>5385</v>
      </c>
      <c r="E1844" t="s">
        <v>306</v>
      </c>
      <c r="F1844" t="s">
        <v>361</v>
      </c>
      <c r="G1844" t="s">
        <v>5386</v>
      </c>
      <c r="H1844" t="s">
        <v>307</v>
      </c>
    </row>
    <row r="1845" spans="1:8" x14ac:dyDescent="0.25">
      <c r="A1845" t="s">
        <v>296</v>
      </c>
      <c r="B1845" t="s">
        <v>5387</v>
      </c>
      <c r="C1845" t="s">
        <v>5388</v>
      </c>
      <c r="D1845" t="s">
        <v>5389</v>
      </c>
      <c r="E1845" t="s">
        <v>306</v>
      </c>
      <c r="F1845" t="s">
        <v>361</v>
      </c>
      <c r="G1845" t="s">
        <v>5390</v>
      </c>
      <c r="H1845" t="s">
        <v>307</v>
      </c>
    </row>
    <row r="1846" spans="1:8" x14ac:dyDescent="0.25">
      <c r="A1846" t="s">
        <v>296</v>
      </c>
      <c r="B1846" t="s">
        <v>5391</v>
      </c>
      <c r="C1846" t="s">
        <v>5392</v>
      </c>
      <c r="D1846" t="s">
        <v>5393</v>
      </c>
      <c r="E1846" t="s">
        <v>306</v>
      </c>
      <c r="F1846" t="s">
        <v>361</v>
      </c>
      <c r="G1846" t="s">
        <v>5394</v>
      </c>
      <c r="H1846" t="s">
        <v>307</v>
      </c>
    </row>
    <row r="1847" spans="1:8" x14ac:dyDescent="0.25">
      <c r="A1847" t="s">
        <v>296</v>
      </c>
      <c r="B1847" t="s">
        <v>5395</v>
      </c>
      <c r="C1847" t="s">
        <v>5396</v>
      </c>
      <c r="D1847" t="s">
        <v>5397</v>
      </c>
      <c r="E1847" t="s">
        <v>306</v>
      </c>
      <c r="F1847" t="s">
        <v>361</v>
      </c>
      <c r="G1847" t="s">
        <v>5398</v>
      </c>
      <c r="H1847" t="s">
        <v>307</v>
      </c>
    </row>
    <row r="1848" spans="1:8" x14ac:dyDescent="0.25">
      <c r="A1848" t="s">
        <v>296</v>
      </c>
      <c r="B1848" t="s">
        <v>5399</v>
      </c>
      <c r="C1848" t="s">
        <v>5400</v>
      </c>
      <c r="D1848" t="s">
        <v>5401</v>
      </c>
      <c r="E1848" t="s">
        <v>306</v>
      </c>
      <c r="F1848" t="s">
        <v>361</v>
      </c>
      <c r="G1848" t="s">
        <v>5402</v>
      </c>
      <c r="H1848" t="s">
        <v>307</v>
      </c>
    </row>
    <row r="1849" spans="1:8" x14ac:dyDescent="0.25">
      <c r="A1849" t="s">
        <v>296</v>
      </c>
      <c r="B1849" t="s">
        <v>12677</v>
      </c>
      <c r="C1849" t="s">
        <v>5403</v>
      </c>
      <c r="D1849" t="s">
        <v>12678</v>
      </c>
      <c r="E1849" t="s">
        <v>306</v>
      </c>
      <c r="F1849" t="s">
        <v>361</v>
      </c>
      <c r="G1849" t="s">
        <v>12679</v>
      </c>
      <c r="H1849" t="s">
        <v>307</v>
      </c>
    </row>
    <row r="1850" spans="1:8" x14ac:dyDescent="0.25">
      <c r="A1850" t="s">
        <v>296</v>
      </c>
      <c r="B1850" t="s">
        <v>5405</v>
      </c>
      <c r="C1850" t="s">
        <v>5406</v>
      </c>
      <c r="D1850" t="s">
        <v>5407</v>
      </c>
      <c r="E1850" t="s">
        <v>306</v>
      </c>
      <c r="F1850" t="s">
        <v>361</v>
      </c>
      <c r="G1850" t="s">
        <v>5408</v>
      </c>
      <c r="H1850" t="s">
        <v>307</v>
      </c>
    </row>
    <row r="1851" spans="1:8" x14ac:dyDescent="0.25">
      <c r="A1851" t="s">
        <v>296</v>
      </c>
      <c r="B1851" t="s">
        <v>5411</v>
      </c>
      <c r="C1851" t="s">
        <v>5412</v>
      </c>
      <c r="D1851" t="s">
        <v>5413</v>
      </c>
      <c r="E1851" t="s">
        <v>306</v>
      </c>
      <c r="F1851" t="s">
        <v>361</v>
      </c>
      <c r="G1851" t="s">
        <v>5414</v>
      </c>
      <c r="H1851" t="s">
        <v>307</v>
      </c>
    </row>
    <row r="1852" spans="1:8" x14ac:dyDescent="0.25">
      <c r="A1852" t="s">
        <v>296</v>
      </c>
      <c r="B1852" t="s">
        <v>5415</v>
      </c>
      <c r="C1852" t="s">
        <v>5416</v>
      </c>
      <c r="D1852" t="s">
        <v>5417</v>
      </c>
      <c r="E1852" t="s">
        <v>306</v>
      </c>
      <c r="F1852" t="s">
        <v>361</v>
      </c>
      <c r="G1852" t="s">
        <v>5418</v>
      </c>
      <c r="H1852" t="s">
        <v>307</v>
      </c>
    </row>
    <row r="1853" spans="1:8" x14ac:dyDescent="0.25">
      <c r="A1853" t="s">
        <v>296</v>
      </c>
      <c r="B1853" t="s">
        <v>5419</v>
      </c>
      <c r="C1853" t="s">
        <v>5420</v>
      </c>
      <c r="D1853" t="s">
        <v>5421</v>
      </c>
      <c r="E1853" t="s">
        <v>306</v>
      </c>
      <c r="F1853" t="s">
        <v>361</v>
      </c>
      <c r="G1853" t="s">
        <v>5422</v>
      </c>
      <c r="H1853" t="s">
        <v>307</v>
      </c>
    </row>
    <row r="1854" spans="1:8" x14ac:dyDescent="0.25">
      <c r="A1854" t="s">
        <v>296</v>
      </c>
      <c r="B1854" t="s">
        <v>5423</v>
      </c>
      <c r="C1854" t="s">
        <v>5424</v>
      </c>
      <c r="D1854" t="s">
        <v>5425</v>
      </c>
      <c r="E1854" t="s">
        <v>306</v>
      </c>
      <c r="F1854" t="s">
        <v>361</v>
      </c>
      <c r="G1854" t="s">
        <v>5426</v>
      </c>
      <c r="H1854" t="s">
        <v>307</v>
      </c>
    </row>
    <row r="1855" spans="1:8" x14ac:dyDescent="0.25">
      <c r="A1855" t="s">
        <v>296</v>
      </c>
      <c r="B1855" t="s">
        <v>5427</v>
      </c>
      <c r="C1855" t="s">
        <v>5428</v>
      </c>
      <c r="D1855" t="s">
        <v>5429</v>
      </c>
      <c r="E1855" t="s">
        <v>306</v>
      </c>
      <c r="F1855" t="s">
        <v>361</v>
      </c>
      <c r="G1855" t="s">
        <v>5430</v>
      </c>
      <c r="H1855" t="s">
        <v>307</v>
      </c>
    </row>
    <row r="1856" spans="1:8" x14ac:dyDescent="0.25">
      <c r="A1856" t="s">
        <v>296</v>
      </c>
      <c r="B1856" t="s">
        <v>5431</v>
      </c>
      <c r="C1856" t="s">
        <v>5432</v>
      </c>
      <c r="D1856" t="s">
        <v>5433</v>
      </c>
      <c r="E1856" t="s">
        <v>306</v>
      </c>
      <c r="F1856" t="s">
        <v>361</v>
      </c>
      <c r="G1856" t="s">
        <v>5434</v>
      </c>
      <c r="H1856" t="s">
        <v>307</v>
      </c>
    </row>
    <row r="1857" spans="1:8" x14ac:dyDescent="0.25">
      <c r="A1857" t="s">
        <v>296</v>
      </c>
      <c r="B1857" t="s">
        <v>5435</v>
      </c>
      <c r="C1857" t="s">
        <v>5436</v>
      </c>
      <c r="D1857" t="s">
        <v>5437</v>
      </c>
      <c r="E1857" t="s">
        <v>306</v>
      </c>
      <c r="F1857" t="s">
        <v>361</v>
      </c>
      <c r="G1857" t="s">
        <v>5438</v>
      </c>
      <c r="H1857" t="s">
        <v>307</v>
      </c>
    </row>
    <row r="1858" spans="1:8" x14ac:dyDescent="0.25">
      <c r="A1858" t="s">
        <v>296</v>
      </c>
      <c r="B1858" t="s">
        <v>10605</v>
      </c>
      <c r="C1858" t="s">
        <v>5443</v>
      </c>
      <c r="D1858" t="s">
        <v>10606</v>
      </c>
      <c r="E1858" t="s">
        <v>306</v>
      </c>
      <c r="F1858" t="s">
        <v>361</v>
      </c>
      <c r="G1858" t="s">
        <v>10607</v>
      </c>
      <c r="H1858" t="s">
        <v>307</v>
      </c>
    </row>
    <row r="1859" spans="1:8" x14ac:dyDescent="0.25">
      <c r="A1859" t="s">
        <v>296</v>
      </c>
      <c r="B1859" t="s">
        <v>5445</v>
      </c>
      <c r="C1859" t="s">
        <v>5446</v>
      </c>
      <c r="D1859" t="s">
        <v>5447</v>
      </c>
      <c r="E1859" t="s">
        <v>306</v>
      </c>
      <c r="F1859" t="s">
        <v>361</v>
      </c>
      <c r="G1859" t="s">
        <v>5448</v>
      </c>
      <c r="H1859" t="s">
        <v>307</v>
      </c>
    </row>
    <row r="1860" spans="1:8" x14ac:dyDescent="0.25">
      <c r="A1860" t="s">
        <v>296</v>
      </c>
      <c r="B1860" t="s">
        <v>12683</v>
      </c>
      <c r="C1860" t="s">
        <v>5449</v>
      </c>
      <c r="D1860" t="s">
        <v>12684</v>
      </c>
      <c r="E1860" t="s">
        <v>306</v>
      </c>
      <c r="F1860" t="s">
        <v>361</v>
      </c>
      <c r="G1860" t="s">
        <v>12685</v>
      </c>
      <c r="H1860" t="s">
        <v>307</v>
      </c>
    </row>
    <row r="1861" spans="1:8" x14ac:dyDescent="0.25">
      <c r="A1861" t="s">
        <v>296</v>
      </c>
      <c r="B1861" t="s">
        <v>5455</v>
      </c>
      <c r="C1861" t="s">
        <v>5456</v>
      </c>
      <c r="D1861" t="s">
        <v>5457</v>
      </c>
      <c r="E1861" t="s">
        <v>306</v>
      </c>
      <c r="F1861" t="s">
        <v>361</v>
      </c>
      <c r="G1861" t="s">
        <v>5458</v>
      </c>
      <c r="H1861" t="s">
        <v>307</v>
      </c>
    </row>
    <row r="1862" spans="1:8" x14ac:dyDescent="0.25">
      <c r="A1862" t="s">
        <v>296</v>
      </c>
      <c r="B1862" t="s">
        <v>12688</v>
      </c>
      <c r="C1862" t="s">
        <v>5459</v>
      </c>
      <c r="D1862" t="s">
        <v>12689</v>
      </c>
      <c r="E1862" t="s">
        <v>306</v>
      </c>
      <c r="F1862" t="s">
        <v>361</v>
      </c>
      <c r="G1862" t="s">
        <v>12690</v>
      </c>
      <c r="H1862" t="s">
        <v>307</v>
      </c>
    </row>
    <row r="1863" spans="1:8" x14ac:dyDescent="0.25">
      <c r="A1863" t="s">
        <v>296</v>
      </c>
      <c r="B1863" t="s">
        <v>5461</v>
      </c>
      <c r="C1863" t="s">
        <v>5462</v>
      </c>
      <c r="D1863" t="s">
        <v>5463</v>
      </c>
      <c r="E1863" t="s">
        <v>306</v>
      </c>
      <c r="F1863" t="s">
        <v>361</v>
      </c>
      <c r="G1863" t="s">
        <v>5464</v>
      </c>
      <c r="H1863" t="s">
        <v>307</v>
      </c>
    </row>
    <row r="1864" spans="1:8" x14ac:dyDescent="0.25">
      <c r="A1864" t="s">
        <v>296</v>
      </c>
      <c r="B1864" t="s">
        <v>5465</v>
      </c>
      <c r="C1864" t="s">
        <v>5466</v>
      </c>
      <c r="D1864" t="s">
        <v>5467</v>
      </c>
      <c r="E1864" t="s">
        <v>306</v>
      </c>
      <c r="F1864" t="s">
        <v>361</v>
      </c>
      <c r="G1864" t="s">
        <v>5468</v>
      </c>
      <c r="H1864" t="s">
        <v>307</v>
      </c>
    </row>
    <row r="1865" spans="1:8" x14ac:dyDescent="0.25">
      <c r="A1865" t="s">
        <v>296</v>
      </c>
      <c r="B1865" t="s">
        <v>5469</v>
      </c>
      <c r="C1865" t="s">
        <v>5470</v>
      </c>
      <c r="D1865" t="s">
        <v>5471</v>
      </c>
      <c r="E1865" t="s">
        <v>306</v>
      </c>
      <c r="F1865" t="s">
        <v>361</v>
      </c>
      <c r="G1865" t="s">
        <v>5472</v>
      </c>
      <c r="H1865" t="s">
        <v>307</v>
      </c>
    </row>
    <row r="1866" spans="1:8" x14ac:dyDescent="0.25">
      <c r="A1866" t="s">
        <v>296</v>
      </c>
      <c r="B1866" t="s">
        <v>5473</v>
      </c>
      <c r="C1866" t="s">
        <v>5474</v>
      </c>
      <c r="D1866" t="s">
        <v>5475</v>
      </c>
      <c r="E1866" t="s">
        <v>306</v>
      </c>
      <c r="F1866" t="s">
        <v>361</v>
      </c>
      <c r="G1866" t="s">
        <v>5476</v>
      </c>
      <c r="H1866" t="s">
        <v>307</v>
      </c>
    </row>
    <row r="1867" spans="1:8" x14ac:dyDescent="0.25">
      <c r="A1867" t="s">
        <v>296</v>
      </c>
      <c r="B1867" t="s">
        <v>5477</v>
      </c>
      <c r="C1867" t="s">
        <v>5478</v>
      </c>
      <c r="D1867" t="s">
        <v>5479</v>
      </c>
      <c r="E1867" t="s">
        <v>306</v>
      </c>
      <c r="F1867" t="s">
        <v>361</v>
      </c>
      <c r="G1867" t="s">
        <v>5480</v>
      </c>
      <c r="H1867" t="s">
        <v>307</v>
      </c>
    </row>
    <row r="1868" spans="1:8" x14ac:dyDescent="0.25">
      <c r="A1868" t="s">
        <v>296</v>
      </c>
      <c r="B1868" t="s">
        <v>6157</v>
      </c>
      <c r="C1868" t="s">
        <v>5478</v>
      </c>
      <c r="D1868" t="s">
        <v>6158</v>
      </c>
      <c r="E1868" t="s">
        <v>306</v>
      </c>
      <c r="F1868" t="s">
        <v>6020</v>
      </c>
      <c r="G1868" t="s">
        <v>6159</v>
      </c>
      <c r="H1868" t="s">
        <v>307</v>
      </c>
    </row>
    <row r="1869" spans="1:8" x14ac:dyDescent="0.25">
      <c r="A1869" t="s">
        <v>296</v>
      </c>
      <c r="B1869" t="s">
        <v>5481</v>
      </c>
      <c r="C1869" t="s">
        <v>5482</v>
      </c>
      <c r="D1869" t="s">
        <v>5483</v>
      </c>
      <c r="E1869" t="s">
        <v>306</v>
      </c>
      <c r="F1869" t="s">
        <v>361</v>
      </c>
      <c r="G1869" t="s">
        <v>5484</v>
      </c>
      <c r="H1869" t="s">
        <v>307</v>
      </c>
    </row>
    <row r="1870" spans="1:8" x14ac:dyDescent="0.25">
      <c r="A1870" t="s">
        <v>296</v>
      </c>
      <c r="B1870" t="s">
        <v>12693</v>
      </c>
      <c r="C1870" t="s">
        <v>5485</v>
      </c>
      <c r="D1870" t="s">
        <v>12694</v>
      </c>
      <c r="E1870" t="s">
        <v>306</v>
      </c>
      <c r="F1870" t="s">
        <v>361</v>
      </c>
      <c r="G1870" t="s">
        <v>12695</v>
      </c>
      <c r="H1870" t="s">
        <v>307</v>
      </c>
    </row>
    <row r="1871" spans="1:8" x14ac:dyDescent="0.25">
      <c r="A1871" t="s">
        <v>296</v>
      </c>
      <c r="B1871" t="s">
        <v>5487</v>
      </c>
      <c r="C1871" t="s">
        <v>5488</v>
      </c>
      <c r="D1871" t="s">
        <v>5489</v>
      </c>
      <c r="E1871" t="s">
        <v>306</v>
      </c>
      <c r="F1871" t="s">
        <v>361</v>
      </c>
      <c r="G1871" t="s">
        <v>5490</v>
      </c>
      <c r="H1871" t="s">
        <v>307</v>
      </c>
    </row>
    <row r="1872" spans="1:8" x14ac:dyDescent="0.25">
      <c r="A1872" t="s">
        <v>296</v>
      </c>
      <c r="B1872" t="s">
        <v>5491</v>
      </c>
      <c r="C1872" t="s">
        <v>5492</v>
      </c>
      <c r="D1872" t="s">
        <v>5493</v>
      </c>
      <c r="E1872" t="s">
        <v>306</v>
      </c>
      <c r="F1872" t="s">
        <v>361</v>
      </c>
      <c r="G1872" t="s">
        <v>5494</v>
      </c>
      <c r="H1872" t="s">
        <v>307</v>
      </c>
    </row>
    <row r="1873" spans="1:8" x14ac:dyDescent="0.25">
      <c r="A1873" t="s">
        <v>296</v>
      </c>
      <c r="B1873" t="s">
        <v>5495</v>
      </c>
      <c r="C1873" t="s">
        <v>5496</v>
      </c>
      <c r="D1873" t="s">
        <v>5497</v>
      </c>
      <c r="E1873" t="s">
        <v>306</v>
      </c>
      <c r="F1873" t="s">
        <v>361</v>
      </c>
      <c r="G1873" t="s">
        <v>5498</v>
      </c>
      <c r="H1873" t="s">
        <v>307</v>
      </c>
    </row>
    <row r="1874" spans="1:8" x14ac:dyDescent="0.25">
      <c r="A1874" t="s">
        <v>296</v>
      </c>
      <c r="B1874" t="s">
        <v>5499</v>
      </c>
      <c r="C1874" t="s">
        <v>5500</v>
      </c>
      <c r="D1874" t="s">
        <v>5501</v>
      </c>
      <c r="E1874" t="s">
        <v>306</v>
      </c>
      <c r="F1874" t="s">
        <v>361</v>
      </c>
      <c r="G1874" t="s">
        <v>5502</v>
      </c>
      <c r="H1874" t="s">
        <v>307</v>
      </c>
    </row>
    <row r="1875" spans="1:8" x14ac:dyDescent="0.25">
      <c r="A1875" t="s">
        <v>296</v>
      </c>
      <c r="B1875" t="s">
        <v>5507</v>
      </c>
      <c r="C1875" t="s">
        <v>5508</v>
      </c>
      <c r="D1875" t="s">
        <v>5509</v>
      </c>
      <c r="E1875" t="s">
        <v>306</v>
      </c>
      <c r="F1875" t="s">
        <v>361</v>
      </c>
      <c r="G1875" t="s">
        <v>5510</v>
      </c>
      <c r="H1875" t="s">
        <v>307</v>
      </c>
    </row>
    <row r="1876" spans="1:8" x14ac:dyDescent="0.25">
      <c r="A1876" t="s">
        <v>296</v>
      </c>
      <c r="B1876" t="s">
        <v>5511</v>
      </c>
      <c r="C1876" t="s">
        <v>5512</v>
      </c>
      <c r="D1876" t="s">
        <v>5513</v>
      </c>
      <c r="E1876" t="s">
        <v>306</v>
      </c>
      <c r="F1876" t="s">
        <v>361</v>
      </c>
      <c r="G1876" t="s">
        <v>5514</v>
      </c>
      <c r="H1876" t="s">
        <v>307</v>
      </c>
    </row>
    <row r="1877" spans="1:8" x14ac:dyDescent="0.25">
      <c r="A1877" t="s">
        <v>296</v>
      </c>
      <c r="B1877" t="s">
        <v>5519</v>
      </c>
      <c r="C1877" t="s">
        <v>5520</v>
      </c>
      <c r="D1877" t="s">
        <v>5521</v>
      </c>
      <c r="E1877" t="s">
        <v>306</v>
      </c>
      <c r="F1877" t="s">
        <v>361</v>
      </c>
      <c r="G1877" t="s">
        <v>5522</v>
      </c>
      <c r="H1877" t="s">
        <v>307</v>
      </c>
    </row>
    <row r="1878" spans="1:8" x14ac:dyDescent="0.25">
      <c r="A1878" t="s">
        <v>296</v>
      </c>
      <c r="B1878" t="s">
        <v>5527</v>
      </c>
      <c r="C1878" t="s">
        <v>5528</v>
      </c>
      <c r="D1878" t="s">
        <v>5529</v>
      </c>
      <c r="E1878" t="s">
        <v>306</v>
      </c>
      <c r="F1878" t="s">
        <v>361</v>
      </c>
      <c r="G1878" t="s">
        <v>5530</v>
      </c>
      <c r="H1878" t="s">
        <v>307</v>
      </c>
    </row>
    <row r="1879" spans="1:8" x14ac:dyDescent="0.25">
      <c r="A1879" t="s">
        <v>296</v>
      </c>
      <c r="B1879" t="s">
        <v>5531</v>
      </c>
      <c r="C1879" t="s">
        <v>5532</v>
      </c>
      <c r="D1879" t="s">
        <v>5533</v>
      </c>
      <c r="E1879" t="s">
        <v>306</v>
      </c>
      <c r="F1879" t="s">
        <v>361</v>
      </c>
      <c r="G1879" t="s">
        <v>5534</v>
      </c>
      <c r="H1879" t="s">
        <v>307</v>
      </c>
    </row>
    <row r="1880" spans="1:8" x14ac:dyDescent="0.25">
      <c r="A1880" t="s">
        <v>296</v>
      </c>
      <c r="B1880" t="s">
        <v>12698</v>
      </c>
      <c r="C1880" t="s">
        <v>5535</v>
      </c>
      <c r="D1880" t="s">
        <v>12699</v>
      </c>
      <c r="E1880" t="s">
        <v>306</v>
      </c>
      <c r="F1880" t="s">
        <v>361</v>
      </c>
      <c r="G1880" t="s">
        <v>12700</v>
      </c>
      <c r="H1880" t="s">
        <v>307</v>
      </c>
    </row>
    <row r="1881" spans="1:8" x14ac:dyDescent="0.25">
      <c r="A1881" t="s">
        <v>296</v>
      </c>
      <c r="B1881" t="s">
        <v>5537</v>
      </c>
      <c r="C1881" t="s">
        <v>5538</v>
      </c>
      <c r="D1881" t="s">
        <v>5539</v>
      </c>
      <c r="E1881" t="s">
        <v>306</v>
      </c>
      <c r="F1881" t="s">
        <v>361</v>
      </c>
      <c r="G1881" t="s">
        <v>5540</v>
      </c>
      <c r="H1881" t="s">
        <v>307</v>
      </c>
    </row>
    <row r="1882" spans="1:8" x14ac:dyDescent="0.25">
      <c r="A1882" t="s">
        <v>296</v>
      </c>
      <c r="B1882" t="s">
        <v>5541</v>
      </c>
      <c r="C1882" t="s">
        <v>5542</v>
      </c>
      <c r="D1882" t="s">
        <v>5543</v>
      </c>
      <c r="E1882" t="s">
        <v>306</v>
      </c>
      <c r="F1882" t="s">
        <v>361</v>
      </c>
      <c r="G1882" t="s">
        <v>5544</v>
      </c>
      <c r="H1882" t="s">
        <v>307</v>
      </c>
    </row>
    <row r="1883" spans="1:8" x14ac:dyDescent="0.25">
      <c r="A1883" t="s">
        <v>296</v>
      </c>
      <c r="B1883" t="s">
        <v>12703</v>
      </c>
      <c r="C1883" t="s">
        <v>5545</v>
      </c>
      <c r="D1883" t="s">
        <v>12704</v>
      </c>
      <c r="E1883" t="s">
        <v>306</v>
      </c>
      <c r="F1883" t="s">
        <v>361</v>
      </c>
      <c r="G1883" t="s">
        <v>12705</v>
      </c>
      <c r="H1883" t="s">
        <v>307</v>
      </c>
    </row>
    <row r="1884" spans="1:8" x14ac:dyDescent="0.25">
      <c r="A1884" t="s">
        <v>296</v>
      </c>
      <c r="B1884" t="s">
        <v>5547</v>
      </c>
      <c r="C1884" t="s">
        <v>5548</v>
      </c>
      <c r="D1884" t="s">
        <v>5549</v>
      </c>
      <c r="E1884" t="s">
        <v>306</v>
      </c>
      <c r="F1884" t="s">
        <v>361</v>
      </c>
      <c r="G1884" t="s">
        <v>5550</v>
      </c>
      <c r="H1884" t="s">
        <v>307</v>
      </c>
    </row>
    <row r="1885" spans="1:8" x14ac:dyDescent="0.25">
      <c r="A1885" t="s">
        <v>296</v>
      </c>
      <c r="B1885" t="s">
        <v>5551</v>
      </c>
      <c r="C1885" t="s">
        <v>5552</v>
      </c>
      <c r="D1885" t="s">
        <v>5553</v>
      </c>
      <c r="E1885" t="s">
        <v>306</v>
      </c>
      <c r="F1885" t="s">
        <v>361</v>
      </c>
      <c r="G1885" t="s">
        <v>5554</v>
      </c>
      <c r="H1885" t="s">
        <v>307</v>
      </c>
    </row>
    <row r="1886" spans="1:8" x14ac:dyDescent="0.25">
      <c r="A1886" t="s">
        <v>296</v>
      </c>
      <c r="B1886" t="s">
        <v>5555</v>
      </c>
      <c r="C1886" t="s">
        <v>5556</v>
      </c>
      <c r="D1886" t="s">
        <v>5557</v>
      </c>
      <c r="E1886" t="s">
        <v>306</v>
      </c>
      <c r="F1886" t="s">
        <v>361</v>
      </c>
      <c r="G1886" t="s">
        <v>5558</v>
      </c>
      <c r="H1886" t="s">
        <v>307</v>
      </c>
    </row>
    <row r="1887" spans="1:8" x14ac:dyDescent="0.25">
      <c r="A1887" t="s">
        <v>296</v>
      </c>
      <c r="B1887" t="s">
        <v>5559</v>
      </c>
      <c r="C1887" t="s">
        <v>5560</v>
      </c>
      <c r="D1887" t="s">
        <v>5561</v>
      </c>
      <c r="E1887" t="s">
        <v>306</v>
      </c>
      <c r="F1887" t="s">
        <v>361</v>
      </c>
      <c r="G1887" t="s">
        <v>5562</v>
      </c>
      <c r="H1887" t="s">
        <v>307</v>
      </c>
    </row>
    <row r="1888" spans="1:8" x14ac:dyDescent="0.25">
      <c r="A1888" t="s">
        <v>296</v>
      </c>
      <c r="B1888" t="s">
        <v>5563</v>
      </c>
      <c r="C1888" t="s">
        <v>5564</v>
      </c>
      <c r="D1888" t="s">
        <v>5565</v>
      </c>
      <c r="E1888" t="s">
        <v>306</v>
      </c>
      <c r="F1888" t="s">
        <v>361</v>
      </c>
      <c r="G1888" t="s">
        <v>5566</v>
      </c>
      <c r="H1888" t="s">
        <v>307</v>
      </c>
    </row>
    <row r="1889" spans="1:8" x14ac:dyDescent="0.25">
      <c r="A1889" t="s">
        <v>296</v>
      </c>
      <c r="B1889" t="s">
        <v>5567</v>
      </c>
      <c r="C1889" t="s">
        <v>5568</v>
      </c>
      <c r="D1889" t="s">
        <v>5569</v>
      </c>
      <c r="E1889" t="s">
        <v>306</v>
      </c>
      <c r="F1889" t="s">
        <v>361</v>
      </c>
      <c r="G1889" t="s">
        <v>5570</v>
      </c>
      <c r="H1889" t="s">
        <v>307</v>
      </c>
    </row>
    <row r="1890" spans="1:8" x14ac:dyDescent="0.25">
      <c r="A1890" t="s">
        <v>296</v>
      </c>
      <c r="B1890" t="s">
        <v>5571</v>
      </c>
      <c r="C1890" t="s">
        <v>5572</v>
      </c>
      <c r="D1890" t="s">
        <v>5573</v>
      </c>
      <c r="E1890" t="s">
        <v>306</v>
      </c>
      <c r="F1890" t="s">
        <v>361</v>
      </c>
      <c r="G1890" t="s">
        <v>5574</v>
      </c>
      <c r="H1890" t="s">
        <v>307</v>
      </c>
    </row>
    <row r="1891" spans="1:8" x14ac:dyDescent="0.25">
      <c r="A1891" t="s">
        <v>296</v>
      </c>
      <c r="B1891" t="s">
        <v>5575</v>
      </c>
      <c r="C1891" t="s">
        <v>5576</v>
      </c>
      <c r="D1891" t="s">
        <v>5577</v>
      </c>
      <c r="E1891" t="s">
        <v>306</v>
      </c>
      <c r="F1891" t="s">
        <v>361</v>
      </c>
      <c r="G1891" t="s">
        <v>5578</v>
      </c>
      <c r="H1891" t="s">
        <v>307</v>
      </c>
    </row>
    <row r="1892" spans="1:8" x14ac:dyDescent="0.25">
      <c r="A1892" t="s">
        <v>296</v>
      </c>
      <c r="B1892" t="s">
        <v>5579</v>
      </c>
      <c r="C1892" t="s">
        <v>5580</v>
      </c>
      <c r="D1892" t="s">
        <v>5581</v>
      </c>
      <c r="E1892" t="s">
        <v>306</v>
      </c>
      <c r="F1892" t="s">
        <v>361</v>
      </c>
      <c r="G1892" t="s">
        <v>5582</v>
      </c>
      <c r="H1892" t="s">
        <v>307</v>
      </c>
    </row>
    <row r="1893" spans="1:8" x14ac:dyDescent="0.25">
      <c r="A1893" t="s">
        <v>296</v>
      </c>
      <c r="B1893" t="s">
        <v>5583</v>
      </c>
      <c r="C1893" t="s">
        <v>5584</v>
      </c>
      <c r="D1893" t="s">
        <v>5585</v>
      </c>
      <c r="E1893" t="s">
        <v>306</v>
      </c>
      <c r="F1893" t="s">
        <v>361</v>
      </c>
      <c r="G1893" t="s">
        <v>5586</v>
      </c>
      <c r="H1893" t="s">
        <v>307</v>
      </c>
    </row>
    <row r="1894" spans="1:8" x14ac:dyDescent="0.25">
      <c r="A1894" t="s">
        <v>296</v>
      </c>
      <c r="B1894" t="s">
        <v>5587</v>
      </c>
      <c r="C1894" t="s">
        <v>5588</v>
      </c>
      <c r="D1894" t="s">
        <v>5589</v>
      </c>
      <c r="E1894" t="s">
        <v>306</v>
      </c>
      <c r="F1894" t="s">
        <v>361</v>
      </c>
      <c r="G1894" t="s">
        <v>5590</v>
      </c>
      <c r="H1894" t="s">
        <v>307</v>
      </c>
    </row>
    <row r="1895" spans="1:8" x14ac:dyDescent="0.25">
      <c r="A1895" t="s">
        <v>296</v>
      </c>
      <c r="B1895" t="s">
        <v>5591</v>
      </c>
      <c r="C1895" t="s">
        <v>5592</v>
      </c>
      <c r="D1895" t="s">
        <v>5593</v>
      </c>
      <c r="E1895" t="s">
        <v>306</v>
      </c>
      <c r="F1895" t="s">
        <v>361</v>
      </c>
      <c r="G1895" t="s">
        <v>5594</v>
      </c>
      <c r="H1895" t="s">
        <v>307</v>
      </c>
    </row>
    <row r="1896" spans="1:8" x14ac:dyDescent="0.25">
      <c r="A1896" t="s">
        <v>296</v>
      </c>
      <c r="B1896" t="s">
        <v>5595</v>
      </c>
      <c r="C1896" t="s">
        <v>5596</v>
      </c>
      <c r="D1896" t="s">
        <v>5597</v>
      </c>
      <c r="E1896" t="s">
        <v>306</v>
      </c>
      <c r="F1896" t="s">
        <v>361</v>
      </c>
      <c r="G1896" t="s">
        <v>5598</v>
      </c>
      <c r="H1896" t="s">
        <v>307</v>
      </c>
    </row>
    <row r="1897" spans="1:8" x14ac:dyDescent="0.25">
      <c r="A1897" t="s">
        <v>296</v>
      </c>
      <c r="B1897" t="s">
        <v>5599</v>
      </c>
      <c r="C1897" t="s">
        <v>5600</v>
      </c>
      <c r="D1897" t="s">
        <v>5601</v>
      </c>
      <c r="E1897" t="s">
        <v>306</v>
      </c>
      <c r="F1897" t="s">
        <v>361</v>
      </c>
      <c r="G1897" t="s">
        <v>5602</v>
      </c>
      <c r="H1897" t="s">
        <v>307</v>
      </c>
    </row>
    <row r="1898" spans="1:8" x14ac:dyDescent="0.25">
      <c r="A1898" t="s">
        <v>296</v>
      </c>
      <c r="B1898" t="s">
        <v>5603</v>
      </c>
      <c r="C1898" t="s">
        <v>5604</v>
      </c>
      <c r="D1898" t="s">
        <v>5605</v>
      </c>
      <c r="E1898" t="s">
        <v>306</v>
      </c>
      <c r="F1898" t="s">
        <v>361</v>
      </c>
      <c r="G1898" t="s">
        <v>5606</v>
      </c>
      <c r="H1898" t="s">
        <v>307</v>
      </c>
    </row>
    <row r="1899" spans="1:8" x14ac:dyDescent="0.25">
      <c r="A1899" t="s">
        <v>296</v>
      </c>
      <c r="B1899" t="s">
        <v>5607</v>
      </c>
      <c r="C1899" t="s">
        <v>5608</v>
      </c>
      <c r="D1899" t="s">
        <v>5609</v>
      </c>
      <c r="E1899" t="s">
        <v>306</v>
      </c>
      <c r="F1899" t="s">
        <v>361</v>
      </c>
      <c r="G1899" t="s">
        <v>5610</v>
      </c>
      <c r="H1899" t="s">
        <v>307</v>
      </c>
    </row>
    <row r="1900" spans="1:8" x14ac:dyDescent="0.25">
      <c r="A1900" t="s">
        <v>296</v>
      </c>
      <c r="B1900" t="s">
        <v>5611</v>
      </c>
      <c r="C1900" t="s">
        <v>5612</v>
      </c>
      <c r="D1900" t="s">
        <v>5613</v>
      </c>
      <c r="E1900" t="s">
        <v>306</v>
      </c>
      <c r="F1900" t="s">
        <v>361</v>
      </c>
      <c r="G1900" t="s">
        <v>5614</v>
      </c>
      <c r="H1900" t="s">
        <v>307</v>
      </c>
    </row>
    <row r="1901" spans="1:8" x14ac:dyDescent="0.25">
      <c r="A1901" t="s">
        <v>296</v>
      </c>
      <c r="B1901" t="s">
        <v>5615</v>
      </c>
      <c r="C1901" t="s">
        <v>5616</v>
      </c>
      <c r="D1901" t="s">
        <v>5617</v>
      </c>
      <c r="E1901" t="s">
        <v>306</v>
      </c>
      <c r="F1901" t="s">
        <v>361</v>
      </c>
      <c r="G1901" t="s">
        <v>5618</v>
      </c>
      <c r="H1901" t="s">
        <v>307</v>
      </c>
    </row>
    <row r="1902" spans="1:8" x14ac:dyDescent="0.25">
      <c r="A1902" t="s">
        <v>296</v>
      </c>
      <c r="B1902" t="s">
        <v>5619</v>
      </c>
      <c r="C1902" t="s">
        <v>5620</v>
      </c>
      <c r="D1902" t="s">
        <v>5621</v>
      </c>
      <c r="E1902" t="s">
        <v>306</v>
      </c>
      <c r="F1902" t="s">
        <v>361</v>
      </c>
      <c r="G1902" t="s">
        <v>5622</v>
      </c>
      <c r="H1902" t="s">
        <v>307</v>
      </c>
    </row>
    <row r="1903" spans="1:8" x14ac:dyDescent="0.25">
      <c r="A1903" t="s">
        <v>296</v>
      </c>
      <c r="B1903" t="s">
        <v>5623</v>
      </c>
      <c r="C1903" t="s">
        <v>5624</v>
      </c>
      <c r="D1903" t="s">
        <v>5625</v>
      </c>
      <c r="E1903" t="s">
        <v>306</v>
      </c>
      <c r="F1903" t="s">
        <v>361</v>
      </c>
      <c r="G1903" t="s">
        <v>5626</v>
      </c>
      <c r="H1903" t="s">
        <v>307</v>
      </c>
    </row>
    <row r="1904" spans="1:8" x14ac:dyDescent="0.25">
      <c r="A1904" t="s">
        <v>296</v>
      </c>
      <c r="B1904" t="s">
        <v>5627</v>
      </c>
      <c r="C1904" t="s">
        <v>5628</v>
      </c>
      <c r="D1904" t="s">
        <v>5629</v>
      </c>
      <c r="E1904" t="s">
        <v>306</v>
      </c>
      <c r="F1904" t="s">
        <v>361</v>
      </c>
      <c r="G1904" t="s">
        <v>5630</v>
      </c>
      <c r="H1904" t="s">
        <v>307</v>
      </c>
    </row>
    <row r="1905" spans="1:8" x14ac:dyDescent="0.25">
      <c r="A1905" t="s">
        <v>296</v>
      </c>
      <c r="B1905" t="s">
        <v>5637</v>
      </c>
      <c r="C1905" t="s">
        <v>5638</v>
      </c>
      <c r="D1905" t="s">
        <v>5639</v>
      </c>
      <c r="E1905" t="s">
        <v>306</v>
      </c>
      <c r="F1905" t="s">
        <v>5635</v>
      </c>
      <c r="G1905" t="s">
        <v>5640</v>
      </c>
      <c r="H1905" t="s">
        <v>307</v>
      </c>
    </row>
    <row r="1906" spans="1:8" x14ac:dyDescent="0.25">
      <c r="A1906" t="s">
        <v>296</v>
      </c>
      <c r="B1906" t="s">
        <v>5641</v>
      </c>
      <c r="C1906" t="s">
        <v>5642</v>
      </c>
      <c r="D1906" t="s">
        <v>5643</v>
      </c>
      <c r="E1906" t="s">
        <v>306</v>
      </c>
      <c r="F1906" t="s">
        <v>5635</v>
      </c>
      <c r="G1906" t="s">
        <v>5644</v>
      </c>
      <c r="H1906" t="s">
        <v>307</v>
      </c>
    </row>
    <row r="1907" spans="1:8" x14ac:dyDescent="0.25">
      <c r="A1907" t="s">
        <v>296</v>
      </c>
      <c r="B1907" t="s">
        <v>5645</v>
      </c>
      <c r="C1907" t="s">
        <v>5646</v>
      </c>
      <c r="D1907" t="s">
        <v>5647</v>
      </c>
      <c r="E1907" t="s">
        <v>306</v>
      </c>
      <c r="F1907" t="s">
        <v>5635</v>
      </c>
      <c r="G1907" t="s">
        <v>5648</v>
      </c>
      <c r="H1907" t="s">
        <v>307</v>
      </c>
    </row>
    <row r="1908" spans="1:8" x14ac:dyDescent="0.25">
      <c r="A1908" t="s">
        <v>296</v>
      </c>
      <c r="B1908" t="s">
        <v>5649</v>
      </c>
      <c r="C1908" t="s">
        <v>5650</v>
      </c>
      <c r="D1908" t="s">
        <v>5651</v>
      </c>
      <c r="E1908" t="s">
        <v>306</v>
      </c>
      <c r="F1908" t="s">
        <v>5635</v>
      </c>
      <c r="G1908" t="s">
        <v>5652</v>
      </c>
      <c r="H1908" t="s">
        <v>307</v>
      </c>
    </row>
    <row r="1909" spans="1:8" x14ac:dyDescent="0.25">
      <c r="A1909" t="s">
        <v>296</v>
      </c>
      <c r="B1909" t="s">
        <v>5653</v>
      </c>
      <c r="C1909" t="s">
        <v>5654</v>
      </c>
      <c r="D1909" t="s">
        <v>5655</v>
      </c>
      <c r="E1909" t="s">
        <v>306</v>
      </c>
      <c r="F1909" t="s">
        <v>5635</v>
      </c>
      <c r="G1909" t="s">
        <v>5656</v>
      </c>
      <c r="H1909" t="s">
        <v>307</v>
      </c>
    </row>
    <row r="1910" spans="1:8" x14ac:dyDescent="0.25">
      <c r="A1910" t="s">
        <v>296</v>
      </c>
      <c r="B1910" t="s">
        <v>5657</v>
      </c>
      <c r="C1910" t="s">
        <v>5658</v>
      </c>
      <c r="D1910" t="s">
        <v>5659</v>
      </c>
      <c r="E1910" t="s">
        <v>306</v>
      </c>
      <c r="F1910" t="s">
        <v>5635</v>
      </c>
      <c r="G1910" t="s">
        <v>5660</v>
      </c>
      <c r="H1910" t="s">
        <v>307</v>
      </c>
    </row>
    <row r="1911" spans="1:8" x14ac:dyDescent="0.25">
      <c r="A1911" t="s">
        <v>296</v>
      </c>
      <c r="B1911" t="s">
        <v>5661</v>
      </c>
      <c r="C1911" t="s">
        <v>5662</v>
      </c>
      <c r="D1911" t="s">
        <v>5663</v>
      </c>
      <c r="E1911" t="s">
        <v>306</v>
      </c>
      <c r="F1911" t="s">
        <v>5635</v>
      </c>
      <c r="G1911" t="s">
        <v>5664</v>
      </c>
      <c r="H1911" t="s">
        <v>307</v>
      </c>
    </row>
    <row r="1912" spans="1:8" x14ac:dyDescent="0.25">
      <c r="A1912" t="s">
        <v>296</v>
      </c>
      <c r="B1912" t="s">
        <v>5631</v>
      </c>
      <c r="C1912" t="s">
        <v>5632</v>
      </c>
      <c r="D1912" t="s">
        <v>5625</v>
      </c>
      <c r="E1912" t="s">
        <v>306</v>
      </c>
      <c r="F1912" t="s">
        <v>361</v>
      </c>
      <c r="G1912" t="s">
        <v>5630</v>
      </c>
      <c r="H1912" t="s">
        <v>307</v>
      </c>
    </row>
    <row r="1913" spans="1:8" x14ac:dyDescent="0.25">
      <c r="A1913" t="s">
        <v>296</v>
      </c>
      <c r="B1913" t="s">
        <v>5633</v>
      </c>
      <c r="C1913" t="s">
        <v>5632</v>
      </c>
      <c r="D1913" t="s">
        <v>5634</v>
      </c>
      <c r="E1913" t="s">
        <v>306</v>
      </c>
      <c r="F1913" t="s">
        <v>5635</v>
      </c>
      <c r="G1913" t="s">
        <v>5636</v>
      </c>
      <c r="H1913" t="s">
        <v>307</v>
      </c>
    </row>
    <row r="1914" spans="1:8" x14ac:dyDescent="0.25">
      <c r="A1914" t="s">
        <v>296</v>
      </c>
      <c r="B1914" t="s">
        <v>5665</v>
      </c>
      <c r="C1914" t="s">
        <v>5632</v>
      </c>
      <c r="D1914" t="s">
        <v>5666</v>
      </c>
      <c r="E1914" t="s">
        <v>306</v>
      </c>
      <c r="F1914" t="s">
        <v>361</v>
      </c>
      <c r="G1914" t="s">
        <v>5667</v>
      </c>
      <c r="H1914" t="s">
        <v>307</v>
      </c>
    </row>
    <row r="1915" spans="1:8" x14ac:dyDescent="0.25">
      <c r="A1915" t="s">
        <v>296</v>
      </c>
      <c r="B1915" t="s">
        <v>5668</v>
      </c>
      <c r="C1915" t="s">
        <v>5669</v>
      </c>
      <c r="D1915" t="s">
        <v>5670</v>
      </c>
      <c r="E1915" t="s">
        <v>306</v>
      </c>
      <c r="F1915" t="s">
        <v>361</v>
      </c>
      <c r="G1915" t="s">
        <v>5671</v>
      </c>
      <c r="H1915" t="s">
        <v>307</v>
      </c>
    </row>
    <row r="1916" spans="1:8" x14ac:dyDescent="0.25">
      <c r="A1916" t="s">
        <v>296</v>
      </c>
      <c r="B1916" t="s">
        <v>5672</v>
      </c>
      <c r="C1916" t="s">
        <v>5673</v>
      </c>
      <c r="D1916" t="s">
        <v>5674</v>
      </c>
      <c r="E1916" t="s">
        <v>306</v>
      </c>
      <c r="F1916" t="s">
        <v>361</v>
      </c>
      <c r="G1916" t="s">
        <v>5675</v>
      </c>
      <c r="H1916" t="s">
        <v>307</v>
      </c>
    </row>
    <row r="1917" spans="1:8" x14ac:dyDescent="0.25">
      <c r="A1917" t="s">
        <v>296</v>
      </c>
      <c r="B1917" t="s">
        <v>5676</v>
      </c>
      <c r="C1917" t="s">
        <v>5677</v>
      </c>
      <c r="D1917" t="s">
        <v>5678</v>
      </c>
      <c r="E1917" t="s">
        <v>306</v>
      </c>
      <c r="F1917" t="s">
        <v>361</v>
      </c>
      <c r="G1917" t="s">
        <v>5679</v>
      </c>
      <c r="H1917" t="s">
        <v>307</v>
      </c>
    </row>
    <row r="1918" spans="1:8" x14ac:dyDescent="0.25">
      <c r="A1918" t="s">
        <v>296</v>
      </c>
      <c r="B1918" t="s">
        <v>5680</v>
      </c>
      <c r="C1918" t="s">
        <v>5681</v>
      </c>
      <c r="D1918" t="s">
        <v>5682</v>
      </c>
      <c r="E1918" t="s">
        <v>306</v>
      </c>
      <c r="F1918" t="s">
        <v>361</v>
      </c>
      <c r="G1918" t="s">
        <v>5683</v>
      </c>
      <c r="H1918" t="s">
        <v>307</v>
      </c>
    </row>
    <row r="1919" spans="1:8" x14ac:dyDescent="0.25">
      <c r="A1919" t="s">
        <v>296</v>
      </c>
      <c r="B1919" t="s">
        <v>5684</v>
      </c>
      <c r="C1919" t="s">
        <v>5685</v>
      </c>
      <c r="D1919" t="s">
        <v>5686</v>
      </c>
      <c r="E1919" t="s">
        <v>306</v>
      </c>
      <c r="F1919" t="s">
        <v>361</v>
      </c>
      <c r="G1919" t="s">
        <v>5687</v>
      </c>
      <c r="H1919" t="s">
        <v>307</v>
      </c>
    </row>
    <row r="1920" spans="1:8" x14ac:dyDescent="0.25">
      <c r="A1920" t="s">
        <v>296</v>
      </c>
      <c r="B1920" t="s">
        <v>5688</v>
      </c>
      <c r="C1920" t="s">
        <v>5689</v>
      </c>
      <c r="D1920" t="s">
        <v>5690</v>
      </c>
      <c r="E1920" t="s">
        <v>306</v>
      </c>
      <c r="F1920" t="s">
        <v>361</v>
      </c>
      <c r="G1920" t="s">
        <v>5691</v>
      </c>
      <c r="H1920" t="s">
        <v>307</v>
      </c>
    </row>
    <row r="1921" spans="1:8" x14ac:dyDescent="0.25">
      <c r="A1921" t="s">
        <v>296</v>
      </c>
      <c r="B1921" t="s">
        <v>5692</v>
      </c>
      <c r="C1921" t="s">
        <v>5693</v>
      </c>
      <c r="D1921" t="s">
        <v>5694</v>
      </c>
      <c r="E1921" t="s">
        <v>306</v>
      </c>
      <c r="F1921" t="s">
        <v>361</v>
      </c>
      <c r="G1921" t="s">
        <v>5695</v>
      </c>
      <c r="H1921" t="s">
        <v>307</v>
      </c>
    </row>
    <row r="1922" spans="1:8" x14ac:dyDescent="0.25">
      <c r="A1922" t="s">
        <v>296</v>
      </c>
      <c r="B1922" t="s">
        <v>5696</v>
      </c>
      <c r="C1922" t="s">
        <v>5697</v>
      </c>
      <c r="D1922" t="s">
        <v>5698</v>
      </c>
      <c r="E1922" t="s">
        <v>306</v>
      </c>
      <c r="F1922" t="s">
        <v>361</v>
      </c>
      <c r="G1922" t="s">
        <v>5699</v>
      </c>
      <c r="H1922" t="s">
        <v>307</v>
      </c>
    </row>
    <row r="1923" spans="1:8" x14ac:dyDescent="0.25">
      <c r="A1923" t="s">
        <v>296</v>
      </c>
      <c r="B1923" t="s">
        <v>5700</v>
      </c>
      <c r="C1923" t="s">
        <v>5701</v>
      </c>
      <c r="D1923" t="s">
        <v>5702</v>
      </c>
      <c r="E1923" t="s">
        <v>306</v>
      </c>
      <c r="F1923" t="s">
        <v>361</v>
      </c>
      <c r="G1923" t="s">
        <v>5703</v>
      </c>
      <c r="H1923" t="s">
        <v>307</v>
      </c>
    </row>
    <row r="1924" spans="1:8" x14ac:dyDescent="0.25">
      <c r="A1924" t="s">
        <v>296</v>
      </c>
      <c r="B1924" t="s">
        <v>5704</v>
      </c>
      <c r="C1924" t="s">
        <v>5705</v>
      </c>
      <c r="D1924" t="s">
        <v>5706</v>
      </c>
      <c r="E1924" t="s">
        <v>306</v>
      </c>
      <c r="F1924" t="s">
        <v>361</v>
      </c>
      <c r="G1924" t="s">
        <v>5707</v>
      </c>
      <c r="H1924" t="s">
        <v>307</v>
      </c>
    </row>
    <row r="1925" spans="1:8" x14ac:dyDescent="0.25">
      <c r="A1925" t="s">
        <v>296</v>
      </c>
      <c r="B1925" t="s">
        <v>5708</v>
      </c>
      <c r="C1925" t="s">
        <v>5709</v>
      </c>
      <c r="D1925" t="s">
        <v>5710</v>
      </c>
      <c r="E1925" t="s">
        <v>306</v>
      </c>
      <c r="F1925" t="s">
        <v>361</v>
      </c>
      <c r="G1925" t="s">
        <v>5711</v>
      </c>
      <c r="H1925" t="s">
        <v>307</v>
      </c>
    </row>
    <row r="1926" spans="1:8" x14ac:dyDescent="0.25">
      <c r="A1926" t="s">
        <v>296</v>
      </c>
      <c r="B1926" t="s">
        <v>5712</v>
      </c>
      <c r="C1926" t="s">
        <v>5713</v>
      </c>
      <c r="D1926" t="s">
        <v>5714</v>
      </c>
      <c r="E1926" t="s">
        <v>306</v>
      </c>
      <c r="F1926" t="s">
        <v>361</v>
      </c>
      <c r="G1926" t="s">
        <v>5715</v>
      </c>
      <c r="H1926" t="s">
        <v>307</v>
      </c>
    </row>
    <row r="1927" spans="1:8" x14ac:dyDescent="0.25">
      <c r="A1927" t="s">
        <v>296</v>
      </c>
      <c r="B1927" t="s">
        <v>5716</v>
      </c>
      <c r="C1927" t="s">
        <v>5717</v>
      </c>
      <c r="D1927" t="s">
        <v>5718</v>
      </c>
      <c r="E1927" t="s">
        <v>306</v>
      </c>
      <c r="F1927" t="s">
        <v>361</v>
      </c>
      <c r="G1927" t="s">
        <v>5719</v>
      </c>
      <c r="H1927" t="s">
        <v>307</v>
      </c>
    </row>
    <row r="1928" spans="1:8" x14ac:dyDescent="0.25">
      <c r="A1928" t="s">
        <v>296</v>
      </c>
      <c r="B1928" t="s">
        <v>5720</v>
      </c>
      <c r="C1928" t="s">
        <v>5721</v>
      </c>
      <c r="D1928" t="s">
        <v>5722</v>
      </c>
      <c r="E1928" t="s">
        <v>306</v>
      </c>
      <c r="F1928" t="s">
        <v>361</v>
      </c>
      <c r="G1928" t="s">
        <v>5723</v>
      </c>
      <c r="H1928" t="s">
        <v>307</v>
      </c>
    </row>
    <row r="1929" spans="1:8" x14ac:dyDescent="0.25">
      <c r="A1929" t="s">
        <v>296</v>
      </c>
      <c r="B1929" t="s">
        <v>5728</v>
      </c>
      <c r="C1929" t="s">
        <v>5729</v>
      </c>
      <c r="D1929" t="s">
        <v>5730</v>
      </c>
      <c r="E1929" t="s">
        <v>306</v>
      </c>
      <c r="F1929" t="s">
        <v>361</v>
      </c>
      <c r="G1929" t="s">
        <v>5731</v>
      </c>
      <c r="H1929" t="s">
        <v>307</v>
      </c>
    </row>
    <row r="1930" spans="1:8" x14ac:dyDescent="0.25">
      <c r="A1930" t="s">
        <v>296</v>
      </c>
      <c r="B1930" t="s">
        <v>5732</v>
      </c>
      <c r="C1930" t="s">
        <v>5733</v>
      </c>
      <c r="D1930" t="s">
        <v>5734</v>
      </c>
      <c r="E1930" t="s">
        <v>306</v>
      </c>
      <c r="F1930" t="s">
        <v>361</v>
      </c>
      <c r="G1930" t="s">
        <v>5735</v>
      </c>
      <c r="H1930" t="s">
        <v>307</v>
      </c>
    </row>
    <row r="1931" spans="1:8" x14ac:dyDescent="0.25">
      <c r="A1931" t="s">
        <v>296</v>
      </c>
      <c r="B1931" t="s">
        <v>5736</v>
      </c>
      <c r="C1931" t="s">
        <v>5737</v>
      </c>
      <c r="D1931" t="s">
        <v>5738</v>
      </c>
      <c r="E1931" t="s">
        <v>306</v>
      </c>
      <c r="F1931" t="s">
        <v>361</v>
      </c>
      <c r="G1931" t="s">
        <v>5739</v>
      </c>
      <c r="H1931" t="s">
        <v>307</v>
      </c>
    </row>
    <row r="1932" spans="1:8" x14ac:dyDescent="0.25">
      <c r="A1932" t="s">
        <v>296</v>
      </c>
      <c r="B1932" t="s">
        <v>5740</v>
      </c>
      <c r="C1932" t="s">
        <v>5741</v>
      </c>
      <c r="D1932" t="s">
        <v>5742</v>
      </c>
      <c r="E1932" t="s">
        <v>306</v>
      </c>
      <c r="F1932" t="s">
        <v>361</v>
      </c>
      <c r="G1932" t="s">
        <v>5743</v>
      </c>
      <c r="H1932" t="s">
        <v>307</v>
      </c>
    </row>
    <row r="1933" spans="1:8" x14ac:dyDescent="0.25">
      <c r="A1933" t="s">
        <v>296</v>
      </c>
      <c r="B1933" t="s">
        <v>5744</v>
      </c>
      <c r="C1933" t="s">
        <v>5745</v>
      </c>
      <c r="D1933" t="s">
        <v>5746</v>
      </c>
      <c r="E1933" t="s">
        <v>306</v>
      </c>
      <c r="F1933" t="s">
        <v>361</v>
      </c>
      <c r="G1933" t="s">
        <v>5747</v>
      </c>
      <c r="H1933" t="s">
        <v>307</v>
      </c>
    </row>
    <row r="1934" spans="1:8" x14ac:dyDescent="0.25">
      <c r="A1934" t="s">
        <v>296</v>
      </c>
      <c r="B1934" t="s">
        <v>5748</v>
      </c>
      <c r="C1934" t="s">
        <v>5749</v>
      </c>
      <c r="D1934" t="s">
        <v>5750</v>
      </c>
      <c r="E1934" t="s">
        <v>306</v>
      </c>
      <c r="F1934" t="s">
        <v>361</v>
      </c>
      <c r="G1934" t="s">
        <v>5751</v>
      </c>
      <c r="H1934" t="s">
        <v>307</v>
      </c>
    </row>
    <row r="1935" spans="1:8" x14ac:dyDescent="0.25">
      <c r="A1935" t="s">
        <v>296</v>
      </c>
      <c r="B1935" t="s">
        <v>5752</v>
      </c>
      <c r="C1935" t="s">
        <v>5753</v>
      </c>
      <c r="D1935" t="s">
        <v>5754</v>
      </c>
      <c r="E1935" t="s">
        <v>306</v>
      </c>
      <c r="F1935" t="s">
        <v>361</v>
      </c>
      <c r="G1935" t="s">
        <v>5755</v>
      </c>
      <c r="H1935" t="s">
        <v>307</v>
      </c>
    </row>
    <row r="1936" spans="1:8" x14ac:dyDescent="0.25">
      <c r="A1936" t="s">
        <v>296</v>
      </c>
      <c r="B1936" t="s">
        <v>5756</v>
      </c>
      <c r="C1936" t="s">
        <v>5757</v>
      </c>
      <c r="D1936" t="s">
        <v>5758</v>
      </c>
      <c r="E1936" t="s">
        <v>306</v>
      </c>
      <c r="F1936" t="s">
        <v>361</v>
      </c>
      <c r="G1936" t="s">
        <v>5759</v>
      </c>
      <c r="H1936" t="s">
        <v>307</v>
      </c>
    </row>
    <row r="1937" spans="1:8" x14ac:dyDescent="0.25">
      <c r="A1937" t="s">
        <v>296</v>
      </c>
      <c r="B1937" t="s">
        <v>5760</v>
      </c>
      <c r="C1937" t="s">
        <v>5761</v>
      </c>
      <c r="D1937" t="s">
        <v>5762</v>
      </c>
      <c r="E1937" t="s">
        <v>306</v>
      </c>
      <c r="F1937" t="s">
        <v>361</v>
      </c>
      <c r="G1937" t="s">
        <v>5763</v>
      </c>
      <c r="H1937" t="s">
        <v>307</v>
      </c>
    </row>
    <row r="1938" spans="1:8" x14ac:dyDescent="0.25">
      <c r="A1938" t="s">
        <v>296</v>
      </c>
      <c r="B1938" t="s">
        <v>12779</v>
      </c>
      <c r="C1938" t="s">
        <v>5761</v>
      </c>
      <c r="D1938" t="s">
        <v>12780</v>
      </c>
      <c r="E1938" t="s">
        <v>306</v>
      </c>
      <c r="F1938" t="s">
        <v>6020</v>
      </c>
      <c r="G1938" t="s">
        <v>12781</v>
      </c>
      <c r="H1938" t="s">
        <v>307</v>
      </c>
    </row>
    <row r="1939" spans="1:8" x14ac:dyDescent="0.25">
      <c r="A1939" t="s">
        <v>296</v>
      </c>
      <c r="B1939" t="s">
        <v>5764</v>
      </c>
      <c r="C1939" t="s">
        <v>5765</v>
      </c>
      <c r="D1939" t="s">
        <v>5766</v>
      </c>
      <c r="E1939" t="s">
        <v>306</v>
      </c>
      <c r="F1939" t="s">
        <v>361</v>
      </c>
      <c r="G1939" t="s">
        <v>5767</v>
      </c>
      <c r="H1939" t="s">
        <v>307</v>
      </c>
    </row>
    <row r="1940" spans="1:8" x14ac:dyDescent="0.25">
      <c r="A1940" t="s">
        <v>296</v>
      </c>
      <c r="B1940" t="s">
        <v>5768</v>
      </c>
      <c r="C1940" t="s">
        <v>5769</v>
      </c>
      <c r="D1940" t="s">
        <v>5770</v>
      </c>
      <c r="E1940" t="s">
        <v>306</v>
      </c>
      <c r="F1940" t="s">
        <v>361</v>
      </c>
      <c r="G1940" t="s">
        <v>5771</v>
      </c>
      <c r="H1940" t="s">
        <v>307</v>
      </c>
    </row>
    <row r="1941" spans="1:8" x14ac:dyDescent="0.25">
      <c r="A1941" t="s">
        <v>296</v>
      </c>
      <c r="B1941" t="s">
        <v>5772</v>
      </c>
      <c r="C1941" t="s">
        <v>5773</v>
      </c>
      <c r="D1941" t="s">
        <v>5774</v>
      </c>
      <c r="E1941" t="s">
        <v>306</v>
      </c>
      <c r="F1941" t="s">
        <v>361</v>
      </c>
      <c r="G1941" t="s">
        <v>5775</v>
      </c>
      <c r="H1941" t="s">
        <v>307</v>
      </c>
    </row>
    <row r="1942" spans="1:8" x14ac:dyDescent="0.25">
      <c r="A1942" t="s">
        <v>296</v>
      </c>
      <c r="B1942" t="s">
        <v>5776</v>
      </c>
      <c r="C1942" t="s">
        <v>5777</v>
      </c>
      <c r="D1942" t="s">
        <v>5778</v>
      </c>
      <c r="E1942" t="s">
        <v>306</v>
      </c>
      <c r="F1942" t="s">
        <v>361</v>
      </c>
      <c r="G1942" t="s">
        <v>5779</v>
      </c>
      <c r="H1942" t="s">
        <v>307</v>
      </c>
    </row>
    <row r="1943" spans="1:8" x14ac:dyDescent="0.25">
      <c r="A1943" t="s">
        <v>296</v>
      </c>
      <c r="B1943" t="s">
        <v>5780</v>
      </c>
      <c r="C1943" t="s">
        <v>5781</v>
      </c>
      <c r="D1943" t="s">
        <v>5782</v>
      </c>
      <c r="E1943" t="s">
        <v>306</v>
      </c>
      <c r="F1943" t="s">
        <v>361</v>
      </c>
      <c r="G1943" t="s">
        <v>5783</v>
      </c>
      <c r="H1943" t="s">
        <v>307</v>
      </c>
    </row>
    <row r="1944" spans="1:8" x14ac:dyDescent="0.25">
      <c r="A1944" t="s">
        <v>296</v>
      </c>
      <c r="B1944" t="s">
        <v>5784</v>
      </c>
      <c r="C1944" t="s">
        <v>5785</v>
      </c>
      <c r="D1944" t="s">
        <v>5786</v>
      </c>
      <c r="E1944" t="s">
        <v>306</v>
      </c>
      <c r="F1944" t="s">
        <v>361</v>
      </c>
      <c r="G1944" t="s">
        <v>5787</v>
      </c>
      <c r="H1944" t="s">
        <v>307</v>
      </c>
    </row>
    <row r="1945" spans="1:8" x14ac:dyDescent="0.25">
      <c r="A1945" t="s">
        <v>296</v>
      </c>
      <c r="B1945" t="s">
        <v>5788</v>
      </c>
      <c r="C1945" t="s">
        <v>5789</v>
      </c>
      <c r="D1945" t="s">
        <v>5790</v>
      </c>
      <c r="E1945" t="s">
        <v>306</v>
      </c>
      <c r="F1945" t="s">
        <v>361</v>
      </c>
      <c r="G1945" t="s">
        <v>5791</v>
      </c>
      <c r="H1945" t="s">
        <v>307</v>
      </c>
    </row>
    <row r="1946" spans="1:8" x14ac:dyDescent="0.25">
      <c r="A1946" t="s">
        <v>296</v>
      </c>
      <c r="B1946" t="s">
        <v>5792</v>
      </c>
      <c r="C1946" t="s">
        <v>5793</v>
      </c>
      <c r="D1946" t="s">
        <v>5794</v>
      </c>
      <c r="E1946" t="s">
        <v>306</v>
      </c>
      <c r="F1946" t="s">
        <v>361</v>
      </c>
      <c r="G1946" t="s">
        <v>5795</v>
      </c>
      <c r="H1946" t="s">
        <v>307</v>
      </c>
    </row>
    <row r="1947" spans="1:8" x14ac:dyDescent="0.25">
      <c r="A1947" t="s">
        <v>296</v>
      </c>
      <c r="B1947" t="s">
        <v>5796</v>
      </c>
      <c r="C1947" t="s">
        <v>5797</v>
      </c>
      <c r="D1947" t="s">
        <v>5798</v>
      </c>
      <c r="E1947" t="s">
        <v>306</v>
      </c>
      <c r="F1947" t="s">
        <v>361</v>
      </c>
      <c r="G1947" t="s">
        <v>5799</v>
      </c>
      <c r="H1947" t="s">
        <v>307</v>
      </c>
    </row>
    <row r="1948" spans="1:8" x14ac:dyDescent="0.25">
      <c r="A1948" t="s">
        <v>296</v>
      </c>
      <c r="B1948" t="s">
        <v>5800</v>
      </c>
      <c r="C1948" t="s">
        <v>5801</v>
      </c>
      <c r="D1948" t="s">
        <v>5802</v>
      </c>
      <c r="E1948" t="s">
        <v>306</v>
      </c>
      <c r="F1948" t="s">
        <v>361</v>
      </c>
      <c r="G1948" t="s">
        <v>5803</v>
      </c>
      <c r="H1948" t="s">
        <v>307</v>
      </c>
    </row>
    <row r="1949" spans="1:8" x14ac:dyDescent="0.25">
      <c r="A1949" t="s">
        <v>296</v>
      </c>
      <c r="B1949" t="s">
        <v>12708</v>
      </c>
      <c r="C1949" t="s">
        <v>5805</v>
      </c>
      <c r="D1949" t="s">
        <v>5802</v>
      </c>
      <c r="E1949" t="s">
        <v>306</v>
      </c>
      <c r="F1949" t="s">
        <v>361</v>
      </c>
      <c r="G1949" t="s">
        <v>12709</v>
      </c>
      <c r="H1949" t="s">
        <v>307</v>
      </c>
    </row>
    <row r="1950" spans="1:8" x14ac:dyDescent="0.25">
      <c r="A1950" t="s">
        <v>296</v>
      </c>
      <c r="B1950" t="s">
        <v>5804</v>
      </c>
      <c r="C1950" t="s">
        <v>5805</v>
      </c>
      <c r="D1950" t="s">
        <v>5806</v>
      </c>
      <c r="E1950" t="s">
        <v>306</v>
      </c>
      <c r="F1950" t="s">
        <v>361</v>
      </c>
      <c r="G1950" t="s">
        <v>5807</v>
      </c>
      <c r="H1950" t="s">
        <v>307</v>
      </c>
    </row>
    <row r="1951" spans="1:8" x14ac:dyDescent="0.25">
      <c r="A1951" t="s">
        <v>296</v>
      </c>
      <c r="B1951" t="s">
        <v>5808</v>
      </c>
      <c r="C1951" t="s">
        <v>5809</v>
      </c>
      <c r="D1951" t="s">
        <v>5810</v>
      </c>
      <c r="E1951" t="s">
        <v>306</v>
      </c>
      <c r="F1951" t="s">
        <v>361</v>
      </c>
      <c r="G1951" t="s">
        <v>5811</v>
      </c>
      <c r="H1951" t="s">
        <v>307</v>
      </c>
    </row>
    <row r="1952" spans="1:8" x14ac:dyDescent="0.25">
      <c r="A1952" t="s">
        <v>296</v>
      </c>
      <c r="B1952" t="s">
        <v>5812</v>
      </c>
      <c r="C1952" t="s">
        <v>5813</v>
      </c>
      <c r="D1952" t="s">
        <v>5814</v>
      </c>
      <c r="E1952" t="s">
        <v>306</v>
      </c>
      <c r="F1952" t="s">
        <v>361</v>
      </c>
      <c r="G1952" t="s">
        <v>5815</v>
      </c>
      <c r="H1952" t="s">
        <v>307</v>
      </c>
    </row>
    <row r="1953" spans="1:8" x14ac:dyDescent="0.25">
      <c r="A1953" t="s">
        <v>296</v>
      </c>
      <c r="B1953" t="s">
        <v>5816</v>
      </c>
      <c r="C1953" t="s">
        <v>5817</v>
      </c>
      <c r="D1953" t="s">
        <v>5818</v>
      </c>
      <c r="E1953" t="s">
        <v>306</v>
      </c>
      <c r="F1953" t="s">
        <v>361</v>
      </c>
      <c r="G1953" t="s">
        <v>5819</v>
      </c>
      <c r="H1953" t="s">
        <v>307</v>
      </c>
    </row>
    <row r="1954" spans="1:8" x14ac:dyDescent="0.25">
      <c r="A1954" t="s">
        <v>296</v>
      </c>
      <c r="B1954" t="s">
        <v>5820</v>
      </c>
      <c r="C1954" t="s">
        <v>5821</v>
      </c>
      <c r="D1954" t="s">
        <v>5822</v>
      </c>
      <c r="E1954" t="s">
        <v>306</v>
      </c>
      <c r="F1954" t="s">
        <v>361</v>
      </c>
      <c r="G1954" t="s">
        <v>5823</v>
      </c>
      <c r="H1954" t="s">
        <v>307</v>
      </c>
    </row>
    <row r="1955" spans="1:8" x14ac:dyDescent="0.25">
      <c r="A1955" t="s">
        <v>296</v>
      </c>
      <c r="B1955" t="s">
        <v>5724</v>
      </c>
      <c r="C1955" t="s">
        <v>5725</v>
      </c>
      <c r="D1955" t="s">
        <v>5726</v>
      </c>
      <c r="E1955" t="s">
        <v>306</v>
      </c>
      <c r="F1955" t="s">
        <v>361</v>
      </c>
      <c r="G1955" t="s">
        <v>5727</v>
      </c>
      <c r="H1955" t="s">
        <v>307</v>
      </c>
    </row>
    <row r="1956" spans="1:8" x14ac:dyDescent="0.25">
      <c r="A1956" t="s">
        <v>296</v>
      </c>
      <c r="B1956" t="s">
        <v>5824</v>
      </c>
      <c r="C1956" t="s">
        <v>5725</v>
      </c>
      <c r="D1956" t="s">
        <v>5825</v>
      </c>
      <c r="E1956" t="s">
        <v>306</v>
      </c>
      <c r="F1956" t="s">
        <v>361</v>
      </c>
      <c r="G1956" t="s">
        <v>5826</v>
      </c>
      <c r="H1956" t="s">
        <v>307</v>
      </c>
    </row>
    <row r="1957" spans="1:8" x14ac:dyDescent="0.25">
      <c r="A1957" t="s">
        <v>296</v>
      </c>
      <c r="B1957" t="s">
        <v>5827</v>
      </c>
      <c r="C1957" t="s">
        <v>5828</v>
      </c>
      <c r="D1957" t="s">
        <v>5829</v>
      </c>
      <c r="E1957" t="s">
        <v>306</v>
      </c>
      <c r="F1957" t="s">
        <v>361</v>
      </c>
      <c r="G1957" t="s">
        <v>5830</v>
      </c>
      <c r="H1957" t="s">
        <v>307</v>
      </c>
    </row>
    <row r="1958" spans="1:8" x14ac:dyDescent="0.25">
      <c r="A1958" t="s">
        <v>296</v>
      </c>
      <c r="B1958" t="s">
        <v>5831</v>
      </c>
      <c r="C1958" t="s">
        <v>5832</v>
      </c>
      <c r="D1958" t="s">
        <v>5833</v>
      </c>
      <c r="E1958" t="s">
        <v>306</v>
      </c>
      <c r="F1958" t="s">
        <v>361</v>
      </c>
      <c r="G1958" t="s">
        <v>5834</v>
      </c>
      <c r="H1958" t="s">
        <v>307</v>
      </c>
    </row>
    <row r="1959" spans="1:8" x14ac:dyDescent="0.25">
      <c r="A1959" t="s">
        <v>296</v>
      </c>
      <c r="B1959" t="s">
        <v>5835</v>
      </c>
      <c r="C1959" t="s">
        <v>5836</v>
      </c>
      <c r="D1959" t="s">
        <v>5837</v>
      </c>
      <c r="E1959" t="s">
        <v>306</v>
      </c>
      <c r="F1959" t="s">
        <v>361</v>
      </c>
      <c r="G1959" t="s">
        <v>5838</v>
      </c>
      <c r="H1959" t="s">
        <v>307</v>
      </c>
    </row>
    <row r="1960" spans="1:8" x14ac:dyDescent="0.25">
      <c r="A1960" t="s">
        <v>296</v>
      </c>
      <c r="B1960" t="s">
        <v>5839</v>
      </c>
      <c r="C1960" t="s">
        <v>5840</v>
      </c>
      <c r="D1960" t="s">
        <v>5841</v>
      </c>
      <c r="E1960" t="s">
        <v>306</v>
      </c>
      <c r="F1960" t="s">
        <v>361</v>
      </c>
      <c r="G1960" t="s">
        <v>5842</v>
      </c>
      <c r="H1960" t="s">
        <v>307</v>
      </c>
    </row>
    <row r="1961" spans="1:8" x14ac:dyDescent="0.25">
      <c r="A1961" t="s">
        <v>296</v>
      </c>
      <c r="B1961" t="s">
        <v>5843</v>
      </c>
      <c r="C1961" t="s">
        <v>5844</v>
      </c>
      <c r="D1961" t="s">
        <v>5845</v>
      </c>
      <c r="E1961" t="s">
        <v>306</v>
      </c>
      <c r="F1961" t="s">
        <v>361</v>
      </c>
      <c r="G1961" t="s">
        <v>5846</v>
      </c>
      <c r="H1961" t="s">
        <v>307</v>
      </c>
    </row>
    <row r="1962" spans="1:8" x14ac:dyDescent="0.25">
      <c r="A1962" t="s">
        <v>296</v>
      </c>
      <c r="B1962" t="s">
        <v>5847</v>
      </c>
      <c r="C1962" t="s">
        <v>5848</v>
      </c>
      <c r="D1962" t="s">
        <v>5849</v>
      </c>
      <c r="E1962" t="s">
        <v>306</v>
      </c>
      <c r="F1962" t="s">
        <v>361</v>
      </c>
      <c r="G1962" t="s">
        <v>5850</v>
      </c>
      <c r="H1962" t="s">
        <v>307</v>
      </c>
    </row>
    <row r="1963" spans="1:8" x14ac:dyDescent="0.25">
      <c r="A1963" t="s">
        <v>296</v>
      </c>
      <c r="B1963" t="s">
        <v>5851</v>
      </c>
      <c r="C1963" t="s">
        <v>5852</v>
      </c>
      <c r="D1963" t="s">
        <v>5853</v>
      </c>
      <c r="E1963" t="s">
        <v>306</v>
      </c>
      <c r="F1963" t="s">
        <v>361</v>
      </c>
      <c r="G1963" t="s">
        <v>5854</v>
      </c>
      <c r="H1963" t="s">
        <v>307</v>
      </c>
    </row>
    <row r="1964" spans="1:8" x14ac:dyDescent="0.25">
      <c r="A1964" t="s">
        <v>296</v>
      </c>
      <c r="B1964" t="s">
        <v>5855</v>
      </c>
      <c r="C1964" t="s">
        <v>5856</v>
      </c>
      <c r="D1964" t="s">
        <v>5857</v>
      </c>
      <c r="E1964" t="s">
        <v>306</v>
      </c>
      <c r="F1964" t="s">
        <v>361</v>
      </c>
      <c r="G1964" t="s">
        <v>5858</v>
      </c>
      <c r="H1964" t="s">
        <v>307</v>
      </c>
    </row>
    <row r="1965" spans="1:8" x14ac:dyDescent="0.25">
      <c r="A1965" t="s">
        <v>296</v>
      </c>
      <c r="B1965" t="s">
        <v>5859</v>
      </c>
      <c r="C1965" t="s">
        <v>5860</v>
      </c>
      <c r="D1965" t="s">
        <v>5861</v>
      </c>
      <c r="E1965" t="s">
        <v>306</v>
      </c>
      <c r="F1965" t="s">
        <v>361</v>
      </c>
      <c r="G1965" t="s">
        <v>5862</v>
      </c>
      <c r="H1965" t="s">
        <v>307</v>
      </c>
    </row>
    <row r="1966" spans="1:8" x14ac:dyDescent="0.25">
      <c r="A1966" t="s">
        <v>296</v>
      </c>
      <c r="B1966" t="s">
        <v>5863</v>
      </c>
      <c r="C1966" t="s">
        <v>5864</v>
      </c>
      <c r="D1966" t="s">
        <v>5865</v>
      </c>
      <c r="E1966" t="s">
        <v>306</v>
      </c>
      <c r="F1966" t="s">
        <v>361</v>
      </c>
      <c r="G1966" t="s">
        <v>5866</v>
      </c>
      <c r="H1966" t="s">
        <v>307</v>
      </c>
    </row>
    <row r="1967" spans="1:8" x14ac:dyDescent="0.25">
      <c r="A1967" t="s">
        <v>296</v>
      </c>
      <c r="B1967" t="s">
        <v>5867</v>
      </c>
      <c r="C1967" t="s">
        <v>5868</v>
      </c>
      <c r="D1967" t="s">
        <v>5869</v>
      </c>
      <c r="E1967" t="s">
        <v>306</v>
      </c>
      <c r="F1967" t="s">
        <v>361</v>
      </c>
      <c r="G1967" t="s">
        <v>5870</v>
      </c>
      <c r="H1967" t="s">
        <v>307</v>
      </c>
    </row>
    <row r="1968" spans="1:8" x14ac:dyDescent="0.25">
      <c r="A1968" t="s">
        <v>296</v>
      </c>
      <c r="B1968" t="s">
        <v>5871</v>
      </c>
      <c r="C1968" t="s">
        <v>5872</v>
      </c>
      <c r="D1968" t="s">
        <v>5873</v>
      </c>
      <c r="E1968" t="s">
        <v>306</v>
      </c>
      <c r="F1968" t="s">
        <v>361</v>
      </c>
      <c r="G1968" t="s">
        <v>5874</v>
      </c>
      <c r="H1968" t="s">
        <v>307</v>
      </c>
    </row>
    <row r="1969" spans="1:8" x14ac:dyDescent="0.25">
      <c r="A1969" t="s">
        <v>296</v>
      </c>
      <c r="B1969" t="s">
        <v>5875</v>
      </c>
      <c r="C1969" t="s">
        <v>5876</v>
      </c>
      <c r="D1969" t="s">
        <v>5877</v>
      </c>
      <c r="E1969" t="s">
        <v>306</v>
      </c>
      <c r="F1969" t="s">
        <v>361</v>
      </c>
      <c r="G1969" t="s">
        <v>5878</v>
      </c>
      <c r="H1969" t="s">
        <v>307</v>
      </c>
    </row>
    <row r="1970" spans="1:8" x14ac:dyDescent="0.25">
      <c r="A1970" t="s">
        <v>296</v>
      </c>
      <c r="B1970" t="s">
        <v>5879</v>
      </c>
      <c r="C1970" t="s">
        <v>5880</v>
      </c>
      <c r="D1970" t="s">
        <v>5881</v>
      </c>
      <c r="E1970" t="s">
        <v>306</v>
      </c>
      <c r="F1970" t="s">
        <v>361</v>
      </c>
      <c r="G1970" t="s">
        <v>5882</v>
      </c>
      <c r="H1970" t="s">
        <v>307</v>
      </c>
    </row>
    <row r="1971" spans="1:8" x14ac:dyDescent="0.25">
      <c r="A1971" t="s">
        <v>296</v>
      </c>
      <c r="B1971" t="s">
        <v>5883</v>
      </c>
      <c r="C1971" t="s">
        <v>5884</v>
      </c>
      <c r="D1971" t="s">
        <v>5885</v>
      </c>
      <c r="E1971" t="s">
        <v>306</v>
      </c>
      <c r="F1971" t="s">
        <v>361</v>
      </c>
      <c r="G1971" t="s">
        <v>5886</v>
      </c>
      <c r="H1971" t="s">
        <v>307</v>
      </c>
    </row>
    <row r="1972" spans="1:8" x14ac:dyDescent="0.25">
      <c r="A1972" t="s">
        <v>296</v>
      </c>
      <c r="B1972" t="s">
        <v>5887</v>
      </c>
      <c r="C1972" t="s">
        <v>5888</v>
      </c>
      <c r="D1972" t="s">
        <v>5889</v>
      </c>
      <c r="E1972" t="s">
        <v>306</v>
      </c>
      <c r="F1972" t="s">
        <v>361</v>
      </c>
      <c r="G1972" t="s">
        <v>5890</v>
      </c>
      <c r="H1972" t="s">
        <v>307</v>
      </c>
    </row>
    <row r="1973" spans="1:8" x14ac:dyDescent="0.25">
      <c r="A1973" t="s">
        <v>296</v>
      </c>
      <c r="B1973" t="s">
        <v>5515</v>
      </c>
      <c r="C1973" t="s">
        <v>5516</v>
      </c>
      <c r="D1973" t="s">
        <v>5517</v>
      </c>
      <c r="E1973" t="s">
        <v>306</v>
      </c>
      <c r="F1973" t="s">
        <v>361</v>
      </c>
      <c r="G1973" t="s">
        <v>5518</v>
      </c>
      <c r="H1973" t="s">
        <v>307</v>
      </c>
    </row>
    <row r="1974" spans="1:8" x14ac:dyDescent="0.25">
      <c r="A1974" t="s">
        <v>296</v>
      </c>
      <c r="B1974" t="s">
        <v>5894</v>
      </c>
      <c r="C1974" t="s">
        <v>5895</v>
      </c>
      <c r="D1974" t="s">
        <v>5896</v>
      </c>
      <c r="E1974" t="s">
        <v>306</v>
      </c>
      <c r="F1974" t="s">
        <v>361</v>
      </c>
      <c r="G1974" t="s">
        <v>5897</v>
      </c>
      <c r="H1974" t="s">
        <v>307</v>
      </c>
    </row>
    <row r="1975" spans="1:8" x14ac:dyDescent="0.25">
      <c r="A1975" t="s">
        <v>296</v>
      </c>
      <c r="B1975" t="s">
        <v>5898</v>
      </c>
      <c r="C1975" t="s">
        <v>5899</v>
      </c>
      <c r="D1975" t="s">
        <v>5900</v>
      </c>
      <c r="E1975" t="s">
        <v>306</v>
      </c>
      <c r="F1975" t="s">
        <v>361</v>
      </c>
      <c r="G1975" t="s">
        <v>5901</v>
      </c>
      <c r="H1975" t="s">
        <v>307</v>
      </c>
    </row>
    <row r="1976" spans="1:8" x14ac:dyDescent="0.25">
      <c r="A1976" t="s">
        <v>296</v>
      </c>
      <c r="B1976" t="s">
        <v>5902</v>
      </c>
      <c r="C1976" t="s">
        <v>5903</v>
      </c>
      <c r="D1976" t="s">
        <v>5904</v>
      </c>
      <c r="E1976" t="s">
        <v>306</v>
      </c>
      <c r="F1976" t="s">
        <v>361</v>
      </c>
      <c r="G1976" t="s">
        <v>5905</v>
      </c>
      <c r="H1976" t="s">
        <v>307</v>
      </c>
    </row>
    <row r="1977" spans="1:8" x14ac:dyDescent="0.25">
      <c r="A1977" t="s">
        <v>296</v>
      </c>
      <c r="B1977" t="s">
        <v>6546</v>
      </c>
      <c r="C1977" t="s">
        <v>6547</v>
      </c>
      <c r="D1977" t="s">
        <v>6548</v>
      </c>
      <c r="E1977" t="s">
        <v>306</v>
      </c>
      <c r="F1977" t="s">
        <v>6020</v>
      </c>
      <c r="G1977" t="s">
        <v>6549</v>
      </c>
      <c r="H1977" t="s">
        <v>307</v>
      </c>
    </row>
    <row r="1978" spans="1:8" x14ac:dyDescent="0.25">
      <c r="A1978" t="s">
        <v>296</v>
      </c>
      <c r="B1978" t="s">
        <v>5523</v>
      </c>
      <c r="C1978" t="s">
        <v>5524</v>
      </c>
      <c r="D1978" t="s">
        <v>5525</v>
      </c>
      <c r="E1978" t="s">
        <v>306</v>
      </c>
      <c r="F1978" t="s">
        <v>361</v>
      </c>
      <c r="G1978" t="s">
        <v>5526</v>
      </c>
      <c r="H1978" t="s">
        <v>307</v>
      </c>
    </row>
    <row r="1979" spans="1:8" x14ac:dyDescent="0.25">
      <c r="A1979" t="s">
        <v>296</v>
      </c>
      <c r="B1979" t="s">
        <v>5906</v>
      </c>
      <c r="C1979" t="s">
        <v>5524</v>
      </c>
      <c r="D1979" t="s">
        <v>5907</v>
      </c>
      <c r="E1979" t="s">
        <v>306</v>
      </c>
      <c r="F1979" t="s">
        <v>361</v>
      </c>
      <c r="G1979" t="s">
        <v>5908</v>
      </c>
      <c r="H1979" t="s">
        <v>307</v>
      </c>
    </row>
    <row r="1980" spans="1:8" x14ac:dyDescent="0.25">
      <c r="A1980" t="s">
        <v>296</v>
      </c>
      <c r="B1980" t="s">
        <v>5911</v>
      </c>
      <c r="C1980" t="s">
        <v>5912</v>
      </c>
      <c r="D1980" t="s">
        <v>5913</v>
      </c>
      <c r="E1980" t="s">
        <v>306</v>
      </c>
      <c r="F1980" t="s">
        <v>361</v>
      </c>
      <c r="G1980" t="s">
        <v>5914</v>
      </c>
      <c r="H1980" t="s">
        <v>307</v>
      </c>
    </row>
    <row r="1981" spans="1:8" x14ac:dyDescent="0.25">
      <c r="A1981" t="s">
        <v>296</v>
      </c>
      <c r="B1981" t="s">
        <v>5915</v>
      </c>
      <c r="C1981" t="s">
        <v>5916</v>
      </c>
      <c r="D1981" t="s">
        <v>5917</v>
      </c>
      <c r="E1981" t="s">
        <v>306</v>
      </c>
      <c r="F1981" t="s">
        <v>361</v>
      </c>
      <c r="G1981" t="s">
        <v>5918</v>
      </c>
      <c r="H1981" t="s">
        <v>307</v>
      </c>
    </row>
    <row r="1982" spans="1:8" x14ac:dyDescent="0.25">
      <c r="A1982" t="s">
        <v>296</v>
      </c>
      <c r="B1982" t="s">
        <v>5919</v>
      </c>
      <c r="C1982" t="s">
        <v>5920</v>
      </c>
      <c r="D1982" t="s">
        <v>5921</v>
      </c>
      <c r="E1982" t="s">
        <v>306</v>
      </c>
      <c r="F1982" t="s">
        <v>361</v>
      </c>
      <c r="G1982" t="s">
        <v>5922</v>
      </c>
      <c r="H1982" t="s">
        <v>307</v>
      </c>
    </row>
    <row r="1983" spans="1:8" x14ac:dyDescent="0.25">
      <c r="A1983" t="s">
        <v>296</v>
      </c>
      <c r="B1983" t="s">
        <v>5923</v>
      </c>
      <c r="C1983" t="s">
        <v>5924</v>
      </c>
      <c r="D1983" t="s">
        <v>5925</v>
      </c>
      <c r="E1983" t="s">
        <v>306</v>
      </c>
      <c r="F1983" t="s">
        <v>361</v>
      </c>
      <c r="G1983" t="s">
        <v>5926</v>
      </c>
      <c r="H1983" t="s">
        <v>307</v>
      </c>
    </row>
    <row r="1984" spans="1:8" x14ac:dyDescent="0.25">
      <c r="A1984" t="s">
        <v>296</v>
      </c>
      <c r="B1984" t="s">
        <v>5927</v>
      </c>
      <c r="C1984" t="s">
        <v>5928</v>
      </c>
      <c r="D1984" t="s">
        <v>5929</v>
      </c>
      <c r="E1984" t="s">
        <v>306</v>
      </c>
      <c r="F1984" t="s">
        <v>361</v>
      </c>
      <c r="G1984" t="s">
        <v>5930</v>
      </c>
      <c r="H1984" t="s">
        <v>307</v>
      </c>
    </row>
    <row r="1985" spans="1:8" x14ac:dyDescent="0.25">
      <c r="A1985" t="s">
        <v>296</v>
      </c>
      <c r="B1985" t="s">
        <v>5931</v>
      </c>
      <c r="C1985" t="s">
        <v>5932</v>
      </c>
      <c r="D1985" t="s">
        <v>5933</v>
      </c>
      <c r="E1985" t="s">
        <v>306</v>
      </c>
      <c r="F1985" t="s">
        <v>361</v>
      </c>
      <c r="G1985" t="s">
        <v>5934</v>
      </c>
      <c r="H1985" t="s">
        <v>307</v>
      </c>
    </row>
    <row r="1986" spans="1:8" x14ac:dyDescent="0.25">
      <c r="A1986" t="s">
        <v>296</v>
      </c>
      <c r="B1986" t="s">
        <v>5935</v>
      </c>
      <c r="C1986" t="s">
        <v>5936</v>
      </c>
      <c r="D1986" t="s">
        <v>5937</v>
      </c>
      <c r="E1986" t="s">
        <v>306</v>
      </c>
      <c r="F1986" t="s">
        <v>361</v>
      </c>
      <c r="G1986" t="s">
        <v>5938</v>
      </c>
      <c r="H1986" t="s">
        <v>307</v>
      </c>
    </row>
    <row r="1987" spans="1:8" x14ac:dyDescent="0.25">
      <c r="A1987" t="s">
        <v>296</v>
      </c>
      <c r="B1987" t="s">
        <v>5986</v>
      </c>
      <c r="C1987" t="s">
        <v>5987</v>
      </c>
      <c r="D1987" t="s">
        <v>5988</v>
      </c>
      <c r="E1987" t="s">
        <v>306</v>
      </c>
      <c r="F1987" t="s">
        <v>361</v>
      </c>
      <c r="G1987" t="s">
        <v>5989</v>
      </c>
      <c r="H1987" t="s">
        <v>307</v>
      </c>
    </row>
    <row r="1988" spans="1:8" x14ac:dyDescent="0.25">
      <c r="A1988" t="s">
        <v>296</v>
      </c>
      <c r="B1988" t="s">
        <v>5982</v>
      </c>
      <c r="C1988" t="s">
        <v>5983</v>
      </c>
      <c r="D1988" t="s">
        <v>5984</v>
      </c>
      <c r="E1988" t="s">
        <v>306</v>
      </c>
      <c r="F1988" t="s">
        <v>361</v>
      </c>
      <c r="G1988" t="s">
        <v>5985</v>
      </c>
      <c r="H1988" t="s">
        <v>307</v>
      </c>
    </row>
    <row r="1989" spans="1:8" x14ac:dyDescent="0.25">
      <c r="A1989" t="s">
        <v>296</v>
      </c>
      <c r="B1989" t="s">
        <v>5978</v>
      </c>
      <c r="C1989" t="s">
        <v>5979</v>
      </c>
      <c r="D1989" t="s">
        <v>5980</v>
      </c>
      <c r="E1989" t="s">
        <v>306</v>
      </c>
      <c r="F1989" t="s">
        <v>361</v>
      </c>
      <c r="G1989" t="s">
        <v>5981</v>
      </c>
      <c r="H1989" t="s">
        <v>307</v>
      </c>
    </row>
    <row r="1990" spans="1:8" x14ac:dyDescent="0.25">
      <c r="A1990" t="s">
        <v>296</v>
      </c>
      <c r="B1990" t="s">
        <v>5974</v>
      </c>
      <c r="C1990" t="s">
        <v>5975</v>
      </c>
      <c r="D1990" t="s">
        <v>5976</v>
      </c>
      <c r="E1990" t="s">
        <v>306</v>
      </c>
      <c r="F1990" t="s">
        <v>361</v>
      </c>
      <c r="G1990" t="s">
        <v>5977</v>
      </c>
      <c r="H1990" t="s">
        <v>307</v>
      </c>
    </row>
    <row r="1991" spans="1:8" x14ac:dyDescent="0.25">
      <c r="A1991" t="s">
        <v>296</v>
      </c>
      <c r="B1991" t="s">
        <v>5970</v>
      </c>
      <c r="C1991" t="s">
        <v>5971</v>
      </c>
      <c r="D1991" t="s">
        <v>5972</v>
      </c>
      <c r="E1991" t="s">
        <v>306</v>
      </c>
      <c r="F1991" t="s">
        <v>361</v>
      </c>
      <c r="G1991" t="s">
        <v>5973</v>
      </c>
      <c r="H1991" t="s">
        <v>307</v>
      </c>
    </row>
    <row r="1992" spans="1:8" x14ac:dyDescent="0.25">
      <c r="A1992" t="s">
        <v>296</v>
      </c>
      <c r="B1992" t="s">
        <v>5966</v>
      </c>
      <c r="C1992" t="s">
        <v>5967</v>
      </c>
      <c r="D1992" t="s">
        <v>5968</v>
      </c>
      <c r="E1992" t="s">
        <v>306</v>
      </c>
      <c r="F1992" t="s">
        <v>361</v>
      </c>
      <c r="G1992" t="s">
        <v>5969</v>
      </c>
      <c r="H1992" t="s">
        <v>307</v>
      </c>
    </row>
    <row r="1993" spans="1:8" x14ac:dyDescent="0.25">
      <c r="A1993" t="s">
        <v>296</v>
      </c>
      <c r="B1993" t="s">
        <v>5963</v>
      </c>
      <c r="C1993" t="s">
        <v>5940</v>
      </c>
      <c r="D1993" t="s">
        <v>5964</v>
      </c>
      <c r="E1993" t="s">
        <v>306</v>
      </c>
      <c r="F1993" t="s">
        <v>361</v>
      </c>
      <c r="G1993" t="s">
        <v>5965</v>
      </c>
      <c r="H1993" t="s">
        <v>307</v>
      </c>
    </row>
    <row r="1994" spans="1:8" x14ac:dyDescent="0.25">
      <c r="A1994" t="s">
        <v>296</v>
      </c>
      <c r="B1994" t="s">
        <v>5939</v>
      </c>
      <c r="C1994" t="s">
        <v>5940</v>
      </c>
      <c r="D1994" t="s">
        <v>5941</v>
      </c>
      <c r="E1994" t="s">
        <v>306</v>
      </c>
      <c r="F1994" t="s">
        <v>361</v>
      </c>
      <c r="G1994" t="s">
        <v>5942</v>
      </c>
      <c r="H1994" t="s">
        <v>307</v>
      </c>
    </row>
    <row r="1995" spans="1:8" x14ac:dyDescent="0.25">
      <c r="A1995" t="s">
        <v>296</v>
      </c>
      <c r="B1995" t="s">
        <v>5943</v>
      </c>
      <c r="C1995" t="s">
        <v>5944</v>
      </c>
      <c r="D1995" t="s">
        <v>5945</v>
      </c>
      <c r="E1995" t="s">
        <v>306</v>
      </c>
      <c r="F1995" t="s">
        <v>361</v>
      </c>
      <c r="G1995" t="s">
        <v>5946</v>
      </c>
      <c r="H1995" t="s">
        <v>307</v>
      </c>
    </row>
    <row r="1996" spans="1:8" x14ac:dyDescent="0.25">
      <c r="A1996" t="s">
        <v>296</v>
      </c>
      <c r="B1996" t="s">
        <v>5947</v>
      </c>
      <c r="C1996" t="s">
        <v>5948</v>
      </c>
      <c r="D1996" t="s">
        <v>5949</v>
      </c>
      <c r="E1996" t="s">
        <v>306</v>
      </c>
      <c r="F1996" t="s">
        <v>361</v>
      </c>
      <c r="G1996" t="s">
        <v>5950</v>
      </c>
      <c r="H1996" t="s">
        <v>307</v>
      </c>
    </row>
    <row r="1997" spans="1:8" x14ac:dyDescent="0.25">
      <c r="A1997" t="s">
        <v>296</v>
      </c>
      <c r="B1997" t="s">
        <v>5951</v>
      </c>
      <c r="C1997" t="s">
        <v>5952</v>
      </c>
      <c r="D1997" t="s">
        <v>5953</v>
      </c>
      <c r="E1997" t="s">
        <v>306</v>
      </c>
      <c r="F1997" t="s">
        <v>361</v>
      </c>
      <c r="G1997" t="s">
        <v>5954</v>
      </c>
      <c r="H1997" t="s">
        <v>307</v>
      </c>
    </row>
    <row r="1998" spans="1:8" x14ac:dyDescent="0.25">
      <c r="A1998" t="s">
        <v>296</v>
      </c>
      <c r="B1998" t="s">
        <v>5955</v>
      </c>
      <c r="C1998" t="s">
        <v>5956</v>
      </c>
      <c r="D1998" t="s">
        <v>5957</v>
      </c>
      <c r="E1998" t="s">
        <v>306</v>
      </c>
      <c r="F1998" t="s">
        <v>361</v>
      </c>
      <c r="G1998" t="s">
        <v>5958</v>
      </c>
      <c r="H1998" t="s">
        <v>307</v>
      </c>
    </row>
    <row r="1999" spans="1:8" x14ac:dyDescent="0.25">
      <c r="A1999" t="s">
        <v>296</v>
      </c>
      <c r="B1999" t="s">
        <v>5959</v>
      </c>
      <c r="C1999" t="s">
        <v>5960</v>
      </c>
      <c r="D1999" t="s">
        <v>5961</v>
      </c>
      <c r="E1999" t="s">
        <v>306</v>
      </c>
      <c r="F1999" t="s">
        <v>361</v>
      </c>
      <c r="G1999" t="s">
        <v>5962</v>
      </c>
      <c r="H1999" t="s">
        <v>307</v>
      </c>
    </row>
    <row r="2000" spans="1:8" x14ac:dyDescent="0.25">
      <c r="A2000" t="s">
        <v>296</v>
      </c>
      <c r="B2000" t="s">
        <v>6588</v>
      </c>
      <c r="C2000" t="s">
        <v>6589</v>
      </c>
      <c r="D2000" t="s">
        <v>6590</v>
      </c>
      <c r="E2000" t="s">
        <v>306</v>
      </c>
      <c r="F2000" t="s">
        <v>6020</v>
      </c>
      <c r="G2000" t="s">
        <v>6591</v>
      </c>
      <c r="H2000" t="s">
        <v>307</v>
      </c>
    </row>
    <row r="2001" spans="1:8" x14ac:dyDescent="0.25">
      <c r="A2001" t="s">
        <v>296</v>
      </c>
      <c r="B2001" t="s">
        <v>12799</v>
      </c>
      <c r="C2001" t="s">
        <v>6589</v>
      </c>
      <c r="D2001" t="s">
        <v>6583</v>
      </c>
      <c r="E2001" t="s">
        <v>306</v>
      </c>
      <c r="F2001" t="s">
        <v>6020</v>
      </c>
      <c r="G2001" t="s">
        <v>12800</v>
      </c>
      <c r="H2001" t="s">
        <v>307</v>
      </c>
    </row>
    <row r="2002" spans="1:8" x14ac:dyDescent="0.25">
      <c r="A2002" t="s">
        <v>296</v>
      </c>
      <c r="B2002" t="s">
        <v>6592</v>
      </c>
      <c r="C2002" t="s">
        <v>6593</v>
      </c>
      <c r="D2002" t="s">
        <v>6594</v>
      </c>
      <c r="E2002" t="s">
        <v>306</v>
      </c>
      <c r="F2002" t="s">
        <v>6020</v>
      </c>
      <c r="G2002" t="s">
        <v>6595</v>
      </c>
      <c r="H2002" t="s">
        <v>307</v>
      </c>
    </row>
    <row r="2003" spans="1:8" x14ac:dyDescent="0.25">
      <c r="A2003" t="s">
        <v>296</v>
      </c>
      <c r="B2003" t="s">
        <v>5994</v>
      </c>
      <c r="C2003" t="s">
        <v>5995</v>
      </c>
      <c r="D2003" t="s">
        <v>5996</v>
      </c>
      <c r="E2003" t="s">
        <v>306</v>
      </c>
      <c r="F2003" t="s">
        <v>361</v>
      </c>
      <c r="G2003" t="s">
        <v>5997</v>
      </c>
      <c r="H2003" t="s">
        <v>307</v>
      </c>
    </row>
    <row r="2004" spans="1:8" x14ac:dyDescent="0.25">
      <c r="A2004" t="s">
        <v>296</v>
      </c>
      <c r="B2004" t="s">
        <v>5998</v>
      </c>
      <c r="C2004" t="s">
        <v>5999</v>
      </c>
      <c r="D2004" t="s">
        <v>6000</v>
      </c>
      <c r="E2004" t="s">
        <v>306</v>
      </c>
      <c r="F2004" t="s">
        <v>361</v>
      </c>
      <c r="G2004" t="s">
        <v>6001</v>
      </c>
      <c r="H2004" t="s">
        <v>307</v>
      </c>
    </row>
    <row r="2005" spans="1:8" x14ac:dyDescent="0.25">
      <c r="A2005" t="s">
        <v>296</v>
      </c>
      <c r="B2005" t="s">
        <v>6002</v>
      </c>
      <c r="C2005" t="s">
        <v>6003</v>
      </c>
      <c r="D2005" t="s">
        <v>6004</v>
      </c>
      <c r="E2005" t="s">
        <v>306</v>
      </c>
      <c r="F2005" t="s">
        <v>361</v>
      </c>
      <c r="G2005" t="s">
        <v>6005</v>
      </c>
      <c r="H2005" t="s">
        <v>307</v>
      </c>
    </row>
    <row r="2006" spans="1:8" x14ac:dyDescent="0.25">
      <c r="A2006" t="s">
        <v>296</v>
      </c>
      <c r="B2006" t="s">
        <v>6006</v>
      </c>
      <c r="C2006" t="s">
        <v>6007</v>
      </c>
      <c r="D2006" t="s">
        <v>6008</v>
      </c>
      <c r="E2006" t="s">
        <v>306</v>
      </c>
      <c r="F2006" t="s">
        <v>361</v>
      </c>
      <c r="G2006" t="s">
        <v>6009</v>
      </c>
      <c r="H2006" t="s">
        <v>307</v>
      </c>
    </row>
    <row r="2007" spans="1:8" x14ac:dyDescent="0.25">
      <c r="A2007" t="s">
        <v>296</v>
      </c>
      <c r="B2007" t="s">
        <v>6010</v>
      </c>
      <c r="C2007" t="s">
        <v>6011</v>
      </c>
      <c r="D2007" t="s">
        <v>6012</v>
      </c>
      <c r="E2007" t="s">
        <v>306</v>
      </c>
      <c r="F2007" t="s">
        <v>5130</v>
      </c>
      <c r="G2007" t="s">
        <v>6013</v>
      </c>
      <c r="H2007" t="s">
        <v>307</v>
      </c>
    </row>
    <row r="2008" spans="1:8" x14ac:dyDescent="0.25">
      <c r="A2008" t="s">
        <v>296</v>
      </c>
      <c r="B2008" t="s">
        <v>6014</v>
      </c>
      <c r="C2008" t="s">
        <v>6015</v>
      </c>
      <c r="D2008" t="s">
        <v>6016</v>
      </c>
      <c r="E2008" t="s">
        <v>306</v>
      </c>
      <c r="F2008" t="s">
        <v>5130</v>
      </c>
      <c r="G2008" t="s">
        <v>6017</v>
      </c>
      <c r="H2008" t="s">
        <v>307</v>
      </c>
    </row>
    <row r="2009" spans="1:8" x14ac:dyDescent="0.25">
      <c r="A2009" t="s">
        <v>296</v>
      </c>
      <c r="B2009" t="s">
        <v>5990</v>
      </c>
      <c r="C2009" t="s">
        <v>5991</v>
      </c>
      <c r="D2009" t="s">
        <v>5992</v>
      </c>
      <c r="E2009" t="s">
        <v>306</v>
      </c>
      <c r="F2009" t="s">
        <v>361</v>
      </c>
      <c r="G2009" t="s">
        <v>5993</v>
      </c>
      <c r="H2009" t="s">
        <v>307</v>
      </c>
    </row>
    <row r="2010" spans="1:8" x14ac:dyDescent="0.25">
      <c r="A2010" t="s">
        <v>296</v>
      </c>
      <c r="B2010" t="s">
        <v>6018</v>
      </c>
      <c r="C2010" t="s">
        <v>5991</v>
      </c>
      <c r="D2010" t="s">
        <v>6019</v>
      </c>
      <c r="E2010" t="s">
        <v>306</v>
      </c>
      <c r="F2010" t="s">
        <v>6020</v>
      </c>
      <c r="G2010" t="s">
        <v>6021</v>
      </c>
      <c r="H2010" t="s">
        <v>307</v>
      </c>
    </row>
    <row r="2011" spans="1:8" x14ac:dyDescent="0.25">
      <c r="A2011" t="s">
        <v>296</v>
      </c>
      <c r="B2011" t="s">
        <v>6022</v>
      </c>
      <c r="C2011" t="s">
        <v>6023</v>
      </c>
      <c r="D2011" t="s">
        <v>6024</v>
      </c>
      <c r="E2011" t="s">
        <v>306</v>
      </c>
      <c r="F2011" t="s">
        <v>6020</v>
      </c>
      <c r="G2011" t="s">
        <v>6025</v>
      </c>
      <c r="H2011" t="s">
        <v>307</v>
      </c>
    </row>
    <row r="2012" spans="1:8" x14ac:dyDescent="0.25">
      <c r="A2012" t="s">
        <v>296</v>
      </c>
      <c r="B2012" t="s">
        <v>6026</v>
      </c>
      <c r="C2012" t="s">
        <v>6027</v>
      </c>
      <c r="D2012" t="s">
        <v>6028</v>
      </c>
      <c r="E2012" t="s">
        <v>306</v>
      </c>
      <c r="F2012" t="s">
        <v>6020</v>
      </c>
      <c r="G2012" t="s">
        <v>6029</v>
      </c>
      <c r="H2012" t="s">
        <v>307</v>
      </c>
    </row>
    <row r="2013" spans="1:8" x14ac:dyDescent="0.25">
      <c r="A2013" t="s">
        <v>296</v>
      </c>
      <c r="B2013" t="s">
        <v>6030</v>
      </c>
      <c r="C2013" t="s">
        <v>6031</v>
      </c>
      <c r="D2013" t="s">
        <v>6032</v>
      </c>
      <c r="E2013" t="s">
        <v>306</v>
      </c>
      <c r="F2013" t="s">
        <v>6020</v>
      </c>
      <c r="G2013" t="s">
        <v>6033</v>
      </c>
      <c r="H2013" t="s">
        <v>307</v>
      </c>
    </row>
    <row r="2014" spans="1:8" x14ac:dyDescent="0.25">
      <c r="A2014" t="s">
        <v>296</v>
      </c>
      <c r="B2014" t="s">
        <v>6034</v>
      </c>
      <c r="C2014" t="s">
        <v>6035</v>
      </c>
      <c r="D2014" t="s">
        <v>6036</v>
      </c>
      <c r="E2014" t="s">
        <v>306</v>
      </c>
      <c r="F2014" t="s">
        <v>6020</v>
      </c>
      <c r="G2014" t="s">
        <v>6037</v>
      </c>
      <c r="H2014" t="s">
        <v>307</v>
      </c>
    </row>
    <row r="2015" spans="1:8" x14ac:dyDescent="0.25">
      <c r="A2015" t="s">
        <v>296</v>
      </c>
      <c r="B2015" t="s">
        <v>6038</v>
      </c>
      <c r="C2015" t="s">
        <v>6039</v>
      </c>
      <c r="D2015" t="s">
        <v>6040</v>
      </c>
      <c r="E2015" t="s">
        <v>306</v>
      </c>
      <c r="F2015" t="s">
        <v>6020</v>
      </c>
      <c r="G2015" t="s">
        <v>6041</v>
      </c>
      <c r="H2015" t="s">
        <v>307</v>
      </c>
    </row>
    <row r="2016" spans="1:8" x14ac:dyDescent="0.25">
      <c r="A2016" t="s">
        <v>296</v>
      </c>
      <c r="B2016" t="s">
        <v>6042</v>
      </c>
      <c r="C2016" t="s">
        <v>6043</v>
      </c>
      <c r="D2016" t="s">
        <v>6044</v>
      </c>
      <c r="E2016" t="s">
        <v>306</v>
      </c>
      <c r="F2016" t="s">
        <v>6020</v>
      </c>
      <c r="G2016" t="s">
        <v>6045</v>
      </c>
      <c r="H2016" t="s">
        <v>307</v>
      </c>
    </row>
    <row r="2017" spans="1:8" x14ac:dyDescent="0.25">
      <c r="A2017" t="s">
        <v>296</v>
      </c>
      <c r="B2017" t="s">
        <v>6046</v>
      </c>
      <c r="C2017" t="s">
        <v>6047</v>
      </c>
      <c r="D2017" t="s">
        <v>6048</v>
      </c>
      <c r="E2017" t="s">
        <v>306</v>
      </c>
      <c r="F2017" t="s">
        <v>6020</v>
      </c>
      <c r="G2017" t="s">
        <v>6049</v>
      </c>
      <c r="H2017" t="s">
        <v>307</v>
      </c>
    </row>
    <row r="2018" spans="1:8" x14ac:dyDescent="0.25">
      <c r="A2018" t="s">
        <v>296</v>
      </c>
      <c r="B2018" t="s">
        <v>6050</v>
      </c>
      <c r="C2018" t="s">
        <v>6051</v>
      </c>
      <c r="D2018" t="s">
        <v>6052</v>
      </c>
      <c r="E2018" t="s">
        <v>306</v>
      </c>
      <c r="F2018" t="s">
        <v>6020</v>
      </c>
      <c r="G2018" t="s">
        <v>6053</v>
      </c>
      <c r="H2018" t="s">
        <v>307</v>
      </c>
    </row>
    <row r="2019" spans="1:8" x14ac:dyDescent="0.25">
      <c r="A2019" t="s">
        <v>296</v>
      </c>
      <c r="B2019" t="s">
        <v>6054</v>
      </c>
      <c r="C2019" t="s">
        <v>6055</v>
      </c>
      <c r="D2019" t="s">
        <v>6056</v>
      </c>
      <c r="E2019" t="s">
        <v>306</v>
      </c>
      <c r="F2019" t="s">
        <v>6020</v>
      </c>
      <c r="G2019" t="s">
        <v>6057</v>
      </c>
      <c r="H2019" t="s">
        <v>307</v>
      </c>
    </row>
    <row r="2020" spans="1:8" x14ac:dyDescent="0.25">
      <c r="A2020" t="s">
        <v>296</v>
      </c>
      <c r="B2020" t="s">
        <v>6062</v>
      </c>
      <c r="C2020" t="s">
        <v>6063</v>
      </c>
      <c r="D2020" t="s">
        <v>6064</v>
      </c>
      <c r="E2020" t="s">
        <v>306</v>
      </c>
      <c r="F2020" t="s">
        <v>6020</v>
      </c>
      <c r="G2020" t="s">
        <v>6065</v>
      </c>
      <c r="H2020" t="s">
        <v>307</v>
      </c>
    </row>
    <row r="2021" spans="1:8" x14ac:dyDescent="0.25">
      <c r="A2021" t="s">
        <v>296</v>
      </c>
      <c r="B2021" t="s">
        <v>6066</v>
      </c>
      <c r="C2021" t="s">
        <v>6067</v>
      </c>
      <c r="D2021" t="s">
        <v>6068</v>
      </c>
      <c r="E2021" t="s">
        <v>306</v>
      </c>
      <c r="F2021" t="s">
        <v>6020</v>
      </c>
      <c r="G2021" t="s">
        <v>6069</v>
      </c>
      <c r="H2021" t="s">
        <v>307</v>
      </c>
    </row>
    <row r="2022" spans="1:8" x14ac:dyDescent="0.25">
      <c r="A2022" t="s">
        <v>296</v>
      </c>
      <c r="B2022" t="s">
        <v>6070</v>
      </c>
      <c r="C2022" t="s">
        <v>6071</v>
      </c>
      <c r="D2022" t="s">
        <v>6072</v>
      </c>
      <c r="E2022" t="s">
        <v>306</v>
      </c>
      <c r="F2022" t="s">
        <v>6020</v>
      </c>
      <c r="G2022" t="s">
        <v>6073</v>
      </c>
      <c r="H2022" t="s">
        <v>307</v>
      </c>
    </row>
    <row r="2023" spans="1:8" x14ac:dyDescent="0.25">
      <c r="A2023" t="s">
        <v>296</v>
      </c>
      <c r="B2023" t="s">
        <v>6058</v>
      </c>
      <c r="C2023" t="s">
        <v>6059</v>
      </c>
      <c r="D2023" t="s">
        <v>6060</v>
      </c>
      <c r="E2023" t="s">
        <v>306</v>
      </c>
      <c r="F2023" t="s">
        <v>6020</v>
      </c>
      <c r="G2023" t="s">
        <v>6061</v>
      </c>
      <c r="H2023" t="s">
        <v>307</v>
      </c>
    </row>
    <row r="2024" spans="1:8" x14ac:dyDescent="0.25">
      <c r="A2024" t="s">
        <v>296</v>
      </c>
      <c r="B2024" t="s">
        <v>6074</v>
      </c>
      <c r="C2024" t="s">
        <v>6059</v>
      </c>
      <c r="D2024" t="s">
        <v>6075</v>
      </c>
      <c r="E2024" t="s">
        <v>306</v>
      </c>
      <c r="F2024" t="s">
        <v>6020</v>
      </c>
      <c r="G2024" t="s">
        <v>6076</v>
      </c>
      <c r="H2024" t="s">
        <v>307</v>
      </c>
    </row>
    <row r="2025" spans="1:8" x14ac:dyDescent="0.25">
      <c r="A2025" t="s">
        <v>296</v>
      </c>
      <c r="B2025" t="s">
        <v>6077</v>
      </c>
      <c r="C2025" t="s">
        <v>6078</v>
      </c>
      <c r="D2025" t="s">
        <v>6079</v>
      </c>
      <c r="E2025" t="s">
        <v>306</v>
      </c>
      <c r="F2025" t="s">
        <v>6020</v>
      </c>
      <c r="G2025" t="s">
        <v>6080</v>
      </c>
      <c r="H2025" t="s">
        <v>307</v>
      </c>
    </row>
    <row r="2026" spans="1:8" x14ac:dyDescent="0.25">
      <c r="A2026" t="s">
        <v>296</v>
      </c>
      <c r="B2026" t="s">
        <v>6081</v>
      </c>
      <c r="C2026" t="s">
        <v>6082</v>
      </c>
      <c r="D2026" t="s">
        <v>6083</v>
      </c>
      <c r="E2026" t="s">
        <v>306</v>
      </c>
      <c r="F2026" t="s">
        <v>6020</v>
      </c>
      <c r="G2026" t="s">
        <v>6084</v>
      </c>
      <c r="H2026" t="s">
        <v>307</v>
      </c>
    </row>
    <row r="2027" spans="1:8" x14ac:dyDescent="0.25">
      <c r="A2027" t="s">
        <v>296</v>
      </c>
      <c r="B2027" t="s">
        <v>6584</v>
      </c>
      <c r="C2027" t="s">
        <v>6585</v>
      </c>
      <c r="D2027" t="s">
        <v>6586</v>
      </c>
      <c r="E2027" t="s">
        <v>306</v>
      </c>
      <c r="F2027" t="s">
        <v>6020</v>
      </c>
      <c r="G2027" t="s">
        <v>6587</v>
      </c>
      <c r="H2027" t="s">
        <v>307</v>
      </c>
    </row>
    <row r="2028" spans="1:8" x14ac:dyDescent="0.25">
      <c r="A2028" t="s">
        <v>296</v>
      </c>
      <c r="B2028" t="s">
        <v>12797</v>
      </c>
      <c r="C2028" t="s">
        <v>6086</v>
      </c>
      <c r="D2028" t="s">
        <v>5961</v>
      </c>
      <c r="E2028" t="s">
        <v>306</v>
      </c>
      <c r="F2028" t="s">
        <v>6020</v>
      </c>
      <c r="G2028" t="s">
        <v>12798</v>
      </c>
      <c r="H2028" t="s">
        <v>307</v>
      </c>
    </row>
    <row r="2029" spans="1:8" x14ac:dyDescent="0.25">
      <c r="A2029" t="s">
        <v>296</v>
      </c>
      <c r="B2029" t="s">
        <v>6085</v>
      </c>
      <c r="C2029" t="s">
        <v>6086</v>
      </c>
      <c r="D2029" t="s">
        <v>6087</v>
      </c>
      <c r="E2029" t="s">
        <v>306</v>
      </c>
      <c r="F2029" t="s">
        <v>6020</v>
      </c>
      <c r="G2029" t="s">
        <v>6088</v>
      </c>
      <c r="H2029" t="s">
        <v>307</v>
      </c>
    </row>
    <row r="2030" spans="1:8" x14ac:dyDescent="0.25">
      <c r="A2030" t="s">
        <v>296</v>
      </c>
      <c r="B2030" t="s">
        <v>6093</v>
      </c>
      <c r="C2030" t="s">
        <v>6094</v>
      </c>
      <c r="D2030" t="s">
        <v>6095</v>
      </c>
      <c r="E2030" t="s">
        <v>306</v>
      </c>
      <c r="F2030" t="s">
        <v>6020</v>
      </c>
      <c r="G2030" t="s">
        <v>6096</v>
      </c>
      <c r="H2030" t="s">
        <v>307</v>
      </c>
    </row>
    <row r="2031" spans="1:8" x14ac:dyDescent="0.25">
      <c r="A2031" t="s">
        <v>296</v>
      </c>
      <c r="B2031" t="s">
        <v>6097</v>
      </c>
      <c r="C2031" t="s">
        <v>6098</v>
      </c>
      <c r="D2031" t="s">
        <v>6099</v>
      </c>
      <c r="E2031" t="s">
        <v>306</v>
      </c>
      <c r="F2031" t="s">
        <v>6020</v>
      </c>
      <c r="G2031" t="s">
        <v>6100</v>
      </c>
      <c r="H2031" t="s">
        <v>307</v>
      </c>
    </row>
    <row r="2032" spans="1:8" x14ac:dyDescent="0.25">
      <c r="A2032" t="s">
        <v>296</v>
      </c>
      <c r="B2032" t="s">
        <v>6101</v>
      </c>
      <c r="C2032" t="s">
        <v>6102</v>
      </c>
      <c r="D2032" t="s">
        <v>6103</v>
      </c>
      <c r="E2032" t="s">
        <v>306</v>
      </c>
      <c r="F2032" t="s">
        <v>6020</v>
      </c>
      <c r="G2032" t="s">
        <v>6104</v>
      </c>
      <c r="H2032" t="s">
        <v>307</v>
      </c>
    </row>
    <row r="2033" spans="1:8" x14ac:dyDescent="0.25">
      <c r="A2033" t="s">
        <v>296</v>
      </c>
      <c r="B2033" t="s">
        <v>6105</v>
      </c>
      <c r="C2033" t="s">
        <v>6106</v>
      </c>
      <c r="D2033" t="s">
        <v>6107</v>
      </c>
      <c r="E2033" t="s">
        <v>306</v>
      </c>
      <c r="F2033" t="s">
        <v>6020</v>
      </c>
      <c r="G2033" t="s">
        <v>6108</v>
      </c>
      <c r="H2033" t="s">
        <v>307</v>
      </c>
    </row>
    <row r="2034" spans="1:8" x14ac:dyDescent="0.25">
      <c r="A2034" t="s">
        <v>296</v>
      </c>
      <c r="B2034" t="s">
        <v>6109</v>
      </c>
      <c r="C2034" t="s">
        <v>6110</v>
      </c>
      <c r="D2034" t="s">
        <v>6111</v>
      </c>
      <c r="E2034" t="s">
        <v>306</v>
      </c>
      <c r="F2034" t="s">
        <v>6020</v>
      </c>
      <c r="G2034" t="s">
        <v>6112</v>
      </c>
      <c r="H2034" t="s">
        <v>307</v>
      </c>
    </row>
    <row r="2035" spans="1:8" x14ac:dyDescent="0.25">
      <c r="A2035" t="s">
        <v>296</v>
      </c>
      <c r="B2035" t="s">
        <v>6113</v>
      </c>
      <c r="C2035" t="s">
        <v>6114</v>
      </c>
      <c r="D2035" t="s">
        <v>6115</v>
      </c>
      <c r="E2035" t="s">
        <v>306</v>
      </c>
      <c r="F2035" t="s">
        <v>6020</v>
      </c>
      <c r="G2035" t="s">
        <v>6116</v>
      </c>
      <c r="H2035" t="s">
        <v>307</v>
      </c>
    </row>
    <row r="2036" spans="1:8" x14ac:dyDescent="0.25">
      <c r="A2036" t="s">
        <v>296</v>
      </c>
      <c r="B2036" t="s">
        <v>6117</v>
      </c>
      <c r="C2036" t="s">
        <v>6118</v>
      </c>
      <c r="D2036" t="s">
        <v>6119</v>
      </c>
      <c r="E2036" t="s">
        <v>306</v>
      </c>
      <c r="F2036" t="s">
        <v>6020</v>
      </c>
      <c r="G2036" t="s">
        <v>6120</v>
      </c>
      <c r="H2036" t="s">
        <v>307</v>
      </c>
    </row>
    <row r="2037" spans="1:8" x14ac:dyDescent="0.25">
      <c r="A2037" t="s">
        <v>296</v>
      </c>
      <c r="B2037" t="s">
        <v>6121</v>
      </c>
      <c r="C2037" t="s">
        <v>6122</v>
      </c>
      <c r="D2037" t="s">
        <v>6123</v>
      </c>
      <c r="E2037" t="s">
        <v>306</v>
      </c>
      <c r="F2037" t="s">
        <v>6020</v>
      </c>
      <c r="G2037" t="s">
        <v>6124</v>
      </c>
      <c r="H2037" t="s">
        <v>307</v>
      </c>
    </row>
    <row r="2038" spans="1:8" x14ac:dyDescent="0.25">
      <c r="A2038" t="s">
        <v>296</v>
      </c>
      <c r="B2038" t="s">
        <v>6125</v>
      </c>
      <c r="C2038" t="s">
        <v>6126</v>
      </c>
      <c r="D2038" t="s">
        <v>6127</v>
      </c>
      <c r="E2038" t="s">
        <v>306</v>
      </c>
      <c r="F2038" t="s">
        <v>6020</v>
      </c>
      <c r="G2038" t="s">
        <v>6128</v>
      </c>
      <c r="H2038" t="s">
        <v>307</v>
      </c>
    </row>
    <row r="2039" spans="1:8" x14ac:dyDescent="0.25">
      <c r="A2039" t="s">
        <v>296</v>
      </c>
      <c r="B2039" t="s">
        <v>6798</v>
      </c>
      <c r="C2039" t="s">
        <v>6799</v>
      </c>
      <c r="D2039" t="s">
        <v>6800</v>
      </c>
      <c r="E2039" t="s">
        <v>306</v>
      </c>
      <c r="F2039" t="s">
        <v>6020</v>
      </c>
      <c r="G2039" t="s">
        <v>6801</v>
      </c>
      <c r="H2039" t="s">
        <v>307</v>
      </c>
    </row>
    <row r="2040" spans="1:8" x14ac:dyDescent="0.25">
      <c r="A2040" t="s">
        <v>296</v>
      </c>
      <c r="B2040" t="s">
        <v>12715</v>
      </c>
      <c r="C2040" t="s">
        <v>6799</v>
      </c>
      <c r="D2040" t="s">
        <v>6165</v>
      </c>
      <c r="E2040" t="s">
        <v>306</v>
      </c>
      <c r="F2040" t="s">
        <v>6020</v>
      </c>
      <c r="G2040" t="s">
        <v>12716</v>
      </c>
      <c r="H2040" t="s">
        <v>307</v>
      </c>
    </row>
    <row r="2041" spans="1:8" x14ac:dyDescent="0.25">
      <c r="A2041" t="s">
        <v>296</v>
      </c>
      <c r="B2041" t="s">
        <v>6802</v>
      </c>
      <c r="C2041" t="s">
        <v>6803</v>
      </c>
      <c r="D2041" t="s">
        <v>6804</v>
      </c>
      <c r="E2041" t="s">
        <v>306</v>
      </c>
      <c r="F2041" t="s">
        <v>6020</v>
      </c>
      <c r="G2041" t="s">
        <v>6805</v>
      </c>
      <c r="H2041" t="s">
        <v>307</v>
      </c>
    </row>
    <row r="2042" spans="1:8" x14ac:dyDescent="0.25">
      <c r="A2042" t="s">
        <v>296</v>
      </c>
      <c r="B2042" t="s">
        <v>6806</v>
      </c>
      <c r="C2042" t="s">
        <v>6807</v>
      </c>
      <c r="D2042" t="s">
        <v>6808</v>
      </c>
      <c r="E2042" t="s">
        <v>306</v>
      </c>
      <c r="F2042" t="s">
        <v>6020</v>
      </c>
      <c r="G2042" t="s">
        <v>6809</v>
      </c>
      <c r="H2042" t="s">
        <v>307</v>
      </c>
    </row>
    <row r="2043" spans="1:8" x14ac:dyDescent="0.25">
      <c r="A2043" t="s">
        <v>296</v>
      </c>
      <c r="B2043" t="s">
        <v>6810</v>
      </c>
      <c r="C2043" t="s">
        <v>6811</v>
      </c>
      <c r="D2043" t="s">
        <v>6812</v>
      </c>
      <c r="E2043" t="s">
        <v>306</v>
      </c>
      <c r="F2043" t="s">
        <v>6020</v>
      </c>
      <c r="G2043" t="s">
        <v>6813</v>
      </c>
      <c r="H2043" t="s">
        <v>307</v>
      </c>
    </row>
    <row r="2044" spans="1:8" x14ac:dyDescent="0.25">
      <c r="A2044" t="s">
        <v>296</v>
      </c>
      <c r="B2044" t="s">
        <v>6814</v>
      </c>
      <c r="C2044" t="s">
        <v>6815</v>
      </c>
      <c r="D2044" t="s">
        <v>6816</v>
      </c>
      <c r="E2044" t="s">
        <v>306</v>
      </c>
      <c r="F2044" t="s">
        <v>6020</v>
      </c>
      <c r="G2044" t="s">
        <v>6817</v>
      </c>
      <c r="H2044" t="s">
        <v>307</v>
      </c>
    </row>
    <row r="2045" spans="1:8" x14ac:dyDescent="0.25">
      <c r="A2045" t="s">
        <v>296</v>
      </c>
      <c r="B2045" t="s">
        <v>12841</v>
      </c>
      <c r="C2045" t="s">
        <v>6818</v>
      </c>
      <c r="D2045" t="s">
        <v>12842</v>
      </c>
      <c r="E2045" t="s">
        <v>306</v>
      </c>
      <c r="F2045" t="s">
        <v>6020</v>
      </c>
      <c r="G2045" t="s">
        <v>12843</v>
      </c>
      <c r="H2045" t="s">
        <v>307</v>
      </c>
    </row>
    <row r="2046" spans="1:8" x14ac:dyDescent="0.25">
      <c r="A2046" t="s">
        <v>296</v>
      </c>
      <c r="B2046" t="s">
        <v>6820</v>
      </c>
      <c r="C2046" t="s">
        <v>6821</v>
      </c>
      <c r="D2046" t="s">
        <v>6822</v>
      </c>
      <c r="E2046" t="s">
        <v>306</v>
      </c>
      <c r="F2046" t="s">
        <v>6020</v>
      </c>
      <c r="G2046" t="s">
        <v>6823</v>
      </c>
      <c r="H2046" t="s">
        <v>307</v>
      </c>
    </row>
    <row r="2047" spans="1:8" x14ac:dyDescent="0.25">
      <c r="A2047" t="s">
        <v>296</v>
      </c>
      <c r="B2047" t="s">
        <v>6824</v>
      </c>
      <c r="C2047" t="s">
        <v>6825</v>
      </c>
      <c r="D2047" t="s">
        <v>6826</v>
      </c>
      <c r="E2047" t="s">
        <v>306</v>
      </c>
      <c r="F2047" t="s">
        <v>6020</v>
      </c>
      <c r="G2047" t="s">
        <v>6827</v>
      </c>
      <c r="H2047" t="s">
        <v>307</v>
      </c>
    </row>
    <row r="2048" spans="1:8" x14ac:dyDescent="0.25">
      <c r="A2048" t="s">
        <v>296</v>
      </c>
      <c r="B2048" t="s">
        <v>6828</v>
      </c>
      <c r="C2048" t="s">
        <v>6829</v>
      </c>
      <c r="D2048" t="s">
        <v>6155</v>
      </c>
      <c r="E2048" t="s">
        <v>306</v>
      </c>
      <c r="F2048" t="s">
        <v>6020</v>
      </c>
      <c r="G2048" t="s">
        <v>6830</v>
      </c>
      <c r="H2048" t="s">
        <v>307</v>
      </c>
    </row>
    <row r="2049" spans="1:8" x14ac:dyDescent="0.25">
      <c r="A2049" t="s">
        <v>296</v>
      </c>
      <c r="B2049" t="s">
        <v>6153</v>
      </c>
      <c r="C2049" t="s">
        <v>6154</v>
      </c>
      <c r="D2049" t="s">
        <v>6155</v>
      </c>
      <c r="E2049" t="s">
        <v>306</v>
      </c>
      <c r="F2049" t="s">
        <v>6020</v>
      </c>
      <c r="G2049" t="s">
        <v>6156</v>
      </c>
      <c r="H2049" t="s">
        <v>307</v>
      </c>
    </row>
    <row r="2050" spans="1:8" x14ac:dyDescent="0.25">
      <c r="A2050" t="s">
        <v>296</v>
      </c>
      <c r="B2050" t="s">
        <v>6149</v>
      </c>
      <c r="C2050" t="s">
        <v>6150</v>
      </c>
      <c r="D2050" t="s">
        <v>6151</v>
      </c>
      <c r="E2050" t="s">
        <v>306</v>
      </c>
      <c r="F2050" t="s">
        <v>6020</v>
      </c>
      <c r="G2050" t="s">
        <v>6152</v>
      </c>
      <c r="H2050" t="s">
        <v>307</v>
      </c>
    </row>
    <row r="2051" spans="1:8" x14ac:dyDescent="0.25">
      <c r="A2051" t="s">
        <v>296</v>
      </c>
      <c r="B2051" t="s">
        <v>6145</v>
      </c>
      <c r="C2051" t="s">
        <v>6146</v>
      </c>
      <c r="D2051" t="s">
        <v>6147</v>
      </c>
      <c r="E2051" t="s">
        <v>306</v>
      </c>
      <c r="F2051" t="s">
        <v>6020</v>
      </c>
      <c r="G2051" t="s">
        <v>6148</v>
      </c>
      <c r="H2051" t="s">
        <v>307</v>
      </c>
    </row>
    <row r="2052" spans="1:8" x14ac:dyDescent="0.25">
      <c r="A2052" t="s">
        <v>296</v>
      </c>
      <c r="B2052" t="s">
        <v>6141</v>
      </c>
      <c r="C2052" t="s">
        <v>6142</v>
      </c>
      <c r="D2052" t="s">
        <v>6143</v>
      </c>
      <c r="E2052" t="s">
        <v>306</v>
      </c>
      <c r="F2052" t="s">
        <v>6020</v>
      </c>
      <c r="G2052" t="s">
        <v>6144</v>
      </c>
      <c r="H2052" t="s">
        <v>307</v>
      </c>
    </row>
    <row r="2053" spans="1:8" x14ac:dyDescent="0.25">
      <c r="A2053" t="s">
        <v>296</v>
      </c>
      <c r="B2053" t="s">
        <v>6137</v>
      </c>
      <c r="C2053" t="s">
        <v>6138</v>
      </c>
      <c r="D2053" t="s">
        <v>6139</v>
      </c>
      <c r="E2053" t="s">
        <v>306</v>
      </c>
      <c r="F2053" t="s">
        <v>6020</v>
      </c>
      <c r="G2053" t="s">
        <v>6140</v>
      </c>
      <c r="H2053" t="s">
        <v>307</v>
      </c>
    </row>
    <row r="2054" spans="1:8" x14ac:dyDescent="0.25">
      <c r="A2054" t="s">
        <v>296</v>
      </c>
      <c r="B2054" t="s">
        <v>6133</v>
      </c>
      <c r="C2054" t="s">
        <v>6134</v>
      </c>
      <c r="D2054" t="s">
        <v>6135</v>
      </c>
      <c r="E2054" t="s">
        <v>306</v>
      </c>
      <c r="F2054" t="s">
        <v>6020</v>
      </c>
      <c r="G2054" t="s">
        <v>6136</v>
      </c>
      <c r="H2054" t="s">
        <v>307</v>
      </c>
    </row>
    <row r="2055" spans="1:8" x14ac:dyDescent="0.25">
      <c r="A2055" t="s">
        <v>296</v>
      </c>
      <c r="B2055" t="s">
        <v>6129</v>
      </c>
      <c r="C2055" t="s">
        <v>6130</v>
      </c>
      <c r="D2055" t="s">
        <v>6131</v>
      </c>
      <c r="E2055" t="s">
        <v>306</v>
      </c>
      <c r="F2055" t="s">
        <v>6020</v>
      </c>
      <c r="G2055" t="s">
        <v>6132</v>
      </c>
      <c r="H2055" t="s">
        <v>307</v>
      </c>
    </row>
    <row r="2056" spans="1:8" x14ac:dyDescent="0.25">
      <c r="A2056" t="s">
        <v>296</v>
      </c>
      <c r="B2056" t="s">
        <v>12712</v>
      </c>
      <c r="C2056" t="s">
        <v>6164</v>
      </c>
      <c r="D2056" t="s">
        <v>12713</v>
      </c>
      <c r="E2056" t="s">
        <v>306</v>
      </c>
      <c r="F2056" t="s">
        <v>6020</v>
      </c>
      <c r="G2056" t="s">
        <v>12714</v>
      </c>
      <c r="H2056" t="s">
        <v>307</v>
      </c>
    </row>
    <row r="2057" spans="1:8" x14ac:dyDescent="0.25">
      <c r="A2057" t="s">
        <v>296</v>
      </c>
      <c r="B2057" t="s">
        <v>6166</v>
      </c>
      <c r="C2057" t="s">
        <v>6167</v>
      </c>
      <c r="D2057" t="s">
        <v>6168</v>
      </c>
      <c r="E2057" t="s">
        <v>306</v>
      </c>
      <c r="F2057" t="s">
        <v>6020</v>
      </c>
      <c r="G2057" t="s">
        <v>6169</v>
      </c>
      <c r="H2057" t="s">
        <v>307</v>
      </c>
    </row>
    <row r="2058" spans="1:8" x14ac:dyDescent="0.25">
      <c r="A2058" t="s">
        <v>296</v>
      </c>
      <c r="B2058" t="s">
        <v>12717</v>
      </c>
      <c r="C2058" t="s">
        <v>6170</v>
      </c>
      <c r="D2058" t="s">
        <v>12718</v>
      </c>
      <c r="E2058" t="s">
        <v>306</v>
      </c>
      <c r="F2058" t="s">
        <v>6020</v>
      </c>
      <c r="G2058" t="s">
        <v>12719</v>
      </c>
      <c r="H2058" t="s">
        <v>307</v>
      </c>
    </row>
    <row r="2059" spans="1:8" x14ac:dyDescent="0.25">
      <c r="A2059" t="s">
        <v>296</v>
      </c>
      <c r="B2059" t="s">
        <v>12675</v>
      </c>
      <c r="C2059" t="s">
        <v>6173</v>
      </c>
      <c r="D2059" t="s">
        <v>5374</v>
      </c>
      <c r="E2059" t="s">
        <v>306</v>
      </c>
      <c r="F2059" t="s">
        <v>361</v>
      </c>
      <c r="G2059" t="s">
        <v>12676</v>
      </c>
      <c r="H2059" t="s">
        <v>307</v>
      </c>
    </row>
    <row r="2060" spans="1:8" x14ac:dyDescent="0.25">
      <c r="A2060" t="s">
        <v>296</v>
      </c>
      <c r="B2060" t="s">
        <v>6172</v>
      </c>
      <c r="C2060" t="s">
        <v>6173</v>
      </c>
      <c r="D2060" t="s">
        <v>6174</v>
      </c>
      <c r="E2060" t="s">
        <v>306</v>
      </c>
      <c r="F2060" t="s">
        <v>6020</v>
      </c>
      <c r="G2060" t="s">
        <v>6175</v>
      </c>
      <c r="H2060" t="s">
        <v>307</v>
      </c>
    </row>
    <row r="2061" spans="1:8" x14ac:dyDescent="0.25">
      <c r="A2061" t="s">
        <v>296</v>
      </c>
      <c r="B2061" t="s">
        <v>6176</v>
      </c>
      <c r="C2061" t="s">
        <v>6177</v>
      </c>
      <c r="D2061" t="s">
        <v>6178</v>
      </c>
      <c r="E2061" t="s">
        <v>306</v>
      </c>
      <c r="F2061" t="s">
        <v>6020</v>
      </c>
      <c r="G2061" t="s">
        <v>6179</v>
      </c>
      <c r="H2061" t="s">
        <v>307</v>
      </c>
    </row>
    <row r="2062" spans="1:8" x14ac:dyDescent="0.25">
      <c r="A2062" t="s">
        <v>296</v>
      </c>
      <c r="B2062" t="s">
        <v>6180</v>
      </c>
      <c r="C2062" t="s">
        <v>6181</v>
      </c>
      <c r="D2062" t="s">
        <v>6182</v>
      </c>
      <c r="E2062" t="s">
        <v>306</v>
      </c>
      <c r="F2062" t="s">
        <v>6020</v>
      </c>
      <c r="G2062" t="s">
        <v>6183</v>
      </c>
      <c r="H2062" t="s">
        <v>307</v>
      </c>
    </row>
    <row r="2063" spans="1:8" x14ac:dyDescent="0.25">
      <c r="A2063" t="s">
        <v>296</v>
      </c>
      <c r="B2063" t="s">
        <v>6184</v>
      </c>
      <c r="C2063" t="s">
        <v>6185</v>
      </c>
      <c r="D2063" t="s">
        <v>6186</v>
      </c>
      <c r="E2063" t="s">
        <v>306</v>
      </c>
      <c r="F2063" t="s">
        <v>6187</v>
      </c>
      <c r="G2063" t="s">
        <v>6188</v>
      </c>
      <c r="H2063" t="s">
        <v>307</v>
      </c>
    </row>
    <row r="2064" spans="1:8" x14ac:dyDescent="0.25">
      <c r="A2064" t="s">
        <v>296</v>
      </c>
      <c r="B2064" t="s">
        <v>6193</v>
      </c>
      <c r="C2064" t="s">
        <v>6194</v>
      </c>
      <c r="D2064" t="s">
        <v>6195</v>
      </c>
      <c r="E2064" t="s">
        <v>306</v>
      </c>
      <c r="F2064" t="s">
        <v>6020</v>
      </c>
      <c r="G2064" t="s">
        <v>6196</v>
      </c>
      <c r="H2064" t="s">
        <v>307</v>
      </c>
    </row>
    <row r="2065" spans="1:8" x14ac:dyDescent="0.25">
      <c r="A2065" t="s">
        <v>296</v>
      </c>
      <c r="B2065" t="s">
        <v>6197</v>
      </c>
      <c r="C2065" t="s">
        <v>6198</v>
      </c>
      <c r="D2065" t="s">
        <v>6199</v>
      </c>
      <c r="E2065" t="s">
        <v>306</v>
      </c>
      <c r="F2065" t="s">
        <v>6020</v>
      </c>
      <c r="G2065" t="s">
        <v>6200</v>
      </c>
      <c r="H2065" t="s">
        <v>307</v>
      </c>
    </row>
    <row r="2066" spans="1:8" x14ac:dyDescent="0.25">
      <c r="A2066" t="s">
        <v>296</v>
      </c>
      <c r="B2066" t="s">
        <v>6201</v>
      </c>
      <c r="C2066" t="s">
        <v>6202</v>
      </c>
      <c r="D2066" t="s">
        <v>6203</v>
      </c>
      <c r="E2066" t="s">
        <v>306</v>
      </c>
      <c r="F2066" t="s">
        <v>6020</v>
      </c>
      <c r="G2066" t="s">
        <v>6204</v>
      </c>
      <c r="H2066" t="s">
        <v>307</v>
      </c>
    </row>
    <row r="2067" spans="1:8" x14ac:dyDescent="0.25">
      <c r="A2067" t="s">
        <v>296</v>
      </c>
      <c r="B2067" t="s">
        <v>6205</v>
      </c>
      <c r="C2067" t="s">
        <v>6206</v>
      </c>
      <c r="D2067" t="s">
        <v>6207</v>
      </c>
      <c r="E2067" t="s">
        <v>306</v>
      </c>
      <c r="F2067" t="s">
        <v>6020</v>
      </c>
      <c r="G2067" t="s">
        <v>6208</v>
      </c>
      <c r="H2067" t="s">
        <v>307</v>
      </c>
    </row>
    <row r="2068" spans="1:8" x14ac:dyDescent="0.25">
      <c r="A2068" t="s">
        <v>296</v>
      </c>
      <c r="B2068" t="s">
        <v>6512</v>
      </c>
      <c r="C2068" t="s">
        <v>6513</v>
      </c>
      <c r="D2068" t="s">
        <v>6514</v>
      </c>
      <c r="E2068" t="s">
        <v>306</v>
      </c>
      <c r="F2068" t="s">
        <v>6020</v>
      </c>
      <c r="G2068" t="s">
        <v>6515</v>
      </c>
      <c r="H2068" t="s">
        <v>307</v>
      </c>
    </row>
    <row r="2069" spans="1:8" x14ac:dyDescent="0.25">
      <c r="A2069" t="s">
        <v>296</v>
      </c>
      <c r="B2069" t="s">
        <v>6189</v>
      </c>
      <c r="C2069" t="s">
        <v>6190</v>
      </c>
      <c r="D2069" t="s">
        <v>6191</v>
      </c>
      <c r="E2069" t="s">
        <v>306</v>
      </c>
      <c r="F2069" t="s">
        <v>6020</v>
      </c>
      <c r="G2069" t="s">
        <v>6192</v>
      </c>
      <c r="H2069" t="s">
        <v>307</v>
      </c>
    </row>
    <row r="2070" spans="1:8" x14ac:dyDescent="0.25">
      <c r="A2070" t="s">
        <v>296</v>
      </c>
      <c r="B2070" t="s">
        <v>6209</v>
      </c>
      <c r="C2070" t="s">
        <v>6190</v>
      </c>
      <c r="D2070" t="s">
        <v>6210</v>
      </c>
      <c r="E2070" t="s">
        <v>306</v>
      </c>
      <c r="F2070" t="s">
        <v>6020</v>
      </c>
      <c r="G2070" t="s">
        <v>6211</v>
      </c>
      <c r="H2070" t="s">
        <v>307</v>
      </c>
    </row>
    <row r="2071" spans="1:8" x14ac:dyDescent="0.25">
      <c r="A2071" t="s">
        <v>296</v>
      </c>
      <c r="B2071" t="s">
        <v>6212</v>
      </c>
      <c r="C2071" t="s">
        <v>6213</v>
      </c>
      <c r="D2071" t="s">
        <v>6214</v>
      </c>
      <c r="E2071" t="s">
        <v>306</v>
      </c>
      <c r="F2071" t="s">
        <v>6020</v>
      </c>
      <c r="G2071" t="s">
        <v>6215</v>
      </c>
      <c r="H2071" t="s">
        <v>307</v>
      </c>
    </row>
    <row r="2072" spans="1:8" x14ac:dyDescent="0.25">
      <c r="A2072" t="s">
        <v>296</v>
      </c>
      <c r="B2072" t="s">
        <v>6216</v>
      </c>
      <c r="C2072" t="s">
        <v>6217</v>
      </c>
      <c r="D2072" t="s">
        <v>6218</v>
      </c>
      <c r="E2072" t="s">
        <v>306</v>
      </c>
      <c r="F2072" t="s">
        <v>6020</v>
      </c>
      <c r="G2072" t="s">
        <v>6219</v>
      </c>
      <c r="H2072" t="s">
        <v>307</v>
      </c>
    </row>
    <row r="2073" spans="1:8" x14ac:dyDescent="0.25">
      <c r="A2073" t="s">
        <v>296</v>
      </c>
      <c r="B2073" t="s">
        <v>6220</v>
      </c>
      <c r="C2073" t="s">
        <v>6221</v>
      </c>
      <c r="D2073" t="s">
        <v>6222</v>
      </c>
      <c r="E2073" t="s">
        <v>306</v>
      </c>
      <c r="F2073" t="s">
        <v>6020</v>
      </c>
      <c r="G2073" t="s">
        <v>6223</v>
      </c>
      <c r="H2073" t="s">
        <v>307</v>
      </c>
    </row>
    <row r="2074" spans="1:8" x14ac:dyDescent="0.25">
      <c r="A2074" t="s">
        <v>296</v>
      </c>
      <c r="B2074" t="s">
        <v>6224</v>
      </c>
      <c r="C2074" t="s">
        <v>6225</v>
      </c>
      <c r="D2074" t="s">
        <v>6226</v>
      </c>
      <c r="E2074" t="s">
        <v>306</v>
      </c>
      <c r="F2074" t="s">
        <v>6020</v>
      </c>
      <c r="G2074" t="s">
        <v>6227</v>
      </c>
      <c r="H2074" t="s">
        <v>307</v>
      </c>
    </row>
    <row r="2075" spans="1:8" x14ac:dyDescent="0.25">
      <c r="A2075" t="s">
        <v>296</v>
      </c>
      <c r="B2075" t="s">
        <v>12720</v>
      </c>
      <c r="C2075" t="s">
        <v>6228</v>
      </c>
      <c r="D2075" t="s">
        <v>12721</v>
      </c>
      <c r="E2075" t="s">
        <v>306</v>
      </c>
      <c r="F2075" t="s">
        <v>6020</v>
      </c>
      <c r="G2075" t="s">
        <v>12722</v>
      </c>
      <c r="H2075" t="s">
        <v>307</v>
      </c>
    </row>
    <row r="2076" spans="1:8" x14ac:dyDescent="0.25">
      <c r="A2076" t="s">
        <v>296</v>
      </c>
      <c r="B2076" t="s">
        <v>10625</v>
      </c>
      <c r="C2076" t="s">
        <v>6230</v>
      </c>
      <c r="D2076" t="s">
        <v>10626</v>
      </c>
      <c r="E2076" t="s">
        <v>306</v>
      </c>
      <c r="F2076" t="s">
        <v>6020</v>
      </c>
      <c r="G2076" t="s">
        <v>10627</v>
      </c>
      <c r="H2076" t="s">
        <v>307</v>
      </c>
    </row>
    <row r="2077" spans="1:8" x14ac:dyDescent="0.25">
      <c r="A2077" t="s">
        <v>296</v>
      </c>
      <c r="B2077" t="s">
        <v>6232</v>
      </c>
      <c r="C2077" t="s">
        <v>6233</v>
      </c>
      <c r="D2077" t="s">
        <v>6234</v>
      </c>
      <c r="E2077" t="s">
        <v>306</v>
      </c>
      <c r="F2077" t="s">
        <v>6020</v>
      </c>
      <c r="G2077" t="s">
        <v>6235</v>
      </c>
      <c r="H2077" t="s">
        <v>307</v>
      </c>
    </row>
    <row r="2078" spans="1:8" x14ac:dyDescent="0.25">
      <c r="A2078" t="s">
        <v>296</v>
      </c>
      <c r="B2078" t="s">
        <v>6236</v>
      </c>
      <c r="C2078" t="s">
        <v>6237</v>
      </c>
      <c r="D2078" t="s">
        <v>6238</v>
      </c>
      <c r="E2078" t="s">
        <v>306</v>
      </c>
      <c r="F2078" t="s">
        <v>6020</v>
      </c>
      <c r="G2078" t="s">
        <v>6239</v>
      </c>
      <c r="H2078" t="s">
        <v>307</v>
      </c>
    </row>
    <row r="2079" spans="1:8" x14ac:dyDescent="0.25">
      <c r="A2079" t="s">
        <v>296</v>
      </c>
      <c r="B2079" t="s">
        <v>12680</v>
      </c>
      <c r="C2079" t="s">
        <v>6242</v>
      </c>
      <c r="D2079" t="s">
        <v>5404</v>
      </c>
      <c r="E2079" t="s">
        <v>306</v>
      </c>
      <c r="F2079" t="s">
        <v>361</v>
      </c>
      <c r="G2079" t="s">
        <v>12681</v>
      </c>
      <c r="H2079" t="s">
        <v>307</v>
      </c>
    </row>
    <row r="2080" spans="1:8" x14ac:dyDescent="0.25">
      <c r="A2080" t="s">
        <v>296</v>
      </c>
      <c r="B2080" t="s">
        <v>12731</v>
      </c>
      <c r="C2080" t="s">
        <v>6242</v>
      </c>
      <c r="D2080" t="s">
        <v>12732</v>
      </c>
      <c r="E2080" t="s">
        <v>306</v>
      </c>
      <c r="F2080" t="s">
        <v>6020</v>
      </c>
      <c r="G2080" t="s">
        <v>12733</v>
      </c>
      <c r="H2080" t="s">
        <v>307</v>
      </c>
    </row>
    <row r="2081" spans="1:8" x14ac:dyDescent="0.25">
      <c r="A2081" t="s">
        <v>296</v>
      </c>
      <c r="B2081" t="s">
        <v>6854</v>
      </c>
      <c r="C2081" t="s">
        <v>6855</v>
      </c>
      <c r="D2081" t="s">
        <v>6856</v>
      </c>
      <c r="E2081" t="s">
        <v>306</v>
      </c>
      <c r="F2081" t="s">
        <v>6020</v>
      </c>
      <c r="G2081" t="s">
        <v>6857</v>
      </c>
      <c r="H2081" t="s">
        <v>307</v>
      </c>
    </row>
    <row r="2082" spans="1:8" x14ac:dyDescent="0.25">
      <c r="A2082" t="s">
        <v>296</v>
      </c>
      <c r="B2082" t="s">
        <v>6244</v>
      </c>
      <c r="C2082" t="s">
        <v>6245</v>
      </c>
      <c r="D2082" t="s">
        <v>6246</v>
      </c>
      <c r="E2082" t="s">
        <v>306</v>
      </c>
      <c r="F2082" t="s">
        <v>6020</v>
      </c>
      <c r="G2082" t="s">
        <v>6247</v>
      </c>
      <c r="H2082" t="s">
        <v>307</v>
      </c>
    </row>
    <row r="2083" spans="1:8" x14ac:dyDescent="0.25">
      <c r="A2083" t="s">
        <v>296</v>
      </c>
      <c r="B2083" t="s">
        <v>6248</v>
      </c>
      <c r="C2083" t="s">
        <v>6249</v>
      </c>
      <c r="D2083" t="s">
        <v>6250</v>
      </c>
      <c r="E2083" t="s">
        <v>306</v>
      </c>
      <c r="F2083" t="s">
        <v>6020</v>
      </c>
      <c r="G2083" t="s">
        <v>6251</v>
      </c>
      <c r="H2083" t="s">
        <v>307</v>
      </c>
    </row>
    <row r="2084" spans="1:8" x14ac:dyDescent="0.25">
      <c r="A2084" t="s">
        <v>296</v>
      </c>
      <c r="B2084" t="s">
        <v>6252</v>
      </c>
      <c r="C2084" t="s">
        <v>6253</v>
      </c>
      <c r="D2084" t="s">
        <v>6254</v>
      </c>
      <c r="E2084" t="s">
        <v>306</v>
      </c>
      <c r="F2084" t="s">
        <v>6020</v>
      </c>
      <c r="G2084" t="s">
        <v>6255</v>
      </c>
      <c r="H2084" t="s">
        <v>307</v>
      </c>
    </row>
    <row r="2085" spans="1:8" x14ac:dyDescent="0.25">
      <c r="A2085" t="s">
        <v>296</v>
      </c>
      <c r="B2085" t="s">
        <v>6256</v>
      </c>
      <c r="C2085" t="s">
        <v>6257</v>
      </c>
      <c r="D2085" t="s">
        <v>6258</v>
      </c>
      <c r="E2085" t="s">
        <v>306</v>
      </c>
      <c r="F2085" t="s">
        <v>6020</v>
      </c>
      <c r="G2085" t="s">
        <v>6259</v>
      </c>
      <c r="H2085" t="s">
        <v>307</v>
      </c>
    </row>
    <row r="2086" spans="1:8" x14ac:dyDescent="0.25">
      <c r="A2086" t="s">
        <v>296</v>
      </c>
      <c r="B2086" t="s">
        <v>5439</v>
      </c>
      <c r="C2086" t="s">
        <v>5440</v>
      </c>
      <c r="D2086" t="s">
        <v>5441</v>
      </c>
      <c r="E2086" t="s">
        <v>306</v>
      </c>
      <c r="F2086" t="s">
        <v>361</v>
      </c>
      <c r="G2086" t="s">
        <v>5442</v>
      </c>
      <c r="H2086" t="s">
        <v>307</v>
      </c>
    </row>
    <row r="2087" spans="1:8" x14ac:dyDescent="0.25">
      <c r="A2087" t="s">
        <v>296</v>
      </c>
      <c r="B2087" t="s">
        <v>6260</v>
      </c>
      <c r="C2087" t="s">
        <v>5440</v>
      </c>
      <c r="D2087" t="s">
        <v>6261</v>
      </c>
      <c r="E2087" t="s">
        <v>306</v>
      </c>
      <c r="F2087" t="s">
        <v>6020</v>
      </c>
      <c r="G2087" t="s">
        <v>6262</v>
      </c>
      <c r="H2087" t="s">
        <v>307</v>
      </c>
    </row>
    <row r="2088" spans="1:8" x14ac:dyDescent="0.25">
      <c r="A2088" t="s">
        <v>296</v>
      </c>
      <c r="B2088" t="s">
        <v>12711</v>
      </c>
      <c r="C2088" t="s">
        <v>3988</v>
      </c>
      <c r="D2088" t="s">
        <v>5909</v>
      </c>
      <c r="E2088" t="s">
        <v>306</v>
      </c>
      <c r="F2088" t="s">
        <v>361</v>
      </c>
      <c r="G2088" t="s">
        <v>5910</v>
      </c>
      <c r="H2088" t="s">
        <v>307</v>
      </c>
    </row>
    <row r="2089" spans="1:8" x14ac:dyDescent="0.25">
      <c r="A2089" t="s">
        <v>296</v>
      </c>
      <c r="B2089" t="s">
        <v>12741</v>
      </c>
      <c r="C2089" t="s">
        <v>3988</v>
      </c>
      <c r="D2089" t="s">
        <v>12742</v>
      </c>
      <c r="E2089" t="s">
        <v>306</v>
      </c>
      <c r="F2089" t="s">
        <v>6020</v>
      </c>
      <c r="G2089" t="s">
        <v>12743</v>
      </c>
      <c r="H2089" t="s">
        <v>307</v>
      </c>
    </row>
    <row r="2090" spans="1:8" x14ac:dyDescent="0.25">
      <c r="A2090" t="s">
        <v>296</v>
      </c>
      <c r="B2090" t="s">
        <v>6266</v>
      </c>
      <c r="C2090" t="s">
        <v>6267</v>
      </c>
      <c r="D2090" t="s">
        <v>6268</v>
      </c>
      <c r="E2090" t="s">
        <v>306</v>
      </c>
      <c r="F2090" t="s">
        <v>6020</v>
      </c>
      <c r="G2090" t="s">
        <v>6269</v>
      </c>
      <c r="H2090" t="s">
        <v>307</v>
      </c>
    </row>
    <row r="2091" spans="1:8" x14ac:dyDescent="0.25">
      <c r="A2091" t="s">
        <v>296</v>
      </c>
      <c r="B2091" t="s">
        <v>6270</v>
      </c>
      <c r="C2091" t="s">
        <v>6271</v>
      </c>
      <c r="D2091" t="s">
        <v>6272</v>
      </c>
      <c r="E2091" t="s">
        <v>306</v>
      </c>
      <c r="F2091" t="s">
        <v>6020</v>
      </c>
      <c r="G2091" t="s">
        <v>6273</v>
      </c>
      <c r="H2091" t="s">
        <v>307</v>
      </c>
    </row>
    <row r="2092" spans="1:8" x14ac:dyDescent="0.25">
      <c r="A2092" t="s">
        <v>296</v>
      </c>
      <c r="B2092" t="s">
        <v>6274</v>
      </c>
      <c r="C2092" t="s">
        <v>6275</v>
      </c>
      <c r="D2092" t="s">
        <v>6276</v>
      </c>
      <c r="E2092" t="s">
        <v>306</v>
      </c>
      <c r="F2092" t="s">
        <v>6020</v>
      </c>
      <c r="G2092" t="s">
        <v>6277</v>
      </c>
      <c r="H2092" t="s">
        <v>307</v>
      </c>
    </row>
    <row r="2093" spans="1:8" x14ac:dyDescent="0.25">
      <c r="A2093" t="s">
        <v>296</v>
      </c>
      <c r="B2093" t="s">
        <v>6282</v>
      </c>
      <c r="C2093" t="s">
        <v>6283</v>
      </c>
      <c r="D2093" t="s">
        <v>6284</v>
      </c>
      <c r="E2093" t="s">
        <v>306</v>
      </c>
      <c r="F2093" t="s">
        <v>6020</v>
      </c>
      <c r="G2093" t="s">
        <v>6285</v>
      </c>
      <c r="H2093" t="s">
        <v>307</v>
      </c>
    </row>
    <row r="2094" spans="1:8" x14ac:dyDescent="0.25">
      <c r="A2094" t="s">
        <v>296</v>
      </c>
      <c r="B2094" t="s">
        <v>6286</v>
      </c>
      <c r="C2094" t="s">
        <v>6287</v>
      </c>
      <c r="D2094" t="s">
        <v>6288</v>
      </c>
      <c r="E2094" t="s">
        <v>306</v>
      </c>
      <c r="F2094" t="s">
        <v>6020</v>
      </c>
      <c r="G2094" t="s">
        <v>6289</v>
      </c>
      <c r="H2094" t="s">
        <v>307</v>
      </c>
    </row>
    <row r="2095" spans="1:8" x14ac:dyDescent="0.25">
      <c r="A2095" t="s">
        <v>296</v>
      </c>
      <c r="B2095" t="s">
        <v>12835</v>
      </c>
      <c r="C2095" t="s">
        <v>6287</v>
      </c>
      <c r="D2095" t="s">
        <v>12836</v>
      </c>
      <c r="E2095" t="s">
        <v>306</v>
      </c>
      <c r="F2095" t="s">
        <v>6020</v>
      </c>
      <c r="G2095" t="s">
        <v>12837</v>
      </c>
      <c r="H2095" t="s">
        <v>307</v>
      </c>
    </row>
    <row r="2096" spans="1:8" x14ac:dyDescent="0.25">
      <c r="A2096" t="s">
        <v>296</v>
      </c>
      <c r="B2096" t="s">
        <v>6290</v>
      </c>
      <c r="C2096" t="s">
        <v>6291</v>
      </c>
      <c r="D2096" t="s">
        <v>6292</v>
      </c>
      <c r="E2096" t="s">
        <v>306</v>
      </c>
      <c r="F2096" t="s">
        <v>6020</v>
      </c>
      <c r="G2096" t="s">
        <v>6293</v>
      </c>
      <c r="H2096" t="s">
        <v>307</v>
      </c>
    </row>
    <row r="2097" spans="1:8" x14ac:dyDescent="0.25">
      <c r="A2097" t="s">
        <v>296</v>
      </c>
      <c r="B2097" t="s">
        <v>6294</v>
      </c>
      <c r="C2097" t="s">
        <v>6295</v>
      </c>
      <c r="D2097" t="s">
        <v>6296</v>
      </c>
      <c r="E2097" t="s">
        <v>306</v>
      </c>
      <c r="F2097" t="s">
        <v>6020</v>
      </c>
      <c r="G2097" t="s">
        <v>6297</v>
      </c>
      <c r="H2097" t="s">
        <v>307</v>
      </c>
    </row>
    <row r="2098" spans="1:8" x14ac:dyDescent="0.25">
      <c r="A2098" t="s">
        <v>296</v>
      </c>
      <c r="B2098" t="s">
        <v>6298</v>
      </c>
      <c r="C2098" t="s">
        <v>6299</v>
      </c>
      <c r="D2098" t="s">
        <v>6300</v>
      </c>
      <c r="E2098" t="s">
        <v>306</v>
      </c>
      <c r="F2098" t="s">
        <v>6020</v>
      </c>
      <c r="G2098" t="s">
        <v>6301</v>
      </c>
      <c r="H2098" t="s">
        <v>307</v>
      </c>
    </row>
    <row r="2099" spans="1:8" x14ac:dyDescent="0.25">
      <c r="A2099" t="s">
        <v>296</v>
      </c>
      <c r="B2099" t="s">
        <v>6302</v>
      </c>
      <c r="C2099" t="s">
        <v>6303</v>
      </c>
      <c r="D2099" t="s">
        <v>6304</v>
      </c>
      <c r="E2099" t="s">
        <v>306</v>
      </c>
      <c r="F2099" t="s">
        <v>6020</v>
      </c>
      <c r="G2099" t="s">
        <v>6305</v>
      </c>
      <c r="H2099" t="s">
        <v>307</v>
      </c>
    </row>
    <row r="2100" spans="1:8" x14ac:dyDescent="0.25">
      <c r="A2100" t="s">
        <v>296</v>
      </c>
      <c r="B2100" t="s">
        <v>6306</v>
      </c>
      <c r="C2100" t="s">
        <v>6307</v>
      </c>
      <c r="D2100" t="s">
        <v>6308</v>
      </c>
      <c r="E2100" t="s">
        <v>306</v>
      </c>
      <c r="F2100" t="s">
        <v>6020</v>
      </c>
      <c r="G2100" t="s">
        <v>6309</v>
      </c>
      <c r="H2100" t="s">
        <v>307</v>
      </c>
    </row>
    <row r="2101" spans="1:8" x14ac:dyDescent="0.25">
      <c r="A2101" t="s">
        <v>296</v>
      </c>
      <c r="B2101" t="s">
        <v>6310</v>
      </c>
      <c r="C2101" t="s">
        <v>6311</v>
      </c>
      <c r="D2101" t="s">
        <v>6312</v>
      </c>
      <c r="E2101" t="s">
        <v>306</v>
      </c>
      <c r="F2101" t="s">
        <v>6020</v>
      </c>
      <c r="G2101" t="s">
        <v>6313</v>
      </c>
      <c r="H2101" t="s">
        <v>307</v>
      </c>
    </row>
    <row r="2102" spans="1:8" x14ac:dyDescent="0.25">
      <c r="A2102" t="s">
        <v>296</v>
      </c>
      <c r="B2102" t="s">
        <v>6404</v>
      </c>
      <c r="C2102" t="s">
        <v>6311</v>
      </c>
      <c r="D2102" t="s">
        <v>6405</v>
      </c>
      <c r="E2102" t="s">
        <v>306</v>
      </c>
      <c r="F2102" t="s">
        <v>6020</v>
      </c>
      <c r="G2102" t="s">
        <v>6406</v>
      </c>
      <c r="H2102" t="s">
        <v>307</v>
      </c>
    </row>
    <row r="2103" spans="1:8" x14ac:dyDescent="0.25">
      <c r="A2103" t="s">
        <v>296</v>
      </c>
      <c r="B2103" t="s">
        <v>6314</v>
      </c>
      <c r="C2103" t="s">
        <v>6315</v>
      </c>
      <c r="D2103" t="s">
        <v>6316</v>
      </c>
      <c r="E2103" t="s">
        <v>306</v>
      </c>
      <c r="F2103" t="s">
        <v>6020</v>
      </c>
      <c r="G2103" t="s">
        <v>6317</v>
      </c>
      <c r="H2103" t="s">
        <v>307</v>
      </c>
    </row>
    <row r="2104" spans="1:8" x14ac:dyDescent="0.25">
      <c r="A2104" t="s">
        <v>296</v>
      </c>
      <c r="B2104" t="s">
        <v>6318</v>
      </c>
      <c r="C2104" t="s">
        <v>6319</v>
      </c>
      <c r="D2104" t="s">
        <v>6320</v>
      </c>
      <c r="E2104" t="s">
        <v>306</v>
      </c>
      <c r="F2104" t="s">
        <v>6020</v>
      </c>
      <c r="G2104" t="s">
        <v>6321</v>
      </c>
      <c r="H2104" t="s">
        <v>307</v>
      </c>
    </row>
    <row r="2105" spans="1:8" x14ac:dyDescent="0.25">
      <c r="A2105" t="s">
        <v>296</v>
      </c>
      <c r="B2105" t="s">
        <v>6322</v>
      </c>
      <c r="C2105" t="s">
        <v>6323</v>
      </c>
      <c r="D2105" t="s">
        <v>6324</v>
      </c>
      <c r="E2105" t="s">
        <v>306</v>
      </c>
      <c r="F2105" t="s">
        <v>6020</v>
      </c>
      <c r="G2105" t="s">
        <v>6325</v>
      </c>
      <c r="H2105" t="s">
        <v>307</v>
      </c>
    </row>
    <row r="2106" spans="1:8" x14ac:dyDescent="0.25">
      <c r="A2106" t="s">
        <v>296</v>
      </c>
      <c r="B2106" t="s">
        <v>6326</v>
      </c>
      <c r="C2106" t="s">
        <v>6327</v>
      </c>
      <c r="D2106" t="s">
        <v>6328</v>
      </c>
      <c r="E2106" t="s">
        <v>306</v>
      </c>
      <c r="F2106" t="s">
        <v>6020</v>
      </c>
      <c r="G2106" t="s">
        <v>6329</v>
      </c>
      <c r="H2106" t="s">
        <v>307</v>
      </c>
    </row>
    <row r="2107" spans="1:8" x14ac:dyDescent="0.25">
      <c r="A2107" t="s">
        <v>296</v>
      </c>
      <c r="B2107" t="s">
        <v>6330</v>
      </c>
      <c r="C2107" t="s">
        <v>6331</v>
      </c>
      <c r="D2107" t="s">
        <v>6332</v>
      </c>
      <c r="E2107" t="s">
        <v>306</v>
      </c>
      <c r="F2107" t="s">
        <v>6020</v>
      </c>
      <c r="G2107" t="s">
        <v>6333</v>
      </c>
      <c r="H2107" t="s">
        <v>307</v>
      </c>
    </row>
    <row r="2108" spans="1:8" x14ac:dyDescent="0.25">
      <c r="A2108" t="s">
        <v>296</v>
      </c>
      <c r="B2108" t="s">
        <v>6334</v>
      </c>
      <c r="C2108" t="s">
        <v>6335</v>
      </c>
      <c r="D2108" t="s">
        <v>6336</v>
      </c>
      <c r="E2108" t="s">
        <v>306</v>
      </c>
      <c r="F2108" t="s">
        <v>6020</v>
      </c>
      <c r="G2108" t="s">
        <v>6337</v>
      </c>
      <c r="H2108" t="s">
        <v>307</v>
      </c>
    </row>
    <row r="2109" spans="1:8" x14ac:dyDescent="0.25">
      <c r="A2109" t="s">
        <v>296</v>
      </c>
      <c r="B2109" t="s">
        <v>6338</v>
      </c>
      <c r="C2109" t="s">
        <v>6339</v>
      </c>
      <c r="D2109" t="s">
        <v>6340</v>
      </c>
      <c r="E2109" t="s">
        <v>306</v>
      </c>
      <c r="F2109" t="s">
        <v>6020</v>
      </c>
      <c r="G2109" t="s">
        <v>6341</v>
      </c>
      <c r="H2109" t="s">
        <v>307</v>
      </c>
    </row>
    <row r="2110" spans="1:8" x14ac:dyDescent="0.25">
      <c r="A2110" t="s">
        <v>296</v>
      </c>
      <c r="B2110" t="s">
        <v>6342</v>
      </c>
      <c r="C2110" t="s">
        <v>6343</v>
      </c>
      <c r="D2110" t="s">
        <v>6344</v>
      </c>
      <c r="E2110" t="s">
        <v>306</v>
      </c>
      <c r="F2110" t="s">
        <v>6020</v>
      </c>
      <c r="G2110" t="s">
        <v>6345</v>
      </c>
      <c r="H2110" t="s">
        <v>307</v>
      </c>
    </row>
    <row r="2111" spans="1:8" x14ac:dyDescent="0.25">
      <c r="A2111" t="s">
        <v>296</v>
      </c>
      <c r="B2111" t="s">
        <v>6350</v>
      </c>
      <c r="C2111" t="s">
        <v>6351</v>
      </c>
      <c r="D2111" t="s">
        <v>6352</v>
      </c>
      <c r="E2111" t="s">
        <v>306</v>
      </c>
      <c r="F2111" t="s">
        <v>6020</v>
      </c>
      <c r="G2111" t="s">
        <v>6353</v>
      </c>
      <c r="H2111" t="s">
        <v>307</v>
      </c>
    </row>
    <row r="2112" spans="1:8" x14ac:dyDescent="0.25">
      <c r="A2112" t="s">
        <v>296</v>
      </c>
      <c r="B2112" t="s">
        <v>6354</v>
      </c>
      <c r="C2112" t="s">
        <v>6355</v>
      </c>
      <c r="D2112" t="s">
        <v>6356</v>
      </c>
      <c r="E2112" t="s">
        <v>306</v>
      </c>
      <c r="F2112" t="s">
        <v>6020</v>
      </c>
      <c r="G2112" t="s">
        <v>6357</v>
      </c>
      <c r="H2112" t="s">
        <v>307</v>
      </c>
    </row>
    <row r="2113" spans="1:8" x14ac:dyDescent="0.25">
      <c r="A2113" t="s">
        <v>296</v>
      </c>
      <c r="B2113" t="s">
        <v>6358</v>
      </c>
      <c r="C2113" t="s">
        <v>6359</v>
      </c>
      <c r="D2113" t="s">
        <v>6360</v>
      </c>
      <c r="E2113" t="s">
        <v>306</v>
      </c>
      <c r="F2113" t="s">
        <v>6020</v>
      </c>
      <c r="G2113" t="s">
        <v>6361</v>
      </c>
      <c r="H2113" t="s">
        <v>307</v>
      </c>
    </row>
    <row r="2114" spans="1:8" x14ac:dyDescent="0.25">
      <c r="A2114" t="s">
        <v>296</v>
      </c>
      <c r="B2114" t="s">
        <v>6362</v>
      </c>
      <c r="C2114" t="s">
        <v>6363</v>
      </c>
      <c r="D2114" t="s">
        <v>6364</v>
      </c>
      <c r="E2114" t="s">
        <v>306</v>
      </c>
      <c r="F2114" t="s">
        <v>6020</v>
      </c>
      <c r="G2114" t="s">
        <v>6365</v>
      </c>
      <c r="H2114" t="s">
        <v>307</v>
      </c>
    </row>
    <row r="2115" spans="1:8" x14ac:dyDescent="0.25">
      <c r="A2115" t="s">
        <v>296</v>
      </c>
      <c r="B2115" t="s">
        <v>6366</v>
      </c>
      <c r="C2115" t="s">
        <v>6367</v>
      </c>
      <c r="D2115" t="s">
        <v>6368</v>
      </c>
      <c r="E2115" t="s">
        <v>306</v>
      </c>
      <c r="F2115" t="s">
        <v>6020</v>
      </c>
      <c r="G2115" t="s">
        <v>6369</v>
      </c>
      <c r="H2115" t="s">
        <v>307</v>
      </c>
    </row>
    <row r="2116" spans="1:8" x14ac:dyDescent="0.25">
      <c r="A2116" t="s">
        <v>296</v>
      </c>
      <c r="B2116" t="s">
        <v>6370</v>
      </c>
      <c r="C2116" t="s">
        <v>6371</v>
      </c>
      <c r="D2116" t="s">
        <v>6372</v>
      </c>
      <c r="E2116" t="s">
        <v>306</v>
      </c>
      <c r="F2116" t="s">
        <v>6020</v>
      </c>
      <c r="G2116" t="s">
        <v>6373</v>
      </c>
      <c r="H2116" t="s">
        <v>307</v>
      </c>
    </row>
    <row r="2117" spans="1:8" x14ac:dyDescent="0.25">
      <c r="A2117" t="s">
        <v>296</v>
      </c>
      <c r="B2117" t="s">
        <v>6374</v>
      </c>
      <c r="C2117" t="s">
        <v>6375</v>
      </c>
      <c r="D2117" t="s">
        <v>6376</v>
      </c>
      <c r="E2117" t="s">
        <v>306</v>
      </c>
      <c r="F2117" t="s">
        <v>6020</v>
      </c>
      <c r="G2117" t="s">
        <v>6377</v>
      </c>
      <c r="H2117" t="s">
        <v>307</v>
      </c>
    </row>
    <row r="2118" spans="1:8" x14ac:dyDescent="0.25">
      <c r="A2118" t="s">
        <v>296</v>
      </c>
      <c r="B2118" t="s">
        <v>6378</v>
      </c>
      <c r="C2118" t="s">
        <v>6379</v>
      </c>
      <c r="D2118" t="s">
        <v>6380</v>
      </c>
      <c r="E2118" t="s">
        <v>306</v>
      </c>
      <c r="F2118" t="s">
        <v>6020</v>
      </c>
      <c r="G2118" t="s">
        <v>6381</v>
      </c>
      <c r="H2118" t="s">
        <v>307</v>
      </c>
    </row>
    <row r="2119" spans="1:8" x14ac:dyDescent="0.25">
      <c r="A2119" t="s">
        <v>296</v>
      </c>
      <c r="B2119" t="s">
        <v>6382</v>
      </c>
      <c r="C2119" t="s">
        <v>6383</v>
      </c>
      <c r="D2119" t="s">
        <v>6384</v>
      </c>
      <c r="E2119" t="s">
        <v>306</v>
      </c>
      <c r="F2119" t="s">
        <v>6020</v>
      </c>
      <c r="G2119" t="s">
        <v>6385</v>
      </c>
      <c r="H2119" t="s">
        <v>307</v>
      </c>
    </row>
    <row r="2120" spans="1:8" x14ac:dyDescent="0.25">
      <c r="A2120" t="s">
        <v>296</v>
      </c>
      <c r="B2120" t="s">
        <v>6386</v>
      </c>
      <c r="C2120" t="s">
        <v>6387</v>
      </c>
      <c r="D2120" t="s">
        <v>6388</v>
      </c>
      <c r="E2120" t="s">
        <v>306</v>
      </c>
      <c r="F2120" t="s">
        <v>6020</v>
      </c>
      <c r="G2120" t="s">
        <v>6389</v>
      </c>
      <c r="H2120" t="s">
        <v>307</v>
      </c>
    </row>
    <row r="2121" spans="1:8" x14ac:dyDescent="0.25">
      <c r="A2121" t="s">
        <v>296</v>
      </c>
      <c r="B2121" t="s">
        <v>6346</v>
      </c>
      <c r="C2121" t="s">
        <v>6347</v>
      </c>
      <c r="D2121" t="s">
        <v>6348</v>
      </c>
      <c r="E2121" t="s">
        <v>306</v>
      </c>
      <c r="F2121" t="s">
        <v>6020</v>
      </c>
      <c r="G2121" t="s">
        <v>6349</v>
      </c>
      <c r="H2121" t="s">
        <v>307</v>
      </c>
    </row>
    <row r="2122" spans="1:8" x14ac:dyDescent="0.25">
      <c r="A2122" t="s">
        <v>296</v>
      </c>
      <c r="B2122" t="s">
        <v>6390</v>
      </c>
      <c r="C2122" t="s">
        <v>6347</v>
      </c>
      <c r="D2122" t="s">
        <v>6391</v>
      </c>
      <c r="E2122" t="s">
        <v>306</v>
      </c>
      <c r="F2122" t="s">
        <v>6020</v>
      </c>
      <c r="G2122" t="s">
        <v>6392</v>
      </c>
      <c r="H2122" t="s">
        <v>307</v>
      </c>
    </row>
    <row r="2123" spans="1:8" x14ac:dyDescent="0.25">
      <c r="A2123" t="s">
        <v>296</v>
      </c>
      <c r="B2123" t="s">
        <v>6393</v>
      </c>
      <c r="C2123" t="s">
        <v>6394</v>
      </c>
      <c r="D2123" t="s">
        <v>6395</v>
      </c>
      <c r="E2123" t="s">
        <v>306</v>
      </c>
      <c r="F2123" t="s">
        <v>6020</v>
      </c>
      <c r="G2123" t="s">
        <v>6396</v>
      </c>
      <c r="H2123" t="s">
        <v>307</v>
      </c>
    </row>
    <row r="2124" spans="1:8" x14ac:dyDescent="0.25">
      <c r="A2124" t="s">
        <v>296</v>
      </c>
      <c r="B2124" t="s">
        <v>6397</v>
      </c>
      <c r="C2124" t="s">
        <v>6398</v>
      </c>
      <c r="D2124" t="s">
        <v>6399</v>
      </c>
      <c r="E2124" t="s">
        <v>306</v>
      </c>
      <c r="F2124" t="s">
        <v>6020</v>
      </c>
      <c r="G2124" t="s">
        <v>6400</v>
      </c>
      <c r="H2124" t="s">
        <v>307</v>
      </c>
    </row>
    <row r="2125" spans="1:8" x14ac:dyDescent="0.25">
      <c r="A2125" t="s">
        <v>296</v>
      </c>
      <c r="B2125" t="s">
        <v>6536</v>
      </c>
      <c r="C2125" t="s">
        <v>6408</v>
      </c>
      <c r="D2125" t="s">
        <v>6537</v>
      </c>
      <c r="E2125" t="s">
        <v>306</v>
      </c>
      <c r="F2125" t="s">
        <v>6020</v>
      </c>
      <c r="G2125" t="s">
        <v>6538</v>
      </c>
      <c r="H2125" t="s">
        <v>307</v>
      </c>
    </row>
    <row r="2126" spans="1:8" x14ac:dyDescent="0.25">
      <c r="A2126" t="s">
        <v>296</v>
      </c>
      <c r="B2126" t="s">
        <v>6407</v>
      </c>
      <c r="C2126" t="s">
        <v>6408</v>
      </c>
      <c r="D2126" t="s">
        <v>6409</v>
      </c>
      <c r="E2126" t="s">
        <v>306</v>
      </c>
      <c r="F2126" t="s">
        <v>6020</v>
      </c>
      <c r="G2126" t="s">
        <v>6410</v>
      </c>
      <c r="H2126" t="s">
        <v>307</v>
      </c>
    </row>
    <row r="2127" spans="1:8" x14ac:dyDescent="0.25">
      <c r="A2127" t="s">
        <v>296</v>
      </c>
      <c r="B2127" t="s">
        <v>6532</v>
      </c>
      <c r="C2127" t="s">
        <v>6533</v>
      </c>
      <c r="D2127" t="s">
        <v>6534</v>
      </c>
      <c r="E2127" t="s">
        <v>306</v>
      </c>
      <c r="F2127" t="s">
        <v>6020</v>
      </c>
      <c r="G2127" t="s">
        <v>6535</v>
      </c>
      <c r="H2127" t="s">
        <v>307</v>
      </c>
    </row>
    <row r="2128" spans="1:8" x14ac:dyDescent="0.25">
      <c r="A2128" t="s">
        <v>296</v>
      </c>
      <c r="B2128" t="s">
        <v>10608</v>
      </c>
      <c r="C2128" t="s">
        <v>6412</v>
      </c>
      <c r="D2128" t="s">
        <v>5444</v>
      </c>
      <c r="E2128" t="s">
        <v>306</v>
      </c>
      <c r="F2128" t="s">
        <v>361</v>
      </c>
      <c r="G2128" t="s">
        <v>10609</v>
      </c>
      <c r="H2128" t="s">
        <v>307</v>
      </c>
    </row>
    <row r="2129" spans="1:8" x14ac:dyDescent="0.25">
      <c r="A2129" t="s">
        <v>296</v>
      </c>
      <c r="B2129" t="s">
        <v>6411</v>
      </c>
      <c r="C2129" t="s">
        <v>6412</v>
      </c>
      <c r="D2129" t="s">
        <v>6413</v>
      </c>
      <c r="E2129" t="s">
        <v>306</v>
      </c>
      <c r="F2129" t="s">
        <v>6020</v>
      </c>
      <c r="G2129" t="s">
        <v>6414</v>
      </c>
      <c r="H2129" t="s">
        <v>307</v>
      </c>
    </row>
    <row r="2130" spans="1:8" x14ac:dyDescent="0.25">
      <c r="A2130" t="s">
        <v>296</v>
      </c>
      <c r="B2130" t="s">
        <v>6415</v>
      </c>
      <c r="C2130" t="s">
        <v>6416</v>
      </c>
      <c r="D2130" t="s">
        <v>6417</v>
      </c>
      <c r="E2130" t="s">
        <v>306</v>
      </c>
      <c r="F2130" t="s">
        <v>6020</v>
      </c>
      <c r="G2130" t="s">
        <v>6418</v>
      </c>
      <c r="H2130" t="s">
        <v>307</v>
      </c>
    </row>
    <row r="2131" spans="1:8" x14ac:dyDescent="0.25">
      <c r="A2131" t="s">
        <v>296</v>
      </c>
      <c r="B2131" t="s">
        <v>6419</v>
      </c>
      <c r="C2131" t="s">
        <v>6420</v>
      </c>
      <c r="D2131" t="s">
        <v>6421</v>
      </c>
      <c r="E2131" t="s">
        <v>306</v>
      </c>
      <c r="F2131" t="s">
        <v>6020</v>
      </c>
      <c r="G2131" t="s">
        <v>6422</v>
      </c>
      <c r="H2131" t="s">
        <v>307</v>
      </c>
    </row>
    <row r="2132" spans="1:8" x14ac:dyDescent="0.25">
      <c r="A2132" t="s">
        <v>296</v>
      </c>
      <c r="B2132" t="s">
        <v>6423</v>
      </c>
      <c r="C2132" t="s">
        <v>6424</v>
      </c>
      <c r="D2132" t="s">
        <v>6425</v>
      </c>
      <c r="E2132" t="s">
        <v>306</v>
      </c>
      <c r="F2132" t="s">
        <v>6020</v>
      </c>
      <c r="G2132" t="s">
        <v>6426</v>
      </c>
      <c r="H2132" t="s">
        <v>307</v>
      </c>
    </row>
    <row r="2133" spans="1:8" x14ac:dyDescent="0.25">
      <c r="A2133" t="s">
        <v>296</v>
      </c>
      <c r="B2133" t="s">
        <v>6427</v>
      </c>
      <c r="C2133" t="s">
        <v>6428</v>
      </c>
      <c r="D2133" t="s">
        <v>6429</v>
      </c>
      <c r="E2133" t="s">
        <v>306</v>
      </c>
      <c r="F2133" t="s">
        <v>6020</v>
      </c>
      <c r="G2133" t="s">
        <v>6430</v>
      </c>
      <c r="H2133" t="s">
        <v>307</v>
      </c>
    </row>
    <row r="2134" spans="1:8" x14ac:dyDescent="0.25">
      <c r="A2134" t="s">
        <v>296</v>
      </c>
      <c r="B2134" t="s">
        <v>5451</v>
      </c>
      <c r="C2134" t="s">
        <v>5452</v>
      </c>
      <c r="D2134" t="s">
        <v>5453</v>
      </c>
      <c r="E2134" t="s">
        <v>306</v>
      </c>
      <c r="F2134" t="s">
        <v>361</v>
      </c>
      <c r="G2134" t="s">
        <v>5454</v>
      </c>
      <c r="H2134" t="s">
        <v>307</v>
      </c>
    </row>
    <row r="2135" spans="1:8" x14ac:dyDescent="0.25">
      <c r="A2135" t="s">
        <v>296</v>
      </c>
      <c r="B2135" t="s">
        <v>6431</v>
      </c>
      <c r="C2135" t="s">
        <v>5452</v>
      </c>
      <c r="D2135" t="s">
        <v>6432</v>
      </c>
      <c r="E2135" t="s">
        <v>306</v>
      </c>
      <c r="F2135" t="s">
        <v>6020</v>
      </c>
      <c r="G2135" t="s">
        <v>6433</v>
      </c>
      <c r="H2135" t="s">
        <v>307</v>
      </c>
    </row>
    <row r="2136" spans="1:8" x14ac:dyDescent="0.25">
      <c r="A2136" t="s">
        <v>296</v>
      </c>
      <c r="B2136" t="s">
        <v>6434</v>
      </c>
      <c r="C2136" t="s">
        <v>6435</v>
      </c>
      <c r="D2136" t="s">
        <v>6436</v>
      </c>
      <c r="E2136" t="s">
        <v>306</v>
      </c>
      <c r="F2136" t="s">
        <v>6020</v>
      </c>
      <c r="G2136" t="s">
        <v>6437</v>
      </c>
      <c r="H2136" t="s">
        <v>307</v>
      </c>
    </row>
    <row r="2137" spans="1:8" x14ac:dyDescent="0.25">
      <c r="A2137" t="s">
        <v>296</v>
      </c>
      <c r="B2137" t="s">
        <v>6438</v>
      </c>
      <c r="C2137" t="s">
        <v>6439</v>
      </c>
      <c r="D2137" t="s">
        <v>6440</v>
      </c>
      <c r="E2137" t="s">
        <v>306</v>
      </c>
      <c r="F2137" t="s">
        <v>6020</v>
      </c>
      <c r="G2137" t="s">
        <v>6441</v>
      </c>
      <c r="H2137" t="s">
        <v>307</v>
      </c>
    </row>
    <row r="2138" spans="1:8" x14ac:dyDescent="0.25">
      <c r="A2138" t="s">
        <v>296</v>
      </c>
      <c r="B2138" t="s">
        <v>6442</v>
      </c>
      <c r="C2138" t="s">
        <v>6443</v>
      </c>
      <c r="D2138" t="s">
        <v>6444</v>
      </c>
      <c r="E2138" t="s">
        <v>306</v>
      </c>
      <c r="F2138" t="s">
        <v>6020</v>
      </c>
      <c r="G2138" t="s">
        <v>6445</v>
      </c>
      <c r="H2138" t="s">
        <v>307</v>
      </c>
    </row>
    <row r="2139" spans="1:8" x14ac:dyDescent="0.25">
      <c r="A2139" t="s">
        <v>296</v>
      </c>
      <c r="B2139" t="s">
        <v>6446</v>
      </c>
      <c r="C2139" t="s">
        <v>6447</v>
      </c>
      <c r="D2139" t="s">
        <v>6448</v>
      </c>
      <c r="E2139" t="s">
        <v>306</v>
      </c>
      <c r="F2139" t="s">
        <v>6020</v>
      </c>
      <c r="G2139" t="s">
        <v>6449</v>
      </c>
      <c r="H2139" t="s">
        <v>307</v>
      </c>
    </row>
    <row r="2140" spans="1:8" x14ac:dyDescent="0.25">
      <c r="A2140" t="s">
        <v>296</v>
      </c>
      <c r="B2140" t="s">
        <v>12691</v>
      </c>
      <c r="C2140" t="s">
        <v>6451</v>
      </c>
      <c r="D2140" t="s">
        <v>5460</v>
      </c>
      <c r="E2140" t="s">
        <v>306</v>
      </c>
      <c r="F2140" t="s">
        <v>361</v>
      </c>
      <c r="G2140" t="s">
        <v>12692</v>
      </c>
      <c r="H2140" t="s">
        <v>307</v>
      </c>
    </row>
    <row r="2141" spans="1:8" x14ac:dyDescent="0.25">
      <c r="A2141" t="s">
        <v>296</v>
      </c>
      <c r="B2141" t="s">
        <v>6450</v>
      </c>
      <c r="C2141" t="s">
        <v>6451</v>
      </c>
      <c r="D2141" t="s">
        <v>6452</v>
      </c>
      <c r="E2141" t="s">
        <v>306</v>
      </c>
      <c r="F2141" t="s">
        <v>6020</v>
      </c>
      <c r="G2141" t="s">
        <v>6453</v>
      </c>
      <c r="H2141" t="s">
        <v>307</v>
      </c>
    </row>
    <row r="2142" spans="1:8" x14ac:dyDescent="0.25">
      <c r="A2142" t="s">
        <v>296</v>
      </c>
      <c r="B2142" t="s">
        <v>6454</v>
      </c>
      <c r="C2142" t="s">
        <v>6455</v>
      </c>
      <c r="D2142" t="s">
        <v>6456</v>
      </c>
      <c r="E2142" t="s">
        <v>306</v>
      </c>
      <c r="F2142" t="s">
        <v>6020</v>
      </c>
      <c r="G2142" t="s">
        <v>6457</v>
      </c>
      <c r="H2142" t="s">
        <v>307</v>
      </c>
    </row>
    <row r="2143" spans="1:8" x14ac:dyDescent="0.25">
      <c r="A2143" t="s">
        <v>296</v>
      </c>
      <c r="B2143" t="s">
        <v>6458</v>
      </c>
      <c r="C2143" t="s">
        <v>6459</v>
      </c>
      <c r="D2143" t="s">
        <v>6460</v>
      </c>
      <c r="E2143" t="s">
        <v>306</v>
      </c>
      <c r="F2143" t="s">
        <v>6020</v>
      </c>
      <c r="G2143" t="s">
        <v>6461</v>
      </c>
      <c r="H2143" t="s">
        <v>307</v>
      </c>
    </row>
    <row r="2144" spans="1:8" x14ac:dyDescent="0.25">
      <c r="A2144" t="s">
        <v>296</v>
      </c>
      <c r="B2144" t="s">
        <v>6462</v>
      </c>
      <c r="C2144" t="s">
        <v>6463</v>
      </c>
      <c r="D2144" t="s">
        <v>6464</v>
      </c>
      <c r="E2144" t="s">
        <v>306</v>
      </c>
      <c r="F2144" t="s">
        <v>6020</v>
      </c>
      <c r="G2144" t="s">
        <v>6465</v>
      </c>
      <c r="H2144" t="s">
        <v>307</v>
      </c>
    </row>
    <row r="2145" spans="1:8" x14ac:dyDescent="0.25">
      <c r="A2145" t="s">
        <v>296</v>
      </c>
      <c r="B2145" t="s">
        <v>6466</v>
      </c>
      <c r="C2145" t="s">
        <v>6467</v>
      </c>
      <c r="D2145" t="s">
        <v>6468</v>
      </c>
      <c r="E2145" t="s">
        <v>306</v>
      </c>
      <c r="F2145" t="s">
        <v>6020</v>
      </c>
      <c r="G2145" t="s">
        <v>6469</v>
      </c>
      <c r="H2145" t="s">
        <v>307</v>
      </c>
    </row>
    <row r="2146" spans="1:8" x14ac:dyDescent="0.25">
      <c r="A2146" t="s">
        <v>296</v>
      </c>
      <c r="B2146" t="s">
        <v>6470</v>
      </c>
      <c r="C2146" t="s">
        <v>6471</v>
      </c>
      <c r="D2146" t="s">
        <v>6472</v>
      </c>
      <c r="E2146" t="s">
        <v>306</v>
      </c>
      <c r="F2146" t="s">
        <v>6020</v>
      </c>
      <c r="G2146" t="s">
        <v>6473</v>
      </c>
      <c r="H2146" t="s">
        <v>307</v>
      </c>
    </row>
    <row r="2147" spans="1:8" x14ac:dyDescent="0.25">
      <c r="A2147" t="s">
        <v>296</v>
      </c>
      <c r="B2147" t="s">
        <v>12515</v>
      </c>
      <c r="C2147" t="s">
        <v>5181</v>
      </c>
      <c r="D2147" t="s">
        <v>12516</v>
      </c>
      <c r="E2147" t="s">
        <v>306</v>
      </c>
      <c r="F2147" t="s">
        <v>361</v>
      </c>
      <c r="G2147" t="s">
        <v>12517</v>
      </c>
      <c r="H2147" t="s">
        <v>307</v>
      </c>
    </row>
    <row r="2148" spans="1:8" x14ac:dyDescent="0.25">
      <c r="A2148" t="s">
        <v>296</v>
      </c>
      <c r="B2148" t="s">
        <v>12753</v>
      </c>
      <c r="C2148" t="s">
        <v>5181</v>
      </c>
      <c r="D2148" t="s">
        <v>12754</v>
      </c>
      <c r="E2148" t="s">
        <v>306</v>
      </c>
      <c r="F2148" t="s">
        <v>6020</v>
      </c>
      <c r="G2148" t="s">
        <v>12755</v>
      </c>
      <c r="H2148" t="s">
        <v>307</v>
      </c>
    </row>
    <row r="2149" spans="1:8" x14ac:dyDescent="0.25">
      <c r="A2149" t="s">
        <v>296</v>
      </c>
      <c r="B2149" t="s">
        <v>6475</v>
      </c>
      <c r="C2149" t="s">
        <v>6476</v>
      </c>
      <c r="D2149" t="s">
        <v>6477</v>
      </c>
      <c r="E2149" t="s">
        <v>306</v>
      </c>
      <c r="F2149" t="s">
        <v>6020</v>
      </c>
      <c r="G2149" t="s">
        <v>6478</v>
      </c>
      <c r="H2149" t="s">
        <v>307</v>
      </c>
    </row>
    <row r="2150" spans="1:8" x14ac:dyDescent="0.25">
      <c r="A2150" t="s">
        <v>296</v>
      </c>
      <c r="B2150" t="s">
        <v>6479</v>
      </c>
      <c r="C2150" t="s">
        <v>6480</v>
      </c>
      <c r="D2150" t="s">
        <v>6481</v>
      </c>
      <c r="E2150" t="s">
        <v>306</v>
      </c>
      <c r="F2150" t="s">
        <v>6020</v>
      </c>
      <c r="G2150" t="s">
        <v>6482</v>
      </c>
      <c r="H2150" t="s">
        <v>307</v>
      </c>
    </row>
    <row r="2151" spans="1:8" x14ac:dyDescent="0.25">
      <c r="A2151" t="s">
        <v>296</v>
      </c>
      <c r="B2151" t="s">
        <v>6483</v>
      </c>
      <c r="C2151" t="s">
        <v>6484</v>
      </c>
      <c r="D2151" t="s">
        <v>6485</v>
      </c>
      <c r="E2151" t="s">
        <v>306</v>
      </c>
      <c r="F2151" t="s">
        <v>6020</v>
      </c>
      <c r="G2151" t="s">
        <v>6486</v>
      </c>
      <c r="H2151" t="s">
        <v>307</v>
      </c>
    </row>
    <row r="2152" spans="1:8" x14ac:dyDescent="0.25">
      <c r="A2152" t="s">
        <v>296</v>
      </c>
      <c r="B2152" t="s">
        <v>6487</v>
      </c>
      <c r="C2152" t="s">
        <v>6488</v>
      </c>
      <c r="D2152" t="s">
        <v>6489</v>
      </c>
      <c r="E2152" t="s">
        <v>306</v>
      </c>
      <c r="F2152" t="s">
        <v>6020</v>
      </c>
      <c r="G2152" t="s">
        <v>6490</v>
      </c>
      <c r="H2152" t="s">
        <v>307</v>
      </c>
    </row>
    <row r="2153" spans="1:8" x14ac:dyDescent="0.25">
      <c r="A2153" t="s">
        <v>296</v>
      </c>
      <c r="B2153" t="s">
        <v>6491</v>
      </c>
      <c r="C2153" t="s">
        <v>6492</v>
      </c>
      <c r="D2153" t="s">
        <v>6493</v>
      </c>
      <c r="E2153" t="s">
        <v>306</v>
      </c>
      <c r="F2153" t="s">
        <v>6020</v>
      </c>
      <c r="G2153" t="s">
        <v>6494</v>
      </c>
      <c r="H2153" t="s">
        <v>307</v>
      </c>
    </row>
    <row r="2154" spans="1:8" x14ac:dyDescent="0.25">
      <c r="A2154" t="s">
        <v>296</v>
      </c>
      <c r="B2154" t="s">
        <v>6495</v>
      </c>
      <c r="C2154" t="s">
        <v>6496</v>
      </c>
      <c r="D2154" t="s">
        <v>6497</v>
      </c>
      <c r="E2154" t="s">
        <v>306</v>
      </c>
      <c r="F2154" t="s">
        <v>6020</v>
      </c>
      <c r="G2154" t="s">
        <v>6498</v>
      </c>
      <c r="H2154" t="s">
        <v>307</v>
      </c>
    </row>
    <row r="2155" spans="1:8" x14ac:dyDescent="0.25">
      <c r="A2155" t="s">
        <v>296</v>
      </c>
      <c r="B2155" t="s">
        <v>6499</v>
      </c>
      <c r="C2155" t="s">
        <v>6500</v>
      </c>
      <c r="D2155" t="s">
        <v>6501</v>
      </c>
      <c r="E2155" t="s">
        <v>306</v>
      </c>
      <c r="F2155" t="s">
        <v>6020</v>
      </c>
      <c r="G2155" t="s">
        <v>6502</v>
      </c>
      <c r="H2155" t="s">
        <v>307</v>
      </c>
    </row>
    <row r="2156" spans="1:8" x14ac:dyDescent="0.25">
      <c r="A2156" t="s">
        <v>296</v>
      </c>
      <c r="B2156" t="s">
        <v>6503</v>
      </c>
      <c r="C2156" t="s">
        <v>6504</v>
      </c>
      <c r="D2156" t="s">
        <v>6505</v>
      </c>
      <c r="E2156" t="s">
        <v>306</v>
      </c>
      <c r="F2156" t="s">
        <v>6020</v>
      </c>
      <c r="G2156" t="s">
        <v>6506</v>
      </c>
      <c r="H2156" t="s">
        <v>307</v>
      </c>
    </row>
    <row r="2157" spans="1:8" x14ac:dyDescent="0.25">
      <c r="A2157" t="s">
        <v>296</v>
      </c>
      <c r="B2157" t="s">
        <v>6507</v>
      </c>
      <c r="C2157" t="s">
        <v>6508</v>
      </c>
      <c r="D2157" t="s">
        <v>6509</v>
      </c>
      <c r="E2157" t="s">
        <v>306</v>
      </c>
      <c r="F2157" t="s">
        <v>6020</v>
      </c>
      <c r="G2157" t="s">
        <v>6510</v>
      </c>
      <c r="H2157" t="s">
        <v>307</v>
      </c>
    </row>
    <row r="2158" spans="1:8" x14ac:dyDescent="0.25">
      <c r="A2158" t="s">
        <v>296</v>
      </c>
      <c r="B2158" t="s">
        <v>6516</v>
      </c>
      <c r="C2158" t="s">
        <v>6279</v>
      </c>
      <c r="D2158" t="s">
        <v>6517</v>
      </c>
      <c r="E2158" t="s">
        <v>306</v>
      </c>
      <c r="F2158" t="s">
        <v>6020</v>
      </c>
      <c r="G2158" t="s">
        <v>6518</v>
      </c>
      <c r="H2158" t="s">
        <v>307</v>
      </c>
    </row>
    <row r="2159" spans="1:8" x14ac:dyDescent="0.25">
      <c r="A2159" t="s">
        <v>296</v>
      </c>
      <c r="B2159" t="s">
        <v>6278</v>
      </c>
      <c r="C2159" t="s">
        <v>6279</v>
      </c>
      <c r="D2159" t="s">
        <v>6280</v>
      </c>
      <c r="E2159" t="s">
        <v>306</v>
      </c>
      <c r="F2159" t="s">
        <v>6020</v>
      </c>
      <c r="G2159" t="s">
        <v>6281</v>
      </c>
      <c r="H2159" t="s">
        <v>307</v>
      </c>
    </row>
    <row r="2160" spans="1:8" x14ac:dyDescent="0.25">
      <c r="A2160" t="s">
        <v>296</v>
      </c>
      <c r="B2160" t="s">
        <v>6519</v>
      </c>
      <c r="C2160" t="s">
        <v>6279</v>
      </c>
      <c r="D2160" t="s">
        <v>6520</v>
      </c>
      <c r="E2160" t="s">
        <v>306</v>
      </c>
      <c r="F2160" t="s">
        <v>6020</v>
      </c>
      <c r="G2160" t="s">
        <v>6521</v>
      </c>
      <c r="H2160" t="s">
        <v>307</v>
      </c>
    </row>
    <row r="2161" spans="1:8" x14ac:dyDescent="0.25">
      <c r="A2161" t="s">
        <v>296</v>
      </c>
      <c r="B2161" t="s">
        <v>6522</v>
      </c>
      <c r="C2161" t="s">
        <v>6523</v>
      </c>
      <c r="D2161" t="s">
        <v>6524</v>
      </c>
      <c r="E2161" t="s">
        <v>306</v>
      </c>
      <c r="F2161" t="s">
        <v>6020</v>
      </c>
      <c r="G2161" t="s">
        <v>6525</v>
      </c>
      <c r="H2161" t="s">
        <v>307</v>
      </c>
    </row>
    <row r="2162" spans="1:8" x14ac:dyDescent="0.25">
      <c r="A2162" t="s">
        <v>296</v>
      </c>
      <c r="B2162" t="s">
        <v>12774</v>
      </c>
      <c r="C2162" t="s">
        <v>6526</v>
      </c>
      <c r="D2162" t="s">
        <v>12775</v>
      </c>
      <c r="E2162" t="s">
        <v>306</v>
      </c>
      <c r="F2162" t="s">
        <v>6020</v>
      </c>
      <c r="G2162" t="s">
        <v>12776</v>
      </c>
      <c r="H2162" t="s">
        <v>307</v>
      </c>
    </row>
    <row r="2163" spans="1:8" x14ac:dyDescent="0.25">
      <c r="A2163" t="s">
        <v>296</v>
      </c>
      <c r="B2163" t="s">
        <v>5503</v>
      </c>
      <c r="C2163" t="s">
        <v>5504</v>
      </c>
      <c r="D2163" t="s">
        <v>5505</v>
      </c>
      <c r="E2163" t="s">
        <v>306</v>
      </c>
      <c r="F2163" t="s">
        <v>361</v>
      </c>
      <c r="G2163" t="s">
        <v>5506</v>
      </c>
      <c r="H2163" t="s">
        <v>307</v>
      </c>
    </row>
    <row r="2164" spans="1:8" x14ac:dyDescent="0.25">
      <c r="A2164" t="s">
        <v>296</v>
      </c>
      <c r="B2164" t="s">
        <v>6550</v>
      </c>
      <c r="C2164" t="s">
        <v>5504</v>
      </c>
      <c r="D2164" t="s">
        <v>6551</v>
      </c>
      <c r="E2164" t="s">
        <v>306</v>
      </c>
      <c r="F2164" t="s">
        <v>6020</v>
      </c>
      <c r="G2164" t="s">
        <v>6552</v>
      </c>
      <c r="H2164" t="s">
        <v>307</v>
      </c>
    </row>
    <row r="2165" spans="1:8" x14ac:dyDescent="0.25">
      <c r="A2165" t="s">
        <v>296</v>
      </c>
      <c r="B2165" t="s">
        <v>6553</v>
      </c>
      <c r="C2165" t="s">
        <v>6554</v>
      </c>
      <c r="D2165" t="s">
        <v>6555</v>
      </c>
      <c r="E2165" t="s">
        <v>306</v>
      </c>
      <c r="F2165" t="s">
        <v>6020</v>
      </c>
      <c r="G2165" t="s">
        <v>6556</v>
      </c>
      <c r="H2165" t="s">
        <v>307</v>
      </c>
    </row>
    <row r="2166" spans="1:8" x14ac:dyDescent="0.25">
      <c r="A2166" t="s">
        <v>296</v>
      </c>
      <c r="B2166" t="s">
        <v>12696</v>
      </c>
      <c r="C2166" t="s">
        <v>6557</v>
      </c>
      <c r="D2166" t="s">
        <v>5486</v>
      </c>
      <c r="E2166" t="s">
        <v>306</v>
      </c>
      <c r="F2166" t="s">
        <v>361</v>
      </c>
      <c r="G2166" t="s">
        <v>12697</v>
      </c>
      <c r="H2166" t="s">
        <v>307</v>
      </c>
    </row>
    <row r="2167" spans="1:8" x14ac:dyDescent="0.25">
      <c r="A2167" t="s">
        <v>296</v>
      </c>
      <c r="B2167" t="s">
        <v>12791</v>
      </c>
      <c r="C2167" t="s">
        <v>6557</v>
      </c>
      <c r="D2167" t="s">
        <v>12792</v>
      </c>
      <c r="E2167" t="s">
        <v>306</v>
      </c>
      <c r="F2167" t="s">
        <v>6020</v>
      </c>
      <c r="G2167" t="s">
        <v>12793</v>
      </c>
      <c r="H2167" t="s">
        <v>307</v>
      </c>
    </row>
    <row r="2168" spans="1:8" x14ac:dyDescent="0.25">
      <c r="A2168" t="s">
        <v>296</v>
      </c>
      <c r="B2168" t="s">
        <v>6559</v>
      </c>
      <c r="C2168" t="s">
        <v>6560</v>
      </c>
      <c r="D2168" t="s">
        <v>6561</v>
      </c>
      <c r="E2168" t="s">
        <v>306</v>
      </c>
      <c r="F2168" t="s">
        <v>6020</v>
      </c>
      <c r="G2168" t="s">
        <v>6562</v>
      </c>
      <c r="H2168" t="s">
        <v>307</v>
      </c>
    </row>
    <row r="2169" spans="1:8" x14ac:dyDescent="0.25">
      <c r="A2169" t="s">
        <v>296</v>
      </c>
      <c r="B2169" t="s">
        <v>6563</v>
      </c>
      <c r="C2169" t="s">
        <v>6564</v>
      </c>
      <c r="D2169" t="s">
        <v>6565</v>
      </c>
      <c r="E2169" t="s">
        <v>306</v>
      </c>
      <c r="F2169" t="s">
        <v>6020</v>
      </c>
      <c r="G2169" t="s">
        <v>6566</v>
      </c>
      <c r="H2169" t="s">
        <v>307</v>
      </c>
    </row>
    <row r="2170" spans="1:8" x14ac:dyDescent="0.25">
      <c r="A2170" t="s">
        <v>296</v>
      </c>
      <c r="B2170" t="s">
        <v>6567</v>
      </c>
      <c r="C2170" t="s">
        <v>6568</v>
      </c>
      <c r="D2170" t="s">
        <v>6569</v>
      </c>
      <c r="E2170" t="s">
        <v>306</v>
      </c>
      <c r="F2170" t="s">
        <v>6020</v>
      </c>
      <c r="G2170" t="s">
        <v>6570</v>
      </c>
      <c r="H2170" t="s">
        <v>307</v>
      </c>
    </row>
    <row r="2171" spans="1:8" x14ac:dyDescent="0.25">
      <c r="A2171" t="s">
        <v>296</v>
      </c>
      <c r="B2171" t="s">
        <v>6571</v>
      </c>
      <c r="C2171" t="s">
        <v>6572</v>
      </c>
      <c r="D2171" t="s">
        <v>6573</v>
      </c>
      <c r="E2171" t="s">
        <v>306</v>
      </c>
      <c r="F2171" t="s">
        <v>6020</v>
      </c>
      <c r="G2171" t="s">
        <v>6574</v>
      </c>
      <c r="H2171" t="s">
        <v>307</v>
      </c>
    </row>
    <row r="2172" spans="1:8" x14ac:dyDescent="0.25">
      <c r="A2172" t="s">
        <v>296</v>
      </c>
      <c r="B2172" t="s">
        <v>6575</v>
      </c>
      <c r="C2172" t="s">
        <v>6576</v>
      </c>
      <c r="D2172" t="s">
        <v>6577</v>
      </c>
      <c r="E2172" t="s">
        <v>306</v>
      </c>
      <c r="F2172" t="s">
        <v>6020</v>
      </c>
      <c r="G2172" t="s">
        <v>6578</v>
      </c>
      <c r="H2172" t="s">
        <v>307</v>
      </c>
    </row>
    <row r="2173" spans="1:8" x14ac:dyDescent="0.25">
      <c r="A2173" t="s">
        <v>296</v>
      </c>
      <c r="B2173" t="s">
        <v>6579</v>
      </c>
      <c r="C2173" t="s">
        <v>6580</v>
      </c>
      <c r="D2173" t="s">
        <v>6581</v>
      </c>
      <c r="E2173" t="s">
        <v>306</v>
      </c>
      <c r="F2173" t="s">
        <v>6020</v>
      </c>
      <c r="G2173" t="s">
        <v>6582</v>
      </c>
      <c r="H2173" t="s">
        <v>307</v>
      </c>
    </row>
    <row r="2174" spans="1:8" x14ac:dyDescent="0.25">
      <c r="A2174" t="s">
        <v>296</v>
      </c>
      <c r="B2174" t="s">
        <v>12817</v>
      </c>
      <c r="C2174" t="s">
        <v>6596</v>
      </c>
      <c r="D2174" t="s">
        <v>12818</v>
      </c>
      <c r="E2174" t="s">
        <v>306</v>
      </c>
      <c r="F2174" t="s">
        <v>6020</v>
      </c>
      <c r="G2174" t="s">
        <v>12819</v>
      </c>
      <c r="H2174" t="s">
        <v>307</v>
      </c>
    </row>
    <row r="2175" spans="1:8" x14ac:dyDescent="0.25">
      <c r="A2175" t="s">
        <v>296</v>
      </c>
      <c r="B2175" t="s">
        <v>12801</v>
      </c>
      <c r="C2175" t="s">
        <v>6596</v>
      </c>
      <c r="D2175" t="s">
        <v>12802</v>
      </c>
      <c r="E2175" t="s">
        <v>306</v>
      </c>
      <c r="F2175" t="s">
        <v>6020</v>
      </c>
      <c r="G2175" t="s">
        <v>12803</v>
      </c>
      <c r="H2175" t="s">
        <v>307</v>
      </c>
    </row>
    <row r="2176" spans="1:8" x14ac:dyDescent="0.25">
      <c r="A2176" t="s">
        <v>296</v>
      </c>
      <c r="B2176" t="s">
        <v>6598</v>
      </c>
      <c r="C2176" t="s">
        <v>6599</v>
      </c>
      <c r="D2176" t="s">
        <v>6600</v>
      </c>
      <c r="E2176" t="s">
        <v>306</v>
      </c>
      <c r="F2176" t="s">
        <v>6020</v>
      </c>
      <c r="G2176" t="s">
        <v>6601</v>
      </c>
      <c r="H2176" t="s">
        <v>307</v>
      </c>
    </row>
    <row r="2177" spans="1:8" x14ac:dyDescent="0.25">
      <c r="A2177" t="s">
        <v>296</v>
      </c>
      <c r="B2177" t="s">
        <v>10637</v>
      </c>
      <c r="C2177" t="s">
        <v>6602</v>
      </c>
      <c r="D2177" t="s">
        <v>10638</v>
      </c>
      <c r="E2177" t="s">
        <v>306</v>
      </c>
      <c r="F2177" t="s">
        <v>6020</v>
      </c>
      <c r="G2177" t="s">
        <v>10639</v>
      </c>
      <c r="H2177" t="s">
        <v>307</v>
      </c>
    </row>
    <row r="2178" spans="1:8" x14ac:dyDescent="0.25">
      <c r="A2178" t="s">
        <v>296</v>
      </c>
      <c r="B2178" t="s">
        <v>6604</v>
      </c>
      <c r="C2178" t="s">
        <v>6605</v>
      </c>
      <c r="D2178" t="s">
        <v>6606</v>
      </c>
      <c r="E2178" t="s">
        <v>306</v>
      </c>
      <c r="F2178" t="s">
        <v>6020</v>
      </c>
      <c r="G2178" t="s">
        <v>6607</v>
      </c>
      <c r="H2178" t="s">
        <v>307</v>
      </c>
    </row>
    <row r="2179" spans="1:8" x14ac:dyDescent="0.25">
      <c r="A2179" t="s">
        <v>296</v>
      </c>
      <c r="B2179" t="s">
        <v>12807</v>
      </c>
      <c r="C2179" t="s">
        <v>6608</v>
      </c>
      <c r="D2179" t="s">
        <v>12808</v>
      </c>
      <c r="E2179" t="s">
        <v>306</v>
      </c>
      <c r="F2179" t="s">
        <v>6020</v>
      </c>
      <c r="G2179" t="s">
        <v>12809</v>
      </c>
      <c r="H2179" t="s">
        <v>307</v>
      </c>
    </row>
    <row r="2180" spans="1:8" x14ac:dyDescent="0.25">
      <c r="A2180" t="s">
        <v>296</v>
      </c>
      <c r="B2180" t="s">
        <v>12812</v>
      </c>
      <c r="C2180" t="s">
        <v>6610</v>
      </c>
      <c r="D2180" t="s">
        <v>12813</v>
      </c>
      <c r="E2180" t="s">
        <v>306</v>
      </c>
      <c r="F2180" t="s">
        <v>6020</v>
      </c>
      <c r="G2180" t="s">
        <v>12814</v>
      </c>
      <c r="H2180" t="s">
        <v>307</v>
      </c>
    </row>
    <row r="2181" spans="1:8" x14ac:dyDescent="0.25">
      <c r="A2181" t="s">
        <v>296</v>
      </c>
      <c r="B2181" t="s">
        <v>6612</v>
      </c>
      <c r="C2181" t="s">
        <v>6613</v>
      </c>
      <c r="D2181" t="s">
        <v>6614</v>
      </c>
      <c r="E2181" t="s">
        <v>306</v>
      </c>
      <c r="F2181" t="s">
        <v>6020</v>
      </c>
      <c r="G2181" t="s">
        <v>6615</v>
      </c>
      <c r="H2181" t="s">
        <v>307</v>
      </c>
    </row>
    <row r="2182" spans="1:8" x14ac:dyDescent="0.25">
      <c r="A2182" t="s">
        <v>296</v>
      </c>
      <c r="B2182" t="s">
        <v>6616</v>
      </c>
      <c r="C2182" t="s">
        <v>6617</v>
      </c>
      <c r="D2182" t="s">
        <v>6618</v>
      </c>
      <c r="E2182" t="s">
        <v>306</v>
      </c>
      <c r="F2182" t="s">
        <v>6020</v>
      </c>
      <c r="G2182" t="s">
        <v>6619</v>
      </c>
      <c r="H2182" t="s">
        <v>307</v>
      </c>
    </row>
    <row r="2183" spans="1:8" x14ac:dyDescent="0.25">
      <c r="A2183" t="s">
        <v>296</v>
      </c>
      <c r="B2183" t="s">
        <v>6620</v>
      </c>
      <c r="C2183" t="s">
        <v>6621</v>
      </c>
      <c r="D2183" t="s">
        <v>6622</v>
      </c>
      <c r="E2183" t="s">
        <v>306</v>
      </c>
      <c r="F2183" t="s">
        <v>6020</v>
      </c>
      <c r="G2183" t="s">
        <v>6623</v>
      </c>
      <c r="H2183" t="s">
        <v>307</v>
      </c>
    </row>
    <row r="2184" spans="1:8" x14ac:dyDescent="0.25">
      <c r="A2184" t="s">
        <v>296</v>
      </c>
      <c r="B2184" t="s">
        <v>6624</v>
      </c>
      <c r="C2184" t="s">
        <v>6625</v>
      </c>
      <c r="D2184" t="s">
        <v>6626</v>
      </c>
      <c r="E2184" t="s">
        <v>306</v>
      </c>
      <c r="F2184" t="s">
        <v>6020</v>
      </c>
      <c r="G2184" t="s">
        <v>6627</v>
      </c>
      <c r="H2184" t="s">
        <v>307</v>
      </c>
    </row>
    <row r="2185" spans="1:8" x14ac:dyDescent="0.25">
      <c r="A2185" t="s">
        <v>296</v>
      </c>
      <c r="B2185" t="s">
        <v>6628</v>
      </c>
      <c r="C2185" t="s">
        <v>6629</v>
      </c>
      <c r="D2185" t="s">
        <v>6630</v>
      </c>
      <c r="E2185" t="s">
        <v>306</v>
      </c>
      <c r="F2185" t="s">
        <v>6020</v>
      </c>
      <c r="G2185" t="s">
        <v>6631</v>
      </c>
      <c r="H2185" t="s">
        <v>307</v>
      </c>
    </row>
    <row r="2186" spans="1:8" x14ac:dyDescent="0.25">
      <c r="A2186" t="s">
        <v>296</v>
      </c>
      <c r="B2186" t="s">
        <v>12815</v>
      </c>
      <c r="C2186" t="s">
        <v>6637</v>
      </c>
      <c r="D2186" t="s">
        <v>6611</v>
      </c>
      <c r="E2186" t="s">
        <v>306</v>
      </c>
      <c r="F2186" t="s">
        <v>6020</v>
      </c>
      <c r="G2186" t="s">
        <v>12816</v>
      </c>
      <c r="H2186" t="s">
        <v>307</v>
      </c>
    </row>
    <row r="2187" spans="1:8" x14ac:dyDescent="0.25">
      <c r="A2187" t="s">
        <v>296</v>
      </c>
      <c r="B2187" t="s">
        <v>6636</v>
      </c>
      <c r="C2187" t="s">
        <v>6637</v>
      </c>
      <c r="D2187" t="s">
        <v>6638</v>
      </c>
      <c r="E2187" t="s">
        <v>306</v>
      </c>
      <c r="F2187" t="s">
        <v>6020</v>
      </c>
      <c r="G2187" t="s">
        <v>6639</v>
      </c>
      <c r="H2187" t="s">
        <v>307</v>
      </c>
    </row>
    <row r="2188" spans="1:8" x14ac:dyDescent="0.25">
      <c r="A2188" t="s">
        <v>296</v>
      </c>
      <c r="B2188" t="s">
        <v>6640</v>
      </c>
      <c r="C2188" t="s">
        <v>6641</v>
      </c>
      <c r="D2188" t="s">
        <v>6642</v>
      </c>
      <c r="E2188" t="s">
        <v>306</v>
      </c>
      <c r="F2188" t="s">
        <v>6020</v>
      </c>
      <c r="G2188" t="s">
        <v>6643</v>
      </c>
      <c r="H2188" t="s">
        <v>307</v>
      </c>
    </row>
    <row r="2189" spans="1:8" x14ac:dyDescent="0.25">
      <c r="A2189" t="s">
        <v>296</v>
      </c>
      <c r="B2189" t="s">
        <v>6644</v>
      </c>
      <c r="C2189" t="s">
        <v>6645</v>
      </c>
      <c r="D2189" t="s">
        <v>6646</v>
      </c>
      <c r="E2189" t="s">
        <v>306</v>
      </c>
      <c r="F2189" t="s">
        <v>6020</v>
      </c>
      <c r="G2189" t="s">
        <v>6647</v>
      </c>
      <c r="H2189" t="s">
        <v>307</v>
      </c>
    </row>
    <row r="2190" spans="1:8" x14ac:dyDescent="0.25">
      <c r="A2190" t="s">
        <v>296</v>
      </c>
      <c r="B2190" t="s">
        <v>6648</v>
      </c>
      <c r="C2190" t="s">
        <v>6649</v>
      </c>
      <c r="D2190" t="s">
        <v>6650</v>
      </c>
      <c r="E2190" t="s">
        <v>306</v>
      </c>
      <c r="F2190" t="s">
        <v>6020</v>
      </c>
      <c r="G2190" t="s">
        <v>6651</v>
      </c>
      <c r="H2190" t="s">
        <v>307</v>
      </c>
    </row>
    <row r="2191" spans="1:8" x14ac:dyDescent="0.25">
      <c r="A2191" t="s">
        <v>296</v>
      </c>
      <c r="B2191" t="s">
        <v>10642</v>
      </c>
      <c r="C2191" t="s">
        <v>6653</v>
      </c>
      <c r="D2191" t="s">
        <v>10643</v>
      </c>
      <c r="E2191" t="s">
        <v>306</v>
      </c>
      <c r="F2191" t="s">
        <v>6020</v>
      </c>
      <c r="G2191" t="s">
        <v>10644</v>
      </c>
      <c r="H2191" t="s">
        <v>307</v>
      </c>
    </row>
    <row r="2192" spans="1:8" x14ac:dyDescent="0.25">
      <c r="A2192" t="s">
        <v>296</v>
      </c>
      <c r="B2192" t="s">
        <v>10640</v>
      </c>
      <c r="C2192" t="s">
        <v>6653</v>
      </c>
      <c r="D2192" t="s">
        <v>6603</v>
      </c>
      <c r="E2192" t="s">
        <v>306</v>
      </c>
      <c r="F2192" t="s">
        <v>6020</v>
      </c>
      <c r="G2192" t="s">
        <v>10641</v>
      </c>
      <c r="H2192" t="s">
        <v>307</v>
      </c>
    </row>
    <row r="2193" spans="1:8" x14ac:dyDescent="0.25">
      <c r="A2193" t="s">
        <v>296</v>
      </c>
      <c r="B2193" t="s">
        <v>6655</v>
      </c>
      <c r="C2193" t="s">
        <v>6656</v>
      </c>
      <c r="D2193" t="s">
        <v>6657</v>
      </c>
      <c r="E2193" t="s">
        <v>306</v>
      </c>
      <c r="F2193" t="s">
        <v>6020</v>
      </c>
      <c r="G2193" t="s">
        <v>6658</v>
      </c>
      <c r="H2193" t="s">
        <v>307</v>
      </c>
    </row>
    <row r="2194" spans="1:8" x14ac:dyDescent="0.25">
      <c r="A2194" t="s">
        <v>296</v>
      </c>
      <c r="B2194" t="s">
        <v>6659</v>
      </c>
      <c r="C2194" t="s">
        <v>6660</v>
      </c>
      <c r="D2194" t="s">
        <v>6661</v>
      </c>
      <c r="E2194" t="s">
        <v>306</v>
      </c>
      <c r="F2194" t="s">
        <v>6020</v>
      </c>
      <c r="G2194" t="s">
        <v>6662</v>
      </c>
      <c r="H2194" t="s">
        <v>307</v>
      </c>
    </row>
    <row r="2195" spans="1:8" x14ac:dyDescent="0.25">
      <c r="A2195" t="s">
        <v>296</v>
      </c>
      <c r="B2195" t="s">
        <v>6663</v>
      </c>
      <c r="C2195" t="s">
        <v>6664</v>
      </c>
      <c r="D2195" t="s">
        <v>6665</v>
      </c>
      <c r="E2195" t="s">
        <v>306</v>
      </c>
      <c r="F2195" t="s">
        <v>6020</v>
      </c>
      <c r="G2195" t="s">
        <v>6666</v>
      </c>
      <c r="H2195" t="s">
        <v>307</v>
      </c>
    </row>
    <row r="2196" spans="1:8" x14ac:dyDescent="0.25">
      <c r="A2196" t="s">
        <v>296</v>
      </c>
      <c r="B2196" t="s">
        <v>6667</v>
      </c>
      <c r="C2196" t="s">
        <v>6668</v>
      </c>
      <c r="D2196" t="s">
        <v>6669</v>
      </c>
      <c r="E2196" t="s">
        <v>306</v>
      </c>
      <c r="F2196" t="s">
        <v>6020</v>
      </c>
      <c r="G2196" t="s">
        <v>6670</v>
      </c>
      <c r="H2196" t="s">
        <v>307</v>
      </c>
    </row>
    <row r="2197" spans="1:8" x14ac:dyDescent="0.25">
      <c r="A2197" t="s">
        <v>296</v>
      </c>
      <c r="B2197" t="s">
        <v>6671</v>
      </c>
      <c r="C2197" t="s">
        <v>6672</v>
      </c>
      <c r="D2197" t="s">
        <v>6673</v>
      </c>
      <c r="E2197" t="s">
        <v>306</v>
      </c>
      <c r="F2197" t="s">
        <v>6020</v>
      </c>
      <c r="G2197" t="s">
        <v>6674</v>
      </c>
      <c r="H2197" t="s">
        <v>307</v>
      </c>
    </row>
    <row r="2198" spans="1:8" x14ac:dyDescent="0.25">
      <c r="A2198" t="s">
        <v>296</v>
      </c>
      <c r="B2198" t="s">
        <v>6675</v>
      </c>
      <c r="C2198" t="s">
        <v>6676</v>
      </c>
      <c r="D2198" t="s">
        <v>6677</v>
      </c>
      <c r="E2198" t="s">
        <v>306</v>
      </c>
      <c r="F2198" t="s">
        <v>6020</v>
      </c>
      <c r="G2198" t="s">
        <v>6678</v>
      </c>
      <c r="H2198" t="s">
        <v>307</v>
      </c>
    </row>
    <row r="2199" spans="1:8" x14ac:dyDescent="0.25">
      <c r="A2199" t="s">
        <v>296</v>
      </c>
      <c r="B2199" t="s">
        <v>6679</v>
      </c>
      <c r="C2199" t="s">
        <v>6680</v>
      </c>
      <c r="D2199" t="s">
        <v>6681</v>
      </c>
      <c r="E2199" t="s">
        <v>306</v>
      </c>
      <c r="F2199" t="s">
        <v>6020</v>
      </c>
      <c r="G2199" t="s">
        <v>6682</v>
      </c>
      <c r="H2199" t="s">
        <v>307</v>
      </c>
    </row>
    <row r="2200" spans="1:8" x14ac:dyDescent="0.25">
      <c r="A2200" t="s">
        <v>296</v>
      </c>
      <c r="B2200" t="s">
        <v>6683</v>
      </c>
      <c r="C2200" t="s">
        <v>6684</v>
      </c>
      <c r="D2200" t="s">
        <v>6685</v>
      </c>
      <c r="E2200" t="s">
        <v>306</v>
      </c>
      <c r="F2200" t="s">
        <v>6020</v>
      </c>
      <c r="G2200" t="s">
        <v>6686</v>
      </c>
      <c r="H2200" t="s">
        <v>307</v>
      </c>
    </row>
    <row r="2201" spans="1:8" x14ac:dyDescent="0.25">
      <c r="A2201" t="s">
        <v>296</v>
      </c>
      <c r="B2201" t="s">
        <v>6687</v>
      </c>
      <c r="C2201" t="s">
        <v>6688</v>
      </c>
      <c r="D2201" t="s">
        <v>6689</v>
      </c>
      <c r="E2201" t="s">
        <v>306</v>
      </c>
      <c r="F2201" t="s">
        <v>6020</v>
      </c>
      <c r="G2201" t="s">
        <v>6690</v>
      </c>
      <c r="H2201" t="s">
        <v>307</v>
      </c>
    </row>
    <row r="2202" spans="1:8" x14ac:dyDescent="0.25">
      <c r="A2202" t="s">
        <v>296</v>
      </c>
      <c r="B2202" t="s">
        <v>6691</v>
      </c>
      <c r="C2202" t="s">
        <v>6692</v>
      </c>
      <c r="D2202" t="s">
        <v>6693</v>
      </c>
      <c r="E2202" t="s">
        <v>306</v>
      </c>
      <c r="F2202" t="s">
        <v>6020</v>
      </c>
      <c r="G2202" t="s">
        <v>6694</v>
      </c>
      <c r="H2202" t="s">
        <v>307</v>
      </c>
    </row>
    <row r="2203" spans="1:8" x14ac:dyDescent="0.25">
      <c r="A2203" t="s">
        <v>296</v>
      </c>
      <c r="B2203" t="s">
        <v>6695</v>
      </c>
      <c r="C2203" t="s">
        <v>6696</v>
      </c>
      <c r="D2203" t="s">
        <v>6697</v>
      </c>
      <c r="E2203" t="s">
        <v>306</v>
      </c>
      <c r="F2203" t="s">
        <v>6020</v>
      </c>
      <c r="G2203" t="s">
        <v>6698</v>
      </c>
      <c r="H2203" t="s">
        <v>307</v>
      </c>
    </row>
    <row r="2204" spans="1:8" x14ac:dyDescent="0.25">
      <c r="A2204" t="s">
        <v>296</v>
      </c>
      <c r="B2204" t="s">
        <v>6739</v>
      </c>
      <c r="C2204" t="s">
        <v>6700</v>
      </c>
      <c r="D2204" t="s">
        <v>6740</v>
      </c>
      <c r="E2204" t="s">
        <v>306</v>
      </c>
      <c r="F2204" t="s">
        <v>6020</v>
      </c>
      <c r="G2204" t="s">
        <v>6741</v>
      </c>
      <c r="H2204" t="s">
        <v>307</v>
      </c>
    </row>
    <row r="2205" spans="1:8" x14ac:dyDescent="0.25">
      <c r="A2205" t="s">
        <v>296</v>
      </c>
      <c r="B2205" t="s">
        <v>6699</v>
      </c>
      <c r="C2205" t="s">
        <v>6700</v>
      </c>
      <c r="D2205" t="s">
        <v>6701</v>
      </c>
      <c r="E2205" t="s">
        <v>306</v>
      </c>
      <c r="F2205" t="s">
        <v>6020</v>
      </c>
      <c r="G2205" t="s">
        <v>6702</v>
      </c>
      <c r="H2205" t="s">
        <v>307</v>
      </c>
    </row>
    <row r="2206" spans="1:8" x14ac:dyDescent="0.25">
      <c r="A2206" t="s">
        <v>296</v>
      </c>
      <c r="B2206" t="s">
        <v>6703</v>
      </c>
      <c r="C2206" t="s">
        <v>6704</v>
      </c>
      <c r="D2206" t="s">
        <v>6705</v>
      </c>
      <c r="E2206" t="s">
        <v>306</v>
      </c>
      <c r="F2206" t="s">
        <v>6020</v>
      </c>
      <c r="G2206" t="s">
        <v>6706</v>
      </c>
      <c r="H2206" t="s">
        <v>307</v>
      </c>
    </row>
    <row r="2207" spans="1:8" x14ac:dyDescent="0.25">
      <c r="A2207" t="s">
        <v>296</v>
      </c>
      <c r="B2207" t="s">
        <v>6707</v>
      </c>
      <c r="C2207" t="s">
        <v>6708</v>
      </c>
      <c r="D2207" t="s">
        <v>6709</v>
      </c>
      <c r="E2207" t="s">
        <v>306</v>
      </c>
      <c r="F2207" t="s">
        <v>6020</v>
      </c>
      <c r="G2207" t="s">
        <v>6710</v>
      </c>
      <c r="H2207" t="s">
        <v>307</v>
      </c>
    </row>
    <row r="2208" spans="1:8" x14ac:dyDescent="0.25">
      <c r="A2208" t="s">
        <v>296</v>
      </c>
      <c r="B2208" t="s">
        <v>6711</v>
      </c>
      <c r="C2208" t="s">
        <v>6712</v>
      </c>
      <c r="D2208" t="s">
        <v>6713</v>
      </c>
      <c r="E2208" t="s">
        <v>306</v>
      </c>
      <c r="F2208" t="s">
        <v>6020</v>
      </c>
      <c r="G2208" t="s">
        <v>6714</v>
      </c>
      <c r="H2208" t="s">
        <v>307</v>
      </c>
    </row>
    <row r="2209" spans="1:8" x14ac:dyDescent="0.25">
      <c r="A2209" t="s">
        <v>296</v>
      </c>
      <c r="B2209" t="s">
        <v>6715</v>
      </c>
      <c r="C2209" t="s">
        <v>6716</v>
      </c>
      <c r="D2209" t="s">
        <v>6717</v>
      </c>
      <c r="E2209" t="s">
        <v>306</v>
      </c>
      <c r="F2209" t="s">
        <v>6020</v>
      </c>
      <c r="G2209" t="s">
        <v>6718</v>
      </c>
      <c r="H2209" t="s">
        <v>307</v>
      </c>
    </row>
    <row r="2210" spans="1:8" x14ac:dyDescent="0.25">
      <c r="A2210" t="s">
        <v>296</v>
      </c>
      <c r="B2210" t="s">
        <v>6719</v>
      </c>
      <c r="C2210" t="s">
        <v>6720</v>
      </c>
      <c r="D2210" t="s">
        <v>6721</v>
      </c>
      <c r="E2210" t="s">
        <v>306</v>
      </c>
      <c r="F2210" t="s">
        <v>6020</v>
      </c>
      <c r="G2210" t="s">
        <v>6722</v>
      </c>
      <c r="H2210" t="s">
        <v>307</v>
      </c>
    </row>
    <row r="2211" spans="1:8" x14ac:dyDescent="0.25">
      <c r="A2211" t="s">
        <v>296</v>
      </c>
      <c r="B2211" t="s">
        <v>6723</v>
      </c>
      <c r="C2211" t="s">
        <v>6724</v>
      </c>
      <c r="D2211" t="s">
        <v>6725</v>
      </c>
      <c r="E2211" t="s">
        <v>306</v>
      </c>
      <c r="F2211" t="s">
        <v>6020</v>
      </c>
      <c r="G2211" t="s">
        <v>6726</v>
      </c>
      <c r="H2211" t="s">
        <v>307</v>
      </c>
    </row>
    <row r="2212" spans="1:8" x14ac:dyDescent="0.25">
      <c r="A2212" t="s">
        <v>296</v>
      </c>
      <c r="B2212" t="s">
        <v>6727</v>
      </c>
      <c r="C2212" t="s">
        <v>6728</v>
      </c>
      <c r="D2212" t="s">
        <v>6729</v>
      </c>
      <c r="E2212" t="s">
        <v>306</v>
      </c>
      <c r="F2212" t="s">
        <v>6020</v>
      </c>
      <c r="G2212" t="s">
        <v>6730</v>
      </c>
      <c r="H2212" t="s">
        <v>307</v>
      </c>
    </row>
    <row r="2213" spans="1:8" x14ac:dyDescent="0.25">
      <c r="A2213" t="s">
        <v>296</v>
      </c>
      <c r="B2213" t="s">
        <v>6731</v>
      </c>
      <c r="C2213" t="s">
        <v>6732</v>
      </c>
      <c r="D2213" t="s">
        <v>6733</v>
      </c>
      <c r="E2213" t="s">
        <v>306</v>
      </c>
      <c r="F2213" t="s">
        <v>6020</v>
      </c>
      <c r="G2213" t="s">
        <v>6734</v>
      </c>
      <c r="H2213" t="s">
        <v>307</v>
      </c>
    </row>
    <row r="2214" spans="1:8" x14ac:dyDescent="0.25">
      <c r="A2214" t="s">
        <v>296</v>
      </c>
      <c r="B2214" t="s">
        <v>6735</v>
      </c>
      <c r="C2214" t="s">
        <v>6736</v>
      </c>
      <c r="D2214" t="s">
        <v>6737</v>
      </c>
      <c r="E2214" t="s">
        <v>306</v>
      </c>
      <c r="F2214" t="s">
        <v>6020</v>
      </c>
      <c r="G2214" t="s">
        <v>6738</v>
      </c>
      <c r="H2214" t="s">
        <v>307</v>
      </c>
    </row>
    <row r="2215" spans="1:8" x14ac:dyDescent="0.25">
      <c r="A2215" t="s">
        <v>296</v>
      </c>
      <c r="B2215" t="s">
        <v>6089</v>
      </c>
      <c r="C2215" t="s">
        <v>6090</v>
      </c>
      <c r="D2215" t="s">
        <v>6091</v>
      </c>
      <c r="E2215" t="s">
        <v>306</v>
      </c>
      <c r="F2215" t="s">
        <v>6020</v>
      </c>
      <c r="G2215" t="s">
        <v>6092</v>
      </c>
      <c r="H2215" t="s">
        <v>307</v>
      </c>
    </row>
    <row r="2216" spans="1:8" x14ac:dyDescent="0.25">
      <c r="A2216" t="s">
        <v>296</v>
      </c>
      <c r="B2216" t="s">
        <v>6742</v>
      </c>
      <c r="C2216" t="s">
        <v>6090</v>
      </c>
      <c r="D2216" t="s">
        <v>6743</v>
      </c>
      <c r="E2216" t="s">
        <v>306</v>
      </c>
      <c r="F2216" t="s">
        <v>6020</v>
      </c>
      <c r="G2216" t="s">
        <v>6744</v>
      </c>
      <c r="H2216" t="s">
        <v>307</v>
      </c>
    </row>
    <row r="2217" spans="1:8" x14ac:dyDescent="0.25">
      <c r="A2217" t="s">
        <v>296</v>
      </c>
      <c r="B2217" t="s">
        <v>6745</v>
      </c>
      <c r="C2217" t="s">
        <v>6746</v>
      </c>
      <c r="D2217" t="s">
        <v>6747</v>
      </c>
      <c r="E2217" t="s">
        <v>306</v>
      </c>
      <c r="F2217" t="s">
        <v>6020</v>
      </c>
      <c r="G2217" t="s">
        <v>6748</v>
      </c>
      <c r="H2217" t="s">
        <v>307</v>
      </c>
    </row>
    <row r="2218" spans="1:8" x14ac:dyDescent="0.25">
      <c r="A2218" t="s">
        <v>296</v>
      </c>
      <c r="B2218" t="s">
        <v>6749</v>
      </c>
      <c r="C2218" t="s">
        <v>6750</v>
      </c>
      <c r="D2218" t="s">
        <v>6751</v>
      </c>
      <c r="E2218" t="s">
        <v>306</v>
      </c>
      <c r="F2218" t="s">
        <v>6020</v>
      </c>
      <c r="G2218" t="s">
        <v>6752</v>
      </c>
      <c r="H2218" t="s">
        <v>307</v>
      </c>
    </row>
    <row r="2219" spans="1:8" x14ac:dyDescent="0.25">
      <c r="A2219" t="s">
        <v>296</v>
      </c>
      <c r="B2219" t="s">
        <v>12682</v>
      </c>
      <c r="C2219" t="s">
        <v>3529</v>
      </c>
      <c r="D2219" t="s">
        <v>5409</v>
      </c>
      <c r="E2219" t="s">
        <v>306</v>
      </c>
      <c r="F2219" t="s">
        <v>361</v>
      </c>
      <c r="G2219" t="s">
        <v>5410</v>
      </c>
      <c r="H2219" t="s">
        <v>307</v>
      </c>
    </row>
    <row r="2220" spans="1:8" x14ac:dyDescent="0.25">
      <c r="A2220" t="s">
        <v>296</v>
      </c>
      <c r="B2220" t="s">
        <v>6767</v>
      </c>
      <c r="C2220" t="s">
        <v>3529</v>
      </c>
      <c r="D2220" t="s">
        <v>6768</v>
      </c>
      <c r="E2220" t="s">
        <v>306</v>
      </c>
      <c r="F2220" t="s">
        <v>6020</v>
      </c>
      <c r="G2220" t="s">
        <v>6769</v>
      </c>
      <c r="H2220" t="s">
        <v>307</v>
      </c>
    </row>
    <row r="2221" spans="1:8" x14ac:dyDescent="0.25">
      <c r="A2221" t="s">
        <v>296</v>
      </c>
      <c r="B2221" t="s">
        <v>6770</v>
      </c>
      <c r="C2221" t="s">
        <v>6771</v>
      </c>
      <c r="D2221" t="s">
        <v>6772</v>
      </c>
      <c r="E2221" t="s">
        <v>306</v>
      </c>
      <c r="F2221" t="s">
        <v>6020</v>
      </c>
      <c r="G2221" t="s">
        <v>6773</v>
      </c>
      <c r="H2221" t="s">
        <v>307</v>
      </c>
    </row>
    <row r="2222" spans="1:8" x14ac:dyDescent="0.25">
      <c r="A2222" t="s">
        <v>296</v>
      </c>
      <c r="B2222" t="s">
        <v>6774</v>
      </c>
      <c r="C2222" t="s">
        <v>6775</v>
      </c>
      <c r="D2222" t="s">
        <v>6776</v>
      </c>
      <c r="E2222" t="s">
        <v>306</v>
      </c>
      <c r="F2222" t="s">
        <v>6020</v>
      </c>
      <c r="G2222" t="s">
        <v>6777</v>
      </c>
      <c r="H2222" t="s">
        <v>307</v>
      </c>
    </row>
    <row r="2223" spans="1:8" x14ac:dyDescent="0.25">
      <c r="A2223" t="s">
        <v>296</v>
      </c>
      <c r="B2223" t="s">
        <v>6778</v>
      </c>
      <c r="C2223" t="s">
        <v>6779</v>
      </c>
      <c r="D2223" t="s">
        <v>6780</v>
      </c>
      <c r="E2223" t="s">
        <v>306</v>
      </c>
      <c r="F2223" t="s">
        <v>6020</v>
      </c>
      <c r="G2223" t="s">
        <v>6781</v>
      </c>
      <c r="H2223" t="s">
        <v>307</v>
      </c>
    </row>
    <row r="2224" spans="1:8" x14ac:dyDescent="0.25">
      <c r="A2224" t="s">
        <v>296</v>
      </c>
      <c r="B2224" t="s">
        <v>6782</v>
      </c>
      <c r="C2224" t="s">
        <v>6783</v>
      </c>
      <c r="D2224" t="s">
        <v>6784</v>
      </c>
      <c r="E2224" t="s">
        <v>306</v>
      </c>
      <c r="F2224" t="s">
        <v>6187</v>
      </c>
      <c r="G2224" t="s">
        <v>6785</v>
      </c>
      <c r="H2224" t="s">
        <v>307</v>
      </c>
    </row>
    <row r="2225" spans="1:8" x14ac:dyDescent="0.25">
      <c r="A2225" t="s">
        <v>296</v>
      </c>
      <c r="B2225" t="s">
        <v>6786</v>
      </c>
      <c r="C2225" t="s">
        <v>6787</v>
      </c>
      <c r="D2225" t="s">
        <v>6788</v>
      </c>
      <c r="E2225" t="s">
        <v>306</v>
      </c>
      <c r="F2225" t="s">
        <v>6187</v>
      </c>
      <c r="G2225" t="s">
        <v>6789</v>
      </c>
      <c r="H2225" t="s">
        <v>307</v>
      </c>
    </row>
    <row r="2226" spans="1:8" x14ac:dyDescent="0.25">
      <c r="A2226" t="s">
        <v>296</v>
      </c>
      <c r="B2226" t="s">
        <v>12686</v>
      </c>
      <c r="C2226" t="s">
        <v>6791</v>
      </c>
      <c r="D2226" t="s">
        <v>5450</v>
      </c>
      <c r="E2226" t="s">
        <v>306</v>
      </c>
      <c r="F2226" t="s">
        <v>361</v>
      </c>
      <c r="G2226" t="s">
        <v>12687</v>
      </c>
      <c r="H2226" t="s">
        <v>307</v>
      </c>
    </row>
    <row r="2227" spans="1:8" x14ac:dyDescent="0.25">
      <c r="A2227" t="s">
        <v>296</v>
      </c>
      <c r="B2227" t="s">
        <v>6790</v>
      </c>
      <c r="C2227" t="s">
        <v>6791</v>
      </c>
      <c r="D2227" t="s">
        <v>6792</v>
      </c>
      <c r="E2227" t="s">
        <v>306</v>
      </c>
      <c r="F2227" t="s">
        <v>6020</v>
      </c>
      <c r="G2227" t="s">
        <v>6793</v>
      </c>
      <c r="H2227" t="s">
        <v>307</v>
      </c>
    </row>
    <row r="2228" spans="1:8" x14ac:dyDescent="0.25">
      <c r="A2228" t="s">
        <v>296</v>
      </c>
      <c r="B2228" t="s">
        <v>6794</v>
      </c>
      <c r="C2228" t="s">
        <v>6795</v>
      </c>
      <c r="D2228" t="s">
        <v>6796</v>
      </c>
      <c r="E2228" t="s">
        <v>306</v>
      </c>
      <c r="F2228" t="s">
        <v>6020</v>
      </c>
      <c r="G2228" t="s">
        <v>6797</v>
      </c>
      <c r="H2228" t="s">
        <v>307</v>
      </c>
    </row>
    <row r="2229" spans="1:8" x14ac:dyDescent="0.25">
      <c r="A2229" t="s">
        <v>296</v>
      </c>
      <c r="B2229" t="s">
        <v>6160</v>
      </c>
      <c r="C2229" t="s">
        <v>6161</v>
      </c>
      <c r="D2229" t="s">
        <v>6162</v>
      </c>
      <c r="E2229" t="s">
        <v>306</v>
      </c>
      <c r="F2229" t="s">
        <v>6020</v>
      </c>
      <c r="G2229" t="s">
        <v>6163</v>
      </c>
      <c r="H2229" t="s">
        <v>307</v>
      </c>
    </row>
    <row r="2230" spans="1:8" x14ac:dyDescent="0.25">
      <c r="A2230" t="s">
        <v>296</v>
      </c>
      <c r="B2230" t="s">
        <v>6831</v>
      </c>
      <c r="C2230" t="s">
        <v>6161</v>
      </c>
      <c r="D2230" t="s">
        <v>6832</v>
      </c>
      <c r="E2230" t="s">
        <v>306</v>
      </c>
      <c r="F2230" t="s">
        <v>5635</v>
      </c>
      <c r="G2230" t="s">
        <v>6833</v>
      </c>
      <c r="H2230" t="s">
        <v>307</v>
      </c>
    </row>
    <row r="2231" spans="1:8" x14ac:dyDescent="0.25">
      <c r="A2231" t="s">
        <v>296</v>
      </c>
      <c r="B2231" t="s">
        <v>6834</v>
      </c>
      <c r="C2231" t="s">
        <v>6835</v>
      </c>
      <c r="D2231" t="s">
        <v>6836</v>
      </c>
      <c r="E2231" t="s">
        <v>306</v>
      </c>
      <c r="F2231" t="s">
        <v>5635</v>
      </c>
      <c r="G2231" t="s">
        <v>6837</v>
      </c>
      <c r="H2231" t="s">
        <v>307</v>
      </c>
    </row>
    <row r="2232" spans="1:8" x14ac:dyDescent="0.25">
      <c r="A2232" t="s">
        <v>296</v>
      </c>
      <c r="B2232" t="s">
        <v>6838</v>
      </c>
      <c r="C2232" t="s">
        <v>6839</v>
      </c>
      <c r="D2232" t="s">
        <v>6840</v>
      </c>
      <c r="E2232" t="s">
        <v>306</v>
      </c>
      <c r="F2232" t="s">
        <v>5635</v>
      </c>
      <c r="G2232" t="s">
        <v>6841</v>
      </c>
      <c r="H2232" t="s">
        <v>307</v>
      </c>
    </row>
    <row r="2233" spans="1:8" x14ac:dyDescent="0.25">
      <c r="A2233" t="s">
        <v>296</v>
      </c>
      <c r="B2233" t="s">
        <v>6842</v>
      </c>
      <c r="C2233" t="s">
        <v>6843</v>
      </c>
      <c r="D2233" t="s">
        <v>6844</v>
      </c>
      <c r="E2233" t="s">
        <v>306</v>
      </c>
      <c r="F2233" t="s">
        <v>5635</v>
      </c>
      <c r="G2233" t="s">
        <v>6845</v>
      </c>
      <c r="H2233" t="s">
        <v>307</v>
      </c>
    </row>
    <row r="2234" spans="1:8" x14ac:dyDescent="0.25">
      <c r="A2234" t="s">
        <v>296</v>
      </c>
      <c r="B2234" t="s">
        <v>6846</v>
      </c>
      <c r="C2234" t="s">
        <v>6847</v>
      </c>
      <c r="D2234" t="s">
        <v>6848</v>
      </c>
      <c r="E2234" t="s">
        <v>306</v>
      </c>
      <c r="F2234" t="s">
        <v>5635</v>
      </c>
      <c r="G2234" t="s">
        <v>6849</v>
      </c>
      <c r="H2234" t="s">
        <v>307</v>
      </c>
    </row>
    <row r="2235" spans="1:8" x14ac:dyDescent="0.25">
      <c r="A2235" t="s">
        <v>296</v>
      </c>
      <c r="B2235" t="s">
        <v>6850</v>
      </c>
      <c r="C2235" t="s">
        <v>6851</v>
      </c>
      <c r="D2235" t="s">
        <v>6852</v>
      </c>
      <c r="E2235" t="s">
        <v>306</v>
      </c>
      <c r="F2235" t="s">
        <v>5635</v>
      </c>
      <c r="G2235" t="s">
        <v>6853</v>
      </c>
      <c r="H2235" t="s">
        <v>307</v>
      </c>
    </row>
    <row r="2236" spans="1:8" x14ac:dyDescent="0.25">
      <c r="A2236" t="s">
        <v>296</v>
      </c>
      <c r="B2236" t="s">
        <v>6764</v>
      </c>
      <c r="C2236" t="s">
        <v>6264</v>
      </c>
      <c r="D2236" t="s">
        <v>6765</v>
      </c>
      <c r="E2236" t="s">
        <v>306</v>
      </c>
      <c r="F2236" t="s">
        <v>6020</v>
      </c>
      <c r="G2236" t="s">
        <v>6766</v>
      </c>
      <c r="H2236" t="s">
        <v>307</v>
      </c>
    </row>
    <row r="2237" spans="1:8" x14ac:dyDescent="0.25">
      <c r="A2237" t="s">
        <v>296</v>
      </c>
      <c r="B2237" t="s">
        <v>12747</v>
      </c>
      <c r="C2237" t="s">
        <v>6264</v>
      </c>
      <c r="D2237" t="s">
        <v>12748</v>
      </c>
      <c r="E2237" t="s">
        <v>306</v>
      </c>
      <c r="F2237" t="s">
        <v>6020</v>
      </c>
      <c r="G2237" t="s">
        <v>12749</v>
      </c>
      <c r="H2237" t="s">
        <v>307</v>
      </c>
    </row>
    <row r="2238" spans="1:8" x14ac:dyDescent="0.25">
      <c r="A2238" t="s">
        <v>296</v>
      </c>
      <c r="B2238" t="s">
        <v>10622</v>
      </c>
      <c r="C2238" t="s">
        <v>10623</v>
      </c>
      <c r="D2238" t="s">
        <v>6171</v>
      </c>
      <c r="E2238" t="s">
        <v>306</v>
      </c>
      <c r="F2238" t="s">
        <v>6020</v>
      </c>
      <c r="G2238" t="s">
        <v>10624</v>
      </c>
      <c r="H2238" t="s">
        <v>307</v>
      </c>
    </row>
    <row r="2239" spans="1:8" x14ac:dyDescent="0.25">
      <c r="A2239" t="s">
        <v>296</v>
      </c>
      <c r="B2239" t="s">
        <v>10618</v>
      </c>
      <c r="C2239" t="s">
        <v>10619</v>
      </c>
      <c r="D2239" t="s">
        <v>10620</v>
      </c>
      <c r="E2239" t="s">
        <v>306</v>
      </c>
      <c r="F2239" t="s">
        <v>6020</v>
      </c>
      <c r="G2239" t="s">
        <v>10621</v>
      </c>
      <c r="H2239" t="s">
        <v>307</v>
      </c>
    </row>
    <row r="2240" spans="1:8" x14ac:dyDescent="0.25">
      <c r="A2240" t="s">
        <v>296</v>
      </c>
      <c r="B2240" t="s">
        <v>12734</v>
      </c>
      <c r="C2240" t="s">
        <v>12735</v>
      </c>
      <c r="D2240" t="s">
        <v>6243</v>
      </c>
      <c r="E2240" t="s">
        <v>306</v>
      </c>
      <c r="F2240" t="s">
        <v>6020</v>
      </c>
      <c r="G2240" t="s">
        <v>12736</v>
      </c>
      <c r="H2240" t="s">
        <v>307</v>
      </c>
    </row>
    <row r="2241" spans="1:8" x14ac:dyDescent="0.25">
      <c r="A2241" t="s">
        <v>296</v>
      </c>
      <c r="B2241" t="s">
        <v>12782</v>
      </c>
      <c r="C2241" t="s">
        <v>12783</v>
      </c>
      <c r="D2241" t="s">
        <v>6539</v>
      </c>
      <c r="E2241" t="s">
        <v>306</v>
      </c>
      <c r="F2241" t="s">
        <v>6020</v>
      </c>
      <c r="G2241" t="s">
        <v>12784</v>
      </c>
      <c r="H2241" t="s">
        <v>307</v>
      </c>
    </row>
    <row r="2242" spans="1:8" x14ac:dyDescent="0.25">
      <c r="A2242" t="s">
        <v>296</v>
      </c>
      <c r="B2242" t="s">
        <v>12788</v>
      </c>
      <c r="C2242" t="s">
        <v>12789</v>
      </c>
      <c r="D2242" t="s">
        <v>6545</v>
      </c>
      <c r="E2242" t="s">
        <v>306</v>
      </c>
      <c r="F2242" t="s">
        <v>6020</v>
      </c>
      <c r="G2242" t="s">
        <v>12790</v>
      </c>
      <c r="H2242" t="s">
        <v>307</v>
      </c>
    </row>
    <row r="2243" spans="1:8" x14ac:dyDescent="0.25">
      <c r="A2243" t="s">
        <v>296</v>
      </c>
      <c r="B2243" t="s">
        <v>12794</v>
      </c>
      <c r="C2243" t="s">
        <v>12795</v>
      </c>
      <c r="D2243" t="s">
        <v>6558</v>
      </c>
      <c r="E2243" t="s">
        <v>306</v>
      </c>
      <c r="F2243" t="s">
        <v>6020</v>
      </c>
      <c r="G2243" t="s">
        <v>12796</v>
      </c>
      <c r="H2243" t="s">
        <v>307</v>
      </c>
    </row>
    <row r="2244" spans="1:8" x14ac:dyDescent="0.25">
      <c r="A2244" t="s">
        <v>296</v>
      </c>
      <c r="B2244" t="s">
        <v>10614</v>
      </c>
      <c r="C2244" t="s">
        <v>10615</v>
      </c>
      <c r="D2244" t="s">
        <v>10616</v>
      </c>
      <c r="E2244" t="s">
        <v>306</v>
      </c>
      <c r="F2244" t="s">
        <v>361</v>
      </c>
      <c r="G2244" t="s">
        <v>10617</v>
      </c>
      <c r="H2244" t="s">
        <v>307</v>
      </c>
    </row>
    <row r="2245" spans="1:8" x14ac:dyDescent="0.25">
      <c r="A2245" t="s">
        <v>296</v>
      </c>
      <c r="B2245" t="s">
        <v>10610</v>
      </c>
      <c r="C2245" t="s">
        <v>10611</v>
      </c>
      <c r="D2245" t="s">
        <v>10612</v>
      </c>
      <c r="E2245" t="s">
        <v>306</v>
      </c>
      <c r="F2245" t="s">
        <v>361</v>
      </c>
      <c r="G2245" t="s">
        <v>10613</v>
      </c>
      <c r="H2245" t="s">
        <v>307</v>
      </c>
    </row>
    <row r="2246" spans="1:8" x14ac:dyDescent="0.25">
      <c r="A2246" t="s">
        <v>296</v>
      </c>
      <c r="B2246" t="s">
        <v>12838</v>
      </c>
      <c r="C2246" t="s">
        <v>12839</v>
      </c>
      <c r="D2246" t="s">
        <v>6759</v>
      </c>
      <c r="E2246" t="s">
        <v>306</v>
      </c>
      <c r="F2246" t="s">
        <v>6020</v>
      </c>
      <c r="G2246" t="s">
        <v>12840</v>
      </c>
      <c r="H2246" t="s">
        <v>307</v>
      </c>
    </row>
    <row r="2247" spans="1:8" x14ac:dyDescent="0.25">
      <c r="A2247" t="s">
        <v>296</v>
      </c>
      <c r="B2247" t="s">
        <v>12750</v>
      </c>
      <c r="C2247" t="s">
        <v>12751</v>
      </c>
      <c r="D2247" t="s">
        <v>6265</v>
      </c>
      <c r="E2247" t="s">
        <v>306</v>
      </c>
      <c r="F2247" t="s">
        <v>6020</v>
      </c>
      <c r="G2247" t="s">
        <v>12752</v>
      </c>
      <c r="H2247" t="s">
        <v>307</v>
      </c>
    </row>
    <row r="2248" spans="1:8" x14ac:dyDescent="0.25">
      <c r="A2248" t="s">
        <v>296</v>
      </c>
      <c r="B2248" t="s">
        <v>12744</v>
      </c>
      <c r="C2248" t="s">
        <v>12745</v>
      </c>
      <c r="D2248" t="s">
        <v>6263</v>
      </c>
      <c r="E2248" t="s">
        <v>306</v>
      </c>
      <c r="F2248" t="s">
        <v>6020</v>
      </c>
      <c r="G2248" t="s">
        <v>12746</v>
      </c>
      <c r="H2248" t="s">
        <v>307</v>
      </c>
    </row>
    <row r="2249" spans="1:8" x14ac:dyDescent="0.25">
      <c r="A2249" t="s">
        <v>296</v>
      </c>
      <c r="B2249" t="s">
        <v>12844</v>
      </c>
      <c r="C2249" t="s">
        <v>12845</v>
      </c>
      <c r="D2249" t="s">
        <v>6819</v>
      </c>
      <c r="E2249" t="s">
        <v>306</v>
      </c>
      <c r="F2249" t="s">
        <v>6020</v>
      </c>
      <c r="G2249" t="s">
        <v>12846</v>
      </c>
      <c r="H2249" t="s">
        <v>307</v>
      </c>
    </row>
    <row r="2250" spans="1:8" x14ac:dyDescent="0.25">
      <c r="A2250" t="s">
        <v>296</v>
      </c>
      <c r="B2250" t="s">
        <v>12737</v>
      </c>
      <c r="C2250" t="s">
        <v>12738</v>
      </c>
      <c r="D2250" t="s">
        <v>12739</v>
      </c>
      <c r="E2250" t="s">
        <v>306</v>
      </c>
      <c r="F2250" t="s">
        <v>6020</v>
      </c>
      <c r="G2250" t="s">
        <v>12740</v>
      </c>
      <c r="H2250" t="s">
        <v>307</v>
      </c>
    </row>
    <row r="2251" spans="1:8" x14ac:dyDescent="0.25">
      <c r="A2251" t="s">
        <v>296</v>
      </c>
      <c r="B2251" t="s">
        <v>12820</v>
      </c>
      <c r="C2251" t="s">
        <v>12821</v>
      </c>
      <c r="D2251" t="s">
        <v>6652</v>
      </c>
      <c r="E2251" t="s">
        <v>306</v>
      </c>
      <c r="F2251" t="s">
        <v>6020</v>
      </c>
      <c r="G2251" t="s">
        <v>12822</v>
      </c>
      <c r="H2251" t="s">
        <v>307</v>
      </c>
    </row>
    <row r="2252" spans="1:8" x14ac:dyDescent="0.25">
      <c r="A2252" t="s">
        <v>296</v>
      </c>
      <c r="B2252" t="s">
        <v>12804</v>
      </c>
      <c r="C2252" t="s">
        <v>12805</v>
      </c>
      <c r="D2252" t="s">
        <v>6597</v>
      </c>
      <c r="E2252" t="s">
        <v>306</v>
      </c>
      <c r="F2252" t="s">
        <v>6020</v>
      </c>
      <c r="G2252" t="s">
        <v>12806</v>
      </c>
      <c r="H2252" t="s">
        <v>307</v>
      </c>
    </row>
    <row r="2253" spans="1:8" x14ac:dyDescent="0.25">
      <c r="A2253" t="s">
        <v>296</v>
      </c>
      <c r="B2253" t="s">
        <v>12728</v>
      </c>
      <c r="C2253" t="s">
        <v>12729</v>
      </c>
      <c r="D2253" t="s">
        <v>6241</v>
      </c>
      <c r="E2253" t="s">
        <v>306</v>
      </c>
      <c r="F2253" t="s">
        <v>5130</v>
      </c>
      <c r="G2253" t="s">
        <v>12730</v>
      </c>
      <c r="H2253" t="s">
        <v>307</v>
      </c>
    </row>
    <row r="2254" spans="1:8" x14ac:dyDescent="0.25">
      <c r="A2254" t="s">
        <v>296</v>
      </c>
      <c r="B2254" t="s">
        <v>12832</v>
      </c>
      <c r="C2254" t="s">
        <v>12833</v>
      </c>
      <c r="D2254" t="s">
        <v>6754</v>
      </c>
      <c r="E2254" t="s">
        <v>306</v>
      </c>
      <c r="F2254" t="s">
        <v>6020</v>
      </c>
      <c r="G2254" t="s">
        <v>12834</v>
      </c>
      <c r="H2254" t="s">
        <v>307</v>
      </c>
    </row>
    <row r="2255" spans="1:8" x14ac:dyDescent="0.25">
      <c r="A2255" t="s">
        <v>296</v>
      </c>
      <c r="B2255" t="s">
        <v>12669</v>
      </c>
      <c r="C2255" t="s">
        <v>12670</v>
      </c>
      <c r="D2255" t="s">
        <v>5281</v>
      </c>
      <c r="E2255" t="s">
        <v>306</v>
      </c>
      <c r="F2255" t="s">
        <v>361</v>
      </c>
      <c r="G2255" t="s">
        <v>12671</v>
      </c>
      <c r="H2255" t="s">
        <v>307</v>
      </c>
    </row>
    <row r="2256" spans="1:8" x14ac:dyDescent="0.25">
      <c r="A2256" t="s">
        <v>296</v>
      </c>
      <c r="B2256" t="s">
        <v>12659</v>
      </c>
      <c r="C2256" t="s">
        <v>12660</v>
      </c>
      <c r="D2256" t="s">
        <v>5279</v>
      </c>
      <c r="E2256" t="s">
        <v>306</v>
      </c>
      <c r="F2256" t="s">
        <v>361</v>
      </c>
      <c r="G2256" t="s">
        <v>12661</v>
      </c>
      <c r="H2256" t="s">
        <v>307</v>
      </c>
    </row>
    <row r="2257" spans="1:8" x14ac:dyDescent="0.25">
      <c r="A2257" t="s">
        <v>296</v>
      </c>
      <c r="B2257" t="s">
        <v>12662</v>
      </c>
      <c r="C2257" t="s">
        <v>12663</v>
      </c>
      <c r="D2257" t="s">
        <v>12664</v>
      </c>
      <c r="E2257" t="s">
        <v>306</v>
      </c>
      <c r="F2257" t="s">
        <v>361</v>
      </c>
      <c r="G2257" t="s">
        <v>12665</v>
      </c>
      <c r="H2257" t="s">
        <v>307</v>
      </c>
    </row>
    <row r="2258" spans="1:8" x14ac:dyDescent="0.25">
      <c r="A2258" t="s">
        <v>296</v>
      </c>
      <c r="B2258" t="s">
        <v>12649</v>
      </c>
      <c r="C2258" t="s">
        <v>12650</v>
      </c>
      <c r="D2258" t="s">
        <v>5273</v>
      </c>
      <c r="E2258" t="s">
        <v>306</v>
      </c>
      <c r="F2258" t="s">
        <v>361</v>
      </c>
      <c r="G2258" t="s">
        <v>12651</v>
      </c>
      <c r="H2258" t="s">
        <v>307</v>
      </c>
    </row>
    <row r="2259" spans="1:8" x14ac:dyDescent="0.25">
      <c r="A2259" t="s">
        <v>296</v>
      </c>
      <c r="B2259" t="s">
        <v>12652</v>
      </c>
      <c r="C2259" t="s">
        <v>12653</v>
      </c>
      <c r="D2259" t="s">
        <v>12654</v>
      </c>
      <c r="E2259" t="s">
        <v>306</v>
      </c>
      <c r="F2259" t="s">
        <v>361</v>
      </c>
      <c r="G2259" t="s">
        <v>12655</v>
      </c>
      <c r="H2259" t="s">
        <v>307</v>
      </c>
    </row>
    <row r="2260" spans="1:8" x14ac:dyDescent="0.25">
      <c r="A2260" t="s">
        <v>296</v>
      </c>
      <c r="B2260" t="s">
        <v>12639</v>
      </c>
      <c r="C2260" t="s">
        <v>12640</v>
      </c>
      <c r="D2260" t="s">
        <v>5271</v>
      </c>
      <c r="E2260" t="s">
        <v>306</v>
      </c>
      <c r="F2260" t="s">
        <v>361</v>
      </c>
      <c r="G2260" t="s">
        <v>12641</v>
      </c>
      <c r="H2260" t="s">
        <v>307</v>
      </c>
    </row>
    <row r="2261" spans="1:8" x14ac:dyDescent="0.25">
      <c r="A2261" t="s">
        <v>296</v>
      </c>
      <c r="B2261" t="s">
        <v>12642</v>
      </c>
      <c r="C2261" t="s">
        <v>12643</v>
      </c>
      <c r="D2261" t="s">
        <v>12644</v>
      </c>
      <c r="E2261" t="s">
        <v>306</v>
      </c>
      <c r="F2261" t="s">
        <v>361</v>
      </c>
      <c r="G2261" t="s">
        <v>12645</v>
      </c>
      <c r="H2261" t="s">
        <v>307</v>
      </c>
    </row>
    <row r="2262" spans="1:8" x14ac:dyDescent="0.25">
      <c r="A2262" t="s">
        <v>296</v>
      </c>
      <c r="B2262" t="s">
        <v>12633</v>
      </c>
      <c r="C2262" t="s">
        <v>12634</v>
      </c>
      <c r="D2262" t="s">
        <v>5261</v>
      </c>
      <c r="E2262" t="s">
        <v>306</v>
      </c>
      <c r="F2262" t="s">
        <v>361</v>
      </c>
      <c r="G2262" t="s">
        <v>12635</v>
      </c>
      <c r="H2262" t="s">
        <v>307</v>
      </c>
    </row>
    <row r="2263" spans="1:8" x14ac:dyDescent="0.25">
      <c r="A2263" t="s">
        <v>296</v>
      </c>
      <c r="B2263" t="s">
        <v>12627</v>
      </c>
      <c r="C2263" t="s">
        <v>12628</v>
      </c>
      <c r="D2263" t="s">
        <v>5255</v>
      </c>
      <c r="E2263" t="s">
        <v>306</v>
      </c>
      <c r="F2263" t="s">
        <v>361</v>
      </c>
      <c r="G2263" t="s">
        <v>12629</v>
      </c>
      <c r="H2263" t="s">
        <v>307</v>
      </c>
    </row>
    <row r="2264" spans="1:8" x14ac:dyDescent="0.25">
      <c r="A2264" t="s">
        <v>296</v>
      </c>
      <c r="B2264" t="s">
        <v>12621</v>
      </c>
      <c r="C2264" t="s">
        <v>12622</v>
      </c>
      <c r="D2264" t="s">
        <v>5253</v>
      </c>
      <c r="E2264" t="s">
        <v>306</v>
      </c>
      <c r="F2264" t="s">
        <v>361</v>
      </c>
      <c r="G2264" t="s">
        <v>12623</v>
      </c>
      <c r="H2264" t="s">
        <v>307</v>
      </c>
    </row>
    <row r="2265" spans="1:8" x14ac:dyDescent="0.25">
      <c r="A2265" t="s">
        <v>296</v>
      </c>
      <c r="B2265" t="s">
        <v>12615</v>
      </c>
      <c r="C2265" t="s">
        <v>12616</v>
      </c>
      <c r="D2265" t="s">
        <v>5251</v>
      </c>
      <c r="E2265" t="s">
        <v>306</v>
      </c>
      <c r="F2265" t="s">
        <v>361</v>
      </c>
      <c r="G2265" t="s">
        <v>12617</v>
      </c>
      <c r="H2265" t="s">
        <v>307</v>
      </c>
    </row>
    <row r="2266" spans="1:8" x14ac:dyDescent="0.25">
      <c r="A2266" t="s">
        <v>296</v>
      </c>
      <c r="B2266" t="s">
        <v>12606</v>
      </c>
      <c r="C2266" t="s">
        <v>12607</v>
      </c>
      <c r="D2266" t="s">
        <v>5249</v>
      </c>
      <c r="E2266" t="s">
        <v>306</v>
      </c>
      <c r="F2266" t="s">
        <v>361</v>
      </c>
      <c r="G2266" t="s">
        <v>12608</v>
      </c>
      <c r="H2266" t="s">
        <v>307</v>
      </c>
    </row>
    <row r="2267" spans="1:8" x14ac:dyDescent="0.25">
      <c r="A2267" t="s">
        <v>296</v>
      </c>
      <c r="B2267" t="s">
        <v>12609</v>
      </c>
      <c r="C2267" t="s">
        <v>12610</v>
      </c>
      <c r="D2267" t="s">
        <v>12611</v>
      </c>
      <c r="E2267" t="s">
        <v>306</v>
      </c>
      <c r="F2267" t="s">
        <v>361</v>
      </c>
      <c r="G2267" t="s">
        <v>3755</v>
      </c>
      <c r="H2267" t="s">
        <v>307</v>
      </c>
    </row>
    <row r="2268" spans="1:8" x14ac:dyDescent="0.25">
      <c r="A2268" t="s">
        <v>296</v>
      </c>
      <c r="B2268" t="s">
        <v>12600</v>
      </c>
      <c r="C2268" t="s">
        <v>12601</v>
      </c>
      <c r="D2268" t="s">
        <v>5247</v>
      </c>
      <c r="E2268" t="s">
        <v>306</v>
      </c>
      <c r="F2268" t="s">
        <v>361</v>
      </c>
      <c r="G2268" t="s">
        <v>12602</v>
      </c>
      <c r="H2268" t="s">
        <v>307</v>
      </c>
    </row>
    <row r="2269" spans="1:8" x14ac:dyDescent="0.25">
      <c r="A2269" t="s">
        <v>296</v>
      </c>
      <c r="B2269" t="s">
        <v>12594</v>
      </c>
      <c r="C2269" t="s">
        <v>12595</v>
      </c>
      <c r="D2269" t="s">
        <v>5241</v>
      </c>
      <c r="E2269" t="s">
        <v>306</v>
      </c>
      <c r="F2269" t="s">
        <v>361</v>
      </c>
      <c r="G2269" t="s">
        <v>12596</v>
      </c>
      <c r="H2269" t="s">
        <v>307</v>
      </c>
    </row>
    <row r="2270" spans="1:8" x14ac:dyDescent="0.25">
      <c r="A2270" t="s">
        <v>296</v>
      </c>
      <c r="B2270" t="s">
        <v>12588</v>
      </c>
      <c r="C2270" t="s">
        <v>12589</v>
      </c>
      <c r="D2270" t="s">
        <v>5223</v>
      </c>
      <c r="E2270" t="s">
        <v>306</v>
      </c>
      <c r="F2270" t="s">
        <v>361</v>
      </c>
      <c r="G2270" t="s">
        <v>12590</v>
      </c>
      <c r="H2270" t="s">
        <v>307</v>
      </c>
    </row>
    <row r="2271" spans="1:8" x14ac:dyDescent="0.25">
      <c r="A2271" t="s">
        <v>296</v>
      </c>
      <c r="B2271" t="s">
        <v>12582</v>
      </c>
      <c r="C2271" t="s">
        <v>12583</v>
      </c>
      <c r="D2271" t="s">
        <v>5217</v>
      </c>
      <c r="E2271" t="s">
        <v>306</v>
      </c>
      <c r="F2271" t="s">
        <v>361</v>
      </c>
      <c r="G2271" t="s">
        <v>12584</v>
      </c>
      <c r="H2271" t="s">
        <v>307</v>
      </c>
    </row>
    <row r="2272" spans="1:8" x14ac:dyDescent="0.25">
      <c r="A2272" t="s">
        <v>296</v>
      </c>
      <c r="B2272" t="s">
        <v>12576</v>
      </c>
      <c r="C2272" t="s">
        <v>12577</v>
      </c>
      <c r="D2272" t="s">
        <v>5211</v>
      </c>
      <c r="E2272" t="s">
        <v>306</v>
      </c>
      <c r="F2272" t="s">
        <v>361</v>
      </c>
      <c r="G2272" t="s">
        <v>12578</v>
      </c>
      <c r="H2272" t="s">
        <v>307</v>
      </c>
    </row>
    <row r="2273" spans="1:8" x14ac:dyDescent="0.25">
      <c r="A2273" t="s">
        <v>296</v>
      </c>
      <c r="B2273" t="s">
        <v>12572</v>
      </c>
      <c r="C2273" t="s">
        <v>12573</v>
      </c>
      <c r="D2273" t="s">
        <v>12574</v>
      </c>
      <c r="E2273" t="s">
        <v>306</v>
      </c>
      <c r="F2273" t="s">
        <v>361</v>
      </c>
      <c r="G2273" t="s">
        <v>12575</v>
      </c>
      <c r="H2273" t="s">
        <v>307</v>
      </c>
    </row>
    <row r="2274" spans="1:8" x14ac:dyDescent="0.25">
      <c r="A2274" t="s">
        <v>296</v>
      </c>
      <c r="B2274" t="s">
        <v>10634</v>
      </c>
      <c r="C2274" t="s">
        <v>10635</v>
      </c>
      <c r="D2274" t="s">
        <v>6511</v>
      </c>
      <c r="E2274" t="s">
        <v>306</v>
      </c>
      <c r="F2274" t="s">
        <v>6020</v>
      </c>
      <c r="G2274" t="s">
        <v>10636</v>
      </c>
      <c r="H2274" t="s">
        <v>307</v>
      </c>
    </row>
    <row r="2275" spans="1:8" x14ac:dyDescent="0.25">
      <c r="A2275" t="s">
        <v>296</v>
      </c>
      <c r="B2275" t="s">
        <v>10630</v>
      </c>
      <c r="C2275" t="s">
        <v>10631</v>
      </c>
      <c r="D2275" t="s">
        <v>10632</v>
      </c>
      <c r="E2275" t="s">
        <v>306</v>
      </c>
      <c r="F2275" t="s">
        <v>6020</v>
      </c>
      <c r="G2275" t="s">
        <v>10633</v>
      </c>
      <c r="H2275" t="s">
        <v>307</v>
      </c>
    </row>
    <row r="2276" spans="1:8" x14ac:dyDescent="0.25">
      <c r="A2276" t="s">
        <v>296</v>
      </c>
      <c r="B2276" t="s">
        <v>12770</v>
      </c>
      <c r="C2276" t="s">
        <v>12771</v>
      </c>
      <c r="D2276" t="s">
        <v>12772</v>
      </c>
      <c r="E2276" t="s">
        <v>306</v>
      </c>
      <c r="F2276" t="s">
        <v>6020</v>
      </c>
      <c r="G2276" t="s">
        <v>12773</v>
      </c>
      <c r="H2276" t="s">
        <v>307</v>
      </c>
    </row>
    <row r="2277" spans="1:8" x14ac:dyDescent="0.25">
      <c r="A2277" t="s">
        <v>296</v>
      </c>
      <c r="B2277" t="s">
        <v>12566</v>
      </c>
      <c r="C2277" t="s">
        <v>12567</v>
      </c>
      <c r="D2277" t="s">
        <v>5205</v>
      </c>
      <c r="E2277" t="s">
        <v>306</v>
      </c>
      <c r="F2277" t="s">
        <v>361</v>
      </c>
      <c r="G2277" t="s">
        <v>12568</v>
      </c>
      <c r="H2277" t="s">
        <v>307</v>
      </c>
    </row>
    <row r="2278" spans="1:8" x14ac:dyDescent="0.25">
      <c r="A2278" t="s">
        <v>296</v>
      </c>
      <c r="B2278" t="s">
        <v>12556</v>
      </c>
      <c r="C2278" t="s">
        <v>12557</v>
      </c>
      <c r="D2278" t="s">
        <v>5203</v>
      </c>
      <c r="E2278" t="s">
        <v>306</v>
      </c>
      <c r="F2278" t="s">
        <v>361</v>
      </c>
      <c r="G2278" t="s">
        <v>12558</v>
      </c>
      <c r="H2278" t="s">
        <v>307</v>
      </c>
    </row>
    <row r="2279" spans="1:8" x14ac:dyDescent="0.25">
      <c r="A2279" t="s">
        <v>296</v>
      </c>
      <c r="B2279" t="s">
        <v>12559</v>
      </c>
      <c r="C2279" t="s">
        <v>12560</v>
      </c>
      <c r="D2279" t="s">
        <v>12561</v>
      </c>
      <c r="E2279" t="s">
        <v>306</v>
      </c>
      <c r="F2279" t="s">
        <v>361</v>
      </c>
      <c r="G2279" t="s">
        <v>12562</v>
      </c>
      <c r="H2279" t="s">
        <v>307</v>
      </c>
    </row>
    <row r="2280" spans="1:8" x14ac:dyDescent="0.25">
      <c r="A2280" t="s">
        <v>296</v>
      </c>
      <c r="B2280" t="s">
        <v>12546</v>
      </c>
      <c r="C2280" t="s">
        <v>12547</v>
      </c>
      <c r="D2280" t="s">
        <v>5197</v>
      </c>
      <c r="E2280" t="s">
        <v>306</v>
      </c>
      <c r="F2280" t="s">
        <v>361</v>
      </c>
      <c r="G2280" t="s">
        <v>12548</v>
      </c>
      <c r="H2280" t="s">
        <v>307</v>
      </c>
    </row>
    <row r="2281" spans="1:8" x14ac:dyDescent="0.25">
      <c r="A2281" t="s">
        <v>296</v>
      </c>
      <c r="B2281" t="s">
        <v>12549</v>
      </c>
      <c r="C2281" t="s">
        <v>12550</v>
      </c>
      <c r="D2281" t="s">
        <v>12551</v>
      </c>
      <c r="E2281" t="s">
        <v>306</v>
      </c>
      <c r="F2281" t="s">
        <v>361</v>
      </c>
      <c r="G2281" t="s">
        <v>12552</v>
      </c>
      <c r="H2281" t="s">
        <v>307</v>
      </c>
    </row>
    <row r="2282" spans="1:8" x14ac:dyDescent="0.25">
      <c r="A2282" t="s">
        <v>296</v>
      </c>
      <c r="B2282" t="s">
        <v>12540</v>
      </c>
      <c r="C2282" t="s">
        <v>12541</v>
      </c>
      <c r="D2282" t="s">
        <v>5195</v>
      </c>
      <c r="E2282" t="s">
        <v>306</v>
      </c>
      <c r="F2282" t="s">
        <v>361</v>
      </c>
      <c r="G2282" t="s">
        <v>12542</v>
      </c>
      <c r="H2282" t="s">
        <v>307</v>
      </c>
    </row>
    <row r="2283" spans="1:8" x14ac:dyDescent="0.25">
      <c r="A2283" t="s">
        <v>296</v>
      </c>
      <c r="B2283" t="s">
        <v>12826</v>
      </c>
      <c r="C2283" t="s">
        <v>12827</v>
      </c>
      <c r="D2283" t="s">
        <v>6753</v>
      </c>
      <c r="E2283" t="s">
        <v>306</v>
      </c>
      <c r="F2283" t="s">
        <v>6020</v>
      </c>
      <c r="G2283" t="s">
        <v>12828</v>
      </c>
      <c r="H2283" t="s">
        <v>307</v>
      </c>
    </row>
    <row r="2284" spans="1:8" x14ac:dyDescent="0.25">
      <c r="A2284" t="s">
        <v>296</v>
      </c>
      <c r="B2284" t="s">
        <v>12534</v>
      </c>
      <c r="C2284" t="s">
        <v>12535</v>
      </c>
      <c r="D2284" t="s">
        <v>5193</v>
      </c>
      <c r="E2284" t="s">
        <v>306</v>
      </c>
      <c r="F2284" t="s">
        <v>361</v>
      </c>
      <c r="G2284" t="s">
        <v>12536</v>
      </c>
      <c r="H2284" t="s">
        <v>307</v>
      </c>
    </row>
    <row r="2285" spans="1:8" x14ac:dyDescent="0.25">
      <c r="A2285" t="s">
        <v>296</v>
      </c>
      <c r="B2285" t="s">
        <v>12528</v>
      </c>
      <c r="C2285" t="s">
        <v>12529</v>
      </c>
      <c r="D2285" t="s">
        <v>5184</v>
      </c>
      <c r="E2285" t="s">
        <v>306</v>
      </c>
      <c r="F2285" t="s">
        <v>361</v>
      </c>
      <c r="G2285" t="s">
        <v>12530</v>
      </c>
      <c r="H2285" t="s">
        <v>307</v>
      </c>
    </row>
    <row r="2286" spans="1:8" x14ac:dyDescent="0.25">
      <c r="A2286" t="s">
        <v>296</v>
      </c>
      <c r="B2286" t="s">
        <v>12518</v>
      </c>
      <c r="C2286" t="s">
        <v>12519</v>
      </c>
      <c r="D2286" t="s">
        <v>5182</v>
      </c>
      <c r="E2286" t="s">
        <v>306</v>
      </c>
      <c r="F2286" t="s">
        <v>361</v>
      </c>
      <c r="G2286" t="s">
        <v>12520</v>
      </c>
      <c r="H2286" t="s">
        <v>307</v>
      </c>
    </row>
    <row r="2287" spans="1:8" x14ac:dyDescent="0.25">
      <c r="A2287" t="s">
        <v>296</v>
      </c>
      <c r="B2287" t="s">
        <v>12521</v>
      </c>
      <c r="C2287" t="s">
        <v>12522</v>
      </c>
      <c r="D2287" t="s">
        <v>12523</v>
      </c>
      <c r="E2287" t="s">
        <v>306</v>
      </c>
      <c r="F2287" t="s">
        <v>361</v>
      </c>
      <c r="G2287" t="s">
        <v>12524</v>
      </c>
      <c r="H2287" t="s">
        <v>307</v>
      </c>
    </row>
    <row r="2288" spans="1:8" x14ac:dyDescent="0.25">
      <c r="A2288" t="s">
        <v>296</v>
      </c>
      <c r="B2288" t="s">
        <v>12756</v>
      </c>
      <c r="C2288" t="s">
        <v>12757</v>
      </c>
      <c r="D2288" t="s">
        <v>12758</v>
      </c>
      <c r="E2288" t="s">
        <v>306</v>
      </c>
      <c r="F2288" t="s">
        <v>6020</v>
      </c>
      <c r="G2288" t="s">
        <v>12759</v>
      </c>
      <c r="H2288" t="s">
        <v>307</v>
      </c>
    </row>
    <row r="2289" spans="1:8" x14ac:dyDescent="0.25">
      <c r="A2289" t="s">
        <v>296</v>
      </c>
      <c r="B2289" t="s">
        <v>12760</v>
      </c>
      <c r="C2289" t="s">
        <v>12761</v>
      </c>
      <c r="D2289" t="s">
        <v>12762</v>
      </c>
      <c r="E2289" t="s">
        <v>306</v>
      </c>
      <c r="F2289" t="s">
        <v>6020</v>
      </c>
      <c r="G2289" t="s">
        <v>12763</v>
      </c>
      <c r="H2289" t="s">
        <v>307</v>
      </c>
    </row>
    <row r="2290" spans="1:8" x14ac:dyDescent="0.25">
      <c r="A2290" t="s">
        <v>296</v>
      </c>
      <c r="B2290" t="s">
        <v>12764</v>
      </c>
      <c r="C2290" t="s">
        <v>12765</v>
      </c>
      <c r="D2290" t="s">
        <v>6474</v>
      </c>
      <c r="E2290" t="s">
        <v>306</v>
      </c>
      <c r="F2290" t="s">
        <v>6020</v>
      </c>
      <c r="G2290" t="s">
        <v>12766</v>
      </c>
      <c r="H2290" t="s">
        <v>307</v>
      </c>
    </row>
    <row r="2291" spans="1:8" x14ac:dyDescent="0.25">
      <c r="A2291" t="s">
        <v>296</v>
      </c>
      <c r="B2291" t="s">
        <v>12512</v>
      </c>
      <c r="C2291" t="s">
        <v>12513</v>
      </c>
      <c r="D2291" t="s">
        <v>5176</v>
      </c>
      <c r="E2291" t="s">
        <v>306</v>
      </c>
      <c r="F2291" t="s">
        <v>361</v>
      </c>
      <c r="G2291" t="s">
        <v>12514</v>
      </c>
      <c r="H2291" t="s">
        <v>307</v>
      </c>
    </row>
    <row r="2292" spans="1:8" x14ac:dyDescent="0.25">
      <c r="A2292" t="s">
        <v>296</v>
      </c>
      <c r="B2292" t="s">
        <v>12508</v>
      </c>
      <c r="C2292" t="s">
        <v>12509</v>
      </c>
      <c r="D2292" t="s">
        <v>12510</v>
      </c>
      <c r="E2292" t="s">
        <v>306</v>
      </c>
      <c r="F2292" t="s">
        <v>361</v>
      </c>
      <c r="G2292" t="s">
        <v>12511</v>
      </c>
      <c r="H2292" t="s">
        <v>307</v>
      </c>
    </row>
    <row r="2293" spans="1:8" x14ac:dyDescent="0.25">
      <c r="A2293" t="s">
        <v>296</v>
      </c>
      <c r="B2293" t="s">
        <v>12502</v>
      </c>
      <c r="C2293" t="s">
        <v>12503</v>
      </c>
      <c r="D2293" t="s">
        <v>5174</v>
      </c>
      <c r="E2293" t="s">
        <v>306</v>
      </c>
      <c r="F2293" t="s">
        <v>361</v>
      </c>
      <c r="G2293" t="s">
        <v>12504</v>
      </c>
      <c r="H2293" t="s">
        <v>307</v>
      </c>
    </row>
    <row r="2294" spans="1:8" x14ac:dyDescent="0.25">
      <c r="A2294" t="s">
        <v>296</v>
      </c>
      <c r="B2294" t="s">
        <v>12496</v>
      </c>
      <c r="C2294" t="s">
        <v>12497</v>
      </c>
      <c r="D2294" t="s">
        <v>5164</v>
      </c>
      <c r="E2294" t="s">
        <v>306</v>
      </c>
      <c r="F2294" t="s">
        <v>361</v>
      </c>
      <c r="G2294" t="s">
        <v>12498</v>
      </c>
      <c r="H2294" t="s">
        <v>307</v>
      </c>
    </row>
    <row r="2295" spans="1:8" x14ac:dyDescent="0.25">
      <c r="A2295" t="s">
        <v>296</v>
      </c>
      <c r="B2295" t="s">
        <v>12490</v>
      </c>
      <c r="C2295" t="s">
        <v>12491</v>
      </c>
      <c r="D2295" t="s">
        <v>5162</v>
      </c>
      <c r="E2295" t="s">
        <v>306</v>
      </c>
      <c r="F2295" t="s">
        <v>361</v>
      </c>
      <c r="G2295" t="s">
        <v>12492</v>
      </c>
      <c r="H2295" t="s">
        <v>307</v>
      </c>
    </row>
    <row r="2296" spans="1:8" x14ac:dyDescent="0.25">
      <c r="A2296" t="s">
        <v>296</v>
      </c>
      <c r="B2296" t="s">
        <v>12484</v>
      </c>
      <c r="C2296" t="s">
        <v>12485</v>
      </c>
      <c r="D2296" t="s">
        <v>5160</v>
      </c>
      <c r="E2296" t="s">
        <v>306</v>
      </c>
      <c r="F2296" t="s">
        <v>361</v>
      </c>
      <c r="G2296" t="s">
        <v>12486</v>
      </c>
      <c r="H2296" t="s">
        <v>307</v>
      </c>
    </row>
    <row r="2297" spans="1:8" x14ac:dyDescent="0.25">
      <c r="A2297" t="s">
        <v>296</v>
      </c>
      <c r="B2297" t="s">
        <v>12478</v>
      </c>
      <c r="C2297" t="s">
        <v>12479</v>
      </c>
      <c r="D2297" t="s">
        <v>5158</v>
      </c>
      <c r="E2297" t="s">
        <v>306</v>
      </c>
      <c r="F2297" t="s">
        <v>361</v>
      </c>
      <c r="G2297" t="s">
        <v>12480</v>
      </c>
      <c r="H2297" t="s">
        <v>307</v>
      </c>
    </row>
    <row r="2298" spans="1:8" x14ac:dyDescent="0.25">
      <c r="A2298" t="s">
        <v>296</v>
      </c>
      <c r="B2298" t="s">
        <v>12468</v>
      </c>
      <c r="C2298" t="s">
        <v>12469</v>
      </c>
      <c r="D2298" t="s">
        <v>5152</v>
      </c>
      <c r="E2298" t="s">
        <v>306</v>
      </c>
      <c r="F2298" t="s">
        <v>361</v>
      </c>
      <c r="G2298" t="s">
        <v>12470</v>
      </c>
      <c r="H2298" t="s">
        <v>307</v>
      </c>
    </row>
    <row r="2299" spans="1:8" x14ac:dyDescent="0.25">
      <c r="A2299" t="s">
        <v>296</v>
      </c>
      <c r="B2299" t="s">
        <v>12471</v>
      </c>
      <c r="C2299" t="s">
        <v>12472</v>
      </c>
      <c r="D2299" t="s">
        <v>12473</v>
      </c>
      <c r="E2299" t="s">
        <v>306</v>
      </c>
      <c r="F2299" t="s">
        <v>361</v>
      </c>
      <c r="G2299" t="s">
        <v>12474</v>
      </c>
      <c r="H2299" t="s">
        <v>307</v>
      </c>
    </row>
    <row r="2300" spans="1:8" x14ac:dyDescent="0.25">
      <c r="A2300" t="s">
        <v>296</v>
      </c>
      <c r="B2300" t="s">
        <v>12458</v>
      </c>
      <c r="C2300" t="s">
        <v>12459</v>
      </c>
      <c r="D2300" t="s">
        <v>5146</v>
      </c>
      <c r="E2300" t="s">
        <v>306</v>
      </c>
      <c r="F2300" t="s">
        <v>361</v>
      </c>
      <c r="G2300" t="s">
        <v>12460</v>
      </c>
      <c r="H2300" t="s">
        <v>307</v>
      </c>
    </row>
    <row r="2301" spans="1:8" x14ac:dyDescent="0.25">
      <c r="A2301" t="s">
        <v>296</v>
      </c>
      <c r="B2301" t="s">
        <v>12461</v>
      </c>
      <c r="C2301" t="s">
        <v>12462</v>
      </c>
      <c r="D2301" t="s">
        <v>12463</v>
      </c>
      <c r="E2301" t="s">
        <v>306</v>
      </c>
      <c r="F2301" t="s">
        <v>361</v>
      </c>
      <c r="G2301" t="s">
        <v>12464</v>
      </c>
      <c r="H2301" t="s">
        <v>307</v>
      </c>
    </row>
    <row r="2302" spans="1:8" x14ac:dyDescent="0.25">
      <c r="A2302" t="s">
        <v>296</v>
      </c>
      <c r="B2302" t="s">
        <v>12452</v>
      </c>
      <c r="C2302" t="s">
        <v>12453</v>
      </c>
      <c r="D2302" t="s">
        <v>5140</v>
      </c>
      <c r="E2302" t="s">
        <v>306</v>
      </c>
      <c r="F2302" t="s">
        <v>361</v>
      </c>
      <c r="G2302" t="s">
        <v>12454</v>
      </c>
      <c r="H2302" t="s">
        <v>307</v>
      </c>
    </row>
    <row r="2303" spans="1:8" x14ac:dyDescent="0.25">
      <c r="A2303" t="s">
        <v>296</v>
      </c>
      <c r="B2303" t="s">
        <v>12446</v>
      </c>
      <c r="C2303" t="s">
        <v>12447</v>
      </c>
      <c r="D2303" t="s">
        <v>5138</v>
      </c>
      <c r="E2303" t="s">
        <v>306</v>
      </c>
      <c r="F2303" t="s">
        <v>361</v>
      </c>
      <c r="G2303" t="s">
        <v>12448</v>
      </c>
      <c r="H2303" t="s">
        <v>307</v>
      </c>
    </row>
    <row r="2304" spans="1:8" x14ac:dyDescent="0.25">
      <c r="A2304" t="s">
        <v>296</v>
      </c>
      <c r="B2304" t="s">
        <v>12442</v>
      </c>
      <c r="C2304" t="s">
        <v>12443</v>
      </c>
      <c r="D2304" t="s">
        <v>12444</v>
      </c>
      <c r="E2304" t="s">
        <v>306</v>
      </c>
      <c r="F2304" t="s">
        <v>361</v>
      </c>
      <c r="G2304" t="s">
        <v>12445</v>
      </c>
      <c r="H2304" t="s">
        <v>307</v>
      </c>
    </row>
    <row r="2305" spans="1:8" x14ac:dyDescent="0.25">
      <c r="A2305" t="s">
        <v>296</v>
      </c>
      <c r="B2305" t="s">
        <v>12438</v>
      </c>
      <c r="C2305" t="s">
        <v>12439</v>
      </c>
      <c r="D2305" t="s">
        <v>12440</v>
      </c>
      <c r="E2305" t="s">
        <v>306</v>
      </c>
      <c r="F2305" t="s">
        <v>361</v>
      </c>
      <c r="G2305" t="s">
        <v>12441</v>
      </c>
      <c r="H2305" t="s">
        <v>307</v>
      </c>
    </row>
    <row r="2306" spans="1:8" x14ac:dyDescent="0.25">
      <c r="A2306" t="s">
        <v>296</v>
      </c>
      <c r="B2306" t="s">
        <v>12424</v>
      </c>
      <c r="C2306" t="s">
        <v>12425</v>
      </c>
      <c r="D2306" t="s">
        <v>5136</v>
      </c>
      <c r="E2306" t="s">
        <v>306</v>
      </c>
      <c r="F2306" t="s">
        <v>361</v>
      </c>
      <c r="G2306" t="s">
        <v>12426</v>
      </c>
      <c r="H2306" t="s">
        <v>307</v>
      </c>
    </row>
    <row r="2307" spans="1:8" x14ac:dyDescent="0.25">
      <c r="A2307" t="s">
        <v>296</v>
      </c>
      <c r="B2307" t="s">
        <v>12431</v>
      </c>
      <c r="C2307" t="s">
        <v>12432</v>
      </c>
      <c r="D2307" t="s">
        <v>12433</v>
      </c>
      <c r="E2307" t="s">
        <v>306</v>
      </c>
      <c r="F2307" t="s">
        <v>361</v>
      </c>
      <c r="G2307" t="s">
        <v>12434</v>
      </c>
      <c r="H2307" t="s">
        <v>307</v>
      </c>
    </row>
    <row r="2308" spans="1:8" x14ac:dyDescent="0.25">
      <c r="A2308" t="s">
        <v>296</v>
      </c>
      <c r="B2308" t="s">
        <v>12427</v>
      </c>
      <c r="C2308" t="s">
        <v>12428</v>
      </c>
      <c r="D2308" t="s">
        <v>12429</v>
      </c>
      <c r="E2308" t="s">
        <v>306</v>
      </c>
      <c r="F2308" t="s">
        <v>361</v>
      </c>
      <c r="G2308" t="s">
        <v>12430</v>
      </c>
      <c r="H2308" t="s">
        <v>307</v>
      </c>
    </row>
    <row r="2309" spans="1:8" x14ac:dyDescent="0.25">
      <c r="A2309" t="s">
        <v>296</v>
      </c>
      <c r="B2309" t="s">
        <v>10601</v>
      </c>
      <c r="C2309" t="s">
        <v>10602</v>
      </c>
      <c r="D2309" t="s">
        <v>10603</v>
      </c>
      <c r="E2309" t="s">
        <v>306</v>
      </c>
      <c r="F2309" t="s">
        <v>361</v>
      </c>
      <c r="G2309" t="s">
        <v>10604</v>
      </c>
      <c r="H2309" t="s">
        <v>307</v>
      </c>
    </row>
    <row r="2310" spans="1:8" x14ac:dyDescent="0.25">
      <c r="A2310" t="s">
        <v>296</v>
      </c>
      <c r="B2310" t="s">
        <v>10595</v>
      </c>
      <c r="C2310" t="s">
        <v>10596</v>
      </c>
      <c r="D2310" t="s">
        <v>5134</v>
      </c>
      <c r="E2310" t="s">
        <v>306</v>
      </c>
      <c r="F2310" t="s">
        <v>361</v>
      </c>
      <c r="G2310" t="s">
        <v>10597</v>
      </c>
      <c r="H2310" t="s">
        <v>307</v>
      </c>
    </row>
    <row r="2311" spans="1:8" x14ac:dyDescent="0.25">
      <c r="A2311" t="s">
        <v>296</v>
      </c>
      <c r="B2311" t="s">
        <v>10591</v>
      </c>
      <c r="C2311" t="s">
        <v>10592</v>
      </c>
      <c r="D2311" t="s">
        <v>10593</v>
      </c>
      <c r="E2311" t="s">
        <v>306</v>
      </c>
      <c r="F2311" t="s">
        <v>361</v>
      </c>
      <c r="G2311" t="s">
        <v>10594</v>
      </c>
      <c r="H2311" t="s">
        <v>307</v>
      </c>
    </row>
    <row r="2312" spans="1:8" x14ac:dyDescent="0.25">
      <c r="A2312" t="s">
        <v>296</v>
      </c>
      <c r="B2312" t="s">
        <v>10587</v>
      </c>
      <c r="C2312" t="s">
        <v>10588</v>
      </c>
      <c r="D2312" t="s">
        <v>10589</v>
      </c>
      <c r="E2312" t="s">
        <v>306</v>
      </c>
      <c r="F2312" t="s">
        <v>361</v>
      </c>
      <c r="G2312" t="s">
        <v>10590</v>
      </c>
      <c r="H2312" t="s">
        <v>307</v>
      </c>
    </row>
    <row r="2313" spans="1:8" x14ac:dyDescent="0.25">
      <c r="A2313" t="s">
        <v>296</v>
      </c>
      <c r="B2313" t="s">
        <v>12420</v>
      </c>
      <c r="C2313" t="s">
        <v>12421</v>
      </c>
      <c r="D2313" t="s">
        <v>12422</v>
      </c>
      <c r="E2313" t="s">
        <v>306</v>
      </c>
      <c r="F2313" t="s">
        <v>361</v>
      </c>
      <c r="G2313" t="s">
        <v>12423</v>
      </c>
      <c r="H2313" t="s">
        <v>307</v>
      </c>
    </row>
    <row r="2314" spans="1:8" x14ac:dyDescent="0.25">
      <c r="A2314" t="s">
        <v>296</v>
      </c>
      <c r="B2314" t="s">
        <v>12414</v>
      </c>
      <c r="C2314" t="s">
        <v>12415</v>
      </c>
      <c r="D2314" t="s">
        <v>5132</v>
      </c>
      <c r="E2314" t="s">
        <v>306</v>
      </c>
      <c r="F2314" t="s">
        <v>361</v>
      </c>
      <c r="G2314" t="s">
        <v>12416</v>
      </c>
      <c r="H2314" t="s">
        <v>307</v>
      </c>
    </row>
    <row r="2315" spans="1:8" x14ac:dyDescent="0.25">
      <c r="A2315" t="s">
        <v>296</v>
      </c>
      <c r="B2315" t="s">
        <v>12408</v>
      </c>
      <c r="C2315" t="s">
        <v>12409</v>
      </c>
      <c r="D2315" t="s">
        <v>5129</v>
      </c>
      <c r="E2315" t="s">
        <v>306</v>
      </c>
      <c r="F2315" t="s">
        <v>5130</v>
      </c>
      <c r="G2315" t="s">
        <v>12410</v>
      </c>
      <c r="H2315" t="s">
        <v>307</v>
      </c>
    </row>
    <row r="2316" spans="1:8" x14ac:dyDescent="0.25">
      <c r="A2316" t="s">
        <v>296</v>
      </c>
      <c r="B2316" t="s">
        <v>12401</v>
      </c>
      <c r="C2316" t="s">
        <v>12402</v>
      </c>
      <c r="D2316" t="s">
        <v>12403</v>
      </c>
      <c r="E2316" t="s">
        <v>306</v>
      </c>
      <c r="F2316" t="s">
        <v>5130</v>
      </c>
      <c r="G2316" t="s">
        <v>12404</v>
      </c>
      <c r="H2316" t="s">
        <v>307</v>
      </c>
    </row>
    <row r="2317" spans="1:8" x14ac:dyDescent="0.25">
      <c r="A2317" t="s">
        <v>296</v>
      </c>
      <c r="B2317" t="s">
        <v>12405</v>
      </c>
      <c r="C2317" t="s">
        <v>12406</v>
      </c>
      <c r="D2317" t="s">
        <v>12407</v>
      </c>
      <c r="E2317" t="s">
        <v>306</v>
      </c>
      <c r="F2317" t="s">
        <v>5130</v>
      </c>
      <c r="G2317" t="s">
        <v>3621</v>
      </c>
      <c r="H2317" t="s">
        <v>307</v>
      </c>
    </row>
    <row r="2320" spans="1:8" x14ac:dyDescent="0.25">
      <c r="A2320" t="s">
        <v>296</v>
      </c>
      <c r="B2320" t="s">
        <v>12858</v>
      </c>
      <c r="C2320" t="s">
        <v>6859</v>
      </c>
      <c r="D2320" t="s">
        <v>12859</v>
      </c>
      <c r="E2320" t="s">
        <v>306</v>
      </c>
      <c r="F2320" t="s">
        <v>3074</v>
      </c>
      <c r="G2320" t="s">
        <v>12860</v>
      </c>
      <c r="H2320" t="s">
        <v>307</v>
      </c>
    </row>
    <row r="2321" spans="1:8" x14ac:dyDescent="0.25">
      <c r="A2321" t="s">
        <v>296</v>
      </c>
      <c r="B2321" t="s">
        <v>12880</v>
      </c>
      <c r="C2321" t="s">
        <v>6861</v>
      </c>
      <c r="D2321" t="s">
        <v>12881</v>
      </c>
      <c r="E2321" t="s">
        <v>306</v>
      </c>
      <c r="F2321" t="s">
        <v>3074</v>
      </c>
      <c r="G2321" t="s">
        <v>12882</v>
      </c>
      <c r="H2321" t="s">
        <v>307</v>
      </c>
    </row>
    <row r="2322" spans="1:8" x14ac:dyDescent="0.25">
      <c r="A2322" t="s">
        <v>296</v>
      </c>
      <c r="B2322" t="s">
        <v>6863</v>
      </c>
      <c r="C2322" t="s">
        <v>6864</v>
      </c>
      <c r="D2322" t="s">
        <v>6865</v>
      </c>
      <c r="E2322" t="s">
        <v>306</v>
      </c>
      <c r="F2322" t="s">
        <v>3074</v>
      </c>
      <c r="G2322" t="s">
        <v>6866</v>
      </c>
      <c r="H2322" t="s">
        <v>307</v>
      </c>
    </row>
    <row r="2323" spans="1:8" x14ac:dyDescent="0.25">
      <c r="A2323" t="s">
        <v>296</v>
      </c>
      <c r="B2323" t="s">
        <v>13084</v>
      </c>
      <c r="C2323" t="s">
        <v>7728</v>
      </c>
      <c r="D2323" t="s">
        <v>13085</v>
      </c>
      <c r="E2323" t="s">
        <v>306</v>
      </c>
      <c r="F2323" t="s">
        <v>3161</v>
      </c>
      <c r="G2323" t="s">
        <v>13086</v>
      </c>
      <c r="H2323" t="s">
        <v>307</v>
      </c>
    </row>
    <row r="2324" spans="1:8" x14ac:dyDescent="0.25">
      <c r="A2324" t="s">
        <v>296</v>
      </c>
      <c r="B2324" t="s">
        <v>7730</v>
      </c>
      <c r="C2324" t="s">
        <v>7731</v>
      </c>
      <c r="D2324" t="s">
        <v>7732</v>
      </c>
      <c r="E2324" t="s">
        <v>306</v>
      </c>
      <c r="F2324" t="s">
        <v>3161</v>
      </c>
      <c r="G2324" t="s">
        <v>7733</v>
      </c>
      <c r="H2324" t="s">
        <v>307</v>
      </c>
    </row>
    <row r="2325" spans="1:8" x14ac:dyDescent="0.25">
      <c r="A2325" t="s">
        <v>296</v>
      </c>
      <c r="B2325" t="s">
        <v>13094</v>
      </c>
      <c r="C2325" t="s">
        <v>7734</v>
      </c>
      <c r="D2325" t="s">
        <v>13095</v>
      </c>
      <c r="E2325" t="s">
        <v>306</v>
      </c>
      <c r="F2325" t="s">
        <v>3161</v>
      </c>
      <c r="G2325" t="s">
        <v>13096</v>
      </c>
      <c r="H2325" t="s">
        <v>307</v>
      </c>
    </row>
    <row r="2326" spans="1:8" x14ac:dyDescent="0.25">
      <c r="A2326" t="s">
        <v>296</v>
      </c>
      <c r="B2326" t="s">
        <v>13108</v>
      </c>
      <c r="C2326" t="s">
        <v>7736</v>
      </c>
      <c r="D2326" t="s">
        <v>13109</v>
      </c>
      <c r="E2326" t="s">
        <v>306</v>
      </c>
      <c r="F2326" t="s">
        <v>3161</v>
      </c>
      <c r="G2326" t="s">
        <v>13110</v>
      </c>
      <c r="H2326" t="s">
        <v>307</v>
      </c>
    </row>
    <row r="2327" spans="1:8" x14ac:dyDescent="0.25">
      <c r="A2327" t="s">
        <v>296</v>
      </c>
      <c r="B2327" t="s">
        <v>13114</v>
      </c>
      <c r="C2327" t="s">
        <v>7738</v>
      </c>
      <c r="D2327" t="s">
        <v>13115</v>
      </c>
      <c r="E2327" t="s">
        <v>306</v>
      </c>
      <c r="F2327" t="s">
        <v>3161</v>
      </c>
      <c r="G2327" t="s">
        <v>13116</v>
      </c>
      <c r="H2327" t="s">
        <v>307</v>
      </c>
    </row>
    <row r="2328" spans="1:8" x14ac:dyDescent="0.25">
      <c r="A2328" t="s">
        <v>296</v>
      </c>
      <c r="B2328" t="s">
        <v>7740</v>
      </c>
      <c r="C2328" t="s">
        <v>7741</v>
      </c>
      <c r="D2328" t="s">
        <v>7742</v>
      </c>
      <c r="E2328" t="s">
        <v>306</v>
      </c>
      <c r="F2328" t="s">
        <v>3161</v>
      </c>
      <c r="G2328" t="s">
        <v>7743</v>
      </c>
      <c r="H2328" t="s">
        <v>307</v>
      </c>
    </row>
    <row r="2329" spans="1:8" x14ac:dyDescent="0.25">
      <c r="A2329" t="s">
        <v>296</v>
      </c>
      <c r="B2329" t="s">
        <v>13117</v>
      </c>
      <c r="C2329" t="s">
        <v>7744</v>
      </c>
      <c r="D2329" t="s">
        <v>13118</v>
      </c>
      <c r="E2329" t="s">
        <v>306</v>
      </c>
      <c r="F2329" t="s">
        <v>3161</v>
      </c>
      <c r="G2329" t="s">
        <v>13119</v>
      </c>
      <c r="H2329" t="s">
        <v>307</v>
      </c>
    </row>
    <row r="2330" spans="1:8" x14ac:dyDescent="0.25">
      <c r="A2330" t="s">
        <v>296</v>
      </c>
      <c r="B2330" t="s">
        <v>13123</v>
      </c>
      <c r="C2330" t="s">
        <v>7746</v>
      </c>
      <c r="D2330" t="s">
        <v>13124</v>
      </c>
      <c r="E2330" t="s">
        <v>306</v>
      </c>
      <c r="F2330" t="s">
        <v>3161</v>
      </c>
      <c r="G2330" t="s">
        <v>13125</v>
      </c>
      <c r="H2330" t="s">
        <v>307</v>
      </c>
    </row>
    <row r="2331" spans="1:8" x14ac:dyDescent="0.25">
      <c r="A2331" t="s">
        <v>296</v>
      </c>
      <c r="B2331" t="s">
        <v>13129</v>
      </c>
      <c r="C2331" t="s">
        <v>7748</v>
      </c>
      <c r="D2331" t="s">
        <v>13130</v>
      </c>
      <c r="E2331" t="s">
        <v>306</v>
      </c>
      <c r="F2331" t="s">
        <v>3161</v>
      </c>
      <c r="G2331" t="s">
        <v>13131</v>
      </c>
      <c r="H2331" t="s">
        <v>307</v>
      </c>
    </row>
    <row r="2332" spans="1:8" x14ac:dyDescent="0.25">
      <c r="A2332" t="s">
        <v>296</v>
      </c>
      <c r="B2332" t="s">
        <v>13139</v>
      </c>
      <c r="C2332" t="s">
        <v>7750</v>
      </c>
      <c r="D2332" t="s">
        <v>13140</v>
      </c>
      <c r="E2332" t="s">
        <v>306</v>
      </c>
      <c r="F2332" t="s">
        <v>3161</v>
      </c>
      <c r="G2332" t="s">
        <v>13141</v>
      </c>
      <c r="H2332" t="s">
        <v>307</v>
      </c>
    </row>
    <row r="2333" spans="1:8" x14ac:dyDescent="0.25">
      <c r="A2333" t="s">
        <v>296</v>
      </c>
      <c r="B2333" t="s">
        <v>7752</v>
      </c>
      <c r="C2333" t="s">
        <v>7753</v>
      </c>
      <c r="D2333" t="s">
        <v>7754</v>
      </c>
      <c r="E2333" t="s">
        <v>306</v>
      </c>
      <c r="F2333" t="s">
        <v>3161</v>
      </c>
      <c r="G2333" t="s">
        <v>7755</v>
      </c>
      <c r="H2333" t="s">
        <v>307</v>
      </c>
    </row>
    <row r="2334" spans="1:8" x14ac:dyDescent="0.25">
      <c r="A2334" t="s">
        <v>296</v>
      </c>
      <c r="B2334" t="s">
        <v>6867</v>
      </c>
      <c r="C2334" t="s">
        <v>6868</v>
      </c>
      <c r="D2334" t="s">
        <v>6869</v>
      </c>
      <c r="E2334" t="s">
        <v>306</v>
      </c>
      <c r="F2334" t="s">
        <v>361</v>
      </c>
      <c r="G2334" t="s">
        <v>6870</v>
      </c>
      <c r="H2334" t="s">
        <v>307</v>
      </c>
    </row>
    <row r="2335" spans="1:8" x14ac:dyDescent="0.25">
      <c r="A2335" t="s">
        <v>296</v>
      </c>
      <c r="B2335" t="s">
        <v>6871</v>
      </c>
      <c r="C2335" t="s">
        <v>6872</v>
      </c>
      <c r="D2335" t="s">
        <v>6873</v>
      </c>
      <c r="E2335" t="s">
        <v>306</v>
      </c>
      <c r="F2335" t="s">
        <v>361</v>
      </c>
      <c r="G2335" t="s">
        <v>6874</v>
      </c>
      <c r="H2335" t="s">
        <v>307</v>
      </c>
    </row>
    <row r="2336" spans="1:8" x14ac:dyDescent="0.25">
      <c r="A2336" t="s">
        <v>296</v>
      </c>
      <c r="B2336" t="s">
        <v>6875</v>
      </c>
      <c r="C2336" t="s">
        <v>6876</v>
      </c>
      <c r="D2336" t="s">
        <v>6877</v>
      </c>
      <c r="E2336" t="s">
        <v>306</v>
      </c>
      <c r="F2336" t="s">
        <v>361</v>
      </c>
      <c r="G2336" t="s">
        <v>6878</v>
      </c>
      <c r="H2336" t="s">
        <v>307</v>
      </c>
    </row>
    <row r="2337" spans="1:8" x14ac:dyDescent="0.25">
      <c r="A2337" t="s">
        <v>296</v>
      </c>
      <c r="B2337" t="s">
        <v>6879</v>
      </c>
      <c r="C2337" t="s">
        <v>6880</v>
      </c>
      <c r="D2337" t="s">
        <v>6881</v>
      </c>
      <c r="E2337" t="s">
        <v>306</v>
      </c>
      <c r="F2337" t="s">
        <v>361</v>
      </c>
      <c r="G2337" t="s">
        <v>6882</v>
      </c>
      <c r="H2337" t="s">
        <v>307</v>
      </c>
    </row>
    <row r="2338" spans="1:8" x14ac:dyDescent="0.25">
      <c r="A2338" t="s">
        <v>296</v>
      </c>
      <c r="B2338" t="s">
        <v>6883</v>
      </c>
      <c r="C2338" t="s">
        <v>6884</v>
      </c>
      <c r="D2338" t="s">
        <v>6885</v>
      </c>
      <c r="E2338" t="s">
        <v>306</v>
      </c>
      <c r="F2338" t="s">
        <v>361</v>
      </c>
      <c r="G2338" t="s">
        <v>6886</v>
      </c>
      <c r="H2338" t="s">
        <v>307</v>
      </c>
    </row>
    <row r="2339" spans="1:8" x14ac:dyDescent="0.25">
      <c r="A2339" t="s">
        <v>296</v>
      </c>
      <c r="B2339" t="s">
        <v>6887</v>
      </c>
      <c r="C2339" t="s">
        <v>6888</v>
      </c>
      <c r="D2339" t="s">
        <v>6889</v>
      </c>
      <c r="E2339" t="s">
        <v>306</v>
      </c>
      <c r="F2339" t="s">
        <v>361</v>
      </c>
      <c r="G2339" t="s">
        <v>6890</v>
      </c>
      <c r="H2339" t="s">
        <v>307</v>
      </c>
    </row>
    <row r="2340" spans="1:8" x14ac:dyDescent="0.25">
      <c r="A2340" t="s">
        <v>296</v>
      </c>
      <c r="B2340" t="s">
        <v>6891</v>
      </c>
      <c r="C2340" t="s">
        <v>6892</v>
      </c>
      <c r="D2340" t="s">
        <v>6893</v>
      </c>
      <c r="E2340" t="s">
        <v>306</v>
      </c>
      <c r="F2340" t="s">
        <v>361</v>
      </c>
      <c r="G2340" t="s">
        <v>6894</v>
      </c>
      <c r="H2340" t="s">
        <v>307</v>
      </c>
    </row>
    <row r="2341" spans="1:8" x14ac:dyDescent="0.25">
      <c r="A2341" t="s">
        <v>296</v>
      </c>
      <c r="B2341" t="s">
        <v>6895</v>
      </c>
      <c r="C2341" t="s">
        <v>6896</v>
      </c>
      <c r="D2341" t="s">
        <v>6897</v>
      </c>
      <c r="E2341" t="s">
        <v>306</v>
      </c>
      <c r="F2341" t="s">
        <v>361</v>
      </c>
      <c r="G2341" t="s">
        <v>6898</v>
      </c>
      <c r="H2341" t="s">
        <v>307</v>
      </c>
    </row>
    <row r="2342" spans="1:8" x14ac:dyDescent="0.25">
      <c r="A2342" t="s">
        <v>296</v>
      </c>
      <c r="B2342" t="s">
        <v>6899</v>
      </c>
      <c r="C2342" t="s">
        <v>6900</v>
      </c>
      <c r="D2342" t="s">
        <v>6901</v>
      </c>
      <c r="E2342" t="s">
        <v>306</v>
      </c>
      <c r="F2342" t="s">
        <v>361</v>
      </c>
      <c r="G2342" t="s">
        <v>6902</v>
      </c>
      <c r="H2342" t="s">
        <v>307</v>
      </c>
    </row>
    <row r="2343" spans="1:8" x14ac:dyDescent="0.25">
      <c r="A2343" t="s">
        <v>296</v>
      </c>
      <c r="B2343" t="s">
        <v>6903</v>
      </c>
      <c r="C2343" t="s">
        <v>6904</v>
      </c>
      <c r="D2343" t="s">
        <v>6905</v>
      </c>
      <c r="E2343" t="s">
        <v>306</v>
      </c>
      <c r="F2343" t="s">
        <v>361</v>
      </c>
      <c r="G2343" t="s">
        <v>6906</v>
      </c>
      <c r="H2343" t="s">
        <v>307</v>
      </c>
    </row>
    <row r="2344" spans="1:8" x14ac:dyDescent="0.25">
      <c r="A2344" t="s">
        <v>296</v>
      </c>
      <c r="B2344" t="s">
        <v>12899</v>
      </c>
      <c r="C2344" t="s">
        <v>6907</v>
      </c>
      <c r="D2344" t="s">
        <v>12900</v>
      </c>
      <c r="E2344" t="s">
        <v>306</v>
      </c>
      <c r="F2344" t="s">
        <v>361</v>
      </c>
      <c r="G2344" t="s">
        <v>12901</v>
      </c>
      <c r="H2344" t="s">
        <v>307</v>
      </c>
    </row>
    <row r="2345" spans="1:8" x14ac:dyDescent="0.25">
      <c r="A2345" t="s">
        <v>296</v>
      </c>
      <c r="B2345" t="s">
        <v>6909</v>
      </c>
      <c r="C2345" t="s">
        <v>6910</v>
      </c>
      <c r="D2345" t="s">
        <v>6911</v>
      </c>
      <c r="E2345" t="s">
        <v>306</v>
      </c>
      <c r="F2345" t="s">
        <v>361</v>
      </c>
      <c r="G2345" t="s">
        <v>6912</v>
      </c>
      <c r="H2345" t="s">
        <v>307</v>
      </c>
    </row>
    <row r="2346" spans="1:8" x14ac:dyDescent="0.25">
      <c r="A2346" t="s">
        <v>296</v>
      </c>
      <c r="B2346" t="s">
        <v>6913</v>
      </c>
      <c r="C2346" t="s">
        <v>6914</v>
      </c>
      <c r="D2346" t="s">
        <v>6915</v>
      </c>
      <c r="E2346" t="s">
        <v>306</v>
      </c>
      <c r="F2346" t="s">
        <v>361</v>
      </c>
      <c r="G2346" t="s">
        <v>6916</v>
      </c>
      <c r="H2346" t="s">
        <v>307</v>
      </c>
    </row>
    <row r="2347" spans="1:8" x14ac:dyDescent="0.25">
      <c r="A2347" t="s">
        <v>296</v>
      </c>
      <c r="B2347" t="s">
        <v>6917</v>
      </c>
      <c r="C2347" t="s">
        <v>6918</v>
      </c>
      <c r="D2347" t="s">
        <v>6919</v>
      </c>
      <c r="E2347" t="s">
        <v>306</v>
      </c>
      <c r="F2347" t="s">
        <v>361</v>
      </c>
      <c r="G2347" t="s">
        <v>6920</v>
      </c>
      <c r="H2347" t="s">
        <v>307</v>
      </c>
    </row>
    <row r="2348" spans="1:8" x14ac:dyDescent="0.25">
      <c r="A2348" t="s">
        <v>296</v>
      </c>
      <c r="B2348" t="s">
        <v>6921</v>
      </c>
      <c r="C2348" t="s">
        <v>6922</v>
      </c>
      <c r="D2348" t="s">
        <v>6923</v>
      </c>
      <c r="E2348" t="s">
        <v>306</v>
      </c>
      <c r="F2348" t="s">
        <v>361</v>
      </c>
      <c r="G2348" t="s">
        <v>6924</v>
      </c>
      <c r="H2348" t="s">
        <v>307</v>
      </c>
    </row>
    <row r="2349" spans="1:8" x14ac:dyDescent="0.25">
      <c r="A2349" t="s">
        <v>296</v>
      </c>
      <c r="B2349" t="s">
        <v>6925</v>
      </c>
      <c r="C2349" t="s">
        <v>6926</v>
      </c>
      <c r="D2349" t="s">
        <v>6927</v>
      </c>
      <c r="E2349" t="s">
        <v>306</v>
      </c>
      <c r="F2349" t="s">
        <v>361</v>
      </c>
      <c r="G2349" t="s">
        <v>6928</v>
      </c>
      <c r="H2349" t="s">
        <v>307</v>
      </c>
    </row>
    <row r="2350" spans="1:8" x14ac:dyDescent="0.25">
      <c r="A2350" t="s">
        <v>296</v>
      </c>
      <c r="B2350" t="s">
        <v>6929</v>
      </c>
      <c r="C2350" t="s">
        <v>6930</v>
      </c>
      <c r="D2350" t="s">
        <v>6931</v>
      </c>
      <c r="E2350" t="s">
        <v>306</v>
      </c>
      <c r="F2350" t="s">
        <v>361</v>
      </c>
      <c r="G2350" t="s">
        <v>6932</v>
      </c>
      <c r="H2350" t="s">
        <v>307</v>
      </c>
    </row>
    <row r="2351" spans="1:8" x14ac:dyDescent="0.25">
      <c r="A2351" t="s">
        <v>296</v>
      </c>
      <c r="B2351" t="s">
        <v>6933</v>
      </c>
      <c r="C2351" t="s">
        <v>6934</v>
      </c>
      <c r="D2351" t="s">
        <v>6935</v>
      </c>
      <c r="E2351" t="s">
        <v>306</v>
      </c>
      <c r="F2351" t="s">
        <v>361</v>
      </c>
      <c r="G2351" t="s">
        <v>6936</v>
      </c>
      <c r="H2351" t="s">
        <v>307</v>
      </c>
    </row>
    <row r="2352" spans="1:8" x14ac:dyDescent="0.25">
      <c r="A2352" t="s">
        <v>296</v>
      </c>
      <c r="B2352" t="s">
        <v>12905</v>
      </c>
      <c r="C2352" t="s">
        <v>6937</v>
      </c>
      <c r="D2352" t="s">
        <v>12906</v>
      </c>
      <c r="E2352" t="s">
        <v>306</v>
      </c>
      <c r="F2352" t="s">
        <v>361</v>
      </c>
      <c r="G2352" t="s">
        <v>12907</v>
      </c>
      <c r="H2352" t="s">
        <v>307</v>
      </c>
    </row>
    <row r="2353" spans="1:8" x14ac:dyDescent="0.25">
      <c r="A2353" t="s">
        <v>296</v>
      </c>
      <c r="B2353" t="s">
        <v>6939</v>
      </c>
      <c r="C2353" t="s">
        <v>6940</v>
      </c>
      <c r="D2353" t="s">
        <v>6941</v>
      </c>
      <c r="E2353" t="s">
        <v>306</v>
      </c>
      <c r="F2353" t="s">
        <v>361</v>
      </c>
      <c r="G2353" t="s">
        <v>6942</v>
      </c>
      <c r="H2353" t="s">
        <v>307</v>
      </c>
    </row>
    <row r="2354" spans="1:8" x14ac:dyDescent="0.25">
      <c r="A2354" t="s">
        <v>296</v>
      </c>
      <c r="B2354" t="s">
        <v>12911</v>
      </c>
      <c r="C2354" t="s">
        <v>6943</v>
      </c>
      <c r="D2354" t="s">
        <v>12912</v>
      </c>
      <c r="E2354" t="s">
        <v>306</v>
      </c>
      <c r="F2354" t="s">
        <v>361</v>
      </c>
      <c r="G2354" t="s">
        <v>12913</v>
      </c>
      <c r="H2354" t="s">
        <v>307</v>
      </c>
    </row>
    <row r="2355" spans="1:8" x14ac:dyDescent="0.25">
      <c r="A2355" t="s">
        <v>296</v>
      </c>
      <c r="B2355" t="s">
        <v>6945</v>
      </c>
      <c r="C2355" t="s">
        <v>6946</v>
      </c>
      <c r="D2355" t="s">
        <v>6947</v>
      </c>
      <c r="E2355" t="s">
        <v>306</v>
      </c>
      <c r="F2355" t="s">
        <v>361</v>
      </c>
      <c r="G2355" t="s">
        <v>6948</v>
      </c>
      <c r="H2355" t="s">
        <v>307</v>
      </c>
    </row>
    <row r="2356" spans="1:8" x14ac:dyDescent="0.25">
      <c r="A2356" t="s">
        <v>296</v>
      </c>
      <c r="B2356" t="s">
        <v>12917</v>
      </c>
      <c r="C2356" t="s">
        <v>6949</v>
      </c>
      <c r="D2356" t="s">
        <v>12918</v>
      </c>
      <c r="E2356" t="s">
        <v>306</v>
      </c>
      <c r="F2356" t="s">
        <v>361</v>
      </c>
      <c r="G2356" t="s">
        <v>12919</v>
      </c>
      <c r="H2356" t="s">
        <v>307</v>
      </c>
    </row>
    <row r="2357" spans="1:8" x14ac:dyDescent="0.25">
      <c r="A2357" t="s">
        <v>296</v>
      </c>
      <c r="B2357" t="s">
        <v>6951</v>
      </c>
      <c r="C2357" t="s">
        <v>6952</v>
      </c>
      <c r="D2357" t="s">
        <v>6953</v>
      </c>
      <c r="E2357" t="s">
        <v>306</v>
      </c>
      <c r="F2357" t="s">
        <v>361</v>
      </c>
      <c r="G2357" t="s">
        <v>6954</v>
      </c>
      <c r="H2357" t="s">
        <v>307</v>
      </c>
    </row>
    <row r="2358" spans="1:8" x14ac:dyDescent="0.25">
      <c r="A2358" t="s">
        <v>296</v>
      </c>
      <c r="B2358" t="s">
        <v>6955</v>
      </c>
      <c r="C2358" t="s">
        <v>6956</v>
      </c>
      <c r="D2358" t="s">
        <v>6957</v>
      </c>
      <c r="E2358" t="s">
        <v>306</v>
      </c>
      <c r="F2358" t="s">
        <v>361</v>
      </c>
      <c r="G2358" t="s">
        <v>6958</v>
      </c>
      <c r="H2358" t="s">
        <v>307</v>
      </c>
    </row>
    <row r="2359" spans="1:8" x14ac:dyDescent="0.25">
      <c r="A2359" t="s">
        <v>296</v>
      </c>
      <c r="B2359" t="s">
        <v>6959</v>
      </c>
      <c r="C2359" t="s">
        <v>6960</v>
      </c>
      <c r="D2359" t="s">
        <v>6961</v>
      </c>
      <c r="E2359" t="s">
        <v>306</v>
      </c>
      <c r="F2359" t="s">
        <v>361</v>
      </c>
      <c r="G2359" t="s">
        <v>6962</v>
      </c>
      <c r="H2359" t="s">
        <v>307</v>
      </c>
    </row>
    <row r="2360" spans="1:8" x14ac:dyDescent="0.25">
      <c r="A2360" t="s">
        <v>296</v>
      </c>
      <c r="B2360" t="s">
        <v>12923</v>
      </c>
      <c r="C2360" t="s">
        <v>6963</v>
      </c>
      <c r="D2360" t="s">
        <v>12924</v>
      </c>
      <c r="E2360" t="s">
        <v>306</v>
      </c>
      <c r="F2360" t="s">
        <v>361</v>
      </c>
      <c r="G2360" t="s">
        <v>12925</v>
      </c>
      <c r="H2360" t="s">
        <v>307</v>
      </c>
    </row>
    <row r="2361" spans="1:8" x14ac:dyDescent="0.25">
      <c r="A2361" t="s">
        <v>296</v>
      </c>
      <c r="B2361" t="s">
        <v>6965</v>
      </c>
      <c r="C2361" t="s">
        <v>6966</v>
      </c>
      <c r="D2361" t="s">
        <v>6967</v>
      </c>
      <c r="E2361" t="s">
        <v>306</v>
      </c>
      <c r="F2361" t="s">
        <v>361</v>
      </c>
      <c r="G2361" t="s">
        <v>6968</v>
      </c>
      <c r="H2361" t="s">
        <v>307</v>
      </c>
    </row>
    <row r="2362" spans="1:8" x14ac:dyDescent="0.25">
      <c r="A2362" t="s">
        <v>296</v>
      </c>
      <c r="B2362" t="s">
        <v>12929</v>
      </c>
      <c r="C2362" t="s">
        <v>6969</v>
      </c>
      <c r="D2362" t="s">
        <v>12930</v>
      </c>
      <c r="E2362" t="s">
        <v>306</v>
      </c>
      <c r="F2362" t="s">
        <v>361</v>
      </c>
      <c r="G2362" t="s">
        <v>12931</v>
      </c>
      <c r="H2362" t="s">
        <v>307</v>
      </c>
    </row>
    <row r="2363" spans="1:8" x14ac:dyDescent="0.25">
      <c r="A2363" t="s">
        <v>296</v>
      </c>
      <c r="B2363" t="s">
        <v>6971</v>
      </c>
      <c r="C2363" t="s">
        <v>6972</v>
      </c>
      <c r="D2363" t="s">
        <v>6973</v>
      </c>
      <c r="E2363" t="s">
        <v>306</v>
      </c>
      <c r="F2363" t="s">
        <v>361</v>
      </c>
      <c r="G2363" t="s">
        <v>6974</v>
      </c>
      <c r="H2363" t="s">
        <v>307</v>
      </c>
    </row>
    <row r="2364" spans="1:8" x14ac:dyDescent="0.25">
      <c r="A2364" t="s">
        <v>296</v>
      </c>
      <c r="B2364" t="s">
        <v>12935</v>
      </c>
      <c r="C2364" t="s">
        <v>6975</v>
      </c>
      <c r="D2364" t="s">
        <v>12936</v>
      </c>
      <c r="E2364" t="s">
        <v>306</v>
      </c>
      <c r="F2364" t="s">
        <v>361</v>
      </c>
      <c r="G2364" t="s">
        <v>12937</v>
      </c>
      <c r="H2364" t="s">
        <v>307</v>
      </c>
    </row>
    <row r="2365" spans="1:8" x14ac:dyDescent="0.25">
      <c r="A2365" t="s">
        <v>296</v>
      </c>
      <c r="B2365" t="s">
        <v>6977</v>
      </c>
      <c r="C2365" t="s">
        <v>6978</v>
      </c>
      <c r="D2365" t="s">
        <v>6979</v>
      </c>
      <c r="E2365" t="s">
        <v>306</v>
      </c>
      <c r="F2365" t="s">
        <v>361</v>
      </c>
      <c r="G2365" t="s">
        <v>6980</v>
      </c>
      <c r="H2365" t="s">
        <v>307</v>
      </c>
    </row>
    <row r="2366" spans="1:8" x14ac:dyDescent="0.25">
      <c r="A2366" t="s">
        <v>296</v>
      </c>
      <c r="B2366" t="s">
        <v>12941</v>
      </c>
      <c r="C2366" t="s">
        <v>6981</v>
      </c>
      <c r="D2366" t="s">
        <v>12942</v>
      </c>
      <c r="E2366" t="s">
        <v>306</v>
      </c>
      <c r="F2366" t="s">
        <v>361</v>
      </c>
      <c r="G2366" t="s">
        <v>12943</v>
      </c>
      <c r="H2366" t="s">
        <v>307</v>
      </c>
    </row>
    <row r="2367" spans="1:8" x14ac:dyDescent="0.25">
      <c r="A2367" t="s">
        <v>296</v>
      </c>
      <c r="B2367" t="s">
        <v>6983</v>
      </c>
      <c r="C2367" t="s">
        <v>6984</v>
      </c>
      <c r="D2367" t="s">
        <v>6985</v>
      </c>
      <c r="E2367" t="s">
        <v>306</v>
      </c>
      <c r="F2367" t="s">
        <v>361</v>
      </c>
      <c r="G2367" t="s">
        <v>6986</v>
      </c>
      <c r="H2367" t="s">
        <v>307</v>
      </c>
    </row>
    <row r="2368" spans="1:8" x14ac:dyDescent="0.25">
      <c r="A2368" t="s">
        <v>296</v>
      </c>
      <c r="B2368" t="s">
        <v>12947</v>
      </c>
      <c r="C2368" t="s">
        <v>6987</v>
      </c>
      <c r="D2368" t="s">
        <v>12948</v>
      </c>
      <c r="E2368" t="s">
        <v>306</v>
      </c>
      <c r="F2368" t="s">
        <v>361</v>
      </c>
      <c r="G2368" t="s">
        <v>12949</v>
      </c>
      <c r="H2368" t="s">
        <v>307</v>
      </c>
    </row>
    <row r="2369" spans="1:8" x14ac:dyDescent="0.25">
      <c r="A2369" t="s">
        <v>296</v>
      </c>
      <c r="B2369" t="s">
        <v>12953</v>
      </c>
      <c r="C2369" t="s">
        <v>6989</v>
      </c>
      <c r="D2369" t="s">
        <v>12954</v>
      </c>
      <c r="E2369" t="s">
        <v>306</v>
      </c>
      <c r="F2369" t="s">
        <v>361</v>
      </c>
      <c r="G2369" t="s">
        <v>12955</v>
      </c>
      <c r="H2369" t="s">
        <v>307</v>
      </c>
    </row>
    <row r="2370" spans="1:8" x14ac:dyDescent="0.25">
      <c r="A2370" t="s">
        <v>296</v>
      </c>
      <c r="B2370" t="s">
        <v>6991</v>
      </c>
      <c r="C2370" t="s">
        <v>6992</v>
      </c>
      <c r="D2370" t="s">
        <v>6993</v>
      </c>
      <c r="E2370" t="s">
        <v>306</v>
      </c>
      <c r="F2370" t="s">
        <v>361</v>
      </c>
      <c r="G2370" t="s">
        <v>6994</v>
      </c>
      <c r="H2370" t="s">
        <v>307</v>
      </c>
    </row>
    <row r="2371" spans="1:8" x14ac:dyDescent="0.25">
      <c r="A2371" t="s">
        <v>296</v>
      </c>
      <c r="B2371" t="s">
        <v>12959</v>
      </c>
      <c r="C2371" t="s">
        <v>6995</v>
      </c>
      <c r="D2371" t="s">
        <v>12960</v>
      </c>
      <c r="E2371" t="s">
        <v>306</v>
      </c>
      <c r="F2371" t="s">
        <v>361</v>
      </c>
      <c r="G2371" t="s">
        <v>12961</v>
      </c>
      <c r="H2371" t="s">
        <v>307</v>
      </c>
    </row>
    <row r="2372" spans="1:8" x14ac:dyDescent="0.25">
      <c r="A2372" t="s">
        <v>296</v>
      </c>
      <c r="B2372" t="s">
        <v>12965</v>
      </c>
      <c r="C2372" t="s">
        <v>6997</v>
      </c>
      <c r="D2372" t="s">
        <v>12966</v>
      </c>
      <c r="E2372" t="s">
        <v>306</v>
      </c>
      <c r="F2372" t="s">
        <v>361</v>
      </c>
      <c r="G2372" t="s">
        <v>12967</v>
      </c>
      <c r="H2372" t="s">
        <v>307</v>
      </c>
    </row>
    <row r="2373" spans="1:8" x14ac:dyDescent="0.25">
      <c r="A2373" t="s">
        <v>296</v>
      </c>
      <c r="B2373" t="s">
        <v>6999</v>
      </c>
      <c r="C2373" t="s">
        <v>7000</v>
      </c>
      <c r="D2373" t="s">
        <v>7001</v>
      </c>
      <c r="E2373" t="s">
        <v>306</v>
      </c>
      <c r="F2373" t="s">
        <v>361</v>
      </c>
      <c r="G2373" t="s">
        <v>7002</v>
      </c>
      <c r="H2373" t="s">
        <v>307</v>
      </c>
    </row>
    <row r="2374" spans="1:8" x14ac:dyDescent="0.25">
      <c r="A2374" t="s">
        <v>296</v>
      </c>
      <c r="B2374" t="s">
        <v>12971</v>
      </c>
      <c r="C2374" t="s">
        <v>7003</v>
      </c>
      <c r="D2374" t="s">
        <v>12972</v>
      </c>
      <c r="E2374" t="s">
        <v>306</v>
      </c>
      <c r="F2374" t="s">
        <v>361</v>
      </c>
      <c r="G2374" t="s">
        <v>12973</v>
      </c>
      <c r="H2374" t="s">
        <v>307</v>
      </c>
    </row>
    <row r="2375" spans="1:8" x14ac:dyDescent="0.25">
      <c r="A2375" t="s">
        <v>296</v>
      </c>
      <c r="B2375" t="s">
        <v>12977</v>
      </c>
      <c r="C2375" t="s">
        <v>7005</v>
      </c>
      <c r="D2375" t="s">
        <v>12978</v>
      </c>
      <c r="E2375" t="s">
        <v>306</v>
      </c>
      <c r="F2375" t="s">
        <v>361</v>
      </c>
      <c r="G2375" t="s">
        <v>12979</v>
      </c>
      <c r="H2375" t="s">
        <v>307</v>
      </c>
    </row>
    <row r="2376" spans="1:8" x14ac:dyDescent="0.25">
      <c r="A2376" t="s">
        <v>296</v>
      </c>
      <c r="B2376" t="s">
        <v>7007</v>
      </c>
      <c r="C2376" t="s">
        <v>7008</v>
      </c>
      <c r="D2376" t="s">
        <v>7009</v>
      </c>
      <c r="E2376" t="s">
        <v>306</v>
      </c>
      <c r="F2376" t="s">
        <v>361</v>
      </c>
      <c r="G2376" t="s">
        <v>7010</v>
      </c>
      <c r="H2376" t="s">
        <v>307</v>
      </c>
    </row>
    <row r="2377" spans="1:8" x14ac:dyDescent="0.25">
      <c r="A2377" t="s">
        <v>296</v>
      </c>
      <c r="B2377" t="s">
        <v>7011</v>
      </c>
      <c r="C2377" t="s">
        <v>7012</v>
      </c>
      <c r="D2377" t="s">
        <v>7013</v>
      </c>
      <c r="E2377" t="s">
        <v>306</v>
      </c>
      <c r="F2377" t="s">
        <v>361</v>
      </c>
      <c r="G2377" t="s">
        <v>7014</v>
      </c>
      <c r="H2377" t="s">
        <v>307</v>
      </c>
    </row>
    <row r="2378" spans="1:8" x14ac:dyDescent="0.25">
      <c r="A2378" t="s">
        <v>296</v>
      </c>
      <c r="B2378" t="s">
        <v>12983</v>
      </c>
      <c r="C2378" t="s">
        <v>7015</v>
      </c>
      <c r="D2378" t="s">
        <v>12984</v>
      </c>
      <c r="E2378" t="s">
        <v>306</v>
      </c>
      <c r="F2378" t="s">
        <v>361</v>
      </c>
      <c r="G2378" t="s">
        <v>12985</v>
      </c>
      <c r="H2378" t="s">
        <v>307</v>
      </c>
    </row>
    <row r="2379" spans="1:8" x14ac:dyDescent="0.25">
      <c r="A2379" t="s">
        <v>296</v>
      </c>
      <c r="B2379" t="s">
        <v>7017</v>
      </c>
      <c r="C2379" t="s">
        <v>7018</v>
      </c>
      <c r="D2379" t="s">
        <v>7019</v>
      </c>
      <c r="E2379" t="s">
        <v>306</v>
      </c>
      <c r="F2379" t="s">
        <v>361</v>
      </c>
      <c r="G2379" t="s">
        <v>7020</v>
      </c>
      <c r="H2379" t="s">
        <v>307</v>
      </c>
    </row>
    <row r="2380" spans="1:8" x14ac:dyDescent="0.25">
      <c r="A2380" t="s">
        <v>296</v>
      </c>
      <c r="B2380" t="s">
        <v>12989</v>
      </c>
      <c r="C2380" t="s">
        <v>7021</v>
      </c>
      <c r="D2380" t="s">
        <v>12990</v>
      </c>
      <c r="E2380" t="s">
        <v>306</v>
      </c>
      <c r="F2380" t="s">
        <v>361</v>
      </c>
      <c r="G2380" t="s">
        <v>12991</v>
      </c>
      <c r="H2380" t="s">
        <v>307</v>
      </c>
    </row>
    <row r="2381" spans="1:8" x14ac:dyDescent="0.25">
      <c r="A2381" t="s">
        <v>296</v>
      </c>
      <c r="B2381" t="s">
        <v>7023</v>
      </c>
      <c r="C2381" t="s">
        <v>7024</v>
      </c>
      <c r="D2381" t="s">
        <v>7025</v>
      </c>
      <c r="E2381" t="s">
        <v>306</v>
      </c>
      <c r="F2381" t="s">
        <v>361</v>
      </c>
      <c r="G2381" t="s">
        <v>7026</v>
      </c>
      <c r="H2381" t="s">
        <v>307</v>
      </c>
    </row>
    <row r="2382" spans="1:8" x14ac:dyDescent="0.25">
      <c r="A2382" t="s">
        <v>296</v>
      </c>
      <c r="B2382" t="s">
        <v>12995</v>
      </c>
      <c r="C2382" t="s">
        <v>7027</v>
      </c>
      <c r="D2382" t="s">
        <v>12996</v>
      </c>
      <c r="E2382" t="s">
        <v>306</v>
      </c>
      <c r="F2382" t="s">
        <v>361</v>
      </c>
      <c r="G2382" t="s">
        <v>12997</v>
      </c>
      <c r="H2382" t="s">
        <v>307</v>
      </c>
    </row>
    <row r="2383" spans="1:8" x14ac:dyDescent="0.25">
      <c r="A2383" t="s">
        <v>296</v>
      </c>
      <c r="B2383" t="s">
        <v>13001</v>
      </c>
      <c r="C2383" t="s">
        <v>7029</v>
      </c>
      <c r="D2383" t="s">
        <v>13002</v>
      </c>
      <c r="E2383" t="s">
        <v>306</v>
      </c>
      <c r="F2383" t="s">
        <v>361</v>
      </c>
      <c r="G2383" t="s">
        <v>13003</v>
      </c>
      <c r="H2383" t="s">
        <v>307</v>
      </c>
    </row>
    <row r="2384" spans="1:8" x14ac:dyDescent="0.25">
      <c r="A2384" t="s">
        <v>296</v>
      </c>
      <c r="B2384" t="s">
        <v>7031</v>
      </c>
      <c r="C2384" t="s">
        <v>7032</v>
      </c>
      <c r="D2384" t="s">
        <v>7033</v>
      </c>
      <c r="E2384" t="s">
        <v>306</v>
      </c>
      <c r="F2384" t="s">
        <v>361</v>
      </c>
      <c r="G2384" t="s">
        <v>7034</v>
      </c>
      <c r="H2384" t="s">
        <v>307</v>
      </c>
    </row>
    <row r="2385" spans="1:8" x14ac:dyDescent="0.25">
      <c r="A2385" t="s">
        <v>296</v>
      </c>
      <c r="B2385" t="s">
        <v>7035</v>
      </c>
      <c r="C2385" t="s">
        <v>7036</v>
      </c>
      <c r="D2385" t="s">
        <v>7037</v>
      </c>
      <c r="E2385" t="s">
        <v>306</v>
      </c>
      <c r="F2385" t="s">
        <v>361</v>
      </c>
      <c r="G2385" t="s">
        <v>7038</v>
      </c>
      <c r="H2385" t="s">
        <v>307</v>
      </c>
    </row>
    <row r="2386" spans="1:8" x14ac:dyDescent="0.25">
      <c r="A2386" t="s">
        <v>296</v>
      </c>
      <c r="B2386" t="s">
        <v>13007</v>
      </c>
      <c r="C2386" t="s">
        <v>7039</v>
      </c>
      <c r="D2386" t="s">
        <v>13008</v>
      </c>
      <c r="E2386" t="s">
        <v>306</v>
      </c>
      <c r="F2386" t="s">
        <v>361</v>
      </c>
      <c r="G2386" t="s">
        <v>13009</v>
      </c>
      <c r="H2386" t="s">
        <v>307</v>
      </c>
    </row>
    <row r="2387" spans="1:8" x14ac:dyDescent="0.25">
      <c r="A2387" t="s">
        <v>296</v>
      </c>
      <c r="B2387" t="s">
        <v>7041</v>
      </c>
      <c r="C2387" t="s">
        <v>7042</v>
      </c>
      <c r="D2387" t="s">
        <v>7043</v>
      </c>
      <c r="E2387" t="s">
        <v>306</v>
      </c>
      <c r="F2387" t="s">
        <v>361</v>
      </c>
      <c r="G2387" t="s">
        <v>7044</v>
      </c>
      <c r="H2387" t="s">
        <v>307</v>
      </c>
    </row>
    <row r="2388" spans="1:8" x14ac:dyDescent="0.25">
      <c r="A2388" t="s">
        <v>296</v>
      </c>
      <c r="B2388" t="s">
        <v>13013</v>
      </c>
      <c r="C2388" t="s">
        <v>7045</v>
      </c>
      <c r="D2388" t="s">
        <v>13014</v>
      </c>
      <c r="E2388" t="s">
        <v>306</v>
      </c>
      <c r="F2388" t="s">
        <v>361</v>
      </c>
      <c r="G2388" t="s">
        <v>13015</v>
      </c>
      <c r="H2388" t="s">
        <v>307</v>
      </c>
    </row>
    <row r="2389" spans="1:8" x14ac:dyDescent="0.25">
      <c r="A2389" t="s">
        <v>296</v>
      </c>
      <c r="B2389" t="s">
        <v>7047</v>
      </c>
      <c r="C2389" t="s">
        <v>7048</v>
      </c>
      <c r="D2389" t="s">
        <v>7049</v>
      </c>
      <c r="E2389" t="s">
        <v>306</v>
      </c>
      <c r="F2389" t="s">
        <v>361</v>
      </c>
      <c r="G2389" t="s">
        <v>7050</v>
      </c>
      <c r="H2389" t="s">
        <v>307</v>
      </c>
    </row>
    <row r="2390" spans="1:8" x14ac:dyDescent="0.25">
      <c r="A2390" t="s">
        <v>296</v>
      </c>
      <c r="B2390" t="s">
        <v>13019</v>
      </c>
      <c r="C2390" t="s">
        <v>7051</v>
      </c>
      <c r="D2390" t="s">
        <v>13020</v>
      </c>
      <c r="E2390" t="s">
        <v>306</v>
      </c>
      <c r="F2390" t="s">
        <v>361</v>
      </c>
      <c r="G2390" t="s">
        <v>13021</v>
      </c>
      <c r="H2390" t="s">
        <v>307</v>
      </c>
    </row>
    <row r="2391" spans="1:8" x14ac:dyDescent="0.25">
      <c r="A2391" t="s">
        <v>296</v>
      </c>
      <c r="B2391" t="s">
        <v>7053</v>
      </c>
      <c r="C2391" t="s">
        <v>7054</v>
      </c>
      <c r="D2391" t="s">
        <v>7055</v>
      </c>
      <c r="E2391" t="s">
        <v>306</v>
      </c>
      <c r="F2391" t="s">
        <v>361</v>
      </c>
      <c r="G2391" t="s">
        <v>7056</v>
      </c>
      <c r="H2391" t="s">
        <v>307</v>
      </c>
    </row>
    <row r="2392" spans="1:8" x14ac:dyDescent="0.25">
      <c r="A2392" t="s">
        <v>296</v>
      </c>
      <c r="B2392" t="s">
        <v>13025</v>
      </c>
      <c r="C2392" t="s">
        <v>7057</v>
      </c>
      <c r="D2392" t="s">
        <v>13026</v>
      </c>
      <c r="E2392" t="s">
        <v>306</v>
      </c>
      <c r="F2392" t="s">
        <v>361</v>
      </c>
      <c r="G2392" t="s">
        <v>13027</v>
      </c>
      <c r="H2392" t="s">
        <v>307</v>
      </c>
    </row>
    <row r="2393" spans="1:8" x14ac:dyDescent="0.25">
      <c r="A2393" t="s">
        <v>296</v>
      </c>
      <c r="B2393" t="s">
        <v>7059</v>
      </c>
      <c r="C2393" t="s">
        <v>7060</v>
      </c>
      <c r="D2393" t="s">
        <v>7061</v>
      </c>
      <c r="E2393" t="s">
        <v>306</v>
      </c>
      <c r="F2393" t="s">
        <v>361</v>
      </c>
      <c r="G2393" t="s">
        <v>7062</v>
      </c>
      <c r="H2393" t="s">
        <v>307</v>
      </c>
    </row>
    <row r="2394" spans="1:8" x14ac:dyDescent="0.25">
      <c r="A2394" t="s">
        <v>296</v>
      </c>
      <c r="B2394" t="s">
        <v>13031</v>
      </c>
      <c r="C2394" t="s">
        <v>7063</v>
      </c>
      <c r="D2394" t="s">
        <v>13032</v>
      </c>
      <c r="E2394" t="s">
        <v>306</v>
      </c>
      <c r="F2394" t="s">
        <v>361</v>
      </c>
      <c r="G2394" t="s">
        <v>13033</v>
      </c>
      <c r="H2394" t="s">
        <v>307</v>
      </c>
    </row>
    <row r="2395" spans="1:8" x14ac:dyDescent="0.25">
      <c r="A2395" t="s">
        <v>296</v>
      </c>
      <c r="B2395" t="s">
        <v>7065</v>
      </c>
      <c r="C2395" t="s">
        <v>7066</v>
      </c>
      <c r="D2395" t="s">
        <v>7067</v>
      </c>
      <c r="E2395" t="s">
        <v>306</v>
      </c>
      <c r="F2395" t="s">
        <v>361</v>
      </c>
      <c r="G2395" t="s">
        <v>7068</v>
      </c>
      <c r="H2395" t="s">
        <v>307</v>
      </c>
    </row>
    <row r="2396" spans="1:8" x14ac:dyDescent="0.25">
      <c r="A2396" t="s">
        <v>296</v>
      </c>
      <c r="B2396" t="s">
        <v>13037</v>
      </c>
      <c r="C2396" t="s">
        <v>7069</v>
      </c>
      <c r="D2396" t="s">
        <v>13038</v>
      </c>
      <c r="E2396" t="s">
        <v>306</v>
      </c>
      <c r="F2396" t="s">
        <v>361</v>
      </c>
      <c r="G2396" t="s">
        <v>13039</v>
      </c>
      <c r="H2396" t="s">
        <v>307</v>
      </c>
    </row>
    <row r="2397" spans="1:8" x14ac:dyDescent="0.25">
      <c r="A2397" t="s">
        <v>296</v>
      </c>
      <c r="B2397" t="s">
        <v>13043</v>
      </c>
      <c r="C2397" t="s">
        <v>7071</v>
      </c>
      <c r="D2397" t="s">
        <v>13044</v>
      </c>
      <c r="E2397" t="s">
        <v>306</v>
      </c>
      <c r="F2397" t="s">
        <v>361</v>
      </c>
      <c r="G2397" t="s">
        <v>13045</v>
      </c>
      <c r="H2397" t="s">
        <v>307</v>
      </c>
    </row>
    <row r="2398" spans="1:8" x14ac:dyDescent="0.25">
      <c r="A2398" t="s">
        <v>296</v>
      </c>
      <c r="B2398" t="s">
        <v>7073</v>
      </c>
      <c r="C2398" t="s">
        <v>7074</v>
      </c>
      <c r="D2398" t="s">
        <v>7075</v>
      </c>
      <c r="E2398" t="s">
        <v>306</v>
      </c>
      <c r="F2398" t="s">
        <v>361</v>
      </c>
      <c r="G2398" t="s">
        <v>7076</v>
      </c>
      <c r="H2398" t="s">
        <v>307</v>
      </c>
    </row>
    <row r="2399" spans="1:8" x14ac:dyDescent="0.25">
      <c r="A2399" t="s">
        <v>296</v>
      </c>
      <c r="B2399" t="s">
        <v>13049</v>
      </c>
      <c r="C2399" t="s">
        <v>7077</v>
      </c>
      <c r="D2399" t="s">
        <v>13050</v>
      </c>
      <c r="E2399" t="s">
        <v>306</v>
      </c>
      <c r="F2399" t="s">
        <v>361</v>
      </c>
      <c r="G2399" t="s">
        <v>13051</v>
      </c>
      <c r="H2399" t="s">
        <v>307</v>
      </c>
    </row>
    <row r="2400" spans="1:8" x14ac:dyDescent="0.25">
      <c r="A2400" t="s">
        <v>296</v>
      </c>
      <c r="B2400" t="s">
        <v>7079</v>
      </c>
      <c r="C2400" t="s">
        <v>7080</v>
      </c>
      <c r="D2400" t="s">
        <v>7081</v>
      </c>
      <c r="E2400" t="s">
        <v>306</v>
      </c>
      <c r="F2400" t="s">
        <v>361</v>
      </c>
      <c r="G2400" t="s">
        <v>7082</v>
      </c>
      <c r="H2400" t="s">
        <v>307</v>
      </c>
    </row>
    <row r="2401" spans="1:8" x14ac:dyDescent="0.25">
      <c r="A2401" t="s">
        <v>296</v>
      </c>
      <c r="B2401" t="s">
        <v>13054</v>
      </c>
      <c r="C2401" t="s">
        <v>7083</v>
      </c>
      <c r="D2401" t="s">
        <v>13055</v>
      </c>
      <c r="E2401" t="s">
        <v>306</v>
      </c>
      <c r="F2401" t="s">
        <v>361</v>
      </c>
      <c r="G2401" t="s">
        <v>13056</v>
      </c>
      <c r="H2401" t="s">
        <v>307</v>
      </c>
    </row>
    <row r="2402" spans="1:8" x14ac:dyDescent="0.25">
      <c r="A2402" t="s">
        <v>296</v>
      </c>
      <c r="B2402" t="s">
        <v>13060</v>
      </c>
      <c r="C2402" t="s">
        <v>7085</v>
      </c>
      <c r="D2402" t="s">
        <v>13061</v>
      </c>
      <c r="E2402" t="s">
        <v>306</v>
      </c>
      <c r="F2402" t="s">
        <v>361</v>
      </c>
      <c r="G2402" t="s">
        <v>13062</v>
      </c>
      <c r="H2402" t="s">
        <v>307</v>
      </c>
    </row>
    <row r="2403" spans="1:8" x14ac:dyDescent="0.25">
      <c r="A2403" t="s">
        <v>296</v>
      </c>
      <c r="B2403" t="s">
        <v>7087</v>
      </c>
      <c r="C2403" t="s">
        <v>7088</v>
      </c>
      <c r="D2403" t="s">
        <v>7089</v>
      </c>
      <c r="E2403" t="s">
        <v>306</v>
      </c>
      <c r="F2403" t="s">
        <v>361</v>
      </c>
      <c r="G2403" t="s">
        <v>7090</v>
      </c>
      <c r="H2403" t="s">
        <v>307</v>
      </c>
    </row>
    <row r="2404" spans="1:8" x14ac:dyDescent="0.25">
      <c r="A2404" t="s">
        <v>296</v>
      </c>
      <c r="B2404" t="s">
        <v>7091</v>
      </c>
      <c r="C2404" t="s">
        <v>7092</v>
      </c>
      <c r="D2404" t="s">
        <v>7093</v>
      </c>
      <c r="E2404" t="s">
        <v>306</v>
      </c>
      <c r="F2404" t="s">
        <v>361</v>
      </c>
      <c r="G2404" t="s">
        <v>7094</v>
      </c>
      <c r="H2404" t="s">
        <v>307</v>
      </c>
    </row>
    <row r="2405" spans="1:8" x14ac:dyDescent="0.25">
      <c r="A2405" t="s">
        <v>296</v>
      </c>
      <c r="B2405" t="s">
        <v>7095</v>
      </c>
      <c r="C2405" t="s">
        <v>7096</v>
      </c>
      <c r="D2405" t="s">
        <v>7097</v>
      </c>
      <c r="E2405" t="s">
        <v>306</v>
      </c>
      <c r="F2405" t="s">
        <v>361</v>
      </c>
      <c r="G2405" t="s">
        <v>7098</v>
      </c>
      <c r="H2405" t="s">
        <v>307</v>
      </c>
    </row>
    <row r="2406" spans="1:8" x14ac:dyDescent="0.25">
      <c r="A2406" t="s">
        <v>296</v>
      </c>
      <c r="B2406" t="s">
        <v>7099</v>
      </c>
      <c r="C2406" t="s">
        <v>7100</v>
      </c>
      <c r="D2406" t="s">
        <v>7101</v>
      </c>
      <c r="E2406" t="s">
        <v>306</v>
      </c>
      <c r="F2406" t="s">
        <v>361</v>
      </c>
      <c r="G2406" t="s">
        <v>7102</v>
      </c>
      <c r="H2406" t="s">
        <v>307</v>
      </c>
    </row>
    <row r="2407" spans="1:8" x14ac:dyDescent="0.25">
      <c r="A2407" t="s">
        <v>296</v>
      </c>
      <c r="B2407" t="s">
        <v>7103</v>
      </c>
      <c r="C2407" t="s">
        <v>7104</v>
      </c>
      <c r="D2407" t="s">
        <v>7105</v>
      </c>
      <c r="E2407" t="s">
        <v>306</v>
      </c>
      <c r="F2407" t="s">
        <v>361</v>
      </c>
      <c r="G2407" t="s">
        <v>7106</v>
      </c>
      <c r="H2407" t="s">
        <v>307</v>
      </c>
    </row>
    <row r="2408" spans="1:8" x14ac:dyDescent="0.25">
      <c r="A2408" t="s">
        <v>296</v>
      </c>
      <c r="B2408" t="s">
        <v>7107</v>
      </c>
      <c r="C2408" t="s">
        <v>7108</v>
      </c>
      <c r="D2408" t="s">
        <v>7109</v>
      </c>
      <c r="E2408" t="s">
        <v>306</v>
      </c>
      <c r="F2408" t="s">
        <v>361</v>
      </c>
      <c r="G2408" t="s">
        <v>7110</v>
      </c>
      <c r="H2408" t="s">
        <v>307</v>
      </c>
    </row>
    <row r="2409" spans="1:8" x14ac:dyDescent="0.25">
      <c r="A2409" t="s">
        <v>296</v>
      </c>
      <c r="B2409" t="s">
        <v>7111</v>
      </c>
      <c r="C2409" t="s">
        <v>7112</v>
      </c>
      <c r="D2409" t="s">
        <v>7113</v>
      </c>
      <c r="E2409" t="s">
        <v>306</v>
      </c>
      <c r="F2409" t="s">
        <v>361</v>
      </c>
      <c r="G2409" t="s">
        <v>7114</v>
      </c>
      <c r="H2409" t="s">
        <v>307</v>
      </c>
    </row>
    <row r="2410" spans="1:8" x14ac:dyDescent="0.25">
      <c r="A2410" t="s">
        <v>296</v>
      </c>
      <c r="B2410" t="s">
        <v>7115</v>
      </c>
      <c r="C2410" t="s">
        <v>7116</v>
      </c>
      <c r="D2410" t="s">
        <v>7117</v>
      </c>
      <c r="E2410" t="s">
        <v>306</v>
      </c>
      <c r="F2410" t="s">
        <v>361</v>
      </c>
      <c r="G2410" t="s">
        <v>7118</v>
      </c>
      <c r="H2410" t="s">
        <v>307</v>
      </c>
    </row>
    <row r="2411" spans="1:8" x14ac:dyDescent="0.25">
      <c r="A2411" t="s">
        <v>296</v>
      </c>
      <c r="B2411" t="s">
        <v>7119</v>
      </c>
      <c r="C2411" t="s">
        <v>7120</v>
      </c>
      <c r="D2411" t="s">
        <v>7121</v>
      </c>
      <c r="E2411" t="s">
        <v>306</v>
      </c>
      <c r="F2411" t="s">
        <v>361</v>
      </c>
      <c r="G2411" t="s">
        <v>7122</v>
      </c>
      <c r="H2411" t="s">
        <v>307</v>
      </c>
    </row>
    <row r="2412" spans="1:8" x14ac:dyDescent="0.25">
      <c r="A2412" t="s">
        <v>296</v>
      </c>
      <c r="B2412" t="s">
        <v>7123</v>
      </c>
      <c r="C2412" t="s">
        <v>7124</v>
      </c>
      <c r="D2412" t="s">
        <v>7125</v>
      </c>
      <c r="E2412" t="s">
        <v>306</v>
      </c>
      <c r="F2412" t="s">
        <v>361</v>
      </c>
      <c r="G2412" t="s">
        <v>7126</v>
      </c>
      <c r="H2412" t="s">
        <v>307</v>
      </c>
    </row>
    <row r="2413" spans="1:8" x14ac:dyDescent="0.25">
      <c r="A2413" t="s">
        <v>296</v>
      </c>
      <c r="B2413" t="s">
        <v>7127</v>
      </c>
      <c r="C2413" t="s">
        <v>7128</v>
      </c>
      <c r="D2413" t="s">
        <v>7129</v>
      </c>
      <c r="E2413" t="s">
        <v>306</v>
      </c>
      <c r="F2413" t="s">
        <v>361</v>
      </c>
      <c r="G2413" t="s">
        <v>7130</v>
      </c>
      <c r="H2413" t="s">
        <v>307</v>
      </c>
    </row>
    <row r="2414" spans="1:8" x14ac:dyDescent="0.25">
      <c r="A2414" t="s">
        <v>296</v>
      </c>
      <c r="B2414" t="s">
        <v>7131</v>
      </c>
      <c r="C2414" t="s">
        <v>7132</v>
      </c>
      <c r="D2414" t="s">
        <v>7133</v>
      </c>
      <c r="E2414" t="s">
        <v>306</v>
      </c>
      <c r="F2414" t="s">
        <v>361</v>
      </c>
      <c r="G2414" t="s">
        <v>7134</v>
      </c>
      <c r="H2414" t="s">
        <v>307</v>
      </c>
    </row>
    <row r="2415" spans="1:8" x14ac:dyDescent="0.25">
      <c r="A2415" t="s">
        <v>296</v>
      </c>
      <c r="B2415" t="s">
        <v>7135</v>
      </c>
      <c r="C2415" t="s">
        <v>7136</v>
      </c>
      <c r="D2415" t="s">
        <v>7137</v>
      </c>
      <c r="E2415" t="s">
        <v>306</v>
      </c>
      <c r="F2415" t="s">
        <v>361</v>
      </c>
      <c r="G2415" t="s">
        <v>7138</v>
      </c>
      <c r="H2415" t="s">
        <v>307</v>
      </c>
    </row>
    <row r="2416" spans="1:8" x14ac:dyDescent="0.25">
      <c r="A2416" t="s">
        <v>296</v>
      </c>
      <c r="B2416" t="s">
        <v>7139</v>
      </c>
      <c r="C2416" t="s">
        <v>7140</v>
      </c>
      <c r="D2416" t="s">
        <v>7141</v>
      </c>
      <c r="E2416" t="s">
        <v>306</v>
      </c>
      <c r="F2416" t="s">
        <v>361</v>
      </c>
      <c r="G2416" t="s">
        <v>7142</v>
      </c>
      <c r="H2416" t="s">
        <v>307</v>
      </c>
    </row>
    <row r="2417" spans="1:8" x14ac:dyDescent="0.25">
      <c r="A2417" t="s">
        <v>296</v>
      </c>
      <c r="B2417" t="s">
        <v>7143</v>
      </c>
      <c r="C2417" t="s">
        <v>7144</v>
      </c>
      <c r="D2417" t="s">
        <v>7145</v>
      </c>
      <c r="E2417" t="s">
        <v>306</v>
      </c>
      <c r="F2417" t="s">
        <v>361</v>
      </c>
      <c r="G2417" t="s">
        <v>7146</v>
      </c>
      <c r="H2417" t="s">
        <v>307</v>
      </c>
    </row>
    <row r="2418" spans="1:8" x14ac:dyDescent="0.25">
      <c r="A2418" t="s">
        <v>296</v>
      </c>
      <c r="B2418" t="s">
        <v>7147</v>
      </c>
      <c r="C2418" t="s">
        <v>7148</v>
      </c>
      <c r="D2418" t="s">
        <v>7149</v>
      </c>
      <c r="E2418" t="s">
        <v>306</v>
      </c>
      <c r="F2418" t="s">
        <v>361</v>
      </c>
      <c r="G2418" t="s">
        <v>7150</v>
      </c>
      <c r="H2418" t="s">
        <v>307</v>
      </c>
    </row>
    <row r="2419" spans="1:8" x14ac:dyDescent="0.25">
      <c r="A2419" t="s">
        <v>296</v>
      </c>
      <c r="B2419" t="s">
        <v>7151</v>
      </c>
      <c r="C2419" t="s">
        <v>7152</v>
      </c>
      <c r="D2419" t="s">
        <v>7153</v>
      </c>
      <c r="E2419" t="s">
        <v>306</v>
      </c>
      <c r="F2419" t="s">
        <v>361</v>
      </c>
      <c r="G2419" t="s">
        <v>7142</v>
      </c>
      <c r="H2419" t="s">
        <v>307</v>
      </c>
    </row>
    <row r="2420" spans="1:8" x14ac:dyDescent="0.25">
      <c r="A2420" t="s">
        <v>296</v>
      </c>
      <c r="B2420" t="s">
        <v>7154</v>
      </c>
      <c r="C2420" t="s">
        <v>7155</v>
      </c>
      <c r="D2420" t="s">
        <v>7156</v>
      </c>
      <c r="E2420" t="s">
        <v>306</v>
      </c>
      <c r="F2420" t="s">
        <v>361</v>
      </c>
      <c r="G2420" t="s">
        <v>7157</v>
      </c>
      <c r="H2420" t="s">
        <v>307</v>
      </c>
    </row>
    <row r="2421" spans="1:8" x14ac:dyDescent="0.25">
      <c r="A2421" t="s">
        <v>296</v>
      </c>
      <c r="B2421" t="s">
        <v>7158</v>
      </c>
      <c r="C2421" t="s">
        <v>7159</v>
      </c>
      <c r="D2421" t="s">
        <v>7160</v>
      </c>
      <c r="E2421" t="s">
        <v>306</v>
      </c>
      <c r="F2421" t="s">
        <v>361</v>
      </c>
      <c r="G2421" t="s">
        <v>7161</v>
      </c>
      <c r="H2421" t="s">
        <v>307</v>
      </c>
    </row>
    <row r="2422" spans="1:8" x14ac:dyDescent="0.25">
      <c r="A2422" t="s">
        <v>296</v>
      </c>
      <c r="B2422" t="s">
        <v>7164</v>
      </c>
      <c r="C2422" t="s">
        <v>7165</v>
      </c>
      <c r="D2422" t="s">
        <v>7166</v>
      </c>
      <c r="E2422" t="s">
        <v>306</v>
      </c>
      <c r="F2422" t="s">
        <v>361</v>
      </c>
      <c r="G2422" t="s">
        <v>7167</v>
      </c>
      <c r="H2422" t="s">
        <v>307</v>
      </c>
    </row>
    <row r="2423" spans="1:8" x14ac:dyDescent="0.25">
      <c r="A2423" t="s">
        <v>296</v>
      </c>
      <c r="B2423" t="s">
        <v>7168</v>
      </c>
      <c r="C2423" t="s">
        <v>7169</v>
      </c>
      <c r="D2423" t="s">
        <v>7170</v>
      </c>
      <c r="E2423" t="s">
        <v>306</v>
      </c>
      <c r="F2423" t="s">
        <v>361</v>
      </c>
      <c r="G2423" t="s">
        <v>7171</v>
      </c>
      <c r="H2423" t="s">
        <v>307</v>
      </c>
    </row>
    <row r="2424" spans="1:8" x14ac:dyDescent="0.25">
      <c r="A2424" t="s">
        <v>296</v>
      </c>
      <c r="B2424" t="s">
        <v>7172</v>
      </c>
      <c r="C2424" t="s">
        <v>7173</v>
      </c>
      <c r="D2424" t="s">
        <v>7174</v>
      </c>
      <c r="E2424" t="s">
        <v>306</v>
      </c>
      <c r="F2424" t="s">
        <v>361</v>
      </c>
      <c r="G2424" t="s">
        <v>7175</v>
      </c>
      <c r="H2424" t="s">
        <v>307</v>
      </c>
    </row>
    <row r="2425" spans="1:8" x14ac:dyDescent="0.25">
      <c r="A2425" t="s">
        <v>296</v>
      </c>
      <c r="B2425" t="s">
        <v>7176</v>
      </c>
      <c r="C2425" t="s">
        <v>7177</v>
      </c>
      <c r="D2425" t="s">
        <v>7178</v>
      </c>
      <c r="E2425" t="s">
        <v>306</v>
      </c>
      <c r="F2425" t="s">
        <v>361</v>
      </c>
      <c r="G2425" t="s">
        <v>7179</v>
      </c>
      <c r="H2425" t="s">
        <v>307</v>
      </c>
    </row>
    <row r="2426" spans="1:8" x14ac:dyDescent="0.25">
      <c r="A2426" t="s">
        <v>296</v>
      </c>
      <c r="B2426" t="s">
        <v>7180</v>
      </c>
      <c r="C2426" t="s">
        <v>7181</v>
      </c>
      <c r="D2426" t="s">
        <v>7182</v>
      </c>
      <c r="E2426" t="s">
        <v>306</v>
      </c>
      <c r="F2426" t="s">
        <v>361</v>
      </c>
      <c r="G2426" t="s">
        <v>7183</v>
      </c>
      <c r="H2426" t="s">
        <v>307</v>
      </c>
    </row>
    <row r="2427" spans="1:8" x14ac:dyDescent="0.25">
      <c r="A2427" t="s">
        <v>296</v>
      </c>
      <c r="B2427" t="s">
        <v>7184</v>
      </c>
      <c r="C2427" t="s">
        <v>7185</v>
      </c>
      <c r="D2427" t="s">
        <v>7186</v>
      </c>
      <c r="E2427" t="s">
        <v>306</v>
      </c>
      <c r="F2427" t="s">
        <v>361</v>
      </c>
      <c r="G2427" t="s">
        <v>7187</v>
      </c>
      <c r="H2427" t="s">
        <v>307</v>
      </c>
    </row>
    <row r="2428" spans="1:8" x14ac:dyDescent="0.25">
      <c r="A2428" t="s">
        <v>296</v>
      </c>
      <c r="B2428" t="s">
        <v>7188</v>
      </c>
      <c r="C2428" t="s">
        <v>7189</v>
      </c>
      <c r="D2428" t="s">
        <v>7190</v>
      </c>
      <c r="E2428" t="s">
        <v>306</v>
      </c>
      <c r="F2428" t="s">
        <v>361</v>
      </c>
      <c r="G2428" t="s">
        <v>7191</v>
      </c>
      <c r="H2428" t="s">
        <v>307</v>
      </c>
    </row>
    <row r="2429" spans="1:8" x14ac:dyDescent="0.25">
      <c r="A2429" t="s">
        <v>296</v>
      </c>
      <c r="B2429" t="s">
        <v>7192</v>
      </c>
      <c r="C2429" t="s">
        <v>7193</v>
      </c>
      <c r="D2429" t="s">
        <v>7194</v>
      </c>
      <c r="E2429" t="s">
        <v>306</v>
      </c>
      <c r="F2429" t="s">
        <v>361</v>
      </c>
      <c r="G2429" t="s">
        <v>7195</v>
      </c>
      <c r="H2429" t="s">
        <v>307</v>
      </c>
    </row>
    <row r="2430" spans="1:8" x14ac:dyDescent="0.25">
      <c r="A2430" t="s">
        <v>296</v>
      </c>
      <c r="B2430" t="s">
        <v>7196</v>
      </c>
      <c r="C2430" t="s">
        <v>7197</v>
      </c>
      <c r="D2430" t="s">
        <v>7198</v>
      </c>
      <c r="E2430" t="s">
        <v>306</v>
      </c>
      <c r="F2430" t="s">
        <v>361</v>
      </c>
      <c r="G2430" t="s">
        <v>7199</v>
      </c>
      <c r="H2430" t="s">
        <v>307</v>
      </c>
    </row>
    <row r="2431" spans="1:8" x14ac:dyDescent="0.25">
      <c r="A2431" t="s">
        <v>296</v>
      </c>
      <c r="B2431" t="s">
        <v>7200</v>
      </c>
      <c r="C2431" t="s">
        <v>7201</v>
      </c>
      <c r="D2431" t="s">
        <v>7202</v>
      </c>
      <c r="E2431" t="s">
        <v>306</v>
      </c>
      <c r="F2431" t="s">
        <v>361</v>
      </c>
      <c r="G2431" t="s">
        <v>7203</v>
      </c>
      <c r="H2431" t="s">
        <v>307</v>
      </c>
    </row>
    <row r="2432" spans="1:8" x14ac:dyDescent="0.25">
      <c r="A2432" t="s">
        <v>296</v>
      </c>
      <c r="B2432" t="s">
        <v>7204</v>
      </c>
      <c r="C2432" t="s">
        <v>7205</v>
      </c>
      <c r="D2432" t="s">
        <v>7206</v>
      </c>
      <c r="E2432" t="s">
        <v>306</v>
      </c>
      <c r="F2432" t="s">
        <v>361</v>
      </c>
      <c r="G2432" t="s">
        <v>7207</v>
      </c>
      <c r="H2432" t="s">
        <v>307</v>
      </c>
    </row>
    <row r="2433" spans="1:8" x14ac:dyDescent="0.25">
      <c r="A2433" t="s">
        <v>296</v>
      </c>
      <c r="B2433" t="s">
        <v>7208</v>
      </c>
      <c r="C2433" t="s">
        <v>7209</v>
      </c>
      <c r="D2433" t="s">
        <v>7210</v>
      </c>
      <c r="E2433" t="s">
        <v>306</v>
      </c>
      <c r="F2433" t="s">
        <v>361</v>
      </c>
      <c r="G2433" t="s">
        <v>7211</v>
      </c>
      <c r="H2433" t="s">
        <v>307</v>
      </c>
    </row>
    <row r="2434" spans="1:8" x14ac:dyDescent="0.25">
      <c r="A2434" t="s">
        <v>296</v>
      </c>
      <c r="B2434" t="s">
        <v>7212</v>
      </c>
      <c r="C2434" t="s">
        <v>7213</v>
      </c>
      <c r="D2434" t="s">
        <v>7214</v>
      </c>
      <c r="E2434" t="s">
        <v>306</v>
      </c>
      <c r="F2434" t="s">
        <v>361</v>
      </c>
      <c r="G2434" t="s">
        <v>7215</v>
      </c>
      <c r="H2434" t="s">
        <v>307</v>
      </c>
    </row>
    <row r="2435" spans="1:8" x14ac:dyDescent="0.25">
      <c r="A2435" t="s">
        <v>296</v>
      </c>
      <c r="B2435" t="s">
        <v>13072</v>
      </c>
      <c r="C2435" t="s">
        <v>7216</v>
      </c>
      <c r="D2435" t="s">
        <v>13073</v>
      </c>
      <c r="E2435" t="s">
        <v>306</v>
      </c>
      <c r="F2435" t="s">
        <v>361</v>
      </c>
      <c r="G2435" t="s">
        <v>13074</v>
      </c>
      <c r="H2435" t="s">
        <v>307</v>
      </c>
    </row>
    <row r="2436" spans="1:8" x14ac:dyDescent="0.25">
      <c r="A2436" t="s">
        <v>296</v>
      </c>
      <c r="B2436" t="s">
        <v>7218</v>
      </c>
      <c r="C2436" t="s">
        <v>7219</v>
      </c>
      <c r="D2436" t="s">
        <v>7220</v>
      </c>
      <c r="E2436" t="s">
        <v>306</v>
      </c>
      <c r="F2436" t="s">
        <v>361</v>
      </c>
      <c r="G2436" t="s">
        <v>7221</v>
      </c>
      <c r="H2436" t="s">
        <v>307</v>
      </c>
    </row>
    <row r="2437" spans="1:8" x14ac:dyDescent="0.25">
      <c r="A2437" t="s">
        <v>296</v>
      </c>
      <c r="B2437" t="s">
        <v>7222</v>
      </c>
      <c r="C2437" t="s">
        <v>7223</v>
      </c>
      <c r="D2437" t="s">
        <v>7224</v>
      </c>
      <c r="E2437" t="s">
        <v>306</v>
      </c>
      <c r="F2437" t="s">
        <v>361</v>
      </c>
      <c r="G2437" t="s">
        <v>7225</v>
      </c>
      <c r="H2437" t="s">
        <v>307</v>
      </c>
    </row>
    <row r="2438" spans="1:8" x14ac:dyDescent="0.25">
      <c r="A2438" t="s">
        <v>296</v>
      </c>
      <c r="B2438" t="s">
        <v>7226</v>
      </c>
      <c r="C2438" t="s">
        <v>7227</v>
      </c>
      <c r="D2438" t="s">
        <v>7228</v>
      </c>
      <c r="E2438" t="s">
        <v>306</v>
      </c>
      <c r="F2438" t="s">
        <v>361</v>
      </c>
      <c r="G2438" t="s">
        <v>7229</v>
      </c>
      <c r="H2438" t="s">
        <v>307</v>
      </c>
    </row>
    <row r="2439" spans="1:8" x14ac:dyDescent="0.25">
      <c r="A2439" t="s">
        <v>296</v>
      </c>
      <c r="B2439" t="s">
        <v>7230</v>
      </c>
      <c r="C2439" t="s">
        <v>7231</v>
      </c>
      <c r="D2439" t="s">
        <v>7232</v>
      </c>
      <c r="E2439" t="s">
        <v>306</v>
      </c>
      <c r="F2439" t="s">
        <v>361</v>
      </c>
      <c r="G2439" t="s">
        <v>7233</v>
      </c>
      <c r="H2439" t="s">
        <v>307</v>
      </c>
    </row>
    <row r="2440" spans="1:8" x14ac:dyDescent="0.25">
      <c r="A2440" t="s">
        <v>296</v>
      </c>
      <c r="B2440" t="s">
        <v>7234</v>
      </c>
      <c r="C2440" t="s">
        <v>7235</v>
      </c>
      <c r="D2440" t="s">
        <v>7236</v>
      </c>
      <c r="E2440" t="s">
        <v>306</v>
      </c>
      <c r="F2440" t="s">
        <v>361</v>
      </c>
      <c r="G2440" t="s">
        <v>7237</v>
      </c>
      <c r="H2440" t="s">
        <v>307</v>
      </c>
    </row>
    <row r="2441" spans="1:8" x14ac:dyDescent="0.25">
      <c r="A2441" t="s">
        <v>296</v>
      </c>
      <c r="B2441" t="s">
        <v>7238</v>
      </c>
      <c r="C2441" t="s">
        <v>7239</v>
      </c>
      <c r="D2441" t="s">
        <v>7240</v>
      </c>
      <c r="E2441" t="s">
        <v>306</v>
      </c>
      <c r="F2441" t="s">
        <v>361</v>
      </c>
      <c r="G2441" t="s">
        <v>7241</v>
      </c>
      <c r="H2441" t="s">
        <v>307</v>
      </c>
    </row>
    <row r="2442" spans="1:8" x14ac:dyDescent="0.25">
      <c r="A2442" t="s">
        <v>296</v>
      </c>
      <c r="B2442" t="s">
        <v>7242</v>
      </c>
      <c r="C2442" t="s">
        <v>7243</v>
      </c>
      <c r="D2442" t="s">
        <v>7244</v>
      </c>
      <c r="E2442" t="s">
        <v>306</v>
      </c>
      <c r="F2442" t="s">
        <v>361</v>
      </c>
      <c r="G2442" t="s">
        <v>7245</v>
      </c>
      <c r="H2442" t="s">
        <v>307</v>
      </c>
    </row>
    <row r="2443" spans="1:8" x14ac:dyDescent="0.25">
      <c r="A2443" t="s">
        <v>296</v>
      </c>
      <c r="B2443" t="s">
        <v>7246</v>
      </c>
      <c r="C2443" t="s">
        <v>7247</v>
      </c>
      <c r="D2443" t="s">
        <v>7248</v>
      </c>
      <c r="E2443" t="s">
        <v>306</v>
      </c>
      <c r="F2443" t="s">
        <v>361</v>
      </c>
      <c r="G2443" t="s">
        <v>7249</v>
      </c>
      <c r="H2443" t="s">
        <v>307</v>
      </c>
    </row>
    <row r="2444" spans="1:8" x14ac:dyDescent="0.25">
      <c r="A2444" t="s">
        <v>296</v>
      </c>
      <c r="B2444" t="s">
        <v>7250</v>
      </c>
      <c r="C2444" t="s">
        <v>7251</v>
      </c>
      <c r="D2444" t="s">
        <v>7252</v>
      </c>
      <c r="E2444" t="s">
        <v>306</v>
      </c>
      <c r="F2444" t="s">
        <v>361</v>
      </c>
      <c r="G2444" t="s">
        <v>7253</v>
      </c>
      <c r="H2444" t="s">
        <v>307</v>
      </c>
    </row>
    <row r="2445" spans="1:8" x14ac:dyDescent="0.25">
      <c r="A2445" t="s">
        <v>296</v>
      </c>
      <c r="B2445" t="s">
        <v>7254</v>
      </c>
      <c r="C2445" t="s">
        <v>7255</v>
      </c>
      <c r="D2445" t="s">
        <v>7256</v>
      </c>
      <c r="E2445" t="s">
        <v>306</v>
      </c>
      <c r="F2445" t="s">
        <v>361</v>
      </c>
      <c r="G2445" t="s">
        <v>7257</v>
      </c>
      <c r="H2445" t="s">
        <v>307</v>
      </c>
    </row>
    <row r="2446" spans="1:8" x14ac:dyDescent="0.25">
      <c r="A2446" t="s">
        <v>296</v>
      </c>
      <c r="B2446" t="s">
        <v>7258</v>
      </c>
      <c r="C2446" t="s">
        <v>7259</v>
      </c>
      <c r="D2446" t="s">
        <v>7260</v>
      </c>
      <c r="E2446" t="s">
        <v>306</v>
      </c>
      <c r="F2446" t="s">
        <v>361</v>
      </c>
      <c r="G2446" t="s">
        <v>7261</v>
      </c>
      <c r="H2446" t="s">
        <v>307</v>
      </c>
    </row>
    <row r="2447" spans="1:8" x14ac:dyDescent="0.25">
      <c r="A2447" t="s">
        <v>296</v>
      </c>
      <c r="B2447" t="s">
        <v>7262</v>
      </c>
      <c r="C2447" t="s">
        <v>7263</v>
      </c>
      <c r="D2447" t="s">
        <v>7264</v>
      </c>
      <c r="E2447" t="s">
        <v>306</v>
      </c>
      <c r="F2447" t="s">
        <v>361</v>
      </c>
      <c r="G2447" t="s">
        <v>7265</v>
      </c>
      <c r="H2447" t="s">
        <v>307</v>
      </c>
    </row>
    <row r="2448" spans="1:8" x14ac:dyDescent="0.25">
      <c r="A2448" t="s">
        <v>296</v>
      </c>
      <c r="B2448" t="s">
        <v>7266</v>
      </c>
      <c r="C2448" t="s">
        <v>7267</v>
      </c>
      <c r="D2448" t="s">
        <v>7268</v>
      </c>
      <c r="E2448" t="s">
        <v>306</v>
      </c>
      <c r="F2448" t="s">
        <v>361</v>
      </c>
      <c r="G2448" t="s">
        <v>7269</v>
      </c>
      <c r="H2448" t="s">
        <v>307</v>
      </c>
    </row>
    <row r="2449" spans="1:8" x14ac:dyDescent="0.25">
      <c r="A2449" t="s">
        <v>296</v>
      </c>
      <c r="B2449" t="s">
        <v>7270</v>
      </c>
      <c r="C2449" t="s">
        <v>7271</v>
      </c>
      <c r="D2449" t="s">
        <v>7272</v>
      </c>
      <c r="E2449" t="s">
        <v>306</v>
      </c>
      <c r="F2449" t="s">
        <v>361</v>
      </c>
      <c r="G2449" t="s">
        <v>7273</v>
      </c>
      <c r="H2449" t="s">
        <v>307</v>
      </c>
    </row>
    <row r="2450" spans="1:8" x14ac:dyDescent="0.25">
      <c r="A2450" t="s">
        <v>296</v>
      </c>
      <c r="B2450" t="s">
        <v>7274</v>
      </c>
      <c r="C2450" t="s">
        <v>7275</v>
      </c>
      <c r="D2450" t="s">
        <v>7276</v>
      </c>
      <c r="E2450" t="s">
        <v>306</v>
      </c>
      <c r="F2450" t="s">
        <v>361</v>
      </c>
      <c r="G2450" t="s">
        <v>7277</v>
      </c>
      <c r="H2450" t="s">
        <v>307</v>
      </c>
    </row>
    <row r="2451" spans="1:8" x14ac:dyDescent="0.25">
      <c r="A2451" t="s">
        <v>296</v>
      </c>
      <c r="B2451" t="s">
        <v>7278</v>
      </c>
      <c r="C2451" t="s">
        <v>7279</v>
      </c>
      <c r="D2451" t="s">
        <v>7280</v>
      </c>
      <c r="E2451" t="s">
        <v>306</v>
      </c>
      <c r="F2451" t="s">
        <v>361</v>
      </c>
      <c r="G2451" t="s">
        <v>7281</v>
      </c>
      <c r="H2451" t="s">
        <v>307</v>
      </c>
    </row>
    <row r="2452" spans="1:8" x14ac:dyDescent="0.25">
      <c r="A2452" t="s">
        <v>296</v>
      </c>
      <c r="B2452" t="s">
        <v>7282</v>
      </c>
      <c r="C2452" t="s">
        <v>7283</v>
      </c>
      <c r="D2452" t="s">
        <v>7284</v>
      </c>
      <c r="E2452" t="s">
        <v>306</v>
      </c>
      <c r="F2452" t="s">
        <v>361</v>
      </c>
      <c r="G2452" t="s">
        <v>7285</v>
      </c>
      <c r="H2452" t="s">
        <v>307</v>
      </c>
    </row>
    <row r="2453" spans="1:8" x14ac:dyDescent="0.25">
      <c r="A2453" t="s">
        <v>296</v>
      </c>
      <c r="B2453" t="s">
        <v>7286</v>
      </c>
      <c r="C2453" t="s">
        <v>7287</v>
      </c>
      <c r="D2453" t="s">
        <v>7288</v>
      </c>
      <c r="E2453" t="s">
        <v>306</v>
      </c>
      <c r="F2453" t="s">
        <v>361</v>
      </c>
      <c r="G2453" t="s">
        <v>7289</v>
      </c>
      <c r="H2453" t="s">
        <v>307</v>
      </c>
    </row>
    <row r="2454" spans="1:8" x14ac:dyDescent="0.25">
      <c r="A2454" t="s">
        <v>296</v>
      </c>
      <c r="B2454" t="s">
        <v>7290</v>
      </c>
      <c r="C2454" t="s">
        <v>7291</v>
      </c>
      <c r="D2454" t="s">
        <v>7292</v>
      </c>
      <c r="E2454" t="s">
        <v>306</v>
      </c>
      <c r="F2454" t="s">
        <v>361</v>
      </c>
      <c r="G2454" t="s">
        <v>7293</v>
      </c>
      <c r="H2454" t="s">
        <v>307</v>
      </c>
    </row>
    <row r="2455" spans="1:8" x14ac:dyDescent="0.25">
      <c r="A2455" t="s">
        <v>296</v>
      </c>
      <c r="B2455" t="s">
        <v>10662</v>
      </c>
      <c r="C2455" t="s">
        <v>7294</v>
      </c>
      <c r="D2455" t="s">
        <v>10663</v>
      </c>
      <c r="E2455" t="s">
        <v>306</v>
      </c>
      <c r="F2455" t="s">
        <v>361</v>
      </c>
      <c r="G2455" t="s">
        <v>10664</v>
      </c>
      <c r="H2455" t="s">
        <v>307</v>
      </c>
    </row>
    <row r="2456" spans="1:8" x14ac:dyDescent="0.25">
      <c r="A2456" t="s">
        <v>296</v>
      </c>
      <c r="B2456" t="s">
        <v>7296</v>
      </c>
      <c r="C2456" t="s">
        <v>7297</v>
      </c>
      <c r="D2456" t="s">
        <v>7298</v>
      </c>
      <c r="E2456" t="s">
        <v>306</v>
      </c>
      <c r="F2456" t="s">
        <v>361</v>
      </c>
      <c r="G2456" t="s">
        <v>7299</v>
      </c>
      <c r="H2456" t="s">
        <v>307</v>
      </c>
    </row>
    <row r="2457" spans="1:8" x14ac:dyDescent="0.25">
      <c r="A2457" t="s">
        <v>296</v>
      </c>
      <c r="B2457" t="s">
        <v>7300</v>
      </c>
      <c r="C2457" t="s">
        <v>7301</v>
      </c>
      <c r="D2457" t="s">
        <v>7302</v>
      </c>
      <c r="E2457" t="s">
        <v>306</v>
      </c>
      <c r="F2457" t="s">
        <v>361</v>
      </c>
      <c r="G2457" t="s">
        <v>7303</v>
      </c>
      <c r="H2457" t="s">
        <v>307</v>
      </c>
    </row>
    <row r="2458" spans="1:8" x14ac:dyDescent="0.25">
      <c r="A2458" t="s">
        <v>296</v>
      </c>
      <c r="B2458" t="s">
        <v>7304</v>
      </c>
      <c r="C2458" t="s">
        <v>7305</v>
      </c>
      <c r="D2458" t="s">
        <v>7306</v>
      </c>
      <c r="E2458" t="s">
        <v>306</v>
      </c>
      <c r="F2458" t="s">
        <v>361</v>
      </c>
      <c r="G2458" t="s">
        <v>7307</v>
      </c>
      <c r="H2458" t="s">
        <v>307</v>
      </c>
    </row>
    <row r="2459" spans="1:8" x14ac:dyDescent="0.25">
      <c r="A2459" t="s">
        <v>296</v>
      </c>
      <c r="B2459" t="s">
        <v>7308</v>
      </c>
      <c r="C2459" t="s">
        <v>7309</v>
      </c>
      <c r="D2459" t="s">
        <v>7310</v>
      </c>
      <c r="E2459" t="s">
        <v>306</v>
      </c>
      <c r="F2459" t="s">
        <v>361</v>
      </c>
      <c r="G2459" t="s">
        <v>7311</v>
      </c>
      <c r="H2459" t="s">
        <v>307</v>
      </c>
    </row>
    <row r="2460" spans="1:8" x14ac:dyDescent="0.25">
      <c r="A2460" t="s">
        <v>296</v>
      </c>
      <c r="B2460" t="s">
        <v>7316</v>
      </c>
      <c r="C2460" t="s">
        <v>7317</v>
      </c>
      <c r="D2460" t="s">
        <v>7318</v>
      </c>
      <c r="E2460" t="s">
        <v>306</v>
      </c>
      <c r="F2460" t="s">
        <v>361</v>
      </c>
      <c r="G2460" t="s">
        <v>7319</v>
      </c>
      <c r="H2460" t="s">
        <v>307</v>
      </c>
    </row>
    <row r="2461" spans="1:8" x14ac:dyDescent="0.25">
      <c r="A2461" t="s">
        <v>296</v>
      </c>
      <c r="B2461" t="s">
        <v>7312</v>
      </c>
      <c r="C2461" t="s">
        <v>7313</v>
      </c>
      <c r="D2461" t="s">
        <v>7314</v>
      </c>
      <c r="E2461" t="s">
        <v>306</v>
      </c>
      <c r="F2461" t="s">
        <v>361</v>
      </c>
      <c r="G2461" t="s">
        <v>7315</v>
      </c>
      <c r="H2461" t="s">
        <v>307</v>
      </c>
    </row>
    <row r="2462" spans="1:8" x14ac:dyDescent="0.25">
      <c r="A2462" t="s">
        <v>296</v>
      </c>
      <c r="B2462" t="s">
        <v>7320</v>
      </c>
      <c r="C2462" t="s">
        <v>7313</v>
      </c>
      <c r="D2462" t="s">
        <v>7321</v>
      </c>
      <c r="E2462" t="s">
        <v>306</v>
      </c>
      <c r="F2462" t="s">
        <v>361</v>
      </c>
      <c r="G2462" t="s">
        <v>7322</v>
      </c>
      <c r="H2462" t="s">
        <v>307</v>
      </c>
    </row>
    <row r="2463" spans="1:8" x14ac:dyDescent="0.25">
      <c r="A2463" t="s">
        <v>296</v>
      </c>
      <c r="B2463" t="s">
        <v>7323</v>
      </c>
      <c r="C2463" t="s">
        <v>7324</v>
      </c>
      <c r="D2463" t="s">
        <v>7325</v>
      </c>
      <c r="E2463" t="s">
        <v>306</v>
      </c>
      <c r="F2463" t="s">
        <v>361</v>
      </c>
      <c r="G2463" t="s">
        <v>7326</v>
      </c>
      <c r="H2463" t="s">
        <v>307</v>
      </c>
    </row>
    <row r="2464" spans="1:8" x14ac:dyDescent="0.25">
      <c r="A2464" t="s">
        <v>296</v>
      </c>
      <c r="B2464" t="s">
        <v>13077</v>
      </c>
      <c r="C2464" t="s">
        <v>7327</v>
      </c>
      <c r="D2464" t="s">
        <v>13078</v>
      </c>
      <c r="E2464" t="s">
        <v>306</v>
      </c>
      <c r="F2464" t="s">
        <v>361</v>
      </c>
      <c r="G2464" t="s">
        <v>13079</v>
      </c>
      <c r="H2464" t="s">
        <v>307</v>
      </c>
    </row>
    <row r="2465" spans="1:8" x14ac:dyDescent="0.25">
      <c r="A2465" t="s">
        <v>296</v>
      </c>
      <c r="B2465" t="s">
        <v>7329</v>
      </c>
      <c r="C2465" t="s">
        <v>7330</v>
      </c>
      <c r="D2465" t="s">
        <v>7331</v>
      </c>
      <c r="E2465" t="s">
        <v>306</v>
      </c>
      <c r="F2465" t="s">
        <v>361</v>
      </c>
      <c r="G2465" t="s">
        <v>7332</v>
      </c>
      <c r="H2465" t="s">
        <v>307</v>
      </c>
    </row>
    <row r="2466" spans="1:8" x14ac:dyDescent="0.25">
      <c r="A2466" t="s">
        <v>296</v>
      </c>
      <c r="B2466" t="s">
        <v>7333</v>
      </c>
      <c r="C2466" t="s">
        <v>7334</v>
      </c>
      <c r="D2466" t="s">
        <v>7335</v>
      </c>
      <c r="E2466" t="s">
        <v>306</v>
      </c>
      <c r="F2466" t="s">
        <v>361</v>
      </c>
      <c r="G2466" t="s">
        <v>7336</v>
      </c>
      <c r="H2466" t="s">
        <v>307</v>
      </c>
    </row>
    <row r="2467" spans="1:8" x14ac:dyDescent="0.25">
      <c r="A2467" t="s">
        <v>296</v>
      </c>
      <c r="B2467" t="s">
        <v>7337</v>
      </c>
      <c r="C2467" t="s">
        <v>7338</v>
      </c>
      <c r="D2467" t="s">
        <v>7339</v>
      </c>
      <c r="E2467" t="s">
        <v>306</v>
      </c>
      <c r="F2467" t="s">
        <v>361</v>
      </c>
      <c r="G2467" t="s">
        <v>7340</v>
      </c>
      <c r="H2467" t="s">
        <v>307</v>
      </c>
    </row>
    <row r="2468" spans="1:8" x14ac:dyDescent="0.25">
      <c r="A2468" t="s">
        <v>296</v>
      </c>
      <c r="B2468" t="s">
        <v>7341</v>
      </c>
      <c r="C2468" t="s">
        <v>7342</v>
      </c>
      <c r="D2468" t="s">
        <v>7343</v>
      </c>
      <c r="E2468" t="s">
        <v>306</v>
      </c>
      <c r="F2468" t="s">
        <v>361</v>
      </c>
      <c r="G2468" t="s">
        <v>7344</v>
      </c>
      <c r="H2468" t="s">
        <v>307</v>
      </c>
    </row>
    <row r="2469" spans="1:8" x14ac:dyDescent="0.25">
      <c r="A2469" t="s">
        <v>296</v>
      </c>
      <c r="B2469" t="s">
        <v>7345</v>
      </c>
      <c r="C2469" t="s">
        <v>7346</v>
      </c>
      <c r="D2469" t="s">
        <v>7347</v>
      </c>
      <c r="E2469" t="s">
        <v>306</v>
      </c>
      <c r="F2469" t="s">
        <v>361</v>
      </c>
      <c r="G2469" t="s">
        <v>7348</v>
      </c>
      <c r="H2469" t="s">
        <v>307</v>
      </c>
    </row>
    <row r="2470" spans="1:8" x14ac:dyDescent="0.25">
      <c r="A2470" t="s">
        <v>296</v>
      </c>
      <c r="B2470" t="s">
        <v>7349</v>
      </c>
      <c r="C2470" t="s">
        <v>7350</v>
      </c>
      <c r="D2470" t="s">
        <v>7351</v>
      </c>
      <c r="E2470" t="s">
        <v>306</v>
      </c>
      <c r="F2470" t="s">
        <v>361</v>
      </c>
      <c r="G2470" t="s">
        <v>7352</v>
      </c>
      <c r="H2470" t="s">
        <v>307</v>
      </c>
    </row>
    <row r="2471" spans="1:8" x14ac:dyDescent="0.25">
      <c r="A2471" t="s">
        <v>296</v>
      </c>
      <c r="B2471" t="s">
        <v>7357</v>
      </c>
      <c r="C2471" t="s">
        <v>7358</v>
      </c>
      <c r="D2471" t="s">
        <v>7359</v>
      </c>
      <c r="E2471" t="s">
        <v>306</v>
      </c>
      <c r="F2471" t="s">
        <v>361</v>
      </c>
      <c r="G2471" t="s">
        <v>7360</v>
      </c>
      <c r="H2471" t="s">
        <v>307</v>
      </c>
    </row>
    <row r="2472" spans="1:8" x14ac:dyDescent="0.25">
      <c r="A2472" t="s">
        <v>296</v>
      </c>
      <c r="B2472" t="s">
        <v>7361</v>
      </c>
      <c r="C2472" t="s">
        <v>7362</v>
      </c>
      <c r="D2472" t="s">
        <v>7363</v>
      </c>
      <c r="E2472" t="s">
        <v>306</v>
      </c>
      <c r="F2472" t="s">
        <v>361</v>
      </c>
      <c r="G2472" t="s">
        <v>7364</v>
      </c>
      <c r="H2472" t="s">
        <v>307</v>
      </c>
    </row>
    <row r="2473" spans="1:8" x14ac:dyDescent="0.25">
      <c r="A2473" t="s">
        <v>296</v>
      </c>
      <c r="B2473" t="s">
        <v>7365</v>
      </c>
      <c r="C2473" t="s">
        <v>7366</v>
      </c>
      <c r="D2473" t="s">
        <v>7367</v>
      </c>
      <c r="E2473" t="s">
        <v>306</v>
      </c>
      <c r="F2473" t="s">
        <v>361</v>
      </c>
      <c r="G2473" t="s">
        <v>7368</v>
      </c>
      <c r="H2473" t="s">
        <v>307</v>
      </c>
    </row>
    <row r="2474" spans="1:8" x14ac:dyDescent="0.25">
      <c r="A2474" t="s">
        <v>296</v>
      </c>
      <c r="B2474" t="s">
        <v>7369</v>
      </c>
      <c r="C2474" t="s">
        <v>7370</v>
      </c>
      <c r="D2474" t="s">
        <v>7371</v>
      </c>
      <c r="E2474" t="s">
        <v>306</v>
      </c>
      <c r="F2474" t="s">
        <v>361</v>
      </c>
      <c r="G2474" t="s">
        <v>7372</v>
      </c>
      <c r="H2474" t="s">
        <v>307</v>
      </c>
    </row>
    <row r="2475" spans="1:8" x14ac:dyDescent="0.25">
      <c r="A2475" t="s">
        <v>296</v>
      </c>
      <c r="B2475" t="s">
        <v>7377</v>
      </c>
      <c r="C2475" t="s">
        <v>7378</v>
      </c>
      <c r="D2475" t="s">
        <v>7379</v>
      </c>
      <c r="E2475" t="s">
        <v>306</v>
      </c>
      <c r="F2475" t="s">
        <v>361</v>
      </c>
      <c r="G2475" t="s">
        <v>7380</v>
      </c>
      <c r="H2475" t="s">
        <v>307</v>
      </c>
    </row>
    <row r="2476" spans="1:8" x14ac:dyDescent="0.25">
      <c r="A2476" t="s">
        <v>296</v>
      </c>
      <c r="B2476" t="s">
        <v>7381</v>
      </c>
      <c r="C2476" t="s">
        <v>7382</v>
      </c>
      <c r="D2476" t="s">
        <v>7383</v>
      </c>
      <c r="E2476" t="s">
        <v>306</v>
      </c>
      <c r="F2476" t="s">
        <v>361</v>
      </c>
      <c r="G2476" t="s">
        <v>7384</v>
      </c>
      <c r="H2476" t="s">
        <v>307</v>
      </c>
    </row>
    <row r="2477" spans="1:8" x14ac:dyDescent="0.25">
      <c r="A2477" t="s">
        <v>296</v>
      </c>
      <c r="B2477" t="s">
        <v>7385</v>
      </c>
      <c r="C2477" t="s">
        <v>7386</v>
      </c>
      <c r="D2477" t="s">
        <v>7387</v>
      </c>
      <c r="E2477" t="s">
        <v>306</v>
      </c>
      <c r="F2477" t="s">
        <v>361</v>
      </c>
      <c r="G2477" t="s">
        <v>7388</v>
      </c>
      <c r="H2477" t="s">
        <v>307</v>
      </c>
    </row>
    <row r="2478" spans="1:8" x14ac:dyDescent="0.25">
      <c r="A2478" t="s">
        <v>296</v>
      </c>
      <c r="B2478" t="s">
        <v>7389</v>
      </c>
      <c r="C2478" t="s">
        <v>7390</v>
      </c>
      <c r="D2478" t="s">
        <v>7391</v>
      </c>
      <c r="E2478" t="s">
        <v>306</v>
      </c>
      <c r="F2478" t="s">
        <v>361</v>
      </c>
      <c r="G2478" t="s">
        <v>7392</v>
      </c>
      <c r="H2478" t="s">
        <v>307</v>
      </c>
    </row>
    <row r="2479" spans="1:8" x14ac:dyDescent="0.25">
      <c r="A2479" t="s">
        <v>296</v>
      </c>
      <c r="B2479" t="s">
        <v>7393</v>
      </c>
      <c r="C2479" t="s">
        <v>7394</v>
      </c>
      <c r="D2479" t="s">
        <v>7395</v>
      </c>
      <c r="E2479" t="s">
        <v>306</v>
      </c>
      <c r="F2479" t="s">
        <v>361</v>
      </c>
      <c r="G2479" t="s">
        <v>7396</v>
      </c>
      <c r="H2479" t="s">
        <v>307</v>
      </c>
    </row>
    <row r="2480" spans="1:8" x14ac:dyDescent="0.25">
      <c r="A2480" t="s">
        <v>296</v>
      </c>
      <c r="B2480" t="s">
        <v>7397</v>
      </c>
      <c r="C2480" t="s">
        <v>7398</v>
      </c>
      <c r="D2480" t="s">
        <v>7399</v>
      </c>
      <c r="E2480" t="s">
        <v>306</v>
      </c>
      <c r="F2480" t="s">
        <v>361</v>
      </c>
      <c r="G2480" t="s">
        <v>7400</v>
      </c>
      <c r="H2480" t="s">
        <v>307</v>
      </c>
    </row>
    <row r="2481" spans="1:8" x14ac:dyDescent="0.25">
      <c r="A2481" t="s">
        <v>296</v>
      </c>
      <c r="B2481" t="s">
        <v>7405</v>
      </c>
      <c r="C2481" t="s">
        <v>7406</v>
      </c>
      <c r="D2481" t="s">
        <v>7407</v>
      </c>
      <c r="E2481" t="s">
        <v>306</v>
      </c>
      <c r="F2481" t="s">
        <v>361</v>
      </c>
      <c r="G2481" t="s">
        <v>7408</v>
      </c>
      <c r="H2481" t="s">
        <v>307</v>
      </c>
    </row>
    <row r="2482" spans="1:8" x14ac:dyDescent="0.25">
      <c r="A2482" t="s">
        <v>296</v>
      </c>
      <c r="B2482" t="s">
        <v>7409</v>
      </c>
      <c r="C2482" t="s">
        <v>7410</v>
      </c>
      <c r="D2482" t="s">
        <v>7411</v>
      </c>
      <c r="E2482" t="s">
        <v>306</v>
      </c>
      <c r="F2482" t="s">
        <v>361</v>
      </c>
      <c r="G2482" t="s">
        <v>7412</v>
      </c>
      <c r="H2482" t="s">
        <v>307</v>
      </c>
    </row>
    <row r="2483" spans="1:8" x14ac:dyDescent="0.25">
      <c r="A2483" t="s">
        <v>296</v>
      </c>
      <c r="B2483" t="s">
        <v>7413</v>
      </c>
      <c r="C2483" t="s">
        <v>7414</v>
      </c>
      <c r="D2483" t="s">
        <v>7415</v>
      </c>
      <c r="E2483" t="s">
        <v>306</v>
      </c>
      <c r="F2483" t="s">
        <v>361</v>
      </c>
      <c r="G2483" t="s">
        <v>7416</v>
      </c>
      <c r="H2483" t="s">
        <v>307</v>
      </c>
    </row>
    <row r="2484" spans="1:8" x14ac:dyDescent="0.25">
      <c r="A2484" t="s">
        <v>296</v>
      </c>
      <c r="B2484" t="s">
        <v>7417</v>
      </c>
      <c r="C2484" t="s">
        <v>7418</v>
      </c>
      <c r="D2484" t="s">
        <v>7419</v>
      </c>
      <c r="E2484" t="s">
        <v>306</v>
      </c>
      <c r="F2484" t="s">
        <v>361</v>
      </c>
      <c r="G2484" t="s">
        <v>7420</v>
      </c>
      <c r="H2484" t="s">
        <v>307</v>
      </c>
    </row>
    <row r="2485" spans="1:8" x14ac:dyDescent="0.25">
      <c r="A2485" t="s">
        <v>296</v>
      </c>
      <c r="B2485" t="s">
        <v>7401</v>
      </c>
      <c r="C2485" t="s">
        <v>7402</v>
      </c>
      <c r="D2485" t="s">
        <v>7403</v>
      </c>
      <c r="E2485" t="s">
        <v>306</v>
      </c>
      <c r="F2485" t="s">
        <v>361</v>
      </c>
      <c r="G2485" t="s">
        <v>7404</v>
      </c>
      <c r="H2485" t="s">
        <v>307</v>
      </c>
    </row>
    <row r="2486" spans="1:8" x14ac:dyDescent="0.25">
      <c r="A2486" t="s">
        <v>296</v>
      </c>
      <c r="B2486" t="s">
        <v>7421</v>
      </c>
      <c r="C2486" t="s">
        <v>7402</v>
      </c>
      <c r="D2486" t="s">
        <v>7422</v>
      </c>
      <c r="E2486" t="s">
        <v>306</v>
      </c>
      <c r="F2486" t="s">
        <v>3161</v>
      </c>
      <c r="G2486" t="s">
        <v>7423</v>
      </c>
      <c r="H2486" t="s">
        <v>307</v>
      </c>
    </row>
    <row r="2487" spans="1:8" x14ac:dyDescent="0.25">
      <c r="A2487" t="s">
        <v>296</v>
      </c>
      <c r="B2487" t="s">
        <v>7424</v>
      </c>
      <c r="C2487" t="s">
        <v>7425</v>
      </c>
      <c r="D2487" t="s">
        <v>7426</v>
      </c>
      <c r="E2487" t="s">
        <v>306</v>
      </c>
      <c r="F2487" t="s">
        <v>3161</v>
      </c>
      <c r="G2487" t="s">
        <v>7427</v>
      </c>
      <c r="H2487" t="s">
        <v>307</v>
      </c>
    </row>
    <row r="2488" spans="1:8" x14ac:dyDescent="0.25">
      <c r="A2488" t="s">
        <v>296</v>
      </c>
      <c r="B2488" t="s">
        <v>7428</v>
      </c>
      <c r="C2488" t="s">
        <v>7429</v>
      </c>
      <c r="D2488" t="s">
        <v>7430</v>
      </c>
      <c r="E2488" t="s">
        <v>306</v>
      </c>
      <c r="F2488" t="s">
        <v>3161</v>
      </c>
      <c r="G2488" t="s">
        <v>7431</v>
      </c>
      <c r="H2488" t="s">
        <v>307</v>
      </c>
    </row>
    <row r="2489" spans="1:8" x14ac:dyDescent="0.25">
      <c r="A2489" t="s">
        <v>296</v>
      </c>
      <c r="B2489" t="s">
        <v>7432</v>
      </c>
      <c r="C2489" t="s">
        <v>7433</v>
      </c>
      <c r="D2489" t="s">
        <v>7434</v>
      </c>
      <c r="E2489" t="s">
        <v>306</v>
      </c>
      <c r="F2489" t="s">
        <v>3161</v>
      </c>
      <c r="G2489" t="s">
        <v>7435</v>
      </c>
      <c r="H2489" t="s">
        <v>307</v>
      </c>
    </row>
    <row r="2490" spans="1:8" x14ac:dyDescent="0.25">
      <c r="A2490" t="s">
        <v>296</v>
      </c>
      <c r="B2490" t="s">
        <v>7436</v>
      </c>
      <c r="C2490" t="s">
        <v>7437</v>
      </c>
      <c r="D2490" t="s">
        <v>7438</v>
      </c>
      <c r="E2490" t="s">
        <v>306</v>
      </c>
      <c r="F2490" t="s">
        <v>3161</v>
      </c>
      <c r="G2490" t="s">
        <v>7439</v>
      </c>
      <c r="H2490" t="s">
        <v>307</v>
      </c>
    </row>
    <row r="2491" spans="1:8" x14ac:dyDescent="0.25">
      <c r="A2491" t="s">
        <v>296</v>
      </c>
      <c r="B2491" t="s">
        <v>7440</v>
      </c>
      <c r="C2491" t="s">
        <v>7441</v>
      </c>
      <c r="D2491" t="s">
        <v>7442</v>
      </c>
      <c r="E2491" t="s">
        <v>306</v>
      </c>
      <c r="F2491" t="s">
        <v>3161</v>
      </c>
      <c r="G2491" t="s">
        <v>7443</v>
      </c>
      <c r="H2491" t="s">
        <v>307</v>
      </c>
    </row>
    <row r="2492" spans="1:8" x14ac:dyDescent="0.25">
      <c r="A2492" t="s">
        <v>296</v>
      </c>
      <c r="B2492" t="s">
        <v>7444</v>
      </c>
      <c r="C2492" t="s">
        <v>7445</v>
      </c>
      <c r="D2492" t="s">
        <v>7446</v>
      </c>
      <c r="E2492" t="s">
        <v>306</v>
      </c>
      <c r="F2492" t="s">
        <v>3161</v>
      </c>
      <c r="G2492" t="s">
        <v>7447</v>
      </c>
      <c r="H2492" t="s">
        <v>307</v>
      </c>
    </row>
    <row r="2493" spans="1:8" x14ac:dyDescent="0.25">
      <c r="A2493" t="s">
        <v>296</v>
      </c>
      <c r="B2493" t="s">
        <v>7448</v>
      </c>
      <c r="C2493" t="s">
        <v>7449</v>
      </c>
      <c r="D2493" t="s">
        <v>7450</v>
      </c>
      <c r="E2493" t="s">
        <v>306</v>
      </c>
      <c r="F2493" t="s">
        <v>3161</v>
      </c>
      <c r="G2493" t="s">
        <v>7451</v>
      </c>
      <c r="H2493" t="s">
        <v>307</v>
      </c>
    </row>
    <row r="2494" spans="1:8" x14ac:dyDescent="0.25">
      <c r="A2494" t="s">
        <v>296</v>
      </c>
      <c r="B2494" t="s">
        <v>7452</v>
      </c>
      <c r="C2494" t="s">
        <v>7453</v>
      </c>
      <c r="D2494" t="s">
        <v>7454</v>
      </c>
      <c r="E2494" t="s">
        <v>306</v>
      </c>
      <c r="F2494" t="s">
        <v>3161</v>
      </c>
      <c r="G2494" t="s">
        <v>7455</v>
      </c>
      <c r="H2494" t="s">
        <v>307</v>
      </c>
    </row>
    <row r="2495" spans="1:8" x14ac:dyDescent="0.25">
      <c r="A2495" t="s">
        <v>296</v>
      </c>
      <c r="B2495" t="s">
        <v>7456</v>
      </c>
      <c r="C2495" t="s">
        <v>7457</v>
      </c>
      <c r="D2495" t="s">
        <v>7458</v>
      </c>
      <c r="E2495" t="s">
        <v>306</v>
      </c>
      <c r="F2495" t="s">
        <v>3161</v>
      </c>
      <c r="G2495" t="s">
        <v>7459</v>
      </c>
      <c r="H2495" t="s">
        <v>307</v>
      </c>
    </row>
    <row r="2496" spans="1:8" x14ac:dyDescent="0.25">
      <c r="A2496" t="s">
        <v>296</v>
      </c>
      <c r="B2496" t="s">
        <v>7460</v>
      </c>
      <c r="C2496" t="s">
        <v>7461</v>
      </c>
      <c r="D2496" t="s">
        <v>7462</v>
      </c>
      <c r="E2496" t="s">
        <v>306</v>
      </c>
      <c r="F2496" t="s">
        <v>3161</v>
      </c>
      <c r="G2496" t="s">
        <v>7463</v>
      </c>
      <c r="H2496" t="s">
        <v>307</v>
      </c>
    </row>
    <row r="2497" spans="1:8" x14ac:dyDescent="0.25">
      <c r="A2497" t="s">
        <v>296</v>
      </c>
      <c r="B2497" t="s">
        <v>7464</v>
      </c>
      <c r="C2497" t="s">
        <v>7465</v>
      </c>
      <c r="D2497" t="s">
        <v>7466</v>
      </c>
      <c r="E2497" t="s">
        <v>306</v>
      </c>
      <c r="F2497" t="s">
        <v>361</v>
      </c>
      <c r="G2497" t="s">
        <v>7467</v>
      </c>
      <c r="H2497" t="s">
        <v>307</v>
      </c>
    </row>
    <row r="2498" spans="1:8" x14ac:dyDescent="0.25">
      <c r="A2498" t="s">
        <v>296</v>
      </c>
      <c r="B2498" t="s">
        <v>7468</v>
      </c>
      <c r="C2498" t="s">
        <v>7469</v>
      </c>
      <c r="D2498" t="s">
        <v>7470</v>
      </c>
      <c r="E2498" t="s">
        <v>306</v>
      </c>
      <c r="F2498" t="s">
        <v>361</v>
      </c>
      <c r="G2498" t="s">
        <v>7471</v>
      </c>
      <c r="H2498" t="s">
        <v>307</v>
      </c>
    </row>
    <row r="2499" spans="1:8" x14ac:dyDescent="0.25">
      <c r="A2499" t="s">
        <v>296</v>
      </c>
      <c r="B2499" t="s">
        <v>7472</v>
      </c>
      <c r="C2499" t="s">
        <v>7473</v>
      </c>
      <c r="D2499" t="s">
        <v>7474</v>
      </c>
      <c r="E2499" t="s">
        <v>306</v>
      </c>
      <c r="F2499" t="s">
        <v>361</v>
      </c>
      <c r="G2499" t="s">
        <v>7475</v>
      </c>
      <c r="H2499" t="s">
        <v>307</v>
      </c>
    </row>
    <row r="2500" spans="1:8" x14ac:dyDescent="0.25">
      <c r="A2500" t="s">
        <v>296</v>
      </c>
      <c r="B2500" t="s">
        <v>7476</v>
      </c>
      <c r="C2500" t="s">
        <v>7477</v>
      </c>
      <c r="D2500" t="s">
        <v>7478</v>
      </c>
      <c r="E2500" t="s">
        <v>306</v>
      </c>
      <c r="F2500" t="s">
        <v>361</v>
      </c>
      <c r="G2500" t="s">
        <v>7479</v>
      </c>
      <c r="H2500" t="s">
        <v>307</v>
      </c>
    </row>
    <row r="2501" spans="1:8" x14ac:dyDescent="0.25">
      <c r="A2501" t="s">
        <v>296</v>
      </c>
      <c r="B2501" t="s">
        <v>7480</v>
      </c>
      <c r="C2501" t="s">
        <v>7481</v>
      </c>
      <c r="D2501" t="s">
        <v>7482</v>
      </c>
      <c r="E2501" t="s">
        <v>306</v>
      </c>
      <c r="F2501" t="s">
        <v>361</v>
      </c>
      <c r="G2501" t="s">
        <v>7483</v>
      </c>
      <c r="H2501" t="s">
        <v>307</v>
      </c>
    </row>
    <row r="2502" spans="1:8" x14ac:dyDescent="0.25">
      <c r="A2502" t="s">
        <v>296</v>
      </c>
      <c r="B2502" t="s">
        <v>7484</v>
      </c>
      <c r="C2502" t="s">
        <v>7485</v>
      </c>
      <c r="D2502" t="s">
        <v>7486</v>
      </c>
      <c r="E2502" t="s">
        <v>306</v>
      </c>
      <c r="F2502" t="s">
        <v>361</v>
      </c>
      <c r="G2502" t="s">
        <v>7487</v>
      </c>
      <c r="H2502" t="s">
        <v>307</v>
      </c>
    </row>
    <row r="2503" spans="1:8" x14ac:dyDescent="0.25">
      <c r="A2503" t="s">
        <v>296</v>
      </c>
      <c r="B2503" t="s">
        <v>7488</v>
      </c>
      <c r="C2503" t="s">
        <v>7489</v>
      </c>
      <c r="D2503" t="s">
        <v>7490</v>
      </c>
      <c r="E2503" t="s">
        <v>306</v>
      </c>
      <c r="F2503" t="s">
        <v>361</v>
      </c>
      <c r="G2503" t="s">
        <v>7491</v>
      </c>
      <c r="H2503" t="s">
        <v>307</v>
      </c>
    </row>
    <row r="2504" spans="1:8" x14ac:dyDescent="0.25">
      <c r="A2504" t="s">
        <v>296</v>
      </c>
      <c r="B2504" t="s">
        <v>7492</v>
      </c>
      <c r="C2504" t="s">
        <v>7493</v>
      </c>
      <c r="D2504" t="s">
        <v>7494</v>
      </c>
      <c r="E2504" t="s">
        <v>306</v>
      </c>
      <c r="F2504" t="s">
        <v>361</v>
      </c>
      <c r="G2504" t="s">
        <v>7495</v>
      </c>
      <c r="H2504" t="s">
        <v>307</v>
      </c>
    </row>
    <row r="2505" spans="1:8" x14ac:dyDescent="0.25">
      <c r="A2505" t="s">
        <v>296</v>
      </c>
      <c r="B2505" t="s">
        <v>7496</v>
      </c>
      <c r="C2505" t="s">
        <v>7497</v>
      </c>
      <c r="D2505" t="s">
        <v>7498</v>
      </c>
      <c r="E2505" t="s">
        <v>306</v>
      </c>
      <c r="F2505" t="s">
        <v>361</v>
      </c>
      <c r="G2505" t="s">
        <v>7499</v>
      </c>
      <c r="H2505" t="s">
        <v>307</v>
      </c>
    </row>
    <row r="2506" spans="1:8" x14ac:dyDescent="0.25">
      <c r="A2506" t="s">
        <v>296</v>
      </c>
      <c r="B2506" t="s">
        <v>7500</v>
      </c>
      <c r="C2506" t="s">
        <v>7501</v>
      </c>
      <c r="D2506" t="s">
        <v>7502</v>
      </c>
      <c r="E2506" t="s">
        <v>306</v>
      </c>
      <c r="F2506" t="s">
        <v>361</v>
      </c>
      <c r="G2506" t="s">
        <v>7503</v>
      </c>
      <c r="H2506" t="s">
        <v>307</v>
      </c>
    </row>
    <row r="2507" spans="1:8" x14ac:dyDescent="0.25">
      <c r="A2507" t="s">
        <v>296</v>
      </c>
      <c r="B2507" t="s">
        <v>7504</v>
      </c>
      <c r="C2507" t="s">
        <v>7505</v>
      </c>
      <c r="D2507" t="s">
        <v>7506</v>
      </c>
      <c r="E2507" t="s">
        <v>306</v>
      </c>
      <c r="F2507" t="s">
        <v>361</v>
      </c>
      <c r="G2507" t="s">
        <v>7507</v>
      </c>
      <c r="H2507" t="s">
        <v>307</v>
      </c>
    </row>
    <row r="2508" spans="1:8" x14ac:dyDescent="0.25">
      <c r="A2508" t="s">
        <v>296</v>
      </c>
      <c r="B2508" t="s">
        <v>7508</v>
      </c>
      <c r="C2508" t="s">
        <v>7509</v>
      </c>
      <c r="D2508" t="s">
        <v>7510</v>
      </c>
      <c r="E2508" t="s">
        <v>306</v>
      </c>
      <c r="F2508" t="s">
        <v>361</v>
      </c>
      <c r="G2508" t="s">
        <v>7511</v>
      </c>
      <c r="H2508" t="s">
        <v>307</v>
      </c>
    </row>
    <row r="2509" spans="1:8" x14ac:dyDescent="0.25">
      <c r="A2509" t="s">
        <v>296</v>
      </c>
      <c r="B2509" t="s">
        <v>7512</v>
      </c>
      <c r="C2509" t="s">
        <v>7162</v>
      </c>
      <c r="D2509" t="s">
        <v>7513</v>
      </c>
      <c r="E2509" t="s">
        <v>306</v>
      </c>
      <c r="F2509" t="s">
        <v>361</v>
      </c>
      <c r="G2509" t="s">
        <v>7514</v>
      </c>
      <c r="H2509" t="s">
        <v>307</v>
      </c>
    </row>
    <row r="2510" spans="1:8" x14ac:dyDescent="0.25">
      <c r="A2510" t="s">
        <v>296</v>
      </c>
      <c r="B2510" t="s">
        <v>13066</v>
      </c>
      <c r="C2510" t="s">
        <v>7162</v>
      </c>
      <c r="D2510" t="s">
        <v>13067</v>
      </c>
      <c r="E2510" t="s">
        <v>306</v>
      </c>
      <c r="F2510" t="s">
        <v>361</v>
      </c>
      <c r="G2510" t="s">
        <v>13068</v>
      </c>
      <c r="H2510" t="s">
        <v>307</v>
      </c>
    </row>
    <row r="2511" spans="1:8" x14ac:dyDescent="0.25">
      <c r="A2511" t="s">
        <v>296</v>
      </c>
      <c r="B2511" t="s">
        <v>7515</v>
      </c>
      <c r="C2511" t="s">
        <v>7516</v>
      </c>
      <c r="D2511" t="s">
        <v>7517</v>
      </c>
      <c r="E2511" t="s">
        <v>306</v>
      </c>
      <c r="F2511" t="s">
        <v>361</v>
      </c>
      <c r="G2511" t="s">
        <v>7518</v>
      </c>
      <c r="H2511" t="s">
        <v>307</v>
      </c>
    </row>
    <row r="2512" spans="1:8" x14ac:dyDescent="0.25">
      <c r="A2512" t="s">
        <v>296</v>
      </c>
      <c r="B2512" t="s">
        <v>7519</v>
      </c>
      <c r="C2512" t="s">
        <v>7520</v>
      </c>
      <c r="D2512" t="s">
        <v>7521</v>
      </c>
      <c r="E2512" t="s">
        <v>306</v>
      </c>
      <c r="F2512" t="s">
        <v>361</v>
      </c>
      <c r="G2512" t="s">
        <v>7522</v>
      </c>
      <c r="H2512" t="s">
        <v>307</v>
      </c>
    </row>
    <row r="2513" spans="1:8" x14ac:dyDescent="0.25">
      <c r="A2513" t="s">
        <v>296</v>
      </c>
      <c r="B2513" t="s">
        <v>7523</v>
      </c>
      <c r="C2513" t="s">
        <v>7524</v>
      </c>
      <c r="D2513" t="s">
        <v>7525</v>
      </c>
      <c r="E2513" t="s">
        <v>306</v>
      </c>
      <c r="F2513" t="s">
        <v>361</v>
      </c>
      <c r="G2513" t="s">
        <v>7526</v>
      </c>
      <c r="H2513" t="s">
        <v>307</v>
      </c>
    </row>
    <row r="2514" spans="1:8" x14ac:dyDescent="0.25">
      <c r="A2514" t="s">
        <v>296</v>
      </c>
      <c r="B2514" t="s">
        <v>7527</v>
      </c>
      <c r="C2514" t="s">
        <v>7528</v>
      </c>
      <c r="D2514" t="s">
        <v>7529</v>
      </c>
      <c r="E2514" t="s">
        <v>306</v>
      </c>
      <c r="F2514" t="s">
        <v>361</v>
      </c>
      <c r="G2514" t="s">
        <v>7530</v>
      </c>
      <c r="H2514" t="s">
        <v>307</v>
      </c>
    </row>
    <row r="2515" spans="1:8" x14ac:dyDescent="0.25">
      <c r="A2515" t="s">
        <v>296</v>
      </c>
      <c r="B2515" t="s">
        <v>7531</v>
      </c>
      <c r="C2515" t="s">
        <v>7532</v>
      </c>
      <c r="D2515" t="s">
        <v>7533</v>
      </c>
      <c r="E2515" t="s">
        <v>306</v>
      </c>
      <c r="F2515" t="s">
        <v>361</v>
      </c>
      <c r="G2515" t="s">
        <v>7534</v>
      </c>
      <c r="H2515" t="s">
        <v>307</v>
      </c>
    </row>
    <row r="2516" spans="1:8" x14ac:dyDescent="0.25">
      <c r="A2516" t="s">
        <v>296</v>
      </c>
      <c r="B2516" t="s">
        <v>7535</v>
      </c>
      <c r="C2516" t="s">
        <v>7536</v>
      </c>
      <c r="D2516" t="s">
        <v>7537</v>
      </c>
      <c r="E2516" t="s">
        <v>306</v>
      </c>
      <c r="F2516" t="s">
        <v>361</v>
      </c>
      <c r="G2516" t="s">
        <v>7538</v>
      </c>
      <c r="H2516" t="s">
        <v>307</v>
      </c>
    </row>
    <row r="2517" spans="1:8" x14ac:dyDescent="0.25">
      <c r="A2517" t="s">
        <v>296</v>
      </c>
      <c r="B2517" t="s">
        <v>7539</v>
      </c>
      <c r="C2517" t="s">
        <v>7540</v>
      </c>
      <c r="D2517" t="s">
        <v>7541</v>
      </c>
      <c r="E2517" t="s">
        <v>306</v>
      </c>
      <c r="F2517" t="s">
        <v>361</v>
      </c>
      <c r="G2517" t="s">
        <v>7542</v>
      </c>
      <c r="H2517" t="s">
        <v>307</v>
      </c>
    </row>
    <row r="2518" spans="1:8" x14ac:dyDescent="0.25">
      <c r="A2518" t="s">
        <v>296</v>
      </c>
      <c r="B2518" t="s">
        <v>7543</v>
      </c>
      <c r="C2518" t="s">
        <v>7544</v>
      </c>
      <c r="D2518" t="s">
        <v>7545</v>
      </c>
      <c r="E2518" t="s">
        <v>306</v>
      </c>
      <c r="F2518" t="s">
        <v>361</v>
      </c>
      <c r="G2518" t="s">
        <v>7546</v>
      </c>
      <c r="H2518" t="s">
        <v>307</v>
      </c>
    </row>
    <row r="2519" spans="1:8" x14ac:dyDescent="0.25">
      <c r="A2519" t="s">
        <v>296</v>
      </c>
      <c r="B2519" t="s">
        <v>7547</v>
      </c>
      <c r="C2519" t="s">
        <v>7548</v>
      </c>
      <c r="D2519" t="s">
        <v>7549</v>
      </c>
      <c r="E2519" t="s">
        <v>306</v>
      </c>
      <c r="F2519" t="s">
        <v>361</v>
      </c>
      <c r="G2519" t="s">
        <v>7550</v>
      </c>
      <c r="H2519" t="s">
        <v>307</v>
      </c>
    </row>
    <row r="2520" spans="1:8" x14ac:dyDescent="0.25">
      <c r="A2520" t="s">
        <v>296</v>
      </c>
      <c r="B2520" t="s">
        <v>7551</v>
      </c>
      <c r="C2520" t="s">
        <v>7552</v>
      </c>
      <c r="D2520" t="s">
        <v>7553</v>
      </c>
      <c r="E2520" t="s">
        <v>306</v>
      </c>
      <c r="F2520" t="s">
        <v>361</v>
      </c>
      <c r="G2520" t="s">
        <v>7554</v>
      </c>
      <c r="H2520" t="s">
        <v>307</v>
      </c>
    </row>
    <row r="2521" spans="1:8" x14ac:dyDescent="0.25">
      <c r="A2521" t="s">
        <v>296</v>
      </c>
      <c r="B2521" t="s">
        <v>7555</v>
      </c>
      <c r="C2521" t="s">
        <v>7556</v>
      </c>
      <c r="D2521" t="s">
        <v>7557</v>
      </c>
      <c r="E2521" t="s">
        <v>306</v>
      </c>
      <c r="F2521" t="s">
        <v>361</v>
      </c>
      <c r="G2521" t="s">
        <v>7558</v>
      </c>
      <c r="H2521" t="s">
        <v>307</v>
      </c>
    </row>
    <row r="2522" spans="1:8" x14ac:dyDescent="0.25">
      <c r="A2522" t="s">
        <v>296</v>
      </c>
      <c r="B2522" t="s">
        <v>7559</v>
      </c>
      <c r="C2522" t="s">
        <v>7560</v>
      </c>
      <c r="D2522" t="s">
        <v>7561</v>
      </c>
      <c r="E2522" t="s">
        <v>306</v>
      </c>
      <c r="F2522" t="s">
        <v>361</v>
      </c>
      <c r="G2522" t="s">
        <v>7562</v>
      </c>
      <c r="H2522" t="s">
        <v>307</v>
      </c>
    </row>
    <row r="2523" spans="1:8" x14ac:dyDescent="0.25">
      <c r="A2523" t="s">
        <v>296</v>
      </c>
      <c r="B2523" t="s">
        <v>7563</v>
      </c>
      <c r="C2523" t="s">
        <v>7564</v>
      </c>
      <c r="D2523" t="s">
        <v>7565</v>
      </c>
      <c r="E2523" t="s">
        <v>306</v>
      </c>
      <c r="F2523" t="s">
        <v>361</v>
      </c>
      <c r="G2523" t="s">
        <v>7566</v>
      </c>
      <c r="H2523" t="s">
        <v>307</v>
      </c>
    </row>
    <row r="2524" spans="1:8" x14ac:dyDescent="0.25">
      <c r="A2524" t="s">
        <v>296</v>
      </c>
      <c r="B2524" t="s">
        <v>7567</v>
      </c>
      <c r="C2524" t="s">
        <v>7568</v>
      </c>
      <c r="D2524" t="s">
        <v>7569</v>
      </c>
      <c r="E2524" t="s">
        <v>306</v>
      </c>
      <c r="F2524" t="s">
        <v>361</v>
      </c>
      <c r="G2524" t="s">
        <v>7570</v>
      </c>
      <c r="H2524" t="s">
        <v>307</v>
      </c>
    </row>
    <row r="2525" spans="1:8" x14ac:dyDescent="0.25">
      <c r="A2525" t="s">
        <v>296</v>
      </c>
      <c r="B2525" t="s">
        <v>7571</v>
      </c>
      <c r="C2525" t="s">
        <v>7572</v>
      </c>
      <c r="D2525" t="s">
        <v>7573</v>
      </c>
      <c r="E2525" t="s">
        <v>306</v>
      </c>
      <c r="F2525" t="s">
        <v>361</v>
      </c>
      <c r="G2525" t="s">
        <v>7574</v>
      </c>
      <c r="H2525" t="s">
        <v>307</v>
      </c>
    </row>
    <row r="2526" spans="1:8" x14ac:dyDescent="0.25">
      <c r="A2526" t="s">
        <v>296</v>
      </c>
      <c r="B2526" t="s">
        <v>7575</v>
      </c>
      <c r="C2526" t="s">
        <v>7576</v>
      </c>
      <c r="D2526" t="s">
        <v>7577</v>
      </c>
      <c r="E2526" t="s">
        <v>306</v>
      </c>
      <c r="F2526" t="s">
        <v>361</v>
      </c>
      <c r="G2526" t="s">
        <v>7578</v>
      </c>
      <c r="H2526" t="s">
        <v>307</v>
      </c>
    </row>
    <row r="2527" spans="1:8" x14ac:dyDescent="0.25">
      <c r="A2527" t="s">
        <v>296</v>
      </c>
      <c r="B2527" t="s">
        <v>7579</v>
      </c>
      <c r="C2527" t="s">
        <v>7580</v>
      </c>
      <c r="D2527" t="s">
        <v>7581</v>
      </c>
      <c r="E2527" t="s">
        <v>306</v>
      </c>
      <c r="F2527" t="s">
        <v>361</v>
      </c>
      <c r="G2527" t="s">
        <v>7582</v>
      </c>
      <c r="H2527" t="s">
        <v>307</v>
      </c>
    </row>
    <row r="2528" spans="1:8" x14ac:dyDescent="0.25">
      <c r="A2528" t="s">
        <v>296</v>
      </c>
      <c r="B2528" t="s">
        <v>7583</v>
      </c>
      <c r="C2528" t="s">
        <v>7584</v>
      </c>
      <c r="D2528" t="s">
        <v>7585</v>
      </c>
      <c r="E2528" t="s">
        <v>306</v>
      </c>
      <c r="F2528" t="s">
        <v>361</v>
      </c>
      <c r="G2528" t="s">
        <v>7586</v>
      </c>
      <c r="H2528" t="s">
        <v>307</v>
      </c>
    </row>
    <row r="2529" spans="1:8" x14ac:dyDescent="0.25">
      <c r="A2529" t="s">
        <v>296</v>
      </c>
      <c r="B2529" t="s">
        <v>7587</v>
      </c>
      <c r="C2529" t="s">
        <v>7588</v>
      </c>
      <c r="D2529" t="s">
        <v>7589</v>
      </c>
      <c r="E2529" t="s">
        <v>306</v>
      </c>
      <c r="F2529" t="s">
        <v>361</v>
      </c>
      <c r="G2529" t="s">
        <v>7590</v>
      </c>
      <c r="H2529" t="s">
        <v>307</v>
      </c>
    </row>
    <row r="2530" spans="1:8" x14ac:dyDescent="0.25">
      <c r="A2530" t="s">
        <v>296</v>
      </c>
      <c r="B2530" t="s">
        <v>7591</v>
      </c>
      <c r="C2530" t="s">
        <v>7592</v>
      </c>
      <c r="D2530" t="s">
        <v>7593</v>
      </c>
      <c r="E2530" t="s">
        <v>306</v>
      </c>
      <c r="F2530" t="s">
        <v>361</v>
      </c>
      <c r="G2530" t="s">
        <v>7594</v>
      </c>
      <c r="H2530" t="s">
        <v>307</v>
      </c>
    </row>
    <row r="2531" spans="1:8" x14ac:dyDescent="0.25">
      <c r="A2531" t="s">
        <v>296</v>
      </c>
      <c r="B2531" t="s">
        <v>7595</v>
      </c>
      <c r="C2531" t="s">
        <v>7596</v>
      </c>
      <c r="D2531" t="s">
        <v>7597</v>
      </c>
      <c r="E2531" t="s">
        <v>306</v>
      </c>
      <c r="F2531" t="s">
        <v>361</v>
      </c>
      <c r="G2531" t="s">
        <v>7598</v>
      </c>
      <c r="H2531" t="s">
        <v>307</v>
      </c>
    </row>
    <row r="2532" spans="1:8" x14ac:dyDescent="0.25">
      <c r="A2532" t="s">
        <v>296</v>
      </c>
      <c r="B2532" t="s">
        <v>7599</v>
      </c>
      <c r="C2532" t="s">
        <v>7600</v>
      </c>
      <c r="D2532" t="s">
        <v>7601</v>
      </c>
      <c r="E2532" t="s">
        <v>306</v>
      </c>
      <c r="F2532" t="s">
        <v>361</v>
      </c>
      <c r="G2532" t="s">
        <v>7602</v>
      </c>
      <c r="H2532" t="s">
        <v>307</v>
      </c>
    </row>
    <row r="2533" spans="1:8" x14ac:dyDescent="0.25">
      <c r="A2533" t="s">
        <v>296</v>
      </c>
      <c r="B2533" t="s">
        <v>7603</v>
      </c>
      <c r="C2533" t="s">
        <v>7604</v>
      </c>
      <c r="D2533" t="s">
        <v>7605</v>
      </c>
      <c r="E2533" t="s">
        <v>306</v>
      </c>
      <c r="F2533" t="s">
        <v>361</v>
      </c>
      <c r="G2533" t="s">
        <v>7606</v>
      </c>
      <c r="H2533" t="s">
        <v>307</v>
      </c>
    </row>
    <row r="2534" spans="1:8" x14ac:dyDescent="0.25">
      <c r="A2534" t="s">
        <v>296</v>
      </c>
      <c r="B2534" t="s">
        <v>7607</v>
      </c>
      <c r="C2534" t="s">
        <v>7608</v>
      </c>
      <c r="D2534" t="s">
        <v>7609</v>
      </c>
      <c r="E2534" t="s">
        <v>306</v>
      </c>
      <c r="F2534" t="s">
        <v>361</v>
      </c>
      <c r="G2534" t="s">
        <v>7610</v>
      </c>
      <c r="H2534" t="s">
        <v>307</v>
      </c>
    </row>
    <row r="2535" spans="1:8" x14ac:dyDescent="0.25">
      <c r="A2535" t="s">
        <v>296</v>
      </c>
      <c r="B2535" t="s">
        <v>7611</v>
      </c>
      <c r="C2535" t="s">
        <v>7612</v>
      </c>
      <c r="D2535" t="s">
        <v>7613</v>
      </c>
      <c r="E2535" t="s">
        <v>306</v>
      </c>
      <c r="F2535" t="s">
        <v>361</v>
      </c>
      <c r="G2535" t="s">
        <v>7614</v>
      </c>
      <c r="H2535" t="s">
        <v>307</v>
      </c>
    </row>
    <row r="2536" spans="1:8" x14ac:dyDescent="0.25">
      <c r="A2536" t="s">
        <v>296</v>
      </c>
      <c r="B2536" t="s">
        <v>7615</v>
      </c>
      <c r="C2536" t="s">
        <v>7616</v>
      </c>
      <c r="D2536" t="s">
        <v>7617</v>
      </c>
      <c r="E2536" t="s">
        <v>306</v>
      </c>
      <c r="F2536" t="s">
        <v>361</v>
      </c>
      <c r="G2536" t="s">
        <v>7618</v>
      </c>
      <c r="H2536" t="s">
        <v>307</v>
      </c>
    </row>
    <row r="2537" spans="1:8" x14ac:dyDescent="0.25">
      <c r="A2537" t="s">
        <v>296</v>
      </c>
      <c r="B2537" t="s">
        <v>7619</v>
      </c>
      <c r="C2537" t="s">
        <v>7620</v>
      </c>
      <c r="D2537" t="s">
        <v>7621</v>
      </c>
      <c r="E2537" t="s">
        <v>306</v>
      </c>
      <c r="F2537" t="s">
        <v>361</v>
      </c>
      <c r="G2537" t="s">
        <v>7622</v>
      </c>
      <c r="H2537" t="s">
        <v>307</v>
      </c>
    </row>
    <row r="2538" spans="1:8" x14ac:dyDescent="0.25">
      <c r="A2538" t="s">
        <v>296</v>
      </c>
      <c r="B2538" t="s">
        <v>7623</v>
      </c>
      <c r="C2538" t="s">
        <v>7624</v>
      </c>
      <c r="D2538" t="s">
        <v>7625</v>
      </c>
      <c r="E2538" t="s">
        <v>306</v>
      </c>
      <c r="F2538" t="s">
        <v>361</v>
      </c>
      <c r="G2538" t="s">
        <v>7626</v>
      </c>
      <c r="H2538" t="s">
        <v>307</v>
      </c>
    </row>
    <row r="2539" spans="1:8" x14ac:dyDescent="0.25">
      <c r="A2539" t="s">
        <v>296</v>
      </c>
      <c r="B2539" t="s">
        <v>7627</v>
      </c>
      <c r="C2539" t="s">
        <v>7628</v>
      </c>
      <c r="D2539" t="s">
        <v>7629</v>
      </c>
      <c r="E2539" t="s">
        <v>306</v>
      </c>
      <c r="F2539" t="s">
        <v>361</v>
      </c>
      <c r="G2539" t="s">
        <v>7630</v>
      </c>
      <c r="H2539" t="s">
        <v>307</v>
      </c>
    </row>
    <row r="2540" spans="1:8" x14ac:dyDescent="0.25">
      <c r="A2540" t="s">
        <v>296</v>
      </c>
      <c r="B2540" t="s">
        <v>7631</v>
      </c>
      <c r="C2540" t="s">
        <v>7632</v>
      </c>
      <c r="D2540" t="s">
        <v>7633</v>
      </c>
      <c r="E2540" t="s">
        <v>306</v>
      </c>
      <c r="F2540" t="s">
        <v>361</v>
      </c>
      <c r="G2540" t="s">
        <v>7634</v>
      </c>
      <c r="H2540" t="s">
        <v>307</v>
      </c>
    </row>
    <row r="2541" spans="1:8" x14ac:dyDescent="0.25">
      <c r="A2541" t="s">
        <v>296</v>
      </c>
      <c r="B2541" t="s">
        <v>7635</v>
      </c>
      <c r="C2541" t="s">
        <v>7636</v>
      </c>
      <c r="D2541" t="s">
        <v>7637</v>
      </c>
      <c r="E2541" t="s">
        <v>306</v>
      </c>
      <c r="F2541" t="s">
        <v>361</v>
      </c>
      <c r="G2541" t="s">
        <v>7638</v>
      </c>
      <c r="H2541" t="s">
        <v>307</v>
      </c>
    </row>
    <row r="2542" spans="1:8" x14ac:dyDescent="0.25">
      <c r="A2542" t="s">
        <v>296</v>
      </c>
      <c r="B2542" t="s">
        <v>7373</v>
      </c>
      <c r="C2542" t="s">
        <v>7374</v>
      </c>
      <c r="D2542" t="s">
        <v>7375</v>
      </c>
      <c r="E2542" t="s">
        <v>306</v>
      </c>
      <c r="F2542" t="s">
        <v>361</v>
      </c>
      <c r="G2542" t="s">
        <v>7376</v>
      </c>
      <c r="H2542" t="s">
        <v>307</v>
      </c>
    </row>
    <row r="2543" spans="1:8" x14ac:dyDescent="0.25">
      <c r="A2543" t="s">
        <v>296</v>
      </c>
      <c r="B2543" t="s">
        <v>7639</v>
      </c>
      <c r="C2543" t="s">
        <v>7374</v>
      </c>
      <c r="D2543" t="s">
        <v>7640</v>
      </c>
      <c r="E2543" t="s">
        <v>306</v>
      </c>
      <c r="F2543" t="s">
        <v>3161</v>
      </c>
      <c r="G2543" t="s">
        <v>7641</v>
      </c>
      <c r="H2543" t="s">
        <v>307</v>
      </c>
    </row>
    <row r="2544" spans="1:8" x14ac:dyDescent="0.25">
      <c r="A2544" t="s">
        <v>296</v>
      </c>
      <c r="B2544" t="s">
        <v>7642</v>
      </c>
      <c r="C2544" t="s">
        <v>7643</v>
      </c>
      <c r="D2544" t="s">
        <v>7644</v>
      </c>
      <c r="E2544" t="s">
        <v>306</v>
      </c>
      <c r="F2544" t="s">
        <v>3161</v>
      </c>
      <c r="G2544" t="s">
        <v>7645</v>
      </c>
      <c r="H2544" t="s">
        <v>307</v>
      </c>
    </row>
    <row r="2545" spans="1:8" x14ac:dyDescent="0.25">
      <c r="A2545" t="s">
        <v>296</v>
      </c>
      <c r="B2545" t="s">
        <v>7646</v>
      </c>
      <c r="C2545" t="s">
        <v>7647</v>
      </c>
      <c r="D2545" t="s">
        <v>7648</v>
      </c>
      <c r="E2545" t="s">
        <v>306</v>
      </c>
      <c r="F2545" t="s">
        <v>3161</v>
      </c>
      <c r="G2545" t="s">
        <v>7649</v>
      </c>
      <c r="H2545" t="s">
        <v>307</v>
      </c>
    </row>
    <row r="2546" spans="1:8" x14ac:dyDescent="0.25">
      <c r="A2546" t="s">
        <v>296</v>
      </c>
      <c r="B2546" t="s">
        <v>7650</v>
      </c>
      <c r="C2546" t="s">
        <v>7651</v>
      </c>
      <c r="D2546" t="s">
        <v>7652</v>
      </c>
      <c r="E2546" t="s">
        <v>306</v>
      </c>
      <c r="F2546" t="s">
        <v>3161</v>
      </c>
      <c r="G2546" t="s">
        <v>7653</v>
      </c>
      <c r="H2546" t="s">
        <v>307</v>
      </c>
    </row>
    <row r="2547" spans="1:8" x14ac:dyDescent="0.25">
      <c r="A2547" t="s">
        <v>296</v>
      </c>
      <c r="B2547" t="s">
        <v>7654</v>
      </c>
      <c r="C2547" t="s">
        <v>7655</v>
      </c>
      <c r="D2547" t="s">
        <v>7656</v>
      </c>
      <c r="E2547" t="s">
        <v>306</v>
      </c>
      <c r="F2547" t="s">
        <v>3161</v>
      </c>
      <c r="G2547" t="s">
        <v>7657</v>
      </c>
      <c r="H2547" t="s">
        <v>307</v>
      </c>
    </row>
    <row r="2548" spans="1:8" x14ac:dyDescent="0.25">
      <c r="A2548" t="s">
        <v>296</v>
      </c>
      <c r="B2548" t="s">
        <v>7353</v>
      </c>
      <c r="C2548" t="s">
        <v>7354</v>
      </c>
      <c r="D2548" t="s">
        <v>7355</v>
      </c>
      <c r="E2548" t="s">
        <v>306</v>
      </c>
      <c r="F2548" t="s">
        <v>361</v>
      </c>
      <c r="G2548" t="s">
        <v>7356</v>
      </c>
      <c r="H2548" t="s">
        <v>307</v>
      </c>
    </row>
    <row r="2549" spans="1:8" x14ac:dyDescent="0.25">
      <c r="A2549" t="s">
        <v>296</v>
      </c>
      <c r="B2549" t="s">
        <v>7658</v>
      </c>
      <c r="C2549" t="s">
        <v>7354</v>
      </c>
      <c r="D2549" t="s">
        <v>7659</v>
      </c>
      <c r="E2549" t="s">
        <v>306</v>
      </c>
      <c r="F2549" t="s">
        <v>361</v>
      </c>
      <c r="G2549" t="s">
        <v>7660</v>
      </c>
      <c r="H2549" t="s">
        <v>307</v>
      </c>
    </row>
    <row r="2550" spans="1:8" x14ac:dyDescent="0.25">
      <c r="A2550" t="s">
        <v>296</v>
      </c>
      <c r="B2550" t="s">
        <v>7661</v>
      </c>
      <c r="C2550" t="s">
        <v>7662</v>
      </c>
      <c r="D2550" t="s">
        <v>7663</v>
      </c>
      <c r="E2550" t="s">
        <v>306</v>
      </c>
      <c r="F2550" t="s">
        <v>361</v>
      </c>
      <c r="G2550" t="s">
        <v>7664</v>
      </c>
      <c r="H2550" t="s">
        <v>307</v>
      </c>
    </row>
    <row r="2551" spans="1:8" x14ac:dyDescent="0.25">
      <c r="A2551" t="s">
        <v>296</v>
      </c>
      <c r="B2551" t="s">
        <v>7665</v>
      </c>
      <c r="C2551" t="s">
        <v>7666</v>
      </c>
      <c r="D2551" t="s">
        <v>7667</v>
      </c>
      <c r="E2551" t="s">
        <v>306</v>
      </c>
      <c r="F2551" t="s">
        <v>361</v>
      </c>
      <c r="G2551" t="s">
        <v>7668</v>
      </c>
      <c r="H2551" t="s">
        <v>307</v>
      </c>
    </row>
    <row r="2552" spans="1:8" x14ac:dyDescent="0.25">
      <c r="A2552" t="s">
        <v>296</v>
      </c>
      <c r="B2552" t="s">
        <v>7669</v>
      </c>
      <c r="C2552" t="s">
        <v>7670</v>
      </c>
      <c r="D2552" t="s">
        <v>7671</v>
      </c>
      <c r="E2552" t="s">
        <v>306</v>
      </c>
      <c r="F2552" t="s">
        <v>361</v>
      </c>
      <c r="G2552" t="s">
        <v>7672</v>
      </c>
      <c r="H2552" t="s">
        <v>307</v>
      </c>
    </row>
    <row r="2553" spans="1:8" x14ac:dyDescent="0.25">
      <c r="A2553" t="s">
        <v>296</v>
      </c>
      <c r="B2553" t="s">
        <v>7673</v>
      </c>
      <c r="C2553" t="s">
        <v>7674</v>
      </c>
      <c r="D2553" t="s">
        <v>7675</v>
      </c>
      <c r="E2553" t="s">
        <v>306</v>
      </c>
      <c r="F2553" t="s">
        <v>361</v>
      </c>
      <c r="G2553" t="s">
        <v>7676</v>
      </c>
      <c r="H2553" t="s">
        <v>307</v>
      </c>
    </row>
    <row r="2554" spans="1:8" x14ac:dyDescent="0.25">
      <c r="A2554" t="s">
        <v>296</v>
      </c>
      <c r="B2554" t="s">
        <v>7677</v>
      </c>
      <c r="C2554" t="s">
        <v>7678</v>
      </c>
      <c r="D2554" t="s">
        <v>7679</v>
      </c>
      <c r="E2554" t="s">
        <v>306</v>
      </c>
      <c r="F2554" t="s">
        <v>361</v>
      </c>
      <c r="G2554" t="s">
        <v>7680</v>
      </c>
      <c r="H2554" t="s">
        <v>307</v>
      </c>
    </row>
    <row r="2555" spans="1:8" x14ac:dyDescent="0.25">
      <c r="A2555" t="s">
        <v>296</v>
      </c>
      <c r="B2555" t="s">
        <v>7681</v>
      </c>
      <c r="C2555" t="s">
        <v>7682</v>
      </c>
      <c r="D2555" t="s">
        <v>7683</v>
      </c>
      <c r="E2555" t="s">
        <v>306</v>
      </c>
      <c r="F2555" t="s">
        <v>361</v>
      </c>
      <c r="G2555" t="s">
        <v>7684</v>
      </c>
      <c r="H2555" t="s">
        <v>307</v>
      </c>
    </row>
    <row r="2556" spans="1:8" x14ac:dyDescent="0.25">
      <c r="A2556" t="s">
        <v>296</v>
      </c>
      <c r="B2556" t="s">
        <v>7685</v>
      </c>
      <c r="C2556" t="s">
        <v>7686</v>
      </c>
      <c r="D2556" t="s">
        <v>7687</v>
      </c>
      <c r="E2556" t="s">
        <v>306</v>
      </c>
      <c r="F2556" t="s">
        <v>361</v>
      </c>
      <c r="G2556" t="s">
        <v>7688</v>
      </c>
      <c r="H2556" t="s">
        <v>307</v>
      </c>
    </row>
    <row r="2557" spans="1:8" x14ac:dyDescent="0.25">
      <c r="A2557" t="s">
        <v>296</v>
      </c>
      <c r="B2557" t="s">
        <v>7689</v>
      </c>
      <c r="C2557" t="s">
        <v>7690</v>
      </c>
      <c r="D2557" t="s">
        <v>7691</v>
      </c>
      <c r="E2557" t="s">
        <v>306</v>
      </c>
      <c r="F2557" t="s">
        <v>361</v>
      </c>
      <c r="G2557" t="s">
        <v>7692</v>
      </c>
      <c r="H2557" t="s">
        <v>307</v>
      </c>
    </row>
    <row r="2558" spans="1:8" x14ac:dyDescent="0.25">
      <c r="A2558" t="s">
        <v>296</v>
      </c>
      <c r="B2558" t="s">
        <v>7693</v>
      </c>
      <c r="C2558" t="s">
        <v>7694</v>
      </c>
      <c r="D2558" t="s">
        <v>7695</v>
      </c>
      <c r="E2558" t="s">
        <v>306</v>
      </c>
      <c r="F2558" t="s">
        <v>361</v>
      </c>
      <c r="G2558" t="s">
        <v>7696</v>
      </c>
      <c r="H2558" t="s">
        <v>307</v>
      </c>
    </row>
    <row r="2559" spans="1:8" x14ac:dyDescent="0.25">
      <c r="A2559" t="s">
        <v>296</v>
      </c>
      <c r="B2559" t="s">
        <v>7724</v>
      </c>
      <c r="C2559" t="s">
        <v>7725</v>
      </c>
      <c r="D2559" t="s">
        <v>7726</v>
      </c>
      <c r="E2559" t="s">
        <v>306</v>
      </c>
      <c r="F2559" t="s">
        <v>361</v>
      </c>
      <c r="G2559" t="s">
        <v>7727</v>
      </c>
      <c r="H2559" t="s">
        <v>307</v>
      </c>
    </row>
    <row r="2560" spans="1:8" x14ac:dyDescent="0.25">
      <c r="A2560" t="s">
        <v>296</v>
      </c>
      <c r="B2560" t="s">
        <v>13075</v>
      </c>
      <c r="C2560" t="s">
        <v>7698</v>
      </c>
      <c r="D2560" t="s">
        <v>7217</v>
      </c>
      <c r="E2560" t="s">
        <v>306</v>
      </c>
      <c r="F2560" t="s">
        <v>361</v>
      </c>
      <c r="G2560" t="s">
        <v>13076</v>
      </c>
      <c r="H2560" t="s">
        <v>307</v>
      </c>
    </row>
    <row r="2561" spans="1:8" x14ac:dyDescent="0.25">
      <c r="A2561" t="s">
        <v>296</v>
      </c>
      <c r="B2561" t="s">
        <v>7721</v>
      </c>
      <c r="C2561" t="s">
        <v>7698</v>
      </c>
      <c r="D2561" t="s">
        <v>7722</v>
      </c>
      <c r="E2561" t="s">
        <v>306</v>
      </c>
      <c r="F2561" t="s">
        <v>361</v>
      </c>
      <c r="G2561" t="s">
        <v>7723</v>
      </c>
      <c r="H2561" t="s">
        <v>307</v>
      </c>
    </row>
    <row r="2562" spans="1:8" x14ac:dyDescent="0.25">
      <c r="A2562" t="s">
        <v>296</v>
      </c>
      <c r="B2562" t="s">
        <v>7697</v>
      </c>
      <c r="C2562" t="s">
        <v>7698</v>
      </c>
      <c r="D2562" t="s">
        <v>7699</v>
      </c>
      <c r="E2562" t="s">
        <v>306</v>
      </c>
      <c r="F2562" t="s">
        <v>361</v>
      </c>
      <c r="G2562" t="s">
        <v>7700</v>
      </c>
      <c r="H2562" t="s">
        <v>307</v>
      </c>
    </row>
    <row r="2563" spans="1:8" x14ac:dyDescent="0.25">
      <c r="A2563" t="s">
        <v>296</v>
      </c>
      <c r="B2563" t="s">
        <v>7701</v>
      </c>
      <c r="C2563" t="s">
        <v>7702</v>
      </c>
      <c r="D2563" t="s">
        <v>7703</v>
      </c>
      <c r="E2563" t="s">
        <v>306</v>
      </c>
      <c r="F2563" t="s">
        <v>361</v>
      </c>
      <c r="G2563" t="s">
        <v>7704</v>
      </c>
      <c r="H2563" t="s">
        <v>307</v>
      </c>
    </row>
    <row r="2564" spans="1:8" x14ac:dyDescent="0.25">
      <c r="A2564" t="s">
        <v>296</v>
      </c>
      <c r="B2564" t="s">
        <v>7705</v>
      </c>
      <c r="C2564" t="s">
        <v>7706</v>
      </c>
      <c r="D2564" t="s">
        <v>7707</v>
      </c>
      <c r="E2564" t="s">
        <v>306</v>
      </c>
      <c r="F2564" t="s">
        <v>361</v>
      </c>
      <c r="G2564" t="s">
        <v>7708</v>
      </c>
      <c r="H2564" t="s">
        <v>307</v>
      </c>
    </row>
    <row r="2565" spans="1:8" x14ac:dyDescent="0.25">
      <c r="A2565" t="s">
        <v>296</v>
      </c>
      <c r="B2565" t="s">
        <v>7709</v>
      </c>
      <c r="C2565" t="s">
        <v>7710</v>
      </c>
      <c r="D2565" t="s">
        <v>7711</v>
      </c>
      <c r="E2565" t="s">
        <v>306</v>
      </c>
      <c r="F2565" t="s">
        <v>361</v>
      </c>
      <c r="G2565" t="s">
        <v>7712</v>
      </c>
      <c r="H2565" t="s">
        <v>307</v>
      </c>
    </row>
    <row r="2566" spans="1:8" x14ac:dyDescent="0.25">
      <c r="A2566" t="s">
        <v>296</v>
      </c>
      <c r="B2566" t="s">
        <v>7713</v>
      </c>
      <c r="C2566" t="s">
        <v>7714</v>
      </c>
      <c r="D2566" t="s">
        <v>7715</v>
      </c>
      <c r="E2566" t="s">
        <v>306</v>
      </c>
      <c r="F2566" t="s">
        <v>361</v>
      </c>
      <c r="G2566" t="s">
        <v>7716</v>
      </c>
      <c r="H2566" t="s">
        <v>307</v>
      </c>
    </row>
    <row r="2567" spans="1:8" x14ac:dyDescent="0.25">
      <c r="A2567" t="s">
        <v>296</v>
      </c>
      <c r="B2567" t="s">
        <v>7717</v>
      </c>
      <c r="C2567" t="s">
        <v>7718</v>
      </c>
      <c r="D2567" t="s">
        <v>7719</v>
      </c>
      <c r="E2567" t="s">
        <v>306</v>
      </c>
      <c r="F2567" t="s">
        <v>361</v>
      </c>
      <c r="G2567" t="s">
        <v>7720</v>
      </c>
      <c r="H2567" t="s">
        <v>307</v>
      </c>
    </row>
    <row r="2568" spans="1:8" x14ac:dyDescent="0.25">
      <c r="A2568" t="s">
        <v>296</v>
      </c>
      <c r="B2568" t="s">
        <v>10665</v>
      </c>
      <c r="C2568" t="s">
        <v>10666</v>
      </c>
      <c r="D2568" t="s">
        <v>7295</v>
      </c>
      <c r="E2568" t="s">
        <v>306</v>
      </c>
      <c r="F2568" t="s">
        <v>361</v>
      </c>
      <c r="G2568" t="s">
        <v>10667</v>
      </c>
      <c r="H2568" t="s">
        <v>307</v>
      </c>
    </row>
    <row r="2569" spans="1:8" x14ac:dyDescent="0.25">
      <c r="A2569" t="s">
        <v>296</v>
      </c>
      <c r="B2569" t="s">
        <v>10651</v>
      </c>
      <c r="C2569" t="s">
        <v>10652</v>
      </c>
      <c r="D2569" t="s">
        <v>10653</v>
      </c>
      <c r="E2569" t="s">
        <v>306</v>
      </c>
      <c r="F2569" t="s">
        <v>3074</v>
      </c>
      <c r="G2569" t="s">
        <v>10654</v>
      </c>
      <c r="H2569" t="s">
        <v>307</v>
      </c>
    </row>
    <row r="2570" spans="1:8" x14ac:dyDescent="0.25">
      <c r="A2570" t="s">
        <v>296</v>
      </c>
      <c r="B2570" t="s">
        <v>10647</v>
      </c>
      <c r="C2570" t="s">
        <v>10648</v>
      </c>
      <c r="D2570" t="s">
        <v>10649</v>
      </c>
      <c r="E2570" t="s">
        <v>306</v>
      </c>
      <c r="F2570" t="s">
        <v>3074</v>
      </c>
      <c r="G2570" t="s">
        <v>10650</v>
      </c>
      <c r="H2570" t="s">
        <v>307</v>
      </c>
    </row>
    <row r="2571" spans="1:8" x14ac:dyDescent="0.25">
      <c r="A2571" t="s">
        <v>296</v>
      </c>
      <c r="B2571" t="s">
        <v>12854</v>
      </c>
      <c r="C2571" t="s">
        <v>12855</v>
      </c>
      <c r="D2571" t="s">
        <v>12856</v>
      </c>
      <c r="E2571" t="s">
        <v>306</v>
      </c>
      <c r="F2571" t="s">
        <v>3074</v>
      </c>
      <c r="G2571" t="s">
        <v>12857</v>
      </c>
      <c r="H2571" t="s">
        <v>307</v>
      </c>
    </row>
    <row r="2572" spans="1:8" x14ac:dyDescent="0.25">
      <c r="A2572" t="s">
        <v>296</v>
      </c>
      <c r="B2572" t="s">
        <v>12851</v>
      </c>
      <c r="C2572" t="s">
        <v>12852</v>
      </c>
      <c r="D2572" t="s">
        <v>6858</v>
      </c>
      <c r="E2572" t="s">
        <v>306</v>
      </c>
      <c r="F2572" t="s">
        <v>3074</v>
      </c>
      <c r="G2572" t="s">
        <v>12853</v>
      </c>
      <c r="H2572" t="s">
        <v>307</v>
      </c>
    </row>
    <row r="2573" spans="1:8" x14ac:dyDescent="0.25">
      <c r="A2573" t="s">
        <v>296</v>
      </c>
      <c r="B2573" t="s">
        <v>12868</v>
      </c>
      <c r="C2573" t="s">
        <v>12869</v>
      </c>
      <c r="D2573" t="s">
        <v>12870</v>
      </c>
      <c r="E2573" t="s">
        <v>306</v>
      </c>
      <c r="F2573" t="s">
        <v>3074</v>
      </c>
      <c r="G2573" t="s">
        <v>12871</v>
      </c>
      <c r="H2573" t="s">
        <v>307</v>
      </c>
    </row>
    <row r="2574" spans="1:8" x14ac:dyDescent="0.25">
      <c r="A2574" t="s">
        <v>296</v>
      </c>
      <c r="B2574" t="s">
        <v>12861</v>
      </c>
      <c r="C2574" t="s">
        <v>12862</v>
      </c>
      <c r="D2574" t="s">
        <v>12863</v>
      </c>
      <c r="E2574" t="s">
        <v>306</v>
      </c>
      <c r="F2574" t="s">
        <v>3074</v>
      </c>
      <c r="G2574" t="s">
        <v>12864</v>
      </c>
      <c r="H2574" t="s">
        <v>307</v>
      </c>
    </row>
    <row r="2575" spans="1:8" x14ac:dyDescent="0.25">
      <c r="A2575" t="s">
        <v>296</v>
      </c>
      <c r="B2575" t="s">
        <v>12876</v>
      </c>
      <c r="C2575" t="s">
        <v>12877</v>
      </c>
      <c r="D2575" t="s">
        <v>12878</v>
      </c>
      <c r="E2575" t="s">
        <v>306</v>
      </c>
      <c r="F2575" t="s">
        <v>3074</v>
      </c>
      <c r="G2575" t="s">
        <v>12879</v>
      </c>
      <c r="H2575" t="s">
        <v>307</v>
      </c>
    </row>
    <row r="2576" spans="1:8" x14ac:dyDescent="0.25">
      <c r="A2576" t="s">
        <v>296</v>
      </c>
      <c r="B2576" t="s">
        <v>12872</v>
      </c>
      <c r="C2576" t="s">
        <v>12873</v>
      </c>
      <c r="D2576" t="s">
        <v>12874</v>
      </c>
      <c r="E2576" t="s">
        <v>306</v>
      </c>
      <c r="F2576" t="s">
        <v>3074</v>
      </c>
      <c r="G2576" t="s">
        <v>12875</v>
      </c>
      <c r="H2576" t="s">
        <v>307</v>
      </c>
    </row>
    <row r="2577" spans="1:8" x14ac:dyDescent="0.25">
      <c r="A2577" t="s">
        <v>296</v>
      </c>
      <c r="B2577" t="s">
        <v>12865</v>
      </c>
      <c r="C2577" t="s">
        <v>12866</v>
      </c>
      <c r="D2577" t="s">
        <v>6860</v>
      </c>
      <c r="E2577" t="s">
        <v>306</v>
      </c>
      <c r="F2577" t="s">
        <v>3074</v>
      </c>
      <c r="G2577" t="s">
        <v>12867</v>
      </c>
      <c r="H2577" t="s">
        <v>307</v>
      </c>
    </row>
    <row r="2578" spans="1:8" x14ac:dyDescent="0.25">
      <c r="A2578" t="s">
        <v>296</v>
      </c>
      <c r="B2578" t="s">
        <v>12883</v>
      </c>
      <c r="C2578" t="s">
        <v>12884</v>
      </c>
      <c r="D2578" t="s">
        <v>12885</v>
      </c>
      <c r="E2578" t="s">
        <v>306</v>
      </c>
      <c r="F2578" t="s">
        <v>3074</v>
      </c>
      <c r="G2578" t="s">
        <v>12886</v>
      </c>
      <c r="H2578" t="s">
        <v>307</v>
      </c>
    </row>
    <row r="2579" spans="1:8" x14ac:dyDescent="0.25">
      <c r="A2579" t="s">
        <v>296</v>
      </c>
      <c r="B2579" t="s">
        <v>12895</v>
      </c>
      <c r="C2579" t="s">
        <v>12896</v>
      </c>
      <c r="D2579" t="s">
        <v>12897</v>
      </c>
      <c r="E2579" t="s">
        <v>306</v>
      </c>
      <c r="F2579" t="s">
        <v>3074</v>
      </c>
      <c r="G2579" t="s">
        <v>12898</v>
      </c>
      <c r="H2579" t="s">
        <v>307</v>
      </c>
    </row>
    <row r="2580" spans="1:8" x14ac:dyDescent="0.25">
      <c r="A2580" t="s">
        <v>296</v>
      </c>
      <c r="B2580" t="s">
        <v>12887</v>
      </c>
      <c r="C2580" t="s">
        <v>12888</v>
      </c>
      <c r="D2580" t="s">
        <v>12889</v>
      </c>
      <c r="E2580" t="s">
        <v>306</v>
      </c>
      <c r="F2580" t="s">
        <v>3074</v>
      </c>
      <c r="G2580" t="s">
        <v>12890</v>
      </c>
      <c r="H2580" t="s">
        <v>307</v>
      </c>
    </row>
    <row r="2581" spans="1:8" x14ac:dyDescent="0.25">
      <c r="A2581" t="s">
        <v>296</v>
      </c>
      <c r="B2581" t="s">
        <v>12891</v>
      </c>
      <c r="C2581" t="s">
        <v>12892</v>
      </c>
      <c r="D2581" t="s">
        <v>12893</v>
      </c>
      <c r="E2581" t="s">
        <v>306</v>
      </c>
      <c r="F2581" t="s">
        <v>3074</v>
      </c>
      <c r="G2581" t="s">
        <v>12894</v>
      </c>
      <c r="H2581" t="s">
        <v>307</v>
      </c>
    </row>
    <row r="2582" spans="1:8" x14ac:dyDescent="0.25">
      <c r="A2582" t="s">
        <v>296</v>
      </c>
      <c r="B2582" t="s">
        <v>13104</v>
      </c>
      <c r="C2582" t="s">
        <v>13105</v>
      </c>
      <c r="D2582" t="s">
        <v>13106</v>
      </c>
      <c r="E2582" t="s">
        <v>306</v>
      </c>
      <c r="F2582" t="s">
        <v>3161</v>
      </c>
      <c r="G2582" t="s">
        <v>13107</v>
      </c>
      <c r="H2582" t="s">
        <v>307</v>
      </c>
    </row>
    <row r="2583" spans="1:8" x14ac:dyDescent="0.25">
      <c r="A2583" t="s">
        <v>296</v>
      </c>
      <c r="B2583" t="s">
        <v>13097</v>
      </c>
      <c r="C2583" t="s">
        <v>13098</v>
      </c>
      <c r="D2583" t="s">
        <v>13099</v>
      </c>
      <c r="E2583" t="s">
        <v>306</v>
      </c>
      <c r="F2583" t="s">
        <v>3161</v>
      </c>
      <c r="G2583" t="s">
        <v>13100</v>
      </c>
      <c r="H2583" t="s">
        <v>307</v>
      </c>
    </row>
    <row r="2584" spans="1:8" x14ac:dyDescent="0.25">
      <c r="A2584" t="s">
        <v>296</v>
      </c>
      <c r="B2584" t="s">
        <v>13101</v>
      </c>
      <c r="C2584" t="s">
        <v>13102</v>
      </c>
      <c r="D2584" t="s">
        <v>7735</v>
      </c>
      <c r="E2584" t="s">
        <v>306</v>
      </c>
      <c r="F2584" t="s">
        <v>3161</v>
      </c>
      <c r="G2584" t="s">
        <v>13103</v>
      </c>
      <c r="H2584" t="s">
        <v>307</v>
      </c>
    </row>
    <row r="2585" spans="1:8" x14ac:dyDescent="0.25">
      <c r="A2585" t="s">
        <v>296</v>
      </c>
      <c r="B2585" t="s">
        <v>13091</v>
      </c>
      <c r="C2585" t="s">
        <v>13092</v>
      </c>
      <c r="D2585" t="s">
        <v>7729</v>
      </c>
      <c r="E2585" t="s">
        <v>306</v>
      </c>
      <c r="F2585" t="s">
        <v>3161</v>
      </c>
      <c r="G2585" t="s">
        <v>13093</v>
      </c>
      <c r="H2585" t="s">
        <v>307</v>
      </c>
    </row>
    <row r="2586" spans="1:8" x14ac:dyDescent="0.25">
      <c r="A2586" t="s">
        <v>296</v>
      </c>
      <c r="B2586" t="s">
        <v>10658</v>
      </c>
      <c r="C2586" t="s">
        <v>10659</v>
      </c>
      <c r="D2586" t="s">
        <v>10660</v>
      </c>
      <c r="E2586" t="s">
        <v>306</v>
      </c>
      <c r="F2586" t="s">
        <v>3074</v>
      </c>
      <c r="G2586" t="s">
        <v>10661</v>
      </c>
      <c r="H2586" t="s">
        <v>307</v>
      </c>
    </row>
    <row r="2587" spans="1:8" x14ac:dyDescent="0.25">
      <c r="A2587" t="s">
        <v>296</v>
      </c>
      <c r="B2587" t="s">
        <v>10655</v>
      </c>
      <c r="C2587" t="s">
        <v>10656</v>
      </c>
      <c r="D2587" t="s">
        <v>6862</v>
      </c>
      <c r="E2587" t="s">
        <v>306</v>
      </c>
      <c r="F2587" t="s">
        <v>3074</v>
      </c>
      <c r="G2587" t="s">
        <v>10657</v>
      </c>
      <c r="H2587" t="s">
        <v>307</v>
      </c>
    </row>
    <row r="2588" spans="1:8" x14ac:dyDescent="0.25">
      <c r="A2588" t="s">
        <v>296</v>
      </c>
      <c r="B2588" t="s">
        <v>13087</v>
      </c>
      <c r="C2588" t="s">
        <v>13088</v>
      </c>
      <c r="D2588" t="s">
        <v>13089</v>
      </c>
      <c r="E2588" t="s">
        <v>306</v>
      </c>
      <c r="F2588" t="s">
        <v>3161</v>
      </c>
      <c r="G2588" t="s">
        <v>13090</v>
      </c>
      <c r="H2588" t="s">
        <v>307</v>
      </c>
    </row>
    <row r="2589" spans="1:8" x14ac:dyDescent="0.25">
      <c r="A2589" t="s">
        <v>296</v>
      </c>
      <c r="B2589" t="s">
        <v>13111</v>
      </c>
      <c r="C2589" t="s">
        <v>13112</v>
      </c>
      <c r="D2589" t="s">
        <v>7737</v>
      </c>
      <c r="E2589" t="s">
        <v>306</v>
      </c>
      <c r="F2589" t="s">
        <v>3161</v>
      </c>
      <c r="G2589" t="s">
        <v>13113</v>
      </c>
      <c r="H2589" t="s">
        <v>307</v>
      </c>
    </row>
    <row r="2590" spans="1:8" x14ac:dyDescent="0.25">
      <c r="A2590" t="s">
        <v>296</v>
      </c>
      <c r="B2590" t="s">
        <v>12938</v>
      </c>
      <c r="C2590" t="s">
        <v>12939</v>
      </c>
      <c r="D2590" t="s">
        <v>6976</v>
      </c>
      <c r="E2590" t="s">
        <v>306</v>
      </c>
      <c r="F2590" t="s">
        <v>361</v>
      </c>
      <c r="G2590" t="s">
        <v>12940</v>
      </c>
      <c r="H2590" t="s">
        <v>307</v>
      </c>
    </row>
    <row r="2591" spans="1:8" x14ac:dyDescent="0.25">
      <c r="A2591" t="s">
        <v>296</v>
      </c>
      <c r="B2591" t="s">
        <v>12932</v>
      </c>
      <c r="C2591" t="s">
        <v>12933</v>
      </c>
      <c r="D2591" t="s">
        <v>6970</v>
      </c>
      <c r="E2591" t="s">
        <v>306</v>
      </c>
      <c r="F2591" t="s">
        <v>361</v>
      </c>
      <c r="G2591" t="s">
        <v>12934</v>
      </c>
      <c r="H2591" t="s">
        <v>307</v>
      </c>
    </row>
    <row r="2592" spans="1:8" x14ac:dyDescent="0.25">
      <c r="A2592" t="s">
        <v>296</v>
      </c>
      <c r="B2592" t="s">
        <v>12944</v>
      </c>
      <c r="C2592" t="s">
        <v>12945</v>
      </c>
      <c r="D2592" t="s">
        <v>6982</v>
      </c>
      <c r="E2592" t="s">
        <v>306</v>
      </c>
      <c r="F2592" t="s">
        <v>361</v>
      </c>
      <c r="G2592" t="s">
        <v>12946</v>
      </c>
      <c r="H2592" t="s">
        <v>307</v>
      </c>
    </row>
    <row r="2593" spans="1:8" x14ac:dyDescent="0.25">
      <c r="A2593" t="s">
        <v>296</v>
      </c>
      <c r="B2593" t="s">
        <v>12950</v>
      </c>
      <c r="C2593" t="s">
        <v>12951</v>
      </c>
      <c r="D2593" t="s">
        <v>6988</v>
      </c>
      <c r="E2593" t="s">
        <v>306</v>
      </c>
      <c r="F2593" t="s">
        <v>361</v>
      </c>
      <c r="G2593" t="s">
        <v>12952</v>
      </c>
      <c r="H2593" t="s">
        <v>307</v>
      </c>
    </row>
    <row r="2594" spans="1:8" x14ac:dyDescent="0.25">
      <c r="A2594" t="s">
        <v>296</v>
      </c>
      <c r="B2594" t="s">
        <v>12926</v>
      </c>
      <c r="C2594" t="s">
        <v>12927</v>
      </c>
      <c r="D2594" t="s">
        <v>6964</v>
      </c>
      <c r="E2594" t="s">
        <v>306</v>
      </c>
      <c r="F2594" t="s">
        <v>361</v>
      </c>
      <c r="G2594" t="s">
        <v>12928</v>
      </c>
      <c r="H2594" t="s">
        <v>307</v>
      </c>
    </row>
    <row r="2595" spans="1:8" x14ac:dyDescent="0.25">
      <c r="A2595" t="s">
        <v>296</v>
      </c>
      <c r="B2595" t="s">
        <v>10675</v>
      </c>
      <c r="C2595" t="s">
        <v>10676</v>
      </c>
      <c r="D2595" t="s">
        <v>10677</v>
      </c>
      <c r="E2595" t="s">
        <v>306</v>
      </c>
      <c r="F2595" t="s">
        <v>3161</v>
      </c>
      <c r="G2595" t="s">
        <v>10678</v>
      </c>
      <c r="H2595" t="s">
        <v>307</v>
      </c>
    </row>
    <row r="2596" spans="1:8" x14ac:dyDescent="0.25">
      <c r="A2596" t="s">
        <v>296</v>
      </c>
      <c r="B2596" t="s">
        <v>12956</v>
      </c>
      <c r="C2596" t="s">
        <v>12957</v>
      </c>
      <c r="D2596" t="s">
        <v>6990</v>
      </c>
      <c r="E2596" t="s">
        <v>306</v>
      </c>
      <c r="F2596" t="s">
        <v>361</v>
      </c>
      <c r="G2596" t="s">
        <v>12958</v>
      </c>
      <c r="H2596" t="s">
        <v>307</v>
      </c>
    </row>
    <row r="2597" spans="1:8" x14ac:dyDescent="0.25">
      <c r="A2597" t="s">
        <v>296</v>
      </c>
      <c r="B2597" t="s">
        <v>10679</v>
      </c>
      <c r="C2597" t="s">
        <v>10680</v>
      </c>
      <c r="D2597" t="s">
        <v>7739</v>
      </c>
      <c r="E2597" t="s">
        <v>306</v>
      </c>
      <c r="F2597" t="s">
        <v>3161</v>
      </c>
      <c r="G2597" t="s">
        <v>10681</v>
      </c>
      <c r="H2597" t="s">
        <v>307</v>
      </c>
    </row>
    <row r="2598" spans="1:8" x14ac:dyDescent="0.25">
      <c r="A2598" t="s">
        <v>296</v>
      </c>
      <c r="B2598" t="s">
        <v>12962</v>
      </c>
      <c r="C2598" t="s">
        <v>12963</v>
      </c>
      <c r="D2598" t="s">
        <v>6996</v>
      </c>
      <c r="E2598" t="s">
        <v>306</v>
      </c>
      <c r="F2598" t="s">
        <v>361</v>
      </c>
      <c r="G2598" t="s">
        <v>12964</v>
      </c>
      <c r="H2598" t="s">
        <v>307</v>
      </c>
    </row>
    <row r="2599" spans="1:8" x14ac:dyDescent="0.25">
      <c r="A2599" t="s">
        <v>296</v>
      </c>
      <c r="B2599" t="s">
        <v>12920</v>
      </c>
      <c r="C2599" t="s">
        <v>12921</v>
      </c>
      <c r="D2599" t="s">
        <v>6950</v>
      </c>
      <c r="E2599" t="s">
        <v>306</v>
      </c>
      <c r="F2599" t="s">
        <v>361</v>
      </c>
      <c r="G2599" t="s">
        <v>12922</v>
      </c>
      <c r="H2599" t="s">
        <v>307</v>
      </c>
    </row>
    <row r="2600" spans="1:8" x14ac:dyDescent="0.25">
      <c r="A2600" t="s">
        <v>296</v>
      </c>
      <c r="B2600" t="s">
        <v>12914</v>
      </c>
      <c r="C2600" t="s">
        <v>12915</v>
      </c>
      <c r="D2600" t="s">
        <v>6944</v>
      </c>
      <c r="E2600" t="s">
        <v>306</v>
      </c>
      <c r="F2600" t="s">
        <v>361</v>
      </c>
      <c r="G2600" t="s">
        <v>12916</v>
      </c>
      <c r="H2600" t="s">
        <v>307</v>
      </c>
    </row>
    <row r="2601" spans="1:8" x14ac:dyDescent="0.25">
      <c r="A2601" t="s">
        <v>296</v>
      </c>
      <c r="B2601" t="s">
        <v>13120</v>
      </c>
      <c r="C2601" t="s">
        <v>13121</v>
      </c>
      <c r="D2601" t="s">
        <v>7745</v>
      </c>
      <c r="E2601" t="s">
        <v>306</v>
      </c>
      <c r="F2601" t="s">
        <v>3161</v>
      </c>
      <c r="G2601" t="s">
        <v>13122</v>
      </c>
      <c r="H2601" t="s">
        <v>307</v>
      </c>
    </row>
    <row r="2602" spans="1:8" x14ac:dyDescent="0.25">
      <c r="A2602" t="s">
        <v>296</v>
      </c>
      <c r="B2602" t="s">
        <v>12908</v>
      </c>
      <c r="C2602" t="s">
        <v>12909</v>
      </c>
      <c r="D2602" t="s">
        <v>6938</v>
      </c>
      <c r="E2602" t="s">
        <v>306</v>
      </c>
      <c r="F2602" t="s">
        <v>361</v>
      </c>
      <c r="G2602" t="s">
        <v>12910</v>
      </c>
      <c r="H2602" t="s">
        <v>307</v>
      </c>
    </row>
    <row r="2603" spans="1:8" x14ac:dyDescent="0.25">
      <c r="A2603" t="s">
        <v>296</v>
      </c>
      <c r="B2603" t="s">
        <v>12968</v>
      </c>
      <c r="C2603" t="s">
        <v>12969</v>
      </c>
      <c r="D2603" t="s">
        <v>6998</v>
      </c>
      <c r="E2603" t="s">
        <v>306</v>
      </c>
      <c r="F2603" t="s">
        <v>361</v>
      </c>
      <c r="G2603" t="s">
        <v>12970</v>
      </c>
      <c r="H2603" t="s">
        <v>307</v>
      </c>
    </row>
    <row r="2604" spans="1:8" x14ac:dyDescent="0.25">
      <c r="A2604" t="s">
        <v>296</v>
      </c>
      <c r="B2604" t="s">
        <v>13126</v>
      </c>
      <c r="C2604" t="s">
        <v>13127</v>
      </c>
      <c r="D2604" t="s">
        <v>7747</v>
      </c>
      <c r="E2604" t="s">
        <v>306</v>
      </c>
      <c r="F2604" t="s">
        <v>3161</v>
      </c>
      <c r="G2604" t="s">
        <v>13128</v>
      </c>
      <c r="H2604" t="s">
        <v>307</v>
      </c>
    </row>
    <row r="2605" spans="1:8" x14ac:dyDescent="0.25">
      <c r="A2605" t="s">
        <v>296</v>
      </c>
      <c r="B2605" t="s">
        <v>12974</v>
      </c>
      <c r="C2605" t="s">
        <v>12975</v>
      </c>
      <c r="D2605" t="s">
        <v>7004</v>
      </c>
      <c r="E2605" t="s">
        <v>306</v>
      </c>
      <c r="F2605" t="s">
        <v>361</v>
      </c>
      <c r="G2605" t="s">
        <v>12976</v>
      </c>
      <c r="H2605" t="s">
        <v>307</v>
      </c>
    </row>
    <row r="2606" spans="1:8" x14ac:dyDescent="0.25">
      <c r="A2606" t="s">
        <v>296</v>
      </c>
      <c r="B2606" t="s">
        <v>12980</v>
      </c>
      <c r="C2606" t="s">
        <v>12981</v>
      </c>
      <c r="D2606" t="s">
        <v>7006</v>
      </c>
      <c r="E2606" t="s">
        <v>306</v>
      </c>
      <c r="F2606" t="s">
        <v>361</v>
      </c>
      <c r="G2606" t="s">
        <v>12982</v>
      </c>
      <c r="H2606" t="s">
        <v>307</v>
      </c>
    </row>
    <row r="2607" spans="1:8" x14ac:dyDescent="0.25">
      <c r="A2607" t="s">
        <v>296</v>
      </c>
      <c r="B2607" t="s">
        <v>13132</v>
      </c>
      <c r="C2607" t="s">
        <v>13133</v>
      </c>
      <c r="D2607" t="s">
        <v>13134</v>
      </c>
      <c r="E2607" t="s">
        <v>306</v>
      </c>
      <c r="F2607" t="s">
        <v>3161</v>
      </c>
      <c r="G2607" t="s">
        <v>13135</v>
      </c>
      <c r="H2607" t="s">
        <v>307</v>
      </c>
    </row>
    <row r="2608" spans="1:8" x14ac:dyDescent="0.25">
      <c r="A2608" t="s">
        <v>296</v>
      </c>
      <c r="B2608" t="s">
        <v>13136</v>
      </c>
      <c r="C2608" t="s">
        <v>13137</v>
      </c>
      <c r="D2608" t="s">
        <v>7749</v>
      </c>
      <c r="E2608" t="s">
        <v>306</v>
      </c>
      <c r="F2608" t="s">
        <v>3161</v>
      </c>
      <c r="G2608" t="s">
        <v>13138</v>
      </c>
      <c r="H2608" t="s">
        <v>307</v>
      </c>
    </row>
    <row r="2609" spans="1:8" x14ac:dyDescent="0.25">
      <c r="A2609" t="s">
        <v>296</v>
      </c>
      <c r="B2609" t="s">
        <v>12902</v>
      </c>
      <c r="C2609" t="s">
        <v>12903</v>
      </c>
      <c r="D2609" t="s">
        <v>6908</v>
      </c>
      <c r="E2609" t="s">
        <v>306</v>
      </c>
      <c r="F2609" t="s">
        <v>361</v>
      </c>
      <c r="G2609" t="s">
        <v>12904</v>
      </c>
      <c r="H2609" t="s">
        <v>307</v>
      </c>
    </row>
    <row r="2610" spans="1:8" x14ac:dyDescent="0.25">
      <c r="A2610" t="s">
        <v>296</v>
      </c>
      <c r="B2610" t="s">
        <v>12986</v>
      </c>
      <c r="C2610" t="s">
        <v>12987</v>
      </c>
      <c r="D2610" t="s">
        <v>7016</v>
      </c>
      <c r="E2610" t="s">
        <v>306</v>
      </c>
      <c r="F2610" t="s">
        <v>361</v>
      </c>
      <c r="G2610" t="s">
        <v>12988</v>
      </c>
      <c r="H2610" t="s">
        <v>307</v>
      </c>
    </row>
    <row r="2611" spans="1:8" x14ac:dyDescent="0.25">
      <c r="A2611" t="s">
        <v>296</v>
      </c>
      <c r="B2611" t="s">
        <v>13142</v>
      </c>
      <c r="C2611" t="s">
        <v>13143</v>
      </c>
      <c r="D2611" t="s">
        <v>13144</v>
      </c>
      <c r="E2611" t="s">
        <v>306</v>
      </c>
      <c r="F2611" t="s">
        <v>3161</v>
      </c>
      <c r="G2611" t="s">
        <v>13145</v>
      </c>
      <c r="H2611" t="s">
        <v>307</v>
      </c>
    </row>
    <row r="2612" spans="1:8" x14ac:dyDescent="0.25">
      <c r="A2612" t="s">
        <v>296</v>
      </c>
      <c r="B2612" t="s">
        <v>13146</v>
      </c>
      <c r="C2612" t="s">
        <v>13147</v>
      </c>
      <c r="D2612" t="s">
        <v>7751</v>
      </c>
      <c r="E2612" t="s">
        <v>306</v>
      </c>
      <c r="F2612" t="s">
        <v>3161</v>
      </c>
      <c r="G2612" t="s">
        <v>13148</v>
      </c>
      <c r="H2612" t="s">
        <v>307</v>
      </c>
    </row>
    <row r="2613" spans="1:8" x14ac:dyDescent="0.25">
      <c r="A2613" t="s">
        <v>296</v>
      </c>
      <c r="B2613" t="s">
        <v>12992</v>
      </c>
      <c r="C2613" t="s">
        <v>12993</v>
      </c>
      <c r="D2613" t="s">
        <v>7022</v>
      </c>
      <c r="E2613" t="s">
        <v>306</v>
      </c>
      <c r="F2613" t="s">
        <v>361</v>
      </c>
      <c r="G2613" t="s">
        <v>12994</v>
      </c>
      <c r="H2613" t="s">
        <v>307</v>
      </c>
    </row>
    <row r="2614" spans="1:8" x14ac:dyDescent="0.25">
      <c r="A2614" t="s">
        <v>296</v>
      </c>
      <c r="B2614" t="s">
        <v>12998</v>
      </c>
      <c r="C2614" t="s">
        <v>12999</v>
      </c>
      <c r="D2614" t="s">
        <v>7028</v>
      </c>
      <c r="E2614" t="s">
        <v>306</v>
      </c>
      <c r="F2614" t="s">
        <v>361</v>
      </c>
      <c r="G2614" t="s">
        <v>13000</v>
      </c>
      <c r="H2614" t="s">
        <v>307</v>
      </c>
    </row>
    <row r="2615" spans="1:8" x14ac:dyDescent="0.25">
      <c r="A2615" t="s">
        <v>296</v>
      </c>
      <c r="B2615" t="s">
        <v>13004</v>
      </c>
      <c r="C2615" t="s">
        <v>13005</v>
      </c>
      <c r="D2615" t="s">
        <v>7030</v>
      </c>
      <c r="E2615" t="s">
        <v>306</v>
      </c>
      <c r="F2615" t="s">
        <v>361</v>
      </c>
      <c r="G2615" t="s">
        <v>13006</v>
      </c>
      <c r="H2615" t="s">
        <v>307</v>
      </c>
    </row>
    <row r="2616" spans="1:8" x14ac:dyDescent="0.25">
      <c r="A2616" t="s">
        <v>296</v>
      </c>
      <c r="B2616" t="s">
        <v>13010</v>
      </c>
      <c r="C2616" t="s">
        <v>13011</v>
      </c>
      <c r="D2616" t="s">
        <v>7040</v>
      </c>
      <c r="E2616" t="s">
        <v>306</v>
      </c>
      <c r="F2616" t="s">
        <v>361</v>
      </c>
      <c r="G2616" t="s">
        <v>13012</v>
      </c>
      <c r="H2616" t="s">
        <v>307</v>
      </c>
    </row>
    <row r="2617" spans="1:8" x14ac:dyDescent="0.25">
      <c r="A2617" t="s">
        <v>296</v>
      </c>
      <c r="B2617" t="s">
        <v>13016</v>
      </c>
      <c r="C2617" t="s">
        <v>13017</v>
      </c>
      <c r="D2617" t="s">
        <v>7046</v>
      </c>
      <c r="E2617" t="s">
        <v>306</v>
      </c>
      <c r="F2617" t="s">
        <v>361</v>
      </c>
      <c r="G2617" t="s">
        <v>13018</v>
      </c>
      <c r="H2617" t="s">
        <v>307</v>
      </c>
    </row>
    <row r="2618" spans="1:8" x14ac:dyDescent="0.25">
      <c r="A2618" t="s">
        <v>296</v>
      </c>
      <c r="B2618" t="s">
        <v>13022</v>
      </c>
      <c r="C2618" t="s">
        <v>13023</v>
      </c>
      <c r="D2618" t="s">
        <v>7052</v>
      </c>
      <c r="E2618" t="s">
        <v>306</v>
      </c>
      <c r="F2618" t="s">
        <v>361</v>
      </c>
      <c r="G2618" t="s">
        <v>13024</v>
      </c>
      <c r="H2618" t="s">
        <v>307</v>
      </c>
    </row>
    <row r="2619" spans="1:8" x14ac:dyDescent="0.25">
      <c r="A2619" t="s">
        <v>296</v>
      </c>
      <c r="B2619" t="s">
        <v>13028</v>
      </c>
      <c r="C2619" t="s">
        <v>13029</v>
      </c>
      <c r="D2619" t="s">
        <v>7058</v>
      </c>
      <c r="E2619" t="s">
        <v>306</v>
      </c>
      <c r="F2619" t="s">
        <v>361</v>
      </c>
      <c r="G2619" t="s">
        <v>13030</v>
      </c>
      <c r="H2619" t="s">
        <v>307</v>
      </c>
    </row>
    <row r="2620" spans="1:8" x14ac:dyDescent="0.25">
      <c r="A2620" t="s">
        <v>296</v>
      </c>
      <c r="B2620" t="s">
        <v>13034</v>
      </c>
      <c r="C2620" t="s">
        <v>13035</v>
      </c>
      <c r="D2620" t="s">
        <v>7064</v>
      </c>
      <c r="E2620" t="s">
        <v>306</v>
      </c>
      <c r="F2620" t="s">
        <v>361</v>
      </c>
      <c r="G2620" t="s">
        <v>13036</v>
      </c>
      <c r="H2620" t="s">
        <v>307</v>
      </c>
    </row>
    <row r="2621" spans="1:8" x14ac:dyDescent="0.25">
      <c r="A2621" t="s">
        <v>296</v>
      </c>
      <c r="B2621" t="s">
        <v>13040</v>
      </c>
      <c r="C2621" t="s">
        <v>13041</v>
      </c>
      <c r="D2621" t="s">
        <v>7070</v>
      </c>
      <c r="E2621" t="s">
        <v>306</v>
      </c>
      <c r="F2621" t="s">
        <v>361</v>
      </c>
      <c r="G2621" t="s">
        <v>13042</v>
      </c>
      <c r="H2621" t="s">
        <v>307</v>
      </c>
    </row>
    <row r="2622" spans="1:8" x14ac:dyDescent="0.25">
      <c r="A2622" t="s">
        <v>296</v>
      </c>
      <c r="B2622" t="s">
        <v>13046</v>
      </c>
      <c r="C2622" t="s">
        <v>13047</v>
      </c>
      <c r="D2622" t="s">
        <v>7072</v>
      </c>
      <c r="E2622" t="s">
        <v>306</v>
      </c>
      <c r="F2622" t="s">
        <v>361</v>
      </c>
      <c r="G2622" t="s">
        <v>13048</v>
      </c>
      <c r="H2622" t="s">
        <v>307</v>
      </c>
    </row>
    <row r="2623" spans="1:8" x14ac:dyDescent="0.25">
      <c r="A2623" t="s">
        <v>296</v>
      </c>
      <c r="B2623" t="s">
        <v>13052</v>
      </c>
      <c r="C2623" t="s">
        <v>13053</v>
      </c>
      <c r="D2623" t="s">
        <v>7078</v>
      </c>
      <c r="E2623" t="s">
        <v>306</v>
      </c>
      <c r="F2623" t="s">
        <v>361</v>
      </c>
      <c r="G2623" t="s">
        <v>11139</v>
      </c>
      <c r="H2623" t="s">
        <v>307</v>
      </c>
    </row>
    <row r="2624" spans="1:8" x14ac:dyDescent="0.25">
      <c r="A2624" t="s">
        <v>296</v>
      </c>
      <c r="B2624" t="s">
        <v>13057</v>
      </c>
      <c r="C2624" t="s">
        <v>13058</v>
      </c>
      <c r="D2624" t="s">
        <v>7084</v>
      </c>
      <c r="E2624" t="s">
        <v>306</v>
      </c>
      <c r="F2624" t="s">
        <v>361</v>
      </c>
      <c r="G2624" t="s">
        <v>13059</v>
      </c>
      <c r="H2624" t="s">
        <v>307</v>
      </c>
    </row>
    <row r="2625" spans="1:8" x14ac:dyDescent="0.25">
      <c r="A2625" t="s">
        <v>296</v>
      </c>
      <c r="B2625" t="s">
        <v>13063</v>
      </c>
      <c r="C2625" t="s">
        <v>13064</v>
      </c>
      <c r="D2625" t="s">
        <v>7086</v>
      </c>
      <c r="E2625" t="s">
        <v>306</v>
      </c>
      <c r="F2625" t="s">
        <v>361</v>
      </c>
      <c r="G2625" t="s">
        <v>13065</v>
      </c>
      <c r="H2625" t="s">
        <v>307</v>
      </c>
    </row>
    <row r="2626" spans="1:8" x14ac:dyDescent="0.25">
      <c r="A2626" t="s">
        <v>296</v>
      </c>
      <c r="B2626" t="s">
        <v>13069</v>
      </c>
      <c r="C2626" t="s">
        <v>13070</v>
      </c>
      <c r="D2626" t="s">
        <v>7163</v>
      </c>
      <c r="E2626" t="s">
        <v>306</v>
      </c>
      <c r="F2626" t="s">
        <v>361</v>
      </c>
      <c r="G2626" t="s">
        <v>13071</v>
      </c>
      <c r="H2626" t="s">
        <v>307</v>
      </c>
    </row>
    <row r="2627" spans="1:8" x14ac:dyDescent="0.25">
      <c r="A2627" t="s">
        <v>296</v>
      </c>
      <c r="B2627" t="s">
        <v>10672</v>
      </c>
      <c r="C2627" t="s">
        <v>10673</v>
      </c>
      <c r="D2627" t="s">
        <v>7328</v>
      </c>
      <c r="E2627" t="s">
        <v>306</v>
      </c>
      <c r="F2627" t="s">
        <v>361</v>
      </c>
      <c r="G2627" t="s">
        <v>10674</v>
      </c>
      <c r="H2627" t="s">
        <v>307</v>
      </c>
    </row>
    <row r="2628" spans="1:8" x14ac:dyDescent="0.25">
      <c r="A2628" t="s">
        <v>296</v>
      </c>
      <c r="B2628" t="s">
        <v>10668</v>
      </c>
      <c r="C2628" t="s">
        <v>10669</v>
      </c>
      <c r="D2628" t="s">
        <v>10670</v>
      </c>
      <c r="E2628" t="s">
        <v>306</v>
      </c>
      <c r="F2628" t="s">
        <v>361</v>
      </c>
      <c r="G2628" t="s">
        <v>10671</v>
      </c>
      <c r="H2628" t="s">
        <v>307</v>
      </c>
    </row>
    <row r="2629" spans="1:8" x14ac:dyDescent="0.25">
      <c r="A2629" t="s">
        <v>296</v>
      </c>
      <c r="B2629" t="s">
        <v>13080</v>
      </c>
      <c r="C2629" t="s">
        <v>13081</v>
      </c>
      <c r="D2629" t="s">
        <v>13082</v>
      </c>
      <c r="E2629" t="s">
        <v>306</v>
      </c>
      <c r="F2629" t="s">
        <v>361</v>
      </c>
      <c r="G2629" t="s">
        <v>13083</v>
      </c>
      <c r="H2629" t="s">
        <v>307</v>
      </c>
    </row>
    <row r="2630" spans="1:8" x14ac:dyDescent="0.25">
      <c r="A2630" t="s">
        <v>296</v>
      </c>
      <c r="B2630" t="s">
        <v>12847</v>
      </c>
      <c r="C2630" t="s">
        <v>12848</v>
      </c>
      <c r="D2630" t="s">
        <v>12849</v>
      </c>
      <c r="E2630" t="s">
        <v>306</v>
      </c>
      <c r="F2630" t="s">
        <v>3074</v>
      </c>
      <c r="G2630" t="s">
        <v>12850</v>
      </c>
      <c r="H2630" t="s">
        <v>307</v>
      </c>
    </row>
    <row r="2633" spans="1:8" x14ac:dyDescent="0.25">
      <c r="A2633" t="s">
        <v>296</v>
      </c>
      <c r="B2633" t="s">
        <v>7921</v>
      </c>
      <c r="C2633" t="s">
        <v>7922</v>
      </c>
      <c r="D2633" t="s">
        <v>7923</v>
      </c>
      <c r="E2633" t="s">
        <v>306</v>
      </c>
      <c r="F2633" t="s">
        <v>361</v>
      </c>
      <c r="G2633" t="s">
        <v>7924</v>
      </c>
      <c r="H2633" t="s">
        <v>307</v>
      </c>
    </row>
    <row r="2634" spans="1:8" x14ac:dyDescent="0.25">
      <c r="A2634" t="s">
        <v>296</v>
      </c>
      <c r="B2634" t="s">
        <v>7917</v>
      </c>
      <c r="C2634" t="s">
        <v>7918</v>
      </c>
      <c r="D2634" t="s">
        <v>7919</v>
      </c>
      <c r="E2634" t="s">
        <v>306</v>
      </c>
      <c r="F2634" t="s">
        <v>361</v>
      </c>
      <c r="G2634" t="s">
        <v>7920</v>
      </c>
      <c r="H2634" t="s">
        <v>307</v>
      </c>
    </row>
    <row r="2635" spans="1:8" x14ac:dyDescent="0.25">
      <c r="A2635" t="s">
        <v>296</v>
      </c>
      <c r="B2635" t="s">
        <v>13322</v>
      </c>
      <c r="C2635" t="s">
        <v>8425</v>
      </c>
      <c r="D2635" t="s">
        <v>13323</v>
      </c>
      <c r="E2635" t="s">
        <v>306</v>
      </c>
      <c r="F2635" t="s">
        <v>361</v>
      </c>
      <c r="G2635" t="s">
        <v>13324</v>
      </c>
      <c r="H2635" t="s">
        <v>307</v>
      </c>
    </row>
    <row r="2636" spans="1:8" x14ac:dyDescent="0.25">
      <c r="A2636" t="s">
        <v>296</v>
      </c>
      <c r="B2636" t="s">
        <v>13244</v>
      </c>
      <c r="C2636" t="s">
        <v>13245</v>
      </c>
      <c r="D2636" t="s">
        <v>7994</v>
      </c>
      <c r="E2636" t="s">
        <v>306</v>
      </c>
      <c r="F2636" t="s">
        <v>361</v>
      </c>
      <c r="G2636" t="s">
        <v>13246</v>
      </c>
      <c r="H2636" t="s">
        <v>307</v>
      </c>
    </row>
    <row r="2637" spans="1:8" x14ac:dyDescent="0.25">
      <c r="A2637" t="s">
        <v>296</v>
      </c>
      <c r="B2637" t="s">
        <v>13176</v>
      </c>
      <c r="C2637" t="s">
        <v>7757</v>
      </c>
      <c r="D2637" t="s">
        <v>13177</v>
      </c>
      <c r="E2637" t="s">
        <v>306</v>
      </c>
      <c r="F2637" t="s">
        <v>5130</v>
      </c>
      <c r="G2637" t="s">
        <v>13178</v>
      </c>
      <c r="H2637" t="s">
        <v>307</v>
      </c>
    </row>
    <row r="2638" spans="1:8" x14ac:dyDescent="0.25">
      <c r="A2638" t="s">
        <v>296</v>
      </c>
      <c r="B2638" t="s">
        <v>13194</v>
      </c>
      <c r="C2638" t="s">
        <v>7759</v>
      </c>
      <c r="D2638" t="s">
        <v>13195</v>
      </c>
      <c r="E2638" t="s">
        <v>306</v>
      </c>
      <c r="F2638" t="s">
        <v>5130</v>
      </c>
      <c r="G2638" t="s">
        <v>13196</v>
      </c>
      <c r="H2638" t="s">
        <v>307</v>
      </c>
    </row>
    <row r="2639" spans="1:8" x14ac:dyDescent="0.25">
      <c r="A2639" t="s">
        <v>296</v>
      </c>
      <c r="B2639" t="s">
        <v>8368</v>
      </c>
      <c r="C2639" t="s">
        <v>8369</v>
      </c>
      <c r="D2639" t="s">
        <v>8370</v>
      </c>
      <c r="E2639" t="s">
        <v>306</v>
      </c>
      <c r="F2639" t="s">
        <v>361</v>
      </c>
      <c r="G2639" t="s">
        <v>8371</v>
      </c>
      <c r="H2639" t="s">
        <v>307</v>
      </c>
    </row>
    <row r="2640" spans="1:8" x14ac:dyDescent="0.25">
      <c r="A2640" t="s">
        <v>296</v>
      </c>
      <c r="B2640" t="s">
        <v>10688</v>
      </c>
      <c r="C2640" t="s">
        <v>8372</v>
      </c>
      <c r="D2640" t="s">
        <v>10689</v>
      </c>
      <c r="E2640" t="s">
        <v>306</v>
      </c>
      <c r="F2640" t="s">
        <v>361</v>
      </c>
      <c r="G2640" t="s">
        <v>10690</v>
      </c>
      <c r="H2640" t="s">
        <v>307</v>
      </c>
    </row>
    <row r="2641" spans="1:8" x14ac:dyDescent="0.25">
      <c r="A2641" t="s">
        <v>296</v>
      </c>
      <c r="B2641" t="s">
        <v>13286</v>
      </c>
      <c r="C2641" t="s">
        <v>8374</v>
      </c>
      <c r="D2641" t="s">
        <v>13287</v>
      </c>
      <c r="E2641" t="s">
        <v>306</v>
      </c>
      <c r="F2641" t="s">
        <v>361</v>
      </c>
      <c r="G2641" t="s">
        <v>13288</v>
      </c>
      <c r="H2641" t="s">
        <v>307</v>
      </c>
    </row>
    <row r="2642" spans="1:8" x14ac:dyDescent="0.25">
      <c r="A2642" t="s">
        <v>296</v>
      </c>
      <c r="B2642" t="s">
        <v>13296</v>
      </c>
      <c r="C2642" t="s">
        <v>8376</v>
      </c>
      <c r="D2642" t="s">
        <v>13297</v>
      </c>
      <c r="E2642" t="s">
        <v>306</v>
      </c>
      <c r="F2642" t="s">
        <v>361</v>
      </c>
      <c r="G2642" t="s">
        <v>13298</v>
      </c>
      <c r="H2642" t="s">
        <v>307</v>
      </c>
    </row>
    <row r="2643" spans="1:8" x14ac:dyDescent="0.25">
      <c r="A2643" t="s">
        <v>296</v>
      </c>
      <c r="B2643" t="s">
        <v>13302</v>
      </c>
      <c r="C2643" t="s">
        <v>8378</v>
      </c>
      <c r="D2643" t="s">
        <v>13303</v>
      </c>
      <c r="E2643" t="s">
        <v>306</v>
      </c>
      <c r="F2643" t="s">
        <v>361</v>
      </c>
      <c r="G2643" t="s">
        <v>13304</v>
      </c>
      <c r="H2643" t="s">
        <v>307</v>
      </c>
    </row>
    <row r="2644" spans="1:8" x14ac:dyDescent="0.25">
      <c r="A2644" t="s">
        <v>296</v>
      </c>
      <c r="B2644" t="s">
        <v>13312</v>
      </c>
      <c r="C2644" t="s">
        <v>8380</v>
      </c>
      <c r="D2644" t="s">
        <v>13313</v>
      </c>
      <c r="E2644" t="s">
        <v>306</v>
      </c>
      <c r="F2644" t="s">
        <v>361</v>
      </c>
      <c r="G2644" t="s">
        <v>13314</v>
      </c>
      <c r="H2644" t="s">
        <v>307</v>
      </c>
    </row>
    <row r="2645" spans="1:8" x14ac:dyDescent="0.25">
      <c r="A2645" t="s">
        <v>296</v>
      </c>
      <c r="B2645" t="s">
        <v>8382</v>
      </c>
      <c r="C2645" t="s">
        <v>8383</v>
      </c>
      <c r="D2645" t="s">
        <v>8384</v>
      </c>
      <c r="E2645" t="s">
        <v>306</v>
      </c>
      <c r="F2645" t="s">
        <v>361</v>
      </c>
      <c r="G2645" t="s">
        <v>8385</v>
      </c>
      <c r="H2645" t="s">
        <v>307</v>
      </c>
    </row>
    <row r="2646" spans="1:8" x14ac:dyDescent="0.25">
      <c r="A2646" t="s">
        <v>296</v>
      </c>
      <c r="B2646" t="s">
        <v>8386</v>
      </c>
      <c r="C2646" t="s">
        <v>8387</v>
      </c>
      <c r="D2646" t="s">
        <v>8388</v>
      </c>
      <c r="E2646" t="s">
        <v>306</v>
      </c>
      <c r="F2646" t="s">
        <v>361</v>
      </c>
      <c r="G2646" t="s">
        <v>8389</v>
      </c>
      <c r="H2646" t="s">
        <v>307</v>
      </c>
    </row>
    <row r="2647" spans="1:8" x14ac:dyDescent="0.25">
      <c r="A2647" t="s">
        <v>296</v>
      </c>
      <c r="B2647" t="s">
        <v>8390</v>
      </c>
      <c r="C2647" t="s">
        <v>8391</v>
      </c>
      <c r="D2647" t="s">
        <v>8392</v>
      </c>
      <c r="E2647" t="s">
        <v>306</v>
      </c>
      <c r="F2647" t="s">
        <v>361</v>
      </c>
      <c r="G2647" t="s">
        <v>8393</v>
      </c>
      <c r="H2647" t="s">
        <v>307</v>
      </c>
    </row>
    <row r="2648" spans="1:8" x14ac:dyDescent="0.25">
      <c r="A2648" t="s">
        <v>296</v>
      </c>
      <c r="B2648" t="s">
        <v>8394</v>
      </c>
      <c r="C2648" t="s">
        <v>8395</v>
      </c>
      <c r="D2648" t="s">
        <v>8396</v>
      </c>
      <c r="E2648" t="s">
        <v>306</v>
      </c>
      <c r="F2648" t="s">
        <v>361</v>
      </c>
      <c r="G2648" t="s">
        <v>8397</v>
      </c>
      <c r="H2648" t="s">
        <v>307</v>
      </c>
    </row>
    <row r="2649" spans="1:8" x14ac:dyDescent="0.25">
      <c r="A2649" t="s">
        <v>296</v>
      </c>
      <c r="B2649" t="s">
        <v>8398</v>
      </c>
      <c r="C2649" t="s">
        <v>8399</v>
      </c>
      <c r="D2649" t="s">
        <v>8400</v>
      </c>
      <c r="E2649" t="s">
        <v>306</v>
      </c>
      <c r="F2649" t="s">
        <v>361</v>
      </c>
      <c r="G2649" t="s">
        <v>8401</v>
      </c>
      <c r="H2649" t="s">
        <v>307</v>
      </c>
    </row>
    <row r="2650" spans="1:8" x14ac:dyDescent="0.25">
      <c r="A2650" t="s">
        <v>296</v>
      </c>
      <c r="B2650" t="s">
        <v>8402</v>
      </c>
      <c r="C2650" t="s">
        <v>8403</v>
      </c>
      <c r="D2650" t="s">
        <v>8404</v>
      </c>
      <c r="E2650" t="s">
        <v>306</v>
      </c>
      <c r="F2650" t="s">
        <v>361</v>
      </c>
      <c r="G2650" t="s">
        <v>8405</v>
      </c>
      <c r="H2650" t="s">
        <v>307</v>
      </c>
    </row>
    <row r="2651" spans="1:8" x14ac:dyDescent="0.25">
      <c r="A2651" t="s">
        <v>296</v>
      </c>
      <c r="B2651" t="s">
        <v>8406</v>
      </c>
      <c r="C2651" t="s">
        <v>8407</v>
      </c>
      <c r="D2651" t="s">
        <v>8408</v>
      </c>
      <c r="E2651" t="s">
        <v>306</v>
      </c>
      <c r="F2651" t="s">
        <v>361</v>
      </c>
      <c r="G2651" t="s">
        <v>8409</v>
      </c>
      <c r="H2651" t="s">
        <v>307</v>
      </c>
    </row>
    <row r="2652" spans="1:8" x14ac:dyDescent="0.25">
      <c r="A2652" t="s">
        <v>296</v>
      </c>
      <c r="B2652" t="s">
        <v>8410</v>
      </c>
      <c r="C2652" t="s">
        <v>8411</v>
      </c>
      <c r="D2652" t="s">
        <v>8412</v>
      </c>
      <c r="E2652" t="s">
        <v>306</v>
      </c>
      <c r="F2652" t="s">
        <v>361</v>
      </c>
      <c r="G2652" t="s">
        <v>8413</v>
      </c>
      <c r="H2652" t="s">
        <v>307</v>
      </c>
    </row>
    <row r="2653" spans="1:8" x14ac:dyDescent="0.25">
      <c r="A2653" t="s">
        <v>296</v>
      </c>
      <c r="B2653" t="s">
        <v>8414</v>
      </c>
      <c r="C2653" t="s">
        <v>8415</v>
      </c>
      <c r="D2653" t="s">
        <v>8416</v>
      </c>
      <c r="E2653" t="s">
        <v>306</v>
      </c>
      <c r="F2653" t="s">
        <v>361</v>
      </c>
      <c r="G2653" t="s">
        <v>8417</v>
      </c>
      <c r="H2653" t="s">
        <v>307</v>
      </c>
    </row>
    <row r="2654" spans="1:8" x14ac:dyDescent="0.25">
      <c r="A2654" t="s">
        <v>296</v>
      </c>
      <c r="B2654" t="s">
        <v>8418</v>
      </c>
      <c r="C2654" t="s">
        <v>8419</v>
      </c>
      <c r="D2654" t="s">
        <v>8420</v>
      </c>
      <c r="E2654" t="s">
        <v>306</v>
      </c>
      <c r="F2654" t="s">
        <v>361</v>
      </c>
      <c r="G2654" t="s">
        <v>8421</v>
      </c>
      <c r="H2654" t="s">
        <v>307</v>
      </c>
    </row>
    <row r="2655" spans="1:8" x14ac:dyDescent="0.25">
      <c r="A2655" t="s">
        <v>296</v>
      </c>
      <c r="B2655" t="s">
        <v>7761</v>
      </c>
      <c r="C2655" t="s">
        <v>7762</v>
      </c>
      <c r="D2655" t="s">
        <v>7763</v>
      </c>
      <c r="E2655" t="s">
        <v>306</v>
      </c>
      <c r="F2655" t="s">
        <v>361</v>
      </c>
      <c r="G2655" t="s">
        <v>7764</v>
      </c>
      <c r="H2655" t="s">
        <v>307</v>
      </c>
    </row>
    <row r="2656" spans="1:8" x14ac:dyDescent="0.25">
      <c r="A2656" t="s">
        <v>296</v>
      </c>
      <c r="B2656" t="s">
        <v>7769</v>
      </c>
      <c r="C2656" t="s">
        <v>7770</v>
      </c>
      <c r="D2656" t="s">
        <v>7771</v>
      </c>
      <c r="E2656" t="s">
        <v>306</v>
      </c>
      <c r="F2656" t="s">
        <v>361</v>
      </c>
      <c r="G2656" t="s">
        <v>7772</v>
      </c>
      <c r="H2656" t="s">
        <v>307</v>
      </c>
    </row>
    <row r="2657" spans="1:8" x14ac:dyDescent="0.25">
      <c r="A2657" t="s">
        <v>296</v>
      </c>
      <c r="B2657" t="s">
        <v>13224</v>
      </c>
      <c r="C2657" t="s">
        <v>7773</v>
      </c>
      <c r="D2657" t="s">
        <v>13225</v>
      </c>
      <c r="E2657" t="s">
        <v>306</v>
      </c>
      <c r="F2657" t="s">
        <v>361</v>
      </c>
      <c r="G2657" t="s">
        <v>13226</v>
      </c>
      <c r="H2657" t="s">
        <v>307</v>
      </c>
    </row>
    <row r="2658" spans="1:8" x14ac:dyDescent="0.25">
      <c r="A2658" t="s">
        <v>296</v>
      </c>
      <c r="B2658" t="s">
        <v>7775</v>
      </c>
      <c r="C2658" t="s">
        <v>7776</v>
      </c>
      <c r="D2658" t="s">
        <v>7777</v>
      </c>
      <c r="E2658" t="s">
        <v>306</v>
      </c>
      <c r="F2658" t="s">
        <v>361</v>
      </c>
      <c r="G2658" t="s">
        <v>7778</v>
      </c>
      <c r="H2658" t="s">
        <v>307</v>
      </c>
    </row>
    <row r="2659" spans="1:8" x14ac:dyDescent="0.25">
      <c r="A2659" t="s">
        <v>296</v>
      </c>
      <c r="B2659" t="s">
        <v>7779</v>
      </c>
      <c r="C2659" t="s">
        <v>7780</v>
      </c>
      <c r="D2659" t="s">
        <v>7781</v>
      </c>
      <c r="E2659" t="s">
        <v>306</v>
      </c>
      <c r="F2659" t="s">
        <v>361</v>
      </c>
      <c r="G2659" t="s">
        <v>7782</v>
      </c>
      <c r="H2659" t="s">
        <v>307</v>
      </c>
    </row>
    <row r="2660" spans="1:8" x14ac:dyDescent="0.25">
      <c r="A2660" t="s">
        <v>296</v>
      </c>
      <c r="B2660" t="s">
        <v>7783</v>
      </c>
      <c r="C2660" t="s">
        <v>7784</v>
      </c>
      <c r="D2660" t="s">
        <v>7785</v>
      </c>
      <c r="E2660" t="s">
        <v>306</v>
      </c>
      <c r="F2660" t="s">
        <v>361</v>
      </c>
      <c r="G2660" t="s">
        <v>7786</v>
      </c>
      <c r="H2660" t="s">
        <v>307</v>
      </c>
    </row>
    <row r="2661" spans="1:8" x14ac:dyDescent="0.25">
      <c r="A2661" t="s">
        <v>296</v>
      </c>
      <c r="B2661" t="s">
        <v>7787</v>
      </c>
      <c r="C2661" t="s">
        <v>7788</v>
      </c>
      <c r="D2661" t="s">
        <v>7789</v>
      </c>
      <c r="E2661" t="s">
        <v>306</v>
      </c>
      <c r="F2661" t="s">
        <v>361</v>
      </c>
      <c r="G2661" t="s">
        <v>7790</v>
      </c>
      <c r="H2661" t="s">
        <v>307</v>
      </c>
    </row>
    <row r="2662" spans="1:8" x14ac:dyDescent="0.25">
      <c r="A2662" t="s">
        <v>296</v>
      </c>
      <c r="B2662" t="s">
        <v>7791</v>
      </c>
      <c r="C2662" t="s">
        <v>7792</v>
      </c>
      <c r="D2662" t="s">
        <v>7793</v>
      </c>
      <c r="E2662" t="s">
        <v>306</v>
      </c>
      <c r="F2662" t="s">
        <v>361</v>
      </c>
      <c r="G2662" t="s">
        <v>7794</v>
      </c>
      <c r="H2662" t="s">
        <v>307</v>
      </c>
    </row>
    <row r="2663" spans="1:8" x14ac:dyDescent="0.25">
      <c r="A2663" t="s">
        <v>296</v>
      </c>
      <c r="B2663" t="s">
        <v>7795</v>
      </c>
      <c r="C2663" t="s">
        <v>7796</v>
      </c>
      <c r="D2663" t="s">
        <v>7797</v>
      </c>
      <c r="E2663" t="s">
        <v>306</v>
      </c>
      <c r="F2663" t="s">
        <v>361</v>
      </c>
      <c r="G2663" t="s">
        <v>7798</v>
      </c>
      <c r="H2663" t="s">
        <v>307</v>
      </c>
    </row>
    <row r="2664" spans="1:8" x14ac:dyDescent="0.25">
      <c r="A2664" t="s">
        <v>296</v>
      </c>
      <c r="B2664" t="s">
        <v>7799</v>
      </c>
      <c r="C2664" t="s">
        <v>7800</v>
      </c>
      <c r="D2664" t="s">
        <v>7801</v>
      </c>
      <c r="E2664" t="s">
        <v>306</v>
      </c>
      <c r="F2664" t="s">
        <v>361</v>
      </c>
      <c r="G2664" t="s">
        <v>7802</v>
      </c>
      <c r="H2664" t="s">
        <v>307</v>
      </c>
    </row>
    <row r="2665" spans="1:8" x14ac:dyDescent="0.25">
      <c r="A2665" t="s">
        <v>296</v>
      </c>
      <c r="B2665" t="s">
        <v>7803</v>
      </c>
      <c r="C2665" t="s">
        <v>7804</v>
      </c>
      <c r="D2665" t="s">
        <v>7805</v>
      </c>
      <c r="E2665" t="s">
        <v>306</v>
      </c>
      <c r="F2665" t="s">
        <v>361</v>
      </c>
      <c r="G2665" t="s">
        <v>7806</v>
      </c>
      <c r="H2665" t="s">
        <v>307</v>
      </c>
    </row>
    <row r="2666" spans="1:8" x14ac:dyDescent="0.25">
      <c r="A2666" t="s">
        <v>296</v>
      </c>
      <c r="B2666" t="s">
        <v>7807</v>
      </c>
      <c r="C2666" t="s">
        <v>7808</v>
      </c>
      <c r="D2666" t="s">
        <v>7809</v>
      </c>
      <c r="E2666" t="s">
        <v>306</v>
      </c>
      <c r="F2666" t="s">
        <v>361</v>
      </c>
      <c r="G2666" t="s">
        <v>7810</v>
      </c>
      <c r="H2666" t="s">
        <v>307</v>
      </c>
    </row>
    <row r="2667" spans="1:8" x14ac:dyDescent="0.25">
      <c r="A2667" t="s">
        <v>296</v>
      </c>
      <c r="B2667" t="s">
        <v>7811</v>
      </c>
      <c r="C2667" t="s">
        <v>7812</v>
      </c>
      <c r="D2667" t="s">
        <v>7813</v>
      </c>
      <c r="E2667" t="s">
        <v>306</v>
      </c>
      <c r="F2667" t="s">
        <v>361</v>
      </c>
      <c r="G2667" t="s">
        <v>7814</v>
      </c>
      <c r="H2667" t="s">
        <v>307</v>
      </c>
    </row>
    <row r="2668" spans="1:8" x14ac:dyDescent="0.25">
      <c r="A2668" t="s">
        <v>296</v>
      </c>
      <c r="B2668" t="s">
        <v>7815</v>
      </c>
      <c r="C2668" t="s">
        <v>7816</v>
      </c>
      <c r="D2668" t="s">
        <v>7817</v>
      </c>
      <c r="E2668" t="s">
        <v>306</v>
      </c>
      <c r="F2668" t="s">
        <v>361</v>
      </c>
      <c r="G2668" t="s">
        <v>7818</v>
      </c>
      <c r="H2668" t="s">
        <v>307</v>
      </c>
    </row>
    <row r="2669" spans="1:8" x14ac:dyDescent="0.25">
      <c r="A2669" t="s">
        <v>296</v>
      </c>
      <c r="B2669" t="s">
        <v>7819</v>
      </c>
      <c r="C2669" t="s">
        <v>7820</v>
      </c>
      <c r="D2669" t="s">
        <v>7821</v>
      </c>
      <c r="E2669" t="s">
        <v>306</v>
      </c>
      <c r="F2669" t="s">
        <v>361</v>
      </c>
      <c r="G2669" t="s">
        <v>7822</v>
      </c>
      <c r="H2669" t="s">
        <v>307</v>
      </c>
    </row>
    <row r="2670" spans="1:8" x14ac:dyDescent="0.25">
      <c r="A2670" t="s">
        <v>296</v>
      </c>
      <c r="B2670" t="s">
        <v>7823</v>
      </c>
      <c r="C2670" t="s">
        <v>7824</v>
      </c>
      <c r="D2670" t="s">
        <v>7825</v>
      </c>
      <c r="E2670" t="s">
        <v>306</v>
      </c>
      <c r="F2670" t="s">
        <v>361</v>
      </c>
      <c r="G2670" t="s">
        <v>7826</v>
      </c>
      <c r="H2670" t="s">
        <v>307</v>
      </c>
    </row>
    <row r="2671" spans="1:8" x14ac:dyDescent="0.25">
      <c r="A2671" t="s">
        <v>296</v>
      </c>
      <c r="B2671" t="s">
        <v>7827</v>
      </c>
      <c r="C2671" t="s">
        <v>7828</v>
      </c>
      <c r="D2671" t="s">
        <v>7829</v>
      </c>
      <c r="E2671" t="s">
        <v>306</v>
      </c>
      <c r="F2671" t="s">
        <v>361</v>
      </c>
      <c r="G2671" t="s">
        <v>7822</v>
      </c>
      <c r="H2671" t="s">
        <v>307</v>
      </c>
    </row>
    <row r="2672" spans="1:8" x14ac:dyDescent="0.25">
      <c r="A2672" t="s">
        <v>296</v>
      </c>
      <c r="B2672" t="s">
        <v>7830</v>
      </c>
      <c r="C2672" t="s">
        <v>7831</v>
      </c>
      <c r="D2672" t="s">
        <v>7832</v>
      </c>
      <c r="E2672" t="s">
        <v>306</v>
      </c>
      <c r="F2672" t="s">
        <v>361</v>
      </c>
      <c r="G2672" t="s">
        <v>7833</v>
      </c>
      <c r="H2672" t="s">
        <v>307</v>
      </c>
    </row>
    <row r="2673" spans="1:8" x14ac:dyDescent="0.25">
      <c r="A2673" t="s">
        <v>296</v>
      </c>
      <c r="B2673" t="s">
        <v>7834</v>
      </c>
      <c r="C2673" t="s">
        <v>7835</v>
      </c>
      <c r="D2673" t="s">
        <v>7836</v>
      </c>
      <c r="E2673" t="s">
        <v>306</v>
      </c>
      <c r="F2673" t="s">
        <v>361</v>
      </c>
      <c r="G2673" t="s">
        <v>7837</v>
      </c>
      <c r="H2673" t="s">
        <v>307</v>
      </c>
    </row>
    <row r="2674" spans="1:8" x14ac:dyDescent="0.25">
      <c r="A2674" t="s">
        <v>296</v>
      </c>
      <c r="B2674" t="s">
        <v>7838</v>
      </c>
      <c r="C2674" t="s">
        <v>7839</v>
      </c>
      <c r="D2674" t="s">
        <v>7840</v>
      </c>
      <c r="E2674" t="s">
        <v>306</v>
      </c>
      <c r="F2674" t="s">
        <v>361</v>
      </c>
      <c r="G2674" t="s">
        <v>7841</v>
      </c>
      <c r="H2674" t="s">
        <v>307</v>
      </c>
    </row>
    <row r="2675" spans="1:8" x14ac:dyDescent="0.25">
      <c r="A2675" t="s">
        <v>296</v>
      </c>
      <c r="B2675" t="s">
        <v>7842</v>
      </c>
      <c r="C2675" t="s">
        <v>7843</v>
      </c>
      <c r="D2675" t="s">
        <v>7844</v>
      </c>
      <c r="E2675" t="s">
        <v>306</v>
      </c>
      <c r="F2675" t="s">
        <v>361</v>
      </c>
      <c r="G2675" t="s">
        <v>7845</v>
      </c>
      <c r="H2675" t="s">
        <v>307</v>
      </c>
    </row>
    <row r="2676" spans="1:8" x14ac:dyDescent="0.25">
      <c r="A2676" t="s">
        <v>296</v>
      </c>
      <c r="B2676" t="s">
        <v>7846</v>
      </c>
      <c r="C2676" t="s">
        <v>7847</v>
      </c>
      <c r="D2676" t="s">
        <v>7848</v>
      </c>
      <c r="E2676" t="s">
        <v>306</v>
      </c>
      <c r="F2676" t="s">
        <v>361</v>
      </c>
      <c r="G2676" t="s">
        <v>7849</v>
      </c>
      <c r="H2676" t="s">
        <v>307</v>
      </c>
    </row>
    <row r="2677" spans="1:8" x14ac:dyDescent="0.25">
      <c r="A2677" t="s">
        <v>296</v>
      </c>
      <c r="B2677" t="s">
        <v>7850</v>
      </c>
      <c r="C2677" t="s">
        <v>7851</v>
      </c>
      <c r="D2677" t="s">
        <v>7852</v>
      </c>
      <c r="E2677" t="s">
        <v>306</v>
      </c>
      <c r="F2677" t="s">
        <v>361</v>
      </c>
      <c r="G2677" t="s">
        <v>7853</v>
      </c>
      <c r="H2677" t="s">
        <v>307</v>
      </c>
    </row>
    <row r="2678" spans="1:8" x14ac:dyDescent="0.25">
      <c r="A2678" t="s">
        <v>296</v>
      </c>
      <c r="B2678" t="s">
        <v>7854</v>
      </c>
      <c r="C2678" t="s">
        <v>7855</v>
      </c>
      <c r="D2678" t="s">
        <v>7856</v>
      </c>
      <c r="E2678" t="s">
        <v>306</v>
      </c>
      <c r="F2678" t="s">
        <v>361</v>
      </c>
      <c r="G2678" t="s">
        <v>7857</v>
      </c>
      <c r="H2678" t="s">
        <v>307</v>
      </c>
    </row>
    <row r="2679" spans="1:8" x14ac:dyDescent="0.25">
      <c r="A2679" t="s">
        <v>296</v>
      </c>
      <c r="B2679" t="s">
        <v>7858</v>
      </c>
      <c r="C2679" t="s">
        <v>7859</v>
      </c>
      <c r="D2679" t="s">
        <v>7860</v>
      </c>
      <c r="E2679" t="s">
        <v>306</v>
      </c>
      <c r="F2679" t="s">
        <v>361</v>
      </c>
      <c r="G2679" t="s">
        <v>7861</v>
      </c>
      <c r="H2679" t="s">
        <v>307</v>
      </c>
    </row>
    <row r="2680" spans="1:8" x14ac:dyDescent="0.25">
      <c r="A2680" t="s">
        <v>296</v>
      </c>
      <c r="B2680" t="s">
        <v>7862</v>
      </c>
      <c r="C2680" t="s">
        <v>7863</v>
      </c>
      <c r="D2680" t="s">
        <v>7864</v>
      </c>
      <c r="E2680" t="s">
        <v>306</v>
      </c>
      <c r="F2680" t="s">
        <v>361</v>
      </c>
      <c r="G2680" t="s">
        <v>7865</v>
      </c>
      <c r="H2680" t="s">
        <v>307</v>
      </c>
    </row>
    <row r="2681" spans="1:8" x14ac:dyDescent="0.25">
      <c r="A2681" t="s">
        <v>296</v>
      </c>
      <c r="B2681" t="s">
        <v>7866</v>
      </c>
      <c r="C2681" t="s">
        <v>7867</v>
      </c>
      <c r="D2681" t="s">
        <v>7868</v>
      </c>
      <c r="E2681" t="s">
        <v>306</v>
      </c>
      <c r="F2681" t="s">
        <v>361</v>
      </c>
      <c r="G2681" t="s">
        <v>7869</v>
      </c>
      <c r="H2681" t="s">
        <v>307</v>
      </c>
    </row>
    <row r="2682" spans="1:8" x14ac:dyDescent="0.25">
      <c r="A2682" t="s">
        <v>296</v>
      </c>
      <c r="B2682" t="s">
        <v>7870</v>
      </c>
      <c r="C2682" t="s">
        <v>7871</v>
      </c>
      <c r="D2682" t="s">
        <v>7872</v>
      </c>
      <c r="E2682" t="s">
        <v>306</v>
      </c>
      <c r="F2682" t="s">
        <v>361</v>
      </c>
      <c r="G2682" t="s">
        <v>7873</v>
      </c>
      <c r="H2682" t="s">
        <v>307</v>
      </c>
    </row>
    <row r="2683" spans="1:8" x14ac:dyDescent="0.25">
      <c r="A2683" t="s">
        <v>296</v>
      </c>
      <c r="B2683" t="s">
        <v>7874</v>
      </c>
      <c r="C2683" t="s">
        <v>7875</v>
      </c>
      <c r="D2683" t="s">
        <v>7876</v>
      </c>
      <c r="E2683" t="s">
        <v>306</v>
      </c>
      <c r="F2683" t="s">
        <v>361</v>
      </c>
      <c r="G2683" t="s">
        <v>7877</v>
      </c>
      <c r="H2683" t="s">
        <v>307</v>
      </c>
    </row>
    <row r="2684" spans="1:8" x14ac:dyDescent="0.25">
      <c r="A2684" t="s">
        <v>296</v>
      </c>
      <c r="B2684" t="s">
        <v>7878</v>
      </c>
      <c r="C2684" t="s">
        <v>7879</v>
      </c>
      <c r="D2684" t="s">
        <v>7880</v>
      </c>
      <c r="E2684" t="s">
        <v>306</v>
      </c>
      <c r="F2684" t="s">
        <v>361</v>
      </c>
      <c r="G2684" t="s">
        <v>7881</v>
      </c>
      <c r="H2684" t="s">
        <v>307</v>
      </c>
    </row>
    <row r="2685" spans="1:8" x14ac:dyDescent="0.25">
      <c r="A2685" t="s">
        <v>296</v>
      </c>
      <c r="B2685" t="s">
        <v>7882</v>
      </c>
      <c r="C2685" t="s">
        <v>7883</v>
      </c>
      <c r="D2685" t="s">
        <v>7884</v>
      </c>
      <c r="E2685" t="s">
        <v>306</v>
      </c>
      <c r="F2685" t="s">
        <v>361</v>
      </c>
      <c r="G2685" t="s">
        <v>7885</v>
      </c>
      <c r="H2685" t="s">
        <v>307</v>
      </c>
    </row>
    <row r="2686" spans="1:8" x14ac:dyDescent="0.25">
      <c r="A2686" t="s">
        <v>296</v>
      </c>
      <c r="B2686" t="s">
        <v>7886</v>
      </c>
      <c r="C2686" t="s">
        <v>7887</v>
      </c>
      <c r="D2686" t="s">
        <v>7888</v>
      </c>
      <c r="E2686" t="s">
        <v>306</v>
      </c>
      <c r="F2686" t="s">
        <v>361</v>
      </c>
      <c r="G2686" t="s">
        <v>7889</v>
      </c>
      <c r="H2686" t="s">
        <v>307</v>
      </c>
    </row>
    <row r="2687" spans="1:8" x14ac:dyDescent="0.25">
      <c r="A2687" t="s">
        <v>296</v>
      </c>
      <c r="B2687" t="s">
        <v>7890</v>
      </c>
      <c r="C2687" t="s">
        <v>7891</v>
      </c>
      <c r="D2687" t="s">
        <v>7892</v>
      </c>
      <c r="E2687" t="s">
        <v>306</v>
      </c>
      <c r="F2687" t="s">
        <v>361</v>
      </c>
      <c r="G2687" t="s">
        <v>7893</v>
      </c>
      <c r="H2687" t="s">
        <v>307</v>
      </c>
    </row>
    <row r="2688" spans="1:8" x14ac:dyDescent="0.25">
      <c r="A2688" t="s">
        <v>296</v>
      </c>
      <c r="B2688" t="s">
        <v>13230</v>
      </c>
      <c r="C2688" t="s">
        <v>7894</v>
      </c>
      <c r="D2688" t="s">
        <v>13231</v>
      </c>
      <c r="E2688" t="s">
        <v>306</v>
      </c>
      <c r="F2688" t="s">
        <v>361</v>
      </c>
      <c r="G2688" t="s">
        <v>13232</v>
      </c>
      <c r="H2688" t="s">
        <v>307</v>
      </c>
    </row>
    <row r="2689" spans="1:8" x14ac:dyDescent="0.25">
      <c r="A2689" t="s">
        <v>296</v>
      </c>
      <c r="B2689" t="s">
        <v>10682</v>
      </c>
      <c r="C2689" t="s">
        <v>8071</v>
      </c>
      <c r="D2689" t="s">
        <v>10683</v>
      </c>
      <c r="E2689" t="s">
        <v>306</v>
      </c>
      <c r="F2689" t="s">
        <v>361</v>
      </c>
      <c r="G2689" t="s">
        <v>10684</v>
      </c>
      <c r="H2689" t="s">
        <v>307</v>
      </c>
    </row>
    <row r="2690" spans="1:8" x14ac:dyDescent="0.25">
      <c r="A2690" t="s">
        <v>296</v>
      </c>
      <c r="B2690" t="s">
        <v>8073</v>
      </c>
      <c r="C2690" t="s">
        <v>8074</v>
      </c>
      <c r="D2690" t="s">
        <v>8075</v>
      </c>
      <c r="E2690" t="s">
        <v>306</v>
      </c>
      <c r="F2690" t="s">
        <v>361</v>
      </c>
      <c r="G2690" t="s">
        <v>8076</v>
      </c>
      <c r="H2690" t="s">
        <v>307</v>
      </c>
    </row>
    <row r="2691" spans="1:8" x14ac:dyDescent="0.25">
      <c r="A2691" t="s">
        <v>296</v>
      </c>
      <c r="B2691" t="s">
        <v>8077</v>
      </c>
      <c r="C2691" t="s">
        <v>8078</v>
      </c>
      <c r="D2691" t="s">
        <v>8079</v>
      </c>
      <c r="E2691" t="s">
        <v>306</v>
      </c>
      <c r="F2691" t="s">
        <v>361</v>
      </c>
      <c r="G2691" t="s">
        <v>8080</v>
      </c>
      <c r="H2691" t="s">
        <v>307</v>
      </c>
    </row>
    <row r="2692" spans="1:8" x14ac:dyDescent="0.25">
      <c r="A2692" t="s">
        <v>296</v>
      </c>
      <c r="B2692" t="s">
        <v>8081</v>
      </c>
      <c r="C2692" t="s">
        <v>8082</v>
      </c>
      <c r="D2692" t="s">
        <v>8083</v>
      </c>
      <c r="E2692" t="s">
        <v>306</v>
      </c>
      <c r="F2692" t="s">
        <v>361</v>
      </c>
      <c r="G2692" t="s">
        <v>8084</v>
      </c>
      <c r="H2692" t="s">
        <v>307</v>
      </c>
    </row>
    <row r="2693" spans="1:8" x14ac:dyDescent="0.25">
      <c r="A2693" t="s">
        <v>296</v>
      </c>
      <c r="B2693" t="s">
        <v>8085</v>
      </c>
      <c r="C2693" t="s">
        <v>8086</v>
      </c>
      <c r="D2693" t="s">
        <v>8087</v>
      </c>
      <c r="E2693" t="s">
        <v>306</v>
      </c>
      <c r="F2693" t="s">
        <v>361</v>
      </c>
      <c r="G2693" t="s">
        <v>8088</v>
      </c>
      <c r="H2693" t="s">
        <v>307</v>
      </c>
    </row>
    <row r="2694" spans="1:8" x14ac:dyDescent="0.25">
      <c r="A2694" t="s">
        <v>296</v>
      </c>
      <c r="B2694" t="s">
        <v>7765</v>
      </c>
      <c r="C2694" t="s">
        <v>7766</v>
      </c>
      <c r="D2694" t="s">
        <v>7767</v>
      </c>
      <c r="E2694" t="s">
        <v>306</v>
      </c>
      <c r="F2694" t="s">
        <v>361</v>
      </c>
      <c r="G2694" t="s">
        <v>7768</v>
      </c>
      <c r="H2694" t="s">
        <v>307</v>
      </c>
    </row>
    <row r="2695" spans="1:8" x14ac:dyDescent="0.25">
      <c r="A2695" t="s">
        <v>296</v>
      </c>
      <c r="B2695" t="s">
        <v>13236</v>
      </c>
      <c r="C2695" t="s">
        <v>7766</v>
      </c>
      <c r="D2695" t="s">
        <v>13237</v>
      </c>
      <c r="E2695" t="s">
        <v>306</v>
      </c>
      <c r="F2695" t="s">
        <v>361</v>
      </c>
      <c r="G2695" t="s">
        <v>13238</v>
      </c>
      <c r="H2695" t="s">
        <v>307</v>
      </c>
    </row>
    <row r="2696" spans="1:8" x14ac:dyDescent="0.25">
      <c r="A2696" t="s">
        <v>296</v>
      </c>
      <c r="B2696" t="s">
        <v>7897</v>
      </c>
      <c r="C2696" t="s">
        <v>7898</v>
      </c>
      <c r="D2696" t="s">
        <v>7899</v>
      </c>
      <c r="E2696" t="s">
        <v>306</v>
      </c>
      <c r="F2696" t="s">
        <v>361</v>
      </c>
      <c r="G2696" t="s">
        <v>7900</v>
      </c>
      <c r="H2696" t="s">
        <v>307</v>
      </c>
    </row>
    <row r="2697" spans="1:8" x14ac:dyDescent="0.25">
      <c r="A2697" t="s">
        <v>296</v>
      </c>
      <c r="B2697" t="s">
        <v>7901</v>
      </c>
      <c r="C2697" t="s">
        <v>7902</v>
      </c>
      <c r="D2697" t="s">
        <v>7903</v>
      </c>
      <c r="E2697" t="s">
        <v>306</v>
      </c>
      <c r="F2697" t="s">
        <v>361</v>
      </c>
      <c r="G2697" t="s">
        <v>7904</v>
      </c>
      <c r="H2697" t="s">
        <v>307</v>
      </c>
    </row>
    <row r="2698" spans="1:8" x14ac:dyDescent="0.25">
      <c r="A2698" t="s">
        <v>296</v>
      </c>
      <c r="B2698" t="s">
        <v>7905</v>
      </c>
      <c r="C2698" t="s">
        <v>7906</v>
      </c>
      <c r="D2698" t="s">
        <v>7907</v>
      </c>
      <c r="E2698" t="s">
        <v>306</v>
      </c>
      <c r="F2698" t="s">
        <v>361</v>
      </c>
      <c r="G2698" t="s">
        <v>7908</v>
      </c>
      <c r="H2698" t="s">
        <v>307</v>
      </c>
    </row>
    <row r="2699" spans="1:8" x14ac:dyDescent="0.25">
      <c r="A2699" t="s">
        <v>296</v>
      </c>
      <c r="B2699" t="s">
        <v>7909</v>
      </c>
      <c r="C2699" t="s">
        <v>7910</v>
      </c>
      <c r="D2699" t="s">
        <v>7911</v>
      </c>
      <c r="E2699" t="s">
        <v>306</v>
      </c>
      <c r="F2699" t="s">
        <v>361</v>
      </c>
      <c r="G2699" t="s">
        <v>7912</v>
      </c>
      <c r="H2699" t="s">
        <v>307</v>
      </c>
    </row>
    <row r="2700" spans="1:8" x14ac:dyDescent="0.25">
      <c r="A2700" t="s">
        <v>296</v>
      </c>
      <c r="B2700" t="s">
        <v>7913</v>
      </c>
      <c r="C2700" t="s">
        <v>7914</v>
      </c>
      <c r="D2700" t="s">
        <v>7915</v>
      </c>
      <c r="E2700" t="s">
        <v>306</v>
      </c>
      <c r="F2700" t="s">
        <v>361</v>
      </c>
      <c r="G2700" t="s">
        <v>7916</v>
      </c>
      <c r="H2700" t="s">
        <v>307</v>
      </c>
    </row>
    <row r="2701" spans="1:8" x14ac:dyDescent="0.25">
      <c r="A2701" t="s">
        <v>296</v>
      </c>
      <c r="B2701" t="s">
        <v>7925</v>
      </c>
      <c r="C2701" t="s">
        <v>7926</v>
      </c>
      <c r="D2701" t="s">
        <v>7927</v>
      </c>
      <c r="E2701" t="s">
        <v>306</v>
      </c>
      <c r="F2701" t="s">
        <v>361</v>
      </c>
      <c r="G2701" t="s">
        <v>7928</v>
      </c>
      <c r="H2701" t="s">
        <v>307</v>
      </c>
    </row>
    <row r="2702" spans="1:8" x14ac:dyDescent="0.25">
      <c r="A2702" t="s">
        <v>296</v>
      </c>
      <c r="B2702" t="s">
        <v>7929</v>
      </c>
      <c r="C2702" t="s">
        <v>7930</v>
      </c>
      <c r="D2702" t="s">
        <v>7931</v>
      </c>
      <c r="E2702" t="s">
        <v>306</v>
      </c>
      <c r="F2702" t="s">
        <v>361</v>
      </c>
      <c r="G2702" t="s">
        <v>7932</v>
      </c>
      <c r="H2702" t="s">
        <v>307</v>
      </c>
    </row>
    <row r="2703" spans="1:8" x14ac:dyDescent="0.25">
      <c r="A2703" t="s">
        <v>296</v>
      </c>
      <c r="B2703" t="s">
        <v>7933</v>
      </c>
      <c r="C2703" t="s">
        <v>7934</v>
      </c>
      <c r="D2703" t="s">
        <v>7935</v>
      </c>
      <c r="E2703" t="s">
        <v>306</v>
      </c>
      <c r="F2703" t="s">
        <v>361</v>
      </c>
      <c r="G2703" t="s">
        <v>7936</v>
      </c>
      <c r="H2703" t="s">
        <v>307</v>
      </c>
    </row>
    <row r="2704" spans="1:8" x14ac:dyDescent="0.25">
      <c r="A2704" t="s">
        <v>296</v>
      </c>
      <c r="B2704" t="s">
        <v>7937</v>
      </c>
      <c r="C2704" t="s">
        <v>7938</v>
      </c>
      <c r="D2704" t="s">
        <v>7939</v>
      </c>
      <c r="E2704" t="s">
        <v>306</v>
      </c>
      <c r="F2704" t="s">
        <v>361</v>
      </c>
      <c r="G2704" t="s">
        <v>7940</v>
      </c>
      <c r="H2704" t="s">
        <v>307</v>
      </c>
    </row>
    <row r="2705" spans="1:8" x14ac:dyDescent="0.25">
      <c r="A2705" t="s">
        <v>296</v>
      </c>
      <c r="B2705" t="s">
        <v>7941</v>
      </c>
      <c r="C2705" t="s">
        <v>7942</v>
      </c>
      <c r="D2705" t="s">
        <v>7943</v>
      </c>
      <c r="E2705" t="s">
        <v>306</v>
      </c>
      <c r="F2705" t="s">
        <v>361</v>
      </c>
      <c r="G2705" t="s">
        <v>7944</v>
      </c>
      <c r="H2705" t="s">
        <v>307</v>
      </c>
    </row>
    <row r="2706" spans="1:8" x14ac:dyDescent="0.25">
      <c r="A2706" t="s">
        <v>296</v>
      </c>
      <c r="B2706" t="s">
        <v>7945</v>
      </c>
      <c r="C2706" t="s">
        <v>7946</v>
      </c>
      <c r="D2706" t="s">
        <v>7947</v>
      </c>
      <c r="E2706" t="s">
        <v>306</v>
      </c>
      <c r="F2706" t="s">
        <v>361</v>
      </c>
      <c r="G2706" t="s">
        <v>7948</v>
      </c>
      <c r="H2706" t="s">
        <v>307</v>
      </c>
    </row>
    <row r="2707" spans="1:8" x14ac:dyDescent="0.25">
      <c r="A2707" t="s">
        <v>296</v>
      </c>
      <c r="B2707" t="s">
        <v>7949</v>
      </c>
      <c r="C2707" t="s">
        <v>7950</v>
      </c>
      <c r="D2707" t="s">
        <v>7951</v>
      </c>
      <c r="E2707" t="s">
        <v>306</v>
      </c>
      <c r="F2707" t="s">
        <v>361</v>
      </c>
      <c r="G2707" t="s">
        <v>7952</v>
      </c>
      <c r="H2707" t="s">
        <v>307</v>
      </c>
    </row>
    <row r="2708" spans="1:8" x14ac:dyDescent="0.25">
      <c r="A2708" t="s">
        <v>296</v>
      </c>
      <c r="B2708" t="s">
        <v>7953</v>
      </c>
      <c r="C2708" t="s">
        <v>7954</v>
      </c>
      <c r="D2708" t="s">
        <v>7955</v>
      </c>
      <c r="E2708" t="s">
        <v>306</v>
      </c>
      <c r="F2708" t="s">
        <v>361</v>
      </c>
      <c r="G2708" t="s">
        <v>7956</v>
      </c>
      <c r="H2708" t="s">
        <v>307</v>
      </c>
    </row>
    <row r="2709" spans="1:8" x14ac:dyDescent="0.25">
      <c r="A2709" t="s">
        <v>296</v>
      </c>
      <c r="B2709" t="s">
        <v>7957</v>
      </c>
      <c r="C2709" t="s">
        <v>7958</v>
      </c>
      <c r="D2709" t="s">
        <v>7959</v>
      </c>
      <c r="E2709" t="s">
        <v>306</v>
      </c>
      <c r="F2709" t="s">
        <v>361</v>
      </c>
      <c r="G2709" t="s">
        <v>7960</v>
      </c>
      <c r="H2709" t="s">
        <v>307</v>
      </c>
    </row>
    <row r="2710" spans="1:8" x14ac:dyDescent="0.25">
      <c r="A2710" t="s">
        <v>296</v>
      </c>
      <c r="B2710" t="s">
        <v>7961</v>
      </c>
      <c r="C2710" t="s">
        <v>7962</v>
      </c>
      <c r="D2710" t="s">
        <v>7963</v>
      </c>
      <c r="E2710" t="s">
        <v>306</v>
      </c>
      <c r="F2710" t="s">
        <v>361</v>
      </c>
      <c r="G2710" t="s">
        <v>7964</v>
      </c>
      <c r="H2710" t="s">
        <v>307</v>
      </c>
    </row>
    <row r="2711" spans="1:8" x14ac:dyDescent="0.25">
      <c r="A2711" t="s">
        <v>296</v>
      </c>
      <c r="B2711" t="s">
        <v>7965</v>
      </c>
      <c r="C2711" t="s">
        <v>7966</v>
      </c>
      <c r="D2711" t="s">
        <v>7967</v>
      </c>
      <c r="E2711" t="s">
        <v>306</v>
      </c>
      <c r="F2711" t="s">
        <v>361</v>
      </c>
      <c r="G2711" t="s">
        <v>7968</v>
      </c>
      <c r="H2711" t="s">
        <v>307</v>
      </c>
    </row>
    <row r="2712" spans="1:8" x14ac:dyDescent="0.25">
      <c r="A2712" t="s">
        <v>296</v>
      </c>
      <c r="B2712" t="s">
        <v>7969</v>
      </c>
      <c r="C2712" t="s">
        <v>7970</v>
      </c>
      <c r="D2712" t="s">
        <v>7971</v>
      </c>
      <c r="E2712" t="s">
        <v>306</v>
      </c>
      <c r="F2712" t="s">
        <v>361</v>
      </c>
      <c r="G2712" t="s">
        <v>7972</v>
      </c>
      <c r="H2712" t="s">
        <v>307</v>
      </c>
    </row>
    <row r="2713" spans="1:8" x14ac:dyDescent="0.25">
      <c r="A2713" t="s">
        <v>296</v>
      </c>
      <c r="B2713" t="s">
        <v>7973</v>
      </c>
      <c r="C2713" t="s">
        <v>7974</v>
      </c>
      <c r="D2713" t="s">
        <v>7975</v>
      </c>
      <c r="E2713" t="s">
        <v>306</v>
      </c>
      <c r="F2713" t="s">
        <v>361</v>
      </c>
      <c r="G2713" t="s">
        <v>7976</v>
      </c>
      <c r="H2713" t="s">
        <v>307</v>
      </c>
    </row>
    <row r="2714" spans="1:8" x14ac:dyDescent="0.25">
      <c r="A2714" t="s">
        <v>296</v>
      </c>
      <c r="B2714" t="s">
        <v>7977</v>
      </c>
      <c r="C2714" t="s">
        <v>7978</v>
      </c>
      <c r="D2714" t="s">
        <v>7979</v>
      </c>
      <c r="E2714" t="s">
        <v>306</v>
      </c>
      <c r="F2714" t="s">
        <v>361</v>
      </c>
      <c r="G2714" t="s">
        <v>7980</v>
      </c>
      <c r="H2714" t="s">
        <v>307</v>
      </c>
    </row>
    <row r="2715" spans="1:8" x14ac:dyDescent="0.25">
      <c r="A2715" t="s">
        <v>296</v>
      </c>
      <c r="B2715" t="s">
        <v>7981</v>
      </c>
      <c r="C2715" t="s">
        <v>7982</v>
      </c>
      <c r="D2715" t="s">
        <v>7983</v>
      </c>
      <c r="E2715" t="s">
        <v>306</v>
      </c>
      <c r="F2715" t="s">
        <v>361</v>
      </c>
      <c r="G2715" t="s">
        <v>7984</v>
      </c>
      <c r="H2715" t="s">
        <v>307</v>
      </c>
    </row>
    <row r="2716" spans="1:8" x14ac:dyDescent="0.25">
      <c r="A2716" t="s">
        <v>296</v>
      </c>
      <c r="B2716" t="s">
        <v>7985</v>
      </c>
      <c r="C2716" t="s">
        <v>7986</v>
      </c>
      <c r="D2716" t="s">
        <v>7987</v>
      </c>
      <c r="E2716" t="s">
        <v>306</v>
      </c>
      <c r="F2716" t="s">
        <v>361</v>
      </c>
      <c r="G2716" t="s">
        <v>7988</v>
      </c>
      <c r="H2716" t="s">
        <v>307</v>
      </c>
    </row>
    <row r="2717" spans="1:8" x14ac:dyDescent="0.25">
      <c r="A2717" t="s">
        <v>296</v>
      </c>
      <c r="B2717" t="s">
        <v>7989</v>
      </c>
      <c r="C2717" t="s">
        <v>7990</v>
      </c>
      <c r="D2717" t="s">
        <v>7991</v>
      </c>
      <c r="E2717" t="s">
        <v>306</v>
      </c>
      <c r="F2717" t="s">
        <v>361</v>
      </c>
      <c r="G2717" t="s">
        <v>7992</v>
      </c>
      <c r="H2717" t="s">
        <v>307</v>
      </c>
    </row>
    <row r="2718" spans="1:8" x14ac:dyDescent="0.25">
      <c r="A2718" t="s">
        <v>296</v>
      </c>
      <c r="B2718" t="s">
        <v>13242</v>
      </c>
      <c r="C2718" t="s">
        <v>7993</v>
      </c>
      <c r="D2718" t="s">
        <v>8426</v>
      </c>
      <c r="E2718" t="s">
        <v>306</v>
      </c>
      <c r="F2718" t="s">
        <v>361</v>
      </c>
      <c r="G2718" t="s">
        <v>13243</v>
      </c>
      <c r="H2718" t="s">
        <v>307</v>
      </c>
    </row>
    <row r="2719" spans="1:8" x14ac:dyDescent="0.25">
      <c r="A2719" t="s">
        <v>296</v>
      </c>
      <c r="B2719" t="s">
        <v>7995</v>
      </c>
      <c r="C2719" t="s">
        <v>7996</v>
      </c>
      <c r="D2719" t="s">
        <v>7997</v>
      </c>
      <c r="E2719" t="s">
        <v>306</v>
      </c>
      <c r="F2719" t="s">
        <v>361</v>
      </c>
      <c r="G2719" t="s">
        <v>7998</v>
      </c>
      <c r="H2719" t="s">
        <v>307</v>
      </c>
    </row>
    <row r="2720" spans="1:8" x14ac:dyDescent="0.25">
      <c r="A2720" t="s">
        <v>296</v>
      </c>
      <c r="B2720" t="s">
        <v>7999</v>
      </c>
      <c r="C2720" t="s">
        <v>8000</v>
      </c>
      <c r="D2720" t="s">
        <v>8001</v>
      </c>
      <c r="E2720" t="s">
        <v>306</v>
      </c>
      <c r="F2720" t="s">
        <v>361</v>
      </c>
      <c r="G2720" t="s">
        <v>8002</v>
      </c>
      <c r="H2720" t="s">
        <v>307</v>
      </c>
    </row>
    <row r="2721" spans="1:8" x14ac:dyDescent="0.25">
      <c r="A2721" t="s">
        <v>296</v>
      </c>
      <c r="B2721" t="s">
        <v>8163</v>
      </c>
      <c r="C2721" t="s">
        <v>8164</v>
      </c>
      <c r="D2721" t="s">
        <v>8001</v>
      </c>
      <c r="E2721" t="s">
        <v>306</v>
      </c>
      <c r="F2721" t="s">
        <v>361</v>
      </c>
      <c r="G2721" t="s">
        <v>8165</v>
      </c>
      <c r="H2721" t="s">
        <v>307</v>
      </c>
    </row>
    <row r="2722" spans="1:8" x14ac:dyDescent="0.25">
      <c r="A2722" t="s">
        <v>296</v>
      </c>
      <c r="B2722" t="s">
        <v>8159</v>
      </c>
      <c r="C2722" t="s">
        <v>8160</v>
      </c>
      <c r="D2722" t="s">
        <v>8161</v>
      </c>
      <c r="E2722" t="s">
        <v>306</v>
      </c>
      <c r="F2722" t="s">
        <v>361</v>
      </c>
      <c r="G2722" t="s">
        <v>8162</v>
      </c>
      <c r="H2722" t="s">
        <v>307</v>
      </c>
    </row>
    <row r="2723" spans="1:8" x14ac:dyDescent="0.25">
      <c r="A2723" t="s">
        <v>296</v>
      </c>
      <c r="B2723" t="s">
        <v>8155</v>
      </c>
      <c r="C2723" t="s">
        <v>8156</v>
      </c>
      <c r="D2723" t="s">
        <v>8157</v>
      </c>
      <c r="E2723" t="s">
        <v>306</v>
      </c>
      <c r="F2723" t="s">
        <v>361</v>
      </c>
      <c r="G2723" t="s">
        <v>8158</v>
      </c>
      <c r="H2723" t="s">
        <v>307</v>
      </c>
    </row>
    <row r="2724" spans="1:8" x14ac:dyDescent="0.25">
      <c r="A2724" t="s">
        <v>296</v>
      </c>
      <c r="B2724" t="s">
        <v>8166</v>
      </c>
      <c r="C2724" t="s">
        <v>8156</v>
      </c>
      <c r="D2724" t="s">
        <v>8167</v>
      </c>
      <c r="E2724" t="s">
        <v>306</v>
      </c>
      <c r="F2724" t="s">
        <v>361</v>
      </c>
      <c r="G2724" t="s">
        <v>8168</v>
      </c>
      <c r="H2724" t="s">
        <v>307</v>
      </c>
    </row>
    <row r="2725" spans="1:8" x14ac:dyDescent="0.25">
      <c r="A2725" t="s">
        <v>296</v>
      </c>
      <c r="B2725" t="s">
        <v>8003</v>
      </c>
      <c r="C2725" t="s">
        <v>8004</v>
      </c>
      <c r="D2725" t="s">
        <v>8005</v>
      </c>
      <c r="E2725" t="s">
        <v>306</v>
      </c>
      <c r="F2725" t="s">
        <v>361</v>
      </c>
      <c r="G2725" t="s">
        <v>8006</v>
      </c>
      <c r="H2725" t="s">
        <v>307</v>
      </c>
    </row>
    <row r="2726" spans="1:8" x14ac:dyDescent="0.25">
      <c r="A2726" t="s">
        <v>296</v>
      </c>
      <c r="B2726" t="s">
        <v>8007</v>
      </c>
      <c r="C2726" t="s">
        <v>8008</v>
      </c>
      <c r="D2726" t="s">
        <v>8009</v>
      </c>
      <c r="E2726" t="s">
        <v>306</v>
      </c>
      <c r="F2726" t="s">
        <v>361</v>
      </c>
      <c r="G2726" t="s">
        <v>8010</v>
      </c>
      <c r="H2726" t="s">
        <v>307</v>
      </c>
    </row>
    <row r="2727" spans="1:8" x14ac:dyDescent="0.25">
      <c r="A2727" t="s">
        <v>296</v>
      </c>
      <c r="B2727" t="s">
        <v>8011</v>
      </c>
      <c r="C2727" t="s">
        <v>8012</v>
      </c>
      <c r="D2727" t="s">
        <v>8013</v>
      </c>
      <c r="E2727" t="s">
        <v>306</v>
      </c>
      <c r="F2727" t="s">
        <v>361</v>
      </c>
      <c r="G2727" t="s">
        <v>8014</v>
      </c>
      <c r="H2727" t="s">
        <v>307</v>
      </c>
    </row>
    <row r="2728" spans="1:8" x14ac:dyDescent="0.25">
      <c r="A2728" t="s">
        <v>296</v>
      </c>
      <c r="B2728" t="s">
        <v>8015</v>
      </c>
      <c r="C2728" t="s">
        <v>8016</v>
      </c>
      <c r="D2728" t="s">
        <v>8017</v>
      </c>
      <c r="E2728" t="s">
        <v>306</v>
      </c>
      <c r="F2728" t="s">
        <v>361</v>
      </c>
      <c r="G2728" t="s">
        <v>8018</v>
      </c>
      <c r="H2728" t="s">
        <v>307</v>
      </c>
    </row>
    <row r="2729" spans="1:8" x14ac:dyDescent="0.25">
      <c r="A2729" t="s">
        <v>296</v>
      </c>
      <c r="B2729" t="s">
        <v>8019</v>
      </c>
      <c r="C2729" t="s">
        <v>8020</v>
      </c>
      <c r="D2729" t="s">
        <v>8021</v>
      </c>
      <c r="E2729" t="s">
        <v>306</v>
      </c>
      <c r="F2729" t="s">
        <v>361</v>
      </c>
      <c r="G2729" t="s">
        <v>8022</v>
      </c>
      <c r="H2729" t="s">
        <v>307</v>
      </c>
    </row>
    <row r="2730" spans="1:8" x14ac:dyDescent="0.25">
      <c r="A2730" t="s">
        <v>296</v>
      </c>
      <c r="B2730" t="s">
        <v>8023</v>
      </c>
      <c r="C2730" t="s">
        <v>8024</v>
      </c>
      <c r="D2730" t="s">
        <v>8025</v>
      </c>
      <c r="E2730" t="s">
        <v>306</v>
      </c>
      <c r="F2730" t="s">
        <v>361</v>
      </c>
      <c r="G2730" t="s">
        <v>8026</v>
      </c>
      <c r="H2730" t="s">
        <v>307</v>
      </c>
    </row>
    <row r="2731" spans="1:8" x14ac:dyDescent="0.25">
      <c r="A2731" t="s">
        <v>296</v>
      </c>
      <c r="B2731" t="s">
        <v>8027</v>
      </c>
      <c r="C2731" t="s">
        <v>8028</v>
      </c>
      <c r="D2731" t="s">
        <v>8029</v>
      </c>
      <c r="E2731" t="s">
        <v>306</v>
      </c>
      <c r="F2731" t="s">
        <v>361</v>
      </c>
      <c r="G2731" t="s">
        <v>8030</v>
      </c>
      <c r="H2731" t="s">
        <v>307</v>
      </c>
    </row>
    <row r="2732" spans="1:8" x14ac:dyDescent="0.25">
      <c r="A2732" t="s">
        <v>296</v>
      </c>
      <c r="B2732" t="s">
        <v>13149</v>
      </c>
      <c r="C2732" t="s">
        <v>13150</v>
      </c>
      <c r="D2732" t="s">
        <v>13151</v>
      </c>
      <c r="E2732" t="s">
        <v>306</v>
      </c>
      <c r="F2732" t="s">
        <v>5130</v>
      </c>
      <c r="G2732" t="s">
        <v>13152</v>
      </c>
      <c r="H2732" t="s">
        <v>307</v>
      </c>
    </row>
    <row r="2733" spans="1:8" x14ac:dyDescent="0.25">
      <c r="A2733" t="s">
        <v>296</v>
      </c>
      <c r="B2733" t="s">
        <v>8031</v>
      </c>
      <c r="C2733" t="s">
        <v>8032</v>
      </c>
      <c r="D2733" t="s">
        <v>8033</v>
      </c>
      <c r="E2733" t="s">
        <v>306</v>
      </c>
      <c r="F2733" t="s">
        <v>361</v>
      </c>
      <c r="G2733" t="s">
        <v>8034</v>
      </c>
      <c r="H2733" t="s">
        <v>307</v>
      </c>
    </row>
    <row r="2734" spans="1:8" x14ac:dyDescent="0.25">
      <c r="A2734" t="s">
        <v>296</v>
      </c>
      <c r="B2734" t="s">
        <v>8035</v>
      </c>
      <c r="C2734" t="s">
        <v>8036</v>
      </c>
      <c r="D2734" t="s">
        <v>8037</v>
      </c>
      <c r="E2734" t="s">
        <v>306</v>
      </c>
      <c r="F2734" t="s">
        <v>361</v>
      </c>
      <c r="G2734" t="s">
        <v>8038</v>
      </c>
      <c r="H2734" t="s">
        <v>307</v>
      </c>
    </row>
    <row r="2735" spans="1:8" x14ac:dyDescent="0.25">
      <c r="A2735" t="s">
        <v>296</v>
      </c>
      <c r="B2735" t="s">
        <v>8039</v>
      </c>
      <c r="C2735" t="s">
        <v>8040</v>
      </c>
      <c r="D2735" t="s">
        <v>8041</v>
      </c>
      <c r="E2735" t="s">
        <v>306</v>
      </c>
      <c r="F2735" t="s">
        <v>361</v>
      </c>
      <c r="G2735" t="s">
        <v>8042</v>
      </c>
      <c r="H2735" t="s">
        <v>307</v>
      </c>
    </row>
    <row r="2736" spans="1:8" x14ac:dyDescent="0.25">
      <c r="A2736" t="s">
        <v>296</v>
      </c>
      <c r="B2736" t="s">
        <v>8043</v>
      </c>
      <c r="C2736" t="s">
        <v>8044</v>
      </c>
      <c r="D2736" t="s">
        <v>8045</v>
      </c>
      <c r="E2736" t="s">
        <v>306</v>
      </c>
      <c r="F2736" t="s">
        <v>361</v>
      </c>
      <c r="G2736" t="s">
        <v>8046</v>
      </c>
      <c r="H2736" t="s">
        <v>307</v>
      </c>
    </row>
    <row r="2737" spans="1:8" x14ac:dyDescent="0.25">
      <c r="A2737" t="s">
        <v>296</v>
      </c>
      <c r="B2737" t="s">
        <v>8047</v>
      </c>
      <c r="C2737" t="s">
        <v>8048</v>
      </c>
      <c r="D2737" t="s">
        <v>8049</v>
      </c>
      <c r="E2737" t="s">
        <v>306</v>
      </c>
      <c r="F2737" t="s">
        <v>361</v>
      </c>
      <c r="G2737" t="s">
        <v>8050</v>
      </c>
      <c r="H2737" t="s">
        <v>307</v>
      </c>
    </row>
    <row r="2738" spans="1:8" x14ac:dyDescent="0.25">
      <c r="A2738" t="s">
        <v>296</v>
      </c>
      <c r="B2738" t="s">
        <v>8051</v>
      </c>
      <c r="C2738" t="s">
        <v>8052</v>
      </c>
      <c r="D2738" t="s">
        <v>8053</v>
      </c>
      <c r="E2738" t="s">
        <v>306</v>
      </c>
      <c r="F2738" t="s">
        <v>361</v>
      </c>
      <c r="G2738" t="s">
        <v>8054</v>
      </c>
      <c r="H2738" t="s">
        <v>307</v>
      </c>
    </row>
    <row r="2739" spans="1:8" x14ac:dyDescent="0.25">
      <c r="A2739" t="s">
        <v>296</v>
      </c>
      <c r="B2739" t="s">
        <v>8055</v>
      </c>
      <c r="C2739" t="s">
        <v>8056</v>
      </c>
      <c r="D2739" t="s">
        <v>8057</v>
      </c>
      <c r="E2739" t="s">
        <v>306</v>
      </c>
      <c r="F2739" t="s">
        <v>361</v>
      </c>
      <c r="G2739" t="s">
        <v>8058</v>
      </c>
      <c r="H2739" t="s">
        <v>307</v>
      </c>
    </row>
    <row r="2740" spans="1:8" x14ac:dyDescent="0.25">
      <c r="A2740" t="s">
        <v>296</v>
      </c>
      <c r="B2740" t="s">
        <v>8059</v>
      </c>
      <c r="C2740" t="s">
        <v>8060</v>
      </c>
      <c r="D2740" t="s">
        <v>8061</v>
      </c>
      <c r="E2740" t="s">
        <v>306</v>
      </c>
      <c r="F2740" t="s">
        <v>361</v>
      </c>
      <c r="G2740" t="s">
        <v>8062</v>
      </c>
      <c r="H2740" t="s">
        <v>307</v>
      </c>
    </row>
    <row r="2741" spans="1:8" x14ac:dyDescent="0.25">
      <c r="A2741" t="s">
        <v>296</v>
      </c>
      <c r="B2741" t="s">
        <v>8063</v>
      </c>
      <c r="C2741" t="s">
        <v>8064</v>
      </c>
      <c r="D2741" t="s">
        <v>8065</v>
      </c>
      <c r="E2741" t="s">
        <v>306</v>
      </c>
      <c r="F2741" t="s">
        <v>361</v>
      </c>
      <c r="G2741" t="s">
        <v>8066</v>
      </c>
      <c r="H2741" t="s">
        <v>307</v>
      </c>
    </row>
    <row r="2742" spans="1:8" x14ac:dyDescent="0.25">
      <c r="A2742" t="s">
        <v>296</v>
      </c>
      <c r="B2742" t="s">
        <v>8067</v>
      </c>
      <c r="C2742" t="s">
        <v>8068</v>
      </c>
      <c r="D2742" t="s">
        <v>8069</v>
      </c>
      <c r="E2742" t="s">
        <v>306</v>
      </c>
      <c r="F2742" t="s">
        <v>361</v>
      </c>
      <c r="G2742" t="s">
        <v>8070</v>
      </c>
      <c r="H2742" t="s">
        <v>307</v>
      </c>
    </row>
    <row r="2743" spans="1:8" x14ac:dyDescent="0.25">
      <c r="A2743" t="s">
        <v>296</v>
      </c>
      <c r="B2743" t="s">
        <v>13247</v>
      </c>
      <c r="C2743" t="s">
        <v>8097</v>
      </c>
      <c r="D2743" t="s">
        <v>13248</v>
      </c>
      <c r="E2743" t="s">
        <v>306</v>
      </c>
      <c r="F2743" t="s">
        <v>361</v>
      </c>
      <c r="G2743" t="s">
        <v>13249</v>
      </c>
      <c r="H2743" t="s">
        <v>307</v>
      </c>
    </row>
    <row r="2744" spans="1:8" x14ac:dyDescent="0.25">
      <c r="A2744" t="s">
        <v>296</v>
      </c>
      <c r="B2744" t="s">
        <v>8093</v>
      </c>
      <c r="C2744" t="s">
        <v>8094</v>
      </c>
      <c r="D2744" t="s">
        <v>8095</v>
      </c>
      <c r="E2744" t="s">
        <v>306</v>
      </c>
      <c r="F2744" t="s">
        <v>361</v>
      </c>
      <c r="G2744" t="s">
        <v>8096</v>
      </c>
      <c r="H2744" t="s">
        <v>307</v>
      </c>
    </row>
    <row r="2745" spans="1:8" x14ac:dyDescent="0.25">
      <c r="A2745" t="s">
        <v>296</v>
      </c>
      <c r="B2745" t="s">
        <v>8089</v>
      </c>
      <c r="C2745" t="s">
        <v>8090</v>
      </c>
      <c r="D2745" t="s">
        <v>8091</v>
      </c>
      <c r="E2745" t="s">
        <v>306</v>
      </c>
      <c r="F2745" t="s">
        <v>361</v>
      </c>
      <c r="G2745" t="s">
        <v>8092</v>
      </c>
      <c r="H2745" t="s">
        <v>307</v>
      </c>
    </row>
    <row r="2746" spans="1:8" x14ac:dyDescent="0.25">
      <c r="A2746" t="s">
        <v>296</v>
      </c>
      <c r="B2746" t="s">
        <v>8422</v>
      </c>
      <c r="C2746" t="s">
        <v>8213</v>
      </c>
      <c r="D2746" t="s">
        <v>8423</v>
      </c>
      <c r="E2746" t="s">
        <v>306</v>
      </c>
      <c r="F2746" t="s">
        <v>361</v>
      </c>
      <c r="G2746" t="s">
        <v>8424</v>
      </c>
      <c r="H2746" t="s">
        <v>307</v>
      </c>
    </row>
    <row r="2747" spans="1:8" x14ac:dyDescent="0.25">
      <c r="A2747" t="s">
        <v>296</v>
      </c>
      <c r="B2747" t="s">
        <v>8212</v>
      </c>
      <c r="C2747" t="s">
        <v>8213</v>
      </c>
      <c r="D2747" t="s">
        <v>8214</v>
      </c>
      <c r="E2747" t="s">
        <v>306</v>
      </c>
      <c r="F2747" t="s">
        <v>361</v>
      </c>
      <c r="G2747" t="s">
        <v>8215</v>
      </c>
      <c r="H2747" t="s">
        <v>307</v>
      </c>
    </row>
    <row r="2748" spans="1:8" x14ac:dyDescent="0.25">
      <c r="A2748" t="s">
        <v>296</v>
      </c>
      <c r="B2748" t="s">
        <v>8216</v>
      </c>
      <c r="C2748" t="s">
        <v>8217</v>
      </c>
      <c r="D2748" t="s">
        <v>8218</v>
      </c>
      <c r="E2748" t="s">
        <v>306</v>
      </c>
      <c r="F2748" t="s">
        <v>361</v>
      </c>
      <c r="G2748" t="s">
        <v>8219</v>
      </c>
      <c r="H2748" t="s">
        <v>307</v>
      </c>
    </row>
    <row r="2749" spans="1:8" x14ac:dyDescent="0.25">
      <c r="A2749" t="s">
        <v>296</v>
      </c>
      <c r="B2749" t="s">
        <v>8220</v>
      </c>
      <c r="C2749" t="s">
        <v>8221</v>
      </c>
      <c r="D2749" t="s">
        <v>8222</v>
      </c>
      <c r="E2749" t="s">
        <v>306</v>
      </c>
      <c r="F2749" t="s">
        <v>361</v>
      </c>
      <c r="G2749" t="s">
        <v>8223</v>
      </c>
      <c r="H2749" t="s">
        <v>307</v>
      </c>
    </row>
    <row r="2750" spans="1:8" x14ac:dyDescent="0.25">
      <c r="A2750" t="s">
        <v>296</v>
      </c>
      <c r="B2750" t="s">
        <v>8224</v>
      </c>
      <c r="C2750" t="s">
        <v>8225</v>
      </c>
      <c r="D2750" t="s">
        <v>8226</v>
      </c>
      <c r="E2750" t="s">
        <v>306</v>
      </c>
      <c r="F2750" t="s">
        <v>361</v>
      </c>
      <c r="G2750" t="s">
        <v>8227</v>
      </c>
      <c r="H2750" t="s">
        <v>307</v>
      </c>
    </row>
    <row r="2751" spans="1:8" x14ac:dyDescent="0.25">
      <c r="A2751" t="s">
        <v>296</v>
      </c>
      <c r="B2751" t="s">
        <v>8228</v>
      </c>
      <c r="C2751" t="s">
        <v>8229</v>
      </c>
      <c r="D2751" t="s">
        <v>8230</v>
      </c>
      <c r="E2751" t="s">
        <v>306</v>
      </c>
      <c r="F2751" t="s">
        <v>361</v>
      </c>
      <c r="G2751" t="s">
        <v>8231</v>
      </c>
      <c r="H2751" t="s">
        <v>307</v>
      </c>
    </row>
    <row r="2752" spans="1:8" x14ac:dyDescent="0.25">
      <c r="A2752" t="s">
        <v>296</v>
      </c>
      <c r="B2752" t="s">
        <v>8232</v>
      </c>
      <c r="C2752" t="s">
        <v>8233</v>
      </c>
      <c r="D2752" t="s">
        <v>8234</v>
      </c>
      <c r="E2752" t="s">
        <v>306</v>
      </c>
      <c r="F2752" t="s">
        <v>361</v>
      </c>
      <c r="G2752" t="s">
        <v>8235</v>
      </c>
      <c r="H2752" t="s">
        <v>307</v>
      </c>
    </row>
    <row r="2753" spans="1:8" x14ac:dyDescent="0.25">
      <c r="A2753" t="s">
        <v>296</v>
      </c>
      <c r="B2753" t="s">
        <v>8236</v>
      </c>
      <c r="C2753" t="s">
        <v>8237</v>
      </c>
      <c r="D2753" t="s">
        <v>8238</v>
      </c>
      <c r="E2753" t="s">
        <v>306</v>
      </c>
      <c r="F2753" t="s">
        <v>361</v>
      </c>
      <c r="G2753" t="s">
        <v>8239</v>
      </c>
      <c r="H2753" t="s">
        <v>307</v>
      </c>
    </row>
    <row r="2754" spans="1:8" x14ac:dyDescent="0.25">
      <c r="A2754" t="s">
        <v>296</v>
      </c>
      <c r="B2754" t="s">
        <v>8101</v>
      </c>
      <c r="C2754" t="s">
        <v>8102</v>
      </c>
      <c r="D2754" t="s">
        <v>8103</v>
      </c>
      <c r="E2754" t="s">
        <v>306</v>
      </c>
      <c r="F2754" t="s">
        <v>361</v>
      </c>
      <c r="G2754" t="s">
        <v>8104</v>
      </c>
      <c r="H2754" t="s">
        <v>307</v>
      </c>
    </row>
    <row r="2755" spans="1:8" x14ac:dyDescent="0.25">
      <c r="A2755" t="s">
        <v>296</v>
      </c>
      <c r="B2755" t="s">
        <v>8105</v>
      </c>
      <c r="C2755" t="s">
        <v>8106</v>
      </c>
      <c r="D2755" t="s">
        <v>8107</v>
      </c>
      <c r="E2755" t="s">
        <v>306</v>
      </c>
      <c r="F2755" t="s">
        <v>361</v>
      </c>
      <c r="G2755" t="s">
        <v>8108</v>
      </c>
      <c r="H2755" t="s">
        <v>307</v>
      </c>
    </row>
    <row r="2756" spans="1:8" x14ac:dyDescent="0.25">
      <c r="A2756" t="s">
        <v>296</v>
      </c>
      <c r="B2756" t="s">
        <v>8109</v>
      </c>
      <c r="C2756" t="s">
        <v>8110</v>
      </c>
      <c r="D2756" t="s">
        <v>8111</v>
      </c>
      <c r="E2756" t="s">
        <v>306</v>
      </c>
      <c r="F2756" t="s">
        <v>361</v>
      </c>
      <c r="G2756" t="s">
        <v>8112</v>
      </c>
      <c r="H2756" t="s">
        <v>307</v>
      </c>
    </row>
    <row r="2757" spans="1:8" x14ac:dyDescent="0.25">
      <c r="A2757" t="s">
        <v>296</v>
      </c>
      <c r="B2757" t="s">
        <v>8113</v>
      </c>
      <c r="C2757" t="s">
        <v>8114</v>
      </c>
      <c r="D2757" t="s">
        <v>8115</v>
      </c>
      <c r="E2757" t="s">
        <v>306</v>
      </c>
      <c r="F2757" t="s">
        <v>361</v>
      </c>
      <c r="G2757" t="s">
        <v>8116</v>
      </c>
      <c r="H2757" t="s">
        <v>307</v>
      </c>
    </row>
    <row r="2758" spans="1:8" x14ac:dyDescent="0.25">
      <c r="A2758" t="s">
        <v>296</v>
      </c>
      <c r="B2758" t="s">
        <v>8117</v>
      </c>
      <c r="C2758" t="s">
        <v>8118</v>
      </c>
      <c r="D2758" t="s">
        <v>8119</v>
      </c>
      <c r="E2758" t="s">
        <v>306</v>
      </c>
      <c r="F2758" t="s">
        <v>361</v>
      </c>
      <c r="G2758" t="s">
        <v>8120</v>
      </c>
      <c r="H2758" t="s">
        <v>307</v>
      </c>
    </row>
    <row r="2759" spans="1:8" x14ac:dyDescent="0.25">
      <c r="A2759" t="s">
        <v>296</v>
      </c>
      <c r="B2759" t="s">
        <v>8121</v>
      </c>
      <c r="C2759" t="s">
        <v>8122</v>
      </c>
      <c r="D2759" t="s">
        <v>8123</v>
      </c>
      <c r="E2759" t="s">
        <v>306</v>
      </c>
      <c r="F2759" t="s">
        <v>361</v>
      </c>
      <c r="G2759" t="s">
        <v>8124</v>
      </c>
      <c r="H2759" t="s">
        <v>307</v>
      </c>
    </row>
    <row r="2760" spans="1:8" x14ac:dyDescent="0.25">
      <c r="A2760" t="s">
        <v>296</v>
      </c>
      <c r="B2760" t="s">
        <v>8125</v>
      </c>
      <c r="C2760" t="s">
        <v>8126</v>
      </c>
      <c r="D2760" t="s">
        <v>8127</v>
      </c>
      <c r="E2760" t="s">
        <v>306</v>
      </c>
      <c r="F2760" t="s">
        <v>361</v>
      </c>
      <c r="G2760" t="s">
        <v>8128</v>
      </c>
      <c r="H2760" t="s">
        <v>307</v>
      </c>
    </row>
    <row r="2761" spans="1:8" x14ac:dyDescent="0.25">
      <c r="A2761" t="s">
        <v>296</v>
      </c>
      <c r="B2761" t="s">
        <v>8129</v>
      </c>
      <c r="C2761" t="s">
        <v>8130</v>
      </c>
      <c r="D2761" t="s">
        <v>8131</v>
      </c>
      <c r="E2761" t="s">
        <v>306</v>
      </c>
      <c r="F2761" t="s">
        <v>361</v>
      </c>
      <c r="G2761" t="s">
        <v>8132</v>
      </c>
      <c r="H2761" t="s">
        <v>307</v>
      </c>
    </row>
    <row r="2762" spans="1:8" x14ac:dyDescent="0.25">
      <c r="A2762" t="s">
        <v>296</v>
      </c>
      <c r="B2762" t="s">
        <v>8133</v>
      </c>
      <c r="C2762" t="s">
        <v>8134</v>
      </c>
      <c r="D2762" t="s">
        <v>8135</v>
      </c>
      <c r="E2762" t="s">
        <v>306</v>
      </c>
      <c r="F2762" t="s">
        <v>361</v>
      </c>
      <c r="G2762" t="s">
        <v>8136</v>
      </c>
      <c r="H2762" t="s">
        <v>307</v>
      </c>
    </row>
    <row r="2763" spans="1:8" x14ac:dyDescent="0.25">
      <c r="A2763" t="s">
        <v>296</v>
      </c>
      <c r="B2763" t="s">
        <v>8137</v>
      </c>
      <c r="C2763" t="s">
        <v>8138</v>
      </c>
      <c r="D2763" t="s">
        <v>8139</v>
      </c>
      <c r="E2763" t="s">
        <v>306</v>
      </c>
      <c r="F2763" t="s">
        <v>361</v>
      </c>
      <c r="G2763" t="s">
        <v>8140</v>
      </c>
      <c r="H2763" t="s">
        <v>307</v>
      </c>
    </row>
    <row r="2764" spans="1:8" x14ac:dyDescent="0.25">
      <c r="A2764" t="s">
        <v>296</v>
      </c>
      <c r="B2764" t="s">
        <v>13262</v>
      </c>
      <c r="C2764" t="s">
        <v>8141</v>
      </c>
      <c r="D2764" t="s">
        <v>13263</v>
      </c>
      <c r="E2764" t="s">
        <v>306</v>
      </c>
      <c r="F2764" t="s">
        <v>361</v>
      </c>
      <c r="G2764" t="s">
        <v>13264</v>
      </c>
      <c r="H2764" t="s">
        <v>307</v>
      </c>
    </row>
    <row r="2765" spans="1:8" x14ac:dyDescent="0.25">
      <c r="A2765" t="s">
        <v>296</v>
      </c>
      <c r="B2765" t="s">
        <v>8143</v>
      </c>
      <c r="C2765" t="s">
        <v>8144</v>
      </c>
      <c r="D2765" t="s">
        <v>8145</v>
      </c>
      <c r="E2765" t="s">
        <v>306</v>
      </c>
      <c r="F2765" t="s">
        <v>361</v>
      </c>
      <c r="G2765" t="s">
        <v>8146</v>
      </c>
      <c r="H2765" t="s">
        <v>307</v>
      </c>
    </row>
    <row r="2766" spans="1:8" x14ac:dyDescent="0.25">
      <c r="A2766" t="s">
        <v>296</v>
      </c>
      <c r="B2766" t="s">
        <v>8147</v>
      </c>
      <c r="C2766" t="s">
        <v>8148</v>
      </c>
      <c r="D2766" t="s">
        <v>8149</v>
      </c>
      <c r="E2766" t="s">
        <v>306</v>
      </c>
      <c r="F2766" t="s">
        <v>361</v>
      </c>
      <c r="G2766" t="s">
        <v>8150</v>
      </c>
      <c r="H2766" t="s">
        <v>307</v>
      </c>
    </row>
    <row r="2767" spans="1:8" x14ac:dyDescent="0.25">
      <c r="A2767" t="s">
        <v>296</v>
      </c>
      <c r="B2767" t="s">
        <v>8151</v>
      </c>
      <c r="C2767" t="s">
        <v>8152</v>
      </c>
      <c r="D2767" t="s">
        <v>8153</v>
      </c>
      <c r="E2767" t="s">
        <v>306</v>
      </c>
      <c r="F2767" t="s">
        <v>361</v>
      </c>
      <c r="G2767" t="s">
        <v>8154</v>
      </c>
      <c r="H2767" t="s">
        <v>307</v>
      </c>
    </row>
    <row r="2768" spans="1:8" x14ac:dyDescent="0.25">
      <c r="A2768" t="s">
        <v>296</v>
      </c>
      <c r="B2768" t="s">
        <v>8169</v>
      </c>
      <c r="C2768" t="s">
        <v>8170</v>
      </c>
      <c r="D2768" t="s">
        <v>8171</v>
      </c>
      <c r="E2768" t="s">
        <v>306</v>
      </c>
      <c r="F2768" t="s">
        <v>361</v>
      </c>
      <c r="G2768" t="s">
        <v>8172</v>
      </c>
      <c r="H2768" t="s">
        <v>307</v>
      </c>
    </row>
    <row r="2769" spans="1:8" x14ac:dyDescent="0.25">
      <c r="A2769" t="s">
        <v>296</v>
      </c>
      <c r="B2769" t="s">
        <v>8308</v>
      </c>
      <c r="C2769" t="s">
        <v>8309</v>
      </c>
      <c r="D2769" t="s">
        <v>8310</v>
      </c>
      <c r="E2769" t="s">
        <v>306</v>
      </c>
      <c r="F2769" t="s">
        <v>361</v>
      </c>
      <c r="G2769" t="s">
        <v>8311</v>
      </c>
      <c r="H2769" t="s">
        <v>307</v>
      </c>
    </row>
    <row r="2770" spans="1:8" x14ac:dyDescent="0.25">
      <c r="A2770" t="s">
        <v>296</v>
      </c>
      <c r="B2770" t="s">
        <v>8312</v>
      </c>
      <c r="C2770" t="s">
        <v>8313</v>
      </c>
      <c r="D2770" t="s">
        <v>8314</v>
      </c>
      <c r="E2770" t="s">
        <v>306</v>
      </c>
      <c r="F2770" t="s">
        <v>361</v>
      </c>
      <c r="G2770" t="s">
        <v>8315</v>
      </c>
      <c r="H2770" t="s">
        <v>307</v>
      </c>
    </row>
    <row r="2771" spans="1:8" x14ac:dyDescent="0.25">
      <c r="A2771" t="s">
        <v>296</v>
      </c>
      <c r="B2771" t="s">
        <v>8316</v>
      </c>
      <c r="C2771" t="s">
        <v>8317</v>
      </c>
      <c r="D2771" t="s">
        <v>8318</v>
      </c>
      <c r="E2771" t="s">
        <v>306</v>
      </c>
      <c r="F2771" t="s">
        <v>361</v>
      </c>
      <c r="G2771" t="s">
        <v>8319</v>
      </c>
      <c r="H2771" t="s">
        <v>307</v>
      </c>
    </row>
    <row r="2772" spans="1:8" x14ac:dyDescent="0.25">
      <c r="A2772" t="s">
        <v>296</v>
      </c>
      <c r="B2772" t="s">
        <v>8320</v>
      </c>
      <c r="C2772" t="s">
        <v>8321</v>
      </c>
      <c r="D2772" t="s">
        <v>8322</v>
      </c>
      <c r="E2772" t="s">
        <v>306</v>
      </c>
      <c r="F2772" t="s">
        <v>361</v>
      </c>
      <c r="G2772" t="s">
        <v>8323</v>
      </c>
      <c r="H2772" t="s">
        <v>307</v>
      </c>
    </row>
    <row r="2773" spans="1:8" x14ac:dyDescent="0.25">
      <c r="A2773" t="s">
        <v>296</v>
      </c>
      <c r="B2773" t="s">
        <v>8324</v>
      </c>
      <c r="C2773" t="s">
        <v>8325</v>
      </c>
      <c r="D2773" t="s">
        <v>8326</v>
      </c>
      <c r="E2773" t="s">
        <v>306</v>
      </c>
      <c r="F2773" t="s">
        <v>361</v>
      </c>
      <c r="G2773" t="s">
        <v>8327</v>
      </c>
      <c r="H2773" t="s">
        <v>307</v>
      </c>
    </row>
    <row r="2774" spans="1:8" x14ac:dyDescent="0.25">
      <c r="A2774" t="s">
        <v>296</v>
      </c>
      <c r="B2774" t="s">
        <v>8328</v>
      </c>
      <c r="C2774" t="s">
        <v>8329</v>
      </c>
      <c r="D2774" t="s">
        <v>8330</v>
      </c>
      <c r="E2774" t="s">
        <v>306</v>
      </c>
      <c r="F2774" t="s">
        <v>361</v>
      </c>
      <c r="G2774" t="s">
        <v>8331</v>
      </c>
      <c r="H2774" t="s">
        <v>307</v>
      </c>
    </row>
    <row r="2775" spans="1:8" x14ac:dyDescent="0.25">
      <c r="A2775" t="s">
        <v>296</v>
      </c>
      <c r="B2775" t="s">
        <v>8332</v>
      </c>
      <c r="C2775" t="s">
        <v>8333</v>
      </c>
      <c r="D2775" t="s">
        <v>8334</v>
      </c>
      <c r="E2775" t="s">
        <v>306</v>
      </c>
      <c r="F2775" t="s">
        <v>361</v>
      </c>
      <c r="G2775" t="s">
        <v>8335</v>
      </c>
      <c r="H2775" t="s">
        <v>307</v>
      </c>
    </row>
    <row r="2776" spans="1:8" x14ac:dyDescent="0.25">
      <c r="A2776" t="s">
        <v>296</v>
      </c>
      <c r="B2776" t="s">
        <v>8336</v>
      </c>
      <c r="C2776" t="s">
        <v>8337</v>
      </c>
      <c r="D2776" t="s">
        <v>8338</v>
      </c>
      <c r="E2776" t="s">
        <v>306</v>
      </c>
      <c r="F2776" t="s">
        <v>361</v>
      </c>
      <c r="G2776" t="s">
        <v>8339</v>
      </c>
      <c r="H2776" t="s">
        <v>307</v>
      </c>
    </row>
    <row r="2777" spans="1:8" x14ac:dyDescent="0.25">
      <c r="A2777" t="s">
        <v>296</v>
      </c>
      <c r="B2777" t="s">
        <v>8340</v>
      </c>
      <c r="C2777" t="s">
        <v>8341</v>
      </c>
      <c r="D2777" t="s">
        <v>8342</v>
      </c>
      <c r="E2777" t="s">
        <v>306</v>
      </c>
      <c r="F2777" t="s">
        <v>361</v>
      </c>
      <c r="G2777" t="s">
        <v>8343</v>
      </c>
      <c r="H2777" t="s">
        <v>307</v>
      </c>
    </row>
    <row r="2778" spans="1:8" x14ac:dyDescent="0.25">
      <c r="A2778" t="s">
        <v>296</v>
      </c>
      <c r="B2778" t="s">
        <v>8344</v>
      </c>
      <c r="C2778" t="s">
        <v>8345</v>
      </c>
      <c r="D2778" t="s">
        <v>8346</v>
      </c>
      <c r="E2778" t="s">
        <v>306</v>
      </c>
      <c r="F2778" t="s">
        <v>361</v>
      </c>
      <c r="G2778" t="s">
        <v>8347</v>
      </c>
      <c r="H2778" t="s">
        <v>307</v>
      </c>
    </row>
    <row r="2779" spans="1:8" x14ac:dyDescent="0.25">
      <c r="A2779" t="s">
        <v>296</v>
      </c>
      <c r="B2779" t="s">
        <v>8348</v>
      </c>
      <c r="C2779" t="s">
        <v>8349</v>
      </c>
      <c r="D2779" t="s">
        <v>8350</v>
      </c>
      <c r="E2779" t="s">
        <v>306</v>
      </c>
      <c r="F2779" t="s">
        <v>361</v>
      </c>
      <c r="G2779" t="s">
        <v>8351</v>
      </c>
      <c r="H2779" t="s">
        <v>307</v>
      </c>
    </row>
    <row r="2780" spans="1:8" x14ac:dyDescent="0.25">
      <c r="A2780" t="s">
        <v>296</v>
      </c>
      <c r="B2780" t="s">
        <v>8352</v>
      </c>
      <c r="C2780" t="s">
        <v>8353</v>
      </c>
      <c r="D2780" t="s">
        <v>8354</v>
      </c>
      <c r="E2780" t="s">
        <v>306</v>
      </c>
      <c r="F2780" t="s">
        <v>361</v>
      </c>
      <c r="G2780" t="s">
        <v>8355</v>
      </c>
      <c r="H2780" t="s">
        <v>307</v>
      </c>
    </row>
    <row r="2781" spans="1:8" x14ac:dyDescent="0.25">
      <c r="A2781" t="s">
        <v>296</v>
      </c>
      <c r="B2781" t="s">
        <v>8356</v>
      </c>
      <c r="C2781" t="s">
        <v>8357</v>
      </c>
      <c r="D2781" t="s">
        <v>8358</v>
      </c>
      <c r="E2781" t="s">
        <v>306</v>
      </c>
      <c r="F2781" t="s">
        <v>361</v>
      </c>
      <c r="G2781" t="s">
        <v>8359</v>
      </c>
      <c r="H2781" t="s">
        <v>307</v>
      </c>
    </row>
    <row r="2782" spans="1:8" x14ac:dyDescent="0.25">
      <c r="A2782" t="s">
        <v>296</v>
      </c>
      <c r="B2782" t="s">
        <v>8360</v>
      </c>
      <c r="C2782" t="s">
        <v>8361</v>
      </c>
      <c r="D2782" t="s">
        <v>8362</v>
      </c>
      <c r="E2782" t="s">
        <v>306</v>
      </c>
      <c r="F2782" t="s">
        <v>361</v>
      </c>
      <c r="G2782" t="s">
        <v>8363</v>
      </c>
      <c r="H2782" t="s">
        <v>307</v>
      </c>
    </row>
    <row r="2783" spans="1:8" x14ac:dyDescent="0.25">
      <c r="A2783" t="s">
        <v>296</v>
      </c>
      <c r="B2783" t="s">
        <v>8364</v>
      </c>
      <c r="C2783" t="s">
        <v>8365</v>
      </c>
      <c r="D2783" t="s">
        <v>8366</v>
      </c>
      <c r="E2783" t="s">
        <v>306</v>
      </c>
      <c r="F2783" t="s">
        <v>361</v>
      </c>
      <c r="G2783" t="s">
        <v>8367</v>
      </c>
      <c r="H2783" t="s">
        <v>307</v>
      </c>
    </row>
    <row r="2784" spans="1:8" x14ac:dyDescent="0.25">
      <c r="A2784" t="s">
        <v>296</v>
      </c>
      <c r="B2784" t="s">
        <v>8173</v>
      </c>
      <c r="C2784" t="s">
        <v>8099</v>
      </c>
      <c r="D2784" t="s">
        <v>8174</v>
      </c>
      <c r="E2784" t="s">
        <v>306</v>
      </c>
      <c r="F2784" t="s">
        <v>361</v>
      </c>
      <c r="G2784" t="s">
        <v>8175</v>
      </c>
      <c r="H2784" t="s">
        <v>307</v>
      </c>
    </row>
    <row r="2785" spans="1:8" x14ac:dyDescent="0.25">
      <c r="A2785" t="s">
        <v>296</v>
      </c>
      <c r="B2785" t="s">
        <v>13253</v>
      </c>
      <c r="C2785" t="s">
        <v>8099</v>
      </c>
      <c r="D2785" t="s">
        <v>13254</v>
      </c>
      <c r="E2785" t="s">
        <v>306</v>
      </c>
      <c r="F2785" t="s">
        <v>361</v>
      </c>
      <c r="G2785" t="s">
        <v>13255</v>
      </c>
      <c r="H2785" t="s">
        <v>307</v>
      </c>
    </row>
    <row r="2786" spans="1:8" x14ac:dyDescent="0.25">
      <c r="A2786" t="s">
        <v>296</v>
      </c>
      <c r="B2786" t="s">
        <v>8176</v>
      </c>
      <c r="C2786" t="s">
        <v>8177</v>
      </c>
      <c r="D2786" t="s">
        <v>8178</v>
      </c>
      <c r="E2786" t="s">
        <v>306</v>
      </c>
      <c r="F2786" t="s">
        <v>361</v>
      </c>
      <c r="G2786" t="s">
        <v>8179</v>
      </c>
      <c r="H2786" t="s">
        <v>307</v>
      </c>
    </row>
    <row r="2787" spans="1:8" x14ac:dyDescent="0.25">
      <c r="A2787" t="s">
        <v>296</v>
      </c>
      <c r="B2787" t="s">
        <v>8180</v>
      </c>
      <c r="C2787" t="s">
        <v>8181</v>
      </c>
      <c r="D2787" t="s">
        <v>8182</v>
      </c>
      <c r="E2787" t="s">
        <v>306</v>
      </c>
      <c r="F2787" t="s">
        <v>361</v>
      </c>
      <c r="G2787" t="s">
        <v>8183</v>
      </c>
      <c r="H2787" t="s">
        <v>307</v>
      </c>
    </row>
    <row r="2788" spans="1:8" x14ac:dyDescent="0.25">
      <c r="A2788" t="s">
        <v>296</v>
      </c>
      <c r="B2788" t="s">
        <v>8184</v>
      </c>
      <c r="C2788" t="s">
        <v>8185</v>
      </c>
      <c r="D2788" t="s">
        <v>8186</v>
      </c>
      <c r="E2788" t="s">
        <v>306</v>
      </c>
      <c r="F2788" t="s">
        <v>361</v>
      </c>
      <c r="G2788" t="s">
        <v>8187</v>
      </c>
      <c r="H2788" t="s">
        <v>307</v>
      </c>
    </row>
    <row r="2789" spans="1:8" x14ac:dyDescent="0.25">
      <c r="A2789" t="s">
        <v>296</v>
      </c>
      <c r="B2789" t="s">
        <v>8188</v>
      </c>
      <c r="C2789" t="s">
        <v>8189</v>
      </c>
      <c r="D2789" t="s">
        <v>8190</v>
      </c>
      <c r="E2789" t="s">
        <v>306</v>
      </c>
      <c r="F2789" t="s">
        <v>361</v>
      </c>
      <c r="G2789" t="s">
        <v>8191</v>
      </c>
      <c r="H2789" t="s">
        <v>307</v>
      </c>
    </row>
    <row r="2790" spans="1:8" x14ac:dyDescent="0.25">
      <c r="A2790" t="s">
        <v>296</v>
      </c>
      <c r="B2790" t="s">
        <v>8192</v>
      </c>
      <c r="C2790" t="s">
        <v>8193</v>
      </c>
      <c r="D2790" t="s">
        <v>8194</v>
      </c>
      <c r="E2790" t="s">
        <v>306</v>
      </c>
      <c r="F2790" t="s">
        <v>361</v>
      </c>
      <c r="G2790" t="s">
        <v>8195</v>
      </c>
      <c r="H2790" t="s">
        <v>307</v>
      </c>
    </row>
    <row r="2791" spans="1:8" x14ac:dyDescent="0.25">
      <c r="A2791" t="s">
        <v>296</v>
      </c>
      <c r="B2791" t="s">
        <v>13268</v>
      </c>
      <c r="C2791" t="s">
        <v>8196</v>
      </c>
      <c r="D2791" t="s">
        <v>13269</v>
      </c>
      <c r="E2791" t="s">
        <v>306</v>
      </c>
      <c r="F2791" t="s">
        <v>361</v>
      </c>
      <c r="G2791" t="s">
        <v>13270</v>
      </c>
      <c r="H2791" t="s">
        <v>307</v>
      </c>
    </row>
    <row r="2792" spans="1:8" x14ac:dyDescent="0.25">
      <c r="A2792" t="s">
        <v>296</v>
      </c>
      <c r="B2792" t="s">
        <v>8198</v>
      </c>
      <c r="C2792" t="s">
        <v>8199</v>
      </c>
      <c r="D2792" t="s">
        <v>8200</v>
      </c>
      <c r="E2792" t="s">
        <v>306</v>
      </c>
      <c r="F2792" t="s">
        <v>361</v>
      </c>
      <c r="G2792" t="s">
        <v>8201</v>
      </c>
      <c r="H2792" t="s">
        <v>307</v>
      </c>
    </row>
    <row r="2793" spans="1:8" x14ac:dyDescent="0.25">
      <c r="A2793" t="s">
        <v>296</v>
      </c>
      <c r="B2793" t="s">
        <v>8206</v>
      </c>
      <c r="C2793" t="s">
        <v>8207</v>
      </c>
      <c r="D2793" t="s">
        <v>8208</v>
      </c>
      <c r="E2793" t="s">
        <v>306</v>
      </c>
      <c r="F2793" t="s">
        <v>361</v>
      </c>
      <c r="G2793" t="s">
        <v>8209</v>
      </c>
      <c r="H2793" t="s">
        <v>307</v>
      </c>
    </row>
    <row r="2794" spans="1:8" x14ac:dyDescent="0.25">
      <c r="A2794" t="s">
        <v>296</v>
      </c>
      <c r="B2794" t="s">
        <v>13273</v>
      </c>
      <c r="C2794" t="s">
        <v>8210</v>
      </c>
      <c r="D2794" t="s">
        <v>13274</v>
      </c>
      <c r="E2794" t="s">
        <v>306</v>
      </c>
      <c r="F2794" t="s">
        <v>361</v>
      </c>
      <c r="G2794" t="s">
        <v>13275</v>
      </c>
      <c r="H2794" t="s">
        <v>307</v>
      </c>
    </row>
    <row r="2795" spans="1:8" x14ac:dyDescent="0.25">
      <c r="A2795" t="s">
        <v>296</v>
      </c>
      <c r="B2795" t="s">
        <v>8240</v>
      </c>
      <c r="C2795" t="s">
        <v>8241</v>
      </c>
      <c r="D2795" t="s">
        <v>8242</v>
      </c>
      <c r="E2795" t="s">
        <v>306</v>
      </c>
      <c r="F2795" t="s">
        <v>361</v>
      </c>
      <c r="G2795" t="s">
        <v>8243</v>
      </c>
      <c r="H2795" t="s">
        <v>307</v>
      </c>
    </row>
    <row r="2796" spans="1:8" x14ac:dyDescent="0.25">
      <c r="A2796" t="s">
        <v>296</v>
      </c>
      <c r="B2796" t="s">
        <v>13259</v>
      </c>
      <c r="C2796" t="s">
        <v>8241</v>
      </c>
      <c r="D2796" t="s">
        <v>13260</v>
      </c>
      <c r="E2796" t="s">
        <v>306</v>
      </c>
      <c r="F2796" t="s">
        <v>361</v>
      </c>
      <c r="G2796" t="s">
        <v>13261</v>
      </c>
      <c r="H2796" t="s">
        <v>307</v>
      </c>
    </row>
    <row r="2797" spans="1:8" x14ac:dyDescent="0.25">
      <c r="A2797" t="s">
        <v>296</v>
      </c>
      <c r="B2797" t="s">
        <v>8244</v>
      </c>
      <c r="C2797" t="s">
        <v>8245</v>
      </c>
      <c r="D2797" t="s">
        <v>8246</v>
      </c>
      <c r="E2797" t="s">
        <v>306</v>
      </c>
      <c r="F2797" t="s">
        <v>361</v>
      </c>
      <c r="G2797" t="s">
        <v>8247</v>
      </c>
      <c r="H2797" t="s">
        <v>307</v>
      </c>
    </row>
    <row r="2798" spans="1:8" x14ac:dyDescent="0.25">
      <c r="A2798" t="s">
        <v>296</v>
      </c>
      <c r="B2798" t="s">
        <v>8248</v>
      </c>
      <c r="C2798" t="s">
        <v>8249</v>
      </c>
      <c r="D2798" t="s">
        <v>8250</v>
      </c>
      <c r="E2798" t="s">
        <v>306</v>
      </c>
      <c r="F2798" t="s">
        <v>361</v>
      </c>
      <c r="G2798" t="s">
        <v>8251</v>
      </c>
      <c r="H2798" t="s">
        <v>307</v>
      </c>
    </row>
    <row r="2799" spans="1:8" x14ac:dyDescent="0.25">
      <c r="A2799" t="s">
        <v>296</v>
      </c>
      <c r="B2799" t="s">
        <v>8252</v>
      </c>
      <c r="C2799" t="s">
        <v>8253</v>
      </c>
      <c r="D2799" t="s">
        <v>8254</v>
      </c>
      <c r="E2799" t="s">
        <v>306</v>
      </c>
      <c r="F2799" t="s">
        <v>361</v>
      </c>
      <c r="G2799" t="s">
        <v>8255</v>
      </c>
      <c r="H2799" t="s">
        <v>307</v>
      </c>
    </row>
    <row r="2800" spans="1:8" x14ac:dyDescent="0.25">
      <c r="A2800" t="s">
        <v>296</v>
      </c>
      <c r="B2800" t="s">
        <v>8256</v>
      </c>
      <c r="C2800" t="s">
        <v>8257</v>
      </c>
      <c r="D2800" t="s">
        <v>8258</v>
      </c>
      <c r="E2800" t="s">
        <v>306</v>
      </c>
      <c r="F2800" t="s">
        <v>361</v>
      </c>
      <c r="G2800" t="s">
        <v>8259</v>
      </c>
      <c r="H2800" t="s">
        <v>307</v>
      </c>
    </row>
    <row r="2801" spans="1:8" x14ac:dyDescent="0.25">
      <c r="A2801" t="s">
        <v>296</v>
      </c>
      <c r="B2801" t="s">
        <v>8260</v>
      </c>
      <c r="C2801" t="s">
        <v>8261</v>
      </c>
      <c r="D2801" t="s">
        <v>8262</v>
      </c>
      <c r="E2801" t="s">
        <v>306</v>
      </c>
      <c r="F2801" t="s">
        <v>361</v>
      </c>
      <c r="G2801" t="s">
        <v>8263</v>
      </c>
      <c r="H2801" t="s">
        <v>307</v>
      </c>
    </row>
    <row r="2802" spans="1:8" x14ac:dyDescent="0.25">
      <c r="A2802" t="s">
        <v>296</v>
      </c>
      <c r="B2802" t="s">
        <v>8264</v>
      </c>
      <c r="C2802" t="s">
        <v>8265</v>
      </c>
      <c r="D2802" t="s">
        <v>8266</v>
      </c>
      <c r="E2802" t="s">
        <v>306</v>
      </c>
      <c r="F2802" t="s">
        <v>361</v>
      </c>
      <c r="G2802" t="s">
        <v>8267</v>
      </c>
      <c r="H2802" t="s">
        <v>307</v>
      </c>
    </row>
    <row r="2803" spans="1:8" x14ac:dyDescent="0.25">
      <c r="A2803" t="s">
        <v>296</v>
      </c>
      <c r="B2803" t="s">
        <v>8268</v>
      </c>
      <c r="C2803" t="s">
        <v>8269</v>
      </c>
      <c r="D2803" t="s">
        <v>8270</v>
      </c>
      <c r="E2803" t="s">
        <v>306</v>
      </c>
      <c r="F2803" t="s">
        <v>361</v>
      </c>
      <c r="G2803" t="s">
        <v>8271</v>
      </c>
      <c r="H2803" t="s">
        <v>307</v>
      </c>
    </row>
    <row r="2804" spans="1:8" x14ac:dyDescent="0.25">
      <c r="A2804" t="s">
        <v>296</v>
      </c>
      <c r="B2804" t="s">
        <v>8272</v>
      </c>
      <c r="C2804" t="s">
        <v>8273</v>
      </c>
      <c r="D2804" t="s">
        <v>8274</v>
      </c>
      <c r="E2804" t="s">
        <v>306</v>
      </c>
      <c r="F2804" t="s">
        <v>361</v>
      </c>
      <c r="G2804" t="s">
        <v>8275</v>
      </c>
      <c r="H2804" t="s">
        <v>307</v>
      </c>
    </row>
    <row r="2805" spans="1:8" x14ac:dyDescent="0.25">
      <c r="A2805" t="s">
        <v>296</v>
      </c>
      <c r="B2805" t="s">
        <v>8276</v>
      </c>
      <c r="C2805" t="s">
        <v>8277</v>
      </c>
      <c r="D2805" t="s">
        <v>8278</v>
      </c>
      <c r="E2805" t="s">
        <v>306</v>
      </c>
      <c r="F2805" t="s">
        <v>361</v>
      </c>
      <c r="G2805" t="s">
        <v>8279</v>
      </c>
      <c r="H2805" t="s">
        <v>307</v>
      </c>
    </row>
    <row r="2806" spans="1:8" x14ac:dyDescent="0.25">
      <c r="A2806" t="s">
        <v>296</v>
      </c>
      <c r="B2806" t="s">
        <v>8280</v>
      </c>
      <c r="C2806" t="s">
        <v>8281</v>
      </c>
      <c r="D2806" t="s">
        <v>8282</v>
      </c>
      <c r="E2806" t="s">
        <v>306</v>
      </c>
      <c r="F2806" t="s">
        <v>361</v>
      </c>
      <c r="G2806" t="s">
        <v>8283</v>
      </c>
      <c r="H2806" t="s">
        <v>307</v>
      </c>
    </row>
    <row r="2807" spans="1:8" x14ac:dyDescent="0.25">
      <c r="A2807" t="s">
        <v>296</v>
      </c>
      <c r="B2807" t="s">
        <v>8284</v>
      </c>
      <c r="C2807" t="s">
        <v>8285</v>
      </c>
      <c r="D2807" t="s">
        <v>8286</v>
      </c>
      <c r="E2807" t="s">
        <v>306</v>
      </c>
      <c r="F2807" t="s">
        <v>361</v>
      </c>
      <c r="G2807" t="s">
        <v>8287</v>
      </c>
      <c r="H2807" t="s">
        <v>307</v>
      </c>
    </row>
    <row r="2808" spans="1:8" x14ac:dyDescent="0.25">
      <c r="A2808" t="s">
        <v>296</v>
      </c>
      <c r="B2808" t="s">
        <v>8288</v>
      </c>
      <c r="C2808" t="s">
        <v>8289</v>
      </c>
      <c r="D2808" t="s">
        <v>8290</v>
      </c>
      <c r="E2808" t="s">
        <v>306</v>
      </c>
      <c r="F2808" t="s">
        <v>361</v>
      </c>
      <c r="G2808" t="s">
        <v>8291</v>
      </c>
      <c r="H2808" t="s">
        <v>307</v>
      </c>
    </row>
    <row r="2809" spans="1:8" x14ac:dyDescent="0.25">
      <c r="A2809" t="s">
        <v>296</v>
      </c>
      <c r="B2809" t="s">
        <v>8292</v>
      </c>
      <c r="C2809" t="s">
        <v>8293</v>
      </c>
      <c r="D2809" t="s">
        <v>8294</v>
      </c>
      <c r="E2809" t="s">
        <v>306</v>
      </c>
      <c r="F2809" t="s">
        <v>361</v>
      </c>
      <c r="G2809" t="s">
        <v>8295</v>
      </c>
      <c r="H2809" t="s">
        <v>307</v>
      </c>
    </row>
    <row r="2810" spans="1:8" x14ac:dyDescent="0.25">
      <c r="A2810" t="s">
        <v>296</v>
      </c>
      <c r="B2810" t="s">
        <v>13271</v>
      </c>
      <c r="C2810" t="s">
        <v>8297</v>
      </c>
      <c r="D2810" t="s">
        <v>8197</v>
      </c>
      <c r="E2810" t="s">
        <v>306</v>
      </c>
      <c r="F2810" t="s">
        <v>361</v>
      </c>
      <c r="G2810" t="s">
        <v>13272</v>
      </c>
      <c r="H2810" t="s">
        <v>307</v>
      </c>
    </row>
    <row r="2811" spans="1:8" x14ac:dyDescent="0.25">
      <c r="A2811" t="s">
        <v>296</v>
      </c>
      <c r="B2811" t="s">
        <v>8296</v>
      </c>
      <c r="C2811" t="s">
        <v>8297</v>
      </c>
      <c r="D2811" t="s">
        <v>8298</v>
      </c>
      <c r="E2811" t="s">
        <v>306</v>
      </c>
      <c r="F2811" t="s">
        <v>361</v>
      </c>
      <c r="G2811" t="s">
        <v>8299</v>
      </c>
      <c r="H2811" t="s">
        <v>307</v>
      </c>
    </row>
    <row r="2812" spans="1:8" x14ac:dyDescent="0.25">
      <c r="A2812" t="s">
        <v>296</v>
      </c>
      <c r="B2812" t="s">
        <v>8300</v>
      </c>
      <c r="C2812" t="s">
        <v>8301</v>
      </c>
      <c r="D2812" t="s">
        <v>8302</v>
      </c>
      <c r="E2812" t="s">
        <v>306</v>
      </c>
      <c r="F2812" t="s">
        <v>361</v>
      </c>
      <c r="G2812" t="s">
        <v>8303</v>
      </c>
      <c r="H2812" t="s">
        <v>307</v>
      </c>
    </row>
    <row r="2813" spans="1:8" x14ac:dyDescent="0.25">
      <c r="A2813" t="s">
        <v>296</v>
      </c>
      <c r="B2813" t="s">
        <v>8304</v>
      </c>
      <c r="C2813" t="s">
        <v>8305</v>
      </c>
      <c r="D2813" t="s">
        <v>8306</v>
      </c>
      <c r="E2813" t="s">
        <v>306</v>
      </c>
      <c r="F2813" t="s">
        <v>361</v>
      </c>
      <c r="G2813" t="s">
        <v>8307</v>
      </c>
      <c r="H2813" t="s">
        <v>307</v>
      </c>
    </row>
    <row r="2814" spans="1:8" x14ac:dyDescent="0.25">
      <c r="A2814" t="s">
        <v>296</v>
      </c>
      <c r="B2814" t="s">
        <v>8202</v>
      </c>
      <c r="C2814" t="s">
        <v>8203</v>
      </c>
      <c r="D2814" t="s">
        <v>8204</v>
      </c>
      <c r="E2814" t="s">
        <v>306</v>
      </c>
      <c r="F2814" t="s">
        <v>361</v>
      </c>
      <c r="G2814" t="s">
        <v>8205</v>
      </c>
      <c r="H2814" t="s">
        <v>307</v>
      </c>
    </row>
    <row r="2815" spans="1:8" x14ac:dyDescent="0.25">
      <c r="A2815" t="s">
        <v>296</v>
      </c>
      <c r="B2815" t="s">
        <v>13325</v>
      </c>
      <c r="C2815" t="s">
        <v>13326</v>
      </c>
      <c r="D2815" t="s">
        <v>8426</v>
      </c>
      <c r="E2815" t="s">
        <v>306</v>
      </c>
      <c r="F2815" t="s">
        <v>361</v>
      </c>
      <c r="G2815" t="s">
        <v>13327</v>
      </c>
      <c r="H2815" t="s">
        <v>307</v>
      </c>
    </row>
    <row r="2816" spans="1:8" x14ac:dyDescent="0.25">
      <c r="A2816" t="s">
        <v>296</v>
      </c>
      <c r="B2816" t="s">
        <v>13227</v>
      </c>
      <c r="C2816" t="s">
        <v>13228</v>
      </c>
      <c r="D2816" t="s">
        <v>7774</v>
      </c>
      <c r="E2816" t="s">
        <v>306</v>
      </c>
      <c r="F2816" t="s">
        <v>361</v>
      </c>
      <c r="G2816" t="s">
        <v>13229</v>
      </c>
      <c r="H2816" t="s">
        <v>307</v>
      </c>
    </row>
    <row r="2817" spans="1:8" x14ac:dyDescent="0.25">
      <c r="A2817" t="s">
        <v>296</v>
      </c>
      <c r="B2817" t="s">
        <v>13239</v>
      </c>
      <c r="C2817" t="s">
        <v>13240</v>
      </c>
      <c r="D2817" t="s">
        <v>7896</v>
      </c>
      <c r="E2817" t="s">
        <v>306</v>
      </c>
      <c r="F2817" t="s">
        <v>361</v>
      </c>
      <c r="G2817" t="s">
        <v>13241</v>
      </c>
      <c r="H2817" t="s">
        <v>307</v>
      </c>
    </row>
    <row r="2818" spans="1:8" x14ac:dyDescent="0.25">
      <c r="A2818" t="s">
        <v>296</v>
      </c>
      <c r="B2818" t="s">
        <v>13265</v>
      </c>
      <c r="C2818" t="s">
        <v>13266</v>
      </c>
      <c r="D2818" t="s">
        <v>8142</v>
      </c>
      <c r="E2818" t="s">
        <v>306</v>
      </c>
      <c r="F2818" t="s">
        <v>361</v>
      </c>
      <c r="G2818" t="s">
        <v>13267</v>
      </c>
      <c r="H2818" t="s">
        <v>307</v>
      </c>
    </row>
    <row r="2819" spans="1:8" x14ac:dyDescent="0.25">
      <c r="A2819" t="s">
        <v>296</v>
      </c>
      <c r="B2819" t="s">
        <v>13172</v>
      </c>
      <c r="C2819" t="s">
        <v>13173</v>
      </c>
      <c r="D2819" t="s">
        <v>13174</v>
      </c>
      <c r="E2819" t="s">
        <v>306</v>
      </c>
      <c r="F2819" t="s">
        <v>5130</v>
      </c>
      <c r="G2819" t="s">
        <v>13175</v>
      </c>
      <c r="H2819" t="s">
        <v>307</v>
      </c>
    </row>
    <row r="2820" spans="1:8" x14ac:dyDescent="0.25">
      <c r="A2820" t="s">
        <v>296</v>
      </c>
      <c r="B2820" t="s">
        <v>13160</v>
      </c>
      <c r="C2820" t="s">
        <v>13161</v>
      </c>
      <c r="D2820" t="s">
        <v>13162</v>
      </c>
      <c r="E2820" t="s">
        <v>306</v>
      </c>
      <c r="F2820" t="s">
        <v>5130</v>
      </c>
      <c r="G2820" t="s">
        <v>13163</v>
      </c>
      <c r="H2820" t="s">
        <v>307</v>
      </c>
    </row>
    <row r="2821" spans="1:8" x14ac:dyDescent="0.25">
      <c r="A2821" t="s">
        <v>296</v>
      </c>
      <c r="B2821" t="s">
        <v>13168</v>
      </c>
      <c r="C2821" t="s">
        <v>13169</v>
      </c>
      <c r="D2821" t="s">
        <v>13170</v>
      </c>
      <c r="E2821" t="s">
        <v>306</v>
      </c>
      <c r="F2821" t="s">
        <v>5130</v>
      </c>
      <c r="G2821" t="s">
        <v>13171</v>
      </c>
      <c r="H2821" t="s">
        <v>307</v>
      </c>
    </row>
    <row r="2822" spans="1:8" x14ac:dyDescent="0.25">
      <c r="A2822" t="s">
        <v>296</v>
      </c>
      <c r="B2822" t="s">
        <v>13164</v>
      </c>
      <c r="C2822" t="s">
        <v>13165</v>
      </c>
      <c r="D2822" t="s">
        <v>13166</v>
      </c>
      <c r="E2822" t="s">
        <v>306</v>
      </c>
      <c r="F2822" t="s">
        <v>5130</v>
      </c>
      <c r="G2822" t="s">
        <v>13167</v>
      </c>
      <c r="H2822" t="s">
        <v>307</v>
      </c>
    </row>
    <row r="2823" spans="1:8" x14ac:dyDescent="0.25">
      <c r="A2823" t="s">
        <v>296</v>
      </c>
      <c r="B2823" t="s">
        <v>13153</v>
      </c>
      <c r="C2823" t="s">
        <v>13154</v>
      </c>
      <c r="D2823" t="s">
        <v>13155</v>
      </c>
      <c r="E2823" t="s">
        <v>306</v>
      </c>
      <c r="F2823" t="s">
        <v>5130</v>
      </c>
      <c r="G2823" t="s">
        <v>13156</v>
      </c>
      <c r="H2823" t="s">
        <v>307</v>
      </c>
    </row>
    <row r="2824" spans="1:8" x14ac:dyDescent="0.25">
      <c r="A2824" t="s">
        <v>296</v>
      </c>
      <c r="B2824" t="s">
        <v>13157</v>
      </c>
      <c r="C2824" t="s">
        <v>13158</v>
      </c>
      <c r="D2824" t="s">
        <v>7756</v>
      </c>
      <c r="E2824" t="s">
        <v>306</v>
      </c>
      <c r="F2824" t="s">
        <v>5130</v>
      </c>
      <c r="G2824" t="s">
        <v>13159</v>
      </c>
      <c r="H2824" t="s">
        <v>307</v>
      </c>
    </row>
    <row r="2825" spans="1:8" x14ac:dyDescent="0.25">
      <c r="A2825" t="s">
        <v>296</v>
      </c>
      <c r="B2825" t="s">
        <v>13190</v>
      </c>
      <c r="C2825" t="s">
        <v>13191</v>
      </c>
      <c r="D2825" t="s">
        <v>13192</v>
      </c>
      <c r="E2825" t="s">
        <v>306</v>
      </c>
      <c r="F2825" t="s">
        <v>5130</v>
      </c>
      <c r="G2825" t="s">
        <v>13193</v>
      </c>
      <c r="H2825" t="s">
        <v>307</v>
      </c>
    </row>
    <row r="2826" spans="1:8" x14ac:dyDescent="0.25">
      <c r="A2826" t="s">
        <v>296</v>
      </c>
      <c r="B2826" t="s">
        <v>13186</v>
      </c>
      <c r="C2826" t="s">
        <v>13187</v>
      </c>
      <c r="D2826" t="s">
        <v>13188</v>
      </c>
      <c r="E2826" t="s">
        <v>306</v>
      </c>
      <c r="F2826" t="s">
        <v>5130</v>
      </c>
      <c r="G2826" t="s">
        <v>13189</v>
      </c>
      <c r="H2826" t="s">
        <v>307</v>
      </c>
    </row>
    <row r="2827" spans="1:8" x14ac:dyDescent="0.25">
      <c r="A2827" t="s">
        <v>296</v>
      </c>
      <c r="B2827" t="s">
        <v>13182</v>
      </c>
      <c r="C2827" t="s">
        <v>13183</v>
      </c>
      <c r="D2827" t="s">
        <v>13184</v>
      </c>
      <c r="E2827" t="s">
        <v>306</v>
      </c>
      <c r="F2827" t="s">
        <v>5130</v>
      </c>
      <c r="G2827" t="s">
        <v>13185</v>
      </c>
      <c r="H2827" t="s">
        <v>307</v>
      </c>
    </row>
    <row r="2828" spans="1:8" x14ac:dyDescent="0.25">
      <c r="A2828" t="s">
        <v>296</v>
      </c>
      <c r="B2828" t="s">
        <v>13319</v>
      </c>
      <c r="C2828" t="s">
        <v>13320</v>
      </c>
      <c r="D2828" t="s">
        <v>8381</v>
      </c>
      <c r="E2828" t="s">
        <v>306</v>
      </c>
      <c r="F2828" t="s">
        <v>361</v>
      </c>
      <c r="G2828" t="s">
        <v>13321</v>
      </c>
      <c r="H2828" t="s">
        <v>307</v>
      </c>
    </row>
    <row r="2829" spans="1:8" x14ac:dyDescent="0.25">
      <c r="A2829" t="s">
        <v>296</v>
      </c>
      <c r="B2829" t="s">
        <v>13179</v>
      </c>
      <c r="C2829" t="s">
        <v>13180</v>
      </c>
      <c r="D2829" t="s">
        <v>7758</v>
      </c>
      <c r="E2829" t="s">
        <v>306</v>
      </c>
      <c r="F2829" t="s">
        <v>5130</v>
      </c>
      <c r="G2829" t="s">
        <v>13181</v>
      </c>
      <c r="H2829" t="s">
        <v>307</v>
      </c>
    </row>
    <row r="2830" spans="1:8" x14ac:dyDescent="0.25">
      <c r="A2830" t="s">
        <v>296</v>
      </c>
      <c r="B2830" t="s">
        <v>13220</v>
      </c>
      <c r="C2830" t="s">
        <v>13221</v>
      </c>
      <c r="D2830" t="s">
        <v>13222</v>
      </c>
      <c r="E2830" t="s">
        <v>306</v>
      </c>
      <c r="F2830" t="s">
        <v>5130</v>
      </c>
      <c r="G2830" t="s">
        <v>13223</v>
      </c>
      <c r="H2830" t="s">
        <v>307</v>
      </c>
    </row>
    <row r="2831" spans="1:8" x14ac:dyDescent="0.25">
      <c r="A2831" t="s">
        <v>296</v>
      </c>
      <c r="B2831" t="s">
        <v>13213</v>
      </c>
      <c r="C2831" t="s">
        <v>13214</v>
      </c>
      <c r="D2831" t="s">
        <v>13215</v>
      </c>
      <c r="E2831" t="s">
        <v>306</v>
      </c>
      <c r="F2831" t="s">
        <v>5130</v>
      </c>
      <c r="G2831" t="s">
        <v>13216</v>
      </c>
      <c r="H2831" t="s">
        <v>307</v>
      </c>
    </row>
    <row r="2832" spans="1:8" x14ac:dyDescent="0.25">
      <c r="A2832" t="s">
        <v>296</v>
      </c>
      <c r="B2832" t="s">
        <v>13201</v>
      </c>
      <c r="C2832" t="s">
        <v>13202</v>
      </c>
      <c r="D2832" t="s">
        <v>13203</v>
      </c>
      <c r="E2832" t="s">
        <v>306</v>
      </c>
      <c r="F2832" t="s">
        <v>5130</v>
      </c>
      <c r="G2832" t="s">
        <v>13204</v>
      </c>
      <c r="H2832" t="s">
        <v>307</v>
      </c>
    </row>
    <row r="2833" spans="1:8" x14ac:dyDescent="0.25">
      <c r="A2833" t="s">
        <v>296</v>
      </c>
      <c r="B2833" t="s">
        <v>13205</v>
      </c>
      <c r="C2833" t="s">
        <v>13206</v>
      </c>
      <c r="D2833" t="s">
        <v>13207</v>
      </c>
      <c r="E2833" t="s">
        <v>306</v>
      </c>
      <c r="F2833" t="s">
        <v>5130</v>
      </c>
      <c r="G2833" t="s">
        <v>13208</v>
      </c>
      <c r="H2833" t="s">
        <v>307</v>
      </c>
    </row>
    <row r="2834" spans="1:8" x14ac:dyDescent="0.25">
      <c r="A2834" t="s">
        <v>296</v>
      </c>
      <c r="B2834" t="s">
        <v>13197</v>
      </c>
      <c r="C2834" t="s">
        <v>13198</v>
      </c>
      <c r="D2834" t="s">
        <v>13199</v>
      </c>
      <c r="E2834" t="s">
        <v>306</v>
      </c>
      <c r="F2834" t="s">
        <v>5130</v>
      </c>
      <c r="G2834" t="s">
        <v>13200</v>
      </c>
      <c r="H2834" t="s">
        <v>307</v>
      </c>
    </row>
    <row r="2835" spans="1:8" x14ac:dyDescent="0.25">
      <c r="A2835" t="s">
        <v>296</v>
      </c>
      <c r="B2835" t="s">
        <v>13209</v>
      </c>
      <c r="C2835" t="s">
        <v>13210</v>
      </c>
      <c r="D2835" t="s">
        <v>13211</v>
      </c>
      <c r="E2835" t="s">
        <v>306</v>
      </c>
      <c r="F2835" t="s">
        <v>5130</v>
      </c>
      <c r="G2835" t="s">
        <v>13212</v>
      </c>
      <c r="H2835" t="s">
        <v>307</v>
      </c>
    </row>
    <row r="2836" spans="1:8" x14ac:dyDescent="0.25">
      <c r="A2836" t="s">
        <v>296</v>
      </c>
      <c r="B2836" t="s">
        <v>13217</v>
      </c>
      <c r="C2836" t="s">
        <v>13218</v>
      </c>
      <c r="D2836" t="s">
        <v>7760</v>
      </c>
      <c r="E2836" t="s">
        <v>306</v>
      </c>
      <c r="F2836" t="s">
        <v>5130</v>
      </c>
      <c r="G2836" t="s">
        <v>13219</v>
      </c>
      <c r="H2836" t="s">
        <v>307</v>
      </c>
    </row>
    <row r="2837" spans="1:8" x14ac:dyDescent="0.25">
      <c r="A2837" t="s">
        <v>296</v>
      </c>
      <c r="B2837" t="s">
        <v>10691</v>
      </c>
      <c r="C2837" t="s">
        <v>10692</v>
      </c>
      <c r="D2837" t="s">
        <v>10693</v>
      </c>
      <c r="E2837" t="s">
        <v>306</v>
      </c>
      <c r="F2837" t="s">
        <v>361</v>
      </c>
      <c r="G2837" t="s">
        <v>10694</v>
      </c>
      <c r="H2837" t="s">
        <v>307</v>
      </c>
    </row>
    <row r="2838" spans="1:8" x14ac:dyDescent="0.25">
      <c r="A2838" t="s">
        <v>296</v>
      </c>
      <c r="B2838" t="s">
        <v>13282</v>
      </c>
      <c r="C2838" t="s">
        <v>13283</v>
      </c>
      <c r="D2838" t="s">
        <v>13284</v>
      </c>
      <c r="E2838" t="s">
        <v>306</v>
      </c>
      <c r="F2838" t="s">
        <v>361</v>
      </c>
      <c r="G2838" t="s">
        <v>13285</v>
      </c>
      <c r="H2838" t="s">
        <v>307</v>
      </c>
    </row>
    <row r="2839" spans="1:8" x14ac:dyDescent="0.25">
      <c r="A2839" t="s">
        <v>296</v>
      </c>
      <c r="B2839" t="s">
        <v>13279</v>
      </c>
      <c r="C2839" t="s">
        <v>13280</v>
      </c>
      <c r="D2839" t="s">
        <v>8373</v>
      </c>
      <c r="E2839" t="s">
        <v>306</v>
      </c>
      <c r="F2839" t="s">
        <v>361</v>
      </c>
      <c r="G2839" t="s">
        <v>13281</v>
      </c>
      <c r="H2839" t="s">
        <v>307</v>
      </c>
    </row>
    <row r="2840" spans="1:8" x14ac:dyDescent="0.25">
      <c r="A2840" t="s">
        <v>296</v>
      </c>
      <c r="B2840" t="s">
        <v>13292</v>
      </c>
      <c r="C2840" t="s">
        <v>13293</v>
      </c>
      <c r="D2840" t="s">
        <v>13294</v>
      </c>
      <c r="E2840" t="s">
        <v>306</v>
      </c>
      <c r="F2840" t="s">
        <v>361</v>
      </c>
      <c r="G2840" t="s">
        <v>13295</v>
      </c>
      <c r="H2840" t="s">
        <v>307</v>
      </c>
    </row>
    <row r="2841" spans="1:8" x14ac:dyDescent="0.25">
      <c r="A2841" t="s">
        <v>296</v>
      </c>
      <c r="B2841" t="s">
        <v>13289</v>
      </c>
      <c r="C2841" t="s">
        <v>13290</v>
      </c>
      <c r="D2841" t="s">
        <v>8375</v>
      </c>
      <c r="E2841" t="s">
        <v>306</v>
      </c>
      <c r="F2841" t="s">
        <v>361</v>
      </c>
      <c r="G2841" t="s">
        <v>13291</v>
      </c>
      <c r="H2841" t="s">
        <v>307</v>
      </c>
    </row>
    <row r="2842" spans="1:8" x14ac:dyDescent="0.25">
      <c r="A2842" t="s">
        <v>296</v>
      </c>
      <c r="B2842" t="s">
        <v>13299</v>
      </c>
      <c r="C2842" t="s">
        <v>13300</v>
      </c>
      <c r="D2842" t="s">
        <v>8377</v>
      </c>
      <c r="E2842" t="s">
        <v>306</v>
      </c>
      <c r="F2842" t="s">
        <v>361</v>
      </c>
      <c r="G2842" t="s">
        <v>13301</v>
      </c>
      <c r="H2842" t="s">
        <v>307</v>
      </c>
    </row>
    <row r="2843" spans="1:8" x14ac:dyDescent="0.25">
      <c r="A2843" t="s">
        <v>296</v>
      </c>
      <c r="B2843" t="s">
        <v>13315</v>
      </c>
      <c r="C2843" t="s">
        <v>13316</v>
      </c>
      <c r="D2843" t="s">
        <v>13317</v>
      </c>
      <c r="E2843" t="s">
        <v>306</v>
      </c>
      <c r="F2843" t="s">
        <v>361</v>
      </c>
      <c r="G2843" t="s">
        <v>13318</v>
      </c>
      <c r="H2843" t="s">
        <v>307</v>
      </c>
    </row>
    <row r="2844" spans="1:8" x14ac:dyDescent="0.25">
      <c r="A2844" t="s">
        <v>296</v>
      </c>
      <c r="B2844" t="s">
        <v>13308</v>
      </c>
      <c r="C2844" t="s">
        <v>13309</v>
      </c>
      <c r="D2844" t="s">
        <v>13310</v>
      </c>
      <c r="E2844" t="s">
        <v>306</v>
      </c>
      <c r="F2844" t="s">
        <v>361</v>
      </c>
      <c r="G2844" t="s">
        <v>13311</v>
      </c>
      <c r="H2844" t="s">
        <v>307</v>
      </c>
    </row>
    <row r="2845" spans="1:8" x14ac:dyDescent="0.25">
      <c r="A2845" t="s">
        <v>296</v>
      </c>
      <c r="B2845" t="s">
        <v>13305</v>
      </c>
      <c r="C2845" t="s">
        <v>13306</v>
      </c>
      <c r="D2845" t="s">
        <v>8379</v>
      </c>
      <c r="E2845" t="s">
        <v>306</v>
      </c>
      <c r="F2845" t="s">
        <v>361</v>
      </c>
      <c r="G2845" t="s">
        <v>13307</v>
      </c>
      <c r="H2845" t="s">
        <v>307</v>
      </c>
    </row>
    <row r="2846" spans="1:8" x14ac:dyDescent="0.25">
      <c r="A2846" t="s">
        <v>296</v>
      </c>
      <c r="B2846" t="s">
        <v>13256</v>
      </c>
      <c r="C2846" t="s">
        <v>13257</v>
      </c>
      <c r="D2846" t="s">
        <v>8100</v>
      </c>
      <c r="E2846" t="s">
        <v>306</v>
      </c>
      <c r="F2846" t="s">
        <v>361</v>
      </c>
      <c r="G2846" t="s">
        <v>13258</v>
      </c>
      <c r="H2846" t="s">
        <v>307</v>
      </c>
    </row>
    <row r="2847" spans="1:8" x14ac:dyDescent="0.25">
      <c r="A2847" t="s">
        <v>296</v>
      </c>
      <c r="B2847" t="s">
        <v>13250</v>
      </c>
      <c r="C2847" t="s">
        <v>13251</v>
      </c>
      <c r="D2847" t="s">
        <v>8098</v>
      </c>
      <c r="E2847" t="s">
        <v>306</v>
      </c>
      <c r="F2847" t="s">
        <v>361</v>
      </c>
      <c r="G2847" t="s">
        <v>13252</v>
      </c>
      <c r="H2847" t="s">
        <v>307</v>
      </c>
    </row>
    <row r="2848" spans="1:8" x14ac:dyDescent="0.25">
      <c r="A2848" t="s">
        <v>296</v>
      </c>
      <c r="B2848" t="s">
        <v>13276</v>
      </c>
      <c r="C2848" t="s">
        <v>13277</v>
      </c>
      <c r="D2848" t="s">
        <v>8211</v>
      </c>
      <c r="E2848" t="s">
        <v>306</v>
      </c>
      <c r="F2848" t="s">
        <v>361</v>
      </c>
      <c r="G2848" t="s">
        <v>13278</v>
      </c>
      <c r="H2848" t="s">
        <v>307</v>
      </c>
    </row>
    <row r="2849" spans="1:8" x14ac:dyDescent="0.25">
      <c r="A2849" t="s">
        <v>296</v>
      </c>
      <c r="B2849" t="s">
        <v>13233</v>
      </c>
      <c r="C2849" t="s">
        <v>13234</v>
      </c>
      <c r="D2849" t="s">
        <v>7895</v>
      </c>
      <c r="E2849" t="s">
        <v>306</v>
      </c>
      <c r="F2849" t="s">
        <v>361</v>
      </c>
      <c r="G2849" t="s">
        <v>13235</v>
      </c>
      <c r="H2849" t="s">
        <v>307</v>
      </c>
    </row>
    <row r="2850" spans="1:8" x14ac:dyDescent="0.25">
      <c r="A2850" t="s">
        <v>296</v>
      </c>
      <c r="B2850" t="s">
        <v>10685</v>
      </c>
      <c r="C2850" t="s">
        <v>10686</v>
      </c>
      <c r="D2850" t="s">
        <v>8072</v>
      </c>
      <c r="E2850" t="s">
        <v>306</v>
      </c>
      <c r="F2850" t="s">
        <v>361</v>
      </c>
      <c r="G2850" t="s">
        <v>10687</v>
      </c>
      <c r="H2850" t="s">
        <v>307</v>
      </c>
    </row>
  </sheetData>
  <sortState xmlns:xlrd2="http://schemas.microsoft.com/office/spreadsheetml/2017/richdata2" ref="A1:H2850">
    <sortCondition ref="B6:B285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58C18-A067-4747-AC22-9F67454AD173}">
  <dimension ref="A1:R315"/>
  <sheetViews>
    <sheetView workbookViewId="0"/>
    <sheetView workbookViewId="1"/>
  </sheetViews>
  <sheetFormatPr defaultRowHeight="15" x14ac:dyDescent="0.25"/>
  <cols>
    <col min="2" max="2" width="14.140625" bestFit="1" customWidth="1"/>
    <col min="14" max="14" width="17.28515625" bestFit="1" customWidth="1"/>
    <col min="15" max="15" width="14.140625" bestFit="1" customWidth="1"/>
  </cols>
  <sheetData>
    <row r="1" spans="1:18" x14ac:dyDescent="0.25">
      <c r="B1" t="s">
        <v>8745</v>
      </c>
    </row>
    <row r="2" spans="1:18" x14ac:dyDescent="0.25">
      <c r="A2" t="s">
        <v>296</v>
      </c>
      <c r="B2" t="s">
        <v>10142</v>
      </c>
      <c r="C2" t="s">
        <v>306</v>
      </c>
      <c r="D2" t="s">
        <v>10143</v>
      </c>
      <c r="E2" t="s">
        <v>9650</v>
      </c>
      <c r="F2" t="s">
        <v>9651</v>
      </c>
      <c r="G2" t="s">
        <v>9594</v>
      </c>
      <c r="M2" t="s">
        <v>296</v>
      </c>
      <c r="N2" t="str">
        <f t="shared" ref="N2:N65" si="0">"Monitor."&amp;RIGHT(B2,LEN(B2)-5)</f>
        <v>Monitor.BAG_1037</v>
      </c>
      <c r="O2" t="str">
        <f t="shared" ref="O2:O65" si="1">B2</f>
        <v>Load.BAG_1037</v>
      </c>
      <c r="P2">
        <v>1</v>
      </c>
      <c r="Q2" t="s">
        <v>10253</v>
      </c>
      <c r="R2" t="s">
        <v>10254</v>
      </c>
    </row>
    <row r="3" spans="1:18" x14ac:dyDescent="0.25">
      <c r="A3" t="s">
        <v>296</v>
      </c>
      <c r="B3" t="s">
        <v>10140</v>
      </c>
      <c r="C3" t="s">
        <v>306</v>
      </c>
      <c r="D3" t="s">
        <v>10141</v>
      </c>
      <c r="E3" t="s">
        <v>9650</v>
      </c>
      <c r="F3" t="s">
        <v>9713</v>
      </c>
      <c r="G3" t="s">
        <v>9593</v>
      </c>
      <c r="M3" t="s">
        <v>296</v>
      </c>
      <c r="N3" t="str">
        <f t="shared" si="0"/>
        <v>Monitor.BAG_1039</v>
      </c>
      <c r="O3" t="str">
        <f t="shared" si="1"/>
        <v>Load.BAG_1039</v>
      </c>
      <c r="P3">
        <v>1</v>
      </c>
      <c r="Q3" t="s">
        <v>10253</v>
      </c>
      <c r="R3" t="s">
        <v>10254</v>
      </c>
    </row>
    <row r="4" spans="1:18" x14ac:dyDescent="0.25">
      <c r="A4" t="s">
        <v>296</v>
      </c>
      <c r="B4" t="s">
        <v>10138</v>
      </c>
      <c r="C4" t="s">
        <v>306</v>
      </c>
      <c r="D4" t="s">
        <v>10139</v>
      </c>
      <c r="E4" t="s">
        <v>9650</v>
      </c>
      <c r="F4" t="s">
        <v>9651</v>
      </c>
      <c r="G4" t="s">
        <v>9592</v>
      </c>
      <c r="M4" t="s">
        <v>296</v>
      </c>
      <c r="N4" t="str">
        <f t="shared" si="0"/>
        <v>Monitor.BAG_1045</v>
      </c>
      <c r="O4" t="str">
        <f t="shared" si="1"/>
        <v>Load.BAG_1045</v>
      </c>
      <c r="P4">
        <v>1</v>
      </c>
      <c r="Q4" t="s">
        <v>10253</v>
      </c>
      <c r="R4" t="s">
        <v>10254</v>
      </c>
    </row>
    <row r="5" spans="1:18" x14ac:dyDescent="0.25">
      <c r="A5" t="s">
        <v>296</v>
      </c>
      <c r="B5" t="s">
        <v>10136</v>
      </c>
      <c r="C5" t="s">
        <v>306</v>
      </c>
      <c r="D5" t="s">
        <v>10137</v>
      </c>
      <c r="E5" t="s">
        <v>9650</v>
      </c>
      <c r="F5" t="s">
        <v>9713</v>
      </c>
      <c r="G5" t="s">
        <v>9591</v>
      </c>
      <c r="M5" t="s">
        <v>296</v>
      </c>
      <c r="N5" t="str">
        <f t="shared" si="0"/>
        <v>Monitor.BAG_1055</v>
      </c>
      <c r="O5" t="str">
        <f t="shared" si="1"/>
        <v>Load.BAG_1055</v>
      </c>
      <c r="P5">
        <v>1</v>
      </c>
      <c r="Q5" t="s">
        <v>10253</v>
      </c>
      <c r="R5" t="s">
        <v>10254</v>
      </c>
    </row>
    <row r="6" spans="1:18" x14ac:dyDescent="0.25">
      <c r="A6" t="s">
        <v>296</v>
      </c>
      <c r="B6" t="s">
        <v>10134</v>
      </c>
      <c r="C6" t="s">
        <v>306</v>
      </c>
      <c r="D6" t="s">
        <v>10135</v>
      </c>
      <c r="E6" t="s">
        <v>9650</v>
      </c>
      <c r="F6" t="s">
        <v>9651</v>
      </c>
      <c r="G6" t="s">
        <v>9590</v>
      </c>
      <c r="M6" t="s">
        <v>296</v>
      </c>
      <c r="N6" t="str">
        <f t="shared" si="0"/>
        <v>Monitor.BAG_1066</v>
      </c>
      <c r="O6" t="str">
        <f t="shared" si="1"/>
        <v>Load.BAG_1066</v>
      </c>
      <c r="P6">
        <v>1</v>
      </c>
      <c r="Q6" t="s">
        <v>10253</v>
      </c>
      <c r="R6" t="s">
        <v>10254</v>
      </c>
    </row>
    <row r="7" spans="1:18" x14ac:dyDescent="0.25">
      <c r="A7" t="s">
        <v>296</v>
      </c>
      <c r="B7" t="s">
        <v>10128</v>
      </c>
      <c r="C7" t="s">
        <v>306</v>
      </c>
      <c r="D7" t="s">
        <v>10129</v>
      </c>
      <c r="E7" t="s">
        <v>9650</v>
      </c>
      <c r="F7" t="s">
        <v>9713</v>
      </c>
      <c r="G7" t="s">
        <v>9587</v>
      </c>
      <c r="M7" t="s">
        <v>296</v>
      </c>
      <c r="N7" t="str">
        <f t="shared" si="0"/>
        <v>Monitor.BAG_1076</v>
      </c>
      <c r="O7" t="str">
        <f t="shared" si="1"/>
        <v>Load.BAG_1076</v>
      </c>
      <c r="P7">
        <v>1</v>
      </c>
      <c r="Q7" t="s">
        <v>10253</v>
      </c>
      <c r="R7" t="s">
        <v>10254</v>
      </c>
    </row>
    <row r="8" spans="1:18" x14ac:dyDescent="0.25">
      <c r="A8" t="s">
        <v>296</v>
      </c>
      <c r="B8" t="s">
        <v>10144</v>
      </c>
      <c r="C8" t="s">
        <v>306</v>
      </c>
      <c r="D8" t="s">
        <v>10145</v>
      </c>
      <c r="E8" t="s">
        <v>9650</v>
      </c>
      <c r="F8" t="s">
        <v>9713</v>
      </c>
      <c r="G8" t="s">
        <v>9595</v>
      </c>
      <c r="M8" t="s">
        <v>296</v>
      </c>
      <c r="N8" t="str">
        <f t="shared" si="0"/>
        <v>Monitor.BAG_1078</v>
      </c>
      <c r="O8" t="str">
        <f t="shared" si="1"/>
        <v>Load.BAG_1078</v>
      </c>
      <c r="P8">
        <v>1</v>
      </c>
      <c r="Q8" t="s">
        <v>10253</v>
      </c>
      <c r="R8" t="s">
        <v>10254</v>
      </c>
    </row>
    <row r="9" spans="1:18" x14ac:dyDescent="0.25">
      <c r="A9" t="s">
        <v>296</v>
      </c>
      <c r="B9" t="s">
        <v>10146</v>
      </c>
      <c r="C9" t="s">
        <v>306</v>
      </c>
      <c r="D9" t="s">
        <v>10147</v>
      </c>
      <c r="E9" t="s">
        <v>9650</v>
      </c>
      <c r="F9" t="s">
        <v>9651</v>
      </c>
      <c r="G9" t="s">
        <v>9596</v>
      </c>
      <c r="M9" t="s">
        <v>296</v>
      </c>
      <c r="N9" t="str">
        <f t="shared" si="0"/>
        <v>Monitor.BAG_1085</v>
      </c>
      <c r="O9" t="str">
        <f t="shared" si="1"/>
        <v>Load.BAG_1085</v>
      </c>
      <c r="P9">
        <v>1</v>
      </c>
      <c r="Q9" t="s">
        <v>10253</v>
      </c>
      <c r="R9" t="s">
        <v>10254</v>
      </c>
    </row>
    <row r="10" spans="1:18" x14ac:dyDescent="0.25">
      <c r="A10" t="s">
        <v>296</v>
      </c>
      <c r="B10" t="s">
        <v>10148</v>
      </c>
      <c r="C10" t="s">
        <v>306</v>
      </c>
      <c r="D10" t="s">
        <v>10149</v>
      </c>
      <c r="E10" t="s">
        <v>9650</v>
      </c>
      <c r="F10" t="s">
        <v>9713</v>
      </c>
      <c r="G10" t="s">
        <v>9597</v>
      </c>
      <c r="M10" t="s">
        <v>296</v>
      </c>
      <c r="N10" t="str">
        <f t="shared" si="0"/>
        <v>Monitor.BAG_1093</v>
      </c>
      <c r="O10" t="str">
        <f t="shared" si="1"/>
        <v>Load.BAG_1093</v>
      </c>
      <c r="P10">
        <v>1</v>
      </c>
      <c r="Q10" t="s">
        <v>10253</v>
      </c>
      <c r="R10" t="s">
        <v>10254</v>
      </c>
    </row>
    <row r="11" spans="1:18" x14ac:dyDescent="0.25">
      <c r="A11" t="s">
        <v>296</v>
      </c>
      <c r="B11" t="s">
        <v>10152</v>
      </c>
      <c r="C11" t="s">
        <v>306</v>
      </c>
      <c r="D11" t="s">
        <v>10153</v>
      </c>
      <c r="E11" t="s">
        <v>9650</v>
      </c>
      <c r="F11" t="s">
        <v>9790</v>
      </c>
      <c r="G11" t="s">
        <v>9599</v>
      </c>
      <c r="M11" t="s">
        <v>296</v>
      </c>
      <c r="N11" t="str">
        <f t="shared" si="0"/>
        <v>Monitor.BAG_1095</v>
      </c>
      <c r="O11" t="str">
        <f t="shared" si="1"/>
        <v>Load.BAG_1095</v>
      </c>
      <c r="P11">
        <v>1</v>
      </c>
      <c r="Q11" t="s">
        <v>10253</v>
      </c>
      <c r="R11" t="s">
        <v>10254</v>
      </c>
    </row>
    <row r="12" spans="1:18" x14ac:dyDescent="0.25">
      <c r="A12" t="s">
        <v>296</v>
      </c>
      <c r="B12" t="s">
        <v>10154</v>
      </c>
      <c r="C12" t="s">
        <v>306</v>
      </c>
      <c r="D12" t="s">
        <v>10155</v>
      </c>
      <c r="E12" t="s">
        <v>9650</v>
      </c>
      <c r="F12" t="s">
        <v>9651</v>
      </c>
      <c r="G12" t="s">
        <v>9600</v>
      </c>
      <c r="M12" t="s">
        <v>296</v>
      </c>
      <c r="N12" t="str">
        <f t="shared" si="0"/>
        <v>Monitor.BAG_1102</v>
      </c>
      <c r="O12" t="str">
        <f t="shared" si="1"/>
        <v>Load.BAG_1102</v>
      </c>
      <c r="P12">
        <v>1</v>
      </c>
      <c r="Q12" t="s">
        <v>10253</v>
      </c>
      <c r="R12" t="s">
        <v>10254</v>
      </c>
    </row>
    <row r="13" spans="1:18" x14ac:dyDescent="0.25">
      <c r="A13" t="s">
        <v>296</v>
      </c>
      <c r="B13" t="s">
        <v>10132</v>
      </c>
      <c r="C13" t="s">
        <v>306</v>
      </c>
      <c r="D13" t="s">
        <v>10133</v>
      </c>
      <c r="E13" t="s">
        <v>9650</v>
      </c>
      <c r="F13" t="s">
        <v>9790</v>
      </c>
      <c r="G13" t="s">
        <v>9589</v>
      </c>
      <c r="M13" t="s">
        <v>296</v>
      </c>
      <c r="N13" t="str">
        <f t="shared" si="0"/>
        <v>Monitor.BAG_1113</v>
      </c>
      <c r="O13" t="str">
        <f t="shared" si="1"/>
        <v>Load.BAG_1113</v>
      </c>
      <c r="P13">
        <v>1</v>
      </c>
      <c r="Q13" t="s">
        <v>10253</v>
      </c>
      <c r="R13" t="s">
        <v>10254</v>
      </c>
    </row>
    <row r="14" spans="1:18" x14ac:dyDescent="0.25">
      <c r="A14" t="s">
        <v>296</v>
      </c>
      <c r="B14" t="s">
        <v>10130</v>
      </c>
      <c r="C14" t="s">
        <v>306</v>
      </c>
      <c r="D14" t="s">
        <v>10131</v>
      </c>
      <c r="E14" t="s">
        <v>9650</v>
      </c>
      <c r="F14" t="s">
        <v>9713</v>
      </c>
      <c r="G14" t="s">
        <v>9588</v>
      </c>
      <c r="M14" t="s">
        <v>296</v>
      </c>
      <c r="N14" t="str">
        <f t="shared" si="0"/>
        <v>Monitor.BAG_1115</v>
      </c>
      <c r="O14" t="str">
        <f t="shared" si="1"/>
        <v>Load.BAG_1115</v>
      </c>
      <c r="P14">
        <v>1</v>
      </c>
      <c r="Q14" t="s">
        <v>10253</v>
      </c>
      <c r="R14" t="s">
        <v>10254</v>
      </c>
    </row>
    <row r="15" spans="1:18" x14ac:dyDescent="0.25">
      <c r="A15" t="s">
        <v>296</v>
      </c>
      <c r="B15" t="s">
        <v>10156</v>
      </c>
      <c r="C15" t="s">
        <v>306</v>
      </c>
      <c r="D15" t="s">
        <v>10157</v>
      </c>
      <c r="E15" t="s">
        <v>9650</v>
      </c>
      <c r="F15" t="s">
        <v>9651</v>
      </c>
      <c r="G15" t="s">
        <v>9601</v>
      </c>
      <c r="M15" t="s">
        <v>296</v>
      </c>
      <c r="N15" t="str">
        <f t="shared" si="0"/>
        <v>Monitor.BAG_1117</v>
      </c>
      <c r="O15" t="str">
        <f t="shared" si="1"/>
        <v>Load.BAG_1117</v>
      </c>
      <c r="P15">
        <v>1</v>
      </c>
      <c r="Q15" t="s">
        <v>10253</v>
      </c>
      <c r="R15" t="s">
        <v>10254</v>
      </c>
    </row>
    <row r="16" spans="1:18" x14ac:dyDescent="0.25">
      <c r="A16" t="s">
        <v>296</v>
      </c>
      <c r="B16" t="s">
        <v>10160</v>
      </c>
      <c r="C16" t="s">
        <v>306</v>
      </c>
      <c r="D16" t="s">
        <v>10161</v>
      </c>
      <c r="E16" t="s">
        <v>9650</v>
      </c>
      <c r="F16" t="s">
        <v>9651</v>
      </c>
      <c r="G16" t="s">
        <v>9603</v>
      </c>
      <c r="M16" t="s">
        <v>296</v>
      </c>
      <c r="N16" t="str">
        <f t="shared" si="0"/>
        <v>Monitor.BAG_1127</v>
      </c>
      <c r="O16" t="str">
        <f t="shared" si="1"/>
        <v>Load.BAG_1127</v>
      </c>
      <c r="P16">
        <v>1</v>
      </c>
      <c r="Q16" t="s">
        <v>10253</v>
      </c>
      <c r="R16" t="s">
        <v>10254</v>
      </c>
    </row>
    <row r="17" spans="1:18" x14ac:dyDescent="0.25">
      <c r="A17" t="s">
        <v>296</v>
      </c>
      <c r="B17" t="s">
        <v>10158</v>
      </c>
      <c r="C17" t="s">
        <v>306</v>
      </c>
      <c r="D17" t="s">
        <v>10159</v>
      </c>
      <c r="E17" t="s">
        <v>9650</v>
      </c>
      <c r="F17" t="s">
        <v>9651</v>
      </c>
      <c r="G17" t="s">
        <v>9602</v>
      </c>
      <c r="M17" t="s">
        <v>296</v>
      </c>
      <c r="N17" t="str">
        <f t="shared" si="0"/>
        <v>Monitor.BAG_1130</v>
      </c>
      <c r="O17" t="str">
        <f t="shared" si="1"/>
        <v>Load.BAG_1130</v>
      </c>
      <c r="P17">
        <v>1</v>
      </c>
      <c r="Q17" t="s">
        <v>10253</v>
      </c>
      <c r="R17" t="s">
        <v>10254</v>
      </c>
    </row>
    <row r="18" spans="1:18" x14ac:dyDescent="0.25">
      <c r="A18" t="s">
        <v>296</v>
      </c>
      <c r="B18" t="s">
        <v>10164</v>
      </c>
      <c r="C18" t="s">
        <v>306</v>
      </c>
      <c r="D18" t="s">
        <v>10165</v>
      </c>
      <c r="E18" t="s">
        <v>9650</v>
      </c>
      <c r="F18" t="s">
        <v>9651</v>
      </c>
      <c r="G18" t="s">
        <v>9605</v>
      </c>
      <c r="M18" t="s">
        <v>296</v>
      </c>
      <c r="N18" t="str">
        <f t="shared" si="0"/>
        <v>Monitor.BAG_1139</v>
      </c>
      <c r="O18" t="str">
        <f t="shared" si="1"/>
        <v>Load.BAG_1139</v>
      </c>
      <c r="P18">
        <v>1</v>
      </c>
      <c r="Q18" t="s">
        <v>10253</v>
      </c>
      <c r="R18" t="s">
        <v>10254</v>
      </c>
    </row>
    <row r="19" spans="1:18" x14ac:dyDescent="0.25">
      <c r="A19" t="s">
        <v>296</v>
      </c>
      <c r="B19" t="s">
        <v>10162</v>
      </c>
      <c r="C19" t="s">
        <v>306</v>
      </c>
      <c r="D19" t="s">
        <v>10163</v>
      </c>
      <c r="E19" t="s">
        <v>9650</v>
      </c>
      <c r="F19" t="s">
        <v>9651</v>
      </c>
      <c r="G19" t="s">
        <v>9604</v>
      </c>
      <c r="M19" t="s">
        <v>296</v>
      </c>
      <c r="N19" t="str">
        <f t="shared" si="0"/>
        <v>Monitor.BAG_1146</v>
      </c>
      <c r="O19" t="str">
        <f t="shared" si="1"/>
        <v>Load.BAG_1146</v>
      </c>
      <c r="P19">
        <v>1</v>
      </c>
      <c r="Q19" t="s">
        <v>10253</v>
      </c>
      <c r="R19" t="s">
        <v>10254</v>
      </c>
    </row>
    <row r="20" spans="1:18" x14ac:dyDescent="0.25">
      <c r="A20" t="s">
        <v>296</v>
      </c>
      <c r="B20" t="s">
        <v>10166</v>
      </c>
      <c r="C20" t="s">
        <v>306</v>
      </c>
      <c r="D20" t="s">
        <v>10167</v>
      </c>
      <c r="E20" t="s">
        <v>9650</v>
      </c>
      <c r="F20" t="s">
        <v>9790</v>
      </c>
      <c r="G20" t="s">
        <v>9606</v>
      </c>
      <c r="M20" t="s">
        <v>296</v>
      </c>
      <c r="N20" t="str">
        <f t="shared" si="0"/>
        <v>Monitor.BAG_1148</v>
      </c>
      <c r="O20" t="str">
        <f t="shared" si="1"/>
        <v>Load.BAG_1148</v>
      </c>
      <c r="P20">
        <v>1</v>
      </c>
      <c r="Q20" t="s">
        <v>10253</v>
      </c>
      <c r="R20" t="s">
        <v>10254</v>
      </c>
    </row>
    <row r="21" spans="1:18" x14ac:dyDescent="0.25">
      <c r="A21" t="s">
        <v>296</v>
      </c>
      <c r="B21" t="s">
        <v>10170</v>
      </c>
      <c r="C21" t="s">
        <v>306</v>
      </c>
      <c r="D21" t="s">
        <v>10171</v>
      </c>
      <c r="E21" t="s">
        <v>9650</v>
      </c>
      <c r="F21" t="s">
        <v>9651</v>
      </c>
      <c r="G21" t="s">
        <v>9608</v>
      </c>
      <c r="M21" t="s">
        <v>296</v>
      </c>
      <c r="N21" t="str">
        <f t="shared" si="0"/>
        <v>Monitor.BAG_1156</v>
      </c>
      <c r="O21" t="str">
        <f t="shared" si="1"/>
        <v>Load.BAG_1156</v>
      </c>
      <c r="P21">
        <v>1</v>
      </c>
      <c r="Q21" t="s">
        <v>10253</v>
      </c>
      <c r="R21" t="s">
        <v>10254</v>
      </c>
    </row>
    <row r="22" spans="1:18" x14ac:dyDescent="0.25">
      <c r="A22" t="s">
        <v>296</v>
      </c>
      <c r="B22" t="s">
        <v>10172</v>
      </c>
      <c r="C22" t="s">
        <v>306</v>
      </c>
      <c r="D22" t="s">
        <v>10173</v>
      </c>
      <c r="E22" t="s">
        <v>9650</v>
      </c>
      <c r="F22" t="s">
        <v>9651</v>
      </c>
      <c r="G22" t="s">
        <v>9609</v>
      </c>
      <c r="M22" t="s">
        <v>296</v>
      </c>
      <c r="N22" t="str">
        <f t="shared" si="0"/>
        <v>Monitor.BAG_1178</v>
      </c>
      <c r="O22" t="str">
        <f t="shared" si="1"/>
        <v>Load.BAG_1178</v>
      </c>
      <c r="P22">
        <v>1</v>
      </c>
      <c r="Q22" t="s">
        <v>10253</v>
      </c>
      <c r="R22" t="s">
        <v>10254</v>
      </c>
    </row>
    <row r="23" spans="1:18" x14ac:dyDescent="0.25">
      <c r="A23" t="s">
        <v>296</v>
      </c>
      <c r="B23" t="s">
        <v>10174</v>
      </c>
      <c r="C23" t="s">
        <v>306</v>
      </c>
      <c r="D23" t="s">
        <v>10175</v>
      </c>
      <c r="E23" t="s">
        <v>9650</v>
      </c>
      <c r="F23" t="s">
        <v>9713</v>
      </c>
      <c r="G23" t="s">
        <v>9610</v>
      </c>
      <c r="M23" t="s">
        <v>296</v>
      </c>
      <c r="N23" t="str">
        <f t="shared" si="0"/>
        <v>Monitor.BAG_1185</v>
      </c>
      <c r="O23" t="str">
        <f t="shared" si="1"/>
        <v>Load.BAG_1185</v>
      </c>
      <c r="P23">
        <v>1</v>
      </c>
      <c r="Q23" t="s">
        <v>10253</v>
      </c>
      <c r="R23" t="s">
        <v>10254</v>
      </c>
    </row>
    <row r="24" spans="1:18" x14ac:dyDescent="0.25">
      <c r="A24" t="s">
        <v>296</v>
      </c>
      <c r="B24" t="s">
        <v>10176</v>
      </c>
      <c r="C24" t="s">
        <v>306</v>
      </c>
      <c r="D24" t="s">
        <v>10177</v>
      </c>
      <c r="E24" t="s">
        <v>9650</v>
      </c>
      <c r="F24" t="s">
        <v>9651</v>
      </c>
      <c r="G24" t="s">
        <v>9611</v>
      </c>
      <c r="M24" t="s">
        <v>296</v>
      </c>
      <c r="N24" t="str">
        <f t="shared" si="0"/>
        <v>Monitor.BAG_1191</v>
      </c>
      <c r="O24" t="str">
        <f t="shared" si="1"/>
        <v>Load.BAG_1191</v>
      </c>
      <c r="P24">
        <v>1</v>
      </c>
      <c r="Q24" t="s">
        <v>10253</v>
      </c>
      <c r="R24" t="s">
        <v>10254</v>
      </c>
    </row>
    <row r="25" spans="1:18" x14ac:dyDescent="0.25">
      <c r="A25" t="s">
        <v>296</v>
      </c>
      <c r="B25" t="s">
        <v>10178</v>
      </c>
      <c r="C25" t="s">
        <v>306</v>
      </c>
      <c r="D25" t="s">
        <v>10179</v>
      </c>
      <c r="E25" t="s">
        <v>9650</v>
      </c>
      <c r="F25" t="s">
        <v>9713</v>
      </c>
      <c r="G25" t="s">
        <v>9612</v>
      </c>
      <c r="M25" t="s">
        <v>296</v>
      </c>
      <c r="N25" t="str">
        <f t="shared" si="0"/>
        <v>Monitor.BAG_1209</v>
      </c>
      <c r="O25" t="str">
        <f t="shared" si="1"/>
        <v>Load.BAG_1209</v>
      </c>
      <c r="P25">
        <v>1</v>
      </c>
      <c r="Q25" t="s">
        <v>10253</v>
      </c>
      <c r="R25" t="s">
        <v>10254</v>
      </c>
    </row>
    <row r="26" spans="1:18" x14ac:dyDescent="0.25">
      <c r="A26" t="s">
        <v>296</v>
      </c>
      <c r="B26" t="s">
        <v>10180</v>
      </c>
      <c r="C26" t="s">
        <v>306</v>
      </c>
      <c r="D26" t="s">
        <v>10181</v>
      </c>
      <c r="E26" t="s">
        <v>9650</v>
      </c>
      <c r="F26" t="s">
        <v>9651</v>
      </c>
      <c r="G26" t="s">
        <v>9613</v>
      </c>
      <c r="M26" t="s">
        <v>296</v>
      </c>
      <c r="N26" t="str">
        <f t="shared" si="0"/>
        <v>Monitor.BAG_1211</v>
      </c>
      <c r="O26" t="str">
        <f t="shared" si="1"/>
        <v>Load.BAG_1211</v>
      </c>
      <c r="P26">
        <v>1</v>
      </c>
      <c r="Q26" t="s">
        <v>10253</v>
      </c>
      <c r="R26" t="s">
        <v>10254</v>
      </c>
    </row>
    <row r="27" spans="1:18" x14ac:dyDescent="0.25">
      <c r="A27" t="s">
        <v>296</v>
      </c>
      <c r="B27" t="s">
        <v>10182</v>
      </c>
      <c r="C27" t="s">
        <v>306</v>
      </c>
      <c r="D27" t="s">
        <v>10183</v>
      </c>
      <c r="E27" t="s">
        <v>9650</v>
      </c>
      <c r="F27" t="s">
        <v>9651</v>
      </c>
      <c r="G27" t="s">
        <v>9614</v>
      </c>
      <c r="M27" t="s">
        <v>296</v>
      </c>
      <c r="N27" t="str">
        <f t="shared" si="0"/>
        <v>Monitor.BAG_1214</v>
      </c>
      <c r="O27" t="str">
        <f t="shared" si="1"/>
        <v>Load.BAG_1214</v>
      </c>
      <c r="P27">
        <v>1</v>
      </c>
      <c r="Q27" t="s">
        <v>10253</v>
      </c>
      <c r="R27" t="s">
        <v>10254</v>
      </c>
    </row>
    <row r="28" spans="1:18" x14ac:dyDescent="0.25">
      <c r="A28" t="s">
        <v>296</v>
      </c>
      <c r="B28" t="s">
        <v>10168</v>
      </c>
      <c r="C28" t="s">
        <v>306</v>
      </c>
      <c r="D28" t="s">
        <v>10169</v>
      </c>
      <c r="E28" t="s">
        <v>9650</v>
      </c>
      <c r="F28" t="s">
        <v>9713</v>
      </c>
      <c r="G28" t="s">
        <v>9607</v>
      </c>
      <c r="M28" t="s">
        <v>296</v>
      </c>
      <c r="N28" t="str">
        <f t="shared" si="0"/>
        <v>Monitor.BAG_1215</v>
      </c>
      <c r="O28" t="str">
        <f t="shared" si="1"/>
        <v>Load.BAG_1215</v>
      </c>
      <c r="P28">
        <v>1</v>
      </c>
      <c r="Q28" t="s">
        <v>10253</v>
      </c>
      <c r="R28" t="s">
        <v>10254</v>
      </c>
    </row>
    <row r="29" spans="1:18" x14ac:dyDescent="0.25">
      <c r="A29" t="s">
        <v>296</v>
      </c>
      <c r="B29" t="s">
        <v>10150</v>
      </c>
      <c r="C29" t="s">
        <v>306</v>
      </c>
      <c r="D29" t="s">
        <v>10151</v>
      </c>
      <c r="E29" t="s">
        <v>9650</v>
      </c>
      <c r="F29" t="s">
        <v>9651</v>
      </c>
      <c r="G29" t="s">
        <v>9598</v>
      </c>
      <c r="M29" t="s">
        <v>296</v>
      </c>
      <c r="N29" t="str">
        <f t="shared" si="0"/>
        <v>Monitor.BAG_1216</v>
      </c>
      <c r="O29" t="str">
        <f t="shared" si="1"/>
        <v>Load.BAG_1216</v>
      </c>
      <c r="P29">
        <v>1</v>
      </c>
      <c r="Q29" t="s">
        <v>10253</v>
      </c>
      <c r="R29" t="s">
        <v>10254</v>
      </c>
    </row>
    <row r="32" spans="1:18" x14ac:dyDescent="0.25">
      <c r="A32" t="s">
        <v>296</v>
      </c>
      <c r="B32" t="s">
        <v>10042</v>
      </c>
      <c r="C32" t="s">
        <v>306</v>
      </c>
      <c r="D32" t="s">
        <v>10043</v>
      </c>
      <c r="E32" t="s">
        <v>9650</v>
      </c>
      <c r="F32" t="s">
        <v>9713</v>
      </c>
      <c r="G32" t="s">
        <v>9544</v>
      </c>
      <c r="M32" t="s">
        <v>296</v>
      </c>
      <c r="N32" t="str">
        <f t="shared" si="0"/>
        <v>Monitor.BAN_2037</v>
      </c>
      <c r="O32" t="str">
        <f t="shared" si="1"/>
        <v>Load.BAN_2037</v>
      </c>
      <c r="P32">
        <v>1</v>
      </c>
      <c r="Q32" t="s">
        <v>10253</v>
      </c>
      <c r="R32" t="s">
        <v>10254</v>
      </c>
    </row>
    <row r="33" spans="1:18" x14ac:dyDescent="0.25">
      <c r="A33" t="s">
        <v>296</v>
      </c>
      <c r="B33" t="s">
        <v>10044</v>
      </c>
      <c r="C33" t="s">
        <v>306</v>
      </c>
      <c r="D33" t="s">
        <v>10045</v>
      </c>
      <c r="E33" t="s">
        <v>9650</v>
      </c>
      <c r="F33" t="s">
        <v>9651</v>
      </c>
      <c r="G33" t="s">
        <v>9545</v>
      </c>
      <c r="M33" t="s">
        <v>296</v>
      </c>
      <c r="N33" t="str">
        <f t="shared" si="0"/>
        <v>Monitor.BAN_2048</v>
      </c>
      <c r="O33" t="str">
        <f t="shared" si="1"/>
        <v>Load.BAN_2048</v>
      </c>
      <c r="P33">
        <v>1</v>
      </c>
      <c r="Q33" t="s">
        <v>10253</v>
      </c>
      <c r="R33" t="s">
        <v>10254</v>
      </c>
    </row>
    <row r="34" spans="1:18" x14ac:dyDescent="0.25">
      <c r="A34" t="s">
        <v>296</v>
      </c>
      <c r="B34" t="s">
        <v>10046</v>
      </c>
      <c r="C34" t="s">
        <v>306</v>
      </c>
      <c r="D34" t="s">
        <v>10047</v>
      </c>
      <c r="E34" t="s">
        <v>9650</v>
      </c>
      <c r="F34" t="s">
        <v>9713</v>
      </c>
      <c r="G34" t="s">
        <v>9546</v>
      </c>
      <c r="M34" t="s">
        <v>296</v>
      </c>
      <c r="N34" t="str">
        <f t="shared" si="0"/>
        <v>Monitor.BAN_2051</v>
      </c>
      <c r="O34" t="str">
        <f t="shared" si="1"/>
        <v>Load.BAN_2051</v>
      </c>
      <c r="P34">
        <v>1</v>
      </c>
      <c r="Q34" t="s">
        <v>10253</v>
      </c>
      <c r="R34" t="s">
        <v>10254</v>
      </c>
    </row>
    <row r="35" spans="1:18" x14ac:dyDescent="0.25">
      <c r="A35" t="s">
        <v>296</v>
      </c>
      <c r="B35" t="s">
        <v>10038</v>
      </c>
      <c r="C35" t="s">
        <v>306</v>
      </c>
      <c r="D35" t="s">
        <v>10039</v>
      </c>
      <c r="E35" t="s">
        <v>9650</v>
      </c>
      <c r="F35" t="s">
        <v>9713</v>
      </c>
      <c r="G35" t="s">
        <v>9542</v>
      </c>
      <c r="M35" t="s">
        <v>296</v>
      </c>
      <c r="N35" t="str">
        <f t="shared" si="0"/>
        <v>Monitor.BAN_2056</v>
      </c>
      <c r="O35" t="str">
        <f t="shared" si="1"/>
        <v>Load.BAN_2056</v>
      </c>
      <c r="P35">
        <v>1</v>
      </c>
      <c r="Q35" t="s">
        <v>10253</v>
      </c>
      <c r="R35" t="s">
        <v>10254</v>
      </c>
    </row>
    <row r="36" spans="1:18" x14ac:dyDescent="0.25">
      <c r="A36" t="s">
        <v>296</v>
      </c>
      <c r="B36" t="s">
        <v>10040</v>
      </c>
      <c r="C36" t="s">
        <v>306</v>
      </c>
      <c r="D36" t="s">
        <v>10041</v>
      </c>
      <c r="E36" t="s">
        <v>9650</v>
      </c>
      <c r="F36" t="s">
        <v>9713</v>
      </c>
      <c r="G36" t="s">
        <v>9543</v>
      </c>
      <c r="M36" t="s">
        <v>296</v>
      </c>
      <c r="N36" t="str">
        <f t="shared" si="0"/>
        <v>Monitor.BAN_2059</v>
      </c>
      <c r="O36" t="str">
        <f t="shared" si="1"/>
        <v>Load.BAN_2059</v>
      </c>
      <c r="P36">
        <v>1</v>
      </c>
      <c r="Q36" t="s">
        <v>10253</v>
      </c>
      <c r="R36" t="s">
        <v>10254</v>
      </c>
    </row>
    <row r="37" spans="1:18" x14ac:dyDescent="0.25">
      <c r="A37" t="s">
        <v>296</v>
      </c>
      <c r="B37" t="s">
        <v>10048</v>
      </c>
      <c r="C37" t="s">
        <v>306</v>
      </c>
      <c r="D37" t="s">
        <v>10049</v>
      </c>
      <c r="E37" t="s">
        <v>9650</v>
      </c>
      <c r="F37" t="s">
        <v>9713</v>
      </c>
      <c r="G37" t="s">
        <v>9547</v>
      </c>
      <c r="M37" t="s">
        <v>296</v>
      </c>
      <c r="N37" t="str">
        <f t="shared" si="0"/>
        <v>Monitor.BAN_2064</v>
      </c>
      <c r="O37" t="str">
        <f t="shared" si="1"/>
        <v>Load.BAN_2064</v>
      </c>
      <c r="P37">
        <v>1</v>
      </c>
      <c r="Q37" t="s">
        <v>10253</v>
      </c>
      <c r="R37" t="s">
        <v>10254</v>
      </c>
    </row>
    <row r="38" spans="1:18" x14ac:dyDescent="0.25">
      <c r="A38" t="s">
        <v>296</v>
      </c>
      <c r="B38" t="s">
        <v>10050</v>
      </c>
      <c r="C38" t="s">
        <v>306</v>
      </c>
      <c r="D38" t="s">
        <v>10051</v>
      </c>
      <c r="E38" t="s">
        <v>9650</v>
      </c>
      <c r="F38" t="s">
        <v>9713</v>
      </c>
      <c r="G38" t="s">
        <v>9548</v>
      </c>
      <c r="M38" t="s">
        <v>296</v>
      </c>
      <c r="N38" t="str">
        <f t="shared" si="0"/>
        <v>Monitor.BAN_2070</v>
      </c>
      <c r="O38" t="str">
        <f t="shared" si="1"/>
        <v>Load.BAN_2070</v>
      </c>
      <c r="P38">
        <v>1</v>
      </c>
      <c r="Q38" t="s">
        <v>10253</v>
      </c>
      <c r="R38" t="s">
        <v>10254</v>
      </c>
    </row>
    <row r="39" spans="1:18" x14ac:dyDescent="0.25">
      <c r="A39" t="s">
        <v>296</v>
      </c>
      <c r="B39" t="s">
        <v>10052</v>
      </c>
      <c r="C39" t="s">
        <v>306</v>
      </c>
      <c r="D39" t="s">
        <v>10053</v>
      </c>
      <c r="E39" t="s">
        <v>9650</v>
      </c>
      <c r="F39" t="s">
        <v>9713</v>
      </c>
      <c r="G39" t="s">
        <v>9549</v>
      </c>
      <c r="M39" t="s">
        <v>296</v>
      </c>
      <c r="N39" t="str">
        <f t="shared" si="0"/>
        <v>Monitor.BAN_2081</v>
      </c>
      <c r="O39" t="str">
        <f t="shared" si="1"/>
        <v>Load.BAN_2081</v>
      </c>
      <c r="P39">
        <v>1</v>
      </c>
      <c r="Q39" t="s">
        <v>10253</v>
      </c>
      <c r="R39" t="s">
        <v>10254</v>
      </c>
    </row>
    <row r="40" spans="1:18" x14ac:dyDescent="0.25">
      <c r="A40" t="s">
        <v>296</v>
      </c>
      <c r="B40" t="s">
        <v>10054</v>
      </c>
      <c r="C40" t="s">
        <v>306</v>
      </c>
      <c r="D40" t="s">
        <v>10055</v>
      </c>
      <c r="E40" t="s">
        <v>9650</v>
      </c>
      <c r="F40" t="s">
        <v>9651</v>
      </c>
      <c r="G40" t="s">
        <v>9550</v>
      </c>
      <c r="M40" t="s">
        <v>296</v>
      </c>
      <c r="N40" t="str">
        <f t="shared" si="0"/>
        <v>Monitor.BAN_2087</v>
      </c>
      <c r="O40" t="str">
        <f t="shared" si="1"/>
        <v>Load.BAN_2087</v>
      </c>
      <c r="P40">
        <v>1</v>
      </c>
      <c r="Q40" t="s">
        <v>10253</v>
      </c>
      <c r="R40" t="s">
        <v>10254</v>
      </c>
    </row>
    <row r="41" spans="1:18" x14ac:dyDescent="0.25">
      <c r="A41" t="s">
        <v>296</v>
      </c>
      <c r="B41" t="s">
        <v>10056</v>
      </c>
      <c r="C41" t="s">
        <v>306</v>
      </c>
      <c r="D41" t="s">
        <v>10057</v>
      </c>
      <c r="E41" t="s">
        <v>9650</v>
      </c>
      <c r="F41" t="s">
        <v>9665</v>
      </c>
      <c r="G41" t="s">
        <v>9551</v>
      </c>
      <c r="M41" t="s">
        <v>296</v>
      </c>
      <c r="N41" t="str">
        <f t="shared" si="0"/>
        <v>Monitor.BAN_2098</v>
      </c>
      <c r="O41" t="str">
        <f t="shared" si="1"/>
        <v>Load.BAN_2098</v>
      </c>
      <c r="P41">
        <v>1</v>
      </c>
      <c r="Q41" t="s">
        <v>10253</v>
      </c>
      <c r="R41" t="s">
        <v>10254</v>
      </c>
    </row>
    <row r="42" spans="1:18" x14ac:dyDescent="0.25">
      <c r="A42" t="s">
        <v>296</v>
      </c>
      <c r="B42" t="s">
        <v>10082</v>
      </c>
      <c r="C42" t="s">
        <v>306</v>
      </c>
      <c r="D42" t="s">
        <v>10083</v>
      </c>
      <c r="E42" t="s">
        <v>9650</v>
      </c>
      <c r="F42" t="s">
        <v>9713</v>
      </c>
      <c r="G42" t="s">
        <v>9564</v>
      </c>
      <c r="M42" t="s">
        <v>296</v>
      </c>
      <c r="N42" t="str">
        <f t="shared" si="0"/>
        <v>Monitor.BAN_2111</v>
      </c>
      <c r="O42" t="str">
        <f t="shared" si="1"/>
        <v>Load.BAN_2111</v>
      </c>
      <c r="P42">
        <v>1</v>
      </c>
      <c r="Q42" t="s">
        <v>10253</v>
      </c>
      <c r="R42" t="s">
        <v>10254</v>
      </c>
    </row>
    <row r="43" spans="1:18" x14ac:dyDescent="0.25">
      <c r="A43" t="s">
        <v>296</v>
      </c>
      <c r="B43" t="s">
        <v>10058</v>
      </c>
      <c r="C43" t="s">
        <v>306</v>
      </c>
      <c r="D43" t="s">
        <v>10059</v>
      </c>
      <c r="E43" t="s">
        <v>9650</v>
      </c>
      <c r="F43" t="s">
        <v>9713</v>
      </c>
      <c r="G43" t="s">
        <v>9552</v>
      </c>
      <c r="M43" t="s">
        <v>296</v>
      </c>
      <c r="N43" t="str">
        <f t="shared" si="0"/>
        <v>Monitor.BAN_2121</v>
      </c>
      <c r="O43" t="str">
        <f t="shared" si="1"/>
        <v>Load.BAN_2121</v>
      </c>
      <c r="P43">
        <v>1</v>
      </c>
      <c r="Q43" t="s">
        <v>10253</v>
      </c>
      <c r="R43" t="s">
        <v>10254</v>
      </c>
    </row>
    <row r="44" spans="1:18" x14ac:dyDescent="0.25">
      <c r="A44" t="s">
        <v>296</v>
      </c>
      <c r="B44" t="s">
        <v>10060</v>
      </c>
      <c r="C44" t="s">
        <v>306</v>
      </c>
      <c r="D44" t="s">
        <v>10061</v>
      </c>
      <c r="E44" t="s">
        <v>9650</v>
      </c>
      <c r="F44" t="s">
        <v>9651</v>
      </c>
      <c r="G44" t="s">
        <v>9553</v>
      </c>
      <c r="M44" t="s">
        <v>296</v>
      </c>
      <c r="N44" t="str">
        <f t="shared" si="0"/>
        <v>Monitor.BAN_2140</v>
      </c>
      <c r="O44" t="str">
        <f t="shared" si="1"/>
        <v>Load.BAN_2140</v>
      </c>
      <c r="P44">
        <v>1</v>
      </c>
      <c r="Q44" t="s">
        <v>10253</v>
      </c>
      <c r="R44" t="s">
        <v>10254</v>
      </c>
    </row>
    <row r="45" spans="1:18" x14ac:dyDescent="0.25">
      <c r="A45" t="s">
        <v>296</v>
      </c>
      <c r="B45" t="s">
        <v>10062</v>
      </c>
      <c r="C45" t="s">
        <v>306</v>
      </c>
      <c r="D45" t="s">
        <v>10063</v>
      </c>
      <c r="E45" t="s">
        <v>9650</v>
      </c>
      <c r="F45" t="s">
        <v>9713</v>
      </c>
      <c r="G45" t="s">
        <v>9554</v>
      </c>
      <c r="M45" t="s">
        <v>296</v>
      </c>
      <c r="N45" t="str">
        <f t="shared" si="0"/>
        <v>Monitor.BAN_2146</v>
      </c>
      <c r="O45" t="str">
        <f t="shared" si="1"/>
        <v>Load.BAN_2146</v>
      </c>
      <c r="P45">
        <v>1</v>
      </c>
      <c r="Q45" t="s">
        <v>10253</v>
      </c>
      <c r="R45" t="s">
        <v>10254</v>
      </c>
    </row>
    <row r="46" spans="1:18" x14ac:dyDescent="0.25">
      <c r="A46" t="s">
        <v>296</v>
      </c>
      <c r="B46" t="s">
        <v>10064</v>
      </c>
      <c r="C46" t="s">
        <v>306</v>
      </c>
      <c r="D46" t="s">
        <v>10065</v>
      </c>
      <c r="E46" t="s">
        <v>9650</v>
      </c>
      <c r="F46" t="s">
        <v>9651</v>
      </c>
      <c r="G46" t="s">
        <v>9555</v>
      </c>
      <c r="M46" t="s">
        <v>296</v>
      </c>
      <c r="N46" t="str">
        <f t="shared" si="0"/>
        <v>Monitor.BAN_2147</v>
      </c>
      <c r="O46" t="str">
        <f t="shared" si="1"/>
        <v>Load.BAN_2147</v>
      </c>
      <c r="P46">
        <v>1</v>
      </c>
      <c r="Q46" t="s">
        <v>10253</v>
      </c>
      <c r="R46" t="s">
        <v>10254</v>
      </c>
    </row>
    <row r="47" spans="1:18" x14ac:dyDescent="0.25">
      <c r="A47" t="s">
        <v>296</v>
      </c>
      <c r="B47" t="s">
        <v>10066</v>
      </c>
      <c r="C47" t="s">
        <v>306</v>
      </c>
      <c r="D47" t="s">
        <v>10067</v>
      </c>
      <c r="E47" t="s">
        <v>9650</v>
      </c>
      <c r="F47" t="s">
        <v>9713</v>
      </c>
      <c r="G47" t="s">
        <v>9556</v>
      </c>
      <c r="M47" t="s">
        <v>296</v>
      </c>
      <c r="N47" t="str">
        <f t="shared" si="0"/>
        <v>Monitor.BAN_2152</v>
      </c>
      <c r="O47" t="str">
        <f t="shared" si="1"/>
        <v>Load.BAN_2152</v>
      </c>
      <c r="P47">
        <v>1</v>
      </c>
      <c r="Q47" t="s">
        <v>10253</v>
      </c>
      <c r="R47" t="s">
        <v>10254</v>
      </c>
    </row>
    <row r="48" spans="1:18" x14ac:dyDescent="0.25">
      <c r="A48" t="s">
        <v>296</v>
      </c>
      <c r="B48" t="s">
        <v>10068</v>
      </c>
      <c r="C48" t="s">
        <v>306</v>
      </c>
      <c r="D48" t="s">
        <v>10069</v>
      </c>
      <c r="E48" t="s">
        <v>9650</v>
      </c>
      <c r="F48" t="s">
        <v>9651</v>
      </c>
      <c r="G48" t="s">
        <v>9557</v>
      </c>
      <c r="M48" t="s">
        <v>296</v>
      </c>
      <c r="N48" t="str">
        <f t="shared" si="0"/>
        <v>Monitor.BAN_2155</v>
      </c>
      <c r="O48" t="str">
        <f t="shared" si="1"/>
        <v>Load.BAN_2155</v>
      </c>
      <c r="P48">
        <v>1</v>
      </c>
      <c r="Q48" t="s">
        <v>10253</v>
      </c>
      <c r="R48" t="s">
        <v>10254</v>
      </c>
    </row>
    <row r="49" spans="1:18" x14ac:dyDescent="0.25">
      <c r="A49" t="s">
        <v>296</v>
      </c>
      <c r="B49" t="s">
        <v>10072</v>
      </c>
      <c r="C49" t="s">
        <v>306</v>
      </c>
      <c r="D49" t="s">
        <v>10073</v>
      </c>
      <c r="E49" t="s">
        <v>9650</v>
      </c>
      <c r="F49" t="s">
        <v>9713</v>
      </c>
      <c r="G49" t="s">
        <v>9559</v>
      </c>
      <c r="M49" t="s">
        <v>296</v>
      </c>
      <c r="N49" t="str">
        <f t="shared" si="0"/>
        <v>Monitor.BAN_2162</v>
      </c>
      <c r="O49" t="str">
        <f t="shared" si="1"/>
        <v>Load.BAN_2162</v>
      </c>
      <c r="P49">
        <v>1</v>
      </c>
      <c r="Q49" t="s">
        <v>10253</v>
      </c>
      <c r="R49" t="s">
        <v>10254</v>
      </c>
    </row>
    <row r="50" spans="1:18" x14ac:dyDescent="0.25">
      <c r="A50" t="s">
        <v>296</v>
      </c>
      <c r="B50" t="s">
        <v>10074</v>
      </c>
      <c r="C50" t="s">
        <v>306</v>
      </c>
      <c r="D50" t="s">
        <v>10075</v>
      </c>
      <c r="E50" t="s">
        <v>9650</v>
      </c>
      <c r="F50" t="s">
        <v>9790</v>
      </c>
      <c r="G50" t="s">
        <v>9560</v>
      </c>
      <c r="M50" t="s">
        <v>296</v>
      </c>
      <c r="N50" t="str">
        <f t="shared" si="0"/>
        <v>Monitor.BAN_2165</v>
      </c>
      <c r="O50" t="str">
        <f t="shared" si="1"/>
        <v>Load.BAN_2165</v>
      </c>
      <c r="P50">
        <v>1</v>
      </c>
      <c r="Q50" t="s">
        <v>10253</v>
      </c>
      <c r="R50" t="s">
        <v>10254</v>
      </c>
    </row>
    <row r="51" spans="1:18" x14ac:dyDescent="0.25">
      <c r="A51" t="s">
        <v>296</v>
      </c>
      <c r="B51" t="s">
        <v>10070</v>
      </c>
      <c r="C51" t="s">
        <v>306</v>
      </c>
      <c r="D51" t="s">
        <v>10071</v>
      </c>
      <c r="E51" t="s">
        <v>9650</v>
      </c>
      <c r="F51" t="s">
        <v>9651</v>
      </c>
      <c r="G51" t="s">
        <v>9558</v>
      </c>
      <c r="M51" t="s">
        <v>296</v>
      </c>
      <c r="N51" t="str">
        <f t="shared" si="0"/>
        <v>Monitor.BAN_2166</v>
      </c>
      <c r="O51" t="str">
        <f t="shared" si="1"/>
        <v>Load.BAN_2166</v>
      </c>
      <c r="P51">
        <v>1</v>
      </c>
      <c r="Q51" t="s">
        <v>10253</v>
      </c>
      <c r="R51" t="s">
        <v>10254</v>
      </c>
    </row>
    <row r="52" spans="1:18" x14ac:dyDescent="0.25">
      <c r="A52" t="s">
        <v>296</v>
      </c>
      <c r="B52" t="s">
        <v>10076</v>
      </c>
      <c r="C52" t="s">
        <v>306</v>
      </c>
      <c r="D52" t="s">
        <v>10077</v>
      </c>
      <c r="E52" t="s">
        <v>9650</v>
      </c>
      <c r="F52" t="s">
        <v>9713</v>
      </c>
      <c r="G52" t="s">
        <v>9561</v>
      </c>
      <c r="M52" t="s">
        <v>296</v>
      </c>
      <c r="N52" t="str">
        <f t="shared" si="0"/>
        <v>Monitor.BAN_2175</v>
      </c>
      <c r="O52" t="str">
        <f t="shared" si="1"/>
        <v>Load.BAN_2175</v>
      </c>
      <c r="P52">
        <v>1</v>
      </c>
      <c r="Q52" t="s">
        <v>10253</v>
      </c>
      <c r="R52" t="s">
        <v>10254</v>
      </c>
    </row>
    <row r="53" spans="1:18" x14ac:dyDescent="0.25">
      <c r="A53" t="s">
        <v>296</v>
      </c>
      <c r="B53" t="s">
        <v>10078</v>
      </c>
      <c r="C53" t="s">
        <v>306</v>
      </c>
      <c r="D53" t="s">
        <v>10079</v>
      </c>
      <c r="E53" t="s">
        <v>9650</v>
      </c>
      <c r="F53" t="s">
        <v>9651</v>
      </c>
      <c r="G53" t="s">
        <v>9562</v>
      </c>
      <c r="M53" t="s">
        <v>296</v>
      </c>
      <c r="N53" t="str">
        <f t="shared" si="0"/>
        <v>Monitor.BAN_2177</v>
      </c>
      <c r="O53" t="str">
        <f t="shared" si="1"/>
        <v>Load.BAN_2177</v>
      </c>
      <c r="P53">
        <v>1</v>
      </c>
      <c r="Q53" t="s">
        <v>10253</v>
      </c>
      <c r="R53" t="s">
        <v>10254</v>
      </c>
    </row>
    <row r="54" spans="1:18" x14ac:dyDescent="0.25">
      <c r="A54" t="s">
        <v>296</v>
      </c>
      <c r="B54" t="s">
        <v>10080</v>
      </c>
      <c r="C54" t="s">
        <v>306</v>
      </c>
      <c r="D54" t="s">
        <v>10081</v>
      </c>
      <c r="E54" t="s">
        <v>9650</v>
      </c>
      <c r="F54" t="s">
        <v>9651</v>
      </c>
      <c r="G54" t="s">
        <v>9563</v>
      </c>
      <c r="M54" t="s">
        <v>296</v>
      </c>
      <c r="N54" t="str">
        <f t="shared" si="0"/>
        <v>Monitor.BAN_2184</v>
      </c>
      <c r="O54" t="str">
        <f t="shared" si="1"/>
        <v>Load.BAN_2184</v>
      </c>
      <c r="P54">
        <v>1</v>
      </c>
      <c r="Q54" t="s">
        <v>10253</v>
      </c>
      <c r="R54" t="s">
        <v>10254</v>
      </c>
    </row>
    <row r="55" spans="1:18" x14ac:dyDescent="0.25">
      <c r="A55" t="s">
        <v>296</v>
      </c>
      <c r="B55" t="s">
        <v>10036</v>
      </c>
      <c r="C55" t="s">
        <v>306</v>
      </c>
      <c r="D55" t="s">
        <v>10037</v>
      </c>
      <c r="E55" t="s">
        <v>9650</v>
      </c>
      <c r="F55" t="s">
        <v>9651</v>
      </c>
      <c r="G55" t="s">
        <v>9541</v>
      </c>
      <c r="M55" t="s">
        <v>296</v>
      </c>
      <c r="N55" t="str">
        <f t="shared" si="0"/>
        <v>Monitor.BAN_2185</v>
      </c>
      <c r="O55" t="str">
        <f t="shared" si="1"/>
        <v>Load.BAN_2185</v>
      </c>
      <c r="P55">
        <v>1</v>
      </c>
      <c r="Q55" t="s">
        <v>10253</v>
      </c>
      <c r="R55" t="s">
        <v>10254</v>
      </c>
    </row>
    <row r="58" spans="1:18" x14ac:dyDescent="0.25">
      <c r="A58" t="s">
        <v>296</v>
      </c>
      <c r="B58" t="s">
        <v>10000</v>
      </c>
      <c r="C58" t="s">
        <v>306</v>
      </c>
      <c r="D58" t="s">
        <v>10001</v>
      </c>
      <c r="E58" t="s">
        <v>9650</v>
      </c>
      <c r="F58" t="s">
        <v>9713</v>
      </c>
      <c r="G58" t="s">
        <v>9523</v>
      </c>
      <c r="M58" t="s">
        <v>296</v>
      </c>
      <c r="N58" t="str">
        <f t="shared" si="0"/>
        <v>Monitor.DHO_3001</v>
      </c>
      <c r="O58" t="str">
        <f t="shared" si="1"/>
        <v>Load.DHO_3001</v>
      </c>
      <c r="P58">
        <v>1</v>
      </c>
      <c r="Q58" t="s">
        <v>10253</v>
      </c>
      <c r="R58" t="s">
        <v>10254</v>
      </c>
    </row>
    <row r="59" spans="1:18" x14ac:dyDescent="0.25">
      <c r="A59" t="s">
        <v>296</v>
      </c>
      <c r="B59" t="s">
        <v>9990</v>
      </c>
      <c r="C59" t="s">
        <v>306</v>
      </c>
      <c r="D59" t="s">
        <v>9991</v>
      </c>
      <c r="E59" t="s">
        <v>9650</v>
      </c>
      <c r="F59" t="s">
        <v>9713</v>
      </c>
      <c r="G59" t="s">
        <v>9518</v>
      </c>
      <c r="M59" t="s">
        <v>296</v>
      </c>
      <c r="N59" t="str">
        <f t="shared" si="0"/>
        <v>Monitor.DHO_3026</v>
      </c>
      <c r="O59" t="str">
        <f t="shared" si="1"/>
        <v>Load.DHO_3026</v>
      </c>
      <c r="P59">
        <v>1</v>
      </c>
      <c r="Q59" t="s">
        <v>10253</v>
      </c>
      <c r="R59" t="s">
        <v>10254</v>
      </c>
    </row>
    <row r="60" spans="1:18" x14ac:dyDescent="0.25">
      <c r="A60" t="s">
        <v>296</v>
      </c>
      <c r="B60" t="s">
        <v>9992</v>
      </c>
      <c r="C60" t="s">
        <v>306</v>
      </c>
      <c r="D60" t="s">
        <v>9993</v>
      </c>
      <c r="E60" t="s">
        <v>9650</v>
      </c>
      <c r="F60" t="s">
        <v>9713</v>
      </c>
      <c r="G60" t="s">
        <v>9519</v>
      </c>
      <c r="M60" t="s">
        <v>296</v>
      </c>
      <c r="N60" t="str">
        <f t="shared" si="0"/>
        <v>Monitor.DHO_3039</v>
      </c>
      <c r="O60" t="str">
        <f t="shared" si="1"/>
        <v>Load.DHO_3039</v>
      </c>
      <c r="P60">
        <v>1</v>
      </c>
      <c r="Q60" t="s">
        <v>10253</v>
      </c>
      <c r="R60" t="s">
        <v>10254</v>
      </c>
    </row>
    <row r="61" spans="1:18" x14ac:dyDescent="0.25">
      <c r="A61" t="s">
        <v>296</v>
      </c>
      <c r="B61" t="s">
        <v>9996</v>
      </c>
      <c r="C61" t="s">
        <v>306</v>
      </c>
      <c r="D61" t="s">
        <v>9997</v>
      </c>
      <c r="E61" t="s">
        <v>9650</v>
      </c>
      <c r="F61" t="s">
        <v>9713</v>
      </c>
      <c r="G61" t="s">
        <v>9521</v>
      </c>
      <c r="M61" t="s">
        <v>296</v>
      </c>
      <c r="N61" t="str">
        <f t="shared" si="0"/>
        <v>Monitor.DHO_3045</v>
      </c>
      <c r="O61" t="str">
        <f t="shared" si="1"/>
        <v>Load.DHO_3045</v>
      </c>
      <c r="P61">
        <v>1</v>
      </c>
      <c r="Q61" t="s">
        <v>10253</v>
      </c>
      <c r="R61" t="s">
        <v>10254</v>
      </c>
    </row>
    <row r="62" spans="1:18" x14ac:dyDescent="0.25">
      <c r="A62" t="s">
        <v>296</v>
      </c>
      <c r="B62" t="s">
        <v>9998</v>
      </c>
      <c r="C62" t="s">
        <v>306</v>
      </c>
      <c r="D62" t="s">
        <v>9999</v>
      </c>
      <c r="E62" t="s">
        <v>9650</v>
      </c>
      <c r="F62" t="s">
        <v>9713</v>
      </c>
      <c r="G62" t="s">
        <v>9522</v>
      </c>
      <c r="M62" t="s">
        <v>296</v>
      </c>
      <c r="N62" t="str">
        <f t="shared" si="0"/>
        <v>Monitor.DHO_3051</v>
      </c>
      <c r="O62" t="str">
        <f t="shared" si="1"/>
        <v>Load.DHO_3051</v>
      </c>
      <c r="P62">
        <v>1</v>
      </c>
      <c r="Q62" t="s">
        <v>10253</v>
      </c>
      <c r="R62" t="s">
        <v>10254</v>
      </c>
    </row>
    <row r="63" spans="1:18" x14ac:dyDescent="0.25">
      <c r="A63" t="s">
        <v>296</v>
      </c>
      <c r="B63" t="s">
        <v>10010</v>
      </c>
      <c r="C63" t="s">
        <v>306</v>
      </c>
      <c r="D63" t="s">
        <v>10011</v>
      </c>
      <c r="E63" t="s">
        <v>9650</v>
      </c>
      <c r="F63" t="s">
        <v>9651</v>
      </c>
      <c r="G63" t="s">
        <v>9528</v>
      </c>
      <c r="M63" t="s">
        <v>296</v>
      </c>
      <c r="N63" t="str">
        <f t="shared" si="0"/>
        <v>Monitor.DHO_3069</v>
      </c>
      <c r="O63" t="str">
        <f t="shared" si="1"/>
        <v>Load.DHO_3069</v>
      </c>
      <c r="P63">
        <v>1</v>
      </c>
      <c r="Q63" t="s">
        <v>10253</v>
      </c>
      <c r="R63" t="s">
        <v>10254</v>
      </c>
    </row>
    <row r="64" spans="1:18" x14ac:dyDescent="0.25">
      <c r="A64" t="s">
        <v>296</v>
      </c>
      <c r="B64" t="s">
        <v>9994</v>
      </c>
      <c r="C64" t="s">
        <v>306</v>
      </c>
      <c r="D64" t="s">
        <v>9995</v>
      </c>
      <c r="E64" t="s">
        <v>9650</v>
      </c>
      <c r="F64" t="s">
        <v>9713</v>
      </c>
      <c r="G64" t="s">
        <v>9520</v>
      </c>
      <c r="M64" t="s">
        <v>296</v>
      </c>
      <c r="N64" t="str">
        <f t="shared" si="0"/>
        <v>Monitor.DHO_3095</v>
      </c>
      <c r="O64" t="str">
        <f t="shared" si="1"/>
        <v>Load.DHO_3095</v>
      </c>
      <c r="P64">
        <v>1</v>
      </c>
      <c r="Q64" t="s">
        <v>10253</v>
      </c>
      <c r="R64" t="s">
        <v>10254</v>
      </c>
    </row>
    <row r="65" spans="1:18" x14ac:dyDescent="0.25">
      <c r="A65" t="s">
        <v>296</v>
      </c>
      <c r="B65" t="s">
        <v>10002</v>
      </c>
      <c r="C65" t="s">
        <v>306</v>
      </c>
      <c r="D65" t="s">
        <v>10003</v>
      </c>
      <c r="E65" t="s">
        <v>9650</v>
      </c>
      <c r="F65" t="s">
        <v>9713</v>
      </c>
      <c r="G65" t="s">
        <v>9524</v>
      </c>
      <c r="M65" t="s">
        <v>296</v>
      </c>
      <c r="N65" t="str">
        <f t="shared" si="0"/>
        <v>Monitor.DHO_3097</v>
      </c>
      <c r="O65" t="str">
        <f t="shared" si="1"/>
        <v>Load.DHO_3097</v>
      </c>
      <c r="P65">
        <v>1</v>
      </c>
      <c r="Q65" t="s">
        <v>10253</v>
      </c>
      <c r="R65" t="s">
        <v>10254</v>
      </c>
    </row>
    <row r="66" spans="1:18" x14ac:dyDescent="0.25">
      <c r="A66" t="s">
        <v>296</v>
      </c>
      <c r="B66" t="s">
        <v>10004</v>
      </c>
      <c r="C66" t="s">
        <v>306</v>
      </c>
      <c r="D66" t="s">
        <v>10005</v>
      </c>
      <c r="E66" t="s">
        <v>9650</v>
      </c>
      <c r="F66" t="s">
        <v>9651</v>
      </c>
      <c r="G66" t="s">
        <v>9525</v>
      </c>
      <c r="M66" t="s">
        <v>296</v>
      </c>
      <c r="N66" t="str">
        <f t="shared" ref="N66:N129" si="2">"Monitor."&amp;RIGHT(B66,LEN(B66)-5)</f>
        <v>Monitor.DHO_3101</v>
      </c>
      <c r="O66" t="str">
        <f t="shared" ref="O66:O129" si="3">B66</f>
        <v>Load.DHO_3101</v>
      </c>
      <c r="P66">
        <v>1</v>
      </c>
      <c r="Q66" t="s">
        <v>10253</v>
      </c>
      <c r="R66" t="s">
        <v>10254</v>
      </c>
    </row>
    <row r="67" spans="1:18" x14ac:dyDescent="0.25">
      <c r="A67" t="s">
        <v>296</v>
      </c>
      <c r="B67" t="s">
        <v>10006</v>
      </c>
      <c r="C67" t="s">
        <v>306</v>
      </c>
      <c r="D67" t="s">
        <v>10007</v>
      </c>
      <c r="E67" t="s">
        <v>9650</v>
      </c>
      <c r="F67" t="s">
        <v>9651</v>
      </c>
      <c r="G67" t="s">
        <v>9526</v>
      </c>
      <c r="M67" t="s">
        <v>296</v>
      </c>
      <c r="N67" t="str">
        <f t="shared" si="2"/>
        <v>Monitor.DHO_3107</v>
      </c>
      <c r="O67" t="str">
        <f t="shared" si="3"/>
        <v>Load.DHO_3107</v>
      </c>
      <c r="P67">
        <v>1</v>
      </c>
      <c r="Q67" t="s">
        <v>10253</v>
      </c>
      <c r="R67" t="s">
        <v>10254</v>
      </c>
    </row>
    <row r="68" spans="1:18" x14ac:dyDescent="0.25">
      <c r="A68" t="s">
        <v>296</v>
      </c>
      <c r="B68" t="s">
        <v>10008</v>
      </c>
      <c r="C68" t="s">
        <v>306</v>
      </c>
      <c r="D68" t="s">
        <v>10009</v>
      </c>
      <c r="E68" t="s">
        <v>9650</v>
      </c>
      <c r="F68" t="s">
        <v>9713</v>
      </c>
      <c r="G68" t="s">
        <v>9527</v>
      </c>
      <c r="M68" t="s">
        <v>296</v>
      </c>
      <c r="N68" t="str">
        <f t="shared" si="2"/>
        <v>Monitor.DHO_3118</v>
      </c>
      <c r="O68" t="str">
        <f t="shared" si="3"/>
        <v>Load.DHO_3118</v>
      </c>
      <c r="P68">
        <v>1</v>
      </c>
      <c r="Q68" t="s">
        <v>10253</v>
      </c>
      <c r="R68" t="s">
        <v>10254</v>
      </c>
    </row>
    <row r="69" spans="1:18" x14ac:dyDescent="0.25">
      <c r="A69" t="s">
        <v>296</v>
      </c>
      <c r="B69" t="s">
        <v>10014</v>
      </c>
      <c r="C69" t="s">
        <v>306</v>
      </c>
      <c r="D69" t="s">
        <v>10015</v>
      </c>
      <c r="E69" t="s">
        <v>9650</v>
      </c>
      <c r="F69" t="s">
        <v>9713</v>
      </c>
      <c r="G69" t="s">
        <v>9530</v>
      </c>
      <c r="M69" t="s">
        <v>296</v>
      </c>
      <c r="N69" t="str">
        <f t="shared" si="2"/>
        <v>Monitor.DHO_3119</v>
      </c>
      <c r="O69" t="str">
        <f t="shared" si="3"/>
        <v>Load.DHO_3119</v>
      </c>
      <c r="P69">
        <v>1</v>
      </c>
      <c r="Q69" t="s">
        <v>10253</v>
      </c>
      <c r="R69" t="s">
        <v>10254</v>
      </c>
    </row>
    <row r="70" spans="1:18" x14ac:dyDescent="0.25">
      <c r="A70" t="s">
        <v>296</v>
      </c>
      <c r="B70" t="s">
        <v>10012</v>
      </c>
      <c r="C70" t="s">
        <v>306</v>
      </c>
      <c r="D70" t="s">
        <v>10013</v>
      </c>
      <c r="E70" t="s">
        <v>9650</v>
      </c>
      <c r="F70" t="s">
        <v>9713</v>
      </c>
      <c r="G70" t="s">
        <v>9529</v>
      </c>
      <c r="M70" t="s">
        <v>296</v>
      </c>
      <c r="N70" t="str">
        <f t="shared" si="2"/>
        <v>Monitor.DHO_3122</v>
      </c>
      <c r="O70" t="str">
        <f t="shared" si="3"/>
        <v>Load.DHO_3122</v>
      </c>
      <c r="P70">
        <v>1</v>
      </c>
      <c r="Q70" t="s">
        <v>10253</v>
      </c>
      <c r="R70" t="s">
        <v>10254</v>
      </c>
    </row>
    <row r="71" spans="1:18" x14ac:dyDescent="0.25">
      <c r="A71" t="s">
        <v>296</v>
      </c>
      <c r="B71" t="s">
        <v>10018</v>
      </c>
      <c r="C71" t="s">
        <v>306</v>
      </c>
      <c r="D71" t="s">
        <v>10019</v>
      </c>
      <c r="E71" t="s">
        <v>9650</v>
      </c>
      <c r="F71" t="s">
        <v>9651</v>
      </c>
      <c r="G71" t="s">
        <v>9532</v>
      </c>
      <c r="M71" t="s">
        <v>296</v>
      </c>
      <c r="N71" t="str">
        <f t="shared" si="2"/>
        <v>Monitor.DHO_3133</v>
      </c>
      <c r="O71" t="str">
        <f t="shared" si="3"/>
        <v>Load.DHO_3133</v>
      </c>
      <c r="P71">
        <v>1</v>
      </c>
      <c r="Q71" t="s">
        <v>10253</v>
      </c>
      <c r="R71" t="s">
        <v>10254</v>
      </c>
    </row>
    <row r="72" spans="1:18" x14ac:dyDescent="0.25">
      <c r="A72" t="s">
        <v>296</v>
      </c>
      <c r="B72" t="s">
        <v>10016</v>
      </c>
      <c r="C72" t="s">
        <v>306</v>
      </c>
      <c r="D72" t="s">
        <v>10017</v>
      </c>
      <c r="E72" t="s">
        <v>9650</v>
      </c>
      <c r="F72" t="s">
        <v>9651</v>
      </c>
      <c r="G72" t="s">
        <v>9531</v>
      </c>
      <c r="M72" t="s">
        <v>296</v>
      </c>
      <c r="N72" t="str">
        <f t="shared" si="2"/>
        <v>Monitor.DHO_3137</v>
      </c>
      <c r="O72" t="str">
        <f t="shared" si="3"/>
        <v>Load.DHO_3137</v>
      </c>
      <c r="P72">
        <v>1</v>
      </c>
      <c r="Q72" t="s">
        <v>10253</v>
      </c>
      <c r="R72" t="s">
        <v>10254</v>
      </c>
    </row>
    <row r="73" spans="1:18" x14ac:dyDescent="0.25">
      <c r="A73" t="s">
        <v>296</v>
      </c>
      <c r="B73" t="s">
        <v>10020</v>
      </c>
      <c r="C73" t="s">
        <v>306</v>
      </c>
      <c r="D73" t="s">
        <v>10021</v>
      </c>
      <c r="E73" t="s">
        <v>9650</v>
      </c>
      <c r="F73" t="s">
        <v>9651</v>
      </c>
      <c r="G73" t="s">
        <v>9533</v>
      </c>
      <c r="M73" t="s">
        <v>296</v>
      </c>
      <c r="N73" t="str">
        <f t="shared" si="2"/>
        <v>Monitor.DHO_3151</v>
      </c>
      <c r="O73" t="str">
        <f t="shared" si="3"/>
        <v>Load.DHO_3151</v>
      </c>
      <c r="P73">
        <v>1</v>
      </c>
      <c r="Q73" t="s">
        <v>10253</v>
      </c>
      <c r="R73" t="s">
        <v>10254</v>
      </c>
    </row>
    <row r="74" spans="1:18" x14ac:dyDescent="0.25">
      <c r="A74" t="s">
        <v>296</v>
      </c>
      <c r="B74" t="s">
        <v>10022</v>
      </c>
      <c r="C74" t="s">
        <v>306</v>
      </c>
      <c r="D74" t="s">
        <v>10023</v>
      </c>
      <c r="E74" t="s">
        <v>9650</v>
      </c>
      <c r="F74" t="s">
        <v>9651</v>
      </c>
      <c r="G74" t="s">
        <v>9534</v>
      </c>
      <c r="M74" t="s">
        <v>296</v>
      </c>
      <c r="N74" t="str">
        <f t="shared" si="2"/>
        <v>Monitor.DHO_3163</v>
      </c>
      <c r="O74" t="str">
        <f t="shared" si="3"/>
        <v>Load.DHO_3163</v>
      </c>
      <c r="P74">
        <v>1</v>
      </c>
      <c r="Q74" t="s">
        <v>10253</v>
      </c>
      <c r="R74" t="s">
        <v>10254</v>
      </c>
    </row>
    <row r="75" spans="1:18" x14ac:dyDescent="0.25">
      <c r="A75" t="s">
        <v>296</v>
      </c>
      <c r="B75" t="s">
        <v>10024</v>
      </c>
      <c r="C75" t="s">
        <v>306</v>
      </c>
      <c r="D75" t="s">
        <v>10025</v>
      </c>
      <c r="E75" t="s">
        <v>9650</v>
      </c>
      <c r="F75" t="s">
        <v>9713</v>
      </c>
      <c r="G75" t="s">
        <v>9535</v>
      </c>
      <c r="M75" t="s">
        <v>296</v>
      </c>
      <c r="N75" t="str">
        <f t="shared" si="2"/>
        <v>Monitor.DHO_3173</v>
      </c>
      <c r="O75" t="str">
        <f t="shared" si="3"/>
        <v>Load.DHO_3173</v>
      </c>
      <c r="P75">
        <v>1</v>
      </c>
      <c r="Q75" t="s">
        <v>10253</v>
      </c>
      <c r="R75" t="s">
        <v>10254</v>
      </c>
    </row>
    <row r="76" spans="1:18" x14ac:dyDescent="0.25">
      <c r="A76" t="s">
        <v>296</v>
      </c>
      <c r="B76" t="s">
        <v>10026</v>
      </c>
      <c r="C76" t="s">
        <v>306</v>
      </c>
      <c r="D76" t="s">
        <v>10027</v>
      </c>
      <c r="E76" t="s">
        <v>9650</v>
      </c>
      <c r="F76" t="s">
        <v>9713</v>
      </c>
      <c r="G76" t="s">
        <v>9536</v>
      </c>
      <c r="M76" t="s">
        <v>296</v>
      </c>
      <c r="N76" t="str">
        <f t="shared" si="2"/>
        <v>Monitor.DHO_3177</v>
      </c>
      <c r="O76" t="str">
        <f t="shared" si="3"/>
        <v>Load.DHO_3177</v>
      </c>
      <c r="P76">
        <v>1</v>
      </c>
      <c r="Q76" t="s">
        <v>10253</v>
      </c>
      <c r="R76" t="s">
        <v>10254</v>
      </c>
    </row>
    <row r="77" spans="1:18" x14ac:dyDescent="0.25">
      <c r="A77" t="s">
        <v>296</v>
      </c>
      <c r="B77" t="s">
        <v>10030</v>
      </c>
      <c r="C77" t="s">
        <v>306</v>
      </c>
      <c r="D77" t="s">
        <v>10031</v>
      </c>
      <c r="E77" t="s">
        <v>9650</v>
      </c>
      <c r="F77" t="s">
        <v>9713</v>
      </c>
      <c r="G77" t="s">
        <v>9538</v>
      </c>
      <c r="M77" t="s">
        <v>296</v>
      </c>
      <c r="N77" t="str">
        <f t="shared" si="2"/>
        <v>Monitor.DHO_3182</v>
      </c>
      <c r="O77" t="str">
        <f t="shared" si="3"/>
        <v>Load.DHO_3182</v>
      </c>
      <c r="P77">
        <v>1</v>
      </c>
      <c r="Q77" t="s">
        <v>10253</v>
      </c>
      <c r="R77" t="s">
        <v>10254</v>
      </c>
    </row>
    <row r="78" spans="1:18" x14ac:dyDescent="0.25">
      <c r="A78" t="s">
        <v>296</v>
      </c>
      <c r="B78" t="s">
        <v>10032</v>
      </c>
      <c r="C78" t="s">
        <v>306</v>
      </c>
      <c r="D78" t="s">
        <v>10033</v>
      </c>
      <c r="E78" t="s">
        <v>9650</v>
      </c>
      <c r="F78" t="s">
        <v>9651</v>
      </c>
      <c r="G78" t="s">
        <v>9539</v>
      </c>
      <c r="M78" t="s">
        <v>296</v>
      </c>
      <c r="N78" t="str">
        <f t="shared" si="2"/>
        <v>Monitor.DHO_3189</v>
      </c>
      <c r="O78" t="str">
        <f t="shared" si="3"/>
        <v>Load.DHO_3189</v>
      </c>
      <c r="P78">
        <v>1</v>
      </c>
      <c r="Q78" t="s">
        <v>10253</v>
      </c>
      <c r="R78" t="s">
        <v>10254</v>
      </c>
    </row>
    <row r="79" spans="1:18" x14ac:dyDescent="0.25">
      <c r="A79" t="s">
        <v>296</v>
      </c>
      <c r="B79" t="s">
        <v>10034</v>
      </c>
      <c r="C79" t="s">
        <v>306</v>
      </c>
      <c r="D79" t="s">
        <v>10035</v>
      </c>
      <c r="E79" t="s">
        <v>9650</v>
      </c>
      <c r="F79" t="s">
        <v>9713</v>
      </c>
      <c r="G79" t="s">
        <v>9540</v>
      </c>
      <c r="M79" t="s">
        <v>296</v>
      </c>
      <c r="N79" t="str">
        <f t="shared" si="2"/>
        <v>Monitor.DHO_3191</v>
      </c>
      <c r="O79" t="str">
        <f t="shared" si="3"/>
        <v>Load.DHO_3191</v>
      </c>
      <c r="P79">
        <v>1</v>
      </c>
      <c r="Q79" t="s">
        <v>10253</v>
      </c>
      <c r="R79" t="s">
        <v>10254</v>
      </c>
    </row>
    <row r="80" spans="1:18" x14ac:dyDescent="0.25">
      <c r="A80" t="s">
        <v>296</v>
      </c>
      <c r="B80" t="s">
        <v>10028</v>
      </c>
      <c r="C80" t="s">
        <v>306</v>
      </c>
      <c r="D80" t="s">
        <v>10029</v>
      </c>
      <c r="E80" t="s">
        <v>9650</v>
      </c>
      <c r="F80" t="s">
        <v>9651</v>
      </c>
      <c r="G80" t="s">
        <v>9537</v>
      </c>
      <c r="M80" t="s">
        <v>296</v>
      </c>
      <c r="N80" t="str">
        <f t="shared" si="2"/>
        <v>Monitor.DHO_3199</v>
      </c>
      <c r="O80" t="str">
        <f t="shared" si="3"/>
        <v>Load.DHO_3199</v>
      </c>
      <c r="P80">
        <v>1</v>
      </c>
      <c r="Q80" t="s">
        <v>10253</v>
      </c>
      <c r="R80" t="s">
        <v>10254</v>
      </c>
    </row>
    <row r="83" spans="1:18" x14ac:dyDescent="0.25">
      <c r="A83" t="s">
        <v>296</v>
      </c>
      <c r="B83" t="s">
        <v>9952</v>
      </c>
      <c r="C83" t="s">
        <v>306</v>
      </c>
      <c r="D83" t="s">
        <v>9953</v>
      </c>
      <c r="E83" t="s">
        <v>9650</v>
      </c>
      <c r="F83" t="s">
        <v>9651</v>
      </c>
      <c r="G83" t="s">
        <v>9499</v>
      </c>
      <c r="M83" t="s">
        <v>296</v>
      </c>
      <c r="N83" t="str">
        <f t="shared" si="2"/>
        <v>Monitor.GOT_4045</v>
      </c>
      <c r="O83" t="str">
        <f t="shared" si="3"/>
        <v>Load.GOT_4045</v>
      </c>
      <c r="P83">
        <v>1</v>
      </c>
      <c r="Q83" t="s">
        <v>10253</v>
      </c>
      <c r="R83" t="s">
        <v>10254</v>
      </c>
    </row>
    <row r="84" spans="1:18" x14ac:dyDescent="0.25">
      <c r="A84" t="s">
        <v>296</v>
      </c>
      <c r="B84" t="s">
        <v>9982</v>
      </c>
      <c r="C84" t="s">
        <v>306</v>
      </c>
      <c r="D84" t="s">
        <v>9983</v>
      </c>
      <c r="E84" t="s">
        <v>9650</v>
      </c>
      <c r="F84" t="s">
        <v>9713</v>
      </c>
      <c r="G84" t="s">
        <v>9514</v>
      </c>
      <c r="M84" t="s">
        <v>296</v>
      </c>
      <c r="N84" t="str">
        <f t="shared" si="2"/>
        <v>Monitor.GOT_4052</v>
      </c>
      <c r="O84" t="str">
        <f t="shared" si="3"/>
        <v>Load.GOT_4052</v>
      </c>
      <c r="P84">
        <v>1</v>
      </c>
      <c r="Q84" t="s">
        <v>10253</v>
      </c>
      <c r="R84" t="s">
        <v>10254</v>
      </c>
    </row>
    <row r="85" spans="1:18" x14ac:dyDescent="0.25">
      <c r="A85" t="s">
        <v>296</v>
      </c>
      <c r="B85" t="s">
        <v>9954</v>
      </c>
      <c r="C85" t="s">
        <v>306</v>
      </c>
      <c r="D85" t="s">
        <v>9955</v>
      </c>
      <c r="E85" t="s">
        <v>9650</v>
      </c>
      <c r="F85" t="s">
        <v>9713</v>
      </c>
      <c r="G85" t="s">
        <v>9500</v>
      </c>
      <c r="M85" t="s">
        <v>296</v>
      </c>
      <c r="N85" t="str">
        <f t="shared" si="2"/>
        <v>Monitor.GOT_4056</v>
      </c>
      <c r="O85" t="str">
        <f t="shared" si="3"/>
        <v>Load.GOT_4056</v>
      </c>
      <c r="P85">
        <v>1</v>
      </c>
      <c r="Q85" t="s">
        <v>10253</v>
      </c>
      <c r="R85" t="s">
        <v>10254</v>
      </c>
    </row>
    <row r="86" spans="1:18" x14ac:dyDescent="0.25">
      <c r="A86" t="s">
        <v>296</v>
      </c>
      <c r="B86" t="s">
        <v>9984</v>
      </c>
      <c r="C86" t="s">
        <v>306</v>
      </c>
      <c r="D86" t="s">
        <v>9985</v>
      </c>
      <c r="E86" t="s">
        <v>9650</v>
      </c>
      <c r="F86" t="s">
        <v>9674</v>
      </c>
      <c r="G86" t="s">
        <v>9515</v>
      </c>
      <c r="M86" t="s">
        <v>296</v>
      </c>
      <c r="N86" t="str">
        <f t="shared" si="2"/>
        <v>Monitor.GOT_4058</v>
      </c>
      <c r="O86" t="str">
        <f t="shared" si="3"/>
        <v>Load.GOT_4058</v>
      </c>
      <c r="P86">
        <v>1</v>
      </c>
      <c r="Q86" t="s">
        <v>10253</v>
      </c>
      <c r="R86" t="s">
        <v>10254</v>
      </c>
    </row>
    <row r="87" spans="1:18" x14ac:dyDescent="0.25">
      <c r="A87" t="s">
        <v>296</v>
      </c>
      <c r="B87" t="s">
        <v>9956</v>
      </c>
      <c r="C87" t="s">
        <v>306</v>
      </c>
      <c r="D87" t="s">
        <v>9957</v>
      </c>
      <c r="E87" t="s">
        <v>9650</v>
      </c>
      <c r="F87" t="s">
        <v>9713</v>
      </c>
      <c r="G87" t="s">
        <v>9501</v>
      </c>
      <c r="M87" t="s">
        <v>296</v>
      </c>
      <c r="N87" t="str">
        <f t="shared" si="2"/>
        <v>Monitor.GOT_4061</v>
      </c>
      <c r="O87" t="str">
        <f t="shared" si="3"/>
        <v>Load.GOT_4061</v>
      </c>
      <c r="P87">
        <v>1</v>
      </c>
      <c r="Q87" t="s">
        <v>10253</v>
      </c>
      <c r="R87" t="s">
        <v>10254</v>
      </c>
    </row>
    <row r="88" spans="1:18" x14ac:dyDescent="0.25">
      <c r="A88" t="s">
        <v>296</v>
      </c>
      <c r="B88" t="s">
        <v>9986</v>
      </c>
      <c r="C88" t="s">
        <v>306</v>
      </c>
      <c r="D88" t="s">
        <v>9987</v>
      </c>
      <c r="E88" t="s">
        <v>9650</v>
      </c>
      <c r="F88" t="s">
        <v>9651</v>
      </c>
      <c r="G88" t="s">
        <v>9516</v>
      </c>
      <c r="M88" t="s">
        <v>296</v>
      </c>
      <c r="N88" t="str">
        <f t="shared" si="2"/>
        <v>Monitor.GOT_4065</v>
      </c>
      <c r="O88" t="str">
        <f t="shared" si="3"/>
        <v>Load.GOT_4065</v>
      </c>
      <c r="P88">
        <v>1</v>
      </c>
      <c r="Q88" t="s">
        <v>10253</v>
      </c>
      <c r="R88" t="s">
        <v>10254</v>
      </c>
    </row>
    <row r="89" spans="1:18" x14ac:dyDescent="0.25">
      <c r="A89" t="s">
        <v>296</v>
      </c>
      <c r="B89" t="s">
        <v>9958</v>
      </c>
      <c r="C89" t="s">
        <v>306</v>
      </c>
      <c r="D89" t="s">
        <v>9959</v>
      </c>
      <c r="E89" t="s">
        <v>9650</v>
      </c>
      <c r="F89" t="s">
        <v>9790</v>
      </c>
      <c r="G89" t="s">
        <v>9502</v>
      </c>
      <c r="M89" t="s">
        <v>296</v>
      </c>
      <c r="N89" t="str">
        <f>"Monitor."&amp;RIGHT(B89,LEN(B89)-5)</f>
        <v>Monitor.GOT_4069</v>
      </c>
      <c r="O89" t="str">
        <f t="shared" si="3"/>
        <v>Load.GOT_4069</v>
      </c>
      <c r="P89">
        <v>1</v>
      </c>
      <c r="Q89" t="s">
        <v>10253</v>
      </c>
      <c r="R89" t="s">
        <v>10254</v>
      </c>
    </row>
    <row r="90" spans="1:18" x14ac:dyDescent="0.25">
      <c r="A90" t="s">
        <v>296</v>
      </c>
      <c r="B90" t="s">
        <v>9960</v>
      </c>
      <c r="C90" t="s">
        <v>306</v>
      </c>
      <c r="D90" t="s">
        <v>9961</v>
      </c>
      <c r="E90" t="s">
        <v>9650</v>
      </c>
      <c r="F90" t="s">
        <v>9651</v>
      </c>
      <c r="G90" t="s">
        <v>9503</v>
      </c>
      <c r="M90" t="s">
        <v>296</v>
      </c>
      <c r="N90" t="str">
        <f t="shared" si="2"/>
        <v>Monitor.GOT_4072</v>
      </c>
      <c r="O90" t="str">
        <f t="shared" si="3"/>
        <v>Load.GOT_4072</v>
      </c>
      <c r="P90">
        <v>1</v>
      </c>
      <c r="Q90" t="s">
        <v>10253</v>
      </c>
      <c r="R90" t="s">
        <v>10254</v>
      </c>
    </row>
    <row r="91" spans="1:18" x14ac:dyDescent="0.25">
      <c r="A91" t="s">
        <v>296</v>
      </c>
      <c r="B91" t="s">
        <v>9962</v>
      </c>
      <c r="C91" t="s">
        <v>306</v>
      </c>
      <c r="D91" t="s">
        <v>9963</v>
      </c>
      <c r="E91" t="s">
        <v>9650</v>
      </c>
      <c r="F91" t="s">
        <v>9713</v>
      </c>
      <c r="G91" t="s">
        <v>9504</v>
      </c>
      <c r="M91" t="s">
        <v>296</v>
      </c>
      <c r="N91" t="str">
        <f t="shared" si="2"/>
        <v>Monitor.GOT_4081</v>
      </c>
      <c r="O91" t="str">
        <f t="shared" si="3"/>
        <v>Load.GOT_4081</v>
      </c>
      <c r="P91">
        <v>1</v>
      </c>
      <c r="Q91" t="s">
        <v>10253</v>
      </c>
      <c r="R91" t="s">
        <v>10254</v>
      </c>
    </row>
    <row r="92" spans="1:18" x14ac:dyDescent="0.25">
      <c r="A92" t="s">
        <v>296</v>
      </c>
      <c r="B92" t="s">
        <v>9980</v>
      </c>
      <c r="C92" t="s">
        <v>306</v>
      </c>
      <c r="D92" t="s">
        <v>9981</v>
      </c>
      <c r="E92" t="s">
        <v>9650</v>
      </c>
      <c r="F92" t="s">
        <v>9713</v>
      </c>
      <c r="G92" t="s">
        <v>9513</v>
      </c>
      <c r="M92" t="s">
        <v>296</v>
      </c>
      <c r="N92" t="str">
        <f t="shared" si="2"/>
        <v>Monitor.GOT_4085</v>
      </c>
      <c r="O92" t="str">
        <f t="shared" si="3"/>
        <v>Load.GOT_4085</v>
      </c>
      <c r="P92">
        <v>1</v>
      </c>
      <c r="Q92" t="s">
        <v>10253</v>
      </c>
      <c r="R92" t="s">
        <v>10254</v>
      </c>
    </row>
    <row r="93" spans="1:18" x14ac:dyDescent="0.25">
      <c r="A93" t="s">
        <v>296</v>
      </c>
      <c r="B93" t="s">
        <v>9972</v>
      </c>
      <c r="C93" t="s">
        <v>306</v>
      </c>
      <c r="D93" t="s">
        <v>9973</v>
      </c>
      <c r="E93" t="s">
        <v>9650</v>
      </c>
      <c r="F93" t="s">
        <v>9713</v>
      </c>
      <c r="G93" t="s">
        <v>9509</v>
      </c>
      <c r="M93" t="s">
        <v>296</v>
      </c>
      <c r="N93" t="str">
        <f t="shared" si="2"/>
        <v>Monitor.GOT_4092</v>
      </c>
      <c r="O93" t="str">
        <f t="shared" si="3"/>
        <v>Load.GOT_4092</v>
      </c>
      <c r="P93">
        <v>1</v>
      </c>
      <c r="Q93" t="s">
        <v>10253</v>
      </c>
      <c r="R93" t="s">
        <v>10254</v>
      </c>
    </row>
    <row r="94" spans="1:18" x14ac:dyDescent="0.25">
      <c r="A94" t="s">
        <v>296</v>
      </c>
      <c r="B94" t="s">
        <v>9970</v>
      </c>
      <c r="C94" t="s">
        <v>306</v>
      </c>
      <c r="D94" t="s">
        <v>9971</v>
      </c>
      <c r="E94" t="s">
        <v>9650</v>
      </c>
      <c r="F94" t="s">
        <v>9713</v>
      </c>
      <c r="G94" t="s">
        <v>9508</v>
      </c>
      <c r="M94" t="s">
        <v>296</v>
      </c>
      <c r="N94" t="str">
        <f t="shared" si="2"/>
        <v>Monitor.GOT_4101</v>
      </c>
      <c r="O94" t="str">
        <f t="shared" si="3"/>
        <v>Load.GOT_4101</v>
      </c>
      <c r="P94">
        <v>1</v>
      </c>
      <c r="Q94" t="s">
        <v>10253</v>
      </c>
      <c r="R94" t="s">
        <v>10254</v>
      </c>
    </row>
    <row r="95" spans="1:18" x14ac:dyDescent="0.25">
      <c r="A95" t="s">
        <v>296</v>
      </c>
      <c r="B95" t="s">
        <v>9966</v>
      </c>
      <c r="C95" t="s">
        <v>306</v>
      </c>
      <c r="D95" t="s">
        <v>9967</v>
      </c>
      <c r="E95" t="s">
        <v>9650</v>
      </c>
      <c r="F95" t="s">
        <v>9713</v>
      </c>
      <c r="G95" t="s">
        <v>9506</v>
      </c>
      <c r="M95" t="s">
        <v>296</v>
      </c>
      <c r="N95" t="str">
        <f t="shared" si="2"/>
        <v>Monitor.GOT_4106</v>
      </c>
      <c r="O95" t="str">
        <f t="shared" si="3"/>
        <v>Load.GOT_4106</v>
      </c>
      <c r="P95">
        <v>1</v>
      </c>
      <c r="Q95" t="s">
        <v>10253</v>
      </c>
      <c r="R95" t="s">
        <v>10254</v>
      </c>
    </row>
    <row r="96" spans="1:18" x14ac:dyDescent="0.25">
      <c r="A96" t="s">
        <v>296</v>
      </c>
      <c r="B96" t="s">
        <v>9964</v>
      </c>
      <c r="C96" t="s">
        <v>306</v>
      </c>
      <c r="D96" t="s">
        <v>9965</v>
      </c>
      <c r="E96" t="s">
        <v>9650</v>
      </c>
      <c r="F96" t="s">
        <v>9713</v>
      </c>
      <c r="G96" t="s">
        <v>9505</v>
      </c>
      <c r="M96" t="s">
        <v>296</v>
      </c>
      <c r="N96" t="str">
        <f t="shared" si="2"/>
        <v>Monitor.GOT_4109</v>
      </c>
      <c r="O96" t="str">
        <f t="shared" si="3"/>
        <v>Load.GOT_4109</v>
      </c>
      <c r="P96">
        <v>1</v>
      </c>
      <c r="Q96" t="s">
        <v>10253</v>
      </c>
      <c r="R96" t="s">
        <v>10254</v>
      </c>
    </row>
    <row r="97" spans="1:18" x14ac:dyDescent="0.25">
      <c r="A97" t="s">
        <v>296</v>
      </c>
      <c r="B97" t="s">
        <v>9968</v>
      </c>
      <c r="C97" t="s">
        <v>306</v>
      </c>
      <c r="D97" t="s">
        <v>9969</v>
      </c>
      <c r="E97" t="s">
        <v>9650</v>
      </c>
      <c r="F97" t="s">
        <v>9651</v>
      </c>
      <c r="G97" t="s">
        <v>9507</v>
      </c>
      <c r="M97" t="s">
        <v>296</v>
      </c>
      <c r="N97" t="str">
        <f t="shared" si="2"/>
        <v>Monitor.GOT_4115</v>
      </c>
      <c r="O97" t="str">
        <f t="shared" si="3"/>
        <v>Load.GOT_4115</v>
      </c>
      <c r="P97">
        <v>1</v>
      </c>
      <c r="Q97" t="s">
        <v>10253</v>
      </c>
      <c r="R97" t="s">
        <v>10254</v>
      </c>
    </row>
    <row r="98" spans="1:18" x14ac:dyDescent="0.25">
      <c r="A98" t="s">
        <v>296</v>
      </c>
      <c r="B98" t="s">
        <v>9988</v>
      </c>
      <c r="C98" t="s">
        <v>306</v>
      </c>
      <c r="D98" t="s">
        <v>9989</v>
      </c>
      <c r="E98" t="s">
        <v>9650</v>
      </c>
      <c r="F98" t="s">
        <v>9651</v>
      </c>
      <c r="G98" t="s">
        <v>9517</v>
      </c>
      <c r="M98" t="s">
        <v>296</v>
      </c>
      <c r="N98" t="str">
        <f t="shared" si="2"/>
        <v>Monitor.GOT_4140</v>
      </c>
      <c r="O98" t="str">
        <f t="shared" si="3"/>
        <v>Load.GOT_4140</v>
      </c>
      <c r="P98">
        <v>1</v>
      </c>
      <c r="Q98" t="s">
        <v>10253</v>
      </c>
      <c r="R98" t="s">
        <v>10254</v>
      </c>
    </row>
    <row r="99" spans="1:18" x14ac:dyDescent="0.25">
      <c r="A99" t="s">
        <v>296</v>
      </c>
      <c r="B99" t="s">
        <v>9974</v>
      </c>
      <c r="C99" t="s">
        <v>306</v>
      </c>
      <c r="D99" t="s">
        <v>9975</v>
      </c>
      <c r="E99" t="s">
        <v>9650</v>
      </c>
      <c r="F99" t="s">
        <v>9790</v>
      </c>
      <c r="G99" t="s">
        <v>9510</v>
      </c>
      <c r="M99" t="s">
        <v>296</v>
      </c>
      <c r="N99" t="str">
        <f t="shared" si="2"/>
        <v>Monitor.GOT_4143</v>
      </c>
      <c r="O99" t="str">
        <f t="shared" si="3"/>
        <v>Load.GOT_4143</v>
      </c>
      <c r="P99">
        <v>1</v>
      </c>
      <c r="Q99" t="s">
        <v>10253</v>
      </c>
      <c r="R99" t="s">
        <v>10254</v>
      </c>
    </row>
    <row r="100" spans="1:18" x14ac:dyDescent="0.25">
      <c r="A100" t="s">
        <v>296</v>
      </c>
      <c r="B100" t="s">
        <v>9976</v>
      </c>
      <c r="C100" t="s">
        <v>306</v>
      </c>
      <c r="D100" t="s">
        <v>9977</v>
      </c>
      <c r="E100" t="s">
        <v>9650</v>
      </c>
      <c r="F100" t="s">
        <v>9651</v>
      </c>
      <c r="G100" t="s">
        <v>9511</v>
      </c>
      <c r="M100" t="s">
        <v>296</v>
      </c>
      <c r="N100" t="str">
        <f t="shared" si="2"/>
        <v>Monitor.GOT_4144</v>
      </c>
      <c r="O100" t="str">
        <f t="shared" si="3"/>
        <v>Load.GOT_4144</v>
      </c>
      <c r="P100">
        <v>1</v>
      </c>
      <c r="Q100" t="s">
        <v>10253</v>
      </c>
      <c r="R100" t="s">
        <v>10254</v>
      </c>
    </row>
    <row r="101" spans="1:18" x14ac:dyDescent="0.25">
      <c r="A101" t="s">
        <v>296</v>
      </c>
      <c r="B101" t="s">
        <v>9978</v>
      </c>
      <c r="C101" t="s">
        <v>306</v>
      </c>
      <c r="D101" t="s">
        <v>9979</v>
      </c>
      <c r="E101" t="s">
        <v>9650</v>
      </c>
      <c r="F101" t="s">
        <v>9713</v>
      </c>
      <c r="G101" t="s">
        <v>9512</v>
      </c>
      <c r="M101" t="s">
        <v>296</v>
      </c>
      <c r="N101" t="str">
        <f t="shared" si="2"/>
        <v>Monitor.GOT_4147</v>
      </c>
      <c r="O101" t="str">
        <f t="shared" si="3"/>
        <v>Load.GOT_4147</v>
      </c>
      <c r="P101">
        <v>1</v>
      </c>
      <c r="Q101" t="s">
        <v>10253</v>
      </c>
      <c r="R101" t="s">
        <v>10254</v>
      </c>
    </row>
    <row r="104" spans="1:18" x14ac:dyDescent="0.25">
      <c r="A104" t="s">
        <v>296</v>
      </c>
      <c r="B104" t="s">
        <v>10233</v>
      </c>
      <c r="C104" t="s">
        <v>306</v>
      </c>
      <c r="D104" t="s">
        <v>10234</v>
      </c>
      <c r="E104" t="s">
        <v>9650</v>
      </c>
      <c r="F104" t="s">
        <v>10235</v>
      </c>
      <c r="G104" t="s">
        <v>9639</v>
      </c>
      <c r="M104" t="s">
        <v>296</v>
      </c>
      <c r="N104" t="str">
        <f t="shared" si="2"/>
        <v>Monitor.ICH_5028</v>
      </c>
      <c r="O104" t="str">
        <f t="shared" si="3"/>
        <v>Load.ICH_5028</v>
      </c>
      <c r="P104">
        <v>1</v>
      </c>
      <c r="Q104" t="s">
        <v>10253</v>
      </c>
      <c r="R104" t="s">
        <v>10254</v>
      </c>
    </row>
    <row r="105" spans="1:18" x14ac:dyDescent="0.25">
      <c r="A105" t="s">
        <v>296</v>
      </c>
      <c r="B105" t="s">
        <v>10230</v>
      </c>
      <c r="C105" t="s">
        <v>306</v>
      </c>
      <c r="D105" t="s">
        <v>10231</v>
      </c>
      <c r="E105" t="s">
        <v>9650</v>
      </c>
      <c r="F105" t="s">
        <v>10232</v>
      </c>
      <c r="G105" t="s">
        <v>9638</v>
      </c>
      <c r="M105" t="s">
        <v>296</v>
      </c>
      <c r="N105" t="str">
        <f t="shared" si="2"/>
        <v>Monitor.ICH_5032</v>
      </c>
      <c r="O105" t="str">
        <f t="shared" si="3"/>
        <v>Load.ICH_5032</v>
      </c>
      <c r="P105">
        <v>1</v>
      </c>
      <c r="Q105" t="s">
        <v>10253</v>
      </c>
      <c r="R105" t="s">
        <v>10254</v>
      </c>
    </row>
    <row r="108" spans="1:18" x14ac:dyDescent="0.25">
      <c r="A108" t="s">
        <v>296</v>
      </c>
      <c r="B108" t="s">
        <v>9726</v>
      </c>
      <c r="C108" t="s">
        <v>306</v>
      </c>
      <c r="D108" t="s">
        <v>9727</v>
      </c>
      <c r="E108" t="s">
        <v>9650</v>
      </c>
      <c r="F108" t="s">
        <v>9651</v>
      </c>
      <c r="G108" t="s">
        <v>9389</v>
      </c>
      <c r="M108" t="s">
        <v>296</v>
      </c>
      <c r="N108" t="str">
        <f t="shared" si="2"/>
        <v>Monitor.IM1_6001</v>
      </c>
      <c r="O108" t="str">
        <f t="shared" si="3"/>
        <v>Load.IM1_6001</v>
      </c>
      <c r="P108">
        <v>1</v>
      </c>
      <c r="Q108" t="s">
        <v>10253</v>
      </c>
      <c r="R108" t="s">
        <v>10254</v>
      </c>
    </row>
    <row r="109" spans="1:18" x14ac:dyDescent="0.25">
      <c r="A109" t="s">
        <v>296</v>
      </c>
      <c r="B109" t="s">
        <v>10251</v>
      </c>
      <c r="C109" t="s">
        <v>306</v>
      </c>
      <c r="D109" t="s">
        <v>10252</v>
      </c>
      <c r="E109" t="s">
        <v>9650</v>
      </c>
      <c r="F109" t="s">
        <v>9651</v>
      </c>
      <c r="G109" t="s">
        <v>9647</v>
      </c>
      <c r="M109" t="s">
        <v>296</v>
      </c>
      <c r="N109" t="str">
        <f t="shared" si="2"/>
        <v>Monitor.IM1_6003</v>
      </c>
      <c r="O109" t="str">
        <f t="shared" si="3"/>
        <v>Load.IM1_6003</v>
      </c>
      <c r="P109">
        <v>1</v>
      </c>
      <c r="Q109" t="s">
        <v>10253</v>
      </c>
      <c r="R109" t="s">
        <v>10254</v>
      </c>
    </row>
    <row r="110" spans="1:18" x14ac:dyDescent="0.25">
      <c r="A110" t="s">
        <v>296</v>
      </c>
      <c r="B110" t="s">
        <v>9652</v>
      </c>
      <c r="C110" t="s">
        <v>306</v>
      </c>
      <c r="D110" t="s">
        <v>9653</v>
      </c>
      <c r="E110" t="s">
        <v>9650</v>
      </c>
      <c r="F110" t="s">
        <v>9651</v>
      </c>
      <c r="G110" t="s">
        <v>9356</v>
      </c>
      <c r="M110" t="s">
        <v>296</v>
      </c>
      <c r="N110" t="str">
        <f t="shared" si="2"/>
        <v>Monitor.IM1_6005</v>
      </c>
      <c r="O110" t="str">
        <f t="shared" si="3"/>
        <v>Load.IM1_6005</v>
      </c>
      <c r="P110">
        <v>1</v>
      </c>
      <c r="Q110" t="s">
        <v>10253</v>
      </c>
      <c r="R110" t="s">
        <v>10254</v>
      </c>
    </row>
    <row r="111" spans="1:18" x14ac:dyDescent="0.25">
      <c r="A111" t="s">
        <v>296</v>
      </c>
      <c r="B111" t="s">
        <v>9654</v>
      </c>
      <c r="C111" t="s">
        <v>306</v>
      </c>
      <c r="D111" t="s">
        <v>9655</v>
      </c>
      <c r="E111" t="s">
        <v>9650</v>
      </c>
      <c r="F111" t="s">
        <v>9651</v>
      </c>
      <c r="G111" t="s">
        <v>9357</v>
      </c>
      <c r="M111" t="s">
        <v>296</v>
      </c>
      <c r="N111" t="str">
        <f t="shared" si="2"/>
        <v>Monitor.IM1_6007</v>
      </c>
      <c r="O111" t="str">
        <f t="shared" si="3"/>
        <v>Load.IM1_6007</v>
      </c>
      <c r="P111">
        <v>1</v>
      </c>
      <c r="Q111" t="s">
        <v>10253</v>
      </c>
      <c r="R111" t="s">
        <v>10254</v>
      </c>
    </row>
    <row r="112" spans="1:18" x14ac:dyDescent="0.25">
      <c r="A112" t="s">
        <v>296</v>
      </c>
      <c r="B112" t="s">
        <v>10242</v>
      </c>
      <c r="C112" t="s">
        <v>306</v>
      </c>
      <c r="D112" t="s">
        <v>10243</v>
      </c>
      <c r="E112" t="s">
        <v>9650</v>
      </c>
      <c r="F112" t="s">
        <v>9651</v>
      </c>
      <c r="G112" t="s">
        <v>9643</v>
      </c>
      <c r="M112" t="s">
        <v>296</v>
      </c>
      <c r="N112" t="str">
        <f t="shared" si="2"/>
        <v>Monitor.IM1_6008</v>
      </c>
      <c r="O112" t="str">
        <f t="shared" si="3"/>
        <v>Load.IM1_6008</v>
      </c>
      <c r="P112">
        <v>1</v>
      </c>
      <c r="Q112" t="s">
        <v>10253</v>
      </c>
      <c r="R112" t="s">
        <v>10254</v>
      </c>
    </row>
    <row r="113" spans="1:18" x14ac:dyDescent="0.25">
      <c r="A113" t="s">
        <v>296</v>
      </c>
      <c r="B113" t="s">
        <v>9711</v>
      </c>
      <c r="C113" t="s">
        <v>306</v>
      </c>
      <c r="D113" t="s">
        <v>9712</v>
      </c>
      <c r="E113" t="s">
        <v>9650</v>
      </c>
      <c r="F113" t="s">
        <v>9713</v>
      </c>
      <c r="G113" t="s">
        <v>9382</v>
      </c>
      <c r="M113" t="s">
        <v>296</v>
      </c>
      <c r="N113" t="str">
        <f t="shared" si="2"/>
        <v>Monitor.IM1_6011</v>
      </c>
      <c r="O113" t="str">
        <f t="shared" si="3"/>
        <v>Load.IM1_6011</v>
      </c>
      <c r="P113">
        <v>1</v>
      </c>
      <c r="Q113" t="s">
        <v>10253</v>
      </c>
      <c r="R113" t="s">
        <v>10254</v>
      </c>
    </row>
    <row r="114" spans="1:18" x14ac:dyDescent="0.25">
      <c r="A114" t="s">
        <v>296</v>
      </c>
      <c r="B114" t="s">
        <v>9714</v>
      </c>
      <c r="C114" t="s">
        <v>306</v>
      </c>
      <c r="D114" t="s">
        <v>9715</v>
      </c>
      <c r="E114" t="s">
        <v>9650</v>
      </c>
      <c r="F114" t="s">
        <v>9713</v>
      </c>
      <c r="G114" t="s">
        <v>9383</v>
      </c>
      <c r="M114" t="s">
        <v>296</v>
      </c>
      <c r="N114" t="str">
        <f t="shared" si="2"/>
        <v>Monitor.IM1_6018</v>
      </c>
      <c r="O114" t="str">
        <f t="shared" si="3"/>
        <v>Load.IM1_6018</v>
      </c>
      <c r="P114">
        <v>1</v>
      </c>
      <c r="Q114" t="s">
        <v>10253</v>
      </c>
      <c r="R114" t="s">
        <v>10254</v>
      </c>
    </row>
    <row r="115" spans="1:18" x14ac:dyDescent="0.25">
      <c r="A115" t="s">
        <v>296</v>
      </c>
      <c r="B115" t="s">
        <v>9722</v>
      </c>
      <c r="C115" t="s">
        <v>306</v>
      </c>
      <c r="D115" t="s">
        <v>9723</v>
      </c>
      <c r="E115" t="s">
        <v>9650</v>
      </c>
      <c r="F115" t="s">
        <v>9651</v>
      </c>
      <c r="G115" t="s">
        <v>9387</v>
      </c>
      <c r="M115" t="s">
        <v>296</v>
      </c>
      <c r="N115" t="str">
        <f t="shared" si="2"/>
        <v>Monitor.IM1_6035</v>
      </c>
      <c r="O115" t="str">
        <f t="shared" si="3"/>
        <v>Load.IM1_6035</v>
      </c>
      <c r="P115">
        <v>1</v>
      </c>
      <c r="Q115" t="s">
        <v>10253</v>
      </c>
      <c r="R115" t="s">
        <v>10254</v>
      </c>
    </row>
    <row r="116" spans="1:18" x14ac:dyDescent="0.25">
      <c r="A116" t="s">
        <v>296</v>
      </c>
      <c r="B116" t="s">
        <v>9718</v>
      </c>
      <c r="C116" t="s">
        <v>306</v>
      </c>
      <c r="D116" t="s">
        <v>9719</v>
      </c>
      <c r="E116" t="s">
        <v>9650</v>
      </c>
      <c r="F116" t="s">
        <v>9713</v>
      </c>
      <c r="G116" t="s">
        <v>9385</v>
      </c>
      <c r="M116" t="s">
        <v>296</v>
      </c>
      <c r="N116" t="str">
        <f t="shared" si="2"/>
        <v>Monitor.IM1_6038</v>
      </c>
      <c r="O116" t="str">
        <f t="shared" si="3"/>
        <v>Load.IM1_6038</v>
      </c>
      <c r="P116">
        <v>1</v>
      </c>
      <c r="Q116" t="s">
        <v>10253</v>
      </c>
      <c r="R116" t="s">
        <v>10254</v>
      </c>
    </row>
    <row r="117" spans="1:18" x14ac:dyDescent="0.25">
      <c r="A117" t="s">
        <v>296</v>
      </c>
      <c r="B117" t="s">
        <v>9720</v>
      </c>
      <c r="C117" t="s">
        <v>306</v>
      </c>
      <c r="D117" t="s">
        <v>9721</v>
      </c>
      <c r="E117" t="s">
        <v>9650</v>
      </c>
      <c r="F117" t="s">
        <v>9651</v>
      </c>
      <c r="G117" t="s">
        <v>9386</v>
      </c>
      <c r="M117" t="s">
        <v>296</v>
      </c>
      <c r="N117" t="str">
        <f t="shared" si="2"/>
        <v>Monitor.IM1_6045</v>
      </c>
      <c r="O117" t="str">
        <f t="shared" si="3"/>
        <v>Load.IM1_6045</v>
      </c>
      <c r="P117">
        <v>1</v>
      </c>
      <c r="Q117" t="s">
        <v>10253</v>
      </c>
      <c r="R117" t="s">
        <v>10254</v>
      </c>
    </row>
    <row r="118" spans="1:18" x14ac:dyDescent="0.25">
      <c r="A118" t="s">
        <v>296</v>
      </c>
      <c r="B118" t="s">
        <v>10238</v>
      </c>
      <c r="C118" t="s">
        <v>306</v>
      </c>
      <c r="D118" t="s">
        <v>10239</v>
      </c>
      <c r="E118" t="s">
        <v>9650</v>
      </c>
      <c r="F118" t="s">
        <v>9651</v>
      </c>
      <c r="G118" t="s">
        <v>9641</v>
      </c>
      <c r="M118" t="s">
        <v>296</v>
      </c>
      <c r="N118" t="str">
        <f t="shared" si="2"/>
        <v>Monitor.IM1_6051</v>
      </c>
      <c r="O118" t="str">
        <f t="shared" si="3"/>
        <v>Load.IM1_6051</v>
      </c>
      <c r="P118">
        <v>1</v>
      </c>
      <c r="Q118" t="s">
        <v>10253</v>
      </c>
      <c r="R118" t="s">
        <v>10254</v>
      </c>
    </row>
    <row r="119" spans="1:18" x14ac:dyDescent="0.25">
      <c r="A119" t="s">
        <v>296</v>
      </c>
      <c r="B119" t="s">
        <v>9716</v>
      </c>
      <c r="C119" t="s">
        <v>306</v>
      </c>
      <c r="D119" t="s">
        <v>9717</v>
      </c>
      <c r="E119" t="s">
        <v>9650</v>
      </c>
      <c r="F119" t="s">
        <v>9651</v>
      </c>
      <c r="G119" t="s">
        <v>9384</v>
      </c>
      <c r="M119" t="s">
        <v>296</v>
      </c>
      <c r="N119" t="str">
        <f t="shared" si="2"/>
        <v>Monitor.IM1_6073</v>
      </c>
      <c r="O119" t="str">
        <f t="shared" si="3"/>
        <v>Load.IM1_6073</v>
      </c>
      <c r="P119">
        <v>1</v>
      </c>
      <c r="Q119" t="s">
        <v>10253</v>
      </c>
      <c r="R119" t="s">
        <v>10254</v>
      </c>
    </row>
    <row r="120" spans="1:18" x14ac:dyDescent="0.25">
      <c r="A120" t="s">
        <v>296</v>
      </c>
      <c r="B120" t="s">
        <v>9742</v>
      </c>
      <c r="C120" t="s">
        <v>306</v>
      </c>
      <c r="D120" t="s">
        <v>9743</v>
      </c>
      <c r="E120" t="s">
        <v>9650</v>
      </c>
      <c r="F120" t="s">
        <v>9651</v>
      </c>
      <c r="G120" t="s">
        <v>9397</v>
      </c>
      <c r="M120" t="s">
        <v>296</v>
      </c>
      <c r="N120" t="str">
        <f t="shared" si="2"/>
        <v>Monitor.IM1_6076</v>
      </c>
      <c r="O120" t="str">
        <f t="shared" si="3"/>
        <v>Load.IM1_6076</v>
      </c>
      <c r="P120">
        <v>1</v>
      </c>
      <c r="Q120" t="s">
        <v>10253</v>
      </c>
      <c r="R120" t="s">
        <v>10254</v>
      </c>
    </row>
    <row r="121" spans="1:18" x14ac:dyDescent="0.25">
      <c r="A121" t="s">
        <v>296</v>
      </c>
      <c r="B121" t="s">
        <v>9683</v>
      </c>
      <c r="C121" t="s">
        <v>306</v>
      </c>
      <c r="D121" t="s">
        <v>9684</v>
      </c>
      <c r="E121" t="s">
        <v>9650</v>
      </c>
      <c r="F121" t="s">
        <v>9651</v>
      </c>
      <c r="G121" t="s">
        <v>9369</v>
      </c>
      <c r="M121" t="s">
        <v>296</v>
      </c>
      <c r="N121" t="str">
        <f t="shared" si="2"/>
        <v>Monitor.IM1_6079</v>
      </c>
      <c r="O121" t="str">
        <f t="shared" si="3"/>
        <v>Load.IM1_6079</v>
      </c>
      <c r="P121">
        <v>1</v>
      </c>
      <c r="Q121" t="s">
        <v>10253</v>
      </c>
      <c r="R121" t="s">
        <v>10254</v>
      </c>
    </row>
    <row r="122" spans="1:18" x14ac:dyDescent="0.25">
      <c r="A122" t="s">
        <v>296</v>
      </c>
      <c r="B122" t="s">
        <v>9740</v>
      </c>
      <c r="C122" t="s">
        <v>306</v>
      </c>
      <c r="D122" t="s">
        <v>9741</v>
      </c>
      <c r="E122" t="s">
        <v>9650</v>
      </c>
      <c r="F122" t="s">
        <v>9713</v>
      </c>
      <c r="G122" t="s">
        <v>9396</v>
      </c>
      <c r="M122" t="s">
        <v>296</v>
      </c>
      <c r="N122" t="str">
        <f t="shared" si="2"/>
        <v>Monitor.IM1_6082</v>
      </c>
      <c r="O122" t="str">
        <f t="shared" si="3"/>
        <v>Load.IM1_6082</v>
      </c>
      <c r="P122">
        <v>1</v>
      </c>
      <c r="Q122" t="s">
        <v>10253</v>
      </c>
      <c r="R122" t="s">
        <v>10254</v>
      </c>
    </row>
    <row r="123" spans="1:18" x14ac:dyDescent="0.25">
      <c r="A123" t="s">
        <v>296</v>
      </c>
      <c r="B123" t="s">
        <v>9746</v>
      </c>
      <c r="C123" t="s">
        <v>306</v>
      </c>
      <c r="D123" t="s">
        <v>9747</v>
      </c>
      <c r="E123" t="s">
        <v>9650</v>
      </c>
      <c r="F123" t="s">
        <v>9651</v>
      </c>
      <c r="G123" t="s">
        <v>9399</v>
      </c>
      <c r="M123" t="s">
        <v>296</v>
      </c>
      <c r="N123" t="str">
        <f t="shared" si="2"/>
        <v>Monitor.IM1_6083</v>
      </c>
      <c r="O123" t="str">
        <f t="shared" si="3"/>
        <v>Load.IM1_6083</v>
      </c>
      <c r="P123">
        <v>1</v>
      </c>
      <c r="Q123" t="s">
        <v>10253</v>
      </c>
      <c r="R123" t="s">
        <v>10254</v>
      </c>
    </row>
    <row r="124" spans="1:18" x14ac:dyDescent="0.25">
      <c r="A124" t="s">
        <v>296</v>
      </c>
      <c r="B124" t="s">
        <v>9728</v>
      </c>
      <c r="C124" t="s">
        <v>306</v>
      </c>
      <c r="D124" t="s">
        <v>9729</v>
      </c>
      <c r="E124" t="s">
        <v>9650</v>
      </c>
      <c r="F124" t="s">
        <v>9651</v>
      </c>
      <c r="G124" t="s">
        <v>9390</v>
      </c>
      <c r="M124" t="s">
        <v>296</v>
      </c>
      <c r="N124" t="str">
        <f t="shared" si="2"/>
        <v>Monitor.IM1_6092</v>
      </c>
      <c r="O124" t="str">
        <f t="shared" si="3"/>
        <v>Load.IM1_6092</v>
      </c>
      <c r="P124">
        <v>1</v>
      </c>
      <c r="Q124" t="s">
        <v>10253</v>
      </c>
      <c r="R124" t="s">
        <v>10254</v>
      </c>
    </row>
    <row r="125" spans="1:18" x14ac:dyDescent="0.25">
      <c r="A125" t="s">
        <v>296</v>
      </c>
      <c r="B125" t="s">
        <v>9732</v>
      </c>
      <c r="C125" t="s">
        <v>306</v>
      </c>
      <c r="D125" t="s">
        <v>9733</v>
      </c>
      <c r="E125" t="s">
        <v>9650</v>
      </c>
      <c r="F125" t="s">
        <v>9651</v>
      </c>
      <c r="G125" t="s">
        <v>9392</v>
      </c>
      <c r="M125" t="s">
        <v>296</v>
      </c>
      <c r="N125" t="str">
        <f t="shared" si="2"/>
        <v>Monitor.IM1_6099</v>
      </c>
      <c r="O125" t="str">
        <f t="shared" si="3"/>
        <v>Load.IM1_6099</v>
      </c>
      <c r="P125">
        <v>1</v>
      </c>
      <c r="Q125" t="s">
        <v>10253</v>
      </c>
      <c r="R125" t="s">
        <v>10254</v>
      </c>
    </row>
    <row r="126" spans="1:18" x14ac:dyDescent="0.25">
      <c r="A126" t="s">
        <v>296</v>
      </c>
      <c r="B126" t="s">
        <v>9730</v>
      </c>
      <c r="C126" t="s">
        <v>306</v>
      </c>
      <c r="D126" t="s">
        <v>9731</v>
      </c>
      <c r="E126" t="s">
        <v>9650</v>
      </c>
      <c r="F126" t="s">
        <v>9651</v>
      </c>
      <c r="G126" t="s">
        <v>9391</v>
      </c>
      <c r="M126" t="s">
        <v>296</v>
      </c>
      <c r="N126" t="str">
        <f t="shared" si="2"/>
        <v>Monitor.IM1_6104</v>
      </c>
      <c r="O126" t="str">
        <f t="shared" si="3"/>
        <v>Load.IM1_6104</v>
      </c>
      <c r="P126">
        <v>1</v>
      </c>
      <c r="Q126" t="s">
        <v>10253</v>
      </c>
      <c r="R126" t="s">
        <v>10254</v>
      </c>
    </row>
    <row r="127" spans="1:18" x14ac:dyDescent="0.25">
      <c r="A127" t="s">
        <v>296</v>
      </c>
      <c r="B127" t="s">
        <v>9685</v>
      </c>
      <c r="C127" t="s">
        <v>306</v>
      </c>
      <c r="D127" t="s">
        <v>9686</v>
      </c>
      <c r="E127" t="s">
        <v>9650</v>
      </c>
      <c r="F127" t="s">
        <v>9668</v>
      </c>
      <c r="G127" t="s">
        <v>9370</v>
      </c>
      <c r="M127" t="s">
        <v>296</v>
      </c>
      <c r="N127" t="str">
        <f t="shared" si="2"/>
        <v>Monitor.IM1_6109</v>
      </c>
      <c r="O127" t="str">
        <f t="shared" si="3"/>
        <v>Load.IM1_6109</v>
      </c>
      <c r="P127">
        <v>1</v>
      </c>
      <c r="Q127" t="s">
        <v>10253</v>
      </c>
      <c r="R127" t="s">
        <v>10254</v>
      </c>
    </row>
    <row r="128" spans="1:18" x14ac:dyDescent="0.25">
      <c r="A128" t="s">
        <v>296</v>
      </c>
      <c r="B128" t="s">
        <v>9734</v>
      </c>
      <c r="C128" t="s">
        <v>306</v>
      </c>
      <c r="D128" t="s">
        <v>9735</v>
      </c>
      <c r="E128" t="s">
        <v>9650</v>
      </c>
      <c r="F128" t="s">
        <v>9713</v>
      </c>
      <c r="G128" t="s">
        <v>9393</v>
      </c>
      <c r="M128" t="s">
        <v>296</v>
      </c>
      <c r="N128" t="str">
        <f t="shared" si="2"/>
        <v>Monitor.IM1_6112</v>
      </c>
      <c r="O128" t="str">
        <f t="shared" si="3"/>
        <v>Load.IM1_6112</v>
      </c>
      <c r="P128">
        <v>1</v>
      </c>
      <c r="Q128" t="s">
        <v>10253</v>
      </c>
      <c r="R128" t="s">
        <v>10254</v>
      </c>
    </row>
    <row r="129" spans="1:18" x14ac:dyDescent="0.25">
      <c r="A129" t="s">
        <v>296</v>
      </c>
      <c r="B129" t="s">
        <v>9738</v>
      </c>
      <c r="C129" t="s">
        <v>306</v>
      </c>
      <c r="D129" t="s">
        <v>9739</v>
      </c>
      <c r="E129" t="s">
        <v>9650</v>
      </c>
      <c r="F129" t="s">
        <v>9651</v>
      </c>
      <c r="G129" t="s">
        <v>9395</v>
      </c>
      <c r="M129" t="s">
        <v>296</v>
      </c>
      <c r="N129" t="str">
        <f t="shared" si="2"/>
        <v>Monitor.IM1_6117</v>
      </c>
      <c r="O129" t="str">
        <f t="shared" si="3"/>
        <v>Load.IM1_6117</v>
      </c>
      <c r="P129">
        <v>1</v>
      </c>
      <c r="Q129" t="s">
        <v>10253</v>
      </c>
      <c r="R129" t="s">
        <v>10254</v>
      </c>
    </row>
    <row r="130" spans="1:18" x14ac:dyDescent="0.25">
      <c r="A130" t="s">
        <v>296</v>
      </c>
      <c r="B130" t="s">
        <v>9736</v>
      </c>
      <c r="C130" t="s">
        <v>306</v>
      </c>
      <c r="D130" t="s">
        <v>9737</v>
      </c>
      <c r="E130" t="s">
        <v>9650</v>
      </c>
      <c r="F130" t="s">
        <v>9651</v>
      </c>
      <c r="G130" t="s">
        <v>9394</v>
      </c>
      <c r="M130" t="s">
        <v>296</v>
      </c>
      <c r="N130" t="str">
        <f t="shared" ref="N130:N150" si="4">"Monitor."&amp;RIGHT(B130,LEN(B130)-5)</f>
        <v>Monitor.IM1_6120</v>
      </c>
      <c r="O130" t="str">
        <f t="shared" ref="O130:O150" si="5">B130</f>
        <v>Load.IM1_6120</v>
      </c>
      <c r="P130">
        <v>1</v>
      </c>
      <c r="Q130" t="s">
        <v>10253</v>
      </c>
      <c r="R130" t="s">
        <v>10254</v>
      </c>
    </row>
    <row r="131" spans="1:18" x14ac:dyDescent="0.25">
      <c r="A131" t="s">
        <v>296</v>
      </c>
      <c r="B131" t="s">
        <v>9724</v>
      </c>
      <c r="C131" t="s">
        <v>306</v>
      </c>
      <c r="D131" t="s">
        <v>9725</v>
      </c>
      <c r="E131" t="s">
        <v>9650</v>
      </c>
      <c r="F131" t="s">
        <v>9665</v>
      </c>
      <c r="G131" t="s">
        <v>9388</v>
      </c>
      <c r="M131" t="s">
        <v>296</v>
      </c>
      <c r="N131" t="str">
        <f t="shared" si="4"/>
        <v>Monitor.IM1_6123</v>
      </c>
      <c r="O131" t="str">
        <f t="shared" si="5"/>
        <v>Load.IM1_6123</v>
      </c>
      <c r="P131">
        <v>1</v>
      </c>
      <c r="Q131" t="s">
        <v>10253</v>
      </c>
      <c r="R131" t="s">
        <v>10254</v>
      </c>
    </row>
    <row r="132" spans="1:18" x14ac:dyDescent="0.25">
      <c r="A132" t="s">
        <v>296</v>
      </c>
      <c r="B132" t="s">
        <v>10228</v>
      </c>
      <c r="C132" t="s">
        <v>306</v>
      </c>
      <c r="D132" t="s">
        <v>10229</v>
      </c>
      <c r="E132" t="s">
        <v>9650</v>
      </c>
      <c r="F132" t="s">
        <v>9651</v>
      </c>
      <c r="G132" t="s">
        <v>9637</v>
      </c>
      <c r="M132" t="s">
        <v>296</v>
      </c>
      <c r="N132" t="str">
        <f t="shared" si="4"/>
        <v>Monitor.IM1_6125</v>
      </c>
      <c r="O132" t="str">
        <f t="shared" si="5"/>
        <v>Load.IM1_6125</v>
      </c>
      <c r="P132">
        <v>1</v>
      </c>
      <c r="Q132" t="s">
        <v>10253</v>
      </c>
      <c r="R132" t="s">
        <v>10254</v>
      </c>
    </row>
    <row r="133" spans="1:18" x14ac:dyDescent="0.25">
      <c r="A133" t="s">
        <v>296</v>
      </c>
      <c r="B133" t="s">
        <v>9701</v>
      </c>
      <c r="C133" t="s">
        <v>306</v>
      </c>
      <c r="D133" t="s">
        <v>9702</v>
      </c>
      <c r="E133" t="s">
        <v>9650</v>
      </c>
      <c r="F133" t="s">
        <v>9651</v>
      </c>
      <c r="G133" t="s">
        <v>9377</v>
      </c>
      <c r="M133" t="s">
        <v>296</v>
      </c>
      <c r="N133" t="str">
        <f t="shared" si="4"/>
        <v>Monitor.IM1_6127</v>
      </c>
      <c r="O133" t="str">
        <f t="shared" si="5"/>
        <v>Load.IM1_6127</v>
      </c>
      <c r="P133">
        <v>1</v>
      </c>
      <c r="Q133" t="s">
        <v>10253</v>
      </c>
      <c r="R133" t="s">
        <v>10254</v>
      </c>
    </row>
    <row r="134" spans="1:18" x14ac:dyDescent="0.25">
      <c r="A134" t="s">
        <v>296</v>
      </c>
      <c r="B134" t="s">
        <v>9744</v>
      </c>
      <c r="C134" t="s">
        <v>306</v>
      </c>
      <c r="D134" t="s">
        <v>9745</v>
      </c>
      <c r="E134" t="s">
        <v>9650</v>
      </c>
      <c r="F134" t="s">
        <v>9651</v>
      </c>
      <c r="G134" t="s">
        <v>9398</v>
      </c>
      <c r="M134" t="s">
        <v>296</v>
      </c>
      <c r="N134" t="str">
        <f t="shared" si="4"/>
        <v>Monitor.IM1_6129</v>
      </c>
      <c r="O134" t="str">
        <f t="shared" si="5"/>
        <v>Load.IM1_6129</v>
      </c>
      <c r="P134">
        <v>1</v>
      </c>
      <c r="Q134" t="s">
        <v>10253</v>
      </c>
      <c r="R134" t="s">
        <v>10254</v>
      </c>
    </row>
    <row r="137" spans="1:18" x14ac:dyDescent="0.25">
      <c r="A137" t="s">
        <v>296</v>
      </c>
      <c r="B137" t="s">
        <v>9659</v>
      </c>
      <c r="C137" t="s">
        <v>306</v>
      </c>
      <c r="D137" t="s">
        <v>9660</v>
      </c>
      <c r="E137" t="s">
        <v>9650</v>
      </c>
      <c r="F137" t="s">
        <v>9658</v>
      </c>
      <c r="G137" t="s">
        <v>9359</v>
      </c>
      <c r="M137" t="s">
        <v>296</v>
      </c>
      <c r="N137" t="str">
        <f t="shared" si="4"/>
        <v>Monitor.IM2_7062</v>
      </c>
      <c r="O137" t="str">
        <f t="shared" si="5"/>
        <v>Load.IM2_7062</v>
      </c>
      <c r="P137">
        <v>1</v>
      </c>
      <c r="Q137" t="s">
        <v>10253</v>
      </c>
      <c r="R137" t="s">
        <v>10254</v>
      </c>
    </row>
    <row r="140" spans="1:18" x14ac:dyDescent="0.25">
      <c r="A140" t="s">
        <v>296</v>
      </c>
      <c r="B140" t="s">
        <v>9752</v>
      </c>
      <c r="C140" t="s">
        <v>306</v>
      </c>
      <c r="D140" t="s">
        <v>9753</v>
      </c>
      <c r="E140" t="s">
        <v>9650</v>
      </c>
      <c r="F140" t="s">
        <v>9713</v>
      </c>
      <c r="G140" t="s">
        <v>9402</v>
      </c>
      <c r="M140" t="s">
        <v>296</v>
      </c>
      <c r="N140" t="str">
        <f t="shared" si="4"/>
        <v>Monitor.KOT_8009</v>
      </c>
      <c r="O140" t="str">
        <f t="shared" si="5"/>
        <v>Load.KOT_8009</v>
      </c>
      <c r="P140">
        <v>1</v>
      </c>
      <c r="Q140" t="s">
        <v>10253</v>
      </c>
      <c r="R140" t="s">
        <v>10254</v>
      </c>
    </row>
    <row r="141" spans="1:18" x14ac:dyDescent="0.25">
      <c r="A141" t="s">
        <v>296</v>
      </c>
      <c r="B141" t="s">
        <v>9750</v>
      </c>
      <c r="C141" t="s">
        <v>306</v>
      </c>
      <c r="D141" t="s">
        <v>9751</v>
      </c>
      <c r="E141" t="s">
        <v>9650</v>
      </c>
      <c r="F141" t="s">
        <v>9713</v>
      </c>
      <c r="G141" t="s">
        <v>9401</v>
      </c>
      <c r="M141" t="s">
        <v>296</v>
      </c>
      <c r="N141" t="str">
        <f t="shared" si="4"/>
        <v>Monitor.KOT_8034</v>
      </c>
      <c r="O141" t="str">
        <f t="shared" si="5"/>
        <v>Load.KOT_8034</v>
      </c>
      <c r="P141">
        <v>1</v>
      </c>
      <c r="Q141" t="s">
        <v>10253</v>
      </c>
      <c r="R141" t="s">
        <v>10254</v>
      </c>
    </row>
    <row r="142" spans="1:18" x14ac:dyDescent="0.25">
      <c r="A142" t="s">
        <v>296</v>
      </c>
      <c r="B142" t="s">
        <v>9748</v>
      </c>
      <c r="C142" t="s">
        <v>306</v>
      </c>
      <c r="D142" t="s">
        <v>9749</v>
      </c>
      <c r="E142" t="s">
        <v>9650</v>
      </c>
      <c r="F142" t="s">
        <v>9651</v>
      </c>
      <c r="G142" t="s">
        <v>9400</v>
      </c>
      <c r="M142" t="s">
        <v>296</v>
      </c>
      <c r="N142" t="str">
        <f t="shared" si="4"/>
        <v>Monitor.KOT_8038</v>
      </c>
      <c r="O142" t="str">
        <f t="shared" si="5"/>
        <v>Load.KOT_8038</v>
      </c>
      <c r="P142">
        <v>1</v>
      </c>
      <c r="Q142" t="s">
        <v>10253</v>
      </c>
      <c r="R142" t="s">
        <v>10254</v>
      </c>
    </row>
    <row r="143" spans="1:18" x14ac:dyDescent="0.25">
      <c r="A143" t="s">
        <v>296</v>
      </c>
      <c r="B143" t="s">
        <v>9811</v>
      </c>
      <c r="C143" t="s">
        <v>306</v>
      </c>
      <c r="D143" t="s">
        <v>9812</v>
      </c>
      <c r="E143" t="s">
        <v>9650</v>
      </c>
      <c r="F143" t="s">
        <v>9713</v>
      </c>
      <c r="G143" t="s">
        <v>9431</v>
      </c>
      <c r="M143" t="s">
        <v>296</v>
      </c>
      <c r="N143" t="str">
        <f t="shared" si="4"/>
        <v>Monitor.KOT_8080</v>
      </c>
      <c r="O143" t="str">
        <f t="shared" si="5"/>
        <v>Load.KOT_8080</v>
      </c>
      <c r="P143">
        <v>1</v>
      </c>
      <c r="Q143" t="s">
        <v>10253</v>
      </c>
      <c r="R143" t="s">
        <v>10254</v>
      </c>
    </row>
    <row r="144" spans="1:18" x14ac:dyDescent="0.25">
      <c r="A144" t="s">
        <v>296</v>
      </c>
      <c r="B144" t="s">
        <v>9807</v>
      </c>
      <c r="C144" t="s">
        <v>306</v>
      </c>
      <c r="D144" t="s">
        <v>9808</v>
      </c>
      <c r="E144" t="s">
        <v>9650</v>
      </c>
      <c r="F144" t="s">
        <v>9713</v>
      </c>
      <c r="G144" t="s">
        <v>9429</v>
      </c>
      <c r="M144" t="s">
        <v>296</v>
      </c>
      <c r="N144" t="str">
        <f t="shared" si="4"/>
        <v>Monitor.KOT_8087</v>
      </c>
      <c r="O144" t="str">
        <f t="shared" si="5"/>
        <v>Load.KOT_8087</v>
      </c>
      <c r="P144">
        <v>1</v>
      </c>
      <c r="Q144" t="s">
        <v>10253</v>
      </c>
      <c r="R144" t="s">
        <v>10254</v>
      </c>
    </row>
    <row r="145" spans="1:18" x14ac:dyDescent="0.25">
      <c r="A145" t="s">
        <v>296</v>
      </c>
      <c r="B145" t="s">
        <v>9823</v>
      </c>
      <c r="C145" t="s">
        <v>306</v>
      </c>
      <c r="D145" t="s">
        <v>9824</v>
      </c>
      <c r="E145" t="s">
        <v>9650</v>
      </c>
      <c r="F145" t="s">
        <v>9713</v>
      </c>
      <c r="G145" t="s">
        <v>9437</v>
      </c>
      <c r="M145" t="s">
        <v>296</v>
      </c>
      <c r="N145" t="str">
        <f t="shared" si="4"/>
        <v>Monitor.KOT_8089</v>
      </c>
      <c r="O145" t="str">
        <f t="shared" si="5"/>
        <v>Load.KOT_8089</v>
      </c>
      <c r="P145">
        <v>1</v>
      </c>
      <c r="Q145" t="s">
        <v>10253</v>
      </c>
      <c r="R145" t="s">
        <v>10254</v>
      </c>
    </row>
    <row r="146" spans="1:18" x14ac:dyDescent="0.25">
      <c r="A146" t="s">
        <v>296</v>
      </c>
      <c r="B146" t="s">
        <v>9821</v>
      </c>
      <c r="C146" t="s">
        <v>306</v>
      </c>
      <c r="D146" t="s">
        <v>9822</v>
      </c>
      <c r="E146" t="s">
        <v>9650</v>
      </c>
      <c r="F146" t="s">
        <v>9713</v>
      </c>
      <c r="G146" t="s">
        <v>9436</v>
      </c>
      <c r="M146" t="s">
        <v>296</v>
      </c>
      <c r="N146" t="str">
        <f t="shared" si="4"/>
        <v>Monitor.KOT_8097</v>
      </c>
      <c r="O146" t="str">
        <f t="shared" si="5"/>
        <v>Load.KOT_8097</v>
      </c>
      <c r="P146">
        <v>1</v>
      </c>
      <c r="Q146" t="s">
        <v>10253</v>
      </c>
      <c r="R146" t="s">
        <v>10254</v>
      </c>
    </row>
    <row r="147" spans="1:18" x14ac:dyDescent="0.25">
      <c r="A147" t="s">
        <v>296</v>
      </c>
      <c r="B147" t="s">
        <v>9819</v>
      </c>
      <c r="C147" t="s">
        <v>306</v>
      </c>
      <c r="D147" t="s">
        <v>9820</v>
      </c>
      <c r="E147" t="s">
        <v>9650</v>
      </c>
      <c r="F147" t="s">
        <v>9713</v>
      </c>
      <c r="G147" t="s">
        <v>9435</v>
      </c>
      <c r="M147" t="s">
        <v>296</v>
      </c>
      <c r="N147" t="str">
        <f t="shared" si="4"/>
        <v>Monitor.KOT_8103</v>
      </c>
      <c r="O147" t="str">
        <f t="shared" si="5"/>
        <v>Load.KOT_8103</v>
      </c>
      <c r="P147">
        <v>1</v>
      </c>
      <c r="Q147" t="s">
        <v>10253</v>
      </c>
      <c r="R147" t="s">
        <v>10254</v>
      </c>
    </row>
    <row r="148" spans="1:18" x14ac:dyDescent="0.25">
      <c r="A148" t="s">
        <v>296</v>
      </c>
      <c r="B148" t="s">
        <v>9813</v>
      </c>
      <c r="C148" t="s">
        <v>306</v>
      </c>
      <c r="D148" t="s">
        <v>9814</v>
      </c>
      <c r="E148" t="s">
        <v>9650</v>
      </c>
      <c r="F148" t="s">
        <v>9713</v>
      </c>
      <c r="G148" t="s">
        <v>9432</v>
      </c>
      <c r="M148" t="s">
        <v>296</v>
      </c>
      <c r="N148" t="str">
        <f t="shared" si="4"/>
        <v>Monitor.KOT_8106</v>
      </c>
      <c r="O148" t="str">
        <f t="shared" si="5"/>
        <v>Load.KOT_8106</v>
      </c>
      <c r="P148">
        <v>1</v>
      </c>
      <c r="Q148" t="s">
        <v>10253</v>
      </c>
      <c r="R148" t="s">
        <v>10254</v>
      </c>
    </row>
    <row r="149" spans="1:18" x14ac:dyDescent="0.25">
      <c r="A149" t="s">
        <v>296</v>
      </c>
      <c r="B149" t="s">
        <v>9815</v>
      </c>
      <c r="C149" t="s">
        <v>306</v>
      </c>
      <c r="D149" t="s">
        <v>9816</v>
      </c>
      <c r="E149" t="s">
        <v>9650</v>
      </c>
      <c r="F149" t="s">
        <v>9651</v>
      </c>
      <c r="G149" t="s">
        <v>9433</v>
      </c>
      <c r="M149" t="s">
        <v>296</v>
      </c>
      <c r="N149" t="str">
        <f t="shared" si="4"/>
        <v>Monitor.KOT_8113</v>
      </c>
      <c r="O149" t="str">
        <f t="shared" si="5"/>
        <v>Load.KOT_8113</v>
      </c>
      <c r="P149">
        <v>1</v>
      </c>
      <c r="Q149" t="s">
        <v>10253</v>
      </c>
      <c r="R149" t="s">
        <v>10254</v>
      </c>
    </row>
    <row r="150" spans="1:18" x14ac:dyDescent="0.25">
      <c r="A150" t="s">
        <v>296</v>
      </c>
      <c r="B150" t="s">
        <v>9817</v>
      </c>
      <c r="C150" t="s">
        <v>306</v>
      </c>
      <c r="D150" t="s">
        <v>9818</v>
      </c>
      <c r="E150" t="s">
        <v>9650</v>
      </c>
      <c r="F150" t="s">
        <v>9713</v>
      </c>
      <c r="G150" t="s">
        <v>9434</v>
      </c>
      <c r="M150" t="s">
        <v>296</v>
      </c>
      <c r="N150" t="str">
        <f t="shared" si="4"/>
        <v>Monitor.KOT_8116</v>
      </c>
      <c r="O150" t="str">
        <f t="shared" si="5"/>
        <v>Load.KOT_8116</v>
      </c>
      <c r="P150">
        <v>1</v>
      </c>
      <c r="Q150" t="s">
        <v>10253</v>
      </c>
      <c r="R150" t="s">
        <v>10254</v>
      </c>
    </row>
    <row r="151" spans="1:18" x14ac:dyDescent="0.25">
      <c r="A151" t="s">
        <v>296</v>
      </c>
      <c r="B151" t="s">
        <v>9825</v>
      </c>
      <c r="C151" t="s">
        <v>306</v>
      </c>
      <c r="D151" t="s">
        <v>9826</v>
      </c>
      <c r="E151" t="s">
        <v>9650</v>
      </c>
      <c r="F151" t="s">
        <v>9713</v>
      </c>
      <c r="G151" t="s">
        <v>9438</v>
      </c>
      <c r="M151" t="s">
        <v>296</v>
      </c>
      <c r="N151" t="str">
        <f>"Monitor."&amp;RIGHT(B151,LEN(B151)-5)</f>
        <v>Monitor.KOT_8123</v>
      </c>
      <c r="O151" t="str">
        <f>B151</f>
        <v>Load.KOT_8123</v>
      </c>
      <c r="P151">
        <v>1</v>
      </c>
      <c r="Q151" t="s">
        <v>10253</v>
      </c>
      <c r="R151" t="s">
        <v>10254</v>
      </c>
    </row>
    <row r="152" spans="1:18" x14ac:dyDescent="0.25">
      <c r="A152" t="s">
        <v>296</v>
      </c>
      <c r="B152" t="s">
        <v>9768</v>
      </c>
      <c r="C152" t="s">
        <v>306</v>
      </c>
      <c r="D152" t="s">
        <v>9769</v>
      </c>
      <c r="E152" t="s">
        <v>9650</v>
      </c>
      <c r="F152" t="s">
        <v>9651</v>
      </c>
      <c r="G152" t="s">
        <v>9410</v>
      </c>
      <c r="M152" t="s">
        <v>296</v>
      </c>
      <c r="N152" t="str">
        <f t="shared" ref="N152:N215" si="6">"Monitor."&amp;RIGHT(B152,LEN(B152)-5)</f>
        <v>Monitor.KOT_8136</v>
      </c>
      <c r="O152" t="str">
        <f t="shared" ref="O152:O215" si="7">B152</f>
        <v>Load.KOT_8136</v>
      </c>
      <c r="P152">
        <v>1</v>
      </c>
      <c r="Q152" t="s">
        <v>10253</v>
      </c>
      <c r="R152" t="s">
        <v>10254</v>
      </c>
    </row>
    <row r="153" spans="1:18" x14ac:dyDescent="0.25">
      <c r="A153" t="s">
        <v>296</v>
      </c>
      <c r="B153" t="s">
        <v>9770</v>
      </c>
      <c r="C153" t="s">
        <v>306</v>
      </c>
      <c r="D153" t="s">
        <v>9771</v>
      </c>
      <c r="E153" t="s">
        <v>9650</v>
      </c>
      <c r="F153" t="s">
        <v>9713</v>
      </c>
      <c r="G153" t="s">
        <v>9411</v>
      </c>
      <c r="M153" t="s">
        <v>296</v>
      </c>
      <c r="N153" t="str">
        <f t="shared" si="6"/>
        <v>Monitor.KOT_8149</v>
      </c>
      <c r="O153" t="str">
        <f t="shared" si="7"/>
        <v>Load.KOT_8149</v>
      </c>
      <c r="P153">
        <v>1</v>
      </c>
      <c r="Q153" t="s">
        <v>10253</v>
      </c>
      <c r="R153" t="s">
        <v>10254</v>
      </c>
    </row>
    <row r="154" spans="1:18" x14ac:dyDescent="0.25">
      <c r="A154" t="s">
        <v>296</v>
      </c>
      <c r="B154" t="s">
        <v>9772</v>
      </c>
      <c r="C154" t="s">
        <v>306</v>
      </c>
      <c r="D154" t="s">
        <v>9773</v>
      </c>
      <c r="E154" t="s">
        <v>9650</v>
      </c>
      <c r="F154" t="s">
        <v>9651</v>
      </c>
      <c r="G154" t="s">
        <v>9412</v>
      </c>
      <c r="M154" t="s">
        <v>296</v>
      </c>
      <c r="N154" t="str">
        <f t="shared" si="6"/>
        <v>Monitor.KOT_8152</v>
      </c>
      <c r="O154" t="str">
        <f t="shared" si="7"/>
        <v>Load.KOT_8152</v>
      </c>
      <c r="P154">
        <v>1</v>
      </c>
      <c r="Q154" t="s">
        <v>10253</v>
      </c>
      <c r="R154" t="s">
        <v>10254</v>
      </c>
    </row>
    <row r="155" spans="1:18" x14ac:dyDescent="0.25">
      <c r="A155" t="s">
        <v>296</v>
      </c>
      <c r="B155" t="s">
        <v>9762</v>
      </c>
      <c r="C155" t="s">
        <v>306</v>
      </c>
      <c r="D155" t="s">
        <v>9763</v>
      </c>
      <c r="E155" t="s">
        <v>9650</v>
      </c>
      <c r="F155" t="s">
        <v>9713</v>
      </c>
      <c r="G155" t="s">
        <v>9407</v>
      </c>
      <c r="M155" t="s">
        <v>296</v>
      </c>
      <c r="N155" t="str">
        <f t="shared" si="6"/>
        <v>Monitor.KOT_8160</v>
      </c>
      <c r="O155" t="str">
        <f t="shared" si="7"/>
        <v>Load.KOT_8160</v>
      </c>
      <c r="P155">
        <v>1</v>
      </c>
      <c r="Q155" t="s">
        <v>10253</v>
      </c>
      <c r="R155" t="s">
        <v>10254</v>
      </c>
    </row>
    <row r="156" spans="1:18" x14ac:dyDescent="0.25">
      <c r="A156" t="s">
        <v>296</v>
      </c>
      <c r="B156" t="s">
        <v>9754</v>
      </c>
      <c r="C156" t="s">
        <v>306</v>
      </c>
      <c r="D156" t="s">
        <v>9755</v>
      </c>
      <c r="E156" t="s">
        <v>9650</v>
      </c>
      <c r="F156" t="s">
        <v>9651</v>
      </c>
      <c r="G156" t="s">
        <v>9403</v>
      </c>
      <c r="M156" t="s">
        <v>296</v>
      </c>
      <c r="N156" t="str">
        <f t="shared" si="6"/>
        <v>Monitor.KOT_8162</v>
      </c>
      <c r="O156" t="str">
        <f t="shared" si="7"/>
        <v>Load.KOT_8162</v>
      </c>
      <c r="P156">
        <v>1</v>
      </c>
      <c r="Q156" t="s">
        <v>10253</v>
      </c>
      <c r="R156" t="s">
        <v>10254</v>
      </c>
    </row>
    <row r="157" spans="1:18" x14ac:dyDescent="0.25">
      <c r="A157" t="s">
        <v>296</v>
      </c>
      <c r="B157" t="s">
        <v>9756</v>
      </c>
      <c r="C157" t="s">
        <v>306</v>
      </c>
      <c r="D157" t="s">
        <v>9757</v>
      </c>
      <c r="E157" t="s">
        <v>9650</v>
      </c>
      <c r="F157" t="s">
        <v>9713</v>
      </c>
      <c r="G157" t="s">
        <v>9404</v>
      </c>
      <c r="M157" t="s">
        <v>296</v>
      </c>
      <c r="N157" t="str">
        <f t="shared" si="6"/>
        <v>Monitor.KOT_8164</v>
      </c>
      <c r="O157" t="str">
        <f t="shared" si="7"/>
        <v>Load.KOT_8164</v>
      </c>
      <c r="P157">
        <v>1</v>
      </c>
      <c r="Q157" t="s">
        <v>10253</v>
      </c>
      <c r="R157" t="s">
        <v>10254</v>
      </c>
    </row>
    <row r="158" spans="1:18" x14ac:dyDescent="0.25">
      <c r="A158" t="s">
        <v>296</v>
      </c>
      <c r="B158" t="s">
        <v>9758</v>
      </c>
      <c r="C158" t="s">
        <v>306</v>
      </c>
      <c r="D158" t="s">
        <v>9759</v>
      </c>
      <c r="E158" t="s">
        <v>9650</v>
      </c>
      <c r="F158" t="s">
        <v>9713</v>
      </c>
      <c r="G158" t="s">
        <v>9405</v>
      </c>
      <c r="M158" t="s">
        <v>296</v>
      </c>
      <c r="N158" t="str">
        <f t="shared" si="6"/>
        <v>Monitor.KOT_8182</v>
      </c>
      <c r="O158" t="str">
        <f t="shared" si="7"/>
        <v>Load.KOT_8182</v>
      </c>
      <c r="P158">
        <v>1</v>
      </c>
      <c r="Q158" t="s">
        <v>10253</v>
      </c>
      <c r="R158" t="s">
        <v>10254</v>
      </c>
    </row>
    <row r="159" spans="1:18" x14ac:dyDescent="0.25">
      <c r="A159" t="s">
        <v>296</v>
      </c>
      <c r="B159" t="s">
        <v>9760</v>
      </c>
      <c r="C159" t="s">
        <v>306</v>
      </c>
      <c r="D159" t="s">
        <v>9761</v>
      </c>
      <c r="E159" t="s">
        <v>9650</v>
      </c>
      <c r="F159" t="s">
        <v>9713</v>
      </c>
      <c r="G159" t="s">
        <v>9406</v>
      </c>
      <c r="M159" t="s">
        <v>296</v>
      </c>
      <c r="N159" t="str">
        <f t="shared" si="6"/>
        <v>Monitor.KOT_8193</v>
      </c>
      <c r="O159" t="str">
        <f t="shared" si="7"/>
        <v>Load.KOT_8193</v>
      </c>
      <c r="P159">
        <v>1</v>
      </c>
      <c r="Q159" t="s">
        <v>10253</v>
      </c>
      <c r="R159" t="s">
        <v>10254</v>
      </c>
    </row>
    <row r="160" spans="1:18" x14ac:dyDescent="0.25">
      <c r="A160" t="s">
        <v>296</v>
      </c>
      <c r="B160" t="s">
        <v>9780</v>
      </c>
      <c r="C160" t="s">
        <v>306</v>
      </c>
      <c r="D160" t="s">
        <v>9781</v>
      </c>
      <c r="E160" t="s">
        <v>9650</v>
      </c>
      <c r="F160" t="s">
        <v>9713</v>
      </c>
      <c r="G160" t="s">
        <v>9416</v>
      </c>
      <c r="M160" t="s">
        <v>296</v>
      </c>
      <c r="N160" t="str">
        <f t="shared" si="6"/>
        <v>Monitor.KOT_8201</v>
      </c>
      <c r="O160" t="str">
        <f t="shared" si="7"/>
        <v>Load.KOT_8201</v>
      </c>
      <c r="P160">
        <v>1</v>
      </c>
      <c r="Q160" t="s">
        <v>10253</v>
      </c>
      <c r="R160" t="s">
        <v>10254</v>
      </c>
    </row>
    <row r="161" spans="1:18" x14ac:dyDescent="0.25">
      <c r="A161" t="s">
        <v>296</v>
      </c>
      <c r="B161" t="s">
        <v>9778</v>
      </c>
      <c r="C161" t="s">
        <v>306</v>
      </c>
      <c r="D161" t="s">
        <v>9779</v>
      </c>
      <c r="E161" t="s">
        <v>9650</v>
      </c>
      <c r="F161" t="s">
        <v>9651</v>
      </c>
      <c r="G161" t="s">
        <v>9415</v>
      </c>
      <c r="M161" t="s">
        <v>296</v>
      </c>
      <c r="N161" t="str">
        <f t="shared" si="6"/>
        <v>Monitor.KOT_8209</v>
      </c>
      <c r="O161" t="str">
        <f t="shared" si="7"/>
        <v>Load.KOT_8209</v>
      </c>
      <c r="P161">
        <v>1</v>
      </c>
      <c r="Q161" t="s">
        <v>10253</v>
      </c>
      <c r="R161" t="s">
        <v>10254</v>
      </c>
    </row>
    <row r="162" spans="1:18" x14ac:dyDescent="0.25">
      <c r="A162" t="s">
        <v>296</v>
      </c>
      <c r="B162" t="s">
        <v>9776</v>
      </c>
      <c r="C162" t="s">
        <v>306</v>
      </c>
      <c r="D162" t="s">
        <v>9777</v>
      </c>
      <c r="E162" t="s">
        <v>9650</v>
      </c>
      <c r="F162" t="s">
        <v>9713</v>
      </c>
      <c r="G162" t="s">
        <v>9414</v>
      </c>
      <c r="M162" t="s">
        <v>296</v>
      </c>
      <c r="N162" t="str">
        <f t="shared" si="6"/>
        <v>Monitor.KOT_8223</v>
      </c>
      <c r="O162" t="str">
        <f t="shared" si="7"/>
        <v>Load.KOT_8223</v>
      </c>
      <c r="P162">
        <v>1</v>
      </c>
      <c r="Q162" t="s">
        <v>10253</v>
      </c>
      <c r="R162" t="s">
        <v>10254</v>
      </c>
    </row>
    <row r="163" spans="1:18" x14ac:dyDescent="0.25">
      <c r="A163" t="s">
        <v>296</v>
      </c>
      <c r="B163" t="s">
        <v>9774</v>
      </c>
      <c r="C163" t="s">
        <v>306</v>
      </c>
      <c r="D163" t="s">
        <v>9775</v>
      </c>
      <c r="E163" t="s">
        <v>9650</v>
      </c>
      <c r="F163" t="s">
        <v>9713</v>
      </c>
      <c r="G163" t="s">
        <v>9413</v>
      </c>
      <c r="M163" t="s">
        <v>296</v>
      </c>
      <c r="N163" t="str">
        <f t="shared" si="6"/>
        <v>Monitor.KOT_8225</v>
      </c>
      <c r="O163" t="str">
        <f t="shared" si="7"/>
        <v>Load.KOT_8225</v>
      </c>
      <c r="P163">
        <v>1</v>
      </c>
      <c r="Q163" t="s">
        <v>10253</v>
      </c>
      <c r="R163" t="s">
        <v>10254</v>
      </c>
    </row>
    <row r="164" spans="1:18" x14ac:dyDescent="0.25">
      <c r="A164" t="s">
        <v>296</v>
      </c>
      <c r="B164" t="s">
        <v>9791</v>
      </c>
      <c r="C164" t="s">
        <v>306</v>
      </c>
      <c r="D164" t="s">
        <v>9792</v>
      </c>
      <c r="E164" t="s">
        <v>9650</v>
      </c>
      <c r="F164" t="s">
        <v>9713</v>
      </c>
      <c r="G164" t="s">
        <v>9421</v>
      </c>
      <c r="M164" t="s">
        <v>296</v>
      </c>
      <c r="N164" t="str">
        <f t="shared" si="6"/>
        <v>Monitor.KOT_8261</v>
      </c>
      <c r="O164" t="str">
        <f t="shared" si="7"/>
        <v>Load.KOT_8261</v>
      </c>
      <c r="P164">
        <v>1</v>
      </c>
      <c r="Q164" t="s">
        <v>10253</v>
      </c>
      <c r="R164" t="s">
        <v>10254</v>
      </c>
    </row>
    <row r="165" spans="1:18" x14ac:dyDescent="0.25">
      <c r="A165" t="s">
        <v>296</v>
      </c>
      <c r="B165" t="s">
        <v>9793</v>
      </c>
      <c r="C165" t="s">
        <v>306</v>
      </c>
      <c r="D165" t="s">
        <v>9794</v>
      </c>
      <c r="E165" t="s">
        <v>9650</v>
      </c>
      <c r="F165" t="s">
        <v>9790</v>
      </c>
      <c r="G165" t="s">
        <v>9422</v>
      </c>
      <c r="M165" t="s">
        <v>296</v>
      </c>
      <c r="N165" t="str">
        <f t="shared" si="6"/>
        <v>Monitor.KOT_8273</v>
      </c>
      <c r="O165" t="str">
        <f t="shared" si="7"/>
        <v>Load.KOT_8273</v>
      </c>
      <c r="P165">
        <v>1</v>
      </c>
      <c r="Q165" t="s">
        <v>10253</v>
      </c>
      <c r="R165" t="s">
        <v>10254</v>
      </c>
    </row>
    <row r="166" spans="1:18" x14ac:dyDescent="0.25">
      <c r="A166" t="s">
        <v>296</v>
      </c>
      <c r="B166" t="s">
        <v>9799</v>
      </c>
      <c r="C166" t="s">
        <v>306</v>
      </c>
      <c r="D166" t="s">
        <v>9800</v>
      </c>
      <c r="E166" t="s">
        <v>9650</v>
      </c>
      <c r="F166" t="s">
        <v>9713</v>
      </c>
      <c r="G166" t="s">
        <v>9425</v>
      </c>
      <c r="M166" t="s">
        <v>296</v>
      </c>
      <c r="N166" t="str">
        <f t="shared" si="6"/>
        <v>Monitor.KOT_8274</v>
      </c>
      <c r="O166" t="str">
        <f t="shared" si="7"/>
        <v>Load.KOT_8274</v>
      </c>
      <c r="P166">
        <v>1</v>
      </c>
      <c r="Q166" t="s">
        <v>10253</v>
      </c>
      <c r="R166" t="s">
        <v>10254</v>
      </c>
    </row>
    <row r="167" spans="1:18" x14ac:dyDescent="0.25">
      <c r="A167" t="s">
        <v>296</v>
      </c>
      <c r="B167" t="s">
        <v>9788</v>
      </c>
      <c r="C167" t="s">
        <v>306</v>
      </c>
      <c r="D167" t="s">
        <v>9789</v>
      </c>
      <c r="E167" t="s">
        <v>9650</v>
      </c>
      <c r="F167" t="s">
        <v>9790</v>
      </c>
      <c r="G167" t="s">
        <v>9420</v>
      </c>
      <c r="M167" t="s">
        <v>296</v>
      </c>
      <c r="N167" t="str">
        <f t="shared" si="6"/>
        <v>Monitor.KOT_8293</v>
      </c>
      <c r="O167" t="str">
        <f t="shared" si="7"/>
        <v>Load.KOT_8293</v>
      </c>
      <c r="P167">
        <v>1</v>
      </c>
      <c r="Q167" t="s">
        <v>10253</v>
      </c>
      <c r="R167" t="s">
        <v>10254</v>
      </c>
    </row>
    <row r="168" spans="1:18" x14ac:dyDescent="0.25">
      <c r="A168" t="s">
        <v>296</v>
      </c>
      <c r="B168" t="s">
        <v>9786</v>
      </c>
      <c r="C168" t="s">
        <v>306</v>
      </c>
      <c r="D168" t="s">
        <v>9787</v>
      </c>
      <c r="E168" t="s">
        <v>9650</v>
      </c>
      <c r="F168" t="s">
        <v>9713</v>
      </c>
      <c r="G168" t="s">
        <v>9419</v>
      </c>
      <c r="M168" t="s">
        <v>296</v>
      </c>
      <c r="N168" t="str">
        <f t="shared" si="6"/>
        <v>Monitor.KOT_8295</v>
      </c>
      <c r="O168" t="str">
        <f t="shared" si="7"/>
        <v>Load.KOT_8295</v>
      </c>
      <c r="P168">
        <v>1</v>
      </c>
      <c r="Q168" t="s">
        <v>10253</v>
      </c>
      <c r="R168" t="s">
        <v>10254</v>
      </c>
    </row>
    <row r="169" spans="1:18" x14ac:dyDescent="0.25">
      <c r="A169" t="s">
        <v>296</v>
      </c>
      <c r="B169" t="s">
        <v>9801</v>
      </c>
      <c r="C169" t="s">
        <v>306</v>
      </c>
      <c r="D169" t="s">
        <v>9802</v>
      </c>
      <c r="E169" t="s">
        <v>9650</v>
      </c>
      <c r="F169" t="s">
        <v>9713</v>
      </c>
      <c r="G169" t="s">
        <v>9426</v>
      </c>
      <c r="M169" t="s">
        <v>296</v>
      </c>
      <c r="N169" t="str">
        <f t="shared" si="6"/>
        <v>Monitor.KOT_8296</v>
      </c>
      <c r="O169" t="str">
        <f t="shared" si="7"/>
        <v>Load.KOT_8296</v>
      </c>
      <c r="P169">
        <v>1</v>
      </c>
      <c r="Q169" t="s">
        <v>10253</v>
      </c>
      <c r="R169" t="s">
        <v>10254</v>
      </c>
    </row>
    <row r="170" spans="1:18" x14ac:dyDescent="0.25">
      <c r="A170" t="s">
        <v>296</v>
      </c>
      <c r="B170" t="s">
        <v>9803</v>
      </c>
      <c r="C170" t="s">
        <v>306</v>
      </c>
      <c r="D170" t="s">
        <v>9804</v>
      </c>
      <c r="E170" t="s">
        <v>9650</v>
      </c>
      <c r="F170" t="s">
        <v>9651</v>
      </c>
      <c r="G170" t="s">
        <v>9427</v>
      </c>
      <c r="M170" t="s">
        <v>296</v>
      </c>
      <c r="N170" t="str">
        <f t="shared" si="6"/>
        <v>Monitor.KOT_8306</v>
      </c>
      <c r="O170" t="str">
        <f t="shared" si="7"/>
        <v>Load.KOT_8306</v>
      </c>
      <c r="P170">
        <v>1</v>
      </c>
      <c r="Q170" t="s">
        <v>10253</v>
      </c>
      <c r="R170" t="s">
        <v>10254</v>
      </c>
    </row>
    <row r="171" spans="1:18" x14ac:dyDescent="0.25">
      <c r="A171" t="s">
        <v>296</v>
      </c>
      <c r="B171" t="s">
        <v>9805</v>
      </c>
      <c r="C171" t="s">
        <v>306</v>
      </c>
      <c r="D171" t="s">
        <v>9806</v>
      </c>
      <c r="E171" t="s">
        <v>9650</v>
      </c>
      <c r="F171" t="s">
        <v>9651</v>
      </c>
      <c r="G171" t="s">
        <v>9428</v>
      </c>
      <c r="M171" t="s">
        <v>296</v>
      </c>
      <c r="N171" t="str">
        <f t="shared" si="6"/>
        <v>Monitor.KOT_8310</v>
      </c>
      <c r="O171" t="str">
        <f t="shared" si="7"/>
        <v>Load.KOT_8310</v>
      </c>
      <c r="P171">
        <v>1</v>
      </c>
      <c r="Q171" t="s">
        <v>10253</v>
      </c>
      <c r="R171" t="s">
        <v>10254</v>
      </c>
    </row>
    <row r="172" spans="1:18" x14ac:dyDescent="0.25">
      <c r="A172" t="s">
        <v>296</v>
      </c>
      <c r="B172" t="s">
        <v>9784</v>
      </c>
      <c r="C172" t="s">
        <v>306</v>
      </c>
      <c r="D172" t="s">
        <v>9785</v>
      </c>
      <c r="E172" t="s">
        <v>9650</v>
      </c>
      <c r="F172" t="s">
        <v>9651</v>
      </c>
      <c r="G172" t="s">
        <v>9418</v>
      </c>
      <c r="M172" t="s">
        <v>296</v>
      </c>
      <c r="N172" t="str">
        <f t="shared" si="6"/>
        <v>Monitor.KOT_8333</v>
      </c>
      <c r="O172" t="str">
        <f t="shared" si="7"/>
        <v>Load.KOT_8333</v>
      </c>
      <c r="P172">
        <v>1</v>
      </c>
      <c r="Q172" t="s">
        <v>10253</v>
      </c>
      <c r="R172" t="s">
        <v>10254</v>
      </c>
    </row>
    <row r="173" spans="1:18" x14ac:dyDescent="0.25">
      <c r="A173" t="s">
        <v>296</v>
      </c>
      <c r="B173" t="s">
        <v>9782</v>
      </c>
      <c r="C173" t="s">
        <v>306</v>
      </c>
      <c r="D173" t="s">
        <v>9783</v>
      </c>
      <c r="E173" t="s">
        <v>9650</v>
      </c>
      <c r="F173" t="s">
        <v>9713</v>
      </c>
      <c r="G173" t="s">
        <v>9417</v>
      </c>
      <c r="M173" t="s">
        <v>296</v>
      </c>
      <c r="N173" t="str">
        <f t="shared" si="6"/>
        <v>Monitor.KOT_8335</v>
      </c>
      <c r="O173" t="str">
        <f t="shared" si="7"/>
        <v>Load.KOT_8335</v>
      </c>
      <c r="P173">
        <v>1</v>
      </c>
      <c r="Q173" t="s">
        <v>10253</v>
      </c>
      <c r="R173" t="s">
        <v>10254</v>
      </c>
    </row>
    <row r="174" spans="1:18" x14ac:dyDescent="0.25">
      <c r="A174" t="s">
        <v>296</v>
      </c>
      <c r="B174" t="s">
        <v>9797</v>
      </c>
      <c r="C174" t="s">
        <v>306</v>
      </c>
      <c r="D174" t="s">
        <v>9798</v>
      </c>
      <c r="E174" t="s">
        <v>9650</v>
      </c>
      <c r="F174" t="s">
        <v>9651</v>
      </c>
      <c r="G174" t="s">
        <v>9424</v>
      </c>
      <c r="M174" t="s">
        <v>296</v>
      </c>
      <c r="N174" t="str">
        <f t="shared" si="6"/>
        <v>Monitor.KOT_8344</v>
      </c>
      <c r="O174" t="str">
        <f t="shared" si="7"/>
        <v>Load.KOT_8344</v>
      </c>
      <c r="P174">
        <v>1</v>
      </c>
      <c r="Q174" t="s">
        <v>10253</v>
      </c>
      <c r="R174" t="s">
        <v>10254</v>
      </c>
    </row>
    <row r="175" spans="1:18" x14ac:dyDescent="0.25">
      <c r="A175" t="s">
        <v>296</v>
      </c>
      <c r="B175" t="s">
        <v>9795</v>
      </c>
      <c r="C175" t="s">
        <v>306</v>
      </c>
      <c r="D175" t="s">
        <v>9796</v>
      </c>
      <c r="E175" t="s">
        <v>9650</v>
      </c>
      <c r="F175" t="s">
        <v>9651</v>
      </c>
      <c r="G175" t="s">
        <v>9423</v>
      </c>
      <c r="M175" t="s">
        <v>296</v>
      </c>
      <c r="N175" t="str">
        <f t="shared" si="6"/>
        <v>Monitor.KOT_8355</v>
      </c>
      <c r="O175" t="str">
        <f t="shared" si="7"/>
        <v>Load.KOT_8355</v>
      </c>
      <c r="P175">
        <v>1</v>
      </c>
      <c r="Q175" t="s">
        <v>10253</v>
      </c>
      <c r="R175" t="s">
        <v>10254</v>
      </c>
    </row>
    <row r="176" spans="1:18" x14ac:dyDescent="0.25">
      <c r="A176" t="s">
        <v>296</v>
      </c>
      <c r="B176" t="s">
        <v>9764</v>
      </c>
      <c r="C176" t="s">
        <v>306</v>
      </c>
      <c r="D176" t="s">
        <v>9765</v>
      </c>
      <c r="E176" t="s">
        <v>9650</v>
      </c>
      <c r="F176" t="s">
        <v>9674</v>
      </c>
      <c r="G176" t="s">
        <v>9408</v>
      </c>
      <c r="M176" t="s">
        <v>296</v>
      </c>
      <c r="N176" t="str">
        <f t="shared" si="6"/>
        <v>Monitor.KOT_8356</v>
      </c>
      <c r="O176" t="str">
        <f t="shared" si="7"/>
        <v>Load.KOT_8356</v>
      </c>
      <c r="P176">
        <v>1</v>
      </c>
      <c r="Q176" t="s">
        <v>10253</v>
      </c>
      <c r="R176" t="s">
        <v>10254</v>
      </c>
    </row>
    <row r="177" spans="1:18" x14ac:dyDescent="0.25">
      <c r="A177" t="s">
        <v>296</v>
      </c>
      <c r="B177" t="s">
        <v>9766</v>
      </c>
      <c r="C177" t="s">
        <v>306</v>
      </c>
      <c r="D177" t="s">
        <v>9767</v>
      </c>
      <c r="E177" t="s">
        <v>9650</v>
      </c>
      <c r="F177" t="s">
        <v>9713</v>
      </c>
      <c r="G177" t="s">
        <v>9409</v>
      </c>
      <c r="M177" t="s">
        <v>296</v>
      </c>
      <c r="N177" t="str">
        <f t="shared" si="6"/>
        <v>Monitor.KOT_8358</v>
      </c>
      <c r="O177" t="str">
        <f t="shared" si="7"/>
        <v>Load.KOT_8358</v>
      </c>
      <c r="P177">
        <v>1</v>
      </c>
      <c r="Q177" t="s">
        <v>10253</v>
      </c>
      <c r="R177" t="s">
        <v>10254</v>
      </c>
    </row>
    <row r="178" spans="1:18" x14ac:dyDescent="0.25">
      <c r="A178" t="s">
        <v>296</v>
      </c>
      <c r="B178" t="s">
        <v>9809</v>
      </c>
      <c r="C178" t="s">
        <v>306</v>
      </c>
      <c r="D178" t="s">
        <v>9810</v>
      </c>
      <c r="E178" t="s">
        <v>9650</v>
      </c>
      <c r="F178" t="s">
        <v>9713</v>
      </c>
      <c r="G178" t="s">
        <v>9430</v>
      </c>
      <c r="M178" t="s">
        <v>296</v>
      </c>
      <c r="N178" t="str">
        <f t="shared" si="6"/>
        <v>Monitor.KOT_8359</v>
      </c>
      <c r="O178" t="str">
        <f t="shared" si="7"/>
        <v>Load.KOT_8359</v>
      </c>
      <c r="P178">
        <v>1</v>
      </c>
      <c r="Q178" t="s">
        <v>10253</v>
      </c>
      <c r="R178" t="s">
        <v>10254</v>
      </c>
    </row>
    <row r="181" spans="1:18" x14ac:dyDescent="0.25">
      <c r="A181" t="s">
        <v>296</v>
      </c>
      <c r="B181" t="s">
        <v>9663</v>
      </c>
      <c r="C181" t="s">
        <v>306</v>
      </c>
      <c r="D181" t="s">
        <v>9664</v>
      </c>
      <c r="E181" t="s">
        <v>9650</v>
      </c>
      <c r="F181" t="s">
        <v>9665</v>
      </c>
      <c r="G181" t="s">
        <v>9361</v>
      </c>
      <c r="M181" t="s">
        <v>296</v>
      </c>
      <c r="N181" t="str">
        <f t="shared" si="6"/>
        <v>Monitor.LUB_9002</v>
      </c>
      <c r="O181" t="str">
        <f t="shared" si="7"/>
        <v>Load.LUB_9002</v>
      </c>
      <c r="P181">
        <v>1</v>
      </c>
      <c r="Q181" t="s">
        <v>10253</v>
      </c>
      <c r="R181" t="s">
        <v>10254</v>
      </c>
    </row>
    <row r="182" spans="1:18" x14ac:dyDescent="0.25">
      <c r="A182" t="s">
        <v>296</v>
      </c>
      <c r="B182" t="s">
        <v>9847</v>
      </c>
      <c r="C182" t="s">
        <v>306</v>
      </c>
      <c r="D182" t="s">
        <v>9848</v>
      </c>
      <c r="E182" t="s">
        <v>9650</v>
      </c>
      <c r="F182" t="s">
        <v>9713</v>
      </c>
      <c r="G182" t="s">
        <v>9448</v>
      </c>
      <c r="M182" t="s">
        <v>296</v>
      </c>
      <c r="N182" t="str">
        <f t="shared" si="6"/>
        <v>Monitor.LUB_9003</v>
      </c>
      <c r="O182" t="str">
        <f t="shared" si="7"/>
        <v>Load.LUB_9003</v>
      </c>
      <c r="P182">
        <v>1</v>
      </c>
      <c r="Q182" t="s">
        <v>10253</v>
      </c>
      <c r="R182" t="s">
        <v>10254</v>
      </c>
    </row>
    <row r="183" spans="1:18" x14ac:dyDescent="0.25">
      <c r="A183" t="s">
        <v>296</v>
      </c>
      <c r="B183" t="s">
        <v>9827</v>
      </c>
      <c r="C183" t="s">
        <v>306</v>
      </c>
      <c r="D183" t="s">
        <v>9828</v>
      </c>
      <c r="E183" t="s">
        <v>9650</v>
      </c>
      <c r="F183" t="s">
        <v>9713</v>
      </c>
      <c r="G183" t="s">
        <v>9439</v>
      </c>
      <c r="M183" t="s">
        <v>296</v>
      </c>
      <c r="N183" t="str">
        <f t="shared" si="6"/>
        <v>Monitor.LUB_9004</v>
      </c>
      <c r="O183" t="str">
        <f t="shared" si="7"/>
        <v>Load.LUB_9004</v>
      </c>
      <c r="P183">
        <v>1</v>
      </c>
      <c r="Q183" t="s">
        <v>10253</v>
      </c>
      <c r="R183" t="s">
        <v>10254</v>
      </c>
    </row>
    <row r="184" spans="1:18" x14ac:dyDescent="0.25">
      <c r="A184" t="s">
        <v>296</v>
      </c>
      <c r="B184" t="s">
        <v>10244</v>
      </c>
      <c r="C184" t="s">
        <v>306</v>
      </c>
      <c r="D184" t="s">
        <v>10245</v>
      </c>
      <c r="E184" t="s">
        <v>9650</v>
      </c>
      <c r="F184" t="s">
        <v>9651</v>
      </c>
      <c r="G184" t="s">
        <v>9644</v>
      </c>
      <c r="M184" t="s">
        <v>296</v>
      </c>
      <c r="N184" t="str">
        <f t="shared" si="6"/>
        <v>Monitor.LUB_9005</v>
      </c>
      <c r="O184" t="str">
        <f t="shared" si="7"/>
        <v>Load.LUB_9005</v>
      </c>
      <c r="P184">
        <v>1</v>
      </c>
      <c r="Q184" t="s">
        <v>10253</v>
      </c>
      <c r="R184" t="s">
        <v>10254</v>
      </c>
    </row>
    <row r="185" spans="1:18" x14ac:dyDescent="0.25">
      <c r="A185" t="s">
        <v>296</v>
      </c>
      <c r="B185" t="s">
        <v>9699</v>
      </c>
      <c r="C185" t="s">
        <v>306</v>
      </c>
      <c r="D185" t="s">
        <v>9700</v>
      </c>
      <c r="E185" t="s">
        <v>9650</v>
      </c>
      <c r="F185" t="s">
        <v>9651</v>
      </c>
      <c r="G185" t="s">
        <v>9376</v>
      </c>
      <c r="M185" t="s">
        <v>296</v>
      </c>
      <c r="N185" t="str">
        <f t="shared" si="6"/>
        <v>Monitor.LUB_9007</v>
      </c>
      <c r="O185" t="str">
        <f t="shared" si="7"/>
        <v>Load.LUB_9007</v>
      </c>
      <c r="P185">
        <v>1</v>
      </c>
      <c r="Q185" t="s">
        <v>10253</v>
      </c>
      <c r="R185" t="s">
        <v>10254</v>
      </c>
    </row>
    <row r="186" spans="1:18" x14ac:dyDescent="0.25">
      <c r="A186" t="s">
        <v>296</v>
      </c>
      <c r="B186" t="s">
        <v>9679</v>
      </c>
      <c r="C186" t="s">
        <v>306</v>
      </c>
      <c r="D186" t="s">
        <v>9680</v>
      </c>
      <c r="E186" t="s">
        <v>9650</v>
      </c>
      <c r="F186" t="s">
        <v>9651</v>
      </c>
      <c r="G186" t="s">
        <v>9367</v>
      </c>
      <c r="M186" t="s">
        <v>296</v>
      </c>
      <c r="N186" t="str">
        <f t="shared" si="6"/>
        <v>Monitor.LUB_9008</v>
      </c>
      <c r="O186" t="str">
        <f t="shared" si="7"/>
        <v>Load.LUB_9008</v>
      </c>
      <c r="P186">
        <v>1</v>
      </c>
      <c r="Q186" t="s">
        <v>10253</v>
      </c>
      <c r="R186" t="s">
        <v>10254</v>
      </c>
    </row>
    <row r="187" spans="1:18" x14ac:dyDescent="0.25">
      <c r="A187" t="s">
        <v>296</v>
      </c>
      <c r="B187" t="s">
        <v>9868</v>
      </c>
      <c r="C187" t="s">
        <v>306</v>
      </c>
      <c r="D187" t="s">
        <v>9869</v>
      </c>
      <c r="E187" t="s">
        <v>9650</v>
      </c>
      <c r="F187" t="s">
        <v>9870</v>
      </c>
      <c r="G187" t="s">
        <v>9458</v>
      </c>
      <c r="M187" t="s">
        <v>296</v>
      </c>
      <c r="N187" t="str">
        <f t="shared" si="6"/>
        <v>Monitor.LUB_9009</v>
      </c>
      <c r="O187" t="str">
        <f t="shared" si="7"/>
        <v>Load.LUB_9009</v>
      </c>
      <c r="P187">
        <v>1</v>
      </c>
      <c r="Q187" t="s">
        <v>10253</v>
      </c>
      <c r="R187" t="s">
        <v>10254</v>
      </c>
    </row>
    <row r="188" spans="1:18" x14ac:dyDescent="0.25">
      <c r="A188" t="s">
        <v>296</v>
      </c>
      <c r="B188" t="s">
        <v>9675</v>
      </c>
      <c r="C188" t="s">
        <v>306</v>
      </c>
      <c r="D188" t="s">
        <v>9676</v>
      </c>
      <c r="E188" t="s">
        <v>9650</v>
      </c>
      <c r="F188" t="s">
        <v>9651</v>
      </c>
      <c r="G188" t="s">
        <v>9365</v>
      </c>
      <c r="M188" t="s">
        <v>296</v>
      </c>
      <c r="N188" t="str">
        <f t="shared" si="6"/>
        <v>Monitor.LUB_9011</v>
      </c>
      <c r="O188" t="str">
        <f t="shared" si="7"/>
        <v>Load.LUB_9011</v>
      </c>
      <c r="P188">
        <v>1</v>
      </c>
      <c r="Q188" t="s">
        <v>10253</v>
      </c>
      <c r="R188" t="s">
        <v>10254</v>
      </c>
    </row>
    <row r="189" spans="1:18" x14ac:dyDescent="0.25">
      <c r="A189" t="s">
        <v>296</v>
      </c>
      <c r="B189" t="s">
        <v>9883</v>
      </c>
      <c r="C189" t="s">
        <v>306</v>
      </c>
      <c r="D189" t="s">
        <v>9884</v>
      </c>
      <c r="E189" t="s">
        <v>9650</v>
      </c>
      <c r="F189" t="s">
        <v>9668</v>
      </c>
      <c r="G189" t="s">
        <v>9465</v>
      </c>
      <c r="M189" t="s">
        <v>296</v>
      </c>
      <c r="N189" t="str">
        <f t="shared" si="6"/>
        <v>Monitor.LUB_9013</v>
      </c>
      <c r="O189" t="str">
        <f t="shared" si="7"/>
        <v>Load.LUB_9013</v>
      </c>
      <c r="P189">
        <v>1</v>
      </c>
      <c r="Q189" t="s">
        <v>10253</v>
      </c>
      <c r="R189" t="s">
        <v>10254</v>
      </c>
    </row>
    <row r="190" spans="1:18" x14ac:dyDescent="0.25">
      <c r="A190" t="s">
        <v>296</v>
      </c>
      <c r="B190" t="s">
        <v>9923</v>
      </c>
      <c r="C190" t="s">
        <v>306</v>
      </c>
      <c r="D190" t="s">
        <v>9924</v>
      </c>
      <c r="E190" t="s">
        <v>9650</v>
      </c>
      <c r="F190" t="s">
        <v>9651</v>
      </c>
      <c r="G190" t="s">
        <v>9485</v>
      </c>
      <c r="M190" t="s">
        <v>296</v>
      </c>
      <c r="N190" t="str">
        <f t="shared" si="6"/>
        <v>Monitor.LUB_9015</v>
      </c>
      <c r="O190" t="str">
        <f t="shared" si="7"/>
        <v>Load.LUB_9015</v>
      </c>
      <c r="P190">
        <v>1</v>
      </c>
      <c r="Q190" t="s">
        <v>10253</v>
      </c>
      <c r="R190" t="s">
        <v>10254</v>
      </c>
    </row>
    <row r="191" spans="1:18" x14ac:dyDescent="0.25">
      <c r="A191" t="s">
        <v>296</v>
      </c>
      <c r="B191" t="s">
        <v>9929</v>
      </c>
      <c r="C191" t="s">
        <v>306</v>
      </c>
      <c r="D191" t="s">
        <v>9930</v>
      </c>
      <c r="E191" t="s">
        <v>9650</v>
      </c>
      <c r="F191" t="s">
        <v>9668</v>
      </c>
      <c r="G191" t="s">
        <v>9488</v>
      </c>
      <c r="M191" t="s">
        <v>296</v>
      </c>
      <c r="N191" t="str">
        <f t="shared" si="6"/>
        <v>Monitor.LUB_9016</v>
      </c>
      <c r="O191" t="str">
        <f t="shared" si="7"/>
        <v>Load.LUB_9016</v>
      </c>
      <c r="P191">
        <v>1</v>
      </c>
      <c r="Q191" t="s">
        <v>10253</v>
      </c>
      <c r="R191" t="s">
        <v>10254</v>
      </c>
    </row>
    <row r="192" spans="1:18" x14ac:dyDescent="0.25">
      <c r="A192" t="s">
        <v>296</v>
      </c>
      <c r="B192" t="s">
        <v>9661</v>
      </c>
      <c r="C192" t="s">
        <v>306</v>
      </c>
      <c r="D192" t="s">
        <v>9662</v>
      </c>
      <c r="E192" t="s">
        <v>9650</v>
      </c>
      <c r="F192" t="s">
        <v>9658</v>
      </c>
      <c r="G192" t="s">
        <v>9360</v>
      </c>
      <c r="M192" t="s">
        <v>296</v>
      </c>
      <c r="N192" t="str">
        <f t="shared" si="6"/>
        <v>Monitor.LUB_9017</v>
      </c>
      <c r="O192" t="str">
        <f t="shared" si="7"/>
        <v>Load.LUB_9017</v>
      </c>
      <c r="P192">
        <v>1</v>
      </c>
      <c r="Q192" t="s">
        <v>10253</v>
      </c>
      <c r="R192" t="s">
        <v>10254</v>
      </c>
    </row>
    <row r="193" spans="1:18" x14ac:dyDescent="0.25">
      <c r="A193" t="s">
        <v>296</v>
      </c>
      <c r="B193" t="s">
        <v>9939</v>
      </c>
      <c r="C193" t="s">
        <v>306</v>
      </c>
      <c r="D193" t="s">
        <v>9940</v>
      </c>
      <c r="E193" t="s">
        <v>9650</v>
      </c>
      <c r="F193" t="s">
        <v>9941</v>
      </c>
      <c r="G193" t="s">
        <v>9493</v>
      </c>
      <c r="M193" t="s">
        <v>296</v>
      </c>
      <c r="N193" t="str">
        <f t="shared" si="6"/>
        <v>Monitor.LUB_9018</v>
      </c>
      <c r="O193" t="str">
        <f t="shared" si="7"/>
        <v>Load.LUB_9018</v>
      </c>
      <c r="P193">
        <v>1</v>
      </c>
      <c r="Q193" t="s">
        <v>10253</v>
      </c>
      <c r="R193" t="s">
        <v>10254</v>
      </c>
    </row>
    <row r="194" spans="1:18" x14ac:dyDescent="0.25">
      <c r="A194" t="s">
        <v>296</v>
      </c>
      <c r="B194" t="s">
        <v>9656</v>
      </c>
      <c r="C194" t="s">
        <v>306</v>
      </c>
      <c r="D194" t="s">
        <v>9657</v>
      </c>
      <c r="E194" t="s">
        <v>9650</v>
      </c>
      <c r="F194" t="s">
        <v>9658</v>
      </c>
      <c r="G194" t="s">
        <v>9358</v>
      </c>
      <c r="M194" t="s">
        <v>296</v>
      </c>
      <c r="N194" t="str">
        <f t="shared" si="6"/>
        <v>Monitor.LUB_9019</v>
      </c>
      <c r="O194" t="str">
        <f t="shared" si="7"/>
        <v>Load.LUB_9019</v>
      </c>
      <c r="P194">
        <v>1</v>
      </c>
      <c r="Q194" t="s">
        <v>10253</v>
      </c>
      <c r="R194" t="s">
        <v>10254</v>
      </c>
    </row>
    <row r="195" spans="1:18" x14ac:dyDescent="0.25">
      <c r="A195" t="s">
        <v>296</v>
      </c>
      <c r="B195" t="s">
        <v>9690</v>
      </c>
      <c r="C195" t="s">
        <v>306</v>
      </c>
      <c r="D195" t="s">
        <v>9691</v>
      </c>
      <c r="E195" t="s">
        <v>9650</v>
      </c>
      <c r="F195" t="s">
        <v>9668</v>
      </c>
      <c r="G195" t="s">
        <v>9372</v>
      </c>
      <c r="M195" t="s">
        <v>296</v>
      </c>
      <c r="N195" t="str">
        <f t="shared" si="6"/>
        <v>Monitor.LUB_9021</v>
      </c>
      <c r="O195" t="str">
        <f t="shared" si="7"/>
        <v>Load.LUB_9021</v>
      </c>
      <c r="P195">
        <v>1</v>
      </c>
      <c r="Q195" t="s">
        <v>10253</v>
      </c>
      <c r="R195" t="s">
        <v>10254</v>
      </c>
    </row>
    <row r="196" spans="1:18" x14ac:dyDescent="0.25">
      <c r="A196" t="s">
        <v>296</v>
      </c>
      <c r="B196" t="s">
        <v>10246</v>
      </c>
      <c r="C196" t="s">
        <v>306</v>
      </c>
      <c r="D196" t="s">
        <v>10247</v>
      </c>
      <c r="E196" t="s">
        <v>9650</v>
      </c>
      <c r="F196" t="s">
        <v>9668</v>
      </c>
      <c r="G196" t="s">
        <v>9645</v>
      </c>
      <c r="M196" t="s">
        <v>296</v>
      </c>
      <c r="N196" t="str">
        <f t="shared" si="6"/>
        <v>Monitor.LUB_9022</v>
      </c>
      <c r="O196" t="str">
        <f t="shared" si="7"/>
        <v>Load.LUB_9022</v>
      </c>
      <c r="P196">
        <v>1</v>
      </c>
      <c r="Q196" t="s">
        <v>10253</v>
      </c>
      <c r="R196" t="s">
        <v>10254</v>
      </c>
    </row>
    <row r="197" spans="1:18" x14ac:dyDescent="0.25">
      <c r="A197" t="s">
        <v>296</v>
      </c>
      <c r="B197" t="s">
        <v>9666</v>
      </c>
      <c r="C197" t="s">
        <v>306</v>
      </c>
      <c r="D197" t="s">
        <v>9667</v>
      </c>
      <c r="E197" t="s">
        <v>9650</v>
      </c>
      <c r="F197" t="s">
        <v>9668</v>
      </c>
      <c r="G197" t="s">
        <v>9362</v>
      </c>
      <c r="M197" t="s">
        <v>296</v>
      </c>
      <c r="N197" t="str">
        <f t="shared" si="6"/>
        <v>Monitor.LUB_9024</v>
      </c>
      <c r="O197" t="str">
        <f t="shared" si="7"/>
        <v>Load.LUB_9024</v>
      </c>
      <c r="P197">
        <v>1</v>
      </c>
      <c r="Q197" t="s">
        <v>10253</v>
      </c>
      <c r="R197" t="s">
        <v>10254</v>
      </c>
    </row>
    <row r="198" spans="1:18" x14ac:dyDescent="0.25">
      <c r="A198" t="s">
        <v>296</v>
      </c>
      <c r="B198" t="s">
        <v>9829</v>
      </c>
      <c r="C198" t="s">
        <v>306</v>
      </c>
      <c r="D198" t="s">
        <v>9830</v>
      </c>
      <c r="E198" t="s">
        <v>9650</v>
      </c>
      <c r="F198" t="s">
        <v>9790</v>
      </c>
      <c r="G198" t="s">
        <v>9440</v>
      </c>
      <c r="M198" t="s">
        <v>296</v>
      </c>
      <c r="N198" t="str">
        <f t="shared" si="6"/>
        <v>Monitor.LUB_9080</v>
      </c>
      <c r="O198" t="str">
        <f t="shared" si="7"/>
        <v>Load.LUB_9080</v>
      </c>
      <c r="P198">
        <v>1</v>
      </c>
      <c r="Q198" t="s">
        <v>10253</v>
      </c>
      <c r="R198" t="s">
        <v>10254</v>
      </c>
    </row>
    <row r="199" spans="1:18" x14ac:dyDescent="0.25">
      <c r="A199" t="s">
        <v>296</v>
      </c>
      <c r="B199" t="s">
        <v>9839</v>
      </c>
      <c r="C199" t="s">
        <v>306</v>
      </c>
      <c r="D199" t="s">
        <v>9840</v>
      </c>
      <c r="E199" t="s">
        <v>9650</v>
      </c>
      <c r="F199" t="s">
        <v>9713</v>
      </c>
      <c r="G199" t="s">
        <v>9444</v>
      </c>
      <c r="M199" t="s">
        <v>296</v>
      </c>
      <c r="N199" t="str">
        <f t="shared" si="6"/>
        <v>Monitor.LUB_9109</v>
      </c>
      <c r="O199" t="str">
        <f t="shared" si="7"/>
        <v>Load.LUB_9109</v>
      </c>
      <c r="P199">
        <v>1</v>
      </c>
      <c r="Q199" t="s">
        <v>10253</v>
      </c>
      <c r="R199" t="s">
        <v>10254</v>
      </c>
    </row>
    <row r="200" spans="1:18" x14ac:dyDescent="0.25">
      <c r="A200" t="s">
        <v>296</v>
      </c>
      <c r="B200" t="s">
        <v>9891</v>
      </c>
      <c r="C200" t="s">
        <v>306</v>
      </c>
      <c r="D200" t="s">
        <v>9892</v>
      </c>
      <c r="E200" t="s">
        <v>9650</v>
      </c>
      <c r="F200" t="s">
        <v>9713</v>
      </c>
      <c r="G200" t="s">
        <v>9469</v>
      </c>
      <c r="M200" t="s">
        <v>296</v>
      </c>
      <c r="N200" t="str">
        <f t="shared" si="6"/>
        <v>Monitor.LUB_9137</v>
      </c>
      <c r="O200" t="str">
        <f t="shared" si="7"/>
        <v>Load.LUB_9137</v>
      </c>
      <c r="P200">
        <v>1</v>
      </c>
      <c r="Q200" t="s">
        <v>10253</v>
      </c>
      <c r="R200" t="s">
        <v>10254</v>
      </c>
    </row>
    <row r="201" spans="1:18" x14ac:dyDescent="0.25">
      <c r="A201" t="s">
        <v>296</v>
      </c>
      <c r="B201" t="s">
        <v>9881</v>
      </c>
      <c r="C201" t="s">
        <v>306</v>
      </c>
      <c r="D201" t="s">
        <v>9882</v>
      </c>
      <c r="E201" t="s">
        <v>9650</v>
      </c>
      <c r="F201" t="s">
        <v>9651</v>
      </c>
      <c r="G201" t="s">
        <v>9464</v>
      </c>
      <c r="M201" t="s">
        <v>296</v>
      </c>
      <c r="N201" t="str">
        <f t="shared" si="6"/>
        <v>Monitor.LUB_9150</v>
      </c>
      <c r="O201" t="str">
        <f t="shared" si="7"/>
        <v>Load.LUB_9150</v>
      </c>
      <c r="P201">
        <v>1</v>
      </c>
      <c r="Q201" t="s">
        <v>10253</v>
      </c>
      <c r="R201" t="s">
        <v>10254</v>
      </c>
    </row>
    <row r="202" spans="1:18" x14ac:dyDescent="0.25">
      <c r="A202" t="s">
        <v>296</v>
      </c>
      <c r="B202" t="s">
        <v>9879</v>
      </c>
      <c r="C202" t="s">
        <v>306</v>
      </c>
      <c r="D202" t="s">
        <v>9880</v>
      </c>
      <c r="E202" t="s">
        <v>9650</v>
      </c>
      <c r="F202" t="s">
        <v>9651</v>
      </c>
      <c r="G202" t="s">
        <v>9463</v>
      </c>
      <c r="M202" t="s">
        <v>296</v>
      </c>
      <c r="N202" t="str">
        <f t="shared" si="6"/>
        <v>Monitor.LUB_9158</v>
      </c>
      <c r="O202" t="str">
        <f t="shared" si="7"/>
        <v>Load.LUB_9158</v>
      </c>
      <c r="P202">
        <v>1</v>
      </c>
      <c r="Q202" t="s">
        <v>10253</v>
      </c>
      <c r="R202" t="s">
        <v>10254</v>
      </c>
    </row>
    <row r="203" spans="1:18" x14ac:dyDescent="0.25">
      <c r="A203" t="s">
        <v>296</v>
      </c>
      <c r="B203" t="s">
        <v>9877</v>
      </c>
      <c r="C203" t="s">
        <v>306</v>
      </c>
      <c r="D203" t="s">
        <v>9878</v>
      </c>
      <c r="E203" t="s">
        <v>9650</v>
      </c>
      <c r="F203" t="s">
        <v>9713</v>
      </c>
      <c r="G203" t="s">
        <v>9462</v>
      </c>
      <c r="M203" t="s">
        <v>296</v>
      </c>
      <c r="N203" t="str">
        <f t="shared" si="6"/>
        <v>Monitor.LUB_9173</v>
      </c>
      <c r="O203" t="str">
        <f t="shared" si="7"/>
        <v>Load.LUB_9173</v>
      </c>
      <c r="P203">
        <v>1</v>
      </c>
      <c r="Q203" t="s">
        <v>10253</v>
      </c>
      <c r="R203" t="s">
        <v>10254</v>
      </c>
    </row>
    <row r="204" spans="1:18" x14ac:dyDescent="0.25">
      <c r="A204" t="s">
        <v>296</v>
      </c>
      <c r="B204" t="s">
        <v>9875</v>
      </c>
      <c r="C204" t="s">
        <v>306</v>
      </c>
      <c r="D204" t="s">
        <v>9876</v>
      </c>
      <c r="E204" t="s">
        <v>9650</v>
      </c>
      <c r="F204" t="s">
        <v>9668</v>
      </c>
      <c r="G204" t="s">
        <v>9461</v>
      </c>
      <c r="M204" t="s">
        <v>296</v>
      </c>
      <c r="N204" t="str">
        <f t="shared" si="6"/>
        <v>Monitor.LUB_9179</v>
      </c>
      <c r="O204" t="str">
        <f t="shared" si="7"/>
        <v>Load.LUB_9179</v>
      </c>
      <c r="P204">
        <v>1</v>
      </c>
      <c r="Q204" t="s">
        <v>10253</v>
      </c>
      <c r="R204" t="s">
        <v>10254</v>
      </c>
    </row>
    <row r="205" spans="1:18" x14ac:dyDescent="0.25">
      <c r="A205" t="s">
        <v>296</v>
      </c>
      <c r="B205" t="s">
        <v>9873</v>
      </c>
      <c r="C205" t="s">
        <v>306</v>
      </c>
      <c r="D205" t="s">
        <v>9874</v>
      </c>
      <c r="E205" t="s">
        <v>9650</v>
      </c>
      <c r="F205" t="s">
        <v>9865</v>
      </c>
      <c r="G205" t="s">
        <v>9460</v>
      </c>
      <c r="M205" t="s">
        <v>296</v>
      </c>
      <c r="N205" t="str">
        <f t="shared" si="6"/>
        <v>Monitor.LUB_9186</v>
      </c>
      <c r="O205" t="str">
        <f t="shared" si="7"/>
        <v>Load.LUB_9186</v>
      </c>
      <c r="P205">
        <v>1</v>
      </c>
      <c r="Q205" t="s">
        <v>10253</v>
      </c>
      <c r="R205" t="s">
        <v>10254</v>
      </c>
    </row>
    <row r="206" spans="1:18" x14ac:dyDescent="0.25">
      <c r="A206" t="s">
        <v>296</v>
      </c>
      <c r="B206" t="s">
        <v>9871</v>
      </c>
      <c r="C206" t="s">
        <v>306</v>
      </c>
      <c r="D206" t="s">
        <v>9872</v>
      </c>
      <c r="E206" t="s">
        <v>9650</v>
      </c>
      <c r="F206" t="s">
        <v>9865</v>
      </c>
      <c r="G206" t="s">
        <v>9459</v>
      </c>
      <c r="M206" t="s">
        <v>296</v>
      </c>
      <c r="N206" t="str">
        <f t="shared" si="6"/>
        <v>Monitor.LUB_9190</v>
      </c>
      <c r="O206" t="str">
        <f t="shared" si="7"/>
        <v>Load.LUB_9190</v>
      </c>
      <c r="P206">
        <v>1</v>
      </c>
      <c r="Q206" t="s">
        <v>10253</v>
      </c>
      <c r="R206" t="s">
        <v>10254</v>
      </c>
    </row>
    <row r="207" spans="1:18" x14ac:dyDescent="0.25">
      <c r="A207" t="s">
        <v>296</v>
      </c>
      <c r="B207" t="s">
        <v>9866</v>
      </c>
      <c r="C207" t="s">
        <v>306</v>
      </c>
      <c r="D207" t="s">
        <v>9867</v>
      </c>
      <c r="E207" t="s">
        <v>9650</v>
      </c>
      <c r="F207" t="s">
        <v>9865</v>
      </c>
      <c r="G207" t="s">
        <v>9457</v>
      </c>
      <c r="M207" t="s">
        <v>296</v>
      </c>
      <c r="N207" t="str">
        <f t="shared" si="6"/>
        <v>Monitor.LUB_9214</v>
      </c>
      <c r="O207" t="str">
        <f t="shared" si="7"/>
        <v>Load.LUB_9214</v>
      </c>
      <c r="P207">
        <v>1</v>
      </c>
      <c r="Q207" t="s">
        <v>10253</v>
      </c>
      <c r="R207" t="s">
        <v>10254</v>
      </c>
    </row>
    <row r="208" spans="1:18" x14ac:dyDescent="0.25">
      <c r="A208" t="s">
        <v>296</v>
      </c>
      <c r="B208" t="s">
        <v>9863</v>
      </c>
      <c r="C208" t="s">
        <v>306</v>
      </c>
      <c r="D208" t="s">
        <v>9864</v>
      </c>
      <c r="E208" t="s">
        <v>9650</v>
      </c>
      <c r="F208" t="s">
        <v>9865</v>
      </c>
      <c r="G208" t="s">
        <v>9456</v>
      </c>
      <c r="M208" t="s">
        <v>296</v>
      </c>
      <c r="N208" t="str">
        <f t="shared" si="6"/>
        <v>Monitor.LUB_9232</v>
      </c>
      <c r="O208" t="str">
        <f t="shared" si="7"/>
        <v>Load.LUB_9232</v>
      </c>
      <c r="P208">
        <v>1</v>
      </c>
      <c r="Q208" t="s">
        <v>10253</v>
      </c>
      <c r="R208" t="s">
        <v>10254</v>
      </c>
    </row>
    <row r="209" spans="1:18" x14ac:dyDescent="0.25">
      <c r="A209" t="s">
        <v>296</v>
      </c>
      <c r="B209" t="s">
        <v>9893</v>
      </c>
      <c r="C209" t="s">
        <v>306</v>
      </c>
      <c r="D209" t="s">
        <v>9894</v>
      </c>
      <c r="E209" t="s">
        <v>9650</v>
      </c>
      <c r="F209" t="s">
        <v>9713</v>
      </c>
      <c r="G209" t="s">
        <v>9470</v>
      </c>
      <c r="M209" t="s">
        <v>296</v>
      </c>
      <c r="N209" t="str">
        <f t="shared" si="6"/>
        <v>Monitor.LUB_9238</v>
      </c>
      <c r="O209" t="str">
        <f t="shared" si="7"/>
        <v>Load.LUB_9238</v>
      </c>
      <c r="P209">
        <v>1</v>
      </c>
      <c r="Q209" t="s">
        <v>10253</v>
      </c>
      <c r="R209" t="s">
        <v>10254</v>
      </c>
    </row>
    <row r="210" spans="1:18" x14ac:dyDescent="0.25">
      <c r="A210" t="s">
        <v>296</v>
      </c>
      <c r="B210" t="s">
        <v>9885</v>
      </c>
      <c r="C210" t="s">
        <v>306</v>
      </c>
      <c r="D210" t="s">
        <v>9886</v>
      </c>
      <c r="E210" t="s">
        <v>9650</v>
      </c>
      <c r="F210" t="s">
        <v>9651</v>
      </c>
      <c r="G210" t="s">
        <v>9466</v>
      </c>
      <c r="M210" t="s">
        <v>296</v>
      </c>
      <c r="N210" t="str">
        <f t="shared" si="6"/>
        <v>Monitor.LUB_9240</v>
      </c>
      <c r="O210" t="str">
        <f t="shared" si="7"/>
        <v>Load.LUB_9240</v>
      </c>
      <c r="P210">
        <v>1</v>
      </c>
      <c r="Q210" t="s">
        <v>10253</v>
      </c>
      <c r="R210" t="s">
        <v>10254</v>
      </c>
    </row>
    <row r="211" spans="1:18" x14ac:dyDescent="0.25">
      <c r="A211" t="s">
        <v>296</v>
      </c>
      <c r="B211" t="s">
        <v>9887</v>
      </c>
      <c r="C211" t="s">
        <v>306</v>
      </c>
      <c r="D211" t="s">
        <v>9888</v>
      </c>
      <c r="E211" t="s">
        <v>9650</v>
      </c>
      <c r="F211" t="s">
        <v>9651</v>
      </c>
      <c r="G211" t="s">
        <v>9467</v>
      </c>
      <c r="M211" t="s">
        <v>296</v>
      </c>
      <c r="N211" t="str">
        <f t="shared" si="6"/>
        <v>Monitor.LUB_9244</v>
      </c>
      <c r="O211" t="str">
        <f t="shared" si="7"/>
        <v>Load.LUB_9244</v>
      </c>
      <c r="P211">
        <v>1</v>
      </c>
      <c r="Q211" t="s">
        <v>10253</v>
      </c>
      <c r="R211" t="s">
        <v>10254</v>
      </c>
    </row>
    <row r="212" spans="1:18" x14ac:dyDescent="0.25">
      <c r="A212" t="s">
        <v>296</v>
      </c>
      <c r="B212" t="s">
        <v>9889</v>
      </c>
      <c r="C212" t="s">
        <v>306</v>
      </c>
      <c r="D212" t="s">
        <v>9890</v>
      </c>
      <c r="E212" t="s">
        <v>9650</v>
      </c>
      <c r="F212" t="s">
        <v>9668</v>
      </c>
      <c r="G212" t="s">
        <v>9468</v>
      </c>
      <c r="M212" t="s">
        <v>296</v>
      </c>
      <c r="N212" t="str">
        <f t="shared" si="6"/>
        <v>Monitor.LUB_9248</v>
      </c>
      <c r="O212" t="str">
        <f t="shared" si="7"/>
        <v>Load.LUB_9248</v>
      </c>
      <c r="P212">
        <v>1</v>
      </c>
      <c r="Q212" t="s">
        <v>10253</v>
      </c>
      <c r="R212" t="s">
        <v>10254</v>
      </c>
    </row>
    <row r="213" spans="1:18" x14ac:dyDescent="0.25">
      <c r="A213" t="s">
        <v>296</v>
      </c>
      <c r="B213" t="s">
        <v>9907</v>
      </c>
      <c r="C213" t="s">
        <v>306</v>
      </c>
      <c r="D213" t="s">
        <v>9908</v>
      </c>
      <c r="E213" t="s">
        <v>9650</v>
      </c>
      <c r="F213" t="s">
        <v>9668</v>
      </c>
      <c r="G213" t="s">
        <v>9477</v>
      </c>
      <c r="M213" t="s">
        <v>296</v>
      </c>
      <c r="N213" t="str">
        <f t="shared" si="6"/>
        <v>Monitor.LUB_9253</v>
      </c>
      <c r="O213" t="str">
        <f t="shared" si="7"/>
        <v>Load.LUB_9253</v>
      </c>
      <c r="P213">
        <v>1</v>
      </c>
      <c r="Q213" t="s">
        <v>10253</v>
      </c>
      <c r="R213" t="s">
        <v>10254</v>
      </c>
    </row>
    <row r="214" spans="1:18" x14ac:dyDescent="0.25">
      <c r="A214" t="s">
        <v>296</v>
      </c>
      <c r="B214" t="s">
        <v>9648</v>
      </c>
      <c r="C214" t="s">
        <v>306</v>
      </c>
      <c r="D214" t="s">
        <v>9649</v>
      </c>
      <c r="E214" t="s">
        <v>9650</v>
      </c>
      <c r="F214" t="s">
        <v>9651</v>
      </c>
      <c r="G214" t="s">
        <v>9355</v>
      </c>
      <c r="M214" t="s">
        <v>296</v>
      </c>
      <c r="N214" t="str">
        <f t="shared" si="6"/>
        <v>Monitor.LUB_9263</v>
      </c>
      <c r="O214" t="str">
        <f t="shared" si="7"/>
        <v>Load.LUB_9263</v>
      </c>
      <c r="P214">
        <v>1</v>
      </c>
      <c r="Q214" t="s">
        <v>10253</v>
      </c>
      <c r="R214" t="s">
        <v>10254</v>
      </c>
    </row>
    <row r="215" spans="1:18" x14ac:dyDescent="0.25">
      <c r="A215" t="s">
        <v>296</v>
      </c>
      <c r="B215" t="s">
        <v>10248</v>
      </c>
      <c r="C215" t="s">
        <v>306</v>
      </c>
      <c r="D215" t="s">
        <v>10249</v>
      </c>
      <c r="E215" t="s">
        <v>9650</v>
      </c>
      <c r="F215" t="s">
        <v>10250</v>
      </c>
      <c r="G215" t="s">
        <v>9646</v>
      </c>
      <c r="M215" t="s">
        <v>296</v>
      </c>
      <c r="N215" t="str">
        <f t="shared" si="6"/>
        <v>Monitor.LUB_9269</v>
      </c>
      <c r="O215" t="str">
        <f t="shared" si="7"/>
        <v>Load.LUB_9269</v>
      </c>
      <c r="P215">
        <v>1</v>
      </c>
      <c r="Q215" t="s">
        <v>10253</v>
      </c>
      <c r="R215" t="s">
        <v>10254</v>
      </c>
    </row>
    <row r="216" spans="1:18" x14ac:dyDescent="0.25">
      <c r="A216" t="s">
        <v>296</v>
      </c>
      <c r="B216" t="s">
        <v>9909</v>
      </c>
      <c r="C216" t="s">
        <v>306</v>
      </c>
      <c r="D216" t="s">
        <v>9910</v>
      </c>
      <c r="E216" t="s">
        <v>9650</v>
      </c>
      <c r="F216" t="s">
        <v>9651</v>
      </c>
      <c r="G216" t="s">
        <v>9478</v>
      </c>
      <c r="M216" t="s">
        <v>296</v>
      </c>
      <c r="N216" t="str">
        <f t="shared" ref="N216:N238" si="8">"Monitor."&amp;RIGHT(B216,LEN(B216)-5)</f>
        <v>Monitor.LUB_9270</v>
      </c>
      <c r="O216" t="str">
        <f t="shared" ref="O216:O238" si="9">B216</f>
        <v>Load.LUB_9270</v>
      </c>
      <c r="P216">
        <v>1</v>
      </c>
      <c r="Q216" t="s">
        <v>10253</v>
      </c>
      <c r="R216" t="s">
        <v>10254</v>
      </c>
    </row>
    <row r="217" spans="1:18" x14ac:dyDescent="0.25">
      <c r="A217" t="s">
        <v>296</v>
      </c>
      <c r="B217" t="s">
        <v>9911</v>
      </c>
      <c r="C217" t="s">
        <v>306</v>
      </c>
      <c r="D217" t="s">
        <v>9912</v>
      </c>
      <c r="E217" t="s">
        <v>9650</v>
      </c>
      <c r="F217" t="s">
        <v>9651</v>
      </c>
      <c r="G217" t="s">
        <v>9479</v>
      </c>
      <c r="M217" t="s">
        <v>296</v>
      </c>
      <c r="N217" t="str">
        <f t="shared" si="8"/>
        <v>Monitor.LUB_9274</v>
      </c>
      <c r="O217" t="str">
        <f t="shared" si="9"/>
        <v>Load.LUB_9274</v>
      </c>
      <c r="P217">
        <v>1</v>
      </c>
      <c r="Q217" t="s">
        <v>10253</v>
      </c>
      <c r="R217" t="s">
        <v>10254</v>
      </c>
    </row>
    <row r="218" spans="1:18" x14ac:dyDescent="0.25">
      <c r="A218" t="s">
        <v>296</v>
      </c>
      <c r="B218" t="s">
        <v>9915</v>
      </c>
      <c r="C218" t="s">
        <v>306</v>
      </c>
      <c r="D218" t="s">
        <v>9916</v>
      </c>
      <c r="E218" t="s">
        <v>9650</v>
      </c>
      <c r="F218" t="s">
        <v>9651</v>
      </c>
      <c r="G218" t="s">
        <v>9481</v>
      </c>
      <c r="M218" t="s">
        <v>296</v>
      </c>
      <c r="N218" t="str">
        <f t="shared" si="8"/>
        <v>Monitor.LUB_9283</v>
      </c>
      <c r="O218" t="str">
        <f t="shared" si="9"/>
        <v>Load.LUB_9283</v>
      </c>
      <c r="P218">
        <v>1</v>
      </c>
      <c r="Q218" t="s">
        <v>10253</v>
      </c>
      <c r="R218" t="s">
        <v>10254</v>
      </c>
    </row>
    <row r="219" spans="1:18" x14ac:dyDescent="0.25">
      <c r="A219" t="s">
        <v>296</v>
      </c>
      <c r="B219" t="s">
        <v>9913</v>
      </c>
      <c r="C219" t="s">
        <v>306</v>
      </c>
      <c r="D219" t="s">
        <v>9914</v>
      </c>
      <c r="E219" t="s">
        <v>9650</v>
      </c>
      <c r="F219" t="s">
        <v>9668</v>
      </c>
      <c r="G219" t="s">
        <v>9480</v>
      </c>
      <c r="M219" t="s">
        <v>296</v>
      </c>
      <c r="N219" t="str">
        <f t="shared" si="8"/>
        <v>Monitor.LUB_9287</v>
      </c>
      <c r="O219" t="str">
        <f t="shared" si="9"/>
        <v>Load.LUB_9287</v>
      </c>
      <c r="P219">
        <v>1</v>
      </c>
      <c r="Q219" t="s">
        <v>10253</v>
      </c>
      <c r="R219" t="s">
        <v>10254</v>
      </c>
    </row>
    <row r="220" spans="1:18" x14ac:dyDescent="0.25">
      <c r="A220" t="s">
        <v>296</v>
      </c>
      <c r="B220" t="s">
        <v>9917</v>
      </c>
      <c r="C220" t="s">
        <v>306</v>
      </c>
      <c r="D220" t="s">
        <v>9918</v>
      </c>
      <c r="E220" t="s">
        <v>9650</v>
      </c>
      <c r="F220" t="s">
        <v>9651</v>
      </c>
      <c r="G220" t="s">
        <v>9482</v>
      </c>
      <c r="M220" t="s">
        <v>296</v>
      </c>
      <c r="N220" t="str">
        <f t="shared" si="8"/>
        <v>Monitor.LUB_9288</v>
      </c>
      <c r="O220" t="str">
        <f t="shared" si="9"/>
        <v>Load.LUB_9288</v>
      </c>
      <c r="P220">
        <v>1</v>
      </c>
      <c r="Q220" t="s">
        <v>10253</v>
      </c>
      <c r="R220" t="s">
        <v>10254</v>
      </c>
    </row>
    <row r="221" spans="1:18" x14ac:dyDescent="0.25">
      <c r="A221" t="s">
        <v>296</v>
      </c>
      <c r="B221" t="s">
        <v>9919</v>
      </c>
      <c r="C221" t="s">
        <v>306</v>
      </c>
      <c r="D221" t="s">
        <v>9920</v>
      </c>
      <c r="E221" t="s">
        <v>9650</v>
      </c>
      <c r="F221" t="s">
        <v>9665</v>
      </c>
      <c r="G221" t="s">
        <v>9483</v>
      </c>
      <c r="M221" t="s">
        <v>296</v>
      </c>
      <c r="N221" t="str">
        <f t="shared" si="8"/>
        <v>Monitor.LUB_9289</v>
      </c>
      <c r="O221" t="str">
        <f t="shared" si="9"/>
        <v>Load.LUB_9289</v>
      </c>
      <c r="P221">
        <v>1</v>
      </c>
      <c r="Q221" t="s">
        <v>10253</v>
      </c>
      <c r="R221" t="s">
        <v>10254</v>
      </c>
    </row>
    <row r="222" spans="1:18" x14ac:dyDescent="0.25">
      <c r="A222" t="s">
        <v>296</v>
      </c>
      <c r="B222" t="s">
        <v>9921</v>
      </c>
      <c r="C222" t="s">
        <v>306</v>
      </c>
      <c r="D222" t="s">
        <v>9922</v>
      </c>
      <c r="E222" t="s">
        <v>9650</v>
      </c>
      <c r="F222" t="s">
        <v>9651</v>
      </c>
      <c r="G222" t="s">
        <v>9484</v>
      </c>
      <c r="M222" t="s">
        <v>296</v>
      </c>
      <c r="N222" t="str">
        <f t="shared" si="8"/>
        <v>Monitor.LUB_9300</v>
      </c>
      <c r="O222" t="str">
        <f t="shared" si="9"/>
        <v>Load.LUB_9300</v>
      </c>
      <c r="P222">
        <v>1</v>
      </c>
      <c r="Q222" t="s">
        <v>10253</v>
      </c>
      <c r="R222" t="s">
        <v>10254</v>
      </c>
    </row>
    <row r="223" spans="1:18" x14ac:dyDescent="0.25">
      <c r="A223" t="s">
        <v>296</v>
      </c>
      <c r="B223" t="s">
        <v>9946</v>
      </c>
      <c r="C223" t="s">
        <v>306</v>
      </c>
      <c r="D223" t="s">
        <v>9947</v>
      </c>
      <c r="E223" t="s">
        <v>9650</v>
      </c>
      <c r="F223" t="s">
        <v>9713</v>
      </c>
      <c r="G223" t="s">
        <v>9496</v>
      </c>
      <c r="M223" t="s">
        <v>296</v>
      </c>
      <c r="N223" t="str">
        <f t="shared" si="8"/>
        <v>Monitor.LUB_9304</v>
      </c>
      <c r="O223" t="str">
        <f t="shared" si="9"/>
        <v>Load.LUB_9304</v>
      </c>
      <c r="P223">
        <v>1</v>
      </c>
      <c r="Q223" t="s">
        <v>10253</v>
      </c>
      <c r="R223" t="s">
        <v>10254</v>
      </c>
    </row>
    <row r="224" spans="1:18" x14ac:dyDescent="0.25">
      <c r="A224" t="s">
        <v>296</v>
      </c>
      <c r="B224" t="s">
        <v>9948</v>
      </c>
      <c r="C224" t="s">
        <v>306</v>
      </c>
      <c r="D224" t="s">
        <v>9949</v>
      </c>
      <c r="E224" t="s">
        <v>9650</v>
      </c>
      <c r="F224" t="s">
        <v>9651</v>
      </c>
      <c r="G224" t="s">
        <v>9497</v>
      </c>
      <c r="M224" t="s">
        <v>296</v>
      </c>
      <c r="N224" t="str">
        <f t="shared" si="8"/>
        <v>Monitor.LUB_9306</v>
      </c>
      <c r="O224" t="str">
        <f t="shared" si="9"/>
        <v>Load.LUB_9306</v>
      </c>
      <c r="P224">
        <v>1</v>
      </c>
      <c r="Q224" t="s">
        <v>10253</v>
      </c>
      <c r="R224" t="s">
        <v>10254</v>
      </c>
    </row>
    <row r="225" spans="1:18" x14ac:dyDescent="0.25">
      <c r="A225" t="s">
        <v>296</v>
      </c>
      <c r="B225" t="s">
        <v>9950</v>
      </c>
      <c r="C225" t="s">
        <v>306</v>
      </c>
      <c r="D225" t="s">
        <v>9951</v>
      </c>
      <c r="E225" t="s">
        <v>9650</v>
      </c>
      <c r="F225" t="s">
        <v>9713</v>
      </c>
      <c r="G225" t="s">
        <v>9498</v>
      </c>
      <c r="M225" t="s">
        <v>296</v>
      </c>
      <c r="N225" t="str">
        <f t="shared" si="8"/>
        <v>Monitor.LUB_9317</v>
      </c>
      <c r="O225" t="str">
        <f t="shared" si="9"/>
        <v>Load.LUB_9317</v>
      </c>
      <c r="P225">
        <v>1</v>
      </c>
      <c r="Q225" t="s">
        <v>10253</v>
      </c>
      <c r="R225" t="s">
        <v>10254</v>
      </c>
    </row>
    <row r="226" spans="1:18" x14ac:dyDescent="0.25">
      <c r="A226" t="s">
        <v>296</v>
      </c>
      <c r="B226" t="s">
        <v>9857</v>
      </c>
      <c r="C226" t="s">
        <v>306</v>
      </c>
      <c r="D226" t="s">
        <v>9858</v>
      </c>
      <c r="E226" t="s">
        <v>9650</v>
      </c>
      <c r="F226" t="s">
        <v>9651</v>
      </c>
      <c r="G226" t="s">
        <v>9453</v>
      </c>
      <c r="M226" t="s">
        <v>296</v>
      </c>
      <c r="N226" t="str">
        <f t="shared" si="8"/>
        <v>Monitor.LUB_9321</v>
      </c>
      <c r="O226" t="str">
        <f t="shared" si="9"/>
        <v>Load.LUB_9321</v>
      </c>
      <c r="P226">
        <v>1</v>
      </c>
      <c r="Q226" t="s">
        <v>10253</v>
      </c>
      <c r="R226" t="s">
        <v>10254</v>
      </c>
    </row>
    <row r="227" spans="1:18" x14ac:dyDescent="0.25">
      <c r="A227" t="s">
        <v>296</v>
      </c>
      <c r="B227" t="s">
        <v>9681</v>
      </c>
      <c r="C227" t="s">
        <v>306</v>
      </c>
      <c r="D227" t="s">
        <v>9682</v>
      </c>
      <c r="E227" t="s">
        <v>9650</v>
      </c>
      <c r="F227" t="s">
        <v>9651</v>
      </c>
      <c r="G227" t="s">
        <v>9368</v>
      </c>
      <c r="M227" t="s">
        <v>296</v>
      </c>
      <c r="N227" t="str">
        <f t="shared" si="8"/>
        <v>Monitor.LUB_9327</v>
      </c>
      <c r="O227" t="str">
        <f t="shared" si="9"/>
        <v>Load.LUB_9327</v>
      </c>
      <c r="P227">
        <v>1</v>
      </c>
      <c r="Q227" t="s">
        <v>10253</v>
      </c>
      <c r="R227" t="s">
        <v>10254</v>
      </c>
    </row>
    <row r="228" spans="1:18" x14ac:dyDescent="0.25">
      <c r="A228" t="s">
        <v>296</v>
      </c>
      <c r="B228" t="s">
        <v>9835</v>
      </c>
      <c r="C228" t="s">
        <v>306</v>
      </c>
      <c r="D228" t="s">
        <v>9836</v>
      </c>
      <c r="E228" t="s">
        <v>9650</v>
      </c>
      <c r="F228" t="s">
        <v>9713</v>
      </c>
      <c r="G228" t="s">
        <v>9442</v>
      </c>
      <c r="M228" t="s">
        <v>296</v>
      </c>
      <c r="N228" t="str">
        <f t="shared" si="8"/>
        <v>Monitor.LUB_9328</v>
      </c>
      <c r="O228" t="str">
        <f t="shared" si="9"/>
        <v>Load.LUB_9328</v>
      </c>
      <c r="P228">
        <v>1</v>
      </c>
      <c r="Q228" t="s">
        <v>10253</v>
      </c>
      <c r="R228" t="s">
        <v>10254</v>
      </c>
    </row>
    <row r="229" spans="1:18" x14ac:dyDescent="0.25">
      <c r="A229" t="s">
        <v>296</v>
      </c>
      <c r="B229" t="s">
        <v>9833</v>
      </c>
      <c r="C229" t="s">
        <v>306</v>
      </c>
      <c r="D229" t="s">
        <v>9834</v>
      </c>
      <c r="E229" t="s">
        <v>9650</v>
      </c>
      <c r="F229" t="s">
        <v>9651</v>
      </c>
      <c r="G229" t="s">
        <v>9441</v>
      </c>
      <c r="M229" t="s">
        <v>296</v>
      </c>
      <c r="N229" t="str">
        <f t="shared" si="8"/>
        <v>Monitor.LUB_9330</v>
      </c>
      <c r="O229" t="str">
        <f t="shared" si="9"/>
        <v>Load.LUB_9330</v>
      </c>
      <c r="P229">
        <v>1</v>
      </c>
      <c r="Q229" t="s">
        <v>10253</v>
      </c>
      <c r="R229" t="s">
        <v>10254</v>
      </c>
    </row>
    <row r="230" spans="1:18" x14ac:dyDescent="0.25">
      <c r="A230" t="s">
        <v>296</v>
      </c>
      <c r="B230" t="s">
        <v>9669</v>
      </c>
      <c r="C230" t="s">
        <v>306</v>
      </c>
      <c r="D230" t="s">
        <v>9670</v>
      </c>
      <c r="E230" t="s">
        <v>9650</v>
      </c>
      <c r="F230" t="s">
        <v>9671</v>
      </c>
      <c r="G230" t="s">
        <v>9363</v>
      </c>
      <c r="M230" t="s">
        <v>296</v>
      </c>
      <c r="N230" t="str">
        <f t="shared" si="8"/>
        <v>Monitor.LUB_9331</v>
      </c>
      <c r="O230" t="str">
        <f t="shared" si="9"/>
        <v>Load.LUB_9331</v>
      </c>
      <c r="P230">
        <v>1</v>
      </c>
      <c r="Q230" t="s">
        <v>10253</v>
      </c>
      <c r="R230" t="s">
        <v>10254</v>
      </c>
    </row>
    <row r="231" spans="1:18" x14ac:dyDescent="0.25">
      <c r="A231" t="s">
        <v>296</v>
      </c>
      <c r="B231" t="s">
        <v>9831</v>
      </c>
      <c r="C231" t="s">
        <v>306</v>
      </c>
      <c r="D231" t="s">
        <v>9832</v>
      </c>
      <c r="E231" t="s">
        <v>9650</v>
      </c>
      <c r="F231" t="s">
        <v>9674</v>
      </c>
      <c r="G231" t="s">
        <v>9352</v>
      </c>
      <c r="M231" t="s">
        <v>296</v>
      </c>
      <c r="N231" t="str">
        <f t="shared" si="8"/>
        <v>Monitor.LUB_9341</v>
      </c>
      <c r="O231" t="str">
        <f t="shared" si="9"/>
        <v>Load.LUB_9341</v>
      </c>
      <c r="P231">
        <v>1</v>
      </c>
      <c r="Q231" t="s">
        <v>10253</v>
      </c>
      <c r="R231" t="s">
        <v>10254</v>
      </c>
    </row>
    <row r="232" spans="1:18" x14ac:dyDescent="0.25">
      <c r="A232" t="s">
        <v>296</v>
      </c>
      <c r="B232" t="s">
        <v>9837</v>
      </c>
      <c r="C232" t="s">
        <v>306</v>
      </c>
      <c r="D232" t="s">
        <v>9838</v>
      </c>
      <c r="E232" t="s">
        <v>9650</v>
      </c>
      <c r="F232" t="s">
        <v>9651</v>
      </c>
      <c r="G232" t="s">
        <v>9443</v>
      </c>
      <c r="M232" t="s">
        <v>296</v>
      </c>
      <c r="N232" t="str">
        <f t="shared" si="8"/>
        <v>Monitor.LUB_9343</v>
      </c>
      <c r="O232" t="str">
        <f t="shared" si="9"/>
        <v>Load.LUB_9343</v>
      </c>
      <c r="P232">
        <v>1</v>
      </c>
      <c r="Q232" t="s">
        <v>10253</v>
      </c>
      <c r="R232" t="s">
        <v>10254</v>
      </c>
    </row>
    <row r="233" spans="1:18" x14ac:dyDescent="0.25">
      <c r="A233" t="s">
        <v>296</v>
      </c>
      <c r="B233" t="s">
        <v>9694</v>
      </c>
      <c r="C233" t="s">
        <v>306</v>
      </c>
      <c r="D233" t="s">
        <v>9695</v>
      </c>
      <c r="E233" t="s">
        <v>9650</v>
      </c>
      <c r="F233" t="s">
        <v>9696</v>
      </c>
      <c r="G233" t="s">
        <v>9374</v>
      </c>
      <c r="M233" t="s">
        <v>296</v>
      </c>
      <c r="N233" t="str">
        <f t="shared" si="8"/>
        <v>Monitor.LUB_9348</v>
      </c>
      <c r="O233" t="str">
        <f t="shared" si="9"/>
        <v>Load.LUB_9348</v>
      </c>
      <c r="P233">
        <v>1</v>
      </c>
      <c r="Q233" t="s">
        <v>10253</v>
      </c>
      <c r="R233" t="s">
        <v>10254</v>
      </c>
    </row>
    <row r="234" spans="1:18" x14ac:dyDescent="0.25">
      <c r="A234" t="s">
        <v>296</v>
      </c>
      <c r="B234" t="s">
        <v>9942</v>
      </c>
      <c r="C234" t="s">
        <v>306</v>
      </c>
      <c r="D234" t="s">
        <v>9943</v>
      </c>
      <c r="E234" t="s">
        <v>9650</v>
      </c>
      <c r="F234" t="s">
        <v>9651</v>
      </c>
      <c r="G234" t="s">
        <v>9494</v>
      </c>
      <c r="M234" t="s">
        <v>296</v>
      </c>
      <c r="N234" t="str">
        <f t="shared" si="8"/>
        <v>Monitor.LUB_9351</v>
      </c>
      <c r="O234" t="str">
        <f t="shared" si="9"/>
        <v>Load.LUB_9351</v>
      </c>
      <c r="P234">
        <v>1</v>
      </c>
      <c r="Q234" t="s">
        <v>10253</v>
      </c>
      <c r="R234" t="s">
        <v>10254</v>
      </c>
    </row>
    <row r="235" spans="1:18" x14ac:dyDescent="0.25">
      <c r="A235" t="s">
        <v>296</v>
      </c>
      <c r="B235" t="s">
        <v>9849</v>
      </c>
      <c r="C235" t="s">
        <v>306</v>
      </c>
      <c r="D235" t="s">
        <v>9850</v>
      </c>
      <c r="E235" t="s">
        <v>9650</v>
      </c>
      <c r="F235" t="s">
        <v>9651</v>
      </c>
      <c r="G235" t="s">
        <v>9449</v>
      </c>
      <c r="M235" t="s">
        <v>296</v>
      </c>
      <c r="N235" t="str">
        <f t="shared" si="8"/>
        <v>Monitor.LUB_9380</v>
      </c>
      <c r="O235" t="str">
        <f t="shared" si="9"/>
        <v>Load.LUB_9380</v>
      </c>
      <c r="P235">
        <v>1</v>
      </c>
      <c r="Q235" t="s">
        <v>10253</v>
      </c>
      <c r="R235" t="s">
        <v>10254</v>
      </c>
    </row>
    <row r="236" spans="1:18" x14ac:dyDescent="0.25">
      <c r="A236" t="s">
        <v>296</v>
      </c>
      <c r="B236" t="s">
        <v>9845</v>
      </c>
      <c r="C236" t="s">
        <v>306</v>
      </c>
      <c r="D236" t="s">
        <v>9846</v>
      </c>
      <c r="E236" t="s">
        <v>9650</v>
      </c>
      <c r="F236" t="s">
        <v>9651</v>
      </c>
      <c r="G236" t="s">
        <v>9447</v>
      </c>
      <c r="M236" t="s">
        <v>296</v>
      </c>
      <c r="N236" t="str">
        <f t="shared" si="8"/>
        <v>Monitor.LUB_9384</v>
      </c>
      <c r="O236" t="str">
        <f t="shared" si="9"/>
        <v>Load.LUB_9384</v>
      </c>
      <c r="P236">
        <v>1</v>
      </c>
      <c r="Q236" t="s">
        <v>10253</v>
      </c>
      <c r="R236" t="s">
        <v>10254</v>
      </c>
    </row>
    <row r="237" spans="1:18" x14ac:dyDescent="0.25">
      <c r="A237" t="s">
        <v>296</v>
      </c>
      <c r="B237" t="s">
        <v>9843</v>
      </c>
      <c r="C237" t="s">
        <v>306</v>
      </c>
      <c r="D237" t="s">
        <v>9844</v>
      </c>
      <c r="E237" t="s">
        <v>9650</v>
      </c>
      <c r="F237" t="s">
        <v>9651</v>
      </c>
      <c r="G237" t="s">
        <v>9446</v>
      </c>
      <c r="M237" t="s">
        <v>296</v>
      </c>
      <c r="N237" t="str">
        <f t="shared" si="8"/>
        <v>Monitor.LUB_9385</v>
      </c>
      <c r="O237" t="str">
        <f t="shared" si="9"/>
        <v>Load.LUB_9385</v>
      </c>
      <c r="P237">
        <v>1</v>
      </c>
      <c r="Q237" t="s">
        <v>10253</v>
      </c>
      <c r="R237" t="s">
        <v>10254</v>
      </c>
    </row>
    <row r="238" spans="1:18" x14ac:dyDescent="0.25">
      <c r="A238" t="s">
        <v>296</v>
      </c>
      <c r="B238" t="s">
        <v>9841</v>
      </c>
      <c r="C238" t="s">
        <v>306</v>
      </c>
      <c r="D238" t="s">
        <v>9842</v>
      </c>
      <c r="E238" t="s">
        <v>9650</v>
      </c>
      <c r="F238" t="s">
        <v>9674</v>
      </c>
      <c r="G238" t="s">
        <v>9445</v>
      </c>
      <c r="M238" t="s">
        <v>296</v>
      </c>
      <c r="N238" t="str">
        <f t="shared" si="8"/>
        <v>Monitor.LUB_9387</v>
      </c>
      <c r="O238" t="str">
        <f t="shared" si="9"/>
        <v>Load.LUB_9387</v>
      </c>
      <c r="P238">
        <v>1</v>
      </c>
      <c r="Q238" t="s">
        <v>10253</v>
      </c>
      <c r="R238" t="s">
        <v>10254</v>
      </c>
    </row>
    <row r="239" spans="1:18" x14ac:dyDescent="0.25">
      <c r="A239" t="s">
        <v>296</v>
      </c>
      <c r="B239" t="s">
        <v>9851</v>
      </c>
      <c r="C239" t="s">
        <v>306</v>
      </c>
      <c r="D239" t="s">
        <v>9852</v>
      </c>
      <c r="E239" t="s">
        <v>9650</v>
      </c>
      <c r="F239" t="s">
        <v>9651</v>
      </c>
      <c r="G239" t="s">
        <v>9450</v>
      </c>
      <c r="M239" t="s">
        <v>296</v>
      </c>
      <c r="N239" t="str">
        <f t="shared" ref="N239:N302" si="10">"Monitor."&amp;RIGHT(B239,LEN(B239)-5)</f>
        <v>Monitor.LUB_9393</v>
      </c>
      <c r="O239" t="str">
        <f t="shared" ref="O239:O302" si="11">B239</f>
        <v>Load.LUB_9393</v>
      </c>
      <c r="P239">
        <v>1</v>
      </c>
      <c r="Q239" t="s">
        <v>10253</v>
      </c>
      <c r="R239" t="s">
        <v>10254</v>
      </c>
    </row>
    <row r="240" spans="1:18" x14ac:dyDescent="0.25">
      <c r="A240" t="s">
        <v>296</v>
      </c>
      <c r="B240" t="s">
        <v>9853</v>
      </c>
      <c r="C240" t="s">
        <v>306</v>
      </c>
      <c r="D240" t="s">
        <v>9854</v>
      </c>
      <c r="E240" t="s">
        <v>9650</v>
      </c>
      <c r="F240" t="s">
        <v>9668</v>
      </c>
      <c r="G240" t="s">
        <v>9451</v>
      </c>
      <c r="M240" t="s">
        <v>296</v>
      </c>
      <c r="N240" t="str">
        <f t="shared" si="10"/>
        <v>Monitor.LUB_9399</v>
      </c>
      <c r="O240" t="str">
        <f t="shared" si="11"/>
        <v>Load.LUB_9399</v>
      </c>
      <c r="P240">
        <v>1</v>
      </c>
      <c r="Q240" t="s">
        <v>10253</v>
      </c>
      <c r="R240" t="s">
        <v>10254</v>
      </c>
    </row>
    <row r="241" spans="1:18" x14ac:dyDescent="0.25">
      <c r="A241" t="s">
        <v>296</v>
      </c>
      <c r="B241" t="s">
        <v>9709</v>
      </c>
      <c r="C241" t="s">
        <v>306</v>
      </c>
      <c r="D241" t="s">
        <v>9710</v>
      </c>
      <c r="E241" t="s">
        <v>9650</v>
      </c>
      <c r="F241" t="s">
        <v>9651</v>
      </c>
      <c r="G241" t="s">
        <v>9381</v>
      </c>
      <c r="M241" t="s">
        <v>296</v>
      </c>
      <c r="N241" t="str">
        <f t="shared" si="10"/>
        <v>Monitor.LUB_9404</v>
      </c>
      <c r="O241" t="str">
        <f t="shared" si="11"/>
        <v>Load.LUB_9404</v>
      </c>
      <c r="P241">
        <v>1</v>
      </c>
      <c r="Q241" t="s">
        <v>10253</v>
      </c>
      <c r="R241" t="s">
        <v>10254</v>
      </c>
    </row>
    <row r="242" spans="1:18" x14ac:dyDescent="0.25">
      <c r="A242" t="s">
        <v>296</v>
      </c>
      <c r="B242" t="s">
        <v>9855</v>
      </c>
      <c r="C242" t="s">
        <v>306</v>
      </c>
      <c r="D242" t="s">
        <v>9856</v>
      </c>
      <c r="E242" t="s">
        <v>9650</v>
      </c>
      <c r="F242" t="s">
        <v>9651</v>
      </c>
      <c r="G242" t="s">
        <v>9452</v>
      </c>
      <c r="M242" t="s">
        <v>296</v>
      </c>
      <c r="N242" t="str">
        <f t="shared" si="10"/>
        <v>Monitor.LUB_9406</v>
      </c>
      <c r="O242" t="str">
        <f t="shared" si="11"/>
        <v>Load.LUB_9406</v>
      </c>
      <c r="P242">
        <v>1</v>
      </c>
      <c r="Q242" t="s">
        <v>10253</v>
      </c>
      <c r="R242" t="s">
        <v>10254</v>
      </c>
    </row>
    <row r="243" spans="1:18" x14ac:dyDescent="0.25">
      <c r="A243" t="s">
        <v>296</v>
      </c>
      <c r="B243" t="s">
        <v>10226</v>
      </c>
      <c r="C243" t="s">
        <v>306</v>
      </c>
      <c r="D243" t="s">
        <v>10227</v>
      </c>
      <c r="E243" t="s">
        <v>9650</v>
      </c>
      <c r="F243" t="s">
        <v>9713</v>
      </c>
      <c r="G243" t="s">
        <v>9636</v>
      </c>
      <c r="M243" t="s">
        <v>296</v>
      </c>
      <c r="N243" t="str">
        <f t="shared" si="10"/>
        <v>Monitor.LUB_9407</v>
      </c>
      <c r="O243" t="str">
        <f t="shared" si="11"/>
        <v>Load.LUB_9407</v>
      </c>
      <c r="P243">
        <v>1</v>
      </c>
      <c r="Q243" t="s">
        <v>10253</v>
      </c>
      <c r="R243" t="s">
        <v>10254</v>
      </c>
    </row>
    <row r="244" spans="1:18" x14ac:dyDescent="0.25">
      <c r="A244" t="s">
        <v>296</v>
      </c>
      <c r="B244" t="s">
        <v>9703</v>
      </c>
      <c r="C244" t="s">
        <v>306</v>
      </c>
      <c r="D244" t="s">
        <v>9704</v>
      </c>
      <c r="E244" t="s">
        <v>9650</v>
      </c>
      <c r="F244" t="s">
        <v>9674</v>
      </c>
      <c r="G244" t="s">
        <v>9378</v>
      </c>
      <c r="M244" t="s">
        <v>296</v>
      </c>
      <c r="N244" t="str">
        <f t="shared" si="10"/>
        <v>Monitor.LUB_9417</v>
      </c>
      <c r="O244" t="str">
        <f t="shared" si="11"/>
        <v>Load.LUB_9417</v>
      </c>
      <c r="P244">
        <v>1</v>
      </c>
      <c r="Q244" t="s">
        <v>10253</v>
      </c>
      <c r="R244" t="s">
        <v>10254</v>
      </c>
    </row>
    <row r="245" spans="1:18" x14ac:dyDescent="0.25">
      <c r="A245" t="s">
        <v>296</v>
      </c>
      <c r="B245" t="s">
        <v>9705</v>
      </c>
      <c r="C245" t="s">
        <v>306</v>
      </c>
      <c r="D245" t="s">
        <v>9706</v>
      </c>
      <c r="E245" t="s">
        <v>9650</v>
      </c>
      <c r="F245" t="s">
        <v>9668</v>
      </c>
      <c r="G245" t="s">
        <v>9379</v>
      </c>
      <c r="M245" t="s">
        <v>296</v>
      </c>
      <c r="N245" t="str">
        <f t="shared" si="10"/>
        <v>Monitor.LUB_9421</v>
      </c>
      <c r="O245" t="str">
        <f t="shared" si="11"/>
        <v>Load.LUB_9421</v>
      </c>
      <c r="P245">
        <v>1</v>
      </c>
      <c r="Q245" t="s">
        <v>10253</v>
      </c>
      <c r="R245" t="s">
        <v>10254</v>
      </c>
    </row>
    <row r="246" spans="1:18" x14ac:dyDescent="0.25">
      <c r="A246" t="s">
        <v>296</v>
      </c>
      <c r="B246" t="s">
        <v>9895</v>
      </c>
      <c r="C246" t="s">
        <v>306</v>
      </c>
      <c r="D246" t="s">
        <v>9896</v>
      </c>
      <c r="E246" t="s">
        <v>9650</v>
      </c>
      <c r="F246" t="s">
        <v>9651</v>
      </c>
      <c r="G246" t="s">
        <v>9471</v>
      </c>
      <c r="M246" t="s">
        <v>296</v>
      </c>
      <c r="N246" t="str">
        <f t="shared" si="10"/>
        <v>Monitor.LUB_9422</v>
      </c>
      <c r="O246" t="str">
        <f t="shared" si="11"/>
        <v>Load.LUB_9422</v>
      </c>
      <c r="P246">
        <v>1</v>
      </c>
      <c r="Q246" t="s">
        <v>10253</v>
      </c>
      <c r="R246" t="s">
        <v>10254</v>
      </c>
    </row>
    <row r="247" spans="1:18" x14ac:dyDescent="0.25">
      <c r="A247" t="s">
        <v>296</v>
      </c>
      <c r="B247" t="s">
        <v>9897</v>
      </c>
      <c r="C247" t="s">
        <v>306</v>
      </c>
      <c r="D247" t="s">
        <v>9898</v>
      </c>
      <c r="E247" t="s">
        <v>9650</v>
      </c>
      <c r="F247" t="s">
        <v>9713</v>
      </c>
      <c r="G247" t="s">
        <v>9472</v>
      </c>
      <c r="M247" t="s">
        <v>296</v>
      </c>
      <c r="N247" t="str">
        <f t="shared" si="10"/>
        <v>Monitor.LUB_9423</v>
      </c>
      <c r="O247" t="str">
        <f t="shared" si="11"/>
        <v>Load.LUB_9423</v>
      </c>
      <c r="P247">
        <v>1</v>
      </c>
      <c r="Q247" t="s">
        <v>10253</v>
      </c>
      <c r="R247" t="s">
        <v>10254</v>
      </c>
    </row>
    <row r="248" spans="1:18" x14ac:dyDescent="0.25">
      <c r="A248" t="s">
        <v>296</v>
      </c>
      <c r="B248" t="s">
        <v>9899</v>
      </c>
      <c r="C248" t="s">
        <v>306</v>
      </c>
      <c r="D248" t="s">
        <v>9900</v>
      </c>
      <c r="E248" t="s">
        <v>9650</v>
      </c>
      <c r="F248" t="s">
        <v>9651</v>
      </c>
      <c r="G248" t="s">
        <v>9473</v>
      </c>
      <c r="M248" t="s">
        <v>296</v>
      </c>
      <c r="N248" t="str">
        <f t="shared" si="10"/>
        <v>Monitor.LUB_9424</v>
      </c>
      <c r="O248" t="str">
        <f t="shared" si="11"/>
        <v>Load.LUB_9424</v>
      </c>
      <c r="P248">
        <v>1</v>
      </c>
      <c r="Q248" t="s">
        <v>10253</v>
      </c>
      <c r="R248" t="s">
        <v>10254</v>
      </c>
    </row>
    <row r="249" spans="1:18" x14ac:dyDescent="0.25">
      <c r="A249" t="s">
        <v>296</v>
      </c>
      <c r="B249" t="s">
        <v>9901</v>
      </c>
      <c r="C249" t="s">
        <v>306</v>
      </c>
      <c r="D249" t="s">
        <v>9902</v>
      </c>
      <c r="E249" t="s">
        <v>9650</v>
      </c>
      <c r="F249" t="s">
        <v>9651</v>
      </c>
      <c r="G249" t="s">
        <v>9474</v>
      </c>
      <c r="M249" t="s">
        <v>296</v>
      </c>
      <c r="N249" t="str">
        <f t="shared" si="10"/>
        <v>Monitor.LUB_9428</v>
      </c>
      <c r="O249" t="str">
        <f t="shared" si="11"/>
        <v>Load.LUB_9428</v>
      </c>
      <c r="P249">
        <v>1</v>
      </c>
      <c r="Q249" t="s">
        <v>10253</v>
      </c>
      <c r="R249" t="s">
        <v>10254</v>
      </c>
    </row>
    <row r="250" spans="1:18" x14ac:dyDescent="0.25">
      <c r="A250" t="s">
        <v>296</v>
      </c>
      <c r="B250" t="s">
        <v>9903</v>
      </c>
      <c r="C250" t="s">
        <v>306</v>
      </c>
      <c r="D250" t="s">
        <v>9904</v>
      </c>
      <c r="E250" t="s">
        <v>9650</v>
      </c>
      <c r="F250" t="s">
        <v>9713</v>
      </c>
      <c r="G250" t="s">
        <v>9475</v>
      </c>
      <c r="M250" t="s">
        <v>296</v>
      </c>
      <c r="N250" t="str">
        <f t="shared" si="10"/>
        <v>Monitor.LUB_9431</v>
      </c>
      <c r="O250" t="str">
        <f t="shared" si="11"/>
        <v>Load.LUB_9431</v>
      </c>
      <c r="P250">
        <v>1</v>
      </c>
      <c r="Q250" t="s">
        <v>10253</v>
      </c>
      <c r="R250" t="s">
        <v>10254</v>
      </c>
    </row>
    <row r="251" spans="1:18" x14ac:dyDescent="0.25">
      <c r="A251" t="s">
        <v>296</v>
      </c>
      <c r="B251" t="s">
        <v>9905</v>
      </c>
      <c r="C251" t="s">
        <v>306</v>
      </c>
      <c r="D251" t="s">
        <v>9906</v>
      </c>
      <c r="E251" t="s">
        <v>9650</v>
      </c>
      <c r="F251" t="s">
        <v>9665</v>
      </c>
      <c r="G251" t="s">
        <v>9476</v>
      </c>
      <c r="M251" t="s">
        <v>296</v>
      </c>
      <c r="N251" t="str">
        <f t="shared" si="10"/>
        <v>Monitor.LUB_9433</v>
      </c>
      <c r="O251" t="str">
        <f t="shared" si="11"/>
        <v>Load.LUB_9433</v>
      </c>
      <c r="P251">
        <v>1</v>
      </c>
      <c r="Q251" t="s">
        <v>10253</v>
      </c>
      <c r="R251" t="s">
        <v>10254</v>
      </c>
    </row>
    <row r="252" spans="1:18" x14ac:dyDescent="0.25">
      <c r="A252" t="s">
        <v>296</v>
      </c>
      <c r="B252" t="s">
        <v>9925</v>
      </c>
      <c r="C252" t="s">
        <v>306</v>
      </c>
      <c r="D252" t="s">
        <v>9926</v>
      </c>
      <c r="E252" t="s">
        <v>9650</v>
      </c>
      <c r="F252" t="s">
        <v>9651</v>
      </c>
      <c r="G252" t="s">
        <v>9486</v>
      </c>
      <c r="M252" t="s">
        <v>296</v>
      </c>
      <c r="N252" t="str">
        <f t="shared" si="10"/>
        <v>Monitor.LUB_9440</v>
      </c>
      <c r="O252" t="str">
        <f t="shared" si="11"/>
        <v>Load.LUB_9440</v>
      </c>
      <c r="P252">
        <v>1</v>
      </c>
      <c r="Q252" t="s">
        <v>10253</v>
      </c>
      <c r="R252" t="s">
        <v>10254</v>
      </c>
    </row>
    <row r="253" spans="1:18" x14ac:dyDescent="0.25">
      <c r="A253" t="s">
        <v>296</v>
      </c>
      <c r="B253" t="s">
        <v>9677</v>
      </c>
      <c r="C253" t="s">
        <v>306</v>
      </c>
      <c r="D253" t="s">
        <v>9678</v>
      </c>
      <c r="E253" t="s">
        <v>9650</v>
      </c>
      <c r="F253" t="s">
        <v>9651</v>
      </c>
      <c r="G253" t="s">
        <v>9366</v>
      </c>
      <c r="M253" t="s">
        <v>296</v>
      </c>
      <c r="N253" t="str">
        <f t="shared" si="10"/>
        <v>Monitor.LUB_9445</v>
      </c>
      <c r="O253" t="str">
        <f t="shared" si="11"/>
        <v>Load.LUB_9445</v>
      </c>
      <c r="P253">
        <v>1</v>
      </c>
      <c r="Q253" t="s">
        <v>10253</v>
      </c>
      <c r="R253" t="s">
        <v>10254</v>
      </c>
    </row>
    <row r="254" spans="1:18" x14ac:dyDescent="0.25">
      <c r="A254" t="s">
        <v>296</v>
      </c>
      <c r="B254" t="s">
        <v>9927</v>
      </c>
      <c r="C254" t="s">
        <v>306</v>
      </c>
      <c r="D254" t="s">
        <v>9928</v>
      </c>
      <c r="E254" t="s">
        <v>9650</v>
      </c>
      <c r="F254" t="s">
        <v>9651</v>
      </c>
      <c r="G254" t="s">
        <v>9487</v>
      </c>
      <c r="M254" t="s">
        <v>296</v>
      </c>
      <c r="N254" t="str">
        <f t="shared" si="10"/>
        <v>Monitor.LUB_9450</v>
      </c>
      <c r="O254" t="str">
        <f t="shared" si="11"/>
        <v>Load.LUB_9450</v>
      </c>
      <c r="P254">
        <v>1</v>
      </c>
      <c r="Q254" t="s">
        <v>10253</v>
      </c>
      <c r="R254" t="s">
        <v>10254</v>
      </c>
    </row>
    <row r="255" spans="1:18" x14ac:dyDescent="0.25">
      <c r="A255" t="s">
        <v>296</v>
      </c>
      <c r="B255" t="s">
        <v>9931</v>
      </c>
      <c r="C255" t="s">
        <v>306</v>
      </c>
      <c r="D255" t="s">
        <v>9932</v>
      </c>
      <c r="E255" t="s">
        <v>9650</v>
      </c>
      <c r="F255" t="s">
        <v>9651</v>
      </c>
      <c r="G255" t="s">
        <v>9489</v>
      </c>
      <c r="M255" t="s">
        <v>296</v>
      </c>
      <c r="N255" t="str">
        <f t="shared" si="10"/>
        <v>Monitor.LUB_9452</v>
      </c>
      <c r="O255" t="str">
        <f t="shared" si="11"/>
        <v>Load.LUB_9452</v>
      </c>
      <c r="P255">
        <v>1</v>
      </c>
      <c r="Q255" t="s">
        <v>10253</v>
      </c>
      <c r="R255" t="s">
        <v>10254</v>
      </c>
    </row>
    <row r="256" spans="1:18" x14ac:dyDescent="0.25">
      <c r="A256" t="s">
        <v>296</v>
      </c>
      <c r="B256" t="s">
        <v>9933</v>
      </c>
      <c r="C256" t="s">
        <v>306</v>
      </c>
      <c r="D256" t="s">
        <v>9934</v>
      </c>
      <c r="E256" t="s">
        <v>9650</v>
      </c>
      <c r="F256" t="s">
        <v>9651</v>
      </c>
      <c r="G256" t="s">
        <v>9490</v>
      </c>
      <c r="M256" t="s">
        <v>296</v>
      </c>
      <c r="N256" t="str">
        <f t="shared" si="10"/>
        <v>Monitor.LUB_9462</v>
      </c>
      <c r="O256" t="str">
        <f t="shared" si="11"/>
        <v>Load.LUB_9462</v>
      </c>
      <c r="P256">
        <v>1</v>
      </c>
      <c r="Q256" t="s">
        <v>10253</v>
      </c>
      <c r="R256" t="s">
        <v>10254</v>
      </c>
    </row>
    <row r="257" spans="1:18" x14ac:dyDescent="0.25">
      <c r="A257" t="s">
        <v>296</v>
      </c>
      <c r="B257" t="s">
        <v>9692</v>
      </c>
      <c r="C257" t="s">
        <v>306</v>
      </c>
      <c r="D257" t="s">
        <v>9693</v>
      </c>
      <c r="E257" t="s">
        <v>9650</v>
      </c>
      <c r="F257" t="s">
        <v>9651</v>
      </c>
      <c r="G257" t="s">
        <v>9373</v>
      </c>
      <c r="M257" t="s">
        <v>296</v>
      </c>
      <c r="N257" t="str">
        <f t="shared" si="10"/>
        <v>Monitor.LUB_9465</v>
      </c>
      <c r="O257" t="str">
        <f t="shared" si="11"/>
        <v>Load.LUB_9465</v>
      </c>
      <c r="P257">
        <v>1</v>
      </c>
      <c r="Q257" t="s">
        <v>10253</v>
      </c>
      <c r="R257" t="s">
        <v>10254</v>
      </c>
    </row>
    <row r="258" spans="1:18" x14ac:dyDescent="0.25">
      <c r="A258" t="s">
        <v>296</v>
      </c>
      <c r="B258" t="s">
        <v>9937</v>
      </c>
      <c r="C258" t="s">
        <v>306</v>
      </c>
      <c r="D258" t="s">
        <v>9938</v>
      </c>
      <c r="E258" t="s">
        <v>9650</v>
      </c>
      <c r="F258" t="s">
        <v>9651</v>
      </c>
      <c r="G258" t="s">
        <v>9492</v>
      </c>
      <c r="M258" t="s">
        <v>296</v>
      </c>
      <c r="N258" t="str">
        <f t="shared" si="10"/>
        <v>Monitor.LUB_9467</v>
      </c>
      <c r="O258" t="str">
        <f t="shared" si="11"/>
        <v>Load.LUB_9467</v>
      </c>
      <c r="P258">
        <v>1</v>
      </c>
      <c r="Q258" t="s">
        <v>10253</v>
      </c>
      <c r="R258" t="s">
        <v>10254</v>
      </c>
    </row>
    <row r="259" spans="1:18" x14ac:dyDescent="0.25">
      <c r="A259" t="s">
        <v>296</v>
      </c>
      <c r="B259" t="s">
        <v>9935</v>
      </c>
      <c r="C259" t="s">
        <v>306</v>
      </c>
      <c r="D259" t="s">
        <v>9936</v>
      </c>
      <c r="E259" t="s">
        <v>9650</v>
      </c>
      <c r="F259" t="s">
        <v>9668</v>
      </c>
      <c r="G259" t="s">
        <v>9491</v>
      </c>
      <c r="M259" t="s">
        <v>296</v>
      </c>
      <c r="N259" t="str">
        <f t="shared" si="10"/>
        <v>Monitor.LUB_9473</v>
      </c>
      <c r="O259" t="str">
        <f t="shared" si="11"/>
        <v>Load.LUB_9473</v>
      </c>
      <c r="P259">
        <v>1</v>
      </c>
      <c r="Q259" t="s">
        <v>10253</v>
      </c>
      <c r="R259" t="s">
        <v>10254</v>
      </c>
    </row>
    <row r="260" spans="1:18" x14ac:dyDescent="0.25">
      <c r="A260" t="s">
        <v>296</v>
      </c>
      <c r="B260" t="s">
        <v>10240</v>
      </c>
      <c r="C260" t="s">
        <v>306</v>
      </c>
      <c r="D260" t="s">
        <v>10241</v>
      </c>
      <c r="E260" t="s">
        <v>9650</v>
      </c>
      <c r="F260" t="s">
        <v>9651</v>
      </c>
      <c r="G260" t="s">
        <v>9642</v>
      </c>
      <c r="M260" t="s">
        <v>296</v>
      </c>
      <c r="N260" t="str">
        <f t="shared" si="10"/>
        <v>Monitor.LUB_9477</v>
      </c>
      <c r="O260" t="str">
        <f t="shared" si="11"/>
        <v>Load.LUB_9477</v>
      </c>
      <c r="P260">
        <v>1</v>
      </c>
      <c r="Q260" t="s">
        <v>10253</v>
      </c>
      <c r="R260" t="s">
        <v>10254</v>
      </c>
    </row>
    <row r="261" spans="1:18" x14ac:dyDescent="0.25">
      <c r="A261" t="s">
        <v>296</v>
      </c>
      <c r="B261" t="s">
        <v>9697</v>
      </c>
      <c r="C261" t="s">
        <v>306</v>
      </c>
      <c r="D261" t="s">
        <v>9698</v>
      </c>
      <c r="E261" t="s">
        <v>9650</v>
      </c>
      <c r="F261" t="s">
        <v>9665</v>
      </c>
      <c r="G261" t="s">
        <v>9375</v>
      </c>
      <c r="M261" t="s">
        <v>296</v>
      </c>
      <c r="N261" t="str">
        <f t="shared" si="10"/>
        <v>Monitor.LUB_9482</v>
      </c>
      <c r="O261" t="str">
        <f t="shared" si="11"/>
        <v>Load.LUB_9482</v>
      </c>
      <c r="P261">
        <v>1</v>
      </c>
      <c r="Q261" t="s">
        <v>10253</v>
      </c>
      <c r="R261" t="s">
        <v>10254</v>
      </c>
    </row>
    <row r="262" spans="1:18" x14ac:dyDescent="0.25">
      <c r="A262" t="s">
        <v>296</v>
      </c>
      <c r="B262" t="s">
        <v>9672</v>
      </c>
      <c r="C262" t="s">
        <v>306</v>
      </c>
      <c r="D262" t="s">
        <v>9673</v>
      </c>
      <c r="E262" t="s">
        <v>9650</v>
      </c>
      <c r="F262" t="s">
        <v>9674</v>
      </c>
      <c r="G262" t="s">
        <v>9364</v>
      </c>
      <c r="M262" t="s">
        <v>296</v>
      </c>
      <c r="N262" t="str">
        <f t="shared" si="10"/>
        <v>Monitor.LUB_9484</v>
      </c>
      <c r="O262" t="str">
        <f t="shared" si="11"/>
        <v>Load.LUB_9484</v>
      </c>
      <c r="P262">
        <v>1</v>
      </c>
      <c r="Q262" t="s">
        <v>10253</v>
      </c>
      <c r="R262" t="s">
        <v>10254</v>
      </c>
    </row>
    <row r="263" spans="1:18" x14ac:dyDescent="0.25">
      <c r="A263" t="s">
        <v>296</v>
      </c>
      <c r="B263" t="s">
        <v>9687</v>
      </c>
      <c r="C263" t="s">
        <v>306</v>
      </c>
      <c r="D263" t="s">
        <v>9688</v>
      </c>
      <c r="E263" t="s">
        <v>9650</v>
      </c>
      <c r="F263" t="s">
        <v>9689</v>
      </c>
      <c r="G263" t="s">
        <v>9371</v>
      </c>
      <c r="M263" t="s">
        <v>296</v>
      </c>
      <c r="N263" t="str">
        <f t="shared" si="10"/>
        <v>Monitor.LUB_9487</v>
      </c>
      <c r="O263" t="str">
        <f t="shared" si="11"/>
        <v>Load.LUB_9487</v>
      </c>
      <c r="P263">
        <v>1</v>
      </c>
      <c r="Q263" t="s">
        <v>10253</v>
      </c>
      <c r="R263" t="s">
        <v>10254</v>
      </c>
    </row>
    <row r="264" spans="1:18" x14ac:dyDescent="0.25">
      <c r="A264" t="s">
        <v>296</v>
      </c>
      <c r="B264" t="s">
        <v>9944</v>
      </c>
      <c r="C264" t="s">
        <v>306</v>
      </c>
      <c r="D264" t="s">
        <v>9945</v>
      </c>
      <c r="E264" t="s">
        <v>9650</v>
      </c>
      <c r="F264" t="s">
        <v>9651</v>
      </c>
      <c r="G264" t="s">
        <v>9495</v>
      </c>
      <c r="M264" t="s">
        <v>296</v>
      </c>
      <c r="N264" t="str">
        <f t="shared" si="10"/>
        <v>Monitor.LUB_9490</v>
      </c>
      <c r="O264" t="str">
        <f t="shared" si="11"/>
        <v>Load.LUB_9490</v>
      </c>
      <c r="P264">
        <v>1</v>
      </c>
      <c r="Q264" t="s">
        <v>10253</v>
      </c>
      <c r="R264" t="s">
        <v>10254</v>
      </c>
    </row>
    <row r="265" spans="1:18" x14ac:dyDescent="0.25">
      <c r="A265" t="s">
        <v>296</v>
      </c>
      <c r="B265" t="s">
        <v>10236</v>
      </c>
      <c r="C265" t="s">
        <v>306</v>
      </c>
      <c r="D265" t="s">
        <v>10237</v>
      </c>
      <c r="E265" t="s">
        <v>9650</v>
      </c>
      <c r="F265" t="s">
        <v>9651</v>
      </c>
      <c r="G265" t="s">
        <v>9640</v>
      </c>
      <c r="M265" t="s">
        <v>296</v>
      </c>
      <c r="N265" t="str">
        <f t="shared" si="10"/>
        <v>Monitor.LUB_9494</v>
      </c>
      <c r="O265" t="str">
        <f t="shared" si="11"/>
        <v>Load.LUB_9494</v>
      </c>
      <c r="P265">
        <v>1</v>
      </c>
      <c r="Q265" t="s">
        <v>10253</v>
      </c>
      <c r="R265" t="s">
        <v>10254</v>
      </c>
    </row>
    <row r="266" spans="1:18" x14ac:dyDescent="0.25">
      <c r="A266" t="s">
        <v>296</v>
      </c>
      <c r="B266" t="s">
        <v>9861</v>
      </c>
      <c r="C266" t="s">
        <v>306</v>
      </c>
      <c r="D266" t="s">
        <v>9862</v>
      </c>
      <c r="E266" t="s">
        <v>9650</v>
      </c>
      <c r="F266" t="s">
        <v>9713</v>
      </c>
      <c r="G266" t="s">
        <v>9455</v>
      </c>
      <c r="M266" t="s">
        <v>296</v>
      </c>
      <c r="N266" t="str">
        <f t="shared" si="10"/>
        <v>Monitor.LUB_9496</v>
      </c>
      <c r="O266" t="str">
        <f t="shared" si="11"/>
        <v>Load.LUB_9496</v>
      </c>
      <c r="P266">
        <v>1</v>
      </c>
      <c r="Q266" t="s">
        <v>10253</v>
      </c>
      <c r="R266" t="s">
        <v>10254</v>
      </c>
    </row>
    <row r="267" spans="1:18" x14ac:dyDescent="0.25">
      <c r="A267" t="s">
        <v>296</v>
      </c>
      <c r="B267" t="s">
        <v>9859</v>
      </c>
      <c r="C267" t="s">
        <v>306</v>
      </c>
      <c r="D267" t="s">
        <v>9860</v>
      </c>
      <c r="E267" t="s">
        <v>9650</v>
      </c>
      <c r="F267" t="s">
        <v>9651</v>
      </c>
      <c r="G267" t="s">
        <v>9454</v>
      </c>
      <c r="M267" t="s">
        <v>296</v>
      </c>
      <c r="N267" t="str">
        <f t="shared" si="10"/>
        <v>Monitor.LUB_9497</v>
      </c>
      <c r="O267" t="str">
        <f t="shared" si="11"/>
        <v>Load.LUB_9497</v>
      </c>
      <c r="P267">
        <v>1</v>
      </c>
      <c r="Q267" t="s">
        <v>10253</v>
      </c>
      <c r="R267" t="s">
        <v>10254</v>
      </c>
    </row>
    <row r="268" spans="1:18" x14ac:dyDescent="0.25">
      <c r="A268" t="s">
        <v>296</v>
      </c>
      <c r="B268" t="s">
        <v>9707</v>
      </c>
      <c r="C268" t="s">
        <v>306</v>
      </c>
      <c r="D268" t="s">
        <v>9708</v>
      </c>
      <c r="E268" t="s">
        <v>9650</v>
      </c>
      <c r="F268" t="s">
        <v>9651</v>
      </c>
      <c r="G268" t="s">
        <v>9380</v>
      </c>
      <c r="M268" t="s">
        <v>296</v>
      </c>
      <c r="N268" t="str">
        <f t="shared" si="10"/>
        <v>Monitor.LUB_9498</v>
      </c>
      <c r="O268" t="str">
        <f t="shared" si="11"/>
        <v>Load.LUB_9498</v>
      </c>
      <c r="P268">
        <v>1</v>
      </c>
      <c r="Q268" t="s">
        <v>10253</v>
      </c>
      <c r="R268" t="s">
        <v>10254</v>
      </c>
    </row>
    <row r="271" spans="1:18" x14ac:dyDescent="0.25">
      <c r="A271" t="s">
        <v>296</v>
      </c>
      <c r="B271" t="s">
        <v>10184</v>
      </c>
      <c r="C271" t="s">
        <v>306</v>
      </c>
      <c r="D271" t="s">
        <v>10185</v>
      </c>
      <c r="E271" t="s">
        <v>9650</v>
      </c>
      <c r="F271" t="s">
        <v>9651</v>
      </c>
      <c r="G271" t="s">
        <v>9615</v>
      </c>
      <c r="M271" t="s">
        <v>296</v>
      </c>
      <c r="N271" t="str">
        <f t="shared" si="10"/>
        <v>Monitor.NEW_10103</v>
      </c>
      <c r="O271" t="str">
        <f t="shared" si="11"/>
        <v>Load.NEW_10103</v>
      </c>
      <c r="P271">
        <v>1</v>
      </c>
      <c r="Q271" t="s">
        <v>10253</v>
      </c>
      <c r="R271" t="s">
        <v>10254</v>
      </c>
    </row>
    <row r="272" spans="1:18" x14ac:dyDescent="0.25">
      <c r="A272" t="s">
        <v>296</v>
      </c>
      <c r="B272" t="s">
        <v>10190</v>
      </c>
      <c r="C272" t="s">
        <v>306</v>
      </c>
      <c r="D272" t="s">
        <v>10191</v>
      </c>
      <c r="E272" t="s">
        <v>9650</v>
      </c>
      <c r="F272" t="s">
        <v>9713</v>
      </c>
      <c r="G272" t="s">
        <v>9618</v>
      </c>
      <c r="M272" t="s">
        <v>296</v>
      </c>
      <c r="N272" t="str">
        <f t="shared" si="10"/>
        <v>Monitor.NEW_10113</v>
      </c>
      <c r="O272" t="str">
        <f t="shared" si="11"/>
        <v>Load.NEW_10113</v>
      </c>
      <c r="P272">
        <v>1</v>
      </c>
      <c r="Q272" t="s">
        <v>10253</v>
      </c>
      <c r="R272" t="s">
        <v>10254</v>
      </c>
    </row>
    <row r="273" spans="1:18" x14ac:dyDescent="0.25">
      <c r="A273" t="s">
        <v>296</v>
      </c>
      <c r="B273" t="s">
        <v>10192</v>
      </c>
      <c r="C273" t="s">
        <v>306</v>
      </c>
      <c r="D273" t="s">
        <v>10193</v>
      </c>
      <c r="E273" t="s">
        <v>9650</v>
      </c>
      <c r="F273" t="s">
        <v>9790</v>
      </c>
      <c r="G273" t="s">
        <v>9619</v>
      </c>
      <c r="M273" t="s">
        <v>296</v>
      </c>
      <c r="N273" t="str">
        <f t="shared" si="10"/>
        <v>Monitor.NEW_10126</v>
      </c>
      <c r="O273" t="str">
        <f t="shared" si="11"/>
        <v>Load.NEW_10126</v>
      </c>
      <c r="P273">
        <v>1</v>
      </c>
      <c r="Q273" t="s">
        <v>10253</v>
      </c>
      <c r="R273" t="s">
        <v>10254</v>
      </c>
    </row>
    <row r="274" spans="1:18" x14ac:dyDescent="0.25">
      <c r="A274" t="s">
        <v>296</v>
      </c>
      <c r="B274" t="s">
        <v>10194</v>
      </c>
      <c r="C274" t="s">
        <v>306</v>
      </c>
      <c r="D274" t="s">
        <v>10195</v>
      </c>
      <c r="E274" t="s">
        <v>9650</v>
      </c>
      <c r="F274" t="s">
        <v>9651</v>
      </c>
      <c r="G274" t="s">
        <v>9620</v>
      </c>
      <c r="M274" t="s">
        <v>296</v>
      </c>
      <c r="N274" t="str">
        <f t="shared" si="10"/>
        <v>Monitor.NEW_10136</v>
      </c>
      <c r="O274" t="str">
        <f t="shared" si="11"/>
        <v>Load.NEW_10136</v>
      </c>
      <c r="P274">
        <v>1</v>
      </c>
      <c r="Q274" t="s">
        <v>10253</v>
      </c>
      <c r="R274" t="s">
        <v>10254</v>
      </c>
    </row>
    <row r="275" spans="1:18" x14ac:dyDescent="0.25">
      <c r="A275" t="s">
        <v>296</v>
      </c>
      <c r="B275" t="s">
        <v>10200</v>
      </c>
      <c r="C275" t="s">
        <v>306</v>
      </c>
      <c r="D275" t="s">
        <v>10201</v>
      </c>
      <c r="E275" t="s">
        <v>9650</v>
      </c>
      <c r="F275" t="s">
        <v>9651</v>
      </c>
      <c r="G275" t="s">
        <v>9623</v>
      </c>
      <c r="M275" t="s">
        <v>296</v>
      </c>
      <c r="N275" t="str">
        <f t="shared" si="10"/>
        <v>Monitor.NEW_10139</v>
      </c>
      <c r="O275" t="str">
        <f t="shared" si="11"/>
        <v>Load.NEW_10139</v>
      </c>
      <c r="P275">
        <v>1</v>
      </c>
      <c r="Q275" t="s">
        <v>10253</v>
      </c>
      <c r="R275" t="s">
        <v>10254</v>
      </c>
    </row>
    <row r="276" spans="1:18" x14ac:dyDescent="0.25">
      <c r="A276" t="s">
        <v>296</v>
      </c>
      <c r="B276" t="s">
        <v>10198</v>
      </c>
      <c r="C276" t="s">
        <v>306</v>
      </c>
      <c r="D276" t="s">
        <v>10199</v>
      </c>
      <c r="E276" t="s">
        <v>9650</v>
      </c>
      <c r="F276" t="s">
        <v>9651</v>
      </c>
      <c r="G276" t="s">
        <v>9622</v>
      </c>
      <c r="M276" t="s">
        <v>296</v>
      </c>
      <c r="N276" t="str">
        <f t="shared" si="10"/>
        <v>Monitor.NEW_10140</v>
      </c>
      <c r="O276" t="str">
        <f t="shared" si="11"/>
        <v>Load.NEW_10140</v>
      </c>
      <c r="P276">
        <v>1</v>
      </c>
      <c r="Q276" t="s">
        <v>10253</v>
      </c>
      <c r="R276" t="s">
        <v>10254</v>
      </c>
    </row>
    <row r="277" spans="1:18" x14ac:dyDescent="0.25">
      <c r="A277" t="s">
        <v>296</v>
      </c>
      <c r="B277" t="s">
        <v>10202</v>
      </c>
      <c r="C277" t="s">
        <v>306</v>
      </c>
      <c r="D277" t="s">
        <v>10203</v>
      </c>
      <c r="E277" t="s">
        <v>9650</v>
      </c>
      <c r="F277" t="s">
        <v>9651</v>
      </c>
      <c r="G277" t="s">
        <v>9624</v>
      </c>
      <c r="M277" t="s">
        <v>296</v>
      </c>
      <c r="N277" t="str">
        <f t="shared" si="10"/>
        <v>Monitor.NEW_10142</v>
      </c>
      <c r="O277" t="str">
        <f t="shared" si="11"/>
        <v>Load.NEW_10142</v>
      </c>
      <c r="P277">
        <v>1</v>
      </c>
      <c r="Q277" t="s">
        <v>10253</v>
      </c>
      <c r="R277" t="s">
        <v>10254</v>
      </c>
    </row>
    <row r="278" spans="1:18" x14ac:dyDescent="0.25">
      <c r="A278" t="s">
        <v>296</v>
      </c>
      <c r="B278" t="s">
        <v>10204</v>
      </c>
      <c r="C278" t="s">
        <v>306</v>
      </c>
      <c r="D278" t="s">
        <v>10205</v>
      </c>
      <c r="E278" t="s">
        <v>9650</v>
      </c>
      <c r="F278" t="s">
        <v>9713</v>
      </c>
      <c r="G278" t="s">
        <v>9625</v>
      </c>
      <c r="M278" t="s">
        <v>296</v>
      </c>
      <c r="N278" t="str">
        <f t="shared" si="10"/>
        <v>Monitor.NEW_10147</v>
      </c>
      <c r="O278" t="str">
        <f t="shared" si="11"/>
        <v>Load.NEW_10147</v>
      </c>
      <c r="P278">
        <v>1</v>
      </c>
      <c r="Q278" t="s">
        <v>10253</v>
      </c>
      <c r="R278" t="s">
        <v>10254</v>
      </c>
    </row>
    <row r="279" spans="1:18" x14ac:dyDescent="0.25">
      <c r="A279" t="s">
        <v>296</v>
      </c>
      <c r="B279" t="s">
        <v>10218</v>
      </c>
      <c r="C279" t="s">
        <v>306</v>
      </c>
      <c r="D279" t="s">
        <v>10219</v>
      </c>
      <c r="E279" t="s">
        <v>9650</v>
      </c>
      <c r="F279" t="s">
        <v>9651</v>
      </c>
      <c r="G279" t="s">
        <v>9632</v>
      </c>
      <c r="M279" t="s">
        <v>296</v>
      </c>
      <c r="N279" t="str">
        <f t="shared" si="10"/>
        <v>Monitor.NEW_10166</v>
      </c>
      <c r="O279" t="str">
        <f t="shared" si="11"/>
        <v>Load.NEW_10166</v>
      </c>
      <c r="P279">
        <v>1</v>
      </c>
      <c r="Q279" t="s">
        <v>10253</v>
      </c>
      <c r="R279" t="s">
        <v>10254</v>
      </c>
    </row>
    <row r="280" spans="1:18" x14ac:dyDescent="0.25">
      <c r="A280" t="s">
        <v>296</v>
      </c>
      <c r="B280" t="s">
        <v>10212</v>
      </c>
      <c r="C280" t="s">
        <v>306</v>
      </c>
      <c r="D280" t="s">
        <v>10213</v>
      </c>
      <c r="E280" t="s">
        <v>9650</v>
      </c>
      <c r="F280" t="s">
        <v>9651</v>
      </c>
      <c r="G280" t="s">
        <v>9629</v>
      </c>
      <c r="M280" t="s">
        <v>296</v>
      </c>
      <c r="N280" t="str">
        <f t="shared" si="10"/>
        <v>Monitor.NEW_10178</v>
      </c>
      <c r="O280" t="str">
        <f t="shared" si="11"/>
        <v>Load.NEW_10178</v>
      </c>
      <c r="P280">
        <v>1</v>
      </c>
      <c r="Q280" t="s">
        <v>10253</v>
      </c>
      <c r="R280" t="s">
        <v>10254</v>
      </c>
    </row>
    <row r="281" spans="1:18" x14ac:dyDescent="0.25">
      <c r="A281" t="s">
        <v>296</v>
      </c>
      <c r="B281" t="s">
        <v>10214</v>
      </c>
      <c r="C281" t="s">
        <v>306</v>
      </c>
      <c r="D281" t="s">
        <v>10215</v>
      </c>
      <c r="E281" t="s">
        <v>9650</v>
      </c>
      <c r="F281" t="s">
        <v>9713</v>
      </c>
      <c r="G281" t="s">
        <v>9630</v>
      </c>
      <c r="M281" t="s">
        <v>296</v>
      </c>
      <c r="N281" t="str">
        <f t="shared" si="10"/>
        <v>Monitor.NEW_10183</v>
      </c>
      <c r="O281" t="str">
        <f t="shared" si="11"/>
        <v>Load.NEW_10183</v>
      </c>
      <c r="P281">
        <v>1</v>
      </c>
      <c r="Q281" t="s">
        <v>10253</v>
      </c>
      <c r="R281" t="s">
        <v>10254</v>
      </c>
    </row>
    <row r="282" spans="1:18" x14ac:dyDescent="0.25">
      <c r="A282" t="s">
        <v>296</v>
      </c>
      <c r="B282" t="s">
        <v>10216</v>
      </c>
      <c r="C282" t="s">
        <v>306</v>
      </c>
      <c r="D282" t="s">
        <v>10217</v>
      </c>
      <c r="E282" t="s">
        <v>9650</v>
      </c>
      <c r="F282" t="s">
        <v>9651</v>
      </c>
      <c r="G282" t="s">
        <v>9631</v>
      </c>
      <c r="M282" t="s">
        <v>296</v>
      </c>
      <c r="N282" t="str">
        <f t="shared" si="10"/>
        <v>Monitor.NEW_10190</v>
      </c>
      <c r="O282" t="str">
        <f t="shared" si="11"/>
        <v>Load.NEW_10190</v>
      </c>
      <c r="P282">
        <v>1</v>
      </c>
      <c r="Q282" t="s">
        <v>10253</v>
      </c>
      <c r="R282" t="s">
        <v>10254</v>
      </c>
    </row>
    <row r="283" spans="1:18" x14ac:dyDescent="0.25">
      <c r="A283" t="s">
        <v>296</v>
      </c>
      <c r="B283" t="s">
        <v>10186</v>
      </c>
      <c r="C283" t="s">
        <v>306</v>
      </c>
      <c r="D283" t="s">
        <v>10187</v>
      </c>
      <c r="E283" t="s">
        <v>9650</v>
      </c>
      <c r="F283" t="s">
        <v>9713</v>
      </c>
      <c r="G283" t="s">
        <v>9616</v>
      </c>
      <c r="M283" t="s">
        <v>296</v>
      </c>
      <c r="N283" t="str">
        <f t="shared" si="10"/>
        <v>Monitor.NEW_10197</v>
      </c>
      <c r="O283" t="str">
        <f t="shared" si="11"/>
        <v>Load.NEW_10197</v>
      </c>
      <c r="P283">
        <v>1</v>
      </c>
      <c r="Q283" t="s">
        <v>10253</v>
      </c>
      <c r="R283" t="s">
        <v>10254</v>
      </c>
    </row>
    <row r="284" spans="1:18" x14ac:dyDescent="0.25">
      <c r="A284" t="s">
        <v>296</v>
      </c>
      <c r="B284" t="s">
        <v>10188</v>
      </c>
      <c r="C284" t="s">
        <v>306</v>
      </c>
      <c r="D284" t="s">
        <v>10189</v>
      </c>
      <c r="E284" t="s">
        <v>9650</v>
      </c>
      <c r="F284" t="s">
        <v>9713</v>
      </c>
      <c r="G284" t="s">
        <v>9617</v>
      </c>
      <c r="M284" t="s">
        <v>296</v>
      </c>
      <c r="N284" t="str">
        <f t="shared" si="10"/>
        <v>Monitor.NEW_10223</v>
      </c>
      <c r="O284" t="str">
        <f t="shared" si="11"/>
        <v>Load.NEW_10223</v>
      </c>
      <c r="P284">
        <v>1</v>
      </c>
      <c r="Q284" t="s">
        <v>10253</v>
      </c>
      <c r="R284" t="s">
        <v>10254</v>
      </c>
    </row>
    <row r="285" spans="1:18" x14ac:dyDescent="0.25">
      <c r="A285" t="s">
        <v>296</v>
      </c>
      <c r="B285" t="s">
        <v>10224</v>
      </c>
      <c r="C285" t="s">
        <v>306</v>
      </c>
      <c r="D285" t="s">
        <v>10225</v>
      </c>
      <c r="E285" t="s">
        <v>9650</v>
      </c>
      <c r="F285" t="s">
        <v>9651</v>
      </c>
      <c r="G285" t="s">
        <v>9635</v>
      </c>
      <c r="M285" t="s">
        <v>296</v>
      </c>
      <c r="N285" t="str">
        <f t="shared" si="10"/>
        <v>Monitor.NEW_10224</v>
      </c>
      <c r="O285" t="str">
        <f t="shared" si="11"/>
        <v>Load.NEW_10224</v>
      </c>
      <c r="P285">
        <v>1</v>
      </c>
      <c r="Q285" t="s">
        <v>10253</v>
      </c>
      <c r="R285" t="s">
        <v>10254</v>
      </c>
    </row>
    <row r="286" spans="1:18" x14ac:dyDescent="0.25">
      <c r="A286" t="s">
        <v>296</v>
      </c>
      <c r="B286" t="s">
        <v>10210</v>
      </c>
      <c r="C286" t="s">
        <v>306</v>
      </c>
      <c r="D286" t="s">
        <v>10211</v>
      </c>
      <c r="E286" t="s">
        <v>9650</v>
      </c>
      <c r="F286" t="s">
        <v>9713</v>
      </c>
      <c r="G286" t="s">
        <v>9628</v>
      </c>
      <c r="M286" t="s">
        <v>296</v>
      </c>
      <c r="N286" t="str">
        <f t="shared" si="10"/>
        <v>Monitor.NEW_10229</v>
      </c>
      <c r="O286" t="str">
        <f t="shared" si="11"/>
        <v>Load.NEW_10229</v>
      </c>
      <c r="P286">
        <v>1</v>
      </c>
      <c r="Q286" t="s">
        <v>10253</v>
      </c>
      <c r="R286" t="s">
        <v>10254</v>
      </c>
    </row>
    <row r="287" spans="1:18" x14ac:dyDescent="0.25">
      <c r="A287" t="s">
        <v>296</v>
      </c>
      <c r="B287" t="s">
        <v>10208</v>
      </c>
      <c r="C287" t="s">
        <v>306</v>
      </c>
      <c r="D287" t="s">
        <v>10209</v>
      </c>
      <c r="E287" t="s">
        <v>9650</v>
      </c>
      <c r="F287" t="s">
        <v>9713</v>
      </c>
      <c r="G287" t="s">
        <v>9627</v>
      </c>
      <c r="M287" t="s">
        <v>296</v>
      </c>
      <c r="N287" t="str">
        <f t="shared" si="10"/>
        <v>Monitor.NEW_10237</v>
      </c>
      <c r="O287" t="str">
        <f t="shared" si="11"/>
        <v>Load.NEW_10237</v>
      </c>
      <c r="P287">
        <v>1</v>
      </c>
      <c r="Q287" t="s">
        <v>10253</v>
      </c>
      <c r="R287" t="s">
        <v>10254</v>
      </c>
    </row>
    <row r="288" spans="1:18" x14ac:dyDescent="0.25">
      <c r="A288" t="s">
        <v>296</v>
      </c>
      <c r="B288" t="s">
        <v>10206</v>
      </c>
      <c r="C288" t="s">
        <v>306</v>
      </c>
      <c r="D288" t="s">
        <v>10207</v>
      </c>
      <c r="E288" t="s">
        <v>9650</v>
      </c>
      <c r="F288" t="s">
        <v>9651</v>
      </c>
      <c r="G288" t="s">
        <v>9626</v>
      </c>
      <c r="M288" t="s">
        <v>296</v>
      </c>
      <c r="N288" t="str">
        <f t="shared" si="10"/>
        <v>Monitor.NEW_10240</v>
      </c>
      <c r="O288" t="str">
        <f t="shared" si="11"/>
        <v>Load.NEW_10240</v>
      </c>
      <c r="P288">
        <v>1</v>
      </c>
      <c r="Q288" t="s">
        <v>10253</v>
      </c>
      <c r="R288" t="s">
        <v>10254</v>
      </c>
    </row>
    <row r="289" spans="1:18" x14ac:dyDescent="0.25">
      <c r="A289" t="s">
        <v>296</v>
      </c>
      <c r="B289" t="s">
        <v>10222</v>
      </c>
      <c r="C289" t="s">
        <v>306</v>
      </c>
      <c r="D289" t="s">
        <v>10223</v>
      </c>
      <c r="E289" t="s">
        <v>9650</v>
      </c>
      <c r="F289" t="s">
        <v>9651</v>
      </c>
      <c r="G289" t="s">
        <v>9634</v>
      </c>
      <c r="M289" t="s">
        <v>296</v>
      </c>
      <c r="N289" t="str">
        <f t="shared" si="10"/>
        <v>Monitor.NEW_10241</v>
      </c>
      <c r="O289" t="str">
        <f t="shared" si="11"/>
        <v>Load.NEW_10241</v>
      </c>
      <c r="P289">
        <v>1</v>
      </c>
      <c r="Q289" t="s">
        <v>10253</v>
      </c>
      <c r="R289" t="s">
        <v>10254</v>
      </c>
    </row>
    <row r="290" spans="1:18" x14ac:dyDescent="0.25">
      <c r="A290" t="s">
        <v>296</v>
      </c>
      <c r="B290" t="s">
        <v>10220</v>
      </c>
      <c r="C290" t="s">
        <v>306</v>
      </c>
      <c r="D290" t="s">
        <v>10221</v>
      </c>
      <c r="E290" t="s">
        <v>9650</v>
      </c>
      <c r="F290" t="s">
        <v>9651</v>
      </c>
      <c r="G290" t="s">
        <v>9633</v>
      </c>
      <c r="M290" t="s">
        <v>296</v>
      </c>
      <c r="N290" t="str">
        <f t="shared" si="10"/>
        <v>Monitor.NEW_10249</v>
      </c>
      <c r="O290" t="str">
        <f t="shared" si="11"/>
        <v>Load.NEW_10249</v>
      </c>
      <c r="P290">
        <v>1</v>
      </c>
      <c r="Q290" t="s">
        <v>10253</v>
      </c>
      <c r="R290" t="s">
        <v>10254</v>
      </c>
    </row>
    <row r="291" spans="1:18" x14ac:dyDescent="0.25">
      <c r="A291" t="s">
        <v>296</v>
      </c>
      <c r="B291" t="s">
        <v>10196</v>
      </c>
      <c r="C291" t="s">
        <v>306</v>
      </c>
      <c r="D291" t="s">
        <v>10197</v>
      </c>
      <c r="E291" t="s">
        <v>9650</v>
      </c>
      <c r="F291" t="s">
        <v>9651</v>
      </c>
      <c r="G291" t="s">
        <v>9621</v>
      </c>
      <c r="M291" t="s">
        <v>296</v>
      </c>
      <c r="N291" t="str">
        <f t="shared" si="10"/>
        <v>Monitor.NEW_10250</v>
      </c>
      <c r="O291" t="str">
        <f t="shared" si="11"/>
        <v>Load.NEW_10250</v>
      </c>
      <c r="P291">
        <v>1</v>
      </c>
      <c r="Q291" t="s">
        <v>10253</v>
      </c>
      <c r="R291" t="s">
        <v>10254</v>
      </c>
    </row>
    <row r="294" spans="1:18" x14ac:dyDescent="0.25">
      <c r="A294" t="s">
        <v>296</v>
      </c>
      <c r="B294" t="s">
        <v>10086</v>
      </c>
      <c r="C294" t="s">
        <v>306</v>
      </c>
      <c r="D294" t="s">
        <v>10087</v>
      </c>
      <c r="E294" t="s">
        <v>9650</v>
      </c>
      <c r="F294" t="s">
        <v>9651</v>
      </c>
      <c r="G294" t="s">
        <v>9566</v>
      </c>
      <c r="M294" t="s">
        <v>296</v>
      </c>
      <c r="N294" t="str">
        <f t="shared" si="10"/>
        <v>Monitor.SAN_11002</v>
      </c>
      <c r="O294" t="str">
        <f t="shared" si="11"/>
        <v>Load.SAN_11002</v>
      </c>
      <c r="P294">
        <v>1</v>
      </c>
      <c r="Q294" t="s">
        <v>10253</v>
      </c>
      <c r="R294" t="s">
        <v>10254</v>
      </c>
    </row>
    <row r="295" spans="1:18" x14ac:dyDescent="0.25">
      <c r="A295" t="s">
        <v>296</v>
      </c>
      <c r="B295" t="s">
        <v>10104</v>
      </c>
      <c r="C295" t="s">
        <v>306</v>
      </c>
      <c r="D295" t="s">
        <v>10105</v>
      </c>
      <c r="E295" t="s">
        <v>9650</v>
      </c>
      <c r="F295" t="s">
        <v>9713</v>
      </c>
      <c r="G295" t="s">
        <v>9575</v>
      </c>
      <c r="M295" t="s">
        <v>296</v>
      </c>
      <c r="N295" t="str">
        <f t="shared" si="10"/>
        <v>Monitor.SAN_11003</v>
      </c>
      <c r="O295" t="str">
        <f t="shared" si="11"/>
        <v>Load.SAN_11003</v>
      </c>
      <c r="P295">
        <v>1</v>
      </c>
      <c r="Q295" t="s">
        <v>10253</v>
      </c>
      <c r="R295" t="s">
        <v>10254</v>
      </c>
    </row>
    <row r="296" spans="1:18" x14ac:dyDescent="0.25">
      <c r="A296" t="s">
        <v>296</v>
      </c>
      <c r="B296" t="s">
        <v>10084</v>
      </c>
      <c r="C296" t="s">
        <v>306</v>
      </c>
      <c r="D296" t="s">
        <v>10085</v>
      </c>
      <c r="E296" t="s">
        <v>9650</v>
      </c>
      <c r="F296" t="s">
        <v>9713</v>
      </c>
      <c r="G296" t="s">
        <v>9565</v>
      </c>
      <c r="M296" t="s">
        <v>296</v>
      </c>
      <c r="N296" t="str">
        <f t="shared" si="10"/>
        <v>Monitor.SAN_11022</v>
      </c>
      <c r="O296" t="str">
        <f t="shared" si="11"/>
        <v>Load.SAN_11022</v>
      </c>
      <c r="P296">
        <v>1</v>
      </c>
      <c r="Q296" t="s">
        <v>10253</v>
      </c>
      <c r="R296" t="s">
        <v>10254</v>
      </c>
    </row>
    <row r="297" spans="1:18" x14ac:dyDescent="0.25">
      <c r="A297" t="s">
        <v>296</v>
      </c>
      <c r="B297" t="s">
        <v>10102</v>
      </c>
      <c r="C297" t="s">
        <v>306</v>
      </c>
      <c r="D297" t="s">
        <v>10103</v>
      </c>
      <c r="E297" t="s">
        <v>9650</v>
      </c>
      <c r="F297" t="s">
        <v>9713</v>
      </c>
      <c r="G297" t="s">
        <v>9574</v>
      </c>
      <c r="M297" t="s">
        <v>296</v>
      </c>
      <c r="N297" t="str">
        <f t="shared" si="10"/>
        <v>Monitor.SAN_11026</v>
      </c>
      <c r="O297" t="str">
        <f t="shared" si="11"/>
        <v>Load.SAN_11026</v>
      </c>
      <c r="P297">
        <v>1</v>
      </c>
      <c r="Q297" t="s">
        <v>10253</v>
      </c>
      <c r="R297" t="s">
        <v>10254</v>
      </c>
    </row>
    <row r="298" spans="1:18" x14ac:dyDescent="0.25">
      <c r="A298" t="s">
        <v>296</v>
      </c>
      <c r="B298" t="s">
        <v>10100</v>
      </c>
      <c r="C298" t="s">
        <v>306</v>
      </c>
      <c r="D298" t="s">
        <v>10101</v>
      </c>
      <c r="E298" t="s">
        <v>9650</v>
      </c>
      <c r="F298" t="s">
        <v>9651</v>
      </c>
      <c r="G298" t="s">
        <v>9573</v>
      </c>
      <c r="M298" t="s">
        <v>296</v>
      </c>
      <c r="N298" t="str">
        <f t="shared" si="10"/>
        <v>Monitor.SAN_11041</v>
      </c>
      <c r="O298" t="str">
        <f t="shared" si="11"/>
        <v>Load.SAN_11041</v>
      </c>
      <c r="P298">
        <v>1</v>
      </c>
      <c r="Q298" t="s">
        <v>10253</v>
      </c>
      <c r="R298" t="s">
        <v>10254</v>
      </c>
    </row>
    <row r="299" spans="1:18" x14ac:dyDescent="0.25">
      <c r="A299" t="s">
        <v>296</v>
      </c>
      <c r="B299" t="s">
        <v>10098</v>
      </c>
      <c r="C299" t="s">
        <v>306</v>
      </c>
      <c r="D299" t="s">
        <v>10099</v>
      </c>
      <c r="E299" t="s">
        <v>9650</v>
      </c>
      <c r="F299" t="s">
        <v>9674</v>
      </c>
      <c r="G299" t="s">
        <v>9572</v>
      </c>
      <c r="M299" t="s">
        <v>296</v>
      </c>
      <c r="N299" t="str">
        <f t="shared" si="10"/>
        <v>Monitor.SAN_11047</v>
      </c>
      <c r="O299" t="str">
        <f t="shared" si="11"/>
        <v>Load.SAN_11047</v>
      </c>
      <c r="P299">
        <v>1</v>
      </c>
      <c r="Q299" t="s">
        <v>10253</v>
      </c>
      <c r="R299" t="s">
        <v>10254</v>
      </c>
    </row>
    <row r="300" spans="1:18" x14ac:dyDescent="0.25">
      <c r="A300" t="s">
        <v>296</v>
      </c>
      <c r="B300" t="s">
        <v>10096</v>
      </c>
      <c r="C300" t="s">
        <v>306</v>
      </c>
      <c r="D300" t="s">
        <v>10097</v>
      </c>
      <c r="E300" t="s">
        <v>9650</v>
      </c>
      <c r="F300" t="s">
        <v>9651</v>
      </c>
      <c r="G300" t="s">
        <v>9571</v>
      </c>
      <c r="M300" t="s">
        <v>296</v>
      </c>
      <c r="N300" t="str">
        <f t="shared" si="10"/>
        <v>Monitor.SAN_11049</v>
      </c>
      <c r="O300" t="str">
        <f t="shared" si="11"/>
        <v>Load.SAN_11049</v>
      </c>
      <c r="P300">
        <v>1</v>
      </c>
      <c r="Q300" t="s">
        <v>10253</v>
      </c>
      <c r="R300" t="s">
        <v>10254</v>
      </c>
    </row>
    <row r="301" spans="1:18" x14ac:dyDescent="0.25">
      <c r="A301" t="s">
        <v>296</v>
      </c>
      <c r="B301" t="s">
        <v>10094</v>
      </c>
      <c r="C301" t="s">
        <v>306</v>
      </c>
      <c r="D301" t="s">
        <v>10095</v>
      </c>
      <c r="E301" t="s">
        <v>9650</v>
      </c>
      <c r="F301" t="s">
        <v>9713</v>
      </c>
      <c r="G301" t="s">
        <v>9570</v>
      </c>
      <c r="M301" t="s">
        <v>296</v>
      </c>
      <c r="N301" t="str">
        <f t="shared" si="10"/>
        <v>Monitor.SAN_11054</v>
      </c>
      <c r="O301" t="str">
        <f t="shared" si="11"/>
        <v>Load.SAN_11054</v>
      </c>
      <c r="P301">
        <v>1</v>
      </c>
      <c r="Q301" t="s">
        <v>10253</v>
      </c>
      <c r="R301" t="s">
        <v>10254</v>
      </c>
    </row>
    <row r="302" spans="1:18" x14ac:dyDescent="0.25">
      <c r="A302" t="s">
        <v>296</v>
      </c>
      <c r="B302" t="s">
        <v>10126</v>
      </c>
      <c r="C302" t="s">
        <v>306</v>
      </c>
      <c r="D302" t="s">
        <v>10127</v>
      </c>
      <c r="E302" t="s">
        <v>9650</v>
      </c>
      <c r="F302" t="s">
        <v>9790</v>
      </c>
      <c r="G302" t="s">
        <v>9586</v>
      </c>
      <c r="M302" t="s">
        <v>296</v>
      </c>
      <c r="N302" t="str">
        <f t="shared" si="10"/>
        <v>Monitor.SAN_11062</v>
      </c>
      <c r="O302" t="str">
        <f t="shared" si="11"/>
        <v>Load.SAN_11062</v>
      </c>
      <c r="P302">
        <v>1</v>
      </c>
      <c r="Q302" t="s">
        <v>10253</v>
      </c>
      <c r="R302" t="s">
        <v>10254</v>
      </c>
    </row>
    <row r="303" spans="1:18" x14ac:dyDescent="0.25">
      <c r="A303" t="s">
        <v>296</v>
      </c>
      <c r="B303" t="s">
        <v>10088</v>
      </c>
      <c r="C303" t="s">
        <v>306</v>
      </c>
      <c r="D303" t="s">
        <v>10089</v>
      </c>
      <c r="E303" t="s">
        <v>9650</v>
      </c>
      <c r="F303" t="s">
        <v>9651</v>
      </c>
      <c r="G303" t="s">
        <v>9567</v>
      </c>
      <c r="M303" t="s">
        <v>296</v>
      </c>
      <c r="N303" t="str">
        <f t="shared" ref="N303:N315" si="12">"Monitor."&amp;RIGHT(B303,LEN(B303)-5)</f>
        <v>Monitor.SAN_11093</v>
      </c>
      <c r="O303" t="str">
        <f t="shared" ref="O303:O315" si="13">B303</f>
        <v>Load.SAN_11093</v>
      </c>
      <c r="P303">
        <v>1</v>
      </c>
      <c r="Q303" t="s">
        <v>10253</v>
      </c>
      <c r="R303" t="s">
        <v>10254</v>
      </c>
    </row>
    <row r="304" spans="1:18" x14ac:dyDescent="0.25">
      <c r="A304" t="s">
        <v>296</v>
      </c>
      <c r="B304" t="s">
        <v>10090</v>
      </c>
      <c r="C304" t="s">
        <v>306</v>
      </c>
      <c r="D304" t="s">
        <v>10091</v>
      </c>
      <c r="E304" t="s">
        <v>9650</v>
      </c>
      <c r="F304" t="s">
        <v>9713</v>
      </c>
      <c r="G304" t="s">
        <v>9568</v>
      </c>
      <c r="M304" t="s">
        <v>296</v>
      </c>
      <c r="N304" t="str">
        <f t="shared" si="12"/>
        <v>Monitor.SAN_11103</v>
      </c>
      <c r="O304" t="str">
        <f t="shared" si="13"/>
        <v>Load.SAN_11103</v>
      </c>
      <c r="P304">
        <v>1</v>
      </c>
      <c r="Q304" t="s">
        <v>10253</v>
      </c>
      <c r="R304" t="s">
        <v>10254</v>
      </c>
    </row>
    <row r="305" spans="1:18" x14ac:dyDescent="0.25">
      <c r="A305" t="s">
        <v>296</v>
      </c>
      <c r="B305" t="s">
        <v>10092</v>
      </c>
      <c r="C305" t="s">
        <v>306</v>
      </c>
      <c r="D305" t="s">
        <v>10093</v>
      </c>
      <c r="E305" t="s">
        <v>9650</v>
      </c>
      <c r="F305" t="s">
        <v>9651</v>
      </c>
      <c r="G305" t="s">
        <v>9569</v>
      </c>
      <c r="M305" t="s">
        <v>296</v>
      </c>
      <c r="N305" t="str">
        <f t="shared" si="12"/>
        <v>Monitor.SAN_11110</v>
      </c>
      <c r="O305" t="str">
        <f t="shared" si="13"/>
        <v>Load.SAN_11110</v>
      </c>
      <c r="P305">
        <v>1</v>
      </c>
      <c r="Q305" t="s">
        <v>10253</v>
      </c>
      <c r="R305" t="s">
        <v>10254</v>
      </c>
    </row>
    <row r="306" spans="1:18" x14ac:dyDescent="0.25">
      <c r="A306" t="s">
        <v>296</v>
      </c>
      <c r="B306" t="s">
        <v>10120</v>
      </c>
      <c r="C306" t="s">
        <v>306</v>
      </c>
      <c r="D306" t="s">
        <v>10121</v>
      </c>
      <c r="E306" t="s">
        <v>9650</v>
      </c>
      <c r="F306" t="s">
        <v>9713</v>
      </c>
      <c r="G306" t="s">
        <v>9583</v>
      </c>
      <c r="M306" t="s">
        <v>296</v>
      </c>
      <c r="N306" t="str">
        <f t="shared" si="12"/>
        <v>Monitor.SAN_11112</v>
      </c>
      <c r="O306" t="str">
        <f t="shared" si="13"/>
        <v>Load.SAN_11112</v>
      </c>
      <c r="P306">
        <v>1</v>
      </c>
      <c r="Q306" t="s">
        <v>10253</v>
      </c>
      <c r="R306" t="s">
        <v>10254</v>
      </c>
    </row>
    <row r="307" spans="1:18" x14ac:dyDescent="0.25">
      <c r="A307" t="s">
        <v>296</v>
      </c>
      <c r="B307" t="s">
        <v>10122</v>
      </c>
      <c r="C307" t="s">
        <v>306</v>
      </c>
      <c r="D307" t="s">
        <v>10123</v>
      </c>
      <c r="E307" t="s">
        <v>9650</v>
      </c>
      <c r="F307" t="s">
        <v>9713</v>
      </c>
      <c r="G307" t="s">
        <v>9584</v>
      </c>
      <c r="M307" t="s">
        <v>296</v>
      </c>
      <c r="N307" t="str">
        <f t="shared" si="12"/>
        <v>Monitor.SAN_11118</v>
      </c>
      <c r="O307" t="str">
        <f t="shared" si="13"/>
        <v>Load.SAN_11118</v>
      </c>
      <c r="P307">
        <v>1</v>
      </c>
      <c r="Q307" t="s">
        <v>10253</v>
      </c>
      <c r="R307" t="s">
        <v>10254</v>
      </c>
    </row>
    <row r="308" spans="1:18" x14ac:dyDescent="0.25">
      <c r="A308" t="s">
        <v>296</v>
      </c>
      <c r="B308" t="s">
        <v>10124</v>
      </c>
      <c r="C308" t="s">
        <v>306</v>
      </c>
      <c r="D308" t="s">
        <v>10125</v>
      </c>
      <c r="E308" t="s">
        <v>9650</v>
      </c>
      <c r="F308" t="s">
        <v>9713</v>
      </c>
      <c r="G308" t="s">
        <v>9585</v>
      </c>
      <c r="M308" t="s">
        <v>296</v>
      </c>
      <c r="N308" t="str">
        <f t="shared" si="12"/>
        <v>Monitor.SAN_11121</v>
      </c>
      <c r="O308" t="str">
        <f t="shared" si="13"/>
        <v>Load.SAN_11121</v>
      </c>
      <c r="P308">
        <v>1</v>
      </c>
      <c r="Q308" t="s">
        <v>10253</v>
      </c>
      <c r="R308" t="s">
        <v>10254</v>
      </c>
    </row>
    <row r="309" spans="1:18" x14ac:dyDescent="0.25">
      <c r="A309" t="s">
        <v>296</v>
      </c>
      <c r="B309" t="s">
        <v>10114</v>
      </c>
      <c r="C309" t="s">
        <v>306</v>
      </c>
      <c r="D309" t="s">
        <v>10115</v>
      </c>
      <c r="E309" t="s">
        <v>9650</v>
      </c>
      <c r="F309" t="s">
        <v>9713</v>
      </c>
      <c r="G309" t="s">
        <v>9580</v>
      </c>
      <c r="M309" t="s">
        <v>296</v>
      </c>
      <c r="N309" t="str">
        <f t="shared" si="12"/>
        <v>Monitor.SAN_11123</v>
      </c>
      <c r="O309" t="str">
        <f t="shared" si="13"/>
        <v>Load.SAN_11123</v>
      </c>
      <c r="P309">
        <v>1</v>
      </c>
      <c r="Q309" t="s">
        <v>10253</v>
      </c>
      <c r="R309" t="s">
        <v>10254</v>
      </c>
    </row>
    <row r="310" spans="1:18" x14ac:dyDescent="0.25">
      <c r="A310" t="s">
        <v>296</v>
      </c>
      <c r="B310" t="s">
        <v>10108</v>
      </c>
      <c r="C310" t="s">
        <v>306</v>
      </c>
      <c r="D310" t="s">
        <v>10109</v>
      </c>
      <c r="E310" t="s">
        <v>9650</v>
      </c>
      <c r="F310" t="s">
        <v>9674</v>
      </c>
      <c r="G310" t="s">
        <v>9577</v>
      </c>
      <c r="M310" t="s">
        <v>296</v>
      </c>
      <c r="N310" t="str">
        <f t="shared" si="12"/>
        <v>Monitor.SAN_11131</v>
      </c>
      <c r="O310" t="str">
        <f t="shared" si="13"/>
        <v>Load.SAN_11131</v>
      </c>
      <c r="P310">
        <v>1</v>
      </c>
      <c r="Q310" t="s">
        <v>10253</v>
      </c>
      <c r="R310" t="s">
        <v>10254</v>
      </c>
    </row>
    <row r="311" spans="1:18" x14ac:dyDescent="0.25">
      <c r="A311" t="s">
        <v>296</v>
      </c>
      <c r="B311" t="s">
        <v>10106</v>
      </c>
      <c r="C311" t="s">
        <v>306</v>
      </c>
      <c r="D311" t="s">
        <v>10107</v>
      </c>
      <c r="E311" t="s">
        <v>9650</v>
      </c>
      <c r="F311" t="s">
        <v>9713</v>
      </c>
      <c r="G311" t="s">
        <v>9576</v>
      </c>
      <c r="M311" t="s">
        <v>296</v>
      </c>
      <c r="N311" t="str">
        <f t="shared" si="12"/>
        <v>Monitor.SAN_11152</v>
      </c>
      <c r="O311" t="str">
        <f t="shared" si="13"/>
        <v>Load.SAN_11152</v>
      </c>
      <c r="P311">
        <v>1</v>
      </c>
      <c r="Q311" t="s">
        <v>10253</v>
      </c>
      <c r="R311" t="s">
        <v>10254</v>
      </c>
    </row>
    <row r="312" spans="1:18" x14ac:dyDescent="0.25">
      <c r="A312" t="s">
        <v>296</v>
      </c>
      <c r="B312" t="s">
        <v>10112</v>
      </c>
      <c r="C312" t="s">
        <v>306</v>
      </c>
      <c r="D312" t="s">
        <v>10113</v>
      </c>
      <c r="E312" t="s">
        <v>9650</v>
      </c>
      <c r="F312" t="s">
        <v>9713</v>
      </c>
      <c r="G312" t="s">
        <v>9579</v>
      </c>
      <c r="M312" t="s">
        <v>296</v>
      </c>
      <c r="N312" t="str">
        <f t="shared" si="12"/>
        <v>Monitor.SAN_11163</v>
      </c>
      <c r="O312" t="str">
        <f t="shared" si="13"/>
        <v>Load.SAN_11163</v>
      </c>
      <c r="P312">
        <v>1</v>
      </c>
      <c r="Q312" t="s">
        <v>10253</v>
      </c>
      <c r="R312" t="s">
        <v>10254</v>
      </c>
    </row>
    <row r="313" spans="1:18" x14ac:dyDescent="0.25">
      <c r="A313" t="s">
        <v>296</v>
      </c>
      <c r="B313" t="s">
        <v>10116</v>
      </c>
      <c r="C313" t="s">
        <v>306</v>
      </c>
      <c r="D313" t="s">
        <v>10117</v>
      </c>
      <c r="E313" t="s">
        <v>9650</v>
      </c>
      <c r="F313" t="s">
        <v>9651</v>
      </c>
      <c r="G313" t="s">
        <v>9581</v>
      </c>
      <c r="M313" t="s">
        <v>296</v>
      </c>
      <c r="N313" t="str">
        <f t="shared" si="12"/>
        <v>Monitor.SAN_11171</v>
      </c>
      <c r="O313" t="str">
        <f t="shared" si="13"/>
        <v>Load.SAN_11171</v>
      </c>
      <c r="P313">
        <v>1</v>
      </c>
      <c r="Q313" t="s">
        <v>10253</v>
      </c>
      <c r="R313" t="s">
        <v>10254</v>
      </c>
    </row>
    <row r="314" spans="1:18" x14ac:dyDescent="0.25">
      <c r="A314" t="s">
        <v>296</v>
      </c>
      <c r="B314" t="s">
        <v>10118</v>
      </c>
      <c r="C314" t="s">
        <v>306</v>
      </c>
      <c r="D314" t="s">
        <v>10119</v>
      </c>
      <c r="E314" t="s">
        <v>9650</v>
      </c>
      <c r="F314" t="s">
        <v>9651</v>
      </c>
      <c r="G314" t="s">
        <v>9582</v>
      </c>
      <c r="M314" t="s">
        <v>296</v>
      </c>
      <c r="N314" t="str">
        <f t="shared" si="12"/>
        <v>Monitor.SAN_11178</v>
      </c>
      <c r="O314" t="str">
        <f t="shared" si="13"/>
        <v>Load.SAN_11178</v>
      </c>
      <c r="P314">
        <v>1</v>
      </c>
      <c r="Q314" t="s">
        <v>10253</v>
      </c>
      <c r="R314" t="s">
        <v>10254</v>
      </c>
    </row>
    <row r="315" spans="1:18" x14ac:dyDescent="0.25">
      <c r="A315" t="s">
        <v>296</v>
      </c>
      <c r="B315" t="s">
        <v>10110</v>
      </c>
      <c r="C315" t="s">
        <v>306</v>
      </c>
      <c r="D315" t="s">
        <v>10111</v>
      </c>
      <c r="E315" t="s">
        <v>9650</v>
      </c>
      <c r="F315" t="s">
        <v>9651</v>
      </c>
      <c r="G315" t="s">
        <v>9578</v>
      </c>
      <c r="M315" t="s">
        <v>296</v>
      </c>
      <c r="N315" t="str">
        <f t="shared" si="12"/>
        <v>Monitor.SAN_11182</v>
      </c>
      <c r="O315" t="str">
        <f t="shared" si="13"/>
        <v>Load.SAN_11182</v>
      </c>
      <c r="P315">
        <v>1</v>
      </c>
      <c r="Q315" t="s">
        <v>10253</v>
      </c>
      <c r="R315" t="s">
        <v>10254</v>
      </c>
    </row>
  </sheetData>
  <phoneticPr fontId="2" type="noConversion"/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EBDE4-6529-4E21-9F3A-70B8274F9F4D}">
  <dimension ref="A1:X28"/>
  <sheetViews>
    <sheetView topLeftCell="F1" zoomScale="115" zoomScaleNormal="115" workbookViewId="0">
      <selection activeCell="R14" sqref="R14"/>
    </sheetView>
    <sheetView workbookViewId="1"/>
  </sheetViews>
  <sheetFormatPr defaultRowHeight="15" x14ac:dyDescent="0.25"/>
  <cols>
    <col min="1" max="1" width="14.85546875" bestFit="1" customWidth="1"/>
    <col min="2" max="2" width="15" customWidth="1"/>
    <col min="3" max="3" width="14" bestFit="1" customWidth="1"/>
    <col min="4" max="4" width="8.42578125" bestFit="1" customWidth="1"/>
    <col min="5" max="6" width="29.42578125" bestFit="1" customWidth="1"/>
    <col min="7" max="7" width="29.42578125" customWidth="1"/>
    <col min="16" max="16" width="16.42578125" bestFit="1" customWidth="1"/>
    <col min="17" max="17" width="10.28515625" bestFit="1" customWidth="1"/>
    <col min="22" max="22" width="13.85546875" bestFit="1" customWidth="1"/>
  </cols>
  <sheetData>
    <row r="1" spans="1:24" x14ac:dyDescent="0.25">
      <c r="A1" s="2" t="s">
        <v>8</v>
      </c>
      <c r="B1" s="2" t="s">
        <v>9</v>
      </c>
      <c r="C1" s="2" t="s">
        <v>11</v>
      </c>
      <c r="D1" s="2" t="s">
        <v>13</v>
      </c>
      <c r="E1" s="2" t="s">
        <v>274</v>
      </c>
      <c r="F1" s="2" t="s">
        <v>13</v>
      </c>
      <c r="G1" s="2" t="s">
        <v>305</v>
      </c>
      <c r="H1" s="2" t="s">
        <v>299</v>
      </c>
      <c r="I1" s="2" t="s">
        <v>304</v>
      </c>
      <c r="J1" s="2" t="s">
        <v>300</v>
      </c>
      <c r="K1" s="2" t="s">
        <v>301</v>
      </c>
      <c r="L1" s="2" t="s">
        <v>302</v>
      </c>
      <c r="M1" s="2" t="s">
        <v>303</v>
      </c>
      <c r="O1" s="4" t="s">
        <v>10255</v>
      </c>
      <c r="P1" s="4"/>
      <c r="Q1" s="4"/>
      <c r="R1" s="4"/>
      <c r="S1" s="4"/>
      <c r="T1" s="4"/>
      <c r="U1" s="4"/>
      <c r="V1" s="4"/>
      <c r="W1" s="4"/>
      <c r="X1" s="4"/>
    </row>
    <row r="2" spans="1:24" x14ac:dyDescent="0.25">
      <c r="A2" t="s">
        <v>37</v>
      </c>
      <c r="B2">
        <v>100</v>
      </c>
      <c r="C2" t="s">
        <v>38</v>
      </c>
      <c r="D2" t="s">
        <v>30</v>
      </c>
      <c r="E2" t="str">
        <f t="shared" ref="E2:E13" si="0">A2&amp;B2&amp;C2&amp;D2</f>
        <v>Dog100OverACSR</v>
      </c>
      <c r="F2" t="s">
        <v>284</v>
      </c>
      <c r="G2">
        <v>3</v>
      </c>
      <c r="H2">
        <v>0.27430100000000002</v>
      </c>
      <c r="I2">
        <v>0.38495499999999999</v>
      </c>
      <c r="J2">
        <f>3*H2</f>
        <v>0.82290300000000005</v>
      </c>
      <c r="K2">
        <f>3*I2</f>
        <v>1.154865</v>
      </c>
      <c r="L2">
        <v>0</v>
      </c>
      <c r="M2">
        <f>IF(C2="Over",L2/2,IF(C2="Under",L2,"See Over Under Properly"))</f>
        <v>0</v>
      </c>
      <c r="O2" t="s">
        <v>296</v>
      </c>
      <c r="P2" t="str">
        <f>"LineCode."&amp;F2</f>
        <v>LineCode.3p_11kV_100_ACSR_Al_o</v>
      </c>
      <c r="Q2" t="s">
        <v>297</v>
      </c>
      <c r="R2" t="str">
        <f>"R1="&amp;H2</f>
        <v>R1=0.274301</v>
      </c>
      <c r="S2" t="str">
        <f>"X1="&amp;I2</f>
        <v>X1=0.384955</v>
      </c>
      <c r="T2" t="str">
        <f>"R0="&amp;J2</f>
        <v>R0=0.822903</v>
      </c>
      <c r="U2" t="str">
        <f>"X0="&amp;K2</f>
        <v>X0=1.154865</v>
      </c>
      <c r="V2" t="str">
        <f>"C1="&amp;L2</f>
        <v>C1=0</v>
      </c>
      <c r="W2" t="str">
        <f>"C0="&amp;M2</f>
        <v>C0=0</v>
      </c>
      <c r="X2" t="s">
        <v>298</v>
      </c>
    </row>
    <row r="3" spans="1:24" x14ac:dyDescent="0.25">
      <c r="A3" t="s">
        <v>37</v>
      </c>
      <c r="B3">
        <v>100</v>
      </c>
      <c r="C3" t="s">
        <v>38</v>
      </c>
      <c r="D3" t="s">
        <v>51</v>
      </c>
      <c r="E3" t="str">
        <f t="shared" si="0"/>
        <v>Dog100OverABC</v>
      </c>
      <c r="F3" t="s">
        <v>285</v>
      </c>
      <c r="G3">
        <v>3</v>
      </c>
      <c r="H3">
        <v>0.27430100000000002</v>
      </c>
      <c r="I3">
        <v>0.38495499999999999</v>
      </c>
      <c r="J3">
        <f t="shared" ref="J3:J13" si="1">3*H3</f>
        <v>0.82290300000000005</v>
      </c>
      <c r="K3">
        <f t="shared" ref="K3:K13" si="2">3*I3</f>
        <v>1.154865</v>
      </c>
      <c r="L3">
        <v>0</v>
      </c>
      <c r="M3">
        <f t="shared" ref="M3:M13" si="3">IF(C3="Over",L3/2,IF(C3="Under",L3,"See Over Under Properly"))</f>
        <v>0</v>
      </c>
      <c r="O3" t="s">
        <v>296</v>
      </c>
      <c r="P3" t="str">
        <f t="shared" ref="P3:P13" si="4">"LineCode."&amp;F3</f>
        <v>LineCode.3p_11kV_100_ABC_Al_o</v>
      </c>
      <c r="Q3" t="s">
        <v>297</v>
      </c>
      <c r="R3" t="str">
        <f t="shared" ref="R3:R13" si="5">"R1="&amp;H3</f>
        <v>R1=0.274301</v>
      </c>
      <c r="S3" t="str">
        <f t="shared" ref="S3:S13" si="6">"X1="&amp;I3</f>
        <v>X1=0.384955</v>
      </c>
      <c r="T3" t="str">
        <f t="shared" ref="T3:T13" si="7">"R0="&amp;J3</f>
        <v>R0=0.822903</v>
      </c>
      <c r="U3" t="str">
        <f t="shared" ref="U3:U13" si="8">"X0="&amp;K3</f>
        <v>X0=1.154865</v>
      </c>
      <c r="V3" t="str">
        <f t="shared" ref="V3:V13" si="9">"C1="&amp;L3</f>
        <v>C1=0</v>
      </c>
      <c r="W3" t="str">
        <f t="shared" ref="W3:W13" si="10">"C0="&amp;M3</f>
        <v>C0=0</v>
      </c>
      <c r="X3" t="s">
        <v>298</v>
      </c>
    </row>
    <row r="4" spans="1:24" x14ac:dyDescent="0.25">
      <c r="A4" t="s">
        <v>50</v>
      </c>
      <c r="B4">
        <v>50</v>
      </c>
      <c r="C4" t="s">
        <v>38</v>
      </c>
      <c r="D4" t="s">
        <v>30</v>
      </c>
      <c r="E4" t="str">
        <f t="shared" si="0"/>
        <v>Rabbit50OverACSR</v>
      </c>
      <c r="F4" t="s">
        <v>290</v>
      </c>
      <c r="G4">
        <v>3</v>
      </c>
      <c r="H4">
        <v>0.54259999999999997</v>
      </c>
      <c r="I4">
        <v>0.125</v>
      </c>
      <c r="J4">
        <f t="shared" si="1"/>
        <v>1.6277999999999999</v>
      </c>
      <c r="K4">
        <f t="shared" si="2"/>
        <v>0.375</v>
      </c>
      <c r="L4">
        <v>0</v>
      </c>
      <c r="M4">
        <f t="shared" si="3"/>
        <v>0</v>
      </c>
      <c r="O4" t="s">
        <v>296</v>
      </c>
      <c r="P4" t="str">
        <f t="shared" si="4"/>
        <v>LineCode.3p_11kV_50_ACSR_Al_o</v>
      </c>
      <c r="Q4" t="s">
        <v>297</v>
      </c>
      <c r="R4" t="str">
        <f t="shared" si="5"/>
        <v>R1=0.5426</v>
      </c>
      <c r="S4" t="str">
        <f t="shared" si="6"/>
        <v>X1=0.125</v>
      </c>
      <c r="T4" t="str">
        <f t="shared" si="7"/>
        <v>R0=1.6278</v>
      </c>
      <c r="U4" t="str">
        <f t="shared" si="8"/>
        <v>X0=0.375</v>
      </c>
      <c r="V4" t="str">
        <f t="shared" si="9"/>
        <v>C1=0</v>
      </c>
      <c r="W4" t="str">
        <f t="shared" si="10"/>
        <v>C0=0</v>
      </c>
      <c r="X4" t="s">
        <v>298</v>
      </c>
    </row>
    <row r="5" spans="1:24" x14ac:dyDescent="0.25">
      <c r="A5" t="s">
        <v>42</v>
      </c>
      <c r="B5">
        <v>100</v>
      </c>
      <c r="C5" t="s">
        <v>38</v>
      </c>
      <c r="D5" t="s">
        <v>49</v>
      </c>
      <c r="E5" t="str">
        <f t="shared" si="0"/>
        <v>XLPE100OverCovered</v>
      </c>
      <c r="F5" t="s">
        <v>291</v>
      </c>
      <c r="G5">
        <v>3</v>
      </c>
      <c r="H5">
        <v>0.41</v>
      </c>
      <c r="I5">
        <v>0.12</v>
      </c>
      <c r="J5">
        <f t="shared" si="1"/>
        <v>1.23</v>
      </c>
      <c r="K5">
        <v>0.2</v>
      </c>
      <c r="L5" s="3">
        <v>1.9999999999999999E-7</v>
      </c>
      <c r="M5">
        <f t="shared" si="3"/>
        <v>9.9999999999999995E-8</v>
      </c>
      <c r="O5" t="s">
        <v>296</v>
      </c>
      <c r="P5" t="str">
        <f t="shared" si="4"/>
        <v>LineCode.3p_11kV_100_XLPE_Al_o</v>
      </c>
      <c r="Q5" t="s">
        <v>297</v>
      </c>
      <c r="R5" t="str">
        <f t="shared" si="5"/>
        <v>R1=0.41</v>
      </c>
      <c r="S5" t="str">
        <f t="shared" si="6"/>
        <v>X1=0.12</v>
      </c>
      <c r="T5" t="str">
        <f t="shared" si="7"/>
        <v>R0=1.23</v>
      </c>
      <c r="U5" t="str">
        <f t="shared" si="8"/>
        <v>X0=0.2</v>
      </c>
      <c r="V5" t="str">
        <f t="shared" si="9"/>
        <v>C1=0.0000002</v>
      </c>
      <c r="W5" t="str">
        <f t="shared" si="10"/>
        <v>C0=0.0000001</v>
      </c>
      <c r="X5" t="s">
        <v>298</v>
      </c>
    </row>
    <row r="6" spans="1:24" x14ac:dyDescent="0.25">
      <c r="A6" t="s">
        <v>42</v>
      </c>
      <c r="B6">
        <v>150</v>
      </c>
      <c r="C6" t="s">
        <v>38</v>
      </c>
      <c r="D6" t="s">
        <v>49</v>
      </c>
      <c r="E6" t="str">
        <f t="shared" si="0"/>
        <v>XLPE150OverCovered</v>
      </c>
      <c r="F6" t="s">
        <v>292</v>
      </c>
      <c r="G6">
        <v>3</v>
      </c>
      <c r="H6">
        <v>0.26400000000000001</v>
      </c>
      <c r="I6">
        <v>0.112</v>
      </c>
      <c r="J6">
        <f t="shared" si="1"/>
        <v>0.79200000000000004</v>
      </c>
      <c r="K6">
        <f t="shared" si="2"/>
        <v>0.33600000000000002</v>
      </c>
      <c r="L6" s="3">
        <v>2.3999999999999998E-7</v>
      </c>
      <c r="M6">
        <f t="shared" si="3"/>
        <v>1.1999999999999999E-7</v>
      </c>
      <c r="O6" t="s">
        <v>296</v>
      </c>
      <c r="P6" t="str">
        <f t="shared" si="4"/>
        <v>LineCode.3p_11kV_150_XLPE_Al_o</v>
      </c>
      <c r="Q6" t="s">
        <v>297</v>
      </c>
      <c r="R6" t="str">
        <f t="shared" si="5"/>
        <v>R1=0.264</v>
      </c>
      <c r="S6" t="str">
        <f t="shared" si="6"/>
        <v>X1=0.112</v>
      </c>
      <c r="T6" t="str">
        <f t="shared" si="7"/>
        <v>R0=0.792</v>
      </c>
      <c r="U6" t="str">
        <f t="shared" si="8"/>
        <v>X0=0.336</v>
      </c>
      <c r="V6" t="str">
        <f t="shared" si="9"/>
        <v>C1=0.00000024</v>
      </c>
      <c r="W6" t="str">
        <f t="shared" si="10"/>
        <v>C0=0.00000012</v>
      </c>
      <c r="X6" t="s">
        <v>298</v>
      </c>
    </row>
    <row r="7" spans="1:24" x14ac:dyDescent="0.25">
      <c r="A7" t="s">
        <v>42</v>
      </c>
      <c r="B7">
        <v>200</v>
      </c>
      <c r="C7" t="s">
        <v>38</v>
      </c>
      <c r="D7" t="s">
        <v>49</v>
      </c>
      <c r="E7" t="str">
        <f t="shared" si="0"/>
        <v>XLPE200OverCovered</v>
      </c>
      <c r="F7" t="s">
        <v>293</v>
      </c>
      <c r="G7">
        <v>3</v>
      </c>
      <c r="H7">
        <v>0.16</v>
      </c>
      <c r="I7">
        <v>0.11</v>
      </c>
      <c r="J7">
        <f t="shared" si="1"/>
        <v>0.48</v>
      </c>
      <c r="K7">
        <v>0.25</v>
      </c>
      <c r="L7" s="3">
        <v>2.4999999999999999E-7</v>
      </c>
      <c r="M7">
        <f t="shared" si="3"/>
        <v>1.2499999999999999E-7</v>
      </c>
      <c r="O7" t="s">
        <v>296</v>
      </c>
      <c r="P7" t="str">
        <f t="shared" si="4"/>
        <v>LineCode.3p_11kV_200_XLPE_Al_o</v>
      </c>
      <c r="Q7" t="s">
        <v>297</v>
      </c>
      <c r="R7" t="str">
        <f t="shared" si="5"/>
        <v>R1=0.16</v>
      </c>
      <c r="S7" t="str">
        <f t="shared" si="6"/>
        <v>X1=0.11</v>
      </c>
      <c r="T7" t="str">
        <f t="shared" si="7"/>
        <v>R0=0.48</v>
      </c>
      <c r="U7" t="str">
        <f t="shared" si="8"/>
        <v>X0=0.25</v>
      </c>
      <c r="V7" t="str">
        <f t="shared" si="9"/>
        <v>C1=0.00000025</v>
      </c>
      <c r="W7" t="str">
        <f t="shared" si="10"/>
        <v>C0=0.000000125</v>
      </c>
      <c r="X7" t="s">
        <v>298</v>
      </c>
    </row>
    <row r="8" spans="1:24" x14ac:dyDescent="0.25">
      <c r="A8" t="s">
        <v>42</v>
      </c>
      <c r="B8">
        <v>240</v>
      </c>
      <c r="C8" t="s">
        <v>38</v>
      </c>
      <c r="D8" t="s">
        <v>49</v>
      </c>
      <c r="E8" t="str">
        <f t="shared" si="0"/>
        <v>XLPE240OverCovered</v>
      </c>
      <c r="F8" t="s">
        <v>294</v>
      </c>
      <c r="G8">
        <v>3</v>
      </c>
      <c r="H8">
        <v>0.16</v>
      </c>
      <c r="I8">
        <v>0.106</v>
      </c>
      <c r="J8">
        <f t="shared" si="1"/>
        <v>0.48</v>
      </c>
      <c r="K8">
        <f t="shared" si="2"/>
        <v>0.318</v>
      </c>
      <c r="L8" s="3">
        <v>2.8000000000000002E-7</v>
      </c>
      <c r="M8">
        <f t="shared" si="3"/>
        <v>1.4000000000000001E-7</v>
      </c>
      <c r="O8" t="s">
        <v>296</v>
      </c>
      <c r="P8" t="str">
        <f t="shared" si="4"/>
        <v>LineCode.3p_11kV_240_XLPE_Al_o</v>
      </c>
      <c r="Q8" t="s">
        <v>297</v>
      </c>
      <c r="R8" t="str">
        <f t="shared" si="5"/>
        <v>R1=0.16</v>
      </c>
      <c r="S8" t="str">
        <f t="shared" si="6"/>
        <v>X1=0.106</v>
      </c>
      <c r="T8" t="str">
        <f t="shared" si="7"/>
        <v>R0=0.48</v>
      </c>
      <c r="U8" t="str">
        <f t="shared" si="8"/>
        <v>X0=0.318</v>
      </c>
      <c r="V8" t="str">
        <f t="shared" si="9"/>
        <v>C1=0.00000028</v>
      </c>
      <c r="W8" t="str">
        <f t="shared" si="10"/>
        <v>C0=0.00000014</v>
      </c>
      <c r="X8" t="s">
        <v>298</v>
      </c>
    </row>
    <row r="9" spans="1:24" x14ac:dyDescent="0.25">
      <c r="A9" t="s">
        <v>42</v>
      </c>
      <c r="B9">
        <v>300</v>
      </c>
      <c r="C9" t="s">
        <v>38</v>
      </c>
      <c r="D9" t="s">
        <v>49</v>
      </c>
      <c r="E9" t="str">
        <f t="shared" si="0"/>
        <v>XLPE300OverCovered</v>
      </c>
      <c r="F9" t="s">
        <v>295</v>
      </c>
      <c r="G9">
        <v>3</v>
      </c>
      <c r="H9">
        <v>0.13</v>
      </c>
      <c r="I9">
        <v>0.10199999999999999</v>
      </c>
      <c r="J9">
        <f t="shared" si="1"/>
        <v>0.39</v>
      </c>
      <c r="K9">
        <f t="shared" si="2"/>
        <v>0.30599999999999999</v>
      </c>
      <c r="L9" s="3">
        <v>3.2000000000000001E-7</v>
      </c>
      <c r="M9">
        <f t="shared" si="3"/>
        <v>1.6E-7</v>
      </c>
      <c r="O9" t="s">
        <v>296</v>
      </c>
      <c r="P9" t="str">
        <f t="shared" si="4"/>
        <v>LineCode.3p_11kV_300_XLPE_Al_o</v>
      </c>
      <c r="Q9" t="s">
        <v>297</v>
      </c>
      <c r="R9" t="str">
        <f t="shared" si="5"/>
        <v>R1=0.13</v>
      </c>
      <c r="S9" t="str">
        <f t="shared" si="6"/>
        <v>X1=0.102</v>
      </c>
      <c r="T9" t="str">
        <f t="shared" si="7"/>
        <v>R0=0.39</v>
      </c>
      <c r="U9" t="str">
        <f t="shared" si="8"/>
        <v>X0=0.306</v>
      </c>
      <c r="V9" t="str">
        <f t="shared" si="9"/>
        <v>C1=0.00000032</v>
      </c>
      <c r="W9" t="str">
        <f t="shared" si="10"/>
        <v>C0=0.00000016</v>
      </c>
      <c r="X9" t="s">
        <v>298</v>
      </c>
    </row>
    <row r="10" spans="1:24" x14ac:dyDescent="0.25">
      <c r="A10" t="s">
        <v>42</v>
      </c>
      <c r="B10">
        <v>100</v>
      </c>
      <c r="C10" t="s">
        <v>28</v>
      </c>
      <c r="D10" t="s">
        <v>49</v>
      </c>
      <c r="E10" t="str">
        <f t="shared" si="0"/>
        <v>XLPE100UnderCovered</v>
      </c>
      <c r="F10" t="s">
        <v>286</v>
      </c>
      <c r="G10">
        <v>3</v>
      </c>
      <c r="H10">
        <v>0.41</v>
      </c>
      <c r="I10">
        <v>0.12</v>
      </c>
      <c r="J10">
        <f t="shared" si="1"/>
        <v>1.23</v>
      </c>
      <c r="K10">
        <v>0.2</v>
      </c>
      <c r="L10" s="3">
        <v>1.9999999999999999E-7</v>
      </c>
      <c r="M10">
        <f t="shared" ref="M10" si="11">IF(C10="Over",L10/2,IF(C10="Under",L10,"See Over Under Properly"))</f>
        <v>1.9999999999999999E-7</v>
      </c>
      <c r="O10" t="s">
        <v>296</v>
      </c>
      <c r="P10" t="str">
        <f t="shared" si="4"/>
        <v>LineCode.3p_11kV_100_XLPE_Al_u</v>
      </c>
      <c r="Q10" t="s">
        <v>297</v>
      </c>
      <c r="R10" t="str">
        <f t="shared" si="5"/>
        <v>R1=0.41</v>
      </c>
      <c r="S10" t="str">
        <f t="shared" si="6"/>
        <v>X1=0.12</v>
      </c>
      <c r="T10" t="str">
        <f t="shared" si="7"/>
        <v>R0=1.23</v>
      </c>
      <c r="U10" t="str">
        <f t="shared" si="8"/>
        <v>X0=0.2</v>
      </c>
      <c r="V10" t="str">
        <f t="shared" si="9"/>
        <v>C1=0.0000002</v>
      </c>
      <c r="W10" t="str">
        <f t="shared" si="10"/>
        <v>C0=0.0000002</v>
      </c>
      <c r="X10" t="s">
        <v>298</v>
      </c>
    </row>
    <row r="11" spans="1:24" x14ac:dyDescent="0.25">
      <c r="A11" t="s">
        <v>42</v>
      </c>
      <c r="B11">
        <v>120</v>
      </c>
      <c r="C11" t="s">
        <v>28</v>
      </c>
      <c r="D11" t="s">
        <v>49</v>
      </c>
      <c r="E11" t="str">
        <f t="shared" si="0"/>
        <v>XLPE120UnderCovered</v>
      </c>
      <c r="F11" t="s">
        <v>287</v>
      </c>
      <c r="G11">
        <v>3</v>
      </c>
      <c r="H11">
        <v>0.32400000000000001</v>
      </c>
      <c r="I11">
        <v>0.11700000000000001</v>
      </c>
      <c r="J11">
        <f t="shared" si="1"/>
        <v>0.97199999999999998</v>
      </c>
      <c r="K11">
        <f t="shared" si="2"/>
        <v>0.35100000000000003</v>
      </c>
      <c r="L11" s="3">
        <v>2.2000000000000001E-7</v>
      </c>
      <c r="M11">
        <f t="shared" si="3"/>
        <v>2.2000000000000001E-7</v>
      </c>
      <c r="O11" t="s">
        <v>296</v>
      </c>
      <c r="P11" t="str">
        <f t="shared" si="4"/>
        <v>LineCode.3p_11kV_120_XLPE_Al_u</v>
      </c>
      <c r="Q11" t="s">
        <v>297</v>
      </c>
      <c r="R11" t="str">
        <f t="shared" si="5"/>
        <v>R1=0.324</v>
      </c>
      <c r="S11" t="str">
        <f t="shared" si="6"/>
        <v>X1=0.117</v>
      </c>
      <c r="T11" t="str">
        <f t="shared" si="7"/>
        <v>R0=0.972</v>
      </c>
      <c r="U11" t="str">
        <f t="shared" si="8"/>
        <v>X0=0.351</v>
      </c>
      <c r="V11" t="str">
        <f t="shared" si="9"/>
        <v>C1=0.00000022</v>
      </c>
      <c r="W11" t="str">
        <f t="shared" si="10"/>
        <v>C0=0.00000022</v>
      </c>
      <c r="X11" t="s">
        <v>298</v>
      </c>
    </row>
    <row r="12" spans="1:24" x14ac:dyDescent="0.25">
      <c r="A12" t="s">
        <v>42</v>
      </c>
      <c r="B12">
        <v>240</v>
      </c>
      <c r="C12" t="s">
        <v>28</v>
      </c>
      <c r="D12" t="s">
        <v>49</v>
      </c>
      <c r="E12" t="str">
        <f t="shared" si="0"/>
        <v>XLPE240UnderCovered</v>
      </c>
      <c r="F12" t="s">
        <v>288</v>
      </c>
      <c r="G12">
        <v>3</v>
      </c>
      <c r="H12">
        <v>0.16</v>
      </c>
      <c r="I12">
        <v>0.106</v>
      </c>
      <c r="J12">
        <f t="shared" si="1"/>
        <v>0.48</v>
      </c>
      <c r="K12">
        <f t="shared" si="2"/>
        <v>0.318</v>
      </c>
      <c r="L12" s="3">
        <v>2.8000000000000002E-7</v>
      </c>
      <c r="M12">
        <f t="shared" si="3"/>
        <v>2.8000000000000002E-7</v>
      </c>
      <c r="O12" t="s">
        <v>296</v>
      </c>
      <c r="P12" t="str">
        <f t="shared" si="4"/>
        <v>LineCode.3p_11kV_240_XLPE_Al_u</v>
      </c>
      <c r="Q12" t="s">
        <v>297</v>
      </c>
      <c r="R12" t="str">
        <f t="shared" si="5"/>
        <v>R1=0.16</v>
      </c>
      <c r="S12" t="str">
        <f t="shared" si="6"/>
        <v>X1=0.106</v>
      </c>
      <c r="T12" t="str">
        <f t="shared" si="7"/>
        <v>R0=0.48</v>
      </c>
      <c r="U12" t="str">
        <f t="shared" si="8"/>
        <v>X0=0.318</v>
      </c>
      <c r="V12" t="str">
        <f t="shared" si="9"/>
        <v>C1=0.00000028</v>
      </c>
      <c r="W12" t="str">
        <f t="shared" si="10"/>
        <v>C0=0.00000028</v>
      </c>
      <c r="X12" t="s">
        <v>298</v>
      </c>
    </row>
    <row r="13" spans="1:24" x14ac:dyDescent="0.25">
      <c r="A13" t="s">
        <v>42</v>
      </c>
      <c r="B13">
        <v>300</v>
      </c>
      <c r="C13" t="s">
        <v>28</v>
      </c>
      <c r="D13" t="s">
        <v>49</v>
      </c>
      <c r="E13" t="str">
        <f t="shared" si="0"/>
        <v>XLPE300UnderCovered</v>
      </c>
      <c r="F13" t="s">
        <v>289</v>
      </c>
      <c r="G13">
        <v>3</v>
      </c>
      <c r="H13">
        <v>0.13</v>
      </c>
      <c r="I13">
        <v>0.10199999999999999</v>
      </c>
      <c r="J13">
        <f t="shared" si="1"/>
        <v>0.39</v>
      </c>
      <c r="K13">
        <f t="shared" si="2"/>
        <v>0.30599999999999999</v>
      </c>
      <c r="L13" s="3">
        <v>3.2000000000000001E-7</v>
      </c>
      <c r="M13">
        <f t="shared" si="3"/>
        <v>3.2000000000000001E-7</v>
      </c>
      <c r="O13" t="s">
        <v>296</v>
      </c>
      <c r="P13" t="str">
        <f t="shared" si="4"/>
        <v>LineCode.3p_11kV_300_XLPE_Al_u</v>
      </c>
      <c r="Q13" t="s">
        <v>297</v>
      </c>
      <c r="R13" t="str">
        <f t="shared" si="5"/>
        <v>R1=0.13</v>
      </c>
      <c r="S13" t="str">
        <f t="shared" si="6"/>
        <v>X1=0.102</v>
      </c>
      <c r="T13" t="str">
        <f t="shared" si="7"/>
        <v>R0=0.39</v>
      </c>
      <c r="U13" t="str">
        <f t="shared" si="8"/>
        <v>X0=0.306</v>
      </c>
      <c r="V13" t="str">
        <f t="shared" si="9"/>
        <v>C1=0.00000032</v>
      </c>
      <c r="W13" t="str">
        <f t="shared" si="10"/>
        <v>C0=0.00000032</v>
      </c>
      <c r="X13" t="s">
        <v>298</v>
      </c>
    </row>
    <row r="18" s="2" customFormat="1" x14ac:dyDescent="0.25"/>
    <row r="20" s="2" customFormat="1" x14ac:dyDescent="0.25"/>
    <row r="22" s="2" customFormat="1" x14ac:dyDescent="0.25"/>
    <row r="24" s="2" customFormat="1" x14ac:dyDescent="0.25"/>
    <row r="26" s="2" customFormat="1" x14ac:dyDescent="0.25"/>
    <row r="28" s="2" customFormat="1" x14ac:dyDescent="0.25"/>
  </sheetData>
  <mergeCells count="1">
    <mergeCell ref="O1:X1"/>
  </mergeCells>
  <phoneticPr fontId="2" type="noConversion"/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1A423-237E-4E6B-80A9-A958044E224E}">
  <dimension ref="A1:N295"/>
  <sheetViews>
    <sheetView workbookViewId="0"/>
    <sheetView workbookViewId="1"/>
  </sheetViews>
  <sheetFormatPr defaultRowHeight="15" x14ac:dyDescent="0.25"/>
  <cols>
    <col min="4" max="4" width="12.85546875" bestFit="1" customWidth="1"/>
    <col min="5" max="5" width="30.28515625" bestFit="1" customWidth="1"/>
  </cols>
  <sheetData>
    <row r="1" spans="1:14" x14ac:dyDescent="0.25">
      <c r="A1" t="s">
        <v>3</v>
      </c>
      <c r="B1" t="s">
        <v>4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  <c r="I1" t="s">
        <v>70</v>
      </c>
      <c r="J1" t="s">
        <v>10</v>
      </c>
      <c r="K1" t="s">
        <v>16</v>
      </c>
      <c r="L1" t="s">
        <v>17</v>
      </c>
      <c r="M1" t="s">
        <v>1</v>
      </c>
      <c r="N1" t="s">
        <v>2</v>
      </c>
    </row>
    <row r="2" spans="1:14" x14ac:dyDescent="0.25">
      <c r="A2">
        <v>0</v>
      </c>
      <c r="B2" t="s">
        <v>71</v>
      </c>
      <c r="C2" t="s">
        <v>72</v>
      </c>
      <c r="D2" t="s">
        <v>25</v>
      </c>
      <c r="E2" t="s">
        <v>73</v>
      </c>
      <c r="F2">
        <v>1260</v>
      </c>
      <c r="G2">
        <v>11</v>
      </c>
      <c r="H2">
        <v>0.4</v>
      </c>
      <c r="I2" t="s">
        <v>74</v>
      </c>
      <c r="J2" t="s">
        <v>27</v>
      </c>
      <c r="K2" t="s">
        <v>32</v>
      </c>
      <c r="L2" t="s">
        <v>33</v>
      </c>
      <c r="M2">
        <v>336147.6251</v>
      </c>
      <c r="N2">
        <v>3063662.4457999999</v>
      </c>
    </row>
    <row r="3" spans="1:14" x14ac:dyDescent="0.25">
      <c r="A3">
        <v>1</v>
      </c>
      <c r="B3" t="s">
        <v>71</v>
      </c>
      <c r="C3" t="s">
        <v>72</v>
      </c>
      <c r="D3" t="s">
        <v>25</v>
      </c>
      <c r="E3" t="s">
        <v>75</v>
      </c>
      <c r="F3">
        <v>2000</v>
      </c>
      <c r="G3">
        <v>11</v>
      </c>
      <c r="H3">
        <v>0.4</v>
      </c>
      <c r="I3" t="s">
        <v>74</v>
      </c>
      <c r="J3" t="s">
        <v>27</v>
      </c>
      <c r="K3" t="s">
        <v>32</v>
      </c>
      <c r="L3" t="s">
        <v>33</v>
      </c>
      <c r="M3">
        <v>336034.24209999997</v>
      </c>
      <c r="N3">
        <v>3063768.2187000001</v>
      </c>
    </row>
    <row r="4" spans="1:14" x14ac:dyDescent="0.25">
      <c r="A4">
        <v>2</v>
      </c>
      <c r="B4" t="s">
        <v>71</v>
      </c>
      <c r="C4" t="s">
        <v>72</v>
      </c>
      <c r="D4" t="s">
        <v>34</v>
      </c>
      <c r="E4" t="s">
        <v>76</v>
      </c>
      <c r="F4">
        <v>200</v>
      </c>
      <c r="G4">
        <v>11</v>
      </c>
      <c r="H4">
        <v>0.4</v>
      </c>
      <c r="I4" t="s">
        <v>77</v>
      </c>
      <c r="J4" t="s">
        <v>27</v>
      </c>
      <c r="K4" t="s">
        <v>32</v>
      </c>
      <c r="L4" t="s">
        <v>33</v>
      </c>
      <c r="M4">
        <v>336186.95390000002</v>
      </c>
      <c r="N4">
        <v>3063077.6639</v>
      </c>
    </row>
    <row r="5" spans="1:14" x14ac:dyDescent="0.25">
      <c r="A5">
        <v>3</v>
      </c>
      <c r="B5" t="s">
        <v>71</v>
      </c>
      <c r="C5" t="s">
        <v>72</v>
      </c>
      <c r="D5" t="s">
        <v>34</v>
      </c>
      <c r="E5" t="s">
        <v>78</v>
      </c>
      <c r="F5">
        <v>200</v>
      </c>
      <c r="G5">
        <v>11</v>
      </c>
      <c r="H5">
        <v>0.4</v>
      </c>
      <c r="I5" t="s">
        <v>77</v>
      </c>
      <c r="J5" t="s">
        <v>27</v>
      </c>
      <c r="K5" t="s">
        <v>32</v>
      </c>
      <c r="L5" t="s">
        <v>33</v>
      </c>
      <c r="M5">
        <v>336113.39939999999</v>
      </c>
      <c r="N5">
        <v>3062982.031</v>
      </c>
    </row>
    <row r="6" spans="1:14" x14ac:dyDescent="0.25">
      <c r="A6">
        <v>4</v>
      </c>
      <c r="B6" t="s">
        <v>71</v>
      </c>
      <c r="C6" t="s">
        <v>72</v>
      </c>
      <c r="D6" t="s">
        <v>34</v>
      </c>
      <c r="E6" t="s">
        <v>78</v>
      </c>
      <c r="F6">
        <v>100</v>
      </c>
      <c r="G6">
        <v>11</v>
      </c>
      <c r="H6">
        <v>0.4</v>
      </c>
      <c r="I6" t="s">
        <v>77</v>
      </c>
      <c r="J6" t="s">
        <v>27</v>
      </c>
      <c r="K6" t="s">
        <v>32</v>
      </c>
      <c r="L6" t="s">
        <v>33</v>
      </c>
      <c r="M6">
        <v>336050.21480000002</v>
      </c>
      <c r="N6">
        <v>3062961.2004999998</v>
      </c>
    </row>
    <row r="7" spans="1:14" x14ac:dyDescent="0.25">
      <c r="A7">
        <v>5</v>
      </c>
      <c r="B7" t="s">
        <v>71</v>
      </c>
      <c r="C7" t="s">
        <v>72</v>
      </c>
      <c r="D7" t="s">
        <v>34</v>
      </c>
      <c r="E7" t="s">
        <v>78</v>
      </c>
      <c r="F7">
        <v>200</v>
      </c>
      <c r="G7">
        <v>11</v>
      </c>
      <c r="H7">
        <v>0.4</v>
      </c>
      <c r="I7" t="s">
        <v>77</v>
      </c>
      <c r="J7" t="s">
        <v>27</v>
      </c>
      <c r="K7" t="s">
        <v>32</v>
      </c>
      <c r="L7" t="s">
        <v>33</v>
      </c>
      <c r="M7">
        <v>336017.15</v>
      </c>
      <c r="N7">
        <v>3062722.2653000001</v>
      </c>
    </row>
    <row r="8" spans="1:14" x14ac:dyDescent="0.25">
      <c r="A8">
        <v>6</v>
      </c>
      <c r="B8" t="s">
        <v>71</v>
      </c>
      <c r="C8" t="s">
        <v>72</v>
      </c>
      <c r="D8" t="s">
        <v>34</v>
      </c>
      <c r="E8" t="s">
        <v>78</v>
      </c>
      <c r="F8">
        <v>100</v>
      </c>
      <c r="G8">
        <v>11</v>
      </c>
      <c r="H8">
        <v>0.4</v>
      </c>
      <c r="I8" t="s">
        <v>77</v>
      </c>
      <c r="J8" t="s">
        <v>27</v>
      </c>
      <c r="K8" t="s">
        <v>32</v>
      </c>
      <c r="L8" t="s">
        <v>33</v>
      </c>
      <c r="M8">
        <v>335911.7022</v>
      </c>
      <c r="N8">
        <v>3062756.8665999998</v>
      </c>
    </row>
    <row r="9" spans="1:14" x14ac:dyDescent="0.25">
      <c r="A9">
        <v>7</v>
      </c>
      <c r="B9" t="s">
        <v>71</v>
      </c>
      <c r="C9" t="s">
        <v>72</v>
      </c>
      <c r="D9" t="s">
        <v>34</v>
      </c>
      <c r="E9" t="s">
        <v>78</v>
      </c>
      <c r="F9">
        <v>100</v>
      </c>
      <c r="G9">
        <v>11</v>
      </c>
      <c r="H9">
        <v>0.4</v>
      </c>
      <c r="I9" t="s">
        <v>77</v>
      </c>
      <c r="J9" t="s">
        <v>27</v>
      </c>
      <c r="K9" t="s">
        <v>32</v>
      </c>
      <c r="L9" t="s">
        <v>33</v>
      </c>
      <c r="M9">
        <v>336037.27120000002</v>
      </c>
      <c r="N9">
        <v>3062760.7026999998</v>
      </c>
    </row>
    <row r="10" spans="1:14" x14ac:dyDescent="0.25">
      <c r="A10">
        <v>8</v>
      </c>
      <c r="B10" t="s">
        <v>71</v>
      </c>
      <c r="C10" t="s">
        <v>72</v>
      </c>
      <c r="D10" t="s">
        <v>34</v>
      </c>
      <c r="E10" t="s">
        <v>78</v>
      </c>
      <c r="F10">
        <v>100</v>
      </c>
      <c r="G10">
        <v>11</v>
      </c>
      <c r="H10">
        <v>0.4</v>
      </c>
      <c r="I10" t="s">
        <v>79</v>
      </c>
      <c r="J10" t="s">
        <v>27</v>
      </c>
      <c r="K10" t="s">
        <v>32</v>
      </c>
      <c r="L10" t="s">
        <v>33</v>
      </c>
      <c r="M10">
        <v>335857.60590000002</v>
      </c>
      <c r="N10">
        <v>3062694.1491</v>
      </c>
    </row>
    <row r="11" spans="1:14" x14ac:dyDescent="0.25">
      <c r="A11">
        <v>9</v>
      </c>
      <c r="B11" t="s">
        <v>71</v>
      </c>
      <c r="C11" t="s">
        <v>72</v>
      </c>
      <c r="D11" t="s">
        <v>34</v>
      </c>
      <c r="E11" t="s">
        <v>80</v>
      </c>
      <c r="F11">
        <v>250</v>
      </c>
      <c r="G11">
        <v>11</v>
      </c>
      <c r="H11">
        <v>0.4</v>
      </c>
      <c r="I11" t="s">
        <v>77</v>
      </c>
      <c r="J11" t="s">
        <v>27</v>
      </c>
      <c r="K11" t="s">
        <v>40</v>
      </c>
      <c r="L11" t="s">
        <v>41</v>
      </c>
      <c r="M11">
        <v>336416.34110000002</v>
      </c>
      <c r="N11">
        <v>3061843.2111</v>
      </c>
    </row>
    <row r="12" spans="1:14" x14ac:dyDescent="0.25">
      <c r="A12">
        <v>10</v>
      </c>
      <c r="B12" t="s">
        <v>71</v>
      </c>
      <c r="C12" t="s">
        <v>72</v>
      </c>
      <c r="D12" t="s">
        <v>34</v>
      </c>
      <c r="E12" t="s">
        <v>81</v>
      </c>
      <c r="F12">
        <v>100</v>
      </c>
      <c r="G12">
        <v>11</v>
      </c>
      <c r="H12">
        <v>0.4</v>
      </c>
      <c r="I12" t="s">
        <v>77</v>
      </c>
      <c r="J12" t="s">
        <v>27</v>
      </c>
      <c r="K12" t="s">
        <v>40</v>
      </c>
      <c r="L12" t="s">
        <v>41</v>
      </c>
      <c r="M12">
        <v>336634.36900000001</v>
      </c>
      <c r="N12">
        <v>3061823.4515</v>
      </c>
    </row>
    <row r="13" spans="1:14" x14ac:dyDescent="0.25">
      <c r="A13">
        <v>11</v>
      </c>
      <c r="B13" t="s">
        <v>71</v>
      </c>
      <c r="C13" t="s">
        <v>72</v>
      </c>
      <c r="D13" t="s">
        <v>34</v>
      </c>
      <c r="E13" t="s">
        <v>82</v>
      </c>
      <c r="F13">
        <v>100</v>
      </c>
      <c r="G13">
        <v>11</v>
      </c>
      <c r="H13">
        <v>0.4</v>
      </c>
      <c r="I13" t="s">
        <v>77</v>
      </c>
      <c r="J13" t="s">
        <v>27</v>
      </c>
      <c r="K13" t="s">
        <v>40</v>
      </c>
      <c r="L13" t="s">
        <v>41</v>
      </c>
      <c r="M13">
        <v>336875.81939999998</v>
      </c>
      <c r="N13">
        <v>3061688.0244</v>
      </c>
    </row>
    <row r="14" spans="1:14" x14ac:dyDescent="0.25">
      <c r="A14">
        <v>12</v>
      </c>
      <c r="B14" t="s">
        <v>71</v>
      </c>
      <c r="C14" t="s">
        <v>72</v>
      </c>
      <c r="D14" t="s">
        <v>34</v>
      </c>
      <c r="E14" t="s">
        <v>83</v>
      </c>
      <c r="F14">
        <v>100</v>
      </c>
      <c r="G14">
        <v>11</v>
      </c>
      <c r="H14">
        <v>0.4</v>
      </c>
      <c r="I14" t="s">
        <v>77</v>
      </c>
      <c r="J14" t="s">
        <v>27</v>
      </c>
      <c r="K14" t="s">
        <v>40</v>
      </c>
      <c r="L14" t="s">
        <v>41</v>
      </c>
      <c r="M14">
        <v>337573.60369999998</v>
      </c>
      <c r="N14">
        <v>3061499.9523999998</v>
      </c>
    </row>
    <row r="15" spans="1:14" x14ac:dyDescent="0.25">
      <c r="A15">
        <v>13</v>
      </c>
      <c r="B15" t="s">
        <v>71</v>
      </c>
      <c r="C15" t="s">
        <v>72</v>
      </c>
      <c r="D15" t="s">
        <v>34</v>
      </c>
      <c r="E15" t="s">
        <v>84</v>
      </c>
      <c r="F15">
        <v>100</v>
      </c>
      <c r="G15">
        <v>11</v>
      </c>
      <c r="H15">
        <v>0.4</v>
      </c>
      <c r="I15" t="s">
        <v>84</v>
      </c>
      <c r="J15" t="s">
        <v>27</v>
      </c>
      <c r="K15" t="s">
        <v>40</v>
      </c>
      <c r="L15" t="s">
        <v>41</v>
      </c>
      <c r="M15">
        <v>337935.88900000002</v>
      </c>
      <c r="N15">
        <v>3061515.0088999998</v>
      </c>
    </row>
    <row r="16" spans="1:14" x14ac:dyDescent="0.25">
      <c r="A16">
        <v>14</v>
      </c>
      <c r="B16" t="s">
        <v>71</v>
      </c>
      <c r="C16" t="s">
        <v>72</v>
      </c>
      <c r="D16" t="s">
        <v>34</v>
      </c>
      <c r="E16" t="s">
        <v>85</v>
      </c>
      <c r="F16">
        <v>100</v>
      </c>
      <c r="G16">
        <v>11</v>
      </c>
      <c r="H16">
        <v>0.4</v>
      </c>
      <c r="I16" t="s">
        <v>77</v>
      </c>
      <c r="J16" t="s">
        <v>27</v>
      </c>
      <c r="K16" t="s">
        <v>40</v>
      </c>
      <c r="L16" t="s">
        <v>41</v>
      </c>
      <c r="M16">
        <v>337383.62209999998</v>
      </c>
      <c r="N16">
        <v>3061461.0865000002</v>
      </c>
    </row>
    <row r="17" spans="1:14" x14ac:dyDescent="0.25">
      <c r="A17">
        <v>15</v>
      </c>
      <c r="B17" t="s">
        <v>71</v>
      </c>
      <c r="C17" t="s">
        <v>72</v>
      </c>
      <c r="D17" t="s">
        <v>34</v>
      </c>
      <c r="E17" t="s">
        <v>86</v>
      </c>
      <c r="F17">
        <v>100</v>
      </c>
      <c r="G17">
        <v>11</v>
      </c>
      <c r="H17">
        <v>0.4</v>
      </c>
      <c r="I17" t="s">
        <v>86</v>
      </c>
      <c r="J17" t="s">
        <v>27</v>
      </c>
      <c r="K17" t="s">
        <v>40</v>
      </c>
      <c r="L17" t="s">
        <v>41</v>
      </c>
      <c r="M17">
        <v>336229.79690000002</v>
      </c>
      <c r="N17">
        <v>3061780.0435000001</v>
      </c>
    </row>
    <row r="18" spans="1:14" x14ac:dyDescent="0.25">
      <c r="A18">
        <v>16</v>
      </c>
      <c r="B18" t="s">
        <v>71</v>
      </c>
      <c r="C18" t="s">
        <v>72</v>
      </c>
      <c r="D18" t="s">
        <v>34</v>
      </c>
      <c r="E18" t="s">
        <v>87</v>
      </c>
      <c r="F18">
        <v>200</v>
      </c>
      <c r="G18">
        <v>11</v>
      </c>
      <c r="H18">
        <v>0.4</v>
      </c>
      <c r="I18" t="s">
        <v>77</v>
      </c>
      <c r="J18" t="s">
        <v>27</v>
      </c>
      <c r="K18" t="s">
        <v>40</v>
      </c>
      <c r="L18" t="s">
        <v>41</v>
      </c>
      <c r="M18">
        <v>336203.5515</v>
      </c>
      <c r="N18">
        <v>3061742.7590000001</v>
      </c>
    </row>
    <row r="19" spans="1:14" x14ac:dyDescent="0.25">
      <c r="A19">
        <v>17</v>
      </c>
      <c r="B19" t="s">
        <v>71</v>
      </c>
      <c r="C19" t="s">
        <v>72</v>
      </c>
      <c r="D19" t="s">
        <v>34</v>
      </c>
      <c r="E19" t="s">
        <v>88</v>
      </c>
      <c r="F19">
        <v>100</v>
      </c>
      <c r="G19">
        <v>11</v>
      </c>
      <c r="H19">
        <v>0.4</v>
      </c>
      <c r="I19" t="s">
        <v>77</v>
      </c>
      <c r="J19" t="s">
        <v>27</v>
      </c>
      <c r="K19" t="s">
        <v>40</v>
      </c>
      <c r="L19" t="s">
        <v>41</v>
      </c>
      <c r="M19">
        <v>336439.86109999998</v>
      </c>
      <c r="N19">
        <v>3061590.2560000001</v>
      </c>
    </row>
    <row r="20" spans="1:14" x14ac:dyDescent="0.25">
      <c r="A20">
        <v>18</v>
      </c>
      <c r="B20" t="s">
        <v>71</v>
      </c>
      <c r="C20" t="s">
        <v>72</v>
      </c>
      <c r="D20" t="s">
        <v>34</v>
      </c>
      <c r="E20" t="s">
        <v>89</v>
      </c>
      <c r="F20">
        <v>100</v>
      </c>
      <c r="G20">
        <v>11</v>
      </c>
      <c r="H20">
        <v>0.4</v>
      </c>
      <c r="I20" t="s">
        <v>77</v>
      </c>
      <c r="J20" t="s">
        <v>27</v>
      </c>
      <c r="K20" t="s">
        <v>40</v>
      </c>
      <c r="L20" t="s">
        <v>41</v>
      </c>
      <c r="M20">
        <v>336354.96519999998</v>
      </c>
      <c r="N20">
        <v>3061621.2625000002</v>
      </c>
    </row>
    <row r="21" spans="1:14" x14ac:dyDescent="0.25">
      <c r="A21">
        <v>19</v>
      </c>
      <c r="B21" t="s">
        <v>71</v>
      </c>
      <c r="C21" t="s">
        <v>72</v>
      </c>
      <c r="D21" t="s">
        <v>34</v>
      </c>
      <c r="E21" t="s">
        <v>90</v>
      </c>
      <c r="F21">
        <v>200</v>
      </c>
      <c r="G21">
        <v>11</v>
      </c>
      <c r="H21">
        <v>0.4</v>
      </c>
      <c r="I21" t="s">
        <v>77</v>
      </c>
      <c r="J21" t="s">
        <v>27</v>
      </c>
      <c r="K21" t="s">
        <v>40</v>
      </c>
      <c r="L21" t="s">
        <v>41</v>
      </c>
      <c r="M21">
        <v>335523.31089999998</v>
      </c>
      <c r="N21">
        <v>3061384.1658000001</v>
      </c>
    </row>
    <row r="22" spans="1:14" x14ac:dyDescent="0.25">
      <c r="A22">
        <v>20</v>
      </c>
      <c r="B22" t="s">
        <v>71</v>
      </c>
      <c r="C22" t="s">
        <v>72</v>
      </c>
      <c r="D22" t="s">
        <v>34</v>
      </c>
      <c r="E22" t="s">
        <v>86</v>
      </c>
      <c r="F22">
        <v>100</v>
      </c>
      <c r="G22">
        <v>11</v>
      </c>
      <c r="H22">
        <v>0.4</v>
      </c>
      <c r="I22" t="s">
        <v>86</v>
      </c>
      <c r="J22" t="s">
        <v>27</v>
      </c>
      <c r="K22" t="s">
        <v>40</v>
      </c>
      <c r="L22" t="s">
        <v>41</v>
      </c>
      <c r="M22">
        <v>335554.28600000002</v>
      </c>
      <c r="N22">
        <v>3061398.9819</v>
      </c>
    </row>
    <row r="23" spans="1:14" x14ac:dyDescent="0.25">
      <c r="A23">
        <v>21</v>
      </c>
      <c r="B23" t="s">
        <v>71</v>
      </c>
      <c r="C23" t="s">
        <v>72</v>
      </c>
      <c r="D23" t="s">
        <v>34</v>
      </c>
      <c r="E23" t="s">
        <v>91</v>
      </c>
      <c r="F23">
        <v>100</v>
      </c>
      <c r="G23">
        <v>11</v>
      </c>
      <c r="H23">
        <v>0.4</v>
      </c>
      <c r="I23" t="s">
        <v>91</v>
      </c>
      <c r="J23" t="s">
        <v>27</v>
      </c>
      <c r="K23" t="s">
        <v>40</v>
      </c>
      <c r="L23" t="s">
        <v>41</v>
      </c>
      <c r="M23">
        <v>335651.88400000002</v>
      </c>
      <c r="N23">
        <v>3061498.4911000002</v>
      </c>
    </row>
    <row r="24" spans="1:14" x14ac:dyDescent="0.25">
      <c r="A24">
        <v>22</v>
      </c>
      <c r="B24" t="s">
        <v>71</v>
      </c>
      <c r="C24" t="s">
        <v>72</v>
      </c>
      <c r="D24" t="s">
        <v>34</v>
      </c>
      <c r="E24" t="s">
        <v>92</v>
      </c>
      <c r="F24">
        <v>100</v>
      </c>
      <c r="G24">
        <v>11</v>
      </c>
      <c r="H24">
        <v>0.4</v>
      </c>
      <c r="I24" t="s">
        <v>77</v>
      </c>
      <c r="J24" t="s">
        <v>27</v>
      </c>
      <c r="K24" t="s">
        <v>40</v>
      </c>
      <c r="L24" t="s">
        <v>41</v>
      </c>
      <c r="M24">
        <v>335915.53249999997</v>
      </c>
      <c r="N24">
        <v>3061661.2316999999</v>
      </c>
    </row>
    <row r="25" spans="1:14" x14ac:dyDescent="0.25">
      <c r="A25">
        <v>23</v>
      </c>
      <c r="B25" t="s">
        <v>71</v>
      </c>
      <c r="C25" t="s">
        <v>72</v>
      </c>
      <c r="D25" t="s">
        <v>34</v>
      </c>
      <c r="E25" t="s">
        <v>93</v>
      </c>
      <c r="F25">
        <v>100</v>
      </c>
      <c r="G25">
        <v>11</v>
      </c>
      <c r="H25">
        <v>0.4</v>
      </c>
      <c r="I25" t="s">
        <v>77</v>
      </c>
      <c r="J25" t="s">
        <v>27</v>
      </c>
      <c r="K25" t="s">
        <v>40</v>
      </c>
      <c r="L25" t="s">
        <v>41</v>
      </c>
      <c r="M25">
        <v>336008.67259999999</v>
      </c>
      <c r="N25">
        <v>3061849.6867</v>
      </c>
    </row>
    <row r="26" spans="1:14" x14ac:dyDescent="0.25">
      <c r="A26">
        <v>24</v>
      </c>
      <c r="B26" t="s">
        <v>71</v>
      </c>
      <c r="C26" t="s">
        <v>72</v>
      </c>
      <c r="D26" t="s">
        <v>34</v>
      </c>
      <c r="E26" t="s">
        <v>94</v>
      </c>
      <c r="F26">
        <v>100</v>
      </c>
      <c r="G26">
        <v>11</v>
      </c>
      <c r="H26">
        <v>0.4</v>
      </c>
      <c r="I26" t="s">
        <v>94</v>
      </c>
      <c r="J26" t="s">
        <v>27</v>
      </c>
      <c r="K26" t="s">
        <v>40</v>
      </c>
      <c r="L26" t="s">
        <v>41</v>
      </c>
      <c r="M26">
        <v>336055.2635</v>
      </c>
      <c r="N26">
        <v>3061824.8909</v>
      </c>
    </row>
    <row r="27" spans="1:14" x14ac:dyDescent="0.25">
      <c r="A27">
        <v>25</v>
      </c>
      <c r="B27" t="s">
        <v>71</v>
      </c>
      <c r="C27" t="s">
        <v>72</v>
      </c>
      <c r="D27" t="s">
        <v>34</v>
      </c>
      <c r="E27" t="s">
        <v>95</v>
      </c>
      <c r="F27">
        <v>100</v>
      </c>
      <c r="G27">
        <v>11</v>
      </c>
      <c r="H27">
        <v>0.4</v>
      </c>
      <c r="I27" t="s">
        <v>95</v>
      </c>
      <c r="J27" t="s">
        <v>27</v>
      </c>
      <c r="K27" t="s">
        <v>40</v>
      </c>
      <c r="L27" t="s">
        <v>41</v>
      </c>
      <c r="M27">
        <v>336092.0258</v>
      </c>
      <c r="N27">
        <v>3061788.2220999999</v>
      </c>
    </row>
    <row r="28" spans="1:14" x14ac:dyDescent="0.25">
      <c r="A28">
        <v>26</v>
      </c>
      <c r="B28" t="s">
        <v>71</v>
      </c>
      <c r="C28" t="s">
        <v>72</v>
      </c>
      <c r="D28" t="s">
        <v>34</v>
      </c>
      <c r="E28" t="s">
        <v>96</v>
      </c>
      <c r="F28">
        <v>100</v>
      </c>
      <c r="G28">
        <v>11</v>
      </c>
      <c r="H28">
        <v>0.4</v>
      </c>
      <c r="I28" t="s">
        <v>77</v>
      </c>
      <c r="J28" t="s">
        <v>27</v>
      </c>
      <c r="K28" t="s">
        <v>40</v>
      </c>
      <c r="L28" t="s">
        <v>41</v>
      </c>
      <c r="M28">
        <v>335483.26400000002</v>
      </c>
      <c r="N28">
        <v>3061403.6658000001</v>
      </c>
    </row>
    <row r="29" spans="1:14" x14ac:dyDescent="0.25">
      <c r="A29">
        <v>27</v>
      </c>
      <c r="B29" t="s">
        <v>71</v>
      </c>
      <c r="C29" t="s">
        <v>72</v>
      </c>
      <c r="D29" t="s">
        <v>34</v>
      </c>
      <c r="E29" t="s">
        <v>97</v>
      </c>
      <c r="F29">
        <v>50</v>
      </c>
      <c r="G29">
        <v>11</v>
      </c>
      <c r="H29">
        <v>0.4</v>
      </c>
      <c r="I29" t="s">
        <v>97</v>
      </c>
      <c r="J29" t="s">
        <v>27</v>
      </c>
      <c r="K29" t="s">
        <v>40</v>
      </c>
      <c r="L29" t="s">
        <v>41</v>
      </c>
      <c r="M29">
        <v>337949.91509999998</v>
      </c>
      <c r="N29">
        <v>3061542.8991</v>
      </c>
    </row>
    <row r="30" spans="1:14" x14ac:dyDescent="0.25">
      <c r="A30">
        <v>28</v>
      </c>
      <c r="B30" t="s">
        <v>71</v>
      </c>
      <c r="C30" t="s">
        <v>72</v>
      </c>
      <c r="D30" t="s">
        <v>34</v>
      </c>
      <c r="E30" t="s">
        <v>98</v>
      </c>
      <c r="F30">
        <v>100</v>
      </c>
      <c r="G30">
        <v>11</v>
      </c>
      <c r="H30">
        <v>0.4</v>
      </c>
      <c r="I30" t="s">
        <v>98</v>
      </c>
      <c r="J30" t="s">
        <v>27</v>
      </c>
      <c r="K30" t="s">
        <v>40</v>
      </c>
      <c r="L30" t="s">
        <v>41</v>
      </c>
      <c r="M30">
        <v>336559.38510000001</v>
      </c>
      <c r="N30">
        <v>3061898.8698</v>
      </c>
    </row>
    <row r="31" spans="1:14" x14ac:dyDescent="0.25">
      <c r="A31">
        <v>29</v>
      </c>
      <c r="B31" t="s">
        <v>71</v>
      </c>
      <c r="C31" t="s">
        <v>72</v>
      </c>
      <c r="D31" t="s">
        <v>44</v>
      </c>
      <c r="E31" t="s">
        <v>99</v>
      </c>
      <c r="F31">
        <v>400</v>
      </c>
      <c r="G31">
        <v>11</v>
      </c>
      <c r="H31">
        <v>0.4</v>
      </c>
      <c r="I31" t="s">
        <v>100</v>
      </c>
      <c r="J31" t="s">
        <v>27</v>
      </c>
      <c r="K31" t="s">
        <v>40</v>
      </c>
      <c r="L31" t="s">
        <v>41</v>
      </c>
      <c r="M31">
        <v>335269.9963</v>
      </c>
      <c r="N31">
        <v>3061156.4081999999</v>
      </c>
    </row>
    <row r="32" spans="1:14" x14ac:dyDescent="0.25">
      <c r="A32">
        <v>30</v>
      </c>
      <c r="B32" t="s">
        <v>71</v>
      </c>
      <c r="C32" t="s">
        <v>72</v>
      </c>
      <c r="D32" t="s">
        <v>45</v>
      </c>
      <c r="E32" t="s">
        <v>78</v>
      </c>
      <c r="F32">
        <v>100</v>
      </c>
      <c r="G32">
        <v>11</v>
      </c>
      <c r="H32">
        <v>0.4</v>
      </c>
      <c r="I32" t="s">
        <v>77</v>
      </c>
      <c r="J32" t="s">
        <v>27</v>
      </c>
      <c r="K32" t="s">
        <v>32</v>
      </c>
      <c r="L32" t="s">
        <v>33</v>
      </c>
      <c r="M32">
        <v>336388.99839999998</v>
      </c>
      <c r="N32">
        <v>3062981.5211</v>
      </c>
    </row>
    <row r="33" spans="1:14" x14ac:dyDescent="0.25">
      <c r="A33">
        <v>31</v>
      </c>
      <c r="B33" t="s">
        <v>71</v>
      </c>
      <c r="C33" t="s">
        <v>72</v>
      </c>
      <c r="D33" t="s">
        <v>45</v>
      </c>
      <c r="E33" t="s">
        <v>78</v>
      </c>
      <c r="F33">
        <v>200</v>
      </c>
      <c r="G33">
        <v>11</v>
      </c>
      <c r="H33">
        <v>0.4</v>
      </c>
      <c r="I33" t="s">
        <v>77</v>
      </c>
      <c r="J33" t="s">
        <v>27</v>
      </c>
      <c r="K33" t="s">
        <v>32</v>
      </c>
      <c r="L33" t="s">
        <v>33</v>
      </c>
      <c r="M33">
        <v>336434.07179999998</v>
      </c>
      <c r="N33">
        <v>3062961.4232999999</v>
      </c>
    </row>
    <row r="34" spans="1:14" x14ac:dyDescent="0.25">
      <c r="A34">
        <v>32</v>
      </c>
      <c r="B34" t="s">
        <v>71</v>
      </c>
      <c r="C34" t="s">
        <v>72</v>
      </c>
      <c r="D34" t="s">
        <v>45</v>
      </c>
      <c r="E34" t="s">
        <v>78</v>
      </c>
      <c r="F34">
        <v>200</v>
      </c>
      <c r="G34">
        <v>11</v>
      </c>
      <c r="H34">
        <v>0.4</v>
      </c>
      <c r="I34" t="s">
        <v>77</v>
      </c>
      <c r="J34" t="s">
        <v>27</v>
      </c>
      <c r="K34" t="s">
        <v>32</v>
      </c>
      <c r="L34" t="s">
        <v>33</v>
      </c>
      <c r="M34">
        <v>337003.23560000001</v>
      </c>
      <c r="N34">
        <v>3062925.2510000002</v>
      </c>
    </row>
    <row r="35" spans="1:14" x14ac:dyDescent="0.25">
      <c r="A35">
        <v>33</v>
      </c>
      <c r="B35" t="s">
        <v>71</v>
      </c>
      <c r="C35" t="s">
        <v>72</v>
      </c>
      <c r="D35" t="s">
        <v>45</v>
      </c>
      <c r="E35" t="s">
        <v>78</v>
      </c>
      <c r="F35">
        <v>100</v>
      </c>
      <c r="G35">
        <v>11</v>
      </c>
      <c r="H35">
        <v>0.4</v>
      </c>
      <c r="I35" t="s">
        <v>77</v>
      </c>
      <c r="J35" t="s">
        <v>27</v>
      </c>
      <c r="K35" t="s">
        <v>32</v>
      </c>
      <c r="L35" t="s">
        <v>33</v>
      </c>
      <c r="M35">
        <v>337200.44500000001</v>
      </c>
      <c r="N35">
        <v>3062726.4811999998</v>
      </c>
    </row>
    <row r="36" spans="1:14" x14ac:dyDescent="0.25">
      <c r="A36">
        <v>34</v>
      </c>
      <c r="B36" t="s">
        <v>71</v>
      </c>
      <c r="C36" t="s">
        <v>72</v>
      </c>
      <c r="D36" t="s">
        <v>45</v>
      </c>
      <c r="E36" t="s">
        <v>78</v>
      </c>
      <c r="F36">
        <v>200</v>
      </c>
      <c r="G36">
        <v>11</v>
      </c>
      <c r="H36">
        <v>0.4</v>
      </c>
      <c r="I36" t="s">
        <v>77</v>
      </c>
      <c r="J36" t="s">
        <v>27</v>
      </c>
      <c r="K36" t="s">
        <v>32</v>
      </c>
      <c r="L36" t="s">
        <v>33</v>
      </c>
      <c r="M36">
        <v>337178.63799999998</v>
      </c>
      <c r="N36">
        <v>3062731.4474999998</v>
      </c>
    </row>
    <row r="37" spans="1:14" x14ac:dyDescent="0.25">
      <c r="A37">
        <v>35</v>
      </c>
      <c r="B37" t="s">
        <v>71</v>
      </c>
      <c r="C37" t="s">
        <v>72</v>
      </c>
      <c r="D37" t="s">
        <v>45</v>
      </c>
      <c r="E37" t="s">
        <v>78</v>
      </c>
      <c r="F37">
        <v>200</v>
      </c>
      <c r="G37">
        <v>11</v>
      </c>
      <c r="H37">
        <v>0.4</v>
      </c>
      <c r="I37" t="s">
        <v>77</v>
      </c>
      <c r="J37" t="s">
        <v>27</v>
      </c>
      <c r="K37" t="s">
        <v>32</v>
      </c>
      <c r="L37" t="s">
        <v>33</v>
      </c>
      <c r="M37">
        <v>336823.80489999999</v>
      </c>
      <c r="N37">
        <v>3062724.5011</v>
      </c>
    </row>
    <row r="38" spans="1:14" x14ac:dyDescent="0.25">
      <c r="A38">
        <v>36</v>
      </c>
      <c r="B38" t="s">
        <v>71</v>
      </c>
      <c r="C38" t="s">
        <v>72</v>
      </c>
      <c r="D38" t="s">
        <v>45</v>
      </c>
      <c r="E38" t="s">
        <v>78</v>
      </c>
      <c r="F38">
        <v>200</v>
      </c>
      <c r="G38">
        <v>11</v>
      </c>
      <c r="H38">
        <v>0.4</v>
      </c>
      <c r="I38" t="s">
        <v>77</v>
      </c>
      <c r="J38" t="s">
        <v>27</v>
      </c>
      <c r="K38" t="s">
        <v>32</v>
      </c>
      <c r="L38" t="s">
        <v>33</v>
      </c>
      <c r="M38">
        <v>336580.4902</v>
      </c>
      <c r="N38">
        <v>3062731.2714999998</v>
      </c>
    </row>
    <row r="39" spans="1:14" x14ac:dyDescent="0.25">
      <c r="A39">
        <v>37</v>
      </c>
      <c r="B39" t="s">
        <v>71</v>
      </c>
      <c r="C39" t="s">
        <v>72</v>
      </c>
      <c r="D39" t="s">
        <v>45</v>
      </c>
      <c r="E39" t="s">
        <v>78</v>
      </c>
      <c r="F39">
        <v>200</v>
      </c>
      <c r="G39">
        <v>11</v>
      </c>
      <c r="H39">
        <v>0.4</v>
      </c>
      <c r="I39" t="s">
        <v>77</v>
      </c>
      <c r="J39" t="s">
        <v>27</v>
      </c>
      <c r="K39" t="s">
        <v>32</v>
      </c>
      <c r="L39" t="s">
        <v>33</v>
      </c>
      <c r="M39">
        <v>336911.73239999998</v>
      </c>
      <c r="N39">
        <v>3062647.0789999999</v>
      </c>
    </row>
    <row r="40" spans="1:14" x14ac:dyDescent="0.25">
      <c r="A40">
        <v>38</v>
      </c>
      <c r="B40" t="s">
        <v>71</v>
      </c>
      <c r="C40" t="s">
        <v>72</v>
      </c>
      <c r="D40" t="s">
        <v>45</v>
      </c>
      <c r="E40" t="s">
        <v>78</v>
      </c>
      <c r="F40">
        <v>150</v>
      </c>
      <c r="G40">
        <v>11</v>
      </c>
      <c r="H40">
        <v>0.4</v>
      </c>
      <c r="I40" t="s">
        <v>77</v>
      </c>
      <c r="J40" t="s">
        <v>27</v>
      </c>
      <c r="K40" t="s">
        <v>32</v>
      </c>
      <c r="L40" t="s">
        <v>33</v>
      </c>
      <c r="M40">
        <v>336879.7401</v>
      </c>
      <c r="N40">
        <v>3062497.8284999998</v>
      </c>
    </row>
    <row r="41" spans="1:14" x14ac:dyDescent="0.25">
      <c r="A41">
        <v>39</v>
      </c>
      <c r="B41" t="s">
        <v>71</v>
      </c>
      <c r="C41" t="s">
        <v>72</v>
      </c>
      <c r="D41" t="s">
        <v>45</v>
      </c>
      <c r="E41" t="s">
        <v>78</v>
      </c>
      <c r="F41">
        <v>200</v>
      </c>
      <c r="G41">
        <v>11</v>
      </c>
      <c r="H41">
        <v>0.4</v>
      </c>
      <c r="I41" t="s">
        <v>77</v>
      </c>
      <c r="J41" t="s">
        <v>27</v>
      </c>
      <c r="K41" t="s">
        <v>32</v>
      </c>
      <c r="L41" t="s">
        <v>33</v>
      </c>
      <c r="M41">
        <v>336829.91869999998</v>
      </c>
      <c r="N41">
        <v>3062518.6586000002</v>
      </c>
    </row>
    <row r="42" spans="1:14" x14ac:dyDescent="0.25">
      <c r="A42">
        <v>40</v>
      </c>
      <c r="B42" t="s">
        <v>71</v>
      </c>
      <c r="C42" t="s">
        <v>72</v>
      </c>
      <c r="D42" t="s">
        <v>45</v>
      </c>
      <c r="E42" t="s">
        <v>78</v>
      </c>
      <c r="F42">
        <v>100</v>
      </c>
      <c r="G42">
        <v>11</v>
      </c>
      <c r="H42">
        <v>0.4</v>
      </c>
      <c r="I42" t="s">
        <v>77</v>
      </c>
      <c r="J42" t="s">
        <v>27</v>
      </c>
      <c r="K42" t="s">
        <v>32</v>
      </c>
      <c r="L42" t="s">
        <v>33</v>
      </c>
      <c r="M42">
        <v>336646.92550000001</v>
      </c>
      <c r="N42">
        <v>3062318.8382000001</v>
      </c>
    </row>
    <row r="43" spans="1:14" x14ac:dyDescent="0.25">
      <c r="A43">
        <v>41</v>
      </c>
      <c r="B43" t="s">
        <v>71</v>
      </c>
      <c r="C43" t="s">
        <v>72</v>
      </c>
      <c r="D43" t="s">
        <v>45</v>
      </c>
      <c r="E43" t="s">
        <v>78</v>
      </c>
      <c r="F43">
        <v>200</v>
      </c>
      <c r="G43">
        <v>11</v>
      </c>
      <c r="H43">
        <v>0.4</v>
      </c>
      <c r="I43" t="s">
        <v>77</v>
      </c>
      <c r="J43" t="s">
        <v>27</v>
      </c>
      <c r="K43" t="s">
        <v>32</v>
      </c>
      <c r="L43" t="s">
        <v>33</v>
      </c>
      <c r="M43">
        <v>336331.23989999999</v>
      </c>
      <c r="N43">
        <v>3062429.0247</v>
      </c>
    </row>
    <row r="44" spans="1:14" x14ac:dyDescent="0.25">
      <c r="A44">
        <v>42</v>
      </c>
      <c r="B44" t="s">
        <v>71</v>
      </c>
      <c r="C44" t="s">
        <v>72</v>
      </c>
      <c r="D44" t="s">
        <v>45</v>
      </c>
      <c r="E44" t="s">
        <v>78</v>
      </c>
      <c r="F44">
        <v>100</v>
      </c>
      <c r="G44">
        <v>11</v>
      </c>
      <c r="H44">
        <v>0.4</v>
      </c>
      <c r="I44" t="s">
        <v>77</v>
      </c>
      <c r="J44" t="s">
        <v>27</v>
      </c>
      <c r="K44" t="s">
        <v>32</v>
      </c>
      <c r="L44" t="s">
        <v>33</v>
      </c>
      <c r="M44">
        <v>336250.59419999999</v>
      </c>
      <c r="N44">
        <v>3062437.0954999998</v>
      </c>
    </row>
    <row r="45" spans="1:14" x14ac:dyDescent="0.25">
      <c r="A45">
        <v>43</v>
      </c>
      <c r="B45" t="s">
        <v>71</v>
      </c>
      <c r="C45" t="s">
        <v>72</v>
      </c>
      <c r="D45" t="s">
        <v>45</v>
      </c>
      <c r="E45" t="s">
        <v>78</v>
      </c>
      <c r="F45">
        <v>200</v>
      </c>
      <c r="G45">
        <v>11</v>
      </c>
      <c r="H45">
        <v>0.4</v>
      </c>
      <c r="I45" t="s">
        <v>77</v>
      </c>
      <c r="J45" t="s">
        <v>27</v>
      </c>
      <c r="K45" t="s">
        <v>32</v>
      </c>
      <c r="L45" t="s">
        <v>33</v>
      </c>
      <c r="M45">
        <v>336791.11050000001</v>
      </c>
      <c r="N45">
        <v>3062248.7962000002</v>
      </c>
    </row>
    <row r="46" spans="1:14" x14ac:dyDescent="0.25">
      <c r="A46">
        <v>44</v>
      </c>
      <c r="B46" t="s">
        <v>71</v>
      </c>
      <c r="C46" t="s">
        <v>72</v>
      </c>
      <c r="D46" t="s">
        <v>45</v>
      </c>
      <c r="E46" t="s">
        <v>78</v>
      </c>
      <c r="F46">
        <v>200</v>
      </c>
      <c r="G46">
        <v>11</v>
      </c>
      <c r="H46">
        <v>0.4</v>
      </c>
      <c r="I46" t="s">
        <v>77</v>
      </c>
      <c r="J46" t="s">
        <v>27</v>
      </c>
      <c r="K46" t="s">
        <v>32</v>
      </c>
      <c r="L46" t="s">
        <v>33</v>
      </c>
      <c r="M46">
        <v>336790.10430000001</v>
      </c>
      <c r="N46">
        <v>3062261.0339000002</v>
      </c>
    </row>
    <row r="47" spans="1:14" x14ac:dyDescent="0.25">
      <c r="A47">
        <v>45</v>
      </c>
      <c r="B47" t="s">
        <v>71</v>
      </c>
      <c r="C47" t="s">
        <v>72</v>
      </c>
      <c r="D47" t="s">
        <v>45</v>
      </c>
      <c r="E47" t="s">
        <v>78</v>
      </c>
      <c r="F47">
        <v>100</v>
      </c>
      <c r="G47">
        <v>11</v>
      </c>
      <c r="H47">
        <v>0.4</v>
      </c>
      <c r="I47" t="s">
        <v>77</v>
      </c>
      <c r="J47" t="s">
        <v>27</v>
      </c>
      <c r="K47" t="s">
        <v>32</v>
      </c>
      <c r="L47" t="s">
        <v>33</v>
      </c>
      <c r="M47">
        <v>336786.43469999998</v>
      </c>
      <c r="N47">
        <v>3062359.7702000001</v>
      </c>
    </row>
    <row r="48" spans="1:14" x14ac:dyDescent="0.25">
      <c r="A48">
        <v>46</v>
      </c>
      <c r="B48" t="s">
        <v>71</v>
      </c>
      <c r="C48" t="s">
        <v>72</v>
      </c>
      <c r="D48" t="s">
        <v>45</v>
      </c>
      <c r="E48" t="s">
        <v>78</v>
      </c>
      <c r="F48">
        <v>200</v>
      </c>
      <c r="G48">
        <v>11</v>
      </c>
      <c r="H48">
        <v>0.4</v>
      </c>
      <c r="I48" t="s">
        <v>77</v>
      </c>
      <c r="J48" t="s">
        <v>27</v>
      </c>
      <c r="K48" t="s">
        <v>32</v>
      </c>
      <c r="L48" t="s">
        <v>33</v>
      </c>
      <c r="M48">
        <v>336589.41039999999</v>
      </c>
      <c r="N48">
        <v>3062194.6315000001</v>
      </c>
    </row>
    <row r="49" spans="1:14" x14ac:dyDescent="0.25">
      <c r="A49">
        <v>47</v>
      </c>
      <c r="B49" t="s">
        <v>71</v>
      </c>
      <c r="C49" t="s">
        <v>72</v>
      </c>
      <c r="D49" t="s">
        <v>45</v>
      </c>
      <c r="E49" t="s">
        <v>78</v>
      </c>
      <c r="F49">
        <v>200</v>
      </c>
      <c r="G49">
        <v>11</v>
      </c>
      <c r="H49">
        <v>0.4</v>
      </c>
      <c r="I49" t="s">
        <v>77</v>
      </c>
      <c r="J49" t="s">
        <v>27</v>
      </c>
      <c r="K49" t="s">
        <v>32</v>
      </c>
      <c r="L49" t="s">
        <v>33</v>
      </c>
      <c r="M49">
        <v>337454.42509999999</v>
      </c>
      <c r="N49">
        <v>3062282.4073000001</v>
      </c>
    </row>
    <row r="50" spans="1:14" x14ac:dyDescent="0.25">
      <c r="A50">
        <v>48</v>
      </c>
      <c r="B50" t="s">
        <v>71</v>
      </c>
      <c r="C50" t="s">
        <v>72</v>
      </c>
      <c r="D50" t="s">
        <v>45</v>
      </c>
      <c r="E50" t="s">
        <v>78</v>
      </c>
      <c r="F50">
        <v>100</v>
      </c>
      <c r="G50">
        <v>11</v>
      </c>
      <c r="H50">
        <v>0.4</v>
      </c>
      <c r="I50" t="s">
        <v>77</v>
      </c>
      <c r="J50" t="s">
        <v>27</v>
      </c>
      <c r="K50" t="s">
        <v>32</v>
      </c>
      <c r="L50" t="s">
        <v>33</v>
      </c>
      <c r="M50">
        <v>337456.14250000002</v>
      </c>
      <c r="N50">
        <v>3062060.6011999999</v>
      </c>
    </row>
    <row r="51" spans="1:14" x14ac:dyDescent="0.25">
      <c r="A51">
        <v>49</v>
      </c>
      <c r="B51" t="s">
        <v>71</v>
      </c>
      <c r="C51" t="s">
        <v>72</v>
      </c>
      <c r="D51" t="s">
        <v>45</v>
      </c>
      <c r="E51" t="s">
        <v>78</v>
      </c>
      <c r="F51">
        <v>200</v>
      </c>
      <c r="G51">
        <v>11</v>
      </c>
      <c r="H51">
        <v>0.4</v>
      </c>
      <c r="I51" t="s">
        <v>77</v>
      </c>
      <c r="J51" t="s">
        <v>27</v>
      </c>
      <c r="K51" t="s">
        <v>32</v>
      </c>
      <c r="L51" t="s">
        <v>33</v>
      </c>
      <c r="M51">
        <v>337458.91970000003</v>
      </c>
      <c r="N51">
        <v>3061874.2864000001</v>
      </c>
    </row>
    <row r="52" spans="1:14" x14ac:dyDescent="0.25">
      <c r="A52">
        <v>50</v>
      </c>
      <c r="B52" t="s">
        <v>71</v>
      </c>
      <c r="C52" t="s">
        <v>72</v>
      </c>
      <c r="D52" t="s">
        <v>45</v>
      </c>
      <c r="E52" t="s">
        <v>78</v>
      </c>
      <c r="F52">
        <v>300</v>
      </c>
      <c r="G52">
        <v>11</v>
      </c>
      <c r="H52">
        <v>0.4</v>
      </c>
      <c r="I52" t="s">
        <v>77</v>
      </c>
      <c r="J52" t="s">
        <v>27</v>
      </c>
      <c r="K52" t="s">
        <v>32</v>
      </c>
      <c r="L52" t="s">
        <v>33</v>
      </c>
      <c r="M52">
        <v>337458.43150000001</v>
      </c>
      <c r="N52">
        <v>3061849.4268</v>
      </c>
    </row>
    <row r="53" spans="1:14" x14ac:dyDescent="0.25">
      <c r="A53">
        <v>51</v>
      </c>
      <c r="B53" t="s">
        <v>71</v>
      </c>
      <c r="C53" t="s">
        <v>72</v>
      </c>
      <c r="D53" t="s">
        <v>45</v>
      </c>
      <c r="E53" t="s">
        <v>78</v>
      </c>
      <c r="F53">
        <v>200</v>
      </c>
      <c r="G53">
        <v>11</v>
      </c>
      <c r="H53">
        <v>0.4</v>
      </c>
      <c r="I53" t="s">
        <v>77</v>
      </c>
      <c r="J53" t="s">
        <v>27</v>
      </c>
      <c r="K53" t="s">
        <v>32</v>
      </c>
      <c r="L53" t="s">
        <v>33</v>
      </c>
      <c r="M53">
        <v>337347.00790000003</v>
      </c>
      <c r="N53">
        <v>3061896.7385999998</v>
      </c>
    </row>
    <row r="54" spans="1:14" x14ac:dyDescent="0.25">
      <c r="A54">
        <v>52</v>
      </c>
      <c r="B54" t="s">
        <v>71</v>
      </c>
      <c r="C54" t="s">
        <v>72</v>
      </c>
      <c r="D54" t="s">
        <v>45</v>
      </c>
      <c r="E54" t="s">
        <v>78</v>
      </c>
      <c r="F54">
        <v>300</v>
      </c>
      <c r="G54">
        <v>11</v>
      </c>
      <c r="H54">
        <v>0.4</v>
      </c>
      <c r="I54" t="s">
        <v>77</v>
      </c>
      <c r="J54" t="s">
        <v>27</v>
      </c>
      <c r="K54" t="s">
        <v>32</v>
      </c>
      <c r="L54" t="s">
        <v>33</v>
      </c>
      <c r="M54">
        <v>337391.59139999998</v>
      </c>
      <c r="N54">
        <v>3062061.4767999998</v>
      </c>
    </row>
    <row r="55" spans="1:14" x14ac:dyDescent="0.25">
      <c r="A55">
        <v>53</v>
      </c>
      <c r="B55" t="s">
        <v>71</v>
      </c>
      <c r="C55" t="s">
        <v>72</v>
      </c>
      <c r="D55" t="s">
        <v>45</v>
      </c>
      <c r="E55" t="s">
        <v>78</v>
      </c>
      <c r="F55">
        <v>100</v>
      </c>
      <c r="G55">
        <v>11</v>
      </c>
      <c r="H55">
        <v>0.4</v>
      </c>
      <c r="I55" t="s">
        <v>77</v>
      </c>
      <c r="J55" t="s">
        <v>27</v>
      </c>
      <c r="K55" t="s">
        <v>32</v>
      </c>
      <c r="L55" t="s">
        <v>33</v>
      </c>
      <c r="M55">
        <v>337305.64840000001</v>
      </c>
      <c r="N55">
        <v>3062140.6161000002</v>
      </c>
    </row>
    <row r="56" spans="1:14" x14ac:dyDescent="0.25">
      <c r="A56">
        <v>54</v>
      </c>
      <c r="B56" t="s">
        <v>71</v>
      </c>
      <c r="C56" t="s">
        <v>72</v>
      </c>
      <c r="D56" t="s">
        <v>45</v>
      </c>
      <c r="E56" t="s">
        <v>78</v>
      </c>
      <c r="F56">
        <v>100</v>
      </c>
      <c r="G56">
        <v>11</v>
      </c>
      <c r="H56">
        <v>0.4</v>
      </c>
      <c r="I56" t="s">
        <v>77</v>
      </c>
      <c r="J56" t="s">
        <v>27</v>
      </c>
      <c r="K56" t="s">
        <v>32</v>
      </c>
      <c r="L56" t="s">
        <v>33</v>
      </c>
      <c r="M56">
        <v>337418.98320000002</v>
      </c>
      <c r="N56">
        <v>3062126.2943000002</v>
      </c>
    </row>
    <row r="57" spans="1:14" x14ac:dyDescent="0.25">
      <c r="A57">
        <v>55</v>
      </c>
      <c r="B57" t="s">
        <v>71</v>
      </c>
      <c r="C57" t="s">
        <v>72</v>
      </c>
      <c r="D57" t="s">
        <v>45</v>
      </c>
      <c r="E57" t="s">
        <v>78</v>
      </c>
      <c r="F57">
        <v>200</v>
      </c>
      <c r="G57">
        <v>11</v>
      </c>
      <c r="H57">
        <v>0.4</v>
      </c>
      <c r="I57" t="s">
        <v>77</v>
      </c>
      <c r="J57" t="s">
        <v>27</v>
      </c>
      <c r="K57" t="s">
        <v>32</v>
      </c>
      <c r="L57" t="s">
        <v>33</v>
      </c>
      <c r="M57">
        <v>336915.39</v>
      </c>
      <c r="N57">
        <v>3061971.4051000001</v>
      </c>
    </row>
    <row r="58" spans="1:14" x14ac:dyDescent="0.25">
      <c r="A58">
        <v>56</v>
      </c>
      <c r="B58" t="s">
        <v>71</v>
      </c>
      <c r="C58" t="s">
        <v>72</v>
      </c>
      <c r="D58" t="s">
        <v>45</v>
      </c>
      <c r="E58" t="s">
        <v>78</v>
      </c>
      <c r="F58">
        <v>200</v>
      </c>
      <c r="G58">
        <v>11</v>
      </c>
      <c r="H58">
        <v>0.4</v>
      </c>
      <c r="I58" t="s">
        <v>77</v>
      </c>
      <c r="J58" t="s">
        <v>27</v>
      </c>
      <c r="K58" t="s">
        <v>32</v>
      </c>
      <c r="L58" t="s">
        <v>33</v>
      </c>
      <c r="M58">
        <v>336686.47399999999</v>
      </c>
      <c r="N58">
        <v>3062027.0671000001</v>
      </c>
    </row>
    <row r="59" spans="1:14" x14ac:dyDescent="0.25">
      <c r="A59">
        <v>57</v>
      </c>
      <c r="B59" t="s">
        <v>71</v>
      </c>
      <c r="C59" t="s">
        <v>72</v>
      </c>
      <c r="D59" t="s">
        <v>45</v>
      </c>
      <c r="E59" t="s">
        <v>78</v>
      </c>
      <c r="F59">
        <v>100</v>
      </c>
      <c r="G59">
        <v>11</v>
      </c>
      <c r="H59">
        <v>0.4</v>
      </c>
      <c r="I59" t="s">
        <v>77</v>
      </c>
      <c r="J59" t="s">
        <v>27</v>
      </c>
      <c r="K59" t="s">
        <v>32</v>
      </c>
      <c r="L59" t="s">
        <v>33</v>
      </c>
      <c r="M59">
        <v>336741.40120000002</v>
      </c>
      <c r="N59">
        <v>3062087.6365</v>
      </c>
    </row>
    <row r="60" spans="1:14" x14ac:dyDescent="0.25">
      <c r="A60">
        <v>58</v>
      </c>
      <c r="B60" t="s">
        <v>71</v>
      </c>
      <c r="C60" t="s">
        <v>72</v>
      </c>
      <c r="D60" t="s">
        <v>45</v>
      </c>
      <c r="E60" t="s">
        <v>78</v>
      </c>
      <c r="F60">
        <v>100</v>
      </c>
      <c r="G60">
        <v>11</v>
      </c>
      <c r="H60">
        <v>0.4</v>
      </c>
      <c r="I60" t="s">
        <v>77</v>
      </c>
      <c r="J60" t="s">
        <v>27</v>
      </c>
      <c r="K60" t="s">
        <v>32</v>
      </c>
      <c r="L60" t="s">
        <v>33</v>
      </c>
      <c r="M60">
        <v>336765.8186</v>
      </c>
      <c r="N60">
        <v>3062075.6664999998</v>
      </c>
    </row>
    <row r="61" spans="1:14" x14ac:dyDescent="0.25">
      <c r="A61">
        <v>59</v>
      </c>
      <c r="B61" t="s">
        <v>71</v>
      </c>
      <c r="C61" t="s">
        <v>72</v>
      </c>
      <c r="D61" t="s">
        <v>45</v>
      </c>
      <c r="E61" t="s">
        <v>78</v>
      </c>
      <c r="F61">
        <v>200</v>
      </c>
      <c r="G61">
        <v>11</v>
      </c>
      <c r="H61">
        <v>0.4</v>
      </c>
      <c r="I61" t="s">
        <v>77</v>
      </c>
      <c r="J61" t="s">
        <v>27</v>
      </c>
      <c r="K61" t="s">
        <v>32</v>
      </c>
      <c r="L61" t="s">
        <v>33</v>
      </c>
      <c r="M61">
        <v>336505.39779999998</v>
      </c>
      <c r="N61">
        <v>3063587.3341000001</v>
      </c>
    </row>
    <row r="62" spans="1:14" x14ac:dyDescent="0.25">
      <c r="A62">
        <v>60</v>
      </c>
      <c r="B62" t="s">
        <v>71</v>
      </c>
      <c r="C62" t="s">
        <v>72</v>
      </c>
      <c r="D62" t="s">
        <v>45</v>
      </c>
      <c r="E62" t="s">
        <v>78</v>
      </c>
      <c r="F62">
        <v>200</v>
      </c>
      <c r="G62">
        <v>11</v>
      </c>
      <c r="H62">
        <v>0.4</v>
      </c>
      <c r="I62" t="s">
        <v>77</v>
      </c>
      <c r="J62" t="s">
        <v>27</v>
      </c>
      <c r="K62" t="s">
        <v>32</v>
      </c>
      <c r="L62" t="s">
        <v>33</v>
      </c>
      <c r="M62">
        <v>336730.0575</v>
      </c>
      <c r="N62">
        <v>3063518.0244</v>
      </c>
    </row>
    <row r="63" spans="1:14" x14ac:dyDescent="0.25">
      <c r="A63">
        <v>61</v>
      </c>
      <c r="B63" t="s">
        <v>71</v>
      </c>
      <c r="C63" t="s">
        <v>72</v>
      </c>
      <c r="D63" t="s">
        <v>45</v>
      </c>
      <c r="E63" t="s">
        <v>78</v>
      </c>
      <c r="F63">
        <v>200</v>
      </c>
      <c r="G63">
        <v>11</v>
      </c>
      <c r="H63">
        <v>0.4</v>
      </c>
      <c r="I63" t="s">
        <v>77</v>
      </c>
      <c r="J63" t="s">
        <v>27</v>
      </c>
      <c r="K63" t="s">
        <v>32</v>
      </c>
      <c r="L63" t="s">
        <v>33</v>
      </c>
      <c r="M63">
        <v>336760.44910000003</v>
      </c>
      <c r="N63">
        <v>3063511.4575999998</v>
      </c>
    </row>
    <row r="64" spans="1:14" x14ac:dyDescent="0.25">
      <c r="A64">
        <v>62</v>
      </c>
      <c r="B64" t="s">
        <v>71</v>
      </c>
      <c r="C64" t="s">
        <v>72</v>
      </c>
      <c r="D64" t="s">
        <v>45</v>
      </c>
      <c r="E64" t="s">
        <v>78</v>
      </c>
      <c r="F64">
        <v>200</v>
      </c>
      <c r="G64">
        <v>11</v>
      </c>
      <c r="H64">
        <v>0.4</v>
      </c>
      <c r="I64" t="s">
        <v>77</v>
      </c>
      <c r="J64" t="s">
        <v>27</v>
      </c>
      <c r="K64" t="s">
        <v>32</v>
      </c>
      <c r="L64" t="s">
        <v>33</v>
      </c>
      <c r="M64">
        <v>336599.75900000002</v>
      </c>
      <c r="N64">
        <v>3063015.2809000001</v>
      </c>
    </row>
    <row r="65" spans="1:14" x14ac:dyDescent="0.25">
      <c r="A65">
        <v>63</v>
      </c>
      <c r="B65" t="s">
        <v>71</v>
      </c>
      <c r="C65" t="s">
        <v>72</v>
      </c>
      <c r="D65" t="s">
        <v>45</v>
      </c>
      <c r="E65" t="s">
        <v>78</v>
      </c>
      <c r="F65">
        <v>100</v>
      </c>
      <c r="G65">
        <v>11</v>
      </c>
      <c r="H65">
        <v>0.4</v>
      </c>
      <c r="I65" t="s">
        <v>77</v>
      </c>
      <c r="J65" t="s">
        <v>27</v>
      </c>
      <c r="K65" t="s">
        <v>32</v>
      </c>
      <c r="L65" t="s">
        <v>33</v>
      </c>
      <c r="M65">
        <v>336636.38370000001</v>
      </c>
      <c r="N65">
        <v>3063099.0660999999</v>
      </c>
    </row>
    <row r="66" spans="1:14" x14ac:dyDescent="0.25">
      <c r="A66">
        <v>64</v>
      </c>
      <c r="B66" t="s">
        <v>71</v>
      </c>
      <c r="C66" t="s">
        <v>72</v>
      </c>
      <c r="D66" t="s">
        <v>45</v>
      </c>
      <c r="E66" t="s">
        <v>78</v>
      </c>
      <c r="F66">
        <v>200</v>
      </c>
      <c r="G66">
        <v>11</v>
      </c>
      <c r="H66">
        <v>0.4</v>
      </c>
      <c r="I66" t="s">
        <v>77</v>
      </c>
      <c r="J66" t="s">
        <v>27</v>
      </c>
      <c r="K66" t="s">
        <v>32</v>
      </c>
      <c r="L66" t="s">
        <v>33</v>
      </c>
      <c r="M66">
        <v>336625.63449999999</v>
      </c>
      <c r="N66">
        <v>3063171.7782999999</v>
      </c>
    </row>
    <row r="67" spans="1:14" x14ac:dyDescent="0.25">
      <c r="A67">
        <v>65</v>
      </c>
      <c r="B67" t="s">
        <v>71</v>
      </c>
      <c r="C67" t="s">
        <v>72</v>
      </c>
      <c r="D67" t="s">
        <v>45</v>
      </c>
      <c r="E67" t="s">
        <v>78</v>
      </c>
      <c r="F67">
        <v>200</v>
      </c>
      <c r="G67">
        <v>11</v>
      </c>
      <c r="H67">
        <v>0.4</v>
      </c>
      <c r="I67" t="s">
        <v>77</v>
      </c>
      <c r="J67" t="s">
        <v>27</v>
      </c>
      <c r="K67" t="s">
        <v>32</v>
      </c>
      <c r="L67" t="s">
        <v>33</v>
      </c>
      <c r="M67">
        <v>336940.18079999997</v>
      </c>
      <c r="N67">
        <v>3063153.9763000002</v>
      </c>
    </row>
    <row r="68" spans="1:14" x14ac:dyDescent="0.25">
      <c r="A68">
        <v>66</v>
      </c>
      <c r="B68" t="s">
        <v>71</v>
      </c>
      <c r="C68" t="s">
        <v>72</v>
      </c>
      <c r="D68" t="s">
        <v>45</v>
      </c>
      <c r="E68" t="s">
        <v>78</v>
      </c>
      <c r="F68">
        <v>200</v>
      </c>
      <c r="G68">
        <v>11</v>
      </c>
      <c r="H68">
        <v>0.4</v>
      </c>
      <c r="I68" t="s">
        <v>77</v>
      </c>
      <c r="J68" t="s">
        <v>27</v>
      </c>
      <c r="K68" t="s">
        <v>32</v>
      </c>
      <c r="L68" t="s">
        <v>33</v>
      </c>
      <c r="M68">
        <v>337013.00599999999</v>
      </c>
      <c r="N68">
        <v>3063173.9542</v>
      </c>
    </row>
    <row r="69" spans="1:14" x14ac:dyDescent="0.25">
      <c r="A69">
        <v>67</v>
      </c>
      <c r="B69" t="s">
        <v>71</v>
      </c>
      <c r="C69" t="s">
        <v>72</v>
      </c>
      <c r="D69" t="s">
        <v>45</v>
      </c>
      <c r="E69" t="s">
        <v>78</v>
      </c>
      <c r="F69">
        <v>200</v>
      </c>
      <c r="G69">
        <v>11</v>
      </c>
      <c r="H69">
        <v>0.4</v>
      </c>
      <c r="I69" t="s">
        <v>77</v>
      </c>
      <c r="J69" t="s">
        <v>27</v>
      </c>
      <c r="K69" t="s">
        <v>32</v>
      </c>
      <c r="L69" t="s">
        <v>33</v>
      </c>
      <c r="M69">
        <v>337156.98599999998</v>
      </c>
      <c r="N69">
        <v>3063220.3360000001</v>
      </c>
    </row>
    <row r="70" spans="1:14" x14ac:dyDescent="0.25">
      <c r="A70">
        <v>68</v>
      </c>
      <c r="B70" t="s">
        <v>71</v>
      </c>
      <c r="C70" t="s">
        <v>72</v>
      </c>
      <c r="D70" t="s">
        <v>45</v>
      </c>
      <c r="E70" t="s">
        <v>78</v>
      </c>
      <c r="F70">
        <v>200</v>
      </c>
      <c r="G70">
        <v>11</v>
      </c>
      <c r="H70">
        <v>0.4</v>
      </c>
      <c r="I70" t="s">
        <v>77</v>
      </c>
      <c r="J70" t="s">
        <v>27</v>
      </c>
      <c r="K70" t="s">
        <v>32</v>
      </c>
      <c r="L70" t="s">
        <v>33</v>
      </c>
      <c r="M70">
        <v>336716.61670000001</v>
      </c>
      <c r="N70">
        <v>3063194.5196000002</v>
      </c>
    </row>
    <row r="71" spans="1:14" x14ac:dyDescent="0.25">
      <c r="A71">
        <v>69</v>
      </c>
      <c r="B71" t="s">
        <v>71</v>
      </c>
      <c r="C71" t="s">
        <v>72</v>
      </c>
      <c r="D71" t="s">
        <v>47</v>
      </c>
      <c r="E71" t="s">
        <v>94</v>
      </c>
      <c r="F71">
        <v>150</v>
      </c>
      <c r="G71">
        <v>11</v>
      </c>
      <c r="H71">
        <v>0.4</v>
      </c>
      <c r="I71" t="s">
        <v>101</v>
      </c>
      <c r="J71" t="s">
        <v>27</v>
      </c>
      <c r="K71" t="s">
        <v>40</v>
      </c>
      <c r="L71" t="s">
        <v>41</v>
      </c>
      <c r="M71">
        <v>335531.69689999998</v>
      </c>
      <c r="N71">
        <v>3062696.3993000002</v>
      </c>
    </row>
    <row r="72" spans="1:14" x14ac:dyDescent="0.25">
      <c r="A72">
        <v>70</v>
      </c>
      <c r="B72" t="s">
        <v>71</v>
      </c>
      <c r="C72" t="s">
        <v>72</v>
      </c>
      <c r="D72" t="s">
        <v>47</v>
      </c>
      <c r="E72" t="s">
        <v>102</v>
      </c>
      <c r="F72">
        <v>200</v>
      </c>
      <c r="G72">
        <v>11</v>
      </c>
      <c r="H72">
        <v>0.4</v>
      </c>
      <c r="I72" t="s">
        <v>103</v>
      </c>
      <c r="J72" t="s">
        <v>27</v>
      </c>
      <c r="K72" t="s">
        <v>40</v>
      </c>
      <c r="L72" t="s">
        <v>41</v>
      </c>
      <c r="M72">
        <v>335935.3872</v>
      </c>
      <c r="N72">
        <v>3062477.2108999998</v>
      </c>
    </row>
    <row r="73" spans="1:14" x14ac:dyDescent="0.25">
      <c r="A73">
        <v>71</v>
      </c>
      <c r="B73" t="s">
        <v>71</v>
      </c>
      <c r="C73" t="s">
        <v>72</v>
      </c>
      <c r="D73" t="s">
        <v>47</v>
      </c>
      <c r="E73" t="s">
        <v>104</v>
      </c>
      <c r="F73">
        <v>200</v>
      </c>
      <c r="G73">
        <v>11</v>
      </c>
      <c r="H73">
        <v>0.4</v>
      </c>
      <c r="I73" t="s">
        <v>77</v>
      </c>
      <c r="J73" t="s">
        <v>27</v>
      </c>
      <c r="K73" t="s">
        <v>40</v>
      </c>
      <c r="L73" t="s">
        <v>41</v>
      </c>
      <c r="M73">
        <v>336307.86050000001</v>
      </c>
      <c r="N73">
        <v>3062130.3634000001</v>
      </c>
    </row>
    <row r="74" spans="1:14" x14ac:dyDescent="0.25">
      <c r="A74">
        <v>72</v>
      </c>
      <c r="B74" t="s">
        <v>71</v>
      </c>
      <c r="C74" t="s">
        <v>72</v>
      </c>
      <c r="D74" t="s">
        <v>47</v>
      </c>
      <c r="E74" t="s">
        <v>99</v>
      </c>
      <c r="F74">
        <v>300</v>
      </c>
      <c r="G74">
        <v>11</v>
      </c>
      <c r="H74">
        <v>0.4</v>
      </c>
      <c r="I74" t="s">
        <v>77</v>
      </c>
      <c r="J74" t="s">
        <v>27</v>
      </c>
      <c r="K74" t="s">
        <v>40</v>
      </c>
      <c r="L74" t="s">
        <v>41</v>
      </c>
      <c r="M74">
        <v>335297.46789999999</v>
      </c>
      <c r="N74">
        <v>3061151.8212000001</v>
      </c>
    </row>
    <row r="75" spans="1:14" x14ac:dyDescent="0.25">
      <c r="A75">
        <v>73</v>
      </c>
      <c r="B75" t="s">
        <v>71</v>
      </c>
      <c r="C75" t="s">
        <v>72</v>
      </c>
      <c r="D75" t="s">
        <v>47</v>
      </c>
      <c r="E75" t="s">
        <v>105</v>
      </c>
      <c r="F75">
        <v>150</v>
      </c>
      <c r="G75">
        <v>11</v>
      </c>
      <c r="H75">
        <v>0.4</v>
      </c>
      <c r="I75" t="s">
        <v>77</v>
      </c>
      <c r="J75" t="s">
        <v>27</v>
      </c>
      <c r="K75" t="s">
        <v>40</v>
      </c>
      <c r="L75" t="s">
        <v>41</v>
      </c>
      <c r="M75">
        <v>335610.83980000002</v>
      </c>
      <c r="N75">
        <v>3059478.7623000001</v>
      </c>
    </row>
    <row r="76" spans="1:14" x14ac:dyDescent="0.25">
      <c r="A76">
        <v>74</v>
      </c>
      <c r="B76" t="s">
        <v>71</v>
      </c>
      <c r="C76" t="s">
        <v>72</v>
      </c>
      <c r="D76" t="s">
        <v>47</v>
      </c>
      <c r="E76" t="s">
        <v>106</v>
      </c>
      <c r="F76">
        <v>250</v>
      </c>
      <c r="G76">
        <v>11</v>
      </c>
      <c r="H76">
        <v>0.4</v>
      </c>
      <c r="I76" t="s">
        <v>107</v>
      </c>
      <c r="J76" t="s">
        <v>27</v>
      </c>
      <c r="K76" t="s">
        <v>40</v>
      </c>
      <c r="L76" t="s">
        <v>41</v>
      </c>
      <c r="M76">
        <v>335459.11949999997</v>
      </c>
      <c r="N76">
        <v>3059540.8418999999</v>
      </c>
    </row>
    <row r="77" spans="1:14" x14ac:dyDescent="0.25">
      <c r="A77">
        <v>75</v>
      </c>
      <c r="B77" t="s">
        <v>71</v>
      </c>
      <c r="C77" t="s">
        <v>72</v>
      </c>
      <c r="D77" t="s">
        <v>47</v>
      </c>
      <c r="E77" t="s">
        <v>108</v>
      </c>
      <c r="F77">
        <v>100</v>
      </c>
      <c r="G77">
        <v>11</v>
      </c>
      <c r="H77">
        <v>0.4</v>
      </c>
      <c r="I77" t="s">
        <v>77</v>
      </c>
      <c r="J77" t="s">
        <v>27</v>
      </c>
      <c r="K77" t="s">
        <v>40</v>
      </c>
      <c r="L77" t="s">
        <v>41</v>
      </c>
      <c r="M77">
        <v>335245.69839999999</v>
      </c>
      <c r="N77">
        <v>3059502.7872000001</v>
      </c>
    </row>
    <row r="78" spans="1:14" x14ac:dyDescent="0.25">
      <c r="A78">
        <v>76</v>
      </c>
      <c r="B78" t="s">
        <v>71</v>
      </c>
      <c r="C78" t="s">
        <v>72</v>
      </c>
      <c r="D78" t="s">
        <v>47</v>
      </c>
      <c r="E78" t="s">
        <v>109</v>
      </c>
      <c r="F78">
        <v>200</v>
      </c>
      <c r="G78">
        <v>11</v>
      </c>
      <c r="H78">
        <v>0.4</v>
      </c>
      <c r="I78" t="s">
        <v>77</v>
      </c>
      <c r="J78" t="s">
        <v>27</v>
      </c>
      <c r="K78" t="s">
        <v>40</v>
      </c>
      <c r="L78" t="s">
        <v>41</v>
      </c>
      <c r="M78">
        <v>335273.25540000002</v>
      </c>
      <c r="N78">
        <v>3059541.3139999998</v>
      </c>
    </row>
    <row r="79" spans="1:14" x14ac:dyDescent="0.25">
      <c r="A79">
        <v>77</v>
      </c>
      <c r="B79" t="s">
        <v>71</v>
      </c>
      <c r="C79" t="s">
        <v>72</v>
      </c>
      <c r="D79" t="s">
        <v>47</v>
      </c>
      <c r="E79" t="s">
        <v>110</v>
      </c>
      <c r="F79">
        <v>100</v>
      </c>
      <c r="G79">
        <v>11</v>
      </c>
      <c r="H79">
        <v>0.4</v>
      </c>
      <c r="I79" t="s">
        <v>111</v>
      </c>
      <c r="J79" t="s">
        <v>27</v>
      </c>
      <c r="K79" t="s">
        <v>40</v>
      </c>
      <c r="L79" t="s">
        <v>41</v>
      </c>
      <c r="M79">
        <v>335275.57270000002</v>
      </c>
      <c r="N79">
        <v>3059569.8569</v>
      </c>
    </row>
    <row r="80" spans="1:14" x14ac:dyDescent="0.25">
      <c r="A80">
        <v>78</v>
      </c>
      <c r="B80" t="s">
        <v>71</v>
      </c>
      <c r="C80" t="s">
        <v>72</v>
      </c>
      <c r="D80" t="s">
        <v>47</v>
      </c>
      <c r="E80" t="s">
        <v>112</v>
      </c>
      <c r="F80">
        <v>350</v>
      </c>
      <c r="G80">
        <v>11</v>
      </c>
      <c r="H80">
        <v>0.4</v>
      </c>
      <c r="I80" t="s">
        <v>113</v>
      </c>
      <c r="J80" t="s">
        <v>27</v>
      </c>
      <c r="K80" t="s">
        <v>40</v>
      </c>
      <c r="L80" t="s">
        <v>41</v>
      </c>
      <c r="M80">
        <v>335231.36440000002</v>
      </c>
      <c r="N80">
        <v>3059515.9287999999</v>
      </c>
    </row>
    <row r="81" spans="1:14" x14ac:dyDescent="0.25">
      <c r="A81">
        <v>79</v>
      </c>
      <c r="B81" t="s">
        <v>71</v>
      </c>
      <c r="C81" t="s">
        <v>72</v>
      </c>
      <c r="D81" t="s">
        <v>47</v>
      </c>
      <c r="E81" t="s">
        <v>114</v>
      </c>
      <c r="F81">
        <v>500</v>
      </c>
      <c r="G81">
        <v>11</v>
      </c>
      <c r="H81">
        <v>0.4</v>
      </c>
      <c r="I81" t="s">
        <v>115</v>
      </c>
      <c r="J81" t="s">
        <v>27</v>
      </c>
      <c r="K81" t="s">
        <v>40</v>
      </c>
      <c r="L81" t="s">
        <v>41</v>
      </c>
      <c r="M81">
        <v>335613.75799999997</v>
      </c>
      <c r="N81">
        <v>3059235.7609000001</v>
      </c>
    </row>
    <row r="82" spans="1:14" x14ac:dyDescent="0.25">
      <c r="A82">
        <v>80</v>
      </c>
      <c r="B82" t="s">
        <v>71</v>
      </c>
      <c r="C82" t="s">
        <v>72</v>
      </c>
      <c r="D82" t="s">
        <v>47</v>
      </c>
      <c r="E82" t="s">
        <v>116</v>
      </c>
      <c r="F82">
        <v>100</v>
      </c>
      <c r="G82">
        <v>11</v>
      </c>
      <c r="H82">
        <v>0.4</v>
      </c>
      <c r="I82" t="s">
        <v>77</v>
      </c>
      <c r="J82" t="s">
        <v>27</v>
      </c>
      <c r="K82" t="s">
        <v>40</v>
      </c>
      <c r="L82" t="s">
        <v>41</v>
      </c>
      <c r="M82">
        <v>335723.34899999999</v>
      </c>
      <c r="N82">
        <v>3059399.8045000001</v>
      </c>
    </row>
    <row r="83" spans="1:14" x14ac:dyDescent="0.25">
      <c r="A83">
        <v>81</v>
      </c>
      <c r="B83" t="s">
        <v>71</v>
      </c>
      <c r="C83" t="s">
        <v>72</v>
      </c>
      <c r="D83" t="s">
        <v>47</v>
      </c>
      <c r="E83" t="s">
        <v>117</v>
      </c>
      <c r="F83">
        <v>200</v>
      </c>
      <c r="G83">
        <v>11</v>
      </c>
      <c r="H83">
        <v>0.4</v>
      </c>
      <c r="I83" t="s">
        <v>77</v>
      </c>
      <c r="J83" t="s">
        <v>27</v>
      </c>
      <c r="K83" t="s">
        <v>40</v>
      </c>
      <c r="L83" t="s">
        <v>41</v>
      </c>
      <c r="M83">
        <v>335694.47470000002</v>
      </c>
      <c r="N83">
        <v>3059531.9007000001</v>
      </c>
    </row>
    <row r="84" spans="1:14" x14ac:dyDescent="0.25">
      <c r="A84">
        <v>82</v>
      </c>
      <c r="B84" t="s">
        <v>71</v>
      </c>
      <c r="C84" t="s">
        <v>72</v>
      </c>
      <c r="D84" t="s">
        <v>47</v>
      </c>
      <c r="E84" t="s">
        <v>118</v>
      </c>
      <c r="F84">
        <v>100</v>
      </c>
      <c r="G84">
        <v>11</v>
      </c>
      <c r="H84">
        <v>0.4</v>
      </c>
      <c r="I84" t="s">
        <v>119</v>
      </c>
      <c r="J84" t="s">
        <v>27</v>
      </c>
      <c r="K84" t="s">
        <v>40</v>
      </c>
      <c r="L84" t="s">
        <v>41</v>
      </c>
      <c r="M84">
        <v>335754.50689999998</v>
      </c>
      <c r="N84">
        <v>3059164.1886</v>
      </c>
    </row>
    <row r="85" spans="1:14" x14ac:dyDescent="0.25">
      <c r="A85">
        <v>83</v>
      </c>
      <c r="B85" t="s">
        <v>71</v>
      </c>
      <c r="C85" t="s">
        <v>72</v>
      </c>
      <c r="D85" t="s">
        <v>47</v>
      </c>
      <c r="E85" t="s">
        <v>120</v>
      </c>
      <c r="F85">
        <v>50</v>
      </c>
      <c r="G85">
        <v>11</v>
      </c>
      <c r="H85">
        <v>0.4</v>
      </c>
      <c r="I85" t="s">
        <v>121</v>
      </c>
      <c r="J85" t="s">
        <v>27</v>
      </c>
      <c r="K85" t="s">
        <v>40</v>
      </c>
      <c r="L85" t="s">
        <v>41</v>
      </c>
      <c r="M85">
        <v>335774.37939999998</v>
      </c>
      <c r="N85">
        <v>3059260.5077</v>
      </c>
    </row>
    <row r="86" spans="1:14" x14ac:dyDescent="0.25">
      <c r="A86">
        <v>84</v>
      </c>
      <c r="B86" t="s">
        <v>71</v>
      </c>
      <c r="C86" t="s">
        <v>72</v>
      </c>
      <c r="D86" t="s">
        <v>47</v>
      </c>
      <c r="E86" t="s">
        <v>122</v>
      </c>
      <c r="F86">
        <v>100</v>
      </c>
      <c r="G86">
        <v>11</v>
      </c>
      <c r="H86">
        <v>0.4</v>
      </c>
      <c r="I86" t="s">
        <v>123</v>
      </c>
      <c r="J86" t="s">
        <v>27</v>
      </c>
      <c r="K86" t="s">
        <v>40</v>
      </c>
      <c r="L86" t="s">
        <v>41</v>
      </c>
      <c r="M86">
        <v>335756.55170000001</v>
      </c>
      <c r="N86">
        <v>3059254.5896000001</v>
      </c>
    </row>
    <row r="87" spans="1:14" x14ac:dyDescent="0.25">
      <c r="A87">
        <v>85</v>
      </c>
      <c r="B87" t="s">
        <v>71</v>
      </c>
      <c r="C87" t="s">
        <v>72</v>
      </c>
      <c r="D87" t="s">
        <v>47</v>
      </c>
      <c r="E87" t="s">
        <v>124</v>
      </c>
      <c r="F87">
        <v>150</v>
      </c>
      <c r="G87">
        <v>11</v>
      </c>
      <c r="H87">
        <v>0.4</v>
      </c>
      <c r="I87" t="s">
        <v>77</v>
      </c>
      <c r="J87" t="s">
        <v>27</v>
      </c>
      <c r="K87" t="s">
        <v>40</v>
      </c>
      <c r="L87" t="s">
        <v>41</v>
      </c>
      <c r="M87">
        <v>335656.6385</v>
      </c>
      <c r="N87">
        <v>3058880.2727999999</v>
      </c>
    </row>
    <row r="88" spans="1:14" x14ac:dyDescent="0.25">
      <c r="A88">
        <v>86</v>
      </c>
      <c r="B88" t="s">
        <v>71</v>
      </c>
      <c r="C88" t="s">
        <v>72</v>
      </c>
      <c r="D88" t="s">
        <v>47</v>
      </c>
      <c r="E88" t="s">
        <v>125</v>
      </c>
      <c r="F88">
        <v>100</v>
      </c>
      <c r="G88">
        <v>11</v>
      </c>
      <c r="H88">
        <v>0.4</v>
      </c>
      <c r="I88" t="s">
        <v>77</v>
      </c>
      <c r="J88" t="s">
        <v>27</v>
      </c>
      <c r="K88" t="s">
        <v>40</v>
      </c>
      <c r="L88" t="s">
        <v>41</v>
      </c>
      <c r="M88">
        <v>335656.68089999998</v>
      </c>
      <c r="N88">
        <v>3058913.6055000001</v>
      </c>
    </row>
    <row r="89" spans="1:14" x14ac:dyDescent="0.25">
      <c r="A89">
        <v>87</v>
      </c>
      <c r="B89" t="s">
        <v>71</v>
      </c>
      <c r="C89" t="s">
        <v>72</v>
      </c>
      <c r="D89" t="s">
        <v>47</v>
      </c>
      <c r="E89" t="s">
        <v>126</v>
      </c>
      <c r="F89">
        <v>100</v>
      </c>
      <c r="G89">
        <v>11</v>
      </c>
      <c r="H89">
        <v>0.4</v>
      </c>
      <c r="I89" t="s">
        <v>127</v>
      </c>
      <c r="J89" t="s">
        <v>27</v>
      </c>
      <c r="K89" t="s">
        <v>40</v>
      </c>
      <c r="L89" t="s">
        <v>41</v>
      </c>
      <c r="M89">
        <v>335642.2427</v>
      </c>
      <c r="N89">
        <v>3058912.0684000002</v>
      </c>
    </row>
    <row r="90" spans="1:14" x14ac:dyDescent="0.25">
      <c r="A90">
        <v>88</v>
      </c>
      <c r="B90" t="s">
        <v>71</v>
      </c>
      <c r="C90" t="s">
        <v>72</v>
      </c>
      <c r="D90" t="s">
        <v>47</v>
      </c>
      <c r="E90" t="s">
        <v>128</v>
      </c>
      <c r="F90">
        <v>100</v>
      </c>
      <c r="G90">
        <v>11</v>
      </c>
      <c r="H90">
        <v>0.4</v>
      </c>
      <c r="I90" t="s">
        <v>77</v>
      </c>
      <c r="J90" t="s">
        <v>27</v>
      </c>
      <c r="K90" t="s">
        <v>40</v>
      </c>
      <c r="L90" t="s">
        <v>41</v>
      </c>
      <c r="M90">
        <v>335490.01360000001</v>
      </c>
      <c r="N90">
        <v>3059102.7974</v>
      </c>
    </row>
    <row r="91" spans="1:14" x14ac:dyDescent="0.25">
      <c r="A91">
        <v>89</v>
      </c>
      <c r="B91" t="s">
        <v>71</v>
      </c>
      <c r="C91" t="s">
        <v>72</v>
      </c>
      <c r="D91" t="s">
        <v>47</v>
      </c>
      <c r="E91" t="s">
        <v>129</v>
      </c>
      <c r="F91">
        <v>200</v>
      </c>
      <c r="G91">
        <v>11</v>
      </c>
      <c r="H91">
        <v>0.4</v>
      </c>
      <c r="I91" t="s">
        <v>77</v>
      </c>
      <c r="J91" t="s">
        <v>27</v>
      </c>
      <c r="K91" t="s">
        <v>40</v>
      </c>
      <c r="L91" t="s">
        <v>41</v>
      </c>
      <c r="M91">
        <v>335329.17930000002</v>
      </c>
      <c r="N91">
        <v>3059023.9597</v>
      </c>
    </row>
    <row r="92" spans="1:14" x14ac:dyDescent="0.25">
      <c r="A92">
        <v>90</v>
      </c>
      <c r="B92" t="s">
        <v>71</v>
      </c>
      <c r="C92" t="s">
        <v>72</v>
      </c>
      <c r="D92" t="s">
        <v>47</v>
      </c>
      <c r="E92" t="s">
        <v>130</v>
      </c>
      <c r="F92">
        <v>100</v>
      </c>
      <c r="G92">
        <v>11</v>
      </c>
      <c r="H92">
        <v>0.4</v>
      </c>
      <c r="I92" t="s">
        <v>77</v>
      </c>
      <c r="J92" t="s">
        <v>27</v>
      </c>
      <c r="K92" t="s">
        <v>40</v>
      </c>
      <c r="L92" t="s">
        <v>41</v>
      </c>
      <c r="M92">
        <v>335294.29700000002</v>
      </c>
      <c r="N92">
        <v>3058767.9369000001</v>
      </c>
    </row>
    <row r="93" spans="1:14" x14ac:dyDescent="0.25">
      <c r="A93">
        <v>91</v>
      </c>
      <c r="B93" t="s">
        <v>71</v>
      </c>
      <c r="C93" t="s">
        <v>72</v>
      </c>
      <c r="D93" t="s">
        <v>47</v>
      </c>
      <c r="E93" t="s">
        <v>131</v>
      </c>
      <c r="F93">
        <v>100</v>
      </c>
      <c r="G93">
        <v>11</v>
      </c>
      <c r="H93">
        <v>0.4</v>
      </c>
      <c r="I93" t="s">
        <v>77</v>
      </c>
      <c r="J93" t="s">
        <v>27</v>
      </c>
      <c r="K93" t="s">
        <v>40</v>
      </c>
      <c r="L93" t="s">
        <v>41</v>
      </c>
      <c r="M93">
        <v>336268.9596</v>
      </c>
      <c r="N93">
        <v>3059296.8868</v>
      </c>
    </row>
    <row r="94" spans="1:14" x14ac:dyDescent="0.25">
      <c r="A94">
        <v>92</v>
      </c>
      <c r="B94" t="s">
        <v>71</v>
      </c>
      <c r="C94" t="s">
        <v>72</v>
      </c>
      <c r="D94" t="s">
        <v>47</v>
      </c>
      <c r="E94" t="s">
        <v>132</v>
      </c>
      <c r="F94">
        <v>50</v>
      </c>
      <c r="G94">
        <v>11</v>
      </c>
      <c r="H94">
        <v>0.4</v>
      </c>
      <c r="I94" t="s">
        <v>77</v>
      </c>
      <c r="J94" t="s">
        <v>27</v>
      </c>
      <c r="K94" t="s">
        <v>40</v>
      </c>
      <c r="L94" t="s">
        <v>41</v>
      </c>
      <c r="M94">
        <v>336465.32610000001</v>
      </c>
      <c r="N94">
        <v>3059206.4826000002</v>
      </c>
    </row>
    <row r="95" spans="1:14" x14ac:dyDescent="0.25">
      <c r="A95">
        <v>93</v>
      </c>
      <c r="B95" t="s">
        <v>71</v>
      </c>
      <c r="C95" t="s">
        <v>72</v>
      </c>
      <c r="D95" t="s">
        <v>47</v>
      </c>
      <c r="E95" t="s">
        <v>133</v>
      </c>
      <c r="F95">
        <v>100</v>
      </c>
      <c r="G95">
        <v>11</v>
      </c>
      <c r="H95">
        <v>0.4</v>
      </c>
      <c r="I95" t="s">
        <v>134</v>
      </c>
      <c r="J95" t="s">
        <v>27</v>
      </c>
      <c r="K95" t="s">
        <v>40</v>
      </c>
      <c r="L95" t="s">
        <v>41</v>
      </c>
      <c r="M95">
        <v>336984.64</v>
      </c>
      <c r="N95">
        <v>3059230.0153000001</v>
      </c>
    </row>
    <row r="96" spans="1:14" x14ac:dyDescent="0.25">
      <c r="A96">
        <v>94</v>
      </c>
      <c r="B96" t="s">
        <v>71</v>
      </c>
      <c r="C96" t="s">
        <v>72</v>
      </c>
      <c r="D96" t="s">
        <v>47</v>
      </c>
      <c r="E96" t="s">
        <v>135</v>
      </c>
      <c r="F96">
        <v>100</v>
      </c>
      <c r="G96">
        <v>11</v>
      </c>
      <c r="H96">
        <v>0.4</v>
      </c>
      <c r="I96" t="s">
        <v>77</v>
      </c>
      <c r="J96" t="s">
        <v>27</v>
      </c>
      <c r="K96" t="s">
        <v>40</v>
      </c>
      <c r="L96" t="s">
        <v>41</v>
      </c>
      <c r="M96">
        <v>336988.44890000002</v>
      </c>
      <c r="N96">
        <v>3059298.1593999998</v>
      </c>
    </row>
    <row r="97" spans="1:14" x14ac:dyDescent="0.25">
      <c r="A97">
        <v>95</v>
      </c>
      <c r="B97" t="s">
        <v>71</v>
      </c>
      <c r="C97" t="s">
        <v>72</v>
      </c>
      <c r="D97" t="s">
        <v>47</v>
      </c>
      <c r="E97" t="s">
        <v>136</v>
      </c>
      <c r="F97">
        <v>100</v>
      </c>
      <c r="G97">
        <v>11</v>
      </c>
      <c r="H97">
        <v>0.4</v>
      </c>
      <c r="I97" t="s">
        <v>77</v>
      </c>
      <c r="J97" t="s">
        <v>27</v>
      </c>
      <c r="K97" t="s">
        <v>40</v>
      </c>
      <c r="L97" t="s">
        <v>41</v>
      </c>
      <c r="M97">
        <v>337722.94429999997</v>
      </c>
      <c r="N97">
        <v>3059267.9761000001</v>
      </c>
    </row>
    <row r="98" spans="1:14" x14ac:dyDescent="0.25">
      <c r="A98">
        <v>96</v>
      </c>
      <c r="B98" t="s">
        <v>71</v>
      </c>
      <c r="C98" t="s">
        <v>72</v>
      </c>
      <c r="D98" t="s">
        <v>47</v>
      </c>
      <c r="E98" t="s">
        <v>137</v>
      </c>
      <c r="F98">
        <v>100</v>
      </c>
      <c r="G98">
        <v>11</v>
      </c>
      <c r="H98">
        <v>0.4</v>
      </c>
      <c r="I98" t="s">
        <v>77</v>
      </c>
      <c r="J98" t="s">
        <v>27</v>
      </c>
      <c r="K98" t="s">
        <v>40</v>
      </c>
      <c r="L98" t="s">
        <v>41</v>
      </c>
      <c r="M98">
        <v>337736.39390000002</v>
      </c>
      <c r="N98">
        <v>3059253.8722999999</v>
      </c>
    </row>
    <row r="99" spans="1:14" x14ac:dyDescent="0.25">
      <c r="A99">
        <v>97</v>
      </c>
      <c r="B99" t="s">
        <v>71</v>
      </c>
      <c r="C99" t="s">
        <v>72</v>
      </c>
      <c r="D99" t="s">
        <v>47</v>
      </c>
      <c r="E99" t="s">
        <v>137</v>
      </c>
      <c r="F99">
        <v>200</v>
      </c>
      <c r="G99">
        <v>11</v>
      </c>
      <c r="H99">
        <v>0.4</v>
      </c>
      <c r="I99" t="s">
        <v>77</v>
      </c>
      <c r="J99" t="s">
        <v>27</v>
      </c>
      <c r="K99" t="s">
        <v>40</v>
      </c>
      <c r="L99" t="s">
        <v>41</v>
      </c>
      <c r="M99">
        <v>337729.576</v>
      </c>
      <c r="N99">
        <v>3059261.0218000002</v>
      </c>
    </row>
    <row r="100" spans="1:14" x14ac:dyDescent="0.25">
      <c r="A100">
        <v>98</v>
      </c>
      <c r="B100" t="s">
        <v>71</v>
      </c>
      <c r="C100" t="s">
        <v>72</v>
      </c>
      <c r="D100" t="s">
        <v>47</v>
      </c>
      <c r="E100" t="s">
        <v>138</v>
      </c>
      <c r="F100">
        <v>25</v>
      </c>
      <c r="G100">
        <v>11</v>
      </c>
      <c r="H100">
        <v>0.4</v>
      </c>
      <c r="I100" t="s">
        <v>77</v>
      </c>
      <c r="J100" t="s">
        <v>27</v>
      </c>
      <c r="K100" t="s">
        <v>40</v>
      </c>
      <c r="L100" t="s">
        <v>41</v>
      </c>
      <c r="M100">
        <v>342774.19</v>
      </c>
      <c r="N100">
        <v>3054302.9289000002</v>
      </c>
    </row>
    <row r="101" spans="1:14" x14ac:dyDescent="0.25">
      <c r="A101">
        <v>99</v>
      </c>
      <c r="B101" t="s">
        <v>71</v>
      </c>
      <c r="C101" t="s">
        <v>72</v>
      </c>
      <c r="D101" t="s">
        <v>47</v>
      </c>
      <c r="E101" t="s">
        <v>139</v>
      </c>
      <c r="F101">
        <v>25</v>
      </c>
      <c r="G101">
        <v>11</v>
      </c>
      <c r="H101">
        <v>0.4</v>
      </c>
      <c r="I101" t="s">
        <v>77</v>
      </c>
      <c r="J101" t="s">
        <v>27</v>
      </c>
      <c r="K101" t="s">
        <v>40</v>
      </c>
      <c r="L101" t="s">
        <v>41</v>
      </c>
      <c r="M101">
        <v>345320.6323</v>
      </c>
      <c r="N101">
        <v>3053781.0633</v>
      </c>
    </row>
    <row r="102" spans="1:14" x14ac:dyDescent="0.25">
      <c r="A102">
        <v>100</v>
      </c>
      <c r="B102" t="s">
        <v>71</v>
      </c>
      <c r="C102" t="s">
        <v>72</v>
      </c>
      <c r="D102" t="s">
        <v>47</v>
      </c>
      <c r="E102" t="s">
        <v>140</v>
      </c>
      <c r="F102">
        <v>15</v>
      </c>
      <c r="G102">
        <v>11</v>
      </c>
      <c r="H102">
        <v>0.23</v>
      </c>
      <c r="I102" t="s">
        <v>77</v>
      </c>
      <c r="J102" t="s">
        <v>27</v>
      </c>
      <c r="K102" t="s">
        <v>40</v>
      </c>
      <c r="L102" t="s">
        <v>41</v>
      </c>
      <c r="M102">
        <v>344548.01169999997</v>
      </c>
      <c r="N102">
        <v>3054268.4515</v>
      </c>
    </row>
    <row r="103" spans="1:14" x14ac:dyDescent="0.25">
      <c r="A103">
        <v>101</v>
      </c>
      <c r="B103" t="s">
        <v>71</v>
      </c>
      <c r="C103" t="s">
        <v>72</v>
      </c>
      <c r="D103" t="s">
        <v>47</v>
      </c>
      <c r="E103" t="s">
        <v>141</v>
      </c>
      <c r="F103">
        <v>25</v>
      </c>
      <c r="G103">
        <v>11</v>
      </c>
      <c r="H103">
        <v>0.4</v>
      </c>
      <c r="I103" t="s">
        <v>77</v>
      </c>
      <c r="J103" t="s">
        <v>27</v>
      </c>
      <c r="K103" t="s">
        <v>40</v>
      </c>
      <c r="L103" t="s">
        <v>41</v>
      </c>
      <c r="M103">
        <v>343883.22269999998</v>
      </c>
      <c r="N103">
        <v>3055185.6927</v>
      </c>
    </row>
    <row r="104" spans="1:14" x14ac:dyDescent="0.25">
      <c r="A104">
        <v>102</v>
      </c>
      <c r="B104" t="s">
        <v>71</v>
      </c>
      <c r="C104" t="s">
        <v>72</v>
      </c>
      <c r="D104" t="s">
        <v>47</v>
      </c>
      <c r="E104" t="s">
        <v>142</v>
      </c>
      <c r="F104">
        <v>25</v>
      </c>
      <c r="G104">
        <v>11</v>
      </c>
      <c r="H104">
        <v>0.4</v>
      </c>
      <c r="I104" t="s">
        <v>77</v>
      </c>
      <c r="J104" t="s">
        <v>27</v>
      </c>
      <c r="K104" t="s">
        <v>40</v>
      </c>
      <c r="L104" t="s">
        <v>41</v>
      </c>
      <c r="M104">
        <v>343277.2341</v>
      </c>
      <c r="N104">
        <v>3055595.4325999999</v>
      </c>
    </row>
    <row r="105" spans="1:14" x14ac:dyDescent="0.25">
      <c r="A105">
        <v>103</v>
      </c>
      <c r="B105" t="s">
        <v>71</v>
      </c>
      <c r="C105" t="s">
        <v>72</v>
      </c>
      <c r="D105" t="s">
        <v>47</v>
      </c>
      <c r="E105" t="s">
        <v>143</v>
      </c>
      <c r="F105">
        <v>50</v>
      </c>
      <c r="G105">
        <v>11</v>
      </c>
      <c r="H105">
        <v>0.4</v>
      </c>
      <c r="I105" t="s">
        <v>77</v>
      </c>
      <c r="J105" t="s">
        <v>27</v>
      </c>
      <c r="K105" t="s">
        <v>40</v>
      </c>
      <c r="L105" t="s">
        <v>41</v>
      </c>
      <c r="M105">
        <v>341813.19020000001</v>
      </c>
      <c r="N105">
        <v>3056274.9709999999</v>
      </c>
    </row>
    <row r="106" spans="1:14" x14ac:dyDescent="0.25">
      <c r="A106">
        <v>104</v>
      </c>
      <c r="B106" t="s">
        <v>71</v>
      </c>
      <c r="C106" t="s">
        <v>72</v>
      </c>
      <c r="D106" t="s">
        <v>47</v>
      </c>
      <c r="E106" t="s">
        <v>144</v>
      </c>
      <c r="F106">
        <v>200</v>
      </c>
      <c r="G106">
        <v>11</v>
      </c>
      <c r="H106">
        <v>0.4</v>
      </c>
      <c r="I106" t="s">
        <v>77</v>
      </c>
      <c r="J106" t="s">
        <v>27</v>
      </c>
      <c r="K106" t="s">
        <v>40</v>
      </c>
      <c r="L106" t="s">
        <v>41</v>
      </c>
      <c r="M106">
        <v>341581.5772</v>
      </c>
      <c r="N106">
        <v>3056474.1998000001</v>
      </c>
    </row>
    <row r="107" spans="1:14" x14ac:dyDescent="0.25">
      <c r="A107">
        <v>105</v>
      </c>
      <c r="B107" t="s">
        <v>71</v>
      </c>
      <c r="C107" t="s">
        <v>72</v>
      </c>
      <c r="D107" t="s">
        <v>47</v>
      </c>
      <c r="E107" t="s">
        <v>145</v>
      </c>
      <c r="F107">
        <v>100</v>
      </c>
      <c r="G107">
        <v>11</v>
      </c>
      <c r="H107">
        <v>0.4</v>
      </c>
      <c r="I107" t="s">
        <v>77</v>
      </c>
      <c r="J107" t="s">
        <v>27</v>
      </c>
      <c r="K107" t="s">
        <v>40</v>
      </c>
      <c r="L107" t="s">
        <v>41</v>
      </c>
      <c r="M107">
        <v>341681.70630000002</v>
      </c>
      <c r="N107">
        <v>3057045.0928000002</v>
      </c>
    </row>
    <row r="108" spans="1:14" x14ac:dyDescent="0.25">
      <c r="A108">
        <v>106</v>
      </c>
      <c r="B108" t="s">
        <v>71</v>
      </c>
      <c r="C108" t="s">
        <v>72</v>
      </c>
      <c r="D108" t="s">
        <v>47</v>
      </c>
      <c r="E108" t="s">
        <v>146</v>
      </c>
      <c r="F108">
        <v>100</v>
      </c>
      <c r="G108">
        <v>11</v>
      </c>
      <c r="H108">
        <v>0.4</v>
      </c>
      <c r="I108" t="s">
        <v>77</v>
      </c>
      <c r="J108" t="s">
        <v>27</v>
      </c>
      <c r="K108" t="s">
        <v>40</v>
      </c>
      <c r="L108" t="s">
        <v>41</v>
      </c>
      <c r="M108">
        <v>341283.7452</v>
      </c>
      <c r="N108">
        <v>3057590.2962000002</v>
      </c>
    </row>
    <row r="109" spans="1:14" x14ac:dyDescent="0.25">
      <c r="A109">
        <v>107</v>
      </c>
      <c r="B109" t="s">
        <v>71</v>
      </c>
      <c r="C109" t="s">
        <v>72</v>
      </c>
      <c r="D109" t="s">
        <v>47</v>
      </c>
      <c r="E109" t="s">
        <v>147</v>
      </c>
      <c r="F109">
        <v>100</v>
      </c>
      <c r="G109">
        <v>11</v>
      </c>
      <c r="H109">
        <v>0.4</v>
      </c>
      <c r="I109" t="s">
        <v>148</v>
      </c>
      <c r="J109" t="s">
        <v>27</v>
      </c>
      <c r="K109" t="s">
        <v>40</v>
      </c>
      <c r="L109" t="s">
        <v>41</v>
      </c>
      <c r="M109">
        <v>341003.63750000001</v>
      </c>
      <c r="N109">
        <v>3057917.0737999999</v>
      </c>
    </row>
    <row r="110" spans="1:14" x14ac:dyDescent="0.25">
      <c r="A110">
        <v>108</v>
      </c>
      <c r="B110" t="s">
        <v>71</v>
      </c>
      <c r="C110" t="s">
        <v>72</v>
      </c>
      <c r="D110" t="s">
        <v>47</v>
      </c>
      <c r="E110" t="s">
        <v>149</v>
      </c>
      <c r="F110">
        <v>50</v>
      </c>
      <c r="G110">
        <v>11</v>
      </c>
      <c r="H110">
        <v>0.4</v>
      </c>
      <c r="I110" t="s">
        <v>77</v>
      </c>
      <c r="J110" t="s">
        <v>27</v>
      </c>
      <c r="K110" t="s">
        <v>40</v>
      </c>
      <c r="L110" t="s">
        <v>41</v>
      </c>
      <c r="M110">
        <v>340810.17310000001</v>
      </c>
      <c r="N110">
        <v>3058147.8931</v>
      </c>
    </row>
    <row r="111" spans="1:14" x14ac:dyDescent="0.25">
      <c r="A111">
        <v>109</v>
      </c>
      <c r="B111" t="s">
        <v>71</v>
      </c>
      <c r="C111" t="s">
        <v>72</v>
      </c>
      <c r="D111" t="s">
        <v>47</v>
      </c>
      <c r="E111" t="s">
        <v>150</v>
      </c>
      <c r="F111">
        <v>100</v>
      </c>
      <c r="G111">
        <v>11</v>
      </c>
      <c r="H111">
        <v>0.4</v>
      </c>
      <c r="I111" t="s">
        <v>77</v>
      </c>
      <c r="J111" t="s">
        <v>27</v>
      </c>
      <c r="K111" t="s">
        <v>40</v>
      </c>
      <c r="L111" t="s">
        <v>41</v>
      </c>
      <c r="M111">
        <v>340172.326</v>
      </c>
      <c r="N111">
        <v>3058429.0762</v>
      </c>
    </row>
    <row r="112" spans="1:14" x14ac:dyDescent="0.25">
      <c r="A112">
        <v>110</v>
      </c>
      <c r="B112" t="s">
        <v>71</v>
      </c>
      <c r="C112" t="s">
        <v>72</v>
      </c>
      <c r="D112" t="s">
        <v>47</v>
      </c>
      <c r="E112" t="s">
        <v>151</v>
      </c>
      <c r="F112">
        <v>100</v>
      </c>
      <c r="G112">
        <v>11</v>
      </c>
      <c r="H112">
        <v>0.4</v>
      </c>
      <c r="I112" t="s">
        <v>77</v>
      </c>
      <c r="J112" t="s">
        <v>27</v>
      </c>
      <c r="K112" t="s">
        <v>40</v>
      </c>
      <c r="L112" t="s">
        <v>41</v>
      </c>
      <c r="M112">
        <v>340267.50689999998</v>
      </c>
      <c r="N112">
        <v>3057881.8689999999</v>
      </c>
    </row>
    <row r="113" spans="1:14" x14ac:dyDescent="0.25">
      <c r="A113">
        <v>111</v>
      </c>
      <c r="B113" t="s">
        <v>71</v>
      </c>
      <c r="C113" t="s">
        <v>72</v>
      </c>
      <c r="D113" t="s">
        <v>47</v>
      </c>
      <c r="E113" t="s">
        <v>152</v>
      </c>
      <c r="F113">
        <v>50</v>
      </c>
      <c r="G113">
        <v>11</v>
      </c>
      <c r="H113">
        <v>0.4</v>
      </c>
      <c r="I113" t="s">
        <v>77</v>
      </c>
      <c r="J113" t="s">
        <v>27</v>
      </c>
      <c r="K113" t="s">
        <v>40</v>
      </c>
      <c r="L113" t="s">
        <v>41</v>
      </c>
      <c r="M113">
        <v>340185.049</v>
      </c>
      <c r="N113">
        <v>3057447.2538000001</v>
      </c>
    </row>
    <row r="114" spans="1:14" x14ac:dyDescent="0.25">
      <c r="A114">
        <v>112</v>
      </c>
      <c r="B114" t="s">
        <v>71</v>
      </c>
      <c r="C114" t="s">
        <v>72</v>
      </c>
      <c r="D114" t="s">
        <v>47</v>
      </c>
      <c r="E114" t="s">
        <v>153</v>
      </c>
      <c r="F114">
        <v>200</v>
      </c>
      <c r="G114">
        <v>11</v>
      </c>
      <c r="H114">
        <v>0.4</v>
      </c>
      <c r="I114" t="s">
        <v>77</v>
      </c>
      <c r="J114" t="s">
        <v>27</v>
      </c>
      <c r="K114" t="s">
        <v>40</v>
      </c>
      <c r="L114" t="s">
        <v>41</v>
      </c>
      <c r="M114">
        <v>340044.0589</v>
      </c>
      <c r="N114">
        <v>3058579.1625999999</v>
      </c>
    </row>
    <row r="115" spans="1:14" x14ac:dyDescent="0.25">
      <c r="A115">
        <v>113</v>
      </c>
      <c r="B115" t="s">
        <v>71</v>
      </c>
      <c r="C115" t="s">
        <v>72</v>
      </c>
      <c r="D115" t="s">
        <v>47</v>
      </c>
      <c r="E115" t="s">
        <v>154</v>
      </c>
      <c r="F115">
        <v>200</v>
      </c>
      <c r="G115">
        <v>11</v>
      </c>
      <c r="H115">
        <v>0.4</v>
      </c>
      <c r="I115" t="s">
        <v>77</v>
      </c>
      <c r="J115" t="s">
        <v>27</v>
      </c>
      <c r="K115" t="s">
        <v>40</v>
      </c>
      <c r="L115" t="s">
        <v>41</v>
      </c>
      <c r="M115">
        <v>340217.41560000001</v>
      </c>
      <c r="N115">
        <v>3058901.2736999998</v>
      </c>
    </row>
    <row r="116" spans="1:14" x14ac:dyDescent="0.25">
      <c r="A116">
        <v>114</v>
      </c>
      <c r="B116" t="s">
        <v>71</v>
      </c>
      <c r="C116" t="s">
        <v>72</v>
      </c>
      <c r="D116" t="s">
        <v>47</v>
      </c>
      <c r="E116" t="s">
        <v>155</v>
      </c>
      <c r="F116">
        <v>100</v>
      </c>
      <c r="G116">
        <v>11</v>
      </c>
      <c r="H116">
        <v>0.4</v>
      </c>
      <c r="I116" t="s">
        <v>77</v>
      </c>
      <c r="J116" t="s">
        <v>27</v>
      </c>
      <c r="K116" t="s">
        <v>40</v>
      </c>
      <c r="L116" t="s">
        <v>41</v>
      </c>
      <c r="M116">
        <v>339623.29739999998</v>
      </c>
      <c r="N116">
        <v>3058634.4029000001</v>
      </c>
    </row>
    <row r="117" spans="1:14" x14ac:dyDescent="0.25">
      <c r="A117">
        <v>115</v>
      </c>
      <c r="B117" t="s">
        <v>71</v>
      </c>
      <c r="C117" t="s">
        <v>72</v>
      </c>
      <c r="D117" t="s">
        <v>47</v>
      </c>
      <c r="E117" t="s">
        <v>156</v>
      </c>
      <c r="F117">
        <v>200</v>
      </c>
      <c r="G117">
        <v>11</v>
      </c>
      <c r="H117">
        <v>0.4</v>
      </c>
      <c r="I117" t="s">
        <v>77</v>
      </c>
      <c r="J117" t="s">
        <v>27</v>
      </c>
      <c r="K117" t="s">
        <v>40</v>
      </c>
      <c r="L117" t="s">
        <v>41</v>
      </c>
      <c r="M117">
        <v>339590.99339999998</v>
      </c>
      <c r="N117">
        <v>3058659.8777000001</v>
      </c>
    </row>
    <row r="118" spans="1:14" x14ac:dyDescent="0.25">
      <c r="A118">
        <v>116</v>
      </c>
      <c r="B118" t="s">
        <v>71</v>
      </c>
      <c r="C118" t="s">
        <v>72</v>
      </c>
      <c r="D118" t="s">
        <v>47</v>
      </c>
      <c r="E118" t="s">
        <v>157</v>
      </c>
      <c r="F118">
        <v>100</v>
      </c>
      <c r="G118">
        <v>11</v>
      </c>
      <c r="H118">
        <v>0.4</v>
      </c>
      <c r="I118" t="s">
        <v>77</v>
      </c>
      <c r="J118" t="s">
        <v>27</v>
      </c>
      <c r="K118" t="s">
        <v>40</v>
      </c>
      <c r="L118" t="s">
        <v>41</v>
      </c>
      <c r="M118">
        <v>339539.55969999998</v>
      </c>
      <c r="N118">
        <v>3058672.0515000001</v>
      </c>
    </row>
    <row r="119" spans="1:14" x14ac:dyDescent="0.25">
      <c r="A119">
        <v>117</v>
      </c>
      <c r="B119" t="s">
        <v>71</v>
      </c>
      <c r="C119" t="s">
        <v>72</v>
      </c>
      <c r="D119" t="s">
        <v>47</v>
      </c>
      <c r="E119" t="s">
        <v>158</v>
      </c>
      <c r="F119">
        <v>100</v>
      </c>
      <c r="G119">
        <v>11</v>
      </c>
      <c r="H119">
        <v>0.4</v>
      </c>
      <c r="I119" t="s">
        <v>77</v>
      </c>
      <c r="J119" t="s">
        <v>27</v>
      </c>
      <c r="K119" t="s">
        <v>40</v>
      </c>
      <c r="L119" t="s">
        <v>41</v>
      </c>
      <c r="M119">
        <v>339257.43699999998</v>
      </c>
      <c r="N119">
        <v>3058530.8354000002</v>
      </c>
    </row>
    <row r="120" spans="1:14" x14ac:dyDescent="0.25">
      <c r="A120">
        <v>118</v>
      </c>
      <c r="B120" t="s">
        <v>71</v>
      </c>
      <c r="C120" t="s">
        <v>72</v>
      </c>
      <c r="D120" t="s">
        <v>47</v>
      </c>
      <c r="E120" t="s">
        <v>159</v>
      </c>
      <c r="F120">
        <v>200</v>
      </c>
      <c r="G120">
        <v>11</v>
      </c>
      <c r="H120">
        <v>0.4</v>
      </c>
      <c r="I120" t="s">
        <v>77</v>
      </c>
      <c r="J120" t="s">
        <v>27</v>
      </c>
      <c r="K120" t="s">
        <v>40</v>
      </c>
      <c r="L120" t="s">
        <v>41</v>
      </c>
      <c r="M120">
        <v>339177.26779999997</v>
      </c>
      <c r="N120">
        <v>3058742.5227000001</v>
      </c>
    </row>
    <row r="121" spans="1:14" x14ac:dyDescent="0.25">
      <c r="A121">
        <v>119</v>
      </c>
      <c r="B121" t="s">
        <v>71</v>
      </c>
      <c r="C121" t="s">
        <v>72</v>
      </c>
      <c r="D121" t="s">
        <v>47</v>
      </c>
      <c r="E121" t="s">
        <v>160</v>
      </c>
      <c r="F121">
        <v>250</v>
      </c>
      <c r="G121">
        <v>11</v>
      </c>
      <c r="H121">
        <v>0.4</v>
      </c>
      <c r="I121" t="s">
        <v>77</v>
      </c>
      <c r="J121" t="s">
        <v>27</v>
      </c>
      <c r="K121" t="s">
        <v>40</v>
      </c>
      <c r="L121" t="s">
        <v>41</v>
      </c>
      <c r="M121">
        <v>339315.1776</v>
      </c>
      <c r="N121">
        <v>3058848.0684000002</v>
      </c>
    </row>
    <row r="122" spans="1:14" x14ac:dyDescent="0.25">
      <c r="A122">
        <v>120</v>
      </c>
      <c r="B122" t="s">
        <v>71</v>
      </c>
      <c r="C122" t="s">
        <v>72</v>
      </c>
      <c r="D122" t="s">
        <v>47</v>
      </c>
      <c r="E122" t="s">
        <v>161</v>
      </c>
      <c r="F122">
        <v>50</v>
      </c>
      <c r="G122">
        <v>11</v>
      </c>
      <c r="H122">
        <v>0.4</v>
      </c>
      <c r="I122" t="s">
        <v>77</v>
      </c>
      <c r="J122" t="s">
        <v>27</v>
      </c>
      <c r="K122" t="s">
        <v>40</v>
      </c>
      <c r="L122" t="s">
        <v>41</v>
      </c>
      <c r="M122">
        <v>338632.47440000001</v>
      </c>
      <c r="N122">
        <v>3058371.2135999999</v>
      </c>
    </row>
    <row r="123" spans="1:14" x14ac:dyDescent="0.25">
      <c r="A123">
        <v>121</v>
      </c>
      <c r="B123" t="s">
        <v>71</v>
      </c>
      <c r="C123" t="s">
        <v>72</v>
      </c>
      <c r="D123" t="s">
        <v>47</v>
      </c>
      <c r="E123" t="s">
        <v>162</v>
      </c>
      <c r="F123">
        <v>100</v>
      </c>
      <c r="G123">
        <v>11</v>
      </c>
      <c r="H123">
        <v>0.4</v>
      </c>
      <c r="I123" t="s">
        <v>77</v>
      </c>
      <c r="J123" t="s">
        <v>27</v>
      </c>
      <c r="K123" t="s">
        <v>40</v>
      </c>
      <c r="L123" t="s">
        <v>41</v>
      </c>
      <c r="M123">
        <v>338675.26980000001</v>
      </c>
      <c r="N123">
        <v>3058102.7694999999</v>
      </c>
    </row>
    <row r="124" spans="1:14" x14ac:dyDescent="0.25">
      <c r="A124">
        <v>122</v>
      </c>
      <c r="B124" t="s">
        <v>71</v>
      </c>
      <c r="C124" t="s">
        <v>72</v>
      </c>
      <c r="D124" t="s">
        <v>47</v>
      </c>
      <c r="E124" t="s">
        <v>163</v>
      </c>
      <c r="F124">
        <v>100</v>
      </c>
      <c r="G124">
        <v>11</v>
      </c>
      <c r="H124">
        <v>0.4</v>
      </c>
      <c r="I124" t="s">
        <v>164</v>
      </c>
      <c r="J124" t="s">
        <v>27</v>
      </c>
      <c r="K124" t="s">
        <v>40</v>
      </c>
      <c r="L124" t="s">
        <v>41</v>
      </c>
      <c r="M124">
        <v>338751.6385</v>
      </c>
      <c r="N124">
        <v>3058108.9627999999</v>
      </c>
    </row>
    <row r="125" spans="1:14" x14ac:dyDescent="0.25">
      <c r="A125">
        <v>123</v>
      </c>
      <c r="B125" t="s">
        <v>71</v>
      </c>
      <c r="C125" t="s">
        <v>72</v>
      </c>
      <c r="D125" t="s">
        <v>47</v>
      </c>
      <c r="E125" t="s">
        <v>165</v>
      </c>
      <c r="F125">
        <v>1000</v>
      </c>
      <c r="G125">
        <v>11</v>
      </c>
      <c r="H125">
        <v>0.4</v>
      </c>
      <c r="I125" t="s">
        <v>166</v>
      </c>
      <c r="J125" t="s">
        <v>27</v>
      </c>
      <c r="K125" t="s">
        <v>40</v>
      </c>
      <c r="L125" t="s">
        <v>41</v>
      </c>
      <c r="M125">
        <v>339031.10570000001</v>
      </c>
      <c r="N125">
        <v>3058166.1430000002</v>
      </c>
    </row>
    <row r="126" spans="1:14" x14ac:dyDescent="0.25">
      <c r="A126">
        <v>124</v>
      </c>
      <c r="B126" t="s">
        <v>71</v>
      </c>
      <c r="C126" t="s">
        <v>72</v>
      </c>
      <c r="D126" t="s">
        <v>47</v>
      </c>
      <c r="E126" t="s">
        <v>167</v>
      </c>
      <c r="F126">
        <v>100</v>
      </c>
      <c r="G126">
        <v>11</v>
      </c>
      <c r="H126">
        <v>0.4</v>
      </c>
      <c r="I126" t="s">
        <v>77</v>
      </c>
      <c r="J126" t="s">
        <v>27</v>
      </c>
      <c r="K126" t="s">
        <v>40</v>
      </c>
      <c r="L126" t="s">
        <v>41</v>
      </c>
      <c r="M126">
        <v>338728.60690000001</v>
      </c>
      <c r="N126">
        <v>3057435.8873999999</v>
      </c>
    </row>
    <row r="127" spans="1:14" x14ac:dyDescent="0.25">
      <c r="A127">
        <v>125</v>
      </c>
      <c r="B127" t="s">
        <v>71</v>
      </c>
      <c r="C127" t="s">
        <v>72</v>
      </c>
      <c r="D127" t="s">
        <v>47</v>
      </c>
      <c r="E127" t="s">
        <v>168</v>
      </c>
      <c r="F127">
        <v>50</v>
      </c>
      <c r="G127">
        <v>11</v>
      </c>
      <c r="H127">
        <v>0.4</v>
      </c>
      <c r="I127" t="s">
        <v>77</v>
      </c>
      <c r="J127" t="s">
        <v>27</v>
      </c>
      <c r="K127" t="s">
        <v>40</v>
      </c>
      <c r="L127" t="s">
        <v>41</v>
      </c>
      <c r="M127">
        <v>338837.65399999998</v>
      </c>
      <c r="N127">
        <v>3057420.8758</v>
      </c>
    </row>
    <row r="128" spans="1:14" x14ac:dyDescent="0.25">
      <c r="A128">
        <v>126</v>
      </c>
      <c r="B128" t="s">
        <v>71</v>
      </c>
      <c r="C128" t="s">
        <v>72</v>
      </c>
      <c r="D128" t="s">
        <v>47</v>
      </c>
      <c r="E128" t="s">
        <v>169</v>
      </c>
      <c r="F128">
        <v>100</v>
      </c>
      <c r="G128">
        <v>11</v>
      </c>
      <c r="H128">
        <v>0.4</v>
      </c>
      <c r="I128" t="s">
        <v>77</v>
      </c>
      <c r="J128" t="s">
        <v>27</v>
      </c>
      <c r="K128" t="s">
        <v>40</v>
      </c>
      <c r="L128" t="s">
        <v>41</v>
      </c>
      <c r="M128">
        <v>339170.43969999999</v>
      </c>
      <c r="N128">
        <v>3057455.8646</v>
      </c>
    </row>
    <row r="129" spans="1:14" x14ac:dyDescent="0.25">
      <c r="A129">
        <v>127</v>
      </c>
      <c r="B129" t="s">
        <v>71</v>
      </c>
      <c r="C129" t="s">
        <v>72</v>
      </c>
      <c r="D129" t="s">
        <v>47</v>
      </c>
      <c r="E129" t="s">
        <v>170</v>
      </c>
      <c r="F129">
        <v>100</v>
      </c>
      <c r="G129">
        <v>11</v>
      </c>
      <c r="H129">
        <v>0.4</v>
      </c>
      <c r="I129" t="s">
        <v>77</v>
      </c>
      <c r="J129" t="s">
        <v>27</v>
      </c>
      <c r="K129" t="s">
        <v>40</v>
      </c>
      <c r="L129" t="s">
        <v>41</v>
      </c>
      <c r="M129">
        <v>338793.46090000001</v>
      </c>
      <c r="N129">
        <v>3059128.4040000001</v>
      </c>
    </row>
    <row r="130" spans="1:14" x14ac:dyDescent="0.25">
      <c r="A130">
        <v>128</v>
      </c>
      <c r="B130" t="s">
        <v>71</v>
      </c>
      <c r="C130" t="s">
        <v>72</v>
      </c>
      <c r="D130" t="s">
        <v>47</v>
      </c>
      <c r="E130" t="s">
        <v>171</v>
      </c>
      <c r="F130">
        <v>250</v>
      </c>
      <c r="G130">
        <v>11</v>
      </c>
      <c r="H130">
        <v>0.4</v>
      </c>
      <c r="I130" t="s">
        <v>77</v>
      </c>
      <c r="J130" t="s">
        <v>27</v>
      </c>
      <c r="K130" t="s">
        <v>40</v>
      </c>
      <c r="L130" t="s">
        <v>41</v>
      </c>
      <c r="M130">
        <v>338798.16320000001</v>
      </c>
      <c r="N130">
        <v>3059140.6587</v>
      </c>
    </row>
    <row r="131" spans="1:14" x14ac:dyDescent="0.25">
      <c r="A131">
        <v>129</v>
      </c>
      <c r="B131" t="s">
        <v>71</v>
      </c>
      <c r="C131" t="s">
        <v>72</v>
      </c>
      <c r="D131" t="s">
        <v>47</v>
      </c>
      <c r="E131" t="s">
        <v>172</v>
      </c>
      <c r="F131">
        <v>100</v>
      </c>
      <c r="G131">
        <v>11</v>
      </c>
      <c r="H131">
        <v>0.4</v>
      </c>
      <c r="I131" t="s">
        <v>77</v>
      </c>
      <c r="J131" t="s">
        <v>27</v>
      </c>
      <c r="K131" t="s">
        <v>40</v>
      </c>
      <c r="L131" t="s">
        <v>41</v>
      </c>
      <c r="M131">
        <v>338421.84499999997</v>
      </c>
      <c r="N131">
        <v>3059424.9822</v>
      </c>
    </row>
    <row r="132" spans="1:14" ht="60" x14ac:dyDescent="0.25">
      <c r="A132">
        <v>130</v>
      </c>
      <c r="B132" t="s">
        <v>71</v>
      </c>
      <c r="C132" t="s">
        <v>72</v>
      </c>
      <c r="D132" t="s">
        <v>47</v>
      </c>
      <c r="E132" t="s">
        <v>173</v>
      </c>
      <c r="F132">
        <v>100</v>
      </c>
      <c r="G132">
        <v>11</v>
      </c>
      <c r="H132">
        <v>0.4</v>
      </c>
      <c r="I132" s="1" t="s">
        <v>174</v>
      </c>
      <c r="J132" t="s">
        <v>27</v>
      </c>
      <c r="K132" t="s">
        <v>40</v>
      </c>
      <c r="L132" t="s">
        <v>41</v>
      </c>
      <c r="M132">
        <v>338770.565</v>
      </c>
      <c r="N132">
        <v>3060586.1356000002</v>
      </c>
    </row>
    <row r="133" spans="1:14" x14ac:dyDescent="0.25">
      <c r="A133">
        <v>131</v>
      </c>
      <c r="B133" t="s">
        <v>71</v>
      </c>
      <c r="C133" t="s">
        <v>72</v>
      </c>
      <c r="D133" t="s">
        <v>47</v>
      </c>
      <c r="E133" t="s">
        <v>175</v>
      </c>
      <c r="F133">
        <v>100</v>
      </c>
      <c r="G133">
        <v>11</v>
      </c>
      <c r="H133">
        <v>0.4</v>
      </c>
      <c r="I133" t="s">
        <v>77</v>
      </c>
      <c r="J133" t="s">
        <v>27</v>
      </c>
      <c r="K133" t="s">
        <v>40</v>
      </c>
      <c r="L133" t="s">
        <v>41</v>
      </c>
      <c r="M133">
        <v>339037.87699999998</v>
      </c>
      <c r="N133">
        <v>3060140.8717</v>
      </c>
    </row>
    <row r="134" spans="1:14" x14ac:dyDescent="0.25">
      <c r="A134">
        <v>132</v>
      </c>
      <c r="B134" t="s">
        <v>71</v>
      </c>
      <c r="C134" t="s">
        <v>72</v>
      </c>
      <c r="D134" t="s">
        <v>47</v>
      </c>
      <c r="E134" t="s">
        <v>176</v>
      </c>
      <c r="F134">
        <v>100</v>
      </c>
      <c r="G134">
        <v>11</v>
      </c>
      <c r="H134">
        <v>0.4</v>
      </c>
      <c r="I134" t="s">
        <v>77</v>
      </c>
      <c r="J134" t="s">
        <v>27</v>
      </c>
      <c r="K134" t="s">
        <v>40</v>
      </c>
      <c r="L134" t="s">
        <v>41</v>
      </c>
      <c r="M134">
        <v>338855.30249999999</v>
      </c>
      <c r="N134">
        <v>3060502.9093999998</v>
      </c>
    </row>
    <row r="135" spans="1:14" x14ac:dyDescent="0.25">
      <c r="A135">
        <v>133</v>
      </c>
      <c r="B135" t="s">
        <v>71</v>
      </c>
      <c r="C135" t="s">
        <v>72</v>
      </c>
      <c r="D135" t="s">
        <v>47</v>
      </c>
      <c r="E135" t="s">
        <v>177</v>
      </c>
      <c r="F135">
        <v>100</v>
      </c>
      <c r="G135">
        <v>11</v>
      </c>
      <c r="H135">
        <v>0.4</v>
      </c>
      <c r="I135" t="s">
        <v>77</v>
      </c>
      <c r="J135" t="s">
        <v>27</v>
      </c>
      <c r="K135" t="s">
        <v>40</v>
      </c>
      <c r="L135" t="s">
        <v>41</v>
      </c>
      <c r="M135">
        <v>338769.92099999997</v>
      </c>
      <c r="N135">
        <v>3060412.9038999998</v>
      </c>
    </row>
    <row r="136" spans="1:14" x14ac:dyDescent="0.25">
      <c r="A136">
        <v>134</v>
      </c>
      <c r="B136" t="s">
        <v>71</v>
      </c>
      <c r="C136" t="s">
        <v>72</v>
      </c>
      <c r="D136" t="s">
        <v>47</v>
      </c>
      <c r="E136" t="s">
        <v>178</v>
      </c>
      <c r="F136">
        <v>50</v>
      </c>
      <c r="G136">
        <v>11</v>
      </c>
      <c r="H136">
        <v>0.4</v>
      </c>
      <c r="I136" t="s">
        <v>77</v>
      </c>
      <c r="J136" t="s">
        <v>27</v>
      </c>
      <c r="K136" t="s">
        <v>40</v>
      </c>
      <c r="L136" t="s">
        <v>41</v>
      </c>
      <c r="M136">
        <v>338826.27630000003</v>
      </c>
      <c r="N136">
        <v>3059479.4103000001</v>
      </c>
    </row>
    <row r="137" spans="1:14" x14ac:dyDescent="0.25">
      <c r="A137">
        <v>135</v>
      </c>
      <c r="B137" t="s">
        <v>71</v>
      </c>
      <c r="C137" t="s">
        <v>72</v>
      </c>
      <c r="D137" t="s">
        <v>47</v>
      </c>
      <c r="E137" t="s">
        <v>179</v>
      </c>
      <c r="F137">
        <v>100</v>
      </c>
      <c r="G137">
        <v>11</v>
      </c>
      <c r="H137">
        <v>0.4</v>
      </c>
      <c r="I137" t="s">
        <v>77</v>
      </c>
      <c r="J137" t="s">
        <v>27</v>
      </c>
      <c r="K137" t="s">
        <v>40</v>
      </c>
      <c r="L137" t="s">
        <v>41</v>
      </c>
      <c r="M137">
        <v>339071.97830000002</v>
      </c>
      <c r="N137">
        <v>3059582.9043000001</v>
      </c>
    </row>
    <row r="138" spans="1:14" x14ac:dyDescent="0.25">
      <c r="A138">
        <v>136</v>
      </c>
      <c r="B138" t="s">
        <v>71</v>
      </c>
      <c r="C138" t="s">
        <v>72</v>
      </c>
      <c r="D138" t="s">
        <v>47</v>
      </c>
      <c r="E138" t="s">
        <v>180</v>
      </c>
      <c r="F138">
        <v>100</v>
      </c>
      <c r="G138">
        <v>11</v>
      </c>
      <c r="H138">
        <v>0.4</v>
      </c>
      <c r="I138" t="s">
        <v>77</v>
      </c>
      <c r="J138" t="s">
        <v>27</v>
      </c>
      <c r="K138" t="s">
        <v>40</v>
      </c>
      <c r="L138" t="s">
        <v>41</v>
      </c>
      <c r="M138">
        <v>339193.97710000002</v>
      </c>
      <c r="N138">
        <v>3059122.7705000001</v>
      </c>
    </row>
    <row r="139" spans="1:14" x14ac:dyDescent="0.25">
      <c r="A139">
        <v>137</v>
      </c>
      <c r="B139" t="s">
        <v>71</v>
      </c>
      <c r="C139" t="s">
        <v>72</v>
      </c>
      <c r="D139" t="s">
        <v>47</v>
      </c>
      <c r="E139" t="s">
        <v>181</v>
      </c>
      <c r="F139">
        <v>50</v>
      </c>
      <c r="G139">
        <v>11</v>
      </c>
      <c r="H139">
        <v>0.4</v>
      </c>
      <c r="I139" t="s">
        <v>77</v>
      </c>
      <c r="J139" t="s">
        <v>27</v>
      </c>
      <c r="K139" t="s">
        <v>40</v>
      </c>
      <c r="L139" t="s">
        <v>41</v>
      </c>
      <c r="M139">
        <v>339672.17320000002</v>
      </c>
      <c r="N139">
        <v>3058790.9125000001</v>
      </c>
    </row>
    <row r="140" spans="1:14" x14ac:dyDescent="0.25">
      <c r="A140">
        <v>138</v>
      </c>
      <c r="B140" t="s">
        <v>71</v>
      </c>
      <c r="C140" t="s">
        <v>72</v>
      </c>
      <c r="D140" t="s">
        <v>47</v>
      </c>
      <c r="E140" t="s">
        <v>182</v>
      </c>
      <c r="F140">
        <v>100</v>
      </c>
      <c r="G140">
        <v>11</v>
      </c>
      <c r="H140">
        <v>0.4</v>
      </c>
      <c r="I140" t="s">
        <v>77</v>
      </c>
      <c r="J140" t="s">
        <v>27</v>
      </c>
      <c r="K140" t="s">
        <v>40</v>
      </c>
      <c r="L140" t="s">
        <v>41</v>
      </c>
      <c r="M140">
        <v>339479.26569999999</v>
      </c>
      <c r="N140">
        <v>3059025.2436000002</v>
      </c>
    </row>
    <row r="141" spans="1:14" x14ac:dyDescent="0.25">
      <c r="A141">
        <v>139</v>
      </c>
      <c r="B141" t="s">
        <v>71</v>
      </c>
      <c r="C141" t="s">
        <v>72</v>
      </c>
      <c r="D141" t="s">
        <v>47</v>
      </c>
      <c r="E141" t="s">
        <v>183</v>
      </c>
      <c r="F141">
        <v>100</v>
      </c>
      <c r="G141">
        <v>11</v>
      </c>
      <c r="H141">
        <v>0.4</v>
      </c>
      <c r="I141" t="s">
        <v>184</v>
      </c>
      <c r="J141" t="s">
        <v>27</v>
      </c>
      <c r="K141" t="s">
        <v>40</v>
      </c>
      <c r="L141" t="s">
        <v>41</v>
      </c>
      <c r="M141">
        <v>339311.57819999999</v>
      </c>
      <c r="N141">
        <v>3059161.7916000001</v>
      </c>
    </row>
    <row r="142" spans="1:14" x14ac:dyDescent="0.25">
      <c r="A142">
        <v>140</v>
      </c>
      <c r="B142" t="s">
        <v>71</v>
      </c>
      <c r="C142" t="s">
        <v>72</v>
      </c>
      <c r="D142" t="s">
        <v>47</v>
      </c>
      <c r="E142" t="s">
        <v>185</v>
      </c>
      <c r="F142">
        <v>400</v>
      </c>
      <c r="G142">
        <v>11</v>
      </c>
      <c r="H142">
        <v>0.4</v>
      </c>
      <c r="I142" t="s">
        <v>186</v>
      </c>
      <c r="J142" t="s">
        <v>27</v>
      </c>
      <c r="K142" t="s">
        <v>40</v>
      </c>
      <c r="L142" t="s">
        <v>41</v>
      </c>
      <c r="M142">
        <v>339216.90710000001</v>
      </c>
      <c r="N142">
        <v>3059103.2012</v>
      </c>
    </row>
    <row r="143" spans="1:14" x14ac:dyDescent="0.25">
      <c r="A143">
        <v>141</v>
      </c>
      <c r="B143" t="s">
        <v>71</v>
      </c>
      <c r="C143" t="s">
        <v>72</v>
      </c>
      <c r="D143" t="s">
        <v>47</v>
      </c>
      <c r="E143" t="s">
        <v>118</v>
      </c>
      <c r="F143">
        <v>100</v>
      </c>
      <c r="G143">
        <v>11</v>
      </c>
      <c r="H143">
        <v>0.4</v>
      </c>
      <c r="I143" t="s">
        <v>187</v>
      </c>
      <c r="J143" t="s">
        <v>27</v>
      </c>
      <c r="K143" t="s">
        <v>40</v>
      </c>
      <c r="L143" t="s">
        <v>41</v>
      </c>
      <c r="M143">
        <v>338599.88770000002</v>
      </c>
      <c r="N143">
        <v>3059183.0074</v>
      </c>
    </row>
    <row r="144" spans="1:14" x14ac:dyDescent="0.25">
      <c r="A144">
        <v>142</v>
      </c>
      <c r="B144" t="s">
        <v>71</v>
      </c>
      <c r="C144" t="s">
        <v>72</v>
      </c>
      <c r="D144" t="s">
        <v>47</v>
      </c>
      <c r="E144" t="s">
        <v>188</v>
      </c>
      <c r="F144">
        <v>75</v>
      </c>
      <c r="G144">
        <v>11</v>
      </c>
      <c r="H144">
        <v>0.4</v>
      </c>
      <c r="I144" t="s">
        <v>77</v>
      </c>
      <c r="J144" t="s">
        <v>27</v>
      </c>
      <c r="K144" t="s">
        <v>40</v>
      </c>
      <c r="L144" t="s">
        <v>41</v>
      </c>
      <c r="M144">
        <v>336071.99859999999</v>
      </c>
      <c r="N144">
        <v>3062320.9257999999</v>
      </c>
    </row>
    <row r="145" spans="1:14" x14ac:dyDescent="0.25">
      <c r="A145">
        <v>143</v>
      </c>
      <c r="B145" t="s">
        <v>71</v>
      </c>
      <c r="C145" t="s">
        <v>72</v>
      </c>
      <c r="D145" t="s">
        <v>47</v>
      </c>
      <c r="E145" t="s">
        <v>99</v>
      </c>
      <c r="F145">
        <v>400</v>
      </c>
      <c r="G145">
        <v>11</v>
      </c>
      <c r="H145">
        <v>0.4</v>
      </c>
      <c r="I145" t="s">
        <v>99</v>
      </c>
      <c r="J145" t="s">
        <v>27</v>
      </c>
      <c r="K145" t="s">
        <v>40</v>
      </c>
      <c r="L145" t="s">
        <v>41</v>
      </c>
      <c r="M145">
        <v>335283.70529999997</v>
      </c>
      <c r="N145">
        <v>3061151.4188999999</v>
      </c>
    </row>
    <row r="146" spans="1:14" x14ac:dyDescent="0.25">
      <c r="A146">
        <v>144</v>
      </c>
      <c r="B146" t="s">
        <v>71</v>
      </c>
      <c r="C146" t="s">
        <v>72</v>
      </c>
      <c r="D146" t="s">
        <v>47</v>
      </c>
      <c r="E146" t="s">
        <v>189</v>
      </c>
      <c r="F146">
        <v>50</v>
      </c>
      <c r="G146">
        <v>11</v>
      </c>
      <c r="H146">
        <v>0.4</v>
      </c>
      <c r="I146" t="s">
        <v>190</v>
      </c>
      <c r="J146" t="s">
        <v>27</v>
      </c>
      <c r="K146" t="s">
        <v>40</v>
      </c>
      <c r="L146" t="s">
        <v>41</v>
      </c>
      <c r="M146">
        <v>335431.18410000001</v>
      </c>
      <c r="N146">
        <v>3059544.1949999998</v>
      </c>
    </row>
    <row r="147" spans="1:14" x14ac:dyDescent="0.25">
      <c r="A147">
        <v>145</v>
      </c>
      <c r="B147" t="s">
        <v>71</v>
      </c>
      <c r="C147" t="s">
        <v>72</v>
      </c>
      <c r="D147" t="s">
        <v>47</v>
      </c>
      <c r="E147" t="s">
        <v>191</v>
      </c>
      <c r="F147">
        <v>50</v>
      </c>
      <c r="G147">
        <v>11</v>
      </c>
      <c r="H147">
        <v>0.4</v>
      </c>
      <c r="I147" t="s">
        <v>192</v>
      </c>
      <c r="J147" t="s">
        <v>27</v>
      </c>
      <c r="K147" t="s">
        <v>40</v>
      </c>
      <c r="L147" t="s">
        <v>41</v>
      </c>
      <c r="M147">
        <v>335730.20480000001</v>
      </c>
      <c r="N147">
        <v>3059102.2689999999</v>
      </c>
    </row>
    <row r="148" spans="1:14" x14ac:dyDescent="0.25">
      <c r="A148">
        <v>146</v>
      </c>
      <c r="B148" t="s">
        <v>71</v>
      </c>
      <c r="C148" t="s">
        <v>72</v>
      </c>
      <c r="D148" t="s">
        <v>47</v>
      </c>
      <c r="E148" t="s">
        <v>193</v>
      </c>
      <c r="F148">
        <v>100</v>
      </c>
      <c r="G148">
        <v>11</v>
      </c>
      <c r="H148">
        <v>0.4</v>
      </c>
      <c r="I148" t="s">
        <v>194</v>
      </c>
      <c r="J148" t="s">
        <v>27</v>
      </c>
      <c r="K148" t="s">
        <v>40</v>
      </c>
      <c r="L148" t="s">
        <v>41</v>
      </c>
      <c r="M148">
        <v>335731.7107</v>
      </c>
      <c r="N148">
        <v>3059408.6524</v>
      </c>
    </row>
    <row r="149" spans="1:14" x14ac:dyDescent="0.25">
      <c r="A149">
        <v>147</v>
      </c>
      <c r="B149" t="s">
        <v>71</v>
      </c>
      <c r="C149" t="s">
        <v>72</v>
      </c>
      <c r="D149" t="s">
        <v>47</v>
      </c>
      <c r="E149" t="s">
        <v>195</v>
      </c>
      <c r="F149">
        <v>50</v>
      </c>
      <c r="G149">
        <v>11</v>
      </c>
      <c r="H149">
        <v>0.4</v>
      </c>
      <c r="I149" t="s">
        <v>196</v>
      </c>
      <c r="J149" t="s">
        <v>27</v>
      </c>
      <c r="K149" t="s">
        <v>40</v>
      </c>
      <c r="L149" t="s">
        <v>41</v>
      </c>
      <c r="M149">
        <v>338970.18650000001</v>
      </c>
      <c r="N149">
        <v>3059572.9057999998</v>
      </c>
    </row>
    <row r="150" spans="1:14" x14ac:dyDescent="0.25">
      <c r="A150">
        <v>148</v>
      </c>
      <c r="B150" t="s">
        <v>71</v>
      </c>
      <c r="C150" t="s">
        <v>72</v>
      </c>
      <c r="D150" t="s">
        <v>47</v>
      </c>
      <c r="E150" t="s">
        <v>197</v>
      </c>
      <c r="F150">
        <v>100</v>
      </c>
      <c r="G150">
        <v>11</v>
      </c>
      <c r="H150">
        <v>0.4</v>
      </c>
      <c r="I150" t="s">
        <v>77</v>
      </c>
      <c r="J150" t="s">
        <v>27</v>
      </c>
      <c r="K150" t="s">
        <v>40</v>
      </c>
      <c r="L150" t="s">
        <v>41</v>
      </c>
      <c r="M150">
        <v>335926.00520000001</v>
      </c>
      <c r="N150">
        <v>3059131.6139000002</v>
      </c>
    </row>
    <row r="151" spans="1:14" x14ac:dyDescent="0.25">
      <c r="A151">
        <v>149</v>
      </c>
      <c r="B151" t="s">
        <v>71</v>
      </c>
      <c r="C151" t="s">
        <v>72</v>
      </c>
      <c r="D151" t="s">
        <v>47</v>
      </c>
      <c r="E151" t="s">
        <v>198</v>
      </c>
      <c r="F151">
        <v>250</v>
      </c>
      <c r="G151">
        <v>11</v>
      </c>
      <c r="H151">
        <v>0.4</v>
      </c>
      <c r="I151" t="s">
        <v>199</v>
      </c>
      <c r="J151" t="s">
        <v>27</v>
      </c>
      <c r="K151" t="s">
        <v>40</v>
      </c>
      <c r="L151" t="s">
        <v>41</v>
      </c>
      <c r="M151">
        <v>335994.45439999999</v>
      </c>
      <c r="N151">
        <v>3058949.6277999999</v>
      </c>
    </row>
    <row r="152" spans="1:14" x14ac:dyDescent="0.25">
      <c r="A152">
        <v>150</v>
      </c>
      <c r="B152" t="s">
        <v>71</v>
      </c>
      <c r="C152" t="s">
        <v>72</v>
      </c>
      <c r="D152" t="s">
        <v>47</v>
      </c>
      <c r="E152" t="s">
        <v>200</v>
      </c>
      <c r="F152">
        <v>150</v>
      </c>
      <c r="G152">
        <v>11</v>
      </c>
      <c r="H152">
        <v>0.4</v>
      </c>
      <c r="I152" t="s">
        <v>201</v>
      </c>
      <c r="J152" t="s">
        <v>27</v>
      </c>
      <c r="K152" t="s">
        <v>40</v>
      </c>
      <c r="L152" t="s">
        <v>41</v>
      </c>
      <c r="M152">
        <v>336048.74099999998</v>
      </c>
      <c r="N152">
        <v>3058936.4734</v>
      </c>
    </row>
    <row r="153" spans="1:14" x14ac:dyDescent="0.25">
      <c r="A153">
        <v>151</v>
      </c>
      <c r="B153" t="s">
        <v>71</v>
      </c>
      <c r="C153" t="s">
        <v>72</v>
      </c>
      <c r="D153" t="s">
        <v>47</v>
      </c>
      <c r="E153" t="s">
        <v>202</v>
      </c>
      <c r="F153">
        <v>800</v>
      </c>
      <c r="G153">
        <v>11</v>
      </c>
      <c r="H153">
        <v>0.4</v>
      </c>
      <c r="I153" t="s">
        <v>203</v>
      </c>
      <c r="J153" t="s">
        <v>27</v>
      </c>
      <c r="K153" t="s">
        <v>40</v>
      </c>
      <c r="L153" t="s">
        <v>41</v>
      </c>
      <c r="M153">
        <v>336492.67700000003</v>
      </c>
      <c r="N153">
        <v>3059101.6286999998</v>
      </c>
    </row>
    <row r="154" spans="1:14" x14ac:dyDescent="0.25">
      <c r="A154">
        <v>152</v>
      </c>
      <c r="B154" t="s">
        <v>71</v>
      </c>
      <c r="C154" t="s">
        <v>72</v>
      </c>
      <c r="D154" t="s">
        <v>47</v>
      </c>
      <c r="E154" t="s">
        <v>204</v>
      </c>
      <c r="F154">
        <v>100</v>
      </c>
      <c r="G154">
        <v>11</v>
      </c>
      <c r="H154">
        <v>0.4</v>
      </c>
      <c r="I154" t="s">
        <v>74</v>
      </c>
      <c r="J154" t="s">
        <v>27</v>
      </c>
      <c r="K154" t="s">
        <v>40</v>
      </c>
      <c r="L154" t="s">
        <v>41</v>
      </c>
      <c r="M154">
        <v>338139.3394</v>
      </c>
      <c r="N154">
        <v>3058926.2563</v>
      </c>
    </row>
    <row r="155" spans="1:14" x14ac:dyDescent="0.25">
      <c r="A155">
        <v>153</v>
      </c>
      <c r="B155" t="s">
        <v>71</v>
      </c>
      <c r="C155" t="s">
        <v>72</v>
      </c>
      <c r="D155" t="s">
        <v>47</v>
      </c>
      <c r="E155" t="s">
        <v>205</v>
      </c>
      <c r="F155">
        <v>100</v>
      </c>
      <c r="G155">
        <v>11</v>
      </c>
      <c r="H155">
        <v>0.4</v>
      </c>
      <c r="I155" t="s">
        <v>77</v>
      </c>
      <c r="J155" t="s">
        <v>27</v>
      </c>
      <c r="K155" t="s">
        <v>40</v>
      </c>
      <c r="L155" t="s">
        <v>41</v>
      </c>
      <c r="M155">
        <v>337985.41259999998</v>
      </c>
      <c r="N155">
        <v>3059079.9029999999</v>
      </c>
    </row>
    <row r="156" spans="1:14" x14ac:dyDescent="0.25">
      <c r="A156">
        <v>154</v>
      </c>
      <c r="B156" t="s">
        <v>71</v>
      </c>
      <c r="C156" t="s">
        <v>72</v>
      </c>
      <c r="D156" t="s">
        <v>47</v>
      </c>
      <c r="E156" t="s">
        <v>206</v>
      </c>
      <c r="F156">
        <v>200</v>
      </c>
      <c r="G156">
        <v>11</v>
      </c>
      <c r="H156">
        <v>0.4</v>
      </c>
      <c r="I156" t="s">
        <v>77</v>
      </c>
      <c r="J156" t="s">
        <v>27</v>
      </c>
      <c r="K156" t="s">
        <v>40</v>
      </c>
      <c r="L156" t="s">
        <v>41</v>
      </c>
      <c r="M156">
        <v>337941.29369999998</v>
      </c>
      <c r="N156">
        <v>3059162.8654999998</v>
      </c>
    </row>
    <row r="157" spans="1:14" x14ac:dyDescent="0.25">
      <c r="A157">
        <v>155</v>
      </c>
      <c r="B157" t="s">
        <v>71</v>
      </c>
      <c r="C157" t="s">
        <v>72</v>
      </c>
      <c r="D157" t="s">
        <v>47</v>
      </c>
      <c r="E157" t="s">
        <v>207</v>
      </c>
      <c r="F157">
        <v>100</v>
      </c>
      <c r="G157">
        <v>11</v>
      </c>
      <c r="H157">
        <v>0.4</v>
      </c>
      <c r="I157" t="s">
        <v>77</v>
      </c>
      <c r="J157" t="s">
        <v>27</v>
      </c>
      <c r="K157" t="s">
        <v>40</v>
      </c>
      <c r="L157" t="s">
        <v>41</v>
      </c>
      <c r="M157">
        <v>337969.23090000002</v>
      </c>
      <c r="N157">
        <v>3059218.733</v>
      </c>
    </row>
    <row r="158" spans="1:14" x14ac:dyDescent="0.25">
      <c r="A158">
        <v>156</v>
      </c>
      <c r="B158" t="s">
        <v>71</v>
      </c>
      <c r="C158" t="s">
        <v>72</v>
      </c>
      <c r="D158" t="s">
        <v>47</v>
      </c>
      <c r="E158" t="s">
        <v>208</v>
      </c>
      <c r="F158">
        <v>200</v>
      </c>
      <c r="G158">
        <v>11</v>
      </c>
      <c r="H158">
        <v>0.4</v>
      </c>
      <c r="I158" t="s">
        <v>77</v>
      </c>
      <c r="J158" t="s">
        <v>27</v>
      </c>
      <c r="K158" t="s">
        <v>40</v>
      </c>
      <c r="L158" t="s">
        <v>41</v>
      </c>
      <c r="M158">
        <v>338109.26120000001</v>
      </c>
      <c r="N158">
        <v>3059454.7722</v>
      </c>
    </row>
    <row r="159" spans="1:14" x14ac:dyDescent="0.25">
      <c r="A159">
        <v>157</v>
      </c>
      <c r="B159" t="s">
        <v>71</v>
      </c>
      <c r="C159" t="s">
        <v>72</v>
      </c>
      <c r="D159" t="s">
        <v>52</v>
      </c>
      <c r="E159" t="s">
        <v>209</v>
      </c>
      <c r="F159">
        <v>100</v>
      </c>
      <c r="G159">
        <v>11</v>
      </c>
      <c r="H159">
        <v>0.4</v>
      </c>
      <c r="I159" t="s">
        <v>210</v>
      </c>
      <c r="J159" t="s">
        <v>27</v>
      </c>
      <c r="K159" t="s">
        <v>32</v>
      </c>
      <c r="L159" t="s">
        <v>33</v>
      </c>
      <c r="M159">
        <v>337450.94640000002</v>
      </c>
      <c r="N159">
        <v>3062345.2337000002</v>
      </c>
    </row>
    <row r="160" spans="1:14" x14ac:dyDescent="0.25">
      <c r="A160">
        <v>158</v>
      </c>
      <c r="B160" t="s">
        <v>71</v>
      </c>
      <c r="C160" t="s">
        <v>72</v>
      </c>
      <c r="D160" t="s">
        <v>52</v>
      </c>
      <c r="E160" t="s">
        <v>78</v>
      </c>
      <c r="F160">
        <v>200</v>
      </c>
      <c r="G160">
        <v>11</v>
      </c>
      <c r="H160">
        <v>0.4</v>
      </c>
      <c r="I160" t="s">
        <v>210</v>
      </c>
      <c r="J160" t="s">
        <v>27</v>
      </c>
      <c r="K160" t="s">
        <v>32</v>
      </c>
      <c r="L160" t="s">
        <v>33</v>
      </c>
      <c r="M160">
        <v>337770.58779999998</v>
      </c>
      <c r="N160">
        <v>3062977.1705</v>
      </c>
    </row>
    <row r="161" spans="1:14" x14ac:dyDescent="0.25">
      <c r="A161">
        <v>159</v>
      </c>
      <c r="B161" t="s">
        <v>71</v>
      </c>
      <c r="C161" t="s">
        <v>72</v>
      </c>
      <c r="D161" t="s">
        <v>52</v>
      </c>
      <c r="E161" t="s">
        <v>78</v>
      </c>
      <c r="F161">
        <v>200</v>
      </c>
      <c r="G161">
        <v>11</v>
      </c>
      <c r="H161">
        <v>0.4</v>
      </c>
      <c r="I161" t="s">
        <v>210</v>
      </c>
      <c r="J161" t="s">
        <v>27</v>
      </c>
      <c r="K161" t="s">
        <v>32</v>
      </c>
      <c r="L161" t="s">
        <v>33</v>
      </c>
      <c r="M161">
        <v>337936.01620000001</v>
      </c>
      <c r="N161">
        <v>3063321.6537000001</v>
      </c>
    </row>
    <row r="162" spans="1:14" x14ac:dyDescent="0.25">
      <c r="A162">
        <v>160</v>
      </c>
      <c r="B162" t="s">
        <v>71</v>
      </c>
      <c r="C162" t="s">
        <v>72</v>
      </c>
      <c r="D162" t="s">
        <v>52</v>
      </c>
      <c r="E162" t="s">
        <v>211</v>
      </c>
      <c r="F162">
        <v>300</v>
      </c>
      <c r="G162">
        <v>11</v>
      </c>
      <c r="H162">
        <v>0.4</v>
      </c>
      <c r="I162" t="s">
        <v>210</v>
      </c>
      <c r="J162" t="s">
        <v>27</v>
      </c>
      <c r="K162" t="s">
        <v>32</v>
      </c>
      <c r="L162" t="s">
        <v>33</v>
      </c>
      <c r="M162">
        <v>338306.30440000002</v>
      </c>
      <c r="N162">
        <v>3063844.9515</v>
      </c>
    </row>
    <row r="163" spans="1:14" x14ac:dyDescent="0.25">
      <c r="A163">
        <v>161</v>
      </c>
      <c r="B163" t="s">
        <v>71</v>
      </c>
      <c r="C163" t="s">
        <v>72</v>
      </c>
      <c r="D163" t="s">
        <v>52</v>
      </c>
      <c r="E163" t="s">
        <v>78</v>
      </c>
      <c r="F163">
        <v>100</v>
      </c>
      <c r="G163">
        <v>11</v>
      </c>
      <c r="H163">
        <v>0.4</v>
      </c>
      <c r="I163" t="s">
        <v>210</v>
      </c>
      <c r="J163" t="s">
        <v>27</v>
      </c>
      <c r="K163" t="s">
        <v>32</v>
      </c>
      <c r="L163" t="s">
        <v>33</v>
      </c>
      <c r="M163">
        <v>338418.80589999998</v>
      </c>
      <c r="N163">
        <v>3064033.1943999999</v>
      </c>
    </row>
    <row r="164" spans="1:14" x14ac:dyDescent="0.25">
      <c r="A164">
        <v>162</v>
      </c>
      <c r="B164" t="s">
        <v>71</v>
      </c>
      <c r="C164" t="s">
        <v>72</v>
      </c>
      <c r="D164" t="s">
        <v>52</v>
      </c>
      <c r="E164" t="s">
        <v>78</v>
      </c>
      <c r="F164">
        <v>200</v>
      </c>
      <c r="G164">
        <v>11</v>
      </c>
      <c r="H164">
        <v>0.4</v>
      </c>
      <c r="I164" t="s">
        <v>210</v>
      </c>
      <c r="J164" t="s">
        <v>27</v>
      </c>
      <c r="K164" t="s">
        <v>32</v>
      </c>
      <c r="L164" t="s">
        <v>33</v>
      </c>
      <c r="M164">
        <v>338568.9351</v>
      </c>
      <c r="N164">
        <v>3064499.7137000002</v>
      </c>
    </row>
    <row r="165" spans="1:14" x14ac:dyDescent="0.25">
      <c r="A165">
        <v>163</v>
      </c>
      <c r="B165" t="s">
        <v>71</v>
      </c>
      <c r="C165" t="s">
        <v>72</v>
      </c>
      <c r="D165" t="s">
        <v>52</v>
      </c>
      <c r="E165" t="s">
        <v>78</v>
      </c>
      <c r="F165">
        <v>200</v>
      </c>
      <c r="G165">
        <v>11</v>
      </c>
      <c r="H165">
        <v>0.4</v>
      </c>
      <c r="I165" t="s">
        <v>210</v>
      </c>
      <c r="J165" t="s">
        <v>27</v>
      </c>
      <c r="K165" t="s">
        <v>32</v>
      </c>
      <c r="L165" t="s">
        <v>33</v>
      </c>
      <c r="M165">
        <v>338650.76539999997</v>
      </c>
      <c r="N165">
        <v>3064273.3933000001</v>
      </c>
    </row>
    <row r="166" spans="1:14" x14ac:dyDescent="0.25">
      <c r="A166">
        <v>164</v>
      </c>
      <c r="B166" t="s">
        <v>71</v>
      </c>
      <c r="C166" t="s">
        <v>72</v>
      </c>
      <c r="D166" t="s">
        <v>52</v>
      </c>
      <c r="E166" t="s">
        <v>78</v>
      </c>
      <c r="F166">
        <v>200</v>
      </c>
      <c r="G166">
        <v>11</v>
      </c>
      <c r="H166">
        <v>0.4</v>
      </c>
      <c r="I166" t="s">
        <v>210</v>
      </c>
      <c r="J166" t="s">
        <v>27</v>
      </c>
      <c r="K166" t="s">
        <v>32</v>
      </c>
      <c r="L166" t="s">
        <v>33</v>
      </c>
      <c r="M166">
        <v>338821.56349999999</v>
      </c>
      <c r="N166">
        <v>3064270.3996000001</v>
      </c>
    </row>
    <row r="167" spans="1:14" x14ac:dyDescent="0.25">
      <c r="A167">
        <v>165</v>
      </c>
      <c r="B167" t="s">
        <v>71</v>
      </c>
      <c r="C167" t="s">
        <v>72</v>
      </c>
      <c r="D167" t="s">
        <v>52</v>
      </c>
      <c r="E167" t="s">
        <v>78</v>
      </c>
      <c r="F167">
        <v>100</v>
      </c>
      <c r="G167">
        <v>11</v>
      </c>
      <c r="H167">
        <v>0.4</v>
      </c>
      <c r="I167" t="s">
        <v>210</v>
      </c>
      <c r="J167" t="s">
        <v>27</v>
      </c>
      <c r="K167" t="s">
        <v>32</v>
      </c>
      <c r="L167" t="s">
        <v>33</v>
      </c>
      <c r="M167">
        <v>338942.4791</v>
      </c>
      <c r="N167">
        <v>3064387.6702000001</v>
      </c>
    </row>
    <row r="168" spans="1:14" x14ac:dyDescent="0.25">
      <c r="A168">
        <v>166</v>
      </c>
      <c r="B168" t="s">
        <v>71</v>
      </c>
      <c r="C168" t="s">
        <v>72</v>
      </c>
      <c r="D168" t="s">
        <v>52</v>
      </c>
      <c r="E168" t="s">
        <v>78</v>
      </c>
      <c r="F168">
        <v>200</v>
      </c>
      <c r="G168">
        <v>11</v>
      </c>
      <c r="H168">
        <v>0.4</v>
      </c>
      <c r="I168" t="s">
        <v>210</v>
      </c>
      <c r="J168" t="s">
        <v>27</v>
      </c>
      <c r="K168" t="s">
        <v>32</v>
      </c>
      <c r="L168" t="s">
        <v>33</v>
      </c>
      <c r="M168">
        <v>338993.12760000001</v>
      </c>
      <c r="N168">
        <v>3064262.7878</v>
      </c>
    </row>
    <row r="169" spans="1:14" x14ac:dyDescent="0.25">
      <c r="A169">
        <v>167</v>
      </c>
      <c r="B169" t="s">
        <v>71</v>
      </c>
      <c r="C169" t="s">
        <v>72</v>
      </c>
      <c r="D169" t="s">
        <v>52</v>
      </c>
      <c r="E169" t="s">
        <v>78</v>
      </c>
      <c r="F169">
        <v>200</v>
      </c>
      <c r="G169">
        <v>11</v>
      </c>
      <c r="H169">
        <v>0.4</v>
      </c>
      <c r="I169" t="s">
        <v>210</v>
      </c>
      <c r="J169" t="s">
        <v>27</v>
      </c>
      <c r="K169" t="s">
        <v>32</v>
      </c>
      <c r="L169" t="s">
        <v>33</v>
      </c>
      <c r="M169">
        <v>338868.18489999999</v>
      </c>
      <c r="N169">
        <v>3064035.3769999999</v>
      </c>
    </row>
    <row r="170" spans="1:14" x14ac:dyDescent="0.25">
      <c r="A170">
        <v>168</v>
      </c>
      <c r="B170" t="s">
        <v>71</v>
      </c>
      <c r="C170" t="s">
        <v>72</v>
      </c>
      <c r="D170" t="s">
        <v>52</v>
      </c>
      <c r="E170" t="s">
        <v>78</v>
      </c>
      <c r="F170">
        <v>300</v>
      </c>
      <c r="G170">
        <v>11</v>
      </c>
      <c r="H170">
        <v>0.4</v>
      </c>
      <c r="I170" t="s">
        <v>210</v>
      </c>
      <c r="J170" t="s">
        <v>27</v>
      </c>
      <c r="K170" t="s">
        <v>32</v>
      </c>
      <c r="L170" t="s">
        <v>33</v>
      </c>
      <c r="M170">
        <v>339042.02250000002</v>
      </c>
      <c r="N170">
        <v>3063775.2387000001</v>
      </c>
    </row>
    <row r="171" spans="1:14" x14ac:dyDescent="0.25">
      <c r="A171">
        <v>169</v>
      </c>
      <c r="B171" t="s">
        <v>71</v>
      </c>
      <c r="C171" t="s">
        <v>72</v>
      </c>
      <c r="D171" t="s">
        <v>52</v>
      </c>
      <c r="E171" t="s">
        <v>78</v>
      </c>
      <c r="F171">
        <v>100</v>
      </c>
      <c r="G171">
        <v>11</v>
      </c>
      <c r="H171">
        <v>0.4</v>
      </c>
      <c r="I171" t="s">
        <v>210</v>
      </c>
      <c r="J171" t="s">
        <v>27</v>
      </c>
      <c r="K171" t="s">
        <v>32</v>
      </c>
      <c r="L171" t="s">
        <v>33</v>
      </c>
      <c r="M171">
        <v>338619.45510000002</v>
      </c>
      <c r="N171">
        <v>3063677.8218999999</v>
      </c>
    </row>
    <row r="172" spans="1:14" x14ac:dyDescent="0.25">
      <c r="A172">
        <v>170</v>
      </c>
      <c r="B172" t="s">
        <v>71</v>
      </c>
      <c r="C172" t="s">
        <v>72</v>
      </c>
      <c r="D172" t="s">
        <v>52</v>
      </c>
      <c r="E172" t="s">
        <v>78</v>
      </c>
      <c r="F172">
        <v>200</v>
      </c>
      <c r="G172">
        <v>11</v>
      </c>
      <c r="H172">
        <v>0.4</v>
      </c>
      <c r="I172" t="s">
        <v>210</v>
      </c>
      <c r="J172" t="s">
        <v>27</v>
      </c>
      <c r="K172" t="s">
        <v>32</v>
      </c>
      <c r="L172" t="s">
        <v>33</v>
      </c>
      <c r="M172">
        <v>338608.92379999999</v>
      </c>
      <c r="N172">
        <v>3063810.0824000002</v>
      </c>
    </row>
    <row r="173" spans="1:14" x14ac:dyDescent="0.25">
      <c r="A173">
        <v>171</v>
      </c>
      <c r="B173" t="s">
        <v>71</v>
      </c>
      <c r="C173" t="s">
        <v>72</v>
      </c>
      <c r="D173" t="s">
        <v>52</v>
      </c>
      <c r="E173" t="s">
        <v>78</v>
      </c>
      <c r="F173">
        <v>200</v>
      </c>
      <c r="G173">
        <v>11</v>
      </c>
      <c r="H173">
        <v>0.4</v>
      </c>
      <c r="I173" t="s">
        <v>210</v>
      </c>
      <c r="J173" t="s">
        <v>27</v>
      </c>
      <c r="K173" t="s">
        <v>32</v>
      </c>
      <c r="L173" t="s">
        <v>33</v>
      </c>
      <c r="M173">
        <v>338530.55440000002</v>
      </c>
      <c r="N173">
        <v>3063900.7549999999</v>
      </c>
    </row>
    <row r="174" spans="1:14" x14ac:dyDescent="0.25">
      <c r="A174">
        <v>172</v>
      </c>
      <c r="B174" t="s">
        <v>71</v>
      </c>
      <c r="C174" t="s">
        <v>72</v>
      </c>
      <c r="D174" t="s">
        <v>52</v>
      </c>
      <c r="E174" t="s">
        <v>78</v>
      </c>
      <c r="F174">
        <v>200</v>
      </c>
      <c r="G174">
        <v>11</v>
      </c>
      <c r="H174">
        <v>0.4</v>
      </c>
      <c r="I174" t="s">
        <v>77</v>
      </c>
      <c r="J174" t="s">
        <v>27</v>
      </c>
      <c r="K174" t="s">
        <v>32</v>
      </c>
      <c r="L174" t="s">
        <v>33</v>
      </c>
      <c r="M174">
        <v>337616.53899999999</v>
      </c>
      <c r="N174">
        <v>3062660.4021000001</v>
      </c>
    </row>
    <row r="175" spans="1:14" x14ac:dyDescent="0.25">
      <c r="A175">
        <v>173</v>
      </c>
      <c r="B175" t="s">
        <v>71</v>
      </c>
      <c r="C175" t="s">
        <v>72</v>
      </c>
      <c r="D175" t="s">
        <v>52</v>
      </c>
      <c r="E175" t="s">
        <v>78</v>
      </c>
      <c r="F175">
        <v>150</v>
      </c>
      <c r="G175">
        <v>11</v>
      </c>
      <c r="H175">
        <v>0.4</v>
      </c>
      <c r="I175" t="s">
        <v>77</v>
      </c>
      <c r="J175" t="s">
        <v>27</v>
      </c>
      <c r="K175" t="s">
        <v>32</v>
      </c>
      <c r="L175" t="s">
        <v>33</v>
      </c>
      <c r="M175">
        <v>337849.89409999998</v>
      </c>
      <c r="N175">
        <v>3063154.2990999999</v>
      </c>
    </row>
    <row r="176" spans="1:14" x14ac:dyDescent="0.25">
      <c r="A176">
        <v>174</v>
      </c>
      <c r="B176" t="s">
        <v>71</v>
      </c>
      <c r="C176" t="s">
        <v>72</v>
      </c>
      <c r="D176" t="s">
        <v>52</v>
      </c>
      <c r="E176" t="s">
        <v>78</v>
      </c>
      <c r="F176">
        <v>100</v>
      </c>
      <c r="G176">
        <v>11</v>
      </c>
      <c r="H176">
        <v>0.4</v>
      </c>
      <c r="I176" t="s">
        <v>77</v>
      </c>
      <c r="J176" t="s">
        <v>27</v>
      </c>
      <c r="K176" t="s">
        <v>32</v>
      </c>
      <c r="L176" t="s">
        <v>33</v>
      </c>
      <c r="M176">
        <v>338093.07569999999</v>
      </c>
      <c r="N176">
        <v>3063560.6905999999</v>
      </c>
    </row>
    <row r="177" spans="1:14" x14ac:dyDescent="0.25">
      <c r="A177">
        <v>175</v>
      </c>
      <c r="B177" t="s">
        <v>71</v>
      </c>
      <c r="C177" t="s">
        <v>72</v>
      </c>
      <c r="D177" t="s">
        <v>52</v>
      </c>
      <c r="E177" t="s">
        <v>78</v>
      </c>
      <c r="F177">
        <v>100</v>
      </c>
      <c r="G177">
        <v>11</v>
      </c>
      <c r="H177">
        <v>0.4</v>
      </c>
      <c r="I177" t="s">
        <v>77</v>
      </c>
      <c r="J177" t="s">
        <v>27</v>
      </c>
      <c r="K177" t="s">
        <v>32</v>
      </c>
      <c r="L177" t="s">
        <v>33</v>
      </c>
      <c r="M177">
        <v>338895.47840000002</v>
      </c>
      <c r="N177">
        <v>3063710.8287</v>
      </c>
    </row>
    <row r="178" spans="1:14" x14ac:dyDescent="0.25">
      <c r="A178">
        <v>176</v>
      </c>
      <c r="B178" t="s">
        <v>71</v>
      </c>
      <c r="C178" t="s">
        <v>72</v>
      </c>
      <c r="D178" t="s">
        <v>54</v>
      </c>
      <c r="E178" t="s">
        <v>78</v>
      </c>
      <c r="F178">
        <v>200</v>
      </c>
      <c r="G178">
        <v>11</v>
      </c>
      <c r="H178">
        <v>0.4</v>
      </c>
      <c r="I178" t="s">
        <v>77</v>
      </c>
      <c r="J178" t="s">
        <v>27</v>
      </c>
      <c r="K178" t="s">
        <v>32</v>
      </c>
      <c r="L178" t="s">
        <v>33</v>
      </c>
      <c r="M178">
        <v>335305.67670000001</v>
      </c>
      <c r="N178">
        <v>3063964.2226999998</v>
      </c>
    </row>
    <row r="179" spans="1:14" x14ac:dyDescent="0.25">
      <c r="A179">
        <v>177</v>
      </c>
      <c r="B179" t="s">
        <v>71</v>
      </c>
      <c r="C179" t="s">
        <v>72</v>
      </c>
      <c r="D179" t="s">
        <v>54</v>
      </c>
      <c r="E179" t="s">
        <v>78</v>
      </c>
      <c r="F179">
        <v>200</v>
      </c>
      <c r="G179">
        <v>11</v>
      </c>
      <c r="H179">
        <v>0.4</v>
      </c>
      <c r="I179" t="s">
        <v>77</v>
      </c>
      <c r="J179" t="s">
        <v>27</v>
      </c>
      <c r="K179" t="s">
        <v>32</v>
      </c>
      <c r="L179" t="s">
        <v>33</v>
      </c>
      <c r="M179">
        <v>335484.87589999998</v>
      </c>
      <c r="N179">
        <v>3064169.5394000001</v>
      </c>
    </row>
    <row r="180" spans="1:14" x14ac:dyDescent="0.25">
      <c r="A180">
        <v>178</v>
      </c>
      <c r="B180" t="s">
        <v>71</v>
      </c>
      <c r="C180" t="s">
        <v>72</v>
      </c>
      <c r="D180" t="s">
        <v>54</v>
      </c>
      <c r="E180" t="s">
        <v>78</v>
      </c>
      <c r="F180">
        <v>200</v>
      </c>
      <c r="G180">
        <v>11</v>
      </c>
      <c r="H180">
        <v>0.4</v>
      </c>
      <c r="I180" t="s">
        <v>77</v>
      </c>
      <c r="J180" t="s">
        <v>27</v>
      </c>
      <c r="K180" t="s">
        <v>32</v>
      </c>
      <c r="L180" t="s">
        <v>33</v>
      </c>
      <c r="M180">
        <v>335813.60070000001</v>
      </c>
      <c r="N180">
        <v>3064042.8028000002</v>
      </c>
    </row>
    <row r="181" spans="1:14" x14ac:dyDescent="0.25">
      <c r="A181">
        <v>179</v>
      </c>
      <c r="B181" t="s">
        <v>71</v>
      </c>
      <c r="C181" t="s">
        <v>72</v>
      </c>
      <c r="D181" t="s">
        <v>54</v>
      </c>
      <c r="E181" t="s">
        <v>78</v>
      </c>
      <c r="F181">
        <v>200</v>
      </c>
      <c r="G181">
        <v>11</v>
      </c>
      <c r="H181">
        <v>0.4</v>
      </c>
      <c r="I181" t="s">
        <v>77</v>
      </c>
      <c r="J181" t="s">
        <v>27</v>
      </c>
      <c r="K181" t="s">
        <v>32</v>
      </c>
      <c r="L181" t="s">
        <v>33</v>
      </c>
      <c r="M181">
        <v>335593.78240000003</v>
      </c>
      <c r="N181">
        <v>3064434.2420000001</v>
      </c>
    </row>
    <row r="182" spans="1:14" x14ac:dyDescent="0.25">
      <c r="A182">
        <v>180</v>
      </c>
      <c r="B182" t="s">
        <v>71</v>
      </c>
      <c r="C182" t="s">
        <v>72</v>
      </c>
      <c r="D182" t="s">
        <v>54</v>
      </c>
      <c r="E182" t="s">
        <v>78</v>
      </c>
      <c r="F182">
        <v>200</v>
      </c>
      <c r="G182">
        <v>11</v>
      </c>
      <c r="H182">
        <v>0.4</v>
      </c>
      <c r="I182" t="s">
        <v>77</v>
      </c>
      <c r="J182" t="s">
        <v>27</v>
      </c>
      <c r="K182" t="s">
        <v>32</v>
      </c>
      <c r="L182" t="s">
        <v>33</v>
      </c>
      <c r="M182">
        <v>335701.50400000002</v>
      </c>
      <c r="N182">
        <v>3064438.2080999999</v>
      </c>
    </row>
    <row r="183" spans="1:14" x14ac:dyDescent="0.25">
      <c r="A183">
        <v>181</v>
      </c>
      <c r="B183" t="s">
        <v>71</v>
      </c>
      <c r="C183" t="s">
        <v>72</v>
      </c>
      <c r="D183" t="s">
        <v>54</v>
      </c>
      <c r="E183" t="s">
        <v>78</v>
      </c>
      <c r="F183">
        <v>200</v>
      </c>
      <c r="G183">
        <v>11</v>
      </c>
      <c r="H183">
        <v>0.4</v>
      </c>
      <c r="I183" t="s">
        <v>77</v>
      </c>
      <c r="J183" t="s">
        <v>27</v>
      </c>
      <c r="K183" t="s">
        <v>32</v>
      </c>
      <c r="L183" t="s">
        <v>33</v>
      </c>
      <c r="M183">
        <v>335697.90990000003</v>
      </c>
      <c r="N183">
        <v>3064405.3616999998</v>
      </c>
    </row>
    <row r="184" spans="1:14" x14ac:dyDescent="0.25">
      <c r="A184">
        <v>182</v>
      </c>
      <c r="B184" t="s">
        <v>71</v>
      </c>
      <c r="C184" t="s">
        <v>72</v>
      </c>
      <c r="D184" t="s">
        <v>54</v>
      </c>
      <c r="E184" t="s">
        <v>78</v>
      </c>
      <c r="F184">
        <v>200</v>
      </c>
      <c r="G184">
        <v>11</v>
      </c>
      <c r="H184">
        <v>0.4</v>
      </c>
      <c r="I184" t="s">
        <v>77</v>
      </c>
      <c r="J184" t="s">
        <v>27</v>
      </c>
      <c r="K184" t="s">
        <v>32</v>
      </c>
      <c r="L184" t="s">
        <v>33</v>
      </c>
      <c r="M184">
        <v>335256.52059999999</v>
      </c>
      <c r="N184">
        <v>3064320.8605</v>
      </c>
    </row>
    <row r="185" spans="1:14" x14ac:dyDescent="0.25">
      <c r="A185">
        <v>183</v>
      </c>
      <c r="B185" t="s">
        <v>71</v>
      </c>
      <c r="C185" t="s">
        <v>72</v>
      </c>
      <c r="D185" t="s">
        <v>54</v>
      </c>
      <c r="E185" t="s">
        <v>78</v>
      </c>
      <c r="F185">
        <v>100</v>
      </c>
      <c r="G185">
        <v>11</v>
      </c>
      <c r="H185">
        <v>0.4</v>
      </c>
      <c r="I185" t="s">
        <v>77</v>
      </c>
      <c r="J185" t="s">
        <v>27</v>
      </c>
      <c r="K185" t="s">
        <v>32</v>
      </c>
      <c r="L185" t="s">
        <v>33</v>
      </c>
      <c r="M185">
        <v>335322.3652</v>
      </c>
      <c r="N185">
        <v>3064452.8297999999</v>
      </c>
    </row>
    <row r="186" spans="1:14" x14ac:dyDescent="0.25">
      <c r="A186">
        <v>184</v>
      </c>
      <c r="B186" t="s">
        <v>71</v>
      </c>
      <c r="C186" t="s">
        <v>72</v>
      </c>
      <c r="D186" t="s">
        <v>54</v>
      </c>
      <c r="E186" t="s">
        <v>78</v>
      </c>
      <c r="F186">
        <v>100</v>
      </c>
      <c r="G186">
        <v>11</v>
      </c>
      <c r="H186">
        <v>0.4</v>
      </c>
      <c r="I186" t="s">
        <v>77</v>
      </c>
      <c r="J186" t="s">
        <v>27</v>
      </c>
      <c r="K186" t="s">
        <v>32</v>
      </c>
      <c r="L186" t="s">
        <v>33</v>
      </c>
      <c r="M186">
        <v>335324.85210000002</v>
      </c>
      <c r="N186">
        <v>3064602.8286000001</v>
      </c>
    </row>
    <row r="187" spans="1:14" x14ac:dyDescent="0.25">
      <c r="A187">
        <v>185</v>
      </c>
      <c r="B187" t="s">
        <v>71</v>
      </c>
      <c r="C187" t="s">
        <v>72</v>
      </c>
      <c r="D187" t="s">
        <v>54</v>
      </c>
      <c r="E187" t="s">
        <v>78</v>
      </c>
      <c r="F187">
        <v>200</v>
      </c>
      <c r="G187">
        <v>11</v>
      </c>
      <c r="H187">
        <v>0.4</v>
      </c>
      <c r="I187" t="s">
        <v>77</v>
      </c>
      <c r="J187" t="s">
        <v>27</v>
      </c>
      <c r="K187" t="s">
        <v>32</v>
      </c>
      <c r="L187" t="s">
        <v>33</v>
      </c>
      <c r="M187">
        <v>335512.0269</v>
      </c>
      <c r="N187">
        <v>3064502.6823999998</v>
      </c>
    </row>
    <row r="188" spans="1:14" x14ac:dyDescent="0.25">
      <c r="A188">
        <v>186</v>
      </c>
      <c r="B188" t="s">
        <v>71</v>
      </c>
      <c r="C188" t="s">
        <v>72</v>
      </c>
      <c r="D188" t="s">
        <v>54</v>
      </c>
      <c r="E188" t="s">
        <v>78</v>
      </c>
      <c r="F188">
        <v>100</v>
      </c>
      <c r="G188">
        <v>11</v>
      </c>
      <c r="H188">
        <v>0.4</v>
      </c>
      <c r="I188" t="s">
        <v>77</v>
      </c>
      <c r="J188" t="s">
        <v>27</v>
      </c>
      <c r="K188" t="s">
        <v>32</v>
      </c>
      <c r="L188" t="s">
        <v>33</v>
      </c>
      <c r="M188">
        <v>335749.8725</v>
      </c>
      <c r="N188">
        <v>3064689.2640999998</v>
      </c>
    </row>
    <row r="189" spans="1:14" x14ac:dyDescent="0.25">
      <c r="A189">
        <v>187</v>
      </c>
      <c r="B189" t="s">
        <v>71</v>
      </c>
      <c r="C189" t="s">
        <v>72</v>
      </c>
      <c r="D189" t="s">
        <v>54</v>
      </c>
      <c r="E189" t="s">
        <v>78</v>
      </c>
      <c r="F189">
        <v>200</v>
      </c>
      <c r="G189">
        <v>11</v>
      </c>
      <c r="H189">
        <v>0.4</v>
      </c>
      <c r="I189" t="s">
        <v>77</v>
      </c>
      <c r="J189" t="s">
        <v>27</v>
      </c>
      <c r="K189" t="s">
        <v>32</v>
      </c>
      <c r="L189" t="s">
        <v>33</v>
      </c>
      <c r="M189">
        <v>335981.4522</v>
      </c>
      <c r="N189">
        <v>3064782.39</v>
      </c>
    </row>
    <row r="190" spans="1:14" x14ac:dyDescent="0.25">
      <c r="A190">
        <v>188</v>
      </c>
      <c r="B190" t="s">
        <v>71</v>
      </c>
      <c r="C190" t="s">
        <v>72</v>
      </c>
      <c r="D190" t="s">
        <v>54</v>
      </c>
      <c r="E190" t="s">
        <v>78</v>
      </c>
      <c r="F190">
        <v>200</v>
      </c>
      <c r="G190">
        <v>11</v>
      </c>
      <c r="H190">
        <v>0.4</v>
      </c>
      <c r="I190" t="s">
        <v>77</v>
      </c>
      <c r="J190" t="s">
        <v>27</v>
      </c>
      <c r="K190" t="s">
        <v>32</v>
      </c>
      <c r="L190" t="s">
        <v>33</v>
      </c>
      <c r="M190">
        <v>336035.93930000003</v>
      </c>
      <c r="N190">
        <v>3064828.6828999999</v>
      </c>
    </row>
    <row r="191" spans="1:14" x14ac:dyDescent="0.25">
      <c r="A191">
        <v>189</v>
      </c>
      <c r="B191" t="s">
        <v>71</v>
      </c>
      <c r="C191" t="s">
        <v>72</v>
      </c>
      <c r="D191" t="s">
        <v>54</v>
      </c>
      <c r="E191" t="s">
        <v>78</v>
      </c>
      <c r="F191">
        <v>100</v>
      </c>
      <c r="G191">
        <v>11</v>
      </c>
      <c r="H191">
        <v>0.4</v>
      </c>
      <c r="I191" t="s">
        <v>77</v>
      </c>
      <c r="J191" t="s">
        <v>27</v>
      </c>
      <c r="K191" t="s">
        <v>32</v>
      </c>
      <c r="L191" t="s">
        <v>33</v>
      </c>
      <c r="M191">
        <v>335637.07400000002</v>
      </c>
      <c r="N191">
        <v>3064947.9166999999</v>
      </c>
    </row>
    <row r="192" spans="1:14" x14ac:dyDescent="0.25">
      <c r="A192">
        <v>190</v>
      </c>
      <c r="B192" t="s">
        <v>71</v>
      </c>
      <c r="C192" t="s">
        <v>72</v>
      </c>
      <c r="D192" t="s">
        <v>54</v>
      </c>
      <c r="E192" t="s">
        <v>78</v>
      </c>
      <c r="F192">
        <v>100</v>
      </c>
      <c r="G192">
        <v>11</v>
      </c>
      <c r="H192">
        <v>0.4</v>
      </c>
      <c r="I192" t="s">
        <v>77</v>
      </c>
      <c r="J192" t="s">
        <v>27</v>
      </c>
      <c r="K192" t="s">
        <v>32</v>
      </c>
      <c r="L192" t="s">
        <v>33</v>
      </c>
      <c r="M192">
        <v>335695.96899999998</v>
      </c>
      <c r="N192">
        <v>3064897.5542000001</v>
      </c>
    </row>
    <row r="193" spans="1:14" x14ac:dyDescent="0.25">
      <c r="A193">
        <v>191</v>
      </c>
      <c r="B193" t="s">
        <v>71</v>
      </c>
      <c r="C193" t="s">
        <v>72</v>
      </c>
      <c r="D193" t="s">
        <v>54</v>
      </c>
      <c r="E193" t="s">
        <v>78</v>
      </c>
      <c r="F193">
        <v>100</v>
      </c>
      <c r="G193">
        <v>11</v>
      </c>
      <c r="H193">
        <v>0.4</v>
      </c>
      <c r="I193" t="s">
        <v>77</v>
      </c>
      <c r="J193" t="s">
        <v>27</v>
      </c>
      <c r="K193" t="s">
        <v>32</v>
      </c>
      <c r="L193" t="s">
        <v>33</v>
      </c>
      <c r="M193">
        <v>335781.88050000003</v>
      </c>
      <c r="N193">
        <v>3065039.9493</v>
      </c>
    </row>
    <row r="194" spans="1:14" x14ac:dyDescent="0.25">
      <c r="A194">
        <v>192</v>
      </c>
      <c r="B194" t="s">
        <v>71</v>
      </c>
      <c r="C194" t="s">
        <v>72</v>
      </c>
      <c r="D194" t="s">
        <v>54</v>
      </c>
      <c r="E194" t="s">
        <v>78</v>
      </c>
      <c r="F194">
        <v>100</v>
      </c>
      <c r="G194">
        <v>11</v>
      </c>
      <c r="H194">
        <v>0.4</v>
      </c>
      <c r="I194" t="s">
        <v>77</v>
      </c>
      <c r="J194" t="s">
        <v>27</v>
      </c>
      <c r="K194" t="s">
        <v>32</v>
      </c>
      <c r="L194" t="s">
        <v>33</v>
      </c>
      <c r="M194">
        <v>335887.19439999998</v>
      </c>
      <c r="N194">
        <v>3065095.5575000001</v>
      </c>
    </row>
    <row r="195" spans="1:14" x14ac:dyDescent="0.25">
      <c r="A195">
        <v>193</v>
      </c>
      <c r="B195" t="s">
        <v>71</v>
      </c>
      <c r="C195" t="s">
        <v>72</v>
      </c>
      <c r="D195" t="s">
        <v>54</v>
      </c>
      <c r="E195" t="s">
        <v>78</v>
      </c>
      <c r="F195">
        <v>200</v>
      </c>
      <c r="G195">
        <v>11</v>
      </c>
      <c r="H195">
        <v>0.4</v>
      </c>
      <c r="I195" t="s">
        <v>77</v>
      </c>
      <c r="J195" t="s">
        <v>27</v>
      </c>
      <c r="K195" t="s">
        <v>32</v>
      </c>
      <c r="L195" t="s">
        <v>33</v>
      </c>
      <c r="M195">
        <v>336026.19040000002</v>
      </c>
      <c r="N195">
        <v>3065370.8157000002</v>
      </c>
    </row>
    <row r="196" spans="1:14" x14ac:dyDescent="0.25">
      <c r="A196">
        <v>194</v>
      </c>
      <c r="B196" t="s">
        <v>71</v>
      </c>
      <c r="C196" t="s">
        <v>72</v>
      </c>
      <c r="D196" t="s">
        <v>54</v>
      </c>
      <c r="E196" t="s">
        <v>78</v>
      </c>
      <c r="F196">
        <v>200</v>
      </c>
      <c r="G196">
        <v>11</v>
      </c>
      <c r="H196">
        <v>0.4</v>
      </c>
      <c r="I196" t="s">
        <v>77</v>
      </c>
      <c r="J196" t="s">
        <v>27</v>
      </c>
      <c r="K196" t="s">
        <v>32</v>
      </c>
      <c r="L196" t="s">
        <v>33</v>
      </c>
      <c r="M196">
        <v>336227.58889999997</v>
      </c>
      <c r="N196">
        <v>3065293.9857999999</v>
      </c>
    </row>
    <row r="197" spans="1:14" x14ac:dyDescent="0.25">
      <c r="A197">
        <v>195</v>
      </c>
      <c r="B197" t="s">
        <v>71</v>
      </c>
      <c r="C197" t="s">
        <v>72</v>
      </c>
      <c r="D197" t="s">
        <v>54</v>
      </c>
      <c r="E197" t="s">
        <v>78</v>
      </c>
      <c r="F197">
        <v>100</v>
      </c>
      <c r="G197">
        <v>11</v>
      </c>
      <c r="H197">
        <v>0.4</v>
      </c>
      <c r="I197" t="s">
        <v>77</v>
      </c>
      <c r="J197" t="s">
        <v>27</v>
      </c>
      <c r="K197" t="s">
        <v>32</v>
      </c>
      <c r="L197" t="s">
        <v>33</v>
      </c>
      <c r="M197">
        <v>336227.24969999999</v>
      </c>
      <c r="N197">
        <v>3065425.0392999998</v>
      </c>
    </row>
    <row r="198" spans="1:14" x14ac:dyDescent="0.25">
      <c r="A198">
        <v>196</v>
      </c>
      <c r="B198" t="s">
        <v>71</v>
      </c>
      <c r="C198" t="s">
        <v>72</v>
      </c>
      <c r="D198" t="s">
        <v>54</v>
      </c>
      <c r="E198" t="s">
        <v>78</v>
      </c>
      <c r="F198">
        <v>200</v>
      </c>
      <c r="G198">
        <v>11</v>
      </c>
      <c r="H198">
        <v>0.4</v>
      </c>
      <c r="I198" t="s">
        <v>77</v>
      </c>
      <c r="J198" t="s">
        <v>27</v>
      </c>
      <c r="K198" t="s">
        <v>32</v>
      </c>
      <c r="L198" t="s">
        <v>33</v>
      </c>
      <c r="M198">
        <v>336024.9228</v>
      </c>
      <c r="N198">
        <v>3065478.8297999999</v>
      </c>
    </row>
    <row r="199" spans="1:14" x14ac:dyDescent="0.25">
      <c r="A199">
        <v>197</v>
      </c>
      <c r="B199" t="s">
        <v>71</v>
      </c>
      <c r="C199" t="s">
        <v>72</v>
      </c>
      <c r="D199" t="s">
        <v>54</v>
      </c>
      <c r="E199" t="s">
        <v>78</v>
      </c>
      <c r="F199">
        <v>100</v>
      </c>
      <c r="G199">
        <v>11</v>
      </c>
      <c r="H199">
        <v>0.4</v>
      </c>
      <c r="I199" t="s">
        <v>77</v>
      </c>
      <c r="J199" t="s">
        <v>27</v>
      </c>
      <c r="K199" t="s">
        <v>32</v>
      </c>
      <c r="L199" t="s">
        <v>33</v>
      </c>
      <c r="M199">
        <v>335977.49479999999</v>
      </c>
      <c r="N199">
        <v>3065599.6664999998</v>
      </c>
    </row>
    <row r="200" spans="1:14" x14ac:dyDescent="0.25">
      <c r="A200">
        <v>198</v>
      </c>
      <c r="B200" t="s">
        <v>71</v>
      </c>
      <c r="C200" t="s">
        <v>72</v>
      </c>
      <c r="D200" t="s">
        <v>54</v>
      </c>
      <c r="E200" t="s">
        <v>78</v>
      </c>
      <c r="F200">
        <v>200</v>
      </c>
      <c r="G200">
        <v>11</v>
      </c>
      <c r="H200">
        <v>0.4</v>
      </c>
      <c r="I200" t="s">
        <v>77</v>
      </c>
      <c r="J200" t="s">
        <v>27</v>
      </c>
      <c r="K200" t="s">
        <v>32</v>
      </c>
      <c r="L200" t="s">
        <v>33</v>
      </c>
      <c r="M200">
        <v>336044.61119999998</v>
      </c>
      <c r="N200">
        <v>3065624.9685</v>
      </c>
    </row>
    <row r="201" spans="1:14" x14ac:dyDescent="0.25">
      <c r="A201">
        <v>199</v>
      </c>
      <c r="B201" t="s">
        <v>71</v>
      </c>
      <c r="C201" t="s">
        <v>72</v>
      </c>
      <c r="D201" t="s">
        <v>32</v>
      </c>
      <c r="E201" t="s">
        <v>212</v>
      </c>
      <c r="F201">
        <v>100</v>
      </c>
      <c r="G201">
        <v>11</v>
      </c>
      <c r="H201">
        <v>0.4</v>
      </c>
      <c r="I201" t="s">
        <v>77</v>
      </c>
      <c r="J201" t="s">
        <v>27</v>
      </c>
      <c r="K201" t="s">
        <v>32</v>
      </c>
      <c r="L201" t="s">
        <v>33</v>
      </c>
      <c r="M201">
        <v>336370.00890000002</v>
      </c>
      <c r="N201">
        <v>3063842.5008</v>
      </c>
    </row>
    <row r="202" spans="1:14" x14ac:dyDescent="0.25">
      <c r="A202">
        <v>200</v>
      </c>
      <c r="B202" t="s">
        <v>71</v>
      </c>
      <c r="C202" t="s">
        <v>72</v>
      </c>
      <c r="D202" t="s">
        <v>32</v>
      </c>
      <c r="E202" t="s">
        <v>213</v>
      </c>
      <c r="F202">
        <v>200</v>
      </c>
      <c r="G202">
        <v>11</v>
      </c>
      <c r="H202">
        <v>0.4</v>
      </c>
      <c r="I202" t="s">
        <v>77</v>
      </c>
      <c r="J202" t="s">
        <v>27</v>
      </c>
      <c r="K202" t="s">
        <v>32</v>
      </c>
      <c r="L202" t="s">
        <v>33</v>
      </c>
      <c r="M202">
        <v>336298.71360000002</v>
      </c>
      <c r="N202">
        <v>3063962.0539000002</v>
      </c>
    </row>
    <row r="203" spans="1:14" x14ac:dyDescent="0.25">
      <c r="A203">
        <v>201</v>
      </c>
      <c r="B203" t="s">
        <v>71</v>
      </c>
      <c r="C203" t="s">
        <v>72</v>
      </c>
      <c r="D203" t="s">
        <v>32</v>
      </c>
      <c r="E203" t="s">
        <v>214</v>
      </c>
      <c r="F203">
        <v>200</v>
      </c>
      <c r="G203">
        <v>11</v>
      </c>
      <c r="H203">
        <v>0.4</v>
      </c>
      <c r="I203" t="s">
        <v>77</v>
      </c>
      <c r="J203" t="s">
        <v>27</v>
      </c>
      <c r="K203" t="s">
        <v>32</v>
      </c>
      <c r="L203" t="s">
        <v>33</v>
      </c>
      <c r="M203">
        <v>336348.82679999998</v>
      </c>
      <c r="N203">
        <v>3063961.7228999999</v>
      </c>
    </row>
    <row r="204" spans="1:14" x14ac:dyDescent="0.25">
      <c r="A204">
        <v>202</v>
      </c>
      <c r="B204" t="s">
        <v>71</v>
      </c>
      <c r="C204" t="s">
        <v>72</v>
      </c>
      <c r="D204" t="s">
        <v>32</v>
      </c>
      <c r="E204" t="s">
        <v>78</v>
      </c>
      <c r="F204">
        <v>200</v>
      </c>
      <c r="G204">
        <v>11</v>
      </c>
      <c r="H204">
        <v>0.4</v>
      </c>
      <c r="I204" t="s">
        <v>77</v>
      </c>
      <c r="J204" t="s">
        <v>27</v>
      </c>
      <c r="K204" t="s">
        <v>32</v>
      </c>
      <c r="L204" t="s">
        <v>33</v>
      </c>
      <c r="M204">
        <v>336154.28370000003</v>
      </c>
      <c r="N204">
        <v>3064046.3114</v>
      </c>
    </row>
    <row r="205" spans="1:14" x14ac:dyDescent="0.25">
      <c r="A205">
        <v>203</v>
      </c>
      <c r="B205" t="s">
        <v>71</v>
      </c>
      <c r="C205" t="s">
        <v>72</v>
      </c>
      <c r="D205" t="s">
        <v>32</v>
      </c>
      <c r="E205" t="s">
        <v>215</v>
      </c>
      <c r="F205">
        <v>100</v>
      </c>
      <c r="G205">
        <v>11</v>
      </c>
      <c r="H205">
        <v>0.4</v>
      </c>
      <c r="I205" t="s">
        <v>77</v>
      </c>
      <c r="J205" t="s">
        <v>27</v>
      </c>
      <c r="K205" t="s">
        <v>32</v>
      </c>
      <c r="L205" t="s">
        <v>33</v>
      </c>
      <c r="M205">
        <v>335907.58860000002</v>
      </c>
      <c r="N205">
        <v>3064061.1968999999</v>
      </c>
    </row>
    <row r="206" spans="1:14" x14ac:dyDescent="0.25">
      <c r="A206">
        <v>204</v>
      </c>
      <c r="B206" t="s">
        <v>71</v>
      </c>
      <c r="C206" t="s">
        <v>72</v>
      </c>
      <c r="D206" t="s">
        <v>32</v>
      </c>
      <c r="E206" t="s">
        <v>32</v>
      </c>
      <c r="F206">
        <v>200</v>
      </c>
      <c r="G206">
        <v>11</v>
      </c>
      <c r="H206">
        <v>0.4</v>
      </c>
      <c r="I206" t="s">
        <v>77</v>
      </c>
      <c r="J206" t="s">
        <v>27</v>
      </c>
      <c r="K206" t="s">
        <v>32</v>
      </c>
      <c r="L206" t="s">
        <v>33</v>
      </c>
      <c r="M206">
        <v>335896.00870000001</v>
      </c>
      <c r="N206">
        <v>3064018.7727000001</v>
      </c>
    </row>
    <row r="207" spans="1:14" x14ac:dyDescent="0.25">
      <c r="A207">
        <v>205</v>
      </c>
      <c r="B207" t="s">
        <v>71</v>
      </c>
      <c r="C207" t="s">
        <v>72</v>
      </c>
      <c r="D207" t="s">
        <v>32</v>
      </c>
      <c r="E207" t="s">
        <v>216</v>
      </c>
      <c r="F207">
        <v>200</v>
      </c>
      <c r="G207">
        <v>11</v>
      </c>
      <c r="H207">
        <v>0.4</v>
      </c>
      <c r="I207" t="s">
        <v>77</v>
      </c>
      <c r="J207" t="s">
        <v>27</v>
      </c>
      <c r="K207" t="s">
        <v>32</v>
      </c>
      <c r="L207" t="s">
        <v>33</v>
      </c>
      <c r="M207">
        <v>335936.63390000002</v>
      </c>
      <c r="N207">
        <v>3064133.6436000001</v>
      </c>
    </row>
    <row r="208" spans="1:14" x14ac:dyDescent="0.25">
      <c r="A208">
        <v>206</v>
      </c>
      <c r="B208" t="s">
        <v>71</v>
      </c>
      <c r="C208" t="s">
        <v>72</v>
      </c>
      <c r="D208" t="s">
        <v>32</v>
      </c>
      <c r="E208" t="s">
        <v>217</v>
      </c>
      <c r="F208">
        <v>200</v>
      </c>
      <c r="G208">
        <v>11</v>
      </c>
      <c r="H208">
        <v>0.4</v>
      </c>
      <c r="I208" t="s">
        <v>77</v>
      </c>
      <c r="J208" t="s">
        <v>27</v>
      </c>
      <c r="K208" t="s">
        <v>32</v>
      </c>
      <c r="L208" t="s">
        <v>33</v>
      </c>
      <c r="M208">
        <v>335942.43900000001</v>
      </c>
      <c r="N208">
        <v>3064238.8809000002</v>
      </c>
    </row>
    <row r="209" spans="1:14" x14ac:dyDescent="0.25">
      <c r="A209">
        <v>207</v>
      </c>
      <c r="B209" t="s">
        <v>71</v>
      </c>
      <c r="C209" t="s">
        <v>72</v>
      </c>
      <c r="D209" t="s">
        <v>32</v>
      </c>
      <c r="E209" t="s">
        <v>218</v>
      </c>
      <c r="F209">
        <v>200</v>
      </c>
      <c r="G209">
        <v>11</v>
      </c>
      <c r="H209">
        <v>0.4</v>
      </c>
      <c r="I209" t="s">
        <v>77</v>
      </c>
      <c r="J209" t="s">
        <v>27</v>
      </c>
      <c r="K209" t="s">
        <v>32</v>
      </c>
      <c r="L209" t="s">
        <v>33</v>
      </c>
      <c r="M209">
        <v>336038.16029999999</v>
      </c>
      <c r="N209">
        <v>3064458.9243000001</v>
      </c>
    </row>
    <row r="210" spans="1:14" x14ac:dyDescent="0.25">
      <c r="A210">
        <v>208</v>
      </c>
      <c r="B210" t="s">
        <v>71</v>
      </c>
      <c r="C210" t="s">
        <v>72</v>
      </c>
      <c r="D210" t="s">
        <v>32</v>
      </c>
      <c r="E210" t="s">
        <v>78</v>
      </c>
      <c r="F210">
        <v>100</v>
      </c>
      <c r="G210">
        <v>11</v>
      </c>
      <c r="H210">
        <v>0.4</v>
      </c>
      <c r="I210" t="s">
        <v>77</v>
      </c>
      <c r="J210" t="s">
        <v>27</v>
      </c>
      <c r="K210" t="s">
        <v>32</v>
      </c>
      <c r="L210" t="s">
        <v>33</v>
      </c>
      <c r="M210">
        <v>336200.5907</v>
      </c>
      <c r="N210">
        <v>3064409.7902000002</v>
      </c>
    </row>
    <row r="211" spans="1:14" x14ac:dyDescent="0.25">
      <c r="A211">
        <v>209</v>
      </c>
      <c r="B211" t="s">
        <v>71</v>
      </c>
      <c r="C211" t="s">
        <v>72</v>
      </c>
      <c r="D211" t="s">
        <v>32</v>
      </c>
      <c r="E211" t="s">
        <v>219</v>
      </c>
      <c r="F211">
        <v>250</v>
      </c>
      <c r="G211">
        <v>11</v>
      </c>
      <c r="H211">
        <v>0.4</v>
      </c>
      <c r="I211" t="s">
        <v>77</v>
      </c>
      <c r="J211" t="s">
        <v>27</v>
      </c>
      <c r="K211" t="s">
        <v>32</v>
      </c>
      <c r="L211" t="s">
        <v>33</v>
      </c>
      <c r="M211">
        <v>336387.56089999998</v>
      </c>
      <c r="N211">
        <v>3064522.3415000001</v>
      </c>
    </row>
    <row r="212" spans="1:14" x14ac:dyDescent="0.25">
      <c r="A212">
        <v>210</v>
      </c>
      <c r="B212" t="s">
        <v>71</v>
      </c>
      <c r="C212" t="s">
        <v>72</v>
      </c>
      <c r="D212" t="s">
        <v>32</v>
      </c>
      <c r="E212" t="s">
        <v>220</v>
      </c>
      <c r="F212">
        <v>200</v>
      </c>
      <c r="G212">
        <v>11</v>
      </c>
      <c r="H212">
        <v>0.4</v>
      </c>
      <c r="I212" t="s">
        <v>77</v>
      </c>
      <c r="J212" t="s">
        <v>27</v>
      </c>
      <c r="K212" t="s">
        <v>32</v>
      </c>
      <c r="L212" t="s">
        <v>33</v>
      </c>
      <c r="M212">
        <v>336756.16739999998</v>
      </c>
      <c r="N212">
        <v>3064547.7977999998</v>
      </c>
    </row>
    <row r="213" spans="1:14" x14ac:dyDescent="0.25">
      <c r="A213">
        <v>211</v>
      </c>
      <c r="B213" t="s">
        <v>71</v>
      </c>
      <c r="C213" t="s">
        <v>72</v>
      </c>
      <c r="D213" t="s">
        <v>32</v>
      </c>
      <c r="E213" t="s">
        <v>78</v>
      </c>
      <c r="F213">
        <v>100</v>
      </c>
      <c r="G213">
        <v>11</v>
      </c>
      <c r="H213">
        <v>0.4</v>
      </c>
      <c r="I213" t="s">
        <v>77</v>
      </c>
      <c r="J213" t="s">
        <v>27</v>
      </c>
      <c r="K213" t="s">
        <v>32</v>
      </c>
      <c r="L213" t="s">
        <v>33</v>
      </c>
      <c r="M213">
        <v>336699.80940000003</v>
      </c>
      <c r="N213">
        <v>3064176.1387999998</v>
      </c>
    </row>
    <row r="214" spans="1:14" x14ac:dyDescent="0.25">
      <c r="A214">
        <v>212</v>
      </c>
      <c r="B214" t="s">
        <v>71</v>
      </c>
      <c r="C214" t="s">
        <v>72</v>
      </c>
      <c r="D214" t="s">
        <v>32</v>
      </c>
      <c r="E214" t="s">
        <v>221</v>
      </c>
      <c r="F214">
        <v>200</v>
      </c>
      <c r="G214">
        <v>11</v>
      </c>
      <c r="H214">
        <v>0.4</v>
      </c>
      <c r="I214" t="s">
        <v>77</v>
      </c>
      <c r="J214" t="s">
        <v>27</v>
      </c>
      <c r="K214" t="s">
        <v>32</v>
      </c>
      <c r="L214" t="s">
        <v>33</v>
      </c>
      <c r="M214">
        <v>336627.99770000001</v>
      </c>
      <c r="N214">
        <v>3064065.3311000001</v>
      </c>
    </row>
    <row r="215" spans="1:14" x14ac:dyDescent="0.25">
      <c r="A215">
        <v>213</v>
      </c>
      <c r="B215" t="s">
        <v>71</v>
      </c>
      <c r="C215" t="s">
        <v>72</v>
      </c>
      <c r="D215" t="s">
        <v>32</v>
      </c>
      <c r="E215" t="s">
        <v>221</v>
      </c>
      <c r="F215">
        <v>100</v>
      </c>
      <c r="G215">
        <v>11</v>
      </c>
      <c r="H215">
        <v>0.4</v>
      </c>
      <c r="I215" t="s">
        <v>77</v>
      </c>
      <c r="J215" t="s">
        <v>27</v>
      </c>
      <c r="K215" t="s">
        <v>32</v>
      </c>
      <c r="L215" t="s">
        <v>33</v>
      </c>
      <c r="M215">
        <v>336628.39659999998</v>
      </c>
      <c r="N215">
        <v>3064049.5101999999</v>
      </c>
    </row>
    <row r="216" spans="1:14" x14ac:dyDescent="0.25">
      <c r="A216">
        <v>214</v>
      </c>
      <c r="B216" t="s">
        <v>71</v>
      </c>
      <c r="C216" t="s">
        <v>72</v>
      </c>
      <c r="D216" t="s">
        <v>32</v>
      </c>
      <c r="E216" t="s">
        <v>222</v>
      </c>
      <c r="F216">
        <v>200</v>
      </c>
      <c r="G216">
        <v>11</v>
      </c>
      <c r="H216">
        <v>0.4</v>
      </c>
      <c r="I216" t="s">
        <v>77</v>
      </c>
      <c r="J216" t="s">
        <v>27</v>
      </c>
      <c r="K216" t="s">
        <v>32</v>
      </c>
      <c r="L216" t="s">
        <v>33</v>
      </c>
      <c r="M216">
        <v>336073.08</v>
      </c>
      <c r="N216">
        <v>3064565.7366999998</v>
      </c>
    </row>
    <row r="217" spans="1:14" x14ac:dyDescent="0.25">
      <c r="A217">
        <v>215</v>
      </c>
      <c r="B217" t="s">
        <v>71</v>
      </c>
      <c r="C217" t="s">
        <v>72</v>
      </c>
      <c r="D217" t="s">
        <v>32</v>
      </c>
      <c r="E217" t="s">
        <v>222</v>
      </c>
      <c r="F217">
        <v>100</v>
      </c>
      <c r="G217">
        <v>11</v>
      </c>
      <c r="H217">
        <v>0.4</v>
      </c>
      <c r="I217" t="s">
        <v>77</v>
      </c>
      <c r="J217" t="s">
        <v>27</v>
      </c>
      <c r="K217" t="s">
        <v>32</v>
      </c>
      <c r="L217" t="s">
        <v>33</v>
      </c>
      <c r="M217">
        <v>336073.52889999998</v>
      </c>
      <c r="N217">
        <v>3064627.4424999999</v>
      </c>
    </row>
    <row r="218" spans="1:14" x14ac:dyDescent="0.25">
      <c r="A218">
        <v>216</v>
      </c>
      <c r="B218" t="s">
        <v>71</v>
      </c>
      <c r="C218" t="s">
        <v>72</v>
      </c>
      <c r="D218" t="s">
        <v>32</v>
      </c>
      <c r="E218" t="s">
        <v>223</v>
      </c>
      <c r="F218">
        <v>100</v>
      </c>
      <c r="G218">
        <v>11</v>
      </c>
      <c r="H218">
        <v>0.4</v>
      </c>
      <c r="I218" t="s">
        <v>77</v>
      </c>
      <c r="J218" t="s">
        <v>27</v>
      </c>
      <c r="K218" t="s">
        <v>32</v>
      </c>
      <c r="L218" t="s">
        <v>33</v>
      </c>
      <c r="M218">
        <v>336091.90840000001</v>
      </c>
      <c r="N218">
        <v>3064737.6211000001</v>
      </c>
    </row>
    <row r="219" spans="1:14" x14ac:dyDescent="0.25">
      <c r="A219">
        <v>217</v>
      </c>
      <c r="B219" t="s">
        <v>71</v>
      </c>
      <c r="C219" t="s">
        <v>72</v>
      </c>
      <c r="D219" t="s">
        <v>32</v>
      </c>
      <c r="E219" t="s">
        <v>78</v>
      </c>
      <c r="F219">
        <v>200</v>
      </c>
      <c r="G219">
        <v>11</v>
      </c>
      <c r="H219">
        <v>0.4</v>
      </c>
      <c r="I219" t="s">
        <v>77</v>
      </c>
      <c r="J219" t="s">
        <v>27</v>
      </c>
      <c r="K219" t="s">
        <v>32</v>
      </c>
      <c r="L219" t="s">
        <v>33</v>
      </c>
      <c r="M219">
        <v>336153.9633</v>
      </c>
      <c r="N219">
        <v>3064723.1183000002</v>
      </c>
    </row>
    <row r="220" spans="1:14" x14ac:dyDescent="0.25">
      <c r="A220">
        <v>218</v>
      </c>
      <c r="B220" t="s">
        <v>71</v>
      </c>
      <c r="C220" t="s">
        <v>72</v>
      </c>
      <c r="D220" t="s">
        <v>32</v>
      </c>
      <c r="E220" t="s">
        <v>78</v>
      </c>
      <c r="F220">
        <v>300</v>
      </c>
      <c r="G220">
        <v>11</v>
      </c>
      <c r="H220">
        <v>0.4</v>
      </c>
      <c r="I220" t="s">
        <v>77</v>
      </c>
      <c r="J220" t="s">
        <v>27</v>
      </c>
      <c r="K220" t="s">
        <v>32</v>
      </c>
      <c r="L220" t="s">
        <v>33</v>
      </c>
      <c r="M220">
        <v>336233.35889999999</v>
      </c>
      <c r="N220">
        <v>3064707.1258</v>
      </c>
    </row>
    <row r="221" spans="1:14" x14ac:dyDescent="0.25">
      <c r="A221">
        <v>219</v>
      </c>
      <c r="B221" t="s">
        <v>71</v>
      </c>
      <c r="C221" t="s">
        <v>72</v>
      </c>
      <c r="D221" t="s">
        <v>32</v>
      </c>
      <c r="E221" t="s">
        <v>224</v>
      </c>
      <c r="F221">
        <v>200</v>
      </c>
      <c r="G221">
        <v>11</v>
      </c>
      <c r="H221">
        <v>0.4</v>
      </c>
      <c r="I221" t="s">
        <v>77</v>
      </c>
      <c r="J221" t="s">
        <v>27</v>
      </c>
      <c r="K221" t="s">
        <v>32</v>
      </c>
      <c r="L221" t="s">
        <v>33</v>
      </c>
      <c r="M221">
        <v>336158.25079999998</v>
      </c>
      <c r="N221">
        <v>3064986.8700999999</v>
      </c>
    </row>
    <row r="222" spans="1:14" x14ac:dyDescent="0.25">
      <c r="A222">
        <v>220</v>
      </c>
      <c r="B222" t="s">
        <v>71</v>
      </c>
      <c r="C222" t="s">
        <v>72</v>
      </c>
      <c r="D222" t="s">
        <v>32</v>
      </c>
      <c r="E222" t="s">
        <v>78</v>
      </c>
      <c r="F222">
        <v>100</v>
      </c>
      <c r="G222">
        <v>11</v>
      </c>
      <c r="H222">
        <v>0.4</v>
      </c>
      <c r="I222" t="s">
        <v>77</v>
      </c>
      <c r="J222" t="s">
        <v>27</v>
      </c>
      <c r="K222" t="s">
        <v>32</v>
      </c>
      <c r="L222" t="s">
        <v>33</v>
      </c>
      <c r="M222">
        <v>336178.63189999998</v>
      </c>
      <c r="N222">
        <v>3065047.2677000002</v>
      </c>
    </row>
    <row r="223" spans="1:14" x14ac:dyDescent="0.25">
      <c r="A223">
        <v>221</v>
      </c>
      <c r="B223" t="s">
        <v>71</v>
      </c>
      <c r="C223" t="s">
        <v>72</v>
      </c>
      <c r="D223" t="s">
        <v>32</v>
      </c>
      <c r="E223" t="s">
        <v>78</v>
      </c>
      <c r="F223">
        <v>100</v>
      </c>
      <c r="G223">
        <v>11</v>
      </c>
      <c r="H223">
        <v>0.4</v>
      </c>
      <c r="I223" t="s">
        <v>77</v>
      </c>
      <c r="J223" t="s">
        <v>27</v>
      </c>
      <c r="K223" t="s">
        <v>32</v>
      </c>
      <c r="L223" t="s">
        <v>33</v>
      </c>
      <c r="M223">
        <v>336271.53210000001</v>
      </c>
      <c r="N223">
        <v>3065131.3514</v>
      </c>
    </row>
    <row r="224" spans="1:14" x14ac:dyDescent="0.25">
      <c r="A224">
        <v>222</v>
      </c>
      <c r="B224" t="s">
        <v>71</v>
      </c>
      <c r="C224" t="s">
        <v>72</v>
      </c>
      <c r="D224" t="s">
        <v>32</v>
      </c>
      <c r="E224" t="s">
        <v>78</v>
      </c>
      <c r="F224">
        <v>200</v>
      </c>
      <c r="G224">
        <v>11</v>
      </c>
      <c r="H224">
        <v>0.4</v>
      </c>
      <c r="I224" t="s">
        <v>77</v>
      </c>
      <c r="J224" t="s">
        <v>27</v>
      </c>
      <c r="K224" t="s">
        <v>32</v>
      </c>
      <c r="L224" t="s">
        <v>33</v>
      </c>
      <c r="M224">
        <v>336585.46120000002</v>
      </c>
      <c r="N224">
        <v>3064522.6664999998</v>
      </c>
    </row>
    <row r="225" spans="1:14" x14ac:dyDescent="0.25">
      <c r="A225">
        <v>223</v>
      </c>
      <c r="B225" t="s">
        <v>71</v>
      </c>
      <c r="C225" t="s">
        <v>72</v>
      </c>
      <c r="D225" t="s">
        <v>56</v>
      </c>
      <c r="E225" t="s">
        <v>78</v>
      </c>
      <c r="F225">
        <v>200</v>
      </c>
      <c r="G225">
        <v>11</v>
      </c>
      <c r="H225">
        <v>0.4</v>
      </c>
      <c r="I225" t="s">
        <v>77</v>
      </c>
      <c r="J225" t="s">
        <v>27</v>
      </c>
      <c r="K225" t="s">
        <v>32</v>
      </c>
      <c r="L225" t="s">
        <v>33</v>
      </c>
      <c r="M225">
        <v>335990.99410000001</v>
      </c>
      <c r="N225">
        <v>3063234.2622000002</v>
      </c>
    </row>
    <row r="226" spans="1:14" x14ac:dyDescent="0.25">
      <c r="A226">
        <v>224</v>
      </c>
      <c r="B226" t="s">
        <v>71</v>
      </c>
      <c r="C226" t="s">
        <v>72</v>
      </c>
      <c r="D226" t="s">
        <v>56</v>
      </c>
      <c r="E226" t="s">
        <v>78</v>
      </c>
      <c r="F226">
        <v>100</v>
      </c>
      <c r="G226">
        <v>11</v>
      </c>
      <c r="H226">
        <v>0.4</v>
      </c>
      <c r="I226" t="s">
        <v>77</v>
      </c>
      <c r="J226" t="s">
        <v>27</v>
      </c>
      <c r="K226" t="s">
        <v>32</v>
      </c>
      <c r="L226" t="s">
        <v>33</v>
      </c>
      <c r="M226">
        <v>336106.06640000001</v>
      </c>
      <c r="N226">
        <v>3063132.5953000002</v>
      </c>
    </row>
    <row r="227" spans="1:14" x14ac:dyDescent="0.25">
      <c r="A227">
        <v>225</v>
      </c>
      <c r="B227" t="s">
        <v>71</v>
      </c>
      <c r="C227" t="s">
        <v>72</v>
      </c>
      <c r="D227" t="s">
        <v>56</v>
      </c>
      <c r="E227" t="s">
        <v>78</v>
      </c>
      <c r="F227">
        <v>100</v>
      </c>
      <c r="G227">
        <v>11</v>
      </c>
      <c r="H227">
        <v>0.4</v>
      </c>
      <c r="I227" t="s">
        <v>77</v>
      </c>
      <c r="J227" t="s">
        <v>27</v>
      </c>
      <c r="K227" t="s">
        <v>32</v>
      </c>
      <c r="L227" t="s">
        <v>33</v>
      </c>
      <c r="M227">
        <v>335938.685</v>
      </c>
      <c r="N227">
        <v>3063198.1447999999</v>
      </c>
    </row>
    <row r="228" spans="1:14" x14ac:dyDescent="0.25">
      <c r="A228">
        <v>226</v>
      </c>
      <c r="B228" t="s">
        <v>71</v>
      </c>
      <c r="C228" t="s">
        <v>72</v>
      </c>
      <c r="D228" t="s">
        <v>56</v>
      </c>
      <c r="E228" t="s">
        <v>78</v>
      </c>
      <c r="F228">
        <v>200</v>
      </c>
      <c r="G228">
        <v>11</v>
      </c>
      <c r="H228">
        <v>0.4</v>
      </c>
      <c r="I228" t="s">
        <v>77</v>
      </c>
      <c r="J228" t="s">
        <v>27</v>
      </c>
      <c r="K228" t="s">
        <v>32</v>
      </c>
      <c r="L228" t="s">
        <v>33</v>
      </c>
      <c r="M228">
        <v>335928.9155</v>
      </c>
      <c r="N228">
        <v>3063005.1477999999</v>
      </c>
    </row>
    <row r="229" spans="1:14" x14ac:dyDescent="0.25">
      <c r="A229">
        <v>227</v>
      </c>
      <c r="B229" t="s">
        <v>71</v>
      </c>
      <c r="C229" t="s">
        <v>72</v>
      </c>
      <c r="D229" t="s">
        <v>56</v>
      </c>
      <c r="E229" t="s">
        <v>78</v>
      </c>
      <c r="F229">
        <v>100</v>
      </c>
      <c r="G229">
        <v>11</v>
      </c>
      <c r="H229">
        <v>0.4</v>
      </c>
      <c r="I229" t="s">
        <v>77</v>
      </c>
      <c r="J229" t="s">
        <v>27</v>
      </c>
      <c r="K229" t="s">
        <v>32</v>
      </c>
      <c r="L229" t="s">
        <v>33</v>
      </c>
      <c r="M229">
        <v>335818.65490000002</v>
      </c>
      <c r="N229">
        <v>3063038.1028</v>
      </c>
    </row>
    <row r="230" spans="1:14" x14ac:dyDescent="0.25">
      <c r="A230">
        <v>228</v>
      </c>
      <c r="B230" t="s">
        <v>71</v>
      </c>
      <c r="C230" t="s">
        <v>72</v>
      </c>
      <c r="D230" t="s">
        <v>56</v>
      </c>
      <c r="E230" t="s">
        <v>78</v>
      </c>
      <c r="F230">
        <v>200</v>
      </c>
      <c r="G230">
        <v>11</v>
      </c>
      <c r="H230">
        <v>0.4</v>
      </c>
      <c r="I230" t="s">
        <v>77</v>
      </c>
      <c r="J230" t="s">
        <v>27</v>
      </c>
      <c r="K230" t="s">
        <v>32</v>
      </c>
      <c r="L230" t="s">
        <v>33</v>
      </c>
      <c r="M230">
        <v>335860.16960000002</v>
      </c>
      <c r="N230">
        <v>3063721.5624000002</v>
      </c>
    </row>
    <row r="231" spans="1:14" x14ac:dyDescent="0.25">
      <c r="A231">
        <v>229</v>
      </c>
      <c r="B231" t="s">
        <v>71</v>
      </c>
      <c r="C231" t="s">
        <v>72</v>
      </c>
      <c r="D231" t="s">
        <v>56</v>
      </c>
      <c r="E231" t="s">
        <v>78</v>
      </c>
      <c r="F231">
        <v>100</v>
      </c>
      <c r="G231">
        <v>11</v>
      </c>
      <c r="H231">
        <v>0.4</v>
      </c>
      <c r="I231" t="s">
        <v>77</v>
      </c>
      <c r="J231" t="s">
        <v>27</v>
      </c>
      <c r="K231" t="s">
        <v>32</v>
      </c>
      <c r="L231" t="s">
        <v>33</v>
      </c>
      <c r="M231">
        <v>335844.90029999998</v>
      </c>
      <c r="N231">
        <v>3063638.4331</v>
      </c>
    </row>
    <row r="232" spans="1:14" x14ac:dyDescent="0.25">
      <c r="A232">
        <v>230</v>
      </c>
      <c r="B232" t="s">
        <v>71</v>
      </c>
      <c r="C232" t="s">
        <v>72</v>
      </c>
      <c r="D232" t="s">
        <v>56</v>
      </c>
      <c r="E232" t="s">
        <v>78</v>
      </c>
      <c r="F232">
        <v>150</v>
      </c>
      <c r="G232">
        <v>11</v>
      </c>
      <c r="H232">
        <v>0.4</v>
      </c>
      <c r="I232" t="s">
        <v>77</v>
      </c>
      <c r="J232" t="s">
        <v>27</v>
      </c>
      <c r="K232" t="s">
        <v>32</v>
      </c>
      <c r="L232" t="s">
        <v>33</v>
      </c>
      <c r="M232">
        <v>335826.17099999997</v>
      </c>
      <c r="N232">
        <v>3063551.3791</v>
      </c>
    </row>
    <row r="233" spans="1:14" x14ac:dyDescent="0.25">
      <c r="A233">
        <v>231</v>
      </c>
      <c r="B233" t="s">
        <v>71</v>
      </c>
      <c r="C233" t="s">
        <v>72</v>
      </c>
      <c r="D233" t="s">
        <v>56</v>
      </c>
      <c r="E233" t="s">
        <v>78</v>
      </c>
      <c r="F233">
        <v>100</v>
      </c>
      <c r="G233">
        <v>11</v>
      </c>
      <c r="H233">
        <v>0.4</v>
      </c>
      <c r="I233" t="s">
        <v>77</v>
      </c>
      <c r="J233" t="s">
        <v>27</v>
      </c>
      <c r="K233" t="s">
        <v>32</v>
      </c>
      <c r="L233" t="s">
        <v>33</v>
      </c>
      <c r="M233">
        <v>335866.39419999998</v>
      </c>
      <c r="N233">
        <v>3063424.9183</v>
      </c>
    </row>
    <row r="234" spans="1:14" x14ac:dyDescent="0.25">
      <c r="A234">
        <v>232</v>
      </c>
      <c r="B234" t="s">
        <v>71</v>
      </c>
      <c r="C234" t="s">
        <v>72</v>
      </c>
      <c r="D234" t="s">
        <v>56</v>
      </c>
      <c r="E234" t="s">
        <v>78</v>
      </c>
      <c r="F234">
        <v>200</v>
      </c>
      <c r="G234">
        <v>11</v>
      </c>
      <c r="H234">
        <v>0.4</v>
      </c>
      <c r="I234" t="s">
        <v>77</v>
      </c>
      <c r="J234" t="s">
        <v>27</v>
      </c>
      <c r="K234" t="s">
        <v>32</v>
      </c>
      <c r="L234" t="s">
        <v>33</v>
      </c>
      <c r="M234">
        <v>335835.3542</v>
      </c>
      <c r="N234">
        <v>3063192.1617000001</v>
      </c>
    </row>
    <row r="235" spans="1:14" x14ac:dyDescent="0.25">
      <c r="A235">
        <v>233</v>
      </c>
      <c r="B235" t="s">
        <v>71</v>
      </c>
      <c r="C235" t="s">
        <v>72</v>
      </c>
      <c r="D235" t="s">
        <v>56</v>
      </c>
      <c r="E235" t="s">
        <v>78</v>
      </c>
      <c r="F235">
        <v>200</v>
      </c>
      <c r="G235">
        <v>11</v>
      </c>
      <c r="H235">
        <v>0.4</v>
      </c>
      <c r="I235" t="s">
        <v>77</v>
      </c>
      <c r="J235" t="s">
        <v>27</v>
      </c>
      <c r="K235" t="s">
        <v>32</v>
      </c>
      <c r="L235" t="s">
        <v>33</v>
      </c>
      <c r="M235">
        <v>335745.51579999999</v>
      </c>
      <c r="N235">
        <v>3062977.4755000002</v>
      </c>
    </row>
    <row r="236" spans="1:14" x14ac:dyDescent="0.25">
      <c r="A236">
        <v>234</v>
      </c>
      <c r="B236" t="s">
        <v>71</v>
      </c>
      <c r="C236" t="s">
        <v>72</v>
      </c>
      <c r="D236" t="s">
        <v>56</v>
      </c>
      <c r="E236" t="s">
        <v>78</v>
      </c>
      <c r="F236">
        <v>200</v>
      </c>
      <c r="G236">
        <v>11</v>
      </c>
      <c r="H236">
        <v>0.4</v>
      </c>
      <c r="I236" t="s">
        <v>77</v>
      </c>
      <c r="J236" t="s">
        <v>27</v>
      </c>
      <c r="K236" t="s">
        <v>32</v>
      </c>
      <c r="L236" t="s">
        <v>33</v>
      </c>
      <c r="M236">
        <v>335322.65830000001</v>
      </c>
      <c r="N236">
        <v>3063399.2883000001</v>
      </c>
    </row>
    <row r="237" spans="1:14" x14ac:dyDescent="0.25">
      <c r="A237">
        <v>235</v>
      </c>
      <c r="B237" t="s">
        <v>71</v>
      </c>
      <c r="C237" t="s">
        <v>72</v>
      </c>
      <c r="D237" t="s">
        <v>56</v>
      </c>
      <c r="E237" t="s">
        <v>78</v>
      </c>
      <c r="F237">
        <v>150</v>
      </c>
      <c r="G237">
        <v>11</v>
      </c>
      <c r="H237">
        <v>0.4</v>
      </c>
      <c r="I237" t="s">
        <v>77</v>
      </c>
      <c r="J237" t="s">
        <v>27</v>
      </c>
      <c r="K237" t="s">
        <v>32</v>
      </c>
      <c r="L237" t="s">
        <v>33</v>
      </c>
      <c r="M237">
        <v>335640.95640000002</v>
      </c>
      <c r="N237">
        <v>3063253.0512000001</v>
      </c>
    </row>
    <row r="238" spans="1:14" x14ac:dyDescent="0.25">
      <c r="A238">
        <v>236</v>
      </c>
      <c r="B238" t="s">
        <v>71</v>
      </c>
      <c r="C238" t="s">
        <v>72</v>
      </c>
      <c r="D238" t="s">
        <v>56</v>
      </c>
      <c r="E238" t="s">
        <v>78</v>
      </c>
      <c r="F238">
        <v>100</v>
      </c>
      <c r="G238">
        <v>11</v>
      </c>
      <c r="H238">
        <v>0.4</v>
      </c>
      <c r="I238" t="s">
        <v>77</v>
      </c>
      <c r="J238" t="s">
        <v>27</v>
      </c>
      <c r="K238" t="s">
        <v>32</v>
      </c>
      <c r="L238" t="s">
        <v>33</v>
      </c>
      <c r="M238">
        <v>335050.72769999999</v>
      </c>
      <c r="N238">
        <v>3063626.4832000001</v>
      </c>
    </row>
    <row r="239" spans="1:14" x14ac:dyDescent="0.25">
      <c r="A239">
        <v>237</v>
      </c>
      <c r="B239" t="s">
        <v>71</v>
      </c>
      <c r="C239" t="s">
        <v>72</v>
      </c>
      <c r="D239" t="s">
        <v>56</v>
      </c>
      <c r="E239" t="s">
        <v>78</v>
      </c>
      <c r="F239">
        <v>200</v>
      </c>
      <c r="G239">
        <v>11</v>
      </c>
      <c r="H239">
        <v>0.4</v>
      </c>
      <c r="I239" t="s">
        <v>77</v>
      </c>
      <c r="J239" t="s">
        <v>27</v>
      </c>
      <c r="K239" t="s">
        <v>32</v>
      </c>
      <c r="L239" t="s">
        <v>33</v>
      </c>
      <c r="M239">
        <v>335101.06890000001</v>
      </c>
      <c r="N239">
        <v>3063714.2711999998</v>
      </c>
    </row>
    <row r="240" spans="1:14" x14ac:dyDescent="0.25">
      <c r="A240">
        <v>238</v>
      </c>
      <c r="B240" t="s">
        <v>71</v>
      </c>
      <c r="C240" t="s">
        <v>72</v>
      </c>
      <c r="D240" t="s">
        <v>56</v>
      </c>
      <c r="E240" t="s">
        <v>78</v>
      </c>
      <c r="F240">
        <v>200</v>
      </c>
      <c r="G240">
        <v>11</v>
      </c>
      <c r="H240">
        <v>0.4</v>
      </c>
      <c r="I240" t="s">
        <v>77</v>
      </c>
      <c r="J240" t="s">
        <v>27</v>
      </c>
      <c r="K240" t="s">
        <v>32</v>
      </c>
      <c r="L240" t="s">
        <v>33</v>
      </c>
      <c r="M240">
        <v>335403.56520000001</v>
      </c>
      <c r="N240">
        <v>3063466.3933999999</v>
      </c>
    </row>
    <row r="241" spans="1:14" x14ac:dyDescent="0.25">
      <c r="A241">
        <v>239</v>
      </c>
      <c r="B241" t="s">
        <v>71</v>
      </c>
      <c r="C241" t="s">
        <v>72</v>
      </c>
      <c r="D241" t="s">
        <v>56</v>
      </c>
      <c r="E241" t="s">
        <v>78</v>
      </c>
      <c r="F241">
        <v>100</v>
      </c>
      <c r="G241">
        <v>11</v>
      </c>
      <c r="H241">
        <v>0.4</v>
      </c>
      <c r="I241" t="s">
        <v>77</v>
      </c>
      <c r="J241" t="s">
        <v>27</v>
      </c>
      <c r="K241" t="s">
        <v>32</v>
      </c>
      <c r="L241" t="s">
        <v>33</v>
      </c>
      <c r="M241">
        <v>335547.32990000001</v>
      </c>
      <c r="N241">
        <v>3063570.8631000002</v>
      </c>
    </row>
    <row r="242" spans="1:14" x14ac:dyDescent="0.25">
      <c r="A242">
        <v>240</v>
      </c>
      <c r="B242" t="s">
        <v>71</v>
      </c>
      <c r="C242" t="s">
        <v>72</v>
      </c>
      <c r="D242" t="s">
        <v>56</v>
      </c>
      <c r="E242" t="s">
        <v>78</v>
      </c>
      <c r="F242">
        <v>100</v>
      </c>
      <c r="G242">
        <v>11</v>
      </c>
      <c r="H242">
        <v>0.4</v>
      </c>
      <c r="I242" t="s">
        <v>77</v>
      </c>
      <c r="J242" t="s">
        <v>27</v>
      </c>
      <c r="K242" t="s">
        <v>32</v>
      </c>
      <c r="L242" t="s">
        <v>33</v>
      </c>
      <c r="M242">
        <v>335665.2145</v>
      </c>
      <c r="N242">
        <v>3063634.4583000001</v>
      </c>
    </row>
    <row r="243" spans="1:14" x14ac:dyDescent="0.25">
      <c r="A243">
        <v>241</v>
      </c>
      <c r="B243" t="s">
        <v>71</v>
      </c>
      <c r="C243" t="s">
        <v>72</v>
      </c>
      <c r="D243" t="s">
        <v>56</v>
      </c>
      <c r="E243" t="s">
        <v>78</v>
      </c>
      <c r="F243">
        <v>200</v>
      </c>
      <c r="G243">
        <v>11</v>
      </c>
      <c r="H243">
        <v>0.4</v>
      </c>
      <c r="I243" t="s">
        <v>77</v>
      </c>
      <c r="J243" t="s">
        <v>27</v>
      </c>
      <c r="K243" t="s">
        <v>32</v>
      </c>
      <c r="L243" t="s">
        <v>33</v>
      </c>
      <c r="M243">
        <v>335367.40710000001</v>
      </c>
      <c r="N243">
        <v>3063536.2192000002</v>
      </c>
    </row>
    <row r="244" spans="1:14" x14ac:dyDescent="0.25">
      <c r="A244">
        <v>242</v>
      </c>
      <c r="B244" t="s">
        <v>71</v>
      </c>
      <c r="C244" t="s">
        <v>72</v>
      </c>
      <c r="D244" t="s">
        <v>56</v>
      </c>
      <c r="E244" t="s">
        <v>78</v>
      </c>
      <c r="F244">
        <v>200</v>
      </c>
      <c r="G244">
        <v>11</v>
      </c>
      <c r="H244">
        <v>0.4</v>
      </c>
      <c r="I244" t="s">
        <v>77</v>
      </c>
      <c r="J244" t="s">
        <v>27</v>
      </c>
      <c r="K244" t="s">
        <v>32</v>
      </c>
      <c r="L244" t="s">
        <v>33</v>
      </c>
      <c r="M244">
        <v>335473.2352</v>
      </c>
      <c r="N244">
        <v>3063630.0704999999</v>
      </c>
    </row>
    <row r="245" spans="1:14" x14ac:dyDescent="0.25">
      <c r="A245">
        <v>243</v>
      </c>
      <c r="B245" t="s">
        <v>71</v>
      </c>
      <c r="C245" t="s">
        <v>72</v>
      </c>
      <c r="D245" t="s">
        <v>56</v>
      </c>
      <c r="E245" t="s">
        <v>78</v>
      </c>
      <c r="F245">
        <v>200</v>
      </c>
      <c r="G245">
        <v>11</v>
      </c>
      <c r="H245">
        <v>0.4</v>
      </c>
      <c r="I245" t="s">
        <v>77</v>
      </c>
      <c r="J245" t="s">
        <v>27</v>
      </c>
      <c r="K245" t="s">
        <v>32</v>
      </c>
      <c r="L245" t="s">
        <v>33</v>
      </c>
      <c r="M245">
        <v>335509.3125</v>
      </c>
      <c r="N245">
        <v>3063701.7557999999</v>
      </c>
    </row>
    <row r="246" spans="1:14" x14ac:dyDescent="0.25">
      <c r="A246">
        <v>244</v>
      </c>
      <c r="B246" t="s">
        <v>71</v>
      </c>
      <c r="C246" t="s">
        <v>72</v>
      </c>
      <c r="D246" t="s">
        <v>56</v>
      </c>
      <c r="E246" t="s">
        <v>78</v>
      </c>
      <c r="F246">
        <v>300</v>
      </c>
      <c r="G246">
        <v>11</v>
      </c>
      <c r="H246">
        <v>0.4</v>
      </c>
      <c r="I246" t="s">
        <v>77</v>
      </c>
      <c r="J246" t="s">
        <v>27</v>
      </c>
      <c r="K246" t="s">
        <v>32</v>
      </c>
      <c r="L246" t="s">
        <v>33</v>
      </c>
      <c r="M246">
        <v>335413.81189999997</v>
      </c>
      <c r="N246">
        <v>3063880.3694000002</v>
      </c>
    </row>
    <row r="247" spans="1:14" x14ac:dyDescent="0.25">
      <c r="A247">
        <v>245</v>
      </c>
      <c r="B247" t="s">
        <v>71</v>
      </c>
      <c r="C247" t="s">
        <v>72</v>
      </c>
      <c r="D247" t="s">
        <v>60</v>
      </c>
      <c r="E247" t="s">
        <v>78</v>
      </c>
      <c r="F247">
        <v>200</v>
      </c>
      <c r="G247">
        <v>11</v>
      </c>
      <c r="H247">
        <v>0.4</v>
      </c>
      <c r="I247" t="s">
        <v>77</v>
      </c>
      <c r="J247" t="s">
        <v>27</v>
      </c>
      <c r="K247" t="s">
        <v>32</v>
      </c>
      <c r="L247" t="s">
        <v>33</v>
      </c>
      <c r="M247">
        <v>337421.9915</v>
      </c>
      <c r="N247">
        <v>3064170.8975999998</v>
      </c>
    </row>
    <row r="248" spans="1:14" x14ac:dyDescent="0.25">
      <c r="A248">
        <v>246</v>
      </c>
      <c r="B248" t="s">
        <v>71</v>
      </c>
      <c r="C248" t="s">
        <v>72</v>
      </c>
      <c r="D248" t="s">
        <v>60</v>
      </c>
      <c r="E248" t="s">
        <v>78</v>
      </c>
      <c r="F248">
        <v>200</v>
      </c>
      <c r="G248">
        <v>11</v>
      </c>
      <c r="H248">
        <v>0.4</v>
      </c>
      <c r="I248" t="s">
        <v>77</v>
      </c>
      <c r="J248" t="s">
        <v>27</v>
      </c>
      <c r="K248" t="s">
        <v>32</v>
      </c>
      <c r="L248" t="s">
        <v>33</v>
      </c>
      <c r="M248">
        <v>337410.9828</v>
      </c>
      <c r="N248">
        <v>3064251.8333999999</v>
      </c>
    </row>
    <row r="249" spans="1:14" x14ac:dyDescent="0.25">
      <c r="A249">
        <v>247</v>
      </c>
      <c r="B249" t="s">
        <v>71</v>
      </c>
      <c r="C249" t="s">
        <v>72</v>
      </c>
      <c r="D249" t="s">
        <v>60</v>
      </c>
      <c r="E249" t="s">
        <v>78</v>
      </c>
      <c r="F249">
        <v>300</v>
      </c>
      <c r="G249">
        <v>11</v>
      </c>
      <c r="H249">
        <v>0.4</v>
      </c>
      <c r="I249" t="s">
        <v>77</v>
      </c>
      <c r="J249" t="s">
        <v>27</v>
      </c>
      <c r="K249" t="s">
        <v>32</v>
      </c>
      <c r="L249" t="s">
        <v>33</v>
      </c>
      <c r="M249">
        <v>337355.28039999999</v>
      </c>
      <c r="N249">
        <v>3064183.2883000001</v>
      </c>
    </row>
    <row r="250" spans="1:14" x14ac:dyDescent="0.25">
      <c r="A250">
        <v>248</v>
      </c>
      <c r="B250" t="s">
        <v>71</v>
      </c>
      <c r="C250" t="s">
        <v>72</v>
      </c>
      <c r="D250" t="s">
        <v>60</v>
      </c>
      <c r="E250" t="s">
        <v>78</v>
      </c>
      <c r="F250">
        <v>100</v>
      </c>
      <c r="G250">
        <v>11</v>
      </c>
      <c r="H250">
        <v>0.4</v>
      </c>
      <c r="I250" t="s">
        <v>77</v>
      </c>
      <c r="J250" t="s">
        <v>27</v>
      </c>
      <c r="K250" t="s">
        <v>32</v>
      </c>
      <c r="L250" t="s">
        <v>33</v>
      </c>
      <c r="M250">
        <v>337521.0307</v>
      </c>
      <c r="N250">
        <v>3063995.3705000002</v>
      </c>
    </row>
    <row r="251" spans="1:14" x14ac:dyDescent="0.25">
      <c r="A251">
        <v>249</v>
      </c>
      <c r="B251" t="s">
        <v>71</v>
      </c>
      <c r="C251" t="s">
        <v>72</v>
      </c>
      <c r="D251" t="s">
        <v>60</v>
      </c>
      <c r="E251" t="s">
        <v>78</v>
      </c>
      <c r="F251">
        <v>200</v>
      </c>
      <c r="G251">
        <v>11</v>
      </c>
      <c r="H251">
        <v>0.4</v>
      </c>
      <c r="I251" t="s">
        <v>77</v>
      </c>
      <c r="J251" t="s">
        <v>27</v>
      </c>
      <c r="K251" t="s">
        <v>32</v>
      </c>
      <c r="L251" t="s">
        <v>33</v>
      </c>
      <c r="M251">
        <v>337283.58840000001</v>
      </c>
      <c r="N251">
        <v>3063592.2806000002</v>
      </c>
    </row>
    <row r="252" spans="1:14" x14ac:dyDescent="0.25">
      <c r="A252">
        <v>250</v>
      </c>
      <c r="B252" t="s">
        <v>71</v>
      </c>
      <c r="C252" t="s">
        <v>72</v>
      </c>
      <c r="D252" t="s">
        <v>60</v>
      </c>
      <c r="E252" t="s">
        <v>225</v>
      </c>
      <c r="F252">
        <v>100</v>
      </c>
      <c r="G252">
        <v>11</v>
      </c>
      <c r="H252">
        <v>0.4</v>
      </c>
      <c r="I252" t="s">
        <v>77</v>
      </c>
      <c r="J252" t="s">
        <v>27</v>
      </c>
      <c r="K252" t="s">
        <v>32</v>
      </c>
      <c r="L252" t="s">
        <v>33</v>
      </c>
      <c r="M252">
        <v>336836.30719999998</v>
      </c>
      <c r="N252">
        <v>3063535.3308999999</v>
      </c>
    </row>
    <row r="253" spans="1:14" x14ac:dyDescent="0.25">
      <c r="A253">
        <v>251</v>
      </c>
      <c r="B253" t="s">
        <v>71</v>
      </c>
      <c r="C253" t="s">
        <v>72</v>
      </c>
      <c r="D253" t="s">
        <v>60</v>
      </c>
      <c r="E253" t="s">
        <v>226</v>
      </c>
      <c r="F253">
        <v>200</v>
      </c>
      <c r="G253">
        <v>11</v>
      </c>
      <c r="H253">
        <v>0.4</v>
      </c>
      <c r="I253" t="s">
        <v>77</v>
      </c>
      <c r="J253" t="s">
        <v>27</v>
      </c>
      <c r="K253" t="s">
        <v>32</v>
      </c>
      <c r="L253" t="s">
        <v>33</v>
      </c>
      <c r="M253">
        <v>336841.9227</v>
      </c>
      <c r="N253">
        <v>3063628.5898000002</v>
      </c>
    </row>
    <row r="254" spans="1:14" x14ac:dyDescent="0.25">
      <c r="A254">
        <v>252</v>
      </c>
      <c r="B254" t="s">
        <v>71</v>
      </c>
      <c r="C254" t="s">
        <v>72</v>
      </c>
      <c r="D254" t="s">
        <v>60</v>
      </c>
      <c r="E254" t="s">
        <v>227</v>
      </c>
      <c r="F254">
        <v>100</v>
      </c>
      <c r="G254">
        <v>11</v>
      </c>
      <c r="H254">
        <v>0.4</v>
      </c>
      <c r="I254" t="s">
        <v>77</v>
      </c>
      <c r="J254" t="s">
        <v>27</v>
      </c>
      <c r="K254" t="s">
        <v>32</v>
      </c>
      <c r="L254" t="s">
        <v>33</v>
      </c>
      <c r="M254">
        <v>336818.56650000002</v>
      </c>
      <c r="N254">
        <v>3063672.4342999998</v>
      </c>
    </row>
    <row r="255" spans="1:14" x14ac:dyDescent="0.25">
      <c r="A255">
        <v>253</v>
      </c>
      <c r="B255" t="s">
        <v>71</v>
      </c>
      <c r="C255" t="s">
        <v>72</v>
      </c>
      <c r="D255" t="s">
        <v>60</v>
      </c>
      <c r="E255" t="s">
        <v>228</v>
      </c>
      <c r="F255">
        <v>200</v>
      </c>
      <c r="G255">
        <v>11</v>
      </c>
      <c r="H255">
        <v>0.4</v>
      </c>
      <c r="I255" t="s">
        <v>77</v>
      </c>
      <c r="J255" t="s">
        <v>27</v>
      </c>
      <c r="K255" t="s">
        <v>32</v>
      </c>
      <c r="L255" t="s">
        <v>33</v>
      </c>
      <c r="M255">
        <v>336700.81359999999</v>
      </c>
      <c r="N255">
        <v>3063795.7138999999</v>
      </c>
    </row>
    <row r="256" spans="1:14" x14ac:dyDescent="0.25">
      <c r="A256">
        <v>254</v>
      </c>
      <c r="B256" t="s">
        <v>71</v>
      </c>
      <c r="C256" t="s">
        <v>72</v>
      </c>
      <c r="D256" t="s">
        <v>60</v>
      </c>
      <c r="E256" t="s">
        <v>229</v>
      </c>
      <c r="F256">
        <v>100</v>
      </c>
      <c r="G256">
        <v>11</v>
      </c>
      <c r="H256">
        <v>0.4</v>
      </c>
      <c r="I256" t="s">
        <v>77</v>
      </c>
      <c r="J256" t="s">
        <v>27</v>
      </c>
      <c r="K256" t="s">
        <v>32</v>
      </c>
      <c r="L256" t="s">
        <v>33</v>
      </c>
      <c r="M256">
        <v>336825.83539999998</v>
      </c>
      <c r="N256">
        <v>3063861.5564000001</v>
      </c>
    </row>
    <row r="257" spans="1:14" x14ac:dyDescent="0.25">
      <c r="A257">
        <v>255</v>
      </c>
      <c r="B257" t="s">
        <v>71</v>
      </c>
      <c r="C257" t="s">
        <v>72</v>
      </c>
      <c r="D257" t="s">
        <v>60</v>
      </c>
      <c r="E257" t="s">
        <v>78</v>
      </c>
      <c r="F257">
        <v>200</v>
      </c>
      <c r="G257">
        <v>11</v>
      </c>
      <c r="H257">
        <v>0.4</v>
      </c>
      <c r="I257" t="s">
        <v>77</v>
      </c>
      <c r="J257" t="s">
        <v>27</v>
      </c>
      <c r="K257" t="s">
        <v>32</v>
      </c>
      <c r="L257" t="s">
        <v>33</v>
      </c>
      <c r="M257">
        <v>336861.41139999998</v>
      </c>
      <c r="N257">
        <v>3064006.3094000001</v>
      </c>
    </row>
    <row r="258" spans="1:14" x14ac:dyDescent="0.25">
      <c r="A258">
        <v>256</v>
      </c>
      <c r="B258" t="s">
        <v>71</v>
      </c>
      <c r="C258" t="s">
        <v>72</v>
      </c>
      <c r="D258" t="s">
        <v>60</v>
      </c>
      <c r="E258" t="s">
        <v>78</v>
      </c>
      <c r="F258">
        <v>100</v>
      </c>
      <c r="G258">
        <v>11</v>
      </c>
      <c r="H258">
        <v>0.4</v>
      </c>
      <c r="I258" t="s">
        <v>77</v>
      </c>
      <c r="J258" t="s">
        <v>27</v>
      </c>
      <c r="K258" t="s">
        <v>32</v>
      </c>
      <c r="L258" t="s">
        <v>33</v>
      </c>
      <c r="M258">
        <v>336860.1888</v>
      </c>
      <c r="N258">
        <v>3064013.5460000001</v>
      </c>
    </row>
    <row r="259" spans="1:14" x14ac:dyDescent="0.25">
      <c r="A259">
        <v>257</v>
      </c>
      <c r="B259" t="s">
        <v>71</v>
      </c>
      <c r="C259" t="s">
        <v>72</v>
      </c>
      <c r="D259" t="s">
        <v>60</v>
      </c>
      <c r="E259" t="s">
        <v>78</v>
      </c>
      <c r="F259">
        <v>300</v>
      </c>
      <c r="G259">
        <v>11</v>
      </c>
      <c r="H259">
        <v>0.4</v>
      </c>
      <c r="I259" t="s">
        <v>77</v>
      </c>
      <c r="J259" t="s">
        <v>27</v>
      </c>
      <c r="K259" t="s">
        <v>32</v>
      </c>
      <c r="L259" t="s">
        <v>33</v>
      </c>
      <c r="M259">
        <v>336858.48050000001</v>
      </c>
      <c r="N259">
        <v>3064036.1586000002</v>
      </c>
    </row>
    <row r="260" spans="1:14" x14ac:dyDescent="0.25">
      <c r="A260">
        <v>258</v>
      </c>
      <c r="B260" t="s">
        <v>71</v>
      </c>
      <c r="C260" t="s">
        <v>72</v>
      </c>
      <c r="D260" t="s">
        <v>60</v>
      </c>
      <c r="E260" t="s">
        <v>230</v>
      </c>
      <c r="F260">
        <v>100</v>
      </c>
      <c r="G260">
        <v>11</v>
      </c>
      <c r="H260">
        <v>0.4</v>
      </c>
      <c r="I260" t="s">
        <v>77</v>
      </c>
      <c r="J260" t="s">
        <v>27</v>
      </c>
      <c r="K260" t="s">
        <v>32</v>
      </c>
      <c r="L260" t="s">
        <v>33</v>
      </c>
      <c r="M260">
        <v>336958.62219999998</v>
      </c>
      <c r="N260">
        <v>3064096.0962999999</v>
      </c>
    </row>
    <row r="261" spans="1:14" x14ac:dyDescent="0.25">
      <c r="A261">
        <v>259</v>
      </c>
      <c r="B261" t="s">
        <v>71</v>
      </c>
      <c r="C261" t="s">
        <v>72</v>
      </c>
      <c r="D261" t="s">
        <v>60</v>
      </c>
      <c r="E261" t="s">
        <v>231</v>
      </c>
      <c r="F261">
        <v>100</v>
      </c>
      <c r="G261">
        <v>11</v>
      </c>
      <c r="H261">
        <v>0.4</v>
      </c>
      <c r="I261" t="s">
        <v>77</v>
      </c>
      <c r="J261" t="s">
        <v>27</v>
      </c>
      <c r="K261" t="s">
        <v>32</v>
      </c>
      <c r="L261" t="s">
        <v>33</v>
      </c>
      <c r="M261">
        <v>336921.45169999998</v>
      </c>
      <c r="N261">
        <v>3064279.0339000002</v>
      </c>
    </row>
    <row r="262" spans="1:14" x14ac:dyDescent="0.25">
      <c r="A262">
        <v>260</v>
      </c>
      <c r="B262" t="s">
        <v>71</v>
      </c>
      <c r="C262" t="s">
        <v>72</v>
      </c>
      <c r="D262" t="s">
        <v>60</v>
      </c>
      <c r="E262" t="s">
        <v>232</v>
      </c>
      <c r="F262">
        <v>100</v>
      </c>
      <c r="G262">
        <v>11</v>
      </c>
      <c r="H262">
        <v>0.4</v>
      </c>
      <c r="I262" t="s">
        <v>77</v>
      </c>
      <c r="J262" t="s">
        <v>27</v>
      </c>
      <c r="K262" t="s">
        <v>32</v>
      </c>
      <c r="L262" t="s">
        <v>33</v>
      </c>
      <c r="M262">
        <v>336893.1888</v>
      </c>
      <c r="N262">
        <v>3064387.8239000002</v>
      </c>
    </row>
    <row r="263" spans="1:14" x14ac:dyDescent="0.25">
      <c r="A263">
        <v>261</v>
      </c>
      <c r="B263" t="s">
        <v>71</v>
      </c>
      <c r="C263" t="s">
        <v>72</v>
      </c>
      <c r="D263" t="s">
        <v>60</v>
      </c>
      <c r="E263" t="s">
        <v>233</v>
      </c>
      <c r="F263">
        <v>100</v>
      </c>
      <c r="G263">
        <v>11</v>
      </c>
      <c r="H263">
        <v>0.4</v>
      </c>
      <c r="I263" t="s">
        <v>77</v>
      </c>
      <c r="J263" t="s">
        <v>27</v>
      </c>
      <c r="K263" t="s">
        <v>32</v>
      </c>
      <c r="L263" t="s">
        <v>33</v>
      </c>
      <c r="M263">
        <v>336995.46029999998</v>
      </c>
      <c r="N263">
        <v>3064379.8813999998</v>
      </c>
    </row>
    <row r="264" spans="1:14" x14ac:dyDescent="0.25">
      <c r="A264">
        <v>262</v>
      </c>
      <c r="B264" t="s">
        <v>71</v>
      </c>
      <c r="C264" t="s">
        <v>72</v>
      </c>
      <c r="D264" t="s">
        <v>60</v>
      </c>
      <c r="E264" t="s">
        <v>234</v>
      </c>
      <c r="F264">
        <v>100</v>
      </c>
      <c r="G264">
        <v>11</v>
      </c>
      <c r="H264">
        <v>0.4</v>
      </c>
      <c r="I264" t="s">
        <v>77</v>
      </c>
      <c r="J264" t="s">
        <v>27</v>
      </c>
      <c r="K264" t="s">
        <v>32</v>
      </c>
      <c r="L264" t="s">
        <v>33</v>
      </c>
      <c r="M264">
        <v>336984.5135</v>
      </c>
      <c r="N264">
        <v>3064624.4909999999</v>
      </c>
    </row>
    <row r="265" spans="1:14" x14ac:dyDescent="0.25">
      <c r="A265">
        <v>263</v>
      </c>
      <c r="B265" t="s">
        <v>71</v>
      </c>
      <c r="C265" t="s">
        <v>72</v>
      </c>
      <c r="D265" t="s">
        <v>60</v>
      </c>
      <c r="E265" t="s">
        <v>235</v>
      </c>
      <c r="F265">
        <v>100</v>
      </c>
      <c r="G265">
        <v>11</v>
      </c>
      <c r="H265">
        <v>0.4</v>
      </c>
      <c r="I265" t="s">
        <v>77</v>
      </c>
      <c r="J265" t="s">
        <v>27</v>
      </c>
      <c r="K265" t="s">
        <v>32</v>
      </c>
      <c r="L265" t="s">
        <v>33</v>
      </c>
      <c r="M265">
        <v>337120.77360000001</v>
      </c>
      <c r="N265">
        <v>3064489.4855</v>
      </c>
    </row>
    <row r="266" spans="1:14" x14ac:dyDescent="0.25">
      <c r="A266">
        <v>264</v>
      </c>
      <c r="B266" t="s">
        <v>71</v>
      </c>
      <c r="C266" t="s">
        <v>72</v>
      </c>
      <c r="D266" t="s">
        <v>60</v>
      </c>
      <c r="E266" t="s">
        <v>236</v>
      </c>
      <c r="F266">
        <v>300</v>
      </c>
      <c r="G266">
        <v>11</v>
      </c>
      <c r="H266">
        <v>0.4</v>
      </c>
      <c r="I266" t="s">
        <v>77</v>
      </c>
      <c r="J266" t="s">
        <v>27</v>
      </c>
      <c r="K266" t="s">
        <v>32</v>
      </c>
      <c r="L266" t="s">
        <v>33</v>
      </c>
      <c r="M266">
        <v>336987.78759999998</v>
      </c>
      <c r="N266">
        <v>3064656.5457000001</v>
      </c>
    </row>
    <row r="267" spans="1:14" x14ac:dyDescent="0.25">
      <c r="A267">
        <v>265</v>
      </c>
      <c r="B267" t="s">
        <v>71</v>
      </c>
      <c r="C267" t="s">
        <v>72</v>
      </c>
      <c r="D267" t="s">
        <v>60</v>
      </c>
      <c r="E267" t="s">
        <v>237</v>
      </c>
      <c r="F267">
        <v>200</v>
      </c>
      <c r="G267">
        <v>11</v>
      </c>
      <c r="H267">
        <v>0.4</v>
      </c>
      <c r="I267" t="s">
        <v>77</v>
      </c>
      <c r="J267" t="s">
        <v>27</v>
      </c>
      <c r="K267" t="s">
        <v>32</v>
      </c>
      <c r="L267" t="s">
        <v>33</v>
      </c>
      <c r="M267">
        <v>336875.10009999998</v>
      </c>
      <c r="N267">
        <v>3064704.1545000002</v>
      </c>
    </row>
    <row r="268" spans="1:14" x14ac:dyDescent="0.25">
      <c r="A268">
        <v>266</v>
      </c>
      <c r="B268" t="s">
        <v>71</v>
      </c>
      <c r="C268" t="s">
        <v>72</v>
      </c>
      <c r="D268" t="s">
        <v>60</v>
      </c>
      <c r="E268" t="s">
        <v>238</v>
      </c>
      <c r="F268">
        <v>100</v>
      </c>
      <c r="G268">
        <v>11</v>
      </c>
      <c r="H268">
        <v>0.4</v>
      </c>
      <c r="I268" t="s">
        <v>77</v>
      </c>
      <c r="J268" t="s">
        <v>27</v>
      </c>
      <c r="K268" t="s">
        <v>32</v>
      </c>
      <c r="L268" t="s">
        <v>33</v>
      </c>
      <c r="M268">
        <v>336870.12890000001</v>
      </c>
      <c r="N268">
        <v>3064712.7028000001</v>
      </c>
    </row>
    <row r="269" spans="1:14" x14ac:dyDescent="0.25">
      <c r="A269">
        <v>267</v>
      </c>
      <c r="B269" t="s">
        <v>71</v>
      </c>
      <c r="C269" t="s">
        <v>72</v>
      </c>
      <c r="D269" t="s">
        <v>60</v>
      </c>
      <c r="E269" t="s">
        <v>239</v>
      </c>
      <c r="F269">
        <v>100</v>
      </c>
      <c r="G269">
        <v>11</v>
      </c>
      <c r="H269">
        <v>0.4</v>
      </c>
      <c r="I269" t="s">
        <v>77</v>
      </c>
      <c r="J269" t="s">
        <v>27</v>
      </c>
      <c r="K269" t="s">
        <v>32</v>
      </c>
      <c r="L269" t="s">
        <v>33</v>
      </c>
      <c r="M269">
        <v>336924.43979999999</v>
      </c>
      <c r="N269">
        <v>3065160.0987</v>
      </c>
    </row>
    <row r="270" spans="1:14" x14ac:dyDescent="0.25">
      <c r="A270">
        <v>268</v>
      </c>
      <c r="B270" t="s">
        <v>71</v>
      </c>
      <c r="C270" t="s">
        <v>72</v>
      </c>
      <c r="D270" t="s">
        <v>60</v>
      </c>
      <c r="E270" t="s">
        <v>240</v>
      </c>
      <c r="F270">
        <v>200</v>
      </c>
      <c r="G270">
        <v>11</v>
      </c>
      <c r="H270">
        <v>0.4</v>
      </c>
      <c r="I270" t="s">
        <v>77</v>
      </c>
      <c r="J270" t="s">
        <v>27</v>
      </c>
      <c r="K270" t="s">
        <v>32</v>
      </c>
      <c r="L270" t="s">
        <v>33</v>
      </c>
      <c r="M270">
        <v>337012.5392</v>
      </c>
      <c r="N270">
        <v>3065300.6343</v>
      </c>
    </row>
    <row r="271" spans="1:14" x14ac:dyDescent="0.25">
      <c r="A271">
        <v>269</v>
      </c>
      <c r="B271" t="s">
        <v>71</v>
      </c>
      <c r="C271" t="s">
        <v>72</v>
      </c>
      <c r="D271" t="s">
        <v>60</v>
      </c>
      <c r="E271" t="s">
        <v>241</v>
      </c>
      <c r="F271">
        <v>100</v>
      </c>
      <c r="G271">
        <v>11</v>
      </c>
      <c r="H271">
        <v>0.4</v>
      </c>
      <c r="I271" t="s">
        <v>77</v>
      </c>
      <c r="J271" t="s">
        <v>27</v>
      </c>
      <c r="K271" t="s">
        <v>32</v>
      </c>
      <c r="L271" t="s">
        <v>33</v>
      </c>
      <c r="M271">
        <v>336896.22820000001</v>
      </c>
      <c r="N271">
        <v>3065427.0332999998</v>
      </c>
    </row>
    <row r="272" spans="1:14" x14ac:dyDescent="0.25">
      <c r="A272">
        <v>270</v>
      </c>
      <c r="B272" t="s">
        <v>71</v>
      </c>
      <c r="C272" t="s">
        <v>72</v>
      </c>
      <c r="D272" t="s">
        <v>60</v>
      </c>
      <c r="E272" t="s">
        <v>242</v>
      </c>
      <c r="F272">
        <v>200</v>
      </c>
      <c r="G272">
        <v>11</v>
      </c>
      <c r="H272">
        <v>0.4</v>
      </c>
      <c r="I272" t="s">
        <v>77</v>
      </c>
      <c r="J272" t="s">
        <v>27</v>
      </c>
      <c r="K272" t="s">
        <v>32</v>
      </c>
      <c r="L272" t="s">
        <v>33</v>
      </c>
      <c r="M272">
        <v>337078.49080000003</v>
      </c>
      <c r="N272">
        <v>3065646.1579</v>
      </c>
    </row>
    <row r="273" spans="1:14" x14ac:dyDescent="0.25">
      <c r="A273">
        <v>271</v>
      </c>
      <c r="B273" t="s">
        <v>71</v>
      </c>
      <c r="C273" t="s">
        <v>72</v>
      </c>
      <c r="D273" t="s">
        <v>60</v>
      </c>
      <c r="E273" t="s">
        <v>243</v>
      </c>
      <c r="F273">
        <v>100</v>
      </c>
      <c r="G273">
        <v>11</v>
      </c>
      <c r="H273">
        <v>0.4</v>
      </c>
      <c r="I273" t="s">
        <v>77</v>
      </c>
      <c r="J273" t="s">
        <v>27</v>
      </c>
      <c r="K273" t="s">
        <v>32</v>
      </c>
      <c r="L273" t="s">
        <v>33</v>
      </c>
      <c r="M273">
        <v>337042.56780000002</v>
      </c>
      <c r="N273">
        <v>3065676.1656999998</v>
      </c>
    </row>
    <row r="274" spans="1:14" x14ac:dyDescent="0.25">
      <c r="A274">
        <v>272</v>
      </c>
      <c r="B274" t="s">
        <v>71</v>
      </c>
      <c r="C274" t="s">
        <v>72</v>
      </c>
      <c r="D274" t="s">
        <v>60</v>
      </c>
      <c r="E274" t="s">
        <v>78</v>
      </c>
      <c r="F274">
        <v>100</v>
      </c>
      <c r="G274">
        <v>11</v>
      </c>
      <c r="H274">
        <v>0.4</v>
      </c>
      <c r="I274" t="s">
        <v>77</v>
      </c>
      <c r="J274" t="s">
        <v>27</v>
      </c>
      <c r="K274" t="s">
        <v>32</v>
      </c>
      <c r="L274" t="s">
        <v>33</v>
      </c>
      <c r="M274">
        <v>336978.61859999999</v>
      </c>
      <c r="N274">
        <v>3065678.2930000001</v>
      </c>
    </row>
    <row r="275" spans="1:14" x14ac:dyDescent="0.25">
      <c r="A275">
        <v>273</v>
      </c>
      <c r="B275" t="s">
        <v>71</v>
      </c>
      <c r="C275" t="s">
        <v>72</v>
      </c>
      <c r="D275" t="s">
        <v>62</v>
      </c>
      <c r="E275" t="s">
        <v>244</v>
      </c>
      <c r="F275">
        <v>100</v>
      </c>
      <c r="G275">
        <v>11</v>
      </c>
      <c r="H275">
        <v>0.4</v>
      </c>
      <c r="I275" t="s">
        <v>210</v>
      </c>
      <c r="J275" t="s">
        <v>27</v>
      </c>
      <c r="K275" t="s">
        <v>32</v>
      </c>
      <c r="L275" t="s">
        <v>33</v>
      </c>
      <c r="M275">
        <v>337774.73810000002</v>
      </c>
      <c r="N275">
        <v>3064520.6091</v>
      </c>
    </row>
    <row r="276" spans="1:14" x14ac:dyDescent="0.25">
      <c r="A276">
        <v>274</v>
      </c>
      <c r="B276" t="s">
        <v>71</v>
      </c>
      <c r="C276" t="s">
        <v>72</v>
      </c>
      <c r="D276" t="s">
        <v>62</v>
      </c>
      <c r="E276" t="s">
        <v>245</v>
      </c>
      <c r="F276">
        <v>200</v>
      </c>
      <c r="G276">
        <v>11</v>
      </c>
      <c r="H276">
        <v>0.4</v>
      </c>
      <c r="I276" t="s">
        <v>210</v>
      </c>
      <c r="J276" t="s">
        <v>27</v>
      </c>
      <c r="K276" t="s">
        <v>32</v>
      </c>
      <c r="L276" t="s">
        <v>33</v>
      </c>
      <c r="M276">
        <v>337802.05219999998</v>
      </c>
      <c r="N276">
        <v>3064635.9049999998</v>
      </c>
    </row>
    <row r="277" spans="1:14" x14ac:dyDescent="0.25">
      <c r="A277">
        <v>275</v>
      </c>
      <c r="B277" t="s">
        <v>71</v>
      </c>
      <c r="C277" t="s">
        <v>72</v>
      </c>
      <c r="D277" t="s">
        <v>62</v>
      </c>
      <c r="E277" t="s">
        <v>246</v>
      </c>
      <c r="F277">
        <v>200</v>
      </c>
      <c r="G277">
        <v>11</v>
      </c>
      <c r="H277">
        <v>0.4</v>
      </c>
      <c r="I277" t="s">
        <v>210</v>
      </c>
      <c r="J277" t="s">
        <v>27</v>
      </c>
      <c r="K277" t="s">
        <v>32</v>
      </c>
      <c r="L277" t="s">
        <v>33</v>
      </c>
      <c r="M277">
        <v>337669.76870000002</v>
      </c>
      <c r="N277">
        <v>3065123.9635999999</v>
      </c>
    </row>
    <row r="278" spans="1:14" x14ac:dyDescent="0.25">
      <c r="A278">
        <v>276</v>
      </c>
      <c r="B278" t="s">
        <v>71</v>
      </c>
      <c r="C278" t="s">
        <v>72</v>
      </c>
      <c r="D278" t="s">
        <v>62</v>
      </c>
      <c r="E278" t="s">
        <v>247</v>
      </c>
      <c r="F278">
        <v>200</v>
      </c>
      <c r="G278">
        <v>11</v>
      </c>
      <c r="H278">
        <v>0.4</v>
      </c>
      <c r="I278" t="s">
        <v>210</v>
      </c>
      <c r="J278" t="s">
        <v>27</v>
      </c>
      <c r="K278" t="s">
        <v>32</v>
      </c>
      <c r="L278" t="s">
        <v>33</v>
      </c>
      <c r="M278">
        <v>337549.02309999999</v>
      </c>
      <c r="N278">
        <v>3064599.1398999998</v>
      </c>
    </row>
    <row r="279" spans="1:14" x14ac:dyDescent="0.25">
      <c r="A279">
        <v>277</v>
      </c>
      <c r="B279" t="s">
        <v>71</v>
      </c>
      <c r="C279" t="s">
        <v>72</v>
      </c>
      <c r="D279" t="s">
        <v>62</v>
      </c>
      <c r="E279" t="s">
        <v>248</v>
      </c>
      <c r="F279">
        <v>300</v>
      </c>
      <c r="G279">
        <v>11</v>
      </c>
      <c r="H279">
        <v>0.4</v>
      </c>
      <c r="I279" t="s">
        <v>210</v>
      </c>
      <c r="J279" t="s">
        <v>27</v>
      </c>
      <c r="K279" t="s">
        <v>32</v>
      </c>
      <c r="L279" t="s">
        <v>33</v>
      </c>
      <c r="M279">
        <v>337299.91889999999</v>
      </c>
      <c r="N279">
        <v>3064774.2749999999</v>
      </c>
    </row>
    <row r="280" spans="1:14" x14ac:dyDescent="0.25">
      <c r="A280">
        <v>278</v>
      </c>
      <c r="B280" t="s">
        <v>71</v>
      </c>
      <c r="C280" t="s">
        <v>72</v>
      </c>
      <c r="D280" t="s">
        <v>62</v>
      </c>
      <c r="E280" t="s">
        <v>249</v>
      </c>
      <c r="F280">
        <v>100</v>
      </c>
      <c r="G280">
        <v>11</v>
      </c>
      <c r="H280">
        <v>0.4</v>
      </c>
      <c r="I280" t="s">
        <v>210</v>
      </c>
      <c r="J280" t="s">
        <v>27</v>
      </c>
      <c r="K280" t="s">
        <v>32</v>
      </c>
      <c r="L280" t="s">
        <v>33</v>
      </c>
      <c r="M280">
        <v>337109.18320000003</v>
      </c>
      <c r="N280">
        <v>3064904.2884999998</v>
      </c>
    </row>
    <row r="281" spans="1:14" x14ac:dyDescent="0.25">
      <c r="A281">
        <v>279</v>
      </c>
      <c r="B281" t="s">
        <v>71</v>
      </c>
      <c r="C281" t="s">
        <v>72</v>
      </c>
      <c r="D281" t="s">
        <v>62</v>
      </c>
      <c r="E281" t="s">
        <v>250</v>
      </c>
      <c r="F281">
        <v>100</v>
      </c>
      <c r="G281">
        <v>11</v>
      </c>
      <c r="H281">
        <v>0.4</v>
      </c>
      <c r="I281" t="s">
        <v>210</v>
      </c>
      <c r="J281" t="s">
        <v>27</v>
      </c>
      <c r="K281" t="s">
        <v>32</v>
      </c>
      <c r="L281" t="s">
        <v>33</v>
      </c>
      <c r="M281">
        <v>337095.38099999999</v>
      </c>
      <c r="N281">
        <v>3064910.8506999998</v>
      </c>
    </row>
    <row r="282" spans="1:14" x14ac:dyDescent="0.25">
      <c r="A282">
        <v>280</v>
      </c>
      <c r="B282" t="s">
        <v>71</v>
      </c>
      <c r="C282" t="s">
        <v>72</v>
      </c>
      <c r="D282" t="s">
        <v>62</v>
      </c>
      <c r="E282" t="s">
        <v>251</v>
      </c>
      <c r="F282">
        <v>100</v>
      </c>
      <c r="G282">
        <v>11</v>
      </c>
      <c r="H282">
        <v>0.4</v>
      </c>
      <c r="I282" t="s">
        <v>210</v>
      </c>
      <c r="J282" t="s">
        <v>27</v>
      </c>
      <c r="K282" t="s">
        <v>32</v>
      </c>
      <c r="L282" t="s">
        <v>33</v>
      </c>
      <c r="M282">
        <v>337034.03649999999</v>
      </c>
      <c r="N282">
        <v>3064954.5639999998</v>
      </c>
    </row>
    <row r="283" spans="1:14" x14ac:dyDescent="0.25">
      <c r="A283">
        <v>281</v>
      </c>
      <c r="B283" t="s">
        <v>71</v>
      </c>
      <c r="C283" t="s">
        <v>72</v>
      </c>
      <c r="D283" t="s">
        <v>62</v>
      </c>
      <c r="E283" t="s">
        <v>251</v>
      </c>
      <c r="F283">
        <v>100</v>
      </c>
      <c r="G283">
        <v>11</v>
      </c>
      <c r="H283">
        <v>0.4</v>
      </c>
      <c r="I283" t="s">
        <v>210</v>
      </c>
      <c r="J283" t="s">
        <v>27</v>
      </c>
      <c r="K283" t="s">
        <v>32</v>
      </c>
      <c r="L283" t="s">
        <v>33</v>
      </c>
      <c r="M283">
        <v>337039.28580000001</v>
      </c>
      <c r="N283">
        <v>3064935.6379999998</v>
      </c>
    </row>
    <row r="284" spans="1:14" x14ac:dyDescent="0.25">
      <c r="A284">
        <v>282</v>
      </c>
      <c r="B284" t="s">
        <v>71</v>
      </c>
      <c r="C284" t="s">
        <v>72</v>
      </c>
      <c r="D284" t="s">
        <v>62</v>
      </c>
      <c r="E284" t="s">
        <v>252</v>
      </c>
      <c r="F284">
        <v>100</v>
      </c>
      <c r="G284">
        <v>11</v>
      </c>
      <c r="H284">
        <v>0.4</v>
      </c>
      <c r="I284" t="s">
        <v>210</v>
      </c>
      <c r="J284" t="s">
        <v>27</v>
      </c>
      <c r="K284" t="s">
        <v>32</v>
      </c>
      <c r="L284" t="s">
        <v>33</v>
      </c>
      <c r="M284">
        <v>337022.5906</v>
      </c>
      <c r="N284">
        <v>3065012.9567</v>
      </c>
    </row>
    <row r="285" spans="1:14" x14ac:dyDescent="0.25">
      <c r="A285">
        <v>283</v>
      </c>
      <c r="B285" t="s">
        <v>71</v>
      </c>
      <c r="C285" t="s">
        <v>72</v>
      </c>
      <c r="D285" t="s">
        <v>62</v>
      </c>
      <c r="E285" t="s">
        <v>253</v>
      </c>
      <c r="F285">
        <v>200</v>
      </c>
      <c r="G285">
        <v>11</v>
      </c>
      <c r="H285">
        <v>0.4</v>
      </c>
      <c r="I285" t="s">
        <v>210</v>
      </c>
      <c r="J285" t="s">
        <v>27</v>
      </c>
      <c r="K285" t="s">
        <v>32</v>
      </c>
      <c r="L285" t="s">
        <v>33</v>
      </c>
      <c r="M285">
        <v>336869.6213</v>
      </c>
      <c r="N285">
        <v>3064983.7116</v>
      </c>
    </row>
    <row r="286" spans="1:14" x14ac:dyDescent="0.25">
      <c r="A286">
        <v>284</v>
      </c>
      <c r="B286" t="s">
        <v>71</v>
      </c>
      <c r="C286" t="s">
        <v>72</v>
      </c>
      <c r="D286" t="s">
        <v>62</v>
      </c>
      <c r="E286" t="s">
        <v>254</v>
      </c>
      <c r="F286">
        <v>100</v>
      </c>
      <c r="G286">
        <v>11</v>
      </c>
      <c r="H286">
        <v>0.4</v>
      </c>
      <c r="I286" t="s">
        <v>210</v>
      </c>
      <c r="J286" t="s">
        <v>27</v>
      </c>
      <c r="K286" t="s">
        <v>32</v>
      </c>
      <c r="L286" t="s">
        <v>33</v>
      </c>
      <c r="M286">
        <v>336703.8725</v>
      </c>
      <c r="N286">
        <v>3064774.5567000001</v>
      </c>
    </row>
    <row r="287" spans="1:14" x14ac:dyDescent="0.25">
      <c r="A287">
        <v>285</v>
      </c>
      <c r="B287" t="s">
        <v>71</v>
      </c>
      <c r="C287" t="s">
        <v>72</v>
      </c>
      <c r="D287" t="s">
        <v>62</v>
      </c>
      <c r="E287" t="s">
        <v>255</v>
      </c>
      <c r="F287">
        <v>200</v>
      </c>
      <c r="G287">
        <v>11</v>
      </c>
      <c r="H287">
        <v>0.4</v>
      </c>
      <c r="I287" t="s">
        <v>210</v>
      </c>
      <c r="J287" t="s">
        <v>27</v>
      </c>
      <c r="K287" t="s">
        <v>32</v>
      </c>
      <c r="L287" t="s">
        <v>33</v>
      </c>
      <c r="M287">
        <v>336705.26579999999</v>
      </c>
      <c r="N287">
        <v>3064851.9312</v>
      </c>
    </row>
    <row r="288" spans="1:14" x14ac:dyDescent="0.25">
      <c r="A288">
        <v>286</v>
      </c>
      <c r="B288" t="s">
        <v>71</v>
      </c>
      <c r="C288" t="s">
        <v>72</v>
      </c>
      <c r="D288" t="s">
        <v>62</v>
      </c>
      <c r="E288" t="s">
        <v>256</v>
      </c>
      <c r="F288">
        <v>200</v>
      </c>
      <c r="G288">
        <v>11</v>
      </c>
      <c r="H288">
        <v>0.4</v>
      </c>
      <c r="I288" t="s">
        <v>210</v>
      </c>
      <c r="J288" t="s">
        <v>27</v>
      </c>
      <c r="K288" t="s">
        <v>32</v>
      </c>
      <c r="L288" t="s">
        <v>33</v>
      </c>
      <c r="M288">
        <v>336685.03879999998</v>
      </c>
      <c r="N288">
        <v>3065135.9438</v>
      </c>
    </row>
    <row r="289" spans="1:14" x14ac:dyDescent="0.25">
      <c r="A289">
        <v>287</v>
      </c>
      <c r="B289" t="s">
        <v>71</v>
      </c>
      <c r="C289" t="s">
        <v>72</v>
      </c>
      <c r="D289" t="s">
        <v>62</v>
      </c>
      <c r="E289" t="s">
        <v>257</v>
      </c>
      <c r="F289">
        <v>100</v>
      </c>
      <c r="G289">
        <v>11</v>
      </c>
      <c r="H289">
        <v>0.4</v>
      </c>
      <c r="I289" t="s">
        <v>210</v>
      </c>
      <c r="J289" t="s">
        <v>27</v>
      </c>
      <c r="K289" t="s">
        <v>32</v>
      </c>
      <c r="L289" t="s">
        <v>33</v>
      </c>
      <c r="M289">
        <v>336466.41729999997</v>
      </c>
      <c r="N289">
        <v>3064986.216</v>
      </c>
    </row>
    <row r="290" spans="1:14" x14ac:dyDescent="0.25">
      <c r="A290">
        <v>288</v>
      </c>
      <c r="B290" t="s">
        <v>71</v>
      </c>
      <c r="C290" t="s">
        <v>72</v>
      </c>
      <c r="D290" t="s">
        <v>62</v>
      </c>
      <c r="E290" t="s">
        <v>258</v>
      </c>
      <c r="F290">
        <v>200</v>
      </c>
      <c r="G290">
        <v>11</v>
      </c>
      <c r="H290">
        <v>0.4</v>
      </c>
      <c r="I290" t="s">
        <v>210</v>
      </c>
      <c r="J290" t="s">
        <v>27</v>
      </c>
      <c r="K290" t="s">
        <v>32</v>
      </c>
      <c r="L290" t="s">
        <v>33</v>
      </c>
      <c r="M290">
        <v>336481.17070000002</v>
      </c>
      <c r="N290">
        <v>3064901.1669999999</v>
      </c>
    </row>
    <row r="291" spans="1:14" x14ac:dyDescent="0.25">
      <c r="A291">
        <v>289</v>
      </c>
      <c r="B291" t="s">
        <v>71</v>
      </c>
      <c r="C291" t="s">
        <v>72</v>
      </c>
      <c r="D291" t="s">
        <v>62</v>
      </c>
      <c r="E291" t="s">
        <v>259</v>
      </c>
      <c r="F291">
        <v>100</v>
      </c>
      <c r="G291">
        <v>11</v>
      </c>
      <c r="H291">
        <v>0.4</v>
      </c>
      <c r="I291" t="s">
        <v>210</v>
      </c>
      <c r="J291" t="s">
        <v>27</v>
      </c>
      <c r="K291" t="s">
        <v>32</v>
      </c>
      <c r="L291" t="s">
        <v>33</v>
      </c>
      <c r="M291">
        <v>336294.56400000001</v>
      </c>
      <c r="N291">
        <v>3064938.3498</v>
      </c>
    </row>
    <row r="292" spans="1:14" x14ac:dyDescent="0.25">
      <c r="A292">
        <v>290</v>
      </c>
      <c r="B292" t="s">
        <v>71</v>
      </c>
      <c r="C292" t="s">
        <v>72</v>
      </c>
      <c r="D292" t="s">
        <v>62</v>
      </c>
      <c r="E292" t="s">
        <v>260</v>
      </c>
      <c r="F292">
        <v>100</v>
      </c>
      <c r="G292">
        <v>11</v>
      </c>
      <c r="H292">
        <v>0.4</v>
      </c>
      <c r="I292" t="s">
        <v>210</v>
      </c>
      <c r="J292" t="s">
        <v>27</v>
      </c>
      <c r="K292" t="s">
        <v>32</v>
      </c>
      <c r="L292" t="s">
        <v>33</v>
      </c>
      <c r="M292">
        <v>336375.97480000003</v>
      </c>
      <c r="N292">
        <v>3065217.196</v>
      </c>
    </row>
    <row r="293" spans="1:14" x14ac:dyDescent="0.25">
      <c r="A293">
        <v>291</v>
      </c>
      <c r="B293" t="s">
        <v>71</v>
      </c>
      <c r="C293" t="s">
        <v>72</v>
      </c>
      <c r="D293" t="s">
        <v>62</v>
      </c>
      <c r="E293" t="s">
        <v>245</v>
      </c>
      <c r="F293">
        <v>100</v>
      </c>
      <c r="G293">
        <v>11</v>
      </c>
      <c r="H293">
        <v>0.4</v>
      </c>
      <c r="I293" t="s">
        <v>77</v>
      </c>
      <c r="J293" t="s">
        <v>27</v>
      </c>
      <c r="K293" t="s">
        <v>32</v>
      </c>
      <c r="L293" t="s">
        <v>33</v>
      </c>
      <c r="M293">
        <v>337492.01449999999</v>
      </c>
      <c r="N293">
        <v>3064807.4797999999</v>
      </c>
    </row>
    <row r="294" spans="1:14" x14ac:dyDescent="0.25">
      <c r="A294">
        <v>292</v>
      </c>
      <c r="B294" t="s">
        <v>71</v>
      </c>
      <c r="C294" t="s">
        <v>72</v>
      </c>
      <c r="D294" t="s">
        <v>62</v>
      </c>
      <c r="E294" t="s">
        <v>261</v>
      </c>
      <c r="F294">
        <v>100</v>
      </c>
      <c r="G294">
        <v>11</v>
      </c>
      <c r="H294">
        <v>0.4</v>
      </c>
      <c r="I294" t="s">
        <v>77</v>
      </c>
      <c r="J294" t="s">
        <v>27</v>
      </c>
      <c r="K294" t="s">
        <v>32</v>
      </c>
      <c r="L294" t="s">
        <v>33</v>
      </c>
      <c r="M294">
        <v>337434.12949999998</v>
      </c>
      <c r="N294">
        <v>3064553.6611000001</v>
      </c>
    </row>
    <row r="295" spans="1:14" x14ac:dyDescent="0.25">
      <c r="A295">
        <v>293</v>
      </c>
      <c r="B295" t="s">
        <v>71</v>
      </c>
      <c r="C295" t="s">
        <v>72</v>
      </c>
      <c r="D295" t="s">
        <v>62</v>
      </c>
      <c r="E295" t="s">
        <v>262</v>
      </c>
      <c r="F295">
        <v>100</v>
      </c>
      <c r="G295">
        <v>11</v>
      </c>
      <c r="H295">
        <v>0.4</v>
      </c>
      <c r="I295" t="s">
        <v>210</v>
      </c>
      <c r="J295" t="s">
        <v>27</v>
      </c>
      <c r="K295" t="s">
        <v>32</v>
      </c>
      <c r="L295" t="s">
        <v>33</v>
      </c>
      <c r="M295">
        <v>336643.12180000002</v>
      </c>
      <c r="N295">
        <v>3065099.4048000001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660C4-0EE8-49E9-8E51-AD267A02B0F6}">
  <dimension ref="A1:Q295"/>
  <sheetViews>
    <sheetView topLeftCell="A133" workbookViewId="0">
      <selection activeCell="P148" sqref="P148"/>
    </sheetView>
    <sheetView workbookViewId="1">
      <selection activeCell="E15" sqref="E15"/>
    </sheetView>
  </sheetViews>
  <sheetFormatPr defaultRowHeight="15" x14ac:dyDescent="0.25"/>
  <cols>
    <col min="4" max="4" width="12.85546875" bestFit="1" customWidth="1"/>
    <col min="5" max="5" width="30.28515625" bestFit="1" customWidth="1"/>
    <col min="16" max="16" width="22.7109375" bestFit="1" customWidth="1"/>
  </cols>
  <sheetData>
    <row r="1" spans="1:17" x14ac:dyDescent="0.25">
      <c r="A1" t="s">
        <v>3</v>
      </c>
      <c r="B1" t="s">
        <v>4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  <c r="I1" t="s">
        <v>70</v>
      </c>
      <c r="J1" t="s">
        <v>10</v>
      </c>
      <c r="K1" t="s">
        <v>16</v>
      </c>
      <c r="L1" t="s">
        <v>17</v>
      </c>
      <c r="M1" t="s">
        <v>1</v>
      </c>
      <c r="N1" t="s">
        <v>2</v>
      </c>
      <c r="O1" t="s">
        <v>279</v>
      </c>
      <c r="P1" t="s">
        <v>280</v>
      </c>
      <c r="Q1" t="s">
        <v>281</v>
      </c>
    </row>
    <row r="2" spans="1:17" x14ac:dyDescent="0.25">
      <c r="A2">
        <v>0</v>
      </c>
      <c r="B2" t="s">
        <v>71</v>
      </c>
      <c r="C2" t="s">
        <v>72</v>
      </c>
      <c r="D2" t="s">
        <v>25</v>
      </c>
      <c r="E2" t="s">
        <v>73</v>
      </c>
      <c r="F2">
        <v>1260</v>
      </c>
      <c r="G2">
        <v>11</v>
      </c>
      <c r="H2">
        <v>0.4</v>
      </c>
      <c r="I2" t="s">
        <v>74</v>
      </c>
      <c r="J2" t="s">
        <v>27</v>
      </c>
      <c r="K2" t="s">
        <v>32</v>
      </c>
      <c r="L2" t="s">
        <v>33</v>
      </c>
      <c r="M2">
        <v>336147.6251</v>
      </c>
      <c r="N2">
        <v>3063662.4457999999</v>
      </c>
      <c r="O2" t="str">
        <f>VLOOKUP(D2,'Lines LookUp'!$A$1:$C$12,3,0)</f>
        <v>ICH</v>
      </c>
      <c r="P2" t="str">
        <f>ROUNDUP(M2,3)&amp;"-"&amp;ROUNDUP(N2,3)</f>
        <v>336147.626-3063662.446</v>
      </c>
      <c r="Q2">
        <f>VLOOKUP(P2&amp;"-"&amp;O2,'Buscoords Workout'!$F:$G,2,0)</f>
        <v>5032</v>
      </c>
    </row>
    <row r="3" spans="1:17" x14ac:dyDescent="0.25">
      <c r="A3">
        <v>1</v>
      </c>
      <c r="B3" t="s">
        <v>71</v>
      </c>
      <c r="C3" t="s">
        <v>72</v>
      </c>
      <c r="D3" t="s">
        <v>25</v>
      </c>
      <c r="E3" t="s">
        <v>75</v>
      </c>
      <c r="F3">
        <v>2000</v>
      </c>
      <c r="G3">
        <v>11</v>
      </c>
      <c r="H3">
        <v>0.4</v>
      </c>
      <c r="I3" t="s">
        <v>74</v>
      </c>
      <c r="J3" t="s">
        <v>27</v>
      </c>
      <c r="K3" t="s">
        <v>32</v>
      </c>
      <c r="L3" t="s">
        <v>33</v>
      </c>
      <c r="M3">
        <v>336034.24209999997</v>
      </c>
      <c r="N3">
        <v>3063768.2187000001</v>
      </c>
      <c r="O3" t="str">
        <f>VLOOKUP(D3,'Lines LookUp'!$A$1:$C$12,3,0)</f>
        <v>ICH</v>
      </c>
      <c r="P3" t="str">
        <f t="shared" ref="P3:P66" si="0">ROUNDUP(M3,3)&amp;"-"&amp;ROUNDUP(N3,3)</f>
        <v>336034.243-3063768.219</v>
      </c>
      <c r="Q3">
        <f>VLOOKUP(P3&amp;"-"&amp;O3,'Buscoords Workout'!$F:$G,2,0)</f>
        <v>5028</v>
      </c>
    </row>
    <row r="4" spans="1:17" x14ac:dyDescent="0.25">
      <c r="A4">
        <v>2</v>
      </c>
      <c r="B4" t="s">
        <v>71</v>
      </c>
      <c r="C4" t="s">
        <v>72</v>
      </c>
      <c r="D4" t="s">
        <v>34</v>
      </c>
      <c r="E4" t="s">
        <v>76</v>
      </c>
      <c r="F4">
        <v>200</v>
      </c>
      <c r="G4">
        <v>11</v>
      </c>
      <c r="H4">
        <v>0.4</v>
      </c>
      <c r="I4" t="s">
        <v>77</v>
      </c>
      <c r="J4" t="s">
        <v>27</v>
      </c>
      <c r="K4" t="s">
        <v>32</v>
      </c>
      <c r="L4" t="s">
        <v>33</v>
      </c>
      <c r="M4">
        <v>336186.95390000002</v>
      </c>
      <c r="N4">
        <v>3063077.6639</v>
      </c>
      <c r="O4" t="str">
        <f>VLOOKUP(D4,'Lines LookUp'!$A$1:$C$12,3,0)</f>
        <v>IM1</v>
      </c>
      <c r="P4" t="str">
        <f t="shared" si="0"/>
        <v>336186.954-3063077.664</v>
      </c>
      <c r="Q4">
        <f>VLOOKUP(P4&amp;"-"&amp;O4,'Buscoords Workout'!$F:$G,2,0)</f>
        <v>6011</v>
      </c>
    </row>
    <row r="5" spans="1:17" x14ac:dyDescent="0.25">
      <c r="A5">
        <v>3</v>
      </c>
      <c r="B5" t="s">
        <v>71</v>
      </c>
      <c r="C5" t="s">
        <v>72</v>
      </c>
      <c r="D5" t="s">
        <v>34</v>
      </c>
      <c r="E5" t="s">
        <v>78</v>
      </c>
      <c r="F5">
        <v>200</v>
      </c>
      <c r="G5">
        <v>11</v>
      </c>
      <c r="H5">
        <v>0.4</v>
      </c>
      <c r="I5" t="s">
        <v>77</v>
      </c>
      <c r="J5" t="s">
        <v>27</v>
      </c>
      <c r="K5" t="s">
        <v>32</v>
      </c>
      <c r="L5" t="s">
        <v>33</v>
      </c>
      <c r="M5">
        <v>336113.39939999999</v>
      </c>
      <c r="N5">
        <v>3062982.031</v>
      </c>
      <c r="O5" t="str">
        <f>VLOOKUP(D5,'Lines LookUp'!$A$1:$C$12,3,0)</f>
        <v>IM1</v>
      </c>
      <c r="P5" t="str">
        <f t="shared" si="0"/>
        <v>336113.4-3062982.031</v>
      </c>
      <c r="Q5">
        <f>VLOOKUP(P5&amp;"-"&amp;O5,'Buscoords Workout'!$F:$G,2,0)</f>
        <v>6018</v>
      </c>
    </row>
    <row r="6" spans="1:17" x14ac:dyDescent="0.25">
      <c r="A6">
        <v>4</v>
      </c>
      <c r="B6" t="s">
        <v>71</v>
      </c>
      <c r="C6" t="s">
        <v>72</v>
      </c>
      <c r="D6" t="s">
        <v>34</v>
      </c>
      <c r="E6" t="s">
        <v>78</v>
      </c>
      <c r="F6">
        <v>100</v>
      </c>
      <c r="G6">
        <v>11</v>
      </c>
      <c r="H6">
        <v>0.4</v>
      </c>
      <c r="I6" t="s">
        <v>77</v>
      </c>
      <c r="J6" t="s">
        <v>27</v>
      </c>
      <c r="K6" t="s">
        <v>32</v>
      </c>
      <c r="L6" t="s">
        <v>33</v>
      </c>
      <c r="M6">
        <v>336050.21480000002</v>
      </c>
      <c r="N6">
        <v>3062961.2004999998</v>
      </c>
      <c r="O6" t="str">
        <f>VLOOKUP(D6,'Lines LookUp'!$A$1:$C$12,3,0)</f>
        <v>IM1</v>
      </c>
      <c r="P6" t="str">
        <f t="shared" si="0"/>
        <v>336050.215-3062961.201</v>
      </c>
      <c r="Q6">
        <f>VLOOKUP(P6&amp;"-"&amp;O6,'Buscoords Workout'!$F:$G,2,0)</f>
        <v>6073</v>
      </c>
    </row>
    <row r="7" spans="1:17" x14ac:dyDescent="0.25">
      <c r="A7">
        <v>5</v>
      </c>
      <c r="B7" t="s">
        <v>71</v>
      </c>
      <c r="C7" t="s">
        <v>72</v>
      </c>
      <c r="D7" t="s">
        <v>34</v>
      </c>
      <c r="E7" t="s">
        <v>78</v>
      </c>
      <c r="F7">
        <v>200</v>
      </c>
      <c r="G7">
        <v>11</v>
      </c>
      <c r="H7">
        <v>0.4</v>
      </c>
      <c r="I7" t="s">
        <v>77</v>
      </c>
      <c r="J7" t="s">
        <v>27</v>
      </c>
      <c r="K7" t="s">
        <v>32</v>
      </c>
      <c r="L7" t="s">
        <v>33</v>
      </c>
      <c r="M7">
        <v>336017.15</v>
      </c>
      <c r="N7">
        <v>3062722.2653000001</v>
      </c>
      <c r="O7" t="str">
        <f>VLOOKUP(D7,'Lines LookUp'!$A$1:$C$12,3,0)</f>
        <v>IM1</v>
      </c>
      <c r="P7" t="str">
        <f t="shared" si="0"/>
        <v>336017.15-3062722.266</v>
      </c>
      <c r="Q7">
        <f>VLOOKUP(P7&amp;"-"&amp;O7,'Buscoords Workout'!$F:$G,2,0)</f>
        <v>6038</v>
      </c>
    </row>
    <row r="8" spans="1:17" x14ac:dyDescent="0.25">
      <c r="A8">
        <v>6</v>
      </c>
      <c r="B8" t="s">
        <v>71</v>
      </c>
      <c r="C8" t="s">
        <v>72</v>
      </c>
      <c r="D8" t="s">
        <v>34</v>
      </c>
      <c r="E8" t="s">
        <v>78</v>
      </c>
      <c r="F8">
        <v>100</v>
      </c>
      <c r="G8">
        <v>11</v>
      </c>
      <c r="H8">
        <v>0.4</v>
      </c>
      <c r="I8" t="s">
        <v>77</v>
      </c>
      <c r="J8" t="s">
        <v>27</v>
      </c>
      <c r="K8" t="s">
        <v>32</v>
      </c>
      <c r="L8" t="s">
        <v>33</v>
      </c>
      <c r="M8">
        <v>335911.7022</v>
      </c>
      <c r="N8">
        <v>3062756.8665999998</v>
      </c>
      <c r="O8" t="str">
        <f>VLOOKUP(D8,'Lines LookUp'!$A$1:$C$12,3,0)</f>
        <v>IM1</v>
      </c>
      <c r="P8" t="str">
        <f t="shared" si="0"/>
        <v>335911.703-3062756.867</v>
      </c>
      <c r="Q8">
        <f>VLOOKUP(P8&amp;"-"&amp;O8,'Buscoords Workout'!$F:$G,2,0)</f>
        <v>6045</v>
      </c>
    </row>
    <row r="9" spans="1:17" x14ac:dyDescent="0.25">
      <c r="A9">
        <v>7</v>
      </c>
      <c r="B9" t="s">
        <v>71</v>
      </c>
      <c r="C9" t="s">
        <v>72</v>
      </c>
      <c r="D9" t="s">
        <v>34</v>
      </c>
      <c r="E9" t="s">
        <v>78</v>
      </c>
      <c r="F9">
        <v>100</v>
      </c>
      <c r="G9">
        <v>11</v>
      </c>
      <c r="H9">
        <v>0.4</v>
      </c>
      <c r="I9" t="s">
        <v>77</v>
      </c>
      <c r="J9" t="s">
        <v>27</v>
      </c>
      <c r="K9" t="s">
        <v>32</v>
      </c>
      <c r="L9" t="s">
        <v>33</v>
      </c>
      <c r="M9">
        <v>336037.27120000002</v>
      </c>
      <c r="N9">
        <v>3062760.7026999998</v>
      </c>
      <c r="O9" t="str">
        <f>VLOOKUP(D9,'Lines LookUp'!$A$1:$C$12,3,0)</f>
        <v>IM1</v>
      </c>
      <c r="P9" t="str">
        <f t="shared" si="0"/>
        <v>336037.272-3062760.703</v>
      </c>
      <c r="Q9">
        <f>VLOOKUP(P9&amp;"-"&amp;O9,'Buscoords Workout'!$F:$G,2,0)</f>
        <v>6035</v>
      </c>
    </row>
    <row r="10" spans="1:17" x14ac:dyDescent="0.25">
      <c r="A10">
        <v>8</v>
      </c>
      <c r="B10" t="s">
        <v>71</v>
      </c>
      <c r="C10" t="s">
        <v>72</v>
      </c>
      <c r="D10" t="s">
        <v>34</v>
      </c>
      <c r="E10" t="s">
        <v>78</v>
      </c>
      <c r="F10">
        <v>100</v>
      </c>
      <c r="G10">
        <v>11</v>
      </c>
      <c r="H10">
        <v>0.4</v>
      </c>
      <c r="I10" t="s">
        <v>79</v>
      </c>
      <c r="J10" t="s">
        <v>27</v>
      </c>
      <c r="K10" t="s">
        <v>32</v>
      </c>
      <c r="L10" t="s">
        <v>33</v>
      </c>
      <c r="M10">
        <v>335857.60590000002</v>
      </c>
      <c r="N10">
        <v>3062694.1491</v>
      </c>
      <c r="O10" t="str">
        <f>VLOOKUP(D10,'Lines LookUp'!$A$1:$C$12,3,0)</f>
        <v>IM1</v>
      </c>
      <c r="P10" t="str">
        <f t="shared" si="0"/>
        <v>335857.606-3062694.15</v>
      </c>
      <c r="Q10">
        <f>VLOOKUP(P10&amp;"-"&amp;O10,'Buscoords Workout'!$F:$G,2,0)</f>
        <v>6051</v>
      </c>
    </row>
    <row r="11" spans="1:17" x14ac:dyDescent="0.25">
      <c r="A11">
        <v>9</v>
      </c>
      <c r="B11" t="s">
        <v>71</v>
      </c>
      <c r="C11" t="s">
        <v>72</v>
      </c>
      <c r="D11" t="s">
        <v>34</v>
      </c>
      <c r="E11" t="s">
        <v>80</v>
      </c>
      <c r="F11">
        <v>250</v>
      </c>
      <c r="G11">
        <v>11</v>
      </c>
      <c r="H11">
        <v>0.4</v>
      </c>
      <c r="I11" t="s">
        <v>77</v>
      </c>
      <c r="J11" t="s">
        <v>27</v>
      </c>
      <c r="K11" t="s">
        <v>40</v>
      </c>
      <c r="L11" t="s">
        <v>41</v>
      </c>
      <c r="M11">
        <v>336416.34110000002</v>
      </c>
      <c r="N11">
        <v>3061843.2111</v>
      </c>
      <c r="O11" t="str">
        <f>VLOOKUP(D11,'Lines LookUp'!$A$1:$C$12,3,0)</f>
        <v>IM1</v>
      </c>
      <c r="P11" t="str">
        <f t="shared" si="0"/>
        <v>336416.342-3061843.212</v>
      </c>
      <c r="Q11">
        <f>VLOOKUP(P11&amp;"-"&amp;O11,'Buscoords Workout'!$F:$G,2,0)</f>
        <v>6123</v>
      </c>
    </row>
    <row r="12" spans="1:17" x14ac:dyDescent="0.25">
      <c r="A12">
        <v>10</v>
      </c>
      <c r="B12" t="s">
        <v>71</v>
      </c>
      <c r="C12" t="s">
        <v>72</v>
      </c>
      <c r="D12" t="s">
        <v>34</v>
      </c>
      <c r="E12" t="s">
        <v>81</v>
      </c>
      <c r="F12">
        <v>100</v>
      </c>
      <c r="G12">
        <v>11</v>
      </c>
      <c r="H12">
        <v>0.4</v>
      </c>
      <c r="I12" t="s">
        <v>77</v>
      </c>
      <c r="J12" t="s">
        <v>27</v>
      </c>
      <c r="K12" t="s">
        <v>40</v>
      </c>
      <c r="L12" t="s">
        <v>41</v>
      </c>
      <c r="M12">
        <v>336634.36900000001</v>
      </c>
      <c r="N12">
        <v>3061823.4515</v>
      </c>
      <c r="O12" t="str">
        <f>VLOOKUP(D12,'Lines LookUp'!$A$1:$C$12,3,0)</f>
        <v>IM1</v>
      </c>
      <c r="P12" t="str">
        <f t="shared" si="0"/>
        <v>336634.369-3061823.452</v>
      </c>
      <c r="Q12">
        <f>VLOOKUP(P12&amp;"-"&amp;O12,'Buscoords Workout'!$F:$G,2,0)</f>
        <v>6001</v>
      </c>
    </row>
    <row r="13" spans="1:17" x14ac:dyDescent="0.25">
      <c r="A13">
        <v>11</v>
      </c>
      <c r="B13" t="s">
        <v>71</v>
      </c>
      <c r="C13" t="s">
        <v>72</v>
      </c>
      <c r="D13" t="s">
        <v>34</v>
      </c>
      <c r="E13" t="s">
        <v>82</v>
      </c>
      <c r="F13">
        <v>100</v>
      </c>
      <c r="G13">
        <v>11</v>
      </c>
      <c r="H13">
        <v>0.4</v>
      </c>
      <c r="I13" t="s">
        <v>77</v>
      </c>
      <c r="J13" t="s">
        <v>27</v>
      </c>
      <c r="K13" t="s">
        <v>40</v>
      </c>
      <c r="L13" t="s">
        <v>41</v>
      </c>
      <c r="M13">
        <v>336875.81939999998</v>
      </c>
      <c r="N13">
        <v>3061688.0244</v>
      </c>
      <c r="O13" t="str">
        <f>VLOOKUP(D13,'Lines LookUp'!$A$1:$C$12,3,0)</f>
        <v>IM1</v>
      </c>
      <c r="P13" t="str">
        <f t="shared" si="0"/>
        <v>336875.82-3061688.025</v>
      </c>
      <c r="Q13">
        <f>VLOOKUP(P13&amp;"-"&amp;O13,'Buscoords Workout'!$F:$G,2,0)</f>
        <v>6092</v>
      </c>
    </row>
    <row r="14" spans="1:17" x14ac:dyDescent="0.25">
      <c r="A14">
        <v>12</v>
      </c>
      <c r="B14" t="s">
        <v>71</v>
      </c>
      <c r="C14" t="s">
        <v>72</v>
      </c>
      <c r="D14" t="s">
        <v>34</v>
      </c>
      <c r="E14" t="s">
        <v>83</v>
      </c>
      <c r="F14">
        <v>100</v>
      </c>
      <c r="G14">
        <v>11</v>
      </c>
      <c r="H14">
        <v>0.4</v>
      </c>
      <c r="I14" t="s">
        <v>77</v>
      </c>
      <c r="J14" t="s">
        <v>27</v>
      </c>
      <c r="K14" t="s">
        <v>40</v>
      </c>
      <c r="L14" t="s">
        <v>41</v>
      </c>
      <c r="M14">
        <v>337573.60369999998</v>
      </c>
      <c r="N14">
        <v>3061499.9523999998</v>
      </c>
      <c r="O14" t="str">
        <f>VLOOKUP(D14,'Lines LookUp'!$A$1:$C$12,3,0)</f>
        <v>IM1</v>
      </c>
      <c r="P14" t="str">
        <f t="shared" si="0"/>
        <v>337573.604-3061499.953</v>
      </c>
      <c r="Q14">
        <f>VLOOKUP(P14&amp;"-"&amp;O14,'Buscoords Workout'!$F:$G,2,0)</f>
        <v>6104</v>
      </c>
    </row>
    <row r="15" spans="1:17" x14ac:dyDescent="0.25">
      <c r="A15">
        <v>13</v>
      </c>
      <c r="B15" t="s">
        <v>71</v>
      </c>
      <c r="C15" t="s">
        <v>72</v>
      </c>
      <c r="D15" t="s">
        <v>34</v>
      </c>
      <c r="E15" t="s">
        <v>84</v>
      </c>
      <c r="F15">
        <v>100</v>
      </c>
      <c r="G15">
        <v>11</v>
      </c>
      <c r="H15">
        <v>0.4</v>
      </c>
      <c r="I15" t="s">
        <v>84</v>
      </c>
      <c r="J15" t="s">
        <v>27</v>
      </c>
      <c r="K15" t="s">
        <v>40</v>
      </c>
      <c r="L15" t="s">
        <v>41</v>
      </c>
      <c r="M15">
        <v>337935.88900000002</v>
      </c>
      <c r="N15">
        <v>3061515.0088999998</v>
      </c>
      <c r="O15" t="str">
        <f>VLOOKUP(D15,'Lines LookUp'!$A$1:$C$12,3,0)</f>
        <v>IM1</v>
      </c>
      <c r="P15" t="str">
        <f t="shared" si="0"/>
        <v>337935.889-3061515.009</v>
      </c>
      <c r="Q15">
        <f>VLOOKUP(P15&amp;"-"&amp;O15,'Buscoords Workout'!$F:$G,2,0)</f>
        <v>6003</v>
      </c>
    </row>
    <row r="16" spans="1:17" x14ac:dyDescent="0.25">
      <c r="A16">
        <v>14</v>
      </c>
      <c r="B16" t="s">
        <v>71</v>
      </c>
      <c r="C16" t="s">
        <v>72</v>
      </c>
      <c r="D16" t="s">
        <v>34</v>
      </c>
      <c r="E16" t="s">
        <v>85</v>
      </c>
      <c r="F16">
        <v>100</v>
      </c>
      <c r="G16">
        <v>11</v>
      </c>
      <c r="H16">
        <v>0.4</v>
      </c>
      <c r="I16" t="s">
        <v>77</v>
      </c>
      <c r="J16" t="s">
        <v>27</v>
      </c>
      <c r="K16" t="s">
        <v>40</v>
      </c>
      <c r="L16" t="s">
        <v>41</v>
      </c>
      <c r="M16">
        <v>337383.62209999998</v>
      </c>
      <c r="N16">
        <v>3061461.0865000002</v>
      </c>
      <c r="O16" t="str">
        <f>VLOOKUP(D16,'Lines LookUp'!$A$1:$C$12,3,0)</f>
        <v>IM1</v>
      </c>
      <c r="P16" t="str">
        <f t="shared" si="0"/>
        <v>337383.623-3061461.087</v>
      </c>
      <c r="Q16">
        <f>VLOOKUP(P16&amp;"-"&amp;O16,'Buscoords Workout'!$F:$G,2,0)</f>
        <v>6099</v>
      </c>
    </row>
    <row r="17" spans="1:17" x14ac:dyDescent="0.25">
      <c r="A17">
        <v>15</v>
      </c>
      <c r="B17" t="s">
        <v>71</v>
      </c>
      <c r="C17" t="s">
        <v>72</v>
      </c>
      <c r="D17" t="s">
        <v>34</v>
      </c>
      <c r="E17" t="s">
        <v>86</v>
      </c>
      <c r="F17">
        <v>100</v>
      </c>
      <c r="G17">
        <v>11</v>
      </c>
      <c r="H17">
        <v>0.4</v>
      </c>
      <c r="I17" t="s">
        <v>86</v>
      </c>
      <c r="J17" t="s">
        <v>27</v>
      </c>
      <c r="K17" t="s">
        <v>40</v>
      </c>
      <c r="L17" t="s">
        <v>41</v>
      </c>
      <c r="M17">
        <v>336229.79690000002</v>
      </c>
      <c r="N17">
        <v>3061780.0435000001</v>
      </c>
      <c r="O17" t="str">
        <f>VLOOKUP(D17,'Lines LookUp'!$A$1:$C$12,3,0)</f>
        <v>IM1</v>
      </c>
      <c r="P17" t="str">
        <f t="shared" si="0"/>
        <v>336229.797-3061780.044</v>
      </c>
      <c r="Q17">
        <f>VLOOKUP(P17&amp;"-"&amp;O17,'Buscoords Workout'!$F:$G,2,0)</f>
        <v>6005</v>
      </c>
    </row>
    <row r="18" spans="1:17" x14ac:dyDescent="0.25">
      <c r="A18">
        <v>16</v>
      </c>
      <c r="B18" t="s">
        <v>71</v>
      </c>
      <c r="C18" t="s">
        <v>72</v>
      </c>
      <c r="D18" t="s">
        <v>34</v>
      </c>
      <c r="E18" t="s">
        <v>87</v>
      </c>
      <c r="F18">
        <v>200</v>
      </c>
      <c r="G18">
        <v>11</v>
      </c>
      <c r="H18">
        <v>0.4</v>
      </c>
      <c r="I18" t="s">
        <v>77</v>
      </c>
      <c r="J18" t="s">
        <v>27</v>
      </c>
      <c r="K18" t="s">
        <v>40</v>
      </c>
      <c r="L18" t="s">
        <v>41</v>
      </c>
      <c r="M18">
        <v>336203.5515</v>
      </c>
      <c r="N18">
        <v>3061742.7590000001</v>
      </c>
      <c r="O18" t="str">
        <f>VLOOKUP(D18,'Lines LookUp'!$A$1:$C$12,3,0)</f>
        <v>IM1</v>
      </c>
      <c r="P18" t="str">
        <f t="shared" si="0"/>
        <v>336203.552-3061742.759</v>
      </c>
      <c r="Q18">
        <f>VLOOKUP(P18&amp;"-"&amp;O18,'Buscoords Workout'!$F:$G,2,0)</f>
        <v>6112</v>
      </c>
    </row>
    <row r="19" spans="1:17" x14ac:dyDescent="0.25">
      <c r="A19">
        <v>17</v>
      </c>
      <c r="B19" t="s">
        <v>71</v>
      </c>
      <c r="C19" t="s">
        <v>72</v>
      </c>
      <c r="D19" t="s">
        <v>34</v>
      </c>
      <c r="E19" t="s">
        <v>88</v>
      </c>
      <c r="F19">
        <v>100</v>
      </c>
      <c r="G19">
        <v>11</v>
      </c>
      <c r="H19">
        <v>0.4</v>
      </c>
      <c r="I19" t="s">
        <v>77</v>
      </c>
      <c r="J19" t="s">
        <v>27</v>
      </c>
      <c r="K19" t="s">
        <v>40</v>
      </c>
      <c r="L19" t="s">
        <v>41</v>
      </c>
      <c r="M19">
        <v>336439.86109999998</v>
      </c>
      <c r="N19">
        <v>3061590.2560000001</v>
      </c>
      <c r="O19" t="str">
        <f>VLOOKUP(D19,'Lines LookUp'!$A$1:$C$12,3,0)</f>
        <v>IM1</v>
      </c>
      <c r="P19" t="str">
        <f t="shared" si="0"/>
        <v>336439.862-3061590.256</v>
      </c>
      <c r="Q19">
        <f>VLOOKUP(P19&amp;"-"&amp;O19,'Buscoords Workout'!$F:$G,2,0)</f>
        <v>6120</v>
      </c>
    </row>
    <row r="20" spans="1:17" x14ac:dyDescent="0.25">
      <c r="A20">
        <v>18</v>
      </c>
      <c r="B20" t="s">
        <v>71</v>
      </c>
      <c r="C20" t="s">
        <v>72</v>
      </c>
      <c r="D20" t="s">
        <v>34</v>
      </c>
      <c r="E20" t="s">
        <v>89</v>
      </c>
      <c r="F20">
        <v>100</v>
      </c>
      <c r="G20">
        <v>11</v>
      </c>
      <c r="H20">
        <v>0.4</v>
      </c>
      <c r="I20" t="s">
        <v>77</v>
      </c>
      <c r="J20" t="s">
        <v>27</v>
      </c>
      <c r="K20" t="s">
        <v>40</v>
      </c>
      <c r="L20" t="s">
        <v>41</v>
      </c>
      <c r="M20">
        <v>336354.96519999998</v>
      </c>
      <c r="N20">
        <v>3061621.2625000002</v>
      </c>
      <c r="O20" t="str">
        <f>VLOOKUP(D20,'Lines LookUp'!$A$1:$C$12,3,0)</f>
        <v>IM1</v>
      </c>
      <c r="P20" t="str">
        <f t="shared" si="0"/>
        <v>336354.966-3061621.263</v>
      </c>
      <c r="Q20">
        <f>VLOOKUP(P20&amp;"-"&amp;O20,'Buscoords Workout'!$F:$G,2,0)</f>
        <v>6117</v>
      </c>
    </row>
    <row r="21" spans="1:17" x14ac:dyDescent="0.25">
      <c r="A21">
        <v>19</v>
      </c>
      <c r="B21" t="s">
        <v>71</v>
      </c>
      <c r="C21" t="s">
        <v>72</v>
      </c>
      <c r="D21" t="s">
        <v>34</v>
      </c>
      <c r="E21" t="s">
        <v>90</v>
      </c>
      <c r="F21">
        <v>200</v>
      </c>
      <c r="G21">
        <v>11</v>
      </c>
      <c r="H21">
        <v>0.4</v>
      </c>
      <c r="I21" t="s">
        <v>77</v>
      </c>
      <c r="J21" t="s">
        <v>27</v>
      </c>
      <c r="K21" t="s">
        <v>40</v>
      </c>
      <c r="L21" t="s">
        <v>41</v>
      </c>
      <c r="M21">
        <v>335523.31089999998</v>
      </c>
      <c r="N21">
        <v>3061384.1658000001</v>
      </c>
      <c r="O21" t="str">
        <f>VLOOKUP(D21,'Lines LookUp'!$A$1:$C$12,3,0)</f>
        <v>IM1</v>
      </c>
      <c r="P21" t="str">
        <f t="shared" si="0"/>
        <v>335523.311-3061384.166</v>
      </c>
      <c r="Q21">
        <f>VLOOKUP(P21&amp;"-"&amp;O21,'Buscoords Workout'!$F:$G,2,0)</f>
        <v>6082</v>
      </c>
    </row>
    <row r="22" spans="1:17" x14ac:dyDescent="0.25">
      <c r="A22">
        <v>20</v>
      </c>
      <c r="B22" t="s">
        <v>71</v>
      </c>
      <c r="C22" t="s">
        <v>72</v>
      </c>
      <c r="D22" t="s">
        <v>34</v>
      </c>
      <c r="E22" t="s">
        <v>86</v>
      </c>
      <c r="F22">
        <v>100</v>
      </c>
      <c r="G22">
        <v>11</v>
      </c>
      <c r="H22">
        <v>0.4</v>
      </c>
      <c r="I22" t="s">
        <v>86</v>
      </c>
      <c r="J22" t="s">
        <v>27</v>
      </c>
      <c r="K22" t="s">
        <v>40</v>
      </c>
      <c r="L22" t="s">
        <v>41</v>
      </c>
      <c r="M22">
        <v>335554.28600000002</v>
      </c>
      <c r="N22">
        <v>3061398.9819</v>
      </c>
      <c r="O22" t="str">
        <f>VLOOKUP(D22,'Lines LookUp'!$A$1:$C$12,3,0)</f>
        <v>IM1</v>
      </c>
      <c r="P22" t="str">
        <f t="shared" si="0"/>
        <v>335554.286-3061398.982</v>
      </c>
      <c r="Q22">
        <f>VLOOKUP(P22&amp;"-"&amp;O22,'Buscoords Workout'!$F:$G,2,0)</f>
        <v>6007</v>
      </c>
    </row>
    <row r="23" spans="1:17" x14ac:dyDescent="0.25">
      <c r="A23">
        <v>21</v>
      </c>
      <c r="B23" t="s">
        <v>71</v>
      </c>
      <c r="C23" t="s">
        <v>72</v>
      </c>
      <c r="D23" t="s">
        <v>34</v>
      </c>
      <c r="E23" t="s">
        <v>91</v>
      </c>
      <c r="F23">
        <v>100</v>
      </c>
      <c r="G23">
        <v>11</v>
      </c>
      <c r="H23">
        <v>0.4</v>
      </c>
      <c r="I23" t="s">
        <v>91</v>
      </c>
      <c r="J23" t="s">
        <v>27</v>
      </c>
      <c r="K23" t="s">
        <v>40</v>
      </c>
      <c r="L23" t="s">
        <v>41</v>
      </c>
      <c r="M23">
        <v>335651.88400000002</v>
      </c>
      <c r="N23">
        <v>3061498.4911000002</v>
      </c>
      <c r="O23" t="str">
        <f>VLOOKUP(D23,'Lines LookUp'!$A$1:$C$12,3,0)</f>
        <v>IM1</v>
      </c>
      <c r="P23" t="s">
        <v>276</v>
      </c>
      <c r="Q23">
        <f>VLOOKUP(P23&amp;"-"&amp;O23,'Buscoords Workout'!$F:$G,2,0)</f>
        <v>6079</v>
      </c>
    </row>
    <row r="24" spans="1:17" x14ac:dyDescent="0.25">
      <c r="A24">
        <v>22</v>
      </c>
      <c r="B24" t="s">
        <v>71</v>
      </c>
      <c r="C24" t="s">
        <v>72</v>
      </c>
      <c r="D24" t="s">
        <v>34</v>
      </c>
      <c r="E24" t="s">
        <v>92</v>
      </c>
      <c r="F24">
        <v>100</v>
      </c>
      <c r="G24">
        <v>11</v>
      </c>
      <c r="H24">
        <v>0.4</v>
      </c>
      <c r="I24" t="s">
        <v>77</v>
      </c>
      <c r="J24" t="s">
        <v>27</v>
      </c>
      <c r="K24" t="s">
        <v>40</v>
      </c>
      <c r="L24" t="s">
        <v>41</v>
      </c>
      <c r="M24">
        <v>335915.53249999997</v>
      </c>
      <c r="N24">
        <v>3061661.2316999999</v>
      </c>
      <c r="O24" t="str">
        <f>VLOOKUP(D24,'Lines LookUp'!$A$1:$C$12,3,0)</f>
        <v>IM1</v>
      </c>
      <c r="P24" t="str">
        <f t="shared" si="0"/>
        <v>335915.533-3061661.232</v>
      </c>
      <c r="Q24">
        <f>VLOOKUP(P24&amp;"-"&amp;O24,'Buscoords Workout'!$F:$G,2,0)</f>
        <v>6076</v>
      </c>
    </row>
    <row r="25" spans="1:17" x14ac:dyDescent="0.25">
      <c r="A25">
        <v>23</v>
      </c>
      <c r="B25" t="s">
        <v>71</v>
      </c>
      <c r="C25" t="s">
        <v>72</v>
      </c>
      <c r="D25" t="s">
        <v>34</v>
      </c>
      <c r="E25" t="s">
        <v>93</v>
      </c>
      <c r="F25">
        <v>100</v>
      </c>
      <c r="G25">
        <v>11</v>
      </c>
      <c r="H25">
        <v>0.4</v>
      </c>
      <c r="I25" t="s">
        <v>77</v>
      </c>
      <c r="J25" t="s">
        <v>27</v>
      </c>
      <c r="K25" t="s">
        <v>40</v>
      </c>
      <c r="L25" t="s">
        <v>41</v>
      </c>
      <c r="M25">
        <v>336008.67259999999</v>
      </c>
      <c r="N25">
        <v>3061849.6867</v>
      </c>
      <c r="O25" t="str">
        <f>VLOOKUP(D25,'Lines LookUp'!$A$1:$C$12,3,0)</f>
        <v>IM1</v>
      </c>
      <c r="P25" t="str">
        <f t="shared" si="0"/>
        <v>336008.673-3061849.687</v>
      </c>
      <c r="Q25">
        <f>VLOOKUP(P25&amp;"-"&amp;O25,'Buscoords Workout'!$F:$G,2,0)</f>
        <v>6129</v>
      </c>
    </row>
    <row r="26" spans="1:17" x14ac:dyDescent="0.25">
      <c r="A26">
        <v>24</v>
      </c>
      <c r="B26" t="s">
        <v>71</v>
      </c>
      <c r="C26" t="s">
        <v>72</v>
      </c>
      <c r="D26" t="s">
        <v>34</v>
      </c>
      <c r="E26" t="s">
        <v>94</v>
      </c>
      <c r="F26">
        <v>100</v>
      </c>
      <c r="G26">
        <v>11</v>
      </c>
      <c r="H26">
        <v>0.4</v>
      </c>
      <c r="I26" t="s">
        <v>94</v>
      </c>
      <c r="J26" t="s">
        <v>27</v>
      </c>
      <c r="K26" t="s">
        <v>40</v>
      </c>
      <c r="L26" t="s">
        <v>41</v>
      </c>
      <c r="M26">
        <v>336055.2635</v>
      </c>
      <c r="N26">
        <v>3061824.8909</v>
      </c>
      <c r="O26" t="str">
        <f>VLOOKUP(D26,'Lines LookUp'!$A$1:$C$12,3,0)</f>
        <v>IM1</v>
      </c>
      <c r="P26" t="str">
        <f t="shared" si="0"/>
        <v>336055.264-3061824.891</v>
      </c>
      <c r="Q26">
        <f>VLOOKUP(P26&amp;"-"&amp;O26,'Buscoords Workout'!$F:$G,2,0)</f>
        <v>6127</v>
      </c>
    </row>
    <row r="27" spans="1:17" x14ac:dyDescent="0.25">
      <c r="A27">
        <v>25</v>
      </c>
      <c r="B27" t="s">
        <v>71</v>
      </c>
      <c r="C27" t="s">
        <v>72</v>
      </c>
      <c r="D27" t="s">
        <v>34</v>
      </c>
      <c r="E27" t="s">
        <v>95</v>
      </c>
      <c r="F27">
        <v>100</v>
      </c>
      <c r="G27">
        <v>11</v>
      </c>
      <c r="H27">
        <v>0.4</v>
      </c>
      <c r="I27" t="s">
        <v>95</v>
      </c>
      <c r="J27" t="s">
        <v>27</v>
      </c>
      <c r="K27" t="s">
        <v>40</v>
      </c>
      <c r="L27" t="s">
        <v>41</v>
      </c>
      <c r="M27">
        <v>336092.0258</v>
      </c>
      <c r="N27">
        <v>3061788.2220999999</v>
      </c>
      <c r="O27" t="str">
        <f>VLOOKUP(D27,'Lines LookUp'!$A$1:$C$12,3,0)</f>
        <v>IM1</v>
      </c>
      <c r="P27" t="str">
        <f t="shared" si="0"/>
        <v>336092.026-3061788.223</v>
      </c>
      <c r="Q27">
        <f>VLOOKUP(P27&amp;"-"&amp;O27,'Buscoords Workout'!$F:$G,2,0)</f>
        <v>6125</v>
      </c>
    </row>
    <row r="28" spans="1:17" x14ac:dyDescent="0.25">
      <c r="A28">
        <v>26</v>
      </c>
      <c r="B28" t="s">
        <v>71</v>
      </c>
      <c r="C28" t="s">
        <v>72</v>
      </c>
      <c r="D28" t="s">
        <v>34</v>
      </c>
      <c r="E28" t="s">
        <v>96</v>
      </c>
      <c r="F28">
        <v>100</v>
      </c>
      <c r="G28">
        <v>11</v>
      </c>
      <c r="H28">
        <v>0.4</v>
      </c>
      <c r="I28" t="s">
        <v>77</v>
      </c>
      <c r="J28" t="s">
        <v>27</v>
      </c>
      <c r="K28" t="s">
        <v>40</v>
      </c>
      <c r="L28" t="s">
        <v>41</v>
      </c>
      <c r="M28">
        <v>335483.26400000002</v>
      </c>
      <c r="N28">
        <v>3061403.6658000001</v>
      </c>
      <c r="O28" t="str">
        <f>VLOOKUP(D28,'Lines LookUp'!$A$1:$C$12,3,0)</f>
        <v>IM1</v>
      </c>
      <c r="P28" t="str">
        <f t="shared" si="0"/>
        <v>335483.264-3061403.666</v>
      </c>
      <c r="Q28">
        <f>VLOOKUP(P28&amp;"-"&amp;O28,'Buscoords Workout'!$F:$G,2,0)</f>
        <v>6083</v>
      </c>
    </row>
    <row r="29" spans="1:17" x14ac:dyDescent="0.25">
      <c r="A29">
        <v>27</v>
      </c>
      <c r="B29" t="s">
        <v>71</v>
      </c>
      <c r="C29" t="s">
        <v>72</v>
      </c>
      <c r="D29" t="s">
        <v>34</v>
      </c>
      <c r="E29" t="s">
        <v>97</v>
      </c>
      <c r="F29">
        <v>50</v>
      </c>
      <c r="G29">
        <v>11</v>
      </c>
      <c r="H29">
        <v>0.4</v>
      </c>
      <c r="I29" t="s">
        <v>97</v>
      </c>
      <c r="J29" t="s">
        <v>27</v>
      </c>
      <c r="K29" t="s">
        <v>40</v>
      </c>
      <c r="L29" t="s">
        <v>41</v>
      </c>
      <c r="M29">
        <v>337949.91509999998</v>
      </c>
      <c r="N29">
        <v>3061542.8991</v>
      </c>
      <c r="O29" t="str">
        <f>VLOOKUP(D29,'Lines LookUp'!$A$1:$C$12,3,0)</f>
        <v>IM1</v>
      </c>
      <c r="P29" t="str">
        <f t="shared" si="0"/>
        <v>337949.916-3061542.9</v>
      </c>
      <c r="Q29">
        <f>VLOOKUP(P29&amp;"-"&amp;O29,'Buscoords Workout'!$F:$G,2,0)</f>
        <v>6109</v>
      </c>
    </row>
    <row r="30" spans="1:17" x14ac:dyDescent="0.25">
      <c r="A30">
        <v>28</v>
      </c>
      <c r="B30" t="s">
        <v>71</v>
      </c>
      <c r="C30" t="s">
        <v>72</v>
      </c>
      <c r="D30" t="s">
        <v>34</v>
      </c>
      <c r="E30" t="s">
        <v>98</v>
      </c>
      <c r="F30">
        <v>100</v>
      </c>
      <c r="G30">
        <v>11</v>
      </c>
      <c r="H30">
        <v>0.4</v>
      </c>
      <c r="I30" t="s">
        <v>98</v>
      </c>
      <c r="J30" t="s">
        <v>27</v>
      </c>
      <c r="K30" t="s">
        <v>40</v>
      </c>
      <c r="L30" t="s">
        <v>41</v>
      </c>
      <c r="M30">
        <v>336559.38510000001</v>
      </c>
      <c r="N30">
        <v>3061898.8698</v>
      </c>
      <c r="O30" t="str">
        <f>VLOOKUP(D30,'Lines LookUp'!$A$1:$C$12,3,0)</f>
        <v>IM1</v>
      </c>
      <c r="P30" t="str">
        <f t="shared" si="0"/>
        <v>336559.386-3061898.87</v>
      </c>
      <c r="Q30">
        <f>VLOOKUP(P30&amp;"-"&amp;O30,'Buscoords Workout'!$F:$G,2,0)</f>
        <v>6008</v>
      </c>
    </row>
    <row r="31" spans="1:17" x14ac:dyDescent="0.25">
      <c r="A31">
        <v>29</v>
      </c>
      <c r="B31" t="s">
        <v>71</v>
      </c>
      <c r="C31" t="s">
        <v>72</v>
      </c>
      <c r="D31" t="s">
        <v>44</v>
      </c>
      <c r="E31" t="s">
        <v>99</v>
      </c>
      <c r="F31">
        <v>400</v>
      </c>
      <c r="G31">
        <v>11</v>
      </c>
      <c r="H31">
        <v>0.4</v>
      </c>
      <c r="I31" t="s">
        <v>100</v>
      </c>
      <c r="J31" t="s">
        <v>27</v>
      </c>
      <c r="K31" t="s">
        <v>40</v>
      </c>
      <c r="L31" t="s">
        <v>41</v>
      </c>
      <c r="M31">
        <v>335269.9963</v>
      </c>
      <c r="N31">
        <v>3061156.4081999999</v>
      </c>
      <c r="O31" t="str">
        <f>VLOOKUP(D31,'Lines LookUp'!$A$1:$C$12,3,0)</f>
        <v>IM2</v>
      </c>
      <c r="P31" t="str">
        <f t="shared" si="0"/>
        <v>335269.997-3061156.409</v>
      </c>
      <c r="Q31">
        <f>VLOOKUP(P31&amp;"-"&amp;O31,'Buscoords Workout'!$F:$G,2,0)</f>
        <v>7062</v>
      </c>
    </row>
    <row r="32" spans="1:17" x14ac:dyDescent="0.25">
      <c r="A32">
        <v>30</v>
      </c>
      <c r="B32" t="s">
        <v>71</v>
      </c>
      <c r="C32" t="s">
        <v>72</v>
      </c>
      <c r="D32" t="s">
        <v>45</v>
      </c>
      <c r="E32" t="s">
        <v>78</v>
      </c>
      <c r="F32">
        <v>100</v>
      </c>
      <c r="G32">
        <v>11</v>
      </c>
      <c r="H32">
        <v>0.4</v>
      </c>
      <c r="I32" t="s">
        <v>77</v>
      </c>
      <c r="J32" t="s">
        <v>27</v>
      </c>
      <c r="K32" t="s">
        <v>32</v>
      </c>
      <c r="L32" t="s">
        <v>33</v>
      </c>
      <c r="M32">
        <v>336388.99839999998</v>
      </c>
      <c r="N32">
        <v>3062981.5211</v>
      </c>
      <c r="O32" t="str">
        <f>VLOOKUP(D32,'Lines LookUp'!$A$1:$C$12,3,0)</f>
        <v>KOT</v>
      </c>
      <c r="P32" t="str">
        <f t="shared" si="0"/>
        <v>336388.999-3062981.522</v>
      </c>
      <c r="Q32">
        <f>VLOOKUP(P32&amp;"-"&amp;O32,'Buscoords Workout'!$F:$G,2,0)</f>
        <v>8038</v>
      </c>
    </row>
    <row r="33" spans="1:17" x14ac:dyDescent="0.25">
      <c r="A33">
        <v>31</v>
      </c>
      <c r="B33" t="s">
        <v>71</v>
      </c>
      <c r="C33" t="s">
        <v>72</v>
      </c>
      <c r="D33" t="s">
        <v>45</v>
      </c>
      <c r="E33" t="s">
        <v>78</v>
      </c>
      <c r="F33">
        <v>200</v>
      </c>
      <c r="G33">
        <v>11</v>
      </c>
      <c r="H33">
        <v>0.4</v>
      </c>
      <c r="I33" t="s">
        <v>77</v>
      </c>
      <c r="J33" t="s">
        <v>27</v>
      </c>
      <c r="K33" t="s">
        <v>32</v>
      </c>
      <c r="L33" t="s">
        <v>33</v>
      </c>
      <c r="M33">
        <v>336434.07179999998</v>
      </c>
      <c r="N33">
        <v>3062961.4232999999</v>
      </c>
      <c r="O33" t="str">
        <f>VLOOKUP(D33,'Lines LookUp'!$A$1:$C$12,3,0)</f>
        <v>KOT</v>
      </c>
      <c r="P33" t="str">
        <f t="shared" si="0"/>
        <v>336434.072-3062961.424</v>
      </c>
      <c r="Q33">
        <f>VLOOKUP(P33&amp;"-"&amp;O33,'Buscoords Workout'!$F:$G,2,0)</f>
        <v>8034</v>
      </c>
    </row>
    <row r="34" spans="1:17" x14ac:dyDescent="0.25">
      <c r="A34">
        <v>32</v>
      </c>
      <c r="B34" t="s">
        <v>71</v>
      </c>
      <c r="C34" t="s">
        <v>72</v>
      </c>
      <c r="D34" t="s">
        <v>45</v>
      </c>
      <c r="E34" t="s">
        <v>78</v>
      </c>
      <c r="F34">
        <v>200</v>
      </c>
      <c r="G34">
        <v>11</v>
      </c>
      <c r="H34">
        <v>0.4</v>
      </c>
      <c r="I34" t="s">
        <v>77</v>
      </c>
      <c r="J34" t="s">
        <v>27</v>
      </c>
      <c r="K34" t="s">
        <v>32</v>
      </c>
      <c r="L34" t="s">
        <v>33</v>
      </c>
      <c r="M34">
        <v>337003.23560000001</v>
      </c>
      <c r="N34">
        <v>3062925.2510000002</v>
      </c>
      <c r="O34" t="str">
        <f>VLOOKUP(D34,'Lines LookUp'!$A$1:$C$12,3,0)</f>
        <v>KOT</v>
      </c>
      <c r="P34" t="str">
        <f t="shared" si="0"/>
        <v>337003.236-3062925.251</v>
      </c>
      <c r="Q34">
        <f>VLOOKUP(P34&amp;"-"&amp;O34,'Buscoords Workout'!$F:$G,2,0)</f>
        <v>8009</v>
      </c>
    </row>
    <row r="35" spans="1:17" x14ac:dyDescent="0.25">
      <c r="A35">
        <v>33</v>
      </c>
      <c r="B35" t="s">
        <v>71</v>
      </c>
      <c r="C35" t="s">
        <v>72</v>
      </c>
      <c r="D35" t="s">
        <v>45</v>
      </c>
      <c r="E35" t="s">
        <v>78</v>
      </c>
      <c r="F35">
        <v>100</v>
      </c>
      <c r="G35">
        <v>11</v>
      </c>
      <c r="H35">
        <v>0.4</v>
      </c>
      <c r="I35" t="s">
        <v>77</v>
      </c>
      <c r="J35" t="s">
        <v>27</v>
      </c>
      <c r="K35" t="s">
        <v>32</v>
      </c>
      <c r="L35" t="s">
        <v>33</v>
      </c>
      <c r="M35">
        <v>337200.44500000001</v>
      </c>
      <c r="N35">
        <v>3062726.4811999998</v>
      </c>
      <c r="O35" t="str">
        <f>VLOOKUP(D35,'Lines LookUp'!$A$1:$C$12,3,0)</f>
        <v>KOT</v>
      </c>
      <c r="P35" t="str">
        <f t="shared" si="0"/>
        <v>337200.445-3062726.482</v>
      </c>
      <c r="Q35">
        <f>VLOOKUP(P35&amp;"-"&amp;O35,'Buscoords Workout'!$F:$G,2,0)</f>
        <v>8162</v>
      </c>
    </row>
    <row r="36" spans="1:17" x14ac:dyDescent="0.25">
      <c r="A36">
        <v>34</v>
      </c>
      <c r="B36" t="s">
        <v>71</v>
      </c>
      <c r="C36" t="s">
        <v>72</v>
      </c>
      <c r="D36" t="s">
        <v>45</v>
      </c>
      <c r="E36" t="s">
        <v>78</v>
      </c>
      <c r="F36">
        <v>200</v>
      </c>
      <c r="G36">
        <v>11</v>
      </c>
      <c r="H36">
        <v>0.4</v>
      </c>
      <c r="I36" t="s">
        <v>77</v>
      </c>
      <c r="J36" t="s">
        <v>27</v>
      </c>
      <c r="K36" t="s">
        <v>32</v>
      </c>
      <c r="L36" t="s">
        <v>33</v>
      </c>
      <c r="M36">
        <v>337178.63799999998</v>
      </c>
      <c r="N36">
        <v>3062731.4474999998</v>
      </c>
      <c r="O36" t="str">
        <f>VLOOKUP(D36,'Lines LookUp'!$A$1:$C$12,3,0)</f>
        <v>KOT</v>
      </c>
      <c r="P36" t="str">
        <f t="shared" si="0"/>
        <v>337178.638-3062731.448</v>
      </c>
      <c r="Q36">
        <f>VLOOKUP(P36&amp;"-"&amp;O36,'Buscoords Workout'!$F:$G,2,0)</f>
        <v>8164</v>
      </c>
    </row>
    <row r="37" spans="1:17" x14ac:dyDescent="0.25">
      <c r="A37">
        <v>35</v>
      </c>
      <c r="B37" t="s">
        <v>71</v>
      </c>
      <c r="C37" t="s">
        <v>72</v>
      </c>
      <c r="D37" t="s">
        <v>45</v>
      </c>
      <c r="E37" t="s">
        <v>78</v>
      </c>
      <c r="F37">
        <v>200</v>
      </c>
      <c r="G37">
        <v>11</v>
      </c>
      <c r="H37">
        <v>0.4</v>
      </c>
      <c r="I37" t="s">
        <v>77</v>
      </c>
      <c r="J37" t="s">
        <v>27</v>
      </c>
      <c r="K37" t="s">
        <v>32</v>
      </c>
      <c r="L37" t="s">
        <v>33</v>
      </c>
      <c r="M37">
        <v>336823.80489999999</v>
      </c>
      <c r="N37">
        <v>3062724.5011</v>
      </c>
      <c r="O37" t="str">
        <f>VLOOKUP(D37,'Lines LookUp'!$A$1:$C$12,3,0)</f>
        <v>KOT</v>
      </c>
      <c r="P37" t="str">
        <f t="shared" si="0"/>
        <v>336823.805-3062724.502</v>
      </c>
      <c r="Q37">
        <f>VLOOKUP(P37&amp;"-"&amp;O37,'Buscoords Workout'!$F:$G,2,0)</f>
        <v>8182</v>
      </c>
    </row>
    <row r="38" spans="1:17" x14ac:dyDescent="0.25">
      <c r="A38">
        <v>36</v>
      </c>
      <c r="B38" t="s">
        <v>71</v>
      </c>
      <c r="C38" t="s">
        <v>72</v>
      </c>
      <c r="D38" t="s">
        <v>45</v>
      </c>
      <c r="E38" t="s">
        <v>78</v>
      </c>
      <c r="F38">
        <v>200</v>
      </c>
      <c r="G38">
        <v>11</v>
      </c>
      <c r="H38">
        <v>0.4</v>
      </c>
      <c r="I38" t="s">
        <v>77</v>
      </c>
      <c r="J38" t="s">
        <v>27</v>
      </c>
      <c r="K38" t="s">
        <v>32</v>
      </c>
      <c r="L38" t="s">
        <v>33</v>
      </c>
      <c r="M38">
        <v>336580.4902</v>
      </c>
      <c r="N38">
        <v>3062731.2714999998</v>
      </c>
      <c r="O38" t="str">
        <f>VLOOKUP(D38,'Lines LookUp'!$A$1:$C$12,3,0)</f>
        <v>KOT</v>
      </c>
      <c r="P38" t="str">
        <f t="shared" si="0"/>
        <v>336580.491-3062731.272</v>
      </c>
      <c r="Q38">
        <f>VLOOKUP(P38&amp;"-"&amp;O38,'Buscoords Workout'!$F:$G,2,0)</f>
        <v>8193</v>
      </c>
    </row>
    <row r="39" spans="1:17" x14ac:dyDescent="0.25">
      <c r="A39">
        <v>37</v>
      </c>
      <c r="B39" t="s">
        <v>71</v>
      </c>
      <c r="C39" t="s">
        <v>72</v>
      </c>
      <c r="D39" t="s">
        <v>45</v>
      </c>
      <c r="E39" t="s">
        <v>78</v>
      </c>
      <c r="F39">
        <v>200</v>
      </c>
      <c r="G39">
        <v>11</v>
      </c>
      <c r="H39">
        <v>0.4</v>
      </c>
      <c r="I39" t="s">
        <v>77</v>
      </c>
      <c r="J39" t="s">
        <v>27</v>
      </c>
      <c r="K39" t="s">
        <v>32</v>
      </c>
      <c r="L39" t="s">
        <v>33</v>
      </c>
      <c r="M39">
        <v>336911.73239999998</v>
      </c>
      <c r="N39">
        <v>3062647.0789999999</v>
      </c>
      <c r="O39" t="str">
        <f>VLOOKUP(D39,'Lines LookUp'!$A$1:$C$12,3,0)</f>
        <v>KOT</v>
      </c>
      <c r="P39" t="str">
        <f t="shared" si="0"/>
        <v>336911.733-3062647.079</v>
      </c>
      <c r="Q39">
        <f>VLOOKUP(P39&amp;"-"&amp;O39,'Buscoords Workout'!$F:$G,2,0)</f>
        <v>8160</v>
      </c>
    </row>
    <row r="40" spans="1:17" x14ac:dyDescent="0.25">
      <c r="A40">
        <v>38</v>
      </c>
      <c r="B40" t="s">
        <v>71</v>
      </c>
      <c r="C40" t="s">
        <v>72</v>
      </c>
      <c r="D40" t="s">
        <v>45</v>
      </c>
      <c r="E40" t="s">
        <v>78</v>
      </c>
      <c r="F40">
        <v>150</v>
      </c>
      <c r="G40">
        <v>11</v>
      </c>
      <c r="H40">
        <v>0.4</v>
      </c>
      <c r="I40" t="s">
        <v>77</v>
      </c>
      <c r="J40" t="s">
        <v>27</v>
      </c>
      <c r="K40" t="s">
        <v>32</v>
      </c>
      <c r="L40" t="s">
        <v>33</v>
      </c>
      <c r="M40">
        <v>336879.7401</v>
      </c>
      <c r="N40">
        <v>3062497.8284999998</v>
      </c>
      <c r="O40" t="str">
        <f>VLOOKUP(D40,'Lines LookUp'!$A$1:$C$12,3,0)</f>
        <v>KOT</v>
      </c>
      <c r="P40" t="str">
        <f t="shared" si="0"/>
        <v>336879.741-3062497.829</v>
      </c>
      <c r="Q40">
        <f>VLOOKUP(P40&amp;"-"&amp;O40,'Buscoords Workout'!$F:$G,2,0)</f>
        <v>8356</v>
      </c>
    </row>
    <row r="41" spans="1:17" x14ac:dyDescent="0.25">
      <c r="A41">
        <v>39</v>
      </c>
      <c r="B41" t="s">
        <v>71</v>
      </c>
      <c r="C41" t="s">
        <v>72</v>
      </c>
      <c r="D41" t="s">
        <v>45</v>
      </c>
      <c r="E41" t="s">
        <v>78</v>
      </c>
      <c r="F41">
        <v>200</v>
      </c>
      <c r="G41">
        <v>11</v>
      </c>
      <c r="H41">
        <v>0.4</v>
      </c>
      <c r="I41" t="s">
        <v>77</v>
      </c>
      <c r="J41" t="s">
        <v>27</v>
      </c>
      <c r="K41" t="s">
        <v>32</v>
      </c>
      <c r="L41" t="s">
        <v>33</v>
      </c>
      <c r="M41">
        <v>336829.91869999998</v>
      </c>
      <c r="N41">
        <v>3062518.6586000002</v>
      </c>
      <c r="O41" t="str">
        <f>VLOOKUP(D41,'Lines LookUp'!$A$1:$C$12,3,0)</f>
        <v>KOT</v>
      </c>
      <c r="P41" t="str">
        <f t="shared" si="0"/>
        <v>336829.919-3062518.659</v>
      </c>
      <c r="Q41">
        <f>VLOOKUP(P41&amp;"-"&amp;O41,'Buscoords Workout'!$F:$G,2,0)</f>
        <v>8358</v>
      </c>
    </row>
    <row r="42" spans="1:17" x14ac:dyDescent="0.25">
      <c r="A42">
        <v>40</v>
      </c>
      <c r="B42" t="s">
        <v>71</v>
      </c>
      <c r="C42" t="s">
        <v>72</v>
      </c>
      <c r="D42" t="s">
        <v>45</v>
      </c>
      <c r="E42" t="s">
        <v>78</v>
      </c>
      <c r="F42">
        <v>100</v>
      </c>
      <c r="G42">
        <v>11</v>
      </c>
      <c r="H42">
        <v>0.4</v>
      </c>
      <c r="I42" t="s">
        <v>77</v>
      </c>
      <c r="J42" t="s">
        <v>27</v>
      </c>
      <c r="K42" t="s">
        <v>32</v>
      </c>
      <c r="L42" t="s">
        <v>33</v>
      </c>
      <c r="M42">
        <v>336646.92550000001</v>
      </c>
      <c r="N42">
        <v>3062318.8382000001</v>
      </c>
      <c r="O42" t="str">
        <f>VLOOKUP(D42,'Lines LookUp'!$A$1:$C$12,3,0)</f>
        <v>KOT</v>
      </c>
      <c r="P42" t="str">
        <f t="shared" si="0"/>
        <v>336646.926-3062318.839</v>
      </c>
      <c r="Q42">
        <f>VLOOKUP(P42&amp;"-"&amp;O42,'Buscoords Workout'!$F:$G,2,0)</f>
        <v>8136</v>
      </c>
    </row>
    <row r="43" spans="1:17" x14ac:dyDescent="0.25">
      <c r="A43">
        <v>41</v>
      </c>
      <c r="B43" t="s">
        <v>71</v>
      </c>
      <c r="C43" t="s">
        <v>72</v>
      </c>
      <c r="D43" t="s">
        <v>45</v>
      </c>
      <c r="E43" t="s">
        <v>78</v>
      </c>
      <c r="F43">
        <v>200</v>
      </c>
      <c r="G43">
        <v>11</v>
      </c>
      <c r="H43">
        <v>0.4</v>
      </c>
      <c r="I43" t="s">
        <v>77</v>
      </c>
      <c r="J43" t="s">
        <v>27</v>
      </c>
      <c r="K43" t="s">
        <v>32</v>
      </c>
      <c r="L43" t="s">
        <v>33</v>
      </c>
      <c r="M43">
        <v>336331.23989999999</v>
      </c>
      <c r="N43">
        <v>3062429.0247</v>
      </c>
      <c r="O43" t="str">
        <f>VLOOKUP(D43,'Lines LookUp'!$A$1:$C$12,3,0)</f>
        <v>KOT</v>
      </c>
      <c r="P43" t="str">
        <f t="shared" si="0"/>
        <v>336331.24-3062429.025</v>
      </c>
      <c r="Q43">
        <f>VLOOKUP(P43&amp;"-"&amp;O43,'Buscoords Workout'!$F:$G,2,0)</f>
        <v>8149</v>
      </c>
    </row>
    <row r="44" spans="1:17" x14ac:dyDescent="0.25">
      <c r="A44">
        <v>42</v>
      </c>
      <c r="B44" t="s">
        <v>71</v>
      </c>
      <c r="C44" t="s">
        <v>72</v>
      </c>
      <c r="D44" t="s">
        <v>45</v>
      </c>
      <c r="E44" t="s">
        <v>78</v>
      </c>
      <c r="F44">
        <v>100</v>
      </c>
      <c r="G44">
        <v>11</v>
      </c>
      <c r="H44">
        <v>0.4</v>
      </c>
      <c r="I44" t="s">
        <v>77</v>
      </c>
      <c r="J44" t="s">
        <v>27</v>
      </c>
      <c r="K44" t="s">
        <v>32</v>
      </c>
      <c r="L44" t="s">
        <v>33</v>
      </c>
      <c r="M44">
        <v>336250.59419999999</v>
      </c>
      <c r="N44">
        <v>3062437.0954999998</v>
      </c>
      <c r="O44" t="str">
        <f>VLOOKUP(D44,'Lines LookUp'!$A$1:$C$12,3,0)</f>
        <v>KOT</v>
      </c>
      <c r="P44" t="str">
        <f t="shared" si="0"/>
        <v>336250.595-3062437.096</v>
      </c>
      <c r="Q44">
        <f>VLOOKUP(P44&amp;"-"&amp;O44,'Buscoords Workout'!$F:$G,2,0)</f>
        <v>8152</v>
      </c>
    </row>
    <row r="45" spans="1:17" x14ac:dyDescent="0.25">
      <c r="A45">
        <v>43</v>
      </c>
      <c r="B45" t="s">
        <v>71</v>
      </c>
      <c r="C45" t="s">
        <v>72</v>
      </c>
      <c r="D45" t="s">
        <v>45</v>
      </c>
      <c r="E45" t="s">
        <v>78</v>
      </c>
      <c r="F45">
        <v>200</v>
      </c>
      <c r="G45">
        <v>11</v>
      </c>
      <c r="H45">
        <v>0.4</v>
      </c>
      <c r="I45" t="s">
        <v>77</v>
      </c>
      <c r="J45" t="s">
        <v>27</v>
      </c>
      <c r="K45" t="s">
        <v>32</v>
      </c>
      <c r="L45" t="s">
        <v>33</v>
      </c>
      <c r="M45">
        <v>336791.11050000001</v>
      </c>
      <c r="N45">
        <v>3062248.7962000002</v>
      </c>
      <c r="O45" t="str">
        <f>VLOOKUP(D45,'Lines LookUp'!$A$1:$C$12,3,0)</f>
        <v>KOT</v>
      </c>
      <c r="P45" t="str">
        <f t="shared" si="0"/>
        <v>336791.111-3062248.797</v>
      </c>
      <c r="Q45">
        <f>VLOOKUP(P45&amp;"-"&amp;O45,'Buscoords Workout'!$F:$G,2,0)</f>
        <v>8225</v>
      </c>
    </row>
    <row r="46" spans="1:17" x14ac:dyDescent="0.25">
      <c r="A46">
        <v>44</v>
      </c>
      <c r="B46" t="s">
        <v>71</v>
      </c>
      <c r="C46" t="s">
        <v>72</v>
      </c>
      <c r="D46" t="s">
        <v>45</v>
      </c>
      <c r="E46" t="s">
        <v>78</v>
      </c>
      <c r="F46">
        <v>200</v>
      </c>
      <c r="G46">
        <v>11</v>
      </c>
      <c r="H46">
        <v>0.4</v>
      </c>
      <c r="I46" t="s">
        <v>77</v>
      </c>
      <c r="J46" t="s">
        <v>27</v>
      </c>
      <c r="K46" t="s">
        <v>32</v>
      </c>
      <c r="L46" t="s">
        <v>33</v>
      </c>
      <c r="M46">
        <v>336790.10430000001</v>
      </c>
      <c r="N46">
        <v>3062261.0339000002</v>
      </c>
      <c r="O46" t="str">
        <f>VLOOKUP(D46,'Lines LookUp'!$A$1:$C$12,3,0)</f>
        <v>KOT</v>
      </c>
      <c r="P46" t="str">
        <f t="shared" si="0"/>
        <v>336790.105-3062261.034</v>
      </c>
      <c r="Q46">
        <f>VLOOKUP(P46&amp;"-"&amp;O46,'Buscoords Workout'!$F:$G,2,0)</f>
        <v>8223</v>
      </c>
    </row>
    <row r="47" spans="1:17" x14ac:dyDescent="0.25">
      <c r="A47">
        <v>45</v>
      </c>
      <c r="B47" t="s">
        <v>71</v>
      </c>
      <c r="C47" t="s">
        <v>72</v>
      </c>
      <c r="D47" t="s">
        <v>45</v>
      </c>
      <c r="E47" t="s">
        <v>78</v>
      </c>
      <c r="F47">
        <v>100</v>
      </c>
      <c r="G47">
        <v>11</v>
      </c>
      <c r="H47">
        <v>0.4</v>
      </c>
      <c r="I47" t="s">
        <v>77</v>
      </c>
      <c r="J47" t="s">
        <v>27</v>
      </c>
      <c r="K47" t="s">
        <v>32</v>
      </c>
      <c r="L47" t="s">
        <v>33</v>
      </c>
      <c r="M47">
        <v>336786.43469999998</v>
      </c>
      <c r="N47">
        <v>3062359.7702000001</v>
      </c>
      <c r="O47" t="str">
        <f>VLOOKUP(D47,'Lines LookUp'!$A$1:$C$12,3,0)</f>
        <v>KOT</v>
      </c>
      <c r="P47" t="str">
        <f t="shared" si="0"/>
        <v>336786.435-3062359.771</v>
      </c>
      <c r="Q47">
        <f>VLOOKUP(P47&amp;"-"&amp;O47,'Buscoords Workout'!$F:$G,2,0)</f>
        <v>8209</v>
      </c>
    </row>
    <row r="48" spans="1:17" x14ac:dyDescent="0.25">
      <c r="A48">
        <v>46</v>
      </c>
      <c r="B48" t="s">
        <v>71</v>
      </c>
      <c r="C48" t="s">
        <v>72</v>
      </c>
      <c r="D48" t="s">
        <v>45</v>
      </c>
      <c r="E48" t="s">
        <v>78</v>
      </c>
      <c r="F48">
        <v>200</v>
      </c>
      <c r="G48">
        <v>11</v>
      </c>
      <c r="H48">
        <v>0.4</v>
      </c>
      <c r="I48" t="s">
        <v>77</v>
      </c>
      <c r="J48" t="s">
        <v>27</v>
      </c>
      <c r="K48" t="s">
        <v>32</v>
      </c>
      <c r="L48" t="s">
        <v>33</v>
      </c>
      <c r="M48">
        <v>336589.41039999999</v>
      </c>
      <c r="N48">
        <v>3062194.6315000001</v>
      </c>
      <c r="O48" t="str">
        <f>VLOOKUP(D48,'Lines LookUp'!$A$1:$C$12,3,0)</f>
        <v>KOT</v>
      </c>
      <c r="P48" t="str">
        <f t="shared" si="0"/>
        <v>336589.411-3062194.632</v>
      </c>
      <c r="Q48">
        <f>VLOOKUP(P48&amp;"-"&amp;O48,'Buscoords Workout'!$F:$G,2,0)</f>
        <v>8201</v>
      </c>
    </row>
    <row r="49" spans="1:17" x14ac:dyDescent="0.25">
      <c r="A49">
        <v>47</v>
      </c>
      <c r="B49" t="s">
        <v>71</v>
      </c>
      <c r="C49" t="s">
        <v>72</v>
      </c>
      <c r="D49" t="s">
        <v>45</v>
      </c>
      <c r="E49" t="s">
        <v>78</v>
      </c>
      <c r="F49">
        <v>200</v>
      </c>
      <c r="G49">
        <v>11</v>
      </c>
      <c r="H49">
        <v>0.4</v>
      </c>
      <c r="I49" t="s">
        <v>77</v>
      </c>
      <c r="J49" t="s">
        <v>27</v>
      </c>
      <c r="K49" t="s">
        <v>32</v>
      </c>
      <c r="L49" t="s">
        <v>33</v>
      </c>
      <c r="M49">
        <v>337454.42509999999</v>
      </c>
      <c r="N49">
        <v>3062282.4073000001</v>
      </c>
      <c r="O49" t="str">
        <f>VLOOKUP(D49,'Lines LookUp'!$A$1:$C$12,3,0)</f>
        <v>KOT</v>
      </c>
      <c r="P49" t="str">
        <f t="shared" si="0"/>
        <v>337454.426-3062282.408</v>
      </c>
      <c r="Q49">
        <f>VLOOKUP(P49&amp;"-"&amp;O49,'Buscoords Workout'!$F:$G,2,0)</f>
        <v>8335</v>
      </c>
    </row>
    <row r="50" spans="1:17" x14ac:dyDescent="0.25">
      <c r="A50">
        <v>48</v>
      </c>
      <c r="B50" t="s">
        <v>71</v>
      </c>
      <c r="C50" t="s">
        <v>72</v>
      </c>
      <c r="D50" t="s">
        <v>45</v>
      </c>
      <c r="E50" t="s">
        <v>78</v>
      </c>
      <c r="F50">
        <v>100</v>
      </c>
      <c r="G50">
        <v>11</v>
      </c>
      <c r="H50">
        <v>0.4</v>
      </c>
      <c r="I50" t="s">
        <v>77</v>
      </c>
      <c r="J50" t="s">
        <v>27</v>
      </c>
      <c r="K50" t="s">
        <v>32</v>
      </c>
      <c r="L50" t="s">
        <v>33</v>
      </c>
      <c r="M50">
        <v>337456.14250000002</v>
      </c>
      <c r="N50">
        <v>3062060.6011999999</v>
      </c>
      <c r="O50" t="str">
        <f>VLOOKUP(D50,'Lines LookUp'!$A$1:$C$12,3,0)</f>
        <v>KOT</v>
      </c>
      <c r="P50" t="str">
        <f t="shared" si="0"/>
        <v>337456.143-3062060.602</v>
      </c>
      <c r="Q50">
        <f>VLOOKUP(P50&amp;"-"&amp;O50,'Buscoords Workout'!$F:$G,2,0)</f>
        <v>8333</v>
      </c>
    </row>
    <row r="51" spans="1:17" x14ac:dyDescent="0.25">
      <c r="A51">
        <v>49</v>
      </c>
      <c r="B51" t="s">
        <v>71</v>
      </c>
      <c r="C51" t="s">
        <v>72</v>
      </c>
      <c r="D51" t="s">
        <v>45</v>
      </c>
      <c r="E51" t="s">
        <v>78</v>
      </c>
      <c r="F51">
        <v>200</v>
      </c>
      <c r="G51">
        <v>11</v>
      </c>
      <c r="H51">
        <v>0.4</v>
      </c>
      <c r="I51" t="s">
        <v>77</v>
      </c>
      <c r="J51" t="s">
        <v>27</v>
      </c>
      <c r="K51" t="s">
        <v>32</v>
      </c>
      <c r="L51" t="s">
        <v>33</v>
      </c>
      <c r="M51">
        <v>337458.91970000003</v>
      </c>
      <c r="N51">
        <v>3061874.2864000001</v>
      </c>
      <c r="O51" t="str">
        <f>VLOOKUP(D51,'Lines LookUp'!$A$1:$C$12,3,0)</f>
        <v>KOT</v>
      </c>
      <c r="P51" t="str">
        <f t="shared" si="0"/>
        <v>337458.92-3061874.287</v>
      </c>
      <c r="Q51">
        <f>VLOOKUP(P51&amp;"-"&amp;O51,'Buscoords Workout'!$F:$G,2,0)</f>
        <v>8295</v>
      </c>
    </row>
    <row r="52" spans="1:17" x14ac:dyDescent="0.25">
      <c r="A52">
        <v>50</v>
      </c>
      <c r="B52" t="s">
        <v>71</v>
      </c>
      <c r="C52" t="s">
        <v>72</v>
      </c>
      <c r="D52" t="s">
        <v>45</v>
      </c>
      <c r="E52" t="s">
        <v>78</v>
      </c>
      <c r="F52">
        <v>300</v>
      </c>
      <c r="G52">
        <v>11</v>
      </c>
      <c r="H52">
        <v>0.4</v>
      </c>
      <c r="I52" t="s">
        <v>77</v>
      </c>
      <c r="J52" t="s">
        <v>27</v>
      </c>
      <c r="K52" t="s">
        <v>32</v>
      </c>
      <c r="L52" t="s">
        <v>33</v>
      </c>
      <c r="M52">
        <v>337458.43150000001</v>
      </c>
      <c r="N52">
        <v>3061849.4268</v>
      </c>
      <c r="O52" t="str">
        <f>VLOOKUP(D52,'Lines LookUp'!$A$1:$C$12,3,0)</f>
        <v>KOT</v>
      </c>
      <c r="P52" t="str">
        <f t="shared" si="0"/>
        <v>337458.432-3061849.427</v>
      </c>
      <c r="Q52">
        <f>VLOOKUP(P52&amp;"-"&amp;O52,'Buscoords Workout'!$F:$G,2,0)</f>
        <v>8293</v>
      </c>
    </row>
    <row r="53" spans="1:17" x14ac:dyDescent="0.25">
      <c r="A53">
        <v>51</v>
      </c>
      <c r="B53" t="s">
        <v>71</v>
      </c>
      <c r="C53" t="s">
        <v>72</v>
      </c>
      <c r="D53" t="s">
        <v>45</v>
      </c>
      <c r="E53" t="s">
        <v>78</v>
      </c>
      <c r="F53">
        <v>200</v>
      </c>
      <c r="G53">
        <v>11</v>
      </c>
      <c r="H53">
        <v>0.4</v>
      </c>
      <c r="I53" t="s">
        <v>77</v>
      </c>
      <c r="J53" t="s">
        <v>27</v>
      </c>
      <c r="K53" t="s">
        <v>32</v>
      </c>
      <c r="L53" t="s">
        <v>33</v>
      </c>
      <c r="M53">
        <v>337347.00790000003</v>
      </c>
      <c r="N53">
        <v>3061896.7385999998</v>
      </c>
      <c r="O53" t="str">
        <f>VLOOKUP(D53,'Lines LookUp'!$A$1:$C$12,3,0)</f>
        <v>KOT</v>
      </c>
      <c r="P53" t="str">
        <f t="shared" si="0"/>
        <v>337347.008-3061896.739</v>
      </c>
      <c r="Q53">
        <f>VLOOKUP(P53&amp;"-"&amp;O53,'Buscoords Workout'!$F:$G,2,0)</f>
        <v>8261</v>
      </c>
    </row>
    <row r="54" spans="1:17" x14ac:dyDescent="0.25">
      <c r="A54">
        <v>52</v>
      </c>
      <c r="B54" t="s">
        <v>71</v>
      </c>
      <c r="C54" t="s">
        <v>72</v>
      </c>
      <c r="D54" t="s">
        <v>45</v>
      </c>
      <c r="E54" t="s">
        <v>78</v>
      </c>
      <c r="F54">
        <v>300</v>
      </c>
      <c r="G54">
        <v>11</v>
      </c>
      <c r="H54">
        <v>0.4</v>
      </c>
      <c r="I54" t="s">
        <v>77</v>
      </c>
      <c r="J54" t="s">
        <v>27</v>
      </c>
      <c r="K54" t="s">
        <v>32</v>
      </c>
      <c r="L54" t="s">
        <v>33</v>
      </c>
      <c r="M54">
        <v>337391.59139999998</v>
      </c>
      <c r="N54">
        <v>3062061.4767999998</v>
      </c>
      <c r="O54" t="str">
        <f>VLOOKUP(D54,'Lines LookUp'!$A$1:$C$12,3,0)</f>
        <v>KOT</v>
      </c>
      <c r="P54" t="str">
        <f t="shared" si="0"/>
        <v>337391.592-3062061.477</v>
      </c>
      <c r="Q54">
        <f>VLOOKUP(P54&amp;"-"&amp;O54,'Buscoords Workout'!$F:$G,2,0)</f>
        <v>8273</v>
      </c>
    </row>
    <row r="55" spans="1:17" x14ac:dyDescent="0.25">
      <c r="A55">
        <v>53</v>
      </c>
      <c r="B55" t="s">
        <v>71</v>
      </c>
      <c r="C55" t="s">
        <v>72</v>
      </c>
      <c r="D55" t="s">
        <v>45</v>
      </c>
      <c r="E55" t="s">
        <v>78</v>
      </c>
      <c r="F55">
        <v>100</v>
      </c>
      <c r="G55">
        <v>11</v>
      </c>
      <c r="H55">
        <v>0.4</v>
      </c>
      <c r="I55" t="s">
        <v>77</v>
      </c>
      <c r="J55" t="s">
        <v>27</v>
      </c>
      <c r="K55" t="s">
        <v>32</v>
      </c>
      <c r="L55" t="s">
        <v>33</v>
      </c>
      <c r="M55">
        <v>337305.64840000001</v>
      </c>
      <c r="N55">
        <v>3062140.6161000002</v>
      </c>
      <c r="O55" t="str">
        <f>VLOOKUP(D55,'Lines LookUp'!$A$1:$C$12,3,0)</f>
        <v>KOT</v>
      </c>
      <c r="P55" t="str">
        <f t="shared" si="0"/>
        <v>337305.649-3062140.617</v>
      </c>
      <c r="Q55">
        <f>VLOOKUP(P55&amp;"-"&amp;O55,'Buscoords Workout'!$F:$G,2,0)</f>
        <v>8355</v>
      </c>
    </row>
    <row r="56" spans="1:17" x14ac:dyDescent="0.25">
      <c r="A56">
        <v>54</v>
      </c>
      <c r="B56" t="s">
        <v>71</v>
      </c>
      <c r="C56" t="s">
        <v>72</v>
      </c>
      <c r="D56" t="s">
        <v>45</v>
      </c>
      <c r="E56" t="s">
        <v>78</v>
      </c>
      <c r="F56">
        <v>100</v>
      </c>
      <c r="G56">
        <v>11</v>
      </c>
      <c r="H56">
        <v>0.4</v>
      </c>
      <c r="I56" t="s">
        <v>77</v>
      </c>
      <c r="J56" t="s">
        <v>27</v>
      </c>
      <c r="K56" t="s">
        <v>32</v>
      </c>
      <c r="L56" t="s">
        <v>33</v>
      </c>
      <c r="M56">
        <v>337418.98320000002</v>
      </c>
      <c r="N56">
        <v>3062126.2943000002</v>
      </c>
      <c r="O56" t="str">
        <f>VLOOKUP(D56,'Lines LookUp'!$A$1:$C$12,3,0)</f>
        <v>KOT</v>
      </c>
      <c r="P56" t="str">
        <f t="shared" si="0"/>
        <v>337418.984-3062126.295</v>
      </c>
      <c r="Q56">
        <f>VLOOKUP(P56&amp;"-"&amp;O56,'Buscoords Workout'!$F:$G,2,0)</f>
        <v>8344</v>
      </c>
    </row>
    <row r="57" spans="1:17" x14ac:dyDescent="0.25">
      <c r="A57">
        <v>55</v>
      </c>
      <c r="B57" t="s">
        <v>71</v>
      </c>
      <c r="C57" t="s">
        <v>72</v>
      </c>
      <c r="D57" t="s">
        <v>45</v>
      </c>
      <c r="E57" t="s">
        <v>78</v>
      </c>
      <c r="F57">
        <v>200</v>
      </c>
      <c r="G57">
        <v>11</v>
      </c>
      <c r="H57">
        <v>0.4</v>
      </c>
      <c r="I57" t="s">
        <v>77</v>
      </c>
      <c r="J57" t="s">
        <v>27</v>
      </c>
      <c r="K57" t="s">
        <v>32</v>
      </c>
      <c r="L57" t="s">
        <v>33</v>
      </c>
      <c r="M57">
        <v>336915.39</v>
      </c>
      <c r="N57">
        <v>3061971.4051000001</v>
      </c>
      <c r="O57" t="str">
        <f>VLOOKUP(D57,'Lines LookUp'!$A$1:$C$12,3,0)</f>
        <v>KOT</v>
      </c>
      <c r="P57" t="str">
        <f t="shared" si="0"/>
        <v>336915.39-3061971.406</v>
      </c>
      <c r="Q57">
        <f>VLOOKUP(P57&amp;"-"&amp;O57,'Buscoords Workout'!$F:$G,2,0)</f>
        <v>8274</v>
      </c>
    </row>
    <row r="58" spans="1:17" x14ac:dyDescent="0.25">
      <c r="A58">
        <v>56</v>
      </c>
      <c r="B58" t="s">
        <v>71</v>
      </c>
      <c r="C58" t="s">
        <v>72</v>
      </c>
      <c r="D58" t="s">
        <v>45</v>
      </c>
      <c r="E58" t="s">
        <v>78</v>
      </c>
      <c r="F58">
        <v>200</v>
      </c>
      <c r="G58">
        <v>11</v>
      </c>
      <c r="H58">
        <v>0.4</v>
      </c>
      <c r="I58" t="s">
        <v>77</v>
      </c>
      <c r="J58" t="s">
        <v>27</v>
      </c>
      <c r="K58" t="s">
        <v>32</v>
      </c>
      <c r="L58" t="s">
        <v>33</v>
      </c>
      <c r="M58">
        <v>336686.47399999999</v>
      </c>
      <c r="N58">
        <v>3062027.0671000001</v>
      </c>
      <c r="O58" t="str">
        <f>VLOOKUP(D58,'Lines LookUp'!$A$1:$C$12,3,0)</f>
        <v>KOT</v>
      </c>
      <c r="P58" t="str">
        <f t="shared" si="0"/>
        <v>336686.474-3062027.068</v>
      </c>
      <c r="Q58">
        <f>VLOOKUP(P58&amp;"-"&amp;O58,'Buscoords Workout'!$F:$G,2,0)</f>
        <v>8296</v>
      </c>
    </row>
    <row r="59" spans="1:17" x14ac:dyDescent="0.25">
      <c r="A59">
        <v>57</v>
      </c>
      <c r="B59" t="s">
        <v>71</v>
      </c>
      <c r="C59" t="s">
        <v>72</v>
      </c>
      <c r="D59" t="s">
        <v>45</v>
      </c>
      <c r="E59" t="s">
        <v>78</v>
      </c>
      <c r="F59">
        <v>100</v>
      </c>
      <c r="G59">
        <v>11</v>
      </c>
      <c r="H59">
        <v>0.4</v>
      </c>
      <c r="I59" t="s">
        <v>77</v>
      </c>
      <c r="J59" t="s">
        <v>27</v>
      </c>
      <c r="K59" t="s">
        <v>32</v>
      </c>
      <c r="L59" t="s">
        <v>33</v>
      </c>
      <c r="M59">
        <v>336741.40120000002</v>
      </c>
      <c r="N59">
        <v>3062087.6365</v>
      </c>
      <c r="O59" t="str">
        <f>VLOOKUP(D59,'Lines LookUp'!$A$1:$C$12,3,0)</f>
        <v>KOT</v>
      </c>
      <c r="P59" t="str">
        <f t="shared" si="0"/>
        <v>336741.402-3062087.637</v>
      </c>
      <c r="Q59">
        <f>VLOOKUP(P59&amp;"-"&amp;O59,'Buscoords Workout'!$F:$G,2,0)</f>
        <v>8306</v>
      </c>
    </row>
    <row r="60" spans="1:17" x14ac:dyDescent="0.25">
      <c r="A60">
        <v>58</v>
      </c>
      <c r="B60" t="s">
        <v>71</v>
      </c>
      <c r="C60" t="s">
        <v>72</v>
      </c>
      <c r="D60" t="s">
        <v>45</v>
      </c>
      <c r="E60" t="s">
        <v>78</v>
      </c>
      <c r="F60">
        <v>100</v>
      </c>
      <c r="G60">
        <v>11</v>
      </c>
      <c r="H60">
        <v>0.4</v>
      </c>
      <c r="I60" t="s">
        <v>77</v>
      </c>
      <c r="J60" t="s">
        <v>27</v>
      </c>
      <c r="K60" t="s">
        <v>32</v>
      </c>
      <c r="L60" t="s">
        <v>33</v>
      </c>
      <c r="M60">
        <v>336765.8186</v>
      </c>
      <c r="N60">
        <v>3062075.6664999998</v>
      </c>
      <c r="O60" t="str">
        <f>VLOOKUP(D60,'Lines LookUp'!$A$1:$C$12,3,0)</f>
        <v>KOT</v>
      </c>
      <c r="P60" t="str">
        <f t="shared" si="0"/>
        <v>336765.819-3062075.667</v>
      </c>
      <c r="Q60">
        <f>VLOOKUP(P60&amp;"-"&amp;O60,'Buscoords Workout'!$F:$G,2,0)</f>
        <v>8310</v>
      </c>
    </row>
    <row r="61" spans="1:17" x14ac:dyDescent="0.25">
      <c r="A61">
        <v>59</v>
      </c>
      <c r="B61" t="s">
        <v>71</v>
      </c>
      <c r="C61" t="s">
        <v>72</v>
      </c>
      <c r="D61" t="s">
        <v>45</v>
      </c>
      <c r="E61" t="s">
        <v>78</v>
      </c>
      <c r="F61">
        <v>200</v>
      </c>
      <c r="G61">
        <v>11</v>
      </c>
      <c r="H61">
        <v>0.4</v>
      </c>
      <c r="I61" t="s">
        <v>77</v>
      </c>
      <c r="J61" t="s">
        <v>27</v>
      </c>
      <c r="K61" t="s">
        <v>32</v>
      </c>
      <c r="L61" t="s">
        <v>33</v>
      </c>
      <c r="M61">
        <v>336505.39779999998</v>
      </c>
      <c r="N61">
        <v>3063587.3341000001</v>
      </c>
      <c r="O61" t="str">
        <f>VLOOKUP(D61,'Lines LookUp'!$A$1:$C$12,3,0)</f>
        <v>KOT</v>
      </c>
      <c r="P61" t="str">
        <f t="shared" si="0"/>
        <v>336505.398-3063587.335</v>
      </c>
      <c r="Q61">
        <f>VLOOKUP(P61&amp;"-"&amp;O61,'Buscoords Workout'!$F:$G,2,0)</f>
        <v>8087</v>
      </c>
    </row>
    <row r="62" spans="1:17" x14ac:dyDescent="0.25">
      <c r="A62">
        <v>60</v>
      </c>
      <c r="B62" t="s">
        <v>71</v>
      </c>
      <c r="C62" t="s">
        <v>72</v>
      </c>
      <c r="D62" t="s">
        <v>45</v>
      </c>
      <c r="E62" t="s">
        <v>78</v>
      </c>
      <c r="F62">
        <v>200</v>
      </c>
      <c r="G62">
        <v>11</v>
      </c>
      <c r="H62">
        <v>0.4</v>
      </c>
      <c r="I62" t="s">
        <v>77</v>
      </c>
      <c r="J62" t="s">
        <v>27</v>
      </c>
      <c r="K62" t="s">
        <v>32</v>
      </c>
      <c r="L62" t="s">
        <v>33</v>
      </c>
      <c r="M62">
        <v>336730.0575</v>
      </c>
      <c r="N62">
        <v>3063518.0244</v>
      </c>
      <c r="O62" t="str">
        <f>VLOOKUP(D62,'Lines LookUp'!$A$1:$C$12,3,0)</f>
        <v>KOT</v>
      </c>
      <c r="P62" t="str">
        <f t="shared" si="0"/>
        <v>336730.058-3063518.025</v>
      </c>
      <c r="Q62">
        <f>VLOOKUP(P62&amp;"-"&amp;O62,'Buscoords Workout'!$F:$G,2,0)</f>
        <v>8359</v>
      </c>
    </row>
    <row r="63" spans="1:17" x14ac:dyDescent="0.25">
      <c r="A63">
        <v>61</v>
      </c>
      <c r="B63" t="s">
        <v>71</v>
      </c>
      <c r="C63" t="s">
        <v>72</v>
      </c>
      <c r="D63" t="s">
        <v>45</v>
      </c>
      <c r="E63" t="s">
        <v>78</v>
      </c>
      <c r="F63">
        <v>200</v>
      </c>
      <c r="G63">
        <v>11</v>
      </c>
      <c r="H63">
        <v>0.4</v>
      </c>
      <c r="I63" t="s">
        <v>77</v>
      </c>
      <c r="J63" t="s">
        <v>27</v>
      </c>
      <c r="K63" t="s">
        <v>32</v>
      </c>
      <c r="L63" t="s">
        <v>33</v>
      </c>
      <c r="M63">
        <v>336760.44910000003</v>
      </c>
      <c r="N63">
        <v>3063511.4575999998</v>
      </c>
      <c r="O63" t="str">
        <f>VLOOKUP(D63,'Lines LookUp'!$A$1:$C$12,3,0)</f>
        <v>KOT</v>
      </c>
      <c r="P63" t="str">
        <f t="shared" si="0"/>
        <v>336760.45-3063511.458</v>
      </c>
      <c r="Q63">
        <f>VLOOKUP(P63&amp;"-"&amp;O63,'Buscoords Workout'!$F:$G,2,0)</f>
        <v>8080</v>
      </c>
    </row>
    <row r="64" spans="1:17" x14ac:dyDescent="0.25">
      <c r="A64">
        <v>62</v>
      </c>
      <c r="B64" t="s">
        <v>71</v>
      </c>
      <c r="C64" t="s">
        <v>72</v>
      </c>
      <c r="D64" t="s">
        <v>45</v>
      </c>
      <c r="E64" t="s">
        <v>78</v>
      </c>
      <c r="F64">
        <v>200</v>
      </c>
      <c r="G64">
        <v>11</v>
      </c>
      <c r="H64">
        <v>0.4</v>
      </c>
      <c r="I64" t="s">
        <v>77</v>
      </c>
      <c r="J64" t="s">
        <v>27</v>
      </c>
      <c r="K64" t="s">
        <v>32</v>
      </c>
      <c r="L64" t="s">
        <v>33</v>
      </c>
      <c r="M64">
        <v>336599.75900000002</v>
      </c>
      <c r="N64">
        <v>3063015.2809000001</v>
      </c>
      <c r="O64" t="str">
        <f>VLOOKUP(D64,'Lines LookUp'!$A$1:$C$12,3,0)</f>
        <v>KOT</v>
      </c>
      <c r="P64" t="s">
        <v>277</v>
      </c>
      <c r="Q64">
        <f>VLOOKUP(P64&amp;"-"&amp;O64,'Buscoords Workout'!$F:$G,2,0)</f>
        <v>8106</v>
      </c>
    </row>
    <row r="65" spans="1:17" x14ac:dyDescent="0.25">
      <c r="A65">
        <v>63</v>
      </c>
      <c r="B65" t="s">
        <v>71</v>
      </c>
      <c r="C65" t="s">
        <v>72</v>
      </c>
      <c r="D65" t="s">
        <v>45</v>
      </c>
      <c r="E65" t="s">
        <v>78</v>
      </c>
      <c r="F65">
        <v>100</v>
      </c>
      <c r="G65">
        <v>11</v>
      </c>
      <c r="H65">
        <v>0.4</v>
      </c>
      <c r="I65" t="s">
        <v>77</v>
      </c>
      <c r="J65" t="s">
        <v>27</v>
      </c>
      <c r="K65" t="s">
        <v>32</v>
      </c>
      <c r="L65" t="s">
        <v>33</v>
      </c>
      <c r="M65">
        <v>336636.38370000001</v>
      </c>
      <c r="N65">
        <v>3063099.0660999999</v>
      </c>
      <c r="O65" t="str">
        <f>VLOOKUP(D65,'Lines LookUp'!$A$1:$C$12,3,0)</f>
        <v>KOT</v>
      </c>
      <c r="P65" t="str">
        <f t="shared" si="0"/>
        <v>336636.384-3063099.067</v>
      </c>
      <c r="Q65">
        <f>VLOOKUP(P65&amp;"-"&amp;O65,'Buscoords Workout'!$F:$G,2,0)</f>
        <v>8113</v>
      </c>
    </row>
    <row r="66" spans="1:17" x14ac:dyDescent="0.25">
      <c r="A66">
        <v>64</v>
      </c>
      <c r="B66" t="s">
        <v>71</v>
      </c>
      <c r="C66" t="s">
        <v>72</v>
      </c>
      <c r="D66" t="s">
        <v>45</v>
      </c>
      <c r="E66" t="s">
        <v>78</v>
      </c>
      <c r="F66">
        <v>200</v>
      </c>
      <c r="G66">
        <v>11</v>
      </c>
      <c r="H66">
        <v>0.4</v>
      </c>
      <c r="I66" t="s">
        <v>77</v>
      </c>
      <c r="J66" t="s">
        <v>27</v>
      </c>
      <c r="K66" t="s">
        <v>32</v>
      </c>
      <c r="L66" t="s">
        <v>33</v>
      </c>
      <c r="M66">
        <v>336625.63449999999</v>
      </c>
      <c r="N66">
        <v>3063171.7782999999</v>
      </c>
      <c r="O66" t="str">
        <f>VLOOKUP(D66,'Lines LookUp'!$A$1:$C$12,3,0)</f>
        <v>KOT</v>
      </c>
      <c r="P66" t="str">
        <f t="shared" si="0"/>
        <v>336625.635-3063171.779</v>
      </c>
      <c r="Q66">
        <f>VLOOKUP(P66&amp;"-"&amp;O66,'Buscoords Workout'!$F:$G,2,0)</f>
        <v>8116</v>
      </c>
    </row>
    <row r="67" spans="1:17" x14ac:dyDescent="0.25">
      <c r="A67">
        <v>65</v>
      </c>
      <c r="B67" t="s">
        <v>71</v>
      </c>
      <c r="C67" t="s">
        <v>72</v>
      </c>
      <c r="D67" t="s">
        <v>45</v>
      </c>
      <c r="E67" t="s">
        <v>78</v>
      </c>
      <c r="F67">
        <v>200</v>
      </c>
      <c r="G67">
        <v>11</v>
      </c>
      <c r="H67">
        <v>0.4</v>
      </c>
      <c r="I67" t="s">
        <v>77</v>
      </c>
      <c r="J67" t="s">
        <v>27</v>
      </c>
      <c r="K67" t="s">
        <v>32</v>
      </c>
      <c r="L67" t="s">
        <v>33</v>
      </c>
      <c r="M67">
        <v>336940.18079999997</v>
      </c>
      <c r="N67">
        <v>3063153.9763000002</v>
      </c>
      <c r="O67" t="str">
        <f>VLOOKUP(D67,'Lines LookUp'!$A$1:$C$12,3,0)</f>
        <v>KOT</v>
      </c>
      <c r="P67" t="str">
        <f t="shared" ref="P67:P130" si="1">ROUNDUP(M67,3)&amp;"-"&amp;ROUNDUP(N67,3)</f>
        <v>336940.181-3063153.977</v>
      </c>
      <c r="Q67">
        <f>VLOOKUP(P67&amp;"-"&amp;O67,'Buscoords Workout'!$F:$G,2,0)</f>
        <v>8103</v>
      </c>
    </row>
    <row r="68" spans="1:17" x14ac:dyDescent="0.25">
      <c r="A68">
        <v>66</v>
      </c>
      <c r="B68" t="s">
        <v>71</v>
      </c>
      <c r="C68" t="s">
        <v>72</v>
      </c>
      <c r="D68" t="s">
        <v>45</v>
      </c>
      <c r="E68" t="s">
        <v>78</v>
      </c>
      <c r="F68">
        <v>200</v>
      </c>
      <c r="G68">
        <v>11</v>
      </c>
      <c r="H68">
        <v>0.4</v>
      </c>
      <c r="I68" t="s">
        <v>77</v>
      </c>
      <c r="J68" t="s">
        <v>27</v>
      </c>
      <c r="K68" t="s">
        <v>32</v>
      </c>
      <c r="L68" t="s">
        <v>33</v>
      </c>
      <c r="M68">
        <v>337013.00599999999</v>
      </c>
      <c r="N68">
        <v>3063173.9542</v>
      </c>
      <c r="O68" t="str">
        <f>VLOOKUP(D68,'Lines LookUp'!$A$1:$C$12,3,0)</f>
        <v>KOT</v>
      </c>
      <c r="P68" t="str">
        <f t="shared" si="1"/>
        <v>337013.006-3063173.955</v>
      </c>
      <c r="Q68">
        <f>VLOOKUP(P68&amp;"-"&amp;O68,'Buscoords Workout'!$F:$G,2,0)</f>
        <v>8097</v>
      </c>
    </row>
    <row r="69" spans="1:17" x14ac:dyDescent="0.25">
      <c r="A69">
        <v>67</v>
      </c>
      <c r="B69" t="s">
        <v>71</v>
      </c>
      <c r="C69" t="s">
        <v>72</v>
      </c>
      <c r="D69" t="s">
        <v>45</v>
      </c>
      <c r="E69" t="s">
        <v>78</v>
      </c>
      <c r="F69">
        <v>200</v>
      </c>
      <c r="G69">
        <v>11</v>
      </c>
      <c r="H69">
        <v>0.4</v>
      </c>
      <c r="I69" t="s">
        <v>77</v>
      </c>
      <c r="J69" t="s">
        <v>27</v>
      </c>
      <c r="K69" t="s">
        <v>32</v>
      </c>
      <c r="L69" t="s">
        <v>33</v>
      </c>
      <c r="M69">
        <v>337156.98599999998</v>
      </c>
      <c r="N69">
        <v>3063220.3360000001</v>
      </c>
      <c r="O69" t="str">
        <f>VLOOKUP(D69,'Lines LookUp'!$A$1:$C$12,3,0)</f>
        <v>KOT</v>
      </c>
      <c r="P69" t="str">
        <f t="shared" si="1"/>
        <v>337156.986-3063220.336</v>
      </c>
      <c r="Q69">
        <f>VLOOKUP(P69&amp;"-"&amp;O69,'Buscoords Workout'!$F:$G,2,0)</f>
        <v>8089</v>
      </c>
    </row>
    <row r="70" spans="1:17" x14ac:dyDescent="0.25">
      <c r="A70">
        <v>68</v>
      </c>
      <c r="B70" t="s">
        <v>71</v>
      </c>
      <c r="C70" t="s">
        <v>72</v>
      </c>
      <c r="D70" t="s">
        <v>45</v>
      </c>
      <c r="E70" t="s">
        <v>78</v>
      </c>
      <c r="F70">
        <v>200</v>
      </c>
      <c r="G70">
        <v>11</v>
      </c>
      <c r="H70">
        <v>0.4</v>
      </c>
      <c r="I70" t="s">
        <v>77</v>
      </c>
      <c r="J70" t="s">
        <v>27</v>
      </c>
      <c r="K70" t="s">
        <v>32</v>
      </c>
      <c r="L70" t="s">
        <v>33</v>
      </c>
      <c r="M70">
        <v>336716.61670000001</v>
      </c>
      <c r="N70">
        <v>3063194.5196000002</v>
      </c>
      <c r="O70" t="str">
        <f>VLOOKUP(D70,'Lines LookUp'!$A$1:$C$12,3,0)</f>
        <v>KOT</v>
      </c>
      <c r="P70" t="str">
        <f t="shared" si="1"/>
        <v>336716.617-3063194.52</v>
      </c>
      <c r="Q70">
        <f>VLOOKUP(P70&amp;"-"&amp;O70,'Buscoords Workout'!$F:$G,2,0)</f>
        <v>8123</v>
      </c>
    </row>
    <row r="71" spans="1:17" x14ac:dyDescent="0.25">
      <c r="A71">
        <v>69</v>
      </c>
      <c r="B71" t="s">
        <v>71</v>
      </c>
      <c r="C71" t="s">
        <v>72</v>
      </c>
      <c r="D71" t="s">
        <v>47</v>
      </c>
      <c r="E71" t="s">
        <v>94</v>
      </c>
      <c r="F71">
        <v>150</v>
      </c>
      <c r="G71">
        <v>11</v>
      </c>
      <c r="H71">
        <v>0.4</v>
      </c>
      <c r="I71" t="s">
        <v>101</v>
      </c>
      <c r="J71" t="s">
        <v>27</v>
      </c>
      <c r="K71" t="s">
        <v>40</v>
      </c>
      <c r="L71" t="s">
        <v>41</v>
      </c>
      <c r="M71">
        <v>335531.69689999998</v>
      </c>
      <c r="N71">
        <v>3062696.3993000002</v>
      </c>
      <c r="O71" t="str">
        <f>VLOOKUP(D71,'Lines LookUp'!$A$1:$C$12,3,0)</f>
        <v>LUB</v>
      </c>
      <c r="P71" t="str">
        <f t="shared" si="1"/>
        <v>335531.697-3062696.4</v>
      </c>
      <c r="Q71">
        <f>VLOOKUP(P71&amp;"-"&amp;O71,'Buscoords Workout'!$F:$G,2,0)</f>
        <v>9417</v>
      </c>
    </row>
    <row r="72" spans="1:17" x14ac:dyDescent="0.25">
      <c r="A72">
        <v>70</v>
      </c>
      <c r="B72" t="s">
        <v>71</v>
      </c>
      <c r="C72" t="s">
        <v>72</v>
      </c>
      <c r="D72" t="s">
        <v>47</v>
      </c>
      <c r="E72" t="s">
        <v>102</v>
      </c>
      <c r="F72">
        <v>200</v>
      </c>
      <c r="G72">
        <v>11</v>
      </c>
      <c r="H72">
        <v>0.4</v>
      </c>
      <c r="I72" t="s">
        <v>103</v>
      </c>
      <c r="J72" t="s">
        <v>27</v>
      </c>
      <c r="K72" t="s">
        <v>40</v>
      </c>
      <c r="L72" t="s">
        <v>41</v>
      </c>
      <c r="M72">
        <v>335935.3872</v>
      </c>
      <c r="N72">
        <v>3062477.2108999998</v>
      </c>
      <c r="O72" t="str">
        <f>VLOOKUP(D72,'Lines LookUp'!$A$1:$C$12,3,0)</f>
        <v>LUB</v>
      </c>
      <c r="P72" t="str">
        <f t="shared" si="1"/>
        <v>335935.388-3062477.211</v>
      </c>
      <c r="Q72">
        <f>VLOOKUP(P72&amp;"-"&amp;O72,'Buscoords Workout'!$F:$G,2,0)</f>
        <v>9407</v>
      </c>
    </row>
    <row r="73" spans="1:17" x14ac:dyDescent="0.25">
      <c r="A73">
        <v>71</v>
      </c>
      <c r="B73" t="s">
        <v>71</v>
      </c>
      <c r="C73" t="s">
        <v>72</v>
      </c>
      <c r="D73" t="s">
        <v>47</v>
      </c>
      <c r="E73" t="s">
        <v>104</v>
      </c>
      <c r="F73">
        <v>200</v>
      </c>
      <c r="G73">
        <v>11</v>
      </c>
      <c r="H73">
        <v>0.4</v>
      </c>
      <c r="I73" t="s">
        <v>77</v>
      </c>
      <c r="J73" t="s">
        <v>27</v>
      </c>
      <c r="K73" t="s">
        <v>40</v>
      </c>
      <c r="L73" t="s">
        <v>41</v>
      </c>
      <c r="M73">
        <v>336307.86050000001</v>
      </c>
      <c r="N73">
        <v>3062130.3634000001</v>
      </c>
      <c r="O73" t="str">
        <f>VLOOKUP(D73,'Lines LookUp'!$A$1:$C$12,3,0)</f>
        <v>LUB</v>
      </c>
      <c r="P73" t="str">
        <f t="shared" si="1"/>
        <v>336307.861-3062130.364</v>
      </c>
      <c r="Q73">
        <f>VLOOKUP(P73&amp;"-"&amp;O73,'Buscoords Workout'!$F:$G,2,0)</f>
        <v>9004</v>
      </c>
    </row>
    <row r="74" spans="1:17" x14ac:dyDescent="0.25">
      <c r="A74">
        <v>72</v>
      </c>
      <c r="B74" t="s">
        <v>71</v>
      </c>
      <c r="C74" t="s">
        <v>72</v>
      </c>
      <c r="D74" t="s">
        <v>47</v>
      </c>
      <c r="E74" t="s">
        <v>99</v>
      </c>
      <c r="F74">
        <v>300</v>
      </c>
      <c r="G74">
        <v>11</v>
      </c>
      <c r="H74">
        <v>0.4</v>
      </c>
      <c r="I74" t="s">
        <v>77</v>
      </c>
      <c r="J74" t="s">
        <v>27</v>
      </c>
      <c r="K74" t="s">
        <v>40</v>
      </c>
      <c r="L74" t="s">
        <v>41</v>
      </c>
      <c r="M74">
        <v>335297.46789999999</v>
      </c>
      <c r="N74">
        <v>3061151.8212000001</v>
      </c>
      <c r="O74" t="str">
        <f>VLOOKUP(D74,'Lines LookUp'!$A$1:$C$12,3,0)</f>
        <v>LUB</v>
      </c>
      <c r="P74" t="str">
        <f t="shared" si="1"/>
        <v>335297.468-3061151.822</v>
      </c>
      <c r="Q74">
        <f>VLOOKUP(P74&amp;"-"&amp;O74,'Buscoords Workout'!$F:$G,2,0)</f>
        <v>9080</v>
      </c>
    </row>
    <row r="75" spans="1:17" x14ac:dyDescent="0.25">
      <c r="A75">
        <v>73</v>
      </c>
      <c r="B75" t="s">
        <v>71</v>
      </c>
      <c r="C75" t="s">
        <v>72</v>
      </c>
      <c r="D75" t="s">
        <v>47</v>
      </c>
      <c r="E75" t="s">
        <v>105</v>
      </c>
      <c r="F75">
        <v>150</v>
      </c>
      <c r="G75">
        <v>11</v>
      </c>
      <c r="H75">
        <v>0.4</v>
      </c>
      <c r="I75" t="s">
        <v>77</v>
      </c>
      <c r="J75" t="s">
        <v>27</v>
      </c>
      <c r="K75" t="s">
        <v>40</v>
      </c>
      <c r="L75" t="s">
        <v>41</v>
      </c>
      <c r="M75">
        <v>335610.83980000002</v>
      </c>
      <c r="N75">
        <v>3059478.7623000001</v>
      </c>
      <c r="O75" t="str">
        <f>VLOOKUP(D75,'Lines LookUp'!$A$1:$C$12,3,0)</f>
        <v>LUB</v>
      </c>
      <c r="P75" t="str">
        <f t="shared" si="1"/>
        <v>335610.84-3059478.763</v>
      </c>
      <c r="Q75">
        <f>VLOOKUP(P75&amp;"-"&amp;O75,'Buscoords Workout'!$F:$G,2,0)</f>
        <v>9341</v>
      </c>
    </row>
    <row r="76" spans="1:17" x14ac:dyDescent="0.25">
      <c r="A76">
        <v>74</v>
      </c>
      <c r="B76" t="s">
        <v>71</v>
      </c>
      <c r="C76" t="s">
        <v>72</v>
      </c>
      <c r="D76" t="s">
        <v>47</v>
      </c>
      <c r="E76" t="s">
        <v>106</v>
      </c>
      <c r="F76">
        <v>250</v>
      </c>
      <c r="G76">
        <v>11</v>
      </c>
      <c r="H76">
        <v>0.4</v>
      </c>
      <c r="I76" t="s">
        <v>107</v>
      </c>
      <c r="J76" t="s">
        <v>27</v>
      </c>
      <c r="K76" t="s">
        <v>40</v>
      </c>
      <c r="L76" t="s">
        <v>41</v>
      </c>
      <c r="M76">
        <v>335459.11949999997</v>
      </c>
      <c r="N76">
        <v>3059540.8418999999</v>
      </c>
      <c r="O76" t="str">
        <f>VLOOKUP(D76,'Lines LookUp'!$A$1:$C$12,3,0)</f>
        <v>LUB</v>
      </c>
      <c r="P76" t="str">
        <f t="shared" si="1"/>
        <v>335459.12-3059540.842</v>
      </c>
      <c r="Q76">
        <f>VLOOKUP(P76&amp;"-"&amp;O76,'Buscoords Workout'!$F:$G,2,0)</f>
        <v>9002</v>
      </c>
    </row>
    <row r="77" spans="1:17" x14ac:dyDescent="0.25">
      <c r="A77">
        <v>75</v>
      </c>
      <c r="B77" t="s">
        <v>71</v>
      </c>
      <c r="C77" t="s">
        <v>72</v>
      </c>
      <c r="D77" t="s">
        <v>47</v>
      </c>
      <c r="E77" t="s">
        <v>108</v>
      </c>
      <c r="F77">
        <v>100</v>
      </c>
      <c r="G77">
        <v>11</v>
      </c>
      <c r="H77">
        <v>0.4</v>
      </c>
      <c r="I77" t="s">
        <v>77</v>
      </c>
      <c r="J77" t="s">
        <v>27</v>
      </c>
      <c r="K77" t="s">
        <v>40</v>
      </c>
      <c r="L77" t="s">
        <v>41</v>
      </c>
      <c r="M77">
        <v>335245.69839999999</v>
      </c>
      <c r="N77">
        <v>3059502.7872000001</v>
      </c>
      <c r="O77" t="str">
        <f>VLOOKUP(D77,'Lines LookUp'!$A$1:$C$12,3,0)</f>
        <v>LUB</v>
      </c>
      <c r="P77" t="str">
        <f t="shared" si="1"/>
        <v>335245.699-3059502.788</v>
      </c>
      <c r="Q77">
        <f>VLOOKUP(P77&amp;"-"&amp;O77,'Buscoords Workout'!$F:$G,2,0)</f>
        <v>9330</v>
      </c>
    </row>
    <row r="78" spans="1:17" x14ac:dyDescent="0.25">
      <c r="A78">
        <v>76</v>
      </c>
      <c r="B78" t="s">
        <v>71</v>
      </c>
      <c r="C78" t="s">
        <v>72</v>
      </c>
      <c r="D78" t="s">
        <v>47</v>
      </c>
      <c r="E78" t="s">
        <v>109</v>
      </c>
      <c r="F78">
        <v>200</v>
      </c>
      <c r="G78">
        <v>11</v>
      </c>
      <c r="H78">
        <v>0.4</v>
      </c>
      <c r="I78" t="s">
        <v>77</v>
      </c>
      <c r="J78" t="s">
        <v>27</v>
      </c>
      <c r="K78" t="s">
        <v>40</v>
      </c>
      <c r="L78" t="s">
        <v>41</v>
      </c>
      <c r="M78">
        <v>335273.25540000002</v>
      </c>
      <c r="N78">
        <v>3059541.3139999998</v>
      </c>
      <c r="O78" t="str">
        <f>VLOOKUP(D78,'Lines LookUp'!$A$1:$C$12,3,0)</f>
        <v>LUB</v>
      </c>
      <c r="P78" t="str">
        <f t="shared" si="1"/>
        <v>335273.256-3059541.314</v>
      </c>
      <c r="Q78">
        <f>VLOOKUP(P78&amp;"-"&amp;O78,'Buscoords Workout'!$F:$G,2,0)</f>
        <v>9328</v>
      </c>
    </row>
    <row r="79" spans="1:17" x14ac:dyDescent="0.25">
      <c r="A79">
        <v>77</v>
      </c>
      <c r="B79" t="s">
        <v>71</v>
      </c>
      <c r="C79" t="s">
        <v>72</v>
      </c>
      <c r="D79" t="s">
        <v>47</v>
      </c>
      <c r="E79" t="s">
        <v>110</v>
      </c>
      <c r="F79">
        <v>100</v>
      </c>
      <c r="G79">
        <v>11</v>
      </c>
      <c r="H79">
        <v>0.4</v>
      </c>
      <c r="I79" t="s">
        <v>111</v>
      </c>
      <c r="J79" t="s">
        <v>27</v>
      </c>
      <c r="K79" t="s">
        <v>40</v>
      </c>
      <c r="L79" t="s">
        <v>41</v>
      </c>
      <c r="M79">
        <v>335275.57270000002</v>
      </c>
      <c r="N79">
        <v>3059569.8569</v>
      </c>
      <c r="O79" t="str">
        <f>VLOOKUP(D79,'Lines LookUp'!$A$1:$C$12,3,0)</f>
        <v>LUB</v>
      </c>
      <c r="P79" t="str">
        <f t="shared" si="1"/>
        <v>335275.573-3059569.857</v>
      </c>
      <c r="Q79">
        <f>VLOOKUP(P79&amp;"-"&amp;O79,'Buscoords Workout'!$F:$G,2,0)</f>
        <v>9327</v>
      </c>
    </row>
    <row r="80" spans="1:17" x14ac:dyDescent="0.25">
      <c r="A80">
        <v>78</v>
      </c>
      <c r="B80" t="s">
        <v>71</v>
      </c>
      <c r="C80" t="s">
        <v>72</v>
      </c>
      <c r="D80" t="s">
        <v>47</v>
      </c>
      <c r="E80" t="s">
        <v>112</v>
      </c>
      <c r="F80">
        <v>350</v>
      </c>
      <c r="G80">
        <v>11</v>
      </c>
      <c r="H80">
        <v>0.4</v>
      </c>
      <c r="I80" t="s">
        <v>113</v>
      </c>
      <c r="J80" t="s">
        <v>27</v>
      </c>
      <c r="K80" t="s">
        <v>40</v>
      </c>
      <c r="L80" t="s">
        <v>41</v>
      </c>
      <c r="M80">
        <v>335231.36440000002</v>
      </c>
      <c r="N80">
        <v>3059515.9287999999</v>
      </c>
      <c r="O80" t="str">
        <f>VLOOKUP(D80,'Lines LookUp'!$A$1:$C$12,3,0)</f>
        <v>LUB</v>
      </c>
      <c r="P80" t="str">
        <f t="shared" si="1"/>
        <v>335231.365-3059515.929</v>
      </c>
      <c r="Q80">
        <f>VLOOKUP(P80&amp;"-"&amp;O80,'Buscoords Workout'!$F:$G,2,0)</f>
        <v>9331</v>
      </c>
    </row>
    <row r="81" spans="1:17" x14ac:dyDescent="0.25">
      <c r="A81">
        <v>79</v>
      </c>
      <c r="B81" t="s">
        <v>71</v>
      </c>
      <c r="C81" t="s">
        <v>72</v>
      </c>
      <c r="D81" t="s">
        <v>47</v>
      </c>
      <c r="E81" t="s">
        <v>114</v>
      </c>
      <c r="F81">
        <v>500</v>
      </c>
      <c r="G81">
        <v>11</v>
      </c>
      <c r="H81">
        <v>0.4</v>
      </c>
      <c r="I81" t="s">
        <v>115</v>
      </c>
      <c r="J81" t="s">
        <v>27</v>
      </c>
      <c r="K81" t="s">
        <v>40</v>
      </c>
      <c r="L81" t="s">
        <v>41</v>
      </c>
      <c r="M81">
        <v>335613.75799999997</v>
      </c>
      <c r="N81">
        <v>3059235.7609000001</v>
      </c>
      <c r="O81" t="str">
        <f>VLOOKUP(D81,'Lines LookUp'!$A$1:$C$12,3,0)</f>
        <v>LUB</v>
      </c>
      <c r="P81" t="str">
        <f t="shared" si="1"/>
        <v>335613.758-3059235.761</v>
      </c>
      <c r="Q81">
        <f>VLOOKUP(P81&amp;"-"&amp;O81,'Buscoords Workout'!$F:$G,2,0)</f>
        <v>9348</v>
      </c>
    </row>
    <row r="82" spans="1:17" x14ac:dyDescent="0.25">
      <c r="A82">
        <v>80</v>
      </c>
      <c r="B82" t="s">
        <v>71</v>
      </c>
      <c r="C82" t="s">
        <v>72</v>
      </c>
      <c r="D82" t="s">
        <v>47</v>
      </c>
      <c r="E82" t="s">
        <v>116</v>
      </c>
      <c r="F82">
        <v>100</v>
      </c>
      <c r="G82">
        <v>11</v>
      </c>
      <c r="H82">
        <v>0.4</v>
      </c>
      <c r="I82" t="s">
        <v>77</v>
      </c>
      <c r="J82" t="s">
        <v>27</v>
      </c>
      <c r="K82" t="s">
        <v>40</v>
      </c>
      <c r="L82" t="s">
        <v>41</v>
      </c>
      <c r="M82">
        <v>335723.34899999999</v>
      </c>
      <c r="N82">
        <v>3059399.8045000001</v>
      </c>
      <c r="O82" t="str">
        <f>VLOOKUP(D82,'Lines LookUp'!$A$1:$C$12,3,0)</f>
        <v>LUB</v>
      </c>
      <c r="P82" t="str">
        <f t="shared" si="1"/>
        <v>335723.349-3059399.805</v>
      </c>
      <c r="Q82">
        <f>VLOOKUP(P82&amp;"-"&amp;O82,'Buscoords Workout'!$F:$G,2,0)</f>
        <v>9343</v>
      </c>
    </row>
    <row r="83" spans="1:17" x14ac:dyDescent="0.25">
      <c r="A83">
        <v>81</v>
      </c>
      <c r="B83" t="s">
        <v>71</v>
      </c>
      <c r="C83" t="s">
        <v>72</v>
      </c>
      <c r="D83" t="s">
        <v>47</v>
      </c>
      <c r="E83" t="s">
        <v>117</v>
      </c>
      <c r="F83">
        <v>200</v>
      </c>
      <c r="G83">
        <v>11</v>
      </c>
      <c r="H83">
        <v>0.4</v>
      </c>
      <c r="I83" t="s">
        <v>77</v>
      </c>
      <c r="J83" t="s">
        <v>27</v>
      </c>
      <c r="K83" t="s">
        <v>40</v>
      </c>
      <c r="L83" t="s">
        <v>41</v>
      </c>
      <c r="M83">
        <v>335694.47470000002</v>
      </c>
      <c r="N83">
        <v>3059531.9007000001</v>
      </c>
      <c r="O83" t="str">
        <f>VLOOKUP(D83,'Lines LookUp'!$A$1:$C$12,3,0)</f>
        <v>LUB</v>
      </c>
      <c r="P83" t="str">
        <f t="shared" si="1"/>
        <v>335694.475-3059531.901</v>
      </c>
      <c r="Q83">
        <f>VLOOKUP(P83&amp;"-"&amp;O83,'Buscoords Workout'!$F:$G,2,0)</f>
        <v>9109</v>
      </c>
    </row>
    <row r="84" spans="1:17" x14ac:dyDescent="0.25">
      <c r="A84">
        <v>82</v>
      </c>
      <c r="B84" t="s">
        <v>71</v>
      </c>
      <c r="C84" t="s">
        <v>72</v>
      </c>
      <c r="D84" t="s">
        <v>47</v>
      </c>
      <c r="E84" t="s">
        <v>118</v>
      </c>
      <c r="F84">
        <v>100</v>
      </c>
      <c r="G84">
        <v>11</v>
      </c>
      <c r="H84">
        <v>0.4</v>
      </c>
      <c r="I84" t="s">
        <v>119</v>
      </c>
      <c r="J84" t="s">
        <v>27</v>
      </c>
      <c r="K84" t="s">
        <v>40</v>
      </c>
      <c r="L84" t="s">
        <v>41</v>
      </c>
      <c r="M84">
        <v>335754.50689999998</v>
      </c>
      <c r="N84">
        <v>3059164.1886</v>
      </c>
      <c r="O84" t="str">
        <f>VLOOKUP(D84,'Lines LookUp'!$A$1:$C$12,3,0)</f>
        <v>LUB</v>
      </c>
      <c r="P84" t="str">
        <f t="shared" si="1"/>
        <v>335754.507-3059164.189</v>
      </c>
      <c r="Q84">
        <f>VLOOKUP(P84&amp;"-"&amp;O84,'Buscoords Workout'!$F:$G,2,0)</f>
        <v>9005</v>
      </c>
    </row>
    <row r="85" spans="1:17" x14ac:dyDescent="0.25">
      <c r="A85">
        <v>83</v>
      </c>
      <c r="B85" t="s">
        <v>71</v>
      </c>
      <c r="C85" t="s">
        <v>72</v>
      </c>
      <c r="D85" t="s">
        <v>47</v>
      </c>
      <c r="E85" t="s">
        <v>120</v>
      </c>
      <c r="F85">
        <v>50</v>
      </c>
      <c r="G85">
        <v>11</v>
      </c>
      <c r="H85">
        <v>0.4</v>
      </c>
      <c r="I85" t="s">
        <v>121</v>
      </c>
      <c r="J85" t="s">
        <v>27</v>
      </c>
      <c r="K85" t="s">
        <v>40</v>
      </c>
      <c r="L85" t="s">
        <v>41</v>
      </c>
      <c r="M85">
        <v>335774.37939999998</v>
      </c>
      <c r="N85">
        <v>3059260.5077</v>
      </c>
      <c r="O85" t="str">
        <f>VLOOKUP(D85,'Lines LookUp'!$A$1:$C$12,3,0)</f>
        <v>LUB</v>
      </c>
      <c r="P85" t="str">
        <f t="shared" si="1"/>
        <v>335774.38-3059260.508</v>
      </c>
      <c r="Q85">
        <f>VLOOKUP(P85&amp;"-"&amp;O85,'Buscoords Workout'!$F:$G,2,0)</f>
        <v>9421</v>
      </c>
    </row>
    <row r="86" spans="1:17" x14ac:dyDescent="0.25">
      <c r="A86">
        <v>84</v>
      </c>
      <c r="B86" t="s">
        <v>71</v>
      </c>
      <c r="C86" t="s">
        <v>72</v>
      </c>
      <c r="D86" t="s">
        <v>47</v>
      </c>
      <c r="E86" t="s">
        <v>122</v>
      </c>
      <c r="F86">
        <v>100</v>
      </c>
      <c r="G86">
        <v>11</v>
      </c>
      <c r="H86">
        <v>0.4</v>
      </c>
      <c r="I86" t="s">
        <v>123</v>
      </c>
      <c r="J86" t="s">
        <v>27</v>
      </c>
      <c r="K86" t="s">
        <v>40</v>
      </c>
      <c r="L86" t="s">
        <v>41</v>
      </c>
      <c r="M86">
        <v>335756.55170000001</v>
      </c>
      <c r="N86">
        <v>3059254.5896000001</v>
      </c>
      <c r="O86" t="str">
        <f>VLOOKUP(D86,'Lines LookUp'!$A$1:$C$12,3,0)</f>
        <v>LUB</v>
      </c>
      <c r="P86" t="str">
        <f t="shared" si="1"/>
        <v>335756.552-3059254.59</v>
      </c>
      <c r="Q86">
        <f>VLOOKUP(P86&amp;"-"&amp;O86,'Buscoords Workout'!$F:$G,2,0)</f>
        <v>9007</v>
      </c>
    </row>
    <row r="87" spans="1:17" x14ac:dyDescent="0.25">
      <c r="A87">
        <v>85</v>
      </c>
      <c r="B87" t="s">
        <v>71</v>
      </c>
      <c r="C87" t="s">
        <v>72</v>
      </c>
      <c r="D87" t="s">
        <v>47</v>
      </c>
      <c r="E87" t="s">
        <v>124</v>
      </c>
      <c r="F87">
        <v>150</v>
      </c>
      <c r="G87">
        <v>11</v>
      </c>
      <c r="H87">
        <v>0.4</v>
      </c>
      <c r="I87" t="s">
        <v>77</v>
      </c>
      <c r="J87" t="s">
        <v>27</v>
      </c>
      <c r="K87" t="s">
        <v>40</v>
      </c>
      <c r="L87" t="s">
        <v>41</v>
      </c>
      <c r="M87">
        <v>335656.6385</v>
      </c>
      <c r="N87">
        <v>3058880.2727999999</v>
      </c>
      <c r="O87" t="str">
        <f>VLOOKUP(D87,'Lines LookUp'!$A$1:$C$12,3,0)</f>
        <v>LUB</v>
      </c>
      <c r="P87" t="str">
        <f t="shared" si="1"/>
        <v>335656.639-3058880.273</v>
      </c>
      <c r="Q87">
        <f>VLOOKUP(P87&amp;"-"&amp;O87,'Buscoords Workout'!$F:$G,2,0)</f>
        <v>9387</v>
      </c>
    </row>
    <row r="88" spans="1:17" x14ac:dyDescent="0.25">
      <c r="A88">
        <v>86</v>
      </c>
      <c r="B88" t="s">
        <v>71</v>
      </c>
      <c r="C88" t="s">
        <v>72</v>
      </c>
      <c r="D88" t="s">
        <v>47</v>
      </c>
      <c r="E88" t="s">
        <v>125</v>
      </c>
      <c r="F88">
        <v>100</v>
      </c>
      <c r="G88">
        <v>11</v>
      </c>
      <c r="H88">
        <v>0.4</v>
      </c>
      <c r="I88" t="s">
        <v>77</v>
      </c>
      <c r="J88" t="s">
        <v>27</v>
      </c>
      <c r="K88" t="s">
        <v>40</v>
      </c>
      <c r="L88" t="s">
        <v>41</v>
      </c>
      <c r="M88">
        <v>335656.68089999998</v>
      </c>
      <c r="N88">
        <v>3058913.6055000001</v>
      </c>
      <c r="O88" t="str">
        <f>VLOOKUP(D88,'Lines LookUp'!$A$1:$C$12,3,0)</f>
        <v>LUB</v>
      </c>
      <c r="P88" t="str">
        <f t="shared" si="1"/>
        <v>335656.681-3058913.606</v>
      </c>
      <c r="Q88">
        <f>VLOOKUP(P88&amp;"-"&amp;O88,'Buscoords Workout'!$F:$G,2,0)</f>
        <v>9385</v>
      </c>
    </row>
    <row r="89" spans="1:17" x14ac:dyDescent="0.25">
      <c r="A89">
        <v>87</v>
      </c>
      <c r="B89" t="s">
        <v>71</v>
      </c>
      <c r="C89" t="s">
        <v>72</v>
      </c>
      <c r="D89" t="s">
        <v>47</v>
      </c>
      <c r="E89" t="s">
        <v>126</v>
      </c>
      <c r="F89">
        <v>100</v>
      </c>
      <c r="G89">
        <v>11</v>
      </c>
      <c r="H89">
        <v>0.4</v>
      </c>
      <c r="I89" t="s">
        <v>127</v>
      </c>
      <c r="J89" t="s">
        <v>27</v>
      </c>
      <c r="K89" t="s">
        <v>40</v>
      </c>
      <c r="L89" t="s">
        <v>41</v>
      </c>
      <c r="M89">
        <v>335642.2427</v>
      </c>
      <c r="N89">
        <v>3058912.0684000002</v>
      </c>
      <c r="O89" t="str">
        <f>VLOOKUP(D89,'Lines LookUp'!$A$1:$C$12,3,0)</f>
        <v>LUB</v>
      </c>
      <c r="P89" t="str">
        <f t="shared" si="1"/>
        <v>335642.243-3058912.069</v>
      </c>
      <c r="Q89">
        <f>VLOOKUP(P89&amp;"-"&amp;O89,'Buscoords Workout'!$F:$G,2,0)</f>
        <v>9008</v>
      </c>
    </row>
    <row r="90" spans="1:17" x14ac:dyDescent="0.25">
      <c r="A90">
        <v>88</v>
      </c>
      <c r="B90" t="s">
        <v>71</v>
      </c>
      <c r="C90" t="s">
        <v>72</v>
      </c>
      <c r="D90" t="s">
        <v>47</v>
      </c>
      <c r="E90" t="s">
        <v>128</v>
      </c>
      <c r="F90">
        <v>100</v>
      </c>
      <c r="G90">
        <v>11</v>
      </c>
      <c r="H90">
        <v>0.4</v>
      </c>
      <c r="I90" t="s">
        <v>77</v>
      </c>
      <c r="J90" t="s">
        <v>27</v>
      </c>
      <c r="K90" t="s">
        <v>40</v>
      </c>
      <c r="L90" t="s">
        <v>41</v>
      </c>
      <c r="M90">
        <v>335490.01360000001</v>
      </c>
      <c r="N90">
        <v>3059102.7974</v>
      </c>
      <c r="O90" t="str">
        <f>VLOOKUP(D90,'Lines LookUp'!$A$1:$C$12,3,0)</f>
        <v>LUB</v>
      </c>
      <c r="P90" t="str">
        <f t="shared" si="1"/>
        <v>335490.014-3059102.798</v>
      </c>
      <c r="Q90">
        <f>VLOOKUP(P90&amp;"-"&amp;O90,'Buscoords Workout'!$F:$G,2,0)</f>
        <v>9384</v>
      </c>
    </row>
    <row r="91" spans="1:17" x14ac:dyDescent="0.25">
      <c r="A91">
        <v>89</v>
      </c>
      <c r="B91" t="s">
        <v>71</v>
      </c>
      <c r="C91" t="s">
        <v>72</v>
      </c>
      <c r="D91" t="s">
        <v>47</v>
      </c>
      <c r="E91" t="s">
        <v>129</v>
      </c>
      <c r="F91">
        <v>200</v>
      </c>
      <c r="G91">
        <v>11</v>
      </c>
      <c r="H91">
        <v>0.4</v>
      </c>
      <c r="I91" t="s">
        <v>77</v>
      </c>
      <c r="J91" t="s">
        <v>27</v>
      </c>
      <c r="K91" t="s">
        <v>40</v>
      </c>
      <c r="L91" t="s">
        <v>41</v>
      </c>
      <c r="M91">
        <v>335329.17930000002</v>
      </c>
      <c r="N91">
        <v>3059023.9597</v>
      </c>
      <c r="O91" t="str">
        <f>VLOOKUP(D91,'Lines LookUp'!$A$1:$C$12,3,0)</f>
        <v>LUB</v>
      </c>
      <c r="P91" t="str">
        <f t="shared" si="1"/>
        <v>335329.18-3059023.96</v>
      </c>
      <c r="Q91">
        <f>VLOOKUP(P91&amp;"-"&amp;O91,'Buscoords Workout'!$F:$G,2,0)</f>
        <v>9003</v>
      </c>
    </row>
    <row r="92" spans="1:17" x14ac:dyDescent="0.25">
      <c r="A92">
        <v>90</v>
      </c>
      <c r="B92" t="s">
        <v>71</v>
      </c>
      <c r="C92" t="s">
        <v>72</v>
      </c>
      <c r="D92" t="s">
        <v>47</v>
      </c>
      <c r="E92" t="s">
        <v>130</v>
      </c>
      <c r="F92">
        <v>100</v>
      </c>
      <c r="G92">
        <v>11</v>
      </c>
      <c r="H92">
        <v>0.4</v>
      </c>
      <c r="I92" t="s">
        <v>77</v>
      </c>
      <c r="J92" t="s">
        <v>27</v>
      </c>
      <c r="K92" t="s">
        <v>40</v>
      </c>
      <c r="L92" t="s">
        <v>41</v>
      </c>
      <c r="M92">
        <v>335294.29700000002</v>
      </c>
      <c r="N92">
        <v>3058767.9369000001</v>
      </c>
      <c r="O92" t="str">
        <f>VLOOKUP(D92,'Lines LookUp'!$A$1:$C$12,3,0)</f>
        <v>LUB</v>
      </c>
      <c r="P92" t="str">
        <f t="shared" si="1"/>
        <v>335294.297-3058767.937</v>
      </c>
      <c r="Q92">
        <f>VLOOKUP(P92&amp;"-"&amp;O92,'Buscoords Workout'!$F:$G,2,0)</f>
        <v>9380</v>
      </c>
    </row>
    <row r="93" spans="1:17" x14ac:dyDescent="0.25">
      <c r="A93">
        <v>91</v>
      </c>
      <c r="B93" t="s">
        <v>71</v>
      </c>
      <c r="C93" t="s">
        <v>72</v>
      </c>
      <c r="D93" t="s">
        <v>47</v>
      </c>
      <c r="E93" t="s">
        <v>131</v>
      </c>
      <c r="F93">
        <v>100</v>
      </c>
      <c r="G93">
        <v>11</v>
      </c>
      <c r="H93">
        <v>0.4</v>
      </c>
      <c r="I93" t="s">
        <v>77</v>
      </c>
      <c r="J93" t="s">
        <v>27</v>
      </c>
      <c r="K93" t="s">
        <v>40</v>
      </c>
      <c r="L93" t="s">
        <v>41</v>
      </c>
      <c r="M93">
        <v>336268.9596</v>
      </c>
      <c r="N93">
        <v>3059296.8868</v>
      </c>
      <c r="O93" t="str">
        <f>VLOOKUP(D93,'Lines LookUp'!$A$1:$C$12,3,0)</f>
        <v>LUB</v>
      </c>
      <c r="P93" t="str">
        <f t="shared" si="1"/>
        <v>336268.96-3059296.887</v>
      </c>
      <c r="Q93">
        <f>VLOOKUP(P93&amp;"-"&amp;O93,'Buscoords Workout'!$F:$G,2,0)</f>
        <v>9393</v>
      </c>
    </row>
    <row r="94" spans="1:17" x14ac:dyDescent="0.25">
      <c r="A94">
        <v>92</v>
      </c>
      <c r="B94" t="s">
        <v>71</v>
      </c>
      <c r="C94" t="s">
        <v>72</v>
      </c>
      <c r="D94" t="s">
        <v>47</v>
      </c>
      <c r="E94" t="s">
        <v>132</v>
      </c>
      <c r="F94">
        <v>50</v>
      </c>
      <c r="G94">
        <v>11</v>
      </c>
      <c r="H94">
        <v>0.4</v>
      </c>
      <c r="I94" t="s">
        <v>77</v>
      </c>
      <c r="J94" t="s">
        <v>27</v>
      </c>
      <c r="K94" t="s">
        <v>40</v>
      </c>
      <c r="L94" t="s">
        <v>41</v>
      </c>
      <c r="M94">
        <v>336465.32610000001</v>
      </c>
      <c r="N94">
        <v>3059206.4826000002</v>
      </c>
      <c r="O94" t="str">
        <f>VLOOKUP(D94,'Lines LookUp'!$A$1:$C$12,3,0)</f>
        <v>LUB</v>
      </c>
      <c r="P94" t="str">
        <f t="shared" si="1"/>
        <v>336465.327-3059206.483</v>
      </c>
      <c r="Q94">
        <f>VLOOKUP(P94&amp;"-"&amp;O94,'Buscoords Workout'!$F:$G,2,0)</f>
        <v>9399</v>
      </c>
    </row>
    <row r="95" spans="1:17" x14ac:dyDescent="0.25">
      <c r="A95">
        <v>93</v>
      </c>
      <c r="B95" t="s">
        <v>71</v>
      </c>
      <c r="C95" t="s">
        <v>72</v>
      </c>
      <c r="D95" t="s">
        <v>47</v>
      </c>
      <c r="E95" t="s">
        <v>133</v>
      </c>
      <c r="F95">
        <v>100</v>
      </c>
      <c r="G95">
        <v>11</v>
      </c>
      <c r="H95">
        <v>0.4</v>
      </c>
      <c r="I95" t="s">
        <v>134</v>
      </c>
      <c r="J95" t="s">
        <v>27</v>
      </c>
      <c r="K95" t="s">
        <v>40</v>
      </c>
      <c r="L95" t="s">
        <v>41</v>
      </c>
      <c r="M95">
        <v>336984.64</v>
      </c>
      <c r="N95">
        <v>3059230.0153000001</v>
      </c>
      <c r="O95" t="str">
        <f>VLOOKUP(D95,'Lines LookUp'!$A$1:$C$12,3,0)</f>
        <v>LUB</v>
      </c>
      <c r="P95" t="str">
        <f t="shared" si="1"/>
        <v>336984.64-3059230.016</v>
      </c>
      <c r="Q95">
        <f>VLOOKUP(P95&amp;"-"&amp;O95,'Buscoords Workout'!$F:$G,2,0)</f>
        <v>9404</v>
      </c>
    </row>
    <row r="96" spans="1:17" x14ac:dyDescent="0.25">
      <c r="A96">
        <v>94</v>
      </c>
      <c r="B96" t="s">
        <v>71</v>
      </c>
      <c r="C96" t="s">
        <v>72</v>
      </c>
      <c r="D96" t="s">
        <v>47</v>
      </c>
      <c r="E96" t="s">
        <v>135</v>
      </c>
      <c r="F96">
        <v>100</v>
      </c>
      <c r="G96">
        <v>11</v>
      </c>
      <c r="H96">
        <v>0.4</v>
      </c>
      <c r="I96" t="s">
        <v>77</v>
      </c>
      <c r="J96" t="s">
        <v>27</v>
      </c>
      <c r="K96" t="s">
        <v>40</v>
      </c>
      <c r="L96" t="s">
        <v>41</v>
      </c>
      <c r="M96">
        <v>336988.44890000002</v>
      </c>
      <c r="N96">
        <v>3059298.1593999998</v>
      </c>
      <c r="O96" t="str">
        <f>VLOOKUP(D96,'Lines LookUp'!$A$1:$C$12,3,0)</f>
        <v>LUB</v>
      </c>
      <c r="P96" t="str">
        <f t="shared" si="1"/>
        <v>336988.449-3059298.16</v>
      </c>
      <c r="Q96">
        <f>VLOOKUP(P96&amp;"-"&amp;O96,'Buscoords Workout'!$F:$G,2,0)</f>
        <v>9406</v>
      </c>
    </row>
    <row r="97" spans="1:17" x14ac:dyDescent="0.25">
      <c r="A97">
        <v>95</v>
      </c>
      <c r="B97" t="s">
        <v>71</v>
      </c>
      <c r="C97" t="s">
        <v>72</v>
      </c>
      <c r="D97" t="s">
        <v>47</v>
      </c>
      <c r="E97" t="s">
        <v>136</v>
      </c>
      <c r="F97">
        <v>100</v>
      </c>
      <c r="G97">
        <v>11</v>
      </c>
      <c r="H97">
        <v>0.4</v>
      </c>
      <c r="I97" t="s">
        <v>77</v>
      </c>
      <c r="J97" t="s">
        <v>27</v>
      </c>
      <c r="K97" t="s">
        <v>40</v>
      </c>
      <c r="L97" t="s">
        <v>41</v>
      </c>
      <c r="M97">
        <v>337722.94429999997</v>
      </c>
      <c r="N97">
        <v>3059267.9761000001</v>
      </c>
      <c r="O97" t="str">
        <f>VLOOKUP(D97,'Lines LookUp'!$A$1:$C$12,3,0)</f>
        <v>LUB</v>
      </c>
      <c r="P97" t="str">
        <f t="shared" si="1"/>
        <v>337722.945-3059267.977</v>
      </c>
      <c r="Q97">
        <f>VLOOKUP(P97&amp;"-"&amp;O97,'Buscoords Workout'!$F:$G,2,0)</f>
        <v>9321</v>
      </c>
    </row>
    <row r="98" spans="1:17" x14ac:dyDescent="0.25">
      <c r="A98">
        <v>96</v>
      </c>
      <c r="B98" t="s">
        <v>71</v>
      </c>
      <c r="C98" t="s">
        <v>72</v>
      </c>
      <c r="D98" t="s">
        <v>47</v>
      </c>
      <c r="E98" t="s">
        <v>137</v>
      </c>
      <c r="F98">
        <v>100</v>
      </c>
      <c r="G98">
        <v>11</v>
      </c>
      <c r="H98">
        <v>0.4</v>
      </c>
      <c r="I98" t="s">
        <v>77</v>
      </c>
      <c r="J98" t="s">
        <v>27</v>
      </c>
      <c r="K98" t="s">
        <v>40</v>
      </c>
      <c r="L98" t="s">
        <v>41</v>
      </c>
      <c r="M98">
        <v>337736.39390000002</v>
      </c>
      <c r="N98">
        <v>3059253.8722999999</v>
      </c>
      <c r="O98" t="str">
        <f>VLOOKUP(D98,'Lines LookUp'!$A$1:$C$12,3,0)</f>
        <v>LUB</v>
      </c>
      <c r="P98" t="str">
        <f t="shared" si="1"/>
        <v>337736.394-3059253.873</v>
      </c>
      <c r="Q98">
        <f>VLOOKUP(P98&amp;"-"&amp;O98,'Buscoords Workout'!$F:$G,2,0)</f>
        <v>9497</v>
      </c>
    </row>
    <row r="99" spans="1:17" x14ac:dyDescent="0.25">
      <c r="A99">
        <v>97</v>
      </c>
      <c r="B99" t="s">
        <v>71</v>
      </c>
      <c r="C99" t="s">
        <v>72</v>
      </c>
      <c r="D99" t="s">
        <v>47</v>
      </c>
      <c r="E99" t="s">
        <v>137</v>
      </c>
      <c r="F99">
        <v>200</v>
      </c>
      <c r="G99">
        <v>11</v>
      </c>
      <c r="H99">
        <v>0.4</v>
      </c>
      <c r="I99" t="s">
        <v>77</v>
      </c>
      <c r="J99" t="s">
        <v>27</v>
      </c>
      <c r="K99" t="s">
        <v>40</v>
      </c>
      <c r="L99" t="s">
        <v>41</v>
      </c>
      <c r="M99">
        <v>337729.576</v>
      </c>
      <c r="N99">
        <v>3059261.0218000002</v>
      </c>
      <c r="O99" t="str">
        <f>VLOOKUP(D99,'Lines LookUp'!$A$1:$C$12,3,0)</f>
        <v>LUB</v>
      </c>
      <c r="P99" t="str">
        <f t="shared" si="1"/>
        <v>337729.576-3059261.022</v>
      </c>
      <c r="Q99" t="e">
        <f>VLOOKUP(P99&amp;"-"&amp;O99,'Buscoords Workout'!$F:$G,2,0)</f>
        <v>#N/A</v>
      </c>
    </row>
    <row r="100" spans="1:17" x14ac:dyDescent="0.25">
      <c r="A100">
        <v>98</v>
      </c>
      <c r="B100" t="s">
        <v>71</v>
      </c>
      <c r="C100" t="s">
        <v>72</v>
      </c>
      <c r="D100" t="s">
        <v>47</v>
      </c>
      <c r="E100" t="s">
        <v>138</v>
      </c>
      <c r="F100">
        <v>25</v>
      </c>
      <c r="G100">
        <v>11</v>
      </c>
      <c r="H100">
        <v>0.4</v>
      </c>
      <c r="I100" t="s">
        <v>77</v>
      </c>
      <c r="J100" t="s">
        <v>27</v>
      </c>
      <c r="K100" t="s">
        <v>40</v>
      </c>
      <c r="L100" t="s">
        <v>41</v>
      </c>
      <c r="M100">
        <v>342774.19</v>
      </c>
      <c r="N100">
        <v>3054302.9289000002</v>
      </c>
      <c r="O100" t="str">
        <f>VLOOKUP(D100,'Lines LookUp'!$A$1:$C$12,3,0)</f>
        <v>LUB</v>
      </c>
      <c r="P100" t="str">
        <f t="shared" si="1"/>
        <v>342774.19-3054302.929</v>
      </c>
      <c r="Q100">
        <f>VLOOKUP(P100&amp;"-"&amp;O100,'Buscoords Workout'!$F:$G,2,0)</f>
        <v>9232</v>
      </c>
    </row>
    <row r="101" spans="1:17" x14ac:dyDescent="0.25">
      <c r="A101">
        <v>99</v>
      </c>
      <c r="B101" t="s">
        <v>71</v>
      </c>
      <c r="C101" t="s">
        <v>72</v>
      </c>
      <c r="D101" t="s">
        <v>47</v>
      </c>
      <c r="E101" t="s">
        <v>139</v>
      </c>
      <c r="F101">
        <v>25</v>
      </c>
      <c r="G101">
        <v>11</v>
      </c>
      <c r="H101">
        <v>0.4</v>
      </c>
      <c r="I101" t="s">
        <v>77</v>
      </c>
      <c r="J101" t="s">
        <v>27</v>
      </c>
      <c r="K101" t="s">
        <v>40</v>
      </c>
      <c r="L101" t="s">
        <v>41</v>
      </c>
      <c r="M101">
        <v>345320.6323</v>
      </c>
      <c r="N101">
        <v>3053781.0633</v>
      </c>
      <c r="O101" t="str">
        <f>VLOOKUP(D101,'Lines LookUp'!$A$1:$C$12,3,0)</f>
        <v>LUB</v>
      </c>
      <c r="P101" t="str">
        <f t="shared" si="1"/>
        <v>345320.633-3053781.064</v>
      </c>
      <c r="Q101">
        <f>VLOOKUP(P101&amp;"-"&amp;O101,'Buscoords Workout'!$F:$G,2,0)</f>
        <v>9214</v>
      </c>
    </row>
    <row r="102" spans="1:17" x14ac:dyDescent="0.25">
      <c r="A102">
        <v>100</v>
      </c>
      <c r="B102" t="s">
        <v>71</v>
      </c>
      <c r="C102" t="s">
        <v>72</v>
      </c>
      <c r="D102" t="s">
        <v>47</v>
      </c>
      <c r="E102" t="s">
        <v>140</v>
      </c>
      <c r="F102">
        <v>15</v>
      </c>
      <c r="G102">
        <v>11</v>
      </c>
      <c r="H102">
        <v>0.23</v>
      </c>
      <c r="I102" t="s">
        <v>77</v>
      </c>
      <c r="J102" t="s">
        <v>27</v>
      </c>
      <c r="K102" t="s">
        <v>40</v>
      </c>
      <c r="L102" t="s">
        <v>41</v>
      </c>
      <c r="M102">
        <v>344548.01169999997</v>
      </c>
      <c r="N102">
        <v>3054268.4515</v>
      </c>
      <c r="O102" t="str">
        <f>VLOOKUP(D102,'Lines LookUp'!$A$1:$C$12,3,0)</f>
        <v>LUB</v>
      </c>
      <c r="P102" t="str">
        <f t="shared" si="1"/>
        <v>344548.012-3054268.452</v>
      </c>
      <c r="Q102">
        <f>VLOOKUP(P102&amp;"-"&amp;O102,'Buscoords Workout'!$F:$G,2,0)</f>
        <v>9009</v>
      </c>
    </row>
    <row r="103" spans="1:17" x14ac:dyDescent="0.25">
      <c r="A103">
        <v>101</v>
      </c>
      <c r="B103" t="s">
        <v>71</v>
      </c>
      <c r="C103" t="s">
        <v>72</v>
      </c>
      <c r="D103" t="s">
        <v>47</v>
      </c>
      <c r="E103" t="s">
        <v>141</v>
      </c>
      <c r="F103">
        <v>25</v>
      </c>
      <c r="G103">
        <v>11</v>
      </c>
      <c r="H103">
        <v>0.4</v>
      </c>
      <c r="I103" t="s">
        <v>77</v>
      </c>
      <c r="J103" t="s">
        <v>27</v>
      </c>
      <c r="K103" t="s">
        <v>40</v>
      </c>
      <c r="L103" t="s">
        <v>41</v>
      </c>
      <c r="M103">
        <v>343883.22269999998</v>
      </c>
      <c r="N103">
        <v>3055185.6927</v>
      </c>
      <c r="O103" t="str">
        <f>VLOOKUP(D103,'Lines LookUp'!$A$1:$C$12,3,0)</f>
        <v>LUB</v>
      </c>
      <c r="P103" t="str">
        <f t="shared" si="1"/>
        <v>343883.223-3055185.693</v>
      </c>
      <c r="Q103">
        <f>VLOOKUP(P103&amp;"-"&amp;O103,'Buscoords Workout'!$F:$G,2,0)</f>
        <v>9190</v>
      </c>
    </row>
    <row r="104" spans="1:17" x14ac:dyDescent="0.25">
      <c r="A104">
        <v>102</v>
      </c>
      <c r="B104" t="s">
        <v>71</v>
      </c>
      <c r="C104" t="s">
        <v>72</v>
      </c>
      <c r="D104" t="s">
        <v>47</v>
      </c>
      <c r="E104" t="s">
        <v>142</v>
      </c>
      <c r="F104">
        <v>25</v>
      </c>
      <c r="G104">
        <v>11</v>
      </c>
      <c r="H104">
        <v>0.4</v>
      </c>
      <c r="I104" t="s">
        <v>77</v>
      </c>
      <c r="J104" t="s">
        <v>27</v>
      </c>
      <c r="K104" t="s">
        <v>40</v>
      </c>
      <c r="L104" t="s">
        <v>41</v>
      </c>
      <c r="M104">
        <v>343277.2341</v>
      </c>
      <c r="N104">
        <v>3055595.4325999999</v>
      </c>
      <c r="O104" t="str">
        <f>VLOOKUP(D104,'Lines LookUp'!$A$1:$C$12,3,0)</f>
        <v>LUB</v>
      </c>
      <c r="P104" t="str">
        <f t="shared" si="1"/>
        <v>343277.235-3055595.433</v>
      </c>
      <c r="Q104">
        <f>VLOOKUP(P104&amp;"-"&amp;O104,'Buscoords Workout'!$F:$G,2,0)</f>
        <v>9186</v>
      </c>
    </row>
    <row r="105" spans="1:17" x14ac:dyDescent="0.25">
      <c r="A105">
        <v>103</v>
      </c>
      <c r="B105" t="s">
        <v>71</v>
      </c>
      <c r="C105" t="s">
        <v>72</v>
      </c>
      <c r="D105" t="s">
        <v>47</v>
      </c>
      <c r="E105" t="s">
        <v>143</v>
      </c>
      <c r="F105">
        <v>50</v>
      </c>
      <c r="G105">
        <v>11</v>
      </c>
      <c r="H105">
        <v>0.4</v>
      </c>
      <c r="I105" t="s">
        <v>77</v>
      </c>
      <c r="J105" t="s">
        <v>27</v>
      </c>
      <c r="K105" t="s">
        <v>40</v>
      </c>
      <c r="L105" t="s">
        <v>41</v>
      </c>
      <c r="M105">
        <v>341813.19020000001</v>
      </c>
      <c r="N105">
        <v>3056274.9709999999</v>
      </c>
      <c r="O105" t="str">
        <f>VLOOKUP(D105,'Lines LookUp'!$A$1:$C$12,3,0)</f>
        <v>LUB</v>
      </c>
      <c r="P105" t="str">
        <f t="shared" si="1"/>
        <v>341813.191-3056274.971</v>
      </c>
      <c r="Q105">
        <f>VLOOKUP(P105&amp;"-"&amp;O105,'Buscoords Workout'!$F:$G,2,0)</f>
        <v>9179</v>
      </c>
    </row>
    <row r="106" spans="1:17" x14ac:dyDescent="0.25">
      <c r="A106">
        <v>104</v>
      </c>
      <c r="B106" t="s">
        <v>71</v>
      </c>
      <c r="C106" t="s">
        <v>72</v>
      </c>
      <c r="D106" t="s">
        <v>47</v>
      </c>
      <c r="E106" t="s">
        <v>144</v>
      </c>
      <c r="F106">
        <v>200</v>
      </c>
      <c r="G106">
        <v>11</v>
      </c>
      <c r="H106">
        <v>0.4</v>
      </c>
      <c r="I106" t="s">
        <v>77</v>
      </c>
      <c r="J106" t="s">
        <v>27</v>
      </c>
      <c r="K106" t="s">
        <v>40</v>
      </c>
      <c r="L106" t="s">
        <v>41</v>
      </c>
      <c r="M106">
        <v>341581.5772</v>
      </c>
      <c r="N106">
        <v>3056474.1998000001</v>
      </c>
      <c r="O106" t="str">
        <f>VLOOKUP(D106,'Lines LookUp'!$A$1:$C$12,3,0)</f>
        <v>LUB</v>
      </c>
      <c r="P106" t="str">
        <f t="shared" si="1"/>
        <v>341581.578-3056474.2</v>
      </c>
      <c r="Q106">
        <f>VLOOKUP(P106&amp;"-"&amp;O106,'Buscoords Workout'!$F:$G,2,0)</f>
        <v>9173</v>
      </c>
    </row>
    <row r="107" spans="1:17" x14ac:dyDescent="0.25">
      <c r="A107">
        <v>105</v>
      </c>
      <c r="B107" t="s">
        <v>71</v>
      </c>
      <c r="C107" t="s">
        <v>72</v>
      </c>
      <c r="D107" t="s">
        <v>47</v>
      </c>
      <c r="E107" t="s">
        <v>145</v>
      </c>
      <c r="F107">
        <v>100</v>
      </c>
      <c r="G107">
        <v>11</v>
      </c>
      <c r="H107">
        <v>0.4</v>
      </c>
      <c r="I107" t="s">
        <v>77</v>
      </c>
      <c r="J107" t="s">
        <v>27</v>
      </c>
      <c r="K107" t="s">
        <v>40</v>
      </c>
      <c r="L107" t="s">
        <v>41</v>
      </c>
      <c r="M107">
        <v>341681.70630000002</v>
      </c>
      <c r="N107">
        <v>3057045.0928000002</v>
      </c>
      <c r="O107" t="str">
        <f>VLOOKUP(D107,'Lines LookUp'!$A$1:$C$12,3,0)</f>
        <v>LUB</v>
      </c>
      <c r="P107" t="str">
        <f t="shared" si="1"/>
        <v>341681.707-3057045.093</v>
      </c>
      <c r="Q107">
        <f>VLOOKUP(P107&amp;"-"&amp;O107,'Buscoords Workout'!$F:$G,2,0)</f>
        <v>9158</v>
      </c>
    </row>
    <row r="108" spans="1:17" x14ac:dyDescent="0.25">
      <c r="A108">
        <v>106</v>
      </c>
      <c r="B108" t="s">
        <v>71</v>
      </c>
      <c r="C108" t="s">
        <v>72</v>
      </c>
      <c r="D108" t="s">
        <v>47</v>
      </c>
      <c r="E108" t="s">
        <v>146</v>
      </c>
      <c r="F108">
        <v>100</v>
      </c>
      <c r="G108">
        <v>11</v>
      </c>
      <c r="H108">
        <v>0.4</v>
      </c>
      <c r="I108" t="s">
        <v>77</v>
      </c>
      <c r="J108" t="s">
        <v>27</v>
      </c>
      <c r="K108" t="s">
        <v>40</v>
      </c>
      <c r="L108" t="s">
        <v>41</v>
      </c>
      <c r="M108">
        <v>341283.7452</v>
      </c>
      <c r="N108">
        <v>3057590.2962000002</v>
      </c>
      <c r="O108" t="str">
        <f>VLOOKUP(D108,'Lines LookUp'!$A$1:$C$12,3,0)</f>
        <v>LUB</v>
      </c>
      <c r="P108" t="str">
        <f t="shared" si="1"/>
        <v>341283.746-3057590.297</v>
      </c>
      <c r="Q108">
        <f>VLOOKUP(P108&amp;"-"&amp;O108,'Buscoords Workout'!$F:$G,2,0)</f>
        <v>9150</v>
      </c>
    </row>
    <row r="109" spans="1:17" x14ac:dyDescent="0.25">
      <c r="A109">
        <v>107</v>
      </c>
      <c r="B109" t="s">
        <v>71</v>
      </c>
      <c r="C109" t="s">
        <v>72</v>
      </c>
      <c r="D109" t="s">
        <v>47</v>
      </c>
      <c r="E109" t="s">
        <v>147</v>
      </c>
      <c r="F109">
        <v>100</v>
      </c>
      <c r="G109">
        <v>11</v>
      </c>
      <c r="H109">
        <v>0.4</v>
      </c>
      <c r="I109" t="s">
        <v>148</v>
      </c>
      <c r="J109" t="s">
        <v>27</v>
      </c>
      <c r="K109" t="s">
        <v>40</v>
      </c>
      <c r="L109" t="s">
        <v>41</v>
      </c>
      <c r="M109">
        <v>341003.63750000001</v>
      </c>
      <c r="N109">
        <v>3057917.0737999999</v>
      </c>
      <c r="O109" t="str">
        <f>VLOOKUP(D109,'Lines LookUp'!$A$1:$C$12,3,0)</f>
        <v>LUB</v>
      </c>
      <c r="P109" t="str">
        <f t="shared" si="1"/>
        <v>341003.638-3057917.074</v>
      </c>
      <c r="Q109">
        <f>VLOOKUP(P109&amp;"-"&amp;O109,'Buscoords Workout'!$F:$G,2,0)</f>
        <v>9011</v>
      </c>
    </row>
    <row r="110" spans="1:17" x14ac:dyDescent="0.25">
      <c r="A110">
        <v>108</v>
      </c>
      <c r="B110" t="s">
        <v>71</v>
      </c>
      <c r="C110" t="s">
        <v>72</v>
      </c>
      <c r="D110" t="s">
        <v>47</v>
      </c>
      <c r="E110" t="s">
        <v>149</v>
      </c>
      <c r="F110">
        <v>50</v>
      </c>
      <c r="G110">
        <v>11</v>
      </c>
      <c r="H110">
        <v>0.4</v>
      </c>
      <c r="I110" t="s">
        <v>77</v>
      </c>
      <c r="J110" t="s">
        <v>27</v>
      </c>
      <c r="K110" t="s">
        <v>40</v>
      </c>
      <c r="L110" t="s">
        <v>41</v>
      </c>
      <c r="M110">
        <v>340810.17310000001</v>
      </c>
      <c r="N110">
        <v>3058147.8931</v>
      </c>
      <c r="O110" t="str">
        <f>VLOOKUP(D110,'Lines LookUp'!$A$1:$C$12,3,0)</f>
        <v>LUB</v>
      </c>
      <c r="P110" t="str">
        <f t="shared" si="1"/>
        <v>340810.174-3058147.894</v>
      </c>
      <c r="Q110">
        <f>VLOOKUP(P110&amp;"-"&amp;O110,'Buscoords Workout'!$F:$G,2,0)</f>
        <v>9013</v>
      </c>
    </row>
    <row r="111" spans="1:17" x14ac:dyDescent="0.25">
      <c r="A111">
        <v>109</v>
      </c>
      <c r="B111" t="s">
        <v>71</v>
      </c>
      <c r="C111" t="s">
        <v>72</v>
      </c>
      <c r="D111" t="s">
        <v>47</v>
      </c>
      <c r="E111" t="s">
        <v>150</v>
      </c>
      <c r="F111">
        <v>100</v>
      </c>
      <c r="G111">
        <v>11</v>
      </c>
      <c r="H111">
        <v>0.4</v>
      </c>
      <c r="I111" t="s">
        <v>77</v>
      </c>
      <c r="J111" t="s">
        <v>27</v>
      </c>
      <c r="K111" t="s">
        <v>40</v>
      </c>
      <c r="L111" t="s">
        <v>41</v>
      </c>
      <c r="M111">
        <v>340172.326</v>
      </c>
      <c r="N111">
        <v>3058429.0762</v>
      </c>
      <c r="O111" t="str">
        <f>VLOOKUP(D111,'Lines LookUp'!$A$1:$C$12,3,0)</f>
        <v>LUB</v>
      </c>
      <c r="P111" t="str">
        <f t="shared" si="1"/>
        <v>340172.326-3058429.077</v>
      </c>
      <c r="Q111">
        <f>VLOOKUP(P111&amp;"-"&amp;O111,'Buscoords Workout'!$F:$G,2,0)</f>
        <v>9240</v>
      </c>
    </row>
    <row r="112" spans="1:17" x14ac:dyDescent="0.25">
      <c r="A112">
        <v>110</v>
      </c>
      <c r="B112" t="s">
        <v>71</v>
      </c>
      <c r="C112" t="s">
        <v>72</v>
      </c>
      <c r="D112" t="s">
        <v>47</v>
      </c>
      <c r="E112" t="s">
        <v>151</v>
      </c>
      <c r="F112">
        <v>100</v>
      </c>
      <c r="G112">
        <v>11</v>
      </c>
      <c r="H112">
        <v>0.4</v>
      </c>
      <c r="I112" t="s">
        <v>77</v>
      </c>
      <c r="J112" t="s">
        <v>27</v>
      </c>
      <c r="K112" t="s">
        <v>40</v>
      </c>
      <c r="L112" t="s">
        <v>41</v>
      </c>
      <c r="M112">
        <v>340267.50689999998</v>
      </c>
      <c r="N112">
        <v>3057881.8689999999</v>
      </c>
      <c r="O112" t="str">
        <f>VLOOKUP(D112,'Lines LookUp'!$A$1:$C$12,3,0)</f>
        <v>LUB</v>
      </c>
      <c r="P112" t="str">
        <f t="shared" si="1"/>
        <v>340267.507-3057881.869</v>
      </c>
      <c r="Q112">
        <f>VLOOKUP(P112&amp;"-"&amp;O112,'Buscoords Workout'!$F:$G,2,0)</f>
        <v>9244</v>
      </c>
    </row>
    <row r="113" spans="1:17" x14ac:dyDescent="0.25">
      <c r="A113">
        <v>111</v>
      </c>
      <c r="B113" t="s">
        <v>71</v>
      </c>
      <c r="C113" t="s">
        <v>72</v>
      </c>
      <c r="D113" t="s">
        <v>47</v>
      </c>
      <c r="E113" t="s">
        <v>152</v>
      </c>
      <c r="F113">
        <v>50</v>
      </c>
      <c r="G113">
        <v>11</v>
      </c>
      <c r="H113">
        <v>0.4</v>
      </c>
      <c r="I113" t="s">
        <v>77</v>
      </c>
      <c r="J113" t="s">
        <v>27</v>
      </c>
      <c r="K113" t="s">
        <v>40</v>
      </c>
      <c r="L113" t="s">
        <v>41</v>
      </c>
      <c r="M113">
        <v>340185.049</v>
      </c>
      <c r="N113">
        <v>3057447.2538000001</v>
      </c>
      <c r="O113" t="str">
        <f>VLOOKUP(D113,'Lines LookUp'!$A$1:$C$12,3,0)</f>
        <v>LUB</v>
      </c>
      <c r="P113" t="str">
        <f t="shared" si="1"/>
        <v>340185.049-3057447.254</v>
      </c>
      <c r="Q113">
        <f>VLOOKUP(P113&amp;"-"&amp;O113,'Buscoords Workout'!$F:$G,2,0)</f>
        <v>9248</v>
      </c>
    </row>
    <row r="114" spans="1:17" x14ac:dyDescent="0.25">
      <c r="A114">
        <v>112</v>
      </c>
      <c r="B114" t="s">
        <v>71</v>
      </c>
      <c r="C114" t="s">
        <v>72</v>
      </c>
      <c r="D114" t="s">
        <v>47</v>
      </c>
      <c r="E114" t="s">
        <v>153</v>
      </c>
      <c r="F114">
        <v>200</v>
      </c>
      <c r="G114">
        <v>11</v>
      </c>
      <c r="H114">
        <v>0.4</v>
      </c>
      <c r="I114" t="s">
        <v>77</v>
      </c>
      <c r="J114" t="s">
        <v>27</v>
      </c>
      <c r="K114" t="s">
        <v>40</v>
      </c>
      <c r="L114" t="s">
        <v>41</v>
      </c>
      <c r="M114">
        <v>340044.0589</v>
      </c>
      <c r="N114">
        <v>3058579.1625999999</v>
      </c>
      <c r="O114" t="str">
        <f>VLOOKUP(D114,'Lines LookUp'!$A$1:$C$12,3,0)</f>
        <v>LUB</v>
      </c>
      <c r="P114" t="str">
        <f t="shared" si="1"/>
        <v>340044.059-3058579.163</v>
      </c>
      <c r="Q114">
        <f>VLOOKUP(P114&amp;"-"&amp;O114,'Buscoords Workout'!$F:$G,2,0)</f>
        <v>9137</v>
      </c>
    </row>
    <row r="115" spans="1:17" x14ac:dyDescent="0.25">
      <c r="A115">
        <v>113</v>
      </c>
      <c r="B115" t="s">
        <v>71</v>
      </c>
      <c r="C115" t="s">
        <v>72</v>
      </c>
      <c r="D115" t="s">
        <v>47</v>
      </c>
      <c r="E115" t="s">
        <v>154</v>
      </c>
      <c r="F115">
        <v>200</v>
      </c>
      <c r="G115">
        <v>11</v>
      </c>
      <c r="H115">
        <v>0.4</v>
      </c>
      <c r="I115" t="s">
        <v>77</v>
      </c>
      <c r="J115" t="s">
        <v>27</v>
      </c>
      <c r="K115" t="s">
        <v>40</v>
      </c>
      <c r="L115" t="s">
        <v>41</v>
      </c>
      <c r="M115">
        <v>340217.41560000001</v>
      </c>
      <c r="N115">
        <v>3058901.2736999998</v>
      </c>
      <c r="O115" t="str">
        <f>VLOOKUP(D115,'Lines LookUp'!$A$1:$C$12,3,0)</f>
        <v>LUB</v>
      </c>
      <c r="P115" t="str">
        <f t="shared" si="1"/>
        <v>340217.416-3058901.274</v>
      </c>
      <c r="Q115">
        <f>VLOOKUP(P115&amp;"-"&amp;O115,'Buscoords Workout'!$F:$G,2,0)</f>
        <v>9238</v>
      </c>
    </row>
    <row r="116" spans="1:17" x14ac:dyDescent="0.25">
      <c r="A116">
        <v>114</v>
      </c>
      <c r="B116" t="s">
        <v>71</v>
      </c>
      <c r="C116" t="s">
        <v>72</v>
      </c>
      <c r="D116" t="s">
        <v>47</v>
      </c>
      <c r="E116" t="s">
        <v>155</v>
      </c>
      <c r="F116">
        <v>100</v>
      </c>
      <c r="G116">
        <v>11</v>
      </c>
      <c r="H116">
        <v>0.4</v>
      </c>
      <c r="I116" t="s">
        <v>77</v>
      </c>
      <c r="J116" t="s">
        <v>27</v>
      </c>
      <c r="K116" t="s">
        <v>40</v>
      </c>
      <c r="L116" t="s">
        <v>41</v>
      </c>
      <c r="M116">
        <v>339623.29739999998</v>
      </c>
      <c r="N116">
        <v>3058634.4029000001</v>
      </c>
      <c r="O116" t="str">
        <f>VLOOKUP(D116,'Lines LookUp'!$A$1:$C$12,3,0)</f>
        <v>LUB</v>
      </c>
      <c r="P116" t="str">
        <f t="shared" si="1"/>
        <v>339623.298-3058634.403</v>
      </c>
      <c r="Q116">
        <f>VLOOKUP(P116&amp;"-"&amp;O116,'Buscoords Workout'!$F:$G,2,0)</f>
        <v>9422</v>
      </c>
    </row>
    <row r="117" spans="1:17" x14ac:dyDescent="0.25">
      <c r="A117">
        <v>115</v>
      </c>
      <c r="B117" t="s">
        <v>71</v>
      </c>
      <c r="C117" t="s">
        <v>72</v>
      </c>
      <c r="D117" t="s">
        <v>47</v>
      </c>
      <c r="E117" t="s">
        <v>156</v>
      </c>
      <c r="F117">
        <v>200</v>
      </c>
      <c r="G117">
        <v>11</v>
      </c>
      <c r="H117">
        <v>0.4</v>
      </c>
      <c r="I117" t="s">
        <v>77</v>
      </c>
      <c r="J117" t="s">
        <v>27</v>
      </c>
      <c r="K117" t="s">
        <v>40</v>
      </c>
      <c r="L117" t="s">
        <v>41</v>
      </c>
      <c r="M117">
        <v>339590.99339999998</v>
      </c>
      <c r="N117">
        <v>3058659.8777000001</v>
      </c>
      <c r="O117" t="str">
        <f>VLOOKUP(D117,'Lines LookUp'!$A$1:$C$12,3,0)</f>
        <v>LUB</v>
      </c>
      <c r="P117" t="str">
        <f t="shared" si="1"/>
        <v>339590.994-3058659.878</v>
      </c>
      <c r="Q117">
        <f>VLOOKUP(P117&amp;"-"&amp;O117,'Buscoords Workout'!$F:$G,2,0)</f>
        <v>9423</v>
      </c>
    </row>
    <row r="118" spans="1:17" x14ac:dyDescent="0.25">
      <c r="A118">
        <v>116</v>
      </c>
      <c r="B118" t="s">
        <v>71</v>
      </c>
      <c r="C118" t="s">
        <v>72</v>
      </c>
      <c r="D118" t="s">
        <v>47</v>
      </c>
      <c r="E118" t="s">
        <v>157</v>
      </c>
      <c r="F118">
        <v>100</v>
      </c>
      <c r="G118">
        <v>11</v>
      </c>
      <c r="H118">
        <v>0.4</v>
      </c>
      <c r="I118" t="s">
        <v>77</v>
      </c>
      <c r="J118" t="s">
        <v>27</v>
      </c>
      <c r="K118" t="s">
        <v>40</v>
      </c>
      <c r="L118" t="s">
        <v>41</v>
      </c>
      <c r="M118">
        <v>339539.55969999998</v>
      </c>
      <c r="N118">
        <v>3058672.0515000001</v>
      </c>
      <c r="O118" t="str">
        <f>VLOOKUP(D118,'Lines LookUp'!$A$1:$C$12,3,0)</f>
        <v>LUB</v>
      </c>
      <c r="P118" t="str">
        <f t="shared" si="1"/>
        <v>339539.56-3058672.052</v>
      </c>
      <c r="Q118">
        <f>VLOOKUP(P118&amp;"-"&amp;O118,'Buscoords Workout'!$F:$G,2,0)</f>
        <v>9424</v>
      </c>
    </row>
    <row r="119" spans="1:17" x14ac:dyDescent="0.25">
      <c r="A119">
        <v>117</v>
      </c>
      <c r="B119" t="s">
        <v>71</v>
      </c>
      <c r="C119" t="s">
        <v>72</v>
      </c>
      <c r="D119" t="s">
        <v>47</v>
      </c>
      <c r="E119" t="s">
        <v>158</v>
      </c>
      <c r="F119">
        <v>100</v>
      </c>
      <c r="G119">
        <v>11</v>
      </c>
      <c r="H119">
        <v>0.4</v>
      </c>
      <c r="I119" t="s">
        <v>77</v>
      </c>
      <c r="J119" t="s">
        <v>27</v>
      </c>
      <c r="K119" t="s">
        <v>40</v>
      </c>
      <c r="L119" t="s">
        <v>41</v>
      </c>
      <c r="M119">
        <v>339257.43699999998</v>
      </c>
      <c r="N119">
        <v>3058530.8354000002</v>
      </c>
      <c r="O119" t="str">
        <f>VLOOKUP(D119,'Lines LookUp'!$A$1:$C$12,3,0)</f>
        <v>LUB</v>
      </c>
      <c r="P119" t="str">
        <f t="shared" si="1"/>
        <v>339257.437-3058530.836</v>
      </c>
      <c r="Q119">
        <f>VLOOKUP(P119&amp;"-"&amp;O119,'Buscoords Workout'!$F:$G,2,0)</f>
        <v>9428</v>
      </c>
    </row>
    <row r="120" spans="1:17" x14ac:dyDescent="0.25">
      <c r="A120">
        <v>118</v>
      </c>
      <c r="B120" t="s">
        <v>71</v>
      </c>
      <c r="C120" t="s">
        <v>72</v>
      </c>
      <c r="D120" t="s">
        <v>47</v>
      </c>
      <c r="E120" t="s">
        <v>159</v>
      </c>
      <c r="F120">
        <v>200</v>
      </c>
      <c r="G120">
        <v>11</v>
      </c>
      <c r="H120">
        <v>0.4</v>
      </c>
      <c r="I120" t="s">
        <v>77</v>
      </c>
      <c r="J120" t="s">
        <v>27</v>
      </c>
      <c r="K120" t="s">
        <v>40</v>
      </c>
      <c r="L120" t="s">
        <v>41</v>
      </c>
      <c r="M120">
        <v>339177.26779999997</v>
      </c>
      <c r="N120">
        <v>3058742.5227000001</v>
      </c>
      <c r="O120" t="str">
        <f>VLOOKUP(D120,'Lines LookUp'!$A$1:$C$12,3,0)</f>
        <v>LUB</v>
      </c>
      <c r="P120" t="str">
        <f t="shared" si="1"/>
        <v>339177.268-3058742.523</v>
      </c>
      <c r="Q120">
        <f>VLOOKUP(P120&amp;"-"&amp;O120,'Buscoords Workout'!$F:$G,2,0)</f>
        <v>9431</v>
      </c>
    </row>
    <row r="121" spans="1:17" x14ac:dyDescent="0.25">
      <c r="A121">
        <v>119</v>
      </c>
      <c r="B121" t="s">
        <v>71</v>
      </c>
      <c r="C121" t="s">
        <v>72</v>
      </c>
      <c r="D121" t="s">
        <v>47</v>
      </c>
      <c r="E121" t="s">
        <v>160</v>
      </c>
      <c r="F121">
        <v>250</v>
      </c>
      <c r="G121">
        <v>11</v>
      </c>
      <c r="H121">
        <v>0.4</v>
      </c>
      <c r="I121" t="s">
        <v>77</v>
      </c>
      <c r="J121" t="s">
        <v>27</v>
      </c>
      <c r="K121" t="s">
        <v>40</v>
      </c>
      <c r="L121" t="s">
        <v>41</v>
      </c>
      <c r="M121">
        <v>339315.1776</v>
      </c>
      <c r="N121">
        <v>3058848.0684000002</v>
      </c>
      <c r="O121" t="str">
        <f>VLOOKUP(D121,'Lines LookUp'!$A$1:$C$12,3,0)</f>
        <v>LUB</v>
      </c>
      <c r="P121" t="str">
        <f t="shared" si="1"/>
        <v>339315.178-3058848.069</v>
      </c>
      <c r="Q121">
        <f>VLOOKUP(P121&amp;"-"&amp;O121,'Buscoords Workout'!$F:$G,2,0)</f>
        <v>9433</v>
      </c>
    </row>
    <row r="122" spans="1:17" x14ac:dyDescent="0.25">
      <c r="A122">
        <v>120</v>
      </c>
      <c r="B122" t="s">
        <v>71</v>
      </c>
      <c r="C122" t="s">
        <v>72</v>
      </c>
      <c r="D122" t="s">
        <v>47</v>
      </c>
      <c r="E122" t="s">
        <v>161</v>
      </c>
      <c r="F122">
        <v>50</v>
      </c>
      <c r="G122">
        <v>11</v>
      </c>
      <c r="H122">
        <v>0.4</v>
      </c>
      <c r="I122" t="s">
        <v>77</v>
      </c>
      <c r="J122" t="s">
        <v>27</v>
      </c>
      <c r="K122" t="s">
        <v>40</v>
      </c>
      <c r="L122" t="s">
        <v>41</v>
      </c>
      <c r="M122">
        <v>338632.47440000001</v>
      </c>
      <c r="N122">
        <v>3058371.2135999999</v>
      </c>
      <c r="O122" t="str">
        <f>VLOOKUP(D122,'Lines LookUp'!$A$1:$C$12,3,0)</f>
        <v>LUB</v>
      </c>
      <c r="P122" t="str">
        <f t="shared" si="1"/>
        <v>338632.475-3058371.214</v>
      </c>
      <c r="Q122">
        <f>VLOOKUP(P122&amp;"-"&amp;O122,'Buscoords Workout'!$F:$G,2,0)</f>
        <v>9253</v>
      </c>
    </row>
    <row r="123" spans="1:17" x14ac:dyDescent="0.25">
      <c r="A123">
        <v>121</v>
      </c>
      <c r="B123" t="s">
        <v>71</v>
      </c>
      <c r="C123" t="s">
        <v>72</v>
      </c>
      <c r="D123" t="s">
        <v>47</v>
      </c>
      <c r="E123" t="s">
        <v>162</v>
      </c>
      <c r="F123">
        <v>100</v>
      </c>
      <c r="G123">
        <v>11</v>
      </c>
      <c r="H123">
        <v>0.4</v>
      </c>
      <c r="I123" t="s">
        <v>77</v>
      </c>
      <c r="J123" t="s">
        <v>27</v>
      </c>
      <c r="K123" t="s">
        <v>40</v>
      </c>
      <c r="L123" t="s">
        <v>41</v>
      </c>
      <c r="M123">
        <v>338675.26980000001</v>
      </c>
      <c r="N123">
        <v>3058102.7694999999</v>
      </c>
      <c r="O123" t="str">
        <f>VLOOKUP(D123,'Lines LookUp'!$A$1:$C$12,3,0)</f>
        <v>LUB</v>
      </c>
      <c r="P123" t="str">
        <f t="shared" si="1"/>
        <v>338675.27-3058102.77</v>
      </c>
      <c r="Q123">
        <f>VLOOKUP(P123&amp;"-"&amp;O123,'Buscoords Workout'!$F:$G,2,0)</f>
        <v>9270</v>
      </c>
    </row>
    <row r="124" spans="1:17" x14ac:dyDescent="0.25">
      <c r="A124">
        <v>122</v>
      </c>
      <c r="B124" t="s">
        <v>71</v>
      </c>
      <c r="C124" t="s">
        <v>72</v>
      </c>
      <c r="D124" t="s">
        <v>47</v>
      </c>
      <c r="E124" t="s">
        <v>163</v>
      </c>
      <c r="F124">
        <v>100</v>
      </c>
      <c r="G124">
        <v>11</v>
      </c>
      <c r="H124">
        <v>0.4</v>
      </c>
      <c r="I124" t="s">
        <v>164</v>
      </c>
      <c r="J124" t="s">
        <v>27</v>
      </c>
      <c r="K124" t="s">
        <v>40</v>
      </c>
      <c r="L124" t="s">
        <v>41</v>
      </c>
      <c r="M124">
        <v>338751.6385</v>
      </c>
      <c r="N124">
        <v>3058108.9627999999</v>
      </c>
      <c r="O124" t="str">
        <f>VLOOKUP(D124,'Lines LookUp'!$A$1:$C$12,3,0)</f>
        <v>LUB</v>
      </c>
      <c r="P124" t="str">
        <f t="shared" si="1"/>
        <v>338751.639-3058108.963</v>
      </c>
      <c r="Q124">
        <f>VLOOKUP(P124&amp;"-"&amp;O124,'Buscoords Workout'!$F:$G,2,0)</f>
        <v>9263</v>
      </c>
    </row>
    <row r="125" spans="1:17" x14ac:dyDescent="0.25">
      <c r="A125">
        <v>123</v>
      </c>
      <c r="B125" t="s">
        <v>71</v>
      </c>
      <c r="C125" t="s">
        <v>72</v>
      </c>
      <c r="D125" t="s">
        <v>47</v>
      </c>
      <c r="E125" t="s">
        <v>165</v>
      </c>
      <c r="F125">
        <v>1000</v>
      </c>
      <c r="G125">
        <v>11</v>
      </c>
      <c r="H125">
        <v>0.4</v>
      </c>
      <c r="I125" t="s">
        <v>166</v>
      </c>
      <c r="J125" t="s">
        <v>27</v>
      </c>
      <c r="K125" t="s">
        <v>40</v>
      </c>
      <c r="L125" t="s">
        <v>41</v>
      </c>
      <c r="M125">
        <v>339031.10570000001</v>
      </c>
      <c r="N125">
        <v>3058166.1430000002</v>
      </c>
      <c r="O125" t="str">
        <f>VLOOKUP(D125,'Lines LookUp'!$A$1:$C$12,3,0)</f>
        <v>LUB</v>
      </c>
      <c r="P125" t="str">
        <f t="shared" si="1"/>
        <v>339031.106-3058166.143</v>
      </c>
      <c r="Q125">
        <f>VLOOKUP(P125&amp;"-"&amp;O125,'Buscoords Workout'!$F:$G,2,0)</f>
        <v>9269</v>
      </c>
    </row>
    <row r="126" spans="1:17" x14ac:dyDescent="0.25">
      <c r="A126">
        <v>124</v>
      </c>
      <c r="B126" t="s">
        <v>71</v>
      </c>
      <c r="C126" t="s">
        <v>72</v>
      </c>
      <c r="D126" t="s">
        <v>47</v>
      </c>
      <c r="E126" t="s">
        <v>167</v>
      </c>
      <c r="F126">
        <v>100</v>
      </c>
      <c r="G126">
        <v>11</v>
      </c>
      <c r="H126">
        <v>0.4</v>
      </c>
      <c r="I126" t="s">
        <v>77</v>
      </c>
      <c r="J126" t="s">
        <v>27</v>
      </c>
      <c r="K126" t="s">
        <v>40</v>
      </c>
      <c r="L126" t="s">
        <v>41</v>
      </c>
      <c r="M126">
        <v>338728.60690000001</v>
      </c>
      <c r="N126">
        <v>3057435.8873999999</v>
      </c>
      <c r="O126" t="str">
        <f>VLOOKUP(D126,'Lines LookUp'!$A$1:$C$12,3,0)</f>
        <v>LUB</v>
      </c>
      <c r="P126" t="str">
        <f t="shared" si="1"/>
        <v>338728.607-3057435.888</v>
      </c>
      <c r="Q126">
        <f>VLOOKUP(P126&amp;"-"&amp;O126,'Buscoords Workout'!$F:$G,2,0)</f>
        <v>9274</v>
      </c>
    </row>
    <row r="127" spans="1:17" x14ac:dyDescent="0.25">
      <c r="A127">
        <v>125</v>
      </c>
      <c r="B127" t="s">
        <v>71</v>
      </c>
      <c r="C127" t="s">
        <v>72</v>
      </c>
      <c r="D127" t="s">
        <v>47</v>
      </c>
      <c r="E127" t="s">
        <v>168</v>
      </c>
      <c r="F127">
        <v>50</v>
      </c>
      <c r="G127">
        <v>11</v>
      </c>
      <c r="H127">
        <v>0.4</v>
      </c>
      <c r="I127" t="s">
        <v>77</v>
      </c>
      <c r="J127" t="s">
        <v>27</v>
      </c>
      <c r="K127" t="s">
        <v>40</v>
      </c>
      <c r="L127" t="s">
        <v>41</v>
      </c>
      <c r="M127">
        <v>338837.65399999998</v>
      </c>
      <c r="N127">
        <v>3057420.8758</v>
      </c>
      <c r="O127" t="str">
        <f>VLOOKUP(D127,'Lines LookUp'!$A$1:$C$12,3,0)</f>
        <v>LUB</v>
      </c>
      <c r="P127" t="str">
        <f t="shared" si="1"/>
        <v>338837.654-3057420.876</v>
      </c>
      <c r="Q127">
        <f>VLOOKUP(P127&amp;"-"&amp;O127,'Buscoords Workout'!$F:$G,2,0)</f>
        <v>9287</v>
      </c>
    </row>
    <row r="128" spans="1:17" x14ac:dyDescent="0.25">
      <c r="A128">
        <v>126</v>
      </c>
      <c r="B128" t="s">
        <v>71</v>
      </c>
      <c r="C128" t="s">
        <v>72</v>
      </c>
      <c r="D128" t="s">
        <v>47</v>
      </c>
      <c r="E128" t="s">
        <v>169</v>
      </c>
      <c r="F128">
        <v>100</v>
      </c>
      <c r="G128">
        <v>11</v>
      </c>
      <c r="H128">
        <v>0.4</v>
      </c>
      <c r="I128" t="s">
        <v>77</v>
      </c>
      <c r="J128" t="s">
        <v>27</v>
      </c>
      <c r="K128" t="s">
        <v>40</v>
      </c>
      <c r="L128" t="s">
        <v>41</v>
      </c>
      <c r="M128">
        <v>339170.43969999999</v>
      </c>
      <c r="N128">
        <v>3057455.8646</v>
      </c>
      <c r="O128" t="str">
        <f>VLOOKUP(D128,'Lines LookUp'!$A$1:$C$12,3,0)</f>
        <v>LUB</v>
      </c>
      <c r="P128" t="str">
        <f t="shared" si="1"/>
        <v>339170.44-3057455.865</v>
      </c>
      <c r="Q128">
        <f>VLOOKUP(P128&amp;"-"&amp;O128,'Buscoords Workout'!$F:$G,2,0)</f>
        <v>9283</v>
      </c>
    </row>
    <row r="129" spans="1:17" x14ac:dyDescent="0.25">
      <c r="A129">
        <v>127</v>
      </c>
      <c r="B129" t="s">
        <v>71</v>
      </c>
      <c r="C129" t="s">
        <v>72</v>
      </c>
      <c r="D129" t="s">
        <v>47</v>
      </c>
      <c r="E129" t="s">
        <v>170</v>
      </c>
      <c r="F129">
        <v>100</v>
      </c>
      <c r="G129">
        <v>11</v>
      </c>
      <c r="H129">
        <v>0.4</v>
      </c>
      <c r="I129" t="s">
        <v>77</v>
      </c>
      <c r="J129" t="s">
        <v>27</v>
      </c>
      <c r="K129" t="s">
        <v>40</v>
      </c>
      <c r="L129" t="s">
        <v>41</v>
      </c>
      <c r="M129">
        <v>338793.46090000001</v>
      </c>
      <c r="N129">
        <v>3059128.4040000001</v>
      </c>
      <c r="O129" t="str">
        <f>VLOOKUP(D129,'Lines LookUp'!$A$1:$C$12,3,0)</f>
        <v>LUB</v>
      </c>
      <c r="P129" t="str">
        <f t="shared" si="1"/>
        <v>338793.461-3059128.404</v>
      </c>
      <c r="Q129">
        <f>VLOOKUP(P129&amp;"-"&amp;O129,'Buscoords Workout'!$F:$G,2,0)</f>
        <v>9288</v>
      </c>
    </row>
    <row r="130" spans="1:17" x14ac:dyDescent="0.25">
      <c r="A130">
        <v>128</v>
      </c>
      <c r="B130" t="s">
        <v>71</v>
      </c>
      <c r="C130" t="s">
        <v>72</v>
      </c>
      <c r="D130" t="s">
        <v>47</v>
      </c>
      <c r="E130" t="s">
        <v>171</v>
      </c>
      <c r="F130">
        <v>250</v>
      </c>
      <c r="G130">
        <v>11</v>
      </c>
      <c r="H130">
        <v>0.4</v>
      </c>
      <c r="I130" t="s">
        <v>77</v>
      </c>
      <c r="J130" t="s">
        <v>27</v>
      </c>
      <c r="K130" t="s">
        <v>40</v>
      </c>
      <c r="L130" t="s">
        <v>41</v>
      </c>
      <c r="M130">
        <v>338798.16320000001</v>
      </c>
      <c r="N130">
        <v>3059140.6587</v>
      </c>
      <c r="O130" t="str">
        <f>VLOOKUP(D130,'Lines LookUp'!$A$1:$C$12,3,0)</f>
        <v>LUB</v>
      </c>
      <c r="P130" t="str">
        <f t="shared" si="1"/>
        <v>338798.164-3059140.659</v>
      </c>
      <c r="Q130">
        <f>VLOOKUP(P130&amp;"-"&amp;O130,'Buscoords Workout'!$F:$G,2,0)</f>
        <v>9289</v>
      </c>
    </row>
    <row r="131" spans="1:17" x14ac:dyDescent="0.25">
      <c r="A131">
        <v>129</v>
      </c>
      <c r="B131" t="s">
        <v>71</v>
      </c>
      <c r="C131" t="s">
        <v>72</v>
      </c>
      <c r="D131" t="s">
        <v>47</v>
      </c>
      <c r="E131" t="s">
        <v>172</v>
      </c>
      <c r="F131">
        <v>100</v>
      </c>
      <c r="G131">
        <v>11</v>
      </c>
      <c r="H131">
        <v>0.4</v>
      </c>
      <c r="I131" t="s">
        <v>77</v>
      </c>
      <c r="J131" t="s">
        <v>27</v>
      </c>
      <c r="K131" t="s">
        <v>40</v>
      </c>
      <c r="L131" t="s">
        <v>41</v>
      </c>
      <c r="M131">
        <v>338421.84499999997</v>
      </c>
      <c r="N131">
        <v>3059424.9822</v>
      </c>
      <c r="O131" t="str">
        <f>VLOOKUP(D131,'Lines LookUp'!$A$1:$C$12,3,0)</f>
        <v>LUB</v>
      </c>
      <c r="P131" t="str">
        <f t="shared" ref="P131:P194" si="2">ROUNDUP(M131,3)&amp;"-"&amp;ROUNDUP(N131,3)</f>
        <v>338421.845-3059424.983</v>
      </c>
      <c r="Q131">
        <f>VLOOKUP(P131&amp;"-"&amp;O131,'Buscoords Workout'!$F:$G,2,0)</f>
        <v>9300</v>
      </c>
    </row>
    <row r="132" spans="1:17" ht="60" x14ac:dyDescent="0.25">
      <c r="A132">
        <v>130</v>
      </c>
      <c r="B132" t="s">
        <v>71</v>
      </c>
      <c r="C132" t="s">
        <v>72</v>
      </c>
      <c r="D132" t="s">
        <v>47</v>
      </c>
      <c r="E132" t="s">
        <v>173</v>
      </c>
      <c r="F132">
        <v>100</v>
      </c>
      <c r="G132">
        <v>11</v>
      </c>
      <c r="H132">
        <v>0.4</v>
      </c>
      <c r="I132" s="1" t="s">
        <v>174</v>
      </c>
      <c r="J132" t="s">
        <v>27</v>
      </c>
      <c r="K132" t="s">
        <v>40</v>
      </c>
      <c r="L132" t="s">
        <v>41</v>
      </c>
      <c r="M132">
        <v>338770.565</v>
      </c>
      <c r="N132">
        <v>3060586.1356000002</v>
      </c>
      <c r="O132" t="str">
        <f>VLOOKUP(D132,'Lines LookUp'!$A$1:$C$12,3,0)</f>
        <v>LUB</v>
      </c>
      <c r="P132" t="str">
        <f t="shared" si="2"/>
        <v>338770.565-3060586.136</v>
      </c>
      <c r="Q132">
        <f>VLOOKUP(P132&amp;"-"&amp;O132,'Buscoords Workout'!$F:$G,2,0)</f>
        <v>9445</v>
      </c>
    </row>
    <row r="133" spans="1:17" x14ac:dyDescent="0.25">
      <c r="A133">
        <v>131</v>
      </c>
      <c r="B133" t="s">
        <v>71</v>
      </c>
      <c r="C133" t="s">
        <v>72</v>
      </c>
      <c r="D133" t="s">
        <v>47</v>
      </c>
      <c r="E133" t="s">
        <v>175</v>
      </c>
      <c r="F133">
        <v>100</v>
      </c>
      <c r="G133">
        <v>11</v>
      </c>
      <c r="H133">
        <v>0.4</v>
      </c>
      <c r="I133" t="s">
        <v>77</v>
      </c>
      <c r="J133" t="s">
        <v>27</v>
      </c>
      <c r="K133" t="s">
        <v>40</v>
      </c>
      <c r="L133" t="s">
        <v>41</v>
      </c>
      <c r="M133">
        <v>339037.87699999998</v>
      </c>
      <c r="N133">
        <v>3060140.8717</v>
      </c>
      <c r="O133" t="str">
        <f>VLOOKUP(D133,'Lines LookUp'!$A$1:$C$12,3,0)</f>
        <v>LUB</v>
      </c>
      <c r="P133" t="str">
        <f t="shared" si="2"/>
        <v>339037.877-3060140.872</v>
      </c>
      <c r="Q133">
        <f>VLOOKUP(P133&amp;"-"&amp;O133,'Buscoords Workout'!$F:$G,2,0)</f>
        <v>9015</v>
      </c>
    </row>
    <row r="134" spans="1:17" x14ac:dyDescent="0.25">
      <c r="A134">
        <v>132</v>
      </c>
      <c r="B134" t="s">
        <v>71</v>
      </c>
      <c r="C134" t="s">
        <v>72</v>
      </c>
      <c r="D134" t="s">
        <v>47</v>
      </c>
      <c r="E134" t="s">
        <v>176</v>
      </c>
      <c r="F134">
        <v>100</v>
      </c>
      <c r="G134">
        <v>11</v>
      </c>
      <c r="H134">
        <v>0.4</v>
      </c>
      <c r="I134" t="s">
        <v>77</v>
      </c>
      <c r="J134" t="s">
        <v>27</v>
      </c>
      <c r="K134" t="s">
        <v>40</v>
      </c>
      <c r="L134" t="s">
        <v>41</v>
      </c>
      <c r="M134">
        <v>338855.30249999999</v>
      </c>
      <c r="N134">
        <v>3060502.9093999998</v>
      </c>
      <c r="O134" t="str">
        <f>VLOOKUP(D134,'Lines LookUp'!$A$1:$C$12,3,0)</f>
        <v>LUB</v>
      </c>
      <c r="P134" t="str">
        <f t="shared" si="2"/>
        <v>338855.303-3060502.91</v>
      </c>
      <c r="Q134">
        <f>VLOOKUP(P134&amp;"-"&amp;O134,'Buscoords Workout'!$F:$G,2,0)</f>
        <v>9440</v>
      </c>
    </row>
    <row r="135" spans="1:17" x14ac:dyDescent="0.25">
      <c r="A135">
        <v>133</v>
      </c>
      <c r="B135" t="s">
        <v>71</v>
      </c>
      <c r="C135" t="s">
        <v>72</v>
      </c>
      <c r="D135" t="s">
        <v>47</v>
      </c>
      <c r="E135" t="s">
        <v>177</v>
      </c>
      <c r="F135">
        <v>100</v>
      </c>
      <c r="G135">
        <v>11</v>
      </c>
      <c r="H135">
        <v>0.4</v>
      </c>
      <c r="I135" t="s">
        <v>77</v>
      </c>
      <c r="J135" t="s">
        <v>27</v>
      </c>
      <c r="K135" t="s">
        <v>40</v>
      </c>
      <c r="L135" t="s">
        <v>41</v>
      </c>
      <c r="M135">
        <v>338769.92099999997</v>
      </c>
      <c r="N135">
        <v>3060412.9038999998</v>
      </c>
      <c r="O135" t="str">
        <f>VLOOKUP(D135,'Lines LookUp'!$A$1:$C$12,3,0)</f>
        <v>LUB</v>
      </c>
      <c r="P135" t="str">
        <f t="shared" si="2"/>
        <v>338769.921-3060412.904</v>
      </c>
      <c r="Q135">
        <f>VLOOKUP(P135&amp;"-"&amp;O135,'Buscoords Workout'!$F:$G,2,0)</f>
        <v>9450</v>
      </c>
    </row>
    <row r="136" spans="1:17" x14ac:dyDescent="0.25">
      <c r="A136">
        <v>134</v>
      </c>
      <c r="B136" t="s">
        <v>71</v>
      </c>
      <c r="C136" t="s">
        <v>72</v>
      </c>
      <c r="D136" t="s">
        <v>47</v>
      </c>
      <c r="E136" t="s">
        <v>178</v>
      </c>
      <c r="F136">
        <v>50</v>
      </c>
      <c r="G136">
        <v>11</v>
      </c>
      <c r="H136">
        <v>0.4</v>
      </c>
      <c r="I136" t="s">
        <v>77</v>
      </c>
      <c r="J136" t="s">
        <v>27</v>
      </c>
      <c r="K136" t="s">
        <v>40</v>
      </c>
      <c r="L136" t="s">
        <v>41</v>
      </c>
      <c r="M136">
        <v>338826.27630000003</v>
      </c>
      <c r="N136">
        <v>3059479.4103000001</v>
      </c>
      <c r="O136" t="str">
        <f>VLOOKUP(D136,'Lines LookUp'!$A$1:$C$12,3,0)</f>
        <v>LUB</v>
      </c>
      <c r="P136" t="str">
        <f t="shared" si="2"/>
        <v>338826.277-3059479.411</v>
      </c>
      <c r="Q136">
        <f>VLOOKUP(P136&amp;"-"&amp;O136,'Buscoords Workout'!$F:$G,2,0)</f>
        <v>9016</v>
      </c>
    </row>
    <row r="137" spans="1:17" x14ac:dyDescent="0.25">
      <c r="A137">
        <v>135</v>
      </c>
      <c r="B137" t="s">
        <v>71</v>
      </c>
      <c r="C137" t="s">
        <v>72</v>
      </c>
      <c r="D137" t="s">
        <v>47</v>
      </c>
      <c r="E137" t="s">
        <v>179</v>
      </c>
      <c r="F137">
        <v>100</v>
      </c>
      <c r="G137">
        <v>11</v>
      </c>
      <c r="H137">
        <v>0.4</v>
      </c>
      <c r="I137" t="s">
        <v>77</v>
      </c>
      <c r="J137" t="s">
        <v>27</v>
      </c>
      <c r="K137" t="s">
        <v>40</v>
      </c>
      <c r="L137" t="s">
        <v>41</v>
      </c>
      <c r="M137">
        <v>339071.97830000002</v>
      </c>
      <c r="N137">
        <v>3059582.9043000001</v>
      </c>
      <c r="O137" t="str">
        <f>VLOOKUP(D137,'Lines LookUp'!$A$1:$C$12,3,0)</f>
        <v>LUB</v>
      </c>
      <c r="P137" t="str">
        <f t="shared" si="2"/>
        <v>339071.979-3059582.905</v>
      </c>
      <c r="Q137">
        <f>VLOOKUP(P137&amp;"-"&amp;O137,'Buscoords Workout'!$F:$G,2,0)</f>
        <v>9452</v>
      </c>
    </row>
    <row r="138" spans="1:17" x14ac:dyDescent="0.25">
      <c r="A138">
        <v>136</v>
      </c>
      <c r="B138" t="s">
        <v>71</v>
      </c>
      <c r="C138" t="s">
        <v>72</v>
      </c>
      <c r="D138" t="s">
        <v>47</v>
      </c>
      <c r="E138" t="s">
        <v>180</v>
      </c>
      <c r="F138">
        <v>100</v>
      </c>
      <c r="G138">
        <v>11</v>
      </c>
      <c r="H138">
        <v>0.4</v>
      </c>
      <c r="I138" t="s">
        <v>77</v>
      </c>
      <c r="J138" t="s">
        <v>27</v>
      </c>
      <c r="K138" t="s">
        <v>40</v>
      </c>
      <c r="L138" t="s">
        <v>41</v>
      </c>
      <c r="M138">
        <v>339193.97710000002</v>
      </c>
      <c r="N138">
        <v>3059122.7705000001</v>
      </c>
      <c r="O138" t="str">
        <f>VLOOKUP(D138,'Lines LookUp'!$A$1:$C$12,3,0)</f>
        <v>LUB</v>
      </c>
      <c r="P138" t="str">
        <f t="shared" si="2"/>
        <v>339193.978-3059122.771</v>
      </c>
      <c r="Q138">
        <f>VLOOKUP(P138&amp;"-"&amp;O138,'Buscoords Workout'!$F:$G,2,0)</f>
        <v>9462</v>
      </c>
    </row>
    <row r="139" spans="1:17" x14ac:dyDescent="0.25">
      <c r="A139">
        <v>137</v>
      </c>
      <c r="B139" t="s">
        <v>71</v>
      </c>
      <c r="C139" t="s">
        <v>72</v>
      </c>
      <c r="D139" t="s">
        <v>47</v>
      </c>
      <c r="E139" t="s">
        <v>181</v>
      </c>
      <c r="F139">
        <v>50</v>
      </c>
      <c r="G139">
        <v>11</v>
      </c>
      <c r="H139">
        <v>0.4</v>
      </c>
      <c r="I139" t="s">
        <v>77</v>
      </c>
      <c r="J139" t="s">
        <v>27</v>
      </c>
      <c r="K139" t="s">
        <v>40</v>
      </c>
      <c r="L139" t="s">
        <v>41</v>
      </c>
      <c r="M139">
        <v>339672.17320000002</v>
      </c>
      <c r="N139">
        <v>3058790.9125000001</v>
      </c>
      <c r="O139" t="str">
        <f>VLOOKUP(D139,'Lines LookUp'!$A$1:$C$12,3,0)</f>
        <v>LUB</v>
      </c>
      <c r="P139" t="str">
        <f t="shared" si="2"/>
        <v>339672.174-3058790.913</v>
      </c>
      <c r="Q139">
        <f>VLOOKUP(P139&amp;"-"&amp;O139,'Buscoords Workout'!$F:$G,2,0)</f>
        <v>9473</v>
      </c>
    </row>
    <row r="140" spans="1:17" x14ac:dyDescent="0.25">
      <c r="A140">
        <v>138</v>
      </c>
      <c r="B140" t="s">
        <v>71</v>
      </c>
      <c r="C140" t="s">
        <v>72</v>
      </c>
      <c r="D140" t="s">
        <v>47</v>
      </c>
      <c r="E140" t="s">
        <v>182</v>
      </c>
      <c r="F140">
        <v>100</v>
      </c>
      <c r="G140">
        <v>11</v>
      </c>
      <c r="H140">
        <v>0.4</v>
      </c>
      <c r="I140" t="s">
        <v>77</v>
      </c>
      <c r="J140" t="s">
        <v>27</v>
      </c>
      <c r="K140" t="s">
        <v>40</v>
      </c>
      <c r="L140" t="s">
        <v>41</v>
      </c>
      <c r="M140">
        <v>339479.26569999999</v>
      </c>
      <c r="N140">
        <v>3059025.2436000002</v>
      </c>
      <c r="O140" t="str">
        <f>VLOOKUP(D140,'Lines LookUp'!$A$1:$C$12,3,0)</f>
        <v>LUB</v>
      </c>
      <c r="P140" t="str">
        <f t="shared" si="2"/>
        <v>339479.266-3059025.244</v>
      </c>
      <c r="Q140">
        <f>VLOOKUP(P140&amp;"-"&amp;O140,'Buscoords Workout'!$F:$G,2,0)</f>
        <v>9467</v>
      </c>
    </row>
    <row r="141" spans="1:17" x14ac:dyDescent="0.25">
      <c r="A141">
        <v>139</v>
      </c>
      <c r="B141" t="s">
        <v>71</v>
      </c>
      <c r="C141" t="s">
        <v>72</v>
      </c>
      <c r="D141" t="s">
        <v>47</v>
      </c>
      <c r="E141" t="s">
        <v>183</v>
      </c>
      <c r="F141">
        <v>100</v>
      </c>
      <c r="G141">
        <v>11</v>
      </c>
      <c r="H141">
        <v>0.4</v>
      </c>
      <c r="I141" t="s">
        <v>184</v>
      </c>
      <c r="J141" t="s">
        <v>27</v>
      </c>
      <c r="K141" t="s">
        <v>40</v>
      </c>
      <c r="L141" t="s">
        <v>41</v>
      </c>
      <c r="M141">
        <v>339311.57819999999</v>
      </c>
      <c r="N141">
        <v>3059161.7916000001</v>
      </c>
      <c r="O141" t="str">
        <f>VLOOKUP(D141,'Lines LookUp'!$A$1:$C$12,3,0)</f>
        <v>LUB</v>
      </c>
      <c r="P141" t="str">
        <f t="shared" si="2"/>
        <v>339311.579-3059161.792</v>
      </c>
      <c r="Q141">
        <f>VLOOKUP(P141&amp;"-"&amp;O141,'Buscoords Workout'!$F:$G,2,0)</f>
        <v>9465</v>
      </c>
    </row>
    <row r="142" spans="1:17" x14ac:dyDescent="0.25">
      <c r="A142">
        <v>140</v>
      </c>
      <c r="B142" t="s">
        <v>71</v>
      </c>
      <c r="C142" t="s">
        <v>72</v>
      </c>
      <c r="D142" t="s">
        <v>47</v>
      </c>
      <c r="E142" t="s">
        <v>185</v>
      </c>
      <c r="F142">
        <v>400</v>
      </c>
      <c r="G142">
        <v>11</v>
      </c>
      <c r="H142">
        <v>0.4</v>
      </c>
      <c r="I142" t="s">
        <v>186</v>
      </c>
      <c r="J142" t="s">
        <v>27</v>
      </c>
      <c r="K142" t="s">
        <v>40</v>
      </c>
      <c r="L142" t="s">
        <v>41</v>
      </c>
      <c r="M142">
        <v>339216.90710000001</v>
      </c>
      <c r="N142">
        <v>3059103.2012</v>
      </c>
      <c r="O142" t="str">
        <f>VLOOKUP(D142,'Lines LookUp'!$A$1:$C$12,3,0)</f>
        <v>LUB</v>
      </c>
      <c r="P142" t="str">
        <f t="shared" si="2"/>
        <v>339216.908-3059103.202</v>
      </c>
      <c r="Q142">
        <f>VLOOKUP(P142&amp;"-"&amp;O142,'Buscoords Workout'!$F:$G,2,0)</f>
        <v>9017</v>
      </c>
    </row>
    <row r="143" spans="1:17" x14ac:dyDescent="0.25">
      <c r="A143">
        <v>141</v>
      </c>
      <c r="B143" t="s">
        <v>71</v>
      </c>
      <c r="C143" t="s">
        <v>72</v>
      </c>
      <c r="D143" t="s">
        <v>47</v>
      </c>
      <c r="E143" t="s">
        <v>118</v>
      </c>
      <c r="F143">
        <v>100</v>
      </c>
      <c r="G143">
        <v>11</v>
      </c>
      <c r="H143">
        <v>0.4</v>
      </c>
      <c r="I143" t="s">
        <v>187</v>
      </c>
      <c r="J143" t="s">
        <v>27</v>
      </c>
      <c r="K143" t="s">
        <v>40</v>
      </c>
      <c r="L143" t="s">
        <v>41</v>
      </c>
      <c r="M143">
        <v>338599.88770000002</v>
      </c>
      <c r="N143">
        <v>3059183.0074</v>
      </c>
      <c r="O143" t="str">
        <f>VLOOKUP(D143,'Lines LookUp'!$A$1:$C$12,3,0)</f>
        <v>LUB</v>
      </c>
      <c r="P143" t="str">
        <f t="shared" si="2"/>
        <v>338599.888-3059183.008</v>
      </c>
      <c r="Q143">
        <f>VLOOKUP(P143&amp;"-"&amp;O143,'Buscoords Workout'!$F:$G,2,0)</f>
        <v>9477</v>
      </c>
    </row>
    <row r="144" spans="1:17" x14ac:dyDescent="0.25">
      <c r="A144">
        <v>142</v>
      </c>
      <c r="B144" t="s">
        <v>71</v>
      </c>
      <c r="C144" t="s">
        <v>72</v>
      </c>
      <c r="D144" t="s">
        <v>47</v>
      </c>
      <c r="E144" t="s">
        <v>188</v>
      </c>
      <c r="F144">
        <v>75</v>
      </c>
      <c r="G144">
        <v>11</v>
      </c>
      <c r="H144">
        <v>0.4</v>
      </c>
      <c r="I144" t="s">
        <v>77</v>
      </c>
      <c r="J144" t="s">
        <v>27</v>
      </c>
      <c r="K144" t="s">
        <v>40</v>
      </c>
      <c r="L144" t="s">
        <v>41</v>
      </c>
      <c r="M144">
        <v>336071.99859999999</v>
      </c>
      <c r="N144">
        <v>3062320.9257999999</v>
      </c>
      <c r="O144" t="str">
        <f>VLOOKUP(D144,'Lines LookUp'!$A$1:$C$12,3,0)</f>
        <v>LUB</v>
      </c>
      <c r="P144" t="str">
        <f t="shared" si="2"/>
        <v>336071.999-3062320.926</v>
      </c>
      <c r="Q144">
        <f>VLOOKUP(P144&amp;"-"&amp;O144,'Buscoords Workout'!$F:$G,2,0)</f>
        <v>9018</v>
      </c>
    </row>
    <row r="145" spans="1:17" x14ac:dyDescent="0.25">
      <c r="A145">
        <v>143</v>
      </c>
      <c r="B145" t="s">
        <v>71</v>
      </c>
      <c r="C145" t="s">
        <v>72</v>
      </c>
      <c r="D145" t="s">
        <v>47</v>
      </c>
      <c r="E145" t="s">
        <v>99</v>
      </c>
      <c r="F145">
        <v>400</v>
      </c>
      <c r="G145">
        <v>11</v>
      </c>
      <c r="H145">
        <v>0.4</v>
      </c>
      <c r="I145" t="s">
        <v>99</v>
      </c>
      <c r="J145" t="s">
        <v>27</v>
      </c>
      <c r="K145" t="s">
        <v>40</v>
      </c>
      <c r="L145" t="s">
        <v>41</v>
      </c>
      <c r="M145">
        <v>335283.70529999997</v>
      </c>
      <c r="N145">
        <v>3061151.4188999999</v>
      </c>
      <c r="O145" t="str">
        <f>VLOOKUP(D145,'Lines LookUp'!$A$1:$C$12,3,0)</f>
        <v>LUB</v>
      </c>
      <c r="P145" t="str">
        <f t="shared" si="2"/>
        <v>335283.706-3061151.419</v>
      </c>
      <c r="Q145">
        <f>VLOOKUP(P145&amp;"-"&amp;O145,'Buscoords Workout'!$F:$G,2,0)</f>
        <v>9019</v>
      </c>
    </row>
    <row r="146" spans="1:17" x14ac:dyDescent="0.25">
      <c r="A146">
        <v>144</v>
      </c>
      <c r="B146" t="s">
        <v>71</v>
      </c>
      <c r="C146" t="s">
        <v>72</v>
      </c>
      <c r="D146" t="s">
        <v>47</v>
      </c>
      <c r="E146" t="s">
        <v>189</v>
      </c>
      <c r="F146">
        <v>50</v>
      </c>
      <c r="G146">
        <v>11</v>
      </c>
      <c r="H146">
        <v>0.4</v>
      </c>
      <c r="I146" t="s">
        <v>190</v>
      </c>
      <c r="J146" t="s">
        <v>27</v>
      </c>
      <c r="K146" t="s">
        <v>40</v>
      </c>
      <c r="L146" t="s">
        <v>41</v>
      </c>
      <c r="M146">
        <v>335431.18410000001</v>
      </c>
      <c r="N146">
        <v>3059544.1949999998</v>
      </c>
      <c r="O146" t="str">
        <f>VLOOKUP(D146,'Lines LookUp'!$A$1:$C$12,3,0)</f>
        <v>LUB</v>
      </c>
      <c r="P146" t="str">
        <f t="shared" si="2"/>
        <v>335431.185-3059544.195</v>
      </c>
      <c r="Q146">
        <f>VLOOKUP(P146&amp;"-"&amp;O146,'Buscoords Workout'!$F:$G,2,0)</f>
        <v>9021</v>
      </c>
    </row>
    <row r="147" spans="1:17" x14ac:dyDescent="0.25">
      <c r="A147">
        <v>145</v>
      </c>
      <c r="B147" t="s">
        <v>71</v>
      </c>
      <c r="C147" t="s">
        <v>72</v>
      </c>
      <c r="D147" t="s">
        <v>47</v>
      </c>
      <c r="E147" t="s">
        <v>191</v>
      </c>
      <c r="F147">
        <v>50</v>
      </c>
      <c r="G147">
        <v>11</v>
      </c>
      <c r="H147">
        <v>0.4</v>
      </c>
      <c r="I147" t="s">
        <v>192</v>
      </c>
      <c r="J147" t="s">
        <v>27</v>
      </c>
      <c r="K147" t="s">
        <v>40</v>
      </c>
      <c r="L147" t="s">
        <v>41</v>
      </c>
      <c r="M147">
        <v>335730.20480000001</v>
      </c>
      <c r="N147">
        <v>3059102.2689999999</v>
      </c>
      <c r="O147" t="str">
        <f>VLOOKUP(D147,'Lines LookUp'!$A$1:$C$12,3,0)</f>
        <v>LUB</v>
      </c>
      <c r="P147" t="str">
        <f t="shared" si="2"/>
        <v>335730.205-3059102.269</v>
      </c>
      <c r="Q147">
        <f>VLOOKUP(P147&amp;"-"&amp;O147,'Buscoords Workout'!$F:$G,2,0)</f>
        <v>9022</v>
      </c>
    </row>
    <row r="148" spans="1:17" x14ac:dyDescent="0.25">
      <c r="A148">
        <v>146</v>
      </c>
      <c r="B148" t="s">
        <v>71</v>
      </c>
      <c r="C148" t="s">
        <v>72</v>
      </c>
      <c r="D148" t="s">
        <v>47</v>
      </c>
      <c r="E148" t="s">
        <v>193</v>
      </c>
      <c r="F148">
        <v>100</v>
      </c>
      <c r="G148">
        <v>11</v>
      </c>
      <c r="H148">
        <v>0.4</v>
      </c>
      <c r="I148" t="s">
        <v>194</v>
      </c>
      <c r="J148" t="s">
        <v>27</v>
      </c>
      <c r="K148" t="s">
        <v>40</v>
      </c>
      <c r="L148" t="s">
        <v>41</v>
      </c>
      <c r="M148">
        <v>335731.7107</v>
      </c>
      <c r="N148">
        <v>3059408.6524</v>
      </c>
      <c r="O148" t="str">
        <f>VLOOKUP(D148,'Lines LookUp'!$A$1:$C$12,3,0)</f>
        <v>LUB</v>
      </c>
      <c r="P148" t="str">
        <f t="shared" si="2"/>
        <v>335731.711-3059408.653</v>
      </c>
      <c r="Q148">
        <f>VLOOKUP(P148&amp;"-"&amp;O148,'Buscoords Workout'!$F:$G,2,0)</f>
        <v>9498</v>
      </c>
    </row>
    <row r="149" spans="1:17" x14ac:dyDescent="0.25">
      <c r="A149">
        <v>147</v>
      </c>
      <c r="B149" t="s">
        <v>71</v>
      </c>
      <c r="C149" t="s">
        <v>72</v>
      </c>
      <c r="D149" t="s">
        <v>47</v>
      </c>
      <c r="E149" t="s">
        <v>195</v>
      </c>
      <c r="F149">
        <v>50</v>
      </c>
      <c r="G149">
        <v>11</v>
      </c>
      <c r="H149">
        <v>0.4</v>
      </c>
      <c r="I149" t="s">
        <v>196</v>
      </c>
      <c r="J149" t="s">
        <v>27</v>
      </c>
      <c r="K149" t="s">
        <v>40</v>
      </c>
      <c r="L149" t="s">
        <v>41</v>
      </c>
      <c r="M149">
        <v>338970.18650000001</v>
      </c>
      <c r="N149">
        <v>3059572.9057999998</v>
      </c>
      <c r="O149" t="str">
        <f>VLOOKUP(D149,'Lines LookUp'!$A$1:$C$12,3,0)</f>
        <v>LUB</v>
      </c>
      <c r="P149" t="str">
        <f t="shared" si="2"/>
        <v>338970.187-3059572.906</v>
      </c>
      <c r="Q149">
        <f>VLOOKUP(P149&amp;"-"&amp;O149,'Buscoords Workout'!$F:$G,2,0)</f>
        <v>9024</v>
      </c>
    </row>
    <row r="150" spans="1:17" x14ac:dyDescent="0.25">
      <c r="A150">
        <v>148</v>
      </c>
      <c r="B150" t="s">
        <v>71</v>
      </c>
      <c r="C150" t="s">
        <v>72</v>
      </c>
      <c r="D150" t="s">
        <v>47</v>
      </c>
      <c r="E150" t="s">
        <v>197</v>
      </c>
      <c r="F150">
        <v>100</v>
      </c>
      <c r="G150">
        <v>11</v>
      </c>
      <c r="H150">
        <v>0.4</v>
      </c>
      <c r="I150" t="s">
        <v>77</v>
      </c>
      <c r="J150" t="s">
        <v>27</v>
      </c>
      <c r="K150" t="s">
        <v>40</v>
      </c>
      <c r="L150" t="s">
        <v>41</v>
      </c>
      <c r="M150">
        <v>335926.00520000001</v>
      </c>
      <c r="N150">
        <v>3059131.6139000002</v>
      </c>
      <c r="O150" t="str">
        <f>VLOOKUP(D150,'Lines LookUp'!$A$1:$C$12,3,0)</f>
        <v>LUB</v>
      </c>
      <c r="P150" t="str">
        <f t="shared" si="2"/>
        <v>335926.006-3059131.614</v>
      </c>
      <c r="Q150">
        <f>VLOOKUP(P150&amp;"-"&amp;O150,'Buscoords Workout'!$F:$G,2,0)</f>
        <v>9351</v>
      </c>
    </row>
    <row r="151" spans="1:17" x14ac:dyDescent="0.25">
      <c r="A151">
        <v>149</v>
      </c>
      <c r="B151" t="s">
        <v>71</v>
      </c>
      <c r="C151" t="s">
        <v>72</v>
      </c>
      <c r="D151" t="s">
        <v>47</v>
      </c>
      <c r="E151" t="s">
        <v>198</v>
      </c>
      <c r="F151">
        <v>250</v>
      </c>
      <c r="G151">
        <v>11</v>
      </c>
      <c r="H151">
        <v>0.4</v>
      </c>
      <c r="I151" t="s">
        <v>199</v>
      </c>
      <c r="J151" t="s">
        <v>27</v>
      </c>
      <c r="K151" t="s">
        <v>40</v>
      </c>
      <c r="L151" t="s">
        <v>41</v>
      </c>
      <c r="M151">
        <v>335994.45439999999</v>
      </c>
      <c r="N151">
        <v>3058949.6277999999</v>
      </c>
      <c r="O151" t="str">
        <f>VLOOKUP(D151,'Lines LookUp'!$A$1:$C$12,3,0)</f>
        <v>LUB</v>
      </c>
      <c r="P151" t="str">
        <f t="shared" si="2"/>
        <v>335994.455-3058949.628</v>
      </c>
      <c r="Q151">
        <f>VLOOKUP(P151&amp;"-"&amp;O151,'Buscoords Workout'!$F:$G,2,0)</f>
        <v>9482</v>
      </c>
    </row>
    <row r="152" spans="1:17" x14ac:dyDescent="0.25">
      <c r="A152">
        <v>150</v>
      </c>
      <c r="B152" t="s">
        <v>71</v>
      </c>
      <c r="C152" t="s">
        <v>72</v>
      </c>
      <c r="D152" t="s">
        <v>47</v>
      </c>
      <c r="E152" t="s">
        <v>200</v>
      </c>
      <c r="F152">
        <v>150</v>
      </c>
      <c r="G152">
        <v>11</v>
      </c>
      <c r="H152">
        <v>0.4</v>
      </c>
      <c r="I152" t="s">
        <v>201</v>
      </c>
      <c r="J152" t="s">
        <v>27</v>
      </c>
      <c r="K152" t="s">
        <v>40</v>
      </c>
      <c r="L152" t="s">
        <v>41</v>
      </c>
      <c r="M152">
        <v>336048.74099999998</v>
      </c>
      <c r="N152">
        <v>3058936.4734</v>
      </c>
      <c r="O152" t="str">
        <f>VLOOKUP(D152,'Lines LookUp'!$A$1:$C$12,3,0)</f>
        <v>LUB</v>
      </c>
      <c r="P152" t="str">
        <f t="shared" si="2"/>
        <v>336048.741-3058936.474</v>
      </c>
      <c r="Q152">
        <f>VLOOKUP(P152&amp;"-"&amp;O152,'Buscoords Workout'!$F:$G,2,0)</f>
        <v>9484</v>
      </c>
    </row>
    <row r="153" spans="1:17" x14ac:dyDescent="0.25">
      <c r="A153">
        <v>151</v>
      </c>
      <c r="B153" t="s">
        <v>71</v>
      </c>
      <c r="C153" t="s">
        <v>72</v>
      </c>
      <c r="D153" t="s">
        <v>47</v>
      </c>
      <c r="E153" t="s">
        <v>202</v>
      </c>
      <c r="F153">
        <v>800</v>
      </c>
      <c r="G153">
        <v>11</v>
      </c>
      <c r="H153">
        <v>0.4</v>
      </c>
      <c r="I153" t="s">
        <v>203</v>
      </c>
      <c r="J153" t="s">
        <v>27</v>
      </c>
      <c r="K153" t="s">
        <v>40</v>
      </c>
      <c r="L153" t="s">
        <v>41</v>
      </c>
      <c r="M153">
        <v>336492.67700000003</v>
      </c>
      <c r="N153">
        <v>3059101.6286999998</v>
      </c>
      <c r="O153" t="str">
        <f>VLOOKUP(D153,'Lines LookUp'!$A$1:$C$12,3,0)</f>
        <v>LUB</v>
      </c>
      <c r="P153" t="str">
        <f t="shared" si="2"/>
        <v>336492.677-3059101.629</v>
      </c>
      <c r="Q153">
        <f>VLOOKUP(P153&amp;"-"&amp;O153,'Buscoords Workout'!$F:$G,2,0)</f>
        <v>9487</v>
      </c>
    </row>
    <row r="154" spans="1:17" x14ac:dyDescent="0.25">
      <c r="A154">
        <v>152</v>
      </c>
      <c r="B154" t="s">
        <v>71</v>
      </c>
      <c r="C154" t="s">
        <v>72</v>
      </c>
      <c r="D154" t="s">
        <v>47</v>
      </c>
      <c r="E154" t="s">
        <v>204</v>
      </c>
      <c r="F154">
        <v>100</v>
      </c>
      <c r="G154">
        <v>11</v>
      </c>
      <c r="H154">
        <v>0.4</v>
      </c>
      <c r="I154" t="s">
        <v>74</v>
      </c>
      <c r="J154" t="s">
        <v>27</v>
      </c>
      <c r="K154" t="s">
        <v>40</v>
      </c>
      <c r="L154" t="s">
        <v>41</v>
      </c>
      <c r="M154">
        <v>338139.3394</v>
      </c>
      <c r="N154">
        <v>3058926.2563</v>
      </c>
      <c r="O154" t="str">
        <f>VLOOKUP(D154,'Lines LookUp'!$A$1:$C$12,3,0)</f>
        <v>LUB</v>
      </c>
      <c r="P154" t="str">
        <f t="shared" si="2"/>
        <v>338139.34-3058926.257</v>
      </c>
      <c r="Q154">
        <f>VLOOKUP(P154&amp;"-"&amp;O154,'Buscoords Workout'!$F:$G,2,0)</f>
        <v>9494</v>
      </c>
    </row>
    <row r="155" spans="1:17" x14ac:dyDescent="0.25">
      <c r="A155">
        <v>153</v>
      </c>
      <c r="B155" t="s">
        <v>71</v>
      </c>
      <c r="C155" t="s">
        <v>72</v>
      </c>
      <c r="D155" t="s">
        <v>47</v>
      </c>
      <c r="E155" t="s">
        <v>205</v>
      </c>
      <c r="F155">
        <v>100</v>
      </c>
      <c r="G155">
        <v>11</v>
      </c>
      <c r="H155">
        <v>0.4</v>
      </c>
      <c r="I155" t="s">
        <v>77</v>
      </c>
      <c r="J155" t="s">
        <v>27</v>
      </c>
      <c r="K155" t="s">
        <v>40</v>
      </c>
      <c r="L155" t="s">
        <v>41</v>
      </c>
      <c r="M155">
        <v>337985.41259999998</v>
      </c>
      <c r="N155">
        <v>3059079.9029999999</v>
      </c>
      <c r="O155" t="str">
        <f>VLOOKUP(D155,'Lines LookUp'!$A$1:$C$12,3,0)</f>
        <v>LUB</v>
      </c>
      <c r="P155" t="str">
        <f t="shared" si="2"/>
        <v>337985.413-3059079.903</v>
      </c>
      <c r="Q155">
        <f>VLOOKUP(P155&amp;"-"&amp;O155,'Buscoords Workout'!$F:$G,2,0)</f>
        <v>9490</v>
      </c>
    </row>
    <row r="156" spans="1:17" x14ac:dyDescent="0.25">
      <c r="A156">
        <v>154</v>
      </c>
      <c r="B156" t="s">
        <v>71</v>
      </c>
      <c r="C156" t="s">
        <v>72</v>
      </c>
      <c r="D156" t="s">
        <v>47</v>
      </c>
      <c r="E156" t="s">
        <v>206</v>
      </c>
      <c r="F156">
        <v>200</v>
      </c>
      <c r="G156">
        <v>11</v>
      </c>
      <c r="H156">
        <v>0.4</v>
      </c>
      <c r="I156" t="s">
        <v>77</v>
      </c>
      <c r="J156" t="s">
        <v>27</v>
      </c>
      <c r="K156" t="s">
        <v>40</v>
      </c>
      <c r="L156" t="s">
        <v>41</v>
      </c>
      <c r="M156">
        <v>337941.29369999998</v>
      </c>
      <c r="N156">
        <v>3059162.8654999998</v>
      </c>
      <c r="O156" t="str">
        <f>VLOOKUP(D156,'Lines LookUp'!$A$1:$C$12,3,0)</f>
        <v>LUB</v>
      </c>
      <c r="P156" t="str">
        <f t="shared" si="2"/>
        <v>337941.294-3059162.866</v>
      </c>
      <c r="Q156">
        <f>VLOOKUP(P156&amp;"-"&amp;O156,'Buscoords Workout'!$F:$G,2,0)</f>
        <v>9304</v>
      </c>
    </row>
    <row r="157" spans="1:17" x14ac:dyDescent="0.25">
      <c r="A157">
        <v>155</v>
      </c>
      <c r="B157" t="s">
        <v>71</v>
      </c>
      <c r="C157" t="s">
        <v>72</v>
      </c>
      <c r="D157" t="s">
        <v>47</v>
      </c>
      <c r="E157" t="s">
        <v>207</v>
      </c>
      <c r="F157">
        <v>100</v>
      </c>
      <c r="G157">
        <v>11</v>
      </c>
      <c r="H157">
        <v>0.4</v>
      </c>
      <c r="I157" t="s">
        <v>77</v>
      </c>
      <c r="J157" t="s">
        <v>27</v>
      </c>
      <c r="K157" t="s">
        <v>40</v>
      </c>
      <c r="L157" t="s">
        <v>41</v>
      </c>
      <c r="M157">
        <v>337969.23090000002</v>
      </c>
      <c r="N157">
        <v>3059218.733</v>
      </c>
      <c r="O157" t="str">
        <f>VLOOKUP(D157,'Lines LookUp'!$A$1:$C$12,3,0)</f>
        <v>LUB</v>
      </c>
      <c r="P157" t="str">
        <f t="shared" si="2"/>
        <v>337969.231-3059218.733</v>
      </c>
      <c r="Q157">
        <f>VLOOKUP(P157&amp;"-"&amp;O157,'Buscoords Workout'!$F:$G,2,0)</f>
        <v>9306</v>
      </c>
    </row>
    <row r="158" spans="1:17" x14ac:dyDescent="0.25">
      <c r="A158">
        <v>156</v>
      </c>
      <c r="B158" t="s">
        <v>71</v>
      </c>
      <c r="C158" t="s">
        <v>72</v>
      </c>
      <c r="D158" t="s">
        <v>47</v>
      </c>
      <c r="E158" t="s">
        <v>208</v>
      </c>
      <c r="F158">
        <v>200</v>
      </c>
      <c r="G158">
        <v>11</v>
      </c>
      <c r="H158">
        <v>0.4</v>
      </c>
      <c r="I158" t="s">
        <v>77</v>
      </c>
      <c r="J158" t="s">
        <v>27</v>
      </c>
      <c r="K158" t="s">
        <v>40</v>
      </c>
      <c r="L158" t="s">
        <v>41</v>
      </c>
      <c r="M158">
        <v>338109.26120000001</v>
      </c>
      <c r="N158">
        <v>3059454.7722</v>
      </c>
      <c r="O158" t="str">
        <f>VLOOKUP(D158,'Lines LookUp'!$A$1:$C$12,3,0)</f>
        <v>LUB</v>
      </c>
      <c r="P158" t="str">
        <f t="shared" si="2"/>
        <v>338109.262-3059454.773</v>
      </c>
      <c r="Q158">
        <f>VLOOKUP(P158&amp;"-"&amp;O158,'Buscoords Workout'!$F:$G,2,0)</f>
        <v>9317</v>
      </c>
    </row>
    <row r="159" spans="1:17" x14ac:dyDescent="0.25">
      <c r="A159">
        <v>157</v>
      </c>
      <c r="B159" t="s">
        <v>71</v>
      </c>
      <c r="C159" t="s">
        <v>72</v>
      </c>
      <c r="D159" t="s">
        <v>52</v>
      </c>
      <c r="E159" t="s">
        <v>209</v>
      </c>
      <c r="F159">
        <v>100</v>
      </c>
      <c r="G159">
        <v>11</v>
      </c>
      <c r="H159">
        <v>0.4</v>
      </c>
      <c r="I159" t="s">
        <v>210</v>
      </c>
      <c r="J159" t="s">
        <v>27</v>
      </c>
      <c r="K159" t="s">
        <v>32</v>
      </c>
      <c r="L159" t="s">
        <v>33</v>
      </c>
      <c r="M159">
        <v>337450.94640000002</v>
      </c>
      <c r="N159">
        <v>3062345.2337000002</v>
      </c>
      <c r="O159" t="str">
        <f>VLOOKUP(D159,'Lines LookUp'!$A$1:$C$12,3,0)</f>
        <v>GOT</v>
      </c>
      <c r="P159" t="str">
        <f t="shared" si="2"/>
        <v>337450.947-3062345.234</v>
      </c>
      <c r="Q159">
        <f>VLOOKUP(P159&amp;"-"&amp;O159,'Buscoords Workout'!$F:$G,2,0)</f>
        <v>4045</v>
      </c>
    </row>
    <row r="160" spans="1:17" x14ac:dyDescent="0.25">
      <c r="A160">
        <v>158</v>
      </c>
      <c r="B160" t="s">
        <v>71</v>
      </c>
      <c r="C160" t="s">
        <v>72</v>
      </c>
      <c r="D160" t="s">
        <v>52</v>
      </c>
      <c r="E160" t="s">
        <v>78</v>
      </c>
      <c r="F160">
        <v>200</v>
      </c>
      <c r="G160">
        <v>11</v>
      </c>
      <c r="H160">
        <v>0.4</v>
      </c>
      <c r="I160" t="s">
        <v>210</v>
      </c>
      <c r="J160" t="s">
        <v>27</v>
      </c>
      <c r="K160" t="s">
        <v>32</v>
      </c>
      <c r="L160" t="s">
        <v>33</v>
      </c>
      <c r="M160">
        <v>337770.58779999998</v>
      </c>
      <c r="N160">
        <v>3062977.1705</v>
      </c>
      <c r="O160" t="str">
        <f>VLOOKUP(D160,'Lines LookUp'!$A$1:$C$12,3,0)</f>
        <v>GOT</v>
      </c>
      <c r="P160" t="str">
        <f t="shared" si="2"/>
        <v>337770.588-3062977.171</v>
      </c>
      <c r="Q160">
        <f>VLOOKUP(P160&amp;"-"&amp;O160,'Buscoords Workout'!$F:$G,2,0)</f>
        <v>4056</v>
      </c>
    </row>
    <row r="161" spans="1:17" x14ac:dyDescent="0.25">
      <c r="A161">
        <v>159</v>
      </c>
      <c r="B161" t="s">
        <v>71</v>
      </c>
      <c r="C161" t="s">
        <v>72</v>
      </c>
      <c r="D161" t="s">
        <v>52</v>
      </c>
      <c r="E161" t="s">
        <v>78</v>
      </c>
      <c r="F161">
        <v>200</v>
      </c>
      <c r="G161">
        <v>11</v>
      </c>
      <c r="H161">
        <v>0.4</v>
      </c>
      <c r="I161" t="s">
        <v>210</v>
      </c>
      <c r="J161" t="s">
        <v>27</v>
      </c>
      <c r="K161" t="s">
        <v>32</v>
      </c>
      <c r="L161" t="s">
        <v>33</v>
      </c>
      <c r="M161">
        <v>337936.01620000001</v>
      </c>
      <c r="N161">
        <v>3063321.6537000001</v>
      </c>
      <c r="O161" t="str">
        <f>VLOOKUP(D161,'Lines LookUp'!$A$1:$C$12,3,0)</f>
        <v>GOT</v>
      </c>
      <c r="P161" t="str">
        <f t="shared" si="2"/>
        <v>337936.017-3063321.654</v>
      </c>
      <c r="Q161">
        <f>VLOOKUP(P161&amp;"-"&amp;O161,'Buscoords Workout'!$F:$G,2,0)</f>
        <v>4061</v>
      </c>
    </row>
    <row r="162" spans="1:17" x14ac:dyDescent="0.25">
      <c r="A162">
        <v>160</v>
      </c>
      <c r="B162" t="s">
        <v>71</v>
      </c>
      <c r="C162" t="s">
        <v>72</v>
      </c>
      <c r="D162" t="s">
        <v>52</v>
      </c>
      <c r="E162" t="s">
        <v>211</v>
      </c>
      <c r="F162">
        <v>300</v>
      </c>
      <c r="G162">
        <v>11</v>
      </c>
      <c r="H162">
        <v>0.4</v>
      </c>
      <c r="I162" t="s">
        <v>210</v>
      </c>
      <c r="J162" t="s">
        <v>27</v>
      </c>
      <c r="K162" t="s">
        <v>32</v>
      </c>
      <c r="L162" t="s">
        <v>33</v>
      </c>
      <c r="M162">
        <v>338306.30440000002</v>
      </c>
      <c r="N162">
        <v>3063844.9515</v>
      </c>
      <c r="O162" t="str">
        <f>VLOOKUP(D162,'Lines LookUp'!$A$1:$C$12,3,0)</f>
        <v>GOT</v>
      </c>
      <c r="P162" t="str">
        <f t="shared" si="2"/>
        <v>338306.305-3063844.952</v>
      </c>
      <c r="Q162">
        <f>VLOOKUP(P162&amp;"-"&amp;O162,'Buscoords Workout'!$F:$G,2,0)</f>
        <v>4069</v>
      </c>
    </row>
    <row r="163" spans="1:17" x14ac:dyDescent="0.25">
      <c r="A163">
        <v>161</v>
      </c>
      <c r="B163" t="s">
        <v>71</v>
      </c>
      <c r="C163" t="s">
        <v>72</v>
      </c>
      <c r="D163" t="s">
        <v>52</v>
      </c>
      <c r="E163" t="s">
        <v>78</v>
      </c>
      <c r="F163">
        <v>100</v>
      </c>
      <c r="G163">
        <v>11</v>
      </c>
      <c r="H163">
        <v>0.4</v>
      </c>
      <c r="I163" t="s">
        <v>210</v>
      </c>
      <c r="J163" t="s">
        <v>27</v>
      </c>
      <c r="K163" t="s">
        <v>32</v>
      </c>
      <c r="L163" t="s">
        <v>33</v>
      </c>
      <c r="M163">
        <v>338418.80589999998</v>
      </c>
      <c r="N163">
        <v>3064033.1943999999</v>
      </c>
      <c r="O163" t="str">
        <f>VLOOKUP(D163,'Lines LookUp'!$A$1:$C$12,3,0)</f>
        <v>GOT</v>
      </c>
      <c r="P163" t="str">
        <f t="shared" si="2"/>
        <v>338418.806-3064033.195</v>
      </c>
      <c r="Q163">
        <f>VLOOKUP(P163&amp;"-"&amp;O163,'Buscoords Workout'!$F:$G,2,0)</f>
        <v>4072</v>
      </c>
    </row>
    <row r="164" spans="1:17" x14ac:dyDescent="0.25">
      <c r="A164">
        <v>162</v>
      </c>
      <c r="B164" t="s">
        <v>71</v>
      </c>
      <c r="C164" t="s">
        <v>72</v>
      </c>
      <c r="D164" t="s">
        <v>52</v>
      </c>
      <c r="E164" t="s">
        <v>78</v>
      </c>
      <c r="F164">
        <v>200</v>
      </c>
      <c r="G164">
        <v>11</v>
      </c>
      <c r="H164">
        <v>0.4</v>
      </c>
      <c r="I164" t="s">
        <v>210</v>
      </c>
      <c r="J164" t="s">
        <v>27</v>
      </c>
      <c r="K164" t="s">
        <v>32</v>
      </c>
      <c r="L164" t="s">
        <v>33</v>
      </c>
      <c r="M164">
        <v>338568.9351</v>
      </c>
      <c r="N164">
        <v>3064499.7137000002</v>
      </c>
      <c r="O164" t="str">
        <f>VLOOKUP(D164,'Lines LookUp'!$A$1:$C$12,3,0)</f>
        <v>GOT</v>
      </c>
      <c r="P164" t="str">
        <f t="shared" si="2"/>
        <v>338568.936-3064499.714</v>
      </c>
      <c r="Q164">
        <f>VLOOKUP(P164&amp;"-"&amp;O164,'Buscoords Workout'!$F:$G,2,0)</f>
        <v>4081</v>
      </c>
    </row>
    <row r="165" spans="1:17" x14ac:dyDescent="0.25">
      <c r="A165">
        <v>163</v>
      </c>
      <c r="B165" t="s">
        <v>71</v>
      </c>
      <c r="C165" t="s">
        <v>72</v>
      </c>
      <c r="D165" t="s">
        <v>52</v>
      </c>
      <c r="E165" t="s">
        <v>78</v>
      </c>
      <c r="F165">
        <v>200</v>
      </c>
      <c r="G165">
        <v>11</v>
      </c>
      <c r="H165">
        <v>0.4</v>
      </c>
      <c r="I165" t="s">
        <v>210</v>
      </c>
      <c r="J165" t="s">
        <v>27</v>
      </c>
      <c r="K165" t="s">
        <v>32</v>
      </c>
      <c r="L165" t="s">
        <v>33</v>
      </c>
      <c r="M165">
        <v>338650.76539999997</v>
      </c>
      <c r="N165">
        <v>3064273.3933000001</v>
      </c>
      <c r="O165" t="str">
        <f>VLOOKUP(D165,'Lines LookUp'!$A$1:$C$12,3,0)</f>
        <v>GOT</v>
      </c>
      <c r="P165" t="str">
        <f t="shared" si="2"/>
        <v>338650.766-3064273.394</v>
      </c>
      <c r="Q165">
        <f>VLOOKUP(P165&amp;"-"&amp;O165,'Buscoords Workout'!$F:$G,2,0)</f>
        <v>4109</v>
      </c>
    </row>
    <row r="166" spans="1:17" x14ac:dyDescent="0.25">
      <c r="A166">
        <v>164</v>
      </c>
      <c r="B166" t="s">
        <v>71</v>
      </c>
      <c r="C166" t="s">
        <v>72</v>
      </c>
      <c r="D166" t="s">
        <v>52</v>
      </c>
      <c r="E166" t="s">
        <v>78</v>
      </c>
      <c r="F166">
        <v>200</v>
      </c>
      <c r="G166">
        <v>11</v>
      </c>
      <c r="H166">
        <v>0.4</v>
      </c>
      <c r="I166" t="s">
        <v>210</v>
      </c>
      <c r="J166" t="s">
        <v>27</v>
      </c>
      <c r="K166" t="s">
        <v>32</v>
      </c>
      <c r="L166" t="s">
        <v>33</v>
      </c>
      <c r="M166">
        <v>338821.56349999999</v>
      </c>
      <c r="N166">
        <v>3064270.3996000001</v>
      </c>
      <c r="O166" t="str">
        <f>VLOOKUP(D166,'Lines LookUp'!$A$1:$C$12,3,0)</f>
        <v>GOT</v>
      </c>
      <c r="P166" t="str">
        <f t="shared" si="2"/>
        <v>338821.564-3064270.4</v>
      </c>
      <c r="Q166">
        <f>VLOOKUP(P166&amp;"-"&amp;O166,'Buscoords Workout'!$F:$G,2,0)</f>
        <v>4106</v>
      </c>
    </row>
    <row r="167" spans="1:17" x14ac:dyDescent="0.25">
      <c r="A167">
        <v>165</v>
      </c>
      <c r="B167" t="s">
        <v>71</v>
      </c>
      <c r="C167" t="s">
        <v>72</v>
      </c>
      <c r="D167" t="s">
        <v>52</v>
      </c>
      <c r="E167" t="s">
        <v>78</v>
      </c>
      <c r="F167">
        <v>100</v>
      </c>
      <c r="G167">
        <v>11</v>
      </c>
      <c r="H167">
        <v>0.4</v>
      </c>
      <c r="I167" t="s">
        <v>210</v>
      </c>
      <c r="J167" t="s">
        <v>27</v>
      </c>
      <c r="K167" t="s">
        <v>32</v>
      </c>
      <c r="L167" t="s">
        <v>33</v>
      </c>
      <c r="M167">
        <v>338942.4791</v>
      </c>
      <c r="N167">
        <v>3064387.6702000001</v>
      </c>
      <c r="O167" t="str">
        <f>VLOOKUP(D167,'Lines LookUp'!$A$1:$C$12,3,0)</f>
        <v>GOT</v>
      </c>
      <c r="P167" t="str">
        <f t="shared" si="2"/>
        <v>338942.48-3064387.671</v>
      </c>
      <c r="Q167">
        <f>VLOOKUP(P167&amp;"-"&amp;O167,'Buscoords Workout'!$F:$G,2,0)</f>
        <v>4115</v>
      </c>
    </row>
    <row r="168" spans="1:17" x14ac:dyDescent="0.25">
      <c r="A168">
        <v>166</v>
      </c>
      <c r="B168" t="s">
        <v>71</v>
      </c>
      <c r="C168" t="s">
        <v>72</v>
      </c>
      <c r="D168" t="s">
        <v>52</v>
      </c>
      <c r="E168" t="s">
        <v>78</v>
      </c>
      <c r="F168">
        <v>200</v>
      </c>
      <c r="G168">
        <v>11</v>
      </c>
      <c r="H168">
        <v>0.4</v>
      </c>
      <c r="I168" t="s">
        <v>210</v>
      </c>
      <c r="J168" t="s">
        <v>27</v>
      </c>
      <c r="K168" t="s">
        <v>32</v>
      </c>
      <c r="L168" t="s">
        <v>33</v>
      </c>
      <c r="M168">
        <v>338993.12760000001</v>
      </c>
      <c r="N168">
        <v>3064262.7878</v>
      </c>
      <c r="O168" t="str">
        <f>VLOOKUP(D168,'Lines LookUp'!$A$1:$C$12,3,0)</f>
        <v>GOT</v>
      </c>
      <c r="P168" t="str">
        <f t="shared" si="2"/>
        <v>338993.128-3064262.788</v>
      </c>
      <c r="Q168">
        <f>VLOOKUP(P168&amp;"-"&amp;O168,'Buscoords Workout'!$F:$G,2,0)</f>
        <v>4101</v>
      </c>
    </row>
    <row r="169" spans="1:17" x14ac:dyDescent="0.25">
      <c r="A169">
        <v>167</v>
      </c>
      <c r="B169" t="s">
        <v>71</v>
      </c>
      <c r="C169" t="s">
        <v>72</v>
      </c>
      <c r="D169" t="s">
        <v>52</v>
      </c>
      <c r="E169" t="s">
        <v>78</v>
      </c>
      <c r="F169">
        <v>200</v>
      </c>
      <c r="G169">
        <v>11</v>
      </c>
      <c r="H169">
        <v>0.4</v>
      </c>
      <c r="I169" t="s">
        <v>210</v>
      </c>
      <c r="J169" t="s">
        <v>27</v>
      </c>
      <c r="K169" t="s">
        <v>32</v>
      </c>
      <c r="L169" t="s">
        <v>33</v>
      </c>
      <c r="M169">
        <v>338868.18489999999</v>
      </c>
      <c r="N169">
        <v>3064035.3769999999</v>
      </c>
      <c r="O169" t="str">
        <f>VLOOKUP(D169,'Lines LookUp'!$A$1:$C$12,3,0)</f>
        <v>GOT</v>
      </c>
      <c r="P169" t="str">
        <f t="shared" si="2"/>
        <v>338868.185-3064035.377</v>
      </c>
      <c r="Q169">
        <f>VLOOKUP(P169&amp;"-"&amp;O169,'Buscoords Workout'!$F:$G,2,0)</f>
        <v>4092</v>
      </c>
    </row>
    <row r="170" spans="1:17" x14ac:dyDescent="0.25">
      <c r="A170">
        <v>168</v>
      </c>
      <c r="B170" t="s">
        <v>71</v>
      </c>
      <c r="C170" t="s">
        <v>72</v>
      </c>
      <c r="D170" t="s">
        <v>52</v>
      </c>
      <c r="E170" t="s">
        <v>78</v>
      </c>
      <c r="F170">
        <v>300</v>
      </c>
      <c r="G170">
        <v>11</v>
      </c>
      <c r="H170">
        <v>0.4</v>
      </c>
      <c r="I170" t="s">
        <v>210</v>
      </c>
      <c r="J170" t="s">
        <v>27</v>
      </c>
      <c r="K170" t="s">
        <v>32</v>
      </c>
      <c r="L170" t="s">
        <v>33</v>
      </c>
      <c r="M170">
        <v>339042.02250000002</v>
      </c>
      <c r="N170">
        <v>3063775.2387000001</v>
      </c>
      <c r="O170" t="str">
        <f>VLOOKUP(D170,'Lines LookUp'!$A$1:$C$12,3,0)</f>
        <v>GOT</v>
      </c>
      <c r="P170" t="str">
        <f t="shared" si="2"/>
        <v>339042.023-3063775.239</v>
      </c>
      <c r="Q170">
        <f>VLOOKUP(P170&amp;"-"&amp;O170,'Buscoords Workout'!$F:$G,2,0)</f>
        <v>4143</v>
      </c>
    </row>
    <row r="171" spans="1:17" x14ac:dyDescent="0.25">
      <c r="A171">
        <v>169</v>
      </c>
      <c r="B171" t="s">
        <v>71</v>
      </c>
      <c r="C171" t="s">
        <v>72</v>
      </c>
      <c r="D171" t="s">
        <v>52</v>
      </c>
      <c r="E171" t="s">
        <v>78</v>
      </c>
      <c r="F171">
        <v>100</v>
      </c>
      <c r="G171">
        <v>11</v>
      </c>
      <c r="H171">
        <v>0.4</v>
      </c>
      <c r="I171" t="s">
        <v>210</v>
      </c>
      <c r="J171" t="s">
        <v>27</v>
      </c>
      <c r="K171" t="s">
        <v>32</v>
      </c>
      <c r="L171" t="s">
        <v>33</v>
      </c>
      <c r="M171">
        <v>338619.45510000002</v>
      </c>
      <c r="N171">
        <v>3063677.8218999999</v>
      </c>
      <c r="O171" t="str">
        <f>VLOOKUP(D171,'Lines LookUp'!$A$1:$C$12,3,0)</f>
        <v>GOT</v>
      </c>
      <c r="P171" t="str">
        <f t="shared" si="2"/>
        <v>338619.456-3063677.822</v>
      </c>
      <c r="Q171">
        <f>VLOOKUP(P171&amp;"-"&amp;O171,'Buscoords Workout'!$F:$G,2,0)</f>
        <v>4144</v>
      </c>
    </row>
    <row r="172" spans="1:17" x14ac:dyDescent="0.25">
      <c r="A172">
        <v>170</v>
      </c>
      <c r="B172" t="s">
        <v>71</v>
      </c>
      <c r="C172" t="s">
        <v>72</v>
      </c>
      <c r="D172" t="s">
        <v>52</v>
      </c>
      <c r="E172" t="s">
        <v>78</v>
      </c>
      <c r="F172">
        <v>200</v>
      </c>
      <c r="G172">
        <v>11</v>
      </c>
      <c r="H172">
        <v>0.4</v>
      </c>
      <c r="I172" t="s">
        <v>210</v>
      </c>
      <c r="J172" t="s">
        <v>27</v>
      </c>
      <c r="K172" t="s">
        <v>32</v>
      </c>
      <c r="L172" t="s">
        <v>33</v>
      </c>
      <c r="M172">
        <v>338608.92379999999</v>
      </c>
      <c r="N172">
        <v>3063810.0824000002</v>
      </c>
      <c r="O172" t="str">
        <f>VLOOKUP(D172,'Lines LookUp'!$A$1:$C$12,3,0)</f>
        <v>GOT</v>
      </c>
      <c r="P172" t="str">
        <f t="shared" si="2"/>
        <v>338608.924-3063810.083</v>
      </c>
      <c r="Q172">
        <f>VLOOKUP(P172&amp;"-"&amp;O172,'Buscoords Workout'!$F:$G,2,0)</f>
        <v>4147</v>
      </c>
    </row>
    <row r="173" spans="1:17" x14ac:dyDescent="0.25">
      <c r="A173">
        <v>171</v>
      </c>
      <c r="B173" t="s">
        <v>71</v>
      </c>
      <c r="C173" t="s">
        <v>72</v>
      </c>
      <c r="D173" t="s">
        <v>52</v>
      </c>
      <c r="E173" t="s">
        <v>78</v>
      </c>
      <c r="F173">
        <v>200</v>
      </c>
      <c r="G173">
        <v>11</v>
      </c>
      <c r="H173">
        <v>0.4</v>
      </c>
      <c r="I173" t="s">
        <v>210</v>
      </c>
      <c r="J173" t="s">
        <v>27</v>
      </c>
      <c r="K173" t="s">
        <v>32</v>
      </c>
      <c r="L173" t="s">
        <v>33</v>
      </c>
      <c r="M173">
        <v>338530.55440000002</v>
      </c>
      <c r="N173">
        <v>3063900.7549999999</v>
      </c>
      <c r="O173" t="str">
        <f>VLOOKUP(D173,'Lines LookUp'!$A$1:$C$12,3,0)</f>
        <v>GOT</v>
      </c>
      <c r="P173" t="str">
        <f t="shared" si="2"/>
        <v>338530.555-3063900.755</v>
      </c>
      <c r="Q173">
        <f>VLOOKUP(P173&amp;"-"&amp;O173,'Buscoords Workout'!$F:$G,2,0)</f>
        <v>4085</v>
      </c>
    </row>
    <row r="174" spans="1:17" x14ac:dyDescent="0.25">
      <c r="A174">
        <v>172</v>
      </c>
      <c r="B174" t="s">
        <v>71</v>
      </c>
      <c r="C174" t="s">
        <v>72</v>
      </c>
      <c r="D174" t="s">
        <v>52</v>
      </c>
      <c r="E174" t="s">
        <v>78</v>
      </c>
      <c r="F174">
        <v>200</v>
      </c>
      <c r="G174">
        <v>11</v>
      </c>
      <c r="H174">
        <v>0.4</v>
      </c>
      <c r="I174" t="s">
        <v>77</v>
      </c>
      <c r="J174" t="s">
        <v>27</v>
      </c>
      <c r="K174" t="s">
        <v>32</v>
      </c>
      <c r="L174" t="s">
        <v>33</v>
      </c>
      <c r="M174">
        <v>337616.53899999999</v>
      </c>
      <c r="N174">
        <v>3062660.4021000001</v>
      </c>
      <c r="O174" t="str">
        <f>VLOOKUP(D174,'Lines LookUp'!$A$1:$C$12,3,0)</f>
        <v>GOT</v>
      </c>
      <c r="P174" t="str">
        <f t="shared" si="2"/>
        <v>337616.539-3062660.403</v>
      </c>
      <c r="Q174">
        <f>VLOOKUP(P174&amp;"-"&amp;O174,'Buscoords Workout'!$F:$G,2,0)</f>
        <v>4052</v>
      </c>
    </row>
    <row r="175" spans="1:17" x14ac:dyDescent="0.25">
      <c r="A175">
        <v>173</v>
      </c>
      <c r="B175" t="s">
        <v>71</v>
      </c>
      <c r="C175" t="s">
        <v>72</v>
      </c>
      <c r="D175" t="s">
        <v>52</v>
      </c>
      <c r="E175" t="s">
        <v>78</v>
      </c>
      <c r="F175">
        <v>150</v>
      </c>
      <c r="G175">
        <v>11</v>
      </c>
      <c r="H175">
        <v>0.4</v>
      </c>
      <c r="I175" t="s">
        <v>77</v>
      </c>
      <c r="J175" t="s">
        <v>27</v>
      </c>
      <c r="K175" t="s">
        <v>32</v>
      </c>
      <c r="L175" t="s">
        <v>33</v>
      </c>
      <c r="M175">
        <v>337849.89409999998</v>
      </c>
      <c r="N175">
        <v>3063154.2990999999</v>
      </c>
      <c r="O175" t="str">
        <f>VLOOKUP(D175,'Lines LookUp'!$A$1:$C$12,3,0)</f>
        <v>GOT</v>
      </c>
      <c r="P175" t="s">
        <v>275</v>
      </c>
      <c r="Q175">
        <f>VLOOKUP(P175&amp;"-"&amp;O175,'Buscoords Workout'!$F:$G,2,0)</f>
        <v>4058</v>
      </c>
    </row>
    <row r="176" spans="1:17" x14ac:dyDescent="0.25">
      <c r="A176">
        <v>174</v>
      </c>
      <c r="B176" t="s">
        <v>71</v>
      </c>
      <c r="C176" t="s">
        <v>72</v>
      </c>
      <c r="D176" t="s">
        <v>52</v>
      </c>
      <c r="E176" t="s">
        <v>78</v>
      </c>
      <c r="F176">
        <v>100</v>
      </c>
      <c r="G176">
        <v>11</v>
      </c>
      <c r="H176">
        <v>0.4</v>
      </c>
      <c r="I176" t="s">
        <v>77</v>
      </c>
      <c r="J176" t="s">
        <v>27</v>
      </c>
      <c r="K176" t="s">
        <v>32</v>
      </c>
      <c r="L176" t="s">
        <v>33</v>
      </c>
      <c r="M176">
        <v>338093.07569999999</v>
      </c>
      <c r="N176">
        <v>3063560.6905999999</v>
      </c>
      <c r="O176" t="str">
        <f>VLOOKUP(D176,'Lines LookUp'!$A$1:$C$12,3,0)</f>
        <v>GOT</v>
      </c>
      <c r="P176" t="str">
        <f t="shared" si="2"/>
        <v>338093.076-3063560.691</v>
      </c>
      <c r="Q176">
        <f>VLOOKUP(P176&amp;"-"&amp;O176,'Buscoords Workout'!$F:$G,2,0)</f>
        <v>4065</v>
      </c>
    </row>
    <row r="177" spans="1:17" x14ac:dyDescent="0.25">
      <c r="A177">
        <v>175</v>
      </c>
      <c r="B177" t="s">
        <v>71</v>
      </c>
      <c r="C177" t="s">
        <v>72</v>
      </c>
      <c r="D177" t="s">
        <v>52</v>
      </c>
      <c r="E177" t="s">
        <v>78</v>
      </c>
      <c r="F177">
        <v>100</v>
      </c>
      <c r="G177">
        <v>11</v>
      </c>
      <c r="H177">
        <v>0.4</v>
      </c>
      <c r="I177" t="s">
        <v>77</v>
      </c>
      <c r="J177" t="s">
        <v>27</v>
      </c>
      <c r="K177" t="s">
        <v>32</v>
      </c>
      <c r="L177" t="s">
        <v>33</v>
      </c>
      <c r="M177">
        <v>338895.47840000002</v>
      </c>
      <c r="N177">
        <v>3063710.8287</v>
      </c>
      <c r="O177" t="str">
        <f>VLOOKUP(D177,'Lines LookUp'!$A$1:$C$12,3,0)</f>
        <v>GOT</v>
      </c>
      <c r="P177" t="str">
        <f t="shared" si="2"/>
        <v>338895.479-3063710.829</v>
      </c>
      <c r="Q177">
        <f>VLOOKUP(P177&amp;"-"&amp;O177,'Buscoords Workout'!$F:$G,2,0)</f>
        <v>4140</v>
      </c>
    </row>
    <row r="178" spans="1:17" x14ac:dyDescent="0.25">
      <c r="A178">
        <v>176</v>
      </c>
      <c r="B178" t="s">
        <v>71</v>
      </c>
      <c r="C178" t="s">
        <v>72</v>
      </c>
      <c r="D178" t="s">
        <v>54</v>
      </c>
      <c r="E178" t="s">
        <v>78</v>
      </c>
      <c r="F178">
        <v>200</v>
      </c>
      <c r="G178">
        <v>11</v>
      </c>
      <c r="H178">
        <v>0.4</v>
      </c>
      <c r="I178" t="s">
        <v>77</v>
      </c>
      <c r="J178" t="s">
        <v>27</v>
      </c>
      <c r="K178" t="s">
        <v>32</v>
      </c>
      <c r="L178" t="s">
        <v>33</v>
      </c>
      <c r="M178">
        <v>335305.67670000001</v>
      </c>
      <c r="N178">
        <v>3063964.2226999998</v>
      </c>
      <c r="O178" t="str">
        <f>VLOOKUP(D178,'Lines LookUp'!$A$1:$C$12,3,0)</f>
        <v>DHO</v>
      </c>
      <c r="P178" t="str">
        <f t="shared" si="2"/>
        <v>335305.677-3063964.223</v>
      </c>
      <c r="Q178">
        <f>VLOOKUP(P178&amp;"-"&amp;O178,'Buscoords Workout'!$F:$G,2,0)</f>
        <v>3026</v>
      </c>
    </row>
    <row r="179" spans="1:17" x14ac:dyDescent="0.25">
      <c r="A179">
        <v>177</v>
      </c>
      <c r="B179" t="s">
        <v>71</v>
      </c>
      <c r="C179" t="s">
        <v>72</v>
      </c>
      <c r="D179" t="s">
        <v>54</v>
      </c>
      <c r="E179" t="s">
        <v>78</v>
      </c>
      <c r="F179">
        <v>200</v>
      </c>
      <c r="G179">
        <v>11</v>
      </c>
      <c r="H179">
        <v>0.4</v>
      </c>
      <c r="I179" t="s">
        <v>77</v>
      </c>
      <c r="J179" t="s">
        <v>27</v>
      </c>
      <c r="K179" t="s">
        <v>32</v>
      </c>
      <c r="L179" t="s">
        <v>33</v>
      </c>
      <c r="M179">
        <v>335484.87589999998</v>
      </c>
      <c r="N179">
        <v>3064169.5394000001</v>
      </c>
      <c r="O179" t="str">
        <f>VLOOKUP(D179,'Lines LookUp'!$A$1:$C$12,3,0)</f>
        <v>DHO</v>
      </c>
      <c r="P179" t="str">
        <f t="shared" si="2"/>
        <v>335484.876-3064169.54</v>
      </c>
      <c r="Q179">
        <f>VLOOKUP(P179&amp;"-"&amp;O179,'Buscoords Workout'!$F:$G,2,0)</f>
        <v>3039</v>
      </c>
    </row>
    <row r="180" spans="1:17" x14ac:dyDescent="0.25">
      <c r="A180">
        <v>178</v>
      </c>
      <c r="B180" t="s">
        <v>71</v>
      </c>
      <c r="C180" t="s">
        <v>72</v>
      </c>
      <c r="D180" t="s">
        <v>54</v>
      </c>
      <c r="E180" t="s">
        <v>78</v>
      </c>
      <c r="F180">
        <v>200</v>
      </c>
      <c r="G180">
        <v>11</v>
      </c>
      <c r="H180">
        <v>0.4</v>
      </c>
      <c r="I180" t="s">
        <v>77</v>
      </c>
      <c r="J180" t="s">
        <v>27</v>
      </c>
      <c r="K180" t="s">
        <v>32</v>
      </c>
      <c r="L180" t="s">
        <v>33</v>
      </c>
      <c r="M180">
        <v>335813.60070000001</v>
      </c>
      <c r="N180">
        <v>3064042.8028000002</v>
      </c>
      <c r="O180" t="str">
        <f>VLOOKUP(D180,'Lines LookUp'!$A$1:$C$12,3,0)</f>
        <v>DHO</v>
      </c>
      <c r="P180" t="str">
        <f t="shared" si="2"/>
        <v>335813.601-3064042.803</v>
      </c>
      <c r="Q180">
        <f>VLOOKUP(P180&amp;"-"&amp;O180,'Buscoords Workout'!$F:$G,2,0)</f>
        <v>3095</v>
      </c>
    </row>
    <row r="181" spans="1:17" x14ac:dyDescent="0.25">
      <c r="A181">
        <v>179</v>
      </c>
      <c r="B181" t="s">
        <v>71</v>
      </c>
      <c r="C181" t="s">
        <v>72</v>
      </c>
      <c r="D181" t="s">
        <v>54</v>
      </c>
      <c r="E181" t="s">
        <v>78</v>
      </c>
      <c r="F181">
        <v>200</v>
      </c>
      <c r="G181">
        <v>11</v>
      </c>
      <c r="H181">
        <v>0.4</v>
      </c>
      <c r="I181" t="s">
        <v>77</v>
      </c>
      <c r="J181" t="s">
        <v>27</v>
      </c>
      <c r="K181" t="s">
        <v>32</v>
      </c>
      <c r="L181" t="s">
        <v>33</v>
      </c>
      <c r="M181">
        <v>335593.78240000003</v>
      </c>
      <c r="N181">
        <v>3064434.2420000001</v>
      </c>
      <c r="O181" t="str">
        <f>VLOOKUP(D181,'Lines LookUp'!$A$1:$C$12,3,0)</f>
        <v>DHO</v>
      </c>
      <c r="P181" t="str">
        <f t="shared" si="2"/>
        <v>335593.783-3064434.242</v>
      </c>
      <c r="Q181">
        <f>VLOOKUP(P181&amp;"-"&amp;O181,'Buscoords Workout'!$F:$G,2,0)</f>
        <v>3045</v>
      </c>
    </row>
    <row r="182" spans="1:17" x14ac:dyDescent="0.25">
      <c r="A182">
        <v>180</v>
      </c>
      <c r="B182" t="s">
        <v>71</v>
      </c>
      <c r="C182" t="s">
        <v>72</v>
      </c>
      <c r="D182" t="s">
        <v>54</v>
      </c>
      <c r="E182" t="s">
        <v>78</v>
      </c>
      <c r="F182">
        <v>200</v>
      </c>
      <c r="G182">
        <v>11</v>
      </c>
      <c r="H182">
        <v>0.4</v>
      </c>
      <c r="I182" t="s">
        <v>77</v>
      </c>
      <c r="J182" t="s">
        <v>27</v>
      </c>
      <c r="K182" t="s">
        <v>32</v>
      </c>
      <c r="L182" t="s">
        <v>33</v>
      </c>
      <c r="M182">
        <v>335701.50400000002</v>
      </c>
      <c r="N182">
        <v>3064438.2080999999</v>
      </c>
      <c r="O182" t="str">
        <f>VLOOKUP(D182,'Lines LookUp'!$A$1:$C$12,3,0)</f>
        <v>DHO</v>
      </c>
      <c r="P182" t="str">
        <f t="shared" si="2"/>
        <v>335701.504-3064438.209</v>
      </c>
      <c r="Q182">
        <f>VLOOKUP(P182&amp;"-"&amp;O182,'Buscoords Workout'!$F:$G,2,0)</f>
        <v>3051</v>
      </c>
    </row>
    <row r="183" spans="1:17" x14ac:dyDescent="0.25">
      <c r="A183">
        <v>181</v>
      </c>
      <c r="B183" t="s">
        <v>71</v>
      </c>
      <c r="C183" t="s">
        <v>72</v>
      </c>
      <c r="D183" t="s">
        <v>54</v>
      </c>
      <c r="E183" t="s">
        <v>78</v>
      </c>
      <c r="F183">
        <v>200</v>
      </c>
      <c r="G183">
        <v>11</v>
      </c>
      <c r="H183">
        <v>0.4</v>
      </c>
      <c r="I183" t="s">
        <v>77</v>
      </c>
      <c r="J183" t="s">
        <v>27</v>
      </c>
      <c r="K183" t="s">
        <v>32</v>
      </c>
      <c r="L183" t="s">
        <v>33</v>
      </c>
      <c r="M183">
        <v>335697.90990000003</v>
      </c>
      <c r="N183">
        <v>3064405.3616999998</v>
      </c>
      <c r="O183" t="str">
        <f>VLOOKUP(D183,'Lines LookUp'!$A$1:$C$12,3,0)</f>
        <v>DHO</v>
      </c>
      <c r="P183" t="str">
        <f t="shared" si="2"/>
        <v>335697.91-3064405.362</v>
      </c>
      <c r="Q183">
        <f>VLOOKUP(P183&amp;"-"&amp;O183,'Buscoords Workout'!$F:$G,2,0)</f>
        <v>3001</v>
      </c>
    </row>
    <row r="184" spans="1:17" x14ac:dyDescent="0.25">
      <c r="A184">
        <v>182</v>
      </c>
      <c r="B184" t="s">
        <v>71</v>
      </c>
      <c r="C184" t="s">
        <v>72</v>
      </c>
      <c r="D184" t="s">
        <v>54</v>
      </c>
      <c r="E184" t="s">
        <v>78</v>
      </c>
      <c r="F184">
        <v>200</v>
      </c>
      <c r="G184">
        <v>11</v>
      </c>
      <c r="H184">
        <v>0.4</v>
      </c>
      <c r="I184" t="s">
        <v>77</v>
      </c>
      <c r="J184" t="s">
        <v>27</v>
      </c>
      <c r="K184" t="s">
        <v>32</v>
      </c>
      <c r="L184" t="s">
        <v>33</v>
      </c>
      <c r="M184">
        <v>335256.52059999999</v>
      </c>
      <c r="N184">
        <v>3064320.8605</v>
      </c>
      <c r="O184" t="str">
        <f>VLOOKUP(D184,'Lines LookUp'!$A$1:$C$12,3,0)</f>
        <v>DHO</v>
      </c>
      <c r="P184" t="str">
        <f t="shared" si="2"/>
        <v>335256.521-3064320.861</v>
      </c>
      <c r="Q184">
        <f>VLOOKUP(P184&amp;"-"&amp;O184,'Buscoords Workout'!$F:$G,2,0)</f>
        <v>3097</v>
      </c>
    </row>
    <row r="185" spans="1:17" x14ac:dyDescent="0.25">
      <c r="A185">
        <v>183</v>
      </c>
      <c r="B185" t="s">
        <v>71</v>
      </c>
      <c r="C185" t="s">
        <v>72</v>
      </c>
      <c r="D185" t="s">
        <v>54</v>
      </c>
      <c r="E185" t="s">
        <v>78</v>
      </c>
      <c r="F185">
        <v>100</v>
      </c>
      <c r="G185">
        <v>11</v>
      </c>
      <c r="H185">
        <v>0.4</v>
      </c>
      <c r="I185" t="s">
        <v>77</v>
      </c>
      <c r="J185" t="s">
        <v>27</v>
      </c>
      <c r="K185" t="s">
        <v>32</v>
      </c>
      <c r="L185" t="s">
        <v>33</v>
      </c>
      <c r="M185">
        <v>335322.3652</v>
      </c>
      <c r="N185">
        <v>3064452.8297999999</v>
      </c>
      <c r="O185" t="str">
        <f>VLOOKUP(D185,'Lines LookUp'!$A$1:$C$12,3,0)</f>
        <v>DHO</v>
      </c>
      <c r="P185" t="str">
        <f t="shared" si="2"/>
        <v>335322.366-3064452.83</v>
      </c>
      <c r="Q185">
        <f>VLOOKUP(P185&amp;"-"&amp;O185,'Buscoords Workout'!$F:$G,2,0)</f>
        <v>3101</v>
      </c>
    </row>
    <row r="186" spans="1:17" x14ac:dyDescent="0.25">
      <c r="A186">
        <v>184</v>
      </c>
      <c r="B186" t="s">
        <v>71</v>
      </c>
      <c r="C186" t="s">
        <v>72</v>
      </c>
      <c r="D186" t="s">
        <v>54</v>
      </c>
      <c r="E186" t="s">
        <v>78</v>
      </c>
      <c r="F186">
        <v>100</v>
      </c>
      <c r="G186">
        <v>11</v>
      </c>
      <c r="H186">
        <v>0.4</v>
      </c>
      <c r="I186" t="s">
        <v>77</v>
      </c>
      <c r="J186" t="s">
        <v>27</v>
      </c>
      <c r="K186" t="s">
        <v>32</v>
      </c>
      <c r="L186" t="s">
        <v>33</v>
      </c>
      <c r="M186">
        <v>335324.85210000002</v>
      </c>
      <c r="N186">
        <v>3064602.8286000001</v>
      </c>
      <c r="O186" t="str">
        <f>VLOOKUP(D186,'Lines LookUp'!$A$1:$C$12,3,0)</f>
        <v>DHO</v>
      </c>
      <c r="P186" t="str">
        <f t="shared" si="2"/>
        <v>335324.853-3064602.829</v>
      </c>
      <c r="Q186">
        <f>VLOOKUP(P186&amp;"-"&amp;O186,'Buscoords Workout'!$F:$G,2,0)</f>
        <v>3107</v>
      </c>
    </row>
    <row r="187" spans="1:17" x14ac:dyDescent="0.25">
      <c r="A187">
        <v>185</v>
      </c>
      <c r="B187" t="s">
        <v>71</v>
      </c>
      <c r="C187" t="s">
        <v>72</v>
      </c>
      <c r="D187" t="s">
        <v>54</v>
      </c>
      <c r="E187" t="s">
        <v>78</v>
      </c>
      <c r="F187">
        <v>200</v>
      </c>
      <c r="G187">
        <v>11</v>
      </c>
      <c r="H187">
        <v>0.4</v>
      </c>
      <c r="I187" t="s">
        <v>77</v>
      </c>
      <c r="J187" t="s">
        <v>27</v>
      </c>
      <c r="K187" t="s">
        <v>32</v>
      </c>
      <c r="L187" t="s">
        <v>33</v>
      </c>
      <c r="M187">
        <v>335512.0269</v>
      </c>
      <c r="N187">
        <v>3064502.6823999998</v>
      </c>
      <c r="O187" t="str">
        <f>VLOOKUP(D187,'Lines LookUp'!$A$1:$C$12,3,0)</f>
        <v>DHO</v>
      </c>
      <c r="P187" t="str">
        <f t="shared" si="2"/>
        <v>335512.027-3064502.683</v>
      </c>
      <c r="Q187">
        <f>VLOOKUP(P187&amp;"-"&amp;O187,'Buscoords Workout'!$F:$G,2,0)</f>
        <v>3118</v>
      </c>
    </row>
    <row r="188" spans="1:17" x14ac:dyDescent="0.25">
      <c r="A188">
        <v>186</v>
      </c>
      <c r="B188" t="s">
        <v>71</v>
      </c>
      <c r="C188" t="s">
        <v>72</v>
      </c>
      <c r="D188" t="s">
        <v>54</v>
      </c>
      <c r="E188" t="s">
        <v>78</v>
      </c>
      <c r="F188">
        <v>100</v>
      </c>
      <c r="G188">
        <v>11</v>
      </c>
      <c r="H188">
        <v>0.4</v>
      </c>
      <c r="I188" t="s">
        <v>77</v>
      </c>
      <c r="J188" t="s">
        <v>27</v>
      </c>
      <c r="K188" t="s">
        <v>32</v>
      </c>
      <c r="L188" t="s">
        <v>33</v>
      </c>
      <c r="M188">
        <v>335749.8725</v>
      </c>
      <c r="N188">
        <v>3064689.2640999998</v>
      </c>
      <c r="O188" t="str">
        <f>VLOOKUP(D188,'Lines LookUp'!$A$1:$C$12,3,0)</f>
        <v>DHO</v>
      </c>
      <c r="P188" t="str">
        <f t="shared" si="2"/>
        <v>335749.873-3064689.265</v>
      </c>
      <c r="Q188">
        <f>VLOOKUP(P188&amp;"-"&amp;O188,'Buscoords Workout'!$F:$G,2,0)</f>
        <v>3069</v>
      </c>
    </row>
    <row r="189" spans="1:17" x14ac:dyDescent="0.25">
      <c r="A189">
        <v>187</v>
      </c>
      <c r="B189" t="s">
        <v>71</v>
      </c>
      <c r="C189" t="s">
        <v>72</v>
      </c>
      <c r="D189" t="s">
        <v>54</v>
      </c>
      <c r="E189" t="s">
        <v>78</v>
      </c>
      <c r="F189">
        <v>200</v>
      </c>
      <c r="G189">
        <v>11</v>
      </c>
      <c r="H189">
        <v>0.4</v>
      </c>
      <c r="I189" t="s">
        <v>77</v>
      </c>
      <c r="J189" t="s">
        <v>27</v>
      </c>
      <c r="K189" t="s">
        <v>32</v>
      </c>
      <c r="L189" t="s">
        <v>33</v>
      </c>
      <c r="M189">
        <v>335981.4522</v>
      </c>
      <c r="N189">
        <v>3064782.39</v>
      </c>
      <c r="O189" t="str">
        <f>VLOOKUP(D189,'Lines LookUp'!$A$1:$C$12,3,0)</f>
        <v>DHO</v>
      </c>
      <c r="P189" t="str">
        <f t="shared" si="2"/>
        <v>335981.453-3064782.39</v>
      </c>
      <c r="Q189">
        <f>VLOOKUP(P189&amp;"-"&amp;O189,'Buscoords Workout'!$F:$G,2,0)</f>
        <v>3122</v>
      </c>
    </row>
    <row r="190" spans="1:17" x14ac:dyDescent="0.25">
      <c r="A190">
        <v>188</v>
      </c>
      <c r="B190" t="s">
        <v>71</v>
      </c>
      <c r="C190" t="s">
        <v>72</v>
      </c>
      <c r="D190" t="s">
        <v>54</v>
      </c>
      <c r="E190" t="s">
        <v>78</v>
      </c>
      <c r="F190">
        <v>200</v>
      </c>
      <c r="G190">
        <v>11</v>
      </c>
      <c r="H190">
        <v>0.4</v>
      </c>
      <c r="I190" t="s">
        <v>77</v>
      </c>
      <c r="J190" t="s">
        <v>27</v>
      </c>
      <c r="K190" t="s">
        <v>32</v>
      </c>
      <c r="L190" t="s">
        <v>33</v>
      </c>
      <c r="M190">
        <v>336035.93930000003</v>
      </c>
      <c r="N190">
        <v>3064828.6828999999</v>
      </c>
      <c r="O190" t="str">
        <f>VLOOKUP(D190,'Lines LookUp'!$A$1:$C$12,3,0)</f>
        <v>DHO</v>
      </c>
      <c r="P190" t="str">
        <f t="shared" si="2"/>
        <v>336035.94-3064828.683</v>
      </c>
      <c r="Q190">
        <f>VLOOKUP(P190&amp;"-"&amp;O190,'Buscoords Workout'!$F:$G,2,0)</f>
        <v>3119</v>
      </c>
    </row>
    <row r="191" spans="1:17" x14ac:dyDescent="0.25">
      <c r="A191">
        <v>189</v>
      </c>
      <c r="B191" t="s">
        <v>71</v>
      </c>
      <c r="C191" t="s">
        <v>72</v>
      </c>
      <c r="D191" t="s">
        <v>54</v>
      </c>
      <c r="E191" t="s">
        <v>78</v>
      </c>
      <c r="F191">
        <v>100</v>
      </c>
      <c r="G191">
        <v>11</v>
      </c>
      <c r="H191">
        <v>0.4</v>
      </c>
      <c r="I191" t="s">
        <v>77</v>
      </c>
      <c r="J191" t="s">
        <v>27</v>
      </c>
      <c r="K191" t="s">
        <v>32</v>
      </c>
      <c r="L191" t="s">
        <v>33</v>
      </c>
      <c r="M191">
        <v>335637.07400000002</v>
      </c>
      <c r="N191">
        <v>3064947.9166999999</v>
      </c>
      <c r="O191" t="str">
        <f>VLOOKUP(D191,'Lines LookUp'!$A$1:$C$12,3,0)</f>
        <v>DHO</v>
      </c>
      <c r="P191" t="str">
        <f t="shared" si="2"/>
        <v>335637.074-3064947.917</v>
      </c>
      <c r="Q191">
        <f>VLOOKUP(P191&amp;"-"&amp;O191,'Buscoords Workout'!$F:$G,2,0)</f>
        <v>3137</v>
      </c>
    </row>
    <row r="192" spans="1:17" x14ac:dyDescent="0.25">
      <c r="A192">
        <v>190</v>
      </c>
      <c r="B192" t="s">
        <v>71</v>
      </c>
      <c r="C192" t="s">
        <v>72</v>
      </c>
      <c r="D192" t="s">
        <v>54</v>
      </c>
      <c r="E192" t="s">
        <v>78</v>
      </c>
      <c r="F192">
        <v>100</v>
      </c>
      <c r="G192">
        <v>11</v>
      </c>
      <c r="H192">
        <v>0.4</v>
      </c>
      <c r="I192" t="s">
        <v>77</v>
      </c>
      <c r="J192" t="s">
        <v>27</v>
      </c>
      <c r="K192" t="s">
        <v>32</v>
      </c>
      <c r="L192" t="s">
        <v>33</v>
      </c>
      <c r="M192">
        <v>335695.96899999998</v>
      </c>
      <c r="N192">
        <v>3064897.5542000001</v>
      </c>
      <c r="O192" t="str">
        <f>VLOOKUP(D192,'Lines LookUp'!$A$1:$C$12,3,0)</f>
        <v>DHO</v>
      </c>
      <c r="P192" t="str">
        <f t="shared" si="2"/>
        <v>335695.969-3064897.555</v>
      </c>
      <c r="Q192">
        <f>VLOOKUP(P192&amp;"-"&amp;O192,'Buscoords Workout'!$F:$G,2,0)</f>
        <v>3133</v>
      </c>
    </row>
    <row r="193" spans="1:17" x14ac:dyDescent="0.25">
      <c r="A193">
        <v>191</v>
      </c>
      <c r="B193" t="s">
        <v>71</v>
      </c>
      <c r="C193" t="s">
        <v>72</v>
      </c>
      <c r="D193" t="s">
        <v>54</v>
      </c>
      <c r="E193" t="s">
        <v>78</v>
      </c>
      <c r="F193">
        <v>100</v>
      </c>
      <c r="G193">
        <v>11</v>
      </c>
      <c r="H193">
        <v>0.4</v>
      </c>
      <c r="I193" t="s">
        <v>77</v>
      </c>
      <c r="J193" t="s">
        <v>27</v>
      </c>
      <c r="K193" t="s">
        <v>32</v>
      </c>
      <c r="L193" t="s">
        <v>33</v>
      </c>
      <c r="M193">
        <v>335781.88050000003</v>
      </c>
      <c r="N193">
        <v>3065039.9493</v>
      </c>
      <c r="O193" t="str">
        <f>VLOOKUP(D193,'Lines LookUp'!$A$1:$C$12,3,0)</f>
        <v>DHO</v>
      </c>
      <c r="P193" t="str">
        <f t="shared" si="2"/>
        <v>335781.881-3065039.95</v>
      </c>
      <c r="Q193">
        <f>VLOOKUP(P193&amp;"-"&amp;O193,'Buscoords Workout'!$F:$G,2,0)</f>
        <v>3151</v>
      </c>
    </row>
    <row r="194" spans="1:17" x14ac:dyDescent="0.25">
      <c r="A194">
        <v>192</v>
      </c>
      <c r="B194" t="s">
        <v>71</v>
      </c>
      <c r="C194" t="s">
        <v>72</v>
      </c>
      <c r="D194" t="s">
        <v>54</v>
      </c>
      <c r="E194" t="s">
        <v>78</v>
      </c>
      <c r="F194">
        <v>100</v>
      </c>
      <c r="G194">
        <v>11</v>
      </c>
      <c r="H194">
        <v>0.4</v>
      </c>
      <c r="I194" t="s">
        <v>77</v>
      </c>
      <c r="J194" t="s">
        <v>27</v>
      </c>
      <c r="K194" t="s">
        <v>32</v>
      </c>
      <c r="L194" t="s">
        <v>33</v>
      </c>
      <c r="M194">
        <v>335887.19439999998</v>
      </c>
      <c r="N194">
        <v>3065095.5575000001</v>
      </c>
      <c r="O194" t="str">
        <f>VLOOKUP(D194,'Lines LookUp'!$A$1:$C$12,3,0)</f>
        <v>DHO</v>
      </c>
      <c r="P194" t="str">
        <f t="shared" si="2"/>
        <v>335887.195-3065095.558</v>
      </c>
      <c r="Q194">
        <f>VLOOKUP(P194&amp;"-"&amp;O194,'Buscoords Workout'!$F:$G,2,0)</f>
        <v>3163</v>
      </c>
    </row>
    <row r="195" spans="1:17" x14ac:dyDescent="0.25">
      <c r="A195">
        <v>193</v>
      </c>
      <c r="B195" t="s">
        <v>71</v>
      </c>
      <c r="C195" t="s">
        <v>72</v>
      </c>
      <c r="D195" t="s">
        <v>54</v>
      </c>
      <c r="E195" t="s">
        <v>78</v>
      </c>
      <c r="F195">
        <v>200</v>
      </c>
      <c r="G195">
        <v>11</v>
      </c>
      <c r="H195">
        <v>0.4</v>
      </c>
      <c r="I195" t="s">
        <v>77</v>
      </c>
      <c r="J195" t="s">
        <v>27</v>
      </c>
      <c r="K195" t="s">
        <v>32</v>
      </c>
      <c r="L195" t="s">
        <v>33</v>
      </c>
      <c r="M195">
        <v>336026.19040000002</v>
      </c>
      <c r="N195">
        <v>3065370.8157000002</v>
      </c>
      <c r="O195" t="str">
        <f>VLOOKUP(D195,'Lines LookUp'!$A$1:$C$12,3,0)</f>
        <v>DHO</v>
      </c>
      <c r="P195" t="str">
        <f t="shared" ref="P195:P258" si="3">ROUNDUP(M195,3)&amp;"-"&amp;ROUNDUP(N195,3)</f>
        <v>336026.191-3065370.816</v>
      </c>
      <c r="Q195">
        <f>VLOOKUP(P195&amp;"-"&amp;O195,'Buscoords Workout'!$F:$G,2,0)</f>
        <v>3173</v>
      </c>
    </row>
    <row r="196" spans="1:17" x14ac:dyDescent="0.25">
      <c r="A196">
        <v>194</v>
      </c>
      <c r="B196" t="s">
        <v>71</v>
      </c>
      <c r="C196" t="s">
        <v>72</v>
      </c>
      <c r="D196" t="s">
        <v>54</v>
      </c>
      <c r="E196" t="s">
        <v>78</v>
      </c>
      <c r="F196">
        <v>200</v>
      </c>
      <c r="G196">
        <v>11</v>
      </c>
      <c r="H196">
        <v>0.4</v>
      </c>
      <c r="I196" t="s">
        <v>77</v>
      </c>
      <c r="J196" t="s">
        <v>27</v>
      </c>
      <c r="K196" t="s">
        <v>32</v>
      </c>
      <c r="L196" t="s">
        <v>33</v>
      </c>
      <c r="M196">
        <v>336227.58889999997</v>
      </c>
      <c r="N196">
        <v>3065293.9857999999</v>
      </c>
      <c r="O196" t="str">
        <f>VLOOKUP(D196,'Lines LookUp'!$A$1:$C$12,3,0)</f>
        <v>DHO</v>
      </c>
      <c r="P196" t="str">
        <f t="shared" si="3"/>
        <v>336227.589-3065293.986</v>
      </c>
      <c r="Q196">
        <f>VLOOKUP(P196&amp;"-"&amp;O196,'Buscoords Workout'!$F:$G,2,0)</f>
        <v>3177</v>
      </c>
    </row>
    <row r="197" spans="1:17" x14ac:dyDescent="0.25">
      <c r="A197">
        <v>195</v>
      </c>
      <c r="B197" t="s">
        <v>71</v>
      </c>
      <c r="C197" t="s">
        <v>72</v>
      </c>
      <c r="D197" t="s">
        <v>54</v>
      </c>
      <c r="E197" t="s">
        <v>78</v>
      </c>
      <c r="F197">
        <v>100</v>
      </c>
      <c r="G197">
        <v>11</v>
      </c>
      <c r="H197">
        <v>0.4</v>
      </c>
      <c r="I197" t="s">
        <v>77</v>
      </c>
      <c r="J197" t="s">
        <v>27</v>
      </c>
      <c r="K197" t="s">
        <v>32</v>
      </c>
      <c r="L197" t="s">
        <v>33</v>
      </c>
      <c r="M197">
        <v>336227.24969999999</v>
      </c>
      <c r="N197">
        <v>3065425.0392999998</v>
      </c>
      <c r="O197" t="str">
        <f>VLOOKUP(D197,'Lines LookUp'!$A$1:$C$12,3,0)</f>
        <v>DHO</v>
      </c>
      <c r="P197" t="str">
        <f t="shared" si="3"/>
        <v>336227.25-3065425.04</v>
      </c>
      <c r="Q197">
        <f>VLOOKUP(P197&amp;"-"&amp;O197,'Buscoords Workout'!$F:$G,2,0)</f>
        <v>3199</v>
      </c>
    </row>
    <row r="198" spans="1:17" x14ac:dyDescent="0.25">
      <c r="A198">
        <v>196</v>
      </c>
      <c r="B198" t="s">
        <v>71</v>
      </c>
      <c r="C198" t="s">
        <v>72</v>
      </c>
      <c r="D198" t="s">
        <v>54</v>
      </c>
      <c r="E198" t="s">
        <v>78</v>
      </c>
      <c r="F198">
        <v>200</v>
      </c>
      <c r="G198">
        <v>11</v>
      </c>
      <c r="H198">
        <v>0.4</v>
      </c>
      <c r="I198" t="s">
        <v>77</v>
      </c>
      <c r="J198" t="s">
        <v>27</v>
      </c>
      <c r="K198" t="s">
        <v>32</v>
      </c>
      <c r="L198" t="s">
        <v>33</v>
      </c>
      <c r="M198">
        <v>336024.9228</v>
      </c>
      <c r="N198">
        <v>3065478.8297999999</v>
      </c>
      <c r="O198" t="str">
        <f>VLOOKUP(D198,'Lines LookUp'!$A$1:$C$12,3,0)</f>
        <v>DHO</v>
      </c>
      <c r="P198" t="str">
        <f t="shared" si="3"/>
        <v>336024.923-3065478.83</v>
      </c>
      <c r="Q198">
        <f>VLOOKUP(P198&amp;"-"&amp;O198,'Buscoords Workout'!$F:$G,2,0)</f>
        <v>3182</v>
      </c>
    </row>
    <row r="199" spans="1:17" x14ac:dyDescent="0.25">
      <c r="A199">
        <v>197</v>
      </c>
      <c r="B199" t="s">
        <v>71</v>
      </c>
      <c r="C199" t="s">
        <v>72</v>
      </c>
      <c r="D199" t="s">
        <v>54</v>
      </c>
      <c r="E199" t="s">
        <v>78</v>
      </c>
      <c r="F199">
        <v>100</v>
      </c>
      <c r="G199">
        <v>11</v>
      </c>
      <c r="H199">
        <v>0.4</v>
      </c>
      <c r="I199" t="s">
        <v>77</v>
      </c>
      <c r="J199" t="s">
        <v>27</v>
      </c>
      <c r="K199" t="s">
        <v>32</v>
      </c>
      <c r="L199" t="s">
        <v>33</v>
      </c>
      <c r="M199">
        <v>335977.49479999999</v>
      </c>
      <c r="N199">
        <v>3065599.6664999998</v>
      </c>
      <c r="O199" t="str">
        <f>VLOOKUP(D199,'Lines LookUp'!$A$1:$C$12,3,0)</f>
        <v>DHO</v>
      </c>
      <c r="P199" t="str">
        <f t="shared" si="3"/>
        <v>335977.495-3065599.667</v>
      </c>
      <c r="Q199">
        <f>VLOOKUP(P199&amp;"-"&amp;O199,'Buscoords Workout'!$F:$G,2,0)</f>
        <v>3189</v>
      </c>
    </row>
    <row r="200" spans="1:17" x14ac:dyDescent="0.25">
      <c r="A200">
        <v>198</v>
      </c>
      <c r="B200" t="s">
        <v>71</v>
      </c>
      <c r="C200" t="s">
        <v>72</v>
      </c>
      <c r="D200" t="s">
        <v>54</v>
      </c>
      <c r="E200" t="s">
        <v>78</v>
      </c>
      <c r="F200">
        <v>200</v>
      </c>
      <c r="G200">
        <v>11</v>
      </c>
      <c r="H200">
        <v>0.4</v>
      </c>
      <c r="I200" t="s">
        <v>77</v>
      </c>
      <c r="J200" t="s">
        <v>27</v>
      </c>
      <c r="K200" t="s">
        <v>32</v>
      </c>
      <c r="L200" t="s">
        <v>33</v>
      </c>
      <c r="M200">
        <v>336044.61119999998</v>
      </c>
      <c r="N200">
        <v>3065624.9685</v>
      </c>
      <c r="O200" t="str">
        <f>VLOOKUP(D200,'Lines LookUp'!$A$1:$C$12,3,0)</f>
        <v>DHO</v>
      </c>
      <c r="P200" t="str">
        <f t="shared" si="3"/>
        <v>336044.612-3065624.969</v>
      </c>
      <c r="Q200">
        <f>VLOOKUP(P200&amp;"-"&amp;O200,'Buscoords Workout'!$F:$G,2,0)</f>
        <v>3191</v>
      </c>
    </row>
    <row r="201" spans="1:17" x14ac:dyDescent="0.25">
      <c r="A201">
        <v>199</v>
      </c>
      <c r="B201" t="s">
        <v>71</v>
      </c>
      <c r="C201" t="s">
        <v>72</v>
      </c>
      <c r="D201" t="s">
        <v>32</v>
      </c>
      <c r="E201" t="s">
        <v>212</v>
      </c>
      <c r="F201">
        <v>100</v>
      </c>
      <c r="G201">
        <v>11</v>
      </c>
      <c r="H201">
        <v>0.4</v>
      </c>
      <c r="I201" t="s">
        <v>77</v>
      </c>
      <c r="J201" t="s">
        <v>27</v>
      </c>
      <c r="K201" t="s">
        <v>32</v>
      </c>
      <c r="L201" t="s">
        <v>33</v>
      </c>
      <c r="M201">
        <v>336370.00890000002</v>
      </c>
      <c r="N201">
        <v>3063842.5008</v>
      </c>
      <c r="O201" t="str">
        <f>VLOOKUP(D201,'Lines LookUp'!$A$1:$C$12,3,0)</f>
        <v>BAN</v>
      </c>
      <c r="P201" t="str">
        <f t="shared" si="3"/>
        <v>336370.009-3063842.501</v>
      </c>
      <c r="Q201">
        <f>VLOOKUP(P201&amp;"-"&amp;O201,'Buscoords Workout'!$F:$G,2,0)</f>
        <v>2185</v>
      </c>
    </row>
    <row r="202" spans="1:17" x14ac:dyDescent="0.25">
      <c r="A202">
        <v>200</v>
      </c>
      <c r="B202" t="s">
        <v>71</v>
      </c>
      <c r="C202" t="s">
        <v>72</v>
      </c>
      <c r="D202" t="s">
        <v>32</v>
      </c>
      <c r="E202" t="s">
        <v>213</v>
      </c>
      <c r="F202">
        <v>200</v>
      </c>
      <c r="G202">
        <v>11</v>
      </c>
      <c r="H202">
        <v>0.4</v>
      </c>
      <c r="I202" t="s">
        <v>77</v>
      </c>
      <c r="J202" t="s">
        <v>27</v>
      </c>
      <c r="K202" t="s">
        <v>32</v>
      </c>
      <c r="L202" t="s">
        <v>33</v>
      </c>
      <c r="M202">
        <v>336298.71360000002</v>
      </c>
      <c r="N202">
        <v>3063962.0539000002</v>
      </c>
      <c r="O202" t="str">
        <f>VLOOKUP(D202,'Lines LookUp'!$A$1:$C$12,3,0)</f>
        <v>BAN</v>
      </c>
      <c r="P202" t="str">
        <f t="shared" si="3"/>
        <v>336298.714-3063962.054</v>
      </c>
      <c r="Q202">
        <f>VLOOKUP(P202&amp;"-"&amp;O202,'Buscoords Workout'!$F:$G,2,0)</f>
        <v>2056</v>
      </c>
    </row>
    <row r="203" spans="1:17" x14ac:dyDescent="0.25">
      <c r="A203">
        <v>201</v>
      </c>
      <c r="B203" t="s">
        <v>71</v>
      </c>
      <c r="C203" t="s">
        <v>72</v>
      </c>
      <c r="D203" t="s">
        <v>32</v>
      </c>
      <c r="E203" t="s">
        <v>214</v>
      </c>
      <c r="F203">
        <v>200</v>
      </c>
      <c r="G203">
        <v>11</v>
      </c>
      <c r="H203">
        <v>0.4</v>
      </c>
      <c r="I203" t="s">
        <v>77</v>
      </c>
      <c r="J203" t="s">
        <v>27</v>
      </c>
      <c r="K203" t="s">
        <v>32</v>
      </c>
      <c r="L203" t="s">
        <v>33</v>
      </c>
      <c r="M203">
        <v>336348.82679999998</v>
      </c>
      <c r="N203">
        <v>3063961.7228999999</v>
      </c>
      <c r="O203" t="str">
        <f>VLOOKUP(D203,'Lines LookUp'!$A$1:$C$12,3,0)</f>
        <v>BAN</v>
      </c>
      <c r="P203" t="str">
        <f t="shared" si="3"/>
        <v>336348.827-3063961.723</v>
      </c>
      <c r="Q203">
        <f>VLOOKUP(P203&amp;"-"&amp;O203,'Buscoords Workout'!$F:$G,2,0)</f>
        <v>2059</v>
      </c>
    </row>
    <row r="204" spans="1:17" x14ac:dyDescent="0.25">
      <c r="A204">
        <v>202</v>
      </c>
      <c r="B204" t="s">
        <v>71</v>
      </c>
      <c r="C204" t="s">
        <v>72</v>
      </c>
      <c r="D204" t="s">
        <v>32</v>
      </c>
      <c r="E204" t="s">
        <v>78</v>
      </c>
      <c r="F204">
        <v>200</v>
      </c>
      <c r="G204">
        <v>11</v>
      </c>
      <c r="H204">
        <v>0.4</v>
      </c>
      <c r="I204" t="s">
        <v>77</v>
      </c>
      <c r="J204" t="s">
        <v>27</v>
      </c>
      <c r="K204" t="s">
        <v>32</v>
      </c>
      <c r="L204" t="s">
        <v>33</v>
      </c>
      <c r="M204">
        <v>336154.28370000003</v>
      </c>
      <c r="N204">
        <v>3064046.3114</v>
      </c>
      <c r="O204" t="str">
        <f>VLOOKUP(D204,'Lines LookUp'!$A$1:$C$12,3,0)</f>
        <v>BAN</v>
      </c>
      <c r="P204" t="str">
        <f t="shared" si="3"/>
        <v>336154.284-3064046.312</v>
      </c>
      <c r="Q204">
        <f>VLOOKUP(P204&amp;"-"&amp;O204,'Buscoords Workout'!$F:$G,2,0)</f>
        <v>2037</v>
      </c>
    </row>
    <row r="205" spans="1:17" x14ac:dyDescent="0.25">
      <c r="A205">
        <v>203</v>
      </c>
      <c r="B205" t="s">
        <v>71</v>
      </c>
      <c r="C205" t="s">
        <v>72</v>
      </c>
      <c r="D205" t="s">
        <v>32</v>
      </c>
      <c r="E205" t="s">
        <v>215</v>
      </c>
      <c r="F205">
        <v>100</v>
      </c>
      <c r="G205">
        <v>11</v>
      </c>
      <c r="H205">
        <v>0.4</v>
      </c>
      <c r="I205" t="s">
        <v>77</v>
      </c>
      <c r="J205" t="s">
        <v>27</v>
      </c>
      <c r="K205" t="s">
        <v>32</v>
      </c>
      <c r="L205" t="s">
        <v>33</v>
      </c>
      <c r="M205">
        <v>335907.58860000002</v>
      </c>
      <c r="N205">
        <v>3064061.1968999999</v>
      </c>
      <c r="O205" t="str">
        <f>VLOOKUP(D205,'Lines LookUp'!$A$1:$C$12,3,0)</f>
        <v>BAN</v>
      </c>
      <c r="P205" t="str">
        <f t="shared" si="3"/>
        <v>335907.589-3064061.197</v>
      </c>
      <c r="Q205">
        <f>VLOOKUP(P205&amp;"-"&amp;O205,'Buscoords Workout'!$F:$G,2,0)</f>
        <v>2048</v>
      </c>
    </row>
    <row r="206" spans="1:17" x14ac:dyDescent="0.25">
      <c r="A206">
        <v>204</v>
      </c>
      <c r="B206" t="s">
        <v>71</v>
      </c>
      <c r="C206" t="s">
        <v>72</v>
      </c>
      <c r="D206" t="s">
        <v>32</v>
      </c>
      <c r="E206" t="s">
        <v>32</v>
      </c>
      <c r="F206">
        <v>200</v>
      </c>
      <c r="G206">
        <v>11</v>
      </c>
      <c r="H206">
        <v>0.4</v>
      </c>
      <c r="I206" t="s">
        <v>77</v>
      </c>
      <c r="J206" t="s">
        <v>27</v>
      </c>
      <c r="K206" t="s">
        <v>32</v>
      </c>
      <c r="L206" t="s">
        <v>33</v>
      </c>
      <c r="M206">
        <v>335896.00870000001</v>
      </c>
      <c r="N206">
        <v>3064018.7727000001</v>
      </c>
      <c r="O206" t="str">
        <f>VLOOKUP(D206,'Lines LookUp'!$A$1:$C$12,3,0)</f>
        <v>BAN</v>
      </c>
      <c r="P206" t="str">
        <f t="shared" si="3"/>
        <v>335896.009-3064018.773</v>
      </c>
      <c r="Q206">
        <f>VLOOKUP(P206&amp;"-"&amp;O206,'Buscoords Workout'!$F:$G,2,0)</f>
        <v>2051</v>
      </c>
    </row>
    <row r="207" spans="1:17" x14ac:dyDescent="0.25">
      <c r="A207">
        <v>205</v>
      </c>
      <c r="B207" t="s">
        <v>71</v>
      </c>
      <c r="C207" t="s">
        <v>72</v>
      </c>
      <c r="D207" t="s">
        <v>32</v>
      </c>
      <c r="E207" t="s">
        <v>216</v>
      </c>
      <c r="F207">
        <v>200</v>
      </c>
      <c r="G207">
        <v>11</v>
      </c>
      <c r="H207">
        <v>0.4</v>
      </c>
      <c r="I207" t="s">
        <v>77</v>
      </c>
      <c r="J207" t="s">
        <v>27</v>
      </c>
      <c r="K207" t="s">
        <v>32</v>
      </c>
      <c r="L207" t="s">
        <v>33</v>
      </c>
      <c r="M207">
        <v>335936.63390000002</v>
      </c>
      <c r="N207">
        <v>3064133.6436000001</v>
      </c>
      <c r="O207" t="str">
        <f>VLOOKUP(D207,'Lines LookUp'!$A$1:$C$12,3,0)</f>
        <v>BAN</v>
      </c>
      <c r="P207" t="str">
        <f t="shared" si="3"/>
        <v>335936.634-3064133.644</v>
      </c>
      <c r="Q207">
        <f>VLOOKUP(P207&amp;"-"&amp;O207,'Buscoords Workout'!$F:$G,2,0)</f>
        <v>2064</v>
      </c>
    </row>
    <row r="208" spans="1:17" x14ac:dyDescent="0.25">
      <c r="A208">
        <v>206</v>
      </c>
      <c r="B208" t="s">
        <v>71</v>
      </c>
      <c r="C208" t="s">
        <v>72</v>
      </c>
      <c r="D208" t="s">
        <v>32</v>
      </c>
      <c r="E208" t="s">
        <v>217</v>
      </c>
      <c r="F208">
        <v>200</v>
      </c>
      <c r="G208">
        <v>11</v>
      </c>
      <c r="H208">
        <v>0.4</v>
      </c>
      <c r="I208" t="s">
        <v>77</v>
      </c>
      <c r="J208" t="s">
        <v>27</v>
      </c>
      <c r="K208" t="s">
        <v>32</v>
      </c>
      <c r="L208" t="s">
        <v>33</v>
      </c>
      <c r="M208">
        <v>335942.43900000001</v>
      </c>
      <c r="N208">
        <v>3064238.8809000002</v>
      </c>
      <c r="O208" t="str">
        <f>VLOOKUP(D208,'Lines LookUp'!$A$1:$C$12,3,0)</f>
        <v>BAN</v>
      </c>
      <c r="P208" t="str">
        <f t="shared" si="3"/>
        <v>335942.439-3064238.881</v>
      </c>
      <c r="Q208">
        <f>VLOOKUP(P208&amp;"-"&amp;O208,'Buscoords Workout'!$F:$G,2,0)</f>
        <v>2070</v>
      </c>
    </row>
    <row r="209" spans="1:17" x14ac:dyDescent="0.25">
      <c r="A209">
        <v>207</v>
      </c>
      <c r="B209" t="s">
        <v>71</v>
      </c>
      <c r="C209" t="s">
        <v>72</v>
      </c>
      <c r="D209" t="s">
        <v>32</v>
      </c>
      <c r="E209" t="s">
        <v>218</v>
      </c>
      <c r="F209">
        <v>200</v>
      </c>
      <c r="G209">
        <v>11</v>
      </c>
      <c r="H209">
        <v>0.4</v>
      </c>
      <c r="I209" t="s">
        <v>77</v>
      </c>
      <c r="J209" t="s">
        <v>27</v>
      </c>
      <c r="K209" t="s">
        <v>32</v>
      </c>
      <c r="L209" t="s">
        <v>33</v>
      </c>
      <c r="M209">
        <v>336038.16029999999</v>
      </c>
      <c r="N209">
        <v>3064458.9243000001</v>
      </c>
      <c r="O209" t="str">
        <f>VLOOKUP(D209,'Lines LookUp'!$A$1:$C$12,3,0)</f>
        <v>BAN</v>
      </c>
      <c r="P209" t="str">
        <f t="shared" si="3"/>
        <v>336038.161-3064458.925</v>
      </c>
      <c r="Q209">
        <f>VLOOKUP(P209&amp;"-"&amp;O209,'Buscoords Workout'!$F:$G,2,0)</f>
        <v>2081</v>
      </c>
    </row>
    <row r="210" spans="1:17" x14ac:dyDescent="0.25">
      <c r="A210">
        <v>208</v>
      </c>
      <c r="B210" t="s">
        <v>71</v>
      </c>
      <c r="C210" t="s">
        <v>72</v>
      </c>
      <c r="D210" t="s">
        <v>32</v>
      </c>
      <c r="E210" t="s">
        <v>78</v>
      </c>
      <c r="F210">
        <v>100</v>
      </c>
      <c r="G210">
        <v>11</v>
      </c>
      <c r="H210">
        <v>0.4</v>
      </c>
      <c r="I210" t="s">
        <v>77</v>
      </c>
      <c r="J210" t="s">
        <v>27</v>
      </c>
      <c r="K210" t="s">
        <v>32</v>
      </c>
      <c r="L210" t="s">
        <v>33</v>
      </c>
      <c r="M210">
        <v>336200.5907</v>
      </c>
      <c r="N210">
        <v>3064409.7902000002</v>
      </c>
      <c r="O210" t="str">
        <f>VLOOKUP(D210,'Lines LookUp'!$A$1:$C$12,3,0)</f>
        <v>BAN</v>
      </c>
      <c r="P210" t="str">
        <f t="shared" si="3"/>
        <v>336200.591-3064409.791</v>
      </c>
      <c r="Q210">
        <f>VLOOKUP(P210&amp;"-"&amp;O210,'Buscoords Workout'!$F:$G,2,0)</f>
        <v>2087</v>
      </c>
    </row>
    <row r="211" spans="1:17" x14ac:dyDescent="0.25">
      <c r="A211">
        <v>209</v>
      </c>
      <c r="B211" t="s">
        <v>71</v>
      </c>
      <c r="C211" t="s">
        <v>72</v>
      </c>
      <c r="D211" t="s">
        <v>32</v>
      </c>
      <c r="E211" t="s">
        <v>219</v>
      </c>
      <c r="F211">
        <v>250</v>
      </c>
      <c r="G211">
        <v>11</v>
      </c>
      <c r="H211">
        <v>0.4</v>
      </c>
      <c r="I211" t="s">
        <v>77</v>
      </c>
      <c r="J211" t="s">
        <v>27</v>
      </c>
      <c r="K211" t="s">
        <v>32</v>
      </c>
      <c r="L211" t="s">
        <v>33</v>
      </c>
      <c r="M211">
        <v>336387.56089999998</v>
      </c>
      <c r="N211">
        <v>3064522.3415000001</v>
      </c>
      <c r="O211" t="str">
        <f>VLOOKUP(D211,'Lines LookUp'!$A$1:$C$12,3,0)</f>
        <v>BAN</v>
      </c>
      <c r="P211" t="str">
        <f t="shared" si="3"/>
        <v>336387.561-3064522.342</v>
      </c>
      <c r="Q211">
        <f>VLOOKUP(P211&amp;"-"&amp;O211,'Buscoords Workout'!$F:$G,2,0)</f>
        <v>2098</v>
      </c>
    </row>
    <row r="212" spans="1:17" x14ac:dyDescent="0.25">
      <c r="A212">
        <v>210</v>
      </c>
      <c r="B212" t="s">
        <v>71</v>
      </c>
      <c r="C212" t="s">
        <v>72</v>
      </c>
      <c r="D212" t="s">
        <v>32</v>
      </c>
      <c r="E212" t="s">
        <v>220</v>
      </c>
      <c r="F212">
        <v>200</v>
      </c>
      <c r="G212">
        <v>11</v>
      </c>
      <c r="H212">
        <v>0.4</v>
      </c>
      <c r="I212" t="s">
        <v>77</v>
      </c>
      <c r="J212" t="s">
        <v>27</v>
      </c>
      <c r="K212" t="s">
        <v>32</v>
      </c>
      <c r="L212" t="s">
        <v>33</v>
      </c>
      <c r="M212">
        <v>336756.16739999998</v>
      </c>
      <c r="N212">
        <v>3064547.7977999998</v>
      </c>
      <c r="O212" t="str">
        <f>VLOOKUP(D212,'Lines LookUp'!$A$1:$C$12,3,0)</f>
        <v>BAN</v>
      </c>
      <c r="P212" t="str">
        <f t="shared" si="3"/>
        <v>336756.168-3064547.798</v>
      </c>
      <c r="Q212">
        <f>VLOOKUP(P212&amp;"-"&amp;O212,'Buscoords Workout'!$F:$G,2,0)</f>
        <v>2121</v>
      </c>
    </row>
    <row r="213" spans="1:17" x14ac:dyDescent="0.25">
      <c r="A213">
        <v>211</v>
      </c>
      <c r="B213" t="s">
        <v>71</v>
      </c>
      <c r="C213" t="s">
        <v>72</v>
      </c>
      <c r="D213" t="s">
        <v>32</v>
      </c>
      <c r="E213" t="s">
        <v>78</v>
      </c>
      <c r="F213">
        <v>100</v>
      </c>
      <c r="G213">
        <v>11</v>
      </c>
      <c r="H213">
        <v>0.4</v>
      </c>
      <c r="I213" t="s">
        <v>77</v>
      </c>
      <c r="J213" t="s">
        <v>27</v>
      </c>
      <c r="K213" t="s">
        <v>32</v>
      </c>
      <c r="L213" t="s">
        <v>33</v>
      </c>
      <c r="M213">
        <v>336699.80940000003</v>
      </c>
      <c r="N213">
        <v>3064176.1387999998</v>
      </c>
      <c r="O213" t="str">
        <f>VLOOKUP(D213,'Lines LookUp'!$A$1:$C$12,3,0)</f>
        <v>BAN</v>
      </c>
      <c r="P213" t="str">
        <f t="shared" si="3"/>
        <v>336699.81-3064176.139</v>
      </c>
      <c r="Q213">
        <f>VLOOKUP(P213&amp;"-"&amp;O213,'Buscoords Workout'!$F:$G,2,0)</f>
        <v>2140</v>
      </c>
    </row>
    <row r="214" spans="1:17" x14ac:dyDescent="0.25">
      <c r="A214">
        <v>212</v>
      </c>
      <c r="B214" t="s">
        <v>71</v>
      </c>
      <c r="C214" t="s">
        <v>72</v>
      </c>
      <c r="D214" t="s">
        <v>32</v>
      </c>
      <c r="E214" t="s">
        <v>221</v>
      </c>
      <c r="F214">
        <v>200</v>
      </c>
      <c r="G214">
        <v>11</v>
      </c>
      <c r="H214">
        <v>0.4</v>
      </c>
      <c r="I214" t="s">
        <v>77</v>
      </c>
      <c r="J214" t="s">
        <v>27</v>
      </c>
      <c r="K214" t="s">
        <v>32</v>
      </c>
      <c r="L214" t="s">
        <v>33</v>
      </c>
      <c r="M214">
        <v>336627.99770000001</v>
      </c>
      <c r="N214">
        <v>3064065.3311000001</v>
      </c>
      <c r="O214" t="str">
        <f>VLOOKUP(D214,'Lines LookUp'!$A$1:$C$12,3,0)</f>
        <v>BAN</v>
      </c>
      <c r="P214" t="str">
        <f t="shared" si="3"/>
        <v>336627.998-3064065.332</v>
      </c>
      <c r="Q214">
        <f>VLOOKUP(P214&amp;"-"&amp;O214,'Buscoords Workout'!$F:$G,2,0)</f>
        <v>2146</v>
      </c>
    </row>
    <row r="215" spans="1:17" x14ac:dyDescent="0.25">
      <c r="A215">
        <v>213</v>
      </c>
      <c r="B215" t="s">
        <v>71</v>
      </c>
      <c r="C215" t="s">
        <v>72</v>
      </c>
      <c r="D215" t="s">
        <v>32</v>
      </c>
      <c r="E215" t="s">
        <v>221</v>
      </c>
      <c r="F215">
        <v>100</v>
      </c>
      <c r="G215">
        <v>11</v>
      </c>
      <c r="H215">
        <v>0.4</v>
      </c>
      <c r="I215" t="s">
        <v>77</v>
      </c>
      <c r="J215" t="s">
        <v>27</v>
      </c>
      <c r="K215" t="s">
        <v>32</v>
      </c>
      <c r="L215" t="s">
        <v>33</v>
      </c>
      <c r="M215">
        <v>336628.39659999998</v>
      </c>
      <c r="N215">
        <v>3064049.5101999999</v>
      </c>
      <c r="O215" t="str">
        <f>VLOOKUP(D215,'Lines LookUp'!$A$1:$C$12,3,0)</f>
        <v>BAN</v>
      </c>
      <c r="P215" t="str">
        <f t="shared" si="3"/>
        <v>336628.397-3064049.511</v>
      </c>
      <c r="Q215">
        <f>VLOOKUP(P215&amp;"-"&amp;O215,'Buscoords Workout'!$F:$G,2,0)</f>
        <v>2147</v>
      </c>
    </row>
    <row r="216" spans="1:17" x14ac:dyDescent="0.25">
      <c r="A216">
        <v>214</v>
      </c>
      <c r="B216" t="s">
        <v>71</v>
      </c>
      <c r="C216" t="s">
        <v>72</v>
      </c>
      <c r="D216" t="s">
        <v>32</v>
      </c>
      <c r="E216" t="s">
        <v>222</v>
      </c>
      <c r="F216">
        <v>200</v>
      </c>
      <c r="G216">
        <v>11</v>
      </c>
      <c r="H216">
        <v>0.4</v>
      </c>
      <c r="I216" t="s">
        <v>77</v>
      </c>
      <c r="J216" t="s">
        <v>27</v>
      </c>
      <c r="K216" t="s">
        <v>32</v>
      </c>
      <c r="L216" t="s">
        <v>33</v>
      </c>
      <c r="M216">
        <v>336073.08</v>
      </c>
      <c r="N216">
        <v>3064565.7366999998</v>
      </c>
      <c r="O216" t="str">
        <f>VLOOKUP(D216,'Lines LookUp'!$A$1:$C$12,3,0)</f>
        <v>BAN</v>
      </c>
      <c r="P216" t="str">
        <f t="shared" si="3"/>
        <v>336073.08-3064565.737</v>
      </c>
      <c r="Q216">
        <f>VLOOKUP(P216&amp;"-"&amp;O216,'Buscoords Workout'!$F:$G,2,0)</f>
        <v>2152</v>
      </c>
    </row>
    <row r="217" spans="1:17" x14ac:dyDescent="0.25">
      <c r="A217">
        <v>215</v>
      </c>
      <c r="B217" t="s">
        <v>71</v>
      </c>
      <c r="C217" t="s">
        <v>72</v>
      </c>
      <c r="D217" t="s">
        <v>32</v>
      </c>
      <c r="E217" t="s">
        <v>222</v>
      </c>
      <c r="F217">
        <v>100</v>
      </c>
      <c r="G217">
        <v>11</v>
      </c>
      <c r="H217">
        <v>0.4</v>
      </c>
      <c r="I217" t="s">
        <v>77</v>
      </c>
      <c r="J217" t="s">
        <v>27</v>
      </c>
      <c r="K217" t="s">
        <v>32</v>
      </c>
      <c r="L217" t="s">
        <v>33</v>
      </c>
      <c r="M217">
        <v>336073.52889999998</v>
      </c>
      <c r="N217">
        <v>3064627.4424999999</v>
      </c>
      <c r="O217" t="str">
        <f>VLOOKUP(D217,'Lines LookUp'!$A$1:$C$12,3,0)</f>
        <v>BAN</v>
      </c>
      <c r="P217" t="str">
        <f t="shared" si="3"/>
        <v>336073.529-3064627.443</v>
      </c>
      <c r="Q217">
        <f>VLOOKUP(P217&amp;"-"&amp;O217,'Buscoords Workout'!$F:$G,2,0)</f>
        <v>2155</v>
      </c>
    </row>
    <row r="218" spans="1:17" x14ac:dyDescent="0.25">
      <c r="A218">
        <v>216</v>
      </c>
      <c r="B218" t="s">
        <v>71</v>
      </c>
      <c r="C218" t="s">
        <v>72</v>
      </c>
      <c r="D218" t="s">
        <v>32</v>
      </c>
      <c r="E218" t="s">
        <v>223</v>
      </c>
      <c r="F218">
        <v>100</v>
      </c>
      <c r="G218">
        <v>11</v>
      </c>
      <c r="H218">
        <v>0.4</v>
      </c>
      <c r="I218" t="s">
        <v>77</v>
      </c>
      <c r="J218" t="s">
        <v>27</v>
      </c>
      <c r="K218" t="s">
        <v>32</v>
      </c>
      <c r="L218" t="s">
        <v>33</v>
      </c>
      <c r="M218">
        <v>336091.90840000001</v>
      </c>
      <c r="N218">
        <v>3064737.6211000001</v>
      </c>
      <c r="O218" t="str">
        <f>VLOOKUP(D218,'Lines LookUp'!$A$1:$C$12,3,0)</f>
        <v>BAN</v>
      </c>
      <c r="P218" t="str">
        <f t="shared" si="3"/>
        <v>336091.909-3064737.622</v>
      </c>
      <c r="Q218">
        <f>VLOOKUP(P218&amp;"-"&amp;O218,'Buscoords Workout'!$F:$G,2,0)</f>
        <v>2166</v>
      </c>
    </row>
    <row r="219" spans="1:17" x14ac:dyDescent="0.25">
      <c r="A219">
        <v>217</v>
      </c>
      <c r="B219" t="s">
        <v>71</v>
      </c>
      <c r="C219" t="s">
        <v>72</v>
      </c>
      <c r="D219" t="s">
        <v>32</v>
      </c>
      <c r="E219" t="s">
        <v>78</v>
      </c>
      <c r="F219">
        <v>200</v>
      </c>
      <c r="G219">
        <v>11</v>
      </c>
      <c r="H219">
        <v>0.4</v>
      </c>
      <c r="I219" t="s">
        <v>77</v>
      </c>
      <c r="J219" t="s">
        <v>27</v>
      </c>
      <c r="K219" t="s">
        <v>32</v>
      </c>
      <c r="L219" t="s">
        <v>33</v>
      </c>
      <c r="M219">
        <v>336153.9633</v>
      </c>
      <c r="N219">
        <v>3064723.1183000002</v>
      </c>
      <c r="O219" t="str">
        <f>VLOOKUP(D219,'Lines LookUp'!$A$1:$C$12,3,0)</f>
        <v>BAN</v>
      </c>
      <c r="P219" t="str">
        <f t="shared" si="3"/>
        <v>336153.964-3064723.119</v>
      </c>
      <c r="Q219">
        <f>VLOOKUP(P219&amp;"-"&amp;O219,'Buscoords Workout'!$F:$G,2,0)</f>
        <v>2162</v>
      </c>
    </row>
    <row r="220" spans="1:17" x14ac:dyDescent="0.25">
      <c r="A220">
        <v>218</v>
      </c>
      <c r="B220" t="s">
        <v>71</v>
      </c>
      <c r="C220" t="s">
        <v>72</v>
      </c>
      <c r="D220" t="s">
        <v>32</v>
      </c>
      <c r="E220" t="s">
        <v>78</v>
      </c>
      <c r="F220">
        <v>300</v>
      </c>
      <c r="G220">
        <v>11</v>
      </c>
      <c r="H220">
        <v>0.4</v>
      </c>
      <c r="I220" t="s">
        <v>77</v>
      </c>
      <c r="J220" t="s">
        <v>27</v>
      </c>
      <c r="K220" t="s">
        <v>32</v>
      </c>
      <c r="L220" t="s">
        <v>33</v>
      </c>
      <c r="M220">
        <v>336233.35889999999</v>
      </c>
      <c r="N220">
        <v>3064707.1258</v>
      </c>
      <c r="O220" t="str">
        <f>VLOOKUP(D220,'Lines LookUp'!$A$1:$C$12,3,0)</f>
        <v>BAN</v>
      </c>
      <c r="P220" t="str">
        <f t="shared" si="3"/>
        <v>336233.359-3064707.126</v>
      </c>
      <c r="Q220">
        <f>VLOOKUP(P220&amp;"-"&amp;O220,'Buscoords Workout'!$F:$G,2,0)</f>
        <v>2165</v>
      </c>
    </row>
    <row r="221" spans="1:17" x14ac:dyDescent="0.25">
      <c r="A221">
        <v>219</v>
      </c>
      <c r="B221" t="s">
        <v>71</v>
      </c>
      <c r="C221" t="s">
        <v>72</v>
      </c>
      <c r="D221" t="s">
        <v>32</v>
      </c>
      <c r="E221" t="s">
        <v>224</v>
      </c>
      <c r="F221">
        <v>200</v>
      </c>
      <c r="G221">
        <v>11</v>
      </c>
      <c r="H221">
        <v>0.4</v>
      </c>
      <c r="I221" t="s">
        <v>77</v>
      </c>
      <c r="J221" t="s">
        <v>27</v>
      </c>
      <c r="K221" t="s">
        <v>32</v>
      </c>
      <c r="L221" t="s">
        <v>33</v>
      </c>
      <c r="M221">
        <v>336158.25079999998</v>
      </c>
      <c r="N221">
        <v>3064986.8700999999</v>
      </c>
      <c r="O221" t="str">
        <f>VLOOKUP(D221,'Lines LookUp'!$A$1:$C$12,3,0)</f>
        <v>BAN</v>
      </c>
      <c r="P221" t="str">
        <f t="shared" si="3"/>
        <v>336158.251-3064986.871</v>
      </c>
      <c r="Q221">
        <f>VLOOKUP(P221&amp;"-"&amp;O221,'Buscoords Workout'!$F:$G,2,0)</f>
        <v>2175</v>
      </c>
    </row>
    <row r="222" spans="1:17" x14ac:dyDescent="0.25">
      <c r="A222">
        <v>220</v>
      </c>
      <c r="B222" t="s">
        <v>71</v>
      </c>
      <c r="C222" t="s">
        <v>72</v>
      </c>
      <c r="D222" t="s">
        <v>32</v>
      </c>
      <c r="E222" t="s">
        <v>78</v>
      </c>
      <c r="F222">
        <v>100</v>
      </c>
      <c r="G222">
        <v>11</v>
      </c>
      <c r="H222">
        <v>0.4</v>
      </c>
      <c r="I222" t="s">
        <v>77</v>
      </c>
      <c r="J222" t="s">
        <v>27</v>
      </c>
      <c r="K222" t="s">
        <v>32</v>
      </c>
      <c r="L222" t="s">
        <v>33</v>
      </c>
      <c r="M222">
        <v>336178.63189999998</v>
      </c>
      <c r="N222">
        <v>3065047.2677000002</v>
      </c>
      <c r="O222" t="str">
        <f>VLOOKUP(D222,'Lines LookUp'!$A$1:$C$12,3,0)</f>
        <v>BAN</v>
      </c>
      <c r="P222" t="str">
        <f t="shared" si="3"/>
        <v>336178.632-3065047.268</v>
      </c>
      <c r="Q222">
        <f>VLOOKUP(P222&amp;"-"&amp;O222,'Buscoords Workout'!$F:$G,2,0)</f>
        <v>2177</v>
      </c>
    </row>
    <row r="223" spans="1:17" x14ac:dyDescent="0.25">
      <c r="A223">
        <v>221</v>
      </c>
      <c r="B223" t="s">
        <v>71</v>
      </c>
      <c r="C223" t="s">
        <v>72</v>
      </c>
      <c r="D223" t="s">
        <v>32</v>
      </c>
      <c r="E223" t="s">
        <v>78</v>
      </c>
      <c r="F223">
        <v>100</v>
      </c>
      <c r="G223">
        <v>11</v>
      </c>
      <c r="H223">
        <v>0.4</v>
      </c>
      <c r="I223" t="s">
        <v>77</v>
      </c>
      <c r="J223" t="s">
        <v>27</v>
      </c>
      <c r="K223" t="s">
        <v>32</v>
      </c>
      <c r="L223" t="s">
        <v>33</v>
      </c>
      <c r="M223">
        <v>336271.53210000001</v>
      </c>
      <c r="N223">
        <v>3065131.3514</v>
      </c>
      <c r="O223" t="str">
        <f>VLOOKUP(D223,'Lines LookUp'!$A$1:$C$12,3,0)</f>
        <v>BAN</v>
      </c>
      <c r="P223" t="str">
        <f t="shared" si="3"/>
        <v>336271.533-3065131.352</v>
      </c>
      <c r="Q223">
        <f>VLOOKUP(P223&amp;"-"&amp;O223,'Buscoords Workout'!$F:$G,2,0)</f>
        <v>2184</v>
      </c>
    </row>
    <row r="224" spans="1:17" x14ac:dyDescent="0.25">
      <c r="A224">
        <v>222</v>
      </c>
      <c r="B224" t="s">
        <v>71</v>
      </c>
      <c r="C224" t="s">
        <v>72</v>
      </c>
      <c r="D224" t="s">
        <v>32</v>
      </c>
      <c r="E224" t="s">
        <v>78</v>
      </c>
      <c r="F224">
        <v>200</v>
      </c>
      <c r="G224">
        <v>11</v>
      </c>
      <c r="H224">
        <v>0.4</v>
      </c>
      <c r="I224" t="s">
        <v>77</v>
      </c>
      <c r="J224" t="s">
        <v>27</v>
      </c>
      <c r="K224" t="s">
        <v>32</v>
      </c>
      <c r="L224" t="s">
        <v>33</v>
      </c>
      <c r="M224">
        <v>336585.46120000002</v>
      </c>
      <c r="N224">
        <v>3064522.6664999998</v>
      </c>
      <c r="O224" t="str">
        <f>VLOOKUP(D224,'Lines LookUp'!$A$1:$C$12,3,0)</f>
        <v>BAN</v>
      </c>
      <c r="P224" t="str">
        <f t="shared" si="3"/>
        <v>336585.462-3064522.667</v>
      </c>
      <c r="Q224">
        <f>VLOOKUP(P224&amp;"-"&amp;O224,'Buscoords Workout'!$F:$G,2,0)</f>
        <v>2111</v>
      </c>
    </row>
    <row r="225" spans="1:17" x14ac:dyDescent="0.25">
      <c r="A225">
        <v>223</v>
      </c>
      <c r="B225" t="s">
        <v>71</v>
      </c>
      <c r="C225" t="s">
        <v>72</v>
      </c>
      <c r="D225" t="s">
        <v>56</v>
      </c>
      <c r="E225" t="s">
        <v>78</v>
      </c>
      <c r="F225">
        <v>200</v>
      </c>
      <c r="G225">
        <v>11</v>
      </c>
      <c r="H225">
        <v>0.4</v>
      </c>
      <c r="I225" t="s">
        <v>77</v>
      </c>
      <c r="J225" t="s">
        <v>27</v>
      </c>
      <c r="K225" t="s">
        <v>32</v>
      </c>
      <c r="L225" t="s">
        <v>33</v>
      </c>
      <c r="M225">
        <v>335990.99410000001</v>
      </c>
      <c r="N225">
        <v>3063234.2622000002</v>
      </c>
      <c r="O225" t="str">
        <f>VLOOKUP(D225,'Lines LookUp'!$A$1:$C$12,3,0)</f>
        <v>SAN</v>
      </c>
      <c r="P225" t="str">
        <f t="shared" si="3"/>
        <v>335990.995-3063234.263</v>
      </c>
      <c r="Q225">
        <f>VLOOKUP(P225&amp;"-"&amp;O225,'Buscoords Workout'!$F:$G,2,0)</f>
        <v>11022</v>
      </c>
    </row>
    <row r="226" spans="1:17" x14ac:dyDescent="0.25">
      <c r="A226">
        <v>224</v>
      </c>
      <c r="B226" t="s">
        <v>71</v>
      </c>
      <c r="C226" t="s">
        <v>72</v>
      </c>
      <c r="D226" t="s">
        <v>56</v>
      </c>
      <c r="E226" t="s">
        <v>78</v>
      </c>
      <c r="F226">
        <v>100</v>
      </c>
      <c r="G226">
        <v>11</v>
      </c>
      <c r="H226">
        <v>0.4</v>
      </c>
      <c r="I226" t="s">
        <v>77</v>
      </c>
      <c r="J226" t="s">
        <v>27</v>
      </c>
      <c r="K226" t="s">
        <v>32</v>
      </c>
      <c r="L226" t="s">
        <v>33</v>
      </c>
      <c r="M226">
        <v>336106.06640000001</v>
      </c>
      <c r="N226">
        <v>3063132.5953000002</v>
      </c>
      <c r="O226" t="str">
        <f>VLOOKUP(D226,'Lines LookUp'!$A$1:$C$12,3,0)</f>
        <v>SAN</v>
      </c>
      <c r="P226" t="str">
        <f t="shared" si="3"/>
        <v>336106.067-3063132.596</v>
      </c>
      <c r="Q226">
        <f>VLOOKUP(P226&amp;"-"&amp;O226,'Buscoords Workout'!$F:$G,2,0)</f>
        <v>11002</v>
      </c>
    </row>
    <row r="227" spans="1:17" x14ac:dyDescent="0.25">
      <c r="A227">
        <v>225</v>
      </c>
      <c r="B227" t="s">
        <v>71</v>
      </c>
      <c r="C227" t="s">
        <v>72</v>
      </c>
      <c r="D227" t="s">
        <v>56</v>
      </c>
      <c r="E227" t="s">
        <v>78</v>
      </c>
      <c r="F227">
        <v>100</v>
      </c>
      <c r="G227">
        <v>11</v>
      </c>
      <c r="H227">
        <v>0.4</v>
      </c>
      <c r="I227" t="s">
        <v>77</v>
      </c>
      <c r="J227" t="s">
        <v>27</v>
      </c>
      <c r="K227" t="s">
        <v>32</v>
      </c>
      <c r="L227" t="s">
        <v>33</v>
      </c>
      <c r="M227">
        <v>335938.685</v>
      </c>
      <c r="N227">
        <v>3063198.1447999999</v>
      </c>
      <c r="O227" t="str">
        <f>VLOOKUP(D227,'Lines LookUp'!$A$1:$C$12,3,0)</f>
        <v>SAN</v>
      </c>
      <c r="P227" t="str">
        <f t="shared" si="3"/>
        <v>335938.685-3063198.145</v>
      </c>
      <c r="Q227">
        <f>VLOOKUP(P227&amp;"-"&amp;O227,'Buscoords Workout'!$F:$G,2,0)</f>
        <v>11093</v>
      </c>
    </row>
    <row r="228" spans="1:17" x14ac:dyDescent="0.25">
      <c r="A228">
        <v>226</v>
      </c>
      <c r="B228" t="s">
        <v>71</v>
      </c>
      <c r="C228" t="s">
        <v>72</v>
      </c>
      <c r="D228" t="s">
        <v>56</v>
      </c>
      <c r="E228" t="s">
        <v>78</v>
      </c>
      <c r="F228">
        <v>200</v>
      </c>
      <c r="G228">
        <v>11</v>
      </c>
      <c r="H228">
        <v>0.4</v>
      </c>
      <c r="I228" t="s">
        <v>77</v>
      </c>
      <c r="J228" t="s">
        <v>27</v>
      </c>
      <c r="K228" t="s">
        <v>32</v>
      </c>
      <c r="L228" t="s">
        <v>33</v>
      </c>
      <c r="M228">
        <v>335928.9155</v>
      </c>
      <c r="N228">
        <v>3063005.1477999999</v>
      </c>
      <c r="O228" t="str">
        <f>VLOOKUP(D228,'Lines LookUp'!$A$1:$C$12,3,0)</f>
        <v>SAN</v>
      </c>
      <c r="P228" t="str">
        <f t="shared" si="3"/>
        <v>335928.916-3063005.148</v>
      </c>
      <c r="Q228">
        <f>VLOOKUP(P228&amp;"-"&amp;O228,'Buscoords Workout'!$F:$G,2,0)</f>
        <v>11103</v>
      </c>
    </row>
    <row r="229" spans="1:17" x14ac:dyDescent="0.25">
      <c r="A229">
        <v>227</v>
      </c>
      <c r="B229" t="s">
        <v>71</v>
      </c>
      <c r="C229" t="s">
        <v>72</v>
      </c>
      <c r="D229" t="s">
        <v>56</v>
      </c>
      <c r="E229" t="s">
        <v>78</v>
      </c>
      <c r="F229">
        <v>100</v>
      </c>
      <c r="G229">
        <v>11</v>
      </c>
      <c r="H229">
        <v>0.4</v>
      </c>
      <c r="I229" t="s">
        <v>77</v>
      </c>
      <c r="J229" t="s">
        <v>27</v>
      </c>
      <c r="K229" t="s">
        <v>32</v>
      </c>
      <c r="L229" t="s">
        <v>33</v>
      </c>
      <c r="M229">
        <v>335818.65490000002</v>
      </c>
      <c r="N229">
        <v>3063038.1028</v>
      </c>
      <c r="O229" t="str">
        <f>VLOOKUP(D229,'Lines LookUp'!$A$1:$C$12,3,0)</f>
        <v>SAN</v>
      </c>
      <c r="P229" t="str">
        <f t="shared" si="3"/>
        <v>335818.655-3063038.103</v>
      </c>
      <c r="Q229">
        <f>VLOOKUP(P229&amp;"-"&amp;O229,'Buscoords Workout'!$F:$G,2,0)</f>
        <v>11110</v>
      </c>
    </row>
    <row r="230" spans="1:17" x14ac:dyDescent="0.25">
      <c r="A230">
        <v>228</v>
      </c>
      <c r="B230" t="s">
        <v>71</v>
      </c>
      <c r="C230" t="s">
        <v>72</v>
      </c>
      <c r="D230" t="s">
        <v>56</v>
      </c>
      <c r="E230" t="s">
        <v>78</v>
      </c>
      <c r="F230">
        <v>200</v>
      </c>
      <c r="G230">
        <v>11</v>
      </c>
      <c r="H230">
        <v>0.4</v>
      </c>
      <c r="I230" t="s">
        <v>77</v>
      </c>
      <c r="J230" t="s">
        <v>27</v>
      </c>
      <c r="K230" t="s">
        <v>32</v>
      </c>
      <c r="L230" t="s">
        <v>33</v>
      </c>
      <c r="M230">
        <v>335860.16960000002</v>
      </c>
      <c r="N230">
        <v>3063721.5624000002</v>
      </c>
      <c r="O230" t="str">
        <f>VLOOKUP(D230,'Lines LookUp'!$A$1:$C$12,3,0)</f>
        <v>SAN</v>
      </c>
      <c r="P230" t="str">
        <f t="shared" si="3"/>
        <v>335860.17-3063721.563</v>
      </c>
      <c r="Q230">
        <f>VLOOKUP(P230&amp;"-"&amp;O230,'Buscoords Workout'!$F:$G,2,0)</f>
        <v>11054</v>
      </c>
    </row>
    <row r="231" spans="1:17" x14ac:dyDescent="0.25">
      <c r="A231">
        <v>229</v>
      </c>
      <c r="B231" t="s">
        <v>71</v>
      </c>
      <c r="C231" t="s">
        <v>72</v>
      </c>
      <c r="D231" t="s">
        <v>56</v>
      </c>
      <c r="E231" t="s">
        <v>78</v>
      </c>
      <c r="F231">
        <v>100</v>
      </c>
      <c r="G231">
        <v>11</v>
      </c>
      <c r="H231">
        <v>0.4</v>
      </c>
      <c r="I231" t="s">
        <v>77</v>
      </c>
      <c r="J231" t="s">
        <v>27</v>
      </c>
      <c r="K231" t="s">
        <v>32</v>
      </c>
      <c r="L231" t="s">
        <v>33</v>
      </c>
      <c r="M231">
        <v>335844.90029999998</v>
      </c>
      <c r="N231">
        <v>3063638.4331</v>
      </c>
      <c r="O231" t="str">
        <f>VLOOKUP(D231,'Lines LookUp'!$A$1:$C$12,3,0)</f>
        <v>SAN</v>
      </c>
      <c r="P231" t="str">
        <f t="shared" si="3"/>
        <v>335844.901-3063638.434</v>
      </c>
      <c r="Q231">
        <f>VLOOKUP(P231&amp;"-"&amp;O231,'Buscoords Workout'!$F:$G,2,0)</f>
        <v>11049</v>
      </c>
    </row>
    <row r="232" spans="1:17" x14ac:dyDescent="0.25">
      <c r="A232">
        <v>230</v>
      </c>
      <c r="B232" t="s">
        <v>71</v>
      </c>
      <c r="C232" t="s">
        <v>72</v>
      </c>
      <c r="D232" t="s">
        <v>56</v>
      </c>
      <c r="E232" t="s">
        <v>78</v>
      </c>
      <c r="F232">
        <v>150</v>
      </c>
      <c r="G232">
        <v>11</v>
      </c>
      <c r="H232">
        <v>0.4</v>
      </c>
      <c r="I232" t="s">
        <v>77</v>
      </c>
      <c r="J232" t="s">
        <v>27</v>
      </c>
      <c r="K232" t="s">
        <v>32</v>
      </c>
      <c r="L232" t="s">
        <v>33</v>
      </c>
      <c r="M232">
        <v>335826.17099999997</v>
      </c>
      <c r="N232">
        <v>3063551.3791</v>
      </c>
      <c r="O232" t="str">
        <f>VLOOKUP(D232,'Lines LookUp'!$A$1:$C$12,3,0)</f>
        <v>SAN</v>
      </c>
      <c r="P232" t="str">
        <f t="shared" si="3"/>
        <v>335826.171-3063551.38</v>
      </c>
      <c r="Q232">
        <f>VLOOKUP(P232&amp;"-"&amp;O232,'Buscoords Workout'!$F:$G,2,0)</f>
        <v>11047</v>
      </c>
    </row>
    <row r="233" spans="1:17" x14ac:dyDescent="0.25">
      <c r="A233">
        <v>231</v>
      </c>
      <c r="B233" t="s">
        <v>71</v>
      </c>
      <c r="C233" t="s">
        <v>72</v>
      </c>
      <c r="D233" t="s">
        <v>56</v>
      </c>
      <c r="E233" t="s">
        <v>78</v>
      </c>
      <c r="F233">
        <v>100</v>
      </c>
      <c r="G233">
        <v>11</v>
      </c>
      <c r="H233">
        <v>0.4</v>
      </c>
      <c r="I233" t="s">
        <v>77</v>
      </c>
      <c r="J233" t="s">
        <v>27</v>
      </c>
      <c r="K233" t="s">
        <v>32</v>
      </c>
      <c r="L233" t="s">
        <v>33</v>
      </c>
      <c r="M233">
        <v>335866.39419999998</v>
      </c>
      <c r="N233">
        <v>3063424.9183</v>
      </c>
      <c r="O233" t="str">
        <f>VLOOKUP(D233,'Lines LookUp'!$A$1:$C$12,3,0)</f>
        <v>SAN</v>
      </c>
      <c r="P233" t="str">
        <f t="shared" si="3"/>
        <v>335866.395-3063424.919</v>
      </c>
      <c r="Q233">
        <f>VLOOKUP(P233&amp;"-"&amp;O233,'Buscoords Workout'!$F:$G,2,0)</f>
        <v>11041</v>
      </c>
    </row>
    <row r="234" spans="1:17" x14ac:dyDescent="0.25">
      <c r="A234">
        <v>232</v>
      </c>
      <c r="B234" t="s">
        <v>71</v>
      </c>
      <c r="C234" t="s">
        <v>72</v>
      </c>
      <c r="D234" t="s">
        <v>56</v>
      </c>
      <c r="E234" t="s">
        <v>78</v>
      </c>
      <c r="F234">
        <v>200</v>
      </c>
      <c r="G234">
        <v>11</v>
      </c>
      <c r="H234">
        <v>0.4</v>
      </c>
      <c r="I234" t="s">
        <v>77</v>
      </c>
      <c r="J234" t="s">
        <v>27</v>
      </c>
      <c r="K234" t="s">
        <v>32</v>
      </c>
      <c r="L234" t="s">
        <v>33</v>
      </c>
      <c r="M234">
        <v>335835.3542</v>
      </c>
      <c r="N234">
        <v>3063192.1617000001</v>
      </c>
      <c r="O234" t="str">
        <f>VLOOKUP(D234,'Lines LookUp'!$A$1:$C$12,3,0)</f>
        <v>SAN</v>
      </c>
      <c r="P234" t="str">
        <f t="shared" si="3"/>
        <v>335835.355-3063192.162</v>
      </c>
      <c r="Q234">
        <f>VLOOKUP(P234&amp;"-"&amp;O234,'Buscoords Workout'!$F:$G,2,0)</f>
        <v>11026</v>
      </c>
    </row>
    <row r="235" spans="1:17" x14ac:dyDescent="0.25">
      <c r="A235">
        <v>233</v>
      </c>
      <c r="B235" t="s">
        <v>71</v>
      </c>
      <c r="C235" t="s">
        <v>72</v>
      </c>
      <c r="D235" t="s">
        <v>56</v>
      </c>
      <c r="E235" t="s">
        <v>78</v>
      </c>
      <c r="F235">
        <v>200</v>
      </c>
      <c r="G235">
        <v>11</v>
      </c>
      <c r="H235">
        <v>0.4</v>
      </c>
      <c r="I235" t="s">
        <v>77</v>
      </c>
      <c r="J235" t="s">
        <v>27</v>
      </c>
      <c r="K235" t="s">
        <v>32</v>
      </c>
      <c r="L235" t="s">
        <v>33</v>
      </c>
      <c r="M235">
        <v>335745.51579999999</v>
      </c>
      <c r="N235">
        <v>3062977.4755000002</v>
      </c>
      <c r="O235" t="str">
        <f>VLOOKUP(D235,'Lines LookUp'!$A$1:$C$12,3,0)</f>
        <v>SAN</v>
      </c>
      <c r="P235" t="str">
        <f t="shared" si="3"/>
        <v>335745.516-3062977.476</v>
      </c>
      <c r="Q235">
        <f>VLOOKUP(P235&amp;"-"&amp;O235,'Buscoords Workout'!$F:$G,2,0)</f>
        <v>11003</v>
      </c>
    </row>
    <row r="236" spans="1:17" x14ac:dyDescent="0.25">
      <c r="A236">
        <v>234</v>
      </c>
      <c r="B236" t="s">
        <v>71</v>
      </c>
      <c r="C236" t="s">
        <v>72</v>
      </c>
      <c r="D236" t="s">
        <v>56</v>
      </c>
      <c r="E236" t="s">
        <v>78</v>
      </c>
      <c r="F236">
        <v>200</v>
      </c>
      <c r="G236">
        <v>11</v>
      </c>
      <c r="H236">
        <v>0.4</v>
      </c>
      <c r="I236" t="s">
        <v>77</v>
      </c>
      <c r="J236" t="s">
        <v>27</v>
      </c>
      <c r="K236" t="s">
        <v>32</v>
      </c>
      <c r="L236" t="s">
        <v>33</v>
      </c>
      <c r="M236">
        <v>335322.65830000001</v>
      </c>
      <c r="N236">
        <v>3063399.2883000001</v>
      </c>
      <c r="O236" t="str">
        <f>VLOOKUP(D236,'Lines LookUp'!$A$1:$C$12,3,0)</f>
        <v>SAN</v>
      </c>
      <c r="P236" t="str">
        <f t="shared" si="3"/>
        <v>335322.659-3063399.289</v>
      </c>
      <c r="Q236">
        <f>VLOOKUP(P236&amp;"-"&amp;O236,'Buscoords Workout'!$F:$G,2,0)</f>
        <v>11152</v>
      </c>
    </row>
    <row r="237" spans="1:17" x14ac:dyDescent="0.25">
      <c r="A237">
        <v>235</v>
      </c>
      <c r="B237" t="s">
        <v>71</v>
      </c>
      <c r="C237" t="s">
        <v>72</v>
      </c>
      <c r="D237" t="s">
        <v>56</v>
      </c>
      <c r="E237" t="s">
        <v>78</v>
      </c>
      <c r="F237">
        <v>150</v>
      </c>
      <c r="G237">
        <v>11</v>
      </c>
      <c r="H237">
        <v>0.4</v>
      </c>
      <c r="I237" t="s">
        <v>77</v>
      </c>
      <c r="J237" t="s">
        <v>27</v>
      </c>
      <c r="K237" t="s">
        <v>32</v>
      </c>
      <c r="L237" t="s">
        <v>33</v>
      </c>
      <c r="M237">
        <v>335640.95640000002</v>
      </c>
      <c r="N237">
        <v>3063253.0512000001</v>
      </c>
      <c r="O237" t="str">
        <f>VLOOKUP(D237,'Lines LookUp'!$A$1:$C$12,3,0)</f>
        <v>SAN</v>
      </c>
      <c r="P237" t="str">
        <f t="shared" si="3"/>
        <v>335640.957-3063253.052</v>
      </c>
      <c r="Q237">
        <f>VLOOKUP(P237&amp;"-"&amp;O237,'Buscoords Workout'!$F:$G,2,0)</f>
        <v>11131</v>
      </c>
    </row>
    <row r="238" spans="1:17" x14ac:dyDescent="0.25">
      <c r="A238">
        <v>236</v>
      </c>
      <c r="B238" t="s">
        <v>71</v>
      </c>
      <c r="C238" t="s">
        <v>72</v>
      </c>
      <c r="D238" t="s">
        <v>56</v>
      </c>
      <c r="E238" t="s">
        <v>78</v>
      </c>
      <c r="F238">
        <v>100</v>
      </c>
      <c r="G238">
        <v>11</v>
      </c>
      <c r="H238">
        <v>0.4</v>
      </c>
      <c r="I238" t="s">
        <v>77</v>
      </c>
      <c r="J238" t="s">
        <v>27</v>
      </c>
      <c r="K238" t="s">
        <v>32</v>
      </c>
      <c r="L238" t="s">
        <v>33</v>
      </c>
      <c r="M238">
        <v>335050.72769999999</v>
      </c>
      <c r="N238">
        <v>3063626.4832000001</v>
      </c>
      <c r="O238" t="str">
        <f>VLOOKUP(D238,'Lines LookUp'!$A$1:$C$12,3,0)</f>
        <v>SAN</v>
      </c>
      <c r="P238" t="str">
        <f t="shared" si="3"/>
        <v>335050.728-3063626.484</v>
      </c>
      <c r="Q238">
        <f>VLOOKUP(P238&amp;"-"&amp;O238,'Buscoords Workout'!$F:$G,2,0)</f>
        <v>11182</v>
      </c>
    </row>
    <row r="239" spans="1:17" x14ac:dyDescent="0.25">
      <c r="A239">
        <v>237</v>
      </c>
      <c r="B239" t="s">
        <v>71</v>
      </c>
      <c r="C239" t="s">
        <v>72</v>
      </c>
      <c r="D239" t="s">
        <v>56</v>
      </c>
      <c r="E239" t="s">
        <v>78</v>
      </c>
      <c r="F239">
        <v>200</v>
      </c>
      <c r="G239">
        <v>11</v>
      </c>
      <c r="H239">
        <v>0.4</v>
      </c>
      <c r="I239" t="s">
        <v>77</v>
      </c>
      <c r="J239" t="s">
        <v>27</v>
      </c>
      <c r="K239" t="s">
        <v>32</v>
      </c>
      <c r="L239" t="s">
        <v>33</v>
      </c>
      <c r="M239">
        <v>335101.06890000001</v>
      </c>
      <c r="N239">
        <v>3063714.2711999998</v>
      </c>
      <c r="O239" t="str">
        <f>VLOOKUP(D239,'Lines LookUp'!$A$1:$C$12,3,0)</f>
        <v>SAN</v>
      </c>
      <c r="P239" t="str">
        <f t="shared" si="3"/>
        <v>335101.069-3063714.272</v>
      </c>
      <c r="Q239">
        <f>VLOOKUP(P239&amp;"-"&amp;O239,'Buscoords Workout'!$F:$G,2,0)</f>
        <v>11163</v>
      </c>
    </row>
    <row r="240" spans="1:17" x14ac:dyDescent="0.25">
      <c r="A240">
        <v>238</v>
      </c>
      <c r="B240" t="s">
        <v>71</v>
      </c>
      <c r="C240" t="s">
        <v>72</v>
      </c>
      <c r="D240" t="s">
        <v>56</v>
      </c>
      <c r="E240" t="s">
        <v>78</v>
      </c>
      <c r="F240">
        <v>200</v>
      </c>
      <c r="G240">
        <v>11</v>
      </c>
      <c r="H240">
        <v>0.4</v>
      </c>
      <c r="I240" t="s">
        <v>77</v>
      </c>
      <c r="J240" t="s">
        <v>27</v>
      </c>
      <c r="K240" t="s">
        <v>32</v>
      </c>
      <c r="L240" t="s">
        <v>33</v>
      </c>
      <c r="M240">
        <v>335403.56520000001</v>
      </c>
      <c r="N240">
        <v>3063466.3933999999</v>
      </c>
      <c r="O240" t="str">
        <f>VLOOKUP(D240,'Lines LookUp'!$A$1:$C$12,3,0)</f>
        <v>SAN</v>
      </c>
      <c r="P240" t="str">
        <f t="shared" si="3"/>
        <v>335403.566-3063466.394</v>
      </c>
      <c r="Q240">
        <f>VLOOKUP(P240&amp;"-"&amp;O240,'Buscoords Workout'!$F:$G,2,0)</f>
        <v>11123</v>
      </c>
    </row>
    <row r="241" spans="1:17" x14ac:dyDescent="0.25">
      <c r="A241">
        <v>239</v>
      </c>
      <c r="B241" t="s">
        <v>71</v>
      </c>
      <c r="C241" t="s">
        <v>72</v>
      </c>
      <c r="D241" t="s">
        <v>56</v>
      </c>
      <c r="E241" t="s">
        <v>78</v>
      </c>
      <c r="F241">
        <v>100</v>
      </c>
      <c r="G241">
        <v>11</v>
      </c>
      <c r="H241">
        <v>0.4</v>
      </c>
      <c r="I241" t="s">
        <v>77</v>
      </c>
      <c r="J241" t="s">
        <v>27</v>
      </c>
      <c r="K241" t="s">
        <v>32</v>
      </c>
      <c r="L241" t="s">
        <v>33</v>
      </c>
      <c r="M241">
        <v>335547.32990000001</v>
      </c>
      <c r="N241">
        <v>3063570.8631000002</v>
      </c>
      <c r="O241" t="str">
        <f>VLOOKUP(D241,'Lines LookUp'!$A$1:$C$12,3,0)</f>
        <v>SAN</v>
      </c>
      <c r="P241" t="str">
        <f t="shared" si="3"/>
        <v>335547.33-3063570.864</v>
      </c>
      <c r="Q241">
        <f>VLOOKUP(P241&amp;"-"&amp;O241,'Buscoords Workout'!$F:$G,2,0)</f>
        <v>11171</v>
      </c>
    </row>
    <row r="242" spans="1:17" x14ac:dyDescent="0.25">
      <c r="A242">
        <v>240</v>
      </c>
      <c r="B242" t="s">
        <v>71</v>
      </c>
      <c r="C242" t="s">
        <v>72</v>
      </c>
      <c r="D242" t="s">
        <v>56</v>
      </c>
      <c r="E242" t="s">
        <v>78</v>
      </c>
      <c r="F242">
        <v>100</v>
      </c>
      <c r="G242">
        <v>11</v>
      </c>
      <c r="H242">
        <v>0.4</v>
      </c>
      <c r="I242" t="s">
        <v>77</v>
      </c>
      <c r="J242" t="s">
        <v>27</v>
      </c>
      <c r="K242" t="s">
        <v>32</v>
      </c>
      <c r="L242" t="s">
        <v>33</v>
      </c>
      <c r="M242">
        <v>335665.2145</v>
      </c>
      <c r="N242">
        <v>3063634.4583000001</v>
      </c>
      <c r="O242" t="str">
        <f>VLOOKUP(D242,'Lines LookUp'!$A$1:$C$12,3,0)</f>
        <v>SAN</v>
      </c>
      <c r="P242" t="str">
        <f t="shared" si="3"/>
        <v>335665.215-3063634.459</v>
      </c>
      <c r="Q242">
        <f>VLOOKUP(P242&amp;"-"&amp;O242,'Buscoords Workout'!$F:$G,2,0)</f>
        <v>11178</v>
      </c>
    </row>
    <row r="243" spans="1:17" x14ac:dyDescent="0.25">
      <c r="A243">
        <v>241</v>
      </c>
      <c r="B243" t="s">
        <v>71</v>
      </c>
      <c r="C243" t="s">
        <v>72</v>
      </c>
      <c r="D243" t="s">
        <v>56</v>
      </c>
      <c r="E243" t="s">
        <v>78</v>
      </c>
      <c r="F243">
        <v>200</v>
      </c>
      <c r="G243">
        <v>11</v>
      </c>
      <c r="H243">
        <v>0.4</v>
      </c>
      <c r="I243" t="s">
        <v>77</v>
      </c>
      <c r="J243" t="s">
        <v>27</v>
      </c>
      <c r="K243" t="s">
        <v>32</v>
      </c>
      <c r="L243" t="s">
        <v>33</v>
      </c>
      <c r="M243">
        <v>335367.40710000001</v>
      </c>
      <c r="N243">
        <v>3063536.2192000002</v>
      </c>
      <c r="O243" t="str">
        <f>VLOOKUP(D243,'Lines LookUp'!$A$1:$C$12,3,0)</f>
        <v>SAN</v>
      </c>
      <c r="P243" t="str">
        <f t="shared" si="3"/>
        <v>335367.408-3063536.22</v>
      </c>
      <c r="Q243">
        <f>VLOOKUP(P243&amp;"-"&amp;O243,'Buscoords Workout'!$F:$G,2,0)</f>
        <v>11112</v>
      </c>
    </row>
    <row r="244" spans="1:17" x14ac:dyDescent="0.25">
      <c r="A244">
        <v>242</v>
      </c>
      <c r="B244" t="s">
        <v>71</v>
      </c>
      <c r="C244" t="s">
        <v>72</v>
      </c>
      <c r="D244" t="s">
        <v>56</v>
      </c>
      <c r="E244" t="s">
        <v>78</v>
      </c>
      <c r="F244">
        <v>200</v>
      </c>
      <c r="G244">
        <v>11</v>
      </c>
      <c r="H244">
        <v>0.4</v>
      </c>
      <c r="I244" t="s">
        <v>77</v>
      </c>
      <c r="J244" t="s">
        <v>27</v>
      </c>
      <c r="K244" t="s">
        <v>32</v>
      </c>
      <c r="L244" t="s">
        <v>33</v>
      </c>
      <c r="M244">
        <v>335473.2352</v>
      </c>
      <c r="N244">
        <v>3063630.0704999999</v>
      </c>
      <c r="O244" t="str">
        <f>VLOOKUP(D244,'Lines LookUp'!$A$1:$C$12,3,0)</f>
        <v>SAN</v>
      </c>
      <c r="P244" t="str">
        <f t="shared" si="3"/>
        <v>335473.236-3063630.071</v>
      </c>
      <c r="Q244">
        <f>VLOOKUP(P244&amp;"-"&amp;O244,'Buscoords Workout'!$F:$G,2,0)</f>
        <v>11118</v>
      </c>
    </row>
    <row r="245" spans="1:17" x14ac:dyDescent="0.25">
      <c r="A245">
        <v>243</v>
      </c>
      <c r="B245" t="s">
        <v>71</v>
      </c>
      <c r="C245" t="s">
        <v>72</v>
      </c>
      <c r="D245" t="s">
        <v>56</v>
      </c>
      <c r="E245" t="s">
        <v>78</v>
      </c>
      <c r="F245">
        <v>200</v>
      </c>
      <c r="G245">
        <v>11</v>
      </c>
      <c r="H245">
        <v>0.4</v>
      </c>
      <c r="I245" t="s">
        <v>77</v>
      </c>
      <c r="J245" t="s">
        <v>27</v>
      </c>
      <c r="K245" t="s">
        <v>32</v>
      </c>
      <c r="L245" t="s">
        <v>33</v>
      </c>
      <c r="M245">
        <v>335509.3125</v>
      </c>
      <c r="N245">
        <v>3063701.7557999999</v>
      </c>
      <c r="O245" t="str">
        <f>VLOOKUP(D245,'Lines LookUp'!$A$1:$C$12,3,0)</f>
        <v>SAN</v>
      </c>
      <c r="P245" t="str">
        <f t="shared" si="3"/>
        <v>335509.313-3063701.756</v>
      </c>
      <c r="Q245">
        <f>VLOOKUP(P245&amp;"-"&amp;O245,'Buscoords Workout'!$F:$G,2,0)</f>
        <v>11121</v>
      </c>
    </row>
    <row r="246" spans="1:17" x14ac:dyDescent="0.25">
      <c r="A246">
        <v>244</v>
      </c>
      <c r="B246" t="s">
        <v>71</v>
      </c>
      <c r="C246" t="s">
        <v>72</v>
      </c>
      <c r="D246" t="s">
        <v>56</v>
      </c>
      <c r="E246" t="s">
        <v>78</v>
      </c>
      <c r="F246">
        <v>300</v>
      </c>
      <c r="G246">
        <v>11</v>
      </c>
      <c r="H246">
        <v>0.4</v>
      </c>
      <c r="I246" t="s">
        <v>77</v>
      </c>
      <c r="J246" t="s">
        <v>27</v>
      </c>
      <c r="K246" t="s">
        <v>32</v>
      </c>
      <c r="L246" t="s">
        <v>33</v>
      </c>
      <c r="M246">
        <v>335413.81189999997</v>
      </c>
      <c r="N246">
        <v>3063880.3694000002</v>
      </c>
      <c r="O246" t="str">
        <f>VLOOKUP(D246,'Lines LookUp'!$A$1:$C$12,3,0)</f>
        <v>SAN</v>
      </c>
      <c r="P246" t="str">
        <f t="shared" si="3"/>
        <v>335413.812-3063880.37</v>
      </c>
      <c r="Q246">
        <f>VLOOKUP(P246&amp;"-"&amp;O246,'Buscoords Workout'!$F:$G,2,0)</f>
        <v>11062</v>
      </c>
    </row>
    <row r="247" spans="1:17" x14ac:dyDescent="0.25">
      <c r="A247">
        <v>245</v>
      </c>
      <c r="B247" t="s">
        <v>71</v>
      </c>
      <c r="C247" t="s">
        <v>72</v>
      </c>
      <c r="D247" t="s">
        <v>60</v>
      </c>
      <c r="E247" t="s">
        <v>78</v>
      </c>
      <c r="F247">
        <v>200</v>
      </c>
      <c r="G247">
        <v>11</v>
      </c>
      <c r="H247">
        <v>0.4</v>
      </c>
      <c r="I247" t="s">
        <v>77</v>
      </c>
      <c r="J247" t="s">
        <v>27</v>
      </c>
      <c r="K247" t="s">
        <v>32</v>
      </c>
      <c r="L247" t="s">
        <v>33</v>
      </c>
      <c r="M247">
        <v>337421.9915</v>
      </c>
      <c r="N247">
        <v>3064170.8975999998</v>
      </c>
      <c r="O247" t="str">
        <f>VLOOKUP(D247,'Lines LookUp'!$A$1:$C$12,3,0)</f>
        <v>BAG</v>
      </c>
      <c r="P247" t="str">
        <f t="shared" si="3"/>
        <v>337421.992-3064170.898</v>
      </c>
      <c r="Q247">
        <f>VLOOKUP(P247&amp;"-"&amp;O247,'Buscoords Workout'!$F:$G,2,0)</f>
        <v>1076</v>
      </c>
    </row>
    <row r="248" spans="1:17" x14ac:dyDescent="0.25">
      <c r="A248">
        <v>246</v>
      </c>
      <c r="B248" t="s">
        <v>71</v>
      </c>
      <c r="C248" t="s">
        <v>72</v>
      </c>
      <c r="D248" t="s">
        <v>60</v>
      </c>
      <c r="E248" t="s">
        <v>78</v>
      </c>
      <c r="F248">
        <v>200</v>
      </c>
      <c r="G248">
        <v>11</v>
      </c>
      <c r="H248">
        <v>0.4</v>
      </c>
      <c r="I248" t="s">
        <v>77</v>
      </c>
      <c r="J248" t="s">
        <v>27</v>
      </c>
      <c r="K248" t="s">
        <v>32</v>
      </c>
      <c r="L248" t="s">
        <v>33</v>
      </c>
      <c r="M248">
        <v>337410.9828</v>
      </c>
      <c r="N248">
        <v>3064251.8333999999</v>
      </c>
      <c r="O248" t="str">
        <f>VLOOKUP(D248,'Lines LookUp'!$A$1:$C$12,3,0)</f>
        <v>BAG</v>
      </c>
      <c r="P248" t="str">
        <f t="shared" si="3"/>
        <v>337410.983-3064251.834</v>
      </c>
      <c r="Q248">
        <f>VLOOKUP(P248&amp;"-"&amp;O248,'Buscoords Workout'!$F:$G,2,0)</f>
        <v>1115</v>
      </c>
    </row>
    <row r="249" spans="1:17" x14ac:dyDescent="0.25">
      <c r="A249">
        <v>247</v>
      </c>
      <c r="B249" t="s">
        <v>71</v>
      </c>
      <c r="C249" t="s">
        <v>72</v>
      </c>
      <c r="D249" t="s">
        <v>60</v>
      </c>
      <c r="E249" t="s">
        <v>78</v>
      </c>
      <c r="F249">
        <v>300</v>
      </c>
      <c r="G249">
        <v>11</v>
      </c>
      <c r="H249">
        <v>0.4</v>
      </c>
      <c r="I249" t="s">
        <v>77</v>
      </c>
      <c r="J249" t="s">
        <v>27</v>
      </c>
      <c r="K249" t="s">
        <v>32</v>
      </c>
      <c r="L249" t="s">
        <v>33</v>
      </c>
      <c r="M249">
        <v>337355.28039999999</v>
      </c>
      <c r="N249">
        <v>3064183.2883000001</v>
      </c>
      <c r="O249" t="str">
        <f>VLOOKUP(D249,'Lines LookUp'!$A$1:$C$12,3,0)</f>
        <v>BAG</v>
      </c>
      <c r="P249" t="str">
        <f t="shared" si="3"/>
        <v>337355.281-3064183.289</v>
      </c>
      <c r="Q249">
        <f>VLOOKUP(P249&amp;"-"&amp;O249,'Buscoords Workout'!$F:$G,2,0)</f>
        <v>1113</v>
      </c>
    </row>
    <row r="250" spans="1:17" x14ac:dyDescent="0.25">
      <c r="A250">
        <v>248</v>
      </c>
      <c r="B250" t="s">
        <v>71</v>
      </c>
      <c r="C250" t="s">
        <v>72</v>
      </c>
      <c r="D250" t="s">
        <v>60</v>
      </c>
      <c r="E250" t="s">
        <v>78</v>
      </c>
      <c r="F250">
        <v>100</v>
      </c>
      <c r="G250">
        <v>11</v>
      </c>
      <c r="H250">
        <v>0.4</v>
      </c>
      <c r="I250" t="s">
        <v>77</v>
      </c>
      <c r="J250" t="s">
        <v>27</v>
      </c>
      <c r="K250" t="s">
        <v>32</v>
      </c>
      <c r="L250" t="s">
        <v>33</v>
      </c>
      <c r="M250">
        <v>337521.0307</v>
      </c>
      <c r="N250">
        <v>3063995.3705000002</v>
      </c>
      <c r="O250" t="str">
        <f>VLOOKUP(D250,'Lines LookUp'!$A$1:$C$12,3,0)</f>
        <v>BAG</v>
      </c>
      <c r="P250" t="str">
        <f t="shared" si="3"/>
        <v>337521.031-3063995.371</v>
      </c>
      <c r="Q250">
        <f>VLOOKUP(P250&amp;"-"&amp;O250,'Buscoords Workout'!$F:$G,2,0)</f>
        <v>1066</v>
      </c>
    </row>
    <row r="251" spans="1:17" x14ac:dyDescent="0.25">
      <c r="A251">
        <v>249</v>
      </c>
      <c r="B251" t="s">
        <v>71</v>
      </c>
      <c r="C251" t="s">
        <v>72</v>
      </c>
      <c r="D251" t="s">
        <v>60</v>
      </c>
      <c r="E251" t="s">
        <v>78</v>
      </c>
      <c r="F251">
        <v>200</v>
      </c>
      <c r="G251">
        <v>11</v>
      </c>
      <c r="H251">
        <v>0.4</v>
      </c>
      <c r="I251" t="s">
        <v>77</v>
      </c>
      <c r="J251" t="s">
        <v>27</v>
      </c>
      <c r="K251" t="s">
        <v>32</v>
      </c>
      <c r="L251" t="s">
        <v>33</v>
      </c>
      <c r="M251">
        <v>337283.58840000001</v>
      </c>
      <c r="N251">
        <v>3063592.2806000002</v>
      </c>
      <c r="O251" t="str">
        <f>VLOOKUP(D251,'Lines LookUp'!$A$1:$C$12,3,0)</f>
        <v>BAG</v>
      </c>
      <c r="P251" t="str">
        <f t="shared" si="3"/>
        <v>337283.589-3063592.281</v>
      </c>
      <c r="Q251">
        <f>VLOOKUP(P251&amp;"-"&amp;O251,'Buscoords Workout'!$F:$G,2,0)</f>
        <v>1055</v>
      </c>
    </row>
    <row r="252" spans="1:17" x14ac:dyDescent="0.25">
      <c r="A252">
        <v>250</v>
      </c>
      <c r="B252" t="s">
        <v>71</v>
      </c>
      <c r="C252" t="s">
        <v>72</v>
      </c>
      <c r="D252" t="s">
        <v>60</v>
      </c>
      <c r="E252" t="s">
        <v>225</v>
      </c>
      <c r="F252">
        <v>100</v>
      </c>
      <c r="G252">
        <v>11</v>
      </c>
      <c r="H252">
        <v>0.4</v>
      </c>
      <c r="I252" t="s">
        <v>77</v>
      </c>
      <c r="J252" t="s">
        <v>27</v>
      </c>
      <c r="K252" t="s">
        <v>32</v>
      </c>
      <c r="L252" t="s">
        <v>33</v>
      </c>
      <c r="M252">
        <v>336836.30719999998</v>
      </c>
      <c r="N252">
        <v>3063535.3308999999</v>
      </c>
      <c r="O252" t="str">
        <f>VLOOKUP(D252,'Lines LookUp'!$A$1:$C$12,3,0)</f>
        <v>BAG</v>
      </c>
      <c r="P252" t="str">
        <f t="shared" si="3"/>
        <v>336836.308-3063535.331</v>
      </c>
      <c r="Q252">
        <f>VLOOKUP(P252&amp;"-"&amp;O252,'Buscoords Workout'!$F:$G,2,0)</f>
        <v>1045</v>
      </c>
    </row>
    <row r="253" spans="1:17" x14ac:dyDescent="0.25">
      <c r="A253">
        <v>251</v>
      </c>
      <c r="B253" t="s">
        <v>71</v>
      </c>
      <c r="C253" t="s">
        <v>72</v>
      </c>
      <c r="D253" t="s">
        <v>60</v>
      </c>
      <c r="E253" t="s">
        <v>226</v>
      </c>
      <c r="F253">
        <v>200</v>
      </c>
      <c r="G253">
        <v>11</v>
      </c>
      <c r="H253">
        <v>0.4</v>
      </c>
      <c r="I253" t="s">
        <v>77</v>
      </c>
      <c r="J253" t="s">
        <v>27</v>
      </c>
      <c r="K253" t="s">
        <v>32</v>
      </c>
      <c r="L253" t="s">
        <v>33</v>
      </c>
      <c r="M253">
        <v>336841.9227</v>
      </c>
      <c r="N253">
        <v>3063628.5898000002</v>
      </c>
      <c r="O253" t="str">
        <f>VLOOKUP(D253,'Lines LookUp'!$A$1:$C$12,3,0)</f>
        <v>BAG</v>
      </c>
      <c r="P253" t="str">
        <f t="shared" si="3"/>
        <v>336841.923-3063628.59</v>
      </c>
      <c r="Q253">
        <f>VLOOKUP(P253&amp;"-"&amp;O253,'Buscoords Workout'!$F:$G,2,0)</f>
        <v>1039</v>
      </c>
    </row>
    <row r="254" spans="1:17" x14ac:dyDescent="0.25">
      <c r="A254">
        <v>252</v>
      </c>
      <c r="B254" t="s">
        <v>71</v>
      </c>
      <c r="C254" t="s">
        <v>72</v>
      </c>
      <c r="D254" t="s">
        <v>60</v>
      </c>
      <c r="E254" t="s">
        <v>227</v>
      </c>
      <c r="F254">
        <v>100</v>
      </c>
      <c r="G254">
        <v>11</v>
      </c>
      <c r="H254">
        <v>0.4</v>
      </c>
      <c r="I254" t="s">
        <v>77</v>
      </c>
      <c r="J254" t="s">
        <v>27</v>
      </c>
      <c r="K254" t="s">
        <v>32</v>
      </c>
      <c r="L254" t="s">
        <v>33</v>
      </c>
      <c r="M254">
        <v>336818.56650000002</v>
      </c>
      <c r="N254">
        <v>3063672.4342999998</v>
      </c>
      <c r="O254" t="str">
        <f>VLOOKUP(D254,'Lines LookUp'!$A$1:$C$12,3,0)</f>
        <v>BAG</v>
      </c>
      <c r="P254" t="str">
        <f t="shared" si="3"/>
        <v>336818.567-3063672.435</v>
      </c>
      <c r="Q254">
        <f>VLOOKUP(P254&amp;"-"&amp;O254,'Buscoords Workout'!$F:$G,2,0)</f>
        <v>1037</v>
      </c>
    </row>
    <row r="255" spans="1:17" x14ac:dyDescent="0.25">
      <c r="A255">
        <v>253</v>
      </c>
      <c r="B255" t="s">
        <v>71</v>
      </c>
      <c r="C255" t="s">
        <v>72</v>
      </c>
      <c r="D255" t="s">
        <v>60</v>
      </c>
      <c r="E255" t="s">
        <v>228</v>
      </c>
      <c r="F255">
        <v>200</v>
      </c>
      <c r="G255">
        <v>11</v>
      </c>
      <c r="H255">
        <v>0.4</v>
      </c>
      <c r="I255" t="s">
        <v>77</v>
      </c>
      <c r="J255" t="s">
        <v>27</v>
      </c>
      <c r="K255" t="s">
        <v>32</v>
      </c>
      <c r="L255" t="s">
        <v>33</v>
      </c>
      <c r="M255">
        <v>336700.81359999999</v>
      </c>
      <c r="N255">
        <v>3063795.7138999999</v>
      </c>
      <c r="O255" t="str">
        <f>VLOOKUP(D255,'Lines LookUp'!$A$1:$C$12,3,0)</f>
        <v>BAG</v>
      </c>
      <c r="P255" t="str">
        <f t="shared" si="3"/>
        <v>336700.814-3063795.714</v>
      </c>
      <c r="Q255">
        <f>VLOOKUP(P255&amp;"-"&amp;O255,'Buscoords Workout'!$F:$G,2,0)</f>
        <v>1078</v>
      </c>
    </row>
    <row r="256" spans="1:17" x14ac:dyDescent="0.25">
      <c r="A256">
        <v>254</v>
      </c>
      <c r="B256" t="s">
        <v>71</v>
      </c>
      <c r="C256" t="s">
        <v>72</v>
      </c>
      <c r="D256" t="s">
        <v>60</v>
      </c>
      <c r="E256" t="s">
        <v>229</v>
      </c>
      <c r="F256">
        <v>100</v>
      </c>
      <c r="G256">
        <v>11</v>
      </c>
      <c r="H256">
        <v>0.4</v>
      </c>
      <c r="I256" t="s">
        <v>77</v>
      </c>
      <c r="J256" t="s">
        <v>27</v>
      </c>
      <c r="K256" t="s">
        <v>32</v>
      </c>
      <c r="L256" t="s">
        <v>33</v>
      </c>
      <c r="M256">
        <v>336825.83539999998</v>
      </c>
      <c r="N256">
        <v>3063861.5564000001</v>
      </c>
      <c r="O256" t="str">
        <f>VLOOKUP(D256,'Lines LookUp'!$A$1:$C$12,3,0)</f>
        <v>BAG</v>
      </c>
      <c r="P256" t="str">
        <f t="shared" si="3"/>
        <v>336825.836-3063861.557</v>
      </c>
      <c r="Q256">
        <f>VLOOKUP(P256&amp;"-"&amp;O256,'Buscoords Workout'!$F:$G,2,0)</f>
        <v>1085</v>
      </c>
    </row>
    <row r="257" spans="1:17" x14ac:dyDescent="0.25">
      <c r="A257">
        <v>255</v>
      </c>
      <c r="B257" t="s">
        <v>71</v>
      </c>
      <c r="C257" t="s">
        <v>72</v>
      </c>
      <c r="D257" t="s">
        <v>60</v>
      </c>
      <c r="E257" t="s">
        <v>78</v>
      </c>
      <c r="F257">
        <v>200</v>
      </c>
      <c r="G257">
        <v>11</v>
      </c>
      <c r="H257">
        <v>0.4</v>
      </c>
      <c r="I257" t="s">
        <v>77</v>
      </c>
      <c r="J257" t="s">
        <v>27</v>
      </c>
      <c r="K257" t="s">
        <v>32</v>
      </c>
      <c r="L257" t="s">
        <v>33</v>
      </c>
      <c r="M257">
        <v>336861.41139999998</v>
      </c>
      <c r="N257">
        <v>3064006.3094000001</v>
      </c>
      <c r="O257" t="str">
        <f>VLOOKUP(D257,'Lines LookUp'!$A$1:$C$12,3,0)</f>
        <v>BAG</v>
      </c>
      <c r="P257" t="str">
        <f t="shared" si="3"/>
        <v>336861.412-3064006.31</v>
      </c>
      <c r="Q257">
        <f>VLOOKUP(P257&amp;"-"&amp;O257,'Buscoords Workout'!$F:$G,2,0)</f>
        <v>1093</v>
      </c>
    </row>
    <row r="258" spans="1:17" x14ac:dyDescent="0.25">
      <c r="A258">
        <v>256</v>
      </c>
      <c r="B258" t="s">
        <v>71</v>
      </c>
      <c r="C258" t="s">
        <v>72</v>
      </c>
      <c r="D258" t="s">
        <v>60</v>
      </c>
      <c r="E258" t="s">
        <v>78</v>
      </c>
      <c r="F258">
        <v>100</v>
      </c>
      <c r="G258">
        <v>11</v>
      </c>
      <c r="H258">
        <v>0.4</v>
      </c>
      <c r="I258" t="s">
        <v>77</v>
      </c>
      <c r="J258" t="s">
        <v>27</v>
      </c>
      <c r="K258" t="s">
        <v>32</v>
      </c>
      <c r="L258" t="s">
        <v>33</v>
      </c>
      <c r="M258">
        <v>336860.1888</v>
      </c>
      <c r="N258">
        <v>3064013.5460000001</v>
      </c>
      <c r="O258" t="str">
        <f>VLOOKUP(D258,'Lines LookUp'!$A$1:$C$12,3,0)</f>
        <v>BAG</v>
      </c>
      <c r="P258" t="str">
        <f t="shared" si="3"/>
        <v>336860.189-3064013.546</v>
      </c>
      <c r="Q258">
        <f>VLOOKUP(P258&amp;"-"&amp;O258,'Buscoords Workout'!$F:$G,2,0)</f>
        <v>1216</v>
      </c>
    </row>
    <row r="259" spans="1:17" x14ac:dyDescent="0.25">
      <c r="A259">
        <v>257</v>
      </c>
      <c r="B259" t="s">
        <v>71</v>
      </c>
      <c r="C259" t="s">
        <v>72</v>
      </c>
      <c r="D259" t="s">
        <v>60</v>
      </c>
      <c r="E259" t="s">
        <v>78</v>
      </c>
      <c r="F259">
        <v>300</v>
      </c>
      <c r="G259">
        <v>11</v>
      </c>
      <c r="H259">
        <v>0.4</v>
      </c>
      <c r="I259" t="s">
        <v>77</v>
      </c>
      <c r="J259" t="s">
        <v>27</v>
      </c>
      <c r="K259" t="s">
        <v>32</v>
      </c>
      <c r="L259" t="s">
        <v>33</v>
      </c>
      <c r="M259">
        <v>336858.48050000001</v>
      </c>
      <c r="N259">
        <v>3064036.1586000002</v>
      </c>
      <c r="O259" t="str">
        <f>VLOOKUP(D259,'Lines LookUp'!$A$1:$C$12,3,0)</f>
        <v>BAG</v>
      </c>
      <c r="P259" t="str">
        <f t="shared" ref="P259:P295" si="4">ROUNDUP(M259,3)&amp;"-"&amp;ROUNDUP(N259,3)</f>
        <v>336858.481-3064036.159</v>
      </c>
      <c r="Q259">
        <f>VLOOKUP(P259&amp;"-"&amp;O259,'Buscoords Workout'!$F:$G,2,0)</f>
        <v>1095</v>
      </c>
    </row>
    <row r="260" spans="1:17" x14ac:dyDescent="0.25">
      <c r="A260">
        <v>258</v>
      </c>
      <c r="B260" t="s">
        <v>71</v>
      </c>
      <c r="C260" t="s">
        <v>72</v>
      </c>
      <c r="D260" t="s">
        <v>60</v>
      </c>
      <c r="E260" t="s">
        <v>230</v>
      </c>
      <c r="F260">
        <v>100</v>
      </c>
      <c r="G260">
        <v>11</v>
      </c>
      <c r="H260">
        <v>0.4</v>
      </c>
      <c r="I260" t="s">
        <v>77</v>
      </c>
      <c r="J260" t="s">
        <v>27</v>
      </c>
      <c r="K260" t="s">
        <v>32</v>
      </c>
      <c r="L260" t="s">
        <v>33</v>
      </c>
      <c r="M260">
        <v>336958.62219999998</v>
      </c>
      <c r="N260">
        <v>3064096.0962999999</v>
      </c>
      <c r="O260" t="str">
        <f>VLOOKUP(D260,'Lines LookUp'!$A$1:$C$12,3,0)</f>
        <v>BAG</v>
      </c>
      <c r="P260" t="str">
        <f t="shared" si="4"/>
        <v>336958.623-3064096.097</v>
      </c>
      <c r="Q260">
        <f>VLOOKUP(P260&amp;"-"&amp;O260,'Buscoords Workout'!$F:$G,2,0)</f>
        <v>1102</v>
      </c>
    </row>
    <row r="261" spans="1:17" x14ac:dyDescent="0.25">
      <c r="A261">
        <v>259</v>
      </c>
      <c r="B261" t="s">
        <v>71</v>
      </c>
      <c r="C261" t="s">
        <v>72</v>
      </c>
      <c r="D261" t="s">
        <v>60</v>
      </c>
      <c r="E261" t="s">
        <v>231</v>
      </c>
      <c r="F261">
        <v>100</v>
      </c>
      <c r="G261">
        <v>11</v>
      </c>
      <c r="H261">
        <v>0.4</v>
      </c>
      <c r="I261" t="s">
        <v>77</v>
      </c>
      <c r="J261" t="s">
        <v>27</v>
      </c>
      <c r="K261" t="s">
        <v>32</v>
      </c>
      <c r="L261" t="s">
        <v>33</v>
      </c>
      <c r="M261">
        <v>336921.45169999998</v>
      </c>
      <c r="N261">
        <v>3064279.0339000002</v>
      </c>
      <c r="O261" t="str">
        <f>VLOOKUP(D261,'Lines LookUp'!$A$1:$C$12,3,0)</f>
        <v>BAG</v>
      </c>
      <c r="P261" t="str">
        <f t="shared" si="4"/>
        <v>336921.452-3064279.034</v>
      </c>
      <c r="Q261">
        <f>VLOOKUP(P261&amp;"-"&amp;O261,'Buscoords Workout'!$F:$G,2,0)</f>
        <v>1117</v>
      </c>
    </row>
    <row r="262" spans="1:17" x14ac:dyDescent="0.25">
      <c r="A262">
        <v>260</v>
      </c>
      <c r="B262" t="s">
        <v>71</v>
      </c>
      <c r="C262" t="s">
        <v>72</v>
      </c>
      <c r="D262" t="s">
        <v>60</v>
      </c>
      <c r="E262" t="s">
        <v>232</v>
      </c>
      <c r="F262">
        <v>100</v>
      </c>
      <c r="G262">
        <v>11</v>
      </c>
      <c r="H262">
        <v>0.4</v>
      </c>
      <c r="I262" t="s">
        <v>77</v>
      </c>
      <c r="J262" t="s">
        <v>27</v>
      </c>
      <c r="K262" t="s">
        <v>32</v>
      </c>
      <c r="L262" t="s">
        <v>33</v>
      </c>
      <c r="M262">
        <v>336893.1888</v>
      </c>
      <c r="N262">
        <v>3064387.8239000002</v>
      </c>
      <c r="O262" t="str">
        <f>VLOOKUP(D262,'Lines LookUp'!$A$1:$C$12,3,0)</f>
        <v>BAG</v>
      </c>
      <c r="P262" t="str">
        <f t="shared" si="4"/>
        <v>336893.189-3064387.824</v>
      </c>
      <c r="Q262">
        <f>VLOOKUP(P262&amp;"-"&amp;O262,'Buscoords Workout'!$F:$G,2,0)</f>
        <v>1130</v>
      </c>
    </row>
    <row r="263" spans="1:17" x14ac:dyDescent="0.25">
      <c r="A263">
        <v>261</v>
      </c>
      <c r="B263" t="s">
        <v>71</v>
      </c>
      <c r="C263" t="s">
        <v>72</v>
      </c>
      <c r="D263" t="s">
        <v>60</v>
      </c>
      <c r="E263" t="s">
        <v>233</v>
      </c>
      <c r="F263">
        <v>100</v>
      </c>
      <c r="G263">
        <v>11</v>
      </c>
      <c r="H263">
        <v>0.4</v>
      </c>
      <c r="I263" t="s">
        <v>77</v>
      </c>
      <c r="J263" t="s">
        <v>27</v>
      </c>
      <c r="K263" t="s">
        <v>32</v>
      </c>
      <c r="L263" t="s">
        <v>33</v>
      </c>
      <c r="M263">
        <v>336995.46029999998</v>
      </c>
      <c r="N263">
        <v>3064379.8813999998</v>
      </c>
      <c r="O263" t="str">
        <f>VLOOKUP(D263,'Lines LookUp'!$A$1:$C$12,3,0)</f>
        <v>BAG</v>
      </c>
      <c r="P263" t="str">
        <f t="shared" si="4"/>
        <v>336995.461-3064379.882</v>
      </c>
      <c r="Q263">
        <f>VLOOKUP(P263&amp;"-"&amp;O263,'Buscoords Workout'!$F:$G,2,0)</f>
        <v>1127</v>
      </c>
    </row>
    <row r="264" spans="1:17" x14ac:dyDescent="0.25">
      <c r="A264">
        <v>262</v>
      </c>
      <c r="B264" t="s">
        <v>71</v>
      </c>
      <c r="C264" t="s">
        <v>72</v>
      </c>
      <c r="D264" t="s">
        <v>60</v>
      </c>
      <c r="E264" t="s">
        <v>234</v>
      </c>
      <c r="F264">
        <v>100</v>
      </c>
      <c r="G264">
        <v>11</v>
      </c>
      <c r="H264">
        <v>0.4</v>
      </c>
      <c r="I264" t="s">
        <v>77</v>
      </c>
      <c r="J264" t="s">
        <v>27</v>
      </c>
      <c r="K264" t="s">
        <v>32</v>
      </c>
      <c r="L264" t="s">
        <v>33</v>
      </c>
      <c r="M264">
        <v>336984.5135</v>
      </c>
      <c r="N264">
        <v>3064624.4909999999</v>
      </c>
      <c r="O264" t="str">
        <f>VLOOKUP(D264,'Lines LookUp'!$A$1:$C$12,3,0)</f>
        <v>BAG</v>
      </c>
      <c r="P264" t="str">
        <f t="shared" si="4"/>
        <v>336984.514-3064624.491</v>
      </c>
      <c r="Q264">
        <f>VLOOKUP(P264&amp;"-"&amp;O264,'Buscoords Workout'!$F:$G,2,0)</f>
        <v>1146</v>
      </c>
    </row>
    <row r="265" spans="1:17" x14ac:dyDescent="0.25">
      <c r="A265">
        <v>263</v>
      </c>
      <c r="B265" t="s">
        <v>71</v>
      </c>
      <c r="C265" t="s">
        <v>72</v>
      </c>
      <c r="D265" t="s">
        <v>60</v>
      </c>
      <c r="E265" t="s">
        <v>235</v>
      </c>
      <c r="F265">
        <v>100</v>
      </c>
      <c r="G265">
        <v>11</v>
      </c>
      <c r="H265">
        <v>0.4</v>
      </c>
      <c r="I265" t="s">
        <v>77</v>
      </c>
      <c r="J265" t="s">
        <v>27</v>
      </c>
      <c r="K265" t="s">
        <v>32</v>
      </c>
      <c r="L265" t="s">
        <v>33</v>
      </c>
      <c r="M265">
        <v>337120.77360000001</v>
      </c>
      <c r="N265">
        <v>3064489.4855</v>
      </c>
      <c r="O265" t="str">
        <f>VLOOKUP(D265,'Lines LookUp'!$A$1:$C$12,3,0)</f>
        <v>BAG</v>
      </c>
      <c r="P265" t="str">
        <f t="shared" si="4"/>
        <v>337120.774-3064489.486</v>
      </c>
      <c r="Q265">
        <f>VLOOKUP(P265&amp;"-"&amp;O265,'Buscoords Workout'!$F:$G,2,0)</f>
        <v>1139</v>
      </c>
    </row>
    <row r="266" spans="1:17" x14ac:dyDescent="0.25">
      <c r="A266">
        <v>264</v>
      </c>
      <c r="B266" t="s">
        <v>71</v>
      </c>
      <c r="C266" t="s">
        <v>72</v>
      </c>
      <c r="D266" t="s">
        <v>60</v>
      </c>
      <c r="E266" t="s">
        <v>236</v>
      </c>
      <c r="F266">
        <v>300</v>
      </c>
      <c r="G266">
        <v>11</v>
      </c>
      <c r="H266">
        <v>0.4</v>
      </c>
      <c r="I266" t="s">
        <v>77</v>
      </c>
      <c r="J266" t="s">
        <v>27</v>
      </c>
      <c r="K266" t="s">
        <v>32</v>
      </c>
      <c r="L266" t="s">
        <v>33</v>
      </c>
      <c r="M266">
        <v>336987.78759999998</v>
      </c>
      <c r="N266">
        <v>3064656.5457000001</v>
      </c>
      <c r="O266" t="str">
        <f>VLOOKUP(D266,'Lines LookUp'!$A$1:$C$12,3,0)</f>
        <v>BAG</v>
      </c>
      <c r="P266" t="str">
        <f t="shared" si="4"/>
        <v>336987.788-3064656.546</v>
      </c>
      <c r="Q266">
        <f>VLOOKUP(P266&amp;"-"&amp;O266,'Buscoords Workout'!$F:$G,2,0)</f>
        <v>1148</v>
      </c>
    </row>
    <row r="267" spans="1:17" x14ac:dyDescent="0.25">
      <c r="A267">
        <v>265</v>
      </c>
      <c r="B267" t="s">
        <v>71</v>
      </c>
      <c r="C267" t="s">
        <v>72</v>
      </c>
      <c r="D267" t="s">
        <v>60</v>
      </c>
      <c r="E267" t="s">
        <v>237</v>
      </c>
      <c r="F267">
        <v>200</v>
      </c>
      <c r="G267">
        <v>11</v>
      </c>
      <c r="H267">
        <v>0.4</v>
      </c>
      <c r="I267" t="s">
        <v>77</v>
      </c>
      <c r="J267" t="s">
        <v>27</v>
      </c>
      <c r="K267" t="s">
        <v>32</v>
      </c>
      <c r="L267" t="s">
        <v>33</v>
      </c>
      <c r="M267">
        <v>336875.10009999998</v>
      </c>
      <c r="N267">
        <v>3064704.1545000002</v>
      </c>
      <c r="O267" t="str">
        <f>VLOOKUP(D267,'Lines LookUp'!$A$1:$C$12,3,0)</f>
        <v>BAG</v>
      </c>
      <c r="P267" t="str">
        <f t="shared" si="4"/>
        <v>336875.101-3064704.155</v>
      </c>
      <c r="Q267">
        <f>VLOOKUP(P267&amp;"-"&amp;O267,'Buscoords Workout'!$F:$G,2,0)</f>
        <v>1215</v>
      </c>
    </row>
    <row r="268" spans="1:17" x14ac:dyDescent="0.25">
      <c r="A268">
        <v>266</v>
      </c>
      <c r="B268" t="s">
        <v>71</v>
      </c>
      <c r="C268" t="s">
        <v>72</v>
      </c>
      <c r="D268" t="s">
        <v>60</v>
      </c>
      <c r="E268" t="s">
        <v>238</v>
      </c>
      <c r="F268">
        <v>100</v>
      </c>
      <c r="G268">
        <v>11</v>
      </c>
      <c r="H268">
        <v>0.4</v>
      </c>
      <c r="I268" t="s">
        <v>77</v>
      </c>
      <c r="J268" t="s">
        <v>27</v>
      </c>
      <c r="K268" t="s">
        <v>32</v>
      </c>
      <c r="L268" t="s">
        <v>33</v>
      </c>
      <c r="M268">
        <v>336870.12890000001</v>
      </c>
      <c r="N268">
        <v>3064712.7028000001</v>
      </c>
      <c r="O268" t="str">
        <f>VLOOKUP(D268,'Lines LookUp'!$A$1:$C$12,3,0)</f>
        <v>BAG</v>
      </c>
      <c r="P268" t="str">
        <f t="shared" si="4"/>
        <v>336870.129-3064712.703</v>
      </c>
      <c r="Q268">
        <f>VLOOKUP(P268&amp;"-"&amp;O268,'Buscoords Workout'!$F:$G,2,0)</f>
        <v>1156</v>
      </c>
    </row>
    <row r="269" spans="1:17" x14ac:dyDescent="0.25">
      <c r="A269">
        <v>267</v>
      </c>
      <c r="B269" t="s">
        <v>71</v>
      </c>
      <c r="C269" t="s">
        <v>72</v>
      </c>
      <c r="D269" t="s">
        <v>60</v>
      </c>
      <c r="E269" t="s">
        <v>239</v>
      </c>
      <c r="F269">
        <v>100</v>
      </c>
      <c r="G269">
        <v>11</v>
      </c>
      <c r="H269">
        <v>0.4</v>
      </c>
      <c r="I269" t="s">
        <v>77</v>
      </c>
      <c r="J269" t="s">
        <v>27</v>
      </c>
      <c r="K269" t="s">
        <v>32</v>
      </c>
      <c r="L269" t="s">
        <v>33</v>
      </c>
      <c r="M269">
        <v>336924.43979999999</v>
      </c>
      <c r="N269">
        <v>3065160.0987</v>
      </c>
      <c r="O269" t="str">
        <f>VLOOKUP(D269,'Lines LookUp'!$A$1:$C$12,3,0)</f>
        <v>BAG</v>
      </c>
      <c r="P269" t="str">
        <f t="shared" si="4"/>
        <v>336924.44-3065160.099</v>
      </c>
      <c r="Q269">
        <f>VLOOKUP(P269&amp;"-"&amp;O269,'Buscoords Workout'!$F:$G,2,0)</f>
        <v>1178</v>
      </c>
    </row>
    <row r="270" spans="1:17" x14ac:dyDescent="0.25">
      <c r="A270">
        <v>268</v>
      </c>
      <c r="B270" t="s">
        <v>71</v>
      </c>
      <c r="C270" t="s">
        <v>72</v>
      </c>
      <c r="D270" t="s">
        <v>60</v>
      </c>
      <c r="E270" t="s">
        <v>240</v>
      </c>
      <c r="F270">
        <v>200</v>
      </c>
      <c r="G270">
        <v>11</v>
      </c>
      <c r="H270">
        <v>0.4</v>
      </c>
      <c r="I270" t="s">
        <v>77</v>
      </c>
      <c r="J270" t="s">
        <v>27</v>
      </c>
      <c r="K270" t="s">
        <v>32</v>
      </c>
      <c r="L270" t="s">
        <v>33</v>
      </c>
      <c r="M270">
        <v>337012.5392</v>
      </c>
      <c r="N270">
        <v>3065300.6343</v>
      </c>
      <c r="O270" t="str">
        <f>VLOOKUP(D270,'Lines LookUp'!$A$1:$C$12,3,0)</f>
        <v>BAG</v>
      </c>
      <c r="P270" t="str">
        <f t="shared" si="4"/>
        <v>337012.54-3065300.635</v>
      </c>
      <c r="Q270">
        <f>VLOOKUP(P270&amp;"-"&amp;O270,'Buscoords Workout'!$F:$G,2,0)</f>
        <v>1185</v>
      </c>
    </row>
    <row r="271" spans="1:17" x14ac:dyDescent="0.25">
      <c r="A271">
        <v>269</v>
      </c>
      <c r="B271" t="s">
        <v>71</v>
      </c>
      <c r="C271" t="s">
        <v>72</v>
      </c>
      <c r="D271" t="s">
        <v>60</v>
      </c>
      <c r="E271" t="s">
        <v>241</v>
      </c>
      <c r="F271">
        <v>100</v>
      </c>
      <c r="G271">
        <v>11</v>
      </c>
      <c r="H271">
        <v>0.4</v>
      </c>
      <c r="I271" t="s">
        <v>77</v>
      </c>
      <c r="J271" t="s">
        <v>27</v>
      </c>
      <c r="K271" t="s">
        <v>32</v>
      </c>
      <c r="L271" t="s">
        <v>33</v>
      </c>
      <c r="M271">
        <v>336896.22820000001</v>
      </c>
      <c r="N271">
        <v>3065427.0332999998</v>
      </c>
      <c r="O271" t="str">
        <f>VLOOKUP(D271,'Lines LookUp'!$A$1:$C$12,3,0)</f>
        <v>BAG</v>
      </c>
      <c r="P271" t="str">
        <f t="shared" si="4"/>
        <v>336896.229-3065427.034</v>
      </c>
      <c r="Q271">
        <f>VLOOKUP(P271&amp;"-"&amp;O271,'Buscoords Workout'!$F:$G,2,0)</f>
        <v>1191</v>
      </c>
    </row>
    <row r="272" spans="1:17" x14ac:dyDescent="0.25">
      <c r="A272">
        <v>270</v>
      </c>
      <c r="B272" t="s">
        <v>71</v>
      </c>
      <c r="C272" t="s">
        <v>72</v>
      </c>
      <c r="D272" t="s">
        <v>60</v>
      </c>
      <c r="E272" t="s">
        <v>242</v>
      </c>
      <c r="F272">
        <v>200</v>
      </c>
      <c r="G272">
        <v>11</v>
      </c>
      <c r="H272">
        <v>0.4</v>
      </c>
      <c r="I272" t="s">
        <v>77</v>
      </c>
      <c r="J272" t="s">
        <v>27</v>
      </c>
      <c r="K272" t="s">
        <v>32</v>
      </c>
      <c r="L272" t="s">
        <v>33</v>
      </c>
      <c r="M272">
        <v>337078.49080000003</v>
      </c>
      <c r="N272">
        <v>3065646.1579</v>
      </c>
      <c r="O272" t="str">
        <f>VLOOKUP(D272,'Lines LookUp'!$A$1:$C$12,3,0)</f>
        <v>BAG</v>
      </c>
      <c r="P272" t="str">
        <f t="shared" si="4"/>
        <v>337078.491-3065646.158</v>
      </c>
      <c r="Q272">
        <f>VLOOKUP(P272&amp;"-"&amp;O272,'Buscoords Workout'!$F:$G,2,0)</f>
        <v>1209</v>
      </c>
    </row>
    <row r="273" spans="1:17" x14ac:dyDescent="0.25">
      <c r="A273">
        <v>271</v>
      </c>
      <c r="B273" t="s">
        <v>71</v>
      </c>
      <c r="C273" t="s">
        <v>72</v>
      </c>
      <c r="D273" t="s">
        <v>60</v>
      </c>
      <c r="E273" t="s">
        <v>243</v>
      </c>
      <c r="F273">
        <v>100</v>
      </c>
      <c r="G273">
        <v>11</v>
      </c>
      <c r="H273">
        <v>0.4</v>
      </c>
      <c r="I273" t="s">
        <v>77</v>
      </c>
      <c r="J273" t="s">
        <v>27</v>
      </c>
      <c r="K273" t="s">
        <v>32</v>
      </c>
      <c r="L273" t="s">
        <v>33</v>
      </c>
      <c r="M273">
        <v>337042.56780000002</v>
      </c>
      <c r="N273">
        <v>3065676.1656999998</v>
      </c>
      <c r="O273" t="str">
        <f>VLOOKUP(D273,'Lines LookUp'!$A$1:$C$12,3,0)</f>
        <v>BAG</v>
      </c>
      <c r="P273" t="str">
        <f t="shared" si="4"/>
        <v>337042.568-3065676.166</v>
      </c>
      <c r="Q273">
        <f>VLOOKUP(P273&amp;"-"&amp;O273,'Buscoords Workout'!$F:$G,2,0)</f>
        <v>1211</v>
      </c>
    </row>
    <row r="274" spans="1:17" x14ac:dyDescent="0.25">
      <c r="A274">
        <v>272</v>
      </c>
      <c r="B274" t="s">
        <v>71</v>
      </c>
      <c r="C274" t="s">
        <v>72</v>
      </c>
      <c r="D274" t="s">
        <v>60</v>
      </c>
      <c r="E274" t="s">
        <v>78</v>
      </c>
      <c r="F274">
        <v>100</v>
      </c>
      <c r="G274">
        <v>11</v>
      </c>
      <c r="H274">
        <v>0.4</v>
      </c>
      <c r="I274" t="s">
        <v>77</v>
      </c>
      <c r="J274" t="s">
        <v>27</v>
      </c>
      <c r="K274" t="s">
        <v>32</v>
      </c>
      <c r="L274" t="s">
        <v>33</v>
      </c>
      <c r="M274">
        <v>336978.61859999999</v>
      </c>
      <c r="N274">
        <v>3065678.2930000001</v>
      </c>
      <c r="O274" t="str">
        <f>VLOOKUP(D274,'Lines LookUp'!$A$1:$C$12,3,0)</f>
        <v>BAG</v>
      </c>
      <c r="P274" t="str">
        <f t="shared" si="4"/>
        <v>336978.619-3065678.293</v>
      </c>
      <c r="Q274">
        <f>VLOOKUP(P274&amp;"-"&amp;O274,'Buscoords Workout'!$F:$G,2,0)</f>
        <v>1214</v>
      </c>
    </row>
    <row r="275" spans="1:17" x14ac:dyDescent="0.25">
      <c r="A275">
        <v>273</v>
      </c>
      <c r="B275" t="s">
        <v>71</v>
      </c>
      <c r="C275" t="s">
        <v>72</v>
      </c>
      <c r="D275" t="s">
        <v>62</v>
      </c>
      <c r="E275" t="s">
        <v>244</v>
      </c>
      <c r="F275">
        <v>100</v>
      </c>
      <c r="G275">
        <v>11</v>
      </c>
      <c r="H275">
        <v>0.4</v>
      </c>
      <c r="I275" t="s">
        <v>210</v>
      </c>
      <c r="J275" t="s">
        <v>27</v>
      </c>
      <c r="K275" t="s">
        <v>32</v>
      </c>
      <c r="L275" t="s">
        <v>33</v>
      </c>
      <c r="M275">
        <v>337774.73810000002</v>
      </c>
      <c r="N275">
        <v>3064520.6091</v>
      </c>
      <c r="O275" t="str">
        <f>VLOOKUP(D275,'Lines LookUp'!$A$1:$C$12,3,0)</f>
        <v>NEW</v>
      </c>
      <c r="P275" t="str">
        <f t="shared" si="4"/>
        <v>337774.739-3064520.61</v>
      </c>
      <c r="Q275">
        <f>VLOOKUP(P275&amp;"-"&amp;O275,'Buscoords Workout'!$F:$G,2,0)</f>
        <v>10103</v>
      </c>
    </row>
    <row r="276" spans="1:17" x14ac:dyDescent="0.25">
      <c r="A276">
        <v>274</v>
      </c>
      <c r="B276" t="s">
        <v>71</v>
      </c>
      <c r="C276" t="s">
        <v>72</v>
      </c>
      <c r="D276" t="s">
        <v>62</v>
      </c>
      <c r="E276" t="s">
        <v>245</v>
      </c>
      <c r="F276">
        <v>200</v>
      </c>
      <c r="G276">
        <v>11</v>
      </c>
      <c r="H276">
        <v>0.4</v>
      </c>
      <c r="I276" t="s">
        <v>210</v>
      </c>
      <c r="J276" t="s">
        <v>27</v>
      </c>
      <c r="K276" t="s">
        <v>32</v>
      </c>
      <c r="L276" t="s">
        <v>33</v>
      </c>
      <c r="M276">
        <v>337802.05219999998</v>
      </c>
      <c r="N276">
        <v>3064635.9049999998</v>
      </c>
      <c r="O276" t="str">
        <f>VLOOKUP(D276,'Lines LookUp'!$A$1:$C$12,3,0)</f>
        <v>NEW</v>
      </c>
      <c r="P276" t="str">
        <f t="shared" si="4"/>
        <v>337802.053-3064635.905</v>
      </c>
      <c r="Q276">
        <f>VLOOKUP(P276&amp;"-"&amp;O276,'Buscoords Workout'!$F:$G,2,0)</f>
        <v>10197</v>
      </c>
    </row>
    <row r="277" spans="1:17" x14ac:dyDescent="0.25">
      <c r="A277">
        <v>275</v>
      </c>
      <c r="B277" t="s">
        <v>71</v>
      </c>
      <c r="C277" t="s">
        <v>72</v>
      </c>
      <c r="D277" t="s">
        <v>62</v>
      </c>
      <c r="E277" t="s">
        <v>246</v>
      </c>
      <c r="F277">
        <v>200</v>
      </c>
      <c r="G277">
        <v>11</v>
      </c>
      <c r="H277">
        <v>0.4</v>
      </c>
      <c r="I277" t="s">
        <v>210</v>
      </c>
      <c r="J277" t="s">
        <v>27</v>
      </c>
      <c r="K277" t="s">
        <v>32</v>
      </c>
      <c r="L277" t="s">
        <v>33</v>
      </c>
      <c r="M277">
        <v>337669.76870000002</v>
      </c>
      <c r="N277">
        <v>3065123.9635999999</v>
      </c>
      <c r="O277" t="str">
        <f>VLOOKUP(D277,'Lines LookUp'!$A$1:$C$12,3,0)</f>
        <v>NEW</v>
      </c>
      <c r="P277" t="str">
        <f t="shared" si="4"/>
        <v>337669.769-3065123.964</v>
      </c>
      <c r="Q277">
        <f>VLOOKUP(P277&amp;"-"&amp;O277,'Buscoords Workout'!$F:$G,2,0)</f>
        <v>10223</v>
      </c>
    </row>
    <row r="278" spans="1:17" x14ac:dyDescent="0.25">
      <c r="A278">
        <v>276</v>
      </c>
      <c r="B278" t="s">
        <v>71</v>
      </c>
      <c r="C278" t="s">
        <v>72</v>
      </c>
      <c r="D278" t="s">
        <v>62</v>
      </c>
      <c r="E278" t="s">
        <v>247</v>
      </c>
      <c r="F278">
        <v>200</v>
      </c>
      <c r="G278">
        <v>11</v>
      </c>
      <c r="H278">
        <v>0.4</v>
      </c>
      <c r="I278" t="s">
        <v>210</v>
      </c>
      <c r="J278" t="s">
        <v>27</v>
      </c>
      <c r="K278" t="s">
        <v>32</v>
      </c>
      <c r="L278" t="s">
        <v>33</v>
      </c>
      <c r="M278">
        <v>337549.02309999999</v>
      </c>
      <c r="N278">
        <v>3064599.1398999998</v>
      </c>
      <c r="O278" t="str">
        <f>VLOOKUP(D278,'Lines LookUp'!$A$1:$C$12,3,0)</f>
        <v>NEW</v>
      </c>
      <c r="P278" t="str">
        <f t="shared" si="4"/>
        <v>337549.024-3064599.14</v>
      </c>
      <c r="Q278">
        <f>VLOOKUP(P278&amp;"-"&amp;O278,'Buscoords Workout'!$F:$G,2,0)</f>
        <v>10113</v>
      </c>
    </row>
    <row r="279" spans="1:17" x14ac:dyDescent="0.25">
      <c r="A279">
        <v>277</v>
      </c>
      <c r="B279" t="s">
        <v>71</v>
      </c>
      <c r="C279" t="s">
        <v>72</v>
      </c>
      <c r="D279" t="s">
        <v>62</v>
      </c>
      <c r="E279" t="s">
        <v>248</v>
      </c>
      <c r="F279">
        <v>300</v>
      </c>
      <c r="G279">
        <v>11</v>
      </c>
      <c r="H279">
        <v>0.4</v>
      </c>
      <c r="I279" t="s">
        <v>210</v>
      </c>
      <c r="J279" t="s">
        <v>27</v>
      </c>
      <c r="K279" t="s">
        <v>32</v>
      </c>
      <c r="L279" t="s">
        <v>33</v>
      </c>
      <c r="M279">
        <v>337299.91889999999</v>
      </c>
      <c r="N279">
        <v>3064774.2749999999</v>
      </c>
      <c r="O279" t="str">
        <f>VLOOKUP(D279,'Lines LookUp'!$A$1:$C$12,3,0)</f>
        <v>NEW</v>
      </c>
      <c r="P279" t="str">
        <f t="shared" si="4"/>
        <v>337299.919-3064774.275</v>
      </c>
      <c r="Q279">
        <f>VLOOKUP(P279&amp;"-"&amp;O279,'Buscoords Workout'!$F:$G,2,0)</f>
        <v>10126</v>
      </c>
    </row>
    <row r="280" spans="1:17" x14ac:dyDescent="0.25">
      <c r="A280">
        <v>278</v>
      </c>
      <c r="B280" t="s">
        <v>71</v>
      </c>
      <c r="C280" t="s">
        <v>72</v>
      </c>
      <c r="D280" t="s">
        <v>62</v>
      </c>
      <c r="E280" t="s">
        <v>249</v>
      </c>
      <c r="F280">
        <v>100</v>
      </c>
      <c r="G280">
        <v>11</v>
      </c>
      <c r="H280">
        <v>0.4</v>
      </c>
      <c r="I280" t="s">
        <v>210</v>
      </c>
      <c r="J280" t="s">
        <v>27</v>
      </c>
      <c r="K280" t="s">
        <v>32</v>
      </c>
      <c r="L280" t="s">
        <v>33</v>
      </c>
      <c r="M280">
        <v>337109.18320000003</v>
      </c>
      <c r="N280">
        <v>3064904.2884999998</v>
      </c>
      <c r="O280" t="str">
        <f>VLOOKUP(D280,'Lines LookUp'!$A$1:$C$12,3,0)</f>
        <v>NEW</v>
      </c>
      <c r="P280" t="str">
        <f t="shared" si="4"/>
        <v>337109.184-3064904.289</v>
      </c>
      <c r="Q280">
        <f>VLOOKUP(P280&amp;"-"&amp;O280,'Buscoords Workout'!$F:$G,2,0)</f>
        <v>10136</v>
      </c>
    </row>
    <row r="281" spans="1:17" x14ac:dyDescent="0.25">
      <c r="A281">
        <v>279</v>
      </c>
      <c r="B281" t="s">
        <v>71</v>
      </c>
      <c r="C281" t="s">
        <v>72</v>
      </c>
      <c r="D281" t="s">
        <v>62</v>
      </c>
      <c r="E281" t="s">
        <v>250</v>
      </c>
      <c r="F281">
        <v>100</v>
      </c>
      <c r="G281">
        <v>11</v>
      </c>
      <c r="H281">
        <v>0.4</v>
      </c>
      <c r="I281" t="s">
        <v>210</v>
      </c>
      <c r="J281" t="s">
        <v>27</v>
      </c>
      <c r="K281" t="s">
        <v>32</v>
      </c>
      <c r="L281" t="s">
        <v>33</v>
      </c>
      <c r="M281">
        <v>337095.38099999999</v>
      </c>
      <c r="N281">
        <v>3064910.8506999998</v>
      </c>
      <c r="O281" t="str">
        <f>VLOOKUP(D281,'Lines LookUp'!$A$1:$C$12,3,0)</f>
        <v>NEW</v>
      </c>
      <c r="P281" t="str">
        <f t="shared" si="4"/>
        <v>337095.381-3064910.851</v>
      </c>
      <c r="Q281" t="e">
        <f>VLOOKUP(P281&amp;"-"&amp;O281,'Buscoords Workout'!$F:$G,2,0)</f>
        <v>#N/A</v>
      </c>
    </row>
    <row r="282" spans="1:17" x14ac:dyDescent="0.25">
      <c r="A282">
        <v>280</v>
      </c>
      <c r="B282" t="s">
        <v>71</v>
      </c>
      <c r="C282" t="s">
        <v>72</v>
      </c>
      <c r="D282" t="s">
        <v>62</v>
      </c>
      <c r="E282" t="s">
        <v>251</v>
      </c>
      <c r="F282">
        <v>100</v>
      </c>
      <c r="G282">
        <v>11</v>
      </c>
      <c r="H282">
        <v>0.4</v>
      </c>
      <c r="I282" t="s">
        <v>210</v>
      </c>
      <c r="J282" t="s">
        <v>27</v>
      </c>
      <c r="K282" t="s">
        <v>32</v>
      </c>
      <c r="L282" t="s">
        <v>33</v>
      </c>
      <c r="M282">
        <v>337034.03649999999</v>
      </c>
      <c r="N282">
        <v>3064954.5639999998</v>
      </c>
      <c r="O282" t="str">
        <f>VLOOKUP(D282,'Lines LookUp'!$A$1:$C$12,3,0)</f>
        <v>NEW</v>
      </c>
      <c r="P282" t="str">
        <f t="shared" si="4"/>
        <v>337034.037-3064954.564</v>
      </c>
      <c r="Q282">
        <f>VLOOKUP(P282&amp;"-"&amp;O282,'Buscoords Workout'!$F:$G,2,0)</f>
        <v>10140</v>
      </c>
    </row>
    <row r="283" spans="1:17" x14ac:dyDescent="0.25">
      <c r="A283">
        <v>281</v>
      </c>
      <c r="B283" t="s">
        <v>71</v>
      </c>
      <c r="C283" t="s">
        <v>72</v>
      </c>
      <c r="D283" t="s">
        <v>62</v>
      </c>
      <c r="E283" t="s">
        <v>251</v>
      </c>
      <c r="F283">
        <v>100</v>
      </c>
      <c r="G283">
        <v>11</v>
      </c>
      <c r="H283">
        <v>0.4</v>
      </c>
      <c r="I283" t="s">
        <v>210</v>
      </c>
      <c r="J283" t="s">
        <v>27</v>
      </c>
      <c r="K283" t="s">
        <v>32</v>
      </c>
      <c r="L283" t="s">
        <v>33</v>
      </c>
      <c r="M283">
        <v>337039.28580000001</v>
      </c>
      <c r="N283">
        <v>3064935.6379999998</v>
      </c>
      <c r="O283" t="str">
        <f>VLOOKUP(D283,'Lines LookUp'!$A$1:$C$12,3,0)</f>
        <v>NEW</v>
      </c>
      <c r="P283" t="str">
        <f t="shared" si="4"/>
        <v>337039.286-3064935.638</v>
      </c>
      <c r="Q283">
        <f>VLOOKUP(P283&amp;"-"&amp;O283,'Buscoords Workout'!$F:$G,2,0)</f>
        <v>10139</v>
      </c>
    </row>
    <row r="284" spans="1:17" x14ac:dyDescent="0.25">
      <c r="A284">
        <v>282</v>
      </c>
      <c r="B284" t="s">
        <v>71</v>
      </c>
      <c r="C284" t="s">
        <v>72</v>
      </c>
      <c r="D284" t="s">
        <v>62</v>
      </c>
      <c r="E284" t="s">
        <v>252</v>
      </c>
      <c r="F284">
        <v>100</v>
      </c>
      <c r="G284">
        <v>11</v>
      </c>
      <c r="H284">
        <v>0.4</v>
      </c>
      <c r="I284" t="s">
        <v>210</v>
      </c>
      <c r="J284" t="s">
        <v>27</v>
      </c>
      <c r="K284" t="s">
        <v>32</v>
      </c>
      <c r="L284" t="s">
        <v>33</v>
      </c>
      <c r="M284">
        <v>337022.5906</v>
      </c>
      <c r="N284">
        <v>3065012.9567</v>
      </c>
      <c r="O284" t="str">
        <f>VLOOKUP(D284,'Lines LookUp'!$A$1:$C$12,3,0)</f>
        <v>NEW</v>
      </c>
      <c r="P284" t="str">
        <f t="shared" si="4"/>
        <v>337022.591-3065012.957</v>
      </c>
      <c r="Q284">
        <f>VLOOKUP(P284&amp;"-"&amp;O284,'Buscoords Workout'!$F:$G,2,0)</f>
        <v>10142</v>
      </c>
    </row>
    <row r="285" spans="1:17" x14ac:dyDescent="0.25">
      <c r="A285">
        <v>283</v>
      </c>
      <c r="B285" t="s">
        <v>71</v>
      </c>
      <c r="C285" t="s">
        <v>72</v>
      </c>
      <c r="D285" t="s">
        <v>62</v>
      </c>
      <c r="E285" t="s">
        <v>253</v>
      </c>
      <c r="F285">
        <v>200</v>
      </c>
      <c r="G285">
        <v>11</v>
      </c>
      <c r="H285">
        <v>0.4</v>
      </c>
      <c r="I285" t="s">
        <v>210</v>
      </c>
      <c r="J285" t="s">
        <v>27</v>
      </c>
      <c r="K285" t="s">
        <v>32</v>
      </c>
      <c r="L285" t="s">
        <v>33</v>
      </c>
      <c r="M285">
        <v>336869.6213</v>
      </c>
      <c r="N285">
        <v>3064983.7116</v>
      </c>
      <c r="O285" t="str">
        <f>VLOOKUP(D285,'Lines LookUp'!$A$1:$C$12,3,0)</f>
        <v>NEW</v>
      </c>
      <c r="P285" t="str">
        <f t="shared" si="4"/>
        <v>336869.622-3064983.712</v>
      </c>
      <c r="Q285">
        <f>VLOOKUP(P285&amp;"-"&amp;O285,'Buscoords Workout'!$F:$G,2,0)</f>
        <v>10147</v>
      </c>
    </row>
    <row r="286" spans="1:17" x14ac:dyDescent="0.25">
      <c r="A286">
        <v>284</v>
      </c>
      <c r="B286" t="s">
        <v>71</v>
      </c>
      <c r="C286" t="s">
        <v>72</v>
      </c>
      <c r="D286" t="s">
        <v>62</v>
      </c>
      <c r="E286" t="s">
        <v>254</v>
      </c>
      <c r="F286">
        <v>100</v>
      </c>
      <c r="G286">
        <v>11</v>
      </c>
      <c r="H286">
        <v>0.4</v>
      </c>
      <c r="I286" t="s">
        <v>210</v>
      </c>
      <c r="J286" t="s">
        <v>27</v>
      </c>
      <c r="K286" t="s">
        <v>32</v>
      </c>
      <c r="L286" t="s">
        <v>33</v>
      </c>
      <c r="M286">
        <v>336703.8725</v>
      </c>
      <c r="N286">
        <v>3064774.5567000001</v>
      </c>
      <c r="O286" t="str">
        <f>VLOOKUP(D286,'Lines LookUp'!$A$1:$C$12,3,0)</f>
        <v>NEW</v>
      </c>
      <c r="P286" t="str">
        <f t="shared" si="4"/>
        <v>336703.873-3064774.557</v>
      </c>
      <c r="Q286">
        <f>VLOOKUP(P286&amp;"-"&amp;O286,'Buscoords Workout'!$F:$G,2,0)</f>
        <v>10240</v>
      </c>
    </row>
    <row r="287" spans="1:17" x14ac:dyDescent="0.25">
      <c r="A287">
        <v>285</v>
      </c>
      <c r="B287" t="s">
        <v>71</v>
      </c>
      <c r="C287" t="s">
        <v>72</v>
      </c>
      <c r="D287" t="s">
        <v>62</v>
      </c>
      <c r="E287" t="s">
        <v>255</v>
      </c>
      <c r="F287">
        <v>200</v>
      </c>
      <c r="G287">
        <v>11</v>
      </c>
      <c r="H287">
        <v>0.4</v>
      </c>
      <c r="I287" t="s">
        <v>210</v>
      </c>
      <c r="J287" t="s">
        <v>27</v>
      </c>
      <c r="K287" t="s">
        <v>32</v>
      </c>
      <c r="L287" t="s">
        <v>33</v>
      </c>
      <c r="M287">
        <v>336705.26579999999</v>
      </c>
      <c r="N287">
        <v>3064851.9312</v>
      </c>
      <c r="O287" t="str">
        <f>VLOOKUP(D287,'Lines LookUp'!$A$1:$C$12,3,0)</f>
        <v>NEW</v>
      </c>
      <c r="P287" t="str">
        <f t="shared" si="4"/>
        <v>336705.266-3064851.932</v>
      </c>
      <c r="Q287">
        <f>VLOOKUP(P287&amp;"-"&amp;O287,'Buscoords Workout'!$F:$G,2,0)</f>
        <v>10237</v>
      </c>
    </row>
    <row r="288" spans="1:17" x14ac:dyDescent="0.25">
      <c r="A288">
        <v>286</v>
      </c>
      <c r="B288" t="s">
        <v>71</v>
      </c>
      <c r="C288" t="s">
        <v>72</v>
      </c>
      <c r="D288" t="s">
        <v>62</v>
      </c>
      <c r="E288" t="s">
        <v>256</v>
      </c>
      <c r="F288">
        <v>200</v>
      </c>
      <c r="G288">
        <v>11</v>
      </c>
      <c r="H288">
        <v>0.4</v>
      </c>
      <c r="I288" t="s">
        <v>210</v>
      </c>
      <c r="J288" t="s">
        <v>27</v>
      </c>
      <c r="K288" t="s">
        <v>32</v>
      </c>
      <c r="L288" t="s">
        <v>33</v>
      </c>
      <c r="M288">
        <v>336685.03879999998</v>
      </c>
      <c r="N288">
        <v>3065135.9438</v>
      </c>
      <c r="O288" t="str">
        <f>VLOOKUP(D288,'Lines LookUp'!$A$1:$C$12,3,0)</f>
        <v>NEW</v>
      </c>
      <c r="P288" t="str">
        <f t="shared" si="4"/>
        <v>336685.039-3065135.944</v>
      </c>
      <c r="Q288">
        <f>VLOOKUP(P288&amp;"-"&amp;O288,'Buscoords Workout'!$F:$G,2,0)</f>
        <v>10229</v>
      </c>
    </row>
    <row r="289" spans="1:17" x14ac:dyDescent="0.25">
      <c r="A289">
        <v>287</v>
      </c>
      <c r="B289" t="s">
        <v>71</v>
      </c>
      <c r="C289" t="s">
        <v>72</v>
      </c>
      <c r="D289" t="s">
        <v>62</v>
      </c>
      <c r="E289" t="s">
        <v>257</v>
      </c>
      <c r="F289">
        <v>100</v>
      </c>
      <c r="G289">
        <v>11</v>
      </c>
      <c r="H289">
        <v>0.4</v>
      </c>
      <c r="I289" t="s">
        <v>210</v>
      </c>
      <c r="J289" t="s">
        <v>27</v>
      </c>
      <c r="K289" t="s">
        <v>32</v>
      </c>
      <c r="L289" t="s">
        <v>33</v>
      </c>
      <c r="M289">
        <v>336466.41729999997</v>
      </c>
      <c r="N289">
        <v>3064986.216</v>
      </c>
      <c r="O289" t="str">
        <f>VLOOKUP(D289,'Lines LookUp'!$A$1:$C$12,3,0)</f>
        <v>NEW</v>
      </c>
      <c r="P289" t="str">
        <f t="shared" si="4"/>
        <v>336466.418-3064986.216</v>
      </c>
      <c r="Q289">
        <f>VLOOKUP(P289&amp;"-"&amp;O289,'Buscoords Workout'!$F:$G,2,0)</f>
        <v>10178</v>
      </c>
    </row>
    <row r="290" spans="1:17" x14ac:dyDescent="0.25">
      <c r="A290">
        <v>288</v>
      </c>
      <c r="B290" t="s">
        <v>71</v>
      </c>
      <c r="C290" t="s">
        <v>72</v>
      </c>
      <c r="D290" t="s">
        <v>62</v>
      </c>
      <c r="E290" t="s">
        <v>258</v>
      </c>
      <c r="F290">
        <v>200</v>
      </c>
      <c r="G290">
        <v>11</v>
      </c>
      <c r="H290">
        <v>0.4</v>
      </c>
      <c r="I290" t="s">
        <v>210</v>
      </c>
      <c r="J290" t="s">
        <v>27</v>
      </c>
      <c r="K290" t="s">
        <v>32</v>
      </c>
      <c r="L290" t="s">
        <v>33</v>
      </c>
      <c r="M290">
        <v>336481.17070000002</v>
      </c>
      <c r="N290">
        <v>3064901.1669999999</v>
      </c>
      <c r="O290" t="str">
        <f>VLOOKUP(D290,'Lines LookUp'!$A$1:$C$12,3,0)</f>
        <v>NEW</v>
      </c>
      <c r="P290" t="str">
        <f t="shared" si="4"/>
        <v>336481.171-3064901.167</v>
      </c>
      <c r="Q290">
        <f>VLOOKUP(P290&amp;"-"&amp;O290,'Buscoords Workout'!$F:$G,2,0)</f>
        <v>10183</v>
      </c>
    </row>
    <row r="291" spans="1:17" x14ac:dyDescent="0.25">
      <c r="A291">
        <v>289</v>
      </c>
      <c r="B291" t="s">
        <v>71</v>
      </c>
      <c r="C291" t="s">
        <v>72</v>
      </c>
      <c r="D291" t="s">
        <v>62</v>
      </c>
      <c r="E291" t="s">
        <v>259</v>
      </c>
      <c r="F291">
        <v>100</v>
      </c>
      <c r="G291">
        <v>11</v>
      </c>
      <c r="H291">
        <v>0.4</v>
      </c>
      <c r="I291" t="s">
        <v>210</v>
      </c>
      <c r="J291" t="s">
        <v>27</v>
      </c>
      <c r="K291" t="s">
        <v>32</v>
      </c>
      <c r="L291" t="s">
        <v>33</v>
      </c>
      <c r="M291">
        <v>336294.56400000001</v>
      </c>
      <c r="N291">
        <v>3064938.3498</v>
      </c>
      <c r="O291" t="str">
        <f>VLOOKUP(D291,'Lines LookUp'!$A$1:$C$12,3,0)</f>
        <v>NEW</v>
      </c>
      <c r="P291" t="str">
        <f t="shared" si="4"/>
        <v>336294.564-3064938.35</v>
      </c>
      <c r="Q291">
        <f>VLOOKUP(P291&amp;"-"&amp;O291,'Buscoords Workout'!$F:$G,2,0)</f>
        <v>10190</v>
      </c>
    </row>
    <row r="292" spans="1:17" x14ac:dyDescent="0.25">
      <c r="A292">
        <v>290</v>
      </c>
      <c r="B292" t="s">
        <v>71</v>
      </c>
      <c r="C292" t="s">
        <v>72</v>
      </c>
      <c r="D292" t="s">
        <v>62</v>
      </c>
      <c r="E292" t="s">
        <v>260</v>
      </c>
      <c r="F292">
        <v>100</v>
      </c>
      <c r="G292">
        <v>11</v>
      </c>
      <c r="H292">
        <v>0.4</v>
      </c>
      <c r="I292" t="s">
        <v>210</v>
      </c>
      <c r="J292" t="s">
        <v>27</v>
      </c>
      <c r="K292" t="s">
        <v>32</v>
      </c>
      <c r="L292" t="s">
        <v>33</v>
      </c>
      <c r="M292">
        <v>336375.97480000003</v>
      </c>
      <c r="N292">
        <v>3065217.196</v>
      </c>
      <c r="O292" t="str">
        <f>VLOOKUP(D292,'Lines LookUp'!$A$1:$C$12,3,0)</f>
        <v>NEW</v>
      </c>
      <c r="P292" t="str">
        <f t="shared" si="4"/>
        <v>336375.975-3065217.196</v>
      </c>
      <c r="Q292">
        <f>VLOOKUP(P292&amp;"-"&amp;O292,'Buscoords Workout'!$F:$G,2,0)</f>
        <v>10166</v>
      </c>
    </row>
    <row r="293" spans="1:17" x14ac:dyDescent="0.25">
      <c r="A293">
        <v>291</v>
      </c>
      <c r="B293" t="s">
        <v>71</v>
      </c>
      <c r="C293" t="s">
        <v>72</v>
      </c>
      <c r="D293" t="s">
        <v>62</v>
      </c>
      <c r="E293" t="s">
        <v>245</v>
      </c>
      <c r="F293">
        <v>100</v>
      </c>
      <c r="G293">
        <v>11</v>
      </c>
      <c r="H293">
        <v>0.4</v>
      </c>
      <c r="I293" t="s">
        <v>77</v>
      </c>
      <c r="J293" t="s">
        <v>27</v>
      </c>
      <c r="K293" t="s">
        <v>32</v>
      </c>
      <c r="L293" t="s">
        <v>33</v>
      </c>
      <c r="M293">
        <v>337492.01449999999</v>
      </c>
      <c r="N293">
        <v>3064807.4797999999</v>
      </c>
      <c r="O293" t="str">
        <f>VLOOKUP(D293,'Lines LookUp'!$A$1:$C$12,3,0)</f>
        <v>NEW</v>
      </c>
      <c r="P293" t="str">
        <f t="shared" si="4"/>
        <v>337492.015-3064807.48</v>
      </c>
      <c r="Q293">
        <f>VLOOKUP(P293&amp;"-"&amp;O293,'Buscoords Workout'!$F:$G,2,0)</f>
        <v>10249</v>
      </c>
    </row>
    <row r="294" spans="1:17" x14ac:dyDescent="0.25">
      <c r="A294">
        <v>292</v>
      </c>
      <c r="B294" t="s">
        <v>71</v>
      </c>
      <c r="C294" t="s">
        <v>72</v>
      </c>
      <c r="D294" t="s">
        <v>62</v>
      </c>
      <c r="E294" t="s">
        <v>261</v>
      </c>
      <c r="F294">
        <v>100</v>
      </c>
      <c r="G294">
        <v>11</v>
      </c>
      <c r="H294">
        <v>0.4</v>
      </c>
      <c r="I294" t="s">
        <v>77</v>
      </c>
      <c r="J294" t="s">
        <v>27</v>
      </c>
      <c r="K294" t="s">
        <v>32</v>
      </c>
      <c r="L294" t="s">
        <v>33</v>
      </c>
      <c r="M294">
        <v>337434.12949999998</v>
      </c>
      <c r="N294">
        <v>3064553.6611000001</v>
      </c>
      <c r="O294" t="str">
        <f>VLOOKUP(D294,'Lines LookUp'!$A$1:$C$12,3,0)</f>
        <v>NEW</v>
      </c>
      <c r="P294" t="str">
        <f t="shared" si="4"/>
        <v>337434.13-3064553.662</v>
      </c>
      <c r="Q294">
        <f>VLOOKUP(P294&amp;"-"&amp;O294,'Buscoords Workout'!$F:$G,2,0)</f>
        <v>10241</v>
      </c>
    </row>
    <row r="295" spans="1:17" x14ac:dyDescent="0.25">
      <c r="A295">
        <v>293</v>
      </c>
      <c r="B295" t="s">
        <v>71</v>
      </c>
      <c r="C295" t="s">
        <v>72</v>
      </c>
      <c r="D295" t="s">
        <v>62</v>
      </c>
      <c r="E295" t="s">
        <v>262</v>
      </c>
      <c r="F295">
        <v>100</v>
      </c>
      <c r="G295">
        <v>11</v>
      </c>
      <c r="H295">
        <v>0.4</v>
      </c>
      <c r="I295" t="s">
        <v>210</v>
      </c>
      <c r="J295" t="s">
        <v>27</v>
      </c>
      <c r="K295" t="s">
        <v>32</v>
      </c>
      <c r="L295" t="s">
        <v>33</v>
      </c>
      <c r="M295">
        <v>336643.12180000002</v>
      </c>
      <c r="N295">
        <v>3065099.4048000001</v>
      </c>
      <c r="O295" t="str">
        <f>VLOOKUP(D295,'Lines LookUp'!$A$1:$C$12,3,0)</f>
        <v>NEW</v>
      </c>
      <c r="P295" t="str">
        <f t="shared" si="4"/>
        <v>336643.122-3065099.405</v>
      </c>
      <c r="Q295">
        <f>VLOOKUP(P295&amp;"-"&amp;O295,'Buscoords Workout'!$F:$G,2,0)</f>
        <v>10224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4A0F4-A757-44D8-9C29-CA543ABC8088}">
  <dimension ref="A1:U295"/>
  <sheetViews>
    <sheetView workbookViewId="0">
      <selection activeCell="S2" sqref="S2"/>
    </sheetView>
    <sheetView workbookViewId="1"/>
  </sheetViews>
  <sheetFormatPr defaultRowHeight="15" x14ac:dyDescent="0.25"/>
  <cols>
    <col min="1" max="1" width="30.28515625" bestFit="1" customWidth="1"/>
    <col min="12" max="12" width="15.7109375" bestFit="1" customWidth="1"/>
    <col min="13" max="14" width="15.7109375" customWidth="1"/>
    <col min="15" max="15" width="21.140625" bestFit="1" customWidth="1"/>
    <col min="16" max="16" width="12.85546875" bestFit="1" customWidth="1"/>
    <col min="18" max="18" width="10.140625" bestFit="1" customWidth="1"/>
    <col min="19" max="19" width="14" bestFit="1" customWidth="1"/>
  </cols>
  <sheetData>
    <row r="1" spans="1:21" x14ac:dyDescent="0.25">
      <c r="A1" t="s">
        <v>66</v>
      </c>
      <c r="B1" t="s">
        <v>67</v>
      </c>
      <c r="C1" t="s">
        <v>68</v>
      </c>
      <c r="D1" t="s">
        <v>69</v>
      </c>
      <c r="E1" t="s">
        <v>70</v>
      </c>
      <c r="F1" t="s">
        <v>279</v>
      </c>
      <c r="G1" t="s">
        <v>281</v>
      </c>
      <c r="H1" t="s">
        <v>8428</v>
      </c>
      <c r="I1" t="s">
        <v>282</v>
      </c>
    </row>
    <row r="2" spans="1:21" x14ac:dyDescent="0.25">
      <c r="A2" t="s">
        <v>73</v>
      </c>
      <c r="B2">
        <v>1260</v>
      </c>
      <c r="C2">
        <v>11</v>
      </c>
      <c r="D2">
        <v>0.4</v>
      </c>
      <c r="E2" t="s">
        <v>74</v>
      </c>
      <c r="F2" t="s">
        <v>267</v>
      </c>
      <c r="G2">
        <v>5032</v>
      </c>
      <c r="H2" t="str">
        <f>F2&amp;"_"&amp;G2</f>
        <v>ICH_5032</v>
      </c>
      <c r="I2" t="str">
        <f>G2&amp;"load"</f>
        <v>5032load</v>
      </c>
      <c r="K2" t="s">
        <v>296</v>
      </c>
      <c r="L2" t="str">
        <f>"Transformer."&amp;H2</f>
        <v>Transformer.ICH_5032</v>
      </c>
      <c r="M2" t="s">
        <v>306</v>
      </c>
      <c r="N2" t="s">
        <v>8430</v>
      </c>
      <c r="O2" t="str">
        <f>"Buses=["&amp;G2&amp;" "&amp;I2&amp;"]"</f>
        <v>Buses=[5032 5032load]</v>
      </c>
      <c r="P2" t="s">
        <v>8429</v>
      </c>
      <c r="Q2" t="str">
        <f>"kVs=["&amp;C2&amp;" "&amp;D2&amp;"]"</f>
        <v>kVs=[11 0.4]</v>
      </c>
      <c r="R2" t="str">
        <f>"kVAs=["&amp;B2&amp;" "&amp;B2&amp;"]"</f>
        <v>kVAs=[1260 1260]</v>
      </c>
      <c r="S2" t="s">
        <v>8431</v>
      </c>
      <c r="T2" t="s">
        <v>8432</v>
      </c>
      <c r="U2" t="s">
        <v>8427</v>
      </c>
    </row>
    <row r="3" spans="1:21" x14ac:dyDescent="0.25">
      <c r="A3" t="s">
        <v>75</v>
      </c>
      <c r="B3">
        <v>2000</v>
      </c>
      <c r="C3">
        <v>11</v>
      </c>
      <c r="D3">
        <v>0.4</v>
      </c>
      <c r="E3" t="s">
        <v>74</v>
      </c>
      <c r="F3" t="s">
        <v>267</v>
      </c>
      <c r="G3">
        <v>5028</v>
      </c>
      <c r="H3" t="str">
        <f t="shared" ref="H3:H66" si="0">F3&amp;"_"&amp;G3</f>
        <v>ICH_5028</v>
      </c>
      <c r="I3" t="str">
        <f t="shared" ref="I3:I66" si="1">G3&amp;"load"</f>
        <v>5028load</v>
      </c>
      <c r="K3" t="s">
        <v>296</v>
      </c>
      <c r="L3" t="str">
        <f t="shared" ref="L3:L66" si="2">"Transformer."&amp;H3</f>
        <v>Transformer.ICH_5028</v>
      </c>
      <c r="M3" t="s">
        <v>306</v>
      </c>
      <c r="N3" t="s">
        <v>8430</v>
      </c>
      <c r="O3" t="str">
        <f t="shared" ref="O3:O66" si="3">"Buses=["&amp;G3&amp;" "&amp;I3&amp;"]"</f>
        <v>Buses=[5028 5028load]</v>
      </c>
      <c r="P3" t="s">
        <v>8429</v>
      </c>
      <c r="Q3" t="str">
        <f t="shared" ref="Q3:Q66" si="4">"kVs=["&amp;C3&amp;" "&amp;D3&amp;"]"</f>
        <v>kVs=[11 0.4]</v>
      </c>
      <c r="R3" t="str">
        <f t="shared" ref="R3:R66" si="5">"kVAs=["&amp;B3&amp;" "&amp;B3&amp;"]"</f>
        <v>kVAs=[2000 2000]</v>
      </c>
      <c r="S3" t="s">
        <v>8431</v>
      </c>
      <c r="T3" t="s">
        <v>8432</v>
      </c>
      <c r="U3" t="s">
        <v>8427</v>
      </c>
    </row>
    <row r="4" spans="1:21" x14ac:dyDescent="0.25">
      <c r="A4" t="s">
        <v>76</v>
      </c>
      <c r="B4">
        <v>200</v>
      </c>
      <c r="C4">
        <v>11</v>
      </c>
      <c r="D4">
        <v>0.4</v>
      </c>
      <c r="E4" t="s">
        <v>77</v>
      </c>
      <c r="F4" t="s">
        <v>268</v>
      </c>
      <c r="G4">
        <v>6011</v>
      </c>
      <c r="H4" t="str">
        <f t="shared" si="0"/>
        <v>IM1_6011</v>
      </c>
      <c r="I4" t="str">
        <f t="shared" si="1"/>
        <v>6011load</v>
      </c>
      <c r="K4" t="s">
        <v>296</v>
      </c>
      <c r="L4" t="str">
        <f t="shared" si="2"/>
        <v>Transformer.IM1_6011</v>
      </c>
      <c r="M4" t="s">
        <v>306</v>
      </c>
      <c r="N4" t="s">
        <v>8430</v>
      </c>
      <c r="O4" t="str">
        <f t="shared" si="3"/>
        <v>Buses=[6011 6011load]</v>
      </c>
      <c r="P4" t="s">
        <v>8429</v>
      </c>
      <c r="Q4" t="str">
        <f t="shared" si="4"/>
        <v>kVs=[11 0.4]</v>
      </c>
      <c r="R4" t="str">
        <f t="shared" si="5"/>
        <v>kVAs=[200 200]</v>
      </c>
      <c r="S4" t="s">
        <v>8431</v>
      </c>
      <c r="T4" t="s">
        <v>8432</v>
      </c>
      <c r="U4" t="s">
        <v>8427</v>
      </c>
    </row>
    <row r="5" spans="1:21" x14ac:dyDescent="0.25">
      <c r="A5" t="s">
        <v>78</v>
      </c>
      <c r="B5">
        <v>200</v>
      </c>
      <c r="C5">
        <v>11</v>
      </c>
      <c r="D5">
        <v>0.4</v>
      </c>
      <c r="E5" t="s">
        <v>77</v>
      </c>
      <c r="F5" t="s">
        <v>268</v>
      </c>
      <c r="G5">
        <v>6018</v>
      </c>
      <c r="H5" t="str">
        <f t="shared" si="0"/>
        <v>IM1_6018</v>
      </c>
      <c r="I5" t="str">
        <f t="shared" si="1"/>
        <v>6018load</v>
      </c>
      <c r="K5" t="s">
        <v>296</v>
      </c>
      <c r="L5" t="str">
        <f t="shared" si="2"/>
        <v>Transformer.IM1_6018</v>
      </c>
      <c r="M5" t="s">
        <v>306</v>
      </c>
      <c r="N5" t="s">
        <v>8430</v>
      </c>
      <c r="O5" t="str">
        <f t="shared" si="3"/>
        <v>Buses=[6018 6018load]</v>
      </c>
      <c r="P5" t="s">
        <v>8429</v>
      </c>
      <c r="Q5" t="str">
        <f t="shared" si="4"/>
        <v>kVs=[11 0.4]</v>
      </c>
      <c r="R5" t="str">
        <f t="shared" si="5"/>
        <v>kVAs=[200 200]</v>
      </c>
      <c r="S5" t="s">
        <v>8431</v>
      </c>
      <c r="T5" t="s">
        <v>8432</v>
      </c>
      <c r="U5" t="s">
        <v>8427</v>
      </c>
    </row>
    <row r="6" spans="1:21" x14ac:dyDescent="0.25">
      <c r="A6" t="s">
        <v>78</v>
      </c>
      <c r="B6">
        <v>100</v>
      </c>
      <c r="C6">
        <v>11</v>
      </c>
      <c r="D6">
        <v>0.4</v>
      </c>
      <c r="E6" t="s">
        <v>77</v>
      </c>
      <c r="F6" t="s">
        <v>268</v>
      </c>
      <c r="G6">
        <v>6073</v>
      </c>
      <c r="H6" t="str">
        <f t="shared" si="0"/>
        <v>IM1_6073</v>
      </c>
      <c r="I6" t="str">
        <f t="shared" si="1"/>
        <v>6073load</v>
      </c>
      <c r="K6" t="s">
        <v>296</v>
      </c>
      <c r="L6" t="str">
        <f t="shared" si="2"/>
        <v>Transformer.IM1_6073</v>
      </c>
      <c r="M6" t="s">
        <v>306</v>
      </c>
      <c r="N6" t="s">
        <v>8430</v>
      </c>
      <c r="O6" t="str">
        <f t="shared" si="3"/>
        <v>Buses=[6073 6073load]</v>
      </c>
      <c r="P6" t="s">
        <v>8429</v>
      </c>
      <c r="Q6" t="str">
        <f t="shared" si="4"/>
        <v>kVs=[11 0.4]</v>
      </c>
      <c r="R6" t="str">
        <f t="shared" si="5"/>
        <v>kVAs=[100 100]</v>
      </c>
      <c r="S6" t="s">
        <v>8431</v>
      </c>
      <c r="T6" t="s">
        <v>8432</v>
      </c>
      <c r="U6" t="s">
        <v>8427</v>
      </c>
    </row>
    <row r="7" spans="1:21" x14ac:dyDescent="0.25">
      <c r="A7" t="s">
        <v>78</v>
      </c>
      <c r="B7">
        <v>200</v>
      </c>
      <c r="C7">
        <v>11</v>
      </c>
      <c r="D7">
        <v>0.4</v>
      </c>
      <c r="E7" t="s">
        <v>77</v>
      </c>
      <c r="F7" t="s">
        <v>268</v>
      </c>
      <c r="G7">
        <v>6038</v>
      </c>
      <c r="H7" t="str">
        <f t="shared" si="0"/>
        <v>IM1_6038</v>
      </c>
      <c r="I7" t="str">
        <f t="shared" si="1"/>
        <v>6038load</v>
      </c>
      <c r="K7" t="s">
        <v>296</v>
      </c>
      <c r="L7" t="str">
        <f t="shared" si="2"/>
        <v>Transformer.IM1_6038</v>
      </c>
      <c r="M7" t="s">
        <v>306</v>
      </c>
      <c r="N7" t="s">
        <v>8430</v>
      </c>
      <c r="O7" t="str">
        <f t="shared" si="3"/>
        <v>Buses=[6038 6038load]</v>
      </c>
      <c r="P7" t="s">
        <v>8429</v>
      </c>
      <c r="Q7" t="str">
        <f t="shared" si="4"/>
        <v>kVs=[11 0.4]</v>
      </c>
      <c r="R7" t="str">
        <f t="shared" si="5"/>
        <v>kVAs=[200 200]</v>
      </c>
      <c r="S7" t="s">
        <v>8431</v>
      </c>
      <c r="T7" t="s">
        <v>8432</v>
      </c>
      <c r="U7" t="s">
        <v>8427</v>
      </c>
    </row>
    <row r="8" spans="1:21" x14ac:dyDescent="0.25">
      <c r="A8" t="s">
        <v>78</v>
      </c>
      <c r="B8">
        <v>100</v>
      </c>
      <c r="C8">
        <v>11</v>
      </c>
      <c r="D8">
        <v>0.4</v>
      </c>
      <c r="E8" t="s">
        <v>77</v>
      </c>
      <c r="F8" t="s">
        <v>268</v>
      </c>
      <c r="G8">
        <v>6045</v>
      </c>
      <c r="H8" t="str">
        <f t="shared" si="0"/>
        <v>IM1_6045</v>
      </c>
      <c r="I8" t="str">
        <f t="shared" si="1"/>
        <v>6045load</v>
      </c>
      <c r="K8" t="s">
        <v>296</v>
      </c>
      <c r="L8" t="str">
        <f t="shared" si="2"/>
        <v>Transformer.IM1_6045</v>
      </c>
      <c r="M8" t="s">
        <v>306</v>
      </c>
      <c r="N8" t="s">
        <v>8430</v>
      </c>
      <c r="O8" t="str">
        <f t="shared" si="3"/>
        <v>Buses=[6045 6045load]</v>
      </c>
      <c r="P8" t="s">
        <v>8429</v>
      </c>
      <c r="Q8" t="str">
        <f t="shared" si="4"/>
        <v>kVs=[11 0.4]</v>
      </c>
      <c r="R8" t="str">
        <f t="shared" si="5"/>
        <v>kVAs=[100 100]</v>
      </c>
      <c r="S8" t="s">
        <v>8431</v>
      </c>
      <c r="T8" t="s">
        <v>8432</v>
      </c>
      <c r="U8" t="s">
        <v>8427</v>
      </c>
    </row>
    <row r="9" spans="1:21" x14ac:dyDescent="0.25">
      <c r="A9" t="s">
        <v>78</v>
      </c>
      <c r="B9">
        <v>100</v>
      </c>
      <c r="C9">
        <v>11</v>
      </c>
      <c r="D9">
        <v>0.4</v>
      </c>
      <c r="E9" t="s">
        <v>77</v>
      </c>
      <c r="F9" t="s">
        <v>268</v>
      </c>
      <c r="G9">
        <v>6035</v>
      </c>
      <c r="H9" t="str">
        <f t="shared" si="0"/>
        <v>IM1_6035</v>
      </c>
      <c r="I9" t="str">
        <f t="shared" si="1"/>
        <v>6035load</v>
      </c>
      <c r="K9" t="s">
        <v>296</v>
      </c>
      <c r="L9" t="str">
        <f t="shared" si="2"/>
        <v>Transformer.IM1_6035</v>
      </c>
      <c r="M9" t="s">
        <v>306</v>
      </c>
      <c r="N9" t="s">
        <v>8430</v>
      </c>
      <c r="O9" t="str">
        <f t="shared" si="3"/>
        <v>Buses=[6035 6035load]</v>
      </c>
      <c r="P9" t="s">
        <v>8429</v>
      </c>
      <c r="Q9" t="str">
        <f t="shared" si="4"/>
        <v>kVs=[11 0.4]</v>
      </c>
      <c r="R9" t="str">
        <f t="shared" si="5"/>
        <v>kVAs=[100 100]</v>
      </c>
      <c r="S9" t="s">
        <v>8431</v>
      </c>
      <c r="T9" t="s">
        <v>8432</v>
      </c>
      <c r="U9" t="s">
        <v>8427</v>
      </c>
    </row>
    <row r="10" spans="1:21" x14ac:dyDescent="0.25">
      <c r="A10" t="s">
        <v>78</v>
      </c>
      <c r="B10">
        <v>100</v>
      </c>
      <c r="C10">
        <v>11</v>
      </c>
      <c r="D10">
        <v>0.4</v>
      </c>
      <c r="E10" t="s">
        <v>79</v>
      </c>
      <c r="F10" t="s">
        <v>268</v>
      </c>
      <c r="G10">
        <v>6051</v>
      </c>
      <c r="H10" t="str">
        <f t="shared" si="0"/>
        <v>IM1_6051</v>
      </c>
      <c r="I10" t="str">
        <f t="shared" si="1"/>
        <v>6051load</v>
      </c>
      <c r="K10" t="s">
        <v>296</v>
      </c>
      <c r="L10" t="str">
        <f t="shared" si="2"/>
        <v>Transformer.IM1_6051</v>
      </c>
      <c r="M10" t="s">
        <v>306</v>
      </c>
      <c r="N10" t="s">
        <v>8430</v>
      </c>
      <c r="O10" t="str">
        <f t="shared" si="3"/>
        <v>Buses=[6051 6051load]</v>
      </c>
      <c r="P10" t="s">
        <v>8429</v>
      </c>
      <c r="Q10" t="str">
        <f t="shared" si="4"/>
        <v>kVs=[11 0.4]</v>
      </c>
      <c r="R10" t="str">
        <f t="shared" si="5"/>
        <v>kVAs=[100 100]</v>
      </c>
      <c r="S10" t="s">
        <v>8431</v>
      </c>
      <c r="T10" t="s">
        <v>8432</v>
      </c>
      <c r="U10" t="s">
        <v>8427</v>
      </c>
    </row>
    <row r="11" spans="1:21" x14ac:dyDescent="0.25">
      <c r="A11" t="s">
        <v>80</v>
      </c>
      <c r="B11">
        <v>250</v>
      </c>
      <c r="C11">
        <v>11</v>
      </c>
      <c r="D11">
        <v>0.4</v>
      </c>
      <c r="E11" t="s">
        <v>77</v>
      </c>
      <c r="F11" t="s">
        <v>268</v>
      </c>
      <c r="G11">
        <v>6123</v>
      </c>
      <c r="H11" t="str">
        <f t="shared" si="0"/>
        <v>IM1_6123</v>
      </c>
      <c r="I11" t="str">
        <f t="shared" si="1"/>
        <v>6123load</v>
      </c>
      <c r="K11" t="s">
        <v>296</v>
      </c>
      <c r="L11" t="str">
        <f t="shared" si="2"/>
        <v>Transformer.IM1_6123</v>
      </c>
      <c r="M11" t="s">
        <v>306</v>
      </c>
      <c r="N11" t="s">
        <v>8430</v>
      </c>
      <c r="O11" t="str">
        <f t="shared" si="3"/>
        <v>Buses=[6123 6123load]</v>
      </c>
      <c r="P11" t="s">
        <v>8429</v>
      </c>
      <c r="Q11" t="str">
        <f t="shared" si="4"/>
        <v>kVs=[11 0.4]</v>
      </c>
      <c r="R11" t="str">
        <f t="shared" si="5"/>
        <v>kVAs=[250 250]</v>
      </c>
      <c r="S11" t="s">
        <v>8431</v>
      </c>
      <c r="T11" t="s">
        <v>8432</v>
      </c>
      <c r="U11" t="s">
        <v>8427</v>
      </c>
    </row>
    <row r="12" spans="1:21" x14ac:dyDescent="0.25">
      <c r="A12" t="s">
        <v>81</v>
      </c>
      <c r="B12">
        <v>100</v>
      </c>
      <c r="C12">
        <v>11</v>
      </c>
      <c r="D12">
        <v>0.4</v>
      </c>
      <c r="E12" t="s">
        <v>77</v>
      </c>
      <c r="F12" t="s">
        <v>268</v>
      </c>
      <c r="G12">
        <v>6001</v>
      </c>
      <c r="H12" t="str">
        <f t="shared" si="0"/>
        <v>IM1_6001</v>
      </c>
      <c r="I12" t="str">
        <f t="shared" si="1"/>
        <v>6001load</v>
      </c>
      <c r="K12" t="s">
        <v>296</v>
      </c>
      <c r="L12" t="str">
        <f t="shared" si="2"/>
        <v>Transformer.IM1_6001</v>
      </c>
      <c r="M12" t="s">
        <v>306</v>
      </c>
      <c r="N12" t="s">
        <v>8430</v>
      </c>
      <c r="O12" t="str">
        <f t="shared" si="3"/>
        <v>Buses=[6001 6001load]</v>
      </c>
      <c r="P12" t="s">
        <v>8429</v>
      </c>
      <c r="Q12" t="str">
        <f t="shared" si="4"/>
        <v>kVs=[11 0.4]</v>
      </c>
      <c r="R12" t="str">
        <f t="shared" si="5"/>
        <v>kVAs=[100 100]</v>
      </c>
      <c r="S12" t="s">
        <v>8431</v>
      </c>
      <c r="T12" t="s">
        <v>8432</v>
      </c>
      <c r="U12" t="s">
        <v>8427</v>
      </c>
    </row>
    <row r="13" spans="1:21" x14ac:dyDescent="0.25">
      <c r="A13" t="s">
        <v>82</v>
      </c>
      <c r="B13">
        <v>100</v>
      </c>
      <c r="C13">
        <v>11</v>
      </c>
      <c r="D13">
        <v>0.4</v>
      </c>
      <c r="E13" t="s">
        <v>77</v>
      </c>
      <c r="F13" t="s">
        <v>268</v>
      </c>
      <c r="G13">
        <v>6092</v>
      </c>
      <c r="H13" t="str">
        <f t="shared" si="0"/>
        <v>IM1_6092</v>
      </c>
      <c r="I13" t="str">
        <f t="shared" si="1"/>
        <v>6092load</v>
      </c>
      <c r="K13" t="s">
        <v>296</v>
      </c>
      <c r="L13" t="str">
        <f t="shared" si="2"/>
        <v>Transformer.IM1_6092</v>
      </c>
      <c r="M13" t="s">
        <v>306</v>
      </c>
      <c r="N13" t="s">
        <v>8430</v>
      </c>
      <c r="O13" t="str">
        <f t="shared" si="3"/>
        <v>Buses=[6092 6092load]</v>
      </c>
      <c r="P13" t="s">
        <v>8429</v>
      </c>
      <c r="Q13" t="str">
        <f t="shared" si="4"/>
        <v>kVs=[11 0.4]</v>
      </c>
      <c r="R13" t="str">
        <f t="shared" si="5"/>
        <v>kVAs=[100 100]</v>
      </c>
      <c r="S13" t="s">
        <v>8431</v>
      </c>
      <c r="T13" t="s">
        <v>8432</v>
      </c>
      <c r="U13" t="s">
        <v>8427</v>
      </c>
    </row>
    <row r="14" spans="1:21" x14ac:dyDescent="0.25">
      <c r="A14" t="s">
        <v>83</v>
      </c>
      <c r="B14">
        <v>100</v>
      </c>
      <c r="C14">
        <v>11</v>
      </c>
      <c r="D14">
        <v>0.4</v>
      </c>
      <c r="E14" t="s">
        <v>77</v>
      </c>
      <c r="F14" t="s">
        <v>268</v>
      </c>
      <c r="G14">
        <v>6104</v>
      </c>
      <c r="H14" t="str">
        <f t="shared" si="0"/>
        <v>IM1_6104</v>
      </c>
      <c r="I14" t="str">
        <f t="shared" si="1"/>
        <v>6104load</v>
      </c>
      <c r="K14" t="s">
        <v>296</v>
      </c>
      <c r="L14" t="str">
        <f t="shared" si="2"/>
        <v>Transformer.IM1_6104</v>
      </c>
      <c r="M14" t="s">
        <v>306</v>
      </c>
      <c r="N14" t="s">
        <v>8430</v>
      </c>
      <c r="O14" t="str">
        <f t="shared" si="3"/>
        <v>Buses=[6104 6104load]</v>
      </c>
      <c r="P14" t="s">
        <v>8429</v>
      </c>
      <c r="Q14" t="str">
        <f t="shared" si="4"/>
        <v>kVs=[11 0.4]</v>
      </c>
      <c r="R14" t="str">
        <f t="shared" si="5"/>
        <v>kVAs=[100 100]</v>
      </c>
      <c r="S14" t="s">
        <v>8431</v>
      </c>
      <c r="T14" t="s">
        <v>8432</v>
      </c>
      <c r="U14" t="s">
        <v>8427</v>
      </c>
    </row>
    <row r="15" spans="1:21" x14ac:dyDescent="0.25">
      <c r="A15" t="s">
        <v>84</v>
      </c>
      <c r="B15">
        <v>100</v>
      </c>
      <c r="C15">
        <v>11</v>
      </c>
      <c r="D15">
        <v>0.4</v>
      </c>
      <c r="E15" t="s">
        <v>84</v>
      </c>
      <c r="F15" t="s">
        <v>268</v>
      </c>
      <c r="G15">
        <v>6003</v>
      </c>
      <c r="H15" t="str">
        <f t="shared" si="0"/>
        <v>IM1_6003</v>
      </c>
      <c r="I15" t="str">
        <f t="shared" si="1"/>
        <v>6003load</v>
      </c>
      <c r="K15" t="s">
        <v>296</v>
      </c>
      <c r="L15" t="str">
        <f t="shared" si="2"/>
        <v>Transformer.IM1_6003</v>
      </c>
      <c r="M15" t="s">
        <v>306</v>
      </c>
      <c r="N15" t="s">
        <v>8430</v>
      </c>
      <c r="O15" t="str">
        <f t="shared" si="3"/>
        <v>Buses=[6003 6003load]</v>
      </c>
      <c r="P15" t="s">
        <v>8429</v>
      </c>
      <c r="Q15" t="str">
        <f t="shared" si="4"/>
        <v>kVs=[11 0.4]</v>
      </c>
      <c r="R15" t="str">
        <f t="shared" si="5"/>
        <v>kVAs=[100 100]</v>
      </c>
      <c r="S15" t="s">
        <v>8431</v>
      </c>
      <c r="T15" t="s">
        <v>8432</v>
      </c>
      <c r="U15" t="s">
        <v>8427</v>
      </c>
    </row>
    <row r="16" spans="1:21" x14ac:dyDescent="0.25">
      <c r="A16" t="s">
        <v>85</v>
      </c>
      <c r="B16">
        <v>100</v>
      </c>
      <c r="C16">
        <v>11</v>
      </c>
      <c r="D16">
        <v>0.4</v>
      </c>
      <c r="E16" t="s">
        <v>77</v>
      </c>
      <c r="F16" t="s">
        <v>268</v>
      </c>
      <c r="G16">
        <v>6099</v>
      </c>
      <c r="H16" t="str">
        <f t="shared" si="0"/>
        <v>IM1_6099</v>
      </c>
      <c r="I16" t="str">
        <f t="shared" si="1"/>
        <v>6099load</v>
      </c>
      <c r="K16" t="s">
        <v>296</v>
      </c>
      <c r="L16" t="str">
        <f t="shared" si="2"/>
        <v>Transformer.IM1_6099</v>
      </c>
      <c r="M16" t="s">
        <v>306</v>
      </c>
      <c r="N16" t="s">
        <v>8430</v>
      </c>
      <c r="O16" t="str">
        <f t="shared" si="3"/>
        <v>Buses=[6099 6099load]</v>
      </c>
      <c r="P16" t="s">
        <v>8429</v>
      </c>
      <c r="Q16" t="str">
        <f t="shared" si="4"/>
        <v>kVs=[11 0.4]</v>
      </c>
      <c r="R16" t="str">
        <f t="shared" si="5"/>
        <v>kVAs=[100 100]</v>
      </c>
      <c r="S16" t="s">
        <v>8431</v>
      </c>
      <c r="T16" t="s">
        <v>8432</v>
      </c>
      <c r="U16" t="s">
        <v>8427</v>
      </c>
    </row>
    <row r="17" spans="1:21" x14ac:dyDescent="0.25">
      <c r="A17" t="s">
        <v>86</v>
      </c>
      <c r="B17">
        <v>100</v>
      </c>
      <c r="C17">
        <v>11</v>
      </c>
      <c r="D17">
        <v>0.4</v>
      </c>
      <c r="E17" t="s">
        <v>86</v>
      </c>
      <c r="F17" t="s">
        <v>268</v>
      </c>
      <c r="G17">
        <v>6005</v>
      </c>
      <c r="H17" t="str">
        <f t="shared" si="0"/>
        <v>IM1_6005</v>
      </c>
      <c r="I17" t="str">
        <f t="shared" si="1"/>
        <v>6005load</v>
      </c>
      <c r="K17" t="s">
        <v>296</v>
      </c>
      <c r="L17" t="str">
        <f t="shared" si="2"/>
        <v>Transformer.IM1_6005</v>
      </c>
      <c r="M17" t="s">
        <v>306</v>
      </c>
      <c r="N17" t="s">
        <v>8430</v>
      </c>
      <c r="O17" t="str">
        <f t="shared" si="3"/>
        <v>Buses=[6005 6005load]</v>
      </c>
      <c r="P17" t="s">
        <v>8429</v>
      </c>
      <c r="Q17" t="str">
        <f t="shared" si="4"/>
        <v>kVs=[11 0.4]</v>
      </c>
      <c r="R17" t="str">
        <f t="shared" si="5"/>
        <v>kVAs=[100 100]</v>
      </c>
      <c r="S17" t="s">
        <v>8431</v>
      </c>
      <c r="T17" t="s">
        <v>8432</v>
      </c>
      <c r="U17" t="s">
        <v>8427</v>
      </c>
    </row>
    <row r="18" spans="1:21" x14ac:dyDescent="0.25">
      <c r="A18" t="s">
        <v>87</v>
      </c>
      <c r="B18">
        <v>200</v>
      </c>
      <c r="C18">
        <v>11</v>
      </c>
      <c r="D18">
        <v>0.4</v>
      </c>
      <c r="E18" t="s">
        <v>77</v>
      </c>
      <c r="F18" t="s">
        <v>268</v>
      </c>
      <c r="G18">
        <v>6112</v>
      </c>
      <c r="H18" t="str">
        <f t="shared" si="0"/>
        <v>IM1_6112</v>
      </c>
      <c r="I18" t="str">
        <f t="shared" si="1"/>
        <v>6112load</v>
      </c>
      <c r="K18" t="s">
        <v>296</v>
      </c>
      <c r="L18" t="str">
        <f t="shared" si="2"/>
        <v>Transformer.IM1_6112</v>
      </c>
      <c r="M18" t="s">
        <v>306</v>
      </c>
      <c r="N18" t="s">
        <v>8430</v>
      </c>
      <c r="O18" t="str">
        <f t="shared" si="3"/>
        <v>Buses=[6112 6112load]</v>
      </c>
      <c r="P18" t="s">
        <v>8429</v>
      </c>
      <c r="Q18" t="str">
        <f t="shared" si="4"/>
        <v>kVs=[11 0.4]</v>
      </c>
      <c r="R18" t="str">
        <f t="shared" si="5"/>
        <v>kVAs=[200 200]</v>
      </c>
      <c r="S18" t="s">
        <v>8431</v>
      </c>
      <c r="T18" t="s">
        <v>8432</v>
      </c>
      <c r="U18" t="s">
        <v>8427</v>
      </c>
    </row>
    <row r="19" spans="1:21" x14ac:dyDescent="0.25">
      <c r="A19" t="s">
        <v>88</v>
      </c>
      <c r="B19">
        <v>100</v>
      </c>
      <c r="C19">
        <v>11</v>
      </c>
      <c r="D19">
        <v>0.4</v>
      </c>
      <c r="E19" t="s">
        <v>77</v>
      </c>
      <c r="F19" t="s">
        <v>268</v>
      </c>
      <c r="G19">
        <v>6120</v>
      </c>
      <c r="H19" t="str">
        <f t="shared" si="0"/>
        <v>IM1_6120</v>
      </c>
      <c r="I19" t="str">
        <f t="shared" si="1"/>
        <v>6120load</v>
      </c>
      <c r="K19" t="s">
        <v>296</v>
      </c>
      <c r="L19" t="str">
        <f t="shared" si="2"/>
        <v>Transformer.IM1_6120</v>
      </c>
      <c r="M19" t="s">
        <v>306</v>
      </c>
      <c r="N19" t="s">
        <v>8430</v>
      </c>
      <c r="O19" t="str">
        <f t="shared" si="3"/>
        <v>Buses=[6120 6120load]</v>
      </c>
      <c r="P19" t="s">
        <v>8429</v>
      </c>
      <c r="Q19" t="str">
        <f t="shared" si="4"/>
        <v>kVs=[11 0.4]</v>
      </c>
      <c r="R19" t="str">
        <f t="shared" si="5"/>
        <v>kVAs=[100 100]</v>
      </c>
      <c r="S19" t="s">
        <v>8431</v>
      </c>
      <c r="T19" t="s">
        <v>8432</v>
      </c>
      <c r="U19" t="s">
        <v>8427</v>
      </c>
    </row>
    <row r="20" spans="1:21" x14ac:dyDescent="0.25">
      <c r="A20" t="s">
        <v>89</v>
      </c>
      <c r="B20">
        <v>100</v>
      </c>
      <c r="C20">
        <v>11</v>
      </c>
      <c r="D20">
        <v>0.4</v>
      </c>
      <c r="E20" t="s">
        <v>77</v>
      </c>
      <c r="F20" t="s">
        <v>268</v>
      </c>
      <c r="G20">
        <v>6117</v>
      </c>
      <c r="H20" t="str">
        <f t="shared" si="0"/>
        <v>IM1_6117</v>
      </c>
      <c r="I20" t="str">
        <f t="shared" si="1"/>
        <v>6117load</v>
      </c>
      <c r="K20" t="s">
        <v>296</v>
      </c>
      <c r="L20" t="str">
        <f t="shared" si="2"/>
        <v>Transformer.IM1_6117</v>
      </c>
      <c r="M20" t="s">
        <v>306</v>
      </c>
      <c r="N20" t="s">
        <v>8430</v>
      </c>
      <c r="O20" t="str">
        <f t="shared" si="3"/>
        <v>Buses=[6117 6117load]</v>
      </c>
      <c r="P20" t="s">
        <v>8429</v>
      </c>
      <c r="Q20" t="str">
        <f t="shared" si="4"/>
        <v>kVs=[11 0.4]</v>
      </c>
      <c r="R20" t="str">
        <f t="shared" si="5"/>
        <v>kVAs=[100 100]</v>
      </c>
      <c r="S20" t="s">
        <v>8431</v>
      </c>
      <c r="T20" t="s">
        <v>8432</v>
      </c>
      <c r="U20" t="s">
        <v>8427</v>
      </c>
    </row>
    <row r="21" spans="1:21" x14ac:dyDescent="0.25">
      <c r="A21" t="s">
        <v>90</v>
      </c>
      <c r="B21">
        <v>200</v>
      </c>
      <c r="C21">
        <v>11</v>
      </c>
      <c r="D21">
        <v>0.4</v>
      </c>
      <c r="E21" t="s">
        <v>77</v>
      </c>
      <c r="F21" t="s">
        <v>268</v>
      </c>
      <c r="G21">
        <v>6082</v>
      </c>
      <c r="H21" t="str">
        <f t="shared" si="0"/>
        <v>IM1_6082</v>
      </c>
      <c r="I21" t="str">
        <f t="shared" si="1"/>
        <v>6082load</v>
      </c>
      <c r="K21" t="s">
        <v>296</v>
      </c>
      <c r="L21" t="str">
        <f t="shared" si="2"/>
        <v>Transformer.IM1_6082</v>
      </c>
      <c r="M21" t="s">
        <v>306</v>
      </c>
      <c r="N21" t="s">
        <v>8430</v>
      </c>
      <c r="O21" t="str">
        <f t="shared" si="3"/>
        <v>Buses=[6082 6082load]</v>
      </c>
      <c r="P21" t="s">
        <v>8429</v>
      </c>
      <c r="Q21" t="str">
        <f t="shared" si="4"/>
        <v>kVs=[11 0.4]</v>
      </c>
      <c r="R21" t="str">
        <f t="shared" si="5"/>
        <v>kVAs=[200 200]</v>
      </c>
      <c r="S21" t="s">
        <v>8431</v>
      </c>
      <c r="T21" t="s">
        <v>8432</v>
      </c>
      <c r="U21" t="s">
        <v>8427</v>
      </c>
    </row>
    <row r="22" spans="1:21" x14ac:dyDescent="0.25">
      <c r="A22" t="s">
        <v>86</v>
      </c>
      <c r="B22">
        <v>100</v>
      </c>
      <c r="C22">
        <v>11</v>
      </c>
      <c r="D22">
        <v>0.4</v>
      </c>
      <c r="E22" t="s">
        <v>86</v>
      </c>
      <c r="F22" t="s">
        <v>268</v>
      </c>
      <c r="G22">
        <v>6007</v>
      </c>
      <c r="H22" t="str">
        <f t="shared" si="0"/>
        <v>IM1_6007</v>
      </c>
      <c r="I22" t="str">
        <f t="shared" si="1"/>
        <v>6007load</v>
      </c>
      <c r="K22" t="s">
        <v>296</v>
      </c>
      <c r="L22" t="str">
        <f t="shared" si="2"/>
        <v>Transformer.IM1_6007</v>
      </c>
      <c r="M22" t="s">
        <v>306</v>
      </c>
      <c r="N22" t="s">
        <v>8430</v>
      </c>
      <c r="O22" t="str">
        <f t="shared" si="3"/>
        <v>Buses=[6007 6007load]</v>
      </c>
      <c r="P22" t="s">
        <v>8429</v>
      </c>
      <c r="Q22" t="str">
        <f t="shared" si="4"/>
        <v>kVs=[11 0.4]</v>
      </c>
      <c r="R22" t="str">
        <f t="shared" si="5"/>
        <v>kVAs=[100 100]</v>
      </c>
      <c r="S22" t="s">
        <v>8431</v>
      </c>
      <c r="T22" t="s">
        <v>8432</v>
      </c>
      <c r="U22" t="s">
        <v>8427</v>
      </c>
    </row>
    <row r="23" spans="1:21" x14ac:dyDescent="0.25">
      <c r="A23" t="s">
        <v>91</v>
      </c>
      <c r="B23">
        <v>100</v>
      </c>
      <c r="C23">
        <v>11</v>
      </c>
      <c r="D23">
        <v>0.4</v>
      </c>
      <c r="E23" t="s">
        <v>91</v>
      </c>
      <c r="F23" t="s">
        <v>268</v>
      </c>
      <c r="G23">
        <v>6079</v>
      </c>
      <c r="H23" t="str">
        <f t="shared" si="0"/>
        <v>IM1_6079</v>
      </c>
      <c r="I23" t="str">
        <f t="shared" si="1"/>
        <v>6079load</v>
      </c>
      <c r="K23" t="s">
        <v>296</v>
      </c>
      <c r="L23" t="str">
        <f t="shared" si="2"/>
        <v>Transformer.IM1_6079</v>
      </c>
      <c r="M23" t="s">
        <v>306</v>
      </c>
      <c r="N23" t="s">
        <v>8430</v>
      </c>
      <c r="O23" t="str">
        <f t="shared" si="3"/>
        <v>Buses=[6079 6079load]</v>
      </c>
      <c r="P23" t="s">
        <v>8429</v>
      </c>
      <c r="Q23" t="str">
        <f t="shared" si="4"/>
        <v>kVs=[11 0.4]</v>
      </c>
      <c r="R23" t="str">
        <f t="shared" si="5"/>
        <v>kVAs=[100 100]</v>
      </c>
      <c r="S23" t="s">
        <v>8431</v>
      </c>
      <c r="T23" t="s">
        <v>8432</v>
      </c>
      <c r="U23" t="s">
        <v>8427</v>
      </c>
    </row>
    <row r="24" spans="1:21" x14ac:dyDescent="0.25">
      <c r="A24" t="s">
        <v>92</v>
      </c>
      <c r="B24">
        <v>100</v>
      </c>
      <c r="C24">
        <v>11</v>
      </c>
      <c r="D24">
        <v>0.4</v>
      </c>
      <c r="E24" t="s">
        <v>77</v>
      </c>
      <c r="F24" t="s">
        <v>268</v>
      </c>
      <c r="G24">
        <v>6076</v>
      </c>
      <c r="H24" t="str">
        <f t="shared" si="0"/>
        <v>IM1_6076</v>
      </c>
      <c r="I24" t="str">
        <f t="shared" si="1"/>
        <v>6076load</v>
      </c>
      <c r="K24" t="s">
        <v>296</v>
      </c>
      <c r="L24" t="str">
        <f t="shared" si="2"/>
        <v>Transformer.IM1_6076</v>
      </c>
      <c r="M24" t="s">
        <v>306</v>
      </c>
      <c r="N24" t="s">
        <v>8430</v>
      </c>
      <c r="O24" t="str">
        <f t="shared" si="3"/>
        <v>Buses=[6076 6076load]</v>
      </c>
      <c r="P24" t="s">
        <v>8429</v>
      </c>
      <c r="Q24" t="str">
        <f t="shared" si="4"/>
        <v>kVs=[11 0.4]</v>
      </c>
      <c r="R24" t="str">
        <f t="shared" si="5"/>
        <v>kVAs=[100 100]</v>
      </c>
      <c r="S24" t="s">
        <v>8431</v>
      </c>
      <c r="T24" t="s">
        <v>8432</v>
      </c>
      <c r="U24" t="s">
        <v>8427</v>
      </c>
    </row>
    <row r="25" spans="1:21" x14ac:dyDescent="0.25">
      <c r="A25" t="s">
        <v>93</v>
      </c>
      <c r="B25">
        <v>100</v>
      </c>
      <c r="C25">
        <v>11</v>
      </c>
      <c r="D25">
        <v>0.4</v>
      </c>
      <c r="E25" t="s">
        <v>77</v>
      </c>
      <c r="F25" t="s">
        <v>268</v>
      </c>
      <c r="G25">
        <v>6129</v>
      </c>
      <c r="H25" t="str">
        <f t="shared" si="0"/>
        <v>IM1_6129</v>
      </c>
      <c r="I25" t="str">
        <f t="shared" si="1"/>
        <v>6129load</v>
      </c>
      <c r="K25" t="s">
        <v>296</v>
      </c>
      <c r="L25" t="str">
        <f t="shared" si="2"/>
        <v>Transformer.IM1_6129</v>
      </c>
      <c r="M25" t="s">
        <v>306</v>
      </c>
      <c r="N25" t="s">
        <v>8430</v>
      </c>
      <c r="O25" t="str">
        <f t="shared" si="3"/>
        <v>Buses=[6129 6129load]</v>
      </c>
      <c r="P25" t="s">
        <v>8429</v>
      </c>
      <c r="Q25" t="str">
        <f t="shared" si="4"/>
        <v>kVs=[11 0.4]</v>
      </c>
      <c r="R25" t="str">
        <f t="shared" si="5"/>
        <v>kVAs=[100 100]</v>
      </c>
      <c r="S25" t="s">
        <v>8431</v>
      </c>
      <c r="T25" t="s">
        <v>8432</v>
      </c>
      <c r="U25" t="s">
        <v>8427</v>
      </c>
    </row>
    <row r="26" spans="1:21" x14ac:dyDescent="0.25">
      <c r="A26" t="s">
        <v>94</v>
      </c>
      <c r="B26">
        <v>100</v>
      </c>
      <c r="C26">
        <v>11</v>
      </c>
      <c r="D26">
        <v>0.4</v>
      </c>
      <c r="E26" t="s">
        <v>94</v>
      </c>
      <c r="F26" t="s">
        <v>268</v>
      </c>
      <c r="G26">
        <v>6127</v>
      </c>
      <c r="H26" t="str">
        <f t="shared" si="0"/>
        <v>IM1_6127</v>
      </c>
      <c r="I26" t="str">
        <f t="shared" si="1"/>
        <v>6127load</v>
      </c>
      <c r="K26" t="s">
        <v>296</v>
      </c>
      <c r="L26" t="str">
        <f t="shared" si="2"/>
        <v>Transformer.IM1_6127</v>
      </c>
      <c r="M26" t="s">
        <v>306</v>
      </c>
      <c r="N26" t="s">
        <v>8430</v>
      </c>
      <c r="O26" t="str">
        <f t="shared" si="3"/>
        <v>Buses=[6127 6127load]</v>
      </c>
      <c r="P26" t="s">
        <v>8429</v>
      </c>
      <c r="Q26" t="str">
        <f t="shared" si="4"/>
        <v>kVs=[11 0.4]</v>
      </c>
      <c r="R26" t="str">
        <f t="shared" si="5"/>
        <v>kVAs=[100 100]</v>
      </c>
      <c r="S26" t="s">
        <v>8431</v>
      </c>
      <c r="T26" t="s">
        <v>8432</v>
      </c>
      <c r="U26" t="s">
        <v>8427</v>
      </c>
    </row>
    <row r="27" spans="1:21" x14ac:dyDescent="0.25">
      <c r="A27" t="s">
        <v>95</v>
      </c>
      <c r="B27">
        <v>100</v>
      </c>
      <c r="C27">
        <v>11</v>
      </c>
      <c r="D27">
        <v>0.4</v>
      </c>
      <c r="E27" t="s">
        <v>95</v>
      </c>
      <c r="F27" t="s">
        <v>268</v>
      </c>
      <c r="G27">
        <v>6125</v>
      </c>
      <c r="H27" t="str">
        <f t="shared" si="0"/>
        <v>IM1_6125</v>
      </c>
      <c r="I27" t="str">
        <f t="shared" si="1"/>
        <v>6125load</v>
      </c>
      <c r="K27" t="s">
        <v>296</v>
      </c>
      <c r="L27" t="str">
        <f t="shared" si="2"/>
        <v>Transformer.IM1_6125</v>
      </c>
      <c r="M27" t="s">
        <v>306</v>
      </c>
      <c r="N27" t="s">
        <v>8430</v>
      </c>
      <c r="O27" t="str">
        <f t="shared" si="3"/>
        <v>Buses=[6125 6125load]</v>
      </c>
      <c r="P27" t="s">
        <v>8429</v>
      </c>
      <c r="Q27" t="str">
        <f t="shared" si="4"/>
        <v>kVs=[11 0.4]</v>
      </c>
      <c r="R27" t="str">
        <f t="shared" si="5"/>
        <v>kVAs=[100 100]</v>
      </c>
      <c r="S27" t="s">
        <v>8431</v>
      </c>
      <c r="T27" t="s">
        <v>8432</v>
      </c>
      <c r="U27" t="s">
        <v>8427</v>
      </c>
    </row>
    <row r="28" spans="1:21" x14ac:dyDescent="0.25">
      <c r="A28" t="s">
        <v>96</v>
      </c>
      <c r="B28">
        <v>100</v>
      </c>
      <c r="C28">
        <v>11</v>
      </c>
      <c r="D28">
        <v>0.4</v>
      </c>
      <c r="E28" t="s">
        <v>77</v>
      </c>
      <c r="F28" t="s">
        <v>268</v>
      </c>
      <c r="G28">
        <v>6083</v>
      </c>
      <c r="H28" t="str">
        <f t="shared" si="0"/>
        <v>IM1_6083</v>
      </c>
      <c r="I28" t="str">
        <f t="shared" si="1"/>
        <v>6083load</v>
      </c>
      <c r="K28" t="s">
        <v>296</v>
      </c>
      <c r="L28" t="str">
        <f t="shared" si="2"/>
        <v>Transformer.IM1_6083</v>
      </c>
      <c r="M28" t="s">
        <v>306</v>
      </c>
      <c r="N28" t="s">
        <v>8430</v>
      </c>
      <c r="O28" t="str">
        <f t="shared" si="3"/>
        <v>Buses=[6083 6083load]</v>
      </c>
      <c r="P28" t="s">
        <v>8429</v>
      </c>
      <c r="Q28" t="str">
        <f t="shared" si="4"/>
        <v>kVs=[11 0.4]</v>
      </c>
      <c r="R28" t="str">
        <f t="shared" si="5"/>
        <v>kVAs=[100 100]</v>
      </c>
      <c r="S28" t="s">
        <v>8431</v>
      </c>
      <c r="T28" t="s">
        <v>8432</v>
      </c>
      <c r="U28" t="s">
        <v>8427</v>
      </c>
    </row>
    <row r="29" spans="1:21" x14ac:dyDescent="0.25">
      <c r="A29" t="s">
        <v>97</v>
      </c>
      <c r="B29">
        <v>50</v>
      </c>
      <c r="C29">
        <v>11</v>
      </c>
      <c r="D29">
        <v>0.4</v>
      </c>
      <c r="E29" t="s">
        <v>97</v>
      </c>
      <c r="F29" t="s">
        <v>268</v>
      </c>
      <c r="G29">
        <v>6109</v>
      </c>
      <c r="H29" t="str">
        <f t="shared" si="0"/>
        <v>IM1_6109</v>
      </c>
      <c r="I29" t="str">
        <f t="shared" si="1"/>
        <v>6109load</v>
      </c>
      <c r="K29" t="s">
        <v>296</v>
      </c>
      <c r="L29" t="str">
        <f t="shared" si="2"/>
        <v>Transformer.IM1_6109</v>
      </c>
      <c r="M29" t="s">
        <v>306</v>
      </c>
      <c r="N29" t="s">
        <v>8430</v>
      </c>
      <c r="O29" t="str">
        <f t="shared" si="3"/>
        <v>Buses=[6109 6109load]</v>
      </c>
      <c r="P29" t="s">
        <v>8429</v>
      </c>
      <c r="Q29" t="str">
        <f t="shared" si="4"/>
        <v>kVs=[11 0.4]</v>
      </c>
      <c r="R29" t="str">
        <f t="shared" si="5"/>
        <v>kVAs=[50 50]</v>
      </c>
      <c r="S29" t="s">
        <v>8431</v>
      </c>
      <c r="T29" t="s">
        <v>8432</v>
      </c>
      <c r="U29" t="s">
        <v>8427</v>
      </c>
    </row>
    <row r="30" spans="1:21" x14ac:dyDescent="0.25">
      <c r="A30" t="s">
        <v>98</v>
      </c>
      <c r="B30">
        <v>100</v>
      </c>
      <c r="C30">
        <v>11</v>
      </c>
      <c r="D30">
        <v>0.4</v>
      </c>
      <c r="E30" t="s">
        <v>98</v>
      </c>
      <c r="F30" t="s">
        <v>268</v>
      </c>
      <c r="G30">
        <v>6008</v>
      </c>
      <c r="H30" t="str">
        <f t="shared" si="0"/>
        <v>IM1_6008</v>
      </c>
      <c r="I30" t="str">
        <f t="shared" si="1"/>
        <v>6008load</v>
      </c>
      <c r="K30" t="s">
        <v>296</v>
      </c>
      <c r="L30" t="str">
        <f t="shared" si="2"/>
        <v>Transformer.IM1_6008</v>
      </c>
      <c r="M30" t="s">
        <v>306</v>
      </c>
      <c r="N30" t="s">
        <v>8430</v>
      </c>
      <c r="O30" t="str">
        <f t="shared" si="3"/>
        <v>Buses=[6008 6008load]</v>
      </c>
      <c r="P30" t="s">
        <v>8429</v>
      </c>
      <c r="Q30" t="str">
        <f t="shared" si="4"/>
        <v>kVs=[11 0.4]</v>
      </c>
      <c r="R30" t="str">
        <f t="shared" si="5"/>
        <v>kVAs=[100 100]</v>
      </c>
      <c r="S30" t="s">
        <v>8431</v>
      </c>
      <c r="T30" t="s">
        <v>8432</v>
      </c>
      <c r="U30" t="s">
        <v>8427</v>
      </c>
    </row>
    <row r="31" spans="1:21" x14ac:dyDescent="0.25">
      <c r="A31" t="s">
        <v>99</v>
      </c>
      <c r="B31">
        <v>400</v>
      </c>
      <c r="C31">
        <v>11</v>
      </c>
      <c r="D31">
        <v>0.4</v>
      </c>
      <c r="E31" t="s">
        <v>100</v>
      </c>
      <c r="F31" t="s">
        <v>269</v>
      </c>
      <c r="G31">
        <v>7062</v>
      </c>
      <c r="H31" t="str">
        <f t="shared" si="0"/>
        <v>IM2_7062</v>
      </c>
      <c r="I31" t="str">
        <f t="shared" si="1"/>
        <v>7062load</v>
      </c>
      <c r="K31" t="s">
        <v>296</v>
      </c>
      <c r="L31" t="str">
        <f t="shared" si="2"/>
        <v>Transformer.IM2_7062</v>
      </c>
      <c r="M31" t="s">
        <v>306</v>
      </c>
      <c r="N31" t="s">
        <v>8430</v>
      </c>
      <c r="O31" t="str">
        <f t="shared" si="3"/>
        <v>Buses=[7062 7062load]</v>
      </c>
      <c r="P31" t="s">
        <v>8429</v>
      </c>
      <c r="Q31" t="str">
        <f t="shared" si="4"/>
        <v>kVs=[11 0.4]</v>
      </c>
      <c r="R31" t="str">
        <f t="shared" si="5"/>
        <v>kVAs=[400 400]</v>
      </c>
      <c r="S31" t="s">
        <v>8431</v>
      </c>
      <c r="T31" t="s">
        <v>8432</v>
      </c>
      <c r="U31" t="s">
        <v>8427</v>
      </c>
    </row>
    <row r="32" spans="1:21" x14ac:dyDescent="0.25">
      <c r="A32" t="s">
        <v>78</v>
      </c>
      <c r="B32">
        <v>100</v>
      </c>
      <c r="C32">
        <v>11</v>
      </c>
      <c r="D32">
        <v>0.4</v>
      </c>
      <c r="E32" t="s">
        <v>77</v>
      </c>
      <c r="F32" t="s">
        <v>270</v>
      </c>
      <c r="G32">
        <v>8038</v>
      </c>
      <c r="H32" t="str">
        <f t="shared" si="0"/>
        <v>KOT_8038</v>
      </c>
      <c r="I32" t="str">
        <f t="shared" si="1"/>
        <v>8038load</v>
      </c>
      <c r="K32" t="s">
        <v>296</v>
      </c>
      <c r="L32" t="str">
        <f t="shared" si="2"/>
        <v>Transformer.KOT_8038</v>
      </c>
      <c r="M32" t="s">
        <v>306</v>
      </c>
      <c r="N32" t="s">
        <v>8430</v>
      </c>
      <c r="O32" t="str">
        <f t="shared" si="3"/>
        <v>Buses=[8038 8038load]</v>
      </c>
      <c r="P32" t="s">
        <v>8429</v>
      </c>
      <c r="Q32" t="str">
        <f t="shared" si="4"/>
        <v>kVs=[11 0.4]</v>
      </c>
      <c r="R32" t="str">
        <f t="shared" si="5"/>
        <v>kVAs=[100 100]</v>
      </c>
      <c r="S32" t="s">
        <v>8431</v>
      </c>
      <c r="T32" t="s">
        <v>8432</v>
      </c>
      <c r="U32" t="s">
        <v>8427</v>
      </c>
    </row>
    <row r="33" spans="1:21" x14ac:dyDescent="0.25">
      <c r="A33" t="s">
        <v>78</v>
      </c>
      <c r="B33">
        <v>200</v>
      </c>
      <c r="C33">
        <v>11</v>
      </c>
      <c r="D33">
        <v>0.4</v>
      </c>
      <c r="E33" t="s">
        <v>77</v>
      </c>
      <c r="F33" t="s">
        <v>270</v>
      </c>
      <c r="G33">
        <v>8034</v>
      </c>
      <c r="H33" t="str">
        <f t="shared" si="0"/>
        <v>KOT_8034</v>
      </c>
      <c r="I33" t="str">
        <f t="shared" si="1"/>
        <v>8034load</v>
      </c>
      <c r="K33" t="s">
        <v>296</v>
      </c>
      <c r="L33" t="str">
        <f t="shared" si="2"/>
        <v>Transformer.KOT_8034</v>
      </c>
      <c r="M33" t="s">
        <v>306</v>
      </c>
      <c r="N33" t="s">
        <v>8430</v>
      </c>
      <c r="O33" t="str">
        <f t="shared" si="3"/>
        <v>Buses=[8034 8034load]</v>
      </c>
      <c r="P33" t="s">
        <v>8429</v>
      </c>
      <c r="Q33" t="str">
        <f t="shared" si="4"/>
        <v>kVs=[11 0.4]</v>
      </c>
      <c r="R33" t="str">
        <f t="shared" si="5"/>
        <v>kVAs=[200 200]</v>
      </c>
      <c r="S33" t="s">
        <v>8431</v>
      </c>
      <c r="T33" t="s">
        <v>8432</v>
      </c>
      <c r="U33" t="s">
        <v>8427</v>
      </c>
    </row>
    <row r="34" spans="1:21" x14ac:dyDescent="0.25">
      <c r="A34" t="s">
        <v>78</v>
      </c>
      <c r="B34">
        <v>200</v>
      </c>
      <c r="C34">
        <v>11</v>
      </c>
      <c r="D34">
        <v>0.4</v>
      </c>
      <c r="E34" t="s">
        <v>77</v>
      </c>
      <c r="F34" t="s">
        <v>270</v>
      </c>
      <c r="G34">
        <v>8009</v>
      </c>
      <c r="H34" t="str">
        <f t="shared" si="0"/>
        <v>KOT_8009</v>
      </c>
      <c r="I34" t="str">
        <f t="shared" si="1"/>
        <v>8009load</v>
      </c>
      <c r="K34" t="s">
        <v>296</v>
      </c>
      <c r="L34" t="str">
        <f t="shared" si="2"/>
        <v>Transformer.KOT_8009</v>
      </c>
      <c r="M34" t="s">
        <v>306</v>
      </c>
      <c r="N34" t="s">
        <v>8430</v>
      </c>
      <c r="O34" t="str">
        <f t="shared" si="3"/>
        <v>Buses=[8009 8009load]</v>
      </c>
      <c r="P34" t="s">
        <v>8429</v>
      </c>
      <c r="Q34" t="str">
        <f t="shared" si="4"/>
        <v>kVs=[11 0.4]</v>
      </c>
      <c r="R34" t="str">
        <f t="shared" si="5"/>
        <v>kVAs=[200 200]</v>
      </c>
      <c r="S34" t="s">
        <v>8431</v>
      </c>
      <c r="T34" t="s">
        <v>8432</v>
      </c>
      <c r="U34" t="s">
        <v>8427</v>
      </c>
    </row>
    <row r="35" spans="1:21" x14ac:dyDescent="0.25">
      <c r="A35" t="s">
        <v>78</v>
      </c>
      <c r="B35">
        <v>100</v>
      </c>
      <c r="C35">
        <v>11</v>
      </c>
      <c r="D35">
        <v>0.4</v>
      </c>
      <c r="E35" t="s">
        <v>77</v>
      </c>
      <c r="F35" t="s">
        <v>270</v>
      </c>
      <c r="G35">
        <v>8162</v>
      </c>
      <c r="H35" t="str">
        <f t="shared" si="0"/>
        <v>KOT_8162</v>
      </c>
      <c r="I35" t="str">
        <f t="shared" si="1"/>
        <v>8162load</v>
      </c>
      <c r="K35" t="s">
        <v>296</v>
      </c>
      <c r="L35" t="str">
        <f t="shared" si="2"/>
        <v>Transformer.KOT_8162</v>
      </c>
      <c r="M35" t="s">
        <v>306</v>
      </c>
      <c r="N35" t="s">
        <v>8430</v>
      </c>
      <c r="O35" t="str">
        <f t="shared" si="3"/>
        <v>Buses=[8162 8162load]</v>
      </c>
      <c r="P35" t="s">
        <v>8429</v>
      </c>
      <c r="Q35" t="str">
        <f t="shared" si="4"/>
        <v>kVs=[11 0.4]</v>
      </c>
      <c r="R35" t="str">
        <f t="shared" si="5"/>
        <v>kVAs=[100 100]</v>
      </c>
      <c r="S35" t="s">
        <v>8431</v>
      </c>
      <c r="T35" t="s">
        <v>8432</v>
      </c>
      <c r="U35" t="s">
        <v>8427</v>
      </c>
    </row>
    <row r="36" spans="1:21" x14ac:dyDescent="0.25">
      <c r="A36" t="s">
        <v>78</v>
      </c>
      <c r="B36">
        <v>200</v>
      </c>
      <c r="C36">
        <v>11</v>
      </c>
      <c r="D36">
        <v>0.4</v>
      </c>
      <c r="E36" t="s">
        <v>77</v>
      </c>
      <c r="F36" t="s">
        <v>270</v>
      </c>
      <c r="G36">
        <v>8164</v>
      </c>
      <c r="H36" t="str">
        <f t="shared" si="0"/>
        <v>KOT_8164</v>
      </c>
      <c r="I36" t="str">
        <f t="shared" si="1"/>
        <v>8164load</v>
      </c>
      <c r="K36" t="s">
        <v>296</v>
      </c>
      <c r="L36" t="str">
        <f t="shared" si="2"/>
        <v>Transformer.KOT_8164</v>
      </c>
      <c r="M36" t="s">
        <v>306</v>
      </c>
      <c r="N36" t="s">
        <v>8430</v>
      </c>
      <c r="O36" t="str">
        <f t="shared" si="3"/>
        <v>Buses=[8164 8164load]</v>
      </c>
      <c r="P36" t="s">
        <v>8429</v>
      </c>
      <c r="Q36" t="str">
        <f t="shared" si="4"/>
        <v>kVs=[11 0.4]</v>
      </c>
      <c r="R36" t="str">
        <f t="shared" si="5"/>
        <v>kVAs=[200 200]</v>
      </c>
      <c r="S36" t="s">
        <v>8431</v>
      </c>
      <c r="T36" t="s">
        <v>8432</v>
      </c>
      <c r="U36" t="s">
        <v>8427</v>
      </c>
    </row>
    <row r="37" spans="1:21" x14ac:dyDescent="0.25">
      <c r="A37" t="s">
        <v>78</v>
      </c>
      <c r="B37">
        <v>200</v>
      </c>
      <c r="C37">
        <v>11</v>
      </c>
      <c r="D37">
        <v>0.4</v>
      </c>
      <c r="E37" t="s">
        <v>77</v>
      </c>
      <c r="F37" t="s">
        <v>270</v>
      </c>
      <c r="G37">
        <v>8182</v>
      </c>
      <c r="H37" t="str">
        <f t="shared" si="0"/>
        <v>KOT_8182</v>
      </c>
      <c r="I37" t="str">
        <f t="shared" si="1"/>
        <v>8182load</v>
      </c>
      <c r="K37" t="s">
        <v>296</v>
      </c>
      <c r="L37" t="str">
        <f t="shared" si="2"/>
        <v>Transformer.KOT_8182</v>
      </c>
      <c r="M37" t="s">
        <v>306</v>
      </c>
      <c r="N37" t="s">
        <v>8430</v>
      </c>
      <c r="O37" t="str">
        <f t="shared" si="3"/>
        <v>Buses=[8182 8182load]</v>
      </c>
      <c r="P37" t="s">
        <v>8429</v>
      </c>
      <c r="Q37" t="str">
        <f t="shared" si="4"/>
        <v>kVs=[11 0.4]</v>
      </c>
      <c r="R37" t="str">
        <f t="shared" si="5"/>
        <v>kVAs=[200 200]</v>
      </c>
      <c r="S37" t="s">
        <v>8431</v>
      </c>
      <c r="T37" t="s">
        <v>8432</v>
      </c>
      <c r="U37" t="s">
        <v>8427</v>
      </c>
    </row>
    <row r="38" spans="1:21" x14ac:dyDescent="0.25">
      <c r="A38" t="s">
        <v>78</v>
      </c>
      <c r="B38">
        <v>200</v>
      </c>
      <c r="C38">
        <v>11</v>
      </c>
      <c r="D38">
        <v>0.4</v>
      </c>
      <c r="E38" t="s">
        <v>77</v>
      </c>
      <c r="F38" t="s">
        <v>270</v>
      </c>
      <c r="G38">
        <v>8193</v>
      </c>
      <c r="H38" t="str">
        <f t="shared" si="0"/>
        <v>KOT_8193</v>
      </c>
      <c r="I38" t="str">
        <f t="shared" si="1"/>
        <v>8193load</v>
      </c>
      <c r="K38" t="s">
        <v>296</v>
      </c>
      <c r="L38" t="str">
        <f t="shared" si="2"/>
        <v>Transformer.KOT_8193</v>
      </c>
      <c r="M38" t="s">
        <v>306</v>
      </c>
      <c r="N38" t="s">
        <v>8430</v>
      </c>
      <c r="O38" t="str">
        <f t="shared" si="3"/>
        <v>Buses=[8193 8193load]</v>
      </c>
      <c r="P38" t="s">
        <v>8429</v>
      </c>
      <c r="Q38" t="str">
        <f t="shared" si="4"/>
        <v>kVs=[11 0.4]</v>
      </c>
      <c r="R38" t="str">
        <f t="shared" si="5"/>
        <v>kVAs=[200 200]</v>
      </c>
      <c r="S38" t="s">
        <v>8431</v>
      </c>
      <c r="T38" t="s">
        <v>8432</v>
      </c>
      <c r="U38" t="s">
        <v>8427</v>
      </c>
    </row>
    <row r="39" spans="1:21" x14ac:dyDescent="0.25">
      <c r="A39" t="s">
        <v>78</v>
      </c>
      <c r="B39">
        <v>200</v>
      </c>
      <c r="C39">
        <v>11</v>
      </c>
      <c r="D39">
        <v>0.4</v>
      </c>
      <c r="E39" t="s">
        <v>77</v>
      </c>
      <c r="F39" t="s">
        <v>270</v>
      </c>
      <c r="G39">
        <v>8160</v>
      </c>
      <c r="H39" t="str">
        <f t="shared" si="0"/>
        <v>KOT_8160</v>
      </c>
      <c r="I39" t="str">
        <f t="shared" si="1"/>
        <v>8160load</v>
      </c>
      <c r="K39" t="s">
        <v>296</v>
      </c>
      <c r="L39" t="str">
        <f t="shared" si="2"/>
        <v>Transformer.KOT_8160</v>
      </c>
      <c r="M39" t="s">
        <v>306</v>
      </c>
      <c r="N39" t="s">
        <v>8430</v>
      </c>
      <c r="O39" t="str">
        <f t="shared" si="3"/>
        <v>Buses=[8160 8160load]</v>
      </c>
      <c r="P39" t="s">
        <v>8429</v>
      </c>
      <c r="Q39" t="str">
        <f t="shared" si="4"/>
        <v>kVs=[11 0.4]</v>
      </c>
      <c r="R39" t="str">
        <f t="shared" si="5"/>
        <v>kVAs=[200 200]</v>
      </c>
      <c r="S39" t="s">
        <v>8431</v>
      </c>
      <c r="T39" t="s">
        <v>8432</v>
      </c>
      <c r="U39" t="s">
        <v>8427</v>
      </c>
    </row>
    <row r="40" spans="1:21" x14ac:dyDescent="0.25">
      <c r="A40" t="s">
        <v>78</v>
      </c>
      <c r="B40">
        <v>150</v>
      </c>
      <c r="C40">
        <v>11</v>
      </c>
      <c r="D40">
        <v>0.4</v>
      </c>
      <c r="E40" t="s">
        <v>77</v>
      </c>
      <c r="F40" t="s">
        <v>270</v>
      </c>
      <c r="G40">
        <v>8356</v>
      </c>
      <c r="H40" t="str">
        <f t="shared" si="0"/>
        <v>KOT_8356</v>
      </c>
      <c r="I40" t="str">
        <f t="shared" si="1"/>
        <v>8356load</v>
      </c>
      <c r="K40" t="s">
        <v>296</v>
      </c>
      <c r="L40" t="str">
        <f t="shared" si="2"/>
        <v>Transformer.KOT_8356</v>
      </c>
      <c r="M40" t="s">
        <v>306</v>
      </c>
      <c r="N40" t="s">
        <v>8430</v>
      </c>
      <c r="O40" t="str">
        <f t="shared" si="3"/>
        <v>Buses=[8356 8356load]</v>
      </c>
      <c r="P40" t="s">
        <v>8429</v>
      </c>
      <c r="Q40" t="str">
        <f t="shared" si="4"/>
        <v>kVs=[11 0.4]</v>
      </c>
      <c r="R40" t="str">
        <f t="shared" si="5"/>
        <v>kVAs=[150 150]</v>
      </c>
      <c r="S40" t="s">
        <v>8431</v>
      </c>
      <c r="T40" t="s">
        <v>8432</v>
      </c>
      <c r="U40" t="s">
        <v>8427</v>
      </c>
    </row>
    <row r="41" spans="1:21" x14ac:dyDescent="0.25">
      <c r="A41" t="s">
        <v>78</v>
      </c>
      <c r="B41">
        <v>200</v>
      </c>
      <c r="C41">
        <v>11</v>
      </c>
      <c r="D41">
        <v>0.4</v>
      </c>
      <c r="E41" t="s">
        <v>77</v>
      </c>
      <c r="F41" t="s">
        <v>270</v>
      </c>
      <c r="G41">
        <v>8358</v>
      </c>
      <c r="H41" t="str">
        <f t="shared" si="0"/>
        <v>KOT_8358</v>
      </c>
      <c r="I41" t="str">
        <f t="shared" si="1"/>
        <v>8358load</v>
      </c>
      <c r="K41" t="s">
        <v>296</v>
      </c>
      <c r="L41" t="str">
        <f t="shared" si="2"/>
        <v>Transformer.KOT_8358</v>
      </c>
      <c r="M41" t="s">
        <v>306</v>
      </c>
      <c r="N41" t="s">
        <v>8430</v>
      </c>
      <c r="O41" t="str">
        <f t="shared" si="3"/>
        <v>Buses=[8358 8358load]</v>
      </c>
      <c r="P41" t="s">
        <v>8429</v>
      </c>
      <c r="Q41" t="str">
        <f t="shared" si="4"/>
        <v>kVs=[11 0.4]</v>
      </c>
      <c r="R41" t="str">
        <f t="shared" si="5"/>
        <v>kVAs=[200 200]</v>
      </c>
      <c r="S41" t="s">
        <v>8431</v>
      </c>
      <c r="T41" t="s">
        <v>8432</v>
      </c>
      <c r="U41" t="s">
        <v>8427</v>
      </c>
    </row>
    <row r="42" spans="1:21" x14ac:dyDescent="0.25">
      <c r="A42" t="s">
        <v>78</v>
      </c>
      <c r="B42">
        <v>100</v>
      </c>
      <c r="C42">
        <v>11</v>
      </c>
      <c r="D42">
        <v>0.4</v>
      </c>
      <c r="E42" t="s">
        <v>77</v>
      </c>
      <c r="F42" t="s">
        <v>270</v>
      </c>
      <c r="G42">
        <v>8136</v>
      </c>
      <c r="H42" t="str">
        <f t="shared" si="0"/>
        <v>KOT_8136</v>
      </c>
      <c r="I42" t="str">
        <f t="shared" si="1"/>
        <v>8136load</v>
      </c>
      <c r="K42" t="s">
        <v>296</v>
      </c>
      <c r="L42" t="str">
        <f t="shared" si="2"/>
        <v>Transformer.KOT_8136</v>
      </c>
      <c r="M42" t="s">
        <v>306</v>
      </c>
      <c r="N42" t="s">
        <v>8430</v>
      </c>
      <c r="O42" t="str">
        <f t="shared" si="3"/>
        <v>Buses=[8136 8136load]</v>
      </c>
      <c r="P42" t="s">
        <v>8429</v>
      </c>
      <c r="Q42" t="str">
        <f t="shared" si="4"/>
        <v>kVs=[11 0.4]</v>
      </c>
      <c r="R42" t="str">
        <f t="shared" si="5"/>
        <v>kVAs=[100 100]</v>
      </c>
      <c r="S42" t="s">
        <v>8431</v>
      </c>
      <c r="T42" t="s">
        <v>8432</v>
      </c>
      <c r="U42" t="s">
        <v>8427</v>
      </c>
    </row>
    <row r="43" spans="1:21" x14ac:dyDescent="0.25">
      <c r="A43" t="s">
        <v>78</v>
      </c>
      <c r="B43">
        <v>200</v>
      </c>
      <c r="C43">
        <v>11</v>
      </c>
      <c r="D43">
        <v>0.4</v>
      </c>
      <c r="E43" t="s">
        <v>77</v>
      </c>
      <c r="F43" t="s">
        <v>270</v>
      </c>
      <c r="G43">
        <v>8149</v>
      </c>
      <c r="H43" t="str">
        <f t="shared" si="0"/>
        <v>KOT_8149</v>
      </c>
      <c r="I43" t="str">
        <f t="shared" si="1"/>
        <v>8149load</v>
      </c>
      <c r="K43" t="s">
        <v>296</v>
      </c>
      <c r="L43" t="str">
        <f t="shared" si="2"/>
        <v>Transformer.KOT_8149</v>
      </c>
      <c r="M43" t="s">
        <v>306</v>
      </c>
      <c r="N43" t="s">
        <v>8430</v>
      </c>
      <c r="O43" t="str">
        <f t="shared" si="3"/>
        <v>Buses=[8149 8149load]</v>
      </c>
      <c r="P43" t="s">
        <v>8429</v>
      </c>
      <c r="Q43" t="str">
        <f t="shared" si="4"/>
        <v>kVs=[11 0.4]</v>
      </c>
      <c r="R43" t="str">
        <f t="shared" si="5"/>
        <v>kVAs=[200 200]</v>
      </c>
      <c r="S43" t="s">
        <v>8431</v>
      </c>
      <c r="T43" t="s">
        <v>8432</v>
      </c>
      <c r="U43" t="s">
        <v>8427</v>
      </c>
    </row>
    <row r="44" spans="1:21" x14ac:dyDescent="0.25">
      <c r="A44" t="s">
        <v>78</v>
      </c>
      <c r="B44">
        <v>100</v>
      </c>
      <c r="C44">
        <v>11</v>
      </c>
      <c r="D44">
        <v>0.4</v>
      </c>
      <c r="E44" t="s">
        <v>77</v>
      </c>
      <c r="F44" t="s">
        <v>270</v>
      </c>
      <c r="G44">
        <v>8152</v>
      </c>
      <c r="H44" t="str">
        <f t="shared" si="0"/>
        <v>KOT_8152</v>
      </c>
      <c r="I44" t="str">
        <f t="shared" si="1"/>
        <v>8152load</v>
      </c>
      <c r="K44" t="s">
        <v>296</v>
      </c>
      <c r="L44" t="str">
        <f t="shared" si="2"/>
        <v>Transformer.KOT_8152</v>
      </c>
      <c r="M44" t="s">
        <v>306</v>
      </c>
      <c r="N44" t="s">
        <v>8430</v>
      </c>
      <c r="O44" t="str">
        <f t="shared" si="3"/>
        <v>Buses=[8152 8152load]</v>
      </c>
      <c r="P44" t="s">
        <v>8429</v>
      </c>
      <c r="Q44" t="str">
        <f t="shared" si="4"/>
        <v>kVs=[11 0.4]</v>
      </c>
      <c r="R44" t="str">
        <f t="shared" si="5"/>
        <v>kVAs=[100 100]</v>
      </c>
      <c r="S44" t="s">
        <v>8431</v>
      </c>
      <c r="T44" t="s">
        <v>8432</v>
      </c>
      <c r="U44" t="s">
        <v>8427</v>
      </c>
    </row>
    <row r="45" spans="1:21" x14ac:dyDescent="0.25">
      <c r="A45" t="s">
        <v>78</v>
      </c>
      <c r="B45">
        <v>200</v>
      </c>
      <c r="C45">
        <v>11</v>
      </c>
      <c r="D45">
        <v>0.4</v>
      </c>
      <c r="E45" t="s">
        <v>77</v>
      </c>
      <c r="F45" t="s">
        <v>270</v>
      </c>
      <c r="G45">
        <v>8225</v>
      </c>
      <c r="H45" t="str">
        <f t="shared" si="0"/>
        <v>KOT_8225</v>
      </c>
      <c r="I45" t="str">
        <f t="shared" si="1"/>
        <v>8225load</v>
      </c>
      <c r="K45" t="s">
        <v>296</v>
      </c>
      <c r="L45" t="str">
        <f t="shared" si="2"/>
        <v>Transformer.KOT_8225</v>
      </c>
      <c r="M45" t="s">
        <v>306</v>
      </c>
      <c r="N45" t="s">
        <v>8430</v>
      </c>
      <c r="O45" t="str">
        <f t="shared" si="3"/>
        <v>Buses=[8225 8225load]</v>
      </c>
      <c r="P45" t="s">
        <v>8429</v>
      </c>
      <c r="Q45" t="str">
        <f t="shared" si="4"/>
        <v>kVs=[11 0.4]</v>
      </c>
      <c r="R45" t="str">
        <f t="shared" si="5"/>
        <v>kVAs=[200 200]</v>
      </c>
      <c r="S45" t="s">
        <v>8431</v>
      </c>
      <c r="T45" t="s">
        <v>8432</v>
      </c>
      <c r="U45" t="s">
        <v>8427</v>
      </c>
    </row>
    <row r="46" spans="1:21" x14ac:dyDescent="0.25">
      <c r="A46" t="s">
        <v>78</v>
      </c>
      <c r="B46">
        <v>200</v>
      </c>
      <c r="C46">
        <v>11</v>
      </c>
      <c r="D46">
        <v>0.4</v>
      </c>
      <c r="E46" t="s">
        <v>77</v>
      </c>
      <c r="F46" t="s">
        <v>270</v>
      </c>
      <c r="G46">
        <v>8223</v>
      </c>
      <c r="H46" t="str">
        <f t="shared" si="0"/>
        <v>KOT_8223</v>
      </c>
      <c r="I46" t="str">
        <f t="shared" si="1"/>
        <v>8223load</v>
      </c>
      <c r="K46" t="s">
        <v>296</v>
      </c>
      <c r="L46" t="str">
        <f t="shared" si="2"/>
        <v>Transformer.KOT_8223</v>
      </c>
      <c r="M46" t="s">
        <v>306</v>
      </c>
      <c r="N46" t="s">
        <v>8430</v>
      </c>
      <c r="O46" t="str">
        <f t="shared" si="3"/>
        <v>Buses=[8223 8223load]</v>
      </c>
      <c r="P46" t="s">
        <v>8429</v>
      </c>
      <c r="Q46" t="str">
        <f t="shared" si="4"/>
        <v>kVs=[11 0.4]</v>
      </c>
      <c r="R46" t="str">
        <f t="shared" si="5"/>
        <v>kVAs=[200 200]</v>
      </c>
      <c r="S46" t="s">
        <v>8431</v>
      </c>
      <c r="T46" t="s">
        <v>8432</v>
      </c>
      <c r="U46" t="s">
        <v>8427</v>
      </c>
    </row>
    <row r="47" spans="1:21" x14ac:dyDescent="0.25">
      <c r="A47" t="s">
        <v>78</v>
      </c>
      <c r="B47">
        <v>100</v>
      </c>
      <c r="C47">
        <v>11</v>
      </c>
      <c r="D47">
        <v>0.4</v>
      </c>
      <c r="E47" t="s">
        <v>77</v>
      </c>
      <c r="F47" t="s">
        <v>270</v>
      </c>
      <c r="G47">
        <v>8209</v>
      </c>
      <c r="H47" t="str">
        <f t="shared" si="0"/>
        <v>KOT_8209</v>
      </c>
      <c r="I47" t="str">
        <f t="shared" si="1"/>
        <v>8209load</v>
      </c>
      <c r="K47" t="s">
        <v>296</v>
      </c>
      <c r="L47" t="str">
        <f t="shared" si="2"/>
        <v>Transformer.KOT_8209</v>
      </c>
      <c r="M47" t="s">
        <v>306</v>
      </c>
      <c r="N47" t="s">
        <v>8430</v>
      </c>
      <c r="O47" t="str">
        <f t="shared" si="3"/>
        <v>Buses=[8209 8209load]</v>
      </c>
      <c r="P47" t="s">
        <v>8429</v>
      </c>
      <c r="Q47" t="str">
        <f t="shared" si="4"/>
        <v>kVs=[11 0.4]</v>
      </c>
      <c r="R47" t="str">
        <f t="shared" si="5"/>
        <v>kVAs=[100 100]</v>
      </c>
      <c r="S47" t="s">
        <v>8431</v>
      </c>
      <c r="T47" t="s">
        <v>8432</v>
      </c>
      <c r="U47" t="s">
        <v>8427</v>
      </c>
    </row>
    <row r="48" spans="1:21" x14ac:dyDescent="0.25">
      <c r="A48" t="s">
        <v>78</v>
      </c>
      <c r="B48">
        <v>200</v>
      </c>
      <c r="C48">
        <v>11</v>
      </c>
      <c r="D48">
        <v>0.4</v>
      </c>
      <c r="E48" t="s">
        <v>77</v>
      </c>
      <c r="F48" t="s">
        <v>270</v>
      </c>
      <c r="G48">
        <v>8201</v>
      </c>
      <c r="H48" t="str">
        <f t="shared" si="0"/>
        <v>KOT_8201</v>
      </c>
      <c r="I48" t="str">
        <f t="shared" si="1"/>
        <v>8201load</v>
      </c>
      <c r="K48" t="s">
        <v>296</v>
      </c>
      <c r="L48" t="str">
        <f t="shared" si="2"/>
        <v>Transformer.KOT_8201</v>
      </c>
      <c r="M48" t="s">
        <v>306</v>
      </c>
      <c r="N48" t="s">
        <v>8430</v>
      </c>
      <c r="O48" t="str">
        <f t="shared" si="3"/>
        <v>Buses=[8201 8201load]</v>
      </c>
      <c r="P48" t="s">
        <v>8429</v>
      </c>
      <c r="Q48" t="str">
        <f t="shared" si="4"/>
        <v>kVs=[11 0.4]</v>
      </c>
      <c r="R48" t="str">
        <f t="shared" si="5"/>
        <v>kVAs=[200 200]</v>
      </c>
      <c r="S48" t="s">
        <v>8431</v>
      </c>
      <c r="T48" t="s">
        <v>8432</v>
      </c>
      <c r="U48" t="s">
        <v>8427</v>
      </c>
    </row>
    <row r="49" spans="1:21" x14ac:dyDescent="0.25">
      <c r="A49" t="s">
        <v>78</v>
      </c>
      <c r="B49">
        <v>200</v>
      </c>
      <c r="C49">
        <v>11</v>
      </c>
      <c r="D49">
        <v>0.4</v>
      </c>
      <c r="E49" t="s">
        <v>77</v>
      </c>
      <c r="F49" t="s">
        <v>270</v>
      </c>
      <c r="G49">
        <v>8335</v>
      </c>
      <c r="H49" t="str">
        <f t="shared" si="0"/>
        <v>KOT_8335</v>
      </c>
      <c r="I49" t="str">
        <f t="shared" si="1"/>
        <v>8335load</v>
      </c>
      <c r="K49" t="s">
        <v>296</v>
      </c>
      <c r="L49" t="str">
        <f t="shared" si="2"/>
        <v>Transformer.KOT_8335</v>
      </c>
      <c r="M49" t="s">
        <v>306</v>
      </c>
      <c r="N49" t="s">
        <v>8430</v>
      </c>
      <c r="O49" t="str">
        <f t="shared" si="3"/>
        <v>Buses=[8335 8335load]</v>
      </c>
      <c r="P49" t="s">
        <v>8429</v>
      </c>
      <c r="Q49" t="str">
        <f t="shared" si="4"/>
        <v>kVs=[11 0.4]</v>
      </c>
      <c r="R49" t="str">
        <f t="shared" si="5"/>
        <v>kVAs=[200 200]</v>
      </c>
      <c r="S49" t="s">
        <v>8431</v>
      </c>
      <c r="T49" t="s">
        <v>8432</v>
      </c>
      <c r="U49" t="s">
        <v>8427</v>
      </c>
    </row>
    <row r="50" spans="1:21" x14ac:dyDescent="0.25">
      <c r="A50" t="s">
        <v>78</v>
      </c>
      <c r="B50">
        <v>100</v>
      </c>
      <c r="C50">
        <v>11</v>
      </c>
      <c r="D50">
        <v>0.4</v>
      </c>
      <c r="E50" t="s">
        <v>77</v>
      </c>
      <c r="F50" t="s">
        <v>270</v>
      </c>
      <c r="G50">
        <v>8333</v>
      </c>
      <c r="H50" t="str">
        <f t="shared" si="0"/>
        <v>KOT_8333</v>
      </c>
      <c r="I50" t="str">
        <f t="shared" si="1"/>
        <v>8333load</v>
      </c>
      <c r="K50" t="s">
        <v>296</v>
      </c>
      <c r="L50" t="str">
        <f t="shared" si="2"/>
        <v>Transformer.KOT_8333</v>
      </c>
      <c r="M50" t="s">
        <v>306</v>
      </c>
      <c r="N50" t="s">
        <v>8430</v>
      </c>
      <c r="O50" t="str">
        <f t="shared" si="3"/>
        <v>Buses=[8333 8333load]</v>
      </c>
      <c r="P50" t="s">
        <v>8429</v>
      </c>
      <c r="Q50" t="str">
        <f t="shared" si="4"/>
        <v>kVs=[11 0.4]</v>
      </c>
      <c r="R50" t="str">
        <f t="shared" si="5"/>
        <v>kVAs=[100 100]</v>
      </c>
      <c r="S50" t="s">
        <v>8431</v>
      </c>
      <c r="T50" t="s">
        <v>8432</v>
      </c>
      <c r="U50" t="s">
        <v>8427</v>
      </c>
    </row>
    <row r="51" spans="1:21" x14ac:dyDescent="0.25">
      <c r="A51" t="s">
        <v>78</v>
      </c>
      <c r="B51">
        <v>200</v>
      </c>
      <c r="C51">
        <v>11</v>
      </c>
      <c r="D51">
        <v>0.4</v>
      </c>
      <c r="E51" t="s">
        <v>77</v>
      </c>
      <c r="F51" t="s">
        <v>270</v>
      </c>
      <c r="G51">
        <v>8295</v>
      </c>
      <c r="H51" t="str">
        <f t="shared" si="0"/>
        <v>KOT_8295</v>
      </c>
      <c r="I51" t="str">
        <f t="shared" si="1"/>
        <v>8295load</v>
      </c>
      <c r="K51" t="s">
        <v>296</v>
      </c>
      <c r="L51" t="str">
        <f t="shared" si="2"/>
        <v>Transformer.KOT_8295</v>
      </c>
      <c r="M51" t="s">
        <v>306</v>
      </c>
      <c r="N51" t="s">
        <v>8430</v>
      </c>
      <c r="O51" t="str">
        <f t="shared" si="3"/>
        <v>Buses=[8295 8295load]</v>
      </c>
      <c r="P51" t="s">
        <v>8429</v>
      </c>
      <c r="Q51" t="str">
        <f t="shared" si="4"/>
        <v>kVs=[11 0.4]</v>
      </c>
      <c r="R51" t="str">
        <f t="shared" si="5"/>
        <v>kVAs=[200 200]</v>
      </c>
      <c r="S51" t="s">
        <v>8431</v>
      </c>
      <c r="T51" t="s">
        <v>8432</v>
      </c>
      <c r="U51" t="s">
        <v>8427</v>
      </c>
    </row>
    <row r="52" spans="1:21" x14ac:dyDescent="0.25">
      <c r="A52" t="s">
        <v>78</v>
      </c>
      <c r="B52">
        <v>300</v>
      </c>
      <c r="C52">
        <v>11</v>
      </c>
      <c r="D52">
        <v>0.4</v>
      </c>
      <c r="E52" t="s">
        <v>77</v>
      </c>
      <c r="F52" t="s">
        <v>270</v>
      </c>
      <c r="G52">
        <v>8293</v>
      </c>
      <c r="H52" t="str">
        <f t="shared" si="0"/>
        <v>KOT_8293</v>
      </c>
      <c r="I52" t="str">
        <f t="shared" si="1"/>
        <v>8293load</v>
      </c>
      <c r="K52" t="s">
        <v>296</v>
      </c>
      <c r="L52" t="str">
        <f t="shared" si="2"/>
        <v>Transformer.KOT_8293</v>
      </c>
      <c r="M52" t="s">
        <v>306</v>
      </c>
      <c r="N52" t="s">
        <v>8430</v>
      </c>
      <c r="O52" t="str">
        <f t="shared" si="3"/>
        <v>Buses=[8293 8293load]</v>
      </c>
      <c r="P52" t="s">
        <v>8429</v>
      </c>
      <c r="Q52" t="str">
        <f t="shared" si="4"/>
        <v>kVs=[11 0.4]</v>
      </c>
      <c r="R52" t="str">
        <f t="shared" si="5"/>
        <v>kVAs=[300 300]</v>
      </c>
      <c r="S52" t="s">
        <v>8431</v>
      </c>
      <c r="T52" t="s">
        <v>8432</v>
      </c>
      <c r="U52" t="s">
        <v>8427</v>
      </c>
    </row>
    <row r="53" spans="1:21" x14ac:dyDescent="0.25">
      <c r="A53" t="s">
        <v>78</v>
      </c>
      <c r="B53">
        <v>200</v>
      </c>
      <c r="C53">
        <v>11</v>
      </c>
      <c r="D53">
        <v>0.4</v>
      </c>
      <c r="E53" t="s">
        <v>77</v>
      </c>
      <c r="F53" t="s">
        <v>270</v>
      </c>
      <c r="G53">
        <v>8261</v>
      </c>
      <c r="H53" t="str">
        <f t="shared" si="0"/>
        <v>KOT_8261</v>
      </c>
      <c r="I53" t="str">
        <f t="shared" si="1"/>
        <v>8261load</v>
      </c>
      <c r="K53" t="s">
        <v>296</v>
      </c>
      <c r="L53" t="str">
        <f t="shared" si="2"/>
        <v>Transformer.KOT_8261</v>
      </c>
      <c r="M53" t="s">
        <v>306</v>
      </c>
      <c r="N53" t="s">
        <v>8430</v>
      </c>
      <c r="O53" t="str">
        <f t="shared" si="3"/>
        <v>Buses=[8261 8261load]</v>
      </c>
      <c r="P53" t="s">
        <v>8429</v>
      </c>
      <c r="Q53" t="str">
        <f t="shared" si="4"/>
        <v>kVs=[11 0.4]</v>
      </c>
      <c r="R53" t="str">
        <f t="shared" si="5"/>
        <v>kVAs=[200 200]</v>
      </c>
      <c r="S53" t="s">
        <v>8431</v>
      </c>
      <c r="T53" t="s">
        <v>8432</v>
      </c>
      <c r="U53" t="s">
        <v>8427</v>
      </c>
    </row>
    <row r="54" spans="1:21" x14ac:dyDescent="0.25">
      <c r="A54" t="s">
        <v>78</v>
      </c>
      <c r="B54">
        <v>300</v>
      </c>
      <c r="C54">
        <v>11</v>
      </c>
      <c r="D54">
        <v>0.4</v>
      </c>
      <c r="E54" t="s">
        <v>77</v>
      </c>
      <c r="F54" t="s">
        <v>270</v>
      </c>
      <c r="G54">
        <v>8273</v>
      </c>
      <c r="H54" t="str">
        <f t="shared" si="0"/>
        <v>KOT_8273</v>
      </c>
      <c r="I54" t="str">
        <f t="shared" si="1"/>
        <v>8273load</v>
      </c>
      <c r="K54" t="s">
        <v>296</v>
      </c>
      <c r="L54" t="str">
        <f t="shared" si="2"/>
        <v>Transformer.KOT_8273</v>
      </c>
      <c r="M54" t="s">
        <v>306</v>
      </c>
      <c r="N54" t="s">
        <v>8430</v>
      </c>
      <c r="O54" t="str">
        <f t="shared" si="3"/>
        <v>Buses=[8273 8273load]</v>
      </c>
      <c r="P54" t="s">
        <v>8429</v>
      </c>
      <c r="Q54" t="str">
        <f t="shared" si="4"/>
        <v>kVs=[11 0.4]</v>
      </c>
      <c r="R54" t="str">
        <f t="shared" si="5"/>
        <v>kVAs=[300 300]</v>
      </c>
      <c r="S54" t="s">
        <v>8431</v>
      </c>
      <c r="T54" t="s">
        <v>8432</v>
      </c>
      <c r="U54" t="s">
        <v>8427</v>
      </c>
    </row>
    <row r="55" spans="1:21" x14ac:dyDescent="0.25">
      <c r="A55" t="s">
        <v>78</v>
      </c>
      <c r="B55">
        <v>100</v>
      </c>
      <c r="C55">
        <v>11</v>
      </c>
      <c r="D55">
        <v>0.4</v>
      </c>
      <c r="E55" t="s">
        <v>77</v>
      </c>
      <c r="F55" t="s">
        <v>270</v>
      </c>
      <c r="G55">
        <v>8355</v>
      </c>
      <c r="H55" t="str">
        <f t="shared" si="0"/>
        <v>KOT_8355</v>
      </c>
      <c r="I55" t="str">
        <f t="shared" si="1"/>
        <v>8355load</v>
      </c>
      <c r="K55" t="s">
        <v>296</v>
      </c>
      <c r="L55" t="str">
        <f t="shared" si="2"/>
        <v>Transformer.KOT_8355</v>
      </c>
      <c r="M55" t="s">
        <v>306</v>
      </c>
      <c r="N55" t="s">
        <v>8430</v>
      </c>
      <c r="O55" t="str">
        <f t="shared" si="3"/>
        <v>Buses=[8355 8355load]</v>
      </c>
      <c r="P55" t="s">
        <v>8429</v>
      </c>
      <c r="Q55" t="str">
        <f t="shared" si="4"/>
        <v>kVs=[11 0.4]</v>
      </c>
      <c r="R55" t="str">
        <f t="shared" si="5"/>
        <v>kVAs=[100 100]</v>
      </c>
      <c r="S55" t="s">
        <v>8431</v>
      </c>
      <c r="T55" t="s">
        <v>8432</v>
      </c>
      <c r="U55" t="s">
        <v>8427</v>
      </c>
    </row>
    <row r="56" spans="1:21" x14ac:dyDescent="0.25">
      <c r="A56" t="s">
        <v>78</v>
      </c>
      <c r="B56">
        <v>100</v>
      </c>
      <c r="C56">
        <v>11</v>
      </c>
      <c r="D56">
        <v>0.4</v>
      </c>
      <c r="E56" t="s">
        <v>77</v>
      </c>
      <c r="F56" t="s">
        <v>270</v>
      </c>
      <c r="G56">
        <v>8344</v>
      </c>
      <c r="H56" t="str">
        <f t="shared" si="0"/>
        <v>KOT_8344</v>
      </c>
      <c r="I56" t="str">
        <f t="shared" si="1"/>
        <v>8344load</v>
      </c>
      <c r="K56" t="s">
        <v>296</v>
      </c>
      <c r="L56" t="str">
        <f t="shared" si="2"/>
        <v>Transformer.KOT_8344</v>
      </c>
      <c r="M56" t="s">
        <v>306</v>
      </c>
      <c r="N56" t="s">
        <v>8430</v>
      </c>
      <c r="O56" t="str">
        <f t="shared" si="3"/>
        <v>Buses=[8344 8344load]</v>
      </c>
      <c r="P56" t="s">
        <v>8429</v>
      </c>
      <c r="Q56" t="str">
        <f t="shared" si="4"/>
        <v>kVs=[11 0.4]</v>
      </c>
      <c r="R56" t="str">
        <f t="shared" si="5"/>
        <v>kVAs=[100 100]</v>
      </c>
      <c r="S56" t="s">
        <v>8431</v>
      </c>
      <c r="T56" t="s">
        <v>8432</v>
      </c>
      <c r="U56" t="s">
        <v>8427</v>
      </c>
    </row>
    <row r="57" spans="1:21" x14ac:dyDescent="0.25">
      <c r="A57" t="s">
        <v>78</v>
      </c>
      <c r="B57">
        <v>200</v>
      </c>
      <c r="C57">
        <v>11</v>
      </c>
      <c r="D57">
        <v>0.4</v>
      </c>
      <c r="E57" t="s">
        <v>77</v>
      </c>
      <c r="F57" t="s">
        <v>270</v>
      </c>
      <c r="G57">
        <v>8274</v>
      </c>
      <c r="H57" t="str">
        <f t="shared" si="0"/>
        <v>KOT_8274</v>
      </c>
      <c r="I57" t="str">
        <f t="shared" si="1"/>
        <v>8274load</v>
      </c>
      <c r="K57" t="s">
        <v>296</v>
      </c>
      <c r="L57" t="str">
        <f t="shared" si="2"/>
        <v>Transformer.KOT_8274</v>
      </c>
      <c r="M57" t="s">
        <v>306</v>
      </c>
      <c r="N57" t="s">
        <v>8430</v>
      </c>
      <c r="O57" t="str">
        <f t="shared" si="3"/>
        <v>Buses=[8274 8274load]</v>
      </c>
      <c r="P57" t="s">
        <v>8429</v>
      </c>
      <c r="Q57" t="str">
        <f t="shared" si="4"/>
        <v>kVs=[11 0.4]</v>
      </c>
      <c r="R57" t="str">
        <f t="shared" si="5"/>
        <v>kVAs=[200 200]</v>
      </c>
      <c r="S57" t="s">
        <v>8431</v>
      </c>
      <c r="T57" t="s">
        <v>8432</v>
      </c>
      <c r="U57" t="s">
        <v>8427</v>
      </c>
    </row>
    <row r="58" spans="1:21" x14ac:dyDescent="0.25">
      <c r="A58" t="s">
        <v>78</v>
      </c>
      <c r="B58">
        <v>200</v>
      </c>
      <c r="C58">
        <v>11</v>
      </c>
      <c r="D58">
        <v>0.4</v>
      </c>
      <c r="E58" t="s">
        <v>77</v>
      </c>
      <c r="F58" t="s">
        <v>270</v>
      </c>
      <c r="G58">
        <v>8296</v>
      </c>
      <c r="H58" t="str">
        <f t="shared" si="0"/>
        <v>KOT_8296</v>
      </c>
      <c r="I58" t="str">
        <f t="shared" si="1"/>
        <v>8296load</v>
      </c>
      <c r="K58" t="s">
        <v>296</v>
      </c>
      <c r="L58" t="str">
        <f t="shared" si="2"/>
        <v>Transformer.KOT_8296</v>
      </c>
      <c r="M58" t="s">
        <v>306</v>
      </c>
      <c r="N58" t="s">
        <v>8430</v>
      </c>
      <c r="O58" t="str">
        <f t="shared" si="3"/>
        <v>Buses=[8296 8296load]</v>
      </c>
      <c r="P58" t="s">
        <v>8429</v>
      </c>
      <c r="Q58" t="str">
        <f t="shared" si="4"/>
        <v>kVs=[11 0.4]</v>
      </c>
      <c r="R58" t="str">
        <f t="shared" si="5"/>
        <v>kVAs=[200 200]</v>
      </c>
      <c r="S58" t="s">
        <v>8431</v>
      </c>
      <c r="T58" t="s">
        <v>8432</v>
      </c>
      <c r="U58" t="s">
        <v>8427</v>
      </c>
    </row>
    <row r="59" spans="1:21" x14ac:dyDescent="0.25">
      <c r="A59" t="s">
        <v>78</v>
      </c>
      <c r="B59">
        <v>100</v>
      </c>
      <c r="C59">
        <v>11</v>
      </c>
      <c r="D59">
        <v>0.4</v>
      </c>
      <c r="E59" t="s">
        <v>77</v>
      </c>
      <c r="F59" t="s">
        <v>270</v>
      </c>
      <c r="G59">
        <v>8306</v>
      </c>
      <c r="H59" t="str">
        <f t="shared" si="0"/>
        <v>KOT_8306</v>
      </c>
      <c r="I59" t="str">
        <f t="shared" si="1"/>
        <v>8306load</v>
      </c>
      <c r="K59" t="s">
        <v>296</v>
      </c>
      <c r="L59" t="str">
        <f t="shared" si="2"/>
        <v>Transformer.KOT_8306</v>
      </c>
      <c r="M59" t="s">
        <v>306</v>
      </c>
      <c r="N59" t="s">
        <v>8430</v>
      </c>
      <c r="O59" t="str">
        <f t="shared" si="3"/>
        <v>Buses=[8306 8306load]</v>
      </c>
      <c r="P59" t="s">
        <v>8429</v>
      </c>
      <c r="Q59" t="str">
        <f t="shared" si="4"/>
        <v>kVs=[11 0.4]</v>
      </c>
      <c r="R59" t="str">
        <f t="shared" si="5"/>
        <v>kVAs=[100 100]</v>
      </c>
      <c r="S59" t="s">
        <v>8431</v>
      </c>
      <c r="T59" t="s">
        <v>8432</v>
      </c>
      <c r="U59" t="s">
        <v>8427</v>
      </c>
    </row>
    <row r="60" spans="1:21" x14ac:dyDescent="0.25">
      <c r="A60" t="s">
        <v>78</v>
      </c>
      <c r="B60">
        <v>100</v>
      </c>
      <c r="C60">
        <v>11</v>
      </c>
      <c r="D60">
        <v>0.4</v>
      </c>
      <c r="E60" t="s">
        <v>77</v>
      </c>
      <c r="F60" t="s">
        <v>270</v>
      </c>
      <c r="G60">
        <v>8310</v>
      </c>
      <c r="H60" t="str">
        <f t="shared" si="0"/>
        <v>KOT_8310</v>
      </c>
      <c r="I60" t="str">
        <f t="shared" si="1"/>
        <v>8310load</v>
      </c>
      <c r="K60" t="s">
        <v>296</v>
      </c>
      <c r="L60" t="str">
        <f t="shared" si="2"/>
        <v>Transformer.KOT_8310</v>
      </c>
      <c r="M60" t="s">
        <v>306</v>
      </c>
      <c r="N60" t="s">
        <v>8430</v>
      </c>
      <c r="O60" t="str">
        <f t="shared" si="3"/>
        <v>Buses=[8310 8310load]</v>
      </c>
      <c r="P60" t="s">
        <v>8429</v>
      </c>
      <c r="Q60" t="str">
        <f t="shared" si="4"/>
        <v>kVs=[11 0.4]</v>
      </c>
      <c r="R60" t="str">
        <f t="shared" si="5"/>
        <v>kVAs=[100 100]</v>
      </c>
      <c r="S60" t="s">
        <v>8431</v>
      </c>
      <c r="T60" t="s">
        <v>8432</v>
      </c>
      <c r="U60" t="s">
        <v>8427</v>
      </c>
    </row>
    <row r="61" spans="1:21" x14ac:dyDescent="0.25">
      <c r="A61" t="s">
        <v>78</v>
      </c>
      <c r="B61">
        <v>200</v>
      </c>
      <c r="C61">
        <v>11</v>
      </c>
      <c r="D61">
        <v>0.4</v>
      </c>
      <c r="E61" t="s">
        <v>77</v>
      </c>
      <c r="F61" t="s">
        <v>270</v>
      </c>
      <c r="G61">
        <v>8087</v>
      </c>
      <c r="H61" t="str">
        <f t="shared" si="0"/>
        <v>KOT_8087</v>
      </c>
      <c r="I61" t="str">
        <f t="shared" si="1"/>
        <v>8087load</v>
      </c>
      <c r="K61" t="s">
        <v>296</v>
      </c>
      <c r="L61" t="str">
        <f t="shared" si="2"/>
        <v>Transformer.KOT_8087</v>
      </c>
      <c r="M61" t="s">
        <v>306</v>
      </c>
      <c r="N61" t="s">
        <v>8430</v>
      </c>
      <c r="O61" t="str">
        <f t="shared" si="3"/>
        <v>Buses=[8087 8087load]</v>
      </c>
      <c r="P61" t="s">
        <v>8429</v>
      </c>
      <c r="Q61" t="str">
        <f t="shared" si="4"/>
        <v>kVs=[11 0.4]</v>
      </c>
      <c r="R61" t="str">
        <f t="shared" si="5"/>
        <v>kVAs=[200 200]</v>
      </c>
      <c r="S61" t="s">
        <v>8431</v>
      </c>
      <c r="T61" t="s">
        <v>8432</v>
      </c>
      <c r="U61" t="s">
        <v>8427</v>
      </c>
    </row>
    <row r="62" spans="1:21" x14ac:dyDescent="0.25">
      <c r="A62" t="s">
        <v>78</v>
      </c>
      <c r="B62">
        <v>200</v>
      </c>
      <c r="C62">
        <v>11</v>
      </c>
      <c r="D62">
        <v>0.4</v>
      </c>
      <c r="E62" t="s">
        <v>77</v>
      </c>
      <c r="F62" t="s">
        <v>270</v>
      </c>
      <c r="G62">
        <v>8359</v>
      </c>
      <c r="H62" t="str">
        <f t="shared" si="0"/>
        <v>KOT_8359</v>
      </c>
      <c r="I62" t="str">
        <f t="shared" si="1"/>
        <v>8359load</v>
      </c>
      <c r="K62" t="s">
        <v>296</v>
      </c>
      <c r="L62" t="str">
        <f t="shared" si="2"/>
        <v>Transformer.KOT_8359</v>
      </c>
      <c r="M62" t="s">
        <v>306</v>
      </c>
      <c r="N62" t="s">
        <v>8430</v>
      </c>
      <c r="O62" t="str">
        <f t="shared" si="3"/>
        <v>Buses=[8359 8359load]</v>
      </c>
      <c r="P62" t="s">
        <v>8429</v>
      </c>
      <c r="Q62" t="str">
        <f t="shared" si="4"/>
        <v>kVs=[11 0.4]</v>
      </c>
      <c r="R62" t="str">
        <f t="shared" si="5"/>
        <v>kVAs=[200 200]</v>
      </c>
      <c r="S62" t="s">
        <v>8431</v>
      </c>
      <c r="T62" t="s">
        <v>8432</v>
      </c>
      <c r="U62" t="s">
        <v>8427</v>
      </c>
    </row>
    <row r="63" spans="1:21" x14ac:dyDescent="0.25">
      <c r="A63" t="s">
        <v>78</v>
      </c>
      <c r="B63">
        <v>200</v>
      </c>
      <c r="C63">
        <v>11</v>
      </c>
      <c r="D63">
        <v>0.4</v>
      </c>
      <c r="E63" t="s">
        <v>77</v>
      </c>
      <c r="F63" t="s">
        <v>270</v>
      </c>
      <c r="G63">
        <v>8080</v>
      </c>
      <c r="H63" t="str">
        <f t="shared" si="0"/>
        <v>KOT_8080</v>
      </c>
      <c r="I63" t="str">
        <f t="shared" si="1"/>
        <v>8080load</v>
      </c>
      <c r="K63" t="s">
        <v>296</v>
      </c>
      <c r="L63" t="str">
        <f t="shared" si="2"/>
        <v>Transformer.KOT_8080</v>
      </c>
      <c r="M63" t="s">
        <v>306</v>
      </c>
      <c r="N63" t="s">
        <v>8430</v>
      </c>
      <c r="O63" t="str">
        <f t="shared" si="3"/>
        <v>Buses=[8080 8080load]</v>
      </c>
      <c r="P63" t="s">
        <v>8429</v>
      </c>
      <c r="Q63" t="str">
        <f t="shared" si="4"/>
        <v>kVs=[11 0.4]</v>
      </c>
      <c r="R63" t="str">
        <f t="shared" si="5"/>
        <v>kVAs=[200 200]</v>
      </c>
      <c r="S63" t="s">
        <v>8431</v>
      </c>
      <c r="T63" t="s">
        <v>8432</v>
      </c>
      <c r="U63" t="s">
        <v>8427</v>
      </c>
    </row>
    <row r="64" spans="1:21" x14ac:dyDescent="0.25">
      <c r="A64" t="s">
        <v>78</v>
      </c>
      <c r="B64">
        <v>200</v>
      </c>
      <c r="C64">
        <v>11</v>
      </c>
      <c r="D64">
        <v>0.4</v>
      </c>
      <c r="E64" t="s">
        <v>77</v>
      </c>
      <c r="F64" t="s">
        <v>270</v>
      </c>
      <c r="G64">
        <v>8106</v>
      </c>
      <c r="H64" t="str">
        <f t="shared" si="0"/>
        <v>KOT_8106</v>
      </c>
      <c r="I64" t="str">
        <f t="shared" si="1"/>
        <v>8106load</v>
      </c>
      <c r="K64" t="s">
        <v>296</v>
      </c>
      <c r="L64" t="str">
        <f t="shared" si="2"/>
        <v>Transformer.KOT_8106</v>
      </c>
      <c r="M64" t="s">
        <v>306</v>
      </c>
      <c r="N64" t="s">
        <v>8430</v>
      </c>
      <c r="O64" t="str">
        <f t="shared" si="3"/>
        <v>Buses=[8106 8106load]</v>
      </c>
      <c r="P64" t="s">
        <v>8429</v>
      </c>
      <c r="Q64" t="str">
        <f t="shared" si="4"/>
        <v>kVs=[11 0.4]</v>
      </c>
      <c r="R64" t="str">
        <f t="shared" si="5"/>
        <v>kVAs=[200 200]</v>
      </c>
      <c r="S64" t="s">
        <v>8431</v>
      </c>
      <c r="T64" t="s">
        <v>8432</v>
      </c>
      <c r="U64" t="s">
        <v>8427</v>
      </c>
    </row>
    <row r="65" spans="1:21" x14ac:dyDescent="0.25">
      <c r="A65" t="s">
        <v>78</v>
      </c>
      <c r="B65">
        <v>100</v>
      </c>
      <c r="C65">
        <v>11</v>
      </c>
      <c r="D65">
        <v>0.4</v>
      </c>
      <c r="E65" t="s">
        <v>77</v>
      </c>
      <c r="F65" t="s">
        <v>270</v>
      </c>
      <c r="G65">
        <v>8113</v>
      </c>
      <c r="H65" t="str">
        <f t="shared" si="0"/>
        <v>KOT_8113</v>
      </c>
      <c r="I65" t="str">
        <f t="shared" si="1"/>
        <v>8113load</v>
      </c>
      <c r="K65" t="s">
        <v>296</v>
      </c>
      <c r="L65" t="str">
        <f t="shared" si="2"/>
        <v>Transformer.KOT_8113</v>
      </c>
      <c r="M65" t="s">
        <v>306</v>
      </c>
      <c r="N65" t="s">
        <v>8430</v>
      </c>
      <c r="O65" t="str">
        <f t="shared" si="3"/>
        <v>Buses=[8113 8113load]</v>
      </c>
      <c r="P65" t="s">
        <v>8429</v>
      </c>
      <c r="Q65" t="str">
        <f t="shared" si="4"/>
        <v>kVs=[11 0.4]</v>
      </c>
      <c r="R65" t="str">
        <f t="shared" si="5"/>
        <v>kVAs=[100 100]</v>
      </c>
      <c r="S65" t="s">
        <v>8431</v>
      </c>
      <c r="T65" t="s">
        <v>8432</v>
      </c>
      <c r="U65" t="s">
        <v>8427</v>
      </c>
    </row>
    <row r="66" spans="1:21" x14ac:dyDescent="0.25">
      <c r="A66" t="s">
        <v>78</v>
      </c>
      <c r="B66">
        <v>200</v>
      </c>
      <c r="C66">
        <v>11</v>
      </c>
      <c r="D66">
        <v>0.4</v>
      </c>
      <c r="E66" t="s">
        <v>77</v>
      </c>
      <c r="F66" t="s">
        <v>270</v>
      </c>
      <c r="G66">
        <v>8116</v>
      </c>
      <c r="H66" t="str">
        <f t="shared" si="0"/>
        <v>KOT_8116</v>
      </c>
      <c r="I66" t="str">
        <f t="shared" si="1"/>
        <v>8116load</v>
      </c>
      <c r="K66" t="s">
        <v>296</v>
      </c>
      <c r="L66" t="str">
        <f t="shared" si="2"/>
        <v>Transformer.KOT_8116</v>
      </c>
      <c r="M66" t="s">
        <v>306</v>
      </c>
      <c r="N66" t="s">
        <v>8430</v>
      </c>
      <c r="O66" t="str">
        <f t="shared" si="3"/>
        <v>Buses=[8116 8116load]</v>
      </c>
      <c r="P66" t="s">
        <v>8429</v>
      </c>
      <c r="Q66" t="str">
        <f t="shared" si="4"/>
        <v>kVs=[11 0.4]</v>
      </c>
      <c r="R66" t="str">
        <f t="shared" si="5"/>
        <v>kVAs=[200 200]</v>
      </c>
      <c r="S66" t="s">
        <v>8431</v>
      </c>
      <c r="T66" t="s">
        <v>8432</v>
      </c>
      <c r="U66" t="s">
        <v>8427</v>
      </c>
    </row>
    <row r="67" spans="1:21" x14ac:dyDescent="0.25">
      <c r="A67" t="s">
        <v>78</v>
      </c>
      <c r="B67">
        <v>200</v>
      </c>
      <c r="C67">
        <v>11</v>
      </c>
      <c r="D67">
        <v>0.4</v>
      </c>
      <c r="E67" t="s">
        <v>77</v>
      </c>
      <c r="F67" t="s">
        <v>270</v>
      </c>
      <c r="G67">
        <v>8103</v>
      </c>
      <c r="H67" t="str">
        <f t="shared" ref="H67:H130" si="6">F67&amp;"_"&amp;G67</f>
        <v>KOT_8103</v>
      </c>
      <c r="I67" t="str">
        <f t="shared" ref="I67:I130" si="7">G67&amp;"load"</f>
        <v>8103load</v>
      </c>
      <c r="K67" t="s">
        <v>296</v>
      </c>
      <c r="L67" t="str">
        <f t="shared" ref="L67:L130" si="8">"Transformer."&amp;H67</f>
        <v>Transformer.KOT_8103</v>
      </c>
      <c r="M67" t="s">
        <v>306</v>
      </c>
      <c r="N67" t="s">
        <v>8430</v>
      </c>
      <c r="O67" t="str">
        <f t="shared" ref="O67:O130" si="9">"Buses=["&amp;G67&amp;" "&amp;I67&amp;"]"</f>
        <v>Buses=[8103 8103load]</v>
      </c>
      <c r="P67" t="s">
        <v>8429</v>
      </c>
      <c r="Q67" t="str">
        <f t="shared" ref="Q67:Q130" si="10">"kVs=["&amp;C67&amp;" "&amp;D67&amp;"]"</f>
        <v>kVs=[11 0.4]</v>
      </c>
      <c r="R67" t="str">
        <f t="shared" ref="R67:R130" si="11">"kVAs=["&amp;B67&amp;" "&amp;B67&amp;"]"</f>
        <v>kVAs=[200 200]</v>
      </c>
      <c r="S67" t="s">
        <v>8431</v>
      </c>
      <c r="T67" t="s">
        <v>8432</v>
      </c>
      <c r="U67" t="s">
        <v>8427</v>
      </c>
    </row>
    <row r="68" spans="1:21" x14ac:dyDescent="0.25">
      <c r="A68" t="s">
        <v>78</v>
      </c>
      <c r="B68">
        <v>200</v>
      </c>
      <c r="C68">
        <v>11</v>
      </c>
      <c r="D68">
        <v>0.4</v>
      </c>
      <c r="E68" t="s">
        <v>77</v>
      </c>
      <c r="F68" t="s">
        <v>270</v>
      </c>
      <c r="G68">
        <v>8097</v>
      </c>
      <c r="H68" t="str">
        <f t="shared" si="6"/>
        <v>KOT_8097</v>
      </c>
      <c r="I68" t="str">
        <f t="shared" si="7"/>
        <v>8097load</v>
      </c>
      <c r="K68" t="s">
        <v>296</v>
      </c>
      <c r="L68" t="str">
        <f t="shared" si="8"/>
        <v>Transformer.KOT_8097</v>
      </c>
      <c r="M68" t="s">
        <v>306</v>
      </c>
      <c r="N68" t="s">
        <v>8430</v>
      </c>
      <c r="O68" t="str">
        <f t="shared" si="9"/>
        <v>Buses=[8097 8097load]</v>
      </c>
      <c r="P68" t="s">
        <v>8429</v>
      </c>
      <c r="Q68" t="str">
        <f t="shared" si="10"/>
        <v>kVs=[11 0.4]</v>
      </c>
      <c r="R68" t="str">
        <f t="shared" si="11"/>
        <v>kVAs=[200 200]</v>
      </c>
      <c r="S68" t="s">
        <v>8431</v>
      </c>
      <c r="T68" t="s">
        <v>8432</v>
      </c>
      <c r="U68" t="s">
        <v>8427</v>
      </c>
    </row>
    <row r="69" spans="1:21" x14ac:dyDescent="0.25">
      <c r="A69" t="s">
        <v>78</v>
      </c>
      <c r="B69">
        <v>200</v>
      </c>
      <c r="C69">
        <v>11</v>
      </c>
      <c r="D69">
        <v>0.4</v>
      </c>
      <c r="E69" t="s">
        <v>77</v>
      </c>
      <c r="F69" t="s">
        <v>270</v>
      </c>
      <c r="G69">
        <v>8089</v>
      </c>
      <c r="H69" t="str">
        <f t="shared" si="6"/>
        <v>KOT_8089</v>
      </c>
      <c r="I69" t="str">
        <f t="shared" si="7"/>
        <v>8089load</v>
      </c>
      <c r="K69" t="s">
        <v>296</v>
      </c>
      <c r="L69" t="str">
        <f t="shared" si="8"/>
        <v>Transformer.KOT_8089</v>
      </c>
      <c r="M69" t="s">
        <v>306</v>
      </c>
      <c r="N69" t="s">
        <v>8430</v>
      </c>
      <c r="O69" t="str">
        <f t="shared" si="9"/>
        <v>Buses=[8089 8089load]</v>
      </c>
      <c r="P69" t="s">
        <v>8429</v>
      </c>
      <c r="Q69" t="str">
        <f t="shared" si="10"/>
        <v>kVs=[11 0.4]</v>
      </c>
      <c r="R69" t="str">
        <f t="shared" si="11"/>
        <v>kVAs=[200 200]</v>
      </c>
      <c r="S69" t="s">
        <v>8431</v>
      </c>
      <c r="T69" t="s">
        <v>8432</v>
      </c>
      <c r="U69" t="s">
        <v>8427</v>
      </c>
    </row>
    <row r="70" spans="1:21" x14ac:dyDescent="0.25">
      <c r="A70" t="s">
        <v>78</v>
      </c>
      <c r="B70">
        <v>200</v>
      </c>
      <c r="C70">
        <v>11</v>
      </c>
      <c r="D70">
        <v>0.4</v>
      </c>
      <c r="E70" t="s">
        <v>77</v>
      </c>
      <c r="F70" t="s">
        <v>270</v>
      </c>
      <c r="G70">
        <v>8123</v>
      </c>
      <c r="H70" t="str">
        <f t="shared" si="6"/>
        <v>KOT_8123</v>
      </c>
      <c r="I70" t="str">
        <f t="shared" si="7"/>
        <v>8123load</v>
      </c>
      <c r="K70" t="s">
        <v>296</v>
      </c>
      <c r="L70" t="str">
        <f t="shared" si="8"/>
        <v>Transformer.KOT_8123</v>
      </c>
      <c r="M70" t="s">
        <v>306</v>
      </c>
      <c r="N70" t="s">
        <v>8430</v>
      </c>
      <c r="O70" t="str">
        <f t="shared" si="9"/>
        <v>Buses=[8123 8123load]</v>
      </c>
      <c r="P70" t="s">
        <v>8429</v>
      </c>
      <c r="Q70" t="str">
        <f t="shared" si="10"/>
        <v>kVs=[11 0.4]</v>
      </c>
      <c r="R70" t="str">
        <f t="shared" si="11"/>
        <v>kVAs=[200 200]</v>
      </c>
      <c r="S70" t="s">
        <v>8431</v>
      </c>
      <c r="T70" t="s">
        <v>8432</v>
      </c>
      <c r="U70" t="s">
        <v>8427</v>
      </c>
    </row>
    <row r="71" spans="1:21" x14ac:dyDescent="0.25">
      <c r="A71" t="s">
        <v>94</v>
      </c>
      <c r="B71">
        <v>150</v>
      </c>
      <c r="C71">
        <v>11</v>
      </c>
      <c r="D71">
        <v>0.4</v>
      </c>
      <c r="E71" t="s">
        <v>101</v>
      </c>
      <c r="F71" t="s">
        <v>271</v>
      </c>
      <c r="G71">
        <v>9417</v>
      </c>
      <c r="H71" t="str">
        <f t="shared" si="6"/>
        <v>LUB_9417</v>
      </c>
      <c r="I71" t="str">
        <f t="shared" si="7"/>
        <v>9417load</v>
      </c>
      <c r="K71" t="s">
        <v>296</v>
      </c>
      <c r="L71" t="str">
        <f t="shared" si="8"/>
        <v>Transformer.LUB_9417</v>
      </c>
      <c r="M71" t="s">
        <v>306</v>
      </c>
      <c r="N71" t="s">
        <v>8430</v>
      </c>
      <c r="O71" t="str">
        <f t="shared" si="9"/>
        <v>Buses=[9417 9417load]</v>
      </c>
      <c r="P71" t="s">
        <v>8429</v>
      </c>
      <c r="Q71" t="str">
        <f t="shared" si="10"/>
        <v>kVs=[11 0.4]</v>
      </c>
      <c r="R71" t="str">
        <f t="shared" si="11"/>
        <v>kVAs=[150 150]</v>
      </c>
      <c r="S71" t="s">
        <v>8431</v>
      </c>
      <c r="T71" t="s">
        <v>8432</v>
      </c>
      <c r="U71" t="s">
        <v>8427</v>
      </c>
    </row>
    <row r="72" spans="1:21" x14ac:dyDescent="0.25">
      <c r="A72" t="s">
        <v>102</v>
      </c>
      <c r="B72">
        <v>200</v>
      </c>
      <c r="C72">
        <v>11</v>
      </c>
      <c r="D72">
        <v>0.4</v>
      </c>
      <c r="E72" t="s">
        <v>103</v>
      </c>
      <c r="F72" t="s">
        <v>271</v>
      </c>
      <c r="G72">
        <v>9407</v>
      </c>
      <c r="H72" t="str">
        <f t="shared" si="6"/>
        <v>LUB_9407</v>
      </c>
      <c r="I72" t="str">
        <f t="shared" si="7"/>
        <v>9407load</v>
      </c>
      <c r="K72" t="s">
        <v>296</v>
      </c>
      <c r="L72" t="str">
        <f t="shared" si="8"/>
        <v>Transformer.LUB_9407</v>
      </c>
      <c r="M72" t="s">
        <v>306</v>
      </c>
      <c r="N72" t="s">
        <v>8430</v>
      </c>
      <c r="O72" t="str">
        <f t="shared" si="9"/>
        <v>Buses=[9407 9407load]</v>
      </c>
      <c r="P72" t="s">
        <v>8429</v>
      </c>
      <c r="Q72" t="str">
        <f t="shared" si="10"/>
        <v>kVs=[11 0.4]</v>
      </c>
      <c r="R72" t="str">
        <f t="shared" si="11"/>
        <v>kVAs=[200 200]</v>
      </c>
      <c r="S72" t="s">
        <v>8431</v>
      </c>
      <c r="T72" t="s">
        <v>8432</v>
      </c>
      <c r="U72" t="s">
        <v>8427</v>
      </c>
    </row>
    <row r="73" spans="1:21" x14ac:dyDescent="0.25">
      <c r="A73" t="s">
        <v>104</v>
      </c>
      <c r="B73">
        <v>200</v>
      </c>
      <c r="C73">
        <v>11</v>
      </c>
      <c r="D73">
        <v>0.4</v>
      </c>
      <c r="E73" t="s">
        <v>77</v>
      </c>
      <c r="F73" t="s">
        <v>271</v>
      </c>
      <c r="G73">
        <v>9004</v>
      </c>
      <c r="H73" t="str">
        <f t="shared" si="6"/>
        <v>LUB_9004</v>
      </c>
      <c r="I73" t="str">
        <f t="shared" si="7"/>
        <v>9004load</v>
      </c>
      <c r="K73" t="s">
        <v>296</v>
      </c>
      <c r="L73" t="str">
        <f t="shared" si="8"/>
        <v>Transformer.LUB_9004</v>
      </c>
      <c r="M73" t="s">
        <v>306</v>
      </c>
      <c r="N73" t="s">
        <v>8430</v>
      </c>
      <c r="O73" t="str">
        <f t="shared" si="9"/>
        <v>Buses=[9004 9004load]</v>
      </c>
      <c r="P73" t="s">
        <v>8429</v>
      </c>
      <c r="Q73" t="str">
        <f t="shared" si="10"/>
        <v>kVs=[11 0.4]</v>
      </c>
      <c r="R73" t="str">
        <f t="shared" si="11"/>
        <v>kVAs=[200 200]</v>
      </c>
      <c r="S73" t="s">
        <v>8431</v>
      </c>
      <c r="T73" t="s">
        <v>8432</v>
      </c>
      <c r="U73" t="s">
        <v>8427</v>
      </c>
    </row>
    <row r="74" spans="1:21" x14ac:dyDescent="0.25">
      <c r="A74" t="s">
        <v>99</v>
      </c>
      <c r="B74">
        <v>300</v>
      </c>
      <c r="C74">
        <v>11</v>
      </c>
      <c r="D74">
        <v>0.4</v>
      </c>
      <c r="E74" t="s">
        <v>77</v>
      </c>
      <c r="F74" t="s">
        <v>271</v>
      </c>
      <c r="G74">
        <v>9080</v>
      </c>
      <c r="H74" t="str">
        <f t="shared" si="6"/>
        <v>LUB_9080</v>
      </c>
      <c r="I74" t="str">
        <f t="shared" si="7"/>
        <v>9080load</v>
      </c>
      <c r="K74" t="s">
        <v>296</v>
      </c>
      <c r="L74" t="str">
        <f t="shared" si="8"/>
        <v>Transformer.LUB_9080</v>
      </c>
      <c r="M74" t="s">
        <v>306</v>
      </c>
      <c r="N74" t="s">
        <v>8430</v>
      </c>
      <c r="O74" t="str">
        <f t="shared" si="9"/>
        <v>Buses=[9080 9080load]</v>
      </c>
      <c r="P74" t="s">
        <v>8429</v>
      </c>
      <c r="Q74" t="str">
        <f t="shared" si="10"/>
        <v>kVs=[11 0.4]</v>
      </c>
      <c r="R74" t="str">
        <f t="shared" si="11"/>
        <v>kVAs=[300 300]</v>
      </c>
      <c r="S74" t="s">
        <v>8431</v>
      </c>
      <c r="T74" t="s">
        <v>8432</v>
      </c>
      <c r="U74" t="s">
        <v>8427</v>
      </c>
    </row>
    <row r="75" spans="1:21" x14ac:dyDescent="0.25">
      <c r="A75" t="s">
        <v>105</v>
      </c>
      <c r="B75">
        <v>150</v>
      </c>
      <c r="C75">
        <v>11</v>
      </c>
      <c r="D75">
        <v>0.4</v>
      </c>
      <c r="E75" t="s">
        <v>77</v>
      </c>
      <c r="F75" t="s">
        <v>271</v>
      </c>
      <c r="G75">
        <v>9341</v>
      </c>
      <c r="H75" t="str">
        <f t="shared" si="6"/>
        <v>LUB_9341</v>
      </c>
      <c r="I75" t="str">
        <f t="shared" si="7"/>
        <v>9341load</v>
      </c>
      <c r="K75" t="s">
        <v>296</v>
      </c>
      <c r="L75" t="str">
        <f t="shared" si="8"/>
        <v>Transformer.LUB_9341</v>
      </c>
      <c r="M75" t="s">
        <v>306</v>
      </c>
      <c r="N75" t="s">
        <v>8430</v>
      </c>
      <c r="O75" t="str">
        <f t="shared" si="9"/>
        <v>Buses=[9341 9341load]</v>
      </c>
      <c r="P75" t="s">
        <v>8429</v>
      </c>
      <c r="Q75" t="str">
        <f t="shared" si="10"/>
        <v>kVs=[11 0.4]</v>
      </c>
      <c r="R75" t="str">
        <f t="shared" si="11"/>
        <v>kVAs=[150 150]</v>
      </c>
      <c r="S75" t="s">
        <v>8431</v>
      </c>
      <c r="T75" t="s">
        <v>8432</v>
      </c>
      <c r="U75" t="s">
        <v>8427</v>
      </c>
    </row>
    <row r="76" spans="1:21" x14ac:dyDescent="0.25">
      <c r="A76" t="s">
        <v>106</v>
      </c>
      <c r="B76">
        <v>250</v>
      </c>
      <c r="C76">
        <v>11</v>
      </c>
      <c r="D76">
        <v>0.4</v>
      </c>
      <c r="E76" t="s">
        <v>107</v>
      </c>
      <c r="F76" t="s">
        <v>271</v>
      </c>
      <c r="G76">
        <v>9002</v>
      </c>
      <c r="H76" t="str">
        <f t="shared" si="6"/>
        <v>LUB_9002</v>
      </c>
      <c r="I76" t="str">
        <f t="shared" si="7"/>
        <v>9002load</v>
      </c>
      <c r="K76" t="s">
        <v>296</v>
      </c>
      <c r="L76" t="str">
        <f t="shared" si="8"/>
        <v>Transformer.LUB_9002</v>
      </c>
      <c r="M76" t="s">
        <v>306</v>
      </c>
      <c r="N76" t="s">
        <v>8430</v>
      </c>
      <c r="O76" t="str">
        <f t="shared" si="9"/>
        <v>Buses=[9002 9002load]</v>
      </c>
      <c r="P76" t="s">
        <v>8429</v>
      </c>
      <c r="Q76" t="str">
        <f t="shared" si="10"/>
        <v>kVs=[11 0.4]</v>
      </c>
      <c r="R76" t="str">
        <f t="shared" si="11"/>
        <v>kVAs=[250 250]</v>
      </c>
      <c r="S76" t="s">
        <v>8431</v>
      </c>
      <c r="T76" t="s">
        <v>8432</v>
      </c>
      <c r="U76" t="s">
        <v>8427</v>
      </c>
    </row>
    <row r="77" spans="1:21" x14ac:dyDescent="0.25">
      <c r="A77" t="s">
        <v>108</v>
      </c>
      <c r="B77">
        <v>100</v>
      </c>
      <c r="C77">
        <v>11</v>
      </c>
      <c r="D77">
        <v>0.4</v>
      </c>
      <c r="E77" t="s">
        <v>77</v>
      </c>
      <c r="F77" t="s">
        <v>271</v>
      </c>
      <c r="G77">
        <v>9330</v>
      </c>
      <c r="H77" t="str">
        <f t="shared" si="6"/>
        <v>LUB_9330</v>
      </c>
      <c r="I77" t="str">
        <f t="shared" si="7"/>
        <v>9330load</v>
      </c>
      <c r="K77" t="s">
        <v>296</v>
      </c>
      <c r="L77" t="str">
        <f t="shared" si="8"/>
        <v>Transformer.LUB_9330</v>
      </c>
      <c r="M77" t="s">
        <v>306</v>
      </c>
      <c r="N77" t="s">
        <v>8430</v>
      </c>
      <c r="O77" t="str">
        <f t="shared" si="9"/>
        <v>Buses=[9330 9330load]</v>
      </c>
      <c r="P77" t="s">
        <v>8429</v>
      </c>
      <c r="Q77" t="str">
        <f t="shared" si="10"/>
        <v>kVs=[11 0.4]</v>
      </c>
      <c r="R77" t="str">
        <f t="shared" si="11"/>
        <v>kVAs=[100 100]</v>
      </c>
      <c r="S77" t="s">
        <v>8431</v>
      </c>
      <c r="T77" t="s">
        <v>8432</v>
      </c>
      <c r="U77" t="s">
        <v>8427</v>
      </c>
    </row>
    <row r="78" spans="1:21" x14ac:dyDescent="0.25">
      <c r="A78" t="s">
        <v>109</v>
      </c>
      <c r="B78">
        <v>200</v>
      </c>
      <c r="C78">
        <v>11</v>
      </c>
      <c r="D78">
        <v>0.4</v>
      </c>
      <c r="E78" t="s">
        <v>77</v>
      </c>
      <c r="F78" t="s">
        <v>271</v>
      </c>
      <c r="G78">
        <v>9328</v>
      </c>
      <c r="H78" t="str">
        <f t="shared" si="6"/>
        <v>LUB_9328</v>
      </c>
      <c r="I78" t="str">
        <f t="shared" si="7"/>
        <v>9328load</v>
      </c>
      <c r="K78" t="s">
        <v>296</v>
      </c>
      <c r="L78" t="str">
        <f t="shared" si="8"/>
        <v>Transformer.LUB_9328</v>
      </c>
      <c r="M78" t="s">
        <v>306</v>
      </c>
      <c r="N78" t="s">
        <v>8430</v>
      </c>
      <c r="O78" t="str">
        <f t="shared" si="9"/>
        <v>Buses=[9328 9328load]</v>
      </c>
      <c r="P78" t="s">
        <v>8429</v>
      </c>
      <c r="Q78" t="str">
        <f t="shared" si="10"/>
        <v>kVs=[11 0.4]</v>
      </c>
      <c r="R78" t="str">
        <f t="shared" si="11"/>
        <v>kVAs=[200 200]</v>
      </c>
      <c r="S78" t="s">
        <v>8431</v>
      </c>
      <c r="T78" t="s">
        <v>8432</v>
      </c>
      <c r="U78" t="s">
        <v>8427</v>
      </c>
    </row>
    <row r="79" spans="1:21" x14ac:dyDescent="0.25">
      <c r="A79" t="s">
        <v>110</v>
      </c>
      <c r="B79">
        <v>100</v>
      </c>
      <c r="C79">
        <v>11</v>
      </c>
      <c r="D79">
        <v>0.4</v>
      </c>
      <c r="E79" t="s">
        <v>111</v>
      </c>
      <c r="F79" t="s">
        <v>271</v>
      </c>
      <c r="G79">
        <v>9327</v>
      </c>
      <c r="H79" t="str">
        <f t="shared" si="6"/>
        <v>LUB_9327</v>
      </c>
      <c r="I79" t="str">
        <f t="shared" si="7"/>
        <v>9327load</v>
      </c>
      <c r="K79" t="s">
        <v>296</v>
      </c>
      <c r="L79" t="str">
        <f t="shared" si="8"/>
        <v>Transformer.LUB_9327</v>
      </c>
      <c r="M79" t="s">
        <v>306</v>
      </c>
      <c r="N79" t="s">
        <v>8430</v>
      </c>
      <c r="O79" t="str">
        <f t="shared" si="9"/>
        <v>Buses=[9327 9327load]</v>
      </c>
      <c r="P79" t="s">
        <v>8429</v>
      </c>
      <c r="Q79" t="str">
        <f t="shared" si="10"/>
        <v>kVs=[11 0.4]</v>
      </c>
      <c r="R79" t="str">
        <f t="shared" si="11"/>
        <v>kVAs=[100 100]</v>
      </c>
      <c r="S79" t="s">
        <v>8431</v>
      </c>
      <c r="T79" t="s">
        <v>8432</v>
      </c>
      <c r="U79" t="s">
        <v>8427</v>
      </c>
    </row>
    <row r="80" spans="1:21" x14ac:dyDescent="0.25">
      <c r="A80" t="s">
        <v>112</v>
      </c>
      <c r="B80">
        <v>350</v>
      </c>
      <c r="C80">
        <v>11</v>
      </c>
      <c r="D80">
        <v>0.4</v>
      </c>
      <c r="E80" t="s">
        <v>113</v>
      </c>
      <c r="F80" t="s">
        <v>271</v>
      </c>
      <c r="G80">
        <v>9331</v>
      </c>
      <c r="H80" t="str">
        <f t="shared" si="6"/>
        <v>LUB_9331</v>
      </c>
      <c r="I80" t="str">
        <f t="shared" si="7"/>
        <v>9331load</v>
      </c>
      <c r="K80" t="s">
        <v>296</v>
      </c>
      <c r="L80" t="str">
        <f t="shared" si="8"/>
        <v>Transformer.LUB_9331</v>
      </c>
      <c r="M80" t="s">
        <v>306</v>
      </c>
      <c r="N80" t="s">
        <v>8430</v>
      </c>
      <c r="O80" t="str">
        <f t="shared" si="9"/>
        <v>Buses=[9331 9331load]</v>
      </c>
      <c r="P80" t="s">
        <v>8429</v>
      </c>
      <c r="Q80" t="str">
        <f t="shared" si="10"/>
        <v>kVs=[11 0.4]</v>
      </c>
      <c r="R80" t="str">
        <f t="shared" si="11"/>
        <v>kVAs=[350 350]</v>
      </c>
      <c r="S80" t="s">
        <v>8431</v>
      </c>
      <c r="T80" t="s">
        <v>8432</v>
      </c>
      <c r="U80" t="s">
        <v>8427</v>
      </c>
    </row>
    <row r="81" spans="1:21" x14ac:dyDescent="0.25">
      <c r="A81" t="s">
        <v>114</v>
      </c>
      <c r="B81">
        <v>500</v>
      </c>
      <c r="C81">
        <v>11</v>
      </c>
      <c r="D81">
        <v>0.4</v>
      </c>
      <c r="E81" t="s">
        <v>115</v>
      </c>
      <c r="F81" t="s">
        <v>271</v>
      </c>
      <c r="G81">
        <v>9348</v>
      </c>
      <c r="H81" t="str">
        <f t="shared" si="6"/>
        <v>LUB_9348</v>
      </c>
      <c r="I81" t="str">
        <f t="shared" si="7"/>
        <v>9348load</v>
      </c>
      <c r="K81" t="s">
        <v>296</v>
      </c>
      <c r="L81" t="str">
        <f t="shared" si="8"/>
        <v>Transformer.LUB_9348</v>
      </c>
      <c r="M81" t="s">
        <v>306</v>
      </c>
      <c r="N81" t="s">
        <v>8430</v>
      </c>
      <c r="O81" t="str">
        <f t="shared" si="9"/>
        <v>Buses=[9348 9348load]</v>
      </c>
      <c r="P81" t="s">
        <v>8429</v>
      </c>
      <c r="Q81" t="str">
        <f t="shared" si="10"/>
        <v>kVs=[11 0.4]</v>
      </c>
      <c r="R81" t="str">
        <f t="shared" si="11"/>
        <v>kVAs=[500 500]</v>
      </c>
      <c r="S81" t="s">
        <v>8431</v>
      </c>
      <c r="T81" t="s">
        <v>8432</v>
      </c>
      <c r="U81" t="s">
        <v>8427</v>
      </c>
    </row>
    <row r="82" spans="1:21" x14ac:dyDescent="0.25">
      <c r="A82" t="s">
        <v>116</v>
      </c>
      <c r="B82">
        <v>100</v>
      </c>
      <c r="C82">
        <v>11</v>
      </c>
      <c r="D82">
        <v>0.4</v>
      </c>
      <c r="E82" t="s">
        <v>77</v>
      </c>
      <c r="F82" t="s">
        <v>271</v>
      </c>
      <c r="G82">
        <v>9343</v>
      </c>
      <c r="H82" t="str">
        <f t="shared" si="6"/>
        <v>LUB_9343</v>
      </c>
      <c r="I82" t="str">
        <f t="shared" si="7"/>
        <v>9343load</v>
      </c>
      <c r="K82" t="s">
        <v>296</v>
      </c>
      <c r="L82" t="str">
        <f t="shared" si="8"/>
        <v>Transformer.LUB_9343</v>
      </c>
      <c r="M82" t="s">
        <v>306</v>
      </c>
      <c r="N82" t="s">
        <v>8430</v>
      </c>
      <c r="O82" t="str">
        <f t="shared" si="9"/>
        <v>Buses=[9343 9343load]</v>
      </c>
      <c r="P82" t="s">
        <v>8429</v>
      </c>
      <c r="Q82" t="str">
        <f t="shared" si="10"/>
        <v>kVs=[11 0.4]</v>
      </c>
      <c r="R82" t="str">
        <f t="shared" si="11"/>
        <v>kVAs=[100 100]</v>
      </c>
      <c r="S82" t="s">
        <v>8431</v>
      </c>
      <c r="T82" t="s">
        <v>8432</v>
      </c>
      <c r="U82" t="s">
        <v>8427</v>
      </c>
    </row>
    <row r="83" spans="1:21" x14ac:dyDescent="0.25">
      <c r="A83" t="s">
        <v>117</v>
      </c>
      <c r="B83">
        <v>200</v>
      </c>
      <c r="C83">
        <v>11</v>
      </c>
      <c r="D83">
        <v>0.4</v>
      </c>
      <c r="E83" t="s">
        <v>77</v>
      </c>
      <c r="F83" t="s">
        <v>271</v>
      </c>
      <c r="G83">
        <v>9109</v>
      </c>
      <c r="H83" t="str">
        <f t="shared" si="6"/>
        <v>LUB_9109</v>
      </c>
      <c r="I83" t="str">
        <f t="shared" si="7"/>
        <v>9109load</v>
      </c>
      <c r="K83" t="s">
        <v>296</v>
      </c>
      <c r="L83" t="str">
        <f t="shared" si="8"/>
        <v>Transformer.LUB_9109</v>
      </c>
      <c r="M83" t="s">
        <v>306</v>
      </c>
      <c r="N83" t="s">
        <v>8430</v>
      </c>
      <c r="O83" t="str">
        <f t="shared" si="9"/>
        <v>Buses=[9109 9109load]</v>
      </c>
      <c r="P83" t="s">
        <v>8429</v>
      </c>
      <c r="Q83" t="str">
        <f t="shared" si="10"/>
        <v>kVs=[11 0.4]</v>
      </c>
      <c r="R83" t="str">
        <f t="shared" si="11"/>
        <v>kVAs=[200 200]</v>
      </c>
      <c r="S83" t="s">
        <v>8431</v>
      </c>
      <c r="T83" t="s">
        <v>8432</v>
      </c>
      <c r="U83" t="s">
        <v>8427</v>
      </c>
    </row>
    <row r="84" spans="1:21" x14ac:dyDescent="0.25">
      <c r="A84" t="s">
        <v>118</v>
      </c>
      <c r="B84">
        <v>100</v>
      </c>
      <c r="C84">
        <v>11</v>
      </c>
      <c r="D84">
        <v>0.4</v>
      </c>
      <c r="E84" t="s">
        <v>119</v>
      </c>
      <c r="F84" t="s">
        <v>271</v>
      </c>
      <c r="G84">
        <v>9005</v>
      </c>
      <c r="H84" t="str">
        <f t="shared" si="6"/>
        <v>LUB_9005</v>
      </c>
      <c r="I84" t="str">
        <f t="shared" si="7"/>
        <v>9005load</v>
      </c>
      <c r="K84" t="s">
        <v>296</v>
      </c>
      <c r="L84" t="str">
        <f t="shared" si="8"/>
        <v>Transformer.LUB_9005</v>
      </c>
      <c r="M84" t="s">
        <v>306</v>
      </c>
      <c r="N84" t="s">
        <v>8430</v>
      </c>
      <c r="O84" t="str">
        <f t="shared" si="9"/>
        <v>Buses=[9005 9005load]</v>
      </c>
      <c r="P84" t="s">
        <v>8429</v>
      </c>
      <c r="Q84" t="str">
        <f t="shared" si="10"/>
        <v>kVs=[11 0.4]</v>
      </c>
      <c r="R84" t="str">
        <f t="shared" si="11"/>
        <v>kVAs=[100 100]</v>
      </c>
      <c r="S84" t="s">
        <v>8431</v>
      </c>
      <c r="T84" t="s">
        <v>8432</v>
      </c>
      <c r="U84" t="s">
        <v>8427</v>
      </c>
    </row>
    <row r="85" spans="1:21" x14ac:dyDescent="0.25">
      <c r="A85" t="s">
        <v>120</v>
      </c>
      <c r="B85">
        <v>50</v>
      </c>
      <c r="C85">
        <v>11</v>
      </c>
      <c r="D85">
        <v>0.4</v>
      </c>
      <c r="E85" t="s">
        <v>121</v>
      </c>
      <c r="F85" t="s">
        <v>271</v>
      </c>
      <c r="G85">
        <v>9421</v>
      </c>
      <c r="H85" t="str">
        <f t="shared" si="6"/>
        <v>LUB_9421</v>
      </c>
      <c r="I85" t="str">
        <f t="shared" si="7"/>
        <v>9421load</v>
      </c>
      <c r="K85" t="s">
        <v>296</v>
      </c>
      <c r="L85" t="str">
        <f t="shared" si="8"/>
        <v>Transformer.LUB_9421</v>
      </c>
      <c r="M85" t="s">
        <v>306</v>
      </c>
      <c r="N85" t="s">
        <v>8430</v>
      </c>
      <c r="O85" t="str">
        <f t="shared" si="9"/>
        <v>Buses=[9421 9421load]</v>
      </c>
      <c r="P85" t="s">
        <v>8429</v>
      </c>
      <c r="Q85" t="str">
        <f t="shared" si="10"/>
        <v>kVs=[11 0.4]</v>
      </c>
      <c r="R85" t="str">
        <f t="shared" si="11"/>
        <v>kVAs=[50 50]</v>
      </c>
      <c r="S85" t="s">
        <v>8431</v>
      </c>
      <c r="T85" t="s">
        <v>8432</v>
      </c>
      <c r="U85" t="s">
        <v>8427</v>
      </c>
    </row>
    <row r="86" spans="1:21" x14ac:dyDescent="0.25">
      <c r="A86" t="s">
        <v>122</v>
      </c>
      <c r="B86">
        <v>100</v>
      </c>
      <c r="C86">
        <v>11</v>
      </c>
      <c r="D86">
        <v>0.4</v>
      </c>
      <c r="E86" t="s">
        <v>123</v>
      </c>
      <c r="F86" t="s">
        <v>271</v>
      </c>
      <c r="G86">
        <v>9007</v>
      </c>
      <c r="H86" t="str">
        <f t="shared" si="6"/>
        <v>LUB_9007</v>
      </c>
      <c r="I86" t="str">
        <f t="shared" si="7"/>
        <v>9007load</v>
      </c>
      <c r="K86" t="s">
        <v>296</v>
      </c>
      <c r="L86" t="str">
        <f t="shared" si="8"/>
        <v>Transformer.LUB_9007</v>
      </c>
      <c r="M86" t="s">
        <v>306</v>
      </c>
      <c r="N86" t="s">
        <v>8430</v>
      </c>
      <c r="O86" t="str">
        <f t="shared" si="9"/>
        <v>Buses=[9007 9007load]</v>
      </c>
      <c r="P86" t="s">
        <v>8429</v>
      </c>
      <c r="Q86" t="str">
        <f t="shared" si="10"/>
        <v>kVs=[11 0.4]</v>
      </c>
      <c r="R86" t="str">
        <f t="shared" si="11"/>
        <v>kVAs=[100 100]</v>
      </c>
      <c r="S86" t="s">
        <v>8431</v>
      </c>
      <c r="T86" t="s">
        <v>8432</v>
      </c>
      <c r="U86" t="s">
        <v>8427</v>
      </c>
    </row>
    <row r="87" spans="1:21" x14ac:dyDescent="0.25">
      <c r="A87" t="s">
        <v>124</v>
      </c>
      <c r="B87">
        <v>150</v>
      </c>
      <c r="C87">
        <v>11</v>
      </c>
      <c r="D87">
        <v>0.4</v>
      </c>
      <c r="E87" t="s">
        <v>77</v>
      </c>
      <c r="F87" t="s">
        <v>271</v>
      </c>
      <c r="G87">
        <v>9387</v>
      </c>
      <c r="H87" t="str">
        <f t="shared" si="6"/>
        <v>LUB_9387</v>
      </c>
      <c r="I87" t="str">
        <f t="shared" si="7"/>
        <v>9387load</v>
      </c>
      <c r="K87" t="s">
        <v>296</v>
      </c>
      <c r="L87" t="str">
        <f t="shared" si="8"/>
        <v>Transformer.LUB_9387</v>
      </c>
      <c r="M87" t="s">
        <v>306</v>
      </c>
      <c r="N87" t="s">
        <v>8430</v>
      </c>
      <c r="O87" t="str">
        <f t="shared" si="9"/>
        <v>Buses=[9387 9387load]</v>
      </c>
      <c r="P87" t="s">
        <v>8429</v>
      </c>
      <c r="Q87" t="str">
        <f t="shared" si="10"/>
        <v>kVs=[11 0.4]</v>
      </c>
      <c r="R87" t="str">
        <f t="shared" si="11"/>
        <v>kVAs=[150 150]</v>
      </c>
      <c r="S87" t="s">
        <v>8431</v>
      </c>
      <c r="T87" t="s">
        <v>8432</v>
      </c>
      <c r="U87" t="s">
        <v>8427</v>
      </c>
    </row>
    <row r="88" spans="1:21" x14ac:dyDescent="0.25">
      <c r="A88" t="s">
        <v>125</v>
      </c>
      <c r="B88">
        <v>100</v>
      </c>
      <c r="C88">
        <v>11</v>
      </c>
      <c r="D88">
        <v>0.4</v>
      </c>
      <c r="E88" t="s">
        <v>77</v>
      </c>
      <c r="F88" t="s">
        <v>271</v>
      </c>
      <c r="G88">
        <v>9385</v>
      </c>
      <c r="H88" t="str">
        <f t="shared" si="6"/>
        <v>LUB_9385</v>
      </c>
      <c r="I88" t="str">
        <f t="shared" si="7"/>
        <v>9385load</v>
      </c>
      <c r="K88" t="s">
        <v>296</v>
      </c>
      <c r="L88" t="str">
        <f t="shared" si="8"/>
        <v>Transformer.LUB_9385</v>
      </c>
      <c r="M88" t="s">
        <v>306</v>
      </c>
      <c r="N88" t="s">
        <v>8430</v>
      </c>
      <c r="O88" t="str">
        <f t="shared" si="9"/>
        <v>Buses=[9385 9385load]</v>
      </c>
      <c r="P88" t="s">
        <v>8429</v>
      </c>
      <c r="Q88" t="str">
        <f t="shared" si="10"/>
        <v>kVs=[11 0.4]</v>
      </c>
      <c r="R88" t="str">
        <f t="shared" si="11"/>
        <v>kVAs=[100 100]</v>
      </c>
      <c r="S88" t="s">
        <v>8431</v>
      </c>
      <c r="T88" t="s">
        <v>8432</v>
      </c>
      <c r="U88" t="s">
        <v>8427</v>
      </c>
    </row>
    <row r="89" spans="1:21" x14ac:dyDescent="0.25">
      <c r="A89" t="s">
        <v>126</v>
      </c>
      <c r="B89">
        <v>100</v>
      </c>
      <c r="C89">
        <v>11</v>
      </c>
      <c r="D89">
        <v>0.4</v>
      </c>
      <c r="E89" t="s">
        <v>127</v>
      </c>
      <c r="F89" t="s">
        <v>271</v>
      </c>
      <c r="G89">
        <v>9008</v>
      </c>
      <c r="H89" t="str">
        <f t="shared" si="6"/>
        <v>LUB_9008</v>
      </c>
      <c r="I89" t="str">
        <f t="shared" si="7"/>
        <v>9008load</v>
      </c>
      <c r="K89" t="s">
        <v>296</v>
      </c>
      <c r="L89" t="str">
        <f t="shared" si="8"/>
        <v>Transformer.LUB_9008</v>
      </c>
      <c r="M89" t="s">
        <v>306</v>
      </c>
      <c r="N89" t="s">
        <v>8430</v>
      </c>
      <c r="O89" t="str">
        <f t="shared" si="9"/>
        <v>Buses=[9008 9008load]</v>
      </c>
      <c r="P89" t="s">
        <v>8429</v>
      </c>
      <c r="Q89" t="str">
        <f t="shared" si="10"/>
        <v>kVs=[11 0.4]</v>
      </c>
      <c r="R89" t="str">
        <f t="shared" si="11"/>
        <v>kVAs=[100 100]</v>
      </c>
      <c r="S89" t="s">
        <v>8431</v>
      </c>
      <c r="T89" t="s">
        <v>8432</v>
      </c>
      <c r="U89" t="s">
        <v>8427</v>
      </c>
    </row>
    <row r="90" spans="1:21" x14ac:dyDescent="0.25">
      <c r="A90" t="s">
        <v>128</v>
      </c>
      <c r="B90">
        <v>100</v>
      </c>
      <c r="C90">
        <v>11</v>
      </c>
      <c r="D90">
        <v>0.4</v>
      </c>
      <c r="E90" t="s">
        <v>77</v>
      </c>
      <c r="F90" t="s">
        <v>271</v>
      </c>
      <c r="G90">
        <v>9384</v>
      </c>
      <c r="H90" t="str">
        <f t="shared" si="6"/>
        <v>LUB_9384</v>
      </c>
      <c r="I90" t="str">
        <f t="shared" si="7"/>
        <v>9384load</v>
      </c>
      <c r="K90" t="s">
        <v>296</v>
      </c>
      <c r="L90" t="str">
        <f t="shared" si="8"/>
        <v>Transformer.LUB_9384</v>
      </c>
      <c r="M90" t="s">
        <v>306</v>
      </c>
      <c r="N90" t="s">
        <v>8430</v>
      </c>
      <c r="O90" t="str">
        <f t="shared" si="9"/>
        <v>Buses=[9384 9384load]</v>
      </c>
      <c r="P90" t="s">
        <v>8429</v>
      </c>
      <c r="Q90" t="str">
        <f t="shared" si="10"/>
        <v>kVs=[11 0.4]</v>
      </c>
      <c r="R90" t="str">
        <f t="shared" si="11"/>
        <v>kVAs=[100 100]</v>
      </c>
      <c r="S90" t="s">
        <v>8431</v>
      </c>
      <c r="T90" t="s">
        <v>8432</v>
      </c>
      <c r="U90" t="s">
        <v>8427</v>
      </c>
    </row>
    <row r="91" spans="1:21" x14ac:dyDescent="0.25">
      <c r="A91" t="s">
        <v>129</v>
      </c>
      <c r="B91">
        <v>200</v>
      </c>
      <c r="C91">
        <v>11</v>
      </c>
      <c r="D91">
        <v>0.4</v>
      </c>
      <c r="E91" t="s">
        <v>77</v>
      </c>
      <c r="F91" t="s">
        <v>271</v>
      </c>
      <c r="G91">
        <v>9003</v>
      </c>
      <c r="H91" t="str">
        <f t="shared" si="6"/>
        <v>LUB_9003</v>
      </c>
      <c r="I91" t="str">
        <f t="shared" si="7"/>
        <v>9003load</v>
      </c>
      <c r="K91" t="s">
        <v>296</v>
      </c>
      <c r="L91" t="str">
        <f t="shared" si="8"/>
        <v>Transformer.LUB_9003</v>
      </c>
      <c r="M91" t="s">
        <v>306</v>
      </c>
      <c r="N91" t="s">
        <v>8430</v>
      </c>
      <c r="O91" t="str">
        <f t="shared" si="9"/>
        <v>Buses=[9003 9003load]</v>
      </c>
      <c r="P91" t="s">
        <v>8429</v>
      </c>
      <c r="Q91" t="str">
        <f t="shared" si="10"/>
        <v>kVs=[11 0.4]</v>
      </c>
      <c r="R91" t="str">
        <f t="shared" si="11"/>
        <v>kVAs=[200 200]</v>
      </c>
      <c r="S91" t="s">
        <v>8431</v>
      </c>
      <c r="T91" t="s">
        <v>8432</v>
      </c>
      <c r="U91" t="s">
        <v>8427</v>
      </c>
    </row>
    <row r="92" spans="1:21" x14ac:dyDescent="0.25">
      <c r="A92" t="s">
        <v>130</v>
      </c>
      <c r="B92">
        <v>100</v>
      </c>
      <c r="C92">
        <v>11</v>
      </c>
      <c r="D92">
        <v>0.4</v>
      </c>
      <c r="E92" t="s">
        <v>77</v>
      </c>
      <c r="F92" t="s">
        <v>271</v>
      </c>
      <c r="G92">
        <v>9380</v>
      </c>
      <c r="H92" t="str">
        <f t="shared" si="6"/>
        <v>LUB_9380</v>
      </c>
      <c r="I92" t="str">
        <f t="shared" si="7"/>
        <v>9380load</v>
      </c>
      <c r="K92" t="s">
        <v>296</v>
      </c>
      <c r="L92" t="str">
        <f t="shared" si="8"/>
        <v>Transformer.LUB_9380</v>
      </c>
      <c r="M92" t="s">
        <v>306</v>
      </c>
      <c r="N92" t="s">
        <v>8430</v>
      </c>
      <c r="O92" t="str">
        <f t="shared" si="9"/>
        <v>Buses=[9380 9380load]</v>
      </c>
      <c r="P92" t="s">
        <v>8429</v>
      </c>
      <c r="Q92" t="str">
        <f t="shared" si="10"/>
        <v>kVs=[11 0.4]</v>
      </c>
      <c r="R92" t="str">
        <f t="shared" si="11"/>
        <v>kVAs=[100 100]</v>
      </c>
      <c r="S92" t="s">
        <v>8431</v>
      </c>
      <c r="T92" t="s">
        <v>8432</v>
      </c>
      <c r="U92" t="s">
        <v>8427</v>
      </c>
    </row>
    <row r="93" spans="1:21" x14ac:dyDescent="0.25">
      <c r="A93" t="s">
        <v>131</v>
      </c>
      <c r="B93">
        <v>100</v>
      </c>
      <c r="C93">
        <v>11</v>
      </c>
      <c r="D93">
        <v>0.4</v>
      </c>
      <c r="E93" t="s">
        <v>77</v>
      </c>
      <c r="F93" t="s">
        <v>271</v>
      </c>
      <c r="G93">
        <v>9393</v>
      </c>
      <c r="H93" t="str">
        <f t="shared" si="6"/>
        <v>LUB_9393</v>
      </c>
      <c r="I93" t="str">
        <f t="shared" si="7"/>
        <v>9393load</v>
      </c>
      <c r="K93" t="s">
        <v>296</v>
      </c>
      <c r="L93" t="str">
        <f t="shared" si="8"/>
        <v>Transformer.LUB_9393</v>
      </c>
      <c r="M93" t="s">
        <v>306</v>
      </c>
      <c r="N93" t="s">
        <v>8430</v>
      </c>
      <c r="O93" t="str">
        <f t="shared" si="9"/>
        <v>Buses=[9393 9393load]</v>
      </c>
      <c r="P93" t="s">
        <v>8429</v>
      </c>
      <c r="Q93" t="str">
        <f t="shared" si="10"/>
        <v>kVs=[11 0.4]</v>
      </c>
      <c r="R93" t="str">
        <f t="shared" si="11"/>
        <v>kVAs=[100 100]</v>
      </c>
      <c r="S93" t="s">
        <v>8431</v>
      </c>
      <c r="T93" t="s">
        <v>8432</v>
      </c>
      <c r="U93" t="s">
        <v>8427</v>
      </c>
    </row>
    <row r="94" spans="1:21" x14ac:dyDescent="0.25">
      <c r="A94" t="s">
        <v>132</v>
      </c>
      <c r="B94">
        <v>50</v>
      </c>
      <c r="C94">
        <v>11</v>
      </c>
      <c r="D94">
        <v>0.4</v>
      </c>
      <c r="E94" t="s">
        <v>77</v>
      </c>
      <c r="F94" t="s">
        <v>271</v>
      </c>
      <c r="G94">
        <v>9399</v>
      </c>
      <c r="H94" t="str">
        <f t="shared" si="6"/>
        <v>LUB_9399</v>
      </c>
      <c r="I94" t="str">
        <f t="shared" si="7"/>
        <v>9399load</v>
      </c>
      <c r="K94" t="s">
        <v>296</v>
      </c>
      <c r="L94" t="str">
        <f t="shared" si="8"/>
        <v>Transformer.LUB_9399</v>
      </c>
      <c r="M94" t="s">
        <v>306</v>
      </c>
      <c r="N94" t="s">
        <v>8430</v>
      </c>
      <c r="O94" t="str">
        <f t="shared" si="9"/>
        <v>Buses=[9399 9399load]</v>
      </c>
      <c r="P94" t="s">
        <v>8429</v>
      </c>
      <c r="Q94" t="str">
        <f t="shared" si="10"/>
        <v>kVs=[11 0.4]</v>
      </c>
      <c r="R94" t="str">
        <f t="shared" si="11"/>
        <v>kVAs=[50 50]</v>
      </c>
      <c r="S94" t="s">
        <v>8431</v>
      </c>
      <c r="T94" t="s">
        <v>8432</v>
      </c>
      <c r="U94" t="s">
        <v>8427</v>
      </c>
    </row>
    <row r="95" spans="1:21" x14ac:dyDescent="0.25">
      <c r="A95" t="s">
        <v>133</v>
      </c>
      <c r="B95">
        <v>100</v>
      </c>
      <c r="C95">
        <v>11</v>
      </c>
      <c r="D95">
        <v>0.4</v>
      </c>
      <c r="E95" t="s">
        <v>134</v>
      </c>
      <c r="F95" t="s">
        <v>271</v>
      </c>
      <c r="G95">
        <v>9404</v>
      </c>
      <c r="H95" t="str">
        <f t="shared" si="6"/>
        <v>LUB_9404</v>
      </c>
      <c r="I95" t="str">
        <f t="shared" si="7"/>
        <v>9404load</v>
      </c>
      <c r="K95" t="s">
        <v>296</v>
      </c>
      <c r="L95" t="str">
        <f t="shared" si="8"/>
        <v>Transformer.LUB_9404</v>
      </c>
      <c r="M95" t="s">
        <v>306</v>
      </c>
      <c r="N95" t="s">
        <v>8430</v>
      </c>
      <c r="O95" t="str">
        <f t="shared" si="9"/>
        <v>Buses=[9404 9404load]</v>
      </c>
      <c r="P95" t="s">
        <v>8429</v>
      </c>
      <c r="Q95" t="str">
        <f t="shared" si="10"/>
        <v>kVs=[11 0.4]</v>
      </c>
      <c r="R95" t="str">
        <f t="shared" si="11"/>
        <v>kVAs=[100 100]</v>
      </c>
      <c r="S95" t="s">
        <v>8431</v>
      </c>
      <c r="T95" t="s">
        <v>8432</v>
      </c>
      <c r="U95" t="s">
        <v>8427</v>
      </c>
    </row>
    <row r="96" spans="1:21" x14ac:dyDescent="0.25">
      <c r="A96" t="s">
        <v>135</v>
      </c>
      <c r="B96">
        <v>100</v>
      </c>
      <c r="C96">
        <v>11</v>
      </c>
      <c r="D96">
        <v>0.4</v>
      </c>
      <c r="E96" t="s">
        <v>77</v>
      </c>
      <c r="F96" t="s">
        <v>271</v>
      </c>
      <c r="G96">
        <v>9406</v>
      </c>
      <c r="H96" t="str">
        <f t="shared" si="6"/>
        <v>LUB_9406</v>
      </c>
      <c r="I96" t="str">
        <f t="shared" si="7"/>
        <v>9406load</v>
      </c>
      <c r="K96" t="s">
        <v>296</v>
      </c>
      <c r="L96" t="str">
        <f t="shared" si="8"/>
        <v>Transformer.LUB_9406</v>
      </c>
      <c r="M96" t="s">
        <v>306</v>
      </c>
      <c r="N96" t="s">
        <v>8430</v>
      </c>
      <c r="O96" t="str">
        <f t="shared" si="9"/>
        <v>Buses=[9406 9406load]</v>
      </c>
      <c r="P96" t="s">
        <v>8429</v>
      </c>
      <c r="Q96" t="str">
        <f t="shared" si="10"/>
        <v>kVs=[11 0.4]</v>
      </c>
      <c r="R96" t="str">
        <f t="shared" si="11"/>
        <v>kVAs=[100 100]</v>
      </c>
      <c r="S96" t="s">
        <v>8431</v>
      </c>
      <c r="T96" t="s">
        <v>8432</v>
      </c>
      <c r="U96" t="s">
        <v>8427</v>
      </c>
    </row>
    <row r="97" spans="1:21" x14ac:dyDescent="0.25">
      <c r="A97" t="s">
        <v>136</v>
      </c>
      <c r="B97">
        <v>100</v>
      </c>
      <c r="C97">
        <v>11</v>
      </c>
      <c r="D97">
        <v>0.4</v>
      </c>
      <c r="E97" t="s">
        <v>77</v>
      </c>
      <c r="F97" t="s">
        <v>271</v>
      </c>
      <c r="G97">
        <v>9321</v>
      </c>
      <c r="H97" t="str">
        <f t="shared" si="6"/>
        <v>LUB_9321</v>
      </c>
      <c r="I97" t="str">
        <f t="shared" si="7"/>
        <v>9321load</v>
      </c>
      <c r="K97" t="s">
        <v>296</v>
      </c>
      <c r="L97" t="str">
        <f t="shared" si="8"/>
        <v>Transformer.LUB_9321</v>
      </c>
      <c r="M97" t="s">
        <v>306</v>
      </c>
      <c r="N97" t="s">
        <v>8430</v>
      </c>
      <c r="O97" t="str">
        <f t="shared" si="9"/>
        <v>Buses=[9321 9321load]</v>
      </c>
      <c r="P97" t="s">
        <v>8429</v>
      </c>
      <c r="Q97" t="str">
        <f t="shared" si="10"/>
        <v>kVs=[11 0.4]</v>
      </c>
      <c r="R97" t="str">
        <f t="shared" si="11"/>
        <v>kVAs=[100 100]</v>
      </c>
      <c r="S97" t="s">
        <v>8431</v>
      </c>
      <c r="T97" t="s">
        <v>8432</v>
      </c>
      <c r="U97" t="s">
        <v>8427</v>
      </c>
    </row>
    <row r="98" spans="1:21" x14ac:dyDescent="0.25">
      <c r="A98" t="s">
        <v>137</v>
      </c>
      <c r="B98">
        <v>100</v>
      </c>
      <c r="C98">
        <v>11</v>
      </c>
      <c r="D98">
        <v>0.4</v>
      </c>
      <c r="E98" t="s">
        <v>77</v>
      </c>
      <c r="F98" t="s">
        <v>271</v>
      </c>
      <c r="G98">
        <v>9497</v>
      </c>
      <c r="H98" t="str">
        <f t="shared" si="6"/>
        <v>LUB_9497</v>
      </c>
      <c r="I98" t="str">
        <f t="shared" si="7"/>
        <v>9497load</v>
      </c>
      <c r="K98" t="s">
        <v>296</v>
      </c>
      <c r="L98" t="str">
        <f t="shared" si="8"/>
        <v>Transformer.LUB_9497</v>
      </c>
      <c r="M98" t="s">
        <v>306</v>
      </c>
      <c r="N98" t="s">
        <v>8430</v>
      </c>
      <c r="O98" t="str">
        <f t="shared" si="9"/>
        <v>Buses=[9497 9497load]</v>
      </c>
      <c r="P98" t="s">
        <v>8429</v>
      </c>
      <c r="Q98" t="str">
        <f t="shared" si="10"/>
        <v>kVs=[11 0.4]</v>
      </c>
      <c r="R98" t="str">
        <f t="shared" si="11"/>
        <v>kVAs=[100 100]</v>
      </c>
      <c r="S98" t="s">
        <v>8431</v>
      </c>
      <c r="T98" t="s">
        <v>8432</v>
      </c>
      <c r="U98" t="s">
        <v>8427</v>
      </c>
    </row>
    <row r="99" spans="1:21" x14ac:dyDescent="0.25">
      <c r="A99" t="s">
        <v>137</v>
      </c>
      <c r="B99">
        <v>200</v>
      </c>
      <c r="C99">
        <v>11</v>
      </c>
      <c r="D99">
        <v>0.4</v>
      </c>
      <c r="E99" t="s">
        <v>77</v>
      </c>
      <c r="F99" t="s">
        <v>271</v>
      </c>
      <c r="G99">
        <v>9496</v>
      </c>
      <c r="H99" t="str">
        <f t="shared" si="6"/>
        <v>LUB_9496</v>
      </c>
      <c r="I99" t="str">
        <f t="shared" si="7"/>
        <v>9496load</v>
      </c>
      <c r="K99" t="s">
        <v>296</v>
      </c>
      <c r="L99" t="str">
        <f t="shared" si="8"/>
        <v>Transformer.LUB_9496</v>
      </c>
      <c r="M99" t="s">
        <v>306</v>
      </c>
      <c r="N99" t="s">
        <v>8430</v>
      </c>
      <c r="O99" t="str">
        <f t="shared" si="9"/>
        <v>Buses=[9496 9496load]</v>
      </c>
      <c r="P99" t="s">
        <v>8429</v>
      </c>
      <c r="Q99" t="str">
        <f t="shared" si="10"/>
        <v>kVs=[11 0.4]</v>
      </c>
      <c r="R99" t="str">
        <f t="shared" si="11"/>
        <v>kVAs=[200 200]</v>
      </c>
      <c r="S99" t="s">
        <v>8431</v>
      </c>
      <c r="T99" t="s">
        <v>8432</v>
      </c>
      <c r="U99" t="s">
        <v>8427</v>
      </c>
    </row>
    <row r="100" spans="1:21" x14ac:dyDescent="0.25">
      <c r="A100" t="s">
        <v>138</v>
      </c>
      <c r="B100">
        <v>25</v>
      </c>
      <c r="C100">
        <v>11</v>
      </c>
      <c r="D100">
        <v>0.4</v>
      </c>
      <c r="E100" t="s">
        <v>77</v>
      </c>
      <c r="F100" t="s">
        <v>271</v>
      </c>
      <c r="G100">
        <v>9232</v>
      </c>
      <c r="H100" t="str">
        <f t="shared" si="6"/>
        <v>LUB_9232</v>
      </c>
      <c r="I100" t="str">
        <f t="shared" si="7"/>
        <v>9232load</v>
      </c>
      <c r="K100" t="s">
        <v>296</v>
      </c>
      <c r="L100" t="str">
        <f t="shared" si="8"/>
        <v>Transformer.LUB_9232</v>
      </c>
      <c r="M100" t="s">
        <v>306</v>
      </c>
      <c r="N100" t="s">
        <v>8430</v>
      </c>
      <c r="O100" t="str">
        <f t="shared" si="9"/>
        <v>Buses=[9232 9232load]</v>
      </c>
      <c r="P100" t="s">
        <v>8429</v>
      </c>
      <c r="Q100" t="str">
        <f t="shared" si="10"/>
        <v>kVs=[11 0.4]</v>
      </c>
      <c r="R100" t="str">
        <f t="shared" si="11"/>
        <v>kVAs=[25 25]</v>
      </c>
      <c r="S100" t="s">
        <v>8431</v>
      </c>
      <c r="T100" t="s">
        <v>8432</v>
      </c>
      <c r="U100" t="s">
        <v>8427</v>
      </c>
    </row>
    <row r="101" spans="1:21" x14ac:dyDescent="0.25">
      <c r="A101" t="s">
        <v>139</v>
      </c>
      <c r="B101">
        <v>25</v>
      </c>
      <c r="C101">
        <v>11</v>
      </c>
      <c r="D101">
        <v>0.4</v>
      </c>
      <c r="E101" t="s">
        <v>77</v>
      </c>
      <c r="F101" t="s">
        <v>271</v>
      </c>
      <c r="G101">
        <v>9214</v>
      </c>
      <c r="H101" t="str">
        <f t="shared" si="6"/>
        <v>LUB_9214</v>
      </c>
      <c r="I101" t="str">
        <f t="shared" si="7"/>
        <v>9214load</v>
      </c>
      <c r="K101" t="s">
        <v>296</v>
      </c>
      <c r="L101" t="str">
        <f t="shared" si="8"/>
        <v>Transformer.LUB_9214</v>
      </c>
      <c r="M101" t="s">
        <v>306</v>
      </c>
      <c r="N101" t="s">
        <v>8430</v>
      </c>
      <c r="O101" t="str">
        <f t="shared" si="9"/>
        <v>Buses=[9214 9214load]</v>
      </c>
      <c r="P101" t="s">
        <v>8429</v>
      </c>
      <c r="Q101" t="str">
        <f t="shared" si="10"/>
        <v>kVs=[11 0.4]</v>
      </c>
      <c r="R101" t="str">
        <f t="shared" si="11"/>
        <v>kVAs=[25 25]</v>
      </c>
      <c r="S101" t="s">
        <v>8431</v>
      </c>
      <c r="T101" t="s">
        <v>8432</v>
      </c>
      <c r="U101" t="s">
        <v>8427</v>
      </c>
    </row>
    <row r="102" spans="1:21" x14ac:dyDescent="0.25">
      <c r="A102" t="s">
        <v>140</v>
      </c>
      <c r="B102">
        <v>15</v>
      </c>
      <c r="C102">
        <v>11</v>
      </c>
      <c r="D102">
        <v>0.23</v>
      </c>
      <c r="E102" t="s">
        <v>77</v>
      </c>
      <c r="F102" t="s">
        <v>271</v>
      </c>
      <c r="G102">
        <v>9009</v>
      </c>
      <c r="H102" t="str">
        <f t="shared" si="6"/>
        <v>LUB_9009</v>
      </c>
      <c r="I102" t="str">
        <f t="shared" si="7"/>
        <v>9009load</v>
      </c>
      <c r="K102" t="s">
        <v>296</v>
      </c>
      <c r="L102" t="str">
        <f t="shared" si="8"/>
        <v>Transformer.LUB_9009</v>
      </c>
      <c r="M102" t="s">
        <v>306</v>
      </c>
      <c r="N102" t="s">
        <v>8430</v>
      </c>
      <c r="O102" t="str">
        <f t="shared" si="9"/>
        <v>Buses=[9009 9009load]</v>
      </c>
      <c r="P102" t="s">
        <v>8429</v>
      </c>
      <c r="Q102" t="str">
        <f t="shared" si="10"/>
        <v>kVs=[11 0.23]</v>
      </c>
      <c r="R102" t="str">
        <f t="shared" si="11"/>
        <v>kVAs=[15 15]</v>
      </c>
      <c r="S102" t="s">
        <v>8431</v>
      </c>
      <c r="T102" t="s">
        <v>8432</v>
      </c>
      <c r="U102" t="s">
        <v>8427</v>
      </c>
    </row>
    <row r="103" spans="1:21" x14ac:dyDescent="0.25">
      <c r="A103" t="s">
        <v>141</v>
      </c>
      <c r="B103">
        <v>25</v>
      </c>
      <c r="C103">
        <v>11</v>
      </c>
      <c r="D103">
        <v>0.4</v>
      </c>
      <c r="E103" t="s">
        <v>77</v>
      </c>
      <c r="F103" t="s">
        <v>271</v>
      </c>
      <c r="G103">
        <v>9190</v>
      </c>
      <c r="H103" t="str">
        <f t="shared" si="6"/>
        <v>LUB_9190</v>
      </c>
      <c r="I103" t="str">
        <f t="shared" si="7"/>
        <v>9190load</v>
      </c>
      <c r="K103" t="s">
        <v>296</v>
      </c>
      <c r="L103" t="str">
        <f t="shared" si="8"/>
        <v>Transformer.LUB_9190</v>
      </c>
      <c r="M103" t="s">
        <v>306</v>
      </c>
      <c r="N103" t="s">
        <v>8430</v>
      </c>
      <c r="O103" t="str">
        <f t="shared" si="9"/>
        <v>Buses=[9190 9190load]</v>
      </c>
      <c r="P103" t="s">
        <v>8429</v>
      </c>
      <c r="Q103" t="str">
        <f t="shared" si="10"/>
        <v>kVs=[11 0.4]</v>
      </c>
      <c r="R103" t="str">
        <f t="shared" si="11"/>
        <v>kVAs=[25 25]</v>
      </c>
      <c r="S103" t="s">
        <v>8431</v>
      </c>
      <c r="T103" t="s">
        <v>8432</v>
      </c>
      <c r="U103" t="s">
        <v>8427</v>
      </c>
    </row>
    <row r="104" spans="1:21" x14ac:dyDescent="0.25">
      <c r="A104" t="s">
        <v>142</v>
      </c>
      <c r="B104">
        <v>25</v>
      </c>
      <c r="C104">
        <v>11</v>
      </c>
      <c r="D104">
        <v>0.4</v>
      </c>
      <c r="E104" t="s">
        <v>77</v>
      </c>
      <c r="F104" t="s">
        <v>271</v>
      </c>
      <c r="G104">
        <v>9186</v>
      </c>
      <c r="H104" t="str">
        <f t="shared" si="6"/>
        <v>LUB_9186</v>
      </c>
      <c r="I104" t="str">
        <f t="shared" si="7"/>
        <v>9186load</v>
      </c>
      <c r="K104" t="s">
        <v>296</v>
      </c>
      <c r="L104" t="str">
        <f t="shared" si="8"/>
        <v>Transformer.LUB_9186</v>
      </c>
      <c r="M104" t="s">
        <v>306</v>
      </c>
      <c r="N104" t="s">
        <v>8430</v>
      </c>
      <c r="O104" t="str">
        <f t="shared" si="9"/>
        <v>Buses=[9186 9186load]</v>
      </c>
      <c r="P104" t="s">
        <v>8429</v>
      </c>
      <c r="Q104" t="str">
        <f t="shared" si="10"/>
        <v>kVs=[11 0.4]</v>
      </c>
      <c r="R104" t="str">
        <f t="shared" si="11"/>
        <v>kVAs=[25 25]</v>
      </c>
      <c r="S104" t="s">
        <v>8431</v>
      </c>
      <c r="T104" t="s">
        <v>8432</v>
      </c>
      <c r="U104" t="s">
        <v>8427</v>
      </c>
    </row>
    <row r="105" spans="1:21" x14ac:dyDescent="0.25">
      <c r="A105" t="s">
        <v>143</v>
      </c>
      <c r="B105">
        <v>50</v>
      </c>
      <c r="C105">
        <v>11</v>
      </c>
      <c r="D105">
        <v>0.4</v>
      </c>
      <c r="E105" t="s">
        <v>77</v>
      </c>
      <c r="F105" t="s">
        <v>271</v>
      </c>
      <c r="G105">
        <v>9179</v>
      </c>
      <c r="H105" t="str">
        <f t="shared" si="6"/>
        <v>LUB_9179</v>
      </c>
      <c r="I105" t="str">
        <f t="shared" si="7"/>
        <v>9179load</v>
      </c>
      <c r="K105" t="s">
        <v>296</v>
      </c>
      <c r="L105" t="str">
        <f t="shared" si="8"/>
        <v>Transformer.LUB_9179</v>
      </c>
      <c r="M105" t="s">
        <v>306</v>
      </c>
      <c r="N105" t="s">
        <v>8430</v>
      </c>
      <c r="O105" t="str">
        <f t="shared" si="9"/>
        <v>Buses=[9179 9179load]</v>
      </c>
      <c r="P105" t="s">
        <v>8429</v>
      </c>
      <c r="Q105" t="str">
        <f t="shared" si="10"/>
        <v>kVs=[11 0.4]</v>
      </c>
      <c r="R105" t="str">
        <f t="shared" si="11"/>
        <v>kVAs=[50 50]</v>
      </c>
      <c r="S105" t="s">
        <v>8431</v>
      </c>
      <c r="T105" t="s">
        <v>8432</v>
      </c>
      <c r="U105" t="s">
        <v>8427</v>
      </c>
    </row>
    <row r="106" spans="1:21" x14ac:dyDescent="0.25">
      <c r="A106" t="s">
        <v>144</v>
      </c>
      <c r="B106">
        <v>200</v>
      </c>
      <c r="C106">
        <v>11</v>
      </c>
      <c r="D106">
        <v>0.4</v>
      </c>
      <c r="E106" t="s">
        <v>77</v>
      </c>
      <c r="F106" t="s">
        <v>271</v>
      </c>
      <c r="G106">
        <v>9173</v>
      </c>
      <c r="H106" t="str">
        <f t="shared" si="6"/>
        <v>LUB_9173</v>
      </c>
      <c r="I106" t="str">
        <f t="shared" si="7"/>
        <v>9173load</v>
      </c>
      <c r="K106" t="s">
        <v>296</v>
      </c>
      <c r="L106" t="str">
        <f t="shared" si="8"/>
        <v>Transformer.LUB_9173</v>
      </c>
      <c r="M106" t="s">
        <v>306</v>
      </c>
      <c r="N106" t="s">
        <v>8430</v>
      </c>
      <c r="O106" t="str">
        <f t="shared" si="9"/>
        <v>Buses=[9173 9173load]</v>
      </c>
      <c r="P106" t="s">
        <v>8429</v>
      </c>
      <c r="Q106" t="str">
        <f t="shared" si="10"/>
        <v>kVs=[11 0.4]</v>
      </c>
      <c r="R106" t="str">
        <f t="shared" si="11"/>
        <v>kVAs=[200 200]</v>
      </c>
      <c r="S106" t="s">
        <v>8431</v>
      </c>
      <c r="T106" t="s">
        <v>8432</v>
      </c>
      <c r="U106" t="s">
        <v>8427</v>
      </c>
    </row>
    <row r="107" spans="1:21" x14ac:dyDescent="0.25">
      <c r="A107" t="s">
        <v>145</v>
      </c>
      <c r="B107">
        <v>100</v>
      </c>
      <c r="C107">
        <v>11</v>
      </c>
      <c r="D107">
        <v>0.4</v>
      </c>
      <c r="E107" t="s">
        <v>77</v>
      </c>
      <c r="F107" t="s">
        <v>271</v>
      </c>
      <c r="G107">
        <v>9158</v>
      </c>
      <c r="H107" t="str">
        <f t="shared" si="6"/>
        <v>LUB_9158</v>
      </c>
      <c r="I107" t="str">
        <f t="shared" si="7"/>
        <v>9158load</v>
      </c>
      <c r="K107" t="s">
        <v>296</v>
      </c>
      <c r="L107" t="str">
        <f t="shared" si="8"/>
        <v>Transformer.LUB_9158</v>
      </c>
      <c r="M107" t="s">
        <v>306</v>
      </c>
      <c r="N107" t="s">
        <v>8430</v>
      </c>
      <c r="O107" t="str">
        <f t="shared" si="9"/>
        <v>Buses=[9158 9158load]</v>
      </c>
      <c r="P107" t="s">
        <v>8429</v>
      </c>
      <c r="Q107" t="str">
        <f t="shared" si="10"/>
        <v>kVs=[11 0.4]</v>
      </c>
      <c r="R107" t="str">
        <f t="shared" si="11"/>
        <v>kVAs=[100 100]</v>
      </c>
      <c r="S107" t="s">
        <v>8431</v>
      </c>
      <c r="T107" t="s">
        <v>8432</v>
      </c>
      <c r="U107" t="s">
        <v>8427</v>
      </c>
    </row>
    <row r="108" spans="1:21" x14ac:dyDescent="0.25">
      <c r="A108" t="s">
        <v>146</v>
      </c>
      <c r="B108">
        <v>100</v>
      </c>
      <c r="C108">
        <v>11</v>
      </c>
      <c r="D108">
        <v>0.4</v>
      </c>
      <c r="E108" t="s">
        <v>77</v>
      </c>
      <c r="F108" t="s">
        <v>271</v>
      </c>
      <c r="G108">
        <v>9150</v>
      </c>
      <c r="H108" t="str">
        <f t="shared" si="6"/>
        <v>LUB_9150</v>
      </c>
      <c r="I108" t="str">
        <f t="shared" si="7"/>
        <v>9150load</v>
      </c>
      <c r="K108" t="s">
        <v>296</v>
      </c>
      <c r="L108" t="str">
        <f t="shared" si="8"/>
        <v>Transformer.LUB_9150</v>
      </c>
      <c r="M108" t="s">
        <v>306</v>
      </c>
      <c r="N108" t="s">
        <v>8430</v>
      </c>
      <c r="O108" t="str">
        <f t="shared" si="9"/>
        <v>Buses=[9150 9150load]</v>
      </c>
      <c r="P108" t="s">
        <v>8429</v>
      </c>
      <c r="Q108" t="str">
        <f t="shared" si="10"/>
        <v>kVs=[11 0.4]</v>
      </c>
      <c r="R108" t="str">
        <f t="shared" si="11"/>
        <v>kVAs=[100 100]</v>
      </c>
      <c r="S108" t="s">
        <v>8431</v>
      </c>
      <c r="T108" t="s">
        <v>8432</v>
      </c>
      <c r="U108" t="s">
        <v>8427</v>
      </c>
    </row>
    <row r="109" spans="1:21" x14ac:dyDescent="0.25">
      <c r="A109" t="s">
        <v>147</v>
      </c>
      <c r="B109">
        <v>100</v>
      </c>
      <c r="C109">
        <v>11</v>
      </c>
      <c r="D109">
        <v>0.4</v>
      </c>
      <c r="E109" t="s">
        <v>148</v>
      </c>
      <c r="F109" t="s">
        <v>271</v>
      </c>
      <c r="G109">
        <v>9011</v>
      </c>
      <c r="H109" t="str">
        <f t="shared" si="6"/>
        <v>LUB_9011</v>
      </c>
      <c r="I109" t="str">
        <f t="shared" si="7"/>
        <v>9011load</v>
      </c>
      <c r="K109" t="s">
        <v>296</v>
      </c>
      <c r="L109" t="str">
        <f t="shared" si="8"/>
        <v>Transformer.LUB_9011</v>
      </c>
      <c r="M109" t="s">
        <v>306</v>
      </c>
      <c r="N109" t="s">
        <v>8430</v>
      </c>
      <c r="O109" t="str">
        <f t="shared" si="9"/>
        <v>Buses=[9011 9011load]</v>
      </c>
      <c r="P109" t="s">
        <v>8429</v>
      </c>
      <c r="Q109" t="str">
        <f t="shared" si="10"/>
        <v>kVs=[11 0.4]</v>
      </c>
      <c r="R109" t="str">
        <f t="shared" si="11"/>
        <v>kVAs=[100 100]</v>
      </c>
      <c r="S109" t="s">
        <v>8431</v>
      </c>
      <c r="T109" t="s">
        <v>8432</v>
      </c>
      <c r="U109" t="s">
        <v>8427</v>
      </c>
    </row>
    <row r="110" spans="1:21" x14ac:dyDescent="0.25">
      <c r="A110" t="s">
        <v>149</v>
      </c>
      <c r="B110">
        <v>50</v>
      </c>
      <c r="C110">
        <v>11</v>
      </c>
      <c r="D110">
        <v>0.4</v>
      </c>
      <c r="E110" t="s">
        <v>77</v>
      </c>
      <c r="F110" t="s">
        <v>271</v>
      </c>
      <c r="G110">
        <v>9013</v>
      </c>
      <c r="H110" t="str">
        <f t="shared" si="6"/>
        <v>LUB_9013</v>
      </c>
      <c r="I110" t="str">
        <f t="shared" si="7"/>
        <v>9013load</v>
      </c>
      <c r="K110" t="s">
        <v>296</v>
      </c>
      <c r="L110" t="str">
        <f t="shared" si="8"/>
        <v>Transformer.LUB_9013</v>
      </c>
      <c r="M110" t="s">
        <v>306</v>
      </c>
      <c r="N110" t="s">
        <v>8430</v>
      </c>
      <c r="O110" t="str">
        <f t="shared" si="9"/>
        <v>Buses=[9013 9013load]</v>
      </c>
      <c r="P110" t="s">
        <v>8429</v>
      </c>
      <c r="Q110" t="str">
        <f t="shared" si="10"/>
        <v>kVs=[11 0.4]</v>
      </c>
      <c r="R110" t="str">
        <f t="shared" si="11"/>
        <v>kVAs=[50 50]</v>
      </c>
      <c r="S110" t="s">
        <v>8431</v>
      </c>
      <c r="T110" t="s">
        <v>8432</v>
      </c>
      <c r="U110" t="s">
        <v>8427</v>
      </c>
    </row>
    <row r="111" spans="1:21" x14ac:dyDescent="0.25">
      <c r="A111" t="s">
        <v>150</v>
      </c>
      <c r="B111">
        <v>100</v>
      </c>
      <c r="C111">
        <v>11</v>
      </c>
      <c r="D111">
        <v>0.4</v>
      </c>
      <c r="E111" t="s">
        <v>77</v>
      </c>
      <c r="F111" t="s">
        <v>271</v>
      </c>
      <c r="G111">
        <v>9240</v>
      </c>
      <c r="H111" t="str">
        <f t="shared" si="6"/>
        <v>LUB_9240</v>
      </c>
      <c r="I111" t="str">
        <f t="shared" si="7"/>
        <v>9240load</v>
      </c>
      <c r="K111" t="s">
        <v>296</v>
      </c>
      <c r="L111" t="str">
        <f t="shared" si="8"/>
        <v>Transformer.LUB_9240</v>
      </c>
      <c r="M111" t="s">
        <v>306</v>
      </c>
      <c r="N111" t="s">
        <v>8430</v>
      </c>
      <c r="O111" t="str">
        <f t="shared" si="9"/>
        <v>Buses=[9240 9240load]</v>
      </c>
      <c r="P111" t="s">
        <v>8429</v>
      </c>
      <c r="Q111" t="str">
        <f t="shared" si="10"/>
        <v>kVs=[11 0.4]</v>
      </c>
      <c r="R111" t="str">
        <f t="shared" si="11"/>
        <v>kVAs=[100 100]</v>
      </c>
      <c r="S111" t="s">
        <v>8431</v>
      </c>
      <c r="T111" t="s">
        <v>8432</v>
      </c>
      <c r="U111" t="s">
        <v>8427</v>
      </c>
    </row>
    <row r="112" spans="1:21" x14ac:dyDescent="0.25">
      <c r="A112" t="s">
        <v>151</v>
      </c>
      <c r="B112">
        <v>100</v>
      </c>
      <c r="C112">
        <v>11</v>
      </c>
      <c r="D112">
        <v>0.4</v>
      </c>
      <c r="E112" t="s">
        <v>77</v>
      </c>
      <c r="F112" t="s">
        <v>271</v>
      </c>
      <c r="G112">
        <v>9244</v>
      </c>
      <c r="H112" t="str">
        <f t="shared" si="6"/>
        <v>LUB_9244</v>
      </c>
      <c r="I112" t="str">
        <f t="shared" si="7"/>
        <v>9244load</v>
      </c>
      <c r="K112" t="s">
        <v>296</v>
      </c>
      <c r="L112" t="str">
        <f t="shared" si="8"/>
        <v>Transformer.LUB_9244</v>
      </c>
      <c r="M112" t="s">
        <v>306</v>
      </c>
      <c r="N112" t="s">
        <v>8430</v>
      </c>
      <c r="O112" t="str">
        <f t="shared" si="9"/>
        <v>Buses=[9244 9244load]</v>
      </c>
      <c r="P112" t="s">
        <v>8429</v>
      </c>
      <c r="Q112" t="str">
        <f t="shared" si="10"/>
        <v>kVs=[11 0.4]</v>
      </c>
      <c r="R112" t="str">
        <f t="shared" si="11"/>
        <v>kVAs=[100 100]</v>
      </c>
      <c r="S112" t="s">
        <v>8431</v>
      </c>
      <c r="T112" t="s">
        <v>8432</v>
      </c>
      <c r="U112" t="s">
        <v>8427</v>
      </c>
    </row>
    <row r="113" spans="1:21" x14ac:dyDescent="0.25">
      <c r="A113" t="s">
        <v>152</v>
      </c>
      <c r="B113">
        <v>50</v>
      </c>
      <c r="C113">
        <v>11</v>
      </c>
      <c r="D113">
        <v>0.4</v>
      </c>
      <c r="E113" t="s">
        <v>77</v>
      </c>
      <c r="F113" t="s">
        <v>271</v>
      </c>
      <c r="G113">
        <v>9248</v>
      </c>
      <c r="H113" t="str">
        <f t="shared" si="6"/>
        <v>LUB_9248</v>
      </c>
      <c r="I113" t="str">
        <f t="shared" si="7"/>
        <v>9248load</v>
      </c>
      <c r="K113" t="s">
        <v>296</v>
      </c>
      <c r="L113" t="str">
        <f t="shared" si="8"/>
        <v>Transformer.LUB_9248</v>
      </c>
      <c r="M113" t="s">
        <v>306</v>
      </c>
      <c r="N113" t="s">
        <v>8430</v>
      </c>
      <c r="O113" t="str">
        <f t="shared" si="9"/>
        <v>Buses=[9248 9248load]</v>
      </c>
      <c r="P113" t="s">
        <v>8429</v>
      </c>
      <c r="Q113" t="str">
        <f t="shared" si="10"/>
        <v>kVs=[11 0.4]</v>
      </c>
      <c r="R113" t="str">
        <f t="shared" si="11"/>
        <v>kVAs=[50 50]</v>
      </c>
      <c r="S113" t="s">
        <v>8431</v>
      </c>
      <c r="T113" t="s">
        <v>8432</v>
      </c>
      <c r="U113" t="s">
        <v>8427</v>
      </c>
    </row>
    <row r="114" spans="1:21" x14ac:dyDescent="0.25">
      <c r="A114" t="s">
        <v>153</v>
      </c>
      <c r="B114">
        <v>200</v>
      </c>
      <c r="C114">
        <v>11</v>
      </c>
      <c r="D114">
        <v>0.4</v>
      </c>
      <c r="E114" t="s">
        <v>77</v>
      </c>
      <c r="F114" t="s">
        <v>271</v>
      </c>
      <c r="G114">
        <v>9137</v>
      </c>
      <c r="H114" t="str">
        <f t="shared" si="6"/>
        <v>LUB_9137</v>
      </c>
      <c r="I114" t="str">
        <f t="shared" si="7"/>
        <v>9137load</v>
      </c>
      <c r="K114" t="s">
        <v>296</v>
      </c>
      <c r="L114" t="str">
        <f t="shared" si="8"/>
        <v>Transformer.LUB_9137</v>
      </c>
      <c r="M114" t="s">
        <v>306</v>
      </c>
      <c r="N114" t="s">
        <v>8430</v>
      </c>
      <c r="O114" t="str">
        <f t="shared" si="9"/>
        <v>Buses=[9137 9137load]</v>
      </c>
      <c r="P114" t="s">
        <v>8429</v>
      </c>
      <c r="Q114" t="str">
        <f t="shared" si="10"/>
        <v>kVs=[11 0.4]</v>
      </c>
      <c r="R114" t="str">
        <f t="shared" si="11"/>
        <v>kVAs=[200 200]</v>
      </c>
      <c r="S114" t="s">
        <v>8431</v>
      </c>
      <c r="T114" t="s">
        <v>8432</v>
      </c>
      <c r="U114" t="s">
        <v>8427</v>
      </c>
    </row>
    <row r="115" spans="1:21" x14ac:dyDescent="0.25">
      <c r="A115" t="s">
        <v>154</v>
      </c>
      <c r="B115">
        <v>200</v>
      </c>
      <c r="C115">
        <v>11</v>
      </c>
      <c r="D115">
        <v>0.4</v>
      </c>
      <c r="E115" t="s">
        <v>77</v>
      </c>
      <c r="F115" t="s">
        <v>271</v>
      </c>
      <c r="G115">
        <v>9238</v>
      </c>
      <c r="H115" t="str">
        <f t="shared" si="6"/>
        <v>LUB_9238</v>
      </c>
      <c r="I115" t="str">
        <f t="shared" si="7"/>
        <v>9238load</v>
      </c>
      <c r="K115" t="s">
        <v>296</v>
      </c>
      <c r="L115" t="str">
        <f t="shared" si="8"/>
        <v>Transformer.LUB_9238</v>
      </c>
      <c r="M115" t="s">
        <v>306</v>
      </c>
      <c r="N115" t="s">
        <v>8430</v>
      </c>
      <c r="O115" t="str">
        <f t="shared" si="9"/>
        <v>Buses=[9238 9238load]</v>
      </c>
      <c r="P115" t="s">
        <v>8429</v>
      </c>
      <c r="Q115" t="str">
        <f t="shared" si="10"/>
        <v>kVs=[11 0.4]</v>
      </c>
      <c r="R115" t="str">
        <f t="shared" si="11"/>
        <v>kVAs=[200 200]</v>
      </c>
      <c r="S115" t="s">
        <v>8431</v>
      </c>
      <c r="T115" t="s">
        <v>8432</v>
      </c>
      <c r="U115" t="s">
        <v>8427</v>
      </c>
    </row>
    <row r="116" spans="1:21" x14ac:dyDescent="0.25">
      <c r="A116" t="s">
        <v>155</v>
      </c>
      <c r="B116">
        <v>100</v>
      </c>
      <c r="C116">
        <v>11</v>
      </c>
      <c r="D116">
        <v>0.4</v>
      </c>
      <c r="E116" t="s">
        <v>77</v>
      </c>
      <c r="F116" t="s">
        <v>271</v>
      </c>
      <c r="G116">
        <v>9422</v>
      </c>
      <c r="H116" t="str">
        <f t="shared" si="6"/>
        <v>LUB_9422</v>
      </c>
      <c r="I116" t="str">
        <f t="shared" si="7"/>
        <v>9422load</v>
      </c>
      <c r="K116" t="s">
        <v>296</v>
      </c>
      <c r="L116" t="str">
        <f t="shared" si="8"/>
        <v>Transformer.LUB_9422</v>
      </c>
      <c r="M116" t="s">
        <v>306</v>
      </c>
      <c r="N116" t="s">
        <v>8430</v>
      </c>
      <c r="O116" t="str">
        <f t="shared" si="9"/>
        <v>Buses=[9422 9422load]</v>
      </c>
      <c r="P116" t="s">
        <v>8429</v>
      </c>
      <c r="Q116" t="str">
        <f t="shared" si="10"/>
        <v>kVs=[11 0.4]</v>
      </c>
      <c r="R116" t="str">
        <f t="shared" si="11"/>
        <v>kVAs=[100 100]</v>
      </c>
      <c r="S116" t="s">
        <v>8431</v>
      </c>
      <c r="T116" t="s">
        <v>8432</v>
      </c>
      <c r="U116" t="s">
        <v>8427</v>
      </c>
    </row>
    <row r="117" spans="1:21" x14ac:dyDescent="0.25">
      <c r="A117" t="s">
        <v>156</v>
      </c>
      <c r="B117">
        <v>200</v>
      </c>
      <c r="C117">
        <v>11</v>
      </c>
      <c r="D117">
        <v>0.4</v>
      </c>
      <c r="E117" t="s">
        <v>77</v>
      </c>
      <c r="F117" t="s">
        <v>271</v>
      </c>
      <c r="G117">
        <v>9423</v>
      </c>
      <c r="H117" t="str">
        <f t="shared" si="6"/>
        <v>LUB_9423</v>
      </c>
      <c r="I117" t="str">
        <f t="shared" si="7"/>
        <v>9423load</v>
      </c>
      <c r="K117" t="s">
        <v>296</v>
      </c>
      <c r="L117" t="str">
        <f t="shared" si="8"/>
        <v>Transformer.LUB_9423</v>
      </c>
      <c r="M117" t="s">
        <v>306</v>
      </c>
      <c r="N117" t="s">
        <v>8430</v>
      </c>
      <c r="O117" t="str">
        <f t="shared" si="9"/>
        <v>Buses=[9423 9423load]</v>
      </c>
      <c r="P117" t="s">
        <v>8429</v>
      </c>
      <c r="Q117" t="str">
        <f t="shared" si="10"/>
        <v>kVs=[11 0.4]</v>
      </c>
      <c r="R117" t="str">
        <f t="shared" si="11"/>
        <v>kVAs=[200 200]</v>
      </c>
      <c r="S117" t="s">
        <v>8431</v>
      </c>
      <c r="T117" t="s">
        <v>8432</v>
      </c>
      <c r="U117" t="s">
        <v>8427</v>
      </c>
    </row>
    <row r="118" spans="1:21" x14ac:dyDescent="0.25">
      <c r="A118" t="s">
        <v>157</v>
      </c>
      <c r="B118">
        <v>100</v>
      </c>
      <c r="C118">
        <v>11</v>
      </c>
      <c r="D118">
        <v>0.4</v>
      </c>
      <c r="E118" t="s">
        <v>77</v>
      </c>
      <c r="F118" t="s">
        <v>271</v>
      </c>
      <c r="G118">
        <v>9424</v>
      </c>
      <c r="H118" t="str">
        <f t="shared" si="6"/>
        <v>LUB_9424</v>
      </c>
      <c r="I118" t="str">
        <f t="shared" si="7"/>
        <v>9424load</v>
      </c>
      <c r="K118" t="s">
        <v>296</v>
      </c>
      <c r="L118" t="str">
        <f t="shared" si="8"/>
        <v>Transformer.LUB_9424</v>
      </c>
      <c r="M118" t="s">
        <v>306</v>
      </c>
      <c r="N118" t="s">
        <v>8430</v>
      </c>
      <c r="O118" t="str">
        <f t="shared" si="9"/>
        <v>Buses=[9424 9424load]</v>
      </c>
      <c r="P118" t="s">
        <v>8429</v>
      </c>
      <c r="Q118" t="str">
        <f t="shared" si="10"/>
        <v>kVs=[11 0.4]</v>
      </c>
      <c r="R118" t="str">
        <f t="shared" si="11"/>
        <v>kVAs=[100 100]</v>
      </c>
      <c r="S118" t="s">
        <v>8431</v>
      </c>
      <c r="T118" t="s">
        <v>8432</v>
      </c>
      <c r="U118" t="s">
        <v>8427</v>
      </c>
    </row>
    <row r="119" spans="1:21" x14ac:dyDescent="0.25">
      <c r="A119" t="s">
        <v>158</v>
      </c>
      <c r="B119">
        <v>100</v>
      </c>
      <c r="C119">
        <v>11</v>
      </c>
      <c r="D119">
        <v>0.4</v>
      </c>
      <c r="E119" t="s">
        <v>77</v>
      </c>
      <c r="F119" t="s">
        <v>271</v>
      </c>
      <c r="G119">
        <v>9428</v>
      </c>
      <c r="H119" t="str">
        <f t="shared" si="6"/>
        <v>LUB_9428</v>
      </c>
      <c r="I119" t="str">
        <f t="shared" si="7"/>
        <v>9428load</v>
      </c>
      <c r="K119" t="s">
        <v>296</v>
      </c>
      <c r="L119" t="str">
        <f t="shared" si="8"/>
        <v>Transformer.LUB_9428</v>
      </c>
      <c r="M119" t="s">
        <v>306</v>
      </c>
      <c r="N119" t="s">
        <v>8430</v>
      </c>
      <c r="O119" t="str">
        <f t="shared" si="9"/>
        <v>Buses=[9428 9428load]</v>
      </c>
      <c r="P119" t="s">
        <v>8429</v>
      </c>
      <c r="Q119" t="str">
        <f t="shared" si="10"/>
        <v>kVs=[11 0.4]</v>
      </c>
      <c r="R119" t="str">
        <f t="shared" si="11"/>
        <v>kVAs=[100 100]</v>
      </c>
      <c r="S119" t="s">
        <v>8431</v>
      </c>
      <c r="T119" t="s">
        <v>8432</v>
      </c>
      <c r="U119" t="s">
        <v>8427</v>
      </c>
    </row>
    <row r="120" spans="1:21" x14ac:dyDescent="0.25">
      <c r="A120" t="s">
        <v>159</v>
      </c>
      <c r="B120">
        <v>200</v>
      </c>
      <c r="C120">
        <v>11</v>
      </c>
      <c r="D120">
        <v>0.4</v>
      </c>
      <c r="E120" t="s">
        <v>77</v>
      </c>
      <c r="F120" t="s">
        <v>271</v>
      </c>
      <c r="G120">
        <v>9431</v>
      </c>
      <c r="H120" t="str">
        <f t="shared" si="6"/>
        <v>LUB_9431</v>
      </c>
      <c r="I120" t="str">
        <f t="shared" si="7"/>
        <v>9431load</v>
      </c>
      <c r="K120" t="s">
        <v>296</v>
      </c>
      <c r="L120" t="str">
        <f t="shared" si="8"/>
        <v>Transformer.LUB_9431</v>
      </c>
      <c r="M120" t="s">
        <v>306</v>
      </c>
      <c r="N120" t="s">
        <v>8430</v>
      </c>
      <c r="O120" t="str">
        <f t="shared" si="9"/>
        <v>Buses=[9431 9431load]</v>
      </c>
      <c r="P120" t="s">
        <v>8429</v>
      </c>
      <c r="Q120" t="str">
        <f t="shared" si="10"/>
        <v>kVs=[11 0.4]</v>
      </c>
      <c r="R120" t="str">
        <f t="shared" si="11"/>
        <v>kVAs=[200 200]</v>
      </c>
      <c r="S120" t="s">
        <v>8431</v>
      </c>
      <c r="T120" t="s">
        <v>8432</v>
      </c>
      <c r="U120" t="s">
        <v>8427</v>
      </c>
    </row>
    <row r="121" spans="1:21" x14ac:dyDescent="0.25">
      <c r="A121" t="s">
        <v>160</v>
      </c>
      <c r="B121">
        <v>250</v>
      </c>
      <c r="C121">
        <v>11</v>
      </c>
      <c r="D121">
        <v>0.4</v>
      </c>
      <c r="E121" t="s">
        <v>77</v>
      </c>
      <c r="F121" t="s">
        <v>271</v>
      </c>
      <c r="G121">
        <v>9433</v>
      </c>
      <c r="H121" t="str">
        <f t="shared" si="6"/>
        <v>LUB_9433</v>
      </c>
      <c r="I121" t="str">
        <f t="shared" si="7"/>
        <v>9433load</v>
      </c>
      <c r="K121" t="s">
        <v>296</v>
      </c>
      <c r="L121" t="str">
        <f t="shared" si="8"/>
        <v>Transformer.LUB_9433</v>
      </c>
      <c r="M121" t="s">
        <v>306</v>
      </c>
      <c r="N121" t="s">
        <v>8430</v>
      </c>
      <c r="O121" t="str">
        <f t="shared" si="9"/>
        <v>Buses=[9433 9433load]</v>
      </c>
      <c r="P121" t="s">
        <v>8429</v>
      </c>
      <c r="Q121" t="str">
        <f t="shared" si="10"/>
        <v>kVs=[11 0.4]</v>
      </c>
      <c r="R121" t="str">
        <f t="shared" si="11"/>
        <v>kVAs=[250 250]</v>
      </c>
      <c r="S121" t="s">
        <v>8431</v>
      </c>
      <c r="T121" t="s">
        <v>8432</v>
      </c>
      <c r="U121" t="s">
        <v>8427</v>
      </c>
    </row>
    <row r="122" spans="1:21" x14ac:dyDescent="0.25">
      <c r="A122" t="s">
        <v>161</v>
      </c>
      <c r="B122">
        <v>50</v>
      </c>
      <c r="C122">
        <v>11</v>
      </c>
      <c r="D122">
        <v>0.4</v>
      </c>
      <c r="E122" t="s">
        <v>77</v>
      </c>
      <c r="F122" t="s">
        <v>271</v>
      </c>
      <c r="G122">
        <v>9253</v>
      </c>
      <c r="H122" t="str">
        <f t="shared" si="6"/>
        <v>LUB_9253</v>
      </c>
      <c r="I122" t="str">
        <f t="shared" si="7"/>
        <v>9253load</v>
      </c>
      <c r="K122" t="s">
        <v>296</v>
      </c>
      <c r="L122" t="str">
        <f t="shared" si="8"/>
        <v>Transformer.LUB_9253</v>
      </c>
      <c r="M122" t="s">
        <v>306</v>
      </c>
      <c r="N122" t="s">
        <v>8430</v>
      </c>
      <c r="O122" t="str">
        <f t="shared" si="9"/>
        <v>Buses=[9253 9253load]</v>
      </c>
      <c r="P122" t="s">
        <v>8429</v>
      </c>
      <c r="Q122" t="str">
        <f t="shared" si="10"/>
        <v>kVs=[11 0.4]</v>
      </c>
      <c r="R122" t="str">
        <f t="shared" si="11"/>
        <v>kVAs=[50 50]</v>
      </c>
      <c r="S122" t="s">
        <v>8431</v>
      </c>
      <c r="T122" t="s">
        <v>8432</v>
      </c>
      <c r="U122" t="s">
        <v>8427</v>
      </c>
    </row>
    <row r="123" spans="1:21" x14ac:dyDescent="0.25">
      <c r="A123" t="s">
        <v>162</v>
      </c>
      <c r="B123">
        <v>100</v>
      </c>
      <c r="C123">
        <v>11</v>
      </c>
      <c r="D123">
        <v>0.4</v>
      </c>
      <c r="E123" t="s">
        <v>77</v>
      </c>
      <c r="F123" t="s">
        <v>271</v>
      </c>
      <c r="G123">
        <v>9270</v>
      </c>
      <c r="H123" t="str">
        <f t="shared" si="6"/>
        <v>LUB_9270</v>
      </c>
      <c r="I123" t="str">
        <f t="shared" si="7"/>
        <v>9270load</v>
      </c>
      <c r="K123" t="s">
        <v>296</v>
      </c>
      <c r="L123" t="str">
        <f t="shared" si="8"/>
        <v>Transformer.LUB_9270</v>
      </c>
      <c r="M123" t="s">
        <v>306</v>
      </c>
      <c r="N123" t="s">
        <v>8430</v>
      </c>
      <c r="O123" t="str">
        <f t="shared" si="9"/>
        <v>Buses=[9270 9270load]</v>
      </c>
      <c r="P123" t="s">
        <v>8429</v>
      </c>
      <c r="Q123" t="str">
        <f t="shared" si="10"/>
        <v>kVs=[11 0.4]</v>
      </c>
      <c r="R123" t="str">
        <f t="shared" si="11"/>
        <v>kVAs=[100 100]</v>
      </c>
      <c r="S123" t="s">
        <v>8431</v>
      </c>
      <c r="T123" t="s">
        <v>8432</v>
      </c>
      <c r="U123" t="s">
        <v>8427</v>
      </c>
    </row>
    <row r="124" spans="1:21" x14ac:dyDescent="0.25">
      <c r="A124" t="s">
        <v>163</v>
      </c>
      <c r="B124">
        <v>100</v>
      </c>
      <c r="C124">
        <v>11</v>
      </c>
      <c r="D124">
        <v>0.4</v>
      </c>
      <c r="E124" t="s">
        <v>164</v>
      </c>
      <c r="F124" t="s">
        <v>271</v>
      </c>
      <c r="G124">
        <v>9263</v>
      </c>
      <c r="H124" t="str">
        <f t="shared" si="6"/>
        <v>LUB_9263</v>
      </c>
      <c r="I124" t="str">
        <f t="shared" si="7"/>
        <v>9263load</v>
      </c>
      <c r="K124" t="s">
        <v>296</v>
      </c>
      <c r="L124" t="str">
        <f t="shared" si="8"/>
        <v>Transformer.LUB_9263</v>
      </c>
      <c r="M124" t="s">
        <v>306</v>
      </c>
      <c r="N124" t="s">
        <v>8430</v>
      </c>
      <c r="O124" t="str">
        <f t="shared" si="9"/>
        <v>Buses=[9263 9263load]</v>
      </c>
      <c r="P124" t="s">
        <v>8429</v>
      </c>
      <c r="Q124" t="str">
        <f t="shared" si="10"/>
        <v>kVs=[11 0.4]</v>
      </c>
      <c r="R124" t="str">
        <f t="shared" si="11"/>
        <v>kVAs=[100 100]</v>
      </c>
      <c r="S124" t="s">
        <v>8431</v>
      </c>
      <c r="T124" t="s">
        <v>8432</v>
      </c>
      <c r="U124" t="s">
        <v>8427</v>
      </c>
    </row>
    <row r="125" spans="1:21" x14ac:dyDescent="0.25">
      <c r="A125" t="s">
        <v>165</v>
      </c>
      <c r="B125">
        <v>1000</v>
      </c>
      <c r="C125">
        <v>11</v>
      </c>
      <c r="D125">
        <v>0.4</v>
      </c>
      <c r="E125" t="s">
        <v>166</v>
      </c>
      <c r="F125" t="s">
        <v>271</v>
      </c>
      <c r="G125">
        <v>9269</v>
      </c>
      <c r="H125" t="str">
        <f t="shared" si="6"/>
        <v>LUB_9269</v>
      </c>
      <c r="I125" t="str">
        <f t="shared" si="7"/>
        <v>9269load</v>
      </c>
      <c r="K125" t="s">
        <v>296</v>
      </c>
      <c r="L125" t="str">
        <f t="shared" si="8"/>
        <v>Transformer.LUB_9269</v>
      </c>
      <c r="M125" t="s">
        <v>306</v>
      </c>
      <c r="N125" t="s">
        <v>8430</v>
      </c>
      <c r="O125" t="str">
        <f t="shared" si="9"/>
        <v>Buses=[9269 9269load]</v>
      </c>
      <c r="P125" t="s">
        <v>8429</v>
      </c>
      <c r="Q125" t="str">
        <f t="shared" si="10"/>
        <v>kVs=[11 0.4]</v>
      </c>
      <c r="R125" t="str">
        <f t="shared" si="11"/>
        <v>kVAs=[1000 1000]</v>
      </c>
      <c r="S125" t="s">
        <v>8431</v>
      </c>
      <c r="T125" t="s">
        <v>8432</v>
      </c>
      <c r="U125" t="s">
        <v>8427</v>
      </c>
    </row>
    <row r="126" spans="1:21" x14ac:dyDescent="0.25">
      <c r="A126" t="s">
        <v>167</v>
      </c>
      <c r="B126">
        <v>100</v>
      </c>
      <c r="C126">
        <v>11</v>
      </c>
      <c r="D126">
        <v>0.4</v>
      </c>
      <c r="E126" t="s">
        <v>77</v>
      </c>
      <c r="F126" t="s">
        <v>271</v>
      </c>
      <c r="G126">
        <v>9274</v>
      </c>
      <c r="H126" t="str">
        <f t="shared" si="6"/>
        <v>LUB_9274</v>
      </c>
      <c r="I126" t="str">
        <f t="shared" si="7"/>
        <v>9274load</v>
      </c>
      <c r="K126" t="s">
        <v>296</v>
      </c>
      <c r="L126" t="str">
        <f t="shared" si="8"/>
        <v>Transformer.LUB_9274</v>
      </c>
      <c r="M126" t="s">
        <v>306</v>
      </c>
      <c r="N126" t="s">
        <v>8430</v>
      </c>
      <c r="O126" t="str">
        <f t="shared" si="9"/>
        <v>Buses=[9274 9274load]</v>
      </c>
      <c r="P126" t="s">
        <v>8429</v>
      </c>
      <c r="Q126" t="str">
        <f t="shared" si="10"/>
        <v>kVs=[11 0.4]</v>
      </c>
      <c r="R126" t="str">
        <f t="shared" si="11"/>
        <v>kVAs=[100 100]</v>
      </c>
      <c r="S126" t="s">
        <v>8431</v>
      </c>
      <c r="T126" t="s">
        <v>8432</v>
      </c>
      <c r="U126" t="s">
        <v>8427</v>
      </c>
    </row>
    <row r="127" spans="1:21" x14ac:dyDescent="0.25">
      <c r="A127" t="s">
        <v>168</v>
      </c>
      <c r="B127">
        <v>50</v>
      </c>
      <c r="C127">
        <v>11</v>
      </c>
      <c r="D127">
        <v>0.4</v>
      </c>
      <c r="E127" t="s">
        <v>77</v>
      </c>
      <c r="F127" t="s">
        <v>271</v>
      </c>
      <c r="G127">
        <v>9287</v>
      </c>
      <c r="H127" t="str">
        <f t="shared" si="6"/>
        <v>LUB_9287</v>
      </c>
      <c r="I127" t="str">
        <f t="shared" si="7"/>
        <v>9287load</v>
      </c>
      <c r="K127" t="s">
        <v>296</v>
      </c>
      <c r="L127" t="str">
        <f t="shared" si="8"/>
        <v>Transformer.LUB_9287</v>
      </c>
      <c r="M127" t="s">
        <v>306</v>
      </c>
      <c r="N127" t="s">
        <v>8430</v>
      </c>
      <c r="O127" t="str">
        <f t="shared" si="9"/>
        <v>Buses=[9287 9287load]</v>
      </c>
      <c r="P127" t="s">
        <v>8429</v>
      </c>
      <c r="Q127" t="str">
        <f t="shared" si="10"/>
        <v>kVs=[11 0.4]</v>
      </c>
      <c r="R127" t="str">
        <f t="shared" si="11"/>
        <v>kVAs=[50 50]</v>
      </c>
      <c r="S127" t="s">
        <v>8431</v>
      </c>
      <c r="T127" t="s">
        <v>8432</v>
      </c>
      <c r="U127" t="s">
        <v>8427</v>
      </c>
    </row>
    <row r="128" spans="1:21" x14ac:dyDescent="0.25">
      <c r="A128" t="s">
        <v>169</v>
      </c>
      <c r="B128">
        <v>100</v>
      </c>
      <c r="C128">
        <v>11</v>
      </c>
      <c r="D128">
        <v>0.4</v>
      </c>
      <c r="E128" t="s">
        <v>77</v>
      </c>
      <c r="F128" t="s">
        <v>271</v>
      </c>
      <c r="G128">
        <v>9283</v>
      </c>
      <c r="H128" t="str">
        <f t="shared" si="6"/>
        <v>LUB_9283</v>
      </c>
      <c r="I128" t="str">
        <f t="shared" si="7"/>
        <v>9283load</v>
      </c>
      <c r="K128" t="s">
        <v>296</v>
      </c>
      <c r="L128" t="str">
        <f t="shared" si="8"/>
        <v>Transformer.LUB_9283</v>
      </c>
      <c r="M128" t="s">
        <v>306</v>
      </c>
      <c r="N128" t="s">
        <v>8430</v>
      </c>
      <c r="O128" t="str">
        <f t="shared" si="9"/>
        <v>Buses=[9283 9283load]</v>
      </c>
      <c r="P128" t="s">
        <v>8429</v>
      </c>
      <c r="Q128" t="str">
        <f t="shared" si="10"/>
        <v>kVs=[11 0.4]</v>
      </c>
      <c r="R128" t="str">
        <f t="shared" si="11"/>
        <v>kVAs=[100 100]</v>
      </c>
      <c r="S128" t="s">
        <v>8431</v>
      </c>
      <c r="T128" t="s">
        <v>8432</v>
      </c>
      <c r="U128" t="s">
        <v>8427</v>
      </c>
    </row>
    <row r="129" spans="1:21" x14ac:dyDescent="0.25">
      <c r="A129" t="s">
        <v>170</v>
      </c>
      <c r="B129">
        <v>100</v>
      </c>
      <c r="C129">
        <v>11</v>
      </c>
      <c r="D129">
        <v>0.4</v>
      </c>
      <c r="E129" t="s">
        <v>77</v>
      </c>
      <c r="F129" t="s">
        <v>271</v>
      </c>
      <c r="G129">
        <v>9288</v>
      </c>
      <c r="H129" t="str">
        <f t="shared" si="6"/>
        <v>LUB_9288</v>
      </c>
      <c r="I129" t="str">
        <f t="shared" si="7"/>
        <v>9288load</v>
      </c>
      <c r="K129" t="s">
        <v>296</v>
      </c>
      <c r="L129" t="str">
        <f t="shared" si="8"/>
        <v>Transformer.LUB_9288</v>
      </c>
      <c r="M129" t="s">
        <v>306</v>
      </c>
      <c r="N129" t="s">
        <v>8430</v>
      </c>
      <c r="O129" t="str">
        <f t="shared" si="9"/>
        <v>Buses=[9288 9288load]</v>
      </c>
      <c r="P129" t="s">
        <v>8429</v>
      </c>
      <c r="Q129" t="str">
        <f t="shared" si="10"/>
        <v>kVs=[11 0.4]</v>
      </c>
      <c r="R129" t="str">
        <f t="shared" si="11"/>
        <v>kVAs=[100 100]</v>
      </c>
      <c r="S129" t="s">
        <v>8431</v>
      </c>
      <c r="T129" t="s">
        <v>8432</v>
      </c>
      <c r="U129" t="s">
        <v>8427</v>
      </c>
    </row>
    <row r="130" spans="1:21" x14ac:dyDescent="0.25">
      <c r="A130" t="s">
        <v>171</v>
      </c>
      <c r="B130">
        <v>250</v>
      </c>
      <c r="C130">
        <v>11</v>
      </c>
      <c r="D130">
        <v>0.4</v>
      </c>
      <c r="E130" t="s">
        <v>77</v>
      </c>
      <c r="F130" t="s">
        <v>271</v>
      </c>
      <c r="G130">
        <v>9289</v>
      </c>
      <c r="H130" t="str">
        <f t="shared" si="6"/>
        <v>LUB_9289</v>
      </c>
      <c r="I130" t="str">
        <f t="shared" si="7"/>
        <v>9289load</v>
      </c>
      <c r="K130" t="s">
        <v>296</v>
      </c>
      <c r="L130" t="str">
        <f t="shared" si="8"/>
        <v>Transformer.LUB_9289</v>
      </c>
      <c r="M130" t="s">
        <v>306</v>
      </c>
      <c r="N130" t="s">
        <v>8430</v>
      </c>
      <c r="O130" t="str">
        <f t="shared" si="9"/>
        <v>Buses=[9289 9289load]</v>
      </c>
      <c r="P130" t="s">
        <v>8429</v>
      </c>
      <c r="Q130" t="str">
        <f t="shared" si="10"/>
        <v>kVs=[11 0.4]</v>
      </c>
      <c r="R130" t="str">
        <f t="shared" si="11"/>
        <v>kVAs=[250 250]</v>
      </c>
      <c r="S130" t="s">
        <v>8431</v>
      </c>
      <c r="T130" t="s">
        <v>8432</v>
      </c>
      <c r="U130" t="s">
        <v>8427</v>
      </c>
    </row>
    <row r="131" spans="1:21" x14ac:dyDescent="0.25">
      <c r="A131" t="s">
        <v>172</v>
      </c>
      <c r="B131">
        <v>100</v>
      </c>
      <c r="C131">
        <v>11</v>
      </c>
      <c r="D131">
        <v>0.4</v>
      </c>
      <c r="E131" t="s">
        <v>77</v>
      </c>
      <c r="F131" t="s">
        <v>271</v>
      </c>
      <c r="G131">
        <v>9300</v>
      </c>
      <c r="H131" t="str">
        <f t="shared" ref="H131:H194" si="12">F131&amp;"_"&amp;G131</f>
        <v>LUB_9300</v>
      </c>
      <c r="I131" t="str">
        <f t="shared" ref="I131:I194" si="13">G131&amp;"load"</f>
        <v>9300load</v>
      </c>
      <c r="K131" t="s">
        <v>296</v>
      </c>
      <c r="L131" t="str">
        <f t="shared" ref="L131:L194" si="14">"Transformer."&amp;H131</f>
        <v>Transformer.LUB_9300</v>
      </c>
      <c r="M131" t="s">
        <v>306</v>
      </c>
      <c r="N131" t="s">
        <v>8430</v>
      </c>
      <c r="O131" t="str">
        <f t="shared" ref="O131:O194" si="15">"Buses=["&amp;G131&amp;" "&amp;I131&amp;"]"</f>
        <v>Buses=[9300 9300load]</v>
      </c>
      <c r="P131" t="s">
        <v>8429</v>
      </c>
      <c r="Q131" t="str">
        <f t="shared" ref="Q131:Q194" si="16">"kVs=["&amp;C131&amp;" "&amp;D131&amp;"]"</f>
        <v>kVs=[11 0.4]</v>
      </c>
      <c r="R131" t="str">
        <f t="shared" ref="R131:R194" si="17">"kVAs=["&amp;B131&amp;" "&amp;B131&amp;"]"</f>
        <v>kVAs=[100 100]</v>
      </c>
      <c r="S131" t="s">
        <v>8431</v>
      </c>
      <c r="T131" t="s">
        <v>8432</v>
      </c>
      <c r="U131" t="s">
        <v>8427</v>
      </c>
    </row>
    <row r="132" spans="1:21" ht="60" x14ac:dyDescent="0.25">
      <c r="A132" t="s">
        <v>173</v>
      </c>
      <c r="B132">
        <v>100</v>
      </c>
      <c r="C132">
        <v>11</v>
      </c>
      <c r="D132">
        <v>0.4</v>
      </c>
      <c r="E132" s="1" t="s">
        <v>174</v>
      </c>
      <c r="F132" t="s">
        <v>271</v>
      </c>
      <c r="G132">
        <v>9445</v>
      </c>
      <c r="H132" t="str">
        <f t="shared" si="12"/>
        <v>LUB_9445</v>
      </c>
      <c r="I132" t="str">
        <f t="shared" si="13"/>
        <v>9445load</v>
      </c>
      <c r="K132" t="s">
        <v>296</v>
      </c>
      <c r="L132" t="str">
        <f t="shared" si="14"/>
        <v>Transformer.LUB_9445</v>
      </c>
      <c r="M132" t="s">
        <v>306</v>
      </c>
      <c r="N132" t="s">
        <v>8430</v>
      </c>
      <c r="O132" t="str">
        <f t="shared" si="15"/>
        <v>Buses=[9445 9445load]</v>
      </c>
      <c r="P132" t="s">
        <v>8429</v>
      </c>
      <c r="Q132" t="str">
        <f t="shared" si="16"/>
        <v>kVs=[11 0.4]</v>
      </c>
      <c r="R132" t="str">
        <f t="shared" si="17"/>
        <v>kVAs=[100 100]</v>
      </c>
      <c r="S132" t="s">
        <v>8431</v>
      </c>
      <c r="T132" t="s">
        <v>8432</v>
      </c>
      <c r="U132" t="s">
        <v>8427</v>
      </c>
    </row>
    <row r="133" spans="1:21" x14ac:dyDescent="0.25">
      <c r="A133" t="s">
        <v>175</v>
      </c>
      <c r="B133">
        <v>100</v>
      </c>
      <c r="C133">
        <v>11</v>
      </c>
      <c r="D133">
        <v>0.4</v>
      </c>
      <c r="E133" t="s">
        <v>77</v>
      </c>
      <c r="F133" t="s">
        <v>271</v>
      </c>
      <c r="G133">
        <v>9015</v>
      </c>
      <c r="H133" t="str">
        <f t="shared" si="12"/>
        <v>LUB_9015</v>
      </c>
      <c r="I133" t="str">
        <f t="shared" si="13"/>
        <v>9015load</v>
      </c>
      <c r="K133" t="s">
        <v>296</v>
      </c>
      <c r="L133" t="str">
        <f t="shared" si="14"/>
        <v>Transformer.LUB_9015</v>
      </c>
      <c r="M133" t="s">
        <v>306</v>
      </c>
      <c r="N133" t="s">
        <v>8430</v>
      </c>
      <c r="O133" t="str">
        <f t="shared" si="15"/>
        <v>Buses=[9015 9015load]</v>
      </c>
      <c r="P133" t="s">
        <v>8429</v>
      </c>
      <c r="Q133" t="str">
        <f t="shared" si="16"/>
        <v>kVs=[11 0.4]</v>
      </c>
      <c r="R133" t="str">
        <f t="shared" si="17"/>
        <v>kVAs=[100 100]</v>
      </c>
      <c r="S133" t="s">
        <v>8431</v>
      </c>
      <c r="T133" t="s">
        <v>8432</v>
      </c>
      <c r="U133" t="s">
        <v>8427</v>
      </c>
    </row>
    <row r="134" spans="1:21" x14ac:dyDescent="0.25">
      <c r="A134" t="s">
        <v>176</v>
      </c>
      <c r="B134">
        <v>100</v>
      </c>
      <c r="C134">
        <v>11</v>
      </c>
      <c r="D134">
        <v>0.4</v>
      </c>
      <c r="E134" t="s">
        <v>77</v>
      </c>
      <c r="F134" t="s">
        <v>271</v>
      </c>
      <c r="G134">
        <v>9440</v>
      </c>
      <c r="H134" t="str">
        <f t="shared" si="12"/>
        <v>LUB_9440</v>
      </c>
      <c r="I134" t="str">
        <f t="shared" si="13"/>
        <v>9440load</v>
      </c>
      <c r="K134" t="s">
        <v>296</v>
      </c>
      <c r="L134" t="str">
        <f t="shared" si="14"/>
        <v>Transformer.LUB_9440</v>
      </c>
      <c r="M134" t="s">
        <v>306</v>
      </c>
      <c r="N134" t="s">
        <v>8430</v>
      </c>
      <c r="O134" t="str">
        <f t="shared" si="15"/>
        <v>Buses=[9440 9440load]</v>
      </c>
      <c r="P134" t="s">
        <v>8429</v>
      </c>
      <c r="Q134" t="str">
        <f t="shared" si="16"/>
        <v>kVs=[11 0.4]</v>
      </c>
      <c r="R134" t="str">
        <f t="shared" si="17"/>
        <v>kVAs=[100 100]</v>
      </c>
      <c r="S134" t="s">
        <v>8431</v>
      </c>
      <c r="T134" t="s">
        <v>8432</v>
      </c>
      <c r="U134" t="s">
        <v>8427</v>
      </c>
    </row>
    <row r="135" spans="1:21" x14ac:dyDescent="0.25">
      <c r="A135" t="s">
        <v>177</v>
      </c>
      <c r="B135">
        <v>100</v>
      </c>
      <c r="C135">
        <v>11</v>
      </c>
      <c r="D135">
        <v>0.4</v>
      </c>
      <c r="E135" t="s">
        <v>77</v>
      </c>
      <c r="F135" t="s">
        <v>271</v>
      </c>
      <c r="G135">
        <v>9450</v>
      </c>
      <c r="H135" t="str">
        <f t="shared" si="12"/>
        <v>LUB_9450</v>
      </c>
      <c r="I135" t="str">
        <f t="shared" si="13"/>
        <v>9450load</v>
      </c>
      <c r="K135" t="s">
        <v>296</v>
      </c>
      <c r="L135" t="str">
        <f t="shared" si="14"/>
        <v>Transformer.LUB_9450</v>
      </c>
      <c r="M135" t="s">
        <v>306</v>
      </c>
      <c r="N135" t="s">
        <v>8430</v>
      </c>
      <c r="O135" t="str">
        <f t="shared" si="15"/>
        <v>Buses=[9450 9450load]</v>
      </c>
      <c r="P135" t="s">
        <v>8429</v>
      </c>
      <c r="Q135" t="str">
        <f t="shared" si="16"/>
        <v>kVs=[11 0.4]</v>
      </c>
      <c r="R135" t="str">
        <f t="shared" si="17"/>
        <v>kVAs=[100 100]</v>
      </c>
      <c r="S135" t="s">
        <v>8431</v>
      </c>
      <c r="T135" t="s">
        <v>8432</v>
      </c>
      <c r="U135" t="s">
        <v>8427</v>
      </c>
    </row>
    <row r="136" spans="1:21" x14ac:dyDescent="0.25">
      <c r="A136" t="s">
        <v>178</v>
      </c>
      <c r="B136">
        <v>50</v>
      </c>
      <c r="C136">
        <v>11</v>
      </c>
      <c r="D136">
        <v>0.4</v>
      </c>
      <c r="E136" t="s">
        <v>77</v>
      </c>
      <c r="F136" t="s">
        <v>271</v>
      </c>
      <c r="G136">
        <v>9016</v>
      </c>
      <c r="H136" t="str">
        <f t="shared" si="12"/>
        <v>LUB_9016</v>
      </c>
      <c r="I136" t="str">
        <f t="shared" si="13"/>
        <v>9016load</v>
      </c>
      <c r="K136" t="s">
        <v>296</v>
      </c>
      <c r="L136" t="str">
        <f t="shared" si="14"/>
        <v>Transformer.LUB_9016</v>
      </c>
      <c r="M136" t="s">
        <v>306</v>
      </c>
      <c r="N136" t="s">
        <v>8430</v>
      </c>
      <c r="O136" t="str">
        <f t="shared" si="15"/>
        <v>Buses=[9016 9016load]</v>
      </c>
      <c r="P136" t="s">
        <v>8429</v>
      </c>
      <c r="Q136" t="str">
        <f t="shared" si="16"/>
        <v>kVs=[11 0.4]</v>
      </c>
      <c r="R136" t="str">
        <f t="shared" si="17"/>
        <v>kVAs=[50 50]</v>
      </c>
      <c r="S136" t="s">
        <v>8431</v>
      </c>
      <c r="T136" t="s">
        <v>8432</v>
      </c>
      <c r="U136" t="s">
        <v>8427</v>
      </c>
    </row>
    <row r="137" spans="1:21" x14ac:dyDescent="0.25">
      <c r="A137" t="s">
        <v>179</v>
      </c>
      <c r="B137">
        <v>100</v>
      </c>
      <c r="C137">
        <v>11</v>
      </c>
      <c r="D137">
        <v>0.4</v>
      </c>
      <c r="E137" t="s">
        <v>77</v>
      </c>
      <c r="F137" t="s">
        <v>271</v>
      </c>
      <c r="G137">
        <v>9452</v>
      </c>
      <c r="H137" t="str">
        <f t="shared" si="12"/>
        <v>LUB_9452</v>
      </c>
      <c r="I137" t="str">
        <f t="shared" si="13"/>
        <v>9452load</v>
      </c>
      <c r="K137" t="s">
        <v>296</v>
      </c>
      <c r="L137" t="str">
        <f t="shared" si="14"/>
        <v>Transformer.LUB_9452</v>
      </c>
      <c r="M137" t="s">
        <v>306</v>
      </c>
      <c r="N137" t="s">
        <v>8430</v>
      </c>
      <c r="O137" t="str">
        <f t="shared" si="15"/>
        <v>Buses=[9452 9452load]</v>
      </c>
      <c r="P137" t="s">
        <v>8429</v>
      </c>
      <c r="Q137" t="str">
        <f t="shared" si="16"/>
        <v>kVs=[11 0.4]</v>
      </c>
      <c r="R137" t="str">
        <f t="shared" si="17"/>
        <v>kVAs=[100 100]</v>
      </c>
      <c r="S137" t="s">
        <v>8431</v>
      </c>
      <c r="T137" t="s">
        <v>8432</v>
      </c>
      <c r="U137" t="s">
        <v>8427</v>
      </c>
    </row>
    <row r="138" spans="1:21" x14ac:dyDescent="0.25">
      <c r="A138" t="s">
        <v>180</v>
      </c>
      <c r="B138">
        <v>100</v>
      </c>
      <c r="C138">
        <v>11</v>
      </c>
      <c r="D138">
        <v>0.4</v>
      </c>
      <c r="E138" t="s">
        <v>77</v>
      </c>
      <c r="F138" t="s">
        <v>271</v>
      </c>
      <c r="G138">
        <v>9462</v>
      </c>
      <c r="H138" t="str">
        <f t="shared" si="12"/>
        <v>LUB_9462</v>
      </c>
      <c r="I138" t="str">
        <f t="shared" si="13"/>
        <v>9462load</v>
      </c>
      <c r="K138" t="s">
        <v>296</v>
      </c>
      <c r="L138" t="str">
        <f t="shared" si="14"/>
        <v>Transformer.LUB_9462</v>
      </c>
      <c r="M138" t="s">
        <v>306</v>
      </c>
      <c r="N138" t="s">
        <v>8430</v>
      </c>
      <c r="O138" t="str">
        <f t="shared" si="15"/>
        <v>Buses=[9462 9462load]</v>
      </c>
      <c r="P138" t="s">
        <v>8429</v>
      </c>
      <c r="Q138" t="str">
        <f t="shared" si="16"/>
        <v>kVs=[11 0.4]</v>
      </c>
      <c r="R138" t="str">
        <f t="shared" si="17"/>
        <v>kVAs=[100 100]</v>
      </c>
      <c r="S138" t="s">
        <v>8431</v>
      </c>
      <c r="T138" t="s">
        <v>8432</v>
      </c>
      <c r="U138" t="s">
        <v>8427</v>
      </c>
    </row>
    <row r="139" spans="1:21" x14ac:dyDescent="0.25">
      <c r="A139" t="s">
        <v>181</v>
      </c>
      <c r="B139">
        <v>50</v>
      </c>
      <c r="C139">
        <v>11</v>
      </c>
      <c r="D139">
        <v>0.4</v>
      </c>
      <c r="E139" t="s">
        <v>77</v>
      </c>
      <c r="F139" t="s">
        <v>271</v>
      </c>
      <c r="G139">
        <v>9473</v>
      </c>
      <c r="H139" t="str">
        <f t="shared" si="12"/>
        <v>LUB_9473</v>
      </c>
      <c r="I139" t="str">
        <f t="shared" si="13"/>
        <v>9473load</v>
      </c>
      <c r="K139" t="s">
        <v>296</v>
      </c>
      <c r="L139" t="str">
        <f t="shared" si="14"/>
        <v>Transformer.LUB_9473</v>
      </c>
      <c r="M139" t="s">
        <v>306</v>
      </c>
      <c r="N139" t="s">
        <v>8430</v>
      </c>
      <c r="O139" t="str">
        <f t="shared" si="15"/>
        <v>Buses=[9473 9473load]</v>
      </c>
      <c r="P139" t="s">
        <v>8429</v>
      </c>
      <c r="Q139" t="str">
        <f t="shared" si="16"/>
        <v>kVs=[11 0.4]</v>
      </c>
      <c r="R139" t="str">
        <f t="shared" si="17"/>
        <v>kVAs=[50 50]</v>
      </c>
      <c r="S139" t="s">
        <v>8431</v>
      </c>
      <c r="T139" t="s">
        <v>8432</v>
      </c>
      <c r="U139" t="s">
        <v>8427</v>
      </c>
    </row>
    <row r="140" spans="1:21" x14ac:dyDescent="0.25">
      <c r="A140" t="s">
        <v>182</v>
      </c>
      <c r="B140">
        <v>100</v>
      </c>
      <c r="C140">
        <v>11</v>
      </c>
      <c r="D140">
        <v>0.4</v>
      </c>
      <c r="E140" t="s">
        <v>77</v>
      </c>
      <c r="F140" t="s">
        <v>271</v>
      </c>
      <c r="G140">
        <v>9467</v>
      </c>
      <c r="H140" t="str">
        <f t="shared" si="12"/>
        <v>LUB_9467</v>
      </c>
      <c r="I140" t="str">
        <f t="shared" si="13"/>
        <v>9467load</v>
      </c>
      <c r="K140" t="s">
        <v>296</v>
      </c>
      <c r="L140" t="str">
        <f t="shared" si="14"/>
        <v>Transformer.LUB_9467</v>
      </c>
      <c r="M140" t="s">
        <v>306</v>
      </c>
      <c r="N140" t="s">
        <v>8430</v>
      </c>
      <c r="O140" t="str">
        <f t="shared" si="15"/>
        <v>Buses=[9467 9467load]</v>
      </c>
      <c r="P140" t="s">
        <v>8429</v>
      </c>
      <c r="Q140" t="str">
        <f t="shared" si="16"/>
        <v>kVs=[11 0.4]</v>
      </c>
      <c r="R140" t="str">
        <f t="shared" si="17"/>
        <v>kVAs=[100 100]</v>
      </c>
      <c r="S140" t="s">
        <v>8431</v>
      </c>
      <c r="T140" t="s">
        <v>8432</v>
      </c>
      <c r="U140" t="s">
        <v>8427</v>
      </c>
    </row>
    <row r="141" spans="1:21" x14ac:dyDescent="0.25">
      <c r="A141" t="s">
        <v>183</v>
      </c>
      <c r="B141">
        <v>100</v>
      </c>
      <c r="C141">
        <v>11</v>
      </c>
      <c r="D141">
        <v>0.4</v>
      </c>
      <c r="E141" t="s">
        <v>184</v>
      </c>
      <c r="F141" t="s">
        <v>271</v>
      </c>
      <c r="G141">
        <v>9465</v>
      </c>
      <c r="H141" t="str">
        <f t="shared" si="12"/>
        <v>LUB_9465</v>
      </c>
      <c r="I141" t="str">
        <f t="shared" si="13"/>
        <v>9465load</v>
      </c>
      <c r="K141" t="s">
        <v>296</v>
      </c>
      <c r="L141" t="str">
        <f t="shared" si="14"/>
        <v>Transformer.LUB_9465</v>
      </c>
      <c r="M141" t="s">
        <v>306</v>
      </c>
      <c r="N141" t="s">
        <v>8430</v>
      </c>
      <c r="O141" t="str">
        <f t="shared" si="15"/>
        <v>Buses=[9465 9465load]</v>
      </c>
      <c r="P141" t="s">
        <v>8429</v>
      </c>
      <c r="Q141" t="str">
        <f t="shared" si="16"/>
        <v>kVs=[11 0.4]</v>
      </c>
      <c r="R141" t="str">
        <f t="shared" si="17"/>
        <v>kVAs=[100 100]</v>
      </c>
      <c r="S141" t="s">
        <v>8431</v>
      </c>
      <c r="T141" t="s">
        <v>8432</v>
      </c>
      <c r="U141" t="s">
        <v>8427</v>
      </c>
    </row>
    <row r="142" spans="1:21" x14ac:dyDescent="0.25">
      <c r="A142" t="s">
        <v>185</v>
      </c>
      <c r="B142">
        <v>400</v>
      </c>
      <c r="C142">
        <v>11</v>
      </c>
      <c r="D142">
        <v>0.4</v>
      </c>
      <c r="E142" t="s">
        <v>186</v>
      </c>
      <c r="F142" t="s">
        <v>271</v>
      </c>
      <c r="G142">
        <v>9017</v>
      </c>
      <c r="H142" t="str">
        <f t="shared" si="12"/>
        <v>LUB_9017</v>
      </c>
      <c r="I142" t="str">
        <f t="shared" si="13"/>
        <v>9017load</v>
      </c>
      <c r="K142" t="s">
        <v>296</v>
      </c>
      <c r="L142" t="str">
        <f t="shared" si="14"/>
        <v>Transformer.LUB_9017</v>
      </c>
      <c r="M142" t="s">
        <v>306</v>
      </c>
      <c r="N142" t="s">
        <v>8430</v>
      </c>
      <c r="O142" t="str">
        <f t="shared" si="15"/>
        <v>Buses=[9017 9017load]</v>
      </c>
      <c r="P142" t="s">
        <v>8429</v>
      </c>
      <c r="Q142" t="str">
        <f t="shared" si="16"/>
        <v>kVs=[11 0.4]</v>
      </c>
      <c r="R142" t="str">
        <f t="shared" si="17"/>
        <v>kVAs=[400 400]</v>
      </c>
      <c r="S142" t="s">
        <v>8431</v>
      </c>
      <c r="T142" t="s">
        <v>8432</v>
      </c>
      <c r="U142" t="s">
        <v>8427</v>
      </c>
    </row>
    <row r="143" spans="1:21" x14ac:dyDescent="0.25">
      <c r="A143" t="s">
        <v>118</v>
      </c>
      <c r="B143">
        <v>100</v>
      </c>
      <c r="C143">
        <v>11</v>
      </c>
      <c r="D143">
        <v>0.4</v>
      </c>
      <c r="E143" t="s">
        <v>187</v>
      </c>
      <c r="F143" t="s">
        <v>271</v>
      </c>
      <c r="G143">
        <v>9477</v>
      </c>
      <c r="H143" t="str">
        <f t="shared" si="12"/>
        <v>LUB_9477</v>
      </c>
      <c r="I143" t="str">
        <f t="shared" si="13"/>
        <v>9477load</v>
      </c>
      <c r="K143" t="s">
        <v>296</v>
      </c>
      <c r="L143" t="str">
        <f t="shared" si="14"/>
        <v>Transformer.LUB_9477</v>
      </c>
      <c r="M143" t="s">
        <v>306</v>
      </c>
      <c r="N143" t="s">
        <v>8430</v>
      </c>
      <c r="O143" t="str">
        <f t="shared" si="15"/>
        <v>Buses=[9477 9477load]</v>
      </c>
      <c r="P143" t="s">
        <v>8429</v>
      </c>
      <c r="Q143" t="str">
        <f t="shared" si="16"/>
        <v>kVs=[11 0.4]</v>
      </c>
      <c r="R143" t="str">
        <f t="shared" si="17"/>
        <v>kVAs=[100 100]</v>
      </c>
      <c r="S143" t="s">
        <v>8431</v>
      </c>
      <c r="T143" t="s">
        <v>8432</v>
      </c>
      <c r="U143" t="s">
        <v>8427</v>
      </c>
    </row>
    <row r="144" spans="1:21" x14ac:dyDescent="0.25">
      <c r="A144" t="s">
        <v>188</v>
      </c>
      <c r="B144">
        <v>75</v>
      </c>
      <c r="C144">
        <v>11</v>
      </c>
      <c r="D144">
        <v>0.4</v>
      </c>
      <c r="E144" t="s">
        <v>77</v>
      </c>
      <c r="F144" t="s">
        <v>271</v>
      </c>
      <c r="G144">
        <v>9018</v>
      </c>
      <c r="H144" t="str">
        <f t="shared" si="12"/>
        <v>LUB_9018</v>
      </c>
      <c r="I144" t="str">
        <f t="shared" si="13"/>
        <v>9018load</v>
      </c>
      <c r="K144" t="s">
        <v>296</v>
      </c>
      <c r="L144" t="str">
        <f t="shared" si="14"/>
        <v>Transformer.LUB_9018</v>
      </c>
      <c r="M144" t="s">
        <v>306</v>
      </c>
      <c r="N144" t="s">
        <v>8430</v>
      </c>
      <c r="O144" t="str">
        <f t="shared" si="15"/>
        <v>Buses=[9018 9018load]</v>
      </c>
      <c r="P144" t="s">
        <v>8429</v>
      </c>
      <c r="Q144" t="str">
        <f t="shared" si="16"/>
        <v>kVs=[11 0.4]</v>
      </c>
      <c r="R144" t="str">
        <f t="shared" si="17"/>
        <v>kVAs=[75 75]</v>
      </c>
      <c r="S144" t="s">
        <v>8431</v>
      </c>
      <c r="T144" t="s">
        <v>8432</v>
      </c>
      <c r="U144" t="s">
        <v>8427</v>
      </c>
    </row>
    <row r="145" spans="1:21" x14ac:dyDescent="0.25">
      <c r="A145" t="s">
        <v>99</v>
      </c>
      <c r="B145">
        <v>400</v>
      </c>
      <c r="C145">
        <v>11</v>
      </c>
      <c r="D145">
        <v>0.4</v>
      </c>
      <c r="E145" t="s">
        <v>99</v>
      </c>
      <c r="F145" t="s">
        <v>271</v>
      </c>
      <c r="G145">
        <v>9019</v>
      </c>
      <c r="H145" t="str">
        <f t="shared" si="12"/>
        <v>LUB_9019</v>
      </c>
      <c r="I145" t="str">
        <f t="shared" si="13"/>
        <v>9019load</v>
      </c>
      <c r="K145" t="s">
        <v>296</v>
      </c>
      <c r="L145" t="str">
        <f t="shared" si="14"/>
        <v>Transformer.LUB_9019</v>
      </c>
      <c r="M145" t="s">
        <v>306</v>
      </c>
      <c r="N145" t="s">
        <v>8430</v>
      </c>
      <c r="O145" t="str">
        <f t="shared" si="15"/>
        <v>Buses=[9019 9019load]</v>
      </c>
      <c r="P145" t="s">
        <v>8429</v>
      </c>
      <c r="Q145" t="str">
        <f t="shared" si="16"/>
        <v>kVs=[11 0.4]</v>
      </c>
      <c r="R145" t="str">
        <f t="shared" si="17"/>
        <v>kVAs=[400 400]</v>
      </c>
      <c r="S145" t="s">
        <v>8431</v>
      </c>
      <c r="T145" t="s">
        <v>8432</v>
      </c>
      <c r="U145" t="s">
        <v>8427</v>
      </c>
    </row>
    <row r="146" spans="1:21" x14ac:dyDescent="0.25">
      <c r="A146" t="s">
        <v>189</v>
      </c>
      <c r="B146">
        <v>50</v>
      </c>
      <c r="C146">
        <v>11</v>
      </c>
      <c r="D146">
        <v>0.4</v>
      </c>
      <c r="E146" t="s">
        <v>190</v>
      </c>
      <c r="F146" t="s">
        <v>271</v>
      </c>
      <c r="G146">
        <v>9021</v>
      </c>
      <c r="H146" t="str">
        <f t="shared" si="12"/>
        <v>LUB_9021</v>
      </c>
      <c r="I146" t="str">
        <f t="shared" si="13"/>
        <v>9021load</v>
      </c>
      <c r="K146" t="s">
        <v>296</v>
      </c>
      <c r="L146" t="str">
        <f t="shared" si="14"/>
        <v>Transformer.LUB_9021</v>
      </c>
      <c r="M146" t="s">
        <v>306</v>
      </c>
      <c r="N146" t="s">
        <v>8430</v>
      </c>
      <c r="O146" t="str">
        <f t="shared" si="15"/>
        <v>Buses=[9021 9021load]</v>
      </c>
      <c r="P146" t="s">
        <v>8429</v>
      </c>
      <c r="Q146" t="str">
        <f t="shared" si="16"/>
        <v>kVs=[11 0.4]</v>
      </c>
      <c r="R146" t="str">
        <f t="shared" si="17"/>
        <v>kVAs=[50 50]</v>
      </c>
      <c r="S146" t="s">
        <v>8431</v>
      </c>
      <c r="T146" t="s">
        <v>8432</v>
      </c>
      <c r="U146" t="s">
        <v>8427</v>
      </c>
    </row>
    <row r="147" spans="1:21" x14ac:dyDescent="0.25">
      <c r="A147" t="s">
        <v>191</v>
      </c>
      <c r="B147">
        <v>50</v>
      </c>
      <c r="C147">
        <v>11</v>
      </c>
      <c r="D147">
        <v>0.4</v>
      </c>
      <c r="E147" t="s">
        <v>192</v>
      </c>
      <c r="F147" t="s">
        <v>271</v>
      </c>
      <c r="G147">
        <v>9022</v>
      </c>
      <c r="H147" t="str">
        <f t="shared" si="12"/>
        <v>LUB_9022</v>
      </c>
      <c r="I147" t="str">
        <f t="shared" si="13"/>
        <v>9022load</v>
      </c>
      <c r="K147" t="s">
        <v>296</v>
      </c>
      <c r="L147" t="str">
        <f t="shared" si="14"/>
        <v>Transformer.LUB_9022</v>
      </c>
      <c r="M147" t="s">
        <v>306</v>
      </c>
      <c r="N147" t="s">
        <v>8430</v>
      </c>
      <c r="O147" t="str">
        <f t="shared" si="15"/>
        <v>Buses=[9022 9022load]</v>
      </c>
      <c r="P147" t="s">
        <v>8429</v>
      </c>
      <c r="Q147" t="str">
        <f t="shared" si="16"/>
        <v>kVs=[11 0.4]</v>
      </c>
      <c r="R147" t="str">
        <f t="shared" si="17"/>
        <v>kVAs=[50 50]</v>
      </c>
      <c r="S147" t="s">
        <v>8431</v>
      </c>
      <c r="T147" t="s">
        <v>8432</v>
      </c>
      <c r="U147" t="s">
        <v>8427</v>
      </c>
    </row>
    <row r="148" spans="1:21" x14ac:dyDescent="0.25">
      <c r="A148" t="s">
        <v>193</v>
      </c>
      <c r="B148">
        <v>100</v>
      </c>
      <c r="C148">
        <v>11</v>
      </c>
      <c r="D148">
        <v>0.4</v>
      </c>
      <c r="E148" t="s">
        <v>194</v>
      </c>
      <c r="F148" t="s">
        <v>271</v>
      </c>
      <c r="G148">
        <v>9498</v>
      </c>
      <c r="H148" t="str">
        <f t="shared" si="12"/>
        <v>LUB_9498</v>
      </c>
      <c r="I148" t="str">
        <f t="shared" si="13"/>
        <v>9498load</v>
      </c>
      <c r="K148" t="s">
        <v>296</v>
      </c>
      <c r="L148" t="str">
        <f t="shared" si="14"/>
        <v>Transformer.LUB_9498</v>
      </c>
      <c r="M148" t="s">
        <v>306</v>
      </c>
      <c r="N148" t="s">
        <v>8430</v>
      </c>
      <c r="O148" t="str">
        <f t="shared" si="15"/>
        <v>Buses=[9498 9498load]</v>
      </c>
      <c r="P148" t="s">
        <v>8429</v>
      </c>
      <c r="Q148" t="str">
        <f t="shared" si="16"/>
        <v>kVs=[11 0.4]</v>
      </c>
      <c r="R148" t="str">
        <f t="shared" si="17"/>
        <v>kVAs=[100 100]</v>
      </c>
      <c r="S148" t="s">
        <v>8431</v>
      </c>
      <c r="T148" t="s">
        <v>8432</v>
      </c>
      <c r="U148" t="s">
        <v>8427</v>
      </c>
    </row>
    <row r="149" spans="1:21" x14ac:dyDescent="0.25">
      <c r="A149" t="s">
        <v>195</v>
      </c>
      <c r="B149">
        <v>50</v>
      </c>
      <c r="C149">
        <v>11</v>
      </c>
      <c r="D149">
        <v>0.4</v>
      </c>
      <c r="E149" t="s">
        <v>196</v>
      </c>
      <c r="F149" t="s">
        <v>271</v>
      </c>
      <c r="G149">
        <v>9024</v>
      </c>
      <c r="H149" t="str">
        <f t="shared" si="12"/>
        <v>LUB_9024</v>
      </c>
      <c r="I149" t="str">
        <f t="shared" si="13"/>
        <v>9024load</v>
      </c>
      <c r="K149" t="s">
        <v>296</v>
      </c>
      <c r="L149" t="str">
        <f t="shared" si="14"/>
        <v>Transformer.LUB_9024</v>
      </c>
      <c r="M149" t="s">
        <v>306</v>
      </c>
      <c r="N149" t="s">
        <v>8430</v>
      </c>
      <c r="O149" t="str">
        <f t="shared" si="15"/>
        <v>Buses=[9024 9024load]</v>
      </c>
      <c r="P149" t="s">
        <v>8429</v>
      </c>
      <c r="Q149" t="str">
        <f t="shared" si="16"/>
        <v>kVs=[11 0.4]</v>
      </c>
      <c r="R149" t="str">
        <f t="shared" si="17"/>
        <v>kVAs=[50 50]</v>
      </c>
      <c r="S149" t="s">
        <v>8431</v>
      </c>
      <c r="T149" t="s">
        <v>8432</v>
      </c>
      <c r="U149" t="s">
        <v>8427</v>
      </c>
    </row>
    <row r="150" spans="1:21" x14ac:dyDescent="0.25">
      <c r="A150" t="s">
        <v>197</v>
      </c>
      <c r="B150">
        <v>100</v>
      </c>
      <c r="C150">
        <v>11</v>
      </c>
      <c r="D150">
        <v>0.4</v>
      </c>
      <c r="E150" t="s">
        <v>77</v>
      </c>
      <c r="F150" t="s">
        <v>271</v>
      </c>
      <c r="G150">
        <v>9351</v>
      </c>
      <c r="H150" t="str">
        <f t="shared" si="12"/>
        <v>LUB_9351</v>
      </c>
      <c r="I150" t="str">
        <f t="shared" si="13"/>
        <v>9351load</v>
      </c>
      <c r="K150" t="s">
        <v>296</v>
      </c>
      <c r="L150" t="str">
        <f t="shared" si="14"/>
        <v>Transformer.LUB_9351</v>
      </c>
      <c r="M150" t="s">
        <v>306</v>
      </c>
      <c r="N150" t="s">
        <v>8430</v>
      </c>
      <c r="O150" t="str">
        <f t="shared" si="15"/>
        <v>Buses=[9351 9351load]</v>
      </c>
      <c r="P150" t="s">
        <v>8429</v>
      </c>
      <c r="Q150" t="str">
        <f t="shared" si="16"/>
        <v>kVs=[11 0.4]</v>
      </c>
      <c r="R150" t="str">
        <f t="shared" si="17"/>
        <v>kVAs=[100 100]</v>
      </c>
      <c r="S150" t="s">
        <v>8431</v>
      </c>
      <c r="T150" t="s">
        <v>8432</v>
      </c>
      <c r="U150" t="s">
        <v>8427</v>
      </c>
    </row>
    <row r="151" spans="1:21" x14ac:dyDescent="0.25">
      <c r="A151" t="s">
        <v>198</v>
      </c>
      <c r="B151">
        <v>250</v>
      </c>
      <c r="C151">
        <v>11</v>
      </c>
      <c r="D151">
        <v>0.4</v>
      </c>
      <c r="E151" t="s">
        <v>199</v>
      </c>
      <c r="F151" t="s">
        <v>271</v>
      </c>
      <c r="G151">
        <v>9482</v>
      </c>
      <c r="H151" t="str">
        <f t="shared" si="12"/>
        <v>LUB_9482</v>
      </c>
      <c r="I151" t="str">
        <f t="shared" si="13"/>
        <v>9482load</v>
      </c>
      <c r="K151" t="s">
        <v>296</v>
      </c>
      <c r="L151" t="str">
        <f t="shared" si="14"/>
        <v>Transformer.LUB_9482</v>
      </c>
      <c r="M151" t="s">
        <v>306</v>
      </c>
      <c r="N151" t="s">
        <v>8430</v>
      </c>
      <c r="O151" t="str">
        <f t="shared" si="15"/>
        <v>Buses=[9482 9482load]</v>
      </c>
      <c r="P151" t="s">
        <v>8429</v>
      </c>
      <c r="Q151" t="str">
        <f t="shared" si="16"/>
        <v>kVs=[11 0.4]</v>
      </c>
      <c r="R151" t="str">
        <f t="shared" si="17"/>
        <v>kVAs=[250 250]</v>
      </c>
      <c r="S151" t="s">
        <v>8431</v>
      </c>
      <c r="T151" t="s">
        <v>8432</v>
      </c>
      <c r="U151" t="s">
        <v>8427</v>
      </c>
    </row>
    <row r="152" spans="1:21" x14ac:dyDescent="0.25">
      <c r="A152" t="s">
        <v>200</v>
      </c>
      <c r="B152">
        <v>150</v>
      </c>
      <c r="C152">
        <v>11</v>
      </c>
      <c r="D152">
        <v>0.4</v>
      </c>
      <c r="E152" t="s">
        <v>201</v>
      </c>
      <c r="F152" t="s">
        <v>271</v>
      </c>
      <c r="G152">
        <v>9484</v>
      </c>
      <c r="H152" t="str">
        <f t="shared" si="12"/>
        <v>LUB_9484</v>
      </c>
      <c r="I152" t="str">
        <f t="shared" si="13"/>
        <v>9484load</v>
      </c>
      <c r="K152" t="s">
        <v>296</v>
      </c>
      <c r="L152" t="str">
        <f t="shared" si="14"/>
        <v>Transformer.LUB_9484</v>
      </c>
      <c r="M152" t="s">
        <v>306</v>
      </c>
      <c r="N152" t="s">
        <v>8430</v>
      </c>
      <c r="O152" t="str">
        <f t="shared" si="15"/>
        <v>Buses=[9484 9484load]</v>
      </c>
      <c r="P152" t="s">
        <v>8429</v>
      </c>
      <c r="Q152" t="str">
        <f t="shared" si="16"/>
        <v>kVs=[11 0.4]</v>
      </c>
      <c r="R152" t="str">
        <f t="shared" si="17"/>
        <v>kVAs=[150 150]</v>
      </c>
      <c r="S152" t="s">
        <v>8431</v>
      </c>
      <c r="T152" t="s">
        <v>8432</v>
      </c>
      <c r="U152" t="s">
        <v>8427</v>
      </c>
    </row>
    <row r="153" spans="1:21" x14ac:dyDescent="0.25">
      <c r="A153" t="s">
        <v>202</v>
      </c>
      <c r="B153">
        <v>800</v>
      </c>
      <c r="C153">
        <v>11</v>
      </c>
      <c r="D153">
        <v>0.4</v>
      </c>
      <c r="E153" t="s">
        <v>203</v>
      </c>
      <c r="F153" t="s">
        <v>271</v>
      </c>
      <c r="G153">
        <v>9487</v>
      </c>
      <c r="H153" t="str">
        <f t="shared" si="12"/>
        <v>LUB_9487</v>
      </c>
      <c r="I153" t="str">
        <f t="shared" si="13"/>
        <v>9487load</v>
      </c>
      <c r="K153" t="s">
        <v>296</v>
      </c>
      <c r="L153" t="str">
        <f t="shared" si="14"/>
        <v>Transformer.LUB_9487</v>
      </c>
      <c r="M153" t="s">
        <v>306</v>
      </c>
      <c r="N153" t="s">
        <v>8430</v>
      </c>
      <c r="O153" t="str">
        <f t="shared" si="15"/>
        <v>Buses=[9487 9487load]</v>
      </c>
      <c r="P153" t="s">
        <v>8429</v>
      </c>
      <c r="Q153" t="str">
        <f t="shared" si="16"/>
        <v>kVs=[11 0.4]</v>
      </c>
      <c r="R153" t="str">
        <f t="shared" si="17"/>
        <v>kVAs=[800 800]</v>
      </c>
      <c r="S153" t="s">
        <v>8431</v>
      </c>
      <c r="T153" t="s">
        <v>8432</v>
      </c>
      <c r="U153" t="s">
        <v>8427</v>
      </c>
    </row>
    <row r="154" spans="1:21" x14ac:dyDescent="0.25">
      <c r="A154" t="s">
        <v>204</v>
      </c>
      <c r="B154">
        <v>100</v>
      </c>
      <c r="C154">
        <v>11</v>
      </c>
      <c r="D154">
        <v>0.4</v>
      </c>
      <c r="E154" t="s">
        <v>74</v>
      </c>
      <c r="F154" t="s">
        <v>271</v>
      </c>
      <c r="G154">
        <v>9494</v>
      </c>
      <c r="H154" t="str">
        <f t="shared" si="12"/>
        <v>LUB_9494</v>
      </c>
      <c r="I154" t="str">
        <f t="shared" si="13"/>
        <v>9494load</v>
      </c>
      <c r="K154" t="s">
        <v>296</v>
      </c>
      <c r="L154" t="str">
        <f t="shared" si="14"/>
        <v>Transformer.LUB_9494</v>
      </c>
      <c r="M154" t="s">
        <v>306</v>
      </c>
      <c r="N154" t="s">
        <v>8430</v>
      </c>
      <c r="O154" t="str">
        <f t="shared" si="15"/>
        <v>Buses=[9494 9494load]</v>
      </c>
      <c r="P154" t="s">
        <v>8429</v>
      </c>
      <c r="Q154" t="str">
        <f t="shared" si="16"/>
        <v>kVs=[11 0.4]</v>
      </c>
      <c r="R154" t="str">
        <f t="shared" si="17"/>
        <v>kVAs=[100 100]</v>
      </c>
      <c r="S154" t="s">
        <v>8431</v>
      </c>
      <c r="T154" t="s">
        <v>8432</v>
      </c>
      <c r="U154" t="s">
        <v>8427</v>
      </c>
    </row>
    <row r="155" spans="1:21" x14ac:dyDescent="0.25">
      <c r="A155" t="s">
        <v>205</v>
      </c>
      <c r="B155">
        <v>100</v>
      </c>
      <c r="C155">
        <v>11</v>
      </c>
      <c r="D155">
        <v>0.4</v>
      </c>
      <c r="E155" t="s">
        <v>77</v>
      </c>
      <c r="F155" t="s">
        <v>271</v>
      </c>
      <c r="G155">
        <v>9490</v>
      </c>
      <c r="H155" t="str">
        <f t="shared" si="12"/>
        <v>LUB_9490</v>
      </c>
      <c r="I155" t="str">
        <f t="shared" si="13"/>
        <v>9490load</v>
      </c>
      <c r="K155" t="s">
        <v>296</v>
      </c>
      <c r="L155" t="str">
        <f t="shared" si="14"/>
        <v>Transformer.LUB_9490</v>
      </c>
      <c r="M155" t="s">
        <v>306</v>
      </c>
      <c r="N155" t="s">
        <v>8430</v>
      </c>
      <c r="O155" t="str">
        <f t="shared" si="15"/>
        <v>Buses=[9490 9490load]</v>
      </c>
      <c r="P155" t="s">
        <v>8429</v>
      </c>
      <c r="Q155" t="str">
        <f t="shared" si="16"/>
        <v>kVs=[11 0.4]</v>
      </c>
      <c r="R155" t="str">
        <f t="shared" si="17"/>
        <v>kVAs=[100 100]</v>
      </c>
      <c r="S155" t="s">
        <v>8431</v>
      </c>
      <c r="T155" t="s">
        <v>8432</v>
      </c>
      <c r="U155" t="s">
        <v>8427</v>
      </c>
    </row>
    <row r="156" spans="1:21" x14ac:dyDescent="0.25">
      <c r="A156" t="s">
        <v>206</v>
      </c>
      <c r="B156">
        <v>200</v>
      </c>
      <c r="C156">
        <v>11</v>
      </c>
      <c r="D156">
        <v>0.4</v>
      </c>
      <c r="E156" t="s">
        <v>77</v>
      </c>
      <c r="F156" t="s">
        <v>271</v>
      </c>
      <c r="G156">
        <v>9304</v>
      </c>
      <c r="H156" t="str">
        <f t="shared" si="12"/>
        <v>LUB_9304</v>
      </c>
      <c r="I156" t="str">
        <f t="shared" si="13"/>
        <v>9304load</v>
      </c>
      <c r="K156" t="s">
        <v>296</v>
      </c>
      <c r="L156" t="str">
        <f t="shared" si="14"/>
        <v>Transformer.LUB_9304</v>
      </c>
      <c r="M156" t="s">
        <v>306</v>
      </c>
      <c r="N156" t="s">
        <v>8430</v>
      </c>
      <c r="O156" t="str">
        <f t="shared" si="15"/>
        <v>Buses=[9304 9304load]</v>
      </c>
      <c r="P156" t="s">
        <v>8429</v>
      </c>
      <c r="Q156" t="str">
        <f t="shared" si="16"/>
        <v>kVs=[11 0.4]</v>
      </c>
      <c r="R156" t="str">
        <f t="shared" si="17"/>
        <v>kVAs=[200 200]</v>
      </c>
      <c r="S156" t="s">
        <v>8431</v>
      </c>
      <c r="T156" t="s">
        <v>8432</v>
      </c>
      <c r="U156" t="s">
        <v>8427</v>
      </c>
    </row>
    <row r="157" spans="1:21" x14ac:dyDescent="0.25">
      <c r="A157" t="s">
        <v>207</v>
      </c>
      <c r="B157">
        <v>100</v>
      </c>
      <c r="C157">
        <v>11</v>
      </c>
      <c r="D157">
        <v>0.4</v>
      </c>
      <c r="E157" t="s">
        <v>77</v>
      </c>
      <c r="F157" t="s">
        <v>271</v>
      </c>
      <c r="G157">
        <v>9306</v>
      </c>
      <c r="H157" t="str">
        <f t="shared" si="12"/>
        <v>LUB_9306</v>
      </c>
      <c r="I157" t="str">
        <f t="shared" si="13"/>
        <v>9306load</v>
      </c>
      <c r="K157" t="s">
        <v>296</v>
      </c>
      <c r="L157" t="str">
        <f t="shared" si="14"/>
        <v>Transformer.LUB_9306</v>
      </c>
      <c r="M157" t="s">
        <v>306</v>
      </c>
      <c r="N157" t="s">
        <v>8430</v>
      </c>
      <c r="O157" t="str">
        <f t="shared" si="15"/>
        <v>Buses=[9306 9306load]</v>
      </c>
      <c r="P157" t="s">
        <v>8429</v>
      </c>
      <c r="Q157" t="str">
        <f t="shared" si="16"/>
        <v>kVs=[11 0.4]</v>
      </c>
      <c r="R157" t="str">
        <f t="shared" si="17"/>
        <v>kVAs=[100 100]</v>
      </c>
      <c r="S157" t="s">
        <v>8431</v>
      </c>
      <c r="T157" t="s">
        <v>8432</v>
      </c>
      <c r="U157" t="s">
        <v>8427</v>
      </c>
    </row>
    <row r="158" spans="1:21" x14ac:dyDescent="0.25">
      <c r="A158" t="s">
        <v>208</v>
      </c>
      <c r="B158">
        <v>200</v>
      </c>
      <c r="C158">
        <v>11</v>
      </c>
      <c r="D158">
        <v>0.4</v>
      </c>
      <c r="E158" t="s">
        <v>77</v>
      </c>
      <c r="F158" t="s">
        <v>271</v>
      </c>
      <c r="G158">
        <v>9317</v>
      </c>
      <c r="H158" t="str">
        <f t="shared" si="12"/>
        <v>LUB_9317</v>
      </c>
      <c r="I158" t="str">
        <f t="shared" si="13"/>
        <v>9317load</v>
      </c>
      <c r="K158" t="s">
        <v>296</v>
      </c>
      <c r="L158" t="str">
        <f t="shared" si="14"/>
        <v>Transformer.LUB_9317</v>
      </c>
      <c r="M158" t="s">
        <v>306</v>
      </c>
      <c r="N158" t="s">
        <v>8430</v>
      </c>
      <c r="O158" t="str">
        <f t="shared" si="15"/>
        <v>Buses=[9317 9317load]</v>
      </c>
      <c r="P158" t="s">
        <v>8429</v>
      </c>
      <c r="Q158" t="str">
        <f t="shared" si="16"/>
        <v>kVs=[11 0.4]</v>
      </c>
      <c r="R158" t="str">
        <f t="shared" si="17"/>
        <v>kVAs=[200 200]</v>
      </c>
      <c r="S158" t="s">
        <v>8431</v>
      </c>
      <c r="T158" t="s">
        <v>8432</v>
      </c>
      <c r="U158" t="s">
        <v>8427</v>
      </c>
    </row>
    <row r="159" spans="1:21" x14ac:dyDescent="0.25">
      <c r="A159" t="s">
        <v>209</v>
      </c>
      <c r="B159">
        <v>100</v>
      </c>
      <c r="C159">
        <v>11</v>
      </c>
      <c r="D159">
        <v>0.4</v>
      </c>
      <c r="E159" t="s">
        <v>210</v>
      </c>
      <c r="F159" t="s">
        <v>266</v>
      </c>
      <c r="G159">
        <v>4045</v>
      </c>
      <c r="H159" t="str">
        <f t="shared" si="12"/>
        <v>GOT_4045</v>
      </c>
      <c r="I159" t="str">
        <f t="shared" si="13"/>
        <v>4045load</v>
      </c>
      <c r="K159" t="s">
        <v>296</v>
      </c>
      <c r="L159" t="str">
        <f t="shared" si="14"/>
        <v>Transformer.GOT_4045</v>
      </c>
      <c r="M159" t="s">
        <v>306</v>
      </c>
      <c r="N159" t="s">
        <v>8430</v>
      </c>
      <c r="O159" t="str">
        <f t="shared" si="15"/>
        <v>Buses=[4045 4045load]</v>
      </c>
      <c r="P159" t="s">
        <v>8429</v>
      </c>
      <c r="Q159" t="str">
        <f t="shared" si="16"/>
        <v>kVs=[11 0.4]</v>
      </c>
      <c r="R159" t="str">
        <f t="shared" si="17"/>
        <v>kVAs=[100 100]</v>
      </c>
      <c r="S159" t="s">
        <v>8431</v>
      </c>
      <c r="T159" t="s">
        <v>8432</v>
      </c>
      <c r="U159" t="s">
        <v>8427</v>
      </c>
    </row>
    <row r="160" spans="1:21" x14ac:dyDescent="0.25">
      <c r="A160" t="s">
        <v>78</v>
      </c>
      <c r="B160">
        <v>200</v>
      </c>
      <c r="C160">
        <v>11</v>
      </c>
      <c r="D160">
        <v>0.4</v>
      </c>
      <c r="E160" t="s">
        <v>210</v>
      </c>
      <c r="F160" t="s">
        <v>266</v>
      </c>
      <c r="G160">
        <v>4056</v>
      </c>
      <c r="H160" t="str">
        <f t="shared" si="12"/>
        <v>GOT_4056</v>
      </c>
      <c r="I160" t="str">
        <f t="shared" si="13"/>
        <v>4056load</v>
      </c>
      <c r="K160" t="s">
        <v>296</v>
      </c>
      <c r="L160" t="str">
        <f t="shared" si="14"/>
        <v>Transformer.GOT_4056</v>
      </c>
      <c r="M160" t="s">
        <v>306</v>
      </c>
      <c r="N160" t="s">
        <v>8430</v>
      </c>
      <c r="O160" t="str">
        <f t="shared" si="15"/>
        <v>Buses=[4056 4056load]</v>
      </c>
      <c r="P160" t="s">
        <v>8429</v>
      </c>
      <c r="Q160" t="str">
        <f t="shared" si="16"/>
        <v>kVs=[11 0.4]</v>
      </c>
      <c r="R160" t="str">
        <f t="shared" si="17"/>
        <v>kVAs=[200 200]</v>
      </c>
      <c r="S160" t="s">
        <v>8431</v>
      </c>
      <c r="T160" t="s">
        <v>8432</v>
      </c>
      <c r="U160" t="s">
        <v>8427</v>
      </c>
    </row>
    <row r="161" spans="1:21" x14ac:dyDescent="0.25">
      <c r="A161" t="s">
        <v>78</v>
      </c>
      <c r="B161">
        <v>200</v>
      </c>
      <c r="C161">
        <v>11</v>
      </c>
      <c r="D161">
        <v>0.4</v>
      </c>
      <c r="E161" t="s">
        <v>210</v>
      </c>
      <c r="F161" t="s">
        <v>266</v>
      </c>
      <c r="G161">
        <v>4061</v>
      </c>
      <c r="H161" t="str">
        <f t="shared" si="12"/>
        <v>GOT_4061</v>
      </c>
      <c r="I161" t="str">
        <f t="shared" si="13"/>
        <v>4061load</v>
      </c>
      <c r="K161" t="s">
        <v>296</v>
      </c>
      <c r="L161" t="str">
        <f t="shared" si="14"/>
        <v>Transformer.GOT_4061</v>
      </c>
      <c r="M161" t="s">
        <v>306</v>
      </c>
      <c r="N161" t="s">
        <v>8430</v>
      </c>
      <c r="O161" t="str">
        <f t="shared" si="15"/>
        <v>Buses=[4061 4061load]</v>
      </c>
      <c r="P161" t="s">
        <v>8429</v>
      </c>
      <c r="Q161" t="str">
        <f t="shared" si="16"/>
        <v>kVs=[11 0.4]</v>
      </c>
      <c r="R161" t="str">
        <f t="shared" si="17"/>
        <v>kVAs=[200 200]</v>
      </c>
      <c r="S161" t="s">
        <v>8431</v>
      </c>
      <c r="T161" t="s">
        <v>8432</v>
      </c>
      <c r="U161" t="s">
        <v>8427</v>
      </c>
    </row>
    <row r="162" spans="1:21" x14ac:dyDescent="0.25">
      <c r="A162" t="s">
        <v>211</v>
      </c>
      <c r="B162">
        <v>300</v>
      </c>
      <c r="C162">
        <v>11</v>
      </c>
      <c r="D162">
        <v>0.4</v>
      </c>
      <c r="E162" t="s">
        <v>210</v>
      </c>
      <c r="F162" t="s">
        <v>266</v>
      </c>
      <c r="G162">
        <v>4069</v>
      </c>
      <c r="H162" t="str">
        <f t="shared" si="12"/>
        <v>GOT_4069</v>
      </c>
      <c r="I162" t="str">
        <f t="shared" si="13"/>
        <v>4069load</v>
      </c>
      <c r="K162" t="s">
        <v>296</v>
      </c>
      <c r="L162" t="str">
        <f t="shared" si="14"/>
        <v>Transformer.GOT_4069</v>
      </c>
      <c r="M162" t="s">
        <v>306</v>
      </c>
      <c r="N162" t="s">
        <v>8430</v>
      </c>
      <c r="O162" t="str">
        <f t="shared" si="15"/>
        <v>Buses=[4069 4069load]</v>
      </c>
      <c r="P162" t="s">
        <v>8429</v>
      </c>
      <c r="Q162" t="str">
        <f t="shared" si="16"/>
        <v>kVs=[11 0.4]</v>
      </c>
      <c r="R162" t="str">
        <f t="shared" si="17"/>
        <v>kVAs=[300 300]</v>
      </c>
      <c r="S162" t="s">
        <v>8431</v>
      </c>
      <c r="T162" t="s">
        <v>8432</v>
      </c>
      <c r="U162" t="s">
        <v>8427</v>
      </c>
    </row>
    <row r="163" spans="1:21" x14ac:dyDescent="0.25">
      <c r="A163" t="s">
        <v>78</v>
      </c>
      <c r="B163">
        <v>100</v>
      </c>
      <c r="C163">
        <v>11</v>
      </c>
      <c r="D163">
        <v>0.4</v>
      </c>
      <c r="E163" t="s">
        <v>210</v>
      </c>
      <c r="F163" t="s">
        <v>266</v>
      </c>
      <c r="G163">
        <v>4072</v>
      </c>
      <c r="H163" t="str">
        <f t="shared" si="12"/>
        <v>GOT_4072</v>
      </c>
      <c r="I163" t="str">
        <f t="shared" si="13"/>
        <v>4072load</v>
      </c>
      <c r="K163" t="s">
        <v>296</v>
      </c>
      <c r="L163" t="str">
        <f t="shared" si="14"/>
        <v>Transformer.GOT_4072</v>
      </c>
      <c r="M163" t="s">
        <v>306</v>
      </c>
      <c r="N163" t="s">
        <v>8430</v>
      </c>
      <c r="O163" t="str">
        <f t="shared" si="15"/>
        <v>Buses=[4072 4072load]</v>
      </c>
      <c r="P163" t="s">
        <v>8429</v>
      </c>
      <c r="Q163" t="str">
        <f t="shared" si="16"/>
        <v>kVs=[11 0.4]</v>
      </c>
      <c r="R163" t="str">
        <f t="shared" si="17"/>
        <v>kVAs=[100 100]</v>
      </c>
      <c r="S163" t="s">
        <v>8431</v>
      </c>
      <c r="T163" t="s">
        <v>8432</v>
      </c>
      <c r="U163" t="s">
        <v>8427</v>
      </c>
    </row>
    <row r="164" spans="1:21" x14ac:dyDescent="0.25">
      <c r="A164" t="s">
        <v>78</v>
      </c>
      <c r="B164">
        <v>200</v>
      </c>
      <c r="C164">
        <v>11</v>
      </c>
      <c r="D164">
        <v>0.4</v>
      </c>
      <c r="E164" t="s">
        <v>210</v>
      </c>
      <c r="F164" t="s">
        <v>266</v>
      </c>
      <c r="G164">
        <v>4081</v>
      </c>
      <c r="H164" t="str">
        <f t="shared" si="12"/>
        <v>GOT_4081</v>
      </c>
      <c r="I164" t="str">
        <f t="shared" si="13"/>
        <v>4081load</v>
      </c>
      <c r="K164" t="s">
        <v>296</v>
      </c>
      <c r="L164" t="str">
        <f t="shared" si="14"/>
        <v>Transformer.GOT_4081</v>
      </c>
      <c r="M164" t="s">
        <v>306</v>
      </c>
      <c r="N164" t="s">
        <v>8430</v>
      </c>
      <c r="O164" t="str">
        <f t="shared" si="15"/>
        <v>Buses=[4081 4081load]</v>
      </c>
      <c r="P164" t="s">
        <v>8429</v>
      </c>
      <c r="Q164" t="str">
        <f t="shared" si="16"/>
        <v>kVs=[11 0.4]</v>
      </c>
      <c r="R164" t="str">
        <f t="shared" si="17"/>
        <v>kVAs=[200 200]</v>
      </c>
      <c r="S164" t="s">
        <v>8431</v>
      </c>
      <c r="T164" t="s">
        <v>8432</v>
      </c>
      <c r="U164" t="s">
        <v>8427</v>
      </c>
    </row>
    <row r="165" spans="1:21" x14ac:dyDescent="0.25">
      <c r="A165" t="s">
        <v>78</v>
      </c>
      <c r="B165">
        <v>200</v>
      </c>
      <c r="C165">
        <v>11</v>
      </c>
      <c r="D165">
        <v>0.4</v>
      </c>
      <c r="E165" t="s">
        <v>210</v>
      </c>
      <c r="F165" t="s">
        <v>266</v>
      </c>
      <c r="G165">
        <v>4109</v>
      </c>
      <c r="H165" t="str">
        <f t="shared" si="12"/>
        <v>GOT_4109</v>
      </c>
      <c r="I165" t="str">
        <f t="shared" si="13"/>
        <v>4109load</v>
      </c>
      <c r="K165" t="s">
        <v>296</v>
      </c>
      <c r="L165" t="str">
        <f t="shared" si="14"/>
        <v>Transformer.GOT_4109</v>
      </c>
      <c r="M165" t="s">
        <v>306</v>
      </c>
      <c r="N165" t="s">
        <v>8430</v>
      </c>
      <c r="O165" t="str">
        <f t="shared" si="15"/>
        <v>Buses=[4109 4109load]</v>
      </c>
      <c r="P165" t="s">
        <v>8429</v>
      </c>
      <c r="Q165" t="str">
        <f t="shared" si="16"/>
        <v>kVs=[11 0.4]</v>
      </c>
      <c r="R165" t="str">
        <f t="shared" si="17"/>
        <v>kVAs=[200 200]</v>
      </c>
      <c r="S165" t="s">
        <v>8431</v>
      </c>
      <c r="T165" t="s">
        <v>8432</v>
      </c>
      <c r="U165" t="s">
        <v>8427</v>
      </c>
    </row>
    <row r="166" spans="1:21" x14ac:dyDescent="0.25">
      <c r="A166" t="s">
        <v>78</v>
      </c>
      <c r="B166">
        <v>200</v>
      </c>
      <c r="C166">
        <v>11</v>
      </c>
      <c r="D166">
        <v>0.4</v>
      </c>
      <c r="E166" t="s">
        <v>210</v>
      </c>
      <c r="F166" t="s">
        <v>266</v>
      </c>
      <c r="G166">
        <v>4106</v>
      </c>
      <c r="H166" t="str">
        <f t="shared" si="12"/>
        <v>GOT_4106</v>
      </c>
      <c r="I166" t="str">
        <f t="shared" si="13"/>
        <v>4106load</v>
      </c>
      <c r="K166" t="s">
        <v>296</v>
      </c>
      <c r="L166" t="str">
        <f t="shared" si="14"/>
        <v>Transformer.GOT_4106</v>
      </c>
      <c r="M166" t="s">
        <v>306</v>
      </c>
      <c r="N166" t="s">
        <v>8430</v>
      </c>
      <c r="O166" t="str">
        <f t="shared" si="15"/>
        <v>Buses=[4106 4106load]</v>
      </c>
      <c r="P166" t="s">
        <v>8429</v>
      </c>
      <c r="Q166" t="str">
        <f t="shared" si="16"/>
        <v>kVs=[11 0.4]</v>
      </c>
      <c r="R166" t="str">
        <f t="shared" si="17"/>
        <v>kVAs=[200 200]</v>
      </c>
      <c r="S166" t="s">
        <v>8431</v>
      </c>
      <c r="T166" t="s">
        <v>8432</v>
      </c>
      <c r="U166" t="s">
        <v>8427</v>
      </c>
    </row>
    <row r="167" spans="1:21" x14ac:dyDescent="0.25">
      <c r="A167" t="s">
        <v>78</v>
      </c>
      <c r="B167">
        <v>100</v>
      </c>
      <c r="C167">
        <v>11</v>
      </c>
      <c r="D167">
        <v>0.4</v>
      </c>
      <c r="E167" t="s">
        <v>210</v>
      </c>
      <c r="F167" t="s">
        <v>266</v>
      </c>
      <c r="G167">
        <v>4115</v>
      </c>
      <c r="H167" t="str">
        <f t="shared" si="12"/>
        <v>GOT_4115</v>
      </c>
      <c r="I167" t="str">
        <f t="shared" si="13"/>
        <v>4115load</v>
      </c>
      <c r="K167" t="s">
        <v>296</v>
      </c>
      <c r="L167" t="str">
        <f t="shared" si="14"/>
        <v>Transformer.GOT_4115</v>
      </c>
      <c r="M167" t="s">
        <v>306</v>
      </c>
      <c r="N167" t="s">
        <v>8430</v>
      </c>
      <c r="O167" t="str">
        <f t="shared" si="15"/>
        <v>Buses=[4115 4115load]</v>
      </c>
      <c r="P167" t="s">
        <v>8429</v>
      </c>
      <c r="Q167" t="str">
        <f t="shared" si="16"/>
        <v>kVs=[11 0.4]</v>
      </c>
      <c r="R167" t="str">
        <f t="shared" si="17"/>
        <v>kVAs=[100 100]</v>
      </c>
      <c r="S167" t="s">
        <v>8431</v>
      </c>
      <c r="T167" t="s">
        <v>8432</v>
      </c>
      <c r="U167" t="s">
        <v>8427</v>
      </c>
    </row>
    <row r="168" spans="1:21" x14ac:dyDescent="0.25">
      <c r="A168" t="s">
        <v>78</v>
      </c>
      <c r="B168">
        <v>200</v>
      </c>
      <c r="C168">
        <v>11</v>
      </c>
      <c r="D168">
        <v>0.4</v>
      </c>
      <c r="E168" t="s">
        <v>210</v>
      </c>
      <c r="F168" t="s">
        <v>266</v>
      </c>
      <c r="G168">
        <v>4101</v>
      </c>
      <c r="H168" t="str">
        <f t="shared" si="12"/>
        <v>GOT_4101</v>
      </c>
      <c r="I168" t="str">
        <f t="shared" si="13"/>
        <v>4101load</v>
      </c>
      <c r="K168" t="s">
        <v>296</v>
      </c>
      <c r="L168" t="str">
        <f t="shared" si="14"/>
        <v>Transformer.GOT_4101</v>
      </c>
      <c r="M168" t="s">
        <v>306</v>
      </c>
      <c r="N168" t="s">
        <v>8430</v>
      </c>
      <c r="O168" t="str">
        <f t="shared" si="15"/>
        <v>Buses=[4101 4101load]</v>
      </c>
      <c r="P168" t="s">
        <v>8429</v>
      </c>
      <c r="Q168" t="str">
        <f t="shared" si="16"/>
        <v>kVs=[11 0.4]</v>
      </c>
      <c r="R168" t="str">
        <f t="shared" si="17"/>
        <v>kVAs=[200 200]</v>
      </c>
      <c r="S168" t="s">
        <v>8431</v>
      </c>
      <c r="T168" t="s">
        <v>8432</v>
      </c>
      <c r="U168" t="s">
        <v>8427</v>
      </c>
    </row>
    <row r="169" spans="1:21" x14ac:dyDescent="0.25">
      <c r="A169" t="s">
        <v>78</v>
      </c>
      <c r="B169">
        <v>200</v>
      </c>
      <c r="C169">
        <v>11</v>
      </c>
      <c r="D169">
        <v>0.4</v>
      </c>
      <c r="E169" t="s">
        <v>210</v>
      </c>
      <c r="F169" t="s">
        <v>266</v>
      </c>
      <c r="G169">
        <v>4092</v>
      </c>
      <c r="H169" t="str">
        <f t="shared" si="12"/>
        <v>GOT_4092</v>
      </c>
      <c r="I169" t="str">
        <f t="shared" si="13"/>
        <v>4092load</v>
      </c>
      <c r="K169" t="s">
        <v>296</v>
      </c>
      <c r="L169" t="str">
        <f t="shared" si="14"/>
        <v>Transformer.GOT_4092</v>
      </c>
      <c r="M169" t="s">
        <v>306</v>
      </c>
      <c r="N169" t="s">
        <v>8430</v>
      </c>
      <c r="O169" t="str">
        <f t="shared" si="15"/>
        <v>Buses=[4092 4092load]</v>
      </c>
      <c r="P169" t="s">
        <v>8429</v>
      </c>
      <c r="Q169" t="str">
        <f t="shared" si="16"/>
        <v>kVs=[11 0.4]</v>
      </c>
      <c r="R169" t="str">
        <f t="shared" si="17"/>
        <v>kVAs=[200 200]</v>
      </c>
      <c r="S169" t="s">
        <v>8431</v>
      </c>
      <c r="T169" t="s">
        <v>8432</v>
      </c>
      <c r="U169" t="s">
        <v>8427</v>
      </c>
    </row>
    <row r="170" spans="1:21" x14ac:dyDescent="0.25">
      <c r="A170" t="s">
        <v>78</v>
      </c>
      <c r="B170">
        <v>300</v>
      </c>
      <c r="C170">
        <v>11</v>
      </c>
      <c r="D170">
        <v>0.4</v>
      </c>
      <c r="E170" t="s">
        <v>210</v>
      </c>
      <c r="F170" t="s">
        <v>266</v>
      </c>
      <c r="G170">
        <v>4143</v>
      </c>
      <c r="H170" t="str">
        <f t="shared" si="12"/>
        <v>GOT_4143</v>
      </c>
      <c r="I170" t="str">
        <f t="shared" si="13"/>
        <v>4143load</v>
      </c>
      <c r="K170" t="s">
        <v>296</v>
      </c>
      <c r="L170" t="str">
        <f t="shared" si="14"/>
        <v>Transformer.GOT_4143</v>
      </c>
      <c r="M170" t="s">
        <v>306</v>
      </c>
      <c r="N170" t="s">
        <v>8430</v>
      </c>
      <c r="O170" t="str">
        <f t="shared" si="15"/>
        <v>Buses=[4143 4143load]</v>
      </c>
      <c r="P170" t="s">
        <v>8429</v>
      </c>
      <c r="Q170" t="str">
        <f t="shared" si="16"/>
        <v>kVs=[11 0.4]</v>
      </c>
      <c r="R170" t="str">
        <f t="shared" si="17"/>
        <v>kVAs=[300 300]</v>
      </c>
      <c r="S170" t="s">
        <v>8431</v>
      </c>
      <c r="T170" t="s">
        <v>8432</v>
      </c>
      <c r="U170" t="s">
        <v>8427</v>
      </c>
    </row>
    <row r="171" spans="1:21" x14ac:dyDescent="0.25">
      <c r="A171" t="s">
        <v>78</v>
      </c>
      <c r="B171">
        <v>100</v>
      </c>
      <c r="C171">
        <v>11</v>
      </c>
      <c r="D171">
        <v>0.4</v>
      </c>
      <c r="E171" t="s">
        <v>210</v>
      </c>
      <c r="F171" t="s">
        <v>266</v>
      </c>
      <c r="G171">
        <v>4144</v>
      </c>
      <c r="H171" t="str">
        <f t="shared" si="12"/>
        <v>GOT_4144</v>
      </c>
      <c r="I171" t="str">
        <f t="shared" si="13"/>
        <v>4144load</v>
      </c>
      <c r="K171" t="s">
        <v>296</v>
      </c>
      <c r="L171" t="str">
        <f t="shared" si="14"/>
        <v>Transformer.GOT_4144</v>
      </c>
      <c r="M171" t="s">
        <v>306</v>
      </c>
      <c r="N171" t="s">
        <v>8430</v>
      </c>
      <c r="O171" t="str">
        <f t="shared" si="15"/>
        <v>Buses=[4144 4144load]</v>
      </c>
      <c r="P171" t="s">
        <v>8429</v>
      </c>
      <c r="Q171" t="str">
        <f t="shared" si="16"/>
        <v>kVs=[11 0.4]</v>
      </c>
      <c r="R171" t="str">
        <f t="shared" si="17"/>
        <v>kVAs=[100 100]</v>
      </c>
      <c r="S171" t="s">
        <v>8431</v>
      </c>
      <c r="T171" t="s">
        <v>8432</v>
      </c>
      <c r="U171" t="s">
        <v>8427</v>
      </c>
    </row>
    <row r="172" spans="1:21" x14ac:dyDescent="0.25">
      <c r="A172" t="s">
        <v>78</v>
      </c>
      <c r="B172">
        <v>200</v>
      </c>
      <c r="C172">
        <v>11</v>
      </c>
      <c r="D172">
        <v>0.4</v>
      </c>
      <c r="E172" t="s">
        <v>210</v>
      </c>
      <c r="F172" t="s">
        <v>266</v>
      </c>
      <c r="G172">
        <v>4147</v>
      </c>
      <c r="H172" t="str">
        <f t="shared" si="12"/>
        <v>GOT_4147</v>
      </c>
      <c r="I172" t="str">
        <f t="shared" si="13"/>
        <v>4147load</v>
      </c>
      <c r="K172" t="s">
        <v>296</v>
      </c>
      <c r="L172" t="str">
        <f t="shared" si="14"/>
        <v>Transformer.GOT_4147</v>
      </c>
      <c r="M172" t="s">
        <v>306</v>
      </c>
      <c r="N172" t="s">
        <v>8430</v>
      </c>
      <c r="O172" t="str">
        <f t="shared" si="15"/>
        <v>Buses=[4147 4147load]</v>
      </c>
      <c r="P172" t="s">
        <v>8429</v>
      </c>
      <c r="Q172" t="str">
        <f t="shared" si="16"/>
        <v>kVs=[11 0.4]</v>
      </c>
      <c r="R172" t="str">
        <f t="shared" si="17"/>
        <v>kVAs=[200 200]</v>
      </c>
      <c r="S172" t="s">
        <v>8431</v>
      </c>
      <c r="T172" t="s">
        <v>8432</v>
      </c>
      <c r="U172" t="s">
        <v>8427</v>
      </c>
    </row>
    <row r="173" spans="1:21" x14ac:dyDescent="0.25">
      <c r="A173" t="s">
        <v>78</v>
      </c>
      <c r="B173">
        <v>200</v>
      </c>
      <c r="C173">
        <v>11</v>
      </c>
      <c r="D173">
        <v>0.4</v>
      </c>
      <c r="E173" t="s">
        <v>210</v>
      </c>
      <c r="F173" t="s">
        <v>266</v>
      </c>
      <c r="G173">
        <v>4085</v>
      </c>
      <c r="H173" t="str">
        <f t="shared" si="12"/>
        <v>GOT_4085</v>
      </c>
      <c r="I173" t="str">
        <f t="shared" si="13"/>
        <v>4085load</v>
      </c>
      <c r="K173" t="s">
        <v>296</v>
      </c>
      <c r="L173" t="str">
        <f t="shared" si="14"/>
        <v>Transformer.GOT_4085</v>
      </c>
      <c r="M173" t="s">
        <v>306</v>
      </c>
      <c r="N173" t="s">
        <v>8430</v>
      </c>
      <c r="O173" t="str">
        <f t="shared" si="15"/>
        <v>Buses=[4085 4085load]</v>
      </c>
      <c r="P173" t="s">
        <v>8429</v>
      </c>
      <c r="Q173" t="str">
        <f t="shared" si="16"/>
        <v>kVs=[11 0.4]</v>
      </c>
      <c r="R173" t="str">
        <f t="shared" si="17"/>
        <v>kVAs=[200 200]</v>
      </c>
      <c r="S173" t="s">
        <v>8431</v>
      </c>
      <c r="T173" t="s">
        <v>8432</v>
      </c>
      <c r="U173" t="s">
        <v>8427</v>
      </c>
    </row>
    <row r="174" spans="1:21" x14ac:dyDescent="0.25">
      <c r="A174" t="s">
        <v>78</v>
      </c>
      <c r="B174">
        <v>200</v>
      </c>
      <c r="C174">
        <v>11</v>
      </c>
      <c r="D174">
        <v>0.4</v>
      </c>
      <c r="E174" t="s">
        <v>77</v>
      </c>
      <c r="F174" t="s">
        <v>266</v>
      </c>
      <c r="G174">
        <v>4052</v>
      </c>
      <c r="H174" t="str">
        <f t="shared" si="12"/>
        <v>GOT_4052</v>
      </c>
      <c r="I174" t="str">
        <f t="shared" si="13"/>
        <v>4052load</v>
      </c>
      <c r="K174" t="s">
        <v>296</v>
      </c>
      <c r="L174" t="str">
        <f t="shared" si="14"/>
        <v>Transformer.GOT_4052</v>
      </c>
      <c r="M174" t="s">
        <v>306</v>
      </c>
      <c r="N174" t="s">
        <v>8430</v>
      </c>
      <c r="O174" t="str">
        <f t="shared" si="15"/>
        <v>Buses=[4052 4052load]</v>
      </c>
      <c r="P174" t="s">
        <v>8429</v>
      </c>
      <c r="Q174" t="str">
        <f t="shared" si="16"/>
        <v>kVs=[11 0.4]</v>
      </c>
      <c r="R174" t="str">
        <f t="shared" si="17"/>
        <v>kVAs=[200 200]</v>
      </c>
      <c r="S174" t="s">
        <v>8431</v>
      </c>
      <c r="T174" t="s">
        <v>8432</v>
      </c>
      <c r="U174" t="s">
        <v>8427</v>
      </c>
    </row>
    <row r="175" spans="1:21" x14ac:dyDescent="0.25">
      <c r="A175" t="s">
        <v>78</v>
      </c>
      <c r="B175">
        <v>150</v>
      </c>
      <c r="C175">
        <v>11</v>
      </c>
      <c r="D175">
        <v>0.4</v>
      </c>
      <c r="E175" t="s">
        <v>77</v>
      </c>
      <c r="F175" t="s">
        <v>266</v>
      </c>
      <c r="G175">
        <v>4058</v>
      </c>
      <c r="H175" t="str">
        <f t="shared" si="12"/>
        <v>GOT_4058</v>
      </c>
      <c r="I175" t="str">
        <f t="shared" si="13"/>
        <v>4058load</v>
      </c>
      <c r="K175" t="s">
        <v>296</v>
      </c>
      <c r="L175" t="str">
        <f t="shared" si="14"/>
        <v>Transformer.GOT_4058</v>
      </c>
      <c r="M175" t="s">
        <v>306</v>
      </c>
      <c r="N175" t="s">
        <v>8430</v>
      </c>
      <c r="O175" t="str">
        <f t="shared" si="15"/>
        <v>Buses=[4058 4058load]</v>
      </c>
      <c r="P175" t="s">
        <v>8429</v>
      </c>
      <c r="Q175" t="str">
        <f t="shared" si="16"/>
        <v>kVs=[11 0.4]</v>
      </c>
      <c r="R175" t="str">
        <f t="shared" si="17"/>
        <v>kVAs=[150 150]</v>
      </c>
      <c r="S175" t="s">
        <v>8431</v>
      </c>
      <c r="T175" t="s">
        <v>8432</v>
      </c>
      <c r="U175" t="s">
        <v>8427</v>
      </c>
    </row>
    <row r="176" spans="1:21" x14ac:dyDescent="0.25">
      <c r="A176" t="s">
        <v>78</v>
      </c>
      <c r="B176">
        <v>100</v>
      </c>
      <c r="C176">
        <v>11</v>
      </c>
      <c r="D176">
        <v>0.4</v>
      </c>
      <c r="E176" t="s">
        <v>77</v>
      </c>
      <c r="F176" t="s">
        <v>266</v>
      </c>
      <c r="G176">
        <v>4065</v>
      </c>
      <c r="H176" t="str">
        <f t="shared" si="12"/>
        <v>GOT_4065</v>
      </c>
      <c r="I176" t="str">
        <f t="shared" si="13"/>
        <v>4065load</v>
      </c>
      <c r="K176" t="s">
        <v>296</v>
      </c>
      <c r="L176" t="str">
        <f t="shared" si="14"/>
        <v>Transformer.GOT_4065</v>
      </c>
      <c r="M176" t="s">
        <v>306</v>
      </c>
      <c r="N176" t="s">
        <v>8430</v>
      </c>
      <c r="O176" t="str">
        <f t="shared" si="15"/>
        <v>Buses=[4065 4065load]</v>
      </c>
      <c r="P176" t="s">
        <v>8429</v>
      </c>
      <c r="Q176" t="str">
        <f t="shared" si="16"/>
        <v>kVs=[11 0.4]</v>
      </c>
      <c r="R176" t="str">
        <f t="shared" si="17"/>
        <v>kVAs=[100 100]</v>
      </c>
      <c r="S176" t="s">
        <v>8431</v>
      </c>
      <c r="T176" t="s">
        <v>8432</v>
      </c>
      <c r="U176" t="s">
        <v>8427</v>
      </c>
    </row>
    <row r="177" spans="1:21" x14ac:dyDescent="0.25">
      <c r="A177" t="s">
        <v>78</v>
      </c>
      <c r="B177">
        <v>100</v>
      </c>
      <c r="C177">
        <v>11</v>
      </c>
      <c r="D177">
        <v>0.4</v>
      </c>
      <c r="E177" t="s">
        <v>77</v>
      </c>
      <c r="F177" t="s">
        <v>266</v>
      </c>
      <c r="G177">
        <v>4140</v>
      </c>
      <c r="H177" t="str">
        <f t="shared" si="12"/>
        <v>GOT_4140</v>
      </c>
      <c r="I177" t="str">
        <f t="shared" si="13"/>
        <v>4140load</v>
      </c>
      <c r="K177" t="s">
        <v>296</v>
      </c>
      <c r="L177" t="str">
        <f t="shared" si="14"/>
        <v>Transformer.GOT_4140</v>
      </c>
      <c r="M177" t="s">
        <v>306</v>
      </c>
      <c r="N177" t="s">
        <v>8430</v>
      </c>
      <c r="O177" t="str">
        <f t="shared" si="15"/>
        <v>Buses=[4140 4140load]</v>
      </c>
      <c r="P177" t="s">
        <v>8429</v>
      </c>
      <c r="Q177" t="str">
        <f t="shared" si="16"/>
        <v>kVs=[11 0.4]</v>
      </c>
      <c r="R177" t="str">
        <f t="shared" si="17"/>
        <v>kVAs=[100 100]</v>
      </c>
      <c r="S177" t="s">
        <v>8431</v>
      </c>
      <c r="T177" t="s">
        <v>8432</v>
      </c>
      <c r="U177" t="s">
        <v>8427</v>
      </c>
    </row>
    <row r="178" spans="1:21" x14ac:dyDescent="0.25">
      <c r="A178" t="s">
        <v>78</v>
      </c>
      <c r="B178">
        <v>200</v>
      </c>
      <c r="C178">
        <v>11</v>
      </c>
      <c r="D178">
        <v>0.4</v>
      </c>
      <c r="E178" t="s">
        <v>77</v>
      </c>
      <c r="F178" t="s">
        <v>265</v>
      </c>
      <c r="G178">
        <v>3026</v>
      </c>
      <c r="H178" t="str">
        <f t="shared" si="12"/>
        <v>DHO_3026</v>
      </c>
      <c r="I178" t="str">
        <f t="shared" si="13"/>
        <v>3026load</v>
      </c>
      <c r="K178" t="s">
        <v>296</v>
      </c>
      <c r="L178" t="str">
        <f t="shared" si="14"/>
        <v>Transformer.DHO_3026</v>
      </c>
      <c r="M178" t="s">
        <v>306</v>
      </c>
      <c r="N178" t="s">
        <v>8430</v>
      </c>
      <c r="O178" t="str">
        <f t="shared" si="15"/>
        <v>Buses=[3026 3026load]</v>
      </c>
      <c r="P178" t="s">
        <v>8429</v>
      </c>
      <c r="Q178" t="str">
        <f t="shared" si="16"/>
        <v>kVs=[11 0.4]</v>
      </c>
      <c r="R178" t="str">
        <f t="shared" si="17"/>
        <v>kVAs=[200 200]</v>
      </c>
      <c r="S178" t="s">
        <v>8431</v>
      </c>
      <c r="T178" t="s">
        <v>8432</v>
      </c>
      <c r="U178" t="s">
        <v>8427</v>
      </c>
    </row>
    <row r="179" spans="1:21" x14ac:dyDescent="0.25">
      <c r="A179" t="s">
        <v>78</v>
      </c>
      <c r="B179">
        <v>200</v>
      </c>
      <c r="C179">
        <v>11</v>
      </c>
      <c r="D179">
        <v>0.4</v>
      </c>
      <c r="E179" t="s">
        <v>77</v>
      </c>
      <c r="F179" t="s">
        <v>265</v>
      </c>
      <c r="G179">
        <v>3039</v>
      </c>
      <c r="H179" t="str">
        <f t="shared" si="12"/>
        <v>DHO_3039</v>
      </c>
      <c r="I179" t="str">
        <f t="shared" si="13"/>
        <v>3039load</v>
      </c>
      <c r="K179" t="s">
        <v>296</v>
      </c>
      <c r="L179" t="str">
        <f t="shared" si="14"/>
        <v>Transformer.DHO_3039</v>
      </c>
      <c r="M179" t="s">
        <v>306</v>
      </c>
      <c r="N179" t="s">
        <v>8430</v>
      </c>
      <c r="O179" t="str">
        <f t="shared" si="15"/>
        <v>Buses=[3039 3039load]</v>
      </c>
      <c r="P179" t="s">
        <v>8429</v>
      </c>
      <c r="Q179" t="str">
        <f t="shared" si="16"/>
        <v>kVs=[11 0.4]</v>
      </c>
      <c r="R179" t="str">
        <f t="shared" si="17"/>
        <v>kVAs=[200 200]</v>
      </c>
      <c r="S179" t="s">
        <v>8431</v>
      </c>
      <c r="T179" t="s">
        <v>8432</v>
      </c>
      <c r="U179" t="s">
        <v>8427</v>
      </c>
    </row>
    <row r="180" spans="1:21" x14ac:dyDescent="0.25">
      <c r="A180" t="s">
        <v>78</v>
      </c>
      <c r="B180">
        <v>200</v>
      </c>
      <c r="C180">
        <v>11</v>
      </c>
      <c r="D180">
        <v>0.4</v>
      </c>
      <c r="E180" t="s">
        <v>77</v>
      </c>
      <c r="F180" t="s">
        <v>265</v>
      </c>
      <c r="G180">
        <v>3095</v>
      </c>
      <c r="H180" t="str">
        <f t="shared" si="12"/>
        <v>DHO_3095</v>
      </c>
      <c r="I180" t="str">
        <f t="shared" si="13"/>
        <v>3095load</v>
      </c>
      <c r="K180" t="s">
        <v>296</v>
      </c>
      <c r="L180" t="str">
        <f t="shared" si="14"/>
        <v>Transformer.DHO_3095</v>
      </c>
      <c r="M180" t="s">
        <v>306</v>
      </c>
      <c r="N180" t="s">
        <v>8430</v>
      </c>
      <c r="O180" t="str">
        <f t="shared" si="15"/>
        <v>Buses=[3095 3095load]</v>
      </c>
      <c r="P180" t="s">
        <v>8429</v>
      </c>
      <c r="Q180" t="str">
        <f t="shared" si="16"/>
        <v>kVs=[11 0.4]</v>
      </c>
      <c r="R180" t="str">
        <f t="shared" si="17"/>
        <v>kVAs=[200 200]</v>
      </c>
      <c r="S180" t="s">
        <v>8431</v>
      </c>
      <c r="T180" t="s">
        <v>8432</v>
      </c>
      <c r="U180" t="s">
        <v>8427</v>
      </c>
    </row>
    <row r="181" spans="1:21" x14ac:dyDescent="0.25">
      <c r="A181" t="s">
        <v>78</v>
      </c>
      <c r="B181">
        <v>200</v>
      </c>
      <c r="C181">
        <v>11</v>
      </c>
      <c r="D181">
        <v>0.4</v>
      </c>
      <c r="E181" t="s">
        <v>77</v>
      </c>
      <c r="F181" t="s">
        <v>265</v>
      </c>
      <c r="G181">
        <v>3045</v>
      </c>
      <c r="H181" t="str">
        <f t="shared" si="12"/>
        <v>DHO_3045</v>
      </c>
      <c r="I181" t="str">
        <f t="shared" si="13"/>
        <v>3045load</v>
      </c>
      <c r="K181" t="s">
        <v>296</v>
      </c>
      <c r="L181" t="str">
        <f t="shared" si="14"/>
        <v>Transformer.DHO_3045</v>
      </c>
      <c r="M181" t="s">
        <v>306</v>
      </c>
      <c r="N181" t="s">
        <v>8430</v>
      </c>
      <c r="O181" t="str">
        <f t="shared" si="15"/>
        <v>Buses=[3045 3045load]</v>
      </c>
      <c r="P181" t="s">
        <v>8429</v>
      </c>
      <c r="Q181" t="str">
        <f t="shared" si="16"/>
        <v>kVs=[11 0.4]</v>
      </c>
      <c r="R181" t="str">
        <f t="shared" si="17"/>
        <v>kVAs=[200 200]</v>
      </c>
      <c r="S181" t="s">
        <v>8431</v>
      </c>
      <c r="T181" t="s">
        <v>8432</v>
      </c>
      <c r="U181" t="s">
        <v>8427</v>
      </c>
    </row>
    <row r="182" spans="1:21" x14ac:dyDescent="0.25">
      <c r="A182" t="s">
        <v>78</v>
      </c>
      <c r="B182">
        <v>200</v>
      </c>
      <c r="C182">
        <v>11</v>
      </c>
      <c r="D182">
        <v>0.4</v>
      </c>
      <c r="E182" t="s">
        <v>77</v>
      </c>
      <c r="F182" t="s">
        <v>265</v>
      </c>
      <c r="G182">
        <v>3051</v>
      </c>
      <c r="H182" t="str">
        <f t="shared" si="12"/>
        <v>DHO_3051</v>
      </c>
      <c r="I182" t="str">
        <f t="shared" si="13"/>
        <v>3051load</v>
      </c>
      <c r="K182" t="s">
        <v>296</v>
      </c>
      <c r="L182" t="str">
        <f t="shared" si="14"/>
        <v>Transformer.DHO_3051</v>
      </c>
      <c r="M182" t="s">
        <v>306</v>
      </c>
      <c r="N182" t="s">
        <v>8430</v>
      </c>
      <c r="O182" t="str">
        <f t="shared" si="15"/>
        <v>Buses=[3051 3051load]</v>
      </c>
      <c r="P182" t="s">
        <v>8429</v>
      </c>
      <c r="Q182" t="str">
        <f t="shared" si="16"/>
        <v>kVs=[11 0.4]</v>
      </c>
      <c r="R182" t="str">
        <f t="shared" si="17"/>
        <v>kVAs=[200 200]</v>
      </c>
      <c r="S182" t="s">
        <v>8431</v>
      </c>
      <c r="T182" t="s">
        <v>8432</v>
      </c>
      <c r="U182" t="s">
        <v>8427</v>
      </c>
    </row>
    <row r="183" spans="1:21" x14ac:dyDescent="0.25">
      <c r="A183" t="s">
        <v>78</v>
      </c>
      <c r="B183">
        <v>200</v>
      </c>
      <c r="C183">
        <v>11</v>
      </c>
      <c r="D183">
        <v>0.4</v>
      </c>
      <c r="E183" t="s">
        <v>77</v>
      </c>
      <c r="F183" t="s">
        <v>265</v>
      </c>
      <c r="G183">
        <v>3001</v>
      </c>
      <c r="H183" t="str">
        <f t="shared" si="12"/>
        <v>DHO_3001</v>
      </c>
      <c r="I183" t="str">
        <f t="shared" si="13"/>
        <v>3001load</v>
      </c>
      <c r="K183" t="s">
        <v>296</v>
      </c>
      <c r="L183" t="str">
        <f t="shared" si="14"/>
        <v>Transformer.DHO_3001</v>
      </c>
      <c r="M183" t="s">
        <v>306</v>
      </c>
      <c r="N183" t="s">
        <v>8430</v>
      </c>
      <c r="O183" t="str">
        <f t="shared" si="15"/>
        <v>Buses=[3001 3001load]</v>
      </c>
      <c r="P183" t="s">
        <v>8429</v>
      </c>
      <c r="Q183" t="str">
        <f t="shared" si="16"/>
        <v>kVs=[11 0.4]</v>
      </c>
      <c r="R183" t="str">
        <f t="shared" si="17"/>
        <v>kVAs=[200 200]</v>
      </c>
      <c r="S183" t="s">
        <v>8431</v>
      </c>
      <c r="T183" t="s">
        <v>8432</v>
      </c>
      <c r="U183" t="s">
        <v>8427</v>
      </c>
    </row>
    <row r="184" spans="1:21" x14ac:dyDescent="0.25">
      <c r="A184" t="s">
        <v>78</v>
      </c>
      <c r="B184">
        <v>200</v>
      </c>
      <c r="C184">
        <v>11</v>
      </c>
      <c r="D184">
        <v>0.4</v>
      </c>
      <c r="E184" t="s">
        <v>77</v>
      </c>
      <c r="F184" t="s">
        <v>265</v>
      </c>
      <c r="G184">
        <v>3097</v>
      </c>
      <c r="H184" t="str">
        <f t="shared" si="12"/>
        <v>DHO_3097</v>
      </c>
      <c r="I184" t="str">
        <f t="shared" si="13"/>
        <v>3097load</v>
      </c>
      <c r="K184" t="s">
        <v>296</v>
      </c>
      <c r="L184" t="str">
        <f t="shared" si="14"/>
        <v>Transformer.DHO_3097</v>
      </c>
      <c r="M184" t="s">
        <v>306</v>
      </c>
      <c r="N184" t="s">
        <v>8430</v>
      </c>
      <c r="O184" t="str">
        <f t="shared" si="15"/>
        <v>Buses=[3097 3097load]</v>
      </c>
      <c r="P184" t="s">
        <v>8429</v>
      </c>
      <c r="Q184" t="str">
        <f t="shared" si="16"/>
        <v>kVs=[11 0.4]</v>
      </c>
      <c r="R184" t="str">
        <f t="shared" si="17"/>
        <v>kVAs=[200 200]</v>
      </c>
      <c r="S184" t="s">
        <v>8431</v>
      </c>
      <c r="T184" t="s">
        <v>8432</v>
      </c>
      <c r="U184" t="s">
        <v>8427</v>
      </c>
    </row>
    <row r="185" spans="1:21" x14ac:dyDescent="0.25">
      <c r="A185" t="s">
        <v>78</v>
      </c>
      <c r="B185">
        <v>100</v>
      </c>
      <c r="C185">
        <v>11</v>
      </c>
      <c r="D185">
        <v>0.4</v>
      </c>
      <c r="E185" t="s">
        <v>77</v>
      </c>
      <c r="F185" t="s">
        <v>265</v>
      </c>
      <c r="G185">
        <v>3101</v>
      </c>
      <c r="H185" t="str">
        <f t="shared" si="12"/>
        <v>DHO_3101</v>
      </c>
      <c r="I185" t="str">
        <f t="shared" si="13"/>
        <v>3101load</v>
      </c>
      <c r="K185" t="s">
        <v>296</v>
      </c>
      <c r="L185" t="str">
        <f t="shared" si="14"/>
        <v>Transformer.DHO_3101</v>
      </c>
      <c r="M185" t="s">
        <v>306</v>
      </c>
      <c r="N185" t="s">
        <v>8430</v>
      </c>
      <c r="O185" t="str">
        <f t="shared" si="15"/>
        <v>Buses=[3101 3101load]</v>
      </c>
      <c r="P185" t="s">
        <v>8429</v>
      </c>
      <c r="Q185" t="str">
        <f t="shared" si="16"/>
        <v>kVs=[11 0.4]</v>
      </c>
      <c r="R185" t="str">
        <f t="shared" si="17"/>
        <v>kVAs=[100 100]</v>
      </c>
      <c r="S185" t="s">
        <v>8431</v>
      </c>
      <c r="T185" t="s">
        <v>8432</v>
      </c>
      <c r="U185" t="s">
        <v>8427</v>
      </c>
    </row>
    <row r="186" spans="1:21" x14ac:dyDescent="0.25">
      <c r="A186" t="s">
        <v>78</v>
      </c>
      <c r="B186">
        <v>100</v>
      </c>
      <c r="C186">
        <v>11</v>
      </c>
      <c r="D186">
        <v>0.4</v>
      </c>
      <c r="E186" t="s">
        <v>77</v>
      </c>
      <c r="F186" t="s">
        <v>265</v>
      </c>
      <c r="G186">
        <v>3107</v>
      </c>
      <c r="H186" t="str">
        <f t="shared" si="12"/>
        <v>DHO_3107</v>
      </c>
      <c r="I186" t="str">
        <f t="shared" si="13"/>
        <v>3107load</v>
      </c>
      <c r="K186" t="s">
        <v>296</v>
      </c>
      <c r="L186" t="str">
        <f t="shared" si="14"/>
        <v>Transformer.DHO_3107</v>
      </c>
      <c r="M186" t="s">
        <v>306</v>
      </c>
      <c r="N186" t="s">
        <v>8430</v>
      </c>
      <c r="O186" t="str">
        <f t="shared" si="15"/>
        <v>Buses=[3107 3107load]</v>
      </c>
      <c r="P186" t="s">
        <v>8429</v>
      </c>
      <c r="Q186" t="str">
        <f t="shared" si="16"/>
        <v>kVs=[11 0.4]</v>
      </c>
      <c r="R186" t="str">
        <f t="shared" si="17"/>
        <v>kVAs=[100 100]</v>
      </c>
      <c r="S186" t="s">
        <v>8431</v>
      </c>
      <c r="T186" t="s">
        <v>8432</v>
      </c>
      <c r="U186" t="s">
        <v>8427</v>
      </c>
    </row>
    <row r="187" spans="1:21" x14ac:dyDescent="0.25">
      <c r="A187" t="s">
        <v>78</v>
      </c>
      <c r="B187">
        <v>200</v>
      </c>
      <c r="C187">
        <v>11</v>
      </c>
      <c r="D187">
        <v>0.4</v>
      </c>
      <c r="E187" t="s">
        <v>77</v>
      </c>
      <c r="F187" t="s">
        <v>265</v>
      </c>
      <c r="G187">
        <v>3118</v>
      </c>
      <c r="H187" t="str">
        <f t="shared" si="12"/>
        <v>DHO_3118</v>
      </c>
      <c r="I187" t="str">
        <f t="shared" si="13"/>
        <v>3118load</v>
      </c>
      <c r="K187" t="s">
        <v>296</v>
      </c>
      <c r="L187" t="str">
        <f t="shared" si="14"/>
        <v>Transformer.DHO_3118</v>
      </c>
      <c r="M187" t="s">
        <v>306</v>
      </c>
      <c r="N187" t="s">
        <v>8430</v>
      </c>
      <c r="O187" t="str">
        <f t="shared" si="15"/>
        <v>Buses=[3118 3118load]</v>
      </c>
      <c r="P187" t="s">
        <v>8429</v>
      </c>
      <c r="Q187" t="str">
        <f t="shared" si="16"/>
        <v>kVs=[11 0.4]</v>
      </c>
      <c r="R187" t="str">
        <f t="shared" si="17"/>
        <v>kVAs=[200 200]</v>
      </c>
      <c r="S187" t="s">
        <v>8431</v>
      </c>
      <c r="T187" t="s">
        <v>8432</v>
      </c>
      <c r="U187" t="s">
        <v>8427</v>
      </c>
    </row>
    <row r="188" spans="1:21" x14ac:dyDescent="0.25">
      <c r="A188" t="s">
        <v>78</v>
      </c>
      <c r="B188">
        <v>100</v>
      </c>
      <c r="C188">
        <v>11</v>
      </c>
      <c r="D188">
        <v>0.4</v>
      </c>
      <c r="E188" t="s">
        <v>77</v>
      </c>
      <c r="F188" t="s">
        <v>265</v>
      </c>
      <c r="G188">
        <v>3069</v>
      </c>
      <c r="H188" t="str">
        <f t="shared" si="12"/>
        <v>DHO_3069</v>
      </c>
      <c r="I188" t="str">
        <f t="shared" si="13"/>
        <v>3069load</v>
      </c>
      <c r="K188" t="s">
        <v>296</v>
      </c>
      <c r="L188" t="str">
        <f t="shared" si="14"/>
        <v>Transformer.DHO_3069</v>
      </c>
      <c r="M188" t="s">
        <v>306</v>
      </c>
      <c r="N188" t="s">
        <v>8430</v>
      </c>
      <c r="O188" t="str">
        <f t="shared" si="15"/>
        <v>Buses=[3069 3069load]</v>
      </c>
      <c r="P188" t="s">
        <v>8429</v>
      </c>
      <c r="Q188" t="str">
        <f t="shared" si="16"/>
        <v>kVs=[11 0.4]</v>
      </c>
      <c r="R188" t="str">
        <f t="shared" si="17"/>
        <v>kVAs=[100 100]</v>
      </c>
      <c r="S188" t="s">
        <v>8431</v>
      </c>
      <c r="T188" t="s">
        <v>8432</v>
      </c>
      <c r="U188" t="s">
        <v>8427</v>
      </c>
    </row>
    <row r="189" spans="1:21" x14ac:dyDescent="0.25">
      <c r="A189" t="s">
        <v>78</v>
      </c>
      <c r="B189">
        <v>200</v>
      </c>
      <c r="C189">
        <v>11</v>
      </c>
      <c r="D189">
        <v>0.4</v>
      </c>
      <c r="E189" t="s">
        <v>77</v>
      </c>
      <c r="F189" t="s">
        <v>265</v>
      </c>
      <c r="G189">
        <v>3122</v>
      </c>
      <c r="H189" t="str">
        <f t="shared" si="12"/>
        <v>DHO_3122</v>
      </c>
      <c r="I189" t="str">
        <f t="shared" si="13"/>
        <v>3122load</v>
      </c>
      <c r="K189" t="s">
        <v>296</v>
      </c>
      <c r="L189" t="str">
        <f t="shared" si="14"/>
        <v>Transformer.DHO_3122</v>
      </c>
      <c r="M189" t="s">
        <v>306</v>
      </c>
      <c r="N189" t="s">
        <v>8430</v>
      </c>
      <c r="O189" t="str">
        <f t="shared" si="15"/>
        <v>Buses=[3122 3122load]</v>
      </c>
      <c r="P189" t="s">
        <v>8429</v>
      </c>
      <c r="Q189" t="str">
        <f t="shared" si="16"/>
        <v>kVs=[11 0.4]</v>
      </c>
      <c r="R189" t="str">
        <f t="shared" si="17"/>
        <v>kVAs=[200 200]</v>
      </c>
      <c r="S189" t="s">
        <v>8431</v>
      </c>
      <c r="T189" t="s">
        <v>8432</v>
      </c>
      <c r="U189" t="s">
        <v>8427</v>
      </c>
    </row>
    <row r="190" spans="1:21" x14ac:dyDescent="0.25">
      <c r="A190" t="s">
        <v>78</v>
      </c>
      <c r="B190">
        <v>200</v>
      </c>
      <c r="C190">
        <v>11</v>
      </c>
      <c r="D190">
        <v>0.4</v>
      </c>
      <c r="E190" t="s">
        <v>77</v>
      </c>
      <c r="F190" t="s">
        <v>265</v>
      </c>
      <c r="G190">
        <v>3119</v>
      </c>
      <c r="H190" t="str">
        <f t="shared" si="12"/>
        <v>DHO_3119</v>
      </c>
      <c r="I190" t="str">
        <f t="shared" si="13"/>
        <v>3119load</v>
      </c>
      <c r="K190" t="s">
        <v>296</v>
      </c>
      <c r="L190" t="str">
        <f t="shared" si="14"/>
        <v>Transformer.DHO_3119</v>
      </c>
      <c r="M190" t="s">
        <v>306</v>
      </c>
      <c r="N190" t="s">
        <v>8430</v>
      </c>
      <c r="O190" t="str">
        <f t="shared" si="15"/>
        <v>Buses=[3119 3119load]</v>
      </c>
      <c r="P190" t="s">
        <v>8429</v>
      </c>
      <c r="Q190" t="str">
        <f t="shared" si="16"/>
        <v>kVs=[11 0.4]</v>
      </c>
      <c r="R190" t="str">
        <f t="shared" si="17"/>
        <v>kVAs=[200 200]</v>
      </c>
      <c r="S190" t="s">
        <v>8431</v>
      </c>
      <c r="T190" t="s">
        <v>8432</v>
      </c>
      <c r="U190" t="s">
        <v>8427</v>
      </c>
    </row>
    <row r="191" spans="1:21" x14ac:dyDescent="0.25">
      <c r="A191" t="s">
        <v>78</v>
      </c>
      <c r="B191">
        <v>100</v>
      </c>
      <c r="C191">
        <v>11</v>
      </c>
      <c r="D191">
        <v>0.4</v>
      </c>
      <c r="E191" t="s">
        <v>77</v>
      </c>
      <c r="F191" t="s">
        <v>265</v>
      </c>
      <c r="G191">
        <v>3137</v>
      </c>
      <c r="H191" t="str">
        <f t="shared" si="12"/>
        <v>DHO_3137</v>
      </c>
      <c r="I191" t="str">
        <f t="shared" si="13"/>
        <v>3137load</v>
      </c>
      <c r="K191" t="s">
        <v>296</v>
      </c>
      <c r="L191" t="str">
        <f t="shared" si="14"/>
        <v>Transformer.DHO_3137</v>
      </c>
      <c r="M191" t="s">
        <v>306</v>
      </c>
      <c r="N191" t="s">
        <v>8430</v>
      </c>
      <c r="O191" t="str">
        <f t="shared" si="15"/>
        <v>Buses=[3137 3137load]</v>
      </c>
      <c r="P191" t="s">
        <v>8429</v>
      </c>
      <c r="Q191" t="str">
        <f t="shared" si="16"/>
        <v>kVs=[11 0.4]</v>
      </c>
      <c r="R191" t="str">
        <f t="shared" si="17"/>
        <v>kVAs=[100 100]</v>
      </c>
      <c r="S191" t="s">
        <v>8431</v>
      </c>
      <c r="T191" t="s">
        <v>8432</v>
      </c>
      <c r="U191" t="s">
        <v>8427</v>
      </c>
    </row>
    <row r="192" spans="1:21" x14ac:dyDescent="0.25">
      <c r="A192" t="s">
        <v>78</v>
      </c>
      <c r="B192">
        <v>100</v>
      </c>
      <c r="C192">
        <v>11</v>
      </c>
      <c r="D192">
        <v>0.4</v>
      </c>
      <c r="E192" t="s">
        <v>77</v>
      </c>
      <c r="F192" t="s">
        <v>265</v>
      </c>
      <c r="G192">
        <v>3133</v>
      </c>
      <c r="H192" t="str">
        <f t="shared" si="12"/>
        <v>DHO_3133</v>
      </c>
      <c r="I192" t="str">
        <f t="shared" si="13"/>
        <v>3133load</v>
      </c>
      <c r="K192" t="s">
        <v>296</v>
      </c>
      <c r="L192" t="str">
        <f t="shared" si="14"/>
        <v>Transformer.DHO_3133</v>
      </c>
      <c r="M192" t="s">
        <v>306</v>
      </c>
      <c r="N192" t="s">
        <v>8430</v>
      </c>
      <c r="O192" t="str">
        <f t="shared" si="15"/>
        <v>Buses=[3133 3133load]</v>
      </c>
      <c r="P192" t="s">
        <v>8429</v>
      </c>
      <c r="Q192" t="str">
        <f t="shared" si="16"/>
        <v>kVs=[11 0.4]</v>
      </c>
      <c r="R192" t="str">
        <f t="shared" si="17"/>
        <v>kVAs=[100 100]</v>
      </c>
      <c r="S192" t="s">
        <v>8431</v>
      </c>
      <c r="T192" t="s">
        <v>8432</v>
      </c>
      <c r="U192" t="s">
        <v>8427</v>
      </c>
    </row>
    <row r="193" spans="1:21" x14ac:dyDescent="0.25">
      <c r="A193" t="s">
        <v>78</v>
      </c>
      <c r="B193">
        <v>100</v>
      </c>
      <c r="C193">
        <v>11</v>
      </c>
      <c r="D193">
        <v>0.4</v>
      </c>
      <c r="E193" t="s">
        <v>77</v>
      </c>
      <c r="F193" t="s">
        <v>265</v>
      </c>
      <c r="G193">
        <v>3151</v>
      </c>
      <c r="H193" t="str">
        <f t="shared" si="12"/>
        <v>DHO_3151</v>
      </c>
      <c r="I193" t="str">
        <f t="shared" si="13"/>
        <v>3151load</v>
      </c>
      <c r="K193" t="s">
        <v>296</v>
      </c>
      <c r="L193" t="str">
        <f t="shared" si="14"/>
        <v>Transformer.DHO_3151</v>
      </c>
      <c r="M193" t="s">
        <v>306</v>
      </c>
      <c r="N193" t="s">
        <v>8430</v>
      </c>
      <c r="O193" t="str">
        <f t="shared" si="15"/>
        <v>Buses=[3151 3151load]</v>
      </c>
      <c r="P193" t="s">
        <v>8429</v>
      </c>
      <c r="Q193" t="str">
        <f t="shared" si="16"/>
        <v>kVs=[11 0.4]</v>
      </c>
      <c r="R193" t="str">
        <f t="shared" si="17"/>
        <v>kVAs=[100 100]</v>
      </c>
      <c r="S193" t="s">
        <v>8431</v>
      </c>
      <c r="T193" t="s">
        <v>8432</v>
      </c>
      <c r="U193" t="s">
        <v>8427</v>
      </c>
    </row>
    <row r="194" spans="1:21" x14ac:dyDescent="0.25">
      <c r="A194" t="s">
        <v>78</v>
      </c>
      <c r="B194">
        <v>100</v>
      </c>
      <c r="C194">
        <v>11</v>
      </c>
      <c r="D194">
        <v>0.4</v>
      </c>
      <c r="E194" t="s">
        <v>77</v>
      </c>
      <c r="F194" t="s">
        <v>265</v>
      </c>
      <c r="G194">
        <v>3163</v>
      </c>
      <c r="H194" t="str">
        <f t="shared" si="12"/>
        <v>DHO_3163</v>
      </c>
      <c r="I194" t="str">
        <f t="shared" si="13"/>
        <v>3163load</v>
      </c>
      <c r="K194" t="s">
        <v>296</v>
      </c>
      <c r="L194" t="str">
        <f t="shared" si="14"/>
        <v>Transformer.DHO_3163</v>
      </c>
      <c r="M194" t="s">
        <v>306</v>
      </c>
      <c r="N194" t="s">
        <v>8430</v>
      </c>
      <c r="O194" t="str">
        <f t="shared" si="15"/>
        <v>Buses=[3163 3163load]</v>
      </c>
      <c r="P194" t="s">
        <v>8429</v>
      </c>
      <c r="Q194" t="str">
        <f t="shared" si="16"/>
        <v>kVs=[11 0.4]</v>
      </c>
      <c r="R194" t="str">
        <f t="shared" si="17"/>
        <v>kVAs=[100 100]</v>
      </c>
      <c r="S194" t="s">
        <v>8431</v>
      </c>
      <c r="T194" t="s">
        <v>8432</v>
      </c>
      <c r="U194" t="s">
        <v>8427</v>
      </c>
    </row>
    <row r="195" spans="1:21" x14ac:dyDescent="0.25">
      <c r="A195" t="s">
        <v>78</v>
      </c>
      <c r="B195">
        <v>200</v>
      </c>
      <c r="C195">
        <v>11</v>
      </c>
      <c r="D195">
        <v>0.4</v>
      </c>
      <c r="E195" t="s">
        <v>77</v>
      </c>
      <c r="F195" t="s">
        <v>265</v>
      </c>
      <c r="G195">
        <v>3173</v>
      </c>
      <c r="H195" t="str">
        <f t="shared" ref="H195:H258" si="18">F195&amp;"_"&amp;G195</f>
        <v>DHO_3173</v>
      </c>
      <c r="I195" t="str">
        <f t="shared" ref="I195:I258" si="19">G195&amp;"load"</f>
        <v>3173load</v>
      </c>
      <c r="K195" t="s">
        <v>296</v>
      </c>
      <c r="L195" t="str">
        <f t="shared" ref="L195:L258" si="20">"Transformer."&amp;H195</f>
        <v>Transformer.DHO_3173</v>
      </c>
      <c r="M195" t="s">
        <v>306</v>
      </c>
      <c r="N195" t="s">
        <v>8430</v>
      </c>
      <c r="O195" t="str">
        <f t="shared" ref="O195:O258" si="21">"Buses=["&amp;G195&amp;" "&amp;I195&amp;"]"</f>
        <v>Buses=[3173 3173load]</v>
      </c>
      <c r="P195" t="s">
        <v>8429</v>
      </c>
      <c r="Q195" t="str">
        <f t="shared" ref="Q195:Q258" si="22">"kVs=["&amp;C195&amp;" "&amp;D195&amp;"]"</f>
        <v>kVs=[11 0.4]</v>
      </c>
      <c r="R195" t="str">
        <f t="shared" ref="R195:R258" si="23">"kVAs=["&amp;B195&amp;" "&amp;B195&amp;"]"</f>
        <v>kVAs=[200 200]</v>
      </c>
      <c r="S195" t="s">
        <v>8431</v>
      </c>
      <c r="T195" t="s">
        <v>8432</v>
      </c>
      <c r="U195" t="s">
        <v>8427</v>
      </c>
    </row>
    <row r="196" spans="1:21" x14ac:dyDescent="0.25">
      <c r="A196" t="s">
        <v>78</v>
      </c>
      <c r="B196">
        <v>200</v>
      </c>
      <c r="C196">
        <v>11</v>
      </c>
      <c r="D196">
        <v>0.4</v>
      </c>
      <c r="E196" t="s">
        <v>77</v>
      </c>
      <c r="F196" t="s">
        <v>265</v>
      </c>
      <c r="G196">
        <v>3177</v>
      </c>
      <c r="H196" t="str">
        <f t="shared" si="18"/>
        <v>DHO_3177</v>
      </c>
      <c r="I196" t="str">
        <f t="shared" si="19"/>
        <v>3177load</v>
      </c>
      <c r="K196" t="s">
        <v>296</v>
      </c>
      <c r="L196" t="str">
        <f t="shared" si="20"/>
        <v>Transformer.DHO_3177</v>
      </c>
      <c r="M196" t="s">
        <v>306</v>
      </c>
      <c r="N196" t="s">
        <v>8430</v>
      </c>
      <c r="O196" t="str">
        <f t="shared" si="21"/>
        <v>Buses=[3177 3177load]</v>
      </c>
      <c r="P196" t="s">
        <v>8429</v>
      </c>
      <c r="Q196" t="str">
        <f t="shared" si="22"/>
        <v>kVs=[11 0.4]</v>
      </c>
      <c r="R196" t="str">
        <f t="shared" si="23"/>
        <v>kVAs=[200 200]</v>
      </c>
      <c r="S196" t="s">
        <v>8431</v>
      </c>
      <c r="T196" t="s">
        <v>8432</v>
      </c>
      <c r="U196" t="s">
        <v>8427</v>
      </c>
    </row>
    <row r="197" spans="1:21" x14ac:dyDescent="0.25">
      <c r="A197" t="s">
        <v>78</v>
      </c>
      <c r="B197">
        <v>100</v>
      </c>
      <c r="C197">
        <v>11</v>
      </c>
      <c r="D197">
        <v>0.4</v>
      </c>
      <c r="E197" t="s">
        <v>77</v>
      </c>
      <c r="F197" t="s">
        <v>265</v>
      </c>
      <c r="G197">
        <v>3199</v>
      </c>
      <c r="H197" t="str">
        <f t="shared" si="18"/>
        <v>DHO_3199</v>
      </c>
      <c r="I197" t="str">
        <f t="shared" si="19"/>
        <v>3199load</v>
      </c>
      <c r="K197" t="s">
        <v>296</v>
      </c>
      <c r="L197" t="str">
        <f t="shared" si="20"/>
        <v>Transformer.DHO_3199</v>
      </c>
      <c r="M197" t="s">
        <v>306</v>
      </c>
      <c r="N197" t="s">
        <v>8430</v>
      </c>
      <c r="O197" t="str">
        <f t="shared" si="21"/>
        <v>Buses=[3199 3199load]</v>
      </c>
      <c r="P197" t="s">
        <v>8429</v>
      </c>
      <c r="Q197" t="str">
        <f t="shared" si="22"/>
        <v>kVs=[11 0.4]</v>
      </c>
      <c r="R197" t="str">
        <f t="shared" si="23"/>
        <v>kVAs=[100 100]</v>
      </c>
      <c r="S197" t="s">
        <v>8431</v>
      </c>
      <c r="T197" t="s">
        <v>8432</v>
      </c>
      <c r="U197" t="s">
        <v>8427</v>
      </c>
    </row>
    <row r="198" spans="1:21" x14ac:dyDescent="0.25">
      <c r="A198" t="s">
        <v>78</v>
      </c>
      <c r="B198">
        <v>200</v>
      </c>
      <c r="C198">
        <v>11</v>
      </c>
      <c r="D198">
        <v>0.4</v>
      </c>
      <c r="E198" t="s">
        <v>77</v>
      </c>
      <c r="F198" t="s">
        <v>265</v>
      </c>
      <c r="G198">
        <v>3182</v>
      </c>
      <c r="H198" t="str">
        <f t="shared" si="18"/>
        <v>DHO_3182</v>
      </c>
      <c r="I198" t="str">
        <f t="shared" si="19"/>
        <v>3182load</v>
      </c>
      <c r="K198" t="s">
        <v>296</v>
      </c>
      <c r="L198" t="str">
        <f t="shared" si="20"/>
        <v>Transformer.DHO_3182</v>
      </c>
      <c r="M198" t="s">
        <v>306</v>
      </c>
      <c r="N198" t="s">
        <v>8430</v>
      </c>
      <c r="O198" t="str">
        <f t="shared" si="21"/>
        <v>Buses=[3182 3182load]</v>
      </c>
      <c r="P198" t="s">
        <v>8429</v>
      </c>
      <c r="Q198" t="str">
        <f t="shared" si="22"/>
        <v>kVs=[11 0.4]</v>
      </c>
      <c r="R198" t="str">
        <f t="shared" si="23"/>
        <v>kVAs=[200 200]</v>
      </c>
      <c r="S198" t="s">
        <v>8431</v>
      </c>
      <c r="T198" t="s">
        <v>8432</v>
      </c>
      <c r="U198" t="s">
        <v>8427</v>
      </c>
    </row>
    <row r="199" spans="1:21" x14ac:dyDescent="0.25">
      <c r="A199" t="s">
        <v>78</v>
      </c>
      <c r="B199">
        <v>100</v>
      </c>
      <c r="C199">
        <v>11</v>
      </c>
      <c r="D199">
        <v>0.4</v>
      </c>
      <c r="E199" t="s">
        <v>77</v>
      </c>
      <c r="F199" t="s">
        <v>265</v>
      </c>
      <c r="G199">
        <v>3189</v>
      </c>
      <c r="H199" t="str">
        <f t="shared" si="18"/>
        <v>DHO_3189</v>
      </c>
      <c r="I199" t="str">
        <f t="shared" si="19"/>
        <v>3189load</v>
      </c>
      <c r="K199" t="s">
        <v>296</v>
      </c>
      <c r="L199" t="str">
        <f t="shared" si="20"/>
        <v>Transformer.DHO_3189</v>
      </c>
      <c r="M199" t="s">
        <v>306</v>
      </c>
      <c r="N199" t="s">
        <v>8430</v>
      </c>
      <c r="O199" t="str">
        <f t="shared" si="21"/>
        <v>Buses=[3189 3189load]</v>
      </c>
      <c r="P199" t="s">
        <v>8429</v>
      </c>
      <c r="Q199" t="str">
        <f t="shared" si="22"/>
        <v>kVs=[11 0.4]</v>
      </c>
      <c r="R199" t="str">
        <f t="shared" si="23"/>
        <v>kVAs=[100 100]</v>
      </c>
      <c r="S199" t="s">
        <v>8431</v>
      </c>
      <c r="T199" t="s">
        <v>8432</v>
      </c>
      <c r="U199" t="s">
        <v>8427</v>
      </c>
    </row>
    <row r="200" spans="1:21" x14ac:dyDescent="0.25">
      <c r="A200" t="s">
        <v>78</v>
      </c>
      <c r="B200">
        <v>200</v>
      </c>
      <c r="C200">
        <v>11</v>
      </c>
      <c r="D200">
        <v>0.4</v>
      </c>
      <c r="E200" t="s">
        <v>77</v>
      </c>
      <c r="F200" t="s">
        <v>265</v>
      </c>
      <c r="G200">
        <v>3191</v>
      </c>
      <c r="H200" t="str">
        <f t="shared" si="18"/>
        <v>DHO_3191</v>
      </c>
      <c r="I200" t="str">
        <f t="shared" si="19"/>
        <v>3191load</v>
      </c>
      <c r="K200" t="s">
        <v>296</v>
      </c>
      <c r="L200" t="str">
        <f t="shared" si="20"/>
        <v>Transformer.DHO_3191</v>
      </c>
      <c r="M200" t="s">
        <v>306</v>
      </c>
      <c r="N200" t="s">
        <v>8430</v>
      </c>
      <c r="O200" t="str">
        <f t="shared" si="21"/>
        <v>Buses=[3191 3191load]</v>
      </c>
      <c r="P200" t="s">
        <v>8429</v>
      </c>
      <c r="Q200" t="str">
        <f t="shared" si="22"/>
        <v>kVs=[11 0.4]</v>
      </c>
      <c r="R200" t="str">
        <f t="shared" si="23"/>
        <v>kVAs=[200 200]</v>
      </c>
      <c r="S200" t="s">
        <v>8431</v>
      </c>
      <c r="T200" t="s">
        <v>8432</v>
      </c>
      <c r="U200" t="s">
        <v>8427</v>
      </c>
    </row>
    <row r="201" spans="1:21" x14ac:dyDescent="0.25">
      <c r="A201" t="s">
        <v>212</v>
      </c>
      <c r="B201">
        <v>100</v>
      </c>
      <c r="C201">
        <v>11</v>
      </c>
      <c r="D201">
        <v>0.4</v>
      </c>
      <c r="E201" t="s">
        <v>77</v>
      </c>
      <c r="F201" t="s">
        <v>264</v>
      </c>
      <c r="G201">
        <v>2185</v>
      </c>
      <c r="H201" t="str">
        <f t="shared" si="18"/>
        <v>BAN_2185</v>
      </c>
      <c r="I201" t="str">
        <f t="shared" si="19"/>
        <v>2185load</v>
      </c>
      <c r="K201" t="s">
        <v>296</v>
      </c>
      <c r="L201" t="str">
        <f t="shared" si="20"/>
        <v>Transformer.BAN_2185</v>
      </c>
      <c r="M201" t="s">
        <v>306</v>
      </c>
      <c r="N201" t="s">
        <v>8430</v>
      </c>
      <c r="O201" t="str">
        <f t="shared" si="21"/>
        <v>Buses=[2185 2185load]</v>
      </c>
      <c r="P201" t="s">
        <v>8429</v>
      </c>
      <c r="Q201" t="str">
        <f t="shared" si="22"/>
        <v>kVs=[11 0.4]</v>
      </c>
      <c r="R201" t="str">
        <f t="shared" si="23"/>
        <v>kVAs=[100 100]</v>
      </c>
      <c r="S201" t="s">
        <v>8431</v>
      </c>
      <c r="T201" t="s">
        <v>8432</v>
      </c>
      <c r="U201" t="s">
        <v>8427</v>
      </c>
    </row>
    <row r="202" spans="1:21" x14ac:dyDescent="0.25">
      <c r="A202" t="s">
        <v>213</v>
      </c>
      <c r="B202">
        <v>200</v>
      </c>
      <c r="C202">
        <v>11</v>
      </c>
      <c r="D202">
        <v>0.4</v>
      </c>
      <c r="E202" t="s">
        <v>77</v>
      </c>
      <c r="F202" t="s">
        <v>264</v>
      </c>
      <c r="G202">
        <v>2056</v>
      </c>
      <c r="H202" t="str">
        <f t="shared" si="18"/>
        <v>BAN_2056</v>
      </c>
      <c r="I202" t="str">
        <f t="shared" si="19"/>
        <v>2056load</v>
      </c>
      <c r="K202" t="s">
        <v>296</v>
      </c>
      <c r="L202" t="str">
        <f t="shared" si="20"/>
        <v>Transformer.BAN_2056</v>
      </c>
      <c r="M202" t="s">
        <v>306</v>
      </c>
      <c r="N202" t="s">
        <v>8430</v>
      </c>
      <c r="O202" t="str">
        <f t="shared" si="21"/>
        <v>Buses=[2056 2056load]</v>
      </c>
      <c r="P202" t="s">
        <v>8429</v>
      </c>
      <c r="Q202" t="str">
        <f t="shared" si="22"/>
        <v>kVs=[11 0.4]</v>
      </c>
      <c r="R202" t="str">
        <f t="shared" si="23"/>
        <v>kVAs=[200 200]</v>
      </c>
      <c r="S202" t="s">
        <v>8431</v>
      </c>
      <c r="T202" t="s">
        <v>8432</v>
      </c>
      <c r="U202" t="s">
        <v>8427</v>
      </c>
    </row>
    <row r="203" spans="1:21" x14ac:dyDescent="0.25">
      <c r="A203" t="s">
        <v>214</v>
      </c>
      <c r="B203">
        <v>200</v>
      </c>
      <c r="C203">
        <v>11</v>
      </c>
      <c r="D203">
        <v>0.4</v>
      </c>
      <c r="E203" t="s">
        <v>77</v>
      </c>
      <c r="F203" t="s">
        <v>264</v>
      </c>
      <c r="G203">
        <v>2059</v>
      </c>
      <c r="H203" t="str">
        <f t="shared" si="18"/>
        <v>BAN_2059</v>
      </c>
      <c r="I203" t="str">
        <f t="shared" si="19"/>
        <v>2059load</v>
      </c>
      <c r="K203" t="s">
        <v>296</v>
      </c>
      <c r="L203" t="str">
        <f t="shared" si="20"/>
        <v>Transformer.BAN_2059</v>
      </c>
      <c r="M203" t="s">
        <v>306</v>
      </c>
      <c r="N203" t="s">
        <v>8430</v>
      </c>
      <c r="O203" t="str">
        <f t="shared" si="21"/>
        <v>Buses=[2059 2059load]</v>
      </c>
      <c r="P203" t="s">
        <v>8429</v>
      </c>
      <c r="Q203" t="str">
        <f t="shared" si="22"/>
        <v>kVs=[11 0.4]</v>
      </c>
      <c r="R203" t="str">
        <f t="shared" si="23"/>
        <v>kVAs=[200 200]</v>
      </c>
      <c r="S203" t="s">
        <v>8431</v>
      </c>
      <c r="T203" t="s">
        <v>8432</v>
      </c>
      <c r="U203" t="s">
        <v>8427</v>
      </c>
    </row>
    <row r="204" spans="1:21" x14ac:dyDescent="0.25">
      <c r="A204" t="s">
        <v>78</v>
      </c>
      <c r="B204">
        <v>200</v>
      </c>
      <c r="C204">
        <v>11</v>
      </c>
      <c r="D204">
        <v>0.4</v>
      </c>
      <c r="E204" t="s">
        <v>77</v>
      </c>
      <c r="F204" t="s">
        <v>264</v>
      </c>
      <c r="G204">
        <v>2037</v>
      </c>
      <c r="H204" t="str">
        <f t="shared" si="18"/>
        <v>BAN_2037</v>
      </c>
      <c r="I204" t="str">
        <f t="shared" si="19"/>
        <v>2037load</v>
      </c>
      <c r="K204" t="s">
        <v>296</v>
      </c>
      <c r="L204" t="str">
        <f t="shared" si="20"/>
        <v>Transformer.BAN_2037</v>
      </c>
      <c r="M204" t="s">
        <v>306</v>
      </c>
      <c r="N204" t="s">
        <v>8430</v>
      </c>
      <c r="O204" t="str">
        <f t="shared" si="21"/>
        <v>Buses=[2037 2037load]</v>
      </c>
      <c r="P204" t="s">
        <v>8429</v>
      </c>
      <c r="Q204" t="str">
        <f t="shared" si="22"/>
        <v>kVs=[11 0.4]</v>
      </c>
      <c r="R204" t="str">
        <f t="shared" si="23"/>
        <v>kVAs=[200 200]</v>
      </c>
      <c r="S204" t="s">
        <v>8431</v>
      </c>
      <c r="T204" t="s">
        <v>8432</v>
      </c>
      <c r="U204" t="s">
        <v>8427</v>
      </c>
    </row>
    <row r="205" spans="1:21" x14ac:dyDescent="0.25">
      <c r="A205" t="s">
        <v>215</v>
      </c>
      <c r="B205">
        <v>100</v>
      </c>
      <c r="C205">
        <v>11</v>
      </c>
      <c r="D205">
        <v>0.4</v>
      </c>
      <c r="E205" t="s">
        <v>77</v>
      </c>
      <c r="F205" t="s">
        <v>264</v>
      </c>
      <c r="G205">
        <v>2048</v>
      </c>
      <c r="H205" t="str">
        <f t="shared" si="18"/>
        <v>BAN_2048</v>
      </c>
      <c r="I205" t="str">
        <f t="shared" si="19"/>
        <v>2048load</v>
      </c>
      <c r="K205" t="s">
        <v>296</v>
      </c>
      <c r="L205" t="str">
        <f t="shared" si="20"/>
        <v>Transformer.BAN_2048</v>
      </c>
      <c r="M205" t="s">
        <v>306</v>
      </c>
      <c r="N205" t="s">
        <v>8430</v>
      </c>
      <c r="O205" t="str">
        <f t="shared" si="21"/>
        <v>Buses=[2048 2048load]</v>
      </c>
      <c r="P205" t="s">
        <v>8429</v>
      </c>
      <c r="Q205" t="str">
        <f t="shared" si="22"/>
        <v>kVs=[11 0.4]</v>
      </c>
      <c r="R205" t="str">
        <f t="shared" si="23"/>
        <v>kVAs=[100 100]</v>
      </c>
      <c r="S205" t="s">
        <v>8431</v>
      </c>
      <c r="T205" t="s">
        <v>8432</v>
      </c>
      <c r="U205" t="s">
        <v>8427</v>
      </c>
    </row>
    <row r="206" spans="1:21" x14ac:dyDescent="0.25">
      <c r="A206" t="s">
        <v>32</v>
      </c>
      <c r="B206">
        <v>200</v>
      </c>
      <c r="C206">
        <v>11</v>
      </c>
      <c r="D206">
        <v>0.4</v>
      </c>
      <c r="E206" t="s">
        <v>77</v>
      </c>
      <c r="F206" t="s">
        <v>264</v>
      </c>
      <c r="G206">
        <v>2051</v>
      </c>
      <c r="H206" t="str">
        <f t="shared" si="18"/>
        <v>BAN_2051</v>
      </c>
      <c r="I206" t="str">
        <f t="shared" si="19"/>
        <v>2051load</v>
      </c>
      <c r="K206" t="s">
        <v>296</v>
      </c>
      <c r="L206" t="str">
        <f t="shared" si="20"/>
        <v>Transformer.BAN_2051</v>
      </c>
      <c r="M206" t="s">
        <v>306</v>
      </c>
      <c r="N206" t="s">
        <v>8430</v>
      </c>
      <c r="O206" t="str">
        <f t="shared" si="21"/>
        <v>Buses=[2051 2051load]</v>
      </c>
      <c r="P206" t="s">
        <v>8429</v>
      </c>
      <c r="Q206" t="str">
        <f t="shared" si="22"/>
        <v>kVs=[11 0.4]</v>
      </c>
      <c r="R206" t="str">
        <f t="shared" si="23"/>
        <v>kVAs=[200 200]</v>
      </c>
      <c r="S206" t="s">
        <v>8431</v>
      </c>
      <c r="T206" t="s">
        <v>8432</v>
      </c>
      <c r="U206" t="s">
        <v>8427</v>
      </c>
    </row>
    <row r="207" spans="1:21" x14ac:dyDescent="0.25">
      <c r="A207" t="s">
        <v>216</v>
      </c>
      <c r="B207">
        <v>200</v>
      </c>
      <c r="C207">
        <v>11</v>
      </c>
      <c r="D207">
        <v>0.4</v>
      </c>
      <c r="E207" t="s">
        <v>77</v>
      </c>
      <c r="F207" t="s">
        <v>264</v>
      </c>
      <c r="G207">
        <v>2064</v>
      </c>
      <c r="H207" t="str">
        <f t="shared" si="18"/>
        <v>BAN_2064</v>
      </c>
      <c r="I207" t="str">
        <f t="shared" si="19"/>
        <v>2064load</v>
      </c>
      <c r="K207" t="s">
        <v>296</v>
      </c>
      <c r="L207" t="str">
        <f t="shared" si="20"/>
        <v>Transformer.BAN_2064</v>
      </c>
      <c r="M207" t="s">
        <v>306</v>
      </c>
      <c r="N207" t="s">
        <v>8430</v>
      </c>
      <c r="O207" t="str">
        <f t="shared" si="21"/>
        <v>Buses=[2064 2064load]</v>
      </c>
      <c r="P207" t="s">
        <v>8429</v>
      </c>
      <c r="Q207" t="str">
        <f t="shared" si="22"/>
        <v>kVs=[11 0.4]</v>
      </c>
      <c r="R207" t="str">
        <f t="shared" si="23"/>
        <v>kVAs=[200 200]</v>
      </c>
      <c r="S207" t="s">
        <v>8431</v>
      </c>
      <c r="T207" t="s">
        <v>8432</v>
      </c>
      <c r="U207" t="s">
        <v>8427</v>
      </c>
    </row>
    <row r="208" spans="1:21" x14ac:dyDescent="0.25">
      <c r="A208" t="s">
        <v>217</v>
      </c>
      <c r="B208">
        <v>200</v>
      </c>
      <c r="C208">
        <v>11</v>
      </c>
      <c r="D208">
        <v>0.4</v>
      </c>
      <c r="E208" t="s">
        <v>77</v>
      </c>
      <c r="F208" t="s">
        <v>264</v>
      </c>
      <c r="G208">
        <v>2070</v>
      </c>
      <c r="H208" t="str">
        <f t="shared" si="18"/>
        <v>BAN_2070</v>
      </c>
      <c r="I208" t="str">
        <f t="shared" si="19"/>
        <v>2070load</v>
      </c>
      <c r="K208" t="s">
        <v>296</v>
      </c>
      <c r="L208" t="str">
        <f t="shared" si="20"/>
        <v>Transformer.BAN_2070</v>
      </c>
      <c r="M208" t="s">
        <v>306</v>
      </c>
      <c r="N208" t="s">
        <v>8430</v>
      </c>
      <c r="O208" t="str">
        <f t="shared" si="21"/>
        <v>Buses=[2070 2070load]</v>
      </c>
      <c r="P208" t="s">
        <v>8429</v>
      </c>
      <c r="Q208" t="str">
        <f t="shared" si="22"/>
        <v>kVs=[11 0.4]</v>
      </c>
      <c r="R208" t="str">
        <f t="shared" si="23"/>
        <v>kVAs=[200 200]</v>
      </c>
      <c r="S208" t="s">
        <v>8431</v>
      </c>
      <c r="T208" t="s">
        <v>8432</v>
      </c>
      <c r="U208" t="s">
        <v>8427</v>
      </c>
    </row>
    <row r="209" spans="1:21" x14ac:dyDescent="0.25">
      <c r="A209" t="s">
        <v>218</v>
      </c>
      <c r="B209">
        <v>200</v>
      </c>
      <c r="C209">
        <v>11</v>
      </c>
      <c r="D209">
        <v>0.4</v>
      </c>
      <c r="E209" t="s">
        <v>77</v>
      </c>
      <c r="F209" t="s">
        <v>264</v>
      </c>
      <c r="G209">
        <v>2081</v>
      </c>
      <c r="H209" t="str">
        <f t="shared" si="18"/>
        <v>BAN_2081</v>
      </c>
      <c r="I209" t="str">
        <f t="shared" si="19"/>
        <v>2081load</v>
      </c>
      <c r="K209" t="s">
        <v>296</v>
      </c>
      <c r="L209" t="str">
        <f t="shared" si="20"/>
        <v>Transformer.BAN_2081</v>
      </c>
      <c r="M209" t="s">
        <v>306</v>
      </c>
      <c r="N209" t="s">
        <v>8430</v>
      </c>
      <c r="O209" t="str">
        <f t="shared" si="21"/>
        <v>Buses=[2081 2081load]</v>
      </c>
      <c r="P209" t="s">
        <v>8429</v>
      </c>
      <c r="Q209" t="str">
        <f t="shared" si="22"/>
        <v>kVs=[11 0.4]</v>
      </c>
      <c r="R209" t="str">
        <f t="shared" si="23"/>
        <v>kVAs=[200 200]</v>
      </c>
      <c r="S209" t="s">
        <v>8431</v>
      </c>
      <c r="T209" t="s">
        <v>8432</v>
      </c>
      <c r="U209" t="s">
        <v>8427</v>
      </c>
    </row>
    <row r="210" spans="1:21" x14ac:dyDescent="0.25">
      <c r="A210" t="s">
        <v>78</v>
      </c>
      <c r="B210">
        <v>100</v>
      </c>
      <c r="C210">
        <v>11</v>
      </c>
      <c r="D210">
        <v>0.4</v>
      </c>
      <c r="E210" t="s">
        <v>77</v>
      </c>
      <c r="F210" t="s">
        <v>264</v>
      </c>
      <c r="G210">
        <v>2087</v>
      </c>
      <c r="H210" t="str">
        <f t="shared" si="18"/>
        <v>BAN_2087</v>
      </c>
      <c r="I210" t="str">
        <f t="shared" si="19"/>
        <v>2087load</v>
      </c>
      <c r="K210" t="s">
        <v>296</v>
      </c>
      <c r="L210" t="str">
        <f t="shared" si="20"/>
        <v>Transformer.BAN_2087</v>
      </c>
      <c r="M210" t="s">
        <v>306</v>
      </c>
      <c r="N210" t="s">
        <v>8430</v>
      </c>
      <c r="O210" t="str">
        <f t="shared" si="21"/>
        <v>Buses=[2087 2087load]</v>
      </c>
      <c r="P210" t="s">
        <v>8429</v>
      </c>
      <c r="Q210" t="str">
        <f t="shared" si="22"/>
        <v>kVs=[11 0.4]</v>
      </c>
      <c r="R210" t="str">
        <f t="shared" si="23"/>
        <v>kVAs=[100 100]</v>
      </c>
      <c r="S210" t="s">
        <v>8431</v>
      </c>
      <c r="T210" t="s">
        <v>8432</v>
      </c>
      <c r="U210" t="s">
        <v>8427</v>
      </c>
    </row>
    <row r="211" spans="1:21" x14ac:dyDescent="0.25">
      <c r="A211" t="s">
        <v>219</v>
      </c>
      <c r="B211">
        <v>250</v>
      </c>
      <c r="C211">
        <v>11</v>
      </c>
      <c r="D211">
        <v>0.4</v>
      </c>
      <c r="E211" t="s">
        <v>77</v>
      </c>
      <c r="F211" t="s">
        <v>264</v>
      </c>
      <c r="G211">
        <v>2098</v>
      </c>
      <c r="H211" t="str">
        <f t="shared" si="18"/>
        <v>BAN_2098</v>
      </c>
      <c r="I211" t="str">
        <f t="shared" si="19"/>
        <v>2098load</v>
      </c>
      <c r="K211" t="s">
        <v>296</v>
      </c>
      <c r="L211" t="str">
        <f t="shared" si="20"/>
        <v>Transformer.BAN_2098</v>
      </c>
      <c r="M211" t="s">
        <v>306</v>
      </c>
      <c r="N211" t="s">
        <v>8430</v>
      </c>
      <c r="O211" t="str">
        <f t="shared" si="21"/>
        <v>Buses=[2098 2098load]</v>
      </c>
      <c r="P211" t="s">
        <v>8429</v>
      </c>
      <c r="Q211" t="str">
        <f t="shared" si="22"/>
        <v>kVs=[11 0.4]</v>
      </c>
      <c r="R211" t="str">
        <f t="shared" si="23"/>
        <v>kVAs=[250 250]</v>
      </c>
      <c r="S211" t="s">
        <v>8431</v>
      </c>
      <c r="T211" t="s">
        <v>8432</v>
      </c>
      <c r="U211" t="s">
        <v>8427</v>
      </c>
    </row>
    <row r="212" spans="1:21" x14ac:dyDescent="0.25">
      <c r="A212" t="s">
        <v>220</v>
      </c>
      <c r="B212">
        <v>200</v>
      </c>
      <c r="C212">
        <v>11</v>
      </c>
      <c r="D212">
        <v>0.4</v>
      </c>
      <c r="E212" t="s">
        <v>77</v>
      </c>
      <c r="F212" t="s">
        <v>264</v>
      </c>
      <c r="G212">
        <v>2121</v>
      </c>
      <c r="H212" t="str">
        <f t="shared" si="18"/>
        <v>BAN_2121</v>
      </c>
      <c r="I212" t="str">
        <f t="shared" si="19"/>
        <v>2121load</v>
      </c>
      <c r="K212" t="s">
        <v>296</v>
      </c>
      <c r="L212" t="str">
        <f t="shared" si="20"/>
        <v>Transformer.BAN_2121</v>
      </c>
      <c r="M212" t="s">
        <v>306</v>
      </c>
      <c r="N212" t="s">
        <v>8430</v>
      </c>
      <c r="O212" t="str">
        <f t="shared" si="21"/>
        <v>Buses=[2121 2121load]</v>
      </c>
      <c r="P212" t="s">
        <v>8429</v>
      </c>
      <c r="Q212" t="str">
        <f t="shared" si="22"/>
        <v>kVs=[11 0.4]</v>
      </c>
      <c r="R212" t="str">
        <f t="shared" si="23"/>
        <v>kVAs=[200 200]</v>
      </c>
      <c r="S212" t="s">
        <v>8431</v>
      </c>
      <c r="T212" t="s">
        <v>8432</v>
      </c>
      <c r="U212" t="s">
        <v>8427</v>
      </c>
    </row>
    <row r="213" spans="1:21" x14ac:dyDescent="0.25">
      <c r="A213" t="s">
        <v>78</v>
      </c>
      <c r="B213">
        <v>100</v>
      </c>
      <c r="C213">
        <v>11</v>
      </c>
      <c r="D213">
        <v>0.4</v>
      </c>
      <c r="E213" t="s">
        <v>77</v>
      </c>
      <c r="F213" t="s">
        <v>264</v>
      </c>
      <c r="G213">
        <v>2140</v>
      </c>
      <c r="H213" t="str">
        <f t="shared" si="18"/>
        <v>BAN_2140</v>
      </c>
      <c r="I213" t="str">
        <f t="shared" si="19"/>
        <v>2140load</v>
      </c>
      <c r="K213" t="s">
        <v>296</v>
      </c>
      <c r="L213" t="str">
        <f t="shared" si="20"/>
        <v>Transformer.BAN_2140</v>
      </c>
      <c r="M213" t="s">
        <v>306</v>
      </c>
      <c r="N213" t="s">
        <v>8430</v>
      </c>
      <c r="O213" t="str">
        <f t="shared" si="21"/>
        <v>Buses=[2140 2140load]</v>
      </c>
      <c r="P213" t="s">
        <v>8429</v>
      </c>
      <c r="Q213" t="str">
        <f t="shared" si="22"/>
        <v>kVs=[11 0.4]</v>
      </c>
      <c r="R213" t="str">
        <f t="shared" si="23"/>
        <v>kVAs=[100 100]</v>
      </c>
      <c r="S213" t="s">
        <v>8431</v>
      </c>
      <c r="T213" t="s">
        <v>8432</v>
      </c>
      <c r="U213" t="s">
        <v>8427</v>
      </c>
    </row>
    <row r="214" spans="1:21" x14ac:dyDescent="0.25">
      <c r="A214" t="s">
        <v>221</v>
      </c>
      <c r="B214">
        <v>200</v>
      </c>
      <c r="C214">
        <v>11</v>
      </c>
      <c r="D214">
        <v>0.4</v>
      </c>
      <c r="E214" t="s">
        <v>77</v>
      </c>
      <c r="F214" t="s">
        <v>264</v>
      </c>
      <c r="G214">
        <v>2146</v>
      </c>
      <c r="H214" t="str">
        <f t="shared" si="18"/>
        <v>BAN_2146</v>
      </c>
      <c r="I214" t="str">
        <f t="shared" si="19"/>
        <v>2146load</v>
      </c>
      <c r="K214" t="s">
        <v>296</v>
      </c>
      <c r="L214" t="str">
        <f t="shared" si="20"/>
        <v>Transformer.BAN_2146</v>
      </c>
      <c r="M214" t="s">
        <v>306</v>
      </c>
      <c r="N214" t="s">
        <v>8430</v>
      </c>
      <c r="O214" t="str">
        <f t="shared" si="21"/>
        <v>Buses=[2146 2146load]</v>
      </c>
      <c r="P214" t="s">
        <v>8429</v>
      </c>
      <c r="Q214" t="str">
        <f t="shared" si="22"/>
        <v>kVs=[11 0.4]</v>
      </c>
      <c r="R214" t="str">
        <f t="shared" si="23"/>
        <v>kVAs=[200 200]</v>
      </c>
      <c r="S214" t="s">
        <v>8431</v>
      </c>
      <c r="T214" t="s">
        <v>8432</v>
      </c>
      <c r="U214" t="s">
        <v>8427</v>
      </c>
    </row>
    <row r="215" spans="1:21" x14ac:dyDescent="0.25">
      <c r="A215" t="s">
        <v>221</v>
      </c>
      <c r="B215">
        <v>100</v>
      </c>
      <c r="C215">
        <v>11</v>
      </c>
      <c r="D215">
        <v>0.4</v>
      </c>
      <c r="E215" t="s">
        <v>77</v>
      </c>
      <c r="F215" t="s">
        <v>264</v>
      </c>
      <c r="G215">
        <v>2147</v>
      </c>
      <c r="H215" t="str">
        <f t="shared" si="18"/>
        <v>BAN_2147</v>
      </c>
      <c r="I215" t="str">
        <f t="shared" si="19"/>
        <v>2147load</v>
      </c>
      <c r="K215" t="s">
        <v>296</v>
      </c>
      <c r="L215" t="str">
        <f t="shared" si="20"/>
        <v>Transformer.BAN_2147</v>
      </c>
      <c r="M215" t="s">
        <v>306</v>
      </c>
      <c r="N215" t="s">
        <v>8430</v>
      </c>
      <c r="O215" t="str">
        <f t="shared" si="21"/>
        <v>Buses=[2147 2147load]</v>
      </c>
      <c r="P215" t="s">
        <v>8429</v>
      </c>
      <c r="Q215" t="str">
        <f t="shared" si="22"/>
        <v>kVs=[11 0.4]</v>
      </c>
      <c r="R215" t="str">
        <f t="shared" si="23"/>
        <v>kVAs=[100 100]</v>
      </c>
      <c r="S215" t="s">
        <v>8431</v>
      </c>
      <c r="T215" t="s">
        <v>8432</v>
      </c>
      <c r="U215" t="s">
        <v>8427</v>
      </c>
    </row>
    <row r="216" spans="1:21" x14ac:dyDescent="0.25">
      <c r="A216" t="s">
        <v>222</v>
      </c>
      <c r="B216">
        <v>200</v>
      </c>
      <c r="C216">
        <v>11</v>
      </c>
      <c r="D216">
        <v>0.4</v>
      </c>
      <c r="E216" t="s">
        <v>77</v>
      </c>
      <c r="F216" t="s">
        <v>264</v>
      </c>
      <c r="G216">
        <v>2152</v>
      </c>
      <c r="H216" t="str">
        <f t="shared" si="18"/>
        <v>BAN_2152</v>
      </c>
      <c r="I216" t="str">
        <f t="shared" si="19"/>
        <v>2152load</v>
      </c>
      <c r="K216" t="s">
        <v>296</v>
      </c>
      <c r="L216" t="str">
        <f t="shared" si="20"/>
        <v>Transformer.BAN_2152</v>
      </c>
      <c r="M216" t="s">
        <v>306</v>
      </c>
      <c r="N216" t="s">
        <v>8430</v>
      </c>
      <c r="O216" t="str">
        <f t="shared" si="21"/>
        <v>Buses=[2152 2152load]</v>
      </c>
      <c r="P216" t="s">
        <v>8429</v>
      </c>
      <c r="Q216" t="str">
        <f t="shared" si="22"/>
        <v>kVs=[11 0.4]</v>
      </c>
      <c r="R216" t="str">
        <f t="shared" si="23"/>
        <v>kVAs=[200 200]</v>
      </c>
      <c r="S216" t="s">
        <v>8431</v>
      </c>
      <c r="T216" t="s">
        <v>8432</v>
      </c>
      <c r="U216" t="s">
        <v>8427</v>
      </c>
    </row>
    <row r="217" spans="1:21" x14ac:dyDescent="0.25">
      <c r="A217" t="s">
        <v>222</v>
      </c>
      <c r="B217">
        <v>100</v>
      </c>
      <c r="C217">
        <v>11</v>
      </c>
      <c r="D217">
        <v>0.4</v>
      </c>
      <c r="E217" t="s">
        <v>77</v>
      </c>
      <c r="F217" t="s">
        <v>264</v>
      </c>
      <c r="G217">
        <v>2155</v>
      </c>
      <c r="H217" t="str">
        <f t="shared" si="18"/>
        <v>BAN_2155</v>
      </c>
      <c r="I217" t="str">
        <f t="shared" si="19"/>
        <v>2155load</v>
      </c>
      <c r="K217" t="s">
        <v>296</v>
      </c>
      <c r="L217" t="str">
        <f t="shared" si="20"/>
        <v>Transformer.BAN_2155</v>
      </c>
      <c r="M217" t="s">
        <v>306</v>
      </c>
      <c r="N217" t="s">
        <v>8430</v>
      </c>
      <c r="O217" t="str">
        <f t="shared" si="21"/>
        <v>Buses=[2155 2155load]</v>
      </c>
      <c r="P217" t="s">
        <v>8429</v>
      </c>
      <c r="Q217" t="str">
        <f t="shared" si="22"/>
        <v>kVs=[11 0.4]</v>
      </c>
      <c r="R217" t="str">
        <f t="shared" si="23"/>
        <v>kVAs=[100 100]</v>
      </c>
      <c r="S217" t="s">
        <v>8431</v>
      </c>
      <c r="T217" t="s">
        <v>8432</v>
      </c>
      <c r="U217" t="s">
        <v>8427</v>
      </c>
    </row>
    <row r="218" spans="1:21" x14ac:dyDescent="0.25">
      <c r="A218" t="s">
        <v>223</v>
      </c>
      <c r="B218">
        <v>100</v>
      </c>
      <c r="C218">
        <v>11</v>
      </c>
      <c r="D218">
        <v>0.4</v>
      </c>
      <c r="E218" t="s">
        <v>77</v>
      </c>
      <c r="F218" t="s">
        <v>264</v>
      </c>
      <c r="G218">
        <v>2166</v>
      </c>
      <c r="H218" t="str">
        <f t="shared" si="18"/>
        <v>BAN_2166</v>
      </c>
      <c r="I218" t="str">
        <f t="shared" si="19"/>
        <v>2166load</v>
      </c>
      <c r="K218" t="s">
        <v>296</v>
      </c>
      <c r="L218" t="str">
        <f t="shared" si="20"/>
        <v>Transformer.BAN_2166</v>
      </c>
      <c r="M218" t="s">
        <v>306</v>
      </c>
      <c r="N218" t="s">
        <v>8430</v>
      </c>
      <c r="O218" t="str">
        <f t="shared" si="21"/>
        <v>Buses=[2166 2166load]</v>
      </c>
      <c r="P218" t="s">
        <v>8429</v>
      </c>
      <c r="Q218" t="str">
        <f t="shared" si="22"/>
        <v>kVs=[11 0.4]</v>
      </c>
      <c r="R218" t="str">
        <f t="shared" si="23"/>
        <v>kVAs=[100 100]</v>
      </c>
      <c r="S218" t="s">
        <v>8431</v>
      </c>
      <c r="T218" t="s">
        <v>8432</v>
      </c>
      <c r="U218" t="s">
        <v>8427</v>
      </c>
    </row>
    <row r="219" spans="1:21" x14ac:dyDescent="0.25">
      <c r="A219" t="s">
        <v>78</v>
      </c>
      <c r="B219">
        <v>200</v>
      </c>
      <c r="C219">
        <v>11</v>
      </c>
      <c r="D219">
        <v>0.4</v>
      </c>
      <c r="E219" t="s">
        <v>77</v>
      </c>
      <c r="F219" t="s">
        <v>264</v>
      </c>
      <c r="G219">
        <v>2162</v>
      </c>
      <c r="H219" t="str">
        <f t="shared" si="18"/>
        <v>BAN_2162</v>
      </c>
      <c r="I219" t="str">
        <f t="shared" si="19"/>
        <v>2162load</v>
      </c>
      <c r="K219" t="s">
        <v>296</v>
      </c>
      <c r="L219" t="str">
        <f t="shared" si="20"/>
        <v>Transformer.BAN_2162</v>
      </c>
      <c r="M219" t="s">
        <v>306</v>
      </c>
      <c r="N219" t="s">
        <v>8430</v>
      </c>
      <c r="O219" t="str">
        <f t="shared" si="21"/>
        <v>Buses=[2162 2162load]</v>
      </c>
      <c r="P219" t="s">
        <v>8429</v>
      </c>
      <c r="Q219" t="str">
        <f t="shared" si="22"/>
        <v>kVs=[11 0.4]</v>
      </c>
      <c r="R219" t="str">
        <f t="shared" si="23"/>
        <v>kVAs=[200 200]</v>
      </c>
      <c r="S219" t="s">
        <v>8431</v>
      </c>
      <c r="T219" t="s">
        <v>8432</v>
      </c>
      <c r="U219" t="s">
        <v>8427</v>
      </c>
    </row>
    <row r="220" spans="1:21" x14ac:dyDescent="0.25">
      <c r="A220" t="s">
        <v>78</v>
      </c>
      <c r="B220">
        <v>300</v>
      </c>
      <c r="C220">
        <v>11</v>
      </c>
      <c r="D220">
        <v>0.4</v>
      </c>
      <c r="E220" t="s">
        <v>77</v>
      </c>
      <c r="F220" t="s">
        <v>264</v>
      </c>
      <c r="G220">
        <v>2165</v>
      </c>
      <c r="H220" t="str">
        <f t="shared" si="18"/>
        <v>BAN_2165</v>
      </c>
      <c r="I220" t="str">
        <f t="shared" si="19"/>
        <v>2165load</v>
      </c>
      <c r="K220" t="s">
        <v>296</v>
      </c>
      <c r="L220" t="str">
        <f t="shared" si="20"/>
        <v>Transformer.BAN_2165</v>
      </c>
      <c r="M220" t="s">
        <v>306</v>
      </c>
      <c r="N220" t="s">
        <v>8430</v>
      </c>
      <c r="O220" t="str">
        <f t="shared" si="21"/>
        <v>Buses=[2165 2165load]</v>
      </c>
      <c r="P220" t="s">
        <v>8429</v>
      </c>
      <c r="Q220" t="str">
        <f t="shared" si="22"/>
        <v>kVs=[11 0.4]</v>
      </c>
      <c r="R220" t="str">
        <f t="shared" si="23"/>
        <v>kVAs=[300 300]</v>
      </c>
      <c r="S220" t="s">
        <v>8431</v>
      </c>
      <c r="T220" t="s">
        <v>8432</v>
      </c>
      <c r="U220" t="s">
        <v>8427</v>
      </c>
    </row>
    <row r="221" spans="1:21" x14ac:dyDescent="0.25">
      <c r="A221" t="s">
        <v>224</v>
      </c>
      <c r="B221">
        <v>200</v>
      </c>
      <c r="C221">
        <v>11</v>
      </c>
      <c r="D221">
        <v>0.4</v>
      </c>
      <c r="E221" t="s">
        <v>77</v>
      </c>
      <c r="F221" t="s">
        <v>264</v>
      </c>
      <c r="G221">
        <v>2175</v>
      </c>
      <c r="H221" t="str">
        <f t="shared" si="18"/>
        <v>BAN_2175</v>
      </c>
      <c r="I221" t="str">
        <f t="shared" si="19"/>
        <v>2175load</v>
      </c>
      <c r="K221" t="s">
        <v>296</v>
      </c>
      <c r="L221" t="str">
        <f t="shared" si="20"/>
        <v>Transformer.BAN_2175</v>
      </c>
      <c r="M221" t="s">
        <v>306</v>
      </c>
      <c r="N221" t="s">
        <v>8430</v>
      </c>
      <c r="O221" t="str">
        <f t="shared" si="21"/>
        <v>Buses=[2175 2175load]</v>
      </c>
      <c r="P221" t="s">
        <v>8429</v>
      </c>
      <c r="Q221" t="str">
        <f t="shared" si="22"/>
        <v>kVs=[11 0.4]</v>
      </c>
      <c r="R221" t="str">
        <f t="shared" si="23"/>
        <v>kVAs=[200 200]</v>
      </c>
      <c r="S221" t="s">
        <v>8431</v>
      </c>
      <c r="T221" t="s">
        <v>8432</v>
      </c>
      <c r="U221" t="s">
        <v>8427</v>
      </c>
    </row>
    <row r="222" spans="1:21" x14ac:dyDescent="0.25">
      <c r="A222" t="s">
        <v>78</v>
      </c>
      <c r="B222">
        <v>100</v>
      </c>
      <c r="C222">
        <v>11</v>
      </c>
      <c r="D222">
        <v>0.4</v>
      </c>
      <c r="E222" t="s">
        <v>77</v>
      </c>
      <c r="F222" t="s">
        <v>264</v>
      </c>
      <c r="G222">
        <v>2177</v>
      </c>
      <c r="H222" t="str">
        <f t="shared" si="18"/>
        <v>BAN_2177</v>
      </c>
      <c r="I222" t="str">
        <f t="shared" si="19"/>
        <v>2177load</v>
      </c>
      <c r="K222" t="s">
        <v>296</v>
      </c>
      <c r="L222" t="str">
        <f t="shared" si="20"/>
        <v>Transformer.BAN_2177</v>
      </c>
      <c r="M222" t="s">
        <v>306</v>
      </c>
      <c r="N222" t="s">
        <v>8430</v>
      </c>
      <c r="O222" t="str">
        <f t="shared" si="21"/>
        <v>Buses=[2177 2177load]</v>
      </c>
      <c r="P222" t="s">
        <v>8429</v>
      </c>
      <c r="Q222" t="str">
        <f t="shared" si="22"/>
        <v>kVs=[11 0.4]</v>
      </c>
      <c r="R222" t="str">
        <f t="shared" si="23"/>
        <v>kVAs=[100 100]</v>
      </c>
      <c r="S222" t="s">
        <v>8431</v>
      </c>
      <c r="T222" t="s">
        <v>8432</v>
      </c>
      <c r="U222" t="s">
        <v>8427</v>
      </c>
    </row>
    <row r="223" spans="1:21" x14ac:dyDescent="0.25">
      <c r="A223" t="s">
        <v>78</v>
      </c>
      <c r="B223">
        <v>100</v>
      </c>
      <c r="C223">
        <v>11</v>
      </c>
      <c r="D223">
        <v>0.4</v>
      </c>
      <c r="E223" t="s">
        <v>77</v>
      </c>
      <c r="F223" t="s">
        <v>264</v>
      </c>
      <c r="G223">
        <v>2184</v>
      </c>
      <c r="H223" t="str">
        <f t="shared" si="18"/>
        <v>BAN_2184</v>
      </c>
      <c r="I223" t="str">
        <f t="shared" si="19"/>
        <v>2184load</v>
      </c>
      <c r="K223" t="s">
        <v>296</v>
      </c>
      <c r="L223" t="str">
        <f t="shared" si="20"/>
        <v>Transformer.BAN_2184</v>
      </c>
      <c r="M223" t="s">
        <v>306</v>
      </c>
      <c r="N223" t="s">
        <v>8430</v>
      </c>
      <c r="O223" t="str">
        <f t="shared" si="21"/>
        <v>Buses=[2184 2184load]</v>
      </c>
      <c r="P223" t="s">
        <v>8429</v>
      </c>
      <c r="Q223" t="str">
        <f t="shared" si="22"/>
        <v>kVs=[11 0.4]</v>
      </c>
      <c r="R223" t="str">
        <f t="shared" si="23"/>
        <v>kVAs=[100 100]</v>
      </c>
      <c r="S223" t="s">
        <v>8431</v>
      </c>
      <c r="T223" t="s">
        <v>8432</v>
      </c>
      <c r="U223" t="s">
        <v>8427</v>
      </c>
    </row>
    <row r="224" spans="1:21" x14ac:dyDescent="0.25">
      <c r="A224" t="s">
        <v>78</v>
      </c>
      <c r="B224">
        <v>200</v>
      </c>
      <c r="C224">
        <v>11</v>
      </c>
      <c r="D224">
        <v>0.4</v>
      </c>
      <c r="E224" t="s">
        <v>77</v>
      </c>
      <c r="F224" t="s">
        <v>264</v>
      </c>
      <c r="G224">
        <v>2111</v>
      </c>
      <c r="H224" t="str">
        <f t="shared" si="18"/>
        <v>BAN_2111</v>
      </c>
      <c r="I224" t="str">
        <f t="shared" si="19"/>
        <v>2111load</v>
      </c>
      <c r="K224" t="s">
        <v>296</v>
      </c>
      <c r="L224" t="str">
        <f t="shared" si="20"/>
        <v>Transformer.BAN_2111</v>
      </c>
      <c r="M224" t="s">
        <v>306</v>
      </c>
      <c r="N224" t="s">
        <v>8430</v>
      </c>
      <c r="O224" t="str">
        <f t="shared" si="21"/>
        <v>Buses=[2111 2111load]</v>
      </c>
      <c r="P224" t="s">
        <v>8429</v>
      </c>
      <c r="Q224" t="str">
        <f t="shared" si="22"/>
        <v>kVs=[11 0.4]</v>
      </c>
      <c r="R224" t="str">
        <f t="shared" si="23"/>
        <v>kVAs=[200 200]</v>
      </c>
      <c r="S224" t="s">
        <v>8431</v>
      </c>
      <c r="T224" t="s">
        <v>8432</v>
      </c>
      <c r="U224" t="s">
        <v>8427</v>
      </c>
    </row>
    <row r="225" spans="1:21" x14ac:dyDescent="0.25">
      <c r="A225" t="s">
        <v>78</v>
      </c>
      <c r="B225">
        <v>200</v>
      </c>
      <c r="C225">
        <v>11</v>
      </c>
      <c r="D225">
        <v>0.4</v>
      </c>
      <c r="E225" t="s">
        <v>77</v>
      </c>
      <c r="F225" t="s">
        <v>273</v>
      </c>
      <c r="G225">
        <v>11022</v>
      </c>
      <c r="H225" t="str">
        <f t="shared" si="18"/>
        <v>SAN_11022</v>
      </c>
      <c r="I225" t="str">
        <f t="shared" si="19"/>
        <v>11022load</v>
      </c>
      <c r="K225" t="s">
        <v>296</v>
      </c>
      <c r="L225" t="str">
        <f t="shared" si="20"/>
        <v>Transformer.SAN_11022</v>
      </c>
      <c r="M225" t="s">
        <v>306</v>
      </c>
      <c r="N225" t="s">
        <v>8430</v>
      </c>
      <c r="O225" t="str">
        <f t="shared" si="21"/>
        <v>Buses=[11022 11022load]</v>
      </c>
      <c r="P225" t="s">
        <v>8429</v>
      </c>
      <c r="Q225" t="str">
        <f t="shared" si="22"/>
        <v>kVs=[11 0.4]</v>
      </c>
      <c r="R225" t="str">
        <f t="shared" si="23"/>
        <v>kVAs=[200 200]</v>
      </c>
      <c r="S225" t="s">
        <v>8431</v>
      </c>
      <c r="T225" t="s">
        <v>8432</v>
      </c>
      <c r="U225" t="s">
        <v>8427</v>
      </c>
    </row>
    <row r="226" spans="1:21" x14ac:dyDescent="0.25">
      <c r="A226" t="s">
        <v>78</v>
      </c>
      <c r="B226">
        <v>100</v>
      </c>
      <c r="C226">
        <v>11</v>
      </c>
      <c r="D226">
        <v>0.4</v>
      </c>
      <c r="E226" t="s">
        <v>77</v>
      </c>
      <c r="F226" t="s">
        <v>273</v>
      </c>
      <c r="G226">
        <v>11002</v>
      </c>
      <c r="H226" t="str">
        <f t="shared" si="18"/>
        <v>SAN_11002</v>
      </c>
      <c r="I226" t="str">
        <f t="shared" si="19"/>
        <v>11002load</v>
      </c>
      <c r="K226" t="s">
        <v>296</v>
      </c>
      <c r="L226" t="str">
        <f t="shared" si="20"/>
        <v>Transformer.SAN_11002</v>
      </c>
      <c r="M226" t="s">
        <v>306</v>
      </c>
      <c r="N226" t="s">
        <v>8430</v>
      </c>
      <c r="O226" t="str">
        <f t="shared" si="21"/>
        <v>Buses=[11002 11002load]</v>
      </c>
      <c r="P226" t="s">
        <v>8429</v>
      </c>
      <c r="Q226" t="str">
        <f t="shared" si="22"/>
        <v>kVs=[11 0.4]</v>
      </c>
      <c r="R226" t="str">
        <f t="shared" si="23"/>
        <v>kVAs=[100 100]</v>
      </c>
      <c r="S226" t="s">
        <v>8431</v>
      </c>
      <c r="T226" t="s">
        <v>8432</v>
      </c>
      <c r="U226" t="s">
        <v>8427</v>
      </c>
    </row>
    <row r="227" spans="1:21" x14ac:dyDescent="0.25">
      <c r="A227" t="s">
        <v>78</v>
      </c>
      <c r="B227">
        <v>100</v>
      </c>
      <c r="C227">
        <v>11</v>
      </c>
      <c r="D227">
        <v>0.4</v>
      </c>
      <c r="E227" t="s">
        <v>77</v>
      </c>
      <c r="F227" t="s">
        <v>273</v>
      </c>
      <c r="G227">
        <v>11093</v>
      </c>
      <c r="H227" t="str">
        <f t="shared" si="18"/>
        <v>SAN_11093</v>
      </c>
      <c r="I227" t="str">
        <f t="shared" si="19"/>
        <v>11093load</v>
      </c>
      <c r="K227" t="s">
        <v>296</v>
      </c>
      <c r="L227" t="str">
        <f t="shared" si="20"/>
        <v>Transformer.SAN_11093</v>
      </c>
      <c r="M227" t="s">
        <v>306</v>
      </c>
      <c r="N227" t="s">
        <v>8430</v>
      </c>
      <c r="O227" t="str">
        <f t="shared" si="21"/>
        <v>Buses=[11093 11093load]</v>
      </c>
      <c r="P227" t="s">
        <v>8429</v>
      </c>
      <c r="Q227" t="str">
        <f t="shared" si="22"/>
        <v>kVs=[11 0.4]</v>
      </c>
      <c r="R227" t="str">
        <f t="shared" si="23"/>
        <v>kVAs=[100 100]</v>
      </c>
      <c r="S227" t="s">
        <v>8431</v>
      </c>
      <c r="T227" t="s">
        <v>8432</v>
      </c>
      <c r="U227" t="s">
        <v>8427</v>
      </c>
    </row>
    <row r="228" spans="1:21" x14ac:dyDescent="0.25">
      <c r="A228" t="s">
        <v>78</v>
      </c>
      <c r="B228">
        <v>200</v>
      </c>
      <c r="C228">
        <v>11</v>
      </c>
      <c r="D228">
        <v>0.4</v>
      </c>
      <c r="E228" t="s">
        <v>77</v>
      </c>
      <c r="F228" t="s">
        <v>273</v>
      </c>
      <c r="G228">
        <v>11103</v>
      </c>
      <c r="H228" t="str">
        <f t="shared" si="18"/>
        <v>SAN_11103</v>
      </c>
      <c r="I228" t="str">
        <f t="shared" si="19"/>
        <v>11103load</v>
      </c>
      <c r="K228" t="s">
        <v>296</v>
      </c>
      <c r="L228" t="str">
        <f t="shared" si="20"/>
        <v>Transformer.SAN_11103</v>
      </c>
      <c r="M228" t="s">
        <v>306</v>
      </c>
      <c r="N228" t="s">
        <v>8430</v>
      </c>
      <c r="O228" t="str">
        <f t="shared" si="21"/>
        <v>Buses=[11103 11103load]</v>
      </c>
      <c r="P228" t="s">
        <v>8429</v>
      </c>
      <c r="Q228" t="str">
        <f t="shared" si="22"/>
        <v>kVs=[11 0.4]</v>
      </c>
      <c r="R228" t="str">
        <f t="shared" si="23"/>
        <v>kVAs=[200 200]</v>
      </c>
      <c r="S228" t="s">
        <v>8431</v>
      </c>
      <c r="T228" t="s">
        <v>8432</v>
      </c>
      <c r="U228" t="s">
        <v>8427</v>
      </c>
    </row>
    <row r="229" spans="1:21" x14ac:dyDescent="0.25">
      <c r="A229" t="s">
        <v>78</v>
      </c>
      <c r="B229">
        <v>100</v>
      </c>
      <c r="C229">
        <v>11</v>
      </c>
      <c r="D229">
        <v>0.4</v>
      </c>
      <c r="E229" t="s">
        <v>77</v>
      </c>
      <c r="F229" t="s">
        <v>273</v>
      </c>
      <c r="G229">
        <v>11110</v>
      </c>
      <c r="H229" t="str">
        <f t="shared" si="18"/>
        <v>SAN_11110</v>
      </c>
      <c r="I229" t="str">
        <f t="shared" si="19"/>
        <v>11110load</v>
      </c>
      <c r="K229" t="s">
        <v>296</v>
      </c>
      <c r="L229" t="str">
        <f t="shared" si="20"/>
        <v>Transformer.SAN_11110</v>
      </c>
      <c r="M229" t="s">
        <v>306</v>
      </c>
      <c r="N229" t="s">
        <v>8430</v>
      </c>
      <c r="O229" t="str">
        <f t="shared" si="21"/>
        <v>Buses=[11110 11110load]</v>
      </c>
      <c r="P229" t="s">
        <v>8429</v>
      </c>
      <c r="Q229" t="str">
        <f t="shared" si="22"/>
        <v>kVs=[11 0.4]</v>
      </c>
      <c r="R229" t="str">
        <f t="shared" si="23"/>
        <v>kVAs=[100 100]</v>
      </c>
      <c r="S229" t="s">
        <v>8431</v>
      </c>
      <c r="T229" t="s">
        <v>8432</v>
      </c>
      <c r="U229" t="s">
        <v>8427</v>
      </c>
    </row>
    <row r="230" spans="1:21" x14ac:dyDescent="0.25">
      <c r="A230" t="s">
        <v>78</v>
      </c>
      <c r="B230">
        <v>200</v>
      </c>
      <c r="C230">
        <v>11</v>
      </c>
      <c r="D230">
        <v>0.4</v>
      </c>
      <c r="E230" t="s">
        <v>77</v>
      </c>
      <c r="F230" t="s">
        <v>273</v>
      </c>
      <c r="G230">
        <v>11054</v>
      </c>
      <c r="H230" t="str">
        <f t="shared" si="18"/>
        <v>SAN_11054</v>
      </c>
      <c r="I230" t="str">
        <f t="shared" si="19"/>
        <v>11054load</v>
      </c>
      <c r="K230" t="s">
        <v>296</v>
      </c>
      <c r="L230" t="str">
        <f t="shared" si="20"/>
        <v>Transformer.SAN_11054</v>
      </c>
      <c r="M230" t="s">
        <v>306</v>
      </c>
      <c r="N230" t="s">
        <v>8430</v>
      </c>
      <c r="O230" t="str">
        <f t="shared" si="21"/>
        <v>Buses=[11054 11054load]</v>
      </c>
      <c r="P230" t="s">
        <v>8429</v>
      </c>
      <c r="Q230" t="str">
        <f t="shared" si="22"/>
        <v>kVs=[11 0.4]</v>
      </c>
      <c r="R230" t="str">
        <f t="shared" si="23"/>
        <v>kVAs=[200 200]</v>
      </c>
      <c r="S230" t="s">
        <v>8431</v>
      </c>
      <c r="T230" t="s">
        <v>8432</v>
      </c>
      <c r="U230" t="s">
        <v>8427</v>
      </c>
    </row>
    <row r="231" spans="1:21" x14ac:dyDescent="0.25">
      <c r="A231" t="s">
        <v>78</v>
      </c>
      <c r="B231">
        <v>100</v>
      </c>
      <c r="C231">
        <v>11</v>
      </c>
      <c r="D231">
        <v>0.4</v>
      </c>
      <c r="E231" t="s">
        <v>77</v>
      </c>
      <c r="F231" t="s">
        <v>273</v>
      </c>
      <c r="G231">
        <v>11049</v>
      </c>
      <c r="H231" t="str">
        <f t="shared" si="18"/>
        <v>SAN_11049</v>
      </c>
      <c r="I231" t="str">
        <f t="shared" si="19"/>
        <v>11049load</v>
      </c>
      <c r="K231" t="s">
        <v>296</v>
      </c>
      <c r="L231" t="str">
        <f t="shared" si="20"/>
        <v>Transformer.SAN_11049</v>
      </c>
      <c r="M231" t="s">
        <v>306</v>
      </c>
      <c r="N231" t="s">
        <v>8430</v>
      </c>
      <c r="O231" t="str">
        <f t="shared" si="21"/>
        <v>Buses=[11049 11049load]</v>
      </c>
      <c r="P231" t="s">
        <v>8429</v>
      </c>
      <c r="Q231" t="str">
        <f t="shared" si="22"/>
        <v>kVs=[11 0.4]</v>
      </c>
      <c r="R231" t="str">
        <f t="shared" si="23"/>
        <v>kVAs=[100 100]</v>
      </c>
      <c r="S231" t="s">
        <v>8431</v>
      </c>
      <c r="T231" t="s">
        <v>8432</v>
      </c>
      <c r="U231" t="s">
        <v>8427</v>
      </c>
    </row>
    <row r="232" spans="1:21" x14ac:dyDescent="0.25">
      <c r="A232" t="s">
        <v>78</v>
      </c>
      <c r="B232">
        <v>150</v>
      </c>
      <c r="C232">
        <v>11</v>
      </c>
      <c r="D232">
        <v>0.4</v>
      </c>
      <c r="E232" t="s">
        <v>77</v>
      </c>
      <c r="F232" t="s">
        <v>273</v>
      </c>
      <c r="G232">
        <v>11047</v>
      </c>
      <c r="H232" t="str">
        <f t="shared" si="18"/>
        <v>SAN_11047</v>
      </c>
      <c r="I232" t="str">
        <f t="shared" si="19"/>
        <v>11047load</v>
      </c>
      <c r="K232" t="s">
        <v>296</v>
      </c>
      <c r="L232" t="str">
        <f t="shared" si="20"/>
        <v>Transformer.SAN_11047</v>
      </c>
      <c r="M232" t="s">
        <v>306</v>
      </c>
      <c r="N232" t="s">
        <v>8430</v>
      </c>
      <c r="O232" t="str">
        <f t="shared" si="21"/>
        <v>Buses=[11047 11047load]</v>
      </c>
      <c r="P232" t="s">
        <v>8429</v>
      </c>
      <c r="Q232" t="str">
        <f t="shared" si="22"/>
        <v>kVs=[11 0.4]</v>
      </c>
      <c r="R232" t="str">
        <f t="shared" si="23"/>
        <v>kVAs=[150 150]</v>
      </c>
      <c r="S232" t="s">
        <v>8431</v>
      </c>
      <c r="T232" t="s">
        <v>8432</v>
      </c>
      <c r="U232" t="s">
        <v>8427</v>
      </c>
    </row>
    <row r="233" spans="1:21" x14ac:dyDescent="0.25">
      <c r="A233" t="s">
        <v>78</v>
      </c>
      <c r="B233">
        <v>100</v>
      </c>
      <c r="C233">
        <v>11</v>
      </c>
      <c r="D233">
        <v>0.4</v>
      </c>
      <c r="E233" t="s">
        <v>77</v>
      </c>
      <c r="F233" t="s">
        <v>273</v>
      </c>
      <c r="G233">
        <v>11041</v>
      </c>
      <c r="H233" t="str">
        <f t="shared" si="18"/>
        <v>SAN_11041</v>
      </c>
      <c r="I233" t="str">
        <f t="shared" si="19"/>
        <v>11041load</v>
      </c>
      <c r="K233" t="s">
        <v>296</v>
      </c>
      <c r="L233" t="str">
        <f t="shared" si="20"/>
        <v>Transformer.SAN_11041</v>
      </c>
      <c r="M233" t="s">
        <v>306</v>
      </c>
      <c r="N233" t="s">
        <v>8430</v>
      </c>
      <c r="O233" t="str">
        <f t="shared" si="21"/>
        <v>Buses=[11041 11041load]</v>
      </c>
      <c r="P233" t="s">
        <v>8429</v>
      </c>
      <c r="Q233" t="str">
        <f t="shared" si="22"/>
        <v>kVs=[11 0.4]</v>
      </c>
      <c r="R233" t="str">
        <f t="shared" si="23"/>
        <v>kVAs=[100 100]</v>
      </c>
      <c r="S233" t="s">
        <v>8431</v>
      </c>
      <c r="T233" t="s">
        <v>8432</v>
      </c>
      <c r="U233" t="s">
        <v>8427</v>
      </c>
    </row>
    <row r="234" spans="1:21" x14ac:dyDescent="0.25">
      <c r="A234" t="s">
        <v>78</v>
      </c>
      <c r="B234">
        <v>200</v>
      </c>
      <c r="C234">
        <v>11</v>
      </c>
      <c r="D234">
        <v>0.4</v>
      </c>
      <c r="E234" t="s">
        <v>77</v>
      </c>
      <c r="F234" t="s">
        <v>273</v>
      </c>
      <c r="G234">
        <v>11026</v>
      </c>
      <c r="H234" t="str">
        <f t="shared" si="18"/>
        <v>SAN_11026</v>
      </c>
      <c r="I234" t="str">
        <f t="shared" si="19"/>
        <v>11026load</v>
      </c>
      <c r="K234" t="s">
        <v>296</v>
      </c>
      <c r="L234" t="str">
        <f t="shared" si="20"/>
        <v>Transformer.SAN_11026</v>
      </c>
      <c r="M234" t="s">
        <v>306</v>
      </c>
      <c r="N234" t="s">
        <v>8430</v>
      </c>
      <c r="O234" t="str">
        <f t="shared" si="21"/>
        <v>Buses=[11026 11026load]</v>
      </c>
      <c r="P234" t="s">
        <v>8429</v>
      </c>
      <c r="Q234" t="str">
        <f t="shared" si="22"/>
        <v>kVs=[11 0.4]</v>
      </c>
      <c r="R234" t="str">
        <f t="shared" si="23"/>
        <v>kVAs=[200 200]</v>
      </c>
      <c r="S234" t="s">
        <v>8431</v>
      </c>
      <c r="T234" t="s">
        <v>8432</v>
      </c>
      <c r="U234" t="s">
        <v>8427</v>
      </c>
    </row>
    <row r="235" spans="1:21" x14ac:dyDescent="0.25">
      <c r="A235" t="s">
        <v>78</v>
      </c>
      <c r="B235">
        <v>200</v>
      </c>
      <c r="C235">
        <v>11</v>
      </c>
      <c r="D235">
        <v>0.4</v>
      </c>
      <c r="E235" t="s">
        <v>77</v>
      </c>
      <c r="F235" t="s">
        <v>273</v>
      </c>
      <c r="G235">
        <v>11003</v>
      </c>
      <c r="H235" t="str">
        <f t="shared" si="18"/>
        <v>SAN_11003</v>
      </c>
      <c r="I235" t="str">
        <f t="shared" si="19"/>
        <v>11003load</v>
      </c>
      <c r="K235" t="s">
        <v>296</v>
      </c>
      <c r="L235" t="str">
        <f t="shared" si="20"/>
        <v>Transformer.SAN_11003</v>
      </c>
      <c r="M235" t="s">
        <v>306</v>
      </c>
      <c r="N235" t="s">
        <v>8430</v>
      </c>
      <c r="O235" t="str">
        <f t="shared" si="21"/>
        <v>Buses=[11003 11003load]</v>
      </c>
      <c r="P235" t="s">
        <v>8429</v>
      </c>
      <c r="Q235" t="str">
        <f t="shared" si="22"/>
        <v>kVs=[11 0.4]</v>
      </c>
      <c r="R235" t="str">
        <f t="shared" si="23"/>
        <v>kVAs=[200 200]</v>
      </c>
      <c r="S235" t="s">
        <v>8431</v>
      </c>
      <c r="T235" t="s">
        <v>8432</v>
      </c>
      <c r="U235" t="s">
        <v>8427</v>
      </c>
    </row>
    <row r="236" spans="1:21" x14ac:dyDescent="0.25">
      <c r="A236" t="s">
        <v>78</v>
      </c>
      <c r="B236">
        <v>200</v>
      </c>
      <c r="C236">
        <v>11</v>
      </c>
      <c r="D236">
        <v>0.4</v>
      </c>
      <c r="E236" t="s">
        <v>77</v>
      </c>
      <c r="F236" t="s">
        <v>273</v>
      </c>
      <c r="G236">
        <v>11152</v>
      </c>
      <c r="H236" t="str">
        <f t="shared" si="18"/>
        <v>SAN_11152</v>
      </c>
      <c r="I236" t="str">
        <f t="shared" si="19"/>
        <v>11152load</v>
      </c>
      <c r="K236" t="s">
        <v>296</v>
      </c>
      <c r="L236" t="str">
        <f t="shared" si="20"/>
        <v>Transformer.SAN_11152</v>
      </c>
      <c r="M236" t="s">
        <v>306</v>
      </c>
      <c r="N236" t="s">
        <v>8430</v>
      </c>
      <c r="O236" t="str">
        <f t="shared" si="21"/>
        <v>Buses=[11152 11152load]</v>
      </c>
      <c r="P236" t="s">
        <v>8429</v>
      </c>
      <c r="Q236" t="str">
        <f t="shared" si="22"/>
        <v>kVs=[11 0.4]</v>
      </c>
      <c r="R236" t="str">
        <f t="shared" si="23"/>
        <v>kVAs=[200 200]</v>
      </c>
      <c r="S236" t="s">
        <v>8431</v>
      </c>
      <c r="T236" t="s">
        <v>8432</v>
      </c>
      <c r="U236" t="s">
        <v>8427</v>
      </c>
    </row>
    <row r="237" spans="1:21" x14ac:dyDescent="0.25">
      <c r="A237" t="s">
        <v>78</v>
      </c>
      <c r="B237">
        <v>150</v>
      </c>
      <c r="C237">
        <v>11</v>
      </c>
      <c r="D237">
        <v>0.4</v>
      </c>
      <c r="E237" t="s">
        <v>77</v>
      </c>
      <c r="F237" t="s">
        <v>273</v>
      </c>
      <c r="G237">
        <v>11131</v>
      </c>
      <c r="H237" t="str">
        <f t="shared" si="18"/>
        <v>SAN_11131</v>
      </c>
      <c r="I237" t="str">
        <f t="shared" si="19"/>
        <v>11131load</v>
      </c>
      <c r="K237" t="s">
        <v>296</v>
      </c>
      <c r="L237" t="str">
        <f t="shared" si="20"/>
        <v>Transformer.SAN_11131</v>
      </c>
      <c r="M237" t="s">
        <v>306</v>
      </c>
      <c r="N237" t="s">
        <v>8430</v>
      </c>
      <c r="O237" t="str">
        <f t="shared" si="21"/>
        <v>Buses=[11131 11131load]</v>
      </c>
      <c r="P237" t="s">
        <v>8429</v>
      </c>
      <c r="Q237" t="str">
        <f t="shared" si="22"/>
        <v>kVs=[11 0.4]</v>
      </c>
      <c r="R237" t="str">
        <f t="shared" si="23"/>
        <v>kVAs=[150 150]</v>
      </c>
      <c r="S237" t="s">
        <v>8431</v>
      </c>
      <c r="T237" t="s">
        <v>8432</v>
      </c>
      <c r="U237" t="s">
        <v>8427</v>
      </c>
    </row>
    <row r="238" spans="1:21" x14ac:dyDescent="0.25">
      <c r="A238" t="s">
        <v>78</v>
      </c>
      <c r="B238">
        <v>100</v>
      </c>
      <c r="C238">
        <v>11</v>
      </c>
      <c r="D238">
        <v>0.4</v>
      </c>
      <c r="E238" t="s">
        <v>77</v>
      </c>
      <c r="F238" t="s">
        <v>273</v>
      </c>
      <c r="G238">
        <v>11182</v>
      </c>
      <c r="H238" t="str">
        <f t="shared" si="18"/>
        <v>SAN_11182</v>
      </c>
      <c r="I238" t="str">
        <f t="shared" si="19"/>
        <v>11182load</v>
      </c>
      <c r="K238" t="s">
        <v>296</v>
      </c>
      <c r="L238" t="str">
        <f t="shared" si="20"/>
        <v>Transformer.SAN_11182</v>
      </c>
      <c r="M238" t="s">
        <v>306</v>
      </c>
      <c r="N238" t="s">
        <v>8430</v>
      </c>
      <c r="O238" t="str">
        <f t="shared" si="21"/>
        <v>Buses=[11182 11182load]</v>
      </c>
      <c r="P238" t="s">
        <v>8429</v>
      </c>
      <c r="Q238" t="str">
        <f t="shared" si="22"/>
        <v>kVs=[11 0.4]</v>
      </c>
      <c r="R238" t="str">
        <f t="shared" si="23"/>
        <v>kVAs=[100 100]</v>
      </c>
      <c r="S238" t="s">
        <v>8431</v>
      </c>
      <c r="T238" t="s">
        <v>8432</v>
      </c>
      <c r="U238" t="s">
        <v>8427</v>
      </c>
    </row>
    <row r="239" spans="1:21" x14ac:dyDescent="0.25">
      <c r="A239" t="s">
        <v>78</v>
      </c>
      <c r="B239">
        <v>200</v>
      </c>
      <c r="C239">
        <v>11</v>
      </c>
      <c r="D239">
        <v>0.4</v>
      </c>
      <c r="E239" t="s">
        <v>77</v>
      </c>
      <c r="F239" t="s">
        <v>273</v>
      </c>
      <c r="G239">
        <v>11163</v>
      </c>
      <c r="H239" t="str">
        <f t="shared" si="18"/>
        <v>SAN_11163</v>
      </c>
      <c r="I239" t="str">
        <f t="shared" si="19"/>
        <v>11163load</v>
      </c>
      <c r="K239" t="s">
        <v>296</v>
      </c>
      <c r="L239" t="str">
        <f t="shared" si="20"/>
        <v>Transformer.SAN_11163</v>
      </c>
      <c r="M239" t="s">
        <v>306</v>
      </c>
      <c r="N239" t="s">
        <v>8430</v>
      </c>
      <c r="O239" t="str">
        <f t="shared" si="21"/>
        <v>Buses=[11163 11163load]</v>
      </c>
      <c r="P239" t="s">
        <v>8429</v>
      </c>
      <c r="Q239" t="str">
        <f t="shared" si="22"/>
        <v>kVs=[11 0.4]</v>
      </c>
      <c r="R239" t="str">
        <f t="shared" si="23"/>
        <v>kVAs=[200 200]</v>
      </c>
      <c r="S239" t="s">
        <v>8431</v>
      </c>
      <c r="T239" t="s">
        <v>8432</v>
      </c>
      <c r="U239" t="s">
        <v>8427</v>
      </c>
    </row>
    <row r="240" spans="1:21" x14ac:dyDescent="0.25">
      <c r="A240" t="s">
        <v>78</v>
      </c>
      <c r="B240">
        <v>200</v>
      </c>
      <c r="C240">
        <v>11</v>
      </c>
      <c r="D240">
        <v>0.4</v>
      </c>
      <c r="E240" t="s">
        <v>77</v>
      </c>
      <c r="F240" t="s">
        <v>273</v>
      </c>
      <c r="G240">
        <v>11123</v>
      </c>
      <c r="H240" t="str">
        <f t="shared" si="18"/>
        <v>SAN_11123</v>
      </c>
      <c r="I240" t="str">
        <f t="shared" si="19"/>
        <v>11123load</v>
      </c>
      <c r="K240" t="s">
        <v>296</v>
      </c>
      <c r="L240" t="str">
        <f t="shared" si="20"/>
        <v>Transformer.SAN_11123</v>
      </c>
      <c r="M240" t="s">
        <v>306</v>
      </c>
      <c r="N240" t="s">
        <v>8430</v>
      </c>
      <c r="O240" t="str">
        <f t="shared" si="21"/>
        <v>Buses=[11123 11123load]</v>
      </c>
      <c r="P240" t="s">
        <v>8429</v>
      </c>
      <c r="Q240" t="str">
        <f t="shared" si="22"/>
        <v>kVs=[11 0.4]</v>
      </c>
      <c r="R240" t="str">
        <f t="shared" si="23"/>
        <v>kVAs=[200 200]</v>
      </c>
      <c r="S240" t="s">
        <v>8431</v>
      </c>
      <c r="T240" t="s">
        <v>8432</v>
      </c>
      <c r="U240" t="s">
        <v>8427</v>
      </c>
    </row>
    <row r="241" spans="1:21" x14ac:dyDescent="0.25">
      <c r="A241" t="s">
        <v>78</v>
      </c>
      <c r="B241">
        <v>100</v>
      </c>
      <c r="C241">
        <v>11</v>
      </c>
      <c r="D241">
        <v>0.4</v>
      </c>
      <c r="E241" t="s">
        <v>77</v>
      </c>
      <c r="F241" t="s">
        <v>273</v>
      </c>
      <c r="G241">
        <v>11171</v>
      </c>
      <c r="H241" t="str">
        <f t="shared" si="18"/>
        <v>SAN_11171</v>
      </c>
      <c r="I241" t="str">
        <f t="shared" si="19"/>
        <v>11171load</v>
      </c>
      <c r="K241" t="s">
        <v>296</v>
      </c>
      <c r="L241" t="str">
        <f t="shared" si="20"/>
        <v>Transformer.SAN_11171</v>
      </c>
      <c r="M241" t="s">
        <v>306</v>
      </c>
      <c r="N241" t="s">
        <v>8430</v>
      </c>
      <c r="O241" t="str">
        <f t="shared" si="21"/>
        <v>Buses=[11171 11171load]</v>
      </c>
      <c r="P241" t="s">
        <v>8429</v>
      </c>
      <c r="Q241" t="str">
        <f t="shared" si="22"/>
        <v>kVs=[11 0.4]</v>
      </c>
      <c r="R241" t="str">
        <f t="shared" si="23"/>
        <v>kVAs=[100 100]</v>
      </c>
      <c r="S241" t="s">
        <v>8431</v>
      </c>
      <c r="T241" t="s">
        <v>8432</v>
      </c>
      <c r="U241" t="s">
        <v>8427</v>
      </c>
    </row>
    <row r="242" spans="1:21" x14ac:dyDescent="0.25">
      <c r="A242" t="s">
        <v>78</v>
      </c>
      <c r="B242">
        <v>100</v>
      </c>
      <c r="C242">
        <v>11</v>
      </c>
      <c r="D242">
        <v>0.4</v>
      </c>
      <c r="E242" t="s">
        <v>77</v>
      </c>
      <c r="F242" t="s">
        <v>273</v>
      </c>
      <c r="G242">
        <v>11178</v>
      </c>
      <c r="H242" t="str">
        <f t="shared" si="18"/>
        <v>SAN_11178</v>
      </c>
      <c r="I242" t="str">
        <f t="shared" si="19"/>
        <v>11178load</v>
      </c>
      <c r="K242" t="s">
        <v>296</v>
      </c>
      <c r="L242" t="str">
        <f t="shared" si="20"/>
        <v>Transformer.SAN_11178</v>
      </c>
      <c r="M242" t="s">
        <v>306</v>
      </c>
      <c r="N242" t="s">
        <v>8430</v>
      </c>
      <c r="O242" t="str">
        <f t="shared" si="21"/>
        <v>Buses=[11178 11178load]</v>
      </c>
      <c r="P242" t="s">
        <v>8429</v>
      </c>
      <c r="Q242" t="str">
        <f t="shared" si="22"/>
        <v>kVs=[11 0.4]</v>
      </c>
      <c r="R242" t="str">
        <f t="shared" si="23"/>
        <v>kVAs=[100 100]</v>
      </c>
      <c r="S242" t="s">
        <v>8431</v>
      </c>
      <c r="T242" t="s">
        <v>8432</v>
      </c>
      <c r="U242" t="s">
        <v>8427</v>
      </c>
    </row>
    <row r="243" spans="1:21" x14ac:dyDescent="0.25">
      <c r="A243" t="s">
        <v>78</v>
      </c>
      <c r="B243">
        <v>200</v>
      </c>
      <c r="C243">
        <v>11</v>
      </c>
      <c r="D243">
        <v>0.4</v>
      </c>
      <c r="E243" t="s">
        <v>77</v>
      </c>
      <c r="F243" t="s">
        <v>273</v>
      </c>
      <c r="G243">
        <v>11112</v>
      </c>
      <c r="H243" t="str">
        <f t="shared" si="18"/>
        <v>SAN_11112</v>
      </c>
      <c r="I243" t="str">
        <f t="shared" si="19"/>
        <v>11112load</v>
      </c>
      <c r="K243" t="s">
        <v>296</v>
      </c>
      <c r="L243" t="str">
        <f t="shared" si="20"/>
        <v>Transformer.SAN_11112</v>
      </c>
      <c r="M243" t="s">
        <v>306</v>
      </c>
      <c r="N243" t="s">
        <v>8430</v>
      </c>
      <c r="O243" t="str">
        <f t="shared" si="21"/>
        <v>Buses=[11112 11112load]</v>
      </c>
      <c r="P243" t="s">
        <v>8429</v>
      </c>
      <c r="Q243" t="str">
        <f t="shared" si="22"/>
        <v>kVs=[11 0.4]</v>
      </c>
      <c r="R243" t="str">
        <f t="shared" si="23"/>
        <v>kVAs=[200 200]</v>
      </c>
      <c r="S243" t="s">
        <v>8431</v>
      </c>
      <c r="T243" t="s">
        <v>8432</v>
      </c>
      <c r="U243" t="s">
        <v>8427</v>
      </c>
    </row>
    <row r="244" spans="1:21" x14ac:dyDescent="0.25">
      <c r="A244" t="s">
        <v>78</v>
      </c>
      <c r="B244">
        <v>200</v>
      </c>
      <c r="C244">
        <v>11</v>
      </c>
      <c r="D244">
        <v>0.4</v>
      </c>
      <c r="E244" t="s">
        <v>77</v>
      </c>
      <c r="F244" t="s">
        <v>273</v>
      </c>
      <c r="G244">
        <v>11118</v>
      </c>
      <c r="H244" t="str">
        <f t="shared" si="18"/>
        <v>SAN_11118</v>
      </c>
      <c r="I244" t="str">
        <f t="shared" si="19"/>
        <v>11118load</v>
      </c>
      <c r="K244" t="s">
        <v>296</v>
      </c>
      <c r="L244" t="str">
        <f t="shared" si="20"/>
        <v>Transformer.SAN_11118</v>
      </c>
      <c r="M244" t="s">
        <v>306</v>
      </c>
      <c r="N244" t="s">
        <v>8430</v>
      </c>
      <c r="O244" t="str">
        <f t="shared" si="21"/>
        <v>Buses=[11118 11118load]</v>
      </c>
      <c r="P244" t="s">
        <v>8429</v>
      </c>
      <c r="Q244" t="str">
        <f t="shared" si="22"/>
        <v>kVs=[11 0.4]</v>
      </c>
      <c r="R244" t="str">
        <f t="shared" si="23"/>
        <v>kVAs=[200 200]</v>
      </c>
      <c r="S244" t="s">
        <v>8431</v>
      </c>
      <c r="T244" t="s">
        <v>8432</v>
      </c>
      <c r="U244" t="s">
        <v>8427</v>
      </c>
    </row>
    <row r="245" spans="1:21" x14ac:dyDescent="0.25">
      <c r="A245" t="s">
        <v>78</v>
      </c>
      <c r="B245">
        <v>200</v>
      </c>
      <c r="C245">
        <v>11</v>
      </c>
      <c r="D245">
        <v>0.4</v>
      </c>
      <c r="E245" t="s">
        <v>77</v>
      </c>
      <c r="F245" t="s">
        <v>273</v>
      </c>
      <c r="G245">
        <v>11121</v>
      </c>
      <c r="H245" t="str">
        <f t="shared" si="18"/>
        <v>SAN_11121</v>
      </c>
      <c r="I245" t="str">
        <f t="shared" si="19"/>
        <v>11121load</v>
      </c>
      <c r="K245" t="s">
        <v>296</v>
      </c>
      <c r="L245" t="str">
        <f t="shared" si="20"/>
        <v>Transformer.SAN_11121</v>
      </c>
      <c r="M245" t="s">
        <v>306</v>
      </c>
      <c r="N245" t="s">
        <v>8430</v>
      </c>
      <c r="O245" t="str">
        <f t="shared" si="21"/>
        <v>Buses=[11121 11121load]</v>
      </c>
      <c r="P245" t="s">
        <v>8429</v>
      </c>
      <c r="Q245" t="str">
        <f t="shared" si="22"/>
        <v>kVs=[11 0.4]</v>
      </c>
      <c r="R245" t="str">
        <f t="shared" si="23"/>
        <v>kVAs=[200 200]</v>
      </c>
      <c r="S245" t="s">
        <v>8431</v>
      </c>
      <c r="T245" t="s">
        <v>8432</v>
      </c>
      <c r="U245" t="s">
        <v>8427</v>
      </c>
    </row>
    <row r="246" spans="1:21" x14ac:dyDescent="0.25">
      <c r="A246" t="s">
        <v>78</v>
      </c>
      <c r="B246">
        <v>300</v>
      </c>
      <c r="C246">
        <v>11</v>
      </c>
      <c r="D246">
        <v>0.4</v>
      </c>
      <c r="E246" t="s">
        <v>77</v>
      </c>
      <c r="F246" t="s">
        <v>273</v>
      </c>
      <c r="G246">
        <v>11062</v>
      </c>
      <c r="H246" t="str">
        <f t="shared" si="18"/>
        <v>SAN_11062</v>
      </c>
      <c r="I246" t="str">
        <f t="shared" si="19"/>
        <v>11062load</v>
      </c>
      <c r="K246" t="s">
        <v>296</v>
      </c>
      <c r="L246" t="str">
        <f t="shared" si="20"/>
        <v>Transformer.SAN_11062</v>
      </c>
      <c r="M246" t="s">
        <v>306</v>
      </c>
      <c r="N246" t="s">
        <v>8430</v>
      </c>
      <c r="O246" t="str">
        <f t="shared" si="21"/>
        <v>Buses=[11062 11062load]</v>
      </c>
      <c r="P246" t="s">
        <v>8429</v>
      </c>
      <c r="Q246" t="str">
        <f t="shared" si="22"/>
        <v>kVs=[11 0.4]</v>
      </c>
      <c r="R246" t="str">
        <f t="shared" si="23"/>
        <v>kVAs=[300 300]</v>
      </c>
      <c r="S246" t="s">
        <v>8431</v>
      </c>
      <c r="T246" t="s">
        <v>8432</v>
      </c>
      <c r="U246" t="s">
        <v>8427</v>
      </c>
    </row>
    <row r="247" spans="1:21" x14ac:dyDescent="0.25">
      <c r="A247" t="s">
        <v>78</v>
      </c>
      <c r="B247">
        <v>200</v>
      </c>
      <c r="C247">
        <v>11</v>
      </c>
      <c r="D247">
        <v>0.4</v>
      </c>
      <c r="E247" t="s">
        <v>77</v>
      </c>
      <c r="F247" t="s">
        <v>263</v>
      </c>
      <c r="G247">
        <v>1076</v>
      </c>
      <c r="H247" t="str">
        <f t="shared" si="18"/>
        <v>BAG_1076</v>
      </c>
      <c r="I247" t="str">
        <f t="shared" si="19"/>
        <v>1076load</v>
      </c>
      <c r="K247" t="s">
        <v>296</v>
      </c>
      <c r="L247" t="str">
        <f t="shared" si="20"/>
        <v>Transformer.BAG_1076</v>
      </c>
      <c r="M247" t="s">
        <v>306</v>
      </c>
      <c r="N247" t="s">
        <v>8430</v>
      </c>
      <c r="O247" t="str">
        <f t="shared" si="21"/>
        <v>Buses=[1076 1076load]</v>
      </c>
      <c r="P247" t="s">
        <v>8429</v>
      </c>
      <c r="Q247" t="str">
        <f t="shared" si="22"/>
        <v>kVs=[11 0.4]</v>
      </c>
      <c r="R247" t="str">
        <f t="shared" si="23"/>
        <v>kVAs=[200 200]</v>
      </c>
      <c r="S247" t="s">
        <v>8431</v>
      </c>
      <c r="T247" t="s">
        <v>8432</v>
      </c>
      <c r="U247" t="s">
        <v>8427</v>
      </c>
    </row>
    <row r="248" spans="1:21" x14ac:dyDescent="0.25">
      <c r="A248" t="s">
        <v>78</v>
      </c>
      <c r="B248">
        <v>200</v>
      </c>
      <c r="C248">
        <v>11</v>
      </c>
      <c r="D248">
        <v>0.4</v>
      </c>
      <c r="E248" t="s">
        <v>77</v>
      </c>
      <c r="F248" t="s">
        <v>263</v>
      </c>
      <c r="G248">
        <v>1115</v>
      </c>
      <c r="H248" t="str">
        <f t="shared" si="18"/>
        <v>BAG_1115</v>
      </c>
      <c r="I248" t="str">
        <f t="shared" si="19"/>
        <v>1115load</v>
      </c>
      <c r="K248" t="s">
        <v>296</v>
      </c>
      <c r="L248" t="str">
        <f t="shared" si="20"/>
        <v>Transformer.BAG_1115</v>
      </c>
      <c r="M248" t="s">
        <v>306</v>
      </c>
      <c r="N248" t="s">
        <v>8430</v>
      </c>
      <c r="O248" t="str">
        <f t="shared" si="21"/>
        <v>Buses=[1115 1115load]</v>
      </c>
      <c r="P248" t="s">
        <v>8429</v>
      </c>
      <c r="Q248" t="str">
        <f t="shared" si="22"/>
        <v>kVs=[11 0.4]</v>
      </c>
      <c r="R248" t="str">
        <f t="shared" si="23"/>
        <v>kVAs=[200 200]</v>
      </c>
      <c r="S248" t="s">
        <v>8431</v>
      </c>
      <c r="T248" t="s">
        <v>8432</v>
      </c>
      <c r="U248" t="s">
        <v>8427</v>
      </c>
    </row>
    <row r="249" spans="1:21" x14ac:dyDescent="0.25">
      <c r="A249" t="s">
        <v>78</v>
      </c>
      <c r="B249">
        <v>300</v>
      </c>
      <c r="C249">
        <v>11</v>
      </c>
      <c r="D249">
        <v>0.4</v>
      </c>
      <c r="E249" t="s">
        <v>77</v>
      </c>
      <c r="F249" t="s">
        <v>263</v>
      </c>
      <c r="G249">
        <v>1113</v>
      </c>
      <c r="H249" t="str">
        <f t="shared" si="18"/>
        <v>BAG_1113</v>
      </c>
      <c r="I249" t="str">
        <f t="shared" si="19"/>
        <v>1113load</v>
      </c>
      <c r="K249" t="s">
        <v>296</v>
      </c>
      <c r="L249" t="str">
        <f t="shared" si="20"/>
        <v>Transformer.BAG_1113</v>
      </c>
      <c r="M249" t="s">
        <v>306</v>
      </c>
      <c r="N249" t="s">
        <v>8430</v>
      </c>
      <c r="O249" t="str">
        <f t="shared" si="21"/>
        <v>Buses=[1113 1113load]</v>
      </c>
      <c r="P249" t="s">
        <v>8429</v>
      </c>
      <c r="Q249" t="str">
        <f t="shared" si="22"/>
        <v>kVs=[11 0.4]</v>
      </c>
      <c r="R249" t="str">
        <f t="shared" si="23"/>
        <v>kVAs=[300 300]</v>
      </c>
      <c r="S249" t="s">
        <v>8431</v>
      </c>
      <c r="T249" t="s">
        <v>8432</v>
      </c>
      <c r="U249" t="s">
        <v>8427</v>
      </c>
    </row>
    <row r="250" spans="1:21" x14ac:dyDescent="0.25">
      <c r="A250" t="s">
        <v>78</v>
      </c>
      <c r="B250">
        <v>100</v>
      </c>
      <c r="C250">
        <v>11</v>
      </c>
      <c r="D250">
        <v>0.4</v>
      </c>
      <c r="E250" t="s">
        <v>77</v>
      </c>
      <c r="F250" t="s">
        <v>263</v>
      </c>
      <c r="G250">
        <v>1066</v>
      </c>
      <c r="H250" t="str">
        <f t="shared" si="18"/>
        <v>BAG_1066</v>
      </c>
      <c r="I250" t="str">
        <f t="shared" si="19"/>
        <v>1066load</v>
      </c>
      <c r="K250" t="s">
        <v>296</v>
      </c>
      <c r="L250" t="str">
        <f t="shared" si="20"/>
        <v>Transformer.BAG_1066</v>
      </c>
      <c r="M250" t="s">
        <v>306</v>
      </c>
      <c r="N250" t="s">
        <v>8430</v>
      </c>
      <c r="O250" t="str">
        <f t="shared" si="21"/>
        <v>Buses=[1066 1066load]</v>
      </c>
      <c r="P250" t="s">
        <v>8429</v>
      </c>
      <c r="Q250" t="str">
        <f t="shared" si="22"/>
        <v>kVs=[11 0.4]</v>
      </c>
      <c r="R250" t="str">
        <f t="shared" si="23"/>
        <v>kVAs=[100 100]</v>
      </c>
      <c r="S250" t="s">
        <v>8431</v>
      </c>
      <c r="T250" t="s">
        <v>8432</v>
      </c>
      <c r="U250" t="s">
        <v>8427</v>
      </c>
    </row>
    <row r="251" spans="1:21" x14ac:dyDescent="0.25">
      <c r="A251" t="s">
        <v>78</v>
      </c>
      <c r="B251">
        <v>200</v>
      </c>
      <c r="C251">
        <v>11</v>
      </c>
      <c r="D251">
        <v>0.4</v>
      </c>
      <c r="E251" t="s">
        <v>77</v>
      </c>
      <c r="F251" t="s">
        <v>263</v>
      </c>
      <c r="G251">
        <v>1055</v>
      </c>
      <c r="H251" t="str">
        <f t="shared" si="18"/>
        <v>BAG_1055</v>
      </c>
      <c r="I251" t="str">
        <f t="shared" si="19"/>
        <v>1055load</v>
      </c>
      <c r="K251" t="s">
        <v>296</v>
      </c>
      <c r="L251" t="str">
        <f t="shared" si="20"/>
        <v>Transformer.BAG_1055</v>
      </c>
      <c r="M251" t="s">
        <v>306</v>
      </c>
      <c r="N251" t="s">
        <v>8430</v>
      </c>
      <c r="O251" t="str">
        <f t="shared" si="21"/>
        <v>Buses=[1055 1055load]</v>
      </c>
      <c r="P251" t="s">
        <v>8429</v>
      </c>
      <c r="Q251" t="str">
        <f t="shared" si="22"/>
        <v>kVs=[11 0.4]</v>
      </c>
      <c r="R251" t="str">
        <f t="shared" si="23"/>
        <v>kVAs=[200 200]</v>
      </c>
      <c r="S251" t="s">
        <v>8431</v>
      </c>
      <c r="T251" t="s">
        <v>8432</v>
      </c>
      <c r="U251" t="s">
        <v>8427</v>
      </c>
    </row>
    <row r="252" spans="1:21" x14ac:dyDescent="0.25">
      <c r="A252" t="s">
        <v>225</v>
      </c>
      <c r="B252">
        <v>100</v>
      </c>
      <c r="C252">
        <v>11</v>
      </c>
      <c r="D252">
        <v>0.4</v>
      </c>
      <c r="E252" t="s">
        <v>77</v>
      </c>
      <c r="F252" t="s">
        <v>263</v>
      </c>
      <c r="G252">
        <v>1045</v>
      </c>
      <c r="H252" t="str">
        <f t="shared" si="18"/>
        <v>BAG_1045</v>
      </c>
      <c r="I252" t="str">
        <f t="shared" si="19"/>
        <v>1045load</v>
      </c>
      <c r="K252" t="s">
        <v>296</v>
      </c>
      <c r="L252" t="str">
        <f t="shared" si="20"/>
        <v>Transformer.BAG_1045</v>
      </c>
      <c r="M252" t="s">
        <v>306</v>
      </c>
      <c r="N252" t="s">
        <v>8430</v>
      </c>
      <c r="O252" t="str">
        <f t="shared" si="21"/>
        <v>Buses=[1045 1045load]</v>
      </c>
      <c r="P252" t="s">
        <v>8429</v>
      </c>
      <c r="Q252" t="str">
        <f t="shared" si="22"/>
        <v>kVs=[11 0.4]</v>
      </c>
      <c r="R252" t="str">
        <f t="shared" si="23"/>
        <v>kVAs=[100 100]</v>
      </c>
      <c r="S252" t="s">
        <v>8431</v>
      </c>
      <c r="T252" t="s">
        <v>8432</v>
      </c>
      <c r="U252" t="s">
        <v>8427</v>
      </c>
    </row>
    <row r="253" spans="1:21" x14ac:dyDescent="0.25">
      <c r="A253" t="s">
        <v>226</v>
      </c>
      <c r="B253">
        <v>200</v>
      </c>
      <c r="C253">
        <v>11</v>
      </c>
      <c r="D253">
        <v>0.4</v>
      </c>
      <c r="E253" t="s">
        <v>77</v>
      </c>
      <c r="F253" t="s">
        <v>263</v>
      </c>
      <c r="G253">
        <v>1039</v>
      </c>
      <c r="H253" t="str">
        <f t="shared" si="18"/>
        <v>BAG_1039</v>
      </c>
      <c r="I253" t="str">
        <f t="shared" si="19"/>
        <v>1039load</v>
      </c>
      <c r="K253" t="s">
        <v>296</v>
      </c>
      <c r="L253" t="str">
        <f t="shared" si="20"/>
        <v>Transformer.BAG_1039</v>
      </c>
      <c r="M253" t="s">
        <v>306</v>
      </c>
      <c r="N253" t="s">
        <v>8430</v>
      </c>
      <c r="O253" t="str">
        <f t="shared" si="21"/>
        <v>Buses=[1039 1039load]</v>
      </c>
      <c r="P253" t="s">
        <v>8429</v>
      </c>
      <c r="Q253" t="str">
        <f t="shared" si="22"/>
        <v>kVs=[11 0.4]</v>
      </c>
      <c r="R253" t="str">
        <f t="shared" si="23"/>
        <v>kVAs=[200 200]</v>
      </c>
      <c r="S253" t="s">
        <v>8431</v>
      </c>
      <c r="T253" t="s">
        <v>8432</v>
      </c>
      <c r="U253" t="s">
        <v>8427</v>
      </c>
    </row>
    <row r="254" spans="1:21" x14ac:dyDescent="0.25">
      <c r="A254" t="s">
        <v>227</v>
      </c>
      <c r="B254">
        <v>100</v>
      </c>
      <c r="C254">
        <v>11</v>
      </c>
      <c r="D254">
        <v>0.4</v>
      </c>
      <c r="E254" t="s">
        <v>77</v>
      </c>
      <c r="F254" t="s">
        <v>263</v>
      </c>
      <c r="G254">
        <v>1037</v>
      </c>
      <c r="H254" t="str">
        <f t="shared" si="18"/>
        <v>BAG_1037</v>
      </c>
      <c r="I254" t="str">
        <f t="shared" si="19"/>
        <v>1037load</v>
      </c>
      <c r="K254" t="s">
        <v>296</v>
      </c>
      <c r="L254" t="str">
        <f t="shared" si="20"/>
        <v>Transformer.BAG_1037</v>
      </c>
      <c r="M254" t="s">
        <v>306</v>
      </c>
      <c r="N254" t="s">
        <v>8430</v>
      </c>
      <c r="O254" t="str">
        <f t="shared" si="21"/>
        <v>Buses=[1037 1037load]</v>
      </c>
      <c r="P254" t="s">
        <v>8429</v>
      </c>
      <c r="Q254" t="str">
        <f t="shared" si="22"/>
        <v>kVs=[11 0.4]</v>
      </c>
      <c r="R254" t="str">
        <f t="shared" si="23"/>
        <v>kVAs=[100 100]</v>
      </c>
      <c r="S254" t="s">
        <v>8431</v>
      </c>
      <c r="T254" t="s">
        <v>8432</v>
      </c>
      <c r="U254" t="s">
        <v>8427</v>
      </c>
    </row>
    <row r="255" spans="1:21" x14ac:dyDescent="0.25">
      <c r="A255" t="s">
        <v>228</v>
      </c>
      <c r="B255">
        <v>200</v>
      </c>
      <c r="C255">
        <v>11</v>
      </c>
      <c r="D255">
        <v>0.4</v>
      </c>
      <c r="E255" t="s">
        <v>77</v>
      </c>
      <c r="F255" t="s">
        <v>263</v>
      </c>
      <c r="G255">
        <v>1078</v>
      </c>
      <c r="H255" t="str">
        <f t="shared" si="18"/>
        <v>BAG_1078</v>
      </c>
      <c r="I255" t="str">
        <f t="shared" si="19"/>
        <v>1078load</v>
      </c>
      <c r="K255" t="s">
        <v>296</v>
      </c>
      <c r="L255" t="str">
        <f t="shared" si="20"/>
        <v>Transformer.BAG_1078</v>
      </c>
      <c r="M255" t="s">
        <v>306</v>
      </c>
      <c r="N255" t="s">
        <v>8430</v>
      </c>
      <c r="O255" t="str">
        <f t="shared" si="21"/>
        <v>Buses=[1078 1078load]</v>
      </c>
      <c r="P255" t="s">
        <v>8429</v>
      </c>
      <c r="Q255" t="str">
        <f t="shared" si="22"/>
        <v>kVs=[11 0.4]</v>
      </c>
      <c r="R255" t="str">
        <f t="shared" si="23"/>
        <v>kVAs=[200 200]</v>
      </c>
      <c r="S255" t="s">
        <v>8431</v>
      </c>
      <c r="T255" t="s">
        <v>8432</v>
      </c>
      <c r="U255" t="s">
        <v>8427</v>
      </c>
    </row>
    <row r="256" spans="1:21" x14ac:dyDescent="0.25">
      <c r="A256" t="s">
        <v>229</v>
      </c>
      <c r="B256">
        <v>100</v>
      </c>
      <c r="C256">
        <v>11</v>
      </c>
      <c r="D256">
        <v>0.4</v>
      </c>
      <c r="E256" t="s">
        <v>77</v>
      </c>
      <c r="F256" t="s">
        <v>263</v>
      </c>
      <c r="G256">
        <v>1085</v>
      </c>
      <c r="H256" t="str">
        <f t="shared" si="18"/>
        <v>BAG_1085</v>
      </c>
      <c r="I256" t="str">
        <f t="shared" si="19"/>
        <v>1085load</v>
      </c>
      <c r="K256" t="s">
        <v>296</v>
      </c>
      <c r="L256" t="str">
        <f t="shared" si="20"/>
        <v>Transformer.BAG_1085</v>
      </c>
      <c r="M256" t="s">
        <v>306</v>
      </c>
      <c r="N256" t="s">
        <v>8430</v>
      </c>
      <c r="O256" t="str">
        <f t="shared" si="21"/>
        <v>Buses=[1085 1085load]</v>
      </c>
      <c r="P256" t="s">
        <v>8429</v>
      </c>
      <c r="Q256" t="str">
        <f t="shared" si="22"/>
        <v>kVs=[11 0.4]</v>
      </c>
      <c r="R256" t="str">
        <f t="shared" si="23"/>
        <v>kVAs=[100 100]</v>
      </c>
      <c r="S256" t="s">
        <v>8431</v>
      </c>
      <c r="T256" t="s">
        <v>8432</v>
      </c>
      <c r="U256" t="s">
        <v>8427</v>
      </c>
    </row>
    <row r="257" spans="1:21" x14ac:dyDescent="0.25">
      <c r="A257" t="s">
        <v>78</v>
      </c>
      <c r="B257">
        <v>200</v>
      </c>
      <c r="C257">
        <v>11</v>
      </c>
      <c r="D257">
        <v>0.4</v>
      </c>
      <c r="E257" t="s">
        <v>77</v>
      </c>
      <c r="F257" t="s">
        <v>263</v>
      </c>
      <c r="G257">
        <v>1093</v>
      </c>
      <c r="H257" t="str">
        <f t="shared" si="18"/>
        <v>BAG_1093</v>
      </c>
      <c r="I257" t="str">
        <f t="shared" si="19"/>
        <v>1093load</v>
      </c>
      <c r="K257" t="s">
        <v>296</v>
      </c>
      <c r="L257" t="str">
        <f t="shared" si="20"/>
        <v>Transformer.BAG_1093</v>
      </c>
      <c r="M257" t="s">
        <v>306</v>
      </c>
      <c r="N257" t="s">
        <v>8430</v>
      </c>
      <c r="O257" t="str">
        <f t="shared" si="21"/>
        <v>Buses=[1093 1093load]</v>
      </c>
      <c r="P257" t="s">
        <v>8429</v>
      </c>
      <c r="Q257" t="str">
        <f t="shared" si="22"/>
        <v>kVs=[11 0.4]</v>
      </c>
      <c r="R257" t="str">
        <f t="shared" si="23"/>
        <v>kVAs=[200 200]</v>
      </c>
      <c r="S257" t="s">
        <v>8431</v>
      </c>
      <c r="T257" t="s">
        <v>8432</v>
      </c>
      <c r="U257" t="s">
        <v>8427</v>
      </c>
    </row>
    <row r="258" spans="1:21" x14ac:dyDescent="0.25">
      <c r="A258" t="s">
        <v>78</v>
      </c>
      <c r="B258">
        <v>100</v>
      </c>
      <c r="C258">
        <v>11</v>
      </c>
      <c r="D258">
        <v>0.4</v>
      </c>
      <c r="E258" t="s">
        <v>77</v>
      </c>
      <c r="F258" t="s">
        <v>263</v>
      </c>
      <c r="G258">
        <v>1216</v>
      </c>
      <c r="H258" t="str">
        <f t="shared" si="18"/>
        <v>BAG_1216</v>
      </c>
      <c r="I258" t="str">
        <f t="shared" si="19"/>
        <v>1216load</v>
      </c>
      <c r="K258" t="s">
        <v>296</v>
      </c>
      <c r="L258" t="str">
        <f t="shared" si="20"/>
        <v>Transformer.BAG_1216</v>
      </c>
      <c r="M258" t="s">
        <v>306</v>
      </c>
      <c r="N258" t="s">
        <v>8430</v>
      </c>
      <c r="O258" t="str">
        <f t="shared" si="21"/>
        <v>Buses=[1216 1216load]</v>
      </c>
      <c r="P258" t="s">
        <v>8429</v>
      </c>
      <c r="Q258" t="str">
        <f t="shared" si="22"/>
        <v>kVs=[11 0.4]</v>
      </c>
      <c r="R258" t="str">
        <f t="shared" si="23"/>
        <v>kVAs=[100 100]</v>
      </c>
      <c r="S258" t="s">
        <v>8431</v>
      </c>
      <c r="T258" t="s">
        <v>8432</v>
      </c>
      <c r="U258" t="s">
        <v>8427</v>
      </c>
    </row>
    <row r="259" spans="1:21" x14ac:dyDescent="0.25">
      <c r="A259" t="s">
        <v>78</v>
      </c>
      <c r="B259">
        <v>300</v>
      </c>
      <c r="C259">
        <v>11</v>
      </c>
      <c r="D259">
        <v>0.4</v>
      </c>
      <c r="E259" t="s">
        <v>77</v>
      </c>
      <c r="F259" t="s">
        <v>263</v>
      </c>
      <c r="G259">
        <v>1095</v>
      </c>
      <c r="H259" t="str">
        <f t="shared" ref="H259:H295" si="24">F259&amp;"_"&amp;G259</f>
        <v>BAG_1095</v>
      </c>
      <c r="I259" t="str">
        <f t="shared" ref="I259:I295" si="25">G259&amp;"load"</f>
        <v>1095load</v>
      </c>
      <c r="K259" t="s">
        <v>296</v>
      </c>
      <c r="L259" t="str">
        <f t="shared" ref="L259:L295" si="26">"Transformer."&amp;H259</f>
        <v>Transformer.BAG_1095</v>
      </c>
      <c r="M259" t="s">
        <v>306</v>
      </c>
      <c r="N259" t="s">
        <v>8430</v>
      </c>
      <c r="O259" t="str">
        <f t="shared" ref="O259:O295" si="27">"Buses=["&amp;G259&amp;" "&amp;I259&amp;"]"</f>
        <v>Buses=[1095 1095load]</v>
      </c>
      <c r="P259" t="s">
        <v>8429</v>
      </c>
      <c r="Q259" t="str">
        <f t="shared" ref="Q259:Q295" si="28">"kVs=["&amp;C259&amp;" "&amp;D259&amp;"]"</f>
        <v>kVs=[11 0.4]</v>
      </c>
      <c r="R259" t="str">
        <f t="shared" ref="R259:R295" si="29">"kVAs=["&amp;B259&amp;" "&amp;B259&amp;"]"</f>
        <v>kVAs=[300 300]</v>
      </c>
      <c r="S259" t="s">
        <v>8431</v>
      </c>
      <c r="T259" t="s">
        <v>8432</v>
      </c>
      <c r="U259" t="s">
        <v>8427</v>
      </c>
    </row>
    <row r="260" spans="1:21" x14ac:dyDescent="0.25">
      <c r="A260" t="s">
        <v>230</v>
      </c>
      <c r="B260">
        <v>100</v>
      </c>
      <c r="C260">
        <v>11</v>
      </c>
      <c r="D260">
        <v>0.4</v>
      </c>
      <c r="E260" t="s">
        <v>77</v>
      </c>
      <c r="F260" t="s">
        <v>263</v>
      </c>
      <c r="G260">
        <v>1102</v>
      </c>
      <c r="H260" t="str">
        <f t="shared" si="24"/>
        <v>BAG_1102</v>
      </c>
      <c r="I260" t="str">
        <f t="shared" si="25"/>
        <v>1102load</v>
      </c>
      <c r="K260" t="s">
        <v>296</v>
      </c>
      <c r="L260" t="str">
        <f t="shared" si="26"/>
        <v>Transformer.BAG_1102</v>
      </c>
      <c r="M260" t="s">
        <v>306</v>
      </c>
      <c r="N260" t="s">
        <v>8430</v>
      </c>
      <c r="O260" t="str">
        <f t="shared" si="27"/>
        <v>Buses=[1102 1102load]</v>
      </c>
      <c r="P260" t="s">
        <v>8429</v>
      </c>
      <c r="Q260" t="str">
        <f t="shared" si="28"/>
        <v>kVs=[11 0.4]</v>
      </c>
      <c r="R260" t="str">
        <f t="shared" si="29"/>
        <v>kVAs=[100 100]</v>
      </c>
      <c r="S260" t="s">
        <v>8431</v>
      </c>
      <c r="T260" t="s">
        <v>8432</v>
      </c>
      <c r="U260" t="s">
        <v>8427</v>
      </c>
    </row>
    <row r="261" spans="1:21" x14ac:dyDescent="0.25">
      <c r="A261" t="s">
        <v>231</v>
      </c>
      <c r="B261">
        <v>100</v>
      </c>
      <c r="C261">
        <v>11</v>
      </c>
      <c r="D261">
        <v>0.4</v>
      </c>
      <c r="E261" t="s">
        <v>77</v>
      </c>
      <c r="F261" t="s">
        <v>263</v>
      </c>
      <c r="G261">
        <v>1117</v>
      </c>
      <c r="H261" t="str">
        <f t="shared" si="24"/>
        <v>BAG_1117</v>
      </c>
      <c r="I261" t="str">
        <f t="shared" si="25"/>
        <v>1117load</v>
      </c>
      <c r="K261" t="s">
        <v>296</v>
      </c>
      <c r="L261" t="str">
        <f t="shared" si="26"/>
        <v>Transformer.BAG_1117</v>
      </c>
      <c r="M261" t="s">
        <v>306</v>
      </c>
      <c r="N261" t="s">
        <v>8430</v>
      </c>
      <c r="O261" t="str">
        <f t="shared" si="27"/>
        <v>Buses=[1117 1117load]</v>
      </c>
      <c r="P261" t="s">
        <v>8429</v>
      </c>
      <c r="Q261" t="str">
        <f t="shared" si="28"/>
        <v>kVs=[11 0.4]</v>
      </c>
      <c r="R261" t="str">
        <f t="shared" si="29"/>
        <v>kVAs=[100 100]</v>
      </c>
      <c r="S261" t="s">
        <v>8431</v>
      </c>
      <c r="T261" t="s">
        <v>8432</v>
      </c>
      <c r="U261" t="s">
        <v>8427</v>
      </c>
    </row>
    <row r="262" spans="1:21" x14ac:dyDescent="0.25">
      <c r="A262" t="s">
        <v>232</v>
      </c>
      <c r="B262">
        <v>100</v>
      </c>
      <c r="C262">
        <v>11</v>
      </c>
      <c r="D262">
        <v>0.4</v>
      </c>
      <c r="E262" t="s">
        <v>77</v>
      </c>
      <c r="F262" t="s">
        <v>263</v>
      </c>
      <c r="G262">
        <v>1130</v>
      </c>
      <c r="H262" t="str">
        <f t="shared" si="24"/>
        <v>BAG_1130</v>
      </c>
      <c r="I262" t="str">
        <f t="shared" si="25"/>
        <v>1130load</v>
      </c>
      <c r="K262" t="s">
        <v>296</v>
      </c>
      <c r="L262" t="str">
        <f t="shared" si="26"/>
        <v>Transformer.BAG_1130</v>
      </c>
      <c r="M262" t="s">
        <v>306</v>
      </c>
      <c r="N262" t="s">
        <v>8430</v>
      </c>
      <c r="O262" t="str">
        <f t="shared" si="27"/>
        <v>Buses=[1130 1130load]</v>
      </c>
      <c r="P262" t="s">
        <v>8429</v>
      </c>
      <c r="Q262" t="str">
        <f t="shared" si="28"/>
        <v>kVs=[11 0.4]</v>
      </c>
      <c r="R262" t="str">
        <f t="shared" si="29"/>
        <v>kVAs=[100 100]</v>
      </c>
      <c r="S262" t="s">
        <v>8431</v>
      </c>
      <c r="T262" t="s">
        <v>8432</v>
      </c>
      <c r="U262" t="s">
        <v>8427</v>
      </c>
    </row>
    <row r="263" spans="1:21" x14ac:dyDescent="0.25">
      <c r="A263" t="s">
        <v>233</v>
      </c>
      <c r="B263">
        <v>100</v>
      </c>
      <c r="C263">
        <v>11</v>
      </c>
      <c r="D263">
        <v>0.4</v>
      </c>
      <c r="E263" t="s">
        <v>77</v>
      </c>
      <c r="F263" t="s">
        <v>263</v>
      </c>
      <c r="G263">
        <v>1127</v>
      </c>
      <c r="H263" t="str">
        <f t="shared" si="24"/>
        <v>BAG_1127</v>
      </c>
      <c r="I263" t="str">
        <f t="shared" si="25"/>
        <v>1127load</v>
      </c>
      <c r="K263" t="s">
        <v>296</v>
      </c>
      <c r="L263" t="str">
        <f t="shared" si="26"/>
        <v>Transformer.BAG_1127</v>
      </c>
      <c r="M263" t="s">
        <v>306</v>
      </c>
      <c r="N263" t="s">
        <v>8430</v>
      </c>
      <c r="O263" t="str">
        <f t="shared" si="27"/>
        <v>Buses=[1127 1127load]</v>
      </c>
      <c r="P263" t="s">
        <v>8429</v>
      </c>
      <c r="Q263" t="str">
        <f t="shared" si="28"/>
        <v>kVs=[11 0.4]</v>
      </c>
      <c r="R263" t="str">
        <f t="shared" si="29"/>
        <v>kVAs=[100 100]</v>
      </c>
      <c r="S263" t="s">
        <v>8431</v>
      </c>
      <c r="T263" t="s">
        <v>8432</v>
      </c>
      <c r="U263" t="s">
        <v>8427</v>
      </c>
    </row>
    <row r="264" spans="1:21" x14ac:dyDescent="0.25">
      <c r="A264" t="s">
        <v>234</v>
      </c>
      <c r="B264">
        <v>100</v>
      </c>
      <c r="C264">
        <v>11</v>
      </c>
      <c r="D264">
        <v>0.4</v>
      </c>
      <c r="E264" t="s">
        <v>77</v>
      </c>
      <c r="F264" t="s">
        <v>263</v>
      </c>
      <c r="G264">
        <v>1146</v>
      </c>
      <c r="H264" t="str">
        <f t="shared" si="24"/>
        <v>BAG_1146</v>
      </c>
      <c r="I264" t="str">
        <f t="shared" si="25"/>
        <v>1146load</v>
      </c>
      <c r="K264" t="s">
        <v>296</v>
      </c>
      <c r="L264" t="str">
        <f t="shared" si="26"/>
        <v>Transformer.BAG_1146</v>
      </c>
      <c r="M264" t="s">
        <v>306</v>
      </c>
      <c r="N264" t="s">
        <v>8430</v>
      </c>
      <c r="O264" t="str">
        <f t="shared" si="27"/>
        <v>Buses=[1146 1146load]</v>
      </c>
      <c r="P264" t="s">
        <v>8429</v>
      </c>
      <c r="Q264" t="str">
        <f t="shared" si="28"/>
        <v>kVs=[11 0.4]</v>
      </c>
      <c r="R264" t="str">
        <f t="shared" si="29"/>
        <v>kVAs=[100 100]</v>
      </c>
      <c r="S264" t="s">
        <v>8431</v>
      </c>
      <c r="T264" t="s">
        <v>8432</v>
      </c>
      <c r="U264" t="s">
        <v>8427</v>
      </c>
    </row>
    <row r="265" spans="1:21" x14ac:dyDescent="0.25">
      <c r="A265" t="s">
        <v>235</v>
      </c>
      <c r="B265">
        <v>100</v>
      </c>
      <c r="C265">
        <v>11</v>
      </c>
      <c r="D265">
        <v>0.4</v>
      </c>
      <c r="E265" t="s">
        <v>77</v>
      </c>
      <c r="F265" t="s">
        <v>263</v>
      </c>
      <c r="G265">
        <v>1139</v>
      </c>
      <c r="H265" t="str">
        <f t="shared" si="24"/>
        <v>BAG_1139</v>
      </c>
      <c r="I265" t="str">
        <f t="shared" si="25"/>
        <v>1139load</v>
      </c>
      <c r="K265" t="s">
        <v>296</v>
      </c>
      <c r="L265" t="str">
        <f t="shared" si="26"/>
        <v>Transformer.BAG_1139</v>
      </c>
      <c r="M265" t="s">
        <v>306</v>
      </c>
      <c r="N265" t="s">
        <v>8430</v>
      </c>
      <c r="O265" t="str">
        <f t="shared" si="27"/>
        <v>Buses=[1139 1139load]</v>
      </c>
      <c r="P265" t="s">
        <v>8429</v>
      </c>
      <c r="Q265" t="str">
        <f t="shared" si="28"/>
        <v>kVs=[11 0.4]</v>
      </c>
      <c r="R265" t="str">
        <f t="shared" si="29"/>
        <v>kVAs=[100 100]</v>
      </c>
      <c r="S265" t="s">
        <v>8431</v>
      </c>
      <c r="T265" t="s">
        <v>8432</v>
      </c>
      <c r="U265" t="s">
        <v>8427</v>
      </c>
    </row>
    <row r="266" spans="1:21" x14ac:dyDescent="0.25">
      <c r="A266" t="s">
        <v>236</v>
      </c>
      <c r="B266">
        <v>300</v>
      </c>
      <c r="C266">
        <v>11</v>
      </c>
      <c r="D266">
        <v>0.4</v>
      </c>
      <c r="E266" t="s">
        <v>77</v>
      </c>
      <c r="F266" t="s">
        <v>263</v>
      </c>
      <c r="G266">
        <v>1148</v>
      </c>
      <c r="H266" t="str">
        <f t="shared" si="24"/>
        <v>BAG_1148</v>
      </c>
      <c r="I266" t="str">
        <f t="shared" si="25"/>
        <v>1148load</v>
      </c>
      <c r="K266" t="s">
        <v>296</v>
      </c>
      <c r="L266" t="str">
        <f t="shared" si="26"/>
        <v>Transformer.BAG_1148</v>
      </c>
      <c r="M266" t="s">
        <v>306</v>
      </c>
      <c r="N266" t="s">
        <v>8430</v>
      </c>
      <c r="O266" t="str">
        <f t="shared" si="27"/>
        <v>Buses=[1148 1148load]</v>
      </c>
      <c r="P266" t="s">
        <v>8429</v>
      </c>
      <c r="Q266" t="str">
        <f t="shared" si="28"/>
        <v>kVs=[11 0.4]</v>
      </c>
      <c r="R266" t="str">
        <f t="shared" si="29"/>
        <v>kVAs=[300 300]</v>
      </c>
      <c r="S266" t="s">
        <v>8431</v>
      </c>
      <c r="T266" t="s">
        <v>8432</v>
      </c>
      <c r="U266" t="s">
        <v>8427</v>
      </c>
    </row>
    <row r="267" spans="1:21" x14ac:dyDescent="0.25">
      <c r="A267" t="s">
        <v>237</v>
      </c>
      <c r="B267">
        <v>200</v>
      </c>
      <c r="C267">
        <v>11</v>
      </c>
      <c r="D267">
        <v>0.4</v>
      </c>
      <c r="E267" t="s">
        <v>77</v>
      </c>
      <c r="F267" t="s">
        <v>263</v>
      </c>
      <c r="G267">
        <v>1215</v>
      </c>
      <c r="H267" t="str">
        <f t="shared" si="24"/>
        <v>BAG_1215</v>
      </c>
      <c r="I267" t="str">
        <f t="shared" si="25"/>
        <v>1215load</v>
      </c>
      <c r="K267" t="s">
        <v>296</v>
      </c>
      <c r="L267" t="str">
        <f t="shared" si="26"/>
        <v>Transformer.BAG_1215</v>
      </c>
      <c r="M267" t="s">
        <v>306</v>
      </c>
      <c r="N267" t="s">
        <v>8430</v>
      </c>
      <c r="O267" t="str">
        <f t="shared" si="27"/>
        <v>Buses=[1215 1215load]</v>
      </c>
      <c r="P267" t="s">
        <v>8429</v>
      </c>
      <c r="Q267" t="str">
        <f t="shared" si="28"/>
        <v>kVs=[11 0.4]</v>
      </c>
      <c r="R267" t="str">
        <f t="shared" si="29"/>
        <v>kVAs=[200 200]</v>
      </c>
      <c r="S267" t="s">
        <v>8431</v>
      </c>
      <c r="T267" t="s">
        <v>8432</v>
      </c>
      <c r="U267" t="s">
        <v>8427</v>
      </c>
    </row>
    <row r="268" spans="1:21" x14ac:dyDescent="0.25">
      <c r="A268" t="s">
        <v>238</v>
      </c>
      <c r="B268">
        <v>100</v>
      </c>
      <c r="C268">
        <v>11</v>
      </c>
      <c r="D268">
        <v>0.4</v>
      </c>
      <c r="E268" t="s">
        <v>77</v>
      </c>
      <c r="F268" t="s">
        <v>263</v>
      </c>
      <c r="G268">
        <v>1156</v>
      </c>
      <c r="H268" t="str">
        <f t="shared" si="24"/>
        <v>BAG_1156</v>
      </c>
      <c r="I268" t="str">
        <f t="shared" si="25"/>
        <v>1156load</v>
      </c>
      <c r="K268" t="s">
        <v>296</v>
      </c>
      <c r="L268" t="str">
        <f t="shared" si="26"/>
        <v>Transformer.BAG_1156</v>
      </c>
      <c r="M268" t="s">
        <v>306</v>
      </c>
      <c r="N268" t="s">
        <v>8430</v>
      </c>
      <c r="O268" t="str">
        <f t="shared" si="27"/>
        <v>Buses=[1156 1156load]</v>
      </c>
      <c r="P268" t="s">
        <v>8429</v>
      </c>
      <c r="Q268" t="str">
        <f t="shared" si="28"/>
        <v>kVs=[11 0.4]</v>
      </c>
      <c r="R268" t="str">
        <f t="shared" si="29"/>
        <v>kVAs=[100 100]</v>
      </c>
      <c r="S268" t="s">
        <v>8431</v>
      </c>
      <c r="T268" t="s">
        <v>8432</v>
      </c>
      <c r="U268" t="s">
        <v>8427</v>
      </c>
    </row>
    <row r="269" spans="1:21" x14ac:dyDescent="0.25">
      <c r="A269" t="s">
        <v>239</v>
      </c>
      <c r="B269">
        <v>100</v>
      </c>
      <c r="C269">
        <v>11</v>
      </c>
      <c r="D269">
        <v>0.4</v>
      </c>
      <c r="E269" t="s">
        <v>77</v>
      </c>
      <c r="F269" t="s">
        <v>263</v>
      </c>
      <c r="G269">
        <v>1178</v>
      </c>
      <c r="H269" t="str">
        <f t="shared" si="24"/>
        <v>BAG_1178</v>
      </c>
      <c r="I269" t="str">
        <f t="shared" si="25"/>
        <v>1178load</v>
      </c>
      <c r="K269" t="s">
        <v>296</v>
      </c>
      <c r="L269" t="str">
        <f t="shared" si="26"/>
        <v>Transformer.BAG_1178</v>
      </c>
      <c r="M269" t="s">
        <v>306</v>
      </c>
      <c r="N269" t="s">
        <v>8430</v>
      </c>
      <c r="O269" t="str">
        <f t="shared" si="27"/>
        <v>Buses=[1178 1178load]</v>
      </c>
      <c r="P269" t="s">
        <v>8429</v>
      </c>
      <c r="Q269" t="str">
        <f t="shared" si="28"/>
        <v>kVs=[11 0.4]</v>
      </c>
      <c r="R269" t="str">
        <f t="shared" si="29"/>
        <v>kVAs=[100 100]</v>
      </c>
      <c r="S269" t="s">
        <v>8431</v>
      </c>
      <c r="T269" t="s">
        <v>8432</v>
      </c>
      <c r="U269" t="s">
        <v>8427</v>
      </c>
    </row>
    <row r="270" spans="1:21" x14ac:dyDescent="0.25">
      <c r="A270" t="s">
        <v>240</v>
      </c>
      <c r="B270">
        <v>200</v>
      </c>
      <c r="C270">
        <v>11</v>
      </c>
      <c r="D270">
        <v>0.4</v>
      </c>
      <c r="E270" t="s">
        <v>77</v>
      </c>
      <c r="F270" t="s">
        <v>263</v>
      </c>
      <c r="G270">
        <v>1185</v>
      </c>
      <c r="H270" t="str">
        <f t="shared" si="24"/>
        <v>BAG_1185</v>
      </c>
      <c r="I270" t="str">
        <f t="shared" si="25"/>
        <v>1185load</v>
      </c>
      <c r="K270" t="s">
        <v>296</v>
      </c>
      <c r="L270" t="str">
        <f t="shared" si="26"/>
        <v>Transformer.BAG_1185</v>
      </c>
      <c r="M270" t="s">
        <v>306</v>
      </c>
      <c r="N270" t="s">
        <v>8430</v>
      </c>
      <c r="O270" t="str">
        <f t="shared" si="27"/>
        <v>Buses=[1185 1185load]</v>
      </c>
      <c r="P270" t="s">
        <v>8429</v>
      </c>
      <c r="Q270" t="str">
        <f t="shared" si="28"/>
        <v>kVs=[11 0.4]</v>
      </c>
      <c r="R270" t="str">
        <f t="shared" si="29"/>
        <v>kVAs=[200 200]</v>
      </c>
      <c r="S270" t="s">
        <v>8431</v>
      </c>
      <c r="T270" t="s">
        <v>8432</v>
      </c>
      <c r="U270" t="s">
        <v>8427</v>
      </c>
    </row>
    <row r="271" spans="1:21" x14ac:dyDescent="0.25">
      <c r="A271" t="s">
        <v>241</v>
      </c>
      <c r="B271">
        <v>100</v>
      </c>
      <c r="C271">
        <v>11</v>
      </c>
      <c r="D271">
        <v>0.4</v>
      </c>
      <c r="E271" t="s">
        <v>77</v>
      </c>
      <c r="F271" t="s">
        <v>263</v>
      </c>
      <c r="G271">
        <v>1191</v>
      </c>
      <c r="H271" t="str">
        <f t="shared" si="24"/>
        <v>BAG_1191</v>
      </c>
      <c r="I271" t="str">
        <f t="shared" si="25"/>
        <v>1191load</v>
      </c>
      <c r="K271" t="s">
        <v>296</v>
      </c>
      <c r="L271" t="str">
        <f t="shared" si="26"/>
        <v>Transformer.BAG_1191</v>
      </c>
      <c r="M271" t="s">
        <v>306</v>
      </c>
      <c r="N271" t="s">
        <v>8430</v>
      </c>
      <c r="O271" t="str">
        <f t="shared" si="27"/>
        <v>Buses=[1191 1191load]</v>
      </c>
      <c r="P271" t="s">
        <v>8429</v>
      </c>
      <c r="Q271" t="str">
        <f t="shared" si="28"/>
        <v>kVs=[11 0.4]</v>
      </c>
      <c r="R271" t="str">
        <f t="shared" si="29"/>
        <v>kVAs=[100 100]</v>
      </c>
      <c r="S271" t="s">
        <v>8431</v>
      </c>
      <c r="T271" t="s">
        <v>8432</v>
      </c>
      <c r="U271" t="s">
        <v>8427</v>
      </c>
    </row>
    <row r="272" spans="1:21" x14ac:dyDescent="0.25">
      <c r="A272" t="s">
        <v>242</v>
      </c>
      <c r="B272">
        <v>200</v>
      </c>
      <c r="C272">
        <v>11</v>
      </c>
      <c r="D272">
        <v>0.4</v>
      </c>
      <c r="E272" t="s">
        <v>77</v>
      </c>
      <c r="F272" t="s">
        <v>263</v>
      </c>
      <c r="G272">
        <v>1209</v>
      </c>
      <c r="H272" t="str">
        <f t="shared" si="24"/>
        <v>BAG_1209</v>
      </c>
      <c r="I272" t="str">
        <f t="shared" si="25"/>
        <v>1209load</v>
      </c>
      <c r="K272" t="s">
        <v>296</v>
      </c>
      <c r="L272" t="str">
        <f t="shared" si="26"/>
        <v>Transformer.BAG_1209</v>
      </c>
      <c r="M272" t="s">
        <v>306</v>
      </c>
      <c r="N272" t="s">
        <v>8430</v>
      </c>
      <c r="O272" t="str">
        <f t="shared" si="27"/>
        <v>Buses=[1209 1209load]</v>
      </c>
      <c r="P272" t="s">
        <v>8429</v>
      </c>
      <c r="Q272" t="str">
        <f t="shared" si="28"/>
        <v>kVs=[11 0.4]</v>
      </c>
      <c r="R272" t="str">
        <f t="shared" si="29"/>
        <v>kVAs=[200 200]</v>
      </c>
      <c r="S272" t="s">
        <v>8431</v>
      </c>
      <c r="T272" t="s">
        <v>8432</v>
      </c>
      <c r="U272" t="s">
        <v>8427</v>
      </c>
    </row>
    <row r="273" spans="1:21" x14ac:dyDescent="0.25">
      <c r="A273" t="s">
        <v>243</v>
      </c>
      <c r="B273">
        <v>100</v>
      </c>
      <c r="C273">
        <v>11</v>
      </c>
      <c r="D273">
        <v>0.4</v>
      </c>
      <c r="E273" t="s">
        <v>77</v>
      </c>
      <c r="F273" t="s">
        <v>263</v>
      </c>
      <c r="G273">
        <v>1211</v>
      </c>
      <c r="H273" t="str">
        <f t="shared" si="24"/>
        <v>BAG_1211</v>
      </c>
      <c r="I273" t="str">
        <f t="shared" si="25"/>
        <v>1211load</v>
      </c>
      <c r="K273" t="s">
        <v>296</v>
      </c>
      <c r="L273" t="str">
        <f t="shared" si="26"/>
        <v>Transformer.BAG_1211</v>
      </c>
      <c r="M273" t="s">
        <v>306</v>
      </c>
      <c r="N273" t="s">
        <v>8430</v>
      </c>
      <c r="O273" t="str">
        <f t="shared" si="27"/>
        <v>Buses=[1211 1211load]</v>
      </c>
      <c r="P273" t="s">
        <v>8429</v>
      </c>
      <c r="Q273" t="str">
        <f t="shared" si="28"/>
        <v>kVs=[11 0.4]</v>
      </c>
      <c r="R273" t="str">
        <f t="shared" si="29"/>
        <v>kVAs=[100 100]</v>
      </c>
      <c r="S273" t="s">
        <v>8431</v>
      </c>
      <c r="T273" t="s">
        <v>8432</v>
      </c>
      <c r="U273" t="s">
        <v>8427</v>
      </c>
    </row>
    <row r="274" spans="1:21" x14ac:dyDescent="0.25">
      <c r="A274" t="s">
        <v>78</v>
      </c>
      <c r="B274">
        <v>100</v>
      </c>
      <c r="C274">
        <v>11</v>
      </c>
      <c r="D274">
        <v>0.4</v>
      </c>
      <c r="E274" t="s">
        <v>77</v>
      </c>
      <c r="F274" t="s">
        <v>263</v>
      </c>
      <c r="G274">
        <v>1214</v>
      </c>
      <c r="H274" t="str">
        <f t="shared" si="24"/>
        <v>BAG_1214</v>
      </c>
      <c r="I274" t="str">
        <f t="shared" si="25"/>
        <v>1214load</v>
      </c>
      <c r="K274" t="s">
        <v>296</v>
      </c>
      <c r="L274" t="str">
        <f t="shared" si="26"/>
        <v>Transformer.BAG_1214</v>
      </c>
      <c r="M274" t="s">
        <v>306</v>
      </c>
      <c r="N274" t="s">
        <v>8430</v>
      </c>
      <c r="O274" t="str">
        <f t="shared" si="27"/>
        <v>Buses=[1214 1214load]</v>
      </c>
      <c r="P274" t="s">
        <v>8429</v>
      </c>
      <c r="Q274" t="str">
        <f t="shared" si="28"/>
        <v>kVs=[11 0.4]</v>
      </c>
      <c r="R274" t="str">
        <f t="shared" si="29"/>
        <v>kVAs=[100 100]</v>
      </c>
      <c r="S274" t="s">
        <v>8431</v>
      </c>
      <c r="T274" t="s">
        <v>8432</v>
      </c>
      <c r="U274" t="s">
        <v>8427</v>
      </c>
    </row>
    <row r="275" spans="1:21" x14ac:dyDescent="0.25">
      <c r="A275" t="s">
        <v>244</v>
      </c>
      <c r="B275">
        <v>100</v>
      </c>
      <c r="C275">
        <v>11</v>
      </c>
      <c r="D275">
        <v>0.4</v>
      </c>
      <c r="E275" t="s">
        <v>210</v>
      </c>
      <c r="F275" t="s">
        <v>272</v>
      </c>
      <c r="G275">
        <v>10103</v>
      </c>
      <c r="H275" t="str">
        <f t="shared" si="24"/>
        <v>NEW_10103</v>
      </c>
      <c r="I275" t="str">
        <f t="shared" si="25"/>
        <v>10103load</v>
      </c>
      <c r="K275" t="s">
        <v>296</v>
      </c>
      <c r="L275" t="str">
        <f t="shared" si="26"/>
        <v>Transformer.NEW_10103</v>
      </c>
      <c r="M275" t="s">
        <v>306</v>
      </c>
      <c r="N275" t="s">
        <v>8430</v>
      </c>
      <c r="O275" t="str">
        <f t="shared" si="27"/>
        <v>Buses=[10103 10103load]</v>
      </c>
      <c r="P275" t="s">
        <v>8429</v>
      </c>
      <c r="Q275" t="str">
        <f t="shared" si="28"/>
        <v>kVs=[11 0.4]</v>
      </c>
      <c r="R275" t="str">
        <f t="shared" si="29"/>
        <v>kVAs=[100 100]</v>
      </c>
      <c r="S275" t="s">
        <v>8431</v>
      </c>
      <c r="T275" t="s">
        <v>8432</v>
      </c>
      <c r="U275" t="s">
        <v>8427</v>
      </c>
    </row>
    <row r="276" spans="1:21" x14ac:dyDescent="0.25">
      <c r="A276" t="s">
        <v>245</v>
      </c>
      <c r="B276">
        <v>200</v>
      </c>
      <c r="C276">
        <v>11</v>
      </c>
      <c r="D276">
        <v>0.4</v>
      </c>
      <c r="E276" t="s">
        <v>210</v>
      </c>
      <c r="F276" t="s">
        <v>272</v>
      </c>
      <c r="G276">
        <v>10197</v>
      </c>
      <c r="H276" t="str">
        <f t="shared" si="24"/>
        <v>NEW_10197</v>
      </c>
      <c r="I276" t="str">
        <f t="shared" si="25"/>
        <v>10197load</v>
      </c>
      <c r="K276" t="s">
        <v>296</v>
      </c>
      <c r="L276" t="str">
        <f t="shared" si="26"/>
        <v>Transformer.NEW_10197</v>
      </c>
      <c r="M276" t="s">
        <v>306</v>
      </c>
      <c r="N276" t="s">
        <v>8430</v>
      </c>
      <c r="O276" t="str">
        <f t="shared" si="27"/>
        <v>Buses=[10197 10197load]</v>
      </c>
      <c r="P276" t="s">
        <v>8429</v>
      </c>
      <c r="Q276" t="str">
        <f t="shared" si="28"/>
        <v>kVs=[11 0.4]</v>
      </c>
      <c r="R276" t="str">
        <f t="shared" si="29"/>
        <v>kVAs=[200 200]</v>
      </c>
      <c r="S276" t="s">
        <v>8431</v>
      </c>
      <c r="T276" t="s">
        <v>8432</v>
      </c>
      <c r="U276" t="s">
        <v>8427</v>
      </c>
    </row>
    <row r="277" spans="1:21" x14ac:dyDescent="0.25">
      <c r="A277" t="s">
        <v>246</v>
      </c>
      <c r="B277">
        <v>200</v>
      </c>
      <c r="C277">
        <v>11</v>
      </c>
      <c r="D277">
        <v>0.4</v>
      </c>
      <c r="E277" t="s">
        <v>210</v>
      </c>
      <c r="F277" t="s">
        <v>272</v>
      </c>
      <c r="G277">
        <v>10223</v>
      </c>
      <c r="H277" t="str">
        <f t="shared" si="24"/>
        <v>NEW_10223</v>
      </c>
      <c r="I277" t="str">
        <f t="shared" si="25"/>
        <v>10223load</v>
      </c>
      <c r="K277" t="s">
        <v>296</v>
      </c>
      <c r="L277" t="str">
        <f t="shared" si="26"/>
        <v>Transformer.NEW_10223</v>
      </c>
      <c r="M277" t="s">
        <v>306</v>
      </c>
      <c r="N277" t="s">
        <v>8430</v>
      </c>
      <c r="O277" t="str">
        <f t="shared" si="27"/>
        <v>Buses=[10223 10223load]</v>
      </c>
      <c r="P277" t="s">
        <v>8429</v>
      </c>
      <c r="Q277" t="str">
        <f t="shared" si="28"/>
        <v>kVs=[11 0.4]</v>
      </c>
      <c r="R277" t="str">
        <f t="shared" si="29"/>
        <v>kVAs=[200 200]</v>
      </c>
      <c r="S277" t="s">
        <v>8431</v>
      </c>
      <c r="T277" t="s">
        <v>8432</v>
      </c>
      <c r="U277" t="s">
        <v>8427</v>
      </c>
    </row>
    <row r="278" spans="1:21" x14ac:dyDescent="0.25">
      <c r="A278" t="s">
        <v>247</v>
      </c>
      <c r="B278">
        <v>200</v>
      </c>
      <c r="C278">
        <v>11</v>
      </c>
      <c r="D278">
        <v>0.4</v>
      </c>
      <c r="E278" t="s">
        <v>210</v>
      </c>
      <c r="F278" t="s">
        <v>272</v>
      </c>
      <c r="G278">
        <v>10113</v>
      </c>
      <c r="H278" t="str">
        <f t="shared" si="24"/>
        <v>NEW_10113</v>
      </c>
      <c r="I278" t="str">
        <f t="shared" si="25"/>
        <v>10113load</v>
      </c>
      <c r="K278" t="s">
        <v>296</v>
      </c>
      <c r="L278" t="str">
        <f t="shared" si="26"/>
        <v>Transformer.NEW_10113</v>
      </c>
      <c r="M278" t="s">
        <v>306</v>
      </c>
      <c r="N278" t="s">
        <v>8430</v>
      </c>
      <c r="O278" t="str">
        <f t="shared" si="27"/>
        <v>Buses=[10113 10113load]</v>
      </c>
      <c r="P278" t="s">
        <v>8429</v>
      </c>
      <c r="Q278" t="str">
        <f t="shared" si="28"/>
        <v>kVs=[11 0.4]</v>
      </c>
      <c r="R278" t="str">
        <f t="shared" si="29"/>
        <v>kVAs=[200 200]</v>
      </c>
      <c r="S278" t="s">
        <v>8431</v>
      </c>
      <c r="T278" t="s">
        <v>8432</v>
      </c>
      <c r="U278" t="s">
        <v>8427</v>
      </c>
    </row>
    <row r="279" spans="1:21" x14ac:dyDescent="0.25">
      <c r="A279" t="s">
        <v>248</v>
      </c>
      <c r="B279">
        <v>300</v>
      </c>
      <c r="C279">
        <v>11</v>
      </c>
      <c r="D279">
        <v>0.4</v>
      </c>
      <c r="E279" t="s">
        <v>210</v>
      </c>
      <c r="F279" t="s">
        <v>272</v>
      </c>
      <c r="G279">
        <v>10126</v>
      </c>
      <c r="H279" t="str">
        <f t="shared" si="24"/>
        <v>NEW_10126</v>
      </c>
      <c r="I279" t="str">
        <f t="shared" si="25"/>
        <v>10126load</v>
      </c>
      <c r="K279" t="s">
        <v>296</v>
      </c>
      <c r="L279" t="str">
        <f t="shared" si="26"/>
        <v>Transformer.NEW_10126</v>
      </c>
      <c r="M279" t="s">
        <v>306</v>
      </c>
      <c r="N279" t="s">
        <v>8430</v>
      </c>
      <c r="O279" t="str">
        <f t="shared" si="27"/>
        <v>Buses=[10126 10126load]</v>
      </c>
      <c r="P279" t="s">
        <v>8429</v>
      </c>
      <c r="Q279" t="str">
        <f t="shared" si="28"/>
        <v>kVs=[11 0.4]</v>
      </c>
      <c r="R279" t="str">
        <f t="shared" si="29"/>
        <v>kVAs=[300 300]</v>
      </c>
      <c r="S279" t="s">
        <v>8431</v>
      </c>
      <c r="T279" t="s">
        <v>8432</v>
      </c>
      <c r="U279" t="s">
        <v>8427</v>
      </c>
    </row>
    <row r="280" spans="1:21" x14ac:dyDescent="0.25">
      <c r="A280" t="s">
        <v>249</v>
      </c>
      <c r="B280">
        <v>100</v>
      </c>
      <c r="C280">
        <v>11</v>
      </c>
      <c r="D280">
        <v>0.4</v>
      </c>
      <c r="E280" t="s">
        <v>210</v>
      </c>
      <c r="F280" t="s">
        <v>272</v>
      </c>
      <c r="G280">
        <v>10136</v>
      </c>
      <c r="H280" t="str">
        <f t="shared" si="24"/>
        <v>NEW_10136</v>
      </c>
      <c r="I280" t="str">
        <f t="shared" si="25"/>
        <v>10136load</v>
      </c>
      <c r="K280" t="s">
        <v>296</v>
      </c>
      <c r="L280" t="str">
        <f t="shared" si="26"/>
        <v>Transformer.NEW_10136</v>
      </c>
      <c r="M280" t="s">
        <v>306</v>
      </c>
      <c r="N280" t="s">
        <v>8430</v>
      </c>
      <c r="O280" t="str">
        <f t="shared" si="27"/>
        <v>Buses=[10136 10136load]</v>
      </c>
      <c r="P280" t="s">
        <v>8429</v>
      </c>
      <c r="Q280" t="str">
        <f t="shared" si="28"/>
        <v>kVs=[11 0.4]</v>
      </c>
      <c r="R280" t="str">
        <f t="shared" si="29"/>
        <v>kVAs=[100 100]</v>
      </c>
      <c r="S280" t="s">
        <v>8431</v>
      </c>
      <c r="T280" t="s">
        <v>8432</v>
      </c>
      <c r="U280" t="s">
        <v>8427</v>
      </c>
    </row>
    <row r="281" spans="1:21" x14ac:dyDescent="0.25">
      <c r="A281" t="s">
        <v>250</v>
      </c>
      <c r="B281">
        <v>100</v>
      </c>
      <c r="C281">
        <v>11</v>
      </c>
      <c r="D281">
        <v>0.4</v>
      </c>
      <c r="E281" t="s">
        <v>210</v>
      </c>
      <c r="F281" t="s">
        <v>272</v>
      </c>
      <c r="G281">
        <v>10250</v>
      </c>
      <c r="H281" t="str">
        <f t="shared" si="24"/>
        <v>NEW_10250</v>
      </c>
      <c r="I281" t="str">
        <f t="shared" si="25"/>
        <v>10250load</v>
      </c>
      <c r="K281" t="s">
        <v>296</v>
      </c>
      <c r="L281" t="str">
        <f t="shared" si="26"/>
        <v>Transformer.NEW_10250</v>
      </c>
      <c r="M281" t="s">
        <v>306</v>
      </c>
      <c r="N281" t="s">
        <v>8430</v>
      </c>
      <c r="O281" t="str">
        <f t="shared" si="27"/>
        <v>Buses=[10250 10250load]</v>
      </c>
      <c r="P281" t="s">
        <v>8429</v>
      </c>
      <c r="Q281" t="str">
        <f t="shared" si="28"/>
        <v>kVs=[11 0.4]</v>
      </c>
      <c r="R281" t="str">
        <f t="shared" si="29"/>
        <v>kVAs=[100 100]</v>
      </c>
      <c r="S281" t="s">
        <v>8431</v>
      </c>
      <c r="T281" t="s">
        <v>8432</v>
      </c>
      <c r="U281" t="s">
        <v>8427</v>
      </c>
    </row>
    <row r="282" spans="1:21" x14ac:dyDescent="0.25">
      <c r="A282" t="s">
        <v>251</v>
      </c>
      <c r="B282">
        <v>100</v>
      </c>
      <c r="C282">
        <v>11</v>
      </c>
      <c r="D282">
        <v>0.4</v>
      </c>
      <c r="E282" t="s">
        <v>210</v>
      </c>
      <c r="F282" t="s">
        <v>272</v>
      </c>
      <c r="G282">
        <v>10140</v>
      </c>
      <c r="H282" t="str">
        <f t="shared" si="24"/>
        <v>NEW_10140</v>
      </c>
      <c r="I282" t="str">
        <f t="shared" si="25"/>
        <v>10140load</v>
      </c>
      <c r="K282" t="s">
        <v>296</v>
      </c>
      <c r="L282" t="str">
        <f t="shared" si="26"/>
        <v>Transformer.NEW_10140</v>
      </c>
      <c r="M282" t="s">
        <v>306</v>
      </c>
      <c r="N282" t="s">
        <v>8430</v>
      </c>
      <c r="O282" t="str">
        <f t="shared" si="27"/>
        <v>Buses=[10140 10140load]</v>
      </c>
      <c r="P282" t="s">
        <v>8429</v>
      </c>
      <c r="Q282" t="str">
        <f t="shared" si="28"/>
        <v>kVs=[11 0.4]</v>
      </c>
      <c r="R282" t="str">
        <f t="shared" si="29"/>
        <v>kVAs=[100 100]</v>
      </c>
      <c r="S282" t="s">
        <v>8431</v>
      </c>
      <c r="T282" t="s">
        <v>8432</v>
      </c>
      <c r="U282" t="s">
        <v>8427</v>
      </c>
    </row>
    <row r="283" spans="1:21" x14ac:dyDescent="0.25">
      <c r="A283" t="s">
        <v>251</v>
      </c>
      <c r="B283">
        <v>100</v>
      </c>
      <c r="C283">
        <v>11</v>
      </c>
      <c r="D283">
        <v>0.4</v>
      </c>
      <c r="E283" t="s">
        <v>210</v>
      </c>
      <c r="F283" t="s">
        <v>272</v>
      </c>
      <c r="G283">
        <v>10139</v>
      </c>
      <c r="H283" t="str">
        <f t="shared" si="24"/>
        <v>NEW_10139</v>
      </c>
      <c r="I283" t="str">
        <f t="shared" si="25"/>
        <v>10139load</v>
      </c>
      <c r="K283" t="s">
        <v>296</v>
      </c>
      <c r="L283" t="str">
        <f t="shared" si="26"/>
        <v>Transformer.NEW_10139</v>
      </c>
      <c r="M283" t="s">
        <v>306</v>
      </c>
      <c r="N283" t="s">
        <v>8430</v>
      </c>
      <c r="O283" t="str">
        <f t="shared" si="27"/>
        <v>Buses=[10139 10139load]</v>
      </c>
      <c r="P283" t="s">
        <v>8429</v>
      </c>
      <c r="Q283" t="str">
        <f t="shared" si="28"/>
        <v>kVs=[11 0.4]</v>
      </c>
      <c r="R283" t="str">
        <f t="shared" si="29"/>
        <v>kVAs=[100 100]</v>
      </c>
      <c r="S283" t="s">
        <v>8431</v>
      </c>
      <c r="T283" t="s">
        <v>8432</v>
      </c>
      <c r="U283" t="s">
        <v>8427</v>
      </c>
    </row>
    <row r="284" spans="1:21" x14ac:dyDescent="0.25">
      <c r="A284" t="s">
        <v>252</v>
      </c>
      <c r="B284">
        <v>100</v>
      </c>
      <c r="C284">
        <v>11</v>
      </c>
      <c r="D284">
        <v>0.4</v>
      </c>
      <c r="E284" t="s">
        <v>210</v>
      </c>
      <c r="F284" t="s">
        <v>272</v>
      </c>
      <c r="G284">
        <v>10142</v>
      </c>
      <c r="H284" t="str">
        <f t="shared" si="24"/>
        <v>NEW_10142</v>
      </c>
      <c r="I284" t="str">
        <f t="shared" si="25"/>
        <v>10142load</v>
      </c>
      <c r="K284" t="s">
        <v>296</v>
      </c>
      <c r="L284" t="str">
        <f t="shared" si="26"/>
        <v>Transformer.NEW_10142</v>
      </c>
      <c r="M284" t="s">
        <v>306</v>
      </c>
      <c r="N284" t="s">
        <v>8430</v>
      </c>
      <c r="O284" t="str">
        <f t="shared" si="27"/>
        <v>Buses=[10142 10142load]</v>
      </c>
      <c r="P284" t="s">
        <v>8429</v>
      </c>
      <c r="Q284" t="str">
        <f t="shared" si="28"/>
        <v>kVs=[11 0.4]</v>
      </c>
      <c r="R284" t="str">
        <f t="shared" si="29"/>
        <v>kVAs=[100 100]</v>
      </c>
      <c r="S284" t="s">
        <v>8431</v>
      </c>
      <c r="T284" t="s">
        <v>8432</v>
      </c>
      <c r="U284" t="s">
        <v>8427</v>
      </c>
    </row>
    <row r="285" spans="1:21" x14ac:dyDescent="0.25">
      <c r="A285" t="s">
        <v>253</v>
      </c>
      <c r="B285">
        <v>200</v>
      </c>
      <c r="C285">
        <v>11</v>
      </c>
      <c r="D285">
        <v>0.4</v>
      </c>
      <c r="E285" t="s">
        <v>210</v>
      </c>
      <c r="F285" t="s">
        <v>272</v>
      </c>
      <c r="G285">
        <v>10147</v>
      </c>
      <c r="H285" t="str">
        <f t="shared" si="24"/>
        <v>NEW_10147</v>
      </c>
      <c r="I285" t="str">
        <f t="shared" si="25"/>
        <v>10147load</v>
      </c>
      <c r="K285" t="s">
        <v>296</v>
      </c>
      <c r="L285" t="str">
        <f t="shared" si="26"/>
        <v>Transformer.NEW_10147</v>
      </c>
      <c r="M285" t="s">
        <v>306</v>
      </c>
      <c r="N285" t="s">
        <v>8430</v>
      </c>
      <c r="O285" t="str">
        <f t="shared" si="27"/>
        <v>Buses=[10147 10147load]</v>
      </c>
      <c r="P285" t="s">
        <v>8429</v>
      </c>
      <c r="Q285" t="str">
        <f t="shared" si="28"/>
        <v>kVs=[11 0.4]</v>
      </c>
      <c r="R285" t="str">
        <f t="shared" si="29"/>
        <v>kVAs=[200 200]</v>
      </c>
      <c r="S285" t="s">
        <v>8431</v>
      </c>
      <c r="T285" t="s">
        <v>8432</v>
      </c>
      <c r="U285" t="s">
        <v>8427</v>
      </c>
    </row>
    <row r="286" spans="1:21" x14ac:dyDescent="0.25">
      <c r="A286" t="s">
        <v>254</v>
      </c>
      <c r="B286">
        <v>100</v>
      </c>
      <c r="C286">
        <v>11</v>
      </c>
      <c r="D286">
        <v>0.4</v>
      </c>
      <c r="E286" t="s">
        <v>210</v>
      </c>
      <c r="F286" t="s">
        <v>272</v>
      </c>
      <c r="G286">
        <v>10240</v>
      </c>
      <c r="H286" t="str">
        <f t="shared" si="24"/>
        <v>NEW_10240</v>
      </c>
      <c r="I286" t="str">
        <f t="shared" si="25"/>
        <v>10240load</v>
      </c>
      <c r="K286" t="s">
        <v>296</v>
      </c>
      <c r="L286" t="str">
        <f t="shared" si="26"/>
        <v>Transformer.NEW_10240</v>
      </c>
      <c r="M286" t="s">
        <v>306</v>
      </c>
      <c r="N286" t="s">
        <v>8430</v>
      </c>
      <c r="O286" t="str">
        <f t="shared" si="27"/>
        <v>Buses=[10240 10240load]</v>
      </c>
      <c r="P286" t="s">
        <v>8429</v>
      </c>
      <c r="Q286" t="str">
        <f t="shared" si="28"/>
        <v>kVs=[11 0.4]</v>
      </c>
      <c r="R286" t="str">
        <f t="shared" si="29"/>
        <v>kVAs=[100 100]</v>
      </c>
      <c r="S286" t="s">
        <v>8431</v>
      </c>
      <c r="T286" t="s">
        <v>8432</v>
      </c>
      <c r="U286" t="s">
        <v>8427</v>
      </c>
    </row>
    <row r="287" spans="1:21" x14ac:dyDescent="0.25">
      <c r="A287" t="s">
        <v>255</v>
      </c>
      <c r="B287">
        <v>200</v>
      </c>
      <c r="C287">
        <v>11</v>
      </c>
      <c r="D287">
        <v>0.4</v>
      </c>
      <c r="E287" t="s">
        <v>210</v>
      </c>
      <c r="F287" t="s">
        <v>272</v>
      </c>
      <c r="G287">
        <v>10237</v>
      </c>
      <c r="H287" t="str">
        <f t="shared" si="24"/>
        <v>NEW_10237</v>
      </c>
      <c r="I287" t="str">
        <f t="shared" si="25"/>
        <v>10237load</v>
      </c>
      <c r="K287" t="s">
        <v>296</v>
      </c>
      <c r="L287" t="str">
        <f t="shared" si="26"/>
        <v>Transformer.NEW_10237</v>
      </c>
      <c r="M287" t="s">
        <v>306</v>
      </c>
      <c r="N287" t="s">
        <v>8430</v>
      </c>
      <c r="O287" t="str">
        <f t="shared" si="27"/>
        <v>Buses=[10237 10237load]</v>
      </c>
      <c r="P287" t="s">
        <v>8429</v>
      </c>
      <c r="Q287" t="str">
        <f t="shared" si="28"/>
        <v>kVs=[11 0.4]</v>
      </c>
      <c r="R287" t="str">
        <f t="shared" si="29"/>
        <v>kVAs=[200 200]</v>
      </c>
      <c r="S287" t="s">
        <v>8431</v>
      </c>
      <c r="T287" t="s">
        <v>8432</v>
      </c>
      <c r="U287" t="s">
        <v>8427</v>
      </c>
    </row>
    <row r="288" spans="1:21" x14ac:dyDescent="0.25">
      <c r="A288" t="s">
        <v>256</v>
      </c>
      <c r="B288">
        <v>200</v>
      </c>
      <c r="C288">
        <v>11</v>
      </c>
      <c r="D288">
        <v>0.4</v>
      </c>
      <c r="E288" t="s">
        <v>210</v>
      </c>
      <c r="F288" t="s">
        <v>272</v>
      </c>
      <c r="G288">
        <v>10229</v>
      </c>
      <c r="H288" t="str">
        <f t="shared" si="24"/>
        <v>NEW_10229</v>
      </c>
      <c r="I288" t="str">
        <f t="shared" si="25"/>
        <v>10229load</v>
      </c>
      <c r="K288" t="s">
        <v>296</v>
      </c>
      <c r="L288" t="str">
        <f t="shared" si="26"/>
        <v>Transformer.NEW_10229</v>
      </c>
      <c r="M288" t="s">
        <v>306</v>
      </c>
      <c r="N288" t="s">
        <v>8430</v>
      </c>
      <c r="O288" t="str">
        <f t="shared" si="27"/>
        <v>Buses=[10229 10229load]</v>
      </c>
      <c r="P288" t="s">
        <v>8429</v>
      </c>
      <c r="Q288" t="str">
        <f t="shared" si="28"/>
        <v>kVs=[11 0.4]</v>
      </c>
      <c r="R288" t="str">
        <f t="shared" si="29"/>
        <v>kVAs=[200 200]</v>
      </c>
      <c r="S288" t="s">
        <v>8431</v>
      </c>
      <c r="T288" t="s">
        <v>8432</v>
      </c>
      <c r="U288" t="s">
        <v>8427</v>
      </c>
    </row>
    <row r="289" spans="1:21" x14ac:dyDescent="0.25">
      <c r="A289" t="s">
        <v>257</v>
      </c>
      <c r="B289">
        <v>100</v>
      </c>
      <c r="C289">
        <v>11</v>
      </c>
      <c r="D289">
        <v>0.4</v>
      </c>
      <c r="E289" t="s">
        <v>210</v>
      </c>
      <c r="F289" t="s">
        <v>272</v>
      </c>
      <c r="G289">
        <v>10178</v>
      </c>
      <c r="H289" t="str">
        <f t="shared" si="24"/>
        <v>NEW_10178</v>
      </c>
      <c r="I289" t="str">
        <f t="shared" si="25"/>
        <v>10178load</v>
      </c>
      <c r="K289" t="s">
        <v>296</v>
      </c>
      <c r="L289" t="str">
        <f t="shared" si="26"/>
        <v>Transformer.NEW_10178</v>
      </c>
      <c r="M289" t="s">
        <v>306</v>
      </c>
      <c r="N289" t="s">
        <v>8430</v>
      </c>
      <c r="O289" t="str">
        <f t="shared" si="27"/>
        <v>Buses=[10178 10178load]</v>
      </c>
      <c r="P289" t="s">
        <v>8429</v>
      </c>
      <c r="Q289" t="str">
        <f t="shared" si="28"/>
        <v>kVs=[11 0.4]</v>
      </c>
      <c r="R289" t="str">
        <f t="shared" si="29"/>
        <v>kVAs=[100 100]</v>
      </c>
      <c r="S289" t="s">
        <v>8431</v>
      </c>
      <c r="T289" t="s">
        <v>8432</v>
      </c>
      <c r="U289" t="s">
        <v>8427</v>
      </c>
    </row>
    <row r="290" spans="1:21" x14ac:dyDescent="0.25">
      <c r="A290" t="s">
        <v>258</v>
      </c>
      <c r="B290">
        <v>200</v>
      </c>
      <c r="C290">
        <v>11</v>
      </c>
      <c r="D290">
        <v>0.4</v>
      </c>
      <c r="E290" t="s">
        <v>210</v>
      </c>
      <c r="F290" t="s">
        <v>272</v>
      </c>
      <c r="G290">
        <v>10183</v>
      </c>
      <c r="H290" t="str">
        <f t="shared" si="24"/>
        <v>NEW_10183</v>
      </c>
      <c r="I290" t="str">
        <f t="shared" si="25"/>
        <v>10183load</v>
      </c>
      <c r="K290" t="s">
        <v>296</v>
      </c>
      <c r="L290" t="str">
        <f t="shared" si="26"/>
        <v>Transformer.NEW_10183</v>
      </c>
      <c r="M290" t="s">
        <v>306</v>
      </c>
      <c r="N290" t="s">
        <v>8430</v>
      </c>
      <c r="O290" t="str">
        <f t="shared" si="27"/>
        <v>Buses=[10183 10183load]</v>
      </c>
      <c r="P290" t="s">
        <v>8429</v>
      </c>
      <c r="Q290" t="str">
        <f t="shared" si="28"/>
        <v>kVs=[11 0.4]</v>
      </c>
      <c r="R290" t="str">
        <f t="shared" si="29"/>
        <v>kVAs=[200 200]</v>
      </c>
      <c r="S290" t="s">
        <v>8431</v>
      </c>
      <c r="T290" t="s">
        <v>8432</v>
      </c>
      <c r="U290" t="s">
        <v>8427</v>
      </c>
    </row>
    <row r="291" spans="1:21" x14ac:dyDescent="0.25">
      <c r="A291" t="s">
        <v>259</v>
      </c>
      <c r="B291">
        <v>100</v>
      </c>
      <c r="C291">
        <v>11</v>
      </c>
      <c r="D291">
        <v>0.4</v>
      </c>
      <c r="E291" t="s">
        <v>210</v>
      </c>
      <c r="F291" t="s">
        <v>272</v>
      </c>
      <c r="G291">
        <v>10190</v>
      </c>
      <c r="H291" t="str">
        <f t="shared" si="24"/>
        <v>NEW_10190</v>
      </c>
      <c r="I291" t="str">
        <f t="shared" si="25"/>
        <v>10190load</v>
      </c>
      <c r="K291" t="s">
        <v>296</v>
      </c>
      <c r="L291" t="str">
        <f t="shared" si="26"/>
        <v>Transformer.NEW_10190</v>
      </c>
      <c r="M291" t="s">
        <v>306</v>
      </c>
      <c r="N291" t="s">
        <v>8430</v>
      </c>
      <c r="O291" t="str">
        <f t="shared" si="27"/>
        <v>Buses=[10190 10190load]</v>
      </c>
      <c r="P291" t="s">
        <v>8429</v>
      </c>
      <c r="Q291" t="str">
        <f t="shared" si="28"/>
        <v>kVs=[11 0.4]</v>
      </c>
      <c r="R291" t="str">
        <f t="shared" si="29"/>
        <v>kVAs=[100 100]</v>
      </c>
      <c r="S291" t="s">
        <v>8431</v>
      </c>
      <c r="T291" t="s">
        <v>8432</v>
      </c>
      <c r="U291" t="s">
        <v>8427</v>
      </c>
    </row>
    <row r="292" spans="1:21" x14ac:dyDescent="0.25">
      <c r="A292" t="s">
        <v>260</v>
      </c>
      <c r="B292">
        <v>100</v>
      </c>
      <c r="C292">
        <v>11</v>
      </c>
      <c r="D292">
        <v>0.4</v>
      </c>
      <c r="E292" t="s">
        <v>210</v>
      </c>
      <c r="F292" t="s">
        <v>272</v>
      </c>
      <c r="G292">
        <v>10166</v>
      </c>
      <c r="H292" t="str">
        <f t="shared" si="24"/>
        <v>NEW_10166</v>
      </c>
      <c r="I292" t="str">
        <f t="shared" si="25"/>
        <v>10166load</v>
      </c>
      <c r="K292" t="s">
        <v>296</v>
      </c>
      <c r="L292" t="str">
        <f t="shared" si="26"/>
        <v>Transformer.NEW_10166</v>
      </c>
      <c r="M292" t="s">
        <v>306</v>
      </c>
      <c r="N292" t="s">
        <v>8430</v>
      </c>
      <c r="O292" t="str">
        <f t="shared" si="27"/>
        <v>Buses=[10166 10166load]</v>
      </c>
      <c r="P292" t="s">
        <v>8429</v>
      </c>
      <c r="Q292" t="str">
        <f t="shared" si="28"/>
        <v>kVs=[11 0.4]</v>
      </c>
      <c r="R292" t="str">
        <f t="shared" si="29"/>
        <v>kVAs=[100 100]</v>
      </c>
      <c r="S292" t="s">
        <v>8431</v>
      </c>
      <c r="T292" t="s">
        <v>8432</v>
      </c>
      <c r="U292" t="s">
        <v>8427</v>
      </c>
    </row>
    <row r="293" spans="1:21" x14ac:dyDescent="0.25">
      <c r="A293" t="s">
        <v>245</v>
      </c>
      <c r="B293">
        <v>100</v>
      </c>
      <c r="C293">
        <v>11</v>
      </c>
      <c r="D293">
        <v>0.4</v>
      </c>
      <c r="E293" t="s">
        <v>77</v>
      </c>
      <c r="F293" t="s">
        <v>272</v>
      </c>
      <c r="G293">
        <v>10249</v>
      </c>
      <c r="H293" t="str">
        <f t="shared" si="24"/>
        <v>NEW_10249</v>
      </c>
      <c r="I293" t="str">
        <f t="shared" si="25"/>
        <v>10249load</v>
      </c>
      <c r="K293" t="s">
        <v>296</v>
      </c>
      <c r="L293" t="str">
        <f t="shared" si="26"/>
        <v>Transformer.NEW_10249</v>
      </c>
      <c r="M293" t="s">
        <v>306</v>
      </c>
      <c r="N293" t="s">
        <v>8430</v>
      </c>
      <c r="O293" t="str">
        <f t="shared" si="27"/>
        <v>Buses=[10249 10249load]</v>
      </c>
      <c r="P293" t="s">
        <v>8429</v>
      </c>
      <c r="Q293" t="str">
        <f t="shared" si="28"/>
        <v>kVs=[11 0.4]</v>
      </c>
      <c r="R293" t="str">
        <f t="shared" si="29"/>
        <v>kVAs=[100 100]</v>
      </c>
      <c r="S293" t="s">
        <v>8431</v>
      </c>
      <c r="T293" t="s">
        <v>8432</v>
      </c>
      <c r="U293" t="s">
        <v>8427</v>
      </c>
    </row>
    <row r="294" spans="1:21" x14ac:dyDescent="0.25">
      <c r="A294" t="s">
        <v>261</v>
      </c>
      <c r="B294">
        <v>100</v>
      </c>
      <c r="C294">
        <v>11</v>
      </c>
      <c r="D294">
        <v>0.4</v>
      </c>
      <c r="E294" t="s">
        <v>77</v>
      </c>
      <c r="F294" t="s">
        <v>272</v>
      </c>
      <c r="G294">
        <v>10241</v>
      </c>
      <c r="H294" t="str">
        <f t="shared" si="24"/>
        <v>NEW_10241</v>
      </c>
      <c r="I294" t="str">
        <f t="shared" si="25"/>
        <v>10241load</v>
      </c>
      <c r="K294" t="s">
        <v>296</v>
      </c>
      <c r="L294" t="str">
        <f t="shared" si="26"/>
        <v>Transformer.NEW_10241</v>
      </c>
      <c r="M294" t="s">
        <v>306</v>
      </c>
      <c r="N294" t="s">
        <v>8430</v>
      </c>
      <c r="O294" t="str">
        <f t="shared" si="27"/>
        <v>Buses=[10241 10241load]</v>
      </c>
      <c r="P294" t="s">
        <v>8429</v>
      </c>
      <c r="Q294" t="str">
        <f t="shared" si="28"/>
        <v>kVs=[11 0.4]</v>
      </c>
      <c r="R294" t="str">
        <f t="shared" si="29"/>
        <v>kVAs=[100 100]</v>
      </c>
      <c r="S294" t="s">
        <v>8431</v>
      </c>
      <c r="T294" t="s">
        <v>8432</v>
      </c>
      <c r="U294" t="s">
        <v>8427</v>
      </c>
    </row>
    <row r="295" spans="1:21" x14ac:dyDescent="0.25">
      <c r="A295" t="s">
        <v>262</v>
      </c>
      <c r="B295">
        <v>100</v>
      </c>
      <c r="C295">
        <v>11</v>
      </c>
      <c r="D295">
        <v>0.4</v>
      </c>
      <c r="E295" t="s">
        <v>210</v>
      </c>
      <c r="F295" t="s">
        <v>272</v>
      </c>
      <c r="G295">
        <v>10224</v>
      </c>
      <c r="H295" t="str">
        <f t="shared" si="24"/>
        <v>NEW_10224</v>
      </c>
      <c r="I295" t="str">
        <f t="shared" si="25"/>
        <v>10224load</v>
      </c>
      <c r="K295" t="s">
        <v>296</v>
      </c>
      <c r="L295" t="str">
        <f t="shared" si="26"/>
        <v>Transformer.NEW_10224</v>
      </c>
      <c r="M295" t="s">
        <v>306</v>
      </c>
      <c r="N295" t="s">
        <v>8430</v>
      </c>
      <c r="O295" t="str">
        <f t="shared" si="27"/>
        <v>Buses=[10224 10224load]</v>
      </c>
      <c r="P295" t="s">
        <v>8429</v>
      </c>
      <c r="Q295" t="str">
        <f t="shared" si="28"/>
        <v>kVs=[11 0.4]</v>
      </c>
      <c r="R295" t="str">
        <f t="shared" si="29"/>
        <v>kVAs=[100 100]</v>
      </c>
      <c r="S295" t="s">
        <v>8431</v>
      </c>
      <c r="T295" t="s">
        <v>8432</v>
      </c>
      <c r="U295" t="s">
        <v>8427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C42E8-7B09-49FB-930E-567A8E7265F2}">
  <dimension ref="A2:K315"/>
  <sheetViews>
    <sheetView topLeftCell="A265" workbookViewId="0">
      <selection activeCell="E299" sqref="A294:K315"/>
    </sheetView>
    <sheetView tabSelected="1" workbookViewId="1">
      <selection activeCell="J7" sqref="J7"/>
    </sheetView>
  </sheetViews>
  <sheetFormatPr defaultRowHeight="15" x14ac:dyDescent="0.25"/>
  <cols>
    <col min="2" max="2" width="22.140625" bestFit="1" customWidth="1"/>
    <col min="3" max="4" width="15.7109375" customWidth="1"/>
    <col min="5" max="5" width="21.140625" bestFit="1" customWidth="1"/>
    <col min="6" max="6" width="12.85546875" bestFit="1" customWidth="1"/>
    <col min="8" max="8" width="10.140625" bestFit="1" customWidth="1"/>
    <col min="9" max="9" width="10.140625" customWidth="1"/>
  </cols>
  <sheetData>
    <row r="2" spans="1:11" x14ac:dyDescent="0.25">
      <c r="A2" t="s">
        <v>296</v>
      </c>
      <c r="B2" t="s">
        <v>8998</v>
      </c>
      <c r="C2" t="s">
        <v>306</v>
      </c>
      <c r="D2" t="s">
        <v>8430</v>
      </c>
      <c r="E2" t="s">
        <v>8703</v>
      </c>
      <c r="F2" t="s">
        <v>8429</v>
      </c>
      <c r="G2" t="s">
        <v>8434</v>
      </c>
      <c r="H2" t="s">
        <v>8442</v>
      </c>
      <c r="I2" t="s">
        <v>8431</v>
      </c>
      <c r="J2" t="s">
        <v>8432</v>
      </c>
      <c r="K2" t="s">
        <v>8427</v>
      </c>
    </row>
    <row r="3" spans="1:11" x14ac:dyDescent="0.25">
      <c r="A3" t="s">
        <v>296</v>
      </c>
      <c r="B3" t="s">
        <v>8997</v>
      </c>
      <c r="C3" t="s">
        <v>306</v>
      </c>
      <c r="D3" t="s">
        <v>8430</v>
      </c>
      <c r="E3" t="s">
        <v>8702</v>
      </c>
      <c r="F3" t="s">
        <v>8429</v>
      </c>
      <c r="G3" t="s">
        <v>8434</v>
      </c>
      <c r="H3" t="s">
        <v>8439</v>
      </c>
      <c r="I3" t="s">
        <v>8431</v>
      </c>
      <c r="J3" t="s">
        <v>8432</v>
      </c>
      <c r="K3" t="s">
        <v>8427</v>
      </c>
    </row>
    <row r="4" spans="1:11" x14ac:dyDescent="0.25">
      <c r="A4" t="s">
        <v>296</v>
      </c>
      <c r="B4" t="s">
        <v>8996</v>
      </c>
      <c r="C4" t="s">
        <v>306</v>
      </c>
      <c r="D4" t="s">
        <v>8430</v>
      </c>
      <c r="E4" t="s">
        <v>8701</v>
      </c>
      <c r="F4" t="s">
        <v>8429</v>
      </c>
      <c r="G4" t="s">
        <v>8434</v>
      </c>
      <c r="H4" t="s">
        <v>8442</v>
      </c>
      <c r="I4" t="s">
        <v>8431</v>
      </c>
      <c r="J4" t="s">
        <v>8432</v>
      </c>
      <c r="K4" t="s">
        <v>8427</v>
      </c>
    </row>
    <row r="5" spans="1:11" x14ac:dyDescent="0.25">
      <c r="A5" t="s">
        <v>296</v>
      </c>
      <c r="B5" t="s">
        <v>8995</v>
      </c>
      <c r="C5" t="s">
        <v>306</v>
      </c>
      <c r="D5" t="s">
        <v>8430</v>
      </c>
      <c r="E5" t="s">
        <v>8700</v>
      </c>
      <c r="F5" t="s">
        <v>8429</v>
      </c>
      <c r="G5" t="s">
        <v>8434</v>
      </c>
      <c r="H5" t="s">
        <v>8439</v>
      </c>
      <c r="I5" t="s">
        <v>8431</v>
      </c>
      <c r="J5" t="s">
        <v>8432</v>
      </c>
      <c r="K5" t="s">
        <v>8427</v>
      </c>
    </row>
    <row r="6" spans="1:11" x14ac:dyDescent="0.25">
      <c r="A6" t="s">
        <v>296</v>
      </c>
      <c r="B6" t="s">
        <v>8994</v>
      </c>
      <c r="C6" t="s">
        <v>306</v>
      </c>
      <c r="D6" t="s">
        <v>8430</v>
      </c>
      <c r="E6" t="s">
        <v>8699</v>
      </c>
      <c r="F6" t="s">
        <v>8429</v>
      </c>
      <c r="G6" t="s">
        <v>8434</v>
      </c>
      <c r="H6" t="s">
        <v>8442</v>
      </c>
      <c r="I6" t="s">
        <v>8431</v>
      </c>
      <c r="J6" t="s">
        <v>8432</v>
      </c>
      <c r="K6" t="s">
        <v>8427</v>
      </c>
    </row>
    <row r="7" spans="1:11" x14ac:dyDescent="0.25">
      <c r="A7" t="s">
        <v>296</v>
      </c>
      <c r="B7" t="s">
        <v>8991</v>
      </c>
      <c r="C7" t="s">
        <v>306</v>
      </c>
      <c r="D7" t="s">
        <v>8430</v>
      </c>
      <c r="E7" t="s">
        <v>8696</v>
      </c>
      <c r="F7" t="s">
        <v>8429</v>
      </c>
      <c r="G7" t="s">
        <v>8434</v>
      </c>
      <c r="H7" t="s">
        <v>8439</v>
      </c>
      <c r="I7" t="s">
        <v>8431</v>
      </c>
      <c r="J7" t="s">
        <v>8432</v>
      </c>
      <c r="K7" t="s">
        <v>8427</v>
      </c>
    </row>
    <row r="8" spans="1:11" x14ac:dyDescent="0.25">
      <c r="A8" t="s">
        <v>296</v>
      </c>
      <c r="B8" t="s">
        <v>8999</v>
      </c>
      <c r="C8" t="s">
        <v>306</v>
      </c>
      <c r="D8" t="s">
        <v>8430</v>
      </c>
      <c r="E8" t="s">
        <v>8704</v>
      </c>
      <c r="F8" t="s">
        <v>8429</v>
      </c>
      <c r="G8" t="s">
        <v>8434</v>
      </c>
      <c r="H8" t="s">
        <v>8439</v>
      </c>
      <c r="I8" t="s">
        <v>8431</v>
      </c>
      <c r="J8" t="s">
        <v>8432</v>
      </c>
      <c r="K8" t="s">
        <v>8427</v>
      </c>
    </row>
    <row r="9" spans="1:11" x14ac:dyDescent="0.25">
      <c r="A9" t="s">
        <v>296</v>
      </c>
      <c r="B9" t="s">
        <v>9000</v>
      </c>
      <c r="C9" t="s">
        <v>306</v>
      </c>
      <c r="D9" t="s">
        <v>8430</v>
      </c>
      <c r="E9" t="s">
        <v>8705</v>
      </c>
      <c r="F9" t="s">
        <v>8429</v>
      </c>
      <c r="G9" t="s">
        <v>8434</v>
      </c>
      <c r="H9" t="s">
        <v>8442</v>
      </c>
      <c r="I9" t="s">
        <v>8431</v>
      </c>
      <c r="J9" t="s">
        <v>8432</v>
      </c>
      <c r="K9" t="s">
        <v>8427</v>
      </c>
    </row>
    <row r="10" spans="1:11" x14ac:dyDescent="0.25">
      <c r="A10" t="s">
        <v>296</v>
      </c>
      <c r="B10" t="s">
        <v>9001</v>
      </c>
      <c r="C10" t="s">
        <v>306</v>
      </c>
      <c r="D10" t="s">
        <v>8430</v>
      </c>
      <c r="E10" t="s">
        <v>8706</v>
      </c>
      <c r="F10" t="s">
        <v>8429</v>
      </c>
      <c r="G10" t="s">
        <v>8434</v>
      </c>
      <c r="H10" t="s">
        <v>8439</v>
      </c>
      <c r="I10" t="s">
        <v>8431</v>
      </c>
      <c r="J10" t="s">
        <v>8432</v>
      </c>
      <c r="K10" t="s">
        <v>8427</v>
      </c>
    </row>
    <row r="11" spans="1:11" x14ac:dyDescent="0.25">
      <c r="A11" t="s">
        <v>296</v>
      </c>
      <c r="B11" t="s">
        <v>9003</v>
      </c>
      <c r="C11" t="s">
        <v>306</v>
      </c>
      <c r="D11" t="s">
        <v>8430</v>
      </c>
      <c r="E11" t="s">
        <v>8708</v>
      </c>
      <c r="F11" t="s">
        <v>8429</v>
      </c>
      <c r="G11" t="s">
        <v>8434</v>
      </c>
      <c r="H11" t="s">
        <v>8493</v>
      </c>
      <c r="I11" t="s">
        <v>8431</v>
      </c>
      <c r="J11" t="s">
        <v>8432</v>
      </c>
      <c r="K11" t="s">
        <v>8427</v>
      </c>
    </row>
    <row r="12" spans="1:11" x14ac:dyDescent="0.25">
      <c r="A12" t="s">
        <v>296</v>
      </c>
      <c r="B12" t="s">
        <v>9004</v>
      </c>
      <c r="C12" t="s">
        <v>306</v>
      </c>
      <c r="D12" t="s">
        <v>8430</v>
      </c>
      <c r="E12" t="s">
        <v>8709</v>
      </c>
      <c r="F12" t="s">
        <v>8429</v>
      </c>
      <c r="G12" t="s">
        <v>8434</v>
      </c>
      <c r="H12" t="s">
        <v>8442</v>
      </c>
      <c r="I12" t="s">
        <v>8431</v>
      </c>
      <c r="J12" t="s">
        <v>8432</v>
      </c>
      <c r="K12" t="s">
        <v>8427</v>
      </c>
    </row>
    <row r="13" spans="1:11" x14ac:dyDescent="0.25">
      <c r="A13" t="s">
        <v>296</v>
      </c>
      <c r="B13" t="s">
        <v>8993</v>
      </c>
      <c r="C13" t="s">
        <v>306</v>
      </c>
      <c r="D13" t="s">
        <v>8430</v>
      </c>
      <c r="E13" t="s">
        <v>8698</v>
      </c>
      <c r="F13" t="s">
        <v>8429</v>
      </c>
      <c r="G13" t="s">
        <v>8434</v>
      </c>
      <c r="H13" t="s">
        <v>8493</v>
      </c>
      <c r="I13" t="s">
        <v>8431</v>
      </c>
      <c r="J13" t="s">
        <v>8432</v>
      </c>
      <c r="K13" t="s">
        <v>8427</v>
      </c>
    </row>
    <row r="14" spans="1:11" x14ac:dyDescent="0.25">
      <c r="A14" t="s">
        <v>296</v>
      </c>
      <c r="B14" t="s">
        <v>8992</v>
      </c>
      <c r="C14" t="s">
        <v>306</v>
      </c>
      <c r="D14" t="s">
        <v>8430</v>
      </c>
      <c r="E14" t="s">
        <v>8697</v>
      </c>
      <c r="F14" t="s">
        <v>8429</v>
      </c>
      <c r="G14" t="s">
        <v>8434</v>
      </c>
      <c r="H14" t="s">
        <v>8439</v>
      </c>
      <c r="I14" t="s">
        <v>8431</v>
      </c>
      <c r="J14" t="s">
        <v>8432</v>
      </c>
      <c r="K14" t="s">
        <v>8427</v>
      </c>
    </row>
    <row r="15" spans="1:11" x14ac:dyDescent="0.25">
      <c r="A15" t="s">
        <v>296</v>
      </c>
      <c r="B15" t="s">
        <v>9005</v>
      </c>
      <c r="C15" t="s">
        <v>306</v>
      </c>
      <c r="D15" t="s">
        <v>8430</v>
      </c>
      <c r="E15" t="s">
        <v>8710</v>
      </c>
      <c r="F15" t="s">
        <v>8429</v>
      </c>
      <c r="G15" t="s">
        <v>8434</v>
      </c>
      <c r="H15" t="s">
        <v>8442</v>
      </c>
      <c r="I15" t="s">
        <v>8431</v>
      </c>
      <c r="J15" t="s">
        <v>8432</v>
      </c>
      <c r="K15" t="s">
        <v>8427</v>
      </c>
    </row>
    <row r="16" spans="1:11" x14ac:dyDescent="0.25">
      <c r="A16" t="s">
        <v>296</v>
      </c>
      <c r="B16" t="s">
        <v>9007</v>
      </c>
      <c r="C16" t="s">
        <v>306</v>
      </c>
      <c r="D16" t="s">
        <v>8430</v>
      </c>
      <c r="E16" t="s">
        <v>8712</v>
      </c>
      <c r="F16" t="s">
        <v>8429</v>
      </c>
      <c r="G16" t="s">
        <v>8434</v>
      </c>
      <c r="H16" t="s">
        <v>8442</v>
      </c>
      <c r="I16" t="s">
        <v>8431</v>
      </c>
      <c r="J16" t="s">
        <v>8432</v>
      </c>
      <c r="K16" t="s">
        <v>8427</v>
      </c>
    </row>
    <row r="17" spans="1:11" x14ac:dyDescent="0.25">
      <c r="A17" t="s">
        <v>296</v>
      </c>
      <c r="B17" t="s">
        <v>9006</v>
      </c>
      <c r="C17" t="s">
        <v>306</v>
      </c>
      <c r="D17" t="s">
        <v>8430</v>
      </c>
      <c r="E17" t="s">
        <v>8711</v>
      </c>
      <c r="F17" t="s">
        <v>8429</v>
      </c>
      <c r="G17" t="s">
        <v>8434</v>
      </c>
      <c r="H17" t="s">
        <v>8442</v>
      </c>
      <c r="I17" t="s">
        <v>8431</v>
      </c>
      <c r="J17" t="s">
        <v>8432</v>
      </c>
      <c r="K17" t="s">
        <v>8427</v>
      </c>
    </row>
    <row r="18" spans="1:11" x14ac:dyDescent="0.25">
      <c r="A18" t="s">
        <v>296</v>
      </c>
      <c r="B18" t="s">
        <v>9009</v>
      </c>
      <c r="C18" t="s">
        <v>306</v>
      </c>
      <c r="D18" t="s">
        <v>8430</v>
      </c>
      <c r="E18" t="s">
        <v>8714</v>
      </c>
      <c r="F18" t="s">
        <v>8429</v>
      </c>
      <c r="G18" t="s">
        <v>8434</v>
      </c>
      <c r="H18" t="s">
        <v>8442</v>
      </c>
      <c r="I18" t="s">
        <v>8431</v>
      </c>
      <c r="J18" t="s">
        <v>8432</v>
      </c>
      <c r="K18" t="s">
        <v>8427</v>
      </c>
    </row>
    <row r="19" spans="1:11" x14ac:dyDescent="0.25">
      <c r="A19" t="s">
        <v>296</v>
      </c>
      <c r="B19" t="s">
        <v>9008</v>
      </c>
      <c r="C19" t="s">
        <v>306</v>
      </c>
      <c r="D19" t="s">
        <v>8430</v>
      </c>
      <c r="E19" t="s">
        <v>8713</v>
      </c>
      <c r="F19" t="s">
        <v>8429</v>
      </c>
      <c r="G19" t="s">
        <v>8434</v>
      </c>
      <c r="H19" t="s">
        <v>8442</v>
      </c>
      <c r="I19" t="s">
        <v>8431</v>
      </c>
      <c r="J19" t="s">
        <v>8432</v>
      </c>
      <c r="K19" t="s">
        <v>8427</v>
      </c>
    </row>
    <row r="20" spans="1:11" x14ac:dyDescent="0.25">
      <c r="A20" t="s">
        <v>296</v>
      </c>
      <c r="B20" t="s">
        <v>9010</v>
      </c>
      <c r="C20" t="s">
        <v>306</v>
      </c>
      <c r="D20" t="s">
        <v>8430</v>
      </c>
      <c r="E20" t="s">
        <v>8715</v>
      </c>
      <c r="F20" t="s">
        <v>8429</v>
      </c>
      <c r="G20" t="s">
        <v>8434</v>
      </c>
      <c r="H20" t="s">
        <v>8493</v>
      </c>
      <c r="I20" t="s">
        <v>8431</v>
      </c>
      <c r="J20" t="s">
        <v>8432</v>
      </c>
      <c r="K20" t="s">
        <v>8427</v>
      </c>
    </row>
    <row r="21" spans="1:11" x14ac:dyDescent="0.25">
      <c r="A21" t="s">
        <v>296</v>
      </c>
      <c r="B21" t="s">
        <v>9012</v>
      </c>
      <c r="C21" t="s">
        <v>306</v>
      </c>
      <c r="D21" t="s">
        <v>8430</v>
      </c>
      <c r="E21" t="s">
        <v>8717</v>
      </c>
      <c r="F21" t="s">
        <v>8429</v>
      </c>
      <c r="G21" t="s">
        <v>8434</v>
      </c>
      <c r="H21" t="s">
        <v>8442</v>
      </c>
      <c r="I21" t="s">
        <v>8431</v>
      </c>
      <c r="J21" t="s">
        <v>8432</v>
      </c>
      <c r="K21" t="s">
        <v>8427</v>
      </c>
    </row>
    <row r="22" spans="1:11" x14ac:dyDescent="0.25">
      <c r="A22" t="s">
        <v>296</v>
      </c>
      <c r="B22" t="s">
        <v>9013</v>
      </c>
      <c r="C22" t="s">
        <v>306</v>
      </c>
      <c r="D22" t="s">
        <v>8430</v>
      </c>
      <c r="E22" t="s">
        <v>8718</v>
      </c>
      <c r="F22" t="s">
        <v>8429</v>
      </c>
      <c r="G22" t="s">
        <v>8434</v>
      </c>
      <c r="H22" t="s">
        <v>8442</v>
      </c>
      <c r="I22" t="s">
        <v>8431</v>
      </c>
      <c r="J22" t="s">
        <v>8432</v>
      </c>
      <c r="K22" t="s">
        <v>8427</v>
      </c>
    </row>
    <row r="23" spans="1:11" x14ac:dyDescent="0.25">
      <c r="A23" t="s">
        <v>296</v>
      </c>
      <c r="B23" t="s">
        <v>9014</v>
      </c>
      <c r="C23" t="s">
        <v>306</v>
      </c>
      <c r="D23" t="s">
        <v>8430</v>
      </c>
      <c r="E23" t="s">
        <v>8719</v>
      </c>
      <c r="F23" t="s">
        <v>8429</v>
      </c>
      <c r="G23" t="s">
        <v>8434</v>
      </c>
      <c r="H23" t="s">
        <v>8439</v>
      </c>
      <c r="I23" t="s">
        <v>8431</v>
      </c>
      <c r="J23" t="s">
        <v>8432</v>
      </c>
      <c r="K23" t="s">
        <v>8427</v>
      </c>
    </row>
    <row r="24" spans="1:11" x14ac:dyDescent="0.25">
      <c r="A24" t="s">
        <v>296</v>
      </c>
      <c r="B24" t="s">
        <v>9015</v>
      </c>
      <c r="C24" t="s">
        <v>306</v>
      </c>
      <c r="D24" t="s">
        <v>8430</v>
      </c>
      <c r="E24" t="s">
        <v>8720</v>
      </c>
      <c r="F24" t="s">
        <v>8429</v>
      </c>
      <c r="G24" t="s">
        <v>8434</v>
      </c>
      <c r="H24" t="s">
        <v>8442</v>
      </c>
      <c r="I24" t="s">
        <v>8431</v>
      </c>
      <c r="J24" t="s">
        <v>8432</v>
      </c>
      <c r="K24" t="s">
        <v>8427</v>
      </c>
    </row>
    <row r="25" spans="1:11" x14ac:dyDescent="0.25">
      <c r="A25" t="s">
        <v>296</v>
      </c>
      <c r="B25" t="s">
        <v>9016</v>
      </c>
      <c r="C25" t="s">
        <v>306</v>
      </c>
      <c r="D25" t="s">
        <v>8430</v>
      </c>
      <c r="E25" t="s">
        <v>8721</v>
      </c>
      <c r="F25" t="s">
        <v>8429</v>
      </c>
      <c r="G25" t="s">
        <v>8434</v>
      </c>
      <c r="H25" t="s">
        <v>8439</v>
      </c>
      <c r="I25" t="s">
        <v>8431</v>
      </c>
      <c r="J25" t="s">
        <v>8432</v>
      </c>
      <c r="K25" t="s">
        <v>8427</v>
      </c>
    </row>
    <row r="26" spans="1:11" x14ac:dyDescent="0.25">
      <c r="A26" t="s">
        <v>296</v>
      </c>
      <c r="B26" t="s">
        <v>9017</v>
      </c>
      <c r="C26" t="s">
        <v>306</v>
      </c>
      <c r="D26" t="s">
        <v>8430</v>
      </c>
      <c r="E26" t="s">
        <v>8722</v>
      </c>
      <c r="F26" t="s">
        <v>8429</v>
      </c>
      <c r="G26" t="s">
        <v>8434</v>
      </c>
      <c r="H26" t="s">
        <v>8442</v>
      </c>
      <c r="I26" t="s">
        <v>8431</v>
      </c>
      <c r="J26" t="s">
        <v>8432</v>
      </c>
      <c r="K26" t="s">
        <v>8427</v>
      </c>
    </row>
    <row r="27" spans="1:11" x14ac:dyDescent="0.25">
      <c r="A27" t="s">
        <v>296</v>
      </c>
      <c r="B27" t="s">
        <v>9018</v>
      </c>
      <c r="C27" t="s">
        <v>306</v>
      </c>
      <c r="D27" t="s">
        <v>8430</v>
      </c>
      <c r="E27" t="s">
        <v>8723</v>
      </c>
      <c r="F27" t="s">
        <v>8429</v>
      </c>
      <c r="G27" t="s">
        <v>8434</v>
      </c>
      <c r="H27" t="s">
        <v>8442</v>
      </c>
      <c r="I27" t="s">
        <v>8431</v>
      </c>
      <c r="J27" t="s">
        <v>8432</v>
      </c>
      <c r="K27" t="s">
        <v>8427</v>
      </c>
    </row>
    <row r="28" spans="1:11" x14ac:dyDescent="0.25">
      <c r="A28" t="s">
        <v>296</v>
      </c>
      <c r="B28" t="s">
        <v>9011</v>
      </c>
      <c r="C28" t="s">
        <v>306</v>
      </c>
      <c r="D28" t="s">
        <v>8430</v>
      </c>
      <c r="E28" t="s">
        <v>8716</v>
      </c>
      <c r="F28" t="s">
        <v>8429</v>
      </c>
      <c r="G28" t="s">
        <v>8434</v>
      </c>
      <c r="H28" t="s">
        <v>8439</v>
      </c>
      <c r="I28" t="s">
        <v>8431</v>
      </c>
      <c r="J28" t="s">
        <v>8432</v>
      </c>
      <c r="K28" t="s">
        <v>8427</v>
      </c>
    </row>
    <row r="29" spans="1:11" x14ac:dyDescent="0.25">
      <c r="A29" t="s">
        <v>296</v>
      </c>
      <c r="B29" t="s">
        <v>9002</v>
      </c>
      <c r="C29" t="s">
        <v>306</v>
      </c>
      <c r="D29" t="s">
        <v>8430</v>
      </c>
      <c r="E29" t="s">
        <v>8707</v>
      </c>
      <c r="F29" t="s">
        <v>8429</v>
      </c>
      <c r="G29" t="s">
        <v>8434</v>
      </c>
      <c r="H29" t="s">
        <v>8442</v>
      </c>
      <c r="I29" t="s">
        <v>8431</v>
      </c>
      <c r="J29" t="s">
        <v>8432</v>
      </c>
      <c r="K29" t="s">
        <v>8427</v>
      </c>
    </row>
    <row r="32" spans="1:11" x14ac:dyDescent="0.25">
      <c r="A32" t="s">
        <v>296</v>
      </c>
      <c r="B32" t="s">
        <v>8948</v>
      </c>
      <c r="C32" t="s">
        <v>306</v>
      </c>
      <c r="D32" t="s">
        <v>8430</v>
      </c>
      <c r="E32" t="s">
        <v>8653</v>
      </c>
      <c r="F32" t="s">
        <v>8429</v>
      </c>
      <c r="G32" t="s">
        <v>8434</v>
      </c>
      <c r="H32" t="s">
        <v>8439</v>
      </c>
      <c r="I32" t="s">
        <v>8431</v>
      </c>
      <c r="J32" t="s">
        <v>8432</v>
      </c>
      <c r="K32" t="s">
        <v>8427</v>
      </c>
    </row>
    <row r="33" spans="1:11" x14ac:dyDescent="0.25">
      <c r="A33" t="s">
        <v>296</v>
      </c>
      <c r="B33" t="s">
        <v>8949</v>
      </c>
      <c r="C33" t="s">
        <v>306</v>
      </c>
      <c r="D33" t="s">
        <v>8430</v>
      </c>
      <c r="E33" t="s">
        <v>8654</v>
      </c>
      <c r="F33" t="s">
        <v>8429</v>
      </c>
      <c r="G33" t="s">
        <v>8434</v>
      </c>
      <c r="H33" t="s">
        <v>8442</v>
      </c>
      <c r="I33" t="s">
        <v>8431</v>
      </c>
      <c r="J33" t="s">
        <v>8432</v>
      </c>
      <c r="K33" t="s">
        <v>8427</v>
      </c>
    </row>
    <row r="34" spans="1:11" x14ac:dyDescent="0.25">
      <c r="A34" t="s">
        <v>296</v>
      </c>
      <c r="B34" t="s">
        <v>8950</v>
      </c>
      <c r="C34" t="s">
        <v>306</v>
      </c>
      <c r="D34" t="s">
        <v>8430</v>
      </c>
      <c r="E34" t="s">
        <v>8655</v>
      </c>
      <c r="F34" t="s">
        <v>8429</v>
      </c>
      <c r="G34" t="s">
        <v>8434</v>
      </c>
      <c r="H34" t="s">
        <v>8439</v>
      </c>
      <c r="I34" t="s">
        <v>8431</v>
      </c>
      <c r="J34" t="s">
        <v>8432</v>
      </c>
      <c r="K34" t="s">
        <v>8427</v>
      </c>
    </row>
    <row r="35" spans="1:11" x14ac:dyDescent="0.25">
      <c r="A35" t="s">
        <v>296</v>
      </c>
      <c r="B35" t="s">
        <v>8946</v>
      </c>
      <c r="C35" t="s">
        <v>306</v>
      </c>
      <c r="D35" t="s">
        <v>8430</v>
      </c>
      <c r="E35" t="s">
        <v>8651</v>
      </c>
      <c r="F35" t="s">
        <v>8429</v>
      </c>
      <c r="G35" t="s">
        <v>8434</v>
      </c>
      <c r="H35" t="s">
        <v>8439</v>
      </c>
      <c r="I35" t="s">
        <v>8431</v>
      </c>
      <c r="J35" t="s">
        <v>8432</v>
      </c>
      <c r="K35" t="s">
        <v>8427</v>
      </c>
    </row>
    <row r="36" spans="1:11" x14ac:dyDescent="0.25">
      <c r="A36" t="s">
        <v>296</v>
      </c>
      <c r="B36" t="s">
        <v>8947</v>
      </c>
      <c r="C36" t="s">
        <v>306</v>
      </c>
      <c r="D36" t="s">
        <v>8430</v>
      </c>
      <c r="E36" t="s">
        <v>8652</v>
      </c>
      <c r="F36" t="s">
        <v>8429</v>
      </c>
      <c r="G36" t="s">
        <v>8434</v>
      </c>
      <c r="H36" t="s">
        <v>8439</v>
      </c>
      <c r="I36" t="s">
        <v>8431</v>
      </c>
      <c r="J36" t="s">
        <v>8432</v>
      </c>
      <c r="K36" t="s">
        <v>8427</v>
      </c>
    </row>
    <row r="37" spans="1:11" x14ac:dyDescent="0.25">
      <c r="A37" t="s">
        <v>296</v>
      </c>
      <c r="B37" t="s">
        <v>8951</v>
      </c>
      <c r="C37" t="s">
        <v>306</v>
      </c>
      <c r="D37" t="s">
        <v>8430</v>
      </c>
      <c r="E37" t="s">
        <v>8656</v>
      </c>
      <c r="F37" t="s">
        <v>8429</v>
      </c>
      <c r="G37" t="s">
        <v>8434</v>
      </c>
      <c r="H37" t="s">
        <v>8439</v>
      </c>
      <c r="I37" t="s">
        <v>8431</v>
      </c>
      <c r="J37" t="s">
        <v>8432</v>
      </c>
      <c r="K37" t="s">
        <v>8427</v>
      </c>
    </row>
    <row r="38" spans="1:11" x14ac:dyDescent="0.25">
      <c r="A38" t="s">
        <v>296</v>
      </c>
      <c r="B38" t="s">
        <v>8952</v>
      </c>
      <c r="C38" t="s">
        <v>306</v>
      </c>
      <c r="D38" t="s">
        <v>8430</v>
      </c>
      <c r="E38" t="s">
        <v>8657</v>
      </c>
      <c r="F38" t="s">
        <v>8429</v>
      </c>
      <c r="G38" t="s">
        <v>8434</v>
      </c>
      <c r="H38" t="s">
        <v>8439</v>
      </c>
      <c r="I38" t="s">
        <v>8431</v>
      </c>
      <c r="J38" t="s">
        <v>8432</v>
      </c>
      <c r="K38" t="s">
        <v>8427</v>
      </c>
    </row>
    <row r="39" spans="1:11" x14ac:dyDescent="0.25">
      <c r="A39" t="s">
        <v>296</v>
      </c>
      <c r="B39" t="s">
        <v>8953</v>
      </c>
      <c r="C39" t="s">
        <v>306</v>
      </c>
      <c r="D39" t="s">
        <v>8430</v>
      </c>
      <c r="E39" t="s">
        <v>8658</v>
      </c>
      <c r="F39" t="s">
        <v>8429</v>
      </c>
      <c r="G39" t="s">
        <v>8434</v>
      </c>
      <c r="H39" t="s">
        <v>8439</v>
      </c>
      <c r="I39" t="s">
        <v>8431</v>
      </c>
      <c r="J39" t="s">
        <v>8432</v>
      </c>
      <c r="K39" t="s">
        <v>8427</v>
      </c>
    </row>
    <row r="40" spans="1:11" x14ac:dyDescent="0.25">
      <c r="A40" t="s">
        <v>296</v>
      </c>
      <c r="B40" t="s">
        <v>8954</v>
      </c>
      <c r="C40" t="s">
        <v>306</v>
      </c>
      <c r="D40" t="s">
        <v>8430</v>
      </c>
      <c r="E40" t="s">
        <v>8659</v>
      </c>
      <c r="F40" t="s">
        <v>8429</v>
      </c>
      <c r="G40" t="s">
        <v>8434</v>
      </c>
      <c r="H40" t="s">
        <v>8442</v>
      </c>
      <c r="I40" t="s">
        <v>8431</v>
      </c>
      <c r="J40" t="s">
        <v>8432</v>
      </c>
      <c r="K40" t="s">
        <v>8427</v>
      </c>
    </row>
    <row r="41" spans="1:11" x14ac:dyDescent="0.25">
      <c r="A41" t="s">
        <v>296</v>
      </c>
      <c r="B41" t="s">
        <v>8955</v>
      </c>
      <c r="C41" t="s">
        <v>306</v>
      </c>
      <c r="D41" t="s">
        <v>8430</v>
      </c>
      <c r="E41" t="s">
        <v>8660</v>
      </c>
      <c r="F41" t="s">
        <v>8429</v>
      </c>
      <c r="G41" t="s">
        <v>8434</v>
      </c>
      <c r="H41" t="s">
        <v>8448</v>
      </c>
      <c r="I41" t="s">
        <v>8431</v>
      </c>
      <c r="J41" t="s">
        <v>8432</v>
      </c>
      <c r="K41" t="s">
        <v>8427</v>
      </c>
    </row>
    <row r="42" spans="1:11" x14ac:dyDescent="0.25">
      <c r="A42" t="s">
        <v>296</v>
      </c>
      <c r="B42" t="s">
        <v>8968</v>
      </c>
      <c r="C42" t="s">
        <v>306</v>
      </c>
      <c r="D42" t="s">
        <v>8430</v>
      </c>
      <c r="E42" t="s">
        <v>8673</v>
      </c>
      <c r="F42" t="s">
        <v>8429</v>
      </c>
      <c r="G42" t="s">
        <v>8434</v>
      </c>
      <c r="H42" t="s">
        <v>8439</v>
      </c>
      <c r="I42" t="s">
        <v>8431</v>
      </c>
      <c r="J42" t="s">
        <v>8432</v>
      </c>
      <c r="K42" t="s">
        <v>8427</v>
      </c>
    </row>
    <row r="43" spans="1:11" x14ac:dyDescent="0.25">
      <c r="A43" t="s">
        <v>296</v>
      </c>
      <c r="B43" t="s">
        <v>8956</v>
      </c>
      <c r="C43" t="s">
        <v>306</v>
      </c>
      <c r="D43" t="s">
        <v>8430</v>
      </c>
      <c r="E43" t="s">
        <v>8661</v>
      </c>
      <c r="F43" t="s">
        <v>8429</v>
      </c>
      <c r="G43" t="s">
        <v>8434</v>
      </c>
      <c r="H43" t="s">
        <v>8439</v>
      </c>
      <c r="I43" t="s">
        <v>8431</v>
      </c>
      <c r="J43" t="s">
        <v>8432</v>
      </c>
      <c r="K43" t="s">
        <v>8427</v>
      </c>
    </row>
    <row r="44" spans="1:11" x14ac:dyDescent="0.25">
      <c r="A44" t="s">
        <v>296</v>
      </c>
      <c r="B44" t="s">
        <v>8957</v>
      </c>
      <c r="C44" t="s">
        <v>306</v>
      </c>
      <c r="D44" t="s">
        <v>8430</v>
      </c>
      <c r="E44" t="s">
        <v>8662</v>
      </c>
      <c r="F44" t="s">
        <v>8429</v>
      </c>
      <c r="G44" t="s">
        <v>8434</v>
      </c>
      <c r="H44" t="s">
        <v>8442</v>
      </c>
      <c r="I44" t="s">
        <v>8431</v>
      </c>
      <c r="J44" t="s">
        <v>8432</v>
      </c>
      <c r="K44" t="s">
        <v>8427</v>
      </c>
    </row>
    <row r="45" spans="1:11" x14ac:dyDescent="0.25">
      <c r="A45" t="s">
        <v>296</v>
      </c>
      <c r="B45" t="s">
        <v>8958</v>
      </c>
      <c r="C45" t="s">
        <v>306</v>
      </c>
      <c r="D45" t="s">
        <v>8430</v>
      </c>
      <c r="E45" t="s">
        <v>8663</v>
      </c>
      <c r="F45" t="s">
        <v>8429</v>
      </c>
      <c r="G45" t="s">
        <v>8434</v>
      </c>
      <c r="H45" t="s">
        <v>8439</v>
      </c>
      <c r="I45" t="s">
        <v>8431</v>
      </c>
      <c r="J45" t="s">
        <v>8432</v>
      </c>
      <c r="K45" t="s">
        <v>8427</v>
      </c>
    </row>
    <row r="46" spans="1:11" x14ac:dyDescent="0.25">
      <c r="A46" t="s">
        <v>296</v>
      </c>
      <c r="B46" t="s">
        <v>8959</v>
      </c>
      <c r="C46" t="s">
        <v>306</v>
      </c>
      <c r="D46" t="s">
        <v>8430</v>
      </c>
      <c r="E46" t="s">
        <v>8664</v>
      </c>
      <c r="F46" t="s">
        <v>8429</v>
      </c>
      <c r="G46" t="s">
        <v>8434</v>
      </c>
      <c r="H46" t="s">
        <v>8442</v>
      </c>
      <c r="I46" t="s">
        <v>8431</v>
      </c>
      <c r="J46" t="s">
        <v>8432</v>
      </c>
      <c r="K46" t="s">
        <v>8427</v>
      </c>
    </row>
    <row r="47" spans="1:11" x14ac:dyDescent="0.25">
      <c r="A47" t="s">
        <v>296</v>
      </c>
      <c r="B47" t="s">
        <v>8960</v>
      </c>
      <c r="C47" t="s">
        <v>306</v>
      </c>
      <c r="D47" t="s">
        <v>8430</v>
      </c>
      <c r="E47" t="s">
        <v>8665</v>
      </c>
      <c r="F47" t="s">
        <v>8429</v>
      </c>
      <c r="G47" t="s">
        <v>8434</v>
      </c>
      <c r="H47" t="s">
        <v>8439</v>
      </c>
      <c r="I47" t="s">
        <v>8431</v>
      </c>
      <c r="J47" t="s">
        <v>8432</v>
      </c>
      <c r="K47" t="s">
        <v>8427</v>
      </c>
    </row>
    <row r="48" spans="1:11" x14ac:dyDescent="0.25">
      <c r="A48" t="s">
        <v>296</v>
      </c>
      <c r="B48" t="s">
        <v>8961</v>
      </c>
      <c r="C48" t="s">
        <v>306</v>
      </c>
      <c r="D48" t="s">
        <v>8430</v>
      </c>
      <c r="E48" t="s">
        <v>8666</v>
      </c>
      <c r="F48" t="s">
        <v>8429</v>
      </c>
      <c r="G48" t="s">
        <v>8434</v>
      </c>
      <c r="H48" t="s">
        <v>8442</v>
      </c>
      <c r="I48" t="s">
        <v>8431</v>
      </c>
      <c r="J48" t="s">
        <v>8432</v>
      </c>
      <c r="K48" t="s">
        <v>8427</v>
      </c>
    </row>
    <row r="49" spans="1:11" x14ac:dyDescent="0.25">
      <c r="A49" t="s">
        <v>296</v>
      </c>
      <c r="B49" t="s">
        <v>8963</v>
      </c>
      <c r="C49" t="s">
        <v>306</v>
      </c>
      <c r="D49" t="s">
        <v>8430</v>
      </c>
      <c r="E49" t="s">
        <v>8668</v>
      </c>
      <c r="F49" t="s">
        <v>8429</v>
      </c>
      <c r="G49" t="s">
        <v>8434</v>
      </c>
      <c r="H49" t="s">
        <v>8439</v>
      </c>
      <c r="I49" t="s">
        <v>8431</v>
      </c>
      <c r="J49" t="s">
        <v>8432</v>
      </c>
      <c r="K49" t="s">
        <v>8427</v>
      </c>
    </row>
    <row r="50" spans="1:11" x14ac:dyDescent="0.25">
      <c r="A50" t="s">
        <v>296</v>
      </c>
      <c r="B50" t="s">
        <v>8964</v>
      </c>
      <c r="C50" t="s">
        <v>306</v>
      </c>
      <c r="D50" t="s">
        <v>8430</v>
      </c>
      <c r="E50" t="s">
        <v>8669</v>
      </c>
      <c r="F50" t="s">
        <v>8429</v>
      </c>
      <c r="G50" t="s">
        <v>8434</v>
      </c>
      <c r="H50" t="s">
        <v>8493</v>
      </c>
      <c r="I50" t="s">
        <v>8431</v>
      </c>
      <c r="J50" t="s">
        <v>8432</v>
      </c>
      <c r="K50" t="s">
        <v>8427</v>
      </c>
    </row>
    <row r="51" spans="1:11" x14ac:dyDescent="0.25">
      <c r="A51" t="s">
        <v>296</v>
      </c>
      <c r="B51" t="s">
        <v>8962</v>
      </c>
      <c r="C51" t="s">
        <v>306</v>
      </c>
      <c r="D51" t="s">
        <v>8430</v>
      </c>
      <c r="E51" t="s">
        <v>8667</v>
      </c>
      <c r="F51" t="s">
        <v>8429</v>
      </c>
      <c r="G51" t="s">
        <v>8434</v>
      </c>
      <c r="H51" t="s">
        <v>8442</v>
      </c>
      <c r="I51" t="s">
        <v>8431</v>
      </c>
      <c r="J51" t="s">
        <v>8432</v>
      </c>
      <c r="K51" t="s">
        <v>8427</v>
      </c>
    </row>
    <row r="52" spans="1:11" x14ac:dyDescent="0.25">
      <c r="A52" t="s">
        <v>296</v>
      </c>
      <c r="B52" t="s">
        <v>8965</v>
      </c>
      <c r="C52" t="s">
        <v>306</v>
      </c>
      <c r="D52" t="s">
        <v>8430</v>
      </c>
      <c r="E52" t="s">
        <v>8670</v>
      </c>
      <c r="F52" t="s">
        <v>8429</v>
      </c>
      <c r="G52" t="s">
        <v>8434</v>
      </c>
      <c r="H52" t="s">
        <v>8439</v>
      </c>
      <c r="I52" t="s">
        <v>8431</v>
      </c>
      <c r="J52" t="s">
        <v>8432</v>
      </c>
      <c r="K52" t="s">
        <v>8427</v>
      </c>
    </row>
    <row r="53" spans="1:11" x14ac:dyDescent="0.25">
      <c r="A53" t="s">
        <v>296</v>
      </c>
      <c r="B53" t="s">
        <v>8966</v>
      </c>
      <c r="C53" t="s">
        <v>306</v>
      </c>
      <c r="D53" t="s">
        <v>8430</v>
      </c>
      <c r="E53" t="s">
        <v>8671</v>
      </c>
      <c r="F53" t="s">
        <v>8429</v>
      </c>
      <c r="G53" t="s">
        <v>8434</v>
      </c>
      <c r="H53" t="s">
        <v>8442</v>
      </c>
      <c r="I53" t="s">
        <v>8431</v>
      </c>
      <c r="J53" t="s">
        <v>8432</v>
      </c>
      <c r="K53" t="s">
        <v>8427</v>
      </c>
    </row>
    <row r="54" spans="1:11" x14ac:dyDescent="0.25">
      <c r="A54" t="s">
        <v>296</v>
      </c>
      <c r="B54" t="s">
        <v>8967</v>
      </c>
      <c r="C54" t="s">
        <v>306</v>
      </c>
      <c r="D54" t="s">
        <v>8430</v>
      </c>
      <c r="E54" t="s">
        <v>8672</v>
      </c>
      <c r="F54" t="s">
        <v>8429</v>
      </c>
      <c r="G54" t="s">
        <v>8434</v>
      </c>
      <c r="H54" t="s">
        <v>8442</v>
      </c>
      <c r="I54" t="s">
        <v>8431</v>
      </c>
      <c r="J54" t="s">
        <v>8432</v>
      </c>
      <c r="K54" t="s">
        <v>8427</v>
      </c>
    </row>
    <row r="55" spans="1:11" x14ac:dyDescent="0.25">
      <c r="A55" t="s">
        <v>296</v>
      </c>
      <c r="B55" t="s">
        <v>8945</v>
      </c>
      <c r="C55" t="s">
        <v>306</v>
      </c>
      <c r="D55" t="s">
        <v>8430</v>
      </c>
      <c r="E55" t="s">
        <v>8650</v>
      </c>
      <c r="F55" t="s">
        <v>8429</v>
      </c>
      <c r="G55" t="s">
        <v>8434</v>
      </c>
      <c r="H55" t="s">
        <v>8442</v>
      </c>
      <c r="I55" t="s">
        <v>8431</v>
      </c>
      <c r="J55" t="s">
        <v>8432</v>
      </c>
      <c r="K55" t="s">
        <v>8427</v>
      </c>
    </row>
    <row r="58" spans="1:11" x14ac:dyDescent="0.25">
      <c r="A58" t="s">
        <v>296</v>
      </c>
      <c r="B58" t="s">
        <v>8927</v>
      </c>
      <c r="C58" t="s">
        <v>306</v>
      </c>
      <c r="D58" t="s">
        <v>8430</v>
      </c>
      <c r="E58" t="s">
        <v>8632</v>
      </c>
      <c r="F58" t="s">
        <v>8429</v>
      </c>
      <c r="G58" t="s">
        <v>8434</v>
      </c>
      <c r="H58" t="s">
        <v>8439</v>
      </c>
      <c r="I58" t="s">
        <v>8431</v>
      </c>
      <c r="J58" t="s">
        <v>8432</v>
      </c>
      <c r="K58" t="s">
        <v>8427</v>
      </c>
    </row>
    <row r="59" spans="1:11" x14ac:dyDescent="0.25">
      <c r="A59" t="s">
        <v>296</v>
      </c>
      <c r="B59" t="s">
        <v>8922</v>
      </c>
      <c r="C59" t="s">
        <v>306</v>
      </c>
      <c r="D59" t="s">
        <v>8430</v>
      </c>
      <c r="E59" t="s">
        <v>8627</v>
      </c>
      <c r="F59" t="s">
        <v>8429</v>
      </c>
      <c r="G59" t="s">
        <v>8434</v>
      </c>
      <c r="H59" t="s">
        <v>8439</v>
      </c>
      <c r="I59" t="s">
        <v>8431</v>
      </c>
      <c r="J59" t="s">
        <v>8432</v>
      </c>
      <c r="K59" t="s">
        <v>8427</v>
      </c>
    </row>
    <row r="60" spans="1:11" x14ac:dyDescent="0.25">
      <c r="A60" t="s">
        <v>296</v>
      </c>
      <c r="B60" t="s">
        <v>8923</v>
      </c>
      <c r="C60" t="s">
        <v>306</v>
      </c>
      <c r="D60" t="s">
        <v>8430</v>
      </c>
      <c r="E60" t="s">
        <v>8628</v>
      </c>
      <c r="F60" t="s">
        <v>8429</v>
      </c>
      <c r="G60" t="s">
        <v>8434</v>
      </c>
      <c r="H60" t="s">
        <v>8439</v>
      </c>
      <c r="I60" t="s">
        <v>8431</v>
      </c>
      <c r="J60" t="s">
        <v>8432</v>
      </c>
      <c r="K60" t="s">
        <v>8427</v>
      </c>
    </row>
    <row r="61" spans="1:11" x14ac:dyDescent="0.25">
      <c r="A61" t="s">
        <v>296</v>
      </c>
      <c r="B61" t="s">
        <v>8925</v>
      </c>
      <c r="C61" t="s">
        <v>306</v>
      </c>
      <c r="D61" t="s">
        <v>8430</v>
      </c>
      <c r="E61" t="s">
        <v>8630</v>
      </c>
      <c r="F61" t="s">
        <v>8429</v>
      </c>
      <c r="G61" t="s">
        <v>8434</v>
      </c>
      <c r="H61" t="s">
        <v>8439</v>
      </c>
      <c r="I61" t="s">
        <v>8431</v>
      </c>
      <c r="J61" t="s">
        <v>8432</v>
      </c>
      <c r="K61" t="s">
        <v>8427</v>
      </c>
    </row>
    <row r="62" spans="1:11" x14ac:dyDescent="0.25">
      <c r="A62" t="s">
        <v>296</v>
      </c>
      <c r="B62" t="s">
        <v>8926</v>
      </c>
      <c r="C62" t="s">
        <v>306</v>
      </c>
      <c r="D62" t="s">
        <v>8430</v>
      </c>
      <c r="E62" t="s">
        <v>8631</v>
      </c>
      <c r="F62" t="s">
        <v>8429</v>
      </c>
      <c r="G62" t="s">
        <v>8434</v>
      </c>
      <c r="H62" t="s">
        <v>8439</v>
      </c>
      <c r="I62" t="s">
        <v>8431</v>
      </c>
      <c r="J62" t="s">
        <v>8432</v>
      </c>
      <c r="K62" t="s">
        <v>8427</v>
      </c>
    </row>
    <row r="63" spans="1:11" x14ac:dyDescent="0.25">
      <c r="A63" t="s">
        <v>296</v>
      </c>
      <c r="B63" t="s">
        <v>8932</v>
      </c>
      <c r="C63" t="s">
        <v>306</v>
      </c>
      <c r="D63" t="s">
        <v>8430</v>
      </c>
      <c r="E63" t="s">
        <v>8637</v>
      </c>
      <c r="F63" t="s">
        <v>8429</v>
      </c>
      <c r="G63" t="s">
        <v>8434</v>
      </c>
      <c r="H63" t="s">
        <v>8442</v>
      </c>
      <c r="I63" t="s">
        <v>8431</v>
      </c>
      <c r="J63" t="s">
        <v>8432</v>
      </c>
      <c r="K63" t="s">
        <v>8427</v>
      </c>
    </row>
    <row r="64" spans="1:11" x14ac:dyDescent="0.25">
      <c r="A64" t="s">
        <v>296</v>
      </c>
      <c r="B64" t="s">
        <v>8924</v>
      </c>
      <c r="C64" t="s">
        <v>306</v>
      </c>
      <c r="D64" t="s">
        <v>8430</v>
      </c>
      <c r="E64" t="s">
        <v>8629</v>
      </c>
      <c r="F64" t="s">
        <v>8429</v>
      </c>
      <c r="G64" t="s">
        <v>8434</v>
      </c>
      <c r="H64" t="s">
        <v>8439</v>
      </c>
      <c r="I64" t="s">
        <v>8431</v>
      </c>
      <c r="J64" t="s">
        <v>8432</v>
      </c>
      <c r="K64" t="s">
        <v>8427</v>
      </c>
    </row>
    <row r="65" spans="1:11" x14ac:dyDescent="0.25">
      <c r="A65" t="s">
        <v>296</v>
      </c>
      <c r="B65" t="s">
        <v>8928</v>
      </c>
      <c r="C65" t="s">
        <v>306</v>
      </c>
      <c r="D65" t="s">
        <v>8430</v>
      </c>
      <c r="E65" t="s">
        <v>8633</v>
      </c>
      <c r="F65" t="s">
        <v>8429</v>
      </c>
      <c r="G65" t="s">
        <v>8434</v>
      </c>
      <c r="H65" t="s">
        <v>8439</v>
      </c>
      <c r="I65" t="s">
        <v>8431</v>
      </c>
      <c r="J65" t="s">
        <v>8432</v>
      </c>
      <c r="K65" t="s">
        <v>8427</v>
      </c>
    </row>
    <row r="66" spans="1:11" x14ac:dyDescent="0.25">
      <c r="A66" t="s">
        <v>296</v>
      </c>
      <c r="B66" t="s">
        <v>8929</v>
      </c>
      <c r="C66" t="s">
        <v>306</v>
      </c>
      <c r="D66" t="s">
        <v>8430</v>
      </c>
      <c r="E66" t="s">
        <v>8634</v>
      </c>
      <c r="F66" t="s">
        <v>8429</v>
      </c>
      <c r="G66" t="s">
        <v>8434</v>
      </c>
      <c r="H66" t="s">
        <v>8442</v>
      </c>
      <c r="I66" t="s">
        <v>8431</v>
      </c>
      <c r="J66" t="s">
        <v>8432</v>
      </c>
      <c r="K66" t="s">
        <v>8427</v>
      </c>
    </row>
    <row r="67" spans="1:11" x14ac:dyDescent="0.25">
      <c r="A67" t="s">
        <v>296</v>
      </c>
      <c r="B67" t="s">
        <v>8930</v>
      </c>
      <c r="C67" t="s">
        <v>306</v>
      </c>
      <c r="D67" t="s">
        <v>8430</v>
      </c>
      <c r="E67" t="s">
        <v>8635</v>
      </c>
      <c r="F67" t="s">
        <v>8429</v>
      </c>
      <c r="G67" t="s">
        <v>8434</v>
      </c>
      <c r="H67" t="s">
        <v>8442</v>
      </c>
      <c r="I67" t="s">
        <v>8431</v>
      </c>
      <c r="J67" t="s">
        <v>8432</v>
      </c>
      <c r="K67" t="s">
        <v>8427</v>
      </c>
    </row>
    <row r="68" spans="1:11" x14ac:dyDescent="0.25">
      <c r="A68" t="s">
        <v>296</v>
      </c>
      <c r="B68" t="s">
        <v>8931</v>
      </c>
      <c r="C68" t="s">
        <v>306</v>
      </c>
      <c r="D68" t="s">
        <v>8430</v>
      </c>
      <c r="E68" t="s">
        <v>8636</v>
      </c>
      <c r="F68" t="s">
        <v>8429</v>
      </c>
      <c r="G68" t="s">
        <v>8434</v>
      </c>
      <c r="H68" t="s">
        <v>8439</v>
      </c>
      <c r="I68" t="s">
        <v>8431</v>
      </c>
      <c r="J68" t="s">
        <v>8432</v>
      </c>
      <c r="K68" t="s">
        <v>8427</v>
      </c>
    </row>
    <row r="69" spans="1:11" x14ac:dyDescent="0.25">
      <c r="A69" t="s">
        <v>296</v>
      </c>
      <c r="B69" t="s">
        <v>8934</v>
      </c>
      <c r="C69" t="s">
        <v>306</v>
      </c>
      <c r="D69" t="s">
        <v>8430</v>
      </c>
      <c r="E69" t="s">
        <v>8639</v>
      </c>
      <c r="F69" t="s">
        <v>8429</v>
      </c>
      <c r="G69" t="s">
        <v>8434</v>
      </c>
      <c r="H69" t="s">
        <v>8439</v>
      </c>
      <c r="I69" t="s">
        <v>8431</v>
      </c>
      <c r="J69" t="s">
        <v>8432</v>
      </c>
      <c r="K69" t="s">
        <v>8427</v>
      </c>
    </row>
    <row r="70" spans="1:11" x14ac:dyDescent="0.25">
      <c r="A70" t="s">
        <v>296</v>
      </c>
      <c r="B70" t="s">
        <v>8933</v>
      </c>
      <c r="C70" t="s">
        <v>306</v>
      </c>
      <c r="D70" t="s">
        <v>8430</v>
      </c>
      <c r="E70" t="s">
        <v>8638</v>
      </c>
      <c r="F70" t="s">
        <v>8429</v>
      </c>
      <c r="G70" t="s">
        <v>8434</v>
      </c>
      <c r="H70" t="s">
        <v>8439</v>
      </c>
      <c r="I70" t="s">
        <v>8431</v>
      </c>
      <c r="J70" t="s">
        <v>8432</v>
      </c>
      <c r="K70" t="s">
        <v>8427</v>
      </c>
    </row>
    <row r="71" spans="1:11" x14ac:dyDescent="0.25">
      <c r="A71" t="s">
        <v>296</v>
      </c>
      <c r="B71" t="s">
        <v>8936</v>
      </c>
      <c r="C71" t="s">
        <v>306</v>
      </c>
      <c r="D71" t="s">
        <v>8430</v>
      </c>
      <c r="E71" t="s">
        <v>8641</v>
      </c>
      <c r="F71" t="s">
        <v>8429</v>
      </c>
      <c r="G71" t="s">
        <v>8434</v>
      </c>
      <c r="H71" t="s">
        <v>8442</v>
      </c>
      <c r="I71" t="s">
        <v>8431</v>
      </c>
      <c r="J71" t="s">
        <v>8432</v>
      </c>
      <c r="K71" t="s">
        <v>8427</v>
      </c>
    </row>
    <row r="72" spans="1:11" x14ac:dyDescent="0.25">
      <c r="A72" t="s">
        <v>296</v>
      </c>
      <c r="B72" t="s">
        <v>8935</v>
      </c>
      <c r="C72" t="s">
        <v>306</v>
      </c>
      <c r="D72" t="s">
        <v>8430</v>
      </c>
      <c r="E72" t="s">
        <v>8640</v>
      </c>
      <c r="F72" t="s">
        <v>8429</v>
      </c>
      <c r="G72" t="s">
        <v>8434</v>
      </c>
      <c r="H72" t="s">
        <v>8442</v>
      </c>
      <c r="I72" t="s">
        <v>8431</v>
      </c>
      <c r="J72" t="s">
        <v>8432</v>
      </c>
      <c r="K72" t="s">
        <v>8427</v>
      </c>
    </row>
    <row r="73" spans="1:11" x14ac:dyDescent="0.25">
      <c r="A73" t="s">
        <v>296</v>
      </c>
      <c r="B73" t="s">
        <v>8937</v>
      </c>
      <c r="C73" t="s">
        <v>306</v>
      </c>
      <c r="D73" t="s">
        <v>8430</v>
      </c>
      <c r="E73" t="s">
        <v>8642</v>
      </c>
      <c r="F73" t="s">
        <v>8429</v>
      </c>
      <c r="G73" t="s">
        <v>8434</v>
      </c>
      <c r="H73" t="s">
        <v>8442</v>
      </c>
      <c r="I73" t="s">
        <v>8431</v>
      </c>
      <c r="J73" t="s">
        <v>8432</v>
      </c>
      <c r="K73" t="s">
        <v>8427</v>
      </c>
    </row>
    <row r="74" spans="1:11" x14ac:dyDescent="0.25">
      <c r="A74" t="s">
        <v>296</v>
      </c>
      <c r="B74" t="s">
        <v>8938</v>
      </c>
      <c r="C74" t="s">
        <v>306</v>
      </c>
      <c r="D74" t="s">
        <v>8430</v>
      </c>
      <c r="E74" t="s">
        <v>8643</v>
      </c>
      <c r="F74" t="s">
        <v>8429</v>
      </c>
      <c r="G74" t="s">
        <v>8434</v>
      </c>
      <c r="H74" t="s">
        <v>8442</v>
      </c>
      <c r="I74" t="s">
        <v>8431</v>
      </c>
      <c r="J74" t="s">
        <v>8432</v>
      </c>
      <c r="K74" t="s">
        <v>8427</v>
      </c>
    </row>
    <row r="75" spans="1:11" x14ac:dyDescent="0.25">
      <c r="A75" t="s">
        <v>296</v>
      </c>
      <c r="B75" t="s">
        <v>8939</v>
      </c>
      <c r="C75" t="s">
        <v>306</v>
      </c>
      <c r="D75" t="s">
        <v>8430</v>
      </c>
      <c r="E75" t="s">
        <v>8644</v>
      </c>
      <c r="F75" t="s">
        <v>8429</v>
      </c>
      <c r="G75" t="s">
        <v>8434</v>
      </c>
      <c r="H75" t="s">
        <v>8439</v>
      </c>
      <c r="I75" t="s">
        <v>8431</v>
      </c>
      <c r="J75" t="s">
        <v>8432</v>
      </c>
      <c r="K75" t="s">
        <v>8427</v>
      </c>
    </row>
    <row r="76" spans="1:11" x14ac:dyDescent="0.25">
      <c r="A76" t="s">
        <v>296</v>
      </c>
      <c r="B76" t="s">
        <v>8940</v>
      </c>
      <c r="C76" t="s">
        <v>306</v>
      </c>
      <c r="D76" t="s">
        <v>8430</v>
      </c>
      <c r="E76" t="s">
        <v>8645</v>
      </c>
      <c r="F76" t="s">
        <v>8429</v>
      </c>
      <c r="G76" t="s">
        <v>8434</v>
      </c>
      <c r="H76" t="s">
        <v>8439</v>
      </c>
      <c r="I76" t="s">
        <v>8431</v>
      </c>
      <c r="J76" t="s">
        <v>8432</v>
      </c>
      <c r="K76" t="s">
        <v>8427</v>
      </c>
    </row>
    <row r="77" spans="1:11" x14ac:dyDescent="0.25">
      <c r="A77" t="s">
        <v>296</v>
      </c>
      <c r="B77" t="s">
        <v>8942</v>
      </c>
      <c r="C77" t="s">
        <v>306</v>
      </c>
      <c r="D77" t="s">
        <v>8430</v>
      </c>
      <c r="E77" t="s">
        <v>8647</v>
      </c>
      <c r="F77" t="s">
        <v>8429</v>
      </c>
      <c r="G77" t="s">
        <v>8434</v>
      </c>
      <c r="H77" t="s">
        <v>8439</v>
      </c>
      <c r="I77" t="s">
        <v>8431</v>
      </c>
      <c r="J77" t="s">
        <v>8432</v>
      </c>
      <c r="K77" t="s">
        <v>8427</v>
      </c>
    </row>
    <row r="78" spans="1:11" x14ac:dyDescent="0.25">
      <c r="A78" t="s">
        <v>296</v>
      </c>
      <c r="B78" t="s">
        <v>8943</v>
      </c>
      <c r="C78" t="s">
        <v>306</v>
      </c>
      <c r="D78" t="s">
        <v>8430</v>
      </c>
      <c r="E78" t="s">
        <v>8648</v>
      </c>
      <c r="F78" t="s">
        <v>8429</v>
      </c>
      <c r="G78" t="s">
        <v>8434</v>
      </c>
      <c r="H78" t="s">
        <v>8442</v>
      </c>
      <c r="I78" t="s">
        <v>8431</v>
      </c>
      <c r="J78" t="s">
        <v>8432</v>
      </c>
      <c r="K78" t="s">
        <v>8427</v>
      </c>
    </row>
    <row r="79" spans="1:11" x14ac:dyDescent="0.25">
      <c r="A79" t="s">
        <v>296</v>
      </c>
      <c r="B79" t="s">
        <v>8944</v>
      </c>
      <c r="C79" t="s">
        <v>306</v>
      </c>
      <c r="D79" t="s">
        <v>8430</v>
      </c>
      <c r="E79" t="s">
        <v>8649</v>
      </c>
      <c r="F79" t="s">
        <v>8429</v>
      </c>
      <c r="G79" t="s">
        <v>8434</v>
      </c>
      <c r="H79" t="s">
        <v>8439</v>
      </c>
      <c r="I79" t="s">
        <v>8431</v>
      </c>
      <c r="J79" t="s">
        <v>8432</v>
      </c>
      <c r="K79" t="s">
        <v>8427</v>
      </c>
    </row>
    <row r="80" spans="1:11" x14ac:dyDescent="0.25">
      <c r="A80" t="s">
        <v>296</v>
      </c>
      <c r="B80" t="s">
        <v>8941</v>
      </c>
      <c r="C80" t="s">
        <v>306</v>
      </c>
      <c r="D80" t="s">
        <v>8430</v>
      </c>
      <c r="E80" t="s">
        <v>8646</v>
      </c>
      <c r="F80" t="s">
        <v>8429</v>
      </c>
      <c r="G80" t="s">
        <v>8434</v>
      </c>
      <c r="H80" t="s">
        <v>8442</v>
      </c>
      <c r="I80" t="s">
        <v>8431</v>
      </c>
      <c r="J80" t="s">
        <v>8432</v>
      </c>
      <c r="K80" t="s">
        <v>8427</v>
      </c>
    </row>
    <row r="83" spans="1:11" x14ac:dyDescent="0.25">
      <c r="A83" t="s">
        <v>296</v>
      </c>
      <c r="B83" t="s">
        <v>8903</v>
      </c>
      <c r="C83" t="s">
        <v>306</v>
      </c>
      <c r="D83" t="s">
        <v>8430</v>
      </c>
      <c r="E83" t="s">
        <v>8608</v>
      </c>
      <c r="F83" t="s">
        <v>8429</v>
      </c>
      <c r="G83" t="s">
        <v>8434</v>
      </c>
      <c r="H83" t="s">
        <v>8442</v>
      </c>
      <c r="I83" t="s">
        <v>8431</v>
      </c>
      <c r="J83" t="s">
        <v>8432</v>
      </c>
      <c r="K83" t="s">
        <v>8427</v>
      </c>
    </row>
    <row r="84" spans="1:11" x14ac:dyDescent="0.25">
      <c r="A84" t="s">
        <v>296</v>
      </c>
      <c r="B84" t="s">
        <v>8918</v>
      </c>
      <c r="C84" t="s">
        <v>306</v>
      </c>
      <c r="D84" t="s">
        <v>8430</v>
      </c>
      <c r="E84" t="s">
        <v>8623</v>
      </c>
      <c r="F84" t="s">
        <v>8429</v>
      </c>
      <c r="G84" t="s">
        <v>8434</v>
      </c>
      <c r="H84" t="s">
        <v>8439</v>
      </c>
      <c r="I84" t="s">
        <v>8431</v>
      </c>
      <c r="J84" t="s">
        <v>8432</v>
      </c>
      <c r="K84" t="s">
        <v>8427</v>
      </c>
    </row>
    <row r="85" spans="1:11" x14ac:dyDescent="0.25">
      <c r="A85" t="s">
        <v>296</v>
      </c>
      <c r="B85" t="s">
        <v>8904</v>
      </c>
      <c r="C85" t="s">
        <v>306</v>
      </c>
      <c r="D85" t="s">
        <v>8430</v>
      </c>
      <c r="E85" t="s">
        <v>8609</v>
      </c>
      <c r="F85" t="s">
        <v>8429</v>
      </c>
      <c r="G85" t="s">
        <v>8434</v>
      </c>
      <c r="H85" t="s">
        <v>8439</v>
      </c>
      <c r="I85" t="s">
        <v>8431</v>
      </c>
      <c r="J85" t="s">
        <v>8432</v>
      </c>
      <c r="K85" t="s">
        <v>8427</v>
      </c>
    </row>
    <row r="86" spans="1:11" x14ac:dyDescent="0.25">
      <c r="A86" t="s">
        <v>296</v>
      </c>
      <c r="B86" t="s">
        <v>8919</v>
      </c>
      <c r="C86" t="s">
        <v>306</v>
      </c>
      <c r="D86" t="s">
        <v>8430</v>
      </c>
      <c r="E86" t="s">
        <v>8624</v>
      </c>
      <c r="F86" t="s">
        <v>8429</v>
      </c>
      <c r="G86" t="s">
        <v>8434</v>
      </c>
      <c r="H86" t="s">
        <v>8480</v>
      </c>
      <c r="I86" t="s">
        <v>8431</v>
      </c>
      <c r="J86" t="s">
        <v>8432</v>
      </c>
      <c r="K86" t="s">
        <v>8427</v>
      </c>
    </row>
    <row r="87" spans="1:11" x14ac:dyDescent="0.25">
      <c r="A87" t="s">
        <v>296</v>
      </c>
      <c r="B87" t="s">
        <v>8905</v>
      </c>
      <c r="C87" t="s">
        <v>306</v>
      </c>
      <c r="D87" t="s">
        <v>8430</v>
      </c>
      <c r="E87" t="s">
        <v>8610</v>
      </c>
      <c r="F87" t="s">
        <v>8429</v>
      </c>
      <c r="G87" t="s">
        <v>8434</v>
      </c>
      <c r="H87" t="s">
        <v>8439</v>
      </c>
      <c r="I87" t="s">
        <v>8431</v>
      </c>
      <c r="J87" t="s">
        <v>8432</v>
      </c>
      <c r="K87" t="s">
        <v>8427</v>
      </c>
    </row>
    <row r="88" spans="1:11" x14ac:dyDescent="0.25">
      <c r="A88" t="s">
        <v>296</v>
      </c>
      <c r="B88" t="s">
        <v>8920</v>
      </c>
      <c r="C88" t="s">
        <v>306</v>
      </c>
      <c r="D88" t="s">
        <v>8430</v>
      </c>
      <c r="E88" t="s">
        <v>8625</v>
      </c>
      <c r="F88" t="s">
        <v>8429</v>
      </c>
      <c r="G88" t="s">
        <v>8434</v>
      </c>
      <c r="H88" t="s">
        <v>8442</v>
      </c>
      <c r="I88" t="s">
        <v>8431</v>
      </c>
      <c r="J88" t="s">
        <v>8432</v>
      </c>
      <c r="K88" t="s">
        <v>8427</v>
      </c>
    </row>
    <row r="89" spans="1:11" x14ac:dyDescent="0.25">
      <c r="A89" t="s">
        <v>296</v>
      </c>
      <c r="B89" t="s">
        <v>8906</v>
      </c>
      <c r="C89" t="s">
        <v>306</v>
      </c>
      <c r="D89" t="s">
        <v>8430</v>
      </c>
      <c r="E89" t="s">
        <v>8611</v>
      </c>
      <c r="F89" t="s">
        <v>8429</v>
      </c>
      <c r="G89" t="s">
        <v>8434</v>
      </c>
      <c r="H89" t="s">
        <v>8493</v>
      </c>
      <c r="I89" t="s">
        <v>8431</v>
      </c>
      <c r="J89" t="s">
        <v>8432</v>
      </c>
      <c r="K89" t="s">
        <v>8427</v>
      </c>
    </row>
    <row r="90" spans="1:11" x14ac:dyDescent="0.25">
      <c r="A90" t="s">
        <v>296</v>
      </c>
      <c r="B90" t="s">
        <v>8907</v>
      </c>
      <c r="C90" t="s">
        <v>306</v>
      </c>
      <c r="D90" t="s">
        <v>8430</v>
      </c>
      <c r="E90" t="s">
        <v>8612</v>
      </c>
      <c r="F90" t="s">
        <v>8429</v>
      </c>
      <c r="G90" t="s">
        <v>8434</v>
      </c>
      <c r="H90" t="s">
        <v>8442</v>
      </c>
      <c r="I90" t="s">
        <v>8431</v>
      </c>
      <c r="J90" t="s">
        <v>8432</v>
      </c>
      <c r="K90" t="s">
        <v>8427</v>
      </c>
    </row>
    <row r="91" spans="1:11" x14ac:dyDescent="0.25">
      <c r="A91" t="s">
        <v>296</v>
      </c>
      <c r="B91" t="s">
        <v>8908</v>
      </c>
      <c r="C91" t="s">
        <v>306</v>
      </c>
      <c r="D91" t="s">
        <v>8430</v>
      </c>
      <c r="E91" t="s">
        <v>8613</v>
      </c>
      <c r="F91" t="s">
        <v>8429</v>
      </c>
      <c r="G91" t="s">
        <v>8434</v>
      </c>
      <c r="H91" t="s">
        <v>8439</v>
      </c>
      <c r="I91" t="s">
        <v>8431</v>
      </c>
      <c r="J91" t="s">
        <v>8432</v>
      </c>
      <c r="K91" t="s">
        <v>8427</v>
      </c>
    </row>
    <row r="92" spans="1:11" x14ac:dyDescent="0.25">
      <c r="A92" t="s">
        <v>296</v>
      </c>
      <c r="B92" t="s">
        <v>8917</v>
      </c>
      <c r="C92" t="s">
        <v>306</v>
      </c>
      <c r="D92" t="s">
        <v>8430</v>
      </c>
      <c r="E92" t="s">
        <v>8622</v>
      </c>
      <c r="F92" t="s">
        <v>8429</v>
      </c>
      <c r="G92" t="s">
        <v>8434</v>
      </c>
      <c r="H92" t="s">
        <v>8439</v>
      </c>
      <c r="I92" t="s">
        <v>8431</v>
      </c>
      <c r="J92" t="s">
        <v>8432</v>
      </c>
      <c r="K92" t="s">
        <v>8427</v>
      </c>
    </row>
    <row r="93" spans="1:11" x14ac:dyDescent="0.25">
      <c r="A93" t="s">
        <v>296</v>
      </c>
      <c r="B93" t="s">
        <v>8913</v>
      </c>
      <c r="C93" t="s">
        <v>306</v>
      </c>
      <c r="D93" t="s">
        <v>8430</v>
      </c>
      <c r="E93" t="s">
        <v>8618</v>
      </c>
      <c r="F93" t="s">
        <v>8429</v>
      </c>
      <c r="G93" t="s">
        <v>8434</v>
      </c>
      <c r="H93" t="s">
        <v>8439</v>
      </c>
      <c r="I93" t="s">
        <v>8431</v>
      </c>
      <c r="J93" t="s">
        <v>8432</v>
      </c>
      <c r="K93" t="s">
        <v>8427</v>
      </c>
    </row>
    <row r="94" spans="1:11" x14ac:dyDescent="0.25">
      <c r="A94" t="s">
        <v>296</v>
      </c>
      <c r="B94" t="s">
        <v>8912</v>
      </c>
      <c r="C94" t="s">
        <v>306</v>
      </c>
      <c r="D94" t="s">
        <v>8430</v>
      </c>
      <c r="E94" t="s">
        <v>8617</v>
      </c>
      <c r="F94" t="s">
        <v>8429</v>
      </c>
      <c r="G94" t="s">
        <v>8434</v>
      </c>
      <c r="H94" t="s">
        <v>8439</v>
      </c>
      <c r="I94" t="s">
        <v>8431</v>
      </c>
      <c r="J94" t="s">
        <v>8432</v>
      </c>
      <c r="K94" t="s">
        <v>8427</v>
      </c>
    </row>
    <row r="95" spans="1:11" x14ac:dyDescent="0.25">
      <c r="A95" t="s">
        <v>296</v>
      </c>
      <c r="B95" t="s">
        <v>8910</v>
      </c>
      <c r="C95" t="s">
        <v>306</v>
      </c>
      <c r="D95" t="s">
        <v>8430</v>
      </c>
      <c r="E95" t="s">
        <v>8615</v>
      </c>
      <c r="F95" t="s">
        <v>8429</v>
      </c>
      <c r="G95" t="s">
        <v>8434</v>
      </c>
      <c r="H95" t="s">
        <v>8439</v>
      </c>
      <c r="I95" t="s">
        <v>8431</v>
      </c>
      <c r="J95" t="s">
        <v>8432</v>
      </c>
      <c r="K95" t="s">
        <v>8427</v>
      </c>
    </row>
    <row r="96" spans="1:11" x14ac:dyDescent="0.25">
      <c r="A96" t="s">
        <v>296</v>
      </c>
      <c r="B96" t="s">
        <v>8909</v>
      </c>
      <c r="C96" t="s">
        <v>306</v>
      </c>
      <c r="D96" t="s">
        <v>8430</v>
      </c>
      <c r="E96" t="s">
        <v>8614</v>
      </c>
      <c r="F96" t="s">
        <v>8429</v>
      </c>
      <c r="G96" t="s">
        <v>8434</v>
      </c>
      <c r="H96" t="s">
        <v>8439</v>
      </c>
      <c r="I96" t="s">
        <v>8431</v>
      </c>
      <c r="J96" t="s">
        <v>8432</v>
      </c>
      <c r="K96" t="s">
        <v>8427</v>
      </c>
    </row>
    <row r="97" spans="1:11" x14ac:dyDescent="0.25">
      <c r="A97" t="s">
        <v>296</v>
      </c>
      <c r="B97" t="s">
        <v>8911</v>
      </c>
      <c r="C97" t="s">
        <v>306</v>
      </c>
      <c r="D97" t="s">
        <v>8430</v>
      </c>
      <c r="E97" t="s">
        <v>8616</v>
      </c>
      <c r="F97" t="s">
        <v>8429</v>
      </c>
      <c r="G97" t="s">
        <v>8434</v>
      </c>
      <c r="H97" t="s">
        <v>8442</v>
      </c>
      <c r="I97" t="s">
        <v>8431</v>
      </c>
      <c r="J97" t="s">
        <v>8432</v>
      </c>
      <c r="K97" t="s">
        <v>8427</v>
      </c>
    </row>
    <row r="98" spans="1:11" x14ac:dyDescent="0.25">
      <c r="A98" t="s">
        <v>296</v>
      </c>
      <c r="B98" t="s">
        <v>8921</v>
      </c>
      <c r="C98" t="s">
        <v>306</v>
      </c>
      <c r="D98" t="s">
        <v>8430</v>
      </c>
      <c r="E98" t="s">
        <v>8626</v>
      </c>
      <c r="F98" t="s">
        <v>8429</v>
      </c>
      <c r="G98" t="s">
        <v>8434</v>
      </c>
      <c r="H98" t="s">
        <v>8442</v>
      </c>
      <c r="I98" t="s">
        <v>8431</v>
      </c>
      <c r="J98" t="s">
        <v>8432</v>
      </c>
      <c r="K98" t="s">
        <v>8427</v>
      </c>
    </row>
    <row r="99" spans="1:11" x14ac:dyDescent="0.25">
      <c r="A99" t="s">
        <v>296</v>
      </c>
      <c r="B99" t="s">
        <v>8914</v>
      </c>
      <c r="C99" t="s">
        <v>306</v>
      </c>
      <c r="D99" t="s">
        <v>8430</v>
      </c>
      <c r="E99" t="s">
        <v>8619</v>
      </c>
      <c r="F99" t="s">
        <v>8429</v>
      </c>
      <c r="G99" t="s">
        <v>8434</v>
      </c>
      <c r="H99" t="s">
        <v>8493</v>
      </c>
      <c r="I99" t="s">
        <v>8431</v>
      </c>
      <c r="J99" t="s">
        <v>8432</v>
      </c>
      <c r="K99" t="s">
        <v>8427</v>
      </c>
    </row>
    <row r="100" spans="1:11" x14ac:dyDescent="0.25">
      <c r="A100" t="s">
        <v>296</v>
      </c>
      <c r="B100" t="s">
        <v>8915</v>
      </c>
      <c r="C100" t="s">
        <v>306</v>
      </c>
      <c r="D100" t="s">
        <v>8430</v>
      </c>
      <c r="E100" t="s">
        <v>8620</v>
      </c>
      <c r="F100" t="s">
        <v>8429</v>
      </c>
      <c r="G100" t="s">
        <v>8434</v>
      </c>
      <c r="H100" t="s">
        <v>8442</v>
      </c>
      <c r="I100" t="s">
        <v>8431</v>
      </c>
      <c r="J100" t="s">
        <v>8432</v>
      </c>
      <c r="K100" t="s">
        <v>8427</v>
      </c>
    </row>
    <row r="101" spans="1:11" x14ac:dyDescent="0.25">
      <c r="A101" t="s">
        <v>296</v>
      </c>
      <c r="B101" t="s">
        <v>8916</v>
      </c>
      <c r="C101" t="s">
        <v>306</v>
      </c>
      <c r="D101" t="s">
        <v>8430</v>
      </c>
      <c r="E101" t="s">
        <v>8621</v>
      </c>
      <c r="F101" t="s">
        <v>8429</v>
      </c>
      <c r="G101" t="s">
        <v>8434</v>
      </c>
      <c r="H101" t="s">
        <v>8439</v>
      </c>
      <c r="I101" t="s">
        <v>8431</v>
      </c>
      <c r="J101" t="s">
        <v>8432</v>
      </c>
      <c r="K101" t="s">
        <v>8427</v>
      </c>
    </row>
    <row r="104" spans="1:11" x14ac:dyDescent="0.25">
      <c r="A104" t="s">
        <v>296</v>
      </c>
      <c r="B104" t="s">
        <v>8747</v>
      </c>
      <c r="C104" t="s">
        <v>306</v>
      </c>
      <c r="D104" t="s">
        <v>8430</v>
      </c>
      <c r="E104" t="s">
        <v>8436</v>
      </c>
      <c r="F104" t="s">
        <v>8429</v>
      </c>
      <c r="G104" t="s">
        <v>8434</v>
      </c>
      <c r="H104" t="s">
        <v>8437</v>
      </c>
      <c r="I104" t="s">
        <v>8431</v>
      </c>
      <c r="J104" t="s">
        <v>8432</v>
      </c>
      <c r="K104" t="s">
        <v>8427</v>
      </c>
    </row>
    <row r="105" spans="1:11" x14ac:dyDescent="0.25">
      <c r="A105" t="s">
        <v>296</v>
      </c>
      <c r="B105" t="s">
        <v>8746</v>
      </c>
      <c r="C105" t="s">
        <v>306</v>
      </c>
      <c r="D105" t="s">
        <v>8430</v>
      </c>
      <c r="E105" t="s">
        <v>8433</v>
      </c>
      <c r="F105" t="s">
        <v>8429</v>
      </c>
      <c r="G105" t="s">
        <v>8434</v>
      </c>
      <c r="H105" t="s">
        <v>8435</v>
      </c>
      <c r="I105" t="s">
        <v>8431</v>
      </c>
      <c r="J105" t="s">
        <v>8432</v>
      </c>
      <c r="K105" t="s">
        <v>8427</v>
      </c>
    </row>
    <row r="108" spans="1:11" x14ac:dyDescent="0.25">
      <c r="A108" t="s">
        <v>296</v>
      </c>
      <c r="B108" t="s">
        <v>8756</v>
      </c>
      <c r="C108" t="s">
        <v>306</v>
      </c>
      <c r="D108" t="s">
        <v>8430</v>
      </c>
      <c r="E108" t="s">
        <v>8449</v>
      </c>
      <c r="F108" t="s">
        <v>8429</v>
      </c>
      <c r="G108" t="s">
        <v>8434</v>
      </c>
      <c r="H108" t="s">
        <v>8442</v>
      </c>
      <c r="I108" t="s">
        <v>8431</v>
      </c>
      <c r="J108" t="s">
        <v>8432</v>
      </c>
      <c r="K108" t="s">
        <v>8427</v>
      </c>
    </row>
    <row r="109" spans="1:11" x14ac:dyDescent="0.25">
      <c r="A109" t="s">
        <v>296</v>
      </c>
      <c r="B109" t="s">
        <v>8759</v>
      </c>
      <c r="C109" t="s">
        <v>306</v>
      </c>
      <c r="D109" t="s">
        <v>8430</v>
      </c>
      <c r="E109" t="s">
        <v>8452</v>
      </c>
      <c r="F109" t="s">
        <v>8429</v>
      </c>
      <c r="G109" t="s">
        <v>8434</v>
      </c>
      <c r="H109" t="s">
        <v>8442</v>
      </c>
      <c r="I109" t="s">
        <v>8431</v>
      </c>
      <c r="J109" t="s">
        <v>8432</v>
      </c>
      <c r="K109" t="s">
        <v>8427</v>
      </c>
    </row>
    <row r="110" spans="1:11" x14ac:dyDescent="0.25">
      <c r="A110" t="s">
        <v>296</v>
      </c>
      <c r="B110" t="s">
        <v>8761</v>
      </c>
      <c r="C110" t="s">
        <v>306</v>
      </c>
      <c r="D110" t="s">
        <v>8430</v>
      </c>
      <c r="E110" t="s">
        <v>8454</v>
      </c>
      <c r="F110" t="s">
        <v>8429</v>
      </c>
      <c r="G110" t="s">
        <v>8434</v>
      </c>
      <c r="H110" t="s">
        <v>8442</v>
      </c>
      <c r="I110" t="s">
        <v>8431</v>
      </c>
      <c r="J110" t="s">
        <v>8432</v>
      </c>
      <c r="K110" t="s">
        <v>8427</v>
      </c>
    </row>
    <row r="111" spans="1:11" x14ac:dyDescent="0.25">
      <c r="A111" t="s">
        <v>296</v>
      </c>
      <c r="B111" t="s">
        <v>8766</v>
      </c>
      <c r="C111" t="s">
        <v>306</v>
      </c>
      <c r="D111" t="s">
        <v>8430</v>
      </c>
      <c r="E111" t="s">
        <v>8459</v>
      </c>
      <c r="F111" t="s">
        <v>8429</v>
      </c>
      <c r="G111" t="s">
        <v>8434</v>
      </c>
      <c r="H111" t="s">
        <v>8442</v>
      </c>
      <c r="I111" t="s">
        <v>8431</v>
      </c>
      <c r="J111" t="s">
        <v>8432</v>
      </c>
      <c r="K111" t="s">
        <v>8427</v>
      </c>
    </row>
    <row r="112" spans="1:11" x14ac:dyDescent="0.25">
      <c r="A112" t="s">
        <v>296</v>
      </c>
      <c r="B112" t="s">
        <v>8774</v>
      </c>
      <c r="C112" t="s">
        <v>306</v>
      </c>
      <c r="D112" t="s">
        <v>8430</v>
      </c>
      <c r="E112" t="s">
        <v>8468</v>
      </c>
      <c r="F112" t="s">
        <v>8429</v>
      </c>
      <c r="G112" t="s">
        <v>8434</v>
      </c>
      <c r="H112" t="s">
        <v>8442</v>
      </c>
      <c r="I112" t="s">
        <v>8431</v>
      </c>
      <c r="J112" t="s">
        <v>8432</v>
      </c>
      <c r="K112" t="s">
        <v>8427</v>
      </c>
    </row>
    <row r="113" spans="1:11" x14ac:dyDescent="0.25">
      <c r="A113" t="s">
        <v>296</v>
      </c>
      <c r="B113" t="s">
        <v>8748</v>
      </c>
      <c r="C113" t="s">
        <v>306</v>
      </c>
      <c r="D113" t="s">
        <v>8430</v>
      </c>
      <c r="E113" t="s">
        <v>8438</v>
      </c>
      <c r="F113" t="s">
        <v>8429</v>
      </c>
      <c r="G113" t="s">
        <v>8434</v>
      </c>
      <c r="H113" t="s">
        <v>8439</v>
      </c>
      <c r="I113" t="s">
        <v>8431</v>
      </c>
      <c r="J113" t="s">
        <v>8432</v>
      </c>
      <c r="K113" t="s">
        <v>8427</v>
      </c>
    </row>
    <row r="114" spans="1:11" x14ac:dyDescent="0.25">
      <c r="A114" t="s">
        <v>296</v>
      </c>
      <c r="B114" t="s">
        <v>8749</v>
      </c>
      <c r="C114" t="s">
        <v>306</v>
      </c>
      <c r="D114" t="s">
        <v>8430</v>
      </c>
      <c r="E114" t="s">
        <v>8440</v>
      </c>
      <c r="F114" t="s">
        <v>8429</v>
      </c>
      <c r="G114" t="s">
        <v>8434</v>
      </c>
      <c r="H114" t="s">
        <v>8439</v>
      </c>
      <c r="I114" t="s">
        <v>8431</v>
      </c>
      <c r="J114" t="s">
        <v>8432</v>
      </c>
      <c r="K114" t="s">
        <v>8427</v>
      </c>
    </row>
    <row r="115" spans="1:11" x14ac:dyDescent="0.25">
      <c r="A115" t="s">
        <v>296</v>
      </c>
      <c r="B115" t="s">
        <v>8753</v>
      </c>
      <c r="C115" t="s">
        <v>306</v>
      </c>
      <c r="D115" t="s">
        <v>8430</v>
      </c>
      <c r="E115" t="s">
        <v>8445</v>
      </c>
      <c r="F115" t="s">
        <v>8429</v>
      </c>
      <c r="G115" t="s">
        <v>8434</v>
      </c>
      <c r="H115" t="s">
        <v>8442</v>
      </c>
      <c r="I115" t="s">
        <v>8431</v>
      </c>
      <c r="J115" t="s">
        <v>8432</v>
      </c>
      <c r="K115" t="s">
        <v>8427</v>
      </c>
    </row>
    <row r="116" spans="1:11" x14ac:dyDescent="0.25">
      <c r="A116" t="s">
        <v>296</v>
      </c>
      <c r="B116" t="s">
        <v>8751</v>
      </c>
      <c r="C116" t="s">
        <v>306</v>
      </c>
      <c r="D116" t="s">
        <v>8430</v>
      </c>
      <c r="E116" t="s">
        <v>8443</v>
      </c>
      <c r="F116" t="s">
        <v>8429</v>
      </c>
      <c r="G116" t="s">
        <v>8434</v>
      </c>
      <c r="H116" t="s">
        <v>8439</v>
      </c>
      <c r="I116" t="s">
        <v>8431</v>
      </c>
      <c r="J116" t="s">
        <v>8432</v>
      </c>
      <c r="K116" t="s">
        <v>8427</v>
      </c>
    </row>
    <row r="117" spans="1:11" x14ac:dyDescent="0.25">
      <c r="A117" t="s">
        <v>296</v>
      </c>
      <c r="B117" t="s">
        <v>8752</v>
      </c>
      <c r="C117" t="s">
        <v>306</v>
      </c>
      <c r="D117" t="s">
        <v>8430</v>
      </c>
      <c r="E117" t="s">
        <v>8444</v>
      </c>
      <c r="F117" t="s">
        <v>8429</v>
      </c>
      <c r="G117" t="s">
        <v>8434</v>
      </c>
      <c r="H117" t="s">
        <v>8442</v>
      </c>
      <c r="I117" t="s">
        <v>8431</v>
      </c>
      <c r="J117" t="s">
        <v>8432</v>
      </c>
      <c r="K117" t="s">
        <v>8427</v>
      </c>
    </row>
    <row r="118" spans="1:11" x14ac:dyDescent="0.25">
      <c r="A118" t="s">
        <v>296</v>
      </c>
      <c r="B118" t="s">
        <v>8754</v>
      </c>
      <c r="C118" t="s">
        <v>306</v>
      </c>
      <c r="D118" t="s">
        <v>8430</v>
      </c>
      <c r="E118" t="s">
        <v>8446</v>
      </c>
      <c r="F118" t="s">
        <v>8429</v>
      </c>
      <c r="G118" t="s">
        <v>8434</v>
      </c>
      <c r="H118" t="s">
        <v>8442</v>
      </c>
      <c r="I118" t="s">
        <v>8431</v>
      </c>
      <c r="J118" t="s">
        <v>8432</v>
      </c>
      <c r="K118" t="s">
        <v>8427</v>
      </c>
    </row>
    <row r="119" spans="1:11" x14ac:dyDescent="0.25">
      <c r="A119" t="s">
        <v>296</v>
      </c>
      <c r="B119" t="s">
        <v>8750</v>
      </c>
      <c r="C119" t="s">
        <v>306</v>
      </c>
      <c r="D119" t="s">
        <v>8430</v>
      </c>
      <c r="E119" t="s">
        <v>8441</v>
      </c>
      <c r="F119" t="s">
        <v>8429</v>
      </c>
      <c r="G119" t="s">
        <v>8434</v>
      </c>
      <c r="H119" t="s">
        <v>8442</v>
      </c>
      <c r="I119" t="s">
        <v>8431</v>
      </c>
      <c r="J119" t="s">
        <v>8432</v>
      </c>
      <c r="K119" t="s">
        <v>8427</v>
      </c>
    </row>
    <row r="120" spans="1:11" x14ac:dyDescent="0.25">
      <c r="A120" t="s">
        <v>296</v>
      </c>
      <c r="B120" t="s">
        <v>8768</v>
      </c>
      <c r="C120" t="s">
        <v>306</v>
      </c>
      <c r="D120" t="s">
        <v>8430</v>
      </c>
      <c r="E120" t="s">
        <v>8461</v>
      </c>
      <c r="F120" t="s">
        <v>8429</v>
      </c>
      <c r="G120" t="s">
        <v>8434</v>
      </c>
      <c r="H120" t="s">
        <v>8442</v>
      </c>
      <c r="I120" t="s">
        <v>8431</v>
      </c>
      <c r="J120" t="s">
        <v>8432</v>
      </c>
      <c r="K120" t="s">
        <v>8427</v>
      </c>
    </row>
    <row r="121" spans="1:11" x14ac:dyDescent="0.25">
      <c r="A121" t="s">
        <v>296</v>
      </c>
      <c r="B121" t="s">
        <v>8767</v>
      </c>
      <c r="C121" t="s">
        <v>306</v>
      </c>
      <c r="D121" t="s">
        <v>8430</v>
      </c>
      <c r="E121" t="s">
        <v>8460</v>
      </c>
      <c r="F121" t="s">
        <v>8429</v>
      </c>
      <c r="G121" t="s">
        <v>8434</v>
      </c>
      <c r="H121" t="s">
        <v>8442</v>
      </c>
      <c r="I121" t="s">
        <v>8431</v>
      </c>
      <c r="J121" t="s">
        <v>8432</v>
      </c>
      <c r="K121" t="s">
        <v>8427</v>
      </c>
    </row>
    <row r="122" spans="1:11" x14ac:dyDescent="0.25">
      <c r="A122" t="s">
        <v>296</v>
      </c>
      <c r="B122" t="s">
        <v>8765</v>
      </c>
      <c r="C122" t="s">
        <v>306</v>
      </c>
      <c r="D122" t="s">
        <v>8430</v>
      </c>
      <c r="E122" t="s">
        <v>8458</v>
      </c>
      <c r="F122" t="s">
        <v>8429</v>
      </c>
      <c r="G122" t="s">
        <v>8434</v>
      </c>
      <c r="H122" t="s">
        <v>8439</v>
      </c>
      <c r="I122" t="s">
        <v>8431</v>
      </c>
      <c r="J122" t="s">
        <v>8432</v>
      </c>
      <c r="K122" t="s">
        <v>8427</v>
      </c>
    </row>
    <row r="123" spans="1:11" x14ac:dyDescent="0.25">
      <c r="A123" t="s">
        <v>296</v>
      </c>
      <c r="B123" t="s">
        <v>8772</v>
      </c>
      <c r="C123" t="s">
        <v>306</v>
      </c>
      <c r="D123" t="s">
        <v>8430</v>
      </c>
      <c r="E123" t="s">
        <v>8465</v>
      </c>
      <c r="F123" t="s">
        <v>8429</v>
      </c>
      <c r="G123" t="s">
        <v>8434</v>
      </c>
      <c r="H123" t="s">
        <v>8442</v>
      </c>
      <c r="I123" t="s">
        <v>8431</v>
      </c>
      <c r="J123" t="s">
        <v>8432</v>
      </c>
      <c r="K123" t="s">
        <v>8427</v>
      </c>
    </row>
    <row r="124" spans="1:11" x14ac:dyDescent="0.25">
      <c r="A124" t="s">
        <v>296</v>
      </c>
      <c r="B124" t="s">
        <v>8757</v>
      </c>
      <c r="C124" t="s">
        <v>306</v>
      </c>
      <c r="D124" t="s">
        <v>8430</v>
      </c>
      <c r="E124" t="s">
        <v>8450</v>
      </c>
      <c r="F124" t="s">
        <v>8429</v>
      </c>
      <c r="G124" t="s">
        <v>8434</v>
      </c>
      <c r="H124" t="s">
        <v>8442</v>
      </c>
      <c r="I124" t="s">
        <v>8431</v>
      </c>
      <c r="J124" t="s">
        <v>8432</v>
      </c>
      <c r="K124" t="s">
        <v>8427</v>
      </c>
    </row>
    <row r="125" spans="1:11" x14ac:dyDescent="0.25">
      <c r="A125" t="s">
        <v>296</v>
      </c>
      <c r="B125" t="s">
        <v>8760</v>
      </c>
      <c r="C125" t="s">
        <v>306</v>
      </c>
      <c r="D125" t="s">
        <v>8430</v>
      </c>
      <c r="E125" t="s">
        <v>8453</v>
      </c>
      <c r="F125" t="s">
        <v>8429</v>
      </c>
      <c r="G125" t="s">
        <v>8434</v>
      </c>
      <c r="H125" t="s">
        <v>8442</v>
      </c>
      <c r="I125" t="s">
        <v>8431</v>
      </c>
      <c r="J125" t="s">
        <v>8432</v>
      </c>
      <c r="K125" t="s">
        <v>8427</v>
      </c>
    </row>
    <row r="126" spans="1:11" x14ac:dyDescent="0.25">
      <c r="A126" t="s">
        <v>296</v>
      </c>
      <c r="B126" t="s">
        <v>8758</v>
      </c>
      <c r="C126" t="s">
        <v>306</v>
      </c>
      <c r="D126" t="s">
        <v>8430</v>
      </c>
      <c r="E126" t="s">
        <v>8451</v>
      </c>
      <c r="F126" t="s">
        <v>8429</v>
      </c>
      <c r="G126" t="s">
        <v>8434</v>
      </c>
      <c r="H126" t="s">
        <v>8442</v>
      </c>
      <c r="I126" t="s">
        <v>8431</v>
      </c>
      <c r="J126" t="s">
        <v>8432</v>
      </c>
      <c r="K126" t="s">
        <v>8427</v>
      </c>
    </row>
    <row r="127" spans="1:11" x14ac:dyDescent="0.25">
      <c r="A127" t="s">
        <v>296</v>
      </c>
      <c r="B127" t="s">
        <v>8773</v>
      </c>
      <c r="C127" t="s">
        <v>306</v>
      </c>
      <c r="D127" t="s">
        <v>8430</v>
      </c>
      <c r="E127" t="s">
        <v>8466</v>
      </c>
      <c r="F127" t="s">
        <v>8429</v>
      </c>
      <c r="G127" t="s">
        <v>8434</v>
      </c>
      <c r="H127" t="s">
        <v>8467</v>
      </c>
      <c r="I127" t="s">
        <v>8431</v>
      </c>
      <c r="J127" t="s">
        <v>8432</v>
      </c>
      <c r="K127" t="s">
        <v>8427</v>
      </c>
    </row>
    <row r="128" spans="1:11" x14ac:dyDescent="0.25">
      <c r="A128" t="s">
        <v>296</v>
      </c>
      <c r="B128" t="s">
        <v>8762</v>
      </c>
      <c r="C128" t="s">
        <v>306</v>
      </c>
      <c r="D128" t="s">
        <v>8430</v>
      </c>
      <c r="E128" t="s">
        <v>8455</v>
      </c>
      <c r="F128" t="s">
        <v>8429</v>
      </c>
      <c r="G128" t="s">
        <v>8434</v>
      </c>
      <c r="H128" t="s">
        <v>8439</v>
      </c>
      <c r="I128" t="s">
        <v>8431</v>
      </c>
      <c r="J128" t="s">
        <v>8432</v>
      </c>
      <c r="K128" t="s">
        <v>8427</v>
      </c>
    </row>
    <row r="129" spans="1:11" x14ac:dyDescent="0.25">
      <c r="A129" t="s">
        <v>296</v>
      </c>
      <c r="B129" t="s">
        <v>8764</v>
      </c>
      <c r="C129" t="s">
        <v>306</v>
      </c>
      <c r="D129" t="s">
        <v>8430</v>
      </c>
      <c r="E129" t="s">
        <v>8457</v>
      </c>
      <c r="F129" t="s">
        <v>8429</v>
      </c>
      <c r="G129" t="s">
        <v>8434</v>
      </c>
      <c r="H129" t="s">
        <v>8442</v>
      </c>
      <c r="I129" t="s">
        <v>8431</v>
      </c>
      <c r="J129" t="s">
        <v>8432</v>
      </c>
      <c r="K129" t="s">
        <v>8427</v>
      </c>
    </row>
    <row r="130" spans="1:11" x14ac:dyDescent="0.25">
      <c r="A130" t="s">
        <v>296</v>
      </c>
      <c r="B130" t="s">
        <v>8763</v>
      </c>
      <c r="C130" t="s">
        <v>306</v>
      </c>
      <c r="D130" t="s">
        <v>8430</v>
      </c>
      <c r="E130" t="s">
        <v>8456</v>
      </c>
      <c r="F130" t="s">
        <v>8429</v>
      </c>
      <c r="G130" t="s">
        <v>8434</v>
      </c>
      <c r="H130" t="s">
        <v>8442</v>
      </c>
      <c r="I130" t="s">
        <v>8431</v>
      </c>
      <c r="J130" t="s">
        <v>8432</v>
      </c>
      <c r="K130" t="s">
        <v>8427</v>
      </c>
    </row>
    <row r="131" spans="1:11" x14ac:dyDescent="0.25">
      <c r="A131" t="s">
        <v>296</v>
      </c>
      <c r="B131" t="s">
        <v>8755</v>
      </c>
      <c r="C131" t="s">
        <v>306</v>
      </c>
      <c r="D131" t="s">
        <v>8430</v>
      </c>
      <c r="E131" t="s">
        <v>8447</v>
      </c>
      <c r="F131" t="s">
        <v>8429</v>
      </c>
      <c r="G131" t="s">
        <v>8434</v>
      </c>
      <c r="H131" t="s">
        <v>8448</v>
      </c>
      <c r="I131" t="s">
        <v>8431</v>
      </c>
      <c r="J131" t="s">
        <v>8432</v>
      </c>
      <c r="K131" t="s">
        <v>8427</v>
      </c>
    </row>
    <row r="132" spans="1:11" x14ac:dyDescent="0.25">
      <c r="A132" t="s">
        <v>296</v>
      </c>
      <c r="B132" t="s">
        <v>8771</v>
      </c>
      <c r="C132" t="s">
        <v>306</v>
      </c>
      <c r="D132" t="s">
        <v>8430</v>
      </c>
      <c r="E132" t="s">
        <v>8464</v>
      </c>
      <c r="F132" t="s">
        <v>8429</v>
      </c>
      <c r="G132" t="s">
        <v>8434</v>
      </c>
      <c r="H132" t="s">
        <v>8442</v>
      </c>
      <c r="I132" t="s">
        <v>8431</v>
      </c>
      <c r="J132" t="s">
        <v>8432</v>
      </c>
      <c r="K132" t="s">
        <v>8427</v>
      </c>
    </row>
    <row r="133" spans="1:11" x14ac:dyDescent="0.25">
      <c r="A133" t="s">
        <v>296</v>
      </c>
      <c r="B133" t="s">
        <v>8770</v>
      </c>
      <c r="C133" t="s">
        <v>306</v>
      </c>
      <c r="D133" t="s">
        <v>8430</v>
      </c>
      <c r="E133" t="s">
        <v>8463</v>
      </c>
      <c r="F133" t="s">
        <v>8429</v>
      </c>
      <c r="G133" t="s">
        <v>8434</v>
      </c>
      <c r="H133" t="s">
        <v>8442</v>
      </c>
      <c r="I133" t="s">
        <v>8431</v>
      </c>
      <c r="J133" t="s">
        <v>8432</v>
      </c>
      <c r="K133" t="s">
        <v>8427</v>
      </c>
    </row>
    <row r="134" spans="1:11" x14ac:dyDescent="0.25">
      <c r="A134" t="s">
        <v>296</v>
      </c>
      <c r="B134" t="s">
        <v>8769</v>
      </c>
      <c r="C134" t="s">
        <v>306</v>
      </c>
      <c r="D134" t="s">
        <v>8430</v>
      </c>
      <c r="E134" t="s">
        <v>8462</v>
      </c>
      <c r="F134" t="s">
        <v>8429</v>
      </c>
      <c r="G134" t="s">
        <v>8434</v>
      </c>
      <c r="H134" t="s">
        <v>8442</v>
      </c>
      <c r="I134" t="s">
        <v>8431</v>
      </c>
      <c r="J134" t="s">
        <v>8432</v>
      </c>
      <c r="K134" t="s">
        <v>8427</v>
      </c>
    </row>
    <row r="137" spans="1:11" x14ac:dyDescent="0.25">
      <c r="A137" t="s">
        <v>296</v>
      </c>
      <c r="B137" t="s">
        <v>8775</v>
      </c>
      <c r="C137" t="s">
        <v>306</v>
      </c>
      <c r="D137" t="s">
        <v>8430</v>
      </c>
      <c r="E137" t="s">
        <v>8469</v>
      </c>
      <c r="F137" t="s">
        <v>8429</v>
      </c>
      <c r="G137" t="s">
        <v>8434</v>
      </c>
      <c r="H137" t="s">
        <v>8470</v>
      </c>
      <c r="I137" t="s">
        <v>8431</v>
      </c>
      <c r="J137" t="s">
        <v>8432</v>
      </c>
      <c r="K137" t="s">
        <v>8427</v>
      </c>
    </row>
    <row r="140" spans="1:11" x14ac:dyDescent="0.25">
      <c r="A140" t="s">
        <v>296</v>
      </c>
      <c r="B140" t="s">
        <v>8778</v>
      </c>
      <c r="C140" t="s">
        <v>306</v>
      </c>
      <c r="D140" t="s">
        <v>8430</v>
      </c>
      <c r="E140" t="s">
        <v>8473</v>
      </c>
      <c r="F140" t="s">
        <v>8429</v>
      </c>
      <c r="G140" t="s">
        <v>8434</v>
      </c>
      <c r="H140" t="s">
        <v>8439</v>
      </c>
      <c r="I140" t="s">
        <v>8431</v>
      </c>
      <c r="J140" t="s">
        <v>8432</v>
      </c>
      <c r="K140" t="s">
        <v>8427</v>
      </c>
    </row>
    <row r="141" spans="1:11" x14ac:dyDescent="0.25">
      <c r="A141" t="s">
        <v>296</v>
      </c>
      <c r="B141" t="s">
        <v>8777</v>
      </c>
      <c r="C141" t="s">
        <v>306</v>
      </c>
      <c r="D141" t="s">
        <v>8430</v>
      </c>
      <c r="E141" t="s">
        <v>8472</v>
      </c>
      <c r="F141" t="s">
        <v>8429</v>
      </c>
      <c r="G141" t="s">
        <v>8434</v>
      </c>
      <c r="H141" t="s">
        <v>8439</v>
      </c>
      <c r="I141" t="s">
        <v>8431</v>
      </c>
      <c r="J141" t="s">
        <v>8432</v>
      </c>
      <c r="K141" t="s">
        <v>8427</v>
      </c>
    </row>
    <row r="142" spans="1:11" x14ac:dyDescent="0.25">
      <c r="A142" t="s">
        <v>296</v>
      </c>
      <c r="B142" t="s">
        <v>8776</v>
      </c>
      <c r="C142" t="s">
        <v>306</v>
      </c>
      <c r="D142" t="s">
        <v>8430</v>
      </c>
      <c r="E142" t="s">
        <v>8471</v>
      </c>
      <c r="F142" t="s">
        <v>8429</v>
      </c>
      <c r="G142" t="s">
        <v>8434</v>
      </c>
      <c r="H142" t="s">
        <v>8442</v>
      </c>
      <c r="I142" t="s">
        <v>8431</v>
      </c>
      <c r="J142" t="s">
        <v>8432</v>
      </c>
      <c r="K142" t="s">
        <v>8427</v>
      </c>
    </row>
    <row r="143" spans="1:11" x14ac:dyDescent="0.25">
      <c r="A143" t="s">
        <v>296</v>
      </c>
      <c r="B143" t="s">
        <v>8807</v>
      </c>
      <c r="C143" t="s">
        <v>306</v>
      </c>
      <c r="D143" t="s">
        <v>8430</v>
      </c>
      <c r="E143" t="s">
        <v>8504</v>
      </c>
      <c r="F143" t="s">
        <v>8429</v>
      </c>
      <c r="G143" t="s">
        <v>8434</v>
      </c>
      <c r="H143" t="s">
        <v>8439</v>
      </c>
      <c r="I143" t="s">
        <v>8431</v>
      </c>
      <c r="J143" t="s">
        <v>8432</v>
      </c>
      <c r="K143" t="s">
        <v>8427</v>
      </c>
    </row>
    <row r="144" spans="1:11" x14ac:dyDescent="0.25">
      <c r="A144" t="s">
        <v>296</v>
      </c>
      <c r="B144" t="s">
        <v>8805</v>
      </c>
      <c r="C144" t="s">
        <v>306</v>
      </c>
      <c r="D144" t="s">
        <v>8430</v>
      </c>
      <c r="E144" t="s">
        <v>8502</v>
      </c>
      <c r="F144" t="s">
        <v>8429</v>
      </c>
      <c r="G144" t="s">
        <v>8434</v>
      </c>
      <c r="H144" t="s">
        <v>8439</v>
      </c>
      <c r="I144" t="s">
        <v>8431</v>
      </c>
      <c r="J144" t="s">
        <v>8432</v>
      </c>
      <c r="K144" t="s">
        <v>8427</v>
      </c>
    </row>
    <row r="145" spans="1:11" x14ac:dyDescent="0.25">
      <c r="A145" t="s">
        <v>296</v>
      </c>
      <c r="B145" t="s">
        <v>8813</v>
      </c>
      <c r="C145" t="s">
        <v>306</v>
      </c>
      <c r="D145" t="s">
        <v>8430</v>
      </c>
      <c r="E145" t="s">
        <v>8510</v>
      </c>
      <c r="F145" t="s">
        <v>8429</v>
      </c>
      <c r="G145" t="s">
        <v>8434</v>
      </c>
      <c r="H145" t="s">
        <v>8439</v>
      </c>
      <c r="I145" t="s">
        <v>8431</v>
      </c>
      <c r="J145" t="s">
        <v>8432</v>
      </c>
      <c r="K145" t="s">
        <v>8427</v>
      </c>
    </row>
    <row r="146" spans="1:11" x14ac:dyDescent="0.25">
      <c r="A146" t="s">
        <v>296</v>
      </c>
      <c r="B146" t="s">
        <v>8812</v>
      </c>
      <c r="C146" t="s">
        <v>306</v>
      </c>
      <c r="D146" t="s">
        <v>8430</v>
      </c>
      <c r="E146" t="s">
        <v>8509</v>
      </c>
      <c r="F146" t="s">
        <v>8429</v>
      </c>
      <c r="G146" t="s">
        <v>8434</v>
      </c>
      <c r="H146" t="s">
        <v>8439</v>
      </c>
      <c r="I146" t="s">
        <v>8431</v>
      </c>
      <c r="J146" t="s">
        <v>8432</v>
      </c>
      <c r="K146" t="s">
        <v>8427</v>
      </c>
    </row>
    <row r="147" spans="1:11" x14ac:dyDescent="0.25">
      <c r="A147" t="s">
        <v>296</v>
      </c>
      <c r="B147" t="s">
        <v>8811</v>
      </c>
      <c r="C147" t="s">
        <v>306</v>
      </c>
      <c r="D147" t="s">
        <v>8430</v>
      </c>
      <c r="E147" t="s">
        <v>8508</v>
      </c>
      <c r="F147" t="s">
        <v>8429</v>
      </c>
      <c r="G147" t="s">
        <v>8434</v>
      </c>
      <c r="H147" t="s">
        <v>8439</v>
      </c>
      <c r="I147" t="s">
        <v>8431</v>
      </c>
      <c r="J147" t="s">
        <v>8432</v>
      </c>
      <c r="K147" t="s">
        <v>8427</v>
      </c>
    </row>
    <row r="148" spans="1:11" x14ac:dyDescent="0.25">
      <c r="A148" t="s">
        <v>296</v>
      </c>
      <c r="B148" t="s">
        <v>8808</v>
      </c>
      <c r="C148" t="s">
        <v>306</v>
      </c>
      <c r="D148" t="s">
        <v>8430</v>
      </c>
      <c r="E148" t="s">
        <v>8505</v>
      </c>
      <c r="F148" t="s">
        <v>8429</v>
      </c>
      <c r="G148" t="s">
        <v>8434</v>
      </c>
      <c r="H148" t="s">
        <v>8439</v>
      </c>
      <c r="I148" t="s">
        <v>8431</v>
      </c>
      <c r="J148" t="s">
        <v>8432</v>
      </c>
      <c r="K148" t="s">
        <v>8427</v>
      </c>
    </row>
    <row r="149" spans="1:11" x14ac:dyDescent="0.25">
      <c r="A149" t="s">
        <v>296</v>
      </c>
      <c r="B149" t="s">
        <v>8809</v>
      </c>
      <c r="C149" t="s">
        <v>306</v>
      </c>
      <c r="D149" t="s">
        <v>8430</v>
      </c>
      <c r="E149" t="s">
        <v>8506</v>
      </c>
      <c r="F149" t="s">
        <v>8429</v>
      </c>
      <c r="G149" t="s">
        <v>8434</v>
      </c>
      <c r="H149" t="s">
        <v>8442</v>
      </c>
      <c r="I149" t="s">
        <v>8431</v>
      </c>
      <c r="J149" t="s">
        <v>8432</v>
      </c>
      <c r="K149" t="s">
        <v>8427</v>
      </c>
    </row>
    <row r="150" spans="1:11" x14ac:dyDescent="0.25">
      <c r="A150" t="s">
        <v>296</v>
      </c>
      <c r="B150" t="s">
        <v>8810</v>
      </c>
      <c r="C150" t="s">
        <v>306</v>
      </c>
      <c r="D150" t="s">
        <v>8430</v>
      </c>
      <c r="E150" t="s">
        <v>8507</v>
      </c>
      <c r="F150" t="s">
        <v>8429</v>
      </c>
      <c r="G150" t="s">
        <v>8434</v>
      </c>
      <c r="H150" t="s">
        <v>8439</v>
      </c>
      <c r="I150" t="s">
        <v>8431</v>
      </c>
      <c r="J150" t="s">
        <v>8432</v>
      </c>
      <c r="K150" t="s">
        <v>8427</v>
      </c>
    </row>
    <row r="151" spans="1:11" x14ac:dyDescent="0.25">
      <c r="A151" t="s">
        <v>296</v>
      </c>
      <c r="B151" t="s">
        <v>8814</v>
      </c>
      <c r="C151" t="s">
        <v>306</v>
      </c>
      <c r="D151" t="s">
        <v>8430</v>
      </c>
      <c r="E151" t="s">
        <v>8511</v>
      </c>
      <c r="F151" t="s">
        <v>8429</v>
      </c>
      <c r="G151" t="s">
        <v>8434</v>
      </c>
      <c r="H151" t="s">
        <v>8439</v>
      </c>
      <c r="I151" t="s">
        <v>8431</v>
      </c>
      <c r="J151" t="s">
        <v>8432</v>
      </c>
      <c r="K151" t="s">
        <v>8427</v>
      </c>
    </row>
    <row r="152" spans="1:11" x14ac:dyDescent="0.25">
      <c r="A152" t="s">
        <v>296</v>
      </c>
      <c r="B152" t="s">
        <v>8786</v>
      </c>
      <c r="C152" t="s">
        <v>306</v>
      </c>
      <c r="D152" t="s">
        <v>8430</v>
      </c>
      <c r="E152" t="s">
        <v>8482</v>
      </c>
      <c r="F152" t="s">
        <v>8429</v>
      </c>
      <c r="G152" t="s">
        <v>8434</v>
      </c>
      <c r="H152" t="s">
        <v>8442</v>
      </c>
      <c r="I152" t="s">
        <v>8431</v>
      </c>
      <c r="J152" t="s">
        <v>8432</v>
      </c>
      <c r="K152" t="s">
        <v>8427</v>
      </c>
    </row>
    <row r="153" spans="1:11" x14ac:dyDescent="0.25">
      <c r="A153" t="s">
        <v>296</v>
      </c>
      <c r="B153" t="s">
        <v>8787</v>
      </c>
      <c r="C153" t="s">
        <v>306</v>
      </c>
      <c r="D153" t="s">
        <v>8430</v>
      </c>
      <c r="E153" t="s">
        <v>8483</v>
      </c>
      <c r="F153" t="s">
        <v>8429</v>
      </c>
      <c r="G153" t="s">
        <v>8434</v>
      </c>
      <c r="H153" t="s">
        <v>8439</v>
      </c>
      <c r="I153" t="s">
        <v>8431</v>
      </c>
      <c r="J153" t="s">
        <v>8432</v>
      </c>
      <c r="K153" t="s">
        <v>8427</v>
      </c>
    </row>
    <row r="154" spans="1:11" x14ac:dyDescent="0.25">
      <c r="A154" t="s">
        <v>296</v>
      </c>
      <c r="B154" t="s">
        <v>8788</v>
      </c>
      <c r="C154" t="s">
        <v>306</v>
      </c>
      <c r="D154" t="s">
        <v>8430</v>
      </c>
      <c r="E154" t="s">
        <v>8484</v>
      </c>
      <c r="F154" t="s">
        <v>8429</v>
      </c>
      <c r="G154" t="s">
        <v>8434</v>
      </c>
      <c r="H154" t="s">
        <v>8442</v>
      </c>
      <c r="I154" t="s">
        <v>8431</v>
      </c>
      <c r="J154" t="s">
        <v>8432</v>
      </c>
      <c r="K154" t="s">
        <v>8427</v>
      </c>
    </row>
    <row r="155" spans="1:11" x14ac:dyDescent="0.25">
      <c r="A155" t="s">
        <v>296</v>
      </c>
      <c r="B155" t="s">
        <v>8783</v>
      </c>
      <c r="C155" t="s">
        <v>306</v>
      </c>
      <c r="D155" t="s">
        <v>8430</v>
      </c>
      <c r="E155" t="s">
        <v>8478</v>
      </c>
      <c r="F155" t="s">
        <v>8429</v>
      </c>
      <c r="G155" t="s">
        <v>8434</v>
      </c>
      <c r="H155" t="s">
        <v>8439</v>
      </c>
      <c r="I155" t="s">
        <v>8431</v>
      </c>
      <c r="J155" t="s">
        <v>8432</v>
      </c>
      <c r="K155" t="s">
        <v>8427</v>
      </c>
    </row>
    <row r="156" spans="1:11" x14ac:dyDescent="0.25">
      <c r="A156" t="s">
        <v>296</v>
      </c>
      <c r="B156" t="s">
        <v>8779</v>
      </c>
      <c r="C156" t="s">
        <v>306</v>
      </c>
      <c r="D156" t="s">
        <v>8430</v>
      </c>
      <c r="E156" t="s">
        <v>8474</v>
      </c>
      <c r="F156" t="s">
        <v>8429</v>
      </c>
      <c r="G156" t="s">
        <v>8434</v>
      </c>
      <c r="H156" t="s">
        <v>8442</v>
      </c>
      <c r="I156" t="s">
        <v>8431</v>
      </c>
      <c r="J156" t="s">
        <v>8432</v>
      </c>
      <c r="K156" t="s">
        <v>8427</v>
      </c>
    </row>
    <row r="157" spans="1:11" x14ac:dyDescent="0.25">
      <c r="A157" t="s">
        <v>296</v>
      </c>
      <c r="B157" t="s">
        <v>8780</v>
      </c>
      <c r="C157" t="s">
        <v>306</v>
      </c>
      <c r="D157" t="s">
        <v>8430</v>
      </c>
      <c r="E157" t="s">
        <v>8475</v>
      </c>
      <c r="F157" t="s">
        <v>8429</v>
      </c>
      <c r="G157" t="s">
        <v>8434</v>
      </c>
      <c r="H157" t="s">
        <v>8439</v>
      </c>
      <c r="I157" t="s">
        <v>8431</v>
      </c>
      <c r="J157" t="s">
        <v>8432</v>
      </c>
      <c r="K157" t="s">
        <v>8427</v>
      </c>
    </row>
    <row r="158" spans="1:11" x14ac:dyDescent="0.25">
      <c r="A158" t="s">
        <v>296</v>
      </c>
      <c r="B158" t="s">
        <v>8781</v>
      </c>
      <c r="C158" t="s">
        <v>306</v>
      </c>
      <c r="D158" t="s">
        <v>8430</v>
      </c>
      <c r="E158" t="s">
        <v>8476</v>
      </c>
      <c r="F158" t="s">
        <v>8429</v>
      </c>
      <c r="G158" t="s">
        <v>8434</v>
      </c>
      <c r="H158" t="s">
        <v>8439</v>
      </c>
      <c r="I158" t="s">
        <v>8431</v>
      </c>
      <c r="J158" t="s">
        <v>8432</v>
      </c>
      <c r="K158" t="s">
        <v>8427</v>
      </c>
    </row>
    <row r="159" spans="1:11" x14ac:dyDescent="0.25">
      <c r="A159" t="s">
        <v>296</v>
      </c>
      <c r="B159" t="s">
        <v>8782</v>
      </c>
      <c r="C159" t="s">
        <v>306</v>
      </c>
      <c r="D159" t="s">
        <v>8430</v>
      </c>
      <c r="E159" t="s">
        <v>8477</v>
      </c>
      <c r="F159" t="s">
        <v>8429</v>
      </c>
      <c r="G159" t="s">
        <v>8434</v>
      </c>
      <c r="H159" t="s">
        <v>8439</v>
      </c>
      <c r="I159" t="s">
        <v>8431</v>
      </c>
      <c r="J159" t="s">
        <v>8432</v>
      </c>
      <c r="K159" t="s">
        <v>8427</v>
      </c>
    </row>
    <row r="160" spans="1:11" x14ac:dyDescent="0.25">
      <c r="A160" t="s">
        <v>296</v>
      </c>
      <c r="B160" t="s">
        <v>8792</v>
      </c>
      <c r="C160" t="s">
        <v>306</v>
      </c>
      <c r="D160" t="s">
        <v>8430</v>
      </c>
      <c r="E160" t="s">
        <v>8488</v>
      </c>
      <c r="F160" t="s">
        <v>8429</v>
      </c>
      <c r="G160" t="s">
        <v>8434</v>
      </c>
      <c r="H160" t="s">
        <v>8439</v>
      </c>
      <c r="I160" t="s">
        <v>8431</v>
      </c>
      <c r="J160" t="s">
        <v>8432</v>
      </c>
      <c r="K160" t="s">
        <v>8427</v>
      </c>
    </row>
    <row r="161" spans="1:11" x14ac:dyDescent="0.25">
      <c r="A161" t="s">
        <v>296</v>
      </c>
      <c r="B161" t="s">
        <v>8791</v>
      </c>
      <c r="C161" t="s">
        <v>306</v>
      </c>
      <c r="D161" t="s">
        <v>8430</v>
      </c>
      <c r="E161" t="s">
        <v>8487</v>
      </c>
      <c r="F161" t="s">
        <v>8429</v>
      </c>
      <c r="G161" t="s">
        <v>8434</v>
      </c>
      <c r="H161" t="s">
        <v>8442</v>
      </c>
      <c r="I161" t="s">
        <v>8431</v>
      </c>
      <c r="J161" t="s">
        <v>8432</v>
      </c>
      <c r="K161" t="s">
        <v>8427</v>
      </c>
    </row>
    <row r="162" spans="1:11" x14ac:dyDescent="0.25">
      <c r="A162" t="s">
        <v>296</v>
      </c>
      <c r="B162" t="s">
        <v>8790</v>
      </c>
      <c r="C162" t="s">
        <v>306</v>
      </c>
      <c r="D162" t="s">
        <v>8430</v>
      </c>
      <c r="E162" t="s">
        <v>8486</v>
      </c>
      <c r="F162" t="s">
        <v>8429</v>
      </c>
      <c r="G162" t="s">
        <v>8434</v>
      </c>
      <c r="H162" t="s">
        <v>8439</v>
      </c>
      <c r="I162" t="s">
        <v>8431</v>
      </c>
      <c r="J162" t="s">
        <v>8432</v>
      </c>
      <c r="K162" t="s">
        <v>8427</v>
      </c>
    </row>
    <row r="163" spans="1:11" x14ac:dyDescent="0.25">
      <c r="A163" t="s">
        <v>296</v>
      </c>
      <c r="B163" t="s">
        <v>8789</v>
      </c>
      <c r="C163" t="s">
        <v>306</v>
      </c>
      <c r="D163" t="s">
        <v>8430</v>
      </c>
      <c r="E163" t="s">
        <v>8485</v>
      </c>
      <c r="F163" t="s">
        <v>8429</v>
      </c>
      <c r="G163" t="s">
        <v>8434</v>
      </c>
      <c r="H163" t="s">
        <v>8439</v>
      </c>
      <c r="I163" t="s">
        <v>8431</v>
      </c>
      <c r="J163" t="s">
        <v>8432</v>
      </c>
      <c r="K163" t="s">
        <v>8427</v>
      </c>
    </row>
    <row r="164" spans="1:11" x14ac:dyDescent="0.25">
      <c r="A164" t="s">
        <v>296</v>
      </c>
      <c r="B164" t="s">
        <v>8797</v>
      </c>
      <c r="C164" t="s">
        <v>306</v>
      </c>
      <c r="D164" t="s">
        <v>8430</v>
      </c>
      <c r="E164" t="s">
        <v>8494</v>
      </c>
      <c r="F164" t="s">
        <v>8429</v>
      </c>
      <c r="G164" t="s">
        <v>8434</v>
      </c>
      <c r="H164" t="s">
        <v>8439</v>
      </c>
      <c r="I164" t="s">
        <v>8431</v>
      </c>
      <c r="J164" t="s">
        <v>8432</v>
      </c>
      <c r="K164" t="s">
        <v>8427</v>
      </c>
    </row>
    <row r="165" spans="1:11" x14ac:dyDescent="0.25">
      <c r="A165" t="s">
        <v>296</v>
      </c>
      <c r="B165" t="s">
        <v>8798</v>
      </c>
      <c r="C165" t="s">
        <v>306</v>
      </c>
      <c r="D165" t="s">
        <v>8430</v>
      </c>
      <c r="E165" t="s">
        <v>8495</v>
      </c>
      <c r="F165" t="s">
        <v>8429</v>
      </c>
      <c r="G165" t="s">
        <v>8434</v>
      </c>
      <c r="H165" t="s">
        <v>8493</v>
      </c>
      <c r="I165" t="s">
        <v>8431</v>
      </c>
      <c r="J165" t="s">
        <v>8432</v>
      </c>
      <c r="K165" t="s">
        <v>8427</v>
      </c>
    </row>
    <row r="166" spans="1:11" x14ac:dyDescent="0.25">
      <c r="A166" t="s">
        <v>296</v>
      </c>
      <c r="B166" t="s">
        <v>8801</v>
      </c>
      <c r="C166" t="s">
        <v>306</v>
      </c>
      <c r="D166" t="s">
        <v>8430</v>
      </c>
      <c r="E166" t="s">
        <v>8498</v>
      </c>
      <c r="F166" t="s">
        <v>8429</v>
      </c>
      <c r="G166" t="s">
        <v>8434</v>
      </c>
      <c r="H166" t="s">
        <v>8439</v>
      </c>
      <c r="I166" t="s">
        <v>8431</v>
      </c>
      <c r="J166" t="s">
        <v>8432</v>
      </c>
      <c r="K166" t="s">
        <v>8427</v>
      </c>
    </row>
    <row r="167" spans="1:11" x14ac:dyDescent="0.25">
      <c r="A167" t="s">
        <v>296</v>
      </c>
      <c r="B167" t="s">
        <v>8796</v>
      </c>
      <c r="C167" t="s">
        <v>306</v>
      </c>
      <c r="D167" t="s">
        <v>8430</v>
      </c>
      <c r="E167" t="s">
        <v>8492</v>
      </c>
      <c r="F167" t="s">
        <v>8429</v>
      </c>
      <c r="G167" t="s">
        <v>8434</v>
      </c>
      <c r="H167" t="s">
        <v>8493</v>
      </c>
      <c r="I167" t="s">
        <v>8431</v>
      </c>
      <c r="J167" t="s">
        <v>8432</v>
      </c>
      <c r="K167" t="s">
        <v>8427</v>
      </c>
    </row>
    <row r="168" spans="1:11" x14ac:dyDescent="0.25">
      <c r="A168" t="s">
        <v>296</v>
      </c>
      <c r="B168" t="s">
        <v>8795</v>
      </c>
      <c r="C168" t="s">
        <v>306</v>
      </c>
      <c r="D168" t="s">
        <v>8430</v>
      </c>
      <c r="E168" t="s">
        <v>8491</v>
      </c>
      <c r="F168" t="s">
        <v>8429</v>
      </c>
      <c r="G168" t="s">
        <v>8434</v>
      </c>
      <c r="H168" t="s">
        <v>8439</v>
      </c>
      <c r="I168" t="s">
        <v>8431</v>
      </c>
      <c r="J168" t="s">
        <v>8432</v>
      </c>
      <c r="K168" t="s">
        <v>8427</v>
      </c>
    </row>
    <row r="169" spans="1:11" x14ac:dyDescent="0.25">
      <c r="A169" t="s">
        <v>296</v>
      </c>
      <c r="B169" t="s">
        <v>8802</v>
      </c>
      <c r="C169" t="s">
        <v>306</v>
      </c>
      <c r="D169" t="s">
        <v>8430</v>
      </c>
      <c r="E169" t="s">
        <v>8499</v>
      </c>
      <c r="F169" t="s">
        <v>8429</v>
      </c>
      <c r="G169" t="s">
        <v>8434</v>
      </c>
      <c r="H169" t="s">
        <v>8439</v>
      </c>
      <c r="I169" t="s">
        <v>8431</v>
      </c>
      <c r="J169" t="s">
        <v>8432</v>
      </c>
      <c r="K169" t="s">
        <v>8427</v>
      </c>
    </row>
    <row r="170" spans="1:11" x14ac:dyDescent="0.25">
      <c r="A170" t="s">
        <v>296</v>
      </c>
      <c r="B170" t="s">
        <v>8803</v>
      </c>
      <c r="C170" t="s">
        <v>306</v>
      </c>
      <c r="D170" t="s">
        <v>8430</v>
      </c>
      <c r="E170" t="s">
        <v>8500</v>
      </c>
      <c r="F170" t="s">
        <v>8429</v>
      </c>
      <c r="G170" t="s">
        <v>8434</v>
      </c>
      <c r="H170" t="s">
        <v>8442</v>
      </c>
      <c r="I170" t="s">
        <v>8431</v>
      </c>
      <c r="J170" t="s">
        <v>8432</v>
      </c>
      <c r="K170" t="s">
        <v>8427</v>
      </c>
    </row>
    <row r="171" spans="1:11" x14ac:dyDescent="0.25">
      <c r="A171" t="s">
        <v>296</v>
      </c>
      <c r="B171" t="s">
        <v>8804</v>
      </c>
      <c r="C171" t="s">
        <v>306</v>
      </c>
      <c r="D171" t="s">
        <v>8430</v>
      </c>
      <c r="E171" t="s">
        <v>8501</v>
      </c>
      <c r="F171" t="s">
        <v>8429</v>
      </c>
      <c r="G171" t="s">
        <v>8434</v>
      </c>
      <c r="H171" t="s">
        <v>8442</v>
      </c>
      <c r="I171" t="s">
        <v>8431</v>
      </c>
      <c r="J171" t="s">
        <v>8432</v>
      </c>
      <c r="K171" t="s">
        <v>8427</v>
      </c>
    </row>
    <row r="172" spans="1:11" x14ac:dyDescent="0.25">
      <c r="A172" t="s">
        <v>296</v>
      </c>
      <c r="B172" t="s">
        <v>8794</v>
      </c>
      <c r="C172" t="s">
        <v>306</v>
      </c>
      <c r="D172" t="s">
        <v>8430</v>
      </c>
      <c r="E172" t="s">
        <v>8490</v>
      </c>
      <c r="F172" t="s">
        <v>8429</v>
      </c>
      <c r="G172" t="s">
        <v>8434</v>
      </c>
      <c r="H172" t="s">
        <v>8442</v>
      </c>
      <c r="I172" t="s">
        <v>8431</v>
      </c>
      <c r="J172" t="s">
        <v>8432</v>
      </c>
      <c r="K172" t="s">
        <v>8427</v>
      </c>
    </row>
    <row r="173" spans="1:11" x14ac:dyDescent="0.25">
      <c r="A173" t="s">
        <v>296</v>
      </c>
      <c r="B173" t="s">
        <v>8793</v>
      </c>
      <c r="C173" t="s">
        <v>306</v>
      </c>
      <c r="D173" t="s">
        <v>8430</v>
      </c>
      <c r="E173" t="s">
        <v>8489</v>
      </c>
      <c r="F173" t="s">
        <v>8429</v>
      </c>
      <c r="G173" t="s">
        <v>8434</v>
      </c>
      <c r="H173" t="s">
        <v>8439</v>
      </c>
      <c r="I173" t="s">
        <v>8431</v>
      </c>
      <c r="J173" t="s">
        <v>8432</v>
      </c>
      <c r="K173" t="s">
        <v>8427</v>
      </c>
    </row>
    <row r="174" spans="1:11" x14ac:dyDescent="0.25">
      <c r="A174" t="s">
        <v>296</v>
      </c>
      <c r="B174" t="s">
        <v>8800</v>
      </c>
      <c r="C174" t="s">
        <v>306</v>
      </c>
      <c r="D174" t="s">
        <v>8430</v>
      </c>
      <c r="E174" t="s">
        <v>8497</v>
      </c>
      <c r="F174" t="s">
        <v>8429</v>
      </c>
      <c r="G174" t="s">
        <v>8434</v>
      </c>
      <c r="H174" t="s">
        <v>8442</v>
      </c>
      <c r="I174" t="s">
        <v>8431</v>
      </c>
      <c r="J174" t="s">
        <v>8432</v>
      </c>
      <c r="K174" t="s">
        <v>8427</v>
      </c>
    </row>
    <row r="175" spans="1:11" x14ac:dyDescent="0.25">
      <c r="A175" t="s">
        <v>296</v>
      </c>
      <c r="B175" t="s">
        <v>8799</v>
      </c>
      <c r="C175" t="s">
        <v>306</v>
      </c>
      <c r="D175" t="s">
        <v>8430</v>
      </c>
      <c r="E175" t="s">
        <v>8496</v>
      </c>
      <c r="F175" t="s">
        <v>8429</v>
      </c>
      <c r="G175" t="s">
        <v>8434</v>
      </c>
      <c r="H175" t="s">
        <v>8442</v>
      </c>
      <c r="I175" t="s">
        <v>8431</v>
      </c>
      <c r="J175" t="s">
        <v>8432</v>
      </c>
      <c r="K175" t="s">
        <v>8427</v>
      </c>
    </row>
    <row r="176" spans="1:11" x14ac:dyDescent="0.25">
      <c r="A176" t="s">
        <v>296</v>
      </c>
      <c r="B176" t="s">
        <v>8784</v>
      </c>
      <c r="C176" t="s">
        <v>306</v>
      </c>
      <c r="D176" t="s">
        <v>8430</v>
      </c>
      <c r="E176" t="s">
        <v>8479</v>
      </c>
      <c r="F176" t="s">
        <v>8429</v>
      </c>
      <c r="G176" t="s">
        <v>8434</v>
      </c>
      <c r="H176" t="s">
        <v>8480</v>
      </c>
      <c r="I176" t="s">
        <v>8431</v>
      </c>
      <c r="J176" t="s">
        <v>8432</v>
      </c>
      <c r="K176" t="s">
        <v>8427</v>
      </c>
    </row>
    <row r="177" spans="1:11" x14ac:dyDescent="0.25">
      <c r="A177" t="s">
        <v>296</v>
      </c>
      <c r="B177" t="s">
        <v>8785</v>
      </c>
      <c r="C177" t="s">
        <v>306</v>
      </c>
      <c r="D177" t="s">
        <v>8430</v>
      </c>
      <c r="E177" t="s">
        <v>8481</v>
      </c>
      <c r="F177" t="s">
        <v>8429</v>
      </c>
      <c r="G177" t="s">
        <v>8434</v>
      </c>
      <c r="H177" t="s">
        <v>8439</v>
      </c>
      <c r="I177" t="s">
        <v>8431</v>
      </c>
      <c r="J177" t="s">
        <v>8432</v>
      </c>
      <c r="K177" t="s">
        <v>8427</v>
      </c>
    </row>
    <row r="178" spans="1:11" x14ac:dyDescent="0.25">
      <c r="A178" t="s">
        <v>296</v>
      </c>
      <c r="B178" t="s">
        <v>8806</v>
      </c>
      <c r="C178" t="s">
        <v>306</v>
      </c>
      <c r="D178" t="s">
        <v>8430</v>
      </c>
      <c r="E178" t="s">
        <v>8503</v>
      </c>
      <c r="F178" t="s">
        <v>8429</v>
      </c>
      <c r="G178" t="s">
        <v>8434</v>
      </c>
      <c r="H178" t="s">
        <v>8439</v>
      </c>
      <c r="I178" t="s">
        <v>8431</v>
      </c>
      <c r="J178" t="s">
        <v>8432</v>
      </c>
      <c r="K178" t="s">
        <v>8427</v>
      </c>
    </row>
    <row r="181" spans="1:11" x14ac:dyDescent="0.25">
      <c r="A181" t="s">
        <v>296</v>
      </c>
      <c r="B181" t="s">
        <v>8820</v>
      </c>
      <c r="C181" t="s">
        <v>306</v>
      </c>
      <c r="D181" t="s">
        <v>8430</v>
      </c>
      <c r="E181" t="s">
        <v>8517</v>
      </c>
      <c r="F181" t="s">
        <v>8429</v>
      </c>
      <c r="G181" t="s">
        <v>8434</v>
      </c>
      <c r="H181" t="s">
        <v>8448</v>
      </c>
      <c r="I181" t="s">
        <v>8431</v>
      </c>
      <c r="J181" t="s">
        <v>8432</v>
      </c>
      <c r="K181" t="s">
        <v>8427</v>
      </c>
    </row>
    <row r="182" spans="1:11" x14ac:dyDescent="0.25">
      <c r="A182" t="s">
        <v>296</v>
      </c>
      <c r="B182" t="s">
        <v>8835</v>
      </c>
      <c r="C182" t="s">
        <v>306</v>
      </c>
      <c r="D182" t="s">
        <v>8430</v>
      </c>
      <c r="E182" t="s">
        <v>8534</v>
      </c>
      <c r="F182" t="s">
        <v>8429</v>
      </c>
      <c r="G182" t="s">
        <v>8434</v>
      </c>
      <c r="H182" t="s">
        <v>8439</v>
      </c>
      <c r="I182" t="s">
        <v>8431</v>
      </c>
      <c r="J182" t="s">
        <v>8432</v>
      </c>
      <c r="K182" t="s">
        <v>8427</v>
      </c>
    </row>
    <row r="183" spans="1:11" x14ac:dyDescent="0.25">
      <c r="A183" t="s">
        <v>296</v>
      </c>
      <c r="B183" t="s">
        <v>8817</v>
      </c>
      <c r="C183" t="s">
        <v>306</v>
      </c>
      <c r="D183" t="s">
        <v>8430</v>
      </c>
      <c r="E183" t="s">
        <v>8514</v>
      </c>
      <c r="F183" t="s">
        <v>8429</v>
      </c>
      <c r="G183" t="s">
        <v>8434</v>
      </c>
      <c r="H183" t="s">
        <v>8439</v>
      </c>
      <c r="I183" t="s">
        <v>8431</v>
      </c>
      <c r="J183" t="s">
        <v>8432</v>
      </c>
      <c r="K183" t="s">
        <v>8427</v>
      </c>
    </row>
    <row r="184" spans="1:11" x14ac:dyDescent="0.25">
      <c r="A184" t="s">
        <v>296</v>
      </c>
      <c r="B184" t="s">
        <v>8828</v>
      </c>
      <c r="C184" t="s">
        <v>306</v>
      </c>
      <c r="D184" t="s">
        <v>8430</v>
      </c>
      <c r="E184" t="s">
        <v>8527</v>
      </c>
      <c r="F184" t="s">
        <v>8429</v>
      </c>
      <c r="G184" t="s">
        <v>8434</v>
      </c>
      <c r="H184" t="s">
        <v>8442</v>
      </c>
      <c r="I184" t="s">
        <v>8431</v>
      </c>
      <c r="J184" t="s">
        <v>8432</v>
      </c>
      <c r="K184" t="s">
        <v>8427</v>
      </c>
    </row>
    <row r="185" spans="1:11" x14ac:dyDescent="0.25">
      <c r="A185" t="s">
        <v>296</v>
      </c>
      <c r="B185" t="s">
        <v>8830</v>
      </c>
      <c r="C185" t="s">
        <v>306</v>
      </c>
      <c r="D185" t="s">
        <v>8430</v>
      </c>
      <c r="E185" t="s">
        <v>8529</v>
      </c>
      <c r="F185" t="s">
        <v>8429</v>
      </c>
      <c r="G185" t="s">
        <v>8434</v>
      </c>
      <c r="H185" t="s">
        <v>8442</v>
      </c>
      <c r="I185" t="s">
        <v>8431</v>
      </c>
      <c r="J185" t="s">
        <v>8432</v>
      </c>
      <c r="K185" t="s">
        <v>8427</v>
      </c>
    </row>
    <row r="186" spans="1:11" x14ac:dyDescent="0.25">
      <c r="A186" t="s">
        <v>296</v>
      </c>
      <c r="B186" t="s">
        <v>8833</v>
      </c>
      <c r="C186" t="s">
        <v>306</v>
      </c>
      <c r="D186" t="s">
        <v>8430</v>
      </c>
      <c r="E186" t="s">
        <v>8532</v>
      </c>
      <c r="F186" t="s">
        <v>8429</v>
      </c>
      <c r="G186" t="s">
        <v>8434</v>
      </c>
      <c r="H186" t="s">
        <v>8442</v>
      </c>
      <c r="I186" t="s">
        <v>8431</v>
      </c>
      <c r="J186" t="s">
        <v>8432</v>
      </c>
      <c r="K186" t="s">
        <v>8427</v>
      </c>
    </row>
    <row r="187" spans="1:11" x14ac:dyDescent="0.25">
      <c r="A187" t="s">
        <v>296</v>
      </c>
      <c r="B187" t="s">
        <v>8846</v>
      </c>
      <c r="C187" t="s">
        <v>306</v>
      </c>
      <c r="D187" t="s">
        <v>8430</v>
      </c>
      <c r="E187" t="s">
        <v>8546</v>
      </c>
      <c r="F187" t="s">
        <v>8429</v>
      </c>
      <c r="G187" t="s">
        <v>8547</v>
      </c>
      <c r="H187" t="s">
        <v>8548</v>
      </c>
      <c r="I187" t="s">
        <v>8431</v>
      </c>
      <c r="J187" t="s">
        <v>8432</v>
      </c>
      <c r="K187" t="s">
        <v>8427</v>
      </c>
    </row>
    <row r="188" spans="1:11" x14ac:dyDescent="0.25">
      <c r="A188" t="s">
        <v>296</v>
      </c>
      <c r="B188" t="s">
        <v>8853</v>
      </c>
      <c r="C188" t="s">
        <v>306</v>
      </c>
      <c r="D188" t="s">
        <v>8430</v>
      </c>
      <c r="E188" t="s">
        <v>8555</v>
      </c>
      <c r="F188" t="s">
        <v>8429</v>
      </c>
      <c r="G188" t="s">
        <v>8434</v>
      </c>
      <c r="H188" t="s">
        <v>8442</v>
      </c>
      <c r="I188" t="s">
        <v>8431</v>
      </c>
      <c r="J188" t="s">
        <v>8432</v>
      </c>
      <c r="K188" t="s">
        <v>8427</v>
      </c>
    </row>
    <row r="189" spans="1:11" x14ac:dyDescent="0.25">
      <c r="A189" t="s">
        <v>296</v>
      </c>
      <c r="B189" t="s">
        <v>8854</v>
      </c>
      <c r="C189" t="s">
        <v>306</v>
      </c>
      <c r="D189" t="s">
        <v>8430</v>
      </c>
      <c r="E189" t="s">
        <v>8556</v>
      </c>
      <c r="F189" t="s">
        <v>8429</v>
      </c>
      <c r="G189" t="s">
        <v>8434</v>
      </c>
      <c r="H189" t="s">
        <v>8467</v>
      </c>
      <c r="I189" t="s">
        <v>8431</v>
      </c>
      <c r="J189" t="s">
        <v>8432</v>
      </c>
      <c r="K189" t="s">
        <v>8427</v>
      </c>
    </row>
    <row r="190" spans="1:11" x14ac:dyDescent="0.25">
      <c r="A190" t="s">
        <v>296</v>
      </c>
      <c r="B190" t="s">
        <v>8877</v>
      </c>
      <c r="C190" t="s">
        <v>306</v>
      </c>
      <c r="D190" t="s">
        <v>8430</v>
      </c>
      <c r="E190" t="s">
        <v>8580</v>
      </c>
      <c r="F190" t="s">
        <v>8429</v>
      </c>
      <c r="G190" t="s">
        <v>8434</v>
      </c>
      <c r="H190" t="s">
        <v>8442</v>
      </c>
      <c r="I190" t="s">
        <v>8431</v>
      </c>
      <c r="J190" t="s">
        <v>8432</v>
      </c>
      <c r="K190" t="s">
        <v>8427</v>
      </c>
    </row>
    <row r="191" spans="1:11" x14ac:dyDescent="0.25">
      <c r="A191" t="s">
        <v>296</v>
      </c>
      <c r="B191" t="s">
        <v>8880</v>
      </c>
      <c r="C191" t="s">
        <v>306</v>
      </c>
      <c r="D191" t="s">
        <v>8430</v>
      </c>
      <c r="E191" t="s">
        <v>8583</v>
      </c>
      <c r="F191" t="s">
        <v>8429</v>
      </c>
      <c r="G191" t="s">
        <v>8434</v>
      </c>
      <c r="H191" t="s">
        <v>8467</v>
      </c>
      <c r="I191" t="s">
        <v>8431</v>
      </c>
      <c r="J191" t="s">
        <v>8432</v>
      </c>
      <c r="K191" t="s">
        <v>8427</v>
      </c>
    </row>
    <row r="192" spans="1:11" x14ac:dyDescent="0.25">
      <c r="A192" t="s">
        <v>296</v>
      </c>
      <c r="B192" t="s">
        <v>8886</v>
      </c>
      <c r="C192" t="s">
        <v>306</v>
      </c>
      <c r="D192" t="s">
        <v>8430</v>
      </c>
      <c r="E192" t="s">
        <v>8589</v>
      </c>
      <c r="F192" t="s">
        <v>8429</v>
      </c>
      <c r="G192" t="s">
        <v>8434</v>
      </c>
      <c r="H192" t="s">
        <v>8470</v>
      </c>
      <c r="I192" t="s">
        <v>8431</v>
      </c>
      <c r="J192" t="s">
        <v>8432</v>
      </c>
      <c r="K192" t="s">
        <v>8427</v>
      </c>
    </row>
    <row r="193" spans="1:11" x14ac:dyDescent="0.25">
      <c r="A193" t="s">
        <v>296</v>
      </c>
      <c r="B193" t="s">
        <v>8888</v>
      </c>
      <c r="C193" t="s">
        <v>306</v>
      </c>
      <c r="D193" t="s">
        <v>8430</v>
      </c>
      <c r="E193" t="s">
        <v>8591</v>
      </c>
      <c r="F193" t="s">
        <v>8429</v>
      </c>
      <c r="G193" t="s">
        <v>8434</v>
      </c>
      <c r="H193" t="s">
        <v>8592</v>
      </c>
      <c r="I193" t="s">
        <v>8431</v>
      </c>
      <c r="J193" t="s">
        <v>8432</v>
      </c>
      <c r="K193" t="s">
        <v>8427</v>
      </c>
    </row>
    <row r="194" spans="1:11" x14ac:dyDescent="0.25">
      <c r="A194" t="s">
        <v>296</v>
      </c>
      <c r="B194" t="s">
        <v>8889</v>
      </c>
      <c r="C194" t="s">
        <v>306</v>
      </c>
      <c r="D194" t="s">
        <v>8430</v>
      </c>
      <c r="E194" t="s">
        <v>8593</v>
      </c>
      <c r="F194" t="s">
        <v>8429</v>
      </c>
      <c r="G194" t="s">
        <v>8434</v>
      </c>
      <c r="H194" t="s">
        <v>8470</v>
      </c>
      <c r="I194" t="s">
        <v>8431</v>
      </c>
      <c r="J194" t="s">
        <v>8432</v>
      </c>
      <c r="K194" t="s">
        <v>8427</v>
      </c>
    </row>
    <row r="195" spans="1:11" x14ac:dyDescent="0.25">
      <c r="A195" t="s">
        <v>296</v>
      </c>
      <c r="B195" t="s">
        <v>8890</v>
      </c>
      <c r="C195" t="s">
        <v>306</v>
      </c>
      <c r="D195" t="s">
        <v>8430</v>
      </c>
      <c r="E195" t="s">
        <v>8594</v>
      </c>
      <c r="F195" t="s">
        <v>8429</v>
      </c>
      <c r="G195" t="s">
        <v>8434</v>
      </c>
      <c r="H195" t="s">
        <v>8467</v>
      </c>
      <c r="I195" t="s">
        <v>8431</v>
      </c>
      <c r="J195" t="s">
        <v>8432</v>
      </c>
      <c r="K195" t="s">
        <v>8427</v>
      </c>
    </row>
    <row r="196" spans="1:11" x14ac:dyDescent="0.25">
      <c r="A196" t="s">
        <v>296</v>
      </c>
      <c r="B196" t="s">
        <v>8891</v>
      </c>
      <c r="C196" t="s">
        <v>306</v>
      </c>
      <c r="D196" t="s">
        <v>8430</v>
      </c>
      <c r="E196" t="s">
        <v>8595</v>
      </c>
      <c r="F196" t="s">
        <v>8429</v>
      </c>
      <c r="G196" t="s">
        <v>8434</v>
      </c>
      <c r="H196" t="s">
        <v>8467</v>
      </c>
      <c r="I196" t="s">
        <v>8431</v>
      </c>
      <c r="J196" t="s">
        <v>8432</v>
      </c>
      <c r="K196" t="s">
        <v>8427</v>
      </c>
    </row>
    <row r="197" spans="1:11" x14ac:dyDescent="0.25">
      <c r="A197" t="s">
        <v>296</v>
      </c>
      <c r="B197" t="s">
        <v>8893</v>
      </c>
      <c r="C197" t="s">
        <v>306</v>
      </c>
      <c r="D197" t="s">
        <v>8430</v>
      </c>
      <c r="E197" t="s">
        <v>8597</v>
      </c>
      <c r="F197" t="s">
        <v>8429</v>
      </c>
      <c r="G197" t="s">
        <v>8434</v>
      </c>
      <c r="H197" t="s">
        <v>8467</v>
      </c>
      <c r="I197" t="s">
        <v>8431</v>
      </c>
      <c r="J197" t="s">
        <v>8432</v>
      </c>
      <c r="K197" t="s">
        <v>8427</v>
      </c>
    </row>
    <row r="198" spans="1:11" x14ac:dyDescent="0.25">
      <c r="A198" t="s">
        <v>296</v>
      </c>
      <c r="B198" t="s">
        <v>8818</v>
      </c>
      <c r="C198" t="s">
        <v>306</v>
      </c>
      <c r="D198" t="s">
        <v>8430</v>
      </c>
      <c r="E198" t="s">
        <v>8515</v>
      </c>
      <c r="F198" t="s">
        <v>8429</v>
      </c>
      <c r="G198" t="s">
        <v>8434</v>
      </c>
      <c r="H198" t="s">
        <v>8493</v>
      </c>
      <c r="I198" t="s">
        <v>8431</v>
      </c>
      <c r="J198" t="s">
        <v>8432</v>
      </c>
      <c r="K198" t="s">
        <v>8427</v>
      </c>
    </row>
    <row r="199" spans="1:11" x14ac:dyDescent="0.25">
      <c r="A199" t="s">
        <v>296</v>
      </c>
      <c r="B199" t="s">
        <v>8827</v>
      </c>
      <c r="C199" t="s">
        <v>306</v>
      </c>
      <c r="D199" t="s">
        <v>8430</v>
      </c>
      <c r="E199" t="s">
        <v>8526</v>
      </c>
      <c r="F199" t="s">
        <v>8429</v>
      </c>
      <c r="G199" t="s">
        <v>8434</v>
      </c>
      <c r="H199" t="s">
        <v>8439</v>
      </c>
      <c r="I199" t="s">
        <v>8431</v>
      </c>
      <c r="J199" t="s">
        <v>8432</v>
      </c>
      <c r="K199" t="s">
        <v>8427</v>
      </c>
    </row>
    <row r="200" spans="1:11" x14ac:dyDescent="0.25">
      <c r="A200" t="s">
        <v>296</v>
      </c>
      <c r="B200" t="s">
        <v>8858</v>
      </c>
      <c r="C200" t="s">
        <v>306</v>
      </c>
      <c r="D200" t="s">
        <v>8430</v>
      </c>
      <c r="E200" t="s">
        <v>8560</v>
      </c>
      <c r="F200" t="s">
        <v>8429</v>
      </c>
      <c r="G200" t="s">
        <v>8434</v>
      </c>
      <c r="H200" t="s">
        <v>8439</v>
      </c>
      <c r="I200" t="s">
        <v>8431</v>
      </c>
      <c r="J200" t="s">
        <v>8432</v>
      </c>
      <c r="K200" t="s">
        <v>8427</v>
      </c>
    </row>
    <row r="201" spans="1:11" x14ac:dyDescent="0.25">
      <c r="A201" t="s">
        <v>296</v>
      </c>
      <c r="B201" t="s">
        <v>8852</v>
      </c>
      <c r="C201" t="s">
        <v>306</v>
      </c>
      <c r="D201" t="s">
        <v>8430</v>
      </c>
      <c r="E201" t="s">
        <v>8554</v>
      </c>
      <c r="F201" t="s">
        <v>8429</v>
      </c>
      <c r="G201" t="s">
        <v>8434</v>
      </c>
      <c r="H201" t="s">
        <v>8442</v>
      </c>
      <c r="I201" t="s">
        <v>8431</v>
      </c>
      <c r="J201" t="s">
        <v>8432</v>
      </c>
      <c r="K201" t="s">
        <v>8427</v>
      </c>
    </row>
    <row r="202" spans="1:11" x14ac:dyDescent="0.25">
      <c r="A202" t="s">
        <v>296</v>
      </c>
      <c r="B202" t="s">
        <v>8851</v>
      </c>
      <c r="C202" t="s">
        <v>306</v>
      </c>
      <c r="D202" t="s">
        <v>8430</v>
      </c>
      <c r="E202" t="s">
        <v>8553</v>
      </c>
      <c r="F202" t="s">
        <v>8429</v>
      </c>
      <c r="G202" t="s">
        <v>8434</v>
      </c>
      <c r="H202" t="s">
        <v>8442</v>
      </c>
      <c r="I202" t="s">
        <v>8431</v>
      </c>
      <c r="J202" t="s">
        <v>8432</v>
      </c>
      <c r="K202" t="s">
        <v>8427</v>
      </c>
    </row>
    <row r="203" spans="1:11" x14ac:dyDescent="0.25">
      <c r="A203" t="s">
        <v>296</v>
      </c>
      <c r="B203" t="s">
        <v>8850</v>
      </c>
      <c r="C203" t="s">
        <v>306</v>
      </c>
      <c r="D203" t="s">
        <v>8430</v>
      </c>
      <c r="E203" t="s">
        <v>8552</v>
      </c>
      <c r="F203" t="s">
        <v>8429</v>
      </c>
      <c r="G203" t="s">
        <v>8434</v>
      </c>
      <c r="H203" t="s">
        <v>8439</v>
      </c>
      <c r="I203" t="s">
        <v>8431</v>
      </c>
      <c r="J203" t="s">
        <v>8432</v>
      </c>
      <c r="K203" t="s">
        <v>8427</v>
      </c>
    </row>
    <row r="204" spans="1:11" x14ac:dyDescent="0.25">
      <c r="A204" t="s">
        <v>296</v>
      </c>
      <c r="B204" t="s">
        <v>8849</v>
      </c>
      <c r="C204" t="s">
        <v>306</v>
      </c>
      <c r="D204" t="s">
        <v>8430</v>
      </c>
      <c r="E204" t="s">
        <v>8551</v>
      </c>
      <c r="F204" t="s">
        <v>8429</v>
      </c>
      <c r="G204" t="s">
        <v>8434</v>
      </c>
      <c r="H204" t="s">
        <v>8467</v>
      </c>
      <c r="I204" t="s">
        <v>8431</v>
      </c>
      <c r="J204" t="s">
        <v>8432</v>
      </c>
      <c r="K204" t="s">
        <v>8427</v>
      </c>
    </row>
    <row r="205" spans="1:11" x14ac:dyDescent="0.25">
      <c r="A205" t="s">
        <v>296</v>
      </c>
      <c r="B205" t="s">
        <v>8848</v>
      </c>
      <c r="C205" t="s">
        <v>306</v>
      </c>
      <c r="D205" t="s">
        <v>8430</v>
      </c>
      <c r="E205" t="s">
        <v>8550</v>
      </c>
      <c r="F205" t="s">
        <v>8429</v>
      </c>
      <c r="G205" t="s">
        <v>8434</v>
      </c>
      <c r="H205" t="s">
        <v>8544</v>
      </c>
      <c r="I205" t="s">
        <v>8431</v>
      </c>
      <c r="J205" t="s">
        <v>8432</v>
      </c>
      <c r="K205" t="s">
        <v>8427</v>
      </c>
    </row>
    <row r="206" spans="1:11" x14ac:dyDescent="0.25">
      <c r="A206" t="s">
        <v>296</v>
      </c>
      <c r="B206" t="s">
        <v>8847</v>
      </c>
      <c r="C206" t="s">
        <v>306</v>
      </c>
      <c r="D206" t="s">
        <v>8430</v>
      </c>
      <c r="E206" t="s">
        <v>8549</v>
      </c>
      <c r="F206" t="s">
        <v>8429</v>
      </c>
      <c r="G206" t="s">
        <v>8434</v>
      </c>
      <c r="H206" t="s">
        <v>8544</v>
      </c>
      <c r="I206" t="s">
        <v>8431</v>
      </c>
      <c r="J206" t="s">
        <v>8432</v>
      </c>
      <c r="K206" t="s">
        <v>8427</v>
      </c>
    </row>
    <row r="207" spans="1:11" x14ac:dyDescent="0.25">
      <c r="A207" t="s">
        <v>296</v>
      </c>
      <c r="B207" t="s">
        <v>8845</v>
      </c>
      <c r="C207" t="s">
        <v>306</v>
      </c>
      <c r="D207" t="s">
        <v>8430</v>
      </c>
      <c r="E207" t="s">
        <v>8545</v>
      </c>
      <c r="F207" t="s">
        <v>8429</v>
      </c>
      <c r="G207" t="s">
        <v>8434</v>
      </c>
      <c r="H207" t="s">
        <v>8544</v>
      </c>
      <c r="I207" t="s">
        <v>8431</v>
      </c>
      <c r="J207" t="s">
        <v>8432</v>
      </c>
      <c r="K207" t="s">
        <v>8427</v>
      </c>
    </row>
    <row r="208" spans="1:11" x14ac:dyDescent="0.25">
      <c r="A208" t="s">
        <v>296</v>
      </c>
      <c r="B208" t="s">
        <v>8844</v>
      </c>
      <c r="C208" t="s">
        <v>306</v>
      </c>
      <c r="D208" t="s">
        <v>8430</v>
      </c>
      <c r="E208" t="s">
        <v>8543</v>
      </c>
      <c r="F208" t="s">
        <v>8429</v>
      </c>
      <c r="G208" t="s">
        <v>8434</v>
      </c>
      <c r="H208" t="s">
        <v>8544</v>
      </c>
      <c r="I208" t="s">
        <v>8431</v>
      </c>
      <c r="J208" t="s">
        <v>8432</v>
      </c>
      <c r="K208" t="s">
        <v>8427</v>
      </c>
    </row>
    <row r="209" spans="1:11" x14ac:dyDescent="0.25">
      <c r="A209" t="s">
        <v>296</v>
      </c>
      <c r="B209" t="s">
        <v>8859</v>
      </c>
      <c r="C209" t="s">
        <v>306</v>
      </c>
      <c r="D209" t="s">
        <v>8430</v>
      </c>
      <c r="E209" t="s">
        <v>8561</v>
      </c>
      <c r="F209" t="s">
        <v>8429</v>
      </c>
      <c r="G209" t="s">
        <v>8434</v>
      </c>
      <c r="H209" t="s">
        <v>8439</v>
      </c>
      <c r="I209" t="s">
        <v>8431</v>
      </c>
      <c r="J209" t="s">
        <v>8432</v>
      </c>
      <c r="K209" t="s">
        <v>8427</v>
      </c>
    </row>
    <row r="210" spans="1:11" x14ac:dyDescent="0.25">
      <c r="A210" t="s">
        <v>296</v>
      </c>
      <c r="B210" t="s">
        <v>8855</v>
      </c>
      <c r="C210" t="s">
        <v>306</v>
      </c>
      <c r="D210" t="s">
        <v>8430</v>
      </c>
      <c r="E210" t="s">
        <v>8557</v>
      </c>
      <c r="F210" t="s">
        <v>8429</v>
      </c>
      <c r="G210" t="s">
        <v>8434</v>
      </c>
      <c r="H210" t="s">
        <v>8442</v>
      </c>
      <c r="I210" t="s">
        <v>8431</v>
      </c>
      <c r="J210" t="s">
        <v>8432</v>
      </c>
      <c r="K210" t="s">
        <v>8427</v>
      </c>
    </row>
    <row r="211" spans="1:11" x14ac:dyDescent="0.25">
      <c r="A211" t="s">
        <v>296</v>
      </c>
      <c r="B211" t="s">
        <v>8856</v>
      </c>
      <c r="C211" t="s">
        <v>306</v>
      </c>
      <c r="D211" t="s">
        <v>8430</v>
      </c>
      <c r="E211" t="s">
        <v>8558</v>
      </c>
      <c r="F211" t="s">
        <v>8429</v>
      </c>
      <c r="G211" t="s">
        <v>8434</v>
      </c>
      <c r="H211" t="s">
        <v>8442</v>
      </c>
      <c r="I211" t="s">
        <v>8431</v>
      </c>
      <c r="J211" t="s">
        <v>8432</v>
      </c>
      <c r="K211" t="s">
        <v>8427</v>
      </c>
    </row>
    <row r="212" spans="1:11" x14ac:dyDescent="0.25">
      <c r="A212" t="s">
        <v>296</v>
      </c>
      <c r="B212" t="s">
        <v>8857</v>
      </c>
      <c r="C212" t="s">
        <v>306</v>
      </c>
      <c r="D212" t="s">
        <v>8430</v>
      </c>
      <c r="E212" t="s">
        <v>8559</v>
      </c>
      <c r="F212" t="s">
        <v>8429</v>
      </c>
      <c r="G212" t="s">
        <v>8434</v>
      </c>
      <c r="H212" t="s">
        <v>8467</v>
      </c>
      <c r="I212" t="s">
        <v>8431</v>
      </c>
      <c r="J212" t="s">
        <v>8432</v>
      </c>
      <c r="K212" t="s">
        <v>8427</v>
      </c>
    </row>
    <row r="213" spans="1:11" x14ac:dyDescent="0.25">
      <c r="A213" t="s">
        <v>296</v>
      </c>
      <c r="B213" t="s">
        <v>8866</v>
      </c>
      <c r="C213" t="s">
        <v>306</v>
      </c>
      <c r="D213" t="s">
        <v>8430</v>
      </c>
      <c r="E213" t="s">
        <v>8568</v>
      </c>
      <c r="F213" t="s">
        <v>8429</v>
      </c>
      <c r="G213" t="s">
        <v>8434</v>
      </c>
      <c r="H213" t="s">
        <v>8467</v>
      </c>
      <c r="I213" t="s">
        <v>8431</v>
      </c>
      <c r="J213" t="s">
        <v>8432</v>
      </c>
      <c r="K213" t="s">
        <v>8427</v>
      </c>
    </row>
    <row r="214" spans="1:11" x14ac:dyDescent="0.25">
      <c r="A214" t="s">
        <v>296</v>
      </c>
      <c r="B214" t="s">
        <v>8868</v>
      </c>
      <c r="C214" t="s">
        <v>306</v>
      </c>
      <c r="D214" t="s">
        <v>8430</v>
      </c>
      <c r="E214" t="s">
        <v>8570</v>
      </c>
      <c r="F214" t="s">
        <v>8429</v>
      </c>
      <c r="G214" t="s">
        <v>8434</v>
      </c>
      <c r="H214" t="s">
        <v>8442</v>
      </c>
      <c r="I214" t="s">
        <v>8431</v>
      </c>
      <c r="J214" t="s">
        <v>8432</v>
      </c>
      <c r="K214" t="s">
        <v>8427</v>
      </c>
    </row>
    <row r="215" spans="1:11" x14ac:dyDescent="0.25">
      <c r="A215" t="s">
        <v>296</v>
      </c>
      <c r="B215" t="s">
        <v>8869</v>
      </c>
      <c r="C215" t="s">
        <v>306</v>
      </c>
      <c r="D215" t="s">
        <v>8430</v>
      </c>
      <c r="E215" t="s">
        <v>8571</v>
      </c>
      <c r="F215" t="s">
        <v>8429</v>
      </c>
      <c r="G215" t="s">
        <v>8434</v>
      </c>
      <c r="H215" t="s">
        <v>8572</v>
      </c>
      <c r="I215" t="s">
        <v>8431</v>
      </c>
      <c r="J215" t="s">
        <v>8432</v>
      </c>
      <c r="K215" t="s">
        <v>8427</v>
      </c>
    </row>
    <row r="216" spans="1:11" x14ac:dyDescent="0.25">
      <c r="A216" t="s">
        <v>296</v>
      </c>
      <c r="B216" t="s">
        <v>8867</v>
      </c>
      <c r="C216" t="s">
        <v>306</v>
      </c>
      <c r="D216" t="s">
        <v>8430</v>
      </c>
      <c r="E216" t="s">
        <v>8569</v>
      </c>
      <c r="F216" t="s">
        <v>8429</v>
      </c>
      <c r="G216" t="s">
        <v>8434</v>
      </c>
      <c r="H216" t="s">
        <v>8442</v>
      </c>
      <c r="I216" t="s">
        <v>8431</v>
      </c>
      <c r="J216" t="s">
        <v>8432</v>
      </c>
      <c r="K216" t="s">
        <v>8427</v>
      </c>
    </row>
    <row r="217" spans="1:11" x14ac:dyDescent="0.25">
      <c r="A217" t="s">
        <v>296</v>
      </c>
      <c r="B217" t="s">
        <v>8870</v>
      </c>
      <c r="C217" t="s">
        <v>306</v>
      </c>
      <c r="D217" t="s">
        <v>8430</v>
      </c>
      <c r="E217" t="s">
        <v>8573</v>
      </c>
      <c r="F217" t="s">
        <v>8429</v>
      </c>
      <c r="G217" t="s">
        <v>8434</v>
      </c>
      <c r="H217" t="s">
        <v>8442</v>
      </c>
      <c r="I217" t="s">
        <v>8431</v>
      </c>
      <c r="J217" t="s">
        <v>8432</v>
      </c>
      <c r="K217" t="s">
        <v>8427</v>
      </c>
    </row>
    <row r="218" spans="1:11" x14ac:dyDescent="0.25">
      <c r="A218" t="s">
        <v>296</v>
      </c>
      <c r="B218" t="s">
        <v>8872</v>
      </c>
      <c r="C218" t="s">
        <v>306</v>
      </c>
      <c r="D218" t="s">
        <v>8430</v>
      </c>
      <c r="E218" t="s">
        <v>8575</v>
      </c>
      <c r="F218" t="s">
        <v>8429</v>
      </c>
      <c r="G218" t="s">
        <v>8434</v>
      </c>
      <c r="H218" t="s">
        <v>8442</v>
      </c>
      <c r="I218" t="s">
        <v>8431</v>
      </c>
      <c r="J218" t="s">
        <v>8432</v>
      </c>
      <c r="K218" t="s">
        <v>8427</v>
      </c>
    </row>
    <row r="219" spans="1:11" x14ac:dyDescent="0.25">
      <c r="A219" t="s">
        <v>296</v>
      </c>
      <c r="B219" t="s">
        <v>8871</v>
      </c>
      <c r="C219" t="s">
        <v>306</v>
      </c>
      <c r="D219" t="s">
        <v>8430</v>
      </c>
      <c r="E219" t="s">
        <v>8574</v>
      </c>
      <c r="F219" t="s">
        <v>8429</v>
      </c>
      <c r="G219" t="s">
        <v>8434</v>
      </c>
      <c r="H219" t="s">
        <v>8467</v>
      </c>
      <c r="I219" t="s">
        <v>8431</v>
      </c>
      <c r="J219" t="s">
        <v>8432</v>
      </c>
      <c r="K219" t="s">
        <v>8427</v>
      </c>
    </row>
    <row r="220" spans="1:11" x14ac:dyDescent="0.25">
      <c r="A220" t="s">
        <v>296</v>
      </c>
      <c r="B220" t="s">
        <v>8873</v>
      </c>
      <c r="C220" t="s">
        <v>306</v>
      </c>
      <c r="D220" t="s">
        <v>8430</v>
      </c>
      <c r="E220" t="s">
        <v>8576</v>
      </c>
      <c r="F220" t="s">
        <v>8429</v>
      </c>
      <c r="G220" t="s">
        <v>8434</v>
      </c>
      <c r="H220" t="s">
        <v>8442</v>
      </c>
      <c r="I220" t="s">
        <v>8431</v>
      </c>
      <c r="J220" t="s">
        <v>8432</v>
      </c>
      <c r="K220" t="s">
        <v>8427</v>
      </c>
    </row>
    <row r="221" spans="1:11" x14ac:dyDescent="0.25">
      <c r="A221" t="s">
        <v>296</v>
      </c>
      <c r="B221" t="s">
        <v>8874</v>
      </c>
      <c r="C221" t="s">
        <v>306</v>
      </c>
      <c r="D221" t="s">
        <v>8430</v>
      </c>
      <c r="E221" t="s">
        <v>8577</v>
      </c>
      <c r="F221" t="s">
        <v>8429</v>
      </c>
      <c r="G221" t="s">
        <v>8434</v>
      </c>
      <c r="H221" t="s">
        <v>8448</v>
      </c>
      <c r="I221" t="s">
        <v>8431</v>
      </c>
      <c r="J221" t="s">
        <v>8432</v>
      </c>
      <c r="K221" t="s">
        <v>8427</v>
      </c>
    </row>
    <row r="222" spans="1:11" x14ac:dyDescent="0.25">
      <c r="A222" t="s">
        <v>296</v>
      </c>
      <c r="B222" t="s">
        <v>8875</v>
      </c>
      <c r="C222" t="s">
        <v>306</v>
      </c>
      <c r="D222" t="s">
        <v>8430</v>
      </c>
      <c r="E222" t="s">
        <v>8578</v>
      </c>
      <c r="F222" t="s">
        <v>8429</v>
      </c>
      <c r="G222" t="s">
        <v>8434</v>
      </c>
      <c r="H222" t="s">
        <v>8442</v>
      </c>
      <c r="I222" t="s">
        <v>8431</v>
      </c>
      <c r="J222" t="s">
        <v>8432</v>
      </c>
      <c r="K222" t="s">
        <v>8427</v>
      </c>
    </row>
    <row r="223" spans="1:11" x14ac:dyDescent="0.25">
      <c r="A223" t="s">
        <v>296</v>
      </c>
      <c r="B223" t="s">
        <v>8900</v>
      </c>
      <c r="C223" t="s">
        <v>306</v>
      </c>
      <c r="D223" t="s">
        <v>8430</v>
      </c>
      <c r="E223" t="s">
        <v>8605</v>
      </c>
      <c r="F223" t="s">
        <v>8429</v>
      </c>
      <c r="G223" t="s">
        <v>8434</v>
      </c>
      <c r="H223" t="s">
        <v>8439</v>
      </c>
      <c r="I223" t="s">
        <v>8431</v>
      </c>
      <c r="J223" t="s">
        <v>8432</v>
      </c>
      <c r="K223" t="s">
        <v>8427</v>
      </c>
    </row>
    <row r="224" spans="1:11" x14ac:dyDescent="0.25">
      <c r="A224" t="s">
        <v>296</v>
      </c>
      <c r="B224" t="s">
        <v>8901</v>
      </c>
      <c r="C224" t="s">
        <v>306</v>
      </c>
      <c r="D224" t="s">
        <v>8430</v>
      </c>
      <c r="E224" t="s">
        <v>8606</v>
      </c>
      <c r="F224" t="s">
        <v>8429</v>
      </c>
      <c r="G224" t="s">
        <v>8434</v>
      </c>
      <c r="H224" t="s">
        <v>8442</v>
      </c>
      <c r="I224" t="s">
        <v>8431</v>
      </c>
      <c r="J224" t="s">
        <v>8432</v>
      </c>
      <c r="K224" t="s">
        <v>8427</v>
      </c>
    </row>
    <row r="225" spans="1:11" x14ac:dyDescent="0.25">
      <c r="A225" t="s">
        <v>296</v>
      </c>
      <c r="B225" t="s">
        <v>8902</v>
      </c>
      <c r="C225" t="s">
        <v>306</v>
      </c>
      <c r="D225" t="s">
        <v>8430</v>
      </c>
      <c r="E225" t="s">
        <v>8607</v>
      </c>
      <c r="F225" t="s">
        <v>8429</v>
      </c>
      <c r="G225" t="s">
        <v>8434</v>
      </c>
      <c r="H225" t="s">
        <v>8439</v>
      </c>
      <c r="I225" t="s">
        <v>8431</v>
      </c>
      <c r="J225" t="s">
        <v>8432</v>
      </c>
      <c r="K225" t="s">
        <v>8427</v>
      </c>
    </row>
    <row r="226" spans="1:11" x14ac:dyDescent="0.25">
      <c r="A226" t="s">
        <v>296</v>
      </c>
      <c r="B226" t="s">
        <v>8841</v>
      </c>
      <c r="C226" t="s">
        <v>306</v>
      </c>
      <c r="D226" t="s">
        <v>8430</v>
      </c>
      <c r="E226" t="s">
        <v>8540</v>
      </c>
      <c r="F226" t="s">
        <v>8429</v>
      </c>
      <c r="G226" t="s">
        <v>8434</v>
      </c>
      <c r="H226" t="s">
        <v>8442</v>
      </c>
      <c r="I226" t="s">
        <v>8431</v>
      </c>
      <c r="J226" t="s">
        <v>8432</v>
      </c>
      <c r="K226" t="s">
        <v>8427</v>
      </c>
    </row>
    <row r="227" spans="1:11" x14ac:dyDescent="0.25">
      <c r="A227" t="s">
        <v>296</v>
      </c>
      <c r="B227" t="s">
        <v>8823</v>
      </c>
      <c r="C227" t="s">
        <v>306</v>
      </c>
      <c r="D227" t="s">
        <v>8430</v>
      </c>
      <c r="E227" t="s">
        <v>8520</v>
      </c>
      <c r="F227" t="s">
        <v>8429</v>
      </c>
      <c r="G227" t="s">
        <v>8434</v>
      </c>
      <c r="H227" t="s">
        <v>8442</v>
      </c>
      <c r="I227" t="s">
        <v>8431</v>
      </c>
      <c r="J227" t="s">
        <v>8432</v>
      </c>
      <c r="K227" t="s">
        <v>8427</v>
      </c>
    </row>
    <row r="228" spans="1:11" x14ac:dyDescent="0.25">
      <c r="A228" t="s">
        <v>296</v>
      </c>
      <c r="B228" t="s">
        <v>8822</v>
      </c>
      <c r="C228" t="s">
        <v>306</v>
      </c>
      <c r="D228" t="s">
        <v>8430</v>
      </c>
      <c r="E228" t="s">
        <v>8519</v>
      </c>
      <c r="F228" t="s">
        <v>8429</v>
      </c>
      <c r="G228" t="s">
        <v>8434</v>
      </c>
      <c r="H228" t="s">
        <v>8439</v>
      </c>
      <c r="I228" t="s">
        <v>8431</v>
      </c>
      <c r="J228" t="s">
        <v>8432</v>
      </c>
      <c r="K228" t="s">
        <v>8427</v>
      </c>
    </row>
    <row r="229" spans="1:11" x14ac:dyDescent="0.25">
      <c r="A229" t="s">
        <v>296</v>
      </c>
      <c r="B229" t="s">
        <v>8821</v>
      </c>
      <c r="C229" t="s">
        <v>306</v>
      </c>
      <c r="D229" t="s">
        <v>8430</v>
      </c>
      <c r="E229" t="s">
        <v>8518</v>
      </c>
      <c r="F229" t="s">
        <v>8429</v>
      </c>
      <c r="G229" t="s">
        <v>8434</v>
      </c>
      <c r="H229" t="s">
        <v>8442</v>
      </c>
      <c r="I229" t="s">
        <v>8431</v>
      </c>
      <c r="J229" t="s">
        <v>8432</v>
      </c>
      <c r="K229" t="s">
        <v>8427</v>
      </c>
    </row>
    <row r="230" spans="1:11" x14ac:dyDescent="0.25">
      <c r="A230" t="s">
        <v>296</v>
      </c>
      <c r="B230" t="s">
        <v>8824</v>
      </c>
      <c r="C230" t="s">
        <v>306</v>
      </c>
      <c r="D230" t="s">
        <v>8430</v>
      </c>
      <c r="E230" t="s">
        <v>8521</v>
      </c>
      <c r="F230" t="s">
        <v>8429</v>
      </c>
      <c r="G230" t="s">
        <v>8434</v>
      </c>
      <c r="H230" t="s">
        <v>8522</v>
      </c>
      <c r="I230" t="s">
        <v>8431</v>
      </c>
      <c r="J230" t="s">
        <v>8432</v>
      </c>
      <c r="K230" t="s">
        <v>8427</v>
      </c>
    </row>
    <row r="231" spans="1:11" x14ac:dyDescent="0.25">
      <c r="A231" t="s">
        <v>296</v>
      </c>
      <c r="B231" t="s">
        <v>8819</v>
      </c>
      <c r="C231" t="s">
        <v>306</v>
      </c>
      <c r="D231" t="s">
        <v>8430</v>
      </c>
      <c r="E231" t="s">
        <v>8516</v>
      </c>
      <c r="F231" t="s">
        <v>8429</v>
      </c>
      <c r="G231" t="s">
        <v>8434</v>
      </c>
      <c r="H231" t="s">
        <v>8480</v>
      </c>
      <c r="I231" t="s">
        <v>8431</v>
      </c>
      <c r="J231" t="s">
        <v>8432</v>
      </c>
      <c r="K231" t="s">
        <v>8427</v>
      </c>
    </row>
    <row r="232" spans="1:11" x14ac:dyDescent="0.25">
      <c r="A232" t="s">
        <v>296</v>
      </c>
      <c r="B232" t="s">
        <v>8826</v>
      </c>
      <c r="C232" t="s">
        <v>306</v>
      </c>
      <c r="D232" t="s">
        <v>8430</v>
      </c>
      <c r="E232" t="s">
        <v>8525</v>
      </c>
      <c r="F232" t="s">
        <v>8429</v>
      </c>
      <c r="G232" t="s">
        <v>8434</v>
      </c>
      <c r="H232" t="s">
        <v>8442</v>
      </c>
      <c r="I232" t="s">
        <v>8431</v>
      </c>
      <c r="J232" t="s">
        <v>8432</v>
      </c>
      <c r="K232" t="s">
        <v>8427</v>
      </c>
    </row>
    <row r="233" spans="1:11" x14ac:dyDescent="0.25">
      <c r="A233" t="s">
        <v>296</v>
      </c>
      <c r="B233" t="s">
        <v>8825</v>
      </c>
      <c r="C233" t="s">
        <v>306</v>
      </c>
      <c r="D233" t="s">
        <v>8430</v>
      </c>
      <c r="E233" t="s">
        <v>8523</v>
      </c>
      <c r="F233" t="s">
        <v>8429</v>
      </c>
      <c r="G233" t="s">
        <v>8434</v>
      </c>
      <c r="H233" t="s">
        <v>8524</v>
      </c>
      <c r="I233" t="s">
        <v>8431</v>
      </c>
      <c r="J233" t="s">
        <v>8432</v>
      </c>
      <c r="K233" t="s">
        <v>8427</v>
      </c>
    </row>
    <row r="234" spans="1:11" x14ac:dyDescent="0.25">
      <c r="A234" t="s">
        <v>296</v>
      </c>
      <c r="B234" t="s">
        <v>8894</v>
      </c>
      <c r="C234" t="s">
        <v>306</v>
      </c>
      <c r="D234" t="s">
        <v>8430</v>
      </c>
      <c r="E234" t="s">
        <v>8598</v>
      </c>
      <c r="F234" t="s">
        <v>8429</v>
      </c>
      <c r="G234" t="s">
        <v>8434</v>
      </c>
      <c r="H234" t="s">
        <v>8442</v>
      </c>
      <c r="I234" t="s">
        <v>8431</v>
      </c>
      <c r="J234" t="s">
        <v>8432</v>
      </c>
      <c r="K234" t="s">
        <v>8427</v>
      </c>
    </row>
    <row r="235" spans="1:11" x14ac:dyDescent="0.25">
      <c r="A235" t="s">
        <v>296</v>
      </c>
      <c r="B235" t="s">
        <v>8836</v>
      </c>
      <c r="C235" t="s">
        <v>306</v>
      </c>
      <c r="D235" t="s">
        <v>8430</v>
      </c>
      <c r="E235" t="s">
        <v>8535</v>
      </c>
      <c r="F235" t="s">
        <v>8429</v>
      </c>
      <c r="G235" t="s">
        <v>8434</v>
      </c>
      <c r="H235" t="s">
        <v>8442</v>
      </c>
      <c r="I235" t="s">
        <v>8431</v>
      </c>
      <c r="J235" t="s">
        <v>8432</v>
      </c>
      <c r="K235" t="s">
        <v>8427</v>
      </c>
    </row>
    <row r="236" spans="1:11" x14ac:dyDescent="0.25">
      <c r="A236" t="s">
        <v>296</v>
      </c>
      <c r="B236" t="s">
        <v>8834</v>
      </c>
      <c r="C236" t="s">
        <v>306</v>
      </c>
      <c r="D236" t="s">
        <v>8430</v>
      </c>
      <c r="E236" t="s">
        <v>8533</v>
      </c>
      <c r="F236" t="s">
        <v>8429</v>
      </c>
      <c r="G236" t="s">
        <v>8434</v>
      </c>
      <c r="H236" t="s">
        <v>8442</v>
      </c>
      <c r="I236" t="s">
        <v>8431</v>
      </c>
      <c r="J236" t="s">
        <v>8432</v>
      </c>
      <c r="K236" t="s">
        <v>8427</v>
      </c>
    </row>
    <row r="237" spans="1:11" x14ac:dyDescent="0.25">
      <c r="A237" t="s">
        <v>296</v>
      </c>
      <c r="B237" t="s">
        <v>8832</v>
      </c>
      <c r="C237" t="s">
        <v>306</v>
      </c>
      <c r="D237" t="s">
        <v>8430</v>
      </c>
      <c r="E237" t="s">
        <v>8531</v>
      </c>
      <c r="F237" t="s">
        <v>8429</v>
      </c>
      <c r="G237" t="s">
        <v>8434</v>
      </c>
      <c r="H237" t="s">
        <v>8442</v>
      </c>
      <c r="I237" t="s">
        <v>8431</v>
      </c>
      <c r="J237" t="s">
        <v>8432</v>
      </c>
      <c r="K237" t="s">
        <v>8427</v>
      </c>
    </row>
    <row r="238" spans="1:11" x14ac:dyDescent="0.25">
      <c r="A238" t="s">
        <v>296</v>
      </c>
      <c r="B238" t="s">
        <v>8831</v>
      </c>
      <c r="C238" t="s">
        <v>306</v>
      </c>
      <c r="D238" t="s">
        <v>8430</v>
      </c>
      <c r="E238" t="s">
        <v>8530</v>
      </c>
      <c r="F238" t="s">
        <v>8429</v>
      </c>
      <c r="G238" t="s">
        <v>8434</v>
      </c>
      <c r="H238" t="s">
        <v>8480</v>
      </c>
      <c r="I238" t="s">
        <v>8431</v>
      </c>
      <c r="J238" t="s">
        <v>8432</v>
      </c>
      <c r="K238" t="s">
        <v>8427</v>
      </c>
    </row>
    <row r="239" spans="1:11" x14ac:dyDescent="0.25">
      <c r="A239" t="s">
        <v>296</v>
      </c>
      <c r="B239" t="s">
        <v>8837</v>
      </c>
      <c r="C239" t="s">
        <v>306</v>
      </c>
      <c r="D239" t="s">
        <v>8430</v>
      </c>
      <c r="E239" t="s">
        <v>8536</v>
      </c>
      <c r="F239" t="s">
        <v>8429</v>
      </c>
      <c r="G239" t="s">
        <v>8434</v>
      </c>
      <c r="H239" t="s">
        <v>8442</v>
      </c>
      <c r="I239" t="s">
        <v>8431</v>
      </c>
      <c r="J239" t="s">
        <v>8432</v>
      </c>
      <c r="K239" t="s">
        <v>8427</v>
      </c>
    </row>
    <row r="240" spans="1:11" x14ac:dyDescent="0.25">
      <c r="A240" t="s">
        <v>296</v>
      </c>
      <c r="B240" t="s">
        <v>8892</v>
      </c>
      <c r="C240" t="s">
        <v>306</v>
      </c>
      <c r="D240" t="s">
        <v>8430</v>
      </c>
      <c r="E240" t="s">
        <v>8596</v>
      </c>
      <c r="F240" t="s">
        <v>8429</v>
      </c>
      <c r="G240" t="s">
        <v>8434</v>
      </c>
      <c r="H240" t="s">
        <v>8442</v>
      </c>
      <c r="I240" t="s">
        <v>8431</v>
      </c>
      <c r="J240" t="s">
        <v>8432</v>
      </c>
      <c r="K240" t="s">
        <v>8427</v>
      </c>
    </row>
    <row r="241" spans="1:11" x14ac:dyDescent="0.25">
      <c r="A241" t="s">
        <v>296</v>
      </c>
      <c r="B241" t="s">
        <v>8838</v>
      </c>
      <c r="C241" t="s">
        <v>306</v>
      </c>
      <c r="D241" t="s">
        <v>8430</v>
      </c>
      <c r="E241" t="s">
        <v>8537</v>
      </c>
      <c r="F241" t="s">
        <v>8429</v>
      </c>
      <c r="G241" t="s">
        <v>8434</v>
      </c>
      <c r="H241" t="s">
        <v>8467</v>
      </c>
      <c r="I241" t="s">
        <v>8431</v>
      </c>
      <c r="J241" t="s">
        <v>8432</v>
      </c>
      <c r="K241" t="s">
        <v>8427</v>
      </c>
    </row>
    <row r="242" spans="1:11" x14ac:dyDescent="0.25">
      <c r="A242" t="s">
        <v>296</v>
      </c>
      <c r="B242" t="s">
        <v>8839</v>
      </c>
      <c r="C242" t="s">
        <v>306</v>
      </c>
      <c r="D242" t="s">
        <v>8430</v>
      </c>
      <c r="E242" t="s">
        <v>8538</v>
      </c>
      <c r="F242" t="s">
        <v>8429</v>
      </c>
      <c r="G242" t="s">
        <v>8434</v>
      </c>
      <c r="H242" t="s">
        <v>8442</v>
      </c>
      <c r="I242" t="s">
        <v>8431</v>
      </c>
      <c r="J242" t="s">
        <v>8432</v>
      </c>
      <c r="K242" t="s">
        <v>8427</v>
      </c>
    </row>
    <row r="243" spans="1:11" x14ac:dyDescent="0.25">
      <c r="A243" t="s">
        <v>296</v>
      </c>
      <c r="B243" t="s">
        <v>8840</v>
      </c>
      <c r="C243" t="s">
        <v>306</v>
      </c>
      <c r="D243" t="s">
        <v>8430</v>
      </c>
      <c r="E243" t="s">
        <v>8539</v>
      </c>
      <c r="F243" t="s">
        <v>8429</v>
      </c>
      <c r="G243" t="s">
        <v>8434</v>
      </c>
      <c r="H243" t="s">
        <v>8442</v>
      </c>
      <c r="I243" t="s">
        <v>8431</v>
      </c>
      <c r="J243" t="s">
        <v>8432</v>
      </c>
      <c r="K243" t="s">
        <v>8427</v>
      </c>
    </row>
    <row r="244" spans="1:11" x14ac:dyDescent="0.25">
      <c r="A244" t="s">
        <v>296</v>
      </c>
      <c r="B244" t="s">
        <v>8816</v>
      </c>
      <c r="C244" t="s">
        <v>306</v>
      </c>
      <c r="D244" t="s">
        <v>8430</v>
      </c>
      <c r="E244" t="s">
        <v>8513</v>
      </c>
      <c r="F244" t="s">
        <v>8429</v>
      </c>
      <c r="G244" t="s">
        <v>8434</v>
      </c>
      <c r="H244" t="s">
        <v>8439</v>
      </c>
      <c r="I244" t="s">
        <v>8431</v>
      </c>
      <c r="J244" t="s">
        <v>8432</v>
      </c>
      <c r="K244" t="s">
        <v>8427</v>
      </c>
    </row>
    <row r="245" spans="1:11" x14ac:dyDescent="0.25">
      <c r="A245" t="s">
        <v>296</v>
      </c>
      <c r="B245" t="s">
        <v>8815</v>
      </c>
      <c r="C245" t="s">
        <v>306</v>
      </c>
      <c r="D245" t="s">
        <v>8430</v>
      </c>
      <c r="E245" t="s">
        <v>8512</v>
      </c>
      <c r="F245" t="s">
        <v>8429</v>
      </c>
      <c r="G245" t="s">
        <v>8434</v>
      </c>
      <c r="H245" t="s">
        <v>8480</v>
      </c>
      <c r="I245" t="s">
        <v>8431</v>
      </c>
      <c r="J245" t="s">
        <v>8432</v>
      </c>
      <c r="K245" t="s">
        <v>8427</v>
      </c>
    </row>
    <row r="246" spans="1:11" x14ac:dyDescent="0.25">
      <c r="A246" t="s">
        <v>296</v>
      </c>
      <c r="B246" t="s">
        <v>8829</v>
      </c>
      <c r="C246" t="s">
        <v>306</v>
      </c>
      <c r="D246" t="s">
        <v>8430</v>
      </c>
      <c r="E246" t="s">
        <v>8528</v>
      </c>
      <c r="F246" t="s">
        <v>8429</v>
      </c>
      <c r="G246" t="s">
        <v>8434</v>
      </c>
      <c r="H246" t="s">
        <v>8467</v>
      </c>
      <c r="I246" t="s">
        <v>8431</v>
      </c>
      <c r="J246" t="s">
        <v>8432</v>
      </c>
      <c r="K246" t="s">
        <v>8427</v>
      </c>
    </row>
    <row r="247" spans="1:11" x14ac:dyDescent="0.25">
      <c r="A247" t="s">
        <v>296</v>
      </c>
      <c r="B247" t="s">
        <v>8860</v>
      </c>
      <c r="C247" t="s">
        <v>306</v>
      </c>
      <c r="D247" t="s">
        <v>8430</v>
      </c>
      <c r="E247" t="s">
        <v>8562</v>
      </c>
      <c r="F247" t="s">
        <v>8429</v>
      </c>
      <c r="G247" t="s">
        <v>8434</v>
      </c>
      <c r="H247" t="s">
        <v>8442</v>
      </c>
      <c r="I247" t="s">
        <v>8431</v>
      </c>
      <c r="J247" t="s">
        <v>8432</v>
      </c>
      <c r="K247" t="s">
        <v>8427</v>
      </c>
    </row>
    <row r="248" spans="1:11" x14ac:dyDescent="0.25">
      <c r="A248" t="s">
        <v>296</v>
      </c>
      <c r="B248" t="s">
        <v>8861</v>
      </c>
      <c r="C248" t="s">
        <v>306</v>
      </c>
      <c r="D248" t="s">
        <v>8430</v>
      </c>
      <c r="E248" t="s">
        <v>8563</v>
      </c>
      <c r="F248" t="s">
        <v>8429</v>
      </c>
      <c r="G248" t="s">
        <v>8434</v>
      </c>
      <c r="H248" t="s">
        <v>8439</v>
      </c>
      <c r="I248" t="s">
        <v>8431</v>
      </c>
      <c r="J248" t="s">
        <v>8432</v>
      </c>
      <c r="K248" t="s">
        <v>8427</v>
      </c>
    </row>
    <row r="249" spans="1:11" x14ac:dyDescent="0.25">
      <c r="A249" t="s">
        <v>296</v>
      </c>
      <c r="B249" t="s">
        <v>8862</v>
      </c>
      <c r="C249" t="s">
        <v>306</v>
      </c>
      <c r="D249" t="s">
        <v>8430</v>
      </c>
      <c r="E249" t="s">
        <v>8564</v>
      </c>
      <c r="F249" t="s">
        <v>8429</v>
      </c>
      <c r="G249" t="s">
        <v>8434</v>
      </c>
      <c r="H249" t="s">
        <v>8442</v>
      </c>
      <c r="I249" t="s">
        <v>8431</v>
      </c>
      <c r="J249" t="s">
        <v>8432</v>
      </c>
      <c r="K249" t="s">
        <v>8427</v>
      </c>
    </row>
    <row r="250" spans="1:11" x14ac:dyDescent="0.25">
      <c r="A250" t="s">
        <v>296</v>
      </c>
      <c r="B250" t="s">
        <v>8863</v>
      </c>
      <c r="C250" t="s">
        <v>306</v>
      </c>
      <c r="D250" t="s">
        <v>8430</v>
      </c>
      <c r="E250" t="s">
        <v>8565</v>
      </c>
      <c r="F250" t="s">
        <v>8429</v>
      </c>
      <c r="G250" t="s">
        <v>8434</v>
      </c>
      <c r="H250" t="s">
        <v>8442</v>
      </c>
      <c r="I250" t="s">
        <v>8431</v>
      </c>
      <c r="J250" t="s">
        <v>8432</v>
      </c>
      <c r="K250" t="s">
        <v>8427</v>
      </c>
    </row>
    <row r="251" spans="1:11" x14ac:dyDescent="0.25">
      <c r="A251" t="s">
        <v>296</v>
      </c>
      <c r="B251" t="s">
        <v>8864</v>
      </c>
      <c r="C251" t="s">
        <v>306</v>
      </c>
      <c r="D251" t="s">
        <v>8430</v>
      </c>
      <c r="E251" t="s">
        <v>8566</v>
      </c>
      <c r="F251" t="s">
        <v>8429</v>
      </c>
      <c r="G251" t="s">
        <v>8434</v>
      </c>
      <c r="H251" t="s">
        <v>8439</v>
      </c>
      <c r="I251" t="s">
        <v>8431</v>
      </c>
      <c r="J251" t="s">
        <v>8432</v>
      </c>
      <c r="K251" t="s">
        <v>8427</v>
      </c>
    </row>
    <row r="252" spans="1:11" x14ac:dyDescent="0.25">
      <c r="A252" t="s">
        <v>296</v>
      </c>
      <c r="B252" t="s">
        <v>8865</v>
      </c>
      <c r="C252" t="s">
        <v>306</v>
      </c>
      <c r="D252" t="s">
        <v>8430</v>
      </c>
      <c r="E252" t="s">
        <v>8567</v>
      </c>
      <c r="F252" t="s">
        <v>8429</v>
      </c>
      <c r="G252" t="s">
        <v>8434</v>
      </c>
      <c r="H252" t="s">
        <v>8448</v>
      </c>
      <c r="I252" t="s">
        <v>8431</v>
      </c>
      <c r="J252" t="s">
        <v>8432</v>
      </c>
      <c r="K252" t="s">
        <v>8427</v>
      </c>
    </row>
    <row r="253" spans="1:11" x14ac:dyDescent="0.25">
      <c r="A253" t="s">
        <v>296</v>
      </c>
      <c r="B253" t="s">
        <v>8878</v>
      </c>
      <c r="C253" t="s">
        <v>306</v>
      </c>
      <c r="D253" t="s">
        <v>8430</v>
      </c>
      <c r="E253" t="s">
        <v>8581</v>
      </c>
      <c r="F253" t="s">
        <v>8429</v>
      </c>
      <c r="G253" t="s">
        <v>8434</v>
      </c>
      <c r="H253" t="s">
        <v>8442</v>
      </c>
      <c r="I253" t="s">
        <v>8431</v>
      </c>
      <c r="J253" t="s">
        <v>8432</v>
      </c>
      <c r="K253" t="s">
        <v>8427</v>
      </c>
    </row>
    <row r="254" spans="1:11" x14ac:dyDescent="0.25">
      <c r="A254" t="s">
        <v>296</v>
      </c>
      <c r="B254" t="s">
        <v>8876</v>
      </c>
      <c r="C254" t="s">
        <v>306</v>
      </c>
      <c r="D254" t="s">
        <v>8430</v>
      </c>
      <c r="E254" t="s">
        <v>8579</v>
      </c>
      <c r="F254" t="s">
        <v>8429</v>
      </c>
      <c r="G254" t="s">
        <v>8434</v>
      </c>
      <c r="H254" t="s">
        <v>8442</v>
      </c>
      <c r="I254" t="s">
        <v>8431</v>
      </c>
      <c r="J254" t="s">
        <v>8432</v>
      </c>
      <c r="K254" t="s">
        <v>8427</v>
      </c>
    </row>
    <row r="255" spans="1:11" x14ac:dyDescent="0.25">
      <c r="A255" t="s">
        <v>296</v>
      </c>
      <c r="B255" t="s">
        <v>8879</v>
      </c>
      <c r="C255" t="s">
        <v>306</v>
      </c>
      <c r="D255" t="s">
        <v>8430</v>
      </c>
      <c r="E255" t="s">
        <v>8582</v>
      </c>
      <c r="F255" t="s">
        <v>8429</v>
      </c>
      <c r="G255" t="s">
        <v>8434</v>
      </c>
      <c r="H255" t="s">
        <v>8442</v>
      </c>
      <c r="I255" t="s">
        <v>8431</v>
      </c>
      <c r="J255" t="s">
        <v>8432</v>
      </c>
      <c r="K255" t="s">
        <v>8427</v>
      </c>
    </row>
    <row r="256" spans="1:11" x14ac:dyDescent="0.25">
      <c r="A256" t="s">
        <v>296</v>
      </c>
      <c r="B256" t="s">
        <v>8881</v>
      </c>
      <c r="C256" t="s">
        <v>306</v>
      </c>
      <c r="D256" t="s">
        <v>8430</v>
      </c>
      <c r="E256" t="s">
        <v>8584</v>
      </c>
      <c r="F256" t="s">
        <v>8429</v>
      </c>
      <c r="G256" t="s">
        <v>8434</v>
      </c>
      <c r="H256" t="s">
        <v>8442</v>
      </c>
      <c r="I256" t="s">
        <v>8431</v>
      </c>
      <c r="J256" t="s">
        <v>8432</v>
      </c>
      <c r="K256" t="s">
        <v>8427</v>
      </c>
    </row>
    <row r="257" spans="1:11" x14ac:dyDescent="0.25">
      <c r="A257" t="s">
        <v>296</v>
      </c>
      <c r="B257" t="s">
        <v>8882</v>
      </c>
      <c r="C257" t="s">
        <v>306</v>
      </c>
      <c r="D257" t="s">
        <v>8430</v>
      </c>
      <c r="E257" t="s">
        <v>8585</v>
      </c>
      <c r="F257" t="s">
        <v>8429</v>
      </c>
      <c r="G257" t="s">
        <v>8434</v>
      </c>
      <c r="H257" t="s">
        <v>8442</v>
      </c>
      <c r="I257" t="s">
        <v>8431</v>
      </c>
      <c r="J257" t="s">
        <v>8432</v>
      </c>
      <c r="K257" t="s">
        <v>8427</v>
      </c>
    </row>
    <row r="258" spans="1:11" x14ac:dyDescent="0.25">
      <c r="A258" t="s">
        <v>296</v>
      </c>
      <c r="B258" t="s">
        <v>8885</v>
      </c>
      <c r="C258" t="s">
        <v>306</v>
      </c>
      <c r="D258" t="s">
        <v>8430</v>
      </c>
      <c r="E258" t="s">
        <v>8588</v>
      </c>
      <c r="F258" t="s">
        <v>8429</v>
      </c>
      <c r="G258" t="s">
        <v>8434</v>
      </c>
      <c r="H258" t="s">
        <v>8442</v>
      </c>
      <c r="I258" t="s">
        <v>8431</v>
      </c>
      <c r="J258" t="s">
        <v>8432</v>
      </c>
      <c r="K258" t="s">
        <v>8427</v>
      </c>
    </row>
    <row r="259" spans="1:11" x14ac:dyDescent="0.25">
      <c r="A259" t="s">
        <v>296</v>
      </c>
      <c r="B259" t="s">
        <v>8884</v>
      </c>
      <c r="C259" t="s">
        <v>306</v>
      </c>
      <c r="D259" t="s">
        <v>8430</v>
      </c>
      <c r="E259" t="s">
        <v>8587</v>
      </c>
      <c r="F259" t="s">
        <v>8429</v>
      </c>
      <c r="G259" t="s">
        <v>8434</v>
      </c>
      <c r="H259" t="s">
        <v>8442</v>
      </c>
      <c r="I259" t="s">
        <v>8431</v>
      </c>
      <c r="J259" t="s">
        <v>8432</v>
      </c>
      <c r="K259" t="s">
        <v>8427</v>
      </c>
    </row>
    <row r="260" spans="1:11" x14ac:dyDescent="0.25">
      <c r="A260" t="s">
        <v>296</v>
      </c>
      <c r="B260" t="s">
        <v>8883</v>
      </c>
      <c r="C260" t="s">
        <v>306</v>
      </c>
      <c r="D260" t="s">
        <v>8430</v>
      </c>
      <c r="E260" t="s">
        <v>8586</v>
      </c>
      <c r="F260" t="s">
        <v>8429</v>
      </c>
      <c r="G260" t="s">
        <v>8434</v>
      </c>
      <c r="H260" t="s">
        <v>8467</v>
      </c>
      <c r="I260" t="s">
        <v>8431</v>
      </c>
      <c r="J260" t="s">
        <v>8432</v>
      </c>
      <c r="K260" t="s">
        <v>8427</v>
      </c>
    </row>
    <row r="261" spans="1:11" x14ac:dyDescent="0.25">
      <c r="A261" t="s">
        <v>296</v>
      </c>
      <c r="B261" t="s">
        <v>8887</v>
      </c>
      <c r="C261" t="s">
        <v>306</v>
      </c>
      <c r="D261" t="s">
        <v>8430</v>
      </c>
      <c r="E261" t="s">
        <v>8590</v>
      </c>
      <c r="F261" t="s">
        <v>8429</v>
      </c>
      <c r="G261" t="s">
        <v>8434</v>
      </c>
      <c r="H261" t="s">
        <v>8442</v>
      </c>
      <c r="I261" t="s">
        <v>8431</v>
      </c>
      <c r="J261" t="s">
        <v>8432</v>
      </c>
      <c r="K261" t="s">
        <v>8427</v>
      </c>
    </row>
    <row r="262" spans="1:11" x14ac:dyDescent="0.25">
      <c r="A262" t="s">
        <v>296</v>
      </c>
      <c r="B262" t="s">
        <v>8895</v>
      </c>
      <c r="C262" t="s">
        <v>306</v>
      </c>
      <c r="D262" t="s">
        <v>8430</v>
      </c>
      <c r="E262" t="s">
        <v>8599</v>
      </c>
      <c r="F262" t="s">
        <v>8429</v>
      </c>
      <c r="G262" t="s">
        <v>8434</v>
      </c>
      <c r="H262" t="s">
        <v>8448</v>
      </c>
      <c r="I262" t="s">
        <v>8431</v>
      </c>
      <c r="J262" t="s">
        <v>8432</v>
      </c>
      <c r="K262" t="s">
        <v>8427</v>
      </c>
    </row>
    <row r="263" spans="1:11" x14ac:dyDescent="0.25">
      <c r="A263" t="s">
        <v>296</v>
      </c>
      <c r="B263" t="s">
        <v>8896</v>
      </c>
      <c r="C263" t="s">
        <v>306</v>
      </c>
      <c r="D263" t="s">
        <v>8430</v>
      </c>
      <c r="E263" t="s">
        <v>8600</v>
      </c>
      <c r="F263" t="s">
        <v>8429</v>
      </c>
      <c r="G263" t="s">
        <v>8434</v>
      </c>
      <c r="H263" t="s">
        <v>8480</v>
      </c>
      <c r="I263" t="s">
        <v>8431</v>
      </c>
      <c r="J263" t="s">
        <v>8432</v>
      </c>
      <c r="K263" t="s">
        <v>8427</v>
      </c>
    </row>
    <row r="264" spans="1:11" x14ac:dyDescent="0.25">
      <c r="A264" t="s">
        <v>296</v>
      </c>
      <c r="B264" t="s">
        <v>8897</v>
      </c>
      <c r="C264" t="s">
        <v>306</v>
      </c>
      <c r="D264" t="s">
        <v>8430</v>
      </c>
      <c r="E264" t="s">
        <v>8601</v>
      </c>
      <c r="F264" t="s">
        <v>8429</v>
      </c>
      <c r="G264" t="s">
        <v>8434</v>
      </c>
      <c r="H264" t="s">
        <v>8602</v>
      </c>
      <c r="I264" t="s">
        <v>8431</v>
      </c>
      <c r="J264" t="s">
        <v>8432</v>
      </c>
      <c r="K264" t="s">
        <v>8427</v>
      </c>
    </row>
    <row r="265" spans="1:11" x14ac:dyDescent="0.25">
      <c r="A265" t="s">
        <v>296</v>
      </c>
      <c r="B265" t="s">
        <v>8899</v>
      </c>
      <c r="C265" t="s">
        <v>306</v>
      </c>
      <c r="D265" t="s">
        <v>8430</v>
      </c>
      <c r="E265" t="s">
        <v>8604</v>
      </c>
      <c r="F265" t="s">
        <v>8429</v>
      </c>
      <c r="G265" t="s">
        <v>8434</v>
      </c>
      <c r="H265" t="s">
        <v>8442</v>
      </c>
      <c r="I265" t="s">
        <v>8431</v>
      </c>
      <c r="J265" t="s">
        <v>8432</v>
      </c>
      <c r="K265" t="s">
        <v>8427</v>
      </c>
    </row>
    <row r="266" spans="1:11" x14ac:dyDescent="0.25">
      <c r="A266" t="s">
        <v>296</v>
      </c>
      <c r="B266" t="s">
        <v>8898</v>
      </c>
      <c r="C266" t="s">
        <v>306</v>
      </c>
      <c r="D266" t="s">
        <v>8430</v>
      </c>
      <c r="E266" t="s">
        <v>8603</v>
      </c>
      <c r="F266" t="s">
        <v>8429</v>
      </c>
      <c r="G266" t="s">
        <v>8434</v>
      </c>
      <c r="H266" t="s">
        <v>8442</v>
      </c>
      <c r="I266" t="s">
        <v>8431</v>
      </c>
      <c r="J266" t="s">
        <v>8432</v>
      </c>
      <c r="K266" t="s">
        <v>8427</v>
      </c>
    </row>
    <row r="267" spans="1:11" x14ac:dyDescent="0.25">
      <c r="A267" t="s">
        <v>296</v>
      </c>
      <c r="B267" t="s">
        <v>8843</v>
      </c>
      <c r="C267" t="s">
        <v>306</v>
      </c>
      <c r="D267" t="s">
        <v>8430</v>
      </c>
      <c r="E267" t="s">
        <v>8542</v>
      </c>
      <c r="F267" t="s">
        <v>8429</v>
      </c>
      <c r="G267" t="s">
        <v>8434</v>
      </c>
      <c r="H267" t="s">
        <v>8439</v>
      </c>
      <c r="I267" t="s">
        <v>8431</v>
      </c>
      <c r="J267" t="s">
        <v>8432</v>
      </c>
      <c r="K267" t="s">
        <v>8427</v>
      </c>
    </row>
    <row r="268" spans="1:11" x14ac:dyDescent="0.25">
      <c r="A268" t="s">
        <v>296</v>
      </c>
      <c r="B268" t="s">
        <v>8842</v>
      </c>
      <c r="C268" t="s">
        <v>306</v>
      </c>
      <c r="D268" t="s">
        <v>8430</v>
      </c>
      <c r="E268" t="s">
        <v>8541</v>
      </c>
      <c r="F268" t="s">
        <v>8429</v>
      </c>
      <c r="G268" t="s">
        <v>8434</v>
      </c>
      <c r="H268" t="s">
        <v>8442</v>
      </c>
      <c r="I268" t="s">
        <v>8431</v>
      </c>
      <c r="J268" t="s">
        <v>8432</v>
      </c>
      <c r="K268" t="s">
        <v>8427</v>
      </c>
    </row>
    <row r="271" spans="1:11" x14ac:dyDescent="0.25">
      <c r="A271" t="s">
        <v>296</v>
      </c>
      <c r="B271" t="s">
        <v>9019</v>
      </c>
      <c r="C271" t="s">
        <v>306</v>
      </c>
      <c r="D271" t="s">
        <v>8430</v>
      </c>
      <c r="E271" t="s">
        <v>8724</v>
      </c>
      <c r="F271" t="s">
        <v>8429</v>
      </c>
      <c r="G271" t="s">
        <v>8434</v>
      </c>
      <c r="H271" t="s">
        <v>8442</v>
      </c>
      <c r="I271" t="s">
        <v>8431</v>
      </c>
      <c r="J271" t="s">
        <v>8432</v>
      </c>
      <c r="K271" t="s">
        <v>8427</v>
      </c>
    </row>
    <row r="272" spans="1:11" x14ac:dyDescent="0.25">
      <c r="A272" t="s">
        <v>296</v>
      </c>
      <c r="B272" t="s">
        <v>9022</v>
      </c>
      <c r="C272" t="s">
        <v>306</v>
      </c>
      <c r="D272" t="s">
        <v>8430</v>
      </c>
      <c r="E272" t="s">
        <v>8727</v>
      </c>
      <c r="F272" t="s">
        <v>8429</v>
      </c>
      <c r="G272" t="s">
        <v>8434</v>
      </c>
      <c r="H272" t="s">
        <v>8439</v>
      </c>
      <c r="I272" t="s">
        <v>8431</v>
      </c>
      <c r="J272" t="s">
        <v>8432</v>
      </c>
      <c r="K272" t="s">
        <v>8427</v>
      </c>
    </row>
    <row r="273" spans="1:11" x14ac:dyDescent="0.25">
      <c r="A273" t="s">
        <v>296</v>
      </c>
      <c r="B273" t="s">
        <v>9023</v>
      </c>
      <c r="C273" t="s">
        <v>306</v>
      </c>
      <c r="D273" t="s">
        <v>8430</v>
      </c>
      <c r="E273" t="s">
        <v>8728</v>
      </c>
      <c r="F273" t="s">
        <v>8429</v>
      </c>
      <c r="G273" t="s">
        <v>8434</v>
      </c>
      <c r="H273" t="s">
        <v>8493</v>
      </c>
      <c r="I273" t="s">
        <v>8431</v>
      </c>
      <c r="J273" t="s">
        <v>8432</v>
      </c>
      <c r="K273" t="s">
        <v>8427</v>
      </c>
    </row>
    <row r="274" spans="1:11" x14ac:dyDescent="0.25">
      <c r="A274" t="s">
        <v>296</v>
      </c>
      <c r="B274" t="s">
        <v>9024</v>
      </c>
      <c r="C274" t="s">
        <v>306</v>
      </c>
      <c r="D274" t="s">
        <v>8430</v>
      </c>
      <c r="E274" t="s">
        <v>8729</v>
      </c>
      <c r="F274" t="s">
        <v>8429</v>
      </c>
      <c r="G274" t="s">
        <v>8434</v>
      </c>
      <c r="H274" t="s">
        <v>8442</v>
      </c>
      <c r="I274" t="s">
        <v>8431</v>
      </c>
      <c r="J274" t="s">
        <v>8432</v>
      </c>
      <c r="K274" t="s">
        <v>8427</v>
      </c>
    </row>
    <row r="275" spans="1:11" x14ac:dyDescent="0.25">
      <c r="A275" t="s">
        <v>296</v>
      </c>
      <c r="B275" t="s">
        <v>9027</v>
      </c>
      <c r="C275" t="s">
        <v>306</v>
      </c>
      <c r="D275" t="s">
        <v>8430</v>
      </c>
      <c r="E275" t="s">
        <v>8732</v>
      </c>
      <c r="F275" t="s">
        <v>8429</v>
      </c>
      <c r="G275" t="s">
        <v>8434</v>
      </c>
      <c r="H275" t="s">
        <v>8442</v>
      </c>
      <c r="I275" t="s">
        <v>8431</v>
      </c>
      <c r="J275" t="s">
        <v>8432</v>
      </c>
      <c r="K275" t="s">
        <v>8427</v>
      </c>
    </row>
    <row r="276" spans="1:11" x14ac:dyDescent="0.25">
      <c r="A276" t="s">
        <v>296</v>
      </c>
      <c r="B276" t="s">
        <v>9026</v>
      </c>
      <c r="C276" t="s">
        <v>306</v>
      </c>
      <c r="D276" t="s">
        <v>8430</v>
      </c>
      <c r="E276" t="s">
        <v>8731</v>
      </c>
      <c r="F276" t="s">
        <v>8429</v>
      </c>
      <c r="G276" t="s">
        <v>8434</v>
      </c>
      <c r="H276" t="s">
        <v>8442</v>
      </c>
      <c r="I276" t="s">
        <v>8431</v>
      </c>
      <c r="J276" t="s">
        <v>8432</v>
      </c>
      <c r="K276" t="s">
        <v>8427</v>
      </c>
    </row>
    <row r="277" spans="1:11" x14ac:dyDescent="0.25">
      <c r="A277" t="s">
        <v>296</v>
      </c>
      <c r="B277" t="s">
        <v>9028</v>
      </c>
      <c r="C277" t="s">
        <v>306</v>
      </c>
      <c r="D277" t="s">
        <v>8430</v>
      </c>
      <c r="E277" t="s">
        <v>8733</v>
      </c>
      <c r="F277" t="s">
        <v>8429</v>
      </c>
      <c r="G277" t="s">
        <v>8434</v>
      </c>
      <c r="H277" t="s">
        <v>8442</v>
      </c>
      <c r="I277" t="s">
        <v>8431</v>
      </c>
      <c r="J277" t="s">
        <v>8432</v>
      </c>
      <c r="K277" t="s">
        <v>8427</v>
      </c>
    </row>
    <row r="278" spans="1:11" x14ac:dyDescent="0.25">
      <c r="A278" t="s">
        <v>296</v>
      </c>
      <c r="B278" t="s">
        <v>9029</v>
      </c>
      <c r="C278" t="s">
        <v>306</v>
      </c>
      <c r="D278" t="s">
        <v>8430</v>
      </c>
      <c r="E278" t="s">
        <v>8734</v>
      </c>
      <c r="F278" t="s">
        <v>8429</v>
      </c>
      <c r="G278" t="s">
        <v>8434</v>
      </c>
      <c r="H278" t="s">
        <v>8439</v>
      </c>
      <c r="I278" t="s">
        <v>8431</v>
      </c>
      <c r="J278" t="s">
        <v>8432</v>
      </c>
      <c r="K278" t="s">
        <v>8427</v>
      </c>
    </row>
    <row r="279" spans="1:11" x14ac:dyDescent="0.25">
      <c r="A279" t="s">
        <v>296</v>
      </c>
      <c r="B279" t="s">
        <v>9036</v>
      </c>
      <c r="C279" t="s">
        <v>306</v>
      </c>
      <c r="D279" t="s">
        <v>8430</v>
      </c>
      <c r="E279" t="s">
        <v>8741</v>
      </c>
      <c r="F279" t="s">
        <v>8429</v>
      </c>
      <c r="G279" t="s">
        <v>8434</v>
      </c>
      <c r="H279" t="s">
        <v>8442</v>
      </c>
      <c r="I279" t="s">
        <v>8431</v>
      </c>
      <c r="J279" t="s">
        <v>8432</v>
      </c>
      <c r="K279" t="s">
        <v>8427</v>
      </c>
    </row>
    <row r="280" spans="1:11" x14ac:dyDescent="0.25">
      <c r="A280" t="s">
        <v>296</v>
      </c>
      <c r="B280" t="s">
        <v>9033</v>
      </c>
      <c r="C280" t="s">
        <v>306</v>
      </c>
      <c r="D280" t="s">
        <v>8430</v>
      </c>
      <c r="E280" t="s">
        <v>8738</v>
      </c>
      <c r="F280" t="s">
        <v>8429</v>
      </c>
      <c r="G280" t="s">
        <v>8434</v>
      </c>
      <c r="H280" t="s">
        <v>8442</v>
      </c>
      <c r="I280" t="s">
        <v>8431</v>
      </c>
      <c r="J280" t="s">
        <v>8432</v>
      </c>
      <c r="K280" t="s">
        <v>8427</v>
      </c>
    </row>
    <row r="281" spans="1:11" x14ac:dyDescent="0.25">
      <c r="A281" t="s">
        <v>296</v>
      </c>
      <c r="B281" t="s">
        <v>9034</v>
      </c>
      <c r="C281" t="s">
        <v>306</v>
      </c>
      <c r="D281" t="s">
        <v>8430</v>
      </c>
      <c r="E281" t="s">
        <v>8739</v>
      </c>
      <c r="F281" t="s">
        <v>8429</v>
      </c>
      <c r="G281" t="s">
        <v>8434</v>
      </c>
      <c r="H281" t="s">
        <v>8439</v>
      </c>
      <c r="I281" t="s">
        <v>8431</v>
      </c>
      <c r="J281" t="s">
        <v>8432</v>
      </c>
      <c r="K281" t="s">
        <v>8427</v>
      </c>
    </row>
    <row r="282" spans="1:11" x14ac:dyDescent="0.25">
      <c r="A282" t="s">
        <v>296</v>
      </c>
      <c r="B282" t="s">
        <v>9035</v>
      </c>
      <c r="C282" t="s">
        <v>306</v>
      </c>
      <c r="D282" t="s">
        <v>8430</v>
      </c>
      <c r="E282" t="s">
        <v>8740</v>
      </c>
      <c r="F282" t="s">
        <v>8429</v>
      </c>
      <c r="G282" t="s">
        <v>8434</v>
      </c>
      <c r="H282" t="s">
        <v>8442</v>
      </c>
      <c r="I282" t="s">
        <v>8431</v>
      </c>
      <c r="J282" t="s">
        <v>8432</v>
      </c>
      <c r="K282" t="s">
        <v>8427</v>
      </c>
    </row>
    <row r="283" spans="1:11" x14ac:dyDescent="0.25">
      <c r="A283" t="s">
        <v>296</v>
      </c>
      <c r="B283" t="s">
        <v>9020</v>
      </c>
      <c r="C283" t="s">
        <v>306</v>
      </c>
      <c r="D283" t="s">
        <v>8430</v>
      </c>
      <c r="E283" t="s">
        <v>8725</v>
      </c>
      <c r="F283" t="s">
        <v>8429</v>
      </c>
      <c r="G283" t="s">
        <v>8434</v>
      </c>
      <c r="H283" t="s">
        <v>8439</v>
      </c>
      <c r="I283" t="s">
        <v>8431</v>
      </c>
      <c r="J283" t="s">
        <v>8432</v>
      </c>
      <c r="K283" t="s">
        <v>8427</v>
      </c>
    </row>
    <row r="284" spans="1:11" x14ac:dyDescent="0.25">
      <c r="A284" t="s">
        <v>296</v>
      </c>
      <c r="B284" t="s">
        <v>9021</v>
      </c>
      <c r="C284" t="s">
        <v>306</v>
      </c>
      <c r="D284" t="s">
        <v>8430</v>
      </c>
      <c r="E284" t="s">
        <v>8726</v>
      </c>
      <c r="F284" t="s">
        <v>8429</v>
      </c>
      <c r="G284" t="s">
        <v>8434</v>
      </c>
      <c r="H284" t="s">
        <v>8439</v>
      </c>
      <c r="I284" t="s">
        <v>8431</v>
      </c>
      <c r="J284" t="s">
        <v>8432</v>
      </c>
      <c r="K284" t="s">
        <v>8427</v>
      </c>
    </row>
    <row r="285" spans="1:11" x14ac:dyDescent="0.25">
      <c r="A285" t="s">
        <v>296</v>
      </c>
      <c r="B285" t="s">
        <v>9039</v>
      </c>
      <c r="C285" t="s">
        <v>306</v>
      </c>
      <c r="D285" t="s">
        <v>8430</v>
      </c>
      <c r="E285" t="s">
        <v>8744</v>
      </c>
      <c r="F285" t="s">
        <v>8429</v>
      </c>
      <c r="G285" t="s">
        <v>8434</v>
      </c>
      <c r="H285" t="s">
        <v>8442</v>
      </c>
      <c r="I285" t="s">
        <v>8431</v>
      </c>
      <c r="J285" t="s">
        <v>8432</v>
      </c>
      <c r="K285" t="s">
        <v>8427</v>
      </c>
    </row>
    <row r="286" spans="1:11" x14ac:dyDescent="0.25">
      <c r="A286" t="s">
        <v>296</v>
      </c>
      <c r="B286" t="s">
        <v>9032</v>
      </c>
      <c r="C286" t="s">
        <v>306</v>
      </c>
      <c r="D286" t="s">
        <v>8430</v>
      </c>
      <c r="E286" t="s">
        <v>8737</v>
      </c>
      <c r="F286" t="s">
        <v>8429</v>
      </c>
      <c r="G286" t="s">
        <v>8434</v>
      </c>
      <c r="H286" t="s">
        <v>8439</v>
      </c>
      <c r="I286" t="s">
        <v>8431</v>
      </c>
      <c r="J286" t="s">
        <v>8432</v>
      </c>
      <c r="K286" t="s">
        <v>8427</v>
      </c>
    </row>
    <row r="287" spans="1:11" x14ac:dyDescent="0.25">
      <c r="A287" t="s">
        <v>296</v>
      </c>
      <c r="B287" t="s">
        <v>9031</v>
      </c>
      <c r="C287" t="s">
        <v>306</v>
      </c>
      <c r="D287" t="s">
        <v>8430</v>
      </c>
      <c r="E287" t="s">
        <v>8736</v>
      </c>
      <c r="F287" t="s">
        <v>8429</v>
      </c>
      <c r="G287" t="s">
        <v>8434</v>
      </c>
      <c r="H287" t="s">
        <v>8439</v>
      </c>
      <c r="I287" t="s">
        <v>8431</v>
      </c>
      <c r="J287" t="s">
        <v>8432</v>
      </c>
      <c r="K287" t="s">
        <v>8427</v>
      </c>
    </row>
    <row r="288" spans="1:11" x14ac:dyDescent="0.25">
      <c r="A288" t="s">
        <v>296</v>
      </c>
      <c r="B288" t="s">
        <v>9030</v>
      </c>
      <c r="C288" t="s">
        <v>306</v>
      </c>
      <c r="D288" t="s">
        <v>8430</v>
      </c>
      <c r="E288" t="s">
        <v>8735</v>
      </c>
      <c r="F288" t="s">
        <v>8429</v>
      </c>
      <c r="G288" t="s">
        <v>8434</v>
      </c>
      <c r="H288" t="s">
        <v>8442</v>
      </c>
      <c r="I288" t="s">
        <v>8431</v>
      </c>
      <c r="J288" t="s">
        <v>8432</v>
      </c>
      <c r="K288" t="s">
        <v>8427</v>
      </c>
    </row>
    <row r="289" spans="1:11" x14ac:dyDescent="0.25">
      <c r="A289" t="s">
        <v>296</v>
      </c>
      <c r="B289" t="s">
        <v>9038</v>
      </c>
      <c r="C289" t="s">
        <v>306</v>
      </c>
      <c r="D289" t="s">
        <v>8430</v>
      </c>
      <c r="E289" t="s">
        <v>8743</v>
      </c>
      <c r="F289" t="s">
        <v>8429</v>
      </c>
      <c r="G289" t="s">
        <v>8434</v>
      </c>
      <c r="H289" t="s">
        <v>8442</v>
      </c>
      <c r="I289" t="s">
        <v>8431</v>
      </c>
      <c r="J289" t="s">
        <v>8432</v>
      </c>
      <c r="K289" t="s">
        <v>8427</v>
      </c>
    </row>
    <row r="290" spans="1:11" x14ac:dyDescent="0.25">
      <c r="A290" t="s">
        <v>296</v>
      </c>
      <c r="B290" t="s">
        <v>9037</v>
      </c>
      <c r="C290" t="s">
        <v>306</v>
      </c>
      <c r="D290" t="s">
        <v>8430</v>
      </c>
      <c r="E290" t="s">
        <v>8742</v>
      </c>
      <c r="F290" t="s">
        <v>8429</v>
      </c>
      <c r="G290" t="s">
        <v>8434</v>
      </c>
      <c r="H290" t="s">
        <v>8442</v>
      </c>
      <c r="I290" t="s">
        <v>8431</v>
      </c>
      <c r="J290" t="s">
        <v>8432</v>
      </c>
      <c r="K290" t="s">
        <v>8427</v>
      </c>
    </row>
    <row r="291" spans="1:11" x14ac:dyDescent="0.25">
      <c r="A291" t="s">
        <v>296</v>
      </c>
      <c r="B291" t="s">
        <v>9025</v>
      </c>
      <c r="C291" t="s">
        <v>306</v>
      </c>
      <c r="D291" t="s">
        <v>8430</v>
      </c>
      <c r="E291" t="s">
        <v>8730</v>
      </c>
      <c r="F291" t="s">
        <v>8429</v>
      </c>
      <c r="G291" t="s">
        <v>8434</v>
      </c>
      <c r="H291" t="s">
        <v>8442</v>
      </c>
      <c r="I291" t="s">
        <v>8431</v>
      </c>
      <c r="J291" t="s">
        <v>8432</v>
      </c>
      <c r="K291" t="s">
        <v>8427</v>
      </c>
    </row>
    <row r="294" spans="1:11" x14ac:dyDescent="0.25">
      <c r="A294" t="s">
        <v>296</v>
      </c>
      <c r="B294" t="s">
        <v>8970</v>
      </c>
      <c r="C294" t="s">
        <v>306</v>
      </c>
      <c r="D294" t="s">
        <v>8430</v>
      </c>
      <c r="E294" t="s">
        <v>8675</v>
      </c>
      <c r="F294" t="s">
        <v>8429</v>
      </c>
      <c r="G294" t="s">
        <v>8434</v>
      </c>
      <c r="H294" t="s">
        <v>8442</v>
      </c>
      <c r="I294" t="s">
        <v>8431</v>
      </c>
      <c r="J294" t="s">
        <v>8432</v>
      </c>
      <c r="K294" t="s">
        <v>8427</v>
      </c>
    </row>
    <row r="295" spans="1:11" x14ac:dyDescent="0.25">
      <c r="A295" t="s">
        <v>296</v>
      </c>
      <c r="B295" t="s">
        <v>8979</v>
      </c>
      <c r="C295" t="s">
        <v>306</v>
      </c>
      <c r="D295" t="s">
        <v>8430</v>
      </c>
      <c r="E295" t="s">
        <v>8684</v>
      </c>
      <c r="F295" t="s">
        <v>8429</v>
      </c>
      <c r="G295" t="s">
        <v>8434</v>
      </c>
      <c r="H295" t="s">
        <v>8439</v>
      </c>
      <c r="I295" t="s">
        <v>8431</v>
      </c>
      <c r="J295" t="s">
        <v>8432</v>
      </c>
      <c r="K295" t="s">
        <v>8427</v>
      </c>
    </row>
    <row r="296" spans="1:11" x14ac:dyDescent="0.25">
      <c r="A296" t="s">
        <v>296</v>
      </c>
      <c r="B296" t="s">
        <v>8969</v>
      </c>
      <c r="C296" t="s">
        <v>306</v>
      </c>
      <c r="D296" t="s">
        <v>8430</v>
      </c>
      <c r="E296" t="s">
        <v>8674</v>
      </c>
      <c r="F296" t="s">
        <v>8429</v>
      </c>
      <c r="G296" t="s">
        <v>8434</v>
      </c>
      <c r="H296" t="s">
        <v>8439</v>
      </c>
      <c r="I296" t="s">
        <v>8431</v>
      </c>
      <c r="J296" t="s">
        <v>8432</v>
      </c>
      <c r="K296" t="s">
        <v>8427</v>
      </c>
    </row>
    <row r="297" spans="1:11" x14ac:dyDescent="0.25">
      <c r="A297" t="s">
        <v>296</v>
      </c>
      <c r="B297" t="s">
        <v>8978</v>
      </c>
      <c r="C297" t="s">
        <v>306</v>
      </c>
      <c r="D297" t="s">
        <v>8430</v>
      </c>
      <c r="E297" t="s">
        <v>8683</v>
      </c>
      <c r="F297" t="s">
        <v>8429</v>
      </c>
      <c r="G297" t="s">
        <v>8434</v>
      </c>
      <c r="H297" t="s">
        <v>8439</v>
      </c>
      <c r="I297" t="s">
        <v>8431</v>
      </c>
      <c r="J297" t="s">
        <v>8432</v>
      </c>
      <c r="K297" t="s">
        <v>8427</v>
      </c>
    </row>
    <row r="298" spans="1:11" x14ac:dyDescent="0.25">
      <c r="A298" t="s">
        <v>296</v>
      </c>
      <c r="B298" t="s">
        <v>8977</v>
      </c>
      <c r="C298" t="s">
        <v>306</v>
      </c>
      <c r="D298" t="s">
        <v>8430</v>
      </c>
      <c r="E298" t="s">
        <v>8682</v>
      </c>
      <c r="F298" t="s">
        <v>8429</v>
      </c>
      <c r="G298" t="s">
        <v>8434</v>
      </c>
      <c r="H298" t="s">
        <v>8442</v>
      </c>
      <c r="I298" t="s">
        <v>8431</v>
      </c>
      <c r="J298" t="s">
        <v>8432</v>
      </c>
      <c r="K298" t="s">
        <v>8427</v>
      </c>
    </row>
    <row r="299" spans="1:11" x14ac:dyDescent="0.25">
      <c r="A299" t="s">
        <v>296</v>
      </c>
      <c r="B299" t="s">
        <v>8976</v>
      </c>
      <c r="C299" t="s">
        <v>306</v>
      </c>
      <c r="D299" t="s">
        <v>8430</v>
      </c>
      <c r="E299" t="s">
        <v>8681</v>
      </c>
      <c r="F299" t="s">
        <v>8429</v>
      </c>
      <c r="G299" t="s">
        <v>8434</v>
      </c>
      <c r="H299" t="s">
        <v>8480</v>
      </c>
      <c r="I299" t="s">
        <v>8431</v>
      </c>
      <c r="J299" t="s">
        <v>8432</v>
      </c>
      <c r="K299" t="s">
        <v>8427</v>
      </c>
    </row>
    <row r="300" spans="1:11" x14ac:dyDescent="0.25">
      <c r="A300" t="s">
        <v>296</v>
      </c>
      <c r="B300" t="s">
        <v>8975</v>
      </c>
      <c r="C300" t="s">
        <v>306</v>
      </c>
      <c r="D300" t="s">
        <v>8430</v>
      </c>
      <c r="E300" t="s">
        <v>8680</v>
      </c>
      <c r="F300" t="s">
        <v>8429</v>
      </c>
      <c r="G300" t="s">
        <v>8434</v>
      </c>
      <c r="H300" t="s">
        <v>8442</v>
      </c>
      <c r="I300" t="s">
        <v>8431</v>
      </c>
      <c r="J300" t="s">
        <v>8432</v>
      </c>
      <c r="K300" t="s">
        <v>8427</v>
      </c>
    </row>
    <row r="301" spans="1:11" x14ac:dyDescent="0.25">
      <c r="A301" t="s">
        <v>296</v>
      </c>
      <c r="B301" t="s">
        <v>8974</v>
      </c>
      <c r="C301" t="s">
        <v>306</v>
      </c>
      <c r="D301" t="s">
        <v>8430</v>
      </c>
      <c r="E301" t="s">
        <v>8679</v>
      </c>
      <c r="F301" t="s">
        <v>8429</v>
      </c>
      <c r="G301" t="s">
        <v>8434</v>
      </c>
      <c r="H301" t="s">
        <v>8439</v>
      </c>
      <c r="I301" t="s">
        <v>8431</v>
      </c>
      <c r="J301" t="s">
        <v>8432</v>
      </c>
      <c r="K301" t="s">
        <v>8427</v>
      </c>
    </row>
    <row r="302" spans="1:11" x14ac:dyDescent="0.25">
      <c r="A302" t="s">
        <v>296</v>
      </c>
      <c r="B302" t="s">
        <v>8990</v>
      </c>
      <c r="C302" t="s">
        <v>306</v>
      </c>
      <c r="D302" t="s">
        <v>8430</v>
      </c>
      <c r="E302" t="s">
        <v>8695</v>
      </c>
      <c r="F302" t="s">
        <v>8429</v>
      </c>
      <c r="G302" t="s">
        <v>8434</v>
      </c>
      <c r="H302" t="s">
        <v>8493</v>
      </c>
      <c r="I302" t="s">
        <v>8431</v>
      </c>
      <c r="J302" t="s">
        <v>8432</v>
      </c>
      <c r="K302" t="s">
        <v>8427</v>
      </c>
    </row>
    <row r="303" spans="1:11" x14ac:dyDescent="0.25">
      <c r="A303" t="s">
        <v>296</v>
      </c>
      <c r="B303" t="s">
        <v>8971</v>
      </c>
      <c r="C303" t="s">
        <v>306</v>
      </c>
      <c r="D303" t="s">
        <v>8430</v>
      </c>
      <c r="E303" t="s">
        <v>8676</v>
      </c>
      <c r="F303" t="s">
        <v>8429</v>
      </c>
      <c r="G303" t="s">
        <v>8434</v>
      </c>
      <c r="H303" t="s">
        <v>8442</v>
      </c>
      <c r="I303" t="s">
        <v>8431</v>
      </c>
      <c r="J303" t="s">
        <v>8432</v>
      </c>
      <c r="K303" t="s">
        <v>8427</v>
      </c>
    </row>
    <row r="304" spans="1:11" x14ac:dyDescent="0.25">
      <c r="A304" t="s">
        <v>296</v>
      </c>
      <c r="B304" t="s">
        <v>8972</v>
      </c>
      <c r="C304" t="s">
        <v>306</v>
      </c>
      <c r="D304" t="s">
        <v>8430</v>
      </c>
      <c r="E304" t="s">
        <v>8677</v>
      </c>
      <c r="F304" t="s">
        <v>8429</v>
      </c>
      <c r="G304" t="s">
        <v>8434</v>
      </c>
      <c r="H304" t="s">
        <v>8439</v>
      </c>
      <c r="I304" t="s">
        <v>8431</v>
      </c>
      <c r="J304" t="s">
        <v>8432</v>
      </c>
      <c r="K304" t="s">
        <v>8427</v>
      </c>
    </row>
    <row r="305" spans="1:11" x14ac:dyDescent="0.25">
      <c r="A305" t="s">
        <v>296</v>
      </c>
      <c r="B305" t="s">
        <v>8973</v>
      </c>
      <c r="C305" t="s">
        <v>306</v>
      </c>
      <c r="D305" t="s">
        <v>8430</v>
      </c>
      <c r="E305" t="s">
        <v>8678</v>
      </c>
      <c r="F305" t="s">
        <v>8429</v>
      </c>
      <c r="G305" t="s">
        <v>8434</v>
      </c>
      <c r="H305" t="s">
        <v>8442</v>
      </c>
      <c r="I305" t="s">
        <v>8431</v>
      </c>
      <c r="J305" t="s">
        <v>8432</v>
      </c>
      <c r="K305" t="s">
        <v>8427</v>
      </c>
    </row>
    <row r="306" spans="1:11" x14ac:dyDescent="0.25">
      <c r="A306" t="s">
        <v>296</v>
      </c>
      <c r="B306" t="s">
        <v>8987</v>
      </c>
      <c r="C306" t="s">
        <v>306</v>
      </c>
      <c r="D306" t="s">
        <v>8430</v>
      </c>
      <c r="E306" t="s">
        <v>8692</v>
      </c>
      <c r="F306" t="s">
        <v>8429</v>
      </c>
      <c r="G306" t="s">
        <v>8434</v>
      </c>
      <c r="H306" t="s">
        <v>8439</v>
      </c>
      <c r="I306" t="s">
        <v>8431</v>
      </c>
      <c r="J306" t="s">
        <v>8432</v>
      </c>
      <c r="K306" t="s">
        <v>8427</v>
      </c>
    </row>
    <row r="307" spans="1:11" x14ac:dyDescent="0.25">
      <c r="A307" t="s">
        <v>296</v>
      </c>
      <c r="B307" t="s">
        <v>8988</v>
      </c>
      <c r="C307" t="s">
        <v>306</v>
      </c>
      <c r="D307" t="s">
        <v>8430</v>
      </c>
      <c r="E307" t="s">
        <v>8693</v>
      </c>
      <c r="F307" t="s">
        <v>8429</v>
      </c>
      <c r="G307" t="s">
        <v>8434</v>
      </c>
      <c r="H307" t="s">
        <v>8439</v>
      </c>
      <c r="I307" t="s">
        <v>8431</v>
      </c>
      <c r="J307" t="s">
        <v>8432</v>
      </c>
      <c r="K307" t="s">
        <v>8427</v>
      </c>
    </row>
    <row r="308" spans="1:11" x14ac:dyDescent="0.25">
      <c r="A308" t="s">
        <v>296</v>
      </c>
      <c r="B308" t="s">
        <v>8989</v>
      </c>
      <c r="C308" t="s">
        <v>306</v>
      </c>
      <c r="D308" t="s">
        <v>8430</v>
      </c>
      <c r="E308" t="s">
        <v>8694</v>
      </c>
      <c r="F308" t="s">
        <v>8429</v>
      </c>
      <c r="G308" t="s">
        <v>8434</v>
      </c>
      <c r="H308" t="s">
        <v>8439</v>
      </c>
      <c r="I308" t="s">
        <v>8431</v>
      </c>
      <c r="J308" t="s">
        <v>8432</v>
      </c>
      <c r="K308" t="s">
        <v>8427</v>
      </c>
    </row>
    <row r="309" spans="1:11" x14ac:dyDescent="0.25">
      <c r="A309" t="s">
        <v>296</v>
      </c>
      <c r="B309" t="s">
        <v>8984</v>
      </c>
      <c r="C309" t="s">
        <v>306</v>
      </c>
      <c r="D309" t="s">
        <v>8430</v>
      </c>
      <c r="E309" t="s">
        <v>8689</v>
      </c>
      <c r="F309" t="s">
        <v>8429</v>
      </c>
      <c r="G309" t="s">
        <v>8434</v>
      </c>
      <c r="H309" t="s">
        <v>8439</v>
      </c>
      <c r="I309" t="s">
        <v>8431</v>
      </c>
      <c r="J309" t="s">
        <v>8432</v>
      </c>
      <c r="K309" t="s">
        <v>8427</v>
      </c>
    </row>
    <row r="310" spans="1:11" x14ac:dyDescent="0.25">
      <c r="A310" t="s">
        <v>296</v>
      </c>
      <c r="B310" t="s">
        <v>8981</v>
      </c>
      <c r="C310" t="s">
        <v>306</v>
      </c>
      <c r="D310" t="s">
        <v>8430</v>
      </c>
      <c r="E310" t="s">
        <v>8686</v>
      </c>
      <c r="F310" t="s">
        <v>8429</v>
      </c>
      <c r="G310" t="s">
        <v>8434</v>
      </c>
      <c r="H310" t="s">
        <v>8480</v>
      </c>
      <c r="I310" t="s">
        <v>8431</v>
      </c>
      <c r="J310" t="s">
        <v>8432</v>
      </c>
      <c r="K310" t="s">
        <v>8427</v>
      </c>
    </row>
    <row r="311" spans="1:11" x14ac:dyDescent="0.25">
      <c r="A311" t="s">
        <v>296</v>
      </c>
      <c r="B311" t="s">
        <v>8980</v>
      </c>
      <c r="C311" t="s">
        <v>306</v>
      </c>
      <c r="D311" t="s">
        <v>8430</v>
      </c>
      <c r="E311" t="s">
        <v>8685</v>
      </c>
      <c r="F311" t="s">
        <v>8429</v>
      </c>
      <c r="G311" t="s">
        <v>8434</v>
      </c>
      <c r="H311" t="s">
        <v>8439</v>
      </c>
      <c r="I311" t="s">
        <v>8431</v>
      </c>
      <c r="J311" t="s">
        <v>8432</v>
      </c>
      <c r="K311" t="s">
        <v>8427</v>
      </c>
    </row>
    <row r="312" spans="1:11" x14ac:dyDescent="0.25">
      <c r="A312" t="s">
        <v>296</v>
      </c>
      <c r="B312" t="s">
        <v>8983</v>
      </c>
      <c r="C312" t="s">
        <v>306</v>
      </c>
      <c r="D312" t="s">
        <v>8430</v>
      </c>
      <c r="E312" t="s">
        <v>8688</v>
      </c>
      <c r="F312" t="s">
        <v>8429</v>
      </c>
      <c r="G312" t="s">
        <v>8434</v>
      </c>
      <c r="H312" t="s">
        <v>8439</v>
      </c>
      <c r="I312" t="s">
        <v>8431</v>
      </c>
      <c r="J312" t="s">
        <v>8432</v>
      </c>
      <c r="K312" t="s">
        <v>8427</v>
      </c>
    </row>
    <row r="313" spans="1:11" x14ac:dyDescent="0.25">
      <c r="A313" t="s">
        <v>296</v>
      </c>
      <c r="B313" t="s">
        <v>8985</v>
      </c>
      <c r="C313" t="s">
        <v>306</v>
      </c>
      <c r="D313" t="s">
        <v>8430</v>
      </c>
      <c r="E313" t="s">
        <v>8690</v>
      </c>
      <c r="F313" t="s">
        <v>8429</v>
      </c>
      <c r="G313" t="s">
        <v>8434</v>
      </c>
      <c r="H313" t="s">
        <v>8442</v>
      </c>
      <c r="I313" t="s">
        <v>8431</v>
      </c>
      <c r="J313" t="s">
        <v>8432</v>
      </c>
      <c r="K313" t="s">
        <v>8427</v>
      </c>
    </row>
    <row r="314" spans="1:11" x14ac:dyDescent="0.25">
      <c r="A314" t="s">
        <v>296</v>
      </c>
      <c r="B314" t="s">
        <v>8986</v>
      </c>
      <c r="C314" t="s">
        <v>306</v>
      </c>
      <c r="D314" t="s">
        <v>8430</v>
      </c>
      <c r="E314" t="s">
        <v>8691</v>
      </c>
      <c r="F314" t="s">
        <v>8429</v>
      </c>
      <c r="G314" t="s">
        <v>8434</v>
      </c>
      <c r="H314" t="s">
        <v>8442</v>
      </c>
      <c r="I314" t="s">
        <v>8431</v>
      </c>
      <c r="J314" t="s">
        <v>8432</v>
      </c>
      <c r="K314" t="s">
        <v>8427</v>
      </c>
    </row>
    <row r="315" spans="1:11" x14ac:dyDescent="0.25">
      <c r="A315" t="s">
        <v>296</v>
      </c>
      <c r="B315" t="s">
        <v>8982</v>
      </c>
      <c r="C315" t="s">
        <v>306</v>
      </c>
      <c r="D315" t="s">
        <v>8430</v>
      </c>
      <c r="E315" t="s">
        <v>8687</v>
      </c>
      <c r="F315" t="s">
        <v>8429</v>
      </c>
      <c r="G315" t="s">
        <v>8434</v>
      </c>
      <c r="H315" t="s">
        <v>8442</v>
      </c>
      <c r="I315" t="s">
        <v>8431</v>
      </c>
      <c r="J315" t="s">
        <v>8432</v>
      </c>
      <c r="K315" t="s">
        <v>8427</v>
      </c>
    </row>
  </sheetData>
  <autoFilter ref="A1:K315" xr:uid="{46DC42E8-7B09-49FB-930E-567A8E7265F2}">
    <sortState xmlns:xlrd2="http://schemas.microsoft.com/office/spreadsheetml/2017/richdata2" ref="A2:K315">
      <sortCondition ref="B1:B315"/>
    </sortState>
  </autoFilter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601A8-606F-4F56-BD3C-C1C4FABDEB47}">
  <dimension ref="A1:T2845"/>
  <sheetViews>
    <sheetView topLeftCell="A2846" workbookViewId="0">
      <selection activeCell="O2" sqref="O2:Q295"/>
    </sheetView>
    <sheetView topLeftCell="A2825" workbookViewId="1">
      <selection activeCell="A2" sqref="A2:C2845"/>
    </sheetView>
  </sheetViews>
  <sheetFormatPr defaultRowHeight="15" x14ac:dyDescent="0.25"/>
  <cols>
    <col min="1" max="1" width="6.7109375" bestFit="1" customWidth="1"/>
    <col min="2" max="2" width="13.7109375" bestFit="1" customWidth="1"/>
    <col min="3" max="3" width="20.85546875" customWidth="1"/>
    <col min="4" max="4" width="10.42578125" bestFit="1" customWidth="1"/>
    <col min="5" max="5" width="25" bestFit="1" customWidth="1"/>
    <col min="6" max="6" width="32.42578125" bestFit="1" customWidth="1"/>
    <col min="7" max="7" width="6.42578125" bestFit="1" customWidth="1"/>
    <col min="9" max="9" width="20" bestFit="1" customWidth="1"/>
    <col min="10" max="10" width="22.140625" bestFit="1" customWidth="1"/>
    <col min="11" max="12" width="22.140625" customWidth="1"/>
    <col min="17" max="17" width="19.140625" customWidth="1"/>
    <col min="20" max="20" width="17.140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6</v>
      </c>
      <c r="E1" t="s">
        <v>274</v>
      </c>
      <c r="P1" t="s">
        <v>9334</v>
      </c>
      <c r="Q1" s="4" t="s">
        <v>9040</v>
      </c>
      <c r="R1" s="4"/>
      <c r="S1" s="4"/>
      <c r="T1" s="4"/>
    </row>
    <row r="2" spans="1:20" x14ac:dyDescent="0.25">
      <c r="A2">
        <v>100</v>
      </c>
      <c r="B2">
        <v>336236.49300000002</v>
      </c>
      <c r="C2">
        <v>3063405.7793000001</v>
      </c>
      <c r="D2" t="s">
        <v>278</v>
      </c>
      <c r="E2" t="str">
        <f>ROUNDUP(B2,3)&amp;"-"&amp;ROUNDUP(C2,3)</f>
        <v>336236.493-3063405.78</v>
      </c>
      <c r="F2" t="str">
        <f>E2&amp;"-"&amp;D2</f>
        <v>336236.493-3063405.78-SourceBus</v>
      </c>
      <c r="G2">
        <f>A2</f>
        <v>100</v>
      </c>
      <c r="H2" t="e">
        <f>VLOOKUP(G2,#REF!,1,0)</f>
        <v>#REF!</v>
      </c>
      <c r="I2" t="str">
        <f>B2&amp;D2</f>
        <v>336236.493SourceBus</v>
      </c>
      <c r="J2" t="str">
        <f>C2&amp;D2</f>
        <v>3063405.7793SourceBus</v>
      </c>
      <c r="K2">
        <f>G2</f>
        <v>100</v>
      </c>
      <c r="M2">
        <v>1000</v>
      </c>
      <c r="N2">
        <f>COUNTIFS(A:A,"&gt;"&amp;M2,A:A,"&lt;"&amp;M3)</f>
        <v>315</v>
      </c>
      <c r="O2" t="s">
        <v>263</v>
      </c>
      <c r="P2">
        <v>5032</v>
      </c>
      <c r="Q2" t="s">
        <v>9041</v>
      </c>
      <c r="R2">
        <f>VLOOKUP($P2,$A:$C,2,0)</f>
        <v>336147.6251</v>
      </c>
      <c r="S2">
        <f>VLOOKUP($P2,$A:$C,3,0)</f>
        <v>3063662.4457999999</v>
      </c>
    </row>
    <row r="3" spans="1:20" x14ac:dyDescent="0.25">
      <c r="A3">
        <v>101</v>
      </c>
      <c r="B3">
        <v>336236.49300000002</v>
      </c>
      <c r="C3">
        <v>3063405.7793000001</v>
      </c>
      <c r="D3" t="s">
        <v>263</v>
      </c>
      <c r="E3" t="str">
        <f>ROUNDUP(B3,3)&amp;"-"&amp;ROUNDUP(C3,3)</f>
        <v>336236.493-3063405.78</v>
      </c>
      <c r="F3" t="str">
        <f>E3&amp;"-"&amp;D3</f>
        <v>336236.493-3063405.78-BAG</v>
      </c>
      <c r="G3">
        <f>A3</f>
        <v>101</v>
      </c>
      <c r="H3" t="e">
        <f>VLOOKUP(G3,#REF!,1,0)</f>
        <v>#REF!</v>
      </c>
      <c r="I3" t="str">
        <f t="shared" ref="I3:I66" si="0">B3&amp;D3</f>
        <v>336236.493BAG</v>
      </c>
      <c r="J3" t="str">
        <f t="shared" ref="J3:J66" si="1">C3&amp;D3</f>
        <v>3063405.7793BAG</v>
      </c>
      <c r="K3">
        <f t="shared" ref="K3:K66" si="2">G3</f>
        <v>101</v>
      </c>
      <c r="M3">
        <v>2000</v>
      </c>
      <c r="N3">
        <f>COUNTIFS(A:A,"&gt;"&amp;M3,A:A,"&lt;"&amp;M4)</f>
        <v>243</v>
      </c>
      <c r="O3" t="s">
        <v>264</v>
      </c>
      <c r="P3">
        <v>5028</v>
      </c>
      <c r="Q3" t="s">
        <v>9042</v>
      </c>
      <c r="R3">
        <f>VLOOKUP($P3,$A:$C,2,0)</f>
        <v>336034.24209999997</v>
      </c>
      <c r="S3">
        <f>VLOOKUP($P3,$A:$C,3,0)</f>
        <v>3063768.2187000001</v>
      </c>
    </row>
    <row r="4" spans="1:20" x14ac:dyDescent="0.25">
      <c r="A4">
        <v>102</v>
      </c>
      <c r="B4">
        <v>336236.49300000002</v>
      </c>
      <c r="C4">
        <v>3063405.7793000001</v>
      </c>
      <c r="D4" t="s">
        <v>264</v>
      </c>
      <c r="E4" t="str">
        <f>ROUNDUP(B4,3)&amp;"-"&amp;ROUNDUP(C4,3)</f>
        <v>336236.493-3063405.78</v>
      </c>
      <c r="F4" t="str">
        <f>E4&amp;"-"&amp;D4</f>
        <v>336236.493-3063405.78-BAN</v>
      </c>
      <c r="G4">
        <f>A4</f>
        <v>102</v>
      </c>
      <c r="H4" t="e">
        <f>VLOOKUP(G4,#REF!,1,0)</f>
        <v>#REF!</v>
      </c>
      <c r="I4" t="str">
        <f t="shared" si="0"/>
        <v>336236.493BAN</v>
      </c>
      <c r="J4" t="str">
        <f t="shared" si="1"/>
        <v>3063405.7793BAN</v>
      </c>
      <c r="K4">
        <f t="shared" si="2"/>
        <v>102</v>
      </c>
      <c r="M4">
        <v>3000</v>
      </c>
      <c r="N4">
        <f>COUNTIFS(A:A,"&gt;"&amp;M4,A:A,"&lt;"&amp;M5)</f>
        <v>242</v>
      </c>
      <c r="O4" t="s">
        <v>265</v>
      </c>
      <c r="P4">
        <v>6011</v>
      </c>
      <c r="Q4" t="s">
        <v>9043</v>
      </c>
      <c r="R4">
        <f>VLOOKUP($P4,$A:$C,2,0)</f>
        <v>336186.95390000002</v>
      </c>
      <c r="S4">
        <f>VLOOKUP($P4,$A:$C,3,0)</f>
        <v>3063077.6639</v>
      </c>
    </row>
    <row r="5" spans="1:20" x14ac:dyDescent="0.25">
      <c r="A5">
        <v>103</v>
      </c>
      <c r="B5">
        <v>336236.49300000002</v>
      </c>
      <c r="C5">
        <v>3063405.7793000001</v>
      </c>
      <c r="D5" t="s">
        <v>265</v>
      </c>
      <c r="E5" t="str">
        <f>ROUNDUP(B5,3)&amp;"-"&amp;ROUNDUP(C5,3)</f>
        <v>336236.493-3063405.78</v>
      </c>
      <c r="F5" t="str">
        <f>E5&amp;"-"&amp;D5</f>
        <v>336236.493-3063405.78-DHO</v>
      </c>
      <c r="G5">
        <f>A5</f>
        <v>103</v>
      </c>
      <c r="H5" t="e">
        <f>VLOOKUP(G5,#REF!,1,0)</f>
        <v>#REF!</v>
      </c>
      <c r="I5" t="str">
        <f t="shared" si="0"/>
        <v>336236.493DHO</v>
      </c>
      <c r="J5" t="str">
        <f t="shared" si="1"/>
        <v>3063405.7793DHO</v>
      </c>
      <c r="K5">
        <f t="shared" si="2"/>
        <v>103</v>
      </c>
      <c r="M5">
        <v>4000</v>
      </c>
      <c r="N5">
        <f>COUNTIFS(A:A,"&gt;"&amp;M5,A:A,"&lt;"&amp;M6)</f>
        <v>190</v>
      </c>
      <c r="O5" t="s">
        <v>266</v>
      </c>
      <c r="P5">
        <v>6018</v>
      </c>
      <c r="Q5" t="s">
        <v>9044</v>
      </c>
      <c r="R5">
        <f>VLOOKUP($P5,$A:$C,2,0)</f>
        <v>336113.39939999999</v>
      </c>
      <c r="S5">
        <f>VLOOKUP($P5,$A:$C,3,0)</f>
        <v>3062982.031</v>
      </c>
    </row>
    <row r="6" spans="1:20" x14ac:dyDescent="0.25">
      <c r="A6">
        <v>104</v>
      </c>
      <c r="B6">
        <v>336236.49300000002</v>
      </c>
      <c r="C6">
        <v>3063405.7793000001</v>
      </c>
      <c r="D6" t="s">
        <v>266</v>
      </c>
      <c r="E6" t="str">
        <f>ROUNDUP(B6,3)&amp;"-"&amp;ROUNDUP(C6,3)</f>
        <v>336236.493-3063405.78</v>
      </c>
      <c r="F6" t="str">
        <f>E6&amp;"-"&amp;D6</f>
        <v>336236.493-3063405.78-GOT</v>
      </c>
      <c r="G6">
        <f>A6</f>
        <v>104</v>
      </c>
      <c r="H6" t="e">
        <f>VLOOKUP(G6,#REF!,1,0)</f>
        <v>#REF!</v>
      </c>
      <c r="I6" t="str">
        <f t="shared" si="0"/>
        <v>336236.493GOT</v>
      </c>
      <c r="J6" t="str">
        <f t="shared" si="1"/>
        <v>3063405.7793GOT</v>
      </c>
      <c r="K6">
        <f t="shared" si="2"/>
        <v>104</v>
      </c>
      <c r="M6">
        <v>5000</v>
      </c>
      <c r="N6">
        <f>COUNTIFS(A:A,"&gt;"&amp;M6,A:A,"&lt;"&amp;M7)</f>
        <v>83</v>
      </c>
      <c r="O6" t="s">
        <v>267</v>
      </c>
      <c r="P6">
        <v>6073</v>
      </c>
      <c r="Q6" t="s">
        <v>9045</v>
      </c>
      <c r="R6">
        <f>VLOOKUP($P6,$A:$C,2,0)</f>
        <v>336050.21480000002</v>
      </c>
      <c r="S6">
        <f>VLOOKUP($P6,$A:$C,3,0)</f>
        <v>3062961.2004999998</v>
      </c>
    </row>
    <row r="7" spans="1:20" x14ac:dyDescent="0.25">
      <c r="A7">
        <v>105</v>
      </c>
      <c r="B7">
        <v>336236.49300000002</v>
      </c>
      <c r="C7">
        <v>3063405.7793000001</v>
      </c>
      <c r="D7" t="s">
        <v>267</v>
      </c>
      <c r="E7" t="str">
        <f>ROUNDUP(B7,3)&amp;"-"&amp;ROUNDUP(C7,3)</f>
        <v>336236.493-3063405.78</v>
      </c>
      <c r="F7" t="str">
        <f>E7&amp;"-"&amp;D7</f>
        <v>336236.493-3063405.78-ICH</v>
      </c>
      <c r="G7">
        <f>A7</f>
        <v>105</v>
      </c>
      <c r="H7" t="e">
        <f>VLOOKUP(G7,#REF!,1,0)</f>
        <v>#REF!</v>
      </c>
      <c r="I7" t="str">
        <f t="shared" si="0"/>
        <v>336236.493ICH</v>
      </c>
      <c r="J7" t="str">
        <f t="shared" si="1"/>
        <v>3063405.7793ICH</v>
      </c>
      <c r="K7">
        <f t="shared" si="2"/>
        <v>105</v>
      </c>
      <c r="M7">
        <v>6000</v>
      </c>
      <c r="N7">
        <f>COUNTIFS(A:A,"&gt;"&amp;M7,A:A,"&lt;"&amp;M8)</f>
        <v>164</v>
      </c>
      <c r="O7" t="s">
        <v>268</v>
      </c>
      <c r="P7">
        <v>6038</v>
      </c>
      <c r="Q7" t="s">
        <v>9046</v>
      </c>
      <c r="R7">
        <f>VLOOKUP($P7,$A:$C,2,0)</f>
        <v>336017.15</v>
      </c>
      <c r="S7">
        <f>VLOOKUP($P7,$A:$C,3,0)</f>
        <v>3062722.2653000001</v>
      </c>
    </row>
    <row r="8" spans="1:20" x14ac:dyDescent="0.25">
      <c r="A8">
        <v>106</v>
      </c>
      <c r="B8">
        <v>336236.49300000002</v>
      </c>
      <c r="C8">
        <v>3063405.7793000001</v>
      </c>
      <c r="D8" t="s">
        <v>268</v>
      </c>
      <c r="E8" t="str">
        <f>ROUNDUP(B8,3)&amp;"-"&amp;ROUNDUP(C8,3)</f>
        <v>336236.493-3063405.78</v>
      </c>
      <c r="F8" t="str">
        <f>E8&amp;"-"&amp;D8</f>
        <v>336236.493-3063405.78-IM1</v>
      </c>
      <c r="G8">
        <f>A8</f>
        <v>106</v>
      </c>
      <c r="H8" t="e">
        <f>VLOOKUP(G8,#REF!,1,0)</f>
        <v>#REF!</v>
      </c>
      <c r="I8" t="str">
        <f t="shared" si="0"/>
        <v>336236.493IM1</v>
      </c>
      <c r="J8" t="str">
        <f t="shared" si="1"/>
        <v>3063405.7793IM1</v>
      </c>
      <c r="K8">
        <f t="shared" si="2"/>
        <v>106</v>
      </c>
      <c r="M8">
        <v>7000</v>
      </c>
      <c r="N8">
        <f>COUNTIFS(A:A,"&gt;"&amp;M8,A:A,"&lt;"&amp;M9)</f>
        <v>104</v>
      </c>
      <c r="O8" t="s">
        <v>269</v>
      </c>
      <c r="P8">
        <v>6045</v>
      </c>
      <c r="Q8" t="s">
        <v>9047</v>
      </c>
      <c r="R8">
        <f>VLOOKUP($P8,$A:$C,2,0)</f>
        <v>335911.7022</v>
      </c>
      <c r="S8">
        <f>VLOOKUP($P8,$A:$C,3,0)</f>
        <v>3062756.8665999998</v>
      </c>
    </row>
    <row r="9" spans="1:20" x14ac:dyDescent="0.25">
      <c r="A9">
        <v>107</v>
      </c>
      <c r="B9">
        <v>336236.49300000002</v>
      </c>
      <c r="C9">
        <v>3063405.7793000001</v>
      </c>
      <c r="D9" t="s">
        <v>269</v>
      </c>
      <c r="E9" t="str">
        <f>ROUNDUP(B9,3)&amp;"-"&amp;ROUNDUP(C9,3)</f>
        <v>336236.493-3063405.78</v>
      </c>
      <c r="F9" t="str">
        <f>E9&amp;"-"&amp;D9</f>
        <v>336236.493-3063405.78-IM2</v>
      </c>
      <c r="G9">
        <f>A9</f>
        <v>107</v>
      </c>
      <c r="H9" t="e">
        <f>VLOOKUP(G9,#REF!,1,0)</f>
        <v>#REF!</v>
      </c>
      <c r="I9" t="str">
        <f t="shared" si="0"/>
        <v>336236.493IM2</v>
      </c>
      <c r="J9" t="str">
        <f t="shared" si="1"/>
        <v>3063405.7793IM2</v>
      </c>
      <c r="K9">
        <f t="shared" si="2"/>
        <v>107</v>
      </c>
      <c r="M9">
        <v>8000</v>
      </c>
      <c r="N9">
        <f>COUNTIFS(A:A,"&gt;"&amp;M9,A:A,"&lt;"&amp;M10)</f>
        <v>386</v>
      </c>
      <c r="O9" t="s">
        <v>270</v>
      </c>
      <c r="P9">
        <v>6035</v>
      </c>
      <c r="Q9" t="s">
        <v>9048</v>
      </c>
      <c r="R9">
        <f>VLOOKUP($P9,$A:$C,2,0)</f>
        <v>336037.27120000002</v>
      </c>
      <c r="S9">
        <f>VLOOKUP($P9,$A:$C,3,0)</f>
        <v>3062760.7026999998</v>
      </c>
    </row>
    <row r="10" spans="1:20" x14ac:dyDescent="0.25">
      <c r="A10">
        <v>108</v>
      </c>
      <c r="B10">
        <v>336236.49300000002</v>
      </c>
      <c r="C10">
        <v>3063405.7793000001</v>
      </c>
      <c r="D10" t="s">
        <v>270</v>
      </c>
      <c r="E10" t="str">
        <f>ROUNDUP(B10,3)&amp;"-"&amp;ROUNDUP(C10,3)</f>
        <v>336236.493-3063405.78</v>
      </c>
      <c r="F10" t="str">
        <f>E10&amp;"-"&amp;D10</f>
        <v>336236.493-3063405.78-KOT</v>
      </c>
      <c r="G10">
        <f>A10</f>
        <v>108</v>
      </c>
      <c r="H10" t="e">
        <f>VLOOKUP(G10,#REF!,1,0)</f>
        <v>#REF!</v>
      </c>
      <c r="I10" t="str">
        <f t="shared" si="0"/>
        <v>336236.493KOT</v>
      </c>
      <c r="J10" t="str">
        <f t="shared" si="1"/>
        <v>3063405.7793KOT</v>
      </c>
      <c r="K10">
        <f t="shared" si="2"/>
        <v>108</v>
      </c>
      <c r="M10">
        <v>9000</v>
      </c>
      <c r="N10">
        <f>COUNTIFS(A:A,"&gt;"&amp;M10,A:A,"&lt;"&amp;M11)</f>
        <v>575</v>
      </c>
      <c r="O10" t="s">
        <v>271</v>
      </c>
      <c r="P10">
        <v>6051</v>
      </c>
      <c r="Q10" t="s">
        <v>9049</v>
      </c>
      <c r="R10">
        <f>VLOOKUP($P10,$A:$C,2,0)</f>
        <v>335857.60590000002</v>
      </c>
      <c r="S10">
        <f>VLOOKUP($P10,$A:$C,3,0)</f>
        <v>3062694.1491</v>
      </c>
    </row>
    <row r="11" spans="1:20" x14ac:dyDescent="0.25">
      <c r="A11">
        <v>109</v>
      </c>
      <c r="B11">
        <v>336236.49300000002</v>
      </c>
      <c r="C11">
        <v>3063405.7793000001</v>
      </c>
      <c r="D11" t="s">
        <v>271</v>
      </c>
      <c r="E11" t="str">
        <f>ROUNDUP(B11,3)&amp;"-"&amp;ROUNDUP(C11,3)</f>
        <v>336236.493-3063405.78</v>
      </c>
      <c r="F11" t="str">
        <f>E11&amp;"-"&amp;D11</f>
        <v>336236.493-3063405.78-LUB</v>
      </c>
      <c r="G11">
        <f>A11</f>
        <v>109</v>
      </c>
      <c r="H11" t="e">
        <f>VLOOKUP(G11,#REF!,1,0)</f>
        <v>#REF!</v>
      </c>
      <c r="I11" t="str">
        <f t="shared" si="0"/>
        <v>336236.493LUB</v>
      </c>
      <c r="J11" t="str">
        <f t="shared" si="1"/>
        <v>3063405.7793LUB</v>
      </c>
      <c r="K11">
        <f t="shared" si="2"/>
        <v>109</v>
      </c>
      <c r="M11">
        <v>10000</v>
      </c>
      <c r="N11">
        <f>COUNTIFS(A:A,"&gt;"&amp;M11,A:A,"&lt;"&amp;M12)</f>
        <v>311</v>
      </c>
      <c r="O11" t="s">
        <v>272</v>
      </c>
      <c r="P11">
        <v>6123</v>
      </c>
      <c r="Q11" t="s">
        <v>9050</v>
      </c>
      <c r="R11">
        <f>VLOOKUP($P11,$A:$C,2,0)</f>
        <v>336416.34110000002</v>
      </c>
      <c r="S11">
        <f>VLOOKUP($P11,$A:$C,3,0)</f>
        <v>3061843.2111</v>
      </c>
    </row>
    <row r="12" spans="1:20" x14ac:dyDescent="0.25">
      <c r="A12">
        <v>110</v>
      </c>
      <c r="B12">
        <v>336236.49300000002</v>
      </c>
      <c r="C12">
        <v>3063405.7793000001</v>
      </c>
      <c r="D12" t="s">
        <v>272</v>
      </c>
      <c r="E12" t="str">
        <f>ROUNDUP(B12,3)&amp;"-"&amp;ROUNDUP(C12,3)</f>
        <v>336236.493-3063405.78</v>
      </c>
      <c r="F12" t="str">
        <f>E12&amp;"-"&amp;D12</f>
        <v>336236.493-3063405.78-NEW</v>
      </c>
      <c r="G12">
        <f>A12</f>
        <v>110</v>
      </c>
      <c r="H12" t="e">
        <f>VLOOKUP(G12,#REF!,1,0)</f>
        <v>#REF!</v>
      </c>
      <c r="I12" t="str">
        <f t="shared" si="0"/>
        <v>336236.493NEW</v>
      </c>
      <c r="J12" t="str">
        <f t="shared" si="1"/>
        <v>3063405.7793NEW</v>
      </c>
      <c r="K12">
        <f t="shared" si="2"/>
        <v>110</v>
      </c>
      <c r="M12">
        <v>11000</v>
      </c>
      <c r="N12">
        <f>COUNTIFS(A:A,"&gt;"&amp;M12)</f>
        <v>219</v>
      </c>
      <c r="O12" t="s">
        <v>273</v>
      </c>
      <c r="P12">
        <v>6001</v>
      </c>
      <c r="Q12" t="s">
        <v>9051</v>
      </c>
      <c r="R12">
        <f>VLOOKUP($P12,$A:$C,2,0)</f>
        <v>336634.36900000001</v>
      </c>
      <c r="S12">
        <f>VLOOKUP($P12,$A:$C,3,0)</f>
        <v>3061823.4515</v>
      </c>
    </row>
    <row r="13" spans="1:20" x14ac:dyDescent="0.25">
      <c r="A13">
        <v>111</v>
      </c>
      <c r="B13">
        <v>336236.49300000002</v>
      </c>
      <c r="C13">
        <v>3063405.7793000001</v>
      </c>
      <c r="D13" t="s">
        <v>273</v>
      </c>
      <c r="E13" t="str">
        <f>ROUNDUP(B13,3)&amp;"-"&amp;ROUNDUP(C13,3)</f>
        <v>336236.493-3063405.78</v>
      </c>
      <c r="F13" t="str">
        <f>E13&amp;"-"&amp;D13</f>
        <v>336236.493-3063405.78-SAN</v>
      </c>
      <c r="G13">
        <f>A13</f>
        <v>111</v>
      </c>
      <c r="H13" t="e">
        <f>VLOOKUP(G13,#REF!,1,0)</f>
        <v>#REF!</v>
      </c>
      <c r="I13" t="str">
        <f t="shared" si="0"/>
        <v>336236.493SAN</v>
      </c>
      <c r="J13" t="str">
        <f t="shared" si="1"/>
        <v>3063405.7793SAN</v>
      </c>
      <c r="K13">
        <f t="shared" si="2"/>
        <v>111</v>
      </c>
      <c r="P13">
        <v>6092</v>
      </c>
      <c r="Q13" t="s">
        <v>9052</v>
      </c>
      <c r="R13">
        <f>VLOOKUP($P13,$A:$C,2,0)</f>
        <v>336875.81939999998</v>
      </c>
      <c r="S13">
        <f>VLOOKUP($P13,$A:$C,3,0)</f>
        <v>3061688.0244</v>
      </c>
    </row>
    <row r="14" spans="1:20" x14ac:dyDescent="0.25">
      <c r="A14">
        <v>1001</v>
      </c>
      <c r="B14">
        <v>336228.3456</v>
      </c>
      <c r="C14">
        <v>3063427.3489999999</v>
      </c>
      <c r="D14" t="s">
        <v>263</v>
      </c>
      <c r="E14" t="str">
        <f>ROUNDUP(B14,3)&amp;"-"&amp;ROUNDUP(C14,3)</f>
        <v>336228.346-3063427.349</v>
      </c>
      <c r="F14" t="str">
        <f>E14&amp;"-"&amp;D14</f>
        <v>336228.346-3063427.349-BAG</v>
      </c>
      <c r="G14">
        <f>A14</f>
        <v>1001</v>
      </c>
      <c r="H14" t="e">
        <f>VLOOKUP(G14,#REF!,1,0)</f>
        <v>#REF!</v>
      </c>
      <c r="I14" t="str">
        <f t="shared" si="0"/>
        <v>336228.3456BAG</v>
      </c>
      <c r="J14" t="str">
        <f t="shared" si="1"/>
        <v>3063427.349BAG</v>
      </c>
      <c r="K14">
        <f t="shared" si="2"/>
        <v>1001</v>
      </c>
      <c r="P14">
        <v>6104</v>
      </c>
      <c r="Q14" t="s">
        <v>9053</v>
      </c>
      <c r="R14">
        <f>VLOOKUP($P14,$A:$C,2,0)</f>
        <v>337573.60369999998</v>
      </c>
      <c r="S14">
        <f>VLOOKUP($P14,$A:$C,3,0)</f>
        <v>3061499.9523999998</v>
      </c>
    </row>
    <row r="15" spans="1:20" x14ac:dyDescent="0.25">
      <c r="A15">
        <v>1002</v>
      </c>
      <c r="B15">
        <v>336216.92509999999</v>
      </c>
      <c r="C15">
        <v>3063442.1025</v>
      </c>
      <c r="D15" t="s">
        <v>263</v>
      </c>
      <c r="E15" t="str">
        <f>ROUNDUP(B15,3)&amp;"-"&amp;ROUNDUP(C15,3)</f>
        <v>336216.926-3063442.103</v>
      </c>
      <c r="F15" t="str">
        <f>E15&amp;"-"&amp;D15</f>
        <v>336216.926-3063442.103-BAG</v>
      </c>
      <c r="G15">
        <f>A15</f>
        <v>1002</v>
      </c>
      <c r="H15" t="e">
        <f>VLOOKUP(G15,#REF!,1,0)</f>
        <v>#REF!</v>
      </c>
      <c r="I15" t="str">
        <f t="shared" si="0"/>
        <v>336216.9251BAG</v>
      </c>
      <c r="J15" t="str">
        <f t="shared" si="1"/>
        <v>3063442.1025BAG</v>
      </c>
      <c r="K15">
        <f t="shared" si="2"/>
        <v>1002</v>
      </c>
      <c r="P15">
        <v>6003</v>
      </c>
      <c r="Q15" t="s">
        <v>9054</v>
      </c>
      <c r="R15">
        <f>VLOOKUP($P15,$A:$C,2,0)</f>
        <v>337935.88900000002</v>
      </c>
      <c r="S15">
        <f>VLOOKUP($P15,$A:$C,3,0)</f>
        <v>3061515.0088999998</v>
      </c>
    </row>
    <row r="16" spans="1:20" x14ac:dyDescent="0.25">
      <c r="A16">
        <v>1003</v>
      </c>
      <c r="B16">
        <v>336209.9621</v>
      </c>
      <c r="C16">
        <v>3063458.6209999998</v>
      </c>
      <c r="D16" t="s">
        <v>263</v>
      </c>
      <c r="E16" t="str">
        <f>ROUNDUP(B16,3)&amp;"-"&amp;ROUNDUP(C16,3)</f>
        <v>336209.963-3063458.621</v>
      </c>
      <c r="F16" t="str">
        <f>E16&amp;"-"&amp;D16</f>
        <v>336209.963-3063458.621-BAG</v>
      </c>
      <c r="G16">
        <f>A16</f>
        <v>1003</v>
      </c>
      <c r="H16" t="e">
        <f>VLOOKUP(G16,#REF!,1,0)</f>
        <v>#REF!</v>
      </c>
      <c r="I16" t="str">
        <f t="shared" si="0"/>
        <v>336209.9621BAG</v>
      </c>
      <c r="J16" t="str">
        <f t="shared" si="1"/>
        <v>3063458.621BAG</v>
      </c>
      <c r="K16">
        <f t="shared" si="2"/>
        <v>1003</v>
      </c>
      <c r="P16">
        <v>6099</v>
      </c>
      <c r="Q16" t="s">
        <v>9055</v>
      </c>
      <c r="R16">
        <f>VLOOKUP($P16,$A:$C,2,0)</f>
        <v>337383.62209999998</v>
      </c>
      <c r="S16">
        <f>VLOOKUP($P16,$A:$C,3,0)</f>
        <v>3061461.0865000002</v>
      </c>
    </row>
    <row r="17" spans="1:19" x14ac:dyDescent="0.25">
      <c r="A17">
        <v>1004</v>
      </c>
      <c r="B17">
        <v>336204.60680000001</v>
      </c>
      <c r="C17">
        <v>3063469.6430000002</v>
      </c>
      <c r="D17" t="s">
        <v>263</v>
      </c>
      <c r="E17" t="str">
        <f>ROUNDUP(B17,3)&amp;"-"&amp;ROUNDUP(C17,3)</f>
        <v>336204.607-3063469.643</v>
      </c>
      <c r="F17" t="str">
        <f>E17&amp;"-"&amp;D17</f>
        <v>336204.607-3063469.643-BAG</v>
      </c>
      <c r="G17">
        <f>A17</f>
        <v>1004</v>
      </c>
      <c r="H17" t="e">
        <f>VLOOKUP(G17,#REF!,1,0)</f>
        <v>#REF!</v>
      </c>
      <c r="I17" t="str">
        <f t="shared" si="0"/>
        <v>336204.6068BAG</v>
      </c>
      <c r="J17" t="str">
        <f t="shared" si="1"/>
        <v>3063469.643BAG</v>
      </c>
      <c r="K17">
        <f t="shared" si="2"/>
        <v>1004</v>
      </c>
      <c r="P17">
        <v>6005</v>
      </c>
      <c r="Q17" t="s">
        <v>9056</v>
      </c>
      <c r="R17">
        <f>VLOOKUP($P17,$A:$C,2,0)</f>
        <v>336229.79690000002</v>
      </c>
      <c r="S17">
        <f>VLOOKUP($P17,$A:$C,3,0)</f>
        <v>3061780.0435000001</v>
      </c>
    </row>
    <row r="18" spans="1:19" x14ac:dyDescent="0.25">
      <c r="A18">
        <v>1005</v>
      </c>
      <c r="B18">
        <v>336235.14529999997</v>
      </c>
      <c r="C18">
        <v>3063466.7982999999</v>
      </c>
      <c r="D18" t="s">
        <v>263</v>
      </c>
      <c r="E18" t="str">
        <f>ROUNDUP(B18,3)&amp;"-"&amp;ROUNDUP(C18,3)</f>
        <v>336235.146-3063466.799</v>
      </c>
      <c r="F18" t="str">
        <f>E18&amp;"-"&amp;D18</f>
        <v>336235.146-3063466.799-BAG</v>
      </c>
      <c r="G18">
        <f>A18</f>
        <v>1005</v>
      </c>
      <c r="H18" t="e">
        <f>VLOOKUP(G18,#REF!,1,0)</f>
        <v>#REF!</v>
      </c>
      <c r="I18" t="str">
        <f t="shared" si="0"/>
        <v>336235.1453BAG</v>
      </c>
      <c r="J18" t="str">
        <f t="shared" si="1"/>
        <v>3063466.7983BAG</v>
      </c>
      <c r="K18">
        <f t="shared" si="2"/>
        <v>1005</v>
      </c>
      <c r="P18">
        <v>6112</v>
      </c>
      <c r="Q18" t="s">
        <v>9057</v>
      </c>
      <c r="R18">
        <f>VLOOKUP($P18,$A:$C,2,0)</f>
        <v>336203.5515</v>
      </c>
      <c r="S18">
        <f>VLOOKUP($P18,$A:$C,3,0)</f>
        <v>3061742.7590000001</v>
      </c>
    </row>
    <row r="19" spans="1:19" x14ac:dyDescent="0.25">
      <c r="A19">
        <v>1006</v>
      </c>
      <c r="B19">
        <v>336276.06969999999</v>
      </c>
      <c r="C19">
        <v>3063463.2055000002</v>
      </c>
      <c r="D19" t="s">
        <v>263</v>
      </c>
      <c r="E19" t="str">
        <f>ROUNDUP(B19,3)&amp;"-"&amp;ROUNDUP(C19,3)</f>
        <v>336276.07-3063463.206</v>
      </c>
      <c r="F19" t="str">
        <f>E19&amp;"-"&amp;D19</f>
        <v>336276.07-3063463.206-BAG</v>
      </c>
      <c r="G19">
        <f>A19</f>
        <v>1006</v>
      </c>
      <c r="H19" t="e">
        <f>VLOOKUP(G19,#REF!,1,0)</f>
        <v>#REF!</v>
      </c>
      <c r="I19" t="str">
        <f t="shared" si="0"/>
        <v>336276.0697BAG</v>
      </c>
      <c r="J19" t="str">
        <f t="shared" si="1"/>
        <v>3063463.2055BAG</v>
      </c>
      <c r="K19">
        <f t="shared" si="2"/>
        <v>1006</v>
      </c>
      <c r="P19">
        <v>6120</v>
      </c>
      <c r="Q19" t="s">
        <v>9058</v>
      </c>
      <c r="R19">
        <f>VLOOKUP($P19,$A:$C,2,0)</f>
        <v>336439.86109999998</v>
      </c>
      <c r="S19">
        <f>VLOOKUP($P19,$A:$C,3,0)</f>
        <v>3061590.2560000001</v>
      </c>
    </row>
    <row r="20" spans="1:19" x14ac:dyDescent="0.25">
      <c r="A20">
        <v>1007</v>
      </c>
      <c r="B20">
        <v>336282.78720000002</v>
      </c>
      <c r="C20">
        <v>3063462.5066999998</v>
      </c>
      <c r="D20" t="s">
        <v>263</v>
      </c>
      <c r="E20" t="str">
        <f>ROUNDUP(B20,3)&amp;"-"&amp;ROUNDUP(C20,3)</f>
        <v>336282.788-3063462.507</v>
      </c>
      <c r="F20" t="str">
        <f>E20&amp;"-"&amp;D20</f>
        <v>336282.788-3063462.507-BAG</v>
      </c>
      <c r="G20">
        <f>A20</f>
        <v>1007</v>
      </c>
      <c r="H20" t="e">
        <f>VLOOKUP(G20,#REF!,1,0)</f>
        <v>#REF!</v>
      </c>
      <c r="I20" t="str">
        <f t="shared" si="0"/>
        <v>336282.7872BAG</v>
      </c>
      <c r="J20" t="str">
        <f t="shared" si="1"/>
        <v>3063462.5067BAG</v>
      </c>
      <c r="K20">
        <f t="shared" si="2"/>
        <v>1007</v>
      </c>
      <c r="P20">
        <v>6117</v>
      </c>
      <c r="Q20" t="s">
        <v>9059</v>
      </c>
      <c r="R20">
        <f>VLOOKUP($P20,$A:$C,2,0)</f>
        <v>336354.96519999998</v>
      </c>
      <c r="S20">
        <f>VLOOKUP($P20,$A:$C,3,0)</f>
        <v>3061621.2625000002</v>
      </c>
    </row>
    <row r="21" spans="1:19" x14ac:dyDescent="0.25">
      <c r="A21">
        <v>1008</v>
      </c>
      <c r="B21">
        <v>336290.50109999999</v>
      </c>
      <c r="C21">
        <v>3063490.3854999999</v>
      </c>
      <c r="D21" t="s">
        <v>263</v>
      </c>
      <c r="E21" t="str">
        <f>ROUNDUP(B21,3)&amp;"-"&amp;ROUNDUP(C21,3)</f>
        <v>336290.502-3063490.386</v>
      </c>
      <c r="F21" t="str">
        <f>E21&amp;"-"&amp;D21</f>
        <v>336290.502-3063490.386-BAG</v>
      </c>
      <c r="G21">
        <f>A21</f>
        <v>1008</v>
      </c>
      <c r="H21" t="e">
        <f>VLOOKUP(G21,#REF!,1,0)</f>
        <v>#REF!</v>
      </c>
      <c r="I21" t="str">
        <f t="shared" si="0"/>
        <v>336290.5011BAG</v>
      </c>
      <c r="J21" t="str">
        <f t="shared" si="1"/>
        <v>3063490.3855BAG</v>
      </c>
      <c r="K21">
        <f t="shared" si="2"/>
        <v>1008</v>
      </c>
      <c r="P21">
        <v>6082</v>
      </c>
      <c r="Q21" t="s">
        <v>9060</v>
      </c>
      <c r="R21">
        <f>VLOOKUP($P21,$A:$C,2,0)</f>
        <v>335523.31089999998</v>
      </c>
      <c r="S21">
        <f>VLOOKUP($P21,$A:$C,3,0)</f>
        <v>3061384.1658000001</v>
      </c>
    </row>
    <row r="22" spans="1:19" x14ac:dyDescent="0.25">
      <c r="A22">
        <v>1009</v>
      </c>
      <c r="B22">
        <v>336301.9325</v>
      </c>
      <c r="C22">
        <v>3063521.8642000002</v>
      </c>
      <c r="D22" t="s">
        <v>263</v>
      </c>
      <c r="E22" t="str">
        <f>ROUNDUP(B22,3)&amp;"-"&amp;ROUNDUP(C22,3)</f>
        <v>336301.933-3063521.865</v>
      </c>
      <c r="F22" t="str">
        <f>E22&amp;"-"&amp;D22</f>
        <v>336301.933-3063521.865-BAG</v>
      </c>
      <c r="G22">
        <f>A22</f>
        <v>1009</v>
      </c>
      <c r="H22" t="e">
        <f>VLOOKUP(G22,#REF!,1,0)</f>
        <v>#REF!</v>
      </c>
      <c r="I22" t="str">
        <f t="shared" si="0"/>
        <v>336301.9325BAG</v>
      </c>
      <c r="J22" t="str">
        <f t="shared" si="1"/>
        <v>3063521.8642BAG</v>
      </c>
      <c r="K22">
        <f t="shared" si="2"/>
        <v>1009</v>
      </c>
      <c r="P22">
        <v>6007</v>
      </c>
      <c r="Q22" t="s">
        <v>9061</v>
      </c>
      <c r="R22">
        <f>VLOOKUP($P22,$A:$C,2,0)</f>
        <v>335554.28600000002</v>
      </c>
      <c r="S22">
        <f>VLOOKUP($P22,$A:$C,3,0)</f>
        <v>3061398.9819</v>
      </c>
    </row>
    <row r="23" spans="1:19" x14ac:dyDescent="0.25">
      <c r="A23">
        <v>1010</v>
      </c>
      <c r="B23">
        <v>336306.52370000002</v>
      </c>
      <c r="C23">
        <v>3063544.9183999998</v>
      </c>
      <c r="D23" t="s">
        <v>263</v>
      </c>
      <c r="E23" t="str">
        <f>ROUNDUP(B23,3)&amp;"-"&amp;ROUNDUP(C23,3)</f>
        <v>336306.524-3063544.919</v>
      </c>
      <c r="F23" t="str">
        <f>E23&amp;"-"&amp;D23</f>
        <v>336306.524-3063544.919-BAG</v>
      </c>
      <c r="G23">
        <f>A23</f>
        <v>1010</v>
      </c>
      <c r="H23" t="e">
        <f>VLOOKUP(G23,#REF!,1,0)</f>
        <v>#REF!</v>
      </c>
      <c r="I23" t="str">
        <f t="shared" si="0"/>
        <v>336306.5237BAG</v>
      </c>
      <c r="J23" t="str">
        <f t="shared" si="1"/>
        <v>3063544.9184BAG</v>
      </c>
      <c r="K23">
        <f t="shared" si="2"/>
        <v>1010</v>
      </c>
      <c r="P23">
        <v>6079</v>
      </c>
      <c r="Q23" t="s">
        <v>9062</v>
      </c>
      <c r="R23">
        <f>VLOOKUP($P23,$A:$C,2,0)</f>
        <v>335651.88400000002</v>
      </c>
      <c r="S23">
        <f>VLOOKUP($P23,$A:$C,3,0)</f>
        <v>3061498.4909999999</v>
      </c>
    </row>
    <row r="24" spans="1:19" x14ac:dyDescent="0.25">
      <c r="A24">
        <v>1011</v>
      </c>
      <c r="B24">
        <v>336313.61780000001</v>
      </c>
      <c r="C24">
        <v>3063572.1971</v>
      </c>
      <c r="D24" t="s">
        <v>263</v>
      </c>
      <c r="E24" t="str">
        <f>ROUNDUP(B24,3)&amp;"-"&amp;ROUNDUP(C24,3)</f>
        <v>336313.618-3063572.198</v>
      </c>
      <c r="F24" t="str">
        <f>E24&amp;"-"&amp;D24</f>
        <v>336313.618-3063572.198-BAG</v>
      </c>
      <c r="G24">
        <f>A24</f>
        <v>1011</v>
      </c>
      <c r="H24" t="e">
        <f>VLOOKUP(G24,#REF!,1,0)</f>
        <v>#REF!</v>
      </c>
      <c r="I24" t="str">
        <f t="shared" si="0"/>
        <v>336313.6178BAG</v>
      </c>
      <c r="J24" t="str">
        <f t="shared" si="1"/>
        <v>3063572.1971BAG</v>
      </c>
      <c r="K24">
        <f t="shared" si="2"/>
        <v>1011</v>
      </c>
      <c r="P24">
        <v>6076</v>
      </c>
      <c r="Q24" t="s">
        <v>9063</v>
      </c>
      <c r="R24">
        <f>VLOOKUP($P24,$A:$C,2,0)</f>
        <v>335915.53249999997</v>
      </c>
      <c r="S24">
        <f>VLOOKUP($P24,$A:$C,3,0)</f>
        <v>3061661.2316999999</v>
      </c>
    </row>
    <row r="25" spans="1:19" x14ac:dyDescent="0.25">
      <c r="A25">
        <v>1012</v>
      </c>
      <c r="B25">
        <v>336325.09830000001</v>
      </c>
      <c r="C25">
        <v>3063607.3248000001</v>
      </c>
      <c r="D25" t="s">
        <v>263</v>
      </c>
      <c r="E25" t="str">
        <f>ROUNDUP(B25,3)&amp;"-"&amp;ROUNDUP(C25,3)</f>
        <v>336325.099-3063607.325</v>
      </c>
      <c r="F25" t="str">
        <f>E25&amp;"-"&amp;D25</f>
        <v>336325.099-3063607.325-BAG</v>
      </c>
      <c r="G25">
        <f>A25</f>
        <v>1012</v>
      </c>
      <c r="H25" t="e">
        <f>VLOOKUP(G25,#REF!,1,0)</f>
        <v>#REF!</v>
      </c>
      <c r="I25" t="str">
        <f t="shared" si="0"/>
        <v>336325.0983BAG</v>
      </c>
      <c r="J25" t="str">
        <f t="shared" si="1"/>
        <v>3063607.3248BAG</v>
      </c>
      <c r="K25">
        <f t="shared" si="2"/>
        <v>1012</v>
      </c>
      <c r="P25">
        <v>6129</v>
      </c>
      <c r="Q25" t="s">
        <v>9064</v>
      </c>
      <c r="R25">
        <f>VLOOKUP($P25,$A:$C,2,0)</f>
        <v>336008.67259999999</v>
      </c>
      <c r="S25">
        <f>VLOOKUP($P25,$A:$C,3,0)</f>
        <v>3061849.6867</v>
      </c>
    </row>
    <row r="26" spans="1:19" x14ac:dyDescent="0.25">
      <c r="A26">
        <v>1013</v>
      </c>
      <c r="B26">
        <v>336331.49910000002</v>
      </c>
      <c r="C26">
        <v>3063628.5295000002</v>
      </c>
      <c r="D26" t="s">
        <v>263</v>
      </c>
      <c r="E26" t="str">
        <f>ROUNDUP(B26,3)&amp;"-"&amp;ROUNDUP(C26,3)</f>
        <v>336331.5-3063628.53</v>
      </c>
      <c r="F26" t="str">
        <f>E26&amp;"-"&amp;D26</f>
        <v>336331.5-3063628.53-BAG</v>
      </c>
      <c r="G26">
        <f>A26</f>
        <v>1013</v>
      </c>
      <c r="H26" t="e">
        <f>VLOOKUP(G26,#REF!,1,0)</f>
        <v>#REF!</v>
      </c>
      <c r="I26" t="str">
        <f t="shared" si="0"/>
        <v>336331.4991BAG</v>
      </c>
      <c r="J26" t="str">
        <f t="shared" si="1"/>
        <v>3063628.5295BAG</v>
      </c>
      <c r="K26">
        <f t="shared" si="2"/>
        <v>1013</v>
      </c>
      <c r="P26">
        <v>6127</v>
      </c>
      <c r="Q26" t="s">
        <v>9065</v>
      </c>
      <c r="R26">
        <f>VLOOKUP($P26,$A:$C,2,0)</f>
        <v>336055.2635</v>
      </c>
      <c r="S26">
        <f>VLOOKUP($P26,$A:$C,3,0)</f>
        <v>3061824.8909</v>
      </c>
    </row>
    <row r="27" spans="1:19" x14ac:dyDescent="0.25">
      <c r="A27">
        <v>1014</v>
      </c>
      <c r="B27">
        <v>336342.43359999999</v>
      </c>
      <c r="C27">
        <v>3063634.4654999999</v>
      </c>
      <c r="D27" t="s">
        <v>263</v>
      </c>
      <c r="E27" t="str">
        <f>ROUNDUP(B27,3)&amp;"-"&amp;ROUNDUP(C27,3)</f>
        <v>336342.434-3063634.466</v>
      </c>
      <c r="F27" t="str">
        <f>E27&amp;"-"&amp;D27</f>
        <v>336342.434-3063634.466-BAG</v>
      </c>
      <c r="G27">
        <f>A27</f>
        <v>1014</v>
      </c>
      <c r="H27" t="e">
        <f>VLOOKUP(G27,#REF!,1,0)</f>
        <v>#REF!</v>
      </c>
      <c r="I27" t="str">
        <f t="shared" si="0"/>
        <v>336342.4336BAG</v>
      </c>
      <c r="J27" t="str">
        <f t="shared" si="1"/>
        <v>3063634.4655BAG</v>
      </c>
      <c r="K27">
        <f t="shared" si="2"/>
        <v>1014</v>
      </c>
      <c r="P27">
        <v>6125</v>
      </c>
      <c r="Q27" t="s">
        <v>9066</v>
      </c>
      <c r="R27">
        <f>VLOOKUP($P27,$A:$C,2,0)</f>
        <v>336092.0258</v>
      </c>
      <c r="S27">
        <f>VLOOKUP($P27,$A:$C,3,0)</f>
        <v>3061788.2220999999</v>
      </c>
    </row>
    <row r="28" spans="1:19" x14ac:dyDescent="0.25">
      <c r="A28">
        <v>1015</v>
      </c>
      <c r="B28">
        <v>336376.52549999999</v>
      </c>
      <c r="C28">
        <v>3063623.0569000002</v>
      </c>
      <c r="D28" t="s">
        <v>263</v>
      </c>
      <c r="E28" t="str">
        <f>ROUNDUP(B28,3)&amp;"-"&amp;ROUNDUP(C28,3)</f>
        <v>336376.526-3063623.057</v>
      </c>
      <c r="F28" t="str">
        <f>E28&amp;"-"&amp;D28</f>
        <v>336376.526-3063623.057-BAG</v>
      </c>
      <c r="G28">
        <f>A28</f>
        <v>1015</v>
      </c>
      <c r="H28" t="e">
        <f>VLOOKUP(G28,#REF!,1,0)</f>
        <v>#REF!</v>
      </c>
      <c r="I28" t="str">
        <f t="shared" si="0"/>
        <v>336376.5255BAG</v>
      </c>
      <c r="J28" t="str">
        <f t="shared" si="1"/>
        <v>3063623.0569BAG</v>
      </c>
      <c r="K28">
        <f t="shared" si="2"/>
        <v>1015</v>
      </c>
      <c r="P28">
        <v>6083</v>
      </c>
      <c r="Q28" t="s">
        <v>9067</v>
      </c>
      <c r="R28">
        <f>VLOOKUP($P28,$A:$C,2,0)</f>
        <v>335483.26400000002</v>
      </c>
      <c r="S28">
        <f>VLOOKUP($P28,$A:$C,3,0)</f>
        <v>3061403.6658000001</v>
      </c>
    </row>
    <row r="29" spans="1:19" x14ac:dyDescent="0.25">
      <c r="A29">
        <v>1016</v>
      </c>
      <c r="B29">
        <v>336407.60950000002</v>
      </c>
      <c r="C29">
        <v>3063615.3388</v>
      </c>
      <c r="D29" t="s">
        <v>263</v>
      </c>
      <c r="E29" t="str">
        <f>ROUNDUP(B29,3)&amp;"-"&amp;ROUNDUP(C29,3)</f>
        <v>336407.61-3063615.339</v>
      </c>
      <c r="F29" t="str">
        <f>E29&amp;"-"&amp;D29</f>
        <v>336407.61-3063615.339-BAG</v>
      </c>
      <c r="G29">
        <f>A29</f>
        <v>1016</v>
      </c>
      <c r="H29" t="e">
        <f>VLOOKUP(G29,#REF!,1,0)</f>
        <v>#REF!</v>
      </c>
      <c r="I29" t="str">
        <f t="shared" si="0"/>
        <v>336407.6095BAG</v>
      </c>
      <c r="J29" t="str">
        <f t="shared" si="1"/>
        <v>3063615.3388BAG</v>
      </c>
      <c r="K29">
        <f t="shared" si="2"/>
        <v>1016</v>
      </c>
      <c r="P29">
        <v>6109</v>
      </c>
      <c r="Q29" t="s">
        <v>9068</v>
      </c>
      <c r="R29">
        <f>VLOOKUP($P29,$A:$C,2,0)</f>
        <v>337949.91509999998</v>
      </c>
      <c r="S29">
        <f>VLOOKUP($P29,$A:$C,3,0)</f>
        <v>3061542.8991</v>
      </c>
    </row>
    <row r="30" spans="1:19" x14ac:dyDescent="0.25">
      <c r="A30">
        <v>1017</v>
      </c>
      <c r="B30">
        <v>336444.74229999998</v>
      </c>
      <c r="C30">
        <v>3063602.6729000001</v>
      </c>
      <c r="D30" t="s">
        <v>263</v>
      </c>
      <c r="E30" t="str">
        <f>ROUNDUP(B30,3)&amp;"-"&amp;ROUNDUP(C30,3)</f>
        <v>336444.743-3063602.673</v>
      </c>
      <c r="F30" t="str">
        <f>E30&amp;"-"&amp;D30</f>
        <v>336444.743-3063602.673-BAG</v>
      </c>
      <c r="G30">
        <f>A30</f>
        <v>1017</v>
      </c>
      <c r="H30" t="e">
        <f>VLOOKUP(G30,#REF!,1,0)</f>
        <v>#REF!</v>
      </c>
      <c r="I30" t="str">
        <f t="shared" si="0"/>
        <v>336444.7423BAG</v>
      </c>
      <c r="J30" t="str">
        <f t="shared" si="1"/>
        <v>3063602.6729BAG</v>
      </c>
      <c r="K30">
        <f t="shared" si="2"/>
        <v>1017</v>
      </c>
      <c r="P30">
        <v>6008</v>
      </c>
      <c r="Q30" t="s">
        <v>9069</v>
      </c>
      <c r="R30">
        <f>VLOOKUP($P30,$A:$C,2,0)</f>
        <v>336559.38510000001</v>
      </c>
      <c r="S30">
        <f>VLOOKUP($P30,$A:$C,3,0)</f>
        <v>3061898.8698</v>
      </c>
    </row>
    <row r="31" spans="1:19" x14ac:dyDescent="0.25">
      <c r="A31">
        <v>1018</v>
      </c>
      <c r="B31">
        <v>336476.43780000001</v>
      </c>
      <c r="C31">
        <v>3063594.9468</v>
      </c>
      <c r="D31" t="s">
        <v>263</v>
      </c>
      <c r="E31" t="str">
        <f>ROUNDUP(B31,3)&amp;"-"&amp;ROUNDUP(C31,3)</f>
        <v>336476.438-3063594.947</v>
      </c>
      <c r="F31" t="str">
        <f>E31&amp;"-"&amp;D31</f>
        <v>336476.438-3063594.947-BAG</v>
      </c>
      <c r="G31">
        <f>A31</f>
        <v>1018</v>
      </c>
      <c r="H31" t="e">
        <f>VLOOKUP(G31,#REF!,1,0)</f>
        <v>#REF!</v>
      </c>
      <c r="I31" t="str">
        <f t="shared" si="0"/>
        <v>336476.4378BAG</v>
      </c>
      <c r="J31" t="str">
        <f t="shared" si="1"/>
        <v>3063594.9468BAG</v>
      </c>
      <c r="K31">
        <f t="shared" si="2"/>
        <v>1018</v>
      </c>
      <c r="P31">
        <v>7062</v>
      </c>
      <c r="Q31" t="s">
        <v>9070</v>
      </c>
      <c r="R31">
        <f>VLOOKUP($P31,$A:$C,2,0)</f>
        <v>335269.9963</v>
      </c>
      <c r="S31">
        <f>VLOOKUP($P31,$A:$C,3,0)</f>
        <v>3061156.4081999999</v>
      </c>
    </row>
    <row r="32" spans="1:19" x14ac:dyDescent="0.25">
      <c r="A32">
        <v>1019</v>
      </c>
      <c r="B32">
        <v>336505.42200000002</v>
      </c>
      <c r="C32">
        <v>3063587.4508000002</v>
      </c>
      <c r="D32" t="s">
        <v>263</v>
      </c>
      <c r="E32" t="str">
        <f>ROUNDUP(B32,3)&amp;"-"&amp;ROUNDUP(C32,3)</f>
        <v>336505.422-3063587.451</v>
      </c>
      <c r="F32" t="str">
        <f>E32&amp;"-"&amp;D32</f>
        <v>336505.422-3063587.451-BAG</v>
      </c>
      <c r="G32">
        <f>A32</f>
        <v>1019</v>
      </c>
      <c r="H32" t="e">
        <f>VLOOKUP(G32,#REF!,1,0)</f>
        <v>#REF!</v>
      </c>
      <c r="I32" t="str">
        <f t="shared" si="0"/>
        <v>336505.422BAG</v>
      </c>
      <c r="J32" t="str">
        <f t="shared" si="1"/>
        <v>3063587.4508BAG</v>
      </c>
      <c r="K32">
        <f t="shared" si="2"/>
        <v>1019</v>
      </c>
      <c r="P32">
        <v>8038</v>
      </c>
      <c r="Q32" t="s">
        <v>9071</v>
      </c>
      <c r="R32">
        <f>VLOOKUP($P32,$A:$C,2,0)</f>
        <v>336388.99839999998</v>
      </c>
      <c r="S32">
        <f>VLOOKUP($P32,$A:$C,3,0)</f>
        <v>3062981.5211</v>
      </c>
    </row>
    <row r="33" spans="1:19" x14ac:dyDescent="0.25">
      <c r="A33">
        <v>1020</v>
      </c>
      <c r="B33">
        <v>336511.1741</v>
      </c>
      <c r="C33">
        <v>3063585.9632000001</v>
      </c>
      <c r="D33" t="s">
        <v>263</v>
      </c>
      <c r="E33" t="str">
        <f>ROUNDUP(B33,3)&amp;"-"&amp;ROUNDUP(C33,3)</f>
        <v>336511.175-3063585.964</v>
      </c>
      <c r="F33" t="str">
        <f>E33&amp;"-"&amp;D33</f>
        <v>336511.175-3063585.964-BAG</v>
      </c>
      <c r="G33">
        <f>A33</f>
        <v>1020</v>
      </c>
      <c r="H33" t="e">
        <f>VLOOKUP(G33,#REF!,1,0)</f>
        <v>#REF!</v>
      </c>
      <c r="I33" t="str">
        <f t="shared" si="0"/>
        <v>336511.1741BAG</v>
      </c>
      <c r="J33" t="str">
        <f t="shared" si="1"/>
        <v>3063585.9632BAG</v>
      </c>
      <c r="K33">
        <f t="shared" si="2"/>
        <v>1020</v>
      </c>
      <c r="P33">
        <v>8034</v>
      </c>
      <c r="Q33" t="s">
        <v>9072</v>
      </c>
      <c r="R33">
        <f>VLOOKUP($P33,$A:$C,2,0)</f>
        <v>336434.07179999998</v>
      </c>
      <c r="S33">
        <f>VLOOKUP($P33,$A:$C,3,0)</f>
        <v>3062961.4232999999</v>
      </c>
    </row>
    <row r="34" spans="1:19" x14ac:dyDescent="0.25">
      <c r="A34">
        <v>1021</v>
      </c>
      <c r="B34">
        <v>336546.35060000001</v>
      </c>
      <c r="C34">
        <v>3063575.6050999998</v>
      </c>
      <c r="D34" t="s">
        <v>263</v>
      </c>
      <c r="E34" t="str">
        <f>ROUNDUP(B34,3)&amp;"-"&amp;ROUNDUP(C34,3)</f>
        <v>336546.351-3063575.606</v>
      </c>
      <c r="F34" t="str">
        <f>E34&amp;"-"&amp;D34</f>
        <v>336546.351-3063575.606-BAG</v>
      </c>
      <c r="G34">
        <f>A34</f>
        <v>1021</v>
      </c>
      <c r="H34" t="e">
        <f>VLOOKUP(G34,#REF!,1,0)</f>
        <v>#REF!</v>
      </c>
      <c r="I34" t="str">
        <f t="shared" si="0"/>
        <v>336546.3506BAG</v>
      </c>
      <c r="J34" t="str">
        <f t="shared" si="1"/>
        <v>3063575.6051BAG</v>
      </c>
      <c r="K34">
        <f t="shared" si="2"/>
        <v>1021</v>
      </c>
      <c r="P34">
        <v>8009</v>
      </c>
      <c r="Q34" t="s">
        <v>9073</v>
      </c>
      <c r="R34">
        <f>VLOOKUP($P34,$A:$C,2,0)</f>
        <v>337003.23560000001</v>
      </c>
      <c r="S34">
        <f>VLOOKUP($P34,$A:$C,3,0)</f>
        <v>3062925.2510000002</v>
      </c>
    </row>
    <row r="35" spans="1:19" x14ac:dyDescent="0.25">
      <c r="A35">
        <v>1022</v>
      </c>
      <c r="B35">
        <v>336556.69750000001</v>
      </c>
      <c r="C35">
        <v>3063617.4396000002</v>
      </c>
      <c r="D35" t="s">
        <v>263</v>
      </c>
      <c r="E35" t="str">
        <f>ROUNDUP(B35,3)&amp;"-"&amp;ROUNDUP(C35,3)</f>
        <v>336556.698-3063617.44</v>
      </c>
      <c r="F35" t="str">
        <f>E35&amp;"-"&amp;D35</f>
        <v>336556.698-3063617.44-BAG</v>
      </c>
      <c r="G35">
        <f>A35</f>
        <v>1022</v>
      </c>
      <c r="H35" t="e">
        <f>VLOOKUP(G35,#REF!,1,0)</f>
        <v>#REF!</v>
      </c>
      <c r="I35" t="str">
        <f t="shared" si="0"/>
        <v>336556.6975BAG</v>
      </c>
      <c r="J35" t="str">
        <f t="shared" si="1"/>
        <v>3063617.4396BAG</v>
      </c>
      <c r="K35">
        <f t="shared" si="2"/>
        <v>1022</v>
      </c>
      <c r="P35">
        <v>8162</v>
      </c>
      <c r="Q35" t="s">
        <v>9074</v>
      </c>
      <c r="R35">
        <f>VLOOKUP($P35,$A:$C,2,0)</f>
        <v>337200.44500000001</v>
      </c>
      <c r="S35">
        <f>VLOOKUP($P35,$A:$C,3,0)</f>
        <v>3062726.4811999998</v>
      </c>
    </row>
    <row r="36" spans="1:19" x14ac:dyDescent="0.25">
      <c r="A36">
        <v>1023</v>
      </c>
      <c r="B36">
        <v>336567.728</v>
      </c>
      <c r="C36">
        <v>3063630.5221000002</v>
      </c>
      <c r="D36" t="s">
        <v>263</v>
      </c>
      <c r="E36" t="str">
        <f>ROUNDUP(B36,3)&amp;"-"&amp;ROUNDUP(C36,3)</f>
        <v>336567.728-3063630.523</v>
      </c>
      <c r="F36" t="str">
        <f>E36&amp;"-"&amp;D36</f>
        <v>336567.728-3063630.523-BAG</v>
      </c>
      <c r="G36">
        <f>A36</f>
        <v>1023</v>
      </c>
      <c r="H36" t="e">
        <f>VLOOKUP(G36,#REF!,1,0)</f>
        <v>#REF!</v>
      </c>
      <c r="I36" t="str">
        <f t="shared" si="0"/>
        <v>336567.728BAG</v>
      </c>
      <c r="J36" t="str">
        <f t="shared" si="1"/>
        <v>3063630.5221BAG</v>
      </c>
      <c r="K36">
        <f t="shared" si="2"/>
        <v>1023</v>
      </c>
      <c r="P36">
        <v>8164</v>
      </c>
      <c r="Q36" t="s">
        <v>9075</v>
      </c>
      <c r="R36">
        <f>VLOOKUP($P36,$A:$C,2,0)</f>
        <v>337178.63799999998</v>
      </c>
      <c r="S36">
        <f>VLOOKUP($P36,$A:$C,3,0)</f>
        <v>3062731.4474999998</v>
      </c>
    </row>
    <row r="37" spans="1:19" x14ac:dyDescent="0.25">
      <c r="A37">
        <v>1024</v>
      </c>
      <c r="B37">
        <v>336568.02230000001</v>
      </c>
      <c r="C37">
        <v>3063652.4172999999</v>
      </c>
      <c r="D37" t="s">
        <v>263</v>
      </c>
      <c r="E37" t="str">
        <f>ROUNDUP(B37,3)&amp;"-"&amp;ROUNDUP(C37,3)</f>
        <v>336568.023-3063652.418</v>
      </c>
      <c r="F37" t="str">
        <f>E37&amp;"-"&amp;D37</f>
        <v>336568.023-3063652.418-BAG</v>
      </c>
      <c r="G37">
        <f>A37</f>
        <v>1024</v>
      </c>
      <c r="H37" t="e">
        <f>VLOOKUP(G37,#REF!,1,0)</f>
        <v>#REF!</v>
      </c>
      <c r="I37" t="str">
        <f t="shared" si="0"/>
        <v>336568.0223BAG</v>
      </c>
      <c r="J37" t="str">
        <f t="shared" si="1"/>
        <v>3063652.4173BAG</v>
      </c>
      <c r="K37">
        <f t="shared" si="2"/>
        <v>1024</v>
      </c>
      <c r="P37">
        <v>8182</v>
      </c>
      <c r="Q37" t="s">
        <v>9076</v>
      </c>
      <c r="R37">
        <f>VLOOKUP($P37,$A:$C,2,0)</f>
        <v>336823.80489999999</v>
      </c>
      <c r="S37">
        <f>VLOOKUP($P37,$A:$C,3,0)</f>
        <v>3062724.5011</v>
      </c>
    </row>
    <row r="38" spans="1:19" x14ac:dyDescent="0.25">
      <c r="A38">
        <v>1025</v>
      </c>
      <c r="B38">
        <v>336572.58020000003</v>
      </c>
      <c r="C38">
        <v>3063673.0386000001</v>
      </c>
      <c r="D38" t="s">
        <v>263</v>
      </c>
      <c r="E38" t="str">
        <f>ROUNDUP(B38,3)&amp;"-"&amp;ROUNDUP(C38,3)</f>
        <v>336572.581-3063673.039</v>
      </c>
      <c r="F38" t="str">
        <f>E38&amp;"-"&amp;D38</f>
        <v>336572.581-3063673.039-BAG</v>
      </c>
      <c r="G38">
        <f>A38</f>
        <v>1025</v>
      </c>
      <c r="H38" t="e">
        <f>VLOOKUP(G38,#REF!,1,0)</f>
        <v>#REF!</v>
      </c>
      <c r="I38" t="str">
        <f t="shared" si="0"/>
        <v>336572.5802BAG</v>
      </c>
      <c r="J38" t="str">
        <f t="shared" si="1"/>
        <v>3063673.0386BAG</v>
      </c>
      <c r="K38">
        <f t="shared" si="2"/>
        <v>1025</v>
      </c>
      <c r="P38">
        <v>8193</v>
      </c>
      <c r="Q38" t="s">
        <v>9077</v>
      </c>
      <c r="R38">
        <f>VLOOKUP($P38,$A:$C,2,0)</f>
        <v>336580.4902</v>
      </c>
      <c r="S38">
        <f>VLOOKUP($P38,$A:$C,3,0)</f>
        <v>3062731.2714999998</v>
      </c>
    </row>
    <row r="39" spans="1:19" x14ac:dyDescent="0.25">
      <c r="A39">
        <v>1026</v>
      </c>
      <c r="B39">
        <v>336588.6814</v>
      </c>
      <c r="C39">
        <v>3063688.0299</v>
      </c>
      <c r="D39" t="s">
        <v>263</v>
      </c>
      <c r="E39" t="str">
        <f>ROUNDUP(B39,3)&amp;"-"&amp;ROUNDUP(C39,3)</f>
        <v>336588.682-3063688.03</v>
      </c>
      <c r="F39" t="str">
        <f>E39&amp;"-"&amp;D39</f>
        <v>336588.682-3063688.03-BAG</v>
      </c>
      <c r="G39">
        <f>A39</f>
        <v>1026</v>
      </c>
      <c r="H39" t="e">
        <f>VLOOKUP(G39,#REF!,1,0)</f>
        <v>#REF!</v>
      </c>
      <c r="I39" t="str">
        <f t="shared" si="0"/>
        <v>336588.6814BAG</v>
      </c>
      <c r="J39" t="str">
        <f t="shared" si="1"/>
        <v>3063688.0299BAG</v>
      </c>
      <c r="K39">
        <f t="shared" si="2"/>
        <v>1026</v>
      </c>
      <c r="P39">
        <v>8160</v>
      </c>
      <c r="Q39" t="s">
        <v>9078</v>
      </c>
      <c r="R39">
        <f>VLOOKUP($P39,$A:$C,2,0)</f>
        <v>336911.73239999998</v>
      </c>
      <c r="S39">
        <f>VLOOKUP($P39,$A:$C,3,0)</f>
        <v>3062647.0789999999</v>
      </c>
    </row>
    <row r="40" spans="1:19" x14ac:dyDescent="0.25">
      <c r="A40">
        <v>1027</v>
      </c>
      <c r="B40">
        <v>336606.0135</v>
      </c>
      <c r="C40">
        <v>3063703.6129000001</v>
      </c>
      <c r="D40" t="s">
        <v>263</v>
      </c>
      <c r="E40" t="str">
        <f>ROUNDUP(B40,3)&amp;"-"&amp;ROUNDUP(C40,3)</f>
        <v>336606.014-3063703.613</v>
      </c>
      <c r="F40" t="str">
        <f>E40&amp;"-"&amp;D40</f>
        <v>336606.014-3063703.613-BAG</v>
      </c>
      <c r="G40">
        <f>A40</f>
        <v>1027</v>
      </c>
      <c r="H40" t="e">
        <f>VLOOKUP(G40,#REF!,1,0)</f>
        <v>#REF!</v>
      </c>
      <c r="I40" t="str">
        <f t="shared" si="0"/>
        <v>336606.0135BAG</v>
      </c>
      <c r="J40" t="str">
        <f t="shared" si="1"/>
        <v>3063703.6129BAG</v>
      </c>
      <c r="K40">
        <f t="shared" si="2"/>
        <v>1027</v>
      </c>
      <c r="P40">
        <v>8356</v>
      </c>
      <c r="Q40" t="s">
        <v>9079</v>
      </c>
      <c r="R40">
        <f>VLOOKUP($P40,$A:$C,2,0)</f>
        <v>336879.7401</v>
      </c>
      <c r="S40">
        <f>VLOOKUP($P40,$A:$C,3,0)</f>
        <v>3062497.8284999998</v>
      </c>
    </row>
    <row r="41" spans="1:19" x14ac:dyDescent="0.25">
      <c r="A41">
        <v>1028</v>
      </c>
      <c r="B41">
        <v>336620.28029999998</v>
      </c>
      <c r="C41">
        <v>3063718.6288000001</v>
      </c>
      <c r="D41" t="s">
        <v>263</v>
      </c>
      <c r="E41" t="str">
        <f>ROUNDUP(B41,3)&amp;"-"&amp;ROUNDUP(C41,3)</f>
        <v>336620.281-3063718.629</v>
      </c>
      <c r="F41" t="str">
        <f>E41&amp;"-"&amp;D41</f>
        <v>336620.281-3063718.629-BAG</v>
      </c>
      <c r="G41">
        <f>A41</f>
        <v>1028</v>
      </c>
      <c r="H41" t="e">
        <f>VLOOKUP(G41,#REF!,1,0)</f>
        <v>#REF!</v>
      </c>
      <c r="I41" t="str">
        <f t="shared" si="0"/>
        <v>336620.2803BAG</v>
      </c>
      <c r="J41" t="str">
        <f t="shared" si="1"/>
        <v>3063718.6288BAG</v>
      </c>
      <c r="K41">
        <f t="shared" si="2"/>
        <v>1028</v>
      </c>
      <c r="P41">
        <v>8358</v>
      </c>
      <c r="Q41" t="s">
        <v>9080</v>
      </c>
      <c r="R41">
        <f>VLOOKUP($P41,$A:$C,2,0)</f>
        <v>336829.91869999998</v>
      </c>
      <c r="S41">
        <f>VLOOKUP($P41,$A:$C,3,0)</f>
        <v>3062518.6586000002</v>
      </c>
    </row>
    <row r="42" spans="1:19" x14ac:dyDescent="0.25">
      <c r="A42">
        <v>1029</v>
      </c>
      <c r="B42">
        <v>336635.79440000001</v>
      </c>
      <c r="C42">
        <v>3063735.4528999999</v>
      </c>
      <c r="D42" t="s">
        <v>263</v>
      </c>
      <c r="E42" t="str">
        <f>ROUNDUP(B42,3)&amp;"-"&amp;ROUNDUP(C42,3)</f>
        <v>336635.795-3063735.453</v>
      </c>
      <c r="F42" t="str">
        <f>E42&amp;"-"&amp;D42</f>
        <v>336635.795-3063735.453-BAG</v>
      </c>
      <c r="G42">
        <f>A42</f>
        <v>1029</v>
      </c>
      <c r="H42" t="e">
        <f>VLOOKUP(G42,#REF!,1,0)</f>
        <v>#REF!</v>
      </c>
      <c r="I42" t="str">
        <f t="shared" si="0"/>
        <v>336635.7944BAG</v>
      </c>
      <c r="J42" t="str">
        <f t="shared" si="1"/>
        <v>3063735.4529BAG</v>
      </c>
      <c r="K42">
        <f t="shared" si="2"/>
        <v>1029</v>
      </c>
      <c r="P42">
        <v>8136</v>
      </c>
      <c r="Q42" t="s">
        <v>9081</v>
      </c>
      <c r="R42">
        <f>VLOOKUP($P42,$A:$C,2,0)</f>
        <v>336646.92550000001</v>
      </c>
      <c r="S42">
        <f>VLOOKUP($P42,$A:$C,3,0)</f>
        <v>3062318.8382000001</v>
      </c>
    </row>
    <row r="43" spans="1:19" x14ac:dyDescent="0.25">
      <c r="A43">
        <v>1030</v>
      </c>
      <c r="B43">
        <v>336650.65620000003</v>
      </c>
      <c r="C43">
        <v>3063749.2442000001</v>
      </c>
      <c r="D43" t="s">
        <v>263</v>
      </c>
      <c r="E43" t="str">
        <f>ROUNDUP(B43,3)&amp;"-"&amp;ROUNDUP(C43,3)</f>
        <v>336650.657-3063749.245</v>
      </c>
      <c r="F43" t="str">
        <f>E43&amp;"-"&amp;D43</f>
        <v>336650.657-3063749.245-BAG</v>
      </c>
      <c r="G43">
        <f>A43</f>
        <v>1030</v>
      </c>
      <c r="H43" t="e">
        <f>VLOOKUP(G43,#REF!,1,0)</f>
        <v>#REF!</v>
      </c>
      <c r="I43" t="str">
        <f t="shared" si="0"/>
        <v>336650.6562BAG</v>
      </c>
      <c r="J43" t="str">
        <f t="shared" si="1"/>
        <v>3063749.2442BAG</v>
      </c>
      <c r="K43">
        <f t="shared" si="2"/>
        <v>1030</v>
      </c>
      <c r="P43">
        <v>8149</v>
      </c>
      <c r="Q43" t="s">
        <v>9082</v>
      </c>
      <c r="R43">
        <f>VLOOKUP($P43,$A:$C,2,0)</f>
        <v>336331.23989999999</v>
      </c>
      <c r="S43">
        <f>VLOOKUP($P43,$A:$C,3,0)</f>
        <v>3062429.0247</v>
      </c>
    </row>
    <row r="44" spans="1:19" x14ac:dyDescent="0.25">
      <c r="A44">
        <v>1031</v>
      </c>
      <c r="B44">
        <v>336664.31969999999</v>
      </c>
      <c r="C44">
        <v>3063764.8764999998</v>
      </c>
      <c r="D44" t="s">
        <v>263</v>
      </c>
      <c r="E44" t="str">
        <f>ROUNDUP(B44,3)&amp;"-"&amp;ROUNDUP(C44,3)</f>
        <v>336664.32-3063764.877</v>
      </c>
      <c r="F44" t="str">
        <f>E44&amp;"-"&amp;D44</f>
        <v>336664.32-3063764.877-BAG</v>
      </c>
      <c r="G44">
        <f>A44</f>
        <v>1031</v>
      </c>
      <c r="H44" t="e">
        <f>VLOOKUP(G44,#REF!,1,0)</f>
        <v>#REF!</v>
      </c>
      <c r="I44" t="str">
        <f t="shared" si="0"/>
        <v>336664.3197BAG</v>
      </c>
      <c r="J44" t="str">
        <f t="shared" si="1"/>
        <v>3063764.8765BAG</v>
      </c>
      <c r="K44">
        <f t="shared" si="2"/>
        <v>1031</v>
      </c>
      <c r="P44">
        <v>8152</v>
      </c>
      <c r="Q44" t="s">
        <v>9083</v>
      </c>
      <c r="R44">
        <f>VLOOKUP($P44,$A:$C,2,0)</f>
        <v>336250.59419999999</v>
      </c>
      <c r="S44">
        <f>VLOOKUP($P44,$A:$C,3,0)</f>
        <v>3062437.0954999998</v>
      </c>
    </row>
    <row r="45" spans="1:19" x14ac:dyDescent="0.25">
      <c r="A45">
        <v>1032</v>
      </c>
      <c r="B45">
        <v>336676.74400000001</v>
      </c>
      <c r="C45">
        <v>3063779.3089000001</v>
      </c>
      <c r="D45" t="s">
        <v>263</v>
      </c>
      <c r="E45" t="str">
        <f>ROUNDUP(B45,3)&amp;"-"&amp;ROUNDUP(C45,3)</f>
        <v>336676.744-3063779.309</v>
      </c>
      <c r="F45" t="str">
        <f>E45&amp;"-"&amp;D45</f>
        <v>336676.744-3063779.309-BAG</v>
      </c>
      <c r="G45">
        <f>A45</f>
        <v>1032</v>
      </c>
      <c r="H45" t="e">
        <f>VLOOKUP(G45,#REF!,1,0)</f>
        <v>#REF!</v>
      </c>
      <c r="I45" t="str">
        <f t="shared" si="0"/>
        <v>336676.744BAG</v>
      </c>
      <c r="J45" t="str">
        <f t="shared" si="1"/>
        <v>3063779.3089BAG</v>
      </c>
      <c r="K45">
        <f t="shared" si="2"/>
        <v>1032</v>
      </c>
      <c r="P45">
        <v>8225</v>
      </c>
      <c r="Q45" t="s">
        <v>9084</v>
      </c>
      <c r="R45">
        <f>VLOOKUP($P45,$A:$C,2,0)</f>
        <v>336791.11050000001</v>
      </c>
      <c r="S45">
        <f>VLOOKUP($P45,$A:$C,3,0)</f>
        <v>3062248.7962000002</v>
      </c>
    </row>
    <row r="46" spans="1:19" x14ac:dyDescent="0.25">
      <c r="A46">
        <v>1033</v>
      </c>
      <c r="B46">
        <v>336725.05339999998</v>
      </c>
      <c r="C46">
        <v>3063779.6422000001</v>
      </c>
      <c r="D46" t="s">
        <v>263</v>
      </c>
      <c r="E46" t="str">
        <f>ROUNDUP(B46,3)&amp;"-"&amp;ROUNDUP(C46,3)</f>
        <v>336725.054-3063779.643</v>
      </c>
      <c r="F46" t="str">
        <f>E46&amp;"-"&amp;D46</f>
        <v>336725.054-3063779.643-BAG</v>
      </c>
      <c r="G46">
        <f>A46</f>
        <v>1033</v>
      </c>
      <c r="H46" t="e">
        <f>VLOOKUP(G46,#REF!,1,0)</f>
        <v>#REF!</v>
      </c>
      <c r="I46" t="str">
        <f t="shared" si="0"/>
        <v>336725.0534BAG</v>
      </c>
      <c r="J46" t="str">
        <f t="shared" si="1"/>
        <v>3063779.6422BAG</v>
      </c>
      <c r="K46">
        <f t="shared" si="2"/>
        <v>1033</v>
      </c>
      <c r="P46">
        <v>8223</v>
      </c>
      <c r="Q46" t="s">
        <v>9085</v>
      </c>
      <c r="R46">
        <f>VLOOKUP($P46,$A:$C,2,0)</f>
        <v>336790.10430000001</v>
      </c>
      <c r="S46">
        <f>VLOOKUP($P46,$A:$C,3,0)</f>
        <v>3062261.0339000002</v>
      </c>
    </row>
    <row r="47" spans="1:19" x14ac:dyDescent="0.25">
      <c r="A47">
        <v>1034</v>
      </c>
      <c r="B47">
        <v>336747.92540000001</v>
      </c>
      <c r="C47">
        <v>3063761.2656999999</v>
      </c>
      <c r="D47" t="s">
        <v>263</v>
      </c>
      <c r="E47" t="str">
        <f>ROUNDUP(B47,3)&amp;"-"&amp;ROUNDUP(C47,3)</f>
        <v>336747.926-3063761.266</v>
      </c>
      <c r="F47" t="str">
        <f>E47&amp;"-"&amp;D47</f>
        <v>336747.926-3063761.266-BAG</v>
      </c>
      <c r="G47">
        <f>A47</f>
        <v>1034</v>
      </c>
      <c r="H47" t="e">
        <f>VLOOKUP(G47,#REF!,1,0)</f>
        <v>#REF!</v>
      </c>
      <c r="I47" t="str">
        <f t="shared" si="0"/>
        <v>336747.9254BAG</v>
      </c>
      <c r="J47" t="str">
        <f t="shared" si="1"/>
        <v>3063761.2657BAG</v>
      </c>
      <c r="K47">
        <f t="shared" si="2"/>
        <v>1034</v>
      </c>
      <c r="P47">
        <v>8209</v>
      </c>
      <c r="Q47" t="s">
        <v>9086</v>
      </c>
      <c r="R47">
        <f>VLOOKUP($P47,$A:$C,2,0)</f>
        <v>336786.43469999998</v>
      </c>
      <c r="S47">
        <f>VLOOKUP($P47,$A:$C,3,0)</f>
        <v>3062359.7702000001</v>
      </c>
    </row>
    <row r="48" spans="1:19" x14ac:dyDescent="0.25">
      <c r="A48">
        <v>1035</v>
      </c>
      <c r="B48">
        <v>336772.3934</v>
      </c>
      <c r="C48">
        <v>3063738.7610999998</v>
      </c>
      <c r="D48" t="s">
        <v>263</v>
      </c>
      <c r="E48" t="str">
        <f>ROUNDUP(B48,3)&amp;"-"&amp;ROUNDUP(C48,3)</f>
        <v>336772.394-3063738.762</v>
      </c>
      <c r="F48" t="str">
        <f>E48&amp;"-"&amp;D48</f>
        <v>336772.394-3063738.762-BAG</v>
      </c>
      <c r="G48">
        <f>A48</f>
        <v>1035</v>
      </c>
      <c r="H48" t="e">
        <f>VLOOKUP(G48,#REF!,1,0)</f>
        <v>#REF!</v>
      </c>
      <c r="I48" t="str">
        <f t="shared" si="0"/>
        <v>336772.3934BAG</v>
      </c>
      <c r="J48" t="str">
        <f t="shared" si="1"/>
        <v>3063738.7611BAG</v>
      </c>
      <c r="K48">
        <f t="shared" si="2"/>
        <v>1035</v>
      </c>
      <c r="P48">
        <v>8201</v>
      </c>
      <c r="Q48" t="s">
        <v>9087</v>
      </c>
      <c r="R48">
        <f>VLOOKUP($P48,$A:$C,2,0)</f>
        <v>336589.41039999999</v>
      </c>
      <c r="S48">
        <f>VLOOKUP($P48,$A:$C,3,0)</f>
        <v>3062194.6313999998</v>
      </c>
    </row>
    <row r="49" spans="1:19" x14ac:dyDescent="0.25">
      <c r="A49">
        <v>1036</v>
      </c>
      <c r="B49">
        <v>336792.77789999999</v>
      </c>
      <c r="C49">
        <v>3063719.5967000001</v>
      </c>
      <c r="D49" t="s">
        <v>263</v>
      </c>
      <c r="E49" t="str">
        <f>ROUNDUP(B49,3)&amp;"-"&amp;ROUNDUP(C49,3)</f>
        <v>336792.778-3063719.597</v>
      </c>
      <c r="F49" t="str">
        <f>E49&amp;"-"&amp;D49</f>
        <v>336792.778-3063719.597-BAG</v>
      </c>
      <c r="G49">
        <f>A49</f>
        <v>1036</v>
      </c>
      <c r="H49" t="e">
        <f>VLOOKUP(G49,#REF!,1,0)</f>
        <v>#REF!</v>
      </c>
      <c r="I49" t="str">
        <f t="shared" si="0"/>
        <v>336792.7779BAG</v>
      </c>
      <c r="J49" t="str">
        <f t="shared" si="1"/>
        <v>3063719.5967BAG</v>
      </c>
      <c r="K49">
        <f t="shared" si="2"/>
        <v>1036</v>
      </c>
      <c r="P49">
        <v>8335</v>
      </c>
      <c r="Q49" t="s">
        <v>9088</v>
      </c>
      <c r="R49">
        <f>VLOOKUP($P49,$A:$C,2,0)</f>
        <v>337454.42509999999</v>
      </c>
      <c r="S49">
        <f>VLOOKUP($P49,$A:$C,3,0)</f>
        <v>3062282.4073000001</v>
      </c>
    </row>
    <row r="50" spans="1:19" x14ac:dyDescent="0.25">
      <c r="A50">
        <v>1037</v>
      </c>
      <c r="B50">
        <v>336818.56650000002</v>
      </c>
      <c r="C50">
        <v>3063672.4342999998</v>
      </c>
      <c r="D50" t="s">
        <v>263</v>
      </c>
      <c r="E50" t="str">
        <f>ROUNDUP(B50,3)&amp;"-"&amp;ROUNDUP(C50,3)</f>
        <v>336818.567-3063672.435</v>
      </c>
      <c r="F50" t="str">
        <f>E50&amp;"-"&amp;D50</f>
        <v>336818.567-3063672.435-BAG</v>
      </c>
      <c r="G50">
        <f>A50</f>
        <v>1037</v>
      </c>
      <c r="H50" t="e">
        <f>VLOOKUP(G50,#REF!,1,0)</f>
        <v>#REF!</v>
      </c>
      <c r="I50" t="str">
        <f t="shared" si="0"/>
        <v>336818.5665BAG</v>
      </c>
      <c r="J50" t="str">
        <f t="shared" si="1"/>
        <v>3063672.4343BAG</v>
      </c>
      <c r="K50">
        <f t="shared" si="2"/>
        <v>1037</v>
      </c>
      <c r="P50">
        <v>8333</v>
      </c>
      <c r="Q50" t="s">
        <v>9089</v>
      </c>
      <c r="R50">
        <f>VLOOKUP($P50,$A:$C,2,0)</f>
        <v>337456.14250000002</v>
      </c>
      <c r="S50">
        <f>VLOOKUP($P50,$A:$C,3,0)</f>
        <v>3062060.6011999999</v>
      </c>
    </row>
    <row r="51" spans="1:19" x14ac:dyDescent="0.25">
      <c r="A51">
        <v>1038</v>
      </c>
      <c r="B51">
        <v>336824.17979999998</v>
      </c>
      <c r="C51">
        <v>3063660.0389</v>
      </c>
      <c r="D51" t="s">
        <v>263</v>
      </c>
      <c r="E51" t="str">
        <f>ROUNDUP(B51,3)&amp;"-"&amp;ROUNDUP(C51,3)</f>
        <v>336824.18-3063660.039</v>
      </c>
      <c r="F51" t="str">
        <f>E51&amp;"-"&amp;D51</f>
        <v>336824.18-3063660.039-BAG</v>
      </c>
      <c r="G51">
        <f>A51</f>
        <v>1038</v>
      </c>
      <c r="H51" t="e">
        <f>VLOOKUP(G51,#REF!,1,0)</f>
        <v>#REF!</v>
      </c>
      <c r="I51" t="str">
        <f t="shared" si="0"/>
        <v>336824.1798BAG</v>
      </c>
      <c r="J51" t="str">
        <f t="shared" si="1"/>
        <v>3063660.0389BAG</v>
      </c>
      <c r="K51">
        <f t="shared" si="2"/>
        <v>1038</v>
      </c>
      <c r="P51">
        <v>8295</v>
      </c>
      <c r="Q51" t="s">
        <v>9090</v>
      </c>
      <c r="R51">
        <f>VLOOKUP($P51,$A:$C,2,0)</f>
        <v>337458.91970000003</v>
      </c>
      <c r="S51">
        <f>VLOOKUP($P51,$A:$C,3,0)</f>
        <v>3061874.2864000001</v>
      </c>
    </row>
    <row r="52" spans="1:19" x14ac:dyDescent="0.25">
      <c r="A52">
        <v>1039</v>
      </c>
      <c r="B52">
        <v>336841.9227</v>
      </c>
      <c r="C52">
        <v>3063628.5898000002</v>
      </c>
      <c r="D52" t="s">
        <v>263</v>
      </c>
      <c r="E52" t="str">
        <f>ROUNDUP(B52,3)&amp;"-"&amp;ROUNDUP(C52,3)</f>
        <v>336841.923-3063628.59</v>
      </c>
      <c r="F52" t="str">
        <f>E52&amp;"-"&amp;D52</f>
        <v>336841.923-3063628.59-BAG</v>
      </c>
      <c r="G52">
        <f>A52</f>
        <v>1039</v>
      </c>
      <c r="H52" t="e">
        <f>VLOOKUP(G52,#REF!,1,0)</f>
        <v>#REF!</v>
      </c>
      <c r="I52" t="str">
        <f t="shared" si="0"/>
        <v>336841.9227BAG</v>
      </c>
      <c r="J52" t="str">
        <f t="shared" si="1"/>
        <v>3063628.5898BAG</v>
      </c>
      <c r="K52">
        <f t="shared" si="2"/>
        <v>1039</v>
      </c>
      <c r="P52">
        <v>8293</v>
      </c>
      <c r="Q52" t="s">
        <v>9091</v>
      </c>
      <c r="R52">
        <f>VLOOKUP($P52,$A:$C,2,0)</f>
        <v>337458.43150000001</v>
      </c>
      <c r="S52">
        <f>VLOOKUP($P52,$A:$C,3,0)</f>
        <v>3061849.4268</v>
      </c>
    </row>
    <row r="53" spans="1:19" x14ac:dyDescent="0.25">
      <c r="A53">
        <v>1040</v>
      </c>
      <c r="B53">
        <v>336815.27419999999</v>
      </c>
      <c r="C53">
        <v>3063611.6993999998</v>
      </c>
      <c r="D53" t="s">
        <v>263</v>
      </c>
      <c r="E53" t="str">
        <f>ROUNDUP(B53,3)&amp;"-"&amp;ROUNDUP(C53,3)</f>
        <v>336815.275-3063611.7</v>
      </c>
      <c r="F53" t="str">
        <f>E53&amp;"-"&amp;D53</f>
        <v>336815.275-3063611.7-BAG</v>
      </c>
      <c r="G53">
        <f>A53</f>
        <v>1040</v>
      </c>
      <c r="H53" t="e">
        <f>VLOOKUP(G53,#REF!,1,0)</f>
        <v>#REF!</v>
      </c>
      <c r="I53" t="str">
        <f t="shared" si="0"/>
        <v>336815.2742BAG</v>
      </c>
      <c r="J53" t="str">
        <f t="shared" si="1"/>
        <v>3063611.6994BAG</v>
      </c>
      <c r="K53">
        <f t="shared" si="2"/>
        <v>1040</v>
      </c>
      <c r="P53">
        <v>8261</v>
      </c>
      <c r="Q53" t="s">
        <v>9092</v>
      </c>
      <c r="R53">
        <f>VLOOKUP($P53,$A:$C,2,0)</f>
        <v>337347.00790000003</v>
      </c>
      <c r="S53">
        <f>VLOOKUP($P53,$A:$C,3,0)</f>
        <v>3061896.7385999998</v>
      </c>
    </row>
    <row r="54" spans="1:19" x14ac:dyDescent="0.25">
      <c r="A54">
        <v>1041</v>
      </c>
      <c r="B54">
        <v>336796.98009999999</v>
      </c>
      <c r="C54">
        <v>3063602.0888</v>
      </c>
      <c r="D54" t="s">
        <v>263</v>
      </c>
      <c r="E54" t="str">
        <f>ROUNDUP(B54,3)&amp;"-"&amp;ROUNDUP(C54,3)</f>
        <v>336796.981-3063602.089</v>
      </c>
      <c r="F54" t="str">
        <f>E54&amp;"-"&amp;D54</f>
        <v>336796.981-3063602.089-BAG</v>
      </c>
      <c r="G54">
        <f>A54</f>
        <v>1041</v>
      </c>
      <c r="H54" t="e">
        <f>VLOOKUP(G54,#REF!,1,0)</f>
        <v>#REF!</v>
      </c>
      <c r="I54" t="str">
        <f t="shared" si="0"/>
        <v>336796.9801BAG</v>
      </c>
      <c r="J54" t="str">
        <f t="shared" si="1"/>
        <v>3063602.0888BAG</v>
      </c>
      <c r="K54">
        <f t="shared" si="2"/>
        <v>1041</v>
      </c>
      <c r="P54">
        <v>8273</v>
      </c>
      <c r="Q54" t="s">
        <v>9093</v>
      </c>
      <c r="R54">
        <f>VLOOKUP($P54,$A:$C,2,0)</f>
        <v>337391.59139999998</v>
      </c>
      <c r="S54">
        <f>VLOOKUP($P54,$A:$C,3,0)</f>
        <v>3062061.4767999998</v>
      </c>
    </row>
    <row r="55" spans="1:19" x14ac:dyDescent="0.25">
      <c r="A55">
        <v>1042</v>
      </c>
      <c r="B55">
        <v>336786.77600000001</v>
      </c>
      <c r="C55">
        <v>3063580.0495000002</v>
      </c>
      <c r="D55" t="s">
        <v>263</v>
      </c>
      <c r="E55" t="str">
        <f>ROUNDUP(B55,3)&amp;"-"&amp;ROUNDUP(C55,3)</f>
        <v>336786.776-3063580.05</v>
      </c>
      <c r="F55" t="str">
        <f>E55&amp;"-"&amp;D55</f>
        <v>336786.776-3063580.05-BAG</v>
      </c>
      <c r="G55">
        <f>A55</f>
        <v>1042</v>
      </c>
      <c r="H55" t="e">
        <f>VLOOKUP(G55,#REF!,1,0)</f>
        <v>#REF!</v>
      </c>
      <c r="I55" t="str">
        <f t="shared" si="0"/>
        <v>336786.776BAG</v>
      </c>
      <c r="J55" t="str">
        <f t="shared" si="1"/>
        <v>3063580.0495BAG</v>
      </c>
      <c r="K55">
        <f t="shared" si="2"/>
        <v>1042</v>
      </c>
      <c r="P55">
        <v>8355</v>
      </c>
      <c r="Q55" t="s">
        <v>9094</v>
      </c>
      <c r="R55">
        <f>VLOOKUP($P55,$A:$C,2,0)</f>
        <v>337305.64840000001</v>
      </c>
      <c r="S55">
        <f>VLOOKUP($P55,$A:$C,3,0)</f>
        <v>3062140.6161000002</v>
      </c>
    </row>
    <row r="56" spans="1:19" x14ac:dyDescent="0.25">
      <c r="A56">
        <v>1043</v>
      </c>
      <c r="B56">
        <v>336775.6471</v>
      </c>
      <c r="C56">
        <v>3063550.6305</v>
      </c>
      <c r="D56" t="s">
        <v>263</v>
      </c>
      <c r="E56" t="str">
        <f>ROUNDUP(B56,3)&amp;"-"&amp;ROUNDUP(C56,3)</f>
        <v>336775.648-3063550.631</v>
      </c>
      <c r="F56" t="str">
        <f>E56&amp;"-"&amp;D56</f>
        <v>336775.648-3063550.631-BAG</v>
      </c>
      <c r="G56">
        <f>A56</f>
        <v>1043</v>
      </c>
      <c r="H56" t="e">
        <f>VLOOKUP(G56,#REF!,1,0)</f>
        <v>#REF!</v>
      </c>
      <c r="I56" t="str">
        <f t="shared" si="0"/>
        <v>336775.6471BAG</v>
      </c>
      <c r="J56" t="str">
        <f t="shared" si="1"/>
        <v>3063550.6305BAG</v>
      </c>
      <c r="K56">
        <f t="shared" si="2"/>
        <v>1043</v>
      </c>
      <c r="P56">
        <v>8344</v>
      </c>
      <c r="Q56" t="s">
        <v>9095</v>
      </c>
      <c r="R56">
        <f>VLOOKUP($P56,$A:$C,2,0)</f>
        <v>337418.98320000002</v>
      </c>
      <c r="S56">
        <f>VLOOKUP($P56,$A:$C,3,0)</f>
        <v>3062126.2943000002</v>
      </c>
    </row>
    <row r="57" spans="1:19" x14ac:dyDescent="0.25">
      <c r="A57">
        <v>1044</v>
      </c>
      <c r="B57">
        <v>336815.15169999999</v>
      </c>
      <c r="C57">
        <v>3063541.0654000002</v>
      </c>
      <c r="D57" t="s">
        <v>263</v>
      </c>
      <c r="E57" t="str">
        <f>ROUNDUP(B57,3)&amp;"-"&amp;ROUNDUP(C57,3)</f>
        <v>336815.152-3063541.066</v>
      </c>
      <c r="F57" t="str">
        <f>E57&amp;"-"&amp;D57</f>
        <v>336815.152-3063541.066-BAG</v>
      </c>
      <c r="G57">
        <f>A57</f>
        <v>1044</v>
      </c>
      <c r="H57" t="e">
        <f>VLOOKUP(G57,#REF!,1,0)</f>
        <v>#REF!</v>
      </c>
      <c r="I57" t="str">
        <f t="shared" si="0"/>
        <v>336815.1517BAG</v>
      </c>
      <c r="J57" t="str">
        <f t="shared" si="1"/>
        <v>3063541.0654BAG</v>
      </c>
      <c r="K57">
        <f t="shared" si="2"/>
        <v>1044</v>
      </c>
      <c r="P57">
        <v>8274</v>
      </c>
      <c r="Q57" t="s">
        <v>9096</v>
      </c>
      <c r="R57">
        <f>VLOOKUP($P57,$A:$C,2,0)</f>
        <v>336915.39</v>
      </c>
      <c r="S57">
        <f>VLOOKUP($P57,$A:$C,3,0)</f>
        <v>3061971.4051000001</v>
      </c>
    </row>
    <row r="58" spans="1:19" x14ac:dyDescent="0.25">
      <c r="A58">
        <v>1045</v>
      </c>
      <c r="B58">
        <v>336836.30719999998</v>
      </c>
      <c r="C58">
        <v>3063535.3308999999</v>
      </c>
      <c r="D58" t="s">
        <v>263</v>
      </c>
      <c r="E58" t="str">
        <f>ROUNDUP(B58,3)&amp;"-"&amp;ROUNDUP(C58,3)</f>
        <v>336836.308-3063535.331</v>
      </c>
      <c r="F58" t="str">
        <f>E58&amp;"-"&amp;D58</f>
        <v>336836.308-3063535.331-BAG</v>
      </c>
      <c r="G58">
        <f>A58</f>
        <v>1045</v>
      </c>
      <c r="H58" t="e">
        <f>VLOOKUP(G58,#REF!,1,0)</f>
        <v>#REF!</v>
      </c>
      <c r="I58" t="str">
        <f t="shared" si="0"/>
        <v>336836.3072BAG</v>
      </c>
      <c r="J58" t="str">
        <f t="shared" si="1"/>
        <v>3063535.3309BAG</v>
      </c>
      <c r="K58">
        <f t="shared" si="2"/>
        <v>1045</v>
      </c>
      <c r="P58">
        <v>8296</v>
      </c>
      <c r="Q58" t="s">
        <v>9097</v>
      </c>
      <c r="R58">
        <f>VLOOKUP($P58,$A:$C,2,0)</f>
        <v>336686.47399999999</v>
      </c>
      <c r="S58">
        <f>VLOOKUP($P58,$A:$C,3,0)</f>
        <v>3062027.0671000001</v>
      </c>
    </row>
    <row r="59" spans="1:19" x14ac:dyDescent="0.25">
      <c r="A59">
        <v>1046</v>
      </c>
      <c r="B59">
        <v>336942.66960000002</v>
      </c>
      <c r="C59">
        <v>3063506.5005000001</v>
      </c>
      <c r="D59" t="s">
        <v>263</v>
      </c>
      <c r="E59" t="str">
        <f>ROUNDUP(B59,3)&amp;"-"&amp;ROUNDUP(C59,3)</f>
        <v>336942.67-3063506.501</v>
      </c>
      <c r="F59" t="str">
        <f>E59&amp;"-"&amp;D59</f>
        <v>336942.67-3063506.501-BAG</v>
      </c>
      <c r="G59">
        <f>A59</f>
        <v>1046</v>
      </c>
      <c r="H59" t="e">
        <f>VLOOKUP(G59,#REF!,1,0)</f>
        <v>#REF!</v>
      </c>
      <c r="I59" t="str">
        <f t="shared" si="0"/>
        <v>336942.6696BAG</v>
      </c>
      <c r="J59" t="str">
        <f t="shared" si="1"/>
        <v>3063506.5005BAG</v>
      </c>
      <c r="K59">
        <f t="shared" si="2"/>
        <v>1046</v>
      </c>
      <c r="P59">
        <v>8306</v>
      </c>
      <c r="Q59" t="s">
        <v>9098</v>
      </c>
      <c r="R59">
        <f>VLOOKUP($P59,$A:$C,2,0)</f>
        <v>336741.40120000002</v>
      </c>
      <c r="S59">
        <f>VLOOKUP($P59,$A:$C,3,0)</f>
        <v>3062087.6365</v>
      </c>
    </row>
    <row r="60" spans="1:19" x14ac:dyDescent="0.25">
      <c r="A60">
        <v>1047</v>
      </c>
      <c r="B60">
        <v>336991.84149999998</v>
      </c>
      <c r="C60">
        <v>3063494.3421999998</v>
      </c>
      <c r="D60" t="s">
        <v>263</v>
      </c>
      <c r="E60" t="str">
        <f>ROUNDUP(B60,3)&amp;"-"&amp;ROUNDUP(C60,3)</f>
        <v>336991.842-3063494.343</v>
      </c>
      <c r="F60" t="str">
        <f>E60&amp;"-"&amp;D60</f>
        <v>336991.842-3063494.343-BAG</v>
      </c>
      <c r="G60">
        <f>A60</f>
        <v>1047</v>
      </c>
      <c r="H60" t="e">
        <f>VLOOKUP(G60,#REF!,1,0)</f>
        <v>#REF!</v>
      </c>
      <c r="I60" t="str">
        <f t="shared" si="0"/>
        <v>336991.8415BAG</v>
      </c>
      <c r="J60" t="str">
        <f t="shared" si="1"/>
        <v>3063494.3422BAG</v>
      </c>
      <c r="K60">
        <f t="shared" si="2"/>
        <v>1047</v>
      </c>
      <c r="P60">
        <v>8310</v>
      </c>
      <c r="Q60" t="s">
        <v>9099</v>
      </c>
      <c r="R60">
        <f>VLOOKUP($P60,$A:$C,2,0)</f>
        <v>336765.8186</v>
      </c>
      <c r="S60">
        <f>VLOOKUP($P60,$A:$C,3,0)</f>
        <v>3062075.6664999998</v>
      </c>
    </row>
    <row r="61" spans="1:19" x14ac:dyDescent="0.25">
      <c r="A61">
        <v>1048</v>
      </c>
      <c r="B61">
        <v>337039.67879999999</v>
      </c>
      <c r="C61">
        <v>3063490.4155000001</v>
      </c>
      <c r="D61" t="s">
        <v>263</v>
      </c>
      <c r="E61" t="str">
        <f>ROUNDUP(B61,3)&amp;"-"&amp;ROUNDUP(C61,3)</f>
        <v>337039.679-3063490.416</v>
      </c>
      <c r="F61" t="str">
        <f>E61&amp;"-"&amp;D61</f>
        <v>337039.679-3063490.416-BAG</v>
      </c>
      <c r="G61">
        <f>A61</f>
        <v>1048</v>
      </c>
      <c r="H61" t="e">
        <f>VLOOKUP(G61,#REF!,1,0)</f>
        <v>#REF!</v>
      </c>
      <c r="I61" t="str">
        <f t="shared" si="0"/>
        <v>337039.6788BAG</v>
      </c>
      <c r="J61" t="str">
        <f t="shared" si="1"/>
        <v>3063490.4155BAG</v>
      </c>
      <c r="K61">
        <f t="shared" si="2"/>
        <v>1048</v>
      </c>
      <c r="P61">
        <v>8087</v>
      </c>
      <c r="Q61" t="s">
        <v>9100</v>
      </c>
      <c r="R61">
        <f>VLOOKUP($P61,$A:$C,2,0)</f>
        <v>336505.39779999998</v>
      </c>
      <c r="S61">
        <f>VLOOKUP($P61,$A:$C,3,0)</f>
        <v>3063587.3341000001</v>
      </c>
    </row>
    <row r="62" spans="1:19" x14ac:dyDescent="0.25">
      <c r="A62">
        <v>1049</v>
      </c>
      <c r="B62">
        <v>337086.83370000002</v>
      </c>
      <c r="C62">
        <v>3063497.1756000002</v>
      </c>
      <c r="D62" t="s">
        <v>263</v>
      </c>
      <c r="E62" t="str">
        <f>ROUNDUP(B62,3)&amp;"-"&amp;ROUNDUP(C62,3)</f>
        <v>337086.834-3063497.176</v>
      </c>
      <c r="F62" t="str">
        <f>E62&amp;"-"&amp;D62</f>
        <v>337086.834-3063497.176-BAG</v>
      </c>
      <c r="G62">
        <f>A62</f>
        <v>1049</v>
      </c>
      <c r="H62" t="e">
        <f>VLOOKUP(G62,#REF!,1,0)</f>
        <v>#REF!</v>
      </c>
      <c r="I62" t="str">
        <f t="shared" si="0"/>
        <v>337086.8337BAG</v>
      </c>
      <c r="J62" t="str">
        <f t="shared" si="1"/>
        <v>3063497.1756BAG</v>
      </c>
      <c r="K62">
        <f t="shared" si="2"/>
        <v>1049</v>
      </c>
      <c r="P62">
        <v>8359</v>
      </c>
      <c r="Q62" t="s">
        <v>9101</v>
      </c>
      <c r="R62">
        <f>VLOOKUP($P62,$A:$C,2,0)</f>
        <v>336730.0575</v>
      </c>
      <c r="S62">
        <f>VLOOKUP($P62,$A:$C,3,0)</f>
        <v>3063518.0244</v>
      </c>
    </row>
    <row r="63" spans="1:19" x14ac:dyDescent="0.25">
      <c r="A63">
        <v>1050</v>
      </c>
      <c r="B63">
        <v>337129.90490000002</v>
      </c>
      <c r="C63">
        <v>3063507.2760000001</v>
      </c>
      <c r="D63" t="s">
        <v>263</v>
      </c>
      <c r="E63" t="str">
        <f>ROUNDUP(B63,3)&amp;"-"&amp;ROUNDUP(C63,3)</f>
        <v>337129.905-3063507.276</v>
      </c>
      <c r="F63" t="str">
        <f>E63&amp;"-"&amp;D63</f>
        <v>337129.905-3063507.276-BAG</v>
      </c>
      <c r="G63">
        <f>A63</f>
        <v>1050</v>
      </c>
      <c r="H63" t="e">
        <f>VLOOKUP(G63,#REF!,1,0)</f>
        <v>#REF!</v>
      </c>
      <c r="I63" t="str">
        <f t="shared" si="0"/>
        <v>337129.9049BAG</v>
      </c>
      <c r="J63" t="str">
        <f t="shared" si="1"/>
        <v>3063507.276BAG</v>
      </c>
      <c r="K63">
        <f t="shared" si="2"/>
        <v>1050</v>
      </c>
      <c r="P63">
        <v>8080</v>
      </c>
      <c r="Q63" t="s">
        <v>9102</v>
      </c>
      <c r="R63">
        <f>VLOOKUP($P63,$A:$C,2,0)</f>
        <v>336760.44910000003</v>
      </c>
      <c r="S63">
        <f>VLOOKUP($P63,$A:$C,3,0)</f>
        <v>3063511.4575999998</v>
      </c>
    </row>
    <row r="64" spans="1:19" x14ac:dyDescent="0.25">
      <c r="A64">
        <v>1051</v>
      </c>
      <c r="B64">
        <v>337169.48940000002</v>
      </c>
      <c r="C64">
        <v>3063519.0660000001</v>
      </c>
      <c r="D64" t="s">
        <v>263</v>
      </c>
      <c r="E64" t="str">
        <f>ROUNDUP(B64,3)&amp;"-"&amp;ROUNDUP(C64,3)</f>
        <v>337169.49-3063519.066</v>
      </c>
      <c r="F64" t="str">
        <f>E64&amp;"-"&amp;D64</f>
        <v>337169.49-3063519.066-BAG</v>
      </c>
      <c r="G64">
        <f>A64</f>
        <v>1051</v>
      </c>
      <c r="H64" t="e">
        <f>VLOOKUP(G64,#REF!,1,0)</f>
        <v>#REF!</v>
      </c>
      <c r="I64" t="str">
        <f t="shared" si="0"/>
        <v>337169.4894BAG</v>
      </c>
      <c r="J64" t="str">
        <f t="shared" si="1"/>
        <v>3063519.066BAG</v>
      </c>
      <c r="K64">
        <f t="shared" si="2"/>
        <v>1051</v>
      </c>
      <c r="P64">
        <v>8106</v>
      </c>
      <c r="Q64" t="s">
        <v>9103</v>
      </c>
      <c r="R64">
        <f>VLOOKUP($P64,$A:$C,2,0)</f>
        <v>336599.75910000002</v>
      </c>
      <c r="S64">
        <f>VLOOKUP($P64,$A:$C,3,0)</f>
        <v>3063015.2807999998</v>
      </c>
    </row>
    <row r="65" spans="1:19" x14ac:dyDescent="0.25">
      <c r="A65">
        <v>1052</v>
      </c>
      <c r="B65">
        <v>337204.35989999998</v>
      </c>
      <c r="C65">
        <v>3063533.3832</v>
      </c>
      <c r="D65" t="s">
        <v>263</v>
      </c>
      <c r="E65" t="str">
        <f>ROUNDUP(B65,3)&amp;"-"&amp;ROUNDUP(C65,3)</f>
        <v>337204.36-3063533.384</v>
      </c>
      <c r="F65" t="str">
        <f>E65&amp;"-"&amp;D65</f>
        <v>337204.36-3063533.384-BAG</v>
      </c>
      <c r="G65">
        <f>A65</f>
        <v>1052</v>
      </c>
      <c r="H65" t="e">
        <f>VLOOKUP(G65,#REF!,1,0)</f>
        <v>#REF!</v>
      </c>
      <c r="I65" t="str">
        <f t="shared" si="0"/>
        <v>337204.3599BAG</v>
      </c>
      <c r="J65" t="str">
        <f t="shared" si="1"/>
        <v>3063533.3832BAG</v>
      </c>
      <c r="K65">
        <f t="shared" si="2"/>
        <v>1052</v>
      </c>
      <c r="P65">
        <v>8113</v>
      </c>
      <c r="Q65" t="s">
        <v>9104</v>
      </c>
      <c r="R65">
        <f>VLOOKUP($P65,$A:$C,2,0)</f>
        <v>336636.38370000001</v>
      </c>
      <c r="S65">
        <f>VLOOKUP($P65,$A:$C,3,0)</f>
        <v>3063099.0660999999</v>
      </c>
    </row>
    <row r="66" spans="1:19" x14ac:dyDescent="0.25">
      <c r="A66">
        <v>1053</v>
      </c>
      <c r="B66">
        <v>337235.15769999998</v>
      </c>
      <c r="C66">
        <v>3063551.8618000001</v>
      </c>
      <c r="D66" t="s">
        <v>263</v>
      </c>
      <c r="E66" t="str">
        <f>ROUNDUP(B66,3)&amp;"-"&amp;ROUNDUP(C66,3)</f>
        <v>337235.158-3063551.862</v>
      </c>
      <c r="F66" t="str">
        <f>E66&amp;"-"&amp;D66</f>
        <v>337235.158-3063551.862-BAG</v>
      </c>
      <c r="G66">
        <f>A66</f>
        <v>1053</v>
      </c>
      <c r="H66" t="e">
        <f>VLOOKUP(G66,#REF!,1,0)</f>
        <v>#REF!</v>
      </c>
      <c r="I66" t="str">
        <f t="shared" si="0"/>
        <v>337235.1577BAG</v>
      </c>
      <c r="J66" t="str">
        <f t="shared" si="1"/>
        <v>3063551.8618BAG</v>
      </c>
      <c r="K66">
        <f t="shared" si="2"/>
        <v>1053</v>
      </c>
      <c r="P66">
        <v>8116</v>
      </c>
      <c r="Q66" t="s">
        <v>9105</v>
      </c>
      <c r="R66">
        <f>VLOOKUP($P66,$A:$C,2,0)</f>
        <v>336625.63449999999</v>
      </c>
      <c r="S66">
        <f>VLOOKUP($P66,$A:$C,3,0)</f>
        <v>3063171.7782999999</v>
      </c>
    </row>
    <row r="67" spans="1:19" x14ac:dyDescent="0.25">
      <c r="A67">
        <v>1054</v>
      </c>
      <c r="B67">
        <v>337260.2096</v>
      </c>
      <c r="C67">
        <v>3063572.8813</v>
      </c>
      <c r="D67" t="s">
        <v>263</v>
      </c>
      <c r="E67" t="str">
        <f>ROUNDUP(B67,3)&amp;"-"&amp;ROUNDUP(C67,3)</f>
        <v>337260.21-3063572.882</v>
      </c>
      <c r="F67" t="str">
        <f>E67&amp;"-"&amp;D67</f>
        <v>337260.21-3063572.882-BAG</v>
      </c>
      <c r="G67">
        <f>A67</f>
        <v>1054</v>
      </c>
      <c r="H67" t="e">
        <f>VLOOKUP(G67,#REF!,1,0)</f>
        <v>#REF!</v>
      </c>
      <c r="I67" t="str">
        <f t="shared" ref="I67:I130" si="3">B67&amp;D67</f>
        <v>337260.2096BAG</v>
      </c>
      <c r="J67" t="str">
        <f t="shared" ref="J67:J130" si="4">C67&amp;D67</f>
        <v>3063572.8813BAG</v>
      </c>
      <c r="K67">
        <f t="shared" ref="K67:K130" si="5">G67</f>
        <v>1054</v>
      </c>
      <c r="P67">
        <v>8103</v>
      </c>
      <c r="Q67" t="s">
        <v>9106</v>
      </c>
      <c r="R67">
        <f>VLOOKUP($P67,$A:$C,2,0)</f>
        <v>336940.18079999997</v>
      </c>
      <c r="S67">
        <f>VLOOKUP($P67,$A:$C,3,0)</f>
        <v>3063153.9763000002</v>
      </c>
    </row>
    <row r="68" spans="1:19" x14ac:dyDescent="0.25">
      <c r="A68">
        <v>1055</v>
      </c>
      <c r="B68">
        <v>337283.58840000001</v>
      </c>
      <c r="C68">
        <v>3063592.2806000002</v>
      </c>
      <c r="D68" t="s">
        <v>263</v>
      </c>
      <c r="E68" t="str">
        <f>ROUNDUP(B68,3)&amp;"-"&amp;ROUNDUP(C68,3)</f>
        <v>337283.589-3063592.281</v>
      </c>
      <c r="F68" t="str">
        <f>E68&amp;"-"&amp;D68</f>
        <v>337283.589-3063592.281-BAG</v>
      </c>
      <c r="G68">
        <f>A68</f>
        <v>1055</v>
      </c>
      <c r="H68" t="e">
        <f>VLOOKUP(G68,#REF!,1,0)</f>
        <v>#REF!</v>
      </c>
      <c r="I68" t="str">
        <f t="shared" si="3"/>
        <v>337283.5884BAG</v>
      </c>
      <c r="J68" t="str">
        <f t="shared" si="4"/>
        <v>3063592.2806BAG</v>
      </c>
      <c r="K68">
        <f t="shared" si="5"/>
        <v>1055</v>
      </c>
      <c r="P68">
        <v>8097</v>
      </c>
      <c r="Q68" t="s">
        <v>9107</v>
      </c>
      <c r="R68">
        <f>VLOOKUP($P68,$A:$C,2,0)</f>
        <v>337013.00599999999</v>
      </c>
      <c r="S68">
        <f>VLOOKUP($P68,$A:$C,3,0)</f>
        <v>3063173.9542</v>
      </c>
    </row>
    <row r="69" spans="1:19" x14ac:dyDescent="0.25">
      <c r="A69">
        <v>1056</v>
      </c>
      <c r="B69">
        <v>337309.56459999998</v>
      </c>
      <c r="C69">
        <v>3063620.6798</v>
      </c>
      <c r="D69" t="s">
        <v>263</v>
      </c>
      <c r="E69" t="str">
        <f>ROUNDUP(B69,3)&amp;"-"&amp;ROUNDUP(C69,3)</f>
        <v>337309.565-3063620.68</v>
      </c>
      <c r="F69" t="str">
        <f>E69&amp;"-"&amp;D69</f>
        <v>337309.565-3063620.68-BAG</v>
      </c>
      <c r="G69">
        <f>A69</f>
        <v>1056</v>
      </c>
      <c r="H69" t="e">
        <f>VLOOKUP(G69,#REF!,1,0)</f>
        <v>#REF!</v>
      </c>
      <c r="I69" t="str">
        <f t="shared" si="3"/>
        <v>337309.5646BAG</v>
      </c>
      <c r="J69" t="str">
        <f t="shared" si="4"/>
        <v>3063620.6798BAG</v>
      </c>
      <c r="K69">
        <f t="shared" si="5"/>
        <v>1056</v>
      </c>
      <c r="P69">
        <v>8089</v>
      </c>
      <c r="Q69" t="s">
        <v>9108</v>
      </c>
      <c r="R69">
        <f>VLOOKUP($P69,$A:$C,2,0)</f>
        <v>337156.98599999998</v>
      </c>
      <c r="S69">
        <f>VLOOKUP($P69,$A:$C,3,0)</f>
        <v>3063220.3360000001</v>
      </c>
    </row>
    <row r="70" spans="1:19" x14ac:dyDescent="0.25">
      <c r="A70">
        <v>1057</v>
      </c>
      <c r="B70">
        <v>337332.98440000002</v>
      </c>
      <c r="C70">
        <v>3063643.1586000002</v>
      </c>
      <c r="D70" t="s">
        <v>263</v>
      </c>
      <c r="E70" t="str">
        <f>ROUNDUP(B70,3)&amp;"-"&amp;ROUNDUP(C70,3)</f>
        <v>337332.985-3063643.159</v>
      </c>
      <c r="F70" t="str">
        <f>E70&amp;"-"&amp;D70</f>
        <v>337332.985-3063643.159-BAG</v>
      </c>
      <c r="G70">
        <f>A70</f>
        <v>1057</v>
      </c>
      <c r="H70" t="e">
        <f>VLOOKUP(G70,#REF!,1,0)</f>
        <v>#REF!</v>
      </c>
      <c r="I70" t="str">
        <f t="shared" si="3"/>
        <v>337332.9844BAG</v>
      </c>
      <c r="J70" t="str">
        <f t="shared" si="4"/>
        <v>3063643.1586BAG</v>
      </c>
      <c r="K70">
        <f t="shared" si="5"/>
        <v>1057</v>
      </c>
      <c r="P70">
        <v>8123</v>
      </c>
      <c r="Q70" t="s">
        <v>9109</v>
      </c>
      <c r="R70">
        <f>VLOOKUP($P70,$A:$C,2,0)</f>
        <v>336716.61670000001</v>
      </c>
      <c r="S70">
        <f>VLOOKUP($P70,$A:$C,3,0)</f>
        <v>3063194.5196000002</v>
      </c>
    </row>
    <row r="71" spans="1:19" x14ac:dyDescent="0.25">
      <c r="A71">
        <v>1058</v>
      </c>
      <c r="B71">
        <v>337354.93160000001</v>
      </c>
      <c r="C71">
        <v>3063679.0036999998</v>
      </c>
      <c r="D71" t="s">
        <v>263</v>
      </c>
      <c r="E71" t="str">
        <f>ROUNDUP(B71,3)&amp;"-"&amp;ROUNDUP(C71,3)</f>
        <v>337354.932-3063679.004</v>
      </c>
      <c r="F71" t="str">
        <f>E71&amp;"-"&amp;D71</f>
        <v>337354.932-3063679.004-BAG</v>
      </c>
      <c r="G71">
        <f>A71</f>
        <v>1058</v>
      </c>
      <c r="H71" t="e">
        <f>VLOOKUP(G71,#REF!,1,0)</f>
        <v>#REF!</v>
      </c>
      <c r="I71" t="str">
        <f t="shared" si="3"/>
        <v>337354.9316BAG</v>
      </c>
      <c r="J71" t="str">
        <f t="shared" si="4"/>
        <v>3063679.0037BAG</v>
      </c>
      <c r="K71">
        <f t="shared" si="5"/>
        <v>1058</v>
      </c>
      <c r="P71">
        <v>9417</v>
      </c>
      <c r="Q71" t="s">
        <v>9110</v>
      </c>
      <c r="R71">
        <f>VLOOKUP($P71,$A:$C,2,0)</f>
        <v>335531.69689999998</v>
      </c>
      <c r="S71">
        <f>VLOOKUP($P71,$A:$C,3,0)</f>
        <v>3062696.3993000002</v>
      </c>
    </row>
    <row r="72" spans="1:19" x14ac:dyDescent="0.25">
      <c r="A72">
        <v>1059</v>
      </c>
      <c r="B72">
        <v>337372.6961</v>
      </c>
      <c r="C72">
        <v>3063710.7980999998</v>
      </c>
      <c r="D72" t="s">
        <v>263</v>
      </c>
      <c r="E72" t="str">
        <f>ROUNDUP(B72,3)&amp;"-"&amp;ROUNDUP(C72,3)</f>
        <v>337372.697-3063710.799</v>
      </c>
      <c r="F72" t="str">
        <f>E72&amp;"-"&amp;D72</f>
        <v>337372.697-3063710.799-BAG</v>
      </c>
      <c r="G72">
        <f>A72</f>
        <v>1059</v>
      </c>
      <c r="H72" t="e">
        <f>VLOOKUP(G72,#REF!,1,0)</f>
        <v>#REF!</v>
      </c>
      <c r="I72" t="str">
        <f t="shared" si="3"/>
        <v>337372.6961BAG</v>
      </c>
      <c r="J72" t="str">
        <f t="shared" si="4"/>
        <v>3063710.7981BAG</v>
      </c>
      <c r="K72">
        <f t="shared" si="5"/>
        <v>1059</v>
      </c>
      <c r="P72">
        <v>9407</v>
      </c>
      <c r="Q72" t="s">
        <v>9111</v>
      </c>
      <c r="R72">
        <f>VLOOKUP($P72,$A:$C,2,0)</f>
        <v>335935.3872</v>
      </c>
      <c r="S72">
        <f>VLOOKUP($P72,$A:$C,3,0)</f>
        <v>3062477.2108999998</v>
      </c>
    </row>
    <row r="73" spans="1:19" x14ac:dyDescent="0.25">
      <c r="A73">
        <v>1060</v>
      </c>
      <c r="B73">
        <v>337400.68530000001</v>
      </c>
      <c r="C73">
        <v>3063766.2741</v>
      </c>
      <c r="D73" t="s">
        <v>263</v>
      </c>
      <c r="E73" t="str">
        <f>ROUNDUP(B73,3)&amp;"-"&amp;ROUNDUP(C73,3)</f>
        <v>337400.686-3063766.275</v>
      </c>
      <c r="F73" t="str">
        <f>E73&amp;"-"&amp;D73</f>
        <v>337400.686-3063766.275-BAG</v>
      </c>
      <c r="G73">
        <f>A73</f>
        <v>1060</v>
      </c>
      <c r="H73" t="e">
        <f>VLOOKUP(G73,#REF!,1,0)</f>
        <v>#REF!</v>
      </c>
      <c r="I73" t="str">
        <f t="shared" si="3"/>
        <v>337400.6853BAG</v>
      </c>
      <c r="J73" t="str">
        <f t="shared" si="4"/>
        <v>3063766.2741BAG</v>
      </c>
      <c r="K73">
        <f t="shared" si="5"/>
        <v>1060</v>
      </c>
      <c r="P73">
        <v>9004</v>
      </c>
      <c r="Q73" t="s">
        <v>9112</v>
      </c>
      <c r="R73">
        <f>VLOOKUP($P73,$A:$C,2,0)</f>
        <v>336307.86050000001</v>
      </c>
      <c r="S73">
        <f>VLOOKUP($P73,$A:$C,3,0)</f>
        <v>3062130.3634000001</v>
      </c>
    </row>
    <row r="74" spans="1:19" x14ac:dyDescent="0.25">
      <c r="A74">
        <v>1061</v>
      </c>
      <c r="B74">
        <v>337421.8615</v>
      </c>
      <c r="C74">
        <v>3063806.2359000002</v>
      </c>
      <c r="D74" t="s">
        <v>263</v>
      </c>
      <c r="E74" t="str">
        <f>ROUNDUP(B74,3)&amp;"-"&amp;ROUNDUP(C74,3)</f>
        <v>337421.862-3063806.236</v>
      </c>
      <c r="F74" t="str">
        <f>E74&amp;"-"&amp;D74</f>
        <v>337421.862-3063806.236-BAG</v>
      </c>
      <c r="G74">
        <f>A74</f>
        <v>1061</v>
      </c>
      <c r="H74" t="e">
        <f>VLOOKUP(G74,#REF!,1,0)</f>
        <v>#REF!</v>
      </c>
      <c r="I74" t="str">
        <f t="shared" si="3"/>
        <v>337421.8615BAG</v>
      </c>
      <c r="J74" t="str">
        <f t="shared" si="4"/>
        <v>3063806.2359BAG</v>
      </c>
      <c r="K74">
        <f t="shared" si="5"/>
        <v>1061</v>
      </c>
      <c r="P74">
        <v>9080</v>
      </c>
      <c r="Q74" t="s">
        <v>9113</v>
      </c>
      <c r="R74">
        <f>VLOOKUP($P74,$A:$C,2,0)</f>
        <v>335297.46789999999</v>
      </c>
      <c r="S74">
        <f>VLOOKUP($P74,$A:$C,3,0)</f>
        <v>3061151.8212000001</v>
      </c>
    </row>
    <row r="75" spans="1:19" x14ac:dyDescent="0.25">
      <c r="A75">
        <v>1062</v>
      </c>
      <c r="B75">
        <v>337448.14439999999</v>
      </c>
      <c r="C75">
        <v>3063857.6279000002</v>
      </c>
      <c r="D75" t="s">
        <v>263</v>
      </c>
      <c r="E75" t="str">
        <f>ROUNDUP(B75,3)&amp;"-"&amp;ROUNDUP(C75,3)</f>
        <v>337448.145-3063857.628</v>
      </c>
      <c r="F75" t="str">
        <f>E75&amp;"-"&amp;D75</f>
        <v>337448.145-3063857.628-BAG</v>
      </c>
      <c r="G75">
        <f>A75</f>
        <v>1062</v>
      </c>
      <c r="H75" t="e">
        <f>VLOOKUP(G75,#REF!,1,0)</f>
        <v>#REF!</v>
      </c>
      <c r="I75" t="str">
        <f t="shared" si="3"/>
        <v>337448.1444BAG</v>
      </c>
      <c r="J75" t="str">
        <f t="shared" si="4"/>
        <v>3063857.6279BAG</v>
      </c>
      <c r="K75">
        <f t="shared" si="5"/>
        <v>1062</v>
      </c>
      <c r="P75">
        <v>9341</v>
      </c>
      <c r="Q75" t="s">
        <v>9114</v>
      </c>
      <c r="R75">
        <f>VLOOKUP($P75,$A:$C,2,0)</f>
        <v>335610.83980000002</v>
      </c>
      <c r="S75">
        <f>VLOOKUP($P75,$A:$C,3,0)</f>
        <v>3059478.7623000001</v>
      </c>
    </row>
    <row r="76" spans="1:19" x14ac:dyDescent="0.25">
      <c r="A76">
        <v>1063</v>
      </c>
      <c r="B76">
        <v>337468.228</v>
      </c>
      <c r="C76">
        <v>3063893.0868000002</v>
      </c>
      <c r="D76" t="s">
        <v>263</v>
      </c>
      <c r="E76" t="str">
        <f>ROUNDUP(B76,3)&amp;"-"&amp;ROUNDUP(C76,3)</f>
        <v>337468.228-3063893.087</v>
      </c>
      <c r="F76" t="str">
        <f>E76&amp;"-"&amp;D76</f>
        <v>337468.228-3063893.087-BAG</v>
      </c>
      <c r="G76">
        <f>A76</f>
        <v>1063</v>
      </c>
      <c r="H76" t="e">
        <f>VLOOKUP(G76,#REF!,1,0)</f>
        <v>#REF!</v>
      </c>
      <c r="I76" t="str">
        <f t="shared" si="3"/>
        <v>337468.228BAG</v>
      </c>
      <c r="J76" t="str">
        <f t="shared" si="4"/>
        <v>3063893.0868BAG</v>
      </c>
      <c r="K76">
        <f t="shared" si="5"/>
        <v>1063</v>
      </c>
      <c r="P76">
        <v>9002</v>
      </c>
      <c r="Q76" t="s">
        <v>9115</v>
      </c>
      <c r="R76">
        <f>VLOOKUP($P76,$A:$C,2,0)</f>
        <v>335459.11949999997</v>
      </c>
      <c r="S76">
        <f>VLOOKUP($P76,$A:$C,3,0)</f>
        <v>3059540.8418999999</v>
      </c>
    </row>
    <row r="77" spans="1:19" x14ac:dyDescent="0.25">
      <c r="A77">
        <v>1064</v>
      </c>
      <c r="B77">
        <v>337491.9572</v>
      </c>
      <c r="C77">
        <v>3063938.7634000001</v>
      </c>
      <c r="D77" t="s">
        <v>263</v>
      </c>
      <c r="E77" t="str">
        <f>ROUNDUP(B77,3)&amp;"-"&amp;ROUNDUP(C77,3)</f>
        <v>337491.958-3063938.764</v>
      </c>
      <c r="F77" t="str">
        <f>E77&amp;"-"&amp;D77</f>
        <v>337491.958-3063938.764-BAG</v>
      </c>
      <c r="G77">
        <f>A77</f>
        <v>1064</v>
      </c>
      <c r="H77" t="e">
        <f>VLOOKUP(G77,#REF!,1,0)</f>
        <v>#REF!</v>
      </c>
      <c r="I77" t="str">
        <f t="shared" si="3"/>
        <v>337491.9572BAG</v>
      </c>
      <c r="J77" t="str">
        <f t="shared" si="4"/>
        <v>3063938.7634BAG</v>
      </c>
      <c r="K77">
        <f t="shared" si="5"/>
        <v>1064</v>
      </c>
      <c r="P77">
        <v>9330</v>
      </c>
      <c r="Q77" t="s">
        <v>9116</v>
      </c>
      <c r="R77">
        <f>VLOOKUP($P77,$A:$C,2,0)</f>
        <v>335245.69839999999</v>
      </c>
      <c r="S77">
        <f>VLOOKUP($P77,$A:$C,3,0)</f>
        <v>3059502.7872000001</v>
      </c>
    </row>
    <row r="78" spans="1:19" x14ac:dyDescent="0.25">
      <c r="A78">
        <v>1065</v>
      </c>
      <c r="B78">
        <v>337513.98019999999</v>
      </c>
      <c r="C78">
        <v>3063980.3560000001</v>
      </c>
      <c r="D78" t="s">
        <v>263</v>
      </c>
      <c r="E78" t="str">
        <f>ROUNDUP(B78,3)&amp;"-"&amp;ROUNDUP(C78,3)</f>
        <v>337513.981-3063980.356</v>
      </c>
      <c r="F78" t="str">
        <f>E78&amp;"-"&amp;D78</f>
        <v>337513.981-3063980.356-BAG</v>
      </c>
      <c r="G78">
        <f>A78</f>
        <v>1065</v>
      </c>
      <c r="H78" t="e">
        <f>VLOOKUP(G78,#REF!,1,0)</f>
        <v>#REF!</v>
      </c>
      <c r="I78" t="str">
        <f t="shared" si="3"/>
        <v>337513.9802BAG</v>
      </c>
      <c r="J78" t="str">
        <f t="shared" si="4"/>
        <v>3063980.356BAG</v>
      </c>
      <c r="K78">
        <f t="shared" si="5"/>
        <v>1065</v>
      </c>
      <c r="P78">
        <v>9328</v>
      </c>
      <c r="Q78" t="s">
        <v>9117</v>
      </c>
      <c r="R78">
        <f>VLOOKUP($P78,$A:$C,2,0)</f>
        <v>335273.25540000002</v>
      </c>
      <c r="S78">
        <f>VLOOKUP($P78,$A:$C,3,0)</f>
        <v>3059541.3139999998</v>
      </c>
    </row>
    <row r="79" spans="1:19" x14ac:dyDescent="0.25">
      <c r="A79">
        <v>1066</v>
      </c>
      <c r="B79">
        <v>337521.0307</v>
      </c>
      <c r="C79">
        <v>3063995.3705000002</v>
      </c>
      <c r="D79" t="s">
        <v>263</v>
      </c>
      <c r="E79" t="str">
        <f>ROUNDUP(B79,3)&amp;"-"&amp;ROUNDUP(C79,3)</f>
        <v>337521.031-3063995.371</v>
      </c>
      <c r="F79" t="str">
        <f>E79&amp;"-"&amp;D79</f>
        <v>337521.031-3063995.371-BAG</v>
      </c>
      <c r="G79">
        <f>A79</f>
        <v>1066</v>
      </c>
      <c r="H79" t="e">
        <f>VLOOKUP(G79,#REF!,1,0)</f>
        <v>#REF!</v>
      </c>
      <c r="I79" t="str">
        <f t="shared" si="3"/>
        <v>337521.0307BAG</v>
      </c>
      <c r="J79" t="str">
        <f t="shared" si="4"/>
        <v>3063995.3705BAG</v>
      </c>
      <c r="K79">
        <f t="shared" si="5"/>
        <v>1066</v>
      </c>
      <c r="P79">
        <v>9327</v>
      </c>
      <c r="Q79" t="s">
        <v>9118</v>
      </c>
      <c r="R79">
        <f>VLOOKUP($P79,$A:$C,2,0)</f>
        <v>335275.57270000002</v>
      </c>
      <c r="S79">
        <f>VLOOKUP($P79,$A:$C,3,0)</f>
        <v>3059569.8569</v>
      </c>
    </row>
    <row r="80" spans="1:19" x14ac:dyDescent="0.25">
      <c r="A80">
        <v>1067</v>
      </c>
      <c r="B80">
        <v>337533.52669999999</v>
      </c>
      <c r="C80">
        <v>3064021.9816999999</v>
      </c>
      <c r="D80" t="s">
        <v>263</v>
      </c>
      <c r="E80" t="str">
        <f>ROUNDUP(B80,3)&amp;"-"&amp;ROUNDUP(C80,3)</f>
        <v>337533.527-3064021.982</v>
      </c>
      <c r="F80" t="str">
        <f>E80&amp;"-"&amp;D80</f>
        <v>337533.527-3064021.982-BAG</v>
      </c>
      <c r="G80">
        <f>A80</f>
        <v>1067</v>
      </c>
      <c r="H80" t="e">
        <f>VLOOKUP(G80,#REF!,1,0)</f>
        <v>#REF!</v>
      </c>
      <c r="I80" t="str">
        <f t="shared" si="3"/>
        <v>337533.5267BAG</v>
      </c>
      <c r="J80" t="str">
        <f t="shared" si="4"/>
        <v>3064021.9817BAG</v>
      </c>
      <c r="K80">
        <f t="shared" si="5"/>
        <v>1067</v>
      </c>
      <c r="P80">
        <v>9331</v>
      </c>
      <c r="Q80" t="s">
        <v>9119</v>
      </c>
      <c r="R80">
        <f>VLOOKUP($P80,$A:$C,2,0)</f>
        <v>335231.36440000002</v>
      </c>
      <c r="S80">
        <f>VLOOKUP($P80,$A:$C,3,0)</f>
        <v>3059515.9287999999</v>
      </c>
    </row>
    <row r="81" spans="1:19" x14ac:dyDescent="0.25">
      <c r="A81">
        <v>1068</v>
      </c>
      <c r="B81">
        <v>337555.56040000002</v>
      </c>
      <c r="C81">
        <v>3064064.3953</v>
      </c>
      <c r="D81" t="s">
        <v>263</v>
      </c>
      <c r="E81" t="str">
        <f>ROUNDUP(B81,3)&amp;"-"&amp;ROUNDUP(C81,3)</f>
        <v>337555.561-3064064.396</v>
      </c>
      <c r="F81" t="str">
        <f>E81&amp;"-"&amp;D81</f>
        <v>337555.561-3064064.396-BAG</v>
      </c>
      <c r="G81">
        <f>A81</f>
        <v>1068</v>
      </c>
      <c r="H81" t="e">
        <f>VLOOKUP(G81,#REF!,1,0)</f>
        <v>#REF!</v>
      </c>
      <c r="I81" t="str">
        <f t="shared" si="3"/>
        <v>337555.5604BAG</v>
      </c>
      <c r="J81" t="str">
        <f t="shared" si="4"/>
        <v>3064064.3953BAG</v>
      </c>
      <c r="K81">
        <f t="shared" si="5"/>
        <v>1068</v>
      </c>
      <c r="P81">
        <v>9348</v>
      </c>
      <c r="Q81" t="s">
        <v>9120</v>
      </c>
      <c r="R81">
        <f>VLOOKUP($P81,$A:$C,2,0)</f>
        <v>335613.75799999997</v>
      </c>
      <c r="S81">
        <f>VLOOKUP($P81,$A:$C,3,0)</f>
        <v>3059235.7609000001</v>
      </c>
    </row>
    <row r="82" spans="1:19" x14ac:dyDescent="0.25">
      <c r="A82">
        <v>1069</v>
      </c>
      <c r="B82">
        <v>337567.65990000003</v>
      </c>
      <c r="C82">
        <v>3064088.8662</v>
      </c>
      <c r="D82" t="s">
        <v>263</v>
      </c>
      <c r="E82" t="str">
        <f>ROUNDUP(B82,3)&amp;"-"&amp;ROUNDUP(C82,3)</f>
        <v>337567.66-3064088.867</v>
      </c>
      <c r="F82" t="str">
        <f>E82&amp;"-"&amp;D82</f>
        <v>337567.66-3064088.867-BAG</v>
      </c>
      <c r="G82">
        <f>A82</f>
        <v>1069</v>
      </c>
      <c r="H82" t="e">
        <f>VLOOKUP(G82,#REF!,1,0)</f>
        <v>#REF!</v>
      </c>
      <c r="I82" t="str">
        <f t="shared" si="3"/>
        <v>337567.6599BAG</v>
      </c>
      <c r="J82" t="str">
        <f t="shared" si="4"/>
        <v>3064088.8662BAG</v>
      </c>
      <c r="K82">
        <f t="shared" si="5"/>
        <v>1069</v>
      </c>
      <c r="P82">
        <v>9343</v>
      </c>
      <c r="Q82" t="s">
        <v>9121</v>
      </c>
      <c r="R82">
        <f>VLOOKUP($P82,$A:$C,2,0)</f>
        <v>335723.34899999999</v>
      </c>
      <c r="S82">
        <f>VLOOKUP($P82,$A:$C,3,0)</f>
        <v>3059399.8045000001</v>
      </c>
    </row>
    <row r="83" spans="1:19" x14ac:dyDescent="0.25">
      <c r="A83">
        <v>1070</v>
      </c>
      <c r="B83">
        <v>337545.76299999998</v>
      </c>
      <c r="C83">
        <v>3064103.5383000001</v>
      </c>
      <c r="D83" t="s">
        <v>263</v>
      </c>
      <c r="E83" t="str">
        <f>ROUNDUP(B83,3)&amp;"-"&amp;ROUNDUP(C83,3)</f>
        <v>337545.763-3064103.539</v>
      </c>
      <c r="F83" t="str">
        <f>E83&amp;"-"&amp;D83</f>
        <v>337545.763-3064103.539-BAG</v>
      </c>
      <c r="G83">
        <f>A83</f>
        <v>1070</v>
      </c>
      <c r="H83" t="e">
        <f>VLOOKUP(G83,#REF!,1,0)</f>
        <v>#REF!</v>
      </c>
      <c r="I83" t="str">
        <f t="shared" si="3"/>
        <v>337545.763BAG</v>
      </c>
      <c r="J83" t="str">
        <f t="shared" si="4"/>
        <v>3064103.5383BAG</v>
      </c>
      <c r="K83">
        <f t="shared" si="5"/>
        <v>1070</v>
      </c>
      <c r="P83">
        <v>9109</v>
      </c>
      <c r="Q83" t="s">
        <v>9122</v>
      </c>
      <c r="R83">
        <f>VLOOKUP($P83,$A:$C,2,0)</f>
        <v>335694.47470000002</v>
      </c>
      <c r="S83">
        <f>VLOOKUP($P83,$A:$C,3,0)</f>
        <v>3059531.9007000001</v>
      </c>
    </row>
    <row r="84" spans="1:19" x14ac:dyDescent="0.25">
      <c r="A84">
        <v>1071</v>
      </c>
      <c r="B84">
        <v>337532.13329999999</v>
      </c>
      <c r="C84">
        <v>3064105.2294000001</v>
      </c>
      <c r="D84" t="s">
        <v>263</v>
      </c>
      <c r="E84" t="str">
        <f>ROUNDUP(B84,3)&amp;"-"&amp;ROUNDUP(C84,3)</f>
        <v>337532.134-3064105.23</v>
      </c>
      <c r="F84" t="str">
        <f>E84&amp;"-"&amp;D84</f>
        <v>337532.134-3064105.23-BAG</v>
      </c>
      <c r="G84">
        <f>A84</f>
        <v>1071</v>
      </c>
      <c r="H84" t="e">
        <f>VLOOKUP(G84,#REF!,1,0)</f>
        <v>#REF!</v>
      </c>
      <c r="I84" t="str">
        <f t="shared" si="3"/>
        <v>337532.1333BAG</v>
      </c>
      <c r="J84" t="str">
        <f t="shared" si="4"/>
        <v>3064105.2294BAG</v>
      </c>
      <c r="K84">
        <f t="shared" si="5"/>
        <v>1071</v>
      </c>
      <c r="P84">
        <v>9005</v>
      </c>
      <c r="Q84" t="s">
        <v>9123</v>
      </c>
      <c r="R84">
        <f>VLOOKUP($P84,$A:$C,2,0)</f>
        <v>335754.50689999998</v>
      </c>
      <c r="S84">
        <f>VLOOKUP($P84,$A:$C,3,0)</f>
        <v>3059164.1886</v>
      </c>
    </row>
    <row r="85" spans="1:19" x14ac:dyDescent="0.25">
      <c r="A85">
        <v>1072</v>
      </c>
      <c r="B85">
        <v>337516.08899999998</v>
      </c>
      <c r="C85">
        <v>3064107.2201999999</v>
      </c>
      <c r="D85" t="s">
        <v>263</v>
      </c>
      <c r="E85" t="str">
        <f>ROUNDUP(B85,3)&amp;"-"&amp;ROUNDUP(C85,3)</f>
        <v>337516.089-3064107.221</v>
      </c>
      <c r="F85" t="str">
        <f>E85&amp;"-"&amp;D85</f>
        <v>337516.089-3064107.221-BAG</v>
      </c>
      <c r="G85">
        <f>A85</f>
        <v>1072</v>
      </c>
      <c r="H85" t="e">
        <f>VLOOKUP(G85,#REF!,1,0)</f>
        <v>#REF!</v>
      </c>
      <c r="I85" t="str">
        <f t="shared" si="3"/>
        <v>337516.089BAG</v>
      </c>
      <c r="J85" t="str">
        <f t="shared" si="4"/>
        <v>3064107.2202BAG</v>
      </c>
      <c r="K85">
        <f t="shared" si="5"/>
        <v>1072</v>
      </c>
      <c r="P85">
        <v>9421</v>
      </c>
      <c r="Q85" t="s">
        <v>9124</v>
      </c>
      <c r="R85">
        <f>VLOOKUP($P85,$A:$C,2,0)</f>
        <v>335774.37939999998</v>
      </c>
      <c r="S85">
        <f>VLOOKUP($P85,$A:$C,3,0)</f>
        <v>3059260.5077</v>
      </c>
    </row>
    <row r="86" spans="1:19" x14ac:dyDescent="0.25">
      <c r="A86">
        <v>1073</v>
      </c>
      <c r="B86">
        <v>337482.34240000002</v>
      </c>
      <c r="C86">
        <v>3064115.0630999999</v>
      </c>
      <c r="D86" t="s">
        <v>263</v>
      </c>
      <c r="E86" t="str">
        <f>ROUNDUP(B86,3)&amp;"-"&amp;ROUNDUP(C86,3)</f>
        <v>337482.343-3064115.064</v>
      </c>
      <c r="F86" t="str">
        <f>E86&amp;"-"&amp;D86</f>
        <v>337482.343-3064115.064-BAG</v>
      </c>
      <c r="G86">
        <f>A86</f>
        <v>1073</v>
      </c>
      <c r="H86" t="e">
        <f>VLOOKUP(G86,#REF!,1,0)</f>
        <v>#REF!</v>
      </c>
      <c r="I86" t="str">
        <f t="shared" si="3"/>
        <v>337482.3424BAG</v>
      </c>
      <c r="J86" t="str">
        <f t="shared" si="4"/>
        <v>3064115.0631BAG</v>
      </c>
      <c r="K86">
        <f t="shared" si="5"/>
        <v>1073</v>
      </c>
      <c r="P86">
        <v>9007</v>
      </c>
      <c r="Q86" t="s">
        <v>9125</v>
      </c>
      <c r="R86">
        <f>VLOOKUP($P86,$A:$C,2,0)</f>
        <v>335756.55170000001</v>
      </c>
      <c r="S86">
        <f>VLOOKUP($P86,$A:$C,3,0)</f>
        <v>3059254.5896000001</v>
      </c>
    </row>
    <row r="87" spans="1:19" x14ac:dyDescent="0.25">
      <c r="A87">
        <v>1074</v>
      </c>
      <c r="B87">
        <v>337456.94959999999</v>
      </c>
      <c r="C87">
        <v>3064130.1861999999</v>
      </c>
      <c r="D87" t="s">
        <v>263</v>
      </c>
      <c r="E87" t="str">
        <f>ROUNDUP(B87,3)&amp;"-"&amp;ROUNDUP(C87,3)</f>
        <v>337456.95-3064130.187</v>
      </c>
      <c r="F87" t="str">
        <f>E87&amp;"-"&amp;D87</f>
        <v>337456.95-3064130.187-BAG</v>
      </c>
      <c r="G87">
        <f>A87</f>
        <v>1074</v>
      </c>
      <c r="H87" t="e">
        <f>VLOOKUP(G87,#REF!,1,0)</f>
        <v>#REF!</v>
      </c>
      <c r="I87" t="str">
        <f t="shared" si="3"/>
        <v>337456.9496BAG</v>
      </c>
      <c r="J87" t="str">
        <f t="shared" si="4"/>
        <v>3064130.1862BAG</v>
      </c>
      <c r="K87">
        <f t="shared" si="5"/>
        <v>1074</v>
      </c>
      <c r="P87">
        <v>9387</v>
      </c>
      <c r="Q87" t="s">
        <v>9126</v>
      </c>
      <c r="R87">
        <f>VLOOKUP($P87,$A:$C,2,0)</f>
        <v>335656.6385</v>
      </c>
      <c r="S87">
        <f>VLOOKUP($P87,$A:$C,3,0)</f>
        <v>3058880.2727999999</v>
      </c>
    </row>
    <row r="88" spans="1:19" x14ac:dyDescent="0.25">
      <c r="A88">
        <v>1075</v>
      </c>
      <c r="B88">
        <v>337441.49589999998</v>
      </c>
      <c r="C88">
        <v>3064147.6401999998</v>
      </c>
      <c r="D88" t="s">
        <v>263</v>
      </c>
      <c r="E88" t="str">
        <f>ROUNDUP(B88,3)&amp;"-"&amp;ROUNDUP(C88,3)</f>
        <v>337441.496-3064147.641</v>
      </c>
      <c r="F88" t="str">
        <f>E88&amp;"-"&amp;D88</f>
        <v>337441.496-3064147.641-BAG</v>
      </c>
      <c r="G88">
        <f>A88</f>
        <v>1075</v>
      </c>
      <c r="H88" t="e">
        <f>VLOOKUP(G88,#REF!,1,0)</f>
        <v>#REF!</v>
      </c>
      <c r="I88" t="str">
        <f t="shared" si="3"/>
        <v>337441.4959BAG</v>
      </c>
      <c r="J88" t="str">
        <f t="shared" si="4"/>
        <v>3064147.6402BAG</v>
      </c>
      <c r="K88">
        <f t="shared" si="5"/>
        <v>1075</v>
      </c>
      <c r="P88">
        <v>9385</v>
      </c>
      <c r="Q88" t="s">
        <v>9127</v>
      </c>
      <c r="R88">
        <f>VLOOKUP($P88,$A:$C,2,0)</f>
        <v>335656.68089999998</v>
      </c>
      <c r="S88">
        <f>VLOOKUP($P88,$A:$C,3,0)</f>
        <v>3058913.6055000001</v>
      </c>
    </row>
    <row r="89" spans="1:19" x14ac:dyDescent="0.25">
      <c r="A89">
        <v>1076</v>
      </c>
      <c r="B89">
        <v>337421.9915</v>
      </c>
      <c r="C89">
        <v>3064170.8975999998</v>
      </c>
      <c r="D89" t="s">
        <v>263</v>
      </c>
      <c r="E89" t="str">
        <f>ROUNDUP(B89,3)&amp;"-"&amp;ROUNDUP(C89,3)</f>
        <v>337421.992-3064170.898</v>
      </c>
      <c r="F89" t="str">
        <f>E89&amp;"-"&amp;D89</f>
        <v>337421.992-3064170.898-BAG</v>
      </c>
      <c r="G89">
        <f>A89</f>
        <v>1076</v>
      </c>
      <c r="H89" t="e">
        <f>VLOOKUP(G89,#REF!,1,0)</f>
        <v>#REF!</v>
      </c>
      <c r="I89" t="str">
        <f t="shared" si="3"/>
        <v>337421.9915BAG</v>
      </c>
      <c r="J89" t="str">
        <f t="shared" si="4"/>
        <v>3064170.8976BAG</v>
      </c>
      <c r="K89">
        <f t="shared" si="5"/>
        <v>1076</v>
      </c>
      <c r="P89">
        <v>9008</v>
      </c>
      <c r="Q89" t="s">
        <v>9128</v>
      </c>
      <c r="R89">
        <f>VLOOKUP($P89,$A:$C,2,0)</f>
        <v>335642.2427</v>
      </c>
      <c r="S89">
        <f>VLOOKUP($P89,$A:$C,3,0)</f>
        <v>3058912.0684000002</v>
      </c>
    </row>
    <row r="90" spans="1:19" x14ac:dyDescent="0.25">
      <c r="A90">
        <v>1077</v>
      </c>
      <c r="B90">
        <v>337415.49739999999</v>
      </c>
      <c r="C90">
        <v>3064179.1973999999</v>
      </c>
      <c r="D90" t="s">
        <v>263</v>
      </c>
      <c r="E90" t="str">
        <f>ROUNDUP(B90,3)&amp;"-"&amp;ROUNDUP(C90,3)</f>
        <v>337415.498-3064179.198</v>
      </c>
      <c r="F90" t="str">
        <f>E90&amp;"-"&amp;D90</f>
        <v>337415.498-3064179.198-BAG</v>
      </c>
      <c r="G90">
        <f>A90</f>
        <v>1077</v>
      </c>
      <c r="H90" t="e">
        <f>VLOOKUP(G90,#REF!,1,0)</f>
        <v>#REF!</v>
      </c>
      <c r="I90" t="str">
        <f t="shared" si="3"/>
        <v>337415.4974BAG</v>
      </c>
      <c r="J90" t="str">
        <f t="shared" si="4"/>
        <v>3064179.1974BAG</v>
      </c>
      <c r="K90">
        <f t="shared" si="5"/>
        <v>1077</v>
      </c>
      <c r="P90">
        <v>9384</v>
      </c>
      <c r="Q90" t="s">
        <v>9129</v>
      </c>
      <c r="R90">
        <f>VLOOKUP($P90,$A:$C,2,0)</f>
        <v>335490.01360000001</v>
      </c>
      <c r="S90">
        <f>VLOOKUP($P90,$A:$C,3,0)</f>
        <v>3059102.7974</v>
      </c>
    </row>
    <row r="91" spans="1:19" x14ac:dyDescent="0.25">
      <c r="A91">
        <v>1078</v>
      </c>
      <c r="B91">
        <v>336700.81359999999</v>
      </c>
      <c r="C91">
        <v>3063795.7138999999</v>
      </c>
      <c r="D91" t="s">
        <v>263</v>
      </c>
      <c r="E91" t="str">
        <f>ROUNDUP(B91,3)&amp;"-"&amp;ROUNDUP(C91,3)</f>
        <v>336700.814-3063795.714</v>
      </c>
      <c r="F91" t="str">
        <f>E91&amp;"-"&amp;D91</f>
        <v>336700.814-3063795.714-BAG</v>
      </c>
      <c r="G91">
        <f>A91</f>
        <v>1078</v>
      </c>
      <c r="H91" t="e">
        <f>VLOOKUP(G91,#REF!,1,0)</f>
        <v>#REF!</v>
      </c>
      <c r="I91" t="str">
        <f t="shared" si="3"/>
        <v>336700.8136BAG</v>
      </c>
      <c r="J91" t="str">
        <f t="shared" si="4"/>
        <v>3063795.7139BAG</v>
      </c>
      <c r="K91">
        <f t="shared" si="5"/>
        <v>1078</v>
      </c>
      <c r="P91">
        <v>9003</v>
      </c>
      <c r="Q91" t="s">
        <v>9130</v>
      </c>
      <c r="R91">
        <f>VLOOKUP($P91,$A:$C,2,0)</f>
        <v>335329.17930000002</v>
      </c>
      <c r="S91">
        <f>VLOOKUP($P91,$A:$C,3,0)</f>
        <v>3059023.9597</v>
      </c>
    </row>
    <row r="92" spans="1:19" x14ac:dyDescent="0.25">
      <c r="A92">
        <v>1079</v>
      </c>
      <c r="B92">
        <v>336721.12070000003</v>
      </c>
      <c r="C92">
        <v>3063805.1738999998</v>
      </c>
      <c r="D92" t="s">
        <v>263</v>
      </c>
      <c r="E92" t="str">
        <f>ROUNDUP(B92,3)&amp;"-"&amp;ROUNDUP(C92,3)</f>
        <v>336721.121-3063805.174</v>
      </c>
      <c r="F92" t="str">
        <f>E92&amp;"-"&amp;D92</f>
        <v>336721.121-3063805.174-BAG</v>
      </c>
      <c r="G92">
        <f>A92</f>
        <v>1079</v>
      </c>
      <c r="H92" t="e">
        <f>VLOOKUP(G92,#REF!,1,0)</f>
        <v>#REF!</v>
      </c>
      <c r="I92" t="str">
        <f t="shared" si="3"/>
        <v>336721.1207BAG</v>
      </c>
      <c r="J92" t="str">
        <f t="shared" si="4"/>
        <v>3063805.1739BAG</v>
      </c>
      <c r="K92">
        <f t="shared" si="5"/>
        <v>1079</v>
      </c>
      <c r="P92">
        <v>9380</v>
      </c>
      <c r="Q92" t="s">
        <v>9131</v>
      </c>
      <c r="R92">
        <f>VLOOKUP($P92,$A:$C,2,0)</f>
        <v>335294.29700000002</v>
      </c>
      <c r="S92">
        <f>VLOOKUP($P92,$A:$C,3,0)</f>
        <v>3058767.9369000001</v>
      </c>
    </row>
    <row r="93" spans="1:19" x14ac:dyDescent="0.25">
      <c r="A93">
        <v>1080</v>
      </c>
      <c r="B93">
        <v>336738.28090000001</v>
      </c>
      <c r="C93">
        <v>3063807.9849999999</v>
      </c>
      <c r="D93" t="s">
        <v>263</v>
      </c>
      <c r="E93" t="str">
        <f>ROUNDUP(B93,3)&amp;"-"&amp;ROUNDUP(C93,3)</f>
        <v>336738.281-3063807.985</v>
      </c>
      <c r="F93" t="str">
        <f>E93&amp;"-"&amp;D93</f>
        <v>336738.281-3063807.985-BAG</v>
      </c>
      <c r="G93">
        <f>A93</f>
        <v>1080</v>
      </c>
      <c r="H93" t="e">
        <f>VLOOKUP(G93,#REF!,1,0)</f>
        <v>#REF!</v>
      </c>
      <c r="I93" t="str">
        <f t="shared" si="3"/>
        <v>336738.2809BAG</v>
      </c>
      <c r="J93" t="str">
        <f t="shared" si="4"/>
        <v>3063807.985BAG</v>
      </c>
      <c r="K93">
        <f t="shared" si="5"/>
        <v>1080</v>
      </c>
      <c r="P93">
        <v>9393</v>
      </c>
      <c r="Q93" t="s">
        <v>9132</v>
      </c>
      <c r="R93">
        <f>VLOOKUP($P93,$A:$C,2,0)</f>
        <v>336268.9596</v>
      </c>
      <c r="S93">
        <f>VLOOKUP($P93,$A:$C,3,0)</f>
        <v>3059296.8868</v>
      </c>
    </row>
    <row r="94" spans="1:19" x14ac:dyDescent="0.25">
      <c r="A94">
        <v>1081</v>
      </c>
      <c r="B94">
        <v>336757.4387</v>
      </c>
      <c r="C94">
        <v>3063822.9352000002</v>
      </c>
      <c r="D94" t="s">
        <v>263</v>
      </c>
      <c r="E94" t="str">
        <f>ROUNDUP(B94,3)&amp;"-"&amp;ROUNDUP(C94,3)</f>
        <v>336757.439-3063822.936</v>
      </c>
      <c r="F94" t="str">
        <f>E94&amp;"-"&amp;D94</f>
        <v>336757.439-3063822.936-BAG</v>
      </c>
      <c r="G94">
        <f>A94</f>
        <v>1081</v>
      </c>
      <c r="H94" t="e">
        <f>VLOOKUP(G94,#REF!,1,0)</f>
        <v>#REF!</v>
      </c>
      <c r="I94" t="str">
        <f t="shared" si="3"/>
        <v>336757.4387BAG</v>
      </c>
      <c r="J94" t="str">
        <f t="shared" si="4"/>
        <v>3063822.9352BAG</v>
      </c>
      <c r="K94">
        <f t="shared" si="5"/>
        <v>1081</v>
      </c>
      <c r="P94">
        <v>9399</v>
      </c>
      <c r="Q94" t="s">
        <v>9133</v>
      </c>
      <c r="R94">
        <f>VLOOKUP($P94,$A:$C,2,0)</f>
        <v>336465.32610000001</v>
      </c>
      <c r="S94">
        <f>VLOOKUP($P94,$A:$C,3,0)</f>
        <v>3059206.4826000002</v>
      </c>
    </row>
    <row r="95" spans="1:19" x14ac:dyDescent="0.25">
      <c r="A95">
        <v>1082</v>
      </c>
      <c r="B95">
        <v>336772.85450000002</v>
      </c>
      <c r="C95">
        <v>3063832.4610000001</v>
      </c>
      <c r="D95" t="s">
        <v>263</v>
      </c>
      <c r="E95" t="str">
        <f>ROUNDUP(B95,3)&amp;"-"&amp;ROUNDUP(C95,3)</f>
        <v>336772.855-3063832.461</v>
      </c>
      <c r="F95" t="str">
        <f>E95&amp;"-"&amp;D95</f>
        <v>336772.855-3063832.461-BAG</v>
      </c>
      <c r="G95">
        <f>A95</f>
        <v>1082</v>
      </c>
      <c r="H95" t="e">
        <f>VLOOKUP(G95,#REF!,1,0)</f>
        <v>#REF!</v>
      </c>
      <c r="I95" t="str">
        <f t="shared" si="3"/>
        <v>336772.8545BAG</v>
      </c>
      <c r="J95" t="str">
        <f t="shared" si="4"/>
        <v>3063832.461BAG</v>
      </c>
      <c r="K95">
        <f t="shared" si="5"/>
        <v>1082</v>
      </c>
      <c r="P95">
        <v>9404</v>
      </c>
      <c r="Q95" t="s">
        <v>9134</v>
      </c>
      <c r="R95">
        <f>VLOOKUP($P95,$A:$C,2,0)</f>
        <v>336984.64</v>
      </c>
      <c r="S95">
        <f>VLOOKUP($P95,$A:$C,3,0)</f>
        <v>3059230.0153000001</v>
      </c>
    </row>
    <row r="96" spans="1:19" x14ac:dyDescent="0.25">
      <c r="A96">
        <v>1083</v>
      </c>
      <c r="B96">
        <v>336785.24589999998</v>
      </c>
      <c r="C96">
        <v>3063844.4605999999</v>
      </c>
      <c r="D96" t="s">
        <v>263</v>
      </c>
      <c r="E96" t="str">
        <f>ROUNDUP(B96,3)&amp;"-"&amp;ROUNDUP(C96,3)</f>
        <v>336785.246-3063844.461</v>
      </c>
      <c r="F96" t="str">
        <f>E96&amp;"-"&amp;D96</f>
        <v>336785.246-3063844.461-BAG</v>
      </c>
      <c r="G96">
        <f>A96</f>
        <v>1083</v>
      </c>
      <c r="H96" t="e">
        <f>VLOOKUP(G96,#REF!,1,0)</f>
        <v>#REF!</v>
      </c>
      <c r="I96" t="str">
        <f t="shared" si="3"/>
        <v>336785.2459BAG</v>
      </c>
      <c r="J96" t="str">
        <f t="shared" si="4"/>
        <v>3063844.4606BAG</v>
      </c>
      <c r="K96">
        <f t="shared" si="5"/>
        <v>1083</v>
      </c>
      <c r="P96">
        <v>9406</v>
      </c>
      <c r="Q96" t="s">
        <v>9135</v>
      </c>
      <c r="R96">
        <f>VLOOKUP($P96,$A:$C,2,0)</f>
        <v>336988.44890000002</v>
      </c>
      <c r="S96">
        <f>VLOOKUP($P96,$A:$C,3,0)</f>
        <v>3059298.1593999998</v>
      </c>
    </row>
    <row r="97" spans="1:19" x14ac:dyDescent="0.25">
      <c r="A97">
        <v>1084</v>
      </c>
      <c r="B97">
        <v>336807.41159999999</v>
      </c>
      <c r="C97">
        <v>3063855.7206999999</v>
      </c>
      <c r="D97" t="s">
        <v>263</v>
      </c>
      <c r="E97" t="str">
        <f>ROUNDUP(B97,3)&amp;"-"&amp;ROUNDUP(C97,3)</f>
        <v>336807.412-3063855.721</v>
      </c>
      <c r="F97" t="str">
        <f>E97&amp;"-"&amp;D97</f>
        <v>336807.412-3063855.721-BAG</v>
      </c>
      <c r="G97">
        <f>A97</f>
        <v>1084</v>
      </c>
      <c r="H97" t="e">
        <f>VLOOKUP(G97,#REF!,1,0)</f>
        <v>#REF!</v>
      </c>
      <c r="I97" t="str">
        <f t="shared" si="3"/>
        <v>336807.4116BAG</v>
      </c>
      <c r="J97" t="str">
        <f t="shared" si="4"/>
        <v>3063855.7207BAG</v>
      </c>
      <c r="K97">
        <f t="shared" si="5"/>
        <v>1084</v>
      </c>
      <c r="P97">
        <v>9321</v>
      </c>
      <c r="Q97" t="s">
        <v>9136</v>
      </c>
      <c r="R97">
        <f>VLOOKUP($P97,$A:$C,2,0)</f>
        <v>337722.94429999997</v>
      </c>
      <c r="S97">
        <f>VLOOKUP($P97,$A:$C,3,0)</f>
        <v>3059267.9761000001</v>
      </c>
    </row>
    <row r="98" spans="1:19" x14ac:dyDescent="0.25">
      <c r="A98">
        <v>1085</v>
      </c>
      <c r="B98">
        <v>336825.83539999998</v>
      </c>
      <c r="C98">
        <v>3063861.5564000001</v>
      </c>
      <c r="D98" t="s">
        <v>263</v>
      </c>
      <c r="E98" t="str">
        <f>ROUNDUP(B98,3)&amp;"-"&amp;ROUNDUP(C98,3)</f>
        <v>336825.836-3063861.557</v>
      </c>
      <c r="F98" t="str">
        <f>E98&amp;"-"&amp;D98</f>
        <v>336825.836-3063861.557-BAG</v>
      </c>
      <c r="G98">
        <f>A98</f>
        <v>1085</v>
      </c>
      <c r="H98" t="e">
        <f>VLOOKUP(G98,#REF!,1,0)</f>
        <v>#REF!</v>
      </c>
      <c r="I98" t="str">
        <f t="shared" si="3"/>
        <v>336825.8354BAG</v>
      </c>
      <c r="J98" t="str">
        <f t="shared" si="4"/>
        <v>3063861.5564BAG</v>
      </c>
      <c r="K98">
        <f t="shared" si="5"/>
        <v>1085</v>
      </c>
      <c r="P98">
        <v>9497</v>
      </c>
      <c r="Q98" t="s">
        <v>9137</v>
      </c>
      <c r="R98">
        <f>VLOOKUP($P98,$A:$C,2,0)</f>
        <v>337736.39390000002</v>
      </c>
      <c r="S98">
        <f>VLOOKUP($P98,$A:$C,3,0)</f>
        <v>3059253.8722999999</v>
      </c>
    </row>
    <row r="99" spans="1:19" x14ac:dyDescent="0.25">
      <c r="A99">
        <v>1086</v>
      </c>
      <c r="B99">
        <v>336833.97950000002</v>
      </c>
      <c r="C99">
        <v>3063876.0462000002</v>
      </c>
      <c r="D99" t="s">
        <v>263</v>
      </c>
      <c r="E99" t="str">
        <f>ROUNDUP(B99,3)&amp;"-"&amp;ROUNDUP(C99,3)</f>
        <v>336833.98-3063876.047</v>
      </c>
      <c r="F99" t="str">
        <f>E99&amp;"-"&amp;D99</f>
        <v>336833.98-3063876.047-BAG</v>
      </c>
      <c r="G99">
        <f>A99</f>
        <v>1086</v>
      </c>
      <c r="H99" t="e">
        <f>VLOOKUP(G99,#REF!,1,0)</f>
        <v>#REF!</v>
      </c>
      <c r="I99" t="str">
        <f t="shared" si="3"/>
        <v>336833.9795BAG</v>
      </c>
      <c r="J99" t="str">
        <f t="shared" si="4"/>
        <v>3063876.0462BAG</v>
      </c>
      <c r="K99">
        <f t="shared" si="5"/>
        <v>1086</v>
      </c>
      <c r="P99">
        <v>9496</v>
      </c>
      <c r="Q99" t="s">
        <v>9138</v>
      </c>
      <c r="R99">
        <f>VLOOKUP($P99,$A:$C,2,0)</f>
        <v>337729.57699999999</v>
      </c>
      <c r="S99">
        <f>VLOOKUP($P99,$A:$C,3,0)</f>
        <v>3059261.0219999999</v>
      </c>
    </row>
    <row r="100" spans="1:19" x14ac:dyDescent="0.25">
      <c r="A100">
        <v>1087</v>
      </c>
      <c r="B100">
        <v>336839.21360000002</v>
      </c>
      <c r="C100">
        <v>3063901.5244999998</v>
      </c>
      <c r="D100" t="s">
        <v>263</v>
      </c>
      <c r="E100" t="str">
        <f>ROUNDUP(B100,3)&amp;"-"&amp;ROUNDUP(C100,3)</f>
        <v>336839.214-3063901.525</v>
      </c>
      <c r="F100" t="str">
        <f>E100&amp;"-"&amp;D100</f>
        <v>336839.214-3063901.525-BAG</v>
      </c>
      <c r="G100">
        <f>A100</f>
        <v>1087</v>
      </c>
      <c r="H100" t="e">
        <f>VLOOKUP(G100,#REF!,1,0)</f>
        <v>#REF!</v>
      </c>
      <c r="I100" t="str">
        <f t="shared" si="3"/>
        <v>336839.2136BAG</v>
      </c>
      <c r="J100" t="str">
        <f t="shared" si="4"/>
        <v>3063901.5245BAG</v>
      </c>
      <c r="K100">
        <f t="shared" si="5"/>
        <v>1087</v>
      </c>
      <c r="P100">
        <v>9232</v>
      </c>
      <c r="Q100" t="s">
        <v>9139</v>
      </c>
      <c r="R100">
        <f>VLOOKUP($P100,$A:$C,2,0)</f>
        <v>342774.19</v>
      </c>
      <c r="S100">
        <f>VLOOKUP($P100,$A:$C,3,0)</f>
        <v>3054302.9289000002</v>
      </c>
    </row>
    <row r="101" spans="1:19" x14ac:dyDescent="0.25">
      <c r="A101">
        <v>1088</v>
      </c>
      <c r="B101">
        <v>336846.22269999998</v>
      </c>
      <c r="C101">
        <v>3063922.5687000002</v>
      </c>
      <c r="D101" t="s">
        <v>263</v>
      </c>
      <c r="E101" t="str">
        <f>ROUNDUP(B101,3)&amp;"-"&amp;ROUNDUP(C101,3)</f>
        <v>336846.223-3063922.569</v>
      </c>
      <c r="F101" t="str">
        <f>E101&amp;"-"&amp;D101</f>
        <v>336846.223-3063922.569-BAG</v>
      </c>
      <c r="G101">
        <f>A101</f>
        <v>1088</v>
      </c>
      <c r="H101" t="e">
        <f>VLOOKUP(G101,#REF!,1,0)</f>
        <v>#REF!</v>
      </c>
      <c r="I101" t="str">
        <f t="shared" si="3"/>
        <v>336846.2227BAG</v>
      </c>
      <c r="J101" t="str">
        <f t="shared" si="4"/>
        <v>3063922.5687BAG</v>
      </c>
      <c r="K101">
        <f t="shared" si="5"/>
        <v>1088</v>
      </c>
      <c r="P101">
        <v>9214</v>
      </c>
      <c r="Q101" t="s">
        <v>9140</v>
      </c>
      <c r="R101">
        <f>VLOOKUP($P101,$A:$C,2,0)</f>
        <v>345320.6323</v>
      </c>
      <c r="S101">
        <f>VLOOKUP($P101,$A:$C,3,0)</f>
        <v>3053781.0633</v>
      </c>
    </row>
    <row r="102" spans="1:19" x14ac:dyDescent="0.25">
      <c r="A102">
        <v>1089</v>
      </c>
      <c r="B102">
        <v>336840.91600000003</v>
      </c>
      <c r="C102">
        <v>3063937.2390000001</v>
      </c>
      <c r="D102" t="s">
        <v>263</v>
      </c>
      <c r="E102" t="str">
        <f>ROUNDUP(B102,3)&amp;"-"&amp;ROUNDUP(C102,3)</f>
        <v>336840.916-3063937.239</v>
      </c>
      <c r="F102" t="str">
        <f>E102&amp;"-"&amp;D102</f>
        <v>336840.916-3063937.239-BAG</v>
      </c>
      <c r="G102">
        <f>A102</f>
        <v>1089</v>
      </c>
      <c r="H102" t="e">
        <f>VLOOKUP(G102,#REF!,1,0)</f>
        <v>#REF!</v>
      </c>
      <c r="I102" t="str">
        <f t="shared" si="3"/>
        <v>336840.916BAG</v>
      </c>
      <c r="J102" t="str">
        <f t="shared" si="4"/>
        <v>3063937.239BAG</v>
      </c>
      <c r="K102">
        <f t="shared" si="5"/>
        <v>1089</v>
      </c>
      <c r="P102">
        <v>9009</v>
      </c>
      <c r="Q102" t="s">
        <v>9141</v>
      </c>
      <c r="R102">
        <f>VLOOKUP($P102,$A:$C,2,0)</f>
        <v>344548.01169999997</v>
      </c>
      <c r="S102">
        <f>VLOOKUP($P102,$A:$C,3,0)</f>
        <v>3054268.4515</v>
      </c>
    </row>
    <row r="103" spans="1:19" x14ac:dyDescent="0.25">
      <c r="A103">
        <v>1090</v>
      </c>
      <c r="B103">
        <v>336843.61469999998</v>
      </c>
      <c r="C103">
        <v>3063956.0599000002</v>
      </c>
      <c r="D103" t="s">
        <v>263</v>
      </c>
      <c r="E103" t="str">
        <f>ROUNDUP(B103,3)&amp;"-"&amp;ROUNDUP(C103,3)</f>
        <v>336843.615-3063956.06</v>
      </c>
      <c r="F103" t="str">
        <f>E103&amp;"-"&amp;D103</f>
        <v>336843.615-3063956.06-BAG</v>
      </c>
      <c r="G103">
        <f>A103</f>
        <v>1090</v>
      </c>
      <c r="H103" t="e">
        <f>VLOOKUP(G103,#REF!,1,0)</f>
        <v>#REF!</v>
      </c>
      <c r="I103" t="str">
        <f t="shared" si="3"/>
        <v>336843.6147BAG</v>
      </c>
      <c r="J103" t="str">
        <f t="shared" si="4"/>
        <v>3063956.0599BAG</v>
      </c>
      <c r="K103">
        <f t="shared" si="5"/>
        <v>1090</v>
      </c>
      <c r="P103">
        <v>9190</v>
      </c>
      <c r="Q103" t="s">
        <v>9142</v>
      </c>
      <c r="R103">
        <f>VLOOKUP($P103,$A:$C,2,0)</f>
        <v>343883.22269999998</v>
      </c>
      <c r="S103">
        <f>VLOOKUP($P103,$A:$C,3,0)</f>
        <v>3055185.6927</v>
      </c>
    </row>
    <row r="104" spans="1:19" x14ac:dyDescent="0.25">
      <c r="A104">
        <v>1091</v>
      </c>
      <c r="B104">
        <v>336852.40279999998</v>
      </c>
      <c r="C104">
        <v>3063972.9742000001</v>
      </c>
      <c r="D104" t="s">
        <v>263</v>
      </c>
      <c r="E104" t="str">
        <f>ROUNDUP(B104,3)&amp;"-"&amp;ROUNDUP(C104,3)</f>
        <v>336852.403-3063972.975</v>
      </c>
      <c r="F104" t="str">
        <f>E104&amp;"-"&amp;D104</f>
        <v>336852.403-3063972.975-BAG</v>
      </c>
      <c r="G104">
        <f>A104</f>
        <v>1091</v>
      </c>
      <c r="H104" t="e">
        <f>VLOOKUP(G104,#REF!,1,0)</f>
        <v>#REF!</v>
      </c>
      <c r="I104" t="str">
        <f t="shared" si="3"/>
        <v>336852.4028BAG</v>
      </c>
      <c r="J104" t="str">
        <f t="shared" si="4"/>
        <v>3063972.9742BAG</v>
      </c>
      <c r="K104">
        <f t="shared" si="5"/>
        <v>1091</v>
      </c>
      <c r="P104">
        <v>9186</v>
      </c>
      <c r="Q104" t="s">
        <v>9143</v>
      </c>
      <c r="R104">
        <f>VLOOKUP($P104,$A:$C,2,0)</f>
        <v>343277.2341</v>
      </c>
      <c r="S104">
        <f>VLOOKUP($P104,$A:$C,3,0)</f>
        <v>3055595.4325999999</v>
      </c>
    </row>
    <row r="105" spans="1:19" x14ac:dyDescent="0.25">
      <c r="A105">
        <v>1092</v>
      </c>
      <c r="B105">
        <v>336859.31599999999</v>
      </c>
      <c r="C105">
        <v>3063986.8720999998</v>
      </c>
      <c r="D105" t="s">
        <v>263</v>
      </c>
      <c r="E105" t="str">
        <f>ROUNDUP(B105,3)&amp;"-"&amp;ROUNDUP(C105,3)</f>
        <v>336859.316-3063986.873</v>
      </c>
      <c r="F105" t="str">
        <f>E105&amp;"-"&amp;D105</f>
        <v>336859.316-3063986.873-BAG</v>
      </c>
      <c r="G105">
        <f>A105</f>
        <v>1092</v>
      </c>
      <c r="H105" t="e">
        <f>VLOOKUP(G105,#REF!,1,0)</f>
        <v>#REF!</v>
      </c>
      <c r="I105" t="str">
        <f t="shared" si="3"/>
        <v>336859.316BAG</v>
      </c>
      <c r="J105" t="str">
        <f t="shared" si="4"/>
        <v>3063986.8721BAG</v>
      </c>
      <c r="K105">
        <f t="shared" si="5"/>
        <v>1092</v>
      </c>
      <c r="P105">
        <v>9179</v>
      </c>
      <c r="Q105" t="s">
        <v>9144</v>
      </c>
      <c r="R105">
        <f>VLOOKUP($P105,$A:$C,2,0)</f>
        <v>341813.19020000001</v>
      </c>
      <c r="S105">
        <f>VLOOKUP($P105,$A:$C,3,0)</f>
        <v>3056274.9709999999</v>
      </c>
    </row>
    <row r="106" spans="1:19" x14ac:dyDescent="0.25">
      <c r="A106">
        <v>1093</v>
      </c>
      <c r="B106">
        <v>336861.41139999998</v>
      </c>
      <c r="C106">
        <v>3064006.3094000001</v>
      </c>
      <c r="D106" t="s">
        <v>263</v>
      </c>
      <c r="E106" t="str">
        <f>ROUNDUP(B106,3)&amp;"-"&amp;ROUNDUP(C106,3)</f>
        <v>336861.412-3064006.31</v>
      </c>
      <c r="F106" t="str">
        <f>E106&amp;"-"&amp;D106</f>
        <v>336861.412-3064006.31-BAG</v>
      </c>
      <c r="G106">
        <f>A106</f>
        <v>1093</v>
      </c>
      <c r="H106" t="e">
        <f>VLOOKUP(G106,#REF!,1,0)</f>
        <v>#REF!</v>
      </c>
      <c r="I106" t="str">
        <f t="shared" si="3"/>
        <v>336861.4114BAG</v>
      </c>
      <c r="J106" t="str">
        <f t="shared" si="4"/>
        <v>3064006.3094BAG</v>
      </c>
      <c r="K106">
        <f t="shared" si="5"/>
        <v>1093</v>
      </c>
      <c r="P106">
        <v>9173</v>
      </c>
      <c r="Q106" t="s">
        <v>9145</v>
      </c>
      <c r="R106">
        <f>VLOOKUP($P106,$A:$C,2,0)</f>
        <v>341581.5772</v>
      </c>
      <c r="S106">
        <f>VLOOKUP($P106,$A:$C,3,0)</f>
        <v>3056474.1998000001</v>
      </c>
    </row>
    <row r="107" spans="1:19" x14ac:dyDescent="0.25">
      <c r="A107">
        <v>1094</v>
      </c>
      <c r="B107">
        <v>336858.01240000001</v>
      </c>
      <c r="C107">
        <v>3064026.4286000002</v>
      </c>
      <c r="D107" t="s">
        <v>263</v>
      </c>
      <c r="E107" t="str">
        <f>ROUNDUP(B107,3)&amp;"-"&amp;ROUNDUP(C107,3)</f>
        <v>336858.013-3064026.429</v>
      </c>
      <c r="F107" t="str">
        <f>E107&amp;"-"&amp;D107</f>
        <v>336858.013-3064026.429-BAG</v>
      </c>
      <c r="G107">
        <f>A107</f>
        <v>1094</v>
      </c>
      <c r="H107" t="e">
        <f>VLOOKUP(G107,#REF!,1,0)</f>
        <v>#REF!</v>
      </c>
      <c r="I107" t="str">
        <f t="shared" si="3"/>
        <v>336858.0124BAG</v>
      </c>
      <c r="J107" t="str">
        <f t="shared" si="4"/>
        <v>3064026.4286BAG</v>
      </c>
      <c r="K107">
        <f t="shared" si="5"/>
        <v>1094</v>
      </c>
      <c r="P107">
        <v>9158</v>
      </c>
      <c r="Q107" t="s">
        <v>9146</v>
      </c>
      <c r="R107">
        <f>VLOOKUP($P107,$A:$C,2,0)</f>
        <v>341681.70630000002</v>
      </c>
      <c r="S107">
        <f>VLOOKUP($P107,$A:$C,3,0)</f>
        <v>3057045.0928000002</v>
      </c>
    </row>
    <row r="108" spans="1:19" x14ac:dyDescent="0.25">
      <c r="A108">
        <v>1095</v>
      </c>
      <c r="B108">
        <v>336858.48050000001</v>
      </c>
      <c r="C108">
        <v>3064036.1586000002</v>
      </c>
      <c r="D108" t="s">
        <v>263</v>
      </c>
      <c r="E108" t="str">
        <f>ROUNDUP(B108,3)&amp;"-"&amp;ROUNDUP(C108,3)</f>
        <v>336858.481-3064036.159</v>
      </c>
      <c r="F108" t="str">
        <f>E108&amp;"-"&amp;D108</f>
        <v>336858.481-3064036.159-BAG</v>
      </c>
      <c r="G108">
        <f>A108</f>
        <v>1095</v>
      </c>
      <c r="H108" t="e">
        <f>VLOOKUP(G108,#REF!,1,0)</f>
        <v>#REF!</v>
      </c>
      <c r="I108" t="str">
        <f t="shared" si="3"/>
        <v>336858.4805BAG</v>
      </c>
      <c r="J108" t="str">
        <f t="shared" si="4"/>
        <v>3064036.1586BAG</v>
      </c>
      <c r="K108">
        <f t="shared" si="5"/>
        <v>1095</v>
      </c>
      <c r="P108">
        <v>9150</v>
      </c>
      <c r="Q108" t="s">
        <v>9147</v>
      </c>
      <c r="R108">
        <f>VLOOKUP($P108,$A:$C,2,0)</f>
        <v>341283.7452</v>
      </c>
      <c r="S108">
        <f>VLOOKUP($P108,$A:$C,3,0)</f>
        <v>3057590.2960999999</v>
      </c>
    </row>
    <row r="109" spans="1:19" x14ac:dyDescent="0.25">
      <c r="A109">
        <v>1096</v>
      </c>
      <c r="B109">
        <v>336858.86050000001</v>
      </c>
      <c r="C109">
        <v>3064044.0575999999</v>
      </c>
      <c r="D109" t="s">
        <v>263</v>
      </c>
      <c r="E109" t="str">
        <f>ROUNDUP(B109,3)&amp;"-"&amp;ROUNDUP(C109,3)</f>
        <v>336858.861-3064044.058</v>
      </c>
      <c r="F109" t="str">
        <f>E109&amp;"-"&amp;D109</f>
        <v>336858.861-3064044.058-BAG</v>
      </c>
      <c r="G109">
        <f>A109</f>
        <v>1096</v>
      </c>
      <c r="H109" t="e">
        <f>VLOOKUP(G109,#REF!,1,0)</f>
        <v>#REF!</v>
      </c>
      <c r="I109" t="str">
        <f t="shared" si="3"/>
        <v>336858.8605BAG</v>
      </c>
      <c r="J109" t="str">
        <f t="shared" si="4"/>
        <v>3064044.0576BAG</v>
      </c>
      <c r="K109">
        <f t="shared" si="5"/>
        <v>1096</v>
      </c>
      <c r="P109">
        <v>9011</v>
      </c>
      <c r="Q109" t="s">
        <v>9148</v>
      </c>
      <c r="R109">
        <f>VLOOKUP($P109,$A:$C,2,0)</f>
        <v>341003.63750000001</v>
      </c>
      <c r="S109">
        <f>VLOOKUP($P109,$A:$C,3,0)</f>
        <v>3057917.0737999999</v>
      </c>
    </row>
    <row r="110" spans="1:19" x14ac:dyDescent="0.25">
      <c r="A110">
        <v>1097</v>
      </c>
      <c r="B110">
        <v>336857.73570000002</v>
      </c>
      <c r="C110">
        <v>3064051.3722000001</v>
      </c>
      <c r="D110" t="s">
        <v>263</v>
      </c>
      <c r="E110" t="str">
        <f>ROUNDUP(B110,3)&amp;"-"&amp;ROUNDUP(C110,3)</f>
        <v>336857.736-3064051.373</v>
      </c>
      <c r="F110" t="str">
        <f>E110&amp;"-"&amp;D110</f>
        <v>336857.736-3064051.373-BAG</v>
      </c>
      <c r="G110">
        <f>A110</f>
        <v>1097</v>
      </c>
      <c r="H110" t="e">
        <f>VLOOKUP(G110,#REF!,1,0)</f>
        <v>#REF!</v>
      </c>
      <c r="I110" t="str">
        <f t="shared" si="3"/>
        <v>336857.7357BAG</v>
      </c>
      <c r="J110" t="str">
        <f t="shared" si="4"/>
        <v>3064051.3722BAG</v>
      </c>
      <c r="K110">
        <f t="shared" si="5"/>
        <v>1097</v>
      </c>
      <c r="P110">
        <v>9013</v>
      </c>
      <c r="Q110" t="s">
        <v>9149</v>
      </c>
      <c r="R110">
        <f>VLOOKUP($P110,$A:$C,2,0)</f>
        <v>340810.17310000001</v>
      </c>
      <c r="S110">
        <f>VLOOKUP($P110,$A:$C,3,0)</f>
        <v>3058147.8931</v>
      </c>
    </row>
    <row r="111" spans="1:19" x14ac:dyDescent="0.25">
      <c r="A111">
        <v>1098</v>
      </c>
      <c r="B111">
        <v>336878.09730000002</v>
      </c>
      <c r="C111">
        <v>3064064.9375</v>
      </c>
      <c r="D111" t="s">
        <v>263</v>
      </c>
      <c r="E111" t="str">
        <f>ROUNDUP(B111,3)&amp;"-"&amp;ROUNDUP(C111,3)</f>
        <v>336878.098-3064064.938</v>
      </c>
      <c r="F111" t="str">
        <f>E111&amp;"-"&amp;D111</f>
        <v>336878.098-3064064.938-BAG</v>
      </c>
      <c r="G111">
        <f>A111</f>
        <v>1098</v>
      </c>
      <c r="H111" t="e">
        <f>VLOOKUP(G111,#REF!,1,0)</f>
        <v>#REF!</v>
      </c>
      <c r="I111" t="str">
        <f t="shared" si="3"/>
        <v>336878.0973BAG</v>
      </c>
      <c r="J111" t="str">
        <f t="shared" si="4"/>
        <v>3064064.9375BAG</v>
      </c>
      <c r="K111">
        <f t="shared" si="5"/>
        <v>1098</v>
      </c>
      <c r="P111">
        <v>9240</v>
      </c>
      <c r="Q111" t="s">
        <v>9150</v>
      </c>
      <c r="R111">
        <f>VLOOKUP($P111,$A:$C,2,0)</f>
        <v>340172.326</v>
      </c>
      <c r="S111">
        <f>VLOOKUP($P111,$A:$C,3,0)</f>
        <v>3058429.0762</v>
      </c>
    </row>
    <row r="112" spans="1:19" x14ac:dyDescent="0.25">
      <c r="A112">
        <v>1099</v>
      </c>
      <c r="B112">
        <v>336898.35489999998</v>
      </c>
      <c r="C112">
        <v>3064070.7485000002</v>
      </c>
      <c r="D112" t="s">
        <v>263</v>
      </c>
      <c r="E112" t="str">
        <f>ROUNDUP(B112,3)&amp;"-"&amp;ROUNDUP(C112,3)</f>
        <v>336898.355-3064070.749</v>
      </c>
      <c r="F112" t="str">
        <f>E112&amp;"-"&amp;D112</f>
        <v>336898.355-3064070.749-BAG</v>
      </c>
      <c r="G112">
        <f>A112</f>
        <v>1099</v>
      </c>
      <c r="H112" t="e">
        <f>VLOOKUP(G112,#REF!,1,0)</f>
        <v>#REF!</v>
      </c>
      <c r="I112" t="str">
        <f t="shared" si="3"/>
        <v>336898.3549BAG</v>
      </c>
      <c r="J112" t="str">
        <f t="shared" si="4"/>
        <v>3064070.7485BAG</v>
      </c>
      <c r="K112">
        <f t="shared" si="5"/>
        <v>1099</v>
      </c>
      <c r="P112">
        <v>9244</v>
      </c>
      <c r="Q112" t="s">
        <v>9151</v>
      </c>
      <c r="R112">
        <f>VLOOKUP($P112,$A:$C,2,0)</f>
        <v>340267.50689999998</v>
      </c>
      <c r="S112">
        <f>VLOOKUP($P112,$A:$C,3,0)</f>
        <v>3057881.8689999999</v>
      </c>
    </row>
    <row r="113" spans="1:19" x14ac:dyDescent="0.25">
      <c r="A113">
        <v>1100</v>
      </c>
      <c r="B113">
        <v>336918.66960000002</v>
      </c>
      <c r="C113">
        <v>3064080.8169</v>
      </c>
      <c r="D113" t="s">
        <v>263</v>
      </c>
      <c r="E113" t="str">
        <f>ROUNDUP(B113,3)&amp;"-"&amp;ROUNDUP(C113,3)</f>
        <v>336918.67-3064080.817</v>
      </c>
      <c r="F113" t="str">
        <f>E113&amp;"-"&amp;D113</f>
        <v>336918.67-3064080.817-BAG</v>
      </c>
      <c r="G113">
        <f>A113</f>
        <v>1100</v>
      </c>
      <c r="H113" t="e">
        <f>VLOOKUP(G113,#REF!,1,0)</f>
        <v>#REF!</v>
      </c>
      <c r="I113" t="str">
        <f t="shared" si="3"/>
        <v>336918.6696BAG</v>
      </c>
      <c r="J113" t="str">
        <f t="shared" si="4"/>
        <v>3064080.8169BAG</v>
      </c>
      <c r="K113">
        <f t="shared" si="5"/>
        <v>1100</v>
      </c>
      <c r="P113">
        <v>9248</v>
      </c>
      <c r="Q113" t="s">
        <v>9152</v>
      </c>
      <c r="R113">
        <f>VLOOKUP($P113,$A:$C,2,0)</f>
        <v>340185.049</v>
      </c>
      <c r="S113">
        <f>VLOOKUP($P113,$A:$C,3,0)</f>
        <v>3057447.2538000001</v>
      </c>
    </row>
    <row r="114" spans="1:19" x14ac:dyDescent="0.25">
      <c r="A114">
        <v>1101</v>
      </c>
      <c r="B114">
        <v>336937.7206</v>
      </c>
      <c r="C114">
        <v>3064087.8607000001</v>
      </c>
      <c r="D114" t="s">
        <v>263</v>
      </c>
      <c r="E114" t="str">
        <f>ROUNDUP(B114,3)&amp;"-"&amp;ROUNDUP(C114,3)</f>
        <v>336937.721-3064087.861</v>
      </c>
      <c r="F114" t="str">
        <f>E114&amp;"-"&amp;D114</f>
        <v>336937.721-3064087.861-BAG</v>
      </c>
      <c r="G114">
        <f>A114</f>
        <v>1101</v>
      </c>
      <c r="H114" t="e">
        <f>VLOOKUP(G114,#REF!,1,0)</f>
        <v>#REF!</v>
      </c>
      <c r="I114" t="str">
        <f t="shared" si="3"/>
        <v>336937.7206BAG</v>
      </c>
      <c r="J114" t="str">
        <f t="shared" si="4"/>
        <v>3064087.8607BAG</v>
      </c>
      <c r="K114">
        <f t="shared" si="5"/>
        <v>1101</v>
      </c>
      <c r="P114">
        <v>9137</v>
      </c>
      <c r="Q114" t="s">
        <v>9153</v>
      </c>
      <c r="R114">
        <f>VLOOKUP($P114,$A:$C,2,0)</f>
        <v>340044.0589</v>
      </c>
      <c r="S114">
        <f>VLOOKUP($P114,$A:$C,3,0)</f>
        <v>3058579.1625999999</v>
      </c>
    </row>
    <row r="115" spans="1:19" x14ac:dyDescent="0.25">
      <c r="A115">
        <v>1102</v>
      </c>
      <c r="B115">
        <v>336958.62219999998</v>
      </c>
      <c r="C115">
        <v>3064096.0962999999</v>
      </c>
      <c r="D115" t="s">
        <v>263</v>
      </c>
      <c r="E115" t="str">
        <f>ROUNDUP(B115,3)&amp;"-"&amp;ROUNDUP(C115,3)</f>
        <v>336958.623-3064096.097</v>
      </c>
      <c r="F115" t="str">
        <f>E115&amp;"-"&amp;D115</f>
        <v>336958.623-3064096.097-BAG</v>
      </c>
      <c r="G115">
        <f>A115</f>
        <v>1102</v>
      </c>
      <c r="H115" t="e">
        <f>VLOOKUP(G115,#REF!,1,0)</f>
        <v>#REF!</v>
      </c>
      <c r="I115" t="str">
        <f t="shared" si="3"/>
        <v>336958.6222BAG</v>
      </c>
      <c r="J115" t="str">
        <f t="shared" si="4"/>
        <v>3064096.0963BAG</v>
      </c>
      <c r="K115">
        <f t="shared" si="5"/>
        <v>1102</v>
      </c>
      <c r="P115">
        <v>9238</v>
      </c>
      <c r="Q115" t="s">
        <v>9154</v>
      </c>
      <c r="R115">
        <f>VLOOKUP($P115,$A:$C,2,0)</f>
        <v>340217.41560000001</v>
      </c>
      <c r="S115">
        <f>VLOOKUP($P115,$A:$C,3,0)</f>
        <v>3058901.2736999998</v>
      </c>
    </row>
    <row r="116" spans="1:19" x14ac:dyDescent="0.25">
      <c r="A116">
        <v>1103</v>
      </c>
      <c r="B116">
        <v>336968.56969999999</v>
      </c>
      <c r="C116">
        <v>3064119.6861</v>
      </c>
      <c r="D116" t="s">
        <v>263</v>
      </c>
      <c r="E116" t="str">
        <f>ROUNDUP(B116,3)&amp;"-"&amp;ROUNDUP(C116,3)</f>
        <v>336968.57-3064119.687</v>
      </c>
      <c r="F116" t="str">
        <f>E116&amp;"-"&amp;D116</f>
        <v>336968.57-3064119.687-BAG</v>
      </c>
      <c r="G116">
        <f>A116</f>
        <v>1103</v>
      </c>
      <c r="H116" t="e">
        <f>VLOOKUP(G116,#REF!,1,0)</f>
        <v>#REF!</v>
      </c>
      <c r="I116" t="str">
        <f t="shared" si="3"/>
        <v>336968.5697BAG</v>
      </c>
      <c r="J116" t="str">
        <f t="shared" si="4"/>
        <v>3064119.6861BAG</v>
      </c>
      <c r="K116">
        <f t="shared" si="5"/>
        <v>1103</v>
      </c>
      <c r="P116">
        <v>9422</v>
      </c>
      <c r="Q116" t="s">
        <v>9155</v>
      </c>
      <c r="R116">
        <f>VLOOKUP($P116,$A:$C,2,0)</f>
        <v>339623.29739999998</v>
      </c>
      <c r="S116">
        <f>VLOOKUP($P116,$A:$C,3,0)</f>
        <v>3058634.4029000001</v>
      </c>
    </row>
    <row r="117" spans="1:19" x14ac:dyDescent="0.25">
      <c r="A117">
        <v>1104</v>
      </c>
      <c r="B117">
        <v>336976.74619999999</v>
      </c>
      <c r="C117">
        <v>3064136.6083999998</v>
      </c>
      <c r="D117" t="s">
        <v>263</v>
      </c>
      <c r="E117" t="str">
        <f>ROUNDUP(B117,3)&amp;"-"&amp;ROUNDUP(C117,3)</f>
        <v>336976.747-3064136.609</v>
      </c>
      <c r="F117" t="str">
        <f>E117&amp;"-"&amp;D117</f>
        <v>336976.747-3064136.609-BAG</v>
      </c>
      <c r="G117">
        <f>A117</f>
        <v>1104</v>
      </c>
      <c r="H117" t="e">
        <f>VLOOKUP(G117,#REF!,1,0)</f>
        <v>#REF!</v>
      </c>
      <c r="I117" t="str">
        <f t="shared" si="3"/>
        <v>336976.7462BAG</v>
      </c>
      <c r="J117" t="str">
        <f t="shared" si="4"/>
        <v>3064136.6084BAG</v>
      </c>
      <c r="K117">
        <f t="shared" si="5"/>
        <v>1104</v>
      </c>
      <c r="P117">
        <v>9423</v>
      </c>
      <c r="Q117" t="s">
        <v>9156</v>
      </c>
      <c r="R117">
        <f>VLOOKUP($P117,$A:$C,2,0)</f>
        <v>339590.99339999998</v>
      </c>
      <c r="S117">
        <f>VLOOKUP($P117,$A:$C,3,0)</f>
        <v>3058659.8777000001</v>
      </c>
    </row>
    <row r="118" spans="1:19" x14ac:dyDescent="0.25">
      <c r="A118">
        <v>1105</v>
      </c>
      <c r="B118">
        <v>336983.10479999997</v>
      </c>
      <c r="C118">
        <v>3064154.7716000001</v>
      </c>
      <c r="D118" t="s">
        <v>263</v>
      </c>
      <c r="E118" t="str">
        <f>ROUNDUP(B118,3)&amp;"-"&amp;ROUNDUP(C118,3)</f>
        <v>336983.105-3064154.772</v>
      </c>
      <c r="F118" t="str">
        <f>E118&amp;"-"&amp;D118</f>
        <v>336983.105-3064154.772-BAG</v>
      </c>
      <c r="G118">
        <f>A118</f>
        <v>1105</v>
      </c>
      <c r="H118" t="e">
        <f>VLOOKUP(G118,#REF!,1,0)</f>
        <v>#REF!</v>
      </c>
      <c r="I118" t="str">
        <f t="shared" si="3"/>
        <v>336983.1048BAG</v>
      </c>
      <c r="J118" t="str">
        <f t="shared" si="4"/>
        <v>3064154.7716BAG</v>
      </c>
      <c r="K118">
        <f t="shared" si="5"/>
        <v>1105</v>
      </c>
      <c r="P118">
        <v>9424</v>
      </c>
      <c r="Q118" t="s">
        <v>9157</v>
      </c>
      <c r="R118">
        <f>VLOOKUP($P118,$A:$C,2,0)</f>
        <v>339539.55969999998</v>
      </c>
      <c r="S118">
        <f>VLOOKUP($P118,$A:$C,3,0)</f>
        <v>3058672.0515000001</v>
      </c>
    </row>
    <row r="119" spans="1:19" x14ac:dyDescent="0.25">
      <c r="A119">
        <v>1106</v>
      </c>
      <c r="B119">
        <v>336987.58840000001</v>
      </c>
      <c r="C119">
        <v>3064169.9186</v>
      </c>
      <c r="D119" t="s">
        <v>263</v>
      </c>
      <c r="E119" t="str">
        <f>ROUNDUP(B119,3)&amp;"-"&amp;ROUNDUP(C119,3)</f>
        <v>336987.589-3064169.919</v>
      </c>
      <c r="F119" t="str">
        <f>E119&amp;"-"&amp;D119</f>
        <v>336987.589-3064169.919-BAG</v>
      </c>
      <c r="G119">
        <f>A119</f>
        <v>1106</v>
      </c>
      <c r="H119" t="e">
        <f>VLOOKUP(G119,#REF!,1,0)</f>
        <v>#REF!</v>
      </c>
      <c r="I119" t="str">
        <f t="shared" si="3"/>
        <v>336987.5884BAG</v>
      </c>
      <c r="J119" t="str">
        <f t="shared" si="4"/>
        <v>3064169.9186BAG</v>
      </c>
      <c r="K119">
        <f t="shared" si="5"/>
        <v>1106</v>
      </c>
      <c r="P119">
        <v>9428</v>
      </c>
      <c r="Q119" t="s">
        <v>9158</v>
      </c>
      <c r="R119">
        <f>VLOOKUP($P119,$A:$C,2,0)</f>
        <v>339257.43699999998</v>
      </c>
      <c r="S119">
        <f>VLOOKUP($P119,$A:$C,3,0)</f>
        <v>3058530.8354000002</v>
      </c>
    </row>
    <row r="120" spans="1:19" x14ac:dyDescent="0.25">
      <c r="A120">
        <v>1107</v>
      </c>
      <c r="B120">
        <v>336993.35600000003</v>
      </c>
      <c r="C120">
        <v>3064189.6104000001</v>
      </c>
      <c r="D120" t="s">
        <v>263</v>
      </c>
      <c r="E120" t="str">
        <f>ROUNDUP(B120,3)&amp;"-"&amp;ROUNDUP(C120,3)</f>
        <v>336993.356-3064189.611</v>
      </c>
      <c r="F120" t="str">
        <f>E120&amp;"-"&amp;D120</f>
        <v>336993.356-3064189.611-BAG</v>
      </c>
      <c r="G120">
        <f>A120</f>
        <v>1107</v>
      </c>
      <c r="H120" t="e">
        <f>VLOOKUP(G120,#REF!,1,0)</f>
        <v>#REF!</v>
      </c>
      <c r="I120" t="str">
        <f t="shared" si="3"/>
        <v>336993.356BAG</v>
      </c>
      <c r="J120" t="str">
        <f t="shared" si="4"/>
        <v>3064189.6104BAG</v>
      </c>
      <c r="K120">
        <f t="shared" si="5"/>
        <v>1107</v>
      </c>
      <c r="P120">
        <v>9431</v>
      </c>
      <c r="Q120" t="s">
        <v>9159</v>
      </c>
      <c r="R120">
        <f>VLOOKUP($P120,$A:$C,2,0)</f>
        <v>339177.26779999997</v>
      </c>
      <c r="S120">
        <f>VLOOKUP($P120,$A:$C,3,0)</f>
        <v>3058742.5227000001</v>
      </c>
    </row>
    <row r="121" spans="1:19" x14ac:dyDescent="0.25">
      <c r="A121">
        <v>1108</v>
      </c>
      <c r="B121">
        <v>336998.54070000001</v>
      </c>
      <c r="C121">
        <v>3064211.4389999998</v>
      </c>
      <c r="D121" t="s">
        <v>263</v>
      </c>
      <c r="E121" t="str">
        <f>ROUNDUP(B121,3)&amp;"-"&amp;ROUNDUP(C121,3)</f>
        <v>336998.541-3064211.439</v>
      </c>
      <c r="F121" t="str">
        <f>E121&amp;"-"&amp;D121</f>
        <v>336998.541-3064211.439-BAG</v>
      </c>
      <c r="G121">
        <f>A121</f>
        <v>1108</v>
      </c>
      <c r="H121" t="e">
        <f>VLOOKUP(G121,#REF!,1,0)</f>
        <v>#REF!</v>
      </c>
      <c r="I121" t="str">
        <f t="shared" si="3"/>
        <v>336998.5407BAG</v>
      </c>
      <c r="J121" t="str">
        <f t="shared" si="4"/>
        <v>3064211.439BAG</v>
      </c>
      <c r="K121">
        <f t="shared" si="5"/>
        <v>1108</v>
      </c>
      <c r="P121">
        <v>9433</v>
      </c>
      <c r="Q121" t="s">
        <v>9160</v>
      </c>
      <c r="R121">
        <f>VLOOKUP($P121,$A:$C,2,0)</f>
        <v>339315.1776</v>
      </c>
      <c r="S121">
        <f>VLOOKUP($P121,$A:$C,3,0)</f>
        <v>3058848.0684000002</v>
      </c>
    </row>
    <row r="122" spans="1:19" x14ac:dyDescent="0.25">
      <c r="A122">
        <v>1109</v>
      </c>
      <c r="B122">
        <v>337004.32049999997</v>
      </c>
      <c r="C122">
        <v>3064232.0430000001</v>
      </c>
      <c r="D122" t="s">
        <v>263</v>
      </c>
      <c r="E122" t="str">
        <f>ROUNDUP(B122,3)&amp;"-"&amp;ROUNDUP(C122,3)</f>
        <v>337004.321-3064232.043</v>
      </c>
      <c r="F122" t="str">
        <f>E122&amp;"-"&amp;D122</f>
        <v>337004.321-3064232.043-BAG</v>
      </c>
      <c r="G122">
        <f>A122</f>
        <v>1109</v>
      </c>
      <c r="H122" t="e">
        <f>VLOOKUP(G122,#REF!,1,0)</f>
        <v>#REF!</v>
      </c>
      <c r="I122" t="str">
        <f t="shared" si="3"/>
        <v>337004.3205BAG</v>
      </c>
      <c r="J122" t="str">
        <f t="shared" si="4"/>
        <v>3064232.043BAG</v>
      </c>
      <c r="K122">
        <f t="shared" si="5"/>
        <v>1109</v>
      </c>
      <c r="P122">
        <v>9253</v>
      </c>
      <c r="Q122" t="s">
        <v>9161</v>
      </c>
      <c r="R122">
        <f>VLOOKUP($P122,$A:$C,2,0)</f>
        <v>338632.47440000001</v>
      </c>
      <c r="S122">
        <f>VLOOKUP($P122,$A:$C,3,0)</f>
        <v>3058371.2135999999</v>
      </c>
    </row>
    <row r="123" spans="1:19" x14ac:dyDescent="0.25">
      <c r="A123">
        <v>1110</v>
      </c>
      <c r="B123">
        <v>337006.97810000001</v>
      </c>
      <c r="C123">
        <v>3064247.8226999999</v>
      </c>
      <c r="D123" t="s">
        <v>263</v>
      </c>
      <c r="E123" t="str">
        <f>ROUNDUP(B123,3)&amp;"-"&amp;ROUNDUP(C123,3)</f>
        <v>337006.979-3064247.823</v>
      </c>
      <c r="F123" t="str">
        <f>E123&amp;"-"&amp;D123</f>
        <v>337006.979-3064247.823-BAG</v>
      </c>
      <c r="G123">
        <f>A123</f>
        <v>1110</v>
      </c>
      <c r="H123" t="e">
        <f>VLOOKUP(G123,#REF!,1,0)</f>
        <v>#REF!</v>
      </c>
      <c r="I123" t="str">
        <f t="shared" si="3"/>
        <v>337006.9781BAG</v>
      </c>
      <c r="J123" t="str">
        <f t="shared" si="4"/>
        <v>3064247.8227BAG</v>
      </c>
      <c r="K123">
        <f t="shared" si="5"/>
        <v>1110</v>
      </c>
      <c r="P123">
        <v>9270</v>
      </c>
      <c r="Q123" t="s">
        <v>9162</v>
      </c>
      <c r="R123">
        <f>VLOOKUP($P123,$A:$C,2,0)</f>
        <v>338675.26980000001</v>
      </c>
      <c r="S123">
        <f>VLOOKUP($P123,$A:$C,3,0)</f>
        <v>3058102.7694999999</v>
      </c>
    </row>
    <row r="124" spans="1:19" x14ac:dyDescent="0.25">
      <c r="A124">
        <v>1111</v>
      </c>
      <c r="B124">
        <v>337012.6274</v>
      </c>
      <c r="C124">
        <v>3064258.6959000002</v>
      </c>
      <c r="D124" t="s">
        <v>263</v>
      </c>
      <c r="E124" t="str">
        <f>ROUNDUP(B124,3)&amp;"-"&amp;ROUNDUP(C124,3)</f>
        <v>337012.628-3064258.696</v>
      </c>
      <c r="F124" t="str">
        <f>E124&amp;"-"&amp;D124</f>
        <v>337012.628-3064258.696-BAG</v>
      </c>
      <c r="G124">
        <f>A124</f>
        <v>1111</v>
      </c>
      <c r="H124" t="e">
        <f>VLOOKUP(G124,#REF!,1,0)</f>
        <v>#REF!</v>
      </c>
      <c r="I124" t="str">
        <f t="shared" si="3"/>
        <v>337012.6274BAG</v>
      </c>
      <c r="J124" t="str">
        <f t="shared" si="4"/>
        <v>3064258.6959BAG</v>
      </c>
      <c r="K124">
        <f t="shared" si="5"/>
        <v>1111</v>
      </c>
      <c r="P124">
        <v>9263</v>
      </c>
      <c r="Q124" t="s">
        <v>9163</v>
      </c>
      <c r="R124">
        <f>VLOOKUP($P124,$A:$C,2,0)</f>
        <v>338751.6385</v>
      </c>
      <c r="S124">
        <f>VLOOKUP($P124,$A:$C,3,0)</f>
        <v>3058108.9627999999</v>
      </c>
    </row>
    <row r="125" spans="1:19" x14ac:dyDescent="0.25">
      <c r="A125">
        <v>1112</v>
      </c>
      <c r="B125">
        <v>337021.63870000001</v>
      </c>
      <c r="C125">
        <v>3064270.9508000002</v>
      </c>
      <c r="D125" t="s">
        <v>263</v>
      </c>
      <c r="E125" t="str">
        <f>ROUNDUP(B125,3)&amp;"-"&amp;ROUNDUP(C125,3)</f>
        <v>337021.639-3064270.951</v>
      </c>
      <c r="F125" t="str">
        <f>E125&amp;"-"&amp;D125</f>
        <v>337021.639-3064270.951-BAG</v>
      </c>
      <c r="G125">
        <f>A125</f>
        <v>1112</v>
      </c>
      <c r="H125" t="e">
        <f>VLOOKUP(G125,#REF!,1,0)</f>
        <v>#REF!</v>
      </c>
      <c r="I125" t="str">
        <f t="shared" si="3"/>
        <v>337021.6387BAG</v>
      </c>
      <c r="J125" t="str">
        <f t="shared" si="4"/>
        <v>3064270.9508BAG</v>
      </c>
      <c r="K125">
        <f t="shared" si="5"/>
        <v>1112</v>
      </c>
      <c r="P125">
        <v>9269</v>
      </c>
      <c r="Q125" t="s">
        <v>9164</v>
      </c>
      <c r="R125">
        <f>VLOOKUP($P125,$A:$C,2,0)</f>
        <v>339031.10570000001</v>
      </c>
      <c r="S125">
        <f>VLOOKUP($P125,$A:$C,3,0)</f>
        <v>3058166.1430000002</v>
      </c>
    </row>
    <row r="126" spans="1:19" x14ac:dyDescent="0.25">
      <c r="A126">
        <v>1113</v>
      </c>
      <c r="B126">
        <v>337355.28039999999</v>
      </c>
      <c r="C126">
        <v>3064183.2883000001</v>
      </c>
      <c r="D126" t="s">
        <v>263</v>
      </c>
      <c r="E126" t="str">
        <f>ROUNDUP(B126,3)&amp;"-"&amp;ROUNDUP(C126,3)</f>
        <v>337355.281-3064183.289</v>
      </c>
      <c r="F126" t="str">
        <f>E126&amp;"-"&amp;D126</f>
        <v>337355.281-3064183.289-BAG</v>
      </c>
      <c r="G126">
        <f>A126</f>
        <v>1113</v>
      </c>
      <c r="H126" t="e">
        <f>VLOOKUP(G126,#REF!,1,0)</f>
        <v>#REF!</v>
      </c>
      <c r="I126" t="str">
        <f t="shared" si="3"/>
        <v>337355.2804BAG</v>
      </c>
      <c r="J126" t="str">
        <f t="shared" si="4"/>
        <v>3064183.2883BAG</v>
      </c>
      <c r="K126">
        <f t="shared" si="5"/>
        <v>1113</v>
      </c>
      <c r="P126">
        <v>9274</v>
      </c>
      <c r="Q126" t="s">
        <v>9165</v>
      </c>
      <c r="R126">
        <f>VLOOKUP($P126,$A:$C,2,0)</f>
        <v>338728.60690000001</v>
      </c>
      <c r="S126">
        <f>VLOOKUP($P126,$A:$C,3,0)</f>
        <v>3057435.8873999999</v>
      </c>
    </row>
    <row r="127" spans="1:19" x14ac:dyDescent="0.25">
      <c r="A127">
        <v>1114</v>
      </c>
      <c r="B127">
        <v>337382.88419999997</v>
      </c>
      <c r="C127">
        <v>3064210.0219000001</v>
      </c>
      <c r="D127" t="s">
        <v>263</v>
      </c>
      <c r="E127" t="str">
        <f>ROUNDUP(B127,3)&amp;"-"&amp;ROUNDUP(C127,3)</f>
        <v>337382.885-3064210.022</v>
      </c>
      <c r="F127" t="str">
        <f>E127&amp;"-"&amp;D127</f>
        <v>337382.885-3064210.022-BAG</v>
      </c>
      <c r="G127">
        <f>A127</f>
        <v>1114</v>
      </c>
      <c r="H127" t="e">
        <f>VLOOKUP(G127,#REF!,1,0)</f>
        <v>#REF!</v>
      </c>
      <c r="I127" t="str">
        <f t="shared" si="3"/>
        <v>337382.8842BAG</v>
      </c>
      <c r="J127" t="str">
        <f t="shared" si="4"/>
        <v>3064210.0219BAG</v>
      </c>
      <c r="K127">
        <f t="shared" si="5"/>
        <v>1114</v>
      </c>
      <c r="P127">
        <v>9287</v>
      </c>
      <c r="Q127" t="s">
        <v>9166</v>
      </c>
      <c r="R127">
        <f>VLOOKUP($P127,$A:$C,2,0)</f>
        <v>338837.65399999998</v>
      </c>
      <c r="S127">
        <f>VLOOKUP($P127,$A:$C,3,0)</f>
        <v>3057420.8758</v>
      </c>
    </row>
    <row r="128" spans="1:19" x14ac:dyDescent="0.25">
      <c r="A128">
        <v>1115</v>
      </c>
      <c r="B128">
        <v>337410.9828</v>
      </c>
      <c r="C128">
        <v>3064251.8333999999</v>
      </c>
      <c r="D128" t="s">
        <v>263</v>
      </c>
      <c r="E128" t="str">
        <f>ROUNDUP(B128,3)&amp;"-"&amp;ROUNDUP(C128,3)</f>
        <v>337410.983-3064251.834</v>
      </c>
      <c r="F128" t="str">
        <f>E128&amp;"-"&amp;D128</f>
        <v>337410.983-3064251.834-BAG</v>
      </c>
      <c r="G128">
        <f>A128</f>
        <v>1115</v>
      </c>
      <c r="H128" t="e">
        <f>VLOOKUP(G128,#REF!,1,0)</f>
        <v>#REF!</v>
      </c>
      <c r="I128" t="str">
        <f t="shared" si="3"/>
        <v>337410.9828BAG</v>
      </c>
      <c r="J128" t="str">
        <f t="shared" si="4"/>
        <v>3064251.8334BAG</v>
      </c>
      <c r="K128">
        <f t="shared" si="5"/>
        <v>1115</v>
      </c>
      <c r="P128">
        <v>9283</v>
      </c>
      <c r="Q128" t="s">
        <v>9167</v>
      </c>
      <c r="R128">
        <f>VLOOKUP($P128,$A:$C,2,0)</f>
        <v>339170.43969999999</v>
      </c>
      <c r="S128">
        <f>VLOOKUP($P128,$A:$C,3,0)</f>
        <v>3057455.8646</v>
      </c>
    </row>
    <row r="129" spans="1:19" x14ac:dyDescent="0.25">
      <c r="A129">
        <v>1116</v>
      </c>
      <c r="B129">
        <v>336980.84269999998</v>
      </c>
      <c r="C129">
        <v>3064274.9519000002</v>
      </c>
      <c r="D129" t="s">
        <v>263</v>
      </c>
      <c r="E129" t="str">
        <f>ROUNDUP(B129,3)&amp;"-"&amp;ROUNDUP(C129,3)</f>
        <v>336980.843-3064274.952</v>
      </c>
      <c r="F129" t="str">
        <f>E129&amp;"-"&amp;D129</f>
        <v>336980.843-3064274.952-BAG</v>
      </c>
      <c r="G129">
        <f>A129</f>
        <v>1116</v>
      </c>
      <c r="H129" t="e">
        <f>VLOOKUP(G129,#REF!,1,0)</f>
        <v>#REF!</v>
      </c>
      <c r="I129" t="str">
        <f t="shared" si="3"/>
        <v>336980.8427BAG</v>
      </c>
      <c r="J129" t="str">
        <f t="shared" si="4"/>
        <v>3064274.9519BAG</v>
      </c>
      <c r="K129">
        <f t="shared" si="5"/>
        <v>1116</v>
      </c>
      <c r="P129">
        <v>9288</v>
      </c>
      <c r="Q129" t="s">
        <v>9168</v>
      </c>
      <c r="R129">
        <f>VLOOKUP($P129,$A:$C,2,0)</f>
        <v>338793.46090000001</v>
      </c>
      <c r="S129">
        <f>VLOOKUP($P129,$A:$C,3,0)</f>
        <v>3059128.4040000001</v>
      </c>
    </row>
    <row r="130" spans="1:19" x14ac:dyDescent="0.25">
      <c r="A130">
        <v>1117</v>
      </c>
      <c r="B130">
        <v>336921.45169999998</v>
      </c>
      <c r="C130">
        <v>3064279.0339000002</v>
      </c>
      <c r="D130" t="s">
        <v>263</v>
      </c>
      <c r="E130" t="str">
        <f>ROUNDUP(B130,3)&amp;"-"&amp;ROUNDUP(C130,3)</f>
        <v>336921.452-3064279.034</v>
      </c>
      <c r="F130" t="str">
        <f>E130&amp;"-"&amp;D130</f>
        <v>336921.452-3064279.034-BAG</v>
      </c>
      <c r="G130">
        <f>A130</f>
        <v>1117</v>
      </c>
      <c r="H130" t="e">
        <f>VLOOKUP(G130,#REF!,1,0)</f>
        <v>#REF!</v>
      </c>
      <c r="I130" t="str">
        <f t="shared" si="3"/>
        <v>336921.4517BAG</v>
      </c>
      <c r="J130" t="str">
        <f t="shared" si="4"/>
        <v>3064279.0339BAG</v>
      </c>
      <c r="K130">
        <f t="shared" si="5"/>
        <v>1117</v>
      </c>
      <c r="P130">
        <v>9289</v>
      </c>
      <c r="Q130" t="s">
        <v>9169</v>
      </c>
      <c r="R130">
        <f>VLOOKUP($P130,$A:$C,2,0)</f>
        <v>338798.16320000001</v>
      </c>
      <c r="S130">
        <f>VLOOKUP($P130,$A:$C,3,0)</f>
        <v>3059140.6587</v>
      </c>
    </row>
    <row r="131" spans="1:19" x14ac:dyDescent="0.25">
      <c r="A131">
        <v>1118</v>
      </c>
      <c r="B131">
        <v>337027.57579999999</v>
      </c>
      <c r="C131">
        <v>3064279.0249000001</v>
      </c>
      <c r="D131" t="s">
        <v>263</v>
      </c>
      <c r="E131" t="str">
        <f>ROUNDUP(B131,3)&amp;"-"&amp;ROUNDUP(C131,3)</f>
        <v>337027.576-3064279.025</v>
      </c>
      <c r="F131" t="str">
        <f>E131&amp;"-"&amp;D131</f>
        <v>337027.576-3064279.025-BAG</v>
      </c>
      <c r="G131">
        <f>A131</f>
        <v>1118</v>
      </c>
      <c r="H131" t="e">
        <f>VLOOKUP(G131,#REF!,1,0)</f>
        <v>#REF!</v>
      </c>
      <c r="I131" t="str">
        <f t="shared" ref="I131:I194" si="6">B131&amp;D131</f>
        <v>337027.5758BAG</v>
      </c>
      <c r="J131" t="str">
        <f t="shared" ref="J131:J194" si="7">C131&amp;D131</f>
        <v>3064279.0249BAG</v>
      </c>
      <c r="K131">
        <f t="shared" ref="K131:K194" si="8">G131</f>
        <v>1118</v>
      </c>
      <c r="P131">
        <v>9300</v>
      </c>
      <c r="Q131" t="s">
        <v>9170</v>
      </c>
      <c r="R131">
        <f>VLOOKUP($P131,$A:$C,2,0)</f>
        <v>338421.84499999997</v>
      </c>
      <c r="S131">
        <f>VLOOKUP($P131,$A:$C,3,0)</f>
        <v>3059424.9822</v>
      </c>
    </row>
    <row r="132" spans="1:19" x14ac:dyDescent="0.25">
      <c r="A132">
        <v>1119</v>
      </c>
      <c r="B132">
        <v>337040.05619999999</v>
      </c>
      <c r="C132">
        <v>3064297.7141</v>
      </c>
      <c r="D132" t="s">
        <v>263</v>
      </c>
      <c r="E132" t="str">
        <f>ROUNDUP(B132,3)&amp;"-"&amp;ROUNDUP(C132,3)</f>
        <v>337040.057-3064297.715</v>
      </c>
      <c r="F132" t="str">
        <f>E132&amp;"-"&amp;D132</f>
        <v>337040.057-3064297.715-BAG</v>
      </c>
      <c r="G132">
        <f>A132</f>
        <v>1119</v>
      </c>
      <c r="H132" t="e">
        <f>VLOOKUP(G132,#REF!,1,0)</f>
        <v>#REF!</v>
      </c>
      <c r="I132" t="str">
        <f t="shared" si="6"/>
        <v>337040.0562BAG</v>
      </c>
      <c r="J132" t="str">
        <f t="shared" si="7"/>
        <v>3064297.7141BAG</v>
      </c>
      <c r="K132">
        <f t="shared" si="8"/>
        <v>1119</v>
      </c>
      <c r="P132">
        <v>9445</v>
      </c>
      <c r="Q132" t="s">
        <v>9171</v>
      </c>
      <c r="R132">
        <f>VLOOKUP($P132,$A:$C,2,0)</f>
        <v>338770.565</v>
      </c>
      <c r="S132">
        <f>VLOOKUP($P132,$A:$C,3,0)</f>
        <v>3060586.1356000002</v>
      </c>
    </row>
    <row r="133" spans="1:19" x14ac:dyDescent="0.25">
      <c r="A133">
        <v>1120</v>
      </c>
      <c r="B133">
        <v>337049.4878</v>
      </c>
      <c r="C133">
        <v>3064317.0525000002</v>
      </c>
      <c r="D133" t="s">
        <v>263</v>
      </c>
      <c r="E133" t="str">
        <f>ROUNDUP(B133,3)&amp;"-"&amp;ROUNDUP(C133,3)</f>
        <v>337049.488-3064317.053</v>
      </c>
      <c r="F133" t="str">
        <f>E133&amp;"-"&amp;D133</f>
        <v>337049.488-3064317.053-BAG</v>
      </c>
      <c r="G133">
        <f>A133</f>
        <v>1120</v>
      </c>
      <c r="H133" t="e">
        <f>VLOOKUP(G133,#REF!,1,0)</f>
        <v>#REF!</v>
      </c>
      <c r="I133" t="str">
        <f t="shared" si="6"/>
        <v>337049.4878BAG</v>
      </c>
      <c r="J133" t="str">
        <f t="shared" si="7"/>
        <v>3064317.0525BAG</v>
      </c>
      <c r="K133">
        <f t="shared" si="8"/>
        <v>1120</v>
      </c>
      <c r="P133">
        <v>9015</v>
      </c>
      <c r="Q133" t="s">
        <v>9172</v>
      </c>
      <c r="R133">
        <f>VLOOKUP($P133,$A:$C,2,0)</f>
        <v>339037.87699999998</v>
      </c>
      <c r="S133">
        <f>VLOOKUP($P133,$A:$C,3,0)</f>
        <v>3060140.8717</v>
      </c>
    </row>
    <row r="134" spans="1:19" x14ac:dyDescent="0.25">
      <c r="A134">
        <v>1121</v>
      </c>
      <c r="B134">
        <v>337059.55530000001</v>
      </c>
      <c r="C134">
        <v>3064338.2071000002</v>
      </c>
      <c r="D134" t="s">
        <v>263</v>
      </c>
      <c r="E134" t="str">
        <f>ROUNDUP(B134,3)&amp;"-"&amp;ROUNDUP(C134,3)</f>
        <v>337059.556-3064338.208</v>
      </c>
      <c r="F134" t="str">
        <f>E134&amp;"-"&amp;D134</f>
        <v>337059.556-3064338.208-BAG</v>
      </c>
      <c r="G134">
        <f>A134</f>
        <v>1121</v>
      </c>
      <c r="H134" t="e">
        <f>VLOOKUP(G134,#REF!,1,0)</f>
        <v>#REF!</v>
      </c>
      <c r="I134" t="str">
        <f t="shared" si="6"/>
        <v>337059.5553BAG</v>
      </c>
      <c r="J134" t="str">
        <f t="shared" si="7"/>
        <v>3064338.2071BAG</v>
      </c>
      <c r="K134">
        <f t="shared" si="8"/>
        <v>1121</v>
      </c>
      <c r="P134">
        <v>9440</v>
      </c>
      <c r="Q134" t="s">
        <v>9173</v>
      </c>
      <c r="R134">
        <f>VLOOKUP($P134,$A:$C,2,0)</f>
        <v>338855.30249999999</v>
      </c>
      <c r="S134">
        <f>VLOOKUP($P134,$A:$C,3,0)</f>
        <v>3060502.9093999998</v>
      </c>
    </row>
    <row r="135" spans="1:19" x14ac:dyDescent="0.25">
      <c r="A135">
        <v>1122</v>
      </c>
      <c r="B135">
        <v>337061.04800000001</v>
      </c>
      <c r="C135">
        <v>3064341.4043999999</v>
      </c>
      <c r="D135" t="s">
        <v>263</v>
      </c>
      <c r="E135" t="str">
        <f>ROUNDUP(B135,3)&amp;"-"&amp;ROUNDUP(C135,3)</f>
        <v>337061.048-3064341.405</v>
      </c>
      <c r="F135" t="str">
        <f>E135&amp;"-"&amp;D135</f>
        <v>337061.048-3064341.405-BAG</v>
      </c>
      <c r="G135">
        <f>A135</f>
        <v>1122</v>
      </c>
      <c r="H135" t="e">
        <f>VLOOKUP(G135,#REF!,1,0)</f>
        <v>#REF!</v>
      </c>
      <c r="I135" t="str">
        <f t="shared" si="6"/>
        <v>337061.048BAG</v>
      </c>
      <c r="J135" t="str">
        <f t="shared" si="7"/>
        <v>3064341.4044BAG</v>
      </c>
      <c r="K135">
        <f t="shared" si="8"/>
        <v>1122</v>
      </c>
      <c r="P135">
        <v>9450</v>
      </c>
      <c r="Q135" t="s">
        <v>9174</v>
      </c>
      <c r="R135">
        <f>VLOOKUP($P135,$A:$C,2,0)</f>
        <v>338769.92099999997</v>
      </c>
      <c r="S135">
        <f>VLOOKUP($P135,$A:$C,3,0)</f>
        <v>3060412.9038999998</v>
      </c>
    </row>
    <row r="136" spans="1:19" x14ac:dyDescent="0.25">
      <c r="A136">
        <v>1123</v>
      </c>
      <c r="B136">
        <v>337067.73969999998</v>
      </c>
      <c r="C136">
        <v>3064355.7373000002</v>
      </c>
      <c r="D136" t="s">
        <v>263</v>
      </c>
      <c r="E136" t="str">
        <f>ROUNDUP(B136,3)&amp;"-"&amp;ROUNDUP(C136,3)</f>
        <v>337067.74-3064355.738</v>
      </c>
      <c r="F136" t="str">
        <f>E136&amp;"-"&amp;D136</f>
        <v>337067.74-3064355.738-BAG</v>
      </c>
      <c r="G136">
        <f>A136</f>
        <v>1123</v>
      </c>
      <c r="H136" t="e">
        <f>VLOOKUP(G136,#REF!,1,0)</f>
        <v>#REF!</v>
      </c>
      <c r="I136" t="str">
        <f t="shared" si="6"/>
        <v>337067.7397BAG</v>
      </c>
      <c r="J136" t="str">
        <f t="shared" si="7"/>
        <v>3064355.7373BAG</v>
      </c>
      <c r="K136">
        <f t="shared" si="8"/>
        <v>1123</v>
      </c>
      <c r="P136">
        <v>9016</v>
      </c>
      <c r="Q136" t="s">
        <v>9175</v>
      </c>
      <c r="R136">
        <f>VLOOKUP($P136,$A:$C,2,0)</f>
        <v>338826.27630000003</v>
      </c>
      <c r="S136">
        <f>VLOOKUP($P136,$A:$C,3,0)</f>
        <v>3059479.4103000001</v>
      </c>
    </row>
    <row r="137" spans="1:19" x14ac:dyDescent="0.25">
      <c r="A137">
        <v>1124</v>
      </c>
      <c r="B137">
        <v>337075.36969999998</v>
      </c>
      <c r="C137">
        <v>3064377.5329</v>
      </c>
      <c r="D137" t="s">
        <v>263</v>
      </c>
      <c r="E137" t="str">
        <f>ROUNDUP(B137,3)&amp;"-"&amp;ROUNDUP(C137,3)</f>
        <v>337075.37-3064377.533</v>
      </c>
      <c r="F137" t="str">
        <f>E137&amp;"-"&amp;D137</f>
        <v>337075.37-3064377.533-BAG</v>
      </c>
      <c r="G137">
        <f>A137</f>
        <v>1124</v>
      </c>
      <c r="H137" t="e">
        <f>VLOOKUP(G137,#REF!,1,0)</f>
        <v>#REF!</v>
      </c>
      <c r="I137" t="str">
        <f t="shared" si="6"/>
        <v>337075.3697BAG</v>
      </c>
      <c r="J137" t="str">
        <f t="shared" si="7"/>
        <v>3064377.5329BAG</v>
      </c>
      <c r="K137">
        <f t="shared" si="8"/>
        <v>1124</v>
      </c>
      <c r="P137">
        <v>9452</v>
      </c>
      <c r="Q137" t="s">
        <v>9176</v>
      </c>
      <c r="R137">
        <f>VLOOKUP($P137,$A:$C,2,0)</f>
        <v>339071.97830000002</v>
      </c>
      <c r="S137">
        <f>VLOOKUP($P137,$A:$C,3,0)</f>
        <v>3059582.9043000001</v>
      </c>
    </row>
    <row r="138" spans="1:19" x14ac:dyDescent="0.25">
      <c r="A138">
        <v>1125</v>
      </c>
      <c r="B138">
        <v>337053.35399999999</v>
      </c>
      <c r="C138">
        <v>3064387.3179000001</v>
      </c>
      <c r="D138" t="s">
        <v>263</v>
      </c>
      <c r="E138" t="str">
        <f>ROUNDUP(B138,3)&amp;"-"&amp;ROUNDUP(C138,3)</f>
        <v>337053.354-3064387.318</v>
      </c>
      <c r="F138" t="str">
        <f>E138&amp;"-"&amp;D138</f>
        <v>337053.354-3064387.318-BAG</v>
      </c>
      <c r="G138">
        <f>A138</f>
        <v>1125</v>
      </c>
      <c r="H138" t="e">
        <f>VLOOKUP(G138,#REF!,1,0)</f>
        <v>#REF!</v>
      </c>
      <c r="I138" t="str">
        <f t="shared" si="6"/>
        <v>337053.354BAG</v>
      </c>
      <c r="J138" t="str">
        <f t="shared" si="7"/>
        <v>3064387.3179BAG</v>
      </c>
      <c r="K138">
        <f t="shared" si="8"/>
        <v>1125</v>
      </c>
      <c r="P138">
        <v>9462</v>
      </c>
      <c r="Q138" t="s">
        <v>9177</v>
      </c>
      <c r="R138">
        <f>VLOOKUP($P138,$A:$C,2,0)</f>
        <v>339193.97710000002</v>
      </c>
      <c r="S138">
        <f>VLOOKUP($P138,$A:$C,3,0)</f>
        <v>3059122.7705000001</v>
      </c>
    </row>
    <row r="139" spans="1:19" x14ac:dyDescent="0.25">
      <c r="A139">
        <v>1126</v>
      </c>
      <c r="B139">
        <v>337015.38189999998</v>
      </c>
      <c r="C139">
        <v>3064387.8270999999</v>
      </c>
      <c r="D139" t="s">
        <v>263</v>
      </c>
      <c r="E139" t="str">
        <f>ROUNDUP(B139,3)&amp;"-"&amp;ROUNDUP(C139,3)</f>
        <v>337015.382-3064387.828</v>
      </c>
      <c r="F139" t="str">
        <f>E139&amp;"-"&amp;D139</f>
        <v>337015.382-3064387.828-BAG</v>
      </c>
      <c r="G139">
        <f>A139</f>
        <v>1126</v>
      </c>
      <c r="H139" t="e">
        <f>VLOOKUP(G139,#REF!,1,0)</f>
        <v>#REF!</v>
      </c>
      <c r="I139" t="str">
        <f t="shared" si="6"/>
        <v>337015.3819BAG</v>
      </c>
      <c r="J139" t="str">
        <f t="shared" si="7"/>
        <v>3064387.8271BAG</v>
      </c>
      <c r="K139">
        <f t="shared" si="8"/>
        <v>1126</v>
      </c>
      <c r="P139">
        <v>9473</v>
      </c>
      <c r="Q139" t="s">
        <v>9178</v>
      </c>
      <c r="R139">
        <f>VLOOKUP($P139,$A:$C,2,0)</f>
        <v>339672.17320000002</v>
      </c>
      <c r="S139">
        <f>VLOOKUP($P139,$A:$C,3,0)</f>
        <v>3058790.9125000001</v>
      </c>
    </row>
    <row r="140" spans="1:19" x14ac:dyDescent="0.25">
      <c r="A140">
        <v>1127</v>
      </c>
      <c r="B140">
        <v>336995.46029999998</v>
      </c>
      <c r="C140">
        <v>3064379.8813999998</v>
      </c>
      <c r="D140" t="s">
        <v>263</v>
      </c>
      <c r="E140" t="str">
        <f>ROUNDUP(B140,3)&amp;"-"&amp;ROUNDUP(C140,3)</f>
        <v>336995.461-3064379.882</v>
      </c>
      <c r="F140" t="str">
        <f>E140&amp;"-"&amp;D140</f>
        <v>336995.461-3064379.882-BAG</v>
      </c>
      <c r="G140">
        <f>A140</f>
        <v>1127</v>
      </c>
      <c r="H140" t="e">
        <f>VLOOKUP(G140,#REF!,1,0)</f>
        <v>#REF!</v>
      </c>
      <c r="I140" t="str">
        <f t="shared" si="6"/>
        <v>336995.4603BAG</v>
      </c>
      <c r="J140" t="str">
        <f t="shared" si="7"/>
        <v>3064379.8814BAG</v>
      </c>
      <c r="K140">
        <f t="shared" si="8"/>
        <v>1127</v>
      </c>
      <c r="P140">
        <v>9467</v>
      </c>
      <c r="Q140" t="s">
        <v>9179</v>
      </c>
      <c r="R140">
        <f>VLOOKUP($P140,$A:$C,2,0)</f>
        <v>339479.26569999999</v>
      </c>
      <c r="S140">
        <f>VLOOKUP($P140,$A:$C,3,0)</f>
        <v>3059025.2434999999</v>
      </c>
    </row>
    <row r="141" spans="1:19" x14ac:dyDescent="0.25">
      <c r="A141">
        <v>1128</v>
      </c>
      <c r="B141">
        <v>336960.81209999998</v>
      </c>
      <c r="C141">
        <v>3064381.9887000001</v>
      </c>
      <c r="D141" t="s">
        <v>263</v>
      </c>
      <c r="E141" t="str">
        <f>ROUNDUP(B141,3)&amp;"-"&amp;ROUNDUP(C141,3)</f>
        <v>336960.813-3064381.989</v>
      </c>
      <c r="F141" t="str">
        <f>E141&amp;"-"&amp;D141</f>
        <v>336960.813-3064381.989-BAG</v>
      </c>
      <c r="G141">
        <f>A141</f>
        <v>1128</v>
      </c>
      <c r="H141" t="e">
        <f>VLOOKUP(G141,#REF!,1,0)</f>
        <v>#REF!</v>
      </c>
      <c r="I141" t="str">
        <f t="shared" si="6"/>
        <v>336960.8121BAG</v>
      </c>
      <c r="J141" t="str">
        <f t="shared" si="7"/>
        <v>3064381.9887BAG</v>
      </c>
      <c r="K141">
        <f t="shared" si="8"/>
        <v>1128</v>
      </c>
      <c r="P141">
        <v>9465</v>
      </c>
      <c r="Q141" t="s">
        <v>9180</v>
      </c>
      <c r="R141">
        <f>VLOOKUP($P141,$A:$C,2,0)</f>
        <v>339311.57819999999</v>
      </c>
      <c r="S141">
        <f>VLOOKUP($P141,$A:$C,3,0)</f>
        <v>3059161.7916000001</v>
      </c>
    </row>
    <row r="142" spans="1:19" x14ac:dyDescent="0.25">
      <c r="A142">
        <v>1129</v>
      </c>
      <c r="B142">
        <v>336914.67330000002</v>
      </c>
      <c r="C142">
        <v>3064389.1781000001</v>
      </c>
      <c r="D142" t="s">
        <v>263</v>
      </c>
      <c r="E142" t="str">
        <f>ROUNDUP(B142,3)&amp;"-"&amp;ROUNDUP(C142,3)</f>
        <v>336914.674-3064389.179</v>
      </c>
      <c r="F142" t="str">
        <f>E142&amp;"-"&amp;D142</f>
        <v>336914.674-3064389.179-BAG</v>
      </c>
      <c r="G142">
        <f>A142</f>
        <v>1129</v>
      </c>
      <c r="H142" t="e">
        <f>VLOOKUP(G142,#REF!,1,0)</f>
        <v>#REF!</v>
      </c>
      <c r="I142" t="str">
        <f t="shared" si="6"/>
        <v>336914.6733BAG</v>
      </c>
      <c r="J142" t="str">
        <f t="shared" si="7"/>
        <v>3064389.1781BAG</v>
      </c>
      <c r="K142">
        <f t="shared" si="8"/>
        <v>1129</v>
      </c>
      <c r="P142">
        <v>9017</v>
      </c>
      <c r="Q142" t="s">
        <v>9181</v>
      </c>
      <c r="R142">
        <f>VLOOKUP($P142,$A:$C,2,0)</f>
        <v>339216.90710000001</v>
      </c>
      <c r="S142">
        <f>VLOOKUP($P142,$A:$C,3,0)</f>
        <v>3059103.2012</v>
      </c>
    </row>
    <row r="143" spans="1:19" x14ac:dyDescent="0.25">
      <c r="A143">
        <v>1130</v>
      </c>
      <c r="B143">
        <v>336893.1888</v>
      </c>
      <c r="C143">
        <v>3064387.8239000002</v>
      </c>
      <c r="D143" t="s">
        <v>263</v>
      </c>
      <c r="E143" t="str">
        <f>ROUNDUP(B143,3)&amp;"-"&amp;ROUNDUP(C143,3)</f>
        <v>336893.189-3064387.824</v>
      </c>
      <c r="F143" t="str">
        <f>E143&amp;"-"&amp;D143</f>
        <v>336893.189-3064387.824-BAG</v>
      </c>
      <c r="G143">
        <f>A143</f>
        <v>1130</v>
      </c>
      <c r="H143" t="e">
        <f>VLOOKUP(G143,#REF!,1,0)</f>
        <v>#REF!</v>
      </c>
      <c r="I143" t="str">
        <f t="shared" si="6"/>
        <v>336893.1888BAG</v>
      </c>
      <c r="J143" t="str">
        <f t="shared" si="7"/>
        <v>3064387.8239BAG</v>
      </c>
      <c r="K143">
        <f t="shared" si="8"/>
        <v>1130</v>
      </c>
      <c r="P143">
        <v>9477</v>
      </c>
      <c r="Q143" t="s">
        <v>9182</v>
      </c>
      <c r="R143">
        <f>VLOOKUP($P143,$A:$C,2,0)</f>
        <v>338599.88770000002</v>
      </c>
      <c r="S143">
        <f>VLOOKUP($P143,$A:$C,3,0)</f>
        <v>3059183.0074</v>
      </c>
    </row>
    <row r="144" spans="1:19" x14ac:dyDescent="0.25">
      <c r="A144">
        <v>1131</v>
      </c>
      <c r="B144">
        <v>337077.08519999997</v>
      </c>
      <c r="C144">
        <v>3064386.1496000001</v>
      </c>
      <c r="D144" t="s">
        <v>263</v>
      </c>
      <c r="E144" t="str">
        <f>ROUNDUP(B144,3)&amp;"-"&amp;ROUNDUP(C144,3)</f>
        <v>337077.086-3064386.15</v>
      </c>
      <c r="F144" t="str">
        <f>E144&amp;"-"&amp;D144</f>
        <v>337077.086-3064386.15-BAG</v>
      </c>
      <c r="G144">
        <f>A144</f>
        <v>1131</v>
      </c>
      <c r="H144" t="e">
        <f>VLOOKUP(G144,#REF!,1,0)</f>
        <v>#REF!</v>
      </c>
      <c r="I144" t="str">
        <f t="shared" si="6"/>
        <v>337077.0852BAG</v>
      </c>
      <c r="J144" t="str">
        <f t="shared" si="7"/>
        <v>3064386.1496BAG</v>
      </c>
      <c r="K144">
        <f t="shared" si="8"/>
        <v>1131</v>
      </c>
      <c r="P144">
        <v>9018</v>
      </c>
      <c r="Q144" t="s">
        <v>9183</v>
      </c>
      <c r="R144">
        <f>VLOOKUP($P144,$A:$C,2,0)</f>
        <v>336071.99859999999</v>
      </c>
      <c r="S144">
        <f>VLOOKUP($P144,$A:$C,3,0)</f>
        <v>3062320.9257999999</v>
      </c>
    </row>
    <row r="145" spans="1:19" x14ac:dyDescent="0.25">
      <c r="A145">
        <v>1132</v>
      </c>
      <c r="B145">
        <v>337079.95909999998</v>
      </c>
      <c r="C145">
        <v>3064400.5857000002</v>
      </c>
      <c r="D145" t="s">
        <v>263</v>
      </c>
      <c r="E145" t="str">
        <f>ROUNDUP(B145,3)&amp;"-"&amp;ROUNDUP(C145,3)</f>
        <v>337079.96-3064400.586</v>
      </c>
      <c r="F145" t="str">
        <f>E145&amp;"-"&amp;D145</f>
        <v>337079.96-3064400.586-BAG</v>
      </c>
      <c r="G145">
        <f>A145</f>
        <v>1132</v>
      </c>
      <c r="H145" t="e">
        <f>VLOOKUP(G145,#REF!,1,0)</f>
        <v>#REF!</v>
      </c>
      <c r="I145" t="str">
        <f t="shared" si="6"/>
        <v>337079.9591BAG</v>
      </c>
      <c r="J145" t="str">
        <f t="shared" si="7"/>
        <v>3064400.5857BAG</v>
      </c>
      <c r="K145">
        <f t="shared" si="8"/>
        <v>1132</v>
      </c>
      <c r="P145">
        <v>9019</v>
      </c>
      <c r="Q145" t="s">
        <v>9184</v>
      </c>
      <c r="R145">
        <f>VLOOKUP($P145,$A:$C,2,0)</f>
        <v>335283.70529999997</v>
      </c>
      <c r="S145">
        <f>VLOOKUP($P145,$A:$C,3,0)</f>
        <v>3061151.4188999999</v>
      </c>
    </row>
    <row r="146" spans="1:19" x14ac:dyDescent="0.25">
      <c r="A146">
        <v>1133</v>
      </c>
      <c r="B146">
        <v>337075.92609999998</v>
      </c>
      <c r="C146">
        <v>3064419.04</v>
      </c>
      <c r="D146" t="s">
        <v>263</v>
      </c>
      <c r="E146" t="str">
        <f>ROUNDUP(B146,3)&amp;"-"&amp;ROUNDUP(C146,3)</f>
        <v>337075.927-3064419.04</v>
      </c>
      <c r="F146" t="str">
        <f>E146&amp;"-"&amp;D146</f>
        <v>337075.927-3064419.04-BAG</v>
      </c>
      <c r="G146">
        <f>A146</f>
        <v>1133</v>
      </c>
      <c r="H146" t="e">
        <f>VLOOKUP(G146,#REF!,1,0)</f>
        <v>#REF!</v>
      </c>
      <c r="I146" t="str">
        <f t="shared" si="6"/>
        <v>337075.9261BAG</v>
      </c>
      <c r="J146" t="str">
        <f t="shared" si="7"/>
        <v>3064419.04BAG</v>
      </c>
      <c r="K146">
        <f t="shared" si="8"/>
        <v>1133</v>
      </c>
      <c r="P146">
        <v>9021</v>
      </c>
      <c r="Q146" t="s">
        <v>9185</v>
      </c>
      <c r="R146">
        <f>VLOOKUP($P146,$A:$C,2,0)</f>
        <v>335431.18410000001</v>
      </c>
      <c r="S146">
        <f>VLOOKUP($P146,$A:$C,3,0)</f>
        <v>3059544.1949999998</v>
      </c>
    </row>
    <row r="147" spans="1:19" x14ac:dyDescent="0.25">
      <c r="A147">
        <v>1134</v>
      </c>
      <c r="B147">
        <v>337064.08189999999</v>
      </c>
      <c r="C147">
        <v>3064447.7873999998</v>
      </c>
      <c r="D147" t="s">
        <v>263</v>
      </c>
      <c r="E147" t="str">
        <f>ROUNDUP(B147,3)&amp;"-"&amp;ROUNDUP(C147,3)</f>
        <v>337064.082-3064447.788</v>
      </c>
      <c r="F147" t="str">
        <f>E147&amp;"-"&amp;D147</f>
        <v>337064.082-3064447.788-BAG</v>
      </c>
      <c r="G147">
        <f>A147</f>
        <v>1134</v>
      </c>
      <c r="H147" t="e">
        <f>VLOOKUP(G147,#REF!,1,0)</f>
        <v>#REF!</v>
      </c>
      <c r="I147" t="str">
        <f t="shared" si="6"/>
        <v>337064.0819BAG</v>
      </c>
      <c r="J147" t="str">
        <f t="shared" si="7"/>
        <v>3064447.7874BAG</v>
      </c>
      <c r="K147">
        <f t="shared" si="8"/>
        <v>1134</v>
      </c>
      <c r="P147">
        <v>9022</v>
      </c>
      <c r="Q147" t="s">
        <v>9186</v>
      </c>
      <c r="R147">
        <f>VLOOKUP($P147,$A:$C,2,0)</f>
        <v>335730.20480000001</v>
      </c>
      <c r="S147">
        <f>VLOOKUP($P147,$A:$C,3,0)</f>
        <v>3059102.2689999999</v>
      </c>
    </row>
    <row r="148" spans="1:19" x14ac:dyDescent="0.25">
      <c r="A148">
        <v>1135</v>
      </c>
      <c r="B148">
        <v>337058.6666</v>
      </c>
      <c r="C148">
        <v>3064466.0504000001</v>
      </c>
      <c r="D148" t="s">
        <v>263</v>
      </c>
      <c r="E148" t="str">
        <f>ROUNDUP(B148,3)&amp;"-"&amp;ROUNDUP(C148,3)</f>
        <v>337058.667-3064466.051</v>
      </c>
      <c r="F148" t="str">
        <f>E148&amp;"-"&amp;D148</f>
        <v>337058.667-3064466.051-BAG</v>
      </c>
      <c r="G148">
        <f>A148</f>
        <v>1135</v>
      </c>
      <c r="H148" t="e">
        <f>VLOOKUP(G148,#REF!,1,0)</f>
        <v>#REF!</v>
      </c>
      <c r="I148" t="str">
        <f t="shared" si="6"/>
        <v>337058.6666BAG</v>
      </c>
      <c r="J148" t="str">
        <f t="shared" si="7"/>
        <v>3064466.0504BAG</v>
      </c>
      <c r="K148">
        <f t="shared" si="8"/>
        <v>1135</v>
      </c>
      <c r="P148">
        <v>9498</v>
      </c>
      <c r="Q148" t="s">
        <v>9336</v>
      </c>
      <c r="R148">
        <f>VLOOKUP($P148,$A:$C,2,0)</f>
        <v>335731.7107</v>
      </c>
      <c r="S148">
        <f>VLOOKUP($P148,$A:$C,3,0)</f>
        <v>3059408.6524</v>
      </c>
    </row>
    <row r="149" spans="1:19" x14ac:dyDescent="0.25">
      <c r="A149">
        <v>1136</v>
      </c>
      <c r="B149">
        <v>337056.47649999999</v>
      </c>
      <c r="C149">
        <v>3064473.4367</v>
      </c>
      <c r="D149" t="s">
        <v>263</v>
      </c>
      <c r="E149" t="str">
        <f>ROUNDUP(B149,3)&amp;"-"&amp;ROUNDUP(C149,3)</f>
        <v>337056.477-3064473.437</v>
      </c>
      <c r="F149" t="str">
        <f>E149&amp;"-"&amp;D149</f>
        <v>337056.477-3064473.437-BAG</v>
      </c>
      <c r="G149">
        <f>A149</f>
        <v>1136</v>
      </c>
      <c r="H149" t="e">
        <f>VLOOKUP(G149,#REF!,1,0)</f>
        <v>#REF!</v>
      </c>
      <c r="I149" t="str">
        <f t="shared" si="6"/>
        <v>337056.4765BAG</v>
      </c>
      <c r="J149" t="str">
        <f t="shared" si="7"/>
        <v>3064473.4367BAG</v>
      </c>
      <c r="K149">
        <f t="shared" si="8"/>
        <v>1136</v>
      </c>
      <c r="P149">
        <v>9024</v>
      </c>
      <c r="Q149" t="s">
        <v>9187</v>
      </c>
      <c r="R149">
        <f>VLOOKUP($P149,$A:$C,2,0)</f>
        <v>338970.18650000001</v>
      </c>
      <c r="S149">
        <f>VLOOKUP($P149,$A:$C,3,0)</f>
        <v>3059572.9057999998</v>
      </c>
    </row>
    <row r="150" spans="1:19" x14ac:dyDescent="0.25">
      <c r="A150">
        <v>1137</v>
      </c>
      <c r="B150">
        <v>337055.99219999998</v>
      </c>
      <c r="C150">
        <v>3064486.1417</v>
      </c>
      <c r="D150" t="s">
        <v>263</v>
      </c>
      <c r="E150" t="str">
        <f>ROUNDUP(B150,3)&amp;"-"&amp;ROUNDUP(C150,3)</f>
        <v>337055.993-3064486.142</v>
      </c>
      <c r="F150" t="str">
        <f>E150&amp;"-"&amp;D150</f>
        <v>337055.993-3064486.142-BAG</v>
      </c>
      <c r="G150">
        <f>A150</f>
        <v>1137</v>
      </c>
      <c r="H150" t="e">
        <f>VLOOKUP(G150,#REF!,1,0)</f>
        <v>#REF!</v>
      </c>
      <c r="I150" t="str">
        <f t="shared" si="6"/>
        <v>337055.9922BAG</v>
      </c>
      <c r="J150" t="str">
        <f t="shared" si="7"/>
        <v>3064486.1417BAG</v>
      </c>
      <c r="K150">
        <f t="shared" si="8"/>
        <v>1137</v>
      </c>
      <c r="P150">
        <v>9351</v>
      </c>
      <c r="Q150" t="s">
        <v>9188</v>
      </c>
      <c r="R150">
        <f>VLOOKUP($P150,$A:$C,2,0)</f>
        <v>335926.00520000001</v>
      </c>
      <c r="S150">
        <f>VLOOKUP($P150,$A:$C,3,0)</f>
        <v>3059131.6139000002</v>
      </c>
    </row>
    <row r="151" spans="1:19" x14ac:dyDescent="0.25">
      <c r="A151">
        <v>1138</v>
      </c>
      <c r="B151">
        <v>337102.63520000002</v>
      </c>
      <c r="C151">
        <v>3064491.3711999999</v>
      </c>
      <c r="D151" t="s">
        <v>263</v>
      </c>
      <c r="E151" t="str">
        <f>ROUNDUP(B151,3)&amp;"-"&amp;ROUNDUP(C151,3)</f>
        <v>337102.636-3064491.372</v>
      </c>
      <c r="F151" t="str">
        <f>E151&amp;"-"&amp;D151</f>
        <v>337102.636-3064491.372-BAG</v>
      </c>
      <c r="G151">
        <f>A151</f>
        <v>1138</v>
      </c>
      <c r="H151" t="e">
        <f>VLOOKUP(G151,#REF!,1,0)</f>
        <v>#REF!</v>
      </c>
      <c r="I151" t="str">
        <f t="shared" si="6"/>
        <v>337102.6352BAG</v>
      </c>
      <c r="J151" t="str">
        <f t="shared" si="7"/>
        <v>3064491.3712BAG</v>
      </c>
      <c r="K151">
        <f t="shared" si="8"/>
        <v>1138</v>
      </c>
      <c r="P151">
        <v>9482</v>
      </c>
      <c r="Q151" t="s">
        <v>9189</v>
      </c>
      <c r="R151">
        <f>VLOOKUP($P151,$A:$C,2,0)</f>
        <v>335994.45439999999</v>
      </c>
      <c r="S151">
        <f>VLOOKUP($P151,$A:$C,3,0)</f>
        <v>3058949.6277999999</v>
      </c>
    </row>
    <row r="152" spans="1:19" x14ac:dyDescent="0.25">
      <c r="A152">
        <v>1139</v>
      </c>
      <c r="B152">
        <v>337120.77360000001</v>
      </c>
      <c r="C152">
        <v>3064489.4855</v>
      </c>
      <c r="D152" t="s">
        <v>263</v>
      </c>
      <c r="E152" t="str">
        <f>ROUNDUP(B152,3)&amp;"-"&amp;ROUNDUP(C152,3)</f>
        <v>337120.774-3064489.486</v>
      </c>
      <c r="F152" t="str">
        <f>E152&amp;"-"&amp;D152</f>
        <v>337120.774-3064489.486-BAG</v>
      </c>
      <c r="G152">
        <f>A152</f>
        <v>1139</v>
      </c>
      <c r="H152" t="e">
        <f>VLOOKUP(G152,#REF!,1,0)</f>
        <v>#REF!</v>
      </c>
      <c r="I152" t="str">
        <f t="shared" si="6"/>
        <v>337120.7736BAG</v>
      </c>
      <c r="J152" t="str">
        <f t="shared" si="7"/>
        <v>3064489.4855BAG</v>
      </c>
      <c r="K152">
        <f t="shared" si="8"/>
        <v>1139</v>
      </c>
      <c r="P152">
        <v>9484</v>
      </c>
      <c r="Q152" t="s">
        <v>9190</v>
      </c>
      <c r="R152">
        <f>VLOOKUP($P152,$A:$C,2,0)</f>
        <v>336048.74099999998</v>
      </c>
      <c r="S152">
        <f>VLOOKUP($P152,$A:$C,3,0)</f>
        <v>3058936.4734</v>
      </c>
    </row>
    <row r="153" spans="1:19" x14ac:dyDescent="0.25">
      <c r="A153">
        <v>1140</v>
      </c>
      <c r="B153">
        <v>337055.57179999998</v>
      </c>
      <c r="C153">
        <v>3064497.1712000002</v>
      </c>
      <c r="D153" t="s">
        <v>263</v>
      </c>
      <c r="E153" t="str">
        <f>ROUNDUP(B153,3)&amp;"-"&amp;ROUNDUP(C153,3)</f>
        <v>337055.572-3064497.172</v>
      </c>
      <c r="F153" t="str">
        <f>E153&amp;"-"&amp;D153</f>
        <v>337055.572-3064497.172-BAG</v>
      </c>
      <c r="G153">
        <f>A153</f>
        <v>1140</v>
      </c>
      <c r="H153" t="e">
        <f>VLOOKUP(G153,#REF!,1,0)</f>
        <v>#REF!</v>
      </c>
      <c r="I153" t="str">
        <f t="shared" si="6"/>
        <v>337055.5718BAG</v>
      </c>
      <c r="J153" t="str">
        <f t="shared" si="7"/>
        <v>3064497.1712BAG</v>
      </c>
      <c r="K153">
        <f t="shared" si="8"/>
        <v>1140</v>
      </c>
      <c r="P153">
        <v>9487</v>
      </c>
      <c r="Q153" t="s">
        <v>9191</v>
      </c>
      <c r="R153">
        <f>VLOOKUP($P153,$A:$C,2,0)</f>
        <v>336492.67700000003</v>
      </c>
      <c r="S153">
        <f>VLOOKUP($P153,$A:$C,3,0)</f>
        <v>3059101.6286999998</v>
      </c>
    </row>
    <row r="154" spans="1:19" x14ac:dyDescent="0.25">
      <c r="A154">
        <v>1141</v>
      </c>
      <c r="B154">
        <v>337045.44760000001</v>
      </c>
      <c r="C154">
        <v>3064517.3798000002</v>
      </c>
      <c r="D154" t="s">
        <v>263</v>
      </c>
      <c r="E154" t="str">
        <f>ROUNDUP(B154,3)&amp;"-"&amp;ROUNDUP(C154,3)</f>
        <v>337045.448-3064517.38</v>
      </c>
      <c r="F154" t="str">
        <f>E154&amp;"-"&amp;D154</f>
        <v>337045.448-3064517.38-BAG</v>
      </c>
      <c r="G154">
        <f>A154</f>
        <v>1141</v>
      </c>
      <c r="H154" t="e">
        <f>VLOOKUP(G154,#REF!,1,0)</f>
        <v>#REF!</v>
      </c>
      <c r="I154" t="str">
        <f t="shared" si="6"/>
        <v>337045.4476BAG</v>
      </c>
      <c r="J154" t="str">
        <f t="shared" si="7"/>
        <v>3064517.3798BAG</v>
      </c>
      <c r="K154">
        <f t="shared" si="8"/>
        <v>1141</v>
      </c>
      <c r="P154">
        <v>9494</v>
      </c>
      <c r="Q154" t="s">
        <v>9192</v>
      </c>
      <c r="R154">
        <f>VLOOKUP($P154,$A:$C,2,0)</f>
        <v>338139.3394</v>
      </c>
      <c r="S154">
        <f>VLOOKUP($P154,$A:$C,3,0)</f>
        <v>3058926.2563</v>
      </c>
    </row>
    <row r="155" spans="1:19" x14ac:dyDescent="0.25">
      <c r="A155">
        <v>1142</v>
      </c>
      <c r="B155">
        <v>337034.10879999999</v>
      </c>
      <c r="C155">
        <v>3064538.2127999999</v>
      </c>
      <c r="D155" t="s">
        <v>263</v>
      </c>
      <c r="E155" t="str">
        <f>ROUNDUP(B155,3)&amp;"-"&amp;ROUNDUP(C155,3)</f>
        <v>337034.109-3064538.213</v>
      </c>
      <c r="F155" t="str">
        <f>E155&amp;"-"&amp;D155</f>
        <v>337034.109-3064538.213-BAG</v>
      </c>
      <c r="G155">
        <f>A155</f>
        <v>1142</v>
      </c>
      <c r="H155" t="e">
        <f>VLOOKUP(G155,#REF!,1,0)</f>
        <v>#REF!</v>
      </c>
      <c r="I155" t="str">
        <f t="shared" si="6"/>
        <v>337034.1088BAG</v>
      </c>
      <c r="J155" t="str">
        <f t="shared" si="7"/>
        <v>3064538.2128BAG</v>
      </c>
      <c r="K155">
        <f t="shared" si="8"/>
        <v>1142</v>
      </c>
      <c r="P155">
        <v>9490</v>
      </c>
      <c r="Q155" t="s">
        <v>9193</v>
      </c>
      <c r="R155">
        <f>VLOOKUP($P155,$A:$C,2,0)</f>
        <v>337985.41259999998</v>
      </c>
      <c r="S155">
        <f>VLOOKUP($P155,$A:$C,3,0)</f>
        <v>3059079.9029999999</v>
      </c>
    </row>
    <row r="156" spans="1:19" x14ac:dyDescent="0.25">
      <c r="A156">
        <v>1143</v>
      </c>
      <c r="B156">
        <v>337017.20260000002</v>
      </c>
      <c r="C156">
        <v>3064554.2544</v>
      </c>
      <c r="D156" t="s">
        <v>263</v>
      </c>
      <c r="E156" t="str">
        <f>ROUNDUP(B156,3)&amp;"-"&amp;ROUNDUP(C156,3)</f>
        <v>337017.203-3064554.255</v>
      </c>
      <c r="F156" t="str">
        <f>E156&amp;"-"&amp;D156</f>
        <v>337017.203-3064554.255-BAG</v>
      </c>
      <c r="G156">
        <f>A156</f>
        <v>1143</v>
      </c>
      <c r="H156" t="e">
        <f>VLOOKUP(G156,#REF!,1,0)</f>
        <v>#REF!</v>
      </c>
      <c r="I156" t="str">
        <f t="shared" si="6"/>
        <v>337017.2026BAG</v>
      </c>
      <c r="J156" t="str">
        <f t="shared" si="7"/>
        <v>3064554.2544BAG</v>
      </c>
      <c r="K156">
        <f t="shared" si="8"/>
        <v>1143</v>
      </c>
      <c r="P156">
        <v>9304</v>
      </c>
      <c r="Q156" t="s">
        <v>9194</v>
      </c>
      <c r="R156">
        <f>VLOOKUP($P156,$A:$C,2,0)</f>
        <v>337941.29369999998</v>
      </c>
      <c r="S156">
        <f>VLOOKUP($P156,$A:$C,3,0)</f>
        <v>3059162.8654999998</v>
      </c>
    </row>
    <row r="157" spans="1:19" x14ac:dyDescent="0.25">
      <c r="A157">
        <v>1144</v>
      </c>
      <c r="B157">
        <v>336999.13069999998</v>
      </c>
      <c r="C157">
        <v>3064574.5695000002</v>
      </c>
      <c r="D157" t="s">
        <v>263</v>
      </c>
      <c r="E157" t="str">
        <f>ROUNDUP(B157,3)&amp;"-"&amp;ROUNDUP(C157,3)</f>
        <v>336999.131-3064574.57</v>
      </c>
      <c r="F157" t="str">
        <f>E157&amp;"-"&amp;D157</f>
        <v>336999.131-3064574.57-BAG</v>
      </c>
      <c r="G157">
        <f>A157</f>
        <v>1144</v>
      </c>
      <c r="H157" t="e">
        <f>VLOOKUP(G157,#REF!,1,0)</f>
        <v>#REF!</v>
      </c>
      <c r="I157" t="str">
        <f t="shared" si="6"/>
        <v>336999.1307BAG</v>
      </c>
      <c r="J157" t="str">
        <f t="shared" si="7"/>
        <v>3064574.5695BAG</v>
      </c>
      <c r="K157">
        <f t="shared" si="8"/>
        <v>1144</v>
      </c>
      <c r="P157">
        <v>9306</v>
      </c>
      <c r="Q157" t="s">
        <v>9195</v>
      </c>
      <c r="R157">
        <f>VLOOKUP($P157,$A:$C,2,0)</f>
        <v>337969.23090000002</v>
      </c>
      <c r="S157">
        <f>VLOOKUP($P157,$A:$C,3,0)</f>
        <v>3059218.733</v>
      </c>
    </row>
    <row r="158" spans="1:19" x14ac:dyDescent="0.25">
      <c r="A158">
        <v>1145</v>
      </c>
      <c r="B158">
        <v>336986.0233</v>
      </c>
      <c r="C158">
        <v>3064600.2924000002</v>
      </c>
      <c r="D158" t="s">
        <v>263</v>
      </c>
      <c r="E158" t="str">
        <f>ROUNDUP(B158,3)&amp;"-"&amp;ROUNDUP(C158,3)</f>
        <v>336986.024-3064600.293</v>
      </c>
      <c r="F158" t="str">
        <f>E158&amp;"-"&amp;D158</f>
        <v>336986.024-3064600.293-BAG</v>
      </c>
      <c r="G158">
        <f>A158</f>
        <v>1145</v>
      </c>
      <c r="H158" t="e">
        <f>VLOOKUP(G158,#REF!,1,0)</f>
        <v>#REF!</v>
      </c>
      <c r="I158" t="str">
        <f t="shared" si="6"/>
        <v>336986.0233BAG</v>
      </c>
      <c r="J158" t="str">
        <f t="shared" si="7"/>
        <v>3064600.2924BAG</v>
      </c>
      <c r="K158">
        <f t="shared" si="8"/>
        <v>1145</v>
      </c>
      <c r="P158">
        <v>9317</v>
      </c>
      <c r="Q158" t="s">
        <v>9196</v>
      </c>
      <c r="R158">
        <f>VLOOKUP($P158,$A:$C,2,0)</f>
        <v>338109.26120000001</v>
      </c>
      <c r="S158">
        <f>VLOOKUP($P158,$A:$C,3,0)</f>
        <v>3059454.7722</v>
      </c>
    </row>
    <row r="159" spans="1:19" x14ac:dyDescent="0.25">
      <c r="A159">
        <v>1146</v>
      </c>
      <c r="B159">
        <v>336984.5135</v>
      </c>
      <c r="C159">
        <v>3064624.4909999999</v>
      </c>
      <c r="D159" t="s">
        <v>263</v>
      </c>
      <c r="E159" t="str">
        <f>ROUNDUP(B159,3)&amp;"-"&amp;ROUNDUP(C159,3)</f>
        <v>336984.514-3064624.491</v>
      </c>
      <c r="F159" t="str">
        <f>E159&amp;"-"&amp;D159</f>
        <v>336984.514-3064624.491-BAG</v>
      </c>
      <c r="G159">
        <f>A159</f>
        <v>1146</v>
      </c>
      <c r="H159" t="e">
        <f>VLOOKUP(G159,#REF!,1,0)</f>
        <v>#REF!</v>
      </c>
      <c r="I159" t="str">
        <f t="shared" si="6"/>
        <v>336984.5135BAG</v>
      </c>
      <c r="J159" t="str">
        <f t="shared" si="7"/>
        <v>3064624.491BAG</v>
      </c>
      <c r="K159">
        <f t="shared" si="8"/>
        <v>1146</v>
      </c>
      <c r="P159">
        <v>4045</v>
      </c>
      <c r="Q159" t="s">
        <v>9197</v>
      </c>
      <c r="R159">
        <f>VLOOKUP($P159,$A:$C,2,0)</f>
        <v>337450.94640000002</v>
      </c>
      <c r="S159">
        <f>VLOOKUP($P159,$A:$C,3,0)</f>
        <v>3062345.2337000002</v>
      </c>
    </row>
    <row r="160" spans="1:19" x14ac:dyDescent="0.25">
      <c r="A160">
        <v>1147</v>
      </c>
      <c r="B160">
        <v>336986.04619999998</v>
      </c>
      <c r="C160">
        <v>3064647.5843000002</v>
      </c>
      <c r="D160" t="s">
        <v>263</v>
      </c>
      <c r="E160" t="str">
        <f>ROUNDUP(B160,3)&amp;"-"&amp;ROUNDUP(C160,3)</f>
        <v>336986.047-3064647.585</v>
      </c>
      <c r="F160" t="str">
        <f>E160&amp;"-"&amp;D160</f>
        <v>336986.047-3064647.585-BAG</v>
      </c>
      <c r="G160">
        <f>A160</f>
        <v>1147</v>
      </c>
      <c r="H160" t="e">
        <f>VLOOKUP(G160,#REF!,1,0)</f>
        <v>#REF!</v>
      </c>
      <c r="I160" t="str">
        <f t="shared" si="6"/>
        <v>336986.0462BAG</v>
      </c>
      <c r="J160" t="str">
        <f t="shared" si="7"/>
        <v>3064647.5843BAG</v>
      </c>
      <c r="K160">
        <f t="shared" si="8"/>
        <v>1147</v>
      </c>
      <c r="P160">
        <v>4056</v>
      </c>
      <c r="Q160" t="s">
        <v>9198</v>
      </c>
      <c r="R160">
        <f>VLOOKUP($P160,$A:$C,2,0)</f>
        <v>337770.58779999998</v>
      </c>
      <c r="S160">
        <f>VLOOKUP($P160,$A:$C,3,0)</f>
        <v>3062977.1705</v>
      </c>
    </row>
    <row r="161" spans="1:19" x14ac:dyDescent="0.25">
      <c r="A161">
        <v>1148</v>
      </c>
      <c r="B161">
        <v>336987.78759999998</v>
      </c>
      <c r="C161">
        <v>3064656.5457000001</v>
      </c>
      <c r="D161" t="s">
        <v>263</v>
      </c>
      <c r="E161" t="str">
        <f>ROUNDUP(B161,3)&amp;"-"&amp;ROUNDUP(C161,3)</f>
        <v>336987.788-3064656.546</v>
      </c>
      <c r="F161" t="str">
        <f>E161&amp;"-"&amp;D161</f>
        <v>336987.788-3064656.546-BAG</v>
      </c>
      <c r="G161">
        <f>A161</f>
        <v>1148</v>
      </c>
      <c r="H161" t="e">
        <f>VLOOKUP(G161,#REF!,1,0)</f>
        <v>#REF!</v>
      </c>
      <c r="I161" t="str">
        <f t="shared" si="6"/>
        <v>336987.7876BAG</v>
      </c>
      <c r="J161" t="str">
        <f t="shared" si="7"/>
        <v>3064656.5457BAG</v>
      </c>
      <c r="K161">
        <f t="shared" si="8"/>
        <v>1148</v>
      </c>
      <c r="P161">
        <v>4061</v>
      </c>
      <c r="Q161" t="s">
        <v>9199</v>
      </c>
      <c r="R161">
        <f>VLOOKUP($P161,$A:$C,2,0)</f>
        <v>337936.01620000001</v>
      </c>
      <c r="S161">
        <f>VLOOKUP($P161,$A:$C,3,0)</f>
        <v>3063321.6537000001</v>
      </c>
    </row>
    <row r="162" spans="1:19" x14ac:dyDescent="0.25">
      <c r="A162">
        <v>1149</v>
      </c>
      <c r="B162">
        <v>336990.64390000002</v>
      </c>
      <c r="C162">
        <v>3064671.2447000002</v>
      </c>
      <c r="D162" t="s">
        <v>263</v>
      </c>
      <c r="E162" t="str">
        <f>ROUNDUP(B162,3)&amp;"-"&amp;ROUNDUP(C162,3)</f>
        <v>336990.644-3064671.245</v>
      </c>
      <c r="F162" t="str">
        <f>E162&amp;"-"&amp;D162</f>
        <v>336990.644-3064671.245-BAG</v>
      </c>
      <c r="G162">
        <f>A162</f>
        <v>1149</v>
      </c>
      <c r="H162" t="e">
        <f>VLOOKUP(G162,#REF!,1,0)</f>
        <v>#REF!</v>
      </c>
      <c r="I162" t="str">
        <f t="shared" si="6"/>
        <v>336990.6439BAG</v>
      </c>
      <c r="J162" t="str">
        <f t="shared" si="7"/>
        <v>3064671.2447BAG</v>
      </c>
      <c r="K162">
        <f t="shared" si="8"/>
        <v>1149</v>
      </c>
      <c r="P162">
        <v>4069</v>
      </c>
      <c r="Q162" t="s">
        <v>9200</v>
      </c>
      <c r="R162">
        <f>VLOOKUP($P162,$A:$C,2,0)</f>
        <v>338306.30440000002</v>
      </c>
      <c r="S162">
        <f>VLOOKUP($P162,$A:$C,3,0)</f>
        <v>3063844.9515</v>
      </c>
    </row>
    <row r="163" spans="1:19" x14ac:dyDescent="0.25">
      <c r="A163">
        <v>1150</v>
      </c>
      <c r="B163">
        <v>336966.9069</v>
      </c>
      <c r="C163">
        <v>3064679.4704999998</v>
      </c>
      <c r="D163" t="s">
        <v>263</v>
      </c>
      <c r="E163" t="str">
        <f>ROUNDUP(B163,3)&amp;"-"&amp;ROUNDUP(C163,3)</f>
        <v>336966.907-3064679.471</v>
      </c>
      <c r="F163" t="str">
        <f>E163&amp;"-"&amp;D163</f>
        <v>336966.907-3064679.471-BAG</v>
      </c>
      <c r="G163">
        <f>A163</f>
        <v>1150</v>
      </c>
      <c r="H163" t="e">
        <f>VLOOKUP(G163,#REF!,1,0)</f>
        <v>#REF!</v>
      </c>
      <c r="I163" t="str">
        <f t="shared" si="6"/>
        <v>336966.9069BAG</v>
      </c>
      <c r="J163" t="str">
        <f t="shared" si="7"/>
        <v>3064679.4705BAG</v>
      </c>
      <c r="K163">
        <f t="shared" si="8"/>
        <v>1150</v>
      </c>
      <c r="P163">
        <v>4072</v>
      </c>
      <c r="Q163" t="s">
        <v>9201</v>
      </c>
      <c r="R163">
        <f>VLOOKUP($P163,$A:$C,2,0)</f>
        <v>338418.80589999998</v>
      </c>
      <c r="S163">
        <f>VLOOKUP($P163,$A:$C,3,0)</f>
        <v>3064033.1943999999</v>
      </c>
    </row>
    <row r="164" spans="1:19" x14ac:dyDescent="0.25">
      <c r="A164">
        <v>1151</v>
      </c>
      <c r="B164">
        <v>336951.06040000002</v>
      </c>
      <c r="C164">
        <v>3064683.3327000001</v>
      </c>
      <c r="D164" t="s">
        <v>263</v>
      </c>
      <c r="E164" t="str">
        <f>ROUNDUP(B164,3)&amp;"-"&amp;ROUNDUP(C164,3)</f>
        <v>336951.061-3064683.333</v>
      </c>
      <c r="F164" t="str">
        <f>E164&amp;"-"&amp;D164</f>
        <v>336951.061-3064683.333-BAG</v>
      </c>
      <c r="G164">
        <f>A164</f>
        <v>1151</v>
      </c>
      <c r="H164" t="e">
        <f>VLOOKUP(G164,#REF!,1,0)</f>
        <v>#REF!</v>
      </c>
      <c r="I164" t="str">
        <f t="shared" si="6"/>
        <v>336951.0604BAG</v>
      </c>
      <c r="J164" t="str">
        <f t="shared" si="7"/>
        <v>3064683.3327BAG</v>
      </c>
      <c r="K164">
        <f t="shared" si="8"/>
        <v>1151</v>
      </c>
      <c r="P164">
        <v>4081</v>
      </c>
      <c r="Q164" t="s">
        <v>9202</v>
      </c>
      <c r="R164">
        <f>VLOOKUP($P164,$A:$C,2,0)</f>
        <v>338568.9351</v>
      </c>
      <c r="S164">
        <f>VLOOKUP($P164,$A:$C,3,0)</f>
        <v>3064499.7137000002</v>
      </c>
    </row>
    <row r="165" spans="1:19" x14ac:dyDescent="0.25">
      <c r="A165">
        <v>1152</v>
      </c>
      <c r="B165">
        <v>336935.22210000001</v>
      </c>
      <c r="C165">
        <v>3064687.8029999998</v>
      </c>
      <c r="D165" t="s">
        <v>263</v>
      </c>
      <c r="E165" t="str">
        <f>ROUNDUP(B165,3)&amp;"-"&amp;ROUNDUP(C165,3)</f>
        <v>336935.223-3064687.803</v>
      </c>
      <c r="F165" t="str">
        <f>E165&amp;"-"&amp;D165</f>
        <v>336935.223-3064687.803-BAG</v>
      </c>
      <c r="G165">
        <f>A165</f>
        <v>1152</v>
      </c>
      <c r="H165" t="e">
        <f>VLOOKUP(G165,#REF!,1,0)</f>
        <v>#REF!</v>
      </c>
      <c r="I165" t="str">
        <f t="shared" si="6"/>
        <v>336935.2221BAG</v>
      </c>
      <c r="J165" t="str">
        <f t="shared" si="7"/>
        <v>3064687.803BAG</v>
      </c>
      <c r="K165">
        <f t="shared" si="8"/>
        <v>1152</v>
      </c>
      <c r="P165">
        <v>4109</v>
      </c>
      <c r="Q165" t="s">
        <v>9203</v>
      </c>
      <c r="R165">
        <f>VLOOKUP($P165,$A:$C,2,0)</f>
        <v>338650.76539999997</v>
      </c>
      <c r="S165">
        <f>VLOOKUP($P165,$A:$C,3,0)</f>
        <v>3064273.3933000001</v>
      </c>
    </row>
    <row r="166" spans="1:19" x14ac:dyDescent="0.25">
      <c r="A166">
        <v>1153</v>
      </c>
      <c r="B166">
        <v>336917.5171</v>
      </c>
      <c r="C166">
        <v>3064689.8654</v>
      </c>
      <c r="D166" t="s">
        <v>263</v>
      </c>
      <c r="E166" t="str">
        <f>ROUNDUP(B166,3)&amp;"-"&amp;ROUNDUP(C166,3)</f>
        <v>336917.518-3064689.866</v>
      </c>
      <c r="F166" t="str">
        <f>E166&amp;"-"&amp;D166</f>
        <v>336917.518-3064689.866-BAG</v>
      </c>
      <c r="G166">
        <f>A166</f>
        <v>1153</v>
      </c>
      <c r="H166" t="e">
        <f>VLOOKUP(G166,#REF!,1,0)</f>
        <v>#REF!</v>
      </c>
      <c r="I166" t="str">
        <f t="shared" si="6"/>
        <v>336917.5171BAG</v>
      </c>
      <c r="J166" t="str">
        <f t="shared" si="7"/>
        <v>3064689.8654BAG</v>
      </c>
      <c r="K166">
        <f t="shared" si="8"/>
        <v>1153</v>
      </c>
      <c r="P166">
        <v>4106</v>
      </c>
      <c r="Q166" t="s">
        <v>9204</v>
      </c>
      <c r="R166">
        <f>VLOOKUP($P166,$A:$C,2,0)</f>
        <v>338821.56349999999</v>
      </c>
      <c r="S166">
        <f>VLOOKUP($P166,$A:$C,3,0)</f>
        <v>3064270.3996000001</v>
      </c>
    </row>
    <row r="167" spans="1:19" x14ac:dyDescent="0.25">
      <c r="A167">
        <v>1154</v>
      </c>
      <c r="B167">
        <v>336895.54889999999</v>
      </c>
      <c r="C167">
        <v>3064693.2015</v>
      </c>
      <c r="D167" t="s">
        <v>263</v>
      </c>
      <c r="E167" t="str">
        <f>ROUNDUP(B167,3)&amp;"-"&amp;ROUNDUP(C167,3)</f>
        <v>336895.549-3064693.202</v>
      </c>
      <c r="F167" t="str">
        <f>E167&amp;"-"&amp;D167</f>
        <v>336895.549-3064693.202-BAG</v>
      </c>
      <c r="G167">
        <f>A167</f>
        <v>1154</v>
      </c>
      <c r="H167" t="e">
        <f>VLOOKUP(G167,#REF!,1,0)</f>
        <v>#REF!</v>
      </c>
      <c r="I167" t="str">
        <f t="shared" si="6"/>
        <v>336895.5489BAG</v>
      </c>
      <c r="J167" t="str">
        <f t="shared" si="7"/>
        <v>3064693.2015BAG</v>
      </c>
      <c r="K167">
        <f t="shared" si="8"/>
        <v>1154</v>
      </c>
      <c r="P167">
        <v>4115</v>
      </c>
      <c r="Q167" t="s">
        <v>9205</v>
      </c>
      <c r="R167">
        <f>VLOOKUP($P167,$A:$C,2,0)</f>
        <v>338942.4791</v>
      </c>
      <c r="S167">
        <f>VLOOKUP($P167,$A:$C,3,0)</f>
        <v>3064387.6702000001</v>
      </c>
    </row>
    <row r="168" spans="1:19" x14ac:dyDescent="0.25">
      <c r="A168">
        <v>1155</v>
      </c>
      <c r="B168">
        <v>336880.28940000001</v>
      </c>
      <c r="C168">
        <v>3064695.2311</v>
      </c>
      <c r="D168" t="s">
        <v>263</v>
      </c>
      <c r="E168" t="str">
        <f>ROUNDUP(B168,3)&amp;"-"&amp;ROUNDUP(C168,3)</f>
        <v>336880.29-3064695.232</v>
      </c>
      <c r="F168" t="str">
        <f>E168&amp;"-"&amp;D168</f>
        <v>336880.29-3064695.232-BAG</v>
      </c>
      <c r="G168">
        <f>A168</f>
        <v>1155</v>
      </c>
      <c r="H168" t="e">
        <f>VLOOKUP(G168,#REF!,1,0)</f>
        <v>#REF!</v>
      </c>
      <c r="I168" t="str">
        <f t="shared" si="6"/>
        <v>336880.2894BAG</v>
      </c>
      <c r="J168" t="str">
        <f t="shared" si="7"/>
        <v>3064695.2311BAG</v>
      </c>
      <c r="K168">
        <f t="shared" si="8"/>
        <v>1155</v>
      </c>
      <c r="P168">
        <v>4101</v>
      </c>
      <c r="Q168" t="s">
        <v>9206</v>
      </c>
      <c r="R168">
        <f>VLOOKUP($P168,$A:$C,2,0)</f>
        <v>338993.12760000001</v>
      </c>
      <c r="S168">
        <f>VLOOKUP($P168,$A:$C,3,0)</f>
        <v>3064262.7878</v>
      </c>
    </row>
    <row r="169" spans="1:19" x14ac:dyDescent="0.25">
      <c r="A169">
        <v>1156</v>
      </c>
      <c r="B169">
        <v>336870.12890000001</v>
      </c>
      <c r="C169">
        <v>3064712.7028000001</v>
      </c>
      <c r="D169" t="s">
        <v>263</v>
      </c>
      <c r="E169" t="str">
        <f>ROUNDUP(B169,3)&amp;"-"&amp;ROUNDUP(C169,3)</f>
        <v>336870.129-3064712.703</v>
      </c>
      <c r="F169" t="str">
        <f>E169&amp;"-"&amp;D169</f>
        <v>336870.129-3064712.703-BAG</v>
      </c>
      <c r="G169">
        <f>A169</f>
        <v>1156</v>
      </c>
      <c r="H169" t="e">
        <f>VLOOKUP(G169,#REF!,1,0)</f>
        <v>#REF!</v>
      </c>
      <c r="I169" t="str">
        <f t="shared" si="6"/>
        <v>336870.1289BAG</v>
      </c>
      <c r="J169" t="str">
        <f t="shared" si="7"/>
        <v>3064712.7028BAG</v>
      </c>
      <c r="K169">
        <f t="shared" si="8"/>
        <v>1156</v>
      </c>
      <c r="P169">
        <v>4092</v>
      </c>
      <c r="Q169" t="s">
        <v>9207</v>
      </c>
      <c r="R169">
        <f>VLOOKUP($P169,$A:$C,2,0)</f>
        <v>338868.18489999999</v>
      </c>
      <c r="S169">
        <f>VLOOKUP($P169,$A:$C,3,0)</f>
        <v>3064035.3769999999</v>
      </c>
    </row>
    <row r="170" spans="1:19" x14ac:dyDescent="0.25">
      <c r="A170">
        <v>1157</v>
      </c>
      <c r="B170">
        <v>336869.3063</v>
      </c>
      <c r="C170">
        <v>3064742.5183999999</v>
      </c>
      <c r="D170" t="s">
        <v>263</v>
      </c>
      <c r="E170" t="str">
        <f>ROUNDUP(B170,3)&amp;"-"&amp;ROUNDUP(C170,3)</f>
        <v>336869.307-3064742.519</v>
      </c>
      <c r="F170" t="str">
        <f>E170&amp;"-"&amp;D170</f>
        <v>336869.307-3064742.519-BAG</v>
      </c>
      <c r="G170">
        <f>A170</f>
        <v>1157</v>
      </c>
      <c r="H170" t="e">
        <f>VLOOKUP(G170,#REF!,1,0)</f>
        <v>#REF!</v>
      </c>
      <c r="I170" t="str">
        <f t="shared" si="6"/>
        <v>336869.3063BAG</v>
      </c>
      <c r="J170" t="str">
        <f t="shared" si="7"/>
        <v>3064742.5184BAG</v>
      </c>
      <c r="K170">
        <f t="shared" si="8"/>
        <v>1157</v>
      </c>
      <c r="P170">
        <v>4143</v>
      </c>
      <c r="Q170" t="s">
        <v>9208</v>
      </c>
      <c r="R170">
        <f>VLOOKUP($P170,$A:$C,2,0)</f>
        <v>339042.02250000002</v>
      </c>
      <c r="S170">
        <f>VLOOKUP($P170,$A:$C,3,0)</f>
        <v>3063775.2387000001</v>
      </c>
    </row>
    <row r="171" spans="1:19" x14ac:dyDescent="0.25">
      <c r="A171">
        <v>1158</v>
      </c>
      <c r="B171">
        <v>336870.30949999997</v>
      </c>
      <c r="C171">
        <v>3064771.7012</v>
      </c>
      <c r="D171" t="s">
        <v>263</v>
      </c>
      <c r="E171" t="str">
        <f>ROUNDUP(B171,3)&amp;"-"&amp;ROUNDUP(C171,3)</f>
        <v>336870.31-3064771.702</v>
      </c>
      <c r="F171" t="str">
        <f>E171&amp;"-"&amp;D171</f>
        <v>336870.31-3064771.702-BAG</v>
      </c>
      <c r="G171">
        <f>A171</f>
        <v>1158</v>
      </c>
      <c r="H171" t="e">
        <f>VLOOKUP(G171,#REF!,1,0)</f>
        <v>#REF!</v>
      </c>
      <c r="I171" t="str">
        <f t="shared" si="6"/>
        <v>336870.3095BAG</v>
      </c>
      <c r="J171" t="str">
        <f t="shared" si="7"/>
        <v>3064771.7012BAG</v>
      </c>
      <c r="K171">
        <f t="shared" si="8"/>
        <v>1158</v>
      </c>
      <c r="P171">
        <v>4144</v>
      </c>
      <c r="Q171" t="s">
        <v>9209</v>
      </c>
      <c r="R171">
        <f>VLOOKUP($P171,$A:$C,2,0)</f>
        <v>338619.45510000002</v>
      </c>
      <c r="S171">
        <f>VLOOKUP($P171,$A:$C,3,0)</f>
        <v>3063677.8218999999</v>
      </c>
    </row>
    <row r="172" spans="1:19" x14ac:dyDescent="0.25">
      <c r="A172">
        <v>1159</v>
      </c>
      <c r="B172">
        <v>336868.11719999998</v>
      </c>
      <c r="C172">
        <v>3064790.5865000002</v>
      </c>
      <c r="D172" t="s">
        <v>263</v>
      </c>
      <c r="E172" t="str">
        <f>ROUNDUP(B172,3)&amp;"-"&amp;ROUNDUP(C172,3)</f>
        <v>336868.118-3064790.587</v>
      </c>
      <c r="F172" t="str">
        <f>E172&amp;"-"&amp;D172</f>
        <v>336868.118-3064790.587-BAG</v>
      </c>
      <c r="G172">
        <f>A172</f>
        <v>1159</v>
      </c>
      <c r="H172" t="e">
        <f>VLOOKUP(G172,#REF!,1,0)</f>
        <v>#REF!</v>
      </c>
      <c r="I172" t="str">
        <f t="shared" si="6"/>
        <v>336868.1172BAG</v>
      </c>
      <c r="J172" t="str">
        <f t="shared" si="7"/>
        <v>3064790.5865BAG</v>
      </c>
      <c r="K172">
        <f t="shared" si="8"/>
        <v>1159</v>
      </c>
      <c r="P172">
        <v>4147</v>
      </c>
      <c r="Q172" t="s">
        <v>9210</v>
      </c>
      <c r="R172">
        <f>VLOOKUP($P172,$A:$C,2,0)</f>
        <v>338608.92379999999</v>
      </c>
      <c r="S172">
        <f>VLOOKUP($P172,$A:$C,3,0)</f>
        <v>3063810.0824000002</v>
      </c>
    </row>
    <row r="173" spans="1:19" x14ac:dyDescent="0.25">
      <c r="A173">
        <v>1160</v>
      </c>
      <c r="B173">
        <v>336865.97379999998</v>
      </c>
      <c r="C173">
        <v>3064813.1206</v>
      </c>
      <c r="D173" t="s">
        <v>263</v>
      </c>
      <c r="E173" t="str">
        <f>ROUNDUP(B173,3)&amp;"-"&amp;ROUNDUP(C173,3)</f>
        <v>336865.974-3064813.121</v>
      </c>
      <c r="F173" t="str">
        <f>E173&amp;"-"&amp;D173</f>
        <v>336865.974-3064813.121-BAG</v>
      </c>
      <c r="G173">
        <f>A173</f>
        <v>1160</v>
      </c>
      <c r="H173" t="e">
        <f>VLOOKUP(G173,#REF!,1,0)</f>
        <v>#REF!</v>
      </c>
      <c r="I173" t="str">
        <f t="shared" si="6"/>
        <v>336865.9738BAG</v>
      </c>
      <c r="J173" t="str">
        <f t="shared" si="7"/>
        <v>3064813.1206BAG</v>
      </c>
      <c r="K173">
        <f t="shared" si="8"/>
        <v>1160</v>
      </c>
      <c r="P173">
        <v>4085</v>
      </c>
      <c r="Q173" t="s">
        <v>9211</v>
      </c>
      <c r="R173">
        <f>VLOOKUP($P173,$A:$C,2,0)</f>
        <v>338530.55440000002</v>
      </c>
      <c r="S173">
        <f>VLOOKUP($P173,$A:$C,3,0)</f>
        <v>3063900.7549999999</v>
      </c>
    </row>
    <row r="174" spans="1:19" x14ac:dyDescent="0.25">
      <c r="A174">
        <v>1161</v>
      </c>
      <c r="B174">
        <v>336863.28450000001</v>
      </c>
      <c r="C174">
        <v>3064840.5279999999</v>
      </c>
      <c r="D174" t="s">
        <v>263</v>
      </c>
      <c r="E174" t="str">
        <f>ROUNDUP(B174,3)&amp;"-"&amp;ROUNDUP(C174,3)</f>
        <v>336863.285-3064840.528</v>
      </c>
      <c r="F174" t="str">
        <f>E174&amp;"-"&amp;D174</f>
        <v>336863.285-3064840.528-BAG</v>
      </c>
      <c r="G174">
        <f>A174</f>
        <v>1161</v>
      </c>
      <c r="H174" t="e">
        <f>VLOOKUP(G174,#REF!,1,0)</f>
        <v>#REF!</v>
      </c>
      <c r="I174" t="str">
        <f t="shared" si="6"/>
        <v>336863.2845BAG</v>
      </c>
      <c r="J174" t="str">
        <f t="shared" si="7"/>
        <v>3064840.528BAG</v>
      </c>
      <c r="K174">
        <f t="shared" si="8"/>
        <v>1161</v>
      </c>
      <c r="P174">
        <v>4052</v>
      </c>
      <c r="Q174" t="s">
        <v>9212</v>
      </c>
      <c r="R174">
        <f>VLOOKUP($P174,$A:$C,2,0)</f>
        <v>337616.53899999999</v>
      </c>
      <c r="S174">
        <f>VLOOKUP($P174,$A:$C,3,0)</f>
        <v>3062660.4021000001</v>
      </c>
    </row>
    <row r="175" spans="1:19" x14ac:dyDescent="0.25">
      <c r="A175">
        <v>1162</v>
      </c>
      <c r="B175">
        <v>336863.54570000002</v>
      </c>
      <c r="C175">
        <v>3064859.9885</v>
      </c>
      <c r="D175" t="s">
        <v>263</v>
      </c>
      <c r="E175" t="str">
        <f>ROUNDUP(B175,3)&amp;"-"&amp;ROUNDUP(C175,3)</f>
        <v>336863.546-3064859.989</v>
      </c>
      <c r="F175" t="str">
        <f>E175&amp;"-"&amp;D175</f>
        <v>336863.546-3064859.989-BAG</v>
      </c>
      <c r="G175">
        <f>A175</f>
        <v>1162</v>
      </c>
      <c r="H175" t="e">
        <f>VLOOKUP(G175,#REF!,1,0)</f>
        <v>#REF!</v>
      </c>
      <c r="I175" t="str">
        <f t="shared" si="6"/>
        <v>336863.5457BAG</v>
      </c>
      <c r="J175" t="str">
        <f t="shared" si="7"/>
        <v>3064859.9885BAG</v>
      </c>
      <c r="K175">
        <f t="shared" si="8"/>
        <v>1162</v>
      </c>
      <c r="P175">
        <v>4058</v>
      </c>
      <c r="Q175" t="s">
        <v>9213</v>
      </c>
      <c r="R175">
        <f>VLOOKUP($P175,$A:$C,2,0)</f>
        <v>337849.89419999998</v>
      </c>
      <c r="S175">
        <f>VLOOKUP($P175,$A:$C,3,0)</f>
        <v>3063154.2990000001</v>
      </c>
    </row>
    <row r="176" spans="1:19" x14ac:dyDescent="0.25">
      <c r="A176">
        <v>1163</v>
      </c>
      <c r="B176">
        <v>336865.64110000001</v>
      </c>
      <c r="C176">
        <v>3064879.4243000001</v>
      </c>
      <c r="D176" t="s">
        <v>263</v>
      </c>
      <c r="E176" t="str">
        <f>ROUNDUP(B176,3)&amp;"-"&amp;ROUNDUP(C176,3)</f>
        <v>336865.642-3064879.425</v>
      </c>
      <c r="F176" t="str">
        <f>E176&amp;"-"&amp;D176</f>
        <v>336865.642-3064879.425-BAG</v>
      </c>
      <c r="G176">
        <f>A176</f>
        <v>1163</v>
      </c>
      <c r="H176" t="e">
        <f>VLOOKUP(G176,#REF!,1,0)</f>
        <v>#REF!</v>
      </c>
      <c r="I176" t="str">
        <f t="shared" si="6"/>
        <v>336865.6411BAG</v>
      </c>
      <c r="J176" t="str">
        <f t="shared" si="7"/>
        <v>3064879.4243BAG</v>
      </c>
      <c r="K176">
        <f t="shared" si="8"/>
        <v>1163</v>
      </c>
      <c r="P176">
        <v>4065</v>
      </c>
      <c r="Q176" t="s">
        <v>9214</v>
      </c>
      <c r="R176">
        <f>VLOOKUP($P176,$A:$C,2,0)</f>
        <v>338093.07569999999</v>
      </c>
      <c r="S176">
        <f>VLOOKUP($P176,$A:$C,3,0)</f>
        <v>3063560.6905</v>
      </c>
    </row>
    <row r="177" spans="1:19" x14ac:dyDescent="0.25">
      <c r="A177">
        <v>1164</v>
      </c>
      <c r="B177">
        <v>336867.80170000001</v>
      </c>
      <c r="C177">
        <v>3064903.7252000002</v>
      </c>
      <c r="D177" t="s">
        <v>263</v>
      </c>
      <c r="E177" t="str">
        <f>ROUNDUP(B177,3)&amp;"-"&amp;ROUNDUP(C177,3)</f>
        <v>336867.802-3064903.726</v>
      </c>
      <c r="F177" t="str">
        <f>E177&amp;"-"&amp;D177</f>
        <v>336867.802-3064903.726-BAG</v>
      </c>
      <c r="G177">
        <f>A177</f>
        <v>1164</v>
      </c>
      <c r="H177" t="e">
        <f>VLOOKUP(G177,#REF!,1,0)</f>
        <v>#REF!</v>
      </c>
      <c r="I177" t="str">
        <f t="shared" si="6"/>
        <v>336867.8017BAG</v>
      </c>
      <c r="J177" t="str">
        <f t="shared" si="7"/>
        <v>3064903.7252BAG</v>
      </c>
      <c r="K177">
        <f t="shared" si="8"/>
        <v>1164</v>
      </c>
      <c r="P177">
        <v>4140</v>
      </c>
      <c r="Q177" t="s">
        <v>9215</v>
      </c>
      <c r="R177">
        <f>VLOOKUP($P177,$A:$C,2,0)</f>
        <v>338895.47840000002</v>
      </c>
      <c r="S177">
        <f>VLOOKUP($P177,$A:$C,3,0)</f>
        <v>3063710.8287</v>
      </c>
    </row>
    <row r="178" spans="1:19" x14ac:dyDescent="0.25">
      <c r="A178">
        <v>1165</v>
      </c>
      <c r="B178">
        <v>336874.79599999997</v>
      </c>
      <c r="C178">
        <v>3064923.7034999998</v>
      </c>
      <c r="D178" t="s">
        <v>263</v>
      </c>
      <c r="E178" t="str">
        <f>ROUNDUP(B178,3)&amp;"-"&amp;ROUNDUP(C178,3)</f>
        <v>336874.796-3064923.704</v>
      </c>
      <c r="F178" t="str">
        <f>E178&amp;"-"&amp;D178</f>
        <v>336874.796-3064923.704-BAG</v>
      </c>
      <c r="G178">
        <f>A178</f>
        <v>1165</v>
      </c>
      <c r="H178" t="e">
        <f>VLOOKUP(G178,#REF!,1,0)</f>
        <v>#REF!</v>
      </c>
      <c r="I178" t="str">
        <f t="shared" si="6"/>
        <v>336874.796BAG</v>
      </c>
      <c r="J178" t="str">
        <f t="shared" si="7"/>
        <v>3064923.7035BAG</v>
      </c>
      <c r="K178">
        <f t="shared" si="8"/>
        <v>1165</v>
      </c>
      <c r="P178">
        <v>3026</v>
      </c>
      <c r="Q178" t="s">
        <v>9216</v>
      </c>
      <c r="R178">
        <f>VLOOKUP($P178,$A:$C,2,0)</f>
        <v>335305.67670000001</v>
      </c>
      <c r="S178">
        <f>VLOOKUP($P178,$A:$C,3,0)</f>
        <v>3063964.2226999998</v>
      </c>
    </row>
    <row r="179" spans="1:19" x14ac:dyDescent="0.25">
      <c r="A179">
        <v>1166</v>
      </c>
      <c r="B179">
        <v>336879.34279999998</v>
      </c>
      <c r="C179">
        <v>3064943.5625</v>
      </c>
      <c r="D179" t="s">
        <v>263</v>
      </c>
      <c r="E179" t="str">
        <f>ROUNDUP(B179,3)&amp;"-"&amp;ROUNDUP(C179,3)</f>
        <v>336879.343-3064943.563</v>
      </c>
      <c r="F179" t="str">
        <f>E179&amp;"-"&amp;D179</f>
        <v>336879.343-3064943.563-BAG</v>
      </c>
      <c r="G179">
        <f>A179</f>
        <v>1166</v>
      </c>
      <c r="H179" t="e">
        <f>VLOOKUP(G179,#REF!,1,0)</f>
        <v>#REF!</v>
      </c>
      <c r="I179" t="str">
        <f t="shared" si="6"/>
        <v>336879.3428BAG</v>
      </c>
      <c r="J179" t="str">
        <f t="shared" si="7"/>
        <v>3064943.5625BAG</v>
      </c>
      <c r="K179">
        <f t="shared" si="8"/>
        <v>1166</v>
      </c>
      <c r="P179">
        <v>3039</v>
      </c>
      <c r="Q179" t="s">
        <v>9217</v>
      </c>
      <c r="R179">
        <f>VLOOKUP($P179,$A:$C,2,0)</f>
        <v>335484.87589999998</v>
      </c>
      <c r="S179">
        <f>VLOOKUP($P179,$A:$C,3,0)</f>
        <v>3064169.5394000001</v>
      </c>
    </row>
    <row r="180" spans="1:19" x14ac:dyDescent="0.25">
      <c r="A180">
        <v>1167</v>
      </c>
      <c r="B180">
        <v>336882.65259999997</v>
      </c>
      <c r="C180">
        <v>3064962.3736</v>
      </c>
      <c r="D180" t="s">
        <v>263</v>
      </c>
      <c r="E180" t="str">
        <f>ROUNDUP(B180,3)&amp;"-"&amp;ROUNDUP(C180,3)</f>
        <v>336882.653-3064962.374</v>
      </c>
      <c r="F180" t="str">
        <f>E180&amp;"-"&amp;D180</f>
        <v>336882.653-3064962.374-BAG</v>
      </c>
      <c r="G180">
        <f>A180</f>
        <v>1167</v>
      </c>
      <c r="H180" t="e">
        <f>VLOOKUP(G180,#REF!,1,0)</f>
        <v>#REF!</v>
      </c>
      <c r="I180" t="str">
        <f t="shared" si="6"/>
        <v>336882.6526BAG</v>
      </c>
      <c r="J180" t="str">
        <f t="shared" si="7"/>
        <v>3064962.3736BAG</v>
      </c>
      <c r="K180">
        <f t="shared" si="8"/>
        <v>1167</v>
      </c>
      <c r="P180">
        <v>3095</v>
      </c>
      <c r="Q180" t="s">
        <v>9218</v>
      </c>
      <c r="R180">
        <f>VLOOKUP($P180,$A:$C,2,0)</f>
        <v>335813.60070000001</v>
      </c>
      <c r="S180">
        <f>VLOOKUP($P180,$A:$C,3,0)</f>
        <v>3064042.8028000002</v>
      </c>
    </row>
    <row r="181" spans="1:19" x14ac:dyDescent="0.25">
      <c r="A181">
        <v>1168</v>
      </c>
      <c r="B181">
        <v>336878.6018</v>
      </c>
      <c r="C181">
        <v>3064979.4588000001</v>
      </c>
      <c r="D181" t="s">
        <v>263</v>
      </c>
      <c r="E181" t="str">
        <f>ROUNDUP(B181,3)&amp;"-"&amp;ROUNDUP(C181,3)</f>
        <v>336878.602-3064979.459</v>
      </c>
      <c r="F181" t="str">
        <f>E181&amp;"-"&amp;D181</f>
        <v>336878.602-3064979.459-BAG</v>
      </c>
      <c r="G181">
        <f>A181</f>
        <v>1168</v>
      </c>
      <c r="H181" t="e">
        <f>VLOOKUP(G181,#REF!,1,0)</f>
        <v>#REF!</v>
      </c>
      <c r="I181" t="str">
        <f t="shared" si="6"/>
        <v>336878.6018BAG</v>
      </c>
      <c r="J181" t="str">
        <f t="shared" si="7"/>
        <v>3064979.4588BAG</v>
      </c>
      <c r="K181">
        <f t="shared" si="8"/>
        <v>1168</v>
      </c>
      <c r="P181">
        <v>3045</v>
      </c>
      <c r="Q181" t="s">
        <v>9219</v>
      </c>
      <c r="R181">
        <f>VLOOKUP($P181,$A:$C,2,0)</f>
        <v>335593.78240000003</v>
      </c>
      <c r="S181">
        <f>VLOOKUP($P181,$A:$C,3,0)</f>
        <v>3064434.2420000001</v>
      </c>
    </row>
    <row r="182" spans="1:19" x14ac:dyDescent="0.25">
      <c r="A182">
        <v>1169</v>
      </c>
      <c r="B182">
        <v>336878.88510000001</v>
      </c>
      <c r="C182">
        <v>3064980.4723999999</v>
      </c>
      <c r="D182" t="s">
        <v>263</v>
      </c>
      <c r="E182" t="str">
        <f>ROUNDUP(B182,3)&amp;"-"&amp;ROUNDUP(C182,3)</f>
        <v>336878.886-3064980.473</v>
      </c>
      <c r="F182" t="str">
        <f>E182&amp;"-"&amp;D182</f>
        <v>336878.886-3064980.473-BAG</v>
      </c>
      <c r="G182">
        <f>A182</f>
        <v>1169</v>
      </c>
      <c r="H182" t="e">
        <f>VLOOKUP(G182,#REF!,1,0)</f>
        <v>#REF!</v>
      </c>
      <c r="I182" t="str">
        <f t="shared" si="6"/>
        <v>336878.8851BAG</v>
      </c>
      <c r="J182" t="str">
        <f t="shared" si="7"/>
        <v>3064980.4724BAG</v>
      </c>
      <c r="K182">
        <f t="shared" si="8"/>
        <v>1169</v>
      </c>
      <c r="P182">
        <v>3051</v>
      </c>
      <c r="Q182" t="s">
        <v>9220</v>
      </c>
      <c r="R182">
        <f>VLOOKUP($P182,$A:$C,2,0)</f>
        <v>335701.50400000002</v>
      </c>
      <c r="S182">
        <f>VLOOKUP($P182,$A:$C,3,0)</f>
        <v>3064438.2080999999</v>
      </c>
    </row>
    <row r="183" spans="1:19" x14ac:dyDescent="0.25">
      <c r="A183">
        <v>1170</v>
      </c>
      <c r="B183">
        <v>336882.45559999999</v>
      </c>
      <c r="C183">
        <v>3064993.2445999999</v>
      </c>
      <c r="D183" t="s">
        <v>263</v>
      </c>
      <c r="E183" t="str">
        <f>ROUNDUP(B183,3)&amp;"-"&amp;ROUNDUP(C183,3)</f>
        <v>336882.456-3064993.245</v>
      </c>
      <c r="F183" t="str">
        <f>E183&amp;"-"&amp;D183</f>
        <v>336882.456-3064993.245-BAG</v>
      </c>
      <c r="G183">
        <f>A183</f>
        <v>1170</v>
      </c>
      <c r="H183" t="e">
        <f>VLOOKUP(G183,#REF!,1,0)</f>
        <v>#REF!</v>
      </c>
      <c r="I183" t="str">
        <f t="shared" si="6"/>
        <v>336882.4556BAG</v>
      </c>
      <c r="J183" t="str">
        <f t="shared" si="7"/>
        <v>3064993.2446BAG</v>
      </c>
      <c r="K183">
        <f t="shared" si="8"/>
        <v>1170</v>
      </c>
      <c r="P183">
        <v>3001</v>
      </c>
      <c r="Q183" t="s">
        <v>9221</v>
      </c>
      <c r="R183">
        <f>VLOOKUP($P183,$A:$C,2,0)</f>
        <v>335697.90990000003</v>
      </c>
      <c r="S183">
        <f>VLOOKUP($P183,$A:$C,3,0)</f>
        <v>3064405.3616999998</v>
      </c>
    </row>
    <row r="184" spans="1:19" x14ac:dyDescent="0.25">
      <c r="A184">
        <v>1171</v>
      </c>
      <c r="B184">
        <v>336885.79599999997</v>
      </c>
      <c r="C184">
        <v>3065014.3361999998</v>
      </c>
      <c r="D184" t="s">
        <v>263</v>
      </c>
      <c r="E184" t="str">
        <f>ROUNDUP(B184,3)&amp;"-"&amp;ROUNDUP(C184,3)</f>
        <v>336885.796-3065014.337</v>
      </c>
      <c r="F184" t="str">
        <f>E184&amp;"-"&amp;D184</f>
        <v>336885.796-3065014.337-BAG</v>
      </c>
      <c r="G184">
        <f>A184</f>
        <v>1171</v>
      </c>
      <c r="H184" t="e">
        <f>VLOOKUP(G184,#REF!,1,0)</f>
        <v>#REF!</v>
      </c>
      <c r="I184" t="str">
        <f t="shared" si="6"/>
        <v>336885.796BAG</v>
      </c>
      <c r="J184" t="str">
        <f t="shared" si="7"/>
        <v>3065014.3362BAG</v>
      </c>
      <c r="K184">
        <f t="shared" si="8"/>
        <v>1171</v>
      </c>
      <c r="P184">
        <v>3097</v>
      </c>
      <c r="Q184" t="s">
        <v>9222</v>
      </c>
      <c r="R184">
        <f>VLOOKUP($P184,$A:$C,2,0)</f>
        <v>335256.52059999999</v>
      </c>
      <c r="S184">
        <f>VLOOKUP($P184,$A:$C,3,0)</f>
        <v>3064320.8605</v>
      </c>
    </row>
    <row r="185" spans="1:19" x14ac:dyDescent="0.25">
      <c r="A185">
        <v>1172</v>
      </c>
      <c r="B185">
        <v>336892.74939999997</v>
      </c>
      <c r="C185">
        <v>3065031.2736</v>
      </c>
      <c r="D185" t="s">
        <v>263</v>
      </c>
      <c r="E185" t="str">
        <f>ROUNDUP(B185,3)&amp;"-"&amp;ROUNDUP(C185,3)</f>
        <v>336892.75-3065031.274</v>
      </c>
      <c r="F185" t="str">
        <f>E185&amp;"-"&amp;D185</f>
        <v>336892.75-3065031.274-BAG</v>
      </c>
      <c r="G185">
        <f>A185</f>
        <v>1172</v>
      </c>
      <c r="H185" t="e">
        <f>VLOOKUP(G185,#REF!,1,0)</f>
        <v>#REF!</v>
      </c>
      <c r="I185" t="str">
        <f t="shared" si="6"/>
        <v>336892.7494BAG</v>
      </c>
      <c r="J185" t="str">
        <f t="shared" si="7"/>
        <v>3065031.2736BAG</v>
      </c>
      <c r="K185">
        <f t="shared" si="8"/>
        <v>1172</v>
      </c>
      <c r="P185">
        <v>3101</v>
      </c>
      <c r="Q185" t="s">
        <v>9223</v>
      </c>
      <c r="R185">
        <f>VLOOKUP($P185,$A:$C,2,0)</f>
        <v>335322.3652</v>
      </c>
      <c r="S185">
        <f>VLOOKUP($P185,$A:$C,3,0)</f>
        <v>3064452.8297999999</v>
      </c>
    </row>
    <row r="186" spans="1:19" x14ac:dyDescent="0.25">
      <c r="A186">
        <v>1173</v>
      </c>
      <c r="B186">
        <v>336896.65419999999</v>
      </c>
      <c r="C186">
        <v>3065048.8602</v>
      </c>
      <c r="D186" t="s">
        <v>263</v>
      </c>
      <c r="E186" t="str">
        <f>ROUNDUP(B186,3)&amp;"-"&amp;ROUNDUP(C186,3)</f>
        <v>336896.655-3065048.861</v>
      </c>
      <c r="F186" t="str">
        <f>E186&amp;"-"&amp;D186</f>
        <v>336896.655-3065048.861-BAG</v>
      </c>
      <c r="G186">
        <f>A186</f>
        <v>1173</v>
      </c>
      <c r="H186" t="e">
        <f>VLOOKUP(G186,#REF!,1,0)</f>
        <v>#REF!</v>
      </c>
      <c r="I186" t="str">
        <f t="shared" si="6"/>
        <v>336896.6542BAG</v>
      </c>
      <c r="J186" t="str">
        <f t="shared" si="7"/>
        <v>3065048.8602BAG</v>
      </c>
      <c r="K186">
        <f t="shared" si="8"/>
        <v>1173</v>
      </c>
      <c r="P186">
        <v>3107</v>
      </c>
      <c r="Q186" t="s">
        <v>9224</v>
      </c>
      <c r="R186">
        <f>VLOOKUP($P186,$A:$C,2,0)</f>
        <v>335324.85210000002</v>
      </c>
      <c r="S186">
        <f>VLOOKUP($P186,$A:$C,3,0)</f>
        <v>3064602.8286000001</v>
      </c>
    </row>
    <row r="187" spans="1:19" x14ac:dyDescent="0.25">
      <c r="A187">
        <v>1174</v>
      </c>
      <c r="B187">
        <v>336898.13809999998</v>
      </c>
      <c r="C187">
        <v>3065068.3039000002</v>
      </c>
      <c r="D187" t="s">
        <v>263</v>
      </c>
      <c r="E187" t="str">
        <f>ROUNDUP(B187,3)&amp;"-"&amp;ROUNDUP(C187,3)</f>
        <v>336898.139-3065068.304</v>
      </c>
      <c r="F187" t="str">
        <f>E187&amp;"-"&amp;D187</f>
        <v>336898.139-3065068.304-BAG</v>
      </c>
      <c r="G187">
        <f>A187</f>
        <v>1174</v>
      </c>
      <c r="H187" t="e">
        <f>VLOOKUP(G187,#REF!,1,0)</f>
        <v>#REF!</v>
      </c>
      <c r="I187" t="str">
        <f t="shared" si="6"/>
        <v>336898.1381BAG</v>
      </c>
      <c r="J187" t="str">
        <f t="shared" si="7"/>
        <v>3065068.3039BAG</v>
      </c>
      <c r="K187">
        <f t="shared" si="8"/>
        <v>1174</v>
      </c>
      <c r="P187">
        <v>3118</v>
      </c>
      <c r="Q187" t="s">
        <v>9225</v>
      </c>
      <c r="R187">
        <f>VLOOKUP($P187,$A:$C,2,0)</f>
        <v>335512.0269</v>
      </c>
      <c r="S187">
        <f>VLOOKUP($P187,$A:$C,3,0)</f>
        <v>3064502.6823999998</v>
      </c>
    </row>
    <row r="188" spans="1:19" x14ac:dyDescent="0.25">
      <c r="A188">
        <v>1175</v>
      </c>
      <c r="B188">
        <v>336897.21750000003</v>
      </c>
      <c r="C188">
        <v>3065090.8210999998</v>
      </c>
      <c r="D188" t="s">
        <v>263</v>
      </c>
      <c r="E188" t="str">
        <f>ROUNDUP(B188,3)&amp;"-"&amp;ROUNDUP(C188,3)</f>
        <v>336897.218-3065090.822</v>
      </c>
      <c r="F188" t="str">
        <f>E188&amp;"-"&amp;D188</f>
        <v>336897.218-3065090.822-BAG</v>
      </c>
      <c r="G188">
        <f>A188</f>
        <v>1175</v>
      </c>
      <c r="H188" t="e">
        <f>VLOOKUP(G188,#REF!,1,0)</f>
        <v>#REF!</v>
      </c>
      <c r="I188" t="str">
        <f t="shared" si="6"/>
        <v>336897.2175BAG</v>
      </c>
      <c r="J188" t="str">
        <f t="shared" si="7"/>
        <v>3065090.8211BAG</v>
      </c>
      <c r="K188">
        <f t="shared" si="8"/>
        <v>1175</v>
      </c>
      <c r="P188">
        <v>3069</v>
      </c>
      <c r="Q188" t="s">
        <v>9226</v>
      </c>
      <c r="R188">
        <f>VLOOKUP($P188,$A:$C,2,0)</f>
        <v>335749.8725</v>
      </c>
      <c r="S188">
        <f>VLOOKUP($P188,$A:$C,3,0)</f>
        <v>3064689.2640999998</v>
      </c>
    </row>
    <row r="189" spans="1:19" x14ac:dyDescent="0.25">
      <c r="A189">
        <v>1176</v>
      </c>
      <c r="B189">
        <v>336903.61259999999</v>
      </c>
      <c r="C189">
        <v>3065111.7193999998</v>
      </c>
      <c r="D189" t="s">
        <v>263</v>
      </c>
      <c r="E189" t="str">
        <f>ROUNDUP(B189,3)&amp;"-"&amp;ROUNDUP(C189,3)</f>
        <v>336903.613-3065111.72</v>
      </c>
      <c r="F189" t="str">
        <f>E189&amp;"-"&amp;D189</f>
        <v>336903.613-3065111.72-BAG</v>
      </c>
      <c r="G189">
        <f>A189</f>
        <v>1176</v>
      </c>
      <c r="H189" t="e">
        <f>VLOOKUP(G189,#REF!,1,0)</f>
        <v>#REF!</v>
      </c>
      <c r="I189" t="str">
        <f t="shared" si="6"/>
        <v>336903.6126BAG</v>
      </c>
      <c r="J189" t="str">
        <f t="shared" si="7"/>
        <v>3065111.7194BAG</v>
      </c>
      <c r="K189">
        <f t="shared" si="8"/>
        <v>1176</v>
      </c>
      <c r="P189">
        <v>3122</v>
      </c>
      <c r="Q189" t="s">
        <v>9227</v>
      </c>
      <c r="R189">
        <f>VLOOKUP($P189,$A:$C,2,0)</f>
        <v>335981.4522</v>
      </c>
      <c r="S189">
        <f>VLOOKUP($P189,$A:$C,3,0)</f>
        <v>3064782.39</v>
      </c>
    </row>
    <row r="190" spans="1:19" x14ac:dyDescent="0.25">
      <c r="A190">
        <v>1177</v>
      </c>
      <c r="B190">
        <v>336909.40850000002</v>
      </c>
      <c r="C190">
        <v>3065133.5381</v>
      </c>
      <c r="D190" t="s">
        <v>263</v>
      </c>
      <c r="E190" t="str">
        <f>ROUNDUP(B190,3)&amp;"-"&amp;ROUNDUP(C190,3)</f>
        <v>336909.409-3065133.539</v>
      </c>
      <c r="F190" t="str">
        <f>E190&amp;"-"&amp;D190</f>
        <v>336909.409-3065133.539-BAG</v>
      </c>
      <c r="G190">
        <f>A190</f>
        <v>1177</v>
      </c>
      <c r="H190" t="e">
        <f>VLOOKUP(G190,#REF!,1,0)</f>
        <v>#REF!</v>
      </c>
      <c r="I190" t="str">
        <f t="shared" si="6"/>
        <v>336909.4085BAG</v>
      </c>
      <c r="J190" t="str">
        <f t="shared" si="7"/>
        <v>3065133.5381BAG</v>
      </c>
      <c r="K190">
        <f t="shared" si="8"/>
        <v>1177</v>
      </c>
      <c r="P190">
        <v>3119</v>
      </c>
      <c r="Q190" t="s">
        <v>9228</v>
      </c>
      <c r="R190">
        <f>VLOOKUP($P190,$A:$C,2,0)</f>
        <v>336035.93930000003</v>
      </c>
      <c r="S190">
        <f>VLOOKUP($P190,$A:$C,3,0)</f>
        <v>3064828.6828999999</v>
      </c>
    </row>
    <row r="191" spans="1:19" x14ac:dyDescent="0.25">
      <c r="A191">
        <v>1178</v>
      </c>
      <c r="B191">
        <v>336924.43979999999</v>
      </c>
      <c r="C191">
        <v>3065160.0987</v>
      </c>
      <c r="D191" t="s">
        <v>263</v>
      </c>
      <c r="E191" t="str">
        <f>ROUNDUP(B191,3)&amp;"-"&amp;ROUNDUP(C191,3)</f>
        <v>336924.44-3065160.099</v>
      </c>
      <c r="F191" t="str">
        <f>E191&amp;"-"&amp;D191</f>
        <v>336924.44-3065160.099-BAG</v>
      </c>
      <c r="G191">
        <f>A191</f>
        <v>1178</v>
      </c>
      <c r="H191" t="e">
        <f>VLOOKUP(G191,#REF!,1,0)</f>
        <v>#REF!</v>
      </c>
      <c r="I191" t="str">
        <f t="shared" si="6"/>
        <v>336924.4398BAG</v>
      </c>
      <c r="J191" t="str">
        <f t="shared" si="7"/>
        <v>3065160.0987BAG</v>
      </c>
      <c r="K191">
        <f t="shared" si="8"/>
        <v>1178</v>
      </c>
      <c r="P191">
        <v>3137</v>
      </c>
      <c r="Q191" t="s">
        <v>9229</v>
      </c>
      <c r="R191">
        <f>VLOOKUP($P191,$A:$C,2,0)</f>
        <v>335637.07400000002</v>
      </c>
      <c r="S191">
        <f>VLOOKUP($P191,$A:$C,3,0)</f>
        <v>3064947.9166999999</v>
      </c>
    </row>
    <row r="192" spans="1:19" x14ac:dyDescent="0.25">
      <c r="A192">
        <v>1179</v>
      </c>
      <c r="B192">
        <v>336941.82659999997</v>
      </c>
      <c r="C192">
        <v>3065179.9371000002</v>
      </c>
      <c r="D192" t="s">
        <v>263</v>
      </c>
      <c r="E192" t="str">
        <f>ROUNDUP(B192,3)&amp;"-"&amp;ROUNDUP(C192,3)</f>
        <v>336941.827-3065179.938</v>
      </c>
      <c r="F192" t="str">
        <f>E192&amp;"-"&amp;D192</f>
        <v>336941.827-3065179.938-BAG</v>
      </c>
      <c r="G192">
        <f>A192</f>
        <v>1179</v>
      </c>
      <c r="H192" t="e">
        <f>VLOOKUP(G192,#REF!,1,0)</f>
        <v>#REF!</v>
      </c>
      <c r="I192" t="str">
        <f t="shared" si="6"/>
        <v>336941.8266BAG</v>
      </c>
      <c r="J192" t="str">
        <f t="shared" si="7"/>
        <v>3065179.9371BAG</v>
      </c>
      <c r="K192">
        <f t="shared" si="8"/>
        <v>1179</v>
      </c>
      <c r="P192">
        <v>3133</v>
      </c>
      <c r="Q192" t="s">
        <v>9230</v>
      </c>
      <c r="R192">
        <f>VLOOKUP($P192,$A:$C,2,0)</f>
        <v>335695.96899999998</v>
      </c>
      <c r="S192">
        <f>VLOOKUP($P192,$A:$C,3,0)</f>
        <v>3064897.5542000001</v>
      </c>
    </row>
    <row r="193" spans="1:19" x14ac:dyDescent="0.25">
      <c r="A193">
        <v>1180</v>
      </c>
      <c r="B193">
        <v>336959.2378</v>
      </c>
      <c r="C193">
        <v>3065201.5998</v>
      </c>
      <c r="D193" t="s">
        <v>263</v>
      </c>
      <c r="E193" t="str">
        <f>ROUNDUP(B193,3)&amp;"-"&amp;ROUNDUP(C193,3)</f>
        <v>336959.238-3065201.6</v>
      </c>
      <c r="F193" t="str">
        <f>E193&amp;"-"&amp;D193</f>
        <v>336959.238-3065201.6-BAG</v>
      </c>
      <c r="G193">
        <f>A193</f>
        <v>1180</v>
      </c>
      <c r="H193" t="e">
        <f>VLOOKUP(G193,#REF!,1,0)</f>
        <v>#REF!</v>
      </c>
      <c r="I193" t="str">
        <f t="shared" si="6"/>
        <v>336959.2378BAG</v>
      </c>
      <c r="J193" t="str">
        <f t="shared" si="7"/>
        <v>3065201.5998BAG</v>
      </c>
      <c r="K193">
        <f t="shared" si="8"/>
        <v>1180</v>
      </c>
      <c r="P193">
        <v>3151</v>
      </c>
      <c r="Q193" t="s">
        <v>9231</v>
      </c>
      <c r="R193">
        <f>VLOOKUP($P193,$A:$C,2,0)</f>
        <v>335781.88050000003</v>
      </c>
      <c r="S193">
        <f>VLOOKUP($P193,$A:$C,3,0)</f>
        <v>3065039.9493</v>
      </c>
    </row>
    <row r="194" spans="1:19" x14ac:dyDescent="0.25">
      <c r="A194">
        <v>1181</v>
      </c>
      <c r="B194">
        <v>336974.21990000003</v>
      </c>
      <c r="C194">
        <v>3065224.5115999999</v>
      </c>
      <c r="D194" t="s">
        <v>263</v>
      </c>
      <c r="E194" t="str">
        <f>ROUNDUP(B194,3)&amp;"-"&amp;ROUNDUP(C194,3)</f>
        <v>336974.22-3065224.512</v>
      </c>
      <c r="F194" t="str">
        <f>E194&amp;"-"&amp;D194</f>
        <v>336974.22-3065224.512-BAG</v>
      </c>
      <c r="G194">
        <f>A194</f>
        <v>1181</v>
      </c>
      <c r="H194" t="e">
        <f>VLOOKUP(G194,#REF!,1,0)</f>
        <v>#REF!</v>
      </c>
      <c r="I194" t="str">
        <f t="shared" si="6"/>
        <v>336974.2199BAG</v>
      </c>
      <c r="J194" t="str">
        <f t="shared" si="7"/>
        <v>3065224.5116BAG</v>
      </c>
      <c r="K194">
        <f t="shared" si="8"/>
        <v>1181</v>
      </c>
      <c r="P194">
        <v>3163</v>
      </c>
      <c r="Q194" t="s">
        <v>9232</v>
      </c>
      <c r="R194">
        <f>VLOOKUP($P194,$A:$C,2,0)</f>
        <v>335887.19439999998</v>
      </c>
      <c r="S194">
        <f>VLOOKUP($P194,$A:$C,3,0)</f>
        <v>3065095.5573999998</v>
      </c>
    </row>
    <row r="195" spans="1:19" x14ac:dyDescent="0.25">
      <c r="A195">
        <v>1182</v>
      </c>
      <c r="B195">
        <v>336987.31089999998</v>
      </c>
      <c r="C195">
        <v>3065243.1910999999</v>
      </c>
      <c r="D195" t="s">
        <v>263</v>
      </c>
      <c r="E195" t="str">
        <f>ROUNDUP(B195,3)&amp;"-"&amp;ROUNDUP(C195,3)</f>
        <v>336987.311-3065243.192</v>
      </c>
      <c r="F195" t="str">
        <f>E195&amp;"-"&amp;D195</f>
        <v>336987.311-3065243.192-BAG</v>
      </c>
      <c r="G195">
        <f>A195</f>
        <v>1182</v>
      </c>
      <c r="H195" t="e">
        <f>VLOOKUP(G195,#REF!,1,0)</f>
        <v>#REF!</v>
      </c>
      <c r="I195" t="str">
        <f t="shared" ref="I195:I258" si="9">B195&amp;D195</f>
        <v>336987.3109BAG</v>
      </c>
      <c r="J195" t="str">
        <f t="shared" ref="J195:J258" si="10">C195&amp;D195</f>
        <v>3065243.1911BAG</v>
      </c>
      <c r="K195">
        <f t="shared" ref="K195:K258" si="11">G195</f>
        <v>1182</v>
      </c>
      <c r="P195">
        <v>3173</v>
      </c>
      <c r="Q195" t="s">
        <v>9233</v>
      </c>
      <c r="R195">
        <f>VLOOKUP($P195,$A:$C,2,0)</f>
        <v>336026.19040000002</v>
      </c>
      <c r="S195">
        <f>VLOOKUP($P195,$A:$C,3,0)</f>
        <v>3065370.8157000002</v>
      </c>
    </row>
    <row r="196" spans="1:19" x14ac:dyDescent="0.25">
      <c r="A196">
        <v>1183</v>
      </c>
      <c r="B196">
        <v>336996.1225</v>
      </c>
      <c r="C196">
        <v>3065261.9279</v>
      </c>
      <c r="D196" t="s">
        <v>263</v>
      </c>
      <c r="E196" t="str">
        <f>ROUNDUP(B196,3)&amp;"-"&amp;ROUNDUP(C196,3)</f>
        <v>336996.123-3065261.928</v>
      </c>
      <c r="F196" t="str">
        <f>E196&amp;"-"&amp;D196</f>
        <v>336996.123-3065261.928-BAG</v>
      </c>
      <c r="G196">
        <f>A196</f>
        <v>1183</v>
      </c>
      <c r="H196" t="e">
        <f>VLOOKUP(G196,#REF!,1,0)</f>
        <v>#REF!</v>
      </c>
      <c r="I196" t="str">
        <f t="shared" si="9"/>
        <v>336996.1225BAG</v>
      </c>
      <c r="J196" t="str">
        <f t="shared" si="10"/>
        <v>3065261.9279BAG</v>
      </c>
      <c r="K196">
        <f t="shared" si="11"/>
        <v>1183</v>
      </c>
      <c r="P196">
        <v>3177</v>
      </c>
      <c r="Q196" t="s">
        <v>9234</v>
      </c>
      <c r="R196">
        <f>VLOOKUP($P196,$A:$C,2,0)</f>
        <v>336227.58889999997</v>
      </c>
      <c r="S196">
        <f>VLOOKUP($P196,$A:$C,3,0)</f>
        <v>3065293.9857999999</v>
      </c>
    </row>
    <row r="197" spans="1:19" x14ac:dyDescent="0.25">
      <c r="A197">
        <v>1184</v>
      </c>
      <c r="B197">
        <v>337004.96669999999</v>
      </c>
      <c r="C197">
        <v>3065283.0973</v>
      </c>
      <c r="D197" t="s">
        <v>263</v>
      </c>
      <c r="E197" t="str">
        <f>ROUNDUP(B197,3)&amp;"-"&amp;ROUNDUP(C197,3)</f>
        <v>337004.967-3065283.098</v>
      </c>
      <c r="F197" t="str">
        <f>E197&amp;"-"&amp;D197</f>
        <v>337004.967-3065283.098-BAG</v>
      </c>
      <c r="G197">
        <f>A197</f>
        <v>1184</v>
      </c>
      <c r="H197" t="e">
        <f>VLOOKUP(G197,#REF!,1,0)</f>
        <v>#REF!</v>
      </c>
      <c r="I197" t="str">
        <f t="shared" si="9"/>
        <v>337004.9667BAG</v>
      </c>
      <c r="J197" t="str">
        <f t="shared" si="10"/>
        <v>3065283.0973BAG</v>
      </c>
      <c r="K197">
        <f t="shared" si="11"/>
        <v>1184</v>
      </c>
      <c r="P197">
        <v>3199</v>
      </c>
      <c r="Q197" t="s">
        <v>9235</v>
      </c>
      <c r="R197">
        <f>VLOOKUP($P197,$A:$C,2,0)</f>
        <v>336227.24969999999</v>
      </c>
      <c r="S197">
        <f>VLOOKUP($P197,$A:$C,3,0)</f>
        <v>3065425.0392999998</v>
      </c>
    </row>
    <row r="198" spans="1:19" x14ac:dyDescent="0.25">
      <c r="A198">
        <v>1185</v>
      </c>
      <c r="B198">
        <v>337012.5392</v>
      </c>
      <c r="C198">
        <v>3065300.6343</v>
      </c>
      <c r="D198" t="s">
        <v>263</v>
      </c>
      <c r="E198" t="str">
        <f>ROUNDUP(B198,3)&amp;"-"&amp;ROUNDUP(C198,3)</f>
        <v>337012.54-3065300.635</v>
      </c>
      <c r="F198" t="str">
        <f>E198&amp;"-"&amp;D198</f>
        <v>337012.54-3065300.635-BAG</v>
      </c>
      <c r="G198">
        <f>A198</f>
        <v>1185</v>
      </c>
      <c r="H198" t="e">
        <f>VLOOKUP(G198,#REF!,1,0)</f>
        <v>#REF!</v>
      </c>
      <c r="I198" t="str">
        <f t="shared" si="9"/>
        <v>337012.5392BAG</v>
      </c>
      <c r="J198" t="str">
        <f t="shared" si="10"/>
        <v>3065300.6343BAG</v>
      </c>
      <c r="K198">
        <f t="shared" si="11"/>
        <v>1185</v>
      </c>
      <c r="P198">
        <v>3182</v>
      </c>
      <c r="Q198" t="s">
        <v>9236</v>
      </c>
      <c r="R198">
        <f>VLOOKUP($P198,$A:$C,2,0)</f>
        <v>336024.9228</v>
      </c>
      <c r="S198">
        <f>VLOOKUP($P198,$A:$C,3,0)</f>
        <v>3065478.8297999999</v>
      </c>
    </row>
    <row r="199" spans="1:19" x14ac:dyDescent="0.25">
      <c r="A199">
        <v>1186</v>
      </c>
      <c r="B199">
        <v>337003.74459999998</v>
      </c>
      <c r="C199">
        <v>3065328.7307000002</v>
      </c>
      <c r="D199" t="s">
        <v>263</v>
      </c>
      <c r="E199" t="str">
        <f>ROUNDUP(B199,3)&amp;"-"&amp;ROUNDUP(C199,3)</f>
        <v>337003.745-3065328.731</v>
      </c>
      <c r="F199" t="str">
        <f>E199&amp;"-"&amp;D199</f>
        <v>337003.745-3065328.731-BAG</v>
      </c>
      <c r="G199">
        <f>A199</f>
        <v>1186</v>
      </c>
      <c r="H199" t="e">
        <f>VLOOKUP(G199,#REF!,1,0)</f>
        <v>#REF!</v>
      </c>
      <c r="I199" t="str">
        <f t="shared" si="9"/>
        <v>337003.7446BAG</v>
      </c>
      <c r="J199" t="str">
        <f t="shared" si="10"/>
        <v>3065328.7307BAG</v>
      </c>
      <c r="K199">
        <f t="shared" si="11"/>
        <v>1186</v>
      </c>
      <c r="P199">
        <v>3189</v>
      </c>
      <c r="Q199" t="s">
        <v>9237</v>
      </c>
      <c r="R199">
        <f>VLOOKUP($P199,$A:$C,2,0)</f>
        <v>335977.49479999999</v>
      </c>
      <c r="S199">
        <f>VLOOKUP($P199,$A:$C,3,0)</f>
        <v>3065599.6664999998</v>
      </c>
    </row>
    <row r="200" spans="1:19" x14ac:dyDescent="0.25">
      <c r="A200">
        <v>1187</v>
      </c>
      <c r="B200">
        <v>336985.00559999997</v>
      </c>
      <c r="C200">
        <v>3065344.7960000001</v>
      </c>
      <c r="D200" t="s">
        <v>263</v>
      </c>
      <c r="E200" t="str">
        <f>ROUNDUP(B200,3)&amp;"-"&amp;ROUNDUP(C200,3)</f>
        <v>336985.006-3065344.796</v>
      </c>
      <c r="F200" t="str">
        <f>E200&amp;"-"&amp;D200</f>
        <v>336985.006-3065344.796-BAG</v>
      </c>
      <c r="G200">
        <f>A200</f>
        <v>1187</v>
      </c>
      <c r="H200" t="e">
        <f>VLOOKUP(G200,#REF!,1,0)</f>
        <v>#REF!</v>
      </c>
      <c r="I200" t="str">
        <f t="shared" si="9"/>
        <v>336985.0056BAG</v>
      </c>
      <c r="J200" t="str">
        <f t="shared" si="10"/>
        <v>3065344.796BAG</v>
      </c>
      <c r="K200">
        <f t="shared" si="11"/>
        <v>1187</v>
      </c>
      <c r="P200">
        <v>3191</v>
      </c>
      <c r="Q200" t="s">
        <v>9238</v>
      </c>
      <c r="R200">
        <f>VLOOKUP($P200,$A:$C,2,0)</f>
        <v>336044.61119999998</v>
      </c>
      <c r="S200">
        <f>VLOOKUP($P200,$A:$C,3,0)</f>
        <v>3065624.9685</v>
      </c>
    </row>
    <row r="201" spans="1:19" x14ac:dyDescent="0.25">
      <c r="A201">
        <v>1188</v>
      </c>
      <c r="B201">
        <v>336960.7156</v>
      </c>
      <c r="C201">
        <v>3065357.2864000001</v>
      </c>
      <c r="D201" t="s">
        <v>263</v>
      </c>
      <c r="E201" t="str">
        <f>ROUNDUP(B201,3)&amp;"-"&amp;ROUNDUP(C201,3)</f>
        <v>336960.716-3065357.287</v>
      </c>
      <c r="F201" t="str">
        <f>E201&amp;"-"&amp;D201</f>
        <v>336960.716-3065357.287-BAG</v>
      </c>
      <c r="G201">
        <f>A201</f>
        <v>1188</v>
      </c>
      <c r="H201" t="e">
        <f>VLOOKUP(G201,#REF!,1,0)</f>
        <v>#REF!</v>
      </c>
      <c r="I201" t="str">
        <f t="shared" si="9"/>
        <v>336960.7156BAG</v>
      </c>
      <c r="J201" t="str">
        <f t="shared" si="10"/>
        <v>3065357.2864BAG</v>
      </c>
      <c r="K201">
        <f t="shared" si="11"/>
        <v>1188</v>
      </c>
      <c r="P201">
        <v>2185</v>
      </c>
      <c r="Q201" t="s">
        <v>9239</v>
      </c>
      <c r="R201">
        <f>VLOOKUP($P201,$A:$C,2,0)</f>
        <v>336370.00890000002</v>
      </c>
      <c r="S201">
        <f>VLOOKUP($P201,$A:$C,3,0)</f>
        <v>3063842.5008</v>
      </c>
    </row>
    <row r="202" spans="1:19" x14ac:dyDescent="0.25">
      <c r="A202">
        <v>1189</v>
      </c>
      <c r="B202">
        <v>336941.38170000003</v>
      </c>
      <c r="C202">
        <v>3065374.5762</v>
      </c>
      <c r="D202" t="s">
        <v>263</v>
      </c>
      <c r="E202" t="str">
        <f>ROUNDUP(B202,3)&amp;"-"&amp;ROUNDUP(C202,3)</f>
        <v>336941.382-3065374.577</v>
      </c>
      <c r="F202" t="str">
        <f>E202&amp;"-"&amp;D202</f>
        <v>336941.382-3065374.577-BAG</v>
      </c>
      <c r="G202">
        <f>A202</f>
        <v>1189</v>
      </c>
      <c r="H202" t="e">
        <f>VLOOKUP(G202,#REF!,1,0)</f>
        <v>#REF!</v>
      </c>
      <c r="I202" t="str">
        <f t="shared" si="9"/>
        <v>336941.3817BAG</v>
      </c>
      <c r="J202" t="str">
        <f t="shared" si="10"/>
        <v>3065374.5762BAG</v>
      </c>
      <c r="K202">
        <f t="shared" si="11"/>
        <v>1189</v>
      </c>
      <c r="P202">
        <v>2056</v>
      </c>
      <c r="Q202" t="s">
        <v>9240</v>
      </c>
      <c r="R202">
        <f>VLOOKUP($P202,$A:$C,2,0)</f>
        <v>336298.71360000002</v>
      </c>
      <c r="S202">
        <f>VLOOKUP($P202,$A:$C,3,0)</f>
        <v>3063962.0539000002</v>
      </c>
    </row>
    <row r="203" spans="1:19" x14ac:dyDescent="0.25">
      <c r="A203">
        <v>1190</v>
      </c>
      <c r="B203">
        <v>336912.99420000002</v>
      </c>
      <c r="C203">
        <v>3065400.6546999998</v>
      </c>
      <c r="D203" t="s">
        <v>263</v>
      </c>
      <c r="E203" t="str">
        <f>ROUNDUP(B203,3)&amp;"-"&amp;ROUNDUP(C203,3)</f>
        <v>336912.995-3065400.655</v>
      </c>
      <c r="F203" t="str">
        <f>E203&amp;"-"&amp;D203</f>
        <v>336912.995-3065400.655-BAG</v>
      </c>
      <c r="G203">
        <f>A203</f>
        <v>1190</v>
      </c>
      <c r="H203" t="e">
        <f>VLOOKUP(G203,#REF!,1,0)</f>
        <v>#REF!</v>
      </c>
      <c r="I203" t="str">
        <f t="shared" si="9"/>
        <v>336912.9942BAG</v>
      </c>
      <c r="J203" t="str">
        <f t="shared" si="10"/>
        <v>3065400.6547BAG</v>
      </c>
      <c r="K203">
        <f t="shared" si="11"/>
        <v>1190</v>
      </c>
      <c r="P203">
        <v>2059</v>
      </c>
      <c r="Q203" t="s">
        <v>9241</v>
      </c>
      <c r="R203">
        <f>VLOOKUP($P203,$A:$C,2,0)</f>
        <v>336348.82679999998</v>
      </c>
      <c r="S203">
        <f>VLOOKUP($P203,$A:$C,3,0)</f>
        <v>3063961.7228999999</v>
      </c>
    </row>
    <row r="204" spans="1:19" x14ac:dyDescent="0.25">
      <c r="A204">
        <v>1191</v>
      </c>
      <c r="B204">
        <v>336896.22820000001</v>
      </c>
      <c r="C204">
        <v>3065427.0332999998</v>
      </c>
      <c r="D204" t="s">
        <v>263</v>
      </c>
      <c r="E204" t="str">
        <f>ROUNDUP(B204,3)&amp;"-"&amp;ROUNDUP(C204,3)</f>
        <v>336896.229-3065427.034</v>
      </c>
      <c r="F204" t="str">
        <f>E204&amp;"-"&amp;D204</f>
        <v>336896.229-3065427.034-BAG</v>
      </c>
      <c r="G204">
        <f>A204</f>
        <v>1191</v>
      </c>
      <c r="H204" t="e">
        <f>VLOOKUP(G204,#REF!,1,0)</f>
        <v>#REF!</v>
      </c>
      <c r="I204" t="str">
        <f t="shared" si="9"/>
        <v>336896.2282BAG</v>
      </c>
      <c r="J204" t="str">
        <f t="shared" si="10"/>
        <v>3065427.0333BAG</v>
      </c>
      <c r="K204">
        <f t="shared" si="11"/>
        <v>1191</v>
      </c>
      <c r="P204">
        <v>2037</v>
      </c>
      <c r="Q204" t="s">
        <v>9242</v>
      </c>
      <c r="R204">
        <f>VLOOKUP($P204,$A:$C,2,0)</f>
        <v>336154.28370000003</v>
      </c>
      <c r="S204">
        <f>VLOOKUP($P204,$A:$C,3,0)</f>
        <v>3064046.3114</v>
      </c>
    </row>
    <row r="205" spans="1:19" x14ac:dyDescent="0.25">
      <c r="A205">
        <v>1192</v>
      </c>
      <c r="B205">
        <v>336901.31469999999</v>
      </c>
      <c r="C205">
        <v>3065441.5622999999</v>
      </c>
      <c r="D205" t="s">
        <v>263</v>
      </c>
      <c r="E205" t="str">
        <f>ROUNDUP(B205,3)&amp;"-"&amp;ROUNDUP(C205,3)</f>
        <v>336901.315-3065441.563</v>
      </c>
      <c r="F205" t="str">
        <f>E205&amp;"-"&amp;D205</f>
        <v>336901.315-3065441.563-BAG</v>
      </c>
      <c r="G205">
        <f>A205</f>
        <v>1192</v>
      </c>
      <c r="H205" t="e">
        <f>VLOOKUP(G205,#REF!,1,0)</f>
        <v>#REF!</v>
      </c>
      <c r="I205" t="str">
        <f t="shared" si="9"/>
        <v>336901.3147BAG</v>
      </c>
      <c r="J205" t="str">
        <f t="shared" si="10"/>
        <v>3065441.5623BAG</v>
      </c>
      <c r="K205">
        <f t="shared" si="11"/>
        <v>1192</v>
      </c>
      <c r="P205">
        <v>2048</v>
      </c>
      <c r="Q205" t="s">
        <v>9243</v>
      </c>
      <c r="R205">
        <f>VLOOKUP($P205,$A:$C,2,0)</f>
        <v>335907.58860000002</v>
      </c>
      <c r="S205">
        <f>VLOOKUP($P205,$A:$C,3,0)</f>
        <v>3064061.1968999999</v>
      </c>
    </row>
    <row r="206" spans="1:19" x14ac:dyDescent="0.25">
      <c r="A206">
        <v>1193</v>
      </c>
      <c r="B206">
        <v>336898.65610000002</v>
      </c>
      <c r="C206">
        <v>3065471.2486999999</v>
      </c>
      <c r="D206" t="s">
        <v>263</v>
      </c>
      <c r="E206" t="str">
        <f>ROUNDUP(B206,3)&amp;"-"&amp;ROUNDUP(C206,3)</f>
        <v>336898.657-3065471.249</v>
      </c>
      <c r="F206" t="str">
        <f>E206&amp;"-"&amp;D206</f>
        <v>336898.657-3065471.249-BAG</v>
      </c>
      <c r="G206">
        <f>A206</f>
        <v>1193</v>
      </c>
      <c r="H206" t="e">
        <f>VLOOKUP(G206,#REF!,1,0)</f>
        <v>#REF!</v>
      </c>
      <c r="I206" t="str">
        <f t="shared" si="9"/>
        <v>336898.6561BAG</v>
      </c>
      <c r="J206" t="str">
        <f t="shared" si="10"/>
        <v>3065471.2487BAG</v>
      </c>
      <c r="K206">
        <f t="shared" si="11"/>
        <v>1193</v>
      </c>
      <c r="P206">
        <v>2051</v>
      </c>
      <c r="Q206" t="s">
        <v>9244</v>
      </c>
      <c r="R206">
        <f>VLOOKUP($P206,$A:$C,2,0)</f>
        <v>335896.00870000001</v>
      </c>
      <c r="S206">
        <f>VLOOKUP($P206,$A:$C,3,0)</f>
        <v>3064018.7727000001</v>
      </c>
    </row>
    <row r="207" spans="1:19" x14ac:dyDescent="0.25">
      <c r="A207">
        <v>1194</v>
      </c>
      <c r="B207">
        <v>336897.77639999997</v>
      </c>
      <c r="C207">
        <v>3065496.8056999999</v>
      </c>
      <c r="D207" t="s">
        <v>263</v>
      </c>
      <c r="E207" t="str">
        <f>ROUNDUP(B207,3)&amp;"-"&amp;ROUNDUP(C207,3)</f>
        <v>336897.777-3065496.806</v>
      </c>
      <c r="F207" t="str">
        <f>E207&amp;"-"&amp;D207</f>
        <v>336897.777-3065496.806-BAG</v>
      </c>
      <c r="G207">
        <f>A207</f>
        <v>1194</v>
      </c>
      <c r="H207" t="e">
        <f>VLOOKUP(G207,#REF!,1,0)</f>
        <v>#REF!</v>
      </c>
      <c r="I207" t="str">
        <f t="shared" si="9"/>
        <v>336897.7764BAG</v>
      </c>
      <c r="J207" t="str">
        <f t="shared" si="10"/>
        <v>3065496.8057BAG</v>
      </c>
      <c r="K207">
        <f t="shared" si="11"/>
        <v>1194</v>
      </c>
      <c r="P207">
        <v>2064</v>
      </c>
      <c r="Q207" t="s">
        <v>9245</v>
      </c>
      <c r="R207">
        <f>VLOOKUP($P207,$A:$C,2,0)</f>
        <v>335936.63390000002</v>
      </c>
      <c r="S207">
        <f>VLOOKUP($P207,$A:$C,3,0)</f>
        <v>3064133.6436000001</v>
      </c>
    </row>
    <row r="208" spans="1:19" x14ac:dyDescent="0.25">
      <c r="A208">
        <v>1195</v>
      </c>
      <c r="B208">
        <v>336897.49979999999</v>
      </c>
      <c r="C208">
        <v>3065521.7463000002</v>
      </c>
      <c r="D208" t="s">
        <v>263</v>
      </c>
      <c r="E208" t="str">
        <f>ROUNDUP(B208,3)&amp;"-"&amp;ROUNDUP(C208,3)</f>
        <v>336897.5-3065521.747</v>
      </c>
      <c r="F208" t="str">
        <f>E208&amp;"-"&amp;D208</f>
        <v>336897.5-3065521.747-BAG</v>
      </c>
      <c r="G208">
        <f>A208</f>
        <v>1195</v>
      </c>
      <c r="H208" t="e">
        <f>VLOOKUP(G208,#REF!,1,0)</f>
        <v>#REF!</v>
      </c>
      <c r="I208" t="str">
        <f t="shared" si="9"/>
        <v>336897.4998BAG</v>
      </c>
      <c r="J208" t="str">
        <f t="shared" si="10"/>
        <v>3065521.7463BAG</v>
      </c>
      <c r="K208">
        <f t="shared" si="11"/>
        <v>1195</v>
      </c>
      <c r="P208">
        <v>2070</v>
      </c>
      <c r="Q208" t="s">
        <v>9246</v>
      </c>
      <c r="R208">
        <f>VLOOKUP($P208,$A:$C,2,0)</f>
        <v>335942.43900000001</v>
      </c>
      <c r="S208">
        <f>VLOOKUP($P208,$A:$C,3,0)</f>
        <v>3064238.8809000002</v>
      </c>
    </row>
    <row r="209" spans="1:19" x14ac:dyDescent="0.25">
      <c r="A209">
        <v>1196</v>
      </c>
      <c r="B209">
        <v>336902.67609999998</v>
      </c>
      <c r="C209">
        <v>3065542.9643999999</v>
      </c>
      <c r="D209" t="s">
        <v>263</v>
      </c>
      <c r="E209" t="str">
        <f>ROUNDUP(B209,3)&amp;"-"&amp;ROUNDUP(C209,3)</f>
        <v>336902.677-3065542.965</v>
      </c>
      <c r="F209" t="str">
        <f>E209&amp;"-"&amp;D209</f>
        <v>336902.677-3065542.965-BAG</v>
      </c>
      <c r="G209">
        <f>A209</f>
        <v>1196</v>
      </c>
      <c r="H209" t="e">
        <f>VLOOKUP(G209,#REF!,1,0)</f>
        <v>#REF!</v>
      </c>
      <c r="I209" t="str">
        <f t="shared" si="9"/>
        <v>336902.6761BAG</v>
      </c>
      <c r="J209" t="str">
        <f t="shared" si="10"/>
        <v>3065542.9644BAG</v>
      </c>
      <c r="K209">
        <f t="shared" si="11"/>
        <v>1196</v>
      </c>
      <c r="P209">
        <v>2081</v>
      </c>
      <c r="Q209" t="s">
        <v>9247</v>
      </c>
      <c r="R209">
        <f>VLOOKUP($P209,$A:$C,2,0)</f>
        <v>336038.16029999999</v>
      </c>
      <c r="S209">
        <f>VLOOKUP($P209,$A:$C,3,0)</f>
        <v>3064458.9243000001</v>
      </c>
    </row>
    <row r="210" spans="1:19" x14ac:dyDescent="0.25">
      <c r="A210">
        <v>1197</v>
      </c>
      <c r="B210">
        <v>336910.91720000003</v>
      </c>
      <c r="C210">
        <v>3065564.7494999999</v>
      </c>
      <c r="D210" t="s">
        <v>263</v>
      </c>
      <c r="E210" t="str">
        <f>ROUNDUP(B210,3)&amp;"-"&amp;ROUNDUP(C210,3)</f>
        <v>336910.918-3065564.75</v>
      </c>
      <c r="F210" t="str">
        <f>E210&amp;"-"&amp;D210</f>
        <v>336910.918-3065564.75-BAG</v>
      </c>
      <c r="G210">
        <f>A210</f>
        <v>1197</v>
      </c>
      <c r="H210" t="e">
        <f>VLOOKUP(G210,#REF!,1,0)</f>
        <v>#REF!</v>
      </c>
      <c r="I210" t="str">
        <f t="shared" si="9"/>
        <v>336910.9172BAG</v>
      </c>
      <c r="J210" t="str">
        <f t="shared" si="10"/>
        <v>3065564.7495BAG</v>
      </c>
      <c r="K210">
        <f t="shared" si="11"/>
        <v>1197</v>
      </c>
      <c r="P210">
        <v>2087</v>
      </c>
      <c r="Q210" t="s">
        <v>9248</v>
      </c>
      <c r="R210">
        <f>VLOOKUP($P210,$A:$C,2,0)</f>
        <v>336200.5907</v>
      </c>
      <c r="S210">
        <f>VLOOKUP($P210,$A:$C,3,0)</f>
        <v>3064409.7902000002</v>
      </c>
    </row>
    <row r="211" spans="1:19" x14ac:dyDescent="0.25">
      <c r="A211">
        <v>1198</v>
      </c>
      <c r="B211">
        <v>336917.93560000003</v>
      </c>
      <c r="C211">
        <v>3065586.551</v>
      </c>
      <c r="D211" t="s">
        <v>263</v>
      </c>
      <c r="E211" t="str">
        <f>ROUNDUP(B211,3)&amp;"-"&amp;ROUNDUP(C211,3)</f>
        <v>336917.936-3065586.551</v>
      </c>
      <c r="F211" t="str">
        <f>E211&amp;"-"&amp;D211</f>
        <v>336917.936-3065586.551-BAG</v>
      </c>
      <c r="G211">
        <f>A211</f>
        <v>1198</v>
      </c>
      <c r="H211" t="e">
        <f>VLOOKUP(G211,#REF!,1,0)</f>
        <v>#REF!</v>
      </c>
      <c r="I211" t="str">
        <f t="shared" si="9"/>
        <v>336917.9356BAG</v>
      </c>
      <c r="J211" t="str">
        <f t="shared" si="10"/>
        <v>3065586.551BAG</v>
      </c>
      <c r="K211">
        <f t="shared" si="11"/>
        <v>1198</v>
      </c>
      <c r="P211">
        <v>2098</v>
      </c>
      <c r="Q211" t="s">
        <v>9249</v>
      </c>
      <c r="R211">
        <f>VLOOKUP($P211,$A:$C,2,0)</f>
        <v>336387.56089999998</v>
      </c>
      <c r="S211">
        <f>VLOOKUP($P211,$A:$C,3,0)</f>
        <v>3064522.3415000001</v>
      </c>
    </row>
    <row r="212" spans="1:19" x14ac:dyDescent="0.25">
      <c r="A212">
        <v>1199</v>
      </c>
      <c r="B212">
        <v>336926.77159999998</v>
      </c>
      <c r="C212">
        <v>3065607.1115999999</v>
      </c>
      <c r="D212" t="s">
        <v>263</v>
      </c>
      <c r="E212" t="str">
        <f>ROUNDUP(B212,3)&amp;"-"&amp;ROUNDUP(C212,3)</f>
        <v>336926.772-3065607.112</v>
      </c>
      <c r="F212" t="str">
        <f>E212&amp;"-"&amp;D212</f>
        <v>336926.772-3065607.112-BAG</v>
      </c>
      <c r="G212">
        <f>A212</f>
        <v>1199</v>
      </c>
      <c r="H212" t="e">
        <f>VLOOKUP(G212,#REF!,1,0)</f>
        <v>#REF!</v>
      </c>
      <c r="I212" t="str">
        <f t="shared" si="9"/>
        <v>336926.7716BAG</v>
      </c>
      <c r="J212" t="str">
        <f t="shared" si="10"/>
        <v>3065607.1116BAG</v>
      </c>
      <c r="K212">
        <f t="shared" si="11"/>
        <v>1199</v>
      </c>
      <c r="P212">
        <v>2121</v>
      </c>
      <c r="Q212" t="s">
        <v>9250</v>
      </c>
      <c r="R212">
        <f>VLOOKUP($P212,$A:$C,2,0)</f>
        <v>336756.16739999998</v>
      </c>
      <c r="S212">
        <f>VLOOKUP($P212,$A:$C,3,0)</f>
        <v>3064547.7977999998</v>
      </c>
    </row>
    <row r="213" spans="1:19" x14ac:dyDescent="0.25">
      <c r="A213">
        <v>1200</v>
      </c>
      <c r="B213">
        <v>336937.98749999999</v>
      </c>
      <c r="C213">
        <v>3065622.7744999998</v>
      </c>
      <c r="D213" t="s">
        <v>263</v>
      </c>
      <c r="E213" t="str">
        <f>ROUNDUP(B213,3)&amp;"-"&amp;ROUNDUP(C213,3)</f>
        <v>336937.988-3065622.775</v>
      </c>
      <c r="F213" t="str">
        <f>E213&amp;"-"&amp;D213</f>
        <v>336937.988-3065622.775-BAG</v>
      </c>
      <c r="G213">
        <f>A213</f>
        <v>1200</v>
      </c>
      <c r="H213" t="e">
        <f>VLOOKUP(G213,#REF!,1,0)</f>
        <v>#REF!</v>
      </c>
      <c r="I213" t="str">
        <f t="shared" si="9"/>
        <v>336937.9875BAG</v>
      </c>
      <c r="J213" t="str">
        <f t="shared" si="10"/>
        <v>3065622.7745BAG</v>
      </c>
      <c r="K213">
        <f t="shared" si="11"/>
        <v>1200</v>
      </c>
      <c r="P213">
        <v>2140</v>
      </c>
      <c r="Q213" t="s">
        <v>9251</v>
      </c>
      <c r="R213">
        <f>VLOOKUP($P213,$A:$C,2,0)</f>
        <v>336699.80940000003</v>
      </c>
      <c r="S213">
        <f>VLOOKUP($P213,$A:$C,3,0)</f>
        <v>3064176.1387999998</v>
      </c>
    </row>
    <row r="214" spans="1:19" x14ac:dyDescent="0.25">
      <c r="A214">
        <v>1201</v>
      </c>
      <c r="B214">
        <v>336961.30719999998</v>
      </c>
      <c r="C214">
        <v>3065629.1518000001</v>
      </c>
      <c r="D214" t="s">
        <v>263</v>
      </c>
      <c r="E214" t="str">
        <f>ROUNDUP(B214,3)&amp;"-"&amp;ROUNDUP(C214,3)</f>
        <v>336961.308-3065629.152</v>
      </c>
      <c r="F214" t="str">
        <f>E214&amp;"-"&amp;D214</f>
        <v>336961.308-3065629.152-BAG</v>
      </c>
      <c r="G214">
        <f>A214</f>
        <v>1201</v>
      </c>
      <c r="H214" t="e">
        <f>VLOOKUP(G214,#REF!,1,0)</f>
        <v>#REF!</v>
      </c>
      <c r="I214" t="str">
        <f t="shared" si="9"/>
        <v>336961.3072BAG</v>
      </c>
      <c r="J214" t="str">
        <f t="shared" si="10"/>
        <v>3065629.1518BAG</v>
      </c>
      <c r="K214">
        <f t="shared" si="11"/>
        <v>1201</v>
      </c>
      <c r="P214">
        <v>2146</v>
      </c>
      <c r="Q214" t="s">
        <v>9252</v>
      </c>
      <c r="R214">
        <f>VLOOKUP($P214,$A:$C,2,0)</f>
        <v>336627.99770000001</v>
      </c>
      <c r="S214">
        <f>VLOOKUP($P214,$A:$C,3,0)</f>
        <v>3064065.3311000001</v>
      </c>
    </row>
    <row r="215" spans="1:19" x14ac:dyDescent="0.25">
      <c r="A215">
        <v>1202</v>
      </c>
      <c r="B215">
        <v>336983.42060000001</v>
      </c>
      <c r="C215">
        <v>3065636.7618</v>
      </c>
      <c r="D215" t="s">
        <v>263</v>
      </c>
      <c r="E215" t="str">
        <f>ROUNDUP(B215,3)&amp;"-"&amp;ROUNDUP(C215,3)</f>
        <v>336983.421-3065636.762</v>
      </c>
      <c r="F215" t="str">
        <f>E215&amp;"-"&amp;D215</f>
        <v>336983.421-3065636.762-BAG</v>
      </c>
      <c r="G215">
        <f>A215</f>
        <v>1202</v>
      </c>
      <c r="H215" t="e">
        <f>VLOOKUP(G215,#REF!,1,0)</f>
        <v>#REF!</v>
      </c>
      <c r="I215" t="str">
        <f t="shared" si="9"/>
        <v>336983.4206BAG</v>
      </c>
      <c r="J215" t="str">
        <f t="shared" si="10"/>
        <v>3065636.7618BAG</v>
      </c>
      <c r="K215">
        <f t="shared" si="11"/>
        <v>1202</v>
      </c>
      <c r="P215">
        <v>2147</v>
      </c>
      <c r="Q215" t="s">
        <v>9253</v>
      </c>
      <c r="R215">
        <f>VLOOKUP($P215,$A:$C,2,0)</f>
        <v>336628.39659999998</v>
      </c>
      <c r="S215">
        <f>VLOOKUP($P215,$A:$C,3,0)</f>
        <v>3064049.5101999999</v>
      </c>
    </row>
    <row r="216" spans="1:19" x14ac:dyDescent="0.25">
      <c r="A216">
        <v>1203</v>
      </c>
      <c r="B216">
        <v>336993.00229999999</v>
      </c>
      <c r="C216">
        <v>3065641.5199000002</v>
      </c>
      <c r="D216" t="s">
        <v>263</v>
      </c>
      <c r="E216" t="str">
        <f>ROUNDUP(B216,3)&amp;"-"&amp;ROUNDUP(C216,3)</f>
        <v>336993.003-3065641.52</v>
      </c>
      <c r="F216" t="str">
        <f>E216&amp;"-"&amp;D216</f>
        <v>336993.003-3065641.52-BAG</v>
      </c>
      <c r="G216">
        <f>A216</f>
        <v>1203</v>
      </c>
      <c r="H216" t="e">
        <f>VLOOKUP(G216,#REF!,1,0)</f>
        <v>#REF!</v>
      </c>
      <c r="I216" t="str">
        <f t="shared" si="9"/>
        <v>336993.0023BAG</v>
      </c>
      <c r="J216" t="str">
        <f t="shared" si="10"/>
        <v>3065641.5199BAG</v>
      </c>
      <c r="K216">
        <f t="shared" si="11"/>
        <v>1203</v>
      </c>
      <c r="P216">
        <v>2152</v>
      </c>
      <c r="Q216" t="s">
        <v>9254</v>
      </c>
      <c r="R216">
        <f>VLOOKUP($P216,$A:$C,2,0)</f>
        <v>336073.08</v>
      </c>
      <c r="S216">
        <f>VLOOKUP($P216,$A:$C,3,0)</f>
        <v>3064565.7366999998</v>
      </c>
    </row>
    <row r="217" spans="1:19" x14ac:dyDescent="0.25">
      <c r="A217">
        <v>1204</v>
      </c>
      <c r="B217">
        <v>337002.50189999997</v>
      </c>
      <c r="C217">
        <v>3065646.2371</v>
      </c>
      <c r="D217" t="s">
        <v>263</v>
      </c>
      <c r="E217" t="str">
        <f>ROUNDUP(B217,3)&amp;"-"&amp;ROUNDUP(C217,3)</f>
        <v>337002.502-3065646.238</v>
      </c>
      <c r="F217" t="str">
        <f>E217&amp;"-"&amp;D217</f>
        <v>337002.502-3065646.238-BAG</v>
      </c>
      <c r="G217">
        <f>A217</f>
        <v>1204</v>
      </c>
      <c r="H217" t="e">
        <f>VLOOKUP(G217,#REF!,1,0)</f>
        <v>#REF!</v>
      </c>
      <c r="I217" t="str">
        <f t="shared" si="9"/>
        <v>337002.5019BAG</v>
      </c>
      <c r="J217" t="str">
        <f t="shared" si="10"/>
        <v>3065646.2371BAG</v>
      </c>
      <c r="K217">
        <f t="shared" si="11"/>
        <v>1204</v>
      </c>
      <c r="P217">
        <v>2155</v>
      </c>
      <c r="Q217" t="s">
        <v>9255</v>
      </c>
      <c r="R217">
        <f>VLOOKUP($P217,$A:$C,2,0)</f>
        <v>336073.52889999998</v>
      </c>
      <c r="S217">
        <f>VLOOKUP($P217,$A:$C,3,0)</f>
        <v>3064627.4424999999</v>
      </c>
    </row>
    <row r="218" spans="1:19" x14ac:dyDescent="0.25">
      <c r="A218">
        <v>1205</v>
      </c>
      <c r="B218">
        <v>337020.93099999998</v>
      </c>
      <c r="C218">
        <v>3065652.6801</v>
      </c>
      <c r="D218" t="s">
        <v>263</v>
      </c>
      <c r="E218" t="str">
        <f>ROUNDUP(B218,3)&amp;"-"&amp;ROUNDUP(C218,3)</f>
        <v>337020.931-3065652.681</v>
      </c>
      <c r="F218" t="str">
        <f>E218&amp;"-"&amp;D218</f>
        <v>337020.931-3065652.681-BAG</v>
      </c>
      <c r="G218">
        <f>A218</f>
        <v>1205</v>
      </c>
      <c r="H218" t="e">
        <f>VLOOKUP(G218,#REF!,1,0)</f>
        <v>#REF!</v>
      </c>
      <c r="I218" t="str">
        <f t="shared" si="9"/>
        <v>337020.931BAG</v>
      </c>
      <c r="J218" t="str">
        <f t="shared" si="10"/>
        <v>3065652.6801BAG</v>
      </c>
      <c r="K218">
        <f t="shared" si="11"/>
        <v>1205</v>
      </c>
      <c r="P218">
        <v>2166</v>
      </c>
      <c r="Q218" t="s">
        <v>9256</v>
      </c>
      <c r="R218">
        <f>VLOOKUP($P218,$A:$C,2,0)</f>
        <v>336091.90840000001</v>
      </c>
      <c r="S218">
        <f>VLOOKUP($P218,$A:$C,3,0)</f>
        <v>3064737.6211000001</v>
      </c>
    </row>
    <row r="219" spans="1:19" x14ac:dyDescent="0.25">
      <c r="A219">
        <v>1206</v>
      </c>
      <c r="B219">
        <v>337040.07750000001</v>
      </c>
      <c r="C219">
        <v>3065667.0203</v>
      </c>
      <c r="D219" t="s">
        <v>263</v>
      </c>
      <c r="E219" t="str">
        <f>ROUNDUP(B219,3)&amp;"-"&amp;ROUNDUP(C219,3)</f>
        <v>337040.078-3065667.021</v>
      </c>
      <c r="F219" t="str">
        <f>E219&amp;"-"&amp;D219</f>
        <v>337040.078-3065667.021-BAG</v>
      </c>
      <c r="G219">
        <f>A219</f>
        <v>1206</v>
      </c>
      <c r="H219" t="e">
        <f>VLOOKUP(G219,#REF!,1,0)</f>
        <v>#REF!</v>
      </c>
      <c r="I219" t="str">
        <f t="shared" si="9"/>
        <v>337040.0775BAG</v>
      </c>
      <c r="J219" t="str">
        <f t="shared" si="10"/>
        <v>3065667.0203BAG</v>
      </c>
      <c r="K219">
        <f t="shared" si="11"/>
        <v>1206</v>
      </c>
      <c r="P219">
        <v>2162</v>
      </c>
      <c r="Q219" t="s">
        <v>9257</v>
      </c>
      <c r="R219">
        <f>VLOOKUP($P219,$A:$C,2,0)</f>
        <v>336153.9633</v>
      </c>
      <c r="S219">
        <f>VLOOKUP($P219,$A:$C,3,0)</f>
        <v>3064723.1183000002</v>
      </c>
    </row>
    <row r="220" spans="1:19" x14ac:dyDescent="0.25">
      <c r="A220">
        <v>1207</v>
      </c>
      <c r="B220">
        <v>337045.20890000003</v>
      </c>
      <c r="C220">
        <v>3065669.6671000002</v>
      </c>
      <c r="D220" t="s">
        <v>263</v>
      </c>
      <c r="E220" t="str">
        <f>ROUNDUP(B220,3)&amp;"-"&amp;ROUNDUP(C220,3)</f>
        <v>337045.209-3065669.668</v>
      </c>
      <c r="F220" t="str">
        <f>E220&amp;"-"&amp;D220</f>
        <v>337045.209-3065669.668-BAG</v>
      </c>
      <c r="G220">
        <f>A220</f>
        <v>1207</v>
      </c>
      <c r="H220" t="e">
        <f>VLOOKUP(G220,#REF!,1,0)</f>
        <v>#REF!</v>
      </c>
      <c r="I220" t="str">
        <f t="shared" si="9"/>
        <v>337045.2089BAG</v>
      </c>
      <c r="J220" t="str">
        <f t="shared" si="10"/>
        <v>3065669.6671BAG</v>
      </c>
      <c r="K220">
        <f t="shared" si="11"/>
        <v>1207</v>
      </c>
      <c r="P220">
        <v>2165</v>
      </c>
      <c r="Q220" t="s">
        <v>9258</v>
      </c>
      <c r="R220">
        <f>VLOOKUP($P220,$A:$C,2,0)</f>
        <v>336233.35889999999</v>
      </c>
      <c r="S220">
        <f>VLOOKUP($P220,$A:$C,3,0)</f>
        <v>3064707.1258</v>
      </c>
    </row>
    <row r="221" spans="1:19" x14ac:dyDescent="0.25">
      <c r="A221">
        <v>1208</v>
      </c>
      <c r="B221">
        <v>337070.01140000002</v>
      </c>
      <c r="C221">
        <v>3065660.2321000001</v>
      </c>
      <c r="D221" t="s">
        <v>263</v>
      </c>
      <c r="E221" t="str">
        <f>ROUNDUP(B221,3)&amp;"-"&amp;ROUNDUP(C221,3)</f>
        <v>337070.012-3065660.233</v>
      </c>
      <c r="F221" t="str">
        <f>E221&amp;"-"&amp;D221</f>
        <v>337070.012-3065660.233-BAG</v>
      </c>
      <c r="G221">
        <f>A221</f>
        <v>1208</v>
      </c>
      <c r="H221" t="e">
        <f>VLOOKUP(G221,#REF!,1,0)</f>
        <v>#REF!</v>
      </c>
      <c r="I221" t="str">
        <f t="shared" si="9"/>
        <v>337070.0114BAG</v>
      </c>
      <c r="J221" t="str">
        <f t="shared" si="10"/>
        <v>3065660.2321BAG</v>
      </c>
      <c r="K221">
        <f t="shared" si="11"/>
        <v>1208</v>
      </c>
      <c r="P221">
        <v>2175</v>
      </c>
      <c r="Q221" t="s">
        <v>9259</v>
      </c>
      <c r="R221">
        <f>VLOOKUP($P221,$A:$C,2,0)</f>
        <v>336158.25079999998</v>
      </c>
      <c r="S221">
        <f>VLOOKUP($P221,$A:$C,3,0)</f>
        <v>3064986.8700999999</v>
      </c>
    </row>
    <row r="222" spans="1:19" x14ac:dyDescent="0.25">
      <c r="A222">
        <v>1209</v>
      </c>
      <c r="B222">
        <v>337078.49080000003</v>
      </c>
      <c r="C222">
        <v>3065646.1579</v>
      </c>
      <c r="D222" t="s">
        <v>263</v>
      </c>
      <c r="E222" t="str">
        <f>ROUNDUP(B222,3)&amp;"-"&amp;ROUNDUP(C222,3)</f>
        <v>337078.491-3065646.158</v>
      </c>
      <c r="F222" t="str">
        <f>E222&amp;"-"&amp;D222</f>
        <v>337078.491-3065646.158-BAG</v>
      </c>
      <c r="G222">
        <f>A222</f>
        <v>1209</v>
      </c>
      <c r="H222" t="e">
        <f>VLOOKUP(G222,#REF!,1,0)</f>
        <v>#REF!</v>
      </c>
      <c r="I222" t="str">
        <f t="shared" si="9"/>
        <v>337078.4908BAG</v>
      </c>
      <c r="J222" t="str">
        <f t="shared" si="10"/>
        <v>3065646.1579BAG</v>
      </c>
      <c r="K222">
        <f t="shared" si="11"/>
        <v>1209</v>
      </c>
      <c r="P222">
        <v>2177</v>
      </c>
      <c r="Q222" t="s">
        <v>9260</v>
      </c>
      <c r="R222">
        <f>VLOOKUP($P222,$A:$C,2,0)</f>
        <v>336178.63189999998</v>
      </c>
      <c r="S222">
        <f>VLOOKUP($P222,$A:$C,3,0)</f>
        <v>3065047.2677000002</v>
      </c>
    </row>
    <row r="223" spans="1:19" x14ac:dyDescent="0.25">
      <c r="A223">
        <v>1210</v>
      </c>
      <c r="B223">
        <v>337057.31660000002</v>
      </c>
      <c r="C223">
        <v>3065675.9122000001</v>
      </c>
      <c r="D223" t="s">
        <v>263</v>
      </c>
      <c r="E223" t="str">
        <f>ROUNDUP(B223,3)&amp;"-"&amp;ROUNDUP(C223,3)</f>
        <v>337057.317-3065675.913</v>
      </c>
      <c r="F223" t="str">
        <f>E223&amp;"-"&amp;D223</f>
        <v>337057.317-3065675.913-BAG</v>
      </c>
      <c r="G223">
        <f>A223</f>
        <v>1210</v>
      </c>
      <c r="H223" t="e">
        <f>VLOOKUP(G223,#REF!,1,0)</f>
        <v>#REF!</v>
      </c>
      <c r="I223" t="str">
        <f t="shared" si="9"/>
        <v>337057.3166BAG</v>
      </c>
      <c r="J223" t="str">
        <f t="shared" si="10"/>
        <v>3065675.9122BAG</v>
      </c>
      <c r="K223">
        <f t="shared" si="11"/>
        <v>1210</v>
      </c>
      <c r="P223">
        <v>2184</v>
      </c>
      <c r="Q223" t="s">
        <v>9261</v>
      </c>
      <c r="R223">
        <f>VLOOKUP($P223,$A:$C,2,0)</f>
        <v>336271.53210000001</v>
      </c>
      <c r="S223">
        <f>VLOOKUP($P223,$A:$C,3,0)</f>
        <v>3065131.3514</v>
      </c>
    </row>
    <row r="224" spans="1:19" x14ac:dyDescent="0.25">
      <c r="A224">
        <v>1211</v>
      </c>
      <c r="B224">
        <v>337042.56780000002</v>
      </c>
      <c r="C224">
        <v>3065676.1656999998</v>
      </c>
      <c r="D224" t="s">
        <v>263</v>
      </c>
      <c r="E224" t="str">
        <f>ROUNDUP(B224,3)&amp;"-"&amp;ROUNDUP(C224,3)</f>
        <v>337042.568-3065676.166</v>
      </c>
      <c r="F224" t="str">
        <f>E224&amp;"-"&amp;D224</f>
        <v>337042.568-3065676.166-BAG</v>
      </c>
      <c r="G224">
        <f>A224</f>
        <v>1211</v>
      </c>
      <c r="H224" t="e">
        <f>VLOOKUP(G224,#REF!,1,0)</f>
        <v>#REF!</v>
      </c>
      <c r="I224" t="str">
        <f t="shared" si="9"/>
        <v>337042.5678BAG</v>
      </c>
      <c r="J224" t="str">
        <f t="shared" si="10"/>
        <v>3065676.1657BAG</v>
      </c>
      <c r="K224">
        <f t="shared" si="11"/>
        <v>1211</v>
      </c>
      <c r="P224">
        <v>2111</v>
      </c>
      <c r="Q224" t="s">
        <v>9262</v>
      </c>
      <c r="R224">
        <f>VLOOKUP($P224,$A:$C,2,0)</f>
        <v>336585.46120000002</v>
      </c>
      <c r="S224">
        <f>VLOOKUP($P224,$A:$C,3,0)</f>
        <v>3064522.6664999998</v>
      </c>
    </row>
    <row r="225" spans="1:19" x14ac:dyDescent="0.25">
      <c r="A225">
        <v>1212</v>
      </c>
      <c r="B225">
        <v>337032.66529999999</v>
      </c>
      <c r="C225">
        <v>3065676.3358999998</v>
      </c>
      <c r="D225" t="s">
        <v>263</v>
      </c>
      <c r="E225" t="str">
        <f>ROUNDUP(B225,3)&amp;"-"&amp;ROUNDUP(C225,3)</f>
        <v>337032.666-3065676.336</v>
      </c>
      <c r="F225" t="str">
        <f>E225&amp;"-"&amp;D225</f>
        <v>337032.666-3065676.336-BAG</v>
      </c>
      <c r="G225">
        <f>A225</f>
        <v>1212</v>
      </c>
      <c r="H225" t="e">
        <f>VLOOKUP(G225,#REF!,1,0)</f>
        <v>#REF!</v>
      </c>
      <c r="I225" t="str">
        <f t="shared" si="9"/>
        <v>337032.6653BAG</v>
      </c>
      <c r="J225" t="str">
        <f t="shared" si="10"/>
        <v>3065676.3359BAG</v>
      </c>
      <c r="K225">
        <f t="shared" si="11"/>
        <v>1212</v>
      </c>
      <c r="P225">
        <v>11022</v>
      </c>
      <c r="Q225" t="s">
        <v>9263</v>
      </c>
      <c r="R225">
        <f>VLOOKUP($P225,$A:$C,2,0)</f>
        <v>335990.99410000001</v>
      </c>
      <c r="S225">
        <f>VLOOKUP($P225,$A:$C,3,0)</f>
        <v>3063234.2622000002</v>
      </c>
    </row>
    <row r="226" spans="1:19" x14ac:dyDescent="0.25">
      <c r="A226">
        <v>1213</v>
      </c>
      <c r="B226">
        <v>337010.79239999998</v>
      </c>
      <c r="C226">
        <v>3065676.6294</v>
      </c>
      <c r="D226" t="s">
        <v>263</v>
      </c>
      <c r="E226" t="str">
        <f>ROUNDUP(B226,3)&amp;"-"&amp;ROUNDUP(C226,3)</f>
        <v>337010.793-3065676.63</v>
      </c>
      <c r="F226" t="str">
        <f>E226&amp;"-"&amp;D226</f>
        <v>337010.793-3065676.63-BAG</v>
      </c>
      <c r="G226">
        <f>A226</f>
        <v>1213</v>
      </c>
      <c r="H226" t="e">
        <f>VLOOKUP(G226,#REF!,1,0)</f>
        <v>#REF!</v>
      </c>
      <c r="I226" t="str">
        <f t="shared" si="9"/>
        <v>337010.7924BAG</v>
      </c>
      <c r="J226" t="str">
        <f t="shared" si="10"/>
        <v>3065676.6294BAG</v>
      </c>
      <c r="K226">
        <f t="shared" si="11"/>
        <v>1213</v>
      </c>
      <c r="P226">
        <v>11002</v>
      </c>
      <c r="Q226" t="s">
        <v>9264</v>
      </c>
      <c r="R226">
        <f>VLOOKUP($P226,$A:$C,2,0)</f>
        <v>336106.06640000001</v>
      </c>
      <c r="S226">
        <f>VLOOKUP($P226,$A:$C,3,0)</f>
        <v>3063132.5953000002</v>
      </c>
    </row>
    <row r="227" spans="1:19" x14ac:dyDescent="0.25">
      <c r="A227">
        <v>1214</v>
      </c>
      <c r="B227">
        <v>336978.61859999999</v>
      </c>
      <c r="C227">
        <v>3065678.2930000001</v>
      </c>
      <c r="D227" t="s">
        <v>263</v>
      </c>
      <c r="E227" t="str">
        <f>ROUNDUP(B227,3)&amp;"-"&amp;ROUNDUP(C227,3)</f>
        <v>336978.619-3065678.293</v>
      </c>
      <c r="F227" t="str">
        <f>E227&amp;"-"&amp;D227</f>
        <v>336978.619-3065678.293-BAG</v>
      </c>
      <c r="G227">
        <f>A227</f>
        <v>1214</v>
      </c>
      <c r="H227" t="e">
        <f>VLOOKUP(G227,#REF!,1,0)</f>
        <v>#REF!</v>
      </c>
      <c r="I227" t="str">
        <f t="shared" si="9"/>
        <v>336978.6186BAG</v>
      </c>
      <c r="J227" t="str">
        <f t="shared" si="10"/>
        <v>3065678.293BAG</v>
      </c>
      <c r="K227">
        <f t="shared" si="11"/>
        <v>1214</v>
      </c>
      <c r="P227">
        <v>11093</v>
      </c>
      <c r="Q227" t="s">
        <v>9265</v>
      </c>
      <c r="R227">
        <f>VLOOKUP($P227,$A:$C,2,0)</f>
        <v>335938.685</v>
      </c>
      <c r="S227">
        <f>VLOOKUP($P227,$A:$C,3,0)</f>
        <v>3063198.1447999999</v>
      </c>
    </row>
    <row r="228" spans="1:19" x14ac:dyDescent="0.25">
      <c r="A228">
        <v>1215</v>
      </c>
      <c r="B228">
        <v>336875.10009999998</v>
      </c>
      <c r="C228">
        <v>3064704.1545000002</v>
      </c>
      <c r="D228" t="s">
        <v>263</v>
      </c>
      <c r="E228" t="str">
        <f>ROUNDUP(B228,3)&amp;"-"&amp;ROUNDUP(C228,3)</f>
        <v>336875.101-3064704.155</v>
      </c>
      <c r="F228" t="str">
        <f>E228&amp;"-"&amp;D228</f>
        <v>336875.101-3064704.155-BAG</v>
      </c>
      <c r="G228">
        <f>A228</f>
        <v>1215</v>
      </c>
      <c r="H228" t="e">
        <f>VLOOKUP(G228,#REF!,1,0)</f>
        <v>#REF!</v>
      </c>
      <c r="I228" t="str">
        <f t="shared" si="9"/>
        <v>336875.1001BAG</v>
      </c>
      <c r="J228" t="str">
        <f t="shared" si="10"/>
        <v>3064704.1545BAG</v>
      </c>
      <c r="K228">
        <f t="shared" si="11"/>
        <v>1215</v>
      </c>
      <c r="P228">
        <v>11103</v>
      </c>
      <c r="Q228" t="s">
        <v>9266</v>
      </c>
      <c r="R228">
        <f>VLOOKUP($P228,$A:$C,2,0)</f>
        <v>335928.9155</v>
      </c>
      <c r="S228">
        <f>VLOOKUP($P228,$A:$C,3,0)</f>
        <v>3063005.1477999999</v>
      </c>
    </row>
    <row r="229" spans="1:19" x14ac:dyDescent="0.25">
      <c r="A229">
        <v>1216</v>
      </c>
      <c r="B229">
        <v>336860.1888</v>
      </c>
      <c r="C229">
        <v>3064013.5460000001</v>
      </c>
      <c r="D229" t="s">
        <v>263</v>
      </c>
      <c r="E229" t="str">
        <f>ROUNDUP(B229,3)&amp;"-"&amp;ROUNDUP(C229,3)</f>
        <v>336860.189-3064013.546</v>
      </c>
      <c r="F229" t="str">
        <f>E229&amp;"-"&amp;D229</f>
        <v>336860.189-3064013.546-BAG</v>
      </c>
      <c r="G229">
        <f>A229</f>
        <v>1216</v>
      </c>
      <c r="H229" t="e">
        <f>VLOOKUP(G229,#REF!,1,0)</f>
        <v>#REF!</v>
      </c>
      <c r="I229" t="str">
        <f t="shared" si="9"/>
        <v>336860.1888BAG</v>
      </c>
      <c r="J229" t="str">
        <f t="shared" si="10"/>
        <v>3064013.546BAG</v>
      </c>
      <c r="K229">
        <f t="shared" si="11"/>
        <v>1216</v>
      </c>
      <c r="P229">
        <v>11110</v>
      </c>
      <c r="Q229" t="s">
        <v>9267</v>
      </c>
      <c r="R229">
        <f>VLOOKUP($P229,$A:$C,2,0)</f>
        <v>335818.65490000002</v>
      </c>
      <c r="S229">
        <f>VLOOKUP($P229,$A:$C,3,0)</f>
        <v>3063038.1028</v>
      </c>
    </row>
    <row r="230" spans="1:19" x14ac:dyDescent="0.25">
      <c r="A230">
        <v>1217</v>
      </c>
      <c r="B230">
        <v>336234.30410000001</v>
      </c>
      <c r="C230">
        <v>3063411.5742000001</v>
      </c>
      <c r="D230" t="s">
        <v>263</v>
      </c>
      <c r="E230" t="str">
        <f>ROUNDUP(B230,3)&amp;"-"&amp;ROUNDUP(C230,3)</f>
        <v>336234.305-3063411.575</v>
      </c>
      <c r="F230" t="str">
        <f>E230&amp;"-"&amp;D230</f>
        <v>336234.305-3063411.575-BAG</v>
      </c>
      <c r="G230">
        <f>A230</f>
        <v>1217</v>
      </c>
      <c r="H230" t="e">
        <f>VLOOKUP(G230,#REF!,1,0)</f>
        <v>#REF!</v>
      </c>
      <c r="I230" t="str">
        <f t="shared" si="9"/>
        <v>336234.3041BAG</v>
      </c>
      <c r="J230" t="str">
        <f t="shared" si="10"/>
        <v>3063411.5742BAG</v>
      </c>
      <c r="K230">
        <f t="shared" si="11"/>
        <v>1217</v>
      </c>
      <c r="P230">
        <v>11054</v>
      </c>
      <c r="Q230" t="s">
        <v>9268</v>
      </c>
      <c r="R230">
        <f>VLOOKUP($P230,$A:$C,2,0)</f>
        <v>335860.16960000002</v>
      </c>
      <c r="S230">
        <f>VLOOKUP($P230,$A:$C,3,0)</f>
        <v>3063721.5624000002</v>
      </c>
    </row>
    <row r="231" spans="1:19" x14ac:dyDescent="0.25">
      <c r="A231">
        <v>1218</v>
      </c>
      <c r="B231">
        <v>336232.94709999999</v>
      </c>
      <c r="C231">
        <v>3063415.1669000001</v>
      </c>
      <c r="D231" t="s">
        <v>263</v>
      </c>
      <c r="E231" t="str">
        <f>ROUNDUP(B231,3)&amp;"-"&amp;ROUNDUP(C231,3)</f>
        <v>336232.948-3063415.167</v>
      </c>
      <c r="F231" t="str">
        <f>E231&amp;"-"&amp;D231</f>
        <v>336232.948-3063415.167-BAG</v>
      </c>
      <c r="G231">
        <f>A231</f>
        <v>1218</v>
      </c>
      <c r="H231" t="e">
        <f>VLOOKUP(G231,#REF!,1,0)</f>
        <v>#REF!</v>
      </c>
      <c r="I231" t="str">
        <f t="shared" si="9"/>
        <v>336232.9471BAG</v>
      </c>
      <c r="J231" t="str">
        <f t="shared" si="10"/>
        <v>3063415.1669BAG</v>
      </c>
      <c r="K231">
        <f t="shared" si="11"/>
        <v>1218</v>
      </c>
      <c r="P231">
        <v>11049</v>
      </c>
      <c r="Q231" t="s">
        <v>9269</v>
      </c>
      <c r="R231">
        <f>VLOOKUP($P231,$A:$C,2,0)</f>
        <v>335844.90029999998</v>
      </c>
      <c r="S231">
        <f>VLOOKUP($P231,$A:$C,3,0)</f>
        <v>3063638.4331</v>
      </c>
    </row>
    <row r="232" spans="1:19" x14ac:dyDescent="0.25">
      <c r="A232">
        <v>1219</v>
      </c>
      <c r="B232">
        <v>336228.42499999999</v>
      </c>
      <c r="C232">
        <v>3063427.1414000001</v>
      </c>
      <c r="D232" t="s">
        <v>263</v>
      </c>
      <c r="E232" t="str">
        <f>ROUNDUP(B232,3)&amp;"-"&amp;ROUNDUP(C232,3)</f>
        <v>336228.425-3063427.142</v>
      </c>
      <c r="F232" t="str">
        <f>E232&amp;"-"&amp;D232</f>
        <v>336228.425-3063427.142-BAG</v>
      </c>
      <c r="G232">
        <f>A232</f>
        <v>1219</v>
      </c>
      <c r="H232" t="e">
        <f>VLOOKUP(G232,#REF!,1,0)</f>
        <v>#REF!</v>
      </c>
      <c r="I232" t="str">
        <f t="shared" si="9"/>
        <v>336228.425BAG</v>
      </c>
      <c r="J232" t="str">
        <f t="shared" si="10"/>
        <v>3063427.1414BAG</v>
      </c>
      <c r="K232">
        <f t="shared" si="11"/>
        <v>1219</v>
      </c>
      <c r="P232">
        <v>11047</v>
      </c>
      <c r="Q232" t="s">
        <v>9270</v>
      </c>
      <c r="R232">
        <f>VLOOKUP($P232,$A:$C,2,0)</f>
        <v>335826.17099999997</v>
      </c>
      <c r="S232">
        <f>VLOOKUP($P232,$A:$C,3,0)</f>
        <v>3063551.3791</v>
      </c>
    </row>
    <row r="233" spans="1:19" x14ac:dyDescent="0.25">
      <c r="A233">
        <v>1220</v>
      </c>
      <c r="B233">
        <v>336224.64549999998</v>
      </c>
      <c r="C233">
        <v>3063432.1288999999</v>
      </c>
      <c r="D233" t="s">
        <v>263</v>
      </c>
      <c r="E233" t="str">
        <f>ROUNDUP(B233,3)&amp;"-"&amp;ROUNDUP(C233,3)</f>
        <v>336224.646-3063432.129</v>
      </c>
      <c r="F233" t="str">
        <f>E233&amp;"-"&amp;D233</f>
        <v>336224.646-3063432.129-BAG</v>
      </c>
      <c r="G233">
        <f>A233</f>
        <v>1220</v>
      </c>
      <c r="H233" t="e">
        <f>VLOOKUP(G233,#REF!,1,0)</f>
        <v>#REF!</v>
      </c>
      <c r="I233" t="str">
        <f t="shared" si="9"/>
        <v>336224.6455BAG</v>
      </c>
      <c r="J233" t="str">
        <f t="shared" si="10"/>
        <v>3063432.1289BAG</v>
      </c>
      <c r="K233">
        <f t="shared" si="11"/>
        <v>1220</v>
      </c>
      <c r="P233">
        <v>11041</v>
      </c>
      <c r="Q233" t="s">
        <v>9271</v>
      </c>
      <c r="R233">
        <f>VLOOKUP($P233,$A:$C,2,0)</f>
        <v>335866.39419999998</v>
      </c>
      <c r="S233">
        <f>VLOOKUP($P233,$A:$C,3,0)</f>
        <v>3063424.9183</v>
      </c>
    </row>
    <row r="234" spans="1:19" x14ac:dyDescent="0.25">
      <c r="A234">
        <v>1221</v>
      </c>
      <c r="B234">
        <v>336224.05099999998</v>
      </c>
      <c r="C234">
        <v>3063432.8969999999</v>
      </c>
      <c r="D234" t="s">
        <v>263</v>
      </c>
      <c r="E234" t="str">
        <f>ROUNDUP(B234,3)&amp;"-"&amp;ROUNDUP(C234,3)</f>
        <v>336224.051-3063432.897</v>
      </c>
      <c r="F234" t="str">
        <f>E234&amp;"-"&amp;D234</f>
        <v>336224.051-3063432.897-BAG</v>
      </c>
      <c r="G234">
        <f>A234</f>
        <v>1221</v>
      </c>
      <c r="H234" t="e">
        <f>VLOOKUP(G234,#REF!,1,0)</f>
        <v>#REF!</v>
      </c>
      <c r="I234" t="str">
        <f t="shared" si="9"/>
        <v>336224.051BAG</v>
      </c>
      <c r="J234" t="str">
        <f t="shared" si="10"/>
        <v>3063432.897BAG</v>
      </c>
      <c r="K234">
        <f t="shared" si="11"/>
        <v>1221</v>
      </c>
      <c r="P234">
        <v>11026</v>
      </c>
      <c r="Q234" t="s">
        <v>9272</v>
      </c>
      <c r="R234">
        <f>VLOOKUP($P234,$A:$C,2,0)</f>
        <v>335835.3542</v>
      </c>
      <c r="S234">
        <f>VLOOKUP($P234,$A:$C,3,0)</f>
        <v>3063192.1617000001</v>
      </c>
    </row>
    <row r="235" spans="1:19" x14ac:dyDescent="0.25">
      <c r="A235">
        <v>1222</v>
      </c>
      <c r="B235">
        <v>336222.62479999999</v>
      </c>
      <c r="C235">
        <v>3063434.7393999998</v>
      </c>
      <c r="D235" t="s">
        <v>263</v>
      </c>
      <c r="E235" t="str">
        <f>ROUNDUP(B235,3)&amp;"-"&amp;ROUNDUP(C235,3)</f>
        <v>336222.625-3063434.74</v>
      </c>
      <c r="F235" t="str">
        <f>E235&amp;"-"&amp;D235</f>
        <v>336222.625-3063434.74-BAG</v>
      </c>
      <c r="G235">
        <f>A235</f>
        <v>1222</v>
      </c>
      <c r="H235" t="e">
        <f>VLOOKUP(G235,#REF!,1,0)</f>
        <v>#REF!</v>
      </c>
      <c r="I235" t="str">
        <f t="shared" si="9"/>
        <v>336222.6248BAG</v>
      </c>
      <c r="J235" t="str">
        <f t="shared" si="10"/>
        <v>3063434.7394BAG</v>
      </c>
      <c r="K235">
        <f t="shared" si="11"/>
        <v>1222</v>
      </c>
      <c r="P235">
        <v>11003</v>
      </c>
      <c r="Q235" t="s">
        <v>9273</v>
      </c>
      <c r="R235">
        <f>VLOOKUP($P235,$A:$C,2,0)</f>
        <v>335745.51569999999</v>
      </c>
      <c r="S235">
        <f>VLOOKUP($P235,$A:$C,3,0)</f>
        <v>3062977.4756</v>
      </c>
    </row>
    <row r="236" spans="1:19" x14ac:dyDescent="0.25">
      <c r="A236">
        <v>1223</v>
      </c>
      <c r="B236">
        <v>336218.68050000002</v>
      </c>
      <c r="C236">
        <v>3063439.8347999998</v>
      </c>
      <c r="D236" t="s">
        <v>263</v>
      </c>
      <c r="E236" t="str">
        <f>ROUNDUP(B236,3)&amp;"-"&amp;ROUNDUP(C236,3)</f>
        <v>336218.681-3063439.835</v>
      </c>
      <c r="F236" t="str">
        <f>E236&amp;"-"&amp;D236</f>
        <v>336218.681-3063439.835-BAG</v>
      </c>
      <c r="G236">
        <f>A236</f>
        <v>1223</v>
      </c>
      <c r="H236" t="e">
        <f>VLOOKUP(G236,#REF!,1,0)</f>
        <v>#REF!</v>
      </c>
      <c r="I236" t="str">
        <f t="shared" si="9"/>
        <v>336218.6805BAG</v>
      </c>
      <c r="J236" t="str">
        <f t="shared" si="10"/>
        <v>3063439.8348BAG</v>
      </c>
      <c r="K236">
        <f t="shared" si="11"/>
        <v>1223</v>
      </c>
      <c r="P236">
        <v>11152</v>
      </c>
      <c r="Q236" t="s">
        <v>9274</v>
      </c>
      <c r="R236">
        <f>VLOOKUP($P236,$A:$C,2,0)</f>
        <v>335322.65830000001</v>
      </c>
      <c r="S236">
        <f>VLOOKUP($P236,$A:$C,3,0)</f>
        <v>3063399.2883000001</v>
      </c>
    </row>
    <row r="237" spans="1:19" x14ac:dyDescent="0.25">
      <c r="A237">
        <v>1224</v>
      </c>
      <c r="B237">
        <v>336215.82620000001</v>
      </c>
      <c r="C237">
        <v>3063444.7096000002</v>
      </c>
      <c r="D237" t="s">
        <v>263</v>
      </c>
      <c r="E237" t="str">
        <f>ROUNDUP(B237,3)&amp;"-"&amp;ROUNDUP(C237,3)</f>
        <v>336215.827-3063444.71</v>
      </c>
      <c r="F237" t="str">
        <f>E237&amp;"-"&amp;D237</f>
        <v>336215.827-3063444.71-BAG</v>
      </c>
      <c r="G237">
        <f>A237</f>
        <v>1224</v>
      </c>
      <c r="H237" t="e">
        <f>VLOOKUP(G237,#REF!,1,0)</f>
        <v>#REF!</v>
      </c>
      <c r="I237" t="str">
        <f t="shared" si="9"/>
        <v>336215.8262BAG</v>
      </c>
      <c r="J237" t="str">
        <f t="shared" si="10"/>
        <v>3063444.7096BAG</v>
      </c>
      <c r="K237">
        <f t="shared" si="11"/>
        <v>1224</v>
      </c>
      <c r="P237">
        <v>11131</v>
      </c>
      <c r="Q237" t="s">
        <v>9275</v>
      </c>
      <c r="R237">
        <f>VLOOKUP($P237,$A:$C,2,0)</f>
        <v>335640.95640000002</v>
      </c>
      <c r="S237">
        <f>VLOOKUP($P237,$A:$C,3,0)</f>
        <v>3063253.0512000001</v>
      </c>
    </row>
    <row r="238" spans="1:19" x14ac:dyDescent="0.25">
      <c r="A238">
        <v>1225</v>
      </c>
      <c r="B238">
        <v>336213.43170000002</v>
      </c>
      <c r="C238">
        <v>3063450.39</v>
      </c>
      <c r="D238" t="s">
        <v>263</v>
      </c>
      <c r="E238" t="str">
        <f>ROUNDUP(B238,3)&amp;"-"&amp;ROUNDUP(C238,3)</f>
        <v>336213.432-3063450.39</v>
      </c>
      <c r="F238" t="str">
        <f>E238&amp;"-"&amp;D238</f>
        <v>336213.432-3063450.39-BAG</v>
      </c>
      <c r="G238">
        <f>A238</f>
        <v>1225</v>
      </c>
      <c r="H238" t="e">
        <f>VLOOKUP(G238,#REF!,1,0)</f>
        <v>#REF!</v>
      </c>
      <c r="I238" t="str">
        <f t="shared" si="9"/>
        <v>336213.4317BAG</v>
      </c>
      <c r="J238" t="str">
        <f t="shared" si="10"/>
        <v>3063450.39BAG</v>
      </c>
      <c r="K238">
        <f t="shared" si="11"/>
        <v>1225</v>
      </c>
      <c r="P238">
        <v>11182</v>
      </c>
      <c r="Q238" t="s">
        <v>9276</v>
      </c>
      <c r="R238">
        <f>VLOOKUP($P238,$A:$C,2,0)</f>
        <v>335050.72769999999</v>
      </c>
      <c r="S238">
        <f>VLOOKUP($P238,$A:$C,3,0)</f>
        <v>3063626.4832000001</v>
      </c>
    </row>
    <row r="239" spans="1:19" x14ac:dyDescent="0.25">
      <c r="A239">
        <v>1226</v>
      </c>
      <c r="B239">
        <v>336213.21509999997</v>
      </c>
      <c r="C239">
        <v>3063450.9037000001</v>
      </c>
      <c r="D239" t="s">
        <v>263</v>
      </c>
      <c r="E239" t="str">
        <f>ROUNDUP(B239,3)&amp;"-"&amp;ROUNDUP(C239,3)</f>
        <v>336213.216-3063450.904</v>
      </c>
      <c r="F239" t="str">
        <f>E239&amp;"-"&amp;D239</f>
        <v>336213.216-3063450.904-BAG</v>
      </c>
      <c r="G239">
        <f>A239</f>
        <v>1226</v>
      </c>
      <c r="H239" t="e">
        <f>VLOOKUP(G239,#REF!,1,0)</f>
        <v>#REF!</v>
      </c>
      <c r="I239" t="str">
        <f t="shared" si="9"/>
        <v>336213.2151BAG</v>
      </c>
      <c r="J239" t="str">
        <f t="shared" si="10"/>
        <v>3063450.9037BAG</v>
      </c>
      <c r="K239">
        <f t="shared" si="11"/>
        <v>1226</v>
      </c>
      <c r="P239">
        <v>11163</v>
      </c>
      <c r="Q239" t="s">
        <v>9277</v>
      </c>
      <c r="R239">
        <f>VLOOKUP($P239,$A:$C,2,0)</f>
        <v>335101.06890000001</v>
      </c>
      <c r="S239">
        <f>VLOOKUP($P239,$A:$C,3,0)</f>
        <v>3063714.2711999998</v>
      </c>
    </row>
    <row r="240" spans="1:19" x14ac:dyDescent="0.25">
      <c r="A240">
        <v>1227</v>
      </c>
      <c r="B240">
        <v>336210.91330000001</v>
      </c>
      <c r="C240">
        <v>3063456.3643999998</v>
      </c>
      <c r="D240" t="s">
        <v>263</v>
      </c>
      <c r="E240" t="str">
        <f>ROUNDUP(B240,3)&amp;"-"&amp;ROUNDUP(C240,3)</f>
        <v>336210.914-3063456.365</v>
      </c>
      <c r="F240" t="str">
        <f>E240&amp;"-"&amp;D240</f>
        <v>336210.914-3063456.365-BAG</v>
      </c>
      <c r="G240">
        <f>A240</f>
        <v>1227</v>
      </c>
      <c r="H240" t="e">
        <f>VLOOKUP(G240,#REF!,1,0)</f>
        <v>#REF!</v>
      </c>
      <c r="I240" t="str">
        <f t="shared" si="9"/>
        <v>336210.9133BAG</v>
      </c>
      <c r="J240" t="str">
        <f t="shared" si="10"/>
        <v>3063456.3644BAG</v>
      </c>
      <c r="K240">
        <f t="shared" si="11"/>
        <v>1227</v>
      </c>
      <c r="P240">
        <v>11123</v>
      </c>
      <c r="Q240" t="s">
        <v>9278</v>
      </c>
      <c r="R240">
        <f>VLOOKUP($P240,$A:$C,2,0)</f>
        <v>335403.56520000001</v>
      </c>
      <c r="S240">
        <f>VLOOKUP($P240,$A:$C,3,0)</f>
        <v>3063466.3933999999</v>
      </c>
    </row>
    <row r="241" spans="1:19" x14ac:dyDescent="0.25">
      <c r="A241">
        <v>1228</v>
      </c>
      <c r="B241">
        <v>336210.27380000002</v>
      </c>
      <c r="C241">
        <v>3063457.8816</v>
      </c>
      <c r="D241" t="s">
        <v>263</v>
      </c>
      <c r="E241" t="str">
        <f>ROUNDUP(B241,3)&amp;"-"&amp;ROUNDUP(C241,3)</f>
        <v>336210.274-3063457.882</v>
      </c>
      <c r="F241" t="str">
        <f>E241&amp;"-"&amp;D241</f>
        <v>336210.274-3063457.882-BAG</v>
      </c>
      <c r="G241">
        <f>A241</f>
        <v>1228</v>
      </c>
      <c r="H241" t="e">
        <f>VLOOKUP(G241,#REF!,1,0)</f>
        <v>#REF!</v>
      </c>
      <c r="I241" t="str">
        <f t="shared" si="9"/>
        <v>336210.2738BAG</v>
      </c>
      <c r="J241" t="str">
        <f t="shared" si="10"/>
        <v>3063457.8816BAG</v>
      </c>
      <c r="K241">
        <f t="shared" si="11"/>
        <v>1228</v>
      </c>
      <c r="P241">
        <v>11171</v>
      </c>
      <c r="Q241" t="s">
        <v>9279</v>
      </c>
      <c r="R241">
        <f>VLOOKUP($P241,$A:$C,2,0)</f>
        <v>335547.32990000001</v>
      </c>
      <c r="S241">
        <f>VLOOKUP($P241,$A:$C,3,0)</f>
        <v>3063570.8631000002</v>
      </c>
    </row>
    <row r="242" spans="1:19" x14ac:dyDescent="0.25">
      <c r="A242">
        <v>1229</v>
      </c>
      <c r="B242">
        <v>336282.83500000002</v>
      </c>
      <c r="C242">
        <v>3063462.6770000001</v>
      </c>
      <c r="D242" t="s">
        <v>263</v>
      </c>
      <c r="E242" t="str">
        <f>ROUNDUP(B242,3)&amp;"-"&amp;ROUNDUP(C242,3)</f>
        <v>336282.835-3063462.677</v>
      </c>
      <c r="F242" t="str">
        <f>E242&amp;"-"&amp;D242</f>
        <v>336282.835-3063462.677-BAG</v>
      </c>
      <c r="G242">
        <f>A242</f>
        <v>1229</v>
      </c>
      <c r="H242" t="e">
        <f>VLOOKUP(G242,#REF!,1,0)</f>
        <v>#REF!</v>
      </c>
      <c r="I242" t="str">
        <f t="shared" si="9"/>
        <v>336282.835BAG</v>
      </c>
      <c r="J242" t="str">
        <f t="shared" si="10"/>
        <v>3063462.677BAG</v>
      </c>
      <c r="K242">
        <f t="shared" si="11"/>
        <v>1229</v>
      </c>
      <c r="P242">
        <v>11178</v>
      </c>
      <c r="Q242" t="s">
        <v>9280</v>
      </c>
      <c r="R242">
        <f>VLOOKUP($P242,$A:$C,2,0)</f>
        <v>335665.2145</v>
      </c>
      <c r="S242">
        <f>VLOOKUP($P242,$A:$C,3,0)</f>
        <v>3063634.4583000001</v>
      </c>
    </row>
    <row r="243" spans="1:19" x14ac:dyDescent="0.25">
      <c r="A243">
        <v>1230</v>
      </c>
      <c r="B243">
        <v>336279.85139999999</v>
      </c>
      <c r="C243">
        <v>3063462.8121000002</v>
      </c>
      <c r="D243" t="s">
        <v>263</v>
      </c>
      <c r="E243" t="str">
        <f>ROUNDUP(B243,3)&amp;"-"&amp;ROUNDUP(C243,3)</f>
        <v>336279.852-3063462.813</v>
      </c>
      <c r="F243" t="str">
        <f>E243&amp;"-"&amp;D243</f>
        <v>336279.852-3063462.813-BAG</v>
      </c>
      <c r="G243">
        <f>A243</f>
        <v>1230</v>
      </c>
      <c r="H243" t="e">
        <f>VLOOKUP(G243,#REF!,1,0)</f>
        <v>#REF!</v>
      </c>
      <c r="I243" t="str">
        <f t="shared" si="9"/>
        <v>336279.8514BAG</v>
      </c>
      <c r="J243" t="str">
        <f t="shared" si="10"/>
        <v>3063462.8121BAG</v>
      </c>
      <c r="K243">
        <f t="shared" si="11"/>
        <v>1230</v>
      </c>
      <c r="P243">
        <v>11112</v>
      </c>
      <c r="Q243" t="s">
        <v>9281</v>
      </c>
      <c r="R243">
        <f>VLOOKUP($P243,$A:$C,2,0)</f>
        <v>335367.40710000001</v>
      </c>
      <c r="S243">
        <f>VLOOKUP($P243,$A:$C,3,0)</f>
        <v>3063536.2192000002</v>
      </c>
    </row>
    <row r="244" spans="1:19" x14ac:dyDescent="0.25">
      <c r="A244">
        <v>1231</v>
      </c>
      <c r="B244">
        <v>336269.86560000002</v>
      </c>
      <c r="C244">
        <v>3063463.7502000001</v>
      </c>
      <c r="D244" t="s">
        <v>263</v>
      </c>
      <c r="E244" t="str">
        <f>ROUNDUP(B244,3)&amp;"-"&amp;ROUNDUP(C244,3)</f>
        <v>336269.866-3063463.751</v>
      </c>
      <c r="F244" t="str">
        <f>E244&amp;"-"&amp;D244</f>
        <v>336269.866-3063463.751-BAG</v>
      </c>
      <c r="G244">
        <f>A244</f>
        <v>1231</v>
      </c>
      <c r="H244" t="e">
        <f>VLOOKUP(G244,#REF!,1,0)</f>
        <v>#REF!</v>
      </c>
      <c r="I244" t="str">
        <f t="shared" si="9"/>
        <v>336269.8656BAG</v>
      </c>
      <c r="J244" t="str">
        <f t="shared" si="10"/>
        <v>3063463.7502BAG</v>
      </c>
      <c r="K244">
        <f t="shared" si="11"/>
        <v>1231</v>
      </c>
      <c r="P244">
        <v>11118</v>
      </c>
      <c r="Q244" t="s">
        <v>9282</v>
      </c>
      <c r="R244">
        <f>VLOOKUP($P244,$A:$C,2,0)</f>
        <v>335473.2352</v>
      </c>
      <c r="S244">
        <f>VLOOKUP($P244,$A:$C,3,0)</f>
        <v>3063630.0704999999</v>
      </c>
    </row>
    <row r="245" spans="1:19" x14ac:dyDescent="0.25">
      <c r="A245">
        <v>1232</v>
      </c>
      <c r="B245">
        <v>336283.29320000001</v>
      </c>
      <c r="C245">
        <v>3063464.3355</v>
      </c>
      <c r="D245" t="s">
        <v>263</v>
      </c>
      <c r="E245" t="str">
        <f>ROUNDUP(B245,3)&amp;"-"&amp;ROUNDUP(C245,3)</f>
        <v>336283.294-3063464.336</v>
      </c>
      <c r="F245" t="str">
        <f>E245&amp;"-"&amp;D245</f>
        <v>336283.294-3063464.336-BAG</v>
      </c>
      <c r="G245">
        <f>A245</f>
        <v>1232</v>
      </c>
      <c r="H245" t="e">
        <f>VLOOKUP(G245,#REF!,1,0)</f>
        <v>#REF!</v>
      </c>
      <c r="I245" t="str">
        <f t="shared" si="9"/>
        <v>336283.2932BAG</v>
      </c>
      <c r="J245" t="str">
        <f t="shared" si="10"/>
        <v>3063464.3355BAG</v>
      </c>
      <c r="K245">
        <f t="shared" si="11"/>
        <v>1232</v>
      </c>
      <c r="P245">
        <v>11121</v>
      </c>
      <c r="Q245" t="s">
        <v>9283</v>
      </c>
      <c r="R245">
        <f>VLOOKUP($P245,$A:$C,2,0)</f>
        <v>335509.3125</v>
      </c>
      <c r="S245">
        <f>VLOOKUP($P245,$A:$C,3,0)</f>
        <v>3063701.7557999999</v>
      </c>
    </row>
    <row r="246" spans="1:19" x14ac:dyDescent="0.25">
      <c r="A246">
        <v>1233</v>
      </c>
      <c r="B246">
        <v>336206.09740000003</v>
      </c>
      <c r="C246">
        <v>3063466.5751999998</v>
      </c>
      <c r="D246" t="s">
        <v>263</v>
      </c>
      <c r="E246" t="str">
        <f>ROUNDUP(B246,3)&amp;"-"&amp;ROUNDUP(C246,3)</f>
        <v>336206.098-3063466.576</v>
      </c>
      <c r="F246" t="str">
        <f>E246&amp;"-"&amp;D246</f>
        <v>336206.098-3063466.576-BAG</v>
      </c>
      <c r="G246">
        <f>A246</f>
        <v>1233</v>
      </c>
      <c r="H246" t="e">
        <f>VLOOKUP(G246,#REF!,1,0)</f>
        <v>#REF!</v>
      </c>
      <c r="I246" t="str">
        <f t="shared" si="9"/>
        <v>336206.0974BAG</v>
      </c>
      <c r="J246" t="str">
        <f t="shared" si="10"/>
        <v>3063466.5752BAG</v>
      </c>
      <c r="K246">
        <f t="shared" si="11"/>
        <v>1233</v>
      </c>
      <c r="P246">
        <v>11062</v>
      </c>
      <c r="Q246" t="s">
        <v>9284</v>
      </c>
      <c r="R246">
        <f>VLOOKUP($P246,$A:$C,2,0)</f>
        <v>335413.81189999997</v>
      </c>
      <c r="S246">
        <f>VLOOKUP($P246,$A:$C,3,0)</f>
        <v>3063880.3694000002</v>
      </c>
    </row>
    <row r="247" spans="1:19" x14ac:dyDescent="0.25">
      <c r="A247">
        <v>1234</v>
      </c>
      <c r="B247">
        <v>336237.44569999998</v>
      </c>
      <c r="C247">
        <v>3063466.5962999999</v>
      </c>
      <c r="D247" t="s">
        <v>263</v>
      </c>
      <c r="E247" t="str">
        <f>ROUNDUP(B247,3)&amp;"-"&amp;ROUNDUP(C247,3)</f>
        <v>336237.446-3063466.597</v>
      </c>
      <c r="F247" t="str">
        <f>E247&amp;"-"&amp;D247</f>
        <v>336237.446-3063466.597-BAG</v>
      </c>
      <c r="G247">
        <f>A247</f>
        <v>1234</v>
      </c>
      <c r="H247" t="e">
        <f>VLOOKUP(G247,#REF!,1,0)</f>
        <v>#REF!</v>
      </c>
      <c r="I247" t="str">
        <f t="shared" si="9"/>
        <v>336237.4457BAG</v>
      </c>
      <c r="J247" t="str">
        <f t="shared" si="10"/>
        <v>3063466.5963BAG</v>
      </c>
      <c r="K247">
        <f t="shared" si="11"/>
        <v>1234</v>
      </c>
      <c r="P247">
        <v>1076</v>
      </c>
      <c r="Q247" t="s">
        <v>9285</v>
      </c>
      <c r="R247">
        <f>VLOOKUP($P247,$A:$C,2,0)</f>
        <v>337421.9915</v>
      </c>
      <c r="S247">
        <f>VLOOKUP($P247,$A:$C,3,0)</f>
        <v>3064170.8975999998</v>
      </c>
    </row>
    <row r="248" spans="1:19" x14ac:dyDescent="0.25">
      <c r="A248">
        <v>1235</v>
      </c>
      <c r="B248">
        <v>336205.31800000003</v>
      </c>
      <c r="C248">
        <v>3063468.1792000001</v>
      </c>
      <c r="D248" t="s">
        <v>263</v>
      </c>
      <c r="E248" t="str">
        <f>ROUNDUP(B248,3)&amp;"-"&amp;ROUNDUP(C248,3)</f>
        <v>336205.318-3063468.18</v>
      </c>
      <c r="F248" t="str">
        <f>E248&amp;"-"&amp;D248</f>
        <v>336205.318-3063468.18-BAG</v>
      </c>
      <c r="G248">
        <f>A248</f>
        <v>1235</v>
      </c>
      <c r="H248" t="e">
        <f>VLOOKUP(G248,#REF!,1,0)</f>
        <v>#REF!</v>
      </c>
      <c r="I248" t="str">
        <f t="shared" si="9"/>
        <v>336205.318BAG</v>
      </c>
      <c r="J248" t="str">
        <f t="shared" si="10"/>
        <v>3063468.1792BAG</v>
      </c>
      <c r="K248">
        <f t="shared" si="11"/>
        <v>1235</v>
      </c>
      <c r="P248">
        <v>1115</v>
      </c>
      <c r="Q248" t="s">
        <v>9286</v>
      </c>
      <c r="R248">
        <f>VLOOKUP($P248,$A:$C,2,0)</f>
        <v>337410.9828</v>
      </c>
      <c r="S248">
        <f>VLOOKUP($P248,$A:$C,3,0)</f>
        <v>3064251.8333999999</v>
      </c>
    </row>
    <row r="249" spans="1:19" x14ac:dyDescent="0.25">
      <c r="A249">
        <v>1236</v>
      </c>
      <c r="B249">
        <v>336204.93810000003</v>
      </c>
      <c r="C249">
        <v>3063468.9611999998</v>
      </c>
      <c r="D249" t="s">
        <v>263</v>
      </c>
      <c r="E249" t="str">
        <f>ROUNDUP(B249,3)&amp;"-"&amp;ROUNDUP(C249,3)</f>
        <v>336204.939-3063468.962</v>
      </c>
      <c r="F249" t="str">
        <f>E249&amp;"-"&amp;D249</f>
        <v>336204.939-3063468.962-BAG</v>
      </c>
      <c r="G249">
        <f>A249</f>
        <v>1236</v>
      </c>
      <c r="H249" t="e">
        <f>VLOOKUP(G249,#REF!,1,0)</f>
        <v>#REF!</v>
      </c>
      <c r="I249" t="str">
        <f t="shared" si="9"/>
        <v>336204.9381BAG</v>
      </c>
      <c r="J249" t="str">
        <f t="shared" si="10"/>
        <v>3063468.9612BAG</v>
      </c>
      <c r="K249">
        <f t="shared" si="11"/>
        <v>1236</v>
      </c>
      <c r="P249">
        <v>1113</v>
      </c>
      <c r="Q249" t="s">
        <v>9287</v>
      </c>
      <c r="R249">
        <f>VLOOKUP($P249,$A:$C,2,0)</f>
        <v>337355.28039999999</v>
      </c>
      <c r="S249">
        <f>VLOOKUP($P249,$A:$C,3,0)</f>
        <v>3064183.2883000001</v>
      </c>
    </row>
    <row r="250" spans="1:19" x14ac:dyDescent="0.25">
      <c r="A250">
        <v>1237</v>
      </c>
      <c r="B250">
        <v>336209.00939999998</v>
      </c>
      <c r="C250">
        <v>3063469.2329000002</v>
      </c>
      <c r="D250" t="s">
        <v>263</v>
      </c>
      <c r="E250" t="str">
        <f>ROUNDUP(B250,3)&amp;"-"&amp;ROUNDUP(C250,3)</f>
        <v>336209.01-3063469.233</v>
      </c>
      <c r="F250" t="str">
        <f>E250&amp;"-"&amp;D250</f>
        <v>336209.01-3063469.233-BAG</v>
      </c>
      <c r="G250">
        <f>A250</f>
        <v>1237</v>
      </c>
      <c r="H250" t="e">
        <f>VLOOKUP(G250,#REF!,1,0)</f>
        <v>#REF!</v>
      </c>
      <c r="I250" t="str">
        <f t="shared" si="9"/>
        <v>336209.0094BAG</v>
      </c>
      <c r="J250" t="str">
        <f t="shared" si="10"/>
        <v>3063469.2329BAG</v>
      </c>
      <c r="K250">
        <f t="shared" si="11"/>
        <v>1237</v>
      </c>
      <c r="P250">
        <v>1066</v>
      </c>
      <c r="Q250" t="s">
        <v>9288</v>
      </c>
      <c r="R250">
        <f>VLOOKUP($P250,$A:$C,2,0)</f>
        <v>337521.0307</v>
      </c>
      <c r="S250">
        <f>VLOOKUP($P250,$A:$C,3,0)</f>
        <v>3063995.3705000002</v>
      </c>
    </row>
    <row r="251" spans="1:19" x14ac:dyDescent="0.25">
      <c r="A251">
        <v>1238</v>
      </c>
      <c r="B251">
        <v>336208.47529999999</v>
      </c>
      <c r="C251">
        <v>3063469.2826</v>
      </c>
      <c r="D251" t="s">
        <v>263</v>
      </c>
      <c r="E251" t="str">
        <f>ROUNDUP(B251,3)&amp;"-"&amp;ROUNDUP(C251,3)</f>
        <v>336208.476-3063469.283</v>
      </c>
      <c r="F251" t="str">
        <f>E251&amp;"-"&amp;D251</f>
        <v>336208.476-3063469.283-BAG</v>
      </c>
      <c r="G251">
        <f>A251</f>
        <v>1238</v>
      </c>
      <c r="H251" t="e">
        <f>VLOOKUP(G251,#REF!,1,0)</f>
        <v>#REF!</v>
      </c>
      <c r="I251" t="str">
        <f t="shared" si="9"/>
        <v>336208.4753BAG</v>
      </c>
      <c r="J251" t="str">
        <f t="shared" si="10"/>
        <v>3063469.2826BAG</v>
      </c>
      <c r="K251">
        <f t="shared" si="11"/>
        <v>1238</v>
      </c>
      <c r="P251">
        <v>1055</v>
      </c>
      <c r="Q251" t="s">
        <v>9289</v>
      </c>
      <c r="R251">
        <f>VLOOKUP($P251,$A:$C,2,0)</f>
        <v>337283.58840000001</v>
      </c>
      <c r="S251">
        <f>VLOOKUP($P251,$A:$C,3,0)</f>
        <v>3063592.2806000002</v>
      </c>
    </row>
    <row r="252" spans="1:19" x14ac:dyDescent="0.25">
      <c r="A252">
        <v>1239</v>
      </c>
      <c r="B252">
        <v>336206.85869999998</v>
      </c>
      <c r="C252">
        <v>3063469.4331999999</v>
      </c>
      <c r="D252" t="s">
        <v>263</v>
      </c>
      <c r="E252" t="str">
        <f>ROUNDUP(B252,3)&amp;"-"&amp;ROUNDUP(C252,3)</f>
        <v>336206.859-3063469.434</v>
      </c>
      <c r="F252" t="str">
        <f>E252&amp;"-"&amp;D252</f>
        <v>336206.859-3063469.434-BAG</v>
      </c>
      <c r="G252">
        <f>A252</f>
        <v>1239</v>
      </c>
      <c r="H252" t="e">
        <f>VLOOKUP(G252,#REF!,1,0)</f>
        <v>#REF!</v>
      </c>
      <c r="I252" t="str">
        <f t="shared" si="9"/>
        <v>336206.8587BAG</v>
      </c>
      <c r="J252" t="str">
        <f t="shared" si="10"/>
        <v>3063469.4332BAG</v>
      </c>
      <c r="K252">
        <f t="shared" si="11"/>
        <v>1239</v>
      </c>
      <c r="P252">
        <v>1045</v>
      </c>
      <c r="Q252" t="s">
        <v>9290</v>
      </c>
      <c r="R252">
        <f>VLOOKUP($P252,$A:$C,2,0)</f>
        <v>336836.30719999998</v>
      </c>
      <c r="S252">
        <f>VLOOKUP($P252,$A:$C,3,0)</f>
        <v>3063535.3308999999</v>
      </c>
    </row>
    <row r="253" spans="1:19" x14ac:dyDescent="0.25">
      <c r="A253">
        <v>1240</v>
      </c>
      <c r="B253">
        <v>337035.38760000002</v>
      </c>
      <c r="C253">
        <v>3063490.7677000002</v>
      </c>
      <c r="D253" t="s">
        <v>263</v>
      </c>
      <c r="E253" t="str">
        <f>ROUNDUP(B253,3)&amp;"-"&amp;ROUNDUP(C253,3)</f>
        <v>337035.388-3063490.768</v>
      </c>
      <c r="F253" t="str">
        <f>E253&amp;"-"&amp;D253</f>
        <v>337035.388-3063490.768-BAG</v>
      </c>
      <c r="G253">
        <f>A253</f>
        <v>1240</v>
      </c>
      <c r="H253" t="e">
        <f>VLOOKUP(G253,#REF!,1,0)</f>
        <v>#REF!</v>
      </c>
      <c r="I253" t="str">
        <f t="shared" si="9"/>
        <v>337035.3876BAG</v>
      </c>
      <c r="J253" t="str">
        <f t="shared" si="10"/>
        <v>3063490.7677BAG</v>
      </c>
      <c r="K253">
        <f t="shared" si="11"/>
        <v>1240</v>
      </c>
      <c r="P253">
        <v>1039</v>
      </c>
      <c r="Q253" t="s">
        <v>9291</v>
      </c>
      <c r="R253">
        <f>VLOOKUP($P253,$A:$C,2,0)</f>
        <v>336841.9227</v>
      </c>
      <c r="S253">
        <f>VLOOKUP($P253,$A:$C,3,0)</f>
        <v>3063628.5898000002</v>
      </c>
    </row>
    <row r="254" spans="1:19" x14ac:dyDescent="0.25">
      <c r="A254">
        <v>1241</v>
      </c>
      <c r="B254">
        <v>337013.62420000002</v>
      </c>
      <c r="C254">
        <v>3063492.5542000001</v>
      </c>
      <c r="D254" t="s">
        <v>263</v>
      </c>
      <c r="E254" t="str">
        <f>ROUNDUP(B254,3)&amp;"-"&amp;ROUNDUP(C254,3)</f>
        <v>337013.625-3063492.555</v>
      </c>
      <c r="F254" t="str">
        <f>E254&amp;"-"&amp;D254</f>
        <v>337013.625-3063492.555-BAG</v>
      </c>
      <c r="G254">
        <f>A254</f>
        <v>1241</v>
      </c>
      <c r="H254" t="e">
        <f>VLOOKUP(G254,#REF!,1,0)</f>
        <v>#REF!</v>
      </c>
      <c r="I254" t="str">
        <f t="shared" si="9"/>
        <v>337013.6242BAG</v>
      </c>
      <c r="J254" t="str">
        <f t="shared" si="10"/>
        <v>3063492.5542BAG</v>
      </c>
      <c r="K254">
        <f t="shared" si="11"/>
        <v>1241</v>
      </c>
      <c r="P254">
        <v>1037</v>
      </c>
      <c r="Q254" t="s">
        <v>9292</v>
      </c>
      <c r="R254">
        <f>VLOOKUP($P254,$A:$C,2,0)</f>
        <v>336818.56650000002</v>
      </c>
      <c r="S254">
        <f>VLOOKUP($P254,$A:$C,3,0)</f>
        <v>3063672.4342999998</v>
      </c>
    </row>
    <row r="255" spans="1:19" x14ac:dyDescent="0.25">
      <c r="A255">
        <v>1242</v>
      </c>
      <c r="B255">
        <v>337055.03259999998</v>
      </c>
      <c r="C255">
        <v>3063492.6165999998</v>
      </c>
      <c r="D255" t="s">
        <v>263</v>
      </c>
      <c r="E255" t="str">
        <f>ROUNDUP(B255,3)&amp;"-"&amp;ROUNDUP(C255,3)</f>
        <v>337055.033-3063492.617</v>
      </c>
      <c r="F255" t="str">
        <f>E255&amp;"-"&amp;D255</f>
        <v>337055.033-3063492.617-BAG</v>
      </c>
      <c r="G255">
        <f>A255</f>
        <v>1242</v>
      </c>
      <c r="H255" t="e">
        <f>VLOOKUP(G255,#REF!,1,0)</f>
        <v>#REF!</v>
      </c>
      <c r="I255" t="str">
        <f t="shared" si="9"/>
        <v>337055.0326BAG</v>
      </c>
      <c r="J255" t="str">
        <f t="shared" si="10"/>
        <v>3063492.6166BAG</v>
      </c>
      <c r="K255">
        <f t="shared" si="11"/>
        <v>1242</v>
      </c>
      <c r="P255">
        <v>1078</v>
      </c>
      <c r="Q255" t="s">
        <v>9293</v>
      </c>
      <c r="R255">
        <f>VLOOKUP($P255,$A:$C,2,0)</f>
        <v>336700.81359999999</v>
      </c>
      <c r="S255">
        <f>VLOOKUP($P255,$A:$C,3,0)</f>
        <v>3063795.7138999999</v>
      </c>
    </row>
    <row r="256" spans="1:19" x14ac:dyDescent="0.25">
      <c r="A256">
        <v>1243</v>
      </c>
      <c r="B256">
        <v>336291.83679999999</v>
      </c>
      <c r="C256">
        <v>3063494.0636999998</v>
      </c>
      <c r="D256" t="s">
        <v>263</v>
      </c>
      <c r="E256" t="str">
        <f>ROUNDUP(B256,3)&amp;"-"&amp;ROUNDUP(C256,3)</f>
        <v>336291.837-3063494.064</v>
      </c>
      <c r="F256" t="str">
        <f>E256&amp;"-"&amp;D256</f>
        <v>336291.837-3063494.064-BAG</v>
      </c>
      <c r="G256">
        <f>A256</f>
        <v>1243</v>
      </c>
      <c r="H256" t="e">
        <f>VLOOKUP(G256,#REF!,1,0)</f>
        <v>#REF!</v>
      </c>
      <c r="I256" t="str">
        <f t="shared" si="9"/>
        <v>336291.8368BAG</v>
      </c>
      <c r="J256" t="str">
        <f t="shared" si="10"/>
        <v>3063494.0637BAG</v>
      </c>
      <c r="K256">
        <f t="shared" si="11"/>
        <v>1243</v>
      </c>
      <c r="P256">
        <v>1085</v>
      </c>
      <c r="Q256" t="s">
        <v>9294</v>
      </c>
      <c r="R256">
        <f>VLOOKUP($P256,$A:$C,2,0)</f>
        <v>336825.83539999998</v>
      </c>
      <c r="S256">
        <f>VLOOKUP($P256,$A:$C,3,0)</f>
        <v>3063861.5564000001</v>
      </c>
    </row>
    <row r="257" spans="1:19" x14ac:dyDescent="0.25">
      <c r="A257">
        <v>1244</v>
      </c>
      <c r="B257">
        <v>336983.80599999998</v>
      </c>
      <c r="C257">
        <v>3063496.3292999999</v>
      </c>
      <c r="D257" t="s">
        <v>263</v>
      </c>
      <c r="E257" t="str">
        <f>ROUNDUP(B257,3)&amp;"-"&amp;ROUNDUP(C257,3)</f>
        <v>336983.806-3063496.33</v>
      </c>
      <c r="F257" t="str">
        <f>E257&amp;"-"&amp;D257</f>
        <v>336983.806-3063496.33-BAG</v>
      </c>
      <c r="G257">
        <f>A257</f>
        <v>1244</v>
      </c>
      <c r="H257" t="e">
        <f>VLOOKUP(G257,#REF!,1,0)</f>
        <v>#REF!</v>
      </c>
      <c r="I257" t="str">
        <f t="shared" si="9"/>
        <v>336983.806BAG</v>
      </c>
      <c r="J257" t="str">
        <f t="shared" si="10"/>
        <v>3063496.3293BAG</v>
      </c>
      <c r="K257">
        <f t="shared" si="11"/>
        <v>1244</v>
      </c>
      <c r="P257">
        <v>1093</v>
      </c>
      <c r="Q257" t="s">
        <v>9295</v>
      </c>
      <c r="R257">
        <f>VLOOKUP($P257,$A:$C,2,0)</f>
        <v>336861.41139999998</v>
      </c>
      <c r="S257">
        <f>VLOOKUP($P257,$A:$C,3,0)</f>
        <v>3064006.3094000001</v>
      </c>
    </row>
    <row r="258" spans="1:19" x14ac:dyDescent="0.25">
      <c r="A258">
        <v>1245</v>
      </c>
      <c r="B258">
        <v>337083.79060000001</v>
      </c>
      <c r="C258">
        <v>3063496.7393</v>
      </c>
      <c r="D258" t="s">
        <v>263</v>
      </c>
      <c r="E258" t="str">
        <f>ROUNDUP(B258,3)&amp;"-"&amp;ROUNDUP(C258,3)</f>
        <v>337083.791-3063496.74</v>
      </c>
      <c r="F258" t="str">
        <f>E258&amp;"-"&amp;D258</f>
        <v>337083.791-3063496.74-BAG</v>
      </c>
      <c r="G258">
        <f>A258</f>
        <v>1245</v>
      </c>
      <c r="H258" t="e">
        <f>VLOOKUP(G258,#REF!,1,0)</f>
        <v>#REF!</v>
      </c>
      <c r="I258" t="str">
        <f t="shared" si="9"/>
        <v>337083.7906BAG</v>
      </c>
      <c r="J258" t="str">
        <f t="shared" si="10"/>
        <v>3063496.7393BAG</v>
      </c>
      <c r="K258">
        <f t="shared" si="11"/>
        <v>1245</v>
      </c>
      <c r="P258">
        <v>1216</v>
      </c>
      <c r="Q258" t="s">
        <v>9296</v>
      </c>
      <c r="R258">
        <f>VLOOKUP($P258,$A:$C,2,0)</f>
        <v>336860.1888</v>
      </c>
      <c r="S258">
        <f>VLOOKUP($P258,$A:$C,3,0)</f>
        <v>3064013.5460000001</v>
      </c>
    </row>
    <row r="259" spans="1:19" x14ac:dyDescent="0.25">
      <c r="A259">
        <v>1246</v>
      </c>
      <c r="B259">
        <v>337107.38410000002</v>
      </c>
      <c r="C259">
        <v>3063501.9948</v>
      </c>
      <c r="D259" t="s">
        <v>263</v>
      </c>
      <c r="E259" t="str">
        <f>ROUNDUP(B259,3)&amp;"-"&amp;ROUNDUP(C259,3)</f>
        <v>337107.385-3063501.995</v>
      </c>
      <c r="F259" t="str">
        <f>E259&amp;"-"&amp;D259</f>
        <v>337107.385-3063501.995-BAG</v>
      </c>
      <c r="G259">
        <f>A259</f>
        <v>1246</v>
      </c>
      <c r="H259" t="e">
        <f>VLOOKUP(G259,#REF!,1,0)</f>
        <v>#REF!</v>
      </c>
      <c r="I259" t="str">
        <f t="shared" ref="I259:I295" si="12">B259&amp;D259</f>
        <v>337107.3841BAG</v>
      </c>
      <c r="J259" t="str">
        <f t="shared" ref="J259:J295" si="13">C259&amp;D259</f>
        <v>3063501.9948BAG</v>
      </c>
      <c r="K259">
        <f t="shared" ref="K259:K322" si="14">G259</f>
        <v>1246</v>
      </c>
      <c r="P259">
        <v>1095</v>
      </c>
      <c r="Q259" t="s">
        <v>9297</v>
      </c>
      <c r="R259">
        <f>VLOOKUP($P259,$A:$C,2,0)</f>
        <v>336858.48050000001</v>
      </c>
      <c r="S259">
        <f>VLOOKUP($P259,$A:$C,3,0)</f>
        <v>3064036.1586000002</v>
      </c>
    </row>
    <row r="260" spans="1:19" x14ac:dyDescent="0.25">
      <c r="A260">
        <v>1247</v>
      </c>
      <c r="B260">
        <v>336960.0527</v>
      </c>
      <c r="C260">
        <v>3063502.2023</v>
      </c>
      <c r="D260" t="s">
        <v>263</v>
      </c>
      <c r="E260" t="str">
        <f>ROUNDUP(B260,3)&amp;"-"&amp;ROUNDUP(C260,3)</f>
        <v>336960.053-3063502.203</v>
      </c>
      <c r="F260" t="str">
        <f>E260&amp;"-"&amp;D260</f>
        <v>336960.053-3063502.203-BAG</v>
      </c>
      <c r="G260">
        <f>A260</f>
        <v>1247</v>
      </c>
      <c r="H260" t="e">
        <f>VLOOKUP(G260,#REF!,1,0)</f>
        <v>#REF!</v>
      </c>
      <c r="I260" t="str">
        <f t="shared" si="12"/>
        <v>336960.0527BAG</v>
      </c>
      <c r="J260" t="str">
        <f t="shared" si="13"/>
        <v>3063502.2023BAG</v>
      </c>
      <c r="K260">
        <f t="shared" si="14"/>
        <v>1247</v>
      </c>
      <c r="P260">
        <v>1102</v>
      </c>
      <c r="Q260" t="s">
        <v>9298</v>
      </c>
      <c r="R260">
        <f>VLOOKUP($P260,$A:$C,2,0)</f>
        <v>336958.62219999998</v>
      </c>
      <c r="S260">
        <f>VLOOKUP($P260,$A:$C,3,0)</f>
        <v>3064096.0962999999</v>
      </c>
    </row>
    <row r="261" spans="1:19" x14ac:dyDescent="0.25">
      <c r="A261">
        <v>1248</v>
      </c>
      <c r="B261">
        <v>337129.6115</v>
      </c>
      <c r="C261">
        <v>3063507.2072000001</v>
      </c>
      <c r="D261" t="s">
        <v>263</v>
      </c>
      <c r="E261" t="str">
        <f>ROUNDUP(B261,3)&amp;"-"&amp;ROUNDUP(C261,3)</f>
        <v>337129.612-3063507.208</v>
      </c>
      <c r="F261" t="str">
        <f>E261&amp;"-"&amp;D261</f>
        <v>337129.612-3063507.208-BAG</v>
      </c>
      <c r="G261">
        <f>A261</f>
        <v>1248</v>
      </c>
      <c r="H261" t="e">
        <f>VLOOKUP(G261,#REF!,1,0)</f>
        <v>#REF!</v>
      </c>
      <c r="I261" t="str">
        <f t="shared" si="12"/>
        <v>337129.6115BAG</v>
      </c>
      <c r="J261" t="str">
        <f t="shared" si="13"/>
        <v>3063507.2072BAG</v>
      </c>
      <c r="K261">
        <f t="shared" si="14"/>
        <v>1248</v>
      </c>
      <c r="P261">
        <v>1117</v>
      </c>
      <c r="Q261" t="s">
        <v>9299</v>
      </c>
      <c r="R261">
        <f>VLOOKUP($P261,$A:$C,2,0)</f>
        <v>336921.45169999998</v>
      </c>
      <c r="S261">
        <f>VLOOKUP($P261,$A:$C,3,0)</f>
        <v>3064279.0339000002</v>
      </c>
    </row>
    <row r="262" spans="1:19" x14ac:dyDescent="0.25">
      <c r="A262">
        <v>1249</v>
      </c>
      <c r="B262">
        <v>336938.8297</v>
      </c>
      <c r="C262">
        <v>3063507.5413000002</v>
      </c>
      <c r="D262" t="s">
        <v>263</v>
      </c>
      <c r="E262" t="str">
        <f>ROUNDUP(B262,3)&amp;"-"&amp;ROUNDUP(C262,3)</f>
        <v>336938.83-3063507.542</v>
      </c>
      <c r="F262" t="str">
        <f>E262&amp;"-"&amp;D262</f>
        <v>336938.83-3063507.542-BAG</v>
      </c>
      <c r="G262">
        <f>A262</f>
        <v>1249</v>
      </c>
      <c r="H262" t="e">
        <f>VLOOKUP(G262,#REF!,1,0)</f>
        <v>#REF!</v>
      </c>
      <c r="I262" t="str">
        <f t="shared" si="12"/>
        <v>336938.8297BAG</v>
      </c>
      <c r="J262" t="str">
        <f t="shared" si="13"/>
        <v>3063507.5413BAG</v>
      </c>
      <c r="K262">
        <f t="shared" si="14"/>
        <v>1249</v>
      </c>
      <c r="P262">
        <v>1130</v>
      </c>
      <c r="Q262" t="s">
        <v>9300</v>
      </c>
      <c r="R262">
        <f>VLOOKUP($P262,$A:$C,2,0)</f>
        <v>336893.1888</v>
      </c>
      <c r="S262">
        <f>VLOOKUP($P262,$A:$C,3,0)</f>
        <v>3064387.8239000002</v>
      </c>
    </row>
    <row r="263" spans="1:19" x14ac:dyDescent="0.25">
      <c r="A263">
        <v>1250</v>
      </c>
      <c r="B263">
        <v>336297.1384</v>
      </c>
      <c r="C263">
        <v>3063508.6627000002</v>
      </c>
      <c r="D263" t="s">
        <v>263</v>
      </c>
      <c r="E263" t="str">
        <f>ROUNDUP(B263,3)&amp;"-"&amp;ROUNDUP(C263,3)</f>
        <v>336297.139-3063508.663</v>
      </c>
      <c r="F263" t="str">
        <f>E263&amp;"-"&amp;D263</f>
        <v>336297.139-3063508.663-BAG</v>
      </c>
      <c r="G263">
        <f>A263</f>
        <v>1250</v>
      </c>
      <c r="H263" t="e">
        <f>VLOOKUP(G263,#REF!,1,0)</f>
        <v>#REF!</v>
      </c>
      <c r="I263" t="str">
        <f t="shared" si="12"/>
        <v>336297.1384BAG</v>
      </c>
      <c r="J263" t="str">
        <f t="shared" si="13"/>
        <v>3063508.6627BAG</v>
      </c>
      <c r="K263">
        <f t="shared" si="14"/>
        <v>1250</v>
      </c>
      <c r="P263">
        <v>1127</v>
      </c>
      <c r="Q263" t="s">
        <v>9301</v>
      </c>
      <c r="R263">
        <f>VLOOKUP($P263,$A:$C,2,0)</f>
        <v>336995.46029999998</v>
      </c>
      <c r="S263">
        <f>VLOOKUP($P263,$A:$C,3,0)</f>
        <v>3064379.8813999998</v>
      </c>
    </row>
    <row r="264" spans="1:19" x14ac:dyDescent="0.25">
      <c r="A264">
        <v>1251</v>
      </c>
      <c r="B264">
        <v>337150.2696</v>
      </c>
      <c r="C264">
        <v>3063513.3415000001</v>
      </c>
      <c r="D264" t="s">
        <v>263</v>
      </c>
      <c r="E264" t="str">
        <f>ROUNDUP(B264,3)&amp;"-"&amp;ROUNDUP(C264,3)</f>
        <v>337150.27-3063513.342</v>
      </c>
      <c r="F264" t="str">
        <f>E264&amp;"-"&amp;D264</f>
        <v>337150.27-3063513.342-BAG</v>
      </c>
      <c r="G264">
        <f>A264</f>
        <v>1251</v>
      </c>
      <c r="H264" t="e">
        <f>VLOOKUP(G264,#REF!,1,0)</f>
        <v>#REF!</v>
      </c>
      <c r="I264" t="str">
        <f t="shared" si="12"/>
        <v>337150.2696BAG</v>
      </c>
      <c r="J264" t="str">
        <f t="shared" si="13"/>
        <v>3063513.3415BAG</v>
      </c>
      <c r="K264">
        <f t="shared" si="14"/>
        <v>1251</v>
      </c>
      <c r="P264">
        <v>1146</v>
      </c>
      <c r="Q264" t="s">
        <v>9302</v>
      </c>
      <c r="R264">
        <f>VLOOKUP($P264,$A:$C,2,0)</f>
        <v>336984.5135</v>
      </c>
      <c r="S264">
        <f>VLOOKUP($P264,$A:$C,3,0)</f>
        <v>3064624.4909999999</v>
      </c>
    </row>
    <row r="265" spans="1:19" x14ac:dyDescent="0.25">
      <c r="A265">
        <v>1252</v>
      </c>
      <c r="B265">
        <v>336911.4877</v>
      </c>
      <c r="C265">
        <v>3063514.9526</v>
      </c>
      <c r="D265" t="s">
        <v>263</v>
      </c>
      <c r="E265" t="str">
        <f>ROUNDUP(B265,3)&amp;"-"&amp;ROUNDUP(C265,3)</f>
        <v>336911.488-3063514.953</v>
      </c>
      <c r="F265" t="str">
        <f>E265&amp;"-"&amp;D265</f>
        <v>336911.488-3063514.953-BAG</v>
      </c>
      <c r="G265">
        <f>A265</f>
        <v>1252</v>
      </c>
      <c r="H265" t="e">
        <f>VLOOKUP(G265,#REF!,1,0)</f>
        <v>#REF!</v>
      </c>
      <c r="I265" t="str">
        <f t="shared" si="12"/>
        <v>336911.4877BAG</v>
      </c>
      <c r="J265" t="str">
        <f t="shared" si="13"/>
        <v>3063514.9526BAG</v>
      </c>
      <c r="K265">
        <f t="shared" si="14"/>
        <v>1252</v>
      </c>
      <c r="P265">
        <v>1139</v>
      </c>
      <c r="Q265" t="s">
        <v>9303</v>
      </c>
      <c r="R265">
        <f>VLOOKUP($P265,$A:$C,2,0)</f>
        <v>337120.77360000001</v>
      </c>
      <c r="S265">
        <f>VLOOKUP($P265,$A:$C,3,0)</f>
        <v>3064489.4855</v>
      </c>
    </row>
    <row r="266" spans="1:19" x14ac:dyDescent="0.25">
      <c r="A266">
        <v>1253</v>
      </c>
      <c r="B266">
        <v>337172.64799999999</v>
      </c>
      <c r="C266">
        <v>3063520.3629000001</v>
      </c>
      <c r="D266" t="s">
        <v>263</v>
      </c>
      <c r="E266" t="str">
        <f>ROUNDUP(B266,3)&amp;"-"&amp;ROUNDUP(C266,3)</f>
        <v>337172.648-3063520.363</v>
      </c>
      <c r="F266" t="str">
        <f>E266&amp;"-"&amp;D266</f>
        <v>337172.648-3063520.363-BAG</v>
      </c>
      <c r="G266">
        <f>A266</f>
        <v>1253</v>
      </c>
      <c r="H266" t="e">
        <f>VLOOKUP(G266,#REF!,1,0)</f>
        <v>#REF!</v>
      </c>
      <c r="I266" t="str">
        <f t="shared" si="12"/>
        <v>337172.648BAG</v>
      </c>
      <c r="J266" t="str">
        <f t="shared" si="13"/>
        <v>3063520.3629BAG</v>
      </c>
      <c r="K266">
        <f t="shared" si="14"/>
        <v>1253</v>
      </c>
      <c r="P266">
        <v>1148</v>
      </c>
      <c r="Q266" t="s">
        <v>9304</v>
      </c>
      <c r="R266">
        <f>VLOOKUP($P266,$A:$C,2,0)</f>
        <v>336987.78759999998</v>
      </c>
      <c r="S266">
        <f>VLOOKUP($P266,$A:$C,3,0)</f>
        <v>3064656.5457000001</v>
      </c>
    </row>
    <row r="267" spans="1:19" x14ac:dyDescent="0.25">
      <c r="A267">
        <v>1254</v>
      </c>
      <c r="B267">
        <v>336886.02</v>
      </c>
      <c r="C267">
        <v>3063521.8569999998</v>
      </c>
      <c r="D267" t="s">
        <v>263</v>
      </c>
      <c r="E267" t="str">
        <f>ROUNDUP(B267,3)&amp;"-"&amp;ROUNDUP(C267,3)</f>
        <v>336886.02-3063521.857</v>
      </c>
      <c r="F267" t="str">
        <f>E267&amp;"-"&amp;D267</f>
        <v>336886.02-3063521.857-BAG</v>
      </c>
      <c r="G267">
        <f>A267</f>
        <v>1254</v>
      </c>
      <c r="H267" t="e">
        <f>VLOOKUP(G267,#REF!,1,0)</f>
        <v>#REF!</v>
      </c>
      <c r="I267" t="str">
        <f t="shared" si="12"/>
        <v>336886.02BAG</v>
      </c>
      <c r="J267" t="str">
        <f t="shared" si="13"/>
        <v>3063521.857BAG</v>
      </c>
      <c r="K267">
        <f t="shared" si="14"/>
        <v>1254</v>
      </c>
      <c r="P267">
        <v>1215</v>
      </c>
      <c r="Q267" t="s">
        <v>9305</v>
      </c>
      <c r="R267">
        <f>VLOOKUP($P267,$A:$C,2,0)</f>
        <v>336875.10009999998</v>
      </c>
      <c r="S267">
        <f>VLOOKUP($P267,$A:$C,3,0)</f>
        <v>3064704.1545000002</v>
      </c>
    </row>
    <row r="268" spans="1:19" x14ac:dyDescent="0.25">
      <c r="A268">
        <v>1255</v>
      </c>
      <c r="B268">
        <v>336302.21909999999</v>
      </c>
      <c r="C268">
        <v>3063523.3034000001</v>
      </c>
      <c r="D268" t="s">
        <v>263</v>
      </c>
      <c r="E268" t="str">
        <f>ROUNDUP(B268,3)&amp;"-"&amp;ROUNDUP(C268,3)</f>
        <v>336302.22-3063523.304</v>
      </c>
      <c r="F268" t="str">
        <f>E268&amp;"-"&amp;D268</f>
        <v>336302.22-3063523.304-BAG</v>
      </c>
      <c r="G268">
        <f>A268</f>
        <v>1255</v>
      </c>
      <c r="H268" t="e">
        <f>VLOOKUP(G268,#REF!,1,0)</f>
        <v>#REF!</v>
      </c>
      <c r="I268" t="str">
        <f t="shared" si="12"/>
        <v>336302.2191BAG</v>
      </c>
      <c r="J268" t="str">
        <f t="shared" si="13"/>
        <v>3063523.3034BAG</v>
      </c>
      <c r="K268">
        <f t="shared" si="14"/>
        <v>1255</v>
      </c>
      <c r="P268">
        <v>1156</v>
      </c>
      <c r="Q268" t="s">
        <v>9306</v>
      </c>
      <c r="R268">
        <f>VLOOKUP($P268,$A:$C,2,0)</f>
        <v>336870.12890000001</v>
      </c>
      <c r="S268">
        <f>VLOOKUP($P268,$A:$C,3,0)</f>
        <v>3064712.7028000001</v>
      </c>
    </row>
    <row r="269" spans="1:19" x14ac:dyDescent="0.25">
      <c r="A269">
        <v>1256</v>
      </c>
      <c r="B269">
        <v>337197.35450000002</v>
      </c>
      <c r="C269">
        <v>3063530.5068999999</v>
      </c>
      <c r="D269" t="s">
        <v>263</v>
      </c>
      <c r="E269" t="str">
        <f>ROUNDUP(B269,3)&amp;"-"&amp;ROUNDUP(C269,3)</f>
        <v>337197.355-3063530.507</v>
      </c>
      <c r="F269" t="str">
        <f>E269&amp;"-"&amp;D269</f>
        <v>337197.355-3063530.507-BAG</v>
      </c>
      <c r="G269">
        <f>A269</f>
        <v>1256</v>
      </c>
      <c r="H269" t="e">
        <f>VLOOKUP(G269,#REF!,1,0)</f>
        <v>#REF!</v>
      </c>
      <c r="I269" t="str">
        <f t="shared" si="12"/>
        <v>337197.3545BAG</v>
      </c>
      <c r="J269" t="str">
        <f t="shared" si="13"/>
        <v>3063530.5069BAG</v>
      </c>
      <c r="K269">
        <f t="shared" si="14"/>
        <v>1256</v>
      </c>
      <c r="P269">
        <v>1178</v>
      </c>
      <c r="Q269" t="s">
        <v>9307</v>
      </c>
      <c r="R269">
        <f>VLOOKUP($P269,$A:$C,2,0)</f>
        <v>336924.43979999999</v>
      </c>
      <c r="S269">
        <f>VLOOKUP($P269,$A:$C,3,0)</f>
        <v>3065160.0987</v>
      </c>
    </row>
    <row r="270" spans="1:19" x14ac:dyDescent="0.25">
      <c r="A270">
        <v>1257</v>
      </c>
      <c r="B270">
        <v>336851.39169999998</v>
      </c>
      <c r="C270">
        <v>3063531.2420999999</v>
      </c>
      <c r="D270" t="s">
        <v>263</v>
      </c>
      <c r="E270" t="str">
        <f>ROUNDUP(B270,3)&amp;"-"&amp;ROUNDUP(C270,3)</f>
        <v>336851.392-3063531.243</v>
      </c>
      <c r="F270" t="str">
        <f>E270&amp;"-"&amp;D270</f>
        <v>336851.392-3063531.243-BAG</v>
      </c>
      <c r="G270">
        <f>A270</f>
        <v>1257</v>
      </c>
      <c r="H270" t="e">
        <f>VLOOKUP(G270,#REF!,1,0)</f>
        <v>#REF!</v>
      </c>
      <c r="I270" t="str">
        <f t="shared" si="12"/>
        <v>336851.3917BAG</v>
      </c>
      <c r="J270" t="str">
        <f t="shared" si="13"/>
        <v>3063531.2421BAG</v>
      </c>
      <c r="K270">
        <f t="shared" si="14"/>
        <v>1257</v>
      </c>
      <c r="P270">
        <v>1185</v>
      </c>
      <c r="Q270" t="s">
        <v>9308</v>
      </c>
      <c r="R270">
        <f>VLOOKUP($P270,$A:$C,2,0)</f>
        <v>337012.5392</v>
      </c>
      <c r="S270">
        <f>VLOOKUP($P270,$A:$C,3,0)</f>
        <v>3065300.6343</v>
      </c>
    </row>
    <row r="271" spans="1:19" x14ac:dyDescent="0.25">
      <c r="A271">
        <v>1258</v>
      </c>
      <c r="B271">
        <v>336836.0514</v>
      </c>
      <c r="C271">
        <v>3063535.4002</v>
      </c>
      <c r="D271" t="s">
        <v>263</v>
      </c>
      <c r="E271" t="str">
        <f>ROUNDUP(B271,3)&amp;"-"&amp;ROUNDUP(C271,3)</f>
        <v>336836.052-3063535.401</v>
      </c>
      <c r="F271" t="str">
        <f>E271&amp;"-"&amp;D271</f>
        <v>336836.052-3063535.401-BAG</v>
      </c>
      <c r="G271">
        <f>A271</f>
        <v>1258</v>
      </c>
      <c r="H271" t="e">
        <f>VLOOKUP(G271,#REF!,1,0)</f>
        <v>#REF!</v>
      </c>
      <c r="I271" t="str">
        <f t="shared" si="12"/>
        <v>336836.0514BAG</v>
      </c>
      <c r="J271" t="str">
        <f t="shared" si="13"/>
        <v>3063535.4002BAG</v>
      </c>
      <c r="K271">
        <f t="shared" si="14"/>
        <v>1258</v>
      </c>
      <c r="P271">
        <v>1191</v>
      </c>
      <c r="Q271" t="s">
        <v>9309</v>
      </c>
      <c r="R271">
        <f>VLOOKUP($P271,$A:$C,2,0)</f>
        <v>336896.22820000001</v>
      </c>
      <c r="S271">
        <f>VLOOKUP($P271,$A:$C,3,0)</f>
        <v>3065427.0332999998</v>
      </c>
    </row>
    <row r="272" spans="1:19" x14ac:dyDescent="0.25">
      <c r="A272">
        <v>1259</v>
      </c>
      <c r="B272">
        <v>336822.91879999998</v>
      </c>
      <c r="C272">
        <v>3063538.9610000001</v>
      </c>
      <c r="D272" t="s">
        <v>263</v>
      </c>
      <c r="E272" t="str">
        <f>ROUNDUP(B272,3)&amp;"-"&amp;ROUNDUP(C272,3)</f>
        <v>336822.919-3063538.961</v>
      </c>
      <c r="F272" t="str">
        <f>E272&amp;"-"&amp;D272</f>
        <v>336822.919-3063538.961-BAG</v>
      </c>
      <c r="G272">
        <f>A272</f>
        <v>1259</v>
      </c>
      <c r="H272" t="e">
        <f>VLOOKUP(G272,#REF!,1,0)</f>
        <v>#REF!</v>
      </c>
      <c r="I272" t="str">
        <f t="shared" si="12"/>
        <v>336822.9188BAG</v>
      </c>
      <c r="J272" t="str">
        <f t="shared" si="13"/>
        <v>3063538.961BAG</v>
      </c>
      <c r="K272">
        <f t="shared" si="14"/>
        <v>1259</v>
      </c>
      <c r="P272">
        <v>1209</v>
      </c>
      <c r="Q272" t="s">
        <v>9310</v>
      </c>
      <c r="R272">
        <f>VLOOKUP($P272,$A:$C,2,0)</f>
        <v>337078.49080000003</v>
      </c>
      <c r="S272">
        <f>VLOOKUP($P272,$A:$C,3,0)</f>
        <v>3065646.1579</v>
      </c>
    </row>
    <row r="273" spans="1:19" x14ac:dyDescent="0.25">
      <c r="A273">
        <v>1260</v>
      </c>
      <c r="B273">
        <v>337218.69760000001</v>
      </c>
      <c r="C273">
        <v>3063541.9857999999</v>
      </c>
      <c r="D273" t="s">
        <v>263</v>
      </c>
      <c r="E273" t="str">
        <f>ROUNDUP(B273,3)&amp;"-"&amp;ROUNDUP(C273,3)</f>
        <v>337218.698-3063541.986</v>
      </c>
      <c r="F273" t="str">
        <f>E273&amp;"-"&amp;D273</f>
        <v>337218.698-3063541.986-BAG</v>
      </c>
      <c r="G273">
        <f>A273</f>
        <v>1260</v>
      </c>
      <c r="H273" t="e">
        <f>VLOOKUP(G273,#REF!,1,0)</f>
        <v>#REF!</v>
      </c>
      <c r="I273" t="str">
        <f t="shared" si="12"/>
        <v>337218.6976BAG</v>
      </c>
      <c r="J273" t="str">
        <f t="shared" si="13"/>
        <v>3063541.9858BAG</v>
      </c>
      <c r="K273">
        <f t="shared" si="14"/>
        <v>1260</v>
      </c>
      <c r="P273">
        <v>1211</v>
      </c>
      <c r="Q273" t="s">
        <v>9311</v>
      </c>
      <c r="R273">
        <f>VLOOKUP($P273,$A:$C,2,0)</f>
        <v>337042.56780000002</v>
      </c>
      <c r="S273">
        <f>VLOOKUP($P273,$A:$C,3,0)</f>
        <v>3065676.1656999998</v>
      </c>
    </row>
    <row r="274" spans="1:19" x14ac:dyDescent="0.25">
      <c r="A274">
        <v>1261</v>
      </c>
      <c r="B274">
        <v>336305.9926</v>
      </c>
      <c r="C274">
        <v>3063542.2514999998</v>
      </c>
      <c r="D274" t="s">
        <v>263</v>
      </c>
      <c r="E274" t="str">
        <f>ROUNDUP(B274,3)&amp;"-"&amp;ROUNDUP(C274,3)</f>
        <v>336305.993-3063542.252</v>
      </c>
      <c r="F274" t="str">
        <f>E274&amp;"-"&amp;D274</f>
        <v>336305.993-3063542.252-BAG</v>
      </c>
      <c r="G274">
        <f>A274</f>
        <v>1261</v>
      </c>
      <c r="H274" t="e">
        <f>VLOOKUP(G274,#REF!,1,0)</f>
        <v>#REF!</v>
      </c>
      <c r="I274" t="str">
        <f t="shared" si="12"/>
        <v>336305.9926BAG</v>
      </c>
      <c r="J274" t="str">
        <f t="shared" si="13"/>
        <v>3063542.2515BAG</v>
      </c>
      <c r="K274">
        <f t="shared" si="14"/>
        <v>1261</v>
      </c>
      <c r="P274">
        <v>1214</v>
      </c>
      <c r="Q274" t="s">
        <v>9312</v>
      </c>
      <c r="R274">
        <f>VLOOKUP($P274,$A:$C,2,0)</f>
        <v>336978.61859999999</v>
      </c>
      <c r="S274">
        <f>VLOOKUP($P274,$A:$C,3,0)</f>
        <v>3065678.2930000001</v>
      </c>
    </row>
    <row r="275" spans="1:19" x14ac:dyDescent="0.25">
      <c r="A275">
        <v>1262</v>
      </c>
      <c r="B275">
        <v>336796.38569999998</v>
      </c>
      <c r="C275">
        <v>3063545.6091</v>
      </c>
      <c r="D275" t="s">
        <v>263</v>
      </c>
      <c r="E275" t="str">
        <f>ROUNDUP(B275,3)&amp;"-"&amp;ROUNDUP(C275,3)</f>
        <v>336796.386-3063545.61</v>
      </c>
      <c r="F275" t="str">
        <f>E275&amp;"-"&amp;D275</f>
        <v>336796.386-3063545.61-BAG</v>
      </c>
      <c r="G275">
        <f>A275</f>
        <v>1262</v>
      </c>
      <c r="H275" t="e">
        <f>VLOOKUP(G275,#REF!,1,0)</f>
        <v>#REF!</v>
      </c>
      <c r="I275" t="str">
        <f t="shared" si="12"/>
        <v>336796.3857BAG</v>
      </c>
      <c r="J275" t="str">
        <f t="shared" si="13"/>
        <v>3063545.6091BAG</v>
      </c>
      <c r="K275">
        <f t="shared" si="14"/>
        <v>1262</v>
      </c>
      <c r="P275">
        <v>10103</v>
      </c>
      <c r="Q275" t="s">
        <v>9313</v>
      </c>
      <c r="R275">
        <f>VLOOKUP($P275,$A:$C,2,0)</f>
        <v>337774.73810000002</v>
      </c>
      <c r="S275">
        <f>VLOOKUP($P275,$A:$C,3,0)</f>
        <v>3064520.6091</v>
      </c>
    </row>
    <row r="276" spans="1:19" x14ac:dyDescent="0.25">
      <c r="A276">
        <v>1263</v>
      </c>
      <c r="B276">
        <v>336779.21149999998</v>
      </c>
      <c r="C276">
        <v>3063549.7675000001</v>
      </c>
      <c r="D276" t="s">
        <v>263</v>
      </c>
      <c r="E276" t="str">
        <f>ROUNDUP(B276,3)&amp;"-"&amp;ROUNDUP(C276,3)</f>
        <v>336779.212-3063549.768</v>
      </c>
      <c r="F276" t="str">
        <f>E276&amp;"-"&amp;D276</f>
        <v>336779.212-3063549.768-BAG</v>
      </c>
      <c r="G276">
        <f>A276</f>
        <v>1263</v>
      </c>
      <c r="H276" t="e">
        <f>VLOOKUP(G276,#REF!,1,0)</f>
        <v>#REF!</v>
      </c>
      <c r="I276" t="str">
        <f t="shared" si="12"/>
        <v>336779.2115BAG</v>
      </c>
      <c r="J276" t="str">
        <f t="shared" si="13"/>
        <v>3063549.7675BAG</v>
      </c>
      <c r="K276">
        <f t="shared" si="14"/>
        <v>1263</v>
      </c>
      <c r="P276">
        <v>10197</v>
      </c>
      <c r="Q276" t="s">
        <v>9314</v>
      </c>
      <c r="R276">
        <f>VLOOKUP($P276,$A:$C,2,0)</f>
        <v>337802.05219999998</v>
      </c>
      <c r="S276">
        <f>VLOOKUP($P276,$A:$C,3,0)</f>
        <v>3064635.9049999998</v>
      </c>
    </row>
    <row r="277" spans="1:19" x14ac:dyDescent="0.25">
      <c r="A277">
        <v>1264</v>
      </c>
      <c r="B277">
        <v>337238.49359999999</v>
      </c>
      <c r="C277">
        <v>3063554.6606999999</v>
      </c>
      <c r="D277" t="s">
        <v>263</v>
      </c>
      <c r="E277" t="str">
        <f>ROUNDUP(B277,3)&amp;"-"&amp;ROUNDUP(C277,3)</f>
        <v>337238.494-3063554.661</v>
      </c>
      <c r="F277" t="str">
        <f>E277&amp;"-"&amp;D277</f>
        <v>337238.494-3063554.661-BAG</v>
      </c>
      <c r="G277">
        <f>A277</f>
        <v>1264</v>
      </c>
      <c r="H277" t="e">
        <f>VLOOKUP(G277,#REF!,1,0)</f>
        <v>#REF!</v>
      </c>
      <c r="I277" t="str">
        <f t="shared" si="12"/>
        <v>337238.4936BAG</v>
      </c>
      <c r="J277" t="str">
        <f t="shared" si="13"/>
        <v>3063554.6607BAG</v>
      </c>
      <c r="K277">
        <f t="shared" si="14"/>
        <v>1264</v>
      </c>
      <c r="P277">
        <v>10223</v>
      </c>
      <c r="Q277" t="s">
        <v>9315</v>
      </c>
      <c r="R277">
        <f>VLOOKUP($P277,$A:$C,2,0)</f>
        <v>337669.76870000002</v>
      </c>
      <c r="S277">
        <f>VLOOKUP($P277,$A:$C,3,0)</f>
        <v>3065123.9635999999</v>
      </c>
    </row>
    <row r="278" spans="1:19" x14ac:dyDescent="0.25">
      <c r="A278">
        <v>1265</v>
      </c>
      <c r="B278">
        <v>336311.67680000002</v>
      </c>
      <c r="C278">
        <v>3063564.7335000001</v>
      </c>
      <c r="D278" t="s">
        <v>263</v>
      </c>
      <c r="E278" t="str">
        <f>ROUNDUP(B278,3)&amp;"-"&amp;ROUNDUP(C278,3)</f>
        <v>336311.677-3063564.734</v>
      </c>
      <c r="F278" t="str">
        <f>E278&amp;"-"&amp;D278</f>
        <v>336311.677-3063564.734-BAG</v>
      </c>
      <c r="G278">
        <f>A278</f>
        <v>1265</v>
      </c>
      <c r="H278" t="e">
        <f>VLOOKUP(G278,#REF!,1,0)</f>
        <v>#REF!</v>
      </c>
      <c r="I278" t="str">
        <f t="shared" si="12"/>
        <v>336311.6768BAG</v>
      </c>
      <c r="J278" t="str">
        <f t="shared" si="13"/>
        <v>3063564.7335BAG</v>
      </c>
      <c r="K278">
        <f t="shared" si="14"/>
        <v>1265</v>
      </c>
      <c r="P278">
        <v>10113</v>
      </c>
      <c r="Q278" t="s">
        <v>9316</v>
      </c>
      <c r="R278">
        <f>VLOOKUP($P278,$A:$C,2,0)</f>
        <v>337549.02309999999</v>
      </c>
      <c r="S278">
        <f>VLOOKUP($P278,$A:$C,3,0)</f>
        <v>3064599.1398999998</v>
      </c>
    </row>
    <row r="279" spans="1:19" x14ac:dyDescent="0.25">
      <c r="A279">
        <v>1266</v>
      </c>
      <c r="B279">
        <v>337252.13030000002</v>
      </c>
      <c r="C279">
        <v>3063566.1025</v>
      </c>
      <c r="D279" t="s">
        <v>263</v>
      </c>
      <c r="E279" t="str">
        <f>ROUNDUP(B279,3)&amp;"-"&amp;ROUNDUP(C279,3)</f>
        <v>337252.131-3063566.103</v>
      </c>
      <c r="F279" t="str">
        <f>E279&amp;"-"&amp;D279</f>
        <v>337252.131-3063566.103-BAG</v>
      </c>
      <c r="G279">
        <f>A279</f>
        <v>1266</v>
      </c>
      <c r="H279" t="e">
        <f>VLOOKUP(G279,#REF!,1,0)</f>
        <v>#REF!</v>
      </c>
      <c r="I279" t="str">
        <f t="shared" si="12"/>
        <v>337252.1303BAG</v>
      </c>
      <c r="J279" t="str">
        <f t="shared" si="13"/>
        <v>3063566.1025BAG</v>
      </c>
      <c r="K279">
        <f t="shared" si="14"/>
        <v>1266</v>
      </c>
      <c r="P279">
        <v>10126</v>
      </c>
      <c r="Q279" t="s">
        <v>9317</v>
      </c>
      <c r="R279">
        <f>VLOOKUP($P279,$A:$C,2,0)</f>
        <v>337299.91889999999</v>
      </c>
      <c r="S279">
        <f>VLOOKUP($P279,$A:$C,3,0)</f>
        <v>3064774.2749999999</v>
      </c>
    </row>
    <row r="280" spans="1:19" x14ac:dyDescent="0.25">
      <c r="A280">
        <v>1267</v>
      </c>
      <c r="B280">
        <v>336544.25679999997</v>
      </c>
      <c r="C280">
        <v>3063576.2215999998</v>
      </c>
      <c r="D280" t="s">
        <v>263</v>
      </c>
      <c r="E280" t="str">
        <f>ROUNDUP(B280,3)&amp;"-"&amp;ROUNDUP(C280,3)</f>
        <v>336544.257-3063576.222</v>
      </c>
      <c r="F280" t="str">
        <f>E280&amp;"-"&amp;D280</f>
        <v>336544.257-3063576.222-BAG</v>
      </c>
      <c r="G280">
        <f>A280</f>
        <v>1267</v>
      </c>
      <c r="H280" t="e">
        <f>VLOOKUP(G280,#REF!,1,0)</f>
        <v>#REF!</v>
      </c>
      <c r="I280" t="str">
        <f t="shared" si="12"/>
        <v>336544.2568BAG</v>
      </c>
      <c r="J280" t="str">
        <f t="shared" si="13"/>
        <v>3063576.2216BAG</v>
      </c>
      <c r="K280">
        <f t="shared" si="14"/>
        <v>1267</v>
      </c>
      <c r="P280">
        <v>10136</v>
      </c>
      <c r="Q280" t="s">
        <v>9318</v>
      </c>
      <c r="R280">
        <f>VLOOKUP($P280,$A:$C,2,0)</f>
        <v>337109.18320000003</v>
      </c>
      <c r="S280">
        <f>VLOOKUP($P280,$A:$C,3,0)</f>
        <v>3064904.2884999998</v>
      </c>
    </row>
    <row r="281" spans="1:19" x14ac:dyDescent="0.25">
      <c r="A281">
        <v>1268</v>
      </c>
      <c r="B281">
        <v>336546.54670000001</v>
      </c>
      <c r="C281">
        <v>3063576.3980999999</v>
      </c>
      <c r="D281" t="s">
        <v>263</v>
      </c>
      <c r="E281" t="str">
        <f>ROUNDUP(B281,3)&amp;"-"&amp;ROUNDUP(C281,3)</f>
        <v>336546.547-3063576.399</v>
      </c>
      <c r="F281" t="str">
        <f>E281&amp;"-"&amp;D281</f>
        <v>336546.547-3063576.399-BAG</v>
      </c>
      <c r="G281">
        <f>A281</f>
        <v>1268</v>
      </c>
      <c r="H281" t="e">
        <f>VLOOKUP(G281,#REF!,1,0)</f>
        <v>#REF!</v>
      </c>
      <c r="I281" t="str">
        <f t="shared" si="12"/>
        <v>336546.5467BAG</v>
      </c>
      <c r="J281" t="str">
        <f t="shared" si="13"/>
        <v>3063576.3981BAG</v>
      </c>
      <c r="K281">
        <f t="shared" si="14"/>
        <v>1268</v>
      </c>
      <c r="P281">
        <v>10250</v>
      </c>
      <c r="Q281" t="s">
        <v>9319</v>
      </c>
      <c r="R281">
        <f>VLOOKUP($P281,$A:$C,2,0)</f>
        <v>337095.38199999998</v>
      </c>
      <c r="S281">
        <f>VLOOKUP($P281,$A:$C,3,0)</f>
        <v>3064910.8509999998</v>
      </c>
    </row>
    <row r="282" spans="1:19" x14ac:dyDescent="0.25">
      <c r="A282">
        <v>1269</v>
      </c>
      <c r="B282">
        <v>337266.28940000001</v>
      </c>
      <c r="C282">
        <v>3063577.9262000001</v>
      </c>
      <c r="D282" t="s">
        <v>263</v>
      </c>
      <c r="E282" t="str">
        <f>ROUNDUP(B282,3)&amp;"-"&amp;ROUNDUP(C282,3)</f>
        <v>337266.29-3063577.927</v>
      </c>
      <c r="F282" t="str">
        <f>E282&amp;"-"&amp;D282</f>
        <v>337266.29-3063577.927-BAG</v>
      </c>
      <c r="G282">
        <f>A282</f>
        <v>1269</v>
      </c>
      <c r="H282" t="e">
        <f>VLOOKUP(G282,#REF!,1,0)</f>
        <v>#REF!</v>
      </c>
      <c r="I282" t="str">
        <f t="shared" si="12"/>
        <v>337266.2894BAG</v>
      </c>
      <c r="J282" t="str">
        <f t="shared" si="13"/>
        <v>3063577.9262BAG</v>
      </c>
      <c r="K282">
        <f t="shared" si="14"/>
        <v>1269</v>
      </c>
      <c r="P282">
        <v>10140</v>
      </c>
      <c r="Q282" t="s">
        <v>9320</v>
      </c>
      <c r="R282">
        <f>VLOOKUP($P282,$A:$C,2,0)</f>
        <v>337034.03649999999</v>
      </c>
      <c r="S282">
        <f>VLOOKUP($P282,$A:$C,3,0)</f>
        <v>3064954.5639999998</v>
      </c>
    </row>
    <row r="283" spans="1:19" x14ac:dyDescent="0.25">
      <c r="A283">
        <v>1270</v>
      </c>
      <c r="B283">
        <v>336518.31430000003</v>
      </c>
      <c r="C283">
        <v>3063583.8607000001</v>
      </c>
      <c r="D283" t="s">
        <v>263</v>
      </c>
      <c r="E283" t="str">
        <f>ROUNDUP(B283,3)&amp;"-"&amp;ROUNDUP(C283,3)</f>
        <v>336518.315-3063583.861</v>
      </c>
      <c r="F283" t="str">
        <f>E283&amp;"-"&amp;D283</f>
        <v>336518.315-3063583.861-BAG</v>
      </c>
      <c r="G283">
        <f>A283</f>
        <v>1270</v>
      </c>
      <c r="H283" t="e">
        <f>VLOOKUP(G283,#REF!,1,0)</f>
        <v>#REF!</v>
      </c>
      <c r="I283" t="str">
        <f t="shared" si="12"/>
        <v>336518.3143BAG</v>
      </c>
      <c r="J283" t="str">
        <f t="shared" si="13"/>
        <v>3063583.8607BAG</v>
      </c>
      <c r="K283">
        <f t="shared" si="14"/>
        <v>1270</v>
      </c>
      <c r="P283">
        <v>10139</v>
      </c>
      <c r="Q283" t="s">
        <v>9321</v>
      </c>
      <c r="R283">
        <f>VLOOKUP($P283,$A:$C,2,0)</f>
        <v>337039.28580000001</v>
      </c>
      <c r="S283">
        <f>VLOOKUP($P283,$A:$C,3,0)</f>
        <v>3064935.6379999998</v>
      </c>
    </row>
    <row r="284" spans="1:19" x14ac:dyDescent="0.25">
      <c r="A284">
        <v>1271</v>
      </c>
      <c r="B284">
        <v>336505.4276</v>
      </c>
      <c r="C284">
        <v>3063587.4493999998</v>
      </c>
      <c r="D284" t="s">
        <v>263</v>
      </c>
      <c r="E284" t="str">
        <f>ROUNDUP(B284,3)&amp;"-"&amp;ROUNDUP(C284,3)</f>
        <v>336505.428-3063587.45</v>
      </c>
      <c r="F284" t="str">
        <f>E284&amp;"-"&amp;D284</f>
        <v>336505.428-3063587.45-BAG</v>
      </c>
      <c r="G284">
        <f>A284</f>
        <v>1271</v>
      </c>
      <c r="H284" t="e">
        <f>VLOOKUP(G284,#REF!,1,0)</f>
        <v>#REF!</v>
      </c>
      <c r="I284" t="str">
        <f t="shared" si="12"/>
        <v>336505.4276BAG</v>
      </c>
      <c r="J284" t="str">
        <f t="shared" si="13"/>
        <v>3063587.4494BAG</v>
      </c>
      <c r="K284">
        <f t="shared" si="14"/>
        <v>1271</v>
      </c>
      <c r="P284">
        <v>10142</v>
      </c>
      <c r="Q284" t="s">
        <v>9322</v>
      </c>
      <c r="R284">
        <f>VLOOKUP($P284,$A:$C,2,0)</f>
        <v>337022.5906</v>
      </c>
      <c r="S284">
        <f>VLOOKUP($P284,$A:$C,3,0)</f>
        <v>3065012.9567</v>
      </c>
    </row>
    <row r="285" spans="1:19" x14ac:dyDescent="0.25">
      <c r="A285">
        <v>1272</v>
      </c>
      <c r="B285">
        <v>336505.22120000003</v>
      </c>
      <c r="C285">
        <v>3063587.5027000001</v>
      </c>
      <c r="D285" t="s">
        <v>263</v>
      </c>
      <c r="E285" t="str">
        <f>ROUNDUP(B285,3)&amp;"-"&amp;ROUNDUP(C285,3)</f>
        <v>336505.222-3063587.503</v>
      </c>
      <c r="F285" t="str">
        <f>E285&amp;"-"&amp;D285</f>
        <v>336505.222-3063587.503-BAG</v>
      </c>
      <c r="G285">
        <f>A285</f>
        <v>1272</v>
      </c>
      <c r="H285" t="e">
        <f>VLOOKUP(G285,#REF!,1,0)</f>
        <v>#REF!</v>
      </c>
      <c r="I285" t="str">
        <f t="shared" si="12"/>
        <v>336505.2212BAG</v>
      </c>
      <c r="J285" t="str">
        <f t="shared" si="13"/>
        <v>3063587.5027BAG</v>
      </c>
      <c r="K285">
        <f t="shared" si="14"/>
        <v>1272</v>
      </c>
      <c r="P285">
        <v>10147</v>
      </c>
      <c r="Q285" t="s">
        <v>9323</v>
      </c>
      <c r="R285">
        <f>VLOOKUP($P285,$A:$C,2,0)</f>
        <v>336869.6213</v>
      </c>
      <c r="S285">
        <f>VLOOKUP($P285,$A:$C,3,0)</f>
        <v>3064983.7116</v>
      </c>
    </row>
    <row r="286" spans="1:19" x14ac:dyDescent="0.25">
      <c r="A286">
        <v>1273</v>
      </c>
      <c r="B286">
        <v>336319.85139999999</v>
      </c>
      <c r="C286">
        <v>3063591.2705999999</v>
      </c>
      <c r="D286" t="s">
        <v>263</v>
      </c>
      <c r="E286" t="str">
        <f>ROUNDUP(B286,3)&amp;"-"&amp;ROUNDUP(C286,3)</f>
        <v>336319.852-3063591.271</v>
      </c>
      <c r="F286" t="str">
        <f>E286&amp;"-"&amp;D286</f>
        <v>336319.852-3063591.271-BAG</v>
      </c>
      <c r="G286">
        <f>A286</f>
        <v>1273</v>
      </c>
      <c r="H286" t="e">
        <f>VLOOKUP(G286,#REF!,1,0)</f>
        <v>#REF!</v>
      </c>
      <c r="I286" t="str">
        <f t="shared" si="12"/>
        <v>336319.8514BAG</v>
      </c>
      <c r="J286" t="str">
        <f t="shared" si="13"/>
        <v>3063591.2706BAG</v>
      </c>
      <c r="K286">
        <f t="shared" si="14"/>
        <v>1273</v>
      </c>
      <c r="P286">
        <v>10240</v>
      </c>
      <c r="Q286" t="s">
        <v>9324</v>
      </c>
      <c r="R286">
        <f>VLOOKUP($P286,$A:$C,2,0)</f>
        <v>336703.8725</v>
      </c>
      <c r="S286">
        <f>VLOOKUP($P286,$A:$C,3,0)</f>
        <v>3064774.5567000001</v>
      </c>
    </row>
    <row r="287" spans="1:19" x14ac:dyDescent="0.25">
      <c r="A287">
        <v>1274</v>
      </c>
      <c r="B287">
        <v>337283.9754</v>
      </c>
      <c r="C287">
        <v>3063592.7037</v>
      </c>
      <c r="D287" t="s">
        <v>263</v>
      </c>
      <c r="E287" t="str">
        <f>ROUNDUP(B287,3)&amp;"-"&amp;ROUNDUP(C287,3)</f>
        <v>337283.976-3063592.704</v>
      </c>
      <c r="F287" t="str">
        <f>E287&amp;"-"&amp;D287</f>
        <v>337283.976-3063592.704-BAG</v>
      </c>
      <c r="G287">
        <f>A287</f>
        <v>1274</v>
      </c>
      <c r="H287" t="e">
        <f>VLOOKUP(G287,#REF!,1,0)</f>
        <v>#REF!</v>
      </c>
      <c r="I287" t="str">
        <f t="shared" si="12"/>
        <v>337283.9754BAG</v>
      </c>
      <c r="J287" t="str">
        <f t="shared" si="13"/>
        <v>3063592.7037BAG</v>
      </c>
      <c r="K287">
        <f t="shared" si="14"/>
        <v>1274</v>
      </c>
      <c r="P287">
        <v>10237</v>
      </c>
      <c r="Q287" t="s">
        <v>9325</v>
      </c>
      <c r="R287">
        <f>VLOOKUP($P287,$A:$C,2,0)</f>
        <v>336705.26579999999</v>
      </c>
      <c r="S287">
        <f>VLOOKUP($P287,$A:$C,3,0)</f>
        <v>3064851.9312</v>
      </c>
    </row>
    <row r="288" spans="1:19" x14ac:dyDescent="0.25">
      <c r="A288">
        <v>1275</v>
      </c>
      <c r="B288">
        <v>336483.43310000002</v>
      </c>
      <c r="C288">
        <v>3063593.1376999998</v>
      </c>
      <c r="D288" t="s">
        <v>263</v>
      </c>
      <c r="E288" t="str">
        <f>ROUNDUP(B288,3)&amp;"-"&amp;ROUNDUP(C288,3)</f>
        <v>336483.434-3063593.138</v>
      </c>
      <c r="F288" t="str">
        <f>E288&amp;"-"&amp;D288</f>
        <v>336483.434-3063593.138-BAG</v>
      </c>
      <c r="G288">
        <f>A288</f>
        <v>1275</v>
      </c>
      <c r="H288" t="e">
        <f>VLOOKUP(G288,#REF!,1,0)</f>
        <v>#REF!</v>
      </c>
      <c r="I288" t="str">
        <f t="shared" si="12"/>
        <v>336483.4331BAG</v>
      </c>
      <c r="J288" t="str">
        <f t="shared" si="13"/>
        <v>3063593.1377BAG</v>
      </c>
      <c r="K288">
        <f t="shared" si="14"/>
        <v>1275</v>
      </c>
      <c r="P288">
        <v>10229</v>
      </c>
      <c r="Q288" t="s">
        <v>9326</v>
      </c>
      <c r="R288">
        <f>VLOOKUP($P288,$A:$C,2,0)</f>
        <v>336685.03879999998</v>
      </c>
      <c r="S288">
        <f>VLOOKUP($P288,$A:$C,3,0)</f>
        <v>3065135.9438</v>
      </c>
    </row>
    <row r="289" spans="1:19" x14ac:dyDescent="0.25">
      <c r="A289">
        <v>1276</v>
      </c>
      <c r="B289">
        <v>337287.30540000001</v>
      </c>
      <c r="C289">
        <v>3063596.3443</v>
      </c>
      <c r="D289" t="s">
        <v>263</v>
      </c>
      <c r="E289" t="str">
        <f>ROUNDUP(B289,3)&amp;"-"&amp;ROUNDUP(C289,3)</f>
        <v>337287.306-3063596.345</v>
      </c>
      <c r="F289" t="str">
        <f>E289&amp;"-"&amp;D289</f>
        <v>337287.306-3063596.345-BAG</v>
      </c>
      <c r="G289">
        <f>A289</f>
        <v>1276</v>
      </c>
      <c r="H289" t="e">
        <f>VLOOKUP(G289,#REF!,1,0)</f>
        <v>#REF!</v>
      </c>
      <c r="I289" t="str">
        <f t="shared" si="12"/>
        <v>337287.3054BAG</v>
      </c>
      <c r="J289" t="str">
        <f t="shared" si="13"/>
        <v>3063596.3443BAG</v>
      </c>
      <c r="K289">
        <f t="shared" si="14"/>
        <v>1276</v>
      </c>
      <c r="P289">
        <v>10178</v>
      </c>
      <c r="Q289" t="s">
        <v>9327</v>
      </c>
      <c r="R289">
        <f>VLOOKUP($P289,$A:$C,2,0)</f>
        <v>336466.41729999997</v>
      </c>
      <c r="S289">
        <f>VLOOKUP($P289,$A:$C,3,0)</f>
        <v>3064986.216</v>
      </c>
    </row>
    <row r="290" spans="1:19" x14ac:dyDescent="0.25">
      <c r="A290">
        <v>1277</v>
      </c>
      <c r="B290">
        <v>336323.66090000002</v>
      </c>
      <c r="C290">
        <v>3063602.9267000002</v>
      </c>
      <c r="D290" t="s">
        <v>263</v>
      </c>
      <c r="E290" t="str">
        <f>ROUNDUP(B290,3)&amp;"-"&amp;ROUNDUP(C290,3)</f>
        <v>336323.661-3063602.927</v>
      </c>
      <c r="F290" t="str">
        <f>E290&amp;"-"&amp;D290</f>
        <v>336323.661-3063602.927-BAG</v>
      </c>
      <c r="G290">
        <f>A290</f>
        <v>1277</v>
      </c>
      <c r="H290" t="e">
        <f>VLOOKUP(G290,#REF!,1,0)</f>
        <v>#REF!</v>
      </c>
      <c r="I290" t="str">
        <f t="shared" si="12"/>
        <v>336323.6609BAG</v>
      </c>
      <c r="J290" t="str">
        <f t="shared" si="13"/>
        <v>3063602.9267BAG</v>
      </c>
      <c r="K290">
        <f t="shared" si="14"/>
        <v>1277</v>
      </c>
      <c r="P290">
        <v>10183</v>
      </c>
      <c r="Q290" t="s">
        <v>9328</v>
      </c>
      <c r="R290">
        <f>VLOOKUP($P290,$A:$C,2,0)</f>
        <v>336481.17070000002</v>
      </c>
      <c r="S290">
        <f>VLOOKUP($P290,$A:$C,3,0)</f>
        <v>3064901.1669999999</v>
      </c>
    </row>
    <row r="291" spans="1:19" x14ac:dyDescent="0.25">
      <c r="A291">
        <v>1278</v>
      </c>
      <c r="B291">
        <v>337297.42540000001</v>
      </c>
      <c r="C291">
        <v>3063607.4082999998</v>
      </c>
      <c r="D291" t="s">
        <v>263</v>
      </c>
      <c r="E291" t="str">
        <f>ROUNDUP(B291,3)&amp;"-"&amp;ROUNDUP(C291,3)</f>
        <v>337297.426-3063607.409</v>
      </c>
      <c r="F291" t="str">
        <f>E291&amp;"-"&amp;D291</f>
        <v>337297.426-3063607.409-BAG</v>
      </c>
      <c r="G291">
        <f>A291</f>
        <v>1278</v>
      </c>
      <c r="H291" t="e">
        <f>VLOOKUP(G291,#REF!,1,0)</f>
        <v>#REF!</v>
      </c>
      <c r="I291" t="str">
        <f t="shared" si="12"/>
        <v>337297.4254BAG</v>
      </c>
      <c r="J291" t="str">
        <f t="shared" si="13"/>
        <v>3063607.4083BAG</v>
      </c>
      <c r="K291">
        <f t="shared" si="14"/>
        <v>1278</v>
      </c>
      <c r="P291">
        <v>10190</v>
      </c>
      <c r="Q291" t="s">
        <v>9329</v>
      </c>
      <c r="R291">
        <f>VLOOKUP($P291,$A:$C,2,0)</f>
        <v>336294.56400000001</v>
      </c>
      <c r="S291">
        <f>VLOOKUP($P291,$A:$C,3,0)</f>
        <v>3064938.3498</v>
      </c>
    </row>
    <row r="292" spans="1:19" x14ac:dyDescent="0.25">
      <c r="A292">
        <v>1279</v>
      </c>
      <c r="B292">
        <v>336555.40240000002</v>
      </c>
      <c r="C292">
        <v>3063612.2034999998</v>
      </c>
      <c r="D292" t="s">
        <v>263</v>
      </c>
      <c r="E292" t="str">
        <f>ROUNDUP(B292,3)&amp;"-"&amp;ROUNDUP(C292,3)</f>
        <v>336555.403-3063612.204</v>
      </c>
      <c r="F292" t="str">
        <f>E292&amp;"-"&amp;D292</f>
        <v>336555.403-3063612.204-BAG</v>
      </c>
      <c r="G292">
        <f>A292</f>
        <v>1279</v>
      </c>
      <c r="H292" t="e">
        <f>VLOOKUP(G292,#REF!,1,0)</f>
        <v>#REF!</v>
      </c>
      <c r="I292" t="str">
        <f t="shared" si="12"/>
        <v>336555.4024BAG</v>
      </c>
      <c r="J292" t="str">
        <f t="shared" si="13"/>
        <v>3063612.2035BAG</v>
      </c>
      <c r="K292">
        <f t="shared" si="14"/>
        <v>1279</v>
      </c>
      <c r="P292">
        <v>10166</v>
      </c>
      <c r="Q292" t="s">
        <v>9330</v>
      </c>
      <c r="R292">
        <f>VLOOKUP($P292,$A:$C,2,0)</f>
        <v>336375.97480000003</v>
      </c>
      <c r="S292">
        <f>VLOOKUP($P292,$A:$C,3,0)</f>
        <v>3065217.196</v>
      </c>
    </row>
    <row r="293" spans="1:19" x14ac:dyDescent="0.25">
      <c r="A293">
        <v>1280</v>
      </c>
      <c r="B293">
        <v>336405.85720000003</v>
      </c>
      <c r="C293">
        <v>3063615.7738999999</v>
      </c>
      <c r="D293" t="s">
        <v>263</v>
      </c>
      <c r="E293" t="str">
        <f>ROUNDUP(B293,3)&amp;"-"&amp;ROUNDUP(C293,3)</f>
        <v>336405.858-3063615.774</v>
      </c>
      <c r="F293" t="str">
        <f>E293&amp;"-"&amp;D293</f>
        <v>336405.858-3063615.774-BAG</v>
      </c>
      <c r="G293">
        <f>A293</f>
        <v>1280</v>
      </c>
      <c r="H293" t="e">
        <f>VLOOKUP(G293,#REF!,1,0)</f>
        <v>#REF!</v>
      </c>
      <c r="I293" t="str">
        <f t="shared" si="12"/>
        <v>336405.8572BAG</v>
      </c>
      <c r="J293" t="str">
        <f t="shared" si="13"/>
        <v>3063615.7739BAG</v>
      </c>
      <c r="K293">
        <f t="shared" si="14"/>
        <v>1280</v>
      </c>
      <c r="P293">
        <v>10249</v>
      </c>
      <c r="Q293" t="s">
        <v>9331</v>
      </c>
      <c r="R293">
        <f>VLOOKUP($P293,$A:$C,2,0)</f>
        <v>337492.01449999999</v>
      </c>
      <c r="S293">
        <f>VLOOKUP($P293,$A:$C,3,0)</f>
        <v>3064807.4797999999</v>
      </c>
    </row>
    <row r="294" spans="1:19" x14ac:dyDescent="0.25">
      <c r="A294">
        <v>1281</v>
      </c>
      <c r="B294">
        <v>336327.68209999998</v>
      </c>
      <c r="C294">
        <v>3063615.8845000002</v>
      </c>
      <c r="D294" t="s">
        <v>263</v>
      </c>
      <c r="E294" t="str">
        <f>ROUNDUP(B294,3)&amp;"-"&amp;ROUNDUP(C294,3)</f>
        <v>336327.683-3063615.885</v>
      </c>
      <c r="F294" t="str">
        <f>E294&amp;"-"&amp;D294</f>
        <v>336327.683-3063615.885-BAG</v>
      </c>
      <c r="G294">
        <f>A294</f>
        <v>1281</v>
      </c>
      <c r="H294" t="e">
        <f>VLOOKUP(G294,#REF!,1,0)</f>
        <v>#REF!</v>
      </c>
      <c r="I294" t="str">
        <f t="shared" si="12"/>
        <v>336327.6821BAG</v>
      </c>
      <c r="J294" t="str">
        <f t="shared" si="13"/>
        <v>3063615.8845BAG</v>
      </c>
      <c r="K294">
        <f t="shared" si="14"/>
        <v>1281</v>
      </c>
      <c r="P294">
        <v>10241</v>
      </c>
      <c r="Q294" t="s">
        <v>9332</v>
      </c>
      <c r="R294">
        <f>VLOOKUP($P294,$A:$C,2,0)</f>
        <v>337434.12949999998</v>
      </c>
      <c r="S294">
        <f>VLOOKUP($P294,$A:$C,3,0)</f>
        <v>3064553.6611000001</v>
      </c>
    </row>
    <row r="295" spans="1:19" x14ac:dyDescent="0.25">
      <c r="A295">
        <v>1282</v>
      </c>
      <c r="B295">
        <v>337313.77590000001</v>
      </c>
      <c r="C295">
        <v>3063624.7218999998</v>
      </c>
      <c r="D295" t="s">
        <v>263</v>
      </c>
      <c r="E295" t="str">
        <f>ROUNDUP(B295,3)&amp;"-"&amp;ROUNDUP(C295,3)</f>
        <v>337313.776-3063624.722</v>
      </c>
      <c r="F295" t="str">
        <f>E295&amp;"-"&amp;D295</f>
        <v>337313.776-3063624.722-BAG</v>
      </c>
      <c r="G295">
        <f>A295</f>
        <v>1282</v>
      </c>
      <c r="H295" t="e">
        <f>VLOOKUP(G295,#REF!,1,0)</f>
        <v>#REF!</v>
      </c>
      <c r="I295" t="str">
        <f t="shared" si="12"/>
        <v>337313.7759BAG</v>
      </c>
      <c r="J295" t="str">
        <f t="shared" si="13"/>
        <v>3063624.7219BAG</v>
      </c>
      <c r="K295">
        <f t="shared" si="14"/>
        <v>1282</v>
      </c>
      <c r="P295">
        <v>10224</v>
      </c>
      <c r="Q295" t="s">
        <v>9333</v>
      </c>
      <c r="R295">
        <f>VLOOKUP($P295,$A:$C,2,0)</f>
        <v>336643.12180000002</v>
      </c>
      <c r="S295">
        <f>VLOOKUP($P295,$A:$C,3,0)</f>
        <v>3065099.4048000001</v>
      </c>
    </row>
    <row r="296" spans="1:19" x14ac:dyDescent="0.25">
      <c r="A296">
        <v>1283</v>
      </c>
      <c r="B296">
        <v>336330.39370000002</v>
      </c>
      <c r="C296">
        <v>3063624.8675000002</v>
      </c>
      <c r="D296" t="s">
        <v>263</v>
      </c>
      <c r="E296" t="str">
        <f>ROUNDUP(B296,3)&amp;"-"&amp;ROUNDUP(C296,3)</f>
        <v>336330.394-3063624.868</v>
      </c>
      <c r="F296" t="str">
        <f>E296&amp;"-"&amp;D296</f>
        <v>336330.394-3063624.868-BAG</v>
      </c>
      <c r="G296">
        <f>A296</f>
        <v>1283</v>
      </c>
      <c r="H296" t="e">
        <f>VLOOKUP(G296,#REF!,1,0)</f>
        <v>#REF!</v>
      </c>
      <c r="I296" t="str">
        <f t="shared" ref="I296:I359" si="15">B296&amp;D296</f>
        <v>336330.3937BAG</v>
      </c>
      <c r="J296" t="str">
        <f t="shared" ref="J296:J359" si="16">C296&amp;D296</f>
        <v>3063624.8675BAG</v>
      </c>
      <c r="K296">
        <f t="shared" si="14"/>
        <v>1283</v>
      </c>
    </row>
    <row r="297" spans="1:19" x14ac:dyDescent="0.25">
      <c r="A297">
        <v>1284</v>
      </c>
      <c r="B297">
        <v>336331.9584</v>
      </c>
      <c r="C297">
        <v>3063628.7788</v>
      </c>
      <c r="D297" t="s">
        <v>263</v>
      </c>
      <c r="E297" t="str">
        <f>ROUNDUP(B297,3)&amp;"-"&amp;ROUNDUP(C297,3)</f>
        <v>336331.959-3063628.779</v>
      </c>
      <c r="F297" t="str">
        <f>E297&amp;"-"&amp;D297</f>
        <v>336331.959-3063628.779-BAG</v>
      </c>
      <c r="G297">
        <f>A297</f>
        <v>1284</v>
      </c>
      <c r="H297" t="e">
        <f>VLOOKUP(G297,#REF!,1,0)</f>
        <v>#REF!</v>
      </c>
      <c r="I297" t="str">
        <f t="shared" si="15"/>
        <v>336331.9584BAG</v>
      </c>
      <c r="J297" t="str">
        <f t="shared" si="16"/>
        <v>3063628.7788BAG</v>
      </c>
      <c r="K297">
        <f t="shared" si="14"/>
        <v>1284</v>
      </c>
    </row>
    <row r="298" spans="1:19" x14ac:dyDescent="0.25">
      <c r="A298">
        <v>1285</v>
      </c>
      <c r="B298">
        <v>336338.75199999998</v>
      </c>
      <c r="C298">
        <v>3063632.4668999999</v>
      </c>
      <c r="D298" t="s">
        <v>263</v>
      </c>
      <c r="E298" t="str">
        <f>ROUNDUP(B298,3)&amp;"-"&amp;ROUNDUP(C298,3)</f>
        <v>336338.752-3063632.467</v>
      </c>
      <c r="F298" t="str">
        <f>E298&amp;"-"&amp;D298</f>
        <v>336338.752-3063632.467-BAG</v>
      </c>
      <c r="G298">
        <f>A298</f>
        <v>1285</v>
      </c>
      <c r="H298" t="e">
        <f>VLOOKUP(G298,#REF!,1,0)</f>
        <v>#REF!</v>
      </c>
      <c r="I298" t="str">
        <f t="shared" si="15"/>
        <v>336338.752BAG</v>
      </c>
      <c r="J298" t="str">
        <f t="shared" si="16"/>
        <v>3063632.4669BAG</v>
      </c>
      <c r="K298">
        <f t="shared" si="14"/>
        <v>1285</v>
      </c>
    </row>
    <row r="299" spans="1:19" x14ac:dyDescent="0.25">
      <c r="A299">
        <v>1286</v>
      </c>
      <c r="B299">
        <v>336343.74479999999</v>
      </c>
      <c r="C299">
        <v>3063634.0266999998</v>
      </c>
      <c r="D299" t="s">
        <v>263</v>
      </c>
      <c r="E299" t="str">
        <f>ROUNDUP(B299,3)&amp;"-"&amp;ROUNDUP(C299,3)</f>
        <v>336343.745-3063634.027</v>
      </c>
      <c r="F299" t="str">
        <f>E299&amp;"-"&amp;D299</f>
        <v>336343.745-3063634.027-BAG</v>
      </c>
      <c r="G299">
        <f>A299</f>
        <v>1286</v>
      </c>
      <c r="H299" t="e">
        <f>VLOOKUP(G299,#REF!,1,0)</f>
        <v>#REF!</v>
      </c>
      <c r="I299" t="str">
        <f t="shared" si="15"/>
        <v>336343.7448BAG</v>
      </c>
      <c r="J299" t="str">
        <f t="shared" si="16"/>
        <v>3063634.0267BAG</v>
      </c>
      <c r="K299">
        <f t="shared" si="14"/>
        <v>1286</v>
      </c>
    </row>
    <row r="300" spans="1:19" x14ac:dyDescent="0.25">
      <c r="A300">
        <v>1287</v>
      </c>
      <c r="B300">
        <v>337329.92959999997</v>
      </c>
      <c r="C300">
        <v>3063640.2264999999</v>
      </c>
      <c r="D300" t="s">
        <v>263</v>
      </c>
      <c r="E300" t="str">
        <f>ROUNDUP(B300,3)&amp;"-"&amp;ROUNDUP(C300,3)</f>
        <v>337329.93-3063640.227</v>
      </c>
      <c r="F300" t="str">
        <f>E300&amp;"-"&amp;D300</f>
        <v>337329.93-3063640.227-BAG</v>
      </c>
      <c r="G300">
        <f>A300</f>
        <v>1287</v>
      </c>
      <c r="H300" t="e">
        <f>VLOOKUP(G300,#REF!,1,0)</f>
        <v>#REF!</v>
      </c>
      <c r="I300" t="str">
        <f t="shared" si="15"/>
        <v>337329.9296BAG</v>
      </c>
      <c r="J300" t="str">
        <f t="shared" si="16"/>
        <v>3063640.2265BAG</v>
      </c>
      <c r="K300">
        <f t="shared" si="14"/>
        <v>1287</v>
      </c>
    </row>
    <row r="301" spans="1:19" x14ac:dyDescent="0.25">
      <c r="A301">
        <v>1288</v>
      </c>
      <c r="B301">
        <v>337342.20240000001</v>
      </c>
      <c r="C301">
        <v>3063658.2138999999</v>
      </c>
      <c r="D301" t="s">
        <v>263</v>
      </c>
      <c r="E301" t="str">
        <f>ROUNDUP(B301,3)&amp;"-"&amp;ROUNDUP(C301,3)</f>
        <v>337342.203-3063658.214</v>
      </c>
      <c r="F301" t="str">
        <f>E301&amp;"-"&amp;D301</f>
        <v>337342.203-3063658.214-BAG</v>
      </c>
      <c r="G301">
        <f>A301</f>
        <v>1288</v>
      </c>
      <c r="H301" t="e">
        <f>VLOOKUP(G301,#REF!,1,0)</f>
        <v>#REF!</v>
      </c>
      <c r="I301" t="str">
        <f t="shared" si="15"/>
        <v>337342.2024BAG</v>
      </c>
      <c r="J301" t="str">
        <f t="shared" si="16"/>
        <v>3063658.2139BAG</v>
      </c>
      <c r="K301">
        <f t="shared" si="14"/>
        <v>1288</v>
      </c>
    </row>
    <row r="302" spans="1:19" x14ac:dyDescent="0.25">
      <c r="A302">
        <v>1289</v>
      </c>
      <c r="B302">
        <v>337353.87589999998</v>
      </c>
      <c r="C302">
        <v>3063677.2793999999</v>
      </c>
      <c r="D302" t="s">
        <v>263</v>
      </c>
      <c r="E302" t="str">
        <f>ROUNDUP(B302,3)&amp;"-"&amp;ROUNDUP(C302,3)</f>
        <v>337353.876-3063677.28</v>
      </c>
      <c r="F302" t="str">
        <f>E302&amp;"-"&amp;D302</f>
        <v>337353.876-3063677.28-BAG</v>
      </c>
      <c r="G302">
        <f>A302</f>
        <v>1289</v>
      </c>
      <c r="H302" t="e">
        <f>VLOOKUP(G302,#REF!,1,0)</f>
        <v>#REF!</v>
      </c>
      <c r="I302" t="str">
        <f t="shared" si="15"/>
        <v>337353.8759BAG</v>
      </c>
      <c r="J302" t="str">
        <f t="shared" si="16"/>
        <v>3063677.2794BAG</v>
      </c>
      <c r="K302">
        <f t="shared" si="14"/>
        <v>1289</v>
      </c>
    </row>
    <row r="303" spans="1:19" x14ac:dyDescent="0.25">
      <c r="A303">
        <v>1290</v>
      </c>
      <c r="B303">
        <v>337364.30969999998</v>
      </c>
      <c r="C303">
        <v>3063695.7883000001</v>
      </c>
      <c r="D303" t="s">
        <v>263</v>
      </c>
      <c r="E303" t="str">
        <f>ROUNDUP(B303,3)&amp;"-"&amp;ROUNDUP(C303,3)</f>
        <v>337364.31-3063695.789</v>
      </c>
      <c r="F303" t="str">
        <f>E303&amp;"-"&amp;D303</f>
        <v>337364.31-3063695.789-BAG</v>
      </c>
      <c r="G303">
        <f>A303</f>
        <v>1290</v>
      </c>
      <c r="H303" t="e">
        <f>VLOOKUP(G303,#REF!,1,0)</f>
        <v>#REF!</v>
      </c>
      <c r="I303" t="str">
        <f t="shared" si="15"/>
        <v>337364.3097BAG</v>
      </c>
      <c r="J303" t="str">
        <f t="shared" si="16"/>
        <v>3063695.7883BAG</v>
      </c>
      <c r="K303">
        <f t="shared" si="14"/>
        <v>1290</v>
      </c>
    </row>
    <row r="304" spans="1:19" x14ac:dyDescent="0.25">
      <c r="A304">
        <v>1291</v>
      </c>
      <c r="B304">
        <v>337375.03210000001</v>
      </c>
      <c r="C304">
        <v>3063715.4282</v>
      </c>
      <c r="D304" t="s">
        <v>263</v>
      </c>
      <c r="E304" t="str">
        <f>ROUNDUP(B304,3)&amp;"-"&amp;ROUNDUP(C304,3)</f>
        <v>337375.033-3063715.429</v>
      </c>
      <c r="F304" t="str">
        <f>E304&amp;"-"&amp;D304</f>
        <v>337375.033-3063715.429-BAG</v>
      </c>
      <c r="G304">
        <f>A304</f>
        <v>1291</v>
      </c>
      <c r="H304" t="e">
        <f>VLOOKUP(G304,#REF!,1,0)</f>
        <v>#REF!</v>
      </c>
      <c r="I304" t="str">
        <f t="shared" si="15"/>
        <v>337375.0321BAG</v>
      </c>
      <c r="J304" t="str">
        <f t="shared" si="16"/>
        <v>3063715.4282BAG</v>
      </c>
      <c r="K304">
        <f t="shared" si="14"/>
        <v>1291</v>
      </c>
    </row>
    <row r="305" spans="1:11" x14ac:dyDescent="0.25">
      <c r="A305">
        <v>1292</v>
      </c>
      <c r="B305">
        <v>337385.58279999997</v>
      </c>
      <c r="C305">
        <v>3063736.3402</v>
      </c>
      <c r="D305" t="s">
        <v>263</v>
      </c>
      <c r="E305" t="str">
        <f>ROUNDUP(B305,3)&amp;"-"&amp;ROUNDUP(C305,3)</f>
        <v>337385.583-3063736.341</v>
      </c>
      <c r="F305" t="str">
        <f>E305&amp;"-"&amp;D305</f>
        <v>337385.583-3063736.341-BAG</v>
      </c>
      <c r="G305">
        <f>A305</f>
        <v>1292</v>
      </c>
      <c r="H305" t="e">
        <f>VLOOKUP(G305,#REF!,1,0)</f>
        <v>#REF!</v>
      </c>
      <c r="I305" t="str">
        <f t="shared" si="15"/>
        <v>337385.5828BAG</v>
      </c>
      <c r="J305" t="str">
        <f t="shared" si="16"/>
        <v>3063736.3402BAG</v>
      </c>
      <c r="K305">
        <f t="shared" si="14"/>
        <v>1292</v>
      </c>
    </row>
    <row r="306" spans="1:11" x14ac:dyDescent="0.25">
      <c r="A306">
        <v>1293</v>
      </c>
      <c r="B306">
        <v>337394.78159999999</v>
      </c>
      <c r="C306">
        <v>3063754.5726000001</v>
      </c>
      <c r="D306" t="s">
        <v>263</v>
      </c>
      <c r="E306" t="str">
        <f>ROUNDUP(B306,3)&amp;"-"&amp;ROUNDUP(C306,3)</f>
        <v>337394.782-3063754.573</v>
      </c>
      <c r="F306" t="str">
        <f>E306&amp;"-"&amp;D306</f>
        <v>337394.782-3063754.573-BAG</v>
      </c>
      <c r="G306">
        <f>A306</f>
        <v>1293</v>
      </c>
      <c r="H306" t="e">
        <f>VLOOKUP(G306,#REF!,1,0)</f>
        <v>#REF!</v>
      </c>
      <c r="I306" t="str">
        <f t="shared" si="15"/>
        <v>337394.7816BAG</v>
      </c>
      <c r="J306" t="str">
        <f t="shared" si="16"/>
        <v>3063754.5726BAG</v>
      </c>
      <c r="K306">
        <f t="shared" si="14"/>
        <v>1293</v>
      </c>
    </row>
    <row r="307" spans="1:11" x14ac:dyDescent="0.25">
      <c r="A307">
        <v>1294</v>
      </c>
      <c r="B307">
        <v>337403.96389999997</v>
      </c>
      <c r="C307">
        <v>3063772.4611999998</v>
      </c>
      <c r="D307" t="s">
        <v>263</v>
      </c>
      <c r="E307" t="str">
        <f>ROUNDUP(B307,3)&amp;"-"&amp;ROUNDUP(C307,3)</f>
        <v>337403.964-3063772.462</v>
      </c>
      <c r="F307" t="str">
        <f>E307&amp;"-"&amp;D307</f>
        <v>337403.964-3063772.462-BAG</v>
      </c>
      <c r="G307">
        <f>A307</f>
        <v>1294</v>
      </c>
      <c r="H307" t="e">
        <f>VLOOKUP(G307,#REF!,1,0)</f>
        <v>#REF!</v>
      </c>
      <c r="I307" t="str">
        <f t="shared" si="15"/>
        <v>337403.9639BAG</v>
      </c>
      <c r="J307" t="str">
        <f t="shared" si="16"/>
        <v>3063772.4612BAG</v>
      </c>
      <c r="K307">
        <f t="shared" si="14"/>
        <v>1294</v>
      </c>
    </row>
    <row r="308" spans="1:11" x14ac:dyDescent="0.25">
      <c r="A308">
        <v>1295</v>
      </c>
      <c r="B308">
        <v>337411.74440000003</v>
      </c>
      <c r="C308">
        <v>3063787.1439</v>
      </c>
      <c r="D308" t="s">
        <v>263</v>
      </c>
      <c r="E308" t="str">
        <f>ROUNDUP(B308,3)&amp;"-"&amp;ROUNDUP(C308,3)</f>
        <v>337411.745-3063787.144</v>
      </c>
      <c r="F308" t="str">
        <f>E308&amp;"-"&amp;D308</f>
        <v>337411.745-3063787.144-BAG</v>
      </c>
      <c r="G308">
        <f>A308</f>
        <v>1295</v>
      </c>
      <c r="H308" t="e">
        <f>VLOOKUP(G308,#REF!,1,0)</f>
        <v>#REF!</v>
      </c>
      <c r="I308" t="str">
        <f t="shared" si="15"/>
        <v>337411.7444BAG</v>
      </c>
      <c r="J308" t="str">
        <f t="shared" si="16"/>
        <v>3063787.1439BAG</v>
      </c>
      <c r="K308">
        <f t="shared" si="14"/>
        <v>1295</v>
      </c>
    </row>
    <row r="309" spans="1:11" x14ac:dyDescent="0.25">
      <c r="A309">
        <v>1296</v>
      </c>
      <c r="B309">
        <v>337423.0405</v>
      </c>
      <c r="C309">
        <v>3063808.5411999999</v>
      </c>
      <c r="D309" t="s">
        <v>263</v>
      </c>
      <c r="E309" t="str">
        <f>ROUNDUP(B309,3)&amp;"-"&amp;ROUNDUP(C309,3)</f>
        <v>337423.041-3063808.542</v>
      </c>
      <c r="F309" t="str">
        <f>E309&amp;"-"&amp;D309</f>
        <v>337423.041-3063808.542-BAG</v>
      </c>
      <c r="G309">
        <f>A309</f>
        <v>1296</v>
      </c>
      <c r="H309" t="e">
        <f>VLOOKUP(G309,#REF!,1,0)</f>
        <v>#REF!</v>
      </c>
      <c r="I309" t="str">
        <f t="shared" si="15"/>
        <v>337423.0405BAG</v>
      </c>
      <c r="J309" t="str">
        <f t="shared" si="16"/>
        <v>3063808.5412BAG</v>
      </c>
      <c r="K309">
        <f t="shared" si="14"/>
        <v>1296</v>
      </c>
    </row>
    <row r="310" spans="1:11" x14ac:dyDescent="0.25">
      <c r="A310">
        <v>1297</v>
      </c>
      <c r="B310">
        <v>337435.31689999998</v>
      </c>
      <c r="C310">
        <v>3063832.5458</v>
      </c>
      <c r="D310" t="s">
        <v>263</v>
      </c>
      <c r="E310" t="str">
        <f>ROUNDUP(B310,3)&amp;"-"&amp;ROUNDUP(C310,3)</f>
        <v>337435.317-3063832.546</v>
      </c>
      <c r="F310" t="str">
        <f>E310&amp;"-"&amp;D310</f>
        <v>337435.317-3063832.546-BAG</v>
      </c>
      <c r="G310">
        <f>A310</f>
        <v>1297</v>
      </c>
      <c r="H310" t="e">
        <f>VLOOKUP(G310,#REF!,1,0)</f>
        <v>#REF!</v>
      </c>
      <c r="I310" t="str">
        <f t="shared" si="15"/>
        <v>337435.3169BAG</v>
      </c>
      <c r="J310" t="str">
        <f t="shared" si="16"/>
        <v>3063832.5458BAG</v>
      </c>
      <c r="K310">
        <f t="shared" si="14"/>
        <v>1297</v>
      </c>
    </row>
    <row r="311" spans="1:11" x14ac:dyDescent="0.25">
      <c r="A311">
        <v>1298</v>
      </c>
      <c r="B311">
        <v>337448.4472</v>
      </c>
      <c r="C311">
        <v>3063858.1625999999</v>
      </c>
      <c r="D311" t="s">
        <v>263</v>
      </c>
      <c r="E311" t="str">
        <f>ROUNDUP(B311,3)&amp;"-"&amp;ROUNDUP(C311,3)</f>
        <v>337448.448-3063858.163</v>
      </c>
      <c r="F311" t="str">
        <f>E311&amp;"-"&amp;D311</f>
        <v>337448.448-3063858.163-BAG</v>
      </c>
      <c r="G311">
        <f>A311</f>
        <v>1298</v>
      </c>
      <c r="H311" t="e">
        <f>VLOOKUP(G311,#REF!,1,0)</f>
        <v>#REF!</v>
      </c>
      <c r="I311" t="str">
        <f t="shared" si="15"/>
        <v>337448.4472BAG</v>
      </c>
      <c r="J311" t="str">
        <f t="shared" si="16"/>
        <v>3063858.1626BAG</v>
      </c>
      <c r="K311">
        <f t="shared" si="14"/>
        <v>1298</v>
      </c>
    </row>
    <row r="312" spans="1:11" x14ac:dyDescent="0.25">
      <c r="A312">
        <v>1299</v>
      </c>
      <c r="B312">
        <v>337460.66220000002</v>
      </c>
      <c r="C312">
        <v>3063879.7289</v>
      </c>
      <c r="D312" t="s">
        <v>263</v>
      </c>
      <c r="E312" t="str">
        <f>ROUNDUP(B312,3)&amp;"-"&amp;ROUNDUP(C312,3)</f>
        <v>337460.663-3063879.729</v>
      </c>
      <c r="F312" t="str">
        <f>E312&amp;"-"&amp;D312</f>
        <v>337460.663-3063879.729-BAG</v>
      </c>
      <c r="G312">
        <f>A312</f>
        <v>1299</v>
      </c>
      <c r="H312" t="e">
        <f>VLOOKUP(G312,#REF!,1,0)</f>
        <v>#REF!</v>
      </c>
      <c r="I312" t="str">
        <f t="shared" si="15"/>
        <v>337460.6622BAG</v>
      </c>
      <c r="J312" t="str">
        <f t="shared" si="16"/>
        <v>3063879.7289BAG</v>
      </c>
      <c r="K312">
        <f t="shared" si="14"/>
        <v>1299</v>
      </c>
    </row>
    <row r="313" spans="1:11" x14ac:dyDescent="0.25">
      <c r="A313">
        <v>1300</v>
      </c>
      <c r="B313">
        <v>337472.73859999998</v>
      </c>
      <c r="C313">
        <v>3063901.7692</v>
      </c>
      <c r="D313" t="s">
        <v>263</v>
      </c>
      <c r="E313" t="str">
        <f>ROUNDUP(B313,3)&amp;"-"&amp;ROUNDUP(C313,3)</f>
        <v>337472.739-3063901.77</v>
      </c>
      <c r="F313" t="str">
        <f>E313&amp;"-"&amp;D313</f>
        <v>337472.739-3063901.77-BAG</v>
      </c>
      <c r="G313">
        <f>A313</f>
        <v>1300</v>
      </c>
      <c r="H313" t="e">
        <f>VLOOKUP(G313,#REF!,1,0)</f>
        <v>#REF!</v>
      </c>
      <c r="I313" t="str">
        <f t="shared" si="15"/>
        <v>337472.7386BAG</v>
      </c>
      <c r="J313" t="str">
        <f t="shared" si="16"/>
        <v>3063901.7692BAG</v>
      </c>
      <c r="K313">
        <f t="shared" si="14"/>
        <v>1300</v>
      </c>
    </row>
    <row r="314" spans="1:11" x14ac:dyDescent="0.25">
      <c r="A314">
        <v>1301</v>
      </c>
      <c r="B314">
        <v>337484.91739999998</v>
      </c>
      <c r="C314">
        <v>3063925.2122999998</v>
      </c>
      <c r="D314" t="s">
        <v>263</v>
      </c>
      <c r="E314" t="str">
        <f>ROUNDUP(B314,3)&amp;"-"&amp;ROUNDUP(C314,3)</f>
        <v>337484.918-3063925.213</v>
      </c>
      <c r="F314" t="str">
        <f>E314&amp;"-"&amp;D314</f>
        <v>337484.918-3063925.213-BAG</v>
      </c>
      <c r="G314">
        <f>A314</f>
        <v>1301</v>
      </c>
      <c r="H314" t="e">
        <f>VLOOKUP(G314,#REF!,1,0)</f>
        <v>#REF!</v>
      </c>
      <c r="I314" t="str">
        <f t="shared" si="15"/>
        <v>337484.9174BAG</v>
      </c>
      <c r="J314" t="str">
        <f t="shared" si="16"/>
        <v>3063925.2123BAG</v>
      </c>
      <c r="K314">
        <f t="shared" si="14"/>
        <v>1301</v>
      </c>
    </row>
    <row r="315" spans="1:11" x14ac:dyDescent="0.25">
      <c r="A315">
        <v>1302</v>
      </c>
      <c r="B315">
        <v>337494.4841</v>
      </c>
      <c r="C315">
        <v>3063943.5356999999</v>
      </c>
      <c r="D315" t="s">
        <v>263</v>
      </c>
      <c r="E315" t="str">
        <f>ROUNDUP(B315,3)&amp;"-"&amp;ROUNDUP(C315,3)</f>
        <v>337494.485-3063943.536</v>
      </c>
      <c r="F315" t="str">
        <f>E315&amp;"-"&amp;D315</f>
        <v>337494.485-3063943.536-BAG</v>
      </c>
      <c r="G315">
        <f>A315</f>
        <v>1302</v>
      </c>
      <c r="H315" t="e">
        <f>VLOOKUP(G315,#REF!,1,0)</f>
        <v>#REF!</v>
      </c>
      <c r="I315" t="str">
        <f t="shared" si="15"/>
        <v>337494.4841BAG</v>
      </c>
      <c r="J315" t="str">
        <f t="shared" si="16"/>
        <v>3063943.5357BAG</v>
      </c>
      <c r="K315">
        <f t="shared" si="14"/>
        <v>1302</v>
      </c>
    </row>
    <row r="316" spans="1:11" x14ac:dyDescent="0.25">
      <c r="A316">
        <v>1303</v>
      </c>
      <c r="B316">
        <v>337508.3811</v>
      </c>
      <c r="C316">
        <v>3063969.7815</v>
      </c>
      <c r="D316" t="s">
        <v>263</v>
      </c>
      <c r="E316" t="str">
        <f>ROUNDUP(B316,3)&amp;"-"&amp;ROUNDUP(C316,3)</f>
        <v>337508.382-3063969.782</v>
      </c>
      <c r="F316" t="str">
        <f>E316&amp;"-"&amp;D316</f>
        <v>337508.382-3063969.782-BAG</v>
      </c>
      <c r="G316">
        <f>A316</f>
        <v>1303</v>
      </c>
      <c r="H316" t="e">
        <f>VLOOKUP(G316,#REF!,1,0)</f>
        <v>#REF!</v>
      </c>
      <c r="I316" t="str">
        <f t="shared" si="15"/>
        <v>337508.3811BAG</v>
      </c>
      <c r="J316" t="str">
        <f t="shared" si="16"/>
        <v>3063969.7815BAG</v>
      </c>
      <c r="K316">
        <f t="shared" si="14"/>
        <v>1303</v>
      </c>
    </row>
    <row r="317" spans="1:11" x14ac:dyDescent="0.25">
      <c r="A317">
        <v>1304</v>
      </c>
      <c r="B317">
        <v>337518.18060000002</v>
      </c>
      <c r="C317">
        <v>3063989.301</v>
      </c>
      <c r="D317" t="s">
        <v>263</v>
      </c>
      <c r="E317" t="str">
        <f>ROUNDUP(B317,3)&amp;"-"&amp;ROUNDUP(C317,3)</f>
        <v>337518.181-3063989.301</v>
      </c>
      <c r="F317" t="str">
        <f>E317&amp;"-"&amp;D317</f>
        <v>337518.181-3063989.301-BAG</v>
      </c>
      <c r="G317">
        <f>A317</f>
        <v>1304</v>
      </c>
      <c r="H317" t="e">
        <f>VLOOKUP(G317,#REF!,1,0)</f>
        <v>#REF!</v>
      </c>
      <c r="I317" t="str">
        <f t="shared" si="15"/>
        <v>337518.1806BAG</v>
      </c>
      <c r="J317" t="str">
        <f t="shared" si="16"/>
        <v>3063989.301BAG</v>
      </c>
      <c r="K317">
        <f t="shared" si="14"/>
        <v>1304</v>
      </c>
    </row>
    <row r="318" spans="1:11" x14ac:dyDescent="0.25">
      <c r="A318">
        <v>1305</v>
      </c>
      <c r="B318">
        <v>337521.07799999998</v>
      </c>
      <c r="C318">
        <v>3063995.4692000002</v>
      </c>
      <c r="D318" t="s">
        <v>263</v>
      </c>
      <c r="E318" t="str">
        <f>ROUNDUP(B318,3)&amp;"-"&amp;ROUNDUP(C318,3)</f>
        <v>337521.078-3063995.47</v>
      </c>
      <c r="F318" t="str">
        <f>E318&amp;"-"&amp;D318</f>
        <v>337521.078-3063995.47-BAG</v>
      </c>
      <c r="G318">
        <f>A318</f>
        <v>1305</v>
      </c>
      <c r="H318" t="e">
        <f>VLOOKUP(G318,#REF!,1,0)</f>
        <v>#REF!</v>
      </c>
      <c r="I318" t="str">
        <f t="shared" si="15"/>
        <v>337521.078BAG</v>
      </c>
      <c r="J318" t="str">
        <f t="shared" si="16"/>
        <v>3063995.4692BAG</v>
      </c>
      <c r="K318">
        <f t="shared" si="14"/>
        <v>1305</v>
      </c>
    </row>
    <row r="319" spans="1:11" x14ac:dyDescent="0.25">
      <c r="A319">
        <v>1306</v>
      </c>
      <c r="B319">
        <v>337529.29519999999</v>
      </c>
      <c r="C319">
        <v>3064012.9704</v>
      </c>
      <c r="D319" t="s">
        <v>263</v>
      </c>
      <c r="E319" t="str">
        <f>ROUNDUP(B319,3)&amp;"-"&amp;ROUNDUP(C319,3)</f>
        <v>337529.296-3064012.971</v>
      </c>
      <c r="F319" t="str">
        <f>E319&amp;"-"&amp;D319</f>
        <v>337529.296-3064012.971-BAG</v>
      </c>
      <c r="G319">
        <f>A319</f>
        <v>1306</v>
      </c>
      <c r="H319" t="e">
        <f>VLOOKUP(G319,#REF!,1,0)</f>
        <v>#REF!</v>
      </c>
      <c r="I319" t="str">
        <f t="shared" si="15"/>
        <v>337529.2952BAG</v>
      </c>
      <c r="J319" t="str">
        <f t="shared" si="16"/>
        <v>3064012.9704BAG</v>
      </c>
      <c r="K319">
        <f t="shared" si="14"/>
        <v>1306</v>
      </c>
    </row>
    <row r="320" spans="1:11" x14ac:dyDescent="0.25">
      <c r="A320">
        <v>1307</v>
      </c>
      <c r="B320">
        <v>337538.96720000001</v>
      </c>
      <c r="C320">
        <v>3064032.4542999999</v>
      </c>
      <c r="D320" t="s">
        <v>263</v>
      </c>
      <c r="E320" t="str">
        <f>ROUNDUP(B320,3)&amp;"-"&amp;ROUNDUP(C320,3)</f>
        <v>337538.968-3064032.455</v>
      </c>
      <c r="F320" t="str">
        <f>E320&amp;"-"&amp;D320</f>
        <v>337538.968-3064032.455-BAG</v>
      </c>
      <c r="G320">
        <f>A320</f>
        <v>1307</v>
      </c>
      <c r="H320" t="e">
        <f>VLOOKUP(G320,#REF!,1,0)</f>
        <v>#REF!</v>
      </c>
      <c r="I320" t="str">
        <f t="shared" si="15"/>
        <v>337538.9672BAG</v>
      </c>
      <c r="J320" t="str">
        <f t="shared" si="16"/>
        <v>3064032.4543BAG</v>
      </c>
      <c r="K320">
        <f t="shared" si="14"/>
        <v>1307</v>
      </c>
    </row>
    <row r="321" spans="1:11" x14ac:dyDescent="0.25">
      <c r="A321">
        <v>1308</v>
      </c>
      <c r="B321">
        <v>337551.39620000002</v>
      </c>
      <c r="C321">
        <v>3064056.3794999998</v>
      </c>
      <c r="D321" t="s">
        <v>263</v>
      </c>
      <c r="E321" t="str">
        <f>ROUNDUP(B321,3)&amp;"-"&amp;ROUNDUP(C321,3)</f>
        <v>337551.397-3064056.38</v>
      </c>
      <c r="F321" t="str">
        <f>E321&amp;"-"&amp;D321</f>
        <v>337551.397-3064056.38-BAG</v>
      </c>
      <c r="G321">
        <f>A321</f>
        <v>1308</v>
      </c>
      <c r="H321" t="e">
        <f>VLOOKUP(G321,#REF!,1,0)</f>
        <v>#REF!</v>
      </c>
      <c r="I321" t="str">
        <f t="shared" si="15"/>
        <v>337551.3962BAG</v>
      </c>
      <c r="J321" t="str">
        <f t="shared" si="16"/>
        <v>3064056.3795BAG</v>
      </c>
      <c r="K321">
        <f t="shared" si="14"/>
        <v>1308</v>
      </c>
    </row>
    <row r="322" spans="1:11" x14ac:dyDescent="0.25">
      <c r="A322">
        <v>1309</v>
      </c>
      <c r="B322">
        <v>337562.0638</v>
      </c>
      <c r="C322">
        <v>3064077.5482000001</v>
      </c>
      <c r="D322" t="s">
        <v>263</v>
      </c>
      <c r="E322" t="str">
        <f>ROUNDUP(B322,3)&amp;"-"&amp;ROUNDUP(C322,3)</f>
        <v>337562.064-3064077.549</v>
      </c>
      <c r="F322" t="str">
        <f>E322&amp;"-"&amp;D322</f>
        <v>337562.064-3064077.549-BAG</v>
      </c>
      <c r="G322">
        <f>A322</f>
        <v>1309</v>
      </c>
      <c r="H322" t="e">
        <f>VLOOKUP(G322,#REF!,1,0)</f>
        <v>#REF!</v>
      </c>
      <c r="I322" t="str">
        <f t="shared" si="15"/>
        <v>337562.0638BAG</v>
      </c>
      <c r="J322" t="str">
        <f t="shared" si="16"/>
        <v>3064077.5482BAG</v>
      </c>
      <c r="K322">
        <f t="shared" si="14"/>
        <v>1309</v>
      </c>
    </row>
    <row r="323" spans="1:11" x14ac:dyDescent="0.25">
      <c r="A323">
        <v>1310</v>
      </c>
      <c r="B323">
        <v>337075.79800000001</v>
      </c>
      <c r="C323">
        <v>3064386.2140000002</v>
      </c>
      <c r="D323" t="s">
        <v>263</v>
      </c>
      <c r="E323" t="str">
        <f>ROUNDUP(B323,3)&amp;"-"&amp;ROUNDUP(C323,3)</f>
        <v>337075.798-3064386.214</v>
      </c>
      <c r="F323" t="str">
        <f>E323&amp;"-"&amp;D323</f>
        <v>337075.798-3064386.214-BAG</v>
      </c>
      <c r="G323">
        <f t="shared" ref="G323:G386" si="17">A323</f>
        <v>1310</v>
      </c>
      <c r="H323" t="e">
        <f>VLOOKUP(G323,#REF!,1,0)</f>
        <v>#REF!</v>
      </c>
      <c r="I323" t="str">
        <f t="shared" si="15"/>
        <v>337075.798BAG</v>
      </c>
      <c r="J323" t="str">
        <f t="shared" si="16"/>
        <v>3064386.214BAG</v>
      </c>
      <c r="K323">
        <f t="shared" ref="K323:K386" si="18">G323</f>
        <v>1310</v>
      </c>
    </row>
    <row r="324" spans="1:11" x14ac:dyDescent="0.25">
      <c r="A324">
        <v>1311</v>
      </c>
      <c r="B324">
        <v>336879.05349999998</v>
      </c>
      <c r="C324">
        <v>3064981.0748000001</v>
      </c>
      <c r="D324" t="s">
        <v>263</v>
      </c>
      <c r="E324" t="str">
        <f>ROUNDUP(B324,3)&amp;"-"&amp;ROUNDUP(C324,3)</f>
        <v>336879.054-3064981.075</v>
      </c>
      <c r="F324" t="str">
        <f>E324&amp;"-"&amp;D324</f>
        <v>336879.054-3064981.075-BAG</v>
      </c>
      <c r="G324">
        <f t="shared" si="17"/>
        <v>1311</v>
      </c>
      <c r="H324" t="e">
        <f>VLOOKUP(G324,#REF!,1,0)</f>
        <v>#REF!</v>
      </c>
      <c r="I324" t="str">
        <f t="shared" si="15"/>
        <v>336879.0535BAG</v>
      </c>
      <c r="J324" t="str">
        <f t="shared" si="16"/>
        <v>3064981.0748BAG</v>
      </c>
      <c r="K324">
        <f t="shared" si="18"/>
        <v>1311</v>
      </c>
    </row>
    <row r="325" spans="1:11" x14ac:dyDescent="0.25">
      <c r="A325">
        <v>1312</v>
      </c>
      <c r="B325">
        <v>336879.15860000002</v>
      </c>
      <c r="C325">
        <v>3064981.4506999999</v>
      </c>
      <c r="D325" t="s">
        <v>263</v>
      </c>
      <c r="E325" t="str">
        <f>ROUNDUP(B325,3)&amp;"-"&amp;ROUNDUP(C325,3)</f>
        <v>336879.159-3064981.451</v>
      </c>
      <c r="F325" t="str">
        <f>E325&amp;"-"&amp;D325</f>
        <v>336879.159-3064981.451-BAG</v>
      </c>
      <c r="G325">
        <f t="shared" si="17"/>
        <v>1312</v>
      </c>
      <c r="H325" t="e">
        <f>VLOOKUP(G325,#REF!,1,0)</f>
        <v>#REF!</v>
      </c>
      <c r="I325" t="str">
        <f t="shared" si="15"/>
        <v>336879.1586BAG</v>
      </c>
      <c r="J325" t="str">
        <f t="shared" si="16"/>
        <v>3064981.4507BAG</v>
      </c>
      <c r="K325">
        <f t="shared" si="18"/>
        <v>1312</v>
      </c>
    </row>
    <row r="326" spans="1:11" x14ac:dyDescent="0.25">
      <c r="A326">
        <v>1313</v>
      </c>
      <c r="B326">
        <v>337045.77039999998</v>
      </c>
      <c r="C326">
        <v>3065669.9567</v>
      </c>
      <c r="D326" t="s">
        <v>263</v>
      </c>
      <c r="E326" t="str">
        <f>ROUNDUP(B326,3)&amp;"-"&amp;ROUNDUP(C326,3)</f>
        <v>337045.771-3065669.957</v>
      </c>
      <c r="F326" t="str">
        <f>E326&amp;"-"&amp;D326</f>
        <v>337045.771-3065669.957-BAG</v>
      </c>
      <c r="G326">
        <f t="shared" si="17"/>
        <v>1313</v>
      </c>
      <c r="H326" t="e">
        <f>VLOOKUP(G326,#REF!,1,0)</f>
        <v>#REF!</v>
      </c>
      <c r="I326" t="str">
        <f t="shared" si="15"/>
        <v>337045.7704BAG</v>
      </c>
      <c r="J326" t="str">
        <f t="shared" si="16"/>
        <v>3065669.9567BAG</v>
      </c>
      <c r="K326">
        <f t="shared" si="18"/>
        <v>1313</v>
      </c>
    </row>
    <row r="327" spans="1:11" x14ac:dyDescent="0.25">
      <c r="A327">
        <v>1314</v>
      </c>
      <c r="B327">
        <v>337045.3198</v>
      </c>
      <c r="C327">
        <v>3065676.1184</v>
      </c>
      <c r="D327" t="s">
        <v>263</v>
      </c>
      <c r="E327" t="str">
        <f>ROUNDUP(B327,3)&amp;"-"&amp;ROUNDUP(C327,3)</f>
        <v>337045.32-3065676.119</v>
      </c>
      <c r="F327" t="str">
        <f>E327&amp;"-"&amp;D327</f>
        <v>337045.32-3065676.119-BAG</v>
      </c>
      <c r="G327">
        <f t="shared" si="17"/>
        <v>1314</v>
      </c>
      <c r="H327" t="e">
        <f>VLOOKUP(G327,#REF!,1,0)</f>
        <v>#REF!</v>
      </c>
      <c r="I327" t="str">
        <f t="shared" si="15"/>
        <v>337045.3198BAG</v>
      </c>
      <c r="J327" t="str">
        <f t="shared" si="16"/>
        <v>3065676.1184BAG</v>
      </c>
      <c r="K327">
        <f t="shared" si="18"/>
        <v>1314</v>
      </c>
    </row>
    <row r="328" spans="1:11" x14ac:dyDescent="0.25">
      <c r="A328">
        <v>1315</v>
      </c>
      <c r="B328">
        <v>337040.23540000001</v>
      </c>
      <c r="C328">
        <v>3065676.2058000001</v>
      </c>
      <c r="D328" t="s">
        <v>263</v>
      </c>
      <c r="E328" t="str">
        <f>ROUNDUP(B328,3)&amp;"-"&amp;ROUNDUP(C328,3)</f>
        <v>337040.236-3065676.206</v>
      </c>
      <c r="F328" t="str">
        <f>E328&amp;"-"&amp;D328</f>
        <v>337040.236-3065676.206-BAG</v>
      </c>
      <c r="G328">
        <f t="shared" si="17"/>
        <v>1315</v>
      </c>
      <c r="H328" t="e">
        <f>VLOOKUP(G328,#REF!,1,0)</f>
        <v>#REF!</v>
      </c>
      <c r="I328" t="str">
        <f t="shared" si="15"/>
        <v>337040.2354BAG</v>
      </c>
      <c r="J328" t="str">
        <f t="shared" si="16"/>
        <v>3065676.2058BAG</v>
      </c>
      <c r="K328">
        <f t="shared" si="18"/>
        <v>1315</v>
      </c>
    </row>
    <row r="329" spans="1:11" x14ac:dyDescent="0.25">
      <c r="A329">
        <v>2001</v>
      </c>
      <c r="B329">
        <v>336239.71309999999</v>
      </c>
      <c r="C329">
        <v>3063413.6173</v>
      </c>
      <c r="D329" t="s">
        <v>264</v>
      </c>
      <c r="E329" t="str">
        <f>ROUNDUP(B329,3)&amp;"-"&amp;ROUNDUP(C329,3)</f>
        <v>336239.714-3063413.618</v>
      </c>
      <c r="F329" t="str">
        <f>E329&amp;"-"&amp;D329</f>
        <v>336239.714-3063413.618-BAN</v>
      </c>
      <c r="G329">
        <f t="shared" si="17"/>
        <v>2001</v>
      </c>
      <c r="H329" t="e">
        <f>VLOOKUP(G329,#REF!,1,0)</f>
        <v>#REF!</v>
      </c>
      <c r="I329" t="str">
        <f t="shared" si="15"/>
        <v>336239.7131BAN</v>
      </c>
      <c r="J329" t="str">
        <f t="shared" si="16"/>
        <v>3063413.6173BAN</v>
      </c>
      <c r="K329">
        <f t="shared" si="18"/>
        <v>2001</v>
      </c>
    </row>
    <row r="330" spans="1:11" x14ac:dyDescent="0.25">
      <c r="A330">
        <v>2002</v>
      </c>
      <c r="B330">
        <v>336232.64510000002</v>
      </c>
      <c r="C330">
        <v>3063428.7357999999</v>
      </c>
      <c r="D330" t="s">
        <v>264</v>
      </c>
      <c r="E330" t="str">
        <f>ROUNDUP(B330,3)&amp;"-"&amp;ROUNDUP(C330,3)</f>
        <v>336232.646-3063428.736</v>
      </c>
      <c r="F330" t="str">
        <f>E330&amp;"-"&amp;D330</f>
        <v>336232.646-3063428.736-BAN</v>
      </c>
      <c r="G330">
        <f t="shared" si="17"/>
        <v>2002</v>
      </c>
      <c r="H330" t="e">
        <f>VLOOKUP(G330,#REF!,1,0)</f>
        <v>#REF!</v>
      </c>
      <c r="I330" t="str">
        <f t="shared" si="15"/>
        <v>336232.6451BAN</v>
      </c>
      <c r="J330" t="str">
        <f t="shared" si="16"/>
        <v>3063428.7358BAN</v>
      </c>
      <c r="K330">
        <f t="shared" si="18"/>
        <v>2002</v>
      </c>
    </row>
    <row r="331" spans="1:11" x14ac:dyDescent="0.25">
      <c r="A331">
        <v>2003</v>
      </c>
      <c r="B331">
        <v>336221.81959999999</v>
      </c>
      <c r="C331">
        <v>3063442.2647000002</v>
      </c>
      <c r="D331" t="s">
        <v>264</v>
      </c>
      <c r="E331" t="str">
        <f>ROUNDUP(B331,3)&amp;"-"&amp;ROUNDUP(C331,3)</f>
        <v>336221.82-3063442.265</v>
      </c>
      <c r="F331" t="str">
        <f>E331&amp;"-"&amp;D331</f>
        <v>336221.82-3063442.265-BAN</v>
      </c>
      <c r="G331">
        <f t="shared" si="17"/>
        <v>2003</v>
      </c>
      <c r="H331" t="e">
        <f>VLOOKUP(G331,#REF!,1,0)</f>
        <v>#REF!</v>
      </c>
      <c r="I331" t="str">
        <f t="shared" si="15"/>
        <v>336221.8196BAN</v>
      </c>
      <c r="J331" t="str">
        <f t="shared" si="16"/>
        <v>3063442.2647BAN</v>
      </c>
      <c r="K331">
        <f t="shared" si="18"/>
        <v>2003</v>
      </c>
    </row>
    <row r="332" spans="1:11" x14ac:dyDescent="0.25">
      <c r="A332">
        <v>2004</v>
      </c>
      <c r="B332">
        <v>336211.0024</v>
      </c>
      <c r="C332">
        <v>3063456.4018999999</v>
      </c>
      <c r="D332" t="s">
        <v>264</v>
      </c>
      <c r="E332" t="str">
        <f>ROUNDUP(B332,3)&amp;"-"&amp;ROUNDUP(C332,3)</f>
        <v>336211.003-3063456.402</v>
      </c>
      <c r="F332" t="str">
        <f>E332&amp;"-"&amp;D332</f>
        <v>336211.003-3063456.402-BAN</v>
      </c>
      <c r="G332">
        <f t="shared" si="17"/>
        <v>2004</v>
      </c>
      <c r="H332" t="e">
        <f>VLOOKUP(G332,#REF!,1,0)</f>
        <v>#REF!</v>
      </c>
      <c r="I332" t="str">
        <f t="shared" si="15"/>
        <v>336211.0024BAN</v>
      </c>
      <c r="J332" t="str">
        <f t="shared" si="16"/>
        <v>3063456.4019BAN</v>
      </c>
      <c r="K332">
        <f t="shared" si="18"/>
        <v>2004</v>
      </c>
    </row>
    <row r="333" spans="1:11" x14ac:dyDescent="0.25">
      <c r="A333">
        <v>2005</v>
      </c>
      <c r="B333">
        <v>336202.60639999999</v>
      </c>
      <c r="C333">
        <v>3063468.6814000001</v>
      </c>
      <c r="D333" t="s">
        <v>264</v>
      </c>
      <c r="E333" t="str">
        <f>ROUNDUP(B333,3)&amp;"-"&amp;ROUNDUP(C333,3)</f>
        <v>336202.607-3063468.682</v>
      </c>
      <c r="F333" t="str">
        <f>E333&amp;"-"&amp;D333</f>
        <v>336202.607-3063468.682-BAN</v>
      </c>
      <c r="G333">
        <f t="shared" si="17"/>
        <v>2005</v>
      </c>
      <c r="H333" t="e">
        <f>VLOOKUP(G333,#REF!,1,0)</f>
        <v>#REF!</v>
      </c>
      <c r="I333" t="str">
        <f t="shared" si="15"/>
        <v>336202.6064BAN</v>
      </c>
      <c r="J333" t="str">
        <f t="shared" si="16"/>
        <v>3063468.6814BAN</v>
      </c>
      <c r="K333">
        <f t="shared" si="18"/>
        <v>2005</v>
      </c>
    </row>
    <row r="334" spans="1:11" x14ac:dyDescent="0.25">
      <c r="A334">
        <v>2006</v>
      </c>
      <c r="B334">
        <v>336179.46240000002</v>
      </c>
      <c r="C334">
        <v>3063475.6847999999</v>
      </c>
      <c r="D334" t="s">
        <v>264</v>
      </c>
      <c r="E334" t="str">
        <f>ROUNDUP(B334,3)&amp;"-"&amp;ROUNDUP(C334,3)</f>
        <v>336179.463-3063475.685</v>
      </c>
      <c r="F334" t="str">
        <f>E334&amp;"-"&amp;D334</f>
        <v>336179.463-3063475.685-BAN</v>
      </c>
      <c r="G334">
        <f t="shared" si="17"/>
        <v>2006</v>
      </c>
      <c r="H334" t="e">
        <f>VLOOKUP(G334,#REF!,1,0)</f>
        <v>#REF!</v>
      </c>
      <c r="I334" t="str">
        <f t="shared" si="15"/>
        <v>336179.4624BAN</v>
      </c>
      <c r="J334" t="str">
        <f t="shared" si="16"/>
        <v>3063475.6848BAN</v>
      </c>
      <c r="K334">
        <f t="shared" si="18"/>
        <v>2006</v>
      </c>
    </row>
    <row r="335" spans="1:11" x14ac:dyDescent="0.25">
      <c r="A335">
        <v>2007</v>
      </c>
      <c r="B335">
        <v>336155.6496</v>
      </c>
      <c r="C335">
        <v>3063478.4389</v>
      </c>
      <c r="D335" t="s">
        <v>264</v>
      </c>
      <c r="E335" t="str">
        <f>ROUNDUP(B335,3)&amp;"-"&amp;ROUNDUP(C335,3)</f>
        <v>336155.65-3063478.439</v>
      </c>
      <c r="F335" t="str">
        <f>E335&amp;"-"&amp;D335</f>
        <v>336155.65-3063478.439-BAN</v>
      </c>
      <c r="G335">
        <f t="shared" si="17"/>
        <v>2007</v>
      </c>
      <c r="H335" t="e">
        <f>VLOOKUP(G335,#REF!,1,0)</f>
        <v>#REF!</v>
      </c>
      <c r="I335" t="str">
        <f t="shared" si="15"/>
        <v>336155.6496BAN</v>
      </c>
      <c r="J335" t="str">
        <f t="shared" si="16"/>
        <v>3063478.4389BAN</v>
      </c>
      <c r="K335">
        <f t="shared" si="18"/>
        <v>2007</v>
      </c>
    </row>
    <row r="336" spans="1:11" x14ac:dyDescent="0.25">
      <c r="A336">
        <v>2008</v>
      </c>
      <c r="B336">
        <v>336132.46470000001</v>
      </c>
      <c r="C336">
        <v>3063482.4013</v>
      </c>
      <c r="D336" t="s">
        <v>264</v>
      </c>
      <c r="E336" t="str">
        <f>ROUNDUP(B336,3)&amp;"-"&amp;ROUNDUP(C336,3)</f>
        <v>336132.465-3063482.402</v>
      </c>
      <c r="F336" t="str">
        <f>E336&amp;"-"&amp;D336</f>
        <v>336132.465-3063482.402-BAN</v>
      </c>
      <c r="G336">
        <f t="shared" si="17"/>
        <v>2008</v>
      </c>
      <c r="H336" t="e">
        <f>VLOOKUP(G336,#REF!,1,0)</f>
        <v>#REF!</v>
      </c>
      <c r="I336" t="str">
        <f t="shared" si="15"/>
        <v>336132.4647BAN</v>
      </c>
      <c r="J336" t="str">
        <f t="shared" si="16"/>
        <v>3063482.4013BAN</v>
      </c>
      <c r="K336">
        <f t="shared" si="18"/>
        <v>2008</v>
      </c>
    </row>
    <row r="337" spans="1:11" x14ac:dyDescent="0.25">
      <c r="A337">
        <v>2009</v>
      </c>
      <c r="B337">
        <v>336119.65759999998</v>
      </c>
      <c r="C337">
        <v>3063485.0073000002</v>
      </c>
      <c r="D337" t="s">
        <v>264</v>
      </c>
      <c r="E337" t="str">
        <f>ROUNDUP(B337,3)&amp;"-"&amp;ROUNDUP(C337,3)</f>
        <v>336119.658-3063485.008</v>
      </c>
      <c r="F337" t="str">
        <f>E337&amp;"-"&amp;D337</f>
        <v>336119.658-3063485.008-BAN</v>
      </c>
      <c r="G337">
        <f t="shared" si="17"/>
        <v>2009</v>
      </c>
      <c r="H337" t="e">
        <f>VLOOKUP(G337,#REF!,1,0)</f>
        <v>#REF!</v>
      </c>
      <c r="I337" t="str">
        <f t="shared" si="15"/>
        <v>336119.6576BAN</v>
      </c>
      <c r="J337" t="str">
        <f t="shared" si="16"/>
        <v>3063485.0073BAN</v>
      </c>
      <c r="K337">
        <f t="shared" si="18"/>
        <v>2009</v>
      </c>
    </row>
    <row r="338" spans="1:11" x14ac:dyDescent="0.25">
      <c r="A338">
        <v>2010</v>
      </c>
      <c r="B338">
        <v>336119.37410000002</v>
      </c>
      <c r="C338">
        <v>3063509.3439000002</v>
      </c>
      <c r="D338" t="s">
        <v>264</v>
      </c>
      <c r="E338" t="str">
        <f>ROUNDUP(B338,3)&amp;"-"&amp;ROUNDUP(C338,3)</f>
        <v>336119.375-3063509.344</v>
      </c>
      <c r="F338" t="str">
        <f>E338&amp;"-"&amp;D338</f>
        <v>336119.375-3063509.344-BAN</v>
      </c>
      <c r="G338">
        <f t="shared" si="17"/>
        <v>2010</v>
      </c>
      <c r="H338" t="e">
        <f>VLOOKUP(G338,#REF!,1,0)</f>
        <v>#REF!</v>
      </c>
      <c r="I338" t="str">
        <f t="shared" si="15"/>
        <v>336119.3741BAN</v>
      </c>
      <c r="J338" t="str">
        <f t="shared" si="16"/>
        <v>3063509.3439BAN</v>
      </c>
      <c r="K338">
        <f t="shared" si="18"/>
        <v>2010</v>
      </c>
    </row>
    <row r="339" spans="1:11" x14ac:dyDescent="0.25">
      <c r="A339">
        <v>2011</v>
      </c>
      <c r="B339">
        <v>336120.98229999997</v>
      </c>
      <c r="C339">
        <v>3063537.9131</v>
      </c>
      <c r="D339" t="s">
        <v>264</v>
      </c>
      <c r="E339" t="str">
        <f>ROUNDUP(B339,3)&amp;"-"&amp;ROUNDUP(C339,3)</f>
        <v>336120.983-3063537.914</v>
      </c>
      <c r="F339" t="str">
        <f>E339&amp;"-"&amp;D339</f>
        <v>336120.983-3063537.914-BAN</v>
      </c>
      <c r="G339">
        <f t="shared" si="17"/>
        <v>2011</v>
      </c>
      <c r="H339" t="e">
        <f>VLOOKUP(G339,#REF!,1,0)</f>
        <v>#REF!</v>
      </c>
      <c r="I339" t="str">
        <f t="shared" si="15"/>
        <v>336120.9823BAN</v>
      </c>
      <c r="J339" t="str">
        <f t="shared" si="16"/>
        <v>3063537.9131BAN</v>
      </c>
      <c r="K339">
        <f t="shared" si="18"/>
        <v>2011</v>
      </c>
    </row>
    <row r="340" spans="1:11" x14ac:dyDescent="0.25">
      <c r="A340">
        <v>2012</v>
      </c>
      <c r="B340">
        <v>336123.0625</v>
      </c>
      <c r="C340">
        <v>3063556.1346</v>
      </c>
      <c r="D340" t="s">
        <v>264</v>
      </c>
      <c r="E340" t="str">
        <f>ROUNDUP(B340,3)&amp;"-"&amp;ROUNDUP(C340,3)</f>
        <v>336123.063-3063556.135</v>
      </c>
      <c r="F340" t="str">
        <f>E340&amp;"-"&amp;D340</f>
        <v>336123.063-3063556.135-BAN</v>
      </c>
      <c r="G340">
        <f t="shared" si="17"/>
        <v>2012</v>
      </c>
      <c r="H340" t="e">
        <f>VLOOKUP(G340,#REF!,1,0)</f>
        <v>#REF!</v>
      </c>
      <c r="I340" t="str">
        <f t="shared" si="15"/>
        <v>336123.0625BAN</v>
      </c>
      <c r="J340" t="str">
        <f t="shared" si="16"/>
        <v>3063556.1346BAN</v>
      </c>
      <c r="K340">
        <f t="shared" si="18"/>
        <v>2012</v>
      </c>
    </row>
    <row r="341" spans="1:11" x14ac:dyDescent="0.25">
      <c r="A341">
        <v>2013</v>
      </c>
      <c r="B341">
        <v>336124.55589999998</v>
      </c>
      <c r="C341">
        <v>3063576.1889</v>
      </c>
      <c r="D341" t="s">
        <v>264</v>
      </c>
      <c r="E341" t="str">
        <f>ROUNDUP(B341,3)&amp;"-"&amp;ROUNDUP(C341,3)</f>
        <v>336124.556-3063576.189</v>
      </c>
      <c r="F341" t="str">
        <f>E341&amp;"-"&amp;D341</f>
        <v>336124.556-3063576.189-BAN</v>
      </c>
      <c r="G341">
        <f t="shared" si="17"/>
        <v>2013</v>
      </c>
      <c r="H341" t="e">
        <f>VLOOKUP(G341,#REF!,1,0)</f>
        <v>#REF!</v>
      </c>
      <c r="I341" t="str">
        <f t="shared" si="15"/>
        <v>336124.5559BAN</v>
      </c>
      <c r="J341" t="str">
        <f t="shared" si="16"/>
        <v>3063576.1889BAN</v>
      </c>
      <c r="K341">
        <f t="shared" si="18"/>
        <v>2013</v>
      </c>
    </row>
    <row r="342" spans="1:11" x14ac:dyDescent="0.25">
      <c r="A342">
        <v>2014</v>
      </c>
      <c r="B342">
        <v>336127.31929999997</v>
      </c>
      <c r="C342">
        <v>3063599.7239000001</v>
      </c>
      <c r="D342" t="s">
        <v>264</v>
      </c>
      <c r="E342" t="str">
        <f>ROUNDUP(B342,3)&amp;"-"&amp;ROUNDUP(C342,3)</f>
        <v>336127.32-3063599.724</v>
      </c>
      <c r="F342" t="str">
        <f>E342&amp;"-"&amp;D342</f>
        <v>336127.32-3063599.724-BAN</v>
      </c>
      <c r="G342">
        <f t="shared" si="17"/>
        <v>2014</v>
      </c>
      <c r="H342" t="e">
        <f>VLOOKUP(G342,#REF!,1,0)</f>
        <v>#REF!</v>
      </c>
      <c r="I342" t="str">
        <f t="shared" si="15"/>
        <v>336127.3193BAN</v>
      </c>
      <c r="J342" t="str">
        <f t="shared" si="16"/>
        <v>3063599.7239BAN</v>
      </c>
      <c r="K342">
        <f t="shared" si="18"/>
        <v>2014</v>
      </c>
    </row>
    <row r="343" spans="1:11" x14ac:dyDescent="0.25">
      <c r="A343">
        <v>2015</v>
      </c>
      <c r="B343">
        <v>336128.20120000001</v>
      </c>
      <c r="C343">
        <v>3063619.7864000001</v>
      </c>
      <c r="D343" t="s">
        <v>264</v>
      </c>
      <c r="E343" t="str">
        <f>ROUNDUP(B343,3)&amp;"-"&amp;ROUNDUP(C343,3)</f>
        <v>336128.202-3063619.787</v>
      </c>
      <c r="F343" t="str">
        <f>E343&amp;"-"&amp;D343</f>
        <v>336128.202-3063619.787-BAN</v>
      </c>
      <c r="G343">
        <f t="shared" si="17"/>
        <v>2015</v>
      </c>
      <c r="H343" t="e">
        <f>VLOOKUP(G343,#REF!,1,0)</f>
        <v>#REF!</v>
      </c>
      <c r="I343" t="str">
        <f t="shared" si="15"/>
        <v>336128.2012BAN</v>
      </c>
      <c r="J343" t="str">
        <f t="shared" si="16"/>
        <v>3063619.7864BAN</v>
      </c>
      <c r="K343">
        <f t="shared" si="18"/>
        <v>2015</v>
      </c>
    </row>
    <row r="344" spans="1:11" x14ac:dyDescent="0.25">
      <c r="A344">
        <v>2016</v>
      </c>
      <c r="B344">
        <v>336131.5699</v>
      </c>
      <c r="C344">
        <v>3063642.8569</v>
      </c>
      <c r="D344" t="s">
        <v>264</v>
      </c>
      <c r="E344" t="str">
        <f>ROUNDUP(B344,3)&amp;"-"&amp;ROUNDUP(C344,3)</f>
        <v>336131.57-3063642.857</v>
      </c>
      <c r="F344" t="str">
        <f>E344&amp;"-"&amp;D344</f>
        <v>336131.57-3063642.857-BAN</v>
      </c>
      <c r="G344">
        <f t="shared" si="17"/>
        <v>2016</v>
      </c>
      <c r="H344" t="e">
        <f>VLOOKUP(G344,#REF!,1,0)</f>
        <v>#REF!</v>
      </c>
      <c r="I344" t="str">
        <f t="shared" si="15"/>
        <v>336131.5699BAN</v>
      </c>
      <c r="J344" t="str">
        <f t="shared" si="16"/>
        <v>3063642.8569BAN</v>
      </c>
      <c r="K344">
        <f t="shared" si="18"/>
        <v>2016</v>
      </c>
    </row>
    <row r="345" spans="1:11" x14ac:dyDescent="0.25">
      <c r="A345">
        <v>2017</v>
      </c>
      <c r="B345">
        <v>336134.21389999997</v>
      </c>
      <c r="C345">
        <v>3063664.4696999998</v>
      </c>
      <c r="D345" t="s">
        <v>264</v>
      </c>
      <c r="E345" t="str">
        <f>ROUNDUP(B345,3)&amp;"-"&amp;ROUNDUP(C345,3)</f>
        <v>336134.214-3063664.47</v>
      </c>
      <c r="F345" t="str">
        <f>E345&amp;"-"&amp;D345</f>
        <v>336134.214-3063664.47-BAN</v>
      </c>
      <c r="G345">
        <f t="shared" si="17"/>
        <v>2017</v>
      </c>
      <c r="H345" t="e">
        <f>VLOOKUP(G345,#REF!,1,0)</f>
        <v>#REF!</v>
      </c>
      <c r="I345" t="str">
        <f t="shared" si="15"/>
        <v>336134.2139BAN</v>
      </c>
      <c r="J345" t="str">
        <f t="shared" si="16"/>
        <v>3063664.4697BAN</v>
      </c>
      <c r="K345">
        <f t="shared" si="18"/>
        <v>2017</v>
      </c>
    </row>
    <row r="346" spans="1:11" x14ac:dyDescent="0.25">
      <c r="A346">
        <v>2018</v>
      </c>
      <c r="B346">
        <v>336134.31890000001</v>
      </c>
      <c r="C346">
        <v>3063665.3273</v>
      </c>
      <c r="D346" t="s">
        <v>264</v>
      </c>
      <c r="E346" t="str">
        <f>ROUNDUP(B346,3)&amp;"-"&amp;ROUNDUP(C346,3)</f>
        <v>336134.319-3063665.328</v>
      </c>
      <c r="F346" t="str">
        <f>E346&amp;"-"&amp;D346</f>
        <v>336134.319-3063665.328-BAN</v>
      </c>
      <c r="G346">
        <f t="shared" si="17"/>
        <v>2018</v>
      </c>
      <c r="H346" t="e">
        <f>VLOOKUP(G346,#REF!,1,0)</f>
        <v>#REF!</v>
      </c>
      <c r="I346" t="str">
        <f t="shared" si="15"/>
        <v>336134.3189BAN</v>
      </c>
      <c r="J346" t="str">
        <f t="shared" si="16"/>
        <v>3063665.3273BAN</v>
      </c>
      <c r="K346">
        <f t="shared" si="18"/>
        <v>2018</v>
      </c>
    </row>
    <row r="347" spans="1:11" x14ac:dyDescent="0.25">
      <c r="A347">
        <v>2019</v>
      </c>
      <c r="B347">
        <v>336136.34169999999</v>
      </c>
      <c r="C347">
        <v>3063679.2911999999</v>
      </c>
      <c r="D347" t="s">
        <v>264</v>
      </c>
      <c r="E347" t="str">
        <f>ROUNDUP(B347,3)&amp;"-"&amp;ROUNDUP(C347,3)</f>
        <v>336136.342-3063679.292</v>
      </c>
      <c r="F347" t="str">
        <f>E347&amp;"-"&amp;D347</f>
        <v>336136.342-3063679.292-BAN</v>
      </c>
      <c r="G347">
        <f t="shared" si="17"/>
        <v>2019</v>
      </c>
      <c r="H347" t="e">
        <f>VLOOKUP(G347,#REF!,1,0)</f>
        <v>#REF!</v>
      </c>
      <c r="I347" t="str">
        <f t="shared" si="15"/>
        <v>336136.3417BAN</v>
      </c>
      <c r="J347" t="str">
        <f t="shared" si="16"/>
        <v>3063679.2912BAN</v>
      </c>
      <c r="K347">
        <f t="shared" si="18"/>
        <v>2019</v>
      </c>
    </row>
    <row r="348" spans="1:11" x14ac:dyDescent="0.25">
      <c r="A348">
        <v>2020</v>
      </c>
      <c r="B348">
        <v>336148.92239999998</v>
      </c>
      <c r="C348">
        <v>3063705.2790000001</v>
      </c>
      <c r="D348" t="s">
        <v>264</v>
      </c>
      <c r="E348" t="str">
        <f>ROUNDUP(B348,3)&amp;"-"&amp;ROUNDUP(C348,3)</f>
        <v>336148.923-3063705.279</v>
      </c>
      <c r="F348" t="str">
        <f>E348&amp;"-"&amp;D348</f>
        <v>336148.923-3063705.279-BAN</v>
      </c>
      <c r="G348">
        <f t="shared" si="17"/>
        <v>2020</v>
      </c>
      <c r="H348" t="e">
        <f>VLOOKUP(G348,#REF!,1,0)</f>
        <v>#REF!</v>
      </c>
      <c r="I348" t="str">
        <f t="shared" si="15"/>
        <v>336148.9224BAN</v>
      </c>
      <c r="J348" t="str">
        <f t="shared" si="16"/>
        <v>3063705.279BAN</v>
      </c>
      <c r="K348">
        <f t="shared" si="18"/>
        <v>2020</v>
      </c>
    </row>
    <row r="349" spans="1:11" x14ac:dyDescent="0.25">
      <c r="A349">
        <v>2021</v>
      </c>
      <c r="B349">
        <v>336158.37849999999</v>
      </c>
      <c r="C349">
        <v>3063726.2903</v>
      </c>
      <c r="D349" t="s">
        <v>264</v>
      </c>
      <c r="E349" t="str">
        <f>ROUNDUP(B349,3)&amp;"-"&amp;ROUNDUP(C349,3)</f>
        <v>336158.379-3063726.291</v>
      </c>
      <c r="F349" t="str">
        <f>E349&amp;"-"&amp;D349</f>
        <v>336158.379-3063726.291-BAN</v>
      </c>
      <c r="G349">
        <f t="shared" si="17"/>
        <v>2021</v>
      </c>
      <c r="H349" t="e">
        <f>VLOOKUP(G349,#REF!,1,0)</f>
        <v>#REF!</v>
      </c>
      <c r="I349" t="str">
        <f t="shared" si="15"/>
        <v>336158.3785BAN</v>
      </c>
      <c r="J349" t="str">
        <f t="shared" si="16"/>
        <v>3063726.2903BAN</v>
      </c>
      <c r="K349">
        <f t="shared" si="18"/>
        <v>2021</v>
      </c>
    </row>
    <row r="350" spans="1:11" x14ac:dyDescent="0.25">
      <c r="A350">
        <v>2022</v>
      </c>
      <c r="B350">
        <v>336161.08439999999</v>
      </c>
      <c r="C350">
        <v>3063745.5676000002</v>
      </c>
      <c r="D350" t="s">
        <v>264</v>
      </c>
      <c r="E350" t="str">
        <f>ROUNDUP(B350,3)&amp;"-"&amp;ROUNDUP(C350,3)</f>
        <v>336161.085-3063745.568</v>
      </c>
      <c r="F350" t="str">
        <f>E350&amp;"-"&amp;D350</f>
        <v>336161.085-3063745.568-BAN</v>
      </c>
      <c r="G350">
        <f t="shared" si="17"/>
        <v>2022</v>
      </c>
      <c r="H350" t="e">
        <f>VLOOKUP(G350,#REF!,1,0)</f>
        <v>#REF!</v>
      </c>
      <c r="I350" t="str">
        <f t="shared" si="15"/>
        <v>336161.0844BAN</v>
      </c>
      <c r="J350" t="str">
        <f t="shared" si="16"/>
        <v>3063745.5676BAN</v>
      </c>
      <c r="K350">
        <f t="shared" si="18"/>
        <v>2022</v>
      </c>
    </row>
    <row r="351" spans="1:11" x14ac:dyDescent="0.25">
      <c r="A351">
        <v>2023</v>
      </c>
      <c r="B351">
        <v>336165.67570000002</v>
      </c>
      <c r="C351">
        <v>3063768.6213000002</v>
      </c>
      <c r="D351" t="s">
        <v>264</v>
      </c>
      <c r="E351" t="str">
        <f>ROUNDUP(B351,3)&amp;"-"&amp;ROUNDUP(C351,3)</f>
        <v>336165.676-3063768.622</v>
      </c>
      <c r="F351" t="str">
        <f>E351&amp;"-"&amp;D351</f>
        <v>336165.676-3063768.622-BAN</v>
      </c>
      <c r="G351">
        <f t="shared" si="17"/>
        <v>2023</v>
      </c>
      <c r="H351" t="e">
        <f>VLOOKUP(G351,#REF!,1,0)</f>
        <v>#REF!</v>
      </c>
      <c r="I351" t="str">
        <f t="shared" si="15"/>
        <v>336165.6757BAN</v>
      </c>
      <c r="J351" t="str">
        <f t="shared" si="16"/>
        <v>3063768.6213BAN</v>
      </c>
      <c r="K351">
        <f t="shared" si="18"/>
        <v>2023</v>
      </c>
    </row>
    <row r="352" spans="1:11" x14ac:dyDescent="0.25">
      <c r="A352">
        <v>2024</v>
      </c>
      <c r="B352">
        <v>336167.16090000002</v>
      </c>
      <c r="C352">
        <v>3063788.0671000001</v>
      </c>
      <c r="D352" t="s">
        <v>264</v>
      </c>
      <c r="E352" t="str">
        <f>ROUNDUP(B352,3)&amp;"-"&amp;ROUNDUP(C352,3)</f>
        <v>336167.161-3063788.068</v>
      </c>
      <c r="F352" t="str">
        <f>E352&amp;"-"&amp;D352</f>
        <v>336167.161-3063788.068-BAN</v>
      </c>
      <c r="G352">
        <f t="shared" si="17"/>
        <v>2024</v>
      </c>
      <c r="H352" t="e">
        <f>VLOOKUP(G352,#REF!,1,0)</f>
        <v>#REF!</v>
      </c>
      <c r="I352" t="str">
        <f t="shared" si="15"/>
        <v>336167.1609BAN</v>
      </c>
      <c r="J352" t="str">
        <f t="shared" si="16"/>
        <v>3063788.0671BAN</v>
      </c>
      <c r="K352">
        <f t="shared" si="18"/>
        <v>2024</v>
      </c>
    </row>
    <row r="353" spans="1:11" x14ac:dyDescent="0.25">
      <c r="A353">
        <v>2025</v>
      </c>
      <c r="B353">
        <v>336171.67019999999</v>
      </c>
      <c r="C353">
        <v>3063805.0388000002</v>
      </c>
      <c r="D353" t="s">
        <v>264</v>
      </c>
      <c r="E353" t="str">
        <f>ROUNDUP(B353,3)&amp;"-"&amp;ROUNDUP(C353,3)</f>
        <v>336171.671-3063805.039</v>
      </c>
      <c r="F353" t="str">
        <f>E353&amp;"-"&amp;D353</f>
        <v>336171.671-3063805.039-BAN</v>
      </c>
      <c r="G353">
        <f t="shared" si="17"/>
        <v>2025</v>
      </c>
      <c r="H353" t="e">
        <f>VLOOKUP(G353,#REF!,1,0)</f>
        <v>#REF!</v>
      </c>
      <c r="I353" t="str">
        <f t="shared" si="15"/>
        <v>336171.6702BAN</v>
      </c>
      <c r="J353" t="str">
        <f t="shared" si="16"/>
        <v>3063805.0388BAN</v>
      </c>
      <c r="K353">
        <f t="shared" si="18"/>
        <v>2025</v>
      </c>
    </row>
    <row r="354" spans="1:11" x14ac:dyDescent="0.25">
      <c r="A354">
        <v>2026</v>
      </c>
      <c r="B354">
        <v>336174.38640000002</v>
      </c>
      <c r="C354">
        <v>3063825.0762999998</v>
      </c>
      <c r="D354" t="s">
        <v>264</v>
      </c>
      <c r="E354" t="str">
        <f>ROUNDUP(B354,3)&amp;"-"&amp;ROUNDUP(C354,3)</f>
        <v>336174.387-3063825.077</v>
      </c>
      <c r="F354" t="str">
        <f>E354&amp;"-"&amp;D354</f>
        <v>336174.387-3063825.077-BAN</v>
      </c>
      <c r="G354">
        <f t="shared" si="17"/>
        <v>2026</v>
      </c>
      <c r="H354" t="e">
        <f>VLOOKUP(G354,#REF!,1,0)</f>
        <v>#REF!</v>
      </c>
      <c r="I354" t="str">
        <f t="shared" si="15"/>
        <v>336174.3864BAN</v>
      </c>
      <c r="J354" t="str">
        <f t="shared" si="16"/>
        <v>3063825.0763BAN</v>
      </c>
      <c r="K354">
        <f t="shared" si="18"/>
        <v>2026</v>
      </c>
    </row>
    <row r="355" spans="1:11" x14ac:dyDescent="0.25">
      <c r="A355">
        <v>2027</v>
      </c>
      <c r="B355">
        <v>336178.3089</v>
      </c>
      <c r="C355">
        <v>3063843.8807999999</v>
      </c>
      <c r="D355" t="s">
        <v>264</v>
      </c>
      <c r="E355" t="str">
        <f>ROUNDUP(B355,3)&amp;"-"&amp;ROUNDUP(C355,3)</f>
        <v>336178.309-3063843.881</v>
      </c>
      <c r="F355" t="str">
        <f>E355&amp;"-"&amp;D355</f>
        <v>336178.309-3063843.881-BAN</v>
      </c>
      <c r="G355">
        <f t="shared" si="17"/>
        <v>2027</v>
      </c>
      <c r="H355" t="e">
        <f>VLOOKUP(G355,#REF!,1,0)</f>
        <v>#REF!</v>
      </c>
      <c r="I355" t="str">
        <f t="shared" si="15"/>
        <v>336178.3089BAN</v>
      </c>
      <c r="J355" t="str">
        <f t="shared" si="16"/>
        <v>3063843.8808BAN</v>
      </c>
      <c r="K355">
        <f t="shared" si="18"/>
        <v>2027</v>
      </c>
    </row>
    <row r="356" spans="1:11" x14ac:dyDescent="0.25">
      <c r="A356">
        <v>2028</v>
      </c>
      <c r="B356">
        <v>336181.0086</v>
      </c>
      <c r="C356">
        <v>3063862.7017999999</v>
      </c>
      <c r="D356" t="s">
        <v>264</v>
      </c>
      <c r="E356" t="str">
        <f>ROUNDUP(B356,3)&amp;"-"&amp;ROUNDUP(C356,3)</f>
        <v>336181.009-3063862.702</v>
      </c>
      <c r="F356" t="str">
        <f>E356&amp;"-"&amp;D356</f>
        <v>336181.009-3063862.702-BAN</v>
      </c>
      <c r="G356">
        <f t="shared" si="17"/>
        <v>2028</v>
      </c>
      <c r="H356" t="e">
        <f>VLOOKUP(G356,#REF!,1,0)</f>
        <v>#REF!</v>
      </c>
      <c r="I356" t="str">
        <f t="shared" si="15"/>
        <v>336181.0086BAN</v>
      </c>
      <c r="J356" t="str">
        <f t="shared" si="16"/>
        <v>3063862.7018BAN</v>
      </c>
      <c r="K356">
        <f t="shared" si="18"/>
        <v>2028</v>
      </c>
    </row>
    <row r="357" spans="1:11" x14ac:dyDescent="0.25">
      <c r="A357">
        <v>2029</v>
      </c>
      <c r="B357">
        <v>336183.21580000001</v>
      </c>
      <c r="C357">
        <v>3063890.3497000001</v>
      </c>
      <c r="D357" t="s">
        <v>264</v>
      </c>
      <c r="E357" t="str">
        <f>ROUNDUP(B357,3)&amp;"-"&amp;ROUNDUP(C357,3)</f>
        <v>336183.216-3063890.35</v>
      </c>
      <c r="F357" t="str">
        <f>E357&amp;"-"&amp;D357</f>
        <v>336183.216-3063890.35-BAN</v>
      </c>
      <c r="G357">
        <f t="shared" si="17"/>
        <v>2029</v>
      </c>
      <c r="H357" t="e">
        <f>VLOOKUP(G357,#REF!,1,0)</f>
        <v>#REF!</v>
      </c>
      <c r="I357" t="str">
        <f t="shared" si="15"/>
        <v>336183.2158BAN</v>
      </c>
      <c r="J357" t="str">
        <f t="shared" si="16"/>
        <v>3063890.3497BAN</v>
      </c>
      <c r="K357">
        <f t="shared" si="18"/>
        <v>2029</v>
      </c>
    </row>
    <row r="358" spans="1:11" x14ac:dyDescent="0.25">
      <c r="A358">
        <v>2030</v>
      </c>
      <c r="B358">
        <v>336189.6986</v>
      </c>
      <c r="C358">
        <v>3063917.6357999998</v>
      </c>
      <c r="D358" t="s">
        <v>264</v>
      </c>
      <c r="E358" t="str">
        <f>ROUNDUP(B358,3)&amp;"-"&amp;ROUNDUP(C358,3)</f>
        <v>336189.699-3063917.636</v>
      </c>
      <c r="F358" t="str">
        <f>E358&amp;"-"&amp;D358</f>
        <v>336189.699-3063917.636-BAN</v>
      </c>
      <c r="G358">
        <f t="shared" si="17"/>
        <v>2030</v>
      </c>
      <c r="H358" t="e">
        <f>VLOOKUP(G358,#REF!,1,0)</f>
        <v>#REF!</v>
      </c>
      <c r="I358" t="str">
        <f t="shared" si="15"/>
        <v>336189.6986BAN</v>
      </c>
      <c r="J358" t="str">
        <f t="shared" si="16"/>
        <v>3063917.6358BAN</v>
      </c>
      <c r="K358">
        <f t="shared" si="18"/>
        <v>2030</v>
      </c>
    </row>
    <row r="359" spans="1:11" x14ac:dyDescent="0.25">
      <c r="A359">
        <v>2031</v>
      </c>
      <c r="B359">
        <v>336194.23249999998</v>
      </c>
      <c r="C359">
        <v>3063936.4319000002</v>
      </c>
      <c r="D359" t="s">
        <v>264</v>
      </c>
      <c r="E359" t="str">
        <f>ROUNDUP(B359,3)&amp;"-"&amp;ROUNDUP(C359,3)</f>
        <v>336194.233-3063936.432</v>
      </c>
      <c r="F359" t="str">
        <f>E359&amp;"-"&amp;D359</f>
        <v>336194.233-3063936.432-BAN</v>
      </c>
      <c r="G359">
        <f t="shared" si="17"/>
        <v>2031</v>
      </c>
      <c r="H359" t="e">
        <f>VLOOKUP(G359,#REF!,1,0)</f>
        <v>#REF!</v>
      </c>
      <c r="I359" t="str">
        <f t="shared" si="15"/>
        <v>336194.2325BAN</v>
      </c>
      <c r="J359" t="str">
        <f t="shared" si="16"/>
        <v>3063936.4319BAN</v>
      </c>
      <c r="K359">
        <f t="shared" si="18"/>
        <v>2031</v>
      </c>
    </row>
    <row r="360" spans="1:11" x14ac:dyDescent="0.25">
      <c r="A360">
        <v>2032</v>
      </c>
      <c r="B360">
        <v>336198.21230000001</v>
      </c>
      <c r="C360">
        <v>3063959.4936000002</v>
      </c>
      <c r="D360" t="s">
        <v>264</v>
      </c>
      <c r="E360" t="str">
        <f>ROUNDUP(B360,3)&amp;"-"&amp;ROUNDUP(C360,3)</f>
        <v>336198.213-3063959.494</v>
      </c>
      <c r="F360" t="str">
        <f>E360&amp;"-"&amp;D360</f>
        <v>336198.213-3063959.494-BAN</v>
      </c>
      <c r="G360">
        <f t="shared" si="17"/>
        <v>2032</v>
      </c>
      <c r="H360" t="e">
        <f>VLOOKUP(G360,#REF!,1,0)</f>
        <v>#REF!</v>
      </c>
      <c r="I360" t="str">
        <f t="shared" ref="I360:I423" si="19">B360&amp;D360</f>
        <v>336198.2123BAN</v>
      </c>
      <c r="J360" t="str">
        <f t="shared" ref="J360:J423" si="20">C360&amp;D360</f>
        <v>3063959.4936BAN</v>
      </c>
      <c r="K360">
        <f t="shared" si="18"/>
        <v>2032</v>
      </c>
    </row>
    <row r="361" spans="1:11" x14ac:dyDescent="0.25">
      <c r="A361">
        <v>2033</v>
      </c>
      <c r="B361">
        <v>336204.89179999998</v>
      </c>
      <c r="C361">
        <v>3064001.3760000002</v>
      </c>
      <c r="D361" t="s">
        <v>264</v>
      </c>
      <c r="E361" t="str">
        <f>ROUNDUP(B361,3)&amp;"-"&amp;ROUNDUP(C361,3)</f>
        <v>336204.892-3064001.376</v>
      </c>
      <c r="F361" t="str">
        <f>E361&amp;"-"&amp;D361</f>
        <v>336204.892-3064001.376-BAN</v>
      </c>
      <c r="G361">
        <f t="shared" si="17"/>
        <v>2033</v>
      </c>
      <c r="H361" t="e">
        <f>VLOOKUP(G361,#REF!,1,0)</f>
        <v>#REF!</v>
      </c>
      <c r="I361" t="str">
        <f t="shared" si="19"/>
        <v>336204.8918BAN</v>
      </c>
      <c r="J361" t="str">
        <f t="shared" si="20"/>
        <v>3064001.376BAN</v>
      </c>
      <c r="K361">
        <f t="shared" si="18"/>
        <v>2033</v>
      </c>
    </row>
    <row r="362" spans="1:11" x14ac:dyDescent="0.25">
      <c r="A362">
        <v>2034</v>
      </c>
      <c r="B362">
        <v>336209.45030000003</v>
      </c>
      <c r="C362">
        <v>3064021.9964999999</v>
      </c>
      <c r="D362" t="s">
        <v>264</v>
      </c>
      <c r="E362" t="str">
        <f>ROUNDUP(B362,3)&amp;"-"&amp;ROUNDUP(C362,3)</f>
        <v>336209.451-3064021.997</v>
      </c>
      <c r="F362" t="str">
        <f>E362&amp;"-"&amp;D362</f>
        <v>336209.451-3064021.997-BAN</v>
      </c>
      <c r="G362">
        <f t="shared" si="17"/>
        <v>2034</v>
      </c>
      <c r="H362" t="e">
        <f>VLOOKUP(G362,#REF!,1,0)</f>
        <v>#REF!</v>
      </c>
      <c r="I362" t="str">
        <f t="shared" si="19"/>
        <v>336209.4503BAN</v>
      </c>
      <c r="J362" t="str">
        <f t="shared" si="20"/>
        <v>3064021.9965BAN</v>
      </c>
      <c r="K362">
        <f t="shared" si="18"/>
        <v>2034</v>
      </c>
    </row>
    <row r="363" spans="1:11" x14ac:dyDescent="0.25">
      <c r="A363">
        <v>2035</v>
      </c>
      <c r="B363">
        <v>336210.24200000003</v>
      </c>
      <c r="C363">
        <v>3064035.3683000002</v>
      </c>
      <c r="D363" t="s">
        <v>264</v>
      </c>
      <c r="E363" t="str">
        <f>ROUNDUP(B363,3)&amp;"-"&amp;ROUNDUP(C363,3)</f>
        <v>336210.242-3064035.369</v>
      </c>
      <c r="F363" t="str">
        <f>E363&amp;"-"&amp;D363</f>
        <v>336210.242-3064035.369-BAN</v>
      </c>
      <c r="G363">
        <f t="shared" si="17"/>
        <v>2035</v>
      </c>
      <c r="H363" t="e">
        <f>VLOOKUP(G363,#REF!,1,0)</f>
        <v>#REF!</v>
      </c>
      <c r="I363" t="str">
        <f t="shared" si="19"/>
        <v>336210.242BAN</v>
      </c>
      <c r="J363" t="str">
        <f t="shared" si="20"/>
        <v>3064035.3683BAN</v>
      </c>
      <c r="K363">
        <f t="shared" si="18"/>
        <v>2035</v>
      </c>
    </row>
    <row r="364" spans="1:11" x14ac:dyDescent="0.25">
      <c r="A364">
        <v>2036</v>
      </c>
      <c r="B364">
        <v>336182.35869999998</v>
      </c>
      <c r="C364">
        <v>3064042.2831999999</v>
      </c>
      <c r="D364" t="s">
        <v>264</v>
      </c>
      <c r="E364" t="str">
        <f>ROUNDUP(B364,3)&amp;"-"&amp;ROUNDUP(C364,3)</f>
        <v>336182.359-3064042.284</v>
      </c>
      <c r="F364" t="str">
        <f>E364&amp;"-"&amp;D364</f>
        <v>336182.359-3064042.284-BAN</v>
      </c>
      <c r="G364">
        <f t="shared" si="17"/>
        <v>2036</v>
      </c>
      <c r="H364" t="e">
        <f>VLOOKUP(G364,#REF!,1,0)</f>
        <v>#REF!</v>
      </c>
      <c r="I364" t="str">
        <f t="shared" si="19"/>
        <v>336182.3587BAN</v>
      </c>
      <c r="J364" t="str">
        <f t="shared" si="20"/>
        <v>3064042.2832BAN</v>
      </c>
      <c r="K364">
        <f t="shared" si="18"/>
        <v>2036</v>
      </c>
    </row>
    <row r="365" spans="1:11" x14ac:dyDescent="0.25">
      <c r="A365">
        <v>2037</v>
      </c>
      <c r="B365">
        <v>336154.28370000003</v>
      </c>
      <c r="C365">
        <v>3064046.3114</v>
      </c>
      <c r="D365" t="s">
        <v>264</v>
      </c>
      <c r="E365" t="str">
        <f>ROUNDUP(B365,3)&amp;"-"&amp;ROUNDUP(C365,3)</f>
        <v>336154.284-3064046.312</v>
      </c>
      <c r="F365" t="str">
        <f>E365&amp;"-"&amp;D365</f>
        <v>336154.284-3064046.312-BAN</v>
      </c>
      <c r="G365">
        <f t="shared" si="17"/>
        <v>2037</v>
      </c>
      <c r="H365" t="e">
        <f>VLOOKUP(G365,#REF!,1,0)</f>
        <v>#REF!</v>
      </c>
      <c r="I365" t="str">
        <f t="shared" si="19"/>
        <v>336154.2837BAN</v>
      </c>
      <c r="J365" t="str">
        <f t="shared" si="20"/>
        <v>3064046.3114BAN</v>
      </c>
      <c r="K365">
        <f t="shared" si="18"/>
        <v>2037</v>
      </c>
    </row>
    <row r="366" spans="1:11" x14ac:dyDescent="0.25">
      <c r="A366">
        <v>2038</v>
      </c>
      <c r="B366">
        <v>336132.3063</v>
      </c>
      <c r="C366">
        <v>3064049.0408000001</v>
      </c>
      <c r="D366" t="s">
        <v>264</v>
      </c>
      <c r="E366" t="str">
        <f>ROUNDUP(B366,3)&amp;"-"&amp;ROUNDUP(C366,3)</f>
        <v>336132.307-3064049.041</v>
      </c>
      <c r="F366" t="str">
        <f>E366&amp;"-"&amp;D366</f>
        <v>336132.307-3064049.041-BAN</v>
      </c>
      <c r="G366">
        <f t="shared" si="17"/>
        <v>2038</v>
      </c>
      <c r="H366" t="e">
        <f>VLOOKUP(G366,#REF!,1,0)</f>
        <v>#REF!</v>
      </c>
      <c r="I366" t="str">
        <f t="shared" si="19"/>
        <v>336132.3063BAN</v>
      </c>
      <c r="J366" t="str">
        <f t="shared" si="20"/>
        <v>3064049.0408BAN</v>
      </c>
      <c r="K366">
        <f t="shared" si="18"/>
        <v>2038</v>
      </c>
    </row>
    <row r="367" spans="1:11" x14ac:dyDescent="0.25">
      <c r="A367">
        <v>2039</v>
      </c>
      <c r="B367">
        <v>336098.69589999999</v>
      </c>
      <c r="C367">
        <v>3064050.7105999999</v>
      </c>
      <c r="D367" t="s">
        <v>264</v>
      </c>
      <c r="E367" t="str">
        <f>ROUNDUP(B367,3)&amp;"-"&amp;ROUNDUP(C367,3)</f>
        <v>336098.696-3064050.711</v>
      </c>
      <c r="F367" t="str">
        <f>E367&amp;"-"&amp;D367</f>
        <v>336098.696-3064050.711-BAN</v>
      </c>
      <c r="G367">
        <f t="shared" si="17"/>
        <v>2039</v>
      </c>
      <c r="H367" t="e">
        <f>VLOOKUP(G367,#REF!,1,0)</f>
        <v>#REF!</v>
      </c>
      <c r="I367" t="str">
        <f t="shared" si="19"/>
        <v>336098.6959BAN</v>
      </c>
      <c r="J367" t="str">
        <f t="shared" si="20"/>
        <v>3064050.7106BAN</v>
      </c>
      <c r="K367">
        <f t="shared" si="18"/>
        <v>2039</v>
      </c>
    </row>
    <row r="368" spans="1:11" x14ac:dyDescent="0.25">
      <c r="A368">
        <v>2040</v>
      </c>
      <c r="B368">
        <v>336076.13170000003</v>
      </c>
      <c r="C368">
        <v>3064055.2729000002</v>
      </c>
      <c r="D368" t="s">
        <v>264</v>
      </c>
      <c r="E368" t="str">
        <f>ROUNDUP(B368,3)&amp;"-"&amp;ROUNDUP(C368,3)</f>
        <v>336076.132-3064055.273</v>
      </c>
      <c r="F368" t="str">
        <f>E368&amp;"-"&amp;D368</f>
        <v>336076.132-3064055.273-BAN</v>
      </c>
      <c r="G368">
        <f t="shared" si="17"/>
        <v>2040</v>
      </c>
      <c r="H368" t="e">
        <f>VLOOKUP(G368,#REF!,1,0)</f>
        <v>#REF!</v>
      </c>
      <c r="I368" t="str">
        <f t="shared" si="19"/>
        <v>336076.1317BAN</v>
      </c>
      <c r="J368" t="str">
        <f t="shared" si="20"/>
        <v>3064055.2729BAN</v>
      </c>
      <c r="K368">
        <f t="shared" si="18"/>
        <v>2040</v>
      </c>
    </row>
    <row r="369" spans="1:11" x14ac:dyDescent="0.25">
      <c r="A369">
        <v>2041</v>
      </c>
      <c r="B369">
        <v>336058.42580000003</v>
      </c>
      <c r="C369">
        <v>3064057.3366</v>
      </c>
      <c r="D369" t="s">
        <v>264</v>
      </c>
      <c r="E369" t="str">
        <f>ROUNDUP(B369,3)&amp;"-"&amp;ROUNDUP(C369,3)</f>
        <v>336058.426-3064057.337</v>
      </c>
      <c r="F369" t="str">
        <f>E369&amp;"-"&amp;D369</f>
        <v>336058.426-3064057.337-BAN</v>
      </c>
      <c r="G369">
        <f t="shared" si="17"/>
        <v>2041</v>
      </c>
      <c r="H369" t="e">
        <f>VLOOKUP(G369,#REF!,1,0)</f>
        <v>#REF!</v>
      </c>
      <c r="I369" t="str">
        <f t="shared" si="19"/>
        <v>336058.4258BAN</v>
      </c>
      <c r="J369" t="str">
        <f t="shared" si="20"/>
        <v>3064057.3366BAN</v>
      </c>
      <c r="K369">
        <f t="shared" si="18"/>
        <v>2041</v>
      </c>
    </row>
    <row r="370" spans="1:11" x14ac:dyDescent="0.25">
      <c r="A370">
        <v>2042</v>
      </c>
      <c r="B370">
        <v>336034.011</v>
      </c>
      <c r="C370">
        <v>3064060.7074000002</v>
      </c>
      <c r="D370" t="s">
        <v>264</v>
      </c>
      <c r="E370" t="str">
        <f>ROUNDUP(B370,3)&amp;"-"&amp;ROUNDUP(C370,3)</f>
        <v>336034.011-3064060.708</v>
      </c>
      <c r="F370" t="str">
        <f>E370&amp;"-"&amp;D370</f>
        <v>336034.011-3064060.708-BAN</v>
      </c>
      <c r="G370">
        <f t="shared" si="17"/>
        <v>2042</v>
      </c>
      <c r="H370" t="e">
        <f>VLOOKUP(G370,#REF!,1,0)</f>
        <v>#REF!</v>
      </c>
      <c r="I370" t="str">
        <f t="shared" si="19"/>
        <v>336034.011BAN</v>
      </c>
      <c r="J370" t="str">
        <f t="shared" si="20"/>
        <v>3064060.7074BAN</v>
      </c>
      <c r="K370">
        <f t="shared" si="18"/>
        <v>2042</v>
      </c>
    </row>
    <row r="371" spans="1:11" x14ac:dyDescent="0.25">
      <c r="A371">
        <v>2043</v>
      </c>
      <c r="B371">
        <v>336015.07419999997</v>
      </c>
      <c r="C371">
        <v>3064062.1795000001</v>
      </c>
      <c r="D371" t="s">
        <v>264</v>
      </c>
      <c r="E371" t="str">
        <f>ROUNDUP(B371,3)&amp;"-"&amp;ROUNDUP(C371,3)</f>
        <v>336015.075-3064062.18</v>
      </c>
      <c r="F371" t="str">
        <f>E371&amp;"-"&amp;D371</f>
        <v>336015.075-3064062.18-BAN</v>
      </c>
      <c r="G371">
        <f t="shared" si="17"/>
        <v>2043</v>
      </c>
      <c r="H371" t="e">
        <f>VLOOKUP(G371,#REF!,1,0)</f>
        <v>#REF!</v>
      </c>
      <c r="I371" t="str">
        <f t="shared" si="19"/>
        <v>336015.0742BAN</v>
      </c>
      <c r="J371" t="str">
        <f t="shared" si="20"/>
        <v>3064062.1795BAN</v>
      </c>
      <c r="K371">
        <f t="shared" si="18"/>
        <v>2043</v>
      </c>
    </row>
    <row r="372" spans="1:11" x14ac:dyDescent="0.25">
      <c r="A372">
        <v>2044</v>
      </c>
      <c r="B372">
        <v>335994.32780000003</v>
      </c>
      <c r="C372">
        <v>3064065.5008</v>
      </c>
      <c r="D372" t="s">
        <v>264</v>
      </c>
      <c r="E372" t="str">
        <f>ROUNDUP(B372,3)&amp;"-"&amp;ROUNDUP(C372,3)</f>
        <v>335994.328-3064065.501</v>
      </c>
      <c r="F372" t="str">
        <f>E372&amp;"-"&amp;D372</f>
        <v>335994.328-3064065.501-BAN</v>
      </c>
      <c r="G372">
        <f t="shared" si="17"/>
        <v>2044</v>
      </c>
      <c r="H372" t="e">
        <f>VLOOKUP(G372,#REF!,1,0)</f>
        <v>#REF!</v>
      </c>
      <c r="I372" t="str">
        <f t="shared" si="19"/>
        <v>335994.3278BAN</v>
      </c>
      <c r="J372" t="str">
        <f t="shared" si="20"/>
        <v>3064065.5008BAN</v>
      </c>
      <c r="K372">
        <f t="shared" si="18"/>
        <v>2044</v>
      </c>
    </row>
    <row r="373" spans="1:11" x14ac:dyDescent="0.25">
      <c r="A373">
        <v>2045</v>
      </c>
      <c r="B373">
        <v>335972.95360000001</v>
      </c>
      <c r="C373">
        <v>3064067.6140999999</v>
      </c>
      <c r="D373" t="s">
        <v>264</v>
      </c>
      <c r="E373" t="str">
        <f>ROUNDUP(B373,3)&amp;"-"&amp;ROUNDUP(C373,3)</f>
        <v>335972.954-3064067.615</v>
      </c>
      <c r="F373" t="str">
        <f>E373&amp;"-"&amp;D373</f>
        <v>335972.954-3064067.615-BAN</v>
      </c>
      <c r="G373">
        <f t="shared" si="17"/>
        <v>2045</v>
      </c>
      <c r="H373" t="e">
        <f>VLOOKUP(G373,#REF!,1,0)</f>
        <v>#REF!</v>
      </c>
      <c r="I373" t="str">
        <f t="shared" si="19"/>
        <v>335972.9536BAN</v>
      </c>
      <c r="J373" t="str">
        <f t="shared" si="20"/>
        <v>3064067.6141BAN</v>
      </c>
      <c r="K373">
        <f t="shared" si="18"/>
        <v>2045</v>
      </c>
    </row>
    <row r="374" spans="1:11" x14ac:dyDescent="0.25">
      <c r="A374">
        <v>2046</v>
      </c>
      <c r="B374">
        <v>335950.96799999999</v>
      </c>
      <c r="C374">
        <v>3064069.7357000001</v>
      </c>
      <c r="D374" t="s">
        <v>264</v>
      </c>
      <c r="E374" t="str">
        <f>ROUNDUP(B374,3)&amp;"-"&amp;ROUNDUP(C374,3)</f>
        <v>335950.968-3064069.736</v>
      </c>
      <c r="F374" t="str">
        <f>E374&amp;"-"&amp;D374</f>
        <v>335950.968-3064069.736-BAN</v>
      </c>
      <c r="G374">
        <f t="shared" si="17"/>
        <v>2046</v>
      </c>
      <c r="H374" t="e">
        <f>VLOOKUP(G374,#REF!,1,0)</f>
        <v>#REF!</v>
      </c>
      <c r="I374" t="str">
        <f t="shared" si="19"/>
        <v>335950.968BAN</v>
      </c>
      <c r="J374" t="str">
        <f t="shared" si="20"/>
        <v>3064069.7357BAN</v>
      </c>
      <c r="K374">
        <f t="shared" si="18"/>
        <v>2046</v>
      </c>
    </row>
    <row r="375" spans="1:11" x14ac:dyDescent="0.25">
      <c r="A375">
        <v>2047</v>
      </c>
      <c r="B375">
        <v>335912.05719999998</v>
      </c>
      <c r="C375">
        <v>3064075.1272999998</v>
      </c>
      <c r="D375" t="s">
        <v>264</v>
      </c>
      <c r="E375" t="str">
        <f>ROUNDUP(B375,3)&amp;"-"&amp;ROUNDUP(C375,3)</f>
        <v>335912.058-3064075.128</v>
      </c>
      <c r="F375" t="str">
        <f>E375&amp;"-"&amp;D375</f>
        <v>335912.058-3064075.128-BAN</v>
      </c>
      <c r="G375">
        <f t="shared" si="17"/>
        <v>2047</v>
      </c>
      <c r="H375" t="e">
        <f>VLOOKUP(G375,#REF!,1,0)</f>
        <v>#REF!</v>
      </c>
      <c r="I375" t="str">
        <f t="shared" si="19"/>
        <v>335912.0572BAN</v>
      </c>
      <c r="J375" t="str">
        <f t="shared" si="20"/>
        <v>3064075.1273BAN</v>
      </c>
      <c r="K375">
        <f t="shared" si="18"/>
        <v>2047</v>
      </c>
    </row>
    <row r="376" spans="1:11" x14ac:dyDescent="0.25">
      <c r="A376">
        <v>2048</v>
      </c>
      <c r="B376">
        <v>335907.58860000002</v>
      </c>
      <c r="C376">
        <v>3064061.1968999999</v>
      </c>
      <c r="D376" t="s">
        <v>264</v>
      </c>
      <c r="E376" t="str">
        <f>ROUNDUP(B376,3)&amp;"-"&amp;ROUNDUP(C376,3)</f>
        <v>335907.589-3064061.197</v>
      </c>
      <c r="F376" t="str">
        <f>E376&amp;"-"&amp;D376</f>
        <v>335907.589-3064061.197-BAN</v>
      </c>
      <c r="G376">
        <f t="shared" si="17"/>
        <v>2048</v>
      </c>
      <c r="H376" t="e">
        <f>VLOOKUP(G376,#REF!,1,0)</f>
        <v>#REF!</v>
      </c>
      <c r="I376" t="str">
        <f t="shared" si="19"/>
        <v>335907.5886BAN</v>
      </c>
      <c r="J376" t="str">
        <f t="shared" si="20"/>
        <v>3064061.1969BAN</v>
      </c>
      <c r="K376">
        <f t="shared" si="18"/>
        <v>2048</v>
      </c>
    </row>
    <row r="377" spans="1:11" x14ac:dyDescent="0.25">
      <c r="A377">
        <v>2049</v>
      </c>
      <c r="B377">
        <v>335901.8726</v>
      </c>
      <c r="C377">
        <v>3064045.4585000002</v>
      </c>
      <c r="D377" t="s">
        <v>264</v>
      </c>
      <c r="E377" t="str">
        <f>ROUNDUP(B377,3)&amp;"-"&amp;ROUNDUP(C377,3)</f>
        <v>335901.873-3064045.459</v>
      </c>
      <c r="F377" t="str">
        <f>E377&amp;"-"&amp;D377</f>
        <v>335901.873-3064045.459-BAN</v>
      </c>
      <c r="G377">
        <f t="shared" si="17"/>
        <v>2049</v>
      </c>
      <c r="H377" t="e">
        <f>VLOOKUP(G377,#REF!,1,0)</f>
        <v>#REF!</v>
      </c>
      <c r="I377" t="str">
        <f t="shared" si="19"/>
        <v>335901.8726BAN</v>
      </c>
      <c r="J377" t="str">
        <f t="shared" si="20"/>
        <v>3064045.4585BAN</v>
      </c>
      <c r="K377">
        <f t="shared" si="18"/>
        <v>2049</v>
      </c>
    </row>
    <row r="378" spans="1:11" x14ac:dyDescent="0.25">
      <c r="A378">
        <v>2050</v>
      </c>
      <c r="B378">
        <v>335899.8824</v>
      </c>
      <c r="C378">
        <v>3064033.9276999999</v>
      </c>
      <c r="D378" t="s">
        <v>264</v>
      </c>
      <c r="E378" t="str">
        <f>ROUNDUP(B378,3)&amp;"-"&amp;ROUNDUP(C378,3)</f>
        <v>335899.883-3064033.928</v>
      </c>
      <c r="F378" t="str">
        <f>E378&amp;"-"&amp;D378</f>
        <v>335899.883-3064033.928-BAN</v>
      </c>
      <c r="G378">
        <f t="shared" si="17"/>
        <v>2050</v>
      </c>
      <c r="H378" t="e">
        <f>VLOOKUP(G378,#REF!,1,0)</f>
        <v>#REF!</v>
      </c>
      <c r="I378" t="str">
        <f t="shared" si="19"/>
        <v>335899.8824BAN</v>
      </c>
      <c r="J378" t="str">
        <f t="shared" si="20"/>
        <v>3064033.9277BAN</v>
      </c>
      <c r="K378">
        <f t="shared" si="18"/>
        <v>2050</v>
      </c>
    </row>
    <row r="379" spans="1:11" x14ac:dyDescent="0.25">
      <c r="A379">
        <v>2051</v>
      </c>
      <c r="B379">
        <v>335896.00870000001</v>
      </c>
      <c r="C379">
        <v>3064018.7727000001</v>
      </c>
      <c r="D379" t="s">
        <v>264</v>
      </c>
      <c r="E379" t="str">
        <f>ROUNDUP(B379,3)&amp;"-"&amp;ROUNDUP(C379,3)</f>
        <v>335896.009-3064018.773</v>
      </c>
      <c r="F379" t="str">
        <f>E379&amp;"-"&amp;D379</f>
        <v>335896.009-3064018.773-BAN</v>
      </c>
      <c r="G379">
        <f t="shared" si="17"/>
        <v>2051</v>
      </c>
      <c r="H379" t="e">
        <f>VLOOKUP(G379,#REF!,1,0)</f>
        <v>#REF!</v>
      </c>
      <c r="I379" t="str">
        <f t="shared" si="19"/>
        <v>335896.0087BAN</v>
      </c>
      <c r="J379" t="str">
        <f t="shared" si="20"/>
        <v>3064018.7727BAN</v>
      </c>
      <c r="K379">
        <f t="shared" si="18"/>
        <v>2051</v>
      </c>
    </row>
    <row r="380" spans="1:11" x14ac:dyDescent="0.25">
      <c r="A380">
        <v>2052</v>
      </c>
      <c r="B380">
        <v>336200.30060000002</v>
      </c>
      <c r="C380">
        <v>3063978.3226000001</v>
      </c>
      <c r="D380" t="s">
        <v>264</v>
      </c>
      <c r="E380" t="str">
        <f>ROUNDUP(B380,3)&amp;"-"&amp;ROUNDUP(C380,3)</f>
        <v>336200.301-3063978.323</v>
      </c>
      <c r="F380" t="str">
        <f>E380&amp;"-"&amp;D380</f>
        <v>336200.301-3063978.323-BAN</v>
      </c>
      <c r="G380">
        <f t="shared" si="17"/>
        <v>2052</v>
      </c>
      <c r="H380" t="e">
        <f>VLOOKUP(G380,#REF!,1,0)</f>
        <v>#REF!</v>
      </c>
      <c r="I380" t="str">
        <f t="shared" si="19"/>
        <v>336200.3006BAN</v>
      </c>
      <c r="J380" t="str">
        <f t="shared" si="20"/>
        <v>3063978.3226BAN</v>
      </c>
      <c r="K380">
        <f t="shared" si="18"/>
        <v>2052</v>
      </c>
    </row>
    <row r="381" spans="1:11" x14ac:dyDescent="0.25">
      <c r="A381">
        <v>2053</v>
      </c>
      <c r="B381">
        <v>336222.34909999999</v>
      </c>
      <c r="C381">
        <v>3063969.5093999999</v>
      </c>
      <c r="D381" t="s">
        <v>264</v>
      </c>
      <c r="E381" t="str">
        <f>ROUNDUP(B381,3)&amp;"-"&amp;ROUNDUP(C381,3)</f>
        <v>336222.35-3063969.51</v>
      </c>
      <c r="F381" t="str">
        <f>E381&amp;"-"&amp;D381</f>
        <v>336222.35-3063969.51-BAN</v>
      </c>
      <c r="G381">
        <f t="shared" si="17"/>
        <v>2053</v>
      </c>
      <c r="H381" t="e">
        <f>VLOOKUP(G381,#REF!,1,0)</f>
        <v>#REF!</v>
      </c>
      <c r="I381" t="str">
        <f t="shared" si="19"/>
        <v>336222.3491BAN</v>
      </c>
      <c r="J381" t="str">
        <f t="shared" si="20"/>
        <v>3063969.5094BAN</v>
      </c>
      <c r="K381">
        <f t="shared" si="18"/>
        <v>2053</v>
      </c>
    </row>
    <row r="382" spans="1:11" x14ac:dyDescent="0.25">
      <c r="A382">
        <v>2054</v>
      </c>
      <c r="B382">
        <v>336244.30209999997</v>
      </c>
      <c r="C382">
        <v>3063964.9555000002</v>
      </c>
      <c r="D382" t="s">
        <v>264</v>
      </c>
      <c r="E382" t="str">
        <f>ROUNDUP(B382,3)&amp;"-"&amp;ROUNDUP(C382,3)</f>
        <v>336244.303-3063964.956</v>
      </c>
      <c r="F382" t="str">
        <f>E382&amp;"-"&amp;D382</f>
        <v>336244.303-3063964.956-BAN</v>
      </c>
      <c r="G382">
        <f t="shared" si="17"/>
        <v>2054</v>
      </c>
      <c r="H382" t="e">
        <f>VLOOKUP(G382,#REF!,1,0)</f>
        <v>#REF!</v>
      </c>
      <c r="I382" t="str">
        <f t="shared" si="19"/>
        <v>336244.3021BAN</v>
      </c>
      <c r="J382" t="str">
        <f t="shared" si="20"/>
        <v>3063964.9555BAN</v>
      </c>
      <c r="K382">
        <f t="shared" si="18"/>
        <v>2054</v>
      </c>
    </row>
    <row r="383" spans="1:11" x14ac:dyDescent="0.25">
      <c r="A383">
        <v>2055</v>
      </c>
      <c r="B383">
        <v>336285.24129999999</v>
      </c>
      <c r="C383">
        <v>3063962.5792</v>
      </c>
      <c r="D383" t="s">
        <v>264</v>
      </c>
      <c r="E383" t="str">
        <f>ROUNDUP(B383,3)&amp;"-"&amp;ROUNDUP(C383,3)</f>
        <v>336285.242-3063962.58</v>
      </c>
      <c r="F383" t="str">
        <f>E383&amp;"-"&amp;D383</f>
        <v>336285.242-3063962.58-BAN</v>
      </c>
      <c r="G383">
        <f t="shared" si="17"/>
        <v>2055</v>
      </c>
      <c r="H383" t="e">
        <f>VLOOKUP(G383,#REF!,1,0)</f>
        <v>#REF!</v>
      </c>
      <c r="I383" t="str">
        <f t="shared" si="19"/>
        <v>336285.2413BAN</v>
      </c>
      <c r="J383" t="str">
        <f t="shared" si="20"/>
        <v>3063962.5792BAN</v>
      </c>
      <c r="K383">
        <f t="shared" si="18"/>
        <v>2055</v>
      </c>
    </row>
    <row r="384" spans="1:11" x14ac:dyDescent="0.25">
      <c r="A384">
        <v>2056</v>
      </c>
      <c r="B384">
        <v>336298.71360000002</v>
      </c>
      <c r="C384">
        <v>3063962.0539000002</v>
      </c>
      <c r="D384" t="s">
        <v>264</v>
      </c>
      <c r="E384" t="str">
        <f>ROUNDUP(B384,3)&amp;"-"&amp;ROUNDUP(C384,3)</f>
        <v>336298.714-3063962.054</v>
      </c>
      <c r="F384" t="str">
        <f>E384&amp;"-"&amp;D384</f>
        <v>336298.714-3063962.054-BAN</v>
      </c>
      <c r="G384">
        <f t="shared" si="17"/>
        <v>2056</v>
      </c>
      <c r="H384" t="e">
        <f>VLOOKUP(G384,#REF!,1,0)</f>
        <v>#REF!</v>
      </c>
      <c r="I384" t="str">
        <f t="shared" si="19"/>
        <v>336298.7136BAN</v>
      </c>
      <c r="J384" t="str">
        <f t="shared" si="20"/>
        <v>3063962.0539BAN</v>
      </c>
      <c r="K384">
        <f t="shared" si="18"/>
        <v>2056</v>
      </c>
    </row>
    <row r="385" spans="1:11" x14ac:dyDescent="0.25">
      <c r="A385">
        <v>2057</v>
      </c>
      <c r="B385">
        <v>336309.07770000002</v>
      </c>
      <c r="C385">
        <v>3063961.6499000001</v>
      </c>
      <c r="D385" t="s">
        <v>264</v>
      </c>
      <c r="E385" t="str">
        <f>ROUNDUP(B385,3)&amp;"-"&amp;ROUNDUP(C385,3)</f>
        <v>336309.078-3063961.65</v>
      </c>
      <c r="F385" t="str">
        <f>E385&amp;"-"&amp;D385</f>
        <v>336309.078-3063961.65-BAN</v>
      </c>
      <c r="G385">
        <f t="shared" si="17"/>
        <v>2057</v>
      </c>
      <c r="H385" t="e">
        <f>VLOOKUP(G385,#REF!,1,0)</f>
        <v>#REF!</v>
      </c>
      <c r="I385" t="str">
        <f t="shared" si="19"/>
        <v>336309.0777BAN</v>
      </c>
      <c r="J385" t="str">
        <f t="shared" si="20"/>
        <v>3063961.6499BAN</v>
      </c>
      <c r="K385">
        <f t="shared" si="18"/>
        <v>2057</v>
      </c>
    </row>
    <row r="386" spans="1:11" x14ac:dyDescent="0.25">
      <c r="A386">
        <v>2058</v>
      </c>
      <c r="B386">
        <v>336328.02289999998</v>
      </c>
      <c r="C386">
        <v>3063960.7864999999</v>
      </c>
      <c r="D386" t="s">
        <v>264</v>
      </c>
      <c r="E386" t="str">
        <f>ROUNDUP(B386,3)&amp;"-"&amp;ROUNDUP(C386,3)</f>
        <v>336328.023-3063960.787</v>
      </c>
      <c r="F386" t="str">
        <f>E386&amp;"-"&amp;D386</f>
        <v>336328.023-3063960.787-BAN</v>
      </c>
      <c r="G386">
        <f t="shared" si="17"/>
        <v>2058</v>
      </c>
      <c r="H386" t="e">
        <f>VLOOKUP(G386,#REF!,1,0)</f>
        <v>#REF!</v>
      </c>
      <c r="I386" t="str">
        <f t="shared" si="19"/>
        <v>336328.0229BAN</v>
      </c>
      <c r="J386" t="str">
        <f t="shared" si="20"/>
        <v>3063960.7865BAN</v>
      </c>
      <c r="K386">
        <f t="shared" si="18"/>
        <v>2058</v>
      </c>
    </row>
    <row r="387" spans="1:11" x14ac:dyDescent="0.25">
      <c r="A387">
        <v>2059</v>
      </c>
      <c r="B387">
        <v>336348.82679999998</v>
      </c>
      <c r="C387">
        <v>3063961.7228999999</v>
      </c>
      <c r="D387" t="s">
        <v>264</v>
      </c>
      <c r="E387" t="str">
        <f>ROUNDUP(B387,3)&amp;"-"&amp;ROUNDUP(C387,3)</f>
        <v>336348.827-3063961.723</v>
      </c>
      <c r="F387" t="str">
        <f>E387&amp;"-"&amp;D387</f>
        <v>336348.827-3063961.723-BAN</v>
      </c>
      <c r="G387">
        <f t="shared" ref="G387:G450" si="21">A387</f>
        <v>2059</v>
      </c>
      <c r="H387" t="e">
        <f>VLOOKUP(G387,#REF!,1,0)</f>
        <v>#REF!</v>
      </c>
      <c r="I387" t="str">
        <f t="shared" si="19"/>
        <v>336348.8268BAN</v>
      </c>
      <c r="J387" t="str">
        <f t="shared" si="20"/>
        <v>3063961.7229BAN</v>
      </c>
      <c r="K387">
        <f t="shared" ref="K387:K450" si="22">G387</f>
        <v>2059</v>
      </c>
    </row>
    <row r="388" spans="1:11" x14ac:dyDescent="0.25">
      <c r="A388">
        <v>2060</v>
      </c>
      <c r="B388">
        <v>335929.60200000001</v>
      </c>
      <c r="C388">
        <v>3064072.4572999999</v>
      </c>
      <c r="D388" t="s">
        <v>264</v>
      </c>
      <c r="E388" t="str">
        <f>ROUNDUP(B388,3)&amp;"-"&amp;ROUNDUP(C388,3)</f>
        <v>335929.602-3064072.458</v>
      </c>
      <c r="F388" t="str">
        <f>E388&amp;"-"&amp;D388</f>
        <v>335929.602-3064072.458-BAN</v>
      </c>
      <c r="G388">
        <f t="shared" si="21"/>
        <v>2060</v>
      </c>
      <c r="H388" t="e">
        <f>VLOOKUP(G388,#REF!,1,0)</f>
        <v>#REF!</v>
      </c>
      <c r="I388" t="str">
        <f t="shared" si="19"/>
        <v>335929.602BAN</v>
      </c>
      <c r="J388" t="str">
        <f t="shared" si="20"/>
        <v>3064072.4573BAN</v>
      </c>
      <c r="K388">
        <f t="shared" si="22"/>
        <v>2060</v>
      </c>
    </row>
    <row r="389" spans="1:11" x14ac:dyDescent="0.25">
      <c r="A389">
        <v>2061</v>
      </c>
      <c r="B389">
        <v>335925.18479999999</v>
      </c>
      <c r="C389">
        <v>3064084.9868999999</v>
      </c>
      <c r="D389" t="s">
        <v>264</v>
      </c>
      <c r="E389" t="str">
        <f>ROUNDUP(B389,3)&amp;"-"&amp;ROUNDUP(C389,3)</f>
        <v>335925.185-3064084.987</v>
      </c>
      <c r="F389" t="str">
        <f>E389&amp;"-"&amp;D389</f>
        <v>335925.185-3064084.987-BAN</v>
      </c>
      <c r="G389">
        <f t="shared" si="21"/>
        <v>2061</v>
      </c>
      <c r="H389" t="e">
        <f>VLOOKUP(G389,#REF!,1,0)</f>
        <v>#REF!</v>
      </c>
      <c r="I389" t="str">
        <f t="shared" si="19"/>
        <v>335925.1848BAN</v>
      </c>
      <c r="J389" t="str">
        <f t="shared" si="20"/>
        <v>3064084.9869BAN</v>
      </c>
      <c r="K389">
        <f t="shared" si="22"/>
        <v>2061</v>
      </c>
    </row>
    <row r="390" spans="1:11" x14ac:dyDescent="0.25">
      <c r="A390">
        <v>2062</v>
      </c>
      <c r="B390">
        <v>335930.92550000001</v>
      </c>
      <c r="C390">
        <v>3064102.5498000002</v>
      </c>
      <c r="D390" t="s">
        <v>264</v>
      </c>
      <c r="E390" t="str">
        <f>ROUNDUP(B390,3)&amp;"-"&amp;ROUNDUP(C390,3)</f>
        <v>335930.926-3064102.55</v>
      </c>
      <c r="F390" t="str">
        <f>E390&amp;"-"&amp;D390</f>
        <v>335930.926-3064102.55-BAN</v>
      </c>
      <c r="G390">
        <f t="shared" si="21"/>
        <v>2062</v>
      </c>
      <c r="H390" t="e">
        <f>VLOOKUP(G390,#REF!,1,0)</f>
        <v>#REF!</v>
      </c>
      <c r="I390" t="str">
        <f t="shared" si="19"/>
        <v>335930.9255BAN</v>
      </c>
      <c r="J390" t="str">
        <f t="shared" si="20"/>
        <v>3064102.5498BAN</v>
      </c>
      <c r="K390">
        <f t="shared" si="22"/>
        <v>2062</v>
      </c>
    </row>
    <row r="391" spans="1:11" x14ac:dyDescent="0.25">
      <c r="A391">
        <v>2063</v>
      </c>
      <c r="B391">
        <v>335934.25329999998</v>
      </c>
      <c r="C391">
        <v>3064122.5784999998</v>
      </c>
      <c r="D391" t="s">
        <v>264</v>
      </c>
      <c r="E391" t="str">
        <f>ROUNDUP(B391,3)&amp;"-"&amp;ROUNDUP(C391,3)</f>
        <v>335934.254-3064122.579</v>
      </c>
      <c r="F391" t="str">
        <f>E391&amp;"-"&amp;D391</f>
        <v>335934.254-3064122.579-BAN</v>
      </c>
      <c r="G391">
        <f t="shared" si="21"/>
        <v>2063</v>
      </c>
      <c r="H391" t="e">
        <f>VLOOKUP(G391,#REF!,1,0)</f>
        <v>#REF!</v>
      </c>
      <c r="I391" t="str">
        <f t="shared" si="19"/>
        <v>335934.2533BAN</v>
      </c>
      <c r="J391" t="str">
        <f t="shared" si="20"/>
        <v>3064122.5785BAN</v>
      </c>
      <c r="K391">
        <f t="shared" si="22"/>
        <v>2063</v>
      </c>
    </row>
    <row r="392" spans="1:11" x14ac:dyDescent="0.25">
      <c r="A392">
        <v>2064</v>
      </c>
      <c r="B392">
        <v>335936.63390000002</v>
      </c>
      <c r="C392">
        <v>3064133.6436000001</v>
      </c>
      <c r="D392" t="s">
        <v>264</v>
      </c>
      <c r="E392" t="str">
        <f>ROUNDUP(B392,3)&amp;"-"&amp;ROUNDUP(C392,3)</f>
        <v>335936.634-3064133.644</v>
      </c>
      <c r="F392" t="str">
        <f>E392&amp;"-"&amp;D392</f>
        <v>335936.634-3064133.644-BAN</v>
      </c>
      <c r="G392">
        <f t="shared" si="21"/>
        <v>2064</v>
      </c>
      <c r="H392" t="e">
        <f>VLOOKUP(G392,#REF!,1,0)</f>
        <v>#REF!</v>
      </c>
      <c r="I392" t="str">
        <f t="shared" si="19"/>
        <v>335936.6339BAN</v>
      </c>
      <c r="J392" t="str">
        <f t="shared" si="20"/>
        <v>3064133.6436BAN</v>
      </c>
      <c r="K392">
        <f t="shared" si="22"/>
        <v>2064</v>
      </c>
    </row>
    <row r="393" spans="1:11" x14ac:dyDescent="0.25">
      <c r="A393">
        <v>2065</v>
      </c>
      <c r="B393">
        <v>335938.82040000003</v>
      </c>
      <c r="C393">
        <v>3064143.8069000002</v>
      </c>
      <c r="D393" t="s">
        <v>264</v>
      </c>
      <c r="E393" t="str">
        <f>ROUNDUP(B393,3)&amp;"-"&amp;ROUNDUP(C393,3)</f>
        <v>335938.821-3064143.807</v>
      </c>
      <c r="F393" t="str">
        <f>E393&amp;"-"&amp;D393</f>
        <v>335938.821-3064143.807-BAN</v>
      </c>
      <c r="G393">
        <f t="shared" si="21"/>
        <v>2065</v>
      </c>
      <c r="H393" t="e">
        <f>VLOOKUP(G393,#REF!,1,0)</f>
        <v>#REF!</v>
      </c>
      <c r="I393" t="str">
        <f t="shared" si="19"/>
        <v>335938.8204BAN</v>
      </c>
      <c r="J393" t="str">
        <f t="shared" si="20"/>
        <v>3064143.8069BAN</v>
      </c>
      <c r="K393">
        <f t="shared" si="22"/>
        <v>2065</v>
      </c>
    </row>
    <row r="394" spans="1:11" x14ac:dyDescent="0.25">
      <c r="A394">
        <v>2066</v>
      </c>
      <c r="B394">
        <v>335940.33049999998</v>
      </c>
      <c r="C394">
        <v>3064165.0765999998</v>
      </c>
      <c r="D394" t="s">
        <v>264</v>
      </c>
      <c r="E394" t="str">
        <f>ROUNDUP(B394,3)&amp;"-"&amp;ROUNDUP(C394,3)</f>
        <v>335940.331-3064165.077</v>
      </c>
      <c r="F394" t="str">
        <f>E394&amp;"-"&amp;D394</f>
        <v>335940.331-3064165.077-BAN</v>
      </c>
      <c r="G394">
        <f t="shared" si="21"/>
        <v>2066</v>
      </c>
      <c r="H394" t="e">
        <f>VLOOKUP(G394,#REF!,1,0)</f>
        <v>#REF!</v>
      </c>
      <c r="I394" t="str">
        <f t="shared" si="19"/>
        <v>335940.3305BAN</v>
      </c>
      <c r="J394" t="str">
        <f t="shared" si="20"/>
        <v>3064165.0766BAN</v>
      </c>
      <c r="K394">
        <f t="shared" si="22"/>
        <v>2066</v>
      </c>
    </row>
    <row r="395" spans="1:11" x14ac:dyDescent="0.25">
      <c r="A395">
        <v>2067</v>
      </c>
      <c r="B395">
        <v>335938.17229999998</v>
      </c>
      <c r="C395">
        <v>3064186.3958000001</v>
      </c>
      <c r="D395" t="s">
        <v>264</v>
      </c>
      <c r="E395" t="str">
        <f>ROUNDUP(B395,3)&amp;"-"&amp;ROUNDUP(C395,3)</f>
        <v>335938.173-3064186.396</v>
      </c>
      <c r="F395" t="str">
        <f>E395&amp;"-"&amp;D395</f>
        <v>335938.173-3064186.396-BAN</v>
      </c>
      <c r="G395">
        <f t="shared" si="21"/>
        <v>2067</v>
      </c>
      <c r="H395" t="e">
        <f>VLOOKUP(G395,#REF!,1,0)</f>
        <v>#REF!</v>
      </c>
      <c r="I395" t="str">
        <f t="shared" si="19"/>
        <v>335938.1723BAN</v>
      </c>
      <c r="J395" t="str">
        <f t="shared" si="20"/>
        <v>3064186.3958BAN</v>
      </c>
      <c r="K395">
        <f t="shared" si="22"/>
        <v>2067</v>
      </c>
    </row>
    <row r="396" spans="1:11" x14ac:dyDescent="0.25">
      <c r="A396">
        <v>2068</v>
      </c>
      <c r="B396">
        <v>335938.39390000002</v>
      </c>
      <c r="C396">
        <v>3064202.8165000002</v>
      </c>
      <c r="D396" t="s">
        <v>264</v>
      </c>
      <c r="E396" t="str">
        <f>ROUNDUP(B396,3)&amp;"-"&amp;ROUNDUP(C396,3)</f>
        <v>335938.394-3064202.817</v>
      </c>
      <c r="F396" t="str">
        <f>E396&amp;"-"&amp;D396</f>
        <v>335938.394-3064202.817-BAN</v>
      </c>
      <c r="G396">
        <f t="shared" si="21"/>
        <v>2068</v>
      </c>
      <c r="H396" t="e">
        <f>VLOOKUP(G396,#REF!,1,0)</f>
        <v>#REF!</v>
      </c>
      <c r="I396" t="str">
        <f t="shared" si="19"/>
        <v>335938.3939BAN</v>
      </c>
      <c r="J396" t="str">
        <f t="shared" si="20"/>
        <v>3064202.8165BAN</v>
      </c>
      <c r="K396">
        <f t="shared" si="22"/>
        <v>2068</v>
      </c>
    </row>
    <row r="397" spans="1:11" x14ac:dyDescent="0.25">
      <c r="A397">
        <v>2069</v>
      </c>
      <c r="B397">
        <v>335941.8039</v>
      </c>
      <c r="C397">
        <v>3064228.9268</v>
      </c>
      <c r="D397" t="s">
        <v>264</v>
      </c>
      <c r="E397" t="str">
        <f>ROUNDUP(B397,3)&amp;"-"&amp;ROUNDUP(C397,3)</f>
        <v>335941.804-3064228.927</v>
      </c>
      <c r="F397" t="str">
        <f>E397&amp;"-"&amp;D397</f>
        <v>335941.804-3064228.927-BAN</v>
      </c>
      <c r="G397">
        <f t="shared" si="21"/>
        <v>2069</v>
      </c>
      <c r="H397" t="e">
        <f>VLOOKUP(G397,#REF!,1,0)</f>
        <v>#REF!</v>
      </c>
      <c r="I397" t="str">
        <f t="shared" si="19"/>
        <v>335941.8039BAN</v>
      </c>
      <c r="J397" t="str">
        <f t="shared" si="20"/>
        <v>3064228.9268BAN</v>
      </c>
      <c r="K397">
        <f t="shared" si="22"/>
        <v>2069</v>
      </c>
    </row>
    <row r="398" spans="1:11" x14ac:dyDescent="0.25">
      <c r="A398">
        <v>2070</v>
      </c>
      <c r="B398">
        <v>335942.43900000001</v>
      </c>
      <c r="C398">
        <v>3064238.8809000002</v>
      </c>
      <c r="D398" t="s">
        <v>264</v>
      </c>
      <c r="E398" t="str">
        <f>ROUNDUP(B398,3)&amp;"-"&amp;ROUNDUP(C398,3)</f>
        <v>335942.439-3064238.881</v>
      </c>
      <c r="F398" t="str">
        <f>E398&amp;"-"&amp;D398</f>
        <v>335942.439-3064238.881-BAN</v>
      </c>
      <c r="G398">
        <f t="shared" si="21"/>
        <v>2070</v>
      </c>
      <c r="H398" t="e">
        <f>VLOOKUP(G398,#REF!,1,0)</f>
        <v>#REF!</v>
      </c>
      <c r="I398" t="str">
        <f t="shared" si="19"/>
        <v>335942.439BAN</v>
      </c>
      <c r="J398" t="str">
        <f t="shared" si="20"/>
        <v>3064238.8809BAN</v>
      </c>
      <c r="K398">
        <f t="shared" si="22"/>
        <v>2070</v>
      </c>
    </row>
    <row r="399" spans="1:11" x14ac:dyDescent="0.25">
      <c r="A399">
        <v>2071</v>
      </c>
      <c r="B399">
        <v>335943.35499999998</v>
      </c>
      <c r="C399">
        <v>3064253.2371999999</v>
      </c>
      <c r="D399" t="s">
        <v>264</v>
      </c>
      <c r="E399" t="str">
        <f>ROUNDUP(B399,3)&amp;"-"&amp;ROUNDUP(C399,3)</f>
        <v>335943.355-3064253.238</v>
      </c>
      <c r="F399" t="str">
        <f>E399&amp;"-"&amp;D399</f>
        <v>335943.355-3064253.238-BAN</v>
      </c>
      <c r="G399">
        <f t="shared" si="21"/>
        <v>2071</v>
      </c>
      <c r="H399" t="e">
        <f>VLOOKUP(G399,#REF!,1,0)</f>
        <v>#REF!</v>
      </c>
      <c r="I399" t="str">
        <f t="shared" si="19"/>
        <v>335943.355BAN</v>
      </c>
      <c r="J399" t="str">
        <f t="shared" si="20"/>
        <v>3064253.2372BAN</v>
      </c>
      <c r="K399">
        <f t="shared" si="22"/>
        <v>2071</v>
      </c>
    </row>
    <row r="400" spans="1:11" x14ac:dyDescent="0.25">
      <c r="A400">
        <v>2072</v>
      </c>
      <c r="B400">
        <v>335955.83720000001</v>
      </c>
      <c r="C400">
        <v>3064271.9254000001</v>
      </c>
      <c r="D400" t="s">
        <v>264</v>
      </c>
      <c r="E400" t="str">
        <f>ROUNDUP(B400,3)&amp;"-"&amp;ROUNDUP(C400,3)</f>
        <v>335955.838-3064271.926</v>
      </c>
      <c r="F400" t="str">
        <f>E400&amp;"-"&amp;D400</f>
        <v>335955.838-3064271.926-BAN</v>
      </c>
      <c r="G400">
        <f t="shared" si="21"/>
        <v>2072</v>
      </c>
      <c r="H400" t="e">
        <f>VLOOKUP(G400,#REF!,1,0)</f>
        <v>#REF!</v>
      </c>
      <c r="I400" t="str">
        <f t="shared" si="19"/>
        <v>335955.8372BAN</v>
      </c>
      <c r="J400" t="str">
        <f t="shared" si="20"/>
        <v>3064271.9254BAN</v>
      </c>
      <c r="K400">
        <f t="shared" si="22"/>
        <v>2072</v>
      </c>
    </row>
    <row r="401" spans="1:11" x14ac:dyDescent="0.25">
      <c r="A401">
        <v>2073</v>
      </c>
      <c r="B401">
        <v>335971.83069999999</v>
      </c>
      <c r="C401">
        <v>3064290.2622000002</v>
      </c>
      <c r="D401" t="s">
        <v>264</v>
      </c>
      <c r="E401" t="str">
        <f>ROUNDUP(B401,3)&amp;"-"&amp;ROUNDUP(C401,3)</f>
        <v>335971.831-3064290.263</v>
      </c>
      <c r="F401" t="str">
        <f>E401&amp;"-"&amp;D401</f>
        <v>335971.831-3064290.263-BAN</v>
      </c>
      <c r="G401">
        <f t="shared" si="21"/>
        <v>2073</v>
      </c>
      <c r="H401" t="e">
        <f>VLOOKUP(G401,#REF!,1,0)</f>
        <v>#REF!</v>
      </c>
      <c r="I401" t="str">
        <f t="shared" si="19"/>
        <v>335971.8307BAN</v>
      </c>
      <c r="J401" t="str">
        <f t="shared" si="20"/>
        <v>3064290.2622BAN</v>
      </c>
      <c r="K401">
        <f t="shared" si="22"/>
        <v>2073</v>
      </c>
    </row>
    <row r="402" spans="1:11" x14ac:dyDescent="0.25">
      <c r="A402">
        <v>2074</v>
      </c>
      <c r="B402">
        <v>335981.82620000001</v>
      </c>
      <c r="C402">
        <v>3064305.9426000002</v>
      </c>
      <c r="D402" t="s">
        <v>264</v>
      </c>
      <c r="E402" t="str">
        <f>ROUNDUP(B402,3)&amp;"-"&amp;ROUNDUP(C402,3)</f>
        <v>335981.827-3064305.943</v>
      </c>
      <c r="F402" t="str">
        <f>E402&amp;"-"&amp;D402</f>
        <v>335981.827-3064305.943-BAN</v>
      </c>
      <c r="G402">
        <f t="shared" si="21"/>
        <v>2074</v>
      </c>
      <c r="H402" t="e">
        <f>VLOOKUP(G402,#REF!,1,0)</f>
        <v>#REF!</v>
      </c>
      <c r="I402" t="str">
        <f t="shared" si="19"/>
        <v>335981.8262BAN</v>
      </c>
      <c r="J402" t="str">
        <f t="shared" si="20"/>
        <v>3064305.9426BAN</v>
      </c>
      <c r="K402">
        <f t="shared" si="22"/>
        <v>2074</v>
      </c>
    </row>
    <row r="403" spans="1:11" x14ac:dyDescent="0.25">
      <c r="A403">
        <v>2075</v>
      </c>
      <c r="B403">
        <v>335996.19990000001</v>
      </c>
      <c r="C403">
        <v>3064328.8632</v>
      </c>
      <c r="D403" t="s">
        <v>264</v>
      </c>
      <c r="E403" t="str">
        <f>ROUNDUP(B403,3)&amp;"-"&amp;ROUNDUP(C403,3)</f>
        <v>335996.2-3064328.864</v>
      </c>
      <c r="F403" t="str">
        <f>E403&amp;"-"&amp;D403</f>
        <v>335996.2-3064328.864-BAN</v>
      </c>
      <c r="G403">
        <f t="shared" si="21"/>
        <v>2075</v>
      </c>
      <c r="H403" t="e">
        <f>VLOOKUP(G403,#REF!,1,0)</f>
        <v>#REF!</v>
      </c>
      <c r="I403" t="str">
        <f t="shared" si="19"/>
        <v>335996.1999BAN</v>
      </c>
      <c r="J403" t="str">
        <f t="shared" si="20"/>
        <v>3064328.8632BAN</v>
      </c>
      <c r="K403">
        <f t="shared" si="22"/>
        <v>2075</v>
      </c>
    </row>
    <row r="404" spans="1:11" x14ac:dyDescent="0.25">
      <c r="A404">
        <v>2076</v>
      </c>
      <c r="B404">
        <v>336005.625</v>
      </c>
      <c r="C404">
        <v>3064347.5926999999</v>
      </c>
      <c r="D404" t="s">
        <v>264</v>
      </c>
      <c r="E404" t="str">
        <f>ROUNDUP(B404,3)&amp;"-"&amp;ROUNDUP(C404,3)</f>
        <v>336005.625-3064347.593</v>
      </c>
      <c r="F404" t="str">
        <f>E404&amp;"-"&amp;D404</f>
        <v>336005.625-3064347.593-BAN</v>
      </c>
      <c r="G404">
        <f t="shared" si="21"/>
        <v>2076</v>
      </c>
      <c r="H404" t="e">
        <f>VLOOKUP(G404,#REF!,1,0)</f>
        <v>#REF!</v>
      </c>
      <c r="I404" t="str">
        <f t="shared" si="19"/>
        <v>336005.625BAN</v>
      </c>
      <c r="J404" t="str">
        <f t="shared" si="20"/>
        <v>3064347.5927BAN</v>
      </c>
      <c r="K404">
        <f t="shared" si="22"/>
        <v>2076</v>
      </c>
    </row>
    <row r="405" spans="1:11" x14ac:dyDescent="0.25">
      <c r="A405">
        <v>2077</v>
      </c>
      <c r="B405">
        <v>336017.87829999998</v>
      </c>
      <c r="C405">
        <v>3064360.6573999999</v>
      </c>
      <c r="D405" t="s">
        <v>264</v>
      </c>
      <c r="E405" t="str">
        <f>ROUNDUP(B405,3)&amp;"-"&amp;ROUNDUP(C405,3)</f>
        <v>336017.879-3064360.658</v>
      </c>
      <c r="F405" t="str">
        <f>E405&amp;"-"&amp;D405</f>
        <v>336017.879-3064360.658-BAN</v>
      </c>
      <c r="G405">
        <f t="shared" si="21"/>
        <v>2077</v>
      </c>
      <c r="H405" t="e">
        <f>VLOOKUP(G405,#REF!,1,0)</f>
        <v>#REF!</v>
      </c>
      <c r="I405" t="str">
        <f t="shared" si="19"/>
        <v>336017.8783BAN</v>
      </c>
      <c r="J405" t="str">
        <f t="shared" si="20"/>
        <v>3064360.6574BAN</v>
      </c>
      <c r="K405">
        <f t="shared" si="22"/>
        <v>2077</v>
      </c>
    </row>
    <row r="406" spans="1:11" x14ac:dyDescent="0.25">
      <c r="A406">
        <v>2078</v>
      </c>
      <c r="B406">
        <v>336029.8063</v>
      </c>
      <c r="C406">
        <v>3064383.611</v>
      </c>
      <c r="D406" t="s">
        <v>264</v>
      </c>
      <c r="E406" t="str">
        <f>ROUNDUP(B406,3)&amp;"-"&amp;ROUNDUP(C406,3)</f>
        <v>336029.807-3064383.611</v>
      </c>
      <c r="F406" t="str">
        <f>E406&amp;"-"&amp;D406</f>
        <v>336029.807-3064383.611-BAN</v>
      </c>
      <c r="G406">
        <f t="shared" si="21"/>
        <v>2078</v>
      </c>
      <c r="H406" t="e">
        <f>VLOOKUP(G406,#REF!,1,0)</f>
        <v>#REF!</v>
      </c>
      <c r="I406" t="str">
        <f t="shared" si="19"/>
        <v>336029.8063BAN</v>
      </c>
      <c r="J406" t="str">
        <f t="shared" si="20"/>
        <v>3064383.611BAN</v>
      </c>
      <c r="K406">
        <f t="shared" si="22"/>
        <v>2078</v>
      </c>
    </row>
    <row r="407" spans="1:11" x14ac:dyDescent="0.25">
      <c r="A407">
        <v>2079</v>
      </c>
      <c r="B407">
        <v>336031.96870000003</v>
      </c>
      <c r="C407">
        <v>3064407.9128</v>
      </c>
      <c r="D407" t="s">
        <v>264</v>
      </c>
      <c r="E407" t="str">
        <f>ROUNDUP(B407,3)&amp;"-"&amp;ROUNDUP(C407,3)</f>
        <v>336031.969-3064407.913</v>
      </c>
      <c r="F407" t="str">
        <f>E407&amp;"-"&amp;D407</f>
        <v>336031.969-3064407.913-BAN</v>
      </c>
      <c r="G407">
        <f t="shared" si="21"/>
        <v>2079</v>
      </c>
      <c r="H407" t="e">
        <f>VLOOKUP(G407,#REF!,1,0)</f>
        <v>#REF!</v>
      </c>
      <c r="I407" t="str">
        <f t="shared" si="19"/>
        <v>336031.9687BAN</v>
      </c>
      <c r="J407" t="str">
        <f t="shared" si="20"/>
        <v>3064407.9128BAN</v>
      </c>
      <c r="K407">
        <f t="shared" si="22"/>
        <v>2079</v>
      </c>
    </row>
    <row r="408" spans="1:11" x14ac:dyDescent="0.25">
      <c r="A408">
        <v>2080</v>
      </c>
      <c r="B408">
        <v>336035.39480000001</v>
      </c>
      <c r="C408">
        <v>3064435.2389000002</v>
      </c>
      <c r="D408" t="s">
        <v>264</v>
      </c>
      <c r="E408" t="str">
        <f>ROUNDUP(B408,3)&amp;"-"&amp;ROUNDUP(C408,3)</f>
        <v>336035.395-3064435.239</v>
      </c>
      <c r="F408" t="str">
        <f>E408&amp;"-"&amp;D408</f>
        <v>336035.395-3064435.239-BAN</v>
      </c>
      <c r="G408">
        <f t="shared" si="21"/>
        <v>2080</v>
      </c>
      <c r="H408" t="e">
        <f>VLOOKUP(G408,#REF!,1,0)</f>
        <v>#REF!</v>
      </c>
      <c r="I408" t="str">
        <f t="shared" si="19"/>
        <v>336035.3948BAN</v>
      </c>
      <c r="J408" t="str">
        <f t="shared" si="20"/>
        <v>3064435.2389BAN</v>
      </c>
      <c r="K408">
        <f t="shared" si="22"/>
        <v>2080</v>
      </c>
    </row>
    <row r="409" spans="1:11" x14ac:dyDescent="0.25">
      <c r="A409">
        <v>2081</v>
      </c>
      <c r="B409">
        <v>336038.16029999999</v>
      </c>
      <c r="C409">
        <v>3064458.9243000001</v>
      </c>
      <c r="D409" t="s">
        <v>264</v>
      </c>
      <c r="E409" t="str">
        <f>ROUNDUP(B409,3)&amp;"-"&amp;ROUNDUP(C409,3)</f>
        <v>336038.161-3064458.925</v>
      </c>
      <c r="F409" t="str">
        <f>E409&amp;"-"&amp;D409</f>
        <v>336038.161-3064458.925-BAN</v>
      </c>
      <c r="G409">
        <f t="shared" si="21"/>
        <v>2081</v>
      </c>
      <c r="H409" t="e">
        <f>VLOOKUP(G409,#REF!,1,0)</f>
        <v>#REF!</v>
      </c>
      <c r="I409" t="str">
        <f t="shared" si="19"/>
        <v>336038.1603BAN</v>
      </c>
      <c r="J409" t="str">
        <f t="shared" si="20"/>
        <v>3064458.9243BAN</v>
      </c>
      <c r="K409">
        <f t="shared" si="22"/>
        <v>2081</v>
      </c>
    </row>
    <row r="410" spans="1:11" x14ac:dyDescent="0.25">
      <c r="A410">
        <v>2082</v>
      </c>
      <c r="B410">
        <v>336080.90730000002</v>
      </c>
      <c r="C410">
        <v>3064454.6979999999</v>
      </c>
      <c r="D410" t="s">
        <v>264</v>
      </c>
      <c r="E410" t="str">
        <f>ROUNDUP(B410,3)&amp;"-"&amp;ROUNDUP(C410,3)</f>
        <v>336080.908-3064454.698</v>
      </c>
      <c r="F410" t="str">
        <f>E410&amp;"-"&amp;D410</f>
        <v>336080.908-3064454.698-BAN</v>
      </c>
      <c r="G410">
        <f t="shared" si="21"/>
        <v>2082</v>
      </c>
      <c r="H410" t="e">
        <f>VLOOKUP(G410,#REF!,1,0)</f>
        <v>#REF!</v>
      </c>
      <c r="I410" t="str">
        <f t="shared" si="19"/>
        <v>336080.9073BAN</v>
      </c>
      <c r="J410" t="str">
        <f t="shared" si="20"/>
        <v>3064454.698BAN</v>
      </c>
      <c r="K410">
        <f t="shared" si="22"/>
        <v>2082</v>
      </c>
    </row>
    <row r="411" spans="1:11" x14ac:dyDescent="0.25">
      <c r="A411">
        <v>2083</v>
      </c>
      <c r="B411">
        <v>336113.79859999998</v>
      </c>
      <c r="C411">
        <v>3064445.1302999998</v>
      </c>
      <c r="D411" t="s">
        <v>264</v>
      </c>
      <c r="E411" t="str">
        <f>ROUNDUP(B411,3)&amp;"-"&amp;ROUNDUP(C411,3)</f>
        <v>336113.799-3064445.131</v>
      </c>
      <c r="F411" t="str">
        <f>E411&amp;"-"&amp;D411</f>
        <v>336113.799-3064445.131-BAN</v>
      </c>
      <c r="G411">
        <f t="shared" si="21"/>
        <v>2083</v>
      </c>
      <c r="H411" t="e">
        <f>VLOOKUP(G411,#REF!,1,0)</f>
        <v>#REF!</v>
      </c>
      <c r="I411" t="str">
        <f t="shared" si="19"/>
        <v>336113.7986BAN</v>
      </c>
      <c r="J411" t="str">
        <f t="shared" si="20"/>
        <v>3064445.1303BAN</v>
      </c>
      <c r="K411">
        <f t="shared" si="22"/>
        <v>2083</v>
      </c>
    </row>
    <row r="412" spans="1:11" x14ac:dyDescent="0.25">
      <c r="A412">
        <v>2084</v>
      </c>
      <c r="B412">
        <v>336141.1629</v>
      </c>
      <c r="C412">
        <v>3064433.8124000002</v>
      </c>
      <c r="D412" t="s">
        <v>264</v>
      </c>
      <c r="E412" t="str">
        <f>ROUNDUP(B412,3)&amp;"-"&amp;ROUNDUP(C412,3)</f>
        <v>336141.163-3064433.813</v>
      </c>
      <c r="F412" t="str">
        <f>E412&amp;"-"&amp;D412</f>
        <v>336141.163-3064433.813-BAN</v>
      </c>
      <c r="G412">
        <f t="shared" si="21"/>
        <v>2084</v>
      </c>
      <c r="H412" t="e">
        <f>VLOOKUP(G412,#REF!,1,0)</f>
        <v>#REF!</v>
      </c>
      <c r="I412" t="str">
        <f t="shared" si="19"/>
        <v>336141.1629BAN</v>
      </c>
      <c r="J412" t="str">
        <f t="shared" si="20"/>
        <v>3064433.8124BAN</v>
      </c>
      <c r="K412">
        <f t="shared" si="22"/>
        <v>2084</v>
      </c>
    </row>
    <row r="413" spans="1:11" x14ac:dyDescent="0.25">
      <c r="A413">
        <v>2085</v>
      </c>
      <c r="B413">
        <v>336162.46260000003</v>
      </c>
      <c r="C413">
        <v>3064426.2259</v>
      </c>
      <c r="D413" t="s">
        <v>264</v>
      </c>
      <c r="E413" t="str">
        <f>ROUNDUP(B413,3)&amp;"-"&amp;ROUNDUP(C413,3)</f>
        <v>336162.463-3064426.226</v>
      </c>
      <c r="F413" t="str">
        <f>E413&amp;"-"&amp;D413</f>
        <v>336162.463-3064426.226-BAN</v>
      </c>
      <c r="G413">
        <f t="shared" si="21"/>
        <v>2085</v>
      </c>
      <c r="H413" t="e">
        <f>VLOOKUP(G413,#REF!,1,0)</f>
        <v>#REF!</v>
      </c>
      <c r="I413" t="str">
        <f t="shared" si="19"/>
        <v>336162.4626BAN</v>
      </c>
      <c r="J413" t="str">
        <f t="shared" si="20"/>
        <v>3064426.2259BAN</v>
      </c>
      <c r="K413">
        <f t="shared" si="22"/>
        <v>2085</v>
      </c>
    </row>
    <row r="414" spans="1:11" x14ac:dyDescent="0.25">
      <c r="A414">
        <v>2086</v>
      </c>
      <c r="B414">
        <v>336185.5392</v>
      </c>
      <c r="C414">
        <v>3064414.3577000001</v>
      </c>
      <c r="D414" t="s">
        <v>264</v>
      </c>
      <c r="E414" t="str">
        <f>ROUNDUP(B414,3)&amp;"-"&amp;ROUNDUP(C414,3)</f>
        <v>336185.54-3064414.358</v>
      </c>
      <c r="F414" t="str">
        <f>E414&amp;"-"&amp;D414</f>
        <v>336185.54-3064414.358-BAN</v>
      </c>
      <c r="G414">
        <f t="shared" si="21"/>
        <v>2086</v>
      </c>
      <c r="H414" t="e">
        <f>VLOOKUP(G414,#REF!,1,0)</f>
        <v>#REF!</v>
      </c>
      <c r="I414" t="str">
        <f t="shared" si="19"/>
        <v>336185.5392BAN</v>
      </c>
      <c r="J414" t="str">
        <f t="shared" si="20"/>
        <v>3064414.3577BAN</v>
      </c>
      <c r="K414">
        <f t="shared" si="22"/>
        <v>2086</v>
      </c>
    </row>
    <row r="415" spans="1:11" x14ac:dyDescent="0.25">
      <c r="A415">
        <v>2087</v>
      </c>
      <c r="B415">
        <v>336200.5907</v>
      </c>
      <c r="C415">
        <v>3064409.7902000002</v>
      </c>
      <c r="D415" t="s">
        <v>264</v>
      </c>
      <c r="E415" t="str">
        <f>ROUNDUP(B415,3)&amp;"-"&amp;ROUNDUP(C415,3)</f>
        <v>336200.591-3064409.791</v>
      </c>
      <c r="F415" t="str">
        <f>E415&amp;"-"&amp;D415</f>
        <v>336200.591-3064409.791-BAN</v>
      </c>
      <c r="G415">
        <f t="shared" si="21"/>
        <v>2087</v>
      </c>
      <c r="H415" t="e">
        <f>VLOOKUP(G415,#REF!,1,0)</f>
        <v>#REF!</v>
      </c>
      <c r="I415" t="str">
        <f t="shared" si="19"/>
        <v>336200.5907BAN</v>
      </c>
      <c r="J415" t="str">
        <f t="shared" si="20"/>
        <v>3064409.7902BAN</v>
      </c>
      <c r="K415">
        <f t="shared" si="22"/>
        <v>2087</v>
      </c>
    </row>
    <row r="416" spans="1:11" x14ac:dyDescent="0.25">
      <c r="A416">
        <v>2088</v>
      </c>
      <c r="B416">
        <v>336204.41810000001</v>
      </c>
      <c r="C416">
        <v>3064408.6286999998</v>
      </c>
      <c r="D416" t="s">
        <v>264</v>
      </c>
      <c r="E416" t="str">
        <f>ROUNDUP(B416,3)&amp;"-"&amp;ROUNDUP(C416,3)</f>
        <v>336204.419-3064408.629</v>
      </c>
      <c r="F416" t="str">
        <f>E416&amp;"-"&amp;D416</f>
        <v>336204.419-3064408.629-BAN</v>
      </c>
      <c r="G416">
        <f t="shared" si="21"/>
        <v>2088</v>
      </c>
      <c r="H416" t="e">
        <f>VLOOKUP(G416,#REF!,1,0)</f>
        <v>#REF!</v>
      </c>
      <c r="I416" t="str">
        <f t="shared" si="19"/>
        <v>336204.4181BAN</v>
      </c>
      <c r="J416" t="str">
        <f t="shared" si="20"/>
        <v>3064408.6287BAN</v>
      </c>
      <c r="K416">
        <f t="shared" si="22"/>
        <v>2088</v>
      </c>
    </row>
    <row r="417" spans="1:11" x14ac:dyDescent="0.25">
      <c r="A417">
        <v>2089</v>
      </c>
      <c r="B417">
        <v>336233.33309999999</v>
      </c>
      <c r="C417">
        <v>3064421.6211000001</v>
      </c>
      <c r="D417" t="s">
        <v>264</v>
      </c>
      <c r="E417" t="str">
        <f>ROUNDUP(B417,3)&amp;"-"&amp;ROUNDUP(C417,3)</f>
        <v>336233.334-3064421.622</v>
      </c>
      <c r="F417" t="str">
        <f>E417&amp;"-"&amp;D417</f>
        <v>336233.334-3064421.622-BAN</v>
      </c>
      <c r="G417">
        <f t="shared" si="21"/>
        <v>2089</v>
      </c>
      <c r="H417" t="e">
        <f>VLOOKUP(G417,#REF!,1,0)</f>
        <v>#REF!</v>
      </c>
      <c r="I417" t="str">
        <f t="shared" si="19"/>
        <v>336233.3331BAN</v>
      </c>
      <c r="J417" t="str">
        <f t="shared" si="20"/>
        <v>3064421.6211BAN</v>
      </c>
      <c r="K417">
        <f t="shared" si="22"/>
        <v>2089</v>
      </c>
    </row>
    <row r="418" spans="1:11" x14ac:dyDescent="0.25">
      <c r="A418">
        <v>2090</v>
      </c>
      <c r="B418">
        <v>336253.6643</v>
      </c>
      <c r="C418">
        <v>3064432.9043000001</v>
      </c>
      <c r="D418" t="s">
        <v>264</v>
      </c>
      <c r="E418" t="str">
        <f>ROUNDUP(B418,3)&amp;"-"&amp;ROUNDUP(C418,3)</f>
        <v>336253.665-3064432.905</v>
      </c>
      <c r="F418" t="str">
        <f>E418&amp;"-"&amp;D418</f>
        <v>336253.665-3064432.905-BAN</v>
      </c>
      <c r="G418">
        <f t="shared" si="21"/>
        <v>2090</v>
      </c>
      <c r="H418" t="e">
        <f>VLOOKUP(G418,#REF!,1,0)</f>
        <v>#REF!</v>
      </c>
      <c r="I418" t="str">
        <f t="shared" si="19"/>
        <v>336253.6643BAN</v>
      </c>
      <c r="J418" t="str">
        <f t="shared" si="20"/>
        <v>3064432.9043BAN</v>
      </c>
      <c r="K418">
        <f t="shared" si="22"/>
        <v>2090</v>
      </c>
    </row>
    <row r="419" spans="1:11" x14ac:dyDescent="0.25">
      <c r="A419">
        <v>2091</v>
      </c>
      <c r="B419">
        <v>336272.78899999999</v>
      </c>
      <c r="C419">
        <v>3064445.4204000002</v>
      </c>
      <c r="D419" t="s">
        <v>264</v>
      </c>
      <c r="E419" t="str">
        <f>ROUNDUP(B419,3)&amp;"-"&amp;ROUNDUP(C419,3)</f>
        <v>336272.789-3064445.421</v>
      </c>
      <c r="F419" t="str">
        <f>E419&amp;"-"&amp;D419</f>
        <v>336272.789-3064445.421-BAN</v>
      </c>
      <c r="G419">
        <f t="shared" si="21"/>
        <v>2091</v>
      </c>
      <c r="H419" t="e">
        <f>VLOOKUP(G419,#REF!,1,0)</f>
        <v>#REF!</v>
      </c>
      <c r="I419" t="str">
        <f t="shared" si="19"/>
        <v>336272.789BAN</v>
      </c>
      <c r="J419" t="str">
        <f t="shared" si="20"/>
        <v>3064445.4204BAN</v>
      </c>
      <c r="K419">
        <f t="shared" si="22"/>
        <v>2091</v>
      </c>
    </row>
    <row r="420" spans="1:11" x14ac:dyDescent="0.25">
      <c r="A420">
        <v>2092</v>
      </c>
      <c r="B420">
        <v>336289.47629999998</v>
      </c>
      <c r="C420">
        <v>3064458.5776</v>
      </c>
      <c r="D420" t="s">
        <v>264</v>
      </c>
      <c r="E420" t="str">
        <f>ROUNDUP(B420,3)&amp;"-"&amp;ROUNDUP(C420,3)</f>
        <v>336289.477-3064458.578</v>
      </c>
      <c r="F420" t="str">
        <f>E420&amp;"-"&amp;D420</f>
        <v>336289.477-3064458.578-BAN</v>
      </c>
      <c r="G420">
        <f t="shared" si="21"/>
        <v>2092</v>
      </c>
      <c r="H420" t="e">
        <f>VLOOKUP(G420,#REF!,1,0)</f>
        <v>#REF!</v>
      </c>
      <c r="I420" t="str">
        <f t="shared" si="19"/>
        <v>336289.4763BAN</v>
      </c>
      <c r="J420" t="str">
        <f t="shared" si="20"/>
        <v>3064458.5776BAN</v>
      </c>
      <c r="K420">
        <f t="shared" si="22"/>
        <v>2092</v>
      </c>
    </row>
    <row r="421" spans="1:11" x14ac:dyDescent="0.25">
      <c r="A421">
        <v>2093</v>
      </c>
      <c r="B421">
        <v>336308.56819999998</v>
      </c>
      <c r="C421">
        <v>3064468.6609999998</v>
      </c>
      <c r="D421" t="s">
        <v>264</v>
      </c>
      <c r="E421" t="str">
        <f>ROUNDUP(B421,3)&amp;"-"&amp;ROUNDUP(C421,3)</f>
        <v>336308.569-3064468.661</v>
      </c>
      <c r="F421" t="str">
        <f>E421&amp;"-"&amp;D421</f>
        <v>336308.569-3064468.661-BAN</v>
      </c>
      <c r="G421">
        <f t="shared" si="21"/>
        <v>2093</v>
      </c>
      <c r="H421" t="e">
        <f>VLOOKUP(G421,#REF!,1,0)</f>
        <v>#REF!</v>
      </c>
      <c r="I421" t="str">
        <f t="shared" si="19"/>
        <v>336308.5682BAN</v>
      </c>
      <c r="J421" t="str">
        <f t="shared" si="20"/>
        <v>3064468.661BAN</v>
      </c>
      <c r="K421">
        <f t="shared" si="22"/>
        <v>2093</v>
      </c>
    </row>
    <row r="422" spans="1:11" x14ac:dyDescent="0.25">
      <c r="A422">
        <v>2094</v>
      </c>
      <c r="B422">
        <v>336325.8505</v>
      </c>
      <c r="C422">
        <v>3064480.5935999998</v>
      </c>
      <c r="D422" t="s">
        <v>264</v>
      </c>
      <c r="E422" t="str">
        <f>ROUNDUP(B422,3)&amp;"-"&amp;ROUNDUP(C422,3)</f>
        <v>336325.851-3064480.594</v>
      </c>
      <c r="F422" t="str">
        <f>E422&amp;"-"&amp;D422</f>
        <v>336325.851-3064480.594-BAN</v>
      </c>
      <c r="G422">
        <f t="shared" si="21"/>
        <v>2094</v>
      </c>
      <c r="H422" t="e">
        <f>VLOOKUP(G422,#REF!,1,0)</f>
        <v>#REF!</v>
      </c>
      <c r="I422" t="str">
        <f t="shared" si="19"/>
        <v>336325.8505BAN</v>
      </c>
      <c r="J422" t="str">
        <f t="shared" si="20"/>
        <v>3064480.5936BAN</v>
      </c>
      <c r="K422">
        <f t="shared" si="22"/>
        <v>2094</v>
      </c>
    </row>
    <row r="423" spans="1:11" x14ac:dyDescent="0.25">
      <c r="A423">
        <v>2095</v>
      </c>
      <c r="B423">
        <v>336332.15259999997</v>
      </c>
      <c r="C423">
        <v>3064494.4989999998</v>
      </c>
      <c r="D423" t="s">
        <v>264</v>
      </c>
      <c r="E423" t="str">
        <f>ROUNDUP(B423,3)&amp;"-"&amp;ROUNDUP(C423,3)</f>
        <v>336332.153-3064494.499</v>
      </c>
      <c r="F423" t="str">
        <f>E423&amp;"-"&amp;D423</f>
        <v>336332.153-3064494.499-BAN</v>
      </c>
      <c r="G423">
        <f t="shared" si="21"/>
        <v>2095</v>
      </c>
      <c r="H423" t="e">
        <f>VLOOKUP(G423,#REF!,1,0)</f>
        <v>#REF!</v>
      </c>
      <c r="I423" t="str">
        <f t="shared" si="19"/>
        <v>336332.1526BAN</v>
      </c>
      <c r="J423" t="str">
        <f t="shared" si="20"/>
        <v>3064494.499BAN</v>
      </c>
      <c r="K423">
        <f t="shared" si="22"/>
        <v>2095</v>
      </c>
    </row>
    <row r="424" spans="1:11" x14ac:dyDescent="0.25">
      <c r="A424">
        <v>2096</v>
      </c>
      <c r="B424">
        <v>336350.64120000001</v>
      </c>
      <c r="C424">
        <v>3064505.1987999999</v>
      </c>
      <c r="D424" t="s">
        <v>264</v>
      </c>
      <c r="E424" t="str">
        <f>ROUNDUP(B424,3)&amp;"-"&amp;ROUNDUP(C424,3)</f>
        <v>336350.642-3064505.199</v>
      </c>
      <c r="F424" t="str">
        <f>E424&amp;"-"&amp;D424</f>
        <v>336350.642-3064505.199-BAN</v>
      </c>
      <c r="G424">
        <f t="shared" si="21"/>
        <v>2096</v>
      </c>
      <c r="H424" t="e">
        <f>VLOOKUP(G424,#REF!,1,0)</f>
        <v>#REF!</v>
      </c>
      <c r="I424" t="str">
        <f t="shared" ref="I424:I487" si="23">B424&amp;D424</f>
        <v>336350.6412BAN</v>
      </c>
      <c r="J424" t="str">
        <f t="shared" ref="J424:J487" si="24">C424&amp;D424</f>
        <v>3064505.1988BAN</v>
      </c>
      <c r="K424">
        <f t="shared" si="22"/>
        <v>2096</v>
      </c>
    </row>
    <row r="425" spans="1:11" x14ac:dyDescent="0.25">
      <c r="A425">
        <v>2097</v>
      </c>
      <c r="B425">
        <v>336367.89880000002</v>
      </c>
      <c r="C425">
        <v>3064515.307</v>
      </c>
      <c r="D425" t="s">
        <v>264</v>
      </c>
      <c r="E425" t="str">
        <f>ROUNDUP(B425,3)&amp;"-"&amp;ROUNDUP(C425,3)</f>
        <v>336367.899-3064515.307</v>
      </c>
      <c r="F425" t="str">
        <f>E425&amp;"-"&amp;D425</f>
        <v>336367.899-3064515.307-BAN</v>
      </c>
      <c r="G425">
        <f t="shared" si="21"/>
        <v>2097</v>
      </c>
      <c r="H425" t="e">
        <f>VLOOKUP(G425,#REF!,1,0)</f>
        <v>#REF!</v>
      </c>
      <c r="I425" t="str">
        <f t="shared" si="23"/>
        <v>336367.8988BAN</v>
      </c>
      <c r="J425" t="str">
        <f t="shared" si="24"/>
        <v>3064515.307BAN</v>
      </c>
      <c r="K425">
        <f t="shared" si="22"/>
        <v>2097</v>
      </c>
    </row>
    <row r="426" spans="1:11" x14ac:dyDescent="0.25">
      <c r="A426">
        <v>2098</v>
      </c>
      <c r="B426">
        <v>336387.56089999998</v>
      </c>
      <c r="C426">
        <v>3064522.3415000001</v>
      </c>
      <c r="D426" t="s">
        <v>264</v>
      </c>
      <c r="E426" t="str">
        <f>ROUNDUP(B426,3)&amp;"-"&amp;ROUNDUP(C426,3)</f>
        <v>336387.561-3064522.342</v>
      </c>
      <c r="F426" t="str">
        <f>E426&amp;"-"&amp;D426</f>
        <v>336387.561-3064522.342-BAN</v>
      </c>
      <c r="G426">
        <f t="shared" si="21"/>
        <v>2098</v>
      </c>
      <c r="H426" t="e">
        <f>VLOOKUP(G426,#REF!,1,0)</f>
        <v>#REF!</v>
      </c>
      <c r="I426" t="str">
        <f t="shared" si="23"/>
        <v>336387.5609BAN</v>
      </c>
      <c r="J426" t="str">
        <f t="shared" si="24"/>
        <v>3064522.3415BAN</v>
      </c>
      <c r="K426">
        <f t="shared" si="22"/>
        <v>2098</v>
      </c>
    </row>
    <row r="427" spans="1:11" x14ac:dyDescent="0.25">
      <c r="A427">
        <v>2099</v>
      </c>
      <c r="B427">
        <v>336380.98320000002</v>
      </c>
      <c r="C427">
        <v>3064533.3788999999</v>
      </c>
      <c r="D427" t="s">
        <v>264</v>
      </c>
      <c r="E427" t="str">
        <f>ROUNDUP(B427,3)&amp;"-"&amp;ROUNDUP(C427,3)</f>
        <v>336380.984-3064533.379</v>
      </c>
      <c r="F427" t="str">
        <f>E427&amp;"-"&amp;D427</f>
        <v>336380.984-3064533.379-BAN</v>
      </c>
      <c r="G427">
        <f t="shared" si="21"/>
        <v>2099</v>
      </c>
      <c r="H427" t="e">
        <f>VLOOKUP(G427,#REF!,1,0)</f>
        <v>#REF!</v>
      </c>
      <c r="I427" t="str">
        <f t="shared" si="23"/>
        <v>336380.9832BAN</v>
      </c>
      <c r="J427" t="str">
        <f t="shared" si="24"/>
        <v>3064533.3789BAN</v>
      </c>
      <c r="K427">
        <f t="shared" si="22"/>
        <v>2099</v>
      </c>
    </row>
    <row r="428" spans="1:11" x14ac:dyDescent="0.25">
      <c r="A428">
        <v>2100</v>
      </c>
      <c r="B428">
        <v>336386.6728</v>
      </c>
      <c r="C428">
        <v>3064533.9482</v>
      </c>
      <c r="D428" t="s">
        <v>264</v>
      </c>
      <c r="E428" t="str">
        <f>ROUNDUP(B428,3)&amp;"-"&amp;ROUNDUP(C428,3)</f>
        <v>336386.673-3064533.949</v>
      </c>
      <c r="F428" t="str">
        <f>E428&amp;"-"&amp;D428</f>
        <v>336386.673-3064533.949-BAN</v>
      </c>
      <c r="G428">
        <f t="shared" si="21"/>
        <v>2100</v>
      </c>
      <c r="H428" t="e">
        <f>VLOOKUP(G428,#REF!,1,0)</f>
        <v>#REF!</v>
      </c>
      <c r="I428" t="str">
        <f t="shared" si="23"/>
        <v>336386.6728BAN</v>
      </c>
      <c r="J428" t="str">
        <f t="shared" si="24"/>
        <v>3064533.9482BAN</v>
      </c>
      <c r="K428">
        <f t="shared" si="22"/>
        <v>2100</v>
      </c>
    </row>
    <row r="429" spans="1:11" x14ac:dyDescent="0.25">
      <c r="A429">
        <v>2101</v>
      </c>
      <c r="B429">
        <v>336402.41399999999</v>
      </c>
      <c r="C429">
        <v>3064535.5233999998</v>
      </c>
      <c r="D429" t="s">
        <v>264</v>
      </c>
      <c r="E429" t="str">
        <f>ROUNDUP(B429,3)&amp;"-"&amp;ROUNDUP(C429,3)</f>
        <v>336402.414-3064535.524</v>
      </c>
      <c r="F429" t="str">
        <f>E429&amp;"-"&amp;D429</f>
        <v>336402.414-3064535.524-BAN</v>
      </c>
      <c r="G429">
        <f t="shared" si="21"/>
        <v>2101</v>
      </c>
      <c r="H429" t="e">
        <f>VLOOKUP(G429,#REF!,1,0)</f>
        <v>#REF!</v>
      </c>
      <c r="I429" t="str">
        <f t="shared" si="23"/>
        <v>336402.414BAN</v>
      </c>
      <c r="J429" t="str">
        <f t="shared" si="24"/>
        <v>3064535.5234BAN</v>
      </c>
      <c r="K429">
        <f t="shared" si="22"/>
        <v>2101</v>
      </c>
    </row>
    <row r="430" spans="1:11" x14ac:dyDescent="0.25">
      <c r="A430">
        <v>2102</v>
      </c>
      <c r="B430">
        <v>336426.66680000001</v>
      </c>
      <c r="C430">
        <v>3064531.5474</v>
      </c>
      <c r="D430" t="s">
        <v>264</v>
      </c>
      <c r="E430" t="str">
        <f>ROUNDUP(B430,3)&amp;"-"&amp;ROUNDUP(C430,3)</f>
        <v>336426.667-3064531.548</v>
      </c>
      <c r="F430" t="str">
        <f>E430&amp;"-"&amp;D430</f>
        <v>336426.667-3064531.548-BAN</v>
      </c>
      <c r="G430">
        <f t="shared" si="21"/>
        <v>2102</v>
      </c>
      <c r="H430" t="e">
        <f>VLOOKUP(G430,#REF!,1,0)</f>
        <v>#REF!</v>
      </c>
      <c r="I430" t="str">
        <f t="shared" si="23"/>
        <v>336426.6668BAN</v>
      </c>
      <c r="J430" t="str">
        <f t="shared" si="24"/>
        <v>3064531.5474BAN</v>
      </c>
      <c r="K430">
        <f t="shared" si="22"/>
        <v>2102</v>
      </c>
    </row>
    <row r="431" spans="1:11" x14ac:dyDescent="0.25">
      <c r="A431">
        <v>2103</v>
      </c>
      <c r="B431">
        <v>336443.42219999997</v>
      </c>
      <c r="C431">
        <v>3064527.0639999998</v>
      </c>
      <c r="D431" t="s">
        <v>264</v>
      </c>
      <c r="E431" t="str">
        <f>ROUNDUP(B431,3)&amp;"-"&amp;ROUNDUP(C431,3)</f>
        <v>336443.423-3064527.064</v>
      </c>
      <c r="F431" t="str">
        <f>E431&amp;"-"&amp;D431</f>
        <v>336443.423-3064527.064-BAN</v>
      </c>
      <c r="G431">
        <f t="shared" si="21"/>
        <v>2103</v>
      </c>
      <c r="H431" t="e">
        <f>VLOOKUP(G431,#REF!,1,0)</f>
        <v>#REF!</v>
      </c>
      <c r="I431" t="str">
        <f t="shared" si="23"/>
        <v>336443.4222BAN</v>
      </c>
      <c r="J431" t="str">
        <f t="shared" si="24"/>
        <v>3064527.064BAN</v>
      </c>
      <c r="K431">
        <f t="shared" si="22"/>
        <v>2103</v>
      </c>
    </row>
    <row r="432" spans="1:11" x14ac:dyDescent="0.25">
      <c r="A432">
        <v>2104</v>
      </c>
      <c r="B432">
        <v>336462.3174</v>
      </c>
      <c r="C432">
        <v>3064522.5518</v>
      </c>
      <c r="D432" t="s">
        <v>264</v>
      </c>
      <c r="E432" t="str">
        <f>ROUNDUP(B432,3)&amp;"-"&amp;ROUNDUP(C432,3)</f>
        <v>336462.318-3064522.552</v>
      </c>
      <c r="F432" t="str">
        <f>E432&amp;"-"&amp;D432</f>
        <v>336462.318-3064522.552-BAN</v>
      </c>
      <c r="G432">
        <f t="shared" si="21"/>
        <v>2104</v>
      </c>
      <c r="H432" t="e">
        <f>VLOOKUP(G432,#REF!,1,0)</f>
        <v>#REF!</v>
      </c>
      <c r="I432" t="str">
        <f t="shared" si="23"/>
        <v>336462.3174BAN</v>
      </c>
      <c r="J432" t="str">
        <f t="shared" si="24"/>
        <v>3064522.5518BAN</v>
      </c>
      <c r="K432">
        <f t="shared" si="22"/>
        <v>2104</v>
      </c>
    </row>
    <row r="433" spans="1:11" x14ac:dyDescent="0.25">
      <c r="A433">
        <v>2105</v>
      </c>
      <c r="B433">
        <v>336481.3026</v>
      </c>
      <c r="C433">
        <v>3064524.7294000001</v>
      </c>
      <c r="D433" t="s">
        <v>264</v>
      </c>
      <c r="E433" t="str">
        <f>ROUNDUP(B433,3)&amp;"-"&amp;ROUNDUP(C433,3)</f>
        <v>336481.303-3064524.73</v>
      </c>
      <c r="F433" t="str">
        <f>E433&amp;"-"&amp;D433</f>
        <v>336481.303-3064524.73-BAN</v>
      </c>
      <c r="G433">
        <f t="shared" si="21"/>
        <v>2105</v>
      </c>
      <c r="H433" t="e">
        <f>VLOOKUP(G433,#REF!,1,0)</f>
        <v>#REF!</v>
      </c>
      <c r="I433" t="str">
        <f t="shared" si="23"/>
        <v>336481.3026BAN</v>
      </c>
      <c r="J433" t="str">
        <f t="shared" si="24"/>
        <v>3064524.7294BAN</v>
      </c>
      <c r="K433">
        <f t="shared" si="22"/>
        <v>2105</v>
      </c>
    </row>
    <row r="434" spans="1:11" x14ac:dyDescent="0.25">
      <c r="A434">
        <v>2106</v>
      </c>
      <c r="B434">
        <v>336497.10009999998</v>
      </c>
      <c r="C434">
        <v>3064517.2176000001</v>
      </c>
      <c r="D434" t="s">
        <v>264</v>
      </c>
      <c r="E434" t="str">
        <f>ROUNDUP(B434,3)&amp;"-"&amp;ROUNDUP(C434,3)</f>
        <v>336497.101-3064517.218</v>
      </c>
      <c r="F434" t="str">
        <f>E434&amp;"-"&amp;D434</f>
        <v>336497.101-3064517.218-BAN</v>
      </c>
      <c r="G434">
        <f t="shared" si="21"/>
        <v>2106</v>
      </c>
      <c r="H434" t="e">
        <f>VLOOKUP(G434,#REF!,1,0)</f>
        <v>#REF!</v>
      </c>
      <c r="I434" t="str">
        <f t="shared" si="23"/>
        <v>336497.1001BAN</v>
      </c>
      <c r="J434" t="str">
        <f t="shared" si="24"/>
        <v>3064517.2176BAN</v>
      </c>
      <c r="K434">
        <f t="shared" si="22"/>
        <v>2106</v>
      </c>
    </row>
    <row r="435" spans="1:11" x14ac:dyDescent="0.25">
      <c r="A435">
        <v>2107</v>
      </c>
      <c r="B435">
        <v>336508.59340000001</v>
      </c>
      <c r="C435">
        <v>3064507.9389999998</v>
      </c>
      <c r="D435" t="s">
        <v>264</v>
      </c>
      <c r="E435" t="str">
        <f>ROUNDUP(B435,3)&amp;"-"&amp;ROUNDUP(C435,3)</f>
        <v>336508.594-3064507.939</v>
      </c>
      <c r="F435" t="str">
        <f>E435&amp;"-"&amp;D435</f>
        <v>336508.594-3064507.939-BAN</v>
      </c>
      <c r="G435">
        <f t="shared" si="21"/>
        <v>2107</v>
      </c>
      <c r="H435" t="e">
        <f>VLOOKUP(G435,#REF!,1,0)</f>
        <v>#REF!</v>
      </c>
      <c r="I435" t="str">
        <f t="shared" si="23"/>
        <v>336508.5934BAN</v>
      </c>
      <c r="J435" t="str">
        <f t="shared" si="24"/>
        <v>3064507.939BAN</v>
      </c>
      <c r="K435">
        <f t="shared" si="22"/>
        <v>2107</v>
      </c>
    </row>
    <row r="436" spans="1:11" x14ac:dyDescent="0.25">
      <c r="A436">
        <v>2108</v>
      </c>
      <c r="B436">
        <v>336528.25550000003</v>
      </c>
      <c r="C436">
        <v>3064514.9737</v>
      </c>
      <c r="D436" t="s">
        <v>264</v>
      </c>
      <c r="E436" t="str">
        <f>ROUNDUP(B436,3)&amp;"-"&amp;ROUNDUP(C436,3)</f>
        <v>336528.256-3064514.974</v>
      </c>
      <c r="F436" t="str">
        <f>E436&amp;"-"&amp;D436</f>
        <v>336528.256-3064514.974-BAN</v>
      </c>
      <c r="G436">
        <f t="shared" si="21"/>
        <v>2108</v>
      </c>
      <c r="H436" t="e">
        <f>VLOOKUP(G436,#REF!,1,0)</f>
        <v>#REF!</v>
      </c>
      <c r="I436" t="str">
        <f t="shared" si="23"/>
        <v>336528.2555BAN</v>
      </c>
      <c r="J436" t="str">
        <f t="shared" si="24"/>
        <v>3064514.9737BAN</v>
      </c>
      <c r="K436">
        <f t="shared" si="22"/>
        <v>2108</v>
      </c>
    </row>
    <row r="437" spans="1:11" x14ac:dyDescent="0.25">
      <c r="A437">
        <v>2109</v>
      </c>
      <c r="B437">
        <v>336548.45529999997</v>
      </c>
      <c r="C437">
        <v>3064516.5268000001</v>
      </c>
      <c r="D437" t="s">
        <v>264</v>
      </c>
      <c r="E437" t="str">
        <f>ROUNDUP(B437,3)&amp;"-"&amp;ROUNDUP(C437,3)</f>
        <v>336548.456-3064516.527</v>
      </c>
      <c r="F437" t="str">
        <f>E437&amp;"-"&amp;D437</f>
        <v>336548.456-3064516.527-BAN</v>
      </c>
      <c r="G437">
        <f t="shared" si="21"/>
        <v>2109</v>
      </c>
      <c r="H437" t="e">
        <f>VLOOKUP(G437,#REF!,1,0)</f>
        <v>#REF!</v>
      </c>
      <c r="I437" t="str">
        <f t="shared" si="23"/>
        <v>336548.4553BAN</v>
      </c>
      <c r="J437" t="str">
        <f t="shared" si="24"/>
        <v>3064516.5268BAN</v>
      </c>
      <c r="K437">
        <f t="shared" si="22"/>
        <v>2109</v>
      </c>
    </row>
    <row r="438" spans="1:11" x14ac:dyDescent="0.25">
      <c r="A438">
        <v>2110</v>
      </c>
      <c r="B438">
        <v>336577.26329999999</v>
      </c>
      <c r="C438">
        <v>3064521.6137999999</v>
      </c>
      <c r="D438" t="s">
        <v>264</v>
      </c>
      <c r="E438" t="str">
        <f>ROUNDUP(B438,3)&amp;"-"&amp;ROUNDUP(C438,3)</f>
        <v>336577.264-3064521.614</v>
      </c>
      <c r="F438" t="str">
        <f>E438&amp;"-"&amp;D438</f>
        <v>336577.264-3064521.614-BAN</v>
      </c>
      <c r="G438">
        <f t="shared" si="21"/>
        <v>2110</v>
      </c>
      <c r="H438" t="e">
        <f>VLOOKUP(G438,#REF!,1,0)</f>
        <v>#REF!</v>
      </c>
      <c r="I438" t="str">
        <f t="shared" si="23"/>
        <v>336577.2633BAN</v>
      </c>
      <c r="J438" t="str">
        <f t="shared" si="24"/>
        <v>3064521.6138BAN</v>
      </c>
      <c r="K438">
        <f t="shared" si="22"/>
        <v>2110</v>
      </c>
    </row>
    <row r="439" spans="1:11" x14ac:dyDescent="0.25">
      <c r="A439">
        <v>2111</v>
      </c>
      <c r="B439">
        <v>336585.46120000002</v>
      </c>
      <c r="C439">
        <v>3064522.6664999998</v>
      </c>
      <c r="D439" t="s">
        <v>264</v>
      </c>
      <c r="E439" t="str">
        <f>ROUNDUP(B439,3)&amp;"-"&amp;ROUNDUP(C439,3)</f>
        <v>336585.462-3064522.667</v>
      </c>
      <c r="F439" t="str">
        <f>E439&amp;"-"&amp;D439</f>
        <v>336585.462-3064522.667-BAN</v>
      </c>
      <c r="G439">
        <f t="shared" si="21"/>
        <v>2111</v>
      </c>
      <c r="H439" t="e">
        <f>VLOOKUP(G439,#REF!,1,0)</f>
        <v>#REF!</v>
      </c>
      <c r="I439" t="str">
        <f t="shared" si="23"/>
        <v>336585.4612BAN</v>
      </c>
      <c r="J439" t="str">
        <f t="shared" si="24"/>
        <v>3064522.6665BAN</v>
      </c>
      <c r="K439">
        <f t="shared" si="22"/>
        <v>2111</v>
      </c>
    </row>
    <row r="440" spans="1:11" x14ac:dyDescent="0.25">
      <c r="A440">
        <v>2112</v>
      </c>
      <c r="B440">
        <v>336594.41440000001</v>
      </c>
      <c r="C440">
        <v>3064523.8161999998</v>
      </c>
      <c r="D440" t="s">
        <v>264</v>
      </c>
      <c r="E440" t="str">
        <f>ROUNDUP(B440,3)&amp;"-"&amp;ROUNDUP(C440,3)</f>
        <v>336594.415-3064523.817</v>
      </c>
      <c r="F440" t="str">
        <f>E440&amp;"-"&amp;D440</f>
        <v>336594.415-3064523.817-BAN</v>
      </c>
      <c r="G440">
        <f t="shared" si="21"/>
        <v>2112</v>
      </c>
      <c r="H440" t="e">
        <f>VLOOKUP(G440,#REF!,1,0)</f>
        <v>#REF!</v>
      </c>
      <c r="I440" t="str">
        <f t="shared" si="23"/>
        <v>336594.4144BAN</v>
      </c>
      <c r="J440" t="str">
        <f t="shared" si="24"/>
        <v>3064523.8162BAN</v>
      </c>
      <c r="K440">
        <f t="shared" si="22"/>
        <v>2112</v>
      </c>
    </row>
    <row r="441" spans="1:11" x14ac:dyDescent="0.25">
      <c r="A441">
        <v>2113</v>
      </c>
      <c r="B441">
        <v>336614.02730000002</v>
      </c>
      <c r="C441">
        <v>3064527.2020999999</v>
      </c>
      <c r="D441" t="s">
        <v>264</v>
      </c>
      <c r="E441" t="str">
        <f>ROUNDUP(B441,3)&amp;"-"&amp;ROUNDUP(C441,3)</f>
        <v>336614.028-3064527.203</v>
      </c>
      <c r="F441" t="str">
        <f>E441&amp;"-"&amp;D441</f>
        <v>336614.028-3064527.203-BAN</v>
      </c>
      <c r="G441">
        <f t="shared" si="21"/>
        <v>2113</v>
      </c>
      <c r="H441" t="e">
        <f>VLOOKUP(G441,#REF!,1,0)</f>
        <v>#REF!</v>
      </c>
      <c r="I441" t="str">
        <f t="shared" si="23"/>
        <v>336614.0273BAN</v>
      </c>
      <c r="J441" t="str">
        <f t="shared" si="24"/>
        <v>3064527.2021BAN</v>
      </c>
      <c r="K441">
        <f t="shared" si="22"/>
        <v>2113</v>
      </c>
    </row>
    <row r="442" spans="1:11" x14ac:dyDescent="0.25">
      <c r="A442">
        <v>2114</v>
      </c>
      <c r="B442">
        <v>336637.28389999998</v>
      </c>
      <c r="C442">
        <v>3064528.7143000001</v>
      </c>
      <c r="D442" t="s">
        <v>264</v>
      </c>
      <c r="E442" t="str">
        <f>ROUNDUP(B442,3)&amp;"-"&amp;ROUNDUP(C442,3)</f>
        <v>336637.284-3064528.715</v>
      </c>
      <c r="F442" t="str">
        <f>E442&amp;"-"&amp;D442</f>
        <v>336637.284-3064528.715-BAN</v>
      </c>
      <c r="G442">
        <f t="shared" si="21"/>
        <v>2114</v>
      </c>
      <c r="H442" t="e">
        <f>VLOOKUP(G442,#REF!,1,0)</f>
        <v>#REF!</v>
      </c>
      <c r="I442" t="str">
        <f t="shared" si="23"/>
        <v>336637.2839BAN</v>
      </c>
      <c r="J442" t="str">
        <f t="shared" si="24"/>
        <v>3064528.7143BAN</v>
      </c>
      <c r="K442">
        <f t="shared" si="22"/>
        <v>2114</v>
      </c>
    </row>
    <row r="443" spans="1:11" x14ac:dyDescent="0.25">
      <c r="A443">
        <v>2115</v>
      </c>
      <c r="B443">
        <v>336659.94549999997</v>
      </c>
      <c r="C443">
        <v>3064531.4509999999</v>
      </c>
      <c r="D443" t="s">
        <v>264</v>
      </c>
      <c r="E443" t="str">
        <f>ROUNDUP(B443,3)&amp;"-"&amp;ROUNDUP(C443,3)</f>
        <v>336659.946-3064531.451</v>
      </c>
      <c r="F443" t="str">
        <f>E443&amp;"-"&amp;D443</f>
        <v>336659.946-3064531.451-BAN</v>
      </c>
      <c r="G443">
        <f t="shared" si="21"/>
        <v>2115</v>
      </c>
      <c r="H443" t="e">
        <f>VLOOKUP(G443,#REF!,1,0)</f>
        <v>#REF!</v>
      </c>
      <c r="I443" t="str">
        <f t="shared" si="23"/>
        <v>336659.9455BAN</v>
      </c>
      <c r="J443" t="str">
        <f t="shared" si="24"/>
        <v>3064531.451BAN</v>
      </c>
      <c r="K443">
        <f t="shared" si="22"/>
        <v>2115</v>
      </c>
    </row>
    <row r="444" spans="1:11" x14ac:dyDescent="0.25">
      <c r="A444">
        <v>2116</v>
      </c>
      <c r="B444">
        <v>336679.49300000002</v>
      </c>
      <c r="C444">
        <v>3064529.9717000001</v>
      </c>
      <c r="D444" t="s">
        <v>264</v>
      </c>
      <c r="E444" t="str">
        <f>ROUNDUP(B444,3)&amp;"-"&amp;ROUNDUP(C444,3)</f>
        <v>336679.493-3064529.972</v>
      </c>
      <c r="F444" t="str">
        <f>E444&amp;"-"&amp;D444</f>
        <v>336679.493-3064529.972-BAN</v>
      </c>
      <c r="G444">
        <f t="shared" si="21"/>
        <v>2116</v>
      </c>
      <c r="H444" t="e">
        <f>VLOOKUP(G444,#REF!,1,0)</f>
        <v>#REF!</v>
      </c>
      <c r="I444" t="str">
        <f t="shared" si="23"/>
        <v>336679.493BAN</v>
      </c>
      <c r="J444" t="str">
        <f t="shared" si="24"/>
        <v>3064529.9717BAN</v>
      </c>
      <c r="K444">
        <f t="shared" si="22"/>
        <v>2116</v>
      </c>
    </row>
    <row r="445" spans="1:11" x14ac:dyDescent="0.25">
      <c r="A445">
        <v>2117</v>
      </c>
      <c r="B445">
        <v>336703.99680000002</v>
      </c>
      <c r="C445">
        <v>3064533.2921000002</v>
      </c>
      <c r="D445" t="s">
        <v>264</v>
      </c>
      <c r="E445" t="str">
        <f>ROUNDUP(B445,3)&amp;"-"&amp;ROUNDUP(C445,3)</f>
        <v>336703.997-3064533.293</v>
      </c>
      <c r="F445" t="str">
        <f>E445&amp;"-"&amp;D445</f>
        <v>336703.997-3064533.293-BAN</v>
      </c>
      <c r="G445">
        <f t="shared" si="21"/>
        <v>2117</v>
      </c>
      <c r="H445" t="e">
        <f>VLOOKUP(G445,#REF!,1,0)</f>
        <v>#REF!</v>
      </c>
      <c r="I445" t="str">
        <f t="shared" si="23"/>
        <v>336703.9968BAN</v>
      </c>
      <c r="J445" t="str">
        <f t="shared" si="24"/>
        <v>3064533.2921BAN</v>
      </c>
      <c r="K445">
        <f t="shared" si="22"/>
        <v>2117</v>
      </c>
    </row>
    <row r="446" spans="1:11" x14ac:dyDescent="0.25">
      <c r="A446">
        <v>2118</v>
      </c>
      <c r="B446">
        <v>336727.22879999998</v>
      </c>
      <c r="C446">
        <v>3064532.9799000002</v>
      </c>
      <c r="D446" t="s">
        <v>264</v>
      </c>
      <c r="E446" t="str">
        <f>ROUNDUP(B446,3)&amp;"-"&amp;ROUNDUP(C446,3)</f>
        <v>336727.229-3064532.98</v>
      </c>
      <c r="F446" t="str">
        <f>E446&amp;"-"&amp;D446</f>
        <v>336727.229-3064532.98-BAN</v>
      </c>
      <c r="G446">
        <f t="shared" si="21"/>
        <v>2118</v>
      </c>
      <c r="H446" t="e">
        <f>VLOOKUP(G446,#REF!,1,0)</f>
        <v>#REF!</v>
      </c>
      <c r="I446" t="str">
        <f t="shared" si="23"/>
        <v>336727.2288BAN</v>
      </c>
      <c r="J446" t="str">
        <f t="shared" si="24"/>
        <v>3064532.9799BAN</v>
      </c>
      <c r="K446">
        <f t="shared" si="22"/>
        <v>2118</v>
      </c>
    </row>
    <row r="447" spans="1:11" x14ac:dyDescent="0.25">
      <c r="A447">
        <v>2119</v>
      </c>
      <c r="B447">
        <v>336738.86940000003</v>
      </c>
      <c r="C447">
        <v>3064534.6483</v>
      </c>
      <c r="D447" t="s">
        <v>264</v>
      </c>
      <c r="E447" t="str">
        <f>ROUNDUP(B447,3)&amp;"-"&amp;ROUNDUP(C447,3)</f>
        <v>336738.87-3064534.649</v>
      </c>
      <c r="F447" t="str">
        <f>E447&amp;"-"&amp;D447</f>
        <v>336738.87-3064534.649-BAN</v>
      </c>
      <c r="G447">
        <f t="shared" si="21"/>
        <v>2119</v>
      </c>
      <c r="H447" t="e">
        <f>VLOOKUP(G447,#REF!,1,0)</f>
        <v>#REF!</v>
      </c>
      <c r="I447" t="str">
        <f t="shared" si="23"/>
        <v>336738.8694BAN</v>
      </c>
      <c r="J447" t="str">
        <f t="shared" si="24"/>
        <v>3064534.6483BAN</v>
      </c>
      <c r="K447">
        <f t="shared" si="22"/>
        <v>2119</v>
      </c>
    </row>
    <row r="448" spans="1:11" x14ac:dyDescent="0.25">
      <c r="A448">
        <v>2120</v>
      </c>
      <c r="B448">
        <v>336750.04560000001</v>
      </c>
      <c r="C448">
        <v>3064547.2718000002</v>
      </c>
      <c r="D448" t="s">
        <v>264</v>
      </c>
      <c r="E448" t="str">
        <f>ROUNDUP(B448,3)&amp;"-"&amp;ROUNDUP(C448,3)</f>
        <v>336750.046-3064547.272</v>
      </c>
      <c r="F448" t="str">
        <f>E448&amp;"-"&amp;D448</f>
        <v>336750.046-3064547.272-BAN</v>
      </c>
      <c r="G448">
        <f t="shared" si="21"/>
        <v>2120</v>
      </c>
      <c r="H448" t="e">
        <f>VLOOKUP(G448,#REF!,1,0)</f>
        <v>#REF!</v>
      </c>
      <c r="I448" t="str">
        <f t="shared" si="23"/>
        <v>336750.0456BAN</v>
      </c>
      <c r="J448" t="str">
        <f t="shared" si="24"/>
        <v>3064547.2718BAN</v>
      </c>
      <c r="K448">
        <f t="shared" si="22"/>
        <v>2120</v>
      </c>
    </row>
    <row r="449" spans="1:11" x14ac:dyDescent="0.25">
      <c r="A449">
        <v>2121</v>
      </c>
      <c r="B449">
        <v>336756.16739999998</v>
      </c>
      <c r="C449">
        <v>3064547.7977999998</v>
      </c>
      <c r="D449" t="s">
        <v>264</v>
      </c>
      <c r="E449" t="str">
        <f>ROUNDUP(B449,3)&amp;"-"&amp;ROUNDUP(C449,3)</f>
        <v>336756.168-3064547.798</v>
      </c>
      <c r="F449" t="str">
        <f>E449&amp;"-"&amp;D449</f>
        <v>336756.168-3064547.798-BAN</v>
      </c>
      <c r="G449">
        <f t="shared" si="21"/>
        <v>2121</v>
      </c>
      <c r="H449" t="e">
        <f>VLOOKUP(G449,#REF!,1,0)</f>
        <v>#REF!</v>
      </c>
      <c r="I449" t="str">
        <f t="shared" si="23"/>
        <v>336756.1674BAN</v>
      </c>
      <c r="J449" t="str">
        <f t="shared" si="24"/>
        <v>3064547.7978BAN</v>
      </c>
      <c r="K449">
        <f t="shared" si="22"/>
        <v>2121</v>
      </c>
    </row>
    <row r="450" spans="1:11" x14ac:dyDescent="0.25">
      <c r="A450">
        <v>2122</v>
      </c>
      <c r="B450">
        <v>336754.0883</v>
      </c>
      <c r="C450">
        <v>3064529.5776999998</v>
      </c>
      <c r="D450" t="s">
        <v>264</v>
      </c>
      <c r="E450" t="str">
        <f>ROUNDUP(B450,3)&amp;"-"&amp;ROUNDUP(C450,3)</f>
        <v>336754.089-3064529.578</v>
      </c>
      <c r="F450" t="str">
        <f>E450&amp;"-"&amp;D450</f>
        <v>336754.089-3064529.578-BAN</v>
      </c>
      <c r="G450">
        <f t="shared" si="21"/>
        <v>2122</v>
      </c>
      <c r="H450" t="e">
        <f>VLOOKUP(G450,#REF!,1,0)</f>
        <v>#REF!</v>
      </c>
      <c r="I450" t="str">
        <f t="shared" si="23"/>
        <v>336754.0883BAN</v>
      </c>
      <c r="J450" t="str">
        <f t="shared" si="24"/>
        <v>3064529.5777BAN</v>
      </c>
      <c r="K450">
        <f t="shared" si="22"/>
        <v>2122</v>
      </c>
    </row>
    <row r="451" spans="1:11" x14ac:dyDescent="0.25">
      <c r="A451">
        <v>2123</v>
      </c>
      <c r="B451">
        <v>336753.7942</v>
      </c>
      <c r="C451">
        <v>3064507.6841000002</v>
      </c>
      <c r="D451" t="s">
        <v>264</v>
      </c>
      <c r="E451" t="str">
        <f>ROUNDUP(B451,3)&amp;"-"&amp;ROUNDUP(C451,3)</f>
        <v>336753.795-3064507.685</v>
      </c>
      <c r="F451" t="str">
        <f>E451&amp;"-"&amp;D451</f>
        <v>336753.795-3064507.685-BAN</v>
      </c>
      <c r="G451">
        <f t="shared" ref="G451:G514" si="25">A451</f>
        <v>2123</v>
      </c>
      <c r="H451" t="e">
        <f>VLOOKUP(G451,#REF!,1,0)</f>
        <v>#REF!</v>
      </c>
      <c r="I451" t="str">
        <f t="shared" si="23"/>
        <v>336753.7942BAN</v>
      </c>
      <c r="J451" t="str">
        <f t="shared" si="24"/>
        <v>3064507.6841BAN</v>
      </c>
      <c r="K451">
        <f t="shared" ref="K451:K514" si="26">G451</f>
        <v>2123</v>
      </c>
    </row>
    <row r="452" spans="1:11" x14ac:dyDescent="0.25">
      <c r="A452">
        <v>2124</v>
      </c>
      <c r="B452">
        <v>336751.6986</v>
      </c>
      <c r="C452">
        <v>3064488.2477000002</v>
      </c>
      <c r="D452" t="s">
        <v>264</v>
      </c>
      <c r="E452" t="str">
        <f>ROUNDUP(B452,3)&amp;"-"&amp;ROUNDUP(C452,3)</f>
        <v>336751.699-3064488.248</v>
      </c>
      <c r="F452" t="str">
        <f>E452&amp;"-"&amp;D452</f>
        <v>336751.699-3064488.248-BAN</v>
      </c>
      <c r="G452">
        <f t="shared" si="25"/>
        <v>2124</v>
      </c>
      <c r="H452" t="e">
        <f>VLOOKUP(G452,#REF!,1,0)</f>
        <v>#REF!</v>
      </c>
      <c r="I452" t="str">
        <f t="shared" si="23"/>
        <v>336751.6986BAN</v>
      </c>
      <c r="J452" t="str">
        <f t="shared" si="24"/>
        <v>3064488.2477BAN</v>
      </c>
      <c r="K452">
        <f t="shared" si="26"/>
        <v>2124</v>
      </c>
    </row>
    <row r="453" spans="1:11" x14ac:dyDescent="0.25">
      <c r="A453">
        <v>2125</v>
      </c>
      <c r="B453">
        <v>336750.85029999999</v>
      </c>
      <c r="C453">
        <v>3064470.6192999999</v>
      </c>
      <c r="D453" t="s">
        <v>264</v>
      </c>
      <c r="E453" t="str">
        <f>ROUNDUP(B453,3)&amp;"-"&amp;ROUNDUP(C453,3)</f>
        <v>336750.851-3064470.62</v>
      </c>
      <c r="F453" t="str">
        <f>E453&amp;"-"&amp;D453</f>
        <v>336750.851-3064470.62-BAN</v>
      </c>
      <c r="G453">
        <f t="shared" si="25"/>
        <v>2125</v>
      </c>
      <c r="H453" t="e">
        <f>VLOOKUP(G453,#REF!,1,0)</f>
        <v>#REF!</v>
      </c>
      <c r="I453" t="str">
        <f t="shared" si="23"/>
        <v>336750.8503BAN</v>
      </c>
      <c r="J453" t="str">
        <f t="shared" si="24"/>
        <v>3064470.6193BAN</v>
      </c>
      <c r="K453">
        <f t="shared" si="26"/>
        <v>2125</v>
      </c>
    </row>
    <row r="454" spans="1:11" x14ac:dyDescent="0.25">
      <c r="A454">
        <v>2126</v>
      </c>
      <c r="B454">
        <v>336749.96120000002</v>
      </c>
      <c r="C454">
        <v>3064449.95</v>
      </c>
      <c r="D454" t="s">
        <v>264</v>
      </c>
      <c r="E454" t="str">
        <f>ROUNDUP(B454,3)&amp;"-"&amp;ROUNDUP(C454,3)</f>
        <v>336749.962-3064449.95</v>
      </c>
      <c r="F454" t="str">
        <f>E454&amp;"-"&amp;D454</f>
        <v>336749.962-3064449.95-BAN</v>
      </c>
      <c r="G454">
        <f t="shared" si="25"/>
        <v>2126</v>
      </c>
      <c r="H454" t="e">
        <f>VLOOKUP(G454,#REF!,1,0)</f>
        <v>#REF!</v>
      </c>
      <c r="I454" t="str">
        <f t="shared" si="23"/>
        <v>336749.9612BAN</v>
      </c>
      <c r="J454" t="str">
        <f t="shared" si="24"/>
        <v>3064449.95BAN</v>
      </c>
      <c r="K454">
        <f t="shared" si="26"/>
        <v>2126</v>
      </c>
    </row>
    <row r="455" spans="1:11" x14ac:dyDescent="0.25">
      <c r="A455">
        <v>2127</v>
      </c>
      <c r="B455">
        <v>336746.6838</v>
      </c>
      <c r="C455">
        <v>3064433.5707999999</v>
      </c>
      <c r="D455" t="s">
        <v>264</v>
      </c>
      <c r="E455" t="str">
        <f>ROUNDUP(B455,3)&amp;"-"&amp;ROUNDUP(C455,3)</f>
        <v>336746.684-3064433.571</v>
      </c>
      <c r="F455" t="str">
        <f>E455&amp;"-"&amp;D455</f>
        <v>336746.684-3064433.571-BAN</v>
      </c>
      <c r="G455">
        <f t="shared" si="25"/>
        <v>2127</v>
      </c>
      <c r="H455" t="e">
        <f>VLOOKUP(G455,#REF!,1,0)</f>
        <v>#REF!</v>
      </c>
      <c r="I455" t="str">
        <f t="shared" si="23"/>
        <v>336746.6838BAN</v>
      </c>
      <c r="J455" t="str">
        <f t="shared" si="24"/>
        <v>3064433.5708BAN</v>
      </c>
      <c r="K455">
        <f t="shared" si="26"/>
        <v>2127</v>
      </c>
    </row>
    <row r="456" spans="1:11" x14ac:dyDescent="0.25">
      <c r="A456">
        <v>2128</v>
      </c>
      <c r="B456">
        <v>336747.66139999998</v>
      </c>
      <c r="C456">
        <v>3064415.3095</v>
      </c>
      <c r="D456" t="s">
        <v>264</v>
      </c>
      <c r="E456" t="str">
        <f>ROUNDUP(B456,3)&amp;"-"&amp;ROUNDUP(C456,3)</f>
        <v>336747.662-3064415.31</v>
      </c>
      <c r="F456" t="str">
        <f>E456&amp;"-"&amp;D456</f>
        <v>336747.662-3064415.31-BAN</v>
      </c>
      <c r="G456">
        <f t="shared" si="25"/>
        <v>2128</v>
      </c>
      <c r="H456" t="e">
        <f>VLOOKUP(G456,#REF!,1,0)</f>
        <v>#REF!</v>
      </c>
      <c r="I456" t="str">
        <f t="shared" si="23"/>
        <v>336747.6614BAN</v>
      </c>
      <c r="J456" t="str">
        <f t="shared" si="24"/>
        <v>3064415.3095BAN</v>
      </c>
      <c r="K456">
        <f t="shared" si="26"/>
        <v>2128</v>
      </c>
    </row>
    <row r="457" spans="1:11" x14ac:dyDescent="0.25">
      <c r="A457">
        <v>2129</v>
      </c>
      <c r="B457">
        <v>336747.41840000002</v>
      </c>
      <c r="C457">
        <v>3064397.2167000002</v>
      </c>
      <c r="D457" t="s">
        <v>264</v>
      </c>
      <c r="E457" t="str">
        <f>ROUNDUP(B457,3)&amp;"-"&amp;ROUNDUP(C457,3)</f>
        <v>336747.419-3064397.217</v>
      </c>
      <c r="F457" t="str">
        <f>E457&amp;"-"&amp;D457</f>
        <v>336747.419-3064397.217-BAN</v>
      </c>
      <c r="G457">
        <f t="shared" si="25"/>
        <v>2129</v>
      </c>
      <c r="H457" t="e">
        <f>VLOOKUP(G457,#REF!,1,0)</f>
        <v>#REF!</v>
      </c>
      <c r="I457" t="str">
        <f t="shared" si="23"/>
        <v>336747.4184BAN</v>
      </c>
      <c r="J457" t="str">
        <f t="shared" si="24"/>
        <v>3064397.2167BAN</v>
      </c>
      <c r="K457">
        <f t="shared" si="26"/>
        <v>2129</v>
      </c>
    </row>
    <row r="458" spans="1:11" x14ac:dyDescent="0.25">
      <c r="A458">
        <v>2130</v>
      </c>
      <c r="B458">
        <v>336752.07250000001</v>
      </c>
      <c r="C458">
        <v>3064379.5142000001</v>
      </c>
      <c r="D458" t="s">
        <v>264</v>
      </c>
      <c r="E458" t="str">
        <f>ROUNDUP(B458,3)&amp;"-"&amp;ROUNDUP(C458,3)</f>
        <v>336752.073-3064379.515</v>
      </c>
      <c r="F458" t="str">
        <f>E458&amp;"-"&amp;D458</f>
        <v>336752.073-3064379.515-BAN</v>
      </c>
      <c r="G458">
        <f t="shared" si="25"/>
        <v>2130</v>
      </c>
      <c r="H458" t="e">
        <f>VLOOKUP(G458,#REF!,1,0)</f>
        <v>#REF!</v>
      </c>
      <c r="I458" t="str">
        <f t="shared" si="23"/>
        <v>336752.0725BAN</v>
      </c>
      <c r="J458" t="str">
        <f t="shared" si="24"/>
        <v>3064379.5142BAN</v>
      </c>
      <c r="K458">
        <f t="shared" si="26"/>
        <v>2130</v>
      </c>
    </row>
    <row r="459" spans="1:11" x14ac:dyDescent="0.25">
      <c r="A459">
        <v>2131</v>
      </c>
      <c r="B459">
        <v>336754.99119999999</v>
      </c>
      <c r="C459">
        <v>3064360.5329999998</v>
      </c>
      <c r="D459" t="s">
        <v>264</v>
      </c>
      <c r="E459" t="str">
        <f>ROUNDUP(B459,3)&amp;"-"&amp;ROUNDUP(C459,3)</f>
        <v>336754.992-3064360.533</v>
      </c>
      <c r="F459" t="str">
        <f>E459&amp;"-"&amp;D459</f>
        <v>336754.992-3064360.533-BAN</v>
      </c>
      <c r="G459">
        <f t="shared" si="25"/>
        <v>2131</v>
      </c>
      <c r="H459" t="e">
        <f>VLOOKUP(G459,#REF!,1,0)</f>
        <v>#REF!</v>
      </c>
      <c r="I459" t="str">
        <f t="shared" si="23"/>
        <v>336754.9912BAN</v>
      </c>
      <c r="J459" t="str">
        <f t="shared" si="24"/>
        <v>3064360.533BAN</v>
      </c>
      <c r="K459">
        <f t="shared" si="26"/>
        <v>2131</v>
      </c>
    </row>
    <row r="460" spans="1:11" x14ac:dyDescent="0.25">
      <c r="A460">
        <v>2132</v>
      </c>
      <c r="B460">
        <v>336755.44669999997</v>
      </c>
      <c r="C460">
        <v>3064357.571</v>
      </c>
      <c r="D460" t="s">
        <v>264</v>
      </c>
      <c r="E460" t="str">
        <f>ROUNDUP(B460,3)&amp;"-"&amp;ROUNDUP(C460,3)</f>
        <v>336755.447-3064357.571</v>
      </c>
      <c r="F460" t="str">
        <f>E460&amp;"-"&amp;D460</f>
        <v>336755.447-3064357.571-BAN</v>
      </c>
      <c r="G460">
        <f t="shared" si="25"/>
        <v>2132</v>
      </c>
      <c r="H460" t="e">
        <f>VLOOKUP(G460,#REF!,1,0)</f>
        <v>#REF!</v>
      </c>
      <c r="I460" t="str">
        <f t="shared" si="23"/>
        <v>336755.4467BAN</v>
      </c>
      <c r="J460" t="str">
        <f t="shared" si="24"/>
        <v>3064357.571BAN</v>
      </c>
      <c r="K460">
        <f t="shared" si="26"/>
        <v>2132</v>
      </c>
    </row>
    <row r="461" spans="1:11" x14ac:dyDescent="0.25">
      <c r="A461">
        <v>2133</v>
      </c>
      <c r="B461">
        <v>336758.78</v>
      </c>
      <c r="C461">
        <v>3064332.5869999998</v>
      </c>
      <c r="D461" t="s">
        <v>264</v>
      </c>
      <c r="E461" t="str">
        <f>ROUNDUP(B461,3)&amp;"-"&amp;ROUNDUP(C461,3)</f>
        <v>336758.78-3064332.587</v>
      </c>
      <c r="F461" t="str">
        <f>E461&amp;"-"&amp;D461</f>
        <v>336758.78-3064332.587-BAN</v>
      </c>
      <c r="G461">
        <f t="shared" si="25"/>
        <v>2133</v>
      </c>
      <c r="H461" t="e">
        <f>VLOOKUP(G461,#REF!,1,0)</f>
        <v>#REF!</v>
      </c>
      <c r="I461" t="str">
        <f t="shared" si="23"/>
        <v>336758.78BAN</v>
      </c>
      <c r="J461" t="str">
        <f t="shared" si="24"/>
        <v>3064332.587BAN</v>
      </c>
      <c r="K461">
        <f t="shared" si="26"/>
        <v>2133</v>
      </c>
    </row>
    <row r="462" spans="1:11" x14ac:dyDescent="0.25">
      <c r="A462">
        <v>2134</v>
      </c>
      <c r="B462">
        <v>336757.23050000001</v>
      </c>
      <c r="C462">
        <v>3064308.2766999998</v>
      </c>
      <c r="D462" t="s">
        <v>264</v>
      </c>
      <c r="E462" t="str">
        <f>ROUNDUP(B462,3)&amp;"-"&amp;ROUNDUP(C462,3)</f>
        <v>336757.231-3064308.277</v>
      </c>
      <c r="F462" t="str">
        <f>E462&amp;"-"&amp;D462</f>
        <v>336757.231-3064308.277-BAN</v>
      </c>
      <c r="G462">
        <f t="shared" si="25"/>
        <v>2134</v>
      </c>
      <c r="H462" t="e">
        <f>VLOOKUP(G462,#REF!,1,0)</f>
        <v>#REF!</v>
      </c>
      <c r="I462" t="str">
        <f t="shared" si="23"/>
        <v>336757.2305BAN</v>
      </c>
      <c r="J462" t="str">
        <f t="shared" si="24"/>
        <v>3064308.2767BAN</v>
      </c>
      <c r="K462">
        <f t="shared" si="26"/>
        <v>2134</v>
      </c>
    </row>
    <row r="463" spans="1:11" x14ac:dyDescent="0.25">
      <c r="A463">
        <v>2135</v>
      </c>
      <c r="B463">
        <v>336754.50719999999</v>
      </c>
      <c r="C463">
        <v>3064287.6318000001</v>
      </c>
      <c r="D463" t="s">
        <v>264</v>
      </c>
      <c r="E463" t="str">
        <f>ROUNDUP(B463,3)&amp;"-"&amp;ROUNDUP(C463,3)</f>
        <v>336754.508-3064287.632</v>
      </c>
      <c r="F463" t="str">
        <f>E463&amp;"-"&amp;D463</f>
        <v>336754.508-3064287.632-BAN</v>
      </c>
      <c r="G463">
        <f t="shared" si="25"/>
        <v>2135</v>
      </c>
      <c r="H463" t="e">
        <f>VLOOKUP(G463,#REF!,1,0)</f>
        <v>#REF!</v>
      </c>
      <c r="I463" t="str">
        <f t="shared" si="23"/>
        <v>336754.5072BAN</v>
      </c>
      <c r="J463" t="str">
        <f t="shared" si="24"/>
        <v>3064287.6318BAN</v>
      </c>
      <c r="K463">
        <f t="shared" si="26"/>
        <v>2135</v>
      </c>
    </row>
    <row r="464" spans="1:11" x14ac:dyDescent="0.25">
      <c r="A464">
        <v>2136</v>
      </c>
      <c r="B464">
        <v>336747.46750000003</v>
      </c>
      <c r="C464">
        <v>3064264.3076999998</v>
      </c>
      <c r="D464" t="s">
        <v>264</v>
      </c>
      <c r="E464" t="str">
        <f>ROUNDUP(B464,3)&amp;"-"&amp;ROUNDUP(C464,3)</f>
        <v>336747.468-3064264.308</v>
      </c>
      <c r="F464" t="str">
        <f>E464&amp;"-"&amp;D464</f>
        <v>336747.468-3064264.308-BAN</v>
      </c>
      <c r="G464">
        <f t="shared" si="25"/>
        <v>2136</v>
      </c>
      <c r="H464" t="e">
        <f>VLOOKUP(G464,#REF!,1,0)</f>
        <v>#REF!</v>
      </c>
      <c r="I464" t="str">
        <f t="shared" si="23"/>
        <v>336747.4675BAN</v>
      </c>
      <c r="J464" t="str">
        <f t="shared" si="24"/>
        <v>3064264.3077BAN</v>
      </c>
      <c r="K464">
        <f t="shared" si="26"/>
        <v>2136</v>
      </c>
    </row>
    <row r="465" spans="1:11" x14ac:dyDescent="0.25">
      <c r="A465">
        <v>2137</v>
      </c>
      <c r="B465">
        <v>336735.48359999998</v>
      </c>
      <c r="C465">
        <v>3064237.0959999999</v>
      </c>
      <c r="D465" t="s">
        <v>264</v>
      </c>
      <c r="E465" t="str">
        <f>ROUNDUP(B465,3)&amp;"-"&amp;ROUNDUP(C465,3)</f>
        <v>336735.484-3064237.096</v>
      </c>
      <c r="F465" t="str">
        <f>E465&amp;"-"&amp;D465</f>
        <v>336735.484-3064237.096-BAN</v>
      </c>
      <c r="G465">
        <f t="shared" si="25"/>
        <v>2137</v>
      </c>
      <c r="H465" t="e">
        <f>VLOOKUP(G465,#REF!,1,0)</f>
        <v>#REF!</v>
      </c>
      <c r="I465" t="str">
        <f t="shared" si="23"/>
        <v>336735.4836BAN</v>
      </c>
      <c r="J465" t="str">
        <f t="shared" si="24"/>
        <v>3064237.096BAN</v>
      </c>
      <c r="K465">
        <f t="shared" si="26"/>
        <v>2137</v>
      </c>
    </row>
    <row r="466" spans="1:11" x14ac:dyDescent="0.25">
      <c r="A466">
        <v>2138</v>
      </c>
      <c r="B466">
        <v>336723.5895</v>
      </c>
      <c r="C466">
        <v>3064216.5743</v>
      </c>
      <c r="D466" t="s">
        <v>264</v>
      </c>
      <c r="E466" t="str">
        <f>ROUNDUP(B466,3)&amp;"-"&amp;ROUNDUP(C466,3)</f>
        <v>336723.59-3064216.575</v>
      </c>
      <c r="F466" t="str">
        <f>E466&amp;"-"&amp;D466</f>
        <v>336723.59-3064216.575-BAN</v>
      </c>
      <c r="G466">
        <f t="shared" si="25"/>
        <v>2138</v>
      </c>
      <c r="H466" t="e">
        <f>VLOOKUP(G466,#REF!,1,0)</f>
        <v>#REF!</v>
      </c>
      <c r="I466" t="str">
        <f t="shared" si="23"/>
        <v>336723.5895BAN</v>
      </c>
      <c r="J466" t="str">
        <f t="shared" si="24"/>
        <v>3064216.5743BAN</v>
      </c>
      <c r="K466">
        <f t="shared" si="26"/>
        <v>2138</v>
      </c>
    </row>
    <row r="467" spans="1:11" x14ac:dyDescent="0.25">
      <c r="A467">
        <v>2139</v>
      </c>
      <c r="B467">
        <v>336710.47259999998</v>
      </c>
      <c r="C467">
        <v>3064196.0688999998</v>
      </c>
      <c r="D467" t="s">
        <v>264</v>
      </c>
      <c r="E467" t="str">
        <f>ROUNDUP(B467,3)&amp;"-"&amp;ROUNDUP(C467,3)</f>
        <v>336710.473-3064196.069</v>
      </c>
      <c r="F467" t="str">
        <f>E467&amp;"-"&amp;D467</f>
        <v>336710.473-3064196.069-BAN</v>
      </c>
      <c r="G467">
        <f t="shared" si="25"/>
        <v>2139</v>
      </c>
      <c r="H467" t="e">
        <f>VLOOKUP(G467,#REF!,1,0)</f>
        <v>#REF!</v>
      </c>
      <c r="I467" t="str">
        <f t="shared" si="23"/>
        <v>336710.4726BAN</v>
      </c>
      <c r="J467" t="str">
        <f t="shared" si="24"/>
        <v>3064196.0689BAN</v>
      </c>
      <c r="K467">
        <f t="shared" si="26"/>
        <v>2139</v>
      </c>
    </row>
    <row r="468" spans="1:11" x14ac:dyDescent="0.25">
      <c r="A468">
        <v>2140</v>
      </c>
      <c r="B468">
        <v>336699.80940000003</v>
      </c>
      <c r="C468">
        <v>3064176.1387999998</v>
      </c>
      <c r="D468" t="s">
        <v>264</v>
      </c>
      <c r="E468" t="str">
        <f>ROUNDUP(B468,3)&amp;"-"&amp;ROUNDUP(C468,3)</f>
        <v>336699.81-3064176.139</v>
      </c>
      <c r="F468" t="str">
        <f>E468&amp;"-"&amp;D468</f>
        <v>336699.81-3064176.139-BAN</v>
      </c>
      <c r="G468">
        <f t="shared" si="25"/>
        <v>2140</v>
      </c>
      <c r="H468" t="e">
        <f>VLOOKUP(G468,#REF!,1,0)</f>
        <v>#REF!</v>
      </c>
      <c r="I468" t="str">
        <f t="shared" si="23"/>
        <v>336699.8094BAN</v>
      </c>
      <c r="J468" t="str">
        <f t="shared" si="24"/>
        <v>3064176.1388BAN</v>
      </c>
      <c r="K468">
        <f t="shared" si="26"/>
        <v>2140</v>
      </c>
    </row>
    <row r="469" spans="1:11" x14ac:dyDescent="0.25">
      <c r="A469">
        <v>2141</v>
      </c>
      <c r="B469">
        <v>336688.5429</v>
      </c>
      <c r="C469">
        <v>3064156.8251</v>
      </c>
      <c r="D469" t="s">
        <v>264</v>
      </c>
      <c r="E469" t="str">
        <f>ROUNDUP(B469,3)&amp;"-"&amp;ROUNDUP(C469,3)</f>
        <v>336688.543-3064156.826</v>
      </c>
      <c r="F469" t="str">
        <f>E469&amp;"-"&amp;D469</f>
        <v>336688.543-3064156.826-BAN</v>
      </c>
      <c r="G469">
        <f t="shared" si="25"/>
        <v>2141</v>
      </c>
      <c r="H469" t="e">
        <f>VLOOKUP(G469,#REF!,1,0)</f>
        <v>#REF!</v>
      </c>
      <c r="I469" t="str">
        <f t="shared" si="23"/>
        <v>336688.5429BAN</v>
      </c>
      <c r="J469" t="str">
        <f t="shared" si="24"/>
        <v>3064156.8251BAN</v>
      </c>
      <c r="K469">
        <f t="shared" si="26"/>
        <v>2141</v>
      </c>
    </row>
    <row r="470" spans="1:11" x14ac:dyDescent="0.25">
      <c r="A470">
        <v>2142</v>
      </c>
      <c r="B470">
        <v>336678.49920000002</v>
      </c>
      <c r="C470">
        <v>3064137.4948999998</v>
      </c>
      <c r="D470" t="s">
        <v>264</v>
      </c>
      <c r="E470" t="str">
        <f>ROUNDUP(B470,3)&amp;"-"&amp;ROUNDUP(C470,3)</f>
        <v>336678.5-3064137.495</v>
      </c>
      <c r="F470" t="str">
        <f>E470&amp;"-"&amp;D470</f>
        <v>336678.5-3064137.495-BAN</v>
      </c>
      <c r="G470">
        <f t="shared" si="25"/>
        <v>2142</v>
      </c>
      <c r="H470" t="e">
        <f>VLOOKUP(G470,#REF!,1,0)</f>
        <v>#REF!</v>
      </c>
      <c r="I470" t="str">
        <f t="shared" si="23"/>
        <v>336678.4992BAN</v>
      </c>
      <c r="J470" t="str">
        <f t="shared" si="24"/>
        <v>3064137.4949BAN</v>
      </c>
      <c r="K470">
        <f t="shared" si="26"/>
        <v>2142</v>
      </c>
    </row>
    <row r="471" spans="1:11" x14ac:dyDescent="0.25">
      <c r="A471">
        <v>2143</v>
      </c>
      <c r="B471">
        <v>336666.58039999998</v>
      </c>
      <c r="C471">
        <v>3064115.1485000001</v>
      </c>
      <c r="D471" t="s">
        <v>264</v>
      </c>
      <c r="E471" t="str">
        <f>ROUNDUP(B471,3)&amp;"-"&amp;ROUNDUP(C471,3)</f>
        <v>336666.581-3064115.149</v>
      </c>
      <c r="F471" t="str">
        <f>E471&amp;"-"&amp;D471</f>
        <v>336666.581-3064115.149-BAN</v>
      </c>
      <c r="G471">
        <f t="shared" si="25"/>
        <v>2143</v>
      </c>
      <c r="H471" t="e">
        <f>VLOOKUP(G471,#REF!,1,0)</f>
        <v>#REF!</v>
      </c>
      <c r="I471" t="str">
        <f t="shared" si="23"/>
        <v>336666.5804BAN</v>
      </c>
      <c r="J471" t="str">
        <f t="shared" si="24"/>
        <v>3064115.1485BAN</v>
      </c>
      <c r="K471">
        <f t="shared" si="26"/>
        <v>2143</v>
      </c>
    </row>
    <row r="472" spans="1:11" x14ac:dyDescent="0.25">
      <c r="A472">
        <v>2144</v>
      </c>
      <c r="B472">
        <v>336654.71260000003</v>
      </c>
      <c r="C472">
        <v>3064096.6030999999</v>
      </c>
      <c r="D472" t="s">
        <v>264</v>
      </c>
      <c r="E472" t="str">
        <f>ROUNDUP(B472,3)&amp;"-"&amp;ROUNDUP(C472,3)</f>
        <v>336654.713-3064096.604</v>
      </c>
      <c r="F472" t="str">
        <f>E472&amp;"-"&amp;D472</f>
        <v>336654.713-3064096.604-BAN</v>
      </c>
      <c r="G472">
        <f t="shared" si="25"/>
        <v>2144</v>
      </c>
      <c r="H472" t="e">
        <f>VLOOKUP(G472,#REF!,1,0)</f>
        <v>#REF!</v>
      </c>
      <c r="I472" t="str">
        <f t="shared" si="23"/>
        <v>336654.7126BAN</v>
      </c>
      <c r="J472" t="str">
        <f t="shared" si="24"/>
        <v>3064096.6031BAN</v>
      </c>
      <c r="K472">
        <f t="shared" si="26"/>
        <v>2144</v>
      </c>
    </row>
    <row r="473" spans="1:11" x14ac:dyDescent="0.25">
      <c r="A473">
        <v>2145</v>
      </c>
      <c r="B473">
        <v>336642.85100000002</v>
      </c>
      <c r="C473">
        <v>3064078.5139000001</v>
      </c>
      <c r="D473" t="s">
        <v>264</v>
      </c>
      <c r="E473" t="str">
        <f>ROUNDUP(B473,3)&amp;"-"&amp;ROUNDUP(C473,3)</f>
        <v>336642.851-3064078.514</v>
      </c>
      <c r="F473" t="str">
        <f>E473&amp;"-"&amp;D473</f>
        <v>336642.851-3064078.514-BAN</v>
      </c>
      <c r="G473">
        <f t="shared" si="25"/>
        <v>2145</v>
      </c>
      <c r="H473" t="e">
        <f>VLOOKUP(G473,#REF!,1,0)</f>
        <v>#REF!</v>
      </c>
      <c r="I473" t="str">
        <f t="shared" si="23"/>
        <v>336642.851BAN</v>
      </c>
      <c r="J473" t="str">
        <f t="shared" si="24"/>
        <v>3064078.5139BAN</v>
      </c>
      <c r="K473">
        <f t="shared" si="26"/>
        <v>2145</v>
      </c>
    </row>
    <row r="474" spans="1:11" x14ac:dyDescent="0.25">
      <c r="A474">
        <v>2146</v>
      </c>
      <c r="B474">
        <v>336627.99770000001</v>
      </c>
      <c r="C474">
        <v>3064065.3311000001</v>
      </c>
      <c r="D474" t="s">
        <v>264</v>
      </c>
      <c r="E474" t="str">
        <f>ROUNDUP(B474,3)&amp;"-"&amp;ROUNDUP(C474,3)</f>
        <v>336627.998-3064065.332</v>
      </c>
      <c r="F474" t="str">
        <f>E474&amp;"-"&amp;D474</f>
        <v>336627.998-3064065.332-BAN</v>
      </c>
      <c r="G474">
        <f t="shared" si="25"/>
        <v>2146</v>
      </c>
      <c r="H474" t="e">
        <f>VLOOKUP(G474,#REF!,1,0)</f>
        <v>#REF!</v>
      </c>
      <c r="I474" t="str">
        <f t="shared" si="23"/>
        <v>336627.9977BAN</v>
      </c>
      <c r="J474" t="str">
        <f t="shared" si="24"/>
        <v>3064065.3311BAN</v>
      </c>
      <c r="K474">
        <f t="shared" si="26"/>
        <v>2146</v>
      </c>
    </row>
    <row r="475" spans="1:11" x14ac:dyDescent="0.25">
      <c r="A475">
        <v>2147</v>
      </c>
      <c r="B475">
        <v>336628.39659999998</v>
      </c>
      <c r="C475">
        <v>3064049.5101999999</v>
      </c>
      <c r="D475" t="s">
        <v>264</v>
      </c>
      <c r="E475" t="str">
        <f>ROUNDUP(B475,3)&amp;"-"&amp;ROUNDUP(C475,3)</f>
        <v>336628.397-3064049.511</v>
      </c>
      <c r="F475" t="str">
        <f>E475&amp;"-"&amp;D475</f>
        <v>336628.397-3064049.511-BAN</v>
      </c>
      <c r="G475">
        <f t="shared" si="25"/>
        <v>2147</v>
      </c>
      <c r="H475" t="e">
        <f>VLOOKUP(G475,#REF!,1,0)</f>
        <v>#REF!</v>
      </c>
      <c r="I475" t="str">
        <f t="shared" si="23"/>
        <v>336628.3966BAN</v>
      </c>
      <c r="J475" t="str">
        <f t="shared" si="24"/>
        <v>3064049.5102BAN</v>
      </c>
      <c r="K475">
        <f t="shared" si="26"/>
        <v>2147</v>
      </c>
    </row>
    <row r="476" spans="1:11" x14ac:dyDescent="0.25">
      <c r="A476">
        <v>2148</v>
      </c>
      <c r="B476">
        <v>336048.6275</v>
      </c>
      <c r="C476">
        <v>3064464.2574999998</v>
      </c>
      <c r="D476" t="s">
        <v>264</v>
      </c>
      <c r="E476" t="str">
        <f>ROUNDUP(B476,3)&amp;"-"&amp;ROUNDUP(C476,3)</f>
        <v>336048.628-3064464.258</v>
      </c>
      <c r="F476" t="str">
        <f>E476&amp;"-"&amp;D476</f>
        <v>336048.628-3064464.258-BAN</v>
      </c>
      <c r="G476">
        <f t="shared" si="25"/>
        <v>2148</v>
      </c>
      <c r="H476" t="e">
        <f>VLOOKUP(G476,#REF!,1,0)</f>
        <v>#REF!</v>
      </c>
      <c r="I476" t="str">
        <f t="shared" si="23"/>
        <v>336048.6275BAN</v>
      </c>
      <c r="J476" t="str">
        <f t="shared" si="24"/>
        <v>3064464.2575BAN</v>
      </c>
      <c r="K476">
        <f t="shared" si="26"/>
        <v>2148</v>
      </c>
    </row>
    <row r="477" spans="1:11" x14ac:dyDescent="0.25">
      <c r="A477">
        <v>2149</v>
      </c>
      <c r="B477">
        <v>336048.86330000003</v>
      </c>
      <c r="C477">
        <v>3064493.0712000001</v>
      </c>
      <c r="D477" t="s">
        <v>264</v>
      </c>
      <c r="E477" t="str">
        <f>ROUNDUP(B477,3)&amp;"-"&amp;ROUNDUP(C477,3)</f>
        <v>336048.864-3064493.072</v>
      </c>
      <c r="F477" t="str">
        <f>E477&amp;"-"&amp;D477</f>
        <v>336048.864-3064493.072-BAN</v>
      </c>
      <c r="G477">
        <f t="shared" si="25"/>
        <v>2149</v>
      </c>
      <c r="H477" t="e">
        <f>VLOOKUP(G477,#REF!,1,0)</f>
        <v>#REF!</v>
      </c>
      <c r="I477" t="str">
        <f t="shared" si="23"/>
        <v>336048.8633BAN</v>
      </c>
      <c r="J477" t="str">
        <f t="shared" si="24"/>
        <v>3064493.0712BAN</v>
      </c>
      <c r="K477">
        <f t="shared" si="26"/>
        <v>2149</v>
      </c>
    </row>
    <row r="478" spans="1:11" x14ac:dyDescent="0.25">
      <c r="A478">
        <v>2150</v>
      </c>
      <c r="B478">
        <v>336053.52039999998</v>
      </c>
      <c r="C478">
        <v>3064520.9887999999</v>
      </c>
      <c r="D478" t="s">
        <v>264</v>
      </c>
      <c r="E478" t="str">
        <f>ROUNDUP(B478,3)&amp;"-"&amp;ROUNDUP(C478,3)</f>
        <v>336053.521-3064520.989</v>
      </c>
      <c r="F478" t="str">
        <f>E478&amp;"-"&amp;D478</f>
        <v>336053.521-3064520.989-BAN</v>
      </c>
      <c r="G478">
        <f t="shared" si="25"/>
        <v>2150</v>
      </c>
      <c r="H478" t="e">
        <f>VLOOKUP(G478,#REF!,1,0)</f>
        <v>#REF!</v>
      </c>
      <c r="I478" t="str">
        <f t="shared" si="23"/>
        <v>336053.5204BAN</v>
      </c>
      <c r="J478" t="str">
        <f t="shared" si="24"/>
        <v>3064520.9888BAN</v>
      </c>
      <c r="K478">
        <f t="shared" si="26"/>
        <v>2150</v>
      </c>
    </row>
    <row r="479" spans="1:11" x14ac:dyDescent="0.25">
      <c r="A479">
        <v>2151</v>
      </c>
      <c r="B479">
        <v>336061.82919999998</v>
      </c>
      <c r="C479">
        <v>3064547.6405000002</v>
      </c>
      <c r="D479" t="s">
        <v>264</v>
      </c>
      <c r="E479" t="str">
        <f>ROUNDUP(B479,3)&amp;"-"&amp;ROUNDUP(C479,3)</f>
        <v>336061.83-3064547.641</v>
      </c>
      <c r="F479" t="str">
        <f>E479&amp;"-"&amp;D479</f>
        <v>336061.83-3064547.641-BAN</v>
      </c>
      <c r="G479">
        <f t="shared" si="25"/>
        <v>2151</v>
      </c>
      <c r="H479" t="e">
        <f>VLOOKUP(G479,#REF!,1,0)</f>
        <v>#REF!</v>
      </c>
      <c r="I479" t="str">
        <f t="shared" si="23"/>
        <v>336061.8292BAN</v>
      </c>
      <c r="J479" t="str">
        <f t="shared" si="24"/>
        <v>3064547.6405BAN</v>
      </c>
      <c r="K479">
        <f t="shared" si="26"/>
        <v>2151</v>
      </c>
    </row>
    <row r="480" spans="1:11" x14ac:dyDescent="0.25">
      <c r="A480">
        <v>2152</v>
      </c>
      <c r="B480">
        <v>336073.08</v>
      </c>
      <c r="C480">
        <v>3064565.7366999998</v>
      </c>
      <c r="D480" t="s">
        <v>264</v>
      </c>
      <c r="E480" t="str">
        <f>ROUNDUP(B480,3)&amp;"-"&amp;ROUNDUP(C480,3)</f>
        <v>336073.08-3064565.737</v>
      </c>
      <c r="F480" t="str">
        <f>E480&amp;"-"&amp;D480</f>
        <v>336073.08-3064565.737-BAN</v>
      </c>
      <c r="G480">
        <f t="shared" si="25"/>
        <v>2152</v>
      </c>
      <c r="H480" t="e">
        <f>VLOOKUP(G480,#REF!,1,0)</f>
        <v>#REF!</v>
      </c>
      <c r="I480" t="str">
        <f t="shared" si="23"/>
        <v>336073.08BAN</v>
      </c>
      <c r="J480" t="str">
        <f t="shared" si="24"/>
        <v>3064565.7367BAN</v>
      </c>
      <c r="K480">
        <f t="shared" si="26"/>
        <v>2152</v>
      </c>
    </row>
    <row r="481" spans="1:11" x14ac:dyDescent="0.25">
      <c r="A481">
        <v>2153</v>
      </c>
      <c r="B481">
        <v>336071.54940000002</v>
      </c>
      <c r="C481">
        <v>3064588.2633000002</v>
      </c>
      <c r="D481" t="s">
        <v>264</v>
      </c>
      <c r="E481" t="str">
        <f>ROUNDUP(B481,3)&amp;"-"&amp;ROUNDUP(C481,3)</f>
        <v>336071.55-3064588.264</v>
      </c>
      <c r="F481" t="str">
        <f>E481&amp;"-"&amp;D481</f>
        <v>336071.55-3064588.264-BAN</v>
      </c>
      <c r="G481">
        <f t="shared" si="25"/>
        <v>2153</v>
      </c>
      <c r="H481" t="e">
        <f>VLOOKUP(G481,#REF!,1,0)</f>
        <v>#REF!</v>
      </c>
      <c r="I481" t="str">
        <f t="shared" si="23"/>
        <v>336071.5494BAN</v>
      </c>
      <c r="J481" t="str">
        <f t="shared" si="24"/>
        <v>3064588.2633BAN</v>
      </c>
      <c r="K481">
        <f t="shared" si="26"/>
        <v>2153</v>
      </c>
    </row>
    <row r="482" spans="1:11" x14ac:dyDescent="0.25">
      <c r="A482">
        <v>2154</v>
      </c>
      <c r="B482">
        <v>336073.71159999998</v>
      </c>
      <c r="C482">
        <v>3064612.5647</v>
      </c>
      <c r="D482" t="s">
        <v>264</v>
      </c>
      <c r="E482" t="str">
        <f>ROUNDUP(B482,3)&amp;"-"&amp;ROUNDUP(C482,3)</f>
        <v>336073.712-3064612.565</v>
      </c>
      <c r="F482" t="str">
        <f>E482&amp;"-"&amp;D482</f>
        <v>336073.712-3064612.565-BAN</v>
      </c>
      <c r="G482">
        <f t="shared" si="25"/>
        <v>2154</v>
      </c>
      <c r="H482" t="e">
        <f>VLOOKUP(G482,#REF!,1,0)</f>
        <v>#REF!</v>
      </c>
      <c r="I482" t="str">
        <f t="shared" si="23"/>
        <v>336073.7116BAN</v>
      </c>
      <c r="J482" t="str">
        <f t="shared" si="24"/>
        <v>3064612.5647BAN</v>
      </c>
      <c r="K482">
        <f t="shared" si="26"/>
        <v>2154</v>
      </c>
    </row>
    <row r="483" spans="1:11" x14ac:dyDescent="0.25">
      <c r="A483">
        <v>2155</v>
      </c>
      <c r="B483">
        <v>336073.52889999998</v>
      </c>
      <c r="C483">
        <v>3064627.4424999999</v>
      </c>
      <c r="D483" t="s">
        <v>264</v>
      </c>
      <c r="E483" t="str">
        <f>ROUNDUP(B483,3)&amp;"-"&amp;ROUNDUP(C483,3)</f>
        <v>336073.529-3064627.443</v>
      </c>
      <c r="F483" t="str">
        <f>E483&amp;"-"&amp;D483</f>
        <v>336073.529-3064627.443-BAN</v>
      </c>
      <c r="G483">
        <f t="shared" si="25"/>
        <v>2155</v>
      </c>
      <c r="H483" t="e">
        <f>VLOOKUP(G483,#REF!,1,0)</f>
        <v>#REF!</v>
      </c>
      <c r="I483" t="str">
        <f t="shared" si="23"/>
        <v>336073.5289BAN</v>
      </c>
      <c r="J483" t="str">
        <f t="shared" si="24"/>
        <v>3064627.4425BAN</v>
      </c>
      <c r="K483">
        <f t="shared" si="26"/>
        <v>2155</v>
      </c>
    </row>
    <row r="484" spans="1:11" x14ac:dyDescent="0.25">
      <c r="A484">
        <v>2156</v>
      </c>
      <c r="B484">
        <v>336073.42019999999</v>
      </c>
      <c r="C484">
        <v>3064636.2908999999</v>
      </c>
      <c r="D484" t="s">
        <v>264</v>
      </c>
      <c r="E484" t="str">
        <f>ROUNDUP(B484,3)&amp;"-"&amp;ROUNDUP(C484,3)</f>
        <v>336073.421-3064636.291</v>
      </c>
      <c r="F484" t="str">
        <f>E484&amp;"-"&amp;D484</f>
        <v>336073.421-3064636.291-BAN</v>
      </c>
      <c r="G484">
        <f t="shared" si="25"/>
        <v>2156</v>
      </c>
      <c r="H484" t="e">
        <f>VLOOKUP(G484,#REF!,1,0)</f>
        <v>#REF!</v>
      </c>
      <c r="I484" t="str">
        <f t="shared" si="23"/>
        <v>336073.4202BAN</v>
      </c>
      <c r="J484" t="str">
        <f t="shared" si="24"/>
        <v>3064636.2909BAN</v>
      </c>
      <c r="K484">
        <f t="shared" si="26"/>
        <v>2156</v>
      </c>
    </row>
    <row r="485" spans="1:11" x14ac:dyDescent="0.25">
      <c r="A485">
        <v>2157</v>
      </c>
      <c r="B485">
        <v>336076.24300000002</v>
      </c>
      <c r="C485">
        <v>3064664.2329000002</v>
      </c>
      <c r="D485" t="s">
        <v>264</v>
      </c>
      <c r="E485" t="str">
        <f>ROUNDUP(B485,3)&amp;"-"&amp;ROUNDUP(C485,3)</f>
        <v>336076.243-3064664.233</v>
      </c>
      <c r="F485" t="str">
        <f>E485&amp;"-"&amp;D485</f>
        <v>336076.243-3064664.233-BAN</v>
      </c>
      <c r="G485">
        <f t="shared" si="25"/>
        <v>2157</v>
      </c>
      <c r="H485" t="e">
        <f>VLOOKUP(G485,#REF!,1,0)</f>
        <v>#REF!</v>
      </c>
      <c r="I485" t="str">
        <f t="shared" si="23"/>
        <v>336076.243BAN</v>
      </c>
      <c r="J485" t="str">
        <f t="shared" si="24"/>
        <v>3064664.2329BAN</v>
      </c>
      <c r="K485">
        <f t="shared" si="26"/>
        <v>2157</v>
      </c>
    </row>
    <row r="486" spans="1:11" x14ac:dyDescent="0.25">
      <c r="A486">
        <v>2158</v>
      </c>
      <c r="B486">
        <v>336082.76689999999</v>
      </c>
      <c r="C486">
        <v>3064694.5580000002</v>
      </c>
      <c r="D486" t="s">
        <v>264</v>
      </c>
      <c r="E486" t="str">
        <f>ROUNDUP(B486,3)&amp;"-"&amp;ROUNDUP(C486,3)</f>
        <v>336082.767-3064694.558</v>
      </c>
      <c r="F486" t="str">
        <f>E486&amp;"-"&amp;D486</f>
        <v>336082.767-3064694.558-BAN</v>
      </c>
      <c r="G486">
        <f t="shared" si="25"/>
        <v>2158</v>
      </c>
      <c r="H486" t="e">
        <f>VLOOKUP(G486,#REF!,1,0)</f>
        <v>#REF!</v>
      </c>
      <c r="I486" t="str">
        <f t="shared" si="23"/>
        <v>336082.7669BAN</v>
      </c>
      <c r="J486" t="str">
        <f t="shared" si="24"/>
        <v>3064694.558BAN</v>
      </c>
      <c r="K486">
        <f t="shared" si="26"/>
        <v>2158</v>
      </c>
    </row>
    <row r="487" spans="1:11" x14ac:dyDescent="0.25">
      <c r="A487">
        <v>2159</v>
      </c>
      <c r="B487">
        <v>336088.0269</v>
      </c>
      <c r="C487">
        <v>3064721.8588</v>
      </c>
      <c r="D487" t="s">
        <v>264</v>
      </c>
      <c r="E487" t="str">
        <f>ROUNDUP(B487,3)&amp;"-"&amp;ROUNDUP(C487,3)</f>
        <v>336088.027-3064721.859</v>
      </c>
      <c r="F487" t="str">
        <f>E487&amp;"-"&amp;D487</f>
        <v>336088.027-3064721.859-BAN</v>
      </c>
      <c r="G487">
        <f t="shared" si="25"/>
        <v>2159</v>
      </c>
      <c r="H487" t="e">
        <f>VLOOKUP(G487,#REF!,1,0)</f>
        <v>#REF!</v>
      </c>
      <c r="I487" t="str">
        <f t="shared" si="23"/>
        <v>336088.0269BAN</v>
      </c>
      <c r="J487" t="str">
        <f t="shared" si="24"/>
        <v>3064721.8588BAN</v>
      </c>
      <c r="K487">
        <f t="shared" si="26"/>
        <v>2159</v>
      </c>
    </row>
    <row r="488" spans="1:11" x14ac:dyDescent="0.25">
      <c r="A488">
        <v>2160</v>
      </c>
      <c r="B488">
        <v>336116.90850000002</v>
      </c>
      <c r="C488">
        <v>3064732.4178999998</v>
      </c>
      <c r="D488" t="s">
        <v>264</v>
      </c>
      <c r="E488" t="str">
        <f>ROUNDUP(B488,3)&amp;"-"&amp;ROUNDUP(C488,3)</f>
        <v>336116.909-3064732.418</v>
      </c>
      <c r="F488" t="str">
        <f>E488&amp;"-"&amp;D488</f>
        <v>336116.909-3064732.418-BAN</v>
      </c>
      <c r="G488">
        <f t="shared" si="25"/>
        <v>2160</v>
      </c>
      <c r="H488" t="e">
        <f>VLOOKUP(G488,#REF!,1,0)</f>
        <v>#REF!</v>
      </c>
      <c r="I488" t="str">
        <f t="shared" ref="I488:I551" si="27">B488&amp;D488</f>
        <v>336116.9085BAN</v>
      </c>
      <c r="J488" t="str">
        <f t="shared" ref="J488:J551" si="28">C488&amp;D488</f>
        <v>3064732.4179BAN</v>
      </c>
      <c r="K488">
        <f t="shared" si="26"/>
        <v>2160</v>
      </c>
    </row>
    <row r="489" spans="1:11" x14ac:dyDescent="0.25">
      <c r="A489">
        <v>2161</v>
      </c>
      <c r="B489">
        <v>336144.93280000001</v>
      </c>
      <c r="C489">
        <v>3064724.7407999998</v>
      </c>
      <c r="D489" t="s">
        <v>264</v>
      </c>
      <c r="E489" t="str">
        <f>ROUNDUP(B489,3)&amp;"-"&amp;ROUNDUP(C489,3)</f>
        <v>336144.933-3064724.741</v>
      </c>
      <c r="F489" t="str">
        <f>E489&amp;"-"&amp;D489</f>
        <v>336144.933-3064724.741-BAN</v>
      </c>
      <c r="G489">
        <f t="shared" si="25"/>
        <v>2161</v>
      </c>
      <c r="H489" t="e">
        <f>VLOOKUP(G489,#REF!,1,0)</f>
        <v>#REF!</v>
      </c>
      <c r="I489" t="str">
        <f t="shared" si="27"/>
        <v>336144.9328BAN</v>
      </c>
      <c r="J489" t="str">
        <f t="shared" si="28"/>
        <v>3064724.7408BAN</v>
      </c>
      <c r="K489">
        <f t="shared" si="26"/>
        <v>2161</v>
      </c>
    </row>
    <row r="490" spans="1:11" x14ac:dyDescent="0.25">
      <c r="A490">
        <v>2162</v>
      </c>
      <c r="B490">
        <v>336153.9633</v>
      </c>
      <c r="C490">
        <v>3064723.1183000002</v>
      </c>
      <c r="D490" t="s">
        <v>264</v>
      </c>
      <c r="E490" t="str">
        <f>ROUNDUP(B490,3)&amp;"-"&amp;ROUNDUP(C490,3)</f>
        <v>336153.964-3064723.119</v>
      </c>
      <c r="F490" t="str">
        <f>E490&amp;"-"&amp;D490</f>
        <v>336153.964-3064723.119-BAN</v>
      </c>
      <c r="G490">
        <f t="shared" si="25"/>
        <v>2162</v>
      </c>
      <c r="H490" t="e">
        <f>VLOOKUP(G490,#REF!,1,0)</f>
        <v>#REF!</v>
      </c>
      <c r="I490" t="str">
        <f t="shared" si="27"/>
        <v>336153.9633BAN</v>
      </c>
      <c r="J490" t="str">
        <f t="shared" si="28"/>
        <v>3064723.1183BAN</v>
      </c>
      <c r="K490">
        <f t="shared" si="26"/>
        <v>2162</v>
      </c>
    </row>
    <row r="491" spans="1:11" x14ac:dyDescent="0.25">
      <c r="A491">
        <v>2163</v>
      </c>
      <c r="B491">
        <v>336174.21250000002</v>
      </c>
      <c r="C491">
        <v>3064719.48</v>
      </c>
      <c r="D491" t="s">
        <v>264</v>
      </c>
      <c r="E491" t="str">
        <f>ROUNDUP(B491,3)&amp;"-"&amp;ROUNDUP(C491,3)</f>
        <v>336174.213-3064719.48</v>
      </c>
      <c r="F491" t="str">
        <f>E491&amp;"-"&amp;D491</f>
        <v>336174.213-3064719.48-BAN</v>
      </c>
      <c r="G491">
        <f t="shared" si="25"/>
        <v>2163</v>
      </c>
      <c r="H491" t="e">
        <f>VLOOKUP(G491,#REF!,1,0)</f>
        <v>#REF!</v>
      </c>
      <c r="I491" t="str">
        <f t="shared" si="27"/>
        <v>336174.2125BAN</v>
      </c>
      <c r="J491" t="str">
        <f t="shared" si="28"/>
        <v>3064719.48BAN</v>
      </c>
      <c r="K491">
        <f t="shared" si="26"/>
        <v>2163</v>
      </c>
    </row>
    <row r="492" spans="1:11" x14ac:dyDescent="0.25">
      <c r="A492">
        <v>2164</v>
      </c>
      <c r="B492">
        <v>336196.78370000003</v>
      </c>
      <c r="C492">
        <v>3064715.5262000002</v>
      </c>
      <c r="D492" t="s">
        <v>264</v>
      </c>
      <c r="E492" t="str">
        <f>ROUNDUP(B492,3)&amp;"-"&amp;ROUNDUP(C492,3)</f>
        <v>336196.784-3064715.527</v>
      </c>
      <c r="F492" t="str">
        <f>E492&amp;"-"&amp;D492</f>
        <v>336196.784-3064715.527-BAN</v>
      </c>
      <c r="G492">
        <f t="shared" si="25"/>
        <v>2164</v>
      </c>
      <c r="H492" t="e">
        <f>VLOOKUP(G492,#REF!,1,0)</f>
        <v>#REF!</v>
      </c>
      <c r="I492" t="str">
        <f t="shared" si="27"/>
        <v>336196.7837BAN</v>
      </c>
      <c r="J492" t="str">
        <f t="shared" si="28"/>
        <v>3064715.5262BAN</v>
      </c>
      <c r="K492">
        <f t="shared" si="26"/>
        <v>2164</v>
      </c>
    </row>
    <row r="493" spans="1:11" x14ac:dyDescent="0.25">
      <c r="A493">
        <v>2165</v>
      </c>
      <c r="B493">
        <v>336233.35889999999</v>
      </c>
      <c r="C493">
        <v>3064707.1258</v>
      </c>
      <c r="D493" t="s">
        <v>264</v>
      </c>
      <c r="E493" t="str">
        <f>ROUNDUP(B493,3)&amp;"-"&amp;ROUNDUP(C493,3)</f>
        <v>336233.359-3064707.126</v>
      </c>
      <c r="F493" t="str">
        <f>E493&amp;"-"&amp;D493</f>
        <v>336233.359-3064707.126-BAN</v>
      </c>
      <c r="G493">
        <f t="shared" si="25"/>
        <v>2165</v>
      </c>
      <c r="H493" t="e">
        <f>VLOOKUP(G493,#REF!,1,0)</f>
        <v>#REF!</v>
      </c>
      <c r="I493" t="str">
        <f t="shared" si="27"/>
        <v>336233.3589BAN</v>
      </c>
      <c r="J493" t="str">
        <f t="shared" si="28"/>
        <v>3064707.1258BAN</v>
      </c>
      <c r="K493">
        <f t="shared" si="26"/>
        <v>2165</v>
      </c>
    </row>
    <row r="494" spans="1:11" x14ac:dyDescent="0.25">
      <c r="A494">
        <v>2166</v>
      </c>
      <c r="B494">
        <v>336091.90840000001</v>
      </c>
      <c r="C494">
        <v>3064737.6211000001</v>
      </c>
      <c r="D494" t="s">
        <v>264</v>
      </c>
      <c r="E494" t="str">
        <f>ROUNDUP(B494,3)&amp;"-"&amp;ROUNDUP(C494,3)</f>
        <v>336091.909-3064737.622</v>
      </c>
      <c r="F494" t="str">
        <f>E494&amp;"-"&amp;D494</f>
        <v>336091.909-3064737.622-BAN</v>
      </c>
      <c r="G494">
        <f t="shared" si="25"/>
        <v>2166</v>
      </c>
      <c r="H494" t="e">
        <f>VLOOKUP(G494,#REF!,1,0)</f>
        <v>#REF!</v>
      </c>
      <c r="I494" t="str">
        <f t="shared" si="27"/>
        <v>336091.9084BAN</v>
      </c>
      <c r="J494" t="str">
        <f t="shared" si="28"/>
        <v>3064737.6211BAN</v>
      </c>
      <c r="K494">
        <f t="shared" si="26"/>
        <v>2166</v>
      </c>
    </row>
    <row r="495" spans="1:11" x14ac:dyDescent="0.25">
      <c r="A495">
        <v>2167</v>
      </c>
      <c r="B495">
        <v>336099.06189999997</v>
      </c>
      <c r="C495">
        <v>3064769.3061000002</v>
      </c>
      <c r="D495" t="s">
        <v>264</v>
      </c>
      <c r="E495" t="str">
        <f>ROUNDUP(B495,3)&amp;"-"&amp;ROUNDUP(C495,3)</f>
        <v>336099.062-3064769.307</v>
      </c>
      <c r="F495" t="str">
        <f>E495&amp;"-"&amp;D495</f>
        <v>336099.062-3064769.307-BAN</v>
      </c>
      <c r="G495">
        <f t="shared" si="25"/>
        <v>2167</v>
      </c>
      <c r="H495" t="e">
        <f>VLOOKUP(G495,#REF!,1,0)</f>
        <v>#REF!</v>
      </c>
      <c r="I495" t="str">
        <f t="shared" si="27"/>
        <v>336099.0619BAN</v>
      </c>
      <c r="J495" t="str">
        <f t="shared" si="28"/>
        <v>3064769.3061BAN</v>
      </c>
      <c r="K495">
        <f t="shared" si="26"/>
        <v>2167</v>
      </c>
    </row>
    <row r="496" spans="1:11" x14ac:dyDescent="0.25">
      <c r="A496">
        <v>2168</v>
      </c>
      <c r="B496">
        <v>336106.77559999999</v>
      </c>
      <c r="C496">
        <v>3064797.1817999999</v>
      </c>
      <c r="D496" t="s">
        <v>264</v>
      </c>
      <c r="E496" t="str">
        <f>ROUNDUP(B496,3)&amp;"-"&amp;ROUNDUP(C496,3)</f>
        <v>336106.776-3064797.182</v>
      </c>
      <c r="F496" t="str">
        <f>E496&amp;"-"&amp;D496</f>
        <v>336106.776-3064797.182-BAN</v>
      </c>
      <c r="G496">
        <f t="shared" si="25"/>
        <v>2168</v>
      </c>
      <c r="H496" t="e">
        <f>VLOOKUP(G496,#REF!,1,0)</f>
        <v>#REF!</v>
      </c>
      <c r="I496" t="str">
        <f t="shared" si="27"/>
        <v>336106.7756BAN</v>
      </c>
      <c r="J496" t="str">
        <f t="shared" si="28"/>
        <v>3064797.1818BAN</v>
      </c>
      <c r="K496">
        <f t="shared" si="26"/>
        <v>2168</v>
      </c>
    </row>
    <row r="497" spans="1:11" x14ac:dyDescent="0.25">
      <c r="A497">
        <v>2169</v>
      </c>
      <c r="B497">
        <v>336113.2746</v>
      </c>
      <c r="C497">
        <v>3064825.6822000002</v>
      </c>
      <c r="D497" t="s">
        <v>264</v>
      </c>
      <c r="E497" t="str">
        <f>ROUNDUP(B497,3)&amp;"-"&amp;ROUNDUP(C497,3)</f>
        <v>336113.275-3064825.683</v>
      </c>
      <c r="F497" t="str">
        <f>E497&amp;"-"&amp;D497</f>
        <v>336113.275-3064825.683-BAN</v>
      </c>
      <c r="G497">
        <f t="shared" si="25"/>
        <v>2169</v>
      </c>
      <c r="H497" t="e">
        <f>VLOOKUP(G497,#REF!,1,0)</f>
        <v>#REF!</v>
      </c>
      <c r="I497" t="str">
        <f t="shared" si="27"/>
        <v>336113.2746BAN</v>
      </c>
      <c r="J497" t="str">
        <f t="shared" si="28"/>
        <v>3064825.6822BAN</v>
      </c>
      <c r="K497">
        <f t="shared" si="26"/>
        <v>2169</v>
      </c>
    </row>
    <row r="498" spans="1:11" x14ac:dyDescent="0.25">
      <c r="A498">
        <v>2170</v>
      </c>
      <c r="B498">
        <v>336121.59960000002</v>
      </c>
      <c r="C498">
        <v>3064853.5495000002</v>
      </c>
      <c r="D498" t="s">
        <v>264</v>
      </c>
      <c r="E498" t="str">
        <f>ROUNDUP(B498,3)&amp;"-"&amp;ROUNDUP(C498,3)</f>
        <v>336121.6-3064853.55</v>
      </c>
      <c r="F498" t="str">
        <f>E498&amp;"-"&amp;D498</f>
        <v>336121.6-3064853.55-BAN</v>
      </c>
      <c r="G498">
        <f t="shared" si="25"/>
        <v>2170</v>
      </c>
      <c r="H498" t="e">
        <f>VLOOKUP(G498,#REF!,1,0)</f>
        <v>#REF!</v>
      </c>
      <c r="I498" t="str">
        <f t="shared" si="27"/>
        <v>336121.5996BAN</v>
      </c>
      <c r="J498" t="str">
        <f t="shared" si="28"/>
        <v>3064853.5495BAN</v>
      </c>
      <c r="K498">
        <f t="shared" si="26"/>
        <v>2170</v>
      </c>
    </row>
    <row r="499" spans="1:11" x14ac:dyDescent="0.25">
      <c r="A499">
        <v>2171</v>
      </c>
      <c r="B499">
        <v>336131.8077</v>
      </c>
      <c r="C499">
        <v>3064885.0410000002</v>
      </c>
      <c r="D499" t="s">
        <v>264</v>
      </c>
      <c r="E499" t="str">
        <f>ROUNDUP(B499,3)&amp;"-"&amp;ROUNDUP(C499,3)</f>
        <v>336131.808-3064885.041</v>
      </c>
      <c r="F499" t="str">
        <f>E499&amp;"-"&amp;D499</f>
        <v>336131.808-3064885.041-BAN</v>
      </c>
      <c r="G499">
        <f t="shared" si="25"/>
        <v>2171</v>
      </c>
      <c r="H499" t="e">
        <f>VLOOKUP(G499,#REF!,1,0)</f>
        <v>#REF!</v>
      </c>
      <c r="I499" t="str">
        <f t="shared" si="27"/>
        <v>336131.8077BAN</v>
      </c>
      <c r="J499" t="str">
        <f t="shared" si="28"/>
        <v>3064885.041BAN</v>
      </c>
      <c r="K499">
        <f t="shared" si="26"/>
        <v>2171</v>
      </c>
    </row>
    <row r="500" spans="1:11" x14ac:dyDescent="0.25">
      <c r="A500">
        <v>2172</v>
      </c>
      <c r="B500">
        <v>336135.81209999998</v>
      </c>
      <c r="C500">
        <v>3064909.9251999999</v>
      </c>
      <c r="D500" t="s">
        <v>264</v>
      </c>
      <c r="E500" t="str">
        <f>ROUNDUP(B500,3)&amp;"-"&amp;ROUNDUP(C500,3)</f>
        <v>336135.813-3064909.926</v>
      </c>
      <c r="F500" t="str">
        <f>E500&amp;"-"&amp;D500</f>
        <v>336135.813-3064909.926-BAN</v>
      </c>
      <c r="G500">
        <f t="shared" si="25"/>
        <v>2172</v>
      </c>
      <c r="H500" t="e">
        <f>VLOOKUP(G500,#REF!,1,0)</f>
        <v>#REF!</v>
      </c>
      <c r="I500" t="str">
        <f t="shared" si="27"/>
        <v>336135.8121BAN</v>
      </c>
      <c r="J500" t="str">
        <f t="shared" si="28"/>
        <v>3064909.9252BAN</v>
      </c>
      <c r="K500">
        <f t="shared" si="26"/>
        <v>2172</v>
      </c>
    </row>
    <row r="501" spans="1:11" x14ac:dyDescent="0.25">
      <c r="A501">
        <v>2173</v>
      </c>
      <c r="B501">
        <v>336142.29460000002</v>
      </c>
      <c r="C501">
        <v>3064937.2089999998</v>
      </c>
      <c r="D501" t="s">
        <v>264</v>
      </c>
      <c r="E501" t="str">
        <f>ROUNDUP(B501,3)&amp;"-"&amp;ROUNDUP(C501,3)</f>
        <v>336142.295-3064937.209</v>
      </c>
      <c r="F501" t="str">
        <f>E501&amp;"-"&amp;D501</f>
        <v>336142.295-3064937.209-BAN</v>
      </c>
      <c r="G501">
        <f t="shared" si="25"/>
        <v>2173</v>
      </c>
      <c r="H501" t="e">
        <f>VLOOKUP(G501,#REF!,1,0)</f>
        <v>#REF!</v>
      </c>
      <c r="I501" t="str">
        <f t="shared" si="27"/>
        <v>336142.2946BAN</v>
      </c>
      <c r="J501" t="str">
        <f t="shared" si="28"/>
        <v>3064937.209BAN</v>
      </c>
      <c r="K501">
        <f t="shared" si="26"/>
        <v>2173</v>
      </c>
    </row>
    <row r="502" spans="1:11" x14ac:dyDescent="0.25">
      <c r="A502">
        <v>2174</v>
      </c>
      <c r="B502">
        <v>336150.67680000002</v>
      </c>
      <c r="C502">
        <v>3064969.3330999999</v>
      </c>
      <c r="D502" t="s">
        <v>264</v>
      </c>
      <c r="E502" t="str">
        <f>ROUNDUP(B502,3)&amp;"-"&amp;ROUNDUP(C502,3)</f>
        <v>336150.677-3064969.334</v>
      </c>
      <c r="F502" t="str">
        <f>E502&amp;"-"&amp;D502</f>
        <v>336150.677-3064969.334-BAN</v>
      </c>
      <c r="G502">
        <f t="shared" si="25"/>
        <v>2174</v>
      </c>
      <c r="H502" t="e">
        <f>VLOOKUP(G502,#REF!,1,0)</f>
        <v>#REF!</v>
      </c>
      <c r="I502" t="str">
        <f t="shared" si="27"/>
        <v>336150.6768BAN</v>
      </c>
      <c r="J502" t="str">
        <f t="shared" si="28"/>
        <v>3064969.3331BAN</v>
      </c>
      <c r="K502">
        <f t="shared" si="26"/>
        <v>2174</v>
      </c>
    </row>
    <row r="503" spans="1:11" x14ac:dyDescent="0.25">
      <c r="A503">
        <v>2175</v>
      </c>
      <c r="B503">
        <v>336158.25079999998</v>
      </c>
      <c r="C503">
        <v>3064986.8700999999</v>
      </c>
      <c r="D503" t="s">
        <v>264</v>
      </c>
      <c r="E503" t="str">
        <f>ROUNDUP(B503,3)&amp;"-"&amp;ROUNDUP(C503,3)</f>
        <v>336158.251-3064986.871</v>
      </c>
      <c r="F503" t="str">
        <f>E503&amp;"-"&amp;D503</f>
        <v>336158.251-3064986.871-BAN</v>
      </c>
      <c r="G503">
        <f t="shared" si="25"/>
        <v>2175</v>
      </c>
      <c r="H503" t="e">
        <f>VLOOKUP(G503,#REF!,1,0)</f>
        <v>#REF!</v>
      </c>
      <c r="I503" t="str">
        <f t="shared" si="27"/>
        <v>336158.2508BAN</v>
      </c>
      <c r="J503" t="str">
        <f t="shared" si="28"/>
        <v>3064986.8701BAN</v>
      </c>
      <c r="K503">
        <f t="shared" si="26"/>
        <v>2175</v>
      </c>
    </row>
    <row r="504" spans="1:11" x14ac:dyDescent="0.25">
      <c r="A504">
        <v>2176</v>
      </c>
      <c r="B504">
        <v>336169.77789999999</v>
      </c>
      <c r="C504">
        <v>3065025.4903000002</v>
      </c>
      <c r="D504" t="s">
        <v>264</v>
      </c>
      <c r="E504" t="str">
        <f>ROUNDUP(B504,3)&amp;"-"&amp;ROUNDUP(C504,3)</f>
        <v>336169.778-3065025.491</v>
      </c>
      <c r="F504" t="str">
        <f>E504&amp;"-"&amp;D504</f>
        <v>336169.778-3065025.491-BAN</v>
      </c>
      <c r="G504">
        <f t="shared" si="25"/>
        <v>2176</v>
      </c>
      <c r="H504" t="e">
        <f>VLOOKUP(G504,#REF!,1,0)</f>
        <v>#REF!</v>
      </c>
      <c r="I504" t="str">
        <f t="shared" si="27"/>
        <v>336169.7779BAN</v>
      </c>
      <c r="J504" t="str">
        <f t="shared" si="28"/>
        <v>3065025.4903BAN</v>
      </c>
      <c r="K504">
        <f t="shared" si="26"/>
        <v>2176</v>
      </c>
    </row>
    <row r="505" spans="1:11" x14ac:dyDescent="0.25">
      <c r="A505">
        <v>2177</v>
      </c>
      <c r="B505">
        <v>336178.63189999998</v>
      </c>
      <c r="C505">
        <v>3065047.2677000002</v>
      </c>
      <c r="D505" t="s">
        <v>264</v>
      </c>
      <c r="E505" t="str">
        <f>ROUNDUP(B505,3)&amp;"-"&amp;ROUNDUP(C505,3)</f>
        <v>336178.632-3065047.268</v>
      </c>
      <c r="F505" t="str">
        <f>E505&amp;"-"&amp;D505</f>
        <v>336178.632-3065047.268-BAN</v>
      </c>
      <c r="G505">
        <f t="shared" si="25"/>
        <v>2177</v>
      </c>
      <c r="H505" t="e">
        <f>VLOOKUP(G505,#REF!,1,0)</f>
        <v>#REF!</v>
      </c>
      <c r="I505" t="str">
        <f t="shared" si="27"/>
        <v>336178.6319BAN</v>
      </c>
      <c r="J505" t="str">
        <f t="shared" si="28"/>
        <v>3065047.2677BAN</v>
      </c>
      <c r="K505">
        <f t="shared" si="26"/>
        <v>2177</v>
      </c>
    </row>
    <row r="506" spans="1:11" x14ac:dyDescent="0.25">
      <c r="A506">
        <v>2178</v>
      </c>
      <c r="B506">
        <v>336189.92310000001</v>
      </c>
      <c r="C506">
        <v>3065068.4038999998</v>
      </c>
      <c r="D506" t="s">
        <v>264</v>
      </c>
      <c r="E506" t="str">
        <f>ROUNDUP(B506,3)&amp;"-"&amp;ROUNDUP(C506,3)</f>
        <v>336189.924-3065068.404</v>
      </c>
      <c r="F506" t="str">
        <f>E506&amp;"-"&amp;D506</f>
        <v>336189.924-3065068.404-BAN</v>
      </c>
      <c r="G506">
        <f t="shared" si="25"/>
        <v>2178</v>
      </c>
      <c r="H506" t="e">
        <f>VLOOKUP(G506,#REF!,1,0)</f>
        <v>#REF!</v>
      </c>
      <c r="I506" t="str">
        <f t="shared" si="27"/>
        <v>336189.9231BAN</v>
      </c>
      <c r="J506" t="str">
        <f t="shared" si="28"/>
        <v>3065068.4039BAN</v>
      </c>
      <c r="K506">
        <f t="shared" si="26"/>
        <v>2178</v>
      </c>
    </row>
    <row r="507" spans="1:11" x14ac:dyDescent="0.25">
      <c r="A507">
        <v>2179</v>
      </c>
      <c r="B507">
        <v>336203.00719999999</v>
      </c>
      <c r="C507">
        <v>3065086.4747000001</v>
      </c>
      <c r="D507" t="s">
        <v>264</v>
      </c>
      <c r="E507" t="str">
        <f>ROUNDUP(B507,3)&amp;"-"&amp;ROUNDUP(C507,3)</f>
        <v>336203.008-3065086.475</v>
      </c>
      <c r="F507" t="str">
        <f>E507&amp;"-"&amp;D507</f>
        <v>336203.008-3065086.475-BAN</v>
      </c>
      <c r="G507">
        <f t="shared" si="25"/>
        <v>2179</v>
      </c>
      <c r="H507" t="e">
        <f>VLOOKUP(G507,#REF!,1,0)</f>
        <v>#REF!</v>
      </c>
      <c r="I507" t="str">
        <f t="shared" si="27"/>
        <v>336203.0072BAN</v>
      </c>
      <c r="J507" t="str">
        <f t="shared" si="28"/>
        <v>3065086.4747BAN</v>
      </c>
      <c r="K507">
        <f t="shared" si="26"/>
        <v>2179</v>
      </c>
    </row>
    <row r="508" spans="1:11" x14ac:dyDescent="0.25">
      <c r="A508">
        <v>2180</v>
      </c>
      <c r="B508">
        <v>336217.88439999998</v>
      </c>
      <c r="C508">
        <v>3065101.4802000001</v>
      </c>
      <c r="D508" t="s">
        <v>264</v>
      </c>
      <c r="E508" t="str">
        <f>ROUNDUP(B508,3)&amp;"-"&amp;ROUNDUP(C508,3)</f>
        <v>336217.885-3065101.481</v>
      </c>
      <c r="F508" t="str">
        <f>E508&amp;"-"&amp;D508</f>
        <v>336217.885-3065101.481-BAN</v>
      </c>
      <c r="G508">
        <f t="shared" si="25"/>
        <v>2180</v>
      </c>
      <c r="H508" t="e">
        <f>VLOOKUP(G508,#REF!,1,0)</f>
        <v>#REF!</v>
      </c>
      <c r="I508" t="str">
        <f t="shared" si="27"/>
        <v>336217.8844BAN</v>
      </c>
      <c r="J508" t="str">
        <f t="shared" si="28"/>
        <v>3065101.4802BAN</v>
      </c>
      <c r="K508">
        <f t="shared" si="26"/>
        <v>2180</v>
      </c>
    </row>
    <row r="509" spans="1:11" x14ac:dyDescent="0.25">
      <c r="A509">
        <v>2181</v>
      </c>
      <c r="B509">
        <v>336227.77659999998</v>
      </c>
      <c r="C509">
        <v>3065109.5581</v>
      </c>
      <c r="D509" t="s">
        <v>264</v>
      </c>
      <c r="E509" t="str">
        <f>ROUNDUP(B509,3)&amp;"-"&amp;ROUNDUP(C509,3)</f>
        <v>336227.777-3065109.559</v>
      </c>
      <c r="F509" t="str">
        <f>E509&amp;"-"&amp;D509</f>
        <v>336227.777-3065109.559-BAN</v>
      </c>
      <c r="G509">
        <f t="shared" si="25"/>
        <v>2181</v>
      </c>
      <c r="H509" t="e">
        <f>VLOOKUP(G509,#REF!,1,0)</f>
        <v>#REF!</v>
      </c>
      <c r="I509" t="str">
        <f t="shared" si="27"/>
        <v>336227.7766BAN</v>
      </c>
      <c r="J509" t="str">
        <f t="shared" si="28"/>
        <v>3065109.5581BAN</v>
      </c>
      <c r="K509">
        <f t="shared" si="26"/>
        <v>2181</v>
      </c>
    </row>
    <row r="510" spans="1:11" x14ac:dyDescent="0.25">
      <c r="A510">
        <v>2182</v>
      </c>
      <c r="B510">
        <v>336241.98499999999</v>
      </c>
      <c r="C510">
        <v>3065120.3149000001</v>
      </c>
      <c r="D510" t="s">
        <v>264</v>
      </c>
      <c r="E510" t="str">
        <f>ROUNDUP(B510,3)&amp;"-"&amp;ROUNDUP(C510,3)</f>
        <v>336241.985-3065120.315</v>
      </c>
      <c r="F510" t="str">
        <f>E510&amp;"-"&amp;D510</f>
        <v>336241.985-3065120.315-BAN</v>
      </c>
      <c r="G510">
        <f t="shared" si="25"/>
        <v>2182</v>
      </c>
      <c r="H510" t="e">
        <f>VLOOKUP(G510,#REF!,1,0)</f>
        <v>#REF!</v>
      </c>
      <c r="I510" t="str">
        <f t="shared" si="27"/>
        <v>336241.985BAN</v>
      </c>
      <c r="J510" t="str">
        <f t="shared" si="28"/>
        <v>3065120.3149BAN</v>
      </c>
      <c r="K510">
        <f t="shared" si="26"/>
        <v>2182</v>
      </c>
    </row>
    <row r="511" spans="1:11" x14ac:dyDescent="0.25">
      <c r="A511">
        <v>2183</v>
      </c>
      <c r="B511">
        <v>336262.24939999997</v>
      </c>
      <c r="C511">
        <v>3065126.7324000001</v>
      </c>
      <c r="D511" t="s">
        <v>264</v>
      </c>
      <c r="E511" t="str">
        <f>ROUNDUP(B511,3)&amp;"-"&amp;ROUNDUP(C511,3)</f>
        <v>336262.25-3065126.733</v>
      </c>
      <c r="F511" t="str">
        <f>E511&amp;"-"&amp;D511</f>
        <v>336262.25-3065126.733-BAN</v>
      </c>
      <c r="G511">
        <f t="shared" si="25"/>
        <v>2183</v>
      </c>
      <c r="H511" t="e">
        <f>VLOOKUP(G511,#REF!,1,0)</f>
        <v>#REF!</v>
      </c>
      <c r="I511" t="str">
        <f t="shared" si="27"/>
        <v>336262.2494BAN</v>
      </c>
      <c r="J511" t="str">
        <f t="shared" si="28"/>
        <v>3065126.7324BAN</v>
      </c>
      <c r="K511">
        <f t="shared" si="26"/>
        <v>2183</v>
      </c>
    </row>
    <row r="512" spans="1:11" x14ac:dyDescent="0.25">
      <c r="A512">
        <v>2184</v>
      </c>
      <c r="B512">
        <v>336271.53210000001</v>
      </c>
      <c r="C512">
        <v>3065131.3514</v>
      </c>
      <c r="D512" t="s">
        <v>264</v>
      </c>
      <c r="E512" t="str">
        <f>ROUNDUP(B512,3)&amp;"-"&amp;ROUNDUP(C512,3)</f>
        <v>336271.533-3065131.352</v>
      </c>
      <c r="F512" t="str">
        <f>E512&amp;"-"&amp;D512</f>
        <v>336271.533-3065131.352-BAN</v>
      </c>
      <c r="G512">
        <f t="shared" si="25"/>
        <v>2184</v>
      </c>
      <c r="H512" t="e">
        <f>VLOOKUP(G512,#REF!,1,0)</f>
        <v>#REF!</v>
      </c>
      <c r="I512" t="str">
        <f t="shared" si="27"/>
        <v>336271.5321BAN</v>
      </c>
      <c r="J512" t="str">
        <f t="shared" si="28"/>
        <v>3065131.3514BAN</v>
      </c>
      <c r="K512">
        <f t="shared" si="26"/>
        <v>2184</v>
      </c>
    </row>
    <row r="513" spans="1:11" x14ac:dyDescent="0.25">
      <c r="A513">
        <v>2185</v>
      </c>
      <c r="B513">
        <v>336370.00890000002</v>
      </c>
      <c r="C513">
        <v>3063842.5008</v>
      </c>
      <c r="D513" t="s">
        <v>264</v>
      </c>
      <c r="E513" t="str">
        <f>ROUNDUP(B513,3)&amp;"-"&amp;ROUNDUP(C513,3)</f>
        <v>336370.009-3063842.501</v>
      </c>
      <c r="F513" t="str">
        <f>E513&amp;"-"&amp;D513</f>
        <v>336370.009-3063842.501-BAN</v>
      </c>
      <c r="G513">
        <f t="shared" si="25"/>
        <v>2185</v>
      </c>
      <c r="H513" t="e">
        <f>VLOOKUP(G513,#REF!,1,0)</f>
        <v>#REF!</v>
      </c>
      <c r="I513" t="str">
        <f t="shared" si="27"/>
        <v>336370.0089BAN</v>
      </c>
      <c r="J513" t="str">
        <f t="shared" si="28"/>
        <v>3063842.5008BAN</v>
      </c>
      <c r="K513">
        <f t="shared" si="26"/>
        <v>2185</v>
      </c>
    </row>
    <row r="514" spans="1:11" x14ac:dyDescent="0.25">
      <c r="A514">
        <v>2186</v>
      </c>
      <c r="B514">
        <v>336360.3101</v>
      </c>
      <c r="C514">
        <v>3063864.5048000002</v>
      </c>
      <c r="D514" t="s">
        <v>264</v>
      </c>
      <c r="E514" t="str">
        <f>ROUNDUP(B514,3)&amp;"-"&amp;ROUNDUP(C514,3)</f>
        <v>336360.311-3063864.505</v>
      </c>
      <c r="F514" t="str">
        <f>E514&amp;"-"&amp;D514</f>
        <v>336360.311-3063864.505-BAN</v>
      </c>
      <c r="G514">
        <f t="shared" si="25"/>
        <v>2186</v>
      </c>
      <c r="H514" t="e">
        <f>VLOOKUP(G514,#REF!,1,0)</f>
        <v>#REF!</v>
      </c>
      <c r="I514" t="str">
        <f t="shared" si="27"/>
        <v>336360.3101BAN</v>
      </c>
      <c r="J514" t="str">
        <f t="shared" si="28"/>
        <v>3063864.5048BAN</v>
      </c>
      <c r="K514">
        <f t="shared" si="26"/>
        <v>2186</v>
      </c>
    </row>
    <row r="515" spans="1:11" x14ac:dyDescent="0.25">
      <c r="A515">
        <v>2187</v>
      </c>
      <c r="B515">
        <v>336335.39399999997</v>
      </c>
      <c r="C515">
        <v>3063869.8114999998</v>
      </c>
      <c r="D515" t="s">
        <v>264</v>
      </c>
      <c r="E515" t="str">
        <f>ROUNDUP(B515,3)&amp;"-"&amp;ROUNDUP(C515,3)</f>
        <v>336335.394-3063869.812</v>
      </c>
      <c r="F515" t="str">
        <f>E515&amp;"-"&amp;D515</f>
        <v>336335.394-3063869.812-BAN</v>
      </c>
      <c r="G515">
        <f t="shared" ref="G515:G578" si="29">A515</f>
        <v>2187</v>
      </c>
      <c r="H515" t="e">
        <f>VLOOKUP(G515,#REF!,1,0)</f>
        <v>#REF!</v>
      </c>
      <c r="I515" t="str">
        <f t="shared" si="27"/>
        <v>336335.394BAN</v>
      </c>
      <c r="J515" t="str">
        <f t="shared" si="28"/>
        <v>3063869.8115BAN</v>
      </c>
      <c r="K515">
        <f t="shared" ref="K515:K578" si="30">G515</f>
        <v>2187</v>
      </c>
    </row>
    <row r="516" spans="1:11" x14ac:dyDescent="0.25">
      <c r="A516">
        <v>2188</v>
      </c>
      <c r="B516">
        <v>336309.46519999998</v>
      </c>
      <c r="C516">
        <v>3063874.1376</v>
      </c>
      <c r="D516" t="s">
        <v>264</v>
      </c>
      <c r="E516" t="str">
        <f>ROUNDUP(B516,3)&amp;"-"&amp;ROUNDUP(C516,3)</f>
        <v>336309.466-3063874.138</v>
      </c>
      <c r="F516" t="str">
        <f>E516&amp;"-"&amp;D516</f>
        <v>336309.466-3063874.138-BAN</v>
      </c>
      <c r="G516">
        <f t="shared" si="29"/>
        <v>2188</v>
      </c>
      <c r="H516" t="e">
        <f>VLOOKUP(G516,#REF!,1,0)</f>
        <v>#REF!</v>
      </c>
      <c r="I516" t="str">
        <f t="shared" si="27"/>
        <v>336309.4652BAN</v>
      </c>
      <c r="J516" t="str">
        <f t="shared" si="28"/>
        <v>3063874.1376BAN</v>
      </c>
      <c r="K516">
        <f t="shared" si="30"/>
        <v>2188</v>
      </c>
    </row>
    <row r="517" spans="1:11" x14ac:dyDescent="0.25">
      <c r="A517">
        <v>2189</v>
      </c>
      <c r="B517">
        <v>336284.54920000001</v>
      </c>
      <c r="C517">
        <v>3063879.4443999999</v>
      </c>
      <c r="D517" t="s">
        <v>264</v>
      </c>
      <c r="E517" t="str">
        <f>ROUNDUP(B517,3)&amp;"-"&amp;ROUNDUP(C517,3)</f>
        <v>336284.55-3063879.445</v>
      </c>
      <c r="F517" t="str">
        <f>E517&amp;"-"&amp;D517</f>
        <v>336284.55-3063879.445-BAN</v>
      </c>
      <c r="G517">
        <f t="shared" si="29"/>
        <v>2189</v>
      </c>
      <c r="H517" t="e">
        <f>VLOOKUP(G517,#REF!,1,0)</f>
        <v>#REF!</v>
      </c>
      <c r="I517" t="str">
        <f t="shared" si="27"/>
        <v>336284.5492BAN</v>
      </c>
      <c r="J517" t="str">
        <f t="shared" si="28"/>
        <v>3063879.4444BAN</v>
      </c>
      <c r="K517">
        <f t="shared" si="30"/>
        <v>2189</v>
      </c>
    </row>
    <row r="518" spans="1:11" x14ac:dyDescent="0.25">
      <c r="A518">
        <v>2190</v>
      </c>
      <c r="B518">
        <v>336273.58669999999</v>
      </c>
      <c r="C518">
        <v>3063883.8558</v>
      </c>
      <c r="D518" t="s">
        <v>264</v>
      </c>
      <c r="E518" t="str">
        <f>ROUNDUP(B518,3)&amp;"-"&amp;ROUNDUP(C518,3)</f>
        <v>336273.587-3063883.856</v>
      </c>
      <c r="F518" t="str">
        <f>E518&amp;"-"&amp;D518</f>
        <v>336273.587-3063883.856-BAN</v>
      </c>
      <c r="G518">
        <f t="shared" si="29"/>
        <v>2190</v>
      </c>
      <c r="H518" t="e">
        <f>VLOOKUP(G518,#REF!,1,0)</f>
        <v>#REF!</v>
      </c>
      <c r="I518" t="str">
        <f t="shared" si="27"/>
        <v>336273.5867BAN</v>
      </c>
      <c r="J518" t="str">
        <f t="shared" si="28"/>
        <v>3063883.8558BAN</v>
      </c>
      <c r="K518">
        <f t="shared" si="30"/>
        <v>2190</v>
      </c>
    </row>
    <row r="519" spans="1:11" x14ac:dyDescent="0.25">
      <c r="A519">
        <v>2191</v>
      </c>
      <c r="B519">
        <v>336266.65509999997</v>
      </c>
      <c r="C519">
        <v>3063886.6450999998</v>
      </c>
      <c r="D519" t="s">
        <v>264</v>
      </c>
      <c r="E519" t="str">
        <f>ROUNDUP(B519,3)&amp;"-"&amp;ROUNDUP(C519,3)</f>
        <v>336266.656-3063886.646</v>
      </c>
      <c r="F519" t="str">
        <f>E519&amp;"-"&amp;D519</f>
        <v>336266.656-3063886.646-BAN</v>
      </c>
      <c r="G519">
        <f t="shared" si="29"/>
        <v>2191</v>
      </c>
      <c r="H519" t="e">
        <f>VLOOKUP(G519,#REF!,1,0)</f>
        <v>#REF!</v>
      </c>
      <c r="I519" t="str">
        <f t="shared" si="27"/>
        <v>336266.6551BAN</v>
      </c>
      <c r="J519" t="str">
        <f t="shared" si="28"/>
        <v>3063886.6451BAN</v>
      </c>
      <c r="K519">
        <f t="shared" si="30"/>
        <v>2191</v>
      </c>
    </row>
    <row r="520" spans="1:11" x14ac:dyDescent="0.25">
      <c r="A520">
        <v>2192</v>
      </c>
      <c r="B520">
        <v>336266.9497</v>
      </c>
      <c r="C520">
        <v>3063908.5145</v>
      </c>
      <c r="D520" t="s">
        <v>264</v>
      </c>
      <c r="E520" t="str">
        <f>ROUNDUP(B520,3)&amp;"-"&amp;ROUNDUP(C520,3)</f>
        <v>336266.95-3063908.515</v>
      </c>
      <c r="F520" t="str">
        <f>E520&amp;"-"&amp;D520</f>
        <v>336266.95-3063908.515-BAN</v>
      </c>
      <c r="G520">
        <f t="shared" si="29"/>
        <v>2192</v>
      </c>
      <c r="H520" t="e">
        <f>VLOOKUP(G520,#REF!,1,0)</f>
        <v>#REF!</v>
      </c>
      <c r="I520" t="str">
        <f t="shared" si="27"/>
        <v>336266.9497BAN</v>
      </c>
      <c r="J520" t="str">
        <f t="shared" si="28"/>
        <v>3063908.5145BAN</v>
      </c>
      <c r="K520">
        <f t="shared" si="30"/>
        <v>2192</v>
      </c>
    </row>
    <row r="521" spans="1:11" x14ac:dyDescent="0.25">
      <c r="A521">
        <v>2193</v>
      </c>
      <c r="B521">
        <v>336271.24160000001</v>
      </c>
      <c r="C521">
        <v>3063930.3300999999</v>
      </c>
      <c r="D521" t="s">
        <v>264</v>
      </c>
      <c r="E521" t="str">
        <f>ROUNDUP(B521,3)&amp;"-"&amp;ROUNDUP(C521,3)</f>
        <v>336271.242-3063930.331</v>
      </c>
      <c r="F521" t="str">
        <f>E521&amp;"-"&amp;D521</f>
        <v>336271.242-3063930.331-BAN</v>
      </c>
      <c r="G521">
        <f t="shared" si="29"/>
        <v>2193</v>
      </c>
      <c r="H521" t="e">
        <f>VLOOKUP(G521,#REF!,1,0)</f>
        <v>#REF!</v>
      </c>
      <c r="I521" t="str">
        <f t="shared" si="27"/>
        <v>336271.2416BAN</v>
      </c>
      <c r="J521" t="str">
        <f t="shared" si="28"/>
        <v>3063930.3301BAN</v>
      </c>
      <c r="K521">
        <f t="shared" si="30"/>
        <v>2193</v>
      </c>
    </row>
    <row r="522" spans="1:11" x14ac:dyDescent="0.25">
      <c r="A522">
        <v>2194</v>
      </c>
      <c r="B522">
        <v>336274.5073</v>
      </c>
      <c r="C522">
        <v>3063950.1710000001</v>
      </c>
      <c r="D522" t="s">
        <v>264</v>
      </c>
      <c r="E522" t="str">
        <f>ROUNDUP(B522,3)&amp;"-"&amp;ROUNDUP(C522,3)</f>
        <v>336274.508-3063950.171</v>
      </c>
      <c r="F522" t="str">
        <f>E522&amp;"-"&amp;D522</f>
        <v>336274.508-3063950.171-BAN</v>
      </c>
      <c r="G522">
        <f t="shared" si="29"/>
        <v>2194</v>
      </c>
      <c r="H522" t="e">
        <f>VLOOKUP(G522,#REF!,1,0)</f>
        <v>#REF!</v>
      </c>
      <c r="I522" t="str">
        <f t="shared" si="27"/>
        <v>336274.5073BAN</v>
      </c>
      <c r="J522" t="str">
        <f t="shared" si="28"/>
        <v>3063950.171BAN</v>
      </c>
      <c r="K522">
        <f t="shared" si="30"/>
        <v>2194</v>
      </c>
    </row>
    <row r="523" spans="1:11" x14ac:dyDescent="0.25">
      <c r="A523">
        <v>2195</v>
      </c>
      <c r="B523">
        <v>336269.33669999999</v>
      </c>
      <c r="C523">
        <v>3063962.1850999999</v>
      </c>
      <c r="D523" t="s">
        <v>264</v>
      </c>
      <c r="E523" t="str">
        <f>ROUNDUP(B523,3)&amp;"-"&amp;ROUNDUP(C523,3)</f>
        <v>336269.337-3063962.186</v>
      </c>
      <c r="F523" t="str">
        <f>E523&amp;"-"&amp;D523</f>
        <v>336269.337-3063962.186-BAN</v>
      </c>
      <c r="G523">
        <f t="shared" si="29"/>
        <v>2195</v>
      </c>
      <c r="H523" t="e">
        <f>VLOOKUP(G523,#REF!,1,0)</f>
        <v>#REF!</v>
      </c>
      <c r="I523" t="str">
        <f t="shared" si="27"/>
        <v>336269.3367BAN</v>
      </c>
      <c r="J523" t="str">
        <f t="shared" si="28"/>
        <v>3063962.1851BAN</v>
      </c>
      <c r="K523">
        <f t="shared" si="30"/>
        <v>2195</v>
      </c>
    </row>
    <row r="524" spans="1:11" x14ac:dyDescent="0.25">
      <c r="A524">
        <v>2196</v>
      </c>
      <c r="B524">
        <v>336238.74949999998</v>
      </c>
      <c r="C524">
        <v>3063411.2719000001</v>
      </c>
      <c r="D524" t="s">
        <v>264</v>
      </c>
      <c r="E524" t="str">
        <f>ROUNDUP(B524,3)&amp;"-"&amp;ROUNDUP(C524,3)</f>
        <v>336238.75-3063411.272</v>
      </c>
      <c r="F524" t="str">
        <f>E524&amp;"-"&amp;D524</f>
        <v>336238.75-3063411.272-BAN</v>
      </c>
      <c r="G524">
        <f t="shared" si="29"/>
        <v>2196</v>
      </c>
      <c r="H524" t="e">
        <f>VLOOKUP(G524,#REF!,1,0)</f>
        <v>#REF!</v>
      </c>
      <c r="I524" t="str">
        <f t="shared" si="27"/>
        <v>336238.7495BAN</v>
      </c>
      <c r="J524" t="str">
        <f t="shared" si="28"/>
        <v>3063411.2719BAN</v>
      </c>
      <c r="K524">
        <f t="shared" si="30"/>
        <v>2196</v>
      </c>
    </row>
    <row r="525" spans="1:11" x14ac:dyDescent="0.25">
      <c r="A525">
        <v>2197</v>
      </c>
      <c r="B525">
        <v>336237.84</v>
      </c>
      <c r="C525">
        <v>3063417.6260000002</v>
      </c>
      <c r="D525" t="s">
        <v>264</v>
      </c>
      <c r="E525" t="str">
        <f>ROUNDUP(B525,3)&amp;"-"&amp;ROUNDUP(C525,3)</f>
        <v>336237.84-3063417.626</v>
      </c>
      <c r="F525" t="str">
        <f>E525&amp;"-"&amp;D525</f>
        <v>336237.84-3063417.626-BAN</v>
      </c>
      <c r="G525">
        <f t="shared" si="29"/>
        <v>2197</v>
      </c>
      <c r="H525" t="e">
        <f>VLOOKUP(G525,#REF!,1,0)</f>
        <v>#REF!</v>
      </c>
      <c r="I525" t="str">
        <f t="shared" si="27"/>
        <v>336237.84BAN</v>
      </c>
      <c r="J525" t="str">
        <f t="shared" si="28"/>
        <v>3063417.626BAN</v>
      </c>
      <c r="K525">
        <f t="shared" si="30"/>
        <v>2197</v>
      </c>
    </row>
    <row r="526" spans="1:11" x14ac:dyDescent="0.25">
      <c r="A526">
        <v>2198</v>
      </c>
      <c r="B526">
        <v>336231.6433</v>
      </c>
      <c r="C526">
        <v>3063429.9877999998</v>
      </c>
      <c r="D526" t="s">
        <v>264</v>
      </c>
      <c r="E526" t="str">
        <f>ROUNDUP(B526,3)&amp;"-"&amp;ROUNDUP(C526,3)</f>
        <v>336231.644-3063429.988</v>
      </c>
      <c r="F526" t="str">
        <f>E526&amp;"-"&amp;D526</f>
        <v>336231.644-3063429.988-BAN</v>
      </c>
      <c r="G526">
        <f t="shared" si="29"/>
        <v>2198</v>
      </c>
      <c r="H526" t="e">
        <f>VLOOKUP(G526,#REF!,1,0)</f>
        <v>#REF!</v>
      </c>
      <c r="I526" t="str">
        <f t="shared" si="27"/>
        <v>336231.6433BAN</v>
      </c>
      <c r="J526" t="str">
        <f t="shared" si="28"/>
        <v>3063429.9878BAN</v>
      </c>
      <c r="K526">
        <f t="shared" si="30"/>
        <v>2198</v>
      </c>
    </row>
    <row r="527" spans="1:11" x14ac:dyDescent="0.25">
      <c r="A527">
        <v>2199</v>
      </c>
      <c r="B527">
        <v>336227.84480000002</v>
      </c>
      <c r="C527">
        <v>3063434.7348000002</v>
      </c>
      <c r="D527" t="s">
        <v>264</v>
      </c>
      <c r="E527" t="str">
        <f>ROUNDUP(B527,3)&amp;"-"&amp;ROUNDUP(C527,3)</f>
        <v>336227.845-3063434.735</v>
      </c>
      <c r="F527" t="str">
        <f>E527&amp;"-"&amp;D527</f>
        <v>336227.845-3063434.735-BAN</v>
      </c>
      <c r="G527">
        <f t="shared" si="29"/>
        <v>2199</v>
      </c>
      <c r="H527" t="e">
        <f>VLOOKUP(G527,#REF!,1,0)</f>
        <v>#REF!</v>
      </c>
      <c r="I527" t="str">
        <f t="shared" si="27"/>
        <v>336227.8448BAN</v>
      </c>
      <c r="J527" t="str">
        <f t="shared" si="28"/>
        <v>3063434.7348BAN</v>
      </c>
      <c r="K527">
        <f t="shared" si="30"/>
        <v>2199</v>
      </c>
    </row>
    <row r="528" spans="1:11" x14ac:dyDescent="0.25">
      <c r="A528">
        <v>2200</v>
      </c>
      <c r="B528">
        <v>336227.2219</v>
      </c>
      <c r="C528">
        <v>3063435.5133000002</v>
      </c>
      <c r="D528" t="s">
        <v>264</v>
      </c>
      <c r="E528" t="str">
        <f>ROUNDUP(B528,3)&amp;"-"&amp;ROUNDUP(C528,3)</f>
        <v>336227.222-3063435.514</v>
      </c>
      <c r="F528" t="str">
        <f>E528&amp;"-"&amp;D528</f>
        <v>336227.222-3063435.514-BAN</v>
      </c>
      <c r="G528">
        <f t="shared" si="29"/>
        <v>2200</v>
      </c>
      <c r="H528" t="e">
        <f>VLOOKUP(G528,#REF!,1,0)</f>
        <v>#REF!</v>
      </c>
      <c r="I528" t="str">
        <f t="shared" si="27"/>
        <v>336227.2219BAN</v>
      </c>
      <c r="J528" t="str">
        <f t="shared" si="28"/>
        <v>3063435.5133BAN</v>
      </c>
      <c r="K528">
        <f t="shared" si="30"/>
        <v>2200</v>
      </c>
    </row>
    <row r="529" spans="1:11" x14ac:dyDescent="0.25">
      <c r="A529">
        <v>2201</v>
      </c>
      <c r="B529">
        <v>336225.78810000001</v>
      </c>
      <c r="C529">
        <v>3063437.3051999998</v>
      </c>
      <c r="D529" t="s">
        <v>264</v>
      </c>
      <c r="E529" t="str">
        <f>ROUNDUP(B529,3)&amp;"-"&amp;ROUNDUP(C529,3)</f>
        <v>336225.789-3063437.306</v>
      </c>
      <c r="F529" t="str">
        <f>E529&amp;"-"&amp;D529</f>
        <v>336225.789-3063437.306-BAN</v>
      </c>
      <c r="G529">
        <f t="shared" si="29"/>
        <v>2201</v>
      </c>
      <c r="H529" t="e">
        <f>VLOOKUP(G529,#REF!,1,0)</f>
        <v>#REF!</v>
      </c>
      <c r="I529" t="str">
        <f t="shared" si="27"/>
        <v>336225.7881BAN</v>
      </c>
      <c r="J529" t="str">
        <f t="shared" si="28"/>
        <v>3063437.3052BAN</v>
      </c>
      <c r="K529">
        <f t="shared" si="30"/>
        <v>2201</v>
      </c>
    </row>
    <row r="530" spans="1:11" x14ac:dyDescent="0.25">
      <c r="A530">
        <v>2202</v>
      </c>
      <c r="B530">
        <v>336220.09049999999</v>
      </c>
      <c r="C530">
        <v>3063444.5244999998</v>
      </c>
      <c r="D530" t="s">
        <v>264</v>
      </c>
      <c r="E530" t="str">
        <f>ROUNDUP(B530,3)&amp;"-"&amp;ROUNDUP(C530,3)</f>
        <v>336220.091-3063444.525</v>
      </c>
      <c r="F530" t="str">
        <f>E530&amp;"-"&amp;D530</f>
        <v>336220.091-3063444.525-BAN</v>
      </c>
      <c r="G530">
        <f t="shared" si="29"/>
        <v>2202</v>
      </c>
      <c r="H530" t="e">
        <f>VLOOKUP(G530,#REF!,1,0)</f>
        <v>#REF!</v>
      </c>
      <c r="I530" t="str">
        <f t="shared" si="27"/>
        <v>336220.0905BAN</v>
      </c>
      <c r="J530" t="str">
        <f t="shared" si="28"/>
        <v>3063444.5245BAN</v>
      </c>
      <c r="K530">
        <f t="shared" si="30"/>
        <v>2202</v>
      </c>
    </row>
    <row r="531" spans="1:11" x14ac:dyDescent="0.25">
      <c r="A531">
        <v>2203</v>
      </c>
      <c r="B531">
        <v>336218.07640000002</v>
      </c>
      <c r="C531">
        <v>3063447.1568</v>
      </c>
      <c r="D531" t="s">
        <v>264</v>
      </c>
      <c r="E531" t="str">
        <f>ROUNDUP(B531,3)&amp;"-"&amp;ROUNDUP(C531,3)</f>
        <v>336218.077-3063447.157</v>
      </c>
      <c r="F531" t="str">
        <f>E531&amp;"-"&amp;D531</f>
        <v>336218.077-3063447.157-BAN</v>
      </c>
      <c r="G531">
        <f t="shared" si="29"/>
        <v>2203</v>
      </c>
      <c r="H531" t="e">
        <f>VLOOKUP(G531,#REF!,1,0)</f>
        <v>#REF!</v>
      </c>
      <c r="I531" t="str">
        <f t="shared" si="27"/>
        <v>336218.0764BAN</v>
      </c>
      <c r="J531" t="str">
        <f t="shared" si="28"/>
        <v>3063447.1568BAN</v>
      </c>
      <c r="K531">
        <f t="shared" si="30"/>
        <v>2203</v>
      </c>
    </row>
    <row r="532" spans="1:11" x14ac:dyDescent="0.25">
      <c r="A532">
        <v>2204</v>
      </c>
      <c r="B532">
        <v>336214.79019999999</v>
      </c>
      <c r="C532">
        <v>3063451.4515999998</v>
      </c>
      <c r="D532" t="s">
        <v>264</v>
      </c>
      <c r="E532" t="str">
        <f>ROUNDUP(B532,3)&amp;"-"&amp;ROUNDUP(C532,3)</f>
        <v>336214.791-3063451.452</v>
      </c>
      <c r="F532" t="str">
        <f>E532&amp;"-"&amp;D532</f>
        <v>336214.791-3063451.452-BAN</v>
      </c>
      <c r="G532">
        <f t="shared" si="29"/>
        <v>2204</v>
      </c>
      <c r="H532" t="e">
        <f>VLOOKUP(G532,#REF!,1,0)</f>
        <v>#REF!</v>
      </c>
      <c r="I532" t="str">
        <f t="shared" si="27"/>
        <v>336214.7902BAN</v>
      </c>
      <c r="J532" t="str">
        <f t="shared" si="28"/>
        <v>3063451.4516BAN</v>
      </c>
      <c r="K532">
        <f t="shared" si="30"/>
        <v>2204</v>
      </c>
    </row>
    <row r="533" spans="1:11" x14ac:dyDescent="0.25">
      <c r="A533">
        <v>2205</v>
      </c>
      <c r="B533">
        <v>336214.39620000002</v>
      </c>
      <c r="C533">
        <v>3063451.9665000001</v>
      </c>
      <c r="D533" t="s">
        <v>264</v>
      </c>
      <c r="E533" t="str">
        <f>ROUNDUP(B533,3)&amp;"-"&amp;ROUNDUP(C533,3)</f>
        <v>336214.397-3063451.967</v>
      </c>
      <c r="F533" t="str">
        <f>E533&amp;"-"&amp;D533</f>
        <v>336214.397-3063451.967-BAN</v>
      </c>
      <c r="G533">
        <f t="shared" si="29"/>
        <v>2205</v>
      </c>
      <c r="H533" t="e">
        <f>VLOOKUP(G533,#REF!,1,0)</f>
        <v>#REF!</v>
      </c>
      <c r="I533" t="str">
        <f t="shared" si="27"/>
        <v>336214.3962BAN</v>
      </c>
      <c r="J533" t="str">
        <f t="shared" si="28"/>
        <v>3063451.9665BAN</v>
      </c>
      <c r="K533">
        <f t="shared" si="30"/>
        <v>2205</v>
      </c>
    </row>
    <row r="534" spans="1:11" x14ac:dyDescent="0.25">
      <c r="A534">
        <v>2206</v>
      </c>
      <c r="B534">
        <v>336209.63709999999</v>
      </c>
      <c r="C534">
        <v>3063458.3988000001</v>
      </c>
      <c r="D534" t="s">
        <v>264</v>
      </c>
      <c r="E534" t="str">
        <f>ROUNDUP(B534,3)&amp;"-"&amp;ROUNDUP(C534,3)</f>
        <v>336209.638-3063458.399</v>
      </c>
      <c r="F534" t="str">
        <f>E534&amp;"-"&amp;D534</f>
        <v>336209.638-3063458.399-BAN</v>
      </c>
      <c r="G534">
        <f t="shared" si="29"/>
        <v>2206</v>
      </c>
      <c r="H534" t="e">
        <f>VLOOKUP(G534,#REF!,1,0)</f>
        <v>#REF!</v>
      </c>
      <c r="I534" t="str">
        <f t="shared" si="27"/>
        <v>336209.6371BAN</v>
      </c>
      <c r="J534" t="str">
        <f t="shared" si="28"/>
        <v>3063458.3988BAN</v>
      </c>
      <c r="K534">
        <f t="shared" si="30"/>
        <v>2206</v>
      </c>
    </row>
    <row r="535" spans="1:11" x14ac:dyDescent="0.25">
      <c r="A535">
        <v>2207</v>
      </c>
      <c r="B535">
        <v>336209.60800000001</v>
      </c>
      <c r="C535">
        <v>3063458.443</v>
      </c>
      <c r="D535" t="s">
        <v>264</v>
      </c>
      <c r="E535" t="str">
        <f>ROUNDUP(B535,3)&amp;"-"&amp;ROUNDUP(C535,3)</f>
        <v>336209.608-3063458.443</v>
      </c>
      <c r="F535" t="str">
        <f>E535&amp;"-"&amp;D535</f>
        <v>336209.608-3063458.443-BAN</v>
      </c>
      <c r="G535">
        <f t="shared" si="29"/>
        <v>2207</v>
      </c>
      <c r="H535" t="e">
        <f>VLOOKUP(G535,#REF!,1,0)</f>
        <v>#REF!</v>
      </c>
      <c r="I535" t="str">
        <f t="shared" si="27"/>
        <v>336209.608BAN</v>
      </c>
      <c r="J535" t="str">
        <f t="shared" si="28"/>
        <v>3063458.443BAN</v>
      </c>
      <c r="K535">
        <f t="shared" si="30"/>
        <v>2207</v>
      </c>
    </row>
    <row r="536" spans="1:11" x14ac:dyDescent="0.25">
      <c r="A536">
        <v>2208</v>
      </c>
      <c r="B536">
        <v>336204.9571</v>
      </c>
      <c r="C536">
        <v>3063465.2433000002</v>
      </c>
      <c r="D536" t="s">
        <v>264</v>
      </c>
      <c r="E536" t="str">
        <f>ROUNDUP(B536,3)&amp;"-"&amp;ROUNDUP(C536,3)</f>
        <v>336204.958-3063465.244</v>
      </c>
      <c r="F536" t="str">
        <f>E536&amp;"-"&amp;D536</f>
        <v>336204.958-3063465.244-BAN</v>
      </c>
      <c r="G536">
        <f t="shared" si="29"/>
        <v>2208</v>
      </c>
      <c r="H536" t="e">
        <f>VLOOKUP(G536,#REF!,1,0)</f>
        <v>#REF!</v>
      </c>
      <c r="I536" t="str">
        <f t="shared" si="27"/>
        <v>336204.9571BAN</v>
      </c>
      <c r="J536" t="str">
        <f t="shared" si="28"/>
        <v>3063465.2433BAN</v>
      </c>
      <c r="K536">
        <f t="shared" si="30"/>
        <v>2208</v>
      </c>
    </row>
    <row r="537" spans="1:11" x14ac:dyDescent="0.25">
      <c r="A537">
        <v>2209</v>
      </c>
      <c r="B537">
        <v>336203.99910000002</v>
      </c>
      <c r="C537">
        <v>3063466.6444999999</v>
      </c>
      <c r="D537" t="s">
        <v>264</v>
      </c>
      <c r="E537" t="str">
        <f>ROUNDUP(B537,3)&amp;"-"&amp;ROUNDUP(C537,3)</f>
        <v>336204-3063466.645</v>
      </c>
      <c r="F537" t="str">
        <f>E537&amp;"-"&amp;D537</f>
        <v>336204-3063466.645-BAN</v>
      </c>
      <c r="G537">
        <f t="shared" si="29"/>
        <v>2209</v>
      </c>
      <c r="H537" t="e">
        <f>VLOOKUP(G537,#REF!,1,0)</f>
        <v>#REF!</v>
      </c>
      <c r="I537" t="str">
        <f t="shared" si="27"/>
        <v>336203.9991BAN</v>
      </c>
      <c r="J537" t="str">
        <f t="shared" si="28"/>
        <v>3063466.6445BAN</v>
      </c>
      <c r="K537">
        <f t="shared" si="30"/>
        <v>2209</v>
      </c>
    </row>
    <row r="538" spans="1:11" x14ac:dyDescent="0.25">
      <c r="A538">
        <v>2210</v>
      </c>
      <c r="B538">
        <v>336203.40010000003</v>
      </c>
      <c r="C538">
        <v>3063467.5205999999</v>
      </c>
      <c r="D538" t="s">
        <v>264</v>
      </c>
      <c r="E538" t="str">
        <f>ROUNDUP(B538,3)&amp;"-"&amp;ROUNDUP(C538,3)</f>
        <v>336203.401-3063467.521</v>
      </c>
      <c r="F538" t="str">
        <f>E538&amp;"-"&amp;D538</f>
        <v>336203.401-3063467.521-BAN</v>
      </c>
      <c r="G538">
        <f t="shared" si="29"/>
        <v>2210</v>
      </c>
      <c r="H538" t="e">
        <f>VLOOKUP(G538,#REF!,1,0)</f>
        <v>#REF!</v>
      </c>
      <c r="I538" t="str">
        <f t="shared" si="27"/>
        <v>336203.4001BAN</v>
      </c>
      <c r="J538" t="str">
        <f t="shared" si="28"/>
        <v>3063467.5206BAN</v>
      </c>
      <c r="K538">
        <f t="shared" si="30"/>
        <v>2210</v>
      </c>
    </row>
    <row r="539" spans="1:11" x14ac:dyDescent="0.25">
      <c r="A539">
        <v>2211</v>
      </c>
      <c r="B539">
        <v>336202.79560000001</v>
      </c>
      <c r="C539">
        <v>3063468.4046</v>
      </c>
      <c r="D539" t="s">
        <v>264</v>
      </c>
      <c r="E539" t="str">
        <f>ROUNDUP(B539,3)&amp;"-"&amp;ROUNDUP(C539,3)</f>
        <v>336202.796-3063468.405</v>
      </c>
      <c r="F539" t="str">
        <f>E539&amp;"-"&amp;D539</f>
        <v>336202.796-3063468.405-BAN</v>
      </c>
      <c r="G539">
        <f t="shared" si="29"/>
        <v>2211</v>
      </c>
      <c r="H539" t="e">
        <f>VLOOKUP(G539,#REF!,1,0)</f>
        <v>#REF!</v>
      </c>
      <c r="I539" t="str">
        <f t="shared" si="27"/>
        <v>336202.7956BAN</v>
      </c>
      <c r="J539" t="str">
        <f t="shared" si="28"/>
        <v>3063468.4046BAN</v>
      </c>
      <c r="K539">
        <f t="shared" si="30"/>
        <v>2211</v>
      </c>
    </row>
    <row r="540" spans="1:11" x14ac:dyDescent="0.25">
      <c r="A540">
        <v>2212</v>
      </c>
      <c r="B540">
        <v>336197.62939999998</v>
      </c>
      <c r="C540">
        <v>3063470.1874000002</v>
      </c>
      <c r="D540" t="s">
        <v>264</v>
      </c>
      <c r="E540" t="str">
        <f>ROUNDUP(B540,3)&amp;"-"&amp;ROUNDUP(C540,3)</f>
        <v>336197.63-3063470.188</v>
      </c>
      <c r="F540" t="str">
        <f>E540&amp;"-"&amp;D540</f>
        <v>336197.63-3063470.188-BAN</v>
      </c>
      <c r="G540">
        <f t="shared" si="29"/>
        <v>2212</v>
      </c>
      <c r="H540" t="e">
        <f>VLOOKUP(G540,#REF!,1,0)</f>
        <v>#REF!</v>
      </c>
      <c r="I540" t="str">
        <f t="shared" si="27"/>
        <v>336197.6294BAN</v>
      </c>
      <c r="J540" t="str">
        <f t="shared" si="28"/>
        <v>3063470.1874BAN</v>
      </c>
      <c r="K540">
        <f t="shared" si="30"/>
        <v>2212</v>
      </c>
    </row>
    <row r="541" spans="1:11" x14ac:dyDescent="0.25">
      <c r="A541">
        <v>2213</v>
      </c>
      <c r="B541">
        <v>336197.48359999998</v>
      </c>
      <c r="C541">
        <v>3063470.2316000001</v>
      </c>
      <c r="D541" t="s">
        <v>264</v>
      </c>
      <c r="E541" t="str">
        <f>ROUNDUP(B541,3)&amp;"-"&amp;ROUNDUP(C541,3)</f>
        <v>336197.484-3063470.232</v>
      </c>
      <c r="F541" t="str">
        <f>E541&amp;"-"&amp;D541</f>
        <v>336197.484-3063470.232-BAN</v>
      </c>
      <c r="G541">
        <f t="shared" si="29"/>
        <v>2213</v>
      </c>
      <c r="H541" t="e">
        <f>VLOOKUP(G541,#REF!,1,0)</f>
        <v>#REF!</v>
      </c>
      <c r="I541" t="str">
        <f t="shared" si="27"/>
        <v>336197.4836BAN</v>
      </c>
      <c r="J541" t="str">
        <f t="shared" si="28"/>
        <v>3063470.2316BAN</v>
      </c>
      <c r="K541">
        <f t="shared" si="30"/>
        <v>2213</v>
      </c>
    </row>
    <row r="542" spans="1:11" x14ac:dyDescent="0.25">
      <c r="A542">
        <v>2214</v>
      </c>
      <c r="B542">
        <v>336197.11560000002</v>
      </c>
      <c r="C542">
        <v>3063470.3429</v>
      </c>
      <c r="D542" t="s">
        <v>264</v>
      </c>
      <c r="E542" t="str">
        <f>ROUNDUP(B542,3)&amp;"-"&amp;ROUNDUP(C542,3)</f>
        <v>336197.116-3063470.343</v>
      </c>
      <c r="F542" t="str">
        <f>E542&amp;"-"&amp;D542</f>
        <v>336197.116-3063470.343-BAN</v>
      </c>
      <c r="G542">
        <f t="shared" si="29"/>
        <v>2214</v>
      </c>
      <c r="H542" t="e">
        <f>VLOOKUP(G542,#REF!,1,0)</f>
        <v>#REF!</v>
      </c>
      <c r="I542" t="str">
        <f t="shared" si="27"/>
        <v>336197.1156BAN</v>
      </c>
      <c r="J542" t="str">
        <f t="shared" si="28"/>
        <v>3063470.3429BAN</v>
      </c>
      <c r="K542">
        <f t="shared" si="30"/>
        <v>2214</v>
      </c>
    </row>
    <row r="543" spans="1:11" x14ac:dyDescent="0.25">
      <c r="A543">
        <v>2215</v>
      </c>
      <c r="B543">
        <v>336190.85769999999</v>
      </c>
      <c r="C543">
        <v>3063472.2365999999</v>
      </c>
      <c r="D543" t="s">
        <v>264</v>
      </c>
      <c r="E543" t="str">
        <f>ROUNDUP(B543,3)&amp;"-"&amp;ROUNDUP(C543,3)</f>
        <v>336190.858-3063472.237</v>
      </c>
      <c r="F543" t="str">
        <f>E543&amp;"-"&amp;D543</f>
        <v>336190.858-3063472.237-BAN</v>
      </c>
      <c r="G543">
        <f t="shared" si="29"/>
        <v>2215</v>
      </c>
      <c r="H543" t="e">
        <f>VLOOKUP(G543,#REF!,1,0)</f>
        <v>#REF!</v>
      </c>
      <c r="I543" t="str">
        <f t="shared" si="27"/>
        <v>336190.8577BAN</v>
      </c>
      <c r="J543" t="str">
        <f t="shared" si="28"/>
        <v>3063472.2366BAN</v>
      </c>
      <c r="K543">
        <f t="shared" si="30"/>
        <v>2215</v>
      </c>
    </row>
    <row r="544" spans="1:11" x14ac:dyDescent="0.25">
      <c r="A544">
        <v>2216</v>
      </c>
      <c r="B544">
        <v>336173.8873</v>
      </c>
      <c r="C544">
        <v>3063476.3295999998</v>
      </c>
      <c r="D544" t="s">
        <v>264</v>
      </c>
      <c r="E544" t="str">
        <f>ROUNDUP(B544,3)&amp;"-"&amp;ROUNDUP(C544,3)</f>
        <v>336173.888-3063476.33</v>
      </c>
      <c r="F544" t="str">
        <f>E544&amp;"-"&amp;D544</f>
        <v>336173.888-3063476.33-BAN</v>
      </c>
      <c r="G544">
        <f t="shared" si="29"/>
        <v>2216</v>
      </c>
      <c r="H544" t="e">
        <f>VLOOKUP(G544,#REF!,1,0)</f>
        <v>#REF!</v>
      </c>
      <c r="I544" t="str">
        <f t="shared" si="27"/>
        <v>336173.8873BAN</v>
      </c>
      <c r="J544" t="str">
        <f t="shared" si="28"/>
        <v>3063476.3296BAN</v>
      </c>
      <c r="K544">
        <f t="shared" si="30"/>
        <v>2216</v>
      </c>
    </row>
    <row r="545" spans="1:11" x14ac:dyDescent="0.25">
      <c r="A545">
        <v>2217</v>
      </c>
      <c r="B545">
        <v>336168.18599999999</v>
      </c>
      <c r="C545">
        <v>3063476.99</v>
      </c>
      <c r="D545" t="s">
        <v>264</v>
      </c>
      <c r="E545" t="str">
        <f>ROUNDUP(B545,3)&amp;"-"&amp;ROUNDUP(C545,3)</f>
        <v>336168.186-3063476.99</v>
      </c>
      <c r="F545" t="str">
        <f>E545&amp;"-"&amp;D545</f>
        <v>336168.186-3063476.99-BAN</v>
      </c>
      <c r="G545">
        <f t="shared" si="29"/>
        <v>2217</v>
      </c>
      <c r="H545" t="e">
        <f>VLOOKUP(G545,#REF!,1,0)</f>
        <v>#REF!</v>
      </c>
      <c r="I545" t="str">
        <f t="shared" si="27"/>
        <v>336168.186BAN</v>
      </c>
      <c r="J545" t="str">
        <f t="shared" si="28"/>
        <v>3063476.99BAN</v>
      </c>
      <c r="K545">
        <f t="shared" si="30"/>
        <v>2217</v>
      </c>
    </row>
    <row r="546" spans="1:11" x14ac:dyDescent="0.25">
      <c r="A546">
        <v>2218</v>
      </c>
      <c r="B546">
        <v>336152.52240000002</v>
      </c>
      <c r="C546">
        <v>3063478.9734</v>
      </c>
      <c r="D546" t="s">
        <v>264</v>
      </c>
      <c r="E546" t="str">
        <f>ROUNDUP(B546,3)&amp;"-"&amp;ROUNDUP(C546,3)</f>
        <v>336152.523-3063478.974</v>
      </c>
      <c r="F546" t="str">
        <f>E546&amp;"-"&amp;D546</f>
        <v>336152.523-3063478.974-BAN</v>
      </c>
      <c r="G546">
        <f t="shared" si="29"/>
        <v>2218</v>
      </c>
      <c r="H546" t="e">
        <f>VLOOKUP(G546,#REF!,1,0)</f>
        <v>#REF!</v>
      </c>
      <c r="I546" t="str">
        <f t="shared" si="27"/>
        <v>336152.5224BAN</v>
      </c>
      <c r="J546" t="str">
        <f t="shared" si="28"/>
        <v>3063478.9734BAN</v>
      </c>
      <c r="K546">
        <f t="shared" si="30"/>
        <v>2218</v>
      </c>
    </row>
    <row r="547" spans="1:11" x14ac:dyDescent="0.25">
      <c r="A547">
        <v>2219</v>
      </c>
      <c r="B547">
        <v>336133.603</v>
      </c>
      <c r="C547">
        <v>3063482.2067999998</v>
      </c>
      <c r="D547" t="s">
        <v>264</v>
      </c>
      <c r="E547" t="str">
        <f>ROUNDUP(B547,3)&amp;"-"&amp;ROUNDUP(C547,3)</f>
        <v>336133.603-3063482.207</v>
      </c>
      <c r="F547" t="str">
        <f>E547&amp;"-"&amp;D547</f>
        <v>336133.603-3063482.207-BAN</v>
      </c>
      <c r="G547">
        <f t="shared" si="29"/>
        <v>2219</v>
      </c>
      <c r="H547" t="e">
        <f>VLOOKUP(G547,#REF!,1,0)</f>
        <v>#REF!</v>
      </c>
      <c r="I547" t="str">
        <f t="shared" si="27"/>
        <v>336133.603BAN</v>
      </c>
      <c r="J547" t="str">
        <f t="shared" si="28"/>
        <v>3063482.2068BAN</v>
      </c>
      <c r="K547">
        <f t="shared" si="30"/>
        <v>2219</v>
      </c>
    </row>
    <row r="548" spans="1:11" x14ac:dyDescent="0.25">
      <c r="A548">
        <v>2220</v>
      </c>
      <c r="B548">
        <v>336128.91220000002</v>
      </c>
      <c r="C548">
        <v>3063483.1242</v>
      </c>
      <c r="D548" t="s">
        <v>264</v>
      </c>
      <c r="E548" t="str">
        <f>ROUNDUP(B548,3)&amp;"-"&amp;ROUNDUP(C548,3)</f>
        <v>336128.913-3063483.125</v>
      </c>
      <c r="F548" t="str">
        <f>E548&amp;"-"&amp;D548</f>
        <v>336128.913-3063483.125-BAN</v>
      </c>
      <c r="G548">
        <f t="shared" si="29"/>
        <v>2220</v>
      </c>
      <c r="H548" t="e">
        <f>VLOOKUP(G548,#REF!,1,0)</f>
        <v>#REF!</v>
      </c>
      <c r="I548" t="str">
        <f t="shared" si="27"/>
        <v>336128.9122BAN</v>
      </c>
      <c r="J548" t="str">
        <f t="shared" si="28"/>
        <v>3063483.1242BAN</v>
      </c>
      <c r="K548">
        <f t="shared" si="30"/>
        <v>2220</v>
      </c>
    </row>
    <row r="549" spans="1:11" x14ac:dyDescent="0.25">
      <c r="A549">
        <v>2221</v>
      </c>
      <c r="B549">
        <v>336125.30239999999</v>
      </c>
      <c r="C549">
        <v>3063483.8587000002</v>
      </c>
      <c r="D549" t="s">
        <v>264</v>
      </c>
      <c r="E549" t="str">
        <f>ROUNDUP(B549,3)&amp;"-"&amp;ROUNDUP(C549,3)</f>
        <v>336125.303-3063483.859</v>
      </c>
      <c r="F549" t="str">
        <f>E549&amp;"-"&amp;D549</f>
        <v>336125.303-3063483.859-BAN</v>
      </c>
      <c r="G549">
        <f t="shared" si="29"/>
        <v>2221</v>
      </c>
      <c r="H549" t="e">
        <f>VLOOKUP(G549,#REF!,1,0)</f>
        <v>#REF!</v>
      </c>
      <c r="I549" t="str">
        <f t="shared" si="27"/>
        <v>336125.3024BAN</v>
      </c>
      <c r="J549" t="str">
        <f t="shared" si="28"/>
        <v>3063483.8587BAN</v>
      </c>
      <c r="K549">
        <f t="shared" si="30"/>
        <v>2221</v>
      </c>
    </row>
    <row r="550" spans="1:11" x14ac:dyDescent="0.25">
      <c r="A550">
        <v>2222</v>
      </c>
      <c r="B550">
        <v>336121.11719999998</v>
      </c>
      <c r="C550">
        <v>3063484.7102999999</v>
      </c>
      <c r="D550" t="s">
        <v>264</v>
      </c>
      <c r="E550" t="str">
        <f>ROUNDUP(B550,3)&amp;"-"&amp;ROUNDUP(C550,3)</f>
        <v>336121.118-3063484.711</v>
      </c>
      <c r="F550" t="str">
        <f>E550&amp;"-"&amp;D550</f>
        <v>336121.118-3063484.711-BAN</v>
      </c>
      <c r="G550">
        <f t="shared" si="29"/>
        <v>2222</v>
      </c>
      <c r="H550" t="e">
        <f>VLOOKUP(G550,#REF!,1,0)</f>
        <v>#REF!</v>
      </c>
      <c r="I550" t="str">
        <f t="shared" si="27"/>
        <v>336121.1172BAN</v>
      </c>
      <c r="J550" t="str">
        <f t="shared" si="28"/>
        <v>3063484.7103BAN</v>
      </c>
      <c r="K550">
        <f t="shared" si="30"/>
        <v>2222</v>
      </c>
    </row>
    <row r="551" spans="1:11" x14ac:dyDescent="0.25">
      <c r="A551">
        <v>2223</v>
      </c>
      <c r="B551">
        <v>336119.76299999998</v>
      </c>
      <c r="C551">
        <v>3063484.9870000002</v>
      </c>
      <c r="D551" t="s">
        <v>264</v>
      </c>
      <c r="E551" t="str">
        <f>ROUNDUP(B551,3)&amp;"-"&amp;ROUNDUP(C551,3)</f>
        <v>336119.763-3063484.987</v>
      </c>
      <c r="F551" t="str">
        <f>E551&amp;"-"&amp;D551</f>
        <v>336119.763-3063484.987-BAN</v>
      </c>
      <c r="G551">
        <f t="shared" si="29"/>
        <v>2223</v>
      </c>
      <c r="H551" t="e">
        <f>VLOOKUP(G551,#REF!,1,0)</f>
        <v>#REF!</v>
      </c>
      <c r="I551" t="str">
        <f t="shared" si="27"/>
        <v>336119.763BAN</v>
      </c>
      <c r="J551" t="str">
        <f t="shared" si="28"/>
        <v>3063484.987BAN</v>
      </c>
      <c r="K551">
        <f t="shared" si="30"/>
        <v>2223</v>
      </c>
    </row>
    <row r="552" spans="1:11" x14ac:dyDescent="0.25">
      <c r="A552">
        <v>2224</v>
      </c>
      <c r="B552">
        <v>336119.39370000002</v>
      </c>
      <c r="C552">
        <v>3063507.6578000002</v>
      </c>
      <c r="D552" t="s">
        <v>264</v>
      </c>
      <c r="E552" t="str">
        <f>ROUNDUP(B552,3)&amp;"-"&amp;ROUNDUP(C552,3)</f>
        <v>336119.394-3063507.658</v>
      </c>
      <c r="F552" t="str">
        <f>E552&amp;"-"&amp;D552</f>
        <v>336119.394-3063507.658-BAN</v>
      </c>
      <c r="G552">
        <f t="shared" si="29"/>
        <v>2224</v>
      </c>
      <c r="H552" t="e">
        <f>VLOOKUP(G552,#REF!,1,0)</f>
        <v>#REF!</v>
      </c>
      <c r="I552" t="str">
        <f t="shared" ref="I552:I615" si="31">B552&amp;D552</f>
        <v>336119.3937BAN</v>
      </c>
      <c r="J552" t="str">
        <f t="shared" ref="J552:J615" si="32">C552&amp;D552</f>
        <v>3063507.6578BAN</v>
      </c>
      <c r="K552">
        <f t="shared" si="30"/>
        <v>2224</v>
      </c>
    </row>
    <row r="553" spans="1:11" x14ac:dyDescent="0.25">
      <c r="A553">
        <v>2225</v>
      </c>
      <c r="B553">
        <v>336119.37939999998</v>
      </c>
      <c r="C553">
        <v>3063508.8922999999</v>
      </c>
      <c r="D553" t="s">
        <v>264</v>
      </c>
      <c r="E553" t="str">
        <f>ROUNDUP(B553,3)&amp;"-"&amp;ROUNDUP(C553,3)</f>
        <v>336119.38-3063508.893</v>
      </c>
      <c r="F553" t="str">
        <f>E553&amp;"-"&amp;D553</f>
        <v>336119.38-3063508.893-BAN</v>
      </c>
      <c r="G553">
        <f t="shared" si="29"/>
        <v>2225</v>
      </c>
      <c r="H553" t="e">
        <f>VLOOKUP(G553,#REF!,1,0)</f>
        <v>#REF!</v>
      </c>
      <c r="I553" t="str">
        <f t="shared" si="31"/>
        <v>336119.3794BAN</v>
      </c>
      <c r="J553" t="str">
        <f t="shared" si="32"/>
        <v>3063508.8923BAN</v>
      </c>
      <c r="K553">
        <f t="shared" si="30"/>
        <v>2225</v>
      </c>
    </row>
    <row r="554" spans="1:11" x14ac:dyDescent="0.25">
      <c r="A554">
        <v>2226</v>
      </c>
      <c r="B554">
        <v>336121.36119999998</v>
      </c>
      <c r="C554">
        <v>3063541.2322</v>
      </c>
      <c r="D554" t="s">
        <v>264</v>
      </c>
      <c r="E554" t="str">
        <f>ROUNDUP(B554,3)&amp;"-"&amp;ROUNDUP(C554,3)</f>
        <v>336121.362-3063541.233</v>
      </c>
      <c r="F554" t="str">
        <f>E554&amp;"-"&amp;D554</f>
        <v>336121.362-3063541.233-BAN</v>
      </c>
      <c r="G554">
        <f t="shared" si="29"/>
        <v>2226</v>
      </c>
      <c r="H554" t="e">
        <f>VLOOKUP(G554,#REF!,1,0)</f>
        <v>#REF!</v>
      </c>
      <c r="I554" t="str">
        <f t="shared" si="31"/>
        <v>336121.3612BAN</v>
      </c>
      <c r="J554" t="str">
        <f t="shared" si="32"/>
        <v>3063541.2322BAN</v>
      </c>
      <c r="K554">
        <f t="shared" si="30"/>
        <v>2226</v>
      </c>
    </row>
    <row r="555" spans="1:11" x14ac:dyDescent="0.25">
      <c r="A555">
        <v>2227</v>
      </c>
      <c r="B555">
        <v>336123.84399999998</v>
      </c>
      <c r="C555">
        <v>3063566.6286999998</v>
      </c>
      <c r="D555" t="s">
        <v>264</v>
      </c>
      <c r="E555" t="str">
        <f>ROUNDUP(B555,3)&amp;"-"&amp;ROUNDUP(C555,3)</f>
        <v>336123.844-3063566.629</v>
      </c>
      <c r="F555" t="str">
        <f>E555&amp;"-"&amp;D555</f>
        <v>336123.844-3063566.629-BAN</v>
      </c>
      <c r="G555">
        <f t="shared" si="29"/>
        <v>2227</v>
      </c>
      <c r="H555" t="e">
        <f>VLOOKUP(G555,#REF!,1,0)</f>
        <v>#REF!</v>
      </c>
      <c r="I555" t="str">
        <f t="shared" si="31"/>
        <v>336123.844BAN</v>
      </c>
      <c r="J555" t="str">
        <f t="shared" si="32"/>
        <v>3063566.6287BAN</v>
      </c>
      <c r="K555">
        <f t="shared" si="30"/>
        <v>2227</v>
      </c>
    </row>
    <row r="556" spans="1:11" x14ac:dyDescent="0.25">
      <c r="A556">
        <v>2228</v>
      </c>
      <c r="B556">
        <v>336124.60800000001</v>
      </c>
      <c r="C556">
        <v>3063576.625</v>
      </c>
      <c r="D556" t="s">
        <v>264</v>
      </c>
      <c r="E556" t="str">
        <f>ROUNDUP(B556,3)&amp;"-"&amp;ROUNDUP(C556,3)</f>
        <v>336124.608-3063576.625</v>
      </c>
      <c r="F556" t="str">
        <f>E556&amp;"-"&amp;D556</f>
        <v>336124.608-3063576.625-BAN</v>
      </c>
      <c r="G556">
        <f t="shared" si="29"/>
        <v>2228</v>
      </c>
      <c r="H556" t="e">
        <f>VLOOKUP(G556,#REF!,1,0)</f>
        <v>#REF!</v>
      </c>
      <c r="I556" t="str">
        <f t="shared" si="31"/>
        <v>336124.608BAN</v>
      </c>
      <c r="J556" t="str">
        <f t="shared" si="32"/>
        <v>3063576.625BAN</v>
      </c>
      <c r="K556">
        <f t="shared" si="30"/>
        <v>2228</v>
      </c>
    </row>
    <row r="557" spans="1:11" x14ac:dyDescent="0.25">
      <c r="A557">
        <v>2229</v>
      </c>
      <c r="B557">
        <v>336127.46100000001</v>
      </c>
      <c r="C557">
        <v>3063602.93</v>
      </c>
      <c r="D557" t="s">
        <v>264</v>
      </c>
      <c r="E557" t="str">
        <f>ROUNDUP(B557,3)&amp;"-"&amp;ROUNDUP(C557,3)</f>
        <v>336127.461-3063602.93</v>
      </c>
      <c r="F557" t="str">
        <f>E557&amp;"-"&amp;D557</f>
        <v>336127.461-3063602.93-BAN</v>
      </c>
      <c r="G557">
        <f t="shared" si="29"/>
        <v>2229</v>
      </c>
      <c r="H557" t="e">
        <f>VLOOKUP(G557,#REF!,1,0)</f>
        <v>#REF!</v>
      </c>
      <c r="I557" t="str">
        <f t="shared" si="31"/>
        <v>336127.461BAN</v>
      </c>
      <c r="J557" t="str">
        <f t="shared" si="32"/>
        <v>3063602.93BAN</v>
      </c>
      <c r="K557">
        <f t="shared" si="30"/>
        <v>2229</v>
      </c>
    </row>
    <row r="558" spans="1:11" x14ac:dyDescent="0.25">
      <c r="A558">
        <v>2230</v>
      </c>
      <c r="B558">
        <v>336128.01089999999</v>
      </c>
      <c r="C558">
        <v>3063615.4563000002</v>
      </c>
      <c r="D558" t="s">
        <v>264</v>
      </c>
      <c r="E558" t="str">
        <f>ROUNDUP(B558,3)&amp;"-"&amp;ROUNDUP(C558,3)</f>
        <v>336128.011-3063615.457</v>
      </c>
      <c r="F558" t="str">
        <f>E558&amp;"-"&amp;D558</f>
        <v>336128.011-3063615.457-BAN</v>
      </c>
      <c r="G558">
        <f t="shared" si="29"/>
        <v>2230</v>
      </c>
      <c r="H558" t="e">
        <f>VLOOKUP(G558,#REF!,1,0)</f>
        <v>#REF!</v>
      </c>
      <c r="I558" t="str">
        <f t="shared" si="31"/>
        <v>336128.0109BAN</v>
      </c>
      <c r="J558" t="str">
        <f t="shared" si="32"/>
        <v>3063615.4563BAN</v>
      </c>
      <c r="K558">
        <f t="shared" si="30"/>
        <v>2230</v>
      </c>
    </row>
    <row r="559" spans="1:11" x14ac:dyDescent="0.25">
      <c r="A559">
        <v>2231</v>
      </c>
      <c r="B559">
        <v>336131.3824</v>
      </c>
      <c r="C559">
        <v>3063641.5726000001</v>
      </c>
      <c r="D559" t="s">
        <v>264</v>
      </c>
      <c r="E559" t="str">
        <f>ROUNDUP(B559,3)&amp;"-"&amp;ROUNDUP(C559,3)</f>
        <v>336131.383-3063641.573</v>
      </c>
      <c r="F559" t="str">
        <f>E559&amp;"-"&amp;D559</f>
        <v>336131.383-3063641.573-BAN</v>
      </c>
      <c r="G559">
        <f t="shared" si="29"/>
        <v>2231</v>
      </c>
      <c r="H559" t="e">
        <f>VLOOKUP(G559,#REF!,1,0)</f>
        <v>#REF!</v>
      </c>
      <c r="I559" t="str">
        <f t="shared" si="31"/>
        <v>336131.3824BAN</v>
      </c>
      <c r="J559" t="str">
        <f t="shared" si="32"/>
        <v>3063641.5726BAN</v>
      </c>
      <c r="K559">
        <f t="shared" si="30"/>
        <v>2231</v>
      </c>
    </row>
    <row r="560" spans="1:11" x14ac:dyDescent="0.25">
      <c r="A560">
        <v>2232</v>
      </c>
      <c r="B560">
        <v>336134.18190000003</v>
      </c>
      <c r="C560">
        <v>3063664.2083999999</v>
      </c>
      <c r="D560" t="s">
        <v>264</v>
      </c>
      <c r="E560" t="str">
        <f>ROUNDUP(B560,3)&amp;"-"&amp;ROUNDUP(C560,3)</f>
        <v>336134.182-3063664.209</v>
      </c>
      <c r="F560" t="str">
        <f>E560&amp;"-"&amp;D560</f>
        <v>336134.182-3063664.209-BAN</v>
      </c>
      <c r="G560">
        <f t="shared" si="29"/>
        <v>2232</v>
      </c>
      <c r="H560" t="e">
        <f>VLOOKUP(G560,#REF!,1,0)</f>
        <v>#REF!</v>
      </c>
      <c r="I560" t="str">
        <f t="shared" si="31"/>
        <v>336134.1819BAN</v>
      </c>
      <c r="J560" t="str">
        <f t="shared" si="32"/>
        <v>3063664.2084BAN</v>
      </c>
      <c r="K560">
        <f t="shared" si="30"/>
        <v>2232</v>
      </c>
    </row>
    <row r="561" spans="1:11" x14ac:dyDescent="0.25">
      <c r="A561">
        <v>2233</v>
      </c>
      <c r="B561">
        <v>336134.26880000002</v>
      </c>
      <c r="C561">
        <v>3063664.9180999999</v>
      </c>
      <c r="D561" t="s">
        <v>264</v>
      </c>
      <c r="E561" t="str">
        <f>ROUNDUP(B561,3)&amp;"-"&amp;ROUNDUP(C561,3)</f>
        <v>336134.269-3063664.919</v>
      </c>
      <c r="F561" t="str">
        <f>E561&amp;"-"&amp;D561</f>
        <v>336134.269-3063664.919-BAN</v>
      </c>
      <c r="G561">
        <f t="shared" si="29"/>
        <v>2233</v>
      </c>
      <c r="H561" t="e">
        <f>VLOOKUP(G561,#REF!,1,0)</f>
        <v>#REF!</v>
      </c>
      <c r="I561" t="str">
        <f t="shared" si="31"/>
        <v>336134.2688BAN</v>
      </c>
      <c r="J561" t="str">
        <f t="shared" si="32"/>
        <v>3063664.9181BAN</v>
      </c>
      <c r="K561">
        <f t="shared" si="30"/>
        <v>2233</v>
      </c>
    </row>
    <row r="562" spans="1:11" x14ac:dyDescent="0.25">
      <c r="A562">
        <v>2234</v>
      </c>
      <c r="B562">
        <v>336134.27519999997</v>
      </c>
      <c r="C562">
        <v>3063664.9704</v>
      </c>
      <c r="D562" t="s">
        <v>264</v>
      </c>
      <c r="E562" t="str">
        <f>ROUNDUP(B562,3)&amp;"-"&amp;ROUNDUP(C562,3)</f>
        <v>336134.276-3063664.971</v>
      </c>
      <c r="F562" t="str">
        <f>E562&amp;"-"&amp;D562</f>
        <v>336134.276-3063664.971-BAN</v>
      </c>
      <c r="G562">
        <f t="shared" si="29"/>
        <v>2234</v>
      </c>
      <c r="H562" t="e">
        <f>VLOOKUP(G562,#REF!,1,0)</f>
        <v>#REF!</v>
      </c>
      <c r="I562" t="str">
        <f t="shared" si="31"/>
        <v>336134.2752BAN</v>
      </c>
      <c r="J562" t="str">
        <f t="shared" si="32"/>
        <v>3063664.9704BAN</v>
      </c>
      <c r="K562">
        <f t="shared" si="30"/>
        <v>2234</v>
      </c>
    </row>
    <row r="563" spans="1:11" x14ac:dyDescent="0.25">
      <c r="A563">
        <v>2235</v>
      </c>
      <c r="B563">
        <v>336134.3064</v>
      </c>
      <c r="C563">
        <v>3063665.2255000002</v>
      </c>
      <c r="D563" t="s">
        <v>264</v>
      </c>
      <c r="E563" t="str">
        <f>ROUNDUP(B563,3)&amp;"-"&amp;ROUNDUP(C563,3)</f>
        <v>336134.307-3063665.226</v>
      </c>
      <c r="F563" t="str">
        <f>E563&amp;"-"&amp;D563</f>
        <v>336134.307-3063665.226-BAN</v>
      </c>
      <c r="G563">
        <f t="shared" si="29"/>
        <v>2235</v>
      </c>
      <c r="H563" t="e">
        <f>VLOOKUP(G563,#REF!,1,0)</f>
        <v>#REF!</v>
      </c>
      <c r="I563" t="str">
        <f t="shared" si="31"/>
        <v>336134.3064BAN</v>
      </c>
      <c r="J563" t="str">
        <f t="shared" si="32"/>
        <v>3063665.2255BAN</v>
      </c>
      <c r="K563">
        <f t="shared" si="30"/>
        <v>2235</v>
      </c>
    </row>
    <row r="564" spans="1:11" x14ac:dyDescent="0.25">
      <c r="A564">
        <v>2236</v>
      </c>
      <c r="B564">
        <v>336134.33029999997</v>
      </c>
      <c r="C564">
        <v>3063665.4057999998</v>
      </c>
      <c r="D564" t="s">
        <v>264</v>
      </c>
      <c r="E564" t="str">
        <f>ROUNDUP(B564,3)&amp;"-"&amp;ROUNDUP(C564,3)</f>
        <v>336134.331-3063665.406</v>
      </c>
      <c r="F564" t="str">
        <f>E564&amp;"-"&amp;D564</f>
        <v>336134.331-3063665.406-BAN</v>
      </c>
      <c r="G564">
        <f t="shared" si="29"/>
        <v>2236</v>
      </c>
      <c r="H564" t="e">
        <f>VLOOKUP(G564,#REF!,1,0)</f>
        <v>#REF!</v>
      </c>
      <c r="I564" t="str">
        <f t="shared" si="31"/>
        <v>336134.3303BAN</v>
      </c>
      <c r="J564" t="str">
        <f t="shared" si="32"/>
        <v>3063665.4058BAN</v>
      </c>
      <c r="K564">
        <f t="shared" si="30"/>
        <v>2236</v>
      </c>
    </row>
    <row r="565" spans="1:11" x14ac:dyDescent="0.25">
      <c r="A565">
        <v>2237</v>
      </c>
      <c r="B565">
        <v>336135.38439999998</v>
      </c>
      <c r="C565">
        <v>3063672.6828999999</v>
      </c>
      <c r="D565" t="s">
        <v>264</v>
      </c>
      <c r="E565" t="str">
        <f>ROUNDUP(B565,3)&amp;"-"&amp;ROUNDUP(C565,3)</f>
        <v>336135.385-3063672.683</v>
      </c>
      <c r="F565" t="str">
        <f>E565&amp;"-"&amp;D565</f>
        <v>336135.385-3063672.683-BAN</v>
      </c>
      <c r="G565">
        <f t="shared" si="29"/>
        <v>2237</v>
      </c>
      <c r="H565" t="e">
        <f>VLOOKUP(G565,#REF!,1,0)</f>
        <v>#REF!</v>
      </c>
      <c r="I565" t="str">
        <f t="shared" si="31"/>
        <v>336135.3844BAN</v>
      </c>
      <c r="J565" t="str">
        <f t="shared" si="32"/>
        <v>3063672.6829BAN</v>
      </c>
      <c r="K565">
        <f t="shared" si="30"/>
        <v>2237</v>
      </c>
    </row>
    <row r="566" spans="1:11" x14ac:dyDescent="0.25">
      <c r="A566">
        <v>2238</v>
      </c>
      <c r="B566">
        <v>336136.90159999998</v>
      </c>
      <c r="C566">
        <v>3063680.4476999999</v>
      </c>
      <c r="D566" t="s">
        <v>264</v>
      </c>
      <c r="E566" t="str">
        <f>ROUNDUP(B566,3)&amp;"-"&amp;ROUNDUP(C566,3)</f>
        <v>336136.902-3063680.448</v>
      </c>
      <c r="F566" t="str">
        <f>E566&amp;"-"&amp;D566</f>
        <v>336136.902-3063680.448-BAN</v>
      </c>
      <c r="G566">
        <f t="shared" si="29"/>
        <v>2238</v>
      </c>
      <c r="H566" t="e">
        <f>VLOOKUP(G566,#REF!,1,0)</f>
        <v>#REF!</v>
      </c>
      <c r="I566" t="str">
        <f t="shared" si="31"/>
        <v>336136.9016BAN</v>
      </c>
      <c r="J566" t="str">
        <f t="shared" si="32"/>
        <v>3063680.4477BAN</v>
      </c>
      <c r="K566">
        <f t="shared" si="30"/>
        <v>2238</v>
      </c>
    </row>
    <row r="567" spans="1:11" x14ac:dyDescent="0.25">
      <c r="A567">
        <v>2239</v>
      </c>
      <c r="B567">
        <v>336137.61599999998</v>
      </c>
      <c r="C567">
        <v>3063681.9219999998</v>
      </c>
      <c r="D567" t="s">
        <v>264</v>
      </c>
      <c r="E567" t="str">
        <f>ROUNDUP(B567,3)&amp;"-"&amp;ROUNDUP(C567,3)</f>
        <v>336137.616-3063681.922</v>
      </c>
      <c r="F567" t="str">
        <f>E567&amp;"-"&amp;D567</f>
        <v>336137.616-3063681.922-BAN</v>
      </c>
      <c r="G567">
        <f t="shared" si="29"/>
        <v>2239</v>
      </c>
      <c r="H567" t="e">
        <f>VLOOKUP(G567,#REF!,1,0)</f>
        <v>#REF!</v>
      </c>
      <c r="I567" t="str">
        <f t="shared" si="31"/>
        <v>336137.616BAN</v>
      </c>
      <c r="J567" t="str">
        <f t="shared" si="32"/>
        <v>3063681.922BAN</v>
      </c>
      <c r="K567">
        <f t="shared" si="30"/>
        <v>2239</v>
      </c>
    </row>
    <row r="568" spans="1:11" x14ac:dyDescent="0.25">
      <c r="A568">
        <v>2240</v>
      </c>
      <c r="B568">
        <v>336138.87400000001</v>
      </c>
      <c r="C568">
        <v>3063684.5210000002</v>
      </c>
      <c r="D568" t="s">
        <v>264</v>
      </c>
      <c r="E568" t="str">
        <f>ROUNDUP(B568,3)&amp;"-"&amp;ROUNDUP(C568,3)</f>
        <v>336138.874-3063684.521</v>
      </c>
      <c r="F568" t="str">
        <f>E568&amp;"-"&amp;D568</f>
        <v>336138.874-3063684.521-BAN</v>
      </c>
      <c r="G568">
        <f t="shared" si="29"/>
        <v>2240</v>
      </c>
      <c r="H568" t="e">
        <f>VLOOKUP(G568,#REF!,1,0)</f>
        <v>#REF!</v>
      </c>
      <c r="I568" t="str">
        <f t="shared" si="31"/>
        <v>336138.874BAN</v>
      </c>
      <c r="J568" t="str">
        <f t="shared" si="32"/>
        <v>3063684.521BAN</v>
      </c>
      <c r="K568">
        <f t="shared" si="30"/>
        <v>2240</v>
      </c>
    </row>
    <row r="569" spans="1:11" x14ac:dyDescent="0.25">
      <c r="A569">
        <v>2241</v>
      </c>
      <c r="B569">
        <v>336141.53690000001</v>
      </c>
      <c r="C569">
        <v>3063690.023</v>
      </c>
      <c r="D569" t="s">
        <v>264</v>
      </c>
      <c r="E569" t="str">
        <f>ROUNDUP(B569,3)&amp;"-"&amp;ROUNDUP(C569,3)</f>
        <v>336141.537-3063690.023</v>
      </c>
      <c r="F569" t="str">
        <f>E569&amp;"-"&amp;D569</f>
        <v>336141.537-3063690.023-BAN</v>
      </c>
      <c r="G569">
        <f t="shared" si="29"/>
        <v>2241</v>
      </c>
      <c r="H569" t="e">
        <f>VLOOKUP(G569,#REF!,1,0)</f>
        <v>#REF!</v>
      </c>
      <c r="I569" t="str">
        <f t="shared" si="31"/>
        <v>336141.5369BAN</v>
      </c>
      <c r="J569" t="str">
        <f t="shared" si="32"/>
        <v>3063690.023BAN</v>
      </c>
      <c r="K569">
        <f t="shared" si="30"/>
        <v>2241</v>
      </c>
    </row>
    <row r="570" spans="1:11" x14ac:dyDescent="0.25">
      <c r="A570">
        <v>2242</v>
      </c>
      <c r="B570">
        <v>336382.22389999998</v>
      </c>
      <c r="C570">
        <v>3064531.2969</v>
      </c>
      <c r="D570" t="s">
        <v>264</v>
      </c>
      <c r="E570" t="str">
        <f>ROUNDUP(B570,3)&amp;"-"&amp;ROUNDUP(C570,3)</f>
        <v>336382.224-3064531.297</v>
      </c>
      <c r="F570" t="str">
        <f>E570&amp;"-"&amp;D570</f>
        <v>336382.224-3064531.297-BAN</v>
      </c>
      <c r="G570">
        <f t="shared" si="29"/>
        <v>2242</v>
      </c>
      <c r="H570" t="e">
        <f>VLOOKUP(G570,#REF!,1,0)</f>
        <v>#REF!</v>
      </c>
      <c r="I570" t="str">
        <f t="shared" si="31"/>
        <v>336382.2239BAN</v>
      </c>
      <c r="J570" t="str">
        <f t="shared" si="32"/>
        <v>3064531.2969BAN</v>
      </c>
      <c r="K570">
        <f t="shared" si="30"/>
        <v>2242</v>
      </c>
    </row>
    <row r="571" spans="1:11" x14ac:dyDescent="0.25">
      <c r="A571">
        <v>2243</v>
      </c>
      <c r="B571">
        <v>336756.0295</v>
      </c>
      <c r="C571">
        <v>3064546.5890000002</v>
      </c>
      <c r="D571" t="s">
        <v>264</v>
      </c>
      <c r="E571" t="str">
        <f>ROUNDUP(B571,3)&amp;"-"&amp;ROUNDUP(C571,3)</f>
        <v>336756.03-3064546.589</v>
      </c>
      <c r="F571" t="str">
        <f>E571&amp;"-"&amp;D571</f>
        <v>336756.03-3064546.589-BAN</v>
      </c>
      <c r="G571">
        <f t="shared" si="29"/>
        <v>2243</v>
      </c>
      <c r="H571" t="e">
        <f>VLOOKUP(G571,#REF!,1,0)</f>
        <v>#REF!</v>
      </c>
      <c r="I571" t="str">
        <f t="shared" si="31"/>
        <v>336756.0295BAN</v>
      </c>
      <c r="J571" t="str">
        <f t="shared" si="32"/>
        <v>3064546.589BAN</v>
      </c>
      <c r="K571">
        <f t="shared" si="30"/>
        <v>2243</v>
      </c>
    </row>
    <row r="572" spans="1:11" x14ac:dyDescent="0.25">
      <c r="A572">
        <v>3001</v>
      </c>
      <c r="B572">
        <v>335697.90990000003</v>
      </c>
      <c r="C572">
        <v>3064405.3616999998</v>
      </c>
      <c r="D572" t="s">
        <v>265</v>
      </c>
      <c r="E572" t="str">
        <f>ROUNDUP(B572,3)&amp;"-"&amp;ROUNDUP(C572,3)</f>
        <v>335697.91-3064405.362</v>
      </c>
      <c r="F572" t="str">
        <f>E572&amp;"-"&amp;D572</f>
        <v>335697.91-3064405.362-DHO</v>
      </c>
      <c r="G572">
        <f t="shared" si="29"/>
        <v>3001</v>
      </c>
      <c r="H572" t="e">
        <f>VLOOKUP(G572,#REF!,1,0)</f>
        <v>#REF!</v>
      </c>
      <c r="I572" t="str">
        <f t="shared" si="31"/>
        <v>335697.9099DHO</v>
      </c>
      <c r="J572" t="str">
        <f t="shared" si="32"/>
        <v>3064405.3617DHO</v>
      </c>
      <c r="K572">
        <f t="shared" si="30"/>
        <v>3001</v>
      </c>
    </row>
    <row r="573" spans="1:11" x14ac:dyDescent="0.25">
      <c r="A573">
        <v>3002</v>
      </c>
      <c r="B573">
        <v>336207.66200000001</v>
      </c>
      <c r="C573">
        <v>3063424.5784999998</v>
      </c>
      <c r="D573" t="s">
        <v>265</v>
      </c>
      <c r="E573" t="str">
        <f>ROUNDUP(B573,3)&amp;"-"&amp;ROUNDUP(C573,3)</f>
        <v>336207.662-3063424.579</v>
      </c>
      <c r="F573" t="str">
        <f>E573&amp;"-"&amp;D573</f>
        <v>336207.662-3063424.579-DHO</v>
      </c>
      <c r="G573">
        <f t="shared" si="29"/>
        <v>3002</v>
      </c>
      <c r="H573" t="e">
        <f>VLOOKUP(G573,#REF!,1,0)</f>
        <v>#REF!</v>
      </c>
      <c r="I573" t="str">
        <f t="shared" si="31"/>
        <v>336207.662DHO</v>
      </c>
      <c r="J573" t="str">
        <f t="shared" si="32"/>
        <v>3063424.5785DHO</v>
      </c>
      <c r="K573">
        <f t="shared" si="30"/>
        <v>3002</v>
      </c>
    </row>
    <row r="574" spans="1:11" x14ac:dyDescent="0.25">
      <c r="A574">
        <v>3003</v>
      </c>
      <c r="B574">
        <v>336189.29869999998</v>
      </c>
      <c r="C574">
        <v>3063430.7796999998</v>
      </c>
      <c r="D574" t="s">
        <v>265</v>
      </c>
      <c r="E574" t="str">
        <f>ROUNDUP(B574,3)&amp;"-"&amp;ROUNDUP(C574,3)</f>
        <v>336189.299-3063430.78</v>
      </c>
      <c r="F574" t="str">
        <f>E574&amp;"-"&amp;D574</f>
        <v>336189.299-3063430.78-DHO</v>
      </c>
      <c r="G574">
        <f t="shared" si="29"/>
        <v>3003</v>
      </c>
      <c r="H574" t="e">
        <f>VLOOKUP(G574,#REF!,1,0)</f>
        <v>#REF!</v>
      </c>
      <c r="I574" t="str">
        <f t="shared" si="31"/>
        <v>336189.2987DHO</v>
      </c>
      <c r="J574" t="str">
        <f t="shared" si="32"/>
        <v>3063430.7797DHO</v>
      </c>
      <c r="K574">
        <f t="shared" si="30"/>
        <v>3003</v>
      </c>
    </row>
    <row r="575" spans="1:11" x14ac:dyDescent="0.25">
      <c r="A575">
        <v>3004</v>
      </c>
      <c r="B575">
        <v>336188.6923</v>
      </c>
      <c r="C575">
        <v>3063430.6420999998</v>
      </c>
      <c r="D575" t="s">
        <v>265</v>
      </c>
      <c r="E575" t="str">
        <f>ROUNDUP(B575,3)&amp;"-"&amp;ROUNDUP(C575,3)</f>
        <v>336188.693-3063430.643</v>
      </c>
      <c r="F575" t="str">
        <f>E575&amp;"-"&amp;D575</f>
        <v>336188.693-3063430.643-DHO</v>
      </c>
      <c r="G575">
        <f t="shared" si="29"/>
        <v>3004</v>
      </c>
      <c r="H575" t="e">
        <f>VLOOKUP(G575,#REF!,1,0)</f>
        <v>#REF!</v>
      </c>
      <c r="I575" t="str">
        <f t="shared" si="31"/>
        <v>336188.6923DHO</v>
      </c>
      <c r="J575" t="str">
        <f t="shared" si="32"/>
        <v>3063430.6421DHO</v>
      </c>
      <c r="K575">
        <f t="shared" si="30"/>
        <v>3004</v>
      </c>
    </row>
    <row r="576" spans="1:11" x14ac:dyDescent="0.25">
      <c r="A576">
        <v>3005</v>
      </c>
      <c r="B576">
        <v>336174.2598</v>
      </c>
      <c r="C576">
        <v>3063427.3668</v>
      </c>
      <c r="D576" t="s">
        <v>265</v>
      </c>
      <c r="E576" t="str">
        <f>ROUNDUP(B576,3)&amp;"-"&amp;ROUNDUP(C576,3)</f>
        <v>336174.26-3063427.367</v>
      </c>
      <c r="F576" t="str">
        <f>E576&amp;"-"&amp;D576</f>
        <v>336174.26-3063427.367-DHO</v>
      </c>
      <c r="G576">
        <f t="shared" si="29"/>
        <v>3005</v>
      </c>
      <c r="H576" t="e">
        <f>VLOOKUP(G576,#REF!,1,0)</f>
        <v>#REF!</v>
      </c>
      <c r="I576" t="str">
        <f t="shared" si="31"/>
        <v>336174.2598DHO</v>
      </c>
      <c r="J576" t="str">
        <f t="shared" si="32"/>
        <v>3063427.3668DHO</v>
      </c>
      <c r="K576">
        <f t="shared" si="30"/>
        <v>3005</v>
      </c>
    </row>
    <row r="577" spans="1:11" x14ac:dyDescent="0.25">
      <c r="A577">
        <v>3006</v>
      </c>
      <c r="B577">
        <v>336162.46759999997</v>
      </c>
      <c r="C577">
        <v>3063428.8816</v>
      </c>
      <c r="D577" t="s">
        <v>265</v>
      </c>
      <c r="E577" t="str">
        <f>ROUNDUP(B577,3)&amp;"-"&amp;ROUNDUP(C577,3)</f>
        <v>336162.468-3063428.882</v>
      </c>
      <c r="F577" t="str">
        <f>E577&amp;"-"&amp;D577</f>
        <v>336162.468-3063428.882-DHO</v>
      </c>
      <c r="G577">
        <f t="shared" si="29"/>
        <v>3006</v>
      </c>
      <c r="H577" t="e">
        <f>VLOOKUP(G577,#REF!,1,0)</f>
        <v>#REF!</v>
      </c>
      <c r="I577" t="str">
        <f t="shared" si="31"/>
        <v>336162.4676DHO</v>
      </c>
      <c r="J577" t="str">
        <f t="shared" si="32"/>
        <v>3063428.8816DHO</v>
      </c>
      <c r="K577">
        <f t="shared" si="30"/>
        <v>3006</v>
      </c>
    </row>
    <row r="578" spans="1:11" x14ac:dyDescent="0.25">
      <c r="A578">
        <v>3007</v>
      </c>
      <c r="B578">
        <v>336144.37070000003</v>
      </c>
      <c r="C578">
        <v>3063434.5488</v>
      </c>
      <c r="D578" t="s">
        <v>265</v>
      </c>
      <c r="E578" t="str">
        <f>ROUNDUP(B578,3)&amp;"-"&amp;ROUNDUP(C578,3)</f>
        <v>336144.371-3063434.549</v>
      </c>
      <c r="F578" t="str">
        <f>E578&amp;"-"&amp;D578</f>
        <v>336144.371-3063434.549-DHO</v>
      </c>
      <c r="G578">
        <f t="shared" si="29"/>
        <v>3007</v>
      </c>
      <c r="H578" t="e">
        <f>VLOOKUP(G578,#REF!,1,0)</f>
        <v>#REF!</v>
      </c>
      <c r="I578" t="str">
        <f t="shared" si="31"/>
        <v>336144.3707DHO</v>
      </c>
      <c r="J578" t="str">
        <f t="shared" si="32"/>
        <v>3063434.5488DHO</v>
      </c>
      <c r="K578">
        <f t="shared" si="30"/>
        <v>3007</v>
      </c>
    </row>
    <row r="579" spans="1:11" x14ac:dyDescent="0.25">
      <c r="A579">
        <v>3008</v>
      </c>
      <c r="B579">
        <v>336137.12709999998</v>
      </c>
      <c r="C579">
        <v>3063436.4542</v>
      </c>
      <c r="D579" t="s">
        <v>265</v>
      </c>
      <c r="E579" t="str">
        <f>ROUNDUP(B579,3)&amp;"-"&amp;ROUNDUP(C579,3)</f>
        <v>336137.128-3063436.455</v>
      </c>
      <c r="F579" t="str">
        <f>E579&amp;"-"&amp;D579</f>
        <v>336137.128-3063436.455-DHO</v>
      </c>
      <c r="G579">
        <f t="shared" ref="G579:G642" si="33">A579</f>
        <v>3008</v>
      </c>
      <c r="H579" t="e">
        <f>VLOOKUP(G579,#REF!,1,0)</f>
        <v>#REF!</v>
      </c>
      <c r="I579" t="str">
        <f t="shared" si="31"/>
        <v>336137.1271DHO</v>
      </c>
      <c r="J579" t="str">
        <f t="shared" si="32"/>
        <v>3063436.4542DHO</v>
      </c>
      <c r="K579">
        <f t="shared" ref="K579:K642" si="34">G579</f>
        <v>3008</v>
      </c>
    </row>
    <row r="580" spans="1:11" x14ac:dyDescent="0.25">
      <c r="A580">
        <v>3009</v>
      </c>
      <c r="B580">
        <v>336117.27419999999</v>
      </c>
      <c r="C580">
        <v>3063446.6645</v>
      </c>
      <c r="D580" t="s">
        <v>265</v>
      </c>
      <c r="E580" t="str">
        <f>ROUNDUP(B580,3)&amp;"-"&amp;ROUNDUP(C580,3)</f>
        <v>336117.275-3063446.665</v>
      </c>
      <c r="F580" t="str">
        <f>E580&amp;"-"&amp;D580</f>
        <v>336117.275-3063446.665-DHO</v>
      </c>
      <c r="G580">
        <f t="shared" si="33"/>
        <v>3009</v>
      </c>
      <c r="H580" t="e">
        <f>VLOOKUP(G580,#REF!,1,0)</f>
        <v>#REF!</v>
      </c>
      <c r="I580" t="str">
        <f t="shared" si="31"/>
        <v>336117.2742DHO</v>
      </c>
      <c r="J580" t="str">
        <f t="shared" si="32"/>
        <v>3063446.6645DHO</v>
      </c>
      <c r="K580">
        <f t="shared" si="34"/>
        <v>3009</v>
      </c>
    </row>
    <row r="581" spans="1:11" x14ac:dyDescent="0.25">
      <c r="A581">
        <v>3010</v>
      </c>
      <c r="B581">
        <v>336119.0049</v>
      </c>
      <c r="C581">
        <v>3063507.6532999999</v>
      </c>
      <c r="D581" t="s">
        <v>265</v>
      </c>
      <c r="E581" t="str">
        <f>ROUNDUP(B581,3)&amp;"-"&amp;ROUNDUP(C581,3)</f>
        <v>336119.005-3063507.654</v>
      </c>
      <c r="F581" t="str">
        <f>E581&amp;"-"&amp;D581</f>
        <v>336119.005-3063507.654-DHO</v>
      </c>
      <c r="G581">
        <f t="shared" si="33"/>
        <v>3010</v>
      </c>
      <c r="H581" t="e">
        <f>VLOOKUP(G581,#REF!,1,0)</f>
        <v>#REF!</v>
      </c>
      <c r="I581" t="str">
        <f t="shared" si="31"/>
        <v>336119.0049DHO</v>
      </c>
      <c r="J581" t="str">
        <f t="shared" si="32"/>
        <v>3063507.6533DHO</v>
      </c>
      <c r="K581">
        <f t="shared" si="34"/>
        <v>3010</v>
      </c>
    </row>
    <row r="582" spans="1:11" x14ac:dyDescent="0.25">
      <c r="A582">
        <v>3011</v>
      </c>
      <c r="B582">
        <v>336121.16560000001</v>
      </c>
      <c r="C582">
        <v>3063566.8281999999</v>
      </c>
      <c r="D582" t="s">
        <v>265</v>
      </c>
      <c r="E582" t="str">
        <f>ROUNDUP(B582,3)&amp;"-"&amp;ROUNDUP(C582,3)</f>
        <v>336121.166-3063566.829</v>
      </c>
      <c r="F582" t="str">
        <f>E582&amp;"-"&amp;D582</f>
        <v>336121.166-3063566.829-DHO</v>
      </c>
      <c r="G582">
        <f t="shared" si="33"/>
        <v>3011</v>
      </c>
      <c r="H582" t="e">
        <f>VLOOKUP(G582,#REF!,1,0)</f>
        <v>#REF!</v>
      </c>
      <c r="I582" t="str">
        <f t="shared" si="31"/>
        <v>336121.1656DHO</v>
      </c>
      <c r="J582" t="str">
        <f t="shared" si="32"/>
        <v>3063566.8282DHO</v>
      </c>
      <c r="K582">
        <f t="shared" si="34"/>
        <v>3011</v>
      </c>
    </row>
    <row r="583" spans="1:11" x14ac:dyDescent="0.25">
      <c r="A583">
        <v>3012</v>
      </c>
      <c r="B583">
        <v>336128.46649999998</v>
      </c>
      <c r="C583">
        <v>3063602.8848000001</v>
      </c>
      <c r="D583" t="s">
        <v>265</v>
      </c>
      <c r="E583" t="str">
        <f>ROUNDUP(B583,3)&amp;"-"&amp;ROUNDUP(C583,3)</f>
        <v>336128.467-3063602.885</v>
      </c>
      <c r="F583" t="str">
        <f>E583&amp;"-"&amp;D583</f>
        <v>336128.467-3063602.885-DHO</v>
      </c>
      <c r="G583">
        <f t="shared" si="33"/>
        <v>3012</v>
      </c>
      <c r="H583" t="e">
        <f>VLOOKUP(G583,#REF!,1,0)</f>
        <v>#REF!</v>
      </c>
      <c r="I583" t="str">
        <f t="shared" si="31"/>
        <v>336128.4665DHO</v>
      </c>
      <c r="J583" t="str">
        <f t="shared" si="32"/>
        <v>3063602.8848DHO</v>
      </c>
      <c r="K583">
        <f t="shared" si="34"/>
        <v>3012</v>
      </c>
    </row>
    <row r="584" spans="1:11" x14ac:dyDescent="0.25">
      <c r="A584">
        <v>3013</v>
      </c>
      <c r="B584">
        <v>336135.02510000003</v>
      </c>
      <c r="C584">
        <v>3063664.1052999999</v>
      </c>
      <c r="D584" t="s">
        <v>265</v>
      </c>
      <c r="E584" t="str">
        <f>ROUNDUP(B584,3)&amp;"-"&amp;ROUNDUP(C584,3)</f>
        <v>336135.026-3063664.106</v>
      </c>
      <c r="F584" t="str">
        <f>E584&amp;"-"&amp;D584</f>
        <v>336135.026-3063664.106-DHO</v>
      </c>
      <c r="G584">
        <f t="shared" si="33"/>
        <v>3013</v>
      </c>
      <c r="H584" t="e">
        <f>VLOOKUP(G584,#REF!,1,0)</f>
        <v>#REF!</v>
      </c>
      <c r="I584" t="str">
        <f t="shared" si="31"/>
        <v>336135.0251DHO</v>
      </c>
      <c r="J584" t="str">
        <f t="shared" si="32"/>
        <v>3063664.1053DHO</v>
      </c>
      <c r="K584">
        <f t="shared" si="34"/>
        <v>3013</v>
      </c>
    </row>
    <row r="585" spans="1:11" x14ac:dyDescent="0.25">
      <c r="A585">
        <v>3014</v>
      </c>
      <c r="B585">
        <v>336136.78200000001</v>
      </c>
      <c r="C585">
        <v>3063680.5055999998</v>
      </c>
      <c r="D585" t="s">
        <v>265</v>
      </c>
      <c r="E585" t="str">
        <f>ROUNDUP(B585,3)&amp;"-"&amp;ROUNDUP(C585,3)</f>
        <v>336136.782-3063680.506</v>
      </c>
      <c r="F585" t="str">
        <f>E585&amp;"-"&amp;D585</f>
        <v>336136.782-3063680.506-DHO</v>
      </c>
      <c r="G585">
        <f t="shared" si="33"/>
        <v>3014</v>
      </c>
      <c r="H585" t="e">
        <f>VLOOKUP(G585,#REF!,1,0)</f>
        <v>#REF!</v>
      </c>
      <c r="I585" t="str">
        <f t="shared" si="31"/>
        <v>336136.782DHO</v>
      </c>
      <c r="J585" t="str">
        <f t="shared" si="32"/>
        <v>3063680.5056DHO</v>
      </c>
      <c r="K585">
        <f t="shared" si="34"/>
        <v>3014</v>
      </c>
    </row>
    <row r="586" spans="1:11" x14ac:dyDescent="0.25">
      <c r="A586">
        <v>3015</v>
      </c>
      <c r="B586">
        <v>336136.8064</v>
      </c>
      <c r="C586">
        <v>3063682.3130000001</v>
      </c>
      <c r="D586" t="s">
        <v>265</v>
      </c>
      <c r="E586" t="str">
        <f>ROUNDUP(B586,3)&amp;"-"&amp;ROUNDUP(C586,3)</f>
        <v>336136.807-3063682.313</v>
      </c>
      <c r="F586" t="str">
        <f>E586&amp;"-"&amp;D586</f>
        <v>336136.807-3063682.313-DHO</v>
      </c>
      <c r="G586">
        <f t="shared" si="33"/>
        <v>3015</v>
      </c>
      <c r="H586" t="e">
        <f>VLOOKUP(G586,#REF!,1,0)</f>
        <v>#REF!</v>
      </c>
      <c r="I586" t="str">
        <f t="shared" si="31"/>
        <v>336136.8064DHO</v>
      </c>
      <c r="J586" t="str">
        <f t="shared" si="32"/>
        <v>3063682.313DHO</v>
      </c>
      <c r="K586">
        <f t="shared" si="34"/>
        <v>3015</v>
      </c>
    </row>
    <row r="587" spans="1:11" x14ac:dyDescent="0.25">
      <c r="A587">
        <v>3016</v>
      </c>
      <c r="B587">
        <v>336144.65889999998</v>
      </c>
      <c r="C587">
        <v>3063725.5928000002</v>
      </c>
      <c r="D587" t="s">
        <v>265</v>
      </c>
      <c r="E587" t="str">
        <f>ROUNDUP(B587,3)&amp;"-"&amp;ROUNDUP(C587,3)</f>
        <v>336144.659-3063725.593</v>
      </c>
      <c r="F587" t="str">
        <f>E587&amp;"-"&amp;D587</f>
        <v>336144.659-3063725.593-DHO</v>
      </c>
      <c r="G587">
        <f t="shared" si="33"/>
        <v>3016</v>
      </c>
      <c r="H587" t="e">
        <f>VLOOKUP(G587,#REF!,1,0)</f>
        <v>#REF!</v>
      </c>
      <c r="I587" t="str">
        <f t="shared" si="31"/>
        <v>336144.6589DHO</v>
      </c>
      <c r="J587" t="str">
        <f t="shared" si="32"/>
        <v>3063725.5928DHO</v>
      </c>
      <c r="K587">
        <f t="shared" si="34"/>
        <v>3016</v>
      </c>
    </row>
    <row r="588" spans="1:11" x14ac:dyDescent="0.25">
      <c r="A588">
        <v>3017</v>
      </c>
      <c r="B588">
        <v>336035.6263</v>
      </c>
      <c r="C588">
        <v>3063759.602</v>
      </c>
      <c r="D588" t="s">
        <v>265</v>
      </c>
      <c r="E588" t="str">
        <f>ROUNDUP(B588,3)&amp;"-"&amp;ROUNDUP(C588,3)</f>
        <v>336035.627-3063759.602</v>
      </c>
      <c r="F588" t="str">
        <f>E588&amp;"-"&amp;D588</f>
        <v>336035.627-3063759.602-DHO</v>
      </c>
      <c r="G588">
        <f t="shared" si="33"/>
        <v>3017</v>
      </c>
      <c r="H588" t="e">
        <f>VLOOKUP(G588,#REF!,1,0)</f>
        <v>#REF!</v>
      </c>
      <c r="I588" t="str">
        <f t="shared" si="31"/>
        <v>336035.6263DHO</v>
      </c>
      <c r="J588" t="str">
        <f t="shared" si="32"/>
        <v>3063759.602DHO</v>
      </c>
      <c r="K588">
        <f t="shared" si="34"/>
        <v>3017</v>
      </c>
    </row>
    <row r="589" spans="1:11" x14ac:dyDescent="0.25">
      <c r="A589">
        <v>3018</v>
      </c>
      <c r="B589">
        <v>336032.25630000001</v>
      </c>
      <c r="C589">
        <v>3063760.7168000001</v>
      </c>
      <c r="D589" t="s">
        <v>265</v>
      </c>
      <c r="E589" t="str">
        <f>ROUNDUP(B589,3)&amp;"-"&amp;ROUNDUP(C589,3)</f>
        <v>336032.257-3063760.717</v>
      </c>
      <c r="F589" t="str">
        <f>E589&amp;"-"&amp;D589</f>
        <v>336032.257-3063760.717-DHO</v>
      </c>
      <c r="G589">
        <f t="shared" si="33"/>
        <v>3018</v>
      </c>
      <c r="H589" t="e">
        <f>VLOOKUP(G589,#REF!,1,0)</f>
        <v>#REF!</v>
      </c>
      <c r="I589" t="str">
        <f t="shared" si="31"/>
        <v>336032.2563DHO</v>
      </c>
      <c r="J589" t="str">
        <f t="shared" si="32"/>
        <v>3063760.7168DHO</v>
      </c>
      <c r="K589">
        <f t="shared" si="34"/>
        <v>3018</v>
      </c>
    </row>
    <row r="590" spans="1:11" x14ac:dyDescent="0.25">
      <c r="A590">
        <v>3019</v>
      </c>
      <c r="B590">
        <v>335968.68579999998</v>
      </c>
      <c r="C590">
        <v>3063781.7459</v>
      </c>
      <c r="D590" t="s">
        <v>265</v>
      </c>
      <c r="E590" t="str">
        <f>ROUNDUP(B590,3)&amp;"-"&amp;ROUNDUP(C590,3)</f>
        <v>335968.686-3063781.746</v>
      </c>
      <c r="F590" t="str">
        <f>E590&amp;"-"&amp;D590</f>
        <v>335968.686-3063781.746-DHO</v>
      </c>
      <c r="G590">
        <f t="shared" si="33"/>
        <v>3019</v>
      </c>
      <c r="H590" t="e">
        <f>VLOOKUP(G590,#REF!,1,0)</f>
        <v>#REF!</v>
      </c>
      <c r="I590" t="str">
        <f t="shared" si="31"/>
        <v>335968.6858DHO</v>
      </c>
      <c r="J590" t="str">
        <f t="shared" si="32"/>
        <v>3063781.7459DHO</v>
      </c>
      <c r="K590">
        <f t="shared" si="34"/>
        <v>3019</v>
      </c>
    </row>
    <row r="591" spans="1:11" x14ac:dyDescent="0.25">
      <c r="A591">
        <v>3020</v>
      </c>
      <c r="B591">
        <v>335873.98839999997</v>
      </c>
      <c r="C591">
        <v>3063800.6493000002</v>
      </c>
      <c r="D591" t="s">
        <v>265</v>
      </c>
      <c r="E591" t="str">
        <f>ROUNDUP(B591,3)&amp;"-"&amp;ROUNDUP(C591,3)</f>
        <v>335873.989-3063800.65</v>
      </c>
      <c r="F591" t="str">
        <f>E591&amp;"-"&amp;D591</f>
        <v>335873.989-3063800.65-DHO</v>
      </c>
      <c r="G591">
        <f t="shared" si="33"/>
        <v>3020</v>
      </c>
      <c r="H591" t="e">
        <f>VLOOKUP(G591,#REF!,1,0)</f>
        <v>#REF!</v>
      </c>
      <c r="I591" t="str">
        <f t="shared" si="31"/>
        <v>335873.9884DHO</v>
      </c>
      <c r="J591" t="str">
        <f t="shared" si="32"/>
        <v>3063800.6493DHO</v>
      </c>
      <c r="K591">
        <f t="shared" si="34"/>
        <v>3020</v>
      </c>
    </row>
    <row r="592" spans="1:11" x14ac:dyDescent="0.25">
      <c r="A592">
        <v>3021</v>
      </c>
      <c r="B592">
        <v>335661.14510000002</v>
      </c>
      <c r="C592">
        <v>3063851.4295999999</v>
      </c>
      <c r="D592" t="s">
        <v>265</v>
      </c>
      <c r="E592" t="str">
        <f>ROUNDUP(B592,3)&amp;"-"&amp;ROUNDUP(C592,3)</f>
        <v>335661.146-3063851.43</v>
      </c>
      <c r="F592" t="str">
        <f>E592&amp;"-"&amp;D592</f>
        <v>335661.146-3063851.43-DHO</v>
      </c>
      <c r="G592">
        <f t="shared" si="33"/>
        <v>3021</v>
      </c>
      <c r="H592" t="e">
        <f>VLOOKUP(G592,#REF!,1,0)</f>
        <v>#REF!</v>
      </c>
      <c r="I592" t="str">
        <f t="shared" si="31"/>
        <v>335661.1451DHO</v>
      </c>
      <c r="J592" t="str">
        <f t="shared" si="32"/>
        <v>3063851.4296DHO</v>
      </c>
      <c r="K592">
        <f t="shared" si="34"/>
        <v>3021</v>
      </c>
    </row>
    <row r="593" spans="1:11" x14ac:dyDescent="0.25">
      <c r="A593">
        <v>3022</v>
      </c>
      <c r="B593">
        <v>335566.06150000001</v>
      </c>
      <c r="C593">
        <v>3063875.3117999998</v>
      </c>
      <c r="D593" t="s">
        <v>265</v>
      </c>
      <c r="E593" t="str">
        <f>ROUNDUP(B593,3)&amp;"-"&amp;ROUNDUP(C593,3)</f>
        <v>335566.062-3063875.312</v>
      </c>
      <c r="F593" t="str">
        <f>E593&amp;"-"&amp;D593</f>
        <v>335566.062-3063875.312-DHO</v>
      </c>
      <c r="G593">
        <f t="shared" si="33"/>
        <v>3022</v>
      </c>
      <c r="H593" t="e">
        <f>VLOOKUP(G593,#REF!,1,0)</f>
        <v>#REF!</v>
      </c>
      <c r="I593" t="str">
        <f t="shared" si="31"/>
        <v>335566.0615DHO</v>
      </c>
      <c r="J593" t="str">
        <f t="shared" si="32"/>
        <v>3063875.3118DHO</v>
      </c>
      <c r="K593">
        <f t="shared" si="34"/>
        <v>3022</v>
      </c>
    </row>
    <row r="594" spans="1:11" x14ac:dyDescent="0.25">
      <c r="A594">
        <v>3023</v>
      </c>
      <c r="B594">
        <v>335466.54599999997</v>
      </c>
      <c r="C594">
        <v>3063907.3895</v>
      </c>
      <c r="D594" t="s">
        <v>265</v>
      </c>
      <c r="E594" t="str">
        <f>ROUNDUP(B594,3)&amp;"-"&amp;ROUNDUP(C594,3)</f>
        <v>335466.546-3063907.39</v>
      </c>
      <c r="F594" t="str">
        <f>E594&amp;"-"&amp;D594</f>
        <v>335466.546-3063907.39-DHO</v>
      </c>
      <c r="G594">
        <f t="shared" si="33"/>
        <v>3023</v>
      </c>
      <c r="H594" t="e">
        <f>VLOOKUP(G594,#REF!,1,0)</f>
        <v>#REF!</v>
      </c>
      <c r="I594" t="str">
        <f t="shared" si="31"/>
        <v>335466.546DHO</v>
      </c>
      <c r="J594" t="str">
        <f t="shared" si="32"/>
        <v>3063907.3895DHO</v>
      </c>
      <c r="K594">
        <f t="shared" si="34"/>
        <v>3023</v>
      </c>
    </row>
    <row r="595" spans="1:11" x14ac:dyDescent="0.25">
      <c r="A595">
        <v>3024</v>
      </c>
      <c r="B595">
        <v>335420.82400000002</v>
      </c>
      <c r="C595">
        <v>3063917.9887999999</v>
      </c>
      <c r="D595" t="s">
        <v>265</v>
      </c>
      <c r="E595" t="str">
        <f>ROUNDUP(B595,3)&amp;"-"&amp;ROUNDUP(C595,3)</f>
        <v>335420.824-3063917.989</v>
      </c>
      <c r="F595" t="str">
        <f>E595&amp;"-"&amp;D595</f>
        <v>335420.824-3063917.989-DHO</v>
      </c>
      <c r="G595">
        <f t="shared" si="33"/>
        <v>3024</v>
      </c>
      <c r="H595" t="e">
        <f>VLOOKUP(G595,#REF!,1,0)</f>
        <v>#REF!</v>
      </c>
      <c r="I595" t="str">
        <f t="shared" si="31"/>
        <v>335420.824DHO</v>
      </c>
      <c r="J595" t="str">
        <f t="shared" si="32"/>
        <v>3063917.9888DHO</v>
      </c>
      <c r="K595">
        <f t="shared" si="34"/>
        <v>3024</v>
      </c>
    </row>
    <row r="596" spans="1:11" x14ac:dyDescent="0.25">
      <c r="A596">
        <v>3025</v>
      </c>
      <c r="B596">
        <v>335408.57549999998</v>
      </c>
      <c r="C596">
        <v>3063920.8283000002</v>
      </c>
      <c r="D596" t="s">
        <v>265</v>
      </c>
      <c r="E596" t="str">
        <f>ROUNDUP(B596,3)&amp;"-"&amp;ROUNDUP(C596,3)</f>
        <v>335408.576-3063920.829</v>
      </c>
      <c r="F596" t="str">
        <f>E596&amp;"-"&amp;D596</f>
        <v>335408.576-3063920.829-DHO</v>
      </c>
      <c r="G596">
        <f t="shared" si="33"/>
        <v>3025</v>
      </c>
      <c r="H596" t="e">
        <f>VLOOKUP(G596,#REF!,1,0)</f>
        <v>#REF!</v>
      </c>
      <c r="I596" t="str">
        <f t="shared" si="31"/>
        <v>335408.5755DHO</v>
      </c>
      <c r="J596" t="str">
        <f t="shared" si="32"/>
        <v>3063920.8283DHO</v>
      </c>
      <c r="K596">
        <f t="shared" si="34"/>
        <v>3025</v>
      </c>
    </row>
    <row r="597" spans="1:11" x14ac:dyDescent="0.25">
      <c r="A597">
        <v>3026</v>
      </c>
      <c r="B597">
        <v>335305.67670000001</v>
      </c>
      <c r="C597">
        <v>3063964.2226999998</v>
      </c>
      <c r="D597" t="s">
        <v>265</v>
      </c>
      <c r="E597" t="str">
        <f>ROUNDUP(B597,3)&amp;"-"&amp;ROUNDUP(C597,3)</f>
        <v>335305.677-3063964.223</v>
      </c>
      <c r="F597" t="str">
        <f>E597&amp;"-"&amp;D597</f>
        <v>335305.677-3063964.223-DHO</v>
      </c>
      <c r="G597">
        <f t="shared" si="33"/>
        <v>3026</v>
      </c>
      <c r="H597" t="e">
        <f>VLOOKUP(G597,#REF!,1,0)</f>
        <v>#REF!</v>
      </c>
      <c r="I597" t="str">
        <f t="shared" si="31"/>
        <v>335305.6767DHO</v>
      </c>
      <c r="J597" t="str">
        <f t="shared" si="32"/>
        <v>3063964.2227DHO</v>
      </c>
      <c r="K597">
        <f t="shared" si="34"/>
        <v>3026</v>
      </c>
    </row>
    <row r="598" spans="1:11" x14ac:dyDescent="0.25">
      <c r="A598">
        <v>3027</v>
      </c>
      <c r="B598">
        <v>335295.64199999999</v>
      </c>
      <c r="C598">
        <v>3063968.4545999998</v>
      </c>
      <c r="D598" t="s">
        <v>265</v>
      </c>
      <c r="E598" t="str">
        <f>ROUNDUP(B598,3)&amp;"-"&amp;ROUNDUP(C598,3)</f>
        <v>335295.642-3063968.455</v>
      </c>
      <c r="F598" t="str">
        <f>E598&amp;"-"&amp;D598</f>
        <v>335295.642-3063968.455-DHO</v>
      </c>
      <c r="G598">
        <f t="shared" si="33"/>
        <v>3027</v>
      </c>
      <c r="H598" t="e">
        <f>VLOOKUP(G598,#REF!,1,0)</f>
        <v>#REF!</v>
      </c>
      <c r="I598" t="str">
        <f t="shared" si="31"/>
        <v>335295.642DHO</v>
      </c>
      <c r="J598" t="str">
        <f t="shared" si="32"/>
        <v>3063968.4546DHO</v>
      </c>
      <c r="K598">
        <f t="shared" si="34"/>
        <v>3027</v>
      </c>
    </row>
    <row r="599" spans="1:11" x14ac:dyDescent="0.25">
      <c r="A599">
        <v>3028</v>
      </c>
      <c r="B599">
        <v>335238.91119999997</v>
      </c>
      <c r="C599">
        <v>3064006.2812999999</v>
      </c>
      <c r="D599" t="s">
        <v>265</v>
      </c>
      <c r="E599" t="str">
        <f>ROUNDUP(B599,3)&amp;"-"&amp;ROUNDUP(C599,3)</f>
        <v>335238.912-3064006.282</v>
      </c>
      <c r="F599" t="str">
        <f>E599&amp;"-"&amp;D599</f>
        <v>335238.912-3064006.282-DHO</v>
      </c>
      <c r="G599">
        <f t="shared" si="33"/>
        <v>3028</v>
      </c>
      <c r="H599" t="e">
        <f>VLOOKUP(G599,#REF!,1,0)</f>
        <v>#REF!</v>
      </c>
      <c r="I599" t="str">
        <f t="shared" si="31"/>
        <v>335238.9112DHO</v>
      </c>
      <c r="J599" t="str">
        <f t="shared" si="32"/>
        <v>3064006.2813DHO</v>
      </c>
      <c r="K599">
        <f t="shared" si="34"/>
        <v>3028</v>
      </c>
    </row>
    <row r="600" spans="1:11" x14ac:dyDescent="0.25">
      <c r="A600">
        <v>3029</v>
      </c>
      <c r="B600">
        <v>335178.37530000001</v>
      </c>
      <c r="C600">
        <v>3064031.5059000002</v>
      </c>
      <c r="D600" t="s">
        <v>265</v>
      </c>
      <c r="E600" t="str">
        <f>ROUNDUP(B600,3)&amp;"-"&amp;ROUNDUP(C600,3)</f>
        <v>335178.376-3064031.506</v>
      </c>
      <c r="F600" t="str">
        <f>E600&amp;"-"&amp;D600</f>
        <v>335178.376-3064031.506-DHO</v>
      </c>
      <c r="G600">
        <f t="shared" si="33"/>
        <v>3029</v>
      </c>
      <c r="H600" t="e">
        <f>VLOOKUP(G600,#REF!,1,0)</f>
        <v>#REF!</v>
      </c>
      <c r="I600" t="str">
        <f t="shared" si="31"/>
        <v>335178.3753DHO</v>
      </c>
      <c r="J600" t="str">
        <f t="shared" si="32"/>
        <v>3064031.5059DHO</v>
      </c>
      <c r="K600">
        <f t="shared" si="34"/>
        <v>3029</v>
      </c>
    </row>
    <row r="601" spans="1:11" x14ac:dyDescent="0.25">
      <c r="A601">
        <v>3030</v>
      </c>
      <c r="B601">
        <v>335167.34970000002</v>
      </c>
      <c r="C601">
        <v>3064089.5014999998</v>
      </c>
      <c r="D601" t="s">
        <v>265</v>
      </c>
      <c r="E601" t="str">
        <f>ROUNDUP(B601,3)&amp;"-"&amp;ROUNDUP(C601,3)</f>
        <v>335167.35-3064089.502</v>
      </c>
      <c r="F601" t="str">
        <f>E601&amp;"-"&amp;D601</f>
        <v>335167.35-3064089.502-DHO</v>
      </c>
      <c r="G601">
        <f t="shared" si="33"/>
        <v>3030</v>
      </c>
      <c r="H601" t="e">
        <f>VLOOKUP(G601,#REF!,1,0)</f>
        <v>#REF!</v>
      </c>
      <c r="I601" t="str">
        <f t="shared" si="31"/>
        <v>335167.3497DHO</v>
      </c>
      <c r="J601" t="str">
        <f t="shared" si="32"/>
        <v>3064089.5015DHO</v>
      </c>
      <c r="K601">
        <f t="shared" si="34"/>
        <v>3030</v>
      </c>
    </row>
    <row r="602" spans="1:11" x14ac:dyDescent="0.25">
      <c r="A602">
        <v>3031</v>
      </c>
      <c r="B602">
        <v>335179.01089999999</v>
      </c>
      <c r="C602">
        <v>3064145.3815000001</v>
      </c>
      <c r="D602" t="s">
        <v>265</v>
      </c>
      <c r="E602" t="str">
        <f>ROUNDUP(B602,3)&amp;"-"&amp;ROUNDUP(C602,3)</f>
        <v>335179.011-3064145.382</v>
      </c>
      <c r="F602" t="str">
        <f>E602&amp;"-"&amp;D602</f>
        <v>335179.011-3064145.382-DHO</v>
      </c>
      <c r="G602">
        <f t="shared" si="33"/>
        <v>3031</v>
      </c>
      <c r="H602" t="e">
        <f>VLOOKUP(G602,#REF!,1,0)</f>
        <v>#REF!</v>
      </c>
      <c r="I602" t="str">
        <f t="shared" si="31"/>
        <v>335179.0109DHO</v>
      </c>
      <c r="J602" t="str">
        <f t="shared" si="32"/>
        <v>3064145.3815DHO</v>
      </c>
      <c r="K602">
        <f t="shared" si="34"/>
        <v>3031</v>
      </c>
    </row>
    <row r="603" spans="1:11" x14ac:dyDescent="0.25">
      <c r="A603">
        <v>3032</v>
      </c>
      <c r="B603">
        <v>335228.56140000001</v>
      </c>
      <c r="C603">
        <v>3064248.1987999999</v>
      </c>
      <c r="D603" t="s">
        <v>265</v>
      </c>
      <c r="E603" t="str">
        <f>ROUNDUP(B603,3)&amp;"-"&amp;ROUNDUP(C603,3)</f>
        <v>335228.562-3064248.199</v>
      </c>
      <c r="F603" t="str">
        <f>E603&amp;"-"&amp;D603</f>
        <v>335228.562-3064248.199-DHO</v>
      </c>
      <c r="G603">
        <f t="shared" si="33"/>
        <v>3032</v>
      </c>
      <c r="H603" t="e">
        <f>VLOOKUP(G603,#REF!,1,0)</f>
        <v>#REF!</v>
      </c>
      <c r="I603" t="str">
        <f t="shared" si="31"/>
        <v>335228.5614DHO</v>
      </c>
      <c r="J603" t="str">
        <f t="shared" si="32"/>
        <v>3064248.1988DHO</v>
      </c>
      <c r="K603">
        <f t="shared" si="34"/>
        <v>3032</v>
      </c>
    </row>
    <row r="604" spans="1:11" x14ac:dyDescent="0.25">
      <c r="A604">
        <v>3033</v>
      </c>
      <c r="B604">
        <v>335230.1373</v>
      </c>
      <c r="C604">
        <v>3064247.4884000001</v>
      </c>
      <c r="D604" t="s">
        <v>265</v>
      </c>
      <c r="E604" t="str">
        <f>ROUNDUP(B604,3)&amp;"-"&amp;ROUNDUP(C604,3)</f>
        <v>335230.138-3064247.489</v>
      </c>
      <c r="F604" t="str">
        <f>E604&amp;"-"&amp;D604</f>
        <v>335230.138-3064247.489-DHO</v>
      </c>
      <c r="G604">
        <f t="shared" si="33"/>
        <v>3033</v>
      </c>
      <c r="H604" t="e">
        <f>VLOOKUP(G604,#REF!,1,0)</f>
        <v>#REF!</v>
      </c>
      <c r="I604" t="str">
        <f t="shared" si="31"/>
        <v>335230.1373DHO</v>
      </c>
      <c r="J604" t="str">
        <f t="shared" si="32"/>
        <v>3064247.4884DHO</v>
      </c>
      <c r="K604">
        <f t="shared" si="34"/>
        <v>3033</v>
      </c>
    </row>
    <row r="605" spans="1:11" x14ac:dyDescent="0.25">
      <c r="A605">
        <v>3034</v>
      </c>
      <c r="B605">
        <v>335275.07049999997</v>
      </c>
      <c r="C605">
        <v>3064227.2322</v>
      </c>
      <c r="D605" t="s">
        <v>265</v>
      </c>
      <c r="E605" t="str">
        <f>ROUNDUP(B605,3)&amp;"-"&amp;ROUNDUP(C605,3)</f>
        <v>335275.071-3064227.233</v>
      </c>
      <c r="F605" t="str">
        <f>E605&amp;"-"&amp;D605</f>
        <v>335275.071-3064227.233-DHO</v>
      </c>
      <c r="G605">
        <f t="shared" si="33"/>
        <v>3034</v>
      </c>
      <c r="H605" t="e">
        <f>VLOOKUP(G605,#REF!,1,0)</f>
        <v>#REF!</v>
      </c>
      <c r="I605" t="str">
        <f t="shared" si="31"/>
        <v>335275.0705DHO</v>
      </c>
      <c r="J605" t="str">
        <f t="shared" si="32"/>
        <v>3064227.2322DHO</v>
      </c>
      <c r="K605">
        <f t="shared" si="34"/>
        <v>3034</v>
      </c>
    </row>
    <row r="606" spans="1:11" x14ac:dyDescent="0.25">
      <c r="A606">
        <v>3035</v>
      </c>
      <c r="B606">
        <v>335318.51650000003</v>
      </c>
      <c r="C606">
        <v>3064214.8936000001</v>
      </c>
      <c r="D606" t="s">
        <v>265</v>
      </c>
      <c r="E606" t="str">
        <f>ROUNDUP(B606,3)&amp;"-"&amp;ROUNDUP(C606,3)</f>
        <v>335318.517-3064214.894</v>
      </c>
      <c r="F606" t="str">
        <f>E606&amp;"-"&amp;D606</f>
        <v>335318.517-3064214.894-DHO</v>
      </c>
      <c r="G606">
        <f t="shared" si="33"/>
        <v>3035</v>
      </c>
      <c r="H606" t="e">
        <f>VLOOKUP(G606,#REF!,1,0)</f>
        <v>#REF!</v>
      </c>
      <c r="I606" t="str">
        <f t="shared" si="31"/>
        <v>335318.5165DHO</v>
      </c>
      <c r="J606" t="str">
        <f t="shared" si="32"/>
        <v>3064214.8936DHO</v>
      </c>
      <c r="K606">
        <f t="shared" si="34"/>
        <v>3035</v>
      </c>
    </row>
    <row r="607" spans="1:11" x14ac:dyDescent="0.25">
      <c r="A607">
        <v>3036</v>
      </c>
      <c r="B607">
        <v>335342.52289999998</v>
      </c>
      <c r="C607">
        <v>3064209.5973</v>
      </c>
      <c r="D607" t="s">
        <v>265</v>
      </c>
      <c r="E607" t="str">
        <f>ROUNDUP(B607,3)&amp;"-"&amp;ROUNDUP(C607,3)</f>
        <v>335342.523-3064209.598</v>
      </c>
      <c r="F607" t="str">
        <f>E607&amp;"-"&amp;D607</f>
        <v>335342.523-3064209.598-DHO</v>
      </c>
      <c r="G607">
        <f t="shared" si="33"/>
        <v>3036</v>
      </c>
      <c r="H607" t="e">
        <f>VLOOKUP(G607,#REF!,1,0)</f>
        <v>#REF!</v>
      </c>
      <c r="I607" t="str">
        <f t="shared" si="31"/>
        <v>335342.5229DHO</v>
      </c>
      <c r="J607" t="str">
        <f t="shared" si="32"/>
        <v>3064209.5973DHO</v>
      </c>
      <c r="K607">
        <f t="shared" si="34"/>
        <v>3036</v>
      </c>
    </row>
    <row r="608" spans="1:11" x14ac:dyDescent="0.25">
      <c r="A608">
        <v>3037</v>
      </c>
      <c r="B608">
        <v>335371.10210000002</v>
      </c>
      <c r="C608">
        <v>3064206.4986</v>
      </c>
      <c r="D608" t="s">
        <v>265</v>
      </c>
      <c r="E608" t="str">
        <f>ROUNDUP(B608,3)&amp;"-"&amp;ROUNDUP(C608,3)</f>
        <v>335371.103-3064206.499</v>
      </c>
      <c r="F608" t="str">
        <f>E608&amp;"-"&amp;D608</f>
        <v>335371.103-3064206.499-DHO</v>
      </c>
      <c r="G608">
        <f t="shared" si="33"/>
        <v>3037</v>
      </c>
      <c r="H608" t="e">
        <f>VLOOKUP(G608,#REF!,1,0)</f>
        <v>#REF!</v>
      </c>
      <c r="I608" t="str">
        <f t="shared" si="31"/>
        <v>335371.1021DHO</v>
      </c>
      <c r="J608" t="str">
        <f t="shared" si="32"/>
        <v>3064206.4986DHO</v>
      </c>
      <c r="K608">
        <f t="shared" si="34"/>
        <v>3037</v>
      </c>
    </row>
    <row r="609" spans="1:11" x14ac:dyDescent="0.25">
      <c r="A609">
        <v>3038</v>
      </c>
      <c r="B609">
        <v>335441.21889999998</v>
      </c>
      <c r="C609">
        <v>3064184.3089999999</v>
      </c>
      <c r="D609" t="s">
        <v>265</v>
      </c>
      <c r="E609" t="str">
        <f>ROUNDUP(B609,3)&amp;"-"&amp;ROUNDUP(C609,3)</f>
        <v>335441.219-3064184.309</v>
      </c>
      <c r="F609" t="str">
        <f>E609&amp;"-"&amp;D609</f>
        <v>335441.219-3064184.309-DHO</v>
      </c>
      <c r="G609">
        <f t="shared" si="33"/>
        <v>3038</v>
      </c>
      <c r="H609" t="e">
        <f>VLOOKUP(G609,#REF!,1,0)</f>
        <v>#REF!</v>
      </c>
      <c r="I609" t="str">
        <f t="shared" si="31"/>
        <v>335441.2189DHO</v>
      </c>
      <c r="J609" t="str">
        <f t="shared" si="32"/>
        <v>3064184.309DHO</v>
      </c>
      <c r="K609">
        <f t="shared" si="34"/>
        <v>3038</v>
      </c>
    </row>
    <row r="610" spans="1:11" x14ac:dyDescent="0.25">
      <c r="A610">
        <v>3039</v>
      </c>
      <c r="B610">
        <v>335484.87589999998</v>
      </c>
      <c r="C610">
        <v>3064169.5394000001</v>
      </c>
      <c r="D610" t="s">
        <v>265</v>
      </c>
      <c r="E610" t="str">
        <f>ROUNDUP(B610,3)&amp;"-"&amp;ROUNDUP(C610,3)</f>
        <v>335484.876-3064169.54</v>
      </c>
      <c r="F610" t="str">
        <f>E610&amp;"-"&amp;D610</f>
        <v>335484.876-3064169.54-DHO</v>
      </c>
      <c r="G610">
        <f t="shared" si="33"/>
        <v>3039</v>
      </c>
      <c r="H610" t="e">
        <f>VLOOKUP(G610,#REF!,1,0)</f>
        <v>#REF!</v>
      </c>
      <c r="I610" t="str">
        <f t="shared" si="31"/>
        <v>335484.8759DHO</v>
      </c>
      <c r="J610" t="str">
        <f t="shared" si="32"/>
        <v>3064169.5394DHO</v>
      </c>
      <c r="K610">
        <f t="shared" si="34"/>
        <v>3039</v>
      </c>
    </row>
    <row r="611" spans="1:11" x14ac:dyDescent="0.25">
      <c r="A611">
        <v>3040</v>
      </c>
      <c r="B611">
        <v>335495.48710000003</v>
      </c>
      <c r="C611">
        <v>3064165.9495999999</v>
      </c>
      <c r="D611" t="s">
        <v>265</v>
      </c>
      <c r="E611" t="str">
        <f>ROUNDUP(B611,3)&amp;"-"&amp;ROUNDUP(C611,3)</f>
        <v>335495.488-3064165.95</v>
      </c>
      <c r="F611" t="str">
        <f>E611&amp;"-"&amp;D611</f>
        <v>335495.488-3064165.95-DHO</v>
      </c>
      <c r="G611">
        <f t="shared" si="33"/>
        <v>3040</v>
      </c>
      <c r="H611" t="e">
        <f>VLOOKUP(G611,#REF!,1,0)</f>
        <v>#REF!</v>
      </c>
      <c r="I611" t="str">
        <f t="shared" si="31"/>
        <v>335495.4871DHO</v>
      </c>
      <c r="J611" t="str">
        <f t="shared" si="32"/>
        <v>3064165.9496DHO</v>
      </c>
      <c r="K611">
        <f t="shared" si="34"/>
        <v>3040</v>
      </c>
    </row>
    <row r="612" spans="1:11" x14ac:dyDescent="0.25">
      <c r="A612">
        <v>3041</v>
      </c>
      <c r="B612">
        <v>335546.35940000002</v>
      </c>
      <c r="C612">
        <v>3064219.7736</v>
      </c>
      <c r="D612" t="s">
        <v>265</v>
      </c>
      <c r="E612" t="str">
        <f>ROUNDUP(B612,3)&amp;"-"&amp;ROUNDUP(C612,3)</f>
        <v>335546.36-3064219.774</v>
      </c>
      <c r="F612" t="str">
        <f>E612&amp;"-"&amp;D612</f>
        <v>335546.36-3064219.774-DHO</v>
      </c>
      <c r="G612">
        <f t="shared" si="33"/>
        <v>3041</v>
      </c>
      <c r="H612" t="e">
        <f>VLOOKUP(G612,#REF!,1,0)</f>
        <v>#REF!</v>
      </c>
      <c r="I612" t="str">
        <f t="shared" si="31"/>
        <v>335546.3594DHO</v>
      </c>
      <c r="J612" t="str">
        <f t="shared" si="32"/>
        <v>3064219.7736DHO</v>
      </c>
      <c r="K612">
        <f t="shared" si="34"/>
        <v>3041</v>
      </c>
    </row>
    <row r="613" spans="1:11" x14ac:dyDescent="0.25">
      <c r="A613">
        <v>3042</v>
      </c>
      <c r="B613">
        <v>335556.53989999997</v>
      </c>
      <c r="C613">
        <v>3064267.0869</v>
      </c>
      <c r="D613" t="s">
        <v>265</v>
      </c>
      <c r="E613" t="str">
        <f>ROUNDUP(B613,3)&amp;"-"&amp;ROUNDUP(C613,3)</f>
        <v>335556.54-3064267.087</v>
      </c>
      <c r="F613" t="str">
        <f>E613&amp;"-"&amp;D613</f>
        <v>335556.54-3064267.087-DHO</v>
      </c>
      <c r="G613">
        <f t="shared" si="33"/>
        <v>3042</v>
      </c>
      <c r="H613" t="e">
        <f>VLOOKUP(G613,#REF!,1,0)</f>
        <v>#REF!</v>
      </c>
      <c r="I613" t="str">
        <f t="shared" si="31"/>
        <v>335556.5399DHO</v>
      </c>
      <c r="J613" t="str">
        <f t="shared" si="32"/>
        <v>3064267.0869DHO</v>
      </c>
      <c r="K613">
        <f t="shared" si="34"/>
        <v>3042</v>
      </c>
    </row>
    <row r="614" spans="1:11" x14ac:dyDescent="0.25">
      <c r="A614">
        <v>3043</v>
      </c>
      <c r="B614">
        <v>335562.50400000002</v>
      </c>
      <c r="C614">
        <v>3064304.9670000002</v>
      </c>
      <c r="D614" t="s">
        <v>265</v>
      </c>
      <c r="E614" t="str">
        <f>ROUNDUP(B614,3)&amp;"-"&amp;ROUNDUP(C614,3)</f>
        <v>335562.504-3064304.967</v>
      </c>
      <c r="F614" t="str">
        <f>E614&amp;"-"&amp;D614</f>
        <v>335562.504-3064304.967-DHO</v>
      </c>
      <c r="G614">
        <f t="shared" si="33"/>
        <v>3043</v>
      </c>
      <c r="H614" t="e">
        <f>VLOOKUP(G614,#REF!,1,0)</f>
        <v>#REF!</v>
      </c>
      <c r="I614" t="str">
        <f t="shared" si="31"/>
        <v>335562.504DHO</v>
      </c>
      <c r="J614" t="str">
        <f t="shared" si="32"/>
        <v>3064304.967DHO</v>
      </c>
      <c r="K614">
        <f t="shared" si="34"/>
        <v>3043</v>
      </c>
    </row>
    <row r="615" spans="1:11" x14ac:dyDescent="0.25">
      <c r="A615">
        <v>3044</v>
      </c>
      <c r="B615">
        <v>335578.61979999999</v>
      </c>
      <c r="C615">
        <v>3064354.4591999999</v>
      </c>
      <c r="D615" t="s">
        <v>265</v>
      </c>
      <c r="E615" t="str">
        <f>ROUNDUP(B615,3)&amp;"-"&amp;ROUNDUP(C615,3)</f>
        <v>335578.62-3064354.46</v>
      </c>
      <c r="F615" t="str">
        <f>E615&amp;"-"&amp;D615</f>
        <v>335578.62-3064354.46-DHO</v>
      </c>
      <c r="G615">
        <f t="shared" si="33"/>
        <v>3044</v>
      </c>
      <c r="H615" t="e">
        <f>VLOOKUP(G615,#REF!,1,0)</f>
        <v>#REF!</v>
      </c>
      <c r="I615" t="str">
        <f t="shared" si="31"/>
        <v>335578.6198DHO</v>
      </c>
      <c r="J615" t="str">
        <f t="shared" si="32"/>
        <v>3064354.4592DHO</v>
      </c>
      <c r="K615">
        <f t="shared" si="34"/>
        <v>3044</v>
      </c>
    </row>
    <row r="616" spans="1:11" x14ac:dyDescent="0.25">
      <c r="A616">
        <v>3045</v>
      </c>
      <c r="B616">
        <v>335593.78240000003</v>
      </c>
      <c r="C616">
        <v>3064434.2420000001</v>
      </c>
      <c r="D616" t="s">
        <v>265</v>
      </c>
      <c r="E616" t="str">
        <f>ROUNDUP(B616,3)&amp;"-"&amp;ROUNDUP(C616,3)</f>
        <v>335593.783-3064434.242</v>
      </c>
      <c r="F616" t="str">
        <f>E616&amp;"-"&amp;D616</f>
        <v>335593.783-3064434.242-DHO</v>
      </c>
      <c r="G616">
        <f t="shared" si="33"/>
        <v>3045</v>
      </c>
      <c r="H616" t="e">
        <f>VLOOKUP(G616,#REF!,1,0)</f>
        <v>#REF!</v>
      </c>
      <c r="I616" t="str">
        <f t="shared" ref="I616:I679" si="35">B616&amp;D616</f>
        <v>335593.7824DHO</v>
      </c>
      <c r="J616" t="str">
        <f t="shared" ref="J616:J679" si="36">C616&amp;D616</f>
        <v>3064434.242DHO</v>
      </c>
      <c r="K616">
        <f t="shared" si="34"/>
        <v>3045</v>
      </c>
    </row>
    <row r="617" spans="1:11" x14ac:dyDescent="0.25">
      <c r="A617">
        <v>3046</v>
      </c>
      <c r="B617">
        <v>335595.97210000001</v>
      </c>
      <c r="C617">
        <v>3064461.7788</v>
      </c>
      <c r="D617" t="s">
        <v>265</v>
      </c>
      <c r="E617" t="str">
        <f>ROUNDUP(B617,3)&amp;"-"&amp;ROUNDUP(C617,3)</f>
        <v>335595.973-3064461.779</v>
      </c>
      <c r="F617" t="str">
        <f>E617&amp;"-"&amp;D617</f>
        <v>335595.973-3064461.779-DHO</v>
      </c>
      <c r="G617">
        <f t="shared" si="33"/>
        <v>3046</v>
      </c>
      <c r="H617" t="e">
        <f>VLOOKUP(G617,#REF!,1,0)</f>
        <v>#REF!</v>
      </c>
      <c r="I617" t="str">
        <f t="shared" si="35"/>
        <v>335595.9721DHO</v>
      </c>
      <c r="J617" t="str">
        <f t="shared" si="36"/>
        <v>3064461.7788DHO</v>
      </c>
      <c r="K617">
        <f t="shared" si="34"/>
        <v>3046</v>
      </c>
    </row>
    <row r="618" spans="1:11" x14ac:dyDescent="0.25">
      <c r="A618">
        <v>3047</v>
      </c>
      <c r="B618">
        <v>335598.89439999999</v>
      </c>
      <c r="C618">
        <v>3064461.0863000001</v>
      </c>
      <c r="D618" t="s">
        <v>265</v>
      </c>
      <c r="E618" t="str">
        <f>ROUNDUP(B618,3)&amp;"-"&amp;ROUNDUP(C618,3)</f>
        <v>335598.895-3064461.087</v>
      </c>
      <c r="F618" t="str">
        <f>E618&amp;"-"&amp;D618</f>
        <v>335598.895-3064461.087-DHO</v>
      </c>
      <c r="G618">
        <f t="shared" si="33"/>
        <v>3047</v>
      </c>
      <c r="H618" t="e">
        <f>VLOOKUP(G618,#REF!,1,0)</f>
        <v>#REF!</v>
      </c>
      <c r="I618" t="str">
        <f t="shared" si="35"/>
        <v>335598.8944DHO</v>
      </c>
      <c r="J618" t="str">
        <f t="shared" si="36"/>
        <v>3064461.0863DHO</v>
      </c>
      <c r="K618">
        <f t="shared" si="34"/>
        <v>3047</v>
      </c>
    </row>
    <row r="619" spans="1:11" x14ac:dyDescent="0.25">
      <c r="A619">
        <v>3048</v>
      </c>
      <c r="B619">
        <v>335626.3126</v>
      </c>
      <c r="C619">
        <v>3064454.5898000002</v>
      </c>
      <c r="D619" t="s">
        <v>265</v>
      </c>
      <c r="E619" t="str">
        <f>ROUNDUP(B619,3)&amp;"-"&amp;ROUNDUP(C619,3)</f>
        <v>335626.313-3064454.59</v>
      </c>
      <c r="F619" t="str">
        <f>E619&amp;"-"&amp;D619</f>
        <v>335626.313-3064454.59-DHO</v>
      </c>
      <c r="G619">
        <f t="shared" si="33"/>
        <v>3048</v>
      </c>
      <c r="H619" t="e">
        <f>VLOOKUP(G619,#REF!,1,0)</f>
        <v>#REF!</v>
      </c>
      <c r="I619" t="str">
        <f t="shared" si="35"/>
        <v>335626.3126DHO</v>
      </c>
      <c r="J619" t="str">
        <f t="shared" si="36"/>
        <v>3064454.5898DHO</v>
      </c>
      <c r="K619">
        <f t="shared" si="34"/>
        <v>3048</v>
      </c>
    </row>
    <row r="620" spans="1:11" x14ac:dyDescent="0.25">
      <c r="A620">
        <v>3049</v>
      </c>
      <c r="B620">
        <v>335654.00109999999</v>
      </c>
      <c r="C620">
        <v>3064452.8596000001</v>
      </c>
      <c r="D620" t="s">
        <v>265</v>
      </c>
      <c r="E620" t="str">
        <f>ROUNDUP(B620,3)&amp;"-"&amp;ROUNDUP(C620,3)</f>
        <v>335654.002-3064452.86</v>
      </c>
      <c r="F620" t="str">
        <f>E620&amp;"-"&amp;D620</f>
        <v>335654.002-3064452.86-DHO</v>
      </c>
      <c r="G620">
        <f t="shared" si="33"/>
        <v>3049</v>
      </c>
      <c r="H620" t="e">
        <f>VLOOKUP(G620,#REF!,1,0)</f>
        <v>#REF!</v>
      </c>
      <c r="I620" t="str">
        <f t="shared" si="35"/>
        <v>335654.0011DHO</v>
      </c>
      <c r="J620" t="str">
        <f t="shared" si="36"/>
        <v>3064452.8596DHO</v>
      </c>
      <c r="K620">
        <f t="shared" si="34"/>
        <v>3049</v>
      </c>
    </row>
    <row r="621" spans="1:11" x14ac:dyDescent="0.25">
      <c r="A621">
        <v>3050</v>
      </c>
      <c r="B621">
        <v>335678.42469999997</v>
      </c>
      <c r="C621">
        <v>3064444.8468999998</v>
      </c>
      <c r="D621" t="s">
        <v>265</v>
      </c>
      <c r="E621" t="str">
        <f>ROUNDUP(B621,3)&amp;"-"&amp;ROUNDUP(C621,3)</f>
        <v>335678.425-3064444.847</v>
      </c>
      <c r="F621" t="str">
        <f>E621&amp;"-"&amp;D621</f>
        <v>335678.425-3064444.847-DHO</v>
      </c>
      <c r="G621">
        <f t="shared" si="33"/>
        <v>3050</v>
      </c>
      <c r="H621" t="e">
        <f>VLOOKUP(G621,#REF!,1,0)</f>
        <v>#REF!</v>
      </c>
      <c r="I621" t="str">
        <f t="shared" si="35"/>
        <v>335678.4247DHO</v>
      </c>
      <c r="J621" t="str">
        <f t="shared" si="36"/>
        <v>3064444.8469DHO</v>
      </c>
      <c r="K621">
        <f t="shared" si="34"/>
        <v>3050</v>
      </c>
    </row>
    <row r="622" spans="1:11" x14ac:dyDescent="0.25">
      <c r="A622">
        <v>3051</v>
      </c>
      <c r="B622">
        <v>335701.50400000002</v>
      </c>
      <c r="C622">
        <v>3064438.2080999999</v>
      </c>
      <c r="D622" t="s">
        <v>265</v>
      </c>
      <c r="E622" t="str">
        <f>ROUNDUP(B622,3)&amp;"-"&amp;ROUNDUP(C622,3)</f>
        <v>335701.504-3064438.209</v>
      </c>
      <c r="F622" t="str">
        <f>E622&amp;"-"&amp;D622</f>
        <v>335701.504-3064438.209-DHO</v>
      </c>
      <c r="G622">
        <f t="shared" si="33"/>
        <v>3051</v>
      </c>
      <c r="H622" t="e">
        <f>VLOOKUP(G622,#REF!,1,0)</f>
        <v>#REF!</v>
      </c>
      <c r="I622" t="str">
        <f t="shared" si="35"/>
        <v>335701.504DHO</v>
      </c>
      <c r="J622" t="str">
        <f t="shared" si="36"/>
        <v>3064438.2081DHO</v>
      </c>
      <c r="K622">
        <f t="shared" si="34"/>
        <v>3051</v>
      </c>
    </row>
    <row r="623" spans="1:11" x14ac:dyDescent="0.25">
      <c r="A623">
        <v>3052</v>
      </c>
      <c r="B623">
        <v>335715.09370000003</v>
      </c>
      <c r="C623">
        <v>3064435.3130000001</v>
      </c>
      <c r="D623" t="s">
        <v>265</v>
      </c>
      <c r="E623" t="str">
        <f>ROUNDUP(B623,3)&amp;"-"&amp;ROUNDUP(C623,3)</f>
        <v>335715.094-3064435.313</v>
      </c>
      <c r="F623" t="str">
        <f>E623&amp;"-"&amp;D623</f>
        <v>335715.094-3064435.313-DHO</v>
      </c>
      <c r="G623">
        <f t="shared" si="33"/>
        <v>3052</v>
      </c>
      <c r="H623" t="e">
        <f>VLOOKUP(G623,#REF!,1,0)</f>
        <v>#REF!</v>
      </c>
      <c r="I623" t="str">
        <f t="shared" si="35"/>
        <v>335715.0937DHO</v>
      </c>
      <c r="J623" t="str">
        <f t="shared" si="36"/>
        <v>3064435.313DHO</v>
      </c>
      <c r="K623">
        <f t="shared" si="34"/>
        <v>3052</v>
      </c>
    </row>
    <row r="624" spans="1:11" x14ac:dyDescent="0.25">
      <c r="A624">
        <v>3053</v>
      </c>
      <c r="B624">
        <v>335715.21549999999</v>
      </c>
      <c r="C624">
        <v>3064437.0274999999</v>
      </c>
      <c r="D624" t="s">
        <v>265</v>
      </c>
      <c r="E624" t="str">
        <f>ROUNDUP(B624,3)&amp;"-"&amp;ROUNDUP(C624,3)</f>
        <v>335715.216-3064437.028</v>
      </c>
      <c r="F624" t="str">
        <f>E624&amp;"-"&amp;D624</f>
        <v>335715.216-3064437.028-DHO</v>
      </c>
      <c r="G624">
        <f t="shared" si="33"/>
        <v>3053</v>
      </c>
      <c r="H624" t="e">
        <f>VLOOKUP(G624,#REF!,1,0)</f>
        <v>#REF!</v>
      </c>
      <c r="I624" t="str">
        <f t="shared" si="35"/>
        <v>335715.2155DHO</v>
      </c>
      <c r="J624" t="str">
        <f t="shared" si="36"/>
        <v>3064437.0275DHO</v>
      </c>
      <c r="K624">
        <f t="shared" si="34"/>
        <v>3053</v>
      </c>
    </row>
    <row r="625" spans="1:11" x14ac:dyDescent="0.25">
      <c r="A625">
        <v>3054</v>
      </c>
      <c r="B625">
        <v>335716.21590000001</v>
      </c>
      <c r="C625">
        <v>3064451.1146</v>
      </c>
      <c r="D625" t="s">
        <v>265</v>
      </c>
      <c r="E625" t="str">
        <f>ROUNDUP(B625,3)&amp;"-"&amp;ROUNDUP(C625,3)</f>
        <v>335716.216-3064451.115</v>
      </c>
      <c r="F625" t="str">
        <f>E625&amp;"-"&amp;D625</f>
        <v>335716.216-3064451.115-DHO</v>
      </c>
      <c r="G625">
        <f t="shared" si="33"/>
        <v>3054</v>
      </c>
      <c r="H625" t="e">
        <f>VLOOKUP(G625,#REF!,1,0)</f>
        <v>#REF!</v>
      </c>
      <c r="I625" t="str">
        <f t="shared" si="35"/>
        <v>335716.2159DHO</v>
      </c>
      <c r="J625" t="str">
        <f t="shared" si="36"/>
        <v>3064451.1146DHO</v>
      </c>
      <c r="K625">
        <f t="shared" si="34"/>
        <v>3054</v>
      </c>
    </row>
    <row r="626" spans="1:11" x14ac:dyDescent="0.25">
      <c r="A626">
        <v>3055</v>
      </c>
      <c r="B626">
        <v>335714.26250000001</v>
      </c>
      <c r="C626">
        <v>3064474.6401</v>
      </c>
      <c r="D626" t="s">
        <v>265</v>
      </c>
      <c r="E626" t="str">
        <f>ROUNDUP(B626,3)&amp;"-"&amp;ROUNDUP(C626,3)</f>
        <v>335714.263-3064474.641</v>
      </c>
      <c r="F626" t="str">
        <f>E626&amp;"-"&amp;D626</f>
        <v>335714.263-3064474.641-DHO</v>
      </c>
      <c r="G626">
        <f t="shared" si="33"/>
        <v>3055</v>
      </c>
      <c r="H626" t="e">
        <f>VLOOKUP(G626,#REF!,1,0)</f>
        <v>#REF!</v>
      </c>
      <c r="I626" t="str">
        <f t="shared" si="35"/>
        <v>335714.2625DHO</v>
      </c>
      <c r="J626" t="str">
        <f t="shared" si="36"/>
        <v>3064474.6401DHO</v>
      </c>
      <c r="K626">
        <f t="shared" si="34"/>
        <v>3055</v>
      </c>
    </row>
    <row r="627" spans="1:11" x14ac:dyDescent="0.25">
      <c r="A627">
        <v>3056</v>
      </c>
      <c r="B627">
        <v>335713.9976</v>
      </c>
      <c r="C627">
        <v>3064488.6527999998</v>
      </c>
      <c r="D627" t="s">
        <v>265</v>
      </c>
      <c r="E627" t="str">
        <f>ROUNDUP(B627,3)&amp;"-"&amp;ROUNDUP(C627,3)</f>
        <v>335713.998-3064488.653</v>
      </c>
      <c r="F627" t="str">
        <f>E627&amp;"-"&amp;D627</f>
        <v>335713.998-3064488.653-DHO</v>
      </c>
      <c r="G627">
        <f t="shared" si="33"/>
        <v>3056</v>
      </c>
      <c r="H627" t="e">
        <f>VLOOKUP(G627,#REF!,1,0)</f>
        <v>#REF!</v>
      </c>
      <c r="I627" t="str">
        <f t="shared" si="35"/>
        <v>335713.9976DHO</v>
      </c>
      <c r="J627" t="str">
        <f t="shared" si="36"/>
        <v>3064488.6528DHO</v>
      </c>
      <c r="K627">
        <f t="shared" si="34"/>
        <v>3056</v>
      </c>
    </row>
    <row r="628" spans="1:11" x14ac:dyDescent="0.25">
      <c r="A628">
        <v>3057</v>
      </c>
      <c r="B628">
        <v>335718.29930000001</v>
      </c>
      <c r="C628">
        <v>3064504.4112999998</v>
      </c>
      <c r="D628" t="s">
        <v>265</v>
      </c>
      <c r="E628" t="str">
        <f>ROUNDUP(B628,3)&amp;"-"&amp;ROUNDUP(C628,3)</f>
        <v>335718.3-3064504.412</v>
      </c>
      <c r="F628" t="str">
        <f>E628&amp;"-"&amp;D628</f>
        <v>335718.3-3064504.412-DHO</v>
      </c>
      <c r="G628">
        <f t="shared" si="33"/>
        <v>3057</v>
      </c>
      <c r="H628" t="e">
        <f>VLOOKUP(G628,#REF!,1,0)</f>
        <v>#REF!</v>
      </c>
      <c r="I628" t="str">
        <f t="shared" si="35"/>
        <v>335718.2993DHO</v>
      </c>
      <c r="J628" t="str">
        <f t="shared" si="36"/>
        <v>3064504.4113DHO</v>
      </c>
      <c r="K628">
        <f t="shared" si="34"/>
        <v>3057</v>
      </c>
    </row>
    <row r="629" spans="1:11" x14ac:dyDescent="0.25">
      <c r="A629">
        <v>3058</v>
      </c>
      <c r="B629">
        <v>335721.60700000002</v>
      </c>
      <c r="C629">
        <v>3064513.8566000001</v>
      </c>
      <c r="D629" t="s">
        <v>265</v>
      </c>
      <c r="E629" t="str">
        <f>ROUNDUP(B629,3)&amp;"-"&amp;ROUNDUP(C629,3)</f>
        <v>335721.607-3064513.857</v>
      </c>
      <c r="F629" t="str">
        <f>E629&amp;"-"&amp;D629</f>
        <v>335721.607-3064513.857-DHO</v>
      </c>
      <c r="G629">
        <f t="shared" si="33"/>
        <v>3058</v>
      </c>
      <c r="H629" t="e">
        <f>VLOOKUP(G629,#REF!,1,0)</f>
        <v>#REF!</v>
      </c>
      <c r="I629" t="str">
        <f t="shared" si="35"/>
        <v>335721.607DHO</v>
      </c>
      <c r="J629" t="str">
        <f t="shared" si="36"/>
        <v>3064513.8566DHO</v>
      </c>
      <c r="K629">
        <f t="shared" si="34"/>
        <v>3058</v>
      </c>
    </row>
    <row r="630" spans="1:11" x14ac:dyDescent="0.25">
      <c r="A630">
        <v>3059</v>
      </c>
      <c r="B630">
        <v>335726.7316</v>
      </c>
      <c r="C630">
        <v>3064523.2773000002</v>
      </c>
      <c r="D630" t="s">
        <v>265</v>
      </c>
      <c r="E630" t="str">
        <f>ROUNDUP(B630,3)&amp;"-"&amp;ROUNDUP(C630,3)</f>
        <v>335726.732-3064523.278</v>
      </c>
      <c r="F630" t="str">
        <f>E630&amp;"-"&amp;D630</f>
        <v>335726.732-3064523.278-DHO</v>
      </c>
      <c r="G630">
        <f t="shared" si="33"/>
        <v>3059</v>
      </c>
      <c r="H630" t="e">
        <f>VLOOKUP(G630,#REF!,1,0)</f>
        <v>#REF!</v>
      </c>
      <c r="I630" t="str">
        <f t="shared" si="35"/>
        <v>335726.7316DHO</v>
      </c>
      <c r="J630" t="str">
        <f t="shared" si="36"/>
        <v>3064523.2773DHO</v>
      </c>
      <c r="K630">
        <f t="shared" si="34"/>
        <v>3059</v>
      </c>
    </row>
    <row r="631" spans="1:11" x14ac:dyDescent="0.25">
      <c r="A631">
        <v>3060</v>
      </c>
      <c r="B631">
        <v>335734.50809999998</v>
      </c>
      <c r="C631">
        <v>3064527.2393</v>
      </c>
      <c r="D631" t="s">
        <v>265</v>
      </c>
      <c r="E631" t="str">
        <f>ROUNDUP(B631,3)&amp;"-"&amp;ROUNDUP(C631,3)</f>
        <v>335734.509-3064527.24</v>
      </c>
      <c r="F631" t="str">
        <f>E631&amp;"-"&amp;D631</f>
        <v>335734.509-3064527.24-DHO</v>
      </c>
      <c r="G631">
        <f t="shared" si="33"/>
        <v>3060</v>
      </c>
      <c r="H631" t="e">
        <f>VLOOKUP(G631,#REF!,1,0)</f>
        <v>#REF!</v>
      </c>
      <c r="I631" t="str">
        <f t="shared" si="35"/>
        <v>335734.5081DHO</v>
      </c>
      <c r="J631" t="str">
        <f t="shared" si="36"/>
        <v>3064527.2393DHO</v>
      </c>
      <c r="K631">
        <f t="shared" si="34"/>
        <v>3060</v>
      </c>
    </row>
    <row r="632" spans="1:11" x14ac:dyDescent="0.25">
      <c r="A632">
        <v>3061</v>
      </c>
      <c r="B632">
        <v>335744.22970000003</v>
      </c>
      <c r="C632">
        <v>3064540.665</v>
      </c>
      <c r="D632" t="s">
        <v>265</v>
      </c>
      <c r="E632" t="str">
        <f>ROUNDUP(B632,3)&amp;"-"&amp;ROUNDUP(C632,3)</f>
        <v>335744.23-3064540.665</v>
      </c>
      <c r="F632" t="str">
        <f>E632&amp;"-"&amp;D632</f>
        <v>335744.23-3064540.665-DHO</v>
      </c>
      <c r="G632">
        <f t="shared" si="33"/>
        <v>3061</v>
      </c>
      <c r="H632" t="e">
        <f>VLOOKUP(G632,#REF!,1,0)</f>
        <v>#REF!</v>
      </c>
      <c r="I632" t="str">
        <f t="shared" si="35"/>
        <v>335744.2297DHO</v>
      </c>
      <c r="J632" t="str">
        <f t="shared" si="36"/>
        <v>3064540.665DHO</v>
      </c>
      <c r="K632">
        <f t="shared" si="34"/>
        <v>3061</v>
      </c>
    </row>
    <row r="633" spans="1:11" x14ac:dyDescent="0.25">
      <c r="A633">
        <v>3062</v>
      </c>
      <c r="B633">
        <v>335744.44949999999</v>
      </c>
      <c r="C633">
        <v>3064556.9306000001</v>
      </c>
      <c r="D633" t="s">
        <v>265</v>
      </c>
      <c r="E633" t="str">
        <f>ROUNDUP(B633,3)&amp;"-"&amp;ROUNDUP(C633,3)</f>
        <v>335744.45-3064556.931</v>
      </c>
      <c r="F633" t="str">
        <f>E633&amp;"-"&amp;D633</f>
        <v>335744.45-3064556.931-DHO</v>
      </c>
      <c r="G633">
        <f t="shared" si="33"/>
        <v>3062</v>
      </c>
      <c r="H633" t="e">
        <f>VLOOKUP(G633,#REF!,1,0)</f>
        <v>#REF!</v>
      </c>
      <c r="I633" t="str">
        <f t="shared" si="35"/>
        <v>335744.4495DHO</v>
      </c>
      <c r="J633" t="str">
        <f t="shared" si="36"/>
        <v>3064556.9306DHO</v>
      </c>
      <c r="K633">
        <f t="shared" si="34"/>
        <v>3062</v>
      </c>
    </row>
    <row r="634" spans="1:11" x14ac:dyDescent="0.25">
      <c r="A634">
        <v>3063</v>
      </c>
      <c r="B634">
        <v>335744.60220000002</v>
      </c>
      <c r="C634">
        <v>3064568.2261000001</v>
      </c>
      <c r="D634" t="s">
        <v>265</v>
      </c>
      <c r="E634" t="str">
        <f>ROUNDUP(B634,3)&amp;"-"&amp;ROUNDUP(C634,3)</f>
        <v>335744.603-3064568.227</v>
      </c>
      <c r="F634" t="str">
        <f>E634&amp;"-"&amp;D634</f>
        <v>335744.603-3064568.227-DHO</v>
      </c>
      <c r="G634">
        <f t="shared" si="33"/>
        <v>3063</v>
      </c>
      <c r="H634" t="e">
        <f>VLOOKUP(G634,#REF!,1,0)</f>
        <v>#REF!</v>
      </c>
      <c r="I634" t="str">
        <f t="shared" si="35"/>
        <v>335744.6022DHO</v>
      </c>
      <c r="J634" t="str">
        <f t="shared" si="36"/>
        <v>3064568.2261DHO</v>
      </c>
      <c r="K634">
        <f t="shared" si="34"/>
        <v>3063</v>
      </c>
    </row>
    <row r="635" spans="1:11" x14ac:dyDescent="0.25">
      <c r="A635">
        <v>3064</v>
      </c>
      <c r="B635">
        <v>335744.78539999999</v>
      </c>
      <c r="C635">
        <v>3064581.7807</v>
      </c>
      <c r="D635" t="s">
        <v>265</v>
      </c>
      <c r="E635" t="str">
        <f>ROUNDUP(B635,3)&amp;"-"&amp;ROUNDUP(C635,3)</f>
        <v>335744.786-3064581.781</v>
      </c>
      <c r="F635" t="str">
        <f>E635&amp;"-"&amp;D635</f>
        <v>335744.786-3064581.781-DHO</v>
      </c>
      <c r="G635">
        <f t="shared" si="33"/>
        <v>3064</v>
      </c>
      <c r="H635" t="e">
        <f>VLOOKUP(G635,#REF!,1,0)</f>
        <v>#REF!</v>
      </c>
      <c r="I635" t="str">
        <f t="shared" si="35"/>
        <v>335744.7854DHO</v>
      </c>
      <c r="J635" t="str">
        <f t="shared" si="36"/>
        <v>3064581.7807DHO</v>
      </c>
      <c r="K635">
        <f t="shared" si="34"/>
        <v>3064</v>
      </c>
    </row>
    <row r="636" spans="1:11" x14ac:dyDescent="0.25">
      <c r="A636">
        <v>3065</v>
      </c>
      <c r="B636">
        <v>335748.03810000001</v>
      </c>
      <c r="C636">
        <v>3064587.1595000001</v>
      </c>
      <c r="D636" t="s">
        <v>265</v>
      </c>
      <c r="E636" t="str">
        <f>ROUNDUP(B636,3)&amp;"-"&amp;ROUNDUP(C636,3)</f>
        <v>335748.039-3064587.16</v>
      </c>
      <c r="F636" t="str">
        <f>E636&amp;"-"&amp;D636</f>
        <v>335748.039-3064587.16-DHO</v>
      </c>
      <c r="G636">
        <f t="shared" si="33"/>
        <v>3065</v>
      </c>
      <c r="H636" t="e">
        <f>VLOOKUP(G636,#REF!,1,0)</f>
        <v>#REF!</v>
      </c>
      <c r="I636" t="str">
        <f t="shared" si="35"/>
        <v>335748.0381DHO</v>
      </c>
      <c r="J636" t="str">
        <f t="shared" si="36"/>
        <v>3064587.1595DHO</v>
      </c>
      <c r="K636">
        <f t="shared" si="34"/>
        <v>3065</v>
      </c>
    </row>
    <row r="637" spans="1:11" x14ac:dyDescent="0.25">
      <c r="A637">
        <v>3066</v>
      </c>
      <c r="B637">
        <v>335749.22139999998</v>
      </c>
      <c r="C637">
        <v>3064607.4791000001</v>
      </c>
      <c r="D637" t="s">
        <v>265</v>
      </c>
      <c r="E637" t="str">
        <f>ROUNDUP(B637,3)&amp;"-"&amp;ROUNDUP(C637,3)</f>
        <v>335749.222-3064607.48</v>
      </c>
      <c r="F637" t="str">
        <f>E637&amp;"-"&amp;D637</f>
        <v>335749.222-3064607.48-DHO</v>
      </c>
      <c r="G637">
        <f t="shared" si="33"/>
        <v>3066</v>
      </c>
      <c r="H637" t="e">
        <f>VLOOKUP(G637,#REF!,1,0)</f>
        <v>#REF!</v>
      </c>
      <c r="I637" t="str">
        <f t="shared" si="35"/>
        <v>335749.2214DHO</v>
      </c>
      <c r="J637" t="str">
        <f t="shared" si="36"/>
        <v>3064607.4791DHO</v>
      </c>
      <c r="K637">
        <f t="shared" si="34"/>
        <v>3066</v>
      </c>
    </row>
    <row r="638" spans="1:11" x14ac:dyDescent="0.25">
      <c r="A638">
        <v>3067</v>
      </c>
      <c r="B638">
        <v>335747.17019999999</v>
      </c>
      <c r="C638">
        <v>3064623.7752999999</v>
      </c>
      <c r="D638" t="s">
        <v>265</v>
      </c>
      <c r="E638" t="str">
        <f>ROUNDUP(B638,3)&amp;"-"&amp;ROUNDUP(C638,3)</f>
        <v>335747.171-3064623.776</v>
      </c>
      <c r="F638" t="str">
        <f>E638&amp;"-"&amp;D638</f>
        <v>335747.171-3064623.776-DHO</v>
      </c>
      <c r="G638">
        <f t="shared" si="33"/>
        <v>3067</v>
      </c>
      <c r="H638" t="e">
        <f>VLOOKUP(G638,#REF!,1,0)</f>
        <v>#REF!</v>
      </c>
      <c r="I638" t="str">
        <f t="shared" si="35"/>
        <v>335747.1702DHO</v>
      </c>
      <c r="J638" t="str">
        <f t="shared" si="36"/>
        <v>3064623.7753DHO</v>
      </c>
      <c r="K638">
        <f t="shared" si="34"/>
        <v>3067</v>
      </c>
    </row>
    <row r="639" spans="1:11" x14ac:dyDescent="0.25">
      <c r="A639">
        <v>3068</v>
      </c>
      <c r="B639">
        <v>335744.89079999999</v>
      </c>
      <c r="C639">
        <v>3064656.7947999998</v>
      </c>
      <c r="D639" t="s">
        <v>265</v>
      </c>
      <c r="E639" t="str">
        <f>ROUNDUP(B639,3)&amp;"-"&amp;ROUNDUP(C639,3)</f>
        <v>335744.891-3064656.795</v>
      </c>
      <c r="F639" t="str">
        <f>E639&amp;"-"&amp;D639</f>
        <v>335744.891-3064656.795-DHO</v>
      </c>
      <c r="G639">
        <f t="shared" si="33"/>
        <v>3068</v>
      </c>
      <c r="H639" t="e">
        <f>VLOOKUP(G639,#REF!,1,0)</f>
        <v>#REF!</v>
      </c>
      <c r="I639" t="str">
        <f t="shared" si="35"/>
        <v>335744.8908DHO</v>
      </c>
      <c r="J639" t="str">
        <f t="shared" si="36"/>
        <v>3064656.7948DHO</v>
      </c>
      <c r="K639">
        <f t="shared" si="34"/>
        <v>3068</v>
      </c>
    </row>
    <row r="640" spans="1:11" x14ac:dyDescent="0.25">
      <c r="A640">
        <v>3069</v>
      </c>
      <c r="B640">
        <v>335749.8725</v>
      </c>
      <c r="C640">
        <v>3064689.2640999998</v>
      </c>
      <c r="D640" t="s">
        <v>265</v>
      </c>
      <c r="E640" t="str">
        <f>ROUNDUP(B640,3)&amp;"-"&amp;ROUNDUP(C640,3)</f>
        <v>335749.873-3064689.265</v>
      </c>
      <c r="F640" t="str">
        <f>E640&amp;"-"&amp;D640</f>
        <v>335749.873-3064689.265-DHO</v>
      </c>
      <c r="G640">
        <f t="shared" si="33"/>
        <v>3069</v>
      </c>
      <c r="H640" t="e">
        <f>VLOOKUP(G640,#REF!,1,0)</f>
        <v>#REF!</v>
      </c>
      <c r="I640" t="str">
        <f t="shared" si="35"/>
        <v>335749.8725DHO</v>
      </c>
      <c r="J640" t="str">
        <f t="shared" si="36"/>
        <v>3064689.2641DHO</v>
      </c>
      <c r="K640">
        <f t="shared" si="34"/>
        <v>3069</v>
      </c>
    </row>
    <row r="641" spans="1:11" x14ac:dyDescent="0.25">
      <c r="A641">
        <v>3070</v>
      </c>
      <c r="B641">
        <v>335764.31310000003</v>
      </c>
      <c r="C641">
        <v>3064715.7308999998</v>
      </c>
      <c r="D641" t="s">
        <v>265</v>
      </c>
      <c r="E641" t="str">
        <f>ROUNDUP(B641,3)&amp;"-"&amp;ROUNDUP(C641,3)</f>
        <v>335764.314-3064715.731</v>
      </c>
      <c r="F641" t="str">
        <f>E641&amp;"-"&amp;D641</f>
        <v>335764.314-3064715.731-DHO</v>
      </c>
      <c r="G641">
        <f t="shared" si="33"/>
        <v>3070</v>
      </c>
      <c r="H641" t="e">
        <f>VLOOKUP(G641,#REF!,1,0)</f>
        <v>#REF!</v>
      </c>
      <c r="I641" t="str">
        <f t="shared" si="35"/>
        <v>335764.3131DHO</v>
      </c>
      <c r="J641" t="str">
        <f t="shared" si="36"/>
        <v>3064715.7309DHO</v>
      </c>
      <c r="K641">
        <f t="shared" si="34"/>
        <v>3070</v>
      </c>
    </row>
    <row r="642" spans="1:11" x14ac:dyDescent="0.25">
      <c r="A642">
        <v>3071</v>
      </c>
      <c r="B642">
        <v>335778.49709999998</v>
      </c>
      <c r="C642">
        <v>3064723.2215</v>
      </c>
      <c r="D642" t="s">
        <v>265</v>
      </c>
      <c r="E642" t="str">
        <f>ROUNDUP(B642,3)&amp;"-"&amp;ROUNDUP(C642,3)</f>
        <v>335778.498-3064723.222</v>
      </c>
      <c r="F642" t="str">
        <f>E642&amp;"-"&amp;D642</f>
        <v>335778.498-3064723.222-DHO</v>
      </c>
      <c r="G642">
        <f t="shared" si="33"/>
        <v>3071</v>
      </c>
      <c r="H642" t="e">
        <f>VLOOKUP(G642,#REF!,1,0)</f>
        <v>#REF!</v>
      </c>
      <c r="I642" t="str">
        <f t="shared" si="35"/>
        <v>335778.4971DHO</v>
      </c>
      <c r="J642" t="str">
        <f t="shared" si="36"/>
        <v>3064723.2215DHO</v>
      </c>
      <c r="K642">
        <f t="shared" si="34"/>
        <v>3071</v>
      </c>
    </row>
    <row r="643" spans="1:11" x14ac:dyDescent="0.25">
      <c r="A643">
        <v>3072</v>
      </c>
      <c r="B643">
        <v>335760.8077</v>
      </c>
      <c r="C643">
        <v>3064725.2681</v>
      </c>
      <c r="D643" t="s">
        <v>265</v>
      </c>
      <c r="E643" t="str">
        <f>ROUNDUP(B643,3)&amp;"-"&amp;ROUNDUP(C643,3)</f>
        <v>335760.808-3064725.269</v>
      </c>
      <c r="F643" t="str">
        <f>E643&amp;"-"&amp;D643</f>
        <v>335760.808-3064725.269-DHO</v>
      </c>
      <c r="G643">
        <f t="shared" ref="G643:G706" si="37">A643</f>
        <v>3072</v>
      </c>
      <c r="H643" t="e">
        <f>VLOOKUP(G643,#REF!,1,0)</f>
        <v>#REF!</v>
      </c>
      <c r="I643" t="str">
        <f t="shared" si="35"/>
        <v>335760.8077DHO</v>
      </c>
      <c r="J643" t="str">
        <f t="shared" si="36"/>
        <v>3064725.2681DHO</v>
      </c>
      <c r="K643">
        <f t="shared" ref="K643:K706" si="38">G643</f>
        <v>3072</v>
      </c>
    </row>
    <row r="644" spans="1:11" x14ac:dyDescent="0.25">
      <c r="A644">
        <v>3073</v>
      </c>
      <c r="B644">
        <v>335757.64860000001</v>
      </c>
      <c r="C644">
        <v>3064726.0992000001</v>
      </c>
      <c r="D644" t="s">
        <v>265</v>
      </c>
      <c r="E644" t="str">
        <f>ROUNDUP(B644,3)&amp;"-"&amp;ROUNDUP(C644,3)</f>
        <v>335757.649-3064726.1</v>
      </c>
      <c r="F644" t="str">
        <f>E644&amp;"-"&amp;D644</f>
        <v>335757.649-3064726.1-DHO</v>
      </c>
      <c r="G644">
        <f t="shared" si="37"/>
        <v>3073</v>
      </c>
      <c r="H644" t="e">
        <f>VLOOKUP(G644,#REF!,1,0)</f>
        <v>#REF!</v>
      </c>
      <c r="I644" t="str">
        <f t="shared" si="35"/>
        <v>335757.6486DHO</v>
      </c>
      <c r="J644" t="str">
        <f t="shared" si="36"/>
        <v>3064726.0992DHO</v>
      </c>
      <c r="K644">
        <f t="shared" si="38"/>
        <v>3073</v>
      </c>
    </row>
    <row r="645" spans="1:11" x14ac:dyDescent="0.25">
      <c r="A645">
        <v>3074</v>
      </c>
      <c r="B645">
        <v>335735.45789999998</v>
      </c>
      <c r="C645">
        <v>3064731.9372999999</v>
      </c>
      <c r="D645" t="s">
        <v>265</v>
      </c>
      <c r="E645" t="str">
        <f>ROUNDUP(B645,3)&amp;"-"&amp;ROUNDUP(C645,3)</f>
        <v>335735.458-3064731.938</v>
      </c>
      <c r="F645" t="str">
        <f>E645&amp;"-"&amp;D645</f>
        <v>335735.458-3064731.938-DHO</v>
      </c>
      <c r="G645">
        <f t="shared" si="37"/>
        <v>3074</v>
      </c>
      <c r="H645" t="e">
        <f>VLOOKUP(G645,#REF!,1,0)</f>
        <v>#REF!</v>
      </c>
      <c r="I645" t="str">
        <f t="shared" si="35"/>
        <v>335735.4579DHO</v>
      </c>
      <c r="J645" t="str">
        <f t="shared" si="36"/>
        <v>3064731.9373DHO</v>
      </c>
      <c r="K645">
        <f t="shared" si="38"/>
        <v>3074</v>
      </c>
    </row>
    <row r="646" spans="1:11" x14ac:dyDescent="0.25">
      <c r="A646">
        <v>3075</v>
      </c>
      <c r="B646">
        <v>335667.5477</v>
      </c>
      <c r="C646">
        <v>3064749.1238000002</v>
      </c>
      <c r="D646" t="s">
        <v>265</v>
      </c>
      <c r="E646" t="str">
        <f>ROUNDUP(B646,3)&amp;"-"&amp;ROUNDUP(C646,3)</f>
        <v>335667.548-3064749.124</v>
      </c>
      <c r="F646" t="str">
        <f>E646&amp;"-"&amp;D646</f>
        <v>335667.548-3064749.124-DHO</v>
      </c>
      <c r="G646">
        <f t="shared" si="37"/>
        <v>3075</v>
      </c>
      <c r="H646" t="e">
        <f>VLOOKUP(G646,#REF!,1,0)</f>
        <v>#REF!</v>
      </c>
      <c r="I646" t="str">
        <f t="shared" si="35"/>
        <v>335667.5477DHO</v>
      </c>
      <c r="J646" t="str">
        <f t="shared" si="36"/>
        <v>3064749.1238DHO</v>
      </c>
      <c r="K646">
        <f t="shared" si="38"/>
        <v>3075</v>
      </c>
    </row>
    <row r="647" spans="1:11" x14ac:dyDescent="0.25">
      <c r="A647">
        <v>3076</v>
      </c>
      <c r="B647">
        <v>335638.53389999998</v>
      </c>
      <c r="C647">
        <v>3064753.5832000002</v>
      </c>
      <c r="D647" t="s">
        <v>265</v>
      </c>
      <c r="E647" t="str">
        <f>ROUNDUP(B647,3)&amp;"-"&amp;ROUNDUP(C647,3)</f>
        <v>335638.534-3064753.584</v>
      </c>
      <c r="F647" t="str">
        <f>E647&amp;"-"&amp;D647</f>
        <v>335638.534-3064753.584-DHO</v>
      </c>
      <c r="G647">
        <f t="shared" si="37"/>
        <v>3076</v>
      </c>
      <c r="H647" t="e">
        <f>VLOOKUP(G647,#REF!,1,0)</f>
        <v>#REF!</v>
      </c>
      <c r="I647" t="str">
        <f t="shared" si="35"/>
        <v>335638.5339DHO</v>
      </c>
      <c r="J647" t="str">
        <f t="shared" si="36"/>
        <v>3064753.5832DHO</v>
      </c>
      <c r="K647">
        <f t="shared" si="38"/>
        <v>3076</v>
      </c>
    </row>
    <row r="648" spans="1:11" x14ac:dyDescent="0.25">
      <c r="A648">
        <v>3077</v>
      </c>
      <c r="B648">
        <v>335643.28980000003</v>
      </c>
      <c r="C648">
        <v>3064769.3352999999</v>
      </c>
      <c r="D648" t="s">
        <v>265</v>
      </c>
      <c r="E648" t="str">
        <f>ROUNDUP(B648,3)&amp;"-"&amp;ROUNDUP(C648,3)</f>
        <v>335643.29-3064769.336</v>
      </c>
      <c r="F648" t="str">
        <f>E648&amp;"-"&amp;D648</f>
        <v>335643.29-3064769.336-DHO</v>
      </c>
      <c r="G648">
        <f t="shared" si="37"/>
        <v>3077</v>
      </c>
      <c r="H648" t="e">
        <f>VLOOKUP(G648,#REF!,1,0)</f>
        <v>#REF!</v>
      </c>
      <c r="I648" t="str">
        <f t="shared" si="35"/>
        <v>335643.2898DHO</v>
      </c>
      <c r="J648" t="str">
        <f t="shared" si="36"/>
        <v>3064769.3353DHO</v>
      </c>
      <c r="K648">
        <f t="shared" si="38"/>
        <v>3077</v>
      </c>
    </row>
    <row r="649" spans="1:11" x14ac:dyDescent="0.25">
      <c r="A649">
        <v>3078</v>
      </c>
      <c r="B649">
        <v>335653.48989999999</v>
      </c>
      <c r="C649">
        <v>3064784.5617</v>
      </c>
      <c r="D649" t="s">
        <v>265</v>
      </c>
      <c r="E649" t="str">
        <f>ROUNDUP(B649,3)&amp;"-"&amp;ROUNDUP(C649,3)</f>
        <v>335653.49-3064784.562</v>
      </c>
      <c r="F649" t="str">
        <f>E649&amp;"-"&amp;D649</f>
        <v>335653.49-3064784.562-DHO</v>
      </c>
      <c r="G649">
        <f t="shared" si="37"/>
        <v>3078</v>
      </c>
      <c r="H649" t="e">
        <f>VLOOKUP(G649,#REF!,1,0)</f>
        <v>#REF!</v>
      </c>
      <c r="I649" t="str">
        <f t="shared" si="35"/>
        <v>335653.4899DHO</v>
      </c>
      <c r="J649" t="str">
        <f t="shared" si="36"/>
        <v>3064784.5617DHO</v>
      </c>
      <c r="K649">
        <f t="shared" si="38"/>
        <v>3078</v>
      </c>
    </row>
    <row r="650" spans="1:11" x14ac:dyDescent="0.25">
      <c r="A650">
        <v>3079</v>
      </c>
      <c r="B650">
        <v>335663.28470000002</v>
      </c>
      <c r="C650">
        <v>3064803.4087999999</v>
      </c>
      <c r="D650" t="s">
        <v>265</v>
      </c>
      <c r="E650" t="str">
        <f>ROUNDUP(B650,3)&amp;"-"&amp;ROUNDUP(C650,3)</f>
        <v>335663.285-3064803.409</v>
      </c>
      <c r="F650" t="str">
        <f>E650&amp;"-"&amp;D650</f>
        <v>335663.285-3064803.409-DHO</v>
      </c>
      <c r="G650">
        <f t="shared" si="37"/>
        <v>3079</v>
      </c>
      <c r="H650" t="e">
        <f>VLOOKUP(G650,#REF!,1,0)</f>
        <v>#REF!</v>
      </c>
      <c r="I650" t="str">
        <f t="shared" si="35"/>
        <v>335663.2847DHO</v>
      </c>
      <c r="J650" t="str">
        <f t="shared" si="36"/>
        <v>3064803.4088DHO</v>
      </c>
      <c r="K650">
        <f t="shared" si="38"/>
        <v>3079</v>
      </c>
    </row>
    <row r="651" spans="1:11" x14ac:dyDescent="0.25">
      <c r="A651">
        <v>3080</v>
      </c>
      <c r="B651">
        <v>335667.0589</v>
      </c>
      <c r="C651">
        <v>3064813.7514</v>
      </c>
      <c r="D651" t="s">
        <v>265</v>
      </c>
      <c r="E651" t="str">
        <f>ROUNDUP(B651,3)&amp;"-"&amp;ROUNDUP(C651,3)</f>
        <v>335667.059-3064813.752</v>
      </c>
      <c r="F651" t="str">
        <f>E651&amp;"-"&amp;D651</f>
        <v>335667.059-3064813.752-DHO</v>
      </c>
      <c r="G651">
        <f t="shared" si="37"/>
        <v>3080</v>
      </c>
      <c r="H651" t="e">
        <f>VLOOKUP(G651,#REF!,1,0)</f>
        <v>#REF!</v>
      </c>
      <c r="I651" t="str">
        <f t="shared" si="35"/>
        <v>335667.0589DHO</v>
      </c>
      <c r="J651" t="str">
        <f t="shared" si="36"/>
        <v>3064813.7514DHO</v>
      </c>
      <c r="K651">
        <f t="shared" si="38"/>
        <v>3080</v>
      </c>
    </row>
    <row r="652" spans="1:11" x14ac:dyDescent="0.25">
      <c r="A652">
        <v>3081</v>
      </c>
      <c r="B652">
        <v>335668.12609999999</v>
      </c>
      <c r="C652">
        <v>3064825.4862000002</v>
      </c>
      <c r="D652" t="s">
        <v>265</v>
      </c>
      <c r="E652" t="str">
        <f>ROUNDUP(B652,3)&amp;"-"&amp;ROUNDUP(C652,3)</f>
        <v>335668.127-3064825.487</v>
      </c>
      <c r="F652" t="str">
        <f>E652&amp;"-"&amp;D652</f>
        <v>335668.127-3064825.487-DHO</v>
      </c>
      <c r="G652">
        <f t="shared" si="37"/>
        <v>3081</v>
      </c>
      <c r="H652" t="e">
        <f>VLOOKUP(G652,#REF!,1,0)</f>
        <v>#REF!</v>
      </c>
      <c r="I652" t="str">
        <f t="shared" si="35"/>
        <v>335668.1261DHO</v>
      </c>
      <c r="J652" t="str">
        <f t="shared" si="36"/>
        <v>3064825.4862DHO</v>
      </c>
      <c r="K652">
        <f t="shared" si="38"/>
        <v>3081</v>
      </c>
    </row>
    <row r="653" spans="1:11" x14ac:dyDescent="0.25">
      <c r="A653">
        <v>3082</v>
      </c>
      <c r="B653">
        <v>335671.04680000001</v>
      </c>
      <c r="C653">
        <v>3064839.9071999998</v>
      </c>
      <c r="D653" t="s">
        <v>265</v>
      </c>
      <c r="E653" t="str">
        <f>ROUNDUP(B653,3)&amp;"-"&amp;ROUNDUP(C653,3)</f>
        <v>335671.047-3064839.908</v>
      </c>
      <c r="F653" t="str">
        <f>E653&amp;"-"&amp;D653</f>
        <v>335671.047-3064839.908-DHO</v>
      </c>
      <c r="G653">
        <f t="shared" si="37"/>
        <v>3082</v>
      </c>
      <c r="H653" t="e">
        <f>VLOOKUP(G653,#REF!,1,0)</f>
        <v>#REF!</v>
      </c>
      <c r="I653" t="str">
        <f t="shared" si="35"/>
        <v>335671.0468DHO</v>
      </c>
      <c r="J653" t="str">
        <f t="shared" si="36"/>
        <v>3064839.9072DHO</v>
      </c>
      <c r="K653">
        <f t="shared" si="38"/>
        <v>3082</v>
      </c>
    </row>
    <row r="654" spans="1:11" x14ac:dyDescent="0.25">
      <c r="A654">
        <v>3083</v>
      </c>
      <c r="B654">
        <v>335673.4278</v>
      </c>
      <c r="C654">
        <v>3064848.0090999999</v>
      </c>
      <c r="D654" t="s">
        <v>265</v>
      </c>
      <c r="E654" t="str">
        <f>ROUNDUP(B654,3)&amp;"-"&amp;ROUNDUP(C654,3)</f>
        <v>335673.428-3064848.01</v>
      </c>
      <c r="F654" t="str">
        <f>E654&amp;"-"&amp;D654</f>
        <v>335673.428-3064848.01-DHO</v>
      </c>
      <c r="G654">
        <f t="shared" si="37"/>
        <v>3083</v>
      </c>
      <c r="H654" t="e">
        <f>VLOOKUP(G654,#REF!,1,0)</f>
        <v>#REF!</v>
      </c>
      <c r="I654" t="str">
        <f t="shared" si="35"/>
        <v>335673.4278DHO</v>
      </c>
      <c r="J654" t="str">
        <f t="shared" si="36"/>
        <v>3064848.0091DHO</v>
      </c>
      <c r="K654">
        <f t="shared" si="38"/>
        <v>3083</v>
      </c>
    </row>
    <row r="655" spans="1:11" x14ac:dyDescent="0.25">
      <c r="A655">
        <v>3084</v>
      </c>
      <c r="B655">
        <v>335680.98210000002</v>
      </c>
      <c r="C655">
        <v>3064869.1458999999</v>
      </c>
      <c r="D655" t="s">
        <v>265</v>
      </c>
      <c r="E655" t="str">
        <f>ROUNDUP(B655,3)&amp;"-"&amp;ROUNDUP(C655,3)</f>
        <v>335680.983-3064869.146</v>
      </c>
      <c r="F655" t="str">
        <f>E655&amp;"-"&amp;D655</f>
        <v>335680.983-3064869.146-DHO</v>
      </c>
      <c r="G655">
        <f t="shared" si="37"/>
        <v>3084</v>
      </c>
      <c r="H655" t="e">
        <f>VLOOKUP(G655,#REF!,1,0)</f>
        <v>#REF!</v>
      </c>
      <c r="I655" t="str">
        <f t="shared" si="35"/>
        <v>335680.9821DHO</v>
      </c>
      <c r="J655" t="str">
        <f t="shared" si="36"/>
        <v>3064869.1459DHO</v>
      </c>
      <c r="K655">
        <f t="shared" si="38"/>
        <v>3084</v>
      </c>
    </row>
    <row r="656" spans="1:11" x14ac:dyDescent="0.25">
      <c r="A656">
        <v>3085</v>
      </c>
      <c r="B656">
        <v>335665.21360000002</v>
      </c>
      <c r="C656">
        <v>3064878.8487999998</v>
      </c>
      <c r="D656" t="s">
        <v>265</v>
      </c>
      <c r="E656" t="str">
        <f>ROUNDUP(B656,3)&amp;"-"&amp;ROUNDUP(C656,3)</f>
        <v>335665.214-3064878.849</v>
      </c>
      <c r="F656" t="str">
        <f>E656&amp;"-"&amp;D656</f>
        <v>335665.214-3064878.849-DHO</v>
      </c>
      <c r="G656">
        <f t="shared" si="37"/>
        <v>3085</v>
      </c>
      <c r="H656" t="e">
        <f>VLOOKUP(G656,#REF!,1,0)</f>
        <v>#REF!</v>
      </c>
      <c r="I656" t="str">
        <f t="shared" si="35"/>
        <v>335665.2136DHO</v>
      </c>
      <c r="J656" t="str">
        <f t="shared" si="36"/>
        <v>3064878.8488DHO</v>
      </c>
      <c r="K656">
        <f t="shared" si="38"/>
        <v>3085</v>
      </c>
    </row>
    <row r="657" spans="1:11" x14ac:dyDescent="0.25">
      <c r="A657">
        <v>3086</v>
      </c>
      <c r="B657">
        <v>335670.31270000001</v>
      </c>
      <c r="C657">
        <v>3064904.0260000001</v>
      </c>
      <c r="D657" t="s">
        <v>265</v>
      </c>
      <c r="E657" t="str">
        <f>ROUNDUP(B657,3)&amp;"-"&amp;ROUNDUP(C657,3)</f>
        <v>335670.313-3064904.026</v>
      </c>
      <c r="F657" t="str">
        <f>E657&amp;"-"&amp;D657</f>
        <v>335670.313-3064904.026-DHO</v>
      </c>
      <c r="G657">
        <f t="shared" si="37"/>
        <v>3086</v>
      </c>
      <c r="H657" t="e">
        <f>VLOOKUP(G657,#REF!,1,0)</f>
        <v>#REF!</v>
      </c>
      <c r="I657" t="str">
        <f t="shared" si="35"/>
        <v>335670.3127DHO</v>
      </c>
      <c r="J657" t="str">
        <f t="shared" si="36"/>
        <v>3064904.026DHO</v>
      </c>
      <c r="K657">
        <f t="shared" si="38"/>
        <v>3086</v>
      </c>
    </row>
    <row r="658" spans="1:11" x14ac:dyDescent="0.25">
      <c r="A658">
        <v>3087</v>
      </c>
      <c r="B658">
        <v>335671.05499999999</v>
      </c>
      <c r="C658">
        <v>3064907.6908</v>
      </c>
      <c r="D658" t="s">
        <v>265</v>
      </c>
      <c r="E658" t="str">
        <f>ROUNDUP(B658,3)&amp;"-"&amp;ROUNDUP(C658,3)</f>
        <v>335671.055-3064907.691</v>
      </c>
      <c r="F658" t="str">
        <f>E658&amp;"-"&amp;D658</f>
        <v>335671.055-3064907.691-DHO</v>
      </c>
      <c r="G658">
        <f t="shared" si="37"/>
        <v>3087</v>
      </c>
      <c r="H658" t="e">
        <f>VLOOKUP(G658,#REF!,1,0)</f>
        <v>#REF!</v>
      </c>
      <c r="I658" t="str">
        <f t="shared" si="35"/>
        <v>335671.055DHO</v>
      </c>
      <c r="J658" t="str">
        <f t="shared" si="36"/>
        <v>3064907.6908DHO</v>
      </c>
      <c r="K658">
        <f t="shared" si="38"/>
        <v>3087</v>
      </c>
    </row>
    <row r="659" spans="1:11" x14ac:dyDescent="0.25">
      <c r="A659">
        <v>3088</v>
      </c>
      <c r="B659">
        <v>335526.92310000001</v>
      </c>
      <c r="C659">
        <v>3064159.9315999998</v>
      </c>
      <c r="D659" t="s">
        <v>265</v>
      </c>
      <c r="E659" t="str">
        <f>ROUNDUP(B659,3)&amp;"-"&amp;ROUNDUP(C659,3)</f>
        <v>335526.924-3064159.932</v>
      </c>
      <c r="F659" t="str">
        <f>E659&amp;"-"&amp;D659</f>
        <v>335526.924-3064159.932-DHO</v>
      </c>
      <c r="G659">
        <f t="shared" si="37"/>
        <v>3088</v>
      </c>
      <c r="H659" t="e">
        <f>VLOOKUP(G659,#REF!,1,0)</f>
        <v>#REF!</v>
      </c>
      <c r="I659" t="str">
        <f t="shared" si="35"/>
        <v>335526.9231DHO</v>
      </c>
      <c r="J659" t="str">
        <f t="shared" si="36"/>
        <v>3064159.9316DHO</v>
      </c>
      <c r="K659">
        <f t="shared" si="38"/>
        <v>3088</v>
      </c>
    </row>
    <row r="660" spans="1:11" x14ac:dyDescent="0.25">
      <c r="A660">
        <v>3089</v>
      </c>
      <c r="B660">
        <v>335562.58049999998</v>
      </c>
      <c r="C660">
        <v>3064142.7281999998</v>
      </c>
      <c r="D660" t="s">
        <v>265</v>
      </c>
      <c r="E660" t="str">
        <f>ROUNDUP(B660,3)&amp;"-"&amp;ROUNDUP(C660,3)</f>
        <v>335562.581-3064142.729</v>
      </c>
      <c r="F660" t="str">
        <f>E660&amp;"-"&amp;D660</f>
        <v>335562.581-3064142.729-DHO</v>
      </c>
      <c r="G660">
        <f t="shared" si="37"/>
        <v>3089</v>
      </c>
      <c r="H660" t="e">
        <f>VLOOKUP(G660,#REF!,1,0)</f>
        <v>#REF!</v>
      </c>
      <c r="I660" t="str">
        <f t="shared" si="35"/>
        <v>335562.5805DHO</v>
      </c>
      <c r="J660" t="str">
        <f t="shared" si="36"/>
        <v>3064142.7282DHO</v>
      </c>
      <c r="K660">
        <f t="shared" si="38"/>
        <v>3089</v>
      </c>
    </row>
    <row r="661" spans="1:11" x14ac:dyDescent="0.25">
      <c r="A661">
        <v>3090</v>
      </c>
      <c r="B661">
        <v>335583.35259999998</v>
      </c>
      <c r="C661">
        <v>3064133.4087999999</v>
      </c>
      <c r="D661" t="s">
        <v>265</v>
      </c>
      <c r="E661" t="str">
        <f>ROUNDUP(B661,3)&amp;"-"&amp;ROUNDUP(C661,3)</f>
        <v>335583.353-3064133.409</v>
      </c>
      <c r="F661" t="str">
        <f>E661&amp;"-"&amp;D661</f>
        <v>335583.353-3064133.409-DHO</v>
      </c>
      <c r="G661">
        <f t="shared" si="37"/>
        <v>3090</v>
      </c>
      <c r="H661" t="e">
        <f>VLOOKUP(G661,#REF!,1,0)</f>
        <v>#REF!</v>
      </c>
      <c r="I661" t="str">
        <f t="shared" si="35"/>
        <v>335583.3526DHO</v>
      </c>
      <c r="J661" t="str">
        <f t="shared" si="36"/>
        <v>3064133.4088DHO</v>
      </c>
      <c r="K661">
        <f t="shared" si="38"/>
        <v>3090</v>
      </c>
    </row>
    <row r="662" spans="1:11" x14ac:dyDescent="0.25">
      <c r="A662">
        <v>3091</v>
      </c>
      <c r="B662">
        <v>335623.1226</v>
      </c>
      <c r="C662">
        <v>3064117.9575999998</v>
      </c>
      <c r="D662" t="s">
        <v>265</v>
      </c>
      <c r="E662" t="str">
        <f>ROUNDUP(B662,3)&amp;"-"&amp;ROUNDUP(C662,3)</f>
        <v>335623.123-3064117.958</v>
      </c>
      <c r="F662" t="str">
        <f>E662&amp;"-"&amp;D662</f>
        <v>335623.123-3064117.958-DHO</v>
      </c>
      <c r="G662">
        <f t="shared" si="37"/>
        <v>3091</v>
      </c>
      <c r="H662" t="e">
        <f>VLOOKUP(G662,#REF!,1,0)</f>
        <v>#REF!</v>
      </c>
      <c r="I662" t="str">
        <f t="shared" si="35"/>
        <v>335623.1226DHO</v>
      </c>
      <c r="J662" t="str">
        <f t="shared" si="36"/>
        <v>3064117.9576DHO</v>
      </c>
      <c r="K662">
        <f t="shared" si="38"/>
        <v>3091</v>
      </c>
    </row>
    <row r="663" spans="1:11" x14ac:dyDescent="0.25">
      <c r="A663">
        <v>3092</v>
      </c>
      <c r="B663">
        <v>335675.56829999998</v>
      </c>
      <c r="C663">
        <v>3064099.1716</v>
      </c>
      <c r="D663" t="s">
        <v>265</v>
      </c>
      <c r="E663" t="str">
        <f>ROUNDUP(B663,3)&amp;"-"&amp;ROUNDUP(C663,3)</f>
        <v>335675.569-3064099.172</v>
      </c>
      <c r="F663" t="str">
        <f>E663&amp;"-"&amp;D663</f>
        <v>335675.569-3064099.172-DHO</v>
      </c>
      <c r="G663">
        <f t="shared" si="37"/>
        <v>3092</v>
      </c>
      <c r="H663" t="e">
        <f>VLOOKUP(G663,#REF!,1,0)</f>
        <v>#REF!</v>
      </c>
      <c r="I663" t="str">
        <f t="shared" si="35"/>
        <v>335675.5683DHO</v>
      </c>
      <c r="J663" t="str">
        <f t="shared" si="36"/>
        <v>3064099.1716DHO</v>
      </c>
      <c r="K663">
        <f t="shared" si="38"/>
        <v>3092</v>
      </c>
    </row>
    <row r="664" spans="1:11" x14ac:dyDescent="0.25">
      <c r="A664">
        <v>3093</v>
      </c>
      <c r="B664">
        <v>335709.98550000001</v>
      </c>
      <c r="C664">
        <v>3064091.0236999998</v>
      </c>
      <c r="D664" t="s">
        <v>265</v>
      </c>
      <c r="E664" t="str">
        <f>ROUNDUP(B664,3)&amp;"-"&amp;ROUNDUP(C664,3)</f>
        <v>335709.986-3064091.024</v>
      </c>
      <c r="F664" t="str">
        <f>E664&amp;"-"&amp;D664</f>
        <v>335709.986-3064091.024-DHO</v>
      </c>
      <c r="G664">
        <f t="shared" si="37"/>
        <v>3093</v>
      </c>
      <c r="H664" t="e">
        <f>VLOOKUP(G664,#REF!,1,0)</f>
        <v>#REF!</v>
      </c>
      <c r="I664" t="str">
        <f t="shared" si="35"/>
        <v>335709.9855DHO</v>
      </c>
      <c r="J664" t="str">
        <f t="shared" si="36"/>
        <v>3064091.0237DHO</v>
      </c>
      <c r="K664">
        <f t="shared" si="38"/>
        <v>3093</v>
      </c>
    </row>
    <row r="665" spans="1:11" x14ac:dyDescent="0.25">
      <c r="A665">
        <v>3094</v>
      </c>
      <c r="B665">
        <v>335725.79790000001</v>
      </c>
      <c r="C665">
        <v>3064084.4830999998</v>
      </c>
      <c r="D665" t="s">
        <v>265</v>
      </c>
      <c r="E665" t="str">
        <f>ROUNDUP(B665,3)&amp;"-"&amp;ROUNDUP(C665,3)</f>
        <v>335725.798-3064084.484</v>
      </c>
      <c r="F665" t="str">
        <f>E665&amp;"-"&amp;D665</f>
        <v>335725.798-3064084.484-DHO</v>
      </c>
      <c r="G665">
        <f t="shared" si="37"/>
        <v>3094</v>
      </c>
      <c r="H665" t="e">
        <f>VLOOKUP(G665,#REF!,1,0)</f>
        <v>#REF!</v>
      </c>
      <c r="I665" t="str">
        <f t="shared" si="35"/>
        <v>335725.7979DHO</v>
      </c>
      <c r="J665" t="str">
        <f t="shared" si="36"/>
        <v>3064084.4831DHO</v>
      </c>
      <c r="K665">
        <f t="shared" si="38"/>
        <v>3094</v>
      </c>
    </row>
    <row r="666" spans="1:11" x14ac:dyDescent="0.25">
      <c r="A666">
        <v>3095</v>
      </c>
      <c r="B666">
        <v>335813.60070000001</v>
      </c>
      <c r="C666">
        <v>3064042.8028000002</v>
      </c>
      <c r="D666" t="s">
        <v>265</v>
      </c>
      <c r="E666" t="str">
        <f>ROUNDUP(B666,3)&amp;"-"&amp;ROUNDUP(C666,3)</f>
        <v>335813.601-3064042.803</v>
      </c>
      <c r="F666" t="str">
        <f>E666&amp;"-"&amp;D666</f>
        <v>335813.601-3064042.803-DHO</v>
      </c>
      <c r="G666">
        <f t="shared" si="37"/>
        <v>3095</v>
      </c>
      <c r="H666" t="e">
        <f>VLOOKUP(G666,#REF!,1,0)</f>
        <v>#REF!</v>
      </c>
      <c r="I666" t="str">
        <f t="shared" si="35"/>
        <v>335813.6007DHO</v>
      </c>
      <c r="J666" t="str">
        <f t="shared" si="36"/>
        <v>3064042.8028DHO</v>
      </c>
      <c r="K666">
        <f t="shared" si="38"/>
        <v>3095</v>
      </c>
    </row>
    <row r="667" spans="1:11" x14ac:dyDescent="0.25">
      <c r="A667">
        <v>3096</v>
      </c>
      <c r="B667">
        <v>335235.80609999999</v>
      </c>
      <c r="C667">
        <v>3064267.3635</v>
      </c>
      <c r="D667" t="s">
        <v>265</v>
      </c>
      <c r="E667" t="str">
        <f>ROUNDUP(B667,3)&amp;"-"&amp;ROUNDUP(C667,3)</f>
        <v>335235.807-3064267.364</v>
      </c>
      <c r="F667" t="str">
        <f>E667&amp;"-"&amp;D667</f>
        <v>335235.807-3064267.364-DHO</v>
      </c>
      <c r="G667">
        <f t="shared" si="37"/>
        <v>3096</v>
      </c>
      <c r="H667" t="e">
        <f>VLOOKUP(G667,#REF!,1,0)</f>
        <v>#REF!</v>
      </c>
      <c r="I667" t="str">
        <f t="shared" si="35"/>
        <v>335235.8061DHO</v>
      </c>
      <c r="J667" t="str">
        <f t="shared" si="36"/>
        <v>3064267.3635DHO</v>
      </c>
      <c r="K667">
        <f t="shared" si="38"/>
        <v>3096</v>
      </c>
    </row>
    <row r="668" spans="1:11" x14ac:dyDescent="0.25">
      <c r="A668">
        <v>3097</v>
      </c>
      <c r="B668">
        <v>335256.52059999999</v>
      </c>
      <c r="C668">
        <v>3064320.8605</v>
      </c>
      <c r="D668" t="s">
        <v>265</v>
      </c>
      <c r="E668" t="str">
        <f>ROUNDUP(B668,3)&amp;"-"&amp;ROUNDUP(C668,3)</f>
        <v>335256.521-3064320.861</v>
      </c>
      <c r="F668" t="str">
        <f>E668&amp;"-"&amp;D668</f>
        <v>335256.521-3064320.861-DHO</v>
      </c>
      <c r="G668">
        <f t="shared" si="37"/>
        <v>3097</v>
      </c>
      <c r="H668" t="e">
        <f>VLOOKUP(G668,#REF!,1,0)</f>
        <v>#REF!</v>
      </c>
      <c r="I668" t="str">
        <f t="shared" si="35"/>
        <v>335256.5206DHO</v>
      </c>
      <c r="J668" t="str">
        <f t="shared" si="36"/>
        <v>3064320.8605DHO</v>
      </c>
      <c r="K668">
        <f t="shared" si="38"/>
        <v>3097</v>
      </c>
    </row>
    <row r="669" spans="1:11" x14ac:dyDescent="0.25">
      <c r="A669">
        <v>3098</v>
      </c>
      <c r="B669">
        <v>335271.5883</v>
      </c>
      <c r="C669">
        <v>3064359.9726</v>
      </c>
      <c r="D669" t="s">
        <v>265</v>
      </c>
      <c r="E669" t="str">
        <f>ROUNDUP(B669,3)&amp;"-"&amp;ROUNDUP(C669,3)</f>
        <v>335271.589-3064359.973</v>
      </c>
      <c r="F669" t="str">
        <f>E669&amp;"-"&amp;D669</f>
        <v>335271.589-3064359.973-DHO</v>
      </c>
      <c r="G669">
        <f t="shared" si="37"/>
        <v>3098</v>
      </c>
      <c r="H669" t="e">
        <f>VLOOKUP(G669,#REF!,1,0)</f>
        <v>#REF!</v>
      </c>
      <c r="I669" t="str">
        <f t="shared" si="35"/>
        <v>335271.5883DHO</v>
      </c>
      <c r="J669" t="str">
        <f t="shared" si="36"/>
        <v>3064359.9726DHO</v>
      </c>
      <c r="K669">
        <f t="shared" si="38"/>
        <v>3098</v>
      </c>
    </row>
    <row r="670" spans="1:11" x14ac:dyDescent="0.25">
      <c r="A670">
        <v>3099</v>
      </c>
      <c r="B670">
        <v>335291.10629999998</v>
      </c>
      <c r="C670">
        <v>3064392.2456999999</v>
      </c>
      <c r="D670" t="s">
        <v>265</v>
      </c>
      <c r="E670" t="str">
        <f>ROUNDUP(B670,3)&amp;"-"&amp;ROUNDUP(C670,3)</f>
        <v>335291.107-3064392.246</v>
      </c>
      <c r="F670" t="str">
        <f>E670&amp;"-"&amp;D670</f>
        <v>335291.107-3064392.246-DHO</v>
      </c>
      <c r="G670">
        <f t="shared" si="37"/>
        <v>3099</v>
      </c>
      <c r="H670" t="e">
        <f>VLOOKUP(G670,#REF!,1,0)</f>
        <v>#REF!</v>
      </c>
      <c r="I670" t="str">
        <f t="shared" si="35"/>
        <v>335291.1063DHO</v>
      </c>
      <c r="J670" t="str">
        <f t="shared" si="36"/>
        <v>3064392.2457DHO</v>
      </c>
      <c r="K670">
        <f t="shared" si="38"/>
        <v>3099</v>
      </c>
    </row>
    <row r="671" spans="1:11" x14ac:dyDescent="0.25">
      <c r="A671">
        <v>3100</v>
      </c>
      <c r="B671">
        <v>335304.06920000003</v>
      </c>
      <c r="C671">
        <v>3064410.1464</v>
      </c>
      <c r="D671" t="s">
        <v>265</v>
      </c>
      <c r="E671" t="str">
        <f>ROUNDUP(B671,3)&amp;"-"&amp;ROUNDUP(C671,3)</f>
        <v>335304.07-3064410.147</v>
      </c>
      <c r="F671" t="str">
        <f>E671&amp;"-"&amp;D671</f>
        <v>335304.07-3064410.147-DHO</v>
      </c>
      <c r="G671">
        <f t="shared" si="37"/>
        <v>3100</v>
      </c>
      <c r="H671" t="e">
        <f>VLOOKUP(G671,#REF!,1,0)</f>
        <v>#REF!</v>
      </c>
      <c r="I671" t="str">
        <f t="shared" si="35"/>
        <v>335304.0692DHO</v>
      </c>
      <c r="J671" t="str">
        <f t="shared" si="36"/>
        <v>3064410.1464DHO</v>
      </c>
      <c r="K671">
        <f t="shared" si="38"/>
        <v>3100</v>
      </c>
    </row>
    <row r="672" spans="1:11" x14ac:dyDescent="0.25">
      <c r="A672">
        <v>3101</v>
      </c>
      <c r="B672">
        <v>335322.3652</v>
      </c>
      <c r="C672">
        <v>3064452.8297999999</v>
      </c>
      <c r="D672" t="s">
        <v>265</v>
      </c>
      <c r="E672" t="str">
        <f>ROUNDUP(B672,3)&amp;"-"&amp;ROUNDUP(C672,3)</f>
        <v>335322.366-3064452.83</v>
      </c>
      <c r="F672" t="str">
        <f>E672&amp;"-"&amp;D672</f>
        <v>335322.366-3064452.83-DHO</v>
      </c>
      <c r="G672">
        <f t="shared" si="37"/>
        <v>3101</v>
      </c>
      <c r="H672" t="e">
        <f>VLOOKUP(G672,#REF!,1,0)</f>
        <v>#REF!</v>
      </c>
      <c r="I672" t="str">
        <f t="shared" si="35"/>
        <v>335322.3652DHO</v>
      </c>
      <c r="J672" t="str">
        <f t="shared" si="36"/>
        <v>3064452.8298DHO</v>
      </c>
      <c r="K672">
        <f t="shared" si="38"/>
        <v>3101</v>
      </c>
    </row>
    <row r="673" spans="1:11" x14ac:dyDescent="0.25">
      <c r="A673">
        <v>3102</v>
      </c>
      <c r="B673">
        <v>335322.50599999999</v>
      </c>
      <c r="C673">
        <v>3064463.2217999999</v>
      </c>
      <c r="D673" t="s">
        <v>265</v>
      </c>
      <c r="E673" t="str">
        <f>ROUNDUP(B673,3)&amp;"-"&amp;ROUNDUP(C673,3)</f>
        <v>335322.506-3064463.222</v>
      </c>
      <c r="F673" t="str">
        <f>E673&amp;"-"&amp;D673</f>
        <v>335322.506-3064463.222-DHO</v>
      </c>
      <c r="G673">
        <f t="shared" si="37"/>
        <v>3102</v>
      </c>
      <c r="H673" t="e">
        <f>VLOOKUP(G673,#REF!,1,0)</f>
        <v>#REF!</v>
      </c>
      <c r="I673" t="str">
        <f t="shared" si="35"/>
        <v>335322.506DHO</v>
      </c>
      <c r="J673" t="str">
        <f t="shared" si="36"/>
        <v>3064463.2218DHO</v>
      </c>
      <c r="K673">
        <f t="shared" si="38"/>
        <v>3102</v>
      </c>
    </row>
    <row r="674" spans="1:11" x14ac:dyDescent="0.25">
      <c r="A674">
        <v>3103</v>
      </c>
      <c r="B674">
        <v>335276.59899999999</v>
      </c>
      <c r="C674">
        <v>3064495.0255</v>
      </c>
      <c r="D674" t="s">
        <v>265</v>
      </c>
      <c r="E674" t="str">
        <f>ROUNDUP(B674,3)&amp;"-"&amp;ROUNDUP(C674,3)</f>
        <v>335276.599-3064495.026</v>
      </c>
      <c r="F674" t="str">
        <f>E674&amp;"-"&amp;D674</f>
        <v>335276.599-3064495.026-DHO</v>
      </c>
      <c r="G674">
        <f t="shared" si="37"/>
        <v>3103</v>
      </c>
      <c r="H674" t="e">
        <f>VLOOKUP(G674,#REF!,1,0)</f>
        <v>#REF!</v>
      </c>
      <c r="I674" t="str">
        <f t="shared" si="35"/>
        <v>335276.599DHO</v>
      </c>
      <c r="J674" t="str">
        <f t="shared" si="36"/>
        <v>3064495.0255DHO</v>
      </c>
      <c r="K674">
        <f t="shared" si="38"/>
        <v>3103</v>
      </c>
    </row>
    <row r="675" spans="1:11" x14ac:dyDescent="0.25">
      <c r="A675">
        <v>3104</v>
      </c>
      <c r="B675">
        <v>335247.8725</v>
      </c>
      <c r="C675">
        <v>3064520.7215999998</v>
      </c>
      <c r="D675" t="s">
        <v>265</v>
      </c>
      <c r="E675" t="str">
        <f>ROUNDUP(B675,3)&amp;"-"&amp;ROUNDUP(C675,3)</f>
        <v>335247.873-3064520.722</v>
      </c>
      <c r="F675" t="str">
        <f>E675&amp;"-"&amp;D675</f>
        <v>335247.873-3064520.722-DHO</v>
      </c>
      <c r="G675">
        <f t="shared" si="37"/>
        <v>3104</v>
      </c>
      <c r="H675" t="e">
        <f>VLOOKUP(G675,#REF!,1,0)</f>
        <v>#REF!</v>
      </c>
      <c r="I675" t="str">
        <f t="shared" si="35"/>
        <v>335247.8725DHO</v>
      </c>
      <c r="J675" t="str">
        <f t="shared" si="36"/>
        <v>3064520.7216DHO</v>
      </c>
      <c r="K675">
        <f t="shared" si="38"/>
        <v>3104</v>
      </c>
    </row>
    <row r="676" spans="1:11" x14ac:dyDescent="0.25">
      <c r="A676">
        <v>3105</v>
      </c>
      <c r="B676">
        <v>335241.973</v>
      </c>
      <c r="C676">
        <v>3064554.6945000002</v>
      </c>
      <c r="D676" t="s">
        <v>265</v>
      </c>
      <c r="E676" t="str">
        <f>ROUNDUP(B676,3)&amp;"-"&amp;ROUNDUP(C676,3)</f>
        <v>335241.973-3064554.695</v>
      </c>
      <c r="F676" t="str">
        <f>E676&amp;"-"&amp;D676</f>
        <v>335241.973-3064554.695-DHO</v>
      </c>
      <c r="G676">
        <f t="shared" si="37"/>
        <v>3105</v>
      </c>
      <c r="H676" t="e">
        <f>VLOOKUP(G676,#REF!,1,0)</f>
        <v>#REF!</v>
      </c>
      <c r="I676" t="str">
        <f t="shared" si="35"/>
        <v>335241.973DHO</v>
      </c>
      <c r="J676" t="str">
        <f t="shared" si="36"/>
        <v>3064554.6945DHO</v>
      </c>
      <c r="K676">
        <f t="shared" si="38"/>
        <v>3105</v>
      </c>
    </row>
    <row r="677" spans="1:11" x14ac:dyDescent="0.25">
      <c r="A677">
        <v>3106</v>
      </c>
      <c r="B677">
        <v>335284.67369999998</v>
      </c>
      <c r="C677">
        <v>3064588.0084000002</v>
      </c>
      <c r="D677" t="s">
        <v>265</v>
      </c>
      <c r="E677" t="str">
        <f>ROUNDUP(B677,3)&amp;"-"&amp;ROUNDUP(C677,3)</f>
        <v>335284.674-3064588.009</v>
      </c>
      <c r="F677" t="str">
        <f>E677&amp;"-"&amp;D677</f>
        <v>335284.674-3064588.009-DHO</v>
      </c>
      <c r="G677">
        <f t="shared" si="37"/>
        <v>3106</v>
      </c>
      <c r="H677" t="e">
        <f>VLOOKUP(G677,#REF!,1,0)</f>
        <v>#REF!</v>
      </c>
      <c r="I677" t="str">
        <f t="shared" si="35"/>
        <v>335284.6737DHO</v>
      </c>
      <c r="J677" t="str">
        <f t="shared" si="36"/>
        <v>3064588.0084DHO</v>
      </c>
      <c r="K677">
        <f t="shared" si="38"/>
        <v>3106</v>
      </c>
    </row>
    <row r="678" spans="1:11" x14ac:dyDescent="0.25">
      <c r="A678">
        <v>3107</v>
      </c>
      <c r="B678">
        <v>335324.85210000002</v>
      </c>
      <c r="C678">
        <v>3064602.8286000001</v>
      </c>
      <c r="D678" t="s">
        <v>265</v>
      </c>
      <c r="E678" t="str">
        <f>ROUNDUP(B678,3)&amp;"-"&amp;ROUNDUP(C678,3)</f>
        <v>335324.853-3064602.829</v>
      </c>
      <c r="F678" t="str">
        <f>E678&amp;"-"&amp;D678</f>
        <v>335324.853-3064602.829-DHO</v>
      </c>
      <c r="G678">
        <f t="shared" si="37"/>
        <v>3107</v>
      </c>
      <c r="H678" t="e">
        <f>VLOOKUP(G678,#REF!,1,0)</f>
        <v>#REF!</v>
      </c>
      <c r="I678" t="str">
        <f t="shared" si="35"/>
        <v>335324.8521DHO</v>
      </c>
      <c r="J678" t="str">
        <f t="shared" si="36"/>
        <v>3064602.8286DHO</v>
      </c>
      <c r="K678">
        <f t="shared" si="38"/>
        <v>3107</v>
      </c>
    </row>
    <row r="679" spans="1:11" x14ac:dyDescent="0.25">
      <c r="A679">
        <v>3108</v>
      </c>
      <c r="B679">
        <v>335322.21830000001</v>
      </c>
      <c r="C679">
        <v>3064441.986</v>
      </c>
      <c r="D679" t="s">
        <v>265</v>
      </c>
      <c r="E679" t="str">
        <f>ROUNDUP(B679,3)&amp;"-"&amp;ROUNDUP(C679,3)</f>
        <v>335322.219-3064441.986</v>
      </c>
      <c r="F679" t="str">
        <f>E679&amp;"-"&amp;D679</f>
        <v>335322.219-3064441.986-DHO</v>
      </c>
      <c r="G679">
        <f t="shared" si="37"/>
        <v>3108</v>
      </c>
      <c r="H679" t="e">
        <f>VLOOKUP(G679,#REF!,1,0)</f>
        <v>#REF!</v>
      </c>
      <c r="I679" t="str">
        <f t="shared" si="35"/>
        <v>335322.2183DHO</v>
      </c>
      <c r="J679" t="str">
        <f t="shared" si="36"/>
        <v>3064441.986DHO</v>
      </c>
      <c r="K679">
        <f t="shared" si="38"/>
        <v>3108</v>
      </c>
    </row>
    <row r="680" spans="1:11" x14ac:dyDescent="0.25">
      <c r="A680">
        <v>3109</v>
      </c>
      <c r="B680">
        <v>335351.73599999998</v>
      </c>
      <c r="C680">
        <v>3064441.1340999999</v>
      </c>
      <c r="D680" t="s">
        <v>265</v>
      </c>
      <c r="E680" t="str">
        <f>ROUNDUP(B680,3)&amp;"-"&amp;ROUNDUP(C680,3)</f>
        <v>335351.736-3064441.135</v>
      </c>
      <c r="F680" t="str">
        <f>E680&amp;"-"&amp;D680</f>
        <v>335351.736-3064441.135-DHO</v>
      </c>
      <c r="G680">
        <f t="shared" si="37"/>
        <v>3109</v>
      </c>
      <c r="H680" t="e">
        <f>VLOOKUP(G680,#REF!,1,0)</f>
        <v>#REF!</v>
      </c>
      <c r="I680" t="str">
        <f t="shared" ref="I680:I743" si="39">B680&amp;D680</f>
        <v>335351.736DHO</v>
      </c>
      <c r="J680" t="str">
        <f t="shared" ref="J680:J743" si="40">C680&amp;D680</f>
        <v>3064441.1341DHO</v>
      </c>
      <c r="K680">
        <f t="shared" si="38"/>
        <v>3109</v>
      </c>
    </row>
    <row r="681" spans="1:11" x14ac:dyDescent="0.25">
      <c r="A681">
        <v>3110</v>
      </c>
      <c r="B681">
        <v>335372.12660000002</v>
      </c>
      <c r="C681">
        <v>3064437.2426</v>
      </c>
      <c r="D681" t="s">
        <v>265</v>
      </c>
      <c r="E681" t="str">
        <f>ROUNDUP(B681,3)&amp;"-"&amp;ROUNDUP(C681,3)</f>
        <v>335372.127-3064437.243</v>
      </c>
      <c r="F681" t="str">
        <f>E681&amp;"-"&amp;D681</f>
        <v>335372.127-3064437.243-DHO</v>
      </c>
      <c r="G681">
        <f t="shared" si="37"/>
        <v>3110</v>
      </c>
      <c r="H681" t="e">
        <f>VLOOKUP(G681,#REF!,1,0)</f>
        <v>#REF!</v>
      </c>
      <c r="I681" t="str">
        <f t="shared" si="39"/>
        <v>335372.1266DHO</v>
      </c>
      <c r="J681" t="str">
        <f t="shared" si="40"/>
        <v>3064437.2426DHO</v>
      </c>
      <c r="K681">
        <f t="shared" si="38"/>
        <v>3110</v>
      </c>
    </row>
    <row r="682" spans="1:11" x14ac:dyDescent="0.25">
      <c r="A682">
        <v>3111</v>
      </c>
      <c r="B682">
        <v>335386.63689999998</v>
      </c>
      <c r="C682">
        <v>3064435.2384000001</v>
      </c>
      <c r="D682" t="s">
        <v>265</v>
      </c>
      <c r="E682" t="str">
        <f>ROUNDUP(B682,3)&amp;"-"&amp;ROUNDUP(C682,3)</f>
        <v>335386.637-3064435.239</v>
      </c>
      <c r="F682" t="str">
        <f>E682&amp;"-"&amp;D682</f>
        <v>335386.637-3064435.239-DHO</v>
      </c>
      <c r="G682">
        <f t="shared" si="37"/>
        <v>3111</v>
      </c>
      <c r="H682" t="e">
        <f>VLOOKUP(G682,#REF!,1,0)</f>
        <v>#REF!</v>
      </c>
      <c r="I682" t="str">
        <f t="shared" si="39"/>
        <v>335386.6369DHO</v>
      </c>
      <c r="J682" t="str">
        <f t="shared" si="40"/>
        <v>3064435.2384DHO</v>
      </c>
      <c r="K682">
        <f t="shared" si="38"/>
        <v>3111</v>
      </c>
    </row>
    <row r="683" spans="1:11" x14ac:dyDescent="0.25">
      <c r="A683">
        <v>3112</v>
      </c>
      <c r="B683">
        <v>335411.2929</v>
      </c>
      <c r="C683">
        <v>3064444.3946000002</v>
      </c>
      <c r="D683" t="s">
        <v>265</v>
      </c>
      <c r="E683" t="str">
        <f>ROUNDUP(B683,3)&amp;"-"&amp;ROUNDUP(C683,3)</f>
        <v>335411.293-3064444.395</v>
      </c>
      <c r="F683" t="str">
        <f>E683&amp;"-"&amp;D683</f>
        <v>335411.293-3064444.395-DHO</v>
      </c>
      <c r="G683">
        <f t="shared" si="37"/>
        <v>3112</v>
      </c>
      <c r="H683" t="e">
        <f>VLOOKUP(G683,#REF!,1,0)</f>
        <v>#REF!</v>
      </c>
      <c r="I683" t="str">
        <f t="shared" si="39"/>
        <v>335411.2929DHO</v>
      </c>
      <c r="J683" t="str">
        <f t="shared" si="40"/>
        <v>3064444.3946DHO</v>
      </c>
      <c r="K683">
        <f t="shared" si="38"/>
        <v>3112</v>
      </c>
    </row>
    <row r="684" spans="1:11" x14ac:dyDescent="0.25">
      <c r="A684">
        <v>3113</v>
      </c>
      <c r="B684">
        <v>335434.29109999997</v>
      </c>
      <c r="C684">
        <v>3064465.3228000002</v>
      </c>
      <c r="D684" t="s">
        <v>265</v>
      </c>
      <c r="E684" t="str">
        <f>ROUNDUP(B684,3)&amp;"-"&amp;ROUNDUP(C684,3)</f>
        <v>335434.292-3064465.323</v>
      </c>
      <c r="F684" t="str">
        <f>E684&amp;"-"&amp;D684</f>
        <v>335434.292-3064465.323-DHO</v>
      </c>
      <c r="G684">
        <f t="shared" si="37"/>
        <v>3113</v>
      </c>
      <c r="H684" t="e">
        <f>VLOOKUP(G684,#REF!,1,0)</f>
        <v>#REF!</v>
      </c>
      <c r="I684" t="str">
        <f t="shared" si="39"/>
        <v>335434.2911DHO</v>
      </c>
      <c r="J684" t="str">
        <f t="shared" si="40"/>
        <v>3064465.3228DHO</v>
      </c>
      <c r="K684">
        <f t="shared" si="38"/>
        <v>3113</v>
      </c>
    </row>
    <row r="685" spans="1:11" x14ac:dyDescent="0.25">
      <c r="A685">
        <v>3114</v>
      </c>
      <c r="B685">
        <v>335455.28879999998</v>
      </c>
      <c r="C685">
        <v>3064472.7209000001</v>
      </c>
      <c r="D685" t="s">
        <v>265</v>
      </c>
      <c r="E685" t="str">
        <f>ROUNDUP(B685,3)&amp;"-"&amp;ROUNDUP(C685,3)</f>
        <v>335455.289-3064472.721</v>
      </c>
      <c r="F685" t="str">
        <f>E685&amp;"-"&amp;D685</f>
        <v>335455.289-3064472.721-DHO</v>
      </c>
      <c r="G685">
        <f t="shared" si="37"/>
        <v>3114</v>
      </c>
      <c r="H685" t="e">
        <f>VLOOKUP(G685,#REF!,1,0)</f>
        <v>#REF!</v>
      </c>
      <c r="I685" t="str">
        <f t="shared" si="39"/>
        <v>335455.2888DHO</v>
      </c>
      <c r="J685" t="str">
        <f t="shared" si="40"/>
        <v>3064472.7209DHO</v>
      </c>
      <c r="K685">
        <f t="shared" si="38"/>
        <v>3114</v>
      </c>
    </row>
    <row r="686" spans="1:11" x14ac:dyDescent="0.25">
      <c r="A686">
        <v>3115</v>
      </c>
      <c r="B686">
        <v>335473.43890000001</v>
      </c>
      <c r="C686">
        <v>3064471.1194000002</v>
      </c>
      <c r="D686" t="s">
        <v>265</v>
      </c>
      <c r="E686" t="str">
        <f>ROUNDUP(B686,3)&amp;"-"&amp;ROUNDUP(C686,3)</f>
        <v>335473.439-3064471.12</v>
      </c>
      <c r="F686" t="str">
        <f>E686&amp;"-"&amp;D686</f>
        <v>335473.439-3064471.12-DHO</v>
      </c>
      <c r="G686">
        <f t="shared" si="37"/>
        <v>3115</v>
      </c>
      <c r="H686" t="e">
        <f>VLOOKUP(G686,#REF!,1,0)</f>
        <v>#REF!</v>
      </c>
      <c r="I686" t="str">
        <f t="shared" si="39"/>
        <v>335473.4389DHO</v>
      </c>
      <c r="J686" t="str">
        <f t="shared" si="40"/>
        <v>3064471.1194DHO</v>
      </c>
      <c r="K686">
        <f t="shared" si="38"/>
        <v>3115</v>
      </c>
    </row>
    <row r="687" spans="1:11" x14ac:dyDescent="0.25">
      <c r="A687">
        <v>3116</v>
      </c>
      <c r="B687">
        <v>335488.94939999998</v>
      </c>
      <c r="C687">
        <v>3064475.8804000001</v>
      </c>
      <c r="D687" t="s">
        <v>265</v>
      </c>
      <c r="E687" t="str">
        <f>ROUNDUP(B687,3)&amp;"-"&amp;ROUNDUP(C687,3)</f>
        <v>335488.95-3064475.881</v>
      </c>
      <c r="F687" t="str">
        <f>E687&amp;"-"&amp;D687</f>
        <v>335488.95-3064475.881-DHO</v>
      </c>
      <c r="G687">
        <f t="shared" si="37"/>
        <v>3116</v>
      </c>
      <c r="H687" t="e">
        <f>VLOOKUP(G687,#REF!,1,0)</f>
        <v>#REF!</v>
      </c>
      <c r="I687" t="str">
        <f t="shared" si="39"/>
        <v>335488.9494DHO</v>
      </c>
      <c r="J687" t="str">
        <f t="shared" si="40"/>
        <v>3064475.8804DHO</v>
      </c>
      <c r="K687">
        <f t="shared" si="38"/>
        <v>3116</v>
      </c>
    </row>
    <row r="688" spans="1:11" x14ac:dyDescent="0.25">
      <c r="A688">
        <v>3117</v>
      </c>
      <c r="B688">
        <v>335502.30499999999</v>
      </c>
      <c r="C688">
        <v>3064489.2568000001</v>
      </c>
      <c r="D688" t="s">
        <v>265</v>
      </c>
      <c r="E688" t="str">
        <f>ROUNDUP(B688,3)&amp;"-"&amp;ROUNDUP(C688,3)</f>
        <v>335502.305-3064489.257</v>
      </c>
      <c r="F688" t="str">
        <f>E688&amp;"-"&amp;D688</f>
        <v>335502.305-3064489.257-DHO</v>
      </c>
      <c r="G688">
        <f t="shared" si="37"/>
        <v>3117</v>
      </c>
      <c r="H688" t="e">
        <f>VLOOKUP(G688,#REF!,1,0)</f>
        <v>#REF!</v>
      </c>
      <c r="I688" t="str">
        <f t="shared" si="39"/>
        <v>335502.305DHO</v>
      </c>
      <c r="J688" t="str">
        <f t="shared" si="40"/>
        <v>3064489.2568DHO</v>
      </c>
      <c r="K688">
        <f t="shared" si="38"/>
        <v>3117</v>
      </c>
    </row>
    <row r="689" spans="1:11" x14ac:dyDescent="0.25">
      <c r="A689">
        <v>3118</v>
      </c>
      <c r="B689">
        <v>335512.0269</v>
      </c>
      <c r="C689">
        <v>3064502.6823999998</v>
      </c>
      <c r="D689" t="s">
        <v>265</v>
      </c>
      <c r="E689" t="str">
        <f>ROUNDUP(B689,3)&amp;"-"&amp;ROUNDUP(C689,3)</f>
        <v>335512.027-3064502.683</v>
      </c>
      <c r="F689" t="str">
        <f>E689&amp;"-"&amp;D689</f>
        <v>335512.027-3064502.683-DHO</v>
      </c>
      <c r="G689">
        <f t="shared" si="37"/>
        <v>3118</v>
      </c>
      <c r="H689" t="e">
        <f>VLOOKUP(G689,#REF!,1,0)</f>
        <v>#REF!</v>
      </c>
      <c r="I689" t="str">
        <f t="shared" si="39"/>
        <v>335512.0269DHO</v>
      </c>
      <c r="J689" t="str">
        <f t="shared" si="40"/>
        <v>3064502.6824DHO</v>
      </c>
      <c r="K689">
        <f t="shared" si="38"/>
        <v>3118</v>
      </c>
    </row>
    <row r="690" spans="1:11" x14ac:dyDescent="0.25">
      <c r="A690">
        <v>3119</v>
      </c>
      <c r="B690">
        <v>336035.93930000003</v>
      </c>
      <c r="C690">
        <v>3064828.6828999999</v>
      </c>
      <c r="D690" t="s">
        <v>265</v>
      </c>
      <c r="E690" t="str">
        <f>ROUNDUP(B690,3)&amp;"-"&amp;ROUNDUP(C690,3)</f>
        <v>336035.94-3064828.683</v>
      </c>
      <c r="F690" t="str">
        <f>E690&amp;"-"&amp;D690</f>
        <v>336035.94-3064828.683-DHO</v>
      </c>
      <c r="G690">
        <f t="shared" si="37"/>
        <v>3119</v>
      </c>
      <c r="H690" t="e">
        <f>VLOOKUP(G690,#REF!,1,0)</f>
        <v>#REF!</v>
      </c>
      <c r="I690" t="str">
        <f t="shared" si="39"/>
        <v>336035.9393DHO</v>
      </c>
      <c r="J690" t="str">
        <f t="shared" si="40"/>
        <v>3064828.6829DHO</v>
      </c>
      <c r="K690">
        <f t="shared" si="38"/>
        <v>3119</v>
      </c>
    </row>
    <row r="691" spans="1:11" x14ac:dyDescent="0.25">
      <c r="A691">
        <v>3120</v>
      </c>
      <c r="B691">
        <v>335999.75229999999</v>
      </c>
      <c r="C691">
        <v>3064839.0263999999</v>
      </c>
      <c r="D691" t="s">
        <v>265</v>
      </c>
      <c r="E691" t="str">
        <f>ROUNDUP(B691,3)&amp;"-"&amp;ROUNDUP(C691,3)</f>
        <v>335999.753-3064839.027</v>
      </c>
      <c r="F691" t="str">
        <f>E691&amp;"-"&amp;D691</f>
        <v>335999.753-3064839.027-DHO</v>
      </c>
      <c r="G691">
        <f t="shared" si="37"/>
        <v>3120</v>
      </c>
      <c r="H691" t="e">
        <f>VLOOKUP(G691,#REF!,1,0)</f>
        <v>#REF!</v>
      </c>
      <c r="I691" t="str">
        <f t="shared" si="39"/>
        <v>335999.7523DHO</v>
      </c>
      <c r="J691" t="str">
        <f t="shared" si="40"/>
        <v>3064839.0264DHO</v>
      </c>
      <c r="K691">
        <f t="shared" si="38"/>
        <v>3120</v>
      </c>
    </row>
    <row r="692" spans="1:11" x14ac:dyDescent="0.25">
      <c r="A692">
        <v>3121</v>
      </c>
      <c r="B692">
        <v>335991.14309999999</v>
      </c>
      <c r="C692">
        <v>3064812.8621</v>
      </c>
      <c r="D692" t="s">
        <v>265</v>
      </c>
      <c r="E692" t="str">
        <f>ROUNDUP(B692,3)&amp;"-"&amp;ROUNDUP(C692,3)</f>
        <v>335991.144-3064812.863</v>
      </c>
      <c r="F692" t="str">
        <f>E692&amp;"-"&amp;D692</f>
        <v>335991.144-3064812.863-DHO</v>
      </c>
      <c r="G692">
        <f t="shared" si="37"/>
        <v>3121</v>
      </c>
      <c r="H692" t="e">
        <f>VLOOKUP(G692,#REF!,1,0)</f>
        <v>#REF!</v>
      </c>
      <c r="I692" t="str">
        <f t="shared" si="39"/>
        <v>335991.1431DHO</v>
      </c>
      <c r="J692" t="str">
        <f t="shared" si="40"/>
        <v>3064812.8621DHO</v>
      </c>
      <c r="K692">
        <f t="shared" si="38"/>
        <v>3121</v>
      </c>
    </row>
    <row r="693" spans="1:11" x14ac:dyDescent="0.25">
      <c r="A693">
        <v>3122</v>
      </c>
      <c r="B693">
        <v>335981.4522</v>
      </c>
      <c r="C693">
        <v>3064782.39</v>
      </c>
      <c r="D693" t="s">
        <v>265</v>
      </c>
      <c r="E693" t="str">
        <f>ROUNDUP(B693,3)&amp;"-"&amp;ROUNDUP(C693,3)</f>
        <v>335981.453-3064782.39</v>
      </c>
      <c r="F693" t="str">
        <f>E693&amp;"-"&amp;D693</f>
        <v>335981.453-3064782.39-DHO</v>
      </c>
      <c r="G693">
        <f t="shared" si="37"/>
        <v>3122</v>
      </c>
      <c r="H693" t="e">
        <f>VLOOKUP(G693,#REF!,1,0)</f>
        <v>#REF!</v>
      </c>
      <c r="I693" t="str">
        <f t="shared" si="39"/>
        <v>335981.4522DHO</v>
      </c>
      <c r="J693" t="str">
        <f t="shared" si="40"/>
        <v>3064782.39DHO</v>
      </c>
      <c r="K693">
        <f t="shared" si="38"/>
        <v>3122</v>
      </c>
    </row>
    <row r="694" spans="1:11" x14ac:dyDescent="0.25">
      <c r="A694">
        <v>3123</v>
      </c>
      <c r="B694">
        <v>335920.10210000002</v>
      </c>
      <c r="C694">
        <v>3064814.3988999999</v>
      </c>
      <c r="D694" t="s">
        <v>265</v>
      </c>
      <c r="E694" t="str">
        <f>ROUNDUP(B694,3)&amp;"-"&amp;ROUNDUP(C694,3)</f>
        <v>335920.103-3064814.399</v>
      </c>
      <c r="F694" t="str">
        <f>E694&amp;"-"&amp;D694</f>
        <v>335920.103-3064814.399-DHO</v>
      </c>
      <c r="G694">
        <f t="shared" si="37"/>
        <v>3123</v>
      </c>
      <c r="H694" t="e">
        <f>VLOOKUP(G694,#REF!,1,0)</f>
        <v>#REF!</v>
      </c>
      <c r="I694" t="str">
        <f t="shared" si="39"/>
        <v>335920.1021DHO</v>
      </c>
      <c r="J694" t="str">
        <f t="shared" si="40"/>
        <v>3064814.3989DHO</v>
      </c>
      <c r="K694">
        <f t="shared" si="38"/>
        <v>3123</v>
      </c>
    </row>
    <row r="695" spans="1:11" x14ac:dyDescent="0.25">
      <c r="A695">
        <v>3124</v>
      </c>
      <c r="B695">
        <v>335910.6066</v>
      </c>
      <c r="C695">
        <v>3064817.6904000002</v>
      </c>
      <c r="D695" t="s">
        <v>265</v>
      </c>
      <c r="E695" t="str">
        <f>ROUNDUP(B695,3)&amp;"-"&amp;ROUNDUP(C695,3)</f>
        <v>335910.607-3064817.691</v>
      </c>
      <c r="F695" t="str">
        <f>E695&amp;"-"&amp;D695</f>
        <v>335910.607-3064817.691-DHO</v>
      </c>
      <c r="G695">
        <f t="shared" si="37"/>
        <v>3124</v>
      </c>
      <c r="H695" t="e">
        <f>VLOOKUP(G695,#REF!,1,0)</f>
        <v>#REF!</v>
      </c>
      <c r="I695" t="str">
        <f t="shared" si="39"/>
        <v>335910.6066DHO</v>
      </c>
      <c r="J695" t="str">
        <f t="shared" si="40"/>
        <v>3064817.6904DHO</v>
      </c>
      <c r="K695">
        <f t="shared" si="38"/>
        <v>3124</v>
      </c>
    </row>
    <row r="696" spans="1:11" x14ac:dyDescent="0.25">
      <c r="A696">
        <v>3125</v>
      </c>
      <c r="B696">
        <v>335872.12800000003</v>
      </c>
      <c r="C696">
        <v>3064827.6998000001</v>
      </c>
      <c r="D696" t="s">
        <v>265</v>
      </c>
      <c r="E696" t="str">
        <f>ROUNDUP(B696,3)&amp;"-"&amp;ROUNDUP(C696,3)</f>
        <v>335872.128-3064827.7</v>
      </c>
      <c r="F696" t="str">
        <f>E696&amp;"-"&amp;D696</f>
        <v>335872.128-3064827.7-DHO</v>
      </c>
      <c r="G696">
        <f t="shared" si="37"/>
        <v>3125</v>
      </c>
      <c r="H696" t="e">
        <f>VLOOKUP(G696,#REF!,1,0)</f>
        <v>#REF!</v>
      </c>
      <c r="I696" t="str">
        <f t="shared" si="39"/>
        <v>335872.128DHO</v>
      </c>
      <c r="J696" t="str">
        <f t="shared" si="40"/>
        <v>3064827.6998DHO</v>
      </c>
      <c r="K696">
        <f t="shared" si="38"/>
        <v>3125</v>
      </c>
    </row>
    <row r="697" spans="1:11" x14ac:dyDescent="0.25">
      <c r="A697">
        <v>3126</v>
      </c>
      <c r="B697">
        <v>335832.34179999999</v>
      </c>
      <c r="C697">
        <v>3064841.7940000002</v>
      </c>
      <c r="D697" t="s">
        <v>265</v>
      </c>
      <c r="E697" t="str">
        <f>ROUNDUP(B697,3)&amp;"-"&amp;ROUNDUP(C697,3)</f>
        <v>335832.342-3064841.794</v>
      </c>
      <c r="F697" t="str">
        <f>E697&amp;"-"&amp;D697</f>
        <v>335832.342-3064841.794-DHO</v>
      </c>
      <c r="G697">
        <f t="shared" si="37"/>
        <v>3126</v>
      </c>
      <c r="H697" t="e">
        <f>VLOOKUP(G697,#REF!,1,0)</f>
        <v>#REF!</v>
      </c>
      <c r="I697" t="str">
        <f t="shared" si="39"/>
        <v>335832.3418DHO</v>
      </c>
      <c r="J697" t="str">
        <f t="shared" si="40"/>
        <v>3064841.794DHO</v>
      </c>
      <c r="K697">
        <f t="shared" si="38"/>
        <v>3126</v>
      </c>
    </row>
    <row r="698" spans="1:11" x14ac:dyDescent="0.25">
      <c r="A698">
        <v>3127</v>
      </c>
      <c r="B698">
        <v>335824.11739999999</v>
      </c>
      <c r="C698">
        <v>3064838.29</v>
      </c>
      <c r="D698" t="s">
        <v>265</v>
      </c>
      <c r="E698" t="str">
        <f>ROUNDUP(B698,3)&amp;"-"&amp;ROUNDUP(C698,3)</f>
        <v>335824.118-3064838.29</v>
      </c>
      <c r="F698" t="str">
        <f>E698&amp;"-"&amp;D698</f>
        <v>335824.118-3064838.29-DHO</v>
      </c>
      <c r="G698">
        <f t="shared" si="37"/>
        <v>3127</v>
      </c>
      <c r="H698" t="e">
        <f>VLOOKUP(G698,#REF!,1,0)</f>
        <v>#REF!</v>
      </c>
      <c r="I698" t="str">
        <f t="shared" si="39"/>
        <v>335824.1174DHO</v>
      </c>
      <c r="J698" t="str">
        <f t="shared" si="40"/>
        <v>3064838.29DHO</v>
      </c>
      <c r="K698">
        <f t="shared" si="38"/>
        <v>3127</v>
      </c>
    </row>
    <row r="699" spans="1:11" x14ac:dyDescent="0.25">
      <c r="A699">
        <v>3128</v>
      </c>
      <c r="B699">
        <v>335808.31209999998</v>
      </c>
      <c r="C699">
        <v>3064845.2818999998</v>
      </c>
      <c r="D699" t="s">
        <v>265</v>
      </c>
      <c r="E699" t="str">
        <f>ROUNDUP(B699,3)&amp;"-"&amp;ROUNDUP(C699,3)</f>
        <v>335808.313-3064845.282</v>
      </c>
      <c r="F699" t="str">
        <f>E699&amp;"-"&amp;D699</f>
        <v>335808.313-3064845.282-DHO</v>
      </c>
      <c r="G699">
        <f t="shared" si="37"/>
        <v>3128</v>
      </c>
      <c r="H699" t="e">
        <f>VLOOKUP(G699,#REF!,1,0)</f>
        <v>#REF!</v>
      </c>
      <c r="I699" t="str">
        <f t="shared" si="39"/>
        <v>335808.3121DHO</v>
      </c>
      <c r="J699" t="str">
        <f t="shared" si="40"/>
        <v>3064845.2819DHO</v>
      </c>
      <c r="K699">
        <f t="shared" si="38"/>
        <v>3128</v>
      </c>
    </row>
    <row r="700" spans="1:11" x14ac:dyDescent="0.25">
      <c r="A700">
        <v>3129</v>
      </c>
      <c r="B700">
        <v>335781.20069999999</v>
      </c>
      <c r="C700">
        <v>3064856.0417999998</v>
      </c>
      <c r="D700" t="s">
        <v>265</v>
      </c>
      <c r="E700" t="str">
        <f>ROUNDUP(B700,3)&amp;"-"&amp;ROUNDUP(C700,3)</f>
        <v>335781.201-3064856.042</v>
      </c>
      <c r="F700" t="str">
        <f>E700&amp;"-"&amp;D700</f>
        <v>335781.201-3064856.042-DHO</v>
      </c>
      <c r="G700">
        <f t="shared" si="37"/>
        <v>3129</v>
      </c>
      <c r="H700" t="e">
        <f>VLOOKUP(G700,#REF!,1,0)</f>
        <v>#REF!</v>
      </c>
      <c r="I700" t="str">
        <f t="shared" si="39"/>
        <v>335781.2007DHO</v>
      </c>
      <c r="J700" t="str">
        <f t="shared" si="40"/>
        <v>3064856.0418DHO</v>
      </c>
      <c r="K700">
        <f t="shared" si="38"/>
        <v>3129</v>
      </c>
    </row>
    <row r="701" spans="1:11" x14ac:dyDescent="0.25">
      <c r="A701">
        <v>3130</v>
      </c>
      <c r="B701">
        <v>335754.0588</v>
      </c>
      <c r="C701">
        <v>3064864.5427000001</v>
      </c>
      <c r="D701" t="s">
        <v>265</v>
      </c>
      <c r="E701" t="str">
        <f>ROUNDUP(B701,3)&amp;"-"&amp;ROUNDUP(C701,3)</f>
        <v>335754.059-3064864.543</v>
      </c>
      <c r="F701" t="str">
        <f>E701&amp;"-"&amp;D701</f>
        <v>335754.059-3064864.543-DHO</v>
      </c>
      <c r="G701">
        <f t="shared" si="37"/>
        <v>3130</v>
      </c>
      <c r="H701" t="e">
        <f>VLOOKUP(G701,#REF!,1,0)</f>
        <v>#REF!</v>
      </c>
      <c r="I701" t="str">
        <f t="shared" si="39"/>
        <v>335754.0588DHO</v>
      </c>
      <c r="J701" t="str">
        <f t="shared" si="40"/>
        <v>3064864.5427DHO</v>
      </c>
      <c r="K701">
        <f t="shared" si="38"/>
        <v>3130</v>
      </c>
    </row>
    <row r="702" spans="1:11" x14ac:dyDescent="0.25">
      <c r="A702">
        <v>3131</v>
      </c>
      <c r="B702">
        <v>335740.59789999999</v>
      </c>
      <c r="C702">
        <v>3064876.9257999999</v>
      </c>
      <c r="D702" t="s">
        <v>265</v>
      </c>
      <c r="E702" t="str">
        <f>ROUNDUP(B702,3)&amp;"-"&amp;ROUNDUP(C702,3)</f>
        <v>335740.598-3064876.926</v>
      </c>
      <c r="F702" t="str">
        <f>E702&amp;"-"&amp;D702</f>
        <v>335740.598-3064876.926-DHO</v>
      </c>
      <c r="G702">
        <f t="shared" si="37"/>
        <v>3131</v>
      </c>
      <c r="H702" t="e">
        <f>VLOOKUP(G702,#REF!,1,0)</f>
        <v>#REF!</v>
      </c>
      <c r="I702" t="str">
        <f t="shared" si="39"/>
        <v>335740.5979DHO</v>
      </c>
      <c r="J702" t="str">
        <f t="shared" si="40"/>
        <v>3064876.9258DHO</v>
      </c>
      <c r="K702">
        <f t="shared" si="38"/>
        <v>3131</v>
      </c>
    </row>
    <row r="703" spans="1:11" x14ac:dyDescent="0.25">
      <c r="A703">
        <v>3132</v>
      </c>
      <c r="B703">
        <v>335711.26449999999</v>
      </c>
      <c r="C703">
        <v>3064891.3308999999</v>
      </c>
      <c r="D703" t="s">
        <v>265</v>
      </c>
      <c r="E703" t="str">
        <f>ROUNDUP(B703,3)&amp;"-"&amp;ROUNDUP(C703,3)</f>
        <v>335711.265-3064891.331</v>
      </c>
      <c r="F703" t="str">
        <f>E703&amp;"-"&amp;D703</f>
        <v>335711.265-3064891.331-DHO</v>
      </c>
      <c r="G703">
        <f t="shared" si="37"/>
        <v>3132</v>
      </c>
      <c r="H703" t="e">
        <f>VLOOKUP(G703,#REF!,1,0)</f>
        <v>#REF!</v>
      </c>
      <c r="I703" t="str">
        <f t="shared" si="39"/>
        <v>335711.2645DHO</v>
      </c>
      <c r="J703" t="str">
        <f t="shared" si="40"/>
        <v>3064891.3309DHO</v>
      </c>
      <c r="K703">
        <f t="shared" si="38"/>
        <v>3132</v>
      </c>
    </row>
    <row r="704" spans="1:11" x14ac:dyDescent="0.25">
      <c r="A704">
        <v>3133</v>
      </c>
      <c r="B704">
        <v>335695.96899999998</v>
      </c>
      <c r="C704">
        <v>3064897.5542000001</v>
      </c>
      <c r="D704" t="s">
        <v>265</v>
      </c>
      <c r="E704" t="str">
        <f>ROUNDUP(B704,3)&amp;"-"&amp;ROUNDUP(C704,3)</f>
        <v>335695.969-3064897.555</v>
      </c>
      <c r="F704" t="str">
        <f>E704&amp;"-"&amp;D704</f>
        <v>335695.969-3064897.555-DHO</v>
      </c>
      <c r="G704">
        <f t="shared" si="37"/>
        <v>3133</v>
      </c>
      <c r="H704" t="e">
        <f>VLOOKUP(G704,#REF!,1,0)</f>
        <v>#REF!</v>
      </c>
      <c r="I704" t="str">
        <f t="shared" si="39"/>
        <v>335695.969DHO</v>
      </c>
      <c r="J704" t="str">
        <f t="shared" si="40"/>
        <v>3064897.5542DHO</v>
      </c>
      <c r="K704">
        <f t="shared" si="38"/>
        <v>3133</v>
      </c>
    </row>
    <row r="705" spans="1:11" x14ac:dyDescent="0.25">
      <c r="A705">
        <v>3134</v>
      </c>
      <c r="B705">
        <v>335646.6507</v>
      </c>
      <c r="C705">
        <v>3064917.0586999999</v>
      </c>
      <c r="D705" t="s">
        <v>265</v>
      </c>
      <c r="E705" t="str">
        <f>ROUNDUP(B705,3)&amp;"-"&amp;ROUNDUP(C705,3)</f>
        <v>335646.651-3064917.059</v>
      </c>
      <c r="F705" t="str">
        <f>E705&amp;"-"&amp;D705</f>
        <v>335646.651-3064917.059-DHO</v>
      </c>
      <c r="G705">
        <f t="shared" si="37"/>
        <v>3134</v>
      </c>
      <c r="H705" t="e">
        <f>VLOOKUP(G705,#REF!,1,0)</f>
        <v>#REF!</v>
      </c>
      <c r="I705" t="str">
        <f t="shared" si="39"/>
        <v>335646.6507DHO</v>
      </c>
      <c r="J705" t="str">
        <f t="shared" si="40"/>
        <v>3064917.0587DHO</v>
      </c>
      <c r="K705">
        <f t="shared" si="38"/>
        <v>3134</v>
      </c>
    </row>
    <row r="706" spans="1:11" x14ac:dyDescent="0.25">
      <c r="A706">
        <v>3135</v>
      </c>
      <c r="B706">
        <v>335640.94170000002</v>
      </c>
      <c r="C706">
        <v>3064931.5964000002</v>
      </c>
      <c r="D706" t="s">
        <v>265</v>
      </c>
      <c r="E706" t="str">
        <f>ROUNDUP(B706,3)&amp;"-"&amp;ROUNDUP(C706,3)</f>
        <v>335640.942-3064931.597</v>
      </c>
      <c r="F706" t="str">
        <f>E706&amp;"-"&amp;D706</f>
        <v>335640.942-3064931.597-DHO</v>
      </c>
      <c r="G706">
        <f t="shared" si="37"/>
        <v>3135</v>
      </c>
      <c r="H706" t="e">
        <f>VLOOKUP(G706,#REF!,1,0)</f>
        <v>#REF!</v>
      </c>
      <c r="I706" t="str">
        <f t="shared" si="39"/>
        <v>335640.9417DHO</v>
      </c>
      <c r="J706" t="str">
        <f t="shared" si="40"/>
        <v>3064931.5964DHO</v>
      </c>
      <c r="K706">
        <f t="shared" si="38"/>
        <v>3135</v>
      </c>
    </row>
    <row r="707" spans="1:11" x14ac:dyDescent="0.25">
      <c r="A707">
        <v>3136</v>
      </c>
      <c r="B707">
        <v>335638.29599999997</v>
      </c>
      <c r="C707">
        <v>3064937.5068000001</v>
      </c>
      <c r="D707" t="s">
        <v>265</v>
      </c>
      <c r="E707" t="str">
        <f>ROUNDUP(B707,3)&amp;"-"&amp;ROUNDUP(C707,3)</f>
        <v>335638.296-3064937.507</v>
      </c>
      <c r="F707" t="str">
        <f>E707&amp;"-"&amp;D707</f>
        <v>335638.296-3064937.507-DHO</v>
      </c>
      <c r="G707">
        <f t="shared" ref="G707:G770" si="41">A707</f>
        <v>3136</v>
      </c>
      <c r="H707" t="e">
        <f>VLOOKUP(G707,#REF!,1,0)</f>
        <v>#REF!</v>
      </c>
      <c r="I707" t="str">
        <f t="shared" si="39"/>
        <v>335638.296DHO</v>
      </c>
      <c r="J707" t="str">
        <f t="shared" si="40"/>
        <v>3064937.5068DHO</v>
      </c>
      <c r="K707">
        <f t="shared" ref="K707:K770" si="42">G707</f>
        <v>3136</v>
      </c>
    </row>
    <row r="708" spans="1:11" x14ac:dyDescent="0.25">
      <c r="A708">
        <v>3137</v>
      </c>
      <c r="B708">
        <v>335637.07400000002</v>
      </c>
      <c r="C708">
        <v>3064947.9166999999</v>
      </c>
      <c r="D708" t="s">
        <v>265</v>
      </c>
      <c r="E708" t="str">
        <f>ROUNDUP(B708,3)&amp;"-"&amp;ROUNDUP(C708,3)</f>
        <v>335637.074-3064947.917</v>
      </c>
      <c r="F708" t="str">
        <f>E708&amp;"-"&amp;D708</f>
        <v>335637.074-3064947.917-DHO</v>
      </c>
      <c r="G708">
        <f t="shared" si="41"/>
        <v>3137</v>
      </c>
      <c r="H708" t="e">
        <f>VLOOKUP(G708,#REF!,1,0)</f>
        <v>#REF!</v>
      </c>
      <c r="I708" t="str">
        <f t="shared" si="39"/>
        <v>335637.074DHO</v>
      </c>
      <c r="J708" t="str">
        <f t="shared" si="40"/>
        <v>3064947.9167DHO</v>
      </c>
      <c r="K708">
        <f t="shared" si="42"/>
        <v>3137</v>
      </c>
    </row>
    <row r="709" spans="1:11" x14ac:dyDescent="0.25">
      <c r="A709">
        <v>3138</v>
      </c>
      <c r="B709">
        <v>335667.62920000002</v>
      </c>
      <c r="C709">
        <v>3064923.1014</v>
      </c>
      <c r="D709" t="s">
        <v>265</v>
      </c>
      <c r="E709" t="str">
        <f>ROUNDUP(B709,3)&amp;"-"&amp;ROUNDUP(C709,3)</f>
        <v>335667.63-3064923.102</v>
      </c>
      <c r="F709" t="str">
        <f>E709&amp;"-"&amp;D709</f>
        <v>335667.63-3064923.102-DHO</v>
      </c>
      <c r="G709">
        <f t="shared" si="41"/>
        <v>3138</v>
      </c>
      <c r="H709" t="e">
        <f>VLOOKUP(G709,#REF!,1,0)</f>
        <v>#REF!</v>
      </c>
      <c r="I709" t="str">
        <f t="shared" si="39"/>
        <v>335667.6292DHO</v>
      </c>
      <c r="J709" t="str">
        <f t="shared" si="40"/>
        <v>3064923.1014DHO</v>
      </c>
      <c r="K709">
        <f t="shared" si="42"/>
        <v>3138</v>
      </c>
    </row>
    <row r="710" spans="1:11" x14ac:dyDescent="0.25">
      <c r="A710">
        <v>3139</v>
      </c>
      <c r="B710">
        <v>335659.18280000001</v>
      </c>
      <c r="C710">
        <v>3064936.7724000001</v>
      </c>
      <c r="D710" t="s">
        <v>265</v>
      </c>
      <c r="E710" t="str">
        <f>ROUNDUP(B710,3)&amp;"-"&amp;ROUNDUP(C710,3)</f>
        <v>335659.183-3064936.773</v>
      </c>
      <c r="F710" t="str">
        <f>E710&amp;"-"&amp;D710</f>
        <v>335659.183-3064936.773-DHO</v>
      </c>
      <c r="G710">
        <f t="shared" si="41"/>
        <v>3139</v>
      </c>
      <c r="H710" t="e">
        <f>VLOOKUP(G710,#REF!,1,0)</f>
        <v>#REF!</v>
      </c>
      <c r="I710" t="str">
        <f t="shared" si="39"/>
        <v>335659.1828DHO</v>
      </c>
      <c r="J710" t="str">
        <f t="shared" si="40"/>
        <v>3064936.7724DHO</v>
      </c>
      <c r="K710">
        <f t="shared" si="42"/>
        <v>3139</v>
      </c>
    </row>
    <row r="711" spans="1:11" x14ac:dyDescent="0.25">
      <c r="A711">
        <v>3140</v>
      </c>
      <c r="B711">
        <v>335659.78039999999</v>
      </c>
      <c r="C711">
        <v>3064938.5959999999</v>
      </c>
      <c r="D711" t="s">
        <v>265</v>
      </c>
      <c r="E711" t="str">
        <f>ROUNDUP(B711,3)&amp;"-"&amp;ROUNDUP(C711,3)</f>
        <v>335659.781-3064938.596</v>
      </c>
      <c r="F711" t="str">
        <f>E711&amp;"-"&amp;D711</f>
        <v>335659.781-3064938.596-DHO</v>
      </c>
      <c r="G711">
        <f t="shared" si="41"/>
        <v>3140</v>
      </c>
      <c r="H711" t="e">
        <f>VLOOKUP(G711,#REF!,1,0)</f>
        <v>#REF!</v>
      </c>
      <c r="I711" t="str">
        <f t="shared" si="39"/>
        <v>335659.7804DHO</v>
      </c>
      <c r="J711" t="str">
        <f t="shared" si="40"/>
        <v>3064938.596DHO</v>
      </c>
      <c r="K711">
        <f t="shared" si="42"/>
        <v>3140</v>
      </c>
    </row>
    <row r="712" spans="1:11" x14ac:dyDescent="0.25">
      <c r="A712">
        <v>3141</v>
      </c>
      <c r="B712">
        <v>335665.81650000002</v>
      </c>
      <c r="C712">
        <v>3064957.0175999999</v>
      </c>
      <c r="D712" t="s">
        <v>265</v>
      </c>
      <c r="E712" t="str">
        <f>ROUNDUP(B712,3)&amp;"-"&amp;ROUNDUP(C712,3)</f>
        <v>335665.817-3064957.018</v>
      </c>
      <c r="F712" t="str">
        <f>E712&amp;"-"&amp;D712</f>
        <v>335665.817-3064957.018-DHO</v>
      </c>
      <c r="G712">
        <f t="shared" si="41"/>
        <v>3141</v>
      </c>
      <c r="H712" t="e">
        <f>VLOOKUP(G712,#REF!,1,0)</f>
        <v>#REF!</v>
      </c>
      <c r="I712" t="str">
        <f t="shared" si="39"/>
        <v>335665.8165DHO</v>
      </c>
      <c r="J712" t="str">
        <f t="shared" si="40"/>
        <v>3064957.0176DHO</v>
      </c>
      <c r="K712">
        <f t="shared" si="42"/>
        <v>3141</v>
      </c>
    </row>
    <row r="713" spans="1:11" x14ac:dyDescent="0.25">
      <c r="A713">
        <v>3142</v>
      </c>
      <c r="B713">
        <v>335670.93479999999</v>
      </c>
      <c r="C713">
        <v>3064965.9862000002</v>
      </c>
      <c r="D713" t="s">
        <v>265</v>
      </c>
      <c r="E713" t="str">
        <f>ROUNDUP(B713,3)&amp;"-"&amp;ROUNDUP(C713,3)</f>
        <v>335670.935-3064965.987</v>
      </c>
      <c r="F713" t="str">
        <f>E713&amp;"-"&amp;D713</f>
        <v>335670.935-3064965.987-DHO</v>
      </c>
      <c r="G713">
        <f t="shared" si="41"/>
        <v>3142</v>
      </c>
      <c r="H713" t="e">
        <f>VLOOKUP(G713,#REF!,1,0)</f>
        <v>#REF!</v>
      </c>
      <c r="I713" t="str">
        <f t="shared" si="39"/>
        <v>335670.9348DHO</v>
      </c>
      <c r="J713" t="str">
        <f t="shared" si="40"/>
        <v>3064965.9862DHO</v>
      </c>
      <c r="K713">
        <f t="shared" si="42"/>
        <v>3142</v>
      </c>
    </row>
    <row r="714" spans="1:11" x14ac:dyDescent="0.25">
      <c r="A714">
        <v>3143</v>
      </c>
      <c r="B714">
        <v>335675.61729999998</v>
      </c>
      <c r="C714">
        <v>3064976.3163000001</v>
      </c>
      <c r="D714" t="s">
        <v>265</v>
      </c>
      <c r="E714" t="str">
        <f>ROUNDUP(B714,3)&amp;"-"&amp;ROUNDUP(C714,3)</f>
        <v>335675.618-3064976.317</v>
      </c>
      <c r="F714" t="str">
        <f>E714&amp;"-"&amp;D714</f>
        <v>335675.618-3064976.317-DHO</v>
      </c>
      <c r="G714">
        <f t="shared" si="41"/>
        <v>3143</v>
      </c>
      <c r="H714" t="e">
        <f>VLOOKUP(G714,#REF!,1,0)</f>
        <v>#REF!</v>
      </c>
      <c r="I714" t="str">
        <f t="shared" si="39"/>
        <v>335675.6173DHO</v>
      </c>
      <c r="J714" t="str">
        <f t="shared" si="40"/>
        <v>3064976.3163DHO</v>
      </c>
      <c r="K714">
        <f t="shared" si="42"/>
        <v>3143</v>
      </c>
    </row>
    <row r="715" spans="1:11" x14ac:dyDescent="0.25">
      <c r="A715">
        <v>3144</v>
      </c>
      <c r="B715">
        <v>335676.1998</v>
      </c>
      <c r="C715">
        <v>3064985.798</v>
      </c>
      <c r="D715" t="s">
        <v>265</v>
      </c>
      <c r="E715" t="str">
        <f>ROUNDUP(B715,3)&amp;"-"&amp;ROUNDUP(C715,3)</f>
        <v>335676.2-3064985.798</v>
      </c>
      <c r="F715" t="str">
        <f>E715&amp;"-"&amp;D715</f>
        <v>335676.2-3064985.798-DHO</v>
      </c>
      <c r="G715">
        <f t="shared" si="41"/>
        <v>3144</v>
      </c>
      <c r="H715" t="e">
        <f>VLOOKUP(G715,#REF!,1,0)</f>
        <v>#REF!</v>
      </c>
      <c r="I715" t="str">
        <f t="shared" si="39"/>
        <v>335676.1998DHO</v>
      </c>
      <c r="J715" t="str">
        <f t="shared" si="40"/>
        <v>3064985.798DHO</v>
      </c>
      <c r="K715">
        <f t="shared" si="42"/>
        <v>3144</v>
      </c>
    </row>
    <row r="716" spans="1:11" x14ac:dyDescent="0.25">
      <c r="A716">
        <v>3145</v>
      </c>
      <c r="B716">
        <v>335677.2182</v>
      </c>
      <c r="C716">
        <v>3064993.9182000002</v>
      </c>
      <c r="D716" t="s">
        <v>265</v>
      </c>
      <c r="E716" t="str">
        <f>ROUNDUP(B716,3)&amp;"-"&amp;ROUNDUP(C716,3)</f>
        <v>335677.219-3064993.919</v>
      </c>
      <c r="F716" t="str">
        <f>E716&amp;"-"&amp;D716</f>
        <v>335677.219-3064993.919-DHO</v>
      </c>
      <c r="G716">
        <f t="shared" si="41"/>
        <v>3145</v>
      </c>
      <c r="H716" t="e">
        <f>VLOOKUP(G716,#REF!,1,0)</f>
        <v>#REF!</v>
      </c>
      <c r="I716" t="str">
        <f t="shared" si="39"/>
        <v>335677.2182DHO</v>
      </c>
      <c r="J716" t="str">
        <f t="shared" si="40"/>
        <v>3064993.9182DHO</v>
      </c>
      <c r="K716">
        <f t="shared" si="42"/>
        <v>3145</v>
      </c>
    </row>
    <row r="717" spans="1:11" x14ac:dyDescent="0.25">
      <c r="A717">
        <v>3146</v>
      </c>
      <c r="B717">
        <v>335678.64179999998</v>
      </c>
      <c r="C717">
        <v>3064998.4177999999</v>
      </c>
      <c r="D717" t="s">
        <v>265</v>
      </c>
      <c r="E717" t="str">
        <f>ROUNDUP(B717,3)&amp;"-"&amp;ROUNDUP(C717,3)</f>
        <v>335678.642-3064998.418</v>
      </c>
      <c r="F717" t="str">
        <f>E717&amp;"-"&amp;D717</f>
        <v>335678.642-3064998.418-DHO</v>
      </c>
      <c r="G717">
        <f t="shared" si="41"/>
        <v>3146</v>
      </c>
      <c r="H717" t="e">
        <f>VLOOKUP(G717,#REF!,1,0)</f>
        <v>#REF!</v>
      </c>
      <c r="I717" t="str">
        <f t="shared" si="39"/>
        <v>335678.6418DHO</v>
      </c>
      <c r="J717" t="str">
        <f t="shared" si="40"/>
        <v>3064998.4178DHO</v>
      </c>
      <c r="K717">
        <f t="shared" si="42"/>
        <v>3146</v>
      </c>
    </row>
    <row r="718" spans="1:11" x14ac:dyDescent="0.25">
      <c r="A718">
        <v>3147</v>
      </c>
      <c r="B718">
        <v>335689.68300000002</v>
      </c>
      <c r="C718">
        <v>3065008.6619000002</v>
      </c>
      <c r="D718" t="s">
        <v>265</v>
      </c>
      <c r="E718" t="str">
        <f>ROUNDUP(B718,3)&amp;"-"&amp;ROUNDUP(C718,3)</f>
        <v>335689.683-3065008.662</v>
      </c>
      <c r="F718" t="str">
        <f>E718&amp;"-"&amp;D718</f>
        <v>335689.683-3065008.662-DHO</v>
      </c>
      <c r="G718">
        <f t="shared" si="41"/>
        <v>3147</v>
      </c>
      <c r="H718" t="e">
        <f>VLOOKUP(G718,#REF!,1,0)</f>
        <v>#REF!</v>
      </c>
      <c r="I718" t="str">
        <f t="shared" si="39"/>
        <v>335689.683DHO</v>
      </c>
      <c r="J718" t="str">
        <f t="shared" si="40"/>
        <v>3065008.6619DHO</v>
      </c>
      <c r="K718">
        <f t="shared" si="42"/>
        <v>3147</v>
      </c>
    </row>
    <row r="719" spans="1:11" x14ac:dyDescent="0.25">
      <c r="A719">
        <v>3148</v>
      </c>
      <c r="B719">
        <v>335700.6874</v>
      </c>
      <c r="C719">
        <v>3065016.1952</v>
      </c>
      <c r="D719" t="s">
        <v>265</v>
      </c>
      <c r="E719" t="str">
        <f>ROUNDUP(B719,3)&amp;"-"&amp;ROUNDUP(C719,3)</f>
        <v>335700.688-3065016.196</v>
      </c>
      <c r="F719" t="str">
        <f>E719&amp;"-"&amp;D719</f>
        <v>335700.688-3065016.196-DHO</v>
      </c>
      <c r="G719">
        <f t="shared" si="41"/>
        <v>3148</v>
      </c>
      <c r="H719" t="e">
        <f>VLOOKUP(G719,#REF!,1,0)</f>
        <v>#REF!</v>
      </c>
      <c r="I719" t="str">
        <f t="shared" si="39"/>
        <v>335700.6874DHO</v>
      </c>
      <c r="J719" t="str">
        <f t="shared" si="40"/>
        <v>3065016.1952DHO</v>
      </c>
      <c r="K719">
        <f t="shared" si="42"/>
        <v>3148</v>
      </c>
    </row>
    <row r="720" spans="1:11" x14ac:dyDescent="0.25">
      <c r="A720">
        <v>3149</v>
      </c>
      <c r="B720">
        <v>335706.18050000002</v>
      </c>
      <c r="C720">
        <v>3065019.2840999998</v>
      </c>
      <c r="D720" t="s">
        <v>265</v>
      </c>
      <c r="E720" t="str">
        <f>ROUNDUP(B720,3)&amp;"-"&amp;ROUNDUP(C720,3)</f>
        <v>335706.181-3065019.285</v>
      </c>
      <c r="F720" t="str">
        <f>E720&amp;"-"&amp;D720</f>
        <v>335706.181-3065019.285-DHO</v>
      </c>
      <c r="G720">
        <f t="shared" si="41"/>
        <v>3149</v>
      </c>
      <c r="H720" t="e">
        <f>VLOOKUP(G720,#REF!,1,0)</f>
        <v>#REF!</v>
      </c>
      <c r="I720" t="str">
        <f t="shared" si="39"/>
        <v>335706.1805DHO</v>
      </c>
      <c r="J720" t="str">
        <f t="shared" si="40"/>
        <v>3065019.2841DHO</v>
      </c>
      <c r="K720">
        <f t="shared" si="42"/>
        <v>3149</v>
      </c>
    </row>
    <row r="721" spans="1:11" x14ac:dyDescent="0.25">
      <c r="A721">
        <v>3150</v>
      </c>
      <c r="B721">
        <v>335756.79100000003</v>
      </c>
      <c r="C721">
        <v>3065033.0602000002</v>
      </c>
      <c r="D721" t="s">
        <v>265</v>
      </c>
      <c r="E721" t="str">
        <f>ROUNDUP(B721,3)&amp;"-"&amp;ROUNDUP(C721,3)</f>
        <v>335756.791-3065033.061</v>
      </c>
      <c r="F721" t="str">
        <f>E721&amp;"-"&amp;D721</f>
        <v>335756.791-3065033.061-DHO</v>
      </c>
      <c r="G721">
        <f t="shared" si="41"/>
        <v>3150</v>
      </c>
      <c r="H721" t="e">
        <f>VLOOKUP(G721,#REF!,1,0)</f>
        <v>#REF!</v>
      </c>
      <c r="I721" t="str">
        <f t="shared" si="39"/>
        <v>335756.791DHO</v>
      </c>
      <c r="J721" t="str">
        <f t="shared" si="40"/>
        <v>3065033.0602DHO</v>
      </c>
      <c r="K721">
        <f t="shared" si="42"/>
        <v>3150</v>
      </c>
    </row>
    <row r="722" spans="1:11" x14ac:dyDescent="0.25">
      <c r="A722">
        <v>3151</v>
      </c>
      <c r="B722">
        <v>335781.88050000003</v>
      </c>
      <c r="C722">
        <v>3065039.9493</v>
      </c>
      <c r="D722" t="s">
        <v>265</v>
      </c>
      <c r="E722" t="str">
        <f>ROUNDUP(B722,3)&amp;"-"&amp;ROUNDUP(C722,3)</f>
        <v>335781.881-3065039.95</v>
      </c>
      <c r="F722" t="str">
        <f>E722&amp;"-"&amp;D722</f>
        <v>335781.881-3065039.95-DHO</v>
      </c>
      <c r="G722">
        <f t="shared" si="41"/>
        <v>3151</v>
      </c>
      <c r="H722" t="e">
        <f>VLOOKUP(G722,#REF!,1,0)</f>
        <v>#REF!</v>
      </c>
      <c r="I722" t="str">
        <f t="shared" si="39"/>
        <v>335781.8805DHO</v>
      </c>
      <c r="J722" t="str">
        <f t="shared" si="40"/>
        <v>3065039.9493DHO</v>
      </c>
      <c r="K722">
        <f t="shared" si="42"/>
        <v>3151</v>
      </c>
    </row>
    <row r="723" spans="1:11" x14ac:dyDescent="0.25">
      <c r="A723">
        <v>3152</v>
      </c>
      <c r="B723">
        <v>335796.00400000002</v>
      </c>
      <c r="C723">
        <v>3065043.8273</v>
      </c>
      <c r="D723" t="s">
        <v>265</v>
      </c>
      <c r="E723" t="str">
        <f>ROUNDUP(B723,3)&amp;"-"&amp;ROUNDUP(C723,3)</f>
        <v>335796.004-3065043.828</v>
      </c>
      <c r="F723" t="str">
        <f>E723&amp;"-"&amp;D723</f>
        <v>335796.004-3065043.828-DHO</v>
      </c>
      <c r="G723">
        <f t="shared" si="41"/>
        <v>3152</v>
      </c>
      <c r="H723" t="e">
        <f>VLOOKUP(G723,#REF!,1,0)</f>
        <v>#REF!</v>
      </c>
      <c r="I723" t="str">
        <f t="shared" si="39"/>
        <v>335796.004DHO</v>
      </c>
      <c r="J723" t="str">
        <f t="shared" si="40"/>
        <v>3065043.8273DHO</v>
      </c>
      <c r="K723">
        <f t="shared" si="42"/>
        <v>3152</v>
      </c>
    </row>
    <row r="724" spans="1:11" x14ac:dyDescent="0.25">
      <c r="A724">
        <v>3153</v>
      </c>
      <c r="B724">
        <v>335801.92070000002</v>
      </c>
      <c r="C724">
        <v>3065044.6510999999</v>
      </c>
      <c r="D724" t="s">
        <v>265</v>
      </c>
      <c r="E724" t="str">
        <f>ROUNDUP(B724,3)&amp;"-"&amp;ROUNDUP(C724,3)</f>
        <v>335801.921-3065044.652</v>
      </c>
      <c r="F724" t="str">
        <f>E724&amp;"-"&amp;D724</f>
        <v>335801.921-3065044.652-DHO</v>
      </c>
      <c r="G724">
        <f t="shared" si="41"/>
        <v>3153</v>
      </c>
      <c r="H724" t="e">
        <f>VLOOKUP(G724,#REF!,1,0)</f>
        <v>#REF!</v>
      </c>
      <c r="I724" t="str">
        <f t="shared" si="39"/>
        <v>335801.9207DHO</v>
      </c>
      <c r="J724" t="str">
        <f t="shared" si="40"/>
        <v>3065044.6511DHO</v>
      </c>
      <c r="K724">
        <f t="shared" si="42"/>
        <v>3153</v>
      </c>
    </row>
    <row r="725" spans="1:11" x14ac:dyDescent="0.25">
      <c r="A725">
        <v>3154</v>
      </c>
      <c r="B725">
        <v>335846.62900000002</v>
      </c>
      <c r="C725">
        <v>3065025.0679000001</v>
      </c>
      <c r="D725" t="s">
        <v>265</v>
      </c>
      <c r="E725" t="str">
        <f>ROUNDUP(B725,3)&amp;"-"&amp;ROUNDUP(C725,3)</f>
        <v>335846.629-3065025.068</v>
      </c>
      <c r="F725" t="str">
        <f>E725&amp;"-"&amp;D725</f>
        <v>335846.629-3065025.068-DHO</v>
      </c>
      <c r="G725">
        <f t="shared" si="41"/>
        <v>3154</v>
      </c>
      <c r="H725" t="e">
        <f>VLOOKUP(G725,#REF!,1,0)</f>
        <v>#REF!</v>
      </c>
      <c r="I725" t="str">
        <f t="shared" si="39"/>
        <v>335846.629DHO</v>
      </c>
      <c r="J725" t="str">
        <f t="shared" si="40"/>
        <v>3065025.0679DHO</v>
      </c>
      <c r="K725">
        <f t="shared" si="42"/>
        <v>3154</v>
      </c>
    </row>
    <row r="726" spans="1:11" x14ac:dyDescent="0.25">
      <c r="A726">
        <v>3155</v>
      </c>
      <c r="B726">
        <v>335862.48300000001</v>
      </c>
      <c r="C726">
        <v>3065021.6905</v>
      </c>
      <c r="D726" t="s">
        <v>265</v>
      </c>
      <c r="E726" t="str">
        <f>ROUNDUP(B726,3)&amp;"-"&amp;ROUNDUP(C726,3)</f>
        <v>335862.483-3065021.691</v>
      </c>
      <c r="F726" t="str">
        <f>E726&amp;"-"&amp;D726</f>
        <v>335862.483-3065021.691-DHO</v>
      </c>
      <c r="G726">
        <f t="shared" si="41"/>
        <v>3155</v>
      </c>
      <c r="H726" t="e">
        <f>VLOOKUP(G726,#REF!,1,0)</f>
        <v>#REF!</v>
      </c>
      <c r="I726" t="str">
        <f t="shared" si="39"/>
        <v>335862.483DHO</v>
      </c>
      <c r="J726" t="str">
        <f t="shared" si="40"/>
        <v>3065021.6905DHO</v>
      </c>
      <c r="K726">
        <f t="shared" si="42"/>
        <v>3155</v>
      </c>
    </row>
    <row r="727" spans="1:11" x14ac:dyDescent="0.25">
      <c r="A727">
        <v>3156</v>
      </c>
      <c r="B727">
        <v>335874.78879999998</v>
      </c>
      <c r="C727">
        <v>3065024.6874000002</v>
      </c>
      <c r="D727" t="s">
        <v>265</v>
      </c>
      <c r="E727" t="str">
        <f>ROUNDUP(B727,3)&amp;"-"&amp;ROUNDUP(C727,3)</f>
        <v>335874.789-3065024.688</v>
      </c>
      <c r="F727" t="str">
        <f>E727&amp;"-"&amp;D727</f>
        <v>335874.789-3065024.688-DHO</v>
      </c>
      <c r="G727">
        <f t="shared" si="41"/>
        <v>3156</v>
      </c>
      <c r="H727" t="e">
        <f>VLOOKUP(G727,#REF!,1,0)</f>
        <v>#REF!</v>
      </c>
      <c r="I727" t="str">
        <f t="shared" si="39"/>
        <v>335874.7888DHO</v>
      </c>
      <c r="J727" t="str">
        <f t="shared" si="40"/>
        <v>3065024.6874DHO</v>
      </c>
      <c r="K727">
        <f t="shared" si="42"/>
        <v>3156</v>
      </c>
    </row>
    <row r="728" spans="1:11" x14ac:dyDescent="0.25">
      <c r="A728">
        <v>3157</v>
      </c>
      <c r="B728">
        <v>335879.42839999998</v>
      </c>
      <c r="C728">
        <v>3065031.8549000002</v>
      </c>
      <c r="D728" t="s">
        <v>265</v>
      </c>
      <c r="E728" t="str">
        <f>ROUNDUP(B728,3)&amp;"-"&amp;ROUNDUP(C728,3)</f>
        <v>335879.429-3065031.855</v>
      </c>
      <c r="F728" t="str">
        <f>E728&amp;"-"&amp;D728</f>
        <v>335879.429-3065031.855-DHO</v>
      </c>
      <c r="G728">
        <f t="shared" si="41"/>
        <v>3157</v>
      </c>
      <c r="H728" t="e">
        <f>VLOOKUP(G728,#REF!,1,0)</f>
        <v>#REF!</v>
      </c>
      <c r="I728" t="str">
        <f t="shared" si="39"/>
        <v>335879.4284DHO</v>
      </c>
      <c r="J728" t="str">
        <f t="shared" si="40"/>
        <v>3065031.8549DHO</v>
      </c>
      <c r="K728">
        <f t="shared" si="42"/>
        <v>3157</v>
      </c>
    </row>
    <row r="729" spans="1:11" x14ac:dyDescent="0.25">
      <c r="A729">
        <v>3158</v>
      </c>
      <c r="B729">
        <v>335883.7022</v>
      </c>
      <c r="C729">
        <v>3065045.5797000001</v>
      </c>
      <c r="D729" t="s">
        <v>265</v>
      </c>
      <c r="E729" t="str">
        <f>ROUNDUP(B729,3)&amp;"-"&amp;ROUNDUP(C729,3)</f>
        <v>335883.703-3065045.58</v>
      </c>
      <c r="F729" t="str">
        <f>E729&amp;"-"&amp;D729</f>
        <v>335883.703-3065045.58-DHO</v>
      </c>
      <c r="G729">
        <f t="shared" si="41"/>
        <v>3158</v>
      </c>
      <c r="H729" t="e">
        <f>VLOOKUP(G729,#REF!,1,0)</f>
        <v>#REF!</v>
      </c>
      <c r="I729" t="str">
        <f t="shared" si="39"/>
        <v>335883.7022DHO</v>
      </c>
      <c r="J729" t="str">
        <f t="shared" si="40"/>
        <v>3065045.5797DHO</v>
      </c>
      <c r="K729">
        <f t="shared" si="42"/>
        <v>3158</v>
      </c>
    </row>
    <row r="730" spans="1:11" x14ac:dyDescent="0.25">
      <c r="A730">
        <v>3159</v>
      </c>
      <c r="B730">
        <v>335892.04849999998</v>
      </c>
      <c r="C730">
        <v>3065058.1197000002</v>
      </c>
      <c r="D730" t="s">
        <v>265</v>
      </c>
      <c r="E730" t="str">
        <f>ROUNDUP(B730,3)&amp;"-"&amp;ROUNDUP(C730,3)</f>
        <v>335892.049-3065058.12</v>
      </c>
      <c r="F730" t="str">
        <f>E730&amp;"-"&amp;D730</f>
        <v>335892.049-3065058.12-DHO</v>
      </c>
      <c r="G730">
        <f t="shared" si="41"/>
        <v>3159</v>
      </c>
      <c r="H730" t="e">
        <f>VLOOKUP(G730,#REF!,1,0)</f>
        <v>#REF!</v>
      </c>
      <c r="I730" t="str">
        <f t="shared" si="39"/>
        <v>335892.0485DHO</v>
      </c>
      <c r="J730" t="str">
        <f t="shared" si="40"/>
        <v>3065058.1197DHO</v>
      </c>
      <c r="K730">
        <f t="shared" si="42"/>
        <v>3159</v>
      </c>
    </row>
    <row r="731" spans="1:11" x14ac:dyDescent="0.25">
      <c r="A731">
        <v>3160</v>
      </c>
      <c r="B731">
        <v>335892.17660000001</v>
      </c>
      <c r="C731">
        <v>3065067.6074999999</v>
      </c>
      <c r="D731" t="s">
        <v>265</v>
      </c>
      <c r="E731" t="str">
        <f>ROUNDUP(B731,3)&amp;"-"&amp;ROUNDUP(C731,3)</f>
        <v>335892.177-3065067.608</v>
      </c>
      <c r="F731" t="str">
        <f>E731&amp;"-"&amp;D731</f>
        <v>335892.177-3065067.608-DHO</v>
      </c>
      <c r="G731">
        <f t="shared" si="41"/>
        <v>3160</v>
      </c>
      <c r="H731" t="e">
        <f>VLOOKUP(G731,#REF!,1,0)</f>
        <v>#REF!</v>
      </c>
      <c r="I731" t="str">
        <f t="shared" si="39"/>
        <v>335892.1766DHO</v>
      </c>
      <c r="J731" t="str">
        <f t="shared" si="40"/>
        <v>3065067.6075DHO</v>
      </c>
      <c r="K731">
        <f t="shared" si="42"/>
        <v>3160</v>
      </c>
    </row>
    <row r="732" spans="1:11" x14ac:dyDescent="0.25">
      <c r="A732">
        <v>3161</v>
      </c>
      <c r="B732">
        <v>335881.82789999997</v>
      </c>
      <c r="C732">
        <v>3065074.9775</v>
      </c>
      <c r="D732" t="s">
        <v>265</v>
      </c>
      <c r="E732" t="str">
        <f>ROUNDUP(B732,3)&amp;"-"&amp;ROUNDUP(C732,3)</f>
        <v>335881.828-3065074.978</v>
      </c>
      <c r="F732" t="str">
        <f>E732&amp;"-"&amp;D732</f>
        <v>335881.828-3065074.978-DHO</v>
      </c>
      <c r="G732">
        <f t="shared" si="41"/>
        <v>3161</v>
      </c>
      <c r="H732" t="e">
        <f>VLOOKUP(G732,#REF!,1,0)</f>
        <v>#REF!</v>
      </c>
      <c r="I732" t="str">
        <f t="shared" si="39"/>
        <v>335881.8279DHO</v>
      </c>
      <c r="J732" t="str">
        <f t="shared" si="40"/>
        <v>3065074.9775DHO</v>
      </c>
      <c r="K732">
        <f t="shared" si="42"/>
        <v>3161</v>
      </c>
    </row>
    <row r="733" spans="1:11" x14ac:dyDescent="0.25">
      <c r="A733">
        <v>3162</v>
      </c>
      <c r="B733">
        <v>335881.0172</v>
      </c>
      <c r="C733">
        <v>3065082.2185999998</v>
      </c>
      <c r="D733" t="s">
        <v>265</v>
      </c>
      <c r="E733" t="str">
        <f>ROUNDUP(B733,3)&amp;"-"&amp;ROUNDUP(C733,3)</f>
        <v>335881.018-3065082.219</v>
      </c>
      <c r="F733" t="str">
        <f>E733&amp;"-"&amp;D733</f>
        <v>335881.018-3065082.219-DHO</v>
      </c>
      <c r="G733">
        <f t="shared" si="41"/>
        <v>3162</v>
      </c>
      <c r="H733" t="e">
        <f>VLOOKUP(G733,#REF!,1,0)</f>
        <v>#REF!</v>
      </c>
      <c r="I733" t="str">
        <f t="shared" si="39"/>
        <v>335881.0172DHO</v>
      </c>
      <c r="J733" t="str">
        <f t="shared" si="40"/>
        <v>3065082.2186DHO</v>
      </c>
      <c r="K733">
        <f t="shared" si="42"/>
        <v>3162</v>
      </c>
    </row>
    <row r="734" spans="1:11" x14ac:dyDescent="0.25">
      <c r="A734">
        <v>3163</v>
      </c>
      <c r="B734">
        <v>335887.19439999998</v>
      </c>
      <c r="C734">
        <v>3065095.5573999998</v>
      </c>
      <c r="D734" t="s">
        <v>265</v>
      </c>
      <c r="E734" t="str">
        <f>ROUNDUP(B734,3)&amp;"-"&amp;ROUNDUP(C734,3)</f>
        <v>335887.195-3065095.558</v>
      </c>
      <c r="F734" t="str">
        <f>E734&amp;"-"&amp;D734</f>
        <v>335887.195-3065095.558-DHO</v>
      </c>
      <c r="G734">
        <f t="shared" si="41"/>
        <v>3163</v>
      </c>
      <c r="H734" t="e">
        <f>VLOOKUP(G734,#REF!,1,0)</f>
        <v>#REF!</v>
      </c>
      <c r="I734" t="str">
        <f t="shared" si="39"/>
        <v>335887.1944DHO</v>
      </c>
      <c r="J734" t="str">
        <f t="shared" si="40"/>
        <v>3065095.5574DHO</v>
      </c>
      <c r="K734">
        <f t="shared" si="42"/>
        <v>3163</v>
      </c>
    </row>
    <row r="735" spans="1:11" x14ac:dyDescent="0.25">
      <c r="A735">
        <v>3164</v>
      </c>
      <c r="B735">
        <v>335907.2205</v>
      </c>
      <c r="C735">
        <v>3065138.8018</v>
      </c>
      <c r="D735" t="s">
        <v>265</v>
      </c>
      <c r="E735" t="str">
        <f>ROUNDUP(B735,3)&amp;"-"&amp;ROUNDUP(C735,3)</f>
        <v>335907.221-3065138.802</v>
      </c>
      <c r="F735" t="str">
        <f>E735&amp;"-"&amp;D735</f>
        <v>335907.221-3065138.802-DHO</v>
      </c>
      <c r="G735">
        <f t="shared" si="41"/>
        <v>3164</v>
      </c>
      <c r="H735" t="e">
        <f>VLOOKUP(G735,#REF!,1,0)</f>
        <v>#REF!</v>
      </c>
      <c r="I735" t="str">
        <f t="shared" si="39"/>
        <v>335907.2205DHO</v>
      </c>
      <c r="J735" t="str">
        <f t="shared" si="40"/>
        <v>3065138.8018DHO</v>
      </c>
      <c r="K735">
        <f t="shared" si="42"/>
        <v>3164</v>
      </c>
    </row>
    <row r="736" spans="1:11" x14ac:dyDescent="0.25">
      <c r="A736">
        <v>3165</v>
      </c>
      <c r="B736">
        <v>335915.17359999998</v>
      </c>
      <c r="C736">
        <v>3065155.8657999998</v>
      </c>
      <c r="D736" t="s">
        <v>265</v>
      </c>
      <c r="E736" t="str">
        <f>ROUNDUP(B736,3)&amp;"-"&amp;ROUNDUP(C736,3)</f>
        <v>335915.174-3065155.866</v>
      </c>
      <c r="F736" t="str">
        <f>E736&amp;"-"&amp;D736</f>
        <v>335915.174-3065155.866-DHO</v>
      </c>
      <c r="G736">
        <f t="shared" si="41"/>
        <v>3165</v>
      </c>
      <c r="H736" t="e">
        <f>VLOOKUP(G736,#REF!,1,0)</f>
        <v>#REF!</v>
      </c>
      <c r="I736" t="str">
        <f t="shared" si="39"/>
        <v>335915.1736DHO</v>
      </c>
      <c r="J736" t="str">
        <f t="shared" si="40"/>
        <v>3065155.8658DHO</v>
      </c>
      <c r="K736">
        <f t="shared" si="42"/>
        <v>3165</v>
      </c>
    </row>
    <row r="737" spans="1:11" x14ac:dyDescent="0.25">
      <c r="A737">
        <v>3166</v>
      </c>
      <c r="B737">
        <v>335942.0992</v>
      </c>
      <c r="C737">
        <v>3065232.3217000002</v>
      </c>
      <c r="D737" t="s">
        <v>265</v>
      </c>
      <c r="E737" t="str">
        <f>ROUNDUP(B737,3)&amp;"-"&amp;ROUNDUP(C737,3)</f>
        <v>335942.1-3065232.322</v>
      </c>
      <c r="F737" t="str">
        <f>E737&amp;"-"&amp;D737</f>
        <v>335942.1-3065232.322-DHO</v>
      </c>
      <c r="G737">
        <f t="shared" si="41"/>
        <v>3166</v>
      </c>
      <c r="H737" t="e">
        <f>VLOOKUP(G737,#REF!,1,0)</f>
        <v>#REF!</v>
      </c>
      <c r="I737" t="str">
        <f t="shared" si="39"/>
        <v>335942.0992DHO</v>
      </c>
      <c r="J737" t="str">
        <f t="shared" si="40"/>
        <v>3065232.3217DHO</v>
      </c>
      <c r="K737">
        <f t="shared" si="42"/>
        <v>3166</v>
      </c>
    </row>
    <row r="738" spans="1:11" x14ac:dyDescent="0.25">
      <c r="A738">
        <v>3167</v>
      </c>
      <c r="B738">
        <v>335962.41600000003</v>
      </c>
      <c r="C738">
        <v>3065290.3393999999</v>
      </c>
      <c r="D738" t="s">
        <v>265</v>
      </c>
      <c r="E738" t="str">
        <f>ROUNDUP(B738,3)&amp;"-"&amp;ROUNDUP(C738,3)</f>
        <v>335962.416-3065290.34</v>
      </c>
      <c r="F738" t="str">
        <f>E738&amp;"-"&amp;D738</f>
        <v>335962.416-3065290.34-DHO</v>
      </c>
      <c r="G738">
        <f t="shared" si="41"/>
        <v>3167</v>
      </c>
      <c r="H738" t="e">
        <f>VLOOKUP(G738,#REF!,1,0)</f>
        <v>#REF!</v>
      </c>
      <c r="I738" t="str">
        <f t="shared" si="39"/>
        <v>335962.416DHO</v>
      </c>
      <c r="J738" t="str">
        <f t="shared" si="40"/>
        <v>3065290.3394DHO</v>
      </c>
      <c r="K738">
        <f t="shared" si="42"/>
        <v>3167</v>
      </c>
    </row>
    <row r="739" spans="1:11" x14ac:dyDescent="0.25">
      <c r="A739">
        <v>3168</v>
      </c>
      <c r="B739">
        <v>335977.37670000002</v>
      </c>
      <c r="C739">
        <v>3065321.7686000001</v>
      </c>
      <c r="D739" t="s">
        <v>265</v>
      </c>
      <c r="E739" t="str">
        <f>ROUNDUP(B739,3)&amp;"-"&amp;ROUNDUP(C739,3)</f>
        <v>335977.377-3065321.769</v>
      </c>
      <c r="F739" t="str">
        <f>E739&amp;"-"&amp;D739</f>
        <v>335977.377-3065321.769-DHO</v>
      </c>
      <c r="G739">
        <f t="shared" si="41"/>
        <v>3168</v>
      </c>
      <c r="H739" t="e">
        <f>VLOOKUP(G739,#REF!,1,0)</f>
        <v>#REF!</v>
      </c>
      <c r="I739" t="str">
        <f t="shared" si="39"/>
        <v>335977.3767DHO</v>
      </c>
      <c r="J739" t="str">
        <f t="shared" si="40"/>
        <v>3065321.7686DHO</v>
      </c>
      <c r="K739">
        <f t="shared" si="42"/>
        <v>3168</v>
      </c>
    </row>
    <row r="740" spans="1:11" x14ac:dyDescent="0.25">
      <c r="A740">
        <v>3169</v>
      </c>
      <c r="B740">
        <v>335987.5943</v>
      </c>
      <c r="C740">
        <v>3065338.35</v>
      </c>
      <c r="D740" t="s">
        <v>265</v>
      </c>
      <c r="E740" t="str">
        <f>ROUNDUP(B740,3)&amp;"-"&amp;ROUNDUP(C740,3)</f>
        <v>335987.595-3065338.35</v>
      </c>
      <c r="F740" t="str">
        <f>E740&amp;"-"&amp;D740</f>
        <v>335987.595-3065338.35-DHO</v>
      </c>
      <c r="G740">
        <f t="shared" si="41"/>
        <v>3169</v>
      </c>
      <c r="H740" t="e">
        <f>VLOOKUP(G740,#REF!,1,0)</f>
        <v>#REF!</v>
      </c>
      <c r="I740" t="str">
        <f t="shared" si="39"/>
        <v>335987.5943DHO</v>
      </c>
      <c r="J740" t="str">
        <f t="shared" si="40"/>
        <v>3065338.35DHO</v>
      </c>
      <c r="K740">
        <f t="shared" si="42"/>
        <v>3169</v>
      </c>
    </row>
    <row r="741" spans="1:11" x14ac:dyDescent="0.25">
      <c r="A741">
        <v>3170</v>
      </c>
      <c r="B741">
        <v>336005.93219999998</v>
      </c>
      <c r="C741">
        <v>3065350.7549000001</v>
      </c>
      <c r="D741" t="s">
        <v>265</v>
      </c>
      <c r="E741" t="str">
        <f>ROUNDUP(B741,3)&amp;"-"&amp;ROUNDUP(C741,3)</f>
        <v>336005.933-3065350.755</v>
      </c>
      <c r="F741" t="str">
        <f>E741&amp;"-"&amp;D741</f>
        <v>336005.933-3065350.755-DHO</v>
      </c>
      <c r="G741">
        <f t="shared" si="41"/>
        <v>3170</v>
      </c>
      <c r="H741" t="e">
        <f>VLOOKUP(G741,#REF!,1,0)</f>
        <v>#REF!</v>
      </c>
      <c r="I741" t="str">
        <f t="shared" si="39"/>
        <v>336005.9322DHO</v>
      </c>
      <c r="J741" t="str">
        <f t="shared" si="40"/>
        <v>3065350.7549DHO</v>
      </c>
      <c r="K741">
        <f t="shared" si="42"/>
        <v>3170</v>
      </c>
    </row>
    <row r="742" spans="1:11" x14ac:dyDescent="0.25">
      <c r="A742">
        <v>3171</v>
      </c>
      <c r="B742">
        <v>336015.14380000002</v>
      </c>
      <c r="C742">
        <v>3065360.1198999998</v>
      </c>
      <c r="D742" t="s">
        <v>265</v>
      </c>
      <c r="E742" t="str">
        <f>ROUNDUP(B742,3)&amp;"-"&amp;ROUNDUP(C742,3)</f>
        <v>336015.144-3065360.12</v>
      </c>
      <c r="F742" t="str">
        <f>E742&amp;"-"&amp;D742</f>
        <v>336015.144-3065360.12-DHO</v>
      </c>
      <c r="G742">
        <f t="shared" si="41"/>
        <v>3171</v>
      </c>
      <c r="H742" t="e">
        <f>VLOOKUP(G742,#REF!,1,0)</f>
        <v>#REF!</v>
      </c>
      <c r="I742" t="str">
        <f t="shared" si="39"/>
        <v>336015.1438DHO</v>
      </c>
      <c r="J742" t="str">
        <f t="shared" si="40"/>
        <v>3065360.1199DHO</v>
      </c>
      <c r="K742">
        <f t="shared" si="42"/>
        <v>3171</v>
      </c>
    </row>
    <row r="743" spans="1:11" x14ac:dyDescent="0.25">
      <c r="A743">
        <v>3172</v>
      </c>
      <c r="B743">
        <v>336016.97879999998</v>
      </c>
      <c r="C743">
        <v>3065361.4506999999</v>
      </c>
      <c r="D743" t="s">
        <v>265</v>
      </c>
      <c r="E743" t="str">
        <f>ROUNDUP(B743,3)&amp;"-"&amp;ROUNDUP(C743,3)</f>
        <v>336016.979-3065361.451</v>
      </c>
      <c r="F743" t="str">
        <f>E743&amp;"-"&amp;D743</f>
        <v>336016.979-3065361.451-DHO</v>
      </c>
      <c r="G743">
        <f t="shared" si="41"/>
        <v>3172</v>
      </c>
      <c r="H743" t="e">
        <f>VLOOKUP(G743,#REF!,1,0)</f>
        <v>#REF!</v>
      </c>
      <c r="I743" t="str">
        <f t="shared" si="39"/>
        <v>336016.9788DHO</v>
      </c>
      <c r="J743" t="str">
        <f t="shared" si="40"/>
        <v>3065361.4507DHO</v>
      </c>
      <c r="K743">
        <f t="shared" si="42"/>
        <v>3172</v>
      </c>
    </row>
    <row r="744" spans="1:11" x14ac:dyDescent="0.25">
      <c r="A744">
        <v>3173</v>
      </c>
      <c r="B744">
        <v>336026.19040000002</v>
      </c>
      <c r="C744">
        <v>3065370.8157000002</v>
      </c>
      <c r="D744" t="s">
        <v>265</v>
      </c>
      <c r="E744" t="str">
        <f>ROUNDUP(B744,3)&amp;"-"&amp;ROUNDUP(C744,3)</f>
        <v>336026.191-3065370.816</v>
      </c>
      <c r="F744" t="str">
        <f>E744&amp;"-"&amp;D744</f>
        <v>336026.191-3065370.816-DHO</v>
      </c>
      <c r="G744">
        <f t="shared" si="41"/>
        <v>3173</v>
      </c>
      <c r="H744" t="e">
        <f>VLOOKUP(G744,#REF!,1,0)</f>
        <v>#REF!</v>
      </c>
      <c r="I744" t="str">
        <f t="shared" ref="I744:I807" si="43">B744&amp;D744</f>
        <v>336026.1904DHO</v>
      </c>
      <c r="J744" t="str">
        <f t="shared" ref="J744:J807" si="44">C744&amp;D744</f>
        <v>3065370.8157DHO</v>
      </c>
      <c r="K744">
        <f t="shared" si="42"/>
        <v>3173</v>
      </c>
    </row>
    <row r="745" spans="1:11" x14ac:dyDescent="0.25">
      <c r="A745">
        <v>3174</v>
      </c>
      <c r="B745">
        <v>336068.67570000002</v>
      </c>
      <c r="C745">
        <v>3065354.8786999998</v>
      </c>
      <c r="D745" t="s">
        <v>265</v>
      </c>
      <c r="E745" t="str">
        <f>ROUNDUP(B745,3)&amp;"-"&amp;ROUNDUP(C745,3)</f>
        <v>336068.676-3065354.879</v>
      </c>
      <c r="F745" t="str">
        <f>E745&amp;"-"&amp;D745</f>
        <v>336068.676-3065354.879-DHO</v>
      </c>
      <c r="G745">
        <f t="shared" si="41"/>
        <v>3174</v>
      </c>
      <c r="H745" t="e">
        <f>VLOOKUP(G745,#REF!,1,0)</f>
        <v>#REF!</v>
      </c>
      <c r="I745" t="str">
        <f t="shared" si="43"/>
        <v>336068.6757DHO</v>
      </c>
      <c r="J745" t="str">
        <f t="shared" si="44"/>
        <v>3065354.8787DHO</v>
      </c>
      <c r="K745">
        <f t="shared" si="42"/>
        <v>3174</v>
      </c>
    </row>
    <row r="746" spans="1:11" x14ac:dyDescent="0.25">
      <c r="A746">
        <v>3175</v>
      </c>
      <c r="B746">
        <v>336129.26130000001</v>
      </c>
      <c r="C746">
        <v>3065333.727</v>
      </c>
      <c r="D746" t="s">
        <v>265</v>
      </c>
      <c r="E746" t="str">
        <f>ROUNDUP(B746,3)&amp;"-"&amp;ROUNDUP(C746,3)</f>
        <v>336129.262-3065333.727</v>
      </c>
      <c r="F746" t="str">
        <f>E746&amp;"-"&amp;D746</f>
        <v>336129.262-3065333.727-DHO</v>
      </c>
      <c r="G746">
        <f t="shared" si="41"/>
        <v>3175</v>
      </c>
      <c r="H746" t="e">
        <f>VLOOKUP(G746,#REF!,1,0)</f>
        <v>#REF!</v>
      </c>
      <c r="I746" t="str">
        <f t="shared" si="43"/>
        <v>336129.2613DHO</v>
      </c>
      <c r="J746" t="str">
        <f t="shared" si="44"/>
        <v>3065333.727DHO</v>
      </c>
      <c r="K746">
        <f t="shared" si="42"/>
        <v>3175</v>
      </c>
    </row>
    <row r="747" spans="1:11" x14ac:dyDescent="0.25">
      <c r="A747">
        <v>3176</v>
      </c>
      <c r="B747">
        <v>336218.27140000003</v>
      </c>
      <c r="C747">
        <v>3065298.1842999998</v>
      </c>
      <c r="D747" t="s">
        <v>265</v>
      </c>
      <c r="E747" t="str">
        <f>ROUNDUP(B747,3)&amp;"-"&amp;ROUNDUP(C747,3)</f>
        <v>336218.272-3065298.185</v>
      </c>
      <c r="F747" t="str">
        <f>E747&amp;"-"&amp;D747</f>
        <v>336218.272-3065298.185-DHO</v>
      </c>
      <c r="G747">
        <f t="shared" si="41"/>
        <v>3176</v>
      </c>
      <c r="H747" t="e">
        <f>VLOOKUP(G747,#REF!,1,0)</f>
        <v>#REF!</v>
      </c>
      <c r="I747" t="str">
        <f t="shared" si="43"/>
        <v>336218.2714DHO</v>
      </c>
      <c r="J747" t="str">
        <f t="shared" si="44"/>
        <v>3065298.1843DHO</v>
      </c>
      <c r="K747">
        <f t="shared" si="42"/>
        <v>3176</v>
      </c>
    </row>
    <row r="748" spans="1:11" x14ac:dyDescent="0.25">
      <c r="A748">
        <v>3177</v>
      </c>
      <c r="B748">
        <v>336227.58889999997</v>
      </c>
      <c r="C748">
        <v>3065293.9857999999</v>
      </c>
      <c r="D748" t="s">
        <v>265</v>
      </c>
      <c r="E748" t="str">
        <f>ROUNDUP(B748,3)&amp;"-"&amp;ROUNDUP(C748,3)</f>
        <v>336227.589-3065293.986</v>
      </c>
      <c r="F748" t="str">
        <f>E748&amp;"-"&amp;D748</f>
        <v>336227.589-3065293.986-DHO</v>
      </c>
      <c r="G748">
        <f t="shared" si="41"/>
        <v>3177</v>
      </c>
      <c r="H748" t="e">
        <f>VLOOKUP(G748,#REF!,1,0)</f>
        <v>#REF!</v>
      </c>
      <c r="I748" t="str">
        <f t="shared" si="43"/>
        <v>336227.5889DHO</v>
      </c>
      <c r="J748" t="str">
        <f t="shared" si="44"/>
        <v>3065293.9858DHO</v>
      </c>
      <c r="K748">
        <f t="shared" si="42"/>
        <v>3177</v>
      </c>
    </row>
    <row r="749" spans="1:11" x14ac:dyDescent="0.25">
      <c r="A749">
        <v>3178</v>
      </c>
      <c r="B749">
        <v>335980.98619999998</v>
      </c>
      <c r="C749">
        <v>3065387.2415</v>
      </c>
      <c r="D749" t="s">
        <v>265</v>
      </c>
      <c r="E749" t="str">
        <f>ROUNDUP(B749,3)&amp;"-"&amp;ROUNDUP(C749,3)</f>
        <v>335980.987-3065387.242</v>
      </c>
      <c r="F749" t="str">
        <f>E749&amp;"-"&amp;D749</f>
        <v>335980.987-3065387.242-DHO</v>
      </c>
      <c r="G749">
        <f t="shared" si="41"/>
        <v>3178</v>
      </c>
      <c r="H749" t="e">
        <f>VLOOKUP(G749,#REF!,1,0)</f>
        <v>#REF!</v>
      </c>
      <c r="I749" t="str">
        <f t="shared" si="43"/>
        <v>335980.9862DHO</v>
      </c>
      <c r="J749" t="str">
        <f t="shared" si="44"/>
        <v>3065387.2415DHO</v>
      </c>
      <c r="K749">
        <f t="shared" si="42"/>
        <v>3178</v>
      </c>
    </row>
    <row r="750" spans="1:11" x14ac:dyDescent="0.25">
      <c r="A750">
        <v>3179</v>
      </c>
      <c r="B750">
        <v>335966.60509999999</v>
      </c>
      <c r="C750">
        <v>3065398.7324000001</v>
      </c>
      <c r="D750" t="s">
        <v>265</v>
      </c>
      <c r="E750" t="str">
        <f>ROUNDUP(B750,3)&amp;"-"&amp;ROUNDUP(C750,3)</f>
        <v>335966.606-3065398.733</v>
      </c>
      <c r="F750" t="str">
        <f>E750&amp;"-"&amp;D750</f>
        <v>335966.606-3065398.733-DHO</v>
      </c>
      <c r="G750">
        <f t="shared" si="41"/>
        <v>3179</v>
      </c>
      <c r="H750" t="e">
        <f>VLOOKUP(G750,#REF!,1,0)</f>
        <v>#REF!</v>
      </c>
      <c r="I750" t="str">
        <f t="shared" si="43"/>
        <v>335966.6051DHO</v>
      </c>
      <c r="J750" t="str">
        <f t="shared" si="44"/>
        <v>3065398.7324DHO</v>
      </c>
      <c r="K750">
        <f t="shared" si="42"/>
        <v>3179</v>
      </c>
    </row>
    <row r="751" spans="1:11" x14ac:dyDescent="0.25">
      <c r="A751">
        <v>3180</v>
      </c>
      <c r="B751">
        <v>335959.6433</v>
      </c>
      <c r="C751">
        <v>3065421.42</v>
      </c>
      <c r="D751" t="s">
        <v>265</v>
      </c>
      <c r="E751" t="str">
        <f>ROUNDUP(B751,3)&amp;"-"&amp;ROUNDUP(C751,3)</f>
        <v>335959.644-3065421.42</v>
      </c>
      <c r="F751" t="str">
        <f>E751&amp;"-"&amp;D751</f>
        <v>335959.644-3065421.42-DHO</v>
      </c>
      <c r="G751">
        <f t="shared" si="41"/>
        <v>3180</v>
      </c>
      <c r="H751" t="e">
        <f>VLOOKUP(G751,#REF!,1,0)</f>
        <v>#REF!</v>
      </c>
      <c r="I751" t="str">
        <f t="shared" si="43"/>
        <v>335959.6433DHO</v>
      </c>
      <c r="J751" t="str">
        <f t="shared" si="44"/>
        <v>3065421.42DHO</v>
      </c>
      <c r="K751">
        <f t="shared" si="42"/>
        <v>3180</v>
      </c>
    </row>
    <row r="752" spans="1:11" x14ac:dyDescent="0.25">
      <c r="A752">
        <v>3181</v>
      </c>
      <c r="B752">
        <v>335988.2108</v>
      </c>
      <c r="C752">
        <v>3065451.3095</v>
      </c>
      <c r="D752" t="s">
        <v>265</v>
      </c>
      <c r="E752" t="str">
        <f>ROUNDUP(B752,3)&amp;"-"&amp;ROUNDUP(C752,3)</f>
        <v>335988.211-3065451.31</v>
      </c>
      <c r="F752" t="str">
        <f>E752&amp;"-"&amp;D752</f>
        <v>335988.211-3065451.31-DHO</v>
      </c>
      <c r="G752">
        <f t="shared" si="41"/>
        <v>3181</v>
      </c>
      <c r="H752" t="e">
        <f>VLOOKUP(G752,#REF!,1,0)</f>
        <v>#REF!</v>
      </c>
      <c r="I752" t="str">
        <f t="shared" si="43"/>
        <v>335988.2108DHO</v>
      </c>
      <c r="J752" t="str">
        <f t="shared" si="44"/>
        <v>3065451.3095DHO</v>
      </c>
      <c r="K752">
        <f t="shared" si="42"/>
        <v>3181</v>
      </c>
    </row>
    <row r="753" spans="1:11" x14ac:dyDescent="0.25">
      <c r="A753">
        <v>3182</v>
      </c>
      <c r="B753">
        <v>336024.9228</v>
      </c>
      <c r="C753">
        <v>3065478.8297999999</v>
      </c>
      <c r="D753" t="s">
        <v>265</v>
      </c>
      <c r="E753" t="str">
        <f>ROUNDUP(B753,3)&amp;"-"&amp;ROUNDUP(C753,3)</f>
        <v>336024.923-3065478.83</v>
      </c>
      <c r="F753" t="str">
        <f>E753&amp;"-"&amp;D753</f>
        <v>336024.923-3065478.83-DHO</v>
      </c>
      <c r="G753">
        <f t="shared" si="41"/>
        <v>3182</v>
      </c>
      <c r="H753" t="e">
        <f>VLOOKUP(G753,#REF!,1,0)</f>
        <v>#REF!</v>
      </c>
      <c r="I753" t="str">
        <f t="shared" si="43"/>
        <v>336024.9228DHO</v>
      </c>
      <c r="J753" t="str">
        <f t="shared" si="44"/>
        <v>3065478.8298DHO</v>
      </c>
      <c r="K753">
        <f t="shared" si="42"/>
        <v>3182</v>
      </c>
    </row>
    <row r="754" spans="1:11" x14ac:dyDescent="0.25">
      <c r="A754">
        <v>3183</v>
      </c>
      <c r="B754">
        <v>335958.10110000003</v>
      </c>
      <c r="C754">
        <v>3065441.7749999999</v>
      </c>
      <c r="D754" t="s">
        <v>265</v>
      </c>
      <c r="E754" t="str">
        <f>ROUNDUP(B754,3)&amp;"-"&amp;ROUNDUP(C754,3)</f>
        <v>335958.102-3065441.775</v>
      </c>
      <c r="F754" t="str">
        <f>E754&amp;"-"&amp;D754</f>
        <v>335958.102-3065441.775-DHO</v>
      </c>
      <c r="G754">
        <f t="shared" si="41"/>
        <v>3183</v>
      </c>
      <c r="H754" t="e">
        <f>VLOOKUP(G754,#REF!,1,0)</f>
        <v>#REF!</v>
      </c>
      <c r="I754" t="str">
        <f t="shared" si="43"/>
        <v>335958.1011DHO</v>
      </c>
      <c r="J754" t="str">
        <f t="shared" si="44"/>
        <v>3065441.775DHO</v>
      </c>
      <c r="K754">
        <f t="shared" si="42"/>
        <v>3183</v>
      </c>
    </row>
    <row r="755" spans="1:11" x14ac:dyDescent="0.25">
      <c r="A755">
        <v>3184</v>
      </c>
      <c r="B755">
        <v>335960.69530000002</v>
      </c>
      <c r="C755">
        <v>3065465.6889999998</v>
      </c>
      <c r="D755" t="s">
        <v>265</v>
      </c>
      <c r="E755" t="str">
        <f>ROUNDUP(B755,3)&amp;"-"&amp;ROUNDUP(C755,3)</f>
        <v>335960.696-3065465.689</v>
      </c>
      <c r="F755" t="str">
        <f>E755&amp;"-"&amp;D755</f>
        <v>335960.696-3065465.689-DHO</v>
      </c>
      <c r="G755">
        <f t="shared" si="41"/>
        <v>3184</v>
      </c>
      <c r="H755" t="e">
        <f>VLOOKUP(G755,#REF!,1,0)</f>
        <v>#REF!</v>
      </c>
      <c r="I755" t="str">
        <f t="shared" si="43"/>
        <v>335960.6953DHO</v>
      </c>
      <c r="J755" t="str">
        <f t="shared" si="44"/>
        <v>3065465.689DHO</v>
      </c>
      <c r="K755">
        <f t="shared" si="42"/>
        <v>3184</v>
      </c>
    </row>
    <row r="756" spans="1:11" x14ac:dyDescent="0.25">
      <c r="A756">
        <v>3185</v>
      </c>
      <c r="B756">
        <v>335962.87640000001</v>
      </c>
      <c r="C756">
        <v>3065486.7308</v>
      </c>
      <c r="D756" t="s">
        <v>265</v>
      </c>
      <c r="E756" t="str">
        <f>ROUNDUP(B756,3)&amp;"-"&amp;ROUNDUP(C756,3)</f>
        <v>335962.877-3065486.731</v>
      </c>
      <c r="F756" t="str">
        <f>E756&amp;"-"&amp;D756</f>
        <v>335962.877-3065486.731-DHO</v>
      </c>
      <c r="G756">
        <f t="shared" si="41"/>
        <v>3185</v>
      </c>
      <c r="H756" t="e">
        <f>VLOOKUP(G756,#REF!,1,0)</f>
        <v>#REF!</v>
      </c>
      <c r="I756" t="str">
        <f t="shared" si="43"/>
        <v>335962.8764DHO</v>
      </c>
      <c r="J756" t="str">
        <f t="shared" si="44"/>
        <v>3065486.7308DHO</v>
      </c>
      <c r="K756">
        <f t="shared" si="42"/>
        <v>3185</v>
      </c>
    </row>
    <row r="757" spans="1:11" x14ac:dyDescent="0.25">
      <c r="A757">
        <v>3186</v>
      </c>
      <c r="B757">
        <v>335963.82909999997</v>
      </c>
      <c r="C757">
        <v>3065495.9219</v>
      </c>
      <c r="D757" t="s">
        <v>265</v>
      </c>
      <c r="E757" t="str">
        <f>ROUNDUP(B757,3)&amp;"-"&amp;ROUNDUP(C757,3)</f>
        <v>335963.83-3065495.922</v>
      </c>
      <c r="F757" t="str">
        <f>E757&amp;"-"&amp;D757</f>
        <v>335963.83-3065495.922-DHO</v>
      </c>
      <c r="G757">
        <f t="shared" si="41"/>
        <v>3186</v>
      </c>
      <c r="H757" t="e">
        <f>VLOOKUP(G757,#REF!,1,0)</f>
        <v>#REF!</v>
      </c>
      <c r="I757" t="str">
        <f t="shared" si="43"/>
        <v>335963.8291DHO</v>
      </c>
      <c r="J757" t="str">
        <f t="shared" si="44"/>
        <v>3065495.9219DHO</v>
      </c>
      <c r="K757">
        <f t="shared" si="42"/>
        <v>3186</v>
      </c>
    </row>
    <row r="758" spans="1:11" x14ac:dyDescent="0.25">
      <c r="A758">
        <v>3187</v>
      </c>
      <c r="B758">
        <v>335966.67340000003</v>
      </c>
      <c r="C758">
        <v>3065538.3590000002</v>
      </c>
      <c r="D758" t="s">
        <v>265</v>
      </c>
      <c r="E758" t="str">
        <f>ROUNDUP(B758,3)&amp;"-"&amp;ROUNDUP(C758,3)</f>
        <v>335966.674-3065538.359</v>
      </c>
      <c r="F758" t="str">
        <f>E758&amp;"-"&amp;D758</f>
        <v>335966.674-3065538.359-DHO</v>
      </c>
      <c r="G758">
        <f t="shared" si="41"/>
        <v>3187</v>
      </c>
      <c r="H758" t="e">
        <f>VLOOKUP(G758,#REF!,1,0)</f>
        <v>#REF!</v>
      </c>
      <c r="I758" t="str">
        <f t="shared" si="43"/>
        <v>335966.6734DHO</v>
      </c>
      <c r="J758" t="str">
        <f t="shared" si="44"/>
        <v>3065538.359DHO</v>
      </c>
      <c r="K758">
        <f t="shared" si="42"/>
        <v>3187</v>
      </c>
    </row>
    <row r="759" spans="1:11" x14ac:dyDescent="0.25">
      <c r="A759">
        <v>3188</v>
      </c>
      <c r="B759">
        <v>335972.05359999998</v>
      </c>
      <c r="C759">
        <v>3065566.7538000001</v>
      </c>
      <c r="D759" t="s">
        <v>265</v>
      </c>
      <c r="E759" t="str">
        <f>ROUNDUP(B759,3)&amp;"-"&amp;ROUNDUP(C759,3)</f>
        <v>335972.054-3065566.754</v>
      </c>
      <c r="F759" t="str">
        <f>E759&amp;"-"&amp;D759</f>
        <v>335972.054-3065566.754-DHO</v>
      </c>
      <c r="G759">
        <f t="shared" si="41"/>
        <v>3188</v>
      </c>
      <c r="H759" t="e">
        <f>VLOOKUP(G759,#REF!,1,0)</f>
        <v>#REF!</v>
      </c>
      <c r="I759" t="str">
        <f t="shared" si="43"/>
        <v>335972.0536DHO</v>
      </c>
      <c r="J759" t="str">
        <f t="shared" si="44"/>
        <v>3065566.7538DHO</v>
      </c>
      <c r="K759">
        <f t="shared" si="42"/>
        <v>3188</v>
      </c>
    </row>
    <row r="760" spans="1:11" x14ac:dyDescent="0.25">
      <c r="A760">
        <v>3189</v>
      </c>
      <c r="B760">
        <v>335977.49479999999</v>
      </c>
      <c r="C760">
        <v>3065599.6664999998</v>
      </c>
      <c r="D760" t="s">
        <v>265</v>
      </c>
      <c r="E760" t="str">
        <f>ROUNDUP(B760,3)&amp;"-"&amp;ROUNDUP(C760,3)</f>
        <v>335977.495-3065599.667</v>
      </c>
      <c r="F760" t="str">
        <f>E760&amp;"-"&amp;D760</f>
        <v>335977.495-3065599.667-DHO</v>
      </c>
      <c r="G760">
        <f t="shared" si="41"/>
        <v>3189</v>
      </c>
      <c r="H760" t="e">
        <f>VLOOKUP(G760,#REF!,1,0)</f>
        <v>#REF!</v>
      </c>
      <c r="I760" t="str">
        <f t="shared" si="43"/>
        <v>335977.4948DHO</v>
      </c>
      <c r="J760" t="str">
        <f t="shared" si="44"/>
        <v>3065599.6665DHO</v>
      </c>
      <c r="K760">
        <f t="shared" si="42"/>
        <v>3189</v>
      </c>
    </row>
    <row r="761" spans="1:11" x14ac:dyDescent="0.25">
      <c r="A761">
        <v>3190</v>
      </c>
      <c r="B761">
        <v>336016.90700000001</v>
      </c>
      <c r="C761">
        <v>3065625.3424999998</v>
      </c>
      <c r="D761" t="s">
        <v>265</v>
      </c>
      <c r="E761" t="str">
        <f>ROUNDUP(B761,3)&amp;"-"&amp;ROUNDUP(C761,3)</f>
        <v>336016.907-3065625.343</v>
      </c>
      <c r="F761" t="str">
        <f>E761&amp;"-"&amp;D761</f>
        <v>336016.907-3065625.343-DHO</v>
      </c>
      <c r="G761">
        <f t="shared" si="41"/>
        <v>3190</v>
      </c>
      <c r="H761" t="e">
        <f>VLOOKUP(G761,#REF!,1,0)</f>
        <v>#REF!</v>
      </c>
      <c r="I761" t="str">
        <f t="shared" si="43"/>
        <v>336016.907DHO</v>
      </c>
      <c r="J761" t="str">
        <f t="shared" si="44"/>
        <v>3065625.3425DHO</v>
      </c>
      <c r="K761">
        <f t="shared" si="42"/>
        <v>3190</v>
      </c>
    </row>
    <row r="762" spans="1:11" x14ac:dyDescent="0.25">
      <c r="A762">
        <v>3191</v>
      </c>
      <c r="B762">
        <v>336044.61119999998</v>
      </c>
      <c r="C762">
        <v>3065624.9685</v>
      </c>
      <c r="D762" t="s">
        <v>265</v>
      </c>
      <c r="E762" t="str">
        <f>ROUNDUP(B762,3)&amp;"-"&amp;ROUNDUP(C762,3)</f>
        <v>336044.612-3065624.969</v>
      </c>
      <c r="F762" t="str">
        <f>E762&amp;"-"&amp;D762</f>
        <v>336044.612-3065624.969-DHO</v>
      </c>
      <c r="G762">
        <f t="shared" si="41"/>
        <v>3191</v>
      </c>
      <c r="H762" t="e">
        <f>VLOOKUP(G762,#REF!,1,0)</f>
        <v>#REF!</v>
      </c>
      <c r="I762" t="str">
        <f t="shared" si="43"/>
        <v>336044.6112DHO</v>
      </c>
      <c r="J762" t="str">
        <f t="shared" si="44"/>
        <v>3065624.9685DHO</v>
      </c>
      <c r="K762">
        <f t="shared" si="42"/>
        <v>3191</v>
      </c>
    </row>
    <row r="763" spans="1:11" x14ac:dyDescent="0.25">
      <c r="A763">
        <v>3192</v>
      </c>
      <c r="B763">
        <v>336190.71879999997</v>
      </c>
      <c r="C763">
        <v>3065309.8527000002</v>
      </c>
      <c r="D763" t="s">
        <v>265</v>
      </c>
      <c r="E763" t="str">
        <f>ROUNDUP(B763,3)&amp;"-"&amp;ROUNDUP(C763,3)</f>
        <v>336190.719-3065309.853</v>
      </c>
      <c r="F763" t="str">
        <f>E763&amp;"-"&amp;D763</f>
        <v>336190.719-3065309.853-DHO</v>
      </c>
      <c r="G763">
        <f t="shared" si="41"/>
        <v>3192</v>
      </c>
      <c r="H763" t="e">
        <f>VLOOKUP(G763,#REF!,1,0)</f>
        <v>#REF!</v>
      </c>
      <c r="I763" t="str">
        <f t="shared" si="43"/>
        <v>336190.7188DHO</v>
      </c>
      <c r="J763" t="str">
        <f t="shared" si="44"/>
        <v>3065309.8527DHO</v>
      </c>
      <c r="K763">
        <f t="shared" si="42"/>
        <v>3192</v>
      </c>
    </row>
    <row r="764" spans="1:11" x14ac:dyDescent="0.25">
      <c r="A764">
        <v>3193</v>
      </c>
      <c r="B764">
        <v>336195.58110000001</v>
      </c>
      <c r="C764">
        <v>3065318.0087000001</v>
      </c>
      <c r="D764" t="s">
        <v>265</v>
      </c>
      <c r="E764" t="str">
        <f>ROUNDUP(B764,3)&amp;"-"&amp;ROUNDUP(C764,3)</f>
        <v>336195.582-3065318.009</v>
      </c>
      <c r="F764" t="str">
        <f>E764&amp;"-"&amp;D764</f>
        <v>336195.582-3065318.009-DHO</v>
      </c>
      <c r="G764">
        <f t="shared" si="41"/>
        <v>3193</v>
      </c>
      <c r="H764" t="e">
        <f>VLOOKUP(G764,#REF!,1,0)</f>
        <v>#REF!</v>
      </c>
      <c r="I764" t="str">
        <f t="shared" si="43"/>
        <v>336195.5811DHO</v>
      </c>
      <c r="J764" t="str">
        <f t="shared" si="44"/>
        <v>3065318.0087DHO</v>
      </c>
      <c r="K764">
        <f t="shared" si="42"/>
        <v>3193</v>
      </c>
    </row>
    <row r="765" spans="1:11" x14ac:dyDescent="0.25">
      <c r="A765">
        <v>3194</v>
      </c>
      <c r="B765">
        <v>336201.40850000002</v>
      </c>
      <c r="C765">
        <v>3065327.7834999999</v>
      </c>
      <c r="D765" t="s">
        <v>265</v>
      </c>
      <c r="E765" t="str">
        <f>ROUNDUP(B765,3)&amp;"-"&amp;ROUNDUP(C765,3)</f>
        <v>336201.409-3065327.784</v>
      </c>
      <c r="F765" t="str">
        <f>E765&amp;"-"&amp;D765</f>
        <v>336201.409-3065327.784-DHO</v>
      </c>
      <c r="G765">
        <f t="shared" si="41"/>
        <v>3194</v>
      </c>
      <c r="H765" t="e">
        <f>VLOOKUP(G765,#REF!,1,0)</f>
        <v>#REF!</v>
      </c>
      <c r="I765" t="str">
        <f t="shared" si="43"/>
        <v>336201.4085DHO</v>
      </c>
      <c r="J765" t="str">
        <f t="shared" si="44"/>
        <v>3065327.7835DHO</v>
      </c>
      <c r="K765">
        <f t="shared" si="42"/>
        <v>3194</v>
      </c>
    </row>
    <row r="766" spans="1:11" x14ac:dyDescent="0.25">
      <c r="A766">
        <v>3195</v>
      </c>
      <c r="B766">
        <v>336214.10379999998</v>
      </c>
      <c r="C766">
        <v>3065359.6952999998</v>
      </c>
      <c r="D766" t="s">
        <v>265</v>
      </c>
      <c r="E766" t="str">
        <f>ROUNDUP(B766,3)&amp;"-"&amp;ROUNDUP(C766,3)</f>
        <v>336214.104-3065359.696</v>
      </c>
      <c r="F766" t="str">
        <f>E766&amp;"-"&amp;D766</f>
        <v>336214.104-3065359.696-DHO</v>
      </c>
      <c r="G766">
        <f t="shared" si="41"/>
        <v>3195</v>
      </c>
      <c r="H766" t="e">
        <f>VLOOKUP(G766,#REF!,1,0)</f>
        <v>#REF!</v>
      </c>
      <c r="I766" t="str">
        <f t="shared" si="43"/>
        <v>336214.1038DHO</v>
      </c>
      <c r="J766" t="str">
        <f t="shared" si="44"/>
        <v>3065359.6953DHO</v>
      </c>
      <c r="K766">
        <f t="shared" si="42"/>
        <v>3195</v>
      </c>
    </row>
    <row r="767" spans="1:11" x14ac:dyDescent="0.25">
      <c r="A767">
        <v>3196</v>
      </c>
      <c r="B767">
        <v>336208.76939999999</v>
      </c>
      <c r="C767">
        <v>3065368.3528</v>
      </c>
      <c r="D767" t="s">
        <v>265</v>
      </c>
      <c r="E767" t="str">
        <f>ROUNDUP(B767,3)&amp;"-"&amp;ROUNDUP(C767,3)</f>
        <v>336208.77-3065368.353</v>
      </c>
      <c r="F767" t="str">
        <f>E767&amp;"-"&amp;D767</f>
        <v>336208.77-3065368.353-DHO</v>
      </c>
      <c r="G767">
        <f t="shared" si="41"/>
        <v>3196</v>
      </c>
      <c r="H767" t="e">
        <f>VLOOKUP(G767,#REF!,1,0)</f>
        <v>#REF!</v>
      </c>
      <c r="I767" t="str">
        <f t="shared" si="43"/>
        <v>336208.7694DHO</v>
      </c>
      <c r="J767" t="str">
        <f t="shared" si="44"/>
        <v>3065368.3528DHO</v>
      </c>
      <c r="K767">
        <f t="shared" si="42"/>
        <v>3196</v>
      </c>
    </row>
    <row r="768" spans="1:11" x14ac:dyDescent="0.25">
      <c r="A768">
        <v>3197</v>
      </c>
      <c r="B768">
        <v>336215.35320000001</v>
      </c>
      <c r="C768">
        <v>3065384.9833</v>
      </c>
      <c r="D768" t="s">
        <v>265</v>
      </c>
      <c r="E768" t="str">
        <f>ROUNDUP(B768,3)&amp;"-"&amp;ROUNDUP(C768,3)</f>
        <v>336215.354-3065384.984</v>
      </c>
      <c r="F768" t="str">
        <f>E768&amp;"-"&amp;D768</f>
        <v>336215.354-3065384.984-DHO</v>
      </c>
      <c r="G768">
        <f t="shared" si="41"/>
        <v>3197</v>
      </c>
      <c r="H768" t="e">
        <f>VLOOKUP(G768,#REF!,1,0)</f>
        <v>#REF!</v>
      </c>
      <c r="I768" t="str">
        <f t="shared" si="43"/>
        <v>336215.3532DHO</v>
      </c>
      <c r="J768" t="str">
        <f t="shared" si="44"/>
        <v>3065384.9833DHO</v>
      </c>
      <c r="K768">
        <f t="shared" si="42"/>
        <v>3197</v>
      </c>
    </row>
    <row r="769" spans="1:11" x14ac:dyDescent="0.25">
      <c r="A769">
        <v>3198</v>
      </c>
      <c r="B769">
        <v>336226.17080000002</v>
      </c>
      <c r="C769">
        <v>3065412.4015000002</v>
      </c>
      <c r="D769" t="s">
        <v>265</v>
      </c>
      <c r="E769" t="str">
        <f>ROUNDUP(B769,3)&amp;"-"&amp;ROUNDUP(C769,3)</f>
        <v>336226.171-3065412.402</v>
      </c>
      <c r="F769" t="str">
        <f>E769&amp;"-"&amp;D769</f>
        <v>336226.171-3065412.402-DHO</v>
      </c>
      <c r="G769">
        <f t="shared" si="41"/>
        <v>3198</v>
      </c>
      <c r="H769" t="e">
        <f>VLOOKUP(G769,#REF!,1,0)</f>
        <v>#REF!</v>
      </c>
      <c r="I769" t="str">
        <f t="shared" si="43"/>
        <v>336226.1708DHO</v>
      </c>
      <c r="J769" t="str">
        <f t="shared" si="44"/>
        <v>3065412.4015DHO</v>
      </c>
      <c r="K769">
        <f t="shared" si="42"/>
        <v>3198</v>
      </c>
    </row>
    <row r="770" spans="1:11" x14ac:dyDescent="0.25">
      <c r="A770">
        <v>3199</v>
      </c>
      <c r="B770">
        <v>336227.24969999999</v>
      </c>
      <c r="C770">
        <v>3065425.0392999998</v>
      </c>
      <c r="D770" t="s">
        <v>265</v>
      </c>
      <c r="E770" t="str">
        <f>ROUNDUP(B770,3)&amp;"-"&amp;ROUNDUP(C770,3)</f>
        <v>336227.25-3065425.04</v>
      </c>
      <c r="F770" t="str">
        <f>E770&amp;"-"&amp;D770</f>
        <v>336227.25-3065425.04-DHO</v>
      </c>
      <c r="G770">
        <f t="shared" si="41"/>
        <v>3199</v>
      </c>
      <c r="H770" t="e">
        <f>VLOOKUP(G770,#REF!,1,0)</f>
        <v>#REF!</v>
      </c>
      <c r="I770" t="str">
        <f t="shared" si="43"/>
        <v>336227.2497DHO</v>
      </c>
      <c r="J770" t="str">
        <f t="shared" si="44"/>
        <v>3065425.0393DHO</v>
      </c>
      <c r="K770">
        <f t="shared" si="42"/>
        <v>3199</v>
      </c>
    </row>
    <row r="771" spans="1:11" x14ac:dyDescent="0.25">
      <c r="A771">
        <v>3200</v>
      </c>
      <c r="B771">
        <v>336235.16639999999</v>
      </c>
      <c r="C771">
        <v>3063406.6442999998</v>
      </c>
      <c r="D771" t="s">
        <v>265</v>
      </c>
      <c r="E771" t="str">
        <f>ROUNDUP(B771,3)&amp;"-"&amp;ROUNDUP(C771,3)</f>
        <v>336235.167-3063406.645</v>
      </c>
      <c r="F771" t="str">
        <f>E771&amp;"-"&amp;D771</f>
        <v>336235.167-3063406.645-DHO</v>
      </c>
      <c r="G771">
        <f t="shared" ref="G771:G834" si="45">A771</f>
        <v>3200</v>
      </c>
      <c r="H771" t="e">
        <f>VLOOKUP(G771,#REF!,1,0)</f>
        <v>#REF!</v>
      </c>
      <c r="I771" t="str">
        <f t="shared" si="43"/>
        <v>336235.1664DHO</v>
      </c>
      <c r="J771" t="str">
        <f t="shared" si="44"/>
        <v>3063406.6443DHO</v>
      </c>
      <c r="K771">
        <f t="shared" ref="K771:K834" si="46">G771</f>
        <v>3200</v>
      </c>
    </row>
    <row r="772" spans="1:11" x14ac:dyDescent="0.25">
      <c r="A772">
        <v>3201</v>
      </c>
      <c r="B772">
        <v>336228.69640000002</v>
      </c>
      <c r="C772">
        <v>3063410.8631000002</v>
      </c>
      <c r="D772" t="s">
        <v>265</v>
      </c>
      <c r="E772" t="str">
        <f>ROUNDUP(B772,3)&amp;"-"&amp;ROUNDUP(C772,3)</f>
        <v>336228.697-3063410.864</v>
      </c>
      <c r="F772" t="str">
        <f>E772&amp;"-"&amp;D772</f>
        <v>336228.697-3063410.864-DHO</v>
      </c>
      <c r="G772">
        <f t="shared" si="45"/>
        <v>3201</v>
      </c>
      <c r="H772" t="e">
        <f>VLOOKUP(G772,#REF!,1,0)</f>
        <v>#REF!</v>
      </c>
      <c r="I772" t="str">
        <f t="shared" si="43"/>
        <v>336228.6964DHO</v>
      </c>
      <c r="J772" t="str">
        <f t="shared" si="44"/>
        <v>3063410.8631DHO</v>
      </c>
      <c r="K772">
        <f t="shared" si="46"/>
        <v>3201</v>
      </c>
    </row>
    <row r="773" spans="1:11" x14ac:dyDescent="0.25">
      <c r="A773">
        <v>3202</v>
      </c>
      <c r="B773">
        <v>336219.79060000001</v>
      </c>
      <c r="C773">
        <v>3063416.6701000002</v>
      </c>
      <c r="D773" t="s">
        <v>265</v>
      </c>
      <c r="E773" t="str">
        <f>ROUNDUP(B773,3)&amp;"-"&amp;ROUNDUP(C773,3)</f>
        <v>336219.791-3063416.671</v>
      </c>
      <c r="F773" t="str">
        <f>E773&amp;"-"&amp;D773</f>
        <v>336219.791-3063416.671-DHO</v>
      </c>
      <c r="G773">
        <f t="shared" si="45"/>
        <v>3202</v>
      </c>
      <c r="H773" t="e">
        <f>VLOOKUP(G773,#REF!,1,0)</f>
        <v>#REF!</v>
      </c>
      <c r="I773" t="str">
        <f t="shared" si="43"/>
        <v>336219.7906DHO</v>
      </c>
      <c r="J773" t="str">
        <f t="shared" si="44"/>
        <v>3063416.6701DHO</v>
      </c>
      <c r="K773">
        <f t="shared" si="46"/>
        <v>3202</v>
      </c>
    </row>
    <row r="774" spans="1:11" x14ac:dyDescent="0.25">
      <c r="A774">
        <v>3203</v>
      </c>
      <c r="B774">
        <v>336118.05660000001</v>
      </c>
      <c r="C774">
        <v>3063474.2365999999</v>
      </c>
      <c r="D774" t="s">
        <v>265</v>
      </c>
      <c r="E774" t="str">
        <f>ROUNDUP(B774,3)&amp;"-"&amp;ROUNDUP(C774,3)</f>
        <v>336118.057-3063474.237</v>
      </c>
      <c r="F774" t="str">
        <f>E774&amp;"-"&amp;D774</f>
        <v>336118.057-3063474.237-DHO</v>
      </c>
      <c r="G774">
        <f t="shared" si="45"/>
        <v>3203</v>
      </c>
      <c r="H774" t="e">
        <f>VLOOKUP(G774,#REF!,1,0)</f>
        <v>#REF!</v>
      </c>
      <c r="I774" t="str">
        <f t="shared" si="43"/>
        <v>336118.0566DHO</v>
      </c>
      <c r="J774" t="str">
        <f t="shared" si="44"/>
        <v>3063474.2366DHO</v>
      </c>
      <c r="K774">
        <f t="shared" si="46"/>
        <v>3203</v>
      </c>
    </row>
    <row r="775" spans="1:11" x14ac:dyDescent="0.25">
      <c r="A775">
        <v>3204</v>
      </c>
      <c r="B775">
        <v>336118.28129999997</v>
      </c>
      <c r="C775">
        <v>3063482.1557</v>
      </c>
      <c r="D775" t="s">
        <v>265</v>
      </c>
      <c r="E775" t="str">
        <f>ROUNDUP(B775,3)&amp;"-"&amp;ROUNDUP(C775,3)</f>
        <v>336118.282-3063482.156</v>
      </c>
      <c r="F775" t="str">
        <f>E775&amp;"-"&amp;D775</f>
        <v>336118.282-3063482.156-DHO</v>
      </c>
      <c r="G775">
        <f t="shared" si="45"/>
        <v>3204</v>
      </c>
      <c r="H775" t="e">
        <f>VLOOKUP(G775,#REF!,1,0)</f>
        <v>#REF!</v>
      </c>
      <c r="I775" t="str">
        <f t="shared" si="43"/>
        <v>336118.2813DHO</v>
      </c>
      <c r="J775" t="str">
        <f t="shared" si="44"/>
        <v>3063482.1557DHO</v>
      </c>
      <c r="K775">
        <f t="shared" si="46"/>
        <v>3204</v>
      </c>
    </row>
    <row r="776" spans="1:11" x14ac:dyDescent="0.25">
      <c r="A776">
        <v>3205</v>
      </c>
      <c r="B776">
        <v>336118.2966</v>
      </c>
      <c r="C776">
        <v>3063482.6915000002</v>
      </c>
      <c r="D776" t="s">
        <v>265</v>
      </c>
      <c r="E776" t="str">
        <f>ROUNDUP(B776,3)&amp;"-"&amp;ROUNDUP(C776,3)</f>
        <v>336118.297-3063482.692</v>
      </c>
      <c r="F776" t="str">
        <f>E776&amp;"-"&amp;D776</f>
        <v>336118.297-3063482.692-DHO</v>
      </c>
      <c r="G776">
        <f t="shared" si="45"/>
        <v>3205</v>
      </c>
      <c r="H776" t="e">
        <f>VLOOKUP(G776,#REF!,1,0)</f>
        <v>#REF!</v>
      </c>
      <c r="I776" t="str">
        <f t="shared" si="43"/>
        <v>336118.2966DHO</v>
      </c>
      <c r="J776" t="str">
        <f t="shared" si="44"/>
        <v>3063482.6915DHO</v>
      </c>
      <c r="K776">
        <f t="shared" si="46"/>
        <v>3205</v>
      </c>
    </row>
    <row r="777" spans="1:11" x14ac:dyDescent="0.25">
      <c r="A777">
        <v>3206</v>
      </c>
      <c r="B777">
        <v>336118.3162</v>
      </c>
      <c r="C777">
        <v>3063483.3832999999</v>
      </c>
      <c r="D777" t="s">
        <v>265</v>
      </c>
      <c r="E777" t="str">
        <f>ROUNDUP(B777,3)&amp;"-"&amp;ROUNDUP(C777,3)</f>
        <v>336118.317-3063483.384</v>
      </c>
      <c r="F777" t="str">
        <f>E777&amp;"-"&amp;D777</f>
        <v>336118.317-3063483.384-DHO</v>
      </c>
      <c r="G777">
        <f t="shared" si="45"/>
        <v>3206</v>
      </c>
      <c r="H777" t="e">
        <f>VLOOKUP(G777,#REF!,1,0)</f>
        <v>#REF!</v>
      </c>
      <c r="I777" t="str">
        <f t="shared" si="43"/>
        <v>336118.3162DHO</v>
      </c>
      <c r="J777" t="str">
        <f t="shared" si="44"/>
        <v>3063483.3833DHO</v>
      </c>
      <c r="K777">
        <f t="shared" si="46"/>
        <v>3206</v>
      </c>
    </row>
    <row r="778" spans="1:11" x14ac:dyDescent="0.25">
      <c r="A778">
        <v>3207</v>
      </c>
      <c r="B778">
        <v>336118.364</v>
      </c>
      <c r="C778">
        <v>3063485.0449999999</v>
      </c>
      <c r="D778" t="s">
        <v>265</v>
      </c>
      <c r="E778" t="str">
        <f>ROUNDUP(B778,3)&amp;"-"&amp;ROUNDUP(C778,3)</f>
        <v>336118.364-3063485.045</v>
      </c>
      <c r="F778" t="str">
        <f>E778&amp;"-"&amp;D778</f>
        <v>336118.364-3063485.045-DHO</v>
      </c>
      <c r="G778">
        <f t="shared" si="45"/>
        <v>3207</v>
      </c>
      <c r="H778" t="e">
        <f>VLOOKUP(G778,#REF!,1,0)</f>
        <v>#REF!</v>
      </c>
      <c r="I778" t="str">
        <f t="shared" si="43"/>
        <v>336118.364DHO</v>
      </c>
      <c r="J778" t="str">
        <f t="shared" si="44"/>
        <v>3063485.045DHO</v>
      </c>
      <c r="K778">
        <f t="shared" si="46"/>
        <v>3207</v>
      </c>
    </row>
    <row r="779" spans="1:11" x14ac:dyDescent="0.25">
      <c r="A779">
        <v>3208</v>
      </c>
      <c r="B779">
        <v>336119.03730000003</v>
      </c>
      <c r="C779">
        <v>3063508.5405000001</v>
      </c>
      <c r="D779" t="s">
        <v>265</v>
      </c>
      <c r="E779" t="str">
        <f>ROUNDUP(B779,3)&amp;"-"&amp;ROUNDUP(C779,3)</f>
        <v>336119.038-3063508.541</v>
      </c>
      <c r="F779" t="str">
        <f>E779&amp;"-"&amp;D779</f>
        <v>336119.038-3063508.541-DHO</v>
      </c>
      <c r="G779">
        <f t="shared" si="45"/>
        <v>3208</v>
      </c>
      <c r="H779" t="e">
        <f>VLOOKUP(G779,#REF!,1,0)</f>
        <v>#REF!</v>
      </c>
      <c r="I779" t="str">
        <f t="shared" si="43"/>
        <v>336119.0373DHO</v>
      </c>
      <c r="J779" t="str">
        <f t="shared" si="44"/>
        <v>3063508.5405DHO</v>
      </c>
      <c r="K779">
        <f t="shared" si="46"/>
        <v>3208</v>
      </c>
    </row>
    <row r="780" spans="1:11" x14ac:dyDescent="0.25">
      <c r="A780">
        <v>3209</v>
      </c>
      <c r="B780">
        <v>336119.06800000003</v>
      </c>
      <c r="C780">
        <v>3063509.3560000001</v>
      </c>
      <c r="D780" t="s">
        <v>265</v>
      </c>
      <c r="E780" t="str">
        <f>ROUNDUP(B780,3)&amp;"-"&amp;ROUNDUP(C780,3)</f>
        <v>336119.068-3063509.356</v>
      </c>
      <c r="F780" t="str">
        <f>E780&amp;"-"&amp;D780</f>
        <v>336119.068-3063509.356-DHO</v>
      </c>
      <c r="G780">
        <f t="shared" si="45"/>
        <v>3209</v>
      </c>
      <c r="H780" t="e">
        <f>VLOOKUP(G780,#REF!,1,0)</f>
        <v>#REF!</v>
      </c>
      <c r="I780" t="str">
        <f t="shared" si="43"/>
        <v>336119.068DHO</v>
      </c>
      <c r="J780" t="str">
        <f t="shared" si="44"/>
        <v>3063509.356DHO</v>
      </c>
      <c r="K780">
        <f t="shared" si="46"/>
        <v>3209</v>
      </c>
    </row>
    <row r="781" spans="1:11" x14ac:dyDescent="0.25">
      <c r="A781">
        <v>3210</v>
      </c>
      <c r="B781">
        <v>336120.11099999998</v>
      </c>
      <c r="C781">
        <v>3063537.9449</v>
      </c>
      <c r="D781" t="s">
        <v>265</v>
      </c>
      <c r="E781" t="str">
        <f>ROUNDUP(B781,3)&amp;"-"&amp;ROUNDUP(C781,3)</f>
        <v>336120.111-3063537.945</v>
      </c>
      <c r="F781" t="str">
        <f>E781&amp;"-"&amp;D781</f>
        <v>336120.111-3063537.945-DHO</v>
      </c>
      <c r="G781">
        <f t="shared" si="45"/>
        <v>3210</v>
      </c>
      <c r="H781" t="e">
        <f>VLOOKUP(G781,#REF!,1,0)</f>
        <v>#REF!</v>
      </c>
      <c r="I781" t="str">
        <f t="shared" si="43"/>
        <v>336120.111DHO</v>
      </c>
      <c r="J781" t="str">
        <f t="shared" si="44"/>
        <v>3063537.9449DHO</v>
      </c>
      <c r="K781">
        <f t="shared" si="46"/>
        <v>3210</v>
      </c>
    </row>
    <row r="782" spans="1:11" x14ac:dyDescent="0.25">
      <c r="A782">
        <v>3211</v>
      </c>
      <c r="B782">
        <v>336120.25469999999</v>
      </c>
      <c r="C782">
        <v>3063541.8821</v>
      </c>
      <c r="D782" t="s">
        <v>265</v>
      </c>
      <c r="E782" t="str">
        <f>ROUNDUP(B782,3)&amp;"-"&amp;ROUNDUP(C782,3)</f>
        <v>336120.255-3063541.883</v>
      </c>
      <c r="F782" t="str">
        <f>E782&amp;"-"&amp;D782</f>
        <v>336120.255-3063541.883-DHO</v>
      </c>
      <c r="G782">
        <f t="shared" si="45"/>
        <v>3211</v>
      </c>
      <c r="H782" t="e">
        <f>VLOOKUP(G782,#REF!,1,0)</f>
        <v>#REF!</v>
      </c>
      <c r="I782" t="str">
        <f t="shared" si="43"/>
        <v>336120.2547DHO</v>
      </c>
      <c r="J782" t="str">
        <f t="shared" si="44"/>
        <v>3063541.8821DHO</v>
      </c>
      <c r="K782">
        <f t="shared" si="46"/>
        <v>3211</v>
      </c>
    </row>
    <row r="783" spans="1:11" x14ac:dyDescent="0.25">
      <c r="A783">
        <v>3212</v>
      </c>
      <c r="B783">
        <v>336120.77899999998</v>
      </c>
      <c r="C783">
        <v>3063556.219</v>
      </c>
      <c r="D783" t="s">
        <v>265</v>
      </c>
      <c r="E783" t="str">
        <f>ROUNDUP(B783,3)&amp;"-"&amp;ROUNDUP(C783,3)</f>
        <v>336120.779-3063556.219</v>
      </c>
      <c r="F783" t="str">
        <f>E783&amp;"-"&amp;D783</f>
        <v>336120.779-3063556.219-DHO</v>
      </c>
      <c r="G783">
        <f t="shared" si="45"/>
        <v>3212</v>
      </c>
      <c r="H783" t="e">
        <f>VLOOKUP(G783,#REF!,1,0)</f>
        <v>#REF!</v>
      </c>
      <c r="I783" t="str">
        <f t="shared" si="43"/>
        <v>336120.779DHO</v>
      </c>
      <c r="J783" t="str">
        <f t="shared" si="44"/>
        <v>3063556.219DHO</v>
      </c>
      <c r="K783">
        <f t="shared" si="46"/>
        <v>3212</v>
      </c>
    </row>
    <row r="784" spans="1:11" x14ac:dyDescent="0.25">
      <c r="A784">
        <v>3213</v>
      </c>
      <c r="B784">
        <v>336123.10200000001</v>
      </c>
      <c r="C784">
        <v>3063576.3870000001</v>
      </c>
      <c r="D784" t="s">
        <v>265</v>
      </c>
      <c r="E784" t="str">
        <f>ROUNDUP(B784,3)&amp;"-"&amp;ROUNDUP(C784,3)</f>
        <v>336123.102-3063576.387</v>
      </c>
      <c r="F784" t="str">
        <f>E784&amp;"-"&amp;D784</f>
        <v>336123.102-3063576.387-DHO</v>
      </c>
      <c r="G784">
        <f t="shared" si="45"/>
        <v>3213</v>
      </c>
      <c r="H784" t="e">
        <f>VLOOKUP(G784,#REF!,1,0)</f>
        <v>#REF!</v>
      </c>
      <c r="I784" t="str">
        <f t="shared" si="43"/>
        <v>336123.102DHO</v>
      </c>
      <c r="J784" t="str">
        <f t="shared" si="44"/>
        <v>3063576.387DHO</v>
      </c>
      <c r="K784">
        <f t="shared" si="46"/>
        <v>3213</v>
      </c>
    </row>
    <row r="785" spans="1:11" x14ac:dyDescent="0.25">
      <c r="A785">
        <v>3214</v>
      </c>
      <c r="B785">
        <v>336123.11989999999</v>
      </c>
      <c r="C785">
        <v>3063576.4797</v>
      </c>
      <c r="D785" t="s">
        <v>265</v>
      </c>
      <c r="E785" t="str">
        <f>ROUNDUP(B785,3)&amp;"-"&amp;ROUNDUP(C785,3)</f>
        <v>336123.12-3063576.48</v>
      </c>
      <c r="F785" t="str">
        <f>E785&amp;"-"&amp;D785</f>
        <v>336123.12-3063576.48-DHO</v>
      </c>
      <c r="G785">
        <f t="shared" si="45"/>
        <v>3214</v>
      </c>
      <c r="H785" t="e">
        <f>VLOOKUP(G785,#REF!,1,0)</f>
        <v>#REF!</v>
      </c>
      <c r="I785" t="str">
        <f t="shared" si="43"/>
        <v>336123.1199DHO</v>
      </c>
      <c r="J785" t="str">
        <f t="shared" si="44"/>
        <v>3063576.4797DHO</v>
      </c>
      <c r="K785">
        <f t="shared" si="46"/>
        <v>3214</v>
      </c>
    </row>
    <row r="786" spans="1:11" x14ac:dyDescent="0.25">
      <c r="A786">
        <v>3215</v>
      </c>
      <c r="B786">
        <v>336127.80650000001</v>
      </c>
      <c r="C786">
        <v>3063599.6253</v>
      </c>
      <c r="D786" t="s">
        <v>265</v>
      </c>
      <c r="E786" t="str">
        <f>ROUNDUP(B786,3)&amp;"-"&amp;ROUNDUP(C786,3)</f>
        <v>336127.807-3063599.626</v>
      </c>
      <c r="F786" t="str">
        <f>E786&amp;"-"&amp;D786</f>
        <v>336127.807-3063599.626-DHO</v>
      </c>
      <c r="G786">
        <f t="shared" si="45"/>
        <v>3215</v>
      </c>
      <c r="H786" t="e">
        <f>VLOOKUP(G786,#REF!,1,0)</f>
        <v>#REF!</v>
      </c>
      <c r="I786" t="str">
        <f t="shared" si="43"/>
        <v>336127.8065DHO</v>
      </c>
      <c r="J786" t="str">
        <f t="shared" si="44"/>
        <v>3063599.6253DHO</v>
      </c>
      <c r="K786">
        <f t="shared" si="46"/>
        <v>3215</v>
      </c>
    </row>
    <row r="787" spans="1:11" x14ac:dyDescent="0.25">
      <c r="A787">
        <v>3216</v>
      </c>
      <c r="B787">
        <v>336129.75420000002</v>
      </c>
      <c r="C787">
        <v>3063614.9048000001</v>
      </c>
      <c r="D787" t="s">
        <v>265</v>
      </c>
      <c r="E787" t="str">
        <f>ROUNDUP(B787,3)&amp;"-"&amp;ROUNDUP(C787,3)</f>
        <v>336129.755-3063614.905</v>
      </c>
      <c r="F787" t="str">
        <f>E787&amp;"-"&amp;D787</f>
        <v>336129.755-3063614.905-DHO</v>
      </c>
      <c r="G787">
        <f t="shared" si="45"/>
        <v>3216</v>
      </c>
      <c r="H787" t="e">
        <f>VLOOKUP(G787,#REF!,1,0)</f>
        <v>#REF!</v>
      </c>
      <c r="I787" t="str">
        <f t="shared" si="43"/>
        <v>336129.7542DHO</v>
      </c>
      <c r="J787" t="str">
        <f t="shared" si="44"/>
        <v>3063614.9048DHO</v>
      </c>
      <c r="K787">
        <f t="shared" si="46"/>
        <v>3216</v>
      </c>
    </row>
    <row r="788" spans="1:11" x14ac:dyDescent="0.25">
      <c r="A788">
        <v>3217</v>
      </c>
      <c r="B788">
        <v>336130.2536</v>
      </c>
      <c r="C788">
        <v>3063619.5665000002</v>
      </c>
      <c r="D788" t="s">
        <v>265</v>
      </c>
      <c r="E788" t="str">
        <f>ROUNDUP(B788,3)&amp;"-"&amp;ROUNDUP(C788,3)</f>
        <v>336130.254-3063619.567</v>
      </c>
      <c r="F788" t="str">
        <f>E788&amp;"-"&amp;D788</f>
        <v>336130.254-3063619.567-DHO</v>
      </c>
      <c r="G788">
        <f t="shared" si="45"/>
        <v>3217</v>
      </c>
      <c r="H788" t="e">
        <f>VLOOKUP(G788,#REF!,1,0)</f>
        <v>#REF!</v>
      </c>
      <c r="I788" t="str">
        <f t="shared" si="43"/>
        <v>336130.2536DHO</v>
      </c>
      <c r="J788" t="str">
        <f t="shared" si="44"/>
        <v>3063619.5665DHO</v>
      </c>
      <c r="K788">
        <f t="shared" si="46"/>
        <v>3217</v>
      </c>
    </row>
    <row r="789" spans="1:11" x14ac:dyDescent="0.25">
      <c r="A789">
        <v>3218</v>
      </c>
      <c r="B789">
        <v>336132.61700000003</v>
      </c>
      <c r="C789">
        <v>3063641.6268000002</v>
      </c>
      <c r="D789" t="s">
        <v>265</v>
      </c>
      <c r="E789" t="str">
        <f>ROUNDUP(B789,3)&amp;"-"&amp;ROUNDUP(C789,3)</f>
        <v>336132.617-3063641.627</v>
      </c>
      <c r="F789" t="str">
        <f>E789&amp;"-"&amp;D789</f>
        <v>336132.617-3063641.627-DHO</v>
      </c>
      <c r="G789">
        <f t="shared" si="45"/>
        <v>3218</v>
      </c>
      <c r="H789" t="e">
        <f>VLOOKUP(G789,#REF!,1,0)</f>
        <v>#REF!</v>
      </c>
      <c r="I789" t="str">
        <f t="shared" si="43"/>
        <v>336132.617DHO</v>
      </c>
      <c r="J789" t="str">
        <f t="shared" si="44"/>
        <v>3063641.6268DHO</v>
      </c>
      <c r="K789">
        <f t="shared" si="46"/>
        <v>3218</v>
      </c>
    </row>
    <row r="790" spans="1:11" x14ac:dyDescent="0.25">
      <c r="A790">
        <v>3219</v>
      </c>
      <c r="B790">
        <v>336132.73599999998</v>
      </c>
      <c r="C790">
        <v>3063642.733</v>
      </c>
      <c r="D790" t="s">
        <v>265</v>
      </c>
      <c r="E790" t="str">
        <f>ROUNDUP(B790,3)&amp;"-"&amp;ROUNDUP(C790,3)</f>
        <v>336132.736-3063642.733</v>
      </c>
      <c r="F790" t="str">
        <f>E790&amp;"-"&amp;D790</f>
        <v>336132.736-3063642.733-DHO</v>
      </c>
      <c r="G790">
        <f t="shared" si="45"/>
        <v>3219</v>
      </c>
      <c r="H790" t="e">
        <f>VLOOKUP(G790,#REF!,1,0)</f>
        <v>#REF!</v>
      </c>
      <c r="I790" t="str">
        <f t="shared" si="43"/>
        <v>336132.736DHO</v>
      </c>
      <c r="J790" t="str">
        <f t="shared" si="44"/>
        <v>3063642.733DHO</v>
      </c>
      <c r="K790">
        <f t="shared" si="46"/>
        <v>3219</v>
      </c>
    </row>
    <row r="791" spans="1:11" x14ac:dyDescent="0.25">
      <c r="A791">
        <v>3220</v>
      </c>
      <c r="B791">
        <v>336135.05450000003</v>
      </c>
      <c r="C791">
        <v>3063664.3796999999</v>
      </c>
      <c r="D791" t="s">
        <v>265</v>
      </c>
      <c r="E791" t="str">
        <f>ROUNDUP(B791,3)&amp;"-"&amp;ROUNDUP(C791,3)</f>
        <v>336135.055-3063664.38</v>
      </c>
      <c r="F791" t="str">
        <f>E791&amp;"-"&amp;D791</f>
        <v>336135.055-3063664.38-DHO</v>
      </c>
      <c r="G791">
        <f t="shared" si="45"/>
        <v>3220</v>
      </c>
      <c r="H791" t="e">
        <f>VLOOKUP(G791,#REF!,1,0)</f>
        <v>#REF!</v>
      </c>
      <c r="I791" t="str">
        <f t="shared" si="43"/>
        <v>336135.0545DHO</v>
      </c>
      <c r="J791" t="str">
        <f t="shared" si="44"/>
        <v>3063664.3797DHO</v>
      </c>
      <c r="K791">
        <f t="shared" si="46"/>
        <v>3220</v>
      </c>
    </row>
    <row r="792" spans="1:11" x14ac:dyDescent="0.25">
      <c r="A792">
        <v>3221</v>
      </c>
      <c r="B792">
        <v>336135.09139999998</v>
      </c>
      <c r="C792">
        <v>3063664.7244000002</v>
      </c>
      <c r="D792" t="s">
        <v>265</v>
      </c>
      <c r="E792" t="str">
        <f>ROUNDUP(B792,3)&amp;"-"&amp;ROUNDUP(C792,3)</f>
        <v>336135.092-3063664.725</v>
      </c>
      <c r="F792" t="str">
        <f>E792&amp;"-"&amp;D792</f>
        <v>336135.092-3063664.725-DHO</v>
      </c>
      <c r="G792">
        <f t="shared" si="45"/>
        <v>3221</v>
      </c>
      <c r="H792" t="e">
        <f>VLOOKUP(G792,#REF!,1,0)</f>
        <v>#REF!</v>
      </c>
      <c r="I792" t="str">
        <f t="shared" si="43"/>
        <v>336135.0914DHO</v>
      </c>
      <c r="J792" t="str">
        <f t="shared" si="44"/>
        <v>3063664.7244DHO</v>
      </c>
      <c r="K792">
        <f t="shared" si="46"/>
        <v>3221</v>
      </c>
    </row>
    <row r="793" spans="1:11" x14ac:dyDescent="0.25">
      <c r="A793">
        <v>3222</v>
      </c>
      <c r="B793">
        <v>336135.11540000001</v>
      </c>
      <c r="C793">
        <v>3063664.9484999999</v>
      </c>
      <c r="D793" t="s">
        <v>265</v>
      </c>
      <c r="E793" t="str">
        <f>ROUNDUP(B793,3)&amp;"-"&amp;ROUNDUP(C793,3)</f>
        <v>336135.116-3063664.949</v>
      </c>
      <c r="F793" t="str">
        <f>E793&amp;"-"&amp;D793</f>
        <v>336135.116-3063664.949-DHO</v>
      </c>
      <c r="G793">
        <f t="shared" si="45"/>
        <v>3222</v>
      </c>
      <c r="H793" t="e">
        <f>VLOOKUP(G793,#REF!,1,0)</f>
        <v>#REF!</v>
      </c>
      <c r="I793" t="str">
        <f t="shared" si="43"/>
        <v>336135.1154DHO</v>
      </c>
      <c r="J793" t="str">
        <f t="shared" si="44"/>
        <v>3063664.9485DHO</v>
      </c>
      <c r="K793">
        <f t="shared" si="46"/>
        <v>3222</v>
      </c>
    </row>
    <row r="794" spans="1:11" x14ac:dyDescent="0.25">
      <c r="A794">
        <v>3223</v>
      </c>
      <c r="B794">
        <v>336135.1323</v>
      </c>
      <c r="C794">
        <v>3063665.1063999999</v>
      </c>
      <c r="D794" t="s">
        <v>265</v>
      </c>
      <c r="E794" t="str">
        <f>ROUNDUP(B794,3)&amp;"-"&amp;ROUNDUP(C794,3)</f>
        <v>336135.133-3063665.107</v>
      </c>
      <c r="F794" t="str">
        <f>E794&amp;"-"&amp;D794</f>
        <v>336135.133-3063665.107-DHO</v>
      </c>
      <c r="G794">
        <f t="shared" si="45"/>
        <v>3223</v>
      </c>
      <c r="H794" t="e">
        <f>VLOOKUP(G794,#REF!,1,0)</f>
        <v>#REF!</v>
      </c>
      <c r="I794" t="str">
        <f t="shared" si="43"/>
        <v>336135.1323DHO</v>
      </c>
      <c r="J794" t="str">
        <f t="shared" si="44"/>
        <v>3063665.1064DHO</v>
      </c>
      <c r="K794">
        <f t="shared" si="46"/>
        <v>3223</v>
      </c>
    </row>
    <row r="795" spans="1:11" x14ac:dyDescent="0.25">
      <c r="A795">
        <v>3224</v>
      </c>
      <c r="B795">
        <v>336135.14649999997</v>
      </c>
      <c r="C795">
        <v>3063665.2385999998</v>
      </c>
      <c r="D795" t="s">
        <v>265</v>
      </c>
      <c r="E795" t="str">
        <f>ROUNDUP(B795,3)&amp;"-"&amp;ROUNDUP(C795,3)</f>
        <v>336135.147-3063665.239</v>
      </c>
      <c r="F795" t="str">
        <f>E795&amp;"-"&amp;D795</f>
        <v>336135.147-3063665.239-DHO</v>
      </c>
      <c r="G795">
        <f t="shared" si="45"/>
        <v>3224</v>
      </c>
      <c r="H795" t="e">
        <f>VLOOKUP(G795,#REF!,1,0)</f>
        <v>#REF!</v>
      </c>
      <c r="I795" t="str">
        <f t="shared" si="43"/>
        <v>336135.1465DHO</v>
      </c>
      <c r="J795" t="str">
        <f t="shared" si="44"/>
        <v>3063665.2386DHO</v>
      </c>
      <c r="K795">
        <f t="shared" si="46"/>
        <v>3224</v>
      </c>
    </row>
    <row r="796" spans="1:11" x14ac:dyDescent="0.25">
      <c r="A796">
        <v>3225</v>
      </c>
      <c r="B796">
        <v>336135.1727</v>
      </c>
      <c r="C796">
        <v>3063665.4827000001</v>
      </c>
      <c r="D796" t="s">
        <v>265</v>
      </c>
      <c r="E796" t="str">
        <f>ROUNDUP(B796,3)&amp;"-"&amp;ROUNDUP(C796,3)</f>
        <v>336135.173-3063665.483</v>
      </c>
      <c r="F796" t="str">
        <f>E796&amp;"-"&amp;D796</f>
        <v>336135.173-3063665.483-DHO</v>
      </c>
      <c r="G796">
        <f t="shared" si="45"/>
        <v>3225</v>
      </c>
      <c r="H796" t="e">
        <f>VLOOKUP(G796,#REF!,1,0)</f>
        <v>#REF!</v>
      </c>
      <c r="I796" t="str">
        <f t="shared" si="43"/>
        <v>336135.1727DHO</v>
      </c>
      <c r="J796" t="str">
        <f t="shared" si="44"/>
        <v>3063665.4827DHO</v>
      </c>
      <c r="K796">
        <f t="shared" si="46"/>
        <v>3225</v>
      </c>
    </row>
    <row r="797" spans="1:11" x14ac:dyDescent="0.25">
      <c r="A797">
        <v>3226</v>
      </c>
      <c r="B797">
        <v>336135.95520000003</v>
      </c>
      <c r="C797">
        <v>3063672.7873999998</v>
      </c>
      <c r="D797" t="s">
        <v>265</v>
      </c>
      <c r="E797" t="str">
        <f>ROUNDUP(B797,3)&amp;"-"&amp;ROUNDUP(C797,3)</f>
        <v>336135.956-3063672.788</v>
      </c>
      <c r="F797" t="str">
        <f>E797&amp;"-"&amp;D797</f>
        <v>336135.956-3063672.788-DHO</v>
      </c>
      <c r="G797">
        <f t="shared" si="45"/>
        <v>3226</v>
      </c>
      <c r="H797" t="e">
        <f>VLOOKUP(G797,#REF!,1,0)</f>
        <v>#REF!</v>
      </c>
      <c r="I797" t="str">
        <f t="shared" si="43"/>
        <v>336135.9552DHO</v>
      </c>
      <c r="J797" t="str">
        <f t="shared" si="44"/>
        <v>3063672.7874DHO</v>
      </c>
      <c r="K797">
        <f t="shared" si="46"/>
        <v>3226</v>
      </c>
    </row>
    <row r="798" spans="1:11" x14ac:dyDescent="0.25">
      <c r="A798">
        <v>3227</v>
      </c>
      <c r="B798">
        <v>336136.64840000001</v>
      </c>
      <c r="C798">
        <v>3063679.2582999999</v>
      </c>
      <c r="D798" t="s">
        <v>265</v>
      </c>
      <c r="E798" t="str">
        <f>ROUNDUP(B798,3)&amp;"-"&amp;ROUNDUP(C798,3)</f>
        <v>336136.649-3063679.259</v>
      </c>
      <c r="F798" t="str">
        <f>E798&amp;"-"&amp;D798</f>
        <v>336136.649-3063679.259-DHO</v>
      </c>
      <c r="G798">
        <f t="shared" si="45"/>
        <v>3227</v>
      </c>
      <c r="H798" t="e">
        <f>VLOOKUP(G798,#REF!,1,0)</f>
        <v>#REF!</v>
      </c>
      <c r="I798" t="str">
        <f t="shared" si="43"/>
        <v>336136.6484DHO</v>
      </c>
      <c r="J798" t="str">
        <f t="shared" si="44"/>
        <v>3063679.2583DHO</v>
      </c>
      <c r="K798">
        <f t="shared" si="46"/>
        <v>3227</v>
      </c>
    </row>
    <row r="799" spans="1:11" x14ac:dyDescent="0.25">
      <c r="A799">
        <v>3228</v>
      </c>
      <c r="B799">
        <v>336137.47039999999</v>
      </c>
      <c r="C799">
        <v>3063685.9726999998</v>
      </c>
      <c r="D799" t="s">
        <v>265</v>
      </c>
      <c r="E799" t="str">
        <f>ROUNDUP(B799,3)&amp;"-"&amp;ROUNDUP(C799,3)</f>
        <v>336137.471-3063685.973</v>
      </c>
      <c r="F799" t="str">
        <f>E799&amp;"-"&amp;D799</f>
        <v>336137.471-3063685.973-DHO</v>
      </c>
      <c r="G799">
        <f t="shared" si="45"/>
        <v>3228</v>
      </c>
      <c r="H799" t="e">
        <f>VLOOKUP(G799,#REF!,1,0)</f>
        <v>#REF!</v>
      </c>
      <c r="I799" t="str">
        <f t="shared" si="43"/>
        <v>336137.4704DHO</v>
      </c>
      <c r="J799" t="str">
        <f t="shared" si="44"/>
        <v>3063685.9727DHO</v>
      </c>
      <c r="K799">
        <f t="shared" si="46"/>
        <v>3228</v>
      </c>
    </row>
    <row r="800" spans="1:11" x14ac:dyDescent="0.25">
      <c r="A800">
        <v>3229</v>
      </c>
      <c r="B800">
        <v>336138.75089999998</v>
      </c>
      <c r="C800">
        <v>3063693.0303000002</v>
      </c>
      <c r="D800" t="s">
        <v>265</v>
      </c>
      <c r="E800" t="str">
        <f>ROUNDUP(B800,3)&amp;"-"&amp;ROUNDUP(C800,3)</f>
        <v>336138.751-3063693.031</v>
      </c>
      <c r="F800" t="str">
        <f>E800&amp;"-"&amp;D800</f>
        <v>336138.751-3063693.031-DHO</v>
      </c>
      <c r="G800">
        <f t="shared" si="45"/>
        <v>3229</v>
      </c>
      <c r="H800" t="e">
        <f>VLOOKUP(G800,#REF!,1,0)</f>
        <v>#REF!</v>
      </c>
      <c r="I800" t="str">
        <f t="shared" si="43"/>
        <v>336138.7509DHO</v>
      </c>
      <c r="J800" t="str">
        <f t="shared" si="44"/>
        <v>3063693.0303DHO</v>
      </c>
      <c r="K800">
        <f t="shared" si="46"/>
        <v>3229</v>
      </c>
    </row>
    <row r="801" spans="1:11" x14ac:dyDescent="0.25">
      <c r="A801">
        <v>3230</v>
      </c>
      <c r="B801">
        <v>336141.22659999999</v>
      </c>
      <c r="C801">
        <v>3063706.6752999998</v>
      </c>
      <c r="D801" t="s">
        <v>265</v>
      </c>
      <c r="E801" t="str">
        <f>ROUNDUP(B801,3)&amp;"-"&amp;ROUNDUP(C801,3)</f>
        <v>336141.227-3063706.676</v>
      </c>
      <c r="F801" t="str">
        <f>E801&amp;"-"&amp;D801</f>
        <v>336141.227-3063706.676-DHO</v>
      </c>
      <c r="G801">
        <f t="shared" si="45"/>
        <v>3230</v>
      </c>
      <c r="H801" t="e">
        <f>VLOOKUP(G801,#REF!,1,0)</f>
        <v>#REF!</v>
      </c>
      <c r="I801" t="str">
        <f t="shared" si="43"/>
        <v>336141.2266DHO</v>
      </c>
      <c r="J801" t="str">
        <f t="shared" si="44"/>
        <v>3063706.6753DHO</v>
      </c>
      <c r="K801">
        <f t="shared" si="46"/>
        <v>3230</v>
      </c>
    </row>
    <row r="802" spans="1:11" x14ac:dyDescent="0.25">
      <c r="A802">
        <v>3231</v>
      </c>
      <c r="B802">
        <v>336133.8063</v>
      </c>
      <c r="C802">
        <v>3063728.9778999998</v>
      </c>
      <c r="D802" t="s">
        <v>265</v>
      </c>
      <c r="E802" t="str">
        <f>ROUNDUP(B802,3)&amp;"-"&amp;ROUNDUP(C802,3)</f>
        <v>336133.807-3063728.978</v>
      </c>
      <c r="F802" t="str">
        <f>E802&amp;"-"&amp;D802</f>
        <v>336133.807-3063728.978-DHO</v>
      </c>
      <c r="G802">
        <f t="shared" si="45"/>
        <v>3231</v>
      </c>
      <c r="H802" t="e">
        <f>VLOOKUP(G802,#REF!,1,0)</f>
        <v>#REF!</v>
      </c>
      <c r="I802" t="str">
        <f t="shared" si="43"/>
        <v>336133.8063DHO</v>
      </c>
      <c r="J802" t="str">
        <f t="shared" si="44"/>
        <v>3063728.9779DHO</v>
      </c>
      <c r="K802">
        <f t="shared" si="46"/>
        <v>3231</v>
      </c>
    </row>
    <row r="803" spans="1:11" x14ac:dyDescent="0.25">
      <c r="A803">
        <v>3232</v>
      </c>
      <c r="B803">
        <v>336108.69569999998</v>
      </c>
      <c r="C803">
        <v>3063736.8103</v>
      </c>
      <c r="D803" t="s">
        <v>265</v>
      </c>
      <c r="E803" t="str">
        <f>ROUNDUP(B803,3)&amp;"-"&amp;ROUNDUP(C803,3)</f>
        <v>336108.696-3063736.811</v>
      </c>
      <c r="F803" t="str">
        <f>E803&amp;"-"&amp;D803</f>
        <v>336108.696-3063736.811-DHO</v>
      </c>
      <c r="G803">
        <f t="shared" si="45"/>
        <v>3232</v>
      </c>
      <c r="H803" t="e">
        <f>VLOOKUP(G803,#REF!,1,0)</f>
        <v>#REF!</v>
      </c>
      <c r="I803" t="str">
        <f t="shared" si="43"/>
        <v>336108.6957DHO</v>
      </c>
      <c r="J803" t="str">
        <f t="shared" si="44"/>
        <v>3063736.8103DHO</v>
      </c>
      <c r="K803">
        <f t="shared" si="46"/>
        <v>3232</v>
      </c>
    </row>
    <row r="804" spans="1:11" x14ac:dyDescent="0.25">
      <c r="A804">
        <v>3233</v>
      </c>
      <c r="B804">
        <v>336080.99849999999</v>
      </c>
      <c r="C804">
        <v>3063745.4495999999</v>
      </c>
      <c r="D804" t="s">
        <v>265</v>
      </c>
      <c r="E804" t="str">
        <f>ROUNDUP(B804,3)&amp;"-"&amp;ROUNDUP(C804,3)</f>
        <v>336080.999-3063745.45</v>
      </c>
      <c r="F804" t="str">
        <f>E804&amp;"-"&amp;D804</f>
        <v>336080.999-3063745.45-DHO</v>
      </c>
      <c r="G804">
        <f t="shared" si="45"/>
        <v>3233</v>
      </c>
      <c r="H804" t="e">
        <f>VLOOKUP(G804,#REF!,1,0)</f>
        <v>#REF!</v>
      </c>
      <c r="I804" t="str">
        <f t="shared" si="43"/>
        <v>336080.9985DHO</v>
      </c>
      <c r="J804" t="str">
        <f t="shared" si="44"/>
        <v>3063745.4496DHO</v>
      </c>
      <c r="K804">
        <f t="shared" si="46"/>
        <v>3233</v>
      </c>
    </row>
    <row r="805" spans="1:11" x14ac:dyDescent="0.25">
      <c r="A805">
        <v>3234</v>
      </c>
      <c r="B805">
        <v>336054.2916</v>
      </c>
      <c r="C805">
        <v>3063753.78</v>
      </c>
      <c r="D805" t="s">
        <v>265</v>
      </c>
      <c r="E805" t="str">
        <f>ROUNDUP(B805,3)&amp;"-"&amp;ROUNDUP(C805,3)</f>
        <v>336054.292-3063753.78</v>
      </c>
      <c r="F805" t="str">
        <f>E805&amp;"-"&amp;D805</f>
        <v>336054.292-3063753.78-DHO</v>
      </c>
      <c r="G805">
        <f t="shared" si="45"/>
        <v>3234</v>
      </c>
      <c r="H805" t="e">
        <f>VLOOKUP(G805,#REF!,1,0)</f>
        <v>#REF!</v>
      </c>
      <c r="I805" t="str">
        <f t="shared" si="43"/>
        <v>336054.2916DHO</v>
      </c>
      <c r="J805" t="str">
        <f t="shared" si="44"/>
        <v>3063753.78DHO</v>
      </c>
      <c r="K805">
        <f t="shared" si="46"/>
        <v>3234</v>
      </c>
    </row>
    <row r="806" spans="1:11" x14ac:dyDescent="0.25">
      <c r="A806">
        <v>3235</v>
      </c>
      <c r="B806">
        <v>336033.71830000001</v>
      </c>
      <c r="C806">
        <v>3063760.2332000001</v>
      </c>
      <c r="D806" t="s">
        <v>265</v>
      </c>
      <c r="E806" t="str">
        <f>ROUNDUP(B806,3)&amp;"-"&amp;ROUNDUP(C806,3)</f>
        <v>336033.719-3063760.234</v>
      </c>
      <c r="F806" t="str">
        <f>E806&amp;"-"&amp;D806</f>
        <v>336033.719-3063760.234-DHO</v>
      </c>
      <c r="G806">
        <f t="shared" si="45"/>
        <v>3235</v>
      </c>
      <c r="H806" t="e">
        <f>VLOOKUP(G806,#REF!,1,0)</f>
        <v>#REF!</v>
      </c>
      <c r="I806" t="str">
        <f t="shared" si="43"/>
        <v>336033.7183DHO</v>
      </c>
      <c r="J806" t="str">
        <f t="shared" si="44"/>
        <v>3063760.2332DHO</v>
      </c>
      <c r="K806">
        <f t="shared" si="46"/>
        <v>3235</v>
      </c>
    </row>
    <row r="807" spans="1:11" x14ac:dyDescent="0.25">
      <c r="A807">
        <v>3236</v>
      </c>
      <c r="B807">
        <v>336031.80940000003</v>
      </c>
      <c r="C807">
        <v>3063760.8646</v>
      </c>
      <c r="D807" t="s">
        <v>265</v>
      </c>
      <c r="E807" t="str">
        <f>ROUNDUP(B807,3)&amp;"-"&amp;ROUNDUP(C807,3)</f>
        <v>336031.81-3063760.865</v>
      </c>
      <c r="F807" t="str">
        <f>E807&amp;"-"&amp;D807</f>
        <v>336031.81-3063760.865-DHO</v>
      </c>
      <c r="G807">
        <f t="shared" si="45"/>
        <v>3236</v>
      </c>
      <c r="H807" t="e">
        <f>VLOOKUP(G807,#REF!,1,0)</f>
        <v>#REF!</v>
      </c>
      <c r="I807" t="str">
        <f t="shared" si="43"/>
        <v>336031.8094DHO</v>
      </c>
      <c r="J807" t="str">
        <f t="shared" si="44"/>
        <v>3063760.8646DHO</v>
      </c>
      <c r="K807">
        <f t="shared" si="46"/>
        <v>3236</v>
      </c>
    </row>
    <row r="808" spans="1:11" x14ac:dyDescent="0.25">
      <c r="A808">
        <v>3237</v>
      </c>
      <c r="B808">
        <v>335714.86080000002</v>
      </c>
      <c r="C808">
        <v>3064435.3626000001</v>
      </c>
      <c r="D808" t="s">
        <v>265</v>
      </c>
      <c r="E808" t="str">
        <f>ROUNDUP(B808,3)&amp;"-"&amp;ROUNDUP(C808,3)</f>
        <v>335714.861-3064435.363</v>
      </c>
      <c r="F808" t="str">
        <f>E808&amp;"-"&amp;D808</f>
        <v>335714.861-3064435.363-DHO</v>
      </c>
      <c r="G808">
        <f t="shared" si="45"/>
        <v>3237</v>
      </c>
      <c r="H808" t="e">
        <f>VLOOKUP(G808,#REF!,1,0)</f>
        <v>#REF!</v>
      </c>
      <c r="I808" t="str">
        <f t="shared" ref="I808:I871" si="47">B808&amp;D808</f>
        <v>335714.8608DHO</v>
      </c>
      <c r="J808" t="str">
        <f t="shared" ref="J808:J871" si="48">C808&amp;D808</f>
        <v>3064435.3626DHO</v>
      </c>
      <c r="K808">
        <f t="shared" si="46"/>
        <v>3237</v>
      </c>
    </row>
    <row r="809" spans="1:11" x14ac:dyDescent="0.25">
      <c r="A809">
        <v>3238</v>
      </c>
      <c r="B809">
        <v>335595.93569999997</v>
      </c>
      <c r="C809">
        <v>3064461.3215999999</v>
      </c>
      <c r="D809" t="s">
        <v>265</v>
      </c>
      <c r="E809" t="str">
        <f>ROUNDUP(B809,3)&amp;"-"&amp;ROUNDUP(C809,3)</f>
        <v>335595.936-3064461.322</v>
      </c>
      <c r="F809" t="str">
        <f>E809&amp;"-"&amp;D809</f>
        <v>335595.936-3064461.322-DHO</v>
      </c>
      <c r="G809">
        <f t="shared" si="45"/>
        <v>3238</v>
      </c>
      <c r="H809" t="e">
        <f>VLOOKUP(G809,#REF!,1,0)</f>
        <v>#REF!</v>
      </c>
      <c r="I809" t="str">
        <f t="shared" si="47"/>
        <v>335595.9357DHO</v>
      </c>
      <c r="J809" t="str">
        <f t="shared" si="48"/>
        <v>3064461.3216DHO</v>
      </c>
      <c r="K809">
        <f t="shared" si="46"/>
        <v>3238</v>
      </c>
    </row>
    <row r="810" spans="1:11" x14ac:dyDescent="0.25">
      <c r="A810">
        <v>3239</v>
      </c>
      <c r="B810">
        <v>335765.35560000001</v>
      </c>
      <c r="C810">
        <v>3064724.7418999998</v>
      </c>
      <c r="D810" t="s">
        <v>265</v>
      </c>
      <c r="E810" t="str">
        <f>ROUNDUP(B810,3)&amp;"-"&amp;ROUNDUP(C810,3)</f>
        <v>335765.356-3064724.742</v>
      </c>
      <c r="F810" t="str">
        <f>E810&amp;"-"&amp;D810</f>
        <v>335765.356-3064724.742-DHO</v>
      </c>
      <c r="G810">
        <f t="shared" si="45"/>
        <v>3239</v>
      </c>
      <c r="H810" t="e">
        <f>VLOOKUP(G810,#REF!,1,0)</f>
        <v>#REF!</v>
      </c>
      <c r="I810" t="str">
        <f t="shared" si="47"/>
        <v>335765.3556DHO</v>
      </c>
      <c r="J810" t="str">
        <f t="shared" si="48"/>
        <v>3064724.7419DHO</v>
      </c>
      <c r="K810">
        <f t="shared" si="46"/>
        <v>3239</v>
      </c>
    </row>
    <row r="811" spans="1:11" x14ac:dyDescent="0.25">
      <c r="A811">
        <v>3240</v>
      </c>
      <c r="B811">
        <v>335671.6974</v>
      </c>
      <c r="C811">
        <v>3064907.4293999998</v>
      </c>
      <c r="D811" t="s">
        <v>265</v>
      </c>
      <c r="E811" t="str">
        <f>ROUNDUP(B811,3)&amp;"-"&amp;ROUNDUP(C811,3)</f>
        <v>335671.698-3064907.43</v>
      </c>
      <c r="F811" t="str">
        <f>E811&amp;"-"&amp;D811</f>
        <v>335671.698-3064907.43-DHO</v>
      </c>
      <c r="G811">
        <f t="shared" si="45"/>
        <v>3240</v>
      </c>
      <c r="H811" t="e">
        <f>VLOOKUP(G811,#REF!,1,0)</f>
        <v>#REF!</v>
      </c>
      <c r="I811" t="str">
        <f t="shared" si="47"/>
        <v>335671.6974DHO</v>
      </c>
      <c r="J811" t="str">
        <f t="shared" si="48"/>
        <v>3064907.4294DHO</v>
      </c>
      <c r="K811">
        <f t="shared" si="46"/>
        <v>3240</v>
      </c>
    </row>
    <row r="812" spans="1:11" x14ac:dyDescent="0.25">
      <c r="A812">
        <v>3241</v>
      </c>
      <c r="B812">
        <v>336191.9129</v>
      </c>
      <c r="C812">
        <v>3065309.3470000001</v>
      </c>
      <c r="D812" t="s">
        <v>265</v>
      </c>
      <c r="E812" t="str">
        <f>ROUNDUP(B812,3)&amp;"-"&amp;ROUNDUP(C812,3)</f>
        <v>336191.913-3065309.347</v>
      </c>
      <c r="F812" t="str">
        <f>E812&amp;"-"&amp;D812</f>
        <v>336191.913-3065309.347-DHO</v>
      </c>
      <c r="G812">
        <f t="shared" si="45"/>
        <v>3241</v>
      </c>
      <c r="H812" t="e">
        <f>VLOOKUP(G812,#REF!,1,0)</f>
        <v>#REF!</v>
      </c>
      <c r="I812" t="str">
        <f t="shared" si="47"/>
        <v>336191.9129DHO</v>
      </c>
      <c r="J812" t="str">
        <f t="shared" si="48"/>
        <v>3065309.347DHO</v>
      </c>
      <c r="K812">
        <f t="shared" si="46"/>
        <v>3241</v>
      </c>
    </row>
    <row r="813" spans="1:11" x14ac:dyDescent="0.25">
      <c r="A813">
        <v>3242</v>
      </c>
      <c r="B813" s="5">
        <v>336016.397</v>
      </c>
      <c r="C813" s="5">
        <v>3065361.8689999999</v>
      </c>
      <c r="D813" t="s">
        <v>265</v>
      </c>
      <c r="E813" t="str">
        <f>ROUNDUP(B813,3)&amp;"-"&amp;ROUNDUP(C813,3)</f>
        <v>336016.397-3065361.869</v>
      </c>
      <c r="F813" t="str">
        <f>E813&amp;"-"&amp;D813</f>
        <v>336016.397-3065361.869-DHO</v>
      </c>
      <c r="G813">
        <f t="shared" si="45"/>
        <v>3242</v>
      </c>
      <c r="H813" t="e">
        <f>VLOOKUP(G813,#REF!,1,0)</f>
        <v>#REF!</v>
      </c>
      <c r="I813" t="str">
        <f t="shared" si="47"/>
        <v>336016.397DHO</v>
      </c>
      <c r="J813" t="str">
        <f t="shared" si="48"/>
        <v>3065361.869DHO</v>
      </c>
      <c r="K813">
        <f t="shared" si="46"/>
        <v>3242</v>
      </c>
    </row>
    <row r="814" spans="1:11" x14ac:dyDescent="0.25">
      <c r="A814">
        <v>4001</v>
      </c>
      <c r="B814">
        <v>338341.92099999997</v>
      </c>
      <c r="C814">
        <v>3063898.0844999999</v>
      </c>
      <c r="D814" t="s">
        <v>266</v>
      </c>
      <c r="E814" t="str">
        <f>ROUNDUP(B814,3)&amp;"-"&amp;ROUNDUP(C814,3)</f>
        <v>338341.921-3063898.085</v>
      </c>
      <c r="F814" t="str">
        <f>E814&amp;"-"&amp;D814</f>
        <v>338341.921-3063898.085-GOT</v>
      </c>
      <c r="G814">
        <f t="shared" si="45"/>
        <v>4001</v>
      </c>
      <c r="H814" t="e">
        <f>VLOOKUP(G814,#REF!,1,0)</f>
        <v>#REF!</v>
      </c>
      <c r="I814" t="str">
        <f t="shared" si="47"/>
        <v>338341.921GOT</v>
      </c>
      <c r="J814" t="str">
        <f t="shared" si="48"/>
        <v>3063898.0845GOT</v>
      </c>
      <c r="K814">
        <f t="shared" si="46"/>
        <v>4001</v>
      </c>
    </row>
    <row r="815" spans="1:11" x14ac:dyDescent="0.25">
      <c r="A815">
        <v>4002</v>
      </c>
      <c r="B815">
        <v>336217.0931</v>
      </c>
      <c r="C815">
        <v>3063412.5331000001</v>
      </c>
      <c r="D815" t="s">
        <v>266</v>
      </c>
      <c r="E815" t="str">
        <f>ROUNDUP(B815,3)&amp;"-"&amp;ROUNDUP(C815,3)</f>
        <v>336217.094-3063412.534</v>
      </c>
      <c r="F815" t="str">
        <f>E815&amp;"-"&amp;D815</f>
        <v>336217.094-3063412.534-GOT</v>
      </c>
      <c r="G815">
        <f t="shared" si="45"/>
        <v>4002</v>
      </c>
      <c r="H815" t="e">
        <f>VLOOKUP(G815,#REF!,1,0)</f>
        <v>#REF!</v>
      </c>
      <c r="I815" t="str">
        <f t="shared" si="47"/>
        <v>336217.0931GOT</v>
      </c>
      <c r="J815" t="str">
        <f t="shared" si="48"/>
        <v>3063412.5331GOT</v>
      </c>
      <c r="K815">
        <f t="shared" si="46"/>
        <v>4002</v>
      </c>
    </row>
    <row r="816" spans="1:11" x14ac:dyDescent="0.25">
      <c r="A816">
        <v>4003</v>
      </c>
      <c r="B816">
        <v>336221.29989999998</v>
      </c>
      <c r="C816">
        <v>3063433.7138</v>
      </c>
      <c r="D816" t="s">
        <v>266</v>
      </c>
      <c r="E816" t="str">
        <f>ROUNDUP(B816,3)&amp;"-"&amp;ROUNDUP(C816,3)</f>
        <v>336221.3-3063433.714</v>
      </c>
      <c r="F816" t="str">
        <f>E816&amp;"-"&amp;D816</f>
        <v>336221.3-3063433.714-GOT</v>
      </c>
      <c r="G816">
        <f t="shared" si="45"/>
        <v>4003</v>
      </c>
      <c r="H816" t="e">
        <f>VLOOKUP(G816,#REF!,1,0)</f>
        <v>#REF!</v>
      </c>
      <c r="I816" t="str">
        <f t="shared" si="47"/>
        <v>336221.2999GOT</v>
      </c>
      <c r="J816" t="str">
        <f t="shared" si="48"/>
        <v>3063433.7138GOT</v>
      </c>
      <c r="K816">
        <f t="shared" si="46"/>
        <v>4003</v>
      </c>
    </row>
    <row r="817" spans="1:11" x14ac:dyDescent="0.25">
      <c r="A817">
        <v>4004</v>
      </c>
      <c r="B817">
        <v>336208.88809999998</v>
      </c>
      <c r="C817">
        <v>3063467.9311000002</v>
      </c>
      <c r="D817" t="s">
        <v>266</v>
      </c>
      <c r="E817" t="str">
        <f>ROUNDUP(B817,3)&amp;"-"&amp;ROUNDUP(C817,3)</f>
        <v>336208.889-3063467.932</v>
      </c>
      <c r="F817" t="str">
        <f>E817&amp;"-"&amp;D817</f>
        <v>336208.889-3063467.932-GOT</v>
      </c>
      <c r="G817">
        <f t="shared" si="45"/>
        <v>4004</v>
      </c>
      <c r="H817" t="e">
        <f>VLOOKUP(G817,#REF!,1,0)</f>
        <v>#REF!</v>
      </c>
      <c r="I817" t="str">
        <f t="shared" si="47"/>
        <v>336208.8881GOT</v>
      </c>
      <c r="J817" t="str">
        <f t="shared" si="48"/>
        <v>3063467.9311GOT</v>
      </c>
      <c r="K817">
        <f t="shared" si="46"/>
        <v>4004</v>
      </c>
    </row>
    <row r="818" spans="1:11" x14ac:dyDescent="0.25">
      <c r="A818">
        <v>4005</v>
      </c>
      <c r="B818">
        <v>336279.92109999998</v>
      </c>
      <c r="C818">
        <v>3063463.4819999998</v>
      </c>
      <c r="D818" t="s">
        <v>266</v>
      </c>
      <c r="E818" t="str">
        <f>ROUNDUP(B818,3)&amp;"-"&amp;ROUNDUP(C818,3)</f>
        <v>336279.922-3063463.482</v>
      </c>
      <c r="F818" t="str">
        <f>E818&amp;"-"&amp;D818</f>
        <v>336279.922-3063463.482-GOT</v>
      </c>
      <c r="G818">
        <f t="shared" si="45"/>
        <v>4005</v>
      </c>
      <c r="H818" t="e">
        <f>VLOOKUP(G818,#REF!,1,0)</f>
        <v>#REF!</v>
      </c>
      <c r="I818" t="str">
        <f t="shared" si="47"/>
        <v>336279.9211GOT</v>
      </c>
      <c r="J818" t="str">
        <f t="shared" si="48"/>
        <v>3063463.482GOT</v>
      </c>
      <c r="K818">
        <f t="shared" si="46"/>
        <v>4005</v>
      </c>
    </row>
    <row r="819" spans="1:11" x14ac:dyDescent="0.25">
      <c r="A819">
        <v>4006</v>
      </c>
      <c r="B819">
        <v>336294.84889999998</v>
      </c>
      <c r="C819">
        <v>3063509.4940999998</v>
      </c>
      <c r="D819" t="s">
        <v>266</v>
      </c>
      <c r="E819" t="str">
        <f>ROUNDUP(B819,3)&amp;"-"&amp;ROUNDUP(C819,3)</f>
        <v>336294.849-3063509.495</v>
      </c>
      <c r="F819" t="str">
        <f>E819&amp;"-"&amp;D819</f>
        <v>336294.849-3063509.495-GOT</v>
      </c>
      <c r="G819">
        <f t="shared" si="45"/>
        <v>4006</v>
      </c>
      <c r="H819" t="e">
        <f>VLOOKUP(G819,#REF!,1,0)</f>
        <v>#REF!</v>
      </c>
      <c r="I819" t="str">
        <f t="shared" si="47"/>
        <v>336294.8489GOT</v>
      </c>
      <c r="J819" t="str">
        <f t="shared" si="48"/>
        <v>3063509.4941GOT</v>
      </c>
      <c r="K819">
        <f t="shared" si="46"/>
        <v>4006</v>
      </c>
    </row>
    <row r="820" spans="1:11" x14ac:dyDescent="0.25">
      <c r="A820">
        <v>4007</v>
      </c>
      <c r="B820">
        <v>336320.42259999999</v>
      </c>
      <c r="C820">
        <v>3063603.9849999999</v>
      </c>
      <c r="D820" t="s">
        <v>266</v>
      </c>
      <c r="E820" t="str">
        <f>ROUNDUP(B820,3)&amp;"-"&amp;ROUNDUP(C820,3)</f>
        <v>336320.423-3063603.985</v>
      </c>
      <c r="F820" t="str">
        <f>E820&amp;"-"&amp;D820</f>
        <v>336320.423-3063603.985-GOT</v>
      </c>
      <c r="G820">
        <f t="shared" si="45"/>
        <v>4007</v>
      </c>
      <c r="H820" t="e">
        <f>VLOOKUP(G820,#REF!,1,0)</f>
        <v>#REF!</v>
      </c>
      <c r="I820" t="str">
        <f t="shared" si="47"/>
        <v>336320.4226GOT</v>
      </c>
      <c r="J820" t="str">
        <f t="shared" si="48"/>
        <v>3063603.985GOT</v>
      </c>
      <c r="K820">
        <f t="shared" si="46"/>
        <v>4007</v>
      </c>
    </row>
    <row r="821" spans="1:11" x14ac:dyDescent="0.25">
      <c r="A821">
        <v>4008</v>
      </c>
      <c r="B821">
        <v>336326.40059999999</v>
      </c>
      <c r="C821">
        <v>3063626.0729</v>
      </c>
      <c r="D821" t="s">
        <v>266</v>
      </c>
      <c r="E821" t="str">
        <f>ROUNDUP(B821,3)&amp;"-"&amp;ROUNDUP(C821,3)</f>
        <v>336326.401-3063626.073</v>
      </c>
      <c r="F821" t="str">
        <f>E821&amp;"-"&amp;D821</f>
        <v>336326.401-3063626.073-GOT</v>
      </c>
      <c r="G821">
        <f t="shared" si="45"/>
        <v>4008</v>
      </c>
      <c r="H821" t="e">
        <f>VLOOKUP(G821,#REF!,1,0)</f>
        <v>#REF!</v>
      </c>
      <c r="I821" t="str">
        <f t="shared" si="47"/>
        <v>336326.4006GOT</v>
      </c>
      <c r="J821" t="str">
        <f t="shared" si="48"/>
        <v>3063626.0729GOT</v>
      </c>
      <c r="K821">
        <f t="shared" si="46"/>
        <v>4008</v>
      </c>
    </row>
    <row r="822" spans="1:11" x14ac:dyDescent="0.25">
      <c r="A822">
        <v>4009</v>
      </c>
      <c r="B822">
        <v>336341.51779999997</v>
      </c>
      <c r="C822">
        <v>3063627.372</v>
      </c>
      <c r="D822" t="s">
        <v>266</v>
      </c>
      <c r="E822" t="str">
        <f>ROUNDUP(B822,3)&amp;"-"&amp;ROUNDUP(C822,3)</f>
        <v>336341.518-3063627.372</v>
      </c>
      <c r="F822" t="str">
        <f>E822&amp;"-"&amp;D822</f>
        <v>336341.518-3063627.372-GOT</v>
      </c>
      <c r="G822">
        <f t="shared" si="45"/>
        <v>4009</v>
      </c>
      <c r="H822" t="e">
        <f>VLOOKUP(G822,#REF!,1,0)</f>
        <v>#REF!</v>
      </c>
      <c r="I822" t="str">
        <f t="shared" si="47"/>
        <v>336341.5178GOT</v>
      </c>
      <c r="J822" t="str">
        <f t="shared" si="48"/>
        <v>3063627.372GOT</v>
      </c>
      <c r="K822">
        <f t="shared" si="46"/>
        <v>4009</v>
      </c>
    </row>
    <row r="823" spans="1:11" x14ac:dyDescent="0.25">
      <c r="A823">
        <v>4010</v>
      </c>
      <c r="B823">
        <v>336404.47999999998</v>
      </c>
      <c r="C823">
        <v>3063610.2272999999</v>
      </c>
      <c r="D823" t="s">
        <v>266</v>
      </c>
      <c r="E823" t="str">
        <f>ROUNDUP(B823,3)&amp;"-"&amp;ROUNDUP(C823,3)</f>
        <v>336404.48-3063610.228</v>
      </c>
      <c r="F823" t="str">
        <f>E823&amp;"-"&amp;D823</f>
        <v>336404.48-3063610.228-GOT</v>
      </c>
      <c r="G823">
        <f t="shared" si="45"/>
        <v>4010</v>
      </c>
      <c r="H823" t="e">
        <f>VLOOKUP(G823,#REF!,1,0)</f>
        <v>#REF!</v>
      </c>
      <c r="I823" t="str">
        <f t="shared" si="47"/>
        <v>336404.48GOT</v>
      </c>
      <c r="J823" t="str">
        <f t="shared" si="48"/>
        <v>3063610.2273GOT</v>
      </c>
      <c r="K823">
        <f t="shared" si="46"/>
        <v>4010</v>
      </c>
    </row>
    <row r="824" spans="1:11" x14ac:dyDescent="0.25">
      <c r="A824">
        <v>4011</v>
      </c>
      <c r="B824">
        <v>336482.61349999998</v>
      </c>
      <c r="C824">
        <v>3063589.9687000001</v>
      </c>
      <c r="D824" t="s">
        <v>266</v>
      </c>
      <c r="E824" t="str">
        <f>ROUNDUP(B824,3)&amp;"-"&amp;ROUNDUP(C824,3)</f>
        <v>336482.614-3063589.969</v>
      </c>
      <c r="F824" t="str">
        <f>E824&amp;"-"&amp;D824</f>
        <v>336482.614-3063589.969-GOT</v>
      </c>
      <c r="G824">
        <f t="shared" si="45"/>
        <v>4011</v>
      </c>
      <c r="H824" t="e">
        <f>VLOOKUP(G824,#REF!,1,0)</f>
        <v>#REF!</v>
      </c>
      <c r="I824" t="str">
        <f t="shared" si="47"/>
        <v>336482.6135GOT</v>
      </c>
      <c r="J824" t="str">
        <f t="shared" si="48"/>
        <v>3063589.9687GOT</v>
      </c>
      <c r="K824">
        <f t="shared" si="46"/>
        <v>4011</v>
      </c>
    </row>
    <row r="825" spans="1:11" x14ac:dyDescent="0.25">
      <c r="A825">
        <v>4012</v>
      </c>
      <c r="B825">
        <v>336503.80170000001</v>
      </c>
      <c r="C825">
        <v>3063582.0139000001</v>
      </c>
      <c r="D825" t="s">
        <v>266</v>
      </c>
      <c r="E825" t="str">
        <f>ROUNDUP(B825,3)&amp;"-"&amp;ROUNDUP(C825,3)</f>
        <v>336503.802-3063582.014</v>
      </c>
      <c r="F825" t="str">
        <f>E825&amp;"-"&amp;D825</f>
        <v>336503.802-3063582.014-GOT</v>
      </c>
      <c r="G825">
        <f t="shared" si="45"/>
        <v>4012</v>
      </c>
      <c r="H825" t="e">
        <f>VLOOKUP(G825,#REF!,1,0)</f>
        <v>#REF!</v>
      </c>
      <c r="I825" t="str">
        <f t="shared" si="47"/>
        <v>336503.8017GOT</v>
      </c>
      <c r="J825" t="str">
        <f t="shared" si="48"/>
        <v>3063582.0139GOT</v>
      </c>
      <c r="K825">
        <f t="shared" si="46"/>
        <v>4012</v>
      </c>
    </row>
    <row r="826" spans="1:11" x14ac:dyDescent="0.25">
      <c r="A826">
        <v>4013</v>
      </c>
      <c r="B826">
        <v>336516.38</v>
      </c>
      <c r="C826">
        <v>3063577.2916000001</v>
      </c>
      <c r="D826" t="s">
        <v>266</v>
      </c>
      <c r="E826" t="str">
        <f>ROUNDUP(B826,3)&amp;"-"&amp;ROUNDUP(C826,3)</f>
        <v>336516.38-3063577.292</v>
      </c>
      <c r="F826" t="str">
        <f>E826&amp;"-"&amp;D826</f>
        <v>336516.38-3063577.292-GOT</v>
      </c>
      <c r="G826">
        <f t="shared" si="45"/>
        <v>4013</v>
      </c>
      <c r="H826" t="e">
        <f>VLOOKUP(G826,#REF!,1,0)</f>
        <v>#REF!</v>
      </c>
      <c r="I826" t="str">
        <f t="shared" si="47"/>
        <v>336516.38GOT</v>
      </c>
      <c r="J826" t="str">
        <f t="shared" si="48"/>
        <v>3063577.2916GOT</v>
      </c>
      <c r="K826">
        <f t="shared" si="46"/>
        <v>4013</v>
      </c>
    </row>
    <row r="827" spans="1:11" x14ac:dyDescent="0.25">
      <c r="A827">
        <v>4014</v>
      </c>
      <c r="B827">
        <v>336566.55050000001</v>
      </c>
      <c r="C827">
        <v>3063566.1401999998</v>
      </c>
      <c r="D827" t="s">
        <v>266</v>
      </c>
      <c r="E827" t="str">
        <f>ROUNDUP(B827,3)&amp;"-"&amp;ROUNDUP(C827,3)</f>
        <v>336566.551-3063566.141</v>
      </c>
      <c r="F827" t="str">
        <f>E827&amp;"-"&amp;D827</f>
        <v>336566.551-3063566.141-GOT</v>
      </c>
      <c r="G827">
        <f t="shared" si="45"/>
        <v>4014</v>
      </c>
      <c r="H827" t="e">
        <f>VLOOKUP(G827,#REF!,1,0)</f>
        <v>#REF!</v>
      </c>
      <c r="I827" t="str">
        <f t="shared" si="47"/>
        <v>336566.5505GOT</v>
      </c>
      <c r="J827" t="str">
        <f t="shared" si="48"/>
        <v>3063566.1402GOT</v>
      </c>
      <c r="K827">
        <f t="shared" si="46"/>
        <v>4014</v>
      </c>
    </row>
    <row r="828" spans="1:11" x14ac:dyDescent="0.25">
      <c r="A828">
        <v>4015</v>
      </c>
      <c r="B828">
        <v>336611.99400000001</v>
      </c>
      <c r="C828">
        <v>3063551.5603</v>
      </c>
      <c r="D828" t="s">
        <v>266</v>
      </c>
      <c r="E828" t="str">
        <f>ROUNDUP(B828,3)&amp;"-"&amp;ROUNDUP(C828,3)</f>
        <v>336611.994-3063551.561</v>
      </c>
      <c r="F828" t="str">
        <f>E828&amp;"-"&amp;D828</f>
        <v>336611.994-3063551.561-GOT</v>
      </c>
      <c r="G828">
        <f t="shared" si="45"/>
        <v>4015</v>
      </c>
      <c r="H828" t="e">
        <f>VLOOKUP(G828,#REF!,1,0)</f>
        <v>#REF!</v>
      </c>
      <c r="I828" t="str">
        <f t="shared" si="47"/>
        <v>336611.994GOT</v>
      </c>
      <c r="J828" t="str">
        <f t="shared" si="48"/>
        <v>3063551.5603GOT</v>
      </c>
      <c r="K828">
        <f t="shared" si="46"/>
        <v>4015</v>
      </c>
    </row>
    <row r="829" spans="1:11" x14ac:dyDescent="0.25">
      <c r="A829">
        <v>4016</v>
      </c>
      <c r="B829">
        <v>336639.30989999999</v>
      </c>
      <c r="C829">
        <v>3063537.8061000002</v>
      </c>
      <c r="D829" t="s">
        <v>266</v>
      </c>
      <c r="E829" t="str">
        <f>ROUNDUP(B829,3)&amp;"-"&amp;ROUNDUP(C829,3)</f>
        <v>336639.31-3063537.807</v>
      </c>
      <c r="F829" t="str">
        <f>E829&amp;"-"&amp;D829</f>
        <v>336639.31-3063537.807-GOT</v>
      </c>
      <c r="G829">
        <f>A829</f>
        <v>4016</v>
      </c>
      <c r="H829" t="e">
        <f>VLOOKUP(G829,#REF!,1,0)</f>
        <v>#REF!</v>
      </c>
      <c r="I829" t="str">
        <f>B829&amp;D829</f>
        <v>336639.3099GOT</v>
      </c>
      <c r="J829" t="str">
        <f>C829&amp;D829</f>
        <v>3063537.8061GOT</v>
      </c>
      <c r="K829">
        <f>G829</f>
        <v>4016</v>
      </c>
    </row>
    <row r="830" spans="1:11" x14ac:dyDescent="0.25">
      <c r="A830">
        <v>4017</v>
      </c>
      <c r="B830">
        <v>336695.90019999997</v>
      </c>
      <c r="C830">
        <v>3063525.4049</v>
      </c>
      <c r="D830" t="s">
        <v>266</v>
      </c>
      <c r="E830" t="str">
        <f>ROUNDUP(B830,3)&amp;"-"&amp;ROUNDUP(C830,3)</f>
        <v>336695.901-3063525.405</v>
      </c>
      <c r="F830" t="str">
        <f>E830&amp;"-"&amp;D830</f>
        <v>336695.901-3063525.405-GOT</v>
      </c>
      <c r="G830">
        <f>A830</f>
        <v>4017</v>
      </c>
      <c r="H830" t="e">
        <f>VLOOKUP(G830,#REF!,1,0)</f>
        <v>#REF!</v>
      </c>
      <c r="I830" t="str">
        <f>B830&amp;D830</f>
        <v>336695.9002GOT</v>
      </c>
      <c r="J830" t="str">
        <f>C830&amp;D830</f>
        <v>3063525.4049GOT</v>
      </c>
      <c r="K830">
        <f>G830</f>
        <v>4017</v>
      </c>
    </row>
    <row r="831" spans="1:11" x14ac:dyDescent="0.25">
      <c r="A831">
        <v>4018</v>
      </c>
      <c r="B831">
        <v>336760.44910000003</v>
      </c>
      <c r="C831">
        <v>3063511.4575999998</v>
      </c>
      <c r="D831" t="s">
        <v>266</v>
      </c>
      <c r="E831" t="str">
        <f>ROUNDUP(B831,3)&amp;"-"&amp;ROUNDUP(C831,3)</f>
        <v>336760.45-3063511.458</v>
      </c>
      <c r="F831" t="str">
        <f>E831&amp;"-"&amp;D831</f>
        <v>336760.45-3063511.458-GOT</v>
      </c>
      <c r="G831">
        <f>A831</f>
        <v>4018</v>
      </c>
      <c r="H831" t="e">
        <f>VLOOKUP(G831,#REF!,1,0)</f>
        <v>#REF!</v>
      </c>
      <c r="I831" t="str">
        <f>B831&amp;D831</f>
        <v>336760.4491GOT</v>
      </c>
      <c r="J831" t="str">
        <f>C831&amp;D831</f>
        <v>3063511.4576GOT</v>
      </c>
      <c r="K831">
        <f>G831</f>
        <v>4018</v>
      </c>
    </row>
    <row r="832" spans="1:11" x14ac:dyDescent="0.25">
      <c r="A832">
        <v>4019</v>
      </c>
      <c r="B832">
        <v>336770.57919999998</v>
      </c>
      <c r="C832">
        <v>3063509.2688000002</v>
      </c>
      <c r="D832" t="s">
        <v>266</v>
      </c>
      <c r="E832" t="str">
        <f>ROUNDUP(B832,3)&amp;"-"&amp;ROUNDUP(C832,3)</f>
        <v>336770.58-3063509.269</v>
      </c>
      <c r="F832" t="str">
        <f>E832&amp;"-"&amp;D832</f>
        <v>336770.58-3063509.269-GOT</v>
      </c>
      <c r="G832">
        <f>A832</f>
        <v>4019</v>
      </c>
      <c r="H832" t="e">
        <f>VLOOKUP(G832,#REF!,1,0)</f>
        <v>#REF!</v>
      </c>
      <c r="I832" t="str">
        <f>B832&amp;D832</f>
        <v>336770.5792GOT</v>
      </c>
      <c r="J832" t="str">
        <f>C832&amp;D832</f>
        <v>3063509.2688GOT</v>
      </c>
      <c r="K832">
        <f>G832</f>
        <v>4019</v>
      </c>
    </row>
    <row r="833" spans="1:11" x14ac:dyDescent="0.25">
      <c r="A833">
        <v>4020</v>
      </c>
      <c r="B833">
        <v>336826.01530000003</v>
      </c>
      <c r="C833">
        <v>3063498.0477</v>
      </c>
      <c r="D833" t="s">
        <v>266</v>
      </c>
      <c r="E833" t="str">
        <f>ROUNDUP(B833,3)&amp;"-"&amp;ROUNDUP(C833,3)</f>
        <v>336826.016-3063498.048</v>
      </c>
      <c r="F833" t="str">
        <f>E833&amp;"-"&amp;D833</f>
        <v>336826.016-3063498.048-GOT</v>
      </c>
      <c r="G833">
        <f>A833</f>
        <v>4020</v>
      </c>
      <c r="H833" t="e">
        <f>VLOOKUP(G833,#REF!,1,0)</f>
        <v>#REF!</v>
      </c>
      <c r="I833" t="str">
        <f>B833&amp;D833</f>
        <v>336826.0153GOT</v>
      </c>
      <c r="J833" t="str">
        <f>C833&amp;D833</f>
        <v>3063498.0477GOT</v>
      </c>
      <c r="K833">
        <f>G833</f>
        <v>4020</v>
      </c>
    </row>
    <row r="834" spans="1:11" x14ac:dyDescent="0.25">
      <c r="A834">
        <v>4021</v>
      </c>
      <c r="B834">
        <v>336829.016</v>
      </c>
      <c r="C834">
        <v>3063497.3313000002</v>
      </c>
      <c r="D834" t="s">
        <v>266</v>
      </c>
      <c r="E834" t="str">
        <f>ROUNDUP(B834,3)&amp;"-"&amp;ROUNDUP(C834,3)</f>
        <v>336829.016-3063497.332</v>
      </c>
      <c r="F834" t="str">
        <f>E834&amp;"-"&amp;D834</f>
        <v>336829.016-3063497.332-GOT</v>
      </c>
      <c r="G834">
        <f>A834</f>
        <v>4021</v>
      </c>
      <c r="H834" t="e">
        <f>VLOOKUP(G834,#REF!,1,0)</f>
        <v>#REF!</v>
      </c>
      <c r="I834" t="str">
        <f>B834&amp;D834</f>
        <v>336829.016GOT</v>
      </c>
      <c r="J834" t="str">
        <f>C834&amp;D834</f>
        <v>3063497.3313GOT</v>
      </c>
      <c r="K834">
        <f>G834</f>
        <v>4021</v>
      </c>
    </row>
    <row r="835" spans="1:11" x14ac:dyDescent="0.25">
      <c r="A835">
        <v>4022</v>
      </c>
      <c r="B835">
        <v>336862.17709999997</v>
      </c>
      <c r="C835">
        <v>3063489.4138000002</v>
      </c>
      <c r="D835" t="s">
        <v>266</v>
      </c>
      <c r="E835" t="str">
        <f>ROUNDUP(B835,3)&amp;"-"&amp;ROUNDUP(C835,3)</f>
        <v>336862.178-3063489.414</v>
      </c>
      <c r="F835" t="str">
        <f>E835&amp;"-"&amp;D835</f>
        <v>336862.178-3063489.414-GOT</v>
      </c>
      <c r="G835">
        <f>A835</f>
        <v>4022</v>
      </c>
      <c r="H835" t="e">
        <f>VLOOKUP(G835,#REF!,1,0)</f>
        <v>#REF!</v>
      </c>
      <c r="I835" t="str">
        <f>B835&amp;D835</f>
        <v>336862.1771GOT</v>
      </c>
      <c r="J835" t="str">
        <f>C835&amp;D835</f>
        <v>3063489.4138GOT</v>
      </c>
      <c r="K835">
        <f>G835</f>
        <v>4022</v>
      </c>
    </row>
    <row r="836" spans="1:11" x14ac:dyDescent="0.25">
      <c r="A836">
        <v>4023</v>
      </c>
      <c r="B836">
        <v>336917.54310000001</v>
      </c>
      <c r="C836">
        <v>3063472.9556</v>
      </c>
      <c r="D836" t="s">
        <v>266</v>
      </c>
      <c r="E836" t="str">
        <f>ROUNDUP(B836,3)&amp;"-"&amp;ROUNDUP(C836,3)</f>
        <v>336917.544-3063472.956</v>
      </c>
      <c r="F836" t="str">
        <f>E836&amp;"-"&amp;D836</f>
        <v>336917.544-3063472.956-GOT</v>
      </c>
      <c r="G836">
        <f>A836</f>
        <v>4023</v>
      </c>
      <c r="H836" t="e">
        <f>VLOOKUP(G836,#REF!,1,0)</f>
        <v>#REF!</v>
      </c>
      <c r="I836" t="str">
        <f>B836&amp;D836</f>
        <v>336917.5431GOT</v>
      </c>
      <c r="J836" t="str">
        <f>C836&amp;D836</f>
        <v>3063472.9556GOT</v>
      </c>
      <c r="K836">
        <f>G836</f>
        <v>4023</v>
      </c>
    </row>
    <row r="837" spans="1:11" x14ac:dyDescent="0.25">
      <c r="A837">
        <v>4024</v>
      </c>
      <c r="B837">
        <v>336972.82339999999</v>
      </c>
      <c r="C837">
        <v>3063450.0964000002</v>
      </c>
      <c r="D837" t="s">
        <v>266</v>
      </c>
      <c r="E837" t="str">
        <f>ROUNDUP(B837,3)&amp;"-"&amp;ROUNDUP(C837,3)</f>
        <v>336972.824-3063450.097</v>
      </c>
      <c r="F837" t="str">
        <f>E837&amp;"-"&amp;D837</f>
        <v>336972.824-3063450.097-GOT</v>
      </c>
      <c r="G837">
        <f>A837</f>
        <v>4024</v>
      </c>
      <c r="H837" t="e">
        <f>VLOOKUP(G837,#REF!,1,0)</f>
        <v>#REF!</v>
      </c>
      <c r="I837" t="str">
        <f>B837&amp;D837</f>
        <v>336972.8234GOT</v>
      </c>
      <c r="J837" t="str">
        <f>C837&amp;D837</f>
        <v>3063450.0964GOT</v>
      </c>
      <c r="K837">
        <f>G837</f>
        <v>4024</v>
      </c>
    </row>
    <row r="838" spans="1:11" x14ac:dyDescent="0.25">
      <c r="A838">
        <v>4025</v>
      </c>
      <c r="B838">
        <v>337017.56559999997</v>
      </c>
      <c r="C838">
        <v>3063426.7965000002</v>
      </c>
      <c r="D838" t="s">
        <v>266</v>
      </c>
      <c r="E838" t="str">
        <f>ROUNDUP(B838,3)&amp;"-"&amp;ROUNDUP(C838,3)</f>
        <v>337017.566-3063426.797</v>
      </c>
      <c r="F838" t="str">
        <f>E838&amp;"-"&amp;D838</f>
        <v>337017.566-3063426.797-GOT</v>
      </c>
      <c r="G838">
        <f>A838</f>
        <v>4025</v>
      </c>
      <c r="H838" t="e">
        <f>VLOOKUP(G838,#REF!,1,0)</f>
        <v>#REF!</v>
      </c>
      <c r="I838" t="str">
        <f>B838&amp;D838</f>
        <v>337017.5656GOT</v>
      </c>
      <c r="J838" t="str">
        <f>C838&amp;D838</f>
        <v>3063426.7965GOT</v>
      </c>
      <c r="K838">
        <f>G838</f>
        <v>4025</v>
      </c>
    </row>
    <row r="839" spans="1:11" x14ac:dyDescent="0.25">
      <c r="A839">
        <v>4026</v>
      </c>
      <c r="B839">
        <v>337060.38929999998</v>
      </c>
      <c r="C839">
        <v>3063391.2995000002</v>
      </c>
      <c r="D839" t="s">
        <v>266</v>
      </c>
      <c r="E839" t="str">
        <f>ROUNDUP(B839,3)&amp;"-"&amp;ROUNDUP(C839,3)</f>
        <v>337060.39-3063391.3</v>
      </c>
      <c r="F839" t="str">
        <f>E839&amp;"-"&amp;D839</f>
        <v>337060.39-3063391.3-GOT</v>
      </c>
      <c r="G839">
        <f>A839</f>
        <v>4026</v>
      </c>
      <c r="H839" t="e">
        <f>VLOOKUP(G839,#REF!,1,0)</f>
        <v>#REF!</v>
      </c>
      <c r="I839" t="str">
        <f>B839&amp;D839</f>
        <v>337060.3893GOT</v>
      </c>
      <c r="J839" t="str">
        <f>C839&amp;D839</f>
        <v>3063391.2995GOT</v>
      </c>
      <c r="K839">
        <f>G839</f>
        <v>4026</v>
      </c>
    </row>
    <row r="840" spans="1:11" x14ac:dyDescent="0.25">
      <c r="A840">
        <v>4027</v>
      </c>
      <c r="B840">
        <v>337107.35509999999</v>
      </c>
      <c r="C840">
        <v>3063359.2393</v>
      </c>
      <c r="D840" t="s">
        <v>266</v>
      </c>
      <c r="E840" t="str">
        <f>ROUNDUP(B840,3)&amp;"-"&amp;ROUNDUP(C840,3)</f>
        <v>337107.356-3063359.24</v>
      </c>
      <c r="F840" t="str">
        <f>E840&amp;"-"&amp;D840</f>
        <v>337107.356-3063359.24-GOT</v>
      </c>
      <c r="G840">
        <f>A840</f>
        <v>4027</v>
      </c>
      <c r="H840" t="e">
        <f>VLOOKUP(G840,#REF!,1,0)</f>
        <v>#REF!</v>
      </c>
      <c r="I840" t="str">
        <f>B840&amp;D840</f>
        <v>337107.3551GOT</v>
      </c>
      <c r="J840" t="str">
        <f>C840&amp;D840</f>
        <v>3063359.2393GOT</v>
      </c>
      <c r="K840">
        <f>G840</f>
        <v>4027</v>
      </c>
    </row>
    <row r="841" spans="1:11" x14ac:dyDescent="0.25">
      <c r="A841">
        <v>4028</v>
      </c>
      <c r="B841">
        <v>337144.00150000001</v>
      </c>
      <c r="C841">
        <v>3063299.3788000001</v>
      </c>
      <c r="D841" t="s">
        <v>266</v>
      </c>
      <c r="E841" t="str">
        <f>ROUNDUP(B841,3)&amp;"-"&amp;ROUNDUP(C841,3)</f>
        <v>337144.002-3063299.379</v>
      </c>
      <c r="F841" t="str">
        <f>E841&amp;"-"&amp;D841</f>
        <v>337144.002-3063299.379-GOT</v>
      </c>
      <c r="G841">
        <f>A841</f>
        <v>4028</v>
      </c>
      <c r="H841" t="e">
        <f>VLOOKUP(G841,#REF!,1,0)</f>
        <v>#REF!</v>
      </c>
      <c r="I841" t="str">
        <f>B841&amp;D841</f>
        <v>337144.0015GOT</v>
      </c>
      <c r="J841" t="str">
        <f>C841&amp;D841</f>
        <v>3063299.3788GOT</v>
      </c>
      <c r="K841">
        <f>G841</f>
        <v>4028</v>
      </c>
    </row>
    <row r="842" spans="1:11" x14ac:dyDescent="0.25">
      <c r="A842">
        <v>4029</v>
      </c>
      <c r="B842">
        <v>337175.99930000002</v>
      </c>
      <c r="C842">
        <v>3063241.9086000002</v>
      </c>
      <c r="D842" t="s">
        <v>266</v>
      </c>
      <c r="E842" t="str">
        <f>ROUNDUP(B842,3)&amp;"-"&amp;ROUNDUP(C842,3)</f>
        <v>337176-3063241.909</v>
      </c>
      <c r="F842" t="str">
        <f>E842&amp;"-"&amp;D842</f>
        <v>337176-3063241.909-GOT</v>
      </c>
      <c r="G842">
        <f>A842</f>
        <v>4029</v>
      </c>
      <c r="H842" t="e">
        <f>VLOOKUP(G842,#REF!,1,0)</f>
        <v>#REF!</v>
      </c>
      <c r="I842" t="str">
        <f>B842&amp;D842</f>
        <v>337175.9993GOT</v>
      </c>
      <c r="J842" t="str">
        <f>C842&amp;D842</f>
        <v>3063241.9086GOT</v>
      </c>
      <c r="K842">
        <f>G842</f>
        <v>4029</v>
      </c>
    </row>
    <row r="843" spans="1:11" x14ac:dyDescent="0.25">
      <c r="A843">
        <v>4030</v>
      </c>
      <c r="B843">
        <v>337179.95909999998</v>
      </c>
      <c r="C843">
        <v>3063232.0879000002</v>
      </c>
      <c r="D843" t="s">
        <v>266</v>
      </c>
      <c r="E843" t="str">
        <f>ROUNDUP(B843,3)&amp;"-"&amp;ROUNDUP(C843,3)</f>
        <v>337179.96-3063232.088</v>
      </c>
      <c r="F843" t="str">
        <f>E843&amp;"-"&amp;D843</f>
        <v>337179.96-3063232.088-GOT</v>
      </c>
      <c r="G843">
        <f>A843</f>
        <v>4030</v>
      </c>
      <c r="H843" t="e">
        <f>VLOOKUP(G843,#REF!,1,0)</f>
        <v>#REF!</v>
      </c>
      <c r="I843" t="str">
        <f>B843&amp;D843</f>
        <v>337179.9591GOT</v>
      </c>
      <c r="J843" t="str">
        <f>C843&amp;D843</f>
        <v>3063232.0879GOT</v>
      </c>
      <c r="K843">
        <f>G843</f>
        <v>4030</v>
      </c>
    </row>
    <row r="844" spans="1:11" x14ac:dyDescent="0.25">
      <c r="A844">
        <v>4031</v>
      </c>
      <c r="B844">
        <v>337198.65240000002</v>
      </c>
      <c r="C844">
        <v>3063185.7275</v>
      </c>
      <c r="D844" t="s">
        <v>266</v>
      </c>
      <c r="E844" t="str">
        <f>ROUNDUP(B844,3)&amp;"-"&amp;ROUNDUP(C844,3)</f>
        <v>337198.653-3063185.728</v>
      </c>
      <c r="F844" t="str">
        <f>E844&amp;"-"&amp;D844</f>
        <v>337198.653-3063185.728-GOT</v>
      </c>
      <c r="G844">
        <f>A844</f>
        <v>4031</v>
      </c>
      <c r="H844" t="e">
        <f>VLOOKUP(G844,#REF!,1,0)</f>
        <v>#REF!</v>
      </c>
      <c r="I844" t="str">
        <f>B844&amp;D844</f>
        <v>337198.6524GOT</v>
      </c>
      <c r="J844" t="str">
        <f>C844&amp;D844</f>
        <v>3063185.7275GOT</v>
      </c>
      <c r="K844">
        <f>G844</f>
        <v>4031</v>
      </c>
    </row>
    <row r="845" spans="1:11" x14ac:dyDescent="0.25">
      <c r="A845">
        <v>4032</v>
      </c>
      <c r="B845">
        <v>337241.91360000003</v>
      </c>
      <c r="C845">
        <v>3063182.8201000001</v>
      </c>
      <c r="D845" t="s">
        <v>266</v>
      </c>
      <c r="E845" t="str">
        <f>ROUNDUP(B845,3)&amp;"-"&amp;ROUNDUP(C845,3)</f>
        <v>337241.914-3063182.821</v>
      </c>
      <c r="F845" t="str">
        <f>E845&amp;"-"&amp;D845</f>
        <v>337241.914-3063182.821-GOT</v>
      </c>
      <c r="G845">
        <f>A845</f>
        <v>4032</v>
      </c>
      <c r="H845" t="e">
        <f>VLOOKUP(G845,#REF!,1,0)</f>
        <v>#REF!</v>
      </c>
      <c r="I845" t="str">
        <f>B845&amp;D845</f>
        <v>337241.9136GOT</v>
      </c>
      <c r="J845" t="str">
        <f>C845&amp;D845</f>
        <v>3063182.8201GOT</v>
      </c>
      <c r="K845">
        <f>G845</f>
        <v>4032</v>
      </c>
    </row>
    <row r="846" spans="1:11" x14ac:dyDescent="0.25">
      <c r="A846">
        <v>4033</v>
      </c>
      <c r="B846">
        <v>337247.03169999999</v>
      </c>
      <c r="C846">
        <v>3063128.0377000002</v>
      </c>
      <c r="D846" t="s">
        <v>266</v>
      </c>
      <c r="E846" t="str">
        <f>ROUNDUP(B846,3)&amp;"-"&amp;ROUNDUP(C846,3)</f>
        <v>337247.032-3063128.038</v>
      </c>
      <c r="F846" t="str">
        <f>E846&amp;"-"&amp;D846</f>
        <v>337247.032-3063128.038-GOT</v>
      </c>
      <c r="G846">
        <f>A846</f>
        <v>4033</v>
      </c>
      <c r="H846" t="e">
        <f>VLOOKUP(G846,#REF!,1,0)</f>
        <v>#REF!</v>
      </c>
      <c r="I846" t="str">
        <f>B846&amp;D846</f>
        <v>337247.0317GOT</v>
      </c>
      <c r="J846" t="str">
        <f>C846&amp;D846</f>
        <v>3063128.0377GOT</v>
      </c>
      <c r="K846">
        <f>G846</f>
        <v>4033</v>
      </c>
    </row>
    <row r="847" spans="1:11" x14ac:dyDescent="0.25">
      <c r="A847">
        <v>4034</v>
      </c>
      <c r="B847">
        <v>337251.55790000001</v>
      </c>
      <c r="C847">
        <v>3063029.0258999998</v>
      </c>
      <c r="D847" t="s">
        <v>266</v>
      </c>
      <c r="E847" t="str">
        <f>ROUNDUP(B847,3)&amp;"-"&amp;ROUNDUP(C847,3)</f>
        <v>337251.558-3063029.026</v>
      </c>
      <c r="F847" t="str">
        <f>E847&amp;"-"&amp;D847</f>
        <v>337251.558-3063029.026-GOT</v>
      </c>
      <c r="G847">
        <f>A847</f>
        <v>4034</v>
      </c>
      <c r="H847" t="e">
        <f>VLOOKUP(G847,#REF!,1,0)</f>
        <v>#REF!</v>
      </c>
      <c r="I847" t="str">
        <f>B847&amp;D847</f>
        <v>337251.5579GOT</v>
      </c>
      <c r="J847" t="str">
        <f>C847&amp;D847</f>
        <v>3063029.0259GOT</v>
      </c>
      <c r="K847">
        <f>G847</f>
        <v>4034</v>
      </c>
    </row>
    <row r="848" spans="1:11" x14ac:dyDescent="0.25">
      <c r="A848">
        <v>4035</v>
      </c>
      <c r="B848">
        <v>337259.20500000002</v>
      </c>
      <c r="C848">
        <v>3062900.8679</v>
      </c>
      <c r="D848" t="s">
        <v>266</v>
      </c>
      <c r="E848" t="str">
        <f>ROUNDUP(B848,3)&amp;"-"&amp;ROUNDUP(C848,3)</f>
        <v>337259.205-3062900.868</v>
      </c>
      <c r="F848" t="str">
        <f>E848&amp;"-"&amp;D848</f>
        <v>337259.205-3062900.868-GOT</v>
      </c>
      <c r="G848">
        <f>A848</f>
        <v>4035</v>
      </c>
      <c r="H848" t="e">
        <f>VLOOKUP(G848,#REF!,1,0)</f>
        <v>#REF!</v>
      </c>
      <c r="I848" t="str">
        <f>B848&amp;D848</f>
        <v>337259.205GOT</v>
      </c>
      <c r="J848" t="str">
        <f>C848&amp;D848</f>
        <v>3062900.8679GOT</v>
      </c>
      <c r="K848">
        <f>G848</f>
        <v>4035</v>
      </c>
    </row>
    <row r="849" spans="1:11" x14ac:dyDescent="0.25">
      <c r="A849">
        <v>4036</v>
      </c>
      <c r="B849">
        <v>337258.78619999997</v>
      </c>
      <c r="C849">
        <v>3062782.1298000002</v>
      </c>
      <c r="D849" t="s">
        <v>266</v>
      </c>
      <c r="E849" t="str">
        <f>ROUNDUP(B849,3)&amp;"-"&amp;ROUNDUP(C849,3)</f>
        <v>337258.787-3062782.13</v>
      </c>
      <c r="F849" t="str">
        <f>E849&amp;"-"&amp;D849</f>
        <v>337258.787-3062782.13-GOT</v>
      </c>
      <c r="G849">
        <f>A849</f>
        <v>4036</v>
      </c>
      <c r="H849" t="e">
        <f>VLOOKUP(G849,#REF!,1,0)</f>
        <v>#REF!</v>
      </c>
      <c r="I849" t="str">
        <f>B849&amp;D849</f>
        <v>337258.7862GOT</v>
      </c>
      <c r="J849" t="str">
        <f>C849&amp;D849</f>
        <v>3062782.1298GOT</v>
      </c>
      <c r="K849">
        <f>G849</f>
        <v>4036</v>
      </c>
    </row>
    <row r="850" spans="1:11" x14ac:dyDescent="0.25">
      <c r="A850">
        <v>4037</v>
      </c>
      <c r="B850">
        <v>337258.74089999998</v>
      </c>
      <c r="C850">
        <v>3062726.6252000001</v>
      </c>
      <c r="D850" t="s">
        <v>266</v>
      </c>
      <c r="E850" t="str">
        <f>ROUNDUP(B850,3)&amp;"-"&amp;ROUNDUP(C850,3)</f>
        <v>337258.741-3062726.626</v>
      </c>
      <c r="F850" t="str">
        <f>E850&amp;"-"&amp;D850</f>
        <v>337258.741-3062726.626-GOT</v>
      </c>
      <c r="G850">
        <f>A850</f>
        <v>4037</v>
      </c>
      <c r="H850" t="e">
        <f>VLOOKUP(G850,#REF!,1,0)</f>
        <v>#REF!</v>
      </c>
      <c r="I850" t="str">
        <f>B850&amp;D850</f>
        <v>337258.7409GOT</v>
      </c>
      <c r="J850" t="str">
        <f>C850&amp;D850</f>
        <v>3062726.6252GOT</v>
      </c>
      <c r="K850">
        <f>G850</f>
        <v>4037</v>
      </c>
    </row>
    <row r="851" spans="1:11" x14ac:dyDescent="0.25">
      <c r="A851">
        <v>4038</v>
      </c>
      <c r="B851">
        <v>337258.71019999997</v>
      </c>
      <c r="C851">
        <v>3062688.9975999999</v>
      </c>
      <c r="D851" t="s">
        <v>266</v>
      </c>
      <c r="E851" t="str">
        <f>ROUNDUP(B851,3)&amp;"-"&amp;ROUNDUP(C851,3)</f>
        <v>337258.711-3062688.998</v>
      </c>
      <c r="F851" t="str">
        <f>E851&amp;"-"&amp;D851</f>
        <v>337258.711-3062688.998-GOT</v>
      </c>
      <c r="G851">
        <f>A851</f>
        <v>4038</v>
      </c>
      <c r="H851" t="e">
        <f>VLOOKUP(G851,#REF!,1,0)</f>
        <v>#REF!</v>
      </c>
      <c r="I851" t="str">
        <f>B851&amp;D851</f>
        <v>337258.7102GOT</v>
      </c>
      <c r="J851" t="str">
        <f>C851&amp;D851</f>
        <v>3062688.9976GOT</v>
      </c>
      <c r="K851">
        <f>G851</f>
        <v>4038</v>
      </c>
    </row>
    <row r="852" spans="1:11" x14ac:dyDescent="0.25">
      <c r="A852">
        <v>4039</v>
      </c>
      <c r="B852">
        <v>337259.1482</v>
      </c>
      <c r="C852">
        <v>3062634.2757000001</v>
      </c>
      <c r="D852" t="s">
        <v>266</v>
      </c>
      <c r="E852" t="str">
        <f>ROUNDUP(B852,3)&amp;"-"&amp;ROUNDUP(C852,3)</f>
        <v>337259.149-3062634.276</v>
      </c>
      <c r="F852" t="str">
        <f>E852&amp;"-"&amp;D852</f>
        <v>337259.149-3062634.276-GOT</v>
      </c>
      <c r="G852">
        <f>A852</f>
        <v>4039</v>
      </c>
      <c r="H852" t="e">
        <f>VLOOKUP(G852,#REF!,1,0)</f>
        <v>#REF!</v>
      </c>
      <c r="I852" t="str">
        <f>B852&amp;D852</f>
        <v>337259.1482GOT</v>
      </c>
      <c r="J852" t="str">
        <f>C852&amp;D852</f>
        <v>3062634.2757GOT</v>
      </c>
      <c r="K852">
        <f>G852</f>
        <v>4039</v>
      </c>
    </row>
    <row r="853" spans="1:11" x14ac:dyDescent="0.25">
      <c r="A853">
        <v>4040</v>
      </c>
      <c r="B853">
        <v>337261.78639999998</v>
      </c>
      <c r="C853">
        <v>3062569.0465000002</v>
      </c>
      <c r="D853" t="s">
        <v>266</v>
      </c>
      <c r="E853" t="str">
        <f>ROUNDUP(B853,3)&amp;"-"&amp;ROUNDUP(C853,3)</f>
        <v>337261.787-3062569.047</v>
      </c>
      <c r="F853" t="str">
        <f>E853&amp;"-"&amp;D853</f>
        <v>337261.787-3062569.047-GOT</v>
      </c>
      <c r="G853">
        <f>A853</f>
        <v>4040</v>
      </c>
      <c r="H853" t="e">
        <f>VLOOKUP(G853,#REF!,1,0)</f>
        <v>#REF!</v>
      </c>
      <c r="I853" t="str">
        <f>B853&amp;D853</f>
        <v>337261.7864GOT</v>
      </c>
      <c r="J853" t="str">
        <f>C853&amp;D853</f>
        <v>3062569.0465GOT</v>
      </c>
      <c r="K853">
        <f>G853</f>
        <v>4040</v>
      </c>
    </row>
    <row r="854" spans="1:11" x14ac:dyDescent="0.25">
      <c r="A854">
        <v>4041</v>
      </c>
      <c r="B854">
        <v>337289.6691</v>
      </c>
      <c r="C854">
        <v>3062466.2252000002</v>
      </c>
      <c r="D854" t="s">
        <v>266</v>
      </c>
      <c r="E854" t="str">
        <f>ROUNDUP(B854,3)&amp;"-"&amp;ROUNDUP(C854,3)</f>
        <v>337289.67-3062466.226</v>
      </c>
      <c r="F854" t="str">
        <f>E854&amp;"-"&amp;D854</f>
        <v>337289.67-3062466.226-GOT</v>
      </c>
      <c r="G854">
        <f>A854</f>
        <v>4041</v>
      </c>
      <c r="H854" t="e">
        <f>VLOOKUP(G854,#REF!,1,0)</f>
        <v>#REF!</v>
      </c>
      <c r="I854" t="str">
        <f>B854&amp;D854</f>
        <v>337289.6691GOT</v>
      </c>
      <c r="J854" t="str">
        <f>C854&amp;D854</f>
        <v>3062466.2252GOT</v>
      </c>
      <c r="K854">
        <f>G854</f>
        <v>4041</v>
      </c>
    </row>
    <row r="855" spans="1:11" x14ac:dyDescent="0.25">
      <c r="A855">
        <v>4042</v>
      </c>
      <c r="B855">
        <v>337351.9068</v>
      </c>
      <c r="C855">
        <v>3062394.3769</v>
      </c>
      <c r="D855" t="s">
        <v>266</v>
      </c>
      <c r="E855" t="str">
        <f>ROUNDUP(B855,3)&amp;"-"&amp;ROUNDUP(C855,3)</f>
        <v>337351.907-3062394.377</v>
      </c>
      <c r="F855" t="str">
        <f>E855&amp;"-"&amp;D855</f>
        <v>337351.907-3062394.377-GOT</v>
      </c>
      <c r="G855">
        <f>A855</f>
        <v>4042</v>
      </c>
      <c r="H855" t="e">
        <f>VLOOKUP(G855,#REF!,1,0)</f>
        <v>#REF!</v>
      </c>
      <c r="I855" t="str">
        <f>B855&amp;D855</f>
        <v>337351.9068GOT</v>
      </c>
      <c r="J855" t="str">
        <f>C855&amp;D855</f>
        <v>3062394.3769GOT</v>
      </c>
      <c r="K855">
        <f>G855</f>
        <v>4042</v>
      </c>
    </row>
    <row r="856" spans="1:11" x14ac:dyDescent="0.25">
      <c r="A856">
        <v>4043</v>
      </c>
      <c r="B856">
        <v>337392.62819999998</v>
      </c>
      <c r="C856">
        <v>3062376.3695</v>
      </c>
      <c r="D856" t="s">
        <v>266</v>
      </c>
      <c r="E856" t="str">
        <f>ROUNDUP(B856,3)&amp;"-"&amp;ROUNDUP(C856,3)</f>
        <v>337392.629-3062376.37</v>
      </c>
      <c r="F856" t="str">
        <f>E856&amp;"-"&amp;D856</f>
        <v>337392.629-3062376.37-GOT</v>
      </c>
      <c r="G856">
        <f>A856</f>
        <v>4043</v>
      </c>
      <c r="H856" t="e">
        <f>VLOOKUP(G856,#REF!,1,0)</f>
        <v>#REF!</v>
      </c>
      <c r="I856" t="str">
        <f>B856&amp;D856</f>
        <v>337392.6282GOT</v>
      </c>
      <c r="J856" t="str">
        <f>C856&amp;D856</f>
        <v>3062376.3695GOT</v>
      </c>
      <c r="K856">
        <f>G856</f>
        <v>4043</v>
      </c>
    </row>
    <row r="857" spans="1:11" x14ac:dyDescent="0.25">
      <c r="A857">
        <v>4044</v>
      </c>
      <c r="B857">
        <v>337439.06050000002</v>
      </c>
      <c r="C857">
        <v>3062347.8080000002</v>
      </c>
      <c r="D857" t="s">
        <v>266</v>
      </c>
      <c r="E857" t="str">
        <f>ROUNDUP(B857,3)&amp;"-"&amp;ROUNDUP(C857,3)</f>
        <v>337439.061-3062347.808</v>
      </c>
      <c r="F857" t="str">
        <f>E857&amp;"-"&amp;D857</f>
        <v>337439.061-3062347.808-GOT</v>
      </c>
      <c r="G857">
        <f>A857</f>
        <v>4044</v>
      </c>
      <c r="H857" t="e">
        <f>VLOOKUP(G857,#REF!,1,0)</f>
        <v>#REF!</v>
      </c>
      <c r="I857" t="str">
        <f>B857&amp;D857</f>
        <v>337439.0605GOT</v>
      </c>
      <c r="J857" t="str">
        <f>C857&amp;D857</f>
        <v>3062347.808GOT</v>
      </c>
      <c r="K857">
        <f>G857</f>
        <v>4044</v>
      </c>
    </row>
    <row r="858" spans="1:11" x14ac:dyDescent="0.25">
      <c r="A858">
        <v>4045</v>
      </c>
      <c r="B858">
        <v>337450.94640000002</v>
      </c>
      <c r="C858">
        <v>3062345.2337000002</v>
      </c>
      <c r="D858" t="s">
        <v>266</v>
      </c>
      <c r="E858" t="str">
        <f>ROUNDUP(B858,3)&amp;"-"&amp;ROUNDUP(C858,3)</f>
        <v>337450.947-3062345.234</v>
      </c>
      <c r="F858" t="str">
        <f>E858&amp;"-"&amp;D858</f>
        <v>337450.947-3062345.234-GOT</v>
      </c>
      <c r="G858">
        <f>A858</f>
        <v>4045</v>
      </c>
      <c r="H858" t="e">
        <f>VLOOKUP(G858,#REF!,1,0)</f>
        <v>#REF!</v>
      </c>
      <c r="I858" t="str">
        <f>B858&amp;D858</f>
        <v>337450.9464GOT</v>
      </c>
      <c r="J858" t="str">
        <f>C858&amp;D858</f>
        <v>3062345.2337GOT</v>
      </c>
      <c r="K858">
        <f>G858</f>
        <v>4045</v>
      </c>
    </row>
    <row r="859" spans="1:11" x14ac:dyDescent="0.25">
      <c r="A859">
        <v>4046</v>
      </c>
      <c r="B859">
        <v>337502.0772</v>
      </c>
      <c r="C859">
        <v>3062334.1597000002</v>
      </c>
      <c r="D859" t="s">
        <v>266</v>
      </c>
      <c r="E859" t="str">
        <f>ROUNDUP(B859,3)&amp;"-"&amp;ROUNDUP(C859,3)</f>
        <v>337502.078-3062334.16</v>
      </c>
      <c r="F859" t="str">
        <f>E859&amp;"-"&amp;D859</f>
        <v>337502.078-3062334.16-GOT</v>
      </c>
      <c r="G859">
        <f>A859</f>
        <v>4046</v>
      </c>
      <c r="H859" t="e">
        <f>VLOOKUP(G859,#REF!,1,0)</f>
        <v>#REF!</v>
      </c>
      <c r="I859" t="str">
        <f>B859&amp;D859</f>
        <v>337502.0772GOT</v>
      </c>
      <c r="J859" t="str">
        <f>C859&amp;D859</f>
        <v>3062334.1597GOT</v>
      </c>
      <c r="K859">
        <f>G859</f>
        <v>4046</v>
      </c>
    </row>
    <row r="860" spans="1:11" x14ac:dyDescent="0.25">
      <c r="A860">
        <v>4047</v>
      </c>
      <c r="B860">
        <v>337538.3051</v>
      </c>
      <c r="C860">
        <v>3062330.1831999999</v>
      </c>
      <c r="D860" t="s">
        <v>266</v>
      </c>
      <c r="E860" t="str">
        <f>ROUNDUP(B860,3)&amp;"-"&amp;ROUNDUP(C860,3)</f>
        <v>337538.306-3062330.184</v>
      </c>
      <c r="F860" t="str">
        <f>E860&amp;"-"&amp;D860</f>
        <v>337538.306-3062330.184-GOT</v>
      </c>
      <c r="G860">
        <f>A860</f>
        <v>4047</v>
      </c>
      <c r="H860" t="e">
        <f>VLOOKUP(G860,#REF!,1,0)</f>
        <v>#REF!</v>
      </c>
      <c r="I860" t="str">
        <f>B860&amp;D860</f>
        <v>337538.3051GOT</v>
      </c>
      <c r="J860" t="str">
        <f>C860&amp;D860</f>
        <v>3062330.1832GOT</v>
      </c>
      <c r="K860">
        <f>G860</f>
        <v>4047</v>
      </c>
    </row>
    <row r="861" spans="1:11" x14ac:dyDescent="0.25">
      <c r="A861">
        <v>4048</v>
      </c>
      <c r="B861">
        <v>337538.66970000003</v>
      </c>
      <c r="C861">
        <v>3062342.1749</v>
      </c>
      <c r="D861" t="s">
        <v>266</v>
      </c>
      <c r="E861" t="str">
        <f>ROUNDUP(B861,3)&amp;"-"&amp;ROUNDUP(C861,3)</f>
        <v>337538.67-3062342.175</v>
      </c>
      <c r="F861" t="str">
        <f>E861&amp;"-"&amp;D861</f>
        <v>337538.67-3062342.175-GOT</v>
      </c>
      <c r="G861">
        <f>A861</f>
        <v>4048</v>
      </c>
      <c r="H861" t="e">
        <f>VLOOKUP(G861,#REF!,1,0)</f>
        <v>#REF!</v>
      </c>
      <c r="I861" t="str">
        <f>B861&amp;D861</f>
        <v>337538.6697GOT</v>
      </c>
      <c r="J861" t="str">
        <f>C861&amp;D861</f>
        <v>3062342.1749GOT</v>
      </c>
      <c r="K861">
        <f>G861</f>
        <v>4048</v>
      </c>
    </row>
    <row r="862" spans="1:11" x14ac:dyDescent="0.25">
      <c r="A862">
        <v>4049</v>
      </c>
      <c r="B862">
        <v>337540.39260000002</v>
      </c>
      <c r="C862">
        <v>3062398.8429</v>
      </c>
      <c r="D862" t="s">
        <v>266</v>
      </c>
      <c r="E862" t="str">
        <f>ROUNDUP(B862,3)&amp;"-"&amp;ROUNDUP(C862,3)</f>
        <v>337540.393-3062398.843</v>
      </c>
      <c r="F862" t="str">
        <f>E862&amp;"-"&amp;D862</f>
        <v>337540.393-3062398.843-GOT</v>
      </c>
      <c r="G862">
        <f>A862</f>
        <v>4049</v>
      </c>
      <c r="H862" t="e">
        <f>VLOOKUP(G862,#REF!,1,0)</f>
        <v>#REF!</v>
      </c>
      <c r="I862" t="str">
        <f>B862&amp;D862</f>
        <v>337540.3926GOT</v>
      </c>
      <c r="J862" t="str">
        <f>C862&amp;D862</f>
        <v>3062398.8429GOT</v>
      </c>
      <c r="K862">
        <f>G862</f>
        <v>4049</v>
      </c>
    </row>
    <row r="863" spans="1:11" x14ac:dyDescent="0.25">
      <c r="A863">
        <v>4050</v>
      </c>
      <c r="B863">
        <v>337555.77120000002</v>
      </c>
      <c r="C863">
        <v>3062498.7577999998</v>
      </c>
      <c r="D863" t="s">
        <v>266</v>
      </c>
      <c r="E863" t="str">
        <f>ROUNDUP(B863,3)&amp;"-"&amp;ROUNDUP(C863,3)</f>
        <v>337555.772-3062498.758</v>
      </c>
      <c r="F863" t="str">
        <f>E863&amp;"-"&amp;D863</f>
        <v>337555.772-3062498.758-GOT</v>
      </c>
      <c r="G863">
        <f>A863</f>
        <v>4050</v>
      </c>
      <c r="H863" t="e">
        <f>VLOOKUP(G863,#REF!,1,0)</f>
        <v>#REF!</v>
      </c>
      <c r="I863" t="str">
        <f>B863&amp;D863</f>
        <v>337555.7712GOT</v>
      </c>
      <c r="J863" t="str">
        <f>C863&amp;D863</f>
        <v>3062498.7578GOT</v>
      </c>
      <c r="K863">
        <f>G863</f>
        <v>4050</v>
      </c>
    </row>
    <row r="864" spans="1:11" x14ac:dyDescent="0.25">
      <c r="A864">
        <v>4051</v>
      </c>
      <c r="B864">
        <v>337591.11949999997</v>
      </c>
      <c r="C864">
        <v>3062604.2259999998</v>
      </c>
      <c r="D864" t="s">
        <v>266</v>
      </c>
      <c r="E864" t="str">
        <f>ROUNDUP(B864,3)&amp;"-"&amp;ROUNDUP(C864,3)</f>
        <v>337591.12-3062604.226</v>
      </c>
      <c r="F864" t="str">
        <f>E864&amp;"-"&amp;D864</f>
        <v>337591.12-3062604.226-GOT</v>
      </c>
      <c r="G864">
        <f>A864</f>
        <v>4051</v>
      </c>
      <c r="H864" t="e">
        <f>VLOOKUP(G864,#REF!,1,0)</f>
        <v>#REF!</v>
      </c>
      <c r="I864" t="str">
        <f>B864&amp;D864</f>
        <v>337591.1195GOT</v>
      </c>
      <c r="J864" t="str">
        <f>C864&amp;D864</f>
        <v>3062604.226GOT</v>
      </c>
      <c r="K864">
        <f>G864</f>
        <v>4051</v>
      </c>
    </row>
    <row r="865" spans="1:11" x14ac:dyDescent="0.25">
      <c r="A865">
        <v>4052</v>
      </c>
      <c r="B865">
        <v>337616.53899999999</v>
      </c>
      <c r="C865">
        <v>3062660.4021000001</v>
      </c>
      <c r="D865" t="s">
        <v>266</v>
      </c>
      <c r="E865" t="str">
        <f>ROUNDUP(B865,3)&amp;"-"&amp;ROUNDUP(C865,3)</f>
        <v>337616.539-3062660.403</v>
      </c>
      <c r="F865" t="str">
        <f>E865&amp;"-"&amp;D865</f>
        <v>337616.539-3062660.403-GOT</v>
      </c>
      <c r="G865">
        <f>A865</f>
        <v>4052</v>
      </c>
      <c r="H865" t="e">
        <f>VLOOKUP(G865,#REF!,1,0)</f>
        <v>#REF!</v>
      </c>
      <c r="I865" t="str">
        <f>B865&amp;D865</f>
        <v>337616.539GOT</v>
      </c>
      <c r="J865" t="str">
        <f>C865&amp;D865</f>
        <v>3062660.4021GOT</v>
      </c>
      <c r="K865">
        <f>G865</f>
        <v>4052</v>
      </c>
    </row>
    <row r="866" spans="1:11" x14ac:dyDescent="0.25">
      <c r="A866">
        <v>4053</v>
      </c>
      <c r="B866">
        <v>337630.91450000001</v>
      </c>
      <c r="C866">
        <v>3062692.1716</v>
      </c>
      <c r="D866" t="s">
        <v>266</v>
      </c>
      <c r="E866" t="str">
        <f>ROUNDUP(B866,3)&amp;"-"&amp;ROUNDUP(C866,3)</f>
        <v>337630.915-3062692.172</v>
      </c>
      <c r="F866" t="str">
        <f>E866&amp;"-"&amp;D866</f>
        <v>337630.915-3062692.172-GOT</v>
      </c>
      <c r="G866">
        <f>A866</f>
        <v>4053</v>
      </c>
      <c r="H866" t="e">
        <f>VLOOKUP(G866,#REF!,1,0)</f>
        <v>#REF!</v>
      </c>
      <c r="I866" t="str">
        <f>B866&amp;D866</f>
        <v>337630.9145GOT</v>
      </c>
      <c r="J866" t="str">
        <f>C866&amp;D866</f>
        <v>3062692.1716GOT</v>
      </c>
      <c r="K866">
        <f>G866</f>
        <v>4053</v>
      </c>
    </row>
    <row r="867" spans="1:11" x14ac:dyDescent="0.25">
      <c r="A867">
        <v>4054</v>
      </c>
      <c r="B867">
        <v>337671.77029999997</v>
      </c>
      <c r="C867">
        <v>3062771.9533000002</v>
      </c>
      <c r="D867" t="s">
        <v>266</v>
      </c>
      <c r="E867" t="str">
        <f>ROUNDUP(B867,3)&amp;"-"&amp;ROUNDUP(C867,3)</f>
        <v>337671.771-3062771.954</v>
      </c>
      <c r="F867" t="str">
        <f>E867&amp;"-"&amp;D867</f>
        <v>337671.771-3062771.954-GOT</v>
      </c>
      <c r="G867">
        <f>A867</f>
        <v>4054</v>
      </c>
      <c r="H867" t="e">
        <f>VLOOKUP(G867,#REF!,1,0)</f>
        <v>#REF!</v>
      </c>
      <c r="I867" t="str">
        <f>B867&amp;D867</f>
        <v>337671.7703GOT</v>
      </c>
      <c r="J867" t="str">
        <f>C867&amp;D867</f>
        <v>3062771.9533GOT</v>
      </c>
      <c r="K867">
        <f>G867</f>
        <v>4054</v>
      </c>
    </row>
    <row r="868" spans="1:11" x14ac:dyDescent="0.25">
      <c r="A868">
        <v>4055</v>
      </c>
      <c r="B868">
        <v>337743.38709999999</v>
      </c>
      <c r="C868">
        <v>3062920.5909000002</v>
      </c>
      <c r="D868" t="s">
        <v>266</v>
      </c>
      <c r="E868" t="str">
        <f>ROUNDUP(B868,3)&amp;"-"&amp;ROUNDUP(C868,3)</f>
        <v>337743.388-3062920.591</v>
      </c>
      <c r="F868" t="str">
        <f>E868&amp;"-"&amp;D868</f>
        <v>337743.388-3062920.591-GOT</v>
      </c>
      <c r="G868">
        <f>A868</f>
        <v>4055</v>
      </c>
      <c r="H868" t="e">
        <f>VLOOKUP(G868,#REF!,1,0)</f>
        <v>#REF!</v>
      </c>
      <c r="I868" t="str">
        <f>B868&amp;D868</f>
        <v>337743.3871GOT</v>
      </c>
      <c r="J868" t="str">
        <f>C868&amp;D868</f>
        <v>3062920.5909GOT</v>
      </c>
      <c r="K868">
        <f>G868</f>
        <v>4055</v>
      </c>
    </row>
    <row r="869" spans="1:11" x14ac:dyDescent="0.25">
      <c r="A869">
        <v>4056</v>
      </c>
      <c r="B869">
        <v>337770.58779999998</v>
      </c>
      <c r="C869">
        <v>3062977.1705</v>
      </c>
      <c r="D869" t="s">
        <v>266</v>
      </c>
      <c r="E869" t="str">
        <f>ROUNDUP(B869,3)&amp;"-"&amp;ROUNDUP(C869,3)</f>
        <v>337770.588-3062977.171</v>
      </c>
      <c r="F869" t="str">
        <f>E869&amp;"-"&amp;D869</f>
        <v>337770.588-3062977.171-GOT</v>
      </c>
      <c r="G869">
        <f>A869</f>
        <v>4056</v>
      </c>
      <c r="H869" t="e">
        <f>VLOOKUP(G869,#REF!,1,0)</f>
        <v>#REF!</v>
      </c>
      <c r="I869" t="str">
        <f>B869&amp;D869</f>
        <v>337770.5878GOT</v>
      </c>
      <c r="J869" t="str">
        <f>C869&amp;D869</f>
        <v>3062977.1705GOT</v>
      </c>
      <c r="K869">
        <f>G869</f>
        <v>4056</v>
      </c>
    </row>
    <row r="870" spans="1:11" x14ac:dyDescent="0.25">
      <c r="A870">
        <v>4057</v>
      </c>
      <c r="B870">
        <v>337790.93300000002</v>
      </c>
      <c r="C870">
        <v>3063019.4904</v>
      </c>
      <c r="D870" t="s">
        <v>266</v>
      </c>
      <c r="E870" t="str">
        <f>ROUNDUP(B870,3)&amp;"-"&amp;ROUNDUP(C870,3)</f>
        <v>337790.933-3063019.491</v>
      </c>
      <c r="F870" t="str">
        <f>E870&amp;"-"&amp;D870</f>
        <v>337790.933-3063019.491-GOT</v>
      </c>
      <c r="G870">
        <f>A870</f>
        <v>4057</v>
      </c>
      <c r="H870" t="e">
        <f>VLOOKUP(G870,#REF!,1,0)</f>
        <v>#REF!</v>
      </c>
      <c r="I870" t="str">
        <f>B870&amp;D870</f>
        <v>337790.933GOT</v>
      </c>
      <c r="J870" t="str">
        <f>C870&amp;D870</f>
        <v>3063019.4904GOT</v>
      </c>
      <c r="K870">
        <f>G870</f>
        <v>4057</v>
      </c>
    </row>
    <row r="871" spans="1:11" x14ac:dyDescent="0.25">
      <c r="A871">
        <v>4058</v>
      </c>
      <c r="B871">
        <v>337849.89419999998</v>
      </c>
      <c r="C871">
        <v>3063154.2990000001</v>
      </c>
      <c r="D871" t="s">
        <v>266</v>
      </c>
      <c r="E871" t="str">
        <f>ROUNDUP(B871,3)&amp;"-"&amp;ROUNDUP(C871,3)</f>
        <v>337849.895-3063154.299</v>
      </c>
      <c r="F871" t="str">
        <f>E871&amp;"-"&amp;D871</f>
        <v>337849.895-3063154.299-GOT</v>
      </c>
      <c r="G871">
        <f>A871</f>
        <v>4058</v>
      </c>
      <c r="H871" t="e">
        <f>VLOOKUP(G871,#REF!,1,0)</f>
        <v>#REF!</v>
      </c>
      <c r="I871" t="str">
        <f>B871&amp;D871</f>
        <v>337849.8942GOT</v>
      </c>
      <c r="J871" t="str">
        <f>C871&amp;D871</f>
        <v>3063154.299GOT</v>
      </c>
      <c r="K871">
        <f>G871</f>
        <v>4058</v>
      </c>
    </row>
    <row r="872" spans="1:11" x14ac:dyDescent="0.25">
      <c r="A872">
        <v>4059</v>
      </c>
      <c r="B872">
        <v>337877.23959999997</v>
      </c>
      <c r="C872">
        <v>3063216.8224999998</v>
      </c>
      <c r="D872" t="s">
        <v>266</v>
      </c>
      <c r="E872" t="str">
        <f>ROUNDUP(B872,3)&amp;"-"&amp;ROUNDUP(C872,3)</f>
        <v>337877.24-3063216.823</v>
      </c>
      <c r="F872" t="str">
        <f>E872&amp;"-"&amp;D872</f>
        <v>337877.24-3063216.823-GOT</v>
      </c>
      <c r="G872">
        <f>A872</f>
        <v>4059</v>
      </c>
      <c r="H872" t="e">
        <f>VLOOKUP(G872,#REF!,1,0)</f>
        <v>#REF!</v>
      </c>
      <c r="I872" t="str">
        <f>B872&amp;D872</f>
        <v>337877.2396GOT</v>
      </c>
      <c r="J872" t="str">
        <f>C872&amp;D872</f>
        <v>3063216.8225GOT</v>
      </c>
      <c r="K872">
        <f>G872</f>
        <v>4059</v>
      </c>
    </row>
    <row r="873" spans="1:11" x14ac:dyDescent="0.25">
      <c r="A873">
        <v>4060</v>
      </c>
      <c r="B873">
        <v>337925.15909999999</v>
      </c>
      <c r="C873">
        <v>3063299.9994999999</v>
      </c>
      <c r="D873" t="s">
        <v>266</v>
      </c>
      <c r="E873" t="str">
        <f>ROUNDUP(B873,3)&amp;"-"&amp;ROUNDUP(C873,3)</f>
        <v>337925.16-3063300</v>
      </c>
      <c r="F873" t="str">
        <f>E873&amp;"-"&amp;D873</f>
        <v>337925.16-3063300-GOT</v>
      </c>
      <c r="G873">
        <f>A873</f>
        <v>4060</v>
      </c>
      <c r="H873" t="e">
        <f>VLOOKUP(G873,#REF!,1,0)</f>
        <v>#REF!</v>
      </c>
      <c r="I873" t="str">
        <f>B873&amp;D873</f>
        <v>337925.1591GOT</v>
      </c>
      <c r="J873" t="str">
        <f>C873&amp;D873</f>
        <v>3063299.9995GOT</v>
      </c>
      <c r="K873">
        <f>G873</f>
        <v>4060</v>
      </c>
    </row>
    <row r="874" spans="1:11" x14ac:dyDescent="0.25">
      <c r="A874">
        <v>4061</v>
      </c>
      <c r="B874">
        <v>337936.01620000001</v>
      </c>
      <c r="C874">
        <v>3063321.6537000001</v>
      </c>
      <c r="D874" t="s">
        <v>266</v>
      </c>
      <c r="E874" t="str">
        <f>ROUNDUP(B874,3)&amp;"-"&amp;ROUNDUP(C874,3)</f>
        <v>337936.017-3063321.654</v>
      </c>
      <c r="F874" t="str">
        <f>E874&amp;"-"&amp;D874</f>
        <v>337936.017-3063321.654-GOT</v>
      </c>
      <c r="G874">
        <f>A874</f>
        <v>4061</v>
      </c>
      <c r="H874" t="e">
        <f>VLOOKUP(G874,#REF!,1,0)</f>
        <v>#REF!</v>
      </c>
      <c r="I874" t="str">
        <f>B874&amp;D874</f>
        <v>337936.0162GOT</v>
      </c>
      <c r="J874" t="str">
        <f>C874&amp;D874</f>
        <v>3063321.6537GOT</v>
      </c>
      <c r="K874">
        <f>G874</f>
        <v>4061</v>
      </c>
    </row>
    <row r="875" spans="1:11" x14ac:dyDescent="0.25">
      <c r="A875">
        <v>4062</v>
      </c>
      <c r="B875">
        <v>337966.0343</v>
      </c>
      <c r="C875">
        <v>3063381.5238999999</v>
      </c>
      <c r="D875" t="s">
        <v>266</v>
      </c>
      <c r="E875" t="str">
        <f>ROUNDUP(B875,3)&amp;"-"&amp;ROUNDUP(C875,3)</f>
        <v>337966.035-3063381.524</v>
      </c>
      <c r="F875" t="str">
        <f>E875&amp;"-"&amp;D875</f>
        <v>337966.035-3063381.524-GOT</v>
      </c>
      <c r="G875">
        <f>A875</f>
        <v>4062</v>
      </c>
      <c r="H875" t="e">
        <f>VLOOKUP(G875,#REF!,1,0)</f>
        <v>#REF!</v>
      </c>
      <c r="I875" t="str">
        <f>B875&amp;D875</f>
        <v>337966.0343GOT</v>
      </c>
      <c r="J875" t="str">
        <f>C875&amp;D875</f>
        <v>3063381.5239GOT</v>
      </c>
      <c r="K875">
        <f>G875</f>
        <v>4062</v>
      </c>
    </row>
    <row r="876" spans="1:11" x14ac:dyDescent="0.25">
      <c r="A876">
        <v>4063</v>
      </c>
      <c r="B876">
        <v>337998.92389999999</v>
      </c>
      <c r="C876">
        <v>3063434.6340000001</v>
      </c>
      <c r="D876" t="s">
        <v>266</v>
      </c>
      <c r="E876" t="str">
        <f>ROUNDUP(B876,3)&amp;"-"&amp;ROUNDUP(C876,3)</f>
        <v>337998.924-3063434.634</v>
      </c>
      <c r="F876" t="str">
        <f>E876&amp;"-"&amp;D876</f>
        <v>337998.924-3063434.634-GOT</v>
      </c>
      <c r="G876">
        <f>A876</f>
        <v>4063</v>
      </c>
      <c r="H876" t="e">
        <f>VLOOKUP(G876,#REF!,1,0)</f>
        <v>#REF!</v>
      </c>
      <c r="I876" t="str">
        <f>B876&amp;D876</f>
        <v>337998.9239GOT</v>
      </c>
      <c r="J876" t="str">
        <f>C876&amp;D876</f>
        <v>3063434.634GOT</v>
      </c>
      <c r="K876">
        <f>G876</f>
        <v>4063</v>
      </c>
    </row>
    <row r="877" spans="1:11" x14ac:dyDescent="0.25">
      <c r="A877">
        <v>4064</v>
      </c>
      <c r="B877">
        <v>338029.33360000001</v>
      </c>
      <c r="C877">
        <v>3063477.3001999999</v>
      </c>
      <c r="D877" t="s">
        <v>266</v>
      </c>
      <c r="E877" t="str">
        <f>ROUNDUP(B877,3)&amp;"-"&amp;ROUNDUP(C877,3)</f>
        <v>338029.334-3063477.301</v>
      </c>
      <c r="F877" t="str">
        <f>E877&amp;"-"&amp;D877</f>
        <v>338029.334-3063477.301-GOT</v>
      </c>
      <c r="G877">
        <f>A877</f>
        <v>4064</v>
      </c>
      <c r="H877" t="e">
        <f>VLOOKUP(G877,#REF!,1,0)</f>
        <v>#REF!</v>
      </c>
      <c r="I877" t="str">
        <f>B877&amp;D877</f>
        <v>338029.3336GOT</v>
      </c>
      <c r="J877" t="str">
        <f>C877&amp;D877</f>
        <v>3063477.3002GOT</v>
      </c>
      <c r="K877">
        <f>G877</f>
        <v>4064</v>
      </c>
    </row>
    <row r="878" spans="1:11" x14ac:dyDescent="0.25">
      <c r="A878">
        <v>4065</v>
      </c>
      <c r="B878">
        <v>338093.07569999999</v>
      </c>
      <c r="C878">
        <v>3063560.6905</v>
      </c>
      <c r="D878" t="s">
        <v>266</v>
      </c>
      <c r="E878" t="str">
        <f>ROUNDUP(B878,3)&amp;"-"&amp;ROUNDUP(C878,3)</f>
        <v>338093.076-3063560.691</v>
      </c>
      <c r="F878" t="str">
        <f>E878&amp;"-"&amp;D878</f>
        <v>338093.076-3063560.691-GOT</v>
      </c>
      <c r="G878">
        <f>A878</f>
        <v>4065</v>
      </c>
      <c r="H878" t="e">
        <f>VLOOKUP(G878,#REF!,1,0)</f>
        <v>#REF!</v>
      </c>
      <c r="I878" t="str">
        <f>B878&amp;D878</f>
        <v>338093.0757GOT</v>
      </c>
      <c r="J878" t="str">
        <f>C878&amp;D878</f>
        <v>3063560.6905GOT</v>
      </c>
      <c r="K878">
        <f>G878</f>
        <v>4065</v>
      </c>
    </row>
    <row r="879" spans="1:11" x14ac:dyDescent="0.25">
      <c r="A879">
        <v>4066</v>
      </c>
      <c r="B879">
        <v>338113.89370000002</v>
      </c>
      <c r="C879">
        <v>3063587.9259000001</v>
      </c>
      <c r="D879" t="s">
        <v>266</v>
      </c>
      <c r="E879" t="str">
        <f>ROUNDUP(B879,3)&amp;"-"&amp;ROUNDUP(C879,3)</f>
        <v>338113.894-3063587.926</v>
      </c>
      <c r="F879" t="str">
        <f>E879&amp;"-"&amp;D879</f>
        <v>338113.894-3063587.926-GOT</v>
      </c>
      <c r="G879">
        <f>A879</f>
        <v>4066</v>
      </c>
      <c r="H879" t="e">
        <f>VLOOKUP(G879,#REF!,1,0)</f>
        <v>#REF!</v>
      </c>
      <c r="I879" t="str">
        <f>B879&amp;D879</f>
        <v>338113.8937GOT</v>
      </c>
      <c r="J879" t="str">
        <f>C879&amp;D879</f>
        <v>3063587.9259GOT</v>
      </c>
      <c r="K879">
        <f>G879</f>
        <v>4066</v>
      </c>
    </row>
    <row r="880" spans="1:11" x14ac:dyDescent="0.25">
      <c r="A880">
        <v>4067</v>
      </c>
      <c r="B880">
        <v>338198.9522</v>
      </c>
      <c r="C880">
        <v>3063692.142</v>
      </c>
      <c r="D880" t="s">
        <v>266</v>
      </c>
      <c r="E880" t="str">
        <f>ROUNDUP(B880,3)&amp;"-"&amp;ROUNDUP(C880,3)</f>
        <v>338198.953-3063692.142</v>
      </c>
      <c r="F880" t="str">
        <f>E880&amp;"-"&amp;D880</f>
        <v>338198.953-3063692.142-GOT</v>
      </c>
      <c r="G880">
        <f>A880</f>
        <v>4067</v>
      </c>
      <c r="H880" t="e">
        <f>VLOOKUP(G880,#REF!,1,0)</f>
        <v>#REF!</v>
      </c>
      <c r="I880" t="str">
        <f>B880&amp;D880</f>
        <v>338198.9522GOT</v>
      </c>
      <c r="J880" t="str">
        <f>C880&amp;D880</f>
        <v>3063692.142GOT</v>
      </c>
      <c r="K880">
        <f>G880</f>
        <v>4067</v>
      </c>
    </row>
    <row r="881" spans="1:11" x14ac:dyDescent="0.25">
      <c r="A881">
        <v>4068</v>
      </c>
      <c r="B881">
        <v>338259.68349999998</v>
      </c>
      <c r="C881">
        <v>3063771.0721</v>
      </c>
      <c r="D881" t="s">
        <v>266</v>
      </c>
      <c r="E881" t="str">
        <f>ROUNDUP(B881,3)&amp;"-"&amp;ROUNDUP(C881,3)</f>
        <v>338259.684-3063771.073</v>
      </c>
      <c r="F881" t="str">
        <f>E881&amp;"-"&amp;D881</f>
        <v>338259.684-3063771.073-GOT</v>
      </c>
      <c r="G881">
        <f>A881</f>
        <v>4068</v>
      </c>
      <c r="H881" t="e">
        <f>VLOOKUP(G881,#REF!,1,0)</f>
        <v>#REF!</v>
      </c>
      <c r="I881" t="str">
        <f>B881&amp;D881</f>
        <v>338259.6835GOT</v>
      </c>
      <c r="J881" t="str">
        <f>C881&amp;D881</f>
        <v>3063771.0721GOT</v>
      </c>
      <c r="K881">
        <f>G881</f>
        <v>4068</v>
      </c>
    </row>
    <row r="882" spans="1:11" x14ac:dyDescent="0.25">
      <c r="A882">
        <v>4069</v>
      </c>
      <c r="B882">
        <v>338306.30440000002</v>
      </c>
      <c r="C882">
        <v>3063844.9515</v>
      </c>
      <c r="D882" t="s">
        <v>266</v>
      </c>
      <c r="E882" t="str">
        <f>ROUNDUP(B882,3)&amp;"-"&amp;ROUNDUP(C882,3)</f>
        <v>338306.305-3063844.952</v>
      </c>
      <c r="F882" t="str">
        <f>E882&amp;"-"&amp;D882</f>
        <v>338306.305-3063844.952-GOT</v>
      </c>
      <c r="G882">
        <f>A882</f>
        <v>4069</v>
      </c>
      <c r="H882" t="e">
        <f>VLOOKUP(G882,#REF!,1,0)</f>
        <v>#REF!</v>
      </c>
      <c r="I882" t="str">
        <f>B882&amp;D882</f>
        <v>338306.3044GOT</v>
      </c>
      <c r="J882" t="str">
        <f>C882&amp;D882</f>
        <v>3063844.9515GOT</v>
      </c>
      <c r="K882">
        <f>G882</f>
        <v>4069</v>
      </c>
    </row>
    <row r="883" spans="1:11" x14ac:dyDescent="0.25">
      <c r="A883">
        <v>4070</v>
      </c>
      <c r="B883">
        <v>338367.78960000002</v>
      </c>
      <c r="C883">
        <v>3063936.6754999999</v>
      </c>
      <c r="D883" t="s">
        <v>266</v>
      </c>
      <c r="E883" t="str">
        <f>ROUNDUP(B883,3)&amp;"-"&amp;ROUNDUP(C883,3)</f>
        <v>338367.79-3063936.676</v>
      </c>
      <c r="F883" t="str">
        <f>E883&amp;"-"&amp;D883</f>
        <v>338367.79-3063936.676-GOT</v>
      </c>
      <c r="G883">
        <f>A883</f>
        <v>4070</v>
      </c>
      <c r="H883" t="e">
        <f>VLOOKUP(G883,#REF!,1,0)</f>
        <v>#REF!</v>
      </c>
      <c r="I883" t="str">
        <f>B883&amp;D883</f>
        <v>338367.7896GOT</v>
      </c>
      <c r="J883" t="str">
        <f>C883&amp;D883</f>
        <v>3063936.6755GOT</v>
      </c>
      <c r="K883">
        <f>G883</f>
        <v>4070</v>
      </c>
    </row>
    <row r="884" spans="1:11" x14ac:dyDescent="0.25">
      <c r="A884">
        <v>4071</v>
      </c>
      <c r="B884">
        <v>338413.84749999997</v>
      </c>
      <c r="C884">
        <v>3064012.3076999998</v>
      </c>
      <c r="D884" t="s">
        <v>266</v>
      </c>
      <c r="E884" t="str">
        <f>ROUNDUP(B884,3)&amp;"-"&amp;ROUNDUP(C884,3)</f>
        <v>338413.848-3064012.308</v>
      </c>
      <c r="F884" t="str">
        <f>E884&amp;"-"&amp;D884</f>
        <v>338413.848-3064012.308-GOT</v>
      </c>
      <c r="G884">
        <f>A884</f>
        <v>4071</v>
      </c>
      <c r="H884" t="e">
        <f>VLOOKUP(G884,#REF!,1,0)</f>
        <v>#REF!</v>
      </c>
      <c r="I884" t="str">
        <f>B884&amp;D884</f>
        <v>338413.8475GOT</v>
      </c>
      <c r="J884" t="str">
        <f>C884&amp;D884</f>
        <v>3064012.3077GOT</v>
      </c>
      <c r="K884">
        <f>G884</f>
        <v>4071</v>
      </c>
    </row>
    <row r="885" spans="1:11" x14ac:dyDescent="0.25">
      <c r="A885">
        <v>4072</v>
      </c>
      <c r="B885">
        <v>338418.80589999998</v>
      </c>
      <c r="C885">
        <v>3064033.1943999999</v>
      </c>
      <c r="D885" t="s">
        <v>266</v>
      </c>
      <c r="E885" t="str">
        <f>ROUNDUP(B885,3)&amp;"-"&amp;ROUNDUP(C885,3)</f>
        <v>338418.806-3064033.195</v>
      </c>
      <c r="F885" t="str">
        <f>E885&amp;"-"&amp;D885</f>
        <v>338418.806-3064033.195-GOT</v>
      </c>
      <c r="G885">
        <f>A885</f>
        <v>4072</v>
      </c>
      <c r="H885" t="e">
        <f>VLOOKUP(G885,#REF!,1,0)</f>
        <v>#REF!</v>
      </c>
      <c r="I885" t="str">
        <f>B885&amp;D885</f>
        <v>338418.8059GOT</v>
      </c>
      <c r="J885" t="str">
        <f>C885&amp;D885</f>
        <v>3064033.1944GOT</v>
      </c>
      <c r="K885">
        <f>G885</f>
        <v>4072</v>
      </c>
    </row>
    <row r="886" spans="1:11" x14ac:dyDescent="0.25">
      <c r="A886">
        <v>4073</v>
      </c>
      <c r="B886">
        <v>338404.34659999999</v>
      </c>
      <c r="C886">
        <v>3064089.8421</v>
      </c>
      <c r="D886" t="s">
        <v>266</v>
      </c>
      <c r="E886" t="str">
        <f>ROUNDUP(B886,3)&amp;"-"&amp;ROUNDUP(C886,3)</f>
        <v>338404.347-3064089.843</v>
      </c>
      <c r="F886" t="str">
        <f>E886&amp;"-"&amp;D886</f>
        <v>338404.347-3064089.843-GOT</v>
      </c>
      <c r="G886">
        <f>A886</f>
        <v>4073</v>
      </c>
      <c r="H886" t="e">
        <f>VLOOKUP(G886,#REF!,1,0)</f>
        <v>#REF!</v>
      </c>
      <c r="I886" t="str">
        <f>B886&amp;D886</f>
        <v>338404.3466GOT</v>
      </c>
      <c r="J886" t="str">
        <f>C886&amp;D886</f>
        <v>3064089.8421GOT</v>
      </c>
      <c r="K886">
        <f>G886</f>
        <v>4073</v>
      </c>
    </row>
    <row r="887" spans="1:11" x14ac:dyDescent="0.25">
      <c r="A887">
        <v>4074</v>
      </c>
      <c r="B887">
        <v>338399.16979999997</v>
      </c>
      <c r="C887">
        <v>3064140.5460000001</v>
      </c>
      <c r="D887" t="s">
        <v>266</v>
      </c>
      <c r="E887" t="str">
        <f>ROUNDUP(B887,3)&amp;"-"&amp;ROUNDUP(C887,3)</f>
        <v>338399.17-3064140.546</v>
      </c>
      <c r="F887" t="str">
        <f>E887&amp;"-"&amp;D887</f>
        <v>338399.17-3064140.546-GOT</v>
      </c>
      <c r="G887">
        <f>A887</f>
        <v>4074</v>
      </c>
      <c r="H887" t="e">
        <f>VLOOKUP(G887,#REF!,1,0)</f>
        <v>#REF!</v>
      </c>
      <c r="I887" t="str">
        <f>B887&amp;D887</f>
        <v>338399.1698GOT</v>
      </c>
      <c r="J887" t="str">
        <f>C887&amp;D887</f>
        <v>3064140.546GOT</v>
      </c>
      <c r="K887">
        <f>G887</f>
        <v>4074</v>
      </c>
    </row>
    <row r="888" spans="1:11" x14ac:dyDescent="0.25">
      <c r="A888">
        <v>4075</v>
      </c>
      <c r="B888">
        <v>338408.93489999999</v>
      </c>
      <c r="C888">
        <v>3064214.9134999998</v>
      </c>
      <c r="D888" t="s">
        <v>266</v>
      </c>
      <c r="E888" t="str">
        <f>ROUNDUP(B888,3)&amp;"-"&amp;ROUNDUP(C888,3)</f>
        <v>338408.935-3064214.914</v>
      </c>
      <c r="F888" t="str">
        <f>E888&amp;"-"&amp;D888</f>
        <v>338408.935-3064214.914-GOT</v>
      </c>
      <c r="G888">
        <f>A888</f>
        <v>4075</v>
      </c>
      <c r="H888" t="e">
        <f>VLOOKUP(G888,#REF!,1,0)</f>
        <v>#REF!</v>
      </c>
      <c r="I888" t="str">
        <f>B888&amp;D888</f>
        <v>338408.9349GOT</v>
      </c>
      <c r="J888" t="str">
        <f>C888&amp;D888</f>
        <v>3064214.9135GOT</v>
      </c>
      <c r="K888">
        <f>G888</f>
        <v>4075</v>
      </c>
    </row>
    <row r="889" spans="1:11" x14ac:dyDescent="0.25">
      <c r="A889">
        <v>4076</v>
      </c>
      <c r="B889">
        <v>338443.33559999999</v>
      </c>
      <c r="C889">
        <v>3064249.9586</v>
      </c>
      <c r="D889" t="s">
        <v>266</v>
      </c>
      <c r="E889" t="str">
        <f>ROUNDUP(B889,3)&amp;"-"&amp;ROUNDUP(C889,3)</f>
        <v>338443.336-3064249.959</v>
      </c>
      <c r="F889" t="str">
        <f>E889&amp;"-"&amp;D889</f>
        <v>338443.336-3064249.959-GOT</v>
      </c>
      <c r="G889">
        <f>A889</f>
        <v>4076</v>
      </c>
      <c r="H889" t="e">
        <f>VLOOKUP(G889,#REF!,1,0)</f>
        <v>#REF!</v>
      </c>
      <c r="I889" t="str">
        <f>B889&amp;D889</f>
        <v>338443.3356GOT</v>
      </c>
      <c r="J889" t="str">
        <f>C889&amp;D889</f>
        <v>3064249.9586GOT</v>
      </c>
      <c r="K889">
        <f>G889</f>
        <v>4076</v>
      </c>
    </row>
    <row r="890" spans="1:11" x14ac:dyDescent="0.25">
      <c r="A890">
        <v>4077</v>
      </c>
      <c r="B890">
        <v>338449.88630000001</v>
      </c>
      <c r="C890">
        <v>3064258.6016000002</v>
      </c>
      <c r="D890" t="s">
        <v>266</v>
      </c>
      <c r="E890" t="str">
        <f>ROUNDUP(B890,3)&amp;"-"&amp;ROUNDUP(C890,3)</f>
        <v>338449.887-3064258.602</v>
      </c>
      <c r="F890" t="str">
        <f>E890&amp;"-"&amp;D890</f>
        <v>338449.887-3064258.602-GOT</v>
      </c>
      <c r="G890">
        <f>A890</f>
        <v>4077</v>
      </c>
      <c r="H890" t="e">
        <f>VLOOKUP(G890,#REF!,1,0)</f>
        <v>#REF!</v>
      </c>
      <c r="I890" t="str">
        <f>B890&amp;D890</f>
        <v>338449.8863GOT</v>
      </c>
      <c r="J890" t="str">
        <f>C890&amp;D890</f>
        <v>3064258.6016GOT</v>
      </c>
      <c r="K890">
        <f>G890</f>
        <v>4077</v>
      </c>
    </row>
    <row r="891" spans="1:11" x14ac:dyDescent="0.25">
      <c r="A891">
        <v>4078</v>
      </c>
      <c r="B891">
        <v>338516.99420000002</v>
      </c>
      <c r="C891">
        <v>3064465.4840000002</v>
      </c>
      <c r="D891" t="s">
        <v>266</v>
      </c>
      <c r="E891" t="str">
        <f>ROUNDUP(B891,3)&amp;"-"&amp;ROUNDUP(C891,3)</f>
        <v>338516.995-3064465.484</v>
      </c>
      <c r="F891" t="str">
        <f>E891&amp;"-"&amp;D891</f>
        <v>338516.995-3064465.484-GOT</v>
      </c>
      <c r="G891">
        <f>A891</f>
        <v>4078</v>
      </c>
      <c r="H891" t="e">
        <f>VLOOKUP(G891,#REF!,1,0)</f>
        <v>#REF!</v>
      </c>
      <c r="I891" t="str">
        <f>B891&amp;D891</f>
        <v>338516.9942GOT</v>
      </c>
      <c r="J891" t="str">
        <f>C891&amp;D891</f>
        <v>3064465.484GOT</v>
      </c>
      <c r="K891">
        <f>G891</f>
        <v>4078</v>
      </c>
    </row>
    <row r="892" spans="1:11" x14ac:dyDescent="0.25">
      <c r="A892">
        <v>4079</v>
      </c>
      <c r="B892">
        <v>338526.02380000002</v>
      </c>
      <c r="C892">
        <v>3064484.5699</v>
      </c>
      <c r="D892" t="s">
        <v>266</v>
      </c>
      <c r="E892" t="str">
        <f>ROUNDUP(B892,3)&amp;"-"&amp;ROUNDUP(C892,3)</f>
        <v>338526.024-3064484.57</v>
      </c>
      <c r="F892" t="str">
        <f>E892&amp;"-"&amp;D892</f>
        <v>338526.024-3064484.57-GOT</v>
      </c>
      <c r="G892">
        <f>A892</f>
        <v>4079</v>
      </c>
      <c r="H892" t="e">
        <f>VLOOKUP(G892,#REF!,1,0)</f>
        <v>#REF!</v>
      </c>
      <c r="I892" t="str">
        <f>B892&amp;D892</f>
        <v>338526.0238GOT</v>
      </c>
      <c r="J892" t="str">
        <f>C892&amp;D892</f>
        <v>3064484.5699GOT</v>
      </c>
      <c r="K892">
        <f>G892</f>
        <v>4079</v>
      </c>
    </row>
    <row r="893" spans="1:11" x14ac:dyDescent="0.25">
      <c r="A893">
        <v>4080</v>
      </c>
      <c r="B893">
        <v>338549.66989999998</v>
      </c>
      <c r="C893">
        <v>3064502.8796000001</v>
      </c>
      <c r="D893" t="s">
        <v>266</v>
      </c>
      <c r="E893" t="str">
        <f>ROUNDUP(B893,3)&amp;"-"&amp;ROUNDUP(C893,3)</f>
        <v>338549.67-3064502.88</v>
      </c>
      <c r="F893" t="str">
        <f>E893&amp;"-"&amp;D893</f>
        <v>338549.67-3064502.88-GOT</v>
      </c>
      <c r="G893">
        <f>A893</f>
        <v>4080</v>
      </c>
      <c r="H893" t="e">
        <f>VLOOKUP(G893,#REF!,1,0)</f>
        <v>#REF!</v>
      </c>
      <c r="I893" t="str">
        <f>B893&amp;D893</f>
        <v>338549.6699GOT</v>
      </c>
      <c r="J893" t="str">
        <f>C893&amp;D893</f>
        <v>3064502.8796GOT</v>
      </c>
      <c r="K893">
        <f>G893</f>
        <v>4080</v>
      </c>
    </row>
    <row r="894" spans="1:11" x14ac:dyDescent="0.25">
      <c r="A894">
        <v>4081</v>
      </c>
      <c r="B894">
        <v>338568.9351</v>
      </c>
      <c r="C894">
        <v>3064499.7137000002</v>
      </c>
      <c r="D894" t="s">
        <v>266</v>
      </c>
      <c r="E894" t="str">
        <f>ROUNDUP(B894,3)&amp;"-"&amp;ROUNDUP(C894,3)</f>
        <v>338568.936-3064499.714</v>
      </c>
      <c r="F894" t="str">
        <f>E894&amp;"-"&amp;D894</f>
        <v>338568.936-3064499.714-GOT</v>
      </c>
      <c r="G894">
        <f>A894</f>
        <v>4081</v>
      </c>
      <c r="H894" t="e">
        <f>VLOOKUP(G894,#REF!,1,0)</f>
        <v>#REF!</v>
      </c>
      <c r="I894" t="str">
        <f>B894&amp;D894</f>
        <v>338568.9351GOT</v>
      </c>
      <c r="J894" t="str">
        <f>C894&amp;D894</f>
        <v>3064499.7137GOT</v>
      </c>
      <c r="K894">
        <f>G894</f>
        <v>4081</v>
      </c>
    </row>
    <row r="895" spans="1:11" x14ac:dyDescent="0.25">
      <c r="A895">
        <v>4082</v>
      </c>
      <c r="B895">
        <v>338375.23670000001</v>
      </c>
      <c r="C895">
        <v>3063880.7023</v>
      </c>
      <c r="D895" t="s">
        <v>266</v>
      </c>
      <c r="E895" t="str">
        <f>ROUNDUP(B895,3)&amp;"-"&amp;ROUNDUP(C895,3)</f>
        <v>338375.237-3063880.703</v>
      </c>
      <c r="F895" t="str">
        <f>E895&amp;"-"&amp;D895</f>
        <v>338375.237-3063880.703-GOT</v>
      </c>
      <c r="G895">
        <f>A895</f>
        <v>4082</v>
      </c>
      <c r="H895" t="e">
        <f>VLOOKUP(G895,#REF!,1,0)</f>
        <v>#REF!</v>
      </c>
      <c r="I895" t="str">
        <f>B895&amp;D895</f>
        <v>338375.2367GOT</v>
      </c>
      <c r="J895" t="str">
        <f>C895&amp;D895</f>
        <v>3063880.7023GOT</v>
      </c>
      <c r="K895">
        <f>G895</f>
        <v>4082</v>
      </c>
    </row>
    <row r="896" spans="1:11" x14ac:dyDescent="0.25">
      <c r="A896">
        <v>4083</v>
      </c>
      <c r="B896">
        <v>338413.8077</v>
      </c>
      <c r="C896">
        <v>3063877.2793999999</v>
      </c>
      <c r="D896" t="s">
        <v>266</v>
      </c>
      <c r="E896" t="str">
        <f>ROUNDUP(B896,3)&amp;"-"&amp;ROUNDUP(C896,3)</f>
        <v>338413.808-3063877.28</v>
      </c>
      <c r="F896" t="str">
        <f>E896&amp;"-"&amp;D896</f>
        <v>338413.808-3063877.28-GOT</v>
      </c>
      <c r="G896">
        <f>A896</f>
        <v>4083</v>
      </c>
      <c r="H896" t="e">
        <f>VLOOKUP(G896,#REF!,1,0)</f>
        <v>#REF!</v>
      </c>
      <c r="I896" t="str">
        <f>B896&amp;D896</f>
        <v>338413.8077GOT</v>
      </c>
      <c r="J896" t="str">
        <f>C896&amp;D896</f>
        <v>3063877.2794GOT</v>
      </c>
      <c r="K896">
        <f>G896</f>
        <v>4083</v>
      </c>
    </row>
    <row r="897" spans="1:11" x14ac:dyDescent="0.25">
      <c r="A897">
        <v>4084</v>
      </c>
      <c r="B897">
        <v>338473.67839999998</v>
      </c>
      <c r="C897">
        <v>3063891.6162999999</v>
      </c>
      <c r="D897" t="s">
        <v>266</v>
      </c>
      <c r="E897" t="str">
        <f>ROUNDUP(B897,3)&amp;"-"&amp;ROUNDUP(C897,3)</f>
        <v>338473.679-3063891.617</v>
      </c>
      <c r="F897" t="str">
        <f>E897&amp;"-"&amp;D897</f>
        <v>338473.679-3063891.617-GOT</v>
      </c>
      <c r="G897">
        <f>A897</f>
        <v>4084</v>
      </c>
      <c r="H897" t="e">
        <f>VLOOKUP(G897,#REF!,1,0)</f>
        <v>#REF!</v>
      </c>
      <c r="I897" t="str">
        <f>B897&amp;D897</f>
        <v>338473.6784GOT</v>
      </c>
      <c r="J897" t="str">
        <f>C897&amp;D897</f>
        <v>3063891.6163GOT</v>
      </c>
      <c r="K897">
        <f>G897</f>
        <v>4084</v>
      </c>
    </row>
    <row r="898" spans="1:11" x14ac:dyDescent="0.25">
      <c r="A898">
        <v>4085</v>
      </c>
      <c r="B898">
        <v>338530.55440000002</v>
      </c>
      <c r="C898">
        <v>3063900.7549999999</v>
      </c>
      <c r="D898" t="s">
        <v>266</v>
      </c>
      <c r="E898" t="str">
        <f>ROUNDUP(B898,3)&amp;"-"&amp;ROUNDUP(C898,3)</f>
        <v>338530.555-3063900.755</v>
      </c>
      <c r="F898" t="str">
        <f>E898&amp;"-"&amp;D898</f>
        <v>338530.555-3063900.755-GOT</v>
      </c>
      <c r="G898">
        <f>A898</f>
        <v>4085</v>
      </c>
      <c r="H898" t="e">
        <f>VLOOKUP(G898,#REF!,1,0)</f>
        <v>#REF!</v>
      </c>
      <c r="I898" t="str">
        <f>B898&amp;D898</f>
        <v>338530.5544GOT</v>
      </c>
      <c r="J898" t="str">
        <f>C898&amp;D898</f>
        <v>3063900.755GOT</v>
      </c>
      <c r="K898">
        <f>G898</f>
        <v>4085</v>
      </c>
    </row>
    <row r="899" spans="1:11" x14ac:dyDescent="0.25">
      <c r="A899">
        <v>4086</v>
      </c>
      <c r="B899">
        <v>338591.12560000003</v>
      </c>
      <c r="C899">
        <v>3063923.8133999999</v>
      </c>
      <c r="D899" t="s">
        <v>266</v>
      </c>
      <c r="E899" t="str">
        <f>ROUNDUP(B899,3)&amp;"-"&amp;ROUNDUP(C899,3)</f>
        <v>338591.126-3063923.814</v>
      </c>
      <c r="F899" t="str">
        <f>E899&amp;"-"&amp;D899</f>
        <v>338591.126-3063923.814-GOT</v>
      </c>
      <c r="G899">
        <f>A899</f>
        <v>4086</v>
      </c>
      <c r="H899" t="e">
        <f>VLOOKUP(G899,#REF!,1,0)</f>
        <v>#REF!</v>
      </c>
      <c r="I899" t="str">
        <f>B899&amp;D899</f>
        <v>338591.1256GOT</v>
      </c>
      <c r="J899" t="str">
        <f>C899&amp;D899</f>
        <v>3063923.8134GOT</v>
      </c>
      <c r="K899">
        <f>G899</f>
        <v>4086</v>
      </c>
    </row>
    <row r="900" spans="1:11" x14ac:dyDescent="0.25">
      <c r="A900">
        <v>4087</v>
      </c>
      <c r="B900">
        <v>338622.88520000002</v>
      </c>
      <c r="C900">
        <v>3063936.1962000001</v>
      </c>
      <c r="D900" t="s">
        <v>266</v>
      </c>
      <c r="E900" t="str">
        <f>ROUNDUP(B900,3)&amp;"-"&amp;ROUNDUP(C900,3)</f>
        <v>338622.886-3063936.197</v>
      </c>
      <c r="F900" t="str">
        <f>E900&amp;"-"&amp;D900</f>
        <v>338622.886-3063936.197-GOT</v>
      </c>
      <c r="G900">
        <f>A900</f>
        <v>4087</v>
      </c>
      <c r="H900" t="e">
        <f>VLOOKUP(G900,#REF!,1,0)</f>
        <v>#REF!</v>
      </c>
      <c r="I900" t="str">
        <f>B900&amp;D900</f>
        <v>338622.8852GOT</v>
      </c>
      <c r="J900" t="str">
        <f>C900&amp;D900</f>
        <v>3063936.1962GOT</v>
      </c>
      <c r="K900">
        <f>G900</f>
        <v>4087</v>
      </c>
    </row>
    <row r="901" spans="1:11" x14ac:dyDescent="0.25">
      <c r="A901">
        <v>4088</v>
      </c>
      <c r="B901">
        <v>338678.9693</v>
      </c>
      <c r="C901">
        <v>3063973.8650000002</v>
      </c>
      <c r="D901" t="s">
        <v>266</v>
      </c>
      <c r="E901" t="str">
        <f>ROUNDUP(B901,3)&amp;"-"&amp;ROUNDUP(C901,3)</f>
        <v>338678.97-3063973.865</v>
      </c>
      <c r="F901" t="str">
        <f>E901&amp;"-"&amp;D901</f>
        <v>338678.97-3063973.865-GOT</v>
      </c>
      <c r="G901">
        <f>A901</f>
        <v>4088</v>
      </c>
      <c r="H901" t="e">
        <f>VLOOKUP(G901,#REF!,1,0)</f>
        <v>#REF!</v>
      </c>
      <c r="I901" t="str">
        <f>B901&amp;D901</f>
        <v>338678.9693GOT</v>
      </c>
      <c r="J901" t="str">
        <f>C901&amp;D901</f>
        <v>3063973.865GOT</v>
      </c>
      <c r="K901">
        <f>G901</f>
        <v>4088</v>
      </c>
    </row>
    <row r="902" spans="1:11" x14ac:dyDescent="0.25">
      <c r="A902">
        <v>4089</v>
      </c>
      <c r="B902">
        <v>338722.9903</v>
      </c>
      <c r="C902">
        <v>3063984.3391999998</v>
      </c>
      <c r="D902" t="s">
        <v>266</v>
      </c>
      <c r="E902" t="str">
        <f>ROUNDUP(B902,3)&amp;"-"&amp;ROUNDUP(C902,3)</f>
        <v>338722.991-3063984.34</v>
      </c>
      <c r="F902" t="str">
        <f>E902&amp;"-"&amp;D902</f>
        <v>338722.991-3063984.34-GOT</v>
      </c>
      <c r="G902">
        <f>A902</f>
        <v>4089</v>
      </c>
      <c r="H902" t="e">
        <f>VLOOKUP(G902,#REF!,1,0)</f>
        <v>#REF!</v>
      </c>
      <c r="I902" t="str">
        <f>B902&amp;D902</f>
        <v>338722.9903GOT</v>
      </c>
      <c r="J902" t="str">
        <f>C902&amp;D902</f>
        <v>3063984.3392GOT</v>
      </c>
      <c r="K902">
        <f>G902</f>
        <v>4089</v>
      </c>
    </row>
    <row r="903" spans="1:11" x14ac:dyDescent="0.25">
      <c r="A903">
        <v>4090</v>
      </c>
      <c r="B903">
        <v>338769.94390000001</v>
      </c>
      <c r="C903">
        <v>3063995.3566000001</v>
      </c>
      <c r="D903" t="s">
        <v>266</v>
      </c>
      <c r="E903" t="str">
        <f>ROUNDUP(B903,3)&amp;"-"&amp;ROUNDUP(C903,3)</f>
        <v>338769.944-3063995.357</v>
      </c>
      <c r="F903" t="str">
        <f>E903&amp;"-"&amp;D903</f>
        <v>338769.944-3063995.357-GOT</v>
      </c>
      <c r="G903">
        <f>A903</f>
        <v>4090</v>
      </c>
      <c r="H903" t="e">
        <f>VLOOKUP(G903,#REF!,1,0)</f>
        <v>#REF!</v>
      </c>
      <c r="I903" t="str">
        <f>B903&amp;D903</f>
        <v>338769.9439GOT</v>
      </c>
      <c r="J903" t="str">
        <f>C903&amp;D903</f>
        <v>3063995.3566GOT</v>
      </c>
      <c r="K903">
        <f>G903</f>
        <v>4090</v>
      </c>
    </row>
    <row r="904" spans="1:11" x14ac:dyDescent="0.25">
      <c r="A904">
        <v>4091</v>
      </c>
      <c r="B904">
        <v>338817.55959999998</v>
      </c>
      <c r="C904">
        <v>3064012.1856</v>
      </c>
      <c r="D904" t="s">
        <v>266</v>
      </c>
      <c r="E904" t="str">
        <f>ROUNDUP(B904,3)&amp;"-"&amp;ROUNDUP(C904,3)</f>
        <v>338817.56-3064012.186</v>
      </c>
      <c r="F904" t="str">
        <f>E904&amp;"-"&amp;D904</f>
        <v>338817.56-3064012.186-GOT</v>
      </c>
      <c r="G904">
        <f>A904</f>
        <v>4091</v>
      </c>
      <c r="H904" t="e">
        <f>VLOOKUP(G904,#REF!,1,0)</f>
        <v>#REF!</v>
      </c>
      <c r="I904" t="str">
        <f>B904&amp;D904</f>
        <v>338817.5596GOT</v>
      </c>
      <c r="J904" t="str">
        <f>C904&amp;D904</f>
        <v>3064012.1856GOT</v>
      </c>
      <c r="K904">
        <f>G904</f>
        <v>4091</v>
      </c>
    </row>
    <row r="905" spans="1:11" x14ac:dyDescent="0.25">
      <c r="A905">
        <v>4092</v>
      </c>
      <c r="B905">
        <v>338868.18489999999</v>
      </c>
      <c r="C905">
        <v>3064035.3769999999</v>
      </c>
      <c r="D905" t="s">
        <v>266</v>
      </c>
      <c r="E905" t="str">
        <f>ROUNDUP(B905,3)&amp;"-"&amp;ROUNDUP(C905,3)</f>
        <v>338868.185-3064035.377</v>
      </c>
      <c r="F905" t="str">
        <f>E905&amp;"-"&amp;D905</f>
        <v>338868.185-3064035.377-GOT</v>
      </c>
      <c r="G905">
        <f>A905</f>
        <v>4092</v>
      </c>
      <c r="H905" t="e">
        <f>VLOOKUP(G905,#REF!,1,0)</f>
        <v>#REF!</v>
      </c>
      <c r="I905" t="str">
        <f>B905&amp;D905</f>
        <v>338868.1849GOT</v>
      </c>
      <c r="J905" t="str">
        <f>C905&amp;D905</f>
        <v>3064035.377GOT</v>
      </c>
      <c r="K905">
        <f>G905</f>
        <v>4092</v>
      </c>
    </row>
    <row r="906" spans="1:11" x14ac:dyDescent="0.25">
      <c r="A906">
        <v>4093</v>
      </c>
      <c r="B906">
        <v>338891.63069999998</v>
      </c>
      <c r="C906">
        <v>3064038.5583000001</v>
      </c>
      <c r="D906" t="s">
        <v>266</v>
      </c>
      <c r="E906" t="str">
        <f>ROUNDUP(B906,3)&amp;"-"&amp;ROUNDUP(C906,3)</f>
        <v>338891.631-3064038.559</v>
      </c>
      <c r="F906" t="str">
        <f>E906&amp;"-"&amp;D906</f>
        <v>338891.631-3064038.559-GOT</v>
      </c>
      <c r="G906">
        <f>A906</f>
        <v>4093</v>
      </c>
      <c r="H906" t="e">
        <f>VLOOKUP(G906,#REF!,1,0)</f>
        <v>#REF!</v>
      </c>
      <c r="I906" t="str">
        <f>B906&amp;D906</f>
        <v>338891.6307GOT</v>
      </c>
      <c r="J906" t="str">
        <f>C906&amp;D906</f>
        <v>3064038.5583GOT</v>
      </c>
      <c r="K906">
        <f>G906</f>
        <v>4093</v>
      </c>
    </row>
    <row r="907" spans="1:11" x14ac:dyDescent="0.25">
      <c r="A907">
        <v>4094</v>
      </c>
      <c r="B907">
        <v>338937.3137</v>
      </c>
      <c r="C907">
        <v>3064042.0269999998</v>
      </c>
      <c r="D907" t="s">
        <v>266</v>
      </c>
      <c r="E907" t="str">
        <f>ROUNDUP(B907,3)&amp;"-"&amp;ROUNDUP(C907,3)</f>
        <v>338937.314-3064042.027</v>
      </c>
      <c r="F907" t="str">
        <f>E907&amp;"-"&amp;D907</f>
        <v>338937.314-3064042.027-GOT</v>
      </c>
      <c r="G907">
        <f>A907</f>
        <v>4094</v>
      </c>
      <c r="H907" t="e">
        <f>VLOOKUP(G907,#REF!,1,0)</f>
        <v>#REF!</v>
      </c>
      <c r="I907" t="str">
        <f>B907&amp;D907</f>
        <v>338937.3137GOT</v>
      </c>
      <c r="J907" t="str">
        <f>C907&amp;D907</f>
        <v>3064042.027GOT</v>
      </c>
      <c r="K907">
        <f>G907</f>
        <v>4094</v>
      </c>
    </row>
    <row r="908" spans="1:11" x14ac:dyDescent="0.25">
      <c r="A908">
        <v>4095</v>
      </c>
      <c r="B908">
        <v>338962.49890000001</v>
      </c>
      <c r="C908">
        <v>3064044.0213000001</v>
      </c>
      <c r="D908" t="s">
        <v>266</v>
      </c>
      <c r="E908" t="str">
        <f>ROUNDUP(B908,3)&amp;"-"&amp;ROUNDUP(C908,3)</f>
        <v>338962.499-3064044.022</v>
      </c>
      <c r="F908" t="str">
        <f>E908&amp;"-"&amp;D908</f>
        <v>338962.499-3064044.022-GOT</v>
      </c>
      <c r="G908">
        <f>A908</f>
        <v>4095</v>
      </c>
      <c r="H908" t="e">
        <f>VLOOKUP(G908,#REF!,1,0)</f>
        <v>#REF!</v>
      </c>
      <c r="I908" t="str">
        <f>B908&amp;D908</f>
        <v>338962.4989GOT</v>
      </c>
      <c r="J908" t="str">
        <f>C908&amp;D908</f>
        <v>3064044.0213GOT</v>
      </c>
      <c r="K908">
        <f>G908</f>
        <v>4095</v>
      </c>
    </row>
    <row r="909" spans="1:11" x14ac:dyDescent="0.25">
      <c r="A909">
        <v>4096</v>
      </c>
      <c r="B909">
        <v>338972.55160000001</v>
      </c>
      <c r="C909">
        <v>3064052.0364000001</v>
      </c>
      <c r="D909" t="s">
        <v>266</v>
      </c>
      <c r="E909" t="str">
        <f>ROUNDUP(B909,3)&amp;"-"&amp;ROUNDUP(C909,3)</f>
        <v>338972.552-3064052.037</v>
      </c>
      <c r="F909" t="str">
        <f>E909&amp;"-"&amp;D909</f>
        <v>338972.552-3064052.037-GOT</v>
      </c>
      <c r="G909">
        <f>A909</f>
        <v>4096</v>
      </c>
      <c r="H909" t="e">
        <f>VLOOKUP(G909,#REF!,1,0)</f>
        <v>#REF!</v>
      </c>
      <c r="I909" t="str">
        <f>B909&amp;D909</f>
        <v>338972.5516GOT</v>
      </c>
      <c r="J909" t="str">
        <f>C909&amp;D909</f>
        <v>3064052.0364GOT</v>
      </c>
      <c r="K909">
        <f>G909</f>
        <v>4096</v>
      </c>
    </row>
    <row r="910" spans="1:11" x14ac:dyDescent="0.25">
      <c r="A910">
        <v>4097</v>
      </c>
      <c r="B910">
        <v>338978.18660000002</v>
      </c>
      <c r="C910">
        <v>3064079.8983</v>
      </c>
      <c r="D910" t="s">
        <v>266</v>
      </c>
      <c r="E910" t="str">
        <f>ROUNDUP(B910,3)&amp;"-"&amp;ROUNDUP(C910,3)</f>
        <v>338978.187-3064079.899</v>
      </c>
      <c r="F910" t="str">
        <f>E910&amp;"-"&amp;D910</f>
        <v>338978.187-3064079.899-GOT</v>
      </c>
      <c r="G910">
        <f>A910</f>
        <v>4097</v>
      </c>
      <c r="H910" t="e">
        <f>VLOOKUP(G910,#REF!,1,0)</f>
        <v>#REF!</v>
      </c>
      <c r="I910" t="str">
        <f>B910&amp;D910</f>
        <v>338978.1866GOT</v>
      </c>
      <c r="J910" t="str">
        <f>C910&amp;D910</f>
        <v>3064079.8983GOT</v>
      </c>
      <c r="K910">
        <f>G910</f>
        <v>4097</v>
      </c>
    </row>
    <row r="911" spans="1:11" x14ac:dyDescent="0.25">
      <c r="A911">
        <v>4098</v>
      </c>
      <c r="B911">
        <v>338975.63170000003</v>
      </c>
      <c r="C911">
        <v>3064107.8687</v>
      </c>
      <c r="D911" t="s">
        <v>266</v>
      </c>
      <c r="E911" t="str">
        <f>ROUNDUP(B911,3)&amp;"-"&amp;ROUNDUP(C911,3)</f>
        <v>338975.632-3064107.869</v>
      </c>
      <c r="F911" t="str">
        <f>E911&amp;"-"&amp;D911</f>
        <v>338975.632-3064107.869-GOT</v>
      </c>
      <c r="G911">
        <f>A911</f>
        <v>4098</v>
      </c>
      <c r="H911" t="e">
        <f>VLOOKUP(G911,#REF!,1,0)</f>
        <v>#REF!</v>
      </c>
      <c r="I911" t="str">
        <f>B911&amp;D911</f>
        <v>338975.6317GOT</v>
      </c>
      <c r="J911" t="str">
        <f>C911&amp;D911</f>
        <v>3064107.8687GOT</v>
      </c>
      <c r="K911">
        <f>G911</f>
        <v>4098</v>
      </c>
    </row>
    <row r="912" spans="1:11" x14ac:dyDescent="0.25">
      <c r="A912">
        <v>4099</v>
      </c>
      <c r="B912">
        <v>338972.50050000002</v>
      </c>
      <c r="C912">
        <v>3064180.6614000001</v>
      </c>
      <c r="D912" t="s">
        <v>266</v>
      </c>
      <c r="E912" t="str">
        <f>ROUNDUP(B912,3)&amp;"-"&amp;ROUNDUP(C912,3)</f>
        <v>338972.501-3064180.662</v>
      </c>
      <c r="F912" t="str">
        <f>E912&amp;"-"&amp;D912</f>
        <v>338972.501-3064180.662-GOT</v>
      </c>
      <c r="G912">
        <f>A912</f>
        <v>4099</v>
      </c>
      <c r="H912" t="e">
        <f>VLOOKUP(G912,#REF!,1,0)</f>
        <v>#REF!</v>
      </c>
      <c r="I912" t="str">
        <f>B912&amp;D912</f>
        <v>338972.5005GOT</v>
      </c>
      <c r="J912" t="str">
        <f>C912&amp;D912</f>
        <v>3064180.6614GOT</v>
      </c>
      <c r="K912">
        <f>G912</f>
        <v>4099</v>
      </c>
    </row>
    <row r="913" spans="1:11" x14ac:dyDescent="0.25">
      <c r="A913">
        <v>4100</v>
      </c>
      <c r="B913">
        <v>338984.17019999999</v>
      </c>
      <c r="C913">
        <v>3064222.4112999998</v>
      </c>
      <c r="D913" t="s">
        <v>266</v>
      </c>
      <c r="E913" t="str">
        <f>ROUNDUP(B913,3)&amp;"-"&amp;ROUNDUP(C913,3)</f>
        <v>338984.171-3064222.412</v>
      </c>
      <c r="F913" t="str">
        <f>E913&amp;"-"&amp;D913</f>
        <v>338984.171-3064222.412-GOT</v>
      </c>
      <c r="G913">
        <f>A913</f>
        <v>4100</v>
      </c>
      <c r="H913" t="e">
        <f>VLOOKUP(G913,#REF!,1,0)</f>
        <v>#REF!</v>
      </c>
      <c r="I913" t="str">
        <f>B913&amp;D913</f>
        <v>338984.1702GOT</v>
      </c>
      <c r="J913" t="str">
        <f>C913&amp;D913</f>
        <v>3064222.4113GOT</v>
      </c>
      <c r="K913">
        <f>G913</f>
        <v>4100</v>
      </c>
    </row>
    <row r="914" spans="1:11" x14ac:dyDescent="0.25">
      <c r="A914">
        <v>4101</v>
      </c>
      <c r="B914">
        <v>338993.12760000001</v>
      </c>
      <c r="C914">
        <v>3064262.7878</v>
      </c>
      <c r="D914" t="s">
        <v>266</v>
      </c>
      <c r="E914" t="str">
        <f>ROUNDUP(B914,3)&amp;"-"&amp;ROUNDUP(C914,3)</f>
        <v>338993.128-3064262.788</v>
      </c>
      <c r="F914" t="str">
        <f>E914&amp;"-"&amp;D914</f>
        <v>338993.128-3064262.788-GOT</v>
      </c>
      <c r="G914">
        <f>A914</f>
        <v>4101</v>
      </c>
      <c r="H914" t="e">
        <f>VLOOKUP(G914,#REF!,1,0)</f>
        <v>#REF!</v>
      </c>
      <c r="I914" t="str">
        <f>B914&amp;D914</f>
        <v>338993.1276GOT</v>
      </c>
      <c r="J914" t="str">
        <f>C914&amp;D914</f>
        <v>3064262.7878GOT</v>
      </c>
      <c r="K914">
        <f>G914</f>
        <v>4101</v>
      </c>
    </row>
    <row r="915" spans="1:11" x14ac:dyDescent="0.25">
      <c r="A915">
        <v>4102</v>
      </c>
      <c r="B915">
        <v>338995.37040000001</v>
      </c>
      <c r="C915">
        <v>3064272.8972999998</v>
      </c>
      <c r="D915" t="s">
        <v>266</v>
      </c>
      <c r="E915" t="str">
        <f>ROUNDUP(B915,3)&amp;"-"&amp;ROUNDUP(C915,3)</f>
        <v>338995.371-3064272.898</v>
      </c>
      <c r="F915" t="str">
        <f>E915&amp;"-"&amp;D915</f>
        <v>338995.371-3064272.898-GOT</v>
      </c>
      <c r="G915">
        <f>A915</f>
        <v>4102</v>
      </c>
      <c r="H915" t="e">
        <f>VLOOKUP(G915,#REF!,1,0)</f>
        <v>#REF!</v>
      </c>
      <c r="I915" t="str">
        <f>B915&amp;D915</f>
        <v>338995.3704GOT</v>
      </c>
      <c r="J915" t="str">
        <f>C915&amp;D915</f>
        <v>3064272.8973GOT</v>
      </c>
      <c r="K915">
        <f>G915</f>
        <v>4102</v>
      </c>
    </row>
    <row r="916" spans="1:11" x14ac:dyDescent="0.25">
      <c r="A916">
        <v>4103</v>
      </c>
      <c r="B916">
        <v>338992.79239999998</v>
      </c>
      <c r="C916">
        <v>3064272.7792000002</v>
      </c>
      <c r="D916" t="s">
        <v>266</v>
      </c>
      <c r="E916" t="str">
        <f>ROUNDUP(B916,3)&amp;"-"&amp;ROUNDUP(C916,3)</f>
        <v>338992.793-3064272.78</v>
      </c>
      <c r="F916" t="str">
        <f>E916&amp;"-"&amp;D916</f>
        <v>338992.793-3064272.78-GOT</v>
      </c>
      <c r="G916">
        <f>A916</f>
        <v>4103</v>
      </c>
      <c r="H916" t="e">
        <f>VLOOKUP(G916,#REF!,1,0)</f>
        <v>#REF!</v>
      </c>
      <c r="I916" t="str">
        <f>B916&amp;D916</f>
        <v>338992.7924GOT</v>
      </c>
      <c r="J916" t="str">
        <f>C916&amp;D916</f>
        <v>3064272.7792GOT</v>
      </c>
      <c r="K916">
        <f>G916</f>
        <v>4103</v>
      </c>
    </row>
    <row r="917" spans="1:11" x14ac:dyDescent="0.25">
      <c r="A917">
        <v>4104</v>
      </c>
      <c r="B917">
        <v>338936.24160000001</v>
      </c>
      <c r="C917">
        <v>3064270.1886999998</v>
      </c>
      <c r="D917" t="s">
        <v>266</v>
      </c>
      <c r="E917" t="str">
        <f>ROUNDUP(B917,3)&amp;"-"&amp;ROUNDUP(C917,3)</f>
        <v>338936.242-3064270.189</v>
      </c>
      <c r="F917" t="str">
        <f>E917&amp;"-"&amp;D917</f>
        <v>338936.242-3064270.189-GOT</v>
      </c>
      <c r="G917">
        <f>A917</f>
        <v>4104</v>
      </c>
      <c r="H917" t="e">
        <f>VLOOKUP(G917,#REF!,1,0)</f>
        <v>#REF!</v>
      </c>
      <c r="I917" t="str">
        <f>B917&amp;D917</f>
        <v>338936.2416GOT</v>
      </c>
      <c r="J917" t="str">
        <f>C917&amp;D917</f>
        <v>3064270.1887GOT</v>
      </c>
      <c r="K917">
        <f>G917</f>
        <v>4104</v>
      </c>
    </row>
    <row r="918" spans="1:11" x14ac:dyDescent="0.25">
      <c r="A918">
        <v>4105</v>
      </c>
      <c r="B918">
        <v>338874.78820000001</v>
      </c>
      <c r="C918">
        <v>3064268.6752999998</v>
      </c>
      <c r="D918" t="s">
        <v>266</v>
      </c>
      <c r="E918" t="str">
        <f>ROUNDUP(B918,3)&amp;"-"&amp;ROUNDUP(C918,3)</f>
        <v>338874.789-3064268.676</v>
      </c>
      <c r="F918" t="str">
        <f>E918&amp;"-"&amp;D918</f>
        <v>338874.789-3064268.676-GOT</v>
      </c>
      <c r="G918">
        <f>A918</f>
        <v>4105</v>
      </c>
      <c r="H918" t="e">
        <f>VLOOKUP(G918,#REF!,1,0)</f>
        <v>#REF!</v>
      </c>
      <c r="I918" t="str">
        <f>B918&amp;D918</f>
        <v>338874.7882GOT</v>
      </c>
      <c r="J918" t="str">
        <f>C918&amp;D918</f>
        <v>3064268.6753GOT</v>
      </c>
      <c r="K918">
        <f>G918</f>
        <v>4105</v>
      </c>
    </row>
    <row r="919" spans="1:11" x14ac:dyDescent="0.25">
      <c r="A919">
        <v>4106</v>
      </c>
      <c r="B919">
        <v>338821.56349999999</v>
      </c>
      <c r="C919">
        <v>3064270.3996000001</v>
      </c>
      <c r="D919" t="s">
        <v>266</v>
      </c>
      <c r="E919" t="str">
        <f>ROUNDUP(B919,3)&amp;"-"&amp;ROUNDUP(C919,3)</f>
        <v>338821.564-3064270.4</v>
      </c>
      <c r="F919" t="str">
        <f>E919&amp;"-"&amp;D919</f>
        <v>338821.564-3064270.4-GOT</v>
      </c>
      <c r="G919">
        <f>A919</f>
        <v>4106</v>
      </c>
      <c r="H919" t="e">
        <f>VLOOKUP(G919,#REF!,1,0)</f>
        <v>#REF!</v>
      </c>
      <c r="I919" t="str">
        <f>B919&amp;D919</f>
        <v>338821.5635GOT</v>
      </c>
      <c r="J919" t="str">
        <f>C919&amp;D919</f>
        <v>3064270.3996GOT</v>
      </c>
      <c r="K919">
        <f>G919</f>
        <v>4106</v>
      </c>
    </row>
    <row r="920" spans="1:11" x14ac:dyDescent="0.25">
      <c r="A920">
        <v>4107</v>
      </c>
      <c r="B920">
        <v>338813.96610000002</v>
      </c>
      <c r="C920">
        <v>3064270.6458000001</v>
      </c>
      <c r="D920" t="s">
        <v>266</v>
      </c>
      <c r="E920" t="str">
        <f>ROUNDUP(B920,3)&amp;"-"&amp;ROUNDUP(C920,3)</f>
        <v>338813.967-3064270.646</v>
      </c>
      <c r="F920" t="str">
        <f>E920&amp;"-"&amp;D920</f>
        <v>338813.967-3064270.646-GOT</v>
      </c>
      <c r="G920">
        <f>A920</f>
        <v>4107</v>
      </c>
      <c r="H920" t="e">
        <f>VLOOKUP(G920,#REF!,1,0)</f>
        <v>#REF!</v>
      </c>
      <c r="I920" t="str">
        <f>B920&amp;D920</f>
        <v>338813.9661GOT</v>
      </c>
      <c r="J920" t="str">
        <f>C920&amp;D920</f>
        <v>3064270.6458GOT</v>
      </c>
      <c r="K920">
        <f>G920</f>
        <v>4107</v>
      </c>
    </row>
    <row r="921" spans="1:11" x14ac:dyDescent="0.25">
      <c r="A921">
        <v>4108</v>
      </c>
      <c r="B921">
        <v>338757.82380000001</v>
      </c>
      <c r="C921">
        <v>3064272.5545000001</v>
      </c>
      <c r="D921" t="s">
        <v>266</v>
      </c>
      <c r="E921" t="str">
        <f>ROUNDUP(B921,3)&amp;"-"&amp;ROUNDUP(C921,3)</f>
        <v>338757.824-3064272.555</v>
      </c>
      <c r="F921" t="str">
        <f>E921&amp;"-"&amp;D921</f>
        <v>338757.824-3064272.555-GOT</v>
      </c>
      <c r="G921">
        <f>A921</f>
        <v>4108</v>
      </c>
      <c r="H921" t="e">
        <f>VLOOKUP(G921,#REF!,1,0)</f>
        <v>#REF!</v>
      </c>
      <c r="I921" t="str">
        <f>B921&amp;D921</f>
        <v>338757.8238GOT</v>
      </c>
      <c r="J921" t="str">
        <f>C921&amp;D921</f>
        <v>3064272.5545GOT</v>
      </c>
      <c r="K921">
        <f>G921</f>
        <v>4108</v>
      </c>
    </row>
    <row r="922" spans="1:11" x14ac:dyDescent="0.25">
      <c r="A922">
        <v>4109</v>
      </c>
      <c r="B922">
        <v>338650.76539999997</v>
      </c>
      <c r="C922">
        <v>3064273.3933000001</v>
      </c>
      <c r="D922" t="s">
        <v>266</v>
      </c>
      <c r="E922" t="str">
        <f>ROUNDUP(B922,3)&amp;"-"&amp;ROUNDUP(C922,3)</f>
        <v>338650.766-3064273.394</v>
      </c>
      <c r="F922" t="str">
        <f>E922&amp;"-"&amp;D922</f>
        <v>338650.766-3064273.394-GOT</v>
      </c>
      <c r="G922">
        <f>A922</f>
        <v>4109</v>
      </c>
      <c r="H922" t="e">
        <f>VLOOKUP(G922,#REF!,1,0)</f>
        <v>#REF!</v>
      </c>
      <c r="I922" t="str">
        <f>B922&amp;D922</f>
        <v>338650.7654GOT</v>
      </c>
      <c r="J922" t="str">
        <f>C922&amp;D922</f>
        <v>3064273.3933GOT</v>
      </c>
      <c r="K922">
        <f>G922</f>
        <v>4109</v>
      </c>
    </row>
    <row r="923" spans="1:11" x14ac:dyDescent="0.25">
      <c r="A923">
        <v>4110</v>
      </c>
      <c r="B923">
        <v>338977.8345</v>
      </c>
      <c r="C923">
        <v>3064272.094</v>
      </c>
      <c r="D923" t="s">
        <v>266</v>
      </c>
      <c r="E923" t="str">
        <f>ROUNDUP(B923,3)&amp;"-"&amp;ROUNDUP(C923,3)</f>
        <v>338977.835-3064272.094</v>
      </c>
      <c r="F923" t="str">
        <f>E923&amp;"-"&amp;D923</f>
        <v>338977.835-3064272.094-GOT</v>
      </c>
      <c r="G923">
        <f>A923</f>
        <v>4110</v>
      </c>
      <c r="H923" t="e">
        <f>VLOOKUP(G923,#REF!,1,0)</f>
        <v>#REF!</v>
      </c>
      <c r="I923" t="str">
        <f>B923&amp;D923</f>
        <v>338977.8345GOT</v>
      </c>
      <c r="J923" t="str">
        <f>C923&amp;D923</f>
        <v>3064272.094GOT</v>
      </c>
      <c r="K923">
        <f>G923</f>
        <v>4110</v>
      </c>
    </row>
    <row r="924" spans="1:11" x14ac:dyDescent="0.25">
      <c r="A924">
        <v>4111</v>
      </c>
      <c r="B924">
        <v>338974.50400000002</v>
      </c>
      <c r="C924">
        <v>3064287.7237999998</v>
      </c>
      <c r="D924" t="s">
        <v>266</v>
      </c>
      <c r="E924" t="str">
        <f>ROUNDUP(B924,3)&amp;"-"&amp;ROUNDUP(C924,3)</f>
        <v>338974.504-3064287.724</v>
      </c>
      <c r="F924" t="str">
        <f>E924&amp;"-"&amp;D924</f>
        <v>338974.504-3064287.724-GOT</v>
      </c>
      <c r="G924">
        <f>A924</f>
        <v>4111</v>
      </c>
      <c r="H924" t="e">
        <f>VLOOKUP(G924,#REF!,1,0)</f>
        <v>#REF!</v>
      </c>
      <c r="I924" t="str">
        <f>B924&amp;D924</f>
        <v>338974.504GOT</v>
      </c>
      <c r="J924" t="str">
        <f>C924&amp;D924</f>
        <v>3064287.7238GOT</v>
      </c>
      <c r="K924">
        <f>G924</f>
        <v>4111</v>
      </c>
    </row>
    <row r="925" spans="1:11" x14ac:dyDescent="0.25">
      <c r="A925">
        <v>4112</v>
      </c>
      <c r="B925">
        <v>338975.4437</v>
      </c>
      <c r="C925">
        <v>3064314.4833999998</v>
      </c>
      <c r="D925" t="s">
        <v>266</v>
      </c>
      <c r="E925" t="str">
        <f>ROUNDUP(B925,3)&amp;"-"&amp;ROUNDUP(C925,3)</f>
        <v>338975.444-3064314.484</v>
      </c>
      <c r="F925" t="str">
        <f>E925&amp;"-"&amp;D925</f>
        <v>338975.444-3064314.484-GOT</v>
      </c>
      <c r="G925">
        <f>A925</f>
        <v>4112</v>
      </c>
      <c r="H925" t="e">
        <f>VLOOKUP(G925,#REF!,1,0)</f>
        <v>#REF!</v>
      </c>
      <c r="I925" t="str">
        <f>B925&amp;D925</f>
        <v>338975.4437GOT</v>
      </c>
      <c r="J925" t="str">
        <f>C925&amp;D925</f>
        <v>3064314.4834GOT</v>
      </c>
      <c r="K925">
        <f>G925</f>
        <v>4112</v>
      </c>
    </row>
    <row r="926" spans="1:11" x14ac:dyDescent="0.25">
      <c r="A926">
        <v>4113</v>
      </c>
      <c r="B926">
        <v>338975.79830000002</v>
      </c>
      <c r="C926">
        <v>3064341.2508</v>
      </c>
      <c r="D926" t="s">
        <v>266</v>
      </c>
      <c r="E926" t="str">
        <f>ROUNDUP(B926,3)&amp;"-"&amp;ROUNDUP(C926,3)</f>
        <v>338975.799-3064341.251</v>
      </c>
      <c r="F926" t="str">
        <f>E926&amp;"-"&amp;D926</f>
        <v>338975.799-3064341.251-GOT</v>
      </c>
      <c r="G926">
        <f>A926</f>
        <v>4113</v>
      </c>
      <c r="H926" t="e">
        <f>VLOOKUP(G926,#REF!,1,0)</f>
        <v>#REF!</v>
      </c>
      <c r="I926" t="str">
        <f>B926&amp;D926</f>
        <v>338975.7983GOT</v>
      </c>
      <c r="J926" t="str">
        <f>C926&amp;D926</f>
        <v>3064341.2508GOT</v>
      </c>
      <c r="K926">
        <f>G926</f>
        <v>4113</v>
      </c>
    </row>
    <row r="927" spans="1:11" x14ac:dyDescent="0.25">
      <c r="A927">
        <v>4114</v>
      </c>
      <c r="B927">
        <v>338971.33439999999</v>
      </c>
      <c r="C927">
        <v>3064357.6058999998</v>
      </c>
      <c r="D927" t="s">
        <v>266</v>
      </c>
      <c r="E927" t="str">
        <f>ROUNDUP(B927,3)&amp;"-"&amp;ROUNDUP(C927,3)</f>
        <v>338971.335-3064357.606</v>
      </c>
      <c r="F927" t="str">
        <f>E927&amp;"-"&amp;D927</f>
        <v>338971.335-3064357.606-GOT</v>
      </c>
      <c r="G927">
        <f>A927</f>
        <v>4114</v>
      </c>
      <c r="H927" t="e">
        <f>VLOOKUP(G927,#REF!,1,0)</f>
        <v>#REF!</v>
      </c>
      <c r="I927" t="str">
        <f>B927&amp;D927</f>
        <v>338971.3344GOT</v>
      </c>
      <c r="J927" t="str">
        <f>C927&amp;D927</f>
        <v>3064357.6059GOT</v>
      </c>
      <c r="K927">
        <f>G927</f>
        <v>4114</v>
      </c>
    </row>
    <row r="928" spans="1:11" x14ac:dyDescent="0.25">
      <c r="A928">
        <v>4115</v>
      </c>
      <c r="B928">
        <v>338942.4791</v>
      </c>
      <c r="C928">
        <v>3064387.6702000001</v>
      </c>
      <c r="D928" t="s">
        <v>266</v>
      </c>
      <c r="E928" t="str">
        <f>ROUNDUP(B928,3)&amp;"-"&amp;ROUNDUP(C928,3)</f>
        <v>338942.48-3064387.671</v>
      </c>
      <c r="F928" t="str">
        <f>E928&amp;"-"&amp;D928</f>
        <v>338942.48-3064387.671-GOT</v>
      </c>
      <c r="G928">
        <f>A928</f>
        <v>4115</v>
      </c>
      <c r="H928" t="e">
        <f>VLOOKUP(G928,#REF!,1,0)</f>
        <v>#REF!</v>
      </c>
      <c r="I928" t="str">
        <f>B928&amp;D928</f>
        <v>338942.4791GOT</v>
      </c>
      <c r="J928" t="str">
        <f>C928&amp;D928</f>
        <v>3064387.6702GOT</v>
      </c>
      <c r="K928">
        <f>G928</f>
        <v>4115</v>
      </c>
    </row>
    <row r="929" spans="1:11" x14ac:dyDescent="0.25">
      <c r="A929">
        <v>4116</v>
      </c>
      <c r="B929">
        <v>338397.71889999998</v>
      </c>
      <c r="C929">
        <v>3063855.3763000001</v>
      </c>
      <c r="D929" t="s">
        <v>266</v>
      </c>
      <c r="E929" t="str">
        <f>ROUNDUP(B929,3)&amp;"-"&amp;ROUNDUP(C929,3)</f>
        <v>338397.719-3063855.377</v>
      </c>
      <c r="F929" t="str">
        <f>E929&amp;"-"&amp;D929</f>
        <v>338397.719-3063855.377-GOT</v>
      </c>
      <c r="G929">
        <f>A929</f>
        <v>4116</v>
      </c>
      <c r="H929" t="e">
        <f>VLOOKUP(G929,#REF!,1,0)</f>
        <v>#REF!</v>
      </c>
      <c r="I929" t="str">
        <f>B929&amp;D929</f>
        <v>338397.7189GOT</v>
      </c>
      <c r="J929" t="str">
        <f>C929&amp;D929</f>
        <v>3063855.3763GOT</v>
      </c>
      <c r="K929">
        <f>G929</f>
        <v>4116</v>
      </c>
    </row>
    <row r="930" spans="1:11" x14ac:dyDescent="0.25">
      <c r="A930">
        <v>4117</v>
      </c>
      <c r="B930">
        <v>338420.80930000002</v>
      </c>
      <c r="C930">
        <v>3063831.7883000001</v>
      </c>
      <c r="D930" t="s">
        <v>266</v>
      </c>
      <c r="E930" t="str">
        <f>ROUNDUP(B930,3)&amp;"-"&amp;ROUNDUP(C930,3)</f>
        <v>338420.81-3063831.789</v>
      </c>
      <c r="F930" t="str">
        <f>E930&amp;"-"&amp;D930</f>
        <v>338420.81-3063831.789-GOT</v>
      </c>
      <c r="G930">
        <f>A930</f>
        <v>4117</v>
      </c>
      <c r="H930" t="e">
        <f>VLOOKUP(G930,#REF!,1,0)</f>
        <v>#REF!</v>
      </c>
      <c r="I930" t="str">
        <f>B930&amp;D930</f>
        <v>338420.8093GOT</v>
      </c>
      <c r="J930" t="str">
        <f>C930&amp;D930</f>
        <v>3063831.7883GOT</v>
      </c>
      <c r="K930">
        <f>G930</f>
        <v>4117</v>
      </c>
    </row>
    <row r="931" spans="1:11" x14ac:dyDescent="0.25">
      <c r="A931">
        <v>4118</v>
      </c>
      <c r="B931">
        <v>338445.11629999999</v>
      </c>
      <c r="C931">
        <v>3063811.6764000002</v>
      </c>
      <c r="D931" t="s">
        <v>266</v>
      </c>
      <c r="E931" t="str">
        <f>ROUNDUP(B931,3)&amp;"-"&amp;ROUNDUP(C931,3)</f>
        <v>338445.117-3063811.677</v>
      </c>
      <c r="F931" t="str">
        <f>E931&amp;"-"&amp;D931</f>
        <v>338445.117-3063811.677-GOT</v>
      </c>
      <c r="G931">
        <f>A931</f>
        <v>4118</v>
      </c>
      <c r="H931" t="e">
        <f>VLOOKUP(G931,#REF!,1,0)</f>
        <v>#REF!</v>
      </c>
      <c r="I931" t="str">
        <f>B931&amp;D931</f>
        <v>338445.1163GOT</v>
      </c>
      <c r="J931" t="str">
        <f>C931&amp;D931</f>
        <v>3063811.6764GOT</v>
      </c>
      <c r="K931">
        <f>G931</f>
        <v>4118</v>
      </c>
    </row>
    <row r="932" spans="1:11" x14ac:dyDescent="0.25">
      <c r="A932">
        <v>4119</v>
      </c>
      <c r="B932">
        <v>338461.4032</v>
      </c>
      <c r="C932">
        <v>3063797.8848999999</v>
      </c>
      <c r="D932" t="s">
        <v>266</v>
      </c>
      <c r="E932" t="str">
        <f>ROUNDUP(B932,3)&amp;"-"&amp;ROUNDUP(C932,3)</f>
        <v>338461.404-3063797.885</v>
      </c>
      <c r="F932" t="str">
        <f>E932&amp;"-"&amp;D932</f>
        <v>338461.404-3063797.885-GOT</v>
      </c>
      <c r="G932">
        <f>A932</f>
        <v>4119</v>
      </c>
      <c r="H932" t="e">
        <f>VLOOKUP(G932,#REF!,1,0)</f>
        <v>#REF!</v>
      </c>
      <c r="I932" t="str">
        <f>B932&amp;D932</f>
        <v>338461.4032GOT</v>
      </c>
      <c r="J932" t="str">
        <f>C932&amp;D932</f>
        <v>3063797.8849GOT</v>
      </c>
      <c r="K932">
        <f>G932</f>
        <v>4119</v>
      </c>
    </row>
    <row r="933" spans="1:11" x14ac:dyDescent="0.25">
      <c r="A933">
        <v>4120</v>
      </c>
      <c r="B933">
        <v>338465.36700000003</v>
      </c>
      <c r="C933">
        <v>3063794.5285</v>
      </c>
      <c r="D933" t="s">
        <v>266</v>
      </c>
      <c r="E933" t="str">
        <f>ROUNDUP(B933,3)&amp;"-"&amp;ROUNDUP(C933,3)</f>
        <v>338465.367-3063794.529</v>
      </c>
      <c r="F933" t="str">
        <f>E933&amp;"-"&amp;D933</f>
        <v>338465.367-3063794.529-GOT</v>
      </c>
      <c r="G933">
        <f>A933</f>
        <v>4120</v>
      </c>
      <c r="H933" t="e">
        <f>VLOOKUP(G933,#REF!,1,0)</f>
        <v>#REF!</v>
      </c>
      <c r="I933" t="str">
        <f>B933&amp;D933</f>
        <v>338465.367GOT</v>
      </c>
      <c r="J933" t="str">
        <f>C933&amp;D933</f>
        <v>3063794.5285GOT</v>
      </c>
      <c r="K933">
        <f>G933</f>
        <v>4120</v>
      </c>
    </row>
    <row r="934" spans="1:11" x14ac:dyDescent="0.25">
      <c r="A934">
        <v>4121</v>
      </c>
      <c r="B934">
        <v>338489.07370000001</v>
      </c>
      <c r="C934">
        <v>3063773.2604</v>
      </c>
      <c r="D934" t="s">
        <v>266</v>
      </c>
      <c r="E934" t="str">
        <f>ROUNDUP(B934,3)&amp;"-"&amp;ROUNDUP(C934,3)</f>
        <v>338489.074-3063773.261</v>
      </c>
      <c r="F934" t="str">
        <f>E934&amp;"-"&amp;D934</f>
        <v>338489.074-3063773.261-GOT</v>
      </c>
      <c r="G934">
        <f>A934</f>
        <v>4121</v>
      </c>
      <c r="H934" t="e">
        <f>VLOOKUP(G934,#REF!,1,0)</f>
        <v>#REF!</v>
      </c>
      <c r="I934" t="str">
        <f>B934&amp;D934</f>
        <v>338489.0737GOT</v>
      </c>
      <c r="J934" t="str">
        <f>C934&amp;D934</f>
        <v>3063773.2604GOT</v>
      </c>
      <c r="K934">
        <f>G934</f>
        <v>4121</v>
      </c>
    </row>
    <row r="935" spans="1:11" x14ac:dyDescent="0.25">
      <c r="A935">
        <v>4122</v>
      </c>
      <c r="B935">
        <v>338501.27370000002</v>
      </c>
      <c r="C935">
        <v>3063766.696</v>
      </c>
      <c r="D935" t="s">
        <v>266</v>
      </c>
      <c r="E935" t="str">
        <f>ROUNDUP(B935,3)&amp;"-"&amp;ROUNDUP(C935,3)</f>
        <v>338501.274-3063766.696</v>
      </c>
      <c r="F935" t="str">
        <f>E935&amp;"-"&amp;D935</f>
        <v>338501.274-3063766.696-GOT</v>
      </c>
      <c r="G935">
        <f>A935</f>
        <v>4122</v>
      </c>
      <c r="H935" t="e">
        <f>VLOOKUP(G935,#REF!,1,0)</f>
        <v>#REF!</v>
      </c>
      <c r="I935" t="str">
        <f>B935&amp;D935</f>
        <v>338501.2737GOT</v>
      </c>
      <c r="J935" t="str">
        <f>C935&amp;D935</f>
        <v>3063766.696GOT</v>
      </c>
      <c r="K935">
        <f>G935</f>
        <v>4122</v>
      </c>
    </row>
    <row r="936" spans="1:11" x14ac:dyDescent="0.25">
      <c r="A936">
        <v>4123</v>
      </c>
      <c r="B936">
        <v>338526.76640000002</v>
      </c>
      <c r="C936">
        <v>3063747.7324000001</v>
      </c>
      <c r="D936" t="s">
        <v>266</v>
      </c>
      <c r="E936" t="str">
        <f>ROUNDUP(B936,3)&amp;"-"&amp;ROUNDUP(C936,3)</f>
        <v>338526.767-3063747.733</v>
      </c>
      <c r="F936" t="str">
        <f>E936&amp;"-"&amp;D936</f>
        <v>338526.767-3063747.733-GOT</v>
      </c>
      <c r="G936">
        <f>A936</f>
        <v>4123</v>
      </c>
      <c r="H936" t="e">
        <f>VLOOKUP(G936,#REF!,1,0)</f>
        <v>#REF!</v>
      </c>
      <c r="I936" t="str">
        <f>B936&amp;D936</f>
        <v>338526.7664GOT</v>
      </c>
      <c r="J936" t="str">
        <f>C936&amp;D936</f>
        <v>3063747.7324GOT</v>
      </c>
      <c r="K936">
        <f>G936</f>
        <v>4123</v>
      </c>
    </row>
    <row r="937" spans="1:11" x14ac:dyDescent="0.25">
      <c r="A937">
        <v>4124</v>
      </c>
      <c r="B937">
        <v>338574.2806</v>
      </c>
      <c r="C937">
        <v>3063712.7615999999</v>
      </c>
      <c r="D937" t="s">
        <v>266</v>
      </c>
      <c r="E937" t="str">
        <f>ROUNDUP(B937,3)&amp;"-"&amp;ROUNDUP(C937,3)</f>
        <v>338574.281-3063712.762</v>
      </c>
      <c r="F937" t="str">
        <f>E937&amp;"-"&amp;D937</f>
        <v>338574.281-3063712.762-GOT</v>
      </c>
      <c r="G937">
        <f>A937</f>
        <v>4124</v>
      </c>
      <c r="H937" t="e">
        <f>VLOOKUP(G937,#REF!,1,0)</f>
        <v>#REF!</v>
      </c>
      <c r="I937" t="str">
        <f>B937&amp;D937</f>
        <v>338574.2806GOT</v>
      </c>
      <c r="J937" t="str">
        <f>C937&amp;D937</f>
        <v>3063712.7616GOT</v>
      </c>
      <c r="K937">
        <f>G937</f>
        <v>4124</v>
      </c>
    </row>
    <row r="938" spans="1:11" x14ac:dyDescent="0.25">
      <c r="A938">
        <v>4125</v>
      </c>
      <c r="B938">
        <v>338642.06949999998</v>
      </c>
      <c r="C938">
        <v>3063662.3889000001</v>
      </c>
      <c r="D938" t="s">
        <v>266</v>
      </c>
      <c r="E938" t="str">
        <f>ROUNDUP(B938,3)&amp;"-"&amp;ROUNDUP(C938,3)</f>
        <v>338642.07-3063662.389</v>
      </c>
      <c r="F938" t="str">
        <f>E938&amp;"-"&amp;D938</f>
        <v>338642.07-3063662.389-GOT</v>
      </c>
      <c r="G938">
        <f>A938</f>
        <v>4125</v>
      </c>
      <c r="H938" t="e">
        <f>VLOOKUP(G938,#REF!,1,0)</f>
        <v>#REF!</v>
      </c>
      <c r="I938" t="str">
        <f>B938&amp;D938</f>
        <v>338642.0695GOT</v>
      </c>
      <c r="J938" t="str">
        <f>C938&amp;D938</f>
        <v>3063662.3889GOT</v>
      </c>
      <c r="K938">
        <f>G938</f>
        <v>4125</v>
      </c>
    </row>
    <row r="939" spans="1:11" x14ac:dyDescent="0.25">
      <c r="A939">
        <v>4126</v>
      </c>
      <c r="B939">
        <v>338672.7659</v>
      </c>
      <c r="C939">
        <v>3063638.7001</v>
      </c>
      <c r="D939" t="s">
        <v>266</v>
      </c>
      <c r="E939" t="str">
        <f>ROUNDUP(B939,3)&amp;"-"&amp;ROUNDUP(C939,3)</f>
        <v>338672.766-3063638.701</v>
      </c>
      <c r="F939" t="str">
        <f>E939&amp;"-"&amp;D939</f>
        <v>338672.766-3063638.701-GOT</v>
      </c>
      <c r="G939">
        <f>A939</f>
        <v>4126</v>
      </c>
      <c r="H939" t="e">
        <f>VLOOKUP(G939,#REF!,1,0)</f>
        <v>#REF!</v>
      </c>
      <c r="I939" t="str">
        <f>B939&amp;D939</f>
        <v>338672.7659GOT</v>
      </c>
      <c r="J939" t="str">
        <f>C939&amp;D939</f>
        <v>3063638.7001GOT</v>
      </c>
      <c r="K939">
        <f>G939</f>
        <v>4126</v>
      </c>
    </row>
    <row r="940" spans="1:11" x14ac:dyDescent="0.25">
      <c r="A940">
        <v>4127</v>
      </c>
      <c r="B940">
        <v>338676.75280000002</v>
      </c>
      <c r="C940">
        <v>3063630.4986999999</v>
      </c>
      <c r="D940" t="s">
        <v>266</v>
      </c>
      <c r="E940" t="str">
        <f>ROUNDUP(B940,3)&amp;"-"&amp;ROUNDUP(C940,3)</f>
        <v>338676.753-3063630.499</v>
      </c>
      <c r="F940" t="str">
        <f>E940&amp;"-"&amp;D940</f>
        <v>338676.753-3063630.499-GOT</v>
      </c>
      <c r="G940">
        <f>A940</f>
        <v>4127</v>
      </c>
      <c r="H940" t="e">
        <f>VLOOKUP(G940,#REF!,1,0)</f>
        <v>#REF!</v>
      </c>
      <c r="I940" t="str">
        <f>B940&amp;D940</f>
        <v>338676.7528GOT</v>
      </c>
      <c r="J940" t="str">
        <f>C940&amp;D940</f>
        <v>3063630.4987GOT</v>
      </c>
      <c r="K940">
        <f>G940</f>
        <v>4127</v>
      </c>
    </row>
    <row r="941" spans="1:11" x14ac:dyDescent="0.25">
      <c r="A941">
        <v>4128</v>
      </c>
      <c r="B941">
        <v>338674.1348</v>
      </c>
      <c r="C941">
        <v>3063609.5802000002</v>
      </c>
      <c r="D941" t="s">
        <v>266</v>
      </c>
      <c r="E941" t="str">
        <f>ROUNDUP(B941,3)&amp;"-"&amp;ROUNDUP(C941,3)</f>
        <v>338674.135-3063609.581</v>
      </c>
      <c r="F941" t="str">
        <f>E941&amp;"-"&amp;D941</f>
        <v>338674.135-3063609.581-GOT</v>
      </c>
      <c r="G941">
        <f>A941</f>
        <v>4128</v>
      </c>
      <c r="H941" t="e">
        <f>VLOOKUP(G941,#REF!,1,0)</f>
        <v>#REF!</v>
      </c>
      <c r="I941" t="str">
        <f>B941&amp;D941</f>
        <v>338674.1348GOT</v>
      </c>
      <c r="J941" t="str">
        <f>C941&amp;D941</f>
        <v>3063609.5802GOT</v>
      </c>
      <c r="K941">
        <f>G941</f>
        <v>4128</v>
      </c>
    </row>
    <row r="942" spans="1:11" x14ac:dyDescent="0.25">
      <c r="A942">
        <v>4129</v>
      </c>
      <c r="B942">
        <v>338673.8027</v>
      </c>
      <c r="C942">
        <v>3063584.557</v>
      </c>
      <c r="D942" t="s">
        <v>266</v>
      </c>
      <c r="E942" t="str">
        <f>ROUNDUP(B942,3)&amp;"-"&amp;ROUNDUP(C942,3)</f>
        <v>338673.803-3063584.557</v>
      </c>
      <c r="F942" t="str">
        <f>E942&amp;"-"&amp;D942</f>
        <v>338673.803-3063584.557-GOT</v>
      </c>
      <c r="G942">
        <f>A942</f>
        <v>4129</v>
      </c>
      <c r="H942" t="e">
        <f>VLOOKUP(G942,#REF!,1,0)</f>
        <v>#REF!</v>
      </c>
      <c r="I942" t="str">
        <f>B942&amp;D942</f>
        <v>338673.8027GOT</v>
      </c>
      <c r="J942" t="str">
        <f>C942&amp;D942</f>
        <v>3063584.557GOT</v>
      </c>
      <c r="K942">
        <f>G942</f>
        <v>4129</v>
      </c>
    </row>
    <row r="943" spans="1:11" x14ac:dyDescent="0.25">
      <c r="A943">
        <v>4130</v>
      </c>
      <c r="B943">
        <v>338665.34230000002</v>
      </c>
      <c r="C943">
        <v>3063564.298</v>
      </c>
      <c r="D943" t="s">
        <v>266</v>
      </c>
      <c r="E943" t="str">
        <f>ROUNDUP(B943,3)&amp;"-"&amp;ROUNDUP(C943,3)</f>
        <v>338665.343-3063564.298</v>
      </c>
      <c r="F943" t="str">
        <f>E943&amp;"-"&amp;D943</f>
        <v>338665.343-3063564.298-GOT</v>
      </c>
      <c r="G943">
        <f>A943</f>
        <v>4130</v>
      </c>
      <c r="H943" t="e">
        <f>VLOOKUP(G943,#REF!,1,0)</f>
        <v>#REF!</v>
      </c>
      <c r="I943" t="str">
        <f>B943&amp;D943</f>
        <v>338665.3423GOT</v>
      </c>
      <c r="J943" t="str">
        <f>C943&amp;D943</f>
        <v>3063564.298GOT</v>
      </c>
      <c r="K943">
        <f>G943</f>
        <v>4130</v>
      </c>
    </row>
    <row r="944" spans="1:11" x14ac:dyDescent="0.25">
      <c r="A944">
        <v>4131</v>
      </c>
      <c r="B944">
        <v>338700.63069999998</v>
      </c>
      <c r="C944">
        <v>3063538.6338</v>
      </c>
      <c r="D944" t="s">
        <v>266</v>
      </c>
      <c r="E944" t="str">
        <f>ROUNDUP(B944,3)&amp;"-"&amp;ROUNDUP(C944,3)</f>
        <v>338700.631-3063538.634</v>
      </c>
      <c r="F944" t="str">
        <f>E944&amp;"-"&amp;D944</f>
        <v>338700.631-3063538.634-GOT</v>
      </c>
      <c r="G944">
        <f>A944</f>
        <v>4131</v>
      </c>
      <c r="H944" t="e">
        <f>VLOOKUP(G944,#REF!,1,0)</f>
        <v>#REF!</v>
      </c>
      <c r="I944" t="str">
        <f>B944&amp;D944</f>
        <v>338700.6307GOT</v>
      </c>
      <c r="J944" t="str">
        <f>C944&amp;D944</f>
        <v>3063538.6338GOT</v>
      </c>
      <c r="K944">
        <f>G944</f>
        <v>4131</v>
      </c>
    </row>
    <row r="945" spans="1:11" x14ac:dyDescent="0.25">
      <c r="A945">
        <v>4132</v>
      </c>
      <c r="B945">
        <v>338713.77659999998</v>
      </c>
      <c r="C945">
        <v>3063550.9833</v>
      </c>
      <c r="D945" t="s">
        <v>266</v>
      </c>
      <c r="E945" t="str">
        <f>ROUNDUP(B945,3)&amp;"-"&amp;ROUNDUP(C945,3)</f>
        <v>338713.777-3063550.984</v>
      </c>
      <c r="F945" t="str">
        <f>E945&amp;"-"&amp;D945</f>
        <v>338713.777-3063550.984-GOT</v>
      </c>
      <c r="G945">
        <f>A945</f>
        <v>4132</v>
      </c>
      <c r="H945" t="e">
        <f>VLOOKUP(G945,#REF!,1,0)</f>
        <v>#REF!</v>
      </c>
      <c r="I945" t="str">
        <f>B945&amp;D945</f>
        <v>338713.7766GOT</v>
      </c>
      <c r="J945" t="str">
        <f>C945&amp;D945</f>
        <v>3063550.9833GOT</v>
      </c>
      <c r="K945">
        <f>G945</f>
        <v>4132</v>
      </c>
    </row>
    <row r="946" spans="1:11" x14ac:dyDescent="0.25">
      <c r="A946">
        <v>4133</v>
      </c>
      <c r="B946">
        <v>338716.69199999998</v>
      </c>
      <c r="C946">
        <v>3063553.7220000001</v>
      </c>
      <c r="D946" t="s">
        <v>266</v>
      </c>
      <c r="E946" t="str">
        <f>ROUNDUP(B946,3)&amp;"-"&amp;ROUNDUP(C946,3)</f>
        <v>338716.692-3063553.722</v>
      </c>
      <c r="F946" t="str">
        <f>E946&amp;"-"&amp;D946</f>
        <v>338716.692-3063553.722-GOT</v>
      </c>
      <c r="G946">
        <f>A946</f>
        <v>4133</v>
      </c>
      <c r="H946" t="e">
        <f>VLOOKUP(G946,#REF!,1,0)</f>
        <v>#REF!</v>
      </c>
      <c r="I946" t="str">
        <f>B946&amp;D946</f>
        <v>338716.692GOT</v>
      </c>
      <c r="J946" t="str">
        <f>C946&amp;D946</f>
        <v>3063553.722GOT</v>
      </c>
      <c r="K946">
        <f>G946</f>
        <v>4133</v>
      </c>
    </row>
    <row r="947" spans="1:11" x14ac:dyDescent="0.25">
      <c r="A947">
        <v>4134</v>
      </c>
      <c r="B947">
        <v>338739.2157</v>
      </c>
      <c r="C947">
        <v>3063575.5405999999</v>
      </c>
      <c r="D947" t="s">
        <v>266</v>
      </c>
      <c r="E947" t="str">
        <f>ROUNDUP(B947,3)&amp;"-"&amp;ROUNDUP(C947,3)</f>
        <v>338739.216-3063575.541</v>
      </c>
      <c r="F947" t="str">
        <f>E947&amp;"-"&amp;D947</f>
        <v>338739.216-3063575.541-GOT</v>
      </c>
      <c r="G947">
        <f>A947</f>
        <v>4134</v>
      </c>
      <c r="H947" t="e">
        <f>VLOOKUP(G947,#REF!,1,0)</f>
        <v>#REF!</v>
      </c>
      <c r="I947" t="str">
        <f>B947&amp;D947</f>
        <v>338739.2157GOT</v>
      </c>
      <c r="J947" t="str">
        <f>C947&amp;D947</f>
        <v>3063575.5406GOT</v>
      </c>
      <c r="K947">
        <f>G947</f>
        <v>4134</v>
      </c>
    </row>
    <row r="948" spans="1:11" x14ac:dyDescent="0.25">
      <c r="A948">
        <v>4135</v>
      </c>
      <c r="B948">
        <v>338784.46990000003</v>
      </c>
      <c r="C948">
        <v>3063590.6554</v>
      </c>
      <c r="D948" t="s">
        <v>266</v>
      </c>
      <c r="E948" t="str">
        <f>ROUNDUP(B948,3)&amp;"-"&amp;ROUNDUP(C948,3)</f>
        <v>338784.47-3063590.656</v>
      </c>
      <c r="F948" t="str">
        <f>E948&amp;"-"&amp;D948</f>
        <v>338784.47-3063590.656-GOT</v>
      </c>
      <c r="G948">
        <f>A948</f>
        <v>4135</v>
      </c>
      <c r="H948" t="e">
        <f>VLOOKUP(G948,#REF!,1,0)</f>
        <v>#REF!</v>
      </c>
      <c r="I948" t="str">
        <f>B948&amp;D948</f>
        <v>338784.4699GOT</v>
      </c>
      <c r="J948" t="str">
        <f>C948&amp;D948</f>
        <v>3063590.6554GOT</v>
      </c>
      <c r="K948">
        <f>G948</f>
        <v>4135</v>
      </c>
    </row>
    <row r="949" spans="1:11" x14ac:dyDescent="0.25">
      <c r="A949">
        <v>4136</v>
      </c>
      <c r="B949">
        <v>338802.29019999999</v>
      </c>
      <c r="C949">
        <v>3063610.7903</v>
      </c>
      <c r="D949" t="s">
        <v>266</v>
      </c>
      <c r="E949" t="str">
        <f>ROUNDUP(B949,3)&amp;"-"&amp;ROUNDUP(C949,3)</f>
        <v>338802.291-3063610.791</v>
      </c>
      <c r="F949" t="str">
        <f>E949&amp;"-"&amp;D949</f>
        <v>338802.291-3063610.791-GOT</v>
      </c>
      <c r="G949">
        <f>A949</f>
        <v>4136</v>
      </c>
      <c r="H949" t="e">
        <f>VLOOKUP(G949,#REF!,1,0)</f>
        <v>#REF!</v>
      </c>
      <c r="I949" t="str">
        <f>B949&amp;D949</f>
        <v>338802.2902GOT</v>
      </c>
      <c r="J949" t="str">
        <f>C949&amp;D949</f>
        <v>3063610.7903GOT</v>
      </c>
      <c r="K949">
        <f>G949</f>
        <v>4136</v>
      </c>
    </row>
    <row r="950" spans="1:11" x14ac:dyDescent="0.25">
      <c r="A950">
        <v>4137</v>
      </c>
      <c r="B950">
        <v>338816.6545</v>
      </c>
      <c r="C950">
        <v>3063635.0452999999</v>
      </c>
      <c r="D950" t="s">
        <v>266</v>
      </c>
      <c r="E950" t="str">
        <f>ROUNDUP(B950,3)&amp;"-"&amp;ROUNDUP(C950,3)</f>
        <v>338816.655-3063635.046</v>
      </c>
      <c r="F950" t="str">
        <f>E950&amp;"-"&amp;D950</f>
        <v>338816.655-3063635.046-GOT</v>
      </c>
      <c r="G950">
        <f>A950</f>
        <v>4137</v>
      </c>
      <c r="H950" t="e">
        <f>VLOOKUP(G950,#REF!,1,0)</f>
        <v>#REF!</v>
      </c>
      <c r="I950" t="str">
        <f>B950&amp;D950</f>
        <v>338816.6545GOT</v>
      </c>
      <c r="J950" t="str">
        <f>C950&amp;D950</f>
        <v>3063635.0453GOT</v>
      </c>
      <c r="K950">
        <f>G950</f>
        <v>4137</v>
      </c>
    </row>
    <row r="951" spans="1:11" x14ac:dyDescent="0.25">
      <c r="A951">
        <v>4138</v>
      </c>
      <c r="B951">
        <v>338846.891</v>
      </c>
      <c r="C951">
        <v>3063664.9101999998</v>
      </c>
      <c r="D951" t="s">
        <v>266</v>
      </c>
      <c r="E951" t="str">
        <f>ROUNDUP(B951,3)&amp;"-"&amp;ROUNDUP(C951,3)</f>
        <v>338846.891-3063664.911</v>
      </c>
      <c r="F951" t="str">
        <f>E951&amp;"-"&amp;D951</f>
        <v>338846.891-3063664.911-GOT</v>
      </c>
      <c r="G951">
        <f>A951</f>
        <v>4138</v>
      </c>
      <c r="H951" t="e">
        <f>VLOOKUP(G951,#REF!,1,0)</f>
        <v>#REF!</v>
      </c>
      <c r="I951" t="str">
        <f>B951&amp;D951</f>
        <v>338846.891GOT</v>
      </c>
      <c r="J951" t="str">
        <f>C951&amp;D951</f>
        <v>3063664.9102GOT</v>
      </c>
      <c r="K951">
        <f>G951</f>
        <v>4138</v>
      </c>
    </row>
    <row r="952" spans="1:11" x14ac:dyDescent="0.25">
      <c r="A952">
        <v>4139</v>
      </c>
      <c r="B952">
        <v>338880.04460000002</v>
      </c>
      <c r="C952">
        <v>3063694.1543999999</v>
      </c>
      <c r="D952" t="s">
        <v>266</v>
      </c>
      <c r="E952" t="str">
        <f>ROUNDUP(B952,3)&amp;"-"&amp;ROUNDUP(C952,3)</f>
        <v>338880.045-3063694.155</v>
      </c>
      <c r="F952" t="str">
        <f>E952&amp;"-"&amp;D952</f>
        <v>338880.045-3063694.155-GOT</v>
      </c>
      <c r="G952">
        <f>A952</f>
        <v>4139</v>
      </c>
      <c r="H952" t="e">
        <f>VLOOKUP(G952,#REF!,1,0)</f>
        <v>#REF!</v>
      </c>
      <c r="I952" t="str">
        <f>B952&amp;D952</f>
        <v>338880.0446GOT</v>
      </c>
      <c r="J952" t="str">
        <f>C952&amp;D952</f>
        <v>3063694.1544GOT</v>
      </c>
      <c r="K952">
        <f>G952</f>
        <v>4139</v>
      </c>
    </row>
    <row r="953" spans="1:11" x14ac:dyDescent="0.25">
      <c r="A953">
        <v>4140</v>
      </c>
      <c r="B953">
        <v>338895.47840000002</v>
      </c>
      <c r="C953">
        <v>3063710.8287</v>
      </c>
      <c r="D953" t="s">
        <v>266</v>
      </c>
      <c r="E953" t="str">
        <f>ROUNDUP(B953,3)&amp;"-"&amp;ROUNDUP(C953,3)</f>
        <v>338895.479-3063710.829</v>
      </c>
      <c r="F953" t="str">
        <f>E953&amp;"-"&amp;D953</f>
        <v>338895.479-3063710.829-GOT</v>
      </c>
      <c r="G953">
        <f>A953</f>
        <v>4140</v>
      </c>
      <c r="H953" t="e">
        <f>VLOOKUP(G953,#REF!,1,0)</f>
        <v>#REF!</v>
      </c>
      <c r="I953" t="str">
        <f>B953&amp;D953</f>
        <v>338895.4784GOT</v>
      </c>
      <c r="J953" t="str">
        <f>C953&amp;D953</f>
        <v>3063710.8287GOT</v>
      </c>
      <c r="K953">
        <f>G953</f>
        <v>4140</v>
      </c>
    </row>
    <row r="954" spans="1:11" x14ac:dyDescent="0.25">
      <c r="A954">
        <v>4141</v>
      </c>
      <c r="B954">
        <v>338957.22749999998</v>
      </c>
      <c r="C954">
        <v>3063734.4556999998</v>
      </c>
      <c r="D954" t="s">
        <v>266</v>
      </c>
      <c r="E954" t="str">
        <f>ROUNDUP(B954,3)&amp;"-"&amp;ROUNDUP(C954,3)</f>
        <v>338957.228-3063734.456</v>
      </c>
      <c r="F954" t="str">
        <f>E954&amp;"-"&amp;D954</f>
        <v>338957.228-3063734.456-GOT</v>
      </c>
      <c r="G954">
        <f>A954</f>
        <v>4141</v>
      </c>
      <c r="H954" t="e">
        <f>VLOOKUP(G954,#REF!,1,0)</f>
        <v>#REF!</v>
      </c>
      <c r="I954" t="str">
        <f>B954&amp;D954</f>
        <v>338957.2275GOT</v>
      </c>
      <c r="J954" t="str">
        <f>C954&amp;D954</f>
        <v>3063734.4557GOT</v>
      </c>
      <c r="K954">
        <f>G954</f>
        <v>4141</v>
      </c>
    </row>
    <row r="955" spans="1:11" x14ac:dyDescent="0.25">
      <c r="A955">
        <v>4142</v>
      </c>
      <c r="B955">
        <v>339021.92450000002</v>
      </c>
      <c r="C955">
        <v>3063759.7900999999</v>
      </c>
      <c r="D955" t="s">
        <v>266</v>
      </c>
      <c r="E955" t="str">
        <f>ROUNDUP(B955,3)&amp;"-"&amp;ROUNDUP(C955,3)</f>
        <v>339021.925-3063759.791</v>
      </c>
      <c r="F955" t="str">
        <f>E955&amp;"-"&amp;D955</f>
        <v>339021.925-3063759.791-GOT</v>
      </c>
      <c r="G955">
        <f>A955</f>
        <v>4142</v>
      </c>
      <c r="H955" t="e">
        <f>VLOOKUP(G955,#REF!,1,0)</f>
        <v>#REF!</v>
      </c>
      <c r="I955" t="str">
        <f>B955&amp;D955</f>
        <v>339021.9245GOT</v>
      </c>
      <c r="J955" t="str">
        <f>C955&amp;D955</f>
        <v>3063759.7901GOT</v>
      </c>
      <c r="K955">
        <f>G955</f>
        <v>4142</v>
      </c>
    </row>
    <row r="956" spans="1:11" x14ac:dyDescent="0.25">
      <c r="A956">
        <v>4143</v>
      </c>
      <c r="B956">
        <v>339042.02250000002</v>
      </c>
      <c r="C956">
        <v>3063775.2387000001</v>
      </c>
      <c r="D956" t="s">
        <v>266</v>
      </c>
      <c r="E956" t="str">
        <f>ROUNDUP(B956,3)&amp;"-"&amp;ROUNDUP(C956,3)</f>
        <v>339042.023-3063775.239</v>
      </c>
      <c r="F956" t="str">
        <f>E956&amp;"-"&amp;D956</f>
        <v>339042.023-3063775.239-GOT</v>
      </c>
      <c r="G956">
        <f>A956</f>
        <v>4143</v>
      </c>
      <c r="H956" t="e">
        <f>VLOOKUP(G956,#REF!,1,0)</f>
        <v>#REF!</v>
      </c>
      <c r="I956" t="str">
        <f>B956&amp;D956</f>
        <v>339042.0225GOT</v>
      </c>
      <c r="J956" t="str">
        <f>C956&amp;D956</f>
        <v>3063775.2387GOT</v>
      </c>
      <c r="K956">
        <f>G956</f>
        <v>4143</v>
      </c>
    </row>
    <row r="957" spans="1:11" x14ac:dyDescent="0.25">
      <c r="A957">
        <v>4144</v>
      </c>
      <c r="B957">
        <v>338619.45510000002</v>
      </c>
      <c r="C957">
        <v>3063677.8218999999</v>
      </c>
      <c r="D957" t="s">
        <v>266</v>
      </c>
      <c r="E957" t="str">
        <f>ROUNDUP(B957,3)&amp;"-"&amp;ROUNDUP(C957,3)</f>
        <v>338619.456-3063677.822</v>
      </c>
      <c r="F957" t="str">
        <f>E957&amp;"-"&amp;D957</f>
        <v>338619.456-3063677.822-GOT</v>
      </c>
      <c r="G957">
        <f>A957</f>
        <v>4144</v>
      </c>
      <c r="H957" t="e">
        <f>VLOOKUP(G957,#REF!,1,0)</f>
        <v>#REF!</v>
      </c>
      <c r="I957" t="str">
        <f>B957&amp;D957</f>
        <v>338619.4551GOT</v>
      </c>
      <c r="J957" t="str">
        <f>C957&amp;D957</f>
        <v>3063677.8219GOT</v>
      </c>
      <c r="K957">
        <f>G957</f>
        <v>4144</v>
      </c>
    </row>
    <row r="958" spans="1:11" x14ac:dyDescent="0.25">
      <c r="A958">
        <v>4145</v>
      </c>
      <c r="B958">
        <v>338613.23080000002</v>
      </c>
      <c r="C958">
        <v>3063737.8538000002</v>
      </c>
      <c r="D958" t="s">
        <v>266</v>
      </c>
      <c r="E958" t="str">
        <f>ROUNDUP(B958,3)&amp;"-"&amp;ROUNDUP(C958,3)</f>
        <v>338613.231-3063737.854</v>
      </c>
      <c r="F958" t="str">
        <f>E958&amp;"-"&amp;D958</f>
        <v>338613.231-3063737.854-GOT</v>
      </c>
      <c r="G958">
        <f>A958</f>
        <v>4145</v>
      </c>
      <c r="H958" t="e">
        <f>VLOOKUP(G958,#REF!,1,0)</f>
        <v>#REF!</v>
      </c>
      <c r="I958" t="str">
        <f>B958&amp;D958</f>
        <v>338613.2308GOT</v>
      </c>
      <c r="J958" t="str">
        <f>C958&amp;D958</f>
        <v>3063737.8538GOT</v>
      </c>
      <c r="K958">
        <f>G958</f>
        <v>4145</v>
      </c>
    </row>
    <row r="959" spans="1:11" x14ac:dyDescent="0.25">
      <c r="A959">
        <v>4146</v>
      </c>
      <c r="B959">
        <v>338611.36210000003</v>
      </c>
      <c r="C959">
        <v>3063773.3823000002</v>
      </c>
      <c r="D959" t="s">
        <v>266</v>
      </c>
      <c r="E959" t="str">
        <f>ROUNDUP(B959,3)&amp;"-"&amp;ROUNDUP(C959,3)</f>
        <v>338611.363-3063773.383</v>
      </c>
      <c r="F959" t="str">
        <f>E959&amp;"-"&amp;D959</f>
        <v>338611.363-3063773.383-GOT</v>
      </c>
      <c r="G959">
        <f>A959</f>
        <v>4146</v>
      </c>
      <c r="H959" t="e">
        <f>VLOOKUP(G959,#REF!,1,0)</f>
        <v>#REF!</v>
      </c>
      <c r="I959" t="str">
        <f>B959&amp;D959</f>
        <v>338611.3621GOT</v>
      </c>
      <c r="J959" t="str">
        <f>C959&amp;D959</f>
        <v>3063773.3823GOT</v>
      </c>
      <c r="K959">
        <f>G959</f>
        <v>4146</v>
      </c>
    </row>
    <row r="960" spans="1:11" x14ac:dyDescent="0.25">
      <c r="A960">
        <v>4147</v>
      </c>
      <c r="B960">
        <v>338608.92379999999</v>
      </c>
      <c r="C960">
        <v>3063810.0824000002</v>
      </c>
      <c r="D960" t="s">
        <v>266</v>
      </c>
      <c r="E960" t="str">
        <f>ROUNDUP(B960,3)&amp;"-"&amp;ROUNDUP(C960,3)</f>
        <v>338608.924-3063810.083</v>
      </c>
      <c r="F960" t="str">
        <f>E960&amp;"-"&amp;D960</f>
        <v>338608.924-3063810.083-GOT</v>
      </c>
      <c r="G960">
        <f>A960</f>
        <v>4147</v>
      </c>
      <c r="H960" t="e">
        <f>VLOOKUP(G960,#REF!,1,0)</f>
        <v>#REF!</v>
      </c>
      <c r="I960" t="str">
        <f>B960&amp;D960</f>
        <v>338608.9238GOT</v>
      </c>
      <c r="J960" t="str">
        <f>C960&amp;D960</f>
        <v>3063810.0824GOT</v>
      </c>
      <c r="K960">
        <f>G960</f>
        <v>4147</v>
      </c>
    </row>
    <row r="961" spans="1:11" x14ac:dyDescent="0.25">
      <c r="A961">
        <v>4148</v>
      </c>
      <c r="B961">
        <v>336228.93109999999</v>
      </c>
      <c r="C961">
        <v>3063408.4119000002</v>
      </c>
      <c r="D961" t="s">
        <v>266</v>
      </c>
      <c r="E961" t="str">
        <f>ROUNDUP(B961,3)&amp;"-"&amp;ROUNDUP(C961,3)</f>
        <v>336228.932-3063408.412</v>
      </c>
      <c r="F961" t="str">
        <f>E961&amp;"-"&amp;D961</f>
        <v>336228.932-3063408.412-GOT</v>
      </c>
      <c r="G961">
        <f>A961</f>
        <v>4148</v>
      </c>
      <c r="H961" t="e">
        <f>VLOOKUP(G961,#REF!,1,0)</f>
        <v>#REF!</v>
      </c>
      <c r="I961" t="str">
        <f>B961&amp;D961</f>
        <v>336228.9311GOT</v>
      </c>
      <c r="J961" t="str">
        <f>C961&amp;D961</f>
        <v>3063408.4119GOT</v>
      </c>
      <c r="K961">
        <f>G961</f>
        <v>4148</v>
      </c>
    </row>
    <row r="962" spans="1:11" x14ac:dyDescent="0.25">
      <c r="A962">
        <v>4149</v>
      </c>
      <c r="B962">
        <v>336220.35110000003</v>
      </c>
      <c r="C962">
        <v>3063428.9367999998</v>
      </c>
      <c r="D962" t="s">
        <v>266</v>
      </c>
      <c r="E962" t="str">
        <f>ROUNDUP(B962,3)&amp;"-"&amp;ROUNDUP(C962,3)</f>
        <v>336220.352-3063428.937</v>
      </c>
      <c r="F962" t="str">
        <f>E962&amp;"-"&amp;D962</f>
        <v>336220.352-3063428.937-GOT</v>
      </c>
      <c r="G962">
        <f>A962</f>
        <v>4149</v>
      </c>
      <c r="H962" t="e">
        <f>VLOOKUP(G962,#REF!,1,0)</f>
        <v>#REF!</v>
      </c>
      <c r="I962" t="str">
        <f>B962&amp;D962</f>
        <v>336220.3511GOT</v>
      </c>
      <c r="J962" t="str">
        <f>C962&amp;D962</f>
        <v>3063428.9368GOT</v>
      </c>
      <c r="K962">
        <f>G962</f>
        <v>4149</v>
      </c>
    </row>
    <row r="963" spans="1:11" x14ac:dyDescent="0.25">
      <c r="A963">
        <v>4150</v>
      </c>
      <c r="B963">
        <v>336220.68489999999</v>
      </c>
      <c r="C963">
        <v>3063430.6173</v>
      </c>
      <c r="D963" t="s">
        <v>266</v>
      </c>
      <c r="E963" t="str">
        <f>ROUNDUP(B963,3)&amp;"-"&amp;ROUNDUP(C963,3)</f>
        <v>336220.685-3063430.618</v>
      </c>
      <c r="F963" t="str">
        <f>E963&amp;"-"&amp;D963</f>
        <v>336220.685-3063430.618-GOT</v>
      </c>
      <c r="G963">
        <f>A963</f>
        <v>4150</v>
      </c>
      <c r="H963" t="e">
        <f>VLOOKUP(G963,#REF!,1,0)</f>
        <v>#REF!</v>
      </c>
      <c r="I963" t="str">
        <f>B963&amp;D963</f>
        <v>336220.6849GOT</v>
      </c>
      <c r="J963" t="str">
        <f>C963&amp;D963</f>
        <v>3063430.6173GOT</v>
      </c>
      <c r="K963">
        <f>G963</f>
        <v>4150</v>
      </c>
    </row>
    <row r="964" spans="1:11" x14ac:dyDescent="0.25">
      <c r="A964">
        <v>4151</v>
      </c>
      <c r="B964">
        <v>336220.79729999998</v>
      </c>
      <c r="C964">
        <v>3063431.1834999998</v>
      </c>
      <c r="D964" t="s">
        <v>266</v>
      </c>
      <c r="E964" t="str">
        <f>ROUNDUP(B964,3)&amp;"-"&amp;ROUNDUP(C964,3)</f>
        <v>336220.798-3063431.184</v>
      </c>
      <c r="F964" t="str">
        <f>E964&amp;"-"&amp;D964</f>
        <v>336220.798-3063431.184-GOT</v>
      </c>
      <c r="G964">
        <f>A964</f>
        <v>4151</v>
      </c>
      <c r="H964" t="e">
        <f>VLOOKUP(G964,#REF!,1,0)</f>
        <v>#REF!</v>
      </c>
      <c r="I964" t="str">
        <f>B964&amp;D964</f>
        <v>336220.7973GOT</v>
      </c>
      <c r="J964" t="str">
        <f>C964&amp;D964</f>
        <v>3063431.1835GOT</v>
      </c>
      <c r="K964">
        <f>G964</f>
        <v>4151</v>
      </c>
    </row>
    <row r="965" spans="1:11" x14ac:dyDescent="0.25">
      <c r="A965">
        <v>4152</v>
      </c>
      <c r="B965">
        <v>336218.61930000002</v>
      </c>
      <c r="C965">
        <v>3063441.1038000002</v>
      </c>
      <c r="D965" t="s">
        <v>266</v>
      </c>
      <c r="E965" t="str">
        <f>ROUNDUP(B965,3)&amp;"-"&amp;ROUNDUP(C965,3)</f>
        <v>336218.62-3063441.104</v>
      </c>
      <c r="F965" t="str">
        <f>E965&amp;"-"&amp;D965</f>
        <v>336218.62-3063441.104-GOT</v>
      </c>
      <c r="G965">
        <f>A965</f>
        <v>4152</v>
      </c>
      <c r="H965" t="e">
        <f>VLOOKUP(G965,#REF!,1,0)</f>
        <v>#REF!</v>
      </c>
      <c r="I965" t="str">
        <f>B965&amp;D965</f>
        <v>336218.6193GOT</v>
      </c>
      <c r="J965" t="str">
        <f>C965&amp;D965</f>
        <v>3063441.1038GOT</v>
      </c>
      <c r="K965">
        <f>G965</f>
        <v>4152</v>
      </c>
    </row>
    <row r="966" spans="1:11" x14ac:dyDescent="0.25">
      <c r="A966">
        <v>4153</v>
      </c>
      <c r="B966">
        <v>336218.10220000002</v>
      </c>
      <c r="C966">
        <v>3063442.5295000002</v>
      </c>
      <c r="D966" t="s">
        <v>266</v>
      </c>
      <c r="E966" t="str">
        <f>ROUNDUP(B966,3)&amp;"-"&amp;ROUNDUP(C966,3)</f>
        <v>336218.103-3063442.53</v>
      </c>
      <c r="F966" t="str">
        <f>E966&amp;"-"&amp;D966</f>
        <v>336218.103-3063442.53-GOT</v>
      </c>
      <c r="G966">
        <f>A966</f>
        <v>4153</v>
      </c>
      <c r="H966" t="e">
        <f>VLOOKUP(G966,#REF!,1,0)</f>
        <v>#REF!</v>
      </c>
      <c r="I966" t="str">
        <f>B966&amp;D966</f>
        <v>336218.1022GOT</v>
      </c>
      <c r="J966" t="str">
        <f>C966&amp;D966</f>
        <v>3063442.5295GOT</v>
      </c>
      <c r="K966">
        <f>G966</f>
        <v>4153</v>
      </c>
    </row>
    <row r="967" spans="1:11" x14ac:dyDescent="0.25">
      <c r="A967">
        <v>4154</v>
      </c>
      <c r="B967">
        <v>336217.17839999998</v>
      </c>
      <c r="C967">
        <v>3063445.0759999999</v>
      </c>
      <c r="D967" t="s">
        <v>266</v>
      </c>
      <c r="E967" t="str">
        <f>ROUNDUP(B967,3)&amp;"-"&amp;ROUNDUP(C967,3)</f>
        <v>336217.179-3063445.076</v>
      </c>
      <c r="F967" t="str">
        <f>E967&amp;"-"&amp;D967</f>
        <v>336217.179-3063445.076-GOT</v>
      </c>
      <c r="G967">
        <f>A967</f>
        <v>4154</v>
      </c>
      <c r="H967" t="e">
        <f>VLOOKUP(G967,#REF!,1,0)</f>
        <v>#REF!</v>
      </c>
      <c r="I967" t="str">
        <f>B967&amp;D967</f>
        <v>336217.1784GOT</v>
      </c>
      <c r="J967" t="str">
        <f>C967&amp;D967</f>
        <v>3063445.076GOT</v>
      </c>
      <c r="K967">
        <f>G967</f>
        <v>4154</v>
      </c>
    </row>
    <row r="968" spans="1:11" x14ac:dyDescent="0.25">
      <c r="A968">
        <v>4155</v>
      </c>
      <c r="B968">
        <v>336215.04060000001</v>
      </c>
      <c r="C968">
        <v>3063450.9698000001</v>
      </c>
      <c r="D968" t="s">
        <v>266</v>
      </c>
      <c r="E968" t="str">
        <f>ROUNDUP(B968,3)&amp;"-"&amp;ROUNDUP(C968,3)</f>
        <v>336215.041-3063450.97</v>
      </c>
      <c r="F968" t="str">
        <f>E968&amp;"-"&amp;D968</f>
        <v>336215.041-3063450.97-GOT</v>
      </c>
      <c r="G968">
        <f>A968</f>
        <v>4155</v>
      </c>
      <c r="H968" t="e">
        <f>VLOOKUP(G968,#REF!,1,0)</f>
        <v>#REF!</v>
      </c>
      <c r="I968" t="str">
        <f>B968&amp;D968</f>
        <v>336215.0406GOT</v>
      </c>
      <c r="J968" t="str">
        <f>C968&amp;D968</f>
        <v>3063450.9698GOT</v>
      </c>
      <c r="K968">
        <f>G968</f>
        <v>4155</v>
      </c>
    </row>
    <row r="969" spans="1:11" x14ac:dyDescent="0.25">
      <c r="A969">
        <v>4156</v>
      </c>
      <c r="B969">
        <v>336214.85820000002</v>
      </c>
      <c r="C969">
        <v>3063451.4725000001</v>
      </c>
      <c r="D969" t="s">
        <v>266</v>
      </c>
      <c r="E969" t="str">
        <f>ROUNDUP(B969,3)&amp;"-"&amp;ROUNDUP(C969,3)</f>
        <v>336214.859-3063451.473</v>
      </c>
      <c r="F969" t="str">
        <f>E969&amp;"-"&amp;D969</f>
        <v>336214.859-3063451.473-GOT</v>
      </c>
      <c r="G969">
        <f>A969</f>
        <v>4156</v>
      </c>
      <c r="H969" t="e">
        <f>VLOOKUP(G969,#REF!,1,0)</f>
        <v>#REF!</v>
      </c>
      <c r="I969" t="str">
        <f>B969&amp;D969</f>
        <v>336214.8582GOT</v>
      </c>
      <c r="J969" t="str">
        <f>C969&amp;D969</f>
        <v>3063451.4725GOT</v>
      </c>
      <c r="K969">
        <f>G969</f>
        <v>4156</v>
      </c>
    </row>
    <row r="970" spans="1:11" x14ac:dyDescent="0.25">
      <c r="A970">
        <v>4157</v>
      </c>
      <c r="B970">
        <v>336212.8297</v>
      </c>
      <c r="C970">
        <v>3063457.0647</v>
      </c>
      <c r="D970" t="s">
        <v>266</v>
      </c>
      <c r="E970" t="str">
        <f>ROUNDUP(B970,3)&amp;"-"&amp;ROUNDUP(C970,3)</f>
        <v>336212.83-3063457.065</v>
      </c>
      <c r="F970" t="str">
        <f>E970&amp;"-"&amp;D970</f>
        <v>336212.83-3063457.065-GOT</v>
      </c>
      <c r="G970">
        <f>A970</f>
        <v>4157</v>
      </c>
      <c r="H970" t="e">
        <f>VLOOKUP(G970,#REF!,1,0)</f>
        <v>#REF!</v>
      </c>
      <c r="I970" t="str">
        <f>B970&amp;D970</f>
        <v>336212.8297GOT</v>
      </c>
      <c r="J970" t="str">
        <f>C970&amp;D970</f>
        <v>3063457.0647GOT</v>
      </c>
      <c r="K970">
        <f>G970</f>
        <v>4157</v>
      </c>
    </row>
    <row r="971" spans="1:11" x14ac:dyDescent="0.25">
      <c r="A971">
        <v>4158</v>
      </c>
      <c r="B971">
        <v>336212.34370000003</v>
      </c>
      <c r="C971">
        <v>3063458.4046</v>
      </c>
      <c r="D971" t="s">
        <v>266</v>
      </c>
      <c r="E971" t="str">
        <f>ROUNDUP(B971,3)&amp;"-"&amp;ROUNDUP(C971,3)</f>
        <v>336212.344-3063458.405</v>
      </c>
      <c r="F971" t="str">
        <f>E971&amp;"-"&amp;D971</f>
        <v>336212.344-3063458.405-GOT</v>
      </c>
      <c r="G971">
        <f>A971</f>
        <v>4158</v>
      </c>
      <c r="H971" t="e">
        <f>VLOOKUP(G971,#REF!,1,0)</f>
        <v>#REF!</v>
      </c>
      <c r="I971" t="str">
        <f>B971&amp;D971</f>
        <v>336212.3437GOT</v>
      </c>
      <c r="J971" t="str">
        <f>C971&amp;D971</f>
        <v>3063458.4046GOT</v>
      </c>
      <c r="K971">
        <f>G971</f>
        <v>4158</v>
      </c>
    </row>
    <row r="972" spans="1:11" x14ac:dyDescent="0.25">
      <c r="A972">
        <v>4159</v>
      </c>
      <c r="B972">
        <v>336211.99739999999</v>
      </c>
      <c r="C972">
        <v>3063459.3593000001</v>
      </c>
      <c r="D972" t="s">
        <v>266</v>
      </c>
      <c r="E972" t="str">
        <f>ROUNDUP(B972,3)&amp;"-"&amp;ROUNDUP(C972,3)</f>
        <v>336211.998-3063459.36</v>
      </c>
      <c r="F972" t="str">
        <f>E972&amp;"-"&amp;D972</f>
        <v>336211.998-3063459.36-GOT</v>
      </c>
      <c r="G972">
        <f>A972</f>
        <v>4159</v>
      </c>
      <c r="H972" t="e">
        <f>VLOOKUP(G972,#REF!,1,0)</f>
        <v>#REF!</v>
      </c>
      <c r="I972" t="str">
        <f>B972&amp;D972</f>
        <v>336211.9974GOT</v>
      </c>
      <c r="J972" t="str">
        <f>C972&amp;D972</f>
        <v>3063459.3593GOT</v>
      </c>
      <c r="K972">
        <f>G972</f>
        <v>4159</v>
      </c>
    </row>
    <row r="973" spans="1:11" x14ac:dyDescent="0.25">
      <c r="A973">
        <v>4160</v>
      </c>
      <c r="B973" s="5">
        <v>336276.103</v>
      </c>
      <c r="C973" s="5">
        <v>3063463.7220000001</v>
      </c>
      <c r="D973" t="s">
        <v>266</v>
      </c>
      <c r="E973" t="str">
        <f>ROUNDUP(B973,3)&amp;"-"&amp;ROUNDUP(C973,3)</f>
        <v>336276.103-3063463.722</v>
      </c>
      <c r="F973" t="str">
        <f>E973&amp;"-"&amp;D973</f>
        <v>336276.103-3063463.722-GOT</v>
      </c>
      <c r="G973">
        <f>A973</f>
        <v>4160</v>
      </c>
      <c r="H973" t="e">
        <f>VLOOKUP(G973,#REF!,1,0)</f>
        <v>#REF!</v>
      </c>
      <c r="I973" t="str">
        <f>B973&amp;D973</f>
        <v>336276.103GOT</v>
      </c>
      <c r="J973" t="str">
        <f>C973&amp;D973</f>
        <v>3063463.722GOT</v>
      </c>
      <c r="K973">
        <f>G973</f>
        <v>4160</v>
      </c>
    </row>
    <row r="974" spans="1:11" x14ac:dyDescent="0.25">
      <c r="A974">
        <v>4161</v>
      </c>
      <c r="B974" s="5">
        <v>336269.87</v>
      </c>
      <c r="C974" s="5">
        <v>3063464.1120000002</v>
      </c>
      <c r="D974" t="s">
        <v>266</v>
      </c>
      <c r="E974" t="str">
        <f>ROUNDUP(B974,3)&amp;"-"&amp;ROUNDUP(C974,3)</f>
        <v>336269.87-3063464.112</v>
      </c>
      <c r="F974" t="str">
        <f>E974&amp;"-"&amp;D974</f>
        <v>336269.87-3063464.112-GOT</v>
      </c>
      <c r="G974">
        <f>A974</f>
        <v>4161</v>
      </c>
      <c r="H974" t="e">
        <f>VLOOKUP(G974,#REF!,1,0)</f>
        <v>#REF!</v>
      </c>
      <c r="I974" t="str">
        <f>B974&amp;D974</f>
        <v>336269.87GOT</v>
      </c>
      <c r="J974" t="str">
        <f>C974&amp;D974</f>
        <v>3063464.112GOT</v>
      </c>
      <c r="K974">
        <f>G974</f>
        <v>4161</v>
      </c>
    </row>
    <row r="975" spans="1:11" x14ac:dyDescent="0.25">
      <c r="A975">
        <v>4162</v>
      </c>
      <c r="B975">
        <v>336280.50949999999</v>
      </c>
      <c r="C975">
        <v>3063465.2957000001</v>
      </c>
      <c r="D975" t="s">
        <v>266</v>
      </c>
      <c r="E975" t="str">
        <f>ROUNDUP(B975,3)&amp;"-"&amp;ROUNDUP(C975,3)</f>
        <v>336280.51-3063465.296</v>
      </c>
      <c r="F975" t="str">
        <f>E975&amp;"-"&amp;D975</f>
        <v>336280.51-3063465.296-GOT</v>
      </c>
      <c r="G975">
        <f>A975</f>
        <v>4162</v>
      </c>
      <c r="H975" t="e">
        <f>VLOOKUP(G975,#REF!,1,0)</f>
        <v>#REF!</v>
      </c>
      <c r="I975" t="str">
        <f>B975&amp;D975</f>
        <v>336280.5095GOT</v>
      </c>
      <c r="J975" t="str">
        <f>C975&amp;D975</f>
        <v>3063465.2957GOT</v>
      </c>
      <c r="K975">
        <f>G975</f>
        <v>4162</v>
      </c>
    </row>
    <row r="976" spans="1:11" x14ac:dyDescent="0.25">
      <c r="A976">
        <v>4163</v>
      </c>
      <c r="B976" s="5">
        <v>336237.41499999998</v>
      </c>
      <c r="C976" s="5">
        <v>3063466.145</v>
      </c>
      <c r="D976" t="s">
        <v>266</v>
      </c>
      <c r="E976" t="str">
        <f>ROUNDUP(B976,3)&amp;"-"&amp;ROUNDUP(C976,3)</f>
        <v>336237.415-3063466.145</v>
      </c>
      <c r="F976" t="str">
        <f>E976&amp;"-"&amp;D976</f>
        <v>336237.415-3063466.145-GOT</v>
      </c>
      <c r="G976">
        <f>A976</f>
        <v>4163</v>
      </c>
      <c r="H976" t="e">
        <f>VLOOKUP(G976,#REF!,1,0)</f>
        <v>#REF!</v>
      </c>
      <c r="I976" t="str">
        <f>B976&amp;D976</f>
        <v>336237.415GOT</v>
      </c>
      <c r="J976" t="str">
        <f>C976&amp;D976</f>
        <v>3063466.145GOT</v>
      </c>
      <c r="K976">
        <f>G976</f>
        <v>4163</v>
      </c>
    </row>
    <row r="977" spans="1:11" x14ac:dyDescent="0.25">
      <c r="A977">
        <v>4164</v>
      </c>
      <c r="B977">
        <v>336235.11339999997</v>
      </c>
      <c r="C977">
        <v>3063466.2884999998</v>
      </c>
      <c r="D977" t="s">
        <v>266</v>
      </c>
      <c r="E977" t="str">
        <f>ROUNDUP(B977,3)&amp;"-"&amp;ROUNDUP(C977,3)</f>
        <v>336235.114-3063466.289</v>
      </c>
      <c r="F977" t="str">
        <f>E977&amp;"-"&amp;D977</f>
        <v>336235.114-3063466.289-GOT</v>
      </c>
      <c r="G977">
        <f>A977</f>
        <v>4164</v>
      </c>
      <c r="H977" t="e">
        <f>VLOOKUP(G977,#REF!,1,0)</f>
        <v>#REF!</v>
      </c>
      <c r="I977" t="str">
        <f>B977&amp;D977</f>
        <v>336235.1134GOT</v>
      </c>
      <c r="J977" t="str">
        <f>C977&amp;D977</f>
        <v>3063466.2885GOT</v>
      </c>
      <c r="K977">
        <f>G977</f>
        <v>4164</v>
      </c>
    </row>
    <row r="978" spans="1:11" x14ac:dyDescent="0.25">
      <c r="A978">
        <v>4165</v>
      </c>
      <c r="B978">
        <v>336210.53879999998</v>
      </c>
      <c r="C978">
        <v>3063467.8276999998</v>
      </c>
      <c r="D978" t="s">
        <v>266</v>
      </c>
      <c r="E978" t="str">
        <f>ROUNDUP(B978,3)&amp;"-"&amp;ROUNDUP(C978,3)</f>
        <v>336210.539-3063467.828</v>
      </c>
      <c r="F978" t="str">
        <f>E978&amp;"-"&amp;D978</f>
        <v>336210.539-3063467.828-GOT</v>
      </c>
      <c r="G978">
        <f>A978</f>
        <v>4165</v>
      </c>
      <c r="H978" t="e">
        <f>VLOOKUP(G978,#REF!,1,0)</f>
        <v>#REF!</v>
      </c>
      <c r="I978" t="str">
        <f>B978&amp;D978</f>
        <v>336210.5388GOT</v>
      </c>
      <c r="J978" t="str">
        <f>C978&amp;D978</f>
        <v>3063467.8277GOT</v>
      </c>
      <c r="K978">
        <f>G978</f>
        <v>4165</v>
      </c>
    </row>
    <row r="979" spans="1:11" x14ac:dyDescent="0.25">
      <c r="A979">
        <v>4166</v>
      </c>
      <c r="B979" s="5">
        <v>336288.826</v>
      </c>
      <c r="C979" s="5">
        <v>3063490.93</v>
      </c>
      <c r="D979" t="s">
        <v>266</v>
      </c>
      <c r="E979" t="str">
        <f>ROUNDUP(B979,3)&amp;"-"&amp;ROUNDUP(C979,3)</f>
        <v>336288.826-3063490.93</v>
      </c>
      <c r="F979" t="str">
        <f>E979&amp;"-"&amp;D979</f>
        <v>336288.826-3063490.93-GOT</v>
      </c>
      <c r="G979">
        <f>A979</f>
        <v>4166</v>
      </c>
      <c r="H979" t="e">
        <f>VLOOKUP(G979,#REF!,1,0)</f>
        <v>#REF!</v>
      </c>
      <c r="I979" t="str">
        <f>B979&amp;D979</f>
        <v>336288.826GOT</v>
      </c>
      <c r="J979" t="str">
        <f>C979&amp;D979</f>
        <v>3063490.93GOT</v>
      </c>
      <c r="K979">
        <f>G979</f>
        <v>4166</v>
      </c>
    </row>
    <row r="980" spans="1:11" x14ac:dyDescent="0.25">
      <c r="A980">
        <v>4167</v>
      </c>
      <c r="B980">
        <v>336290.02130000002</v>
      </c>
      <c r="C980">
        <v>3063494.6139000002</v>
      </c>
      <c r="D980" t="s">
        <v>266</v>
      </c>
      <c r="E980" t="str">
        <f>ROUNDUP(B980,3)&amp;"-"&amp;ROUNDUP(C980,3)</f>
        <v>336290.022-3063494.614</v>
      </c>
      <c r="F980" t="str">
        <f>E980&amp;"-"&amp;D980</f>
        <v>336290.022-3063494.614-GOT</v>
      </c>
      <c r="G980">
        <f>A980</f>
        <v>4167</v>
      </c>
      <c r="H980" t="e">
        <f>VLOOKUP(G980,#REF!,1,0)</f>
        <v>#REF!</v>
      </c>
      <c r="I980" t="str">
        <f>B980&amp;D980</f>
        <v>336290.0213GOT</v>
      </c>
      <c r="J980" t="str">
        <f>C980&amp;D980</f>
        <v>3063494.6139GOT</v>
      </c>
      <c r="K980">
        <f>G980</f>
        <v>4167</v>
      </c>
    </row>
    <row r="981" spans="1:11" x14ac:dyDescent="0.25">
      <c r="A981">
        <v>4168</v>
      </c>
      <c r="B981">
        <v>336828.38929999998</v>
      </c>
      <c r="C981">
        <v>3063497.4808999998</v>
      </c>
      <c r="D981" t="s">
        <v>266</v>
      </c>
      <c r="E981" t="str">
        <f>ROUNDUP(B981,3)&amp;"-"&amp;ROUNDUP(C981,3)</f>
        <v>336828.39-3063497.481</v>
      </c>
      <c r="F981" t="str">
        <f>E981&amp;"-"&amp;D981</f>
        <v>336828.39-3063497.481-GOT</v>
      </c>
      <c r="G981">
        <f>A981</f>
        <v>4168</v>
      </c>
      <c r="H981" t="e">
        <f>VLOOKUP(G981,#REF!,1,0)</f>
        <v>#REF!</v>
      </c>
      <c r="I981" t="str">
        <f>B981&amp;D981</f>
        <v>336828.3893GOT</v>
      </c>
      <c r="J981" t="str">
        <f>C981&amp;D981</f>
        <v>3063497.4809GOT</v>
      </c>
      <c r="K981">
        <f>G981</f>
        <v>4168</v>
      </c>
    </row>
    <row r="982" spans="1:11" x14ac:dyDescent="0.25">
      <c r="A982">
        <v>4169</v>
      </c>
      <c r="B982">
        <v>336298.45179999998</v>
      </c>
      <c r="C982">
        <v>3063522.8062</v>
      </c>
      <c r="D982" t="s">
        <v>266</v>
      </c>
      <c r="E982" t="str">
        <f>ROUNDUP(B982,3)&amp;"-"&amp;ROUNDUP(C982,3)</f>
        <v>336298.452-3063522.807</v>
      </c>
      <c r="F982" t="str">
        <f>E982&amp;"-"&amp;D982</f>
        <v>336298.452-3063522.807-GOT</v>
      </c>
      <c r="G982">
        <f>A982</f>
        <v>4169</v>
      </c>
      <c r="H982" t="e">
        <f>VLOOKUP(G982,#REF!,1,0)</f>
        <v>#REF!</v>
      </c>
      <c r="I982" t="str">
        <f>B982&amp;D982</f>
        <v>336298.4518GOT</v>
      </c>
      <c r="J982" t="str">
        <f>C982&amp;D982</f>
        <v>3063522.8062GOT</v>
      </c>
      <c r="K982">
        <f>G982</f>
        <v>4169</v>
      </c>
    </row>
    <row r="983" spans="1:11" x14ac:dyDescent="0.25">
      <c r="A983">
        <v>4170</v>
      </c>
      <c r="B983">
        <v>336298.82669999998</v>
      </c>
      <c r="C983">
        <v>3063524.1916</v>
      </c>
      <c r="D983" t="s">
        <v>266</v>
      </c>
      <c r="E983" t="str">
        <f>ROUNDUP(B983,3)&amp;"-"&amp;ROUNDUP(C983,3)</f>
        <v>336298.827-3063524.192</v>
      </c>
      <c r="F983" t="str">
        <f>E983&amp;"-"&amp;D983</f>
        <v>336298.827-3063524.192-GOT</v>
      </c>
      <c r="G983">
        <f>A983</f>
        <v>4170</v>
      </c>
      <c r="H983" t="e">
        <f>VLOOKUP(G983,#REF!,1,0)</f>
        <v>#REF!</v>
      </c>
      <c r="I983" t="str">
        <f>B983&amp;D983</f>
        <v>336298.8267GOT</v>
      </c>
      <c r="J983" t="str">
        <f>C983&amp;D983</f>
        <v>3063524.1916GOT</v>
      </c>
      <c r="K983">
        <f>G983</f>
        <v>4170</v>
      </c>
    </row>
    <row r="984" spans="1:11" x14ac:dyDescent="0.25">
      <c r="A984">
        <v>4171</v>
      </c>
      <c r="B984">
        <v>336303.8762</v>
      </c>
      <c r="C984">
        <v>3063542.8487</v>
      </c>
      <c r="D984" t="s">
        <v>266</v>
      </c>
      <c r="E984" t="str">
        <f>ROUNDUP(B984,3)&amp;"-"&amp;ROUNDUP(C984,3)</f>
        <v>336303.877-3063542.849</v>
      </c>
      <c r="F984" t="str">
        <f>E984&amp;"-"&amp;D984</f>
        <v>336303.877-3063542.849-GOT</v>
      </c>
      <c r="G984">
        <f>A984</f>
        <v>4171</v>
      </c>
      <c r="H984" t="e">
        <f>VLOOKUP(G984,#REF!,1,0)</f>
        <v>#REF!</v>
      </c>
      <c r="I984" t="str">
        <f>B984&amp;D984</f>
        <v>336303.8762GOT</v>
      </c>
      <c r="J984" t="str">
        <f>C984&amp;D984</f>
        <v>3063542.8487GOT</v>
      </c>
      <c r="K984">
        <f>G984</f>
        <v>4171</v>
      </c>
    </row>
    <row r="985" spans="1:11" x14ac:dyDescent="0.25">
      <c r="A985">
        <v>4172</v>
      </c>
      <c r="B985">
        <v>336304.57880000002</v>
      </c>
      <c r="C985">
        <v>3063545.4448000002</v>
      </c>
      <c r="D985" t="s">
        <v>266</v>
      </c>
      <c r="E985" t="str">
        <f>ROUNDUP(B985,3)&amp;"-"&amp;ROUNDUP(C985,3)</f>
        <v>336304.579-3063545.445</v>
      </c>
      <c r="F985" t="str">
        <f>E985&amp;"-"&amp;D985</f>
        <v>336304.579-3063545.445-GOT</v>
      </c>
      <c r="G985">
        <f>A985</f>
        <v>4172</v>
      </c>
      <c r="H985" t="e">
        <f>VLOOKUP(G985,#REF!,1,0)</f>
        <v>#REF!</v>
      </c>
      <c r="I985" t="str">
        <f>B985&amp;D985</f>
        <v>336304.5788GOT</v>
      </c>
      <c r="J985" t="str">
        <f>C985&amp;D985</f>
        <v>3063545.4448GOT</v>
      </c>
      <c r="K985">
        <f>G985</f>
        <v>4172</v>
      </c>
    </row>
    <row r="986" spans="1:11" x14ac:dyDescent="0.25">
      <c r="A986">
        <v>4173</v>
      </c>
      <c r="B986">
        <v>336309.92869999999</v>
      </c>
      <c r="C986">
        <v>3063565.2115000002</v>
      </c>
      <c r="D986" t="s">
        <v>266</v>
      </c>
      <c r="E986" t="str">
        <f>ROUNDUP(B986,3)&amp;"-"&amp;ROUNDUP(C986,3)</f>
        <v>336309.929-3063565.212</v>
      </c>
      <c r="F986" t="str">
        <f>E986&amp;"-"&amp;D986</f>
        <v>336309.929-3063565.212-GOT</v>
      </c>
      <c r="G986">
        <f>A986</f>
        <v>4173</v>
      </c>
      <c r="H986" t="e">
        <f>VLOOKUP(G986,#REF!,1,0)</f>
        <v>#REF!</v>
      </c>
      <c r="I986" t="str">
        <f>B986&amp;D986</f>
        <v>336309.9287GOT</v>
      </c>
      <c r="J986" t="str">
        <f>C986&amp;D986</f>
        <v>3063565.2115GOT</v>
      </c>
      <c r="K986">
        <f>G986</f>
        <v>4173</v>
      </c>
    </row>
    <row r="987" spans="1:11" x14ac:dyDescent="0.25">
      <c r="A987">
        <v>4174</v>
      </c>
      <c r="B987">
        <v>336545.29690000002</v>
      </c>
      <c r="C987">
        <v>3063570.8642000002</v>
      </c>
      <c r="D987" t="s">
        <v>266</v>
      </c>
      <c r="E987" t="str">
        <f>ROUNDUP(B987,3)&amp;"-"&amp;ROUNDUP(C987,3)</f>
        <v>336545.297-3063570.865</v>
      </c>
      <c r="F987" t="str">
        <f>E987&amp;"-"&amp;D987</f>
        <v>336545.297-3063570.865-GOT</v>
      </c>
      <c r="G987">
        <f>A987</f>
        <v>4174</v>
      </c>
      <c r="H987" t="e">
        <f>VLOOKUP(G987,#REF!,1,0)</f>
        <v>#REF!</v>
      </c>
      <c r="I987" t="str">
        <f>B987&amp;D987</f>
        <v>336545.2969GOT</v>
      </c>
      <c r="J987" t="str">
        <f>C987&amp;D987</f>
        <v>3063570.8642GOT</v>
      </c>
      <c r="K987">
        <f>G987</f>
        <v>4174</v>
      </c>
    </row>
    <row r="988" spans="1:11" x14ac:dyDescent="0.25">
      <c r="A988">
        <v>4175</v>
      </c>
      <c r="B988">
        <v>336543.21870000003</v>
      </c>
      <c r="C988">
        <v>3063571.3262</v>
      </c>
      <c r="D988" t="s">
        <v>266</v>
      </c>
      <c r="E988" t="str">
        <f>ROUNDUP(B988,3)&amp;"-"&amp;ROUNDUP(C988,3)</f>
        <v>336543.219-3063571.327</v>
      </c>
      <c r="F988" t="str">
        <f>E988&amp;"-"&amp;D988</f>
        <v>336543.219-3063571.327-GOT</v>
      </c>
      <c r="G988">
        <f>A988</f>
        <v>4175</v>
      </c>
      <c r="H988" t="e">
        <f>VLOOKUP(G988,#REF!,1,0)</f>
        <v>#REF!</v>
      </c>
      <c r="I988" t="str">
        <f>B988&amp;D988</f>
        <v>336543.2187GOT</v>
      </c>
      <c r="J988" t="str">
        <f>C988&amp;D988</f>
        <v>3063571.3262GOT</v>
      </c>
      <c r="K988">
        <f>G988</f>
        <v>4175</v>
      </c>
    </row>
    <row r="989" spans="1:11" x14ac:dyDescent="0.25">
      <c r="A989">
        <v>4176</v>
      </c>
      <c r="B989" s="5">
        <v>336311.94300000003</v>
      </c>
      <c r="C989" s="5">
        <v>3063572.6510000001</v>
      </c>
      <c r="D989" t="s">
        <v>266</v>
      </c>
      <c r="E989" t="str">
        <f>ROUNDUP(B989,3)&amp;"-"&amp;ROUNDUP(C989,3)</f>
        <v>336311.943-3063572.651</v>
      </c>
      <c r="F989" t="str">
        <f>E989&amp;"-"&amp;D989</f>
        <v>336311.943-3063572.651-GOT</v>
      </c>
      <c r="G989">
        <f>A989</f>
        <v>4176</v>
      </c>
      <c r="H989" t="e">
        <f>VLOOKUP(G989,#REF!,1,0)</f>
        <v>#REF!</v>
      </c>
      <c r="I989" t="str">
        <f>B989&amp;D989</f>
        <v>336311.943GOT</v>
      </c>
      <c r="J989" t="str">
        <f>C989&amp;D989</f>
        <v>3063572.651GOT</v>
      </c>
      <c r="K989">
        <f>G989</f>
        <v>4176</v>
      </c>
    </row>
    <row r="990" spans="1:11" x14ac:dyDescent="0.25">
      <c r="A990">
        <v>4177</v>
      </c>
      <c r="B990">
        <v>336508.96380000003</v>
      </c>
      <c r="C990">
        <v>3063580.0759000001</v>
      </c>
      <c r="D990" t="s">
        <v>266</v>
      </c>
      <c r="E990" t="str">
        <f>ROUNDUP(B990,3)&amp;"-"&amp;ROUNDUP(C990,3)</f>
        <v>336508.964-3063580.076</v>
      </c>
      <c r="F990" t="str">
        <f>E990&amp;"-"&amp;D990</f>
        <v>336508.964-3063580.076-GOT</v>
      </c>
      <c r="G990">
        <f t="shared" ref="G963:G1026" si="49">A990</f>
        <v>4177</v>
      </c>
      <c r="H990" t="e">
        <f>VLOOKUP(G990,#REF!,1,0)</f>
        <v>#REF!</v>
      </c>
      <c r="I990" t="str">
        <f t="shared" ref="I936:I999" si="50">B990&amp;D990</f>
        <v>336508.9638GOT</v>
      </c>
      <c r="J990" t="str">
        <f t="shared" ref="J936:J999" si="51">C990&amp;D990</f>
        <v>3063580.0759GOT</v>
      </c>
      <c r="K990">
        <f t="shared" ref="K963:K1026" si="52">G990</f>
        <v>4177</v>
      </c>
    </row>
    <row r="991" spans="1:11" x14ac:dyDescent="0.25">
      <c r="A991">
        <v>4178</v>
      </c>
      <c r="B991">
        <v>336503.45</v>
      </c>
      <c r="C991">
        <v>3063582.1458999999</v>
      </c>
      <c r="D991" t="s">
        <v>266</v>
      </c>
      <c r="E991" t="str">
        <f>ROUNDUP(B991,3)&amp;"-"&amp;ROUNDUP(C991,3)</f>
        <v>336503.45-3063582.146</v>
      </c>
      <c r="F991" t="str">
        <f>E991&amp;"-"&amp;D991</f>
        <v>336503.45-3063582.146-GOT</v>
      </c>
      <c r="G991">
        <f t="shared" si="49"/>
        <v>4178</v>
      </c>
      <c r="H991" t="e">
        <f>VLOOKUP(G991,#REF!,1,0)</f>
        <v>#REF!</v>
      </c>
      <c r="I991" t="str">
        <f t="shared" si="50"/>
        <v>336503.45GOT</v>
      </c>
      <c r="J991" t="str">
        <f t="shared" si="51"/>
        <v>3063582.1459GOT</v>
      </c>
      <c r="K991">
        <f t="shared" si="52"/>
        <v>4178</v>
      </c>
    </row>
    <row r="992" spans="1:11" x14ac:dyDescent="0.25">
      <c r="A992">
        <v>4179</v>
      </c>
      <c r="B992">
        <v>336503.43280000001</v>
      </c>
      <c r="C992">
        <v>3063582.1524</v>
      </c>
      <c r="D992" t="s">
        <v>266</v>
      </c>
      <c r="E992" t="str">
        <f>ROUNDUP(B992,3)&amp;"-"&amp;ROUNDUP(C992,3)</f>
        <v>336503.433-3063582.153</v>
      </c>
      <c r="F992" t="str">
        <f>E992&amp;"-"&amp;D992</f>
        <v>336503.433-3063582.153-GOT</v>
      </c>
      <c r="G992">
        <f t="shared" si="49"/>
        <v>4179</v>
      </c>
      <c r="H992" t="e">
        <f>VLOOKUP(G992,#REF!,1,0)</f>
        <v>#REF!</v>
      </c>
      <c r="I992" t="str">
        <f t="shared" si="50"/>
        <v>336503.4328GOT</v>
      </c>
      <c r="J992" t="str">
        <f t="shared" si="51"/>
        <v>3063582.1524GOT</v>
      </c>
      <c r="K992">
        <f t="shared" si="52"/>
        <v>4179</v>
      </c>
    </row>
    <row r="993" spans="1:11" x14ac:dyDescent="0.25">
      <c r="A993">
        <v>4180</v>
      </c>
      <c r="B993">
        <v>336475.61739999999</v>
      </c>
      <c r="C993">
        <v>3063591.7826999999</v>
      </c>
      <c r="D993" t="s">
        <v>266</v>
      </c>
      <c r="E993" t="str">
        <f>ROUNDUP(B993,3)&amp;"-"&amp;ROUNDUP(C993,3)</f>
        <v>336475.618-3063591.783</v>
      </c>
      <c r="F993" t="str">
        <f>E993&amp;"-"&amp;D993</f>
        <v>336475.618-3063591.783-GOT</v>
      </c>
      <c r="G993">
        <f t="shared" si="49"/>
        <v>4180</v>
      </c>
      <c r="H993" t="e">
        <f>VLOOKUP(G993,#REF!,1,0)</f>
        <v>#REF!</v>
      </c>
      <c r="I993" t="str">
        <f t="shared" si="50"/>
        <v>336475.6174GOT</v>
      </c>
      <c r="J993" t="str">
        <f t="shared" si="51"/>
        <v>3063591.7827GOT</v>
      </c>
      <c r="K993">
        <f t="shared" si="52"/>
        <v>4180</v>
      </c>
    </row>
    <row r="994" spans="1:11" x14ac:dyDescent="0.25">
      <c r="A994">
        <v>4181</v>
      </c>
      <c r="B994">
        <v>336317.1776</v>
      </c>
      <c r="C994">
        <v>3063591.9950999999</v>
      </c>
      <c r="D994" t="s">
        <v>266</v>
      </c>
      <c r="E994" t="str">
        <f>ROUNDUP(B994,3)&amp;"-"&amp;ROUNDUP(C994,3)</f>
        <v>336317.178-3063591.996</v>
      </c>
      <c r="F994" t="str">
        <f>E994&amp;"-"&amp;D994</f>
        <v>336317.178-3063591.996-GOT</v>
      </c>
      <c r="G994">
        <f t="shared" si="49"/>
        <v>4181</v>
      </c>
      <c r="H994" t="e">
        <f>VLOOKUP(G994,#REF!,1,0)</f>
        <v>#REF!</v>
      </c>
      <c r="I994" t="str">
        <f t="shared" si="50"/>
        <v>336317.1776GOT</v>
      </c>
      <c r="J994" t="str">
        <f t="shared" si="51"/>
        <v>3063591.9951GOT</v>
      </c>
      <c r="K994">
        <f t="shared" si="52"/>
        <v>4181</v>
      </c>
    </row>
    <row r="995" spans="1:11" x14ac:dyDescent="0.25">
      <c r="A995">
        <v>4182</v>
      </c>
      <c r="B995">
        <v>336444.04139999999</v>
      </c>
      <c r="C995">
        <v>3063599.9696999998</v>
      </c>
      <c r="D995" t="s">
        <v>266</v>
      </c>
      <c r="E995" t="str">
        <f>ROUNDUP(B995,3)&amp;"-"&amp;ROUNDUP(C995,3)</f>
        <v>336444.042-3063599.97</v>
      </c>
      <c r="F995" t="str">
        <f>E995&amp;"-"&amp;D995</f>
        <v>336444.042-3063599.97-GOT</v>
      </c>
      <c r="G995">
        <f t="shared" si="49"/>
        <v>4182</v>
      </c>
      <c r="H995" t="e">
        <f>VLOOKUP(G995,#REF!,1,0)</f>
        <v>#REF!</v>
      </c>
      <c r="I995" t="str">
        <f t="shared" si="50"/>
        <v>336444.0414GOT</v>
      </c>
      <c r="J995" t="str">
        <f t="shared" si="51"/>
        <v>3063599.9697GOT</v>
      </c>
      <c r="K995">
        <f t="shared" si="52"/>
        <v>4182</v>
      </c>
    </row>
    <row r="996" spans="1:11" x14ac:dyDescent="0.25">
      <c r="A996">
        <v>4183</v>
      </c>
      <c r="B996">
        <v>336321.58390000003</v>
      </c>
      <c r="C996">
        <v>3063608.2760000001</v>
      </c>
      <c r="D996" t="s">
        <v>266</v>
      </c>
      <c r="E996" t="str">
        <f>ROUNDUP(B996,3)&amp;"-"&amp;ROUNDUP(C996,3)</f>
        <v>336321.584-3063608.276</v>
      </c>
      <c r="F996" t="str">
        <f>E996&amp;"-"&amp;D996</f>
        <v>336321.584-3063608.276-GOT</v>
      </c>
      <c r="G996">
        <f t="shared" si="49"/>
        <v>4183</v>
      </c>
      <c r="H996" t="e">
        <f>VLOOKUP(G996,#REF!,1,0)</f>
        <v>#REF!</v>
      </c>
      <c r="I996" t="str">
        <f t="shared" si="50"/>
        <v>336321.5839GOT</v>
      </c>
      <c r="J996" t="str">
        <f t="shared" si="51"/>
        <v>3063608.276GOT</v>
      </c>
      <c r="K996">
        <f t="shared" si="52"/>
        <v>4183</v>
      </c>
    </row>
    <row r="997" spans="1:11" x14ac:dyDescent="0.25">
      <c r="A997">
        <v>4184</v>
      </c>
      <c r="B997">
        <v>336406.17050000001</v>
      </c>
      <c r="C997">
        <v>3063609.7889999999</v>
      </c>
      <c r="D997" t="s">
        <v>266</v>
      </c>
      <c r="E997" t="str">
        <f>ROUNDUP(B997,3)&amp;"-"&amp;ROUNDUP(C997,3)</f>
        <v>336406.171-3063609.789</v>
      </c>
      <c r="F997" t="str">
        <f>E997&amp;"-"&amp;D997</f>
        <v>336406.171-3063609.789-GOT</v>
      </c>
      <c r="G997">
        <f t="shared" si="49"/>
        <v>4184</v>
      </c>
      <c r="H997" t="e">
        <f>VLOOKUP(G997,#REF!,1,0)</f>
        <v>#REF!</v>
      </c>
      <c r="I997" t="str">
        <f t="shared" si="50"/>
        <v>336406.1705GOT</v>
      </c>
      <c r="J997" t="str">
        <f t="shared" si="51"/>
        <v>3063609.789GOT</v>
      </c>
      <c r="K997">
        <f t="shared" si="52"/>
        <v>4184</v>
      </c>
    </row>
    <row r="998" spans="1:11" x14ac:dyDescent="0.25">
      <c r="A998">
        <v>4185</v>
      </c>
      <c r="B998">
        <v>336323.92499999999</v>
      </c>
      <c r="C998">
        <v>3063616.9257999999</v>
      </c>
      <c r="D998" t="s">
        <v>266</v>
      </c>
      <c r="E998" t="str">
        <f>ROUNDUP(B998,3)&amp;"-"&amp;ROUNDUP(C998,3)</f>
        <v>336323.925-3063616.926</v>
      </c>
      <c r="F998" t="str">
        <f>E998&amp;"-"&amp;D998</f>
        <v>336323.925-3063616.926-GOT</v>
      </c>
      <c r="G998">
        <f t="shared" si="49"/>
        <v>4185</v>
      </c>
      <c r="H998" t="e">
        <f>VLOOKUP(G998,#REF!,1,0)</f>
        <v>#REF!</v>
      </c>
      <c r="I998" t="str">
        <f t="shared" si="50"/>
        <v>336323.925GOT</v>
      </c>
      <c r="J998" t="str">
        <f t="shared" si="51"/>
        <v>3063616.9258GOT</v>
      </c>
      <c r="K998">
        <f t="shared" si="52"/>
        <v>4185</v>
      </c>
    </row>
    <row r="999" spans="1:11" x14ac:dyDescent="0.25">
      <c r="A999">
        <v>4186</v>
      </c>
      <c r="B999">
        <v>336375.20280000003</v>
      </c>
      <c r="C999">
        <v>3063618.1995000001</v>
      </c>
      <c r="D999" t="s">
        <v>266</v>
      </c>
      <c r="E999" t="str">
        <f>ROUNDUP(B999,3)&amp;"-"&amp;ROUNDUP(C999,3)</f>
        <v>336375.203-3063618.2</v>
      </c>
      <c r="F999" t="str">
        <f>E999&amp;"-"&amp;D999</f>
        <v>336375.203-3063618.2-GOT</v>
      </c>
      <c r="G999">
        <f t="shared" si="49"/>
        <v>4186</v>
      </c>
      <c r="H999" t="e">
        <f>VLOOKUP(G999,#REF!,1,0)</f>
        <v>#REF!</v>
      </c>
      <c r="I999" t="str">
        <f t="shared" si="50"/>
        <v>336375.2028GOT</v>
      </c>
      <c r="J999" t="str">
        <f t="shared" si="51"/>
        <v>3063618.1995GOT</v>
      </c>
      <c r="K999">
        <f t="shared" si="52"/>
        <v>4186</v>
      </c>
    </row>
    <row r="1000" spans="1:11" x14ac:dyDescent="0.25">
      <c r="A1000">
        <v>4187</v>
      </c>
      <c r="B1000">
        <v>336331.15350000001</v>
      </c>
      <c r="C1000">
        <v>3063626.4813000001</v>
      </c>
      <c r="D1000" t="s">
        <v>266</v>
      </c>
      <c r="E1000" t="str">
        <f>ROUNDUP(B1000,3)&amp;"-"&amp;ROUNDUP(C1000,3)</f>
        <v>336331.154-3063626.482</v>
      </c>
      <c r="F1000" t="str">
        <f>E1000&amp;"-"&amp;D1000</f>
        <v>336331.154-3063626.482-GOT</v>
      </c>
      <c r="G1000">
        <f t="shared" si="49"/>
        <v>4187</v>
      </c>
      <c r="H1000" t="e">
        <f>VLOOKUP(G1000,#REF!,1,0)</f>
        <v>#REF!</v>
      </c>
      <c r="I1000" t="str">
        <f t="shared" ref="I1000:I1063" si="53">B1000&amp;D1000</f>
        <v>336331.1535GOT</v>
      </c>
      <c r="J1000" t="str">
        <f t="shared" ref="J1000:J1063" si="54">C1000&amp;D1000</f>
        <v>3063626.4813GOT</v>
      </c>
      <c r="K1000">
        <f t="shared" si="52"/>
        <v>4187</v>
      </c>
    </row>
    <row r="1001" spans="1:11" x14ac:dyDescent="0.25">
      <c r="A1001">
        <v>4188</v>
      </c>
      <c r="B1001">
        <v>336331.67129999999</v>
      </c>
      <c r="C1001">
        <v>3063626.5257999999</v>
      </c>
      <c r="D1001" t="s">
        <v>266</v>
      </c>
      <c r="E1001" t="str">
        <f>ROUNDUP(B1001,3)&amp;"-"&amp;ROUNDUP(C1001,3)</f>
        <v>336331.672-3063626.526</v>
      </c>
      <c r="F1001" t="str">
        <f>E1001&amp;"-"&amp;D1001</f>
        <v>336331.672-3063626.526-GOT</v>
      </c>
      <c r="G1001">
        <f t="shared" si="49"/>
        <v>4188</v>
      </c>
      <c r="H1001" t="e">
        <f>VLOOKUP(G1001,#REF!,1,0)</f>
        <v>#REF!</v>
      </c>
      <c r="I1001" t="str">
        <f t="shared" si="53"/>
        <v>336331.6713GOT</v>
      </c>
      <c r="J1001" t="str">
        <f t="shared" si="54"/>
        <v>3063626.5258GOT</v>
      </c>
      <c r="K1001">
        <f t="shared" si="52"/>
        <v>4188</v>
      </c>
    </row>
    <row r="1002" spans="1:11" x14ac:dyDescent="0.25">
      <c r="A1002">
        <v>4189</v>
      </c>
      <c r="B1002">
        <v>338995.22450000001</v>
      </c>
      <c r="C1002">
        <v>3064272.2396</v>
      </c>
      <c r="D1002" t="s">
        <v>266</v>
      </c>
      <c r="E1002" t="str">
        <f>ROUNDUP(B1002,3)&amp;"-"&amp;ROUNDUP(C1002,3)</f>
        <v>338995.225-3064272.24</v>
      </c>
      <c r="F1002" t="str">
        <f>E1002&amp;"-"&amp;D1002</f>
        <v>338995.225-3064272.24-GOT</v>
      </c>
      <c r="G1002">
        <f t="shared" si="49"/>
        <v>4189</v>
      </c>
      <c r="H1002" t="e">
        <f>VLOOKUP(G1002,#REF!,1,0)</f>
        <v>#REF!</v>
      </c>
      <c r="I1002" t="str">
        <f t="shared" si="53"/>
        <v>338995.2245GOT</v>
      </c>
      <c r="J1002" t="str">
        <f t="shared" si="54"/>
        <v>3064272.2396GOT</v>
      </c>
      <c r="K1002">
        <f t="shared" si="52"/>
        <v>4189</v>
      </c>
    </row>
    <row r="1003" spans="1:11" x14ac:dyDescent="0.25">
      <c r="A1003">
        <v>4190</v>
      </c>
      <c r="B1003">
        <v>338992.67019999999</v>
      </c>
      <c r="C1003">
        <v>3064272.7736</v>
      </c>
      <c r="D1003" t="s">
        <v>266</v>
      </c>
      <c r="E1003" t="str">
        <f>ROUNDUP(B1003,3)&amp;"-"&amp;ROUNDUP(C1003,3)</f>
        <v>338992.671-3064272.774</v>
      </c>
      <c r="F1003" t="str">
        <f>E1003&amp;"-"&amp;D1003</f>
        <v>338992.671-3064272.774-GOT</v>
      </c>
      <c r="G1003">
        <f t="shared" si="49"/>
        <v>4190</v>
      </c>
      <c r="H1003" t="e">
        <f>VLOOKUP(G1003,#REF!,1,0)</f>
        <v>#REF!</v>
      </c>
      <c r="I1003" t="str">
        <f t="shared" si="53"/>
        <v>338992.6702GOT</v>
      </c>
      <c r="J1003" t="str">
        <f t="shared" si="54"/>
        <v>3064272.7736GOT</v>
      </c>
      <c r="K1003">
        <f t="shared" si="52"/>
        <v>4190</v>
      </c>
    </row>
    <row r="1004" spans="1:11" x14ac:dyDescent="0.25">
      <c r="A1004">
        <v>5001</v>
      </c>
      <c r="B1004">
        <v>336231.0307</v>
      </c>
      <c r="C1004">
        <v>3063414.443</v>
      </c>
      <c r="D1004" t="s">
        <v>267</v>
      </c>
      <c r="E1004" t="str">
        <f>ROUNDUP(B1004,3)&amp;"-"&amp;ROUNDUP(C1004,3)</f>
        <v>336231.031-3063414.443</v>
      </c>
      <c r="F1004" t="str">
        <f>E1004&amp;"-"&amp;D1004</f>
        <v>336231.031-3063414.443-ICH</v>
      </c>
      <c r="G1004">
        <f t="shared" si="49"/>
        <v>5001</v>
      </c>
      <c r="H1004" t="e">
        <f>VLOOKUP(G1004,#REF!,1,0)</f>
        <v>#REF!</v>
      </c>
      <c r="I1004" t="str">
        <f t="shared" si="53"/>
        <v>336231.0307ICH</v>
      </c>
      <c r="J1004" t="str">
        <f t="shared" si="54"/>
        <v>3063414.443ICH</v>
      </c>
      <c r="K1004">
        <f t="shared" si="52"/>
        <v>5001</v>
      </c>
    </row>
    <row r="1005" spans="1:11" x14ac:dyDescent="0.25">
      <c r="A1005">
        <v>5002</v>
      </c>
      <c r="B1005">
        <v>336221.02</v>
      </c>
      <c r="C1005">
        <v>3063430.5507</v>
      </c>
      <c r="D1005" t="s">
        <v>267</v>
      </c>
      <c r="E1005" t="str">
        <f>ROUNDUP(B1005,3)&amp;"-"&amp;ROUNDUP(C1005,3)</f>
        <v>336221.02-3063430.551</v>
      </c>
      <c r="F1005" t="str">
        <f>E1005&amp;"-"&amp;D1005</f>
        <v>336221.02-3063430.551-ICH</v>
      </c>
      <c r="G1005">
        <f t="shared" si="49"/>
        <v>5002</v>
      </c>
      <c r="H1005" t="e">
        <f>VLOOKUP(G1005,#REF!,1,0)</f>
        <v>#REF!</v>
      </c>
      <c r="I1005" t="str">
        <f t="shared" si="53"/>
        <v>336221.02ICH</v>
      </c>
      <c r="J1005" t="str">
        <f t="shared" si="54"/>
        <v>3063430.5507ICH</v>
      </c>
      <c r="K1005">
        <f t="shared" si="52"/>
        <v>5002</v>
      </c>
    </row>
    <row r="1006" spans="1:11" x14ac:dyDescent="0.25">
      <c r="A1006">
        <v>5003</v>
      </c>
      <c r="B1006">
        <v>336213.71509999997</v>
      </c>
      <c r="C1006">
        <v>3063443.8196999999</v>
      </c>
      <c r="D1006" t="s">
        <v>267</v>
      </c>
      <c r="E1006" t="str">
        <f>ROUNDUP(B1006,3)&amp;"-"&amp;ROUNDUP(C1006,3)</f>
        <v>336213.716-3063443.82</v>
      </c>
      <c r="F1006" t="str">
        <f>E1006&amp;"-"&amp;D1006</f>
        <v>336213.716-3063443.82-ICH</v>
      </c>
      <c r="G1006">
        <f t="shared" si="49"/>
        <v>5003</v>
      </c>
      <c r="H1006" t="e">
        <f>VLOOKUP(G1006,#REF!,1,0)</f>
        <v>#REF!</v>
      </c>
      <c r="I1006" t="str">
        <f t="shared" si="53"/>
        <v>336213.7151ICH</v>
      </c>
      <c r="J1006" t="str">
        <f t="shared" si="54"/>
        <v>3063443.8197ICH</v>
      </c>
      <c r="K1006">
        <f t="shared" si="52"/>
        <v>5003</v>
      </c>
    </row>
    <row r="1007" spans="1:11" x14ac:dyDescent="0.25">
      <c r="A1007">
        <v>5004</v>
      </c>
      <c r="B1007">
        <v>336206.39889999997</v>
      </c>
      <c r="C1007">
        <v>3063456.2481999998</v>
      </c>
      <c r="D1007" t="s">
        <v>267</v>
      </c>
      <c r="E1007" t="str">
        <f>ROUNDUP(B1007,3)&amp;"-"&amp;ROUNDUP(C1007,3)</f>
        <v>336206.399-3063456.249</v>
      </c>
      <c r="F1007" t="str">
        <f>E1007&amp;"-"&amp;D1007</f>
        <v>336206.399-3063456.249-ICH</v>
      </c>
      <c r="G1007">
        <f t="shared" si="49"/>
        <v>5004</v>
      </c>
      <c r="H1007" t="e">
        <f>VLOOKUP(G1007,#REF!,1,0)</f>
        <v>#REF!</v>
      </c>
      <c r="I1007" t="str">
        <f t="shared" si="53"/>
        <v>336206.3989ICH</v>
      </c>
      <c r="J1007" t="str">
        <f t="shared" si="54"/>
        <v>3063456.2482ICH</v>
      </c>
      <c r="K1007">
        <f t="shared" si="52"/>
        <v>5004</v>
      </c>
    </row>
    <row r="1008" spans="1:11" x14ac:dyDescent="0.25">
      <c r="A1008">
        <v>5005</v>
      </c>
      <c r="B1008">
        <v>336197.6127</v>
      </c>
      <c r="C1008">
        <v>3063470.6581000001</v>
      </c>
      <c r="D1008" t="s">
        <v>267</v>
      </c>
      <c r="E1008" t="str">
        <f>ROUNDUP(B1008,3)&amp;"-"&amp;ROUNDUP(C1008,3)</f>
        <v>336197.613-3063470.659</v>
      </c>
      <c r="F1008" t="str">
        <f>E1008&amp;"-"&amp;D1008</f>
        <v>336197.613-3063470.659-ICH</v>
      </c>
      <c r="G1008">
        <f t="shared" si="49"/>
        <v>5005</v>
      </c>
      <c r="H1008" t="e">
        <f>VLOOKUP(G1008,#REF!,1,0)</f>
        <v>#REF!</v>
      </c>
      <c r="I1008" t="str">
        <f t="shared" si="53"/>
        <v>336197.6127ICH</v>
      </c>
      <c r="J1008" t="str">
        <f t="shared" si="54"/>
        <v>3063470.6581ICH</v>
      </c>
      <c r="K1008">
        <f t="shared" si="52"/>
        <v>5005</v>
      </c>
    </row>
    <row r="1009" spans="1:11" x14ac:dyDescent="0.25">
      <c r="A1009">
        <v>5006</v>
      </c>
      <c r="B1009">
        <v>336191.4228</v>
      </c>
      <c r="C1009">
        <v>3063474.1041999999</v>
      </c>
      <c r="D1009" t="s">
        <v>267</v>
      </c>
      <c r="E1009" t="str">
        <f>ROUNDUP(B1009,3)&amp;"-"&amp;ROUNDUP(C1009,3)</f>
        <v>336191.423-3063474.105</v>
      </c>
      <c r="F1009" t="str">
        <f>E1009&amp;"-"&amp;D1009</f>
        <v>336191.423-3063474.105-ICH</v>
      </c>
      <c r="G1009">
        <f t="shared" si="49"/>
        <v>5006</v>
      </c>
      <c r="H1009" t="e">
        <f>VLOOKUP(G1009,#REF!,1,0)</f>
        <v>#REF!</v>
      </c>
      <c r="I1009" t="str">
        <f t="shared" si="53"/>
        <v>336191.4228ICH</v>
      </c>
      <c r="J1009" t="str">
        <f t="shared" si="54"/>
        <v>3063474.1042ICH</v>
      </c>
      <c r="K1009">
        <f t="shared" si="52"/>
        <v>5006</v>
      </c>
    </row>
    <row r="1010" spans="1:11" x14ac:dyDescent="0.25">
      <c r="A1010">
        <v>5007</v>
      </c>
      <c r="B1010">
        <v>336173.72230000002</v>
      </c>
      <c r="C1010">
        <v>3063474.9032000001</v>
      </c>
      <c r="D1010" t="s">
        <v>267</v>
      </c>
      <c r="E1010" t="str">
        <f>ROUNDUP(B1010,3)&amp;"-"&amp;ROUNDUP(C1010,3)</f>
        <v>336173.723-3063474.904</v>
      </c>
      <c r="F1010" t="str">
        <f>E1010&amp;"-"&amp;D1010</f>
        <v>336173.723-3063474.904-ICH</v>
      </c>
      <c r="G1010">
        <f t="shared" si="49"/>
        <v>5007</v>
      </c>
      <c r="H1010" t="e">
        <f>VLOOKUP(G1010,#REF!,1,0)</f>
        <v>#REF!</v>
      </c>
      <c r="I1010" t="str">
        <f t="shared" si="53"/>
        <v>336173.7223ICH</v>
      </c>
      <c r="J1010" t="str">
        <f t="shared" si="54"/>
        <v>3063474.9032ICH</v>
      </c>
      <c r="K1010">
        <f t="shared" si="52"/>
        <v>5007</v>
      </c>
    </row>
    <row r="1011" spans="1:11" x14ac:dyDescent="0.25">
      <c r="A1011">
        <v>5008</v>
      </c>
      <c r="B1011">
        <v>336152.30709999998</v>
      </c>
      <c r="C1011">
        <v>3063477.7138</v>
      </c>
      <c r="D1011" t="s">
        <v>267</v>
      </c>
      <c r="E1011" t="str">
        <f>ROUNDUP(B1011,3)&amp;"-"&amp;ROUNDUP(C1011,3)</f>
        <v>336152.308-3063477.714</v>
      </c>
      <c r="F1011" t="str">
        <f>E1011&amp;"-"&amp;D1011</f>
        <v>336152.308-3063477.714-ICH</v>
      </c>
      <c r="G1011">
        <f t="shared" si="49"/>
        <v>5008</v>
      </c>
      <c r="H1011" t="e">
        <f>VLOOKUP(G1011,#REF!,1,0)</f>
        <v>#REF!</v>
      </c>
      <c r="I1011" t="str">
        <f t="shared" si="53"/>
        <v>336152.3071ICH</v>
      </c>
      <c r="J1011" t="str">
        <f t="shared" si="54"/>
        <v>3063477.7138ICH</v>
      </c>
      <c r="K1011">
        <f t="shared" si="52"/>
        <v>5008</v>
      </c>
    </row>
    <row r="1012" spans="1:11" x14ac:dyDescent="0.25">
      <c r="A1012">
        <v>5009</v>
      </c>
      <c r="B1012">
        <v>336124.91759999999</v>
      </c>
      <c r="C1012">
        <v>3063481.9674</v>
      </c>
      <c r="D1012" t="s">
        <v>267</v>
      </c>
      <c r="E1012" t="str">
        <f>ROUNDUP(B1012,3)&amp;"-"&amp;ROUNDUP(C1012,3)</f>
        <v>336124.918-3063481.968</v>
      </c>
      <c r="F1012" t="str">
        <f>E1012&amp;"-"&amp;D1012</f>
        <v>336124.918-3063481.968-ICH</v>
      </c>
      <c r="G1012">
        <f t="shared" si="49"/>
        <v>5009</v>
      </c>
      <c r="H1012" t="e">
        <f>VLOOKUP(G1012,#REF!,1,0)</f>
        <v>#REF!</v>
      </c>
      <c r="I1012" t="str">
        <f t="shared" si="53"/>
        <v>336124.9176ICH</v>
      </c>
      <c r="J1012" t="str">
        <f t="shared" si="54"/>
        <v>3063481.9674ICH</v>
      </c>
      <c r="K1012">
        <f t="shared" si="52"/>
        <v>5009</v>
      </c>
    </row>
    <row r="1013" spans="1:11" x14ac:dyDescent="0.25">
      <c r="A1013">
        <v>5010</v>
      </c>
      <c r="B1013">
        <v>336120.69260000001</v>
      </c>
      <c r="C1013">
        <v>3063482.6235000002</v>
      </c>
      <c r="D1013" t="s">
        <v>267</v>
      </c>
      <c r="E1013" t="str">
        <f>ROUNDUP(B1013,3)&amp;"-"&amp;ROUNDUP(C1013,3)</f>
        <v>336120.693-3063482.624</v>
      </c>
      <c r="F1013" t="str">
        <f>E1013&amp;"-"&amp;D1013</f>
        <v>336120.693-3063482.624-ICH</v>
      </c>
      <c r="G1013">
        <f t="shared" si="49"/>
        <v>5010</v>
      </c>
      <c r="H1013" t="e">
        <f>VLOOKUP(G1013,#REF!,1,0)</f>
        <v>#REF!</v>
      </c>
      <c r="I1013" t="str">
        <f t="shared" si="53"/>
        <v>336120.6926ICH</v>
      </c>
      <c r="J1013" t="str">
        <f t="shared" si="54"/>
        <v>3063482.6235ICH</v>
      </c>
      <c r="K1013">
        <f t="shared" si="52"/>
        <v>5010</v>
      </c>
    </row>
    <row r="1014" spans="1:11" x14ac:dyDescent="0.25">
      <c r="A1014">
        <v>5011</v>
      </c>
      <c r="B1014">
        <v>336110.72749999998</v>
      </c>
      <c r="C1014">
        <v>3063483.5986000001</v>
      </c>
      <c r="D1014" t="s">
        <v>267</v>
      </c>
      <c r="E1014" t="str">
        <f>ROUNDUP(B1014,3)&amp;"-"&amp;ROUNDUP(C1014,3)</f>
        <v>336110.728-3063483.599</v>
      </c>
      <c r="F1014" t="str">
        <f>E1014&amp;"-"&amp;D1014</f>
        <v>336110.728-3063483.599-ICH</v>
      </c>
      <c r="G1014">
        <f t="shared" si="49"/>
        <v>5011</v>
      </c>
      <c r="H1014" t="e">
        <f>VLOOKUP(G1014,#REF!,1,0)</f>
        <v>#REF!</v>
      </c>
      <c r="I1014" t="str">
        <f t="shared" si="53"/>
        <v>336110.7275ICH</v>
      </c>
      <c r="J1014" t="str">
        <f t="shared" si="54"/>
        <v>3063483.5986ICH</v>
      </c>
      <c r="K1014">
        <f t="shared" si="52"/>
        <v>5011</v>
      </c>
    </row>
    <row r="1015" spans="1:11" x14ac:dyDescent="0.25">
      <c r="A1015">
        <v>5012</v>
      </c>
      <c r="B1015">
        <v>336111.81569999998</v>
      </c>
      <c r="C1015">
        <v>3063508.8042000001</v>
      </c>
      <c r="D1015" t="s">
        <v>267</v>
      </c>
      <c r="E1015" t="str">
        <f>ROUNDUP(B1015,3)&amp;"-"&amp;ROUNDUP(C1015,3)</f>
        <v>336111.816-3063508.805</v>
      </c>
      <c r="F1015" t="str">
        <f>E1015&amp;"-"&amp;D1015</f>
        <v>336111.816-3063508.805-ICH</v>
      </c>
      <c r="G1015">
        <f t="shared" si="49"/>
        <v>5012</v>
      </c>
      <c r="H1015" t="e">
        <f>VLOOKUP(G1015,#REF!,1,0)</f>
        <v>#REF!</v>
      </c>
      <c r="I1015" t="str">
        <f t="shared" si="53"/>
        <v>336111.8157ICH</v>
      </c>
      <c r="J1015" t="str">
        <f t="shared" si="54"/>
        <v>3063508.8042ICH</v>
      </c>
      <c r="K1015">
        <f t="shared" si="52"/>
        <v>5012</v>
      </c>
    </row>
    <row r="1016" spans="1:11" x14ac:dyDescent="0.25">
      <c r="A1016">
        <v>5013</v>
      </c>
      <c r="B1016">
        <v>336113.5122</v>
      </c>
      <c r="C1016">
        <v>3063542.1283</v>
      </c>
      <c r="D1016" t="s">
        <v>267</v>
      </c>
      <c r="E1016" t="str">
        <f>ROUNDUP(B1016,3)&amp;"-"&amp;ROUNDUP(C1016,3)</f>
        <v>336113.513-3063542.129</v>
      </c>
      <c r="F1016" t="str">
        <f>E1016&amp;"-"&amp;D1016</f>
        <v>336113.513-3063542.129-ICH</v>
      </c>
      <c r="G1016">
        <f t="shared" si="49"/>
        <v>5013</v>
      </c>
      <c r="H1016" t="e">
        <f>VLOOKUP(G1016,#REF!,1,0)</f>
        <v>#REF!</v>
      </c>
      <c r="I1016" t="str">
        <f t="shared" si="53"/>
        <v>336113.5122ICH</v>
      </c>
      <c r="J1016" t="str">
        <f t="shared" si="54"/>
        <v>3063542.1283ICH</v>
      </c>
      <c r="K1016">
        <f t="shared" si="52"/>
        <v>5013</v>
      </c>
    </row>
    <row r="1017" spans="1:11" x14ac:dyDescent="0.25">
      <c r="A1017">
        <v>5014</v>
      </c>
      <c r="B1017">
        <v>336118.228</v>
      </c>
      <c r="C1017">
        <v>3063577.3731999998</v>
      </c>
      <c r="D1017" t="s">
        <v>267</v>
      </c>
      <c r="E1017" t="str">
        <f>ROUNDUP(B1017,3)&amp;"-"&amp;ROUNDUP(C1017,3)</f>
        <v>336118.228-3063577.374</v>
      </c>
      <c r="F1017" t="str">
        <f>E1017&amp;"-"&amp;D1017</f>
        <v>336118.228-3063577.374-ICH</v>
      </c>
      <c r="G1017">
        <f t="shared" si="49"/>
        <v>5014</v>
      </c>
      <c r="H1017" t="e">
        <f>VLOOKUP(G1017,#REF!,1,0)</f>
        <v>#REF!</v>
      </c>
      <c r="I1017" t="str">
        <f t="shared" si="53"/>
        <v>336118.228ICH</v>
      </c>
      <c r="J1017" t="str">
        <f t="shared" si="54"/>
        <v>3063577.3732ICH</v>
      </c>
      <c r="K1017">
        <f t="shared" si="52"/>
        <v>5014</v>
      </c>
    </row>
    <row r="1018" spans="1:11" x14ac:dyDescent="0.25">
      <c r="A1018">
        <v>5015</v>
      </c>
      <c r="B1018">
        <v>336122.23710000003</v>
      </c>
      <c r="C1018">
        <v>3063615.7100999998</v>
      </c>
      <c r="D1018" t="s">
        <v>267</v>
      </c>
      <c r="E1018" t="str">
        <f>ROUNDUP(B1018,3)&amp;"-"&amp;ROUNDUP(C1018,3)</f>
        <v>336122.238-3063615.711</v>
      </c>
      <c r="F1018" t="str">
        <f>E1018&amp;"-"&amp;D1018</f>
        <v>336122.238-3063615.711-ICH</v>
      </c>
      <c r="G1018">
        <f t="shared" si="49"/>
        <v>5015</v>
      </c>
      <c r="H1018" t="e">
        <f>VLOOKUP(G1018,#REF!,1,0)</f>
        <v>#REF!</v>
      </c>
      <c r="I1018" t="str">
        <f t="shared" si="53"/>
        <v>336122.2371ICH</v>
      </c>
      <c r="J1018" t="str">
        <f t="shared" si="54"/>
        <v>3063615.7101ICH</v>
      </c>
      <c r="K1018">
        <f t="shared" si="52"/>
        <v>5015</v>
      </c>
    </row>
    <row r="1019" spans="1:11" x14ac:dyDescent="0.25">
      <c r="A1019">
        <v>5016</v>
      </c>
      <c r="B1019">
        <v>336126.58639999997</v>
      </c>
      <c r="C1019">
        <v>3063642.2729000002</v>
      </c>
      <c r="D1019" t="s">
        <v>267</v>
      </c>
      <c r="E1019" t="str">
        <f>ROUNDUP(B1019,3)&amp;"-"&amp;ROUNDUP(C1019,3)</f>
        <v>336126.587-3063642.273</v>
      </c>
      <c r="F1019" t="str">
        <f>E1019&amp;"-"&amp;D1019</f>
        <v>336126.587-3063642.273-ICH</v>
      </c>
      <c r="G1019">
        <f t="shared" si="49"/>
        <v>5016</v>
      </c>
      <c r="H1019" t="e">
        <f>VLOOKUP(G1019,#REF!,1,0)</f>
        <v>#REF!</v>
      </c>
      <c r="I1019" t="str">
        <f t="shared" si="53"/>
        <v>336126.5864ICH</v>
      </c>
      <c r="J1019" t="str">
        <f t="shared" si="54"/>
        <v>3063642.2729ICH</v>
      </c>
      <c r="K1019">
        <f t="shared" si="52"/>
        <v>5016</v>
      </c>
    </row>
    <row r="1020" spans="1:11" x14ac:dyDescent="0.25">
      <c r="A1020">
        <v>5017</v>
      </c>
      <c r="B1020">
        <v>336129.82610000001</v>
      </c>
      <c r="C1020">
        <v>3063665.5151</v>
      </c>
      <c r="D1020" t="s">
        <v>267</v>
      </c>
      <c r="E1020" t="str">
        <f>ROUNDUP(B1020,3)&amp;"-"&amp;ROUNDUP(C1020,3)</f>
        <v>336129.827-3063665.516</v>
      </c>
      <c r="F1020" t="str">
        <f>E1020&amp;"-"&amp;D1020</f>
        <v>336129.827-3063665.516-ICH</v>
      </c>
      <c r="G1020">
        <f t="shared" si="49"/>
        <v>5017</v>
      </c>
      <c r="H1020" t="e">
        <f>VLOOKUP(G1020,#REF!,1,0)</f>
        <v>#REF!</v>
      </c>
      <c r="I1020" t="str">
        <f t="shared" si="53"/>
        <v>336129.8261ICH</v>
      </c>
      <c r="J1020" t="str">
        <f t="shared" si="54"/>
        <v>3063665.5151ICH</v>
      </c>
      <c r="K1020">
        <f t="shared" si="52"/>
        <v>5017</v>
      </c>
    </row>
    <row r="1021" spans="1:11" x14ac:dyDescent="0.25">
      <c r="A1021">
        <v>5018</v>
      </c>
      <c r="B1021">
        <v>336130.99609999999</v>
      </c>
      <c r="C1021">
        <v>3063673.3185999999</v>
      </c>
      <c r="D1021" t="s">
        <v>267</v>
      </c>
      <c r="E1021" t="str">
        <f>ROUNDUP(B1021,3)&amp;"-"&amp;ROUNDUP(C1021,3)</f>
        <v>336130.997-3063673.319</v>
      </c>
      <c r="F1021" t="str">
        <f>E1021&amp;"-"&amp;D1021</f>
        <v>336130.997-3063673.319-ICH</v>
      </c>
      <c r="G1021">
        <f t="shared" si="49"/>
        <v>5018</v>
      </c>
      <c r="H1021" t="e">
        <f>VLOOKUP(G1021,#REF!,1,0)</f>
        <v>#REF!</v>
      </c>
      <c r="I1021" t="str">
        <f t="shared" si="53"/>
        <v>336130.9961ICH</v>
      </c>
      <c r="J1021" t="str">
        <f t="shared" si="54"/>
        <v>3063673.3186ICH</v>
      </c>
      <c r="K1021">
        <f t="shared" si="52"/>
        <v>5018</v>
      </c>
    </row>
    <row r="1022" spans="1:11" x14ac:dyDescent="0.25">
      <c r="A1022">
        <v>5019</v>
      </c>
      <c r="B1022">
        <v>336134.91470000002</v>
      </c>
      <c r="C1022">
        <v>3063686.4364</v>
      </c>
      <c r="D1022" t="s">
        <v>267</v>
      </c>
      <c r="E1022" t="str">
        <f>ROUNDUP(B1022,3)&amp;"-"&amp;ROUNDUP(C1022,3)</f>
        <v>336134.915-3063686.437</v>
      </c>
      <c r="F1022" t="str">
        <f>E1022&amp;"-"&amp;D1022</f>
        <v>336134.915-3063686.437-ICH</v>
      </c>
      <c r="G1022">
        <f t="shared" si="49"/>
        <v>5019</v>
      </c>
      <c r="H1022" t="e">
        <f>VLOOKUP(G1022,#REF!,1,0)</f>
        <v>#REF!</v>
      </c>
      <c r="I1022" t="str">
        <f t="shared" si="53"/>
        <v>336134.9147ICH</v>
      </c>
      <c r="J1022" t="str">
        <f t="shared" si="54"/>
        <v>3063686.4364ICH</v>
      </c>
      <c r="K1022">
        <f t="shared" si="52"/>
        <v>5019</v>
      </c>
    </row>
    <row r="1023" spans="1:11" x14ac:dyDescent="0.25">
      <c r="A1023">
        <v>5020</v>
      </c>
      <c r="B1023">
        <v>336133.2708</v>
      </c>
      <c r="C1023">
        <v>3063694.0246000001</v>
      </c>
      <c r="D1023" t="s">
        <v>267</v>
      </c>
      <c r="E1023" t="str">
        <f>ROUNDUP(B1023,3)&amp;"-"&amp;ROUNDUP(C1023,3)</f>
        <v>336133.271-3063694.025</v>
      </c>
      <c r="F1023" t="str">
        <f>E1023&amp;"-"&amp;D1023</f>
        <v>336133.271-3063694.025-ICH</v>
      </c>
      <c r="G1023">
        <f t="shared" si="49"/>
        <v>5020</v>
      </c>
      <c r="H1023" t="e">
        <f>VLOOKUP(G1023,#REF!,1,0)</f>
        <v>#REF!</v>
      </c>
      <c r="I1023" t="str">
        <f t="shared" si="53"/>
        <v>336133.2708ICH</v>
      </c>
      <c r="J1023" t="str">
        <f t="shared" si="54"/>
        <v>3063694.0246ICH</v>
      </c>
      <c r="K1023">
        <f t="shared" si="52"/>
        <v>5020</v>
      </c>
    </row>
    <row r="1024" spans="1:11" x14ac:dyDescent="0.25">
      <c r="A1024">
        <v>5021</v>
      </c>
      <c r="B1024">
        <v>336123.58179999999</v>
      </c>
      <c r="C1024">
        <v>3063696.9575</v>
      </c>
      <c r="D1024" t="s">
        <v>267</v>
      </c>
      <c r="E1024" t="str">
        <f>ROUNDUP(B1024,3)&amp;"-"&amp;ROUNDUP(C1024,3)</f>
        <v>336123.582-3063696.958</v>
      </c>
      <c r="F1024" t="str">
        <f>E1024&amp;"-"&amp;D1024</f>
        <v>336123.582-3063696.958-ICH</v>
      </c>
      <c r="G1024">
        <f t="shared" si="49"/>
        <v>5021</v>
      </c>
      <c r="H1024" t="e">
        <f>VLOOKUP(G1024,#REF!,1,0)</f>
        <v>#REF!</v>
      </c>
      <c r="I1024" t="str">
        <f t="shared" si="53"/>
        <v>336123.5818ICH</v>
      </c>
      <c r="J1024" t="str">
        <f t="shared" si="54"/>
        <v>3063696.9575ICH</v>
      </c>
      <c r="K1024">
        <f t="shared" si="52"/>
        <v>5021</v>
      </c>
    </row>
    <row r="1025" spans="1:11" x14ac:dyDescent="0.25">
      <c r="A1025">
        <v>5022</v>
      </c>
      <c r="B1025">
        <v>336128.76250000001</v>
      </c>
      <c r="C1025">
        <v>3063711.1792000001</v>
      </c>
      <c r="D1025" t="s">
        <v>267</v>
      </c>
      <c r="E1025" t="str">
        <f>ROUNDUP(B1025,3)&amp;"-"&amp;ROUNDUP(C1025,3)</f>
        <v>336128.763-3063711.18</v>
      </c>
      <c r="F1025" t="str">
        <f>E1025&amp;"-"&amp;D1025</f>
        <v>336128.763-3063711.18-ICH</v>
      </c>
      <c r="G1025">
        <f t="shared" si="49"/>
        <v>5022</v>
      </c>
      <c r="H1025" t="e">
        <f>VLOOKUP(G1025,#REF!,1,0)</f>
        <v>#REF!</v>
      </c>
      <c r="I1025" t="str">
        <f t="shared" si="53"/>
        <v>336128.7625ICH</v>
      </c>
      <c r="J1025" t="str">
        <f t="shared" si="54"/>
        <v>3063711.1792ICH</v>
      </c>
      <c r="K1025">
        <f t="shared" si="52"/>
        <v>5022</v>
      </c>
    </row>
    <row r="1026" spans="1:11" x14ac:dyDescent="0.25">
      <c r="A1026">
        <v>5023</v>
      </c>
      <c r="B1026">
        <v>336132.95689999999</v>
      </c>
      <c r="C1026">
        <v>3063726.2549000001</v>
      </c>
      <c r="D1026" t="s">
        <v>267</v>
      </c>
      <c r="E1026" t="str">
        <f>ROUNDUP(B1026,3)&amp;"-"&amp;ROUNDUP(C1026,3)</f>
        <v>336132.957-3063726.255</v>
      </c>
      <c r="F1026" t="str">
        <f>E1026&amp;"-"&amp;D1026</f>
        <v>336132.957-3063726.255-ICH</v>
      </c>
      <c r="G1026">
        <f t="shared" si="49"/>
        <v>5023</v>
      </c>
      <c r="H1026" t="e">
        <f>VLOOKUP(G1026,#REF!,1,0)</f>
        <v>#REF!</v>
      </c>
      <c r="I1026" t="str">
        <f t="shared" si="53"/>
        <v>336132.9569ICH</v>
      </c>
      <c r="J1026" t="str">
        <f t="shared" si="54"/>
        <v>3063726.2549ICH</v>
      </c>
      <c r="K1026">
        <f t="shared" si="52"/>
        <v>5023</v>
      </c>
    </row>
    <row r="1027" spans="1:11" x14ac:dyDescent="0.25">
      <c r="A1027">
        <v>5024</v>
      </c>
      <c r="B1027">
        <v>336108.1299</v>
      </c>
      <c r="C1027">
        <v>3063734.9963000002</v>
      </c>
      <c r="D1027" t="s">
        <v>267</v>
      </c>
      <c r="E1027" t="str">
        <f>ROUNDUP(B1027,3)&amp;"-"&amp;ROUNDUP(C1027,3)</f>
        <v>336108.13-3063734.997</v>
      </c>
      <c r="F1027" t="str">
        <f>E1027&amp;"-"&amp;D1027</f>
        <v>336108.13-3063734.997-ICH</v>
      </c>
      <c r="G1027">
        <f t="shared" ref="G1027:G1090" si="55">A1027</f>
        <v>5024</v>
      </c>
      <c r="H1027" t="e">
        <f>VLOOKUP(G1027,#REF!,1,0)</f>
        <v>#REF!</v>
      </c>
      <c r="I1027" t="str">
        <f t="shared" si="53"/>
        <v>336108.1299ICH</v>
      </c>
      <c r="J1027" t="str">
        <f t="shared" si="54"/>
        <v>3063734.9963ICH</v>
      </c>
      <c r="K1027">
        <f t="shared" ref="K1027:K1090" si="56">G1027</f>
        <v>5024</v>
      </c>
    </row>
    <row r="1028" spans="1:11" x14ac:dyDescent="0.25">
      <c r="A1028">
        <v>5025</v>
      </c>
      <c r="B1028">
        <v>336080.30239999999</v>
      </c>
      <c r="C1028">
        <v>3063743.2179</v>
      </c>
      <c r="D1028" t="s">
        <v>267</v>
      </c>
      <c r="E1028" t="str">
        <f>ROUNDUP(B1028,3)&amp;"-"&amp;ROUNDUP(C1028,3)</f>
        <v>336080.303-3063743.218</v>
      </c>
      <c r="F1028" t="str">
        <f>E1028&amp;"-"&amp;D1028</f>
        <v>336080.303-3063743.218-ICH</v>
      </c>
      <c r="G1028">
        <f t="shared" si="55"/>
        <v>5025</v>
      </c>
      <c r="H1028" t="e">
        <f>VLOOKUP(G1028,#REF!,1,0)</f>
        <v>#REF!</v>
      </c>
      <c r="I1028" t="str">
        <f t="shared" si="53"/>
        <v>336080.3024ICH</v>
      </c>
      <c r="J1028" t="str">
        <f t="shared" si="54"/>
        <v>3063743.2179ICH</v>
      </c>
      <c r="K1028">
        <f t="shared" si="56"/>
        <v>5025</v>
      </c>
    </row>
    <row r="1029" spans="1:11" x14ac:dyDescent="0.25">
      <c r="A1029">
        <v>5026</v>
      </c>
      <c r="B1029">
        <v>336052.68660000002</v>
      </c>
      <c r="C1029">
        <v>3063748.6343999999</v>
      </c>
      <c r="D1029" t="s">
        <v>267</v>
      </c>
      <c r="E1029" t="str">
        <f>ROUNDUP(B1029,3)&amp;"-"&amp;ROUNDUP(C1029,3)</f>
        <v>336052.687-3063748.635</v>
      </c>
      <c r="F1029" t="str">
        <f>E1029&amp;"-"&amp;D1029</f>
        <v>336052.687-3063748.635-ICH</v>
      </c>
      <c r="G1029">
        <f t="shared" si="55"/>
        <v>5026</v>
      </c>
      <c r="H1029" t="e">
        <f>VLOOKUP(G1029,#REF!,1,0)</f>
        <v>#REF!</v>
      </c>
      <c r="I1029" t="str">
        <f t="shared" si="53"/>
        <v>336052.6866ICH</v>
      </c>
      <c r="J1029" t="str">
        <f t="shared" si="54"/>
        <v>3063748.6344ICH</v>
      </c>
      <c r="K1029">
        <f t="shared" si="56"/>
        <v>5026</v>
      </c>
    </row>
    <row r="1030" spans="1:11" x14ac:dyDescent="0.25">
      <c r="A1030">
        <v>5027</v>
      </c>
      <c r="B1030">
        <v>336031.55160000001</v>
      </c>
      <c r="C1030">
        <v>3063753.6833000001</v>
      </c>
      <c r="D1030" t="s">
        <v>267</v>
      </c>
      <c r="E1030" t="str">
        <f>ROUNDUP(B1030,3)&amp;"-"&amp;ROUNDUP(C1030,3)</f>
        <v>336031.552-3063753.684</v>
      </c>
      <c r="F1030" t="str">
        <f>E1030&amp;"-"&amp;D1030</f>
        <v>336031.552-3063753.684-ICH</v>
      </c>
      <c r="G1030">
        <f t="shared" si="55"/>
        <v>5027</v>
      </c>
      <c r="H1030" t="e">
        <f>VLOOKUP(G1030,#REF!,1,0)</f>
        <v>#REF!</v>
      </c>
      <c r="I1030" t="str">
        <f t="shared" si="53"/>
        <v>336031.5516ICH</v>
      </c>
      <c r="J1030" t="str">
        <f t="shared" si="54"/>
        <v>3063753.6833ICH</v>
      </c>
      <c r="K1030">
        <f t="shared" si="56"/>
        <v>5027</v>
      </c>
    </row>
    <row r="1031" spans="1:11" x14ac:dyDescent="0.25">
      <c r="A1031">
        <v>5028</v>
      </c>
      <c r="B1031">
        <v>336034.24209999997</v>
      </c>
      <c r="C1031">
        <v>3063768.2187000001</v>
      </c>
      <c r="D1031" t="s">
        <v>267</v>
      </c>
      <c r="E1031" t="str">
        <f>ROUNDUP(B1031,3)&amp;"-"&amp;ROUNDUP(C1031,3)</f>
        <v>336034.243-3063768.219</v>
      </c>
      <c r="F1031" t="str">
        <f>E1031&amp;"-"&amp;D1031</f>
        <v>336034.243-3063768.219-ICH</v>
      </c>
      <c r="G1031">
        <f t="shared" si="55"/>
        <v>5028</v>
      </c>
      <c r="H1031" t="e">
        <f>VLOOKUP(G1031,#REF!,1,0)</f>
        <v>#REF!</v>
      </c>
      <c r="I1031" t="str">
        <f t="shared" si="53"/>
        <v>336034.2421ICH</v>
      </c>
      <c r="J1031" t="str">
        <f t="shared" si="54"/>
        <v>3063768.2187ICH</v>
      </c>
      <c r="K1031">
        <f t="shared" si="56"/>
        <v>5028</v>
      </c>
    </row>
    <row r="1032" spans="1:11" x14ac:dyDescent="0.25">
      <c r="A1032">
        <v>5029</v>
      </c>
      <c r="B1032">
        <v>336129.90029999998</v>
      </c>
      <c r="C1032">
        <v>3063666.0474999999</v>
      </c>
      <c r="D1032" t="s">
        <v>267</v>
      </c>
      <c r="E1032" t="str">
        <f>ROUNDUP(B1032,3)&amp;"-"&amp;ROUNDUP(C1032,3)</f>
        <v>336129.901-3063666.048</v>
      </c>
      <c r="F1032" t="str">
        <f>E1032&amp;"-"&amp;D1032</f>
        <v>336129.901-3063666.048-ICH</v>
      </c>
      <c r="G1032">
        <f t="shared" si="55"/>
        <v>5029</v>
      </c>
      <c r="H1032" t="e">
        <f>VLOOKUP(G1032,#REF!,1,0)</f>
        <v>#REF!</v>
      </c>
      <c r="I1032" t="str">
        <f t="shared" si="53"/>
        <v>336129.9003ICH</v>
      </c>
      <c r="J1032" t="str">
        <f t="shared" si="54"/>
        <v>3063666.0475ICH</v>
      </c>
      <c r="K1032">
        <f t="shared" si="56"/>
        <v>5029</v>
      </c>
    </row>
    <row r="1033" spans="1:11" x14ac:dyDescent="0.25">
      <c r="A1033">
        <v>5030</v>
      </c>
      <c r="B1033">
        <v>336136.30930000002</v>
      </c>
      <c r="C1033">
        <v>3063664.9802999999</v>
      </c>
      <c r="D1033" t="s">
        <v>267</v>
      </c>
      <c r="E1033" t="str">
        <f>ROUNDUP(B1033,3)&amp;"-"&amp;ROUNDUP(C1033,3)</f>
        <v>336136.31-3063664.981</v>
      </c>
      <c r="F1033" t="str">
        <f>E1033&amp;"-"&amp;D1033</f>
        <v>336136.31-3063664.981-ICH</v>
      </c>
      <c r="G1033">
        <f t="shared" si="55"/>
        <v>5030</v>
      </c>
      <c r="H1033" t="e">
        <f>VLOOKUP(G1033,#REF!,1,0)</f>
        <v>#REF!</v>
      </c>
      <c r="I1033" t="str">
        <f t="shared" si="53"/>
        <v>336136.3093ICH</v>
      </c>
      <c r="J1033" t="str">
        <f t="shared" si="54"/>
        <v>3063664.9803ICH</v>
      </c>
      <c r="K1033">
        <f t="shared" si="56"/>
        <v>5030</v>
      </c>
    </row>
    <row r="1034" spans="1:11" x14ac:dyDescent="0.25">
      <c r="A1034">
        <v>5031</v>
      </c>
      <c r="B1034">
        <v>336141.16129999998</v>
      </c>
      <c r="C1034">
        <v>3063664.0742000001</v>
      </c>
      <c r="D1034" t="s">
        <v>267</v>
      </c>
      <c r="E1034" t="str">
        <f>ROUNDUP(B1034,3)&amp;"-"&amp;ROUNDUP(C1034,3)</f>
        <v>336141.162-3063664.075</v>
      </c>
      <c r="F1034" t="str">
        <f>E1034&amp;"-"&amp;D1034</f>
        <v>336141.162-3063664.075-ICH</v>
      </c>
      <c r="G1034">
        <f t="shared" si="55"/>
        <v>5031</v>
      </c>
      <c r="H1034" t="e">
        <f>VLOOKUP(G1034,#REF!,1,0)</f>
        <v>#REF!</v>
      </c>
      <c r="I1034" t="str">
        <f t="shared" si="53"/>
        <v>336141.1613ICH</v>
      </c>
      <c r="J1034" t="str">
        <f t="shared" si="54"/>
        <v>3063664.0742ICH</v>
      </c>
      <c r="K1034">
        <f t="shared" si="56"/>
        <v>5031</v>
      </c>
    </row>
    <row r="1035" spans="1:11" x14ac:dyDescent="0.25">
      <c r="A1035">
        <v>5032</v>
      </c>
      <c r="B1035">
        <v>336147.6251</v>
      </c>
      <c r="C1035">
        <v>3063662.4457999999</v>
      </c>
      <c r="D1035" t="s">
        <v>267</v>
      </c>
      <c r="E1035" t="str">
        <f>ROUNDUP(B1035,3)&amp;"-"&amp;ROUNDUP(C1035,3)</f>
        <v>336147.626-3063662.446</v>
      </c>
      <c r="F1035" t="str">
        <f>E1035&amp;"-"&amp;D1035</f>
        <v>336147.626-3063662.446-ICH</v>
      </c>
      <c r="G1035">
        <f t="shared" si="55"/>
        <v>5032</v>
      </c>
      <c r="H1035" t="e">
        <f>VLOOKUP(G1035,#REF!,1,0)</f>
        <v>#REF!</v>
      </c>
      <c r="I1035" t="str">
        <f t="shared" si="53"/>
        <v>336147.6251ICH</v>
      </c>
      <c r="J1035" t="str">
        <f t="shared" si="54"/>
        <v>3063662.4458ICH</v>
      </c>
      <c r="K1035">
        <f t="shared" si="56"/>
        <v>5032</v>
      </c>
    </row>
    <row r="1036" spans="1:11" x14ac:dyDescent="0.25">
      <c r="A1036">
        <v>5033</v>
      </c>
      <c r="B1036">
        <v>336233.87280000001</v>
      </c>
      <c r="C1036">
        <v>3063409.9350999999</v>
      </c>
      <c r="D1036" t="s">
        <v>267</v>
      </c>
      <c r="E1036" t="str">
        <f>ROUNDUP(B1036,3)&amp;"-"&amp;ROUNDUP(C1036,3)</f>
        <v>336233.873-3063409.936</v>
      </c>
      <c r="F1036" t="str">
        <f>E1036&amp;"-"&amp;D1036</f>
        <v>336233.873-3063409.936-ICH</v>
      </c>
      <c r="G1036">
        <f t="shared" si="55"/>
        <v>5033</v>
      </c>
      <c r="H1036" t="e">
        <f>VLOOKUP(G1036,#REF!,1,0)</f>
        <v>#REF!</v>
      </c>
      <c r="I1036" t="str">
        <f t="shared" si="53"/>
        <v>336233.8728ICH</v>
      </c>
      <c r="J1036" t="str">
        <f t="shared" si="54"/>
        <v>3063409.9351ICH</v>
      </c>
      <c r="K1036">
        <f t="shared" si="56"/>
        <v>5033</v>
      </c>
    </row>
    <row r="1037" spans="1:11" x14ac:dyDescent="0.25">
      <c r="A1037">
        <v>5034</v>
      </c>
      <c r="B1037">
        <v>336225.07270000002</v>
      </c>
      <c r="C1037">
        <v>3063424.0296999998</v>
      </c>
      <c r="D1037" t="s">
        <v>267</v>
      </c>
      <c r="E1037" t="str">
        <f>ROUNDUP(B1037,3)&amp;"-"&amp;ROUNDUP(C1037,3)</f>
        <v>336225.073-3063424.03</v>
      </c>
      <c r="F1037" t="str">
        <f>E1037&amp;"-"&amp;D1037</f>
        <v>336225.073-3063424.03-ICH</v>
      </c>
      <c r="G1037">
        <f t="shared" si="55"/>
        <v>5034</v>
      </c>
      <c r="H1037" t="e">
        <f>VLOOKUP(G1037,#REF!,1,0)</f>
        <v>#REF!</v>
      </c>
      <c r="I1037" t="str">
        <f t="shared" si="53"/>
        <v>336225.0727ICH</v>
      </c>
      <c r="J1037" t="str">
        <f t="shared" si="54"/>
        <v>3063424.0297ICH</v>
      </c>
      <c r="K1037">
        <f t="shared" si="56"/>
        <v>5034</v>
      </c>
    </row>
    <row r="1038" spans="1:11" x14ac:dyDescent="0.25">
      <c r="A1038">
        <v>5035</v>
      </c>
      <c r="B1038">
        <v>336224.49650000001</v>
      </c>
      <c r="C1038">
        <v>3063424.9567999998</v>
      </c>
      <c r="D1038" t="s">
        <v>267</v>
      </c>
      <c r="E1038" t="str">
        <f>ROUNDUP(B1038,3)&amp;"-"&amp;ROUNDUP(C1038,3)</f>
        <v>336224.497-3063424.957</v>
      </c>
      <c r="F1038" t="str">
        <f>E1038&amp;"-"&amp;D1038</f>
        <v>336224.497-3063424.957-ICH</v>
      </c>
      <c r="G1038">
        <f t="shared" si="55"/>
        <v>5035</v>
      </c>
      <c r="H1038" t="e">
        <f>VLOOKUP(G1038,#REF!,1,0)</f>
        <v>#REF!</v>
      </c>
      <c r="I1038" t="str">
        <f t="shared" si="53"/>
        <v>336224.4965ICH</v>
      </c>
      <c r="J1038" t="str">
        <f t="shared" si="54"/>
        <v>3063424.9568ICH</v>
      </c>
      <c r="K1038">
        <f t="shared" si="56"/>
        <v>5035</v>
      </c>
    </row>
    <row r="1039" spans="1:11" x14ac:dyDescent="0.25">
      <c r="A1039">
        <v>5036</v>
      </c>
      <c r="B1039">
        <v>336221.44290000002</v>
      </c>
      <c r="C1039">
        <v>3063429.8703000001</v>
      </c>
      <c r="D1039" t="s">
        <v>267</v>
      </c>
      <c r="E1039" t="str">
        <f>ROUNDUP(B1039,3)&amp;"-"&amp;ROUNDUP(C1039,3)</f>
        <v>336221.443-3063429.871</v>
      </c>
      <c r="F1039" t="str">
        <f>E1039&amp;"-"&amp;D1039</f>
        <v>336221.443-3063429.871-ICH</v>
      </c>
      <c r="G1039">
        <f t="shared" si="55"/>
        <v>5036</v>
      </c>
      <c r="H1039" t="e">
        <f>VLOOKUP(G1039,#REF!,1,0)</f>
        <v>#REF!</v>
      </c>
      <c r="I1039" t="str">
        <f t="shared" si="53"/>
        <v>336221.4429ICH</v>
      </c>
      <c r="J1039" t="str">
        <f t="shared" si="54"/>
        <v>3063429.8703ICH</v>
      </c>
      <c r="K1039">
        <f t="shared" si="56"/>
        <v>5036</v>
      </c>
    </row>
    <row r="1040" spans="1:11" x14ac:dyDescent="0.25">
      <c r="A1040">
        <v>5037</v>
      </c>
      <c r="B1040">
        <v>336219.7488</v>
      </c>
      <c r="C1040">
        <v>3063432.8599</v>
      </c>
      <c r="D1040" t="s">
        <v>267</v>
      </c>
      <c r="E1040" t="str">
        <f>ROUNDUP(B1040,3)&amp;"-"&amp;ROUNDUP(C1040,3)</f>
        <v>336219.749-3063432.86</v>
      </c>
      <c r="F1040" t="str">
        <f>E1040&amp;"-"&amp;D1040</f>
        <v>336219.749-3063432.86-ICH</v>
      </c>
      <c r="G1040">
        <f t="shared" si="55"/>
        <v>5037</v>
      </c>
      <c r="H1040" t="e">
        <f>VLOOKUP(G1040,#REF!,1,0)</f>
        <v>#REF!</v>
      </c>
      <c r="I1040" t="str">
        <f t="shared" si="53"/>
        <v>336219.7488ICH</v>
      </c>
      <c r="J1040" t="str">
        <f t="shared" si="54"/>
        <v>3063432.8599ICH</v>
      </c>
      <c r="K1040">
        <f t="shared" si="56"/>
        <v>5037</v>
      </c>
    </row>
    <row r="1041" spans="1:11" x14ac:dyDescent="0.25">
      <c r="A1041">
        <v>5038</v>
      </c>
      <c r="B1041" s="5">
        <v>336216.25799999997</v>
      </c>
      <c r="C1041" s="5">
        <v>3063439.2030000002</v>
      </c>
      <c r="D1041" t="s">
        <v>267</v>
      </c>
      <c r="E1041" t="str">
        <f>ROUNDUP(B1041,3)&amp;"-"&amp;ROUNDUP(C1041,3)</f>
        <v>336216.258-3063439.203</v>
      </c>
      <c r="F1041" t="str">
        <f>E1041&amp;"-"&amp;D1041</f>
        <v>336216.258-3063439.203-ICH</v>
      </c>
      <c r="G1041">
        <f t="shared" si="55"/>
        <v>5038</v>
      </c>
      <c r="H1041" t="e">
        <f>VLOOKUP(G1041,#REF!,1,0)</f>
        <v>#REF!</v>
      </c>
      <c r="I1041" t="str">
        <f t="shared" si="53"/>
        <v>336216.258ICH</v>
      </c>
      <c r="J1041" t="str">
        <f t="shared" si="54"/>
        <v>3063439.203ICH</v>
      </c>
      <c r="K1041">
        <f t="shared" si="56"/>
        <v>5038</v>
      </c>
    </row>
    <row r="1042" spans="1:11" x14ac:dyDescent="0.25">
      <c r="A1042">
        <v>5039</v>
      </c>
      <c r="B1042">
        <v>336215.18719999999</v>
      </c>
      <c r="C1042">
        <v>3063441.1457000002</v>
      </c>
      <c r="D1042" t="s">
        <v>267</v>
      </c>
      <c r="E1042" t="str">
        <f>ROUNDUP(B1042,3)&amp;"-"&amp;ROUNDUP(C1042,3)</f>
        <v>336215.188-3063441.146</v>
      </c>
      <c r="F1042" t="str">
        <f>E1042&amp;"-"&amp;D1042</f>
        <v>336215.188-3063441.146-ICH</v>
      </c>
      <c r="G1042">
        <f t="shared" si="55"/>
        <v>5039</v>
      </c>
      <c r="H1042" t="e">
        <f>VLOOKUP(G1042,#REF!,1,0)</f>
        <v>#REF!</v>
      </c>
      <c r="I1042" t="str">
        <f t="shared" si="53"/>
        <v>336215.1872ICH</v>
      </c>
      <c r="J1042" t="str">
        <f t="shared" si="54"/>
        <v>3063441.1457ICH</v>
      </c>
      <c r="K1042">
        <f t="shared" si="56"/>
        <v>5039</v>
      </c>
    </row>
    <row r="1043" spans="1:11" x14ac:dyDescent="0.25">
      <c r="A1043">
        <v>5040</v>
      </c>
      <c r="B1043" s="5">
        <v>336210.766</v>
      </c>
      <c r="C1043" s="5">
        <v>3063448.8319999999</v>
      </c>
      <c r="D1043" t="s">
        <v>267</v>
      </c>
      <c r="E1043" t="str">
        <f>ROUNDUP(B1043,3)&amp;"-"&amp;ROUNDUP(C1043,3)</f>
        <v>336210.766-3063448.832</v>
      </c>
      <c r="F1043" t="str">
        <f>E1043&amp;"-"&amp;D1043</f>
        <v>336210.766-3063448.832-ICH</v>
      </c>
      <c r="G1043">
        <f t="shared" si="55"/>
        <v>5040</v>
      </c>
      <c r="H1043" t="e">
        <f>VLOOKUP(G1043,#REF!,1,0)</f>
        <v>#REF!</v>
      </c>
      <c r="I1043" t="str">
        <f t="shared" si="53"/>
        <v>336210.766ICH</v>
      </c>
      <c r="J1043" t="str">
        <f t="shared" si="54"/>
        <v>3063448.832ICH</v>
      </c>
      <c r="K1043">
        <f t="shared" si="56"/>
        <v>5040</v>
      </c>
    </row>
    <row r="1044" spans="1:11" x14ac:dyDescent="0.25">
      <c r="A1044">
        <v>5041</v>
      </c>
      <c r="B1044">
        <v>336210.45569999999</v>
      </c>
      <c r="C1044">
        <v>3063449.3566999999</v>
      </c>
      <c r="D1044" t="s">
        <v>267</v>
      </c>
      <c r="E1044" t="str">
        <f>ROUNDUP(B1044,3)&amp;"-"&amp;ROUNDUP(C1044,3)</f>
        <v>336210.456-3063449.357</v>
      </c>
      <c r="F1044" t="str">
        <f>E1044&amp;"-"&amp;D1044</f>
        <v>336210.456-3063449.357-ICH</v>
      </c>
      <c r="G1044">
        <f t="shared" si="55"/>
        <v>5041</v>
      </c>
      <c r="H1044" t="e">
        <f>VLOOKUP(G1044,#REF!,1,0)</f>
        <v>#REF!</v>
      </c>
      <c r="I1044" t="str">
        <f t="shared" si="53"/>
        <v>336210.4557ICH</v>
      </c>
      <c r="J1044" t="str">
        <f t="shared" si="54"/>
        <v>3063449.3567ICH</v>
      </c>
      <c r="K1044">
        <f t="shared" si="56"/>
        <v>5041</v>
      </c>
    </row>
    <row r="1045" spans="1:11" x14ac:dyDescent="0.25">
      <c r="A1045">
        <v>5042</v>
      </c>
      <c r="B1045">
        <v>336207.51640000002</v>
      </c>
      <c r="C1045">
        <v>3063454.3498</v>
      </c>
      <c r="D1045" t="s">
        <v>267</v>
      </c>
      <c r="E1045" t="str">
        <f>ROUNDUP(B1045,3)&amp;"-"&amp;ROUNDUP(C1045,3)</f>
        <v>336207.517-3063454.35</v>
      </c>
      <c r="F1045" t="str">
        <f>E1045&amp;"-"&amp;D1045</f>
        <v>336207.517-3063454.35-ICH</v>
      </c>
      <c r="G1045">
        <f t="shared" si="55"/>
        <v>5042</v>
      </c>
      <c r="H1045" t="e">
        <f>VLOOKUP(G1045,#REF!,1,0)</f>
        <v>#REF!</v>
      </c>
      <c r="I1045" t="str">
        <f t="shared" si="53"/>
        <v>336207.5164ICH</v>
      </c>
      <c r="J1045" t="str">
        <f t="shared" si="54"/>
        <v>3063454.3498ICH</v>
      </c>
      <c r="K1045">
        <f t="shared" si="56"/>
        <v>5042</v>
      </c>
    </row>
    <row r="1046" spans="1:11" x14ac:dyDescent="0.25">
      <c r="A1046">
        <v>5043</v>
      </c>
      <c r="B1046">
        <v>336206.30989999999</v>
      </c>
      <c r="C1046">
        <v>3063456.3941000002</v>
      </c>
      <c r="D1046" t="s">
        <v>267</v>
      </c>
      <c r="E1046" t="str">
        <f>ROUNDUP(B1046,3)&amp;"-"&amp;ROUNDUP(C1046,3)</f>
        <v>336206.31-3063456.395</v>
      </c>
      <c r="F1046" t="str">
        <f>E1046&amp;"-"&amp;D1046</f>
        <v>336206.31-3063456.395-ICH</v>
      </c>
      <c r="G1046">
        <f t="shared" si="55"/>
        <v>5043</v>
      </c>
      <c r="H1046" t="e">
        <f>VLOOKUP(G1046,#REF!,1,0)</f>
        <v>#REF!</v>
      </c>
      <c r="I1046" t="str">
        <f t="shared" si="53"/>
        <v>336206.3099ICH</v>
      </c>
      <c r="J1046" t="str">
        <f t="shared" si="54"/>
        <v>3063456.3941ICH</v>
      </c>
      <c r="K1046">
        <f t="shared" si="56"/>
        <v>5043</v>
      </c>
    </row>
    <row r="1047" spans="1:11" x14ac:dyDescent="0.25">
      <c r="A1047">
        <v>5044</v>
      </c>
      <c r="B1047">
        <v>336201.88059999997</v>
      </c>
      <c r="C1047">
        <v>3063463.6584000001</v>
      </c>
      <c r="D1047" t="s">
        <v>267</v>
      </c>
      <c r="E1047" t="str">
        <f>ROUNDUP(B1047,3)&amp;"-"&amp;ROUNDUP(C1047,3)</f>
        <v>336201.881-3063463.659</v>
      </c>
      <c r="F1047" t="str">
        <f>E1047&amp;"-"&amp;D1047</f>
        <v>336201.881-3063463.659-ICH</v>
      </c>
      <c r="G1047">
        <f t="shared" si="55"/>
        <v>5044</v>
      </c>
      <c r="H1047" t="e">
        <f>VLOOKUP(G1047,#REF!,1,0)</f>
        <v>#REF!</v>
      </c>
      <c r="I1047" t="str">
        <f t="shared" si="53"/>
        <v>336201.8806ICH</v>
      </c>
      <c r="J1047" t="str">
        <f t="shared" si="54"/>
        <v>3063463.6584ICH</v>
      </c>
      <c r="K1047">
        <f t="shared" si="56"/>
        <v>5044</v>
      </c>
    </row>
    <row r="1048" spans="1:11" x14ac:dyDescent="0.25">
      <c r="A1048">
        <v>5045</v>
      </c>
      <c r="B1048">
        <v>336200.97889999999</v>
      </c>
      <c r="C1048">
        <v>3063465.1373000001</v>
      </c>
      <c r="D1048" t="s">
        <v>267</v>
      </c>
      <c r="E1048" t="str">
        <f>ROUNDUP(B1048,3)&amp;"-"&amp;ROUNDUP(C1048,3)</f>
        <v>336200.979-3063465.138</v>
      </c>
      <c r="F1048" t="str">
        <f>E1048&amp;"-"&amp;D1048</f>
        <v>336200.979-3063465.138-ICH</v>
      </c>
      <c r="G1048">
        <f t="shared" si="55"/>
        <v>5045</v>
      </c>
      <c r="H1048" t="e">
        <f>VLOOKUP(G1048,#REF!,1,0)</f>
        <v>#REF!</v>
      </c>
      <c r="I1048" t="str">
        <f t="shared" si="53"/>
        <v>336200.9789ICH</v>
      </c>
      <c r="J1048" t="str">
        <f t="shared" si="54"/>
        <v>3063465.1373ICH</v>
      </c>
      <c r="K1048">
        <f t="shared" si="56"/>
        <v>5045</v>
      </c>
    </row>
    <row r="1049" spans="1:11" x14ac:dyDescent="0.25">
      <c r="A1049">
        <v>5046</v>
      </c>
      <c r="B1049">
        <v>336200.46049999999</v>
      </c>
      <c r="C1049">
        <v>3063465.9876000001</v>
      </c>
      <c r="D1049" t="s">
        <v>267</v>
      </c>
      <c r="E1049" t="str">
        <f>ROUNDUP(B1049,3)&amp;"-"&amp;ROUNDUP(C1049,3)</f>
        <v>336200.461-3063465.988</v>
      </c>
      <c r="F1049" t="str">
        <f>E1049&amp;"-"&amp;D1049</f>
        <v>336200.461-3063465.988-ICH</v>
      </c>
      <c r="G1049">
        <f t="shared" si="55"/>
        <v>5046</v>
      </c>
      <c r="H1049" t="e">
        <f>VLOOKUP(G1049,#REF!,1,0)</f>
        <v>#REF!</v>
      </c>
      <c r="I1049" t="str">
        <f t="shared" si="53"/>
        <v>336200.4605ICH</v>
      </c>
      <c r="J1049" t="str">
        <f t="shared" si="54"/>
        <v>3063465.9876ICH</v>
      </c>
      <c r="K1049">
        <f t="shared" si="56"/>
        <v>5046</v>
      </c>
    </row>
    <row r="1050" spans="1:11" x14ac:dyDescent="0.25">
      <c r="A1050">
        <v>5047</v>
      </c>
      <c r="B1050">
        <v>336199.95939999999</v>
      </c>
      <c r="C1050">
        <v>3063466.8092999998</v>
      </c>
      <c r="D1050" t="s">
        <v>267</v>
      </c>
      <c r="E1050" t="str">
        <f>ROUNDUP(B1050,3)&amp;"-"&amp;ROUNDUP(C1050,3)</f>
        <v>336199.96-3063466.81</v>
      </c>
      <c r="F1050" t="str">
        <f>E1050&amp;"-"&amp;D1050</f>
        <v>336199.96-3063466.81-ICH</v>
      </c>
      <c r="G1050">
        <f t="shared" si="55"/>
        <v>5047</v>
      </c>
      <c r="H1050" t="e">
        <f>VLOOKUP(G1050,#REF!,1,0)</f>
        <v>#REF!</v>
      </c>
      <c r="I1050" t="str">
        <f t="shared" si="53"/>
        <v>336199.9594ICH</v>
      </c>
      <c r="J1050" t="str">
        <f t="shared" si="54"/>
        <v>3063466.8093ICH</v>
      </c>
      <c r="K1050">
        <f t="shared" si="56"/>
        <v>5047</v>
      </c>
    </row>
    <row r="1051" spans="1:11" x14ac:dyDescent="0.25">
      <c r="A1051">
        <v>5048</v>
      </c>
      <c r="B1051">
        <v>336199.84470000002</v>
      </c>
      <c r="C1051">
        <v>3063466.9975000001</v>
      </c>
      <c r="D1051" t="s">
        <v>267</v>
      </c>
      <c r="E1051" t="str">
        <f>ROUNDUP(B1051,3)&amp;"-"&amp;ROUNDUP(C1051,3)</f>
        <v>336199.845-3063466.998</v>
      </c>
      <c r="F1051" t="str">
        <f>E1051&amp;"-"&amp;D1051</f>
        <v>336199.845-3063466.998-ICH</v>
      </c>
      <c r="G1051">
        <f t="shared" si="55"/>
        <v>5048</v>
      </c>
      <c r="H1051" t="e">
        <f>VLOOKUP(G1051,#REF!,1,0)</f>
        <v>#REF!</v>
      </c>
      <c r="I1051" t="str">
        <f t="shared" si="53"/>
        <v>336199.8447ICH</v>
      </c>
      <c r="J1051" t="str">
        <f t="shared" si="54"/>
        <v>3063466.9975ICH</v>
      </c>
      <c r="K1051">
        <f t="shared" si="56"/>
        <v>5048</v>
      </c>
    </row>
    <row r="1052" spans="1:11" x14ac:dyDescent="0.25">
      <c r="A1052">
        <v>5049</v>
      </c>
      <c r="B1052">
        <v>336199.25900000002</v>
      </c>
      <c r="C1052">
        <v>3063467.9580999999</v>
      </c>
      <c r="D1052" t="s">
        <v>267</v>
      </c>
      <c r="E1052" t="str">
        <f>ROUNDUP(B1052,3)&amp;"-"&amp;ROUNDUP(C1052,3)</f>
        <v>336199.259-3063467.959</v>
      </c>
      <c r="F1052" t="str">
        <f>E1052&amp;"-"&amp;D1052</f>
        <v>336199.259-3063467.959-ICH</v>
      </c>
      <c r="G1052">
        <f t="shared" si="55"/>
        <v>5049</v>
      </c>
      <c r="H1052" t="e">
        <f>VLOOKUP(G1052,#REF!,1,0)</f>
        <v>#REF!</v>
      </c>
      <c r="I1052" t="str">
        <f t="shared" si="53"/>
        <v>336199.259ICH</v>
      </c>
      <c r="J1052" t="str">
        <f t="shared" si="54"/>
        <v>3063467.9581ICH</v>
      </c>
      <c r="K1052">
        <f t="shared" si="56"/>
        <v>5049</v>
      </c>
    </row>
    <row r="1053" spans="1:11" x14ac:dyDescent="0.25">
      <c r="A1053">
        <v>5050</v>
      </c>
      <c r="B1053">
        <v>336198.95679999999</v>
      </c>
      <c r="C1053">
        <v>3063468.4537</v>
      </c>
      <c r="D1053" t="s">
        <v>267</v>
      </c>
      <c r="E1053" t="str">
        <f>ROUNDUP(B1053,3)&amp;"-"&amp;ROUNDUP(C1053,3)</f>
        <v>336198.957-3063468.454</v>
      </c>
      <c r="F1053" t="str">
        <f>E1053&amp;"-"&amp;D1053</f>
        <v>336198.957-3063468.454-ICH</v>
      </c>
      <c r="G1053">
        <f t="shared" si="55"/>
        <v>5050</v>
      </c>
      <c r="H1053" t="e">
        <f>VLOOKUP(G1053,#REF!,1,0)</f>
        <v>#REF!</v>
      </c>
      <c r="I1053" t="str">
        <f t="shared" si="53"/>
        <v>336198.9568ICH</v>
      </c>
      <c r="J1053" t="str">
        <f t="shared" si="54"/>
        <v>3063468.4537ICH</v>
      </c>
      <c r="K1053">
        <f t="shared" si="56"/>
        <v>5050</v>
      </c>
    </row>
    <row r="1054" spans="1:11" x14ac:dyDescent="0.25">
      <c r="A1054">
        <v>5051</v>
      </c>
      <c r="B1054">
        <v>336179.4155</v>
      </c>
      <c r="C1054">
        <v>3063474.6461999998</v>
      </c>
      <c r="D1054" t="s">
        <v>267</v>
      </c>
      <c r="E1054" t="str">
        <f>ROUNDUP(B1054,3)&amp;"-"&amp;ROUNDUP(C1054,3)</f>
        <v>336179.416-3063474.647</v>
      </c>
      <c r="F1054" t="str">
        <f>E1054&amp;"-"&amp;D1054</f>
        <v>336179.416-3063474.647-ICH</v>
      </c>
      <c r="G1054">
        <f t="shared" si="55"/>
        <v>5051</v>
      </c>
      <c r="H1054" t="e">
        <f>VLOOKUP(G1054,#REF!,1,0)</f>
        <v>#REF!</v>
      </c>
      <c r="I1054" t="str">
        <f t="shared" si="53"/>
        <v>336179.4155ICH</v>
      </c>
      <c r="J1054" t="str">
        <f t="shared" si="54"/>
        <v>3063474.6462ICH</v>
      </c>
      <c r="K1054">
        <f t="shared" si="56"/>
        <v>5051</v>
      </c>
    </row>
    <row r="1055" spans="1:11" x14ac:dyDescent="0.25">
      <c r="A1055">
        <v>5052</v>
      </c>
      <c r="B1055">
        <v>336168.11839999998</v>
      </c>
      <c r="C1055">
        <v>3063475.6387</v>
      </c>
      <c r="D1055" t="s">
        <v>267</v>
      </c>
      <c r="E1055" t="str">
        <f>ROUNDUP(B1055,3)&amp;"-"&amp;ROUNDUP(C1055,3)</f>
        <v>336168.119-3063475.639</v>
      </c>
      <c r="F1055" t="str">
        <f>E1055&amp;"-"&amp;D1055</f>
        <v>336168.119-3063475.639-ICH</v>
      </c>
      <c r="G1055">
        <f t="shared" si="55"/>
        <v>5052</v>
      </c>
      <c r="H1055" t="e">
        <f>VLOOKUP(G1055,#REF!,1,0)</f>
        <v>#REF!</v>
      </c>
      <c r="I1055" t="str">
        <f t="shared" si="53"/>
        <v>336168.1184ICH</v>
      </c>
      <c r="J1055" t="str">
        <f t="shared" si="54"/>
        <v>3063475.6387ICH</v>
      </c>
      <c r="K1055">
        <f t="shared" si="56"/>
        <v>5052</v>
      </c>
    </row>
    <row r="1056" spans="1:11" x14ac:dyDescent="0.25">
      <c r="A1056">
        <v>5053</v>
      </c>
      <c r="B1056">
        <v>336155.49939999997</v>
      </c>
      <c r="C1056">
        <v>3063477.2947999998</v>
      </c>
      <c r="D1056" t="s">
        <v>267</v>
      </c>
      <c r="E1056" t="str">
        <f>ROUNDUP(B1056,3)&amp;"-"&amp;ROUNDUP(C1056,3)</f>
        <v>336155.5-3063477.295</v>
      </c>
      <c r="F1056" t="str">
        <f>E1056&amp;"-"&amp;D1056</f>
        <v>336155.5-3063477.295-ICH</v>
      </c>
      <c r="G1056">
        <f t="shared" si="55"/>
        <v>5053</v>
      </c>
      <c r="H1056" t="e">
        <f>VLOOKUP(G1056,#REF!,1,0)</f>
        <v>#REF!</v>
      </c>
      <c r="I1056" t="str">
        <f t="shared" si="53"/>
        <v>336155.4994ICH</v>
      </c>
      <c r="J1056" t="str">
        <f t="shared" si="54"/>
        <v>3063477.2948ICH</v>
      </c>
      <c r="K1056">
        <f t="shared" si="56"/>
        <v>5053</v>
      </c>
    </row>
    <row r="1057" spans="1:11" x14ac:dyDescent="0.25">
      <c r="A1057">
        <v>5054</v>
      </c>
      <c r="B1057">
        <v>336133.2291</v>
      </c>
      <c r="C1057">
        <v>3063480.6765999999</v>
      </c>
      <c r="D1057" t="s">
        <v>267</v>
      </c>
      <c r="E1057" t="str">
        <f>ROUNDUP(B1057,3)&amp;"-"&amp;ROUNDUP(C1057,3)</f>
        <v>336133.23-3063480.677</v>
      </c>
      <c r="F1057" t="str">
        <f>E1057&amp;"-"&amp;D1057</f>
        <v>336133.23-3063480.677-ICH</v>
      </c>
      <c r="G1057">
        <f t="shared" si="55"/>
        <v>5054</v>
      </c>
      <c r="H1057" t="e">
        <f>VLOOKUP(G1057,#REF!,1,0)</f>
        <v>#REF!</v>
      </c>
      <c r="I1057" t="str">
        <f t="shared" si="53"/>
        <v>336133.2291ICH</v>
      </c>
      <c r="J1057" t="str">
        <f t="shared" si="54"/>
        <v>3063480.6766ICH</v>
      </c>
      <c r="K1057">
        <f t="shared" si="56"/>
        <v>5054</v>
      </c>
    </row>
    <row r="1058" spans="1:11" x14ac:dyDescent="0.25">
      <c r="A1058">
        <v>5055</v>
      </c>
      <c r="B1058">
        <v>336132.22120000003</v>
      </c>
      <c r="C1058">
        <v>3063480.8332000002</v>
      </c>
      <c r="D1058" t="s">
        <v>267</v>
      </c>
      <c r="E1058" t="str">
        <f>ROUNDUP(B1058,3)&amp;"-"&amp;ROUNDUP(C1058,3)</f>
        <v>336132.222-3063480.834</v>
      </c>
      <c r="F1058" t="str">
        <f>E1058&amp;"-"&amp;D1058</f>
        <v>336132.222-3063480.834-ICH</v>
      </c>
      <c r="G1058">
        <f t="shared" si="55"/>
        <v>5055</v>
      </c>
      <c r="H1058" t="e">
        <f>VLOOKUP(G1058,#REF!,1,0)</f>
        <v>#REF!</v>
      </c>
      <c r="I1058" t="str">
        <f t="shared" si="53"/>
        <v>336132.2212ICH</v>
      </c>
      <c r="J1058" t="str">
        <f t="shared" si="54"/>
        <v>3063480.8332ICH</v>
      </c>
      <c r="K1058">
        <f t="shared" si="56"/>
        <v>5055</v>
      </c>
    </row>
    <row r="1059" spans="1:11" x14ac:dyDescent="0.25">
      <c r="A1059">
        <v>5056</v>
      </c>
      <c r="B1059">
        <v>336128.21260000003</v>
      </c>
      <c r="C1059">
        <v>3063481.4556999998</v>
      </c>
      <c r="D1059" t="s">
        <v>267</v>
      </c>
      <c r="E1059" t="str">
        <f>ROUNDUP(B1059,3)&amp;"-"&amp;ROUNDUP(C1059,3)</f>
        <v>336128.213-3063481.456</v>
      </c>
      <c r="F1059" t="str">
        <f>E1059&amp;"-"&amp;D1059</f>
        <v>336128.213-3063481.456-ICH</v>
      </c>
      <c r="G1059">
        <f t="shared" si="55"/>
        <v>5056</v>
      </c>
      <c r="H1059" t="e">
        <f>VLOOKUP(G1059,#REF!,1,0)</f>
        <v>#REF!</v>
      </c>
      <c r="I1059" t="str">
        <f t="shared" si="53"/>
        <v>336128.2126ICH</v>
      </c>
      <c r="J1059" t="str">
        <f t="shared" si="54"/>
        <v>3063481.4557ICH</v>
      </c>
      <c r="K1059">
        <f t="shared" si="56"/>
        <v>5056</v>
      </c>
    </row>
    <row r="1060" spans="1:11" x14ac:dyDescent="0.25">
      <c r="A1060">
        <v>5057</v>
      </c>
      <c r="B1060">
        <v>336119.43640000001</v>
      </c>
      <c r="C1060">
        <v>3063482.7464000001</v>
      </c>
      <c r="D1060" t="s">
        <v>267</v>
      </c>
      <c r="E1060" t="str">
        <f>ROUNDUP(B1060,3)&amp;"-"&amp;ROUNDUP(C1060,3)</f>
        <v>336119.437-3063482.747</v>
      </c>
      <c r="F1060" t="str">
        <f>E1060&amp;"-"&amp;D1060</f>
        <v>336119.437-3063482.747-ICH</v>
      </c>
      <c r="G1060">
        <f t="shared" si="55"/>
        <v>5057</v>
      </c>
      <c r="H1060" t="e">
        <f>VLOOKUP(G1060,#REF!,1,0)</f>
        <v>#REF!</v>
      </c>
      <c r="I1060" t="str">
        <f t="shared" si="53"/>
        <v>336119.4364ICH</v>
      </c>
      <c r="J1060" t="str">
        <f t="shared" si="54"/>
        <v>3063482.7464ICH</v>
      </c>
      <c r="K1060">
        <f t="shared" si="56"/>
        <v>5057</v>
      </c>
    </row>
    <row r="1061" spans="1:11" x14ac:dyDescent="0.25">
      <c r="A1061">
        <v>5058</v>
      </c>
      <c r="B1061">
        <v>336118.70510000002</v>
      </c>
      <c r="C1061">
        <v>3063482.818</v>
      </c>
      <c r="D1061" t="s">
        <v>267</v>
      </c>
      <c r="E1061" t="str">
        <f>ROUNDUP(B1061,3)&amp;"-"&amp;ROUNDUP(C1061,3)</f>
        <v>336118.706-3063482.818</v>
      </c>
      <c r="F1061" t="str">
        <f>E1061&amp;"-"&amp;D1061</f>
        <v>336118.706-3063482.818-ICH</v>
      </c>
      <c r="G1061">
        <f t="shared" si="55"/>
        <v>5058</v>
      </c>
      <c r="H1061" t="e">
        <f>VLOOKUP(G1061,#REF!,1,0)</f>
        <v>#REF!</v>
      </c>
      <c r="I1061" t="str">
        <f t="shared" si="53"/>
        <v>336118.7051ICH</v>
      </c>
      <c r="J1061" t="str">
        <f t="shared" si="54"/>
        <v>3063482.818ICH</v>
      </c>
      <c r="K1061">
        <f t="shared" si="56"/>
        <v>5058</v>
      </c>
    </row>
    <row r="1062" spans="1:11" x14ac:dyDescent="0.25">
      <c r="A1062">
        <v>5059</v>
      </c>
      <c r="B1062">
        <v>336110.80479999998</v>
      </c>
      <c r="C1062">
        <v>3063485.3895</v>
      </c>
      <c r="D1062" t="s">
        <v>267</v>
      </c>
      <c r="E1062" t="str">
        <f>ROUNDUP(B1062,3)&amp;"-"&amp;ROUNDUP(C1062,3)</f>
        <v>336110.805-3063485.39</v>
      </c>
      <c r="F1062" t="str">
        <f>E1062&amp;"-"&amp;D1062</f>
        <v>336110.805-3063485.39-ICH</v>
      </c>
      <c r="G1062">
        <f t="shared" si="55"/>
        <v>5059</v>
      </c>
      <c r="H1062" t="e">
        <f>VLOOKUP(G1062,#REF!,1,0)</f>
        <v>#REF!</v>
      </c>
      <c r="I1062" t="str">
        <f t="shared" si="53"/>
        <v>336110.8048ICH</v>
      </c>
      <c r="J1062" t="str">
        <f t="shared" si="54"/>
        <v>3063485.3895ICH</v>
      </c>
      <c r="K1062">
        <f t="shared" si="56"/>
        <v>5059</v>
      </c>
    </row>
    <row r="1063" spans="1:11" x14ac:dyDescent="0.25">
      <c r="A1063">
        <v>5060</v>
      </c>
      <c r="B1063">
        <v>336111.7795</v>
      </c>
      <c r="C1063">
        <v>3063507.9652</v>
      </c>
      <c r="D1063" t="s">
        <v>267</v>
      </c>
      <c r="E1063" t="str">
        <f>ROUNDUP(B1063,3)&amp;"-"&amp;ROUNDUP(C1063,3)</f>
        <v>336111.78-3063507.966</v>
      </c>
      <c r="F1063" t="str">
        <f>E1063&amp;"-"&amp;D1063</f>
        <v>336111.78-3063507.966-ICH</v>
      </c>
      <c r="G1063">
        <f t="shared" si="55"/>
        <v>5060</v>
      </c>
      <c r="H1063" t="e">
        <f>VLOOKUP(G1063,#REF!,1,0)</f>
        <v>#REF!</v>
      </c>
      <c r="I1063" t="str">
        <f t="shared" si="53"/>
        <v>336111.7795ICH</v>
      </c>
      <c r="J1063" t="str">
        <f t="shared" si="54"/>
        <v>3063507.9652ICH</v>
      </c>
      <c r="K1063">
        <f t="shared" si="56"/>
        <v>5060</v>
      </c>
    </row>
    <row r="1064" spans="1:11" x14ac:dyDescent="0.25">
      <c r="A1064">
        <v>5061</v>
      </c>
      <c r="B1064">
        <v>336111.86259999999</v>
      </c>
      <c r="C1064">
        <v>3063509.7263000002</v>
      </c>
      <c r="D1064" t="s">
        <v>267</v>
      </c>
      <c r="E1064" t="str">
        <f>ROUNDUP(B1064,3)&amp;"-"&amp;ROUNDUP(C1064,3)</f>
        <v>336111.863-3063509.727</v>
      </c>
      <c r="F1064" t="str">
        <f>E1064&amp;"-"&amp;D1064</f>
        <v>336111.863-3063509.727-ICH</v>
      </c>
      <c r="G1064">
        <f t="shared" si="55"/>
        <v>5061</v>
      </c>
      <c r="H1064" t="e">
        <f>VLOOKUP(G1064,#REF!,1,0)</f>
        <v>#REF!</v>
      </c>
      <c r="I1064" t="str">
        <f t="shared" ref="I1064:I1127" si="57">B1064&amp;D1064</f>
        <v>336111.8626ICH</v>
      </c>
      <c r="J1064" t="str">
        <f t="shared" ref="J1064:J1127" si="58">C1064&amp;D1064</f>
        <v>3063509.7263ICH</v>
      </c>
      <c r="K1064">
        <f t="shared" si="56"/>
        <v>5061</v>
      </c>
    </row>
    <row r="1065" spans="1:11" x14ac:dyDescent="0.25">
      <c r="A1065">
        <v>5062</v>
      </c>
      <c r="B1065">
        <v>336113.3175</v>
      </c>
      <c r="C1065">
        <v>3063538.3032999998</v>
      </c>
      <c r="D1065" t="s">
        <v>267</v>
      </c>
      <c r="E1065" t="str">
        <f>ROUNDUP(B1065,3)&amp;"-"&amp;ROUNDUP(C1065,3)</f>
        <v>336113.318-3063538.304</v>
      </c>
      <c r="F1065" t="str">
        <f>E1065&amp;"-"&amp;D1065</f>
        <v>336113.318-3063538.304-ICH</v>
      </c>
      <c r="G1065">
        <f t="shared" si="55"/>
        <v>5062</v>
      </c>
      <c r="H1065" t="e">
        <f>VLOOKUP(G1065,#REF!,1,0)</f>
        <v>#REF!</v>
      </c>
      <c r="I1065" t="str">
        <f t="shared" si="57"/>
        <v>336113.3175ICH</v>
      </c>
      <c r="J1065" t="str">
        <f t="shared" si="58"/>
        <v>3063538.3033ICH</v>
      </c>
      <c r="K1065">
        <f t="shared" si="56"/>
        <v>5062</v>
      </c>
    </row>
    <row r="1066" spans="1:11" x14ac:dyDescent="0.25">
      <c r="A1066">
        <v>5063</v>
      </c>
      <c r="B1066">
        <v>336115.52130000002</v>
      </c>
      <c r="C1066">
        <v>3063557.1436000001</v>
      </c>
      <c r="D1066" t="s">
        <v>267</v>
      </c>
      <c r="E1066" t="str">
        <f>ROUNDUP(B1066,3)&amp;"-"&amp;ROUNDUP(C1066,3)</f>
        <v>336115.522-3063557.144</v>
      </c>
      <c r="F1066" t="str">
        <f>E1066&amp;"-"&amp;D1066</f>
        <v>336115.522-3063557.144-ICH</v>
      </c>
      <c r="G1066">
        <f t="shared" si="55"/>
        <v>5063</v>
      </c>
      <c r="H1066" t="e">
        <f>VLOOKUP(G1066,#REF!,1,0)</f>
        <v>#REF!</v>
      </c>
      <c r="I1066" t="str">
        <f t="shared" si="57"/>
        <v>336115.5213ICH</v>
      </c>
      <c r="J1066" t="str">
        <f t="shared" si="58"/>
        <v>3063557.1436ICH</v>
      </c>
      <c r="K1066">
        <f t="shared" si="56"/>
        <v>5063</v>
      </c>
    </row>
    <row r="1067" spans="1:11" x14ac:dyDescent="0.25">
      <c r="A1067">
        <v>5064</v>
      </c>
      <c r="B1067">
        <v>336116.89360000001</v>
      </c>
      <c r="C1067">
        <v>3063567.3997999998</v>
      </c>
      <c r="D1067" t="s">
        <v>267</v>
      </c>
      <c r="E1067" t="str">
        <f>ROUNDUP(B1067,3)&amp;"-"&amp;ROUNDUP(C1067,3)</f>
        <v>336116.894-3063567.4</v>
      </c>
      <c r="F1067" t="str">
        <f>E1067&amp;"-"&amp;D1067</f>
        <v>336116.894-3063567.4-ICH</v>
      </c>
      <c r="G1067">
        <f t="shared" si="55"/>
        <v>5064</v>
      </c>
      <c r="H1067" t="e">
        <f>VLOOKUP(G1067,#REF!,1,0)</f>
        <v>#REF!</v>
      </c>
      <c r="I1067" t="str">
        <f t="shared" si="57"/>
        <v>336116.8936ICH</v>
      </c>
      <c r="J1067" t="str">
        <f t="shared" si="58"/>
        <v>3063567.3998ICH</v>
      </c>
      <c r="K1067">
        <f t="shared" si="56"/>
        <v>5064</v>
      </c>
    </row>
    <row r="1068" spans="1:11" x14ac:dyDescent="0.25">
      <c r="A1068">
        <v>5065</v>
      </c>
      <c r="B1068">
        <v>336118.18359999999</v>
      </c>
      <c r="C1068">
        <v>3063577.0414999998</v>
      </c>
      <c r="D1068" t="s">
        <v>267</v>
      </c>
      <c r="E1068" t="str">
        <f>ROUNDUP(B1068,3)&amp;"-"&amp;ROUNDUP(C1068,3)</f>
        <v>336118.184-3063577.042</v>
      </c>
      <c r="F1068" t="str">
        <f>E1068&amp;"-"&amp;D1068</f>
        <v>336118.184-3063577.042-ICH</v>
      </c>
      <c r="G1068">
        <f t="shared" si="55"/>
        <v>5065</v>
      </c>
      <c r="H1068" t="e">
        <f>VLOOKUP(G1068,#REF!,1,0)</f>
        <v>#REF!</v>
      </c>
      <c r="I1068" t="str">
        <f t="shared" si="57"/>
        <v>336118.1836ICH</v>
      </c>
      <c r="J1068" t="str">
        <f t="shared" si="58"/>
        <v>3063577.0415ICH</v>
      </c>
      <c r="K1068">
        <f t="shared" si="56"/>
        <v>5065</v>
      </c>
    </row>
    <row r="1069" spans="1:11" x14ac:dyDescent="0.25">
      <c r="A1069">
        <v>5066</v>
      </c>
      <c r="B1069">
        <v>336120.6384</v>
      </c>
      <c r="C1069">
        <v>3063600.4226000002</v>
      </c>
      <c r="D1069" t="s">
        <v>267</v>
      </c>
      <c r="E1069" t="str">
        <f>ROUNDUP(B1069,3)&amp;"-"&amp;ROUNDUP(C1069,3)</f>
        <v>336120.639-3063600.423</v>
      </c>
      <c r="F1069" t="str">
        <f>E1069&amp;"-"&amp;D1069</f>
        <v>336120.639-3063600.423-ICH</v>
      </c>
      <c r="G1069">
        <f t="shared" si="55"/>
        <v>5066</v>
      </c>
      <c r="H1069" t="e">
        <f>VLOOKUP(G1069,#REF!,1,0)</f>
        <v>#REF!</v>
      </c>
      <c r="I1069" t="str">
        <f t="shared" si="57"/>
        <v>336120.6384ICH</v>
      </c>
      <c r="J1069" t="str">
        <f t="shared" si="58"/>
        <v>3063600.4226ICH</v>
      </c>
      <c r="K1069">
        <f t="shared" si="56"/>
        <v>5066</v>
      </c>
    </row>
    <row r="1070" spans="1:11" x14ac:dyDescent="0.25">
      <c r="A1070">
        <v>5067</v>
      </c>
      <c r="B1070">
        <v>336120.97779999999</v>
      </c>
      <c r="C1070">
        <v>3063603.6678999998</v>
      </c>
      <c r="D1070" t="s">
        <v>267</v>
      </c>
      <c r="E1070" t="str">
        <f>ROUNDUP(B1070,3)&amp;"-"&amp;ROUNDUP(C1070,3)</f>
        <v>336120.978-3063603.668</v>
      </c>
      <c r="F1070" t="str">
        <f>E1070&amp;"-"&amp;D1070</f>
        <v>336120.978-3063603.668-ICH</v>
      </c>
      <c r="G1070">
        <f t="shared" si="55"/>
        <v>5067</v>
      </c>
      <c r="H1070" t="e">
        <f>VLOOKUP(G1070,#REF!,1,0)</f>
        <v>#REF!</v>
      </c>
      <c r="I1070" t="str">
        <f t="shared" si="57"/>
        <v>336120.9778ICH</v>
      </c>
      <c r="J1070" t="str">
        <f t="shared" si="58"/>
        <v>3063603.6679ICH</v>
      </c>
      <c r="K1070">
        <f t="shared" si="56"/>
        <v>5067</v>
      </c>
    </row>
    <row r="1071" spans="1:11" x14ac:dyDescent="0.25">
      <c r="A1071">
        <v>5068</v>
      </c>
      <c r="B1071" s="5">
        <v>336123.04300000001</v>
      </c>
      <c r="C1071" s="5">
        <v>3063620.6320000002</v>
      </c>
      <c r="D1071" t="s">
        <v>267</v>
      </c>
      <c r="E1071" t="str">
        <f>ROUNDUP(B1071,3)&amp;"-"&amp;ROUNDUP(C1071,3)</f>
        <v>336123.043-3063620.632</v>
      </c>
      <c r="F1071" t="str">
        <f>E1071&amp;"-"&amp;D1071</f>
        <v>336123.043-3063620.632-ICH</v>
      </c>
      <c r="G1071">
        <f t="shared" si="55"/>
        <v>5068</v>
      </c>
      <c r="H1071" t="e">
        <f>VLOOKUP(G1071,#REF!,1,0)</f>
        <v>#REF!</v>
      </c>
      <c r="I1071" t="str">
        <f t="shared" si="57"/>
        <v>336123.043ICH</v>
      </c>
      <c r="J1071" t="str">
        <f t="shared" si="58"/>
        <v>3063620.632ICH</v>
      </c>
      <c r="K1071">
        <f t="shared" si="56"/>
        <v>5068</v>
      </c>
    </row>
    <row r="1072" spans="1:11" x14ac:dyDescent="0.25">
      <c r="A1072">
        <v>5069</v>
      </c>
      <c r="B1072">
        <v>336126.76120000001</v>
      </c>
      <c r="C1072">
        <v>3063643.5271999999</v>
      </c>
      <c r="D1072" t="s">
        <v>267</v>
      </c>
      <c r="E1072" t="str">
        <f>ROUNDUP(B1072,3)&amp;"-"&amp;ROUNDUP(C1072,3)</f>
        <v>336126.762-3063643.528</v>
      </c>
      <c r="F1072" t="str">
        <f>E1072&amp;"-"&amp;D1072</f>
        <v>336126.762-3063643.528-ICH</v>
      </c>
      <c r="G1072">
        <f t="shared" si="55"/>
        <v>5069</v>
      </c>
      <c r="H1072" t="e">
        <f>VLOOKUP(G1072,#REF!,1,0)</f>
        <v>#REF!</v>
      </c>
      <c r="I1072" t="str">
        <f t="shared" si="57"/>
        <v>336126.7612ICH</v>
      </c>
      <c r="J1072" t="str">
        <f t="shared" si="58"/>
        <v>3063643.5272ICH</v>
      </c>
      <c r="K1072">
        <f t="shared" si="56"/>
        <v>5069</v>
      </c>
    </row>
    <row r="1073" spans="1:11" x14ac:dyDescent="0.25">
      <c r="A1073">
        <v>5070</v>
      </c>
      <c r="B1073" s="5">
        <v>336129.73300000001</v>
      </c>
      <c r="C1073" s="5">
        <v>3063664.844</v>
      </c>
      <c r="D1073" t="s">
        <v>267</v>
      </c>
      <c r="E1073" t="str">
        <f>ROUNDUP(B1073,3)&amp;"-"&amp;ROUNDUP(C1073,3)</f>
        <v>336129.733-3063664.844</v>
      </c>
      <c r="F1073" t="str">
        <f>E1073&amp;"-"&amp;D1073</f>
        <v>336129.733-3063664.844-ICH</v>
      </c>
      <c r="G1073">
        <f t="shared" si="55"/>
        <v>5070</v>
      </c>
      <c r="H1073" t="e">
        <f>VLOOKUP(G1073,#REF!,1,0)</f>
        <v>#REF!</v>
      </c>
      <c r="I1073" t="str">
        <f t="shared" si="57"/>
        <v>336129.733ICH</v>
      </c>
      <c r="J1073" t="str">
        <f t="shared" si="58"/>
        <v>3063664.844ICH</v>
      </c>
      <c r="K1073">
        <f t="shared" si="56"/>
        <v>5070</v>
      </c>
    </row>
    <row r="1074" spans="1:11" x14ac:dyDescent="0.25">
      <c r="A1074">
        <v>5071</v>
      </c>
      <c r="B1074">
        <v>336129.76679999998</v>
      </c>
      <c r="C1074">
        <v>3063665.0896000001</v>
      </c>
      <c r="D1074" t="s">
        <v>267</v>
      </c>
      <c r="E1074" t="str">
        <f>ROUNDUP(B1074,3)&amp;"-"&amp;ROUNDUP(C1074,3)</f>
        <v>336129.767-3063665.09</v>
      </c>
      <c r="F1074" t="str">
        <f>E1074&amp;"-"&amp;D1074</f>
        <v>336129.767-3063665.09-ICH</v>
      </c>
      <c r="G1074">
        <f t="shared" si="55"/>
        <v>5071</v>
      </c>
      <c r="H1074" t="e">
        <f>VLOOKUP(G1074,#REF!,1,0)</f>
        <v>#REF!</v>
      </c>
      <c r="I1074" t="str">
        <f t="shared" si="57"/>
        <v>336129.7668ICH</v>
      </c>
      <c r="J1074" t="str">
        <f t="shared" si="58"/>
        <v>3063665.0896ICH</v>
      </c>
      <c r="K1074">
        <f t="shared" si="56"/>
        <v>5071</v>
      </c>
    </row>
    <row r="1075" spans="1:11" x14ac:dyDescent="0.25">
      <c r="A1075">
        <v>5072</v>
      </c>
      <c r="B1075">
        <v>336135.20150000002</v>
      </c>
      <c r="C1075">
        <v>3063665.1647999999</v>
      </c>
      <c r="D1075" t="s">
        <v>267</v>
      </c>
      <c r="E1075" t="str">
        <f>ROUNDUP(B1075,3)&amp;"-"&amp;ROUNDUP(C1075,3)</f>
        <v>336135.202-3063665.165</v>
      </c>
      <c r="F1075" t="str">
        <f>E1075&amp;"-"&amp;D1075</f>
        <v>336135.202-3063665.165-ICH</v>
      </c>
      <c r="G1075">
        <f t="shared" si="55"/>
        <v>5072</v>
      </c>
      <c r="H1075" t="e">
        <f>VLOOKUP(G1075,#REF!,1,0)</f>
        <v>#REF!</v>
      </c>
      <c r="I1075" t="str">
        <f t="shared" si="57"/>
        <v>336135.2015ICH</v>
      </c>
      <c r="J1075" t="str">
        <f t="shared" si="58"/>
        <v>3063665.1648ICH</v>
      </c>
      <c r="K1075">
        <f t="shared" si="56"/>
        <v>5072</v>
      </c>
    </row>
    <row r="1076" spans="1:11" x14ac:dyDescent="0.25">
      <c r="A1076">
        <v>5073</v>
      </c>
      <c r="B1076" s="5">
        <v>336134.35399999999</v>
      </c>
      <c r="C1076" s="5">
        <v>3063665.307</v>
      </c>
      <c r="D1076" t="s">
        <v>267</v>
      </c>
      <c r="E1076" t="str">
        <f>ROUNDUP(B1076,3)&amp;"-"&amp;ROUNDUP(C1076,3)</f>
        <v>336134.354-3063665.307</v>
      </c>
      <c r="F1076" t="str">
        <f>E1076&amp;"-"&amp;D1076</f>
        <v>336134.354-3063665.307-ICH</v>
      </c>
      <c r="G1076">
        <f t="shared" si="55"/>
        <v>5073</v>
      </c>
      <c r="H1076" t="e">
        <f>VLOOKUP(G1076,#REF!,1,0)</f>
        <v>#REF!</v>
      </c>
      <c r="I1076" t="str">
        <f t="shared" si="57"/>
        <v>336134.354ICH</v>
      </c>
      <c r="J1076" t="str">
        <f t="shared" si="58"/>
        <v>3063665.307ICH</v>
      </c>
      <c r="K1076">
        <f t="shared" si="56"/>
        <v>5073</v>
      </c>
    </row>
    <row r="1077" spans="1:11" x14ac:dyDescent="0.25">
      <c r="A1077">
        <v>5074</v>
      </c>
      <c r="B1077">
        <v>336134.31640000001</v>
      </c>
      <c r="C1077">
        <v>3063665.3122</v>
      </c>
      <c r="D1077" t="s">
        <v>267</v>
      </c>
      <c r="E1077" t="str">
        <f>ROUNDUP(B1077,3)&amp;"-"&amp;ROUNDUP(C1077,3)</f>
        <v>336134.317-3063665.313</v>
      </c>
      <c r="F1077" t="str">
        <f>E1077&amp;"-"&amp;D1077</f>
        <v>336134.317-3063665.313-ICH</v>
      </c>
      <c r="G1077">
        <f t="shared" si="55"/>
        <v>5074</v>
      </c>
      <c r="H1077" t="e">
        <f>VLOOKUP(G1077,#REF!,1,0)</f>
        <v>#REF!</v>
      </c>
      <c r="I1077" t="str">
        <f t="shared" si="57"/>
        <v>336134.3164ICH</v>
      </c>
      <c r="J1077" t="str">
        <f t="shared" si="58"/>
        <v>3063665.3122ICH</v>
      </c>
      <c r="K1077">
        <f t="shared" si="56"/>
        <v>5074</v>
      </c>
    </row>
    <row r="1078" spans="1:11" x14ac:dyDescent="0.25">
      <c r="A1078">
        <v>5075</v>
      </c>
      <c r="B1078">
        <v>336129.87650000001</v>
      </c>
      <c r="C1078">
        <v>3063665.8768000002</v>
      </c>
      <c r="D1078" t="s">
        <v>267</v>
      </c>
      <c r="E1078" t="str">
        <f>ROUNDUP(B1078,3)&amp;"-"&amp;ROUNDUP(C1078,3)</f>
        <v>336129.877-3063665.877</v>
      </c>
      <c r="F1078" t="str">
        <f>E1078&amp;"-"&amp;D1078</f>
        <v>336129.877-3063665.877-ICH</v>
      </c>
      <c r="G1078">
        <f t="shared" si="55"/>
        <v>5075</v>
      </c>
      <c r="H1078" t="e">
        <f>VLOOKUP(G1078,#REF!,1,0)</f>
        <v>#REF!</v>
      </c>
      <c r="I1078" t="str">
        <f t="shared" si="57"/>
        <v>336129.8765ICH</v>
      </c>
      <c r="J1078" t="str">
        <f t="shared" si="58"/>
        <v>3063665.8768ICH</v>
      </c>
      <c r="K1078">
        <f t="shared" si="56"/>
        <v>5075</v>
      </c>
    </row>
    <row r="1079" spans="1:11" x14ac:dyDescent="0.25">
      <c r="A1079">
        <v>5076</v>
      </c>
      <c r="B1079" s="5">
        <v>336129.88699999999</v>
      </c>
      <c r="C1079" s="5">
        <v>3063665.946</v>
      </c>
      <c r="D1079" t="s">
        <v>267</v>
      </c>
      <c r="E1079" t="str">
        <f>ROUNDUP(B1079,3)&amp;"-"&amp;ROUNDUP(C1079,3)</f>
        <v>336129.887-3063665.946</v>
      </c>
      <c r="F1079" t="str">
        <f>E1079&amp;"-"&amp;D1079</f>
        <v>336129.887-3063665.946-ICH</v>
      </c>
      <c r="G1079">
        <f t="shared" si="55"/>
        <v>5076</v>
      </c>
      <c r="H1079" t="e">
        <f>VLOOKUP(G1079,#REF!,1,0)</f>
        <v>#REF!</v>
      </c>
      <c r="I1079" t="str">
        <f t="shared" si="57"/>
        <v>336129.887ICH</v>
      </c>
      <c r="J1079" t="str">
        <f t="shared" si="58"/>
        <v>3063665.946ICH</v>
      </c>
      <c r="K1079">
        <f t="shared" si="56"/>
        <v>5076</v>
      </c>
    </row>
    <row r="1080" spans="1:11" x14ac:dyDescent="0.25">
      <c r="A1080">
        <v>5077</v>
      </c>
      <c r="B1080">
        <v>336129.91440000001</v>
      </c>
      <c r="C1080">
        <v>3063666.0452000001</v>
      </c>
      <c r="D1080" t="s">
        <v>267</v>
      </c>
      <c r="E1080" t="str">
        <f>ROUNDUP(B1080,3)&amp;"-"&amp;ROUNDUP(C1080,3)</f>
        <v>336129.915-3063666.046</v>
      </c>
      <c r="F1080" t="str">
        <f>E1080&amp;"-"&amp;D1080</f>
        <v>336129.915-3063666.046-ICH</v>
      </c>
      <c r="G1080">
        <f t="shared" si="55"/>
        <v>5077</v>
      </c>
      <c r="H1080" t="e">
        <f>VLOOKUP(G1080,#REF!,1,0)</f>
        <v>#REF!</v>
      </c>
      <c r="I1080" t="str">
        <f t="shared" si="57"/>
        <v>336129.9144ICH</v>
      </c>
      <c r="J1080" t="str">
        <f t="shared" si="58"/>
        <v>3063666.0452ICH</v>
      </c>
      <c r="K1080">
        <f t="shared" si="56"/>
        <v>5077</v>
      </c>
    </row>
    <row r="1081" spans="1:11" x14ac:dyDescent="0.25">
      <c r="A1081">
        <v>5078</v>
      </c>
      <c r="B1081" s="5">
        <v>336133.07299999997</v>
      </c>
      <c r="C1081" s="5">
        <v>3063680.2680000002</v>
      </c>
      <c r="D1081" t="s">
        <v>267</v>
      </c>
      <c r="E1081" t="str">
        <f>ROUNDUP(B1081,3)&amp;"-"&amp;ROUNDUP(C1081,3)</f>
        <v>336133.073-3063680.268</v>
      </c>
      <c r="F1081" t="str">
        <f>E1081&amp;"-"&amp;D1081</f>
        <v>336133.073-3063680.268-ICH</v>
      </c>
      <c r="G1081">
        <f t="shared" si="55"/>
        <v>5078</v>
      </c>
      <c r="H1081" t="e">
        <f>VLOOKUP(G1081,#REF!,1,0)</f>
        <v>#REF!</v>
      </c>
      <c r="I1081" t="str">
        <f t="shared" si="57"/>
        <v>336133.073ICH</v>
      </c>
      <c r="J1081" t="str">
        <f t="shared" si="58"/>
        <v>3063680.268ICH</v>
      </c>
      <c r="K1081">
        <f t="shared" si="56"/>
        <v>5078</v>
      </c>
    </row>
    <row r="1082" spans="1:11" x14ac:dyDescent="0.25">
      <c r="A1082">
        <v>5079</v>
      </c>
      <c r="B1082">
        <v>336133.4412</v>
      </c>
      <c r="C1082">
        <v>3063681.5035999999</v>
      </c>
      <c r="D1082" t="s">
        <v>267</v>
      </c>
      <c r="E1082" t="str">
        <f>ROUNDUP(B1082,3)&amp;"-"&amp;ROUNDUP(C1082,3)</f>
        <v>336133.442-3063681.504</v>
      </c>
      <c r="F1082" t="str">
        <f>E1082&amp;"-"&amp;D1082</f>
        <v>336133.442-3063681.504-ICH</v>
      </c>
      <c r="G1082">
        <f t="shared" si="55"/>
        <v>5079</v>
      </c>
      <c r="H1082" t="e">
        <f>VLOOKUP(G1082,#REF!,1,0)</f>
        <v>#REF!</v>
      </c>
      <c r="I1082" t="str">
        <f t="shared" si="57"/>
        <v>336133.4412ICH</v>
      </c>
      <c r="J1082" t="str">
        <f t="shared" si="58"/>
        <v>3063681.5036ICH</v>
      </c>
      <c r="K1082">
        <f t="shared" si="56"/>
        <v>5079</v>
      </c>
    </row>
    <row r="1083" spans="1:11" x14ac:dyDescent="0.25">
      <c r="A1083">
        <v>5080</v>
      </c>
      <c r="B1083">
        <v>336133.9388</v>
      </c>
      <c r="C1083">
        <v>3063683.1696000001</v>
      </c>
      <c r="D1083" t="s">
        <v>267</v>
      </c>
      <c r="E1083" t="str">
        <f>ROUNDUP(B1083,3)&amp;"-"&amp;ROUNDUP(C1083,3)</f>
        <v>336133.939-3063683.17</v>
      </c>
      <c r="F1083" t="str">
        <f>E1083&amp;"-"&amp;D1083</f>
        <v>336133.939-3063683.17-ICH</v>
      </c>
      <c r="G1083">
        <f t="shared" si="55"/>
        <v>5080</v>
      </c>
      <c r="H1083" t="e">
        <f>VLOOKUP(G1083,#REF!,1,0)</f>
        <v>#REF!</v>
      </c>
      <c r="I1083" t="str">
        <f t="shared" si="57"/>
        <v>336133.9388ICH</v>
      </c>
      <c r="J1083" t="str">
        <f t="shared" si="58"/>
        <v>3063683.1696ICH</v>
      </c>
      <c r="K1083">
        <f t="shared" si="56"/>
        <v>5080</v>
      </c>
    </row>
    <row r="1084" spans="1:11" x14ac:dyDescent="0.25">
      <c r="A1084">
        <v>5081</v>
      </c>
      <c r="B1084">
        <v>336034.0687</v>
      </c>
      <c r="C1084">
        <v>3063753.0819999999</v>
      </c>
      <c r="D1084" t="s">
        <v>267</v>
      </c>
      <c r="E1084" t="str">
        <f>ROUNDUP(B1084,3)&amp;"-"&amp;ROUNDUP(C1084,3)</f>
        <v>336034.069-3063753.082</v>
      </c>
      <c r="F1084" t="str">
        <f>E1084&amp;"-"&amp;D1084</f>
        <v>336034.069-3063753.082-ICH</v>
      </c>
      <c r="G1084">
        <f t="shared" si="55"/>
        <v>5081</v>
      </c>
      <c r="H1084" t="e">
        <f>VLOOKUP(G1084,#REF!,1,0)</f>
        <v>#REF!</v>
      </c>
      <c r="I1084" t="str">
        <f t="shared" si="57"/>
        <v>336034.0687ICH</v>
      </c>
      <c r="J1084" t="str">
        <f t="shared" si="58"/>
        <v>3063753.082ICH</v>
      </c>
      <c r="K1084">
        <f t="shared" si="56"/>
        <v>5081</v>
      </c>
    </row>
    <row r="1085" spans="1:11" x14ac:dyDescent="0.25">
      <c r="A1085">
        <v>5082</v>
      </c>
      <c r="B1085">
        <v>336032.74579999998</v>
      </c>
      <c r="C1085">
        <v>3063760.1351999999</v>
      </c>
      <c r="D1085" t="s">
        <v>267</v>
      </c>
      <c r="E1085" t="str">
        <f>ROUNDUP(B1085,3)&amp;"-"&amp;ROUNDUP(C1085,3)</f>
        <v>336032.746-3063760.136</v>
      </c>
      <c r="F1085" t="str">
        <f>E1085&amp;"-"&amp;D1085</f>
        <v>336032.746-3063760.136-ICH</v>
      </c>
      <c r="G1085">
        <f t="shared" si="55"/>
        <v>5082</v>
      </c>
      <c r="H1085" t="e">
        <f>VLOOKUP(G1085,#REF!,1,0)</f>
        <v>#REF!</v>
      </c>
      <c r="I1085" t="str">
        <f t="shared" si="57"/>
        <v>336032.7458ICH</v>
      </c>
      <c r="J1085" t="str">
        <f t="shared" si="58"/>
        <v>3063760.1352ICH</v>
      </c>
      <c r="K1085">
        <f t="shared" si="56"/>
        <v>5082</v>
      </c>
    </row>
    <row r="1086" spans="1:11" x14ac:dyDescent="0.25">
      <c r="A1086">
        <v>5083</v>
      </c>
      <c r="B1086">
        <v>336032.83370000002</v>
      </c>
      <c r="C1086">
        <v>3063760.6099</v>
      </c>
      <c r="D1086" t="s">
        <v>267</v>
      </c>
      <c r="E1086" t="str">
        <f>ROUNDUP(B1086,3)&amp;"-"&amp;ROUNDUP(C1086,3)</f>
        <v>336032.834-3063760.61</v>
      </c>
      <c r="F1086" t="str">
        <f>E1086&amp;"-"&amp;D1086</f>
        <v>336032.834-3063760.61-ICH</v>
      </c>
      <c r="G1086">
        <f t="shared" si="55"/>
        <v>5083</v>
      </c>
      <c r="H1086" t="e">
        <f>VLOOKUP(G1086,#REF!,1,0)</f>
        <v>#REF!</v>
      </c>
      <c r="I1086" t="str">
        <f t="shared" si="57"/>
        <v>336032.8337ICH</v>
      </c>
      <c r="J1086" t="str">
        <f t="shared" si="58"/>
        <v>3063760.6099ICH</v>
      </c>
      <c r="K1086">
        <f t="shared" si="56"/>
        <v>5083</v>
      </c>
    </row>
    <row r="1087" spans="1:11" x14ac:dyDescent="0.25">
      <c r="A1087">
        <v>6001</v>
      </c>
      <c r="B1087">
        <v>336634.36900000001</v>
      </c>
      <c r="C1087">
        <v>3061823.4515</v>
      </c>
      <c r="D1087" t="s">
        <v>268</v>
      </c>
      <c r="E1087" t="str">
        <f>ROUNDUP(B1087,3)&amp;"-"&amp;ROUNDUP(C1087,3)</f>
        <v>336634.369-3061823.452</v>
      </c>
      <c r="F1087" t="str">
        <f>E1087&amp;"-"&amp;D1087</f>
        <v>336634.369-3061823.452-IM1</v>
      </c>
      <c r="G1087">
        <f t="shared" si="55"/>
        <v>6001</v>
      </c>
      <c r="H1087" t="e">
        <f>VLOOKUP(G1087,#REF!,1,0)</f>
        <v>#REF!</v>
      </c>
      <c r="I1087" t="str">
        <f t="shared" si="57"/>
        <v>336634.369IM1</v>
      </c>
      <c r="J1087" t="str">
        <f t="shared" si="58"/>
        <v>3061823.4515IM1</v>
      </c>
      <c r="K1087">
        <f t="shared" si="56"/>
        <v>6001</v>
      </c>
    </row>
    <row r="1088" spans="1:11" x14ac:dyDescent="0.25">
      <c r="A1088">
        <v>6002</v>
      </c>
      <c r="B1088">
        <v>337925.3762</v>
      </c>
      <c r="C1088">
        <v>3061530.3139</v>
      </c>
      <c r="D1088" t="s">
        <v>268</v>
      </c>
      <c r="E1088" t="str">
        <f>ROUNDUP(B1088,3)&amp;"-"&amp;ROUNDUP(C1088,3)</f>
        <v>337925.377-3061530.314</v>
      </c>
      <c r="F1088" t="str">
        <f>E1088&amp;"-"&amp;D1088</f>
        <v>337925.377-3061530.314-IM1</v>
      </c>
      <c r="G1088">
        <f t="shared" si="55"/>
        <v>6002</v>
      </c>
      <c r="H1088" t="e">
        <f>VLOOKUP(G1088,#REF!,1,0)</f>
        <v>#REF!</v>
      </c>
      <c r="I1088" t="str">
        <f t="shared" si="57"/>
        <v>337925.3762IM1</v>
      </c>
      <c r="J1088" t="str">
        <f t="shared" si="58"/>
        <v>3061530.3139IM1</v>
      </c>
      <c r="K1088">
        <f t="shared" si="56"/>
        <v>6002</v>
      </c>
    </row>
    <row r="1089" spans="1:11" x14ac:dyDescent="0.25">
      <c r="A1089">
        <v>6003</v>
      </c>
      <c r="B1089">
        <v>337935.88900000002</v>
      </c>
      <c r="C1089">
        <v>3061515.0088999998</v>
      </c>
      <c r="D1089" t="s">
        <v>268</v>
      </c>
      <c r="E1089" t="str">
        <f>ROUNDUP(B1089,3)&amp;"-"&amp;ROUNDUP(C1089,3)</f>
        <v>337935.889-3061515.009</v>
      </c>
      <c r="F1089" t="str">
        <f>E1089&amp;"-"&amp;D1089</f>
        <v>337935.889-3061515.009-IM1</v>
      </c>
      <c r="G1089">
        <f t="shared" si="55"/>
        <v>6003</v>
      </c>
      <c r="H1089" t="e">
        <f>VLOOKUP(G1089,#REF!,1,0)</f>
        <v>#REF!</v>
      </c>
      <c r="I1089" t="str">
        <f t="shared" si="57"/>
        <v>337935.889IM1</v>
      </c>
      <c r="J1089" t="str">
        <f t="shared" si="58"/>
        <v>3061515.0089IM1</v>
      </c>
      <c r="K1089">
        <f t="shared" si="56"/>
        <v>6003</v>
      </c>
    </row>
    <row r="1090" spans="1:11" x14ac:dyDescent="0.25">
      <c r="A1090">
        <v>6004</v>
      </c>
      <c r="B1090">
        <v>336195.125</v>
      </c>
      <c r="C1090">
        <v>3061821.0967999999</v>
      </c>
      <c r="D1090" t="s">
        <v>268</v>
      </c>
      <c r="E1090" t="str">
        <f>ROUNDUP(B1090,3)&amp;"-"&amp;ROUNDUP(C1090,3)</f>
        <v>336195.125-3061821.097</v>
      </c>
      <c r="F1090" t="str">
        <f>E1090&amp;"-"&amp;D1090</f>
        <v>336195.125-3061821.097-IM1</v>
      </c>
      <c r="G1090">
        <f t="shared" si="55"/>
        <v>6004</v>
      </c>
      <c r="H1090" t="e">
        <f>VLOOKUP(G1090,#REF!,1,0)</f>
        <v>#REF!</v>
      </c>
      <c r="I1090" t="str">
        <f t="shared" si="57"/>
        <v>336195.125IM1</v>
      </c>
      <c r="J1090" t="str">
        <f t="shared" si="58"/>
        <v>3061821.0968IM1</v>
      </c>
      <c r="K1090">
        <f t="shared" si="56"/>
        <v>6004</v>
      </c>
    </row>
    <row r="1091" spans="1:11" x14ac:dyDescent="0.25">
      <c r="A1091">
        <v>6005</v>
      </c>
      <c r="B1091">
        <v>336229.79690000002</v>
      </c>
      <c r="C1091">
        <v>3061780.0435000001</v>
      </c>
      <c r="D1091" t="s">
        <v>268</v>
      </c>
      <c r="E1091" t="str">
        <f>ROUNDUP(B1091,3)&amp;"-"&amp;ROUNDUP(C1091,3)</f>
        <v>336229.797-3061780.044</v>
      </c>
      <c r="F1091" t="str">
        <f>E1091&amp;"-"&amp;D1091</f>
        <v>336229.797-3061780.044-IM1</v>
      </c>
      <c r="G1091">
        <f t="shared" ref="G1091:G1154" si="59">A1091</f>
        <v>6005</v>
      </c>
      <c r="H1091" t="e">
        <f>VLOOKUP(G1091,#REF!,1,0)</f>
        <v>#REF!</v>
      </c>
      <c r="I1091" t="str">
        <f t="shared" si="57"/>
        <v>336229.7969IM1</v>
      </c>
      <c r="J1091" t="str">
        <f t="shared" si="58"/>
        <v>3061780.0435IM1</v>
      </c>
      <c r="K1091">
        <f t="shared" ref="K1091:K1154" si="60">G1091</f>
        <v>6005</v>
      </c>
    </row>
    <row r="1092" spans="1:11" x14ac:dyDescent="0.25">
      <c r="A1092">
        <v>6006</v>
      </c>
      <c r="B1092">
        <v>335542.84539999999</v>
      </c>
      <c r="C1092">
        <v>3061406.1578000002</v>
      </c>
      <c r="D1092" t="s">
        <v>268</v>
      </c>
      <c r="E1092" t="str">
        <f>ROUNDUP(B1092,3)&amp;"-"&amp;ROUNDUP(C1092,3)</f>
        <v>335542.846-3061406.158</v>
      </c>
      <c r="F1092" t="str">
        <f>E1092&amp;"-"&amp;D1092</f>
        <v>335542.846-3061406.158-IM1</v>
      </c>
      <c r="G1092">
        <f t="shared" si="59"/>
        <v>6006</v>
      </c>
      <c r="H1092" t="e">
        <f>VLOOKUP(G1092,#REF!,1,0)</f>
        <v>#REF!</v>
      </c>
      <c r="I1092" t="str">
        <f t="shared" si="57"/>
        <v>335542.8454IM1</v>
      </c>
      <c r="J1092" t="str">
        <f t="shared" si="58"/>
        <v>3061406.1578IM1</v>
      </c>
      <c r="K1092">
        <f t="shared" si="60"/>
        <v>6006</v>
      </c>
    </row>
    <row r="1093" spans="1:11" x14ac:dyDescent="0.25">
      <c r="A1093">
        <v>6007</v>
      </c>
      <c r="B1093">
        <v>335554.28600000002</v>
      </c>
      <c r="C1093">
        <v>3061398.9819</v>
      </c>
      <c r="D1093" t="s">
        <v>268</v>
      </c>
      <c r="E1093" t="str">
        <f>ROUNDUP(B1093,3)&amp;"-"&amp;ROUNDUP(C1093,3)</f>
        <v>335554.286-3061398.982</v>
      </c>
      <c r="F1093" t="str">
        <f>E1093&amp;"-"&amp;D1093</f>
        <v>335554.286-3061398.982-IM1</v>
      </c>
      <c r="G1093">
        <f t="shared" si="59"/>
        <v>6007</v>
      </c>
      <c r="H1093" t="e">
        <f>VLOOKUP(G1093,#REF!,1,0)</f>
        <v>#REF!</v>
      </c>
      <c r="I1093" t="str">
        <f t="shared" si="57"/>
        <v>335554.286IM1</v>
      </c>
      <c r="J1093" t="str">
        <f t="shared" si="58"/>
        <v>3061398.9819IM1</v>
      </c>
      <c r="K1093">
        <f t="shared" si="60"/>
        <v>6007</v>
      </c>
    </row>
    <row r="1094" spans="1:11" x14ac:dyDescent="0.25">
      <c r="A1094">
        <v>6008</v>
      </c>
      <c r="B1094">
        <v>336559.38510000001</v>
      </c>
      <c r="C1094">
        <v>3061898.8698</v>
      </c>
      <c r="D1094" t="s">
        <v>268</v>
      </c>
      <c r="E1094" t="str">
        <f>ROUNDUP(B1094,3)&amp;"-"&amp;ROUNDUP(C1094,3)</f>
        <v>336559.386-3061898.87</v>
      </c>
      <c r="F1094" t="str">
        <f>E1094&amp;"-"&amp;D1094</f>
        <v>336559.386-3061898.87-IM1</v>
      </c>
      <c r="G1094">
        <f t="shared" si="59"/>
        <v>6008</v>
      </c>
      <c r="H1094" t="e">
        <f>VLOOKUP(G1094,#REF!,1,0)</f>
        <v>#REF!</v>
      </c>
      <c r="I1094" t="str">
        <f t="shared" si="57"/>
        <v>336559.3851IM1</v>
      </c>
      <c r="J1094" t="str">
        <f t="shared" si="58"/>
        <v>3061898.8698IM1</v>
      </c>
      <c r="K1094">
        <f t="shared" si="60"/>
        <v>6008</v>
      </c>
    </row>
    <row r="1095" spans="1:11" x14ac:dyDescent="0.25">
      <c r="A1095">
        <v>6009</v>
      </c>
      <c r="B1095">
        <v>336224.7231</v>
      </c>
      <c r="C1095">
        <v>3063118.7157999999</v>
      </c>
      <c r="D1095" t="s">
        <v>268</v>
      </c>
      <c r="E1095" t="str">
        <f>ROUNDUP(B1095,3)&amp;"-"&amp;ROUNDUP(C1095,3)</f>
        <v>336224.724-3063118.716</v>
      </c>
      <c r="F1095" t="str">
        <f>E1095&amp;"-"&amp;D1095</f>
        <v>336224.724-3063118.716-IM1</v>
      </c>
      <c r="G1095">
        <f t="shared" si="59"/>
        <v>6009</v>
      </c>
      <c r="H1095" t="e">
        <f>VLOOKUP(G1095,#REF!,1,0)</f>
        <v>#REF!</v>
      </c>
      <c r="I1095" t="str">
        <f t="shared" si="57"/>
        <v>336224.7231IM1</v>
      </c>
      <c r="J1095" t="str">
        <f t="shared" si="58"/>
        <v>3063118.7158IM1</v>
      </c>
      <c r="K1095">
        <f t="shared" si="60"/>
        <v>6009</v>
      </c>
    </row>
    <row r="1096" spans="1:11" x14ac:dyDescent="0.25">
      <c r="A1096">
        <v>6010</v>
      </c>
      <c r="B1096">
        <v>336214.43550000002</v>
      </c>
      <c r="C1096">
        <v>3063107.5251000002</v>
      </c>
      <c r="D1096" t="s">
        <v>268</v>
      </c>
      <c r="E1096" t="str">
        <f>ROUNDUP(B1096,3)&amp;"-"&amp;ROUNDUP(C1096,3)</f>
        <v>336214.436-3063107.526</v>
      </c>
      <c r="F1096" t="str">
        <f>E1096&amp;"-"&amp;D1096</f>
        <v>336214.436-3063107.526-IM1</v>
      </c>
      <c r="G1096">
        <f t="shared" si="59"/>
        <v>6010</v>
      </c>
      <c r="H1096" t="e">
        <f>VLOOKUP(G1096,#REF!,1,0)</f>
        <v>#REF!</v>
      </c>
      <c r="I1096" t="str">
        <f t="shared" si="57"/>
        <v>336214.4355IM1</v>
      </c>
      <c r="J1096" t="str">
        <f t="shared" si="58"/>
        <v>3063107.5251IM1</v>
      </c>
      <c r="K1096">
        <f t="shared" si="60"/>
        <v>6010</v>
      </c>
    </row>
    <row r="1097" spans="1:11" x14ac:dyDescent="0.25">
      <c r="A1097">
        <v>6011</v>
      </c>
      <c r="B1097">
        <v>336186.95390000002</v>
      </c>
      <c r="C1097">
        <v>3063077.6639</v>
      </c>
      <c r="D1097" t="s">
        <v>268</v>
      </c>
      <c r="E1097" t="str">
        <f>ROUNDUP(B1097,3)&amp;"-"&amp;ROUNDUP(C1097,3)</f>
        <v>336186.954-3063077.664</v>
      </c>
      <c r="F1097" t="str">
        <f>E1097&amp;"-"&amp;D1097</f>
        <v>336186.954-3063077.664-IM1</v>
      </c>
      <c r="G1097">
        <f t="shared" si="59"/>
        <v>6011</v>
      </c>
      <c r="H1097" t="e">
        <f>VLOOKUP(G1097,#REF!,1,0)</f>
        <v>#REF!</v>
      </c>
      <c r="I1097" t="str">
        <f t="shared" si="57"/>
        <v>336186.9539IM1</v>
      </c>
      <c r="J1097" t="str">
        <f t="shared" si="58"/>
        <v>3063077.6639IM1</v>
      </c>
      <c r="K1097">
        <f t="shared" si="60"/>
        <v>6011</v>
      </c>
    </row>
    <row r="1098" spans="1:11" x14ac:dyDescent="0.25">
      <c r="A1098">
        <v>6012</v>
      </c>
      <c r="B1098">
        <v>336172.09269999998</v>
      </c>
      <c r="C1098">
        <v>3063060.4019999998</v>
      </c>
      <c r="D1098" t="s">
        <v>268</v>
      </c>
      <c r="E1098" t="str">
        <f>ROUNDUP(B1098,3)&amp;"-"&amp;ROUNDUP(C1098,3)</f>
        <v>336172.093-3063060.402</v>
      </c>
      <c r="F1098" t="str">
        <f>E1098&amp;"-"&amp;D1098</f>
        <v>336172.093-3063060.402-IM1</v>
      </c>
      <c r="G1098">
        <f t="shared" si="59"/>
        <v>6012</v>
      </c>
      <c r="H1098" t="e">
        <f>VLOOKUP(G1098,#REF!,1,0)</f>
        <v>#REF!</v>
      </c>
      <c r="I1098" t="str">
        <f t="shared" si="57"/>
        <v>336172.0927IM1</v>
      </c>
      <c r="J1098" t="str">
        <f t="shared" si="58"/>
        <v>3063060.402IM1</v>
      </c>
      <c r="K1098">
        <f t="shared" si="60"/>
        <v>6012</v>
      </c>
    </row>
    <row r="1099" spans="1:11" x14ac:dyDescent="0.25">
      <c r="A1099">
        <v>6013</v>
      </c>
      <c r="B1099">
        <v>336159.78570000001</v>
      </c>
      <c r="C1099">
        <v>3063037.2850000001</v>
      </c>
      <c r="D1099" t="s">
        <v>268</v>
      </c>
      <c r="E1099" t="str">
        <f>ROUNDUP(B1099,3)&amp;"-"&amp;ROUNDUP(C1099,3)</f>
        <v>336159.786-3063037.285</v>
      </c>
      <c r="F1099" t="str">
        <f>E1099&amp;"-"&amp;D1099</f>
        <v>336159.786-3063037.285-IM1</v>
      </c>
      <c r="G1099">
        <f t="shared" si="59"/>
        <v>6013</v>
      </c>
      <c r="H1099" t="e">
        <f>VLOOKUP(G1099,#REF!,1,0)</f>
        <v>#REF!</v>
      </c>
      <c r="I1099" t="str">
        <f t="shared" si="57"/>
        <v>336159.7857IM1</v>
      </c>
      <c r="J1099" t="str">
        <f t="shared" si="58"/>
        <v>3063037.285IM1</v>
      </c>
      <c r="K1099">
        <f t="shared" si="60"/>
        <v>6013</v>
      </c>
    </row>
    <row r="1100" spans="1:11" x14ac:dyDescent="0.25">
      <c r="A1100">
        <v>6014</v>
      </c>
      <c r="B1100">
        <v>336149.13329999999</v>
      </c>
      <c r="C1100">
        <v>3063028.4064000002</v>
      </c>
      <c r="D1100" t="s">
        <v>268</v>
      </c>
      <c r="E1100" t="str">
        <f>ROUNDUP(B1100,3)&amp;"-"&amp;ROUNDUP(C1100,3)</f>
        <v>336149.134-3063028.407</v>
      </c>
      <c r="F1100" t="str">
        <f>E1100&amp;"-"&amp;D1100</f>
        <v>336149.134-3063028.407-IM1</v>
      </c>
      <c r="G1100">
        <f t="shared" si="59"/>
        <v>6014</v>
      </c>
      <c r="H1100" t="e">
        <f>VLOOKUP(G1100,#REF!,1,0)</f>
        <v>#REF!</v>
      </c>
      <c r="I1100" t="str">
        <f t="shared" si="57"/>
        <v>336149.1333IM1</v>
      </c>
      <c r="J1100" t="str">
        <f t="shared" si="58"/>
        <v>3063028.4064IM1</v>
      </c>
      <c r="K1100">
        <f t="shared" si="60"/>
        <v>6014</v>
      </c>
    </row>
    <row r="1101" spans="1:11" x14ac:dyDescent="0.25">
      <c r="A1101">
        <v>6015</v>
      </c>
      <c r="B1101">
        <v>336146.73440000002</v>
      </c>
      <c r="C1101">
        <v>3063024.0732</v>
      </c>
      <c r="D1101" t="s">
        <v>268</v>
      </c>
      <c r="E1101" t="str">
        <f>ROUNDUP(B1101,3)&amp;"-"&amp;ROUNDUP(C1101,3)</f>
        <v>336146.735-3063024.074</v>
      </c>
      <c r="F1101" t="str">
        <f>E1101&amp;"-"&amp;D1101</f>
        <v>336146.735-3063024.074-IM1</v>
      </c>
      <c r="G1101">
        <f t="shared" si="59"/>
        <v>6015</v>
      </c>
      <c r="H1101" t="e">
        <f>VLOOKUP(G1101,#REF!,1,0)</f>
        <v>#REF!</v>
      </c>
      <c r="I1101" t="str">
        <f t="shared" si="57"/>
        <v>336146.7344IM1</v>
      </c>
      <c r="J1101" t="str">
        <f t="shared" si="58"/>
        <v>3063024.0732IM1</v>
      </c>
      <c r="K1101">
        <f t="shared" si="60"/>
        <v>6015</v>
      </c>
    </row>
    <row r="1102" spans="1:11" x14ac:dyDescent="0.25">
      <c r="A1102">
        <v>6016</v>
      </c>
      <c r="B1102">
        <v>336139.52559999999</v>
      </c>
      <c r="C1102">
        <v>3063010.2006000001</v>
      </c>
      <c r="D1102" t="s">
        <v>268</v>
      </c>
      <c r="E1102" t="str">
        <f>ROUNDUP(B1102,3)&amp;"-"&amp;ROUNDUP(C1102,3)</f>
        <v>336139.526-3063010.201</v>
      </c>
      <c r="F1102" t="str">
        <f>E1102&amp;"-"&amp;D1102</f>
        <v>336139.526-3063010.201-IM1</v>
      </c>
      <c r="G1102">
        <f t="shared" si="59"/>
        <v>6016</v>
      </c>
      <c r="H1102" t="e">
        <f>VLOOKUP(G1102,#REF!,1,0)</f>
        <v>#REF!</v>
      </c>
      <c r="I1102" t="str">
        <f t="shared" si="57"/>
        <v>336139.5256IM1</v>
      </c>
      <c r="J1102" t="str">
        <f t="shared" si="58"/>
        <v>3063010.2006IM1</v>
      </c>
      <c r="K1102">
        <f t="shared" si="60"/>
        <v>6016</v>
      </c>
    </row>
    <row r="1103" spans="1:11" x14ac:dyDescent="0.25">
      <c r="A1103">
        <v>6017</v>
      </c>
      <c r="B1103">
        <v>336127.88199999998</v>
      </c>
      <c r="C1103">
        <v>3062992.8953</v>
      </c>
      <c r="D1103" t="s">
        <v>268</v>
      </c>
      <c r="E1103" t="str">
        <f>ROUNDUP(B1103,3)&amp;"-"&amp;ROUNDUP(C1103,3)</f>
        <v>336127.882-3062992.896</v>
      </c>
      <c r="F1103" t="str">
        <f>E1103&amp;"-"&amp;D1103</f>
        <v>336127.882-3062992.896-IM1</v>
      </c>
      <c r="G1103">
        <f t="shared" si="59"/>
        <v>6017</v>
      </c>
      <c r="H1103" t="e">
        <f>VLOOKUP(G1103,#REF!,1,0)</f>
        <v>#REF!</v>
      </c>
      <c r="I1103" t="str">
        <f t="shared" si="57"/>
        <v>336127.882IM1</v>
      </c>
      <c r="J1103" t="str">
        <f t="shared" si="58"/>
        <v>3062992.8953IM1</v>
      </c>
      <c r="K1103">
        <f t="shared" si="60"/>
        <v>6017</v>
      </c>
    </row>
    <row r="1104" spans="1:11" x14ac:dyDescent="0.25">
      <c r="A1104">
        <v>6018</v>
      </c>
      <c r="B1104">
        <v>336113.39939999999</v>
      </c>
      <c r="C1104">
        <v>3062982.031</v>
      </c>
      <c r="D1104" t="s">
        <v>268</v>
      </c>
      <c r="E1104" t="str">
        <f>ROUNDUP(B1104,3)&amp;"-"&amp;ROUNDUP(C1104,3)</f>
        <v>336113.4-3062982.031</v>
      </c>
      <c r="F1104" t="str">
        <f>E1104&amp;"-"&amp;D1104</f>
        <v>336113.4-3062982.031-IM1</v>
      </c>
      <c r="G1104">
        <f t="shared" si="59"/>
        <v>6018</v>
      </c>
      <c r="H1104" t="e">
        <f>VLOOKUP(G1104,#REF!,1,0)</f>
        <v>#REF!</v>
      </c>
      <c r="I1104" t="str">
        <f t="shared" si="57"/>
        <v>336113.3994IM1</v>
      </c>
      <c r="J1104" t="str">
        <f t="shared" si="58"/>
        <v>3062982.031IM1</v>
      </c>
      <c r="K1104">
        <f t="shared" si="60"/>
        <v>6018</v>
      </c>
    </row>
    <row r="1105" spans="1:11" x14ac:dyDescent="0.25">
      <c r="A1105">
        <v>6019</v>
      </c>
      <c r="B1105">
        <v>336108.59350000002</v>
      </c>
      <c r="C1105">
        <v>3062972.7826</v>
      </c>
      <c r="D1105" t="s">
        <v>268</v>
      </c>
      <c r="E1105" t="str">
        <f>ROUNDUP(B1105,3)&amp;"-"&amp;ROUNDUP(C1105,3)</f>
        <v>336108.594-3062972.783</v>
      </c>
      <c r="F1105" t="str">
        <f>E1105&amp;"-"&amp;D1105</f>
        <v>336108.594-3062972.783-IM1</v>
      </c>
      <c r="G1105">
        <f t="shared" si="59"/>
        <v>6019</v>
      </c>
      <c r="H1105" t="e">
        <f>VLOOKUP(G1105,#REF!,1,0)</f>
        <v>#REF!</v>
      </c>
      <c r="I1105" t="str">
        <f t="shared" si="57"/>
        <v>336108.5935IM1</v>
      </c>
      <c r="J1105" t="str">
        <f t="shared" si="58"/>
        <v>3062972.7826IM1</v>
      </c>
      <c r="K1105">
        <f t="shared" si="60"/>
        <v>6019</v>
      </c>
    </row>
    <row r="1106" spans="1:11" x14ac:dyDescent="0.25">
      <c r="A1106">
        <v>6020</v>
      </c>
      <c r="B1106">
        <v>336104.10369999998</v>
      </c>
      <c r="C1106">
        <v>3062965.2762000002</v>
      </c>
      <c r="D1106" t="s">
        <v>268</v>
      </c>
      <c r="E1106" t="str">
        <f>ROUNDUP(B1106,3)&amp;"-"&amp;ROUNDUP(C1106,3)</f>
        <v>336104.104-3062965.277</v>
      </c>
      <c r="F1106" t="str">
        <f>E1106&amp;"-"&amp;D1106</f>
        <v>336104.104-3062965.277-IM1</v>
      </c>
      <c r="G1106">
        <f t="shared" si="59"/>
        <v>6020</v>
      </c>
      <c r="H1106" t="e">
        <f>VLOOKUP(G1106,#REF!,1,0)</f>
        <v>#REF!</v>
      </c>
      <c r="I1106" t="str">
        <f t="shared" si="57"/>
        <v>336104.1037IM1</v>
      </c>
      <c r="J1106" t="str">
        <f t="shared" si="58"/>
        <v>3062965.2762IM1</v>
      </c>
      <c r="K1106">
        <f t="shared" si="60"/>
        <v>6020</v>
      </c>
    </row>
    <row r="1107" spans="1:11" x14ac:dyDescent="0.25">
      <c r="A1107">
        <v>6021</v>
      </c>
      <c r="B1107">
        <v>336096.90669999999</v>
      </c>
      <c r="C1107">
        <v>3062952.2765000002</v>
      </c>
      <c r="D1107" t="s">
        <v>268</v>
      </c>
      <c r="E1107" t="str">
        <f>ROUNDUP(B1107,3)&amp;"-"&amp;ROUNDUP(C1107,3)</f>
        <v>336096.907-3062952.277</v>
      </c>
      <c r="F1107" t="str">
        <f>E1107&amp;"-"&amp;D1107</f>
        <v>336096.907-3062952.277-IM1</v>
      </c>
      <c r="G1107">
        <f t="shared" si="59"/>
        <v>6021</v>
      </c>
      <c r="H1107" t="e">
        <f>VLOOKUP(G1107,#REF!,1,0)</f>
        <v>#REF!</v>
      </c>
      <c r="I1107" t="str">
        <f t="shared" si="57"/>
        <v>336096.9067IM1</v>
      </c>
      <c r="J1107" t="str">
        <f t="shared" si="58"/>
        <v>3062952.2765IM1</v>
      </c>
      <c r="K1107">
        <f t="shared" si="60"/>
        <v>6021</v>
      </c>
    </row>
    <row r="1108" spans="1:11" x14ac:dyDescent="0.25">
      <c r="A1108">
        <v>6022</v>
      </c>
      <c r="B1108">
        <v>336087.80570000003</v>
      </c>
      <c r="C1108">
        <v>3062934.7747</v>
      </c>
      <c r="D1108" t="s">
        <v>268</v>
      </c>
      <c r="E1108" t="str">
        <f>ROUNDUP(B1108,3)&amp;"-"&amp;ROUNDUP(C1108,3)</f>
        <v>336087.806-3062934.775</v>
      </c>
      <c r="F1108" t="str">
        <f>E1108&amp;"-"&amp;D1108</f>
        <v>336087.806-3062934.775-IM1</v>
      </c>
      <c r="G1108">
        <f t="shared" si="59"/>
        <v>6022</v>
      </c>
      <c r="H1108" t="e">
        <f>VLOOKUP(G1108,#REF!,1,0)</f>
        <v>#REF!</v>
      </c>
      <c r="I1108" t="str">
        <f t="shared" si="57"/>
        <v>336087.8057IM1</v>
      </c>
      <c r="J1108" t="str">
        <f t="shared" si="58"/>
        <v>3062934.7747IM1</v>
      </c>
      <c r="K1108">
        <f t="shared" si="60"/>
        <v>6022</v>
      </c>
    </row>
    <row r="1109" spans="1:11" x14ac:dyDescent="0.25">
      <c r="A1109">
        <v>6023</v>
      </c>
      <c r="B1109">
        <v>336081.59970000002</v>
      </c>
      <c r="C1109">
        <v>3062923.67</v>
      </c>
      <c r="D1109" t="s">
        <v>268</v>
      </c>
      <c r="E1109" t="str">
        <f>ROUNDUP(B1109,3)&amp;"-"&amp;ROUNDUP(C1109,3)</f>
        <v>336081.6-3062923.67</v>
      </c>
      <c r="F1109" t="str">
        <f>E1109&amp;"-"&amp;D1109</f>
        <v>336081.6-3062923.67-IM1</v>
      </c>
      <c r="G1109">
        <f t="shared" si="59"/>
        <v>6023</v>
      </c>
      <c r="H1109" t="e">
        <f>VLOOKUP(G1109,#REF!,1,0)</f>
        <v>#REF!</v>
      </c>
      <c r="I1109" t="str">
        <f t="shared" si="57"/>
        <v>336081.5997IM1</v>
      </c>
      <c r="J1109" t="str">
        <f t="shared" si="58"/>
        <v>3062923.67IM1</v>
      </c>
      <c r="K1109">
        <f t="shared" si="60"/>
        <v>6023</v>
      </c>
    </row>
    <row r="1110" spans="1:11" x14ac:dyDescent="0.25">
      <c r="A1110">
        <v>6024</v>
      </c>
      <c r="B1110">
        <v>336074.37119999999</v>
      </c>
      <c r="C1110">
        <v>3062908.3424</v>
      </c>
      <c r="D1110" t="s">
        <v>268</v>
      </c>
      <c r="E1110" t="str">
        <f>ROUNDUP(B1110,3)&amp;"-"&amp;ROUNDUP(C1110,3)</f>
        <v>336074.372-3062908.343</v>
      </c>
      <c r="F1110" t="str">
        <f>E1110&amp;"-"&amp;D1110</f>
        <v>336074.372-3062908.343-IM1</v>
      </c>
      <c r="G1110">
        <f t="shared" si="59"/>
        <v>6024</v>
      </c>
      <c r="H1110" t="e">
        <f>VLOOKUP(G1110,#REF!,1,0)</f>
        <v>#REF!</v>
      </c>
      <c r="I1110" t="str">
        <f t="shared" si="57"/>
        <v>336074.3712IM1</v>
      </c>
      <c r="J1110" t="str">
        <f t="shared" si="58"/>
        <v>3062908.3424IM1</v>
      </c>
      <c r="K1110">
        <f t="shared" si="60"/>
        <v>6024</v>
      </c>
    </row>
    <row r="1111" spans="1:11" x14ac:dyDescent="0.25">
      <c r="A1111">
        <v>6025</v>
      </c>
      <c r="B1111">
        <v>336064.73969999998</v>
      </c>
      <c r="C1111">
        <v>3062888.3905000002</v>
      </c>
      <c r="D1111" t="s">
        <v>268</v>
      </c>
      <c r="E1111" t="str">
        <f>ROUNDUP(B1111,3)&amp;"-"&amp;ROUNDUP(C1111,3)</f>
        <v>336064.74-3062888.391</v>
      </c>
      <c r="F1111" t="str">
        <f>E1111&amp;"-"&amp;D1111</f>
        <v>336064.74-3062888.391-IM1</v>
      </c>
      <c r="G1111">
        <f t="shared" si="59"/>
        <v>6025</v>
      </c>
      <c r="H1111" t="e">
        <f>VLOOKUP(G1111,#REF!,1,0)</f>
        <v>#REF!</v>
      </c>
      <c r="I1111" t="str">
        <f t="shared" si="57"/>
        <v>336064.7397IM1</v>
      </c>
      <c r="J1111" t="str">
        <f t="shared" si="58"/>
        <v>3062888.3905IM1</v>
      </c>
      <c r="K1111">
        <f t="shared" si="60"/>
        <v>6025</v>
      </c>
    </row>
    <row r="1112" spans="1:11" x14ac:dyDescent="0.25">
      <c r="A1112">
        <v>6026</v>
      </c>
      <c r="B1112">
        <v>336060.45610000001</v>
      </c>
      <c r="C1112">
        <v>3062874.4783000001</v>
      </c>
      <c r="D1112" t="s">
        <v>268</v>
      </c>
      <c r="E1112" t="str">
        <f>ROUNDUP(B1112,3)&amp;"-"&amp;ROUNDUP(C1112,3)</f>
        <v>336060.457-3062874.479</v>
      </c>
      <c r="F1112" t="str">
        <f>E1112&amp;"-"&amp;D1112</f>
        <v>336060.457-3062874.479-IM1</v>
      </c>
      <c r="G1112">
        <f t="shared" si="59"/>
        <v>6026</v>
      </c>
      <c r="H1112" t="e">
        <f>VLOOKUP(G1112,#REF!,1,0)</f>
        <v>#REF!</v>
      </c>
      <c r="I1112" t="str">
        <f t="shared" si="57"/>
        <v>336060.4561IM1</v>
      </c>
      <c r="J1112" t="str">
        <f t="shared" si="58"/>
        <v>3062874.4783IM1</v>
      </c>
      <c r="K1112">
        <f t="shared" si="60"/>
        <v>6026</v>
      </c>
    </row>
    <row r="1113" spans="1:11" x14ac:dyDescent="0.25">
      <c r="A1113">
        <v>6027</v>
      </c>
      <c r="B1113">
        <v>336050.46139999997</v>
      </c>
      <c r="C1113">
        <v>3062849.2925999998</v>
      </c>
      <c r="D1113" t="s">
        <v>268</v>
      </c>
      <c r="E1113" t="str">
        <f>ROUNDUP(B1113,3)&amp;"-"&amp;ROUNDUP(C1113,3)</f>
        <v>336050.462-3062849.293</v>
      </c>
      <c r="F1113" t="str">
        <f>E1113&amp;"-"&amp;D1113</f>
        <v>336050.462-3062849.293-IM1</v>
      </c>
      <c r="G1113">
        <f t="shared" si="59"/>
        <v>6027</v>
      </c>
      <c r="H1113" t="e">
        <f>VLOOKUP(G1113,#REF!,1,0)</f>
        <v>#REF!</v>
      </c>
      <c r="I1113" t="str">
        <f t="shared" si="57"/>
        <v>336050.4614IM1</v>
      </c>
      <c r="J1113" t="str">
        <f t="shared" si="58"/>
        <v>3062849.2926IM1</v>
      </c>
      <c r="K1113">
        <f t="shared" si="60"/>
        <v>6027</v>
      </c>
    </row>
    <row r="1114" spans="1:11" x14ac:dyDescent="0.25">
      <c r="A1114">
        <v>6028</v>
      </c>
      <c r="B1114">
        <v>336043.28779999999</v>
      </c>
      <c r="C1114">
        <v>3062838.0386999999</v>
      </c>
      <c r="D1114" t="s">
        <v>268</v>
      </c>
      <c r="E1114" t="str">
        <f>ROUNDUP(B1114,3)&amp;"-"&amp;ROUNDUP(C1114,3)</f>
        <v>336043.288-3062838.039</v>
      </c>
      <c r="F1114" t="str">
        <f>E1114&amp;"-"&amp;D1114</f>
        <v>336043.288-3062838.039-IM1</v>
      </c>
      <c r="G1114">
        <f t="shared" si="59"/>
        <v>6028</v>
      </c>
      <c r="H1114" t="e">
        <f>VLOOKUP(G1114,#REF!,1,0)</f>
        <v>#REF!</v>
      </c>
      <c r="I1114" t="str">
        <f t="shared" si="57"/>
        <v>336043.2878IM1</v>
      </c>
      <c r="J1114" t="str">
        <f t="shared" si="58"/>
        <v>3062838.0387IM1</v>
      </c>
      <c r="K1114">
        <f t="shared" si="60"/>
        <v>6028</v>
      </c>
    </row>
    <row r="1115" spans="1:11" x14ac:dyDescent="0.25">
      <c r="A1115">
        <v>6029</v>
      </c>
      <c r="B1115">
        <v>336046.30550000002</v>
      </c>
      <c r="C1115">
        <v>3062823.1549</v>
      </c>
      <c r="D1115" t="s">
        <v>268</v>
      </c>
      <c r="E1115" t="str">
        <f>ROUNDUP(B1115,3)&amp;"-"&amp;ROUNDUP(C1115,3)</f>
        <v>336046.306-3062823.155</v>
      </c>
      <c r="F1115" t="str">
        <f>E1115&amp;"-"&amp;D1115</f>
        <v>336046.306-3062823.155-IM1</v>
      </c>
      <c r="G1115">
        <f t="shared" si="59"/>
        <v>6029</v>
      </c>
      <c r="H1115" t="e">
        <f>VLOOKUP(G1115,#REF!,1,0)</f>
        <v>#REF!</v>
      </c>
      <c r="I1115" t="str">
        <f t="shared" si="57"/>
        <v>336046.3055IM1</v>
      </c>
      <c r="J1115" t="str">
        <f t="shared" si="58"/>
        <v>3062823.1549IM1</v>
      </c>
      <c r="K1115">
        <f t="shared" si="60"/>
        <v>6029</v>
      </c>
    </row>
    <row r="1116" spans="1:11" x14ac:dyDescent="0.25">
      <c r="A1116">
        <v>6030</v>
      </c>
      <c r="B1116">
        <v>336054.30009999999</v>
      </c>
      <c r="C1116">
        <v>3062808.4950999999</v>
      </c>
      <c r="D1116" t="s">
        <v>268</v>
      </c>
      <c r="E1116" t="str">
        <f>ROUNDUP(B1116,3)&amp;"-"&amp;ROUNDUP(C1116,3)</f>
        <v>336054.301-3062808.496</v>
      </c>
      <c r="F1116" t="str">
        <f>E1116&amp;"-"&amp;D1116</f>
        <v>336054.301-3062808.496-IM1</v>
      </c>
      <c r="G1116">
        <f t="shared" si="59"/>
        <v>6030</v>
      </c>
      <c r="H1116" t="e">
        <f>VLOOKUP(G1116,#REF!,1,0)</f>
        <v>#REF!</v>
      </c>
      <c r="I1116" t="str">
        <f t="shared" si="57"/>
        <v>336054.3001IM1</v>
      </c>
      <c r="J1116" t="str">
        <f t="shared" si="58"/>
        <v>3062808.4951IM1</v>
      </c>
      <c r="K1116">
        <f t="shared" si="60"/>
        <v>6030</v>
      </c>
    </row>
    <row r="1117" spans="1:11" x14ac:dyDescent="0.25">
      <c r="A1117">
        <v>6031</v>
      </c>
      <c r="B1117">
        <v>336053.29700000002</v>
      </c>
      <c r="C1117">
        <v>3062799.1952999998</v>
      </c>
      <c r="D1117" t="s">
        <v>268</v>
      </c>
      <c r="E1117" t="str">
        <f>ROUNDUP(B1117,3)&amp;"-"&amp;ROUNDUP(C1117,3)</f>
        <v>336053.297-3062799.196</v>
      </c>
      <c r="F1117" t="str">
        <f>E1117&amp;"-"&amp;D1117</f>
        <v>336053.297-3062799.196-IM1</v>
      </c>
      <c r="G1117">
        <f t="shared" si="59"/>
        <v>6031</v>
      </c>
      <c r="H1117" t="e">
        <f>VLOOKUP(G1117,#REF!,1,0)</f>
        <v>#REF!</v>
      </c>
      <c r="I1117" t="str">
        <f t="shared" si="57"/>
        <v>336053.297IM1</v>
      </c>
      <c r="J1117" t="str">
        <f t="shared" si="58"/>
        <v>3062799.1953IM1</v>
      </c>
      <c r="K1117">
        <f t="shared" si="60"/>
        <v>6031</v>
      </c>
    </row>
    <row r="1118" spans="1:11" x14ac:dyDescent="0.25">
      <c r="A1118">
        <v>6032</v>
      </c>
      <c r="B1118">
        <v>336051.35739999998</v>
      </c>
      <c r="C1118">
        <v>3062785.5424000002</v>
      </c>
      <c r="D1118" t="s">
        <v>268</v>
      </c>
      <c r="E1118" t="str">
        <f>ROUNDUP(B1118,3)&amp;"-"&amp;ROUNDUP(C1118,3)</f>
        <v>336051.358-3062785.543</v>
      </c>
      <c r="F1118" t="str">
        <f>E1118&amp;"-"&amp;D1118</f>
        <v>336051.358-3062785.543-IM1</v>
      </c>
      <c r="G1118">
        <f t="shared" si="59"/>
        <v>6032</v>
      </c>
      <c r="H1118" t="e">
        <f>VLOOKUP(G1118,#REF!,1,0)</f>
        <v>#REF!</v>
      </c>
      <c r="I1118" t="str">
        <f t="shared" si="57"/>
        <v>336051.3574IM1</v>
      </c>
      <c r="J1118" t="str">
        <f t="shared" si="58"/>
        <v>3062785.5424IM1</v>
      </c>
      <c r="K1118">
        <f t="shared" si="60"/>
        <v>6032</v>
      </c>
    </row>
    <row r="1119" spans="1:11" x14ac:dyDescent="0.25">
      <c r="A1119">
        <v>6033</v>
      </c>
      <c r="B1119">
        <v>336044.2426</v>
      </c>
      <c r="C1119">
        <v>3062778.6532999999</v>
      </c>
      <c r="D1119" t="s">
        <v>268</v>
      </c>
      <c r="E1119" t="str">
        <f>ROUNDUP(B1119,3)&amp;"-"&amp;ROUNDUP(C1119,3)</f>
        <v>336044.243-3062778.654</v>
      </c>
      <c r="F1119" t="str">
        <f>E1119&amp;"-"&amp;D1119</f>
        <v>336044.243-3062778.654-IM1</v>
      </c>
      <c r="G1119">
        <f t="shared" si="59"/>
        <v>6033</v>
      </c>
      <c r="H1119" t="e">
        <f>VLOOKUP(G1119,#REF!,1,0)</f>
        <v>#REF!</v>
      </c>
      <c r="I1119" t="str">
        <f t="shared" si="57"/>
        <v>336044.2426IM1</v>
      </c>
      <c r="J1119" t="str">
        <f t="shared" si="58"/>
        <v>3062778.6533IM1</v>
      </c>
      <c r="K1119">
        <f t="shared" si="60"/>
        <v>6033</v>
      </c>
    </row>
    <row r="1120" spans="1:11" x14ac:dyDescent="0.25">
      <c r="A1120">
        <v>6034</v>
      </c>
      <c r="B1120">
        <v>336041.21529999998</v>
      </c>
      <c r="C1120">
        <v>3062771.1271000002</v>
      </c>
      <c r="D1120" t="s">
        <v>268</v>
      </c>
      <c r="E1120" t="str">
        <f>ROUNDUP(B1120,3)&amp;"-"&amp;ROUNDUP(C1120,3)</f>
        <v>336041.216-3062771.128</v>
      </c>
      <c r="F1120" t="str">
        <f>E1120&amp;"-"&amp;D1120</f>
        <v>336041.216-3062771.128-IM1</v>
      </c>
      <c r="G1120">
        <f t="shared" si="59"/>
        <v>6034</v>
      </c>
      <c r="H1120" t="e">
        <f>VLOOKUP(G1120,#REF!,1,0)</f>
        <v>#REF!</v>
      </c>
      <c r="I1120" t="str">
        <f t="shared" si="57"/>
        <v>336041.2153IM1</v>
      </c>
      <c r="J1120" t="str">
        <f t="shared" si="58"/>
        <v>3062771.1271IM1</v>
      </c>
      <c r="K1120">
        <f t="shared" si="60"/>
        <v>6034</v>
      </c>
    </row>
    <row r="1121" spans="1:11" x14ac:dyDescent="0.25">
      <c r="A1121">
        <v>6035</v>
      </c>
      <c r="B1121">
        <v>336037.27120000002</v>
      </c>
      <c r="C1121">
        <v>3062760.7026999998</v>
      </c>
      <c r="D1121" t="s">
        <v>268</v>
      </c>
      <c r="E1121" t="str">
        <f>ROUNDUP(B1121,3)&amp;"-"&amp;ROUNDUP(C1121,3)</f>
        <v>336037.272-3062760.703</v>
      </c>
      <c r="F1121" t="str">
        <f>E1121&amp;"-"&amp;D1121</f>
        <v>336037.272-3062760.703-IM1</v>
      </c>
      <c r="G1121">
        <f t="shared" si="59"/>
        <v>6035</v>
      </c>
      <c r="H1121" t="e">
        <f>VLOOKUP(G1121,#REF!,1,0)</f>
        <v>#REF!</v>
      </c>
      <c r="I1121" t="str">
        <f t="shared" si="57"/>
        <v>336037.2712IM1</v>
      </c>
      <c r="J1121" t="str">
        <f t="shared" si="58"/>
        <v>3062760.7027IM1</v>
      </c>
      <c r="K1121">
        <f t="shared" si="60"/>
        <v>6035</v>
      </c>
    </row>
    <row r="1122" spans="1:11" x14ac:dyDescent="0.25">
      <c r="A1122">
        <v>6036</v>
      </c>
      <c r="B1122">
        <v>336028.8921</v>
      </c>
      <c r="C1122">
        <v>3062746.8456000001</v>
      </c>
      <c r="D1122" t="s">
        <v>268</v>
      </c>
      <c r="E1122" t="str">
        <f>ROUNDUP(B1122,3)&amp;"-"&amp;ROUNDUP(C1122,3)</f>
        <v>336028.893-3062746.846</v>
      </c>
      <c r="F1122" t="str">
        <f>E1122&amp;"-"&amp;D1122</f>
        <v>336028.893-3062746.846-IM1</v>
      </c>
      <c r="G1122">
        <f t="shared" si="59"/>
        <v>6036</v>
      </c>
      <c r="H1122" t="e">
        <f>VLOOKUP(G1122,#REF!,1,0)</f>
        <v>#REF!</v>
      </c>
      <c r="I1122" t="str">
        <f t="shared" si="57"/>
        <v>336028.8921IM1</v>
      </c>
      <c r="J1122" t="str">
        <f t="shared" si="58"/>
        <v>3062746.8456IM1</v>
      </c>
      <c r="K1122">
        <f t="shared" si="60"/>
        <v>6036</v>
      </c>
    </row>
    <row r="1123" spans="1:11" x14ac:dyDescent="0.25">
      <c r="A1123">
        <v>6037</v>
      </c>
      <c r="B1123">
        <v>336018.71860000002</v>
      </c>
      <c r="C1123">
        <v>3062730.1022999999</v>
      </c>
      <c r="D1123" t="s">
        <v>268</v>
      </c>
      <c r="E1123" t="str">
        <f>ROUNDUP(B1123,3)&amp;"-"&amp;ROUNDUP(C1123,3)</f>
        <v>336018.719-3062730.103</v>
      </c>
      <c r="F1123" t="str">
        <f>E1123&amp;"-"&amp;D1123</f>
        <v>336018.719-3062730.103-IM1</v>
      </c>
      <c r="G1123">
        <f t="shared" si="59"/>
        <v>6037</v>
      </c>
      <c r="H1123" t="e">
        <f>VLOOKUP(G1123,#REF!,1,0)</f>
        <v>#REF!</v>
      </c>
      <c r="I1123" t="str">
        <f t="shared" si="57"/>
        <v>336018.7186IM1</v>
      </c>
      <c r="J1123" t="str">
        <f t="shared" si="58"/>
        <v>3062730.1023IM1</v>
      </c>
      <c r="K1123">
        <f t="shared" si="60"/>
        <v>6037</v>
      </c>
    </row>
    <row r="1124" spans="1:11" x14ac:dyDescent="0.25">
      <c r="A1124">
        <v>6038</v>
      </c>
      <c r="B1124">
        <v>336017.15</v>
      </c>
      <c r="C1124">
        <v>3062722.2653000001</v>
      </c>
      <c r="D1124" t="s">
        <v>268</v>
      </c>
      <c r="E1124" t="str">
        <f>ROUNDUP(B1124,3)&amp;"-"&amp;ROUNDUP(C1124,3)</f>
        <v>336017.15-3062722.266</v>
      </c>
      <c r="F1124" t="str">
        <f>E1124&amp;"-"&amp;D1124</f>
        <v>336017.15-3062722.266-IM1</v>
      </c>
      <c r="G1124">
        <f t="shared" si="59"/>
        <v>6038</v>
      </c>
      <c r="H1124" t="e">
        <f>VLOOKUP(G1124,#REF!,1,0)</f>
        <v>#REF!</v>
      </c>
      <c r="I1124" t="str">
        <f t="shared" si="57"/>
        <v>336017.15IM1</v>
      </c>
      <c r="J1124" t="str">
        <f t="shared" si="58"/>
        <v>3062722.2653IM1</v>
      </c>
      <c r="K1124">
        <f t="shared" si="60"/>
        <v>6038</v>
      </c>
    </row>
    <row r="1125" spans="1:11" x14ac:dyDescent="0.25">
      <c r="A1125">
        <v>6039</v>
      </c>
      <c r="B1125">
        <v>336004.0098</v>
      </c>
      <c r="C1125">
        <v>3062724.1886999998</v>
      </c>
      <c r="D1125" t="s">
        <v>268</v>
      </c>
      <c r="E1125" t="str">
        <f>ROUNDUP(B1125,3)&amp;"-"&amp;ROUNDUP(C1125,3)</f>
        <v>336004.01-3062724.189</v>
      </c>
      <c r="F1125" t="str">
        <f>E1125&amp;"-"&amp;D1125</f>
        <v>336004.01-3062724.189-IM1</v>
      </c>
      <c r="G1125">
        <f t="shared" si="59"/>
        <v>6039</v>
      </c>
      <c r="H1125" t="e">
        <f>VLOOKUP(G1125,#REF!,1,0)</f>
        <v>#REF!</v>
      </c>
      <c r="I1125" t="str">
        <f t="shared" si="57"/>
        <v>336004.0098IM1</v>
      </c>
      <c r="J1125" t="str">
        <f t="shared" si="58"/>
        <v>3062724.1887IM1</v>
      </c>
      <c r="K1125">
        <f t="shared" si="60"/>
        <v>6039</v>
      </c>
    </row>
    <row r="1126" spans="1:11" x14ac:dyDescent="0.25">
      <c r="A1126">
        <v>6040</v>
      </c>
      <c r="B1126">
        <v>335976.63770000002</v>
      </c>
      <c r="C1126">
        <v>3062733.8713000002</v>
      </c>
      <c r="D1126" t="s">
        <v>268</v>
      </c>
      <c r="E1126" t="str">
        <f>ROUNDUP(B1126,3)&amp;"-"&amp;ROUNDUP(C1126,3)</f>
        <v>335976.638-3062733.872</v>
      </c>
      <c r="F1126" t="str">
        <f>E1126&amp;"-"&amp;D1126</f>
        <v>335976.638-3062733.872-IM1</v>
      </c>
      <c r="G1126">
        <f t="shared" si="59"/>
        <v>6040</v>
      </c>
      <c r="H1126" t="e">
        <f>VLOOKUP(G1126,#REF!,1,0)</f>
        <v>#REF!</v>
      </c>
      <c r="I1126" t="str">
        <f t="shared" si="57"/>
        <v>335976.6377IM1</v>
      </c>
      <c r="J1126" t="str">
        <f t="shared" si="58"/>
        <v>3062733.8713IM1</v>
      </c>
      <c r="K1126">
        <f t="shared" si="60"/>
        <v>6040</v>
      </c>
    </row>
    <row r="1127" spans="1:11" x14ac:dyDescent="0.25">
      <c r="A1127">
        <v>6041</v>
      </c>
      <c r="B1127">
        <v>335962.65120000002</v>
      </c>
      <c r="C1127">
        <v>3062738.1345000002</v>
      </c>
      <c r="D1127" t="s">
        <v>268</v>
      </c>
      <c r="E1127" t="str">
        <f>ROUNDUP(B1127,3)&amp;"-"&amp;ROUNDUP(C1127,3)</f>
        <v>335962.652-3062738.135</v>
      </c>
      <c r="F1127" t="str">
        <f>E1127&amp;"-"&amp;D1127</f>
        <v>335962.652-3062738.135-IM1</v>
      </c>
      <c r="G1127">
        <f t="shared" si="59"/>
        <v>6041</v>
      </c>
      <c r="H1127" t="e">
        <f>VLOOKUP(G1127,#REF!,1,0)</f>
        <v>#REF!</v>
      </c>
      <c r="I1127" t="str">
        <f t="shared" si="57"/>
        <v>335962.6512IM1</v>
      </c>
      <c r="J1127" t="str">
        <f t="shared" si="58"/>
        <v>3062738.1345IM1</v>
      </c>
      <c r="K1127">
        <f t="shared" si="60"/>
        <v>6041</v>
      </c>
    </row>
    <row r="1128" spans="1:11" x14ac:dyDescent="0.25">
      <c r="A1128">
        <v>6042</v>
      </c>
      <c r="B1128">
        <v>335950.74790000002</v>
      </c>
      <c r="C1128">
        <v>3062744.9890999999</v>
      </c>
      <c r="D1128" t="s">
        <v>268</v>
      </c>
      <c r="E1128" t="str">
        <f>ROUNDUP(B1128,3)&amp;"-"&amp;ROUNDUP(C1128,3)</f>
        <v>335950.748-3062744.99</v>
      </c>
      <c r="F1128" t="str">
        <f>E1128&amp;"-"&amp;D1128</f>
        <v>335950.748-3062744.99-IM1</v>
      </c>
      <c r="G1128">
        <f t="shared" si="59"/>
        <v>6042</v>
      </c>
      <c r="H1128" t="e">
        <f>VLOOKUP(G1128,#REF!,1,0)</f>
        <v>#REF!</v>
      </c>
      <c r="I1128" t="str">
        <f t="shared" ref="I1128:I1191" si="61">B1128&amp;D1128</f>
        <v>335950.7479IM1</v>
      </c>
      <c r="J1128" t="str">
        <f t="shared" ref="J1128:J1191" si="62">C1128&amp;D1128</f>
        <v>3062744.9891IM1</v>
      </c>
      <c r="K1128">
        <f t="shared" si="60"/>
        <v>6042</v>
      </c>
    </row>
    <row r="1129" spans="1:11" x14ac:dyDescent="0.25">
      <c r="A1129">
        <v>6043</v>
      </c>
      <c r="B1129">
        <v>335943.82140000002</v>
      </c>
      <c r="C1129">
        <v>3062752.0676000002</v>
      </c>
      <c r="D1129" t="s">
        <v>268</v>
      </c>
      <c r="E1129" t="str">
        <f>ROUNDUP(B1129,3)&amp;"-"&amp;ROUNDUP(C1129,3)</f>
        <v>335943.822-3062752.068</v>
      </c>
      <c r="F1129" t="str">
        <f>E1129&amp;"-"&amp;D1129</f>
        <v>335943.822-3062752.068-IM1</v>
      </c>
      <c r="G1129">
        <f t="shared" si="59"/>
        <v>6043</v>
      </c>
      <c r="H1129" t="e">
        <f>VLOOKUP(G1129,#REF!,1,0)</f>
        <v>#REF!</v>
      </c>
      <c r="I1129" t="str">
        <f t="shared" si="61"/>
        <v>335943.8214IM1</v>
      </c>
      <c r="J1129" t="str">
        <f t="shared" si="62"/>
        <v>3062752.0676IM1</v>
      </c>
      <c r="K1129">
        <f t="shared" si="60"/>
        <v>6043</v>
      </c>
    </row>
    <row r="1130" spans="1:11" x14ac:dyDescent="0.25">
      <c r="A1130">
        <v>6044</v>
      </c>
      <c r="B1130">
        <v>335936.93420000002</v>
      </c>
      <c r="C1130">
        <v>3062762.0559999999</v>
      </c>
      <c r="D1130" t="s">
        <v>268</v>
      </c>
      <c r="E1130" t="str">
        <f>ROUNDUP(B1130,3)&amp;"-"&amp;ROUNDUP(C1130,3)</f>
        <v>335936.935-3062762.056</v>
      </c>
      <c r="F1130" t="str">
        <f>E1130&amp;"-"&amp;D1130</f>
        <v>335936.935-3062762.056-IM1</v>
      </c>
      <c r="G1130">
        <f t="shared" si="59"/>
        <v>6044</v>
      </c>
      <c r="H1130" t="e">
        <f>VLOOKUP(G1130,#REF!,1,0)</f>
        <v>#REF!</v>
      </c>
      <c r="I1130" t="str">
        <f t="shared" si="61"/>
        <v>335936.9342IM1</v>
      </c>
      <c r="J1130" t="str">
        <f t="shared" si="62"/>
        <v>3062762.056IM1</v>
      </c>
      <c r="K1130">
        <f t="shared" si="60"/>
        <v>6044</v>
      </c>
    </row>
    <row r="1131" spans="1:11" x14ac:dyDescent="0.25">
      <c r="A1131">
        <v>6045</v>
      </c>
      <c r="B1131">
        <v>335911.7022</v>
      </c>
      <c r="C1131">
        <v>3062756.8665999998</v>
      </c>
      <c r="D1131" t="s">
        <v>268</v>
      </c>
      <c r="E1131" t="str">
        <f>ROUNDUP(B1131,3)&amp;"-"&amp;ROUNDUP(C1131,3)</f>
        <v>335911.703-3062756.867</v>
      </c>
      <c r="F1131" t="str">
        <f>E1131&amp;"-"&amp;D1131</f>
        <v>335911.703-3062756.867-IM1</v>
      </c>
      <c r="G1131">
        <f t="shared" si="59"/>
        <v>6045</v>
      </c>
      <c r="H1131" t="e">
        <f>VLOOKUP(G1131,#REF!,1,0)</f>
        <v>#REF!</v>
      </c>
      <c r="I1131" t="str">
        <f t="shared" si="61"/>
        <v>335911.7022IM1</v>
      </c>
      <c r="J1131" t="str">
        <f t="shared" si="62"/>
        <v>3062756.8666IM1</v>
      </c>
      <c r="K1131">
        <f t="shared" si="60"/>
        <v>6045</v>
      </c>
    </row>
    <row r="1132" spans="1:11" x14ac:dyDescent="0.25">
      <c r="A1132">
        <v>6046</v>
      </c>
      <c r="B1132">
        <v>335880.0699</v>
      </c>
      <c r="C1132">
        <v>3062754.3829999999</v>
      </c>
      <c r="D1132" t="s">
        <v>268</v>
      </c>
      <c r="E1132" t="str">
        <f>ROUNDUP(B1132,3)&amp;"-"&amp;ROUNDUP(C1132,3)</f>
        <v>335880.07-3062754.383</v>
      </c>
      <c r="F1132" t="str">
        <f>E1132&amp;"-"&amp;D1132</f>
        <v>335880.07-3062754.383-IM1</v>
      </c>
      <c r="G1132">
        <f t="shared" si="59"/>
        <v>6046</v>
      </c>
      <c r="H1132" t="e">
        <f>VLOOKUP(G1132,#REF!,1,0)</f>
        <v>#REF!</v>
      </c>
      <c r="I1132" t="str">
        <f t="shared" si="61"/>
        <v>335880.0699IM1</v>
      </c>
      <c r="J1132" t="str">
        <f t="shared" si="62"/>
        <v>3062754.383IM1</v>
      </c>
      <c r="K1132">
        <f t="shared" si="60"/>
        <v>6046</v>
      </c>
    </row>
    <row r="1133" spans="1:11" x14ac:dyDescent="0.25">
      <c r="A1133">
        <v>6047</v>
      </c>
      <c r="B1133">
        <v>335866.83149999997</v>
      </c>
      <c r="C1133">
        <v>3062749.0318</v>
      </c>
      <c r="D1133" t="s">
        <v>268</v>
      </c>
      <c r="E1133" t="str">
        <f>ROUNDUP(B1133,3)&amp;"-"&amp;ROUNDUP(C1133,3)</f>
        <v>335866.832-3062749.032</v>
      </c>
      <c r="F1133" t="str">
        <f>E1133&amp;"-"&amp;D1133</f>
        <v>335866.832-3062749.032-IM1</v>
      </c>
      <c r="G1133">
        <f t="shared" si="59"/>
        <v>6047</v>
      </c>
      <c r="H1133" t="e">
        <f>VLOOKUP(G1133,#REF!,1,0)</f>
        <v>#REF!</v>
      </c>
      <c r="I1133" t="str">
        <f t="shared" si="61"/>
        <v>335866.8315IM1</v>
      </c>
      <c r="J1133" t="str">
        <f t="shared" si="62"/>
        <v>3062749.0318IM1</v>
      </c>
      <c r="K1133">
        <f t="shared" si="60"/>
        <v>6047</v>
      </c>
    </row>
    <row r="1134" spans="1:11" x14ac:dyDescent="0.25">
      <c r="A1134">
        <v>6048</v>
      </c>
      <c r="B1134">
        <v>335843.37430000002</v>
      </c>
      <c r="C1134">
        <v>3062745.2738999999</v>
      </c>
      <c r="D1134" t="s">
        <v>268</v>
      </c>
      <c r="E1134" t="str">
        <f>ROUNDUP(B1134,3)&amp;"-"&amp;ROUNDUP(C1134,3)</f>
        <v>335843.375-3062745.274</v>
      </c>
      <c r="F1134" t="str">
        <f>E1134&amp;"-"&amp;D1134</f>
        <v>335843.375-3062745.274-IM1</v>
      </c>
      <c r="G1134">
        <f t="shared" si="59"/>
        <v>6048</v>
      </c>
      <c r="H1134" t="e">
        <f>VLOOKUP(G1134,#REF!,1,0)</f>
        <v>#REF!</v>
      </c>
      <c r="I1134" t="str">
        <f t="shared" si="61"/>
        <v>335843.3743IM1</v>
      </c>
      <c r="J1134" t="str">
        <f t="shared" si="62"/>
        <v>3062745.2739IM1</v>
      </c>
      <c r="K1134">
        <f t="shared" si="60"/>
        <v>6048</v>
      </c>
    </row>
    <row r="1135" spans="1:11" x14ac:dyDescent="0.25">
      <c r="A1135">
        <v>6049</v>
      </c>
      <c r="B1135">
        <v>335847.53039999999</v>
      </c>
      <c r="C1135">
        <v>3062728.0462000002</v>
      </c>
      <c r="D1135" t="s">
        <v>268</v>
      </c>
      <c r="E1135" t="str">
        <f>ROUNDUP(B1135,3)&amp;"-"&amp;ROUNDUP(C1135,3)</f>
        <v>335847.531-3062728.047</v>
      </c>
      <c r="F1135" t="str">
        <f>E1135&amp;"-"&amp;D1135</f>
        <v>335847.531-3062728.047-IM1</v>
      </c>
      <c r="G1135">
        <f t="shared" si="59"/>
        <v>6049</v>
      </c>
      <c r="H1135" t="e">
        <f>VLOOKUP(G1135,#REF!,1,0)</f>
        <v>#REF!</v>
      </c>
      <c r="I1135" t="str">
        <f t="shared" si="61"/>
        <v>335847.5304IM1</v>
      </c>
      <c r="J1135" t="str">
        <f t="shared" si="62"/>
        <v>3062728.0462IM1</v>
      </c>
      <c r="K1135">
        <f t="shared" si="60"/>
        <v>6049</v>
      </c>
    </row>
    <row r="1136" spans="1:11" x14ac:dyDescent="0.25">
      <c r="A1136">
        <v>6050</v>
      </c>
      <c r="B1136">
        <v>335851.92420000001</v>
      </c>
      <c r="C1136">
        <v>3062706.7407</v>
      </c>
      <c r="D1136" t="s">
        <v>268</v>
      </c>
      <c r="E1136" t="str">
        <f>ROUNDUP(B1136,3)&amp;"-"&amp;ROUNDUP(C1136,3)</f>
        <v>335851.925-3062706.741</v>
      </c>
      <c r="F1136" t="str">
        <f>E1136&amp;"-"&amp;D1136</f>
        <v>335851.925-3062706.741-IM1</v>
      </c>
      <c r="G1136">
        <f t="shared" si="59"/>
        <v>6050</v>
      </c>
      <c r="H1136" t="e">
        <f>VLOOKUP(G1136,#REF!,1,0)</f>
        <v>#REF!</v>
      </c>
      <c r="I1136" t="str">
        <f t="shared" si="61"/>
        <v>335851.9242IM1</v>
      </c>
      <c r="J1136" t="str">
        <f t="shared" si="62"/>
        <v>3062706.7407IM1</v>
      </c>
      <c r="K1136">
        <f t="shared" si="60"/>
        <v>6050</v>
      </c>
    </row>
    <row r="1137" spans="1:11" x14ac:dyDescent="0.25">
      <c r="A1137">
        <v>6051</v>
      </c>
      <c r="B1137">
        <v>335857.60590000002</v>
      </c>
      <c r="C1137">
        <v>3062694.1491</v>
      </c>
      <c r="D1137" t="s">
        <v>268</v>
      </c>
      <c r="E1137" t="str">
        <f>ROUNDUP(B1137,3)&amp;"-"&amp;ROUNDUP(C1137,3)</f>
        <v>335857.606-3062694.15</v>
      </c>
      <c r="F1137" t="str">
        <f>E1137&amp;"-"&amp;D1137</f>
        <v>335857.606-3062694.15-IM1</v>
      </c>
      <c r="G1137">
        <f t="shared" si="59"/>
        <v>6051</v>
      </c>
      <c r="H1137" t="e">
        <f>VLOOKUP(G1137,#REF!,1,0)</f>
        <v>#REF!</v>
      </c>
      <c r="I1137" t="str">
        <f t="shared" si="61"/>
        <v>335857.6059IM1</v>
      </c>
      <c r="J1137" t="str">
        <f t="shared" si="62"/>
        <v>3062694.1491IM1</v>
      </c>
      <c r="K1137">
        <f t="shared" si="60"/>
        <v>6051</v>
      </c>
    </row>
    <row r="1138" spans="1:11" x14ac:dyDescent="0.25">
      <c r="A1138">
        <v>6052</v>
      </c>
      <c r="B1138">
        <v>335859.03899999999</v>
      </c>
      <c r="C1138">
        <v>3062670.264</v>
      </c>
      <c r="D1138" t="s">
        <v>268</v>
      </c>
      <c r="E1138" t="str">
        <f>ROUNDUP(B1138,3)&amp;"-"&amp;ROUNDUP(C1138,3)</f>
        <v>335859.039-3062670.264</v>
      </c>
      <c r="F1138" t="str">
        <f>E1138&amp;"-"&amp;D1138</f>
        <v>335859.039-3062670.264-IM1</v>
      </c>
      <c r="G1138">
        <f t="shared" si="59"/>
        <v>6052</v>
      </c>
      <c r="H1138" t="e">
        <f>VLOOKUP(G1138,#REF!,1,0)</f>
        <v>#REF!</v>
      </c>
      <c r="I1138" t="str">
        <f t="shared" si="61"/>
        <v>335859.039IM1</v>
      </c>
      <c r="J1138" t="str">
        <f t="shared" si="62"/>
        <v>3062670.264IM1</v>
      </c>
      <c r="K1138">
        <f t="shared" si="60"/>
        <v>6052</v>
      </c>
    </row>
    <row r="1139" spans="1:11" x14ac:dyDescent="0.25">
      <c r="A1139">
        <v>6053</v>
      </c>
      <c r="B1139">
        <v>335861.65010000003</v>
      </c>
      <c r="C1139">
        <v>3062646.9452</v>
      </c>
      <c r="D1139" t="s">
        <v>268</v>
      </c>
      <c r="E1139" t="str">
        <f>ROUNDUP(B1139,3)&amp;"-"&amp;ROUNDUP(C1139,3)</f>
        <v>335861.651-3062646.946</v>
      </c>
      <c r="F1139" t="str">
        <f>E1139&amp;"-"&amp;D1139</f>
        <v>335861.651-3062646.946-IM1</v>
      </c>
      <c r="G1139">
        <f t="shared" si="59"/>
        <v>6053</v>
      </c>
      <c r="H1139" t="e">
        <f>VLOOKUP(G1139,#REF!,1,0)</f>
        <v>#REF!</v>
      </c>
      <c r="I1139" t="str">
        <f t="shared" si="61"/>
        <v>335861.6501IM1</v>
      </c>
      <c r="J1139" t="str">
        <f t="shared" si="62"/>
        <v>3062646.9452IM1</v>
      </c>
      <c r="K1139">
        <f t="shared" si="60"/>
        <v>6053</v>
      </c>
    </row>
    <row r="1140" spans="1:11" x14ac:dyDescent="0.25">
      <c r="A1140">
        <v>6054</v>
      </c>
      <c r="B1140">
        <v>335863.23249999998</v>
      </c>
      <c r="C1140">
        <v>3062634.1178000001</v>
      </c>
      <c r="D1140" t="s">
        <v>268</v>
      </c>
      <c r="E1140" t="str">
        <f>ROUNDUP(B1140,3)&amp;"-"&amp;ROUNDUP(C1140,3)</f>
        <v>335863.233-3062634.118</v>
      </c>
      <c r="F1140" t="str">
        <f>E1140&amp;"-"&amp;D1140</f>
        <v>335863.233-3062634.118-IM1</v>
      </c>
      <c r="G1140">
        <f t="shared" si="59"/>
        <v>6054</v>
      </c>
      <c r="H1140" t="e">
        <f>VLOOKUP(G1140,#REF!,1,0)</f>
        <v>#REF!</v>
      </c>
      <c r="I1140" t="str">
        <f t="shared" si="61"/>
        <v>335863.2325IM1</v>
      </c>
      <c r="J1140" t="str">
        <f t="shared" si="62"/>
        <v>3062634.1178IM1</v>
      </c>
      <c r="K1140">
        <f t="shared" si="60"/>
        <v>6054</v>
      </c>
    </row>
    <row r="1141" spans="1:11" x14ac:dyDescent="0.25">
      <c r="A1141">
        <v>6055</v>
      </c>
      <c r="B1141">
        <v>335866.6054</v>
      </c>
      <c r="C1141">
        <v>3062623.8856000002</v>
      </c>
      <c r="D1141" t="s">
        <v>268</v>
      </c>
      <c r="E1141" t="str">
        <f>ROUNDUP(B1141,3)&amp;"-"&amp;ROUNDUP(C1141,3)</f>
        <v>335866.606-3062623.886</v>
      </c>
      <c r="F1141" t="str">
        <f>E1141&amp;"-"&amp;D1141</f>
        <v>335866.606-3062623.886-IM1</v>
      </c>
      <c r="G1141">
        <f t="shared" si="59"/>
        <v>6055</v>
      </c>
      <c r="H1141" t="e">
        <f>VLOOKUP(G1141,#REF!,1,0)</f>
        <v>#REF!</v>
      </c>
      <c r="I1141" t="str">
        <f t="shared" si="61"/>
        <v>335866.6054IM1</v>
      </c>
      <c r="J1141" t="str">
        <f t="shared" si="62"/>
        <v>3062623.8856IM1</v>
      </c>
      <c r="K1141">
        <f t="shared" si="60"/>
        <v>6055</v>
      </c>
    </row>
    <row r="1142" spans="1:11" x14ac:dyDescent="0.25">
      <c r="A1142">
        <v>6056</v>
      </c>
      <c r="B1142">
        <v>336091.2329</v>
      </c>
      <c r="C1142">
        <v>3062437.2141</v>
      </c>
      <c r="D1142" t="s">
        <v>268</v>
      </c>
      <c r="E1142" t="str">
        <f>ROUNDUP(B1142,3)&amp;"-"&amp;ROUNDUP(C1142,3)</f>
        <v>336091.233-3062437.215</v>
      </c>
      <c r="F1142" t="str">
        <f>E1142&amp;"-"&amp;D1142</f>
        <v>336091.233-3062437.215-IM1</v>
      </c>
      <c r="G1142">
        <f t="shared" si="59"/>
        <v>6056</v>
      </c>
      <c r="H1142" t="e">
        <f>VLOOKUP(G1142,#REF!,1,0)</f>
        <v>#REF!</v>
      </c>
      <c r="I1142" t="str">
        <f t="shared" si="61"/>
        <v>336091.2329IM1</v>
      </c>
      <c r="J1142" t="str">
        <f t="shared" si="62"/>
        <v>3062437.2141IM1</v>
      </c>
      <c r="K1142">
        <f t="shared" si="60"/>
        <v>6056</v>
      </c>
    </row>
    <row r="1143" spans="1:11" x14ac:dyDescent="0.25">
      <c r="A1143">
        <v>6057</v>
      </c>
      <c r="B1143">
        <v>336361.91989999998</v>
      </c>
      <c r="C1143">
        <v>3062212.2793999999</v>
      </c>
      <c r="D1143" t="s">
        <v>268</v>
      </c>
      <c r="E1143" t="str">
        <f>ROUNDUP(B1143,3)&amp;"-"&amp;ROUNDUP(C1143,3)</f>
        <v>336361.92-3062212.28</v>
      </c>
      <c r="F1143" t="str">
        <f>E1143&amp;"-"&amp;D1143</f>
        <v>336361.92-3062212.28-IM1</v>
      </c>
      <c r="G1143">
        <f t="shared" si="59"/>
        <v>6057</v>
      </c>
      <c r="H1143" t="e">
        <f>VLOOKUP(G1143,#REF!,1,0)</f>
        <v>#REF!</v>
      </c>
      <c r="I1143" t="str">
        <f t="shared" si="61"/>
        <v>336361.9199IM1</v>
      </c>
      <c r="J1143" t="str">
        <f t="shared" si="62"/>
        <v>3062212.2794IM1</v>
      </c>
      <c r="K1143">
        <f t="shared" si="60"/>
        <v>6057</v>
      </c>
    </row>
    <row r="1144" spans="1:11" x14ac:dyDescent="0.25">
      <c r="A1144">
        <v>6058</v>
      </c>
      <c r="B1144">
        <v>336385.6422</v>
      </c>
      <c r="C1144">
        <v>3062192.5674000001</v>
      </c>
      <c r="D1144" t="s">
        <v>268</v>
      </c>
      <c r="E1144" t="str">
        <f>ROUNDUP(B1144,3)&amp;"-"&amp;ROUNDUP(C1144,3)</f>
        <v>336385.643-3062192.568</v>
      </c>
      <c r="F1144" t="str">
        <f>E1144&amp;"-"&amp;D1144</f>
        <v>336385.643-3062192.568-IM1</v>
      </c>
      <c r="G1144">
        <f t="shared" si="59"/>
        <v>6058</v>
      </c>
      <c r="H1144" t="e">
        <f>VLOOKUP(G1144,#REF!,1,0)</f>
        <v>#REF!</v>
      </c>
      <c r="I1144" t="str">
        <f t="shared" si="61"/>
        <v>336385.6422IM1</v>
      </c>
      <c r="J1144" t="str">
        <f t="shared" si="62"/>
        <v>3062192.5674IM1</v>
      </c>
      <c r="K1144">
        <f t="shared" si="60"/>
        <v>6058</v>
      </c>
    </row>
    <row r="1145" spans="1:11" x14ac:dyDescent="0.25">
      <c r="A1145">
        <v>6059</v>
      </c>
      <c r="B1145">
        <v>336430.27669999999</v>
      </c>
      <c r="C1145">
        <v>3062163.0085</v>
      </c>
      <c r="D1145" t="s">
        <v>268</v>
      </c>
      <c r="E1145" t="str">
        <f>ROUNDUP(B1145,3)&amp;"-"&amp;ROUNDUP(C1145,3)</f>
        <v>336430.277-3062163.009</v>
      </c>
      <c r="F1145" t="str">
        <f>E1145&amp;"-"&amp;D1145</f>
        <v>336430.277-3062163.009-IM1</v>
      </c>
      <c r="G1145">
        <f t="shared" si="59"/>
        <v>6059</v>
      </c>
      <c r="H1145" t="e">
        <f>VLOOKUP(G1145,#REF!,1,0)</f>
        <v>#REF!</v>
      </c>
      <c r="I1145" t="str">
        <f t="shared" si="61"/>
        <v>336430.2767IM1</v>
      </c>
      <c r="J1145" t="str">
        <f t="shared" si="62"/>
        <v>3062163.0085IM1</v>
      </c>
      <c r="K1145">
        <f t="shared" si="60"/>
        <v>6059</v>
      </c>
    </row>
    <row r="1146" spans="1:11" x14ac:dyDescent="0.25">
      <c r="A1146">
        <v>6060</v>
      </c>
      <c r="B1146">
        <v>336390.37390000001</v>
      </c>
      <c r="C1146">
        <v>3062104.7230000002</v>
      </c>
      <c r="D1146" t="s">
        <v>268</v>
      </c>
      <c r="E1146" t="str">
        <f>ROUNDUP(B1146,3)&amp;"-"&amp;ROUNDUP(C1146,3)</f>
        <v>336390.374-3062104.723</v>
      </c>
      <c r="F1146" t="str">
        <f>E1146&amp;"-"&amp;D1146</f>
        <v>336390.374-3062104.723-IM1</v>
      </c>
      <c r="G1146">
        <f t="shared" si="59"/>
        <v>6060</v>
      </c>
      <c r="H1146" t="e">
        <f>VLOOKUP(G1146,#REF!,1,0)</f>
        <v>#REF!</v>
      </c>
      <c r="I1146" t="str">
        <f t="shared" si="61"/>
        <v>336390.3739IM1</v>
      </c>
      <c r="J1146" t="str">
        <f t="shared" si="62"/>
        <v>3062104.723IM1</v>
      </c>
      <c r="K1146">
        <f t="shared" si="60"/>
        <v>6060</v>
      </c>
    </row>
    <row r="1147" spans="1:11" x14ac:dyDescent="0.25">
      <c r="A1147">
        <v>6061</v>
      </c>
      <c r="B1147">
        <v>336416.81709999999</v>
      </c>
      <c r="C1147">
        <v>3062075.4086000002</v>
      </c>
      <c r="D1147" t="s">
        <v>268</v>
      </c>
      <c r="E1147" t="str">
        <f>ROUNDUP(B1147,3)&amp;"-"&amp;ROUNDUP(C1147,3)</f>
        <v>336416.818-3062075.409</v>
      </c>
      <c r="F1147" t="str">
        <f>E1147&amp;"-"&amp;D1147</f>
        <v>336416.818-3062075.409-IM1</v>
      </c>
      <c r="G1147">
        <f t="shared" si="59"/>
        <v>6061</v>
      </c>
      <c r="H1147" t="e">
        <f>VLOOKUP(G1147,#REF!,1,0)</f>
        <v>#REF!</v>
      </c>
      <c r="I1147" t="str">
        <f t="shared" si="61"/>
        <v>336416.8171IM1</v>
      </c>
      <c r="J1147" t="str">
        <f t="shared" si="62"/>
        <v>3062075.4086IM1</v>
      </c>
      <c r="K1147">
        <f t="shared" si="60"/>
        <v>6061</v>
      </c>
    </row>
    <row r="1148" spans="1:11" x14ac:dyDescent="0.25">
      <c r="A1148">
        <v>6062</v>
      </c>
      <c r="B1148">
        <v>336424.8026</v>
      </c>
      <c r="C1148">
        <v>3062060.3692999999</v>
      </c>
      <c r="D1148" t="s">
        <v>268</v>
      </c>
      <c r="E1148" t="str">
        <f>ROUNDUP(B1148,3)&amp;"-"&amp;ROUNDUP(C1148,3)</f>
        <v>336424.803-3062060.37</v>
      </c>
      <c r="F1148" t="str">
        <f>E1148&amp;"-"&amp;D1148</f>
        <v>336424.803-3062060.37-IM1</v>
      </c>
      <c r="G1148">
        <f t="shared" si="59"/>
        <v>6062</v>
      </c>
      <c r="H1148" t="e">
        <f>VLOOKUP(G1148,#REF!,1,0)</f>
        <v>#REF!</v>
      </c>
      <c r="I1148" t="str">
        <f t="shared" si="61"/>
        <v>336424.8026IM1</v>
      </c>
      <c r="J1148" t="str">
        <f t="shared" si="62"/>
        <v>3062060.3693IM1</v>
      </c>
      <c r="K1148">
        <f t="shared" si="60"/>
        <v>6062</v>
      </c>
    </row>
    <row r="1149" spans="1:11" x14ac:dyDescent="0.25">
      <c r="A1149">
        <v>6063</v>
      </c>
      <c r="B1149">
        <v>336423.44890000002</v>
      </c>
      <c r="C1149">
        <v>3062027.3563000001</v>
      </c>
      <c r="D1149" t="s">
        <v>268</v>
      </c>
      <c r="E1149" t="str">
        <f>ROUNDUP(B1149,3)&amp;"-"&amp;ROUNDUP(C1149,3)</f>
        <v>336423.449-3062027.357</v>
      </c>
      <c r="F1149" t="str">
        <f>E1149&amp;"-"&amp;D1149</f>
        <v>336423.449-3062027.357-IM1</v>
      </c>
      <c r="G1149">
        <f t="shared" si="59"/>
        <v>6063</v>
      </c>
      <c r="H1149" t="e">
        <f>VLOOKUP(G1149,#REF!,1,0)</f>
        <v>#REF!</v>
      </c>
      <c r="I1149" t="str">
        <f t="shared" si="61"/>
        <v>336423.4489IM1</v>
      </c>
      <c r="J1149" t="str">
        <f t="shared" si="62"/>
        <v>3062027.3563IM1</v>
      </c>
      <c r="K1149">
        <f t="shared" si="60"/>
        <v>6063</v>
      </c>
    </row>
    <row r="1150" spans="1:11" x14ac:dyDescent="0.25">
      <c r="A1150">
        <v>6064</v>
      </c>
      <c r="B1150">
        <v>336385.14740000002</v>
      </c>
      <c r="C1150">
        <v>3061986.6954999999</v>
      </c>
      <c r="D1150" t="s">
        <v>268</v>
      </c>
      <c r="E1150" t="str">
        <f>ROUNDUP(B1150,3)&amp;"-"&amp;ROUNDUP(C1150,3)</f>
        <v>336385.148-3061986.696</v>
      </c>
      <c r="F1150" t="str">
        <f>E1150&amp;"-"&amp;D1150</f>
        <v>336385.148-3061986.696-IM1</v>
      </c>
      <c r="G1150">
        <f t="shared" si="59"/>
        <v>6064</v>
      </c>
      <c r="H1150" t="e">
        <f>VLOOKUP(G1150,#REF!,1,0)</f>
        <v>#REF!</v>
      </c>
      <c r="I1150" t="str">
        <f t="shared" si="61"/>
        <v>336385.1474IM1</v>
      </c>
      <c r="J1150" t="str">
        <f t="shared" si="62"/>
        <v>3061986.6955IM1</v>
      </c>
      <c r="K1150">
        <f t="shared" si="60"/>
        <v>6064</v>
      </c>
    </row>
    <row r="1151" spans="1:11" x14ac:dyDescent="0.25">
      <c r="A1151">
        <v>6065</v>
      </c>
      <c r="B1151">
        <v>336361.11479999998</v>
      </c>
      <c r="C1151">
        <v>3061958.5122000002</v>
      </c>
      <c r="D1151" t="s">
        <v>268</v>
      </c>
      <c r="E1151" t="str">
        <f>ROUNDUP(B1151,3)&amp;"-"&amp;ROUNDUP(C1151,3)</f>
        <v>336361.115-3061958.513</v>
      </c>
      <c r="F1151" t="str">
        <f>E1151&amp;"-"&amp;D1151</f>
        <v>336361.115-3061958.513-IM1</v>
      </c>
      <c r="G1151">
        <f t="shared" si="59"/>
        <v>6065</v>
      </c>
      <c r="H1151" t="e">
        <f>VLOOKUP(G1151,#REF!,1,0)</f>
        <v>#REF!</v>
      </c>
      <c r="I1151" t="str">
        <f t="shared" si="61"/>
        <v>336361.1148IM1</v>
      </c>
      <c r="J1151" t="str">
        <f t="shared" si="62"/>
        <v>3061958.5122IM1</v>
      </c>
      <c r="K1151">
        <f t="shared" si="60"/>
        <v>6065</v>
      </c>
    </row>
    <row r="1152" spans="1:11" x14ac:dyDescent="0.25">
      <c r="A1152">
        <v>6066</v>
      </c>
      <c r="B1152">
        <v>336337.29300000001</v>
      </c>
      <c r="C1152">
        <v>3061931.6542000002</v>
      </c>
      <c r="D1152" t="s">
        <v>268</v>
      </c>
      <c r="E1152" t="str">
        <f>ROUNDUP(B1152,3)&amp;"-"&amp;ROUNDUP(C1152,3)</f>
        <v>336337.293-3061931.655</v>
      </c>
      <c r="F1152" t="str">
        <f>E1152&amp;"-"&amp;D1152</f>
        <v>336337.293-3061931.655-IM1</v>
      </c>
      <c r="G1152">
        <f t="shared" si="59"/>
        <v>6066</v>
      </c>
      <c r="H1152" t="e">
        <f>VLOOKUP(G1152,#REF!,1,0)</f>
        <v>#REF!</v>
      </c>
      <c r="I1152" t="str">
        <f t="shared" si="61"/>
        <v>336337.293IM1</v>
      </c>
      <c r="J1152" t="str">
        <f t="shared" si="62"/>
        <v>3061931.6542IM1</v>
      </c>
      <c r="K1152">
        <f t="shared" si="60"/>
        <v>6066</v>
      </c>
    </row>
    <row r="1153" spans="1:11" x14ac:dyDescent="0.25">
      <c r="A1153">
        <v>6067</v>
      </c>
      <c r="B1153">
        <v>336295.87349999999</v>
      </c>
      <c r="C1153">
        <v>3061884.9558999999</v>
      </c>
      <c r="D1153" t="s">
        <v>268</v>
      </c>
      <c r="E1153" t="str">
        <f>ROUNDUP(B1153,3)&amp;"-"&amp;ROUNDUP(C1153,3)</f>
        <v>336295.874-3061884.956</v>
      </c>
      <c r="F1153" t="str">
        <f>E1153&amp;"-"&amp;D1153</f>
        <v>336295.874-3061884.956-IM1</v>
      </c>
      <c r="G1153">
        <f t="shared" si="59"/>
        <v>6067</v>
      </c>
      <c r="H1153" t="e">
        <f>VLOOKUP(G1153,#REF!,1,0)</f>
        <v>#REF!</v>
      </c>
      <c r="I1153" t="str">
        <f t="shared" si="61"/>
        <v>336295.8735IM1</v>
      </c>
      <c r="J1153" t="str">
        <f t="shared" si="62"/>
        <v>3061884.9559IM1</v>
      </c>
      <c r="K1153">
        <f t="shared" si="60"/>
        <v>6067</v>
      </c>
    </row>
    <row r="1154" spans="1:11" x14ac:dyDescent="0.25">
      <c r="A1154">
        <v>6068</v>
      </c>
      <c r="B1154">
        <v>336205.89449999999</v>
      </c>
      <c r="C1154">
        <v>3061827.1603000001</v>
      </c>
      <c r="D1154" t="s">
        <v>268</v>
      </c>
      <c r="E1154" t="str">
        <f>ROUNDUP(B1154,3)&amp;"-"&amp;ROUNDUP(C1154,3)</f>
        <v>336205.895-3061827.161</v>
      </c>
      <c r="F1154" t="str">
        <f>E1154&amp;"-"&amp;D1154</f>
        <v>336205.895-3061827.161-IM1</v>
      </c>
      <c r="G1154">
        <f t="shared" si="59"/>
        <v>6068</v>
      </c>
      <c r="H1154" t="e">
        <f>VLOOKUP(G1154,#REF!,1,0)</f>
        <v>#REF!</v>
      </c>
      <c r="I1154" t="str">
        <f t="shared" si="61"/>
        <v>336205.8945IM1</v>
      </c>
      <c r="J1154" t="str">
        <f t="shared" si="62"/>
        <v>3061827.1603IM1</v>
      </c>
      <c r="K1154">
        <f t="shared" si="60"/>
        <v>6068</v>
      </c>
    </row>
    <row r="1155" spans="1:11" x14ac:dyDescent="0.25">
      <c r="A1155">
        <v>6069</v>
      </c>
      <c r="B1155">
        <v>336204.10379999998</v>
      </c>
      <c r="C1155">
        <v>3061826.0101000001</v>
      </c>
      <c r="D1155" t="s">
        <v>268</v>
      </c>
      <c r="E1155" t="str">
        <f>ROUNDUP(B1155,3)&amp;"-"&amp;ROUNDUP(C1155,3)</f>
        <v>336204.104-3061826.011</v>
      </c>
      <c r="F1155" t="str">
        <f>E1155&amp;"-"&amp;D1155</f>
        <v>336204.104-3061826.011-IM1</v>
      </c>
      <c r="G1155">
        <f t="shared" ref="G1155:G1218" si="63">A1155</f>
        <v>6069</v>
      </c>
      <c r="H1155" t="e">
        <f>VLOOKUP(G1155,#REF!,1,0)</f>
        <v>#REF!</v>
      </c>
      <c r="I1155" t="str">
        <f t="shared" si="61"/>
        <v>336204.1038IM1</v>
      </c>
      <c r="J1155" t="str">
        <f t="shared" si="62"/>
        <v>3061826.0101IM1</v>
      </c>
      <c r="K1155">
        <f t="shared" ref="K1155:K1218" si="64">G1155</f>
        <v>6069</v>
      </c>
    </row>
    <row r="1156" spans="1:11" x14ac:dyDescent="0.25">
      <c r="A1156">
        <v>6070</v>
      </c>
      <c r="B1156">
        <v>336089.99430000002</v>
      </c>
      <c r="C1156">
        <v>3062938.6908</v>
      </c>
      <c r="D1156" t="s">
        <v>268</v>
      </c>
      <c r="E1156" t="str">
        <f>ROUNDUP(B1156,3)&amp;"-"&amp;ROUNDUP(C1156,3)</f>
        <v>336089.995-3062938.691</v>
      </c>
      <c r="F1156" t="str">
        <f>E1156&amp;"-"&amp;D1156</f>
        <v>336089.995-3062938.691-IM1</v>
      </c>
      <c r="G1156">
        <f t="shared" si="63"/>
        <v>6070</v>
      </c>
      <c r="H1156" t="e">
        <f>VLOOKUP(G1156,#REF!,1,0)</f>
        <v>#REF!</v>
      </c>
      <c r="I1156" t="str">
        <f t="shared" si="61"/>
        <v>336089.9943IM1</v>
      </c>
      <c r="J1156" t="str">
        <f t="shared" si="62"/>
        <v>3062938.6908IM1</v>
      </c>
      <c r="K1156">
        <f t="shared" si="64"/>
        <v>6070</v>
      </c>
    </row>
    <row r="1157" spans="1:11" x14ac:dyDescent="0.25">
      <c r="A1157">
        <v>6071</v>
      </c>
      <c r="B1157">
        <v>336069.68040000001</v>
      </c>
      <c r="C1157">
        <v>3062951.0427999999</v>
      </c>
      <c r="D1157" t="s">
        <v>268</v>
      </c>
      <c r="E1157" t="str">
        <f>ROUNDUP(B1157,3)&amp;"-"&amp;ROUNDUP(C1157,3)</f>
        <v>336069.681-3062951.043</v>
      </c>
      <c r="F1157" t="str">
        <f>E1157&amp;"-"&amp;D1157</f>
        <v>336069.681-3062951.043-IM1</v>
      </c>
      <c r="G1157">
        <f t="shared" si="63"/>
        <v>6071</v>
      </c>
      <c r="H1157" t="e">
        <f>VLOOKUP(G1157,#REF!,1,0)</f>
        <v>#REF!</v>
      </c>
      <c r="I1157" t="str">
        <f t="shared" si="61"/>
        <v>336069.6804IM1</v>
      </c>
      <c r="J1157" t="str">
        <f t="shared" si="62"/>
        <v>3062951.0428IM1</v>
      </c>
      <c r="K1157">
        <f t="shared" si="64"/>
        <v>6071</v>
      </c>
    </row>
    <row r="1158" spans="1:11" x14ac:dyDescent="0.25">
      <c r="A1158">
        <v>6072</v>
      </c>
      <c r="B1158">
        <v>336062.23430000001</v>
      </c>
      <c r="C1158">
        <v>3062954.9282999998</v>
      </c>
      <c r="D1158" t="s">
        <v>268</v>
      </c>
      <c r="E1158" t="str">
        <f>ROUNDUP(B1158,3)&amp;"-"&amp;ROUNDUP(C1158,3)</f>
        <v>336062.235-3062954.929</v>
      </c>
      <c r="F1158" t="str">
        <f>E1158&amp;"-"&amp;D1158</f>
        <v>336062.235-3062954.929-IM1</v>
      </c>
      <c r="G1158">
        <f t="shared" si="63"/>
        <v>6072</v>
      </c>
      <c r="H1158" t="e">
        <f>VLOOKUP(G1158,#REF!,1,0)</f>
        <v>#REF!</v>
      </c>
      <c r="I1158" t="str">
        <f t="shared" si="61"/>
        <v>336062.2343IM1</v>
      </c>
      <c r="J1158" t="str">
        <f t="shared" si="62"/>
        <v>3062954.9283IM1</v>
      </c>
      <c r="K1158">
        <f t="shared" si="64"/>
        <v>6072</v>
      </c>
    </row>
    <row r="1159" spans="1:11" x14ac:dyDescent="0.25">
      <c r="A1159">
        <v>6073</v>
      </c>
      <c r="B1159">
        <v>336050.21480000002</v>
      </c>
      <c r="C1159">
        <v>3062961.2004999998</v>
      </c>
      <c r="D1159" t="s">
        <v>268</v>
      </c>
      <c r="E1159" t="str">
        <f>ROUNDUP(B1159,3)&amp;"-"&amp;ROUNDUP(C1159,3)</f>
        <v>336050.215-3062961.201</v>
      </c>
      <c r="F1159" t="str">
        <f>E1159&amp;"-"&amp;D1159</f>
        <v>336050.215-3062961.201-IM1</v>
      </c>
      <c r="G1159">
        <f t="shared" si="63"/>
        <v>6073</v>
      </c>
      <c r="H1159" t="e">
        <f>VLOOKUP(G1159,#REF!,1,0)</f>
        <v>#REF!</v>
      </c>
      <c r="I1159" t="str">
        <f t="shared" si="61"/>
        <v>336050.2148IM1</v>
      </c>
      <c r="J1159" t="str">
        <f t="shared" si="62"/>
        <v>3062961.2005IM1</v>
      </c>
      <c r="K1159">
        <f t="shared" si="64"/>
        <v>6073</v>
      </c>
    </row>
    <row r="1160" spans="1:11" x14ac:dyDescent="0.25">
      <c r="A1160">
        <v>6074</v>
      </c>
      <c r="B1160">
        <v>336100.9057</v>
      </c>
      <c r="C1160">
        <v>3061769.1965000001</v>
      </c>
      <c r="D1160" t="s">
        <v>268</v>
      </c>
      <c r="E1160" t="str">
        <f>ROUNDUP(B1160,3)&amp;"-"&amp;ROUNDUP(C1160,3)</f>
        <v>336100.906-3061769.197</v>
      </c>
      <c r="F1160" t="str">
        <f>E1160&amp;"-"&amp;D1160</f>
        <v>336100.906-3061769.197-IM1</v>
      </c>
      <c r="G1160">
        <f t="shared" si="63"/>
        <v>6074</v>
      </c>
      <c r="H1160" t="e">
        <f>VLOOKUP(G1160,#REF!,1,0)</f>
        <v>#REF!</v>
      </c>
      <c r="I1160" t="str">
        <f t="shared" si="61"/>
        <v>336100.9057IM1</v>
      </c>
      <c r="J1160" t="str">
        <f t="shared" si="62"/>
        <v>3061769.1965IM1</v>
      </c>
      <c r="K1160">
        <f t="shared" si="64"/>
        <v>6074</v>
      </c>
    </row>
    <row r="1161" spans="1:11" x14ac:dyDescent="0.25">
      <c r="A1161">
        <v>6075</v>
      </c>
      <c r="B1161">
        <v>335989.3358</v>
      </c>
      <c r="C1161">
        <v>3061703.2237</v>
      </c>
      <c r="D1161" t="s">
        <v>268</v>
      </c>
      <c r="E1161" t="str">
        <f>ROUNDUP(B1161,3)&amp;"-"&amp;ROUNDUP(C1161,3)</f>
        <v>335989.336-3061703.224</v>
      </c>
      <c r="F1161" t="str">
        <f>E1161&amp;"-"&amp;D1161</f>
        <v>335989.336-3061703.224-IM1</v>
      </c>
      <c r="G1161">
        <f t="shared" si="63"/>
        <v>6075</v>
      </c>
      <c r="H1161" t="e">
        <f>VLOOKUP(G1161,#REF!,1,0)</f>
        <v>#REF!</v>
      </c>
      <c r="I1161" t="str">
        <f t="shared" si="61"/>
        <v>335989.3358IM1</v>
      </c>
      <c r="J1161" t="str">
        <f t="shared" si="62"/>
        <v>3061703.2237IM1</v>
      </c>
      <c r="K1161">
        <f t="shared" si="64"/>
        <v>6075</v>
      </c>
    </row>
    <row r="1162" spans="1:11" x14ac:dyDescent="0.25">
      <c r="A1162">
        <v>6076</v>
      </c>
      <c r="B1162">
        <v>335915.53249999997</v>
      </c>
      <c r="C1162">
        <v>3061661.2316999999</v>
      </c>
      <c r="D1162" t="s">
        <v>268</v>
      </c>
      <c r="E1162" t="str">
        <f>ROUNDUP(B1162,3)&amp;"-"&amp;ROUNDUP(C1162,3)</f>
        <v>335915.533-3061661.232</v>
      </c>
      <c r="F1162" t="str">
        <f>E1162&amp;"-"&amp;D1162</f>
        <v>335915.533-3061661.232-IM1</v>
      </c>
      <c r="G1162">
        <f t="shared" si="63"/>
        <v>6076</v>
      </c>
      <c r="H1162" t="e">
        <f>VLOOKUP(G1162,#REF!,1,0)</f>
        <v>#REF!</v>
      </c>
      <c r="I1162" t="str">
        <f t="shared" si="61"/>
        <v>335915.5325IM1</v>
      </c>
      <c r="J1162" t="str">
        <f t="shared" si="62"/>
        <v>3061661.2317IM1</v>
      </c>
      <c r="K1162">
        <f t="shared" si="64"/>
        <v>6076</v>
      </c>
    </row>
    <row r="1163" spans="1:11" x14ac:dyDescent="0.25">
      <c r="A1163">
        <v>6077</v>
      </c>
      <c r="B1163">
        <v>335827.23430000001</v>
      </c>
      <c r="C1163">
        <v>3061606.9918</v>
      </c>
      <c r="D1163" t="s">
        <v>268</v>
      </c>
      <c r="E1163" t="str">
        <f>ROUNDUP(B1163,3)&amp;"-"&amp;ROUNDUP(C1163,3)</f>
        <v>335827.235-3061606.992</v>
      </c>
      <c r="F1163" t="str">
        <f>E1163&amp;"-"&amp;D1163</f>
        <v>335827.235-3061606.992-IM1</v>
      </c>
      <c r="G1163">
        <f t="shared" si="63"/>
        <v>6077</v>
      </c>
      <c r="H1163" t="e">
        <f>VLOOKUP(G1163,#REF!,1,0)</f>
        <v>#REF!</v>
      </c>
      <c r="I1163" t="str">
        <f t="shared" si="61"/>
        <v>335827.2343IM1</v>
      </c>
      <c r="J1163" t="str">
        <f t="shared" si="62"/>
        <v>3061606.9918IM1</v>
      </c>
      <c r="K1163">
        <f t="shared" si="64"/>
        <v>6077</v>
      </c>
    </row>
    <row r="1164" spans="1:11" x14ac:dyDescent="0.25">
      <c r="A1164">
        <v>6078</v>
      </c>
      <c r="B1164">
        <v>335718.5282</v>
      </c>
      <c r="C1164">
        <v>3061540.5839999998</v>
      </c>
      <c r="D1164" t="s">
        <v>268</v>
      </c>
      <c r="E1164" t="str">
        <f>ROUNDUP(B1164,3)&amp;"-"&amp;ROUNDUP(C1164,3)</f>
        <v>335718.529-3061540.584</v>
      </c>
      <c r="F1164" t="str">
        <f>E1164&amp;"-"&amp;D1164</f>
        <v>335718.529-3061540.584-IM1</v>
      </c>
      <c r="G1164">
        <f t="shared" si="63"/>
        <v>6078</v>
      </c>
      <c r="H1164" t="e">
        <f>VLOOKUP(G1164,#REF!,1,0)</f>
        <v>#REF!</v>
      </c>
      <c r="I1164" t="str">
        <f t="shared" si="61"/>
        <v>335718.5282IM1</v>
      </c>
      <c r="J1164" t="str">
        <f t="shared" si="62"/>
        <v>3061540.584IM1</v>
      </c>
      <c r="K1164">
        <f t="shared" si="64"/>
        <v>6078</v>
      </c>
    </row>
    <row r="1165" spans="1:11" x14ac:dyDescent="0.25">
      <c r="A1165">
        <v>6079</v>
      </c>
      <c r="B1165">
        <v>335651.88400000002</v>
      </c>
      <c r="C1165">
        <v>3061498.4909999999</v>
      </c>
      <c r="D1165" t="s">
        <v>268</v>
      </c>
      <c r="E1165" t="str">
        <f>ROUNDUP(B1165,3)&amp;"-"&amp;ROUNDUP(C1165,3)</f>
        <v>335651.884-3061498.491</v>
      </c>
      <c r="F1165" t="str">
        <f>E1165&amp;"-"&amp;D1165</f>
        <v>335651.884-3061498.491-IM1</v>
      </c>
      <c r="G1165">
        <f t="shared" si="63"/>
        <v>6079</v>
      </c>
      <c r="H1165" t="e">
        <f>VLOOKUP(G1165,#REF!,1,0)</f>
        <v>#REF!</v>
      </c>
      <c r="I1165" t="str">
        <f t="shared" si="61"/>
        <v>335651.884IM1</v>
      </c>
      <c r="J1165" t="str">
        <f t="shared" si="62"/>
        <v>3061498.491IM1</v>
      </c>
      <c r="K1165">
        <f t="shared" si="64"/>
        <v>6079</v>
      </c>
    </row>
    <row r="1166" spans="1:11" x14ac:dyDescent="0.25">
      <c r="A1166">
        <v>6080</v>
      </c>
      <c r="B1166">
        <v>335615.06660000002</v>
      </c>
      <c r="C1166">
        <v>3061475.2371</v>
      </c>
      <c r="D1166" t="s">
        <v>268</v>
      </c>
      <c r="E1166" t="str">
        <f>ROUNDUP(B1166,3)&amp;"-"&amp;ROUNDUP(C1166,3)</f>
        <v>335615.067-3061475.238</v>
      </c>
      <c r="F1166" t="str">
        <f>E1166&amp;"-"&amp;D1166</f>
        <v>335615.067-3061475.238-IM1</v>
      </c>
      <c r="G1166">
        <f t="shared" si="63"/>
        <v>6080</v>
      </c>
      <c r="H1166" t="e">
        <f>VLOOKUP(G1166,#REF!,1,0)</f>
        <v>#REF!</v>
      </c>
      <c r="I1166" t="str">
        <f t="shared" si="61"/>
        <v>335615.0666IM1</v>
      </c>
      <c r="J1166" t="str">
        <f t="shared" si="62"/>
        <v>3061475.2371IM1</v>
      </c>
      <c r="K1166">
        <f t="shared" si="64"/>
        <v>6080</v>
      </c>
    </row>
    <row r="1167" spans="1:11" x14ac:dyDescent="0.25">
      <c r="A1167">
        <v>6081</v>
      </c>
      <c r="B1167">
        <v>335565.80829999998</v>
      </c>
      <c r="C1167">
        <v>3061432.0096</v>
      </c>
      <c r="D1167" t="s">
        <v>268</v>
      </c>
      <c r="E1167" t="str">
        <f>ROUNDUP(B1167,3)&amp;"-"&amp;ROUNDUP(C1167,3)</f>
        <v>335565.809-3061432.01</v>
      </c>
      <c r="F1167" t="str">
        <f>E1167&amp;"-"&amp;D1167</f>
        <v>335565.809-3061432.01-IM1</v>
      </c>
      <c r="G1167">
        <f t="shared" si="63"/>
        <v>6081</v>
      </c>
      <c r="H1167" t="e">
        <f>VLOOKUP(G1167,#REF!,1,0)</f>
        <v>#REF!</v>
      </c>
      <c r="I1167" t="str">
        <f t="shared" si="61"/>
        <v>335565.8083IM1</v>
      </c>
      <c r="J1167" t="str">
        <f t="shared" si="62"/>
        <v>3061432.0096IM1</v>
      </c>
      <c r="K1167">
        <f t="shared" si="64"/>
        <v>6081</v>
      </c>
    </row>
    <row r="1168" spans="1:11" x14ac:dyDescent="0.25">
      <c r="A1168">
        <v>6082</v>
      </c>
      <c r="B1168">
        <v>335523.31089999998</v>
      </c>
      <c r="C1168">
        <v>3061384.1658000001</v>
      </c>
      <c r="D1168" t="s">
        <v>268</v>
      </c>
      <c r="E1168" t="str">
        <f>ROUNDUP(B1168,3)&amp;"-"&amp;ROUNDUP(C1168,3)</f>
        <v>335523.311-3061384.166</v>
      </c>
      <c r="F1168" t="str">
        <f>E1168&amp;"-"&amp;D1168</f>
        <v>335523.311-3061384.166-IM1</v>
      </c>
      <c r="G1168">
        <f t="shared" si="63"/>
        <v>6082</v>
      </c>
      <c r="H1168" t="e">
        <f>VLOOKUP(G1168,#REF!,1,0)</f>
        <v>#REF!</v>
      </c>
      <c r="I1168" t="str">
        <f t="shared" si="61"/>
        <v>335523.3109IM1</v>
      </c>
      <c r="J1168" t="str">
        <f t="shared" si="62"/>
        <v>3061384.1658IM1</v>
      </c>
      <c r="K1168">
        <f t="shared" si="64"/>
        <v>6082</v>
      </c>
    </row>
    <row r="1169" spans="1:11" x14ac:dyDescent="0.25">
      <c r="A1169">
        <v>6083</v>
      </c>
      <c r="B1169">
        <v>335483.26400000002</v>
      </c>
      <c r="C1169">
        <v>3061403.6658000001</v>
      </c>
      <c r="D1169" t="s">
        <v>268</v>
      </c>
      <c r="E1169" t="str">
        <f>ROUNDUP(B1169,3)&amp;"-"&amp;ROUNDUP(C1169,3)</f>
        <v>335483.264-3061403.666</v>
      </c>
      <c r="F1169" t="str">
        <f>E1169&amp;"-"&amp;D1169</f>
        <v>335483.264-3061403.666-IM1</v>
      </c>
      <c r="G1169">
        <f t="shared" si="63"/>
        <v>6083</v>
      </c>
      <c r="H1169" t="e">
        <f>VLOOKUP(G1169,#REF!,1,0)</f>
        <v>#REF!</v>
      </c>
      <c r="I1169" t="str">
        <f t="shared" si="61"/>
        <v>335483.264IM1</v>
      </c>
      <c r="J1169" t="str">
        <f t="shared" si="62"/>
        <v>3061403.6658IM1</v>
      </c>
      <c r="K1169">
        <f t="shared" si="64"/>
        <v>6083</v>
      </c>
    </row>
    <row r="1170" spans="1:11" x14ac:dyDescent="0.25">
      <c r="A1170">
        <v>6084</v>
      </c>
      <c r="B1170" s="5">
        <v>336323.55200000003</v>
      </c>
      <c r="C1170" s="5">
        <v>3061916.1609999998</v>
      </c>
      <c r="D1170" t="s">
        <v>268</v>
      </c>
      <c r="E1170" t="str">
        <f>ROUNDUP(B1170,3)&amp;"-"&amp;ROUNDUP(C1170,3)</f>
        <v>336323.552-3061916.161</v>
      </c>
      <c r="F1170" t="str">
        <f>E1170&amp;"-"&amp;D1170</f>
        <v>336323.552-3061916.161-IM1</v>
      </c>
      <c r="G1170">
        <f t="shared" si="63"/>
        <v>6084</v>
      </c>
      <c r="H1170" t="e">
        <f>VLOOKUP(G1170,#REF!,1,0)</f>
        <v>#REF!</v>
      </c>
      <c r="I1170" t="str">
        <f t="shared" si="61"/>
        <v>336323.552IM1</v>
      </c>
      <c r="J1170" t="str">
        <f t="shared" si="62"/>
        <v>3061916.161IM1</v>
      </c>
      <c r="K1170">
        <f t="shared" si="64"/>
        <v>6084</v>
      </c>
    </row>
    <row r="1171" spans="1:11" x14ac:dyDescent="0.25">
      <c r="A1171">
        <v>6085</v>
      </c>
      <c r="B1171">
        <v>336420.62209999998</v>
      </c>
      <c r="C1171">
        <v>3061908.4668999999</v>
      </c>
      <c r="D1171" t="s">
        <v>268</v>
      </c>
      <c r="E1171" t="str">
        <f>ROUNDUP(B1171,3)&amp;"-"&amp;ROUNDUP(C1171,3)</f>
        <v>336420.623-3061908.467</v>
      </c>
      <c r="F1171" t="str">
        <f>E1171&amp;"-"&amp;D1171</f>
        <v>336420.623-3061908.467-IM1</v>
      </c>
      <c r="G1171">
        <f t="shared" si="63"/>
        <v>6085</v>
      </c>
      <c r="H1171" t="e">
        <f>VLOOKUP(G1171,#REF!,1,0)</f>
        <v>#REF!</v>
      </c>
      <c r="I1171" t="str">
        <f t="shared" si="61"/>
        <v>336420.6221IM1</v>
      </c>
      <c r="J1171" t="str">
        <f t="shared" si="62"/>
        <v>3061908.4669IM1</v>
      </c>
      <c r="K1171">
        <f t="shared" si="64"/>
        <v>6085</v>
      </c>
    </row>
    <row r="1172" spans="1:11" x14ac:dyDescent="0.25">
      <c r="A1172">
        <v>6086</v>
      </c>
      <c r="B1172">
        <v>336456.1557</v>
      </c>
      <c r="C1172">
        <v>3061905.6505999998</v>
      </c>
      <c r="D1172" t="s">
        <v>268</v>
      </c>
      <c r="E1172" t="str">
        <f>ROUNDUP(B1172,3)&amp;"-"&amp;ROUNDUP(C1172,3)</f>
        <v>336456.156-3061905.651</v>
      </c>
      <c r="F1172" t="str">
        <f>E1172&amp;"-"&amp;D1172</f>
        <v>336456.156-3061905.651-IM1</v>
      </c>
      <c r="G1172">
        <f t="shared" si="63"/>
        <v>6086</v>
      </c>
      <c r="H1172" t="e">
        <f>VLOOKUP(G1172,#REF!,1,0)</f>
        <v>#REF!</v>
      </c>
      <c r="I1172" t="str">
        <f t="shared" si="61"/>
        <v>336456.1557IM1</v>
      </c>
      <c r="J1172" t="str">
        <f t="shared" si="62"/>
        <v>3061905.6506IM1</v>
      </c>
      <c r="K1172">
        <f t="shared" si="64"/>
        <v>6086</v>
      </c>
    </row>
    <row r="1173" spans="1:11" x14ac:dyDescent="0.25">
      <c r="A1173">
        <v>6087</v>
      </c>
      <c r="B1173">
        <v>336539.59509999998</v>
      </c>
      <c r="C1173">
        <v>3061886.4297000002</v>
      </c>
      <c r="D1173" t="s">
        <v>268</v>
      </c>
      <c r="E1173" t="str">
        <f>ROUNDUP(B1173,3)&amp;"-"&amp;ROUNDUP(C1173,3)</f>
        <v>336539.596-3061886.43</v>
      </c>
      <c r="F1173" t="str">
        <f>E1173&amp;"-"&amp;D1173</f>
        <v>336539.596-3061886.43-IM1</v>
      </c>
      <c r="G1173">
        <f t="shared" si="63"/>
        <v>6087</v>
      </c>
      <c r="H1173" t="e">
        <f>VLOOKUP(G1173,#REF!,1,0)</f>
        <v>#REF!</v>
      </c>
      <c r="I1173" t="str">
        <f t="shared" si="61"/>
        <v>336539.5951IM1</v>
      </c>
      <c r="J1173" t="str">
        <f t="shared" si="62"/>
        <v>3061886.4297IM1</v>
      </c>
      <c r="K1173">
        <f t="shared" si="64"/>
        <v>6087</v>
      </c>
    </row>
    <row r="1174" spans="1:11" x14ac:dyDescent="0.25">
      <c r="A1174">
        <v>6088</v>
      </c>
      <c r="B1174">
        <v>336551.92070000002</v>
      </c>
      <c r="C1174">
        <v>3061880.2357999999</v>
      </c>
      <c r="D1174" t="s">
        <v>268</v>
      </c>
      <c r="E1174" t="str">
        <f>ROUNDUP(B1174,3)&amp;"-"&amp;ROUNDUP(C1174,3)</f>
        <v>336551.921-3061880.236</v>
      </c>
      <c r="F1174" t="str">
        <f>E1174&amp;"-"&amp;D1174</f>
        <v>336551.921-3061880.236-IM1</v>
      </c>
      <c r="G1174">
        <f t="shared" si="63"/>
        <v>6088</v>
      </c>
      <c r="H1174" t="e">
        <f>VLOOKUP(G1174,#REF!,1,0)</f>
        <v>#REF!</v>
      </c>
      <c r="I1174" t="str">
        <f t="shared" si="61"/>
        <v>336551.9207IM1</v>
      </c>
      <c r="J1174" t="str">
        <f t="shared" si="62"/>
        <v>3061880.2358IM1</v>
      </c>
      <c r="K1174">
        <f t="shared" si="64"/>
        <v>6088</v>
      </c>
    </row>
    <row r="1175" spans="1:11" x14ac:dyDescent="0.25">
      <c r="A1175">
        <v>6089</v>
      </c>
      <c r="B1175">
        <v>336617.30979999999</v>
      </c>
      <c r="C1175">
        <v>3061847.3766999999</v>
      </c>
      <c r="D1175" t="s">
        <v>268</v>
      </c>
      <c r="E1175" t="str">
        <f>ROUNDUP(B1175,3)&amp;"-"&amp;ROUNDUP(C1175,3)</f>
        <v>336617.31-3061847.377</v>
      </c>
      <c r="F1175" t="str">
        <f>E1175&amp;"-"&amp;D1175</f>
        <v>336617.31-3061847.377-IM1</v>
      </c>
      <c r="G1175">
        <f t="shared" si="63"/>
        <v>6089</v>
      </c>
      <c r="H1175" t="e">
        <f>VLOOKUP(G1175,#REF!,1,0)</f>
        <v>#REF!</v>
      </c>
      <c r="I1175" t="str">
        <f t="shared" si="61"/>
        <v>336617.3098IM1</v>
      </c>
      <c r="J1175" t="str">
        <f t="shared" si="62"/>
        <v>3061847.3767IM1</v>
      </c>
      <c r="K1175">
        <f t="shared" si="64"/>
        <v>6089</v>
      </c>
    </row>
    <row r="1176" spans="1:11" x14ac:dyDescent="0.25">
      <c r="A1176">
        <v>6090</v>
      </c>
      <c r="B1176">
        <v>336639.50290000002</v>
      </c>
      <c r="C1176">
        <v>3061835.1549</v>
      </c>
      <c r="D1176" t="s">
        <v>268</v>
      </c>
      <c r="E1176" t="str">
        <f>ROUNDUP(B1176,3)&amp;"-"&amp;ROUNDUP(C1176,3)</f>
        <v>336639.503-3061835.155</v>
      </c>
      <c r="F1176" t="str">
        <f>E1176&amp;"-"&amp;D1176</f>
        <v>336639.503-3061835.155-IM1</v>
      </c>
      <c r="G1176">
        <f t="shared" si="63"/>
        <v>6090</v>
      </c>
      <c r="H1176" t="e">
        <f>VLOOKUP(G1176,#REF!,1,0)</f>
        <v>#REF!</v>
      </c>
      <c r="I1176" t="str">
        <f t="shared" si="61"/>
        <v>336639.5029IM1</v>
      </c>
      <c r="J1176" t="str">
        <f t="shared" si="62"/>
        <v>3061835.1549IM1</v>
      </c>
      <c r="K1176">
        <f t="shared" si="64"/>
        <v>6090</v>
      </c>
    </row>
    <row r="1177" spans="1:11" x14ac:dyDescent="0.25">
      <c r="A1177">
        <v>6091</v>
      </c>
      <c r="B1177">
        <v>336804.70079999999</v>
      </c>
      <c r="C1177">
        <v>3061744.1823</v>
      </c>
      <c r="D1177" t="s">
        <v>268</v>
      </c>
      <c r="E1177" t="str">
        <f>ROUNDUP(B1177,3)&amp;"-"&amp;ROUNDUP(C1177,3)</f>
        <v>336804.701-3061744.183</v>
      </c>
      <c r="F1177" t="str">
        <f>E1177&amp;"-"&amp;D1177</f>
        <v>336804.701-3061744.183-IM1</v>
      </c>
      <c r="G1177">
        <f t="shared" si="63"/>
        <v>6091</v>
      </c>
      <c r="H1177" t="e">
        <f>VLOOKUP(G1177,#REF!,1,0)</f>
        <v>#REF!</v>
      </c>
      <c r="I1177" t="str">
        <f t="shared" si="61"/>
        <v>336804.7008IM1</v>
      </c>
      <c r="J1177" t="str">
        <f t="shared" si="62"/>
        <v>3061744.1823IM1</v>
      </c>
      <c r="K1177">
        <f t="shared" si="64"/>
        <v>6091</v>
      </c>
    </row>
    <row r="1178" spans="1:11" x14ac:dyDescent="0.25">
      <c r="A1178">
        <v>6092</v>
      </c>
      <c r="B1178">
        <v>336875.81939999998</v>
      </c>
      <c r="C1178">
        <v>3061688.0244</v>
      </c>
      <c r="D1178" t="s">
        <v>268</v>
      </c>
      <c r="E1178" t="str">
        <f>ROUNDUP(B1178,3)&amp;"-"&amp;ROUNDUP(C1178,3)</f>
        <v>336875.82-3061688.025</v>
      </c>
      <c r="F1178" t="str">
        <f>E1178&amp;"-"&amp;D1178</f>
        <v>336875.82-3061688.025-IM1</v>
      </c>
      <c r="G1178">
        <f t="shared" si="63"/>
        <v>6092</v>
      </c>
      <c r="H1178" t="e">
        <f>VLOOKUP(G1178,#REF!,1,0)</f>
        <v>#REF!</v>
      </c>
      <c r="I1178" t="str">
        <f t="shared" si="61"/>
        <v>336875.8194IM1</v>
      </c>
      <c r="J1178" t="str">
        <f t="shared" si="62"/>
        <v>3061688.0244IM1</v>
      </c>
      <c r="K1178">
        <f t="shared" si="64"/>
        <v>6092</v>
      </c>
    </row>
    <row r="1179" spans="1:11" x14ac:dyDescent="0.25">
      <c r="A1179">
        <v>6093</v>
      </c>
      <c r="B1179">
        <v>336926.11469999998</v>
      </c>
      <c r="C1179">
        <v>3061639.3857</v>
      </c>
      <c r="D1179" t="s">
        <v>268</v>
      </c>
      <c r="E1179" t="str">
        <f>ROUNDUP(B1179,3)&amp;"-"&amp;ROUNDUP(C1179,3)</f>
        <v>336926.115-3061639.386</v>
      </c>
      <c r="F1179" t="str">
        <f>E1179&amp;"-"&amp;D1179</f>
        <v>336926.115-3061639.386-IM1</v>
      </c>
      <c r="G1179">
        <f t="shared" si="63"/>
        <v>6093</v>
      </c>
      <c r="H1179" t="e">
        <f>VLOOKUP(G1179,#REF!,1,0)</f>
        <v>#REF!</v>
      </c>
      <c r="I1179" t="str">
        <f t="shared" si="61"/>
        <v>336926.1147IM1</v>
      </c>
      <c r="J1179" t="str">
        <f t="shared" si="62"/>
        <v>3061639.3857IM1</v>
      </c>
      <c r="K1179">
        <f t="shared" si="64"/>
        <v>6093</v>
      </c>
    </row>
    <row r="1180" spans="1:11" x14ac:dyDescent="0.25">
      <c r="A1180">
        <v>6094</v>
      </c>
      <c r="B1180">
        <v>336972.73550000001</v>
      </c>
      <c r="C1180">
        <v>3061588.0813000002</v>
      </c>
      <c r="D1180" t="s">
        <v>268</v>
      </c>
      <c r="E1180" t="str">
        <f>ROUNDUP(B1180,3)&amp;"-"&amp;ROUNDUP(C1180,3)</f>
        <v>336972.736-3061588.082</v>
      </c>
      <c r="F1180" t="str">
        <f>E1180&amp;"-"&amp;D1180</f>
        <v>336972.736-3061588.082-IM1</v>
      </c>
      <c r="G1180">
        <f t="shared" si="63"/>
        <v>6094</v>
      </c>
      <c r="H1180" t="e">
        <f>VLOOKUP(G1180,#REF!,1,0)</f>
        <v>#REF!</v>
      </c>
      <c r="I1180" t="str">
        <f t="shared" si="61"/>
        <v>336972.7355IM1</v>
      </c>
      <c r="J1180" t="str">
        <f t="shared" si="62"/>
        <v>3061588.0813IM1</v>
      </c>
      <c r="K1180">
        <f t="shared" si="64"/>
        <v>6094</v>
      </c>
    </row>
    <row r="1181" spans="1:11" x14ac:dyDescent="0.25">
      <c r="A1181">
        <v>6095</v>
      </c>
      <c r="B1181">
        <v>337057.70610000001</v>
      </c>
      <c r="C1181">
        <v>3061547.1231999998</v>
      </c>
      <c r="D1181" t="s">
        <v>268</v>
      </c>
      <c r="E1181" t="str">
        <f>ROUNDUP(B1181,3)&amp;"-"&amp;ROUNDUP(C1181,3)</f>
        <v>337057.707-3061547.124</v>
      </c>
      <c r="F1181" t="str">
        <f>E1181&amp;"-"&amp;D1181</f>
        <v>337057.707-3061547.124-IM1</v>
      </c>
      <c r="G1181">
        <f t="shared" si="63"/>
        <v>6095</v>
      </c>
      <c r="H1181" t="e">
        <f>VLOOKUP(G1181,#REF!,1,0)</f>
        <v>#REF!</v>
      </c>
      <c r="I1181" t="str">
        <f t="shared" si="61"/>
        <v>337057.7061IM1</v>
      </c>
      <c r="J1181" t="str">
        <f t="shared" si="62"/>
        <v>3061547.1232IM1</v>
      </c>
      <c r="K1181">
        <f t="shared" si="64"/>
        <v>6095</v>
      </c>
    </row>
    <row r="1182" spans="1:11" x14ac:dyDescent="0.25">
      <c r="A1182">
        <v>6096</v>
      </c>
      <c r="B1182">
        <v>337147.54389999999</v>
      </c>
      <c r="C1182">
        <v>3061495.9191000001</v>
      </c>
      <c r="D1182" t="s">
        <v>268</v>
      </c>
      <c r="E1182" t="str">
        <f>ROUNDUP(B1182,3)&amp;"-"&amp;ROUNDUP(C1182,3)</f>
        <v>337147.544-3061495.92</v>
      </c>
      <c r="F1182" t="str">
        <f>E1182&amp;"-"&amp;D1182</f>
        <v>337147.544-3061495.92-IM1</v>
      </c>
      <c r="G1182">
        <f t="shared" si="63"/>
        <v>6096</v>
      </c>
      <c r="H1182" t="e">
        <f>VLOOKUP(G1182,#REF!,1,0)</f>
        <v>#REF!</v>
      </c>
      <c r="I1182" t="str">
        <f t="shared" si="61"/>
        <v>337147.5439IM1</v>
      </c>
      <c r="J1182" t="str">
        <f t="shared" si="62"/>
        <v>3061495.9191IM1</v>
      </c>
      <c r="K1182">
        <f t="shared" si="64"/>
        <v>6096</v>
      </c>
    </row>
    <row r="1183" spans="1:11" x14ac:dyDescent="0.25">
      <c r="A1183">
        <v>6097</v>
      </c>
      <c r="B1183">
        <v>337221.84230000002</v>
      </c>
      <c r="C1183">
        <v>3061473.2048999998</v>
      </c>
      <c r="D1183" t="s">
        <v>268</v>
      </c>
      <c r="E1183" t="str">
        <f>ROUNDUP(B1183,3)&amp;"-"&amp;ROUNDUP(C1183,3)</f>
        <v>337221.843-3061473.205</v>
      </c>
      <c r="F1183" t="str">
        <f>E1183&amp;"-"&amp;D1183</f>
        <v>337221.843-3061473.205-IM1</v>
      </c>
      <c r="G1183">
        <f t="shared" si="63"/>
        <v>6097</v>
      </c>
      <c r="H1183" t="e">
        <f>VLOOKUP(G1183,#REF!,1,0)</f>
        <v>#REF!</v>
      </c>
      <c r="I1183" t="str">
        <f t="shared" si="61"/>
        <v>337221.8423IM1</v>
      </c>
      <c r="J1183" t="str">
        <f t="shared" si="62"/>
        <v>3061473.2049IM1</v>
      </c>
      <c r="K1183">
        <f t="shared" si="64"/>
        <v>6097</v>
      </c>
    </row>
    <row r="1184" spans="1:11" x14ac:dyDescent="0.25">
      <c r="A1184">
        <v>6098</v>
      </c>
      <c r="B1184">
        <v>337338.1409</v>
      </c>
      <c r="C1184">
        <v>3061461.6943999999</v>
      </c>
      <c r="D1184" t="s">
        <v>268</v>
      </c>
      <c r="E1184" t="str">
        <f>ROUNDUP(B1184,3)&amp;"-"&amp;ROUNDUP(C1184,3)</f>
        <v>337338.141-3061461.695</v>
      </c>
      <c r="F1184" t="str">
        <f>E1184&amp;"-"&amp;D1184</f>
        <v>337338.141-3061461.695-IM1</v>
      </c>
      <c r="G1184">
        <f t="shared" si="63"/>
        <v>6098</v>
      </c>
      <c r="H1184" t="e">
        <f>VLOOKUP(G1184,#REF!,1,0)</f>
        <v>#REF!</v>
      </c>
      <c r="I1184" t="str">
        <f t="shared" si="61"/>
        <v>337338.1409IM1</v>
      </c>
      <c r="J1184" t="str">
        <f t="shared" si="62"/>
        <v>3061461.6944IM1</v>
      </c>
      <c r="K1184">
        <f t="shared" si="64"/>
        <v>6098</v>
      </c>
    </row>
    <row r="1185" spans="1:11" x14ac:dyDescent="0.25">
      <c r="A1185">
        <v>6099</v>
      </c>
      <c r="B1185">
        <v>337383.62209999998</v>
      </c>
      <c r="C1185">
        <v>3061461.0865000002</v>
      </c>
      <c r="D1185" t="s">
        <v>268</v>
      </c>
      <c r="E1185" t="str">
        <f>ROUNDUP(B1185,3)&amp;"-"&amp;ROUNDUP(C1185,3)</f>
        <v>337383.623-3061461.087</v>
      </c>
      <c r="F1185" t="str">
        <f>E1185&amp;"-"&amp;D1185</f>
        <v>337383.623-3061461.087-IM1</v>
      </c>
      <c r="G1185">
        <f t="shared" si="63"/>
        <v>6099</v>
      </c>
      <c r="H1185" t="e">
        <f>VLOOKUP(G1185,#REF!,1,0)</f>
        <v>#REF!</v>
      </c>
      <c r="I1185" t="str">
        <f t="shared" si="61"/>
        <v>337383.6221IM1</v>
      </c>
      <c r="J1185" t="str">
        <f t="shared" si="62"/>
        <v>3061461.0865IM1</v>
      </c>
      <c r="K1185">
        <f t="shared" si="64"/>
        <v>6099</v>
      </c>
    </row>
    <row r="1186" spans="1:11" x14ac:dyDescent="0.25">
      <c r="A1186">
        <v>6100</v>
      </c>
      <c r="B1186">
        <v>337439.12119999999</v>
      </c>
      <c r="C1186">
        <v>3061461.2497999999</v>
      </c>
      <c r="D1186" t="s">
        <v>268</v>
      </c>
      <c r="E1186" t="str">
        <f>ROUNDUP(B1186,3)&amp;"-"&amp;ROUNDUP(C1186,3)</f>
        <v>337439.122-3061461.25</v>
      </c>
      <c r="F1186" t="str">
        <f>E1186&amp;"-"&amp;D1186</f>
        <v>337439.122-3061461.25-IM1</v>
      </c>
      <c r="G1186">
        <f t="shared" si="63"/>
        <v>6100</v>
      </c>
      <c r="H1186" t="e">
        <f>VLOOKUP(G1186,#REF!,1,0)</f>
        <v>#REF!</v>
      </c>
      <c r="I1186" t="str">
        <f t="shared" si="61"/>
        <v>337439.1212IM1</v>
      </c>
      <c r="J1186" t="str">
        <f t="shared" si="62"/>
        <v>3061461.2498IM1</v>
      </c>
      <c r="K1186">
        <f t="shared" si="64"/>
        <v>6100</v>
      </c>
    </row>
    <row r="1187" spans="1:11" x14ac:dyDescent="0.25">
      <c r="A1187">
        <v>6101</v>
      </c>
      <c r="B1187">
        <v>337506.60239999997</v>
      </c>
      <c r="C1187">
        <v>3061473.0183999999</v>
      </c>
      <c r="D1187" t="s">
        <v>268</v>
      </c>
      <c r="E1187" t="str">
        <f>ROUNDUP(B1187,3)&amp;"-"&amp;ROUNDUP(C1187,3)</f>
        <v>337506.603-3061473.019</v>
      </c>
      <c r="F1187" t="str">
        <f>E1187&amp;"-"&amp;D1187</f>
        <v>337506.603-3061473.019-IM1</v>
      </c>
      <c r="G1187">
        <f t="shared" si="63"/>
        <v>6101</v>
      </c>
      <c r="H1187" t="e">
        <f>VLOOKUP(G1187,#REF!,1,0)</f>
        <v>#REF!</v>
      </c>
      <c r="I1187" t="str">
        <f t="shared" si="61"/>
        <v>337506.6024IM1</v>
      </c>
      <c r="J1187" t="str">
        <f t="shared" si="62"/>
        <v>3061473.0184IM1</v>
      </c>
      <c r="K1187">
        <f t="shared" si="64"/>
        <v>6101</v>
      </c>
    </row>
    <row r="1188" spans="1:11" x14ac:dyDescent="0.25">
      <c r="A1188">
        <v>6102</v>
      </c>
      <c r="B1188">
        <v>337555.8077</v>
      </c>
      <c r="C1188">
        <v>3061450.7244000002</v>
      </c>
      <c r="D1188" t="s">
        <v>268</v>
      </c>
      <c r="E1188" t="str">
        <f>ROUNDUP(B1188,3)&amp;"-"&amp;ROUNDUP(C1188,3)</f>
        <v>337555.808-3061450.725</v>
      </c>
      <c r="F1188" t="str">
        <f>E1188&amp;"-"&amp;D1188</f>
        <v>337555.808-3061450.725-IM1</v>
      </c>
      <c r="G1188">
        <f t="shared" si="63"/>
        <v>6102</v>
      </c>
      <c r="H1188" t="e">
        <f>VLOOKUP(G1188,#REF!,1,0)</f>
        <v>#REF!</v>
      </c>
      <c r="I1188" t="str">
        <f t="shared" si="61"/>
        <v>337555.8077IM1</v>
      </c>
      <c r="J1188" t="str">
        <f t="shared" si="62"/>
        <v>3061450.7244IM1</v>
      </c>
      <c r="K1188">
        <f t="shared" si="64"/>
        <v>6102</v>
      </c>
    </row>
    <row r="1189" spans="1:11" x14ac:dyDescent="0.25">
      <c r="A1189">
        <v>6103</v>
      </c>
      <c r="B1189">
        <v>337566.28710000002</v>
      </c>
      <c r="C1189">
        <v>3061445.9764</v>
      </c>
      <c r="D1189" t="s">
        <v>268</v>
      </c>
      <c r="E1189" t="str">
        <f>ROUNDUP(B1189,3)&amp;"-"&amp;ROUNDUP(C1189,3)</f>
        <v>337566.288-3061445.977</v>
      </c>
      <c r="F1189" t="str">
        <f>E1189&amp;"-"&amp;D1189</f>
        <v>337566.288-3061445.977-IM1</v>
      </c>
      <c r="G1189">
        <f t="shared" si="63"/>
        <v>6103</v>
      </c>
      <c r="H1189" t="e">
        <f>VLOOKUP(G1189,#REF!,1,0)</f>
        <v>#REF!</v>
      </c>
      <c r="I1189" t="str">
        <f t="shared" si="61"/>
        <v>337566.2871IM1</v>
      </c>
      <c r="J1189" t="str">
        <f t="shared" si="62"/>
        <v>3061445.9764IM1</v>
      </c>
      <c r="K1189">
        <f t="shared" si="64"/>
        <v>6103</v>
      </c>
    </row>
    <row r="1190" spans="1:11" x14ac:dyDescent="0.25">
      <c r="A1190">
        <v>6104</v>
      </c>
      <c r="B1190">
        <v>337573.60369999998</v>
      </c>
      <c r="C1190">
        <v>3061499.9523999998</v>
      </c>
      <c r="D1190" t="s">
        <v>268</v>
      </c>
      <c r="E1190" t="str">
        <f>ROUNDUP(B1190,3)&amp;"-"&amp;ROUNDUP(C1190,3)</f>
        <v>337573.604-3061499.953</v>
      </c>
      <c r="F1190" t="str">
        <f>E1190&amp;"-"&amp;D1190</f>
        <v>337573.604-3061499.953-IM1</v>
      </c>
      <c r="G1190">
        <f t="shared" si="63"/>
        <v>6104</v>
      </c>
      <c r="H1190" t="e">
        <f>VLOOKUP(G1190,#REF!,1,0)</f>
        <v>#REF!</v>
      </c>
      <c r="I1190" t="str">
        <f t="shared" si="61"/>
        <v>337573.6037IM1</v>
      </c>
      <c r="J1190" t="str">
        <f t="shared" si="62"/>
        <v>3061499.9524IM1</v>
      </c>
      <c r="K1190">
        <f t="shared" si="64"/>
        <v>6104</v>
      </c>
    </row>
    <row r="1191" spans="1:11" x14ac:dyDescent="0.25">
      <c r="A1191">
        <v>6105</v>
      </c>
      <c r="B1191">
        <v>337649.9755</v>
      </c>
      <c r="C1191">
        <v>3061496.2181000002</v>
      </c>
      <c r="D1191" t="s">
        <v>268</v>
      </c>
      <c r="E1191" t="str">
        <f>ROUNDUP(B1191,3)&amp;"-"&amp;ROUNDUP(C1191,3)</f>
        <v>337649.976-3061496.219</v>
      </c>
      <c r="F1191" t="str">
        <f>E1191&amp;"-"&amp;D1191</f>
        <v>337649.976-3061496.219-IM1</v>
      </c>
      <c r="G1191">
        <f t="shared" si="63"/>
        <v>6105</v>
      </c>
      <c r="H1191" t="e">
        <f>VLOOKUP(G1191,#REF!,1,0)</f>
        <v>#REF!</v>
      </c>
      <c r="I1191" t="str">
        <f t="shared" si="61"/>
        <v>337649.9755IM1</v>
      </c>
      <c r="J1191" t="str">
        <f t="shared" si="62"/>
        <v>3061496.2181IM1</v>
      </c>
      <c r="K1191">
        <f t="shared" si="64"/>
        <v>6105</v>
      </c>
    </row>
    <row r="1192" spans="1:11" x14ac:dyDescent="0.25">
      <c r="A1192">
        <v>6106</v>
      </c>
      <c r="B1192">
        <v>337718.9497</v>
      </c>
      <c r="C1192">
        <v>3061483.5329999998</v>
      </c>
      <c r="D1192" t="s">
        <v>268</v>
      </c>
      <c r="E1192" t="str">
        <f>ROUNDUP(B1192,3)&amp;"-"&amp;ROUNDUP(C1192,3)</f>
        <v>337718.95-3061483.533</v>
      </c>
      <c r="F1192" t="str">
        <f>E1192&amp;"-"&amp;D1192</f>
        <v>337718.95-3061483.533-IM1</v>
      </c>
      <c r="G1192">
        <f t="shared" si="63"/>
        <v>6106</v>
      </c>
      <c r="H1192" t="e">
        <f>VLOOKUP(G1192,#REF!,1,0)</f>
        <v>#REF!</v>
      </c>
      <c r="I1192" t="str">
        <f t="shared" ref="I1192:I1255" si="65">B1192&amp;D1192</f>
        <v>337718.9497IM1</v>
      </c>
      <c r="J1192" t="str">
        <f t="shared" ref="J1192:J1255" si="66">C1192&amp;D1192</f>
        <v>3061483.533IM1</v>
      </c>
      <c r="K1192">
        <f t="shared" si="64"/>
        <v>6106</v>
      </c>
    </row>
    <row r="1193" spans="1:11" x14ac:dyDescent="0.25">
      <c r="A1193">
        <v>6107</v>
      </c>
      <c r="B1193">
        <v>337780.647</v>
      </c>
      <c r="C1193">
        <v>3061470.9452</v>
      </c>
      <c r="D1193" t="s">
        <v>268</v>
      </c>
      <c r="E1193" t="str">
        <f>ROUNDUP(B1193,3)&amp;"-"&amp;ROUNDUP(C1193,3)</f>
        <v>337780.647-3061470.946</v>
      </c>
      <c r="F1193" t="str">
        <f>E1193&amp;"-"&amp;D1193</f>
        <v>337780.647-3061470.946-IM1</v>
      </c>
      <c r="G1193">
        <f t="shared" si="63"/>
        <v>6107</v>
      </c>
      <c r="H1193" t="e">
        <f>VLOOKUP(G1193,#REF!,1,0)</f>
        <v>#REF!</v>
      </c>
      <c r="I1193" t="str">
        <f t="shared" si="65"/>
        <v>337780.647IM1</v>
      </c>
      <c r="J1193" t="str">
        <f t="shared" si="66"/>
        <v>3061470.9452IM1</v>
      </c>
      <c r="K1193">
        <f t="shared" si="64"/>
        <v>6107</v>
      </c>
    </row>
    <row r="1194" spans="1:11" x14ac:dyDescent="0.25">
      <c r="A1194">
        <v>6108</v>
      </c>
      <c r="B1194">
        <v>337865.63959999999</v>
      </c>
      <c r="C1194">
        <v>3061499.6771999998</v>
      </c>
      <c r="D1194" t="s">
        <v>268</v>
      </c>
      <c r="E1194" t="str">
        <f>ROUNDUP(B1194,3)&amp;"-"&amp;ROUNDUP(C1194,3)</f>
        <v>337865.64-3061499.678</v>
      </c>
      <c r="F1194" t="str">
        <f>E1194&amp;"-"&amp;D1194</f>
        <v>337865.64-3061499.678-IM1</v>
      </c>
      <c r="G1194">
        <f t="shared" si="63"/>
        <v>6108</v>
      </c>
      <c r="H1194" t="e">
        <f>VLOOKUP(G1194,#REF!,1,0)</f>
        <v>#REF!</v>
      </c>
      <c r="I1194" t="str">
        <f t="shared" si="65"/>
        <v>337865.6396IM1</v>
      </c>
      <c r="J1194" t="str">
        <f t="shared" si="66"/>
        <v>3061499.6772IM1</v>
      </c>
      <c r="K1194">
        <f t="shared" si="64"/>
        <v>6108</v>
      </c>
    </row>
    <row r="1195" spans="1:11" x14ac:dyDescent="0.25">
      <c r="A1195">
        <v>6109</v>
      </c>
      <c r="B1195">
        <v>337949.91509999998</v>
      </c>
      <c r="C1195">
        <v>3061542.8991</v>
      </c>
      <c r="D1195" t="s">
        <v>268</v>
      </c>
      <c r="E1195" t="str">
        <f>ROUNDUP(B1195,3)&amp;"-"&amp;ROUNDUP(C1195,3)</f>
        <v>337949.916-3061542.9</v>
      </c>
      <c r="F1195" t="str">
        <f>E1195&amp;"-"&amp;D1195</f>
        <v>337949.916-3061542.9-IM1</v>
      </c>
      <c r="G1195">
        <f t="shared" si="63"/>
        <v>6109</v>
      </c>
      <c r="H1195" t="e">
        <f>VLOOKUP(G1195,#REF!,1,0)</f>
        <v>#REF!</v>
      </c>
      <c r="I1195" t="str">
        <f t="shared" si="65"/>
        <v>337949.9151IM1</v>
      </c>
      <c r="J1195" t="str">
        <f t="shared" si="66"/>
        <v>3061542.8991IM1</v>
      </c>
      <c r="K1195">
        <f t="shared" si="64"/>
        <v>6109</v>
      </c>
    </row>
    <row r="1196" spans="1:11" x14ac:dyDescent="0.25">
      <c r="A1196">
        <v>6110</v>
      </c>
      <c r="B1196">
        <v>336108.67090000003</v>
      </c>
      <c r="C1196">
        <v>3061773.7883000001</v>
      </c>
      <c r="D1196" t="s">
        <v>268</v>
      </c>
      <c r="E1196" t="str">
        <f>ROUNDUP(B1196,3)&amp;"-"&amp;ROUNDUP(C1196,3)</f>
        <v>336108.671-3061773.789</v>
      </c>
      <c r="F1196" t="str">
        <f>E1196&amp;"-"&amp;D1196</f>
        <v>336108.671-3061773.789-IM1</v>
      </c>
      <c r="G1196">
        <f t="shared" si="63"/>
        <v>6110</v>
      </c>
      <c r="H1196" t="e">
        <f>VLOOKUP(G1196,#REF!,1,0)</f>
        <v>#REF!</v>
      </c>
      <c r="I1196" t="str">
        <f t="shared" si="65"/>
        <v>336108.6709IM1</v>
      </c>
      <c r="J1196" t="str">
        <f t="shared" si="66"/>
        <v>3061773.7883IM1</v>
      </c>
      <c r="K1196">
        <f t="shared" si="64"/>
        <v>6110</v>
      </c>
    </row>
    <row r="1197" spans="1:11" x14ac:dyDescent="0.25">
      <c r="A1197">
        <v>6111</v>
      </c>
      <c r="B1197">
        <v>336144.63419999997</v>
      </c>
      <c r="C1197">
        <v>3061758.9372</v>
      </c>
      <c r="D1197" t="s">
        <v>268</v>
      </c>
      <c r="E1197" t="str">
        <f>ROUNDUP(B1197,3)&amp;"-"&amp;ROUNDUP(C1197,3)</f>
        <v>336144.635-3061758.938</v>
      </c>
      <c r="F1197" t="str">
        <f>E1197&amp;"-"&amp;D1197</f>
        <v>336144.635-3061758.938-IM1</v>
      </c>
      <c r="G1197">
        <f t="shared" si="63"/>
        <v>6111</v>
      </c>
      <c r="H1197" t="e">
        <f>VLOOKUP(G1197,#REF!,1,0)</f>
        <v>#REF!</v>
      </c>
      <c r="I1197" t="str">
        <f t="shared" si="65"/>
        <v>336144.6342IM1</v>
      </c>
      <c r="J1197" t="str">
        <f t="shared" si="66"/>
        <v>3061758.9372IM1</v>
      </c>
      <c r="K1197">
        <f t="shared" si="64"/>
        <v>6111</v>
      </c>
    </row>
    <row r="1198" spans="1:11" x14ac:dyDescent="0.25">
      <c r="A1198">
        <v>6112</v>
      </c>
      <c r="B1198">
        <v>336203.5515</v>
      </c>
      <c r="C1198">
        <v>3061742.7590000001</v>
      </c>
      <c r="D1198" t="s">
        <v>268</v>
      </c>
      <c r="E1198" t="str">
        <f>ROUNDUP(B1198,3)&amp;"-"&amp;ROUNDUP(C1198,3)</f>
        <v>336203.552-3061742.759</v>
      </c>
      <c r="F1198" t="str">
        <f>E1198&amp;"-"&amp;D1198</f>
        <v>336203.552-3061742.759-IM1</v>
      </c>
      <c r="G1198">
        <f t="shared" si="63"/>
        <v>6112</v>
      </c>
      <c r="H1198" t="e">
        <f>VLOOKUP(G1198,#REF!,1,0)</f>
        <v>#REF!</v>
      </c>
      <c r="I1198" t="str">
        <f t="shared" si="65"/>
        <v>336203.5515IM1</v>
      </c>
      <c r="J1198" t="str">
        <f t="shared" si="66"/>
        <v>3061742.759IM1</v>
      </c>
      <c r="K1198">
        <f t="shared" si="64"/>
        <v>6112</v>
      </c>
    </row>
    <row r="1199" spans="1:11" x14ac:dyDescent="0.25">
      <c r="A1199">
        <v>6113</v>
      </c>
      <c r="B1199">
        <v>336230.41330000001</v>
      </c>
      <c r="C1199">
        <v>3061710.7228000001</v>
      </c>
      <c r="D1199" t="s">
        <v>268</v>
      </c>
      <c r="E1199" t="str">
        <f>ROUNDUP(B1199,3)&amp;"-"&amp;ROUNDUP(C1199,3)</f>
        <v>336230.414-3061710.723</v>
      </c>
      <c r="F1199" t="str">
        <f>E1199&amp;"-"&amp;D1199</f>
        <v>336230.414-3061710.723-IM1</v>
      </c>
      <c r="G1199">
        <f t="shared" si="63"/>
        <v>6113</v>
      </c>
      <c r="H1199" t="e">
        <f>VLOOKUP(G1199,#REF!,1,0)</f>
        <v>#REF!</v>
      </c>
      <c r="I1199" t="str">
        <f t="shared" si="65"/>
        <v>336230.4133IM1</v>
      </c>
      <c r="J1199" t="str">
        <f t="shared" si="66"/>
        <v>3061710.7228IM1</v>
      </c>
      <c r="K1199">
        <f t="shared" si="64"/>
        <v>6113</v>
      </c>
    </row>
    <row r="1200" spans="1:11" x14ac:dyDescent="0.25">
      <c r="A1200">
        <v>6114</v>
      </c>
      <c r="B1200">
        <v>336272.7022</v>
      </c>
      <c r="C1200">
        <v>3061675.7639000001</v>
      </c>
      <c r="D1200" t="s">
        <v>268</v>
      </c>
      <c r="E1200" t="str">
        <f>ROUNDUP(B1200,3)&amp;"-"&amp;ROUNDUP(C1200,3)</f>
        <v>336272.703-3061675.764</v>
      </c>
      <c r="F1200" t="str">
        <f>E1200&amp;"-"&amp;D1200</f>
        <v>336272.703-3061675.764-IM1</v>
      </c>
      <c r="G1200">
        <f t="shared" si="63"/>
        <v>6114</v>
      </c>
      <c r="H1200" t="e">
        <f>VLOOKUP(G1200,#REF!,1,0)</f>
        <v>#REF!</v>
      </c>
      <c r="I1200" t="str">
        <f t="shared" si="65"/>
        <v>336272.7022IM1</v>
      </c>
      <c r="J1200" t="str">
        <f t="shared" si="66"/>
        <v>3061675.7639IM1</v>
      </c>
      <c r="K1200">
        <f t="shared" si="64"/>
        <v>6114</v>
      </c>
    </row>
    <row r="1201" spans="1:11" x14ac:dyDescent="0.25">
      <c r="A1201">
        <v>6115</v>
      </c>
      <c r="B1201">
        <v>336321.39510000002</v>
      </c>
      <c r="C1201">
        <v>3061643.4339000001</v>
      </c>
      <c r="D1201" t="s">
        <v>268</v>
      </c>
      <c r="E1201" t="str">
        <f>ROUNDUP(B1201,3)&amp;"-"&amp;ROUNDUP(C1201,3)</f>
        <v>336321.396-3061643.434</v>
      </c>
      <c r="F1201" t="str">
        <f>E1201&amp;"-"&amp;D1201</f>
        <v>336321.396-3061643.434-IM1</v>
      </c>
      <c r="G1201">
        <f t="shared" si="63"/>
        <v>6115</v>
      </c>
      <c r="H1201" t="e">
        <f>VLOOKUP(G1201,#REF!,1,0)</f>
        <v>#REF!</v>
      </c>
      <c r="I1201" t="str">
        <f t="shared" si="65"/>
        <v>336321.3951IM1</v>
      </c>
      <c r="J1201" t="str">
        <f t="shared" si="66"/>
        <v>3061643.4339IM1</v>
      </c>
      <c r="K1201">
        <f t="shared" si="64"/>
        <v>6115</v>
      </c>
    </row>
    <row r="1202" spans="1:11" x14ac:dyDescent="0.25">
      <c r="A1202">
        <v>6116</v>
      </c>
      <c r="B1202">
        <v>336330.19910000003</v>
      </c>
      <c r="C1202">
        <v>3061621.5956000001</v>
      </c>
      <c r="D1202" t="s">
        <v>268</v>
      </c>
      <c r="E1202" t="str">
        <f>ROUNDUP(B1202,3)&amp;"-"&amp;ROUNDUP(C1202,3)</f>
        <v>336330.2-3061621.596</v>
      </c>
      <c r="F1202" t="str">
        <f>E1202&amp;"-"&amp;D1202</f>
        <v>336330.2-3061621.596-IM1</v>
      </c>
      <c r="G1202">
        <f t="shared" si="63"/>
        <v>6116</v>
      </c>
      <c r="H1202" t="e">
        <f>VLOOKUP(G1202,#REF!,1,0)</f>
        <v>#REF!</v>
      </c>
      <c r="I1202" t="str">
        <f t="shared" si="65"/>
        <v>336330.1991IM1</v>
      </c>
      <c r="J1202" t="str">
        <f t="shared" si="66"/>
        <v>3061621.5956IM1</v>
      </c>
      <c r="K1202">
        <f t="shared" si="64"/>
        <v>6116</v>
      </c>
    </row>
    <row r="1203" spans="1:11" x14ac:dyDescent="0.25">
      <c r="A1203">
        <v>6117</v>
      </c>
      <c r="B1203">
        <v>336354.96519999998</v>
      </c>
      <c r="C1203">
        <v>3061621.2625000002</v>
      </c>
      <c r="D1203" t="s">
        <v>268</v>
      </c>
      <c r="E1203" t="str">
        <f>ROUNDUP(B1203,3)&amp;"-"&amp;ROUNDUP(C1203,3)</f>
        <v>336354.966-3061621.263</v>
      </c>
      <c r="F1203" t="str">
        <f>E1203&amp;"-"&amp;D1203</f>
        <v>336354.966-3061621.263-IM1</v>
      </c>
      <c r="G1203">
        <f t="shared" si="63"/>
        <v>6117</v>
      </c>
      <c r="H1203" t="e">
        <f>VLOOKUP(G1203,#REF!,1,0)</f>
        <v>#REF!</v>
      </c>
      <c r="I1203" t="str">
        <f t="shared" si="65"/>
        <v>336354.9652IM1</v>
      </c>
      <c r="J1203" t="str">
        <f t="shared" si="66"/>
        <v>3061621.2625IM1</v>
      </c>
      <c r="K1203">
        <f t="shared" si="64"/>
        <v>6117</v>
      </c>
    </row>
    <row r="1204" spans="1:11" x14ac:dyDescent="0.25">
      <c r="A1204">
        <v>6118</v>
      </c>
      <c r="B1204">
        <v>336377.49910000002</v>
      </c>
      <c r="C1204">
        <v>3061620.9594000001</v>
      </c>
      <c r="D1204" t="s">
        <v>268</v>
      </c>
      <c r="E1204" t="str">
        <f>ROUNDUP(B1204,3)&amp;"-"&amp;ROUNDUP(C1204,3)</f>
        <v>336377.5-3061620.96</v>
      </c>
      <c r="F1204" t="str">
        <f>E1204&amp;"-"&amp;D1204</f>
        <v>336377.5-3061620.96-IM1</v>
      </c>
      <c r="G1204">
        <f t="shared" si="63"/>
        <v>6118</v>
      </c>
      <c r="H1204" t="e">
        <f>VLOOKUP(G1204,#REF!,1,0)</f>
        <v>#REF!</v>
      </c>
      <c r="I1204" t="str">
        <f t="shared" si="65"/>
        <v>336377.4991IM1</v>
      </c>
      <c r="J1204" t="str">
        <f t="shared" si="66"/>
        <v>3061620.9594IM1</v>
      </c>
      <c r="K1204">
        <f t="shared" si="64"/>
        <v>6118</v>
      </c>
    </row>
    <row r="1205" spans="1:11" x14ac:dyDescent="0.25">
      <c r="A1205">
        <v>6119</v>
      </c>
      <c r="B1205">
        <v>336394.45319999999</v>
      </c>
      <c r="C1205">
        <v>3061596.2965000002</v>
      </c>
      <c r="D1205" t="s">
        <v>268</v>
      </c>
      <c r="E1205" t="str">
        <f>ROUNDUP(B1205,3)&amp;"-"&amp;ROUNDUP(C1205,3)</f>
        <v>336394.454-3061596.297</v>
      </c>
      <c r="F1205" t="str">
        <f>E1205&amp;"-"&amp;D1205</f>
        <v>336394.454-3061596.297-IM1</v>
      </c>
      <c r="G1205">
        <f t="shared" si="63"/>
        <v>6119</v>
      </c>
      <c r="H1205" t="e">
        <f>VLOOKUP(G1205,#REF!,1,0)</f>
        <v>#REF!</v>
      </c>
      <c r="I1205" t="str">
        <f t="shared" si="65"/>
        <v>336394.4532IM1</v>
      </c>
      <c r="J1205" t="str">
        <f t="shared" si="66"/>
        <v>3061596.2965IM1</v>
      </c>
      <c r="K1205">
        <f t="shared" si="64"/>
        <v>6119</v>
      </c>
    </row>
    <row r="1206" spans="1:11" x14ac:dyDescent="0.25">
      <c r="A1206">
        <v>6120</v>
      </c>
      <c r="B1206">
        <v>336439.86109999998</v>
      </c>
      <c r="C1206">
        <v>3061590.2560000001</v>
      </c>
      <c r="D1206" t="s">
        <v>268</v>
      </c>
      <c r="E1206" t="str">
        <f>ROUNDUP(B1206,3)&amp;"-"&amp;ROUNDUP(C1206,3)</f>
        <v>336439.862-3061590.256</v>
      </c>
      <c r="F1206" t="str">
        <f>E1206&amp;"-"&amp;D1206</f>
        <v>336439.862-3061590.256-IM1</v>
      </c>
      <c r="G1206">
        <f t="shared" si="63"/>
        <v>6120</v>
      </c>
      <c r="H1206" t="e">
        <f>VLOOKUP(G1206,#REF!,1,0)</f>
        <v>#REF!</v>
      </c>
      <c r="I1206" t="str">
        <f t="shared" si="65"/>
        <v>336439.8611IM1</v>
      </c>
      <c r="J1206" t="str">
        <f t="shared" si="66"/>
        <v>3061590.256IM1</v>
      </c>
      <c r="K1206">
        <f t="shared" si="64"/>
        <v>6120</v>
      </c>
    </row>
    <row r="1207" spans="1:11" x14ac:dyDescent="0.25">
      <c r="A1207">
        <v>6121</v>
      </c>
      <c r="B1207">
        <v>336446.10509999999</v>
      </c>
      <c r="C1207">
        <v>3061906.4471999998</v>
      </c>
      <c r="D1207" t="s">
        <v>268</v>
      </c>
      <c r="E1207" t="str">
        <f>ROUNDUP(B1207,3)&amp;"-"&amp;ROUNDUP(C1207,3)</f>
        <v>336446.106-3061906.448</v>
      </c>
      <c r="F1207" t="str">
        <f>E1207&amp;"-"&amp;D1207</f>
        <v>336446.106-3061906.448-IM1</v>
      </c>
      <c r="G1207">
        <f t="shared" si="63"/>
        <v>6121</v>
      </c>
      <c r="H1207" t="e">
        <f>VLOOKUP(G1207,#REF!,1,0)</f>
        <v>#REF!</v>
      </c>
      <c r="I1207" t="str">
        <f t="shared" si="65"/>
        <v>336446.1051IM1</v>
      </c>
      <c r="J1207" t="str">
        <f t="shared" si="66"/>
        <v>3061906.4472IM1</v>
      </c>
      <c r="K1207">
        <f t="shared" si="64"/>
        <v>6121</v>
      </c>
    </row>
    <row r="1208" spans="1:11" x14ac:dyDescent="0.25">
      <c r="A1208">
        <v>6122</v>
      </c>
      <c r="B1208">
        <v>336441.96639999998</v>
      </c>
      <c r="C1208">
        <v>3061876.9366000001</v>
      </c>
      <c r="D1208" t="s">
        <v>268</v>
      </c>
      <c r="E1208" t="str">
        <f>ROUNDUP(B1208,3)&amp;"-"&amp;ROUNDUP(C1208,3)</f>
        <v>336441.967-3061876.937</v>
      </c>
      <c r="F1208" t="str">
        <f>E1208&amp;"-"&amp;D1208</f>
        <v>336441.967-3061876.937-IM1</v>
      </c>
      <c r="G1208">
        <f t="shared" si="63"/>
        <v>6122</v>
      </c>
      <c r="H1208" t="e">
        <f>VLOOKUP(G1208,#REF!,1,0)</f>
        <v>#REF!</v>
      </c>
      <c r="I1208" t="str">
        <f t="shared" si="65"/>
        <v>336441.9664IM1</v>
      </c>
      <c r="J1208" t="str">
        <f t="shared" si="66"/>
        <v>3061876.9366IM1</v>
      </c>
      <c r="K1208">
        <f t="shared" si="64"/>
        <v>6122</v>
      </c>
    </row>
    <row r="1209" spans="1:11" x14ac:dyDescent="0.25">
      <c r="A1209">
        <v>6123</v>
      </c>
      <c r="B1209">
        <v>336416.34110000002</v>
      </c>
      <c r="C1209">
        <v>3061843.2111</v>
      </c>
      <c r="D1209" t="s">
        <v>268</v>
      </c>
      <c r="E1209" t="str">
        <f>ROUNDUP(B1209,3)&amp;"-"&amp;ROUNDUP(C1209,3)</f>
        <v>336416.342-3061843.212</v>
      </c>
      <c r="F1209" t="str">
        <f>E1209&amp;"-"&amp;D1209</f>
        <v>336416.342-3061843.212-IM1</v>
      </c>
      <c r="G1209">
        <f t="shared" si="63"/>
        <v>6123</v>
      </c>
      <c r="H1209" t="e">
        <f>VLOOKUP(G1209,#REF!,1,0)</f>
        <v>#REF!</v>
      </c>
      <c r="I1209" t="str">
        <f t="shared" si="65"/>
        <v>336416.3411IM1</v>
      </c>
      <c r="J1209" t="str">
        <f t="shared" si="66"/>
        <v>3061843.2111IM1</v>
      </c>
      <c r="K1209">
        <f t="shared" si="64"/>
        <v>6123</v>
      </c>
    </row>
    <row r="1210" spans="1:11" x14ac:dyDescent="0.25">
      <c r="A1210">
        <v>6124</v>
      </c>
      <c r="B1210">
        <v>336098.0453</v>
      </c>
      <c r="C1210">
        <v>3061767.5051000002</v>
      </c>
      <c r="D1210" t="s">
        <v>268</v>
      </c>
      <c r="E1210" t="str">
        <f>ROUNDUP(B1210,3)&amp;"-"&amp;ROUNDUP(C1210,3)</f>
        <v>336098.046-3061767.506</v>
      </c>
      <c r="F1210" t="str">
        <f>E1210&amp;"-"&amp;D1210</f>
        <v>336098.046-3061767.506-IM1</v>
      </c>
      <c r="G1210">
        <f t="shared" si="63"/>
        <v>6124</v>
      </c>
      <c r="H1210" t="e">
        <f>VLOOKUP(G1210,#REF!,1,0)</f>
        <v>#REF!</v>
      </c>
      <c r="I1210" t="str">
        <f t="shared" si="65"/>
        <v>336098.0453IM1</v>
      </c>
      <c r="J1210" t="str">
        <f t="shared" si="66"/>
        <v>3061767.5051IM1</v>
      </c>
      <c r="K1210">
        <f t="shared" si="64"/>
        <v>6124</v>
      </c>
    </row>
    <row r="1211" spans="1:11" x14ac:dyDescent="0.25">
      <c r="A1211">
        <v>6125</v>
      </c>
      <c r="B1211">
        <v>336092.0258</v>
      </c>
      <c r="C1211">
        <v>3061788.2220999999</v>
      </c>
      <c r="D1211" t="s">
        <v>268</v>
      </c>
      <c r="E1211" t="str">
        <f>ROUNDUP(B1211,3)&amp;"-"&amp;ROUNDUP(C1211,3)</f>
        <v>336092.026-3061788.223</v>
      </c>
      <c r="F1211" t="str">
        <f>E1211&amp;"-"&amp;D1211</f>
        <v>336092.026-3061788.223-IM1</v>
      </c>
      <c r="G1211">
        <f t="shared" si="63"/>
        <v>6125</v>
      </c>
      <c r="H1211" t="e">
        <f>VLOOKUP(G1211,#REF!,1,0)</f>
        <v>#REF!</v>
      </c>
      <c r="I1211" t="str">
        <f t="shared" si="65"/>
        <v>336092.0258IM1</v>
      </c>
      <c r="J1211" t="str">
        <f t="shared" si="66"/>
        <v>3061788.2221IM1</v>
      </c>
      <c r="K1211">
        <f t="shared" si="64"/>
        <v>6125</v>
      </c>
    </row>
    <row r="1212" spans="1:11" x14ac:dyDescent="0.25">
      <c r="A1212">
        <v>6126</v>
      </c>
      <c r="B1212">
        <v>336071.76179999998</v>
      </c>
      <c r="C1212">
        <v>3061815.5872</v>
      </c>
      <c r="D1212" t="s">
        <v>268</v>
      </c>
      <c r="E1212" t="str">
        <f>ROUNDUP(B1212,3)&amp;"-"&amp;ROUNDUP(C1212,3)</f>
        <v>336071.762-3061815.588</v>
      </c>
      <c r="F1212" t="str">
        <f>E1212&amp;"-"&amp;D1212</f>
        <v>336071.762-3061815.588-IM1</v>
      </c>
      <c r="G1212">
        <f t="shared" si="63"/>
        <v>6126</v>
      </c>
      <c r="H1212" t="e">
        <f>VLOOKUP(G1212,#REF!,1,0)</f>
        <v>#REF!</v>
      </c>
      <c r="I1212" t="str">
        <f t="shared" si="65"/>
        <v>336071.7618IM1</v>
      </c>
      <c r="J1212" t="str">
        <f t="shared" si="66"/>
        <v>3061815.5872IM1</v>
      </c>
      <c r="K1212">
        <f t="shared" si="64"/>
        <v>6126</v>
      </c>
    </row>
    <row r="1213" spans="1:11" x14ac:dyDescent="0.25">
      <c r="A1213">
        <v>6127</v>
      </c>
      <c r="B1213">
        <v>336055.2635</v>
      </c>
      <c r="C1213">
        <v>3061824.8909</v>
      </c>
      <c r="D1213" t="s">
        <v>268</v>
      </c>
      <c r="E1213" t="str">
        <f>ROUNDUP(B1213,3)&amp;"-"&amp;ROUNDUP(C1213,3)</f>
        <v>336055.264-3061824.891</v>
      </c>
      <c r="F1213" t="str">
        <f>E1213&amp;"-"&amp;D1213</f>
        <v>336055.264-3061824.891-IM1</v>
      </c>
      <c r="G1213">
        <f t="shared" si="63"/>
        <v>6127</v>
      </c>
      <c r="H1213" t="e">
        <f>VLOOKUP(G1213,#REF!,1,0)</f>
        <v>#REF!</v>
      </c>
      <c r="I1213" t="str">
        <f t="shared" si="65"/>
        <v>336055.2635IM1</v>
      </c>
      <c r="J1213" t="str">
        <f t="shared" si="66"/>
        <v>3061824.8909IM1</v>
      </c>
      <c r="K1213">
        <f t="shared" si="64"/>
        <v>6127</v>
      </c>
    </row>
    <row r="1214" spans="1:11" x14ac:dyDescent="0.25">
      <c r="A1214">
        <v>6128</v>
      </c>
      <c r="B1214">
        <v>336021.7977</v>
      </c>
      <c r="C1214">
        <v>3061843.7629999998</v>
      </c>
      <c r="D1214" t="s">
        <v>268</v>
      </c>
      <c r="E1214" t="str">
        <f>ROUNDUP(B1214,3)&amp;"-"&amp;ROUNDUP(C1214,3)</f>
        <v>336021.798-3061843.763</v>
      </c>
      <c r="F1214" t="str">
        <f>E1214&amp;"-"&amp;D1214</f>
        <v>336021.798-3061843.763-IM1</v>
      </c>
      <c r="G1214">
        <f t="shared" si="63"/>
        <v>6128</v>
      </c>
      <c r="H1214" t="e">
        <f>VLOOKUP(G1214,#REF!,1,0)</f>
        <v>#REF!</v>
      </c>
      <c r="I1214" t="str">
        <f t="shared" si="65"/>
        <v>336021.7977IM1</v>
      </c>
      <c r="J1214" t="str">
        <f t="shared" si="66"/>
        <v>3061843.763IM1</v>
      </c>
      <c r="K1214">
        <f t="shared" si="64"/>
        <v>6128</v>
      </c>
    </row>
    <row r="1215" spans="1:11" x14ac:dyDescent="0.25">
      <c r="A1215">
        <v>6129</v>
      </c>
      <c r="B1215">
        <v>336008.67259999999</v>
      </c>
      <c r="C1215">
        <v>3061849.6867</v>
      </c>
      <c r="D1215" t="s">
        <v>268</v>
      </c>
      <c r="E1215" t="str">
        <f>ROUNDUP(B1215,3)&amp;"-"&amp;ROUNDUP(C1215,3)</f>
        <v>336008.673-3061849.687</v>
      </c>
      <c r="F1215" t="str">
        <f>E1215&amp;"-"&amp;D1215</f>
        <v>336008.673-3061849.687-IM1</v>
      </c>
      <c r="G1215">
        <f t="shared" si="63"/>
        <v>6129</v>
      </c>
      <c r="H1215" t="e">
        <f>VLOOKUP(G1215,#REF!,1,0)</f>
        <v>#REF!</v>
      </c>
      <c r="I1215" t="str">
        <f t="shared" si="65"/>
        <v>336008.6726IM1</v>
      </c>
      <c r="J1215" t="str">
        <f t="shared" si="66"/>
        <v>3061849.6867IM1</v>
      </c>
      <c r="K1215">
        <f t="shared" si="64"/>
        <v>6129</v>
      </c>
    </row>
    <row r="1216" spans="1:11" x14ac:dyDescent="0.25">
      <c r="A1216">
        <v>6130</v>
      </c>
      <c r="B1216">
        <v>335487.8088</v>
      </c>
      <c r="C1216">
        <v>3061401.4528000001</v>
      </c>
      <c r="D1216" t="s">
        <v>268</v>
      </c>
      <c r="E1216" t="str">
        <f>ROUNDUP(B1216,3)&amp;"-"&amp;ROUNDUP(C1216,3)</f>
        <v>335487.809-3061401.453</v>
      </c>
      <c r="F1216" t="str">
        <f>E1216&amp;"-"&amp;D1216</f>
        <v>335487.809-3061401.453-IM1</v>
      </c>
      <c r="G1216">
        <f t="shared" si="63"/>
        <v>6130</v>
      </c>
      <c r="H1216" t="e">
        <f>VLOOKUP(G1216,#REF!,1,0)</f>
        <v>#REF!</v>
      </c>
      <c r="I1216" t="str">
        <f t="shared" si="65"/>
        <v>335487.8088IM1</v>
      </c>
      <c r="J1216" t="str">
        <f t="shared" si="66"/>
        <v>3061401.4528IM1</v>
      </c>
      <c r="K1216">
        <f t="shared" si="64"/>
        <v>6130</v>
      </c>
    </row>
    <row r="1217" spans="1:11" x14ac:dyDescent="0.25">
      <c r="A1217">
        <v>6131</v>
      </c>
      <c r="B1217">
        <v>335487.11200000002</v>
      </c>
      <c r="C1217">
        <v>3061401.7921000002</v>
      </c>
      <c r="D1217" t="s">
        <v>268</v>
      </c>
      <c r="E1217" t="str">
        <f>ROUNDUP(B1217,3)&amp;"-"&amp;ROUNDUP(C1217,3)</f>
        <v>335487.112-3061401.793</v>
      </c>
      <c r="F1217" t="str">
        <f>E1217&amp;"-"&amp;D1217</f>
        <v>335487.112-3061401.793-IM1</v>
      </c>
      <c r="G1217">
        <f t="shared" si="63"/>
        <v>6131</v>
      </c>
      <c r="H1217" t="e">
        <f>VLOOKUP(G1217,#REF!,1,0)</f>
        <v>#REF!</v>
      </c>
      <c r="I1217" t="str">
        <f t="shared" si="65"/>
        <v>335487.112IM1</v>
      </c>
      <c r="J1217" t="str">
        <f t="shared" si="66"/>
        <v>3061401.7921IM1</v>
      </c>
      <c r="K1217">
        <f t="shared" si="64"/>
        <v>6131</v>
      </c>
    </row>
    <row r="1218" spans="1:11" x14ac:dyDescent="0.25">
      <c r="A1218">
        <v>6132</v>
      </c>
      <c r="B1218">
        <v>336097.81479999999</v>
      </c>
      <c r="C1218">
        <v>3061768.2984000002</v>
      </c>
      <c r="D1218" t="s">
        <v>268</v>
      </c>
      <c r="E1218" t="str">
        <f>ROUNDUP(B1218,3)&amp;"-"&amp;ROUNDUP(C1218,3)</f>
        <v>336097.815-3061768.299</v>
      </c>
      <c r="F1218" t="str">
        <f>E1218&amp;"-"&amp;D1218</f>
        <v>336097.815-3061768.299-IM1</v>
      </c>
      <c r="G1218">
        <f t="shared" si="63"/>
        <v>6132</v>
      </c>
      <c r="H1218" t="e">
        <f>VLOOKUP(G1218,#REF!,1,0)</f>
        <v>#REF!</v>
      </c>
      <c r="I1218" t="str">
        <f t="shared" si="65"/>
        <v>336097.8148IM1</v>
      </c>
      <c r="J1218" t="str">
        <f t="shared" si="66"/>
        <v>3061768.2984IM1</v>
      </c>
      <c r="K1218">
        <f t="shared" si="64"/>
        <v>6132</v>
      </c>
    </row>
    <row r="1219" spans="1:11" x14ac:dyDescent="0.25">
      <c r="A1219">
        <v>6133</v>
      </c>
      <c r="B1219">
        <v>336086.3652</v>
      </c>
      <c r="C1219">
        <v>3061795.8664000002</v>
      </c>
      <c r="D1219" t="s">
        <v>268</v>
      </c>
      <c r="E1219" t="str">
        <f>ROUNDUP(B1219,3)&amp;"-"&amp;ROUNDUP(C1219,3)</f>
        <v>336086.366-3061795.867</v>
      </c>
      <c r="F1219" t="str">
        <f>E1219&amp;"-"&amp;D1219</f>
        <v>336086.366-3061795.867-IM1</v>
      </c>
      <c r="G1219">
        <f t="shared" ref="G1219:G1282" si="67">A1219</f>
        <v>6133</v>
      </c>
      <c r="H1219" t="e">
        <f>VLOOKUP(G1219,#REF!,1,0)</f>
        <v>#REF!</v>
      </c>
      <c r="I1219" t="str">
        <f t="shared" si="65"/>
        <v>336086.3652IM1</v>
      </c>
      <c r="J1219" t="str">
        <f t="shared" si="66"/>
        <v>3061795.8664IM1</v>
      </c>
      <c r="K1219">
        <f t="shared" ref="K1219:K1282" si="68">G1219</f>
        <v>6133</v>
      </c>
    </row>
    <row r="1220" spans="1:11" x14ac:dyDescent="0.25">
      <c r="A1220">
        <v>6134</v>
      </c>
      <c r="B1220">
        <v>336086.01419999998</v>
      </c>
      <c r="C1220">
        <v>3061796.3404000001</v>
      </c>
      <c r="D1220" t="s">
        <v>268</v>
      </c>
      <c r="E1220" t="str">
        <f>ROUNDUP(B1220,3)&amp;"-"&amp;ROUNDUP(C1220,3)</f>
        <v>336086.015-3061796.341</v>
      </c>
      <c r="F1220" t="str">
        <f>E1220&amp;"-"&amp;D1220</f>
        <v>336086.015-3061796.341-IM1</v>
      </c>
      <c r="G1220">
        <f t="shared" si="67"/>
        <v>6134</v>
      </c>
      <c r="H1220" t="e">
        <f>VLOOKUP(G1220,#REF!,1,0)</f>
        <v>#REF!</v>
      </c>
      <c r="I1220" t="str">
        <f t="shared" si="65"/>
        <v>336086.0142IM1</v>
      </c>
      <c r="J1220" t="str">
        <f t="shared" si="66"/>
        <v>3061796.3404IM1</v>
      </c>
      <c r="K1220">
        <f t="shared" si="68"/>
        <v>6134</v>
      </c>
    </row>
    <row r="1221" spans="1:11" x14ac:dyDescent="0.25">
      <c r="A1221">
        <v>6135</v>
      </c>
      <c r="B1221" s="5">
        <v>336080.84299999999</v>
      </c>
      <c r="C1221" s="5">
        <v>3061803.3250000002</v>
      </c>
      <c r="D1221" t="s">
        <v>268</v>
      </c>
      <c r="E1221" t="str">
        <f>ROUNDUP(B1221,3)&amp;"-"&amp;ROUNDUP(C1221,3)</f>
        <v>336080.843-3061803.325</v>
      </c>
      <c r="F1221" t="str">
        <f>E1221&amp;"-"&amp;D1221</f>
        <v>336080.843-3061803.325-IM1</v>
      </c>
      <c r="G1221">
        <f t="shared" si="67"/>
        <v>6135</v>
      </c>
      <c r="H1221" t="e">
        <f>VLOOKUP(G1221,#REF!,1,0)</f>
        <v>#REF!</v>
      </c>
      <c r="I1221" t="str">
        <f t="shared" si="65"/>
        <v>336080.843IM1</v>
      </c>
      <c r="J1221" t="str">
        <f t="shared" si="66"/>
        <v>3061803.325IM1</v>
      </c>
      <c r="K1221">
        <f t="shared" si="68"/>
        <v>6135</v>
      </c>
    </row>
    <row r="1222" spans="1:11" x14ac:dyDescent="0.25">
      <c r="A1222">
        <v>6136</v>
      </c>
      <c r="B1222">
        <v>336080.34480000002</v>
      </c>
      <c r="C1222">
        <v>3061803.9964000001</v>
      </c>
      <c r="D1222" t="s">
        <v>268</v>
      </c>
      <c r="E1222" t="str">
        <f>ROUNDUP(B1222,3)&amp;"-"&amp;ROUNDUP(C1222,3)</f>
        <v>336080.345-3061803.997</v>
      </c>
      <c r="F1222" t="str">
        <f>E1222&amp;"-"&amp;D1222</f>
        <v>336080.345-3061803.997-IM1</v>
      </c>
      <c r="G1222">
        <f t="shared" si="67"/>
        <v>6136</v>
      </c>
      <c r="H1222" t="e">
        <f>VLOOKUP(G1222,#REF!,1,0)</f>
        <v>#REF!</v>
      </c>
      <c r="I1222" t="str">
        <f t="shared" si="65"/>
        <v>336080.3448IM1</v>
      </c>
      <c r="J1222" t="str">
        <f t="shared" si="66"/>
        <v>3061803.9964IM1</v>
      </c>
      <c r="K1222">
        <f t="shared" si="68"/>
        <v>6136</v>
      </c>
    </row>
    <row r="1223" spans="1:11" x14ac:dyDescent="0.25">
      <c r="A1223">
        <v>6137</v>
      </c>
      <c r="B1223">
        <v>336424.67060000001</v>
      </c>
      <c r="C1223">
        <v>3062057.1491</v>
      </c>
      <c r="D1223" t="s">
        <v>268</v>
      </c>
      <c r="E1223" t="str">
        <f>ROUNDUP(B1223,3)&amp;"-"&amp;ROUNDUP(C1223,3)</f>
        <v>336424.671-3062057.15</v>
      </c>
      <c r="F1223" t="str">
        <f>E1223&amp;"-"&amp;D1223</f>
        <v>336424.671-3062057.15-IM1</v>
      </c>
      <c r="G1223">
        <f t="shared" si="67"/>
        <v>6137</v>
      </c>
      <c r="H1223" t="e">
        <f>VLOOKUP(G1223,#REF!,1,0)</f>
        <v>#REF!</v>
      </c>
      <c r="I1223" t="str">
        <f t="shared" si="65"/>
        <v>336424.6706IM1</v>
      </c>
      <c r="J1223" t="str">
        <f t="shared" si="66"/>
        <v>3062057.1491IM1</v>
      </c>
      <c r="K1223">
        <f t="shared" si="68"/>
        <v>6137</v>
      </c>
    </row>
    <row r="1224" spans="1:11" x14ac:dyDescent="0.25">
      <c r="A1224">
        <v>6138</v>
      </c>
      <c r="B1224">
        <v>336424.14939999999</v>
      </c>
      <c r="C1224">
        <v>3062061.5994000002</v>
      </c>
      <c r="D1224" t="s">
        <v>268</v>
      </c>
      <c r="E1224" t="str">
        <f>ROUNDUP(B1224,3)&amp;"-"&amp;ROUNDUP(C1224,3)</f>
        <v>336424.15-3062061.6</v>
      </c>
      <c r="F1224" t="str">
        <f>E1224&amp;"-"&amp;D1224</f>
        <v>336424.15-3062061.6-IM1</v>
      </c>
      <c r="G1224">
        <f t="shared" si="67"/>
        <v>6138</v>
      </c>
      <c r="H1224" t="e">
        <f>VLOOKUP(G1224,#REF!,1,0)</f>
        <v>#REF!</v>
      </c>
      <c r="I1224" t="str">
        <f t="shared" si="65"/>
        <v>336424.1494IM1</v>
      </c>
      <c r="J1224" t="str">
        <f t="shared" si="66"/>
        <v>3062061.5994IM1</v>
      </c>
      <c r="K1224">
        <f t="shared" si="68"/>
        <v>6138</v>
      </c>
    </row>
    <row r="1225" spans="1:11" x14ac:dyDescent="0.25">
      <c r="A1225">
        <v>6139</v>
      </c>
      <c r="B1225">
        <v>336409.60619999998</v>
      </c>
      <c r="C1225">
        <v>3062083.4024999999</v>
      </c>
      <c r="D1225" t="s">
        <v>268</v>
      </c>
      <c r="E1225" t="str">
        <f>ROUNDUP(B1225,3)&amp;"-"&amp;ROUNDUP(C1225,3)</f>
        <v>336409.607-3062083.403</v>
      </c>
      <c r="F1225" t="str">
        <f>E1225&amp;"-"&amp;D1225</f>
        <v>336409.607-3062083.403-IM1</v>
      </c>
      <c r="G1225">
        <f t="shared" si="67"/>
        <v>6139</v>
      </c>
      <c r="H1225" t="e">
        <f>VLOOKUP(G1225,#REF!,1,0)</f>
        <v>#REF!</v>
      </c>
      <c r="I1225" t="str">
        <f t="shared" si="65"/>
        <v>336409.6062IM1</v>
      </c>
      <c r="J1225" t="str">
        <f t="shared" si="66"/>
        <v>3062083.4025IM1</v>
      </c>
      <c r="K1225">
        <f t="shared" si="68"/>
        <v>6139</v>
      </c>
    </row>
    <row r="1226" spans="1:11" x14ac:dyDescent="0.25">
      <c r="A1226">
        <v>6140</v>
      </c>
      <c r="B1226" s="5">
        <v>335923.3</v>
      </c>
      <c r="C1226" s="5">
        <v>3062759.2519999999</v>
      </c>
      <c r="D1226" t="s">
        <v>268</v>
      </c>
      <c r="E1226" t="str">
        <f>ROUNDUP(B1226,3)&amp;"-"&amp;ROUNDUP(C1226,3)</f>
        <v>335923.3-3062759.252</v>
      </c>
      <c r="F1226" t="str">
        <f>E1226&amp;"-"&amp;D1226</f>
        <v>335923.3-3062759.252-IM1</v>
      </c>
      <c r="G1226">
        <f t="shared" si="67"/>
        <v>6140</v>
      </c>
      <c r="H1226" t="e">
        <f>VLOOKUP(G1226,#REF!,1,0)</f>
        <v>#REF!</v>
      </c>
      <c r="I1226" t="str">
        <f t="shared" si="65"/>
        <v>335923.3IM1</v>
      </c>
      <c r="J1226" t="str">
        <f t="shared" si="66"/>
        <v>3062759.252IM1</v>
      </c>
      <c r="K1226">
        <f t="shared" si="68"/>
        <v>6140</v>
      </c>
    </row>
    <row r="1227" spans="1:11" x14ac:dyDescent="0.25">
      <c r="A1227">
        <v>6141</v>
      </c>
      <c r="B1227">
        <v>335933.11090000003</v>
      </c>
      <c r="C1227">
        <v>3062761.2697000001</v>
      </c>
      <c r="D1227" t="s">
        <v>268</v>
      </c>
      <c r="E1227" t="str">
        <f>ROUNDUP(B1227,3)&amp;"-"&amp;ROUNDUP(C1227,3)</f>
        <v>335933.111-3062761.27</v>
      </c>
      <c r="F1227" t="str">
        <f>E1227&amp;"-"&amp;D1227</f>
        <v>335933.111-3062761.27-IM1</v>
      </c>
      <c r="G1227">
        <f t="shared" si="67"/>
        <v>6141</v>
      </c>
      <c r="H1227" t="e">
        <f>VLOOKUP(G1227,#REF!,1,0)</f>
        <v>#REF!</v>
      </c>
      <c r="I1227" t="str">
        <f t="shared" si="65"/>
        <v>335933.1109IM1</v>
      </c>
      <c r="J1227" t="str">
        <f t="shared" si="66"/>
        <v>3062761.2697IM1</v>
      </c>
      <c r="K1227">
        <f t="shared" si="68"/>
        <v>6141</v>
      </c>
    </row>
    <row r="1228" spans="1:11" x14ac:dyDescent="0.25">
      <c r="A1228">
        <v>6142</v>
      </c>
      <c r="B1228">
        <v>335937.24430000002</v>
      </c>
      <c r="C1228">
        <v>3062761.6063000001</v>
      </c>
      <c r="D1228" t="s">
        <v>268</v>
      </c>
      <c r="E1228" t="str">
        <f>ROUNDUP(B1228,3)&amp;"-"&amp;ROUNDUP(C1228,3)</f>
        <v>335937.245-3062761.607</v>
      </c>
      <c r="F1228" t="str">
        <f>E1228&amp;"-"&amp;D1228</f>
        <v>335937.245-3062761.607-IM1</v>
      </c>
      <c r="G1228">
        <f t="shared" si="67"/>
        <v>6142</v>
      </c>
      <c r="H1228" t="e">
        <f>VLOOKUP(G1228,#REF!,1,0)</f>
        <v>#REF!</v>
      </c>
      <c r="I1228" t="str">
        <f t="shared" si="65"/>
        <v>335937.2443IM1</v>
      </c>
      <c r="J1228" t="str">
        <f t="shared" si="66"/>
        <v>3062761.6063IM1</v>
      </c>
      <c r="K1228">
        <f t="shared" si="68"/>
        <v>6142</v>
      </c>
    </row>
    <row r="1229" spans="1:11" x14ac:dyDescent="0.25">
      <c r="A1229">
        <v>6143</v>
      </c>
      <c r="B1229">
        <v>336224.88429999998</v>
      </c>
      <c r="C1229">
        <v>3063122.6463000001</v>
      </c>
      <c r="D1229" t="s">
        <v>268</v>
      </c>
      <c r="E1229" t="str">
        <f>ROUNDUP(B1229,3)&amp;"-"&amp;ROUNDUP(C1229,3)</f>
        <v>336224.885-3063122.647</v>
      </c>
      <c r="F1229" t="str">
        <f>E1229&amp;"-"&amp;D1229</f>
        <v>336224.885-3063122.647-IM1</v>
      </c>
      <c r="G1229">
        <f t="shared" si="67"/>
        <v>6143</v>
      </c>
      <c r="H1229" t="e">
        <f>VLOOKUP(G1229,#REF!,1,0)</f>
        <v>#REF!</v>
      </c>
      <c r="I1229" t="str">
        <f t="shared" si="65"/>
        <v>336224.8843IM1</v>
      </c>
      <c r="J1229" t="str">
        <f t="shared" si="66"/>
        <v>3063122.6463IM1</v>
      </c>
      <c r="K1229">
        <f t="shared" si="68"/>
        <v>6143</v>
      </c>
    </row>
    <row r="1230" spans="1:11" x14ac:dyDescent="0.25">
      <c r="A1230">
        <v>6144</v>
      </c>
      <c r="B1230">
        <v>336225.42349999998</v>
      </c>
      <c r="C1230">
        <v>3063135.7979000001</v>
      </c>
      <c r="D1230" t="s">
        <v>268</v>
      </c>
      <c r="E1230" t="str">
        <f>ROUNDUP(B1230,3)&amp;"-"&amp;ROUNDUP(C1230,3)</f>
        <v>336225.424-3063135.798</v>
      </c>
      <c r="F1230" t="str">
        <f>E1230&amp;"-"&amp;D1230</f>
        <v>336225.424-3063135.798-IM1</v>
      </c>
      <c r="G1230">
        <f t="shared" si="67"/>
        <v>6144</v>
      </c>
      <c r="H1230" t="e">
        <f>VLOOKUP(G1230,#REF!,1,0)</f>
        <v>#REF!</v>
      </c>
      <c r="I1230" t="str">
        <f t="shared" si="65"/>
        <v>336225.4235IM1</v>
      </c>
      <c r="J1230" t="str">
        <f t="shared" si="66"/>
        <v>3063135.7979IM1</v>
      </c>
      <c r="K1230">
        <f t="shared" si="68"/>
        <v>6144</v>
      </c>
    </row>
    <row r="1231" spans="1:11" x14ac:dyDescent="0.25">
      <c r="A1231">
        <v>6145</v>
      </c>
      <c r="B1231">
        <v>336225.43780000001</v>
      </c>
      <c r="C1231">
        <v>3063136.1461999998</v>
      </c>
      <c r="D1231" t="s">
        <v>268</v>
      </c>
      <c r="E1231" t="str">
        <f>ROUNDUP(B1231,3)&amp;"-"&amp;ROUNDUP(C1231,3)</f>
        <v>336225.438-3063136.147</v>
      </c>
      <c r="F1231" t="str">
        <f>E1231&amp;"-"&amp;D1231</f>
        <v>336225.438-3063136.147-IM1</v>
      </c>
      <c r="G1231">
        <f t="shared" si="67"/>
        <v>6145</v>
      </c>
      <c r="H1231" t="e">
        <f>VLOOKUP(G1231,#REF!,1,0)</f>
        <v>#REF!</v>
      </c>
      <c r="I1231" t="str">
        <f t="shared" si="65"/>
        <v>336225.4378IM1</v>
      </c>
      <c r="J1231" t="str">
        <f t="shared" si="66"/>
        <v>3063136.1462IM1</v>
      </c>
      <c r="K1231">
        <f t="shared" si="68"/>
        <v>6145</v>
      </c>
    </row>
    <row r="1232" spans="1:11" x14ac:dyDescent="0.25">
      <c r="A1232">
        <v>6146</v>
      </c>
      <c r="B1232">
        <v>336227.06709999999</v>
      </c>
      <c r="C1232">
        <v>3063175.8854</v>
      </c>
      <c r="D1232" t="s">
        <v>268</v>
      </c>
      <c r="E1232" t="str">
        <f>ROUNDUP(B1232,3)&amp;"-"&amp;ROUNDUP(C1232,3)</f>
        <v>336227.068-3063175.886</v>
      </c>
      <c r="F1232" t="str">
        <f>E1232&amp;"-"&amp;D1232</f>
        <v>336227.068-3063175.886-IM1</v>
      </c>
      <c r="G1232">
        <f t="shared" si="67"/>
        <v>6146</v>
      </c>
      <c r="H1232" t="e">
        <f>VLOOKUP(G1232,#REF!,1,0)</f>
        <v>#REF!</v>
      </c>
      <c r="I1232" t="str">
        <f t="shared" si="65"/>
        <v>336227.0671IM1</v>
      </c>
      <c r="J1232" t="str">
        <f t="shared" si="66"/>
        <v>3063175.8854IM1</v>
      </c>
      <c r="K1232">
        <f t="shared" si="68"/>
        <v>6146</v>
      </c>
    </row>
    <row r="1233" spans="1:11" x14ac:dyDescent="0.25">
      <c r="A1233">
        <v>6147</v>
      </c>
      <c r="B1233">
        <v>336227.83059999999</v>
      </c>
      <c r="C1233">
        <v>3063194.5066999998</v>
      </c>
      <c r="D1233" t="s">
        <v>268</v>
      </c>
      <c r="E1233" t="str">
        <f>ROUNDUP(B1233,3)&amp;"-"&amp;ROUNDUP(C1233,3)</f>
        <v>336227.831-3063194.507</v>
      </c>
      <c r="F1233" t="str">
        <f>E1233&amp;"-"&amp;D1233</f>
        <v>336227.831-3063194.507-IM1</v>
      </c>
      <c r="G1233">
        <f t="shared" si="67"/>
        <v>6147</v>
      </c>
      <c r="H1233" t="e">
        <f>VLOOKUP(G1233,#REF!,1,0)</f>
        <v>#REF!</v>
      </c>
      <c r="I1233" t="str">
        <f t="shared" si="65"/>
        <v>336227.8306IM1</v>
      </c>
      <c r="J1233" t="str">
        <f t="shared" si="66"/>
        <v>3063194.5067IM1</v>
      </c>
      <c r="K1233">
        <f t="shared" si="68"/>
        <v>6147</v>
      </c>
    </row>
    <row r="1234" spans="1:11" x14ac:dyDescent="0.25">
      <c r="A1234">
        <v>6148</v>
      </c>
      <c r="B1234">
        <v>336228.01579999999</v>
      </c>
      <c r="C1234">
        <v>3063199.0235000001</v>
      </c>
      <c r="D1234" t="s">
        <v>268</v>
      </c>
      <c r="E1234" t="str">
        <f>ROUNDUP(B1234,3)&amp;"-"&amp;ROUNDUP(C1234,3)</f>
        <v>336228.016-3063199.024</v>
      </c>
      <c r="F1234" t="str">
        <f>E1234&amp;"-"&amp;D1234</f>
        <v>336228.016-3063199.024-IM1</v>
      </c>
      <c r="G1234">
        <f t="shared" si="67"/>
        <v>6148</v>
      </c>
      <c r="H1234" t="e">
        <f>VLOOKUP(G1234,#REF!,1,0)</f>
        <v>#REF!</v>
      </c>
      <c r="I1234" t="str">
        <f t="shared" si="65"/>
        <v>336228.0158IM1</v>
      </c>
      <c r="J1234" t="str">
        <f t="shared" si="66"/>
        <v>3063199.0235IM1</v>
      </c>
      <c r="K1234">
        <f t="shared" si="68"/>
        <v>6148</v>
      </c>
    </row>
    <row r="1235" spans="1:11" x14ac:dyDescent="0.25">
      <c r="A1235">
        <v>6149</v>
      </c>
      <c r="B1235">
        <v>336229.3849</v>
      </c>
      <c r="C1235">
        <v>3063232.415</v>
      </c>
      <c r="D1235" t="s">
        <v>268</v>
      </c>
      <c r="E1235" t="str">
        <f>ROUNDUP(B1235,3)&amp;"-"&amp;ROUNDUP(C1235,3)</f>
        <v>336229.385-3063232.415</v>
      </c>
      <c r="F1235" t="str">
        <f>E1235&amp;"-"&amp;D1235</f>
        <v>336229.385-3063232.415-IM1</v>
      </c>
      <c r="G1235">
        <f t="shared" si="67"/>
        <v>6149</v>
      </c>
      <c r="H1235" t="e">
        <f>VLOOKUP(G1235,#REF!,1,0)</f>
        <v>#REF!</v>
      </c>
      <c r="I1235" t="str">
        <f t="shared" si="65"/>
        <v>336229.3849IM1</v>
      </c>
      <c r="J1235" t="str">
        <f t="shared" si="66"/>
        <v>3063232.415IM1</v>
      </c>
      <c r="K1235">
        <f t="shared" si="68"/>
        <v>6149</v>
      </c>
    </row>
    <row r="1236" spans="1:11" x14ac:dyDescent="0.25">
      <c r="A1236">
        <v>6150</v>
      </c>
      <c r="B1236">
        <v>336229.89419999998</v>
      </c>
      <c r="C1236">
        <v>3063244.8380999998</v>
      </c>
      <c r="D1236" t="s">
        <v>268</v>
      </c>
      <c r="E1236" t="str">
        <f>ROUNDUP(B1236,3)&amp;"-"&amp;ROUNDUP(C1236,3)</f>
        <v>336229.895-3063244.839</v>
      </c>
      <c r="F1236" t="str">
        <f>E1236&amp;"-"&amp;D1236</f>
        <v>336229.895-3063244.839-IM1</v>
      </c>
      <c r="G1236">
        <f t="shared" si="67"/>
        <v>6150</v>
      </c>
      <c r="H1236" t="e">
        <f>VLOOKUP(G1236,#REF!,1,0)</f>
        <v>#REF!</v>
      </c>
      <c r="I1236" t="str">
        <f t="shared" si="65"/>
        <v>336229.8942IM1</v>
      </c>
      <c r="J1236" t="str">
        <f t="shared" si="66"/>
        <v>3063244.8381IM1</v>
      </c>
      <c r="K1236">
        <f t="shared" si="68"/>
        <v>6150</v>
      </c>
    </row>
    <row r="1237" spans="1:11" x14ac:dyDescent="0.25">
      <c r="A1237">
        <v>6151</v>
      </c>
      <c r="B1237">
        <v>336229.9045</v>
      </c>
      <c r="C1237">
        <v>3063245.0893999999</v>
      </c>
      <c r="D1237" t="s">
        <v>268</v>
      </c>
      <c r="E1237" t="str">
        <f>ROUNDUP(B1237,3)&amp;"-"&amp;ROUNDUP(C1237,3)</f>
        <v>336229.905-3063245.09</v>
      </c>
      <c r="F1237" t="str">
        <f>E1237&amp;"-"&amp;D1237</f>
        <v>336229.905-3063245.09-IM1</v>
      </c>
      <c r="G1237">
        <f t="shared" si="67"/>
        <v>6151</v>
      </c>
      <c r="H1237" t="e">
        <f>VLOOKUP(G1237,#REF!,1,0)</f>
        <v>#REF!</v>
      </c>
      <c r="I1237" t="str">
        <f t="shared" si="65"/>
        <v>336229.9045IM1</v>
      </c>
      <c r="J1237" t="str">
        <f t="shared" si="66"/>
        <v>3063245.0894IM1</v>
      </c>
      <c r="K1237">
        <f t="shared" si="68"/>
        <v>6151</v>
      </c>
    </row>
    <row r="1238" spans="1:11" x14ac:dyDescent="0.25">
      <c r="A1238">
        <v>6152</v>
      </c>
      <c r="B1238">
        <v>336230.14429999999</v>
      </c>
      <c r="C1238">
        <v>3063250.9361999999</v>
      </c>
      <c r="D1238" t="s">
        <v>268</v>
      </c>
      <c r="E1238" t="str">
        <f>ROUNDUP(B1238,3)&amp;"-"&amp;ROUNDUP(C1238,3)</f>
        <v>336230.145-3063250.937</v>
      </c>
      <c r="F1238" t="str">
        <f>E1238&amp;"-"&amp;D1238</f>
        <v>336230.145-3063250.937-IM1</v>
      </c>
      <c r="G1238">
        <f t="shared" si="67"/>
        <v>6152</v>
      </c>
      <c r="H1238" t="e">
        <f>VLOOKUP(G1238,#REF!,1,0)</f>
        <v>#REF!</v>
      </c>
      <c r="I1238" t="str">
        <f t="shared" si="65"/>
        <v>336230.1443IM1</v>
      </c>
      <c r="J1238" t="str">
        <f t="shared" si="66"/>
        <v>3063250.9362IM1</v>
      </c>
      <c r="K1238">
        <f t="shared" si="68"/>
        <v>6152</v>
      </c>
    </row>
    <row r="1239" spans="1:11" x14ac:dyDescent="0.25">
      <c r="A1239">
        <v>6153</v>
      </c>
      <c r="B1239" s="5">
        <v>336230.33</v>
      </c>
      <c r="C1239" s="5">
        <v>3063255.4419999998</v>
      </c>
      <c r="D1239" t="s">
        <v>268</v>
      </c>
      <c r="E1239" t="str">
        <f>ROUNDUP(B1239,3)&amp;"-"&amp;ROUNDUP(C1239,3)</f>
        <v>336230.33-3063255.442</v>
      </c>
      <c r="F1239" t="str">
        <f>E1239&amp;"-"&amp;D1239</f>
        <v>336230.33-3063255.442-IM1</v>
      </c>
      <c r="G1239">
        <f t="shared" si="67"/>
        <v>6153</v>
      </c>
      <c r="H1239" t="e">
        <f>VLOOKUP(G1239,#REF!,1,0)</f>
        <v>#REF!</v>
      </c>
      <c r="I1239" t="str">
        <f t="shared" si="65"/>
        <v>336230.33IM1</v>
      </c>
      <c r="J1239" t="str">
        <f t="shared" si="66"/>
        <v>3063255.442IM1</v>
      </c>
      <c r="K1239">
        <f t="shared" si="68"/>
        <v>6153</v>
      </c>
    </row>
    <row r="1240" spans="1:11" x14ac:dyDescent="0.25">
      <c r="A1240">
        <v>6154</v>
      </c>
      <c r="B1240">
        <v>336230.73019999999</v>
      </c>
      <c r="C1240">
        <v>3063265.2275</v>
      </c>
      <c r="D1240" t="s">
        <v>268</v>
      </c>
      <c r="E1240" t="str">
        <f>ROUNDUP(B1240,3)&amp;"-"&amp;ROUNDUP(C1240,3)</f>
        <v>336230.731-3063265.228</v>
      </c>
      <c r="F1240" t="str">
        <f>E1240&amp;"-"&amp;D1240</f>
        <v>336230.731-3063265.228-IM1</v>
      </c>
      <c r="G1240">
        <f t="shared" si="67"/>
        <v>6154</v>
      </c>
      <c r="H1240" t="e">
        <f>VLOOKUP(G1240,#REF!,1,0)</f>
        <v>#REF!</v>
      </c>
      <c r="I1240" t="str">
        <f t="shared" si="65"/>
        <v>336230.7302IM1</v>
      </c>
      <c r="J1240" t="str">
        <f t="shared" si="66"/>
        <v>3063265.2275IM1</v>
      </c>
      <c r="K1240">
        <f t="shared" si="68"/>
        <v>6154</v>
      </c>
    </row>
    <row r="1241" spans="1:11" x14ac:dyDescent="0.25">
      <c r="A1241">
        <v>6155</v>
      </c>
      <c r="B1241">
        <v>336231.03879999998</v>
      </c>
      <c r="C1241">
        <v>3063272.7525999998</v>
      </c>
      <c r="D1241" t="s">
        <v>268</v>
      </c>
      <c r="E1241" t="str">
        <f>ROUNDUP(B1241,3)&amp;"-"&amp;ROUNDUP(C1241,3)</f>
        <v>336231.039-3063272.753</v>
      </c>
      <c r="F1241" t="str">
        <f>E1241&amp;"-"&amp;D1241</f>
        <v>336231.039-3063272.753-IM1</v>
      </c>
      <c r="G1241">
        <f t="shared" si="67"/>
        <v>6155</v>
      </c>
      <c r="H1241" t="e">
        <f>VLOOKUP(G1241,#REF!,1,0)</f>
        <v>#REF!</v>
      </c>
      <c r="I1241" t="str">
        <f t="shared" si="65"/>
        <v>336231.0388IM1</v>
      </c>
      <c r="J1241" t="str">
        <f t="shared" si="66"/>
        <v>3063272.7526IM1</v>
      </c>
      <c r="K1241">
        <f t="shared" si="68"/>
        <v>6155</v>
      </c>
    </row>
    <row r="1242" spans="1:11" x14ac:dyDescent="0.25">
      <c r="A1242">
        <v>6156</v>
      </c>
      <c r="B1242">
        <v>336231.28240000003</v>
      </c>
      <c r="C1242">
        <v>3063278.6938999998</v>
      </c>
      <c r="D1242" t="s">
        <v>268</v>
      </c>
      <c r="E1242" t="str">
        <f>ROUNDUP(B1242,3)&amp;"-"&amp;ROUNDUP(C1242,3)</f>
        <v>336231.283-3063278.694</v>
      </c>
      <c r="F1242" t="str">
        <f>E1242&amp;"-"&amp;D1242</f>
        <v>336231.283-3063278.694-IM1</v>
      </c>
      <c r="G1242">
        <f t="shared" si="67"/>
        <v>6156</v>
      </c>
      <c r="H1242" t="e">
        <f>VLOOKUP(G1242,#REF!,1,0)</f>
        <v>#REF!</v>
      </c>
      <c r="I1242" t="str">
        <f t="shared" si="65"/>
        <v>336231.2824IM1</v>
      </c>
      <c r="J1242" t="str">
        <f t="shared" si="66"/>
        <v>3063278.6939IM1</v>
      </c>
      <c r="K1242">
        <f t="shared" si="68"/>
        <v>6156</v>
      </c>
    </row>
    <row r="1243" spans="1:11" x14ac:dyDescent="0.25">
      <c r="A1243">
        <v>6157</v>
      </c>
      <c r="B1243">
        <v>336231.64449999999</v>
      </c>
      <c r="C1243">
        <v>3063287.5258999998</v>
      </c>
      <c r="D1243" t="s">
        <v>268</v>
      </c>
      <c r="E1243" t="str">
        <f>ROUNDUP(B1243,3)&amp;"-"&amp;ROUNDUP(C1243,3)</f>
        <v>336231.645-3063287.526</v>
      </c>
      <c r="F1243" t="str">
        <f>E1243&amp;"-"&amp;D1243</f>
        <v>336231.645-3063287.526-IM1</v>
      </c>
      <c r="G1243">
        <f t="shared" si="67"/>
        <v>6157</v>
      </c>
      <c r="H1243" t="e">
        <f>VLOOKUP(G1243,#REF!,1,0)</f>
        <v>#REF!</v>
      </c>
      <c r="I1243" t="str">
        <f t="shared" si="65"/>
        <v>336231.6445IM1</v>
      </c>
      <c r="J1243" t="str">
        <f t="shared" si="66"/>
        <v>3063287.5259IM1</v>
      </c>
      <c r="K1243">
        <f t="shared" si="68"/>
        <v>6157</v>
      </c>
    </row>
    <row r="1244" spans="1:11" x14ac:dyDescent="0.25">
      <c r="A1244">
        <v>6158</v>
      </c>
      <c r="B1244">
        <v>336232.0722</v>
      </c>
      <c r="C1244">
        <v>3063297.9571000002</v>
      </c>
      <c r="D1244" t="s">
        <v>268</v>
      </c>
      <c r="E1244" t="str">
        <f>ROUNDUP(B1244,3)&amp;"-"&amp;ROUNDUP(C1244,3)</f>
        <v>336232.073-3063297.958</v>
      </c>
      <c r="F1244" t="str">
        <f>E1244&amp;"-"&amp;D1244</f>
        <v>336232.073-3063297.958-IM1</v>
      </c>
      <c r="G1244">
        <f t="shared" si="67"/>
        <v>6158</v>
      </c>
      <c r="H1244" t="e">
        <f>VLOOKUP(G1244,#REF!,1,0)</f>
        <v>#REF!</v>
      </c>
      <c r="I1244" t="str">
        <f t="shared" si="65"/>
        <v>336232.0722IM1</v>
      </c>
      <c r="J1244" t="str">
        <f t="shared" si="66"/>
        <v>3063297.9571IM1</v>
      </c>
      <c r="K1244">
        <f t="shared" si="68"/>
        <v>6158</v>
      </c>
    </row>
    <row r="1245" spans="1:11" x14ac:dyDescent="0.25">
      <c r="A1245">
        <v>6159</v>
      </c>
      <c r="B1245" s="5">
        <v>336232.65500000003</v>
      </c>
      <c r="C1245" s="5">
        <v>3063312.1490000002</v>
      </c>
      <c r="D1245" t="s">
        <v>268</v>
      </c>
      <c r="E1245" t="str">
        <f>ROUNDUP(B1245,3)&amp;"-"&amp;ROUNDUP(C1245,3)</f>
        <v>336232.655-3063312.149</v>
      </c>
      <c r="F1245" t="str">
        <f>E1245&amp;"-"&amp;D1245</f>
        <v>336232.655-3063312.149-IM1</v>
      </c>
      <c r="G1245">
        <f t="shared" si="67"/>
        <v>6159</v>
      </c>
      <c r="H1245" t="e">
        <f>VLOOKUP(G1245,#REF!,1,0)</f>
        <v>#REF!</v>
      </c>
      <c r="I1245" t="str">
        <f t="shared" si="65"/>
        <v>336232.655IM1</v>
      </c>
      <c r="J1245" t="str">
        <f t="shared" si="66"/>
        <v>3063312.149IM1</v>
      </c>
      <c r="K1245">
        <f t="shared" si="68"/>
        <v>6159</v>
      </c>
    </row>
    <row r="1246" spans="1:11" x14ac:dyDescent="0.25">
      <c r="A1246">
        <v>6160</v>
      </c>
      <c r="B1246">
        <v>336232.88520000002</v>
      </c>
      <c r="C1246">
        <v>3063317.7856000001</v>
      </c>
      <c r="D1246" t="s">
        <v>268</v>
      </c>
      <c r="E1246" t="str">
        <f>ROUNDUP(B1246,3)&amp;"-"&amp;ROUNDUP(C1246,3)</f>
        <v>336232.886-3063317.786</v>
      </c>
      <c r="F1246" t="str">
        <f>E1246&amp;"-"&amp;D1246</f>
        <v>336232.886-3063317.786-IM1</v>
      </c>
      <c r="G1246">
        <f t="shared" si="67"/>
        <v>6160</v>
      </c>
      <c r="H1246" t="e">
        <f>VLOOKUP(G1246,#REF!,1,0)</f>
        <v>#REF!</v>
      </c>
      <c r="I1246" t="str">
        <f t="shared" si="65"/>
        <v>336232.8852IM1</v>
      </c>
      <c r="J1246" t="str">
        <f t="shared" si="66"/>
        <v>3063317.7856IM1</v>
      </c>
      <c r="K1246">
        <f t="shared" si="68"/>
        <v>6160</v>
      </c>
    </row>
    <row r="1247" spans="1:11" x14ac:dyDescent="0.25">
      <c r="A1247">
        <v>6161</v>
      </c>
      <c r="B1247">
        <v>336234.46419999999</v>
      </c>
      <c r="C1247">
        <v>3063356.2985</v>
      </c>
      <c r="D1247" t="s">
        <v>268</v>
      </c>
      <c r="E1247" t="str">
        <f>ROUNDUP(B1247,3)&amp;"-"&amp;ROUNDUP(C1247,3)</f>
        <v>336234.465-3063356.299</v>
      </c>
      <c r="F1247" t="str">
        <f>E1247&amp;"-"&amp;D1247</f>
        <v>336234.465-3063356.299-IM1</v>
      </c>
      <c r="G1247">
        <f t="shared" si="67"/>
        <v>6161</v>
      </c>
      <c r="H1247" t="e">
        <f>VLOOKUP(G1247,#REF!,1,0)</f>
        <v>#REF!</v>
      </c>
      <c r="I1247" t="str">
        <f t="shared" si="65"/>
        <v>336234.4642IM1</v>
      </c>
      <c r="J1247" t="str">
        <f t="shared" si="66"/>
        <v>3063356.2985IM1</v>
      </c>
      <c r="K1247">
        <f t="shared" si="68"/>
        <v>6161</v>
      </c>
    </row>
    <row r="1248" spans="1:11" x14ac:dyDescent="0.25">
      <c r="A1248">
        <v>6162</v>
      </c>
      <c r="B1248">
        <v>336235.17320000002</v>
      </c>
      <c r="C1248">
        <v>3063373.5899</v>
      </c>
      <c r="D1248" t="s">
        <v>268</v>
      </c>
      <c r="E1248" t="str">
        <f>ROUNDUP(B1248,3)&amp;"-"&amp;ROUNDUP(C1248,3)</f>
        <v>336235.174-3063373.59</v>
      </c>
      <c r="F1248" t="str">
        <f>E1248&amp;"-"&amp;D1248</f>
        <v>336235.174-3063373.59-IM1</v>
      </c>
      <c r="G1248">
        <f t="shared" si="67"/>
        <v>6162</v>
      </c>
      <c r="H1248" t="e">
        <f>VLOOKUP(G1248,#REF!,1,0)</f>
        <v>#REF!</v>
      </c>
      <c r="I1248" t="str">
        <f t="shared" si="65"/>
        <v>336235.1732IM1</v>
      </c>
      <c r="J1248" t="str">
        <f t="shared" si="66"/>
        <v>3063373.5899IM1</v>
      </c>
      <c r="K1248">
        <f t="shared" si="68"/>
        <v>6162</v>
      </c>
    </row>
    <row r="1249" spans="1:11" x14ac:dyDescent="0.25">
      <c r="A1249">
        <v>6163</v>
      </c>
      <c r="B1249">
        <v>336235.46990000003</v>
      </c>
      <c r="C1249">
        <v>3063380.8259000001</v>
      </c>
      <c r="D1249" t="s">
        <v>268</v>
      </c>
      <c r="E1249" t="str">
        <f>ROUNDUP(B1249,3)&amp;"-"&amp;ROUNDUP(C1249,3)</f>
        <v>336235.47-3063380.826</v>
      </c>
      <c r="F1249" t="str">
        <f>E1249&amp;"-"&amp;D1249</f>
        <v>336235.47-3063380.826-IM1</v>
      </c>
      <c r="G1249">
        <f t="shared" si="67"/>
        <v>6163</v>
      </c>
      <c r="H1249" t="e">
        <f>VLOOKUP(G1249,#REF!,1,0)</f>
        <v>#REF!</v>
      </c>
      <c r="I1249" t="str">
        <f t="shared" si="65"/>
        <v>336235.4699IM1</v>
      </c>
      <c r="J1249" t="str">
        <f t="shared" si="66"/>
        <v>3063380.8259IM1</v>
      </c>
      <c r="K1249">
        <f t="shared" si="68"/>
        <v>6163</v>
      </c>
    </row>
    <row r="1250" spans="1:11" x14ac:dyDescent="0.25">
      <c r="A1250">
        <v>6164</v>
      </c>
      <c r="B1250">
        <v>336235.62329999998</v>
      </c>
      <c r="C1250">
        <v>3063384.5677999998</v>
      </c>
      <c r="D1250" t="s">
        <v>268</v>
      </c>
      <c r="E1250" t="str">
        <f>ROUNDUP(B1250,3)&amp;"-"&amp;ROUNDUP(C1250,3)</f>
        <v>336235.624-3063384.568</v>
      </c>
      <c r="F1250" t="str">
        <f>E1250&amp;"-"&amp;D1250</f>
        <v>336235.624-3063384.568-IM1</v>
      </c>
      <c r="G1250">
        <f t="shared" si="67"/>
        <v>6164</v>
      </c>
      <c r="H1250" t="e">
        <f>VLOOKUP(G1250,#REF!,1,0)</f>
        <v>#REF!</v>
      </c>
      <c r="I1250" t="str">
        <f t="shared" si="65"/>
        <v>336235.6233IM1</v>
      </c>
      <c r="J1250" t="str">
        <f t="shared" si="66"/>
        <v>3063384.5678IM1</v>
      </c>
      <c r="K1250">
        <f t="shared" si="68"/>
        <v>6164</v>
      </c>
    </row>
    <row r="1251" spans="1:11" x14ac:dyDescent="0.25">
      <c r="A1251">
        <v>7001</v>
      </c>
      <c r="B1251">
        <v>336226.57880000002</v>
      </c>
      <c r="C1251">
        <v>3063384.9386</v>
      </c>
      <c r="D1251" t="s">
        <v>269</v>
      </c>
      <c r="E1251" t="str">
        <f>ROUNDUP(B1251,3)&amp;"-"&amp;ROUNDUP(C1251,3)</f>
        <v>336226.579-3063384.939</v>
      </c>
      <c r="F1251" t="str">
        <f>E1251&amp;"-"&amp;D1251</f>
        <v>336226.579-3063384.939-IM2</v>
      </c>
      <c r="G1251">
        <f t="shared" si="67"/>
        <v>7001</v>
      </c>
      <c r="H1251" t="e">
        <f>VLOOKUP(G1251,#REF!,1,0)</f>
        <v>#REF!</v>
      </c>
      <c r="I1251" t="str">
        <f t="shared" si="65"/>
        <v>336226.5788IM2</v>
      </c>
      <c r="J1251" t="str">
        <f t="shared" si="66"/>
        <v>3063384.9386IM2</v>
      </c>
      <c r="K1251">
        <f t="shared" si="68"/>
        <v>7001</v>
      </c>
    </row>
    <row r="1252" spans="1:11" x14ac:dyDescent="0.25">
      <c r="A1252">
        <v>7002</v>
      </c>
      <c r="B1252">
        <v>336226.31959999999</v>
      </c>
      <c r="C1252">
        <v>3063381.2011000002</v>
      </c>
      <c r="D1252" t="s">
        <v>269</v>
      </c>
      <c r="E1252" t="str">
        <f>ROUNDUP(B1252,3)&amp;"-"&amp;ROUNDUP(C1252,3)</f>
        <v>336226.32-3063381.202</v>
      </c>
      <c r="F1252" t="str">
        <f>E1252&amp;"-"&amp;D1252</f>
        <v>336226.32-3063381.202-IM2</v>
      </c>
      <c r="G1252">
        <f t="shared" si="67"/>
        <v>7002</v>
      </c>
      <c r="H1252" t="e">
        <f>VLOOKUP(G1252,#REF!,1,0)</f>
        <v>#REF!</v>
      </c>
      <c r="I1252" t="str">
        <f t="shared" si="65"/>
        <v>336226.3196IM2</v>
      </c>
      <c r="J1252" t="str">
        <f t="shared" si="66"/>
        <v>3063381.2011IM2</v>
      </c>
      <c r="K1252">
        <f t="shared" si="68"/>
        <v>7002</v>
      </c>
    </row>
    <row r="1253" spans="1:11" x14ac:dyDescent="0.25">
      <c r="A1253">
        <v>7003</v>
      </c>
      <c r="B1253">
        <v>336221.4964</v>
      </c>
      <c r="C1253">
        <v>3063311.6653</v>
      </c>
      <c r="D1253" t="s">
        <v>269</v>
      </c>
      <c r="E1253" t="str">
        <f>ROUNDUP(B1253,3)&amp;"-"&amp;ROUNDUP(C1253,3)</f>
        <v>336221.497-3063311.666</v>
      </c>
      <c r="F1253" t="str">
        <f>E1253&amp;"-"&amp;D1253</f>
        <v>336221.497-3063311.666-IM2</v>
      </c>
      <c r="G1253">
        <f t="shared" si="67"/>
        <v>7003</v>
      </c>
      <c r="H1253" t="e">
        <f>VLOOKUP(G1253,#REF!,1,0)</f>
        <v>#REF!</v>
      </c>
      <c r="I1253" t="str">
        <f t="shared" si="65"/>
        <v>336221.4964IM2</v>
      </c>
      <c r="J1253" t="str">
        <f t="shared" si="66"/>
        <v>3063311.6653IM2</v>
      </c>
      <c r="K1253">
        <f t="shared" si="68"/>
        <v>7003</v>
      </c>
    </row>
    <row r="1254" spans="1:11" x14ac:dyDescent="0.25">
      <c r="A1254">
        <v>7004</v>
      </c>
      <c r="B1254">
        <v>336217.75260000001</v>
      </c>
      <c r="C1254">
        <v>3063270.0915999999</v>
      </c>
      <c r="D1254" t="s">
        <v>269</v>
      </c>
      <c r="E1254" t="str">
        <f>ROUNDUP(B1254,3)&amp;"-"&amp;ROUNDUP(C1254,3)</f>
        <v>336217.753-3063270.092</v>
      </c>
      <c r="F1254" t="str">
        <f>E1254&amp;"-"&amp;D1254</f>
        <v>336217.753-3063270.092-IM2</v>
      </c>
      <c r="G1254">
        <f t="shared" si="67"/>
        <v>7004</v>
      </c>
      <c r="H1254" t="e">
        <f>VLOOKUP(G1254,#REF!,1,0)</f>
        <v>#REF!</v>
      </c>
      <c r="I1254" t="str">
        <f t="shared" si="65"/>
        <v>336217.7526IM2</v>
      </c>
      <c r="J1254" t="str">
        <f t="shared" si="66"/>
        <v>3063270.0916IM2</v>
      </c>
      <c r="K1254">
        <f t="shared" si="68"/>
        <v>7004</v>
      </c>
    </row>
    <row r="1255" spans="1:11" x14ac:dyDescent="0.25">
      <c r="A1255">
        <v>7005</v>
      </c>
      <c r="B1255">
        <v>336222.41970000003</v>
      </c>
      <c r="C1255">
        <v>3063245.1446000002</v>
      </c>
      <c r="D1255" t="s">
        <v>269</v>
      </c>
      <c r="E1255" t="str">
        <f>ROUNDUP(B1255,3)&amp;"-"&amp;ROUNDUP(C1255,3)</f>
        <v>336222.42-3063245.145</v>
      </c>
      <c r="F1255" t="str">
        <f>E1255&amp;"-"&amp;D1255</f>
        <v>336222.42-3063245.145-IM2</v>
      </c>
      <c r="G1255">
        <f t="shared" si="67"/>
        <v>7005</v>
      </c>
      <c r="H1255" t="e">
        <f>VLOOKUP(G1255,#REF!,1,0)</f>
        <v>#REF!</v>
      </c>
      <c r="I1255" t="str">
        <f t="shared" si="65"/>
        <v>336222.4197IM2</v>
      </c>
      <c r="J1255" t="str">
        <f t="shared" si="66"/>
        <v>3063245.1446IM2</v>
      </c>
      <c r="K1255">
        <f t="shared" si="68"/>
        <v>7005</v>
      </c>
    </row>
    <row r="1256" spans="1:11" x14ac:dyDescent="0.25">
      <c r="A1256">
        <v>7006</v>
      </c>
      <c r="B1256">
        <v>336214.09179999999</v>
      </c>
      <c r="C1256">
        <v>3063200.9177999999</v>
      </c>
      <c r="D1256" t="s">
        <v>269</v>
      </c>
      <c r="E1256" t="str">
        <f>ROUNDUP(B1256,3)&amp;"-"&amp;ROUNDUP(C1256,3)</f>
        <v>336214.092-3063200.918</v>
      </c>
      <c r="F1256" t="str">
        <f>E1256&amp;"-"&amp;D1256</f>
        <v>336214.092-3063200.918-IM2</v>
      </c>
      <c r="G1256">
        <f t="shared" si="67"/>
        <v>7006</v>
      </c>
      <c r="H1256" t="e">
        <f>VLOOKUP(G1256,#REF!,1,0)</f>
        <v>#REF!</v>
      </c>
      <c r="I1256" t="str">
        <f t="shared" ref="I1256:I1319" si="69">B1256&amp;D1256</f>
        <v>336214.0918IM2</v>
      </c>
      <c r="J1256" t="str">
        <f t="shared" ref="J1256:J1319" si="70">C1256&amp;D1256</f>
        <v>3063200.9178IM2</v>
      </c>
      <c r="K1256">
        <f t="shared" si="68"/>
        <v>7006</v>
      </c>
    </row>
    <row r="1257" spans="1:11" x14ac:dyDescent="0.25">
      <c r="A1257">
        <v>7007</v>
      </c>
      <c r="B1257">
        <v>336200.37300000002</v>
      </c>
      <c r="C1257">
        <v>3063170.1104000001</v>
      </c>
      <c r="D1257" t="s">
        <v>269</v>
      </c>
      <c r="E1257" t="str">
        <f>ROUNDUP(B1257,3)&amp;"-"&amp;ROUNDUP(C1257,3)</f>
        <v>336200.373-3063170.111</v>
      </c>
      <c r="F1257" t="str">
        <f>E1257&amp;"-"&amp;D1257</f>
        <v>336200.373-3063170.111-IM2</v>
      </c>
      <c r="G1257">
        <f t="shared" si="67"/>
        <v>7007</v>
      </c>
      <c r="H1257" t="e">
        <f>VLOOKUP(G1257,#REF!,1,0)</f>
        <v>#REF!</v>
      </c>
      <c r="I1257" t="str">
        <f t="shared" si="69"/>
        <v>336200.373IM2</v>
      </c>
      <c r="J1257" t="str">
        <f t="shared" si="70"/>
        <v>3063170.1104IM2</v>
      </c>
      <c r="K1257">
        <f t="shared" si="68"/>
        <v>7007</v>
      </c>
    </row>
    <row r="1258" spans="1:11" x14ac:dyDescent="0.25">
      <c r="A1258">
        <v>7008</v>
      </c>
      <c r="B1258">
        <v>336208.13189999998</v>
      </c>
      <c r="C1258">
        <v>3063138.3349000001</v>
      </c>
      <c r="D1258" t="s">
        <v>269</v>
      </c>
      <c r="E1258" t="str">
        <f>ROUNDUP(B1258,3)&amp;"-"&amp;ROUNDUP(C1258,3)</f>
        <v>336208.132-3063138.335</v>
      </c>
      <c r="F1258" t="str">
        <f>E1258&amp;"-"&amp;D1258</f>
        <v>336208.132-3063138.335-IM2</v>
      </c>
      <c r="G1258">
        <f t="shared" si="67"/>
        <v>7008</v>
      </c>
      <c r="H1258" t="e">
        <f>VLOOKUP(G1258,#REF!,1,0)</f>
        <v>#REF!</v>
      </c>
      <c r="I1258" t="str">
        <f t="shared" si="69"/>
        <v>336208.1319IM2</v>
      </c>
      <c r="J1258" t="str">
        <f t="shared" si="70"/>
        <v>3063138.3349IM2</v>
      </c>
      <c r="K1258">
        <f t="shared" si="68"/>
        <v>7008</v>
      </c>
    </row>
    <row r="1259" spans="1:11" x14ac:dyDescent="0.25">
      <c r="A1259">
        <v>7009</v>
      </c>
      <c r="B1259">
        <v>336169.44179999997</v>
      </c>
      <c r="C1259">
        <v>3063115.8439000002</v>
      </c>
      <c r="D1259" t="s">
        <v>269</v>
      </c>
      <c r="E1259" t="str">
        <f>ROUNDUP(B1259,3)&amp;"-"&amp;ROUNDUP(C1259,3)</f>
        <v>336169.442-3063115.844</v>
      </c>
      <c r="F1259" t="str">
        <f>E1259&amp;"-"&amp;D1259</f>
        <v>336169.442-3063115.844-IM2</v>
      </c>
      <c r="G1259">
        <f t="shared" si="67"/>
        <v>7009</v>
      </c>
      <c r="H1259" t="e">
        <f>VLOOKUP(G1259,#REF!,1,0)</f>
        <v>#REF!</v>
      </c>
      <c r="I1259" t="str">
        <f t="shared" si="69"/>
        <v>336169.4418IM2</v>
      </c>
      <c r="J1259" t="str">
        <f t="shared" si="70"/>
        <v>3063115.8439IM2</v>
      </c>
      <c r="K1259">
        <f t="shared" si="68"/>
        <v>7009</v>
      </c>
    </row>
    <row r="1260" spans="1:11" x14ac:dyDescent="0.25">
      <c r="A1260">
        <v>7010</v>
      </c>
      <c r="B1260">
        <v>336138.90970000002</v>
      </c>
      <c r="C1260">
        <v>3063098.0953000002</v>
      </c>
      <c r="D1260" t="s">
        <v>269</v>
      </c>
      <c r="E1260" t="str">
        <f>ROUNDUP(B1260,3)&amp;"-"&amp;ROUNDUP(C1260,3)</f>
        <v>336138.91-3063098.096</v>
      </c>
      <c r="F1260" t="str">
        <f>E1260&amp;"-"&amp;D1260</f>
        <v>336138.91-3063098.096-IM2</v>
      </c>
      <c r="G1260">
        <f t="shared" si="67"/>
        <v>7010</v>
      </c>
      <c r="H1260" t="e">
        <f>VLOOKUP(G1260,#REF!,1,0)</f>
        <v>#REF!</v>
      </c>
      <c r="I1260" t="str">
        <f t="shared" si="69"/>
        <v>336138.9097IM2</v>
      </c>
      <c r="J1260" t="str">
        <f t="shared" si="70"/>
        <v>3063098.0953IM2</v>
      </c>
      <c r="K1260">
        <f t="shared" si="68"/>
        <v>7010</v>
      </c>
    </row>
    <row r="1261" spans="1:11" x14ac:dyDescent="0.25">
      <c r="A1261">
        <v>7011</v>
      </c>
      <c r="B1261">
        <v>336128.99609999999</v>
      </c>
      <c r="C1261">
        <v>3063091.1529999999</v>
      </c>
      <c r="D1261" t="s">
        <v>269</v>
      </c>
      <c r="E1261" t="str">
        <f>ROUNDUP(B1261,3)&amp;"-"&amp;ROUNDUP(C1261,3)</f>
        <v>336128.997-3063091.153</v>
      </c>
      <c r="F1261" t="str">
        <f>E1261&amp;"-"&amp;D1261</f>
        <v>336128.997-3063091.153-IM2</v>
      </c>
      <c r="G1261">
        <f t="shared" si="67"/>
        <v>7011</v>
      </c>
      <c r="H1261" t="e">
        <f>VLOOKUP(G1261,#REF!,1,0)</f>
        <v>#REF!</v>
      </c>
      <c r="I1261" t="str">
        <f t="shared" si="69"/>
        <v>336128.9961IM2</v>
      </c>
      <c r="J1261" t="str">
        <f t="shared" si="70"/>
        <v>3063091.153IM2</v>
      </c>
      <c r="K1261">
        <f t="shared" si="68"/>
        <v>7011</v>
      </c>
    </row>
    <row r="1262" spans="1:11" x14ac:dyDescent="0.25">
      <c r="A1262">
        <v>7012</v>
      </c>
      <c r="B1262">
        <v>336103.09450000001</v>
      </c>
      <c r="C1262">
        <v>3063073.0148999998</v>
      </c>
      <c r="D1262" t="s">
        <v>269</v>
      </c>
      <c r="E1262" t="str">
        <f>ROUNDUP(B1262,3)&amp;"-"&amp;ROUNDUP(C1262,3)</f>
        <v>336103.095-3063073.015</v>
      </c>
      <c r="F1262" t="str">
        <f>E1262&amp;"-"&amp;D1262</f>
        <v>336103.095-3063073.015-IM2</v>
      </c>
      <c r="G1262">
        <f t="shared" si="67"/>
        <v>7012</v>
      </c>
      <c r="H1262" t="e">
        <f>VLOOKUP(G1262,#REF!,1,0)</f>
        <v>#REF!</v>
      </c>
      <c r="I1262" t="str">
        <f t="shared" si="69"/>
        <v>336103.0945IM2</v>
      </c>
      <c r="J1262" t="str">
        <f t="shared" si="70"/>
        <v>3063073.0149IM2</v>
      </c>
      <c r="K1262">
        <f t="shared" si="68"/>
        <v>7012</v>
      </c>
    </row>
    <row r="1263" spans="1:11" x14ac:dyDescent="0.25">
      <c r="A1263">
        <v>7013</v>
      </c>
      <c r="B1263">
        <v>336055.2058</v>
      </c>
      <c r="C1263">
        <v>3062995.8396000001</v>
      </c>
      <c r="D1263" t="s">
        <v>269</v>
      </c>
      <c r="E1263" t="str">
        <f>ROUNDUP(B1263,3)&amp;"-"&amp;ROUNDUP(C1263,3)</f>
        <v>336055.206-3062995.84</v>
      </c>
      <c r="F1263" t="str">
        <f>E1263&amp;"-"&amp;D1263</f>
        <v>336055.206-3062995.84-IM2</v>
      </c>
      <c r="G1263">
        <f t="shared" si="67"/>
        <v>7013</v>
      </c>
      <c r="H1263" t="e">
        <f>VLOOKUP(G1263,#REF!,1,0)</f>
        <v>#REF!</v>
      </c>
      <c r="I1263" t="str">
        <f t="shared" si="69"/>
        <v>336055.2058IM2</v>
      </c>
      <c r="J1263" t="str">
        <f t="shared" si="70"/>
        <v>3062995.8396IM2</v>
      </c>
      <c r="K1263">
        <f t="shared" si="68"/>
        <v>7013</v>
      </c>
    </row>
    <row r="1264" spans="1:11" x14ac:dyDescent="0.25">
      <c r="A1264">
        <v>7014</v>
      </c>
      <c r="B1264">
        <v>336039.66739999998</v>
      </c>
      <c r="C1264">
        <v>3062968.8363999999</v>
      </c>
      <c r="D1264" t="s">
        <v>269</v>
      </c>
      <c r="E1264" t="str">
        <f>ROUNDUP(B1264,3)&amp;"-"&amp;ROUNDUP(C1264,3)</f>
        <v>336039.668-3062968.837</v>
      </c>
      <c r="F1264" t="str">
        <f>E1264&amp;"-"&amp;D1264</f>
        <v>336039.668-3062968.837-IM2</v>
      </c>
      <c r="G1264">
        <f t="shared" si="67"/>
        <v>7014</v>
      </c>
      <c r="H1264" t="e">
        <f>VLOOKUP(G1264,#REF!,1,0)</f>
        <v>#REF!</v>
      </c>
      <c r="I1264" t="str">
        <f t="shared" si="69"/>
        <v>336039.6674IM2</v>
      </c>
      <c r="J1264" t="str">
        <f t="shared" si="70"/>
        <v>3062968.8364IM2</v>
      </c>
      <c r="K1264">
        <f t="shared" si="68"/>
        <v>7014</v>
      </c>
    </row>
    <row r="1265" spans="1:11" x14ac:dyDescent="0.25">
      <c r="A1265">
        <v>7015</v>
      </c>
      <c r="B1265">
        <v>336022.1373</v>
      </c>
      <c r="C1265">
        <v>3062938.372</v>
      </c>
      <c r="D1265" t="s">
        <v>269</v>
      </c>
      <c r="E1265" t="str">
        <f>ROUNDUP(B1265,3)&amp;"-"&amp;ROUNDUP(C1265,3)</f>
        <v>336022.138-3062938.372</v>
      </c>
      <c r="F1265" t="str">
        <f>E1265&amp;"-"&amp;D1265</f>
        <v>336022.138-3062938.372-IM2</v>
      </c>
      <c r="G1265">
        <f t="shared" si="67"/>
        <v>7015</v>
      </c>
      <c r="H1265" t="e">
        <f>VLOOKUP(G1265,#REF!,1,0)</f>
        <v>#REF!</v>
      </c>
      <c r="I1265" t="str">
        <f t="shared" si="69"/>
        <v>336022.1373IM2</v>
      </c>
      <c r="J1265" t="str">
        <f t="shared" si="70"/>
        <v>3062938.372IM2</v>
      </c>
      <c r="K1265">
        <f t="shared" si="68"/>
        <v>7015</v>
      </c>
    </row>
    <row r="1266" spans="1:11" x14ac:dyDescent="0.25">
      <c r="A1266">
        <v>7016</v>
      </c>
      <c r="B1266">
        <v>336000.24599999998</v>
      </c>
      <c r="C1266">
        <v>3062874.9846999999</v>
      </c>
      <c r="D1266" t="s">
        <v>269</v>
      </c>
      <c r="E1266" t="str">
        <f>ROUNDUP(B1266,3)&amp;"-"&amp;ROUNDUP(C1266,3)</f>
        <v>336000.246-3062874.985</v>
      </c>
      <c r="F1266" t="str">
        <f>E1266&amp;"-"&amp;D1266</f>
        <v>336000.246-3062874.985-IM2</v>
      </c>
      <c r="G1266">
        <f t="shared" si="67"/>
        <v>7016</v>
      </c>
      <c r="H1266" t="e">
        <f>VLOOKUP(G1266,#REF!,1,0)</f>
        <v>#REF!</v>
      </c>
      <c r="I1266" t="str">
        <f t="shared" si="69"/>
        <v>336000.246IM2</v>
      </c>
      <c r="J1266" t="str">
        <f t="shared" si="70"/>
        <v>3062874.9847IM2</v>
      </c>
      <c r="K1266">
        <f t="shared" si="68"/>
        <v>7016</v>
      </c>
    </row>
    <row r="1267" spans="1:11" x14ac:dyDescent="0.25">
      <c r="A1267">
        <v>7017</v>
      </c>
      <c r="B1267">
        <v>335981.51250000001</v>
      </c>
      <c r="C1267">
        <v>3062834.969</v>
      </c>
      <c r="D1267" t="s">
        <v>269</v>
      </c>
      <c r="E1267" t="str">
        <f>ROUNDUP(B1267,3)&amp;"-"&amp;ROUNDUP(C1267,3)</f>
        <v>335981.513-3062834.969</v>
      </c>
      <c r="F1267" t="str">
        <f>E1267&amp;"-"&amp;D1267</f>
        <v>335981.513-3062834.969-IM2</v>
      </c>
      <c r="G1267">
        <f t="shared" si="67"/>
        <v>7017</v>
      </c>
      <c r="H1267" t="e">
        <f>VLOOKUP(G1267,#REF!,1,0)</f>
        <v>#REF!</v>
      </c>
      <c r="I1267" t="str">
        <f t="shared" si="69"/>
        <v>335981.5125IM2</v>
      </c>
      <c r="J1267" t="str">
        <f t="shared" si="70"/>
        <v>3062834.969IM2</v>
      </c>
      <c r="K1267">
        <f t="shared" si="68"/>
        <v>7017</v>
      </c>
    </row>
    <row r="1268" spans="1:11" x14ac:dyDescent="0.25">
      <c r="A1268">
        <v>7018</v>
      </c>
      <c r="B1268">
        <v>335963.39840000001</v>
      </c>
      <c r="C1268">
        <v>3062807.1612</v>
      </c>
      <c r="D1268" t="s">
        <v>269</v>
      </c>
      <c r="E1268" t="str">
        <f>ROUNDUP(B1268,3)&amp;"-"&amp;ROUNDUP(C1268,3)</f>
        <v>335963.399-3062807.162</v>
      </c>
      <c r="F1268" t="str">
        <f>E1268&amp;"-"&amp;D1268</f>
        <v>335963.399-3062807.162-IM2</v>
      </c>
      <c r="G1268">
        <f t="shared" si="67"/>
        <v>7018</v>
      </c>
      <c r="H1268" t="e">
        <f>VLOOKUP(G1268,#REF!,1,0)</f>
        <v>#REF!</v>
      </c>
      <c r="I1268" t="str">
        <f t="shared" si="69"/>
        <v>335963.3984IM2</v>
      </c>
      <c r="J1268" t="str">
        <f t="shared" si="70"/>
        <v>3062807.1612IM2</v>
      </c>
      <c r="K1268">
        <f t="shared" si="68"/>
        <v>7018</v>
      </c>
    </row>
    <row r="1269" spans="1:11" x14ac:dyDescent="0.25">
      <c r="A1269">
        <v>7019</v>
      </c>
      <c r="B1269">
        <v>335922.44219999999</v>
      </c>
      <c r="C1269">
        <v>3062771.9696999998</v>
      </c>
      <c r="D1269" t="s">
        <v>269</v>
      </c>
      <c r="E1269" t="str">
        <f>ROUNDUP(B1269,3)&amp;"-"&amp;ROUNDUP(C1269,3)</f>
        <v>335922.443-3062771.97</v>
      </c>
      <c r="F1269" t="str">
        <f>E1269&amp;"-"&amp;D1269</f>
        <v>335922.443-3062771.97-IM2</v>
      </c>
      <c r="G1269">
        <f t="shared" si="67"/>
        <v>7019</v>
      </c>
      <c r="H1269" t="e">
        <f>VLOOKUP(G1269,#REF!,1,0)</f>
        <v>#REF!</v>
      </c>
      <c r="I1269" t="str">
        <f t="shared" si="69"/>
        <v>335922.4422IM2</v>
      </c>
      <c r="J1269" t="str">
        <f t="shared" si="70"/>
        <v>3062771.9697IM2</v>
      </c>
      <c r="K1269">
        <f t="shared" si="68"/>
        <v>7019</v>
      </c>
    </row>
    <row r="1270" spans="1:11" x14ac:dyDescent="0.25">
      <c r="A1270">
        <v>7020</v>
      </c>
      <c r="B1270">
        <v>335923.53850000002</v>
      </c>
      <c r="C1270">
        <v>3062758.0872999998</v>
      </c>
      <c r="D1270" t="s">
        <v>269</v>
      </c>
      <c r="E1270" t="str">
        <f>ROUNDUP(B1270,3)&amp;"-"&amp;ROUNDUP(C1270,3)</f>
        <v>335923.539-3062758.088</v>
      </c>
      <c r="F1270" t="str">
        <f>E1270&amp;"-"&amp;D1270</f>
        <v>335923.539-3062758.088-IM2</v>
      </c>
      <c r="G1270">
        <f t="shared" si="67"/>
        <v>7020</v>
      </c>
      <c r="H1270" t="e">
        <f>VLOOKUP(G1270,#REF!,1,0)</f>
        <v>#REF!</v>
      </c>
      <c r="I1270" t="str">
        <f t="shared" si="69"/>
        <v>335923.5385IM2</v>
      </c>
      <c r="J1270" t="str">
        <f t="shared" si="70"/>
        <v>3062758.0873IM2</v>
      </c>
      <c r="K1270">
        <f t="shared" si="68"/>
        <v>7020</v>
      </c>
    </row>
    <row r="1271" spans="1:11" x14ac:dyDescent="0.25">
      <c r="A1271">
        <v>7021</v>
      </c>
      <c r="B1271">
        <v>335940.60389999999</v>
      </c>
      <c r="C1271">
        <v>3062541.9876999999</v>
      </c>
      <c r="D1271" t="s">
        <v>269</v>
      </c>
      <c r="E1271" t="str">
        <f>ROUNDUP(B1271,3)&amp;"-"&amp;ROUNDUP(C1271,3)</f>
        <v>335940.604-3062541.988</v>
      </c>
      <c r="F1271" t="str">
        <f>E1271&amp;"-"&amp;D1271</f>
        <v>335940.604-3062541.988-IM2</v>
      </c>
      <c r="G1271">
        <f t="shared" si="67"/>
        <v>7021</v>
      </c>
      <c r="H1271" t="e">
        <f>VLOOKUP(G1271,#REF!,1,0)</f>
        <v>#REF!</v>
      </c>
      <c r="I1271" t="str">
        <f t="shared" si="69"/>
        <v>335940.6039IM2</v>
      </c>
      <c r="J1271" t="str">
        <f t="shared" si="70"/>
        <v>3062541.9877IM2</v>
      </c>
      <c r="K1271">
        <f t="shared" si="68"/>
        <v>7021</v>
      </c>
    </row>
    <row r="1272" spans="1:11" x14ac:dyDescent="0.25">
      <c r="A1272">
        <v>7022</v>
      </c>
      <c r="B1272">
        <v>335925.39270000003</v>
      </c>
      <c r="C1272">
        <v>3062480.2869000002</v>
      </c>
      <c r="D1272" t="s">
        <v>269</v>
      </c>
      <c r="E1272" t="str">
        <f>ROUNDUP(B1272,3)&amp;"-"&amp;ROUNDUP(C1272,3)</f>
        <v>335925.393-3062480.287</v>
      </c>
      <c r="F1272" t="str">
        <f>E1272&amp;"-"&amp;D1272</f>
        <v>335925.393-3062480.287-IM2</v>
      </c>
      <c r="G1272">
        <f t="shared" si="67"/>
        <v>7022</v>
      </c>
      <c r="H1272" t="e">
        <f>VLOOKUP(G1272,#REF!,1,0)</f>
        <v>#REF!</v>
      </c>
      <c r="I1272" t="str">
        <f t="shared" si="69"/>
        <v>335925.3927IM2</v>
      </c>
      <c r="J1272" t="str">
        <f t="shared" si="70"/>
        <v>3062480.2869IM2</v>
      </c>
      <c r="K1272">
        <f t="shared" si="68"/>
        <v>7022</v>
      </c>
    </row>
    <row r="1273" spans="1:11" x14ac:dyDescent="0.25">
      <c r="A1273">
        <v>7023</v>
      </c>
      <c r="B1273">
        <v>335925.2059</v>
      </c>
      <c r="C1273">
        <v>3062479.5288</v>
      </c>
      <c r="D1273" t="s">
        <v>269</v>
      </c>
      <c r="E1273" t="str">
        <f>ROUNDUP(B1273,3)&amp;"-"&amp;ROUNDUP(C1273,3)</f>
        <v>335925.206-3062479.529</v>
      </c>
      <c r="F1273" t="str">
        <f>E1273&amp;"-"&amp;D1273</f>
        <v>335925.206-3062479.529-IM2</v>
      </c>
      <c r="G1273">
        <f t="shared" si="67"/>
        <v>7023</v>
      </c>
      <c r="H1273" t="e">
        <f>VLOOKUP(G1273,#REF!,1,0)</f>
        <v>#REF!</v>
      </c>
      <c r="I1273" t="str">
        <f t="shared" si="69"/>
        <v>335925.2059IM2</v>
      </c>
      <c r="J1273" t="str">
        <f t="shared" si="70"/>
        <v>3062479.5288IM2</v>
      </c>
      <c r="K1273">
        <f t="shared" si="68"/>
        <v>7023</v>
      </c>
    </row>
    <row r="1274" spans="1:11" x14ac:dyDescent="0.25">
      <c r="A1274">
        <v>7024</v>
      </c>
      <c r="B1274">
        <v>335930.88760000002</v>
      </c>
      <c r="C1274">
        <v>3062472.5721</v>
      </c>
      <c r="D1274" t="s">
        <v>269</v>
      </c>
      <c r="E1274" t="str">
        <f>ROUNDUP(B1274,3)&amp;"-"&amp;ROUNDUP(C1274,3)</f>
        <v>335930.888-3062472.573</v>
      </c>
      <c r="F1274" t="str">
        <f>E1274&amp;"-"&amp;D1274</f>
        <v>335930.888-3062472.573-IM2</v>
      </c>
      <c r="G1274">
        <f t="shared" si="67"/>
        <v>7024</v>
      </c>
      <c r="H1274" t="e">
        <f>VLOOKUP(G1274,#REF!,1,0)</f>
        <v>#REF!</v>
      </c>
      <c r="I1274" t="str">
        <f t="shared" si="69"/>
        <v>335930.8876IM2</v>
      </c>
      <c r="J1274" t="str">
        <f t="shared" si="70"/>
        <v>3062472.5721IM2</v>
      </c>
      <c r="K1274">
        <f t="shared" si="68"/>
        <v>7024</v>
      </c>
    </row>
    <row r="1275" spans="1:11" x14ac:dyDescent="0.25">
      <c r="A1275">
        <v>7025</v>
      </c>
      <c r="B1275">
        <v>335961.4509</v>
      </c>
      <c r="C1275">
        <v>3062435.1505</v>
      </c>
      <c r="D1275" t="s">
        <v>269</v>
      </c>
      <c r="E1275" t="str">
        <f>ROUNDUP(B1275,3)&amp;"-"&amp;ROUNDUP(C1275,3)</f>
        <v>335961.451-3062435.151</v>
      </c>
      <c r="F1275" t="str">
        <f>E1275&amp;"-"&amp;D1275</f>
        <v>335961.451-3062435.151-IM2</v>
      </c>
      <c r="G1275">
        <f t="shared" si="67"/>
        <v>7025</v>
      </c>
      <c r="H1275" t="e">
        <f>VLOOKUP(G1275,#REF!,1,0)</f>
        <v>#REF!</v>
      </c>
      <c r="I1275" t="str">
        <f t="shared" si="69"/>
        <v>335961.4509IM2</v>
      </c>
      <c r="J1275" t="str">
        <f t="shared" si="70"/>
        <v>3062435.1505IM2</v>
      </c>
      <c r="K1275">
        <f t="shared" si="68"/>
        <v>7025</v>
      </c>
    </row>
    <row r="1276" spans="1:11" x14ac:dyDescent="0.25">
      <c r="A1276">
        <v>7026</v>
      </c>
      <c r="B1276">
        <v>336008.1249</v>
      </c>
      <c r="C1276">
        <v>3062379.8853000002</v>
      </c>
      <c r="D1276" t="s">
        <v>269</v>
      </c>
      <c r="E1276" t="str">
        <f>ROUNDUP(B1276,3)&amp;"-"&amp;ROUNDUP(C1276,3)</f>
        <v>336008.125-3062379.886</v>
      </c>
      <c r="F1276" t="str">
        <f>E1276&amp;"-"&amp;D1276</f>
        <v>336008.125-3062379.886-IM2</v>
      </c>
      <c r="G1276">
        <f t="shared" si="67"/>
        <v>7026</v>
      </c>
      <c r="H1276" t="e">
        <f>VLOOKUP(G1276,#REF!,1,0)</f>
        <v>#REF!</v>
      </c>
      <c r="I1276" t="str">
        <f t="shared" si="69"/>
        <v>336008.1249IM2</v>
      </c>
      <c r="J1276" t="str">
        <f t="shared" si="70"/>
        <v>3062379.8853IM2</v>
      </c>
      <c r="K1276">
        <f t="shared" si="68"/>
        <v>7026</v>
      </c>
    </row>
    <row r="1277" spans="1:11" x14ac:dyDescent="0.25">
      <c r="A1277">
        <v>7027</v>
      </c>
      <c r="B1277">
        <v>336047.63939999999</v>
      </c>
      <c r="C1277">
        <v>3062341.7974999999</v>
      </c>
      <c r="D1277" t="s">
        <v>269</v>
      </c>
      <c r="E1277" t="str">
        <f>ROUNDUP(B1277,3)&amp;"-"&amp;ROUNDUP(C1277,3)</f>
        <v>336047.64-3062341.798</v>
      </c>
      <c r="F1277" t="str">
        <f>E1277&amp;"-"&amp;D1277</f>
        <v>336047.64-3062341.798-IM2</v>
      </c>
      <c r="G1277">
        <f t="shared" si="67"/>
        <v>7027</v>
      </c>
      <c r="H1277" t="e">
        <f>VLOOKUP(G1277,#REF!,1,0)</f>
        <v>#REF!</v>
      </c>
      <c r="I1277" t="str">
        <f t="shared" si="69"/>
        <v>336047.6394IM2</v>
      </c>
      <c r="J1277" t="str">
        <f t="shared" si="70"/>
        <v>3062341.7975IM2</v>
      </c>
      <c r="K1277">
        <f t="shared" si="68"/>
        <v>7027</v>
      </c>
    </row>
    <row r="1278" spans="1:11" x14ac:dyDescent="0.25">
      <c r="A1278">
        <v>7028</v>
      </c>
      <c r="B1278">
        <v>336074.08179999999</v>
      </c>
      <c r="C1278">
        <v>3062325.0630000001</v>
      </c>
      <c r="D1278" t="s">
        <v>269</v>
      </c>
      <c r="E1278" t="str">
        <f>ROUNDUP(B1278,3)&amp;"-"&amp;ROUNDUP(C1278,3)</f>
        <v>336074.082-3062325.063</v>
      </c>
      <c r="F1278" t="str">
        <f>E1278&amp;"-"&amp;D1278</f>
        <v>336074.082-3062325.063-IM2</v>
      </c>
      <c r="G1278">
        <f t="shared" si="67"/>
        <v>7028</v>
      </c>
      <c r="H1278" t="e">
        <f>VLOOKUP(G1278,#REF!,1,0)</f>
        <v>#REF!</v>
      </c>
      <c r="I1278" t="str">
        <f t="shared" si="69"/>
        <v>336074.0818IM2</v>
      </c>
      <c r="J1278" t="str">
        <f t="shared" si="70"/>
        <v>3062325.063IM2</v>
      </c>
      <c r="K1278">
        <f t="shared" si="68"/>
        <v>7028</v>
      </c>
    </row>
    <row r="1279" spans="1:11" x14ac:dyDescent="0.25">
      <c r="A1279">
        <v>7029</v>
      </c>
      <c r="B1279">
        <v>336099.50630000001</v>
      </c>
      <c r="C1279">
        <v>3062308.9728999999</v>
      </c>
      <c r="D1279" t="s">
        <v>269</v>
      </c>
      <c r="E1279" t="str">
        <f>ROUNDUP(B1279,3)&amp;"-"&amp;ROUNDUP(C1279,3)</f>
        <v>336099.507-3062308.973</v>
      </c>
      <c r="F1279" t="str">
        <f>E1279&amp;"-"&amp;D1279</f>
        <v>336099.507-3062308.973-IM2</v>
      </c>
      <c r="G1279">
        <f t="shared" si="67"/>
        <v>7029</v>
      </c>
      <c r="H1279" t="e">
        <f>VLOOKUP(G1279,#REF!,1,0)</f>
        <v>#REF!</v>
      </c>
      <c r="I1279" t="str">
        <f t="shared" si="69"/>
        <v>336099.5063IM2</v>
      </c>
      <c r="J1279" t="str">
        <f t="shared" si="70"/>
        <v>3062308.9729IM2</v>
      </c>
      <c r="K1279">
        <f t="shared" si="68"/>
        <v>7029</v>
      </c>
    </row>
    <row r="1280" spans="1:11" x14ac:dyDescent="0.25">
      <c r="A1280">
        <v>7030</v>
      </c>
      <c r="B1280">
        <v>336136.7071</v>
      </c>
      <c r="C1280">
        <v>3062301.6845</v>
      </c>
      <c r="D1280" t="s">
        <v>269</v>
      </c>
      <c r="E1280" t="str">
        <f>ROUNDUP(B1280,3)&amp;"-"&amp;ROUNDUP(C1280,3)</f>
        <v>336136.708-3062301.685</v>
      </c>
      <c r="F1280" t="str">
        <f>E1280&amp;"-"&amp;D1280</f>
        <v>336136.708-3062301.685-IM2</v>
      </c>
      <c r="G1280">
        <f t="shared" si="67"/>
        <v>7030</v>
      </c>
      <c r="H1280" t="e">
        <f>VLOOKUP(G1280,#REF!,1,0)</f>
        <v>#REF!</v>
      </c>
      <c r="I1280" t="str">
        <f t="shared" si="69"/>
        <v>336136.7071IM2</v>
      </c>
      <c r="J1280" t="str">
        <f t="shared" si="70"/>
        <v>3062301.6845IM2</v>
      </c>
      <c r="K1280">
        <f t="shared" si="68"/>
        <v>7030</v>
      </c>
    </row>
    <row r="1281" spans="1:11" x14ac:dyDescent="0.25">
      <c r="A1281">
        <v>7031</v>
      </c>
      <c r="B1281">
        <v>336200.81099999999</v>
      </c>
      <c r="C1281">
        <v>3062265.5281000002</v>
      </c>
      <c r="D1281" t="s">
        <v>269</v>
      </c>
      <c r="E1281" t="str">
        <f>ROUNDUP(B1281,3)&amp;"-"&amp;ROUNDUP(C1281,3)</f>
        <v>336200.811-3062265.529</v>
      </c>
      <c r="F1281" t="str">
        <f>E1281&amp;"-"&amp;D1281</f>
        <v>336200.811-3062265.529-IM2</v>
      </c>
      <c r="G1281">
        <f t="shared" si="67"/>
        <v>7031</v>
      </c>
      <c r="H1281" t="e">
        <f>VLOOKUP(G1281,#REF!,1,0)</f>
        <v>#REF!</v>
      </c>
      <c r="I1281" t="str">
        <f t="shared" si="69"/>
        <v>336200.811IM2</v>
      </c>
      <c r="J1281" t="str">
        <f t="shared" si="70"/>
        <v>3062265.5281IM2</v>
      </c>
      <c r="K1281">
        <f t="shared" si="68"/>
        <v>7031</v>
      </c>
    </row>
    <row r="1282" spans="1:11" x14ac:dyDescent="0.25">
      <c r="A1282">
        <v>7032</v>
      </c>
      <c r="B1282">
        <v>336250.7438</v>
      </c>
      <c r="C1282">
        <v>3062224.1329999999</v>
      </c>
      <c r="D1282" t="s">
        <v>269</v>
      </c>
      <c r="E1282" t="str">
        <f>ROUNDUP(B1282,3)&amp;"-"&amp;ROUNDUP(C1282,3)</f>
        <v>336250.744-3062224.133</v>
      </c>
      <c r="F1282" t="str">
        <f>E1282&amp;"-"&amp;D1282</f>
        <v>336250.744-3062224.133-IM2</v>
      </c>
      <c r="G1282">
        <f t="shared" si="67"/>
        <v>7032</v>
      </c>
      <c r="H1282" t="e">
        <f>VLOOKUP(G1282,#REF!,1,0)</f>
        <v>#REF!</v>
      </c>
      <c r="I1282" t="str">
        <f t="shared" si="69"/>
        <v>336250.7438IM2</v>
      </c>
      <c r="J1282" t="str">
        <f t="shared" si="70"/>
        <v>3062224.133IM2</v>
      </c>
      <c r="K1282">
        <f t="shared" si="68"/>
        <v>7032</v>
      </c>
    </row>
    <row r="1283" spans="1:11" x14ac:dyDescent="0.25">
      <c r="A1283">
        <v>7033</v>
      </c>
      <c r="B1283">
        <v>336323.55550000002</v>
      </c>
      <c r="C1283">
        <v>3062149.7280000001</v>
      </c>
      <c r="D1283" t="s">
        <v>269</v>
      </c>
      <c r="E1283" t="str">
        <f>ROUNDUP(B1283,3)&amp;"-"&amp;ROUNDUP(C1283,3)</f>
        <v>336323.556-3062149.728</v>
      </c>
      <c r="F1283" t="str">
        <f>E1283&amp;"-"&amp;D1283</f>
        <v>336323.556-3062149.728-IM2</v>
      </c>
      <c r="G1283">
        <f t="shared" ref="G1283:G1346" si="71">A1283</f>
        <v>7033</v>
      </c>
      <c r="H1283" t="e">
        <f>VLOOKUP(G1283,#REF!,1,0)</f>
        <v>#REF!</v>
      </c>
      <c r="I1283" t="str">
        <f t="shared" si="69"/>
        <v>336323.5555IM2</v>
      </c>
      <c r="J1283" t="str">
        <f t="shared" si="70"/>
        <v>3062149.728IM2</v>
      </c>
      <c r="K1283">
        <f t="shared" ref="K1283:K1346" si="72">G1283</f>
        <v>7033</v>
      </c>
    </row>
    <row r="1284" spans="1:11" x14ac:dyDescent="0.25">
      <c r="A1284">
        <v>7034</v>
      </c>
      <c r="B1284">
        <v>336323.65710000001</v>
      </c>
      <c r="C1284">
        <v>3062149.6241000001</v>
      </c>
      <c r="D1284" t="s">
        <v>269</v>
      </c>
      <c r="E1284" t="str">
        <f>ROUNDUP(B1284,3)&amp;"-"&amp;ROUNDUP(C1284,3)</f>
        <v>336323.658-3062149.625</v>
      </c>
      <c r="F1284" t="str">
        <f>E1284&amp;"-"&amp;D1284</f>
        <v>336323.658-3062149.625-IM2</v>
      </c>
      <c r="G1284">
        <f t="shared" si="71"/>
        <v>7034</v>
      </c>
      <c r="H1284" t="e">
        <f>VLOOKUP(G1284,#REF!,1,0)</f>
        <v>#REF!</v>
      </c>
      <c r="I1284" t="str">
        <f t="shared" si="69"/>
        <v>336323.6571IM2</v>
      </c>
      <c r="J1284" t="str">
        <f t="shared" si="70"/>
        <v>3062149.6241IM2</v>
      </c>
      <c r="K1284">
        <f t="shared" si="72"/>
        <v>7034</v>
      </c>
    </row>
    <row r="1285" spans="1:11" x14ac:dyDescent="0.25">
      <c r="A1285">
        <v>7035</v>
      </c>
      <c r="B1285">
        <v>336324.11200000002</v>
      </c>
      <c r="C1285">
        <v>3062149.1272</v>
      </c>
      <c r="D1285" t="s">
        <v>269</v>
      </c>
      <c r="E1285" t="str">
        <f>ROUNDUP(B1285,3)&amp;"-"&amp;ROUNDUP(C1285,3)</f>
        <v>336324.112-3062149.128</v>
      </c>
      <c r="F1285" t="str">
        <f>E1285&amp;"-"&amp;D1285</f>
        <v>336324.112-3062149.128-IM2</v>
      </c>
      <c r="G1285">
        <f t="shared" si="71"/>
        <v>7035</v>
      </c>
      <c r="H1285" t="e">
        <f>VLOOKUP(G1285,#REF!,1,0)</f>
        <v>#REF!</v>
      </c>
      <c r="I1285" t="str">
        <f t="shared" si="69"/>
        <v>336324.112IM2</v>
      </c>
      <c r="J1285" t="str">
        <f t="shared" si="70"/>
        <v>3062149.1272IM2</v>
      </c>
      <c r="K1285">
        <f t="shared" si="72"/>
        <v>7035</v>
      </c>
    </row>
    <row r="1286" spans="1:11" x14ac:dyDescent="0.25">
      <c r="A1286">
        <v>7036</v>
      </c>
      <c r="B1286">
        <v>336375.65789999999</v>
      </c>
      <c r="C1286">
        <v>3062092.8171000001</v>
      </c>
      <c r="D1286" t="s">
        <v>269</v>
      </c>
      <c r="E1286" t="str">
        <f>ROUNDUP(B1286,3)&amp;"-"&amp;ROUNDUP(C1286,3)</f>
        <v>336375.658-3062092.818</v>
      </c>
      <c r="F1286" t="str">
        <f>E1286&amp;"-"&amp;D1286</f>
        <v>336375.658-3062092.818-IM2</v>
      </c>
      <c r="G1286">
        <f t="shared" si="71"/>
        <v>7036</v>
      </c>
      <c r="H1286" t="e">
        <f>VLOOKUP(G1286,#REF!,1,0)</f>
        <v>#REF!</v>
      </c>
      <c r="I1286" t="str">
        <f t="shared" si="69"/>
        <v>336375.6579IM2</v>
      </c>
      <c r="J1286" t="str">
        <f t="shared" si="70"/>
        <v>3062092.8171IM2</v>
      </c>
      <c r="K1286">
        <f t="shared" si="72"/>
        <v>7036</v>
      </c>
    </row>
    <row r="1287" spans="1:11" x14ac:dyDescent="0.25">
      <c r="A1287">
        <v>7037</v>
      </c>
      <c r="B1287">
        <v>336403.92749999999</v>
      </c>
      <c r="C1287">
        <v>3062055.5595999998</v>
      </c>
      <c r="D1287" t="s">
        <v>269</v>
      </c>
      <c r="E1287" t="str">
        <f>ROUNDUP(B1287,3)&amp;"-"&amp;ROUNDUP(C1287,3)</f>
        <v>336403.928-3062055.56</v>
      </c>
      <c r="F1287" t="str">
        <f>E1287&amp;"-"&amp;D1287</f>
        <v>336403.928-3062055.56-IM2</v>
      </c>
      <c r="G1287">
        <f t="shared" si="71"/>
        <v>7037</v>
      </c>
      <c r="H1287" t="e">
        <f>VLOOKUP(G1287,#REF!,1,0)</f>
        <v>#REF!</v>
      </c>
      <c r="I1287" t="str">
        <f t="shared" si="69"/>
        <v>336403.9275IM2</v>
      </c>
      <c r="J1287" t="str">
        <f t="shared" si="70"/>
        <v>3062055.5596IM2</v>
      </c>
      <c r="K1287">
        <f t="shared" si="72"/>
        <v>7037</v>
      </c>
    </row>
    <row r="1288" spans="1:11" x14ac:dyDescent="0.25">
      <c r="A1288">
        <v>7038</v>
      </c>
      <c r="B1288">
        <v>336396.41350000002</v>
      </c>
      <c r="C1288">
        <v>3062038.0139000001</v>
      </c>
      <c r="D1288" t="s">
        <v>269</v>
      </c>
      <c r="E1288" t="str">
        <f>ROUNDUP(B1288,3)&amp;"-"&amp;ROUNDUP(C1288,3)</f>
        <v>336396.414-3062038.014</v>
      </c>
      <c r="F1288" t="str">
        <f>E1288&amp;"-"&amp;D1288</f>
        <v>336396.414-3062038.014-IM2</v>
      </c>
      <c r="G1288">
        <f t="shared" si="71"/>
        <v>7038</v>
      </c>
      <c r="H1288" t="e">
        <f>VLOOKUP(G1288,#REF!,1,0)</f>
        <v>#REF!</v>
      </c>
      <c r="I1288" t="str">
        <f t="shared" si="69"/>
        <v>336396.4135IM2</v>
      </c>
      <c r="J1288" t="str">
        <f t="shared" si="70"/>
        <v>3062038.0139IM2</v>
      </c>
      <c r="K1288">
        <f t="shared" si="72"/>
        <v>7038</v>
      </c>
    </row>
    <row r="1289" spans="1:11" x14ac:dyDescent="0.25">
      <c r="A1289">
        <v>7039</v>
      </c>
      <c r="B1289">
        <v>336394.53519999998</v>
      </c>
      <c r="C1289">
        <v>3062035.8415000001</v>
      </c>
      <c r="D1289" t="s">
        <v>269</v>
      </c>
      <c r="E1289" t="str">
        <f>ROUNDUP(B1289,3)&amp;"-"&amp;ROUNDUP(C1289,3)</f>
        <v>336394.536-3062035.842</v>
      </c>
      <c r="F1289" t="str">
        <f>E1289&amp;"-"&amp;D1289</f>
        <v>336394.536-3062035.842-IM2</v>
      </c>
      <c r="G1289">
        <f t="shared" si="71"/>
        <v>7039</v>
      </c>
      <c r="H1289" t="e">
        <f>VLOOKUP(G1289,#REF!,1,0)</f>
        <v>#REF!</v>
      </c>
      <c r="I1289" t="str">
        <f t="shared" si="69"/>
        <v>336394.5352IM2</v>
      </c>
      <c r="J1289" t="str">
        <f t="shared" si="70"/>
        <v>3062035.8415IM2</v>
      </c>
      <c r="K1289">
        <f t="shared" si="72"/>
        <v>7039</v>
      </c>
    </row>
    <row r="1290" spans="1:11" x14ac:dyDescent="0.25">
      <c r="A1290">
        <v>7040</v>
      </c>
      <c r="B1290">
        <v>336360.8346</v>
      </c>
      <c r="C1290">
        <v>3061996.8640000001</v>
      </c>
      <c r="D1290" t="s">
        <v>269</v>
      </c>
      <c r="E1290" t="str">
        <f>ROUNDUP(B1290,3)&amp;"-"&amp;ROUNDUP(C1290,3)</f>
        <v>336360.835-3061996.864</v>
      </c>
      <c r="F1290" t="str">
        <f>E1290&amp;"-"&amp;D1290</f>
        <v>336360.835-3061996.864-IM2</v>
      </c>
      <c r="G1290">
        <f t="shared" si="71"/>
        <v>7040</v>
      </c>
      <c r="H1290" t="e">
        <f>VLOOKUP(G1290,#REF!,1,0)</f>
        <v>#REF!</v>
      </c>
      <c r="I1290" t="str">
        <f t="shared" si="69"/>
        <v>336360.8346IM2</v>
      </c>
      <c r="J1290" t="str">
        <f t="shared" si="70"/>
        <v>3061996.864IM2</v>
      </c>
      <c r="K1290">
        <f t="shared" si="72"/>
        <v>7040</v>
      </c>
    </row>
    <row r="1291" spans="1:11" x14ac:dyDescent="0.25">
      <c r="A1291">
        <v>7041</v>
      </c>
      <c r="B1291">
        <v>336316.9657</v>
      </c>
      <c r="C1291">
        <v>3061948.1334000002</v>
      </c>
      <c r="D1291" t="s">
        <v>269</v>
      </c>
      <c r="E1291" t="str">
        <f>ROUNDUP(B1291,3)&amp;"-"&amp;ROUNDUP(C1291,3)</f>
        <v>336316.966-3061948.134</v>
      </c>
      <c r="F1291" t="str">
        <f>E1291&amp;"-"&amp;D1291</f>
        <v>336316.966-3061948.134-IM2</v>
      </c>
      <c r="G1291">
        <f t="shared" si="71"/>
        <v>7041</v>
      </c>
      <c r="H1291" t="e">
        <f>VLOOKUP(G1291,#REF!,1,0)</f>
        <v>#REF!</v>
      </c>
      <c r="I1291" t="str">
        <f t="shared" si="69"/>
        <v>336316.9657IM2</v>
      </c>
      <c r="J1291" t="str">
        <f t="shared" si="70"/>
        <v>3061948.1334IM2</v>
      </c>
      <c r="K1291">
        <f t="shared" si="72"/>
        <v>7041</v>
      </c>
    </row>
    <row r="1292" spans="1:11" x14ac:dyDescent="0.25">
      <c r="A1292">
        <v>7042</v>
      </c>
      <c r="B1292">
        <v>336278.0454</v>
      </c>
      <c r="C1292">
        <v>3061912.2319999998</v>
      </c>
      <c r="D1292" t="s">
        <v>269</v>
      </c>
      <c r="E1292" t="str">
        <f>ROUNDUP(B1292,3)&amp;"-"&amp;ROUNDUP(C1292,3)</f>
        <v>336278.046-3061912.232</v>
      </c>
      <c r="F1292" t="str">
        <f>E1292&amp;"-"&amp;D1292</f>
        <v>336278.046-3061912.232-IM2</v>
      </c>
      <c r="G1292">
        <f t="shared" si="71"/>
        <v>7042</v>
      </c>
      <c r="H1292" t="e">
        <f>VLOOKUP(G1292,#REF!,1,0)</f>
        <v>#REF!</v>
      </c>
      <c r="I1292" t="str">
        <f t="shared" si="69"/>
        <v>336278.0454IM2</v>
      </c>
      <c r="J1292" t="str">
        <f t="shared" si="70"/>
        <v>3061912.232IM2</v>
      </c>
      <c r="K1292">
        <f t="shared" si="72"/>
        <v>7042</v>
      </c>
    </row>
    <row r="1293" spans="1:11" x14ac:dyDescent="0.25">
      <c r="A1293">
        <v>7043</v>
      </c>
      <c r="B1293">
        <v>336194.54739999998</v>
      </c>
      <c r="C1293">
        <v>3061859.5098999999</v>
      </c>
      <c r="D1293" t="s">
        <v>269</v>
      </c>
      <c r="E1293" t="str">
        <f>ROUNDUP(B1293,3)&amp;"-"&amp;ROUNDUP(C1293,3)</f>
        <v>336194.548-3061859.51</v>
      </c>
      <c r="F1293" t="str">
        <f>E1293&amp;"-"&amp;D1293</f>
        <v>336194.548-3061859.51-IM2</v>
      </c>
      <c r="G1293">
        <f t="shared" si="71"/>
        <v>7043</v>
      </c>
      <c r="H1293" t="e">
        <f>VLOOKUP(G1293,#REF!,1,0)</f>
        <v>#REF!</v>
      </c>
      <c r="I1293" t="str">
        <f t="shared" si="69"/>
        <v>336194.5474IM2</v>
      </c>
      <c r="J1293" t="str">
        <f t="shared" si="70"/>
        <v>3061859.5099IM2</v>
      </c>
      <c r="K1293">
        <f t="shared" si="72"/>
        <v>7043</v>
      </c>
    </row>
    <row r="1294" spans="1:11" x14ac:dyDescent="0.25">
      <c r="A1294">
        <v>7044</v>
      </c>
      <c r="B1294">
        <v>336085.06439999997</v>
      </c>
      <c r="C1294">
        <v>3061806.4501999998</v>
      </c>
      <c r="D1294" t="s">
        <v>269</v>
      </c>
      <c r="E1294" t="str">
        <f>ROUNDUP(B1294,3)&amp;"-"&amp;ROUNDUP(C1294,3)</f>
        <v>336085.065-3061806.451</v>
      </c>
      <c r="F1294" t="str">
        <f>E1294&amp;"-"&amp;D1294</f>
        <v>336085.065-3061806.451-IM2</v>
      </c>
      <c r="G1294">
        <f t="shared" si="71"/>
        <v>7044</v>
      </c>
      <c r="H1294" t="e">
        <f>VLOOKUP(G1294,#REF!,1,0)</f>
        <v>#REF!</v>
      </c>
      <c r="I1294" t="str">
        <f t="shared" si="69"/>
        <v>336085.0644IM2</v>
      </c>
      <c r="J1294" t="str">
        <f t="shared" si="70"/>
        <v>3061806.4502IM2</v>
      </c>
      <c r="K1294">
        <f t="shared" si="72"/>
        <v>7044</v>
      </c>
    </row>
    <row r="1295" spans="1:11" x14ac:dyDescent="0.25">
      <c r="A1295">
        <v>7045</v>
      </c>
      <c r="B1295">
        <v>336080.99530000001</v>
      </c>
      <c r="C1295">
        <v>3061804.4780999999</v>
      </c>
      <c r="D1295" t="s">
        <v>269</v>
      </c>
      <c r="E1295" t="str">
        <f>ROUNDUP(B1295,3)&amp;"-"&amp;ROUNDUP(C1295,3)</f>
        <v>336080.996-3061804.479</v>
      </c>
      <c r="F1295" t="str">
        <f>E1295&amp;"-"&amp;D1295</f>
        <v>336080.996-3061804.479-IM2</v>
      </c>
      <c r="G1295">
        <f t="shared" si="71"/>
        <v>7045</v>
      </c>
      <c r="H1295" t="e">
        <f>VLOOKUP(G1295,#REF!,1,0)</f>
        <v>#REF!</v>
      </c>
      <c r="I1295" t="str">
        <f t="shared" si="69"/>
        <v>336080.9953IM2</v>
      </c>
      <c r="J1295" t="str">
        <f t="shared" si="70"/>
        <v>3061804.4781IM2</v>
      </c>
      <c r="K1295">
        <f t="shared" si="72"/>
        <v>7045</v>
      </c>
    </row>
    <row r="1296" spans="1:11" x14ac:dyDescent="0.25">
      <c r="A1296">
        <v>7046</v>
      </c>
      <c r="B1296">
        <v>335987.2352</v>
      </c>
      <c r="C1296">
        <v>3061749.8590000002</v>
      </c>
      <c r="D1296" t="s">
        <v>269</v>
      </c>
      <c r="E1296" t="str">
        <f>ROUNDUP(B1296,3)&amp;"-"&amp;ROUNDUP(C1296,3)</f>
        <v>335987.236-3061749.859</v>
      </c>
      <c r="F1296" t="str">
        <f>E1296&amp;"-"&amp;D1296</f>
        <v>335987.236-3061749.859-IM2</v>
      </c>
      <c r="G1296">
        <f t="shared" si="71"/>
        <v>7046</v>
      </c>
      <c r="H1296" t="e">
        <f>VLOOKUP(G1296,#REF!,1,0)</f>
        <v>#REF!</v>
      </c>
      <c r="I1296" t="str">
        <f t="shared" si="69"/>
        <v>335987.2352IM2</v>
      </c>
      <c r="J1296" t="str">
        <f t="shared" si="70"/>
        <v>3061749.859IM2</v>
      </c>
      <c r="K1296">
        <f t="shared" si="72"/>
        <v>7046</v>
      </c>
    </row>
    <row r="1297" spans="1:11" x14ac:dyDescent="0.25">
      <c r="A1297">
        <v>7047</v>
      </c>
      <c r="B1297">
        <v>335898.43709999998</v>
      </c>
      <c r="C1297">
        <v>3061699.2274000002</v>
      </c>
      <c r="D1297" t="s">
        <v>269</v>
      </c>
      <c r="E1297" t="str">
        <f>ROUNDUP(B1297,3)&amp;"-"&amp;ROUNDUP(C1297,3)</f>
        <v>335898.438-3061699.228</v>
      </c>
      <c r="F1297" t="str">
        <f>E1297&amp;"-"&amp;D1297</f>
        <v>335898.438-3061699.228-IM2</v>
      </c>
      <c r="G1297">
        <f t="shared" si="71"/>
        <v>7047</v>
      </c>
      <c r="H1297" t="e">
        <f>VLOOKUP(G1297,#REF!,1,0)</f>
        <v>#REF!</v>
      </c>
      <c r="I1297" t="str">
        <f t="shared" si="69"/>
        <v>335898.4371IM2</v>
      </c>
      <c r="J1297" t="str">
        <f t="shared" si="70"/>
        <v>3061699.2274IM2</v>
      </c>
      <c r="K1297">
        <f t="shared" si="72"/>
        <v>7047</v>
      </c>
    </row>
    <row r="1298" spans="1:11" x14ac:dyDescent="0.25">
      <c r="A1298">
        <v>7048</v>
      </c>
      <c r="B1298">
        <v>335881.80040000001</v>
      </c>
      <c r="C1298">
        <v>3061689.7415</v>
      </c>
      <c r="D1298" t="s">
        <v>269</v>
      </c>
      <c r="E1298" t="str">
        <f>ROUNDUP(B1298,3)&amp;"-"&amp;ROUNDUP(C1298,3)</f>
        <v>335881.801-3061689.742</v>
      </c>
      <c r="F1298" t="str">
        <f>E1298&amp;"-"&amp;D1298</f>
        <v>335881.801-3061689.742-IM2</v>
      </c>
      <c r="G1298">
        <f t="shared" si="71"/>
        <v>7048</v>
      </c>
      <c r="H1298" t="e">
        <f>VLOOKUP(G1298,#REF!,1,0)</f>
        <v>#REF!</v>
      </c>
      <c r="I1298" t="str">
        <f t="shared" si="69"/>
        <v>335881.8004IM2</v>
      </c>
      <c r="J1298" t="str">
        <f t="shared" si="70"/>
        <v>3061689.7415IM2</v>
      </c>
      <c r="K1298">
        <f t="shared" si="72"/>
        <v>7048</v>
      </c>
    </row>
    <row r="1299" spans="1:11" x14ac:dyDescent="0.25">
      <c r="A1299">
        <v>7049</v>
      </c>
      <c r="B1299">
        <v>335771.63400000002</v>
      </c>
      <c r="C1299">
        <v>3061624.5978000001</v>
      </c>
      <c r="D1299" t="s">
        <v>269</v>
      </c>
      <c r="E1299" t="str">
        <f>ROUNDUP(B1299,3)&amp;"-"&amp;ROUNDUP(C1299,3)</f>
        <v>335771.634-3061624.598</v>
      </c>
      <c r="F1299" t="str">
        <f>E1299&amp;"-"&amp;D1299</f>
        <v>335771.634-3061624.598-IM2</v>
      </c>
      <c r="G1299">
        <f t="shared" si="71"/>
        <v>7049</v>
      </c>
      <c r="H1299" t="e">
        <f>VLOOKUP(G1299,#REF!,1,0)</f>
        <v>#REF!</v>
      </c>
      <c r="I1299" t="str">
        <f t="shared" si="69"/>
        <v>335771.634IM2</v>
      </c>
      <c r="J1299" t="str">
        <f t="shared" si="70"/>
        <v>3061624.5978IM2</v>
      </c>
      <c r="K1299">
        <f t="shared" si="72"/>
        <v>7049</v>
      </c>
    </row>
    <row r="1300" spans="1:11" x14ac:dyDescent="0.25">
      <c r="A1300">
        <v>7050</v>
      </c>
      <c r="B1300">
        <v>335633.89140000002</v>
      </c>
      <c r="C1300">
        <v>3061547.0440000002</v>
      </c>
      <c r="D1300" t="s">
        <v>269</v>
      </c>
      <c r="E1300" t="str">
        <f>ROUNDUP(B1300,3)&amp;"-"&amp;ROUNDUP(C1300,3)</f>
        <v>335633.892-3061547.044</v>
      </c>
      <c r="F1300" t="str">
        <f>E1300&amp;"-"&amp;D1300</f>
        <v>335633.892-3061547.044-IM2</v>
      </c>
      <c r="G1300">
        <f t="shared" si="71"/>
        <v>7050</v>
      </c>
      <c r="H1300" t="e">
        <f>VLOOKUP(G1300,#REF!,1,0)</f>
        <v>#REF!</v>
      </c>
      <c r="I1300" t="str">
        <f t="shared" si="69"/>
        <v>335633.8914IM2</v>
      </c>
      <c r="J1300" t="str">
        <f t="shared" si="70"/>
        <v>3061547.044IM2</v>
      </c>
      <c r="K1300">
        <f t="shared" si="72"/>
        <v>7050</v>
      </c>
    </row>
    <row r="1301" spans="1:11" x14ac:dyDescent="0.25">
      <c r="A1301">
        <v>7051</v>
      </c>
      <c r="B1301">
        <v>335627.05949999997</v>
      </c>
      <c r="C1301">
        <v>3061542.1272</v>
      </c>
      <c r="D1301" t="s">
        <v>269</v>
      </c>
      <c r="E1301" t="str">
        <f>ROUNDUP(B1301,3)&amp;"-"&amp;ROUNDUP(C1301,3)</f>
        <v>335627.06-3061542.128</v>
      </c>
      <c r="F1301" t="str">
        <f>E1301&amp;"-"&amp;D1301</f>
        <v>335627.06-3061542.128-IM2</v>
      </c>
      <c r="G1301">
        <f t="shared" si="71"/>
        <v>7051</v>
      </c>
      <c r="H1301" t="e">
        <f>VLOOKUP(G1301,#REF!,1,0)</f>
        <v>#REF!</v>
      </c>
      <c r="I1301" t="str">
        <f t="shared" si="69"/>
        <v>335627.0595IM2</v>
      </c>
      <c r="J1301" t="str">
        <f t="shared" si="70"/>
        <v>3061542.1272IM2</v>
      </c>
      <c r="K1301">
        <f t="shared" si="72"/>
        <v>7051</v>
      </c>
    </row>
    <row r="1302" spans="1:11" x14ac:dyDescent="0.25">
      <c r="A1302">
        <v>7052</v>
      </c>
      <c r="B1302">
        <v>335553.04350000003</v>
      </c>
      <c r="C1302">
        <v>3061488.8585999999</v>
      </c>
      <c r="D1302" t="s">
        <v>269</v>
      </c>
      <c r="E1302" t="str">
        <f>ROUNDUP(B1302,3)&amp;"-"&amp;ROUNDUP(C1302,3)</f>
        <v>335553.044-3061488.859</v>
      </c>
      <c r="F1302" t="str">
        <f>E1302&amp;"-"&amp;D1302</f>
        <v>335553.044-3061488.859-IM2</v>
      </c>
      <c r="G1302">
        <f t="shared" si="71"/>
        <v>7052</v>
      </c>
      <c r="H1302" t="e">
        <f>VLOOKUP(G1302,#REF!,1,0)</f>
        <v>#REF!</v>
      </c>
      <c r="I1302" t="str">
        <f t="shared" si="69"/>
        <v>335553.0435IM2</v>
      </c>
      <c r="J1302" t="str">
        <f t="shared" si="70"/>
        <v>3061488.8586IM2</v>
      </c>
      <c r="K1302">
        <f t="shared" si="72"/>
        <v>7052</v>
      </c>
    </row>
    <row r="1303" spans="1:11" x14ac:dyDescent="0.25">
      <c r="A1303">
        <v>7053</v>
      </c>
      <c r="B1303">
        <v>335530.76789999998</v>
      </c>
      <c r="C1303">
        <v>3061473.0956999999</v>
      </c>
      <c r="D1303" t="s">
        <v>269</v>
      </c>
      <c r="E1303" t="str">
        <f>ROUNDUP(B1303,3)&amp;"-"&amp;ROUNDUP(C1303,3)</f>
        <v>335530.768-3061473.096</v>
      </c>
      <c r="F1303" t="str">
        <f>E1303&amp;"-"&amp;D1303</f>
        <v>335530.768-3061473.096-IM2</v>
      </c>
      <c r="G1303">
        <f t="shared" si="71"/>
        <v>7053</v>
      </c>
      <c r="H1303" t="e">
        <f>VLOOKUP(G1303,#REF!,1,0)</f>
        <v>#REF!</v>
      </c>
      <c r="I1303" t="str">
        <f t="shared" si="69"/>
        <v>335530.7679IM2</v>
      </c>
      <c r="J1303" t="str">
        <f t="shared" si="70"/>
        <v>3061473.0957IM2</v>
      </c>
      <c r="K1303">
        <f t="shared" si="72"/>
        <v>7053</v>
      </c>
    </row>
    <row r="1304" spans="1:11" x14ac:dyDescent="0.25">
      <c r="A1304">
        <v>7054</v>
      </c>
      <c r="B1304">
        <v>335479.60100000002</v>
      </c>
      <c r="C1304">
        <v>3061407.2533</v>
      </c>
      <c r="D1304" t="s">
        <v>269</v>
      </c>
      <c r="E1304" t="str">
        <f>ROUNDUP(B1304,3)&amp;"-"&amp;ROUNDUP(C1304,3)</f>
        <v>335479.601-3061407.254</v>
      </c>
      <c r="F1304" t="str">
        <f>E1304&amp;"-"&amp;D1304</f>
        <v>335479.601-3061407.254-IM2</v>
      </c>
      <c r="G1304">
        <f t="shared" si="71"/>
        <v>7054</v>
      </c>
      <c r="H1304" t="e">
        <f>VLOOKUP(G1304,#REF!,1,0)</f>
        <v>#REF!</v>
      </c>
      <c r="I1304" t="str">
        <f t="shared" si="69"/>
        <v>335479.601IM2</v>
      </c>
      <c r="J1304" t="str">
        <f t="shared" si="70"/>
        <v>3061407.2533IM2</v>
      </c>
      <c r="K1304">
        <f t="shared" si="72"/>
        <v>7054</v>
      </c>
    </row>
    <row r="1305" spans="1:11" x14ac:dyDescent="0.25">
      <c r="A1305">
        <v>7055</v>
      </c>
      <c r="B1305">
        <v>335478.91710000002</v>
      </c>
      <c r="C1305">
        <v>3061406.3731999998</v>
      </c>
      <c r="D1305" t="s">
        <v>269</v>
      </c>
      <c r="E1305" t="str">
        <f>ROUNDUP(B1305,3)&amp;"-"&amp;ROUNDUP(C1305,3)</f>
        <v>335478.918-3061406.374</v>
      </c>
      <c r="F1305" t="str">
        <f>E1305&amp;"-"&amp;D1305</f>
        <v>335478.918-3061406.374-IM2</v>
      </c>
      <c r="G1305">
        <f t="shared" si="71"/>
        <v>7055</v>
      </c>
      <c r="H1305" t="e">
        <f>VLOOKUP(G1305,#REF!,1,0)</f>
        <v>#REF!</v>
      </c>
      <c r="I1305" t="str">
        <f t="shared" si="69"/>
        <v>335478.9171IM2</v>
      </c>
      <c r="J1305" t="str">
        <f t="shared" si="70"/>
        <v>3061406.3732IM2</v>
      </c>
      <c r="K1305">
        <f t="shared" si="72"/>
        <v>7055</v>
      </c>
    </row>
    <row r="1306" spans="1:11" x14ac:dyDescent="0.25">
      <c r="A1306">
        <v>7056</v>
      </c>
      <c r="B1306">
        <v>335471.29590000003</v>
      </c>
      <c r="C1306">
        <v>3061396.7151000001</v>
      </c>
      <c r="D1306" t="s">
        <v>269</v>
      </c>
      <c r="E1306" t="str">
        <f>ROUNDUP(B1306,3)&amp;"-"&amp;ROUNDUP(C1306,3)</f>
        <v>335471.296-3061396.716</v>
      </c>
      <c r="F1306" t="str">
        <f>E1306&amp;"-"&amp;D1306</f>
        <v>335471.296-3061396.716-IM2</v>
      </c>
      <c r="G1306">
        <f t="shared" si="71"/>
        <v>7056</v>
      </c>
      <c r="H1306" t="e">
        <f>VLOOKUP(G1306,#REF!,1,0)</f>
        <v>#REF!</v>
      </c>
      <c r="I1306" t="str">
        <f t="shared" si="69"/>
        <v>335471.2959IM2</v>
      </c>
      <c r="J1306" t="str">
        <f t="shared" si="70"/>
        <v>3061396.7151IM2</v>
      </c>
      <c r="K1306">
        <f t="shared" si="72"/>
        <v>7056</v>
      </c>
    </row>
    <row r="1307" spans="1:11" x14ac:dyDescent="0.25">
      <c r="A1307">
        <v>7057</v>
      </c>
      <c r="B1307">
        <v>335432.63380000001</v>
      </c>
      <c r="C1307">
        <v>3061347.7204</v>
      </c>
      <c r="D1307" t="s">
        <v>269</v>
      </c>
      <c r="E1307" t="str">
        <f>ROUNDUP(B1307,3)&amp;"-"&amp;ROUNDUP(C1307,3)</f>
        <v>335432.634-3061347.721</v>
      </c>
      <c r="F1307" t="str">
        <f>E1307&amp;"-"&amp;D1307</f>
        <v>335432.634-3061347.721-IM2</v>
      </c>
      <c r="G1307">
        <f t="shared" si="71"/>
        <v>7057</v>
      </c>
      <c r="H1307" t="e">
        <f>VLOOKUP(G1307,#REF!,1,0)</f>
        <v>#REF!</v>
      </c>
      <c r="I1307" t="str">
        <f t="shared" si="69"/>
        <v>335432.6338IM2</v>
      </c>
      <c r="J1307" t="str">
        <f t="shared" si="70"/>
        <v>3061347.7204IM2</v>
      </c>
      <c r="K1307">
        <f t="shared" si="72"/>
        <v>7057</v>
      </c>
    </row>
    <row r="1308" spans="1:11" x14ac:dyDescent="0.25">
      <c r="A1308">
        <v>7058</v>
      </c>
      <c r="B1308">
        <v>335380.17210000003</v>
      </c>
      <c r="C1308">
        <v>3061277.9514000001</v>
      </c>
      <c r="D1308" t="s">
        <v>269</v>
      </c>
      <c r="E1308" t="str">
        <f>ROUNDUP(B1308,3)&amp;"-"&amp;ROUNDUP(C1308,3)</f>
        <v>335380.173-3061277.952</v>
      </c>
      <c r="F1308" t="str">
        <f>E1308&amp;"-"&amp;D1308</f>
        <v>335380.173-3061277.952-IM2</v>
      </c>
      <c r="G1308">
        <f t="shared" si="71"/>
        <v>7058</v>
      </c>
      <c r="H1308" t="e">
        <f>VLOOKUP(G1308,#REF!,1,0)</f>
        <v>#REF!</v>
      </c>
      <c r="I1308" t="str">
        <f t="shared" si="69"/>
        <v>335380.1721IM2</v>
      </c>
      <c r="J1308" t="str">
        <f t="shared" si="70"/>
        <v>3061277.9514IM2</v>
      </c>
      <c r="K1308">
        <f t="shared" si="72"/>
        <v>7058</v>
      </c>
    </row>
    <row r="1309" spans="1:11" x14ac:dyDescent="0.25">
      <c r="A1309">
        <v>7059</v>
      </c>
      <c r="B1309">
        <v>335323.20640000002</v>
      </c>
      <c r="C1309">
        <v>3061203.1523000002</v>
      </c>
      <c r="D1309" t="s">
        <v>269</v>
      </c>
      <c r="E1309" t="str">
        <f>ROUNDUP(B1309,3)&amp;"-"&amp;ROUNDUP(C1309,3)</f>
        <v>335323.207-3061203.153</v>
      </c>
      <c r="F1309" t="str">
        <f>E1309&amp;"-"&amp;D1309</f>
        <v>335323.207-3061203.153-IM2</v>
      </c>
      <c r="G1309">
        <f t="shared" si="71"/>
        <v>7059</v>
      </c>
      <c r="H1309" t="e">
        <f>VLOOKUP(G1309,#REF!,1,0)</f>
        <v>#REF!</v>
      </c>
      <c r="I1309" t="str">
        <f t="shared" si="69"/>
        <v>335323.2064IM2</v>
      </c>
      <c r="J1309" t="str">
        <f t="shared" si="70"/>
        <v>3061203.1523IM2</v>
      </c>
      <c r="K1309">
        <f t="shared" si="72"/>
        <v>7059</v>
      </c>
    </row>
    <row r="1310" spans="1:11" x14ac:dyDescent="0.25">
      <c r="A1310">
        <v>7060</v>
      </c>
      <c r="B1310">
        <v>335284.3273</v>
      </c>
      <c r="C1310">
        <v>3061150.8365000002</v>
      </c>
      <c r="D1310" t="s">
        <v>269</v>
      </c>
      <c r="E1310" t="str">
        <f>ROUNDUP(B1310,3)&amp;"-"&amp;ROUNDUP(C1310,3)</f>
        <v>335284.328-3061150.837</v>
      </c>
      <c r="F1310" t="str">
        <f>E1310&amp;"-"&amp;D1310</f>
        <v>335284.328-3061150.837-IM2</v>
      </c>
      <c r="G1310">
        <f t="shared" si="71"/>
        <v>7060</v>
      </c>
      <c r="H1310" t="e">
        <f>VLOOKUP(G1310,#REF!,1,0)</f>
        <v>#REF!</v>
      </c>
      <c r="I1310" t="str">
        <f t="shared" si="69"/>
        <v>335284.3273IM2</v>
      </c>
      <c r="J1310" t="str">
        <f t="shared" si="70"/>
        <v>3061150.8365IM2</v>
      </c>
      <c r="K1310">
        <f t="shared" si="72"/>
        <v>7060</v>
      </c>
    </row>
    <row r="1311" spans="1:11" x14ac:dyDescent="0.25">
      <c r="A1311">
        <v>7061</v>
      </c>
      <c r="B1311">
        <v>335281.50510000001</v>
      </c>
      <c r="C1311">
        <v>3061147.0389999999</v>
      </c>
      <c r="D1311" t="s">
        <v>269</v>
      </c>
      <c r="E1311" t="str">
        <f>ROUNDUP(B1311,3)&amp;"-"&amp;ROUNDUP(C1311,3)</f>
        <v>335281.506-3061147.039</v>
      </c>
      <c r="F1311" t="str">
        <f>E1311&amp;"-"&amp;D1311</f>
        <v>335281.506-3061147.039-IM2</v>
      </c>
      <c r="G1311">
        <f t="shared" si="71"/>
        <v>7061</v>
      </c>
      <c r="H1311" t="e">
        <f>VLOOKUP(G1311,#REF!,1,0)</f>
        <v>#REF!</v>
      </c>
      <c r="I1311" t="str">
        <f t="shared" si="69"/>
        <v>335281.5051IM2</v>
      </c>
      <c r="J1311" t="str">
        <f t="shared" si="70"/>
        <v>3061147.039IM2</v>
      </c>
      <c r="K1311">
        <f t="shared" si="72"/>
        <v>7061</v>
      </c>
    </row>
    <row r="1312" spans="1:11" x14ac:dyDescent="0.25">
      <c r="A1312">
        <v>7062</v>
      </c>
      <c r="B1312">
        <v>335269.9963</v>
      </c>
      <c r="C1312">
        <v>3061156.4081999999</v>
      </c>
      <c r="D1312" t="s">
        <v>269</v>
      </c>
      <c r="E1312" t="str">
        <f>ROUNDUP(B1312,3)&amp;"-"&amp;ROUNDUP(C1312,3)</f>
        <v>335269.997-3061156.409</v>
      </c>
      <c r="F1312" t="str">
        <f>E1312&amp;"-"&amp;D1312</f>
        <v>335269.997-3061156.409-IM2</v>
      </c>
      <c r="G1312">
        <f t="shared" si="71"/>
        <v>7062</v>
      </c>
      <c r="H1312" t="e">
        <f>VLOOKUP(G1312,#REF!,1,0)</f>
        <v>#REF!</v>
      </c>
      <c r="I1312" t="str">
        <f t="shared" si="69"/>
        <v>335269.9963IM2</v>
      </c>
      <c r="J1312" t="str">
        <f t="shared" si="70"/>
        <v>3061156.4082IM2</v>
      </c>
      <c r="K1312">
        <f t="shared" si="72"/>
        <v>7062</v>
      </c>
    </row>
    <row r="1313" spans="1:11" x14ac:dyDescent="0.25">
      <c r="A1313">
        <v>7063</v>
      </c>
      <c r="B1313">
        <v>335281.3431</v>
      </c>
      <c r="C1313">
        <v>3061147.1708999998</v>
      </c>
      <c r="D1313" t="s">
        <v>269</v>
      </c>
      <c r="E1313" t="str">
        <f>ROUNDUP(B1313,3)&amp;"-"&amp;ROUNDUP(C1313,3)</f>
        <v>335281.344-3061147.171</v>
      </c>
      <c r="F1313" t="str">
        <f>E1313&amp;"-"&amp;D1313</f>
        <v>335281.344-3061147.171-IM2</v>
      </c>
      <c r="G1313">
        <f t="shared" si="71"/>
        <v>7063</v>
      </c>
      <c r="H1313" t="e">
        <f>VLOOKUP(G1313,#REF!,1,0)</f>
        <v>#REF!</v>
      </c>
      <c r="I1313" t="str">
        <f t="shared" si="69"/>
        <v>335281.3431IM2</v>
      </c>
      <c r="J1313" t="str">
        <f t="shared" si="70"/>
        <v>3061147.1709IM2</v>
      </c>
      <c r="K1313">
        <f t="shared" si="72"/>
        <v>7063</v>
      </c>
    </row>
    <row r="1314" spans="1:11" x14ac:dyDescent="0.25">
      <c r="A1314">
        <v>7064</v>
      </c>
      <c r="B1314">
        <v>335280.6839</v>
      </c>
      <c r="C1314">
        <v>3061147.7075</v>
      </c>
      <c r="D1314" t="s">
        <v>269</v>
      </c>
      <c r="E1314" t="str">
        <f>ROUNDUP(B1314,3)&amp;"-"&amp;ROUNDUP(C1314,3)</f>
        <v>335280.684-3061147.708</v>
      </c>
      <c r="F1314" t="str">
        <f>E1314&amp;"-"&amp;D1314</f>
        <v>335280.684-3061147.708-IM2</v>
      </c>
      <c r="G1314">
        <f t="shared" si="71"/>
        <v>7064</v>
      </c>
      <c r="H1314" t="e">
        <f>VLOOKUP(G1314,#REF!,1,0)</f>
        <v>#REF!</v>
      </c>
      <c r="I1314" t="str">
        <f t="shared" si="69"/>
        <v>335280.6839IM2</v>
      </c>
      <c r="J1314" t="str">
        <f t="shared" si="70"/>
        <v>3061147.7075IM2</v>
      </c>
      <c r="K1314">
        <f t="shared" si="72"/>
        <v>7064</v>
      </c>
    </row>
    <row r="1315" spans="1:11" x14ac:dyDescent="0.25">
      <c r="A1315">
        <v>7065</v>
      </c>
      <c r="B1315">
        <v>335284.3848</v>
      </c>
      <c r="C1315">
        <v>3061150.9139</v>
      </c>
      <c r="D1315" t="s">
        <v>269</v>
      </c>
      <c r="E1315" t="str">
        <f>ROUNDUP(B1315,3)&amp;"-"&amp;ROUNDUP(C1315,3)</f>
        <v>335284.385-3061150.914</v>
      </c>
      <c r="F1315" t="str">
        <f>E1315&amp;"-"&amp;D1315</f>
        <v>335284.385-3061150.914-IM2</v>
      </c>
      <c r="G1315">
        <f t="shared" si="71"/>
        <v>7065</v>
      </c>
      <c r="H1315" t="e">
        <f>VLOOKUP(G1315,#REF!,1,0)</f>
        <v>#REF!</v>
      </c>
      <c r="I1315" t="str">
        <f t="shared" si="69"/>
        <v>335284.3848IM2</v>
      </c>
      <c r="J1315" t="str">
        <f t="shared" si="70"/>
        <v>3061150.9139IM2</v>
      </c>
      <c r="K1315">
        <f t="shared" si="72"/>
        <v>7065</v>
      </c>
    </row>
    <row r="1316" spans="1:11" x14ac:dyDescent="0.25">
      <c r="A1316">
        <v>7066</v>
      </c>
      <c r="B1316" s="5">
        <v>335289.47499999998</v>
      </c>
      <c r="C1316" s="5">
        <v>3061157.7620000001</v>
      </c>
      <c r="D1316" t="s">
        <v>269</v>
      </c>
      <c r="E1316" t="str">
        <f>ROUNDUP(B1316,3)&amp;"-"&amp;ROUNDUP(C1316,3)</f>
        <v>335289.475-3061157.762</v>
      </c>
      <c r="F1316" t="str">
        <f>E1316&amp;"-"&amp;D1316</f>
        <v>335289.475-3061157.762-IM2</v>
      </c>
      <c r="G1316">
        <f t="shared" si="71"/>
        <v>7066</v>
      </c>
      <c r="H1316" t="e">
        <f>VLOOKUP(G1316,#REF!,1,0)</f>
        <v>#REF!</v>
      </c>
      <c r="I1316" t="str">
        <f t="shared" si="69"/>
        <v>335289.475IM2</v>
      </c>
      <c r="J1316" t="str">
        <f t="shared" si="70"/>
        <v>3061157.762IM2</v>
      </c>
      <c r="K1316">
        <f t="shared" si="72"/>
        <v>7066</v>
      </c>
    </row>
    <row r="1317" spans="1:11" x14ac:dyDescent="0.25">
      <c r="A1317">
        <v>7067</v>
      </c>
      <c r="B1317">
        <v>335308.91940000001</v>
      </c>
      <c r="C1317">
        <v>3061183.9276999999</v>
      </c>
      <c r="D1317" t="s">
        <v>269</v>
      </c>
      <c r="E1317" t="str">
        <f>ROUNDUP(B1317,3)&amp;"-"&amp;ROUNDUP(C1317,3)</f>
        <v>335308.92-3061183.928</v>
      </c>
      <c r="F1317" t="str">
        <f>E1317&amp;"-"&amp;D1317</f>
        <v>335308.92-3061183.928-IM2</v>
      </c>
      <c r="G1317">
        <f t="shared" si="71"/>
        <v>7067</v>
      </c>
      <c r="H1317" t="e">
        <f>VLOOKUP(G1317,#REF!,1,0)</f>
        <v>#REF!</v>
      </c>
      <c r="I1317" t="str">
        <f t="shared" si="69"/>
        <v>335308.9194IM2</v>
      </c>
      <c r="J1317" t="str">
        <f t="shared" si="70"/>
        <v>3061183.9277IM2</v>
      </c>
      <c r="K1317">
        <f t="shared" si="72"/>
        <v>7067</v>
      </c>
    </row>
    <row r="1318" spans="1:11" x14ac:dyDescent="0.25">
      <c r="A1318">
        <v>7068</v>
      </c>
      <c r="B1318">
        <v>335362.97289999999</v>
      </c>
      <c r="C1318">
        <v>3061255.3679</v>
      </c>
      <c r="D1318" t="s">
        <v>269</v>
      </c>
      <c r="E1318" t="str">
        <f>ROUNDUP(B1318,3)&amp;"-"&amp;ROUNDUP(C1318,3)</f>
        <v>335362.973-3061255.368</v>
      </c>
      <c r="F1318" t="str">
        <f>E1318&amp;"-"&amp;D1318</f>
        <v>335362.973-3061255.368-IM2</v>
      </c>
      <c r="G1318">
        <f t="shared" si="71"/>
        <v>7068</v>
      </c>
      <c r="H1318" t="e">
        <f>VLOOKUP(G1318,#REF!,1,0)</f>
        <v>#REF!</v>
      </c>
      <c r="I1318" t="str">
        <f t="shared" si="69"/>
        <v>335362.9729IM2</v>
      </c>
      <c r="J1318" t="str">
        <f t="shared" si="70"/>
        <v>3061255.3679IM2</v>
      </c>
      <c r="K1318">
        <f t="shared" si="72"/>
        <v>7068</v>
      </c>
    </row>
    <row r="1319" spans="1:11" x14ac:dyDescent="0.25">
      <c r="A1319">
        <v>7069</v>
      </c>
      <c r="B1319">
        <v>335433.51390000002</v>
      </c>
      <c r="C1319">
        <v>3061348.8357000002</v>
      </c>
      <c r="D1319" t="s">
        <v>269</v>
      </c>
      <c r="E1319" t="str">
        <f>ROUNDUP(B1319,3)&amp;"-"&amp;ROUNDUP(C1319,3)</f>
        <v>335433.514-3061348.836</v>
      </c>
      <c r="F1319" t="str">
        <f>E1319&amp;"-"&amp;D1319</f>
        <v>335433.514-3061348.836-IM2</v>
      </c>
      <c r="G1319">
        <f t="shared" si="71"/>
        <v>7069</v>
      </c>
      <c r="H1319" t="e">
        <f>VLOOKUP(G1319,#REF!,1,0)</f>
        <v>#REF!</v>
      </c>
      <c r="I1319" t="str">
        <f t="shared" si="69"/>
        <v>335433.5139IM2</v>
      </c>
      <c r="J1319" t="str">
        <f t="shared" si="70"/>
        <v>3061348.8357IM2</v>
      </c>
      <c r="K1319">
        <f t="shared" si="72"/>
        <v>7069</v>
      </c>
    </row>
    <row r="1320" spans="1:11" x14ac:dyDescent="0.25">
      <c r="A1320">
        <v>7070</v>
      </c>
      <c r="B1320" s="5">
        <v>335470.234</v>
      </c>
      <c r="C1320" s="5">
        <v>3061395.3689999999</v>
      </c>
      <c r="D1320" t="s">
        <v>269</v>
      </c>
      <c r="E1320" t="str">
        <f>ROUNDUP(B1320,3)&amp;"-"&amp;ROUNDUP(C1320,3)</f>
        <v>335470.234-3061395.369</v>
      </c>
      <c r="F1320" t="str">
        <f>E1320&amp;"-"&amp;D1320</f>
        <v>335470.234-3061395.369-IM2</v>
      </c>
      <c r="G1320">
        <f t="shared" si="71"/>
        <v>7070</v>
      </c>
      <c r="H1320" t="e">
        <f>VLOOKUP(G1320,#REF!,1,0)</f>
        <v>#REF!</v>
      </c>
      <c r="I1320" t="str">
        <f t="shared" ref="I1320:I1383" si="73">B1320&amp;D1320</f>
        <v>335470.234IM2</v>
      </c>
      <c r="J1320" t="str">
        <f t="shared" ref="J1320:J1383" si="74">C1320&amp;D1320</f>
        <v>3061395.369IM2</v>
      </c>
      <c r="K1320">
        <f t="shared" si="72"/>
        <v>7070</v>
      </c>
    </row>
    <row r="1321" spans="1:11" x14ac:dyDescent="0.25">
      <c r="A1321">
        <v>7071</v>
      </c>
      <c r="B1321">
        <v>335479.24190000002</v>
      </c>
      <c r="C1321">
        <v>3061406.7911999999</v>
      </c>
      <c r="D1321" t="s">
        <v>269</v>
      </c>
      <c r="E1321" t="str">
        <f>ROUNDUP(B1321,3)&amp;"-"&amp;ROUNDUP(C1321,3)</f>
        <v>335479.242-3061406.792</v>
      </c>
      <c r="F1321" t="str">
        <f>E1321&amp;"-"&amp;D1321</f>
        <v>335479.242-3061406.792-IM2</v>
      </c>
      <c r="G1321">
        <f t="shared" si="71"/>
        <v>7071</v>
      </c>
      <c r="H1321" t="e">
        <f>VLOOKUP(G1321,#REF!,1,0)</f>
        <v>#REF!</v>
      </c>
      <c r="I1321" t="str">
        <f t="shared" si="73"/>
        <v>335479.2419IM2</v>
      </c>
      <c r="J1321" t="str">
        <f t="shared" si="74"/>
        <v>3061406.7912IM2</v>
      </c>
      <c r="K1321">
        <f t="shared" si="72"/>
        <v>7071</v>
      </c>
    </row>
    <row r="1322" spans="1:11" x14ac:dyDescent="0.25">
      <c r="A1322">
        <v>7072</v>
      </c>
      <c r="B1322" s="5">
        <v>335481.01899999997</v>
      </c>
      <c r="C1322" s="5">
        <v>3061409.077</v>
      </c>
      <c r="D1322" t="s">
        <v>269</v>
      </c>
      <c r="E1322" t="str">
        <f>ROUNDUP(B1322,3)&amp;"-"&amp;ROUNDUP(C1322,3)</f>
        <v>335481.019-3061409.077</v>
      </c>
      <c r="F1322" t="str">
        <f>E1322&amp;"-"&amp;D1322</f>
        <v>335481.019-3061409.077-IM2</v>
      </c>
      <c r="G1322">
        <f t="shared" si="71"/>
        <v>7072</v>
      </c>
      <c r="H1322" t="e">
        <f>VLOOKUP(G1322,#REF!,1,0)</f>
        <v>#REF!</v>
      </c>
      <c r="I1322" t="str">
        <f t="shared" si="73"/>
        <v>335481.019IM2</v>
      </c>
      <c r="J1322" t="str">
        <f t="shared" si="74"/>
        <v>3061409.077IM2</v>
      </c>
      <c r="K1322">
        <f t="shared" si="72"/>
        <v>7072</v>
      </c>
    </row>
    <row r="1323" spans="1:11" x14ac:dyDescent="0.25">
      <c r="A1323">
        <v>7073</v>
      </c>
      <c r="B1323">
        <v>335610.02750000003</v>
      </c>
      <c r="C1323">
        <v>3061529.8694000002</v>
      </c>
      <c r="D1323" t="s">
        <v>269</v>
      </c>
      <c r="E1323" t="str">
        <f>ROUNDUP(B1323,3)&amp;"-"&amp;ROUNDUP(C1323,3)</f>
        <v>335610.028-3061529.87</v>
      </c>
      <c r="F1323" t="str">
        <f>E1323&amp;"-"&amp;D1323</f>
        <v>335610.028-3061529.87-IM2</v>
      </c>
      <c r="G1323">
        <f t="shared" si="71"/>
        <v>7073</v>
      </c>
      <c r="H1323" t="e">
        <f>VLOOKUP(G1323,#REF!,1,0)</f>
        <v>#REF!</v>
      </c>
      <c r="I1323" t="str">
        <f t="shared" si="73"/>
        <v>335610.0275IM2</v>
      </c>
      <c r="J1323" t="str">
        <f t="shared" si="74"/>
        <v>3061529.8694IM2</v>
      </c>
      <c r="K1323">
        <f t="shared" si="72"/>
        <v>7073</v>
      </c>
    </row>
    <row r="1324" spans="1:11" x14ac:dyDescent="0.25">
      <c r="A1324">
        <v>7074</v>
      </c>
      <c r="B1324">
        <v>335830.2426</v>
      </c>
      <c r="C1324">
        <v>3061659.2543000001</v>
      </c>
      <c r="D1324" t="s">
        <v>269</v>
      </c>
      <c r="E1324" t="str">
        <f>ROUNDUP(B1324,3)&amp;"-"&amp;ROUNDUP(C1324,3)</f>
        <v>335830.243-3061659.255</v>
      </c>
      <c r="F1324" t="str">
        <f>E1324&amp;"-"&amp;D1324</f>
        <v>335830.243-3061659.255-IM2</v>
      </c>
      <c r="G1324">
        <f t="shared" si="71"/>
        <v>7074</v>
      </c>
      <c r="H1324" t="e">
        <f>VLOOKUP(G1324,#REF!,1,0)</f>
        <v>#REF!</v>
      </c>
      <c r="I1324" t="str">
        <f t="shared" si="73"/>
        <v>335830.2426IM2</v>
      </c>
      <c r="J1324" t="str">
        <f t="shared" si="74"/>
        <v>3061659.2543IM2</v>
      </c>
      <c r="K1324">
        <f t="shared" si="72"/>
        <v>7074</v>
      </c>
    </row>
    <row r="1325" spans="1:11" x14ac:dyDescent="0.25">
      <c r="A1325">
        <v>7075</v>
      </c>
      <c r="B1325">
        <v>335897.75280000002</v>
      </c>
      <c r="C1325">
        <v>3061698.8372</v>
      </c>
      <c r="D1325" t="s">
        <v>269</v>
      </c>
      <c r="E1325" t="str">
        <f>ROUNDUP(B1325,3)&amp;"-"&amp;ROUNDUP(C1325,3)</f>
        <v>335897.753-3061698.838</v>
      </c>
      <c r="F1325" t="str">
        <f>E1325&amp;"-"&amp;D1325</f>
        <v>335897.753-3061698.838-IM2</v>
      </c>
      <c r="G1325">
        <f t="shared" si="71"/>
        <v>7075</v>
      </c>
      <c r="H1325" t="e">
        <f>VLOOKUP(G1325,#REF!,1,0)</f>
        <v>#REF!</v>
      </c>
      <c r="I1325" t="str">
        <f t="shared" si="73"/>
        <v>335897.7528IM2</v>
      </c>
      <c r="J1325" t="str">
        <f t="shared" si="74"/>
        <v>3061698.8372IM2</v>
      </c>
      <c r="K1325">
        <f t="shared" si="72"/>
        <v>7075</v>
      </c>
    </row>
    <row r="1326" spans="1:11" x14ac:dyDescent="0.25">
      <c r="A1326">
        <v>7076</v>
      </c>
      <c r="B1326">
        <v>335973.64899999998</v>
      </c>
      <c r="C1326">
        <v>3061742.1123000002</v>
      </c>
      <c r="D1326" t="s">
        <v>269</v>
      </c>
      <c r="E1326" t="str">
        <f>ROUNDUP(B1326,3)&amp;"-"&amp;ROUNDUP(C1326,3)</f>
        <v>335973.649-3061742.113</v>
      </c>
      <c r="F1326" t="str">
        <f>E1326&amp;"-"&amp;D1326</f>
        <v>335973.649-3061742.113-IM2</v>
      </c>
      <c r="G1326">
        <f t="shared" si="71"/>
        <v>7076</v>
      </c>
      <c r="H1326" t="e">
        <f>VLOOKUP(G1326,#REF!,1,0)</f>
        <v>#REF!</v>
      </c>
      <c r="I1326" t="str">
        <f t="shared" si="73"/>
        <v>335973.649IM2</v>
      </c>
      <c r="J1326" t="str">
        <f t="shared" si="74"/>
        <v>3061742.1123IM2</v>
      </c>
      <c r="K1326">
        <f t="shared" si="72"/>
        <v>7076</v>
      </c>
    </row>
    <row r="1327" spans="1:11" x14ac:dyDescent="0.25">
      <c r="A1327">
        <v>7077</v>
      </c>
      <c r="B1327">
        <v>336083.75260000001</v>
      </c>
      <c r="C1327">
        <v>3061805.8144</v>
      </c>
      <c r="D1327" t="s">
        <v>269</v>
      </c>
      <c r="E1327" t="str">
        <f>ROUNDUP(B1327,3)&amp;"-"&amp;ROUNDUP(C1327,3)</f>
        <v>336083.753-3061805.815</v>
      </c>
      <c r="F1327" t="str">
        <f>E1327&amp;"-"&amp;D1327</f>
        <v>336083.753-3061805.815-IM2</v>
      </c>
      <c r="G1327">
        <f t="shared" si="71"/>
        <v>7077</v>
      </c>
      <c r="H1327" t="e">
        <f>VLOOKUP(G1327,#REF!,1,0)</f>
        <v>#REF!</v>
      </c>
      <c r="I1327" t="str">
        <f t="shared" si="73"/>
        <v>336083.7526IM2</v>
      </c>
      <c r="J1327" t="str">
        <f t="shared" si="74"/>
        <v>3061805.8144IM2</v>
      </c>
      <c r="K1327">
        <f t="shared" si="72"/>
        <v>7077</v>
      </c>
    </row>
    <row r="1328" spans="1:11" x14ac:dyDescent="0.25">
      <c r="A1328">
        <v>7078</v>
      </c>
      <c r="B1328">
        <v>336088.49609999999</v>
      </c>
      <c r="C1328">
        <v>3061808.1134000001</v>
      </c>
      <c r="D1328" t="s">
        <v>269</v>
      </c>
      <c r="E1328" t="str">
        <f>ROUNDUP(B1328,3)&amp;"-"&amp;ROUNDUP(C1328,3)</f>
        <v>336088.497-3061808.114</v>
      </c>
      <c r="F1328" t="str">
        <f>E1328&amp;"-"&amp;D1328</f>
        <v>336088.497-3061808.114-IM2</v>
      </c>
      <c r="G1328">
        <f t="shared" si="71"/>
        <v>7078</v>
      </c>
      <c r="H1328" t="e">
        <f>VLOOKUP(G1328,#REF!,1,0)</f>
        <v>#REF!</v>
      </c>
      <c r="I1328" t="str">
        <f t="shared" si="73"/>
        <v>336088.4961IM2</v>
      </c>
      <c r="J1328" t="str">
        <f t="shared" si="74"/>
        <v>3061808.1134IM2</v>
      </c>
      <c r="K1328">
        <f t="shared" si="72"/>
        <v>7078</v>
      </c>
    </row>
    <row r="1329" spans="1:11" x14ac:dyDescent="0.25">
      <c r="A1329">
        <v>7079</v>
      </c>
      <c r="B1329">
        <v>336342.28869999998</v>
      </c>
      <c r="C1329">
        <v>3061976.2626999998</v>
      </c>
      <c r="D1329" t="s">
        <v>269</v>
      </c>
      <c r="E1329" t="str">
        <f>ROUNDUP(B1329,3)&amp;"-"&amp;ROUNDUP(C1329,3)</f>
        <v>336342.289-3061976.263</v>
      </c>
      <c r="F1329" t="str">
        <f>E1329&amp;"-"&amp;D1329</f>
        <v>336342.289-3061976.263-IM2</v>
      </c>
      <c r="G1329">
        <f t="shared" si="71"/>
        <v>7079</v>
      </c>
      <c r="H1329" t="e">
        <f>VLOOKUP(G1329,#REF!,1,0)</f>
        <v>#REF!</v>
      </c>
      <c r="I1329" t="str">
        <f t="shared" si="73"/>
        <v>336342.2887IM2</v>
      </c>
      <c r="J1329" t="str">
        <f t="shared" si="74"/>
        <v>3061976.2627IM2</v>
      </c>
      <c r="K1329">
        <f t="shared" si="72"/>
        <v>7079</v>
      </c>
    </row>
    <row r="1330" spans="1:11" x14ac:dyDescent="0.25">
      <c r="A1330">
        <v>7080</v>
      </c>
      <c r="B1330">
        <v>336359.92330000002</v>
      </c>
      <c r="C1330">
        <v>3062110.0060000001</v>
      </c>
      <c r="D1330" t="s">
        <v>269</v>
      </c>
      <c r="E1330" t="str">
        <f>ROUNDUP(B1330,3)&amp;"-"&amp;ROUNDUP(C1330,3)</f>
        <v>336359.924-3062110.006</v>
      </c>
      <c r="F1330" t="str">
        <f>E1330&amp;"-"&amp;D1330</f>
        <v>336359.924-3062110.006-IM2</v>
      </c>
      <c r="G1330">
        <f t="shared" si="71"/>
        <v>7080</v>
      </c>
      <c r="H1330" t="e">
        <f>VLOOKUP(G1330,#REF!,1,0)</f>
        <v>#REF!</v>
      </c>
      <c r="I1330" t="str">
        <f t="shared" si="73"/>
        <v>336359.9233IM2</v>
      </c>
      <c r="J1330" t="str">
        <f t="shared" si="74"/>
        <v>3062110.006IM2</v>
      </c>
      <c r="K1330">
        <f t="shared" si="72"/>
        <v>7080</v>
      </c>
    </row>
    <row r="1331" spans="1:11" x14ac:dyDescent="0.25">
      <c r="A1331">
        <v>7081</v>
      </c>
      <c r="B1331">
        <v>336331.41480000003</v>
      </c>
      <c r="C1331">
        <v>3062141.1494</v>
      </c>
      <c r="D1331" t="s">
        <v>269</v>
      </c>
      <c r="E1331" t="str">
        <f>ROUNDUP(B1331,3)&amp;"-"&amp;ROUNDUP(C1331,3)</f>
        <v>336331.415-3062141.15</v>
      </c>
      <c r="F1331" t="str">
        <f>E1331&amp;"-"&amp;D1331</f>
        <v>336331.415-3062141.15-IM2</v>
      </c>
      <c r="G1331">
        <f t="shared" si="71"/>
        <v>7081</v>
      </c>
      <c r="H1331" t="e">
        <f>VLOOKUP(G1331,#REF!,1,0)</f>
        <v>#REF!</v>
      </c>
      <c r="I1331" t="str">
        <f t="shared" si="73"/>
        <v>336331.4148IM2</v>
      </c>
      <c r="J1331" t="str">
        <f t="shared" si="74"/>
        <v>3062141.1494IM2</v>
      </c>
      <c r="K1331">
        <f t="shared" si="72"/>
        <v>7081</v>
      </c>
    </row>
    <row r="1332" spans="1:11" x14ac:dyDescent="0.25">
      <c r="A1332">
        <v>7082</v>
      </c>
      <c r="B1332">
        <v>336323.9203</v>
      </c>
      <c r="C1332">
        <v>3062149.3366</v>
      </c>
      <c r="D1332" t="s">
        <v>269</v>
      </c>
      <c r="E1332" t="str">
        <f>ROUNDUP(B1332,3)&amp;"-"&amp;ROUNDUP(C1332,3)</f>
        <v>336323.921-3062149.337</v>
      </c>
      <c r="F1332" t="str">
        <f>E1332&amp;"-"&amp;D1332</f>
        <v>336323.921-3062149.337-IM2</v>
      </c>
      <c r="G1332">
        <f t="shared" si="71"/>
        <v>7082</v>
      </c>
      <c r="H1332" t="e">
        <f>VLOOKUP(G1332,#REF!,1,0)</f>
        <v>#REF!</v>
      </c>
      <c r="I1332" t="str">
        <f t="shared" si="73"/>
        <v>336323.9203IM2</v>
      </c>
      <c r="J1332" t="str">
        <f t="shared" si="74"/>
        <v>3062149.3366IM2</v>
      </c>
      <c r="K1332">
        <f t="shared" si="72"/>
        <v>7082</v>
      </c>
    </row>
    <row r="1333" spans="1:11" x14ac:dyDescent="0.25">
      <c r="A1333">
        <v>7083</v>
      </c>
      <c r="B1333">
        <v>336103.25880000001</v>
      </c>
      <c r="C1333">
        <v>3062308.2376999999</v>
      </c>
      <c r="D1333" t="s">
        <v>269</v>
      </c>
      <c r="E1333" t="str">
        <f>ROUNDUP(B1333,3)&amp;"-"&amp;ROUNDUP(C1333,3)</f>
        <v>336103.259-3062308.238</v>
      </c>
      <c r="F1333" t="str">
        <f>E1333&amp;"-"&amp;D1333</f>
        <v>336103.259-3062308.238-IM2</v>
      </c>
      <c r="G1333">
        <f t="shared" si="71"/>
        <v>7083</v>
      </c>
      <c r="H1333" t="e">
        <f>VLOOKUP(G1333,#REF!,1,0)</f>
        <v>#REF!</v>
      </c>
      <c r="I1333" t="str">
        <f t="shared" si="73"/>
        <v>336103.2588IM2</v>
      </c>
      <c r="J1333" t="str">
        <f t="shared" si="74"/>
        <v>3062308.2377IM2</v>
      </c>
      <c r="K1333">
        <f t="shared" si="72"/>
        <v>7083</v>
      </c>
    </row>
    <row r="1334" spans="1:11" x14ac:dyDescent="0.25">
      <c r="A1334">
        <v>7084</v>
      </c>
      <c r="B1334">
        <v>336074.46380000003</v>
      </c>
      <c r="C1334">
        <v>3062324.8212000001</v>
      </c>
      <c r="D1334" t="s">
        <v>269</v>
      </c>
      <c r="E1334" t="str">
        <f>ROUNDUP(B1334,3)&amp;"-"&amp;ROUNDUP(C1334,3)</f>
        <v>336074.464-3062324.822</v>
      </c>
      <c r="F1334" t="str">
        <f>E1334&amp;"-"&amp;D1334</f>
        <v>336074.464-3062324.822-IM2</v>
      </c>
      <c r="G1334">
        <f t="shared" si="71"/>
        <v>7084</v>
      </c>
      <c r="H1334" t="e">
        <f>VLOOKUP(G1334,#REF!,1,0)</f>
        <v>#REF!</v>
      </c>
      <c r="I1334" t="str">
        <f t="shared" si="73"/>
        <v>336074.4638IM2</v>
      </c>
      <c r="J1334" t="str">
        <f t="shared" si="74"/>
        <v>3062324.8212IM2</v>
      </c>
      <c r="K1334">
        <f t="shared" si="72"/>
        <v>7084</v>
      </c>
    </row>
    <row r="1335" spans="1:11" x14ac:dyDescent="0.25">
      <c r="A1335">
        <v>7085</v>
      </c>
      <c r="B1335">
        <v>336072.98369999998</v>
      </c>
      <c r="C1335">
        <v>3062325.7579999999</v>
      </c>
      <c r="D1335" t="s">
        <v>269</v>
      </c>
      <c r="E1335" t="str">
        <f>ROUNDUP(B1335,3)&amp;"-"&amp;ROUNDUP(C1335,3)</f>
        <v>336072.984-3062325.758</v>
      </c>
      <c r="F1335" t="str">
        <f>E1335&amp;"-"&amp;D1335</f>
        <v>336072.984-3062325.758-IM2</v>
      </c>
      <c r="G1335">
        <f t="shared" si="71"/>
        <v>7085</v>
      </c>
      <c r="H1335" t="e">
        <f>VLOOKUP(G1335,#REF!,1,0)</f>
        <v>#REF!</v>
      </c>
      <c r="I1335" t="str">
        <f t="shared" si="73"/>
        <v>336072.9837IM2</v>
      </c>
      <c r="J1335" t="str">
        <f t="shared" si="74"/>
        <v>3062325.758IM2</v>
      </c>
      <c r="K1335">
        <f t="shared" si="72"/>
        <v>7085</v>
      </c>
    </row>
    <row r="1336" spans="1:11" x14ac:dyDescent="0.25">
      <c r="A1336">
        <v>7086</v>
      </c>
      <c r="B1336">
        <v>336060.26490000001</v>
      </c>
      <c r="C1336">
        <v>3062333.8073</v>
      </c>
      <c r="D1336" t="s">
        <v>269</v>
      </c>
      <c r="E1336" t="str">
        <f>ROUNDUP(B1336,3)&amp;"-"&amp;ROUNDUP(C1336,3)</f>
        <v>336060.265-3062333.808</v>
      </c>
      <c r="F1336" t="str">
        <f>E1336&amp;"-"&amp;D1336</f>
        <v>336060.265-3062333.808-IM2</v>
      </c>
      <c r="G1336">
        <f t="shared" si="71"/>
        <v>7086</v>
      </c>
      <c r="H1336" t="e">
        <f>VLOOKUP(G1336,#REF!,1,0)</f>
        <v>#REF!</v>
      </c>
      <c r="I1336" t="str">
        <f t="shared" si="73"/>
        <v>336060.2649IM2</v>
      </c>
      <c r="J1336" t="str">
        <f t="shared" si="74"/>
        <v>3062333.8073IM2</v>
      </c>
      <c r="K1336">
        <f t="shared" si="72"/>
        <v>7086</v>
      </c>
    </row>
    <row r="1337" spans="1:11" x14ac:dyDescent="0.25">
      <c r="A1337">
        <v>7087</v>
      </c>
      <c r="B1337">
        <v>336025.44750000001</v>
      </c>
      <c r="C1337">
        <v>3062363.1880999999</v>
      </c>
      <c r="D1337" t="s">
        <v>269</v>
      </c>
      <c r="E1337" t="str">
        <f>ROUNDUP(B1337,3)&amp;"-"&amp;ROUNDUP(C1337,3)</f>
        <v>336025.448-3062363.189</v>
      </c>
      <c r="F1337" t="str">
        <f>E1337&amp;"-"&amp;D1337</f>
        <v>336025.448-3062363.189-IM2</v>
      </c>
      <c r="G1337">
        <f t="shared" si="71"/>
        <v>7087</v>
      </c>
      <c r="H1337" t="e">
        <f>VLOOKUP(G1337,#REF!,1,0)</f>
        <v>#REF!</v>
      </c>
      <c r="I1337" t="str">
        <f t="shared" si="73"/>
        <v>336025.4475IM2</v>
      </c>
      <c r="J1337" t="str">
        <f t="shared" si="74"/>
        <v>3062363.1881IM2</v>
      </c>
      <c r="K1337">
        <f t="shared" si="72"/>
        <v>7087</v>
      </c>
    </row>
    <row r="1338" spans="1:11" x14ac:dyDescent="0.25">
      <c r="A1338">
        <v>7088</v>
      </c>
      <c r="B1338">
        <v>335930.4154</v>
      </c>
      <c r="C1338">
        <v>3062473.1502999999</v>
      </c>
      <c r="D1338" t="s">
        <v>269</v>
      </c>
      <c r="E1338" t="str">
        <f>ROUNDUP(B1338,3)&amp;"-"&amp;ROUNDUP(C1338,3)</f>
        <v>335930.416-3062473.151</v>
      </c>
      <c r="F1338" t="str">
        <f>E1338&amp;"-"&amp;D1338</f>
        <v>335930.416-3062473.151-IM2</v>
      </c>
      <c r="G1338">
        <f t="shared" si="71"/>
        <v>7088</v>
      </c>
      <c r="H1338" t="e">
        <f>VLOOKUP(G1338,#REF!,1,0)</f>
        <v>#REF!</v>
      </c>
      <c r="I1338" t="str">
        <f t="shared" si="73"/>
        <v>335930.4154IM2</v>
      </c>
      <c r="J1338" t="str">
        <f t="shared" si="74"/>
        <v>3062473.1503IM2</v>
      </c>
      <c r="K1338">
        <f t="shared" si="72"/>
        <v>7088</v>
      </c>
    </row>
    <row r="1339" spans="1:11" x14ac:dyDescent="0.25">
      <c r="A1339">
        <v>7089</v>
      </c>
      <c r="B1339">
        <v>335928.0845</v>
      </c>
      <c r="C1339">
        <v>3062776.8177999998</v>
      </c>
      <c r="D1339" t="s">
        <v>269</v>
      </c>
      <c r="E1339" t="str">
        <f>ROUNDUP(B1339,3)&amp;"-"&amp;ROUNDUP(C1339,3)</f>
        <v>335928.085-3062776.818</v>
      </c>
      <c r="F1339" t="str">
        <f>E1339&amp;"-"&amp;D1339</f>
        <v>335928.085-3062776.818-IM2</v>
      </c>
      <c r="G1339">
        <f t="shared" si="71"/>
        <v>7089</v>
      </c>
      <c r="H1339" t="e">
        <f>VLOOKUP(G1339,#REF!,1,0)</f>
        <v>#REF!</v>
      </c>
      <c r="I1339" t="str">
        <f t="shared" si="73"/>
        <v>335928.0845IM2</v>
      </c>
      <c r="J1339" t="str">
        <f t="shared" si="74"/>
        <v>3062776.8178IM2</v>
      </c>
      <c r="K1339">
        <f t="shared" si="72"/>
        <v>7089</v>
      </c>
    </row>
    <row r="1340" spans="1:11" x14ac:dyDescent="0.25">
      <c r="A1340">
        <v>7090</v>
      </c>
      <c r="B1340">
        <v>336016.70649999997</v>
      </c>
      <c r="C1340">
        <v>3062922.6469000001</v>
      </c>
      <c r="D1340" t="s">
        <v>269</v>
      </c>
      <c r="E1340" t="str">
        <f>ROUNDUP(B1340,3)&amp;"-"&amp;ROUNDUP(C1340,3)</f>
        <v>336016.707-3062922.647</v>
      </c>
      <c r="F1340" t="str">
        <f>E1340&amp;"-"&amp;D1340</f>
        <v>336016.707-3062922.647-IM2</v>
      </c>
      <c r="G1340">
        <f t="shared" si="71"/>
        <v>7090</v>
      </c>
      <c r="H1340" t="e">
        <f>VLOOKUP(G1340,#REF!,1,0)</f>
        <v>#REF!</v>
      </c>
      <c r="I1340" t="str">
        <f t="shared" si="73"/>
        <v>336016.7065IM2</v>
      </c>
      <c r="J1340" t="str">
        <f t="shared" si="74"/>
        <v>3062922.6469IM2</v>
      </c>
      <c r="K1340">
        <f t="shared" si="72"/>
        <v>7090</v>
      </c>
    </row>
    <row r="1341" spans="1:11" x14ac:dyDescent="0.25">
      <c r="A1341">
        <v>7091</v>
      </c>
      <c r="B1341">
        <v>336039.12109999999</v>
      </c>
      <c r="C1341">
        <v>3062967.8870999999</v>
      </c>
      <c r="D1341" t="s">
        <v>269</v>
      </c>
      <c r="E1341" t="str">
        <f>ROUNDUP(B1341,3)&amp;"-"&amp;ROUNDUP(C1341,3)</f>
        <v>336039.122-3062967.888</v>
      </c>
      <c r="F1341" t="str">
        <f>E1341&amp;"-"&amp;D1341</f>
        <v>336039.122-3062967.888-IM2</v>
      </c>
      <c r="G1341">
        <f t="shared" si="71"/>
        <v>7091</v>
      </c>
      <c r="H1341" t="e">
        <f>VLOOKUP(G1341,#REF!,1,0)</f>
        <v>#REF!</v>
      </c>
      <c r="I1341" t="str">
        <f t="shared" si="73"/>
        <v>336039.1211IM2</v>
      </c>
      <c r="J1341" t="str">
        <f t="shared" si="74"/>
        <v>3062967.8871IM2</v>
      </c>
      <c r="K1341">
        <f t="shared" si="72"/>
        <v>7091</v>
      </c>
    </row>
    <row r="1342" spans="1:11" x14ac:dyDescent="0.25">
      <c r="A1342">
        <v>7092</v>
      </c>
      <c r="B1342" s="5">
        <v>336044.84399999998</v>
      </c>
      <c r="C1342" s="5">
        <v>3062977.8330000001</v>
      </c>
      <c r="D1342" t="s">
        <v>269</v>
      </c>
      <c r="E1342" t="str">
        <f>ROUNDUP(B1342,3)&amp;"-"&amp;ROUNDUP(C1342,3)</f>
        <v>336044.844-3062977.833</v>
      </c>
      <c r="F1342" t="str">
        <f>E1342&amp;"-"&amp;D1342</f>
        <v>336044.844-3062977.833-IM2</v>
      </c>
      <c r="G1342">
        <f t="shared" si="71"/>
        <v>7092</v>
      </c>
      <c r="H1342" t="e">
        <f>VLOOKUP(G1342,#REF!,1,0)</f>
        <v>#REF!</v>
      </c>
      <c r="I1342" t="str">
        <f t="shared" si="73"/>
        <v>336044.844IM2</v>
      </c>
      <c r="J1342" t="str">
        <f t="shared" si="74"/>
        <v>3062977.833IM2</v>
      </c>
      <c r="K1342">
        <f t="shared" si="72"/>
        <v>7092</v>
      </c>
    </row>
    <row r="1343" spans="1:11" x14ac:dyDescent="0.25">
      <c r="A1343">
        <v>7093</v>
      </c>
      <c r="B1343">
        <v>336083.58990000002</v>
      </c>
      <c r="C1343">
        <v>3063041.5821000002</v>
      </c>
      <c r="D1343" t="s">
        <v>269</v>
      </c>
      <c r="E1343" t="str">
        <f>ROUNDUP(B1343,3)&amp;"-"&amp;ROUNDUP(C1343,3)</f>
        <v>336083.59-3063041.583</v>
      </c>
      <c r="F1343" t="str">
        <f>E1343&amp;"-"&amp;D1343</f>
        <v>336083.59-3063041.583-IM2</v>
      </c>
      <c r="G1343">
        <f t="shared" si="71"/>
        <v>7093</v>
      </c>
      <c r="H1343" t="e">
        <f>VLOOKUP(G1343,#REF!,1,0)</f>
        <v>#REF!</v>
      </c>
      <c r="I1343" t="str">
        <f t="shared" si="73"/>
        <v>336083.5899IM2</v>
      </c>
      <c r="J1343" t="str">
        <f t="shared" si="74"/>
        <v>3063041.5821IM2</v>
      </c>
      <c r="K1343">
        <f t="shared" si="72"/>
        <v>7093</v>
      </c>
    </row>
    <row r="1344" spans="1:11" x14ac:dyDescent="0.25">
      <c r="A1344">
        <v>7094</v>
      </c>
      <c r="B1344">
        <v>336121.36719999998</v>
      </c>
      <c r="C1344">
        <v>3063085.8106999998</v>
      </c>
      <c r="D1344" t="s">
        <v>269</v>
      </c>
      <c r="E1344" t="str">
        <f>ROUNDUP(B1344,3)&amp;"-"&amp;ROUNDUP(C1344,3)</f>
        <v>336121.368-3063085.811</v>
      </c>
      <c r="F1344" t="str">
        <f>E1344&amp;"-"&amp;D1344</f>
        <v>336121.368-3063085.811-IM2</v>
      </c>
      <c r="G1344">
        <f t="shared" si="71"/>
        <v>7094</v>
      </c>
      <c r="H1344" t="e">
        <f>VLOOKUP(G1344,#REF!,1,0)</f>
        <v>#REF!</v>
      </c>
      <c r="I1344" t="str">
        <f t="shared" si="73"/>
        <v>336121.3672IM2</v>
      </c>
      <c r="J1344" t="str">
        <f t="shared" si="74"/>
        <v>3063085.8107IM2</v>
      </c>
      <c r="K1344">
        <f t="shared" si="72"/>
        <v>7094</v>
      </c>
    </row>
    <row r="1345" spans="1:11" x14ac:dyDescent="0.25">
      <c r="A1345">
        <v>7095</v>
      </c>
      <c r="B1345">
        <v>336158.1384</v>
      </c>
      <c r="C1345">
        <v>3063109.2730999999</v>
      </c>
      <c r="D1345" t="s">
        <v>269</v>
      </c>
      <c r="E1345" t="str">
        <f>ROUNDUP(B1345,3)&amp;"-"&amp;ROUNDUP(C1345,3)</f>
        <v>336158.139-3063109.274</v>
      </c>
      <c r="F1345" t="str">
        <f>E1345&amp;"-"&amp;D1345</f>
        <v>336158.139-3063109.274-IM2</v>
      </c>
      <c r="G1345">
        <f t="shared" si="71"/>
        <v>7095</v>
      </c>
      <c r="H1345" t="e">
        <f>VLOOKUP(G1345,#REF!,1,0)</f>
        <v>#REF!</v>
      </c>
      <c r="I1345" t="str">
        <f t="shared" si="73"/>
        <v>336158.1384IM2</v>
      </c>
      <c r="J1345" t="str">
        <f t="shared" si="74"/>
        <v>3063109.2731IM2</v>
      </c>
      <c r="K1345">
        <f t="shared" si="72"/>
        <v>7095</v>
      </c>
    </row>
    <row r="1346" spans="1:11" x14ac:dyDescent="0.25">
      <c r="A1346">
        <v>7096</v>
      </c>
      <c r="B1346">
        <v>336168.48639999999</v>
      </c>
      <c r="C1346">
        <v>3063115.2884999998</v>
      </c>
      <c r="D1346" t="s">
        <v>269</v>
      </c>
      <c r="E1346" t="str">
        <f>ROUNDUP(B1346,3)&amp;"-"&amp;ROUNDUP(C1346,3)</f>
        <v>336168.487-3063115.289</v>
      </c>
      <c r="F1346" t="str">
        <f>E1346&amp;"-"&amp;D1346</f>
        <v>336168.487-3063115.289-IM2</v>
      </c>
      <c r="G1346">
        <f t="shared" si="71"/>
        <v>7096</v>
      </c>
      <c r="H1346" t="e">
        <f>VLOOKUP(G1346,#REF!,1,0)</f>
        <v>#REF!</v>
      </c>
      <c r="I1346" t="str">
        <f t="shared" si="73"/>
        <v>336168.4864IM2</v>
      </c>
      <c r="J1346" t="str">
        <f t="shared" si="74"/>
        <v>3063115.2885IM2</v>
      </c>
      <c r="K1346">
        <f t="shared" si="72"/>
        <v>7096</v>
      </c>
    </row>
    <row r="1347" spans="1:11" x14ac:dyDescent="0.25">
      <c r="A1347">
        <v>7097</v>
      </c>
      <c r="B1347">
        <v>336202.86190000002</v>
      </c>
      <c r="C1347">
        <v>3063175.6995000001</v>
      </c>
      <c r="D1347" t="s">
        <v>269</v>
      </c>
      <c r="E1347" t="str">
        <f>ROUNDUP(B1347,3)&amp;"-"&amp;ROUNDUP(C1347,3)</f>
        <v>336202.862-3063175.7</v>
      </c>
      <c r="F1347" t="str">
        <f>E1347&amp;"-"&amp;D1347</f>
        <v>336202.862-3063175.7-IM2</v>
      </c>
      <c r="G1347">
        <f t="shared" ref="G1347:G1410" si="75">A1347</f>
        <v>7097</v>
      </c>
      <c r="H1347" t="e">
        <f>VLOOKUP(G1347,#REF!,1,0)</f>
        <v>#REF!</v>
      </c>
      <c r="I1347" t="str">
        <f t="shared" si="73"/>
        <v>336202.8619IM2</v>
      </c>
      <c r="J1347" t="str">
        <f t="shared" si="74"/>
        <v>3063175.6995IM2</v>
      </c>
      <c r="K1347">
        <f t="shared" ref="K1347:K1410" si="76">G1347</f>
        <v>7097</v>
      </c>
    </row>
    <row r="1348" spans="1:11" x14ac:dyDescent="0.25">
      <c r="A1348">
        <v>7098</v>
      </c>
      <c r="B1348">
        <v>336220.7648</v>
      </c>
      <c r="C1348">
        <v>3063253.9907</v>
      </c>
      <c r="D1348" t="s">
        <v>269</v>
      </c>
      <c r="E1348" t="str">
        <f>ROUNDUP(B1348,3)&amp;"-"&amp;ROUNDUP(C1348,3)</f>
        <v>336220.765-3063253.991</v>
      </c>
      <c r="F1348" t="str">
        <f>E1348&amp;"-"&amp;D1348</f>
        <v>336220.765-3063253.991-IM2</v>
      </c>
      <c r="G1348">
        <f t="shared" si="75"/>
        <v>7098</v>
      </c>
      <c r="H1348" t="e">
        <f>VLOOKUP(G1348,#REF!,1,0)</f>
        <v>#REF!</v>
      </c>
      <c r="I1348" t="str">
        <f t="shared" si="73"/>
        <v>336220.7648IM2</v>
      </c>
      <c r="J1348" t="str">
        <f t="shared" si="74"/>
        <v>3063253.9907IM2</v>
      </c>
      <c r="K1348">
        <f t="shared" si="76"/>
        <v>7098</v>
      </c>
    </row>
    <row r="1349" spans="1:11" x14ac:dyDescent="0.25">
      <c r="A1349">
        <v>7099</v>
      </c>
      <c r="B1349">
        <v>336218.85379999998</v>
      </c>
      <c r="C1349">
        <v>3063264.2055000002</v>
      </c>
      <c r="D1349" t="s">
        <v>269</v>
      </c>
      <c r="E1349" t="str">
        <f>ROUNDUP(B1349,3)&amp;"-"&amp;ROUNDUP(C1349,3)</f>
        <v>336218.854-3063264.206</v>
      </c>
      <c r="F1349" t="str">
        <f>E1349&amp;"-"&amp;D1349</f>
        <v>336218.854-3063264.206-IM2</v>
      </c>
      <c r="G1349">
        <f t="shared" si="75"/>
        <v>7099</v>
      </c>
      <c r="H1349" t="e">
        <f>VLOOKUP(G1349,#REF!,1,0)</f>
        <v>#REF!</v>
      </c>
      <c r="I1349" t="str">
        <f t="shared" si="73"/>
        <v>336218.8538IM2</v>
      </c>
      <c r="J1349" t="str">
        <f t="shared" si="74"/>
        <v>3063264.2055IM2</v>
      </c>
      <c r="K1349">
        <f t="shared" si="76"/>
        <v>7099</v>
      </c>
    </row>
    <row r="1350" spans="1:11" x14ac:dyDescent="0.25">
      <c r="A1350">
        <v>7100</v>
      </c>
      <c r="B1350">
        <v>336218.0822</v>
      </c>
      <c r="C1350">
        <v>3063273.7514999998</v>
      </c>
      <c r="D1350" t="s">
        <v>269</v>
      </c>
      <c r="E1350" t="str">
        <f>ROUNDUP(B1350,3)&amp;"-"&amp;ROUNDUP(C1350,3)</f>
        <v>336218.083-3063273.752</v>
      </c>
      <c r="F1350" t="str">
        <f>E1350&amp;"-"&amp;D1350</f>
        <v>336218.083-3063273.752-IM2</v>
      </c>
      <c r="G1350">
        <f t="shared" si="75"/>
        <v>7100</v>
      </c>
      <c r="H1350" t="e">
        <f>VLOOKUP(G1350,#REF!,1,0)</f>
        <v>#REF!</v>
      </c>
      <c r="I1350" t="str">
        <f t="shared" si="73"/>
        <v>336218.0822IM2</v>
      </c>
      <c r="J1350" t="str">
        <f t="shared" si="74"/>
        <v>3063273.7515IM2</v>
      </c>
      <c r="K1350">
        <f t="shared" si="76"/>
        <v>7100</v>
      </c>
    </row>
    <row r="1351" spans="1:11" x14ac:dyDescent="0.25">
      <c r="A1351">
        <v>7101</v>
      </c>
      <c r="B1351" s="5">
        <v>336221.58100000001</v>
      </c>
      <c r="C1351" s="5">
        <v>3063312.8709999998</v>
      </c>
      <c r="D1351" t="s">
        <v>269</v>
      </c>
      <c r="E1351" t="str">
        <f>ROUNDUP(B1351,3)&amp;"-"&amp;ROUNDUP(C1351,3)</f>
        <v>336221.581-3063312.871</v>
      </c>
      <c r="F1351" t="str">
        <f>E1351&amp;"-"&amp;D1351</f>
        <v>336221.581-3063312.871-IM2</v>
      </c>
      <c r="G1351">
        <f t="shared" si="75"/>
        <v>7101</v>
      </c>
      <c r="H1351" t="e">
        <f>VLOOKUP(G1351,#REF!,1,0)</f>
        <v>#REF!</v>
      </c>
      <c r="I1351" t="str">
        <f t="shared" si="73"/>
        <v>336221.581IM2</v>
      </c>
      <c r="J1351" t="str">
        <f t="shared" si="74"/>
        <v>3063312.871IM2</v>
      </c>
      <c r="K1351">
        <f t="shared" si="76"/>
        <v>7101</v>
      </c>
    </row>
    <row r="1352" spans="1:11" x14ac:dyDescent="0.25">
      <c r="A1352">
        <v>7102</v>
      </c>
      <c r="B1352">
        <v>336222.59110000002</v>
      </c>
      <c r="C1352">
        <v>3063327.4468999999</v>
      </c>
      <c r="D1352" t="s">
        <v>269</v>
      </c>
      <c r="E1352" t="str">
        <f>ROUNDUP(B1352,3)&amp;"-"&amp;ROUNDUP(C1352,3)</f>
        <v>336222.592-3063327.447</v>
      </c>
      <c r="F1352" t="str">
        <f>E1352&amp;"-"&amp;D1352</f>
        <v>336222.592-3063327.447-IM2</v>
      </c>
      <c r="G1352">
        <f t="shared" si="75"/>
        <v>7102</v>
      </c>
      <c r="H1352" t="e">
        <f>VLOOKUP(G1352,#REF!,1,0)</f>
        <v>#REF!</v>
      </c>
      <c r="I1352" t="str">
        <f t="shared" si="73"/>
        <v>336222.5911IM2</v>
      </c>
      <c r="J1352" t="str">
        <f t="shared" si="74"/>
        <v>3063327.4469IM2</v>
      </c>
      <c r="K1352">
        <f t="shared" si="76"/>
        <v>7102</v>
      </c>
    </row>
    <row r="1353" spans="1:11" x14ac:dyDescent="0.25">
      <c r="A1353">
        <v>7103</v>
      </c>
      <c r="B1353" s="5">
        <v>336224.63699999999</v>
      </c>
      <c r="C1353" s="5">
        <v>3063356.9419999998</v>
      </c>
      <c r="D1353" t="s">
        <v>269</v>
      </c>
      <c r="E1353" t="str">
        <f>ROUNDUP(B1353,3)&amp;"-"&amp;ROUNDUP(C1353,3)</f>
        <v>336224.637-3063356.942</v>
      </c>
      <c r="F1353" t="str">
        <f>E1353&amp;"-"&amp;D1353</f>
        <v>336224.637-3063356.942-IM2</v>
      </c>
      <c r="G1353">
        <f t="shared" si="75"/>
        <v>7103</v>
      </c>
      <c r="H1353" t="e">
        <f>VLOOKUP(G1353,#REF!,1,0)</f>
        <v>#REF!</v>
      </c>
      <c r="I1353" t="str">
        <f t="shared" si="73"/>
        <v>336224.637IM2</v>
      </c>
      <c r="J1353" t="str">
        <f t="shared" si="74"/>
        <v>3063356.942IM2</v>
      </c>
      <c r="K1353">
        <f t="shared" si="76"/>
        <v>7103</v>
      </c>
    </row>
    <row r="1354" spans="1:11" x14ac:dyDescent="0.25">
      <c r="A1354">
        <v>7104</v>
      </c>
      <c r="B1354">
        <v>336225.83760000003</v>
      </c>
      <c r="C1354">
        <v>3063374.2524999999</v>
      </c>
      <c r="D1354" t="s">
        <v>269</v>
      </c>
      <c r="E1354" t="str">
        <f>ROUNDUP(B1354,3)&amp;"-"&amp;ROUNDUP(C1354,3)</f>
        <v>336225.838-3063374.253</v>
      </c>
      <c r="F1354" t="str">
        <f>E1354&amp;"-"&amp;D1354</f>
        <v>336225.838-3063374.253-IM2</v>
      </c>
      <c r="G1354">
        <f t="shared" si="75"/>
        <v>7104</v>
      </c>
      <c r="H1354" t="e">
        <f>VLOOKUP(G1354,#REF!,1,0)</f>
        <v>#REF!</v>
      </c>
      <c r="I1354" t="str">
        <f t="shared" si="73"/>
        <v>336225.8376IM2</v>
      </c>
      <c r="J1354" t="str">
        <f t="shared" si="74"/>
        <v>3063374.2525IM2</v>
      </c>
      <c r="K1354">
        <f t="shared" si="76"/>
        <v>7104</v>
      </c>
    </row>
    <row r="1355" spans="1:11" x14ac:dyDescent="0.25">
      <c r="A1355">
        <v>8001</v>
      </c>
      <c r="B1355">
        <v>337189.94750000001</v>
      </c>
      <c r="C1355">
        <v>3062709.0943</v>
      </c>
      <c r="D1355" t="s">
        <v>270</v>
      </c>
      <c r="E1355" t="str">
        <f>ROUNDUP(B1355,3)&amp;"-"&amp;ROUNDUP(C1355,3)</f>
        <v>337189.948-3062709.095</v>
      </c>
      <c r="F1355" t="str">
        <f>E1355&amp;"-"&amp;D1355</f>
        <v>337189.948-3062709.095-KOT</v>
      </c>
      <c r="G1355">
        <f t="shared" si="75"/>
        <v>8001</v>
      </c>
      <c r="H1355" t="e">
        <f>VLOOKUP(G1355,#REF!,1,0)</f>
        <v>#REF!</v>
      </c>
      <c r="I1355" t="str">
        <f t="shared" si="73"/>
        <v>337189.9475KOT</v>
      </c>
      <c r="J1355" t="str">
        <f t="shared" si="74"/>
        <v>3062709.0943KOT</v>
      </c>
      <c r="K1355">
        <f t="shared" si="76"/>
        <v>8001</v>
      </c>
    </row>
    <row r="1356" spans="1:11" x14ac:dyDescent="0.25">
      <c r="A1356">
        <v>8002</v>
      </c>
      <c r="B1356">
        <v>337208.00959999999</v>
      </c>
      <c r="C1356">
        <v>3062901.2620999999</v>
      </c>
      <c r="D1356" t="s">
        <v>270</v>
      </c>
      <c r="E1356" t="str">
        <f>ROUNDUP(B1356,3)&amp;"-"&amp;ROUNDUP(C1356,3)</f>
        <v>337208.01-3062901.263</v>
      </c>
      <c r="F1356" t="str">
        <f>E1356&amp;"-"&amp;D1356</f>
        <v>337208.01-3062901.263-KOT</v>
      </c>
      <c r="G1356">
        <f t="shared" si="75"/>
        <v>8002</v>
      </c>
      <c r="H1356" t="e">
        <f>VLOOKUP(G1356,#REF!,1,0)</f>
        <v>#REF!</v>
      </c>
      <c r="I1356" t="str">
        <f t="shared" si="73"/>
        <v>337208.0096KOT</v>
      </c>
      <c r="J1356" t="str">
        <f t="shared" si="74"/>
        <v>3062901.2621KOT</v>
      </c>
      <c r="K1356">
        <f t="shared" si="76"/>
        <v>8002</v>
      </c>
    </row>
    <row r="1357" spans="1:11" x14ac:dyDescent="0.25">
      <c r="A1357">
        <v>8003</v>
      </c>
      <c r="B1357">
        <v>337171.67830000003</v>
      </c>
      <c r="C1357">
        <v>3062897.3829999999</v>
      </c>
      <c r="D1357" t="s">
        <v>270</v>
      </c>
      <c r="E1357" t="str">
        <f>ROUNDUP(B1357,3)&amp;"-"&amp;ROUNDUP(C1357,3)</f>
        <v>337171.679-3062897.383</v>
      </c>
      <c r="F1357" t="str">
        <f>E1357&amp;"-"&amp;D1357</f>
        <v>337171.679-3062897.383-KOT</v>
      </c>
      <c r="G1357">
        <f t="shared" si="75"/>
        <v>8003</v>
      </c>
      <c r="H1357" t="e">
        <f>VLOOKUP(G1357,#REF!,1,0)</f>
        <v>#REF!</v>
      </c>
      <c r="I1357" t="str">
        <f t="shared" si="73"/>
        <v>337171.6783KOT</v>
      </c>
      <c r="J1357" t="str">
        <f t="shared" si="74"/>
        <v>3062897.383KOT</v>
      </c>
      <c r="K1357">
        <f t="shared" si="76"/>
        <v>8003</v>
      </c>
    </row>
    <row r="1358" spans="1:11" x14ac:dyDescent="0.25">
      <c r="A1358">
        <v>8004</v>
      </c>
      <c r="B1358">
        <v>337143.86910000001</v>
      </c>
      <c r="C1358">
        <v>3062896.3001999999</v>
      </c>
      <c r="D1358" t="s">
        <v>270</v>
      </c>
      <c r="E1358" t="str">
        <f>ROUNDUP(B1358,3)&amp;"-"&amp;ROUNDUP(C1358,3)</f>
        <v>337143.87-3062896.301</v>
      </c>
      <c r="F1358" t="str">
        <f>E1358&amp;"-"&amp;D1358</f>
        <v>337143.87-3062896.301-KOT</v>
      </c>
      <c r="G1358">
        <f t="shared" si="75"/>
        <v>8004</v>
      </c>
      <c r="H1358" t="e">
        <f>VLOOKUP(G1358,#REF!,1,0)</f>
        <v>#REF!</v>
      </c>
      <c r="I1358" t="str">
        <f t="shared" si="73"/>
        <v>337143.8691KOT</v>
      </c>
      <c r="J1358" t="str">
        <f t="shared" si="74"/>
        <v>3062896.3002KOT</v>
      </c>
      <c r="K1358">
        <f t="shared" si="76"/>
        <v>8004</v>
      </c>
    </row>
    <row r="1359" spans="1:11" x14ac:dyDescent="0.25">
      <c r="A1359">
        <v>8005</v>
      </c>
      <c r="B1359">
        <v>337120.83769999997</v>
      </c>
      <c r="C1359">
        <v>3062902.4293999998</v>
      </c>
      <c r="D1359" t="s">
        <v>270</v>
      </c>
      <c r="E1359" t="str">
        <f>ROUNDUP(B1359,3)&amp;"-"&amp;ROUNDUP(C1359,3)</f>
        <v>337120.838-3062902.43</v>
      </c>
      <c r="F1359" t="str">
        <f>E1359&amp;"-"&amp;D1359</f>
        <v>337120.838-3062902.43-KOT</v>
      </c>
      <c r="G1359">
        <f t="shared" si="75"/>
        <v>8005</v>
      </c>
      <c r="H1359" t="e">
        <f>VLOOKUP(G1359,#REF!,1,0)</f>
        <v>#REF!</v>
      </c>
      <c r="I1359" t="str">
        <f t="shared" si="73"/>
        <v>337120.8377KOT</v>
      </c>
      <c r="J1359" t="str">
        <f t="shared" si="74"/>
        <v>3062902.4294KOT</v>
      </c>
      <c r="K1359">
        <f t="shared" si="76"/>
        <v>8005</v>
      </c>
    </row>
    <row r="1360" spans="1:11" x14ac:dyDescent="0.25">
      <c r="A1360">
        <v>8006</v>
      </c>
      <c r="B1360">
        <v>337106.55469999998</v>
      </c>
      <c r="C1360">
        <v>3062906.4042000002</v>
      </c>
      <c r="D1360" t="s">
        <v>270</v>
      </c>
      <c r="E1360" t="str">
        <f>ROUNDUP(B1360,3)&amp;"-"&amp;ROUNDUP(C1360,3)</f>
        <v>337106.555-3062906.405</v>
      </c>
      <c r="F1360" t="str">
        <f>E1360&amp;"-"&amp;D1360</f>
        <v>337106.555-3062906.405-KOT</v>
      </c>
      <c r="G1360">
        <f t="shared" si="75"/>
        <v>8006</v>
      </c>
      <c r="H1360" t="e">
        <f>VLOOKUP(G1360,#REF!,1,0)</f>
        <v>#REF!</v>
      </c>
      <c r="I1360" t="str">
        <f t="shared" si="73"/>
        <v>337106.5547KOT</v>
      </c>
      <c r="J1360" t="str">
        <f t="shared" si="74"/>
        <v>3062906.4042KOT</v>
      </c>
      <c r="K1360">
        <f t="shared" si="76"/>
        <v>8006</v>
      </c>
    </row>
    <row r="1361" spans="1:11" x14ac:dyDescent="0.25">
      <c r="A1361">
        <v>8007</v>
      </c>
      <c r="B1361">
        <v>337073.96759999997</v>
      </c>
      <c r="C1361">
        <v>3062919.9375</v>
      </c>
      <c r="D1361" t="s">
        <v>270</v>
      </c>
      <c r="E1361" t="str">
        <f>ROUNDUP(B1361,3)&amp;"-"&amp;ROUNDUP(C1361,3)</f>
        <v>337073.968-3062919.938</v>
      </c>
      <c r="F1361" t="str">
        <f>E1361&amp;"-"&amp;D1361</f>
        <v>337073.968-3062919.938-KOT</v>
      </c>
      <c r="G1361">
        <f t="shared" si="75"/>
        <v>8007</v>
      </c>
      <c r="H1361" t="e">
        <f>VLOOKUP(G1361,#REF!,1,0)</f>
        <v>#REF!</v>
      </c>
      <c r="I1361" t="str">
        <f t="shared" si="73"/>
        <v>337073.9676KOT</v>
      </c>
      <c r="J1361" t="str">
        <f t="shared" si="74"/>
        <v>3062919.9375KOT</v>
      </c>
      <c r="K1361">
        <f t="shared" si="76"/>
        <v>8007</v>
      </c>
    </row>
    <row r="1362" spans="1:11" x14ac:dyDescent="0.25">
      <c r="A1362">
        <v>8008</v>
      </c>
      <c r="B1362">
        <v>337044.47739999997</v>
      </c>
      <c r="C1362">
        <v>3062924.4071999998</v>
      </c>
      <c r="D1362" t="s">
        <v>270</v>
      </c>
      <c r="E1362" t="str">
        <f>ROUNDUP(B1362,3)&amp;"-"&amp;ROUNDUP(C1362,3)</f>
        <v>337044.478-3062924.408</v>
      </c>
      <c r="F1362" t="str">
        <f>E1362&amp;"-"&amp;D1362</f>
        <v>337044.478-3062924.408-KOT</v>
      </c>
      <c r="G1362">
        <f t="shared" si="75"/>
        <v>8008</v>
      </c>
      <c r="H1362" t="e">
        <f>VLOOKUP(G1362,#REF!,1,0)</f>
        <v>#REF!</v>
      </c>
      <c r="I1362" t="str">
        <f t="shared" si="73"/>
        <v>337044.4774KOT</v>
      </c>
      <c r="J1362" t="str">
        <f t="shared" si="74"/>
        <v>3062924.4072KOT</v>
      </c>
      <c r="K1362">
        <f t="shared" si="76"/>
        <v>8008</v>
      </c>
    </row>
    <row r="1363" spans="1:11" x14ac:dyDescent="0.25">
      <c r="A1363">
        <v>8009</v>
      </c>
      <c r="B1363">
        <v>337003.23560000001</v>
      </c>
      <c r="C1363">
        <v>3062925.2510000002</v>
      </c>
      <c r="D1363" t="s">
        <v>270</v>
      </c>
      <c r="E1363" t="str">
        <f>ROUNDUP(B1363,3)&amp;"-"&amp;ROUNDUP(C1363,3)</f>
        <v>337003.236-3062925.251</v>
      </c>
      <c r="F1363" t="str">
        <f>E1363&amp;"-"&amp;D1363</f>
        <v>337003.236-3062925.251-KOT</v>
      </c>
      <c r="G1363">
        <f t="shared" si="75"/>
        <v>8009</v>
      </c>
      <c r="H1363" t="e">
        <f>VLOOKUP(G1363,#REF!,1,0)</f>
        <v>#REF!</v>
      </c>
      <c r="I1363" t="str">
        <f t="shared" si="73"/>
        <v>337003.2356KOT</v>
      </c>
      <c r="J1363" t="str">
        <f t="shared" si="74"/>
        <v>3062925.251KOT</v>
      </c>
      <c r="K1363">
        <f t="shared" si="76"/>
        <v>8009</v>
      </c>
    </row>
    <row r="1364" spans="1:11" x14ac:dyDescent="0.25">
      <c r="A1364">
        <v>8010</v>
      </c>
      <c r="B1364">
        <v>336968.24209999997</v>
      </c>
      <c r="C1364">
        <v>3062933.8690999998</v>
      </c>
      <c r="D1364" t="s">
        <v>270</v>
      </c>
      <c r="E1364" t="str">
        <f>ROUNDUP(B1364,3)&amp;"-"&amp;ROUNDUP(C1364,3)</f>
        <v>336968.243-3062933.87</v>
      </c>
      <c r="F1364" t="str">
        <f>E1364&amp;"-"&amp;D1364</f>
        <v>336968.243-3062933.87-KOT</v>
      </c>
      <c r="G1364">
        <f t="shared" si="75"/>
        <v>8010</v>
      </c>
      <c r="H1364" t="e">
        <f>VLOOKUP(G1364,#REF!,1,0)</f>
        <v>#REF!</v>
      </c>
      <c r="I1364" t="str">
        <f t="shared" si="73"/>
        <v>336968.2421KOT</v>
      </c>
      <c r="J1364" t="str">
        <f t="shared" si="74"/>
        <v>3062933.8691KOT</v>
      </c>
      <c r="K1364">
        <f t="shared" si="76"/>
        <v>8010</v>
      </c>
    </row>
    <row r="1365" spans="1:11" x14ac:dyDescent="0.25">
      <c r="A1365">
        <v>8011</v>
      </c>
      <c r="B1365">
        <v>336930.54180000001</v>
      </c>
      <c r="C1365">
        <v>3062936.9939999999</v>
      </c>
      <c r="D1365" t="s">
        <v>270</v>
      </c>
      <c r="E1365" t="str">
        <f>ROUNDUP(B1365,3)&amp;"-"&amp;ROUNDUP(C1365,3)</f>
        <v>336930.542-3062936.994</v>
      </c>
      <c r="F1365" t="str">
        <f>E1365&amp;"-"&amp;D1365</f>
        <v>336930.542-3062936.994-KOT</v>
      </c>
      <c r="G1365">
        <f t="shared" si="75"/>
        <v>8011</v>
      </c>
      <c r="H1365" t="e">
        <f>VLOOKUP(G1365,#REF!,1,0)</f>
        <v>#REF!</v>
      </c>
      <c r="I1365" t="str">
        <f t="shared" si="73"/>
        <v>336930.5418KOT</v>
      </c>
      <c r="J1365" t="str">
        <f t="shared" si="74"/>
        <v>3062936.994KOT</v>
      </c>
      <c r="K1365">
        <f t="shared" si="76"/>
        <v>8011</v>
      </c>
    </row>
    <row r="1366" spans="1:11" x14ac:dyDescent="0.25">
      <c r="A1366">
        <v>8012</v>
      </c>
      <c r="B1366">
        <v>336912.41710000002</v>
      </c>
      <c r="C1366">
        <v>3062938.1101000002</v>
      </c>
      <c r="D1366" t="s">
        <v>270</v>
      </c>
      <c r="E1366" t="str">
        <f>ROUNDUP(B1366,3)&amp;"-"&amp;ROUNDUP(C1366,3)</f>
        <v>336912.418-3062938.111</v>
      </c>
      <c r="F1366" t="str">
        <f>E1366&amp;"-"&amp;D1366</f>
        <v>336912.418-3062938.111-KOT</v>
      </c>
      <c r="G1366">
        <f t="shared" si="75"/>
        <v>8012</v>
      </c>
      <c r="H1366" t="e">
        <f>VLOOKUP(G1366,#REF!,1,0)</f>
        <v>#REF!</v>
      </c>
      <c r="I1366" t="str">
        <f t="shared" si="73"/>
        <v>336912.4171KOT</v>
      </c>
      <c r="J1366" t="str">
        <f t="shared" si="74"/>
        <v>3062938.1101KOT</v>
      </c>
      <c r="K1366">
        <f t="shared" si="76"/>
        <v>8012</v>
      </c>
    </row>
    <row r="1367" spans="1:11" x14ac:dyDescent="0.25">
      <c r="A1367">
        <v>8013</v>
      </c>
      <c r="B1367">
        <v>336903.51659999997</v>
      </c>
      <c r="C1367">
        <v>3062928.9163000002</v>
      </c>
      <c r="D1367" t="s">
        <v>270</v>
      </c>
      <c r="E1367" t="str">
        <f>ROUNDUP(B1367,3)&amp;"-"&amp;ROUNDUP(C1367,3)</f>
        <v>336903.517-3062928.917</v>
      </c>
      <c r="F1367" t="str">
        <f>E1367&amp;"-"&amp;D1367</f>
        <v>336903.517-3062928.917-KOT</v>
      </c>
      <c r="G1367">
        <f t="shared" si="75"/>
        <v>8013</v>
      </c>
      <c r="H1367" t="e">
        <f>VLOOKUP(G1367,#REF!,1,0)</f>
        <v>#REF!</v>
      </c>
      <c r="I1367" t="str">
        <f t="shared" si="73"/>
        <v>336903.5166KOT</v>
      </c>
      <c r="J1367" t="str">
        <f t="shared" si="74"/>
        <v>3062928.9163KOT</v>
      </c>
      <c r="K1367">
        <f t="shared" si="76"/>
        <v>8013</v>
      </c>
    </row>
    <row r="1368" spans="1:11" x14ac:dyDescent="0.25">
      <c r="A1368">
        <v>8014</v>
      </c>
      <c r="B1368">
        <v>336878.23859999998</v>
      </c>
      <c r="C1368">
        <v>3062920.2333</v>
      </c>
      <c r="D1368" t="s">
        <v>270</v>
      </c>
      <c r="E1368" t="str">
        <f>ROUNDUP(B1368,3)&amp;"-"&amp;ROUNDUP(C1368,3)</f>
        <v>336878.239-3062920.234</v>
      </c>
      <c r="F1368" t="str">
        <f>E1368&amp;"-"&amp;D1368</f>
        <v>336878.239-3062920.234-KOT</v>
      </c>
      <c r="G1368">
        <f t="shared" si="75"/>
        <v>8014</v>
      </c>
      <c r="H1368" t="e">
        <f>VLOOKUP(G1368,#REF!,1,0)</f>
        <v>#REF!</v>
      </c>
      <c r="I1368" t="str">
        <f t="shared" si="73"/>
        <v>336878.2386KOT</v>
      </c>
      <c r="J1368" t="str">
        <f t="shared" si="74"/>
        <v>3062920.2333KOT</v>
      </c>
      <c r="K1368">
        <f t="shared" si="76"/>
        <v>8014</v>
      </c>
    </row>
    <row r="1369" spans="1:11" x14ac:dyDescent="0.25">
      <c r="A1369">
        <v>8015</v>
      </c>
      <c r="B1369">
        <v>336843.38540000003</v>
      </c>
      <c r="C1369">
        <v>3062917.4994000001</v>
      </c>
      <c r="D1369" t="s">
        <v>270</v>
      </c>
      <c r="E1369" t="str">
        <f>ROUNDUP(B1369,3)&amp;"-"&amp;ROUNDUP(C1369,3)</f>
        <v>336843.386-3062917.5</v>
      </c>
      <c r="F1369" t="str">
        <f>E1369&amp;"-"&amp;D1369</f>
        <v>336843.386-3062917.5-KOT</v>
      </c>
      <c r="G1369">
        <f t="shared" si="75"/>
        <v>8015</v>
      </c>
      <c r="H1369" t="e">
        <f>VLOOKUP(G1369,#REF!,1,0)</f>
        <v>#REF!</v>
      </c>
      <c r="I1369" t="str">
        <f t="shared" si="73"/>
        <v>336843.3854KOT</v>
      </c>
      <c r="J1369" t="str">
        <f t="shared" si="74"/>
        <v>3062917.4994KOT</v>
      </c>
      <c r="K1369">
        <f t="shared" si="76"/>
        <v>8015</v>
      </c>
    </row>
    <row r="1370" spans="1:11" x14ac:dyDescent="0.25">
      <c r="A1370">
        <v>8016</v>
      </c>
      <c r="B1370">
        <v>336816.66039999999</v>
      </c>
      <c r="C1370">
        <v>3062910</v>
      </c>
      <c r="D1370" t="s">
        <v>270</v>
      </c>
      <c r="E1370" t="str">
        <f>ROUNDUP(B1370,3)&amp;"-"&amp;ROUNDUP(C1370,3)</f>
        <v>336816.661-3062910</v>
      </c>
      <c r="F1370" t="str">
        <f>E1370&amp;"-"&amp;D1370</f>
        <v>336816.661-3062910-KOT</v>
      </c>
      <c r="G1370">
        <f t="shared" si="75"/>
        <v>8016</v>
      </c>
      <c r="H1370" t="e">
        <f>VLOOKUP(G1370,#REF!,1,0)</f>
        <v>#REF!</v>
      </c>
      <c r="I1370" t="str">
        <f t="shared" si="73"/>
        <v>336816.6604KOT</v>
      </c>
      <c r="J1370" t="str">
        <f t="shared" si="74"/>
        <v>3062910KOT</v>
      </c>
      <c r="K1370">
        <f t="shared" si="76"/>
        <v>8016</v>
      </c>
    </row>
    <row r="1371" spans="1:11" x14ac:dyDescent="0.25">
      <c r="A1371">
        <v>8017</v>
      </c>
      <c r="B1371">
        <v>336798.91800000001</v>
      </c>
      <c r="C1371">
        <v>3062917.8051</v>
      </c>
      <c r="D1371" t="s">
        <v>270</v>
      </c>
      <c r="E1371" t="str">
        <f>ROUNDUP(B1371,3)&amp;"-"&amp;ROUNDUP(C1371,3)</f>
        <v>336798.918-3062917.806</v>
      </c>
      <c r="F1371" t="str">
        <f>E1371&amp;"-"&amp;D1371</f>
        <v>336798.918-3062917.806-KOT</v>
      </c>
      <c r="G1371">
        <f t="shared" si="75"/>
        <v>8017</v>
      </c>
      <c r="H1371" t="e">
        <f>VLOOKUP(G1371,#REF!,1,0)</f>
        <v>#REF!</v>
      </c>
      <c r="I1371" t="str">
        <f t="shared" si="73"/>
        <v>336798.918KOT</v>
      </c>
      <c r="J1371" t="str">
        <f t="shared" si="74"/>
        <v>3062917.8051KOT</v>
      </c>
      <c r="K1371">
        <f t="shared" si="76"/>
        <v>8017</v>
      </c>
    </row>
    <row r="1372" spans="1:11" x14ac:dyDescent="0.25">
      <c r="A1372">
        <v>8018</v>
      </c>
      <c r="B1372">
        <v>336784.17509999999</v>
      </c>
      <c r="C1372">
        <v>3062931.0997000001</v>
      </c>
      <c r="D1372" t="s">
        <v>270</v>
      </c>
      <c r="E1372" t="str">
        <f>ROUNDUP(B1372,3)&amp;"-"&amp;ROUNDUP(C1372,3)</f>
        <v>336784.176-3062931.1</v>
      </c>
      <c r="F1372" t="str">
        <f>E1372&amp;"-"&amp;D1372</f>
        <v>336784.176-3062931.1-KOT</v>
      </c>
      <c r="G1372">
        <f t="shared" si="75"/>
        <v>8018</v>
      </c>
      <c r="H1372" t="e">
        <f>VLOOKUP(G1372,#REF!,1,0)</f>
        <v>#REF!</v>
      </c>
      <c r="I1372" t="str">
        <f t="shared" si="73"/>
        <v>336784.1751KOT</v>
      </c>
      <c r="J1372" t="str">
        <f t="shared" si="74"/>
        <v>3062931.0997KOT</v>
      </c>
      <c r="K1372">
        <f t="shared" si="76"/>
        <v>8018</v>
      </c>
    </row>
    <row r="1373" spans="1:11" x14ac:dyDescent="0.25">
      <c r="A1373">
        <v>8019</v>
      </c>
      <c r="B1373">
        <v>336762.09960000002</v>
      </c>
      <c r="C1373">
        <v>3062943.0375000001</v>
      </c>
      <c r="D1373" t="s">
        <v>270</v>
      </c>
      <c r="E1373" t="str">
        <f>ROUNDUP(B1373,3)&amp;"-"&amp;ROUNDUP(C1373,3)</f>
        <v>336762.1-3062943.038</v>
      </c>
      <c r="F1373" t="str">
        <f>E1373&amp;"-"&amp;D1373</f>
        <v>336762.1-3062943.038-KOT</v>
      </c>
      <c r="G1373">
        <f t="shared" si="75"/>
        <v>8019</v>
      </c>
      <c r="H1373" t="e">
        <f>VLOOKUP(G1373,#REF!,1,0)</f>
        <v>#REF!</v>
      </c>
      <c r="I1373" t="str">
        <f t="shared" si="73"/>
        <v>336762.0996KOT</v>
      </c>
      <c r="J1373" t="str">
        <f t="shared" si="74"/>
        <v>3062943.0375KOT</v>
      </c>
      <c r="K1373">
        <f t="shared" si="76"/>
        <v>8019</v>
      </c>
    </row>
    <row r="1374" spans="1:11" x14ac:dyDescent="0.25">
      <c r="A1374">
        <v>8020</v>
      </c>
      <c r="B1374">
        <v>336744.97360000003</v>
      </c>
      <c r="C1374">
        <v>3062953.1627000002</v>
      </c>
      <c r="D1374" t="s">
        <v>270</v>
      </c>
      <c r="E1374" t="str">
        <f>ROUNDUP(B1374,3)&amp;"-"&amp;ROUNDUP(C1374,3)</f>
        <v>336744.974-3062953.163</v>
      </c>
      <c r="F1374" t="str">
        <f>E1374&amp;"-"&amp;D1374</f>
        <v>336744.974-3062953.163-KOT</v>
      </c>
      <c r="G1374">
        <f t="shared" si="75"/>
        <v>8020</v>
      </c>
      <c r="H1374" t="e">
        <f>VLOOKUP(G1374,#REF!,1,0)</f>
        <v>#REF!</v>
      </c>
      <c r="I1374" t="str">
        <f t="shared" si="73"/>
        <v>336744.9736KOT</v>
      </c>
      <c r="J1374" t="str">
        <f t="shared" si="74"/>
        <v>3062953.1627KOT</v>
      </c>
      <c r="K1374">
        <f t="shared" si="76"/>
        <v>8020</v>
      </c>
    </row>
    <row r="1375" spans="1:11" x14ac:dyDescent="0.25">
      <c r="A1375">
        <v>8021</v>
      </c>
      <c r="B1375">
        <v>336734.32610000001</v>
      </c>
      <c r="C1375">
        <v>3062966.4023000002</v>
      </c>
      <c r="D1375" t="s">
        <v>270</v>
      </c>
      <c r="E1375" t="str">
        <f>ROUNDUP(B1375,3)&amp;"-"&amp;ROUNDUP(C1375,3)</f>
        <v>336734.327-3062966.403</v>
      </c>
      <c r="F1375" t="str">
        <f>E1375&amp;"-"&amp;D1375</f>
        <v>336734.327-3062966.403-KOT</v>
      </c>
      <c r="G1375">
        <f t="shared" si="75"/>
        <v>8021</v>
      </c>
      <c r="H1375" t="e">
        <f>VLOOKUP(G1375,#REF!,1,0)</f>
        <v>#REF!</v>
      </c>
      <c r="I1375" t="str">
        <f t="shared" si="73"/>
        <v>336734.3261KOT</v>
      </c>
      <c r="J1375" t="str">
        <f t="shared" si="74"/>
        <v>3062966.4023KOT</v>
      </c>
      <c r="K1375">
        <f t="shared" si="76"/>
        <v>8021</v>
      </c>
    </row>
    <row r="1376" spans="1:11" x14ac:dyDescent="0.25">
      <c r="A1376">
        <v>8022</v>
      </c>
      <c r="B1376">
        <v>336725.95630000002</v>
      </c>
      <c r="C1376">
        <v>3062974.9547000001</v>
      </c>
      <c r="D1376" t="s">
        <v>270</v>
      </c>
      <c r="E1376" t="str">
        <f>ROUNDUP(B1376,3)&amp;"-"&amp;ROUNDUP(C1376,3)</f>
        <v>336725.957-3062974.955</v>
      </c>
      <c r="F1376" t="str">
        <f>E1376&amp;"-"&amp;D1376</f>
        <v>336725.957-3062974.955-KOT</v>
      </c>
      <c r="G1376">
        <f t="shared" si="75"/>
        <v>8022</v>
      </c>
      <c r="H1376" t="e">
        <f>VLOOKUP(G1376,#REF!,1,0)</f>
        <v>#REF!</v>
      </c>
      <c r="I1376" t="str">
        <f t="shared" si="73"/>
        <v>336725.9563KOT</v>
      </c>
      <c r="J1376" t="str">
        <f t="shared" si="74"/>
        <v>3062974.9547KOT</v>
      </c>
      <c r="K1376">
        <f t="shared" si="76"/>
        <v>8022</v>
      </c>
    </row>
    <row r="1377" spans="1:11" x14ac:dyDescent="0.25">
      <c r="A1377">
        <v>8023</v>
      </c>
      <c r="B1377">
        <v>336697.39069999999</v>
      </c>
      <c r="C1377">
        <v>3062982.9053000002</v>
      </c>
      <c r="D1377" t="s">
        <v>270</v>
      </c>
      <c r="E1377" t="str">
        <f>ROUNDUP(B1377,3)&amp;"-"&amp;ROUNDUP(C1377,3)</f>
        <v>336697.391-3062982.906</v>
      </c>
      <c r="F1377" t="str">
        <f>E1377&amp;"-"&amp;D1377</f>
        <v>336697.391-3062982.906-KOT</v>
      </c>
      <c r="G1377">
        <f t="shared" si="75"/>
        <v>8023</v>
      </c>
      <c r="H1377" t="e">
        <f>VLOOKUP(G1377,#REF!,1,0)</f>
        <v>#REF!</v>
      </c>
      <c r="I1377" t="str">
        <f t="shared" si="73"/>
        <v>336697.3907KOT</v>
      </c>
      <c r="J1377" t="str">
        <f t="shared" si="74"/>
        <v>3062982.9053KOT</v>
      </c>
      <c r="K1377">
        <f t="shared" si="76"/>
        <v>8023</v>
      </c>
    </row>
    <row r="1378" spans="1:11" x14ac:dyDescent="0.25">
      <c r="A1378">
        <v>8024</v>
      </c>
      <c r="B1378">
        <v>336661.54739999998</v>
      </c>
      <c r="C1378">
        <v>3062993.5729</v>
      </c>
      <c r="D1378" t="s">
        <v>270</v>
      </c>
      <c r="E1378" t="str">
        <f>ROUNDUP(B1378,3)&amp;"-"&amp;ROUNDUP(C1378,3)</f>
        <v>336661.548-3062993.573</v>
      </c>
      <c r="F1378" t="str">
        <f>E1378&amp;"-"&amp;D1378</f>
        <v>336661.548-3062993.573-KOT</v>
      </c>
      <c r="G1378">
        <f t="shared" si="75"/>
        <v>8024</v>
      </c>
      <c r="H1378" t="e">
        <f>VLOOKUP(G1378,#REF!,1,0)</f>
        <v>#REF!</v>
      </c>
      <c r="I1378" t="str">
        <f t="shared" si="73"/>
        <v>336661.5474KOT</v>
      </c>
      <c r="J1378" t="str">
        <f t="shared" si="74"/>
        <v>3062993.5729KOT</v>
      </c>
      <c r="K1378">
        <f t="shared" si="76"/>
        <v>8024</v>
      </c>
    </row>
    <row r="1379" spans="1:11" x14ac:dyDescent="0.25">
      <c r="A1379">
        <v>8025</v>
      </c>
      <c r="B1379">
        <v>336628.22730000003</v>
      </c>
      <c r="C1379">
        <v>3062996.0578000001</v>
      </c>
      <c r="D1379" t="s">
        <v>270</v>
      </c>
      <c r="E1379" t="str">
        <f>ROUNDUP(B1379,3)&amp;"-"&amp;ROUNDUP(C1379,3)</f>
        <v>336628.228-3062996.058</v>
      </c>
      <c r="F1379" t="str">
        <f>E1379&amp;"-"&amp;D1379</f>
        <v>336628.228-3062996.058-KOT</v>
      </c>
      <c r="G1379">
        <f t="shared" si="75"/>
        <v>8025</v>
      </c>
      <c r="H1379" t="e">
        <f>VLOOKUP(G1379,#REF!,1,0)</f>
        <v>#REF!</v>
      </c>
      <c r="I1379" t="str">
        <f t="shared" si="73"/>
        <v>336628.2273KOT</v>
      </c>
      <c r="J1379" t="str">
        <f t="shared" si="74"/>
        <v>3062996.0578KOT</v>
      </c>
      <c r="K1379">
        <f t="shared" si="76"/>
        <v>8025</v>
      </c>
    </row>
    <row r="1380" spans="1:11" x14ac:dyDescent="0.25">
      <c r="A1380">
        <v>8026</v>
      </c>
      <c r="B1380">
        <v>336600.20929999999</v>
      </c>
      <c r="C1380">
        <v>3062995.1680000001</v>
      </c>
      <c r="D1380" t="s">
        <v>270</v>
      </c>
      <c r="E1380" t="str">
        <f>ROUNDUP(B1380,3)&amp;"-"&amp;ROUNDUP(C1380,3)</f>
        <v>336600.21-3062995.168</v>
      </c>
      <c r="F1380" t="str">
        <f>E1380&amp;"-"&amp;D1380</f>
        <v>336600.21-3062995.168-KOT</v>
      </c>
      <c r="G1380">
        <f t="shared" si="75"/>
        <v>8026</v>
      </c>
      <c r="H1380" t="e">
        <f>VLOOKUP(G1380,#REF!,1,0)</f>
        <v>#REF!</v>
      </c>
      <c r="I1380" t="str">
        <f t="shared" si="73"/>
        <v>336600.2093KOT</v>
      </c>
      <c r="J1380" t="str">
        <f t="shared" si="74"/>
        <v>3062995.168KOT</v>
      </c>
      <c r="K1380">
        <f t="shared" si="76"/>
        <v>8026</v>
      </c>
    </row>
    <row r="1381" spans="1:11" x14ac:dyDescent="0.25">
      <c r="A1381">
        <v>8027</v>
      </c>
      <c r="B1381">
        <v>336589.59100000001</v>
      </c>
      <c r="C1381">
        <v>3062994.8308000001</v>
      </c>
      <c r="D1381" t="s">
        <v>270</v>
      </c>
      <c r="E1381" t="str">
        <f>ROUNDUP(B1381,3)&amp;"-"&amp;ROUNDUP(C1381,3)</f>
        <v>336589.591-3062994.831</v>
      </c>
      <c r="F1381" t="str">
        <f>E1381&amp;"-"&amp;D1381</f>
        <v>336589.591-3062994.831-KOT</v>
      </c>
      <c r="G1381">
        <f t="shared" si="75"/>
        <v>8027</v>
      </c>
      <c r="H1381" t="e">
        <f>VLOOKUP(G1381,#REF!,1,0)</f>
        <v>#REF!</v>
      </c>
      <c r="I1381" t="str">
        <f t="shared" si="73"/>
        <v>336589.591KOT</v>
      </c>
      <c r="J1381" t="str">
        <f t="shared" si="74"/>
        <v>3062994.8308KOT</v>
      </c>
      <c r="K1381">
        <f t="shared" si="76"/>
        <v>8027</v>
      </c>
    </row>
    <row r="1382" spans="1:11" x14ac:dyDescent="0.25">
      <c r="A1382">
        <v>8028</v>
      </c>
      <c r="B1382">
        <v>336570.52630000003</v>
      </c>
      <c r="C1382">
        <v>3062991.3034999999</v>
      </c>
      <c r="D1382" t="s">
        <v>270</v>
      </c>
      <c r="E1382" t="str">
        <f>ROUNDUP(B1382,3)&amp;"-"&amp;ROUNDUP(C1382,3)</f>
        <v>336570.527-3062991.304</v>
      </c>
      <c r="F1382" t="str">
        <f>E1382&amp;"-"&amp;D1382</f>
        <v>336570.527-3062991.304-KOT</v>
      </c>
      <c r="G1382">
        <f t="shared" si="75"/>
        <v>8028</v>
      </c>
      <c r="H1382" t="e">
        <f>VLOOKUP(G1382,#REF!,1,0)</f>
        <v>#REF!</v>
      </c>
      <c r="I1382" t="str">
        <f t="shared" si="73"/>
        <v>336570.5263KOT</v>
      </c>
      <c r="J1382" t="str">
        <f t="shared" si="74"/>
        <v>3062991.3035KOT</v>
      </c>
      <c r="K1382">
        <f t="shared" si="76"/>
        <v>8028</v>
      </c>
    </row>
    <row r="1383" spans="1:11" x14ac:dyDescent="0.25">
      <c r="A1383">
        <v>8029</v>
      </c>
      <c r="B1383">
        <v>336553.201</v>
      </c>
      <c r="C1383">
        <v>3062986.5888</v>
      </c>
      <c r="D1383" t="s">
        <v>270</v>
      </c>
      <c r="E1383" t="str">
        <f>ROUNDUP(B1383,3)&amp;"-"&amp;ROUNDUP(C1383,3)</f>
        <v>336553.201-3062986.589</v>
      </c>
      <c r="F1383" t="str">
        <f>E1383&amp;"-"&amp;D1383</f>
        <v>336553.201-3062986.589-KOT</v>
      </c>
      <c r="G1383">
        <f t="shared" si="75"/>
        <v>8029</v>
      </c>
      <c r="H1383" t="e">
        <f>VLOOKUP(G1383,#REF!,1,0)</f>
        <v>#REF!</v>
      </c>
      <c r="I1383" t="str">
        <f t="shared" si="73"/>
        <v>336553.201KOT</v>
      </c>
      <c r="J1383" t="str">
        <f t="shared" si="74"/>
        <v>3062986.5888KOT</v>
      </c>
      <c r="K1383">
        <f t="shared" si="76"/>
        <v>8029</v>
      </c>
    </row>
    <row r="1384" spans="1:11" x14ac:dyDescent="0.25">
      <c r="A1384">
        <v>8030</v>
      </c>
      <c r="B1384">
        <v>336529.17119999998</v>
      </c>
      <c r="C1384">
        <v>3062983.7104000002</v>
      </c>
      <c r="D1384" t="s">
        <v>270</v>
      </c>
      <c r="E1384" t="str">
        <f>ROUNDUP(B1384,3)&amp;"-"&amp;ROUNDUP(C1384,3)</f>
        <v>336529.172-3062983.711</v>
      </c>
      <c r="F1384" t="str">
        <f>E1384&amp;"-"&amp;D1384</f>
        <v>336529.172-3062983.711-KOT</v>
      </c>
      <c r="G1384">
        <f t="shared" si="75"/>
        <v>8030</v>
      </c>
      <c r="H1384" t="e">
        <f>VLOOKUP(G1384,#REF!,1,0)</f>
        <v>#REF!</v>
      </c>
      <c r="I1384" t="str">
        <f t="shared" ref="I1384:I1447" si="77">B1384&amp;D1384</f>
        <v>336529.1712KOT</v>
      </c>
      <c r="J1384" t="str">
        <f t="shared" ref="J1384:J1447" si="78">C1384&amp;D1384</f>
        <v>3062983.7104KOT</v>
      </c>
      <c r="K1384">
        <f t="shared" si="76"/>
        <v>8030</v>
      </c>
    </row>
    <row r="1385" spans="1:11" x14ac:dyDescent="0.25">
      <c r="A1385">
        <v>8031</v>
      </c>
      <c r="B1385">
        <v>336488.96659999999</v>
      </c>
      <c r="C1385">
        <v>3062974.6466999999</v>
      </c>
      <c r="D1385" t="s">
        <v>270</v>
      </c>
      <c r="E1385" t="str">
        <f>ROUNDUP(B1385,3)&amp;"-"&amp;ROUNDUP(C1385,3)</f>
        <v>336488.967-3062974.647</v>
      </c>
      <c r="F1385" t="str">
        <f>E1385&amp;"-"&amp;D1385</f>
        <v>336488.967-3062974.647-KOT</v>
      </c>
      <c r="G1385">
        <f t="shared" si="75"/>
        <v>8031</v>
      </c>
      <c r="H1385" t="e">
        <f>VLOOKUP(G1385,#REF!,1,0)</f>
        <v>#REF!</v>
      </c>
      <c r="I1385" t="str">
        <f t="shared" si="77"/>
        <v>336488.9666KOT</v>
      </c>
      <c r="J1385" t="str">
        <f t="shared" si="78"/>
        <v>3062974.6467KOT</v>
      </c>
      <c r="K1385">
        <f t="shared" si="76"/>
        <v>8031</v>
      </c>
    </row>
    <row r="1386" spans="1:11" x14ac:dyDescent="0.25">
      <c r="A1386">
        <v>8032</v>
      </c>
      <c r="B1386">
        <v>336459.27309999999</v>
      </c>
      <c r="C1386">
        <v>3062963.9866999998</v>
      </c>
      <c r="D1386" t="s">
        <v>270</v>
      </c>
      <c r="E1386" t="str">
        <f>ROUNDUP(B1386,3)&amp;"-"&amp;ROUNDUP(C1386,3)</f>
        <v>336459.274-3062963.987</v>
      </c>
      <c r="F1386" t="str">
        <f>E1386&amp;"-"&amp;D1386</f>
        <v>336459.274-3062963.987-KOT</v>
      </c>
      <c r="G1386">
        <f t="shared" si="75"/>
        <v>8032</v>
      </c>
      <c r="H1386" t="e">
        <f>VLOOKUP(G1386,#REF!,1,0)</f>
        <v>#REF!</v>
      </c>
      <c r="I1386" t="str">
        <f t="shared" si="77"/>
        <v>336459.2731KOT</v>
      </c>
      <c r="J1386" t="str">
        <f t="shared" si="78"/>
        <v>3062963.9867KOT</v>
      </c>
      <c r="K1386">
        <f t="shared" si="76"/>
        <v>8032</v>
      </c>
    </row>
    <row r="1387" spans="1:11" x14ac:dyDescent="0.25">
      <c r="A1387">
        <v>8033</v>
      </c>
      <c r="B1387">
        <v>336445.18900000001</v>
      </c>
      <c r="C1387">
        <v>3062960.9747000001</v>
      </c>
      <c r="D1387" t="s">
        <v>270</v>
      </c>
      <c r="E1387" t="str">
        <f>ROUNDUP(B1387,3)&amp;"-"&amp;ROUNDUP(C1387,3)</f>
        <v>336445.189-3062960.975</v>
      </c>
      <c r="F1387" t="str">
        <f>E1387&amp;"-"&amp;D1387</f>
        <v>336445.189-3062960.975-KOT</v>
      </c>
      <c r="G1387">
        <f t="shared" si="75"/>
        <v>8033</v>
      </c>
      <c r="H1387" t="e">
        <f>VLOOKUP(G1387,#REF!,1,0)</f>
        <v>#REF!</v>
      </c>
      <c r="I1387" t="str">
        <f t="shared" si="77"/>
        <v>336445.189KOT</v>
      </c>
      <c r="J1387" t="str">
        <f t="shared" si="78"/>
        <v>3062960.9747KOT</v>
      </c>
      <c r="K1387">
        <f t="shared" si="76"/>
        <v>8033</v>
      </c>
    </row>
    <row r="1388" spans="1:11" x14ac:dyDescent="0.25">
      <c r="A1388">
        <v>8034</v>
      </c>
      <c r="B1388">
        <v>336434.07179999998</v>
      </c>
      <c r="C1388">
        <v>3062961.4232999999</v>
      </c>
      <c r="D1388" t="s">
        <v>270</v>
      </c>
      <c r="E1388" t="str">
        <f>ROUNDUP(B1388,3)&amp;"-"&amp;ROUNDUP(C1388,3)</f>
        <v>336434.072-3062961.424</v>
      </c>
      <c r="F1388" t="str">
        <f>E1388&amp;"-"&amp;D1388</f>
        <v>336434.072-3062961.424-KOT</v>
      </c>
      <c r="G1388">
        <f t="shared" si="75"/>
        <v>8034</v>
      </c>
      <c r="H1388" t="e">
        <f>VLOOKUP(G1388,#REF!,1,0)</f>
        <v>#REF!</v>
      </c>
      <c r="I1388" t="str">
        <f t="shared" si="77"/>
        <v>336434.0718KOT</v>
      </c>
      <c r="J1388" t="str">
        <f t="shared" si="78"/>
        <v>3062961.4233KOT</v>
      </c>
      <c r="K1388">
        <f t="shared" si="76"/>
        <v>8034</v>
      </c>
    </row>
    <row r="1389" spans="1:11" x14ac:dyDescent="0.25">
      <c r="A1389">
        <v>8035</v>
      </c>
      <c r="B1389">
        <v>336423.5502</v>
      </c>
      <c r="C1389">
        <v>3062961.8478000001</v>
      </c>
      <c r="D1389" t="s">
        <v>270</v>
      </c>
      <c r="E1389" t="str">
        <f>ROUNDUP(B1389,3)&amp;"-"&amp;ROUNDUP(C1389,3)</f>
        <v>336423.551-3062961.848</v>
      </c>
      <c r="F1389" t="str">
        <f>E1389&amp;"-"&amp;D1389</f>
        <v>336423.551-3062961.848-KOT</v>
      </c>
      <c r="G1389">
        <f t="shared" si="75"/>
        <v>8035</v>
      </c>
      <c r="H1389" t="e">
        <f>VLOOKUP(G1389,#REF!,1,0)</f>
        <v>#REF!</v>
      </c>
      <c r="I1389" t="str">
        <f t="shared" si="77"/>
        <v>336423.5502KOT</v>
      </c>
      <c r="J1389" t="str">
        <f t="shared" si="78"/>
        <v>3062961.8478KOT</v>
      </c>
      <c r="K1389">
        <f t="shared" si="76"/>
        <v>8035</v>
      </c>
    </row>
    <row r="1390" spans="1:11" x14ac:dyDescent="0.25">
      <c r="A1390">
        <v>8036</v>
      </c>
      <c r="B1390">
        <v>336409.24400000001</v>
      </c>
      <c r="C1390">
        <v>3062964.0775000001</v>
      </c>
      <c r="D1390" t="s">
        <v>270</v>
      </c>
      <c r="E1390" t="str">
        <f>ROUNDUP(B1390,3)&amp;"-"&amp;ROUNDUP(C1390,3)</f>
        <v>336409.244-3062964.078</v>
      </c>
      <c r="F1390" t="str">
        <f>E1390&amp;"-"&amp;D1390</f>
        <v>336409.244-3062964.078-KOT</v>
      </c>
      <c r="G1390">
        <f t="shared" si="75"/>
        <v>8036</v>
      </c>
      <c r="H1390" t="e">
        <f>VLOOKUP(G1390,#REF!,1,0)</f>
        <v>#REF!</v>
      </c>
      <c r="I1390" t="str">
        <f t="shared" si="77"/>
        <v>336409.244KOT</v>
      </c>
      <c r="J1390" t="str">
        <f t="shared" si="78"/>
        <v>3062964.0775KOT</v>
      </c>
      <c r="K1390">
        <f t="shared" si="76"/>
        <v>8036</v>
      </c>
    </row>
    <row r="1391" spans="1:11" x14ac:dyDescent="0.25">
      <c r="A1391">
        <v>8037</v>
      </c>
      <c r="B1391">
        <v>336399.65340000001</v>
      </c>
      <c r="C1391">
        <v>3062968.8632</v>
      </c>
      <c r="D1391" t="s">
        <v>270</v>
      </c>
      <c r="E1391" t="str">
        <f>ROUNDUP(B1391,3)&amp;"-"&amp;ROUNDUP(C1391,3)</f>
        <v>336399.654-3062968.864</v>
      </c>
      <c r="F1391" t="str">
        <f>E1391&amp;"-"&amp;D1391</f>
        <v>336399.654-3062968.864-KOT</v>
      </c>
      <c r="G1391">
        <f t="shared" si="75"/>
        <v>8037</v>
      </c>
      <c r="H1391" t="e">
        <f>VLOOKUP(G1391,#REF!,1,0)</f>
        <v>#REF!</v>
      </c>
      <c r="I1391" t="str">
        <f t="shared" si="77"/>
        <v>336399.6534KOT</v>
      </c>
      <c r="J1391" t="str">
        <f t="shared" si="78"/>
        <v>3062968.8632KOT</v>
      </c>
      <c r="K1391">
        <f t="shared" si="76"/>
        <v>8037</v>
      </c>
    </row>
    <row r="1392" spans="1:11" x14ac:dyDescent="0.25">
      <c r="A1392">
        <v>8038</v>
      </c>
      <c r="B1392">
        <v>336388.99839999998</v>
      </c>
      <c r="C1392">
        <v>3062981.5211</v>
      </c>
      <c r="D1392" t="s">
        <v>270</v>
      </c>
      <c r="E1392" t="str">
        <f>ROUNDUP(B1392,3)&amp;"-"&amp;ROUNDUP(C1392,3)</f>
        <v>336388.999-3062981.522</v>
      </c>
      <c r="F1392" t="str">
        <f>E1392&amp;"-"&amp;D1392</f>
        <v>336388.999-3062981.522-KOT</v>
      </c>
      <c r="G1392">
        <f t="shared" si="75"/>
        <v>8038</v>
      </c>
      <c r="H1392" t="e">
        <f>VLOOKUP(G1392,#REF!,1,0)</f>
        <v>#REF!</v>
      </c>
      <c r="I1392" t="str">
        <f t="shared" si="77"/>
        <v>336388.9984KOT</v>
      </c>
      <c r="J1392" t="str">
        <f t="shared" si="78"/>
        <v>3062981.5211KOT</v>
      </c>
      <c r="K1392">
        <f t="shared" si="76"/>
        <v>8038</v>
      </c>
    </row>
    <row r="1393" spans="1:11" x14ac:dyDescent="0.25">
      <c r="A1393">
        <v>8039</v>
      </c>
      <c r="B1393">
        <v>336371.66639999999</v>
      </c>
      <c r="C1393">
        <v>3062998.0523999999</v>
      </c>
      <c r="D1393" t="s">
        <v>270</v>
      </c>
      <c r="E1393" t="str">
        <f>ROUNDUP(B1393,3)&amp;"-"&amp;ROUNDUP(C1393,3)</f>
        <v>336371.667-3062998.053</v>
      </c>
      <c r="F1393" t="str">
        <f>E1393&amp;"-"&amp;D1393</f>
        <v>336371.667-3062998.053-KOT</v>
      </c>
      <c r="G1393">
        <f t="shared" si="75"/>
        <v>8039</v>
      </c>
      <c r="H1393" t="e">
        <f>VLOOKUP(G1393,#REF!,1,0)</f>
        <v>#REF!</v>
      </c>
      <c r="I1393" t="str">
        <f t="shared" si="77"/>
        <v>336371.6664KOT</v>
      </c>
      <c r="J1393" t="str">
        <f t="shared" si="78"/>
        <v>3062998.0524KOT</v>
      </c>
      <c r="K1393">
        <f t="shared" si="76"/>
        <v>8039</v>
      </c>
    </row>
    <row r="1394" spans="1:11" x14ac:dyDescent="0.25">
      <c r="A1394">
        <v>8040</v>
      </c>
      <c r="B1394">
        <v>336353.45289999997</v>
      </c>
      <c r="C1394">
        <v>3063014.3045000001</v>
      </c>
      <c r="D1394" t="s">
        <v>270</v>
      </c>
      <c r="E1394" t="str">
        <f>ROUNDUP(B1394,3)&amp;"-"&amp;ROUNDUP(C1394,3)</f>
        <v>336353.453-3063014.305</v>
      </c>
      <c r="F1394" t="str">
        <f>E1394&amp;"-"&amp;D1394</f>
        <v>336353.453-3063014.305-KOT</v>
      </c>
      <c r="G1394">
        <f t="shared" si="75"/>
        <v>8040</v>
      </c>
      <c r="H1394" t="e">
        <f>VLOOKUP(G1394,#REF!,1,0)</f>
        <v>#REF!</v>
      </c>
      <c r="I1394" t="str">
        <f t="shared" si="77"/>
        <v>336353.4529KOT</v>
      </c>
      <c r="J1394" t="str">
        <f t="shared" si="78"/>
        <v>3063014.3045KOT</v>
      </c>
      <c r="K1394">
        <f t="shared" si="76"/>
        <v>8040</v>
      </c>
    </row>
    <row r="1395" spans="1:11" x14ac:dyDescent="0.25">
      <c r="A1395">
        <v>8041</v>
      </c>
      <c r="B1395">
        <v>336338.2978</v>
      </c>
      <c r="C1395">
        <v>3063040.4106000001</v>
      </c>
      <c r="D1395" t="s">
        <v>270</v>
      </c>
      <c r="E1395" t="str">
        <f>ROUNDUP(B1395,3)&amp;"-"&amp;ROUNDUP(C1395,3)</f>
        <v>336338.298-3063040.411</v>
      </c>
      <c r="F1395" t="str">
        <f>E1395&amp;"-"&amp;D1395</f>
        <v>336338.298-3063040.411-KOT</v>
      </c>
      <c r="G1395">
        <f t="shared" si="75"/>
        <v>8041</v>
      </c>
      <c r="H1395" t="e">
        <f>VLOOKUP(G1395,#REF!,1,0)</f>
        <v>#REF!</v>
      </c>
      <c r="I1395" t="str">
        <f t="shared" si="77"/>
        <v>336338.2978KOT</v>
      </c>
      <c r="J1395" t="str">
        <f t="shared" si="78"/>
        <v>3063040.4106KOT</v>
      </c>
      <c r="K1395">
        <f t="shared" si="76"/>
        <v>8041</v>
      </c>
    </row>
    <row r="1396" spans="1:11" x14ac:dyDescent="0.25">
      <c r="A1396">
        <v>8042</v>
      </c>
      <c r="B1396">
        <v>336324.51530000003</v>
      </c>
      <c r="C1396">
        <v>3063059.8045000001</v>
      </c>
      <c r="D1396" t="s">
        <v>270</v>
      </c>
      <c r="E1396" t="str">
        <f>ROUNDUP(B1396,3)&amp;"-"&amp;ROUNDUP(C1396,3)</f>
        <v>336324.516-3063059.805</v>
      </c>
      <c r="F1396" t="str">
        <f>E1396&amp;"-"&amp;D1396</f>
        <v>336324.516-3063059.805-KOT</v>
      </c>
      <c r="G1396">
        <f t="shared" si="75"/>
        <v>8042</v>
      </c>
      <c r="H1396" t="e">
        <f>VLOOKUP(G1396,#REF!,1,0)</f>
        <v>#REF!</v>
      </c>
      <c r="I1396" t="str">
        <f t="shared" si="77"/>
        <v>336324.5153KOT</v>
      </c>
      <c r="J1396" t="str">
        <f t="shared" si="78"/>
        <v>3063059.8045KOT</v>
      </c>
      <c r="K1396">
        <f t="shared" si="76"/>
        <v>8042</v>
      </c>
    </row>
    <row r="1397" spans="1:11" x14ac:dyDescent="0.25">
      <c r="A1397">
        <v>8043</v>
      </c>
      <c r="B1397">
        <v>336308.85629999998</v>
      </c>
      <c r="C1397">
        <v>3063070.2015</v>
      </c>
      <c r="D1397" t="s">
        <v>270</v>
      </c>
      <c r="E1397" t="str">
        <f>ROUNDUP(B1397,3)&amp;"-"&amp;ROUNDUP(C1397,3)</f>
        <v>336308.857-3063070.202</v>
      </c>
      <c r="F1397" t="str">
        <f>E1397&amp;"-"&amp;D1397</f>
        <v>336308.857-3063070.202-KOT</v>
      </c>
      <c r="G1397">
        <f t="shared" si="75"/>
        <v>8043</v>
      </c>
      <c r="H1397" t="e">
        <f>VLOOKUP(G1397,#REF!,1,0)</f>
        <v>#REF!</v>
      </c>
      <c r="I1397" t="str">
        <f t="shared" si="77"/>
        <v>336308.8563KOT</v>
      </c>
      <c r="J1397" t="str">
        <f t="shared" si="78"/>
        <v>3063070.2015KOT</v>
      </c>
      <c r="K1397">
        <f t="shared" si="76"/>
        <v>8043</v>
      </c>
    </row>
    <row r="1398" spans="1:11" x14ac:dyDescent="0.25">
      <c r="A1398">
        <v>8044</v>
      </c>
      <c r="B1398">
        <v>336295.01130000001</v>
      </c>
      <c r="C1398">
        <v>3063084.9396000002</v>
      </c>
      <c r="D1398" t="s">
        <v>270</v>
      </c>
      <c r="E1398" t="str">
        <f>ROUNDUP(B1398,3)&amp;"-"&amp;ROUNDUP(C1398,3)</f>
        <v>336295.012-3063084.94</v>
      </c>
      <c r="F1398" t="str">
        <f>E1398&amp;"-"&amp;D1398</f>
        <v>336295.012-3063084.94-KOT</v>
      </c>
      <c r="G1398">
        <f t="shared" si="75"/>
        <v>8044</v>
      </c>
      <c r="H1398" t="e">
        <f>VLOOKUP(G1398,#REF!,1,0)</f>
        <v>#REF!</v>
      </c>
      <c r="I1398" t="str">
        <f t="shared" si="77"/>
        <v>336295.0113KOT</v>
      </c>
      <c r="J1398" t="str">
        <f t="shared" si="78"/>
        <v>3063084.9396KOT</v>
      </c>
      <c r="K1398">
        <f t="shared" si="76"/>
        <v>8044</v>
      </c>
    </row>
    <row r="1399" spans="1:11" x14ac:dyDescent="0.25">
      <c r="A1399">
        <v>8045</v>
      </c>
      <c r="B1399">
        <v>336276.43109999999</v>
      </c>
      <c r="C1399">
        <v>3063095.6671000002</v>
      </c>
      <c r="D1399" t="s">
        <v>270</v>
      </c>
      <c r="E1399" t="str">
        <f>ROUNDUP(B1399,3)&amp;"-"&amp;ROUNDUP(C1399,3)</f>
        <v>336276.432-3063095.668</v>
      </c>
      <c r="F1399" t="str">
        <f>E1399&amp;"-"&amp;D1399</f>
        <v>336276.432-3063095.668-KOT</v>
      </c>
      <c r="G1399">
        <f t="shared" si="75"/>
        <v>8045</v>
      </c>
      <c r="H1399" t="e">
        <f>VLOOKUP(G1399,#REF!,1,0)</f>
        <v>#REF!</v>
      </c>
      <c r="I1399" t="str">
        <f t="shared" si="77"/>
        <v>336276.4311KOT</v>
      </c>
      <c r="J1399" t="str">
        <f t="shared" si="78"/>
        <v>3063095.6671KOT</v>
      </c>
      <c r="K1399">
        <f t="shared" si="76"/>
        <v>8045</v>
      </c>
    </row>
    <row r="1400" spans="1:11" x14ac:dyDescent="0.25">
      <c r="A1400">
        <v>8046</v>
      </c>
      <c r="B1400">
        <v>336262.51160000003</v>
      </c>
      <c r="C1400">
        <v>3063104.8766000001</v>
      </c>
      <c r="D1400" t="s">
        <v>270</v>
      </c>
      <c r="E1400" t="str">
        <f>ROUNDUP(B1400,3)&amp;"-"&amp;ROUNDUP(C1400,3)</f>
        <v>336262.512-3063104.877</v>
      </c>
      <c r="F1400" t="str">
        <f>E1400&amp;"-"&amp;D1400</f>
        <v>336262.512-3063104.877-KOT</v>
      </c>
      <c r="G1400">
        <f t="shared" si="75"/>
        <v>8046</v>
      </c>
      <c r="H1400" t="e">
        <f>VLOOKUP(G1400,#REF!,1,0)</f>
        <v>#REF!</v>
      </c>
      <c r="I1400" t="str">
        <f t="shared" si="77"/>
        <v>336262.5116KOT</v>
      </c>
      <c r="J1400" t="str">
        <f t="shared" si="78"/>
        <v>3063104.8766KOT</v>
      </c>
      <c r="K1400">
        <f t="shared" si="76"/>
        <v>8046</v>
      </c>
    </row>
    <row r="1401" spans="1:11" x14ac:dyDescent="0.25">
      <c r="A1401">
        <v>8047</v>
      </c>
      <c r="B1401">
        <v>336241.01409999997</v>
      </c>
      <c r="C1401">
        <v>3063116.2253999999</v>
      </c>
      <c r="D1401" t="s">
        <v>270</v>
      </c>
      <c r="E1401" t="str">
        <f>ROUNDUP(B1401,3)&amp;"-"&amp;ROUNDUP(C1401,3)</f>
        <v>336241.015-3063116.226</v>
      </c>
      <c r="F1401" t="str">
        <f>E1401&amp;"-"&amp;D1401</f>
        <v>336241.015-3063116.226-KOT</v>
      </c>
      <c r="G1401">
        <f t="shared" si="75"/>
        <v>8047</v>
      </c>
      <c r="H1401" t="e">
        <f>VLOOKUP(G1401,#REF!,1,0)</f>
        <v>#REF!</v>
      </c>
      <c r="I1401" t="str">
        <f t="shared" si="77"/>
        <v>336241.0141KOT</v>
      </c>
      <c r="J1401" t="str">
        <f t="shared" si="78"/>
        <v>3063116.2254KOT</v>
      </c>
      <c r="K1401">
        <f t="shared" si="76"/>
        <v>8047</v>
      </c>
    </row>
    <row r="1402" spans="1:11" x14ac:dyDescent="0.25">
      <c r="A1402">
        <v>8048</v>
      </c>
      <c r="B1402">
        <v>336228.22560000001</v>
      </c>
      <c r="C1402">
        <v>3063122.5093</v>
      </c>
      <c r="D1402" t="s">
        <v>270</v>
      </c>
      <c r="E1402" t="str">
        <f>ROUNDUP(B1402,3)&amp;"-"&amp;ROUNDUP(C1402,3)</f>
        <v>336228.226-3063122.51</v>
      </c>
      <c r="F1402" t="str">
        <f>E1402&amp;"-"&amp;D1402</f>
        <v>336228.226-3063122.51-KOT</v>
      </c>
      <c r="G1402">
        <f t="shared" si="75"/>
        <v>8048</v>
      </c>
      <c r="H1402" t="e">
        <f>VLOOKUP(G1402,#REF!,1,0)</f>
        <v>#REF!</v>
      </c>
      <c r="I1402" t="str">
        <f t="shared" si="77"/>
        <v>336228.2256KOT</v>
      </c>
      <c r="J1402" t="str">
        <f t="shared" si="78"/>
        <v>3063122.5093KOT</v>
      </c>
      <c r="K1402">
        <f t="shared" si="76"/>
        <v>8048</v>
      </c>
    </row>
    <row r="1403" spans="1:11" x14ac:dyDescent="0.25">
      <c r="A1403">
        <v>8049</v>
      </c>
      <c r="B1403">
        <v>336222.55940000003</v>
      </c>
      <c r="C1403">
        <v>3063136.2642000001</v>
      </c>
      <c r="D1403" t="s">
        <v>270</v>
      </c>
      <c r="E1403" t="str">
        <f>ROUNDUP(B1403,3)&amp;"-"&amp;ROUNDUP(C1403,3)</f>
        <v>336222.56-3063136.265</v>
      </c>
      <c r="F1403" t="str">
        <f>E1403&amp;"-"&amp;D1403</f>
        <v>336222.56-3063136.265-KOT</v>
      </c>
      <c r="G1403">
        <f t="shared" si="75"/>
        <v>8049</v>
      </c>
      <c r="H1403" t="e">
        <f>VLOOKUP(G1403,#REF!,1,0)</f>
        <v>#REF!</v>
      </c>
      <c r="I1403" t="str">
        <f t="shared" si="77"/>
        <v>336222.5594KOT</v>
      </c>
      <c r="J1403" t="str">
        <f t="shared" si="78"/>
        <v>3063136.2642KOT</v>
      </c>
      <c r="K1403">
        <f t="shared" si="76"/>
        <v>8049</v>
      </c>
    </row>
    <row r="1404" spans="1:11" x14ac:dyDescent="0.25">
      <c r="A1404">
        <v>8050</v>
      </c>
      <c r="B1404">
        <v>336219.12</v>
      </c>
      <c r="C1404">
        <v>3063176.2111999998</v>
      </c>
      <c r="D1404" t="s">
        <v>270</v>
      </c>
      <c r="E1404" t="str">
        <f>ROUNDUP(B1404,3)&amp;"-"&amp;ROUNDUP(C1404,3)</f>
        <v>336219.12-3063176.212</v>
      </c>
      <c r="F1404" t="str">
        <f>E1404&amp;"-"&amp;D1404</f>
        <v>336219.12-3063176.212-KOT</v>
      </c>
      <c r="G1404">
        <f t="shared" si="75"/>
        <v>8050</v>
      </c>
      <c r="H1404" t="e">
        <f>VLOOKUP(G1404,#REF!,1,0)</f>
        <v>#REF!</v>
      </c>
      <c r="I1404" t="str">
        <f t="shared" si="77"/>
        <v>336219.12KOT</v>
      </c>
      <c r="J1404" t="str">
        <f t="shared" si="78"/>
        <v>3063176.2112KOT</v>
      </c>
      <c r="K1404">
        <f t="shared" si="76"/>
        <v>8050</v>
      </c>
    </row>
    <row r="1405" spans="1:11" x14ac:dyDescent="0.25">
      <c r="A1405">
        <v>8051</v>
      </c>
      <c r="B1405">
        <v>336226.91619999998</v>
      </c>
      <c r="C1405">
        <v>3063199.0685999999</v>
      </c>
      <c r="D1405" t="s">
        <v>270</v>
      </c>
      <c r="E1405" t="str">
        <f>ROUNDUP(B1405,3)&amp;"-"&amp;ROUNDUP(C1405,3)</f>
        <v>336226.917-3063199.069</v>
      </c>
      <c r="F1405" t="str">
        <f>E1405&amp;"-"&amp;D1405</f>
        <v>336226.917-3063199.069-KOT</v>
      </c>
      <c r="G1405">
        <f t="shared" si="75"/>
        <v>8051</v>
      </c>
      <c r="H1405" t="e">
        <f>VLOOKUP(G1405,#REF!,1,0)</f>
        <v>#REF!</v>
      </c>
      <c r="I1405" t="str">
        <f t="shared" si="77"/>
        <v>336226.9162KOT</v>
      </c>
      <c r="J1405" t="str">
        <f t="shared" si="78"/>
        <v>3063199.0686KOT</v>
      </c>
      <c r="K1405">
        <f t="shared" si="76"/>
        <v>8051</v>
      </c>
    </row>
    <row r="1406" spans="1:11" x14ac:dyDescent="0.25">
      <c r="A1406">
        <v>8052</v>
      </c>
      <c r="B1406">
        <v>336236.72350000002</v>
      </c>
      <c r="C1406">
        <v>3063232.1140999999</v>
      </c>
      <c r="D1406" t="s">
        <v>270</v>
      </c>
      <c r="E1406" t="str">
        <f>ROUNDUP(B1406,3)&amp;"-"&amp;ROUNDUP(C1406,3)</f>
        <v>336236.724-3063232.115</v>
      </c>
      <c r="F1406" t="str">
        <f>E1406&amp;"-"&amp;D1406</f>
        <v>336236.724-3063232.115-KOT</v>
      </c>
      <c r="G1406">
        <f t="shared" si="75"/>
        <v>8052</v>
      </c>
      <c r="H1406" t="e">
        <f>VLOOKUP(G1406,#REF!,1,0)</f>
        <v>#REF!</v>
      </c>
      <c r="I1406" t="str">
        <f t="shared" si="77"/>
        <v>336236.7235KOT</v>
      </c>
      <c r="J1406" t="str">
        <f t="shared" si="78"/>
        <v>3063232.1141KOT</v>
      </c>
      <c r="K1406">
        <f t="shared" si="76"/>
        <v>8052</v>
      </c>
    </row>
    <row r="1407" spans="1:11" x14ac:dyDescent="0.25">
      <c r="A1407">
        <v>8053</v>
      </c>
      <c r="B1407">
        <v>336234.04920000001</v>
      </c>
      <c r="C1407">
        <v>3063250.7760999999</v>
      </c>
      <c r="D1407" t="s">
        <v>270</v>
      </c>
      <c r="E1407" t="str">
        <f>ROUNDUP(B1407,3)&amp;"-"&amp;ROUNDUP(C1407,3)</f>
        <v>336234.05-3063250.777</v>
      </c>
      <c r="F1407" t="str">
        <f>E1407&amp;"-"&amp;D1407</f>
        <v>336234.05-3063250.777-KOT</v>
      </c>
      <c r="G1407">
        <f t="shared" si="75"/>
        <v>8053</v>
      </c>
      <c r="H1407" t="e">
        <f>VLOOKUP(G1407,#REF!,1,0)</f>
        <v>#REF!</v>
      </c>
      <c r="I1407" t="str">
        <f t="shared" si="77"/>
        <v>336234.0492KOT</v>
      </c>
      <c r="J1407" t="str">
        <f t="shared" si="78"/>
        <v>3063250.7761KOT</v>
      </c>
      <c r="K1407">
        <f t="shared" si="76"/>
        <v>8053</v>
      </c>
    </row>
    <row r="1408" spans="1:11" x14ac:dyDescent="0.25">
      <c r="A1408">
        <v>8054</v>
      </c>
      <c r="B1408">
        <v>336228.84659999999</v>
      </c>
      <c r="C1408">
        <v>3063255.5027000001</v>
      </c>
      <c r="D1408" t="s">
        <v>270</v>
      </c>
      <c r="E1408" t="str">
        <f>ROUNDUP(B1408,3)&amp;"-"&amp;ROUNDUP(C1408,3)</f>
        <v>336228.847-3063255.503</v>
      </c>
      <c r="F1408" t="str">
        <f>E1408&amp;"-"&amp;D1408</f>
        <v>336228.847-3063255.503-KOT</v>
      </c>
      <c r="G1408">
        <f t="shared" si="75"/>
        <v>8054</v>
      </c>
      <c r="H1408" t="e">
        <f>VLOOKUP(G1408,#REF!,1,0)</f>
        <v>#REF!</v>
      </c>
      <c r="I1408" t="str">
        <f t="shared" si="77"/>
        <v>336228.8466KOT</v>
      </c>
      <c r="J1408" t="str">
        <f t="shared" si="78"/>
        <v>3063255.5027KOT</v>
      </c>
      <c r="K1408">
        <f t="shared" si="76"/>
        <v>8054</v>
      </c>
    </row>
    <row r="1409" spans="1:11" x14ac:dyDescent="0.25">
      <c r="A1409">
        <v>8055</v>
      </c>
      <c r="B1409">
        <v>336225.46970000002</v>
      </c>
      <c r="C1409">
        <v>3063265.4432000001</v>
      </c>
      <c r="D1409" t="s">
        <v>270</v>
      </c>
      <c r="E1409" t="str">
        <f>ROUNDUP(B1409,3)&amp;"-"&amp;ROUNDUP(C1409,3)</f>
        <v>336225.47-3063265.444</v>
      </c>
      <c r="F1409" t="str">
        <f>E1409&amp;"-"&amp;D1409</f>
        <v>336225.47-3063265.444-KOT</v>
      </c>
      <c r="G1409">
        <f t="shared" si="75"/>
        <v>8055</v>
      </c>
      <c r="H1409" t="e">
        <f>VLOOKUP(G1409,#REF!,1,0)</f>
        <v>#REF!</v>
      </c>
      <c r="I1409" t="str">
        <f t="shared" si="77"/>
        <v>336225.4697KOT</v>
      </c>
      <c r="J1409" t="str">
        <f t="shared" si="78"/>
        <v>3063265.4432KOT</v>
      </c>
      <c r="K1409">
        <f t="shared" si="76"/>
        <v>8055</v>
      </c>
    </row>
    <row r="1410" spans="1:11" x14ac:dyDescent="0.25">
      <c r="A1410">
        <v>8056</v>
      </c>
      <c r="B1410">
        <v>336229.16019999998</v>
      </c>
      <c r="C1410">
        <v>3063278.7809000001</v>
      </c>
      <c r="D1410" t="s">
        <v>270</v>
      </c>
      <c r="E1410" t="str">
        <f>ROUNDUP(B1410,3)&amp;"-"&amp;ROUNDUP(C1410,3)</f>
        <v>336229.161-3063278.781</v>
      </c>
      <c r="F1410" t="str">
        <f>E1410&amp;"-"&amp;D1410</f>
        <v>336229.161-3063278.781-KOT</v>
      </c>
      <c r="G1410">
        <f t="shared" si="75"/>
        <v>8056</v>
      </c>
      <c r="H1410" t="e">
        <f>VLOOKUP(G1410,#REF!,1,0)</f>
        <v>#REF!</v>
      </c>
      <c r="I1410" t="str">
        <f t="shared" si="77"/>
        <v>336229.1602KOT</v>
      </c>
      <c r="J1410" t="str">
        <f t="shared" si="78"/>
        <v>3063278.7809KOT</v>
      </c>
      <c r="K1410">
        <f t="shared" si="76"/>
        <v>8056</v>
      </c>
    </row>
    <row r="1411" spans="1:11" x14ac:dyDescent="0.25">
      <c r="A1411">
        <v>8057</v>
      </c>
      <c r="B1411">
        <v>336233.37300000002</v>
      </c>
      <c r="C1411">
        <v>3063287.4550000001</v>
      </c>
      <c r="D1411" t="s">
        <v>270</v>
      </c>
      <c r="E1411" t="str">
        <f>ROUNDUP(B1411,3)&amp;"-"&amp;ROUNDUP(C1411,3)</f>
        <v>336233.373-3063287.455</v>
      </c>
      <c r="F1411" t="str">
        <f>E1411&amp;"-"&amp;D1411</f>
        <v>336233.373-3063287.455-KOT</v>
      </c>
      <c r="G1411">
        <f t="shared" ref="G1411:G1474" si="79">A1411</f>
        <v>8057</v>
      </c>
      <c r="H1411" t="e">
        <f>VLOOKUP(G1411,#REF!,1,0)</f>
        <v>#REF!</v>
      </c>
      <c r="I1411" t="str">
        <f t="shared" si="77"/>
        <v>336233.373KOT</v>
      </c>
      <c r="J1411" t="str">
        <f t="shared" si="78"/>
        <v>3063287.455KOT</v>
      </c>
      <c r="K1411">
        <f t="shared" ref="K1411:K1474" si="80">G1411</f>
        <v>8057</v>
      </c>
    </row>
    <row r="1412" spans="1:11" x14ac:dyDescent="0.25">
      <c r="A1412">
        <v>8058</v>
      </c>
      <c r="B1412">
        <v>336232.34399999998</v>
      </c>
      <c r="C1412">
        <v>3063297.946</v>
      </c>
      <c r="D1412" t="s">
        <v>270</v>
      </c>
      <c r="E1412" t="str">
        <f>ROUNDUP(B1412,3)&amp;"-"&amp;ROUNDUP(C1412,3)</f>
        <v>336232.344-3063297.946</v>
      </c>
      <c r="F1412" t="str">
        <f>E1412&amp;"-"&amp;D1412</f>
        <v>336232.344-3063297.946-KOT</v>
      </c>
      <c r="G1412">
        <f t="shared" si="79"/>
        <v>8058</v>
      </c>
      <c r="H1412" t="e">
        <f>VLOOKUP(G1412,#REF!,1,0)</f>
        <v>#REF!</v>
      </c>
      <c r="I1412" t="str">
        <f t="shared" si="77"/>
        <v>336232.344KOT</v>
      </c>
      <c r="J1412" t="str">
        <f t="shared" si="78"/>
        <v>3063297.946KOT</v>
      </c>
      <c r="K1412">
        <f t="shared" si="80"/>
        <v>8058</v>
      </c>
    </row>
    <row r="1413" spans="1:11" x14ac:dyDescent="0.25">
      <c r="A1413">
        <v>8059</v>
      </c>
      <c r="B1413">
        <v>336234.95059999998</v>
      </c>
      <c r="C1413">
        <v>3063317.7009000001</v>
      </c>
      <c r="D1413" t="s">
        <v>270</v>
      </c>
      <c r="E1413" t="str">
        <f>ROUNDUP(B1413,3)&amp;"-"&amp;ROUNDUP(C1413,3)</f>
        <v>336234.951-3063317.701</v>
      </c>
      <c r="F1413" t="str">
        <f>E1413&amp;"-"&amp;D1413</f>
        <v>336234.951-3063317.701-KOT</v>
      </c>
      <c r="G1413">
        <f t="shared" si="79"/>
        <v>8059</v>
      </c>
      <c r="H1413" t="e">
        <f>VLOOKUP(G1413,#REF!,1,0)</f>
        <v>#REF!</v>
      </c>
      <c r="I1413" t="str">
        <f t="shared" si="77"/>
        <v>336234.9506KOT</v>
      </c>
      <c r="J1413" t="str">
        <f t="shared" si="78"/>
        <v>3063317.7009KOT</v>
      </c>
      <c r="K1413">
        <f t="shared" si="80"/>
        <v>8059</v>
      </c>
    </row>
    <row r="1414" spans="1:11" x14ac:dyDescent="0.25">
      <c r="A1414">
        <v>8060</v>
      </c>
      <c r="B1414">
        <v>336216.94799999997</v>
      </c>
      <c r="C1414">
        <v>3063327.8382999999</v>
      </c>
      <c r="D1414" t="s">
        <v>270</v>
      </c>
      <c r="E1414" t="str">
        <f>ROUNDUP(B1414,3)&amp;"-"&amp;ROUNDUP(C1414,3)</f>
        <v>336216.948-3063327.839</v>
      </c>
      <c r="F1414" t="str">
        <f>E1414&amp;"-"&amp;D1414</f>
        <v>336216.948-3063327.839-KOT</v>
      </c>
      <c r="G1414">
        <f t="shared" si="79"/>
        <v>8060</v>
      </c>
      <c r="H1414" t="e">
        <f>VLOOKUP(G1414,#REF!,1,0)</f>
        <v>#REF!</v>
      </c>
      <c r="I1414" t="str">
        <f t="shared" si="77"/>
        <v>336216.948KOT</v>
      </c>
      <c r="J1414" t="str">
        <f t="shared" si="78"/>
        <v>3063327.8383KOT</v>
      </c>
      <c r="K1414">
        <f t="shared" si="80"/>
        <v>8060</v>
      </c>
    </row>
    <row r="1415" spans="1:11" x14ac:dyDescent="0.25">
      <c r="A1415">
        <v>8061</v>
      </c>
      <c r="B1415">
        <v>336206.02850000001</v>
      </c>
      <c r="C1415">
        <v>3063342.5369000002</v>
      </c>
      <c r="D1415" t="s">
        <v>270</v>
      </c>
      <c r="E1415" t="str">
        <f>ROUNDUP(B1415,3)&amp;"-"&amp;ROUNDUP(C1415,3)</f>
        <v>336206.029-3063342.537</v>
      </c>
      <c r="F1415" t="str">
        <f>E1415&amp;"-"&amp;D1415</f>
        <v>336206.029-3063342.537-KOT</v>
      </c>
      <c r="G1415">
        <f t="shared" si="79"/>
        <v>8061</v>
      </c>
      <c r="H1415" t="e">
        <f>VLOOKUP(G1415,#REF!,1,0)</f>
        <v>#REF!</v>
      </c>
      <c r="I1415" t="str">
        <f t="shared" si="77"/>
        <v>336206.0285KOT</v>
      </c>
      <c r="J1415" t="str">
        <f t="shared" si="78"/>
        <v>3063342.5369KOT</v>
      </c>
      <c r="K1415">
        <f t="shared" si="80"/>
        <v>8061</v>
      </c>
    </row>
    <row r="1416" spans="1:11" x14ac:dyDescent="0.25">
      <c r="A1416">
        <v>8062</v>
      </c>
      <c r="B1416">
        <v>336235.70309999998</v>
      </c>
      <c r="C1416">
        <v>3063373.5682000001</v>
      </c>
      <c r="D1416" t="s">
        <v>270</v>
      </c>
      <c r="E1416" t="str">
        <f>ROUNDUP(B1416,3)&amp;"-"&amp;ROUNDUP(C1416,3)</f>
        <v>336235.704-3063373.569</v>
      </c>
      <c r="F1416" t="str">
        <f>E1416&amp;"-"&amp;D1416</f>
        <v>336235.704-3063373.569-KOT</v>
      </c>
      <c r="G1416">
        <f t="shared" si="79"/>
        <v>8062</v>
      </c>
      <c r="H1416" t="e">
        <f>VLOOKUP(G1416,#REF!,1,0)</f>
        <v>#REF!</v>
      </c>
      <c r="I1416" t="str">
        <f t="shared" si="77"/>
        <v>336235.7031KOT</v>
      </c>
      <c r="J1416" t="str">
        <f t="shared" si="78"/>
        <v>3063373.5682KOT</v>
      </c>
      <c r="K1416">
        <f t="shared" si="80"/>
        <v>8062</v>
      </c>
    </row>
    <row r="1417" spans="1:11" x14ac:dyDescent="0.25">
      <c r="A1417">
        <v>8063</v>
      </c>
      <c r="B1417">
        <v>337215.09129999997</v>
      </c>
      <c r="C1417">
        <v>3062971.3070999999</v>
      </c>
      <c r="D1417" t="s">
        <v>270</v>
      </c>
      <c r="E1417" t="str">
        <f>ROUNDUP(B1417,3)&amp;"-"&amp;ROUNDUP(C1417,3)</f>
        <v>337215.092-3062971.308</v>
      </c>
      <c r="F1417" t="str">
        <f>E1417&amp;"-"&amp;D1417</f>
        <v>337215.092-3062971.308-KOT</v>
      </c>
      <c r="G1417">
        <f t="shared" si="79"/>
        <v>8063</v>
      </c>
      <c r="H1417" t="e">
        <f>VLOOKUP(G1417,#REF!,1,0)</f>
        <v>#REF!</v>
      </c>
      <c r="I1417" t="str">
        <f t="shared" si="77"/>
        <v>337215.0913KOT</v>
      </c>
      <c r="J1417" t="str">
        <f t="shared" si="78"/>
        <v>3062971.3071KOT</v>
      </c>
      <c r="K1417">
        <f t="shared" si="80"/>
        <v>8063</v>
      </c>
    </row>
    <row r="1418" spans="1:11" x14ac:dyDescent="0.25">
      <c r="A1418">
        <v>8064</v>
      </c>
      <c r="B1418">
        <v>337210.32809999998</v>
      </c>
      <c r="C1418">
        <v>3063030.7420000001</v>
      </c>
      <c r="D1418" t="s">
        <v>270</v>
      </c>
      <c r="E1418" t="str">
        <f>ROUNDUP(B1418,3)&amp;"-"&amp;ROUNDUP(C1418,3)</f>
        <v>337210.329-3063030.742</v>
      </c>
      <c r="F1418" t="str">
        <f>E1418&amp;"-"&amp;D1418</f>
        <v>337210.329-3063030.742-KOT</v>
      </c>
      <c r="G1418">
        <f t="shared" si="79"/>
        <v>8064</v>
      </c>
      <c r="H1418" t="e">
        <f>VLOOKUP(G1418,#REF!,1,0)</f>
        <v>#REF!</v>
      </c>
      <c r="I1418" t="str">
        <f t="shared" si="77"/>
        <v>337210.3281KOT</v>
      </c>
      <c r="J1418" t="str">
        <f t="shared" si="78"/>
        <v>3063030.742KOT</v>
      </c>
      <c r="K1418">
        <f t="shared" si="80"/>
        <v>8064</v>
      </c>
    </row>
    <row r="1419" spans="1:11" x14ac:dyDescent="0.25">
      <c r="A1419">
        <v>8065</v>
      </c>
      <c r="B1419">
        <v>337210.69010000001</v>
      </c>
      <c r="C1419">
        <v>3063079.6307999999</v>
      </c>
      <c r="D1419" t="s">
        <v>270</v>
      </c>
      <c r="E1419" t="str">
        <f>ROUNDUP(B1419,3)&amp;"-"&amp;ROUNDUP(C1419,3)</f>
        <v>337210.691-3063079.631</v>
      </c>
      <c r="F1419" t="str">
        <f>E1419&amp;"-"&amp;D1419</f>
        <v>337210.691-3063079.631-KOT</v>
      </c>
      <c r="G1419">
        <f t="shared" si="79"/>
        <v>8065</v>
      </c>
      <c r="H1419" t="e">
        <f>VLOOKUP(G1419,#REF!,1,0)</f>
        <v>#REF!</v>
      </c>
      <c r="I1419" t="str">
        <f t="shared" si="77"/>
        <v>337210.6901KOT</v>
      </c>
      <c r="J1419" t="str">
        <f t="shared" si="78"/>
        <v>3063079.6308KOT</v>
      </c>
      <c r="K1419">
        <f t="shared" si="80"/>
        <v>8065</v>
      </c>
    </row>
    <row r="1420" spans="1:11" x14ac:dyDescent="0.25">
      <c r="A1420">
        <v>8066</v>
      </c>
      <c r="B1420">
        <v>337207.08960000001</v>
      </c>
      <c r="C1420">
        <v>3063116.6401</v>
      </c>
      <c r="D1420" t="s">
        <v>270</v>
      </c>
      <c r="E1420" t="str">
        <f>ROUNDUP(B1420,3)&amp;"-"&amp;ROUNDUP(C1420,3)</f>
        <v>337207.09-3063116.641</v>
      </c>
      <c r="F1420" t="str">
        <f>E1420&amp;"-"&amp;D1420</f>
        <v>337207.09-3063116.641-KOT</v>
      </c>
      <c r="G1420">
        <f t="shared" si="79"/>
        <v>8066</v>
      </c>
      <c r="H1420" t="e">
        <f>VLOOKUP(G1420,#REF!,1,0)</f>
        <v>#REF!</v>
      </c>
      <c r="I1420" t="str">
        <f t="shared" si="77"/>
        <v>337207.0896KOT</v>
      </c>
      <c r="J1420" t="str">
        <f t="shared" si="78"/>
        <v>3063116.6401KOT</v>
      </c>
      <c r="K1420">
        <f t="shared" si="80"/>
        <v>8066</v>
      </c>
    </row>
    <row r="1421" spans="1:11" x14ac:dyDescent="0.25">
      <c r="A1421">
        <v>8067</v>
      </c>
      <c r="B1421">
        <v>337198.65240000002</v>
      </c>
      <c r="C1421">
        <v>3063185.7275</v>
      </c>
      <c r="D1421" t="s">
        <v>270</v>
      </c>
      <c r="E1421" t="str">
        <f>ROUNDUP(B1421,3)&amp;"-"&amp;ROUNDUP(C1421,3)</f>
        <v>337198.653-3063185.728</v>
      </c>
      <c r="F1421" t="str">
        <f>E1421&amp;"-"&amp;D1421</f>
        <v>337198.653-3063185.728-KOT</v>
      </c>
      <c r="G1421">
        <f t="shared" si="79"/>
        <v>8067</v>
      </c>
      <c r="H1421" t="e">
        <f>VLOOKUP(G1421,#REF!,1,0)</f>
        <v>#REF!</v>
      </c>
      <c r="I1421" t="str">
        <f t="shared" si="77"/>
        <v>337198.6524KOT</v>
      </c>
      <c r="J1421" t="str">
        <f t="shared" si="78"/>
        <v>3063185.7275KOT</v>
      </c>
      <c r="K1421">
        <f t="shared" si="80"/>
        <v>8067</v>
      </c>
    </row>
    <row r="1422" spans="1:11" x14ac:dyDescent="0.25">
      <c r="A1422">
        <v>8068</v>
      </c>
      <c r="B1422">
        <v>337179.95909999998</v>
      </c>
      <c r="C1422">
        <v>3063232.0879000002</v>
      </c>
      <c r="D1422" t="s">
        <v>270</v>
      </c>
      <c r="E1422" t="str">
        <f>ROUNDUP(B1422,3)&amp;"-"&amp;ROUNDUP(C1422,3)</f>
        <v>337179.96-3063232.088</v>
      </c>
      <c r="F1422" t="str">
        <f>E1422&amp;"-"&amp;D1422</f>
        <v>337179.96-3063232.088-KOT</v>
      </c>
      <c r="G1422">
        <f t="shared" si="79"/>
        <v>8068</v>
      </c>
      <c r="H1422" t="e">
        <f>VLOOKUP(G1422,#REF!,1,0)</f>
        <v>#REF!</v>
      </c>
      <c r="I1422" t="str">
        <f t="shared" si="77"/>
        <v>337179.9591KOT</v>
      </c>
      <c r="J1422" t="str">
        <f t="shared" si="78"/>
        <v>3063232.0879KOT</v>
      </c>
      <c r="K1422">
        <f t="shared" si="80"/>
        <v>8068</v>
      </c>
    </row>
    <row r="1423" spans="1:11" x14ac:dyDescent="0.25">
      <c r="A1423">
        <v>8069</v>
      </c>
      <c r="B1423">
        <v>337175.99930000002</v>
      </c>
      <c r="C1423">
        <v>3063241.9086000002</v>
      </c>
      <c r="D1423" t="s">
        <v>270</v>
      </c>
      <c r="E1423" t="str">
        <f>ROUNDUP(B1423,3)&amp;"-"&amp;ROUNDUP(C1423,3)</f>
        <v>337176-3063241.909</v>
      </c>
      <c r="F1423" t="str">
        <f>E1423&amp;"-"&amp;D1423</f>
        <v>337176-3063241.909-KOT</v>
      </c>
      <c r="G1423">
        <f t="shared" si="79"/>
        <v>8069</v>
      </c>
      <c r="H1423" t="e">
        <f>VLOOKUP(G1423,#REF!,1,0)</f>
        <v>#REF!</v>
      </c>
      <c r="I1423" t="str">
        <f t="shared" si="77"/>
        <v>337175.9993KOT</v>
      </c>
      <c r="J1423" t="str">
        <f t="shared" si="78"/>
        <v>3063241.9086KOT</v>
      </c>
      <c r="K1423">
        <f t="shared" si="80"/>
        <v>8069</v>
      </c>
    </row>
    <row r="1424" spans="1:11" x14ac:dyDescent="0.25">
      <c r="A1424">
        <v>8070</v>
      </c>
      <c r="B1424">
        <v>337159.80690000003</v>
      </c>
      <c r="C1424">
        <v>3063270.9911000002</v>
      </c>
      <c r="D1424" t="s">
        <v>270</v>
      </c>
      <c r="E1424" t="str">
        <f>ROUNDUP(B1424,3)&amp;"-"&amp;ROUNDUP(C1424,3)</f>
        <v>337159.807-3063270.992</v>
      </c>
      <c r="F1424" t="str">
        <f>E1424&amp;"-"&amp;D1424</f>
        <v>337159.807-3063270.992-KOT</v>
      </c>
      <c r="G1424">
        <f t="shared" si="79"/>
        <v>8070</v>
      </c>
      <c r="H1424" t="e">
        <f>VLOOKUP(G1424,#REF!,1,0)</f>
        <v>#REF!</v>
      </c>
      <c r="I1424" t="str">
        <f t="shared" si="77"/>
        <v>337159.8069KOT</v>
      </c>
      <c r="J1424" t="str">
        <f t="shared" si="78"/>
        <v>3063270.9911KOT</v>
      </c>
      <c r="K1424">
        <f t="shared" si="80"/>
        <v>8070</v>
      </c>
    </row>
    <row r="1425" spans="1:11" x14ac:dyDescent="0.25">
      <c r="A1425">
        <v>8071</v>
      </c>
      <c r="B1425">
        <v>337144.00150000001</v>
      </c>
      <c r="C1425">
        <v>3063299.3788000001</v>
      </c>
      <c r="D1425" t="s">
        <v>270</v>
      </c>
      <c r="E1425" t="str">
        <f>ROUNDUP(B1425,3)&amp;"-"&amp;ROUNDUP(C1425,3)</f>
        <v>337144.002-3063299.379</v>
      </c>
      <c r="F1425" t="str">
        <f>E1425&amp;"-"&amp;D1425</f>
        <v>337144.002-3063299.379-KOT</v>
      </c>
      <c r="G1425">
        <f t="shared" si="79"/>
        <v>8071</v>
      </c>
      <c r="H1425" t="e">
        <f>VLOOKUP(G1425,#REF!,1,0)</f>
        <v>#REF!</v>
      </c>
      <c r="I1425" t="str">
        <f t="shared" si="77"/>
        <v>337144.0015KOT</v>
      </c>
      <c r="J1425" t="str">
        <f t="shared" si="78"/>
        <v>3063299.3788KOT</v>
      </c>
      <c r="K1425">
        <f t="shared" si="80"/>
        <v>8071</v>
      </c>
    </row>
    <row r="1426" spans="1:11" x14ac:dyDescent="0.25">
      <c r="A1426">
        <v>8072</v>
      </c>
      <c r="B1426">
        <v>337107.35509999999</v>
      </c>
      <c r="C1426">
        <v>3063359.2393</v>
      </c>
      <c r="D1426" t="s">
        <v>270</v>
      </c>
      <c r="E1426" t="str">
        <f>ROUNDUP(B1426,3)&amp;"-"&amp;ROUNDUP(C1426,3)</f>
        <v>337107.356-3063359.24</v>
      </c>
      <c r="F1426" t="str">
        <f>E1426&amp;"-"&amp;D1426</f>
        <v>337107.356-3063359.24-KOT</v>
      </c>
      <c r="G1426">
        <f t="shared" si="79"/>
        <v>8072</v>
      </c>
      <c r="H1426" t="e">
        <f>VLOOKUP(G1426,#REF!,1,0)</f>
        <v>#REF!</v>
      </c>
      <c r="I1426" t="str">
        <f t="shared" si="77"/>
        <v>337107.3551KOT</v>
      </c>
      <c r="J1426" t="str">
        <f t="shared" si="78"/>
        <v>3063359.2393KOT</v>
      </c>
      <c r="K1426">
        <f t="shared" si="80"/>
        <v>8072</v>
      </c>
    </row>
    <row r="1427" spans="1:11" x14ac:dyDescent="0.25">
      <c r="A1427">
        <v>8073</v>
      </c>
      <c r="B1427">
        <v>337060.38929999998</v>
      </c>
      <c r="C1427">
        <v>3063391.2995000002</v>
      </c>
      <c r="D1427" t="s">
        <v>270</v>
      </c>
      <c r="E1427" t="str">
        <f>ROUNDUP(B1427,3)&amp;"-"&amp;ROUNDUP(C1427,3)</f>
        <v>337060.39-3063391.3</v>
      </c>
      <c r="F1427" t="str">
        <f>E1427&amp;"-"&amp;D1427</f>
        <v>337060.39-3063391.3-KOT</v>
      </c>
      <c r="G1427">
        <f t="shared" si="79"/>
        <v>8073</v>
      </c>
      <c r="H1427" t="e">
        <f>VLOOKUP(G1427,#REF!,1,0)</f>
        <v>#REF!</v>
      </c>
      <c r="I1427" t="str">
        <f t="shared" si="77"/>
        <v>337060.3893KOT</v>
      </c>
      <c r="J1427" t="str">
        <f t="shared" si="78"/>
        <v>3063391.2995KOT</v>
      </c>
      <c r="K1427">
        <f t="shared" si="80"/>
        <v>8073</v>
      </c>
    </row>
    <row r="1428" spans="1:11" x14ac:dyDescent="0.25">
      <c r="A1428">
        <v>8074</v>
      </c>
      <c r="B1428">
        <v>337017.56559999997</v>
      </c>
      <c r="C1428">
        <v>3063426.7965000002</v>
      </c>
      <c r="D1428" t="s">
        <v>270</v>
      </c>
      <c r="E1428" t="str">
        <f>ROUNDUP(B1428,3)&amp;"-"&amp;ROUNDUP(C1428,3)</f>
        <v>337017.566-3063426.797</v>
      </c>
      <c r="F1428" t="str">
        <f>E1428&amp;"-"&amp;D1428</f>
        <v>337017.566-3063426.797-KOT</v>
      </c>
      <c r="G1428">
        <f t="shared" si="79"/>
        <v>8074</v>
      </c>
      <c r="H1428" t="e">
        <f>VLOOKUP(G1428,#REF!,1,0)</f>
        <v>#REF!</v>
      </c>
      <c r="I1428" t="str">
        <f t="shared" si="77"/>
        <v>337017.5656KOT</v>
      </c>
      <c r="J1428" t="str">
        <f t="shared" si="78"/>
        <v>3063426.7965KOT</v>
      </c>
      <c r="K1428">
        <f t="shared" si="80"/>
        <v>8074</v>
      </c>
    </row>
    <row r="1429" spans="1:11" x14ac:dyDescent="0.25">
      <c r="A1429">
        <v>8075</v>
      </c>
      <c r="B1429">
        <v>336943.277</v>
      </c>
      <c r="C1429">
        <v>3063462.3141999999</v>
      </c>
      <c r="D1429" t="s">
        <v>270</v>
      </c>
      <c r="E1429" t="str">
        <f>ROUNDUP(B1429,3)&amp;"-"&amp;ROUNDUP(C1429,3)</f>
        <v>336943.277-3063462.315</v>
      </c>
      <c r="F1429" t="str">
        <f>E1429&amp;"-"&amp;D1429</f>
        <v>336943.277-3063462.315-KOT</v>
      </c>
      <c r="G1429">
        <f t="shared" si="79"/>
        <v>8075</v>
      </c>
      <c r="H1429" t="e">
        <f>VLOOKUP(G1429,#REF!,1,0)</f>
        <v>#REF!</v>
      </c>
      <c r="I1429" t="str">
        <f t="shared" si="77"/>
        <v>336943.277KOT</v>
      </c>
      <c r="J1429" t="str">
        <f t="shared" si="78"/>
        <v>3063462.3142KOT</v>
      </c>
      <c r="K1429">
        <f t="shared" si="80"/>
        <v>8075</v>
      </c>
    </row>
    <row r="1430" spans="1:11" x14ac:dyDescent="0.25">
      <c r="A1430">
        <v>8076</v>
      </c>
      <c r="B1430">
        <v>336883.85739999998</v>
      </c>
      <c r="C1430">
        <v>3063482.969</v>
      </c>
      <c r="D1430" t="s">
        <v>270</v>
      </c>
      <c r="E1430" t="str">
        <f>ROUNDUP(B1430,3)&amp;"-"&amp;ROUNDUP(C1430,3)</f>
        <v>336883.858-3063482.969</v>
      </c>
      <c r="F1430" t="str">
        <f>E1430&amp;"-"&amp;D1430</f>
        <v>336883.858-3063482.969-KOT</v>
      </c>
      <c r="G1430">
        <f t="shared" si="79"/>
        <v>8076</v>
      </c>
      <c r="H1430" t="e">
        <f>VLOOKUP(G1430,#REF!,1,0)</f>
        <v>#REF!</v>
      </c>
      <c r="I1430" t="str">
        <f t="shared" si="77"/>
        <v>336883.8574KOT</v>
      </c>
      <c r="J1430" t="str">
        <f t="shared" si="78"/>
        <v>3063482.969KOT</v>
      </c>
      <c r="K1430">
        <f t="shared" si="80"/>
        <v>8076</v>
      </c>
    </row>
    <row r="1431" spans="1:11" x14ac:dyDescent="0.25">
      <c r="A1431">
        <v>8077</v>
      </c>
      <c r="B1431">
        <v>336828.37760000001</v>
      </c>
      <c r="C1431">
        <v>3063497.4319000002</v>
      </c>
      <c r="D1431" t="s">
        <v>270</v>
      </c>
      <c r="E1431" t="str">
        <f>ROUNDUP(B1431,3)&amp;"-"&amp;ROUNDUP(C1431,3)</f>
        <v>336828.378-3063497.432</v>
      </c>
      <c r="F1431" t="str">
        <f>E1431&amp;"-"&amp;D1431</f>
        <v>336828.378-3063497.432-KOT</v>
      </c>
      <c r="G1431">
        <f t="shared" si="79"/>
        <v>8077</v>
      </c>
      <c r="H1431" t="e">
        <f>VLOOKUP(G1431,#REF!,1,0)</f>
        <v>#REF!</v>
      </c>
      <c r="I1431" t="str">
        <f t="shared" si="77"/>
        <v>336828.3776KOT</v>
      </c>
      <c r="J1431" t="str">
        <f t="shared" si="78"/>
        <v>3063497.4319KOT</v>
      </c>
      <c r="K1431">
        <f t="shared" si="80"/>
        <v>8077</v>
      </c>
    </row>
    <row r="1432" spans="1:11" x14ac:dyDescent="0.25">
      <c r="A1432">
        <v>8078</v>
      </c>
      <c r="B1432">
        <v>336826.01530000003</v>
      </c>
      <c r="C1432">
        <v>3063498.0477</v>
      </c>
      <c r="D1432" t="s">
        <v>270</v>
      </c>
      <c r="E1432" t="str">
        <f>ROUNDUP(B1432,3)&amp;"-"&amp;ROUNDUP(C1432,3)</f>
        <v>336826.016-3063498.048</v>
      </c>
      <c r="F1432" t="str">
        <f>E1432&amp;"-"&amp;D1432</f>
        <v>336826.016-3063498.048-KOT</v>
      </c>
      <c r="G1432">
        <f t="shared" si="79"/>
        <v>8078</v>
      </c>
      <c r="H1432" t="e">
        <f>VLOOKUP(G1432,#REF!,1,0)</f>
        <v>#REF!</v>
      </c>
      <c r="I1432" t="str">
        <f t="shared" si="77"/>
        <v>336826.0153KOT</v>
      </c>
      <c r="J1432" t="str">
        <f t="shared" si="78"/>
        <v>3063498.0477KOT</v>
      </c>
      <c r="K1432">
        <f t="shared" si="80"/>
        <v>8078</v>
      </c>
    </row>
    <row r="1433" spans="1:11" x14ac:dyDescent="0.25">
      <c r="A1433">
        <v>8079</v>
      </c>
      <c r="B1433">
        <v>336770.57919999998</v>
      </c>
      <c r="C1433">
        <v>3063509.2688000002</v>
      </c>
      <c r="D1433" t="s">
        <v>270</v>
      </c>
      <c r="E1433" t="str">
        <f>ROUNDUP(B1433,3)&amp;"-"&amp;ROUNDUP(C1433,3)</f>
        <v>336770.58-3063509.269</v>
      </c>
      <c r="F1433" t="str">
        <f>E1433&amp;"-"&amp;D1433</f>
        <v>336770.58-3063509.269-KOT</v>
      </c>
      <c r="G1433">
        <f t="shared" si="79"/>
        <v>8079</v>
      </c>
      <c r="H1433" t="e">
        <f>VLOOKUP(G1433,#REF!,1,0)</f>
        <v>#REF!</v>
      </c>
      <c r="I1433" t="str">
        <f t="shared" si="77"/>
        <v>336770.5792KOT</v>
      </c>
      <c r="J1433" t="str">
        <f t="shared" si="78"/>
        <v>3063509.2688KOT</v>
      </c>
      <c r="K1433">
        <f t="shared" si="80"/>
        <v>8079</v>
      </c>
    </row>
    <row r="1434" spans="1:11" x14ac:dyDescent="0.25">
      <c r="A1434">
        <v>8080</v>
      </c>
      <c r="B1434">
        <v>336760.44910000003</v>
      </c>
      <c r="C1434">
        <v>3063511.4575999998</v>
      </c>
      <c r="D1434" t="s">
        <v>270</v>
      </c>
      <c r="E1434" t="str">
        <f>ROUNDUP(B1434,3)&amp;"-"&amp;ROUNDUP(C1434,3)</f>
        <v>336760.45-3063511.458</v>
      </c>
      <c r="F1434" t="str">
        <f>E1434&amp;"-"&amp;D1434</f>
        <v>336760.45-3063511.458-KOT</v>
      </c>
      <c r="G1434">
        <f t="shared" si="79"/>
        <v>8080</v>
      </c>
      <c r="H1434" t="e">
        <f>VLOOKUP(G1434,#REF!,1,0)</f>
        <v>#REF!</v>
      </c>
      <c r="I1434" t="str">
        <f t="shared" si="77"/>
        <v>336760.4491KOT</v>
      </c>
      <c r="J1434" t="str">
        <f t="shared" si="78"/>
        <v>3063511.4576KOT</v>
      </c>
      <c r="K1434">
        <f t="shared" si="80"/>
        <v>8080</v>
      </c>
    </row>
    <row r="1435" spans="1:11" x14ac:dyDescent="0.25">
      <c r="A1435">
        <v>8081</v>
      </c>
      <c r="B1435">
        <v>336710.30190000002</v>
      </c>
      <c r="C1435">
        <v>3063522.2930000001</v>
      </c>
      <c r="D1435" t="s">
        <v>270</v>
      </c>
      <c r="E1435" t="str">
        <f>ROUNDUP(B1435,3)&amp;"-"&amp;ROUNDUP(C1435,3)</f>
        <v>336710.302-3063522.293</v>
      </c>
      <c r="F1435" t="str">
        <f>E1435&amp;"-"&amp;D1435</f>
        <v>336710.302-3063522.293-KOT</v>
      </c>
      <c r="G1435">
        <f t="shared" si="79"/>
        <v>8081</v>
      </c>
      <c r="H1435" t="e">
        <f>VLOOKUP(G1435,#REF!,1,0)</f>
        <v>#REF!</v>
      </c>
      <c r="I1435" t="str">
        <f t="shared" si="77"/>
        <v>336710.3019KOT</v>
      </c>
      <c r="J1435" t="str">
        <f t="shared" si="78"/>
        <v>3063522.293KOT</v>
      </c>
      <c r="K1435">
        <f t="shared" si="80"/>
        <v>8081</v>
      </c>
    </row>
    <row r="1436" spans="1:11" x14ac:dyDescent="0.25">
      <c r="A1436">
        <v>8082</v>
      </c>
      <c r="B1436">
        <v>336662.99540000001</v>
      </c>
      <c r="C1436">
        <v>3063532.6156000001</v>
      </c>
      <c r="D1436" t="s">
        <v>270</v>
      </c>
      <c r="E1436" t="str">
        <f>ROUNDUP(B1436,3)&amp;"-"&amp;ROUNDUP(C1436,3)</f>
        <v>336662.996-3063532.616</v>
      </c>
      <c r="F1436" t="str">
        <f>E1436&amp;"-"&amp;D1436</f>
        <v>336662.996-3063532.616-KOT</v>
      </c>
      <c r="G1436">
        <f t="shared" si="79"/>
        <v>8082</v>
      </c>
      <c r="H1436" t="e">
        <f>VLOOKUP(G1436,#REF!,1,0)</f>
        <v>#REF!</v>
      </c>
      <c r="I1436" t="str">
        <f t="shared" si="77"/>
        <v>336662.9954KOT</v>
      </c>
      <c r="J1436" t="str">
        <f t="shared" si="78"/>
        <v>3063532.6156KOT</v>
      </c>
      <c r="K1436">
        <f t="shared" si="80"/>
        <v>8082</v>
      </c>
    </row>
    <row r="1437" spans="1:11" x14ac:dyDescent="0.25">
      <c r="A1437">
        <v>8083</v>
      </c>
      <c r="B1437">
        <v>336639.30989999999</v>
      </c>
      <c r="C1437">
        <v>3063537.8061000002</v>
      </c>
      <c r="D1437" t="s">
        <v>270</v>
      </c>
      <c r="E1437" t="str">
        <f>ROUNDUP(B1437,3)&amp;"-"&amp;ROUNDUP(C1437,3)</f>
        <v>336639.31-3063537.807</v>
      </c>
      <c r="F1437" t="str">
        <f>E1437&amp;"-"&amp;D1437</f>
        <v>336639.31-3063537.807-KOT</v>
      </c>
      <c r="G1437">
        <f t="shared" si="79"/>
        <v>8083</v>
      </c>
      <c r="H1437" t="e">
        <f>VLOOKUP(G1437,#REF!,1,0)</f>
        <v>#REF!</v>
      </c>
      <c r="I1437" t="str">
        <f t="shared" si="77"/>
        <v>336639.3099KOT</v>
      </c>
      <c r="J1437" t="str">
        <f t="shared" si="78"/>
        <v>3063537.8061KOT</v>
      </c>
      <c r="K1437">
        <f t="shared" si="80"/>
        <v>8083</v>
      </c>
    </row>
    <row r="1438" spans="1:11" x14ac:dyDescent="0.25">
      <c r="A1438">
        <v>8084</v>
      </c>
      <c r="B1438">
        <v>336611.99400000001</v>
      </c>
      <c r="C1438">
        <v>3063551.5603</v>
      </c>
      <c r="D1438" t="s">
        <v>270</v>
      </c>
      <c r="E1438" t="str">
        <f>ROUNDUP(B1438,3)&amp;"-"&amp;ROUNDUP(C1438,3)</f>
        <v>336611.994-3063551.561</v>
      </c>
      <c r="F1438" t="str">
        <f>E1438&amp;"-"&amp;D1438</f>
        <v>336611.994-3063551.561-KOT</v>
      </c>
      <c r="G1438">
        <f t="shared" si="79"/>
        <v>8084</v>
      </c>
      <c r="H1438" t="e">
        <f>VLOOKUP(G1438,#REF!,1,0)</f>
        <v>#REF!</v>
      </c>
      <c r="I1438" t="str">
        <f t="shared" si="77"/>
        <v>336611.994KOT</v>
      </c>
      <c r="J1438" t="str">
        <f t="shared" si="78"/>
        <v>3063551.5603KOT</v>
      </c>
      <c r="K1438">
        <f t="shared" si="80"/>
        <v>8084</v>
      </c>
    </row>
    <row r="1439" spans="1:11" x14ac:dyDescent="0.25">
      <c r="A1439">
        <v>8085</v>
      </c>
      <c r="B1439">
        <v>336566.55050000001</v>
      </c>
      <c r="C1439">
        <v>3063566.1401999998</v>
      </c>
      <c r="D1439" t="s">
        <v>270</v>
      </c>
      <c r="E1439" t="str">
        <f>ROUNDUP(B1439,3)&amp;"-"&amp;ROUNDUP(C1439,3)</f>
        <v>336566.551-3063566.141</v>
      </c>
      <c r="F1439" t="str">
        <f>E1439&amp;"-"&amp;D1439</f>
        <v>336566.551-3063566.141-KOT</v>
      </c>
      <c r="G1439">
        <f t="shared" si="79"/>
        <v>8085</v>
      </c>
      <c r="H1439" t="e">
        <f>VLOOKUP(G1439,#REF!,1,0)</f>
        <v>#REF!</v>
      </c>
      <c r="I1439" t="str">
        <f t="shared" si="77"/>
        <v>336566.5505KOT</v>
      </c>
      <c r="J1439" t="str">
        <f t="shared" si="78"/>
        <v>3063566.1402KOT</v>
      </c>
      <c r="K1439">
        <f t="shared" si="80"/>
        <v>8085</v>
      </c>
    </row>
    <row r="1440" spans="1:11" x14ac:dyDescent="0.25">
      <c r="A1440">
        <v>8086</v>
      </c>
      <c r="B1440">
        <v>336544.4607</v>
      </c>
      <c r="C1440">
        <v>3063576.9139999999</v>
      </c>
      <c r="D1440" t="s">
        <v>270</v>
      </c>
      <c r="E1440" t="str">
        <f>ROUNDUP(B1440,3)&amp;"-"&amp;ROUNDUP(C1440,3)</f>
        <v>336544.461-3063576.914</v>
      </c>
      <c r="F1440" t="str">
        <f>E1440&amp;"-"&amp;D1440</f>
        <v>336544.461-3063576.914-KOT</v>
      </c>
      <c r="G1440">
        <f t="shared" si="79"/>
        <v>8086</v>
      </c>
      <c r="H1440" t="e">
        <f>VLOOKUP(G1440,#REF!,1,0)</f>
        <v>#REF!</v>
      </c>
      <c r="I1440" t="str">
        <f t="shared" si="77"/>
        <v>336544.4607KOT</v>
      </c>
      <c r="J1440" t="str">
        <f t="shared" si="78"/>
        <v>3063576.914KOT</v>
      </c>
      <c r="K1440">
        <f t="shared" si="80"/>
        <v>8086</v>
      </c>
    </row>
    <row r="1441" spans="1:11" x14ac:dyDescent="0.25">
      <c r="A1441">
        <v>8087</v>
      </c>
      <c r="B1441">
        <v>336505.39779999998</v>
      </c>
      <c r="C1441">
        <v>3063587.3341000001</v>
      </c>
      <c r="D1441" t="s">
        <v>270</v>
      </c>
      <c r="E1441" t="str">
        <f>ROUNDUP(B1441,3)&amp;"-"&amp;ROUNDUP(C1441,3)</f>
        <v>336505.398-3063587.335</v>
      </c>
      <c r="F1441" t="str">
        <f>E1441&amp;"-"&amp;D1441</f>
        <v>336505.398-3063587.335-KOT</v>
      </c>
      <c r="G1441">
        <f t="shared" si="79"/>
        <v>8087</v>
      </c>
      <c r="H1441" t="e">
        <f>VLOOKUP(G1441,#REF!,1,0)</f>
        <v>#REF!</v>
      </c>
      <c r="I1441" t="str">
        <f t="shared" si="77"/>
        <v>336505.3978KOT</v>
      </c>
      <c r="J1441" t="str">
        <f t="shared" si="78"/>
        <v>3063587.3341KOT</v>
      </c>
      <c r="K1441">
        <f t="shared" si="80"/>
        <v>8087</v>
      </c>
    </row>
    <row r="1442" spans="1:11" x14ac:dyDescent="0.25">
      <c r="A1442">
        <v>8088</v>
      </c>
      <c r="B1442">
        <v>337178.84759999998</v>
      </c>
      <c r="C1442">
        <v>3063234.8443999998</v>
      </c>
      <c r="D1442" t="s">
        <v>270</v>
      </c>
      <c r="E1442" t="str">
        <f>ROUNDUP(B1442,3)&amp;"-"&amp;ROUNDUP(C1442,3)</f>
        <v>337178.848-3063234.845</v>
      </c>
      <c r="F1442" t="str">
        <f>E1442&amp;"-"&amp;D1442</f>
        <v>337178.848-3063234.845-KOT</v>
      </c>
      <c r="G1442">
        <f t="shared" si="79"/>
        <v>8088</v>
      </c>
      <c r="H1442" t="e">
        <f>VLOOKUP(G1442,#REF!,1,0)</f>
        <v>#REF!</v>
      </c>
      <c r="I1442" t="str">
        <f t="shared" si="77"/>
        <v>337178.8476KOT</v>
      </c>
      <c r="J1442" t="str">
        <f t="shared" si="78"/>
        <v>3063234.8444KOT</v>
      </c>
      <c r="K1442">
        <f t="shared" si="80"/>
        <v>8088</v>
      </c>
    </row>
    <row r="1443" spans="1:11" x14ac:dyDescent="0.25">
      <c r="A1443">
        <v>8089</v>
      </c>
      <c r="B1443">
        <v>337156.98599999998</v>
      </c>
      <c r="C1443">
        <v>3063220.3360000001</v>
      </c>
      <c r="D1443" t="s">
        <v>270</v>
      </c>
      <c r="E1443" t="str">
        <f>ROUNDUP(B1443,3)&amp;"-"&amp;ROUNDUP(C1443,3)</f>
        <v>337156.986-3063220.336</v>
      </c>
      <c r="F1443" t="str">
        <f>E1443&amp;"-"&amp;D1443</f>
        <v>337156.986-3063220.336-KOT</v>
      </c>
      <c r="G1443">
        <f t="shared" si="79"/>
        <v>8089</v>
      </c>
      <c r="H1443" t="e">
        <f>VLOOKUP(G1443,#REF!,1,0)</f>
        <v>#REF!</v>
      </c>
      <c r="I1443" t="str">
        <f t="shared" si="77"/>
        <v>337156.986KOT</v>
      </c>
      <c r="J1443" t="str">
        <f t="shared" si="78"/>
        <v>3063220.336KOT</v>
      </c>
      <c r="K1443">
        <f t="shared" si="80"/>
        <v>8089</v>
      </c>
    </row>
    <row r="1444" spans="1:11" x14ac:dyDescent="0.25">
      <c r="A1444">
        <v>8090</v>
      </c>
      <c r="B1444">
        <v>337125.78450000001</v>
      </c>
      <c r="C1444">
        <v>3063206.2025000001</v>
      </c>
      <c r="D1444" t="s">
        <v>270</v>
      </c>
      <c r="E1444" t="str">
        <f>ROUNDUP(B1444,3)&amp;"-"&amp;ROUNDUP(C1444,3)</f>
        <v>337125.785-3063206.203</v>
      </c>
      <c r="F1444" t="str">
        <f>E1444&amp;"-"&amp;D1444</f>
        <v>337125.785-3063206.203-KOT</v>
      </c>
      <c r="G1444">
        <f t="shared" si="79"/>
        <v>8090</v>
      </c>
      <c r="H1444" t="e">
        <f>VLOOKUP(G1444,#REF!,1,0)</f>
        <v>#REF!</v>
      </c>
      <c r="I1444" t="str">
        <f t="shared" si="77"/>
        <v>337125.7845KOT</v>
      </c>
      <c r="J1444" t="str">
        <f t="shared" si="78"/>
        <v>3063206.2025KOT</v>
      </c>
      <c r="K1444">
        <f t="shared" si="80"/>
        <v>8090</v>
      </c>
    </row>
    <row r="1445" spans="1:11" x14ac:dyDescent="0.25">
      <c r="A1445">
        <v>8091</v>
      </c>
      <c r="B1445">
        <v>337103.50650000002</v>
      </c>
      <c r="C1445">
        <v>3063203.0085999998</v>
      </c>
      <c r="D1445" t="s">
        <v>270</v>
      </c>
      <c r="E1445" t="str">
        <f>ROUNDUP(B1445,3)&amp;"-"&amp;ROUNDUP(C1445,3)</f>
        <v>337103.507-3063203.009</v>
      </c>
      <c r="F1445" t="str">
        <f>E1445&amp;"-"&amp;D1445</f>
        <v>337103.507-3063203.009-KOT</v>
      </c>
      <c r="G1445">
        <f t="shared" si="79"/>
        <v>8091</v>
      </c>
      <c r="H1445" t="e">
        <f>VLOOKUP(G1445,#REF!,1,0)</f>
        <v>#REF!</v>
      </c>
      <c r="I1445" t="str">
        <f t="shared" si="77"/>
        <v>337103.5065KOT</v>
      </c>
      <c r="J1445" t="str">
        <f t="shared" si="78"/>
        <v>3063203.0086KOT</v>
      </c>
      <c r="K1445">
        <f t="shared" si="80"/>
        <v>8091</v>
      </c>
    </row>
    <row r="1446" spans="1:11" x14ac:dyDescent="0.25">
      <c r="A1446">
        <v>8092</v>
      </c>
      <c r="B1446">
        <v>337077.19569999998</v>
      </c>
      <c r="C1446">
        <v>3063204.5252</v>
      </c>
      <c r="D1446" t="s">
        <v>270</v>
      </c>
      <c r="E1446" t="str">
        <f>ROUNDUP(B1446,3)&amp;"-"&amp;ROUNDUP(C1446,3)</f>
        <v>337077.196-3063204.526</v>
      </c>
      <c r="F1446" t="str">
        <f>E1446&amp;"-"&amp;D1446</f>
        <v>337077.196-3063204.526-KOT</v>
      </c>
      <c r="G1446">
        <f t="shared" si="79"/>
        <v>8092</v>
      </c>
      <c r="H1446" t="e">
        <f>VLOOKUP(G1446,#REF!,1,0)</f>
        <v>#REF!</v>
      </c>
      <c r="I1446" t="str">
        <f t="shared" si="77"/>
        <v>337077.1957KOT</v>
      </c>
      <c r="J1446" t="str">
        <f t="shared" si="78"/>
        <v>3063204.5252KOT</v>
      </c>
      <c r="K1446">
        <f t="shared" si="80"/>
        <v>8092</v>
      </c>
    </row>
    <row r="1447" spans="1:11" x14ac:dyDescent="0.25">
      <c r="A1447">
        <v>8093</v>
      </c>
      <c r="B1447">
        <v>337055.59629999998</v>
      </c>
      <c r="C1447">
        <v>3063208.307</v>
      </c>
      <c r="D1447" t="s">
        <v>270</v>
      </c>
      <c r="E1447" t="str">
        <f>ROUNDUP(B1447,3)&amp;"-"&amp;ROUNDUP(C1447,3)</f>
        <v>337055.597-3063208.307</v>
      </c>
      <c r="F1447" t="str">
        <f>E1447&amp;"-"&amp;D1447</f>
        <v>337055.597-3063208.307-KOT</v>
      </c>
      <c r="G1447">
        <f t="shared" si="79"/>
        <v>8093</v>
      </c>
      <c r="H1447" t="e">
        <f>VLOOKUP(G1447,#REF!,1,0)</f>
        <v>#REF!</v>
      </c>
      <c r="I1447" t="str">
        <f t="shared" si="77"/>
        <v>337055.5963KOT</v>
      </c>
      <c r="J1447" t="str">
        <f t="shared" si="78"/>
        <v>3063208.307KOT</v>
      </c>
      <c r="K1447">
        <f t="shared" si="80"/>
        <v>8093</v>
      </c>
    </row>
    <row r="1448" spans="1:11" x14ac:dyDescent="0.25">
      <c r="A1448">
        <v>8094</v>
      </c>
      <c r="B1448">
        <v>337046.696</v>
      </c>
      <c r="C1448">
        <v>3063199.1132999999</v>
      </c>
      <c r="D1448" t="s">
        <v>270</v>
      </c>
      <c r="E1448" t="str">
        <f>ROUNDUP(B1448,3)&amp;"-"&amp;ROUNDUP(C1448,3)</f>
        <v>337046.696-3063199.114</v>
      </c>
      <c r="F1448" t="str">
        <f>E1448&amp;"-"&amp;D1448</f>
        <v>337046.696-3063199.114-KOT</v>
      </c>
      <c r="G1448">
        <f t="shared" si="79"/>
        <v>8094</v>
      </c>
      <c r="H1448" t="e">
        <f>VLOOKUP(G1448,#REF!,1,0)</f>
        <v>#REF!</v>
      </c>
      <c r="I1448" t="str">
        <f t="shared" ref="I1448:I1511" si="81">B1448&amp;D1448</f>
        <v>337046.696KOT</v>
      </c>
      <c r="J1448" t="str">
        <f t="shared" ref="J1448:J1511" si="82">C1448&amp;D1448</f>
        <v>3063199.1133KOT</v>
      </c>
      <c r="K1448">
        <f t="shared" si="80"/>
        <v>8094</v>
      </c>
    </row>
    <row r="1449" spans="1:11" x14ac:dyDescent="0.25">
      <c r="A1449">
        <v>8095</v>
      </c>
      <c r="B1449">
        <v>337030.73639999999</v>
      </c>
      <c r="C1449">
        <v>3063187.1039</v>
      </c>
      <c r="D1449" t="s">
        <v>270</v>
      </c>
      <c r="E1449" t="str">
        <f>ROUNDUP(B1449,3)&amp;"-"&amp;ROUNDUP(C1449,3)</f>
        <v>337030.737-3063187.104</v>
      </c>
      <c r="F1449" t="str">
        <f>E1449&amp;"-"&amp;D1449</f>
        <v>337030.737-3063187.104-KOT</v>
      </c>
      <c r="G1449">
        <f t="shared" si="79"/>
        <v>8095</v>
      </c>
      <c r="H1449" t="e">
        <f>VLOOKUP(G1449,#REF!,1,0)</f>
        <v>#REF!</v>
      </c>
      <c r="I1449" t="str">
        <f t="shared" si="81"/>
        <v>337030.7364KOT</v>
      </c>
      <c r="J1449" t="str">
        <f t="shared" si="82"/>
        <v>3063187.1039KOT</v>
      </c>
      <c r="K1449">
        <f t="shared" si="80"/>
        <v>8095</v>
      </c>
    </row>
    <row r="1450" spans="1:11" x14ac:dyDescent="0.25">
      <c r="A1450">
        <v>8096</v>
      </c>
      <c r="B1450">
        <v>337023.05290000001</v>
      </c>
      <c r="C1450">
        <v>3063181.3862999999</v>
      </c>
      <c r="D1450" t="s">
        <v>270</v>
      </c>
      <c r="E1450" t="str">
        <f>ROUNDUP(B1450,3)&amp;"-"&amp;ROUNDUP(C1450,3)</f>
        <v>337023.053-3063181.387</v>
      </c>
      <c r="F1450" t="str">
        <f>E1450&amp;"-"&amp;D1450</f>
        <v>337023.053-3063181.387-KOT</v>
      </c>
      <c r="G1450">
        <f t="shared" si="79"/>
        <v>8096</v>
      </c>
      <c r="H1450" t="e">
        <f>VLOOKUP(G1450,#REF!,1,0)</f>
        <v>#REF!</v>
      </c>
      <c r="I1450" t="str">
        <f t="shared" si="81"/>
        <v>337023.0529KOT</v>
      </c>
      <c r="J1450" t="str">
        <f t="shared" si="82"/>
        <v>3063181.3863KOT</v>
      </c>
      <c r="K1450">
        <f t="shared" si="80"/>
        <v>8096</v>
      </c>
    </row>
    <row r="1451" spans="1:11" x14ac:dyDescent="0.25">
      <c r="A1451">
        <v>8097</v>
      </c>
      <c r="B1451">
        <v>337013.00599999999</v>
      </c>
      <c r="C1451">
        <v>3063173.9542</v>
      </c>
      <c r="D1451" t="s">
        <v>270</v>
      </c>
      <c r="E1451" t="str">
        <f>ROUNDUP(B1451,3)&amp;"-"&amp;ROUNDUP(C1451,3)</f>
        <v>337013.006-3063173.955</v>
      </c>
      <c r="F1451" t="str">
        <f>E1451&amp;"-"&amp;D1451</f>
        <v>337013.006-3063173.955-KOT</v>
      </c>
      <c r="G1451">
        <f t="shared" si="79"/>
        <v>8097</v>
      </c>
      <c r="H1451" t="e">
        <f>VLOOKUP(G1451,#REF!,1,0)</f>
        <v>#REF!</v>
      </c>
      <c r="I1451" t="str">
        <f t="shared" si="81"/>
        <v>337013.006KOT</v>
      </c>
      <c r="J1451" t="str">
        <f t="shared" si="82"/>
        <v>3063173.9542KOT</v>
      </c>
      <c r="K1451">
        <f t="shared" si="80"/>
        <v>8097</v>
      </c>
    </row>
    <row r="1452" spans="1:11" x14ac:dyDescent="0.25">
      <c r="A1452">
        <v>8098</v>
      </c>
      <c r="B1452">
        <v>337005.98560000001</v>
      </c>
      <c r="C1452">
        <v>3063174.0482999999</v>
      </c>
      <c r="D1452" t="s">
        <v>270</v>
      </c>
      <c r="E1452" t="str">
        <f>ROUNDUP(B1452,3)&amp;"-"&amp;ROUNDUP(C1452,3)</f>
        <v>337005.986-3063174.049</v>
      </c>
      <c r="F1452" t="str">
        <f>E1452&amp;"-"&amp;D1452</f>
        <v>337005.986-3063174.049-KOT</v>
      </c>
      <c r="G1452">
        <f t="shared" si="79"/>
        <v>8098</v>
      </c>
      <c r="H1452" t="e">
        <f>VLOOKUP(G1452,#REF!,1,0)</f>
        <v>#REF!</v>
      </c>
      <c r="I1452" t="str">
        <f t="shared" si="81"/>
        <v>337005.9856KOT</v>
      </c>
      <c r="J1452" t="str">
        <f t="shared" si="82"/>
        <v>3063174.0483KOT</v>
      </c>
      <c r="K1452">
        <f t="shared" si="80"/>
        <v>8098</v>
      </c>
    </row>
    <row r="1453" spans="1:11" x14ac:dyDescent="0.25">
      <c r="A1453">
        <v>8099</v>
      </c>
      <c r="B1453">
        <v>336959.9474</v>
      </c>
      <c r="C1453">
        <v>3063188.0529999998</v>
      </c>
      <c r="D1453" t="s">
        <v>270</v>
      </c>
      <c r="E1453" t="str">
        <f>ROUNDUP(B1453,3)&amp;"-"&amp;ROUNDUP(C1453,3)</f>
        <v>336959.948-3063188.053</v>
      </c>
      <c r="F1453" t="str">
        <f>E1453&amp;"-"&amp;D1453</f>
        <v>336959.948-3063188.053-KOT</v>
      </c>
      <c r="G1453">
        <f t="shared" si="79"/>
        <v>8099</v>
      </c>
      <c r="H1453" t="e">
        <f>VLOOKUP(G1453,#REF!,1,0)</f>
        <v>#REF!</v>
      </c>
      <c r="I1453" t="str">
        <f t="shared" si="81"/>
        <v>336959.9474KOT</v>
      </c>
      <c r="J1453" t="str">
        <f t="shared" si="82"/>
        <v>3063188.053KOT</v>
      </c>
      <c r="K1453">
        <f t="shared" si="80"/>
        <v>8099</v>
      </c>
    </row>
    <row r="1454" spans="1:11" x14ac:dyDescent="0.25">
      <c r="A1454">
        <v>8100</v>
      </c>
      <c r="B1454">
        <v>336954.12560000003</v>
      </c>
      <c r="C1454">
        <v>3063192.3848000001</v>
      </c>
      <c r="D1454" t="s">
        <v>270</v>
      </c>
      <c r="E1454" t="str">
        <f>ROUNDUP(B1454,3)&amp;"-"&amp;ROUNDUP(C1454,3)</f>
        <v>336954.126-3063192.385</v>
      </c>
      <c r="F1454" t="str">
        <f>E1454&amp;"-"&amp;D1454</f>
        <v>336954.126-3063192.385-KOT</v>
      </c>
      <c r="G1454">
        <f t="shared" si="79"/>
        <v>8100</v>
      </c>
      <c r="H1454" t="e">
        <f>VLOOKUP(G1454,#REF!,1,0)</f>
        <v>#REF!</v>
      </c>
      <c r="I1454" t="str">
        <f t="shared" si="81"/>
        <v>336954.1256KOT</v>
      </c>
      <c r="J1454" t="str">
        <f t="shared" si="82"/>
        <v>3063192.3848KOT</v>
      </c>
      <c r="K1454">
        <f t="shared" si="80"/>
        <v>8100</v>
      </c>
    </row>
    <row r="1455" spans="1:11" x14ac:dyDescent="0.25">
      <c r="A1455">
        <v>8101</v>
      </c>
      <c r="B1455">
        <v>336946.32780000003</v>
      </c>
      <c r="C1455">
        <v>3063176.0123000001</v>
      </c>
      <c r="D1455" t="s">
        <v>270</v>
      </c>
      <c r="E1455" t="str">
        <f>ROUNDUP(B1455,3)&amp;"-"&amp;ROUNDUP(C1455,3)</f>
        <v>336946.328-3063176.013</v>
      </c>
      <c r="F1455" t="str">
        <f>E1455&amp;"-"&amp;D1455</f>
        <v>336946.328-3063176.013-KOT</v>
      </c>
      <c r="G1455">
        <f t="shared" si="79"/>
        <v>8101</v>
      </c>
      <c r="H1455" t="e">
        <f>VLOOKUP(G1455,#REF!,1,0)</f>
        <v>#REF!</v>
      </c>
      <c r="I1455" t="str">
        <f t="shared" si="81"/>
        <v>336946.3278KOT</v>
      </c>
      <c r="J1455" t="str">
        <f t="shared" si="82"/>
        <v>3063176.0123KOT</v>
      </c>
      <c r="K1455">
        <f t="shared" si="80"/>
        <v>8101</v>
      </c>
    </row>
    <row r="1456" spans="1:11" x14ac:dyDescent="0.25">
      <c r="A1456">
        <v>8102</v>
      </c>
      <c r="B1456">
        <v>336945.06400000001</v>
      </c>
      <c r="C1456">
        <v>3063169.0444999998</v>
      </c>
      <c r="D1456" t="s">
        <v>270</v>
      </c>
      <c r="E1456" t="str">
        <f>ROUNDUP(B1456,3)&amp;"-"&amp;ROUNDUP(C1456,3)</f>
        <v>336945.064-3063169.045</v>
      </c>
      <c r="F1456" t="str">
        <f>E1456&amp;"-"&amp;D1456</f>
        <v>336945.064-3063169.045-KOT</v>
      </c>
      <c r="G1456">
        <f t="shared" si="79"/>
        <v>8102</v>
      </c>
      <c r="H1456" t="e">
        <f>VLOOKUP(G1456,#REF!,1,0)</f>
        <v>#REF!</v>
      </c>
      <c r="I1456" t="str">
        <f t="shared" si="81"/>
        <v>336945.064KOT</v>
      </c>
      <c r="J1456" t="str">
        <f t="shared" si="82"/>
        <v>3063169.0445KOT</v>
      </c>
      <c r="K1456">
        <f t="shared" si="80"/>
        <v>8102</v>
      </c>
    </row>
    <row r="1457" spans="1:11" x14ac:dyDescent="0.25">
      <c r="A1457">
        <v>8103</v>
      </c>
      <c r="B1457">
        <v>336940.18079999997</v>
      </c>
      <c r="C1457">
        <v>3063153.9763000002</v>
      </c>
      <c r="D1457" t="s">
        <v>270</v>
      </c>
      <c r="E1457" t="str">
        <f>ROUNDUP(B1457,3)&amp;"-"&amp;ROUNDUP(C1457,3)</f>
        <v>336940.181-3063153.977</v>
      </c>
      <c r="F1457" t="str">
        <f>E1457&amp;"-"&amp;D1457</f>
        <v>336940.181-3063153.977-KOT</v>
      </c>
      <c r="G1457">
        <f t="shared" si="79"/>
        <v>8103</v>
      </c>
      <c r="H1457" t="e">
        <f>VLOOKUP(G1457,#REF!,1,0)</f>
        <v>#REF!</v>
      </c>
      <c r="I1457" t="str">
        <f t="shared" si="81"/>
        <v>336940.1808KOT</v>
      </c>
      <c r="J1457" t="str">
        <f t="shared" si="82"/>
        <v>3063153.9763KOT</v>
      </c>
      <c r="K1457">
        <f t="shared" si="80"/>
        <v>8103</v>
      </c>
    </row>
    <row r="1458" spans="1:11" x14ac:dyDescent="0.25">
      <c r="A1458">
        <v>8104</v>
      </c>
      <c r="B1458">
        <v>336555.48499999999</v>
      </c>
      <c r="C1458">
        <v>3062987.2102999999</v>
      </c>
      <c r="D1458" t="s">
        <v>270</v>
      </c>
      <c r="E1458" t="str">
        <f>ROUNDUP(B1458,3)&amp;"-"&amp;ROUNDUP(C1458,3)</f>
        <v>336555.485-3062987.211</v>
      </c>
      <c r="F1458" t="str">
        <f>E1458&amp;"-"&amp;D1458</f>
        <v>336555.485-3062987.211-KOT</v>
      </c>
      <c r="G1458">
        <f t="shared" si="79"/>
        <v>8104</v>
      </c>
      <c r="H1458" t="e">
        <f>VLOOKUP(G1458,#REF!,1,0)</f>
        <v>#REF!</v>
      </c>
      <c r="I1458" t="str">
        <f t="shared" si="81"/>
        <v>336555.485KOT</v>
      </c>
      <c r="J1458" t="str">
        <f t="shared" si="82"/>
        <v>3062987.2103KOT</v>
      </c>
      <c r="K1458">
        <f t="shared" si="80"/>
        <v>8104</v>
      </c>
    </row>
    <row r="1459" spans="1:11" x14ac:dyDescent="0.25">
      <c r="A1459">
        <v>8105</v>
      </c>
      <c r="B1459">
        <v>336575.93640000001</v>
      </c>
      <c r="C1459">
        <v>3063001.9991000001</v>
      </c>
      <c r="D1459" t="s">
        <v>270</v>
      </c>
      <c r="E1459" t="str">
        <f>ROUNDUP(B1459,3)&amp;"-"&amp;ROUNDUP(C1459,3)</f>
        <v>336575.937-3063002</v>
      </c>
      <c r="F1459" t="str">
        <f>E1459&amp;"-"&amp;D1459</f>
        <v>336575.937-3063002-KOT</v>
      </c>
      <c r="G1459">
        <f t="shared" si="79"/>
        <v>8105</v>
      </c>
      <c r="H1459" t="e">
        <f>VLOOKUP(G1459,#REF!,1,0)</f>
        <v>#REF!</v>
      </c>
      <c r="I1459" t="str">
        <f t="shared" si="81"/>
        <v>336575.9364KOT</v>
      </c>
      <c r="J1459" t="str">
        <f t="shared" si="82"/>
        <v>3063001.9991KOT</v>
      </c>
      <c r="K1459">
        <f t="shared" si="80"/>
        <v>8105</v>
      </c>
    </row>
    <row r="1460" spans="1:11" x14ac:dyDescent="0.25">
      <c r="A1460">
        <v>8106</v>
      </c>
      <c r="B1460">
        <v>336599.75910000002</v>
      </c>
      <c r="C1460">
        <v>3063015.2807999998</v>
      </c>
      <c r="D1460" t="s">
        <v>270</v>
      </c>
      <c r="E1460" t="str">
        <f>ROUNDUP(B1460,3)&amp;"-"&amp;ROUNDUP(C1460,3)</f>
        <v>336599.76-3063015.281</v>
      </c>
      <c r="F1460" t="str">
        <f>E1460&amp;"-"&amp;D1460</f>
        <v>336599.76-3063015.281-KOT</v>
      </c>
      <c r="G1460">
        <f t="shared" si="79"/>
        <v>8106</v>
      </c>
      <c r="H1460" t="e">
        <f>VLOOKUP(G1460,#REF!,1,0)</f>
        <v>#REF!</v>
      </c>
      <c r="I1460" t="str">
        <f t="shared" si="81"/>
        <v>336599.7591KOT</v>
      </c>
      <c r="J1460" t="str">
        <f t="shared" si="82"/>
        <v>3063015.2808KOT</v>
      </c>
      <c r="K1460">
        <f t="shared" si="80"/>
        <v>8106</v>
      </c>
    </row>
    <row r="1461" spans="1:11" x14ac:dyDescent="0.25">
      <c r="A1461">
        <v>8107</v>
      </c>
      <c r="B1461">
        <v>336624.8702</v>
      </c>
      <c r="C1461">
        <v>3063029.281</v>
      </c>
      <c r="D1461" t="s">
        <v>270</v>
      </c>
      <c r="E1461" t="str">
        <f>ROUNDUP(B1461,3)&amp;"-"&amp;ROUNDUP(C1461,3)</f>
        <v>336624.871-3063029.281</v>
      </c>
      <c r="F1461" t="str">
        <f>E1461&amp;"-"&amp;D1461</f>
        <v>336624.871-3063029.281-KOT</v>
      </c>
      <c r="G1461">
        <f t="shared" si="79"/>
        <v>8107</v>
      </c>
      <c r="H1461" t="e">
        <f>VLOOKUP(G1461,#REF!,1,0)</f>
        <v>#REF!</v>
      </c>
      <c r="I1461" t="str">
        <f t="shared" si="81"/>
        <v>336624.8702KOT</v>
      </c>
      <c r="J1461" t="str">
        <f t="shared" si="82"/>
        <v>3063029.281KOT</v>
      </c>
      <c r="K1461">
        <f t="shared" si="80"/>
        <v>8107</v>
      </c>
    </row>
    <row r="1462" spans="1:11" x14ac:dyDescent="0.25">
      <c r="A1462">
        <v>8108</v>
      </c>
      <c r="B1462">
        <v>336636.158</v>
      </c>
      <c r="C1462">
        <v>3063041.9349000002</v>
      </c>
      <c r="D1462" t="s">
        <v>270</v>
      </c>
      <c r="E1462" t="str">
        <f>ROUNDUP(B1462,3)&amp;"-"&amp;ROUNDUP(C1462,3)</f>
        <v>336636.158-3063041.935</v>
      </c>
      <c r="F1462" t="str">
        <f>E1462&amp;"-"&amp;D1462</f>
        <v>336636.158-3063041.935-KOT</v>
      </c>
      <c r="G1462">
        <f t="shared" si="79"/>
        <v>8108</v>
      </c>
      <c r="H1462" t="e">
        <f>VLOOKUP(G1462,#REF!,1,0)</f>
        <v>#REF!</v>
      </c>
      <c r="I1462" t="str">
        <f t="shared" si="81"/>
        <v>336636.158KOT</v>
      </c>
      <c r="J1462" t="str">
        <f t="shared" si="82"/>
        <v>3063041.9349KOT</v>
      </c>
      <c r="K1462">
        <f t="shared" si="80"/>
        <v>8108</v>
      </c>
    </row>
    <row r="1463" spans="1:11" x14ac:dyDescent="0.25">
      <c r="A1463">
        <v>8109</v>
      </c>
      <c r="B1463">
        <v>336638.65460000001</v>
      </c>
      <c r="C1463">
        <v>3063053.5427000001</v>
      </c>
      <c r="D1463" t="s">
        <v>270</v>
      </c>
      <c r="E1463" t="str">
        <f>ROUNDUP(B1463,3)&amp;"-"&amp;ROUNDUP(C1463,3)</f>
        <v>336638.655-3063053.543</v>
      </c>
      <c r="F1463" t="str">
        <f>E1463&amp;"-"&amp;D1463</f>
        <v>336638.655-3063053.543-KOT</v>
      </c>
      <c r="G1463">
        <f t="shared" si="79"/>
        <v>8109</v>
      </c>
      <c r="H1463" t="e">
        <f>VLOOKUP(G1463,#REF!,1,0)</f>
        <v>#REF!</v>
      </c>
      <c r="I1463" t="str">
        <f t="shared" si="81"/>
        <v>336638.6546KOT</v>
      </c>
      <c r="J1463" t="str">
        <f t="shared" si="82"/>
        <v>3063053.5427KOT</v>
      </c>
      <c r="K1463">
        <f t="shared" si="80"/>
        <v>8109</v>
      </c>
    </row>
    <row r="1464" spans="1:11" x14ac:dyDescent="0.25">
      <c r="A1464">
        <v>8110</v>
      </c>
      <c r="B1464">
        <v>336638.80310000002</v>
      </c>
      <c r="C1464">
        <v>3063064.6000999999</v>
      </c>
      <c r="D1464" t="s">
        <v>270</v>
      </c>
      <c r="E1464" t="str">
        <f>ROUNDUP(B1464,3)&amp;"-"&amp;ROUNDUP(C1464,3)</f>
        <v>336638.804-3063064.601</v>
      </c>
      <c r="F1464" t="str">
        <f>E1464&amp;"-"&amp;D1464</f>
        <v>336638.804-3063064.601-KOT</v>
      </c>
      <c r="G1464">
        <f t="shared" si="79"/>
        <v>8110</v>
      </c>
      <c r="H1464" t="e">
        <f>VLOOKUP(G1464,#REF!,1,0)</f>
        <v>#REF!</v>
      </c>
      <c r="I1464" t="str">
        <f t="shared" si="81"/>
        <v>336638.8031KOT</v>
      </c>
      <c r="J1464" t="str">
        <f t="shared" si="82"/>
        <v>3063064.6001KOT</v>
      </c>
      <c r="K1464">
        <f t="shared" si="80"/>
        <v>8110</v>
      </c>
    </row>
    <row r="1465" spans="1:11" x14ac:dyDescent="0.25">
      <c r="A1465">
        <v>8111</v>
      </c>
      <c r="B1465">
        <v>336638.9595</v>
      </c>
      <c r="C1465">
        <v>3063076.2393</v>
      </c>
      <c r="D1465" t="s">
        <v>270</v>
      </c>
      <c r="E1465" t="str">
        <f>ROUNDUP(B1465,3)&amp;"-"&amp;ROUNDUP(C1465,3)</f>
        <v>336638.96-3063076.24</v>
      </c>
      <c r="F1465" t="str">
        <f>E1465&amp;"-"&amp;D1465</f>
        <v>336638.96-3063076.24-KOT</v>
      </c>
      <c r="G1465">
        <f t="shared" si="79"/>
        <v>8111</v>
      </c>
      <c r="H1465" t="e">
        <f>VLOOKUP(G1465,#REF!,1,0)</f>
        <v>#REF!</v>
      </c>
      <c r="I1465" t="str">
        <f t="shared" si="81"/>
        <v>336638.9595KOT</v>
      </c>
      <c r="J1465" t="str">
        <f t="shared" si="82"/>
        <v>3063076.2393KOT</v>
      </c>
      <c r="K1465">
        <f t="shared" si="80"/>
        <v>8111</v>
      </c>
    </row>
    <row r="1466" spans="1:11" x14ac:dyDescent="0.25">
      <c r="A1466">
        <v>8112</v>
      </c>
      <c r="B1466">
        <v>336639.1471</v>
      </c>
      <c r="C1466">
        <v>3063090.2064</v>
      </c>
      <c r="D1466" t="s">
        <v>270</v>
      </c>
      <c r="E1466" t="str">
        <f>ROUNDUP(B1466,3)&amp;"-"&amp;ROUNDUP(C1466,3)</f>
        <v>336639.148-3063090.207</v>
      </c>
      <c r="F1466" t="str">
        <f>E1466&amp;"-"&amp;D1466</f>
        <v>336639.148-3063090.207-KOT</v>
      </c>
      <c r="G1466">
        <f t="shared" si="79"/>
        <v>8112</v>
      </c>
      <c r="H1466" t="e">
        <f>VLOOKUP(G1466,#REF!,1,0)</f>
        <v>#REF!</v>
      </c>
      <c r="I1466" t="str">
        <f t="shared" si="81"/>
        <v>336639.1471KOT</v>
      </c>
      <c r="J1466" t="str">
        <f t="shared" si="82"/>
        <v>3063090.2064KOT</v>
      </c>
      <c r="K1466">
        <f t="shared" si="80"/>
        <v>8112</v>
      </c>
    </row>
    <row r="1467" spans="1:11" x14ac:dyDescent="0.25">
      <c r="A1467">
        <v>8113</v>
      </c>
      <c r="B1467">
        <v>336636.38370000001</v>
      </c>
      <c r="C1467">
        <v>3063099.0660999999</v>
      </c>
      <c r="D1467" t="s">
        <v>270</v>
      </c>
      <c r="E1467" t="str">
        <f>ROUNDUP(B1467,3)&amp;"-"&amp;ROUNDUP(C1467,3)</f>
        <v>336636.384-3063099.067</v>
      </c>
      <c r="F1467" t="str">
        <f>E1467&amp;"-"&amp;D1467</f>
        <v>336636.384-3063099.067-KOT</v>
      </c>
      <c r="G1467">
        <f t="shared" si="79"/>
        <v>8113</v>
      </c>
      <c r="H1467" t="e">
        <f>VLOOKUP(G1467,#REF!,1,0)</f>
        <v>#REF!</v>
      </c>
      <c r="I1467" t="str">
        <f t="shared" si="81"/>
        <v>336636.3837KOT</v>
      </c>
      <c r="J1467" t="str">
        <f t="shared" si="82"/>
        <v>3063099.0661KOT</v>
      </c>
      <c r="K1467">
        <f t="shared" si="80"/>
        <v>8113</v>
      </c>
    </row>
    <row r="1468" spans="1:11" x14ac:dyDescent="0.25">
      <c r="A1468">
        <v>8114</v>
      </c>
      <c r="B1468">
        <v>336631.85440000001</v>
      </c>
      <c r="C1468">
        <v>3063113.5871000001</v>
      </c>
      <c r="D1468" t="s">
        <v>270</v>
      </c>
      <c r="E1468" t="str">
        <f>ROUNDUP(B1468,3)&amp;"-"&amp;ROUNDUP(C1468,3)</f>
        <v>336631.855-3063113.588</v>
      </c>
      <c r="F1468" t="str">
        <f>E1468&amp;"-"&amp;D1468</f>
        <v>336631.855-3063113.588-KOT</v>
      </c>
      <c r="G1468">
        <f t="shared" si="79"/>
        <v>8114</v>
      </c>
      <c r="H1468" t="e">
        <f>VLOOKUP(G1468,#REF!,1,0)</f>
        <v>#REF!</v>
      </c>
      <c r="I1468" t="str">
        <f t="shared" si="81"/>
        <v>336631.8544KOT</v>
      </c>
      <c r="J1468" t="str">
        <f t="shared" si="82"/>
        <v>3063113.5871KOT</v>
      </c>
      <c r="K1468">
        <f t="shared" si="80"/>
        <v>8114</v>
      </c>
    </row>
    <row r="1469" spans="1:11" x14ac:dyDescent="0.25">
      <c r="A1469">
        <v>8115</v>
      </c>
      <c r="B1469">
        <v>336631.07530000003</v>
      </c>
      <c r="C1469">
        <v>3063142.7009000001</v>
      </c>
      <c r="D1469" t="s">
        <v>270</v>
      </c>
      <c r="E1469" t="str">
        <f>ROUNDUP(B1469,3)&amp;"-"&amp;ROUNDUP(C1469,3)</f>
        <v>336631.076-3063142.701</v>
      </c>
      <c r="F1469" t="str">
        <f>E1469&amp;"-"&amp;D1469</f>
        <v>336631.076-3063142.701-KOT</v>
      </c>
      <c r="G1469">
        <f t="shared" si="79"/>
        <v>8115</v>
      </c>
      <c r="H1469" t="e">
        <f>VLOOKUP(G1469,#REF!,1,0)</f>
        <v>#REF!</v>
      </c>
      <c r="I1469" t="str">
        <f t="shared" si="81"/>
        <v>336631.0753KOT</v>
      </c>
      <c r="J1469" t="str">
        <f t="shared" si="82"/>
        <v>3063142.7009KOT</v>
      </c>
      <c r="K1469">
        <f t="shared" si="80"/>
        <v>8115</v>
      </c>
    </row>
    <row r="1470" spans="1:11" x14ac:dyDescent="0.25">
      <c r="A1470">
        <v>8116</v>
      </c>
      <c r="B1470">
        <v>336625.63449999999</v>
      </c>
      <c r="C1470">
        <v>3063171.7782999999</v>
      </c>
      <c r="D1470" t="s">
        <v>270</v>
      </c>
      <c r="E1470" t="str">
        <f>ROUNDUP(B1470,3)&amp;"-"&amp;ROUNDUP(C1470,3)</f>
        <v>336625.635-3063171.779</v>
      </c>
      <c r="F1470" t="str">
        <f>E1470&amp;"-"&amp;D1470</f>
        <v>336625.635-3063171.779-KOT</v>
      </c>
      <c r="G1470">
        <f t="shared" si="79"/>
        <v>8116</v>
      </c>
      <c r="H1470" t="e">
        <f>VLOOKUP(G1470,#REF!,1,0)</f>
        <v>#REF!</v>
      </c>
      <c r="I1470" t="str">
        <f t="shared" si="81"/>
        <v>336625.6345KOT</v>
      </c>
      <c r="J1470" t="str">
        <f t="shared" si="82"/>
        <v>3063171.7783KOT</v>
      </c>
      <c r="K1470">
        <f t="shared" si="80"/>
        <v>8116</v>
      </c>
    </row>
    <row r="1471" spans="1:11" x14ac:dyDescent="0.25">
      <c r="A1471">
        <v>8117</v>
      </c>
      <c r="B1471">
        <v>336623.43219999998</v>
      </c>
      <c r="C1471">
        <v>3063183.5480999998</v>
      </c>
      <c r="D1471" t="s">
        <v>270</v>
      </c>
      <c r="E1471" t="str">
        <f>ROUNDUP(B1471,3)&amp;"-"&amp;ROUNDUP(C1471,3)</f>
        <v>336623.433-3063183.549</v>
      </c>
      <c r="F1471" t="str">
        <f>E1471&amp;"-"&amp;D1471</f>
        <v>336623.433-3063183.549-KOT</v>
      </c>
      <c r="G1471">
        <f t="shared" si="79"/>
        <v>8117</v>
      </c>
      <c r="H1471" t="e">
        <f>VLOOKUP(G1471,#REF!,1,0)</f>
        <v>#REF!</v>
      </c>
      <c r="I1471" t="str">
        <f t="shared" si="81"/>
        <v>336623.4322KOT</v>
      </c>
      <c r="J1471" t="str">
        <f t="shared" si="82"/>
        <v>3063183.5481KOT</v>
      </c>
      <c r="K1471">
        <f t="shared" si="80"/>
        <v>8117</v>
      </c>
    </row>
    <row r="1472" spans="1:11" x14ac:dyDescent="0.25">
      <c r="A1472">
        <v>8118</v>
      </c>
      <c r="B1472">
        <v>336624.3222</v>
      </c>
      <c r="C1472">
        <v>3063206.2365000001</v>
      </c>
      <c r="D1472" t="s">
        <v>270</v>
      </c>
      <c r="E1472" t="str">
        <f>ROUNDUP(B1472,3)&amp;"-"&amp;ROUNDUP(C1472,3)</f>
        <v>336624.323-3063206.237</v>
      </c>
      <c r="F1472" t="str">
        <f>E1472&amp;"-"&amp;D1472</f>
        <v>336624.323-3063206.237-KOT</v>
      </c>
      <c r="G1472">
        <f t="shared" si="79"/>
        <v>8118</v>
      </c>
      <c r="H1472" t="e">
        <f>VLOOKUP(G1472,#REF!,1,0)</f>
        <v>#REF!</v>
      </c>
      <c r="I1472" t="str">
        <f t="shared" si="81"/>
        <v>336624.3222KOT</v>
      </c>
      <c r="J1472" t="str">
        <f t="shared" si="82"/>
        <v>3063206.2365KOT</v>
      </c>
      <c r="K1472">
        <f t="shared" si="80"/>
        <v>8118</v>
      </c>
    </row>
    <row r="1473" spans="1:11" x14ac:dyDescent="0.25">
      <c r="A1473">
        <v>8119</v>
      </c>
      <c r="B1473">
        <v>336634.23359999998</v>
      </c>
      <c r="C1473">
        <v>3063202.8015999999</v>
      </c>
      <c r="D1473" t="s">
        <v>270</v>
      </c>
      <c r="E1473" t="str">
        <f>ROUNDUP(B1473,3)&amp;"-"&amp;ROUNDUP(C1473,3)</f>
        <v>336634.234-3063202.802</v>
      </c>
      <c r="F1473" t="str">
        <f>E1473&amp;"-"&amp;D1473</f>
        <v>336634.234-3063202.802-KOT</v>
      </c>
      <c r="G1473">
        <f t="shared" si="79"/>
        <v>8119</v>
      </c>
      <c r="H1473" t="e">
        <f>VLOOKUP(G1473,#REF!,1,0)</f>
        <v>#REF!</v>
      </c>
      <c r="I1473" t="str">
        <f t="shared" si="81"/>
        <v>336634.2336KOT</v>
      </c>
      <c r="J1473" t="str">
        <f t="shared" si="82"/>
        <v>3063202.8016KOT</v>
      </c>
      <c r="K1473">
        <f t="shared" si="80"/>
        <v>8119</v>
      </c>
    </row>
    <row r="1474" spans="1:11" x14ac:dyDescent="0.25">
      <c r="A1474">
        <v>8120</v>
      </c>
      <c r="B1474">
        <v>336638.30040000001</v>
      </c>
      <c r="C1474">
        <v>3063201.3922000001</v>
      </c>
      <c r="D1474" t="s">
        <v>270</v>
      </c>
      <c r="E1474" t="str">
        <f>ROUNDUP(B1474,3)&amp;"-"&amp;ROUNDUP(C1474,3)</f>
        <v>336638.301-3063201.393</v>
      </c>
      <c r="F1474" t="str">
        <f>E1474&amp;"-"&amp;D1474</f>
        <v>336638.301-3063201.393-KOT</v>
      </c>
      <c r="G1474">
        <f t="shared" si="79"/>
        <v>8120</v>
      </c>
      <c r="H1474" t="e">
        <f>VLOOKUP(G1474,#REF!,1,0)</f>
        <v>#REF!</v>
      </c>
      <c r="I1474" t="str">
        <f t="shared" si="81"/>
        <v>336638.3004KOT</v>
      </c>
      <c r="J1474" t="str">
        <f t="shared" si="82"/>
        <v>3063201.3922KOT</v>
      </c>
      <c r="K1474">
        <f t="shared" si="80"/>
        <v>8120</v>
      </c>
    </row>
    <row r="1475" spans="1:11" x14ac:dyDescent="0.25">
      <c r="A1475">
        <v>8121</v>
      </c>
      <c r="B1475">
        <v>336666.88880000002</v>
      </c>
      <c r="C1475">
        <v>3063195.1875</v>
      </c>
      <c r="D1475" t="s">
        <v>270</v>
      </c>
      <c r="E1475" t="str">
        <f>ROUNDUP(B1475,3)&amp;"-"&amp;ROUNDUP(C1475,3)</f>
        <v>336666.889-3063195.188</v>
      </c>
      <c r="F1475" t="str">
        <f>E1475&amp;"-"&amp;D1475</f>
        <v>336666.889-3063195.188-KOT</v>
      </c>
      <c r="G1475">
        <f t="shared" ref="G1475:G1538" si="83">A1475</f>
        <v>8121</v>
      </c>
      <c r="H1475" t="e">
        <f>VLOOKUP(G1475,#REF!,1,0)</f>
        <v>#REF!</v>
      </c>
      <c r="I1475" t="str">
        <f t="shared" si="81"/>
        <v>336666.8888KOT</v>
      </c>
      <c r="J1475" t="str">
        <f t="shared" si="82"/>
        <v>3063195.1875KOT</v>
      </c>
      <c r="K1475">
        <f t="shared" ref="K1475:K1538" si="84">G1475</f>
        <v>8121</v>
      </c>
    </row>
    <row r="1476" spans="1:11" x14ac:dyDescent="0.25">
      <c r="A1476">
        <v>8122</v>
      </c>
      <c r="B1476">
        <v>336693.21529999998</v>
      </c>
      <c r="C1476">
        <v>3063194.8339</v>
      </c>
      <c r="D1476" t="s">
        <v>270</v>
      </c>
      <c r="E1476" t="str">
        <f>ROUNDUP(B1476,3)&amp;"-"&amp;ROUNDUP(C1476,3)</f>
        <v>336693.216-3063194.834</v>
      </c>
      <c r="F1476" t="str">
        <f>E1476&amp;"-"&amp;D1476</f>
        <v>336693.216-3063194.834-KOT</v>
      </c>
      <c r="G1476">
        <f t="shared" si="83"/>
        <v>8122</v>
      </c>
      <c r="H1476" t="e">
        <f>VLOOKUP(G1476,#REF!,1,0)</f>
        <v>#REF!</v>
      </c>
      <c r="I1476" t="str">
        <f t="shared" si="81"/>
        <v>336693.2153KOT</v>
      </c>
      <c r="J1476" t="str">
        <f t="shared" si="82"/>
        <v>3063194.8339KOT</v>
      </c>
      <c r="K1476">
        <f t="shared" si="84"/>
        <v>8122</v>
      </c>
    </row>
    <row r="1477" spans="1:11" x14ac:dyDescent="0.25">
      <c r="A1477">
        <v>8123</v>
      </c>
      <c r="B1477">
        <v>336716.61670000001</v>
      </c>
      <c r="C1477">
        <v>3063194.5196000002</v>
      </c>
      <c r="D1477" t="s">
        <v>270</v>
      </c>
      <c r="E1477" t="str">
        <f>ROUNDUP(B1477,3)&amp;"-"&amp;ROUNDUP(C1477,3)</f>
        <v>336716.617-3063194.52</v>
      </c>
      <c r="F1477" t="str">
        <f>E1477&amp;"-"&amp;D1477</f>
        <v>336716.617-3063194.52-KOT</v>
      </c>
      <c r="G1477">
        <f t="shared" si="83"/>
        <v>8123</v>
      </c>
      <c r="H1477" t="e">
        <f>VLOOKUP(G1477,#REF!,1,0)</f>
        <v>#REF!</v>
      </c>
      <c r="I1477" t="str">
        <f t="shared" si="81"/>
        <v>336716.6167KOT</v>
      </c>
      <c r="J1477" t="str">
        <f t="shared" si="82"/>
        <v>3063194.5196KOT</v>
      </c>
      <c r="K1477">
        <f t="shared" si="84"/>
        <v>8123</v>
      </c>
    </row>
    <row r="1478" spans="1:11" x14ac:dyDescent="0.25">
      <c r="A1478">
        <v>8124</v>
      </c>
      <c r="B1478">
        <v>337215.03399999999</v>
      </c>
      <c r="C1478">
        <v>3062901.4591000001</v>
      </c>
      <c r="D1478" t="s">
        <v>270</v>
      </c>
      <c r="E1478" t="str">
        <f>ROUNDUP(B1478,3)&amp;"-"&amp;ROUNDUP(C1478,3)</f>
        <v>337215.034-3062901.46</v>
      </c>
      <c r="F1478" t="str">
        <f>E1478&amp;"-"&amp;D1478</f>
        <v>337215.034-3062901.46-KOT</v>
      </c>
      <c r="G1478">
        <f t="shared" si="83"/>
        <v>8124</v>
      </c>
      <c r="H1478" t="e">
        <f>VLOOKUP(G1478,#REF!,1,0)</f>
        <v>#REF!</v>
      </c>
      <c r="I1478" t="str">
        <f t="shared" si="81"/>
        <v>337215.034KOT</v>
      </c>
      <c r="J1478" t="str">
        <f t="shared" si="82"/>
        <v>3062901.4591KOT</v>
      </c>
      <c r="K1478">
        <f t="shared" si="84"/>
        <v>8124</v>
      </c>
    </row>
    <row r="1479" spans="1:11" x14ac:dyDescent="0.25">
      <c r="A1479">
        <v>8125</v>
      </c>
      <c r="B1479">
        <v>337226.70189999999</v>
      </c>
      <c r="C1479">
        <v>3062789.5441000001</v>
      </c>
      <c r="D1479" t="s">
        <v>270</v>
      </c>
      <c r="E1479" t="str">
        <f>ROUNDUP(B1479,3)&amp;"-"&amp;ROUNDUP(C1479,3)</f>
        <v>337226.702-3062789.545</v>
      </c>
      <c r="F1479" t="str">
        <f>E1479&amp;"-"&amp;D1479</f>
        <v>337226.702-3062789.545-KOT</v>
      </c>
      <c r="G1479">
        <f t="shared" si="83"/>
        <v>8125</v>
      </c>
      <c r="H1479" t="e">
        <f>VLOOKUP(G1479,#REF!,1,0)</f>
        <v>#REF!</v>
      </c>
      <c r="I1479" t="str">
        <f t="shared" si="81"/>
        <v>337226.7019KOT</v>
      </c>
      <c r="J1479" t="str">
        <f t="shared" si="82"/>
        <v>3062789.5441KOT</v>
      </c>
      <c r="K1479">
        <f t="shared" si="84"/>
        <v>8125</v>
      </c>
    </row>
    <row r="1480" spans="1:11" x14ac:dyDescent="0.25">
      <c r="A1480">
        <v>8126</v>
      </c>
      <c r="B1480">
        <v>337222.3346</v>
      </c>
      <c r="C1480">
        <v>3062725.5735999998</v>
      </c>
      <c r="D1480" t="s">
        <v>270</v>
      </c>
      <c r="E1480" t="str">
        <f>ROUNDUP(B1480,3)&amp;"-"&amp;ROUNDUP(C1480,3)</f>
        <v>337222.335-3062725.574</v>
      </c>
      <c r="F1480" t="str">
        <f>E1480&amp;"-"&amp;D1480</f>
        <v>337222.335-3062725.574-KOT</v>
      </c>
      <c r="G1480">
        <f t="shared" si="83"/>
        <v>8126</v>
      </c>
      <c r="H1480" t="e">
        <f>VLOOKUP(G1480,#REF!,1,0)</f>
        <v>#REF!</v>
      </c>
      <c r="I1480" t="str">
        <f t="shared" si="81"/>
        <v>337222.3346KOT</v>
      </c>
      <c r="J1480" t="str">
        <f t="shared" si="82"/>
        <v>3062725.5736KOT</v>
      </c>
      <c r="K1480">
        <f t="shared" si="84"/>
        <v>8126</v>
      </c>
    </row>
    <row r="1481" spans="1:11" x14ac:dyDescent="0.25">
      <c r="A1481">
        <v>8127</v>
      </c>
      <c r="B1481">
        <v>337204.45750000002</v>
      </c>
      <c r="C1481">
        <v>3062716.4772999999</v>
      </c>
      <c r="D1481" t="s">
        <v>270</v>
      </c>
      <c r="E1481" t="str">
        <f>ROUNDUP(B1481,3)&amp;"-"&amp;ROUNDUP(C1481,3)</f>
        <v>337204.458-3062716.478</v>
      </c>
      <c r="F1481" t="str">
        <f>E1481&amp;"-"&amp;D1481</f>
        <v>337204.458-3062716.478-KOT</v>
      </c>
      <c r="G1481">
        <f t="shared" si="83"/>
        <v>8127</v>
      </c>
      <c r="H1481" t="e">
        <f>VLOOKUP(G1481,#REF!,1,0)</f>
        <v>#REF!</v>
      </c>
      <c r="I1481" t="str">
        <f t="shared" si="81"/>
        <v>337204.4575KOT</v>
      </c>
      <c r="J1481" t="str">
        <f t="shared" si="82"/>
        <v>3062716.4773KOT</v>
      </c>
      <c r="K1481">
        <f t="shared" si="84"/>
        <v>8127</v>
      </c>
    </row>
    <row r="1482" spans="1:11" x14ac:dyDescent="0.25">
      <c r="A1482">
        <v>8128</v>
      </c>
      <c r="B1482">
        <v>337139.85029999999</v>
      </c>
      <c r="C1482">
        <v>3062683.6038000002</v>
      </c>
      <c r="D1482" t="s">
        <v>270</v>
      </c>
      <c r="E1482" t="str">
        <f>ROUNDUP(B1482,3)&amp;"-"&amp;ROUNDUP(C1482,3)</f>
        <v>337139.851-3062683.604</v>
      </c>
      <c r="F1482" t="str">
        <f>E1482&amp;"-"&amp;D1482</f>
        <v>337139.851-3062683.604-KOT</v>
      </c>
      <c r="G1482">
        <f t="shared" si="83"/>
        <v>8128</v>
      </c>
      <c r="H1482" t="e">
        <f>VLOOKUP(G1482,#REF!,1,0)</f>
        <v>#REF!</v>
      </c>
      <c r="I1482" t="str">
        <f t="shared" si="81"/>
        <v>337139.8503KOT</v>
      </c>
      <c r="J1482" t="str">
        <f t="shared" si="82"/>
        <v>3062683.6038KOT</v>
      </c>
      <c r="K1482">
        <f t="shared" si="84"/>
        <v>8128</v>
      </c>
    </row>
    <row r="1483" spans="1:11" x14ac:dyDescent="0.25">
      <c r="A1483">
        <v>8129</v>
      </c>
      <c r="B1483">
        <v>337013.47820000001</v>
      </c>
      <c r="C1483">
        <v>3062597.9837000002</v>
      </c>
      <c r="D1483" t="s">
        <v>270</v>
      </c>
      <c r="E1483" t="str">
        <f>ROUNDUP(B1483,3)&amp;"-"&amp;ROUNDUP(C1483,3)</f>
        <v>337013.479-3062597.984</v>
      </c>
      <c r="F1483" t="str">
        <f>E1483&amp;"-"&amp;D1483</f>
        <v>337013.479-3062597.984-KOT</v>
      </c>
      <c r="G1483">
        <f t="shared" si="83"/>
        <v>8129</v>
      </c>
      <c r="H1483" t="e">
        <f>VLOOKUP(G1483,#REF!,1,0)</f>
        <v>#REF!</v>
      </c>
      <c r="I1483" t="str">
        <f t="shared" si="81"/>
        <v>337013.4782KOT</v>
      </c>
      <c r="J1483" t="str">
        <f t="shared" si="82"/>
        <v>3062597.9837KOT</v>
      </c>
      <c r="K1483">
        <f t="shared" si="84"/>
        <v>8129</v>
      </c>
    </row>
    <row r="1484" spans="1:11" x14ac:dyDescent="0.25">
      <c r="A1484">
        <v>8130</v>
      </c>
      <c r="B1484">
        <v>336938.99579999998</v>
      </c>
      <c r="C1484">
        <v>3062541.9372</v>
      </c>
      <c r="D1484" t="s">
        <v>270</v>
      </c>
      <c r="E1484" t="str">
        <f>ROUNDUP(B1484,3)&amp;"-"&amp;ROUNDUP(C1484,3)</f>
        <v>336938.996-3062541.938</v>
      </c>
      <c r="F1484" t="str">
        <f>E1484&amp;"-"&amp;D1484</f>
        <v>336938.996-3062541.938-KOT</v>
      </c>
      <c r="G1484">
        <f t="shared" si="83"/>
        <v>8130</v>
      </c>
      <c r="H1484" t="e">
        <f>VLOOKUP(G1484,#REF!,1,0)</f>
        <v>#REF!</v>
      </c>
      <c r="I1484" t="str">
        <f t="shared" si="81"/>
        <v>336938.9958KOT</v>
      </c>
      <c r="J1484" t="str">
        <f t="shared" si="82"/>
        <v>3062541.9372KOT</v>
      </c>
      <c r="K1484">
        <f t="shared" si="84"/>
        <v>8130</v>
      </c>
    </row>
    <row r="1485" spans="1:11" x14ac:dyDescent="0.25">
      <c r="A1485">
        <v>8131</v>
      </c>
      <c r="B1485">
        <v>336890.52100000001</v>
      </c>
      <c r="C1485">
        <v>3062505.3332000002</v>
      </c>
      <c r="D1485" t="s">
        <v>270</v>
      </c>
      <c r="E1485" t="str">
        <f>ROUNDUP(B1485,3)&amp;"-"&amp;ROUNDUP(C1485,3)</f>
        <v>336890.521-3062505.334</v>
      </c>
      <c r="F1485" t="str">
        <f>E1485&amp;"-"&amp;D1485</f>
        <v>336890.521-3062505.334-KOT</v>
      </c>
      <c r="G1485">
        <f t="shared" si="83"/>
        <v>8131</v>
      </c>
      <c r="H1485" t="e">
        <f>VLOOKUP(G1485,#REF!,1,0)</f>
        <v>#REF!</v>
      </c>
      <c r="I1485" t="str">
        <f t="shared" si="81"/>
        <v>336890.521KOT</v>
      </c>
      <c r="J1485" t="str">
        <f t="shared" si="82"/>
        <v>3062505.3332KOT</v>
      </c>
      <c r="K1485">
        <f t="shared" si="84"/>
        <v>8131</v>
      </c>
    </row>
    <row r="1486" spans="1:11" x14ac:dyDescent="0.25">
      <c r="A1486">
        <v>8132</v>
      </c>
      <c r="B1486">
        <v>336801.91769999999</v>
      </c>
      <c r="C1486">
        <v>3062443.6554999999</v>
      </c>
      <c r="D1486" t="s">
        <v>270</v>
      </c>
      <c r="E1486" t="str">
        <f>ROUNDUP(B1486,3)&amp;"-"&amp;ROUNDUP(C1486,3)</f>
        <v>336801.918-3062443.656</v>
      </c>
      <c r="F1486" t="str">
        <f>E1486&amp;"-"&amp;D1486</f>
        <v>336801.918-3062443.656-KOT</v>
      </c>
      <c r="G1486">
        <f t="shared" si="83"/>
        <v>8132</v>
      </c>
      <c r="H1486" t="e">
        <f>VLOOKUP(G1486,#REF!,1,0)</f>
        <v>#REF!</v>
      </c>
      <c r="I1486" t="str">
        <f t="shared" si="81"/>
        <v>336801.9177KOT</v>
      </c>
      <c r="J1486" t="str">
        <f t="shared" si="82"/>
        <v>3062443.6555KOT</v>
      </c>
      <c r="K1486">
        <f t="shared" si="84"/>
        <v>8132</v>
      </c>
    </row>
    <row r="1487" spans="1:11" x14ac:dyDescent="0.25">
      <c r="A1487">
        <v>8133</v>
      </c>
      <c r="B1487">
        <v>336756.10320000001</v>
      </c>
      <c r="C1487">
        <v>3062403.5218000002</v>
      </c>
      <c r="D1487" t="s">
        <v>270</v>
      </c>
      <c r="E1487" t="str">
        <f>ROUNDUP(B1487,3)&amp;"-"&amp;ROUNDUP(C1487,3)</f>
        <v>336756.104-3062403.522</v>
      </c>
      <c r="F1487" t="str">
        <f>E1487&amp;"-"&amp;D1487</f>
        <v>336756.104-3062403.522-KOT</v>
      </c>
      <c r="G1487">
        <f t="shared" si="83"/>
        <v>8133</v>
      </c>
      <c r="H1487" t="e">
        <f>VLOOKUP(G1487,#REF!,1,0)</f>
        <v>#REF!</v>
      </c>
      <c r="I1487" t="str">
        <f t="shared" si="81"/>
        <v>336756.1032KOT</v>
      </c>
      <c r="J1487" t="str">
        <f t="shared" si="82"/>
        <v>3062403.5218KOT</v>
      </c>
      <c r="K1487">
        <f t="shared" si="84"/>
        <v>8133</v>
      </c>
    </row>
    <row r="1488" spans="1:11" x14ac:dyDescent="0.25">
      <c r="A1488">
        <v>8134</v>
      </c>
      <c r="B1488">
        <v>336752.17820000002</v>
      </c>
      <c r="C1488">
        <v>3062400.0835000002</v>
      </c>
      <c r="D1488" t="s">
        <v>270</v>
      </c>
      <c r="E1488" t="str">
        <f>ROUNDUP(B1488,3)&amp;"-"&amp;ROUNDUP(C1488,3)</f>
        <v>336752.179-3062400.084</v>
      </c>
      <c r="F1488" t="str">
        <f>E1488&amp;"-"&amp;D1488</f>
        <v>336752.179-3062400.084-KOT</v>
      </c>
      <c r="G1488">
        <f t="shared" si="83"/>
        <v>8134</v>
      </c>
      <c r="H1488" t="e">
        <f>VLOOKUP(G1488,#REF!,1,0)</f>
        <v>#REF!</v>
      </c>
      <c r="I1488" t="str">
        <f t="shared" si="81"/>
        <v>336752.1782KOT</v>
      </c>
      <c r="J1488" t="str">
        <f t="shared" si="82"/>
        <v>3062400.0835KOT</v>
      </c>
      <c r="K1488">
        <f t="shared" si="84"/>
        <v>8134</v>
      </c>
    </row>
    <row r="1489" spans="1:11" x14ac:dyDescent="0.25">
      <c r="A1489">
        <v>8135</v>
      </c>
      <c r="B1489">
        <v>336700.2856</v>
      </c>
      <c r="C1489">
        <v>3062370.5109000001</v>
      </c>
      <c r="D1489" t="s">
        <v>270</v>
      </c>
      <c r="E1489" t="str">
        <f>ROUNDUP(B1489,3)&amp;"-"&amp;ROUNDUP(C1489,3)</f>
        <v>336700.286-3062370.511</v>
      </c>
      <c r="F1489" t="str">
        <f>E1489&amp;"-"&amp;D1489</f>
        <v>336700.286-3062370.511-KOT</v>
      </c>
      <c r="G1489">
        <f t="shared" si="83"/>
        <v>8135</v>
      </c>
      <c r="H1489" t="e">
        <f>VLOOKUP(G1489,#REF!,1,0)</f>
        <v>#REF!</v>
      </c>
      <c r="I1489" t="str">
        <f t="shared" si="81"/>
        <v>336700.2856KOT</v>
      </c>
      <c r="J1489" t="str">
        <f t="shared" si="82"/>
        <v>3062370.5109KOT</v>
      </c>
      <c r="K1489">
        <f t="shared" si="84"/>
        <v>8135</v>
      </c>
    </row>
    <row r="1490" spans="1:11" x14ac:dyDescent="0.25">
      <c r="A1490">
        <v>8136</v>
      </c>
      <c r="B1490">
        <v>336646.92550000001</v>
      </c>
      <c r="C1490">
        <v>3062318.8382000001</v>
      </c>
      <c r="D1490" t="s">
        <v>270</v>
      </c>
      <c r="E1490" t="str">
        <f>ROUNDUP(B1490,3)&amp;"-"&amp;ROUNDUP(C1490,3)</f>
        <v>336646.926-3062318.839</v>
      </c>
      <c r="F1490" t="str">
        <f>E1490&amp;"-"&amp;D1490</f>
        <v>336646.926-3062318.839-KOT</v>
      </c>
      <c r="G1490">
        <f t="shared" si="83"/>
        <v>8136</v>
      </c>
      <c r="H1490" t="e">
        <f>VLOOKUP(G1490,#REF!,1,0)</f>
        <v>#REF!</v>
      </c>
      <c r="I1490" t="str">
        <f t="shared" si="81"/>
        <v>336646.9255KOT</v>
      </c>
      <c r="J1490" t="str">
        <f t="shared" si="82"/>
        <v>3062318.8382KOT</v>
      </c>
      <c r="K1490">
        <f t="shared" si="84"/>
        <v>8136</v>
      </c>
    </row>
    <row r="1491" spans="1:11" x14ac:dyDescent="0.25">
      <c r="A1491">
        <v>8137</v>
      </c>
      <c r="B1491">
        <v>336619.90259999997</v>
      </c>
      <c r="C1491">
        <v>3062311.0517000002</v>
      </c>
      <c r="D1491" t="s">
        <v>270</v>
      </c>
      <c r="E1491" t="str">
        <f>ROUNDUP(B1491,3)&amp;"-"&amp;ROUNDUP(C1491,3)</f>
        <v>336619.903-3062311.052</v>
      </c>
      <c r="F1491" t="str">
        <f>E1491&amp;"-"&amp;D1491</f>
        <v>336619.903-3062311.052-KOT</v>
      </c>
      <c r="G1491">
        <f t="shared" si="83"/>
        <v>8137</v>
      </c>
      <c r="H1491" t="e">
        <f>VLOOKUP(G1491,#REF!,1,0)</f>
        <v>#REF!</v>
      </c>
      <c r="I1491" t="str">
        <f t="shared" si="81"/>
        <v>336619.9026KOT</v>
      </c>
      <c r="J1491" t="str">
        <f t="shared" si="82"/>
        <v>3062311.0517KOT</v>
      </c>
      <c r="K1491">
        <f t="shared" si="84"/>
        <v>8137</v>
      </c>
    </row>
    <row r="1492" spans="1:11" x14ac:dyDescent="0.25">
      <c r="A1492">
        <v>8138</v>
      </c>
      <c r="B1492">
        <v>336595.29810000001</v>
      </c>
      <c r="C1492">
        <v>3062309.0537999999</v>
      </c>
      <c r="D1492" t="s">
        <v>270</v>
      </c>
      <c r="E1492" t="str">
        <f>ROUNDUP(B1492,3)&amp;"-"&amp;ROUNDUP(C1492,3)</f>
        <v>336595.299-3062309.054</v>
      </c>
      <c r="F1492" t="str">
        <f>E1492&amp;"-"&amp;D1492</f>
        <v>336595.299-3062309.054-KOT</v>
      </c>
      <c r="G1492">
        <f t="shared" si="83"/>
        <v>8138</v>
      </c>
      <c r="H1492" t="e">
        <f>VLOOKUP(G1492,#REF!,1,0)</f>
        <v>#REF!</v>
      </c>
      <c r="I1492" t="str">
        <f t="shared" si="81"/>
        <v>336595.2981KOT</v>
      </c>
      <c r="J1492" t="str">
        <f t="shared" si="82"/>
        <v>3062309.0538KOT</v>
      </c>
      <c r="K1492">
        <f t="shared" si="84"/>
        <v>8138</v>
      </c>
    </row>
    <row r="1493" spans="1:11" x14ac:dyDescent="0.25">
      <c r="A1493">
        <v>8139</v>
      </c>
      <c r="B1493">
        <v>336519.30080000003</v>
      </c>
      <c r="C1493">
        <v>3062314.7318000002</v>
      </c>
      <c r="D1493" t="s">
        <v>270</v>
      </c>
      <c r="E1493" t="str">
        <f>ROUNDUP(B1493,3)&amp;"-"&amp;ROUNDUP(C1493,3)</f>
        <v>336519.301-3062314.732</v>
      </c>
      <c r="F1493" t="str">
        <f>E1493&amp;"-"&amp;D1493</f>
        <v>336519.301-3062314.732-KOT</v>
      </c>
      <c r="G1493">
        <f t="shared" si="83"/>
        <v>8139</v>
      </c>
      <c r="H1493" t="e">
        <f>VLOOKUP(G1493,#REF!,1,0)</f>
        <v>#REF!</v>
      </c>
      <c r="I1493" t="str">
        <f t="shared" si="81"/>
        <v>336519.3008KOT</v>
      </c>
      <c r="J1493" t="str">
        <f t="shared" si="82"/>
        <v>3062314.7318KOT</v>
      </c>
      <c r="K1493">
        <f t="shared" si="84"/>
        <v>8139</v>
      </c>
    </row>
    <row r="1494" spans="1:11" x14ac:dyDescent="0.25">
      <c r="A1494">
        <v>8140</v>
      </c>
      <c r="B1494">
        <v>336525.03110000002</v>
      </c>
      <c r="C1494">
        <v>3062346.3215000001</v>
      </c>
      <c r="D1494" t="s">
        <v>270</v>
      </c>
      <c r="E1494" t="str">
        <f>ROUNDUP(B1494,3)&amp;"-"&amp;ROUNDUP(C1494,3)</f>
        <v>336525.032-3062346.322</v>
      </c>
      <c r="F1494" t="str">
        <f>E1494&amp;"-"&amp;D1494</f>
        <v>336525.032-3062346.322-KOT</v>
      </c>
      <c r="G1494">
        <f t="shared" si="83"/>
        <v>8140</v>
      </c>
      <c r="H1494" t="e">
        <f>VLOOKUP(G1494,#REF!,1,0)</f>
        <v>#REF!</v>
      </c>
      <c r="I1494" t="str">
        <f t="shared" si="81"/>
        <v>336525.0311KOT</v>
      </c>
      <c r="J1494" t="str">
        <f t="shared" si="82"/>
        <v>3062346.3215KOT</v>
      </c>
      <c r="K1494">
        <f t="shared" si="84"/>
        <v>8140</v>
      </c>
    </row>
    <row r="1495" spans="1:11" x14ac:dyDescent="0.25">
      <c r="A1495">
        <v>8141</v>
      </c>
      <c r="B1495">
        <v>336525.62089999998</v>
      </c>
      <c r="C1495">
        <v>3062349.5731000002</v>
      </c>
      <c r="D1495" t="s">
        <v>270</v>
      </c>
      <c r="E1495" t="str">
        <f>ROUNDUP(B1495,3)&amp;"-"&amp;ROUNDUP(C1495,3)</f>
        <v>336525.621-3062349.574</v>
      </c>
      <c r="F1495" t="str">
        <f>E1495&amp;"-"&amp;D1495</f>
        <v>336525.621-3062349.574-KOT</v>
      </c>
      <c r="G1495">
        <f t="shared" si="83"/>
        <v>8141</v>
      </c>
      <c r="H1495" t="e">
        <f>VLOOKUP(G1495,#REF!,1,0)</f>
        <v>#REF!</v>
      </c>
      <c r="I1495" t="str">
        <f t="shared" si="81"/>
        <v>336525.6209KOT</v>
      </c>
      <c r="J1495" t="str">
        <f t="shared" si="82"/>
        <v>3062349.5731KOT</v>
      </c>
      <c r="K1495">
        <f t="shared" si="84"/>
        <v>8141</v>
      </c>
    </row>
    <row r="1496" spans="1:11" x14ac:dyDescent="0.25">
      <c r="A1496">
        <v>8142</v>
      </c>
      <c r="B1496">
        <v>336527.94770000002</v>
      </c>
      <c r="C1496">
        <v>3062358.3316000002</v>
      </c>
      <c r="D1496" t="s">
        <v>270</v>
      </c>
      <c r="E1496" t="str">
        <f>ROUNDUP(B1496,3)&amp;"-"&amp;ROUNDUP(C1496,3)</f>
        <v>336527.948-3062358.332</v>
      </c>
      <c r="F1496" t="str">
        <f>E1496&amp;"-"&amp;D1496</f>
        <v>336527.948-3062358.332-KOT</v>
      </c>
      <c r="G1496">
        <f t="shared" si="83"/>
        <v>8142</v>
      </c>
      <c r="H1496" t="e">
        <f>VLOOKUP(G1496,#REF!,1,0)</f>
        <v>#REF!</v>
      </c>
      <c r="I1496" t="str">
        <f t="shared" si="81"/>
        <v>336527.9477KOT</v>
      </c>
      <c r="J1496" t="str">
        <f t="shared" si="82"/>
        <v>3062358.3316KOT</v>
      </c>
      <c r="K1496">
        <f t="shared" si="84"/>
        <v>8142</v>
      </c>
    </row>
    <row r="1497" spans="1:11" x14ac:dyDescent="0.25">
      <c r="A1497">
        <v>8143</v>
      </c>
      <c r="B1497">
        <v>336535.48269999999</v>
      </c>
      <c r="C1497">
        <v>3062386.6951000001</v>
      </c>
      <c r="D1497" t="s">
        <v>270</v>
      </c>
      <c r="E1497" t="str">
        <f>ROUNDUP(B1497,3)&amp;"-"&amp;ROUNDUP(C1497,3)</f>
        <v>336535.483-3062386.696</v>
      </c>
      <c r="F1497" t="str">
        <f>E1497&amp;"-"&amp;D1497</f>
        <v>336535.483-3062386.696-KOT</v>
      </c>
      <c r="G1497">
        <f t="shared" si="83"/>
        <v>8143</v>
      </c>
      <c r="H1497" t="e">
        <f>VLOOKUP(G1497,#REF!,1,0)</f>
        <v>#REF!</v>
      </c>
      <c r="I1497" t="str">
        <f t="shared" si="81"/>
        <v>336535.4827KOT</v>
      </c>
      <c r="J1497" t="str">
        <f t="shared" si="82"/>
        <v>3062386.6951KOT</v>
      </c>
      <c r="K1497">
        <f t="shared" si="84"/>
        <v>8143</v>
      </c>
    </row>
    <row r="1498" spans="1:11" x14ac:dyDescent="0.25">
      <c r="A1498">
        <v>8144</v>
      </c>
      <c r="B1498">
        <v>336540.63260000001</v>
      </c>
      <c r="C1498">
        <v>3062421.5518999998</v>
      </c>
      <c r="D1498" t="s">
        <v>270</v>
      </c>
      <c r="E1498" t="str">
        <f>ROUNDUP(B1498,3)&amp;"-"&amp;ROUNDUP(C1498,3)</f>
        <v>336540.633-3062421.552</v>
      </c>
      <c r="F1498" t="str">
        <f>E1498&amp;"-"&amp;D1498</f>
        <v>336540.633-3062421.552-KOT</v>
      </c>
      <c r="G1498">
        <f t="shared" si="83"/>
        <v>8144</v>
      </c>
      <c r="H1498" t="e">
        <f>VLOOKUP(G1498,#REF!,1,0)</f>
        <v>#REF!</v>
      </c>
      <c r="I1498" t="str">
        <f t="shared" si="81"/>
        <v>336540.6326KOT</v>
      </c>
      <c r="J1498" t="str">
        <f t="shared" si="82"/>
        <v>3062421.5519KOT</v>
      </c>
      <c r="K1498">
        <f t="shared" si="84"/>
        <v>8144</v>
      </c>
    </row>
    <row r="1499" spans="1:11" x14ac:dyDescent="0.25">
      <c r="A1499">
        <v>8145</v>
      </c>
      <c r="B1499">
        <v>336498.57010000001</v>
      </c>
      <c r="C1499">
        <v>3062426.7741</v>
      </c>
      <c r="D1499" t="s">
        <v>270</v>
      </c>
      <c r="E1499" t="str">
        <f>ROUNDUP(B1499,3)&amp;"-"&amp;ROUNDUP(C1499,3)</f>
        <v>336498.571-3062426.775</v>
      </c>
      <c r="F1499" t="str">
        <f>E1499&amp;"-"&amp;D1499</f>
        <v>336498.571-3062426.775-KOT</v>
      </c>
      <c r="G1499">
        <f t="shared" si="83"/>
        <v>8145</v>
      </c>
      <c r="H1499" t="e">
        <f>VLOOKUP(G1499,#REF!,1,0)</f>
        <v>#REF!</v>
      </c>
      <c r="I1499" t="str">
        <f t="shared" si="81"/>
        <v>336498.5701KOT</v>
      </c>
      <c r="J1499" t="str">
        <f t="shared" si="82"/>
        <v>3062426.7741KOT</v>
      </c>
      <c r="K1499">
        <f t="shared" si="84"/>
        <v>8145</v>
      </c>
    </row>
    <row r="1500" spans="1:11" x14ac:dyDescent="0.25">
      <c r="A1500">
        <v>8146</v>
      </c>
      <c r="B1500">
        <v>336455.33750000002</v>
      </c>
      <c r="C1500">
        <v>3062432.0122000002</v>
      </c>
      <c r="D1500" t="s">
        <v>270</v>
      </c>
      <c r="E1500" t="str">
        <f>ROUNDUP(B1500,3)&amp;"-"&amp;ROUNDUP(C1500,3)</f>
        <v>336455.338-3062432.013</v>
      </c>
      <c r="F1500" t="str">
        <f>E1500&amp;"-"&amp;D1500</f>
        <v>336455.338-3062432.013-KOT</v>
      </c>
      <c r="G1500">
        <f t="shared" si="83"/>
        <v>8146</v>
      </c>
      <c r="H1500" t="e">
        <f>VLOOKUP(G1500,#REF!,1,0)</f>
        <v>#REF!</v>
      </c>
      <c r="I1500" t="str">
        <f t="shared" si="81"/>
        <v>336455.3375KOT</v>
      </c>
      <c r="J1500" t="str">
        <f t="shared" si="82"/>
        <v>3062432.0122KOT</v>
      </c>
      <c r="K1500">
        <f t="shared" si="84"/>
        <v>8146</v>
      </c>
    </row>
    <row r="1501" spans="1:11" x14ac:dyDescent="0.25">
      <c r="A1501">
        <v>8147</v>
      </c>
      <c r="B1501">
        <v>336415.4901</v>
      </c>
      <c r="C1501">
        <v>3062427.8912999998</v>
      </c>
      <c r="D1501" t="s">
        <v>270</v>
      </c>
      <c r="E1501" t="str">
        <f>ROUNDUP(B1501,3)&amp;"-"&amp;ROUNDUP(C1501,3)</f>
        <v>336415.491-3062427.892</v>
      </c>
      <c r="F1501" t="str">
        <f>E1501&amp;"-"&amp;D1501</f>
        <v>336415.491-3062427.892-KOT</v>
      </c>
      <c r="G1501">
        <f t="shared" si="83"/>
        <v>8147</v>
      </c>
      <c r="H1501" t="e">
        <f>VLOOKUP(G1501,#REF!,1,0)</f>
        <v>#REF!</v>
      </c>
      <c r="I1501" t="str">
        <f t="shared" si="81"/>
        <v>336415.4901KOT</v>
      </c>
      <c r="J1501" t="str">
        <f t="shared" si="82"/>
        <v>3062427.8913KOT</v>
      </c>
      <c r="K1501">
        <f t="shared" si="84"/>
        <v>8147</v>
      </c>
    </row>
    <row r="1502" spans="1:11" x14ac:dyDescent="0.25">
      <c r="A1502">
        <v>8148</v>
      </c>
      <c r="B1502">
        <v>336356.98300000001</v>
      </c>
      <c r="C1502">
        <v>3062428.6782999998</v>
      </c>
      <c r="D1502" t="s">
        <v>270</v>
      </c>
      <c r="E1502" t="str">
        <f>ROUNDUP(B1502,3)&amp;"-"&amp;ROUNDUP(C1502,3)</f>
        <v>336356.983-3062428.679</v>
      </c>
      <c r="F1502" t="str">
        <f>E1502&amp;"-"&amp;D1502</f>
        <v>336356.983-3062428.679-KOT</v>
      </c>
      <c r="G1502">
        <f t="shared" si="83"/>
        <v>8148</v>
      </c>
      <c r="H1502" t="e">
        <f>VLOOKUP(G1502,#REF!,1,0)</f>
        <v>#REF!</v>
      </c>
      <c r="I1502" t="str">
        <f t="shared" si="81"/>
        <v>336356.983KOT</v>
      </c>
      <c r="J1502" t="str">
        <f t="shared" si="82"/>
        <v>3062428.6783KOT</v>
      </c>
      <c r="K1502">
        <f t="shared" si="84"/>
        <v>8148</v>
      </c>
    </row>
    <row r="1503" spans="1:11" x14ac:dyDescent="0.25">
      <c r="A1503">
        <v>8149</v>
      </c>
      <c r="B1503">
        <v>336331.23989999999</v>
      </c>
      <c r="C1503">
        <v>3062429.0247</v>
      </c>
      <c r="D1503" t="s">
        <v>270</v>
      </c>
      <c r="E1503" t="str">
        <f>ROUNDUP(B1503,3)&amp;"-"&amp;ROUNDUP(C1503,3)</f>
        <v>336331.24-3062429.025</v>
      </c>
      <c r="F1503" t="str">
        <f>E1503&amp;"-"&amp;D1503</f>
        <v>336331.24-3062429.025-KOT</v>
      </c>
      <c r="G1503">
        <f t="shared" si="83"/>
        <v>8149</v>
      </c>
      <c r="H1503" t="e">
        <f>VLOOKUP(G1503,#REF!,1,0)</f>
        <v>#REF!</v>
      </c>
      <c r="I1503" t="str">
        <f t="shared" si="81"/>
        <v>336331.2399KOT</v>
      </c>
      <c r="J1503" t="str">
        <f t="shared" si="82"/>
        <v>3062429.0247KOT</v>
      </c>
      <c r="K1503">
        <f t="shared" si="84"/>
        <v>8149</v>
      </c>
    </row>
    <row r="1504" spans="1:11" x14ac:dyDescent="0.25">
      <c r="A1504">
        <v>8150</v>
      </c>
      <c r="B1504">
        <v>336308.1974</v>
      </c>
      <c r="C1504">
        <v>3062456.1113999998</v>
      </c>
      <c r="D1504" t="s">
        <v>270</v>
      </c>
      <c r="E1504" t="str">
        <f>ROUNDUP(B1504,3)&amp;"-"&amp;ROUNDUP(C1504,3)</f>
        <v>336308.198-3062456.112</v>
      </c>
      <c r="F1504" t="str">
        <f>E1504&amp;"-"&amp;D1504</f>
        <v>336308.198-3062456.112-KOT</v>
      </c>
      <c r="G1504">
        <f t="shared" si="83"/>
        <v>8150</v>
      </c>
      <c r="H1504" t="e">
        <f>VLOOKUP(G1504,#REF!,1,0)</f>
        <v>#REF!</v>
      </c>
      <c r="I1504" t="str">
        <f t="shared" si="81"/>
        <v>336308.1974KOT</v>
      </c>
      <c r="J1504" t="str">
        <f t="shared" si="82"/>
        <v>3062456.1114KOT</v>
      </c>
      <c r="K1504">
        <f t="shared" si="84"/>
        <v>8150</v>
      </c>
    </row>
    <row r="1505" spans="1:11" x14ac:dyDescent="0.25">
      <c r="A1505">
        <v>8151</v>
      </c>
      <c r="B1505">
        <v>336277.69540000003</v>
      </c>
      <c r="C1505">
        <v>3062450.7009999999</v>
      </c>
      <c r="D1505" t="s">
        <v>270</v>
      </c>
      <c r="E1505" t="str">
        <f>ROUNDUP(B1505,3)&amp;"-"&amp;ROUNDUP(C1505,3)</f>
        <v>336277.696-3062450.701</v>
      </c>
      <c r="F1505" t="str">
        <f>E1505&amp;"-"&amp;D1505</f>
        <v>336277.696-3062450.701-KOT</v>
      </c>
      <c r="G1505">
        <f t="shared" si="83"/>
        <v>8151</v>
      </c>
      <c r="H1505" t="e">
        <f>VLOOKUP(G1505,#REF!,1,0)</f>
        <v>#REF!</v>
      </c>
      <c r="I1505" t="str">
        <f t="shared" si="81"/>
        <v>336277.6954KOT</v>
      </c>
      <c r="J1505" t="str">
        <f t="shared" si="82"/>
        <v>3062450.701KOT</v>
      </c>
      <c r="K1505">
        <f t="shared" si="84"/>
        <v>8151</v>
      </c>
    </row>
    <row r="1506" spans="1:11" x14ac:dyDescent="0.25">
      <c r="A1506">
        <v>8152</v>
      </c>
      <c r="B1506">
        <v>336250.59419999999</v>
      </c>
      <c r="C1506">
        <v>3062437.0954999998</v>
      </c>
      <c r="D1506" t="s">
        <v>270</v>
      </c>
      <c r="E1506" t="str">
        <f>ROUNDUP(B1506,3)&amp;"-"&amp;ROUNDUP(C1506,3)</f>
        <v>336250.595-3062437.096</v>
      </c>
      <c r="F1506" t="str">
        <f>E1506&amp;"-"&amp;D1506</f>
        <v>336250.595-3062437.096-KOT</v>
      </c>
      <c r="G1506">
        <f t="shared" si="83"/>
        <v>8152</v>
      </c>
      <c r="H1506" t="e">
        <f>VLOOKUP(G1506,#REF!,1,0)</f>
        <v>#REF!</v>
      </c>
      <c r="I1506" t="str">
        <f t="shared" si="81"/>
        <v>336250.5942KOT</v>
      </c>
      <c r="J1506" t="str">
        <f t="shared" si="82"/>
        <v>3062437.0955KOT</v>
      </c>
      <c r="K1506">
        <f t="shared" si="84"/>
        <v>8152</v>
      </c>
    </row>
    <row r="1507" spans="1:11" x14ac:dyDescent="0.25">
      <c r="A1507">
        <v>8153</v>
      </c>
      <c r="B1507">
        <v>336251.16360000003</v>
      </c>
      <c r="C1507">
        <v>3062435.9235999999</v>
      </c>
      <c r="D1507" t="s">
        <v>270</v>
      </c>
      <c r="E1507" t="str">
        <f>ROUNDUP(B1507,3)&amp;"-"&amp;ROUNDUP(C1507,3)</f>
        <v>336251.164-3062435.924</v>
      </c>
      <c r="F1507" t="str">
        <f>E1507&amp;"-"&amp;D1507</f>
        <v>336251.164-3062435.924-KOT</v>
      </c>
      <c r="G1507">
        <f t="shared" si="83"/>
        <v>8153</v>
      </c>
      <c r="H1507" t="e">
        <f>VLOOKUP(G1507,#REF!,1,0)</f>
        <v>#REF!</v>
      </c>
      <c r="I1507" t="str">
        <f t="shared" si="81"/>
        <v>336251.1636KOT</v>
      </c>
      <c r="J1507" t="str">
        <f t="shared" si="82"/>
        <v>3062435.9236KOT</v>
      </c>
      <c r="K1507">
        <f t="shared" si="84"/>
        <v>8153</v>
      </c>
    </row>
    <row r="1508" spans="1:11" x14ac:dyDescent="0.25">
      <c r="A1508">
        <v>8154</v>
      </c>
      <c r="B1508">
        <v>337022.87809999997</v>
      </c>
      <c r="C1508">
        <v>3062600.7681</v>
      </c>
      <c r="D1508" t="s">
        <v>270</v>
      </c>
      <c r="E1508" t="str">
        <f>ROUNDUP(B1508,3)&amp;"-"&amp;ROUNDUP(C1508,3)</f>
        <v>337022.879-3062600.769</v>
      </c>
      <c r="F1508" t="str">
        <f>E1508&amp;"-"&amp;D1508</f>
        <v>337022.879-3062600.769-KOT</v>
      </c>
      <c r="G1508">
        <f t="shared" si="83"/>
        <v>8154</v>
      </c>
      <c r="H1508" t="e">
        <f>VLOOKUP(G1508,#REF!,1,0)</f>
        <v>#REF!</v>
      </c>
      <c r="I1508" t="str">
        <f t="shared" si="81"/>
        <v>337022.8781KOT</v>
      </c>
      <c r="J1508" t="str">
        <f t="shared" si="82"/>
        <v>3062600.7681KOT</v>
      </c>
      <c r="K1508">
        <f t="shared" si="84"/>
        <v>8154</v>
      </c>
    </row>
    <row r="1509" spans="1:11" x14ac:dyDescent="0.25">
      <c r="A1509">
        <v>8155</v>
      </c>
      <c r="B1509">
        <v>336986.1519</v>
      </c>
      <c r="C1509">
        <v>3062611.1559000001</v>
      </c>
      <c r="D1509" t="s">
        <v>270</v>
      </c>
      <c r="E1509" t="str">
        <f>ROUNDUP(B1509,3)&amp;"-"&amp;ROUNDUP(C1509,3)</f>
        <v>336986.152-3062611.156</v>
      </c>
      <c r="F1509" t="str">
        <f>E1509&amp;"-"&amp;D1509</f>
        <v>336986.152-3062611.156-KOT</v>
      </c>
      <c r="G1509">
        <f t="shared" si="83"/>
        <v>8155</v>
      </c>
      <c r="H1509" t="e">
        <f>VLOOKUP(G1509,#REF!,1,0)</f>
        <v>#REF!</v>
      </c>
      <c r="I1509" t="str">
        <f t="shared" si="81"/>
        <v>336986.1519KOT</v>
      </c>
      <c r="J1509" t="str">
        <f t="shared" si="82"/>
        <v>3062611.1559KOT</v>
      </c>
      <c r="K1509">
        <f t="shared" si="84"/>
        <v>8155</v>
      </c>
    </row>
    <row r="1510" spans="1:11" x14ac:dyDescent="0.25">
      <c r="A1510">
        <v>8156</v>
      </c>
      <c r="B1510">
        <v>336966.8995</v>
      </c>
      <c r="C1510">
        <v>3062615.4885999998</v>
      </c>
      <c r="D1510" t="s">
        <v>270</v>
      </c>
      <c r="E1510" t="str">
        <f>ROUNDUP(B1510,3)&amp;"-"&amp;ROUNDUP(C1510,3)</f>
        <v>336966.9-3062615.489</v>
      </c>
      <c r="F1510" t="str">
        <f>E1510&amp;"-"&amp;D1510</f>
        <v>336966.9-3062615.489-KOT</v>
      </c>
      <c r="G1510">
        <f t="shared" si="83"/>
        <v>8156</v>
      </c>
      <c r="H1510" t="e">
        <f>VLOOKUP(G1510,#REF!,1,0)</f>
        <v>#REF!</v>
      </c>
      <c r="I1510" t="str">
        <f t="shared" si="81"/>
        <v>336966.8995KOT</v>
      </c>
      <c r="J1510" t="str">
        <f t="shared" si="82"/>
        <v>3062615.4886KOT</v>
      </c>
      <c r="K1510">
        <f t="shared" si="84"/>
        <v>8156</v>
      </c>
    </row>
    <row r="1511" spans="1:11" x14ac:dyDescent="0.25">
      <c r="A1511">
        <v>8157</v>
      </c>
      <c r="B1511">
        <v>336954.114</v>
      </c>
      <c r="C1511">
        <v>3062622.0630000001</v>
      </c>
      <c r="D1511" t="s">
        <v>270</v>
      </c>
      <c r="E1511" t="str">
        <f>ROUNDUP(B1511,3)&amp;"-"&amp;ROUNDUP(C1511,3)</f>
        <v>336954.114-3062622.063</v>
      </c>
      <c r="F1511" t="str">
        <f>E1511&amp;"-"&amp;D1511</f>
        <v>336954.114-3062622.063-KOT</v>
      </c>
      <c r="G1511">
        <f t="shared" si="83"/>
        <v>8157</v>
      </c>
      <c r="H1511" t="e">
        <f>VLOOKUP(G1511,#REF!,1,0)</f>
        <v>#REF!</v>
      </c>
      <c r="I1511" t="str">
        <f t="shared" si="81"/>
        <v>336954.114KOT</v>
      </c>
      <c r="J1511" t="str">
        <f t="shared" si="82"/>
        <v>3062622.063KOT</v>
      </c>
      <c r="K1511">
        <f t="shared" si="84"/>
        <v>8157</v>
      </c>
    </row>
    <row r="1512" spans="1:11" x14ac:dyDescent="0.25">
      <c r="A1512">
        <v>8158</v>
      </c>
      <c r="B1512">
        <v>336944.2929</v>
      </c>
      <c r="C1512">
        <v>3062631.5081000002</v>
      </c>
      <c r="D1512" t="s">
        <v>270</v>
      </c>
      <c r="E1512" t="str">
        <f>ROUNDUP(B1512,3)&amp;"-"&amp;ROUNDUP(C1512,3)</f>
        <v>336944.293-3062631.509</v>
      </c>
      <c r="F1512" t="str">
        <f>E1512&amp;"-"&amp;D1512</f>
        <v>336944.293-3062631.509-KOT</v>
      </c>
      <c r="G1512">
        <f t="shared" si="83"/>
        <v>8158</v>
      </c>
      <c r="H1512" t="e">
        <f>VLOOKUP(G1512,#REF!,1,0)</f>
        <v>#REF!</v>
      </c>
      <c r="I1512" t="str">
        <f t="shared" ref="I1512:I1575" si="85">B1512&amp;D1512</f>
        <v>336944.2929KOT</v>
      </c>
      <c r="J1512" t="str">
        <f t="shared" ref="J1512:J1575" si="86">C1512&amp;D1512</f>
        <v>3062631.5081KOT</v>
      </c>
      <c r="K1512">
        <f t="shared" si="84"/>
        <v>8158</v>
      </c>
    </row>
    <row r="1513" spans="1:11" x14ac:dyDescent="0.25">
      <c r="A1513">
        <v>8159</v>
      </c>
      <c r="B1513">
        <v>336927.49</v>
      </c>
      <c r="C1513">
        <v>3062643.9572000001</v>
      </c>
      <c r="D1513" t="s">
        <v>270</v>
      </c>
      <c r="E1513" t="str">
        <f>ROUNDUP(B1513,3)&amp;"-"&amp;ROUNDUP(C1513,3)</f>
        <v>336927.49-3062643.958</v>
      </c>
      <c r="F1513" t="str">
        <f>E1513&amp;"-"&amp;D1513</f>
        <v>336927.49-3062643.958-KOT</v>
      </c>
      <c r="G1513">
        <f t="shared" si="83"/>
        <v>8159</v>
      </c>
      <c r="H1513" t="e">
        <f>VLOOKUP(G1513,#REF!,1,0)</f>
        <v>#REF!</v>
      </c>
      <c r="I1513" t="str">
        <f t="shared" si="85"/>
        <v>336927.49KOT</v>
      </c>
      <c r="J1513" t="str">
        <f t="shared" si="86"/>
        <v>3062643.9572KOT</v>
      </c>
      <c r="K1513">
        <f t="shared" si="84"/>
        <v>8159</v>
      </c>
    </row>
    <row r="1514" spans="1:11" x14ac:dyDescent="0.25">
      <c r="A1514">
        <v>8160</v>
      </c>
      <c r="B1514">
        <v>336911.73239999998</v>
      </c>
      <c r="C1514">
        <v>3062647.0789999999</v>
      </c>
      <c r="D1514" t="s">
        <v>270</v>
      </c>
      <c r="E1514" t="str">
        <f>ROUNDUP(B1514,3)&amp;"-"&amp;ROUNDUP(C1514,3)</f>
        <v>336911.733-3062647.079</v>
      </c>
      <c r="F1514" t="str">
        <f>E1514&amp;"-"&amp;D1514</f>
        <v>336911.733-3062647.079-KOT</v>
      </c>
      <c r="G1514">
        <f t="shared" si="83"/>
        <v>8160</v>
      </c>
      <c r="H1514" t="e">
        <f>VLOOKUP(G1514,#REF!,1,0)</f>
        <v>#REF!</v>
      </c>
      <c r="I1514" t="str">
        <f t="shared" si="85"/>
        <v>336911.7324KOT</v>
      </c>
      <c r="J1514" t="str">
        <f t="shared" si="86"/>
        <v>3062647.079KOT</v>
      </c>
      <c r="K1514">
        <f t="shared" si="84"/>
        <v>8160</v>
      </c>
    </row>
    <row r="1515" spans="1:11" x14ac:dyDescent="0.25">
      <c r="A1515">
        <v>8161</v>
      </c>
      <c r="B1515">
        <v>337217.9203</v>
      </c>
      <c r="C1515">
        <v>3062723.3275000001</v>
      </c>
      <c r="D1515" t="s">
        <v>270</v>
      </c>
      <c r="E1515" t="str">
        <f>ROUNDUP(B1515,3)&amp;"-"&amp;ROUNDUP(C1515,3)</f>
        <v>337217.921-3062723.328</v>
      </c>
      <c r="F1515" t="str">
        <f>E1515&amp;"-"&amp;D1515</f>
        <v>337217.921-3062723.328-KOT</v>
      </c>
      <c r="G1515">
        <f t="shared" si="83"/>
        <v>8161</v>
      </c>
      <c r="H1515" t="e">
        <f>VLOOKUP(G1515,#REF!,1,0)</f>
        <v>#REF!</v>
      </c>
      <c r="I1515" t="str">
        <f t="shared" si="85"/>
        <v>337217.9203KOT</v>
      </c>
      <c r="J1515" t="str">
        <f t="shared" si="86"/>
        <v>3062723.3275KOT</v>
      </c>
      <c r="K1515">
        <f t="shared" si="84"/>
        <v>8161</v>
      </c>
    </row>
    <row r="1516" spans="1:11" x14ac:dyDescent="0.25">
      <c r="A1516">
        <v>8162</v>
      </c>
      <c r="B1516">
        <v>337200.44500000001</v>
      </c>
      <c r="C1516">
        <v>3062726.4811999998</v>
      </c>
      <c r="D1516" t="s">
        <v>270</v>
      </c>
      <c r="E1516" t="str">
        <f>ROUNDUP(B1516,3)&amp;"-"&amp;ROUNDUP(C1516,3)</f>
        <v>337200.445-3062726.482</v>
      </c>
      <c r="F1516" t="str">
        <f>E1516&amp;"-"&amp;D1516</f>
        <v>337200.445-3062726.482-KOT</v>
      </c>
      <c r="G1516">
        <f t="shared" si="83"/>
        <v>8162</v>
      </c>
      <c r="H1516" t="e">
        <f>VLOOKUP(G1516,#REF!,1,0)</f>
        <v>#REF!</v>
      </c>
      <c r="I1516" t="str">
        <f t="shared" si="85"/>
        <v>337200.445KOT</v>
      </c>
      <c r="J1516" t="str">
        <f t="shared" si="86"/>
        <v>3062726.4812KOT</v>
      </c>
      <c r="K1516">
        <f t="shared" si="84"/>
        <v>8162</v>
      </c>
    </row>
    <row r="1517" spans="1:11" x14ac:dyDescent="0.25">
      <c r="A1517">
        <v>8163</v>
      </c>
      <c r="B1517">
        <v>337190.18780000001</v>
      </c>
      <c r="C1517">
        <v>3062728.3322999999</v>
      </c>
      <c r="D1517" t="s">
        <v>270</v>
      </c>
      <c r="E1517" t="str">
        <f>ROUNDUP(B1517,3)&amp;"-"&amp;ROUNDUP(C1517,3)</f>
        <v>337190.188-3062728.333</v>
      </c>
      <c r="F1517" t="str">
        <f>E1517&amp;"-"&amp;D1517</f>
        <v>337190.188-3062728.333-KOT</v>
      </c>
      <c r="G1517">
        <f t="shared" si="83"/>
        <v>8163</v>
      </c>
      <c r="H1517" t="e">
        <f>VLOOKUP(G1517,#REF!,1,0)</f>
        <v>#REF!</v>
      </c>
      <c r="I1517" t="str">
        <f t="shared" si="85"/>
        <v>337190.1878KOT</v>
      </c>
      <c r="J1517" t="str">
        <f t="shared" si="86"/>
        <v>3062728.3323KOT</v>
      </c>
      <c r="K1517">
        <f t="shared" si="84"/>
        <v>8163</v>
      </c>
    </row>
    <row r="1518" spans="1:11" x14ac:dyDescent="0.25">
      <c r="A1518">
        <v>8164</v>
      </c>
      <c r="B1518">
        <v>337178.63799999998</v>
      </c>
      <c r="C1518">
        <v>3062731.4474999998</v>
      </c>
      <c r="D1518" t="s">
        <v>270</v>
      </c>
      <c r="E1518" t="str">
        <f>ROUNDUP(B1518,3)&amp;"-"&amp;ROUNDUP(C1518,3)</f>
        <v>337178.638-3062731.448</v>
      </c>
      <c r="F1518" t="str">
        <f>E1518&amp;"-"&amp;D1518</f>
        <v>337178.638-3062731.448-KOT</v>
      </c>
      <c r="G1518">
        <f t="shared" si="83"/>
        <v>8164</v>
      </c>
      <c r="H1518" t="e">
        <f>VLOOKUP(G1518,#REF!,1,0)</f>
        <v>#REF!</v>
      </c>
      <c r="I1518" t="str">
        <f t="shared" si="85"/>
        <v>337178.638KOT</v>
      </c>
      <c r="J1518" t="str">
        <f t="shared" si="86"/>
        <v>3062731.4475KOT</v>
      </c>
      <c r="K1518">
        <f t="shared" si="84"/>
        <v>8164</v>
      </c>
    </row>
    <row r="1519" spans="1:11" x14ac:dyDescent="0.25">
      <c r="A1519">
        <v>8165</v>
      </c>
      <c r="B1519">
        <v>337147.04190000001</v>
      </c>
      <c r="C1519">
        <v>3062739.9696</v>
      </c>
      <c r="D1519" t="s">
        <v>270</v>
      </c>
      <c r="E1519" t="str">
        <f>ROUNDUP(B1519,3)&amp;"-"&amp;ROUNDUP(C1519,3)</f>
        <v>337147.042-3062739.97</v>
      </c>
      <c r="F1519" t="str">
        <f>E1519&amp;"-"&amp;D1519</f>
        <v>337147.042-3062739.97-KOT</v>
      </c>
      <c r="G1519">
        <f t="shared" si="83"/>
        <v>8165</v>
      </c>
      <c r="H1519" t="e">
        <f>VLOOKUP(G1519,#REF!,1,0)</f>
        <v>#REF!</v>
      </c>
      <c r="I1519" t="str">
        <f t="shared" si="85"/>
        <v>337147.0419KOT</v>
      </c>
      <c r="J1519" t="str">
        <f t="shared" si="86"/>
        <v>3062739.9696KOT</v>
      </c>
      <c r="K1519">
        <f t="shared" si="84"/>
        <v>8165</v>
      </c>
    </row>
    <row r="1520" spans="1:11" x14ac:dyDescent="0.25">
      <c r="A1520">
        <v>8166</v>
      </c>
      <c r="B1520">
        <v>337102.64789999998</v>
      </c>
      <c r="C1520">
        <v>3062745.8029</v>
      </c>
      <c r="D1520" t="s">
        <v>270</v>
      </c>
      <c r="E1520" t="str">
        <f>ROUNDUP(B1520,3)&amp;"-"&amp;ROUNDUP(C1520,3)</f>
        <v>337102.648-3062745.803</v>
      </c>
      <c r="F1520" t="str">
        <f>E1520&amp;"-"&amp;D1520</f>
        <v>337102.648-3062745.803-KOT</v>
      </c>
      <c r="G1520">
        <f t="shared" si="83"/>
        <v>8166</v>
      </c>
      <c r="H1520" t="e">
        <f>VLOOKUP(G1520,#REF!,1,0)</f>
        <v>#REF!</v>
      </c>
      <c r="I1520" t="str">
        <f t="shared" si="85"/>
        <v>337102.6479KOT</v>
      </c>
      <c r="J1520" t="str">
        <f t="shared" si="86"/>
        <v>3062745.8029KOT</v>
      </c>
      <c r="K1520">
        <f t="shared" si="84"/>
        <v>8166</v>
      </c>
    </row>
    <row r="1521" spans="1:11" x14ac:dyDescent="0.25">
      <c r="A1521">
        <v>8167</v>
      </c>
      <c r="B1521">
        <v>337073.99589999998</v>
      </c>
      <c r="C1521">
        <v>3062747.3509</v>
      </c>
      <c r="D1521" t="s">
        <v>270</v>
      </c>
      <c r="E1521" t="str">
        <f>ROUNDUP(B1521,3)&amp;"-"&amp;ROUNDUP(C1521,3)</f>
        <v>337073.996-3062747.351</v>
      </c>
      <c r="F1521" t="str">
        <f>E1521&amp;"-"&amp;D1521</f>
        <v>337073.996-3062747.351-KOT</v>
      </c>
      <c r="G1521">
        <f t="shared" si="83"/>
        <v>8167</v>
      </c>
      <c r="H1521" t="e">
        <f>VLOOKUP(G1521,#REF!,1,0)</f>
        <v>#REF!</v>
      </c>
      <c r="I1521" t="str">
        <f t="shared" si="85"/>
        <v>337073.9959KOT</v>
      </c>
      <c r="J1521" t="str">
        <f t="shared" si="86"/>
        <v>3062747.3509KOT</v>
      </c>
      <c r="K1521">
        <f t="shared" si="84"/>
        <v>8167</v>
      </c>
    </row>
    <row r="1522" spans="1:11" x14ac:dyDescent="0.25">
      <c r="A1522">
        <v>8168</v>
      </c>
      <c r="B1522">
        <v>337068.76160000003</v>
      </c>
      <c r="C1522">
        <v>3062749.7494000001</v>
      </c>
      <c r="D1522" t="s">
        <v>270</v>
      </c>
      <c r="E1522" t="str">
        <f>ROUNDUP(B1522,3)&amp;"-"&amp;ROUNDUP(C1522,3)</f>
        <v>337068.762-3062749.75</v>
      </c>
      <c r="F1522" t="str">
        <f>E1522&amp;"-"&amp;D1522</f>
        <v>337068.762-3062749.75-KOT</v>
      </c>
      <c r="G1522">
        <f t="shared" si="83"/>
        <v>8168</v>
      </c>
      <c r="H1522" t="e">
        <f>VLOOKUP(G1522,#REF!,1,0)</f>
        <v>#REF!</v>
      </c>
      <c r="I1522" t="str">
        <f t="shared" si="85"/>
        <v>337068.7616KOT</v>
      </c>
      <c r="J1522" t="str">
        <f t="shared" si="86"/>
        <v>3062749.7494KOT</v>
      </c>
      <c r="K1522">
        <f t="shared" si="84"/>
        <v>8168</v>
      </c>
    </row>
    <row r="1523" spans="1:11" x14ac:dyDescent="0.25">
      <c r="A1523">
        <v>8169</v>
      </c>
      <c r="B1523">
        <v>337059.38510000001</v>
      </c>
      <c r="C1523">
        <v>3062748.7108</v>
      </c>
      <c r="D1523" t="s">
        <v>270</v>
      </c>
      <c r="E1523" t="str">
        <f>ROUNDUP(B1523,3)&amp;"-"&amp;ROUNDUP(C1523,3)</f>
        <v>337059.386-3062748.711</v>
      </c>
      <c r="F1523" t="str">
        <f>E1523&amp;"-"&amp;D1523</f>
        <v>337059.386-3062748.711-KOT</v>
      </c>
      <c r="G1523">
        <f t="shared" si="83"/>
        <v>8169</v>
      </c>
      <c r="H1523" t="e">
        <f>VLOOKUP(G1523,#REF!,1,0)</f>
        <v>#REF!</v>
      </c>
      <c r="I1523" t="str">
        <f t="shared" si="85"/>
        <v>337059.3851KOT</v>
      </c>
      <c r="J1523" t="str">
        <f t="shared" si="86"/>
        <v>3062748.7108KOT</v>
      </c>
      <c r="K1523">
        <f t="shared" si="84"/>
        <v>8169</v>
      </c>
    </row>
    <row r="1524" spans="1:11" x14ac:dyDescent="0.25">
      <c r="A1524">
        <v>8170</v>
      </c>
      <c r="B1524">
        <v>337049.88390000002</v>
      </c>
      <c r="C1524">
        <v>3062738.3607000001</v>
      </c>
      <c r="D1524" t="s">
        <v>270</v>
      </c>
      <c r="E1524" t="str">
        <f>ROUNDUP(B1524,3)&amp;"-"&amp;ROUNDUP(C1524,3)</f>
        <v>337049.884-3062738.361</v>
      </c>
      <c r="F1524" t="str">
        <f>E1524&amp;"-"&amp;D1524</f>
        <v>337049.884-3062738.361-KOT</v>
      </c>
      <c r="G1524">
        <f t="shared" si="83"/>
        <v>8170</v>
      </c>
      <c r="H1524" t="e">
        <f>VLOOKUP(G1524,#REF!,1,0)</f>
        <v>#REF!</v>
      </c>
      <c r="I1524" t="str">
        <f t="shared" si="85"/>
        <v>337049.8839KOT</v>
      </c>
      <c r="J1524" t="str">
        <f t="shared" si="86"/>
        <v>3062738.3607KOT</v>
      </c>
      <c r="K1524">
        <f t="shared" si="84"/>
        <v>8170</v>
      </c>
    </row>
    <row r="1525" spans="1:11" x14ac:dyDescent="0.25">
      <c r="A1525">
        <v>8171</v>
      </c>
      <c r="B1525">
        <v>337043.4093</v>
      </c>
      <c r="C1525">
        <v>3062735.537</v>
      </c>
      <c r="D1525" t="s">
        <v>270</v>
      </c>
      <c r="E1525" t="str">
        <f>ROUNDUP(B1525,3)&amp;"-"&amp;ROUNDUP(C1525,3)</f>
        <v>337043.41-3062735.537</v>
      </c>
      <c r="F1525" t="str">
        <f>E1525&amp;"-"&amp;D1525</f>
        <v>337043.41-3062735.537-KOT</v>
      </c>
      <c r="G1525">
        <f t="shared" si="83"/>
        <v>8171</v>
      </c>
      <c r="H1525" t="e">
        <f>VLOOKUP(G1525,#REF!,1,0)</f>
        <v>#REF!</v>
      </c>
      <c r="I1525" t="str">
        <f t="shared" si="85"/>
        <v>337043.4093KOT</v>
      </c>
      <c r="J1525" t="str">
        <f t="shared" si="86"/>
        <v>3062735.537KOT</v>
      </c>
      <c r="K1525">
        <f t="shared" si="84"/>
        <v>8171</v>
      </c>
    </row>
    <row r="1526" spans="1:11" x14ac:dyDescent="0.25">
      <c r="A1526">
        <v>8172</v>
      </c>
      <c r="B1526">
        <v>337021.2709</v>
      </c>
      <c r="C1526">
        <v>3062742.8187000002</v>
      </c>
      <c r="D1526" t="s">
        <v>270</v>
      </c>
      <c r="E1526" t="str">
        <f>ROUNDUP(B1526,3)&amp;"-"&amp;ROUNDUP(C1526,3)</f>
        <v>337021.271-3062742.819</v>
      </c>
      <c r="F1526" t="str">
        <f>E1526&amp;"-"&amp;D1526</f>
        <v>337021.271-3062742.819-KOT</v>
      </c>
      <c r="G1526">
        <f t="shared" si="83"/>
        <v>8172</v>
      </c>
      <c r="H1526" t="e">
        <f>VLOOKUP(G1526,#REF!,1,0)</f>
        <v>#REF!</v>
      </c>
      <c r="I1526" t="str">
        <f t="shared" si="85"/>
        <v>337021.2709KOT</v>
      </c>
      <c r="J1526" t="str">
        <f t="shared" si="86"/>
        <v>3062742.8187KOT</v>
      </c>
      <c r="K1526">
        <f t="shared" si="84"/>
        <v>8172</v>
      </c>
    </row>
    <row r="1527" spans="1:11" x14ac:dyDescent="0.25">
      <c r="A1527">
        <v>8173</v>
      </c>
      <c r="B1527">
        <v>336976.98619999998</v>
      </c>
      <c r="C1527">
        <v>3062756.8001999999</v>
      </c>
      <c r="D1527" t="s">
        <v>270</v>
      </c>
      <c r="E1527" t="str">
        <f>ROUNDUP(B1527,3)&amp;"-"&amp;ROUNDUP(C1527,3)</f>
        <v>336976.987-3062756.801</v>
      </c>
      <c r="F1527" t="str">
        <f>E1527&amp;"-"&amp;D1527</f>
        <v>336976.987-3062756.801-KOT</v>
      </c>
      <c r="G1527">
        <f t="shared" si="83"/>
        <v>8173</v>
      </c>
      <c r="H1527" t="e">
        <f>VLOOKUP(G1527,#REF!,1,0)</f>
        <v>#REF!</v>
      </c>
      <c r="I1527" t="str">
        <f t="shared" si="85"/>
        <v>336976.9862KOT</v>
      </c>
      <c r="J1527" t="str">
        <f t="shared" si="86"/>
        <v>3062756.8002KOT</v>
      </c>
      <c r="K1527">
        <f t="shared" si="84"/>
        <v>8173</v>
      </c>
    </row>
    <row r="1528" spans="1:11" x14ac:dyDescent="0.25">
      <c r="A1528">
        <v>8174</v>
      </c>
      <c r="B1528">
        <v>336958.83390000003</v>
      </c>
      <c r="C1528">
        <v>3062755.8794</v>
      </c>
      <c r="D1528" t="s">
        <v>270</v>
      </c>
      <c r="E1528" t="str">
        <f>ROUNDUP(B1528,3)&amp;"-"&amp;ROUNDUP(C1528,3)</f>
        <v>336958.834-3062755.88</v>
      </c>
      <c r="F1528" t="str">
        <f>E1528&amp;"-"&amp;D1528</f>
        <v>336958.834-3062755.88-KOT</v>
      </c>
      <c r="G1528">
        <f t="shared" si="83"/>
        <v>8174</v>
      </c>
      <c r="H1528" t="e">
        <f>VLOOKUP(G1528,#REF!,1,0)</f>
        <v>#REF!</v>
      </c>
      <c r="I1528" t="str">
        <f t="shared" si="85"/>
        <v>336958.8339KOT</v>
      </c>
      <c r="J1528" t="str">
        <f t="shared" si="86"/>
        <v>3062755.8794KOT</v>
      </c>
      <c r="K1528">
        <f t="shared" si="84"/>
        <v>8174</v>
      </c>
    </row>
    <row r="1529" spans="1:11" x14ac:dyDescent="0.25">
      <c r="A1529">
        <v>8175</v>
      </c>
      <c r="B1529">
        <v>336924.89299999998</v>
      </c>
      <c r="C1529">
        <v>3062755.7524000001</v>
      </c>
      <c r="D1529" t="s">
        <v>270</v>
      </c>
      <c r="E1529" t="str">
        <f>ROUNDUP(B1529,3)&amp;"-"&amp;ROUNDUP(C1529,3)</f>
        <v>336924.893-3062755.753</v>
      </c>
      <c r="F1529" t="str">
        <f>E1529&amp;"-"&amp;D1529</f>
        <v>336924.893-3062755.753-KOT</v>
      </c>
      <c r="G1529">
        <f t="shared" si="83"/>
        <v>8175</v>
      </c>
      <c r="H1529" t="e">
        <f>VLOOKUP(G1529,#REF!,1,0)</f>
        <v>#REF!</v>
      </c>
      <c r="I1529" t="str">
        <f t="shared" si="85"/>
        <v>336924.893KOT</v>
      </c>
      <c r="J1529" t="str">
        <f t="shared" si="86"/>
        <v>3062755.7524KOT</v>
      </c>
      <c r="K1529">
        <f t="shared" si="84"/>
        <v>8175</v>
      </c>
    </row>
    <row r="1530" spans="1:11" x14ac:dyDescent="0.25">
      <c r="A1530">
        <v>8176</v>
      </c>
      <c r="B1530">
        <v>336910.19640000002</v>
      </c>
      <c r="C1530">
        <v>3062750.7107000002</v>
      </c>
      <c r="D1530" t="s">
        <v>270</v>
      </c>
      <c r="E1530" t="str">
        <f>ROUNDUP(B1530,3)&amp;"-"&amp;ROUNDUP(C1530,3)</f>
        <v>336910.197-3062750.711</v>
      </c>
      <c r="F1530" t="str">
        <f>E1530&amp;"-"&amp;D1530</f>
        <v>336910.197-3062750.711-KOT</v>
      </c>
      <c r="G1530">
        <f t="shared" si="83"/>
        <v>8176</v>
      </c>
      <c r="H1530" t="e">
        <f>VLOOKUP(G1530,#REF!,1,0)</f>
        <v>#REF!</v>
      </c>
      <c r="I1530" t="str">
        <f t="shared" si="85"/>
        <v>336910.1964KOT</v>
      </c>
      <c r="J1530" t="str">
        <f t="shared" si="86"/>
        <v>3062750.7107KOT</v>
      </c>
      <c r="K1530">
        <f t="shared" si="84"/>
        <v>8176</v>
      </c>
    </row>
    <row r="1531" spans="1:11" x14ac:dyDescent="0.25">
      <c r="A1531">
        <v>8177</v>
      </c>
      <c r="B1531">
        <v>336903.0821</v>
      </c>
      <c r="C1531">
        <v>3062743.8210999998</v>
      </c>
      <c r="D1531" t="s">
        <v>270</v>
      </c>
      <c r="E1531" t="str">
        <f>ROUNDUP(B1531,3)&amp;"-"&amp;ROUNDUP(C1531,3)</f>
        <v>336903.083-3062743.822</v>
      </c>
      <c r="F1531" t="str">
        <f>E1531&amp;"-"&amp;D1531</f>
        <v>336903.083-3062743.822-KOT</v>
      </c>
      <c r="G1531">
        <f t="shared" si="83"/>
        <v>8177</v>
      </c>
      <c r="H1531" t="e">
        <f>VLOOKUP(G1531,#REF!,1,0)</f>
        <v>#REF!</v>
      </c>
      <c r="I1531" t="str">
        <f t="shared" si="85"/>
        <v>336903.0821KOT</v>
      </c>
      <c r="J1531" t="str">
        <f t="shared" si="86"/>
        <v>3062743.8211KOT</v>
      </c>
      <c r="K1531">
        <f t="shared" si="84"/>
        <v>8177</v>
      </c>
    </row>
    <row r="1532" spans="1:11" x14ac:dyDescent="0.25">
      <c r="A1532">
        <v>8178</v>
      </c>
      <c r="B1532">
        <v>336879.65649999998</v>
      </c>
      <c r="C1532">
        <v>3062742.3890999998</v>
      </c>
      <c r="D1532" t="s">
        <v>270</v>
      </c>
      <c r="E1532" t="str">
        <f>ROUNDUP(B1532,3)&amp;"-"&amp;ROUNDUP(C1532,3)</f>
        <v>336879.657-3062742.39</v>
      </c>
      <c r="F1532" t="str">
        <f>E1532&amp;"-"&amp;D1532</f>
        <v>336879.657-3062742.39-KOT</v>
      </c>
      <c r="G1532">
        <f t="shared" si="83"/>
        <v>8178</v>
      </c>
      <c r="H1532" t="e">
        <f>VLOOKUP(G1532,#REF!,1,0)</f>
        <v>#REF!</v>
      </c>
      <c r="I1532" t="str">
        <f t="shared" si="85"/>
        <v>336879.6565KOT</v>
      </c>
      <c r="J1532" t="str">
        <f t="shared" si="86"/>
        <v>3062742.3891KOT</v>
      </c>
      <c r="K1532">
        <f t="shared" si="84"/>
        <v>8178</v>
      </c>
    </row>
    <row r="1533" spans="1:11" x14ac:dyDescent="0.25">
      <c r="A1533">
        <v>8179</v>
      </c>
      <c r="B1533">
        <v>336854.5772</v>
      </c>
      <c r="C1533">
        <v>3062748.5463</v>
      </c>
      <c r="D1533" t="s">
        <v>270</v>
      </c>
      <c r="E1533" t="str">
        <f>ROUNDUP(B1533,3)&amp;"-"&amp;ROUNDUP(C1533,3)</f>
        <v>336854.578-3062748.547</v>
      </c>
      <c r="F1533" t="str">
        <f>E1533&amp;"-"&amp;D1533</f>
        <v>336854.578-3062748.547-KOT</v>
      </c>
      <c r="G1533">
        <f t="shared" si="83"/>
        <v>8179</v>
      </c>
      <c r="H1533" t="e">
        <f>VLOOKUP(G1533,#REF!,1,0)</f>
        <v>#REF!</v>
      </c>
      <c r="I1533" t="str">
        <f t="shared" si="85"/>
        <v>336854.5772KOT</v>
      </c>
      <c r="J1533" t="str">
        <f t="shared" si="86"/>
        <v>3062748.5463KOT</v>
      </c>
      <c r="K1533">
        <f t="shared" si="84"/>
        <v>8179</v>
      </c>
    </row>
    <row r="1534" spans="1:11" x14ac:dyDescent="0.25">
      <c r="A1534">
        <v>8180</v>
      </c>
      <c r="B1534">
        <v>336848.63299999997</v>
      </c>
      <c r="C1534">
        <v>3062741.6411000001</v>
      </c>
      <c r="D1534" t="s">
        <v>270</v>
      </c>
      <c r="E1534" t="str">
        <f>ROUNDUP(B1534,3)&amp;"-"&amp;ROUNDUP(C1534,3)</f>
        <v>336848.633-3062741.642</v>
      </c>
      <c r="F1534" t="str">
        <f>E1534&amp;"-"&amp;D1534</f>
        <v>336848.633-3062741.642-KOT</v>
      </c>
      <c r="G1534">
        <f t="shared" si="83"/>
        <v>8180</v>
      </c>
      <c r="H1534" t="e">
        <f>VLOOKUP(G1534,#REF!,1,0)</f>
        <v>#REF!</v>
      </c>
      <c r="I1534" t="str">
        <f t="shared" si="85"/>
        <v>336848.633KOT</v>
      </c>
      <c r="J1534" t="str">
        <f t="shared" si="86"/>
        <v>3062741.6411KOT</v>
      </c>
      <c r="K1534">
        <f t="shared" si="84"/>
        <v>8180</v>
      </c>
    </row>
    <row r="1535" spans="1:11" x14ac:dyDescent="0.25">
      <c r="A1535">
        <v>8181</v>
      </c>
      <c r="B1535">
        <v>336833.24979999999</v>
      </c>
      <c r="C1535">
        <v>3062729.0416000001</v>
      </c>
      <c r="D1535" t="s">
        <v>270</v>
      </c>
      <c r="E1535" t="str">
        <f>ROUNDUP(B1535,3)&amp;"-"&amp;ROUNDUP(C1535,3)</f>
        <v>336833.25-3062729.042</v>
      </c>
      <c r="F1535" t="str">
        <f>E1535&amp;"-"&amp;D1535</f>
        <v>336833.25-3062729.042-KOT</v>
      </c>
      <c r="G1535">
        <f t="shared" si="83"/>
        <v>8181</v>
      </c>
      <c r="H1535" t="e">
        <f>VLOOKUP(G1535,#REF!,1,0)</f>
        <v>#REF!</v>
      </c>
      <c r="I1535" t="str">
        <f t="shared" si="85"/>
        <v>336833.2498KOT</v>
      </c>
      <c r="J1535" t="str">
        <f t="shared" si="86"/>
        <v>3062729.0416KOT</v>
      </c>
      <c r="K1535">
        <f t="shared" si="84"/>
        <v>8181</v>
      </c>
    </row>
    <row r="1536" spans="1:11" x14ac:dyDescent="0.25">
      <c r="A1536">
        <v>8182</v>
      </c>
      <c r="B1536">
        <v>336823.80489999999</v>
      </c>
      <c r="C1536">
        <v>3062724.5011</v>
      </c>
      <c r="D1536" t="s">
        <v>270</v>
      </c>
      <c r="E1536" t="str">
        <f>ROUNDUP(B1536,3)&amp;"-"&amp;ROUNDUP(C1536,3)</f>
        <v>336823.805-3062724.502</v>
      </c>
      <c r="F1536" t="str">
        <f>E1536&amp;"-"&amp;D1536</f>
        <v>336823.805-3062724.502-KOT</v>
      </c>
      <c r="G1536">
        <f t="shared" si="83"/>
        <v>8182</v>
      </c>
      <c r="H1536" t="e">
        <f>VLOOKUP(G1536,#REF!,1,0)</f>
        <v>#REF!</v>
      </c>
      <c r="I1536" t="str">
        <f t="shared" si="85"/>
        <v>336823.8049KOT</v>
      </c>
      <c r="J1536" t="str">
        <f t="shared" si="86"/>
        <v>3062724.5011KOT</v>
      </c>
      <c r="K1536">
        <f t="shared" si="84"/>
        <v>8182</v>
      </c>
    </row>
    <row r="1537" spans="1:11" x14ac:dyDescent="0.25">
      <c r="A1537">
        <v>8183</v>
      </c>
      <c r="B1537">
        <v>336813.22519999999</v>
      </c>
      <c r="C1537">
        <v>3062719.4149000002</v>
      </c>
      <c r="D1537" t="s">
        <v>270</v>
      </c>
      <c r="E1537" t="str">
        <f>ROUNDUP(B1537,3)&amp;"-"&amp;ROUNDUP(C1537,3)</f>
        <v>336813.226-3062719.415</v>
      </c>
      <c r="F1537" t="str">
        <f>E1537&amp;"-"&amp;D1537</f>
        <v>336813.226-3062719.415-KOT</v>
      </c>
      <c r="G1537">
        <f t="shared" si="83"/>
        <v>8183</v>
      </c>
      <c r="H1537" t="e">
        <f>VLOOKUP(G1537,#REF!,1,0)</f>
        <v>#REF!</v>
      </c>
      <c r="I1537" t="str">
        <f t="shared" si="85"/>
        <v>336813.2252KOT</v>
      </c>
      <c r="J1537" t="str">
        <f t="shared" si="86"/>
        <v>3062719.4149KOT</v>
      </c>
      <c r="K1537">
        <f t="shared" si="84"/>
        <v>8183</v>
      </c>
    </row>
    <row r="1538" spans="1:11" x14ac:dyDescent="0.25">
      <c r="A1538">
        <v>8184</v>
      </c>
      <c r="B1538">
        <v>336804.8469</v>
      </c>
      <c r="C1538">
        <v>3062705.5573</v>
      </c>
      <c r="D1538" t="s">
        <v>270</v>
      </c>
      <c r="E1538" t="str">
        <f>ROUNDUP(B1538,3)&amp;"-"&amp;ROUNDUP(C1538,3)</f>
        <v>336804.847-3062705.558</v>
      </c>
      <c r="F1538" t="str">
        <f>E1538&amp;"-"&amp;D1538</f>
        <v>336804.847-3062705.558-KOT</v>
      </c>
      <c r="G1538">
        <f t="shared" si="83"/>
        <v>8184</v>
      </c>
      <c r="H1538" t="e">
        <f>VLOOKUP(G1538,#REF!,1,0)</f>
        <v>#REF!</v>
      </c>
      <c r="I1538" t="str">
        <f t="shared" si="85"/>
        <v>336804.8469KOT</v>
      </c>
      <c r="J1538" t="str">
        <f t="shared" si="86"/>
        <v>3062705.5573KOT</v>
      </c>
      <c r="K1538">
        <f t="shared" si="84"/>
        <v>8184</v>
      </c>
    </row>
    <row r="1539" spans="1:11" x14ac:dyDescent="0.25">
      <c r="A1539">
        <v>8185</v>
      </c>
      <c r="B1539">
        <v>336759.29070000001</v>
      </c>
      <c r="C1539">
        <v>3062711.9896</v>
      </c>
      <c r="D1539" t="s">
        <v>270</v>
      </c>
      <c r="E1539" t="str">
        <f>ROUNDUP(B1539,3)&amp;"-"&amp;ROUNDUP(C1539,3)</f>
        <v>336759.291-3062711.99</v>
      </c>
      <c r="F1539" t="str">
        <f>E1539&amp;"-"&amp;D1539</f>
        <v>336759.291-3062711.99-KOT</v>
      </c>
      <c r="G1539">
        <f t="shared" ref="G1539:G1602" si="87">A1539</f>
        <v>8185</v>
      </c>
      <c r="H1539" t="e">
        <f>VLOOKUP(G1539,#REF!,1,0)</f>
        <v>#REF!</v>
      </c>
      <c r="I1539" t="str">
        <f t="shared" si="85"/>
        <v>336759.2907KOT</v>
      </c>
      <c r="J1539" t="str">
        <f t="shared" si="86"/>
        <v>3062711.9896KOT</v>
      </c>
      <c r="K1539">
        <f t="shared" ref="K1539:K1602" si="88">G1539</f>
        <v>8185</v>
      </c>
    </row>
    <row r="1540" spans="1:11" x14ac:dyDescent="0.25">
      <c r="A1540">
        <v>8186</v>
      </c>
      <c r="B1540">
        <v>336738.31459999998</v>
      </c>
      <c r="C1540">
        <v>3062718.6740999999</v>
      </c>
      <c r="D1540" t="s">
        <v>270</v>
      </c>
      <c r="E1540" t="str">
        <f>ROUNDUP(B1540,3)&amp;"-"&amp;ROUNDUP(C1540,3)</f>
        <v>336738.315-3062718.675</v>
      </c>
      <c r="F1540" t="str">
        <f>E1540&amp;"-"&amp;D1540</f>
        <v>336738.315-3062718.675-KOT</v>
      </c>
      <c r="G1540">
        <f t="shared" si="87"/>
        <v>8186</v>
      </c>
      <c r="H1540" t="e">
        <f>VLOOKUP(G1540,#REF!,1,0)</f>
        <v>#REF!</v>
      </c>
      <c r="I1540" t="str">
        <f t="shared" si="85"/>
        <v>336738.3146KOT</v>
      </c>
      <c r="J1540" t="str">
        <f t="shared" si="86"/>
        <v>3062718.6741KOT</v>
      </c>
      <c r="K1540">
        <f t="shared" si="88"/>
        <v>8186</v>
      </c>
    </row>
    <row r="1541" spans="1:11" x14ac:dyDescent="0.25">
      <c r="A1541">
        <v>8187</v>
      </c>
      <c r="B1541">
        <v>336716.11369999999</v>
      </c>
      <c r="C1541">
        <v>3062721.3004999999</v>
      </c>
      <c r="D1541" t="s">
        <v>270</v>
      </c>
      <c r="E1541" t="str">
        <f>ROUNDUP(B1541,3)&amp;"-"&amp;ROUNDUP(C1541,3)</f>
        <v>336716.114-3062721.301</v>
      </c>
      <c r="F1541" t="str">
        <f>E1541&amp;"-"&amp;D1541</f>
        <v>336716.114-3062721.301-KOT</v>
      </c>
      <c r="G1541">
        <f t="shared" si="87"/>
        <v>8187</v>
      </c>
      <c r="H1541" t="e">
        <f>VLOOKUP(G1541,#REF!,1,0)</f>
        <v>#REF!</v>
      </c>
      <c r="I1541" t="str">
        <f t="shared" si="85"/>
        <v>336716.1137KOT</v>
      </c>
      <c r="J1541" t="str">
        <f t="shared" si="86"/>
        <v>3062721.3005KOT</v>
      </c>
      <c r="K1541">
        <f t="shared" si="88"/>
        <v>8187</v>
      </c>
    </row>
    <row r="1542" spans="1:11" x14ac:dyDescent="0.25">
      <c r="A1542">
        <v>8188</v>
      </c>
      <c r="B1542">
        <v>336684.52850000001</v>
      </c>
      <c r="C1542">
        <v>3062722.3067000001</v>
      </c>
      <c r="D1542" t="s">
        <v>270</v>
      </c>
      <c r="E1542" t="str">
        <f>ROUNDUP(B1542,3)&amp;"-"&amp;ROUNDUP(C1542,3)</f>
        <v>336684.529-3062722.307</v>
      </c>
      <c r="F1542" t="str">
        <f>E1542&amp;"-"&amp;D1542</f>
        <v>336684.529-3062722.307-KOT</v>
      </c>
      <c r="G1542">
        <f t="shared" si="87"/>
        <v>8188</v>
      </c>
      <c r="H1542" t="e">
        <f>VLOOKUP(G1542,#REF!,1,0)</f>
        <v>#REF!</v>
      </c>
      <c r="I1542" t="str">
        <f t="shared" si="85"/>
        <v>336684.5285KOT</v>
      </c>
      <c r="J1542" t="str">
        <f t="shared" si="86"/>
        <v>3062722.3067KOT</v>
      </c>
      <c r="K1542">
        <f t="shared" si="88"/>
        <v>8188</v>
      </c>
    </row>
    <row r="1543" spans="1:11" x14ac:dyDescent="0.25">
      <c r="A1543">
        <v>8189</v>
      </c>
      <c r="B1543">
        <v>336664.65220000001</v>
      </c>
      <c r="C1543">
        <v>3062723.7377999998</v>
      </c>
      <c r="D1543" t="s">
        <v>270</v>
      </c>
      <c r="E1543" t="str">
        <f>ROUNDUP(B1543,3)&amp;"-"&amp;ROUNDUP(C1543,3)</f>
        <v>336664.653-3062723.738</v>
      </c>
      <c r="F1543" t="str">
        <f>E1543&amp;"-"&amp;D1543</f>
        <v>336664.653-3062723.738-KOT</v>
      </c>
      <c r="G1543">
        <f t="shared" si="87"/>
        <v>8189</v>
      </c>
      <c r="H1543" t="e">
        <f>VLOOKUP(G1543,#REF!,1,0)</f>
        <v>#REF!</v>
      </c>
      <c r="I1543" t="str">
        <f t="shared" si="85"/>
        <v>336664.6522KOT</v>
      </c>
      <c r="J1543" t="str">
        <f t="shared" si="86"/>
        <v>3062723.7378KOT</v>
      </c>
      <c r="K1543">
        <f t="shared" si="88"/>
        <v>8189</v>
      </c>
    </row>
    <row r="1544" spans="1:11" x14ac:dyDescent="0.25">
      <c r="A1544">
        <v>8190</v>
      </c>
      <c r="B1544">
        <v>336637.18589999998</v>
      </c>
      <c r="C1544">
        <v>3062726.4350999999</v>
      </c>
      <c r="D1544" t="s">
        <v>270</v>
      </c>
      <c r="E1544" t="str">
        <f>ROUNDUP(B1544,3)&amp;"-"&amp;ROUNDUP(C1544,3)</f>
        <v>336637.186-3062726.436</v>
      </c>
      <c r="F1544" t="str">
        <f>E1544&amp;"-"&amp;D1544</f>
        <v>336637.186-3062726.436-KOT</v>
      </c>
      <c r="G1544">
        <f t="shared" si="87"/>
        <v>8190</v>
      </c>
      <c r="H1544" t="e">
        <f>VLOOKUP(G1544,#REF!,1,0)</f>
        <v>#REF!</v>
      </c>
      <c r="I1544" t="str">
        <f t="shared" si="85"/>
        <v>336637.1859KOT</v>
      </c>
      <c r="J1544" t="str">
        <f t="shared" si="86"/>
        <v>3062726.4351KOT</v>
      </c>
      <c r="K1544">
        <f t="shared" si="88"/>
        <v>8190</v>
      </c>
    </row>
    <row r="1545" spans="1:11" x14ac:dyDescent="0.25">
      <c r="A1545">
        <v>8191</v>
      </c>
      <c r="B1545">
        <v>336617.28619999997</v>
      </c>
      <c r="C1545">
        <v>3062726.1203999999</v>
      </c>
      <c r="D1545" t="s">
        <v>270</v>
      </c>
      <c r="E1545" t="str">
        <f>ROUNDUP(B1545,3)&amp;"-"&amp;ROUNDUP(C1545,3)</f>
        <v>336617.287-3062726.121</v>
      </c>
      <c r="F1545" t="str">
        <f>E1545&amp;"-"&amp;D1545</f>
        <v>336617.287-3062726.121-KOT</v>
      </c>
      <c r="G1545">
        <f t="shared" si="87"/>
        <v>8191</v>
      </c>
      <c r="H1545" t="e">
        <f>VLOOKUP(G1545,#REF!,1,0)</f>
        <v>#REF!</v>
      </c>
      <c r="I1545" t="str">
        <f t="shared" si="85"/>
        <v>336617.2862KOT</v>
      </c>
      <c r="J1545" t="str">
        <f t="shared" si="86"/>
        <v>3062726.1204KOT</v>
      </c>
      <c r="K1545">
        <f t="shared" si="88"/>
        <v>8191</v>
      </c>
    </row>
    <row r="1546" spans="1:11" x14ac:dyDescent="0.25">
      <c r="A1546">
        <v>8192</v>
      </c>
      <c r="B1546">
        <v>336594.46899999998</v>
      </c>
      <c r="C1546">
        <v>3062726.4268999998</v>
      </c>
      <c r="D1546" t="s">
        <v>270</v>
      </c>
      <c r="E1546" t="str">
        <f>ROUNDUP(B1546,3)&amp;"-"&amp;ROUNDUP(C1546,3)</f>
        <v>336594.469-3062726.427</v>
      </c>
      <c r="F1546" t="str">
        <f>E1546&amp;"-"&amp;D1546</f>
        <v>336594.469-3062726.427-KOT</v>
      </c>
      <c r="G1546">
        <f t="shared" si="87"/>
        <v>8192</v>
      </c>
      <c r="H1546" t="e">
        <f>VLOOKUP(G1546,#REF!,1,0)</f>
        <v>#REF!</v>
      </c>
      <c r="I1546" t="str">
        <f t="shared" si="85"/>
        <v>336594.469KOT</v>
      </c>
      <c r="J1546" t="str">
        <f t="shared" si="86"/>
        <v>3062726.4269KOT</v>
      </c>
      <c r="K1546">
        <f t="shared" si="88"/>
        <v>8192</v>
      </c>
    </row>
    <row r="1547" spans="1:11" x14ac:dyDescent="0.25">
      <c r="A1547">
        <v>8193</v>
      </c>
      <c r="B1547">
        <v>336580.4902</v>
      </c>
      <c r="C1547">
        <v>3062731.2714999998</v>
      </c>
      <c r="D1547" t="s">
        <v>270</v>
      </c>
      <c r="E1547" t="str">
        <f>ROUNDUP(B1547,3)&amp;"-"&amp;ROUNDUP(C1547,3)</f>
        <v>336580.491-3062731.272</v>
      </c>
      <c r="F1547" t="str">
        <f>E1547&amp;"-"&amp;D1547</f>
        <v>336580.491-3062731.272-KOT</v>
      </c>
      <c r="G1547">
        <f t="shared" si="87"/>
        <v>8193</v>
      </c>
      <c r="H1547" t="e">
        <f>VLOOKUP(G1547,#REF!,1,0)</f>
        <v>#REF!</v>
      </c>
      <c r="I1547" t="str">
        <f t="shared" si="85"/>
        <v>336580.4902KOT</v>
      </c>
      <c r="J1547" t="str">
        <f t="shared" si="86"/>
        <v>3062731.2715KOT</v>
      </c>
      <c r="K1547">
        <f t="shared" si="88"/>
        <v>8193</v>
      </c>
    </row>
    <row r="1548" spans="1:11" x14ac:dyDescent="0.25">
      <c r="A1548">
        <v>8194</v>
      </c>
      <c r="B1548">
        <v>336675.74550000002</v>
      </c>
      <c r="C1548">
        <v>3062035.5452999999</v>
      </c>
      <c r="D1548" t="s">
        <v>270</v>
      </c>
      <c r="E1548" t="str">
        <f>ROUNDUP(B1548,3)&amp;"-"&amp;ROUNDUP(C1548,3)</f>
        <v>336675.746-3062035.546</v>
      </c>
      <c r="F1548" t="str">
        <f>E1548&amp;"-"&amp;D1548</f>
        <v>336675.746-3062035.546-KOT</v>
      </c>
      <c r="G1548">
        <f t="shared" si="87"/>
        <v>8194</v>
      </c>
      <c r="H1548" t="e">
        <f>VLOOKUP(G1548,#REF!,1,0)</f>
        <v>#REF!</v>
      </c>
      <c r="I1548" t="str">
        <f t="shared" si="85"/>
        <v>336675.7455KOT</v>
      </c>
      <c r="J1548" t="str">
        <f t="shared" si="86"/>
        <v>3062035.5453KOT</v>
      </c>
      <c r="K1548">
        <f t="shared" si="88"/>
        <v>8194</v>
      </c>
    </row>
    <row r="1549" spans="1:11" x14ac:dyDescent="0.25">
      <c r="A1549">
        <v>8195</v>
      </c>
      <c r="B1549">
        <v>336649.1753</v>
      </c>
      <c r="C1549">
        <v>3062061.5151999998</v>
      </c>
      <c r="D1549" t="s">
        <v>270</v>
      </c>
      <c r="E1549" t="str">
        <f>ROUNDUP(B1549,3)&amp;"-"&amp;ROUNDUP(C1549,3)</f>
        <v>336649.176-3062061.516</v>
      </c>
      <c r="F1549" t="str">
        <f>E1549&amp;"-"&amp;D1549</f>
        <v>336649.176-3062061.516-KOT</v>
      </c>
      <c r="G1549">
        <f t="shared" si="87"/>
        <v>8195</v>
      </c>
      <c r="H1549" t="e">
        <f>VLOOKUP(G1549,#REF!,1,0)</f>
        <v>#REF!</v>
      </c>
      <c r="I1549" t="str">
        <f t="shared" si="85"/>
        <v>336649.1753KOT</v>
      </c>
      <c r="J1549" t="str">
        <f t="shared" si="86"/>
        <v>3062061.5152KOT</v>
      </c>
      <c r="K1549">
        <f t="shared" si="88"/>
        <v>8195</v>
      </c>
    </row>
    <row r="1550" spans="1:11" x14ac:dyDescent="0.25">
      <c r="A1550">
        <v>8196</v>
      </c>
      <c r="B1550">
        <v>336628.38569999998</v>
      </c>
      <c r="C1550">
        <v>3062082.1685000001</v>
      </c>
      <c r="D1550" t="s">
        <v>270</v>
      </c>
      <c r="E1550" t="str">
        <f>ROUNDUP(B1550,3)&amp;"-"&amp;ROUNDUP(C1550,3)</f>
        <v>336628.386-3062082.169</v>
      </c>
      <c r="F1550" t="str">
        <f>E1550&amp;"-"&amp;D1550</f>
        <v>336628.386-3062082.169-KOT</v>
      </c>
      <c r="G1550">
        <f t="shared" si="87"/>
        <v>8196</v>
      </c>
      <c r="H1550" t="e">
        <f>VLOOKUP(G1550,#REF!,1,0)</f>
        <v>#REF!</v>
      </c>
      <c r="I1550" t="str">
        <f t="shared" si="85"/>
        <v>336628.3857KOT</v>
      </c>
      <c r="J1550" t="str">
        <f t="shared" si="86"/>
        <v>3062082.1685KOT</v>
      </c>
      <c r="K1550">
        <f t="shared" si="88"/>
        <v>8196</v>
      </c>
    </row>
    <row r="1551" spans="1:11" x14ac:dyDescent="0.25">
      <c r="A1551">
        <v>8197</v>
      </c>
      <c r="B1551">
        <v>336605.82530000003</v>
      </c>
      <c r="C1551">
        <v>3062101.6812999998</v>
      </c>
      <c r="D1551" t="s">
        <v>270</v>
      </c>
      <c r="E1551" t="str">
        <f>ROUNDUP(B1551,3)&amp;"-"&amp;ROUNDUP(C1551,3)</f>
        <v>336605.826-3062101.682</v>
      </c>
      <c r="F1551" t="str">
        <f>E1551&amp;"-"&amp;D1551</f>
        <v>336605.826-3062101.682-KOT</v>
      </c>
      <c r="G1551">
        <f t="shared" si="87"/>
        <v>8197</v>
      </c>
      <c r="H1551" t="e">
        <f>VLOOKUP(G1551,#REF!,1,0)</f>
        <v>#REF!</v>
      </c>
      <c r="I1551" t="str">
        <f t="shared" si="85"/>
        <v>336605.8253KOT</v>
      </c>
      <c r="J1551" t="str">
        <f t="shared" si="86"/>
        <v>3062101.6813KOT</v>
      </c>
      <c r="K1551">
        <f t="shared" si="88"/>
        <v>8197</v>
      </c>
    </row>
    <row r="1552" spans="1:11" x14ac:dyDescent="0.25">
      <c r="A1552">
        <v>8198</v>
      </c>
      <c r="B1552">
        <v>336589.59149999998</v>
      </c>
      <c r="C1552">
        <v>3062112.9596000002</v>
      </c>
      <c r="D1552" t="s">
        <v>270</v>
      </c>
      <c r="E1552" t="str">
        <f>ROUNDUP(B1552,3)&amp;"-"&amp;ROUNDUP(C1552,3)</f>
        <v>336589.592-3062112.96</v>
      </c>
      <c r="F1552" t="str">
        <f>E1552&amp;"-"&amp;D1552</f>
        <v>336589.592-3062112.96-KOT</v>
      </c>
      <c r="G1552">
        <f t="shared" si="87"/>
        <v>8198</v>
      </c>
      <c r="H1552" t="e">
        <f>VLOOKUP(G1552,#REF!,1,0)</f>
        <v>#REF!</v>
      </c>
      <c r="I1552" t="str">
        <f t="shared" si="85"/>
        <v>336589.5915KOT</v>
      </c>
      <c r="J1552" t="str">
        <f t="shared" si="86"/>
        <v>3062112.9596KOT</v>
      </c>
      <c r="K1552">
        <f t="shared" si="88"/>
        <v>8198</v>
      </c>
    </row>
    <row r="1553" spans="1:11" x14ac:dyDescent="0.25">
      <c r="A1553">
        <v>8199</v>
      </c>
      <c r="B1553">
        <v>336576.33</v>
      </c>
      <c r="C1553">
        <v>3062127.6905999999</v>
      </c>
      <c r="D1553" t="s">
        <v>270</v>
      </c>
      <c r="E1553" t="str">
        <f>ROUNDUP(B1553,3)&amp;"-"&amp;ROUNDUP(C1553,3)</f>
        <v>336576.33-3062127.691</v>
      </c>
      <c r="F1553" t="str">
        <f>E1553&amp;"-"&amp;D1553</f>
        <v>336576.33-3062127.691-KOT</v>
      </c>
      <c r="G1553">
        <f t="shared" si="87"/>
        <v>8199</v>
      </c>
      <c r="H1553" t="e">
        <f>VLOOKUP(G1553,#REF!,1,0)</f>
        <v>#REF!</v>
      </c>
      <c r="I1553" t="str">
        <f t="shared" si="85"/>
        <v>336576.33KOT</v>
      </c>
      <c r="J1553" t="str">
        <f t="shared" si="86"/>
        <v>3062127.6906KOT</v>
      </c>
      <c r="K1553">
        <f t="shared" si="88"/>
        <v>8199</v>
      </c>
    </row>
    <row r="1554" spans="1:11" x14ac:dyDescent="0.25">
      <c r="A1554">
        <v>8200</v>
      </c>
      <c r="B1554">
        <v>336552.57890000002</v>
      </c>
      <c r="C1554">
        <v>3062148.8080000002</v>
      </c>
      <c r="D1554" t="s">
        <v>270</v>
      </c>
      <c r="E1554" t="str">
        <f>ROUNDUP(B1554,3)&amp;"-"&amp;ROUNDUP(C1554,3)</f>
        <v>336552.579-3062148.808</v>
      </c>
      <c r="F1554" t="str">
        <f>E1554&amp;"-"&amp;D1554</f>
        <v>336552.579-3062148.808-KOT</v>
      </c>
      <c r="G1554">
        <f t="shared" si="87"/>
        <v>8200</v>
      </c>
      <c r="H1554" t="e">
        <f>VLOOKUP(G1554,#REF!,1,0)</f>
        <v>#REF!</v>
      </c>
      <c r="I1554" t="str">
        <f t="shared" si="85"/>
        <v>336552.5789KOT</v>
      </c>
      <c r="J1554" t="str">
        <f t="shared" si="86"/>
        <v>3062148.808KOT</v>
      </c>
      <c r="K1554">
        <f t="shared" si="88"/>
        <v>8200</v>
      </c>
    </row>
    <row r="1555" spans="1:11" x14ac:dyDescent="0.25">
      <c r="A1555">
        <v>8201</v>
      </c>
      <c r="B1555">
        <v>336589.41039999999</v>
      </c>
      <c r="C1555">
        <v>3062194.6313999998</v>
      </c>
      <c r="D1555" t="s">
        <v>270</v>
      </c>
      <c r="E1555" t="str">
        <f>ROUNDUP(B1555,3)&amp;"-"&amp;ROUNDUP(C1555,3)</f>
        <v>336589.411-3062194.632</v>
      </c>
      <c r="F1555" t="str">
        <f>E1555&amp;"-"&amp;D1555</f>
        <v>336589.411-3062194.632-KOT</v>
      </c>
      <c r="G1555">
        <f t="shared" si="87"/>
        <v>8201</v>
      </c>
      <c r="H1555" t="e">
        <f>VLOOKUP(G1555,#REF!,1,0)</f>
        <v>#REF!</v>
      </c>
      <c r="I1555" t="str">
        <f t="shared" si="85"/>
        <v>336589.4104KOT</v>
      </c>
      <c r="J1555" t="str">
        <f t="shared" si="86"/>
        <v>3062194.6314KOT</v>
      </c>
      <c r="K1555">
        <f t="shared" si="88"/>
        <v>8201</v>
      </c>
    </row>
    <row r="1556" spans="1:11" x14ac:dyDescent="0.25">
      <c r="A1556">
        <v>8202</v>
      </c>
      <c r="B1556">
        <v>336600.38130000001</v>
      </c>
      <c r="C1556">
        <v>3062208.2809000001</v>
      </c>
      <c r="D1556" t="s">
        <v>270</v>
      </c>
      <c r="E1556" t="str">
        <f>ROUNDUP(B1556,3)&amp;"-"&amp;ROUNDUP(C1556,3)</f>
        <v>336600.382-3062208.281</v>
      </c>
      <c r="F1556" t="str">
        <f>E1556&amp;"-"&amp;D1556</f>
        <v>336600.382-3062208.281-KOT</v>
      </c>
      <c r="G1556">
        <f t="shared" si="87"/>
        <v>8202</v>
      </c>
      <c r="H1556" t="e">
        <f>VLOOKUP(G1556,#REF!,1,0)</f>
        <v>#REF!</v>
      </c>
      <c r="I1556" t="str">
        <f t="shared" si="85"/>
        <v>336600.3813KOT</v>
      </c>
      <c r="J1556" t="str">
        <f t="shared" si="86"/>
        <v>3062208.2809KOT</v>
      </c>
      <c r="K1556">
        <f t="shared" si="88"/>
        <v>8202</v>
      </c>
    </row>
    <row r="1557" spans="1:11" x14ac:dyDescent="0.25">
      <c r="A1557">
        <v>8203</v>
      </c>
      <c r="B1557">
        <v>336640.6593</v>
      </c>
      <c r="C1557">
        <v>3062244.4128</v>
      </c>
      <c r="D1557" t="s">
        <v>270</v>
      </c>
      <c r="E1557" t="str">
        <f>ROUNDUP(B1557,3)&amp;"-"&amp;ROUNDUP(C1557,3)</f>
        <v>336640.66-3062244.413</v>
      </c>
      <c r="F1557" t="str">
        <f>E1557&amp;"-"&amp;D1557</f>
        <v>336640.66-3062244.413-KOT</v>
      </c>
      <c r="G1557">
        <f t="shared" si="87"/>
        <v>8203</v>
      </c>
      <c r="H1557" t="e">
        <f>VLOOKUP(G1557,#REF!,1,0)</f>
        <v>#REF!</v>
      </c>
      <c r="I1557" t="str">
        <f t="shared" si="85"/>
        <v>336640.6593KOT</v>
      </c>
      <c r="J1557" t="str">
        <f t="shared" si="86"/>
        <v>3062244.4128KOT</v>
      </c>
      <c r="K1557">
        <f t="shared" si="88"/>
        <v>8203</v>
      </c>
    </row>
    <row r="1558" spans="1:11" x14ac:dyDescent="0.25">
      <c r="A1558">
        <v>8204</v>
      </c>
      <c r="B1558">
        <v>336667.32390000002</v>
      </c>
      <c r="C1558">
        <v>3062269.0852999999</v>
      </c>
      <c r="D1558" t="s">
        <v>270</v>
      </c>
      <c r="E1558" t="str">
        <f>ROUNDUP(B1558,3)&amp;"-"&amp;ROUNDUP(C1558,3)</f>
        <v>336667.324-3062269.086</v>
      </c>
      <c r="F1558" t="str">
        <f>E1558&amp;"-"&amp;D1558</f>
        <v>336667.324-3062269.086-KOT</v>
      </c>
      <c r="G1558">
        <f t="shared" si="87"/>
        <v>8204</v>
      </c>
      <c r="H1558" t="e">
        <f>VLOOKUP(G1558,#REF!,1,0)</f>
        <v>#REF!</v>
      </c>
      <c r="I1558" t="str">
        <f t="shared" si="85"/>
        <v>336667.3239KOT</v>
      </c>
      <c r="J1558" t="str">
        <f t="shared" si="86"/>
        <v>3062269.0853KOT</v>
      </c>
      <c r="K1558">
        <f t="shared" si="88"/>
        <v>8204</v>
      </c>
    </row>
    <row r="1559" spans="1:11" x14ac:dyDescent="0.25">
      <c r="A1559">
        <v>8205</v>
      </c>
      <c r="B1559">
        <v>336673.80729999999</v>
      </c>
      <c r="C1559">
        <v>3062274.0016000001</v>
      </c>
      <c r="D1559" t="s">
        <v>270</v>
      </c>
      <c r="E1559" t="str">
        <f>ROUNDUP(B1559,3)&amp;"-"&amp;ROUNDUP(C1559,3)</f>
        <v>336673.808-3062274.002</v>
      </c>
      <c r="F1559" t="str">
        <f>E1559&amp;"-"&amp;D1559</f>
        <v>336673.808-3062274.002-KOT</v>
      </c>
      <c r="G1559">
        <f t="shared" si="87"/>
        <v>8205</v>
      </c>
      <c r="H1559" t="e">
        <f>VLOOKUP(G1559,#REF!,1,0)</f>
        <v>#REF!</v>
      </c>
      <c r="I1559" t="str">
        <f t="shared" si="85"/>
        <v>336673.8073KOT</v>
      </c>
      <c r="J1559" t="str">
        <f t="shared" si="86"/>
        <v>3062274.0016KOT</v>
      </c>
      <c r="K1559">
        <f t="shared" si="88"/>
        <v>8205</v>
      </c>
    </row>
    <row r="1560" spans="1:11" x14ac:dyDescent="0.25">
      <c r="A1560">
        <v>8206</v>
      </c>
      <c r="B1560">
        <v>336689.19839999999</v>
      </c>
      <c r="C1560">
        <v>3062285.6726000002</v>
      </c>
      <c r="D1560" t="s">
        <v>270</v>
      </c>
      <c r="E1560" t="str">
        <f>ROUNDUP(B1560,3)&amp;"-"&amp;ROUNDUP(C1560,3)</f>
        <v>336689.199-3062285.673</v>
      </c>
      <c r="F1560" t="str">
        <f>E1560&amp;"-"&amp;D1560</f>
        <v>336689.199-3062285.673-KOT</v>
      </c>
      <c r="G1560">
        <f t="shared" si="87"/>
        <v>8206</v>
      </c>
      <c r="H1560" t="e">
        <f>VLOOKUP(G1560,#REF!,1,0)</f>
        <v>#REF!</v>
      </c>
      <c r="I1560" t="str">
        <f t="shared" si="85"/>
        <v>336689.1984KOT</v>
      </c>
      <c r="J1560" t="str">
        <f t="shared" si="86"/>
        <v>3062285.6726KOT</v>
      </c>
      <c r="K1560">
        <f t="shared" si="88"/>
        <v>8206</v>
      </c>
    </row>
    <row r="1561" spans="1:11" x14ac:dyDescent="0.25">
      <c r="A1561">
        <v>8207</v>
      </c>
      <c r="B1561">
        <v>336724.74829999998</v>
      </c>
      <c r="C1561">
        <v>3062318.3753</v>
      </c>
      <c r="D1561" t="s">
        <v>270</v>
      </c>
      <c r="E1561" t="str">
        <f>ROUNDUP(B1561,3)&amp;"-"&amp;ROUNDUP(C1561,3)</f>
        <v>336724.749-3062318.376</v>
      </c>
      <c r="F1561" t="str">
        <f>E1561&amp;"-"&amp;D1561</f>
        <v>336724.749-3062318.376-KOT</v>
      </c>
      <c r="G1561">
        <f t="shared" si="87"/>
        <v>8207</v>
      </c>
      <c r="H1561" t="e">
        <f>VLOOKUP(G1561,#REF!,1,0)</f>
        <v>#REF!</v>
      </c>
      <c r="I1561" t="str">
        <f t="shared" si="85"/>
        <v>336724.7483KOT</v>
      </c>
      <c r="J1561" t="str">
        <f t="shared" si="86"/>
        <v>3062318.3753KOT</v>
      </c>
      <c r="K1561">
        <f t="shared" si="88"/>
        <v>8207</v>
      </c>
    </row>
    <row r="1562" spans="1:11" x14ac:dyDescent="0.25">
      <c r="A1562">
        <v>8208</v>
      </c>
      <c r="B1562">
        <v>336740.14779999998</v>
      </c>
      <c r="C1562">
        <v>3062332.1390999998</v>
      </c>
      <c r="D1562" t="s">
        <v>270</v>
      </c>
      <c r="E1562" t="str">
        <f>ROUNDUP(B1562,3)&amp;"-"&amp;ROUNDUP(C1562,3)</f>
        <v>336740.148-3062332.14</v>
      </c>
      <c r="F1562" t="str">
        <f>E1562&amp;"-"&amp;D1562</f>
        <v>336740.148-3062332.14-KOT</v>
      </c>
      <c r="G1562">
        <f t="shared" si="87"/>
        <v>8208</v>
      </c>
      <c r="H1562" t="e">
        <f>VLOOKUP(G1562,#REF!,1,0)</f>
        <v>#REF!</v>
      </c>
      <c r="I1562" t="str">
        <f t="shared" si="85"/>
        <v>336740.1478KOT</v>
      </c>
      <c r="J1562" t="str">
        <f t="shared" si="86"/>
        <v>3062332.1391KOT</v>
      </c>
      <c r="K1562">
        <f t="shared" si="88"/>
        <v>8208</v>
      </c>
    </row>
    <row r="1563" spans="1:11" x14ac:dyDescent="0.25">
      <c r="A1563">
        <v>8209</v>
      </c>
      <c r="B1563">
        <v>336786.43469999998</v>
      </c>
      <c r="C1563">
        <v>3062359.7702000001</v>
      </c>
      <c r="D1563" t="s">
        <v>270</v>
      </c>
      <c r="E1563" t="str">
        <f>ROUNDUP(B1563,3)&amp;"-"&amp;ROUNDUP(C1563,3)</f>
        <v>336786.435-3062359.771</v>
      </c>
      <c r="F1563" t="str">
        <f>E1563&amp;"-"&amp;D1563</f>
        <v>336786.435-3062359.771-KOT</v>
      </c>
      <c r="G1563">
        <f t="shared" si="87"/>
        <v>8209</v>
      </c>
      <c r="H1563" t="e">
        <f>VLOOKUP(G1563,#REF!,1,0)</f>
        <v>#REF!</v>
      </c>
      <c r="I1563" t="str">
        <f t="shared" si="85"/>
        <v>336786.4347KOT</v>
      </c>
      <c r="J1563" t="str">
        <f t="shared" si="86"/>
        <v>3062359.7702KOT</v>
      </c>
      <c r="K1563">
        <f t="shared" si="88"/>
        <v>8209</v>
      </c>
    </row>
    <row r="1564" spans="1:11" x14ac:dyDescent="0.25">
      <c r="A1564">
        <v>8210</v>
      </c>
      <c r="B1564">
        <v>336797.36859999999</v>
      </c>
      <c r="C1564">
        <v>3062366.2973000002</v>
      </c>
      <c r="D1564" t="s">
        <v>270</v>
      </c>
      <c r="E1564" t="str">
        <f>ROUNDUP(B1564,3)&amp;"-"&amp;ROUNDUP(C1564,3)</f>
        <v>336797.369-3062366.298</v>
      </c>
      <c r="F1564" t="str">
        <f>E1564&amp;"-"&amp;D1564</f>
        <v>336797.369-3062366.298-KOT</v>
      </c>
      <c r="G1564">
        <f t="shared" si="87"/>
        <v>8210</v>
      </c>
      <c r="H1564" t="e">
        <f>VLOOKUP(G1564,#REF!,1,0)</f>
        <v>#REF!</v>
      </c>
      <c r="I1564" t="str">
        <f t="shared" si="85"/>
        <v>336797.3686KOT</v>
      </c>
      <c r="J1564" t="str">
        <f t="shared" si="86"/>
        <v>3062366.2973KOT</v>
      </c>
      <c r="K1564">
        <f t="shared" si="88"/>
        <v>8210</v>
      </c>
    </row>
    <row r="1565" spans="1:11" x14ac:dyDescent="0.25">
      <c r="A1565">
        <v>8211</v>
      </c>
      <c r="B1565">
        <v>336845.84419999999</v>
      </c>
      <c r="C1565">
        <v>3062402.9013</v>
      </c>
      <c r="D1565" t="s">
        <v>270</v>
      </c>
      <c r="E1565" t="str">
        <f>ROUNDUP(B1565,3)&amp;"-"&amp;ROUNDUP(C1565,3)</f>
        <v>336845.845-3062402.902</v>
      </c>
      <c r="F1565" t="str">
        <f>E1565&amp;"-"&amp;D1565</f>
        <v>336845.845-3062402.902-KOT</v>
      </c>
      <c r="G1565">
        <f t="shared" si="87"/>
        <v>8211</v>
      </c>
      <c r="H1565" t="e">
        <f>VLOOKUP(G1565,#REF!,1,0)</f>
        <v>#REF!</v>
      </c>
      <c r="I1565" t="str">
        <f t="shared" si="85"/>
        <v>336845.8442KOT</v>
      </c>
      <c r="J1565" t="str">
        <f t="shared" si="86"/>
        <v>3062402.9013KOT</v>
      </c>
      <c r="K1565">
        <f t="shared" si="88"/>
        <v>8211</v>
      </c>
    </row>
    <row r="1566" spans="1:11" x14ac:dyDescent="0.25">
      <c r="A1566">
        <v>8212</v>
      </c>
      <c r="B1566">
        <v>336904.34370000003</v>
      </c>
      <c r="C1566">
        <v>3062445.1919999998</v>
      </c>
      <c r="D1566" t="s">
        <v>270</v>
      </c>
      <c r="E1566" t="str">
        <f>ROUNDUP(B1566,3)&amp;"-"&amp;ROUNDUP(C1566,3)</f>
        <v>336904.344-3062445.192</v>
      </c>
      <c r="F1566" t="str">
        <f>E1566&amp;"-"&amp;D1566</f>
        <v>336904.344-3062445.192-KOT</v>
      </c>
      <c r="G1566">
        <f t="shared" si="87"/>
        <v>8212</v>
      </c>
      <c r="H1566" t="e">
        <f>VLOOKUP(G1566,#REF!,1,0)</f>
        <v>#REF!</v>
      </c>
      <c r="I1566" t="str">
        <f t="shared" si="85"/>
        <v>336904.3437KOT</v>
      </c>
      <c r="J1566" t="str">
        <f t="shared" si="86"/>
        <v>3062445.192KOT</v>
      </c>
      <c r="K1566">
        <f t="shared" si="88"/>
        <v>8212</v>
      </c>
    </row>
    <row r="1567" spans="1:11" x14ac:dyDescent="0.25">
      <c r="A1567">
        <v>8213</v>
      </c>
      <c r="B1567">
        <v>336909.80200000003</v>
      </c>
      <c r="C1567">
        <v>3062449.4838</v>
      </c>
      <c r="D1567" t="s">
        <v>270</v>
      </c>
      <c r="E1567" t="str">
        <f>ROUNDUP(B1567,3)&amp;"-"&amp;ROUNDUP(C1567,3)</f>
        <v>336909.802-3062449.484</v>
      </c>
      <c r="F1567" t="str">
        <f>E1567&amp;"-"&amp;D1567</f>
        <v>336909.802-3062449.484-KOT</v>
      </c>
      <c r="G1567">
        <f t="shared" si="87"/>
        <v>8213</v>
      </c>
      <c r="H1567" t="e">
        <f>VLOOKUP(G1567,#REF!,1,0)</f>
        <v>#REF!</v>
      </c>
      <c r="I1567" t="str">
        <f t="shared" si="85"/>
        <v>336909.802KOT</v>
      </c>
      <c r="J1567" t="str">
        <f t="shared" si="86"/>
        <v>3062449.4838KOT</v>
      </c>
      <c r="K1567">
        <f t="shared" si="88"/>
        <v>8213</v>
      </c>
    </row>
    <row r="1568" spans="1:11" x14ac:dyDescent="0.25">
      <c r="A1568">
        <v>8214</v>
      </c>
      <c r="B1568">
        <v>336951.65639999998</v>
      </c>
      <c r="C1568">
        <v>3062482.3939</v>
      </c>
      <c r="D1568" t="s">
        <v>270</v>
      </c>
      <c r="E1568" t="str">
        <f>ROUNDUP(B1568,3)&amp;"-"&amp;ROUNDUP(C1568,3)</f>
        <v>336951.657-3062482.394</v>
      </c>
      <c r="F1568" t="str">
        <f>E1568&amp;"-"&amp;D1568</f>
        <v>336951.657-3062482.394-KOT</v>
      </c>
      <c r="G1568">
        <f t="shared" si="87"/>
        <v>8214</v>
      </c>
      <c r="H1568" t="e">
        <f>VLOOKUP(G1568,#REF!,1,0)</f>
        <v>#REF!</v>
      </c>
      <c r="I1568" t="str">
        <f t="shared" si="85"/>
        <v>336951.6564KOT</v>
      </c>
      <c r="J1568" t="str">
        <f t="shared" si="86"/>
        <v>3062482.3939KOT</v>
      </c>
      <c r="K1568">
        <f t="shared" si="88"/>
        <v>8214</v>
      </c>
    </row>
    <row r="1569" spans="1:11" x14ac:dyDescent="0.25">
      <c r="A1569">
        <v>8215</v>
      </c>
      <c r="B1569">
        <v>337017.76880000002</v>
      </c>
      <c r="C1569">
        <v>3062525.1647999999</v>
      </c>
      <c r="D1569" t="s">
        <v>270</v>
      </c>
      <c r="E1569" t="str">
        <f>ROUNDUP(B1569,3)&amp;"-"&amp;ROUNDUP(C1569,3)</f>
        <v>337017.769-3062525.165</v>
      </c>
      <c r="F1569" t="str">
        <f>E1569&amp;"-"&amp;D1569</f>
        <v>337017.769-3062525.165-KOT</v>
      </c>
      <c r="G1569">
        <f t="shared" si="87"/>
        <v>8215</v>
      </c>
      <c r="H1569" t="e">
        <f>VLOOKUP(G1569,#REF!,1,0)</f>
        <v>#REF!</v>
      </c>
      <c r="I1569" t="str">
        <f t="shared" si="85"/>
        <v>337017.7688KOT</v>
      </c>
      <c r="J1569" t="str">
        <f t="shared" si="86"/>
        <v>3062525.1648KOT</v>
      </c>
      <c r="K1569">
        <f t="shared" si="88"/>
        <v>8215</v>
      </c>
    </row>
    <row r="1570" spans="1:11" x14ac:dyDescent="0.25">
      <c r="A1570">
        <v>8216</v>
      </c>
      <c r="B1570">
        <v>337073.9191</v>
      </c>
      <c r="C1570">
        <v>3062566.9051000001</v>
      </c>
      <c r="D1570" t="s">
        <v>270</v>
      </c>
      <c r="E1570" t="str">
        <f>ROUNDUP(B1570,3)&amp;"-"&amp;ROUNDUP(C1570,3)</f>
        <v>337073.92-3062566.906</v>
      </c>
      <c r="F1570" t="str">
        <f>E1570&amp;"-"&amp;D1570</f>
        <v>337073.92-3062566.906-KOT</v>
      </c>
      <c r="G1570">
        <f t="shared" si="87"/>
        <v>8216</v>
      </c>
      <c r="H1570" t="e">
        <f>VLOOKUP(G1570,#REF!,1,0)</f>
        <v>#REF!</v>
      </c>
      <c r="I1570" t="str">
        <f t="shared" si="85"/>
        <v>337073.9191KOT</v>
      </c>
      <c r="J1570" t="str">
        <f t="shared" si="86"/>
        <v>3062566.9051KOT</v>
      </c>
      <c r="K1570">
        <f t="shared" si="88"/>
        <v>8216</v>
      </c>
    </row>
    <row r="1571" spans="1:11" x14ac:dyDescent="0.25">
      <c r="A1571">
        <v>8217</v>
      </c>
      <c r="B1571">
        <v>337124.73330000002</v>
      </c>
      <c r="C1571">
        <v>3062603.4781999998</v>
      </c>
      <c r="D1571" t="s">
        <v>270</v>
      </c>
      <c r="E1571" t="str">
        <f>ROUNDUP(B1571,3)&amp;"-"&amp;ROUNDUP(C1571,3)</f>
        <v>337124.734-3062603.479</v>
      </c>
      <c r="F1571" t="str">
        <f>E1571&amp;"-"&amp;D1571</f>
        <v>337124.734-3062603.479-KOT</v>
      </c>
      <c r="G1571">
        <f t="shared" si="87"/>
        <v>8217</v>
      </c>
      <c r="H1571" t="e">
        <f>VLOOKUP(G1571,#REF!,1,0)</f>
        <v>#REF!</v>
      </c>
      <c r="I1571" t="str">
        <f t="shared" si="85"/>
        <v>337124.7333KOT</v>
      </c>
      <c r="J1571" t="str">
        <f t="shared" si="86"/>
        <v>3062603.4782KOT</v>
      </c>
      <c r="K1571">
        <f t="shared" si="88"/>
        <v>8217</v>
      </c>
    </row>
    <row r="1572" spans="1:11" x14ac:dyDescent="0.25">
      <c r="A1572">
        <v>8218</v>
      </c>
      <c r="B1572">
        <v>337197.5527</v>
      </c>
      <c r="C1572">
        <v>3062666.5328000002</v>
      </c>
      <c r="D1572" t="s">
        <v>270</v>
      </c>
      <c r="E1572" t="str">
        <f>ROUNDUP(B1572,3)&amp;"-"&amp;ROUNDUP(C1572,3)</f>
        <v>337197.553-3062666.533</v>
      </c>
      <c r="F1572" t="str">
        <f>E1572&amp;"-"&amp;D1572</f>
        <v>337197.553-3062666.533-KOT</v>
      </c>
      <c r="G1572">
        <f t="shared" si="87"/>
        <v>8218</v>
      </c>
      <c r="H1572" t="e">
        <f>VLOOKUP(G1572,#REF!,1,0)</f>
        <v>#REF!</v>
      </c>
      <c r="I1572" t="str">
        <f t="shared" si="85"/>
        <v>337197.5527KOT</v>
      </c>
      <c r="J1572" t="str">
        <f t="shared" si="86"/>
        <v>3062666.5328KOT</v>
      </c>
      <c r="K1572">
        <f t="shared" si="88"/>
        <v>8218</v>
      </c>
    </row>
    <row r="1573" spans="1:11" x14ac:dyDescent="0.25">
      <c r="A1573">
        <v>8219</v>
      </c>
      <c r="B1573" s="5">
        <v>336774.13199999998</v>
      </c>
      <c r="C1573" s="5">
        <v>3062352.426</v>
      </c>
      <c r="D1573" t="s">
        <v>270</v>
      </c>
      <c r="E1573" t="str">
        <f>ROUNDUP(B1573,3)&amp;"-"&amp;ROUNDUP(C1573,3)</f>
        <v>336774.132-3062352.426</v>
      </c>
      <c r="F1573" t="str">
        <f>E1573&amp;"-"&amp;D1573</f>
        <v>336774.132-3062352.426-KOT</v>
      </c>
      <c r="G1573">
        <f t="shared" si="87"/>
        <v>8219</v>
      </c>
      <c r="H1573" t="e">
        <f>VLOOKUP(G1573,#REF!,1,0)</f>
        <v>#REF!</v>
      </c>
      <c r="I1573" t="str">
        <f t="shared" si="85"/>
        <v>336774.132KOT</v>
      </c>
      <c r="J1573" t="str">
        <f t="shared" si="86"/>
        <v>3062352.426KOT</v>
      </c>
      <c r="K1573">
        <f t="shared" si="88"/>
        <v>8219</v>
      </c>
    </row>
    <row r="1574" spans="1:11" x14ac:dyDescent="0.25">
      <c r="A1574">
        <v>8220</v>
      </c>
      <c r="B1574">
        <v>336768.7071</v>
      </c>
      <c r="C1574">
        <v>3062323.6063000001</v>
      </c>
      <c r="D1574" t="s">
        <v>270</v>
      </c>
      <c r="E1574" t="str">
        <f>ROUNDUP(B1574,3)&amp;"-"&amp;ROUNDUP(C1574,3)</f>
        <v>336768.708-3062323.607</v>
      </c>
      <c r="F1574" t="str">
        <f>E1574&amp;"-"&amp;D1574</f>
        <v>336768.708-3062323.607-KOT</v>
      </c>
      <c r="G1574">
        <f t="shared" si="87"/>
        <v>8220</v>
      </c>
      <c r="H1574" t="e">
        <f>VLOOKUP(G1574,#REF!,1,0)</f>
        <v>#REF!</v>
      </c>
      <c r="I1574" t="str">
        <f t="shared" si="85"/>
        <v>336768.7071KOT</v>
      </c>
      <c r="J1574" t="str">
        <f t="shared" si="86"/>
        <v>3062323.6063KOT</v>
      </c>
      <c r="K1574">
        <f t="shared" si="88"/>
        <v>8220</v>
      </c>
    </row>
    <row r="1575" spans="1:11" x14ac:dyDescent="0.25">
      <c r="A1575">
        <v>8221</v>
      </c>
      <c r="B1575">
        <v>336764.96230000001</v>
      </c>
      <c r="C1575">
        <v>3062306.1935000001</v>
      </c>
      <c r="D1575" t="s">
        <v>270</v>
      </c>
      <c r="E1575" t="str">
        <f>ROUNDUP(B1575,3)&amp;"-"&amp;ROUNDUP(C1575,3)</f>
        <v>336764.963-3062306.194</v>
      </c>
      <c r="F1575" t="str">
        <f>E1575&amp;"-"&amp;D1575</f>
        <v>336764.963-3062306.194-KOT</v>
      </c>
      <c r="G1575">
        <f t="shared" si="87"/>
        <v>8221</v>
      </c>
      <c r="H1575" t="e">
        <f>VLOOKUP(G1575,#REF!,1,0)</f>
        <v>#REF!</v>
      </c>
      <c r="I1575" t="str">
        <f t="shared" si="85"/>
        <v>336764.9623KOT</v>
      </c>
      <c r="J1575" t="str">
        <f t="shared" si="86"/>
        <v>3062306.1935KOT</v>
      </c>
      <c r="K1575">
        <f t="shared" si="88"/>
        <v>8221</v>
      </c>
    </row>
    <row r="1576" spans="1:11" x14ac:dyDescent="0.25">
      <c r="A1576">
        <v>8222</v>
      </c>
      <c r="B1576">
        <v>336768.16029999999</v>
      </c>
      <c r="C1576">
        <v>3062282.8662999999</v>
      </c>
      <c r="D1576" t="s">
        <v>270</v>
      </c>
      <c r="E1576" t="str">
        <f>ROUNDUP(B1576,3)&amp;"-"&amp;ROUNDUP(C1576,3)</f>
        <v>336768.161-3062282.867</v>
      </c>
      <c r="F1576" t="str">
        <f>E1576&amp;"-"&amp;D1576</f>
        <v>336768.161-3062282.867-KOT</v>
      </c>
      <c r="G1576">
        <f t="shared" si="87"/>
        <v>8222</v>
      </c>
      <c r="H1576" t="e">
        <f>VLOOKUP(G1576,#REF!,1,0)</f>
        <v>#REF!</v>
      </c>
      <c r="I1576" t="str">
        <f t="shared" ref="I1576:I1639" si="89">B1576&amp;D1576</f>
        <v>336768.1603KOT</v>
      </c>
      <c r="J1576" t="str">
        <f t="shared" ref="J1576:J1639" si="90">C1576&amp;D1576</f>
        <v>3062282.8663KOT</v>
      </c>
      <c r="K1576">
        <f t="shared" si="88"/>
        <v>8222</v>
      </c>
    </row>
    <row r="1577" spans="1:11" x14ac:dyDescent="0.25">
      <c r="A1577">
        <v>8223</v>
      </c>
      <c r="B1577">
        <v>336790.10430000001</v>
      </c>
      <c r="C1577">
        <v>3062261.0339000002</v>
      </c>
      <c r="D1577" t="s">
        <v>270</v>
      </c>
      <c r="E1577" t="str">
        <f>ROUNDUP(B1577,3)&amp;"-"&amp;ROUNDUP(C1577,3)</f>
        <v>336790.105-3062261.034</v>
      </c>
      <c r="F1577" t="str">
        <f>E1577&amp;"-"&amp;D1577</f>
        <v>336790.105-3062261.034-KOT</v>
      </c>
      <c r="G1577">
        <f t="shared" si="87"/>
        <v>8223</v>
      </c>
      <c r="H1577" t="e">
        <f>VLOOKUP(G1577,#REF!,1,0)</f>
        <v>#REF!</v>
      </c>
      <c r="I1577" t="str">
        <f t="shared" si="89"/>
        <v>336790.1043KOT</v>
      </c>
      <c r="J1577" t="str">
        <f t="shared" si="90"/>
        <v>3062261.0339KOT</v>
      </c>
      <c r="K1577">
        <f t="shared" si="88"/>
        <v>8223</v>
      </c>
    </row>
    <row r="1578" spans="1:11" x14ac:dyDescent="0.25">
      <c r="A1578">
        <v>8224</v>
      </c>
      <c r="B1578">
        <v>336791.16509999998</v>
      </c>
      <c r="C1578">
        <v>3062252.8701999998</v>
      </c>
      <c r="D1578" t="s">
        <v>270</v>
      </c>
      <c r="E1578" t="str">
        <f>ROUNDUP(B1578,3)&amp;"-"&amp;ROUNDUP(C1578,3)</f>
        <v>336791.166-3062252.871</v>
      </c>
      <c r="F1578" t="str">
        <f>E1578&amp;"-"&amp;D1578</f>
        <v>336791.166-3062252.871-KOT</v>
      </c>
      <c r="G1578">
        <f t="shared" si="87"/>
        <v>8224</v>
      </c>
      <c r="H1578" t="e">
        <f>VLOOKUP(G1578,#REF!,1,0)</f>
        <v>#REF!</v>
      </c>
      <c r="I1578" t="str">
        <f t="shared" si="89"/>
        <v>336791.1651KOT</v>
      </c>
      <c r="J1578" t="str">
        <f t="shared" si="90"/>
        <v>3062252.8702KOT</v>
      </c>
      <c r="K1578">
        <f t="shared" si="88"/>
        <v>8224</v>
      </c>
    </row>
    <row r="1579" spans="1:11" x14ac:dyDescent="0.25">
      <c r="A1579">
        <v>8225</v>
      </c>
      <c r="B1579">
        <v>336791.11050000001</v>
      </c>
      <c r="C1579">
        <v>3062248.7962000002</v>
      </c>
      <c r="D1579" t="s">
        <v>270</v>
      </c>
      <c r="E1579" t="str">
        <f>ROUNDUP(B1579,3)&amp;"-"&amp;ROUNDUP(C1579,3)</f>
        <v>336791.111-3062248.797</v>
      </c>
      <c r="F1579" t="str">
        <f>E1579&amp;"-"&amp;D1579</f>
        <v>336791.111-3062248.797-KOT</v>
      </c>
      <c r="G1579">
        <f t="shared" si="87"/>
        <v>8225</v>
      </c>
      <c r="H1579" t="e">
        <f>VLOOKUP(G1579,#REF!,1,0)</f>
        <v>#REF!</v>
      </c>
      <c r="I1579" t="str">
        <f t="shared" si="89"/>
        <v>336791.1105KOT</v>
      </c>
      <c r="J1579" t="str">
        <f t="shared" si="90"/>
        <v>3062248.7962KOT</v>
      </c>
      <c r="K1579">
        <f t="shared" si="88"/>
        <v>8225</v>
      </c>
    </row>
    <row r="1580" spans="1:11" x14ac:dyDescent="0.25">
      <c r="A1580">
        <v>8226</v>
      </c>
      <c r="B1580">
        <v>337209.58960000001</v>
      </c>
      <c r="C1580">
        <v>3062647.7448999998</v>
      </c>
      <c r="D1580" t="s">
        <v>270</v>
      </c>
      <c r="E1580" t="str">
        <f>ROUNDUP(B1580,3)&amp;"-"&amp;ROUNDUP(C1580,3)</f>
        <v>337209.59-3062647.745</v>
      </c>
      <c r="F1580" t="str">
        <f>E1580&amp;"-"&amp;D1580</f>
        <v>337209.59-3062647.745-KOT</v>
      </c>
      <c r="G1580">
        <f t="shared" si="87"/>
        <v>8226</v>
      </c>
      <c r="H1580" t="e">
        <f>VLOOKUP(G1580,#REF!,1,0)</f>
        <v>#REF!</v>
      </c>
      <c r="I1580" t="str">
        <f t="shared" si="89"/>
        <v>337209.5896KOT</v>
      </c>
      <c r="J1580" t="str">
        <f t="shared" si="90"/>
        <v>3062647.7449KOT</v>
      </c>
      <c r="K1580">
        <f t="shared" si="88"/>
        <v>8226</v>
      </c>
    </row>
    <row r="1581" spans="1:11" x14ac:dyDescent="0.25">
      <c r="A1581">
        <v>8227</v>
      </c>
      <c r="B1581">
        <v>337211.6728</v>
      </c>
      <c r="C1581">
        <v>3062628.5081000002</v>
      </c>
      <c r="D1581" t="s">
        <v>270</v>
      </c>
      <c r="E1581" t="str">
        <f>ROUNDUP(B1581,3)&amp;"-"&amp;ROUNDUP(C1581,3)</f>
        <v>337211.673-3062628.509</v>
      </c>
      <c r="F1581" t="str">
        <f>E1581&amp;"-"&amp;D1581</f>
        <v>337211.673-3062628.509-KOT</v>
      </c>
      <c r="G1581">
        <f t="shared" si="87"/>
        <v>8227</v>
      </c>
      <c r="H1581" t="e">
        <f>VLOOKUP(G1581,#REF!,1,0)</f>
        <v>#REF!</v>
      </c>
      <c r="I1581" t="str">
        <f t="shared" si="89"/>
        <v>337211.6728KOT</v>
      </c>
      <c r="J1581" t="str">
        <f t="shared" si="90"/>
        <v>3062628.5081KOT</v>
      </c>
      <c r="K1581">
        <f t="shared" si="88"/>
        <v>8227</v>
      </c>
    </row>
    <row r="1582" spans="1:11" x14ac:dyDescent="0.25">
      <c r="A1582">
        <v>8228</v>
      </c>
      <c r="B1582">
        <v>337211.2365</v>
      </c>
      <c r="C1582">
        <v>3062595.9169999999</v>
      </c>
      <c r="D1582" t="s">
        <v>270</v>
      </c>
      <c r="E1582" t="str">
        <f>ROUNDUP(B1582,3)&amp;"-"&amp;ROUNDUP(C1582,3)</f>
        <v>337211.237-3062595.917</v>
      </c>
      <c r="F1582" t="str">
        <f>E1582&amp;"-"&amp;D1582</f>
        <v>337211.237-3062595.917-KOT</v>
      </c>
      <c r="G1582">
        <f t="shared" si="87"/>
        <v>8228</v>
      </c>
      <c r="H1582" t="e">
        <f>VLOOKUP(G1582,#REF!,1,0)</f>
        <v>#REF!</v>
      </c>
      <c r="I1582" t="str">
        <f t="shared" si="89"/>
        <v>337211.2365KOT</v>
      </c>
      <c r="J1582" t="str">
        <f t="shared" si="90"/>
        <v>3062595.917KOT</v>
      </c>
      <c r="K1582">
        <f t="shared" si="88"/>
        <v>8228</v>
      </c>
    </row>
    <row r="1583" spans="1:11" x14ac:dyDescent="0.25">
      <c r="A1583">
        <v>8229</v>
      </c>
      <c r="B1583">
        <v>337216.53409999999</v>
      </c>
      <c r="C1583">
        <v>3062554.5178</v>
      </c>
      <c r="D1583" t="s">
        <v>270</v>
      </c>
      <c r="E1583" t="str">
        <f>ROUNDUP(B1583,3)&amp;"-"&amp;ROUNDUP(C1583,3)</f>
        <v>337216.535-3062554.518</v>
      </c>
      <c r="F1583" t="str">
        <f>E1583&amp;"-"&amp;D1583</f>
        <v>337216.535-3062554.518-KOT</v>
      </c>
      <c r="G1583">
        <f t="shared" si="87"/>
        <v>8229</v>
      </c>
      <c r="H1583" t="e">
        <f>VLOOKUP(G1583,#REF!,1,0)</f>
        <v>#REF!</v>
      </c>
      <c r="I1583" t="str">
        <f t="shared" si="89"/>
        <v>337216.5341KOT</v>
      </c>
      <c r="J1583" t="str">
        <f t="shared" si="90"/>
        <v>3062554.5178KOT</v>
      </c>
      <c r="K1583">
        <f t="shared" si="88"/>
        <v>8229</v>
      </c>
    </row>
    <row r="1584" spans="1:11" x14ac:dyDescent="0.25">
      <c r="A1584">
        <v>8230</v>
      </c>
      <c r="B1584">
        <v>337224.8504</v>
      </c>
      <c r="C1584">
        <v>3062520.0630000001</v>
      </c>
      <c r="D1584" t="s">
        <v>270</v>
      </c>
      <c r="E1584" t="str">
        <f>ROUNDUP(B1584,3)&amp;"-"&amp;ROUNDUP(C1584,3)</f>
        <v>337224.851-3062520.063</v>
      </c>
      <c r="F1584" t="str">
        <f>E1584&amp;"-"&amp;D1584</f>
        <v>337224.851-3062520.063-KOT</v>
      </c>
      <c r="G1584">
        <f t="shared" si="87"/>
        <v>8230</v>
      </c>
      <c r="H1584" t="e">
        <f>VLOOKUP(G1584,#REF!,1,0)</f>
        <v>#REF!</v>
      </c>
      <c r="I1584" t="str">
        <f t="shared" si="89"/>
        <v>337224.8504KOT</v>
      </c>
      <c r="J1584" t="str">
        <f t="shared" si="90"/>
        <v>3062520.063KOT</v>
      </c>
      <c r="K1584">
        <f t="shared" si="88"/>
        <v>8230</v>
      </c>
    </row>
    <row r="1585" spans="1:11" x14ac:dyDescent="0.25">
      <c r="A1585">
        <v>8231</v>
      </c>
      <c r="B1585">
        <v>337248.58980000002</v>
      </c>
      <c r="C1585">
        <v>3062457.4613000001</v>
      </c>
      <c r="D1585" t="s">
        <v>270</v>
      </c>
      <c r="E1585" t="str">
        <f>ROUNDUP(B1585,3)&amp;"-"&amp;ROUNDUP(C1585,3)</f>
        <v>337248.59-3062457.462</v>
      </c>
      <c r="F1585" t="str">
        <f>E1585&amp;"-"&amp;D1585</f>
        <v>337248.59-3062457.462-KOT</v>
      </c>
      <c r="G1585">
        <f t="shared" si="87"/>
        <v>8231</v>
      </c>
      <c r="H1585" t="e">
        <f>VLOOKUP(G1585,#REF!,1,0)</f>
        <v>#REF!</v>
      </c>
      <c r="I1585" t="str">
        <f t="shared" si="89"/>
        <v>337248.5898KOT</v>
      </c>
      <c r="J1585" t="str">
        <f t="shared" si="90"/>
        <v>3062457.4613KOT</v>
      </c>
      <c r="K1585">
        <f t="shared" si="88"/>
        <v>8231</v>
      </c>
    </row>
    <row r="1586" spans="1:11" x14ac:dyDescent="0.25">
      <c r="A1586">
        <v>8232</v>
      </c>
      <c r="B1586">
        <v>337277.72739999997</v>
      </c>
      <c r="C1586">
        <v>3062404.6826999998</v>
      </c>
      <c r="D1586" t="s">
        <v>270</v>
      </c>
      <c r="E1586" t="str">
        <f>ROUNDUP(B1586,3)&amp;"-"&amp;ROUNDUP(C1586,3)</f>
        <v>337277.728-3062404.683</v>
      </c>
      <c r="F1586" t="str">
        <f>E1586&amp;"-"&amp;D1586</f>
        <v>337277.728-3062404.683-KOT</v>
      </c>
      <c r="G1586">
        <f t="shared" si="87"/>
        <v>8232</v>
      </c>
      <c r="H1586" t="e">
        <f>VLOOKUP(G1586,#REF!,1,0)</f>
        <v>#REF!</v>
      </c>
      <c r="I1586" t="str">
        <f t="shared" si="89"/>
        <v>337277.7274KOT</v>
      </c>
      <c r="J1586" t="str">
        <f t="shared" si="90"/>
        <v>3062404.6827KOT</v>
      </c>
      <c r="K1586">
        <f t="shared" si="88"/>
        <v>8232</v>
      </c>
    </row>
    <row r="1587" spans="1:11" x14ac:dyDescent="0.25">
      <c r="A1587">
        <v>8233</v>
      </c>
      <c r="B1587">
        <v>337320.4388</v>
      </c>
      <c r="C1587">
        <v>3062360.4539000001</v>
      </c>
      <c r="D1587" t="s">
        <v>270</v>
      </c>
      <c r="E1587" t="str">
        <f>ROUNDUP(B1587,3)&amp;"-"&amp;ROUNDUP(C1587,3)</f>
        <v>337320.439-3062360.454</v>
      </c>
      <c r="F1587" t="str">
        <f>E1587&amp;"-"&amp;D1587</f>
        <v>337320.439-3062360.454-KOT</v>
      </c>
      <c r="G1587">
        <f t="shared" si="87"/>
        <v>8233</v>
      </c>
      <c r="H1587" t="e">
        <f>VLOOKUP(G1587,#REF!,1,0)</f>
        <v>#REF!</v>
      </c>
      <c r="I1587" t="str">
        <f t="shared" si="89"/>
        <v>337320.4388KOT</v>
      </c>
      <c r="J1587" t="str">
        <f t="shared" si="90"/>
        <v>3062360.4539KOT</v>
      </c>
      <c r="K1587">
        <f t="shared" si="88"/>
        <v>8233</v>
      </c>
    </row>
    <row r="1588" spans="1:11" x14ac:dyDescent="0.25">
      <c r="A1588">
        <v>8234</v>
      </c>
      <c r="B1588">
        <v>337368.04109999997</v>
      </c>
      <c r="C1588">
        <v>3062331.8764999998</v>
      </c>
      <c r="D1588" t="s">
        <v>270</v>
      </c>
      <c r="E1588" t="str">
        <f>ROUNDUP(B1588,3)&amp;"-"&amp;ROUNDUP(C1588,3)</f>
        <v>337368.042-3062331.877</v>
      </c>
      <c r="F1588" t="str">
        <f>E1588&amp;"-"&amp;D1588</f>
        <v>337368.042-3062331.877-KOT</v>
      </c>
      <c r="G1588">
        <f t="shared" si="87"/>
        <v>8234</v>
      </c>
      <c r="H1588" t="e">
        <f>VLOOKUP(G1588,#REF!,1,0)</f>
        <v>#REF!</v>
      </c>
      <c r="I1588" t="str">
        <f t="shared" si="89"/>
        <v>337368.0411KOT</v>
      </c>
      <c r="J1588" t="str">
        <f t="shared" si="90"/>
        <v>3062331.8765KOT</v>
      </c>
      <c r="K1588">
        <f t="shared" si="88"/>
        <v>8234</v>
      </c>
    </row>
    <row r="1589" spans="1:11" x14ac:dyDescent="0.25">
      <c r="A1589">
        <v>8235</v>
      </c>
      <c r="B1589">
        <v>337457.41009999998</v>
      </c>
      <c r="C1589">
        <v>3062296.5521</v>
      </c>
      <c r="D1589" t="s">
        <v>270</v>
      </c>
      <c r="E1589" t="str">
        <f>ROUNDUP(B1589,3)&amp;"-"&amp;ROUNDUP(C1589,3)</f>
        <v>337457.411-3062296.553</v>
      </c>
      <c r="F1589" t="str">
        <f>E1589&amp;"-"&amp;D1589</f>
        <v>337457.411-3062296.553-KOT</v>
      </c>
      <c r="G1589">
        <f t="shared" si="87"/>
        <v>8235</v>
      </c>
      <c r="H1589" t="e">
        <f>VLOOKUP(G1589,#REF!,1,0)</f>
        <v>#REF!</v>
      </c>
      <c r="I1589" t="str">
        <f t="shared" si="89"/>
        <v>337457.4101KOT</v>
      </c>
      <c r="J1589" t="str">
        <f t="shared" si="90"/>
        <v>3062296.5521KOT</v>
      </c>
      <c r="K1589">
        <f t="shared" si="88"/>
        <v>8235</v>
      </c>
    </row>
    <row r="1590" spans="1:11" x14ac:dyDescent="0.25">
      <c r="A1590">
        <v>8236</v>
      </c>
      <c r="B1590">
        <v>337458.26850000001</v>
      </c>
      <c r="C1590">
        <v>3062296.3264000001</v>
      </c>
      <c r="D1590" t="s">
        <v>270</v>
      </c>
      <c r="E1590" t="str">
        <f>ROUNDUP(B1590,3)&amp;"-"&amp;ROUNDUP(C1590,3)</f>
        <v>337458.269-3062296.327</v>
      </c>
      <c r="F1590" t="str">
        <f>E1590&amp;"-"&amp;D1590</f>
        <v>337458.269-3062296.327-KOT</v>
      </c>
      <c r="G1590">
        <f t="shared" si="87"/>
        <v>8236</v>
      </c>
      <c r="H1590" t="e">
        <f>VLOOKUP(G1590,#REF!,1,0)</f>
        <v>#REF!</v>
      </c>
      <c r="I1590" t="str">
        <f t="shared" si="89"/>
        <v>337458.2685KOT</v>
      </c>
      <c r="J1590" t="str">
        <f t="shared" si="90"/>
        <v>3062296.3264KOT</v>
      </c>
      <c r="K1590">
        <f t="shared" si="88"/>
        <v>8236</v>
      </c>
    </row>
    <row r="1591" spans="1:11" x14ac:dyDescent="0.25">
      <c r="A1591">
        <v>8237</v>
      </c>
      <c r="B1591">
        <v>337463.52639999997</v>
      </c>
      <c r="C1591">
        <v>3062295.6740999999</v>
      </c>
      <c r="D1591" t="s">
        <v>270</v>
      </c>
      <c r="E1591" t="str">
        <f>ROUNDUP(B1591,3)&amp;"-"&amp;ROUNDUP(C1591,3)</f>
        <v>337463.527-3062295.675</v>
      </c>
      <c r="F1591" t="str">
        <f>E1591&amp;"-"&amp;D1591</f>
        <v>337463.527-3062295.675-KOT</v>
      </c>
      <c r="G1591">
        <f t="shared" si="87"/>
        <v>8237</v>
      </c>
      <c r="H1591" t="e">
        <f>VLOOKUP(G1591,#REF!,1,0)</f>
        <v>#REF!</v>
      </c>
      <c r="I1591" t="str">
        <f t="shared" si="89"/>
        <v>337463.5264KOT</v>
      </c>
      <c r="J1591" t="str">
        <f t="shared" si="90"/>
        <v>3062295.6741KOT</v>
      </c>
      <c r="K1591">
        <f t="shared" si="88"/>
        <v>8237</v>
      </c>
    </row>
    <row r="1592" spans="1:11" x14ac:dyDescent="0.25">
      <c r="A1592">
        <v>8238</v>
      </c>
      <c r="B1592">
        <v>337495.1127</v>
      </c>
      <c r="C1592">
        <v>3062294.6699000001</v>
      </c>
      <c r="D1592" t="s">
        <v>270</v>
      </c>
      <c r="E1592" t="str">
        <f>ROUNDUP(B1592,3)&amp;"-"&amp;ROUNDUP(C1592,3)</f>
        <v>337495.113-3062294.67</v>
      </c>
      <c r="F1592" t="str">
        <f>E1592&amp;"-"&amp;D1592</f>
        <v>337495.113-3062294.67-KOT</v>
      </c>
      <c r="G1592">
        <f t="shared" si="87"/>
        <v>8238</v>
      </c>
      <c r="H1592" t="e">
        <f>VLOOKUP(G1592,#REF!,1,0)</f>
        <v>#REF!</v>
      </c>
      <c r="I1592" t="str">
        <f t="shared" si="89"/>
        <v>337495.1127KOT</v>
      </c>
      <c r="J1592" t="str">
        <f t="shared" si="90"/>
        <v>3062294.6699KOT</v>
      </c>
      <c r="K1592">
        <f t="shared" si="88"/>
        <v>8238</v>
      </c>
    </row>
    <row r="1593" spans="1:11" x14ac:dyDescent="0.25">
      <c r="A1593">
        <v>8239</v>
      </c>
      <c r="B1593">
        <v>337574.00449999998</v>
      </c>
      <c r="C1593">
        <v>3062286.6309000002</v>
      </c>
      <c r="D1593" t="s">
        <v>270</v>
      </c>
      <c r="E1593" t="str">
        <f>ROUNDUP(B1593,3)&amp;"-"&amp;ROUNDUP(C1593,3)</f>
        <v>337574.005-3062286.631</v>
      </c>
      <c r="F1593" t="str">
        <f>E1593&amp;"-"&amp;D1593</f>
        <v>337574.005-3062286.631-KOT</v>
      </c>
      <c r="G1593">
        <f t="shared" si="87"/>
        <v>8239</v>
      </c>
      <c r="H1593" t="e">
        <f>VLOOKUP(G1593,#REF!,1,0)</f>
        <v>#REF!</v>
      </c>
      <c r="I1593" t="str">
        <f t="shared" si="89"/>
        <v>337574.0045KOT</v>
      </c>
      <c r="J1593" t="str">
        <f t="shared" si="90"/>
        <v>3062286.6309KOT</v>
      </c>
      <c r="K1593">
        <f t="shared" si="88"/>
        <v>8239</v>
      </c>
    </row>
    <row r="1594" spans="1:11" x14ac:dyDescent="0.25">
      <c r="A1594">
        <v>8240</v>
      </c>
      <c r="B1594">
        <v>337640.61749999999</v>
      </c>
      <c r="C1594">
        <v>3062279.3383999998</v>
      </c>
      <c r="D1594" t="s">
        <v>270</v>
      </c>
      <c r="E1594" t="str">
        <f>ROUNDUP(B1594,3)&amp;"-"&amp;ROUNDUP(C1594,3)</f>
        <v>337640.618-3062279.339</v>
      </c>
      <c r="F1594" t="str">
        <f>E1594&amp;"-"&amp;D1594</f>
        <v>337640.618-3062279.339-KOT</v>
      </c>
      <c r="G1594">
        <f t="shared" si="87"/>
        <v>8240</v>
      </c>
      <c r="H1594" t="e">
        <f>VLOOKUP(G1594,#REF!,1,0)</f>
        <v>#REF!</v>
      </c>
      <c r="I1594" t="str">
        <f t="shared" si="89"/>
        <v>337640.6175KOT</v>
      </c>
      <c r="J1594" t="str">
        <f t="shared" si="90"/>
        <v>3062279.3384KOT</v>
      </c>
      <c r="K1594">
        <f t="shared" si="88"/>
        <v>8240</v>
      </c>
    </row>
    <row r="1595" spans="1:11" x14ac:dyDescent="0.25">
      <c r="A1595">
        <v>8241</v>
      </c>
      <c r="B1595">
        <v>337687.96970000002</v>
      </c>
      <c r="C1595">
        <v>3062275.7958999998</v>
      </c>
      <c r="D1595" t="s">
        <v>270</v>
      </c>
      <c r="E1595" t="str">
        <f>ROUNDUP(B1595,3)&amp;"-"&amp;ROUNDUP(C1595,3)</f>
        <v>337687.97-3062275.796</v>
      </c>
      <c r="F1595" t="str">
        <f>E1595&amp;"-"&amp;D1595</f>
        <v>337687.97-3062275.796-KOT</v>
      </c>
      <c r="G1595">
        <f t="shared" si="87"/>
        <v>8241</v>
      </c>
      <c r="H1595" t="e">
        <f>VLOOKUP(G1595,#REF!,1,0)</f>
        <v>#REF!</v>
      </c>
      <c r="I1595" t="str">
        <f t="shared" si="89"/>
        <v>337687.9697KOT</v>
      </c>
      <c r="J1595" t="str">
        <f t="shared" si="90"/>
        <v>3062275.7959KOT</v>
      </c>
      <c r="K1595">
        <f t="shared" si="88"/>
        <v>8241</v>
      </c>
    </row>
    <row r="1596" spans="1:11" x14ac:dyDescent="0.25">
      <c r="A1596">
        <v>8242</v>
      </c>
      <c r="B1596">
        <v>337757.41509999998</v>
      </c>
      <c r="C1596">
        <v>3062261.4810000001</v>
      </c>
      <c r="D1596" t="s">
        <v>270</v>
      </c>
      <c r="E1596" t="str">
        <f>ROUNDUP(B1596,3)&amp;"-"&amp;ROUNDUP(C1596,3)</f>
        <v>337757.416-3062261.481</v>
      </c>
      <c r="F1596" t="str">
        <f>E1596&amp;"-"&amp;D1596</f>
        <v>337757.416-3062261.481-KOT</v>
      </c>
      <c r="G1596">
        <f t="shared" si="87"/>
        <v>8242</v>
      </c>
      <c r="H1596" t="e">
        <f>VLOOKUP(G1596,#REF!,1,0)</f>
        <v>#REF!</v>
      </c>
      <c r="I1596" t="str">
        <f t="shared" si="89"/>
        <v>337757.4151KOT</v>
      </c>
      <c r="J1596" t="str">
        <f t="shared" si="90"/>
        <v>3062261.481KOT</v>
      </c>
      <c r="K1596">
        <f t="shared" si="88"/>
        <v>8242</v>
      </c>
    </row>
    <row r="1597" spans="1:11" x14ac:dyDescent="0.25">
      <c r="A1597">
        <v>8243</v>
      </c>
      <c r="B1597">
        <v>337756.06959999999</v>
      </c>
      <c r="C1597">
        <v>3062247.3110000002</v>
      </c>
      <c r="D1597" t="s">
        <v>270</v>
      </c>
      <c r="E1597" t="str">
        <f>ROUNDUP(B1597,3)&amp;"-"&amp;ROUNDUP(C1597,3)</f>
        <v>337756.07-3062247.311</v>
      </c>
      <c r="F1597" t="str">
        <f>E1597&amp;"-"&amp;D1597</f>
        <v>337756.07-3062247.311-KOT</v>
      </c>
      <c r="G1597">
        <f t="shared" si="87"/>
        <v>8243</v>
      </c>
      <c r="H1597" t="e">
        <f>VLOOKUP(G1597,#REF!,1,0)</f>
        <v>#REF!</v>
      </c>
      <c r="I1597" t="str">
        <f t="shared" si="89"/>
        <v>337756.0696KOT</v>
      </c>
      <c r="J1597" t="str">
        <f t="shared" si="90"/>
        <v>3062247.311KOT</v>
      </c>
      <c r="K1597">
        <f t="shared" si="88"/>
        <v>8243</v>
      </c>
    </row>
    <row r="1598" spans="1:11" x14ac:dyDescent="0.25">
      <c r="A1598">
        <v>8244</v>
      </c>
      <c r="B1598">
        <v>337755.3726</v>
      </c>
      <c r="C1598">
        <v>3062239.9704</v>
      </c>
      <c r="D1598" t="s">
        <v>270</v>
      </c>
      <c r="E1598" t="str">
        <f>ROUNDUP(B1598,3)&amp;"-"&amp;ROUNDUP(C1598,3)</f>
        <v>337755.373-3062239.971</v>
      </c>
      <c r="F1598" t="str">
        <f>E1598&amp;"-"&amp;D1598</f>
        <v>337755.373-3062239.971-KOT</v>
      </c>
      <c r="G1598">
        <f t="shared" si="87"/>
        <v>8244</v>
      </c>
      <c r="H1598" t="e">
        <f>VLOOKUP(G1598,#REF!,1,0)</f>
        <v>#REF!</v>
      </c>
      <c r="I1598" t="str">
        <f t="shared" si="89"/>
        <v>337755.3726KOT</v>
      </c>
      <c r="J1598" t="str">
        <f t="shared" si="90"/>
        <v>3062239.9704KOT</v>
      </c>
      <c r="K1598">
        <f t="shared" si="88"/>
        <v>8244</v>
      </c>
    </row>
    <row r="1599" spans="1:11" x14ac:dyDescent="0.25">
      <c r="A1599">
        <v>8245</v>
      </c>
      <c r="B1599">
        <v>337744.4608</v>
      </c>
      <c r="C1599">
        <v>3062211.5928000002</v>
      </c>
      <c r="D1599" t="s">
        <v>270</v>
      </c>
      <c r="E1599" t="str">
        <f>ROUNDUP(B1599,3)&amp;"-"&amp;ROUNDUP(C1599,3)</f>
        <v>337744.461-3062211.593</v>
      </c>
      <c r="F1599" t="str">
        <f>E1599&amp;"-"&amp;D1599</f>
        <v>337744.461-3062211.593-KOT</v>
      </c>
      <c r="G1599">
        <f t="shared" si="87"/>
        <v>8245</v>
      </c>
      <c r="H1599" t="e">
        <f>VLOOKUP(G1599,#REF!,1,0)</f>
        <v>#REF!</v>
      </c>
      <c r="I1599" t="str">
        <f t="shared" si="89"/>
        <v>337744.4608KOT</v>
      </c>
      <c r="J1599" t="str">
        <f t="shared" si="90"/>
        <v>3062211.5928KOT</v>
      </c>
      <c r="K1599">
        <f t="shared" si="88"/>
        <v>8245</v>
      </c>
    </row>
    <row r="1600" spans="1:11" x14ac:dyDescent="0.25">
      <c r="A1600">
        <v>8246</v>
      </c>
      <c r="B1600">
        <v>337731.02230000001</v>
      </c>
      <c r="C1600">
        <v>3062169.2782999999</v>
      </c>
      <c r="D1600" t="s">
        <v>270</v>
      </c>
      <c r="E1600" t="str">
        <f>ROUNDUP(B1600,3)&amp;"-"&amp;ROUNDUP(C1600,3)</f>
        <v>337731.023-3062169.279</v>
      </c>
      <c r="F1600" t="str">
        <f>E1600&amp;"-"&amp;D1600</f>
        <v>337731.023-3062169.279-KOT</v>
      </c>
      <c r="G1600">
        <f t="shared" si="87"/>
        <v>8246</v>
      </c>
      <c r="H1600" t="e">
        <f>VLOOKUP(G1600,#REF!,1,0)</f>
        <v>#REF!</v>
      </c>
      <c r="I1600" t="str">
        <f t="shared" si="89"/>
        <v>337731.0223KOT</v>
      </c>
      <c r="J1600" t="str">
        <f t="shared" si="90"/>
        <v>3062169.2783KOT</v>
      </c>
      <c r="K1600">
        <f t="shared" si="88"/>
        <v>8246</v>
      </c>
    </row>
    <row r="1601" spans="1:11" x14ac:dyDescent="0.25">
      <c r="A1601">
        <v>8247</v>
      </c>
      <c r="B1601">
        <v>337715.10359999997</v>
      </c>
      <c r="C1601">
        <v>3062116.5188000002</v>
      </c>
      <c r="D1601" t="s">
        <v>270</v>
      </c>
      <c r="E1601" t="str">
        <f>ROUNDUP(B1601,3)&amp;"-"&amp;ROUNDUP(C1601,3)</f>
        <v>337715.104-3062116.519</v>
      </c>
      <c r="F1601" t="str">
        <f>E1601&amp;"-"&amp;D1601</f>
        <v>337715.104-3062116.519-KOT</v>
      </c>
      <c r="G1601">
        <f t="shared" si="87"/>
        <v>8247</v>
      </c>
      <c r="H1601" t="e">
        <f>VLOOKUP(G1601,#REF!,1,0)</f>
        <v>#REF!</v>
      </c>
      <c r="I1601" t="str">
        <f t="shared" si="89"/>
        <v>337715.1036KOT</v>
      </c>
      <c r="J1601" t="str">
        <f t="shared" si="90"/>
        <v>3062116.5188KOT</v>
      </c>
      <c r="K1601">
        <f t="shared" si="88"/>
        <v>8247</v>
      </c>
    </row>
    <row r="1602" spans="1:11" x14ac:dyDescent="0.25">
      <c r="A1602">
        <v>8248</v>
      </c>
      <c r="B1602">
        <v>337693.17859999998</v>
      </c>
      <c r="C1602">
        <v>3062052.1970000002</v>
      </c>
      <c r="D1602" t="s">
        <v>270</v>
      </c>
      <c r="E1602" t="str">
        <f>ROUNDUP(B1602,3)&amp;"-"&amp;ROUNDUP(C1602,3)</f>
        <v>337693.179-3062052.197</v>
      </c>
      <c r="F1602" t="str">
        <f>E1602&amp;"-"&amp;D1602</f>
        <v>337693.179-3062052.197-KOT</v>
      </c>
      <c r="G1602">
        <f t="shared" si="87"/>
        <v>8248</v>
      </c>
      <c r="H1602" t="e">
        <f>VLOOKUP(G1602,#REF!,1,0)</f>
        <v>#REF!</v>
      </c>
      <c r="I1602" t="str">
        <f t="shared" si="89"/>
        <v>337693.1786KOT</v>
      </c>
      <c r="J1602" t="str">
        <f t="shared" si="90"/>
        <v>3062052.197KOT</v>
      </c>
      <c r="K1602">
        <f t="shared" si="88"/>
        <v>8248</v>
      </c>
    </row>
    <row r="1603" spans="1:11" x14ac:dyDescent="0.25">
      <c r="A1603">
        <v>8249</v>
      </c>
      <c r="B1603">
        <v>337655.97899999999</v>
      </c>
      <c r="C1603">
        <v>3061983.4218000001</v>
      </c>
      <c r="D1603" t="s">
        <v>270</v>
      </c>
      <c r="E1603" t="str">
        <f>ROUNDUP(B1603,3)&amp;"-"&amp;ROUNDUP(C1603,3)</f>
        <v>337655.979-3061983.422</v>
      </c>
      <c r="F1603" t="str">
        <f>E1603&amp;"-"&amp;D1603</f>
        <v>337655.979-3061983.422-KOT</v>
      </c>
      <c r="G1603">
        <f t="shared" ref="G1603:G1666" si="91">A1603</f>
        <v>8249</v>
      </c>
      <c r="H1603" t="e">
        <f>VLOOKUP(G1603,#REF!,1,0)</f>
        <v>#REF!</v>
      </c>
      <c r="I1603" t="str">
        <f t="shared" si="89"/>
        <v>337655.979KOT</v>
      </c>
      <c r="J1603" t="str">
        <f t="shared" si="90"/>
        <v>3061983.4218KOT</v>
      </c>
      <c r="K1603">
        <f t="shared" ref="K1603:K1666" si="92">G1603</f>
        <v>8249</v>
      </c>
    </row>
    <row r="1604" spans="1:11" x14ac:dyDescent="0.25">
      <c r="A1604">
        <v>8250</v>
      </c>
      <c r="B1604">
        <v>337655.90130000003</v>
      </c>
      <c r="C1604">
        <v>3061977.6017</v>
      </c>
      <c r="D1604" t="s">
        <v>270</v>
      </c>
      <c r="E1604" t="str">
        <f>ROUNDUP(B1604,3)&amp;"-"&amp;ROUNDUP(C1604,3)</f>
        <v>337655.902-3061977.602</v>
      </c>
      <c r="F1604" t="str">
        <f>E1604&amp;"-"&amp;D1604</f>
        <v>337655.902-3061977.602-KOT</v>
      </c>
      <c r="G1604">
        <f t="shared" si="91"/>
        <v>8250</v>
      </c>
      <c r="H1604" t="e">
        <f>VLOOKUP(G1604,#REF!,1,0)</f>
        <v>#REF!</v>
      </c>
      <c r="I1604" t="str">
        <f t="shared" si="89"/>
        <v>337655.9013KOT</v>
      </c>
      <c r="J1604" t="str">
        <f t="shared" si="90"/>
        <v>3061977.6017KOT</v>
      </c>
      <c r="K1604">
        <f t="shared" si="92"/>
        <v>8250</v>
      </c>
    </row>
    <row r="1605" spans="1:11" x14ac:dyDescent="0.25">
      <c r="A1605">
        <v>8251</v>
      </c>
      <c r="B1605">
        <v>337627.14889999997</v>
      </c>
      <c r="C1605">
        <v>3061927.9232999999</v>
      </c>
      <c r="D1605" t="s">
        <v>270</v>
      </c>
      <c r="E1605" t="str">
        <f>ROUNDUP(B1605,3)&amp;"-"&amp;ROUNDUP(C1605,3)</f>
        <v>337627.149-3061927.924</v>
      </c>
      <c r="F1605" t="str">
        <f>E1605&amp;"-"&amp;D1605</f>
        <v>337627.149-3061927.924-KOT</v>
      </c>
      <c r="G1605">
        <f t="shared" si="91"/>
        <v>8251</v>
      </c>
      <c r="H1605" t="e">
        <f>VLOOKUP(G1605,#REF!,1,0)</f>
        <v>#REF!</v>
      </c>
      <c r="I1605" t="str">
        <f t="shared" si="89"/>
        <v>337627.1489KOT</v>
      </c>
      <c r="J1605" t="str">
        <f t="shared" si="90"/>
        <v>3061927.9233KOT</v>
      </c>
      <c r="K1605">
        <f t="shared" si="92"/>
        <v>8251</v>
      </c>
    </row>
    <row r="1606" spans="1:11" x14ac:dyDescent="0.25">
      <c r="A1606">
        <v>8252</v>
      </c>
      <c r="B1606">
        <v>337543.6949</v>
      </c>
      <c r="C1606">
        <v>3061857.4366000001</v>
      </c>
      <c r="D1606" t="s">
        <v>270</v>
      </c>
      <c r="E1606" t="str">
        <f>ROUNDUP(B1606,3)&amp;"-"&amp;ROUNDUP(C1606,3)</f>
        <v>337543.695-3061857.437</v>
      </c>
      <c r="F1606" t="str">
        <f>E1606&amp;"-"&amp;D1606</f>
        <v>337543.695-3061857.437-KOT</v>
      </c>
      <c r="G1606">
        <f t="shared" si="91"/>
        <v>8252</v>
      </c>
      <c r="H1606" t="e">
        <f>VLOOKUP(G1606,#REF!,1,0)</f>
        <v>#REF!</v>
      </c>
      <c r="I1606" t="str">
        <f t="shared" si="89"/>
        <v>337543.6949KOT</v>
      </c>
      <c r="J1606" t="str">
        <f t="shared" si="90"/>
        <v>3061857.4366KOT</v>
      </c>
      <c r="K1606">
        <f t="shared" si="92"/>
        <v>8252</v>
      </c>
    </row>
    <row r="1607" spans="1:11" x14ac:dyDescent="0.25">
      <c r="A1607">
        <v>8253</v>
      </c>
      <c r="B1607">
        <v>337505.3897</v>
      </c>
      <c r="C1607">
        <v>3061805.6562000001</v>
      </c>
      <c r="D1607" t="s">
        <v>270</v>
      </c>
      <c r="E1607" t="str">
        <f>ROUNDUP(B1607,3)&amp;"-"&amp;ROUNDUP(C1607,3)</f>
        <v>337505.39-3061805.657</v>
      </c>
      <c r="F1607" t="str">
        <f>E1607&amp;"-"&amp;D1607</f>
        <v>337505.39-3061805.657-KOT</v>
      </c>
      <c r="G1607">
        <f t="shared" si="91"/>
        <v>8253</v>
      </c>
      <c r="H1607" t="e">
        <f>VLOOKUP(G1607,#REF!,1,0)</f>
        <v>#REF!</v>
      </c>
      <c r="I1607" t="str">
        <f t="shared" si="89"/>
        <v>337505.3897KOT</v>
      </c>
      <c r="J1607" t="str">
        <f t="shared" si="90"/>
        <v>3061805.6562KOT</v>
      </c>
      <c r="K1607">
        <f t="shared" si="92"/>
        <v>8253</v>
      </c>
    </row>
    <row r="1608" spans="1:11" x14ac:dyDescent="0.25">
      <c r="A1608">
        <v>8254</v>
      </c>
      <c r="B1608">
        <v>337494.23009999999</v>
      </c>
      <c r="C1608">
        <v>3061790.5709000002</v>
      </c>
      <c r="D1608" t="s">
        <v>270</v>
      </c>
      <c r="E1608" t="str">
        <f>ROUNDUP(B1608,3)&amp;"-"&amp;ROUNDUP(C1608,3)</f>
        <v>337494.231-3061790.571</v>
      </c>
      <c r="F1608" t="str">
        <f>E1608&amp;"-"&amp;D1608</f>
        <v>337494.231-3061790.571-KOT</v>
      </c>
      <c r="G1608">
        <f t="shared" si="91"/>
        <v>8254</v>
      </c>
      <c r="H1608" t="e">
        <f>VLOOKUP(G1608,#REF!,1,0)</f>
        <v>#REF!</v>
      </c>
      <c r="I1608" t="str">
        <f t="shared" si="89"/>
        <v>337494.2301KOT</v>
      </c>
      <c r="J1608" t="str">
        <f t="shared" si="90"/>
        <v>3061790.5709KOT</v>
      </c>
      <c r="K1608">
        <f t="shared" si="92"/>
        <v>8254</v>
      </c>
    </row>
    <row r="1609" spans="1:11" x14ac:dyDescent="0.25">
      <c r="A1609">
        <v>8255</v>
      </c>
      <c r="B1609">
        <v>337488.15360000002</v>
      </c>
      <c r="C1609">
        <v>3061773.7703999998</v>
      </c>
      <c r="D1609" t="s">
        <v>270</v>
      </c>
      <c r="E1609" t="str">
        <f>ROUNDUP(B1609,3)&amp;"-"&amp;ROUNDUP(C1609,3)</f>
        <v>337488.154-3061773.771</v>
      </c>
      <c r="F1609" t="str">
        <f>E1609&amp;"-"&amp;D1609</f>
        <v>337488.154-3061773.771-KOT</v>
      </c>
      <c r="G1609">
        <f t="shared" si="91"/>
        <v>8255</v>
      </c>
      <c r="H1609" t="e">
        <f>VLOOKUP(G1609,#REF!,1,0)</f>
        <v>#REF!</v>
      </c>
      <c r="I1609" t="str">
        <f t="shared" si="89"/>
        <v>337488.1536KOT</v>
      </c>
      <c r="J1609" t="str">
        <f t="shared" si="90"/>
        <v>3061773.7704KOT</v>
      </c>
      <c r="K1609">
        <f t="shared" si="92"/>
        <v>8255</v>
      </c>
    </row>
    <row r="1610" spans="1:11" x14ac:dyDescent="0.25">
      <c r="A1610">
        <v>8256</v>
      </c>
      <c r="B1610">
        <v>337463.31319999998</v>
      </c>
      <c r="C1610">
        <v>3061797.9693999998</v>
      </c>
      <c r="D1610" t="s">
        <v>270</v>
      </c>
      <c r="E1610" t="str">
        <f>ROUNDUP(B1610,3)&amp;"-"&amp;ROUNDUP(C1610,3)</f>
        <v>337463.314-3061797.97</v>
      </c>
      <c r="F1610" t="str">
        <f>E1610&amp;"-"&amp;D1610</f>
        <v>337463.314-3061797.97-KOT</v>
      </c>
      <c r="G1610">
        <f t="shared" si="91"/>
        <v>8256</v>
      </c>
      <c r="H1610" t="e">
        <f>VLOOKUP(G1610,#REF!,1,0)</f>
        <v>#REF!</v>
      </c>
      <c r="I1610" t="str">
        <f t="shared" si="89"/>
        <v>337463.3132KOT</v>
      </c>
      <c r="J1610" t="str">
        <f t="shared" si="90"/>
        <v>3061797.9694KOT</v>
      </c>
      <c r="K1610">
        <f t="shared" si="92"/>
        <v>8256</v>
      </c>
    </row>
    <row r="1611" spans="1:11" x14ac:dyDescent="0.25">
      <c r="A1611">
        <v>8257</v>
      </c>
      <c r="B1611">
        <v>337452.09340000001</v>
      </c>
      <c r="C1611">
        <v>3061834.2111</v>
      </c>
      <c r="D1611" t="s">
        <v>270</v>
      </c>
      <c r="E1611" t="str">
        <f>ROUNDUP(B1611,3)&amp;"-"&amp;ROUNDUP(C1611,3)</f>
        <v>337452.094-3061834.212</v>
      </c>
      <c r="F1611" t="str">
        <f>E1611&amp;"-"&amp;D1611</f>
        <v>337452.094-3061834.212-KOT</v>
      </c>
      <c r="G1611">
        <f t="shared" si="91"/>
        <v>8257</v>
      </c>
      <c r="H1611" t="e">
        <f>VLOOKUP(G1611,#REF!,1,0)</f>
        <v>#REF!</v>
      </c>
      <c r="I1611" t="str">
        <f t="shared" si="89"/>
        <v>337452.0934KOT</v>
      </c>
      <c r="J1611" t="str">
        <f t="shared" si="90"/>
        <v>3061834.2111KOT</v>
      </c>
      <c r="K1611">
        <f t="shared" si="92"/>
        <v>8257</v>
      </c>
    </row>
    <row r="1612" spans="1:11" x14ac:dyDescent="0.25">
      <c r="A1612">
        <v>8258</v>
      </c>
      <c r="B1612">
        <v>337418.32890000002</v>
      </c>
      <c r="C1612">
        <v>3061847.469</v>
      </c>
      <c r="D1612" t="s">
        <v>270</v>
      </c>
      <c r="E1612" t="str">
        <f>ROUNDUP(B1612,3)&amp;"-"&amp;ROUNDUP(C1612,3)</f>
        <v>337418.329-3061847.469</v>
      </c>
      <c r="F1612" t="str">
        <f>E1612&amp;"-"&amp;D1612</f>
        <v>337418.329-3061847.469-KOT</v>
      </c>
      <c r="G1612">
        <f t="shared" si="91"/>
        <v>8258</v>
      </c>
      <c r="H1612" t="e">
        <f>VLOOKUP(G1612,#REF!,1,0)</f>
        <v>#REF!</v>
      </c>
      <c r="I1612" t="str">
        <f t="shared" si="89"/>
        <v>337418.3289KOT</v>
      </c>
      <c r="J1612" t="str">
        <f t="shared" si="90"/>
        <v>3061847.469KOT</v>
      </c>
      <c r="K1612">
        <f t="shared" si="92"/>
        <v>8258</v>
      </c>
    </row>
    <row r="1613" spans="1:11" x14ac:dyDescent="0.25">
      <c r="A1613">
        <v>8259</v>
      </c>
      <c r="B1613">
        <v>337387.6066</v>
      </c>
      <c r="C1613">
        <v>3061869.4182000002</v>
      </c>
      <c r="D1613" t="s">
        <v>270</v>
      </c>
      <c r="E1613" t="str">
        <f>ROUNDUP(B1613,3)&amp;"-"&amp;ROUNDUP(C1613,3)</f>
        <v>337387.607-3061869.419</v>
      </c>
      <c r="F1613" t="str">
        <f>E1613&amp;"-"&amp;D1613</f>
        <v>337387.607-3061869.419-KOT</v>
      </c>
      <c r="G1613">
        <f t="shared" si="91"/>
        <v>8259</v>
      </c>
      <c r="H1613" t="e">
        <f>VLOOKUP(G1613,#REF!,1,0)</f>
        <v>#REF!</v>
      </c>
      <c r="I1613" t="str">
        <f t="shared" si="89"/>
        <v>337387.6066KOT</v>
      </c>
      <c r="J1613" t="str">
        <f t="shared" si="90"/>
        <v>3061869.4182KOT</v>
      </c>
      <c r="K1613">
        <f t="shared" si="92"/>
        <v>8259</v>
      </c>
    </row>
    <row r="1614" spans="1:11" x14ac:dyDescent="0.25">
      <c r="A1614">
        <v>8260</v>
      </c>
      <c r="B1614">
        <v>337366.76890000002</v>
      </c>
      <c r="C1614">
        <v>3061886.5783000002</v>
      </c>
      <c r="D1614" t="s">
        <v>270</v>
      </c>
      <c r="E1614" t="str">
        <f>ROUNDUP(B1614,3)&amp;"-"&amp;ROUNDUP(C1614,3)</f>
        <v>337366.769-3061886.579</v>
      </c>
      <c r="F1614" t="str">
        <f>E1614&amp;"-"&amp;D1614</f>
        <v>337366.769-3061886.579-KOT</v>
      </c>
      <c r="G1614">
        <f t="shared" si="91"/>
        <v>8260</v>
      </c>
      <c r="H1614" t="e">
        <f>VLOOKUP(G1614,#REF!,1,0)</f>
        <v>#REF!</v>
      </c>
      <c r="I1614" t="str">
        <f t="shared" si="89"/>
        <v>337366.7689KOT</v>
      </c>
      <c r="J1614" t="str">
        <f t="shared" si="90"/>
        <v>3061886.5783KOT</v>
      </c>
      <c r="K1614">
        <f t="shared" si="92"/>
        <v>8260</v>
      </c>
    </row>
    <row r="1615" spans="1:11" x14ac:dyDescent="0.25">
      <c r="A1615">
        <v>8261</v>
      </c>
      <c r="B1615">
        <v>337347.00790000003</v>
      </c>
      <c r="C1615">
        <v>3061896.7385999998</v>
      </c>
      <c r="D1615" t="s">
        <v>270</v>
      </c>
      <c r="E1615" t="str">
        <f>ROUNDUP(B1615,3)&amp;"-"&amp;ROUNDUP(C1615,3)</f>
        <v>337347.008-3061896.739</v>
      </c>
      <c r="F1615" t="str">
        <f>E1615&amp;"-"&amp;D1615</f>
        <v>337347.008-3061896.739-KOT</v>
      </c>
      <c r="G1615">
        <f t="shared" si="91"/>
        <v>8261</v>
      </c>
      <c r="H1615" t="e">
        <f>VLOOKUP(G1615,#REF!,1,0)</f>
        <v>#REF!</v>
      </c>
      <c r="I1615" t="str">
        <f t="shared" si="89"/>
        <v>337347.0079KOT</v>
      </c>
      <c r="J1615" t="str">
        <f t="shared" si="90"/>
        <v>3061896.7386KOT</v>
      </c>
      <c r="K1615">
        <f t="shared" si="92"/>
        <v>8261</v>
      </c>
    </row>
    <row r="1616" spans="1:11" x14ac:dyDescent="0.25">
      <c r="A1616">
        <v>8262</v>
      </c>
      <c r="B1616">
        <v>337347.04070000001</v>
      </c>
      <c r="C1616">
        <v>3061910.1269</v>
      </c>
      <c r="D1616" t="s">
        <v>270</v>
      </c>
      <c r="E1616" t="str">
        <f>ROUNDUP(B1616,3)&amp;"-"&amp;ROUNDUP(C1616,3)</f>
        <v>337347.041-3061910.127</v>
      </c>
      <c r="F1616" t="str">
        <f>E1616&amp;"-"&amp;D1616</f>
        <v>337347.041-3061910.127-KOT</v>
      </c>
      <c r="G1616">
        <f t="shared" si="91"/>
        <v>8262</v>
      </c>
      <c r="H1616" t="e">
        <f>VLOOKUP(G1616,#REF!,1,0)</f>
        <v>#REF!</v>
      </c>
      <c r="I1616" t="str">
        <f t="shared" si="89"/>
        <v>337347.0407KOT</v>
      </c>
      <c r="J1616" t="str">
        <f t="shared" si="90"/>
        <v>3061910.1269KOT</v>
      </c>
      <c r="K1616">
        <f t="shared" si="92"/>
        <v>8262</v>
      </c>
    </row>
    <row r="1617" spans="1:11" x14ac:dyDescent="0.25">
      <c r="A1617">
        <v>8263</v>
      </c>
      <c r="B1617">
        <v>337350.1373</v>
      </c>
      <c r="C1617">
        <v>3061922.8922000001</v>
      </c>
      <c r="D1617" t="s">
        <v>270</v>
      </c>
      <c r="E1617" t="str">
        <f>ROUNDUP(B1617,3)&amp;"-"&amp;ROUNDUP(C1617,3)</f>
        <v>337350.138-3061922.893</v>
      </c>
      <c r="F1617" t="str">
        <f>E1617&amp;"-"&amp;D1617</f>
        <v>337350.138-3061922.893-KOT</v>
      </c>
      <c r="G1617">
        <f t="shared" si="91"/>
        <v>8263</v>
      </c>
      <c r="H1617" t="e">
        <f>VLOOKUP(G1617,#REF!,1,0)</f>
        <v>#REF!</v>
      </c>
      <c r="I1617" t="str">
        <f t="shared" si="89"/>
        <v>337350.1373KOT</v>
      </c>
      <c r="J1617" t="str">
        <f t="shared" si="90"/>
        <v>3061922.8922KOT</v>
      </c>
      <c r="K1617">
        <f t="shared" si="92"/>
        <v>8263</v>
      </c>
    </row>
    <row r="1618" spans="1:11" x14ac:dyDescent="0.25">
      <c r="A1618">
        <v>8264</v>
      </c>
      <c r="B1618">
        <v>337352.61780000001</v>
      </c>
      <c r="C1618">
        <v>3061933.3372</v>
      </c>
      <c r="D1618" t="s">
        <v>270</v>
      </c>
      <c r="E1618" t="str">
        <f>ROUNDUP(B1618,3)&amp;"-"&amp;ROUNDUP(C1618,3)</f>
        <v>337352.618-3061933.338</v>
      </c>
      <c r="F1618" t="str">
        <f>E1618&amp;"-"&amp;D1618</f>
        <v>337352.618-3061933.338-KOT</v>
      </c>
      <c r="G1618">
        <f t="shared" si="91"/>
        <v>8264</v>
      </c>
      <c r="H1618" t="e">
        <f>VLOOKUP(G1618,#REF!,1,0)</f>
        <v>#REF!</v>
      </c>
      <c r="I1618" t="str">
        <f t="shared" si="89"/>
        <v>337352.6178KOT</v>
      </c>
      <c r="J1618" t="str">
        <f t="shared" si="90"/>
        <v>3061933.3372KOT</v>
      </c>
      <c r="K1618">
        <f t="shared" si="92"/>
        <v>8264</v>
      </c>
    </row>
    <row r="1619" spans="1:11" x14ac:dyDescent="0.25">
      <c r="A1619">
        <v>8265</v>
      </c>
      <c r="B1619">
        <v>337359.20159999997</v>
      </c>
      <c r="C1619">
        <v>3061944.3094000001</v>
      </c>
      <c r="D1619" t="s">
        <v>270</v>
      </c>
      <c r="E1619" t="str">
        <f>ROUNDUP(B1619,3)&amp;"-"&amp;ROUNDUP(C1619,3)</f>
        <v>337359.202-3061944.31</v>
      </c>
      <c r="F1619" t="str">
        <f>E1619&amp;"-"&amp;D1619</f>
        <v>337359.202-3061944.31-KOT</v>
      </c>
      <c r="G1619">
        <f t="shared" si="91"/>
        <v>8265</v>
      </c>
      <c r="H1619" t="e">
        <f>VLOOKUP(G1619,#REF!,1,0)</f>
        <v>#REF!</v>
      </c>
      <c r="I1619" t="str">
        <f t="shared" si="89"/>
        <v>337359.2016KOT</v>
      </c>
      <c r="J1619" t="str">
        <f t="shared" si="90"/>
        <v>3061944.3094KOT</v>
      </c>
      <c r="K1619">
        <f t="shared" si="92"/>
        <v>8265</v>
      </c>
    </row>
    <row r="1620" spans="1:11" x14ac:dyDescent="0.25">
      <c r="A1620">
        <v>8266</v>
      </c>
      <c r="B1620">
        <v>337360.44189999998</v>
      </c>
      <c r="C1620">
        <v>3061949.5318999998</v>
      </c>
      <c r="D1620" t="s">
        <v>270</v>
      </c>
      <c r="E1620" t="str">
        <f>ROUNDUP(B1620,3)&amp;"-"&amp;ROUNDUP(C1620,3)</f>
        <v>337360.442-3061949.532</v>
      </c>
      <c r="F1620" t="str">
        <f>E1620&amp;"-"&amp;D1620</f>
        <v>337360.442-3061949.532-KOT</v>
      </c>
      <c r="G1620">
        <f t="shared" si="91"/>
        <v>8266</v>
      </c>
      <c r="H1620" t="e">
        <f>VLOOKUP(G1620,#REF!,1,0)</f>
        <v>#REF!</v>
      </c>
      <c r="I1620" t="str">
        <f t="shared" si="89"/>
        <v>337360.4419KOT</v>
      </c>
      <c r="J1620" t="str">
        <f t="shared" si="90"/>
        <v>3061949.5319KOT</v>
      </c>
      <c r="K1620">
        <f t="shared" si="92"/>
        <v>8266</v>
      </c>
    </row>
    <row r="1621" spans="1:11" x14ac:dyDescent="0.25">
      <c r="A1621">
        <v>8267</v>
      </c>
      <c r="B1621">
        <v>337362.91450000001</v>
      </c>
      <c r="C1621">
        <v>3061959.3949000002</v>
      </c>
      <c r="D1621" t="s">
        <v>270</v>
      </c>
      <c r="E1621" t="str">
        <f>ROUNDUP(B1621,3)&amp;"-"&amp;ROUNDUP(C1621,3)</f>
        <v>337362.915-3061959.395</v>
      </c>
      <c r="F1621" t="str">
        <f>E1621&amp;"-"&amp;D1621</f>
        <v>337362.915-3061959.395-KOT</v>
      </c>
      <c r="G1621">
        <f t="shared" si="91"/>
        <v>8267</v>
      </c>
      <c r="H1621" t="e">
        <f>VLOOKUP(G1621,#REF!,1,0)</f>
        <v>#REF!</v>
      </c>
      <c r="I1621" t="str">
        <f t="shared" si="89"/>
        <v>337362.9145KOT</v>
      </c>
      <c r="J1621" t="str">
        <f t="shared" si="90"/>
        <v>3061959.3949KOT</v>
      </c>
      <c r="K1621">
        <f t="shared" si="92"/>
        <v>8267</v>
      </c>
    </row>
    <row r="1622" spans="1:11" x14ac:dyDescent="0.25">
      <c r="A1622">
        <v>8268</v>
      </c>
      <c r="B1622">
        <v>337364.84869999997</v>
      </c>
      <c r="C1622">
        <v>3061972.7577</v>
      </c>
      <c r="D1622" t="s">
        <v>270</v>
      </c>
      <c r="E1622" t="str">
        <f>ROUNDUP(B1622,3)&amp;"-"&amp;ROUNDUP(C1622,3)</f>
        <v>337364.849-3061972.758</v>
      </c>
      <c r="F1622" t="str">
        <f>E1622&amp;"-"&amp;D1622</f>
        <v>337364.849-3061972.758-KOT</v>
      </c>
      <c r="G1622">
        <f t="shared" si="91"/>
        <v>8268</v>
      </c>
      <c r="H1622" t="e">
        <f>VLOOKUP(G1622,#REF!,1,0)</f>
        <v>#REF!</v>
      </c>
      <c r="I1622" t="str">
        <f t="shared" si="89"/>
        <v>337364.8487KOT</v>
      </c>
      <c r="J1622" t="str">
        <f t="shared" si="90"/>
        <v>3061972.7577KOT</v>
      </c>
      <c r="K1622">
        <f t="shared" si="92"/>
        <v>8268</v>
      </c>
    </row>
    <row r="1623" spans="1:11" x14ac:dyDescent="0.25">
      <c r="A1623">
        <v>8269</v>
      </c>
      <c r="B1623">
        <v>337364.92660000001</v>
      </c>
      <c r="C1623">
        <v>3061978.5778999999</v>
      </c>
      <c r="D1623" t="s">
        <v>270</v>
      </c>
      <c r="E1623" t="str">
        <f>ROUNDUP(B1623,3)&amp;"-"&amp;ROUNDUP(C1623,3)</f>
        <v>337364.927-3061978.578</v>
      </c>
      <c r="F1623" t="str">
        <f>E1623&amp;"-"&amp;D1623</f>
        <v>337364.927-3061978.578-KOT</v>
      </c>
      <c r="G1623">
        <f t="shared" si="91"/>
        <v>8269</v>
      </c>
      <c r="H1623" t="e">
        <f>VLOOKUP(G1623,#REF!,1,0)</f>
        <v>#REF!</v>
      </c>
      <c r="I1623" t="str">
        <f t="shared" si="89"/>
        <v>337364.9266KOT</v>
      </c>
      <c r="J1623" t="str">
        <f t="shared" si="90"/>
        <v>3061978.5779KOT</v>
      </c>
      <c r="K1623">
        <f t="shared" si="92"/>
        <v>8269</v>
      </c>
    </row>
    <row r="1624" spans="1:11" x14ac:dyDescent="0.25">
      <c r="A1624">
        <v>8270</v>
      </c>
      <c r="B1624">
        <v>337361.13439999998</v>
      </c>
      <c r="C1624">
        <v>3062001.3311000001</v>
      </c>
      <c r="D1624" t="s">
        <v>270</v>
      </c>
      <c r="E1624" t="str">
        <f>ROUNDUP(B1624,3)&amp;"-"&amp;ROUNDUP(C1624,3)</f>
        <v>337361.135-3062001.332</v>
      </c>
      <c r="F1624" t="str">
        <f>E1624&amp;"-"&amp;D1624</f>
        <v>337361.135-3062001.332-KOT</v>
      </c>
      <c r="G1624">
        <f t="shared" si="91"/>
        <v>8270</v>
      </c>
      <c r="H1624" t="e">
        <f>VLOOKUP(G1624,#REF!,1,0)</f>
        <v>#REF!</v>
      </c>
      <c r="I1624" t="str">
        <f t="shared" si="89"/>
        <v>337361.1344KOT</v>
      </c>
      <c r="J1624" t="str">
        <f t="shared" si="90"/>
        <v>3062001.3311KOT</v>
      </c>
      <c r="K1624">
        <f t="shared" si="92"/>
        <v>8270</v>
      </c>
    </row>
    <row r="1625" spans="1:11" x14ac:dyDescent="0.25">
      <c r="A1625">
        <v>8271</v>
      </c>
      <c r="B1625">
        <v>337371.42330000002</v>
      </c>
      <c r="C1625">
        <v>3062026.8067000001</v>
      </c>
      <c r="D1625" t="s">
        <v>270</v>
      </c>
      <c r="E1625" t="str">
        <f>ROUNDUP(B1625,3)&amp;"-"&amp;ROUNDUP(C1625,3)</f>
        <v>337371.424-3062026.807</v>
      </c>
      <c r="F1625" t="str">
        <f>E1625&amp;"-"&amp;D1625</f>
        <v>337371.424-3062026.807-KOT</v>
      </c>
      <c r="G1625">
        <f t="shared" si="91"/>
        <v>8271</v>
      </c>
      <c r="H1625" t="e">
        <f>VLOOKUP(G1625,#REF!,1,0)</f>
        <v>#REF!</v>
      </c>
      <c r="I1625" t="str">
        <f t="shared" si="89"/>
        <v>337371.4233KOT</v>
      </c>
      <c r="J1625" t="str">
        <f t="shared" si="90"/>
        <v>3062026.8067KOT</v>
      </c>
      <c r="K1625">
        <f t="shared" si="92"/>
        <v>8271</v>
      </c>
    </row>
    <row r="1626" spans="1:11" x14ac:dyDescent="0.25">
      <c r="A1626">
        <v>8272</v>
      </c>
      <c r="B1626">
        <v>337383.44410000002</v>
      </c>
      <c r="C1626">
        <v>3062050.5126999998</v>
      </c>
      <c r="D1626" t="s">
        <v>270</v>
      </c>
      <c r="E1626" t="str">
        <f>ROUNDUP(B1626,3)&amp;"-"&amp;ROUNDUP(C1626,3)</f>
        <v>337383.445-3062050.513</v>
      </c>
      <c r="F1626" t="str">
        <f>E1626&amp;"-"&amp;D1626</f>
        <v>337383.445-3062050.513-KOT</v>
      </c>
      <c r="G1626">
        <f t="shared" si="91"/>
        <v>8272</v>
      </c>
      <c r="H1626" t="e">
        <f>VLOOKUP(G1626,#REF!,1,0)</f>
        <v>#REF!</v>
      </c>
      <c r="I1626" t="str">
        <f t="shared" si="89"/>
        <v>337383.4441KOT</v>
      </c>
      <c r="J1626" t="str">
        <f t="shared" si="90"/>
        <v>3062050.5127KOT</v>
      </c>
      <c r="K1626">
        <f t="shared" si="92"/>
        <v>8272</v>
      </c>
    </row>
    <row r="1627" spans="1:11" x14ac:dyDescent="0.25">
      <c r="A1627">
        <v>8273</v>
      </c>
      <c r="B1627">
        <v>337391.59139999998</v>
      </c>
      <c r="C1627">
        <v>3062061.4767999998</v>
      </c>
      <c r="D1627" t="s">
        <v>270</v>
      </c>
      <c r="E1627" t="str">
        <f>ROUNDUP(B1627,3)&amp;"-"&amp;ROUNDUP(C1627,3)</f>
        <v>337391.592-3062061.477</v>
      </c>
      <c r="F1627" t="str">
        <f>E1627&amp;"-"&amp;D1627</f>
        <v>337391.592-3062061.477-KOT</v>
      </c>
      <c r="G1627">
        <f t="shared" si="91"/>
        <v>8273</v>
      </c>
      <c r="H1627" t="e">
        <f>VLOOKUP(G1627,#REF!,1,0)</f>
        <v>#REF!</v>
      </c>
      <c r="I1627" t="str">
        <f t="shared" si="89"/>
        <v>337391.5914KOT</v>
      </c>
      <c r="J1627" t="str">
        <f t="shared" si="90"/>
        <v>3062061.4768KOT</v>
      </c>
      <c r="K1627">
        <f t="shared" si="92"/>
        <v>8273</v>
      </c>
    </row>
    <row r="1628" spans="1:11" x14ac:dyDescent="0.25">
      <c r="A1628">
        <v>8274</v>
      </c>
      <c r="B1628">
        <v>336915.39</v>
      </c>
      <c r="C1628">
        <v>3061971.4051000001</v>
      </c>
      <c r="D1628" t="s">
        <v>270</v>
      </c>
      <c r="E1628" t="str">
        <f>ROUNDUP(B1628,3)&amp;"-"&amp;ROUNDUP(C1628,3)</f>
        <v>336915.39-3061971.406</v>
      </c>
      <c r="F1628" t="str">
        <f>E1628&amp;"-"&amp;D1628</f>
        <v>336915.39-3061971.406-KOT</v>
      </c>
      <c r="G1628">
        <f t="shared" si="91"/>
        <v>8274</v>
      </c>
      <c r="H1628" t="e">
        <f>VLOOKUP(G1628,#REF!,1,0)</f>
        <v>#REF!</v>
      </c>
      <c r="I1628" t="str">
        <f t="shared" si="89"/>
        <v>336915.39KOT</v>
      </c>
      <c r="J1628" t="str">
        <f t="shared" si="90"/>
        <v>3061971.4051KOT</v>
      </c>
      <c r="K1628">
        <f t="shared" si="92"/>
        <v>8274</v>
      </c>
    </row>
    <row r="1629" spans="1:11" x14ac:dyDescent="0.25">
      <c r="A1629">
        <v>8275</v>
      </c>
      <c r="B1629">
        <v>336904.62420000002</v>
      </c>
      <c r="C1629">
        <v>3061975.1357</v>
      </c>
      <c r="D1629" t="s">
        <v>270</v>
      </c>
      <c r="E1629" t="str">
        <f>ROUNDUP(B1629,3)&amp;"-"&amp;ROUNDUP(C1629,3)</f>
        <v>336904.625-3061975.136</v>
      </c>
      <c r="F1629" t="str">
        <f>E1629&amp;"-"&amp;D1629</f>
        <v>336904.625-3061975.136-KOT</v>
      </c>
      <c r="G1629">
        <f t="shared" si="91"/>
        <v>8275</v>
      </c>
      <c r="H1629" t="e">
        <f>VLOOKUP(G1629,#REF!,1,0)</f>
        <v>#REF!</v>
      </c>
      <c r="I1629" t="str">
        <f t="shared" si="89"/>
        <v>336904.6242KOT</v>
      </c>
      <c r="J1629" t="str">
        <f t="shared" si="90"/>
        <v>3061975.1357KOT</v>
      </c>
      <c r="K1629">
        <f t="shared" si="92"/>
        <v>8275</v>
      </c>
    </row>
    <row r="1630" spans="1:11" x14ac:dyDescent="0.25">
      <c r="A1630">
        <v>8276</v>
      </c>
      <c r="B1630">
        <v>336873.88750000001</v>
      </c>
      <c r="C1630">
        <v>3061995.9221000001</v>
      </c>
      <c r="D1630" t="s">
        <v>270</v>
      </c>
      <c r="E1630" t="str">
        <f>ROUNDUP(B1630,3)&amp;"-"&amp;ROUNDUP(C1630,3)</f>
        <v>336873.888-3061995.923</v>
      </c>
      <c r="F1630" t="str">
        <f>E1630&amp;"-"&amp;D1630</f>
        <v>336873.888-3061995.923-KOT</v>
      </c>
      <c r="G1630">
        <f t="shared" si="91"/>
        <v>8276</v>
      </c>
      <c r="H1630" t="e">
        <f>VLOOKUP(G1630,#REF!,1,0)</f>
        <v>#REF!</v>
      </c>
      <c r="I1630" t="str">
        <f t="shared" si="89"/>
        <v>336873.8875KOT</v>
      </c>
      <c r="J1630" t="str">
        <f t="shared" si="90"/>
        <v>3061995.9221KOT</v>
      </c>
      <c r="K1630">
        <f t="shared" si="92"/>
        <v>8276</v>
      </c>
    </row>
    <row r="1631" spans="1:11" x14ac:dyDescent="0.25">
      <c r="A1631">
        <v>8277</v>
      </c>
      <c r="B1631">
        <v>336856.22570000001</v>
      </c>
      <c r="C1631">
        <v>3062009.8387000002</v>
      </c>
      <c r="D1631" t="s">
        <v>270</v>
      </c>
      <c r="E1631" t="str">
        <f>ROUNDUP(B1631,3)&amp;"-"&amp;ROUNDUP(C1631,3)</f>
        <v>336856.226-3062009.839</v>
      </c>
      <c r="F1631" t="str">
        <f>E1631&amp;"-"&amp;D1631</f>
        <v>336856.226-3062009.839-KOT</v>
      </c>
      <c r="G1631">
        <f t="shared" si="91"/>
        <v>8277</v>
      </c>
      <c r="H1631" t="e">
        <f>VLOOKUP(G1631,#REF!,1,0)</f>
        <v>#REF!</v>
      </c>
      <c r="I1631" t="str">
        <f t="shared" si="89"/>
        <v>336856.2257KOT</v>
      </c>
      <c r="J1631" t="str">
        <f t="shared" si="90"/>
        <v>3062009.8387KOT</v>
      </c>
      <c r="K1631">
        <f t="shared" si="92"/>
        <v>8277</v>
      </c>
    </row>
    <row r="1632" spans="1:11" x14ac:dyDescent="0.25">
      <c r="A1632">
        <v>8278</v>
      </c>
      <c r="B1632">
        <v>336841.17729999998</v>
      </c>
      <c r="C1632">
        <v>3062022.2650000001</v>
      </c>
      <c r="D1632" t="s">
        <v>270</v>
      </c>
      <c r="E1632" t="str">
        <f>ROUNDUP(B1632,3)&amp;"-"&amp;ROUNDUP(C1632,3)</f>
        <v>336841.178-3062022.265</v>
      </c>
      <c r="F1632" t="str">
        <f>E1632&amp;"-"&amp;D1632</f>
        <v>336841.178-3062022.265-KOT</v>
      </c>
      <c r="G1632">
        <f t="shared" si="91"/>
        <v>8278</v>
      </c>
      <c r="H1632" t="e">
        <f>VLOOKUP(G1632,#REF!,1,0)</f>
        <v>#REF!</v>
      </c>
      <c r="I1632" t="str">
        <f t="shared" si="89"/>
        <v>336841.1773KOT</v>
      </c>
      <c r="J1632" t="str">
        <f t="shared" si="90"/>
        <v>3062022.265KOT</v>
      </c>
      <c r="K1632">
        <f t="shared" si="92"/>
        <v>8278</v>
      </c>
    </row>
    <row r="1633" spans="1:11" x14ac:dyDescent="0.25">
      <c r="A1633">
        <v>8279</v>
      </c>
      <c r="B1633">
        <v>336836.10149999999</v>
      </c>
      <c r="C1633">
        <v>3062023.3692999999</v>
      </c>
      <c r="D1633" t="s">
        <v>270</v>
      </c>
      <c r="E1633" t="str">
        <f>ROUNDUP(B1633,3)&amp;"-"&amp;ROUNDUP(C1633,3)</f>
        <v>336836.102-3062023.37</v>
      </c>
      <c r="F1633" t="str">
        <f>E1633&amp;"-"&amp;D1633</f>
        <v>336836.102-3062023.37-KOT</v>
      </c>
      <c r="G1633">
        <f t="shared" si="91"/>
        <v>8279</v>
      </c>
      <c r="H1633" t="e">
        <f>VLOOKUP(G1633,#REF!,1,0)</f>
        <v>#REF!</v>
      </c>
      <c r="I1633" t="str">
        <f t="shared" si="89"/>
        <v>336836.1015KOT</v>
      </c>
      <c r="J1633" t="str">
        <f t="shared" si="90"/>
        <v>3062023.3693KOT</v>
      </c>
      <c r="K1633">
        <f t="shared" si="92"/>
        <v>8279</v>
      </c>
    </row>
    <row r="1634" spans="1:11" x14ac:dyDescent="0.25">
      <c r="A1634">
        <v>8280</v>
      </c>
      <c r="B1634">
        <v>336827.03370000003</v>
      </c>
      <c r="C1634">
        <v>3062014.8872000002</v>
      </c>
      <c r="D1634" t="s">
        <v>270</v>
      </c>
      <c r="E1634" t="str">
        <f>ROUNDUP(B1634,3)&amp;"-"&amp;ROUNDUP(C1634,3)</f>
        <v>336827.034-3062014.888</v>
      </c>
      <c r="F1634" t="str">
        <f>E1634&amp;"-"&amp;D1634</f>
        <v>336827.034-3062014.888-KOT</v>
      </c>
      <c r="G1634">
        <f t="shared" si="91"/>
        <v>8280</v>
      </c>
      <c r="H1634" t="e">
        <f>VLOOKUP(G1634,#REF!,1,0)</f>
        <v>#REF!</v>
      </c>
      <c r="I1634" t="str">
        <f t="shared" si="89"/>
        <v>336827.0337KOT</v>
      </c>
      <c r="J1634" t="str">
        <f t="shared" si="90"/>
        <v>3062014.8872KOT</v>
      </c>
      <c r="K1634">
        <f t="shared" si="92"/>
        <v>8280</v>
      </c>
    </row>
    <row r="1635" spans="1:11" x14ac:dyDescent="0.25">
      <c r="A1635">
        <v>8281</v>
      </c>
      <c r="B1635">
        <v>336824.5048</v>
      </c>
      <c r="C1635">
        <v>3062011.9495000001</v>
      </c>
      <c r="D1635" t="s">
        <v>270</v>
      </c>
      <c r="E1635" t="str">
        <f>ROUNDUP(B1635,3)&amp;"-"&amp;ROUNDUP(C1635,3)</f>
        <v>336824.505-3062011.95</v>
      </c>
      <c r="F1635" t="str">
        <f>E1635&amp;"-"&amp;D1635</f>
        <v>336824.505-3062011.95-KOT</v>
      </c>
      <c r="G1635">
        <f t="shared" si="91"/>
        <v>8281</v>
      </c>
      <c r="H1635" t="e">
        <f>VLOOKUP(G1635,#REF!,1,0)</f>
        <v>#REF!</v>
      </c>
      <c r="I1635" t="str">
        <f t="shared" si="89"/>
        <v>336824.5048KOT</v>
      </c>
      <c r="J1635" t="str">
        <f t="shared" si="90"/>
        <v>3062011.9495KOT</v>
      </c>
      <c r="K1635">
        <f t="shared" si="92"/>
        <v>8281</v>
      </c>
    </row>
    <row r="1636" spans="1:11" x14ac:dyDescent="0.25">
      <c r="A1636">
        <v>8282</v>
      </c>
      <c r="B1636">
        <v>336812.17219999997</v>
      </c>
      <c r="C1636">
        <v>3061997.6230000001</v>
      </c>
      <c r="D1636" t="s">
        <v>270</v>
      </c>
      <c r="E1636" t="str">
        <f>ROUNDUP(B1636,3)&amp;"-"&amp;ROUNDUP(C1636,3)</f>
        <v>336812.173-3061997.623</v>
      </c>
      <c r="F1636" t="str">
        <f>E1636&amp;"-"&amp;D1636</f>
        <v>336812.173-3061997.623-KOT</v>
      </c>
      <c r="G1636">
        <f t="shared" si="91"/>
        <v>8282</v>
      </c>
      <c r="H1636" t="e">
        <f>VLOOKUP(G1636,#REF!,1,0)</f>
        <v>#REF!</v>
      </c>
      <c r="I1636" t="str">
        <f t="shared" si="89"/>
        <v>336812.1722KOT</v>
      </c>
      <c r="J1636" t="str">
        <f t="shared" si="90"/>
        <v>3061997.623KOT</v>
      </c>
      <c r="K1636">
        <f t="shared" si="92"/>
        <v>8282</v>
      </c>
    </row>
    <row r="1637" spans="1:11" x14ac:dyDescent="0.25">
      <c r="A1637">
        <v>8283</v>
      </c>
      <c r="B1637">
        <v>336803.86379999999</v>
      </c>
      <c r="C1637">
        <v>3061989.0027000001</v>
      </c>
      <c r="D1637" t="s">
        <v>270</v>
      </c>
      <c r="E1637" t="str">
        <f>ROUNDUP(B1637,3)&amp;"-"&amp;ROUNDUP(C1637,3)</f>
        <v>336803.864-3061989.003</v>
      </c>
      <c r="F1637" t="str">
        <f>E1637&amp;"-"&amp;D1637</f>
        <v>336803.864-3061989.003-KOT</v>
      </c>
      <c r="G1637">
        <f t="shared" si="91"/>
        <v>8283</v>
      </c>
      <c r="H1637" t="e">
        <f>VLOOKUP(G1637,#REF!,1,0)</f>
        <v>#REF!</v>
      </c>
      <c r="I1637" t="str">
        <f t="shared" si="89"/>
        <v>336803.8638KOT</v>
      </c>
      <c r="J1637" t="str">
        <f t="shared" si="90"/>
        <v>3061989.0027KOT</v>
      </c>
      <c r="K1637">
        <f t="shared" si="92"/>
        <v>8283</v>
      </c>
    </row>
    <row r="1638" spans="1:11" x14ac:dyDescent="0.25">
      <c r="A1638">
        <v>8284</v>
      </c>
      <c r="B1638">
        <v>336789.6654</v>
      </c>
      <c r="C1638">
        <v>3061977.5507999999</v>
      </c>
      <c r="D1638" t="s">
        <v>270</v>
      </c>
      <c r="E1638" t="str">
        <f>ROUNDUP(B1638,3)&amp;"-"&amp;ROUNDUP(C1638,3)</f>
        <v>336789.666-3061977.551</v>
      </c>
      <c r="F1638" t="str">
        <f>E1638&amp;"-"&amp;D1638</f>
        <v>336789.666-3061977.551-KOT</v>
      </c>
      <c r="G1638">
        <f t="shared" si="91"/>
        <v>8284</v>
      </c>
      <c r="H1638" t="e">
        <f>VLOOKUP(G1638,#REF!,1,0)</f>
        <v>#REF!</v>
      </c>
      <c r="I1638" t="str">
        <f t="shared" si="89"/>
        <v>336789.6654KOT</v>
      </c>
      <c r="J1638" t="str">
        <f t="shared" si="90"/>
        <v>3061977.5508KOT</v>
      </c>
      <c r="K1638">
        <f t="shared" si="92"/>
        <v>8284</v>
      </c>
    </row>
    <row r="1639" spans="1:11" x14ac:dyDescent="0.25">
      <c r="A1639">
        <v>8285</v>
      </c>
      <c r="B1639">
        <v>336781.88740000001</v>
      </c>
      <c r="C1639">
        <v>3061964.8484999998</v>
      </c>
      <c r="D1639" t="s">
        <v>270</v>
      </c>
      <c r="E1639" t="str">
        <f>ROUNDUP(B1639,3)&amp;"-"&amp;ROUNDUP(C1639,3)</f>
        <v>336781.888-3061964.849</v>
      </c>
      <c r="F1639" t="str">
        <f>E1639&amp;"-"&amp;D1639</f>
        <v>336781.888-3061964.849-KOT</v>
      </c>
      <c r="G1639">
        <f t="shared" si="91"/>
        <v>8285</v>
      </c>
      <c r="H1639" t="e">
        <f>VLOOKUP(G1639,#REF!,1,0)</f>
        <v>#REF!</v>
      </c>
      <c r="I1639" t="str">
        <f t="shared" si="89"/>
        <v>336781.8874KOT</v>
      </c>
      <c r="J1639" t="str">
        <f t="shared" si="90"/>
        <v>3061964.8485KOT</v>
      </c>
      <c r="K1639">
        <f t="shared" si="92"/>
        <v>8285</v>
      </c>
    </row>
    <row r="1640" spans="1:11" x14ac:dyDescent="0.25">
      <c r="A1640">
        <v>8286</v>
      </c>
      <c r="B1640">
        <v>336764.13939999999</v>
      </c>
      <c r="C1640">
        <v>3061950.5336000002</v>
      </c>
      <c r="D1640" t="s">
        <v>270</v>
      </c>
      <c r="E1640" t="str">
        <f>ROUNDUP(B1640,3)&amp;"-"&amp;ROUNDUP(C1640,3)</f>
        <v>336764.14-3061950.534</v>
      </c>
      <c r="F1640" t="str">
        <f>E1640&amp;"-"&amp;D1640</f>
        <v>336764.14-3061950.534-KOT</v>
      </c>
      <c r="G1640">
        <f t="shared" si="91"/>
        <v>8286</v>
      </c>
      <c r="H1640" t="e">
        <f>VLOOKUP(G1640,#REF!,1,0)</f>
        <v>#REF!</v>
      </c>
      <c r="I1640" t="str">
        <f t="shared" ref="I1640:I1703" si="93">B1640&amp;D1640</f>
        <v>336764.1394KOT</v>
      </c>
      <c r="J1640" t="str">
        <f t="shared" ref="J1640:J1703" si="94">C1640&amp;D1640</f>
        <v>3061950.5336KOT</v>
      </c>
      <c r="K1640">
        <f t="shared" si="92"/>
        <v>8286</v>
      </c>
    </row>
    <row r="1641" spans="1:11" x14ac:dyDescent="0.25">
      <c r="A1641">
        <v>8287</v>
      </c>
      <c r="B1641">
        <v>336745.06569999998</v>
      </c>
      <c r="C1641">
        <v>3061968.2532000002</v>
      </c>
      <c r="D1641" t="s">
        <v>270</v>
      </c>
      <c r="E1641" t="str">
        <f>ROUNDUP(B1641,3)&amp;"-"&amp;ROUNDUP(C1641,3)</f>
        <v>336745.066-3061968.254</v>
      </c>
      <c r="F1641" t="str">
        <f>E1641&amp;"-"&amp;D1641</f>
        <v>336745.066-3061968.254-KOT</v>
      </c>
      <c r="G1641">
        <f t="shared" si="91"/>
        <v>8287</v>
      </c>
      <c r="H1641" t="e">
        <f>VLOOKUP(G1641,#REF!,1,0)</f>
        <v>#REF!</v>
      </c>
      <c r="I1641" t="str">
        <f t="shared" si="93"/>
        <v>336745.0657KOT</v>
      </c>
      <c r="J1641" t="str">
        <f t="shared" si="94"/>
        <v>3061968.2532KOT</v>
      </c>
      <c r="K1641">
        <f t="shared" si="92"/>
        <v>8287</v>
      </c>
    </row>
    <row r="1642" spans="1:11" x14ac:dyDescent="0.25">
      <c r="A1642">
        <v>8288</v>
      </c>
      <c r="B1642">
        <v>336724.2133</v>
      </c>
      <c r="C1642">
        <v>3061984.2503</v>
      </c>
      <c r="D1642" t="s">
        <v>270</v>
      </c>
      <c r="E1642" t="str">
        <f>ROUNDUP(B1642,3)&amp;"-"&amp;ROUNDUP(C1642,3)</f>
        <v>336724.214-3061984.251</v>
      </c>
      <c r="F1642" t="str">
        <f>E1642&amp;"-"&amp;D1642</f>
        <v>336724.214-3061984.251-KOT</v>
      </c>
      <c r="G1642">
        <f t="shared" si="91"/>
        <v>8288</v>
      </c>
      <c r="H1642" t="e">
        <f>VLOOKUP(G1642,#REF!,1,0)</f>
        <v>#REF!</v>
      </c>
      <c r="I1642" t="str">
        <f t="shared" si="93"/>
        <v>336724.2133KOT</v>
      </c>
      <c r="J1642" t="str">
        <f t="shared" si="94"/>
        <v>3061984.2503KOT</v>
      </c>
      <c r="K1642">
        <f t="shared" si="92"/>
        <v>8288</v>
      </c>
    </row>
    <row r="1643" spans="1:11" x14ac:dyDescent="0.25">
      <c r="A1643">
        <v>8289</v>
      </c>
      <c r="B1643">
        <v>336714.34490000003</v>
      </c>
      <c r="C1643">
        <v>3061990.2039999999</v>
      </c>
      <c r="D1643" t="s">
        <v>270</v>
      </c>
      <c r="E1643" t="str">
        <f>ROUNDUP(B1643,3)&amp;"-"&amp;ROUNDUP(C1643,3)</f>
        <v>336714.345-3061990.204</v>
      </c>
      <c r="F1643" t="str">
        <f>E1643&amp;"-"&amp;D1643</f>
        <v>336714.345-3061990.204-KOT</v>
      </c>
      <c r="G1643">
        <f t="shared" si="91"/>
        <v>8289</v>
      </c>
      <c r="H1643" t="e">
        <f>VLOOKUP(G1643,#REF!,1,0)</f>
        <v>#REF!</v>
      </c>
      <c r="I1643" t="str">
        <f t="shared" si="93"/>
        <v>336714.3449KOT</v>
      </c>
      <c r="J1643" t="str">
        <f t="shared" si="94"/>
        <v>3061990.204KOT</v>
      </c>
      <c r="K1643">
        <f t="shared" si="92"/>
        <v>8289</v>
      </c>
    </row>
    <row r="1644" spans="1:11" x14ac:dyDescent="0.25">
      <c r="A1644">
        <v>8290</v>
      </c>
      <c r="B1644">
        <v>336713.38559999998</v>
      </c>
      <c r="C1644">
        <v>3062005.9341000002</v>
      </c>
      <c r="D1644" t="s">
        <v>270</v>
      </c>
      <c r="E1644" t="str">
        <f>ROUNDUP(B1644,3)&amp;"-"&amp;ROUNDUP(C1644,3)</f>
        <v>336713.386-3062005.935</v>
      </c>
      <c r="F1644" t="str">
        <f>E1644&amp;"-"&amp;D1644</f>
        <v>336713.386-3062005.935-KOT</v>
      </c>
      <c r="G1644">
        <f t="shared" si="91"/>
        <v>8290</v>
      </c>
      <c r="H1644" t="e">
        <f>VLOOKUP(G1644,#REF!,1,0)</f>
        <v>#REF!</v>
      </c>
      <c r="I1644" t="str">
        <f t="shared" si="93"/>
        <v>336713.3856KOT</v>
      </c>
      <c r="J1644" t="str">
        <f t="shared" si="94"/>
        <v>3062005.9341KOT</v>
      </c>
      <c r="K1644">
        <f t="shared" si="92"/>
        <v>8290</v>
      </c>
    </row>
    <row r="1645" spans="1:11" x14ac:dyDescent="0.25">
      <c r="A1645">
        <v>8291</v>
      </c>
      <c r="B1645">
        <v>336701.22369999997</v>
      </c>
      <c r="C1645">
        <v>3062015.4112</v>
      </c>
      <c r="D1645" t="s">
        <v>270</v>
      </c>
      <c r="E1645" t="str">
        <f>ROUNDUP(B1645,3)&amp;"-"&amp;ROUNDUP(C1645,3)</f>
        <v>336701.224-3062015.412</v>
      </c>
      <c r="F1645" t="str">
        <f>E1645&amp;"-"&amp;D1645</f>
        <v>336701.224-3062015.412-KOT</v>
      </c>
      <c r="G1645">
        <f t="shared" si="91"/>
        <v>8291</v>
      </c>
      <c r="H1645" t="e">
        <f>VLOOKUP(G1645,#REF!,1,0)</f>
        <v>#REF!</v>
      </c>
      <c r="I1645" t="str">
        <f t="shared" si="93"/>
        <v>336701.2237KOT</v>
      </c>
      <c r="J1645" t="str">
        <f t="shared" si="94"/>
        <v>3062015.4112KOT</v>
      </c>
      <c r="K1645">
        <f t="shared" si="92"/>
        <v>8291</v>
      </c>
    </row>
    <row r="1646" spans="1:11" x14ac:dyDescent="0.25">
      <c r="A1646">
        <v>8292</v>
      </c>
      <c r="B1646">
        <v>337456.7819</v>
      </c>
      <c r="C1646">
        <v>3061834.7305999999</v>
      </c>
      <c r="D1646" t="s">
        <v>270</v>
      </c>
      <c r="E1646" t="str">
        <f>ROUNDUP(B1646,3)&amp;"-"&amp;ROUNDUP(C1646,3)</f>
        <v>337456.782-3061834.731</v>
      </c>
      <c r="F1646" t="str">
        <f>E1646&amp;"-"&amp;D1646</f>
        <v>337456.782-3061834.731-KOT</v>
      </c>
      <c r="G1646">
        <f t="shared" si="91"/>
        <v>8292</v>
      </c>
      <c r="H1646" t="e">
        <f>VLOOKUP(G1646,#REF!,1,0)</f>
        <v>#REF!</v>
      </c>
      <c r="I1646" t="str">
        <f t="shared" si="93"/>
        <v>337456.7819KOT</v>
      </c>
      <c r="J1646" t="str">
        <f t="shared" si="94"/>
        <v>3061834.7306KOT</v>
      </c>
      <c r="K1646">
        <f t="shared" si="92"/>
        <v>8292</v>
      </c>
    </row>
    <row r="1647" spans="1:11" x14ac:dyDescent="0.25">
      <c r="A1647">
        <v>8293</v>
      </c>
      <c r="B1647">
        <v>337458.43150000001</v>
      </c>
      <c r="C1647">
        <v>3061849.4268</v>
      </c>
      <c r="D1647" t="s">
        <v>270</v>
      </c>
      <c r="E1647" t="str">
        <f>ROUNDUP(B1647,3)&amp;"-"&amp;ROUNDUP(C1647,3)</f>
        <v>337458.432-3061849.427</v>
      </c>
      <c r="F1647" t="str">
        <f>E1647&amp;"-"&amp;D1647</f>
        <v>337458.432-3061849.427-KOT</v>
      </c>
      <c r="G1647">
        <f t="shared" si="91"/>
        <v>8293</v>
      </c>
      <c r="H1647" t="e">
        <f>VLOOKUP(G1647,#REF!,1,0)</f>
        <v>#REF!</v>
      </c>
      <c r="I1647" t="str">
        <f t="shared" si="93"/>
        <v>337458.4315KOT</v>
      </c>
      <c r="J1647" t="str">
        <f t="shared" si="94"/>
        <v>3061849.4268KOT</v>
      </c>
      <c r="K1647">
        <f t="shared" si="92"/>
        <v>8293</v>
      </c>
    </row>
    <row r="1648" spans="1:11" x14ac:dyDescent="0.25">
      <c r="A1648">
        <v>8294</v>
      </c>
      <c r="B1648">
        <v>337458.60869999998</v>
      </c>
      <c r="C1648">
        <v>3061851.0055999998</v>
      </c>
      <c r="D1648" t="s">
        <v>270</v>
      </c>
      <c r="E1648" t="str">
        <f>ROUNDUP(B1648,3)&amp;"-"&amp;ROUNDUP(C1648,3)</f>
        <v>337458.609-3061851.006</v>
      </c>
      <c r="F1648" t="str">
        <f>E1648&amp;"-"&amp;D1648</f>
        <v>337458.609-3061851.006-KOT</v>
      </c>
      <c r="G1648">
        <f t="shared" si="91"/>
        <v>8294</v>
      </c>
      <c r="H1648" t="e">
        <f>VLOOKUP(G1648,#REF!,1,0)</f>
        <v>#REF!</v>
      </c>
      <c r="I1648" t="str">
        <f t="shared" si="93"/>
        <v>337458.6087KOT</v>
      </c>
      <c r="J1648" t="str">
        <f t="shared" si="94"/>
        <v>3061851.0056KOT</v>
      </c>
      <c r="K1648">
        <f t="shared" si="92"/>
        <v>8294</v>
      </c>
    </row>
    <row r="1649" spans="1:11" x14ac:dyDescent="0.25">
      <c r="A1649">
        <v>8295</v>
      </c>
      <c r="B1649">
        <v>337458.91970000003</v>
      </c>
      <c r="C1649">
        <v>3061874.2864000001</v>
      </c>
      <c r="D1649" t="s">
        <v>270</v>
      </c>
      <c r="E1649" t="str">
        <f>ROUNDUP(B1649,3)&amp;"-"&amp;ROUNDUP(C1649,3)</f>
        <v>337458.92-3061874.287</v>
      </c>
      <c r="F1649" t="str">
        <f>E1649&amp;"-"&amp;D1649</f>
        <v>337458.92-3061874.287-KOT</v>
      </c>
      <c r="G1649">
        <f t="shared" si="91"/>
        <v>8295</v>
      </c>
      <c r="H1649" t="e">
        <f>VLOOKUP(G1649,#REF!,1,0)</f>
        <v>#REF!</v>
      </c>
      <c r="I1649" t="str">
        <f t="shared" si="93"/>
        <v>337458.9197KOT</v>
      </c>
      <c r="J1649" t="str">
        <f t="shared" si="94"/>
        <v>3061874.2864KOT</v>
      </c>
      <c r="K1649">
        <f t="shared" si="92"/>
        <v>8295</v>
      </c>
    </row>
    <row r="1650" spans="1:11" x14ac:dyDescent="0.25">
      <c r="A1650">
        <v>8296</v>
      </c>
      <c r="B1650">
        <v>336686.47399999999</v>
      </c>
      <c r="C1650">
        <v>3062027.0671000001</v>
      </c>
      <c r="D1650" t="s">
        <v>270</v>
      </c>
      <c r="E1650" t="str">
        <f>ROUNDUP(B1650,3)&amp;"-"&amp;ROUNDUP(C1650,3)</f>
        <v>336686.474-3062027.068</v>
      </c>
      <c r="F1650" t="str">
        <f>E1650&amp;"-"&amp;D1650</f>
        <v>336686.474-3062027.068-KOT</v>
      </c>
      <c r="G1650">
        <f t="shared" si="91"/>
        <v>8296</v>
      </c>
      <c r="H1650" t="e">
        <f>VLOOKUP(G1650,#REF!,1,0)</f>
        <v>#REF!</v>
      </c>
      <c r="I1650" t="str">
        <f t="shared" si="93"/>
        <v>336686.474KOT</v>
      </c>
      <c r="J1650" t="str">
        <f t="shared" si="94"/>
        <v>3062027.0671KOT</v>
      </c>
      <c r="K1650">
        <f t="shared" si="92"/>
        <v>8296</v>
      </c>
    </row>
    <row r="1651" spans="1:11" x14ac:dyDescent="0.25">
      <c r="A1651">
        <v>8297</v>
      </c>
      <c r="B1651">
        <v>336701.00589999999</v>
      </c>
      <c r="C1651">
        <v>3062042.7736999998</v>
      </c>
      <c r="D1651" t="s">
        <v>270</v>
      </c>
      <c r="E1651" t="str">
        <f>ROUNDUP(B1651,3)&amp;"-"&amp;ROUNDUP(C1651,3)</f>
        <v>336701.006-3062042.774</v>
      </c>
      <c r="F1651" t="str">
        <f>E1651&amp;"-"&amp;D1651</f>
        <v>336701.006-3062042.774-KOT</v>
      </c>
      <c r="G1651">
        <f t="shared" si="91"/>
        <v>8297</v>
      </c>
      <c r="H1651" t="e">
        <f>VLOOKUP(G1651,#REF!,1,0)</f>
        <v>#REF!</v>
      </c>
      <c r="I1651" t="str">
        <f t="shared" si="93"/>
        <v>336701.0059KOT</v>
      </c>
      <c r="J1651" t="str">
        <f t="shared" si="94"/>
        <v>3062042.7737KOT</v>
      </c>
      <c r="K1651">
        <f t="shared" si="92"/>
        <v>8297</v>
      </c>
    </row>
    <row r="1652" spans="1:11" x14ac:dyDescent="0.25">
      <c r="A1652">
        <v>8298</v>
      </c>
      <c r="B1652">
        <v>336706.37329999998</v>
      </c>
      <c r="C1652">
        <v>3062050.2692</v>
      </c>
      <c r="D1652" t="s">
        <v>270</v>
      </c>
      <c r="E1652" t="str">
        <f>ROUNDUP(B1652,3)&amp;"-"&amp;ROUNDUP(C1652,3)</f>
        <v>336706.374-3062050.27</v>
      </c>
      <c r="F1652" t="str">
        <f>E1652&amp;"-"&amp;D1652</f>
        <v>336706.374-3062050.27-KOT</v>
      </c>
      <c r="G1652">
        <f t="shared" si="91"/>
        <v>8298</v>
      </c>
      <c r="H1652" t="e">
        <f>VLOOKUP(G1652,#REF!,1,0)</f>
        <v>#REF!</v>
      </c>
      <c r="I1652" t="str">
        <f t="shared" si="93"/>
        <v>336706.3733KOT</v>
      </c>
      <c r="J1652" t="str">
        <f t="shared" si="94"/>
        <v>3062050.2692KOT</v>
      </c>
      <c r="K1652">
        <f t="shared" si="92"/>
        <v>8298</v>
      </c>
    </row>
    <row r="1653" spans="1:11" x14ac:dyDescent="0.25">
      <c r="A1653">
        <v>8299</v>
      </c>
      <c r="B1653">
        <v>336712.8873</v>
      </c>
      <c r="C1653">
        <v>3062056.0029000002</v>
      </c>
      <c r="D1653" t="s">
        <v>270</v>
      </c>
      <c r="E1653" t="str">
        <f>ROUNDUP(B1653,3)&amp;"-"&amp;ROUNDUP(C1653,3)</f>
        <v>336712.888-3062056.003</v>
      </c>
      <c r="F1653" t="str">
        <f>E1653&amp;"-"&amp;D1653</f>
        <v>336712.888-3062056.003-KOT</v>
      </c>
      <c r="G1653">
        <f t="shared" si="91"/>
        <v>8299</v>
      </c>
      <c r="H1653" t="e">
        <f>VLOOKUP(G1653,#REF!,1,0)</f>
        <v>#REF!</v>
      </c>
      <c r="I1653" t="str">
        <f t="shared" si="93"/>
        <v>336712.8873KOT</v>
      </c>
      <c r="J1653" t="str">
        <f t="shared" si="94"/>
        <v>3062056.0029KOT</v>
      </c>
      <c r="K1653">
        <f t="shared" si="92"/>
        <v>8299</v>
      </c>
    </row>
    <row r="1654" spans="1:11" x14ac:dyDescent="0.25">
      <c r="A1654">
        <v>8300</v>
      </c>
      <c r="B1654">
        <v>336720.61070000002</v>
      </c>
      <c r="C1654">
        <v>3062064.6309000002</v>
      </c>
      <c r="D1654" t="s">
        <v>270</v>
      </c>
      <c r="E1654" t="str">
        <f>ROUNDUP(B1654,3)&amp;"-"&amp;ROUNDUP(C1654,3)</f>
        <v>336720.611-3062064.631</v>
      </c>
      <c r="F1654" t="str">
        <f>E1654&amp;"-"&amp;D1654</f>
        <v>336720.611-3062064.631-KOT</v>
      </c>
      <c r="G1654">
        <f t="shared" si="91"/>
        <v>8300</v>
      </c>
      <c r="H1654" t="e">
        <f>VLOOKUP(G1654,#REF!,1,0)</f>
        <v>#REF!</v>
      </c>
      <c r="I1654" t="str">
        <f t="shared" si="93"/>
        <v>336720.6107KOT</v>
      </c>
      <c r="J1654" t="str">
        <f t="shared" si="94"/>
        <v>3062064.6309KOT</v>
      </c>
      <c r="K1654">
        <f t="shared" si="92"/>
        <v>8300</v>
      </c>
    </row>
    <row r="1655" spans="1:11" x14ac:dyDescent="0.25">
      <c r="A1655">
        <v>8301</v>
      </c>
      <c r="B1655">
        <v>336723.60639999999</v>
      </c>
      <c r="C1655">
        <v>3062069.8297999999</v>
      </c>
      <c r="D1655" t="s">
        <v>270</v>
      </c>
      <c r="E1655" t="str">
        <f>ROUNDUP(B1655,3)&amp;"-"&amp;ROUNDUP(C1655,3)</f>
        <v>336723.607-3062069.83</v>
      </c>
      <c r="F1655" t="str">
        <f>E1655&amp;"-"&amp;D1655</f>
        <v>336723.607-3062069.83-KOT</v>
      </c>
      <c r="G1655">
        <f t="shared" si="91"/>
        <v>8301</v>
      </c>
      <c r="H1655" t="e">
        <f>VLOOKUP(G1655,#REF!,1,0)</f>
        <v>#REF!</v>
      </c>
      <c r="I1655" t="str">
        <f t="shared" si="93"/>
        <v>336723.6064KOT</v>
      </c>
      <c r="J1655" t="str">
        <f t="shared" si="94"/>
        <v>3062069.8298KOT</v>
      </c>
      <c r="K1655">
        <f t="shared" si="92"/>
        <v>8301</v>
      </c>
    </row>
    <row r="1656" spans="1:11" x14ac:dyDescent="0.25">
      <c r="A1656">
        <v>8302</v>
      </c>
      <c r="B1656">
        <v>336725.978</v>
      </c>
      <c r="C1656">
        <v>3062072.1264</v>
      </c>
      <c r="D1656" t="s">
        <v>270</v>
      </c>
      <c r="E1656" t="str">
        <f>ROUNDUP(B1656,3)&amp;"-"&amp;ROUNDUP(C1656,3)</f>
        <v>336725.978-3062072.127</v>
      </c>
      <c r="F1656" t="str">
        <f>E1656&amp;"-"&amp;D1656</f>
        <v>336725.978-3062072.127-KOT</v>
      </c>
      <c r="G1656">
        <f t="shared" si="91"/>
        <v>8302</v>
      </c>
      <c r="H1656" t="e">
        <f>VLOOKUP(G1656,#REF!,1,0)</f>
        <v>#REF!</v>
      </c>
      <c r="I1656" t="str">
        <f t="shared" si="93"/>
        <v>336725.978KOT</v>
      </c>
      <c r="J1656" t="str">
        <f t="shared" si="94"/>
        <v>3062072.1264KOT</v>
      </c>
      <c r="K1656">
        <f t="shared" si="92"/>
        <v>8302</v>
      </c>
    </row>
    <row r="1657" spans="1:11" x14ac:dyDescent="0.25">
      <c r="A1657">
        <v>8303</v>
      </c>
      <c r="B1657">
        <v>336729.54320000001</v>
      </c>
      <c r="C1657">
        <v>3062076.1534000002</v>
      </c>
      <c r="D1657" t="s">
        <v>270</v>
      </c>
      <c r="E1657" t="str">
        <f>ROUNDUP(B1657,3)&amp;"-"&amp;ROUNDUP(C1657,3)</f>
        <v>336729.544-3062076.154</v>
      </c>
      <c r="F1657" t="str">
        <f>E1657&amp;"-"&amp;D1657</f>
        <v>336729.544-3062076.154-KOT</v>
      </c>
      <c r="G1657">
        <f t="shared" si="91"/>
        <v>8303</v>
      </c>
      <c r="H1657" t="e">
        <f>VLOOKUP(G1657,#REF!,1,0)</f>
        <v>#REF!</v>
      </c>
      <c r="I1657" t="str">
        <f t="shared" si="93"/>
        <v>336729.5432KOT</v>
      </c>
      <c r="J1657" t="str">
        <f t="shared" si="94"/>
        <v>3062076.1534KOT</v>
      </c>
      <c r="K1657">
        <f t="shared" si="92"/>
        <v>8303</v>
      </c>
    </row>
    <row r="1658" spans="1:11" x14ac:dyDescent="0.25">
      <c r="A1658">
        <v>8304</v>
      </c>
      <c r="B1658">
        <v>336734.87150000001</v>
      </c>
      <c r="C1658">
        <v>3062080.7387999999</v>
      </c>
      <c r="D1658" t="s">
        <v>270</v>
      </c>
      <c r="E1658" t="str">
        <f>ROUNDUP(B1658,3)&amp;"-"&amp;ROUNDUP(C1658,3)</f>
        <v>336734.872-3062080.739</v>
      </c>
      <c r="F1658" t="str">
        <f>E1658&amp;"-"&amp;D1658</f>
        <v>336734.872-3062080.739-KOT</v>
      </c>
      <c r="G1658">
        <f t="shared" si="91"/>
        <v>8304</v>
      </c>
      <c r="H1658" t="e">
        <f>VLOOKUP(G1658,#REF!,1,0)</f>
        <v>#REF!</v>
      </c>
      <c r="I1658" t="str">
        <f t="shared" si="93"/>
        <v>336734.8715KOT</v>
      </c>
      <c r="J1658" t="str">
        <f t="shared" si="94"/>
        <v>3062080.7388KOT</v>
      </c>
      <c r="K1658">
        <f t="shared" si="92"/>
        <v>8304</v>
      </c>
    </row>
    <row r="1659" spans="1:11" x14ac:dyDescent="0.25">
      <c r="A1659">
        <v>8305</v>
      </c>
      <c r="B1659">
        <v>336740.20760000002</v>
      </c>
      <c r="C1659">
        <v>3062085.9062000001</v>
      </c>
      <c r="D1659" t="s">
        <v>270</v>
      </c>
      <c r="E1659" t="str">
        <f>ROUNDUP(B1659,3)&amp;"-"&amp;ROUNDUP(C1659,3)</f>
        <v>336740.208-3062085.907</v>
      </c>
      <c r="F1659" t="str">
        <f>E1659&amp;"-"&amp;D1659</f>
        <v>336740.208-3062085.907-KOT</v>
      </c>
      <c r="G1659">
        <f t="shared" si="91"/>
        <v>8305</v>
      </c>
      <c r="H1659" t="e">
        <f>VLOOKUP(G1659,#REF!,1,0)</f>
        <v>#REF!</v>
      </c>
      <c r="I1659" t="str">
        <f t="shared" si="93"/>
        <v>336740.2076KOT</v>
      </c>
      <c r="J1659" t="str">
        <f t="shared" si="94"/>
        <v>3062085.9062KOT</v>
      </c>
      <c r="K1659">
        <f t="shared" si="92"/>
        <v>8305</v>
      </c>
    </row>
    <row r="1660" spans="1:11" x14ac:dyDescent="0.25">
      <c r="A1660">
        <v>8306</v>
      </c>
      <c r="B1660">
        <v>336741.40120000002</v>
      </c>
      <c r="C1660">
        <v>3062087.6365</v>
      </c>
      <c r="D1660" t="s">
        <v>270</v>
      </c>
      <c r="E1660" t="str">
        <f>ROUNDUP(B1660,3)&amp;"-"&amp;ROUNDUP(C1660,3)</f>
        <v>336741.402-3062087.637</v>
      </c>
      <c r="F1660" t="str">
        <f>E1660&amp;"-"&amp;D1660</f>
        <v>336741.402-3062087.637-KOT</v>
      </c>
      <c r="G1660">
        <f t="shared" si="91"/>
        <v>8306</v>
      </c>
      <c r="H1660" t="e">
        <f>VLOOKUP(G1660,#REF!,1,0)</f>
        <v>#REF!</v>
      </c>
      <c r="I1660" t="str">
        <f t="shared" si="93"/>
        <v>336741.4012KOT</v>
      </c>
      <c r="J1660" t="str">
        <f t="shared" si="94"/>
        <v>3062087.6365KOT</v>
      </c>
      <c r="K1660">
        <f t="shared" si="92"/>
        <v>8306</v>
      </c>
    </row>
    <row r="1661" spans="1:11" x14ac:dyDescent="0.25">
      <c r="A1661">
        <v>8307</v>
      </c>
      <c r="B1661">
        <v>336744.36570000002</v>
      </c>
      <c r="C1661">
        <v>3062090.5073000002</v>
      </c>
      <c r="D1661" t="s">
        <v>270</v>
      </c>
      <c r="E1661" t="str">
        <f>ROUNDUP(B1661,3)&amp;"-"&amp;ROUNDUP(C1661,3)</f>
        <v>336744.366-3062090.508</v>
      </c>
      <c r="F1661" t="str">
        <f>E1661&amp;"-"&amp;D1661</f>
        <v>336744.366-3062090.508-KOT</v>
      </c>
      <c r="G1661">
        <f t="shared" si="91"/>
        <v>8307</v>
      </c>
      <c r="H1661" t="e">
        <f>VLOOKUP(G1661,#REF!,1,0)</f>
        <v>#REF!</v>
      </c>
      <c r="I1661" t="str">
        <f t="shared" si="93"/>
        <v>336744.3657KOT</v>
      </c>
      <c r="J1661" t="str">
        <f t="shared" si="94"/>
        <v>3062090.5073KOT</v>
      </c>
      <c r="K1661">
        <f t="shared" si="92"/>
        <v>8307</v>
      </c>
    </row>
    <row r="1662" spans="1:11" x14ac:dyDescent="0.25">
      <c r="A1662">
        <v>8308</v>
      </c>
      <c r="B1662">
        <v>336751.37109999999</v>
      </c>
      <c r="C1662">
        <v>3062089.2489999998</v>
      </c>
      <c r="D1662" t="s">
        <v>270</v>
      </c>
      <c r="E1662" t="str">
        <f>ROUNDUP(B1662,3)&amp;"-"&amp;ROUNDUP(C1662,3)</f>
        <v>336751.372-3062089.249</v>
      </c>
      <c r="F1662" t="str">
        <f>E1662&amp;"-"&amp;D1662</f>
        <v>336751.372-3062089.249-KOT</v>
      </c>
      <c r="G1662">
        <f t="shared" si="91"/>
        <v>8308</v>
      </c>
      <c r="H1662" t="e">
        <f>VLOOKUP(G1662,#REF!,1,0)</f>
        <v>#REF!</v>
      </c>
      <c r="I1662" t="str">
        <f t="shared" si="93"/>
        <v>336751.3711KOT</v>
      </c>
      <c r="J1662" t="str">
        <f t="shared" si="94"/>
        <v>3062089.249KOT</v>
      </c>
      <c r="K1662">
        <f t="shared" si="92"/>
        <v>8308</v>
      </c>
    </row>
    <row r="1663" spans="1:11" x14ac:dyDescent="0.25">
      <c r="A1663">
        <v>8309</v>
      </c>
      <c r="B1663">
        <v>336759.48420000001</v>
      </c>
      <c r="C1663">
        <v>3062083.3190000001</v>
      </c>
      <c r="D1663" t="s">
        <v>270</v>
      </c>
      <c r="E1663" t="str">
        <f>ROUNDUP(B1663,3)&amp;"-"&amp;ROUNDUP(C1663,3)</f>
        <v>336759.485-3062083.319</v>
      </c>
      <c r="F1663" t="str">
        <f>E1663&amp;"-"&amp;D1663</f>
        <v>336759.485-3062083.319-KOT</v>
      </c>
      <c r="G1663">
        <f t="shared" si="91"/>
        <v>8309</v>
      </c>
      <c r="H1663" t="e">
        <f>VLOOKUP(G1663,#REF!,1,0)</f>
        <v>#REF!</v>
      </c>
      <c r="I1663" t="str">
        <f t="shared" si="93"/>
        <v>336759.4842KOT</v>
      </c>
      <c r="J1663" t="str">
        <f t="shared" si="94"/>
        <v>3062083.319KOT</v>
      </c>
      <c r="K1663">
        <f t="shared" si="92"/>
        <v>8309</v>
      </c>
    </row>
    <row r="1664" spans="1:11" x14ac:dyDescent="0.25">
      <c r="A1664">
        <v>8310</v>
      </c>
      <c r="B1664">
        <v>336765.8186</v>
      </c>
      <c r="C1664">
        <v>3062075.6664999998</v>
      </c>
      <c r="D1664" t="s">
        <v>270</v>
      </c>
      <c r="E1664" t="str">
        <f>ROUNDUP(B1664,3)&amp;"-"&amp;ROUNDUP(C1664,3)</f>
        <v>336765.819-3062075.667</v>
      </c>
      <c r="F1664" t="str">
        <f>E1664&amp;"-"&amp;D1664</f>
        <v>336765.819-3062075.667-KOT</v>
      </c>
      <c r="G1664">
        <f t="shared" si="91"/>
        <v>8310</v>
      </c>
      <c r="H1664" t="e">
        <f>VLOOKUP(G1664,#REF!,1,0)</f>
        <v>#REF!</v>
      </c>
      <c r="I1664" t="str">
        <f t="shared" si="93"/>
        <v>336765.8186KOT</v>
      </c>
      <c r="J1664" t="str">
        <f t="shared" si="94"/>
        <v>3062075.6665KOT</v>
      </c>
      <c r="K1664">
        <f t="shared" si="92"/>
        <v>8310</v>
      </c>
    </row>
    <row r="1665" spans="1:11" x14ac:dyDescent="0.25">
      <c r="A1665">
        <v>8311</v>
      </c>
      <c r="B1665">
        <v>337550.51280000003</v>
      </c>
      <c r="C1665">
        <v>3062289.0246000001</v>
      </c>
      <c r="D1665" t="s">
        <v>270</v>
      </c>
      <c r="E1665" t="str">
        <f>ROUNDUP(B1665,3)&amp;"-"&amp;ROUNDUP(C1665,3)</f>
        <v>337550.513-3062289.025</v>
      </c>
      <c r="F1665" t="str">
        <f>E1665&amp;"-"&amp;D1665</f>
        <v>337550.513-3062289.025-KOT</v>
      </c>
      <c r="G1665">
        <f t="shared" si="91"/>
        <v>8311</v>
      </c>
      <c r="H1665" t="e">
        <f>VLOOKUP(G1665,#REF!,1,0)</f>
        <v>#REF!</v>
      </c>
      <c r="I1665" t="str">
        <f t="shared" si="93"/>
        <v>337550.5128KOT</v>
      </c>
      <c r="J1665" t="str">
        <f t="shared" si="94"/>
        <v>3062289.0246KOT</v>
      </c>
      <c r="K1665">
        <f t="shared" si="92"/>
        <v>8311</v>
      </c>
    </row>
    <row r="1666" spans="1:11" x14ac:dyDescent="0.25">
      <c r="A1666">
        <v>8312</v>
      </c>
      <c r="B1666">
        <v>337546.14980000001</v>
      </c>
      <c r="C1666">
        <v>3062271.2861000001</v>
      </c>
      <c r="D1666" t="s">
        <v>270</v>
      </c>
      <c r="E1666" t="str">
        <f>ROUNDUP(B1666,3)&amp;"-"&amp;ROUNDUP(C1666,3)</f>
        <v>337546.15-3062271.287</v>
      </c>
      <c r="F1666" t="str">
        <f>E1666&amp;"-"&amp;D1666</f>
        <v>337546.15-3062271.287-KOT</v>
      </c>
      <c r="G1666">
        <f t="shared" si="91"/>
        <v>8312</v>
      </c>
      <c r="H1666" t="e">
        <f>VLOOKUP(G1666,#REF!,1,0)</f>
        <v>#REF!</v>
      </c>
      <c r="I1666" t="str">
        <f t="shared" si="93"/>
        <v>337546.1498KOT</v>
      </c>
      <c r="J1666" t="str">
        <f t="shared" si="94"/>
        <v>3062271.2861KOT</v>
      </c>
      <c r="K1666">
        <f t="shared" si="92"/>
        <v>8312</v>
      </c>
    </row>
    <row r="1667" spans="1:11" x14ac:dyDescent="0.25">
      <c r="A1667">
        <v>8313</v>
      </c>
      <c r="B1667">
        <v>337537.11709999997</v>
      </c>
      <c r="C1667">
        <v>3062252.1973000001</v>
      </c>
      <c r="D1667" t="s">
        <v>270</v>
      </c>
      <c r="E1667" t="str">
        <f>ROUNDUP(B1667,3)&amp;"-"&amp;ROUNDUP(C1667,3)</f>
        <v>337537.118-3062252.198</v>
      </c>
      <c r="F1667" t="str">
        <f>E1667&amp;"-"&amp;D1667</f>
        <v>337537.118-3062252.198-KOT</v>
      </c>
      <c r="G1667">
        <f t="shared" ref="G1667:G1730" si="95">A1667</f>
        <v>8313</v>
      </c>
      <c r="H1667" t="e">
        <f>VLOOKUP(G1667,#REF!,1,0)</f>
        <v>#REF!</v>
      </c>
      <c r="I1667" t="str">
        <f t="shared" si="93"/>
        <v>337537.1171KOT</v>
      </c>
      <c r="J1667" t="str">
        <f t="shared" si="94"/>
        <v>3062252.1973KOT</v>
      </c>
      <c r="K1667">
        <f t="shared" ref="K1667:K1730" si="96">G1667</f>
        <v>8313</v>
      </c>
    </row>
    <row r="1668" spans="1:11" x14ac:dyDescent="0.25">
      <c r="A1668">
        <v>8314</v>
      </c>
      <c r="B1668">
        <v>337537.0086</v>
      </c>
      <c r="C1668">
        <v>3062251.8305000002</v>
      </c>
      <c r="D1668" t="s">
        <v>270</v>
      </c>
      <c r="E1668" t="str">
        <f>ROUNDUP(B1668,3)&amp;"-"&amp;ROUNDUP(C1668,3)</f>
        <v>337537.009-3062251.831</v>
      </c>
      <c r="F1668" t="str">
        <f>E1668&amp;"-"&amp;D1668</f>
        <v>337537.009-3062251.831-KOT</v>
      </c>
      <c r="G1668">
        <f t="shared" si="95"/>
        <v>8314</v>
      </c>
      <c r="H1668" t="e">
        <f>VLOOKUP(G1668,#REF!,1,0)</f>
        <v>#REF!</v>
      </c>
      <c r="I1668" t="str">
        <f t="shared" si="93"/>
        <v>337537.0086KOT</v>
      </c>
      <c r="J1668" t="str">
        <f t="shared" si="94"/>
        <v>3062251.8305KOT</v>
      </c>
      <c r="K1668">
        <f t="shared" si="96"/>
        <v>8314</v>
      </c>
    </row>
    <row r="1669" spans="1:11" x14ac:dyDescent="0.25">
      <c r="A1669">
        <v>8315</v>
      </c>
      <c r="B1669">
        <v>337532.8272</v>
      </c>
      <c r="C1669">
        <v>3062237.702</v>
      </c>
      <c r="D1669" t="s">
        <v>270</v>
      </c>
      <c r="E1669" t="str">
        <f>ROUNDUP(B1669,3)&amp;"-"&amp;ROUNDUP(C1669,3)</f>
        <v>337532.828-3062237.702</v>
      </c>
      <c r="F1669" t="str">
        <f>E1669&amp;"-"&amp;D1669</f>
        <v>337532.828-3062237.702-KOT</v>
      </c>
      <c r="G1669">
        <f t="shared" si="95"/>
        <v>8315</v>
      </c>
      <c r="H1669" t="e">
        <f>VLOOKUP(G1669,#REF!,1,0)</f>
        <v>#REF!</v>
      </c>
      <c r="I1669" t="str">
        <f t="shared" si="93"/>
        <v>337532.8272KOT</v>
      </c>
      <c r="J1669" t="str">
        <f t="shared" si="94"/>
        <v>3062237.702KOT</v>
      </c>
      <c r="K1669">
        <f t="shared" si="96"/>
        <v>8315</v>
      </c>
    </row>
    <row r="1670" spans="1:11" x14ac:dyDescent="0.25">
      <c r="A1670">
        <v>8316</v>
      </c>
      <c r="B1670">
        <v>337525.53419999999</v>
      </c>
      <c r="C1670">
        <v>3062217.4257999999</v>
      </c>
      <c r="D1670" t="s">
        <v>270</v>
      </c>
      <c r="E1670" t="str">
        <f>ROUNDUP(B1670,3)&amp;"-"&amp;ROUNDUP(C1670,3)</f>
        <v>337525.535-3062217.426</v>
      </c>
      <c r="F1670" t="str">
        <f>E1670&amp;"-"&amp;D1670</f>
        <v>337525.535-3062217.426-KOT</v>
      </c>
      <c r="G1670">
        <f t="shared" si="95"/>
        <v>8316</v>
      </c>
      <c r="H1670" t="e">
        <f>VLOOKUP(G1670,#REF!,1,0)</f>
        <v>#REF!</v>
      </c>
      <c r="I1670" t="str">
        <f t="shared" si="93"/>
        <v>337525.5342KOT</v>
      </c>
      <c r="J1670" t="str">
        <f t="shared" si="94"/>
        <v>3062217.4258KOT</v>
      </c>
      <c r="K1670">
        <f t="shared" si="96"/>
        <v>8316</v>
      </c>
    </row>
    <row r="1671" spans="1:11" x14ac:dyDescent="0.25">
      <c r="A1671">
        <v>8317</v>
      </c>
      <c r="B1671">
        <v>337525.3554</v>
      </c>
      <c r="C1671">
        <v>3062204.0397000001</v>
      </c>
      <c r="D1671" t="s">
        <v>270</v>
      </c>
      <c r="E1671" t="str">
        <f>ROUNDUP(B1671,3)&amp;"-"&amp;ROUNDUP(C1671,3)</f>
        <v>337525.356-3062204.04</v>
      </c>
      <c r="F1671" t="str">
        <f>E1671&amp;"-"&amp;D1671</f>
        <v>337525.356-3062204.04-KOT</v>
      </c>
      <c r="G1671">
        <f t="shared" si="95"/>
        <v>8317</v>
      </c>
      <c r="H1671" t="e">
        <f>VLOOKUP(G1671,#REF!,1,0)</f>
        <v>#REF!</v>
      </c>
      <c r="I1671" t="str">
        <f t="shared" si="93"/>
        <v>337525.3554KOT</v>
      </c>
      <c r="J1671" t="str">
        <f t="shared" si="94"/>
        <v>3062204.0397KOT</v>
      </c>
      <c r="K1671">
        <f t="shared" si="96"/>
        <v>8317</v>
      </c>
    </row>
    <row r="1672" spans="1:11" x14ac:dyDescent="0.25">
      <c r="A1672">
        <v>8318</v>
      </c>
      <c r="B1672">
        <v>337519.87199999997</v>
      </c>
      <c r="C1672">
        <v>3062187.8139999998</v>
      </c>
      <c r="D1672" t="s">
        <v>270</v>
      </c>
      <c r="E1672" t="str">
        <f>ROUNDUP(B1672,3)&amp;"-"&amp;ROUNDUP(C1672,3)</f>
        <v>337519.872-3062187.814</v>
      </c>
      <c r="F1672" t="str">
        <f>E1672&amp;"-"&amp;D1672</f>
        <v>337519.872-3062187.814-KOT</v>
      </c>
      <c r="G1672">
        <f t="shared" si="95"/>
        <v>8318</v>
      </c>
      <c r="H1672" t="e">
        <f>VLOOKUP(G1672,#REF!,1,0)</f>
        <v>#REF!</v>
      </c>
      <c r="I1672" t="str">
        <f t="shared" si="93"/>
        <v>337519.872KOT</v>
      </c>
      <c r="J1672" t="str">
        <f t="shared" si="94"/>
        <v>3062187.814KOT</v>
      </c>
      <c r="K1672">
        <f t="shared" si="96"/>
        <v>8318</v>
      </c>
    </row>
    <row r="1673" spans="1:11" x14ac:dyDescent="0.25">
      <c r="A1673">
        <v>8319</v>
      </c>
      <c r="B1673">
        <v>337523.18810000003</v>
      </c>
      <c r="C1673">
        <v>3062173.2170000002</v>
      </c>
      <c r="D1673" t="s">
        <v>270</v>
      </c>
      <c r="E1673" t="str">
        <f>ROUNDUP(B1673,3)&amp;"-"&amp;ROUNDUP(C1673,3)</f>
        <v>337523.189-3062173.217</v>
      </c>
      <c r="F1673" t="str">
        <f>E1673&amp;"-"&amp;D1673</f>
        <v>337523.189-3062173.217-KOT</v>
      </c>
      <c r="G1673">
        <f t="shared" si="95"/>
        <v>8319</v>
      </c>
      <c r="H1673" t="e">
        <f>VLOOKUP(G1673,#REF!,1,0)</f>
        <v>#REF!</v>
      </c>
      <c r="I1673" t="str">
        <f t="shared" si="93"/>
        <v>337523.1881KOT</v>
      </c>
      <c r="J1673" t="str">
        <f t="shared" si="94"/>
        <v>3062173.217KOT</v>
      </c>
      <c r="K1673">
        <f t="shared" si="96"/>
        <v>8319</v>
      </c>
    </row>
    <row r="1674" spans="1:11" x14ac:dyDescent="0.25">
      <c r="A1674">
        <v>8320</v>
      </c>
      <c r="B1674">
        <v>337517.69689999998</v>
      </c>
      <c r="C1674">
        <v>3062156.4092000001</v>
      </c>
      <c r="D1674" t="s">
        <v>270</v>
      </c>
      <c r="E1674" t="str">
        <f>ROUNDUP(B1674,3)&amp;"-"&amp;ROUNDUP(C1674,3)</f>
        <v>337517.697-3062156.41</v>
      </c>
      <c r="F1674" t="str">
        <f>E1674&amp;"-"&amp;D1674</f>
        <v>337517.697-3062156.41-KOT</v>
      </c>
      <c r="G1674">
        <f t="shared" si="95"/>
        <v>8320</v>
      </c>
      <c r="H1674" t="e">
        <f>VLOOKUP(G1674,#REF!,1,0)</f>
        <v>#REF!</v>
      </c>
      <c r="I1674" t="str">
        <f t="shared" si="93"/>
        <v>337517.6969KOT</v>
      </c>
      <c r="J1674" t="str">
        <f t="shared" si="94"/>
        <v>3062156.4092KOT</v>
      </c>
      <c r="K1674">
        <f t="shared" si="96"/>
        <v>8320</v>
      </c>
    </row>
    <row r="1675" spans="1:11" x14ac:dyDescent="0.25">
      <c r="A1675">
        <v>8321</v>
      </c>
      <c r="B1675">
        <v>337511.09</v>
      </c>
      <c r="C1675">
        <v>3062143.6910999999</v>
      </c>
      <c r="D1675" t="s">
        <v>270</v>
      </c>
      <c r="E1675" t="str">
        <f>ROUNDUP(B1675,3)&amp;"-"&amp;ROUNDUP(C1675,3)</f>
        <v>337511.09-3062143.692</v>
      </c>
      <c r="F1675" t="str">
        <f>E1675&amp;"-"&amp;D1675</f>
        <v>337511.09-3062143.692-KOT</v>
      </c>
      <c r="G1675">
        <f t="shared" si="95"/>
        <v>8321</v>
      </c>
      <c r="H1675" t="e">
        <f>VLOOKUP(G1675,#REF!,1,0)</f>
        <v>#REF!</v>
      </c>
      <c r="I1675" t="str">
        <f t="shared" si="93"/>
        <v>337511.09KOT</v>
      </c>
      <c r="J1675" t="str">
        <f t="shared" si="94"/>
        <v>3062143.6911KOT</v>
      </c>
      <c r="K1675">
        <f t="shared" si="96"/>
        <v>8321</v>
      </c>
    </row>
    <row r="1676" spans="1:11" x14ac:dyDescent="0.25">
      <c r="A1676">
        <v>8322</v>
      </c>
      <c r="B1676">
        <v>337508.01689999999</v>
      </c>
      <c r="C1676">
        <v>3062132.6719999998</v>
      </c>
      <c r="D1676" t="s">
        <v>270</v>
      </c>
      <c r="E1676" t="str">
        <f>ROUNDUP(B1676,3)&amp;"-"&amp;ROUNDUP(C1676,3)</f>
        <v>337508.017-3062132.672</v>
      </c>
      <c r="F1676" t="str">
        <f>E1676&amp;"-"&amp;D1676</f>
        <v>337508.017-3062132.672-KOT</v>
      </c>
      <c r="G1676">
        <f t="shared" si="95"/>
        <v>8322</v>
      </c>
      <c r="H1676" t="e">
        <f>VLOOKUP(G1676,#REF!,1,0)</f>
        <v>#REF!</v>
      </c>
      <c r="I1676" t="str">
        <f t="shared" si="93"/>
        <v>337508.0169KOT</v>
      </c>
      <c r="J1676" t="str">
        <f t="shared" si="94"/>
        <v>3062132.672KOT</v>
      </c>
      <c r="K1676">
        <f t="shared" si="96"/>
        <v>8322</v>
      </c>
    </row>
    <row r="1677" spans="1:11" x14ac:dyDescent="0.25">
      <c r="A1677">
        <v>8323</v>
      </c>
      <c r="B1677">
        <v>337509.59330000001</v>
      </c>
      <c r="C1677">
        <v>3062119.2623999999</v>
      </c>
      <c r="D1677" t="s">
        <v>270</v>
      </c>
      <c r="E1677" t="str">
        <f>ROUNDUP(B1677,3)&amp;"-"&amp;ROUNDUP(C1677,3)</f>
        <v>337509.594-3062119.263</v>
      </c>
      <c r="F1677" t="str">
        <f>E1677&amp;"-"&amp;D1677</f>
        <v>337509.594-3062119.263-KOT</v>
      </c>
      <c r="G1677">
        <f t="shared" si="95"/>
        <v>8323</v>
      </c>
      <c r="H1677" t="e">
        <f>VLOOKUP(G1677,#REF!,1,0)</f>
        <v>#REF!</v>
      </c>
      <c r="I1677" t="str">
        <f t="shared" si="93"/>
        <v>337509.5933KOT</v>
      </c>
      <c r="J1677" t="str">
        <f t="shared" si="94"/>
        <v>3062119.2624KOT</v>
      </c>
      <c r="K1677">
        <f t="shared" si="96"/>
        <v>8323</v>
      </c>
    </row>
    <row r="1678" spans="1:11" x14ac:dyDescent="0.25">
      <c r="A1678">
        <v>8324</v>
      </c>
      <c r="B1678">
        <v>337509.55440000002</v>
      </c>
      <c r="C1678">
        <v>3062116.3524000002</v>
      </c>
      <c r="D1678" t="s">
        <v>270</v>
      </c>
      <c r="E1678" t="str">
        <f>ROUNDUP(B1678,3)&amp;"-"&amp;ROUNDUP(C1678,3)</f>
        <v>337509.555-3062116.353</v>
      </c>
      <c r="F1678" t="str">
        <f>E1678&amp;"-"&amp;D1678</f>
        <v>337509.555-3062116.353-KOT</v>
      </c>
      <c r="G1678">
        <f t="shared" si="95"/>
        <v>8324</v>
      </c>
      <c r="H1678" t="e">
        <f>VLOOKUP(G1678,#REF!,1,0)</f>
        <v>#REF!</v>
      </c>
      <c r="I1678" t="str">
        <f t="shared" si="93"/>
        <v>337509.5544KOT</v>
      </c>
      <c r="J1678" t="str">
        <f t="shared" si="94"/>
        <v>3062116.3524KOT</v>
      </c>
      <c r="K1678">
        <f t="shared" si="96"/>
        <v>8324</v>
      </c>
    </row>
    <row r="1679" spans="1:11" x14ac:dyDescent="0.25">
      <c r="A1679">
        <v>8325</v>
      </c>
      <c r="B1679">
        <v>337492.53259999998</v>
      </c>
      <c r="C1679">
        <v>3062112.5049999999</v>
      </c>
      <c r="D1679" t="s">
        <v>270</v>
      </c>
      <c r="E1679" t="str">
        <f>ROUNDUP(B1679,3)&amp;"-"&amp;ROUNDUP(C1679,3)</f>
        <v>337492.533-3062112.505</v>
      </c>
      <c r="F1679" t="str">
        <f>E1679&amp;"-"&amp;D1679</f>
        <v>337492.533-3062112.505-KOT</v>
      </c>
      <c r="G1679">
        <f t="shared" si="95"/>
        <v>8325</v>
      </c>
      <c r="H1679" t="e">
        <f>VLOOKUP(G1679,#REF!,1,0)</f>
        <v>#REF!</v>
      </c>
      <c r="I1679" t="str">
        <f t="shared" si="93"/>
        <v>337492.5326KOT</v>
      </c>
      <c r="J1679" t="str">
        <f t="shared" si="94"/>
        <v>3062112.505KOT</v>
      </c>
      <c r="K1679">
        <f t="shared" si="96"/>
        <v>8325</v>
      </c>
    </row>
    <row r="1680" spans="1:11" x14ac:dyDescent="0.25">
      <c r="A1680">
        <v>8326</v>
      </c>
      <c r="B1680">
        <v>337487.25910000002</v>
      </c>
      <c r="C1680">
        <v>3062111.9934</v>
      </c>
      <c r="D1680" t="s">
        <v>270</v>
      </c>
      <c r="E1680" t="str">
        <f>ROUNDUP(B1680,3)&amp;"-"&amp;ROUNDUP(C1680,3)</f>
        <v>337487.26-3062111.994</v>
      </c>
      <c r="F1680" t="str">
        <f>E1680&amp;"-"&amp;D1680</f>
        <v>337487.26-3062111.994-KOT</v>
      </c>
      <c r="G1680">
        <f t="shared" si="95"/>
        <v>8326</v>
      </c>
      <c r="H1680" t="e">
        <f>VLOOKUP(G1680,#REF!,1,0)</f>
        <v>#REF!</v>
      </c>
      <c r="I1680" t="str">
        <f t="shared" si="93"/>
        <v>337487.2591KOT</v>
      </c>
      <c r="J1680" t="str">
        <f t="shared" si="94"/>
        <v>3062111.9934KOT</v>
      </c>
      <c r="K1680">
        <f t="shared" si="96"/>
        <v>8326</v>
      </c>
    </row>
    <row r="1681" spans="1:11" x14ac:dyDescent="0.25">
      <c r="A1681">
        <v>8327</v>
      </c>
      <c r="B1681">
        <v>337461.53090000001</v>
      </c>
      <c r="C1681">
        <v>3062113.5014</v>
      </c>
      <c r="D1681" t="s">
        <v>270</v>
      </c>
      <c r="E1681" t="str">
        <f>ROUNDUP(B1681,3)&amp;"-"&amp;ROUNDUP(C1681,3)</f>
        <v>337461.531-3062113.502</v>
      </c>
      <c r="F1681" t="str">
        <f>E1681&amp;"-"&amp;D1681</f>
        <v>337461.531-3062113.502-KOT</v>
      </c>
      <c r="G1681">
        <f t="shared" si="95"/>
        <v>8327</v>
      </c>
      <c r="H1681" t="e">
        <f>VLOOKUP(G1681,#REF!,1,0)</f>
        <v>#REF!</v>
      </c>
      <c r="I1681" t="str">
        <f t="shared" si="93"/>
        <v>337461.5309KOT</v>
      </c>
      <c r="J1681" t="str">
        <f t="shared" si="94"/>
        <v>3062113.5014KOT</v>
      </c>
      <c r="K1681">
        <f t="shared" si="96"/>
        <v>8327</v>
      </c>
    </row>
    <row r="1682" spans="1:11" x14ac:dyDescent="0.25">
      <c r="A1682">
        <v>8328</v>
      </c>
      <c r="B1682">
        <v>337446.91940000001</v>
      </c>
      <c r="C1682">
        <v>3062114.8607999999</v>
      </c>
      <c r="D1682" t="s">
        <v>270</v>
      </c>
      <c r="E1682" t="str">
        <f>ROUNDUP(B1682,3)&amp;"-"&amp;ROUNDUP(C1682,3)</f>
        <v>337446.92-3062114.861</v>
      </c>
      <c r="F1682" t="str">
        <f>E1682&amp;"-"&amp;D1682</f>
        <v>337446.92-3062114.861-KOT</v>
      </c>
      <c r="G1682">
        <f t="shared" si="95"/>
        <v>8328</v>
      </c>
      <c r="H1682" t="e">
        <f>VLOOKUP(G1682,#REF!,1,0)</f>
        <v>#REF!</v>
      </c>
      <c r="I1682" t="str">
        <f t="shared" si="93"/>
        <v>337446.9194KOT</v>
      </c>
      <c r="J1682" t="str">
        <f t="shared" si="94"/>
        <v>3062114.8608KOT</v>
      </c>
      <c r="K1682">
        <f t="shared" si="96"/>
        <v>8328</v>
      </c>
    </row>
    <row r="1683" spans="1:11" x14ac:dyDescent="0.25">
      <c r="A1683">
        <v>8329</v>
      </c>
      <c r="B1683">
        <v>337450.76610000001</v>
      </c>
      <c r="C1683">
        <v>3062096.1819000002</v>
      </c>
      <c r="D1683" t="s">
        <v>270</v>
      </c>
      <c r="E1683" t="str">
        <f>ROUNDUP(B1683,3)&amp;"-"&amp;ROUNDUP(C1683,3)</f>
        <v>337450.767-3062096.182</v>
      </c>
      <c r="F1683" t="str">
        <f>E1683&amp;"-"&amp;D1683</f>
        <v>337450.767-3062096.182-KOT</v>
      </c>
      <c r="G1683">
        <f t="shared" si="95"/>
        <v>8329</v>
      </c>
      <c r="H1683" t="e">
        <f>VLOOKUP(G1683,#REF!,1,0)</f>
        <v>#REF!</v>
      </c>
      <c r="I1683" t="str">
        <f t="shared" si="93"/>
        <v>337450.7661KOT</v>
      </c>
      <c r="J1683" t="str">
        <f t="shared" si="94"/>
        <v>3062096.1819KOT</v>
      </c>
      <c r="K1683">
        <f t="shared" si="96"/>
        <v>8329</v>
      </c>
    </row>
    <row r="1684" spans="1:11" x14ac:dyDescent="0.25">
      <c r="A1684">
        <v>8330</v>
      </c>
      <c r="B1684">
        <v>337457.57709999999</v>
      </c>
      <c r="C1684">
        <v>3062080.3738000002</v>
      </c>
      <c r="D1684" t="s">
        <v>270</v>
      </c>
      <c r="E1684" t="str">
        <f>ROUNDUP(B1684,3)&amp;"-"&amp;ROUNDUP(C1684,3)</f>
        <v>337457.578-3062080.374</v>
      </c>
      <c r="F1684" t="str">
        <f>E1684&amp;"-"&amp;D1684</f>
        <v>337457.578-3062080.374-KOT</v>
      </c>
      <c r="G1684">
        <f t="shared" si="95"/>
        <v>8330</v>
      </c>
      <c r="H1684" t="e">
        <f>VLOOKUP(G1684,#REF!,1,0)</f>
        <v>#REF!</v>
      </c>
      <c r="I1684" t="str">
        <f t="shared" si="93"/>
        <v>337457.5771KOT</v>
      </c>
      <c r="J1684" t="str">
        <f t="shared" si="94"/>
        <v>3062080.3738KOT</v>
      </c>
      <c r="K1684">
        <f t="shared" si="96"/>
        <v>8330</v>
      </c>
    </row>
    <row r="1685" spans="1:11" x14ac:dyDescent="0.25">
      <c r="A1685">
        <v>8331</v>
      </c>
      <c r="B1685">
        <v>337458.07669999998</v>
      </c>
      <c r="C1685">
        <v>3062073.9638999999</v>
      </c>
      <c r="D1685" t="s">
        <v>270</v>
      </c>
      <c r="E1685" t="str">
        <f>ROUNDUP(B1685,3)&amp;"-"&amp;ROUNDUP(C1685,3)</f>
        <v>337458.077-3062073.964</v>
      </c>
      <c r="F1685" t="str">
        <f>E1685&amp;"-"&amp;D1685</f>
        <v>337458.077-3062073.964-KOT</v>
      </c>
      <c r="G1685">
        <f t="shared" si="95"/>
        <v>8331</v>
      </c>
      <c r="H1685" t="e">
        <f>VLOOKUP(G1685,#REF!,1,0)</f>
        <v>#REF!</v>
      </c>
      <c r="I1685" t="str">
        <f t="shared" si="93"/>
        <v>337458.0767KOT</v>
      </c>
      <c r="J1685" t="str">
        <f t="shared" si="94"/>
        <v>3062073.9639KOT</v>
      </c>
      <c r="K1685">
        <f t="shared" si="96"/>
        <v>8331</v>
      </c>
    </row>
    <row r="1686" spans="1:11" x14ac:dyDescent="0.25">
      <c r="A1686">
        <v>8332</v>
      </c>
      <c r="B1686">
        <v>337456.1814</v>
      </c>
      <c r="C1686">
        <v>3062063.5112000001</v>
      </c>
      <c r="D1686" t="s">
        <v>270</v>
      </c>
      <c r="E1686" t="str">
        <f>ROUNDUP(B1686,3)&amp;"-"&amp;ROUNDUP(C1686,3)</f>
        <v>337456.182-3062063.512</v>
      </c>
      <c r="F1686" t="str">
        <f>E1686&amp;"-"&amp;D1686</f>
        <v>337456.182-3062063.512-KOT</v>
      </c>
      <c r="G1686">
        <f t="shared" si="95"/>
        <v>8332</v>
      </c>
      <c r="H1686" t="e">
        <f>VLOOKUP(G1686,#REF!,1,0)</f>
        <v>#REF!</v>
      </c>
      <c r="I1686" t="str">
        <f t="shared" si="93"/>
        <v>337456.1814KOT</v>
      </c>
      <c r="J1686" t="str">
        <f t="shared" si="94"/>
        <v>3062063.5112KOT</v>
      </c>
      <c r="K1686">
        <f t="shared" si="96"/>
        <v>8332</v>
      </c>
    </row>
    <row r="1687" spans="1:11" x14ac:dyDescent="0.25">
      <c r="A1687">
        <v>8333</v>
      </c>
      <c r="B1687">
        <v>337456.14250000002</v>
      </c>
      <c r="C1687">
        <v>3062060.6011999999</v>
      </c>
      <c r="D1687" t="s">
        <v>270</v>
      </c>
      <c r="E1687" t="str">
        <f>ROUNDUP(B1687,3)&amp;"-"&amp;ROUNDUP(C1687,3)</f>
        <v>337456.143-3062060.602</v>
      </c>
      <c r="F1687" t="str">
        <f>E1687&amp;"-"&amp;D1687</f>
        <v>337456.143-3062060.602-KOT</v>
      </c>
      <c r="G1687">
        <f t="shared" si="95"/>
        <v>8333</v>
      </c>
      <c r="H1687" t="e">
        <f>VLOOKUP(G1687,#REF!,1,0)</f>
        <v>#REF!</v>
      </c>
      <c r="I1687" t="str">
        <f t="shared" si="93"/>
        <v>337456.1425KOT</v>
      </c>
      <c r="J1687" t="str">
        <f t="shared" si="94"/>
        <v>3062060.6012KOT</v>
      </c>
      <c r="K1687">
        <f t="shared" si="96"/>
        <v>8333</v>
      </c>
    </row>
    <row r="1688" spans="1:11" x14ac:dyDescent="0.25">
      <c r="A1688">
        <v>8334</v>
      </c>
      <c r="B1688">
        <v>337451.27100000001</v>
      </c>
      <c r="C1688">
        <v>3062298.1661999999</v>
      </c>
      <c r="D1688" t="s">
        <v>270</v>
      </c>
      <c r="E1688" t="str">
        <f>ROUNDUP(B1688,3)&amp;"-"&amp;ROUNDUP(C1688,3)</f>
        <v>337451.271-3062298.167</v>
      </c>
      <c r="F1688" t="str">
        <f>E1688&amp;"-"&amp;D1688</f>
        <v>337451.271-3062298.167-KOT</v>
      </c>
      <c r="G1688">
        <f t="shared" si="95"/>
        <v>8334</v>
      </c>
      <c r="H1688" t="e">
        <f>VLOOKUP(G1688,#REF!,1,0)</f>
        <v>#REF!</v>
      </c>
      <c r="I1688" t="str">
        <f t="shared" si="93"/>
        <v>337451.271KOT</v>
      </c>
      <c r="J1688" t="str">
        <f t="shared" si="94"/>
        <v>3062298.1662KOT</v>
      </c>
      <c r="K1688">
        <f t="shared" si="96"/>
        <v>8334</v>
      </c>
    </row>
    <row r="1689" spans="1:11" x14ac:dyDescent="0.25">
      <c r="A1689">
        <v>8335</v>
      </c>
      <c r="B1689">
        <v>337454.42509999999</v>
      </c>
      <c r="C1689">
        <v>3062282.4073000001</v>
      </c>
      <c r="D1689" t="s">
        <v>270</v>
      </c>
      <c r="E1689" t="str">
        <f>ROUNDUP(B1689,3)&amp;"-"&amp;ROUNDUP(C1689,3)</f>
        <v>337454.426-3062282.408</v>
      </c>
      <c r="F1689" t="str">
        <f>E1689&amp;"-"&amp;D1689</f>
        <v>337454.426-3062282.408-KOT</v>
      </c>
      <c r="G1689">
        <f t="shared" si="95"/>
        <v>8335</v>
      </c>
      <c r="H1689" t="e">
        <f>VLOOKUP(G1689,#REF!,1,0)</f>
        <v>#REF!</v>
      </c>
      <c r="I1689" t="str">
        <f t="shared" si="93"/>
        <v>337454.4251KOT</v>
      </c>
      <c r="J1689" t="str">
        <f t="shared" si="94"/>
        <v>3062282.4073KOT</v>
      </c>
      <c r="K1689">
        <f t="shared" si="96"/>
        <v>8335</v>
      </c>
    </row>
    <row r="1690" spans="1:11" x14ac:dyDescent="0.25">
      <c r="A1690">
        <v>8336</v>
      </c>
      <c r="B1690">
        <v>337456.6177</v>
      </c>
      <c r="C1690">
        <v>3062271.3180999998</v>
      </c>
      <c r="D1690" t="s">
        <v>270</v>
      </c>
      <c r="E1690" t="str">
        <f>ROUNDUP(B1690,3)&amp;"-"&amp;ROUNDUP(C1690,3)</f>
        <v>337456.618-3062271.319</v>
      </c>
      <c r="F1690" t="str">
        <f>E1690&amp;"-"&amp;D1690</f>
        <v>337456.618-3062271.319-KOT</v>
      </c>
      <c r="G1690">
        <f t="shared" si="95"/>
        <v>8336</v>
      </c>
      <c r="H1690" t="e">
        <f>VLOOKUP(G1690,#REF!,1,0)</f>
        <v>#REF!</v>
      </c>
      <c r="I1690" t="str">
        <f t="shared" si="93"/>
        <v>337456.6177KOT</v>
      </c>
      <c r="J1690" t="str">
        <f t="shared" si="94"/>
        <v>3062271.3181KOT</v>
      </c>
      <c r="K1690">
        <f t="shared" si="96"/>
        <v>8336</v>
      </c>
    </row>
    <row r="1691" spans="1:11" x14ac:dyDescent="0.25">
      <c r="A1691">
        <v>8337</v>
      </c>
      <c r="B1691">
        <v>337455.25309999997</v>
      </c>
      <c r="C1691">
        <v>3062256.7837</v>
      </c>
      <c r="D1691" t="s">
        <v>270</v>
      </c>
      <c r="E1691" t="str">
        <f>ROUNDUP(B1691,3)&amp;"-"&amp;ROUNDUP(C1691,3)</f>
        <v>337455.254-3062256.784</v>
      </c>
      <c r="F1691" t="str">
        <f>E1691&amp;"-"&amp;D1691</f>
        <v>337455.254-3062256.784-KOT</v>
      </c>
      <c r="G1691">
        <f t="shared" si="95"/>
        <v>8337</v>
      </c>
      <c r="H1691" t="e">
        <f>VLOOKUP(G1691,#REF!,1,0)</f>
        <v>#REF!</v>
      </c>
      <c r="I1691" t="str">
        <f t="shared" si="93"/>
        <v>337455.2531KOT</v>
      </c>
      <c r="J1691" t="str">
        <f t="shared" si="94"/>
        <v>3062256.7837KOT</v>
      </c>
      <c r="K1691">
        <f t="shared" si="96"/>
        <v>8337</v>
      </c>
    </row>
    <row r="1692" spans="1:11" x14ac:dyDescent="0.25">
      <c r="A1692">
        <v>8338</v>
      </c>
      <c r="B1692">
        <v>337451.49369999999</v>
      </c>
      <c r="C1692">
        <v>3062238.2066000002</v>
      </c>
      <c r="D1692" t="s">
        <v>270</v>
      </c>
      <c r="E1692" t="str">
        <f>ROUNDUP(B1692,3)&amp;"-"&amp;ROUNDUP(C1692,3)</f>
        <v>337451.494-3062238.207</v>
      </c>
      <c r="F1692" t="str">
        <f>E1692&amp;"-"&amp;D1692</f>
        <v>337451.494-3062238.207-KOT</v>
      </c>
      <c r="G1692">
        <f t="shared" si="95"/>
        <v>8338</v>
      </c>
      <c r="H1692" t="e">
        <f>VLOOKUP(G1692,#REF!,1,0)</f>
        <v>#REF!</v>
      </c>
      <c r="I1692" t="str">
        <f t="shared" si="93"/>
        <v>337451.4937KOT</v>
      </c>
      <c r="J1692" t="str">
        <f t="shared" si="94"/>
        <v>3062238.2066KOT</v>
      </c>
      <c r="K1692">
        <f t="shared" si="96"/>
        <v>8338</v>
      </c>
    </row>
    <row r="1693" spans="1:11" x14ac:dyDescent="0.25">
      <c r="A1693">
        <v>8339</v>
      </c>
      <c r="B1693">
        <v>337441.89140000002</v>
      </c>
      <c r="C1693">
        <v>3062220.2897000001</v>
      </c>
      <c r="D1693" t="s">
        <v>270</v>
      </c>
      <c r="E1693" t="str">
        <f>ROUNDUP(B1693,3)&amp;"-"&amp;ROUNDUP(C1693,3)</f>
        <v>337441.892-3062220.29</v>
      </c>
      <c r="F1693" t="str">
        <f>E1693&amp;"-"&amp;D1693</f>
        <v>337441.892-3062220.29-KOT</v>
      </c>
      <c r="G1693">
        <f t="shared" si="95"/>
        <v>8339</v>
      </c>
      <c r="H1693" t="e">
        <f>VLOOKUP(G1693,#REF!,1,0)</f>
        <v>#REF!</v>
      </c>
      <c r="I1693" t="str">
        <f t="shared" si="93"/>
        <v>337441.8914KOT</v>
      </c>
      <c r="J1693" t="str">
        <f t="shared" si="94"/>
        <v>3062220.2897KOT</v>
      </c>
      <c r="K1693">
        <f t="shared" si="96"/>
        <v>8339</v>
      </c>
    </row>
    <row r="1694" spans="1:11" x14ac:dyDescent="0.25">
      <c r="A1694">
        <v>8340</v>
      </c>
      <c r="B1694">
        <v>337433.7953</v>
      </c>
      <c r="C1694">
        <v>3062183.7250999999</v>
      </c>
      <c r="D1694" t="s">
        <v>270</v>
      </c>
      <c r="E1694" t="str">
        <f>ROUNDUP(B1694,3)&amp;"-"&amp;ROUNDUP(C1694,3)</f>
        <v>337433.796-3062183.726</v>
      </c>
      <c r="F1694" t="str">
        <f>E1694&amp;"-"&amp;D1694</f>
        <v>337433.796-3062183.726-KOT</v>
      </c>
      <c r="G1694">
        <f t="shared" si="95"/>
        <v>8340</v>
      </c>
      <c r="H1694" t="e">
        <f>VLOOKUP(G1694,#REF!,1,0)</f>
        <v>#REF!</v>
      </c>
      <c r="I1694" t="str">
        <f t="shared" si="93"/>
        <v>337433.7953KOT</v>
      </c>
      <c r="J1694" t="str">
        <f t="shared" si="94"/>
        <v>3062183.7251KOT</v>
      </c>
      <c r="K1694">
        <f t="shared" si="96"/>
        <v>8340</v>
      </c>
    </row>
    <row r="1695" spans="1:11" x14ac:dyDescent="0.25">
      <c r="A1695">
        <v>8341</v>
      </c>
      <c r="B1695">
        <v>337430.56650000002</v>
      </c>
      <c r="C1695">
        <v>3062161.0660999999</v>
      </c>
      <c r="D1695" t="s">
        <v>270</v>
      </c>
      <c r="E1695" t="str">
        <f>ROUNDUP(B1695,3)&amp;"-"&amp;ROUNDUP(C1695,3)</f>
        <v>337430.567-3062161.067</v>
      </c>
      <c r="F1695" t="str">
        <f>E1695&amp;"-"&amp;D1695</f>
        <v>337430.567-3062161.067-KOT</v>
      </c>
      <c r="G1695">
        <f t="shared" si="95"/>
        <v>8341</v>
      </c>
      <c r="H1695" t="e">
        <f>VLOOKUP(G1695,#REF!,1,0)</f>
        <v>#REF!</v>
      </c>
      <c r="I1695" t="str">
        <f t="shared" si="93"/>
        <v>337430.5665KOT</v>
      </c>
      <c r="J1695" t="str">
        <f t="shared" si="94"/>
        <v>3062161.0661KOT</v>
      </c>
      <c r="K1695">
        <f t="shared" si="96"/>
        <v>8341</v>
      </c>
    </row>
    <row r="1696" spans="1:11" x14ac:dyDescent="0.25">
      <c r="A1696">
        <v>8342</v>
      </c>
      <c r="B1696">
        <v>337423.92060000001</v>
      </c>
      <c r="C1696">
        <v>3062145.4378999998</v>
      </c>
      <c r="D1696" t="s">
        <v>270</v>
      </c>
      <c r="E1696" t="str">
        <f>ROUNDUP(B1696,3)&amp;"-"&amp;ROUNDUP(C1696,3)</f>
        <v>337423.921-3062145.438</v>
      </c>
      <c r="F1696" t="str">
        <f>E1696&amp;"-"&amp;D1696</f>
        <v>337423.921-3062145.438-KOT</v>
      </c>
      <c r="G1696">
        <f t="shared" si="95"/>
        <v>8342</v>
      </c>
      <c r="H1696" t="e">
        <f>VLOOKUP(G1696,#REF!,1,0)</f>
        <v>#REF!</v>
      </c>
      <c r="I1696" t="str">
        <f t="shared" si="93"/>
        <v>337423.9206KOT</v>
      </c>
      <c r="J1696" t="str">
        <f t="shared" si="94"/>
        <v>3062145.4379KOT</v>
      </c>
      <c r="K1696">
        <f t="shared" si="96"/>
        <v>8342</v>
      </c>
    </row>
    <row r="1697" spans="1:11" x14ac:dyDescent="0.25">
      <c r="A1697">
        <v>8343</v>
      </c>
      <c r="B1697">
        <v>337423.79609999998</v>
      </c>
      <c r="C1697">
        <v>3062136.1258999999</v>
      </c>
      <c r="D1697" t="s">
        <v>270</v>
      </c>
      <c r="E1697" t="str">
        <f>ROUNDUP(B1697,3)&amp;"-"&amp;ROUNDUP(C1697,3)</f>
        <v>337423.797-3062136.126</v>
      </c>
      <c r="F1697" t="str">
        <f>E1697&amp;"-"&amp;D1697</f>
        <v>337423.797-3062136.126-KOT</v>
      </c>
      <c r="G1697">
        <f t="shared" si="95"/>
        <v>8343</v>
      </c>
      <c r="H1697" t="e">
        <f>VLOOKUP(G1697,#REF!,1,0)</f>
        <v>#REF!</v>
      </c>
      <c r="I1697" t="str">
        <f t="shared" si="93"/>
        <v>337423.7961KOT</v>
      </c>
      <c r="J1697" t="str">
        <f t="shared" si="94"/>
        <v>3062136.1259KOT</v>
      </c>
      <c r="K1697">
        <f t="shared" si="96"/>
        <v>8343</v>
      </c>
    </row>
    <row r="1698" spans="1:11" x14ac:dyDescent="0.25">
      <c r="A1698">
        <v>8344</v>
      </c>
      <c r="B1698">
        <v>337418.98320000002</v>
      </c>
      <c r="C1698">
        <v>3062126.2943000002</v>
      </c>
      <c r="D1698" t="s">
        <v>270</v>
      </c>
      <c r="E1698" t="str">
        <f>ROUNDUP(B1698,3)&amp;"-"&amp;ROUNDUP(C1698,3)</f>
        <v>337418.984-3062126.295</v>
      </c>
      <c r="F1698" t="str">
        <f>E1698&amp;"-"&amp;D1698</f>
        <v>337418.984-3062126.295-KOT</v>
      </c>
      <c r="G1698">
        <f t="shared" si="95"/>
        <v>8344</v>
      </c>
      <c r="H1698" t="e">
        <f>VLOOKUP(G1698,#REF!,1,0)</f>
        <v>#REF!</v>
      </c>
      <c r="I1698" t="str">
        <f t="shared" si="93"/>
        <v>337418.9832KOT</v>
      </c>
      <c r="J1698" t="str">
        <f t="shared" si="94"/>
        <v>3062126.2943KOT</v>
      </c>
      <c r="K1698">
        <f t="shared" si="96"/>
        <v>8344</v>
      </c>
    </row>
    <row r="1699" spans="1:11" x14ac:dyDescent="0.25">
      <c r="A1699">
        <v>8345</v>
      </c>
      <c r="B1699">
        <v>337416.05</v>
      </c>
      <c r="C1699">
        <v>3062125.7514</v>
      </c>
      <c r="D1699" t="s">
        <v>270</v>
      </c>
      <c r="E1699" t="str">
        <f>ROUNDUP(B1699,3)&amp;"-"&amp;ROUNDUP(C1699,3)</f>
        <v>337416.05-3062125.752</v>
      </c>
      <c r="F1699" t="str">
        <f>E1699&amp;"-"&amp;D1699</f>
        <v>337416.05-3062125.752-KOT</v>
      </c>
      <c r="G1699">
        <f t="shared" si="95"/>
        <v>8345</v>
      </c>
      <c r="H1699" t="e">
        <f>VLOOKUP(G1699,#REF!,1,0)</f>
        <v>#REF!</v>
      </c>
      <c r="I1699" t="str">
        <f t="shared" si="93"/>
        <v>337416.05KOT</v>
      </c>
      <c r="J1699" t="str">
        <f t="shared" si="94"/>
        <v>3062125.7514KOT</v>
      </c>
      <c r="K1699">
        <f t="shared" si="96"/>
        <v>8345</v>
      </c>
    </row>
    <row r="1700" spans="1:11" x14ac:dyDescent="0.25">
      <c r="A1700">
        <v>8346</v>
      </c>
      <c r="B1700">
        <v>337398.57530000003</v>
      </c>
      <c r="C1700">
        <v>3062131.8061000002</v>
      </c>
      <c r="D1700" t="s">
        <v>270</v>
      </c>
      <c r="E1700" t="str">
        <f>ROUNDUP(B1700,3)&amp;"-"&amp;ROUNDUP(C1700,3)</f>
        <v>337398.576-3062131.807</v>
      </c>
      <c r="F1700" t="str">
        <f>E1700&amp;"-"&amp;D1700</f>
        <v>337398.576-3062131.807-KOT</v>
      </c>
      <c r="G1700">
        <f t="shared" si="95"/>
        <v>8346</v>
      </c>
      <c r="H1700" t="e">
        <f>VLOOKUP(G1700,#REF!,1,0)</f>
        <v>#REF!</v>
      </c>
      <c r="I1700" t="str">
        <f t="shared" si="93"/>
        <v>337398.5753KOT</v>
      </c>
      <c r="J1700" t="str">
        <f t="shared" si="94"/>
        <v>3062131.8061KOT</v>
      </c>
      <c r="K1700">
        <f t="shared" si="96"/>
        <v>8346</v>
      </c>
    </row>
    <row r="1701" spans="1:11" x14ac:dyDescent="0.25">
      <c r="A1701">
        <v>8347</v>
      </c>
      <c r="B1701">
        <v>337387.46659999999</v>
      </c>
      <c r="C1701">
        <v>3062132.5367000001</v>
      </c>
      <c r="D1701" t="s">
        <v>270</v>
      </c>
      <c r="E1701" t="str">
        <f>ROUNDUP(B1701,3)&amp;"-"&amp;ROUNDUP(C1701,3)</f>
        <v>337387.467-3062132.537</v>
      </c>
      <c r="F1701" t="str">
        <f>E1701&amp;"-"&amp;D1701</f>
        <v>337387.467-3062132.537-KOT</v>
      </c>
      <c r="G1701">
        <f t="shared" si="95"/>
        <v>8347</v>
      </c>
      <c r="H1701" t="e">
        <f>VLOOKUP(G1701,#REF!,1,0)</f>
        <v>#REF!</v>
      </c>
      <c r="I1701" t="str">
        <f t="shared" si="93"/>
        <v>337387.4666KOT</v>
      </c>
      <c r="J1701" t="str">
        <f t="shared" si="94"/>
        <v>3062132.5367KOT</v>
      </c>
      <c r="K1701">
        <f t="shared" si="96"/>
        <v>8347</v>
      </c>
    </row>
    <row r="1702" spans="1:11" x14ac:dyDescent="0.25">
      <c r="A1702">
        <v>8348</v>
      </c>
      <c r="B1702">
        <v>337377.57459999999</v>
      </c>
      <c r="C1702">
        <v>3062136.7437</v>
      </c>
      <c r="D1702" t="s">
        <v>270</v>
      </c>
      <c r="E1702" t="str">
        <f>ROUNDUP(B1702,3)&amp;"-"&amp;ROUNDUP(C1702,3)</f>
        <v>337377.575-3062136.744</v>
      </c>
      <c r="F1702" t="str">
        <f>E1702&amp;"-"&amp;D1702</f>
        <v>337377.575-3062136.744-KOT</v>
      </c>
      <c r="G1702">
        <f t="shared" si="95"/>
        <v>8348</v>
      </c>
      <c r="H1702" t="e">
        <f>VLOOKUP(G1702,#REF!,1,0)</f>
        <v>#REF!</v>
      </c>
      <c r="I1702" t="str">
        <f t="shared" si="93"/>
        <v>337377.5746KOT</v>
      </c>
      <c r="J1702" t="str">
        <f t="shared" si="94"/>
        <v>3062136.7437KOT</v>
      </c>
      <c r="K1702">
        <f t="shared" si="96"/>
        <v>8348</v>
      </c>
    </row>
    <row r="1703" spans="1:11" x14ac:dyDescent="0.25">
      <c r="A1703">
        <v>8349</v>
      </c>
      <c r="B1703">
        <v>337359.4682</v>
      </c>
      <c r="C1703">
        <v>3062139.3143000002</v>
      </c>
      <c r="D1703" t="s">
        <v>270</v>
      </c>
      <c r="E1703" t="str">
        <f>ROUNDUP(B1703,3)&amp;"-"&amp;ROUNDUP(C1703,3)</f>
        <v>337359.469-3062139.315</v>
      </c>
      <c r="F1703" t="str">
        <f>E1703&amp;"-"&amp;D1703</f>
        <v>337359.469-3062139.315-KOT</v>
      </c>
      <c r="G1703">
        <f t="shared" si="95"/>
        <v>8349</v>
      </c>
      <c r="H1703" t="e">
        <f>VLOOKUP(G1703,#REF!,1,0)</f>
        <v>#REF!</v>
      </c>
      <c r="I1703" t="str">
        <f t="shared" si="93"/>
        <v>337359.4682KOT</v>
      </c>
      <c r="J1703" t="str">
        <f t="shared" si="94"/>
        <v>3062139.3143KOT</v>
      </c>
      <c r="K1703">
        <f t="shared" si="96"/>
        <v>8349</v>
      </c>
    </row>
    <row r="1704" spans="1:11" x14ac:dyDescent="0.25">
      <c r="A1704">
        <v>8350</v>
      </c>
      <c r="B1704">
        <v>337347.76650000003</v>
      </c>
      <c r="C1704">
        <v>3062139.4706999999</v>
      </c>
      <c r="D1704" t="s">
        <v>270</v>
      </c>
      <c r="E1704" t="str">
        <f>ROUNDUP(B1704,3)&amp;"-"&amp;ROUNDUP(C1704,3)</f>
        <v>337347.767-3062139.471</v>
      </c>
      <c r="F1704" t="str">
        <f>E1704&amp;"-"&amp;D1704</f>
        <v>337347.767-3062139.471-KOT</v>
      </c>
      <c r="G1704">
        <f t="shared" si="95"/>
        <v>8350</v>
      </c>
      <c r="H1704" t="e">
        <f>VLOOKUP(G1704,#REF!,1,0)</f>
        <v>#REF!</v>
      </c>
      <c r="I1704" t="str">
        <f t="shared" ref="I1704:I1767" si="97">B1704&amp;D1704</f>
        <v>337347.7665KOT</v>
      </c>
      <c r="J1704" t="str">
        <f t="shared" ref="J1704:J1767" si="98">C1704&amp;D1704</f>
        <v>3062139.4707KOT</v>
      </c>
      <c r="K1704">
        <f t="shared" si="96"/>
        <v>8350</v>
      </c>
    </row>
    <row r="1705" spans="1:11" x14ac:dyDescent="0.25">
      <c r="A1705">
        <v>8351</v>
      </c>
      <c r="B1705">
        <v>337336.07270000002</v>
      </c>
      <c r="C1705">
        <v>3062140.2091999999</v>
      </c>
      <c r="D1705" t="s">
        <v>270</v>
      </c>
      <c r="E1705" t="str">
        <f>ROUNDUP(B1705,3)&amp;"-"&amp;ROUNDUP(C1705,3)</f>
        <v>337336.073-3062140.21</v>
      </c>
      <c r="F1705" t="str">
        <f>E1705&amp;"-"&amp;D1705</f>
        <v>337336.073-3062140.21-KOT</v>
      </c>
      <c r="G1705">
        <f t="shared" si="95"/>
        <v>8351</v>
      </c>
      <c r="H1705" t="e">
        <f>VLOOKUP(G1705,#REF!,1,0)</f>
        <v>#REF!</v>
      </c>
      <c r="I1705" t="str">
        <f t="shared" si="97"/>
        <v>337336.0727KOT</v>
      </c>
      <c r="J1705" t="str">
        <f t="shared" si="98"/>
        <v>3062140.2092KOT</v>
      </c>
      <c r="K1705">
        <f t="shared" si="96"/>
        <v>8351</v>
      </c>
    </row>
    <row r="1706" spans="1:11" x14ac:dyDescent="0.25">
      <c r="A1706">
        <v>8352</v>
      </c>
      <c r="B1706">
        <v>337327.29639999999</v>
      </c>
      <c r="C1706">
        <v>3062140.3265999998</v>
      </c>
      <c r="D1706" t="s">
        <v>270</v>
      </c>
      <c r="E1706" t="str">
        <f>ROUNDUP(B1706,3)&amp;"-"&amp;ROUNDUP(C1706,3)</f>
        <v>337327.297-3062140.327</v>
      </c>
      <c r="F1706" t="str">
        <f>E1706&amp;"-"&amp;D1706</f>
        <v>337327.297-3062140.327-KOT</v>
      </c>
      <c r="G1706">
        <f t="shared" si="95"/>
        <v>8352</v>
      </c>
      <c r="H1706" t="e">
        <f>VLOOKUP(G1706,#REF!,1,0)</f>
        <v>#REF!</v>
      </c>
      <c r="I1706" t="str">
        <f t="shared" si="97"/>
        <v>337327.2964KOT</v>
      </c>
      <c r="J1706" t="str">
        <f t="shared" si="98"/>
        <v>3062140.3266KOT</v>
      </c>
      <c r="K1706">
        <f t="shared" si="96"/>
        <v>8352</v>
      </c>
    </row>
    <row r="1707" spans="1:11" x14ac:dyDescent="0.25">
      <c r="A1707">
        <v>8353</v>
      </c>
      <c r="B1707">
        <v>337320.27549999999</v>
      </c>
      <c r="C1707">
        <v>3062140.4205</v>
      </c>
      <c r="D1707" t="s">
        <v>270</v>
      </c>
      <c r="E1707" t="str">
        <f>ROUNDUP(B1707,3)&amp;"-"&amp;ROUNDUP(C1707,3)</f>
        <v>337320.276-3062140.421</v>
      </c>
      <c r="F1707" t="str">
        <f>E1707&amp;"-"&amp;D1707</f>
        <v>337320.276-3062140.421-KOT</v>
      </c>
      <c r="G1707">
        <f t="shared" si="95"/>
        <v>8353</v>
      </c>
      <c r="H1707" t="e">
        <f>VLOOKUP(G1707,#REF!,1,0)</f>
        <v>#REF!</v>
      </c>
      <c r="I1707" t="str">
        <f t="shared" si="97"/>
        <v>337320.2755KOT</v>
      </c>
      <c r="J1707" t="str">
        <f t="shared" si="98"/>
        <v>3062140.4205KOT</v>
      </c>
      <c r="K1707">
        <f t="shared" si="96"/>
        <v>8353</v>
      </c>
    </row>
    <row r="1708" spans="1:11" x14ac:dyDescent="0.25">
      <c r="A1708">
        <v>8354</v>
      </c>
      <c r="B1708">
        <v>337313.25449999998</v>
      </c>
      <c r="C1708">
        <v>3062140.5144000002</v>
      </c>
      <c r="D1708" t="s">
        <v>270</v>
      </c>
      <c r="E1708" t="str">
        <f>ROUNDUP(B1708,3)&amp;"-"&amp;ROUNDUP(C1708,3)</f>
        <v>337313.255-3062140.515</v>
      </c>
      <c r="F1708" t="str">
        <f>E1708&amp;"-"&amp;D1708</f>
        <v>337313.255-3062140.515-KOT</v>
      </c>
      <c r="G1708">
        <f t="shared" si="95"/>
        <v>8354</v>
      </c>
      <c r="H1708" t="e">
        <f>VLOOKUP(G1708,#REF!,1,0)</f>
        <v>#REF!</v>
      </c>
      <c r="I1708" t="str">
        <f t="shared" si="97"/>
        <v>337313.2545KOT</v>
      </c>
      <c r="J1708" t="str">
        <f t="shared" si="98"/>
        <v>3062140.5144KOT</v>
      </c>
      <c r="K1708">
        <f t="shared" si="96"/>
        <v>8354</v>
      </c>
    </row>
    <row r="1709" spans="1:11" x14ac:dyDescent="0.25">
      <c r="A1709">
        <v>8355</v>
      </c>
      <c r="B1709">
        <v>337305.64840000001</v>
      </c>
      <c r="C1709">
        <v>3062140.6161000002</v>
      </c>
      <c r="D1709" t="s">
        <v>270</v>
      </c>
      <c r="E1709" t="str">
        <f>ROUNDUP(B1709,3)&amp;"-"&amp;ROUNDUP(C1709,3)</f>
        <v>337305.649-3062140.617</v>
      </c>
      <c r="F1709" t="str">
        <f>E1709&amp;"-"&amp;D1709</f>
        <v>337305.649-3062140.617-KOT</v>
      </c>
      <c r="G1709">
        <f t="shared" si="95"/>
        <v>8355</v>
      </c>
      <c r="H1709" t="e">
        <f>VLOOKUP(G1709,#REF!,1,0)</f>
        <v>#REF!</v>
      </c>
      <c r="I1709" t="str">
        <f t="shared" si="97"/>
        <v>337305.6484KOT</v>
      </c>
      <c r="J1709" t="str">
        <f t="shared" si="98"/>
        <v>3062140.6161KOT</v>
      </c>
      <c r="K1709">
        <f t="shared" si="96"/>
        <v>8355</v>
      </c>
    </row>
    <row r="1710" spans="1:11" x14ac:dyDescent="0.25">
      <c r="A1710">
        <v>8356</v>
      </c>
      <c r="B1710">
        <v>336879.7401</v>
      </c>
      <c r="C1710">
        <v>3062497.8284999998</v>
      </c>
      <c r="D1710" t="s">
        <v>270</v>
      </c>
      <c r="E1710" t="str">
        <f>ROUNDUP(B1710,3)&amp;"-"&amp;ROUNDUP(C1710,3)</f>
        <v>336879.741-3062497.829</v>
      </c>
      <c r="F1710" t="str">
        <f>E1710&amp;"-"&amp;D1710</f>
        <v>336879.741-3062497.829-KOT</v>
      </c>
      <c r="G1710">
        <f t="shared" si="95"/>
        <v>8356</v>
      </c>
      <c r="H1710" t="e">
        <f>VLOOKUP(G1710,#REF!,1,0)</f>
        <v>#REF!</v>
      </c>
      <c r="I1710" t="str">
        <f t="shared" si="97"/>
        <v>336879.7401KOT</v>
      </c>
      <c r="J1710" t="str">
        <f t="shared" si="98"/>
        <v>3062497.8285KOT</v>
      </c>
      <c r="K1710">
        <f t="shared" si="96"/>
        <v>8356</v>
      </c>
    </row>
    <row r="1711" spans="1:11" x14ac:dyDescent="0.25">
      <c r="A1711">
        <v>8357</v>
      </c>
      <c r="B1711">
        <v>336856.95439999999</v>
      </c>
      <c r="C1711">
        <v>3062502.6889999998</v>
      </c>
      <c r="D1711" t="s">
        <v>270</v>
      </c>
      <c r="E1711" t="str">
        <f>ROUNDUP(B1711,3)&amp;"-"&amp;ROUNDUP(C1711,3)</f>
        <v>336856.955-3062502.689</v>
      </c>
      <c r="F1711" t="str">
        <f>E1711&amp;"-"&amp;D1711</f>
        <v>336856.955-3062502.689-KOT</v>
      </c>
      <c r="G1711">
        <f t="shared" si="95"/>
        <v>8357</v>
      </c>
      <c r="H1711" t="e">
        <f>VLOOKUP(G1711,#REF!,1,0)</f>
        <v>#REF!</v>
      </c>
      <c r="I1711" t="str">
        <f t="shared" si="97"/>
        <v>336856.9544KOT</v>
      </c>
      <c r="J1711" t="str">
        <f t="shared" si="98"/>
        <v>3062502.689KOT</v>
      </c>
      <c r="K1711">
        <f t="shared" si="96"/>
        <v>8357</v>
      </c>
    </row>
    <row r="1712" spans="1:11" x14ac:dyDescent="0.25">
      <c r="A1712">
        <v>8358</v>
      </c>
      <c r="B1712">
        <v>336829.91869999998</v>
      </c>
      <c r="C1712">
        <v>3062518.6586000002</v>
      </c>
      <c r="D1712" t="s">
        <v>270</v>
      </c>
      <c r="E1712" t="str">
        <f>ROUNDUP(B1712,3)&amp;"-"&amp;ROUNDUP(C1712,3)</f>
        <v>336829.919-3062518.659</v>
      </c>
      <c r="F1712" t="str">
        <f>E1712&amp;"-"&amp;D1712</f>
        <v>336829.919-3062518.659-KOT</v>
      </c>
      <c r="G1712">
        <f t="shared" si="95"/>
        <v>8358</v>
      </c>
      <c r="H1712" t="e">
        <f>VLOOKUP(G1712,#REF!,1,0)</f>
        <v>#REF!</v>
      </c>
      <c r="I1712" t="str">
        <f t="shared" si="97"/>
        <v>336829.9187KOT</v>
      </c>
      <c r="J1712" t="str">
        <f t="shared" si="98"/>
        <v>3062518.6586KOT</v>
      </c>
      <c r="K1712">
        <f t="shared" si="96"/>
        <v>8358</v>
      </c>
    </row>
    <row r="1713" spans="1:11" x14ac:dyDescent="0.25">
      <c r="A1713">
        <v>8359</v>
      </c>
      <c r="B1713">
        <v>336730.0575</v>
      </c>
      <c r="C1713">
        <v>3063518.0244</v>
      </c>
      <c r="D1713" t="s">
        <v>270</v>
      </c>
      <c r="E1713" t="str">
        <f>ROUNDUP(B1713,3)&amp;"-"&amp;ROUNDUP(C1713,3)</f>
        <v>336730.058-3063518.025</v>
      </c>
      <c r="F1713" t="str">
        <f>E1713&amp;"-"&amp;D1713</f>
        <v>336730.058-3063518.025-KOT</v>
      </c>
      <c r="G1713">
        <f t="shared" si="95"/>
        <v>8359</v>
      </c>
      <c r="H1713" t="e">
        <f>VLOOKUP(G1713,#REF!,1,0)</f>
        <v>#REF!</v>
      </c>
      <c r="I1713" t="str">
        <f t="shared" si="97"/>
        <v>336730.0575KOT</v>
      </c>
      <c r="J1713" t="str">
        <f t="shared" si="98"/>
        <v>3063518.0244KOT</v>
      </c>
      <c r="K1713">
        <f t="shared" si="96"/>
        <v>8359</v>
      </c>
    </row>
    <row r="1714" spans="1:11" x14ac:dyDescent="0.25">
      <c r="A1714">
        <v>8360</v>
      </c>
      <c r="B1714">
        <v>337451.8946</v>
      </c>
      <c r="C1714">
        <v>3062295.0507</v>
      </c>
      <c r="D1714" t="s">
        <v>270</v>
      </c>
      <c r="E1714" t="str">
        <f>ROUNDUP(B1714,3)&amp;"-"&amp;ROUNDUP(C1714,3)</f>
        <v>337451.895-3062295.051</v>
      </c>
      <c r="F1714" t="str">
        <f>E1714&amp;"-"&amp;D1714</f>
        <v>337451.895-3062295.051-KOT</v>
      </c>
      <c r="G1714">
        <f t="shared" si="95"/>
        <v>8360</v>
      </c>
      <c r="H1714" t="e">
        <f>VLOOKUP(G1714,#REF!,1,0)</f>
        <v>#REF!</v>
      </c>
      <c r="I1714" t="str">
        <f t="shared" si="97"/>
        <v>337451.8946KOT</v>
      </c>
      <c r="J1714" t="str">
        <f t="shared" si="98"/>
        <v>3062295.0507KOT</v>
      </c>
      <c r="K1714">
        <f t="shared" si="96"/>
        <v>8360</v>
      </c>
    </row>
    <row r="1715" spans="1:11" x14ac:dyDescent="0.25">
      <c r="A1715">
        <v>8361</v>
      </c>
      <c r="B1715">
        <v>337451.81809999997</v>
      </c>
      <c r="C1715">
        <v>3062295.4328999999</v>
      </c>
      <c r="D1715" t="s">
        <v>270</v>
      </c>
      <c r="E1715" t="str">
        <f>ROUNDUP(B1715,3)&amp;"-"&amp;ROUNDUP(C1715,3)</f>
        <v>337451.819-3062295.433</v>
      </c>
      <c r="F1715" t="str">
        <f>E1715&amp;"-"&amp;D1715</f>
        <v>337451.819-3062295.433-KOT</v>
      </c>
      <c r="G1715">
        <f t="shared" si="95"/>
        <v>8361</v>
      </c>
      <c r="H1715" t="e">
        <f>VLOOKUP(G1715,#REF!,1,0)</f>
        <v>#REF!</v>
      </c>
      <c r="I1715" t="str">
        <f t="shared" si="97"/>
        <v>337451.8181KOT</v>
      </c>
      <c r="J1715" t="str">
        <f t="shared" si="98"/>
        <v>3062295.4329KOT</v>
      </c>
      <c r="K1715">
        <f t="shared" si="96"/>
        <v>8361</v>
      </c>
    </row>
    <row r="1716" spans="1:11" x14ac:dyDescent="0.25">
      <c r="A1716">
        <v>8362</v>
      </c>
      <c r="B1716">
        <v>337019.15039999998</v>
      </c>
      <c r="C1716">
        <v>3062601.8234000001</v>
      </c>
      <c r="D1716" t="s">
        <v>270</v>
      </c>
      <c r="E1716" t="str">
        <f>ROUNDUP(B1716,3)&amp;"-"&amp;ROUNDUP(C1716,3)</f>
        <v>337019.151-3062601.824</v>
      </c>
      <c r="F1716" t="str">
        <f>E1716&amp;"-"&amp;D1716</f>
        <v>337019.151-3062601.824-KOT</v>
      </c>
      <c r="G1716">
        <f t="shared" si="95"/>
        <v>8362</v>
      </c>
      <c r="H1716" t="e">
        <f>VLOOKUP(G1716,#REF!,1,0)</f>
        <v>#REF!</v>
      </c>
      <c r="I1716" t="str">
        <f t="shared" si="97"/>
        <v>337019.1504KOT</v>
      </c>
      <c r="J1716" t="str">
        <f t="shared" si="98"/>
        <v>3062601.8234KOT</v>
      </c>
      <c r="K1716">
        <f t="shared" si="96"/>
        <v>8362</v>
      </c>
    </row>
    <row r="1717" spans="1:11" x14ac:dyDescent="0.25">
      <c r="A1717">
        <v>8363</v>
      </c>
      <c r="B1717">
        <v>337014.90370000002</v>
      </c>
      <c r="C1717">
        <v>3062603.0236</v>
      </c>
      <c r="D1717" t="s">
        <v>270</v>
      </c>
      <c r="E1717" t="str">
        <f>ROUNDUP(B1717,3)&amp;"-"&amp;ROUNDUP(C1717,3)</f>
        <v>337014.904-3062603.024</v>
      </c>
      <c r="F1717" t="str">
        <f>E1717&amp;"-"&amp;D1717</f>
        <v>337014.904-3062603.024-KOT</v>
      </c>
      <c r="G1717">
        <f t="shared" si="95"/>
        <v>8363</v>
      </c>
      <c r="H1717" t="e">
        <f>VLOOKUP(G1717,#REF!,1,0)</f>
        <v>#REF!</v>
      </c>
      <c r="I1717" t="str">
        <f t="shared" si="97"/>
        <v>337014.9037KOT</v>
      </c>
      <c r="J1717" t="str">
        <f t="shared" si="98"/>
        <v>3062603.0236KOT</v>
      </c>
      <c r="K1717">
        <f t="shared" si="96"/>
        <v>8363</v>
      </c>
    </row>
    <row r="1718" spans="1:11" x14ac:dyDescent="0.25">
      <c r="A1718">
        <v>8364</v>
      </c>
      <c r="B1718">
        <v>337014.88819999999</v>
      </c>
      <c r="C1718">
        <v>3062603.0288999998</v>
      </c>
      <c r="D1718" t="s">
        <v>270</v>
      </c>
      <c r="E1718" t="str">
        <f>ROUNDUP(B1718,3)&amp;"-"&amp;ROUNDUP(C1718,3)</f>
        <v>337014.889-3062603.029</v>
      </c>
      <c r="F1718" t="str">
        <f>E1718&amp;"-"&amp;D1718</f>
        <v>337014.889-3062603.029-KOT</v>
      </c>
      <c r="G1718">
        <f t="shared" si="95"/>
        <v>8364</v>
      </c>
      <c r="H1718" t="e">
        <f>VLOOKUP(G1718,#REF!,1,0)</f>
        <v>#REF!</v>
      </c>
      <c r="I1718" t="str">
        <f t="shared" si="97"/>
        <v>337014.8882KOT</v>
      </c>
      <c r="J1718" t="str">
        <f t="shared" si="98"/>
        <v>3062603.0289KOT</v>
      </c>
      <c r="K1718">
        <f t="shared" si="96"/>
        <v>8364</v>
      </c>
    </row>
    <row r="1719" spans="1:11" x14ac:dyDescent="0.25">
      <c r="A1719">
        <v>8365</v>
      </c>
      <c r="B1719">
        <v>337021.21370000002</v>
      </c>
      <c r="C1719">
        <v>3062603.2247000001</v>
      </c>
      <c r="D1719" t="s">
        <v>270</v>
      </c>
      <c r="E1719" t="str">
        <f>ROUNDUP(B1719,3)&amp;"-"&amp;ROUNDUP(C1719,3)</f>
        <v>337021.214-3062603.225</v>
      </c>
      <c r="F1719" t="str">
        <f>E1719&amp;"-"&amp;D1719</f>
        <v>337021.214-3062603.225-KOT</v>
      </c>
      <c r="G1719">
        <f t="shared" si="95"/>
        <v>8365</v>
      </c>
      <c r="H1719" t="e">
        <f>VLOOKUP(G1719,#REF!,1,0)</f>
        <v>#REF!</v>
      </c>
      <c r="I1719" t="str">
        <f t="shared" si="97"/>
        <v>337021.2137KOT</v>
      </c>
      <c r="J1719" t="str">
        <f t="shared" si="98"/>
        <v>3062603.2247KOT</v>
      </c>
      <c r="K1719">
        <f t="shared" si="96"/>
        <v>8365</v>
      </c>
    </row>
    <row r="1720" spans="1:11" x14ac:dyDescent="0.25">
      <c r="A1720">
        <v>8366</v>
      </c>
      <c r="B1720">
        <v>337206.07939999999</v>
      </c>
      <c r="C1720">
        <v>3062725.4643999999</v>
      </c>
      <c r="D1720" t="s">
        <v>270</v>
      </c>
      <c r="E1720" t="str">
        <f>ROUNDUP(B1720,3)&amp;"-"&amp;ROUNDUP(C1720,3)</f>
        <v>337206.08-3062725.465</v>
      </c>
      <c r="F1720" t="str">
        <f>E1720&amp;"-"&amp;D1720</f>
        <v>337206.08-3062725.465-KOT</v>
      </c>
      <c r="G1720">
        <f t="shared" si="95"/>
        <v>8366</v>
      </c>
      <c r="H1720" t="e">
        <f>VLOOKUP(G1720,#REF!,1,0)</f>
        <v>#REF!</v>
      </c>
      <c r="I1720" t="str">
        <f t="shared" si="97"/>
        <v>337206.0794KOT</v>
      </c>
      <c r="J1720" t="str">
        <f t="shared" si="98"/>
        <v>3062725.4644KOT</v>
      </c>
      <c r="K1720">
        <f t="shared" si="96"/>
        <v>8366</v>
      </c>
    </row>
    <row r="1721" spans="1:11" x14ac:dyDescent="0.25">
      <c r="A1721">
        <v>8367</v>
      </c>
      <c r="B1721">
        <v>336577.67070000002</v>
      </c>
      <c r="C1721">
        <v>3062992.6253</v>
      </c>
      <c r="D1721" t="s">
        <v>270</v>
      </c>
      <c r="E1721" t="str">
        <f>ROUNDUP(B1721,3)&amp;"-"&amp;ROUNDUP(C1721,3)</f>
        <v>336577.671-3062992.626</v>
      </c>
      <c r="F1721" t="str">
        <f>E1721&amp;"-"&amp;D1721</f>
        <v>336577.671-3062992.626-KOT</v>
      </c>
      <c r="G1721">
        <f t="shared" si="95"/>
        <v>8367</v>
      </c>
      <c r="H1721" t="e">
        <f>VLOOKUP(G1721,#REF!,1,0)</f>
        <v>#REF!</v>
      </c>
      <c r="I1721" t="str">
        <f t="shared" si="97"/>
        <v>336577.6707KOT</v>
      </c>
      <c r="J1721" t="str">
        <f t="shared" si="98"/>
        <v>3062992.6253KOT</v>
      </c>
      <c r="K1721">
        <f t="shared" si="96"/>
        <v>8367</v>
      </c>
    </row>
    <row r="1722" spans="1:11" x14ac:dyDescent="0.25">
      <c r="A1722">
        <v>8368</v>
      </c>
      <c r="B1722">
        <v>336567.30530000001</v>
      </c>
      <c r="C1722">
        <v>3062995.7577999998</v>
      </c>
      <c r="D1722" t="s">
        <v>270</v>
      </c>
      <c r="E1722" t="str">
        <f>ROUNDUP(B1722,3)&amp;"-"&amp;ROUNDUP(C1722,3)</f>
        <v>336567.306-3062995.758</v>
      </c>
      <c r="F1722" t="str">
        <f>E1722&amp;"-"&amp;D1722</f>
        <v>336567.306-3062995.758-KOT</v>
      </c>
      <c r="G1722">
        <f t="shared" si="95"/>
        <v>8368</v>
      </c>
      <c r="H1722" t="e">
        <f>VLOOKUP(G1722,#REF!,1,0)</f>
        <v>#REF!</v>
      </c>
      <c r="I1722" t="str">
        <f t="shared" si="97"/>
        <v>336567.3053KOT</v>
      </c>
      <c r="J1722" t="str">
        <f t="shared" si="98"/>
        <v>3062995.7578KOT</v>
      </c>
      <c r="K1722">
        <f t="shared" si="96"/>
        <v>8368</v>
      </c>
    </row>
    <row r="1723" spans="1:11" x14ac:dyDescent="0.25">
      <c r="A1723">
        <v>8369</v>
      </c>
      <c r="B1723" s="5">
        <v>336953.52100000001</v>
      </c>
      <c r="C1723" s="5">
        <v>3063191.1150000002</v>
      </c>
      <c r="D1723" t="s">
        <v>270</v>
      </c>
      <c r="E1723" t="str">
        <f>ROUNDUP(B1723,3)&amp;"-"&amp;ROUNDUP(C1723,3)</f>
        <v>336953.521-3063191.115</v>
      </c>
      <c r="F1723" t="str">
        <f>E1723&amp;"-"&amp;D1723</f>
        <v>336953.521-3063191.115-KOT</v>
      </c>
      <c r="G1723">
        <f t="shared" si="95"/>
        <v>8369</v>
      </c>
      <c r="H1723" t="e">
        <f>VLOOKUP(G1723,#REF!,1,0)</f>
        <v>#REF!</v>
      </c>
      <c r="I1723" t="str">
        <f t="shared" si="97"/>
        <v>336953.521KOT</v>
      </c>
      <c r="J1723" t="str">
        <f t="shared" si="98"/>
        <v>3063191.115KOT</v>
      </c>
      <c r="K1723">
        <f t="shared" si="96"/>
        <v>8369</v>
      </c>
    </row>
    <row r="1724" spans="1:11" x14ac:dyDescent="0.25">
      <c r="A1724">
        <v>8370</v>
      </c>
      <c r="B1724">
        <v>336225.19170000002</v>
      </c>
      <c r="C1724">
        <v>3063194.0126</v>
      </c>
      <c r="D1724" t="s">
        <v>270</v>
      </c>
      <c r="E1724" t="str">
        <f>ROUNDUP(B1724,3)&amp;"-"&amp;ROUNDUP(C1724,3)</f>
        <v>336225.192-3063194.013</v>
      </c>
      <c r="F1724" t="str">
        <f>E1724&amp;"-"&amp;D1724</f>
        <v>336225.192-3063194.013-KOT</v>
      </c>
      <c r="G1724">
        <f t="shared" si="95"/>
        <v>8370</v>
      </c>
      <c r="H1724" t="e">
        <f>VLOOKUP(G1724,#REF!,1,0)</f>
        <v>#REF!</v>
      </c>
      <c r="I1724" t="str">
        <f t="shared" si="97"/>
        <v>336225.1917KOT</v>
      </c>
      <c r="J1724" t="str">
        <f t="shared" si="98"/>
        <v>3063194.0126KOT</v>
      </c>
      <c r="K1724">
        <f t="shared" si="96"/>
        <v>8370</v>
      </c>
    </row>
    <row r="1725" spans="1:11" x14ac:dyDescent="0.25">
      <c r="A1725">
        <v>8371</v>
      </c>
      <c r="B1725">
        <v>337178.3492</v>
      </c>
      <c r="C1725">
        <v>3063234.5137</v>
      </c>
      <c r="D1725" t="s">
        <v>270</v>
      </c>
      <c r="E1725" t="str">
        <f>ROUNDUP(B1725,3)&amp;"-"&amp;ROUNDUP(C1725,3)</f>
        <v>337178.35-3063234.514</v>
      </c>
      <c r="F1725" t="str">
        <f>E1725&amp;"-"&amp;D1725</f>
        <v>337178.35-3063234.514-KOT</v>
      </c>
      <c r="G1725">
        <f t="shared" si="95"/>
        <v>8371</v>
      </c>
      <c r="H1725" t="e">
        <f>VLOOKUP(G1725,#REF!,1,0)</f>
        <v>#REF!</v>
      </c>
      <c r="I1725" t="str">
        <f t="shared" si="97"/>
        <v>337178.3492KOT</v>
      </c>
      <c r="J1725" t="str">
        <f t="shared" si="98"/>
        <v>3063234.5137KOT</v>
      </c>
      <c r="K1725">
        <f t="shared" si="96"/>
        <v>8371</v>
      </c>
    </row>
    <row r="1726" spans="1:11" x14ac:dyDescent="0.25">
      <c r="A1726">
        <v>8372</v>
      </c>
      <c r="B1726">
        <v>336234.83279999997</v>
      </c>
      <c r="C1726">
        <v>3063245.3081999999</v>
      </c>
      <c r="D1726" t="s">
        <v>270</v>
      </c>
      <c r="E1726" t="str">
        <f>ROUNDUP(B1726,3)&amp;"-"&amp;ROUNDUP(C1726,3)</f>
        <v>336234.833-3063245.309</v>
      </c>
      <c r="F1726" t="str">
        <f>E1726&amp;"-"&amp;D1726</f>
        <v>336234.833-3063245.309-KOT</v>
      </c>
      <c r="G1726">
        <f t="shared" si="95"/>
        <v>8372</v>
      </c>
      <c r="H1726" t="e">
        <f>VLOOKUP(G1726,#REF!,1,0)</f>
        <v>#REF!</v>
      </c>
      <c r="I1726" t="str">
        <f t="shared" si="97"/>
        <v>336234.8328KOT</v>
      </c>
      <c r="J1726" t="str">
        <f t="shared" si="98"/>
        <v>3063245.3082KOT</v>
      </c>
      <c r="K1726">
        <f t="shared" si="96"/>
        <v>8372</v>
      </c>
    </row>
    <row r="1727" spans="1:11" x14ac:dyDescent="0.25">
      <c r="A1727">
        <v>8373</v>
      </c>
      <c r="B1727">
        <v>336226.11560000002</v>
      </c>
      <c r="C1727">
        <v>3063267.7776000001</v>
      </c>
      <c r="D1727" t="s">
        <v>270</v>
      </c>
      <c r="E1727" t="str">
        <f>ROUNDUP(B1727,3)&amp;"-"&amp;ROUNDUP(C1727,3)</f>
        <v>336226.116-3063267.778</v>
      </c>
      <c r="F1727" t="str">
        <f>E1727&amp;"-"&amp;D1727</f>
        <v>336226.116-3063267.778-KOT</v>
      </c>
      <c r="G1727">
        <f t="shared" si="95"/>
        <v>8373</v>
      </c>
      <c r="H1727" t="e">
        <f>VLOOKUP(G1727,#REF!,1,0)</f>
        <v>#REF!</v>
      </c>
      <c r="I1727" t="str">
        <f t="shared" si="97"/>
        <v>336226.1156KOT</v>
      </c>
      <c r="J1727" t="str">
        <f t="shared" si="98"/>
        <v>3063267.7776KOT</v>
      </c>
      <c r="K1727">
        <f t="shared" si="96"/>
        <v>8373</v>
      </c>
    </row>
    <row r="1728" spans="1:11" x14ac:dyDescent="0.25">
      <c r="A1728">
        <v>8374</v>
      </c>
      <c r="B1728">
        <v>336227.53710000002</v>
      </c>
      <c r="C1728">
        <v>3063272.9147999999</v>
      </c>
      <c r="D1728" t="s">
        <v>270</v>
      </c>
      <c r="E1728" t="str">
        <f>ROUNDUP(B1728,3)&amp;"-"&amp;ROUNDUP(C1728,3)</f>
        <v>336227.538-3063272.915</v>
      </c>
      <c r="F1728" t="str">
        <f>E1728&amp;"-"&amp;D1728</f>
        <v>336227.538-3063272.915-KOT</v>
      </c>
      <c r="G1728">
        <f t="shared" si="95"/>
        <v>8374</v>
      </c>
      <c r="H1728" t="e">
        <f>VLOOKUP(G1728,#REF!,1,0)</f>
        <v>#REF!</v>
      </c>
      <c r="I1728" t="str">
        <f t="shared" si="97"/>
        <v>336227.5371KOT</v>
      </c>
      <c r="J1728" t="str">
        <f t="shared" si="98"/>
        <v>3063272.9148KOT</v>
      </c>
      <c r="K1728">
        <f t="shared" si="96"/>
        <v>8374</v>
      </c>
    </row>
    <row r="1729" spans="1:11" x14ac:dyDescent="0.25">
      <c r="A1729">
        <v>8375</v>
      </c>
      <c r="B1729">
        <v>336234.17219999997</v>
      </c>
      <c r="C1729">
        <v>3063311.8012000001</v>
      </c>
      <c r="D1729" t="s">
        <v>270</v>
      </c>
      <c r="E1729" t="str">
        <f>ROUNDUP(B1729,3)&amp;"-"&amp;ROUNDUP(C1729,3)</f>
        <v>336234.173-3063311.802</v>
      </c>
      <c r="F1729" t="str">
        <f>E1729&amp;"-"&amp;D1729</f>
        <v>336234.173-3063311.802-KOT</v>
      </c>
      <c r="G1729">
        <f t="shared" si="95"/>
        <v>8375</v>
      </c>
      <c r="H1729" t="e">
        <f>VLOOKUP(G1729,#REF!,1,0)</f>
        <v>#REF!</v>
      </c>
      <c r="I1729" t="str">
        <f t="shared" si="97"/>
        <v>336234.1722KOT</v>
      </c>
      <c r="J1729" t="str">
        <f t="shared" si="98"/>
        <v>3063311.8012KOT</v>
      </c>
      <c r="K1729">
        <f t="shared" si="96"/>
        <v>8375</v>
      </c>
    </row>
    <row r="1730" spans="1:11" x14ac:dyDescent="0.25">
      <c r="A1730">
        <v>8376</v>
      </c>
      <c r="B1730">
        <v>336234.3285</v>
      </c>
      <c r="C1730">
        <v>3063318.0512000001</v>
      </c>
      <c r="D1730" t="s">
        <v>270</v>
      </c>
      <c r="E1730" t="str">
        <f>ROUNDUP(B1730,3)&amp;"-"&amp;ROUNDUP(C1730,3)</f>
        <v>336234.329-3063318.052</v>
      </c>
      <c r="F1730" t="str">
        <f>E1730&amp;"-"&amp;D1730</f>
        <v>336234.329-3063318.052-KOT</v>
      </c>
      <c r="G1730">
        <f t="shared" si="95"/>
        <v>8376</v>
      </c>
      <c r="H1730" t="e">
        <f>VLOOKUP(G1730,#REF!,1,0)</f>
        <v>#REF!</v>
      </c>
      <c r="I1730" t="str">
        <f t="shared" si="97"/>
        <v>336234.3285KOT</v>
      </c>
      <c r="J1730" t="str">
        <f t="shared" si="98"/>
        <v>3063318.0512KOT</v>
      </c>
      <c r="K1730">
        <f t="shared" si="96"/>
        <v>8376</v>
      </c>
    </row>
    <row r="1731" spans="1:11" x14ac:dyDescent="0.25">
      <c r="A1731">
        <v>8377</v>
      </c>
      <c r="B1731">
        <v>336235.88449999999</v>
      </c>
      <c r="C1731">
        <v>3063380.9665000001</v>
      </c>
      <c r="D1731" t="s">
        <v>270</v>
      </c>
      <c r="E1731" t="str">
        <f>ROUNDUP(B1731,3)&amp;"-"&amp;ROUNDUP(C1731,3)</f>
        <v>336235.885-3063380.967</v>
      </c>
      <c r="F1731" t="str">
        <f>E1731&amp;"-"&amp;D1731</f>
        <v>336235.885-3063380.967-KOT</v>
      </c>
      <c r="G1731">
        <f t="shared" ref="G1731:G1794" si="99">A1731</f>
        <v>8377</v>
      </c>
      <c r="H1731" t="e">
        <f>VLOOKUP(G1731,#REF!,1,0)</f>
        <v>#REF!</v>
      </c>
      <c r="I1731" t="str">
        <f t="shared" si="97"/>
        <v>336235.8845KOT</v>
      </c>
      <c r="J1731" t="str">
        <f t="shared" si="98"/>
        <v>3063380.9665KOT</v>
      </c>
      <c r="K1731">
        <f t="shared" ref="K1731:K1794" si="100">G1731</f>
        <v>8377</v>
      </c>
    </row>
    <row r="1732" spans="1:11" x14ac:dyDescent="0.25">
      <c r="A1732">
        <v>8378</v>
      </c>
      <c r="B1732">
        <v>336235.97629999998</v>
      </c>
      <c r="C1732">
        <v>3063384.7080999999</v>
      </c>
      <c r="D1732" t="s">
        <v>270</v>
      </c>
      <c r="E1732" t="str">
        <f>ROUNDUP(B1732,3)&amp;"-"&amp;ROUNDUP(C1732,3)</f>
        <v>336235.977-3063384.709</v>
      </c>
      <c r="F1732" t="str">
        <f>E1732&amp;"-"&amp;D1732</f>
        <v>336235.977-3063384.709-KOT</v>
      </c>
      <c r="G1732">
        <f t="shared" si="99"/>
        <v>8378</v>
      </c>
      <c r="H1732" t="e">
        <f>VLOOKUP(G1732,#REF!,1,0)</f>
        <v>#REF!</v>
      </c>
      <c r="I1732" t="str">
        <f t="shared" si="97"/>
        <v>336235.9763KOT</v>
      </c>
      <c r="J1732" t="str">
        <f t="shared" si="98"/>
        <v>3063384.7081KOT</v>
      </c>
      <c r="K1732">
        <f t="shared" si="100"/>
        <v>8378</v>
      </c>
    </row>
    <row r="1733" spans="1:11" x14ac:dyDescent="0.25">
      <c r="A1733">
        <v>8379</v>
      </c>
      <c r="B1733" s="5">
        <v>336972.08100000001</v>
      </c>
      <c r="C1733" s="5">
        <v>3063448.5440000002</v>
      </c>
      <c r="D1733" t="s">
        <v>270</v>
      </c>
      <c r="E1733" t="str">
        <f>ROUNDUP(B1733,3)&amp;"-"&amp;ROUNDUP(C1733,3)</f>
        <v>336972.081-3063448.544</v>
      </c>
      <c r="F1733" t="str">
        <f>E1733&amp;"-"&amp;D1733</f>
        <v>336972.081-3063448.544-KOT</v>
      </c>
      <c r="G1733">
        <f t="shared" si="99"/>
        <v>8379</v>
      </c>
      <c r="H1733" t="e">
        <f>VLOOKUP(G1733,#REF!,1,0)</f>
        <v>#REF!</v>
      </c>
      <c r="I1733" t="str">
        <f t="shared" si="97"/>
        <v>336972.081KOT</v>
      </c>
      <c r="J1733" t="str">
        <f t="shared" si="98"/>
        <v>3063448.544KOT</v>
      </c>
      <c r="K1733">
        <f t="shared" si="100"/>
        <v>8379</v>
      </c>
    </row>
    <row r="1734" spans="1:11" x14ac:dyDescent="0.25">
      <c r="A1734">
        <v>8380</v>
      </c>
      <c r="B1734">
        <v>336917.0171</v>
      </c>
      <c r="C1734">
        <v>3063471.4424000001</v>
      </c>
      <c r="D1734" t="s">
        <v>270</v>
      </c>
      <c r="E1734" t="str">
        <f>ROUNDUP(B1734,3)&amp;"-"&amp;ROUNDUP(C1734,3)</f>
        <v>336917.018-3063471.443</v>
      </c>
      <c r="F1734" t="str">
        <f>E1734&amp;"-"&amp;D1734</f>
        <v>336917.018-3063471.443-KOT</v>
      </c>
      <c r="G1734">
        <f t="shared" si="99"/>
        <v>8380</v>
      </c>
      <c r="H1734" t="e">
        <f>VLOOKUP(G1734,#REF!,1,0)</f>
        <v>#REF!</v>
      </c>
      <c r="I1734" t="str">
        <f t="shared" si="97"/>
        <v>336917.0171KOT</v>
      </c>
      <c r="J1734" t="str">
        <f t="shared" si="98"/>
        <v>3063471.4424KOT</v>
      </c>
      <c r="K1734">
        <f t="shared" si="100"/>
        <v>8380</v>
      </c>
    </row>
    <row r="1735" spans="1:11" x14ac:dyDescent="0.25">
      <c r="A1735">
        <v>8381</v>
      </c>
      <c r="B1735">
        <v>336861.98349999997</v>
      </c>
      <c r="C1735">
        <v>3063488.6712000002</v>
      </c>
      <c r="D1735" t="s">
        <v>270</v>
      </c>
      <c r="E1735" t="str">
        <f>ROUNDUP(B1735,3)&amp;"-"&amp;ROUNDUP(C1735,3)</f>
        <v>336861.984-3063488.672</v>
      </c>
      <c r="F1735" t="str">
        <f>E1735&amp;"-"&amp;D1735</f>
        <v>336861.984-3063488.672-KOT</v>
      </c>
      <c r="G1735">
        <f t="shared" si="99"/>
        <v>8381</v>
      </c>
      <c r="H1735" t="e">
        <f>VLOOKUP(G1735,#REF!,1,0)</f>
        <v>#REF!</v>
      </c>
      <c r="I1735" t="str">
        <f t="shared" si="97"/>
        <v>336861.9835KOT</v>
      </c>
      <c r="J1735" t="str">
        <f t="shared" si="98"/>
        <v>3063488.6712KOT</v>
      </c>
      <c r="K1735">
        <f t="shared" si="100"/>
        <v>8381</v>
      </c>
    </row>
    <row r="1736" spans="1:11" x14ac:dyDescent="0.25">
      <c r="A1736">
        <v>8382</v>
      </c>
      <c r="B1736">
        <v>336828.9999</v>
      </c>
      <c r="C1736">
        <v>3063497.2697000001</v>
      </c>
      <c r="D1736" t="s">
        <v>270</v>
      </c>
      <c r="E1736" t="str">
        <f>ROUNDUP(B1736,3)&amp;"-"&amp;ROUNDUP(C1736,3)</f>
        <v>336829-3063497.27</v>
      </c>
      <c r="F1736" t="str">
        <f>E1736&amp;"-"&amp;D1736</f>
        <v>336829-3063497.27-KOT</v>
      </c>
      <c r="G1736">
        <f t="shared" si="99"/>
        <v>8382</v>
      </c>
      <c r="H1736" t="e">
        <f>VLOOKUP(G1736,#REF!,1,0)</f>
        <v>#REF!</v>
      </c>
      <c r="I1736" t="str">
        <f t="shared" si="97"/>
        <v>336828.9999KOT</v>
      </c>
      <c r="J1736" t="str">
        <f t="shared" si="98"/>
        <v>3063497.2697KOT</v>
      </c>
      <c r="K1736">
        <f t="shared" si="100"/>
        <v>8382</v>
      </c>
    </row>
    <row r="1737" spans="1:11" x14ac:dyDescent="0.25">
      <c r="A1737">
        <v>8383</v>
      </c>
      <c r="B1737">
        <v>336695.90659999999</v>
      </c>
      <c r="C1737">
        <v>3063525.4342</v>
      </c>
      <c r="D1737" t="s">
        <v>270</v>
      </c>
      <c r="E1737" t="str">
        <f>ROUNDUP(B1737,3)&amp;"-"&amp;ROUNDUP(C1737,3)</f>
        <v>336695.907-3063525.435</v>
      </c>
      <c r="F1737" t="str">
        <f>E1737&amp;"-"&amp;D1737</f>
        <v>336695.907-3063525.435-KOT</v>
      </c>
      <c r="G1737">
        <f t="shared" si="99"/>
        <v>8383</v>
      </c>
      <c r="H1737" t="e">
        <f>VLOOKUP(G1737,#REF!,1,0)</f>
        <v>#REF!</v>
      </c>
      <c r="I1737" t="str">
        <f t="shared" si="97"/>
        <v>336695.9066KOT</v>
      </c>
      <c r="J1737" t="str">
        <f t="shared" si="98"/>
        <v>3063525.4342KOT</v>
      </c>
      <c r="K1737">
        <f t="shared" si="100"/>
        <v>8383</v>
      </c>
    </row>
    <row r="1738" spans="1:11" x14ac:dyDescent="0.25">
      <c r="A1738">
        <v>8384</v>
      </c>
      <c r="B1738">
        <v>336546.50309999997</v>
      </c>
      <c r="C1738">
        <v>3063575.9177999999</v>
      </c>
      <c r="D1738" t="s">
        <v>270</v>
      </c>
      <c r="E1738" t="str">
        <f>ROUNDUP(B1738,3)&amp;"-"&amp;ROUNDUP(C1738,3)</f>
        <v>336546.504-3063575.918</v>
      </c>
      <c r="F1738" t="str">
        <f>E1738&amp;"-"&amp;D1738</f>
        <v>336546.504-3063575.918-KOT</v>
      </c>
      <c r="G1738">
        <f t="shared" si="99"/>
        <v>8384</v>
      </c>
      <c r="H1738" t="e">
        <f>VLOOKUP(G1738,#REF!,1,0)</f>
        <v>#REF!</v>
      </c>
      <c r="I1738" t="str">
        <f t="shared" si="97"/>
        <v>336546.5031KOT</v>
      </c>
      <c r="J1738" t="str">
        <f t="shared" si="98"/>
        <v>3063575.9178KOT</v>
      </c>
      <c r="K1738">
        <f t="shared" si="100"/>
        <v>8384</v>
      </c>
    </row>
    <row r="1739" spans="1:11" x14ac:dyDescent="0.25">
      <c r="A1739">
        <v>8385</v>
      </c>
      <c r="B1739">
        <v>336518.15139999997</v>
      </c>
      <c r="C1739">
        <v>3063583.9320999999</v>
      </c>
      <c r="D1739" t="s">
        <v>270</v>
      </c>
      <c r="E1739" t="str">
        <f>ROUNDUP(B1739,3)&amp;"-"&amp;ROUNDUP(C1739,3)</f>
        <v>336518.152-3063583.933</v>
      </c>
      <c r="F1739" t="str">
        <f>E1739&amp;"-"&amp;D1739</f>
        <v>336518.152-3063583.933-KOT</v>
      </c>
      <c r="G1739">
        <f t="shared" si="99"/>
        <v>8385</v>
      </c>
      <c r="H1739" t="e">
        <f>VLOOKUP(G1739,#REF!,1,0)</f>
        <v>#REF!</v>
      </c>
      <c r="I1739" t="str">
        <f t="shared" si="97"/>
        <v>336518.1514KOT</v>
      </c>
      <c r="J1739" t="str">
        <f t="shared" si="98"/>
        <v>3063583.9321KOT</v>
      </c>
      <c r="K1739">
        <f t="shared" si="100"/>
        <v>8385</v>
      </c>
    </row>
    <row r="1740" spans="1:11" x14ac:dyDescent="0.25">
      <c r="A1740">
        <v>8386</v>
      </c>
      <c r="B1740">
        <v>336511.13179999997</v>
      </c>
      <c r="C1740">
        <v>3063585.8045999999</v>
      </c>
      <c r="D1740" t="s">
        <v>270</v>
      </c>
      <c r="E1740" t="str">
        <f>ROUNDUP(B1740,3)&amp;"-"&amp;ROUNDUP(C1740,3)</f>
        <v>336511.132-3063585.805</v>
      </c>
      <c r="F1740" t="str">
        <f>E1740&amp;"-"&amp;D1740</f>
        <v>336511.132-3063585.805-KOT</v>
      </c>
      <c r="G1740">
        <f t="shared" si="99"/>
        <v>8386</v>
      </c>
      <c r="H1740" t="e">
        <f>VLOOKUP(G1740,#REF!,1,0)</f>
        <v>#REF!</v>
      </c>
      <c r="I1740" t="str">
        <f t="shared" si="97"/>
        <v>336511.1318KOT</v>
      </c>
      <c r="J1740" t="str">
        <f t="shared" si="98"/>
        <v>3063585.8046KOT</v>
      </c>
      <c r="K1740">
        <f t="shared" si="100"/>
        <v>8386</v>
      </c>
    </row>
    <row r="1741" spans="1:11" x14ac:dyDescent="0.25">
      <c r="A1741">
        <v>9001</v>
      </c>
      <c r="B1741" s="5">
        <v>335469.38500000001</v>
      </c>
      <c r="C1741" s="5">
        <v>3059554.5150000001</v>
      </c>
      <c r="D1741" t="s">
        <v>271</v>
      </c>
      <c r="E1741" t="str">
        <f>ROUNDUP(B1741,3)&amp;"-"&amp;ROUNDUP(C1741,3)</f>
        <v>335469.385-3059554.515</v>
      </c>
      <c r="F1741" t="str">
        <f>E1741&amp;"-"&amp;D1741</f>
        <v>335469.385-3059554.515-LUB</v>
      </c>
      <c r="G1741">
        <f t="shared" si="99"/>
        <v>9001</v>
      </c>
      <c r="H1741" t="e">
        <f>VLOOKUP(G1741,#REF!,1,0)</f>
        <v>#REF!</v>
      </c>
      <c r="I1741" t="str">
        <f t="shared" si="97"/>
        <v>335469.385LUB</v>
      </c>
      <c r="J1741" t="str">
        <f t="shared" si="98"/>
        <v>3059554.515LUB</v>
      </c>
      <c r="K1741">
        <f t="shared" si="100"/>
        <v>9001</v>
      </c>
    </row>
    <row r="1742" spans="1:11" x14ac:dyDescent="0.25">
      <c r="A1742">
        <v>9002</v>
      </c>
      <c r="B1742">
        <v>335459.11949999997</v>
      </c>
      <c r="C1742">
        <v>3059540.8418999999</v>
      </c>
      <c r="D1742" t="s">
        <v>271</v>
      </c>
      <c r="E1742" t="str">
        <f>ROUNDUP(B1742,3)&amp;"-"&amp;ROUNDUP(C1742,3)</f>
        <v>335459.12-3059540.842</v>
      </c>
      <c r="F1742" t="str">
        <f>E1742&amp;"-"&amp;D1742</f>
        <v>335459.12-3059540.842-LUB</v>
      </c>
      <c r="G1742">
        <f t="shared" si="99"/>
        <v>9002</v>
      </c>
      <c r="H1742" t="e">
        <f>VLOOKUP(G1742,#REF!,1,0)</f>
        <v>#REF!</v>
      </c>
      <c r="I1742" t="str">
        <f t="shared" si="97"/>
        <v>335459.1195LUB</v>
      </c>
      <c r="J1742" t="str">
        <f t="shared" si="98"/>
        <v>3059540.8419LUB</v>
      </c>
      <c r="K1742">
        <f t="shared" si="100"/>
        <v>9002</v>
      </c>
    </row>
    <row r="1743" spans="1:11" x14ac:dyDescent="0.25">
      <c r="A1743">
        <v>9003</v>
      </c>
      <c r="B1743">
        <v>335329.17930000002</v>
      </c>
      <c r="C1743">
        <v>3059023.9597</v>
      </c>
      <c r="D1743" t="s">
        <v>271</v>
      </c>
      <c r="E1743" t="str">
        <f>ROUNDUP(B1743,3)&amp;"-"&amp;ROUNDUP(C1743,3)</f>
        <v>335329.18-3059023.96</v>
      </c>
      <c r="F1743" t="str">
        <f>E1743&amp;"-"&amp;D1743</f>
        <v>335329.18-3059023.96-LUB</v>
      </c>
      <c r="G1743">
        <f t="shared" si="99"/>
        <v>9003</v>
      </c>
      <c r="H1743" t="e">
        <f>VLOOKUP(G1743,#REF!,1,0)</f>
        <v>#REF!</v>
      </c>
      <c r="I1743" t="str">
        <f t="shared" si="97"/>
        <v>335329.1793LUB</v>
      </c>
      <c r="J1743" t="str">
        <f t="shared" si="98"/>
        <v>3059023.9597LUB</v>
      </c>
      <c r="K1743">
        <f t="shared" si="100"/>
        <v>9003</v>
      </c>
    </row>
    <row r="1744" spans="1:11" x14ac:dyDescent="0.25">
      <c r="A1744">
        <v>9004</v>
      </c>
      <c r="B1744">
        <v>336307.86050000001</v>
      </c>
      <c r="C1744">
        <v>3062130.3634000001</v>
      </c>
      <c r="D1744" t="s">
        <v>271</v>
      </c>
      <c r="E1744" t="str">
        <f>ROUNDUP(B1744,3)&amp;"-"&amp;ROUNDUP(C1744,3)</f>
        <v>336307.861-3062130.364</v>
      </c>
      <c r="F1744" t="str">
        <f>E1744&amp;"-"&amp;D1744</f>
        <v>336307.861-3062130.364-LUB</v>
      </c>
      <c r="G1744">
        <f t="shared" si="99"/>
        <v>9004</v>
      </c>
      <c r="H1744" t="e">
        <f>VLOOKUP(G1744,#REF!,1,0)</f>
        <v>#REF!</v>
      </c>
      <c r="I1744" t="str">
        <f t="shared" si="97"/>
        <v>336307.8605LUB</v>
      </c>
      <c r="J1744" t="str">
        <f t="shared" si="98"/>
        <v>3062130.3634LUB</v>
      </c>
      <c r="K1744">
        <f t="shared" si="100"/>
        <v>9004</v>
      </c>
    </row>
    <row r="1745" spans="1:11" x14ac:dyDescent="0.25">
      <c r="A1745">
        <v>9005</v>
      </c>
      <c r="B1745">
        <v>335754.50689999998</v>
      </c>
      <c r="C1745">
        <v>3059164.1886</v>
      </c>
      <c r="D1745" t="s">
        <v>271</v>
      </c>
      <c r="E1745" t="str">
        <f>ROUNDUP(B1745,3)&amp;"-"&amp;ROUNDUP(C1745,3)</f>
        <v>335754.507-3059164.189</v>
      </c>
      <c r="F1745" t="str">
        <f>E1745&amp;"-"&amp;D1745</f>
        <v>335754.507-3059164.189-LUB</v>
      </c>
      <c r="G1745">
        <f t="shared" si="99"/>
        <v>9005</v>
      </c>
      <c r="H1745" t="e">
        <f>VLOOKUP(G1745,#REF!,1,0)</f>
        <v>#REF!</v>
      </c>
      <c r="I1745" t="str">
        <f t="shared" si="97"/>
        <v>335754.5069LUB</v>
      </c>
      <c r="J1745" t="str">
        <f t="shared" si="98"/>
        <v>3059164.1886LUB</v>
      </c>
      <c r="K1745">
        <f t="shared" si="100"/>
        <v>9005</v>
      </c>
    </row>
    <row r="1746" spans="1:11" x14ac:dyDescent="0.25">
      <c r="A1746">
        <v>9006</v>
      </c>
      <c r="B1746">
        <v>335769.28499999997</v>
      </c>
      <c r="C1746">
        <v>3059249.5329</v>
      </c>
      <c r="D1746" t="s">
        <v>271</v>
      </c>
      <c r="E1746" t="str">
        <f>ROUNDUP(B1746,3)&amp;"-"&amp;ROUNDUP(C1746,3)</f>
        <v>335769.285-3059249.533</v>
      </c>
      <c r="F1746" t="str">
        <f>E1746&amp;"-"&amp;D1746</f>
        <v>335769.285-3059249.533-LUB</v>
      </c>
      <c r="G1746">
        <f t="shared" si="99"/>
        <v>9006</v>
      </c>
      <c r="H1746" t="e">
        <f>VLOOKUP(G1746,#REF!,1,0)</f>
        <v>#REF!</v>
      </c>
      <c r="I1746" t="str">
        <f t="shared" si="97"/>
        <v>335769.285LUB</v>
      </c>
      <c r="J1746" t="str">
        <f t="shared" si="98"/>
        <v>3059249.5329LUB</v>
      </c>
      <c r="K1746">
        <f t="shared" si="100"/>
        <v>9006</v>
      </c>
    </row>
    <row r="1747" spans="1:11" x14ac:dyDescent="0.25">
      <c r="A1747">
        <v>9007</v>
      </c>
      <c r="B1747">
        <v>335756.55170000001</v>
      </c>
      <c r="C1747">
        <v>3059254.5896000001</v>
      </c>
      <c r="D1747" t="s">
        <v>271</v>
      </c>
      <c r="E1747" t="str">
        <f>ROUNDUP(B1747,3)&amp;"-"&amp;ROUNDUP(C1747,3)</f>
        <v>335756.552-3059254.59</v>
      </c>
      <c r="F1747" t="str">
        <f>E1747&amp;"-"&amp;D1747</f>
        <v>335756.552-3059254.59-LUB</v>
      </c>
      <c r="G1747">
        <f t="shared" si="99"/>
        <v>9007</v>
      </c>
      <c r="H1747" t="e">
        <f>VLOOKUP(G1747,#REF!,1,0)</f>
        <v>#REF!</v>
      </c>
      <c r="I1747" t="str">
        <f t="shared" si="97"/>
        <v>335756.5517LUB</v>
      </c>
      <c r="J1747" t="str">
        <f t="shared" si="98"/>
        <v>3059254.5896LUB</v>
      </c>
      <c r="K1747">
        <f t="shared" si="100"/>
        <v>9007</v>
      </c>
    </row>
    <row r="1748" spans="1:11" x14ac:dyDescent="0.25">
      <c r="A1748">
        <v>9008</v>
      </c>
      <c r="B1748">
        <v>335642.2427</v>
      </c>
      <c r="C1748">
        <v>3058912.0684000002</v>
      </c>
      <c r="D1748" t="s">
        <v>271</v>
      </c>
      <c r="E1748" t="str">
        <f>ROUNDUP(B1748,3)&amp;"-"&amp;ROUNDUP(C1748,3)</f>
        <v>335642.243-3058912.069</v>
      </c>
      <c r="F1748" t="str">
        <f>E1748&amp;"-"&amp;D1748</f>
        <v>335642.243-3058912.069-LUB</v>
      </c>
      <c r="G1748">
        <f t="shared" si="99"/>
        <v>9008</v>
      </c>
      <c r="H1748" t="e">
        <f>VLOOKUP(G1748,#REF!,1,0)</f>
        <v>#REF!</v>
      </c>
      <c r="I1748" t="str">
        <f t="shared" si="97"/>
        <v>335642.2427LUB</v>
      </c>
      <c r="J1748" t="str">
        <f t="shared" si="98"/>
        <v>3058912.0684LUB</v>
      </c>
      <c r="K1748">
        <f t="shared" si="100"/>
        <v>9008</v>
      </c>
    </row>
    <row r="1749" spans="1:11" x14ac:dyDescent="0.25">
      <c r="A1749">
        <v>9009</v>
      </c>
      <c r="B1749">
        <v>344548.01169999997</v>
      </c>
      <c r="C1749">
        <v>3054268.4515</v>
      </c>
      <c r="D1749" t="s">
        <v>271</v>
      </c>
      <c r="E1749" t="str">
        <f>ROUNDUP(B1749,3)&amp;"-"&amp;ROUNDUP(C1749,3)</f>
        <v>344548.012-3054268.452</v>
      </c>
      <c r="F1749" t="str">
        <f>E1749&amp;"-"&amp;D1749</f>
        <v>344548.012-3054268.452-LUB</v>
      </c>
      <c r="G1749">
        <f t="shared" si="99"/>
        <v>9009</v>
      </c>
      <c r="H1749" t="e">
        <f>VLOOKUP(G1749,#REF!,1,0)</f>
        <v>#REF!</v>
      </c>
      <c r="I1749" t="str">
        <f t="shared" si="97"/>
        <v>344548.0117LUB</v>
      </c>
      <c r="J1749" t="str">
        <f t="shared" si="98"/>
        <v>3054268.4515LUB</v>
      </c>
      <c r="K1749">
        <f t="shared" si="100"/>
        <v>9009</v>
      </c>
    </row>
    <row r="1750" spans="1:11" x14ac:dyDescent="0.25">
      <c r="A1750">
        <v>9010</v>
      </c>
      <c r="B1750">
        <v>341027.06640000001</v>
      </c>
      <c r="C1750">
        <v>3057930.4693</v>
      </c>
      <c r="D1750" t="s">
        <v>271</v>
      </c>
      <c r="E1750" t="str">
        <f>ROUNDUP(B1750,3)&amp;"-"&amp;ROUNDUP(C1750,3)</f>
        <v>341027.067-3057930.47</v>
      </c>
      <c r="F1750" t="str">
        <f>E1750&amp;"-"&amp;D1750</f>
        <v>341027.067-3057930.47-LUB</v>
      </c>
      <c r="G1750">
        <f t="shared" si="99"/>
        <v>9010</v>
      </c>
      <c r="H1750" t="e">
        <f>VLOOKUP(G1750,#REF!,1,0)</f>
        <v>#REF!</v>
      </c>
      <c r="I1750" t="str">
        <f t="shared" si="97"/>
        <v>341027.0664LUB</v>
      </c>
      <c r="J1750" t="str">
        <f t="shared" si="98"/>
        <v>3057930.4693LUB</v>
      </c>
      <c r="K1750">
        <f t="shared" si="100"/>
        <v>9010</v>
      </c>
    </row>
    <row r="1751" spans="1:11" x14ac:dyDescent="0.25">
      <c r="A1751">
        <v>9011</v>
      </c>
      <c r="B1751">
        <v>341003.63750000001</v>
      </c>
      <c r="C1751">
        <v>3057917.0737999999</v>
      </c>
      <c r="D1751" t="s">
        <v>271</v>
      </c>
      <c r="E1751" t="str">
        <f>ROUNDUP(B1751,3)&amp;"-"&amp;ROUNDUP(C1751,3)</f>
        <v>341003.638-3057917.074</v>
      </c>
      <c r="F1751" t="str">
        <f>E1751&amp;"-"&amp;D1751</f>
        <v>341003.638-3057917.074-LUB</v>
      </c>
      <c r="G1751">
        <f t="shared" si="99"/>
        <v>9011</v>
      </c>
      <c r="H1751" t="e">
        <f>VLOOKUP(G1751,#REF!,1,0)</f>
        <v>#REF!</v>
      </c>
      <c r="I1751" t="str">
        <f t="shared" si="97"/>
        <v>341003.6375LUB</v>
      </c>
      <c r="J1751" t="str">
        <f t="shared" si="98"/>
        <v>3057917.0738LUB</v>
      </c>
      <c r="K1751">
        <f t="shared" si="100"/>
        <v>9011</v>
      </c>
    </row>
    <row r="1752" spans="1:11" x14ac:dyDescent="0.25">
      <c r="A1752">
        <v>9012</v>
      </c>
      <c r="B1752">
        <v>340792.32040000003</v>
      </c>
      <c r="C1752">
        <v>3058123.1649000002</v>
      </c>
      <c r="D1752" t="s">
        <v>271</v>
      </c>
      <c r="E1752" t="str">
        <f>ROUNDUP(B1752,3)&amp;"-"&amp;ROUNDUP(C1752,3)</f>
        <v>340792.321-3058123.165</v>
      </c>
      <c r="F1752" t="str">
        <f>E1752&amp;"-"&amp;D1752</f>
        <v>340792.321-3058123.165-LUB</v>
      </c>
      <c r="G1752">
        <f t="shared" si="99"/>
        <v>9012</v>
      </c>
      <c r="H1752" t="e">
        <f>VLOOKUP(G1752,#REF!,1,0)</f>
        <v>#REF!</v>
      </c>
      <c r="I1752" t="str">
        <f t="shared" si="97"/>
        <v>340792.3204LUB</v>
      </c>
      <c r="J1752" t="str">
        <f t="shared" si="98"/>
        <v>3058123.1649LUB</v>
      </c>
      <c r="K1752">
        <f t="shared" si="100"/>
        <v>9012</v>
      </c>
    </row>
    <row r="1753" spans="1:11" x14ac:dyDescent="0.25">
      <c r="A1753">
        <v>9013</v>
      </c>
      <c r="B1753">
        <v>340810.17310000001</v>
      </c>
      <c r="C1753">
        <v>3058147.8931</v>
      </c>
      <c r="D1753" t="s">
        <v>271</v>
      </c>
      <c r="E1753" t="str">
        <f>ROUNDUP(B1753,3)&amp;"-"&amp;ROUNDUP(C1753,3)</f>
        <v>340810.174-3058147.894</v>
      </c>
      <c r="F1753" t="str">
        <f>E1753&amp;"-"&amp;D1753</f>
        <v>340810.174-3058147.894-LUB</v>
      </c>
      <c r="G1753">
        <f t="shared" si="99"/>
        <v>9013</v>
      </c>
      <c r="H1753" t="e">
        <f>VLOOKUP(G1753,#REF!,1,0)</f>
        <v>#REF!</v>
      </c>
      <c r="I1753" t="str">
        <f t="shared" si="97"/>
        <v>340810.1731LUB</v>
      </c>
      <c r="J1753" t="str">
        <f t="shared" si="98"/>
        <v>3058147.8931LUB</v>
      </c>
      <c r="K1753">
        <f t="shared" si="100"/>
        <v>9013</v>
      </c>
    </row>
    <row r="1754" spans="1:11" x14ac:dyDescent="0.25">
      <c r="A1754">
        <v>9014</v>
      </c>
      <c r="B1754">
        <v>338878.18910000002</v>
      </c>
      <c r="C1754">
        <v>3060128.4452999998</v>
      </c>
      <c r="D1754" t="s">
        <v>271</v>
      </c>
      <c r="E1754" t="str">
        <f>ROUNDUP(B1754,3)&amp;"-"&amp;ROUNDUP(C1754,3)</f>
        <v>338878.19-3060128.446</v>
      </c>
      <c r="F1754" t="str">
        <f>E1754&amp;"-"&amp;D1754</f>
        <v>338878.19-3060128.446-LUB</v>
      </c>
      <c r="G1754">
        <f t="shared" si="99"/>
        <v>9014</v>
      </c>
      <c r="H1754" t="e">
        <f>VLOOKUP(G1754,#REF!,1,0)</f>
        <v>#REF!</v>
      </c>
      <c r="I1754" t="str">
        <f t="shared" si="97"/>
        <v>338878.1891LUB</v>
      </c>
      <c r="J1754" t="str">
        <f t="shared" si="98"/>
        <v>3060128.4453LUB</v>
      </c>
      <c r="K1754">
        <f t="shared" si="100"/>
        <v>9014</v>
      </c>
    </row>
    <row r="1755" spans="1:11" x14ac:dyDescent="0.25">
      <c r="A1755">
        <v>9015</v>
      </c>
      <c r="B1755">
        <v>339037.87699999998</v>
      </c>
      <c r="C1755">
        <v>3060140.8717</v>
      </c>
      <c r="D1755" t="s">
        <v>271</v>
      </c>
      <c r="E1755" t="str">
        <f>ROUNDUP(B1755,3)&amp;"-"&amp;ROUNDUP(C1755,3)</f>
        <v>339037.877-3060140.872</v>
      </c>
      <c r="F1755" t="str">
        <f>E1755&amp;"-"&amp;D1755</f>
        <v>339037.877-3060140.872-LUB</v>
      </c>
      <c r="G1755">
        <f t="shared" si="99"/>
        <v>9015</v>
      </c>
      <c r="H1755" t="e">
        <f>VLOOKUP(G1755,#REF!,1,0)</f>
        <v>#REF!</v>
      </c>
      <c r="I1755" t="str">
        <f t="shared" si="97"/>
        <v>339037.877LUB</v>
      </c>
      <c r="J1755" t="str">
        <f t="shared" si="98"/>
        <v>3060140.8717LUB</v>
      </c>
      <c r="K1755">
        <f t="shared" si="100"/>
        <v>9015</v>
      </c>
    </row>
    <row r="1756" spans="1:11" x14ac:dyDescent="0.25">
      <c r="A1756">
        <v>9016</v>
      </c>
      <c r="B1756">
        <v>338826.27630000003</v>
      </c>
      <c r="C1756">
        <v>3059479.4103000001</v>
      </c>
      <c r="D1756" t="s">
        <v>271</v>
      </c>
      <c r="E1756" t="str">
        <f>ROUNDUP(B1756,3)&amp;"-"&amp;ROUNDUP(C1756,3)</f>
        <v>338826.277-3059479.411</v>
      </c>
      <c r="F1756" t="str">
        <f>E1756&amp;"-"&amp;D1756</f>
        <v>338826.277-3059479.411-LUB</v>
      </c>
      <c r="G1756">
        <f t="shared" si="99"/>
        <v>9016</v>
      </c>
      <c r="H1756" t="e">
        <f>VLOOKUP(G1756,#REF!,1,0)</f>
        <v>#REF!</v>
      </c>
      <c r="I1756" t="str">
        <f t="shared" si="97"/>
        <v>338826.2763LUB</v>
      </c>
      <c r="J1756" t="str">
        <f t="shared" si="98"/>
        <v>3059479.4103LUB</v>
      </c>
      <c r="K1756">
        <f t="shared" si="100"/>
        <v>9016</v>
      </c>
    </row>
    <row r="1757" spans="1:11" x14ac:dyDescent="0.25">
      <c r="A1757">
        <v>9017</v>
      </c>
      <c r="B1757">
        <v>339216.90710000001</v>
      </c>
      <c r="C1757">
        <v>3059103.2012</v>
      </c>
      <c r="D1757" t="s">
        <v>271</v>
      </c>
      <c r="E1757" t="str">
        <f>ROUNDUP(B1757,3)&amp;"-"&amp;ROUNDUP(C1757,3)</f>
        <v>339216.908-3059103.202</v>
      </c>
      <c r="F1757" t="str">
        <f>E1757&amp;"-"&amp;D1757</f>
        <v>339216.908-3059103.202-LUB</v>
      </c>
      <c r="G1757">
        <f t="shared" si="99"/>
        <v>9017</v>
      </c>
      <c r="H1757" t="e">
        <f>VLOOKUP(G1757,#REF!,1,0)</f>
        <v>#REF!</v>
      </c>
      <c r="I1757" t="str">
        <f t="shared" si="97"/>
        <v>339216.9071LUB</v>
      </c>
      <c r="J1757" t="str">
        <f t="shared" si="98"/>
        <v>3059103.2012LUB</v>
      </c>
      <c r="K1757">
        <f t="shared" si="100"/>
        <v>9017</v>
      </c>
    </row>
    <row r="1758" spans="1:11" x14ac:dyDescent="0.25">
      <c r="A1758">
        <v>9018</v>
      </c>
      <c r="B1758">
        <v>336071.99859999999</v>
      </c>
      <c r="C1758">
        <v>3062320.9257999999</v>
      </c>
      <c r="D1758" t="s">
        <v>271</v>
      </c>
      <c r="E1758" t="str">
        <f>ROUNDUP(B1758,3)&amp;"-"&amp;ROUNDUP(C1758,3)</f>
        <v>336071.999-3062320.926</v>
      </c>
      <c r="F1758" t="str">
        <f>E1758&amp;"-"&amp;D1758</f>
        <v>336071.999-3062320.926-LUB</v>
      </c>
      <c r="G1758">
        <f t="shared" si="99"/>
        <v>9018</v>
      </c>
      <c r="H1758" t="e">
        <f>VLOOKUP(G1758,#REF!,1,0)</f>
        <v>#REF!</v>
      </c>
      <c r="I1758" t="str">
        <f t="shared" si="97"/>
        <v>336071.9986LUB</v>
      </c>
      <c r="J1758" t="str">
        <f t="shared" si="98"/>
        <v>3062320.9258LUB</v>
      </c>
      <c r="K1758">
        <f t="shared" si="100"/>
        <v>9018</v>
      </c>
    </row>
    <row r="1759" spans="1:11" x14ac:dyDescent="0.25">
      <c r="A1759">
        <v>9019</v>
      </c>
      <c r="B1759">
        <v>335283.70529999997</v>
      </c>
      <c r="C1759">
        <v>3061151.4188999999</v>
      </c>
      <c r="D1759" t="s">
        <v>271</v>
      </c>
      <c r="E1759" t="str">
        <f>ROUNDUP(B1759,3)&amp;"-"&amp;ROUNDUP(C1759,3)</f>
        <v>335283.706-3061151.419</v>
      </c>
      <c r="F1759" t="str">
        <f>E1759&amp;"-"&amp;D1759</f>
        <v>335283.706-3061151.419-LUB</v>
      </c>
      <c r="G1759">
        <f t="shared" si="99"/>
        <v>9019</v>
      </c>
      <c r="H1759" t="e">
        <f>VLOOKUP(G1759,#REF!,1,0)</f>
        <v>#REF!</v>
      </c>
      <c r="I1759" t="str">
        <f t="shared" si="97"/>
        <v>335283.7053LUB</v>
      </c>
      <c r="J1759" t="str">
        <f t="shared" si="98"/>
        <v>3061151.4189LUB</v>
      </c>
      <c r="K1759">
        <f t="shared" si="100"/>
        <v>9019</v>
      </c>
    </row>
    <row r="1760" spans="1:11" x14ac:dyDescent="0.25">
      <c r="A1760">
        <v>9020</v>
      </c>
      <c r="B1760">
        <v>335458.37190000003</v>
      </c>
      <c r="C1760">
        <v>3059560.1318999999</v>
      </c>
      <c r="D1760" t="s">
        <v>271</v>
      </c>
      <c r="E1760" t="str">
        <f>ROUNDUP(B1760,3)&amp;"-"&amp;ROUNDUP(C1760,3)</f>
        <v>335458.372-3059560.132</v>
      </c>
      <c r="F1760" t="str">
        <f>E1760&amp;"-"&amp;D1760</f>
        <v>335458.372-3059560.132-LUB</v>
      </c>
      <c r="G1760">
        <f t="shared" si="99"/>
        <v>9020</v>
      </c>
      <c r="H1760" t="e">
        <f>VLOOKUP(G1760,#REF!,1,0)</f>
        <v>#REF!</v>
      </c>
      <c r="I1760" t="str">
        <f t="shared" si="97"/>
        <v>335458.3719LUB</v>
      </c>
      <c r="J1760" t="str">
        <f t="shared" si="98"/>
        <v>3059560.1319LUB</v>
      </c>
      <c r="K1760">
        <f t="shared" si="100"/>
        <v>9020</v>
      </c>
    </row>
    <row r="1761" spans="1:11" x14ac:dyDescent="0.25">
      <c r="A1761">
        <v>9021</v>
      </c>
      <c r="B1761">
        <v>335431.18410000001</v>
      </c>
      <c r="C1761">
        <v>3059544.1949999998</v>
      </c>
      <c r="D1761" t="s">
        <v>271</v>
      </c>
      <c r="E1761" t="str">
        <f>ROUNDUP(B1761,3)&amp;"-"&amp;ROUNDUP(C1761,3)</f>
        <v>335431.185-3059544.195</v>
      </c>
      <c r="F1761" t="str">
        <f>E1761&amp;"-"&amp;D1761</f>
        <v>335431.185-3059544.195-LUB</v>
      </c>
      <c r="G1761">
        <f t="shared" si="99"/>
        <v>9021</v>
      </c>
      <c r="H1761" t="e">
        <f>VLOOKUP(G1761,#REF!,1,0)</f>
        <v>#REF!</v>
      </c>
      <c r="I1761" t="str">
        <f t="shared" si="97"/>
        <v>335431.1841LUB</v>
      </c>
      <c r="J1761" t="str">
        <f t="shared" si="98"/>
        <v>3059544.195LUB</v>
      </c>
      <c r="K1761">
        <f t="shared" si="100"/>
        <v>9021</v>
      </c>
    </row>
    <row r="1762" spans="1:11" x14ac:dyDescent="0.25">
      <c r="A1762">
        <v>9022</v>
      </c>
      <c r="B1762">
        <v>335730.20480000001</v>
      </c>
      <c r="C1762">
        <v>3059102.2689999999</v>
      </c>
      <c r="D1762" t="s">
        <v>271</v>
      </c>
      <c r="E1762" t="str">
        <f>ROUNDUP(B1762,3)&amp;"-"&amp;ROUNDUP(C1762,3)</f>
        <v>335730.205-3059102.269</v>
      </c>
      <c r="F1762" t="str">
        <f>E1762&amp;"-"&amp;D1762</f>
        <v>335730.205-3059102.269-LUB</v>
      </c>
      <c r="G1762">
        <f t="shared" si="99"/>
        <v>9022</v>
      </c>
      <c r="H1762" t="e">
        <f>VLOOKUP(G1762,#REF!,1,0)</f>
        <v>#REF!</v>
      </c>
      <c r="I1762" t="str">
        <f t="shared" si="97"/>
        <v>335730.2048LUB</v>
      </c>
      <c r="J1762" t="str">
        <f t="shared" si="98"/>
        <v>3059102.269LUB</v>
      </c>
      <c r="K1762">
        <f t="shared" si="100"/>
        <v>9022</v>
      </c>
    </row>
    <row r="1763" spans="1:11" x14ac:dyDescent="0.25">
      <c r="A1763">
        <v>9023</v>
      </c>
      <c r="B1763">
        <v>338989.93199999997</v>
      </c>
      <c r="C1763">
        <v>3059587.398</v>
      </c>
      <c r="D1763" t="s">
        <v>271</v>
      </c>
      <c r="E1763" t="str">
        <f>ROUNDUP(B1763,3)&amp;"-"&amp;ROUNDUP(C1763,3)</f>
        <v>338989.932-3059587.398</v>
      </c>
      <c r="F1763" t="str">
        <f>E1763&amp;"-"&amp;D1763</f>
        <v>338989.932-3059587.398-LUB</v>
      </c>
      <c r="G1763">
        <f t="shared" si="99"/>
        <v>9023</v>
      </c>
      <c r="H1763" t="e">
        <f>VLOOKUP(G1763,#REF!,1,0)</f>
        <v>#REF!</v>
      </c>
      <c r="I1763" t="str">
        <f t="shared" si="97"/>
        <v>338989.932LUB</v>
      </c>
      <c r="J1763" t="str">
        <f t="shared" si="98"/>
        <v>3059587.398LUB</v>
      </c>
      <c r="K1763">
        <f t="shared" si="100"/>
        <v>9023</v>
      </c>
    </row>
    <row r="1764" spans="1:11" x14ac:dyDescent="0.25">
      <c r="A1764">
        <v>9024</v>
      </c>
      <c r="B1764">
        <v>338970.18650000001</v>
      </c>
      <c r="C1764">
        <v>3059572.9057999998</v>
      </c>
      <c r="D1764" t="s">
        <v>271</v>
      </c>
      <c r="E1764" t="str">
        <f>ROUNDUP(B1764,3)&amp;"-"&amp;ROUNDUP(C1764,3)</f>
        <v>338970.187-3059572.906</v>
      </c>
      <c r="F1764" t="str">
        <f>E1764&amp;"-"&amp;D1764</f>
        <v>338970.187-3059572.906-LUB</v>
      </c>
      <c r="G1764">
        <f t="shared" si="99"/>
        <v>9024</v>
      </c>
      <c r="H1764" t="e">
        <f>VLOOKUP(G1764,#REF!,1,0)</f>
        <v>#REF!</v>
      </c>
      <c r="I1764" t="str">
        <f t="shared" si="97"/>
        <v>338970.1865LUB</v>
      </c>
      <c r="J1764" t="str">
        <f t="shared" si="98"/>
        <v>3059572.9058LUB</v>
      </c>
      <c r="K1764">
        <f t="shared" si="100"/>
        <v>9024</v>
      </c>
    </row>
    <row r="1765" spans="1:11" x14ac:dyDescent="0.25">
      <c r="A1765">
        <v>9025</v>
      </c>
      <c r="B1765">
        <v>336233.08419999998</v>
      </c>
      <c r="C1765">
        <v>3063356.3550999998</v>
      </c>
      <c r="D1765" t="s">
        <v>271</v>
      </c>
      <c r="E1765" t="str">
        <f>ROUNDUP(B1765,3)&amp;"-"&amp;ROUNDUP(C1765,3)</f>
        <v>336233.085-3063356.356</v>
      </c>
      <c r="F1765" t="str">
        <f>E1765&amp;"-"&amp;D1765</f>
        <v>336233.085-3063356.356-LUB</v>
      </c>
      <c r="G1765">
        <f t="shared" si="99"/>
        <v>9025</v>
      </c>
      <c r="H1765" t="e">
        <f>VLOOKUP(G1765,#REF!,1,0)</f>
        <v>#REF!</v>
      </c>
      <c r="I1765" t="str">
        <f t="shared" si="97"/>
        <v>336233.0842LUB</v>
      </c>
      <c r="J1765" t="str">
        <f t="shared" si="98"/>
        <v>3063356.3551LUB</v>
      </c>
      <c r="K1765">
        <f t="shared" si="100"/>
        <v>9025</v>
      </c>
    </row>
    <row r="1766" spans="1:11" x14ac:dyDescent="0.25">
      <c r="A1766">
        <v>9026</v>
      </c>
      <c r="B1766">
        <v>336231.0417</v>
      </c>
      <c r="C1766">
        <v>3063312.2143000001</v>
      </c>
      <c r="D1766" t="s">
        <v>271</v>
      </c>
      <c r="E1766" t="str">
        <f>ROUNDUP(B1766,3)&amp;"-"&amp;ROUNDUP(C1766,3)</f>
        <v>336231.042-3063312.215</v>
      </c>
      <c r="F1766" t="str">
        <f>E1766&amp;"-"&amp;D1766</f>
        <v>336231.042-3063312.215-LUB</v>
      </c>
      <c r="G1766">
        <f t="shared" si="99"/>
        <v>9026</v>
      </c>
      <c r="H1766" t="e">
        <f>VLOOKUP(G1766,#REF!,1,0)</f>
        <v>#REF!</v>
      </c>
      <c r="I1766" t="str">
        <f t="shared" si="97"/>
        <v>336231.0417LUB</v>
      </c>
      <c r="J1766" t="str">
        <f t="shared" si="98"/>
        <v>3063312.2143LUB</v>
      </c>
      <c r="K1766">
        <f t="shared" si="100"/>
        <v>9026</v>
      </c>
    </row>
    <row r="1767" spans="1:11" x14ac:dyDescent="0.25">
      <c r="A1767">
        <v>9027</v>
      </c>
      <c r="B1767">
        <v>336227.61629999999</v>
      </c>
      <c r="C1767">
        <v>3063272.8928999999</v>
      </c>
      <c r="D1767" t="s">
        <v>271</v>
      </c>
      <c r="E1767" t="str">
        <f>ROUNDUP(B1767,3)&amp;"-"&amp;ROUNDUP(C1767,3)</f>
        <v>336227.617-3063272.893</v>
      </c>
      <c r="F1767" t="str">
        <f>E1767&amp;"-"&amp;D1767</f>
        <v>336227.617-3063272.893-LUB</v>
      </c>
      <c r="G1767">
        <f t="shared" si="99"/>
        <v>9027</v>
      </c>
      <c r="H1767" t="e">
        <f>VLOOKUP(G1767,#REF!,1,0)</f>
        <v>#REF!</v>
      </c>
      <c r="I1767" t="str">
        <f t="shared" si="97"/>
        <v>336227.6163LUB</v>
      </c>
      <c r="J1767" t="str">
        <f t="shared" si="98"/>
        <v>3063272.8929LUB</v>
      </c>
      <c r="K1767">
        <f t="shared" si="100"/>
        <v>9027</v>
      </c>
    </row>
    <row r="1768" spans="1:11" x14ac:dyDescent="0.25">
      <c r="A1768">
        <v>9028</v>
      </c>
      <c r="B1768">
        <v>336232.54930000001</v>
      </c>
      <c r="C1768">
        <v>3063244.9810000001</v>
      </c>
      <c r="D1768" t="s">
        <v>271</v>
      </c>
      <c r="E1768" t="str">
        <f>ROUNDUP(B1768,3)&amp;"-"&amp;ROUNDUP(C1768,3)</f>
        <v>336232.55-3063244.981</v>
      </c>
      <c r="F1768" t="str">
        <f>E1768&amp;"-"&amp;D1768</f>
        <v>336232.55-3063244.981-LUB</v>
      </c>
      <c r="G1768">
        <f t="shared" si="99"/>
        <v>9028</v>
      </c>
      <c r="H1768" t="e">
        <f>VLOOKUP(G1768,#REF!,1,0)</f>
        <v>#REF!</v>
      </c>
      <c r="I1768" t="str">
        <f t="shared" ref="I1768:I1831" si="101">B1768&amp;D1768</f>
        <v>336232.5493LUB</v>
      </c>
      <c r="J1768" t="str">
        <f t="shared" ref="J1768:J1831" si="102">C1768&amp;D1768</f>
        <v>3063244.981LUB</v>
      </c>
      <c r="K1768">
        <f t="shared" si="100"/>
        <v>9028</v>
      </c>
    </row>
    <row r="1769" spans="1:11" x14ac:dyDescent="0.25">
      <c r="A1769">
        <v>9029</v>
      </c>
      <c r="B1769">
        <v>336223.18459999998</v>
      </c>
      <c r="C1769">
        <v>3063194.6971999998</v>
      </c>
      <c r="D1769" t="s">
        <v>271</v>
      </c>
      <c r="E1769" t="str">
        <f>ROUNDUP(B1769,3)&amp;"-"&amp;ROUNDUP(C1769,3)</f>
        <v>336223.185-3063194.698</v>
      </c>
      <c r="F1769" t="str">
        <f>E1769&amp;"-"&amp;D1769</f>
        <v>336223.185-3063194.698-LUB</v>
      </c>
      <c r="G1769">
        <f t="shared" si="99"/>
        <v>9029</v>
      </c>
      <c r="H1769" t="e">
        <f>VLOOKUP(G1769,#REF!,1,0)</f>
        <v>#REF!</v>
      </c>
      <c r="I1769" t="str">
        <f t="shared" si="101"/>
        <v>336223.1846LUB</v>
      </c>
      <c r="J1769" t="str">
        <f t="shared" si="102"/>
        <v>3063194.6972LUB</v>
      </c>
      <c r="K1769">
        <f t="shared" si="100"/>
        <v>9029</v>
      </c>
    </row>
    <row r="1770" spans="1:11" x14ac:dyDescent="0.25">
      <c r="A1770">
        <v>9030</v>
      </c>
      <c r="B1770">
        <v>336209.37589999998</v>
      </c>
      <c r="C1770">
        <v>3063172.7988</v>
      </c>
      <c r="D1770" t="s">
        <v>271</v>
      </c>
      <c r="E1770" t="str">
        <f>ROUNDUP(B1770,3)&amp;"-"&amp;ROUNDUP(C1770,3)</f>
        <v>336209.376-3063172.799</v>
      </c>
      <c r="F1770" t="str">
        <f>E1770&amp;"-"&amp;D1770</f>
        <v>336209.376-3063172.799-LUB</v>
      </c>
      <c r="G1770">
        <f t="shared" si="99"/>
        <v>9030</v>
      </c>
      <c r="H1770" t="e">
        <f>VLOOKUP(G1770,#REF!,1,0)</f>
        <v>#REF!</v>
      </c>
      <c r="I1770" t="str">
        <f t="shared" si="101"/>
        <v>336209.3759LUB</v>
      </c>
      <c r="J1770" t="str">
        <f t="shared" si="102"/>
        <v>3063172.7988LUB</v>
      </c>
      <c r="K1770">
        <f t="shared" si="100"/>
        <v>9030</v>
      </c>
    </row>
    <row r="1771" spans="1:11" x14ac:dyDescent="0.25">
      <c r="A1771">
        <v>9031</v>
      </c>
      <c r="B1771">
        <v>336220.4572</v>
      </c>
      <c r="C1771">
        <v>3063136.0014999998</v>
      </c>
      <c r="D1771" t="s">
        <v>271</v>
      </c>
      <c r="E1771" t="str">
        <f>ROUNDUP(B1771,3)&amp;"-"&amp;ROUNDUP(C1771,3)</f>
        <v>336220.458-3063136.002</v>
      </c>
      <c r="F1771" t="str">
        <f>E1771&amp;"-"&amp;D1771</f>
        <v>336220.458-3063136.002-LUB</v>
      </c>
      <c r="G1771">
        <f t="shared" si="99"/>
        <v>9031</v>
      </c>
      <c r="H1771" t="e">
        <f>VLOOKUP(G1771,#REF!,1,0)</f>
        <v>#REF!</v>
      </c>
      <c r="I1771" t="str">
        <f t="shared" si="101"/>
        <v>336220.4572LUB</v>
      </c>
      <c r="J1771" t="str">
        <f t="shared" si="102"/>
        <v>3063136.0015LUB</v>
      </c>
      <c r="K1771">
        <f t="shared" si="100"/>
        <v>9031</v>
      </c>
    </row>
    <row r="1772" spans="1:11" x14ac:dyDescent="0.25">
      <c r="A1772">
        <v>9032</v>
      </c>
      <c r="B1772">
        <v>336172.86139999999</v>
      </c>
      <c r="C1772">
        <v>3063107.7625000002</v>
      </c>
      <c r="D1772" t="s">
        <v>271</v>
      </c>
      <c r="E1772" t="str">
        <f>ROUNDUP(B1772,3)&amp;"-"&amp;ROUNDUP(C1772,3)</f>
        <v>336172.862-3063107.763</v>
      </c>
      <c r="F1772" t="str">
        <f>E1772&amp;"-"&amp;D1772</f>
        <v>336172.862-3063107.763-LUB</v>
      </c>
      <c r="G1772">
        <f t="shared" si="99"/>
        <v>9032</v>
      </c>
      <c r="H1772" t="e">
        <f>VLOOKUP(G1772,#REF!,1,0)</f>
        <v>#REF!</v>
      </c>
      <c r="I1772" t="str">
        <f t="shared" si="101"/>
        <v>336172.8614LUB</v>
      </c>
      <c r="J1772" t="str">
        <f t="shared" si="102"/>
        <v>3063107.7625LUB</v>
      </c>
      <c r="K1772">
        <f t="shared" si="100"/>
        <v>9032</v>
      </c>
    </row>
    <row r="1773" spans="1:11" x14ac:dyDescent="0.25">
      <c r="A1773">
        <v>9033</v>
      </c>
      <c r="B1773">
        <v>336162.56699999998</v>
      </c>
      <c r="C1773">
        <v>3063101.6546999998</v>
      </c>
      <c r="D1773" t="s">
        <v>271</v>
      </c>
      <c r="E1773" t="str">
        <f>ROUNDUP(B1773,3)&amp;"-"&amp;ROUNDUP(C1773,3)</f>
        <v>336162.567-3063101.655</v>
      </c>
      <c r="F1773" t="str">
        <f>E1773&amp;"-"&amp;D1773</f>
        <v>336162.567-3063101.655-LUB</v>
      </c>
      <c r="G1773">
        <f t="shared" si="99"/>
        <v>9033</v>
      </c>
      <c r="H1773" t="e">
        <f>VLOOKUP(G1773,#REF!,1,0)</f>
        <v>#REF!</v>
      </c>
      <c r="I1773" t="str">
        <f t="shared" si="101"/>
        <v>336162.567LUB</v>
      </c>
      <c r="J1773" t="str">
        <f t="shared" si="102"/>
        <v>3063101.6547LUB</v>
      </c>
      <c r="K1773">
        <f t="shared" si="100"/>
        <v>9033</v>
      </c>
    </row>
    <row r="1774" spans="1:11" x14ac:dyDescent="0.25">
      <c r="A1774">
        <v>9034</v>
      </c>
      <c r="B1774">
        <v>336126.06530000002</v>
      </c>
      <c r="C1774">
        <v>3063079.1017999998</v>
      </c>
      <c r="D1774" t="s">
        <v>271</v>
      </c>
      <c r="E1774" t="str">
        <f>ROUNDUP(B1774,3)&amp;"-"&amp;ROUNDUP(C1774,3)</f>
        <v>336126.066-3063079.102</v>
      </c>
      <c r="F1774" t="str">
        <f>E1774&amp;"-"&amp;D1774</f>
        <v>336126.066-3063079.102-LUB</v>
      </c>
      <c r="G1774">
        <f t="shared" si="99"/>
        <v>9034</v>
      </c>
      <c r="H1774" t="e">
        <f>VLOOKUP(G1774,#REF!,1,0)</f>
        <v>#REF!</v>
      </c>
      <c r="I1774" t="str">
        <f t="shared" si="101"/>
        <v>336126.0653LUB</v>
      </c>
      <c r="J1774" t="str">
        <f t="shared" si="102"/>
        <v>3063079.1018LUB</v>
      </c>
      <c r="K1774">
        <f t="shared" si="100"/>
        <v>9034</v>
      </c>
    </row>
    <row r="1775" spans="1:11" x14ac:dyDescent="0.25">
      <c r="A1775">
        <v>9035</v>
      </c>
      <c r="B1775">
        <v>336091.22830000002</v>
      </c>
      <c r="C1775">
        <v>3063036.8423000001</v>
      </c>
      <c r="D1775" t="s">
        <v>271</v>
      </c>
      <c r="E1775" t="str">
        <f>ROUNDUP(B1775,3)&amp;"-"&amp;ROUNDUP(C1775,3)</f>
        <v>336091.229-3063036.843</v>
      </c>
      <c r="F1775" t="str">
        <f>E1775&amp;"-"&amp;D1775</f>
        <v>336091.229-3063036.843-LUB</v>
      </c>
      <c r="G1775">
        <f t="shared" si="99"/>
        <v>9035</v>
      </c>
      <c r="H1775" t="e">
        <f>VLOOKUP(G1775,#REF!,1,0)</f>
        <v>#REF!</v>
      </c>
      <c r="I1775" t="str">
        <f t="shared" si="101"/>
        <v>336091.2283LUB</v>
      </c>
      <c r="J1775" t="str">
        <f t="shared" si="102"/>
        <v>3063036.8423LUB</v>
      </c>
      <c r="K1775">
        <f t="shared" si="100"/>
        <v>9035</v>
      </c>
    </row>
    <row r="1776" spans="1:11" x14ac:dyDescent="0.25">
      <c r="A1776">
        <v>9036</v>
      </c>
      <c r="B1776">
        <v>336053.20449999999</v>
      </c>
      <c r="C1776">
        <v>3062973.0210000002</v>
      </c>
      <c r="D1776" t="s">
        <v>271</v>
      </c>
      <c r="E1776" t="str">
        <f>ROUNDUP(B1776,3)&amp;"-"&amp;ROUNDUP(C1776,3)</f>
        <v>336053.205-3062973.021</v>
      </c>
      <c r="F1776" t="str">
        <f>E1776&amp;"-"&amp;D1776</f>
        <v>336053.205-3062973.021-LUB</v>
      </c>
      <c r="G1776">
        <f t="shared" si="99"/>
        <v>9036</v>
      </c>
      <c r="H1776" t="e">
        <f>VLOOKUP(G1776,#REF!,1,0)</f>
        <v>#REF!</v>
      </c>
      <c r="I1776" t="str">
        <f t="shared" si="101"/>
        <v>336053.2045LUB</v>
      </c>
      <c r="J1776" t="str">
        <f t="shared" si="102"/>
        <v>3062973.021LUB</v>
      </c>
      <c r="K1776">
        <f t="shared" si="100"/>
        <v>9036</v>
      </c>
    </row>
    <row r="1777" spans="1:11" x14ac:dyDescent="0.25">
      <c r="A1777">
        <v>9037</v>
      </c>
      <c r="B1777">
        <v>336047.66029999999</v>
      </c>
      <c r="C1777">
        <v>3062962.9734</v>
      </c>
      <c r="D1777" t="s">
        <v>271</v>
      </c>
      <c r="E1777" t="str">
        <f>ROUNDUP(B1777,3)&amp;"-"&amp;ROUNDUP(C1777,3)</f>
        <v>336047.661-3062962.974</v>
      </c>
      <c r="F1777" t="str">
        <f>E1777&amp;"-"&amp;D1777</f>
        <v>336047.661-3062962.974-LUB</v>
      </c>
      <c r="G1777">
        <f t="shared" si="99"/>
        <v>9037</v>
      </c>
      <c r="H1777" t="e">
        <f>VLOOKUP(G1777,#REF!,1,0)</f>
        <v>#REF!</v>
      </c>
      <c r="I1777" t="str">
        <f t="shared" si="101"/>
        <v>336047.6603LUB</v>
      </c>
      <c r="J1777" t="str">
        <f t="shared" si="102"/>
        <v>3062962.9734LUB</v>
      </c>
      <c r="K1777">
        <f t="shared" si="100"/>
        <v>9037</v>
      </c>
    </row>
    <row r="1778" spans="1:11" x14ac:dyDescent="0.25">
      <c r="A1778">
        <v>9038</v>
      </c>
      <c r="B1778">
        <v>336024.01530000003</v>
      </c>
      <c r="C1778">
        <v>3062920.1228</v>
      </c>
      <c r="D1778" t="s">
        <v>271</v>
      </c>
      <c r="E1778" t="str">
        <f>ROUNDUP(B1778,3)&amp;"-"&amp;ROUNDUP(C1778,3)</f>
        <v>336024.016-3062920.123</v>
      </c>
      <c r="F1778" t="str">
        <f>E1778&amp;"-"&amp;D1778</f>
        <v>336024.016-3062920.123-LUB</v>
      </c>
      <c r="G1778">
        <f t="shared" si="99"/>
        <v>9038</v>
      </c>
      <c r="H1778" t="e">
        <f>VLOOKUP(G1778,#REF!,1,0)</f>
        <v>#REF!</v>
      </c>
      <c r="I1778" t="str">
        <f t="shared" si="101"/>
        <v>336024.0153LUB</v>
      </c>
      <c r="J1778" t="str">
        <f t="shared" si="102"/>
        <v>3062920.1228LUB</v>
      </c>
      <c r="K1778">
        <f t="shared" si="100"/>
        <v>9038</v>
      </c>
    </row>
    <row r="1779" spans="1:11" x14ac:dyDescent="0.25">
      <c r="A1779">
        <v>9039</v>
      </c>
      <c r="B1779">
        <v>336001.16970000003</v>
      </c>
      <c r="C1779">
        <v>3062845.534</v>
      </c>
      <c r="D1779" t="s">
        <v>271</v>
      </c>
      <c r="E1779" t="str">
        <f>ROUNDUP(B1779,3)&amp;"-"&amp;ROUNDUP(C1779,3)</f>
        <v>336001.17-3062845.534</v>
      </c>
      <c r="F1779" t="str">
        <f>E1779&amp;"-"&amp;D1779</f>
        <v>336001.17-3062845.534-LUB</v>
      </c>
      <c r="G1779">
        <f t="shared" si="99"/>
        <v>9039</v>
      </c>
      <c r="H1779" t="e">
        <f>VLOOKUP(G1779,#REF!,1,0)</f>
        <v>#REF!</v>
      </c>
      <c r="I1779" t="str">
        <f t="shared" si="101"/>
        <v>336001.1697LUB</v>
      </c>
      <c r="J1779" t="str">
        <f t="shared" si="102"/>
        <v>3062845.534LUB</v>
      </c>
      <c r="K1779">
        <f t="shared" si="100"/>
        <v>9039</v>
      </c>
    </row>
    <row r="1780" spans="1:11" x14ac:dyDescent="0.25">
      <c r="A1780">
        <v>9040</v>
      </c>
      <c r="B1780">
        <v>335970.62939999998</v>
      </c>
      <c r="C1780">
        <v>3062799.8552000001</v>
      </c>
      <c r="D1780" t="s">
        <v>271</v>
      </c>
      <c r="E1780" t="str">
        <f>ROUNDUP(B1780,3)&amp;"-"&amp;ROUNDUP(C1780,3)</f>
        <v>335970.63-3062799.856</v>
      </c>
      <c r="F1780" t="str">
        <f>E1780&amp;"-"&amp;D1780</f>
        <v>335970.63-3062799.856-LUB</v>
      </c>
      <c r="G1780">
        <f t="shared" si="99"/>
        <v>9040</v>
      </c>
      <c r="H1780" t="e">
        <f>VLOOKUP(G1780,#REF!,1,0)</f>
        <v>#REF!</v>
      </c>
      <c r="I1780" t="str">
        <f t="shared" si="101"/>
        <v>335970.6294LUB</v>
      </c>
      <c r="J1780" t="str">
        <f t="shared" si="102"/>
        <v>3062799.8552LUB</v>
      </c>
      <c r="K1780">
        <f t="shared" si="100"/>
        <v>9040</v>
      </c>
    </row>
    <row r="1781" spans="1:11" x14ac:dyDescent="0.25">
      <c r="A1781">
        <v>9041</v>
      </c>
      <c r="B1781">
        <v>335932.60100000002</v>
      </c>
      <c r="C1781">
        <v>3062771.5614999998</v>
      </c>
      <c r="D1781" t="s">
        <v>271</v>
      </c>
      <c r="E1781" t="str">
        <f>ROUNDUP(B1781,3)&amp;"-"&amp;ROUNDUP(C1781,3)</f>
        <v>335932.601-3062771.562</v>
      </c>
      <c r="F1781" t="str">
        <f>E1781&amp;"-"&amp;D1781</f>
        <v>335932.601-3062771.562-LUB</v>
      </c>
      <c r="G1781">
        <f t="shared" si="99"/>
        <v>9041</v>
      </c>
      <c r="H1781" t="e">
        <f>VLOOKUP(G1781,#REF!,1,0)</f>
        <v>#REF!</v>
      </c>
      <c r="I1781" t="str">
        <f t="shared" si="101"/>
        <v>335932.601LUB</v>
      </c>
      <c r="J1781" t="str">
        <f t="shared" si="102"/>
        <v>3062771.5615LUB</v>
      </c>
      <c r="K1781">
        <f t="shared" si="100"/>
        <v>9041</v>
      </c>
    </row>
    <row r="1782" spans="1:11" x14ac:dyDescent="0.25">
      <c r="A1782">
        <v>9042</v>
      </c>
      <c r="B1782">
        <v>335933.56359999999</v>
      </c>
      <c r="C1782">
        <v>3062759.0684000002</v>
      </c>
      <c r="D1782" t="s">
        <v>271</v>
      </c>
      <c r="E1782" t="str">
        <f>ROUNDUP(B1782,3)&amp;"-"&amp;ROUNDUP(C1782,3)</f>
        <v>335933.564-3062759.069</v>
      </c>
      <c r="F1782" t="str">
        <f>E1782&amp;"-"&amp;D1782</f>
        <v>335933.564-3062759.069-LUB</v>
      </c>
      <c r="G1782">
        <f t="shared" si="99"/>
        <v>9042</v>
      </c>
      <c r="H1782" t="e">
        <f>VLOOKUP(G1782,#REF!,1,0)</f>
        <v>#REF!</v>
      </c>
      <c r="I1782" t="str">
        <f t="shared" si="101"/>
        <v>335933.5636LUB</v>
      </c>
      <c r="J1782" t="str">
        <f t="shared" si="102"/>
        <v>3062759.0684LUB</v>
      </c>
      <c r="K1782">
        <f t="shared" si="100"/>
        <v>9042</v>
      </c>
    </row>
    <row r="1783" spans="1:11" x14ac:dyDescent="0.25">
      <c r="A1783">
        <v>9043</v>
      </c>
      <c r="B1783">
        <v>335950.67379999999</v>
      </c>
      <c r="C1783">
        <v>3062537.0202000001</v>
      </c>
      <c r="D1783" t="s">
        <v>271</v>
      </c>
      <c r="E1783" t="str">
        <f>ROUNDUP(B1783,3)&amp;"-"&amp;ROUNDUP(C1783,3)</f>
        <v>335950.674-3062537.021</v>
      </c>
      <c r="F1783" t="str">
        <f>E1783&amp;"-"&amp;D1783</f>
        <v>335950.674-3062537.021-LUB</v>
      </c>
      <c r="G1783">
        <f t="shared" si="99"/>
        <v>9043</v>
      </c>
      <c r="H1783" t="e">
        <f>VLOOKUP(G1783,#REF!,1,0)</f>
        <v>#REF!</v>
      </c>
      <c r="I1783" t="str">
        <f t="shared" si="101"/>
        <v>335950.6738LUB</v>
      </c>
      <c r="J1783" t="str">
        <f t="shared" si="102"/>
        <v>3062537.0202LUB</v>
      </c>
      <c r="K1783">
        <f t="shared" si="100"/>
        <v>9043</v>
      </c>
    </row>
    <row r="1784" spans="1:11" x14ac:dyDescent="0.25">
      <c r="A1784">
        <v>9044</v>
      </c>
      <c r="B1784">
        <v>335992.4546</v>
      </c>
      <c r="C1784">
        <v>3062414.0249000001</v>
      </c>
      <c r="D1784" t="s">
        <v>271</v>
      </c>
      <c r="E1784" t="str">
        <f>ROUNDUP(B1784,3)&amp;"-"&amp;ROUNDUP(C1784,3)</f>
        <v>335992.455-3062414.025</v>
      </c>
      <c r="F1784" t="str">
        <f>E1784&amp;"-"&amp;D1784</f>
        <v>335992.455-3062414.025-LUB</v>
      </c>
      <c r="G1784">
        <f t="shared" si="99"/>
        <v>9044</v>
      </c>
      <c r="H1784" t="e">
        <f>VLOOKUP(G1784,#REF!,1,0)</f>
        <v>#REF!</v>
      </c>
      <c r="I1784" t="str">
        <f t="shared" si="101"/>
        <v>335992.4546LUB</v>
      </c>
      <c r="J1784" t="str">
        <f t="shared" si="102"/>
        <v>3062414.0249LUB</v>
      </c>
      <c r="K1784">
        <f t="shared" si="100"/>
        <v>9044</v>
      </c>
    </row>
    <row r="1785" spans="1:11" x14ac:dyDescent="0.25">
      <c r="A1785">
        <v>9045</v>
      </c>
      <c r="B1785">
        <v>336030.45240000001</v>
      </c>
      <c r="C1785">
        <v>3062368.3805</v>
      </c>
      <c r="D1785" t="s">
        <v>271</v>
      </c>
      <c r="E1785" t="str">
        <f>ROUNDUP(B1785,3)&amp;"-"&amp;ROUNDUP(C1785,3)</f>
        <v>336030.453-3062368.381</v>
      </c>
      <c r="F1785" t="str">
        <f>E1785&amp;"-"&amp;D1785</f>
        <v>336030.453-3062368.381-LUB</v>
      </c>
      <c r="G1785">
        <f t="shared" si="99"/>
        <v>9045</v>
      </c>
      <c r="H1785" t="e">
        <f>VLOOKUP(G1785,#REF!,1,0)</f>
        <v>#REF!</v>
      </c>
      <c r="I1785" t="str">
        <f t="shared" si="101"/>
        <v>336030.4524LUB</v>
      </c>
      <c r="J1785" t="str">
        <f t="shared" si="102"/>
        <v>3062368.3805LUB</v>
      </c>
      <c r="K1785">
        <f t="shared" si="100"/>
        <v>9045</v>
      </c>
    </row>
    <row r="1786" spans="1:11" x14ac:dyDescent="0.25">
      <c r="A1786">
        <v>9046</v>
      </c>
      <c r="B1786">
        <v>336064.8358</v>
      </c>
      <c r="C1786">
        <v>3062341.0298000001</v>
      </c>
      <c r="D1786" t="s">
        <v>271</v>
      </c>
      <c r="E1786" t="str">
        <f>ROUNDUP(B1786,3)&amp;"-"&amp;ROUNDUP(C1786,3)</f>
        <v>336064.836-3062341.03</v>
      </c>
      <c r="F1786" t="str">
        <f>E1786&amp;"-"&amp;D1786</f>
        <v>336064.836-3062341.03-LUB</v>
      </c>
      <c r="G1786">
        <f t="shared" si="99"/>
        <v>9046</v>
      </c>
      <c r="H1786" t="e">
        <f>VLOOKUP(G1786,#REF!,1,0)</f>
        <v>#REF!</v>
      </c>
      <c r="I1786" t="str">
        <f t="shared" si="101"/>
        <v>336064.8358LUB</v>
      </c>
      <c r="J1786" t="str">
        <f t="shared" si="102"/>
        <v>3062341.0298LUB</v>
      </c>
      <c r="K1786">
        <f t="shared" si="100"/>
        <v>9046</v>
      </c>
    </row>
    <row r="1787" spans="1:11" x14ac:dyDescent="0.25">
      <c r="A1787">
        <v>9047</v>
      </c>
      <c r="B1787">
        <v>336077.82740000001</v>
      </c>
      <c r="C1787">
        <v>3062333.4116000002</v>
      </c>
      <c r="D1787" t="s">
        <v>271</v>
      </c>
      <c r="E1787" t="str">
        <f>ROUNDUP(B1787,3)&amp;"-"&amp;ROUNDUP(C1787,3)</f>
        <v>336077.828-3062333.412</v>
      </c>
      <c r="F1787" t="str">
        <f>E1787&amp;"-"&amp;D1787</f>
        <v>336077.828-3062333.412-LUB</v>
      </c>
      <c r="G1787">
        <f t="shared" si="99"/>
        <v>9047</v>
      </c>
      <c r="H1787" t="e">
        <f>VLOOKUP(G1787,#REF!,1,0)</f>
        <v>#REF!</v>
      </c>
      <c r="I1787" t="str">
        <f t="shared" si="101"/>
        <v>336077.8274LUB</v>
      </c>
      <c r="J1787" t="str">
        <f t="shared" si="102"/>
        <v>3062333.4116LUB</v>
      </c>
      <c r="K1787">
        <f t="shared" si="100"/>
        <v>9047</v>
      </c>
    </row>
    <row r="1788" spans="1:11" x14ac:dyDescent="0.25">
      <c r="A1788">
        <v>9048</v>
      </c>
      <c r="B1788">
        <v>336105.06199999998</v>
      </c>
      <c r="C1788">
        <v>3062317.4415000002</v>
      </c>
      <c r="D1788" t="s">
        <v>271</v>
      </c>
      <c r="E1788" t="str">
        <f>ROUNDUP(B1788,3)&amp;"-"&amp;ROUNDUP(C1788,3)</f>
        <v>336105.062-3062317.442</v>
      </c>
      <c r="F1788" t="str">
        <f>E1788&amp;"-"&amp;D1788</f>
        <v>336105.062-3062317.442-LUB</v>
      </c>
      <c r="G1788">
        <f t="shared" si="99"/>
        <v>9048</v>
      </c>
      <c r="H1788" t="e">
        <f>VLOOKUP(G1788,#REF!,1,0)</f>
        <v>#REF!</v>
      </c>
      <c r="I1788" t="str">
        <f t="shared" si="101"/>
        <v>336105.062LUB</v>
      </c>
      <c r="J1788" t="str">
        <f t="shared" si="102"/>
        <v>3062317.4415LUB</v>
      </c>
      <c r="K1788">
        <f t="shared" si="100"/>
        <v>9048</v>
      </c>
    </row>
    <row r="1789" spans="1:11" x14ac:dyDescent="0.25">
      <c r="A1789">
        <v>9049</v>
      </c>
      <c r="B1789">
        <v>336138.76500000001</v>
      </c>
      <c r="C1789">
        <v>3062311.2258000001</v>
      </c>
      <c r="D1789" t="s">
        <v>271</v>
      </c>
      <c r="E1789" t="str">
        <f>ROUNDUP(B1789,3)&amp;"-"&amp;ROUNDUP(C1789,3)</f>
        <v>336138.765-3062311.226</v>
      </c>
      <c r="F1789" t="str">
        <f>E1789&amp;"-"&amp;D1789</f>
        <v>336138.765-3062311.226-LUB</v>
      </c>
      <c r="G1789">
        <f t="shared" si="99"/>
        <v>9049</v>
      </c>
      <c r="H1789" t="e">
        <f>VLOOKUP(G1789,#REF!,1,0)</f>
        <v>#REF!</v>
      </c>
      <c r="I1789" t="str">
        <f t="shared" si="101"/>
        <v>336138.765LUB</v>
      </c>
      <c r="J1789" t="str">
        <f t="shared" si="102"/>
        <v>3062311.2258LUB</v>
      </c>
      <c r="K1789">
        <f t="shared" si="100"/>
        <v>9049</v>
      </c>
    </row>
    <row r="1790" spans="1:11" x14ac:dyDescent="0.25">
      <c r="A1790">
        <v>9050</v>
      </c>
      <c r="B1790">
        <v>336223.06579999998</v>
      </c>
      <c r="C1790">
        <v>3062263.0375000001</v>
      </c>
      <c r="D1790" t="s">
        <v>271</v>
      </c>
      <c r="E1790" t="str">
        <f>ROUNDUP(B1790,3)&amp;"-"&amp;ROUNDUP(C1790,3)</f>
        <v>336223.066-3062263.038</v>
      </c>
      <c r="F1790" t="str">
        <f>E1790&amp;"-"&amp;D1790</f>
        <v>336223.066-3062263.038-LUB</v>
      </c>
      <c r="G1790">
        <f t="shared" si="99"/>
        <v>9050</v>
      </c>
      <c r="H1790" t="e">
        <f>VLOOKUP(G1790,#REF!,1,0)</f>
        <v>#REF!</v>
      </c>
      <c r="I1790" t="str">
        <f t="shared" si="101"/>
        <v>336223.0658LUB</v>
      </c>
      <c r="J1790" t="str">
        <f t="shared" si="102"/>
        <v>3062263.0375LUB</v>
      </c>
      <c r="K1790">
        <f t="shared" si="100"/>
        <v>9050</v>
      </c>
    </row>
    <row r="1791" spans="1:11" x14ac:dyDescent="0.25">
      <c r="A1791">
        <v>9051</v>
      </c>
      <c r="B1791">
        <v>336290.79129999998</v>
      </c>
      <c r="C1791">
        <v>3062202.5891999998</v>
      </c>
      <c r="D1791" t="s">
        <v>271</v>
      </c>
      <c r="E1791" t="str">
        <f>ROUNDUP(B1791,3)&amp;"-"&amp;ROUNDUP(C1791,3)</f>
        <v>336290.792-3062202.59</v>
      </c>
      <c r="F1791" t="str">
        <f>E1791&amp;"-"&amp;D1791</f>
        <v>336290.792-3062202.59-LUB</v>
      </c>
      <c r="G1791">
        <f t="shared" si="99"/>
        <v>9051</v>
      </c>
      <c r="H1791" t="e">
        <f>VLOOKUP(G1791,#REF!,1,0)</f>
        <v>#REF!</v>
      </c>
      <c r="I1791" t="str">
        <f t="shared" si="101"/>
        <v>336290.7913LUB</v>
      </c>
      <c r="J1791" t="str">
        <f t="shared" si="102"/>
        <v>3062202.5892LUB</v>
      </c>
      <c r="K1791">
        <f t="shared" si="100"/>
        <v>9051</v>
      </c>
    </row>
    <row r="1792" spans="1:11" x14ac:dyDescent="0.25">
      <c r="A1792">
        <v>9052</v>
      </c>
      <c r="B1792">
        <v>336331.27250000002</v>
      </c>
      <c r="C1792">
        <v>3062156.0674000001</v>
      </c>
      <c r="D1792" t="s">
        <v>271</v>
      </c>
      <c r="E1792" t="str">
        <f>ROUNDUP(B1792,3)&amp;"-"&amp;ROUNDUP(C1792,3)</f>
        <v>336331.273-3062156.068</v>
      </c>
      <c r="F1792" t="str">
        <f>E1792&amp;"-"&amp;D1792</f>
        <v>336331.273-3062156.068-LUB</v>
      </c>
      <c r="G1792">
        <f t="shared" si="99"/>
        <v>9052</v>
      </c>
      <c r="H1792" t="e">
        <f>VLOOKUP(G1792,#REF!,1,0)</f>
        <v>#REF!</v>
      </c>
      <c r="I1792" t="str">
        <f t="shared" si="101"/>
        <v>336331.2725LUB</v>
      </c>
      <c r="J1792" t="str">
        <f t="shared" si="102"/>
        <v>3062156.0674LUB</v>
      </c>
      <c r="K1792">
        <f t="shared" si="100"/>
        <v>9052</v>
      </c>
    </row>
    <row r="1793" spans="1:11" x14ac:dyDescent="0.25">
      <c r="A1793">
        <v>9053</v>
      </c>
      <c r="B1793">
        <v>336338.5612</v>
      </c>
      <c r="C1793">
        <v>3062147.6910999999</v>
      </c>
      <c r="D1793" t="s">
        <v>271</v>
      </c>
      <c r="E1793" t="str">
        <f>ROUNDUP(B1793,3)&amp;"-"&amp;ROUNDUP(C1793,3)</f>
        <v>336338.562-3062147.692</v>
      </c>
      <c r="F1793" t="str">
        <f>E1793&amp;"-"&amp;D1793</f>
        <v>336338.562-3062147.692-LUB</v>
      </c>
      <c r="G1793">
        <f t="shared" si="99"/>
        <v>9053</v>
      </c>
      <c r="H1793" t="e">
        <f>VLOOKUP(G1793,#REF!,1,0)</f>
        <v>#REF!</v>
      </c>
      <c r="I1793" t="str">
        <f t="shared" si="101"/>
        <v>336338.5612LUB</v>
      </c>
      <c r="J1793" t="str">
        <f t="shared" si="102"/>
        <v>3062147.6911LUB</v>
      </c>
      <c r="K1793">
        <f t="shared" si="100"/>
        <v>9053</v>
      </c>
    </row>
    <row r="1794" spans="1:11" x14ac:dyDescent="0.25">
      <c r="A1794">
        <v>9054</v>
      </c>
      <c r="B1794">
        <v>336367.10310000001</v>
      </c>
      <c r="C1794">
        <v>3062116.5783000002</v>
      </c>
      <c r="D1794" t="s">
        <v>271</v>
      </c>
      <c r="E1794" t="str">
        <f>ROUNDUP(B1794,3)&amp;"-"&amp;ROUNDUP(C1794,3)</f>
        <v>336367.104-3062116.579</v>
      </c>
      <c r="F1794" t="str">
        <f>E1794&amp;"-"&amp;D1794</f>
        <v>336367.104-3062116.579-LUB</v>
      </c>
      <c r="G1794">
        <f t="shared" si="99"/>
        <v>9054</v>
      </c>
      <c r="H1794" t="e">
        <f>VLOOKUP(G1794,#REF!,1,0)</f>
        <v>#REF!</v>
      </c>
      <c r="I1794" t="str">
        <f t="shared" si="101"/>
        <v>336367.1031LUB</v>
      </c>
      <c r="J1794" t="str">
        <f t="shared" si="102"/>
        <v>3062116.5783LUB</v>
      </c>
      <c r="K1794">
        <f t="shared" si="100"/>
        <v>9054</v>
      </c>
    </row>
    <row r="1795" spans="1:11" x14ac:dyDescent="0.25">
      <c r="A1795">
        <v>9055</v>
      </c>
      <c r="B1795">
        <v>336403.26329999999</v>
      </c>
      <c r="C1795">
        <v>3062077.6809</v>
      </c>
      <c r="D1795" t="s">
        <v>271</v>
      </c>
      <c r="E1795" t="str">
        <f>ROUNDUP(B1795,3)&amp;"-"&amp;ROUNDUP(C1795,3)</f>
        <v>336403.264-3062077.681</v>
      </c>
      <c r="F1795" t="str">
        <f>E1795&amp;"-"&amp;D1795</f>
        <v>336403.264-3062077.681-LUB</v>
      </c>
      <c r="G1795">
        <f t="shared" ref="G1795:G1858" si="103">A1795</f>
        <v>9055</v>
      </c>
      <c r="H1795" t="e">
        <f>VLOOKUP(G1795,#REF!,1,0)</f>
        <v>#REF!</v>
      </c>
      <c r="I1795" t="str">
        <f t="shared" si="101"/>
        <v>336403.2633LUB</v>
      </c>
      <c r="J1795" t="str">
        <f t="shared" si="102"/>
        <v>3062077.6809LUB</v>
      </c>
      <c r="K1795">
        <f t="shared" ref="K1795:K1858" si="104">G1795</f>
        <v>9055</v>
      </c>
    </row>
    <row r="1796" spans="1:11" x14ac:dyDescent="0.25">
      <c r="A1796">
        <v>9056</v>
      </c>
      <c r="B1796">
        <v>336416.40629999997</v>
      </c>
      <c r="C1796">
        <v>3062057.4879999999</v>
      </c>
      <c r="D1796" t="s">
        <v>271</v>
      </c>
      <c r="E1796" t="str">
        <f>ROUNDUP(B1796,3)&amp;"-"&amp;ROUNDUP(C1796,3)</f>
        <v>336416.407-3062057.488</v>
      </c>
      <c r="F1796" t="str">
        <f>E1796&amp;"-"&amp;D1796</f>
        <v>336416.407-3062057.488-LUB</v>
      </c>
      <c r="G1796">
        <f t="shared" si="103"/>
        <v>9056</v>
      </c>
      <c r="H1796" t="e">
        <f>VLOOKUP(G1796,#REF!,1,0)</f>
        <v>#REF!</v>
      </c>
      <c r="I1796" t="str">
        <f t="shared" si="101"/>
        <v>336416.4063LUB</v>
      </c>
      <c r="J1796" t="str">
        <f t="shared" si="102"/>
        <v>3062057.488LUB</v>
      </c>
      <c r="K1796">
        <f t="shared" si="104"/>
        <v>9056</v>
      </c>
    </row>
    <row r="1797" spans="1:11" x14ac:dyDescent="0.25">
      <c r="A1797">
        <v>9057</v>
      </c>
      <c r="B1797">
        <v>336403.65629999997</v>
      </c>
      <c r="C1797">
        <v>3062030.0008999999</v>
      </c>
      <c r="D1797" t="s">
        <v>271</v>
      </c>
      <c r="E1797" t="str">
        <f>ROUNDUP(B1797,3)&amp;"-"&amp;ROUNDUP(C1797,3)</f>
        <v>336403.657-3062030.001</v>
      </c>
      <c r="F1797" t="str">
        <f>E1797&amp;"-"&amp;D1797</f>
        <v>336403.657-3062030.001-LUB</v>
      </c>
      <c r="G1797">
        <f t="shared" si="103"/>
        <v>9057</v>
      </c>
      <c r="H1797" t="e">
        <f>VLOOKUP(G1797,#REF!,1,0)</f>
        <v>#REF!</v>
      </c>
      <c r="I1797" t="str">
        <f t="shared" si="101"/>
        <v>336403.6563LUB</v>
      </c>
      <c r="J1797" t="str">
        <f t="shared" si="102"/>
        <v>3062030.0009LUB</v>
      </c>
      <c r="K1797">
        <f t="shared" si="104"/>
        <v>9057</v>
      </c>
    </row>
    <row r="1798" spans="1:11" x14ac:dyDescent="0.25">
      <c r="A1798">
        <v>9058</v>
      </c>
      <c r="B1798">
        <v>336399.46960000001</v>
      </c>
      <c r="C1798">
        <v>3062025.3911000001</v>
      </c>
      <c r="D1798" t="s">
        <v>271</v>
      </c>
      <c r="E1798" t="str">
        <f>ROUNDUP(B1798,3)&amp;"-"&amp;ROUNDUP(C1798,3)</f>
        <v>336399.47-3062025.392</v>
      </c>
      <c r="F1798" t="str">
        <f>E1798&amp;"-"&amp;D1798</f>
        <v>336399.47-3062025.392-LUB</v>
      </c>
      <c r="G1798">
        <f t="shared" si="103"/>
        <v>9058</v>
      </c>
      <c r="H1798" t="e">
        <f>VLOOKUP(G1798,#REF!,1,0)</f>
        <v>#REF!</v>
      </c>
      <c r="I1798" t="str">
        <f t="shared" si="101"/>
        <v>336399.4696LUB</v>
      </c>
      <c r="J1798" t="str">
        <f t="shared" si="102"/>
        <v>3062025.3911LUB</v>
      </c>
      <c r="K1798">
        <f t="shared" si="104"/>
        <v>9058</v>
      </c>
    </row>
    <row r="1799" spans="1:11" x14ac:dyDescent="0.25">
      <c r="A1799">
        <v>9059</v>
      </c>
      <c r="B1799">
        <v>336349.2</v>
      </c>
      <c r="C1799">
        <v>3061970.0408999999</v>
      </c>
      <c r="D1799" t="s">
        <v>271</v>
      </c>
      <c r="E1799" t="str">
        <f>ROUNDUP(B1799,3)&amp;"-"&amp;ROUNDUP(C1799,3)</f>
        <v>336349.2-3061970.041</v>
      </c>
      <c r="F1799" t="str">
        <f>E1799&amp;"-"&amp;D1799</f>
        <v>336349.2-3061970.041-LUB</v>
      </c>
      <c r="G1799">
        <f t="shared" si="103"/>
        <v>9059</v>
      </c>
      <c r="H1799" t="e">
        <f>VLOOKUP(G1799,#REF!,1,0)</f>
        <v>#REF!</v>
      </c>
      <c r="I1799" t="str">
        <f t="shared" si="101"/>
        <v>336349.2LUB</v>
      </c>
      <c r="J1799" t="str">
        <f t="shared" si="102"/>
        <v>3061970.0409LUB</v>
      </c>
      <c r="K1799">
        <f t="shared" si="104"/>
        <v>9059</v>
      </c>
    </row>
    <row r="1800" spans="1:11" x14ac:dyDescent="0.25">
      <c r="A1800">
        <v>9060</v>
      </c>
      <c r="B1800">
        <v>336324.14350000001</v>
      </c>
      <c r="C1800">
        <v>3061939.9197999998</v>
      </c>
      <c r="D1800" t="s">
        <v>271</v>
      </c>
      <c r="E1800" t="str">
        <f>ROUNDUP(B1800,3)&amp;"-"&amp;ROUNDUP(C1800,3)</f>
        <v>336324.144-3061939.92</v>
      </c>
      <c r="F1800" t="str">
        <f>E1800&amp;"-"&amp;D1800</f>
        <v>336324.144-3061939.92-LUB</v>
      </c>
      <c r="G1800">
        <f t="shared" si="103"/>
        <v>9060</v>
      </c>
      <c r="H1800" t="e">
        <f>VLOOKUP(G1800,#REF!,1,0)</f>
        <v>#REF!</v>
      </c>
      <c r="I1800" t="str">
        <f t="shared" si="101"/>
        <v>336324.1435LUB</v>
      </c>
      <c r="J1800" t="str">
        <f t="shared" si="102"/>
        <v>3061939.9198LUB</v>
      </c>
      <c r="K1800">
        <f t="shared" si="104"/>
        <v>9060</v>
      </c>
    </row>
    <row r="1801" spans="1:11" x14ac:dyDescent="0.25">
      <c r="A1801">
        <v>9061</v>
      </c>
      <c r="B1801">
        <v>336314.12430000002</v>
      </c>
      <c r="C1801">
        <v>3061927.8753999998</v>
      </c>
      <c r="D1801" t="s">
        <v>271</v>
      </c>
      <c r="E1801" t="str">
        <f>ROUNDUP(B1801,3)&amp;"-"&amp;ROUNDUP(C1801,3)</f>
        <v>336314.125-3061927.876</v>
      </c>
      <c r="F1801" t="str">
        <f>E1801&amp;"-"&amp;D1801</f>
        <v>336314.125-3061927.876-LUB</v>
      </c>
      <c r="G1801">
        <f t="shared" si="103"/>
        <v>9061</v>
      </c>
      <c r="H1801" t="e">
        <f>VLOOKUP(G1801,#REF!,1,0)</f>
        <v>#REF!</v>
      </c>
      <c r="I1801" t="str">
        <f t="shared" si="101"/>
        <v>336314.1243LUB</v>
      </c>
      <c r="J1801" t="str">
        <f t="shared" si="102"/>
        <v>3061927.8754LUB</v>
      </c>
      <c r="K1801">
        <f t="shared" si="104"/>
        <v>9061</v>
      </c>
    </row>
    <row r="1802" spans="1:11" x14ac:dyDescent="0.25">
      <c r="A1802">
        <v>9062</v>
      </c>
      <c r="B1802">
        <v>336256.54470000003</v>
      </c>
      <c r="C1802">
        <v>3061881.5959999999</v>
      </c>
      <c r="D1802" t="s">
        <v>271</v>
      </c>
      <c r="E1802" t="str">
        <f>ROUNDUP(B1802,3)&amp;"-"&amp;ROUNDUP(C1802,3)</f>
        <v>336256.545-3061881.596</v>
      </c>
      <c r="F1802" t="str">
        <f>E1802&amp;"-"&amp;D1802</f>
        <v>336256.545-3061881.596-LUB</v>
      </c>
      <c r="G1802">
        <f t="shared" si="103"/>
        <v>9062</v>
      </c>
      <c r="H1802" t="e">
        <f>VLOOKUP(G1802,#REF!,1,0)</f>
        <v>#REF!</v>
      </c>
      <c r="I1802" t="str">
        <f t="shared" si="101"/>
        <v>336256.5447LUB</v>
      </c>
      <c r="J1802" t="str">
        <f t="shared" si="102"/>
        <v>3061881.596LUB</v>
      </c>
      <c r="K1802">
        <f t="shared" si="104"/>
        <v>9062</v>
      </c>
    </row>
    <row r="1803" spans="1:11" x14ac:dyDescent="0.25">
      <c r="A1803">
        <v>9063</v>
      </c>
      <c r="B1803">
        <v>336199.685</v>
      </c>
      <c r="C1803">
        <v>3061851.0044</v>
      </c>
      <c r="D1803" t="s">
        <v>271</v>
      </c>
      <c r="E1803" t="str">
        <f>ROUNDUP(B1803,3)&amp;"-"&amp;ROUNDUP(C1803,3)</f>
        <v>336199.685-3061851.005</v>
      </c>
      <c r="F1803" t="str">
        <f>E1803&amp;"-"&amp;D1803</f>
        <v>336199.685-3061851.005-LUB</v>
      </c>
      <c r="G1803">
        <f t="shared" si="103"/>
        <v>9063</v>
      </c>
      <c r="H1803" t="e">
        <f>VLOOKUP(G1803,#REF!,1,0)</f>
        <v>#REF!</v>
      </c>
      <c r="I1803" t="str">
        <f t="shared" si="101"/>
        <v>336199.685LUB</v>
      </c>
      <c r="J1803" t="str">
        <f t="shared" si="102"/>
        <v>3061851.0044LUB</v>
      </c>
      <c r="K1803">
        <f t="shared" si="104"/>
        <v>9063</v>
      </c>
    </row>
    <row r="1804" spans="1:11" x14ac:dyDescent="0.25">
      <c r="A1804">
        <v>9064</v>
      </c>
      <c r="B1804">
        <v>336181.66869999998</v>
      </c>
      <c r="C1804">
        <v>3061841.3114</v>
      </c>
      <c r="D1804" t="s">
        <v>271</v>
      </c>
      <c r="E1804" t="str">
        <f>ROUNDUP(B1804,3)&amp;"-"&amp;ROUNDUP(C1804,3)</f>
        <v>336181.669-3061841.312</v>
      </c>
      <c r="F1804" t="str">
        <f>E1804&amp;"-"&amp;D1804</f>
        <v>336181.669-3061841.312-LUB</v>
      </c>
      <c r="G1804">
        <f t="shared" si="103"/>
        <v>9064</v>
      </c>
      <c r="H1804" t="e">
        <f>VLOOKUP(G1804,#REF!,1,0)</f>
        <v>#REF!</v>
      </c>
      <c r="I1804" t="str">
        <f t="shared" si="101"/>
        <v>336181.6687LUB</v>
      </c>
      <c r="J1804" t="str">
        <f t="shared" si="102"/>
        <v>3061841.3114LUB</v>
      </c>
      <c r="K1804">
        <f t="shared" si="104"/>
        <v>9064</v>
      </c>
    </row>
    <row r="1805" spans="1:11" x14ac:dyDescent="0.25">
      <c r="A1805">
        <v>9065</v>
      </c>
      <c r="B1805">
        <v>336092.30119999999</v>
      </c>
      <c r="C1805">
        <v>3061800.2620000001</v>
      </c>
      <c r="D1805" t="s">
        <v>271</v>
      </c>
      <c r="E1805" t="str">
        <f>ROUNDUP(B1805,3)&amp;"-"&amp;ROUNDUP(C1805,3)</f>
        <v>336092.302-3061800.262</v>
      </c>
      <c r="F1805" t="str">
        <f>E1805&amp;"-"&amp;D1805</f>
        <v>336092.302-3061800.262-LUB</v>
      </c>
      <c r="G1805">
        <f t="shared" si="103"/>
        <v>9065</v>
      </c>
      <c r="H1805" t="e">
        <f>VLOOKUP(G1805,#REF!,1,0)</f>
        <v>#REF!</v>
      </c>
      <c r="I1805" t="str">
        <f t="shared" si="101"/>
        <v>336092.3012LUB</v>
      </c>
      <c r="J1805" t="str">
        <f t="shared" si="102"/>
        <v>3061800.262LUB</v>
      </c>
      <c r="K1805">
        <f t="shared" si="104"/>
        <v>9065</v>
      </c>
    </row>
    <row r="1806" spans="1:11" x14ac:dyDescent="0.25">
      <c r="A1806">
        <v>9066</v>
      </c>
      <c r="B1806">
        <v>336087.72879999998</v>
      </c>
      <c r="C1806">
        <v>3061797.6101000002</v>
      </c>
      <c r="D1806" t="s">
        <v>271</v>
      </c>
      <c r="E1806" t="str">
        <f>ROUNDUP(B1806,3)&amp;"-"&amp;ROUNDUP(C1806,3)</f>
        <v>336087.729-3061797.611</v>
      </c>
      <c r="F1806" t="str">
        <f>E1806&amp;"-"&amp;D1806</f>
        <v>336087.729-3061797.611-LUB</v>
      </c>
      <c r="G1806">
        <f t="shared" si="103"/>
        <v>9066</v>
      </c>
      <c r="H1806" t="e">
        <f>VLOOKUP(G1806,#REF!,1,0)</f>
        <v>#REF!</v>
      </c>
      <c r="I1806" t="str">
        <f t="shared" si="101"/>
        <v>336087.7288LUB</v>
      </c>
      <c r="J1806" t="str">
        <f t="shared" si="102"/>
        <v>3061797.6101LUB</v>
      </c>
      <c r="K1806">
        <f t="shared" si="104"/>
        <v>9066</v>
      </c>
    </row>
    <row r="1807" spans="1:11" x14ac:dyDescent="0.25">
      <c r="A1807">
        <v>9067</v>
      </c>
      <c r="B1807">
        <v>335978.21860000002</v>
      </c>
      <c r="C1807">
        <v>3061734.0981000001</v>
      </c>
      <c r="D1807" t="s">
        <v>271</v>
      </c>
      <c r="E1807" t="str">
        <f>ROUNDUP(B1807,3)&amp;"-"&amp;ROUNDUP(C1807,3)</f>
        <v>335978.219-3061734.099</v>
      </c>
      <c r="F1807" t="str">
        <f>E1807&amp;"-"&amp;D1807</f>
        <v>335978.219-3061734.099-LUB</v>
      </c>
      <c r="G1807">
        <f t="shared" si="103"/>
        <v>9067</v>
      </c>
      <c r="H1807" t="e">
        <f>VLOOKUP(G1807,#REF!,1,0)</f>
        <v>#REF!</v>
      </c>
      <c r="I1807" t="str">
        <f t="shared" si="101"/>
        <v>335978.2186LUB</v>
      </c>
      <c r="J1807" t="str">
        <f t="shared" si="102"/>
        <v>3061734.0981LUB</v>
      </c>
      <c r="K1807">
        <f t="shared" si="104"/>
        <v>9067</v>
      </c>
    </row>
    <row r="1808" spans="1:11" x14ac:dyDescent="0.25">
      <c r="A1808">
        <v>9068</v>
      </c>
      <c r="B1808">
        <v>335902.21130000002</v>
      </c>
      <c r="C1808">
        <v>3061691.0177000002</v>
      </c>
      <c r="D1808" t="s">
        <v>271</v>
      </c>
      <c r="E1808" t="str">
        <f>ROUNDUP(B1808,3)&amp;"-"&amp;ROUNDUP(C1808,3)</f>
        <v>335902.212-3061691.018</v>
      </c>
      <c r="F1808" t="str">
        <f>E1808&amp;"-"&amp;D1808</f>
        <v>335902.212-3061691.018-LUB</v>
      </c>
      <c r="G1808">
        <f t="shared" si="103"/>
        <v>9068</v>
      </c>
      <c r="H1808" t="e">
        <f>VLOOKUP(G1808,#REF!,1,0)</f>
        <v>#REF!</v>
      </c>
      <c r="I1808" t="str">
        <f t="shared" si="101"/>
        <v>335902.2113LUB</v>
      </c>
      <c r="J1808" t="str">
        <f t="shared" si="102"/>
        <v>3061691.0177LUB</v>
      </c>
      <c r="K1808">
        <f t="shared" si="104"/>
        <v>9068</v>
      </c>
    </row>
    <row r="1809" spans="1:11" x14ac:dyDescent="0.25">
      <c r="A1809">
        <v>9069</v>
      </c>
      <c r="B1809">
        <v>335834.24060000002</v>
      </c>
      <c r="C1809">
        <v>3061652.4931000001</v>
      </c>
      <c r="D1809" t="s">
        <v>271</v>
      </c>
      <c r="E1809" t="str">
        <f>ROUNDUP(B1809,3)&amp;"-"&amp;ROUNDUP(C1809,3)</f>
        <v>335834.241-3061652.494</v>
      </c>
      <c r="F1809" t="str">
        <f>E1809&amp;"-"&amp;D1809</f>
        <v>335834.241-3061652.494-LUB</v>
      </c>
      <c r="G1809">
        <f t="shared" si="103"/>
        <v>9069</v>
      </c>
      <c r="H1809" t="e">
        <f>VLOOKUP(G1809,#REF!,1,0)</f>
        <v>#REF!</v>
      </c>
      <c r="I1809" t="str">
        <f t="shared" si="101"/>
        <v>335834.2406LUB</v>
      </c>
      <c r="J1809" t="str">
        <f t="shared" si="102"/>
        <v>3061652.4931LUB</v>
      </c>
      <c r="K1809">
        <f t="shared" si="104"/>
        <v>9069</v>
      </c>
    </row>
    <row r="1810" spans="1:11" x14ac:dyDescent="0.25">
      <c r="A1810">
        <v>9070</v>
      </c>
      <c r="B1810">
        <v>335734.93310000002</v>
      </c>
      <c r="C1810">
        <v>3061590.4526</v>
      </c>
      <c r="D1810" t="s">
        <v>271</v>
      </c>
      <c r="E1810" t="str">
        <f>ROUNDUP(B1810,3)&amp;"-"&amp;ROUNDUP(C1810,3)</f>
        <v>335734.934-3061590.453</v>
      </c>
      <c r="F1810" t="str">
        <f>E1810&amp;"-"&amp;D1810</f>
        <v>335734.934-3061590.453-LUB</v>
      </c>
      <c r="G1810">
        <f t="shared" si="103"/>
        <v>9070</v>
      </c>
      <c r="H1810" t="e">
        <f>VLOOKUP(G1810,#REF!,1,0)</f>
        <v>#REF!</v>
      </c>
      <c r="I1810" t="str">
        <f t="shared" si="101"/>
        <v>335734.9331LUB</v>
      </c>
      <c r="J1810" t="str">
        <f t="shared" si="102"/>
        <v>3061590.4526LUB</v>
      </c>
      <c r="K1810">
        <f t="shared" si="104"/>
        <v>9070</v>
      </c>
    </row>
    <row r="1811" spans="1:11" x14ac:dyDescent="0.25">
      <c r="A1811">
        <v>9071</v>
      </c>
      <c r="B1811">
        <v>335635.69069999998</v>
      </c>
      <c r="C1811">
        <v>3061535.6886999998</v>
      </c>
      <c r="D1811" t="s">
        <v>271</v>
      </c>
      <c r="E1811" t="str">
        <f>ROUNDUP(B1811,3)&amp;"-"&amp;ROUNDUP(C1811,3)</f>
        <v>335635.691-3061535.689</v>
      </c>
      <c r="F1811" t="str">
        <f>E1811&amp;"-"&amp;D1811</f>
        <v>335635.691-3061535.689-LUB</v>
      </c>
      <c r="G1811">
        <f t="shared" si="103"/>
        <v>9071</v>
      </c>
      <c r="H1811" t="e">
        <f>VLOOKUP(G1811,#REF!,1,0)</f>
        <v>#REF!</v>
      </c>
      <c r="I1811" t="str">
        <f t="shared" si="101"/>
        <v>335635.6907LUB</v>
      </c>
      <c r="J1811" t="str">
        <f t="shared" si="102"/>
        <v>3061535.6887LUB</v>
      </c>
      <c r="K1811">
        <f t="shared" si="104"/>
        <v>9071</v>
      </c>
    </row>
    <row r="1812" spans="1:11" x14ac:dyDescent="0.25">
      <c r="A1812">
        <v>9072</v>
      </c>
      <c r="B1812">
        <v>335614.32459999999</v>
      </c>
      <c r="C1812">
        <v>3061523.8986999998</v>
      </c>
      <c r="D1812" t="s">
        <v>271</v>
      </c>
      <c r="E1812" t="str">
        <f>ROUNDUP(B1812,3)&amp;"-"&amp;ROUNDUP(C1812,3)</f>
        <v>335614.325-3061523.899</v>
      </c>
      <c r="F1812" t="str">
        <f>E1812&amp;"-"&amp;D1812</f>
        <v>335614.325-3061523.899-LUB</v>
      </c>
      <c r="G1812">
        <f t="shared" si="103"/>
        <v>9072</v>
      </c>
      <c r="H1812" t="e">
        <f>VLOOKUP(G1812,#REF!,1,0)</f>
        <v>#REF!</v>
      </c>
      <c r="I1812" t="str">
        <f t="shared" si="101"/>
        <v>335614.3246LUB</v>
      </c>
      <c r="J1812" t="str">
        <f t="shared" si="102"/>
        <v>3061523.8987LUB</v>
      </c>
      <c r="K1812">
        <f t="shared" si="104"/>
        <v>9072</v>
      </c>
    </row>
    <row r="1813" spans="1:11" x14ac:dyDescent="0.25">
      <c r="A1813">
        <v>9073</v>
      </c>
      <c r="B1813">
        <v>335538.69549999997</v>
      </c>
      <c r="C1813">
        <v>3061463.9399000001</v>
      </c>
      <c r="D1813" t="s">
        <v>271</v>
      </c>
      <c r="E1813" t="str">
        <f>ROUNDUP(B1813,3)&amp;"-"&amp;ROUNDUP(C1813,3)</f>
        <v>335538.696-3061463.94</v>
      </c>
      <c r="F1813" t="str">
        <f>E1813&amp;"-"&amp;D1813</f>
        <v>335538.696-3061463.94-LUB</v>
      </c>
      <c r="G1813">
        <f t="shared" si="103"/>
        <v>9073</v>
      </c>
      <c r="H1813" t="e">
        <f>VLOOKUP(G1813,#REF!,1,0)</f>
        <v>#REF!</v>
      </c>
      <c r="I1813" t="str">
        <f t="shared" si="101"/>
        <v>335538.6955LUB</v>
      </c>
      <c r="J1813" t="str">
        <f t="shared" si="102"/>
        <v>3061463.9399LUB</v>
      </c>
      <c r="K1813">
        <f t="shared" si="104"/>
        <v>9073</v>
      </c>
    </row>
    <row r="1814" spans="1:11" x14ac:dyDescent="0.25">
      <c r="A1814">
        <v>9074</v>
      </c>
      <c r="B1814">
        <v>335488.63780000003</v>
      </c>
      <c r="C1814">
        <v>3061403.1553000002</v>
      </c>
      <c r="D1814" t="s">
        <v>271</v>
      </c>
      <c r="E1814" t="str">
        <f>ROUNDUP(B1814,3)&amp;"-"&amp;ROUNDUP(C1814,3)</f>
        <v>335488.638-3061403.156</v>
      </c>
      <c r="F1814" t="str">
        <f>E1814&amp;"-"&amp;D1814</f>
        <v>335488.638-3061403.156-LUB</v>
      </c>
      <c r="G1814">
        <f t="shared" si="103"/>
        <v>9074</v>
      </c>
      <c r="H1814" t="e">
        <f>VLOOKUP(G1814,#REF!,1,0)</f>
        <v>#REF!</v>
      </c>
      <c r="I1814" t="str">
        <f t="shared" si="101"/>
        <v>335488.6378LUB</v>
      </c>
      <c r="J1814" t="str">
        <f t="shared" si="102"/>
        <v>3061403.1553LUB</v>
      </c>
      <c r="K1814">
        <f t="shared" si="104"/>
        <v>9074</v>
      </c>
    </row>
    <row r="1815" spans="1:11" x14ac:dyDescent="0.25">
      <c r="A1815">
        <v>9075</v>
      </c>
      <c r="B1815">
        <v>335486.45150000002</v>
      </c>
      <c r="C1815">
        <v>3061400.4356999998</v>
      </c>
      <c r="D1815" t="s">
        <v>271</v>
      </c>
      <c r="E1815" t="str">
        <f>ROUNDUP(B1815,3)&amp;"-"&amp;ROUNDUP(C1815,3)</f>
        <v>335486.452-3061400.436</v>
      </c>
      <c r="F1815" t="str">
        <f>E1815&amp;"-"&amp;D1815</f>
        <v>335486.452-3061400.436-LUB</v>
      </c>
      <c r="G1815">
        <f t="shared" si="103"/>
        <v>9075</v>
      </c>
      <c r="H1815" t="e">
        <f>VLOOKUP(G1815,#REF!,1,0)</f>
        <v>#REF!</v>
      </c>
      <c r="I1815" t="str">
        <f t="shared" si="101"/>
        <v>335486.4515LUB</v>
      </c>
      <c r="J1815" t="str">
        <f t="shared" si="102"/>
        <v>3061400.4357LUB</v>
      </c>
      <c r="K1815">
        <f t="shared" si="104"/>
        <v>9075</v>
      </c>
    </row>
    <row r="1816" spans="1:11" x14ac:dyDescent="0.25">
      <c r="A1816">
        <v>9076</v>
      </c>
      <c r="B1816">
        <v>335477.66379999998</v>
      </c>
      <c r="C1816">
        <v>3061389.5044999998</v>
      </c>
      <c r="D1816" t="s">
        <v>271</v>
      </c>
      <c r="E1816" t="str">
        <f>ROUNDUP(B1816,3)&amp;"-"&amp;ROUNDUP(C1816,3)</f>
        <v>335477.664-3061389.505</v>
      </c>
      <c r="F1816" t="str">
        <f>E1816&amp;"-"&amp;D1816</f>
        <v>335477.664-3061389.505-LUB</v>
      </c>
      <c r="G1816">
        <f t="shared" si="103"/>
        <v>9076</v>
      </c>
      <c r="H1816" t="e">
        <f>VLOOKUP(G1816,#REF!,1,0)</f>
        <v>#REF!</v>
      </c>
      <c r="I1816" t="str">
        <f t="shared" si="101"/>
        <v>335477.6638LUB</v>
      </c>
      <c r="J1816" t="str">
        <f t="shared" si="102"/>
        <v>3061389.5045LUB</v>
      </c>
      <c r="K1816">
        <f t="shared" si="104"/>
        <v>9076</v>
      </c>
    </row>
    <row r="1817" spans="1:11" x14ac:dyDescent="0.25">
      <c r="A1817">
        <v>9077</v>
      </c>
      <c r="B1817">
        <v>335440.52309999999</v>
      </c>
      <c r="C1817">
        <v>3061343.3045999999</v>
      </c>
      <c r="D1817" t="s">
        <v>271</v>
      </c>
      <c r="E1817" t="str">
        <f>ROUNDUP(B1817,3)&amp;"-"&amp;ROUNDUP(C1817,3)</f>
        <v>335440.524-3061343.305</v>
      </c>
      <c r="F1817" t="str">
        <f>E1817&amp;"-"&amp;D1817</f>
        <v>335440.524-3061343.305-LUB</v>
      </c>
      <c r="G1817">
        <f t="shared" si="103"/>
        <v>9077</v>
      </c>
      <c r="H1817" t="e">
        <f>VLOOKUP(G1817,#REF!,1,0)</f>
        <v>#REF!</v>
      </c>
      <c r="I1817" t="str">
        <f t="shared" si="101"/>
        <v>335440.5231LUB</v>
      </c>
      <c r="J1817" t="str">
        <f t="shared" si="102"/>
        <v>3061343.3046LUB</v>
      </c>
      <c r="K1817">
        <f t="shared" si="104"/>
        <v>9077</v>
      </c>
    </row>
    <row r="1818" spans="1:11" x14ac:dyDescent="0.25">
      <c r="A1818">
        <v>9078</v>
      </c>
      <c r="B1818">
        <v>335370.46999999997</v>
      </c>
      <c r="C1818">
        <v>3061249.6582999998</v>
      </c>
      <c r="D1818" t="s">
        <v>271</v>
      </c>
      <c r="E1818" t="str">
        <f>ROUNDUP(B1818,3)&amp;"-"&amp;ROUNDUP(C1818,3)</f>
        <v>335370.47-3061249.659</v>
      </c>
      <c r="F1818" t="str">
        <f>E1818&amp;"-"&amp;D1818</f>
        <v>335370.47-3061249.659-LUB</v>
      </c>
      <c r="G1818">
        <f t="shared" si="103"/>
        <v>9078</v>
      </c>
      <c r="H1818" t="e">
        <f>VLOOKUP(G1818,#REF!,1,0)</f>
        <v>#REF!</v>
      </c>
      <c r="I1818" t="str">
        <f t="shared" si="101"/>
        <v>335370.47LUB</v>
      </c>
      <c r="J1818" t="str">
        <f t="shared" si="102"/>
        <v>3061249.6583LUB</v>
      </c>
      <c r="K1818">
        <f t="shared" si="104"/>
        <v>9078</v>
      </c>
    </row>
    <row r="1819" spans="1:11" x14ac:dyDescent="0.25">
      <c r="A1819">
        <v>9079</v>
      </c>
      <c r="B1819">
        <v>335316.40669999999</v>
      </c>
      <c r="C1819">
        <v>3061178.3635</v>
      </c>
      <c r="D1819" t="s">
        <v>271</v>
      </c>
      <c r="E1819" t="str">
        <f>ROUNDUP(B1819,3)&amp;"-"&amp;ROUNDUP(C1819,3)</f>
        <v>335316.407-3061178.364</v>
      </c>
      <c r="F1819" t="str">
        <f>E1819&amp;"-"&amp;D1819</f>
        <v>335316.407-3061178.364-LUB</v>
      </c>
      <c r="G1819">
        <f t="shared" si="103"/>
        <v>9079</v>
      </c>
      <c r="H1819" t="e">
        <f>VLOOKUP(G1819,#REF!,1,0)</f>
        <v>#REF!</v>
      </c>
      <c r="I1819" t="str">
        <f t="shared" si="101"/>
        <v>335316.4067LUB</v>
      </c>
      <c r="J1819" t="str">
        <f t="shared" si="102"/>
        <v>3061178.3635LUB</v>
      </c>
      <c r="K1819">
        <f t="shared" si="104"/>
        <v>9079</v>
      </c>
    </row>
    <row r="1820" spans="1:11" x14ac:dyDescent="0.25">
      <c r="A1820">
        <v>9080</v>
      </c>
      <c r="B1820">
        <v>335297.46789999999</v>
      </c>
      <c r="C1820">
        <v>3061151.8212000001</v>
      </c>
      <c r="D1820" t="s">
        <v>271</v>
      </c>
      <c r="E1820" t="str">
        <f>ROUNDUP(B1820,3)&amp;"-"&amp;ROUNDUP(C1820,3)</f>
        <v>335297.468-3061151.822</v>
      </c>
      <c r="F1820" t="str">
        <f>E1820&amp;"-"&amp;D1820</f>
        <v>335297.468-3061151.822-LUB</v>
      </c>
      <c r="G1820">
        <f t="shared" si="103"/>
        <v>9080</v>
      </c>
      <c r="H1820" t="e">
        <f>VLOOKUP(G1820,#REF!,1,0)</f>
        <v>#REF!</v>
      </c>
      <c r="I1820" t="str">
        <f t="shared" si="101"/>
        <v>335297.4679LUB</v>
      </c>
      <c r="J1820" t="str">
        <f t="shared" si="102"/>
        <v>3061151.8212LUB</v>
      </c>
      <c r="K1820">
        <f t="shared" si="104"/>
        <v>9080</v>
      </c>
    </row>
    <row r="1821" spans="1:11" x14ac:dyDescent="0.25">
      <c r="A1821">
        <v>9081</v>
      </c>
      <c r="B1821">
        <v>335277.04259999999</v>
      </c>
      <c r="C1821">
        <v>3061123.1956000002</v>
      </c>
      <c r="D1821" t="s">
        <v>271</v>
      </c>
      <c r="E1821" t="str">
        <f>ROUNDUP(B1821,3)&amp;"-"&amp;ROUNDUP(C1821,3)</f>
        <v>335277.043-3061123.196</v>
      </c>
      <c r="F1821" t="str">
        <f>E1821&amp;"-"&amp;D1821</f>
        <v>335277.043-3061123.196-LUB</v>
      </c>
      <c r="G1821">
        <f t="shared" si="103"/>
        <v>9081</v>
      </c>
      <c r="H1821" t="e">
        <f>VLOOKUP(G1821,#REF!,1,0)</f>
        <v>#REF!</v>
      </c>
      <c r="I1821" t="str">
        <f t="shared" si="101"/>
        <v>335277.0426LUB</v>
      </c>
      <c r="J1821" t="str">
        <f t="shared" si="102"/>
        <v>3061123.1956LUB</v>
      </c>
      <c r="K1821">
        <f t="shared" si="104"/>
        <v>9081</v>
      </c>
    </row>
    <row r="1822" spans="1:11" x14ac:dyDescent="0.25">
      <c r="A1822">
        <v>9082</v>
      </c>
      <c r="B1822">
        <v>335214.10550000001</v>
      </c>
      <c r="C1822">
        <v>3061038.3354000002</v>
      </c>
      <c r="D1822" t="s">
        <v>271</v>
      </c>
      <c r="E1822" t="str">
        <f>ROUNDUP(B1822,3)&amp;"-"&amp;ROUNDUP(C1822,3)</f>
        <v>335214.106-3061038.336</v>
      </c>
      <c r="F1822" t="str">
        <f>E1822&amp;"-"&amp;D1822</f>
        <v>335214.106-3061038.336-LUB</v>
      </c>
      <c r="G1822">
        <f t="shared" si="103"/>
        <v>9082</v>
      </c>
      <c r="H1822" t="e">
        <f>VLOOKUP(G1822,#REF!,1,0)</f>
        <v>#REF!</v>
      </c>
      <c r="I1822" t="str">
        <f t="shared" si="101"/>
        <v>335214.1055LUB</v>
      </c>
      <c r="J1822" t="str">
        <f t="shared" si="102"/>
        <v>3061038.3354LUB</v>
      </c>
      <c r="K1822">
        <f t="shared" si="104"/>
        <v>9082</v>
      </c>
    </row>
    <row r="1823" spans="1:11" x14ac:dyDescent="0.25">
      <c r="A1823">
        <v>9083</v>
      </c>
      <c r="B1823">
        <v>335159.07510000002</v>
      </c>
      <c r="C1823">
        <v>3060967.0529999998</v>
      </c>
      <c r="D1823" t="s">
        <v>271</v>
      </c>
      <c r="E1823" t="str">
        <f>ROUNDUP(B1823,3)&amp;"-"&amp;ROUNDUP(C1823,3)</f>
        <v>335159.076-3060967.053</v>
      </c>
      <c r="F1823" t="str">
        <f>E1823&amp;"-"&amp;D1823</f>
        <v>335159.076-3060967.053-LUB</v>
      </c>
      <c r="G1823">
        <f t="shared" si="103"/>
        <v>9083</v>
      </c>
      <c r="H1823" t="e">
        <f>VLOOKUP(G1823,#REF!,1,0)</f>
        <v>#REF!</v>
      </c>
      <c r="I1823" t="str">
        <f t="shared" si="101"/>
        <v>335159.0751LUB</v>
      </c>
      <c r="J1823" t="str">
        <f t="shared" si="102"/>
        <v>3060967.053LUB</v>
      </c>
      <c r="K1823">
        <f t="shared" si="104"/>
        <v>9083</v>
      </c>
    </row>
    <row r="1824" spans="1:11" x14ac:dyDescent="0.25">
      <c r="A1824">
        <v>9084</v>
      </c>
      <c r="B1824">
        <v>335110.85279999999</v>
      </c>
      <c r="C1824">
        <v>3060907.7105999999</v>
      </c>
      <c r="D1824" t="s">
        <v>271</v>
      </c>
      <c r="E1824" t="str">
        <f>ROUNDUP(B1824,3)&amp;"-"&amp;ROUNDUP(C1824,3)</f>
        <v>335110.853-3060907.711</v>
      </c>
      <c r="F1824" t="str">
        <f>E1824&amp;"-"&amp;D1824</f>
        <v>335110.853-3060907.711-LUB</v>
      </c>
      <c r="G1824">
        <f t="shared" si="103"/>
        <v>9084</v>
      </c>
      <c r="H1824" t="e">
        <f>VLOOKUP(G1824,#REF!,1,0)</f>
        <v>#REF!</v>
      </c>
      <c r="I1824" t="str">
        <f t="shared" si="101"/>
        <v>335110.8528LUB</v>
      </c>
      <c r="J1824" t="str">
        <f t="shared" si="102"/>
        <v>3060907.7106LUB</v>
      </c>
      <c r="K1824">
        <f t="shared" si="104"/>
        <v>9084</v>
      </c>
    </row>
    <row r="1825" spans="1:11" x14ac:dyDescent="0.25">
      <c r="A1825">
        <v>9085</v>
      </c>
      <c r="B1825">
        <v>335093.96629999997</v>
      </c>
      <c r="C1825">
        <v>3060885.0562999998</v>
      </c>
      <c r="D1825" t="s">
        <v>271</v>
      </c>
      <c r="E1825" t="str">
        <f>ROUNDUP(B1825,3)&amp;"-"&amp;ROUNDUP(C1825,3)</f>
        <v>335093.967-3060885.057</v>
      </c>
      <c r="F1825" t="str">
        <f>E1825&amp;"-"&amp;D1825</f>
        <v>335093.967-3060885.057-LUB</v>
      </c>
      <c r="G1825">
        <f t="shared" si="103"/>
        <v>9085</v>
      </c>
      <c r="H1825" t="e">
        <f>VLOOKUP(G1825,#REF!,1,0)</f>
        <v>#REF!</v>
      </c>
      <c r="I1825" t="str">
        <f t="shared" si="101"/>
        <v>335093.9663LUB</v>
      </c>
      <c r="J1825" t="str">
        <f t="shared" si="102"/>
        <v>3060885.0563LUB</v>
      </c>
      <c r="K1825">
        <f t="shared" si="104"/>
        <v>9085</v>
      </c>
    </row>
    <row r="1826" spans="1:11" x14ac:dyDescent="0.25">
      <c r="A1826">
        <v>9086</v>
      </c>
      <c r="B1826">
        <v>335122.79019999999</v>
      </c>
      <c r="C1826">
        <v>3060854.2201999999</v>
      </c>
      <c r="D1826" t="s">
        <v>271</v>
      </c>
      <c r="E1826" t="str">
        <f>ROUNDUP(B1826,3)&amp;"-"&amp;ROUNDUP(C1826,3)</f>
        <v>335122.791-3060854.221</v>
      </c>
      <c r="F1826" t="str">
        <f>E1826&amp;"-"&amp;D1826</f>
        <v>335122.791-3060854.221-LUB</v>
      </c>
      <c r="G1826">
        <f t="shared" si="103"/>
        <v>9086</v>
      </c>
      <c r="H1826" t="e">
        <f>VLOOKUP(G1826,#REF!,1,0)</f>
        <v>#REF!</v>
      </c>
      <c r="I1826" t="str">
        <f t="shared" si="101"/>
        <v>335122.7902LUB</v>
      </c>
      <c r="J1826" t="str">
        <f t="shared" si="102"/>
        <v>3060854.2202LUB</v>
      </c>
      <c r="K1826">
        <f t="shared" si="104"/>
        <v>9086</v>
      </c>
    </row>
    <row r="1827" spans="1:11" x14ac:dyDescent="0.25">
      <c r="A1827">
        <v>9087</v>
      </c>
      <c r="B1827">
        <v>335055.19699999999</v>
      </c>
      <c r="C1827">
        <v>3060773.2634000001</v>
      </c>
      <c r="D1827" t="s">
        <v>271</v>
      </c>
      <c r="E1827" t="str">
        <f>ROUNDUP(B1827,3)&amp;"-"&amp;ROUNDUP(C1827,3)</f>
        <v>335055.197-3060773.264</v>
      </c>
      <c r="F1827" t="str">
        <f>E1827&amp;"-"&amp;D1827</f>
        <v>335055.197-3060773.264-LUB</v>
      </c>
      <c r="G1827">
        <f t="shared" si="103"/>
        <v>9087</v>
      </c>
      <c r="H1827" t="e">
        <f>VLOOKUP(G1827,#REF!,1,0)</f>
        <v>#REF!</v>
      </c>
      <c r="I1827" t="str">
        <f t="shared" si="101"/>
        <v>335055.197LUB</v>
      </c>
      <c r="J1827" t="str">
        <f t="shared" si="102"/>
        <v>3060773.2634LUB</v>
      </c>
      <c r="K1827">
        <f t="shared" si="104"/>
        <v>9087</v>
      </c>
    </row>
    <row r="1828" spans="1:11" x14ac:dyDescent="0.25">
      <c r="A1828">
        <v>9088</v>
      </c>
      <c r="B1828">
        <v>335092.83720000001</v>
      </c>
      <c r="C1828">
        <v>3060665.4295000001</v>
      </c>
      <c r="D1828" t="s">
        <v>271</v>
      </c>
      <c r="E1828" t="str">
        <f>ROUNDUP(B1828,3)&amp;"-"&amp;ROUNDUP(C1828,3)</f>
        <v>335092.838-3060665.43</v>
      </c>
      <c r="F1828" t="str">
        <f>E1828&amp;"-"&amp;D1828</f>
        <v>335092.838-3060665.43-LUB</v>
      </c>
      <c r="G1828">
        <f t="shared" si="103"/>
        <v>9088</v>
      </c>
      <c r="H1828" t="e">
        <f>VLOOKUP(G1828,#REF!,1,0)</f>
        <v>#REF!</v>
      </c>
      <c r="I1828" t="str">
        <f t="shared" si="101"/>
        <v>335092.8372LUB</v>
      </c>
      <c r="J1828" t="str">
        <f t="shared" si="102"/>
        <v>3060665.4295LUB</v>
      </c>
      <c r="K1828">
        <f t="shared" si="104"/>
        <v>9088</v>
      </c>
    </row>
    <row r="1829" spans="1:11" x14ac:dyDescent="0.25">
      <c r="A1829">
        <v>9089</v>
      </c>
      <c r="B1829">
        <v>335087.58390000003</v>
      </c>
      <c r="C1829">
        <v>3060562.7379000001</v>
      </c>
      <c r="D1829" t="s">
        <v>271</v>
      </c>
      <c r="E1829" t="str">
        <f>ROUNDUP(B1829,3)&amp;"-"&amp;ROUNDUP(C1829,3)</f>
        <v>335087.584-3060562.738</v>
      </c>
      <c r="F1829" t="str">
        <f>E1829&amp;"-"&amp;D1829</f>
        <v>335087.584-3060562.738-LUB</v>
      </c>
      <c r="G1829">
        <f t="shared" si="103"/>
        <v>9089</v>
      </c>
      <c r="H1829" t="e">
        <f>VLOOKUP(G1829,#REF!,1,0)</f>
        <v>#REF!</v>
      </c>
      <c r="I1829" t="str">
        <f t="shared" si="101"/>
        <v>335087.5839LUB</v>
      </c>
      <c r="J1829" t="str">
        <f t="shared" si="102"/>
        <v>3060562.7379LUB</v>
      </c>
      <c r="K1829">
        <f t="shared" si="104"/>
        <v>9089</v>
      </c>
    </row>
    <row r="1830" spans="1:11" x14ac:dyDescent="0.25">
      <c r="A1830">
        <v>9090</v>
      </c>
      <c r="B1830">
        <v>335106.55109999998</v>
      </c>
      <c r="C1830">
        <v>3060466.2001</v>
      </c>
      <c r="D1830" t="s">
        <v>271</v>
      </c>
      <c r="E1830" t="str">
        <f>ROUNDUP(B1830,3)&amp;"-"&amp;ROUNDUP(C1830,3)</f>
        <v>335106.552-3060466.201</v>
      </c>
      <c r="F1830" t="str">
        <f>E1830&amp;"-"&amp;D1830</f>
        <v>335106.552-3060466.201-LUB</v>
      </c>
      <c r="G1830">
        <f t="shared" si="103"/>
        <v>9090</v>
      </c>
      <c r="H1830" t="e">
        <f>VLOOKUP(G1830,#REF!,1,0)</f>
        <v>#REF!</v>
      </c>
      <c r="I1830" t="str">
        <f t="shared" si="101"/>
        <v>335106.5511LUB</v>
      </c>
      <c r="J1830" t="str">
        <f t="shared" si="102"/>
        <v>3060466.2001LUB</v>
      </c>
      <c r="K1830">
        <f t="shared" si="104"/>
        <v>9090</v>
      </c>
    </row>
    <row r="1831" spans="1:11" x14ac:dyDescent="0.25">
      <c r="A1831">
        <v>9091</v>
      </c>
      <c r="B1831">
        <v>335116.29800000001</v>
      </c>
      <c r="C1831">
        <v>3060401.7203000002</v>
      </c>
      <c r="D1831" t="s">
        <v>271</v>
      </c>
      <c r="E1831" t="str">
        <f>ROUNDUP(B1831,3)&amp;"-"&amp;ROUNDUP(C1831,3)</f>
        <v>335116.298-3060401.721</v>
      </c>
      <c r="F1831" t="str">
        <f>E1831&amp;"-"&amp;D1831</f>
        <v>335116.298-3060401.721-LUB</v>
      </c>
      <c r="G1831">
        <f t="shared" si="103"/>
        <v>9091</v>
      </c>
      <c r="H1831" t="e">
        <f>VLOOKUP(G1831,#REF!,1,0)</f>
        <v>#REF!</v>
      </c>
      <c r="I1831" t="str">
        <f t="shared" si="101"/>
        <v>335116.298LUB</v>
      </c>
      <c r="J1831" t="str">
        <f t="shared" si="102"/>
        <v>3060401.7203LUB</v>
      </c>
      <c r="K1831">
        <f t="shared" si="104"/>
        <v>9091</v>
      </c>
    </row>
    <row r="1832" spans="1:11" x14ac:dyDescent="0.25">
      <c r="A1832">
        <v>9092</v>
      </c>
      <c r="B1832">
        <v>335119.4829</v>
      </c>
      <c r="C1832">
        <v>3060351.7354000001</v>
      </c>
      <c r="D1832" t="s">
        <v>271</v>
      </c>
      <c r="E1832" t="str">
        <f>ROUNDUP(B1832,3)&amp;"-"&amp;ROUNDUP(C1832,3)</f>
        <v>335119.483-3060351.736</v>
      </c>
      <c r="F1832" t="str">
        <f>E1832&amp;"-"&amp;D1832</f>
        <v>335119.483-3060351.736-LUB</v>
      </c>
      <c r="G1832">
        <f t="shared" si="103"/>
        <v>9092</v>
      </c>
      <c r="H1832" t="e">
        <f>VLOOKUP(G1832,#REF!,1,0)</f>
        <v>#REF!</v>
      </c>
      <c r="I1832" t="str">
        <f t="shared" ref="I1832:I1895" si="105">B1832&amp;D1832</f>
        <v>335119.4829LUB</v>
      </c>
      <c r="J1832" t="str">
        <f t="shared" ref="J1832:J1895" si="106">C1832&amp;D1832</f>
        <v>3060351.7354LUB</v>
      </c>
      <c r="K1832">
        <f t="shared" si="104"/>
        <v>9092</v>
      </c>
    </row>
    <row r="1833" spans="1:11" x14ac:dyDescent="0.25">
      <c r="A1833">
        <v>9093</v>
      </c>
      <c r="B1833">
        <v>335120.94530000002</v>
      </c>
      <c r="C1833">
        <v>3060317.1403999999</v>
      </c>
      <c r="D1833" t="s">
        <v>271</v>
      </c>
      <c r="E1833" t="str">
        <f>ROUNDUP(B1833,3)&amp;"-"&amp;ROUNDUP(C1833,3)</f>
        <v>335120.946-3060317.141</v>
      </c>
      <c r="F1833" t="str">
        <f>E1833&amp;"-"&amp;D1833</f>
        <v>335120.946-3060317.141-LUB</v>
      </c>
      <c r="G1833">
        <f t="shared" si="103"/>
        <v>9093</v>
      </c>
      <c r="H1833" t="e">
        <f>VLOOKUP(G1833,#REF!,1,0)</f>
        <v>#REF!</v>
      </c>
      <c r="I1833" t="str">
        <f t="shared" si="105"/>
        <v>335120.9453LUB</v>
      </c>
      <c r="J1833" t="str">
        <f t="shared" si="106"/>
        <v>3060317.1404LUB</v>
      </c>
      <c r="K1833">
        <f t="shared" si="104"/>
        <v>9093</v>
      </c>
    </row>
    <row r="1834" spans="1:11" x14ac:dyDescent="0.25">
      <c r="A1834">
        <v>9094</v>
      </c>
      <c r="B1834">
        <v>335117.41200000001</v>
      </c>
      <c r="C1834">
        <v>3060270.1274999999</v>
      </c>
      <c r="D1834" t="s">
        <v>271</v>
      </c>
      <c r="E1834" t="str">
        <f>ROUNDUP(B1834,3)&amp;"-"&amp;ROUNDUP(C1834,3)</f>
        <v>335117.412-3060270.128</v>
      </c>
      <c r="F1834" t="str">
        <f>E1834&amp;"-"&amp;D1834</f>
        <v>335117.412-3060270.128-LUB</v>
      </c>
      <c r="G1834">
        <f t="shared" si="103"/>
        <v>9094</v>
      </c>
      <c r="H1834" t="e">
        <f>VLOOKUP(G1834,#REF!,1,0)</f>
        <v>#REF!</v>
      </c>
      <c r="I1834" t="str">
        <f t="shared" si="105"/>
        <v>335117.412LUB</v>
      </c>
      <c r="J1834" t="str">
        <f t="shared" si="106"/>
        <v>3060270.1275LUB</v>
      </c>
      <c r="K1834">
        <f t="shared" si="104"/>
        <v>9094</v>
      </c>
    </row>
    <row r="1835" spans="1:11" x14ac:dyDescent="0.25">
      <c r="A1835">
        <v>9095</v>
      </c>
      <c r="B1835">
        <v>335159.64889999997</v>
      </c>
      <c r="C1835">
        <v>3060180.7157000001</v>
      </c>
      <c r="D1835" t="s">
        <v>271</v>
      </c>
      <c r="E1835" t="str">
        <f>ROUNDUP(B1835,3)&amp;"-"&amp;ROUNDUP(C1835,3)</f>
        <v>335159.649-3060180.716</v>
      </c>
      <c r="F1835" t="str">
        <f>E1835&amp;"-"&amp;D1835</f>
        <v>335159.649-3060180.716-LUB</v>
      </c>
      <c r="G1835">
        <f t="shared" si="103"/>
        <v>9095</v>
      </c>
      <c r="H1835" t="e">
        <f>VLOOKUP(G1835,#REF!,1,0)</f>
        <v>#REF!</v>
      </c>
      <c r="I1835" t="str">
        <f t="shared" si="105"/>
        <v>335159.6489LUB</v>
      </c>
      <c r="J1835" t="str">
        <f t="shared" si="106"/>
        <v>3060180.7157LUB</v>
      </c>
      <c r="K1835">
        <f t="shared" si="104"/>
        <v>9095</v>
      </c>
    </row>
    <row r="1836" spans="1:11" x14ac:dyDescent="0.25">
      <c r="A1836">
        <v>9096</v>
      </c>
      <c r="B1836">
        <v>335182.07579999999</v>
      </c>
      <c r="C1836">
        <v>3060125.6672</v>
      </c>
      <c r="D1836" t="s">
        <v>271</v>
      </c>
      <c r="E1836" t="str">
        <f>ROUNDUP(B1836,3)&amp;"-"&amp;ROUNDUP(C1836,3)</f>
        <v>335182.076-3060125.668</v>
      </c>
      <c r="F1836" t="str">
        <f>E1836&amp;"-"&amp;D1836</f>
        <v>335182.076-3060125.668-LUB</v>
      </c>
      <c r="G1836">
        <f t="shared" si="103"/>
        <v>9096</v>
      </c>
      <c r="H1836" t="e">
        <f>VLOOKUP(G1836,#REF!,1,0)</f>
        <v>#REF!</v>
      </c>
      <c r="I1836" t="str">
        <f t="shared" si="105"/>
        <v>335182.0758LUB</v>
      </c>
      <c r="J1836" t="str">
        <f t="shared" si="106"/>
        <v>3060125.6672LUB</v>
      </c>
      <c r="K1836">
        <f t="shared" si="104"/>
        <v>9096</v>
      </c>
    </row>
    <row r="1837" spans="1:11" x14ac:dyDescent="0.25">
      <c r="A1837">
        <v>9097</v>
      </c>
      <c r="B1837">
        <v>335198.25260000001</v>
      </c>
      <c r="C1837">
        <v>3060108.1603000001</v>
      </c>
      <c r="D1837" t="s">
        <v>271</v>
      </c>
      <c r="E1837" t="str">
        <f>ROUNDUP(B1837,3)&amp;"-"&amp;ROUNDUP(C1837,3)</f>
        <v>335198.253-3060108.161</v>
      </c>
      <c r="F1837" t="str">
        <f>E1837&amp;"-"&amp;D1837</f>
        <v>335198.253-3060108.161-LUB</v>
      </c>
      <c r="G1837">
        <f t="shared" si="103"/>
        <v>9097</v>
      </c>
      <c r="H1837" t="e">
        <f>VLOOKUP(G1837,#REF!,1,0)</f>
        <v>#REF!</v>
      </c>
      <c r="I1837" t="str">
        <f t="shared" si="105"/>
        <v>335198.2526LUB</v>
      </c>
      <c r="J1837" t="str">
        <f t="shared" si="106"/>
        <v>3060108.1603LUB</v>
      </c>
      <c r="K1837">
        <f t="shared" si="104"/>
        <v>9097</v>
      </c>
    </row>
    <row r="1838" spans="1:11" x14ac:dyDescent="0.25">
      <c r="A1838">
        <v>9098</v>
      </c>
      <c r="B1838">
        <v>335232.48489999998</v>
      </c>
      <c r="C1838">
        <v>3060069.2793000001</v>
      </c>
      <c r="D1838" t="s">
        <v>271</v>
      </c>
      <c r="E1838" t="str">
        <f>ROUNDUP(B1838,3)&amp;"-"&amp;ROUNDUP(C1838,3)</f>
        <v>335232.485-3060069.28</v>
      </c>
      <c r="F1838" t="str">
        <f>E1838&amp;"-"&amp;D1838</f>
        <v>335232.485-3060069.28-LUB</v>
      </c>
      <c r="G1838">
        <f t="shared" si="103"/>
        <v>9098</v>
      </c>
      <c r="H1838" t="e">
        <f>VLOOKUP(G1838,#REF!,1,0)</f>
        <v>#REF!</v>
      </c>
      <c r="I1838" t="str">
        <f t="shared" si="105"/>
        <v>335232.4849LUB</v>
      </c>
      <c r="J1838" t="str">
        <f t="shared" si="106"/>
        <v>3060069.2793LUB</v>
      </c>
      <c r="K1838">
        <f t="shared" si="104"/>
        <v>9098</v>
      </c>
    </row>
    <row r="1839" spans="1:11" x14ac:dyDescent="0.25">
      <c r="A1839">
        <v>9099</v>
      </c>
      <c r="B1839">
        <v>335254.31089999998</v>
      </c>
      <c r="C1839">
        <v>3060041.1310999999</v>
      </c>
      <c r="D1839" t="s">
        <v>271</v>
      </c>
      <c r="E1839" t="str">
        <f>ROUNDUP(B1839,3)&amp;"-"&amp;ROUNDUP(C1839,3)</f>
        <v>335254.311-3060041.132</v>
      </c>
      <c r="F1839" t="str">
        <f>E1839&amp;"-"&amp;D1839</f>
        <v>335254.311-3060041.132-LUB</v>
      </c>
      <c r="G1839">
        <f t="shared" si="103"/>
        <v>9099</v>
      </c>
      <c r="H1839" t="e">
        <f>VLOOKUP(G1839,#REF!,1,0)</f>
        <v>#REF!</v>
      </c>
      <c r="I1839" t="str">
        <f t="shared" si="105"/>
        <v>335254.3109LUB</v>
      </c>
      <c r="J1839" t="str">
        <f t="shared" si="106"/>
        <v>3060041.1311LUB</v>
      </c>
      <c r="K1839">
        <f t="shared" si="104"/>
        <v>9099</v>
      </c>
    </row>
    <row r="1840" spans="1:11" x14ac:dyDescent="0.25">
      <c r="A1840">
        <v>9100</v>
      </c>
      <c r="B1840">
        <v>335279.9595</v>
      </c>
      <c r="C1840">
        <v>3060010.0498000002</v>
      </c>
      <c r="D1840" t="s">
        <v>271</v>
      </c>
      <c r="E1840" t="str">
        <f>ROUNDUP(B1840,3)&amp;"-"&amp;ROUNDUP(C1840,3)</f>
        <v>335279.96-3060010.05</v>
      </c>
      <c r="F1840" t="str">
        <f>E1840&amp;"-"&amp;D1840</f>
        <v>335279.96-3060010.05-LUB</v>
      </c>
      <c r="G1840">
        <f t="shared" si="103"/>
        <v>9100</v>
      </c>
      <c r="H1840" t="e">
        <f>VLOOKUP(G1840,#REF!,1,0)</f>
        <v>#REF!</v>
      </c>
      <c r="I1840" t="str">
        <f t="shared" si="105"/>
        <v>335279.9595LUB</v>
      </c>
      <c r="J1840" t="str">
        <f t="shared" si="106"/>
        <v>3060010.0498LUB</v>
      </c>
      <c r="K1840">
        <f t="shared" si="104"/>
        <v>9100</v>
      </c>
    </row>
    <row r="1841" spans="1:11" x14ac:dyDescent="0.25">
      <c r="A1841">
        <v>9101</v>
      </c>
      <c r="B1841">
        <v>335367.62219999998</v>
      </c>
      <c r="C1841">
        <v>3059923.8642000002</v>
      </c>
      <c r="D1841" t="s">
        <v>271</v>
      </c>
      <c r="E1841" t="str">
        <f>ROUNDUP(B1841,3)&amp;"-"&amp;ROUNDUP(C1841,3)</f>
        <v>335367.623-3059923.865</v>
      </c>
      <c r="F1841" t="str">
        <f>E1841&amp;"-"&amp;D1841</f>
        <v>335367.623-3059923.865-LUB</v>
      </c>
      <c r="G1841">
        <f t="shared" si="103"/>
        <v>9101</v>
      </c>
      <c r="H1841" t="e">
        <f>VLOOKUP(G1841,#REF!,1,0)</f>
        <v>#REF!</v>
      </c>
      <c r="I1841" t="str">
        <f t="shared" si="105"/>
        <v>335367.6222LUB</v>
      </c>
      <c r="J1841" t="str">
        <f t="shared" si="106"/>
        <v>3059923.8642LUB</v>
      </c>
      <c r="K1841">
        <f t="shared" si="104"/>
        <v>9101</v>
      </c>
    </row>
    <row r="1842" spans="1:11" x14ac:dyDescent="0.25">
      <c r="A1842">
        <v>9102</v>
      </c>
      <c r="B1842">
        <v>335413.16720000003</v>
      </c>
      <c r="C1842">
        <v>3059864.6606999999</v>
      </c>
      <c r="D1842" t="s">
        <v>271</v>
      </c>
      <c r="E1842" t="str">
        <f>ROUNDUP(B1842,3)&amp;"-"&amp;ROUNDUP(C1842,3)</f>
        <v>335413.168-3059864.661</v>
      </c>
      <c r="F1842" t="str">
        <f>E1842&amp;"-"&amp;D1842</f>
        <v>335413.168-3059864.661-LUB</v>
      </c>
      <c r="G1842">
        <f t="shared" si="103"/>
        <v>9102</v>
      </c>
      <c r="H1842" t="e">
        <f>VLOOKUP(G1842,#REF!,1,0)</f>
        <v>#REF!</v>
      </c>
      <c r="I1842" t="str">
        <f t="shared" si="105"/>
        <v>335413.1672LUB</v>
      </c>
      <c r="J1842" t="str">
        <f t="shared" si="106"/>
        <v>3059864.6607LUB</v>
      </c>
      <c r="K1842">
        <f t="shared" si="104"/>
        <v>9102</v>
      </c>
    </row>
    <row r="1843" spans="1:11" x14ac:dyDescent="0.25">
      <c r="A1843">
        <v>9103</v>
      </c>
      <c r="B1843">
        <v>335456.88579999999</v>
      </c>
      <c r="C1843">
        <v>3059813.1655000001</v>
      </c>
      <c r="D1843" t="s">
        <v>271</v>
      </c>
      <c r="E1843" t="str">
        <f>ROUNDUP(B1843,3)&amp;"-"&amp;ROUNDUP(C1843,3)</f>
        <v>335456.886-3059813.166</v>
      </c>
      <c r="F1843" t="str">
        <f>E1843&amp;"-"&amp;D1843</f>
        <v>335456.886-3059813.166-LUB</v>
      </c>
      <c r="G1843">
        <f t="shared" si="103"/>
        <v>9103</v>
      </c>
      <c r="H1843" t="e">
        <f>VLOOKUP(G1843,#REF!,1,0)</f>
        <v>#REF!</v>
      </c>
      <c r="I1843" t="str">
        <f t="shared" si="105"/>
        <v>335456.8858LUB</v>
      </c>
      <c r="J1843" t="str">
        <f t="shared" si="106"/>
        <v>3059813.1655LUB</v>
      </c>
      <c r="K1843">
        <f t="shared" si="104"/>
        <v>9103</v>
      </c>
    </row>
    <row r="1844" spans="1:11" x14ac:dyDescent="0.25">
      <c r="A1844">
        <v>9104</v>
      </c>
      <c r="B1844">
        <v>335483.47480000003</v>
      </c>
      <c r="C1844">
        <v>3059780.1505</v>
      </c>
      <c r="D1844" t="s">
        <v>271</v>
      </c>
      <c r="E1844" t="str">
        <f>ROUNDUP(B1844,3)&amp;"-"&amp;ROUNDUP(C1844,3)</f>
        <v>335483.475-3059780.151</v>
      </c>
      <c r="F1844" t="str">
        <f>E1844&amp;"-"&amp;D1844</f>
        <v>335483.475-3059780.151-LUB</v>
      </c>
      <c r="G1844">
        <f t="shared" si="103"/>
        <v>9104</v>
      </c>
      <c r="H1844" t="e">
        <f>VLOOKUP(G1844,#REF!,1,0)</f>
        <v>#REF!</v>
      </c>
      <c r="I1844" t="str">
        <f t="shared" si="105"/>
        <v>335483.4748LUB</v>
      </c>
      <c r="J1844" t="str">
        <f t="shared" si="106"/>
        <v>3059780.1505LUB</v>
      </c>
      <c r="K1844">
        <f t="shared" si="104"/>
        <v>9104</v>
      </c>
    </row>
    <row r="1845" spans="1:11" x14ac:dyDescent="0.25">
      <c r="A1845">
        <v>9105</v>
      </c>
      <c r="B1845">
        <v>335511.01630000002</v>
      </c>
      <c r="C1845">
        <v>3059746.1620999998</v>
      </c>
      <c r="D1845" t="s">
        <v>271</v>
      </c>
      <c r="E1845" t="str">
        <f>ROUNDUP(B1845,3)&amp;"-"&amp;ROUNDUP(C1845,3)</f>
        <v>335511.017-3059746.163</v>
      </c>
      <c r="F1845" t="str">
        <f>E1845&amp;"-"&amp;D1845</f>
        <v>335511.017-3059746.163-LUB</v>
      </c>
      <c r="G1845">
        <f t="shared" si="103"/>
        <v>9105</v>
      </c>
      <c r="H1845" t="e">
        <f>VLOOKUP(G1845,#REF!,1,0)</f>
        <v>#REF!</v>
      </c>
      <c r="I1845" t="str">
        <f t="shared" si="105"/>
        <v>335511.0163LUB</v>
      </c>
      <c r="J1845" t="str">
        <f t="shared" si="106"/>
        <v>3059746.1621LUB</v>
      </c>
      <c r="K1845">
        <f t="shared" si="104"/>
        <v>9105</v>
      </c>
    </row>
    <row r="1846" spans="1:11" x14ac:dyDescent="0.25">
      <c r="A1846">
        <v>9106</v>
      </c>
      <c r="B1846">
        <v>335547.10359999997</v>
      </c>
      <c r="C1846">
        <v>3059701.4931000001</v>
      </c>
      <c r="D1846" t="s">
        <v>271</v>
      </c>
      <c r="E1846" t="str">
        <f>ROUNDUP(B1846,3)&amp;"-"&amp;ROUNDUP(C1846,3)</f>
        <v>335547.104-3059701.494</v>
      </c>
      <c r="F1846" t="str">
        <f>E1846&amp;"-"&amp;D1846</f>
        <v>335547.104-3059701.494-LUB</v>
      </c>
      <c r="G1846">
        <f t="shared" si="103"/>
        <v>9106</v>
      </c>
      <c r="H1846" t="e">
        <f>VLOOKUP(G1846,#REF!,1,0)</f>
        <v>#REF!</v>
      </c>
      <c r="I1846" t="str">
        <f t="shared" si="105"/>
        <v>335547.1036LUB</v>
      </c>
      <c r="J1846" t="str">
        <f t="shared" si="106"/>
        <v>3059701.4931LUB</v>
      </c>
      <c r="K1846">
        <f t="shared" si="104"/>
        <v>9106</v>
      </c>
    </row>
    <row r="1847" spans="1:11" x14ac:dyDescent="0.25">
      <c r="A1847">
        <v>9107</v>
      </c>
      <c r="B1847">
        <v>335600.3701</v>
      </c>
      <c r="C1847">
        <v>3059641.9449999998</v>
      </c>
      <c r="D1847" t="s">
        <v>271</v>
      </c>
      <c r="E1847" t="str">
        <f>ROUNDUP(B1847,3)&amp;"-"&amp;ROUNDUP(C1847,3)</f>
        <v>335600.371-3059641.945</v>
      </c>
      <c r="F1847" t="str">
        <f>E1847&amp;"-"&amp;D1847</f>
        <v>335600.371-3059641.945-LUB</v>
      </c>
      <c r="G1847">
        <f t="shared" si="103"/>
        <v>9107</v>
      </c>
      <c r="H1847" t="e">
        <f>VLOOKUP(G1847,#REF!,1,0)</f>
        <v>#REF!</v>
      </c>
      <c r="I1847" t="str">
        <f t="shared" si="105"/>
        <v>335600.3701LUB</v>
      </c>
      <c r="J1847" t="str">
        <f t="shared" si="106"/>
        <v>3059641.945LUB</v>
      </c>
      <c r="K1847">
        <f t="shared" si="104"/>
        <v>9107</v>
      </c>
    </row>
    <row r="1848" spans="1:11" x14ac:dyDescent="0.25">
      <c r="A1848">
        <v>9108</v>
      </c>
      <c r="B1848">
        <v>335661.13990000001</v>
      </c>
      <c r="C1848">
        <v>3059565.9674</v>
      </c>
      <c r="D1848" t="s">
        <v>271</v>
      </c>
      <c r="E1848" t="str">
        <f>ROUNDUP(B1848,3)&amp;"-"&amp;ROUNDUP(C1848,3)</f>
        <v>335661.14-3059565.968</v>
      </c>
      <c r="F1848" t="str">
        <f>E1848&amp;"-"&amp;D1848</f>
        <v>335661.14-3059565.968-LUB</v>
      </c>
      <c r="G1848">
        <f t="shared" si="103"/>
        <v>9108</v>
      </c>
      <c r="H1848" t="e">
        <f>VLOOKUP(G1848,#REF!,1,0)</f>
        <v>#REF!</v>
      </c>
      <c r="I1848" t="str">
        <f t="shared" si="105"/>
        <v>335661.1399LUB</v>
      </c>
      <c r="J1848" t="str">
        <f t="shared" si="106"/>
        <v>3059565.9674LUB</v>
      </c>
      <c r="K1848">
        <f t="shared" si="104"/>
        <v>9108</v>
      </c>
    </row>
    <row r="1849" spans="1:11" x14ac:dyDescent="0.25">
      <c r="A1849">
        <v>9109</v>
      </c>
      <c r="B1849">
        <v>335694.47470000002</v>
      </c>
      <c r="C1849">
        <v>3059531.9007000001</v>
      </c>
      <c r="D1849" t="s">
        <v>271</v>
      </c>
      <c r="E1849" t="str">
        <f>ROUNDUP(B1849,3)&amp;"-"&amp;ROUNDUP(C1849,3)</f>
        <v>335694.475-3059531.901</v>
      </c>
      <c r="F1849" t="str">
        <f>E1849&amp;"-"&amp;D1849</f>
        <v>335694.475-3059531.901-LUB</v>
      </c>
      <c r="G1849">
        <f t="shared" si="103"/>
        <v>9109</v>
      </c>
      <c r="H1849" t="e">
        <f>VLOOKUP(G1849,#REF!,1,0)</f>
        <v>#REF!</v>
      </c>
      <c r="I1849" t="str">
        <f t="shared" si="105"/>
        <v>335694.4747LUB</v>
      </c>
      <c r="J1849" t="str">
        <f t="shared" si="106"/>
        <v>3059531.9007LUB</v>
      </c>
      <c r="K1849">
        <f t="shared" si="104"/>
        <v>9109</v>
      </c>
    </row>
    <row r="1850" spans="1:11" x14ac:dyDescent="0.25">
      <c r="A1850">
        <v>9110</v>
      </c>
      <c r="B1850">
        <v>335731.38620000001</v>
      </c>
      <c r="C1850">
        <v>3059476.6551999999</v>
      </c>
      <c r="D1850" t="s">
        <v>271</v>
      </c>
      <c r="E1850" t="str">
        <f>ROUNDUP(B1850,3)&amp;"-"&amp;ROUNDUP(C1850,3)</f>
        <v>335731.387-3059476.656</v>
      </c>
      <c r="F1850" t="str">
        <f>E1850&amp;"-"&amp;D1850</f>
        <v>335731.387-3059476.656-LUB</v>
      </c>
      <c r="G1850">
        <f t="shared" si="103"/>
        <v>9110</v>
      </c>
      <c r="H1850" t="e">
        <f>VLOOKUP(G1850,#REF!,1,0)</f>
        <v>#REF!</v>
      </c>
      <c r="I1850" t="str">
        <f t="shared" si="105"/>
        <v>335731.3862LUB</v>
      </c>
      <c r="J1850" t="str">
        <f t="shared" si="106"/>
        <v>3059476.6552LUB</v>
      </c>
      <c r="K1850">
        <f t="shared" si="104"/>
        <v>9110</v>
      </c>
    </row>
    <row r="1851" spans="1:11" x14ac:dyDescent="0.25">
      <c r="A1851">
        <v>9111</v>
      </c>
      <c r="B1851">
        <v>335759.88219999999</v>
      </c>
      <c r="C1851">
        <v>3059430.7590999999</v>
      </c>
      <c r="D1851" t="s">
        <v>271</v>
      </c>
      <c r="E1851" t="str">
        <f>ROUNDUP(B1851,3)&amp;"-"&amp;ROUNDUP(C1851,3)</f>
        <v>335759.883-3059430.76</v>
      </c>
      <c r="F1851" t="str">
        <f>E1851&amp;"-"&amp;D1851</f>
        <v>335759.883-3059430.76-LUB</v>
      </c>
      <c r="G1851">
        <f t="shared" si="103"/>
        <v>9111</v>
      </c>
      <c r="H1851" t="e">
        <f>VLOOKUP(G1851,#REF!,1,0)</f>
        <v>#REF!</v>
      </c>
      <c r="I1851" t="str">
        <f t="shared" si="105"/>
        <v>335759.8822LUB</v>
      </c>
      <c r="J1851" t="str">
        <f t="shared" si="106"/>
        <v>3059430.7591LUB</v>
      </c>
      <c r="K1851">
        <f t="shared" si="104"/>
        <v>9111</v>
      </c>
    </row>
    <row r="1852" spans="1:11" x14ac:dyDescent="0.25">
      <c r="A1852">
        <v>9112</v>
      </c>
      <c r="B1852">
        <v>335764.46240000002</v>
      </c>
      <c r="C1852">
        <v>3059423.3821999999</v>
      </c>
      <c r="D1852" t="s">
        <v>271</v>
      </c>
      <c r="E1852" t="str">
        <f>ROUNDUP(B1852,3)&amp;"-"&amp;ROUNDUP(C1852,3)</f>
        <v>335764.463-3059423.383</v>
      </c>
      <c r="F1852" t="str">
        <f>E1852&amp;"-"&amp;D1852</f>
        <v>335764.463-3059423.383-LUB</v>
      </c>
      <c r="G1852">
        <f t="shared" si="103"/>
        <v>9112</v>
      </c>
      <c r="H1852" t="e">
        <f>VLOOKUP(G1852,#REF!,1,0)</f>
        <v>#REF!</v>
      </c>
      <c r="I1852" t="str">
        <f t="shared" si="105"/>
        <v>335764.4624LUB</v>
      </c>
      <c r="J1852" t="str">
        <f t="shared" si="106"/>
        <v>3059423.3822LUB</v>
      </c>
      <c r="K1852">
        <f t="shared" si="104"/>
        <v>9112</v>
      </c>
    </row>
    <row r="1853" spans="1:11" x14ac:dyDescent="0.25">
      <c r="A1853">
        <v>9113</v>
      </c>
      <c r="B1853">
        <v>335776.74050000001</v>
      </c>
      <c r="C1853">
        <v>3059403.0463</v>
      </c>
      <c r="D1853" t="s">
        <v>271</v>
      </c>
      <c r="E1853" t="str">
        <f>ROUNDUP(B1853,3)&amp;"-"&amp;ROUNDUP(C1853,3)</f>
        <v>335776.741-3059403.047</v>
      </c>
      <c r="F1853" t="str">
        <f>E1853&amp;"-"&amp;D1853</f>
        <v>335776.741-3059403.047-LUB</v>
      </c>
      <c r="G1853">
        <f t="shared" si="103"/>
        <v>9113</v>
      </c>
      <c r="H1853" t="e">
        <f>VLOOKUP(G1853,#REF!,1,0)</f>
        <v>#REF!</v>
      </c>
      <c r="I1853" t="str">
        <f t="shared" si="105"/>
        <v>335776.7405LUB</v>
      </c>
      <c r="J1853" t="str">
        <f t="shared" si="106"/>
        <v>3059403.0463LUB</v>
      </c>
      <c r="K1853">
        <f t="shared" si="104"/>
        <v>9113</v>
      </c>
    </row>
    <row r="1854" spans="1:11" x14ac:dyDescent="0.25">
      <c r="A1854">
        <v>9114</v>
      </c>
      <c r="B1854">
        <v>335829.64150000003</v>
      </c>
      <c r="C1854">
        <v>3059369.9164</v>
      </c>
      <c r="D1854" t="s">
        <v>271</v>
      </c>
      <c r="E1854" t="str">
        <f>ROUNDUP(B1854,3)&amp;"-"&amp;ROUNDUP(C1854,3)</f>
        <v>335829.642-3059369.917</v>
      </c>
      <c r="F1854" t="str">
        <f>E1854&amp;"-"&amp;D1854</f>
        <v>335829.642-3059369.917-LUB</v>
      </c>
      <c r="G1854">
        <f t="shared" si="103"/>
        <v>9114</v>
      </c>
      <c r="H1854" t="e">
        <f>VLOOKUP(G1854,#REF!,1,0)</f>
        <v>#REF!</v>
      </c>
      <c r="I1854" t="str">
        <f t="shared" si="105"/>
        <v>335829.6415LUB</v>
      </c>
      <c r="J1854" t="str">
        <f t="shared" si="106"/>
        <v>3059369.9164LUB</v>
      </c>
      <c r="K1854">
        <f t="shared" si="104"/>
        <v>9114</v>
      </c>
    </row>
    <row r="1855" spans="1:11" x14ac:dyDescent="0.25">
      <c r="A1855">
        <v>9115</v>
      </c>
      <c r="B1855">
        <v>335857.79060000001</v>
      </c>
      <c r="C1855">
        <v>3059345.0444</v>
      </c>
      <c r="D1855" t="s">
        <v>271</v>
      </c>
      <c r="E1855" t="str">
        <f>ROUNDUP(B1855,3)&amp;"-"&amp;ROUNDUP(C1855,3)</f>
        <v>335857.791-3059345.045</v>
      </c>
      <c r="F1855" t="str">
        <f>E1855&amp;"-"&amp;D1855</f>
        <v>335857.791-3059345.045-LUB</v>
      </c>
      <c r="G1855">
        <f t="shared" si="103"/>
        <v>9115</v>
      </c>
      <c r="H1855" t="e">
        <f>VLOOKUP(G1855,#REF!,1,0)</f>
        <v>#REF!</v>
      </c>
      <c r="I1855" t="str">
        <f t="shared" si="105"/>
        <v>335857.7906LUB</v>
      </c>
      <c r="J1855" t="str">
        <f t="shared" si="106"/>
        <v>3059345.0444LUB</v>
      </c>
      <c r="K1855">
        <f t="shared" si="104"/>
        <v>9115</v>
      </c>
    </row>
    <row r="1856" spans="1:11" x14ac:dyDescent="0.25">
      <c r="A1856">
        <v>9116</v>
      </c>
      <c r="B1856">
        <v>335906.58679999999</v>
      </c>
      <c r="C1856">
        <v>3059302.8451999999</v>
      </c>
      <c r="D1856" t="s">
        <v>271</v>
      </c>
      <c r="E1856" t="str">
        <f>ROUNDUP(B1856,3)&amp;"-"&amp;ROUNDUP(C1856,3)</f>
        <v>335906.587-3059302.846</v>
      </c>
      <c r="F1856" t="str">
        <f>E1856&amp;"-"&amp;D1856</f>
        <v>335906.587-3059302.846-LUB</v>
      </c>
      <c r="G1856">
        <f t="shared" si="103"/>
        <v>9116</v>
      </c>
      <c r="H1856" t="e">
        <f>VLOOKUP(G1856,#REF!,1,0)</f>
        <v>#REF!</v>
      </c>
      <c r="I1856" t="str">
        <f t="shared" si="105"/>
        <v>335906.5868LUB</v>
      </c>
      <c r="J1856" t="str">
        <f t="shared" si="106"/>
        <v>3059302.8452LUB</v>
      </c>
      <c r="K1856">
        <f t="shared" si="104"/>
        <v>9116</v>
      </c>
    </row>
    <row r="1857" spans="1:11" x14ac:dyDescent="0.25">
      <c r="A1857">
        <v>9117</v>
      </c>
      <c r="B1857">
        <v>335952.93410000001</v>
      </c>
      <c r="C1857">
        <v>3059231.1438000002</v>
      </c>
      <c r="D1857" t="s">
        <v>271</v>
      </c>
      <c r="E1857" t="str">
        <f>ROUNDUP(B1857,3)&amp;"-"&amp;ROUNDUP(C1857,3)</f>
        <v>335952.935-3059231.144</v>
      </c>
      <c r="F1857" t="str">
        <f>E1857&amp;"-"&amp;D1857</f>
        <v>335952.935-3059231.144-LUB</v>
      </c>
      <c r="G1857">
        <f t="shared" si="103"/>
        <v>9117</v>
      </c>
      <c r="H1857" t="e">
        <f>VLOOKUP(G1857,#REF!,1,0)</f>
        <v>#REF!</v>
      </c>
      <c r="I1857" t="str">
        <f t="shared" si="105"/>
        <v>335952.9341LUB</v>
      </c>
      <c r="J1857" t="str">
        <f t="shared" si="106"/>
        <v>3059231.1438LUB</v>
      </c>
      <c r="K1857">
        <f t="shared" si="104"/>
        <v>9117</v>
      </c>
    </row>
    <row r="1858" spans="1:11" x14ac:dyDescent="0.25">
      <c r="A1858">
        <v>9118</v>
      </c>
      <c r="B1858">
        <v>335981.08140000002</v>
      </c>
      <c r="C1858">
        <v>3059170.2527999999</v>
      </c>
      <c r="D1858" t="s">
        <v>271</v>
      </c>
      <c r="E1858" t="str">
        <f>ROUNDUP(B1858,3)&amp;"-"&amp;ROUNDUP(C1858,3)</f>
        <v>335981.082-3059170.253</v>
      </c>
      <c r="F1858" t="str">
        <f>E1858&amp;"-"&amp;D1858</f>
        <v>335981.082-3059170.253-LUB</v>
      </c>
      <c r="G1858">
        <f t="shared" si="103"/>
        <v>9118</v>
      </c>
      <c r="H1858" t="e">
        <f>VLOOKUP(G1858,#REF!,1,0)</f>
        <v>#REF!</v>
      </c>
      <c r="I1858" t="str">
        <f t="shared" si="105"/>
        <v>335981.0814LUB</v>
      </c>
      <c r="J1858" t="str">
        <f t="shared" si="106"/>
        <v>3059170.2528LUB</v>
      </c>
      <c r="K1858">
        <f t="shared" si="104"/>
        <v>9118</v>
      </c>
    </row>
    <row r="1859" spans="1:11" x14ac:dyDescent="0.25">
      <c r="A1859">
        <v>9119</v>
      </c>
      <c r="B1859">
        <v>335984.29619999998</v>
      </c>
      <c r="C1859">
        <v>3059162.5839999998</v>
      </c>
      <c r="D1859" t="s">
        <v>271</v>
      </c>
      <c r="E1859" t="str">
        <f>ROUNDUP(B1859,3)&amp;"-"&amp;ROUNDUP(C1859,3)</f>
        <v>335984.297-3059162.584</v>
      </c>
      <c r="F1859" t="str">
        <f>E1859&amp;"-"&amp;D1859</f>
        <v>335984.297-3059162.584-LUB</v>
      </c>
      <c r="G1859">
        <f t="shared" ref="G1859:G1922" si="107">A1859</f>
        <v>9119</v>
      </c>
      <c r="H1859" t="e">
        <f>VLOOKUP(G1859,#REF!,1,0)</f>
        <v>#REF!</v>
      </c>
      <c r="I1859" t="str">
        <f t="shared" si="105"/>
        <v>335984.2962LUB</v>
      </c>
      <c r="J1859" t="str">
        <f t="shared" si="106"/>
        <v>3059162.584LUB</v>
      </c>
      <c r="K1859">
        <f t="shared" ref="K1859:K1922" si="108">G1859</f>
        <v>9119</v>
      </c>
    </row>
    <row r="1860" spans="1:11" x14ac:dyDescent="0.25">
      <c r="A1860">
        <v>9120</v>
      </c>
      <c r="B1860">
        <v>336080.02840000001</v>
      </c>
      <c r="C1860">
        <v>3059156.0932999998</v>
      </c>
      <c r="D1860" t="s">
        <v>271</v>
      </c>
      <c r="E1860" t="str">
        <f>ROUNDUP(B1860,3)&amp;"-"&amp;ROUNDUP(C1860,3)</f>
        <v>336080.029-3059156.094</v>
      </c>
      <c r="F1860" t="str">
        <f>E1860&amp;"-"&amp;D1860</f>
        <v>336080.029-3059156.094-LUB</v>
      </c>
      <c r="G1860">
        <f t="shared" si="107"/>
        <v>9120</v>
      </c>
      <c r="H1860" t="e">
        <f>VLOOKUP(G1860,#REF!,1,0)</f>
        <v>#REF!</v>
      </c>
      <c r="I1860" t="str">
        <f t="shared" si="105"/>
        <v>336080.0284LUB</v>
      </c>
      <c r="J1860" t="str">
        <f t="shared" si="106"/>
        <v>3059156.0933LUB</v>
      </c>
      <c r="K1860">
        <f t="shared" si="108"/>
        <v>9120</v>
      </c>
    </row>
    <row r="1861" spans="1:11" x14ac:dyDescent="0.25">
      <c r="A1861">
        <v>9121</v>
      </c>
      <c r="B1861">
        <v>336449.3089</v>
      </c>
      <c r="C1861">
        <v>3059164.1954000001</v>
      </c>
      <c r="D1861" t="s">
        <v>271</v>
      </c>
      <c r="E1861" t="str">
        <f>ROUNDUP(B1861,3)&amp;"-"&amp;ROUNDUP(C1861,3)</f>
        <v>336449.309-3059164.196</v>
      </c>
      <c r="F1861" t="str">
        <f>E1861&amp;"-"&amp;D1861</f>
        <v>336449.309-3059164.196-LUB</v>
      </c>
      <c r="G1861">
        <f t="shared" si="107"/>
        <v>9121</v>
      </c>
      <c r="H1861" t="e">
        <f>VLOOKUP(G1861,#REF!,1,0)</f>
        <v>#REF!</v>
      </c>
      <c r="I1861" t="str">
        <f t="shared" si="105"/>
        <v>336449.3089LUB</v>
      </c>
      <c r="J1861" t="str">
        <f t="shared" si="106"/>
        <v>3059164.1954LUB</v>
      </c>
      <c r="K1861">
        <f t="shared" si="108"/>
        <v>9121</v>
      </c>
    </row>
    <row r="1862" spans="1:11" x14ac:dyDescent="0.25">
      <c r="A1862">
        <v>9122</v>
      </c>
      <c r="B1862">
        <v>336465.63160000002</v>
      </c>
      <c r="C1862">
        <v>3059164.4019999998</v>
      </c>
      <c r="D1862" t="s">
        <v>271</v>
      </c>
      <c r="E1862" t="str">
        <f>ROUNDUP(B1862,3)&amp;"-"&amp;ROUNDUP(C1862,3)</f>
        <v>336465.632-3059164.402</v>
      </c>
      <c r="F1862" t="str">
        <f>E1862&amp;"-"&amp;D1862</f>
        <v>336465.632-3059164.402-LUB</v>
      </c>
      <c r="G1862">
        <f t="shared" si="107"/>
        <v>9122</v>
      </c>
      <c r="H1862" t="e">
        <f>VLOOKUP(G1862,#REF!,1,0)</f>
        <v>#REF!</v>
      </c>
      <c r="I1862" t="str">
        <f t="shared" si="105"/>
        <v>336465.6316LUB</v>
      </c>
      <c r="J1862" t="str">
        <f t="shared" si="106"/>
        <v>3059164.402LUB</v>
      </c>
      <c r="K1862">
        <f t="shared" si="108"/>
        <v>9122</v>
      </c>
    </row>
    <row r="1863" spans="1:11" x14ac:dyDescent="0.25">
      <c r="A1863">
        <v>9123</v>
      </c>
      <c r="B1863">
        <v>336846.45760000002</v>
      </c>
      <c r="C1863">
        <v>3059123.0891999998</v>
      </c>
      <c r="D1863" t="s">
        <v>271</v>
      </c>
      <c r="E1863" t="str">
        <f>ROUNDUP(B1863,3)&amp;"-"&amp;ROUNDUP(C1863,3)</f>
        <v>336846.458-3059123.09</v>
      </c>
      <c r="F1863" t="str">
        <f>E1863&amp;"-"&amp;D1863</f>
        <v>336846.458-3059123.09-LUB</v>
      </c>
      <c r="G1863">
        <f t="shared" si="107"/>
        <v>9123</v>
      </c>
      <c r="H1863" t="e">
        <f>VLOOKUP(G1863,#REF!,1,0)</f>
        <v>#REF!</v>
      </c>
      <c r="I1863" t="str">
        <f t="shared" si="105"/>
        <v>336846.4576LUB</v>
      </c>
      <c r="J1863" t="str">
        <f t="shared" si="106"/>
        <v>3059123.0892LUB</v>
      </c>
      <c r="K1863">
        <f t="shared" si="108"/>
        <v>9123</v>
      </c>
    </row>
    <row r="1864" spans="1:11" x14ac:dyDescent="0.25">
      <c r="A1864">
        <v>9124</v>
      </c>
      <c r="B1864">
        <v>336967.30589999998</v>
      </c>
      <c r="C1864">
        <v>3059102.7469000001</v>
      </c>
      <c r="D1864" t="s">
        <v>271</v>
      </c>
      <c r="E1864" t="str">
        <f>ROUNDUP(B1864,3)&amp;"-"&amp;ROUNDUP(C1864,3)</f>
        <v>336967.306-3059102.747</v>
      </c>
      <c r="F1864" t="str">
        <f>E1864&amp;"-"&amp;D1864</f>
        <v>336967.306-3059102.747-LUB</v>
      </c>
      <c r="G1864">
        <f t="shared" si="107"/>
        <v>9124</v>
      </c>
      <c r="H1864" t="e">
        <f>VLOOKUP(G1864,#REF!,1,0)</f>
        <v>#REF!</v>
      </c>
      <c r="I1864" t="str">
        <f t="shared" si="105"/>
        <v>336967.3059LUB</v>
      </c>
      <c r="J1864" t="str">
        <f t="shared" si="106"/>
        <v>3059102.7469LUB</v>
      </c>
      <c r="K1864">
        <f t="shared" si="108"/>
        <v>9124</v>
      </c>
    </row>
    <row r="1865" spans="1:11" x14ac:dyDescent="0.25">
      <c r="A1865">
        <v>9125</v>
      </c>
      <c r="B1865">
        <v>337131.6286</v>
      </c>
      <c r="C1865">
        <v>3059075.0885999999</v>
      </c>
      <c r="D1865" t="s">
        <v>271</v>
      </c>
      <c r="E1865" t="str">
        <f>ROUNDUP(B1865,3)&amp;"-"&amp;ROUNDUP(C1865,3)</f>
        <v>337131.629-3059075.089</v>
      </c>
      <c r="F1865" t="str">
        <f>E1865&amp;"-"&amp;D1865</f>
        <v>337131.629-3059075.089-LUB</v>
      </c>
      <c r="G1865">
        <f t="shared" si="107"/>
        <v>9125</v>
      </c>
      <c r="H1865" t="e">
        <f>VLOOKUP(G1865,#REF!,1,0)</f>
        <v>#REF!</v>
      </c>
      <c r="I1865" t="str">
        <f t="shared" si="105"/>
        <v>337131.6286LUB</v>
      </c>
      <c r="J1865" t="str">
        <f t="shared" si="106"/>
        <v>3059075.0886LUB</v>
      </c>
      <c r="K1865">
        <f t="shared" si="108"/>
        <v>9125</v>
      </c>
    </row>
    <row r="1866" spans="1:11" x14ac:dyDescent="0.25">
      <c r="A1866">
        <v>9126</v>
      </c>
      <c r="B1866">
        <v>337405.21639999998</v>
      </c>
      <c r="C1866">
        <v>3059027.2492999998</v>
      </c>
      <c r="D1866" t="s">
        <v>271</v>
      </c>
      <c r="E1866" t="str">
        <f>ROUNDUP(B1866,3)&amp;"-"&amp;ROUNDUP(C1866,3)</f>
        <v>337405.217-3059027.25</v>
      </c>
      <c r="F1866" t="str">
        <f>E1866&amp;"-"&amp;D1866</f>
        <v>337405.217-3059027.25-LUB</v>
      </c>
      <c r="G1866">
        <f t="shared" si="107"/>
        <v>9126</v>
      </c>
      <c r="H1866" t="e">
        <f>VLOOKUP(G1866,#REF!,1,0)</f>
        <v>#REF!</v>
      </c>
      <c r="I1866" t="str">
        <f t="shared" si="105"/>
        <v>337405.2164LUB</v>
      </c>
      <c r="J1866" t="str">
        <f t="shared" si="106"/>
        <v>3059027.2493LUB</v>
      </c>
      <c r="K1866">
        <f t="shared" si="108"/>
        <v>9126</v>
      </c>
    </row>
    <row r="1867" spans="1:11" x14ac:dyDescent="0.25">
      <c r="A1867">
        <v>9127</v>
      </c>
      <c r="B1867">
        <v>337710.8125</v>
      </c>
      <c r="C1867">
        <v>3058990.8229</v>
      </c>
      <c r="D1867" t="s">
        <v>271</v>
      </c>
      <c r="E1867" t="str">
        <f>ROUNDUP(B1867,3)&amp;"-"&amp;ROUNDUP(C1867,3)</f>
        <v>337710.813-3058990.823</v>
      </c>
      <c r="F1867" t="str">
        <f>E1867&amp;"-"&amp;D1867</f>
        <v>337710.813-3058990.823-LUB</v>
      </c>
      <c r="G1867">
        <f t="shared" si="107"/>
        <v>9127</v>
      </c>
      <c r="H1867" t="e">
        <f>VLOOKUP(G1867,#REF!,1,0)</f>
        <v>#REF!</v>
      </c>
      <c r="I1867" t="str">
        <f t="shared" si="105"/>
        <v>337710.8125LUB</v>
      </c>
      <c r="J1867" t="str">
        <f t="shared" si="106"/>
        <v>3058990.8229LUB</v>
      </c>
      <c r="K1867">
        <f t="shared" si="108"/>
        <v>9127</v>
      </c>
    </row>
    <row r="1868" spans="1:11" x14ac:dyDescent="0.25">
      <c r="A1868">
        <v>9128</v>
      </c>
      <c r="B1868">
        <v>337713.71460000001</v>
      </c>
      <c r="C1868">
        <v>3058990.477</v>
      </c>
      <c r="D1868" t="s">
        <v>271</v>
      </c>
      <c r="E1868" t="str">
        <f>ROUNDUP(B1868,3)&amp;"-"&amp;ROUNDUP(C1868,3)</f>
        <v>337713.715-3058990.477</v>
      </c>
      <c r="F1868" t="str">
        <f>E1868&amp;"-"&amp;D1868</f>
        <v>337713.715-3058990.477-LUB</v>
      </c>
      <c r="G1868">
        <f t="shared" si="107"/>
        <v>9128</v>
      </c>
      <c r="H1868" t="e">
        <f>VLOOKUP(G1868,#REF!,1,0)</f>
        <v>#REF!</v>
      </c>
      <c r="I1868" t="str">
        <f t="shared" si="105"/>
        <v>337713.7146LUB</v>
      </c>
      <c r="J1868" t="str">
        <f t="shared" si="106"/>
        <v>3058990.477LUB</v>
      </c>
      <c r="K1868">
        <f t="shared" si="108"/>
        <v>9128</v>
      </c>
    </row>
    <row r="1869" spans="1:11" x14ac:dyDescent="0.25">
      <c r="A1869">
        <v>9129</v>
      </c>
      <c r="B1869">
        <v>337897.90509999997</v>
      </c>
      <c r="C1869">
        <v>3058972.6557999998</v>
      </c>
      <c r="D1869" t="s">
        <v>271</v>
      </c>
      <c r="E1869" t="str">
        <f>ROUNDUP(B1869,3)&amp;"-"&amp;ROUNDUP(C1869,3)</f>
        <v>337897.906-3058972.656</v>
      </c>
      <c r="F1869" t="str">
        <f>E1869&amp;"-"&amp;D1869</f>
        <v>337897.906-3058972.656-LUB</v>
      </c>
      <c r="G1869">
        <f t="shared" si="107"/>
        <v>9129</v>
      </c>
      <c r="H1869" t="e">
        <f>VLOOKUP(G1869,#REF!,1,0)</f>
        <v>#REF!</v>
      </c>
      <c r="I1869" t="str">
        <f t="shared" si="105"/>
        <v>337897.9051LUB</v>
      </c>
      <c r="J1869" t="str">
        <f t="shared" si="106"/>
        <v>3058972.6558LUB</v>
      </c>
      <c r="K1869">
        <f t="shared" si="108"/>
        <v>9129</v>
      </c>
    </row>
    <row r="1870" spans="1:11" x14ac:dyDescent="0.25">
      <c r="A1870">
        <v>9130</v>
      </c>
      <c r="B1870">
        <v>338136.34470000002</v>
      </c>
      <c r="C1870">
        <v>3058911.6779</v>
      </c>
      <c r="D1870" t="s">
        <v>271</v>
      </c>
      <c r="E1870" t="str">
        <f>ROUNDUP(B1870,3)&amp;"-"&amp;ROUNDUP(C1870,3)</f>
        <v>338136.345-3058911.678</v>
      </c>
      <c r="F1870" t="str">
        <f>E1870&amp;"-"&amp;D1870</f>
        <v>338136.345-3058911.678-LUB</v>
      </c>
      <c r="G1870">
        <f t="shared" si="107"/>
        <v>9130</v>
      </c>
      <c r="H1870" t="e">
        <f>VLOOKUP(G1870,#REF!,1,0)</f>
        <v>#REF!</v>
      </c>
      <c r="I1870" t="str">
        <f t="shared" si="105"/>
        <v>338136.3447LUB</v>
      </c>
      <c r="J1870" t="str">
        <f t="shared" si="106"/>
        <v>3058911.6779LUB</v>
      </c>
      <c r="K1870">
        <f t="shared" si="108"/>
        <v>9130</v>
      </c>
    </row>
    <row r="1871" spans="1:11" x14ac:dyDescent="0.25">
      <c r="A1871">
        <v>9131</v>
      </c>
      <c r="B1871">
        <v>338301.8652</v>
      </c>
      <c r="C1871">
        <v>3058869.3513000002</v>
      </c>
      <c r="D1871" t="s">
        <v>271</v>
      </c>
      <c r="E1871" t="str">
        <f>ROUNDUP(B1871,3)&amp;"-"&amp;ROUNDUP(C1871,3)</f>
        <v>338301.866-3058869.352</v>
      </c>
      <c r="F1871" t="str">
        <f>E1871&amp;"-"&amp;D1871</f>
        <v>338301.866-3058869.352-LUB</v>
      </c>
      <c r="G1871">
        <f t="shared" si="107"/>
        <v>9131</v>
      </c>
      <c r="H1871" t="e">
        <f>VLOOKUP(G1871,#REF!,1,0)</f>
        <v>#REF!</v>
      </c>
      <c r="I1871" t="str">
        <f t="shared" si="105"/>
        <v>338301.8652LUB</v>
      </c>
      <c r="J1871" t="str">
        <f t="shared" si="106"/>
        <v>3058869.3513LUB</v>
      </c>
      <c r="K1871">
        <f t="shared" si="108"/>
        <v>9131</v>
      </c>
    </row>
    <row r="1872" spans="1:11" x14ac:dyDescent="0.25">
      <c r="A1872">
        <v>9132</v>
      </c>
      <c r="B1872">
        <v>339275.81630000001</v>
      </c>
      <c r="C1872">
        <v>3058620.3462999999</v>
      </c>
      <c r="D1872" t="s">
        <v>271</v>
      </c>
      <c r="E1872" t="str">
        <f>ROUNDUP(B1872,3)&amp;"-"&amp;ROUNDUP(C1872,3)</f>
        <v>339275.817-3058620.347</v>
      </c>
      <c r="F1872" t="str">
        <f>E1872&amp;"-"&amp;D1872</f>
        <v>339275.817-3058620.347-LUB</v>
      </c>
      <c r="G1872">
        <f t="shared" si="107"/>
        <v>9132</v>
      </c>
      <c r="H1872" t="e">
        <f>VLOOKUP(G1872,#REF!,1,0)</f>
        <v>#REF!</v>
      </c>
      <c r="I1872" t="str">
        <f t="shared" si="105"/>
        <v>339275.8163LUB</v>
      </c>
      <c r="J1872" t="str">
        <f t="shared" si="106"/>
        <v>3058620.3463LUB</v>
      </c>
      <c r="K1872">
        <f t="shared" si="108"/>
        <v>9132</v>
      </c>
    </row>
    <row r="1873" spans="1:11" x14ac:dyDescent="0.25">
      <c r="A1873">
        <v>9133</v>
      </c>
      <c r="B1873">
        <v>339395.06809999997</v>
      </c>
      <c r="C1873">
        <v>3058589.8639000002</v>
      </c>
      <c r="D1873" t="s">
        <v>271</v>
      </c>
      <c r="E1873" t="str">
        <f>ROUNDUP(B1873,3)&amp;"-"&amp;ROUNDUP(C1873,3)</f>
        <v>339395.069-3058589.864</v>
      </c>
      <c r="F1873" t="str">
        <f>E1873&amp;"-"&amp;D1873</f>
        <v>339395.069-3058589.864-LUB</v>
      </c>
      <c r="G1873">
        <f t="shared" si="107"/>
        <v>9133</v>
      </c>
      <c r="H1873" t="e">
        <f>VLOOKUP(G1873,#REF!,1,0)</f>
        <v>#REF!</v>
      </c>
      <c r="I1873" t="str">
        <f t="shared" si="105"/>
        <v>339395.0681LUB</v>
      </c>
      <c r="J1873" t="str">
        <f t="shared" si="106"/>
        <v>3058589.8639LUB</v>
      </c>
      <c r="K1873">
        <f t="shared" si="108"/>
        <v>9133</v>
      </c>
    </row>
    <row r="1874" spans="1:11" x14ac:dyDescent="0.25">
      <c r="A1874">
        <v>9134</v>
      </c>
      <c r="B1874">
        <v>339555.89240000001</v>
      </c>
      <c r="C1874">
        <v>3058557.0074</v>
      </c>
      <c r="D1874" t="s">
        <v>271</v>
      </c>
      <c r="E1874" t="str">
        <f>ROUNDUP(B1874,3)&amp;"-"&amp;ROUNDUP(C1874,3)</f>
        <v>339555.893-3058557.008</v>
      </c>
      <c r="F1874" t="str">
        <f>E1874&amp;"-"&amp;D1874</f>
        <v>339555.893-3058557.008-LUB</v>
      </c>
      <c r="G1874">
        <f t="shared" si="107"/>
        <v>9134</v>
      </c>
      <c r="H1874" t="e">
        <f>VLOOKUP(G1874,#REF!,1,0)</f>
        <v>#REF!</v>
      </c>
      <c r="I1874" t="str">
        <f t="shared" si="105"/>
        <v>339555.8924LUB</v>
      </c>
      <c r="J1874" t="str">
        <f t="shared" si="106"/>
        <v>3058557.0074LUB</v>
      </c>
      <c r="K1874">
        <f t="shared" si="108"/>
        <v>9134</v>
      </c>
    </row>
    <row r="1875" spans="1:11" x14ac:dyDescent="0.25">
      <c r="A1875">
        <v>9135</v>
      </c>
      <c r="B1875">
        <v>339583.84499999997</v>
      </c>
      <c r="C1875">
        <v>3058571.5274</v>
      </c>
      <c r="D1875" t="s">
        <v>271</v>
      </c>
      <c r="E1875" t="str">
        <f>ROUNDUP(B1875,3)&amp;"-"&amp;ROUNDUP(C1875,3)</f>
        <v>339583.845-3058571.528</v>
      </c>
      <c r="F1875" t="str">
        <f>E1875&amp;"-"&amp;D1875</f>
        <v>339583.845-3058571.528-LUB</v>
      </c>
      <c r="G1875">
        <f t="shared" si="107"/>
        <v>9135</v>
      </c>
      <c r="H1875" t="e">
        <f>VLOOKUP(G1875,#REF!,1,0)</f>
        <v>#REF!</v>
      </c>
      <c r="I1875" t="str">
        <f t="shared" si="105"/>
        <v>339583.845LUB</v>
      </c>
      <c r="J1875" t="str">
        <f t="shared" si="106"/>
        <v>3058571.5274LUB</v>
      </c>
      <c r="K1875">
        <f t="shared" si="108"/>
        <v>9135</v>
      </c>
    </row>
    <row r="1876" spans="1:11" x14ac:dyDescent="0.25">
      <c r="A1876">
        <v>9136</v>
      </c>
      <c r="B1876">
        <v>340036.04220000003</v>
      </c>
      <c r="C1876">
        <v>3058556.9355000001</v>
      </c>
      <c r="D1876" t="s">
        <v>271</v>
      </c>
      <c r="E1876" t="str">
        <f>ROUNDUP(B1876,3)&amp;"-"&amp;ROUNDUP(C1876,3)</f>
        <v>340036.043-3058556.936</v>
      </c>
      <c r="F1876" t="str">
        <f>E1876&amp;"-"&amp;D1876</f>
        <v>340036.043-3058556.936-LUB</v>
      </c>
      <c r="G1876">
        <f t="shared" si="107"/>
        <v>9136</v>
      </c>
      <c r="H1876" t="e">
        <f>VLOOKUP(G1876,#REF!,1,0)</f>
        <v>#REF!</v>
      </c>
      <c r="I1876" t="str">
        <f t="shared" si="105"/>
        <v>340036.0422LUB</v>
      </c>
      <c r="J1876" t="str">
        <f t="shared" si="106"/>
        <v>3058556.9355LUB</v>
      </c>
      <c r="K1876">
        <f t="shared" si="108"/>
        <v>9136</v>
      </c>
    </row>
    <row r="1877" spans="1:11" x14ac:dyDescent="0.25">
      <c r="A1877">
        <v>9137</v>
      </c>
      <c r="B1877">
        <v>340044.0589</v>
      </c>
      <c r="C1877">
        <v>3058579.1625999999</v>
      </c>
      <c r="D1877" t="s">
        <v>271</v>
      </c>
      <c r="E1877" t="str">
        <f>ROUNDUP(B1877,3)&amp;"-"&amp;ROUNDUP(C1877,3)</f>
        <v>340044.059-3058579.163</v>
      </c>
      <c r="F1877" t="str">
        <f>E1877&amp;"-"&amp;D1877</f>
        <v>340044.059-3058579.163-LUB</v>
      </c>
      <c r="G1877">
        <f t="shared" si="107"/>
        <v>9137</v>
      </c>
      <c r="H1877" t="e">
        <f>VLOOKUP(G1877,#REF!,1,0)</f>
        <v>#REF!</v>
      </c>
      <c r="I1877" t="str">
        <f t="shared" si="105"/>
        <v>340044.0589LUB</v>
      </c>
      <c r="J1877" t="str">
        <f t="shared" si="106"/>
        <v>3058579.1626LUB</v>
      </c>
      <c r="K1877">
        <f t="shared" si="108"/>
        <v>9137</v>
      </c>
    </row>
    <row r="1878" spans="1:11" x14ac:dyDescent="0.25">
      <c r="A1878">
        <v>9138</v>
      </c>
      <c r="B1878">
        <v>340117.91899999999</v>
      </c>
      <c r="C1878">
        <v>3058541.6927</v>
      </c>
      <c r="D1878" t="s">
        <v>271</v>
      </c>
      <c r="E1878" t="str">
        <f>ROUNDUP(B1878,3)&amp;"-"&amp;ROUNDUP(C1878,3)</f>
        <v>340117.919-3058541.693</v>
      </c>
      <c r="F1878" t="str">
        <f>E1878&amp;"-"&amp;D1878</f>
        <v>340117.919-3058541.693-LUB</v>
      </c>
      <c r="G1878">
        <f t="shared" si="107"/>
        <v>9138</v>
      </c>
      <c r="H1878" t="e">
        <f>VLOOKUP(G1878,#REF!,1,0)</f>
        <v>#REF!</v>
      </c>
      <c r="I1878" t="str">
        <f t="shared" si="105"/>
        <v>340117.919LUB</v>
      </c>
      <c r="J1878" t="str">
        <f t="shared" si="106"/>
        <v>3058541.6927LUB</v>
      </c>
      <c r="K1878">
        <f t="shared" si="108"/>
        <v>9138</v>
      </c>
    </row>
    <row r="1879" spans="1:11" x14ac:dyDescent="0.25">
      <c r="A1879">
        <v>9139</v>
      </c>
      <c r="B1879">
        <v>340192.58860000002</v>
      </c>
      <c r="C1879">
        <v>3058476.1960999998</v>
      </c>
      <c r="D1879" t="s">
        <v>271</v>
      </c>
      <c r="E1879" t="str">
        <f>ROUNDUP(B1879,3)&amp;"-"&amp;ROUNDUP(C1879,3)</f>
        <v>340192.589-3058476.197</v>
      </c>
      <c r="F1879" t="str">
        <f>E1879&amp;"-"&amp;D1879</f>
        <v>340192.589-3058476.197-LUB</v>
      </c>
      <c r="G1879">
        <f t="shared" si="107"/>
        <v>9139</v>
      </c>
      <c r="H1879" t="e">
        <f>VLOOKUP(G1879,#REF!,1,0)</f>
        <v>#REF!</v>
      </c>
      <c r="I1879" t="str">
        <f t="shared" si="105"/>
        <v>340192.5886LUB</v>
      </c>
      <c r="J1879" t="str">
        <f t="shared" si="106"/>
        <v>3058476.1961LUB</v>
      </c>
      <c r="K1879">
        <f t="shared" si="108"/>
        <v>9139</v>
      </c>
    </row>
    <row r="1880" spans="1:11" x14ac:dyDescent="0.25">
      <c r="A1880">
        <v>9140</v>
      </c>
      <c r="B1880">
        <v>340395.05310000002</v>
      </c>
      <c r="C1880">
        <v>3058366.9624999999</v>
      </c>
      <c r="D1880" t="s">
        <v>271</v>
      </c>
      <c r="E1880" t="str">
        <f>ROUNDUP(B1880,3)&amp;"-"&amp;ROUNDUP(C1880,3)</f>
        <v>340395.054-3058366.963</v>
      </c>
      <c r="F1880" t="str">
        <f>E1880&amp;"-"&amp;D1880</f>
        <v>340395.054-3058366.963-LUB</v>
      </c>
      <c r="G1880">
        <f t="shared" si="107"/>
        <v>9140</v>
      </c>
      <c r="H1880" t="e">
        <f>VLOOKUP(G1880,#REF!,1,0)</f>
        <v>#REF!</v>
      </c>
      <c r="I1880" t="str">
        <f t="shared" si="105"/>
        <v>340395.0531LUB</v>
      </c>
      <c r="J1880" t="str">
        <f t="shared" si="106"/>
        <v>3058366.9625LUB</v>
      </c>
      <c r="K1880">
        <f t="shared" si="108"/>
        <v>9140</v>
      </c>
    </row>
    <row r="1881" spans="1:11" x14ac:dyDescent="0.25">
      <c r="A1881">
        <v>9141</v>
      </c>
      <c r="B1881">
        <v>340680.5049</v>
      </c>
      <c r="C1881">
        <v>3058190.8070999999</v>
      </c>
      <c r="D1881" t="s">
        <v>271</v>
      </c>
      <c r="E1881" t="str">
        <f>ROUNDUP(B1881,3)&amp;"-"&amp;ROUNDUP(C1881,3)</f>
        <v>340680.505-3058190.808</v>
      </c>
      <c r="F1881" t="str">
        <f>E1881&amp;"-"&amp;D1881</f>
        <v>340680.505-3058190.808-LUB</v>
      </c>
      <c r="G1881">
        <f t="shared" si="107"/>
        <v>9141</v>
      </c>
      <c r="H1881" t="e">
        <f>VLOOKUP(G1881,#REF!,1,0)</f>
        <v>#REF!</v>
      </c>
      <c r="I1881" t="str">
        <f t="shared" si="105"/>
        <v>340680.5049LUB</v>
      </c>
      <c r="J1881" t="str">
        <f t="shared" si="106"/>
        <v>3058190.8071LUB</v>
      </c>
      <c r="K1881">
        <f t="shared" si="108"/>
        <v>9141</v>
      </c>
    </row>
    <row r="1882" spans="1:11" x14ac:dyDescent="0.25">
      <c r="A1882">
        <v>9142</v>
      </c>
      <c r="B1882">
        <v>340796.91970000003</v>
      </c>
      <c r="C1882">
        <v>3058120.3823000002</v>
      </c>
      <c r="D1882" t="s">
        <v>271</v>
      </c>
      <c r="E1882" t="str">
        <f>ROUNDUP(B1882,3)&amp;"-"&amp;ROUNDUP(C1882,3)</f>
        <v>340796.92-3058120.383</v>
      </c>
      <c r="F1882" t="str">
        <f>E1882&amp;"-"&amp;D1882</f>
        <v>340796.92-3058120.383-LUB</v>
      </c>
      <c r="G1882">
        <f t="shared" si="107"/>
        <v>9142</v>
      </c>
      <c r="H1882" t="e">
        <f>VLOOKUP(G1882,#REF!,1,0)</f>
        <v>#REF!</v>
      </c>
      <c r="I1882" t="str">
        <f t="shared" si="105"/>
        <v>340796.9197LUB</v>
      </c>
      <c r="J1882" t="str">
        <f t="shared" si="106"/>
        <v>3058120.3823LUB</v>
      </c>
      <c r="K1882">
        <f t="shared" si="108"/>
        <v>9142</v>
      </c>
    </row>
    <row r="1883" spans="1:11" x14ac:dyDescent="0.25">
      <c r="A1883">
        <v>9143</v>
      </c>
      <c r="B1883">
        <v>340982.77600000001</v>
      </c>
      <c r="C1883">
        <v>3058007.9531999999</v>
      </c>
      <c r="D1883" t="s">
        <v>271</v>
      </c>
      <c r="E1883" t="str">
        <f>ROUNDUP(B1883,3)&amp;"-"&amp;ROUNDUP(C1883,3)</f>
        <v>340982.776-3058007.954</v>
      </c>
      <c r="F1883" t="str">
        <f>E1883&amp;"-"&amp;D1883</f>
        <v>340982.776-3058007.954-LUB</v>
      </c>
      <c r="G1883">
        <f t="shared" si="107"/>
        <v>9143</v>
      </c>
      <c r="H1883" t="e">
        <f>VLOOKUP(G1883,#REF!,1,0)</f>
        <v>#REF!</v>
      </c>
      <c r="I1883" t="str">
        <f t="shared" si="105"/>
        <v>340982.776LUB</v>
      </c>
      <c r="J1883" t="str">
        <f t="shared" si="106"/>
        <v>3058007.9532LUB</v>
      </c>
      <c r="K1883">
        <f t="shared" si="108"/>
        <v>9143</v>
      </c>
    </row>
    <row r="1884" spans="1:11" x14ac:dyDescent="0.25">
      <c r="A1884">
        <v>9144</v>
      </c>
      <c r="B1884">
        <v>341025.63660000003</v>
      </c>
      <c r="C1884">
        <v>3057932.9704999998</v>
      </c>
      <c r="D1884" t="s">
        <v>271</v>
      </c>
      <c r="E1884" t="str">
        <f>ROUNDUP(B1884,3)&amp;"-"&amp;ROUNDUP(C1884,3)</f>
        <v>341025.637-3057932.971</v>
      </c>
      <c r="F1884" t="str">
        <f>E1884&amp;"-"&amp;D1884</f>
        <v>341025.637-3057932.971-LUB</v>
      </c>
      <c r="G1884">
        <f t="shared" si="107"/>
        <v>9144</v>
      </c>
      <c r="H1884" t="e">
        <f>VLOOKUP(G1884,#REF!,1,0)</f>
        <v>#REF!</v>
      </c>
      <c r="I1884" t="str">
        <f t="shared" si="105"/>
        <v>341025.6366LUB</v>
      </c>
      <c r="J1884" t="str">
        <f t="shared" si="106"/>
        <v>3057932.9705LUB</v>
      </c>
      <c r="K1884">
        <f t="shared" si="108"/>
        <v>9144</v>
      </c>
    </row>
    <row r="1885" spans="1:11" x14ac:dyDescent="0.25">
      <c r="A1885">
        <v>9145</v>
      </c>
      <c r="B1885">
        <v>341048.74489999999</v>
      </c>
      <c r="C1885">
        <v>3057892.5441000001</v>
      </c>
      <c r="D1885" t="s">
        <v>271</v>
      </c>
      <c r="E1885" t="str">
        <f>ROUNDUP(B1885,3)&amp;"-"&amp;ROUNDUP(C1885,3)</f>
        <v>341048.745-3057892.545</v>
      </c>
      <c r="F1885" t="str">
        <f>E1885&amp;"-"&amp;D1885</f>
        <v>341048.745-3057892.545-LUB</v>
      </c>
      <c r="G1885">
        <f t="shared" si="107"/>
        <v>9145</v>
      </c>
      <c r="H1885" t="e">
        <f>VLOOKUP(G1885,#REF!,1,0)</f>
        <v>#REF!</v>
      </c>
      <c r="I1885" t="str">
        <f t="shared" si="105"/>
        <v>341048.7449LUB</v>
      </c>
      <c r="J1885" t="str">
        <f t="shared" si="106"/>
        <v>3057892.5441LUB</v>
      </c>
      <c r="K1885">
        <f t="shared" si="108"/>
        <v>9145</v>
      </c>
    </row>
    <row r="1886" spans="1:11" x14ac:dyDescent="0.25">
      <c r="A1886">
        <v>9146</v>
      </c>
      <c r="B1886">
        <v>341116.48080000002</v>
      </c>
      <c r="C1886">
        <v>3057829.2228999999</v>
      </c>
      <c r="D1886" t="s">
        <v>271</v>
      </c>
      <c r="E1886" t="str">
        <f>ROUNDUP(B1886,3)&amp;"-"&amp;ROUNDUP(C1886,3)</f>
        <v>341116.481-3057829.223</v>
      </c>
      <c r="F1886" t="str">
        <f>E1886&amp;"-"&amp;D1886</f>
        <v>341116.481-3057829.223-LUB</v>
      </c>
      <c r="G1886">
        <f t="shared" si="107"/>
        <v>9146</v>
      </c>
      <c r="H1886" t="e">
        <f>VLOOKUP(G1886,#REF!,1,0)</f>
        <v>#REF!</v>
      </c>
      <c r="I1886" t="str">
        <f t="shared" si="105"/>
        <v>341116.4808LUB</v>
      </c>
      <c r="J1886" t="str">
        <f t="shared" si="106"/>
        <v>3057829.2229LUB</v>
      </c>
      <c r="K1886">
        <f t="shared" si="108"/>
        <v>9146</v>
      </c>
    </row>
    <row r="1887" spans="1:11" x14ac:dyDescent="0.25">
      <c r="A1887">
        <v>9147</v>
      </c>
      <c r="B1887">
        <v>341154.60060000001</v>
      </c>
      <c r="C1887">
        <v>3057753.32</v>
      </c>
      <c r="D1887" t="s">
        <v>271</v>
      </c>
      <c r="E1887" t="str">
        <f>ROUNDUP(B1887,3)&amp;"-"&amp;ROUNDUP(C1887,3)</f>
        <v>341154.601-3057753.32</v>
      </c>
      <c r="F1887" t="str">
        <f>E1887&amp;"-"&amp;D1887</f>
        <v>341154.601-3057753.32-LUB</v>
      </c>
      <c r="G1887">
        <f t="shared" si="107"/>
        <v>9147</v>
      </c>
      <c r="H1887" t="e">
        <f>VLOOKUP(G1887,#REF!,1,0)</f>
        <v>#REF!</v>
      </c>
      <c r="I1887" t="str">
        <f t="shared" si="105"/>
        <v>341154.6006LUB</v>
      </c>
      <c r="J1887" t="str">
        <f t="shared" si="106"/>
        <v>3057753.32LUB</v>
      </c>
      <c r="K1887">
        <f t="shared" si="108"/>
        <v>9147</v>
      </c>
    </row>
    <row r="1888" spans="1:11" x14ac:dyDescent="0.25">
      <c r="A1888">
        <v>9148</v>
      </c>
      <c r="B1888">
        <v>341172.21899999998</v>
      </c>
      <c r="C1888">
        <v>3057697.3761999998</v>
      </c>
      <c r="D1888" t="s">
        <v>271</v>
      </c>
      <c r="E1888" t="str">
        <f>ROUNDUP(B1888,3)&amp;"-"&amp;ROUNDUP(C1888,3)</f>
        <v>341172.219-3057697.377</v>
      </c>
      <c r="F1888" t="str">
        <f>E1888&amp;"-"&amp;D1888</f>
        <v>341172.219-3057697.377-LUB</v>
      </c>
      <c r="G1888">
        <f t="shared" si="107"/>
        <v>9148</v>
      </c>
      <c r="H1888" t="e">
        <f>VLOOKUP(G1888,#REF!,1,0)</f>
        <v>#REF!</v>
      </c>
      <c r="I1888" t="str">
        <f t="shared" si="105"/>
        <v>341172.219LUB</v>
      </c>
      <c r="J1888" t="str">
        <f t="shared" si="106"/>
        <v>3057697.3762LUB</v>
      </c>
      <c r="K1888">
        <f t="shared" si="108"/>
        <v>9148</v>
      </c>
    </row>
    <row r="1889" spans="1:11" x14ac:dyDescent="0.25">
      <c r="A1889">
        <v>9149</v>
      </c>
      <c r="B1889">
        <v>341232.25290000002</v>
      </c>
      <c r="C1889">
        <v>3057635.7162000001</v>
      </c>
      <c r="D1889" t="s">
        <v>271</v>
      </c>
      <c r="E1889" t="str">
        <f>ROUNDUP(B1889,3)&amp;"-"&amp;ROUNDUP(C1889,3)</f>
        <v>341232.253-3057635.717</v>
      </c>
      <c r="F1889" t="str">
        <f>E1889&amp;"-"&amp;D1889</f>
        <v>341232.253-3057635.717-LUB</v>
      </c>
      <c r="G1889">
        <f t="shared" si="107"/>
        <v>9149</v>
      </c>
      <c r="H1889" t="e">
        <f>VLOOKUP(G1889,#REF!,1,0)</f>
        <v>#REF!</v>
      </c>
      <c r="I1889" t="str">
        <f t="shared" si="105"/>
        <v>341232.2529LUB</v>
      </c>
      <c r="J1889" t="str">
        <f t="shared" si="106"/>
        <v>3057635.7162LUB</v>
      </c>
      <c r="K1889">
        <f t="shared" si="108"/>
        <v>9149</v>
      </c>
    </row>
    <row r="1890" spans="1:11" x14ac:dyDescent="0.25">
      <c r="A1890">
        <v>9150</v>
      </c>
      <c r="B1890">
        <v>341283.7452</v>
      </c>
      <c r="C1890">
        <v>3057590.2960999999</v>
      </c>
      <c r="D1890" t="s">
        <v>271</v>
      </c>
      <c r="E1890" t="str">
        <f>ROUNDUP(B1890,3)&amp;"-"&amp;ROUNDUP(C1890,3)</f>
        <v>341283.746-3057590.297</v>
      </c>
      <c r="F1890" t="str">
        <f>E1890&amp;"-"&amp;D1890</f>
        <v>341283.746-3057590.297-LUB</v>
      </c>
      <c r="G1890">
        <f t="shared" si="107"/>
        <v>9150</v>
      </c>
      <c r="H1890" t="e">
        <f>VLOOKUP(G1890,#REF!,1,0)</f>
        <v>#REF!</v>
      </c>
      <c r="I1890" t="str">
        <f t="shared" si="105"/>
        <v>341283.7452LUB</v>
      </c>
      <c r="J1890" t="str">
        <f t="shared" si="106"/>
        <v>3057590.2961LUB</v>
      </c>
      <c r="K1890">
        <f t="shared" si="108"/>
        <v>9150</v>
      </c>
    </row>
    <row r="1891" spans="1:11" x14ac:dyDescent="0.25">
      <c r="A1891">
        <v>9151</v>
      </c>
      <c r="B1891">
        <v>341299.67920000001</v>
      </c>
      <c r="C1891">
        <v>3057576.2412999999</v>
      </c>
      <c r="D1891" t="s">
        <v>271</v>
      </c>
      <c r="E1891" t="str">
        <f>ROUNDUP(B1891,3)&amp;"-"&amp;ROUNDUP(C1891,3)</f>
        <v>341299.68-3057576.242</v>
      </c>
      <c r="F1891" t="str">
        <f>E1891&amp;"-"&amp;D1891</f>
        <v>341299.68-3057576.242-LUB</v>
      </c>
      <c r="G1891">
        <f t="shared" si="107"/>
        <v>9151</v>
      </c>
      <c r="H1891" t="e">
        <f>VLOOKUP(G1891,#REF!,1,0)</f>
        <v>#REF!</v>
      </c>
      <c r="I1891" t="str">
        <f t="shared" si="105"/>
        <v>341299.6792LUB</v>
      </c>
      <c r="J1891" t="str">
        <f t="shared" si="106"/>
        <v>3057576.2413LUB</v>
      </c>
      <c r="K1891">
        <f t="shared" si="108"/>
        <v>9151</v>
      </c>
    </row>
    <row r="1892" spans="1:11" x14ac:dyDescent="0.25">
      <c r="A1892">
        <v>9152</v>
      </c>
      <c r="B1892">
        <v>341373.71039999998</v>
      </c>
      <c r="C1892">
        <v>3057495.5473000002</v>
      </c>
      <c r="D1892" t="s">
        <v>271</v>
      </c>
      <c r="E1892" t="str">
        <f>ROUNDUP(B1892,3)&amp;"-"&amp;ROUNDUP(C1892,3)</f>
        <v>341373.711-3057495.548</v>
      </c>
      <c r="F1892" t="str">
        <f>E1892&amp;"-"&amp;D1892</f>
        <v>341373.711-3057495.548-LUB</v>
      </c>
      <c r="G1892">
        <f t="shared" si="107"/>
        <v>9152</v>
      </c>
      <c r="H1892" t="e">
        <f>VLOOKUP(G1892,#REF!,1,0)</f>
        <v>#REF!</v>
      </c>
      <c r="I1892" t="str">
        <f t="shared" si="105"/>
        <v>341373.7104LUB</v>
      </c>
      <c r="J1892" t="str">
        <f t="shared" si="106"/>
        <v>3057495.5473LUB</v>
      </c>
      <c r="K1892">
        <f t="shared" si="108"/>
        <v>9152</v>
      </c>
    </row>
    <row r="1893" spans="1:11" x14ac:dyDescent="0.25">
      <c r="A1893">
        <v>9153</v>
      </c>
      <c r="B1893">
        <v>341433.96340000001</v>
      </c>
      <c r="C1893">
        <v>3057450.5751</v>
      </c>
      <c r="D1893" t="s">
        <v>271</v>
      </c>
      <c r="E1893" t="str">
        <f>ROUNDUP(B1893,3)&amp;"-"&amp;ROUNDUP(C1893,3)</f>
        <v>341433.964-3057450.576</v>
      </c>
      <c r="F1893" t="str">
        <f>E1893&amp;"-"&amp;D1893</f>
        <v>341433.964-3057450.576-LUB</v>
      </c>
      <c r="G1893">
        <f t="shared" si="107"/>
        <v>9153</v>
      </c>
      <c r="H1893" t="e">
        <f>VLOOKUP(G1893,#REF!,1,0)</f>
        <v>#REF!</v>
      </c>
      <c r="I1893" t="str">
        <f t="shared" si="105"/>
        <v>341433.9634LUB</v>
      </c>
      <c r="J1893" t="str">
        <f t="shared" si="106"/>
        <v>3057450.5751LUB</v>
      </c>
      <c r="K1893">
        <f t="shared" si="108"/>
        <v>9153</v>
      </c>
    </row>
    <row r="1894" spans="1:11" x14ac:dyDescent="0.25">
      <c r="A1894">
        <v>9154</v>
      </c>
      <c r="B1894">
        <v>341479.70899999997</v>
      </c>
      <c r="C1894">
        <v>3057403.8706999999</v>
      </c>
      <c r="D1894" t="s">
        <v>271</v>
      </c>
      <c r="E1894" t="str">
        <f>ROUNDUP(B1894,3)&amp;"-"&amp;ROUNDUP(C1894,3)</f>
        <v>341479.709-3057403.871</v>
      </c>
      <c r="F1894" t="str">
        <f>E1894&amp;"-"&amp;D1894</f>
        <v>341479.709-3057403.871-LUB</v>
      </c>
      <c r="G1894">
        <f t="shared" si="107"/>
        <v>9154</v>
      </c>
      <c r="H1894" t="e">
        <f>VLOOKUP(G1894,#REF!,1,0)</f>
        <v>#REF!</v>
      </c>
      <c r="I1894" t="str">
        <f t="shared" si="105"/>
        <v>341479.709LUB</v>
      </c>
      <c r="J1894" t="str">
        <f t="shared" si="106"/>
        <v>3057403.8707LUB</v>
      </c>
      <c r="K1894">
        <f t="shared" si="108"/>
        <v>9154</v>
      </c>
    </row>
    <row r="1895" spans="1:11" x14ac:dyDescent="0.25">
      <c r="A1895">
        <v>9155</v>
      </c>
      <c r="B1895">
        <v>341524.38939999999</v>
      </c>
      <c r="C1895">
        <v>3057349.4950999999</v>
      </c>
      <c r="D1895" t="s">
        <v>271</v>
      </c>
      <c r="E1895" t="str">
        <f>ROUNDUP(B1895,3)&amp;"-"&amp;ROUNDUP(C1895,3)</f>
        <v>341524.39-3057349.496</v>
      </c>
      <c r="F1895" t="str">
        <f>E1895&amp;"-"&amp;D1895</f>
        <v>341524.39-3057349.496-LUB</v>
      </c>
      <c r="G1895">
        <f t="shared" si="107"/>
        <v>9155</v>
      </c>
      <c r="H1895" t="e">
        <f>VLOOKUP(G1895,#REF!,1,0)</f>
        <v>#REF!</v>
      </c>
      <c r="I1895" t="str">
        <f t="shared" si="105"/>
        <v>341524.3894LUB</v>
      </c>
      <c r="J1895" t="str">
        <f t="shared" si="106"/>
        <v>3057349.4951LUB</v>
      </c>
      <c r="K1895">
        <f t="shared" si="108"/>
        <v>9155</v>
      </c>
    </row>
    <row r="1896" spans="1:11" x14ac:dyDescent="0.25">
      <c r="A1896">
        <v>9156</v>
      </c>
      <c r="B1896">
        <v>341570.72659999999</v>
      </c>
      <c r="C1896">
        <v>3057273.9643000001</v>
      </c>
      <c r="D1896" t="s">
        <v>271</v>
      </c>
      <c r="E1896" t="str">
        <f>ROUNDUP(B1896,3)&amp;"-"&amp;ROUNDUP(C1896,3)</f>
        <v>341570.727-3057273.965</v>
      </c>
      <c r="F1896" t="str">
        <f>E1896&amp;"-"&amp;D1896</f>
        <v>341570.727-3057273.965-LUB</v>
      </c>
      <c r="G1896">
        <f t="shared" si="107"/>
        <v>9156</v>
      </c>
      <c r="H1896" t="e">
        <f>VLOOKUP(G1896,#REF!,1,0)</f>
        <v>#REF!</v>
      </c>
      <c r="I1896" t="str">
        <f t="shared" ref="I1896:I1959" si="109">B1896&amp;D1896</f>
        <v>341570.7266LUB</v>
      </c>
      <c r="J1896" t="str">
        <f t="shared" ref="J1896:J1959" si="110">C1896&amp;D1896</f>
        <v>3057273.9643LUB</v>
      </c>
      <c r="K1896">
        <f t="shared" si="108"/>
        <v>9156</v>
      </c>
    </row>
    <row r="1897" spans="1:11" x14ac:dyDescent="0.25">
      <c r="A1897">
        <v>9157</v>
      </c>
      <c r="B1897">
        <v>341625.13959999999</v>
      </c>
      <c r="C1897">
        <v>3057151.0172999999</v>
      </c>
      <c r="D1897" t="s">
        <v>271</v>
      </c>
      <c r="E1897" t="str">
        <f>ROUNDUP(B1897,3)&amp;"-"&amp;ROUNDUP(C1897,3)</f>
        <v>341625.14-3057151.018</v>
      </c>
      <c r="F1897" t="str">
        <f>E1897&amp;"-"&amp;D1897</f>
        <v>341625.14-3057151.018-LUB</v>
      </c>
      <c r="G1897">
        <f t="shared" si="107"/>
        <v>9157</v>
      </c>
      <c r="H1897" t="e">
        <f>VLOOKUP(G1897,#REF!,1,0)</f>
        <v>#REF!</v>
      </c>
      <c r="I1897" t="str">
        <f t="shared" si="109"/>
        <v>341625.1396LUB</v>
      </c>
      <c r="J1897" t="str">
        <f t="shared" si="110"/>
        <v>3057151.0173LUB</v>
      </c>
      <c r="K1897">
        <f t="shared" si="108"/>
        <v>9157</v>
      </c>
    </row>
    <row r="1898" spans="1:11" x14ac:dyDescent="0.25">
      <c r="A1898">
        <v>9158</v>
      </c>
      <c r="B1898">
        <v>341681.70630000002</v>
      </c>
      <c r="C1898">
        <v>3057045.0928000002</v>
      </c>
      <c r="D1898" t="s">
        <v>271</v>
      </c>
      <c r="E1898" t="str">
        <f>ROUNDUP(B1898,3)&amp;"-"&amp;ROUNDUP(C1898,3)</f>
        <v>341681.707-3057045.093</v>
      </c>
      <c r="F1898" t="str">
        <f>E1898&amp;"-"&amp;D1898</f>
        <v>341681.707-3057045.093-LUB</v>
      </c>
      <c r="G1898">
        <f t="shared" si="107"/>
        <v>9158</v>
      </c>
      <c r="H1898" t="e">
        <f>VLOOKUP(G1898,#REF!,1,0)</f>
        <v>#REF!</v>
      </c>
      <c r="I1898" t="str">
        <f t="shared" si="109"/>
        <v>341681.7063LUB</v>
      </c>
      <c r="J1898" t="str">
        <f t="shared" si="110"/>
        <v>3057045.0928LUB</v>
      </c>
      <c r="K1898">
        <f t="shared" si="108"/>
        <v>9158</v>
      </c>
    </row>
    <row r="1899" spans="1:11" x14ac:dyDescent="0.25">
      <c r="A1899">
        <v>9159</v>
      </c>
      <c r="B1899">
        <v>341731.02659999998</v>
      </c>
      <c r="C1899">
        <v>3056976.0065000001</v>
      </c>
      <c r="D1899" t="s">
        <v>271</v>
      </c>
      <c r="E1899" t="str">
        <f>ROUNDUP(B1899,3)&amp;"-"&amp;ROUNDUP(C1899,3)</f>
        <v>341731.027-3056976.007</v>
      </c>
      <c r="F1899" t="str">
        <f>E1899&amp;"-"&amp;D1899</f>
        <v>341731.027-3056976.007-LUB</v>
      </c>
      <c r="G1899">
        <f t="shared" si="107"/>
        <v>9159</v>
      </c>
      <c r="H1899" t="e">
        <f>VLOOKUP(G1899,#REF!,1,0)</f>
        <v>#REF!</v>
      </c>
      <c r="I1899" t="str">
        <f t="shared" si="109"/>
        <v>341731.0266LUB</v>
      </c>
      <c r="J1899" t="str">
        <f t="shared" si="110"/>
        <v>3056976.0065LUB</v>
      </c>
      <c r="K1899">
        <f t="shared" si="108"/>
        <v>9159</v>
      </c>
    </row>
    <row r="1900" spans="1:11" x14ac:dyDescent="0.25">
      <c r="A1900">
        <v>9160</v>
      </c>
      <c r="B1900">
        <v>341723.84049999999</v>
      </c>
      <c r="C1900">
        <v>3056943.1978000002</v>
      </c>
      <c r="D1900" t="s">
        <v>271</v>
      </c>
      <c r="E1900" t="str">
        <f>ROUNDUP(B1900,3)&amp;"-"&amp;ROUNDUP(C1900,3)</f>
        <v>341723.841-3056943.198</v>
      </c>
      <c r="F1900" t="str">
        <f>E1900&amp;"-"&amp;D1900</f>
        <v>341723.841-3056943.198-LUB</v>
      </c>
      <c r="G1900">
        <f t="shared" si="107"/>
        <v>9160</v>
      </c>
      <c r="H1900" t="e">
        <f>VLOOKUP(G1900,#REF!,1,0)</f>
        <v>#REF!</v>
      </c>
      <c r="I1900" t="str">
        <f t="shared" si="109"/>
        <v>341723.8405LUB</v>
      </c>
      <c r="J1900" t="str">
        <f t="shared" si="110"/>
        <v>3056943.1978LUB</v>
      </c>
      <c r="K1900">
        <f t="shared" si="108"/>
        <v>9160</v>
      </c>
    </row>
    <row r="1901" spans="1:11" x14ac:dyDescent="0.25">
      <c r="A1901">
        <v>9161</v>
      </c>
      <c r="B1901">
        <v>341739.87729999999</v>
      </c>
      <c r="C1901">
        <v>3056876.7047000001</v>
      </c>
      <c r="D1901" t="s">
        <v>271</v>
      </c>
      <c r="E1901" t="str">
        <f>ROUNDUP(B1901,3)&amp;"-"&amp;ROUNDUP(C1901,3)</f>
        <v>341739.878-3056876.705</v>
      </c>
      <c r="F1901" t="str">
        <f>E1901&amp;"-"&amp;D1901</f>
        <v>341739.878-3056876.705-LUB</v>
      </c>
      <c r="G1901">
        <f t="shared" si="107"/>
        <v>9161</v>
      </c>
      <c r="H1901" t="e">
        <f>VLOOKUP(G1901,#REF!,1,0)</f>
        <v>#REF!</v>
      </c>
      <c r="I1901" t="str">
        <f t="shared" si="109"/>
        <v>341739.8773LUB</v>
      </c>
      <c r="J1901" t="str">
        <f t="shared" si="110"/>
        <v>3056876.7047LUB</v>
      </c>
      <c r="K1901">
        <f t="shared" si="108"/>
        <v>9161</v>
      </c>
    </row>
    <row r="1902" spans="1:11" x14ac:dyDescent="0.25">
      <c r="A1902">
        <v>9162</v>
      </c>
      <c r="B1902">
        <v>341746.08130000002</v>
      </c>
      <c r="C1902">
        <v>3056833.8750999998</v>
      </c>
      <c r="D1902" t="s">
        <v>271</v>
      </c>
      <c r="E1902" t="str">
        <f>ROUNDUP(B1902,3)&amp;"-"&amp;ROUNDUP(C1902,3)</f>
        <v>341746.082-3056833.876</v>
      </c>
      <c r="F1902" t="str">
        <f>E1902&amp;"-"&amp;D1902</f>
        <v>341746.082-3056833.876-LUB</v>
      </c>
      <c r="G1902">
        <f t="shared" si="107"/>
        <v>9162</v>
      </c>
      <c r="H1902" t="e">
        <f>VLOOKUP(G1902,#REF!,1,0)</f>
        <v>#REF!</v>
      </c>
      <c r="I1902" t="str">
        <f t="shared" si="109"/>
        <v>341746.0813LUB</v>
      </c>
      <c r="J1902" t="str">
        <f t="shared" si="110"/>
        <v>3056833.8751LUB</v>
      </c>
      <c r="K1902">
        <f t="shared" si="108"/>
        <v>9162</v>
      </c>
    </row>
    <row r="1903" spans="1:11" x14ac:dyDescent="0.25">
      <c r="A1903">
        <v>9163</v>
      </c>
      <c r="B1903">
        <v>341757.3026</v>
      </c>
      <c r="C1903">
        <v>3056731.179</v>
      </c>
      <c r="D1903" t="s">
        <v>271</v>
      </c>
      <c r="E1903" t="str">
        <f>ROUNDUP(B1903,3)&amp;"-"&amp;ROUNDUP(C1903,3)</f>
        <v>341757.303-3056731.179</v>
      </c>
      <c r="F1903" t="str">
        <f>E1903&amp;"-"&amp;D1903</f>
        <v>341757.303-3056731.179-LUB</v>
      </c>
      <c r="G1903">
        <f t="shared" si="107"/>
        <v>9163</v>
      </c>
      <c r="H1903" t="e">
        <f>VLOOKUP(G1903,#REF!,1,0)</f>
        <v>#REF!</v>
      </c>
      <c r="I1903" t="str">
        <f t="shared" si="109"/>
        <v>341757.3026LUB</v>
      </c>
      <c r="J1903" t="str">
        <f t="shared" si="110"/>
        <v>3056731.179LUB</v>
      </c>
      <c r="K1903">
        <f t="shared" si="108"/>
        <v>9163</v>
      </c>
    </row>
    <row r="1904" spans="1:11" x14ac:dyDescent="0.25">
      <c r="A1904">
        <v>9164</v>
      </c>
      <c r="B1904">
        <v>341754.41509999998</v>
      </c>
      <c r="C1904">
        <v>3056583.1535</v>
      </c>
      <c r="D1904" t="s">
        <v>271</v>
      </c>
      <c r="E1904" t="str">
        <f>ROUNDUP(B1904,3)&amp;"-"&amp;ROUNDUP(C1904,3)</f>
        <v>341754.416-3056583.154</v>
      </c>
      <c r="F1904" t="str">
        <f>E1904&amp;"-"&amp;D1904</f>
        <v>341754.416-3056583.154-LUB</v>
      </c>
      <c r="G1904">
        <f t="shared" si="107"/>
        <v>9164</v>
      </c>
      <c r="H1904" t="e">
        <f>VLOOKUP(G1904,#REF!,1,0)</f>
        <v>#REF!</v>
      </c>
      <c r="I1904" t="str">
        <f t="shared" si="109"/>
        <v>341754.4151LUB</v>
      </c>
      <c r="J1904" t="str">
        <f t="shared" si="110"/>
        <v>3056583.1535LUB</v>
      </c>
      <c r="K1904">
        <f t="shared" si="108"/>
        <v>9164</v>
      </c>
    </row>
    <row r="1905" spans="1:11" x14ac:dyDescent="0.25">
      <c r="A1905">
        <v>9165</v>
      </c>
      <c r="B1905">
        <v>341733.39250000002</v>
      </c>
      <c r="C1905">
        <v>3056526.0260000001</v>
      </c>
      <c r="D1905" t="s">
        <v>271</v>
      </c>
      <c r="E1905" t="str">
        <f>ROUNDUP(B1905,3)&amp;"-"&amp;ROUNDUP(C1905,3)</f>
        <v>341733.393-3056526.026</v>
      </c>
      <c r="F1905" t="str">
        <f>E1905&amp;"-"&amp;D1905</f>
        <v>341733.393-3056526.026-LUB</v>
      </c>
      <c r="G1905">
        <f t="shared" si="107"/>
        <v>9165</v>
      </c>
      <c r="H1905" t="e">
        <f>VLOOKUP(G1905,#REF!,1,0)</f>
        <v>#REF!</v>
      </c>
      <c r="I1905" t="str">
        <f t="shared" si="109"/>
        <v>341733.3925LUB</v>
      </c>
      <c r="J1905" t="str">
        <f t="shared" si="110"/>
        <v>3056526.026LUB</v>
      </c>
      <c r="K1905">
        <f t="shared" si="108"/>
        <v>9165</v>
      </c>
    </row>
    <row r="1906" spans="1:11" x14ac:dyDescent="0.25">
      <c r="A1906">
        <v>9166</v>
      </c>
      <c r="B1906">
        <v>341692.42940000002</v>
      </c>
      <c r="C1906">
        <v>3056532.3220000002</v>
      </c>
      <c r="D1906" t="s">
        <v>271</v>
      </c>
      <c r="E1906" t="str">
        <f>ROUNDUP(B1906,3)&amp;"-"&amp;ROUNDUP(C1906,3)</f>
        <v>341692.43-3056532.322</v>
      </c>
      <c r="F1906" t="str">
        <f>E1906&amp;"-"&amp;D1906</f>
        <v>341692.43-3056532.322-LUB</v>
      </c>
      <c r="G1906">
        <f t="shared" si="107"/>
        <v>9166</v>
      </c>
      <c r="H1906" t="e">
        <f>VLOOKUP(G1906,#REF!,1,0)</f>
        <v>#REF!</v>
      </c>
      <c r="I1906" t="str">
        <f t="shared" si="109"/>
        <v>341692.4294LUB</v>
      </c>
      <c r="J1906" t="str">
        <f t="shared" si="110"/>
        <v>3056532.322LUB</v>
      </c>
      <c r="K1906">
        <f t="shared" si="108"/>
        <v>9166</v>
      </c>
    </row>
    <row r="1907" spans="1:11" x14ac:dyDescent="0.25">
      <c r="A1907">
        <v>9167</v>
      </c>
      <c r="B1907">
        <v>341667.9314</v>
      </c>
      <c r="C1907">
        <v>3056542.2469000001</v>
      </c>
      <c r="D1907" t="s">
        <v>271</v>
      </c>
      <c r="E1907" t="str">
        <f>ROUNDUP(B1907,3)&amp;"-"&amp;ROUNDUP(C1907,3)</f>
        <v>341667.932-3056542.247</v>
      </c>
      <c r="F1907" t="str">
        <f>E1907&amp;"-"&amp;D1907</f>
        <v>341667.932-3056542.247-LUB</v>
      </c>
      <c r="G1907">
        <f t="shared" si="107"/>
        <v>9167</v>
      </c>
      <c r="H1907" t="e">
        <f>VLOOKUP(G1907,#REF!,1,0)</f>
        <v>#REF!</v>
      </c>
      <c r="I1907" t="str">
        <f t="shared" si="109"/>
        <v>341667.9314LUB</v>
      </c>
      <c r="J1907" t="str">
        <f t="shared" si="110"/>
        <v>3056542.2469LUB</v>
      </c>
      <c r="K1907">
        <f t="shared" si="108"/>
        <v>9167</v>
      </c>
    </row>
    <row r="1908" spans="1:11" x14ac:dyDescent="0.25">
      <c r="A1908">
        <v>9168</v>
      </c>
      <c r="B1908">
        <v>341635.10110000003</v>
      </c>
      <c r="C1908">
        <v>3056542.6734000002</v>
      </c>
      <c r="D1908" t="s">
        <v>271</v>
      </c>
      <c r="E1908" t="str">
        <f>ROUNDUP(B1908,3)&amp;"-"&amp;ROUNDUP(C1908,3)</f>
        <v>341635.102-3056542.674</v>
      </c>
      <c r="F1908" t="str">
        <f>E1908&amp;"-"&amp;D1908</f>
        <v>341635.102-3056542.674-LUB</v>
      </c>
      <c r="G1908">
        <f t="shared" si="107"/>
        <v>9168</v>
      </c>
      <c r="H1908" t="e">
        <f>VLOOKUP(G1908,#REF!,1,0)</f>
        <v>#REF!</v>
      </c>
      <c r="I1908" t="str">
        <f t="shared" si="109"/>
        <v>341635.1011LUB</v>
      </c>
      <c r="J1908" t="str">
        <f t="shared" si="110"/>
        <v>3056542.6734LUB</v>
      </c>
      <c r="K1908">
        <f t="shared" si="108"/>
        <v>9168</v>
      </c>
    </row>
    <row r="1909" spans="1:11" x14ac:dyDescent="0.25">
      <c r="A1909">
        <v>9169</v>
      </c>
      <c r="B1909">
        <v>341602.277</v>
      </c>
      <c r="C1909">
        <v>3056543.5802000002</v>
      </c>
      <c r="D1909" t="s">
        <v>271</v>
      </c>
      <c r="E1909" t="str">
        <f>ROUNDUP(B1909,3)&amp;"-"&amp;ROUNDUP(C1909,3)</f>
        <v>341602.277-3056543.581</v>
      </c>
      <c r="F1909" t="str">
        <f>E1909&amp;"-"&amp;D1909</f>
        <v>341602.277-3056543.581-LUB</v>
      </c>
      <c r="G1909">
        <f t="shared" si="107"/>
        <v>9169</v>
      </c>
      <c r="H1909" t="e">
        <f>VLOOKUP(G1909,#REF!,1,0)</f>
        <v>#REF!</v>
      </c>
      <c r="I1909" t="str">
        <f t="shared" si="109"/>
        <v>341602.277LUB</v>
      </c>
      <c r="J1909" t="str">
        <f t="shared" si="110"/>
        <v>3056543.5802LUB</v>
      </c>
      <c r="K1909">
        <f t="shared" si="108"/>
        <v>9169</v>
      </c>
    </row>
    <row r="1910" spans="1:11" x14ac:dyDescent="0.25">
      <c r="A1910">
        <v>9170</v>
      </c>
      <c r="B1910">
        <v>341592.9915</v>
      </c>
      <c r="C1910">
        <v>3056535.0548</v>
      </c>
      <c r="D1910" t="s">
        <v>271</v>
      </c>
      <c r="E1910" t="str">
        <f>ROUNDUP(B1910,3)&amp;"-"&amp;ROUNDUP(C1910,3)</f>
        <v>341592.992-3056535.055</v>
      </c>
      <c r="F1910" t="str">
        <f>E1910&amp;"-"&amp;D1910</f>
        <v>341592.992-3056535.055-LUB</v>
      </c>
      <c r="G1910">
        <f t="shared" si="107"/>
        <v>9170</v>
      </c>
      <c r="H1910" t="e">
        <f>VLOOKUP(G1910,#REF!,1,0)</f>
        <v>#REF!</v>
      </c>
      <c r="I1910" t="str">
        <f t="shared" si="109"/>
        <v>341592.9915LUB</v>
      </c>
      <c r="J1910" t="str">
        <f t="shared" si="110"/>
        <v>3056535.0548LUB</v>
      </c>
      <c r="K1910">
        <f t="shared" si="108"/>
        <v>9170</v>
      </c>
    </row>
    <row r="1911" spans="1:11" x14ac:dyDescent="0.25">
      <c r="A1911">
        <v>9171</v>
      </c>
      <c r="B1911">
        <v>341597.47619999998</v>
      </c>
      <c r="C1911">
        <v>3056508.5778000001</v>
      </c>
      <c r="D1911" t="s">
        <v>271</v>
      </c>
      <c r="E1911" t="str">
        <f>ROUNDUP(B1911,3)&amp;"-"&amp;ROUNDUP(C1911,3)</f>
        <v>341597.477-3056508.578</v>
      </c>
      <c r="F1911" t="str">
        <f>E1911&amp;"-"&amp;D1911</f>
        <v>341597.477-3056508.578-LUB</v>
      </c>
      <c r="G1911">
        <f t="shared" si="107"/>
        <v>9171</v>
      </c>
      <c r="H1911" t="e">
        <f>VLOOKUP(G1911,#REF!,1,0)</f>
        <v>#REF!</v>
      </c>
      <c r="I1911" t="str">
        <f t="shared" si="109"/>
        <v>341597.4762LUB</v>
      </c>
      <c r="J1911" t="str">
        <f t="shared" si="110"/>
        <v>3056508.5778LUB</v>
      </c>
      <c r="K1911">
        <f t="shared" si="108"/>
        <v>9171</v>
      </c>
    </row>
    <row r="1912" spans="1:11" x14ac:dyDescent="0.25">
      <c r="A1912">
        <v>9172</v>
      </c>
      <c r="B1912">
        <v>341604.95140000002</v>
      </c>
      <c r="C1912">
        <v>3056489.267</v>
      </c>
      <c r="D1912" t="s">
        <v>271</v>
      </c>
      <c r="E1912" t="str">
        <f>ROUNDUP(B1912,3)&amp;"-"&amp;ROUNDUP(C1912,3)</f>
        <v>341604.952-3056489.267</v>
      </c>
      <c r="F1912" t="str">
        <f>E1912&amp;"-"&amp;D1912</f>
        <v>341604.952-3056489.267-LUB</v>
      </c>
      <c r="G1912">
        <f t="shared" si="107"/>
        <v>9172</v>
      </c>
      <c r="H1912" t="e">
        <f>VLOOKUP(G1912,#REF!,1,0)</f>
        <v>#REF!</v>
      </c>
      <c r="I1912" t="str">
        <f t="shared" si="109"/>
        <v>341604.9514LUB</v>
      </c>
      <c r="J1912" t="str">
        <f t="shared" si="110"/>
        <v>3056489.267LUB</v>
      </c>
      <c r="K1912">
        <f t="shared" si="108"/>
        <v>9172</v>
      </c>
    </row>
    <row r="1913" spans="1:11" x14ac:dyDescent="0.25">
      <c r="A1913">
        <v>9173</v>
      </c>
      <c r="B1913">
        <v>341581.5772</v>
      </c>
      <c r="C1913">
        <v>3056474.1998000001</v>
      </c>
      <c r="D1913" t="s">
        <v>271</v>
      </c>
      <c r="E1913" t="str">
        <f>ROUNDUP(B1913,3)&amp;"-"&amp;ROUNDUP(C1913,3)</f>
        <v>341581.578-3056474.2</v>
      </c>
      <c r="F1913" t="str">
        <f>E1913&amp;"-"&amp;D1913</f>
        <v>341581.578-3056474.2-LUB</v>
      </c>
      <c r="G1913">
        <f t="shared" si="107"/>
        <v>9173</v>
      </c>
      <c r="H1913" t="e">
        <f>VLOOKUP(G1913,#REF!,1,0)</f>
        <v>#REF!</v>
      </c>
      <c r="I1913" t="str">
        <f t="shared" si="109"/>
        <v>341581.5772LUB</v>
      </c>
      <c r="J1913" t="str">
        <f t="shared" si="110"/>
        <v>3056474.1998LUB</v>
      </c>
      <c r="K1913">
        <f t="shared" si="108"/>
        <v>9173</v>
      </c>
    </row>
    <row r="1914" spans="1:11" x14ac:dyDescent="0.25">
      <c r="A1914">
        <v>9174</v>
      </c>
      <c r="B1914">
        <v>341720.1948</v>
      </c>
      <c r="C1914">
        <v>3056513.7085000002</v>
      </c>
      <c r="D1914" t="s">
        <v>271</v>
      </c>
      <c r="E1914" t="str">
        <f>ROUNDUP(B1914,3)&amp;"-"&amp;ROUNDUP(C1914,3)</f>
        <v>341720.195-3056513.709</v>
      </c>
      <c r="F1914" t="str">
        <f>E1914&amp;"-"&amp;D1914</f>
        <v>341720.195-3056513.709-LUB</v>
      </c>
      <c r="G1914">
        <f t="shared" si="107"/>
        <v>9174</v>
      </c>
      <c r="H1914" t="e">
        <f>VLOOKUP(G1914,#REF!,1,0)</f>
        <v>#REF!</v>
      </c>
      <c r="I1914" t="str">
        <f t="shared" si="109"/>
        <v>341720.1948LUB</v>
      </c>
      <c r="J1914" t="str">
        <f t="shared" si="110"/>
        <v>3056513.7085LUB</v>
      </c>
      <c r="K1914">
        <f t="shared" si="108"/>
        <v>9174</v>
      </c>
    </row>
    <row r="1915" spans="1:11" x14ac:dyDescent="0.25">
      <c r="A1915">
        <v>9175</v>
      </c>
      <c r="B1915">
        <v>341742.71139999997</v>
      </c>
      <c r="C1915">
        <v>3056462.7401999999</v>
      </c>
      <c r="D1915" t="s">
        <v>271</v>
      </c>
      <c r="E1915" t="str">
        <f>ROUNDUP(B1915,3)&amp;"-"&amp;ROUNDUP(C1915,3)</f>
        <v>341742.712-3056462.741</v>
      </c>
      <c r="F1915" t="str">
        <f>E1915&amp;"-"&amp;D1915</f>
        <v>341742.712-3056462.741-LUB</v>
      </c>
      <c r="G1915">
        <f t="shared" si="107"/>
        <v>9175</v>
      </c>
      <c r="H1915" t="e">
        <f>VLOOKUP(G1915,#REF!,1,0)</f>
        <v>#REF!</v>
      </c>
      <c r="I1915" t="str">
        <f t="shared" si="109"/>
        <v>341742.7114LUB</v>
      </c>
      <c r="J1915" t="str">
        <f t="shared" si="110"/>
        <v>3056462.7402LUB</v>
      </c>
      <c r="K1915">
        <f t="shared" si="108"/>
        <v>9175</v>
      </c>
    </row>
    <row r="1916" spans="1:11" x14ac:dyDescent="0.25">
      <c r="A1916">
        <v>9176</v>
      </c>
      <c r="B1916">
        <v>341760.50300000003</v>
      </c>
      <c r="C1916">
        <v>3056419.7587000001</v>
      </c>
      <c r="D1916" t="s">
        <v>271</v>
      </c>
      <c r="E1916" t="str">
        <f>ROUNDUP(B1916,3)&amp;"-"&amp;ROUNDUP(C1916,3)</f>
        <v>341760.503-3056419.759</v>
      </c>
      <c r="F1916" t="str">
        <f>E1916&amp;"-"&amp;D1916</f>
        <v>341760.503-3056419.759-LUB</v>
      </c>
      <c r="G1916">
        <f t="shared" si="107"/>
        <v>9176</v>
      </c>
      <c r="H1916" t="e">
        <f>VLOOKUP(G1916,#REF!,1,0)</f>
        <v>#REF!</v>
      </c>
      <c r="I1916" t="str">
        <f t="shared" si="109"/>
        <v>341760.503LUB</v>
      </c>
      <c r="J1916" t="str">
        <f t="shared" si="110"/>
        <v>3056419.7587LUB</v>
      </c>
      <c r="K1916">
        <f t="shared" si="108"/>
        <v>9176</v>
      </c>
    </row>
    <row r="1917" spans="1:11" x14ac:dyDescent="0.25">
      <c r="A1917">
        <v>9177</v>
      </c>
      <c r="B1917">
        <v>341774.4448</v>
      </c>
      <c r="C1917">
        <v>3056377.7878</v>
      </c>
      <c r="D1917" t="s">
        <v>271</v>
      </c>
      <c r="E1917" t="str">
        <f>ROUNDUP(B1917,3)&amp;"-"&amp;ROUNDUP(C1917,3)</f>
        <v>341774.445-3056377.788</v>
      </c>
      <c r="F1917" t="str">
        <f>E1917&amp;"-"&amp;D1917</f>
        <v>341774.445-3056377.788-LUB</v>
      </c>
      <c r="G1917">
        <f t="shared" si="107"/>
        <v>9177</v>
      </c>
      <c r="H1917" t="e">
        <f>VLOOKUP(G1917,#REF!,1,0)</f>
        <v>#REF!</v>
      </c>
      <c r="I1917" t="str">
        <f t="shared" si="109"/>
        <v>341774.4448LUB</v>
      </c>
      <c r="J1917" t="str">
        <f t="shared" si="110"/>
        <v>3056377.7878LUB</v>
      </c>
      <c r="K1917">
        <f t="shared" si="108"/>
        <v>9177</v>
      </c>
    </row>
    <row r="1918" spans="1:11" x14ac:dyDescent="0.25">
      <c r="A1918">
        <v>9178</v>
      </c>
      <c r="B1918">
        <v>341790.83189999999</v>
      </c>
      <c r="C1918">
        <v>3056338.1867</v>
      </c>
      <c r="D1918" t="s">
        <v>271</v>
      </c>
      <c r="E1918" t="str">
        <f>ROUNDUP(B1918,3)&amp;"-"&amp;ROUNDUP(C1918,3)</f>
        <v>341790.832-3056338.187</v>
      </c>
      <c r="F1918" t="str">
        <f>E1918&amp;"-"&amp;D1918</f>
        <v>341790.832-3056338.187-LUB</v>
      </c>
      <c r="G1918">
        <f t="shared" si="107"/>
        <v>9178</v>
      </c>
      <c r="H1918" t="e">
        <f>VLOOKUP(G1918,#REF!,1,0)</f>
        <v>#REF!</v>
      </c>
      <c r="I1918" t="str">
        <f t="shared" si="109"/>
        <v>341790.8319LUB</v>
      </c>
      <c r="J1918" t="str">
        <f t="shared" si="110"/>
        <v>3056338.1867LUB</v>
      </c>
      <c r="K1918">
        <f t="shared" si="108"/>
        <v>9178</v>
      </c>
    </row>
    <row r="1919" spans="1:11" x14ac:dyDescent="0.25">
      <c r="A1919">
        <v>9179</v>
      </c>
      <c r="B1919">
        <v>341813.19020000001</v>
      </c>
      <c r="C1919">
        <v>3056274.9709999999</v>
      </c>
      <c r="D1919" t="s">
        <v>271</v>
      </c>
      <c r="E1919" t="str">
        <f>ROUNDUP(B1919,3)&amp;"-"&amp;ROUNDUP(C1919,3)</f>
        <v>341813.191-3056274.971</v>
      </c>
      <c r="F1919" t="str">
        <f>E1919&amp;"-"&amp;D1919</f>
        <v>341813.191-3056274.971-LUB</v>
      </c>
      <c r="G1919">
        <f t="shared" si="107"/>
        <v>9179</v>
      </c>
      <c r="H1919" t="e">
        <f>VLOOKUP(G1919,#REF!,1,0)</f>
        <v>#REF!</v>
      </c>
      <c r="I1919" t="str">
        <f t="shared" si="109"/>
        <v>341813.1902LUB</v>
      </c>
      <c r="J1919" t="str">
        <f t="shared" si="110"/>
        <v>3056274.971LUB</v>
      </c>
      <c r="K1919">
        <f t="shared" si="108"/>
        <v>9179</v>
      </c>
    </row>
    <row r="1920" spans="1:11" x14ac:dyDescent="0.25">
      <c r="A1920">
        <v>9180</v>
      </c>
      <c r="B1920">
        <v>341798.45640000002</v>
      </c>
      <c r="C1920">
        <v>3056218.7209999999</v>
      </c>
      <c r="D1920" t="s">
        <v>271</v>
      </c>
      <c r="E1920" t="str">
        <f>ROUNDUP(B1920,3)&amp;"-"&amp;ROUNDUP(C1920,3)</f>
        <v>341798.457-3056218.721</v>
      </c>
      <c r="F1920" t="str">
        <f>E1920&amp;"-"&amp;D1920</f>
        <v>341798.457-3056218.721-LUB</v>
      </c>
      <c r="G1920">
        <f t="shared" si="107"/>
        <v>9180</v>
      </c>
      <c r="H1920" t="e">
        <f>VLOOKUP(G1920,#REF!,1,0)</f>
        <v>#REF!</v>
      </c>
      <c r="I1920" t="str">
        <f t="shared" si="109"/>
        <v>341798.4564LUB</v>
      </c>
      <c r="J1920" t="str">
        <f t="shared" si="110"/>
        <v>3056218.721LUB</v>
      </c>
      <c r="K1920">
        <f t="shared" si="108"/>
        <v>9180</v>
      </c>
    </row>
    <row r="1921" spans="1:11" x14ac:dyDescent="0.25">
      <c r="A1921">
        <v>9181</v>
      </c>
      <c r="B1921">
        <v>341814.81089999998</v>
      </c>
      <c r="C1921">
        <v>3056202.8492999999</v>
      </c>
      <c r="D1921" t="s">
        <v>271</v>
      </c>
      <c r="E1921" t="str">
        <f>ROUNDUP(B1921,3)&amp;"-"&amp;ROUNDUP(C1921,3)</f>
        <v>341814.811-3056202.85</v>
      </c>
      <c r="F1921" t="str">
        <f>E1921&amp;"-"&amp;D1921</f>
        <v>341814.811-3056202.85-LUB</v>
      </c>
      <c r="G1921">
        <f t="shared" si="107"/>
        <v>9181</v>
      </c>
      <c r="H1921" t="e">
        <f>VLOOKUP(G1921,#REF!,1,0)</f>
        <v>#REF!</v>
      </c>
      <c r="I1921" t="str">
        <f t="shared" si="109"/>
        <v>341814.8109LUB</v>
      </c>
      <c r="J1921" t="str">
        <f t="shared" si="110"/>
        <v>3056202.8493LUB</v>
      </c>
      <c r="K1921">
        <f t="shared" si="108"/>
        <v>9181</v>
      </c>
    </row>
    <row r="1922" spans="1:11" x14ac:dyDescent="0.25">
      <c r="A1922">
        <v>9182</v>
      </c>
      <c r="B1922">
        <v>341928.7671</v>
      </c>
      <c r="C1922">
        <v>3056092.2588999998</v>
      </c>
      <c r="D1922" t="s">
        <v>271</v>
      </c>
      <c r="E1922" t="str">
        <f>ROUNDUP(B1922,3)&amp;"-"&amp;ROUNDUP(C1922,3)</f>
        <v>341928.768-3056092.259</v>
      </c>
      <c r="F1922" t="str">
        <f>E1922&amp;"-"&amp;D1922</f>
        <v>341928.768-3056092.259-LUB</v>
      </c>
      <c r="G1922">
        <f t="shared" si="107"/>
        <v>9182</v>
      </c>
      <c r="H1922" t="e">
        <f>VLOOKUP(G1922,#REF!,1,0)</f>
        <v>#REF!</v>
      </c>
      <c r="I1922" t="str">
        <f t="shared" si="109"/>
        <v>341928.7671LUB</v>
      </c>
      <c r="J1922" t="str">
        <f t="shared" si="110"/>
        <v>3056092.2589LUB</v>
      </c>
      <c r="K1922">
        <f t="shared" si="108"/>
        <v>9182</v>
      </c>
    </row>
    <row r="1923" spans="1:11" x14ac:dyDescent="0.25">
      <c r="A1923">
        <v>9183</v>
      </c>
      <c r="B1923">
        <v>342276.13890000002</v>
      </c>
      <c r="C1923">
        <v>3055918.6738999998</v>
      </c>
      <c r="D1923" t="s">
        <v>271</v>
      </c>
      <c r="E1923" t="str">
        <f>ROUNDUP(B1923,3)&amp;"-"&amp;ROUNDUP(C1923,3)</f>
        <v>342276.139-3055918.674</v>
      </c>
      <c r="F1923" t="str">
        <f>E1923&amp;"-"&amp;D1923</f>
        <v>342276.139-3055918.674-LUB</v>
      </c>
      <c r="G1923">
        <f t="shared" ref="G1923:G1986" si="111">A1923</f>
        <v>9183</v>
      </c>
      <c r="H1923" t="e">
        <f>VLOOKUP(G1923,#REF!,1,0)</f>
        <v>#REF!</v>
      </c>
      <c r="I1923" t="str">
        <f t="shared" si="109"/>
        <v>342276.1389LUB</v>
      </c>
      <c r="J1923" t="str">
        <f t="shared" si="110"/>
        <v>3055918.6739LUB</v>
      </c>
      <c r="K1923">
        <f t="shared" ref="K1923:K1986" si="112">G1923</f>
        <v>9183</v>
      </c>
    </row>
    <row r="1924" spans="1:11" x14ac:dyDescent="0.25">
      <c r="A1924">
        <v>9184</v>
      </c>
      <c r="B1924">
        <v>342964.8431</v>
      </c>
      <c r="C1924">
        <v>3055700.3454</v>
      </c>
      <c r="D1924" t="s">
        <v>271</v>
      </c>
      <c r="E1924" t="str">
        <f>ROUNDUP(B1924,3)&amp;"-"&amp;ROUNDUP(C1924,3)</f>
        <v>342964.844-3055700.346</v>
      </c>
      <c r="F1924" t="str">
        <f>E1924&amp;"-"&amp;D1924</f>
        <v>342964.844-3055700.346-LUB</v>
      </c>
      <c r="G1924">
        <f t="shared" si="111"/>
        <v>9184</v>
      </c>
      <c r="H1924" t="e">
        <f>VLOOKUP(G1924,#REF!,1,0)</f>
        <v>#REF!</v>
      </c>
      <c r="I1924" t="str">
        <f t="shared" si="109"/>
        <v>342964.8431LUB</v>
      </c>
      <c r="J1924" t="str">
        <f t="shared" si="110"/>
        <v>3055700.3454LUB</v>
      </c>
      <c r="K1924">
        <f t="shared" si="112"/>
        <v>9184</v>
      </c>
    </row>
    <row r="1925" spans="1:11" x14ac:dyDescent="0.25">
      <c r="A1925">
        <v>9185</v>
      </c>
      <c r="B1925">
        <v>343252.6765</v>
      </c>
      <c r="C1925">
        <v>3055620.8401000001</v>
      </c>
      <c r="D1925" t="s">
        <v>271</v>
      </c>
      <c r="E1925" t="str">
        <f>ROUNDUP(B1925,3)&amp;"-"&amp;ROUNDUP(C1925,3)</f>
        <v>343252.677-3055620.841</v>
      </c>
      <c r="F1925" t="str">
        <f>E1925&amp;"-"&amp;D1925</f>
        <v>343252.677-3055620.841-LUB</v>
      </c>
      <c r="G1925">
        <f t="shared" si="111"/>
        <v>9185</v>
      </c>
      <c r="H1925" t="e">
        <f>VLOOKUP(G1925,#REF!,1,0)</f>
        <v>#REF!</v>
      </c>
      <c r="I1925" t="str">
        <f t="shared" si="109"/>
        <v>343252.6765LUB</v>
      </c>
      <c r="J1925" t="str">
        <f t="shared" si="110"/>
        <v>3055620.8401LUB</v>
      </c>
      <c r="K1925">
        <f t="shared" si="112"/>
        <v>9185</v>
      </c>
    </row>
    <row r="1926" spans="1:11" x14ac:dyDescent="0.25">
      <c r="A1926">
        <v>9186</v>
      </c>
      <c r="B1926">
        <v>343277.2341</v>
      </c>
      <c r="C1926">
        <v>3055595.4325999999</v>
      </c>
      <c r="D1926" t="s">
        <v>271</v>
      </c>
      <c r="E1926" t="str">
        <f>ROUNDUP(B1926,3)&amp;"-"&amp;ROUNDUP(C1926,3)</f>
        <v>343277.235-3055595.433</v>
      </c>
      <c r="F1926" t="str">
        <f>E1926&amp;"-"&amp;D1926</f>
        <v>343277.235-3055595.433-LUB</v>
      </c>
      <c r="G1926">
        <f t="shared" si="111"/>
        <v>9186</v>
      </c>
      <c r="H1926" t="e">
        <f>VLOOKUP(G1926,#REF!,1,0)</f>
        <v>#REF!</v>
      </c>
      <c r="I1926" t="str">
        <f t="shared" si="109"/>
        <v>343277.2341LUB</v>
      </c>
      <c r="J1926" t="str">
        <f t="shared" si="110"/>
        <v>3055595.4326LUB</v>
      </c>
      <c r="K1926">
        <f t="shared" si="112"/>
        <v>9186</v>
      </c>
    </row>
    <row r="1927" spans="1:11" x14ac:dyDescent="0.25">
      <c r="A1927">
        <v>9187</v>
      </c>
      <c r="B1927">
        <v>343325.84570000001</v>
      </c>
      <c r="C1927">
        <v>3055545.1392000001</v>
      </c>
      <c r="D1927" t="s">
        <v>271</v>
      </c>
      <c r="E1927" t="str">
        <f>ROUNDUP(B1927,3)&amp;"-"&amp;ROUNDUP(C1927,3)</f>
        <v>343325.846-3055545.14</v>
      </c>
      <c r="F1927" t="str">
        <f>E1927&amp;"-"&amp;D1927</f>
        <v>343325.846-3055545.14-LUB</v>
      </c>
      <c r="G1927">
        <f t="shared" si="111"/>
        <v>9187</v>
      </c>
      <c r="H1927" t="e">
        <f>VLOOKUP(G1927,#REF!,1,0)</f>
        <v>#REF!</v>
      </c>
      <c r="I1927" t="str">
        <f t="shared" si="109"/>
        <v>343325.8457LUB</v>
      </c>
      <c r="J1927" t="str">
        <f t="shared" si="110"/>
        <v>3055545.1392LUB</v>
      </c>
      <c r="K1927">
        <f t="shared" si="112"/>
        <v>9187</v>
      </c>
    </row>
    <row r="1928" spans="1:11" x14ac:dyDescent="0.25">
      <c r="A1928">
        <v>9188</v>
      </c>
      <c r="B1928">
        <v>343533.60619999998</v>
      </c>
      <c r="C1928">
        <v>3055541.7173000001</v>
      </c>
      <c r="D1928" t="s">
        <v>271</v>
      </c>
      <c r="E1928" t="str">
        <f>ROUNDUP(B1928,3)&amp;"-"&amp;ROUNDUP(C1928,3)</f>
        <v>343533.607-3055541.718</v>
      </c>
      <c r="F1928" t="str">
        <f>E1928&amp;"-"&amp;D1928</f>
        <v>343533.607-3055541.718-LUB</v>
      </c>
      <c r="G1928">
        <f t="shared" si="111"/>
        <v>9188</v>
      </c>
      <c r="H1928" t="e">
        <f>VLOOKUP(G1928,#REF!,1,0)</f>
        <v>#REF!</v>
      </c>
      <c r="I1928" t="str">
        <f t="shared" si="109"/>
        <v>343533.6062LUB</v>
      </c>
      <c r="J1928" t="str">
        <f t="shared" si="110"/>
        <v>3055541.7173LUB</v>
      </c>
      <c r="K1928">
        <f t="shared" si="112"/>
        <v>9188</v>
      </c>
    </row>
    <row r="1929" spans="1:11" x14ac:dyDescent="0.25">
      <c r="A1929">
        <v>9189</v>
      </c>
      <c r="B1929">
        <v>343731.47529999999</v>
      </c>
      <c r="C1929">
        <v>3055391.9334</v>
      </c>
      <c r="D1929" t="s">
        <v>271</v>
      </c>
      <c r="E1929" t="str">
        <f>ROUNDUP(B1929,3)&amp;"-"&amp;ROUNDUP(C1929,3)</f>
        <v>343731.476-3055391.934</v>
      </c>
      <c r="F1929" t="str">
        <f>E1929&amp;"-"&amp;D1929</f>
        <v>343731.476-3055391.934-LUB</v>
      </c>
      <c r="G1929">
        <f t="shared" si="111"/>
        <v>9189</v>
      </c>
      <c r="H1929" t="e">
        <f>VLOOKUP(G1929,#REF!,1,0)</f>
        <v>#REF!</v>
      </c>
      <c r="I1929" t="str">
        <f t="shared" si="109"/>
        <v>343731.4753LUB</v>
      </c>
      <c r="J1929" t="str">
        <f t="shared" si="110"/>
        <v>3055391.9334LUB</v>
      </c>
      <c r="K1929">
        <f t="shared" si="112"/>
        <v>9189</v>
      </c>
    </row>
    <row r="1930" spans="1:11" x14ac:dyDescent="0.25">
      <c r="A1930">
        <v>9190</v>
      </c>
      <c r="B1930">
        <v>343883.22269999998</v>
      </c>
      <c r="C1930">
        <v>3055185.6927</v>
      </c>
      <c r="D1930" t="s">
        <v>271</v>
      </c>
      <c r="E1930" t="str">
        <f>ROUNDUP(B1930,3)&amp;"-"&amp;ROUNDUP(C1930,3)</f>
        <v>343883.223-3055185.693</v>
      </c>
      <c r="F1930" t="str">
        <f>E1930&amp;"-"&amp;D1930</f>
        <v>343883.223-3055185.693-LUB</v>
      </c>
      <c r="G1930">
        <f t="shared" si="111"/>
        <v>9190</v>
      </c>
      <c r="H1930" t="e">
        <f>VLOOKUP(G1930,#REF!,1,0)</f>
        <v>#REF!</v>
      </c>
      <c r="I1930" t="str">
        <f t="shared" si="109"/>
        <v>343883.2227LUB</v>
      </c>
      <c r="J1930" t="str">
        <f t="shared" si="110"/>
        <v>3055185.6927LUB</v>
      </c>
      <c r="K1930">
        <f t="shared" si="112"/>
        <v>9190</v>
      </c>
    </row>
    <row r="1931" spans="1:11" x14ac:dyDescent="0.25">
      <c r="A1931">
        <v>9191</v>
      </c>
      <c r="B1931">
        <v>343756.2401</v>
      </c>
      <c r="C1931">
        <v>3054818.2277000002</v>
      </c>
      <c r="D1931" t="s">
        <v>271</v>
      </c>
      <c r="E1931" t="str">
        <f>ROUNDUP(B1931,3)&amp;"-"&amp;ROUNDUP(C1931,3)</f>
        <v>343756.241-3054818.228</v>
      </c>
      <c r="F1931" t="str">
        <f>E1931&amp;"-"&amp;D1931</f>
        <v>343756.241-3054818.228-LUB</v>
      </c>
      <c r="G1931">
        <f t="shared" si="111"/>
        <v>9191</v>
      </c>
      <c r="H1931" t="e">
        <f>VLOOKUP(G1931,#REF!,1,0)</f>
        <v>#REF!</v>
      </c>
      <c r="I1931" t="str">
        <f t="shared" si="109"/>
        <v>343756.2401LUB</v>
      </c>
      <c r="J1931" t="str">
        <f t="shared" si="110"/>
        <v>3054818.2277LUB</v>
      </c>
      <c r="K1931">
        <f t="shared" si="112"/>
        <v>9191</v>
      </c>
    </row>
    <row r="1932" spans="1:11" x14ac:dyDescent="0.25">
      <c r="A1932">
        <v>9192</v>
      </c>
      <c r="B1932">
        <v>343992.2046</v>
      </c>
      <c r="C1932">
        <v>3054660.0931000002</v>
      </c>
      <c r="D1932" t="s">
        <v>271</v>
      </c>
      <c r="E1932" t="str">
        <f>ROUNDUP(B1932,3)&amp;"-"&amp;ROUNDUP(C1932,3)</f>
        <v>343992.205-3054660.094</v>
      </c>
      <c r="F1932" t="str">
        <f>E1932&amp;"-"&amp;D1932</f>
        <v>343992.205-3054660.094-LUB</v>
      </c>
      <c r="G1932">
        <f t="shared" si="111"/>
        <v>9192</v>
      </c>
      <c r="H1932" t="e">
        <f>VLOOKUP(G1932,#REF!,1,0)</f>
        <v>#REF!</v>
      </c>
      <c r="I1932" t="str">
        <f t="shared" si="109"/>
        <v>343992.2046LUB</v>
      </c>
      <c r="J1932" t="str">
        <f t="shared" si="110"/>
        <v>3054660.0931LUB</v>
      </c>
      <c r="K1932">
        <f t="shared" si="112"/>
        <v>9192</v>
      </c>
    </row>
    <row r="1933" spans="1:11" x14ac:dyDescent="0.25">
      <c r="A1933">
        <v>9193</v>
      </c>
      <c r="B1933">
        <v>344210.36800000002</v>
      </c>
      <c r="C1933">
        <v>3054555.4586</v>
      </c>
      <c r="D1933" t="s">
        <v>271</v>
      </c>
      <c r="E1933" t="str">
        <f>ROUNDUP(B1933,3)&amp;"-"&amp;ROUNDUP(C1933,3)</f>
        <v>344210.368-3054555.459</v>
      </c>
      <c r="F1933" t="str">
        <f>E1933&amp;"-"&amp;D1933</f>
        <v>344210.368-3054555.459-LUB</v>
      </c>
      <c r="G1933">
        <f t="shared" si="111"/>
        <v>9193</v>
      </c>
      <c r="H1933" t="e">
        <f>VLOOKUP(G1933,#REF!,1,0)</f>
        <v>#REF!</v>
      </c>
      <c r="I1933" t="str">
        <f t="shared" si="109"/>
        <v>344210.368LUB</v>
      </c>
      <c r="J1933" t="str">
        <f t="shared" si="110"/>
        <v>3054555.4586LUB</v>
      </c>
      <c r="K1933">
        <f t="shared" si="112"/>
        <v>9193</v>
      </c>
    </row>
    <row r="1934" spans="1:11" x14ac:dyDescent="0.25">
      <c r="A1934">
        <v>9194</v>
      </c>
      <c r="B1934">
        <v>344372.56180000002</v>
      </c>
      <c r="C1934">
        <v>3054473.6401999998</v>
      </c>
      <c r="D1934" t="s">
        <v>271</v>
      </c>
      <c r="E1934" t="str">
        <f>ROUNDUP(B1934,3)&amp;"-"&amp;ROUNDUP(C1934,3)</f>
        <v>344372.562-3054473.641</v>
      </c>
      <c r="F1934" t="str">
        <f>E1934&amp;"-"&amp;D1934</f>
        <v>344372.562-3054473.641-LUB</v>
      </c>
      <c r="G1934">
        <f t="shared" si="111"/>
        <v>9194</v>
      </c>
      <c r="H1934" t="e">
        <f>VLOOKUP(G1934,#REF!,1,0)</f>
        <v>#REF!</v>
      </c>
      <c r="I1934" t="str">
        <f t="shared" si="109"/>
        <v>344372.5618LUB</v>
      </c>
      <c r="J1934" t="str">
        <f t="shared" si="110"/>
        <v>3054473.6402LUB</v>
      </c>
      <c r="K1934">
        <f t="shared" si="112"/>
        <v>9194</v>
      </c>
    </row>
    <row r="1935" spans="1:11" x14ac:dyDescent="0.25">
      <c r="A1935">
        <v>9195</v>
      </c>
      <c r="B1935">
        <v>344465.29310000001</v>
      </c>
      <c r="C1935">
        <v>3054379.2574</v>
      </c>
      <c r="D1935" t="s">
        <v>271</v>
      </c>
      <c r="E1935" t="str">
        <f>ROUNDUP(B1935,3)&amp;"-"&amp;ROUNDUP(C1935,3)</f>
        <v>344465.294-3054379.258</v>
      </c>
      <c r="F1935" t="str">
        <f>E1935&amp;"-"&amp;D1935</f>
        <v>344465.294-3054379.258-LUB</v>
      </c>
      <c r="G1935">
        <f t="shared" si="111"/>
        <v>9195</v>
      </c>
      <c r="H1935" t="e">
        <f>VLOOKUP(G1935,#REF!,1,0)</f>
        <v>#REF!</v>
      </c>
      <c r="I1935" t="str">
        <f t="shared" si="109"/>
        <v>344465.2931LUB</v>
      </c>
      <c r="J1935" t="str">
        <f t="shared" si="110"/>
        <v>3054379.2574LUB</v>
      </c>
      <c r="K1935">
        <f t="shared" si="112"/>
        <v>9195</v>
      </c>
    </row>
    <row r="1936" spans="1:11" x14ac:dyDescent="0.25">
      <c r="A1936">
        <v>9196</v>
      </c>
      <c r="B1936">
        <v>344571.07880000002</v>
      </c>
      <c r="C1936">
        <v>3054320.8668</v>
      </c>
      <c r="D1936" t="s">
        <v>271</v>
      </c>
      <c r="E1936" t="str">
        <f>ROUNDUP(B1936,3)&amp;"-"&amp;ROUNDUP(C1936,3)</f>
        <v>344571.079-3054320.867</v>
      </c>
      <c r="F1936" t="str">
        <f>E1936&amp;"-"&amp;D1936</f>
        <v>344571.079-3054320.867-LUB</v>
      </c>
      <c r="G1936">
        <f t="shared" si="111"/>
        <v>9196</v>
      </c>
      <c r="H1936" t="e">
        <f>VLOOKUP(G1936,#REF!,1,0)</f>
        <v>#REF!</v>
      </c>
      <c r="I1936" t="str">
        <f t="shared" si="109"/>
        <v>344571.0788LUB</v>
      </c>
      <c r="J1936" t="str">
        <f t="shared" si="110"/>
        <v>3054320.8668LUB</v>
      </c>
      <c r="K1936">
        <f t="shared" si="112"/>
        <v>9196</v>
      </c>
    </row>
    <row r="1937" spans="1:11" x14ac:dyDescent="0.25">
      <c r="A1937">
        <v>9197</v>
      </c>
      <c r="B1937">
        <v>344574.87829999998</v>
      </c>
      <c r="C1937">
        <v>3054318.7694999999</v>
      </c>
      <c r="D1937" t="s">
        <v>271</v>
      </c>
      <c r="E1937" t="str">
        <f>ROUNDUP(B1937,3)&amp;"-"&amp;ROUNDUP(C1937,3)</f>
        <v>344574.879-3054318.77</v>
      </c>
      <c r="F1937" t="str">
        <f>E1937&amp;"-"&amp;D1937</f>
        <v>344574.879-3054318.77-LUB</v>
      </c>
      <c r="G1937">
        <f t="shared" si="111"/>
        <v>9197</v>
      </c>
      <c r="H1937" t="e">
        <f>VLOOKUP(G1937,#REF!,1,0)</f>
        <v>#REF!</v>
      </c>
      <c r="I1937" t="str">
        <f t="shared" si="109"/>
        <v>344574.8783LUB</v>
      </c>
      <c r="J1937" t="str">
        <f t="shared" si="110"/>
        <v>3054318.7695LUB</v>
      </c>
      <c r="K1937">
        <f t="shared" si="112"/>
        <v>9197</v>
      </c>
    </row>
    <row r="1938" spans="1:11" x14ac:dyDescent="0.25">
      <c r="A1938">
        <v>9198</v>
      </c>
      <c r="B1938">
        <v>344582.065</v>
      </c>
      <c r="C1938">
        <v>3054311.6343999999</v>
      </c>
      <c r="D1938" t="s">
        <v>271</v>
      </c>
      <c r="E1938" t="str">
        <f>ROUNDUP(B1938,3)&amp;"-"&amp;ROUNDUP(C1938,3)</f>
        <v>344582.065-3054311.635</v>
      </c>
      <c r="F1938" t="str">
        <f>E1938&amp;"-"&amp;D1938</f>
        <v>344582.065-3054311.635-LUB</v>
      </c>
      <c r="G1938">
        <f t="shared" si="111"/>
        <v>9198</v>
      </c>
      <c r="H1938" t="e">
        <f>VLOOKUP(G1938,#REF!,1,0)</f>
        <v>#REF!</v>
      </c>
      <c r="I1938" t="str">
        <f t="shared" si="109"/>
        <v>344582.065LUB</v>
      </c>
      <c r="J1938" t="str">
        <f t="shared" si="110"/>
        <v>3054311.6344LUB</v>
      </c>
      <c r="K1938">
        <f t="shared" si="112"/>
        <v>9198</v>
      </c>
    </row>
    <row r="1939" spans="1:11" x14ac:dyDescent="0.25">
      <c r="A1939">
        <v>9199</v>
      </c>
      <c r="B1939">
        <v>344680.75709999999</v>
      </c>
      <c r="C1939">
        <v>3054213.6505999998</v>
      </c>
      <c r="D1939" t="s">
        <v>271</v>
      </c>
      <c r="E1939" t="str">
        <f>ROUNDUP(B1939,3)&amp;"-"&amp;ROUNDUP(C1939,3)</f>
        <v>344680.758-3054213.651</v>
      </c>
      <c r="F1939" t="str">
        <f>E1939&amp;"-"&amp;D1939</f>
        <v>344680.758-3054213.651-LUB</v>
      </c>
      <c r="G1939">
        <f t="shared" si="111"/>
        <v>9199</v>
      </c>
      <c r="H1939" t="e">
        <f>VLOOKUP(G1939,#REF!,1,0)</f>
        <v>#REF!</v>
      </c>
      <c r="I1939" t="str">
        <f t="shared" si="109"/>
        <v>344680.7571LUB</v>
      </c>
      <c r="J1939" t="str">
        <f t="shared" si="110"/>
        <v>3054213.6506LUB</v>
      </c>
      <c r="K1939">
        <f t="shared" si="112"/>
        <v>9199</v>
      </c>
    </row>
    <row r="1940" spans="1:11" x14ac:dyDescent="0.25">
      <c r="A1940">
        <v>9200</v>
      </c>
      <c r="B1940">
        <v>344829.79180000001</v>
      </c>
      <c r="C1940">
        <v>3054159.8686000002</v>
      </c>
      <c r="D1940" t="s">
        <v>271</v>
      </c>
      <c r="E1940" t="str">
        <f>ROUNDUP(B1940,3)&amp;"-"&amp;ROUNDUP(C1940,3)</f>
        <v>344829.792-3054159.869</v>
      </c>
      <c r="F1940" t="str">
        <f>E1940&amp;"-"&amp;D1940</f>
        <v>344829.792-3054159.869-LUB</v>
      </c>
      <c r="G1940">
        <f t="shared" si="111"/>
        <v>9200</v>
      </c>
      <c r="H1940" t="e">
        <f>VLOOKUP(G1940,#REF!,1,0)</f>
        <v>#REF!</v>
      </c>
      <c r="I1940" t="str">
        <f t="shared" si="109"/>
        <v>344829.7918LUB</v>
      </c>
      <c r="J1940" t="str">
        <f t="shared" si="110"/>
        <v>3054159.8686LUB</v>
      </c>
      <c r="K1940">
        <f t="shared" si="112"/>
        <v>9200</v>
      </c>
    </row>
    <row r="1941" spans="1:11" x14ac:dyDescent="0.25">
      <c r="A1941">
        <v>9201</v>
      </c>
      <c r="B1941">
        <v>344939.75640000001</v>
      </c>
      <c r="C1941">
        <v>3054109.9478000002</v>
      </c>
      <c r="D1941" t="s">
        <v>271</v>
      </c>
      <c r="E1941" t="str">
        <f>ROUNDUP(B1941,3)&amp;"-"&amp;ROUNDUP(C1941,3)</f>
        <v>344939.757-3054109.948</v>
      </c>
      <c r="F1941" t="str">
        <f>E1941&amp;"-"&amp;D1941</f>
        <v>344939.757-3054109.948-LUB</v>
      </c>
      <c r="G1941">
        <f t="shared" si="111"/>
        <v>9201</v>
      </c>
      <c r="H1941" t="e">
        <f>VLOOKUP(G1941,#REF!,1,0)</f>
        <v>#REF!</v>
      </c>
      <c r="I1941" t="str">
        <f t="shared" si="109"/>
        <v>344939.7564LUB</v>
      </c>
      <c r="J1941" t="str">
        <f t="shared" si="110"/>
        <v>3054109.9478LUB</v>
      </c>
      <c r="K1941">
        <f t="shared" si="112"/>
        <v>9201</v>
      </c>
    </row>
    <row r="1942" spans="1:11" x14ac:dyDescent="0.25">
      <c r="A1942">
        <v>9202</v>
      </c>
      <c r="B1942">
        <v>345045.05249999999</v>
      </c>
      <c r="C1942">
        <v>3054034.6244999999</v>
      </c>
      <c r="D1942" t="s">
        <v>271</v>
      </c>
      <c r="E1942" t="str">
        <f>ROUNDUP(B1942,3)&amp;"-"&amp;ROUNDUP(C1942,3)</f>
        <v>345045.053-3054034.625</v>
      </c>
      <c r="F1942" t="str">
        <f>E1942&amp;"-"&amp;D1942</f>
        <v>345045.053-3054034.625-LUB</v>
      </c>
      <c r="G1942">
        <f t="shared" si="111"/>
        <v>9202</v>
      </c>
      <c r="H1942" t="e">
        <f>VLOOKUP(G1942,#REF!,1,0)</f>
        <v>#REF!</v>
      </c>
      <c r="I1942" t="str">
        <f t="shared" si="109"/>
        <v>345045.0525LUB</v>
      </c>
      <c r="J1942" t="str">
        <f t="shared" si="110"/>
        <v>3054034.6245LUB</v>
      </c>
      <c r="K1942">
        <f t="shared" si="112"/>
        <v>9202</v>
      </c>
    </row>
    <row r="1943" spans="1:11" x14ac:dyDescent="0.25">
      <c r="A1943">
        <v>9203</v>
      </c>
      <c r="B1943">
        <v>345144.12589999998</v>
      </c>
      <c r="C1943">
        <v>3054001.6584999999</v>
      </c>
      <c r="D1943" t="s">
        <v>271</v>
      </c>
      <c r="E1943" t="str">
        <f>ROUNDUP(B1943,3)&amp;"-"&amp;ROUNDUP(C1943,3)</f>
        <v>345144.126-3054001.659</v>
      </c>
      <c r="F1943" t="str">
        <f>E1943&amp;"-"&amp;D1943</f>
        <v>345144.126-3054001.659-LUB</v>
      </c>
      <c r="G1943">
        <f t="shared" si="111"/>
        <v>9203</v>
      </c>
      <c r="H1943" t="e">
        <f>VLOOKUP(G1943,#REF!,1,0)</f>
        <v>#REF!</v>
      </c>
      <c r="I1943" t="str">
        <f t="shared" si="109"/>
        <v>345144.1259LUB</v>
      </c>
      <c r="J1943" t="str">
        <f t="shared" si="110"/>
        <v>3054001.6585LUB</v>
      </c>
      <c r="K1943">
        <f t="shared" si="112"/>
        <v>9203</v>
      </c>
    </row>
    <row r="1944" spans="1:11" x14ac:dyDescent="0.25">
      <c r="A1944">
        <v>9204</v>
      </c>
      <c r="B1944">
        <v>345165.8026</v>
      </c>
      <c r="C1944">
        <v>3053959.1057000002</v>
      </c>
      <c r="D1944" t="s">
        <v>271</v>
      </c>
      <c r="E1944" t="str">
        <f>ROUNDUP(B1944,3)&amp;"-"&amp;ROUNDUP(C1944,3)</f>
        <v>345165.803-3053959.106</v>
      </c>
      <c r="F1944" t="str">
        <f>E1944&amp;"-"&amp;D1944</f>
        <v>345165.803-3053959.106-LUB</v>
      </c>
      <c r="G1944">
        <f t="shared" si="111"/>
        <v>9204</v>
      </c>
      <c r="H1944" t="e">
        <f>VLOOKUP(G1944,#REF!,1,0)</f>
        <v>#REF!</v>
      </c>
      <c r="I1944" t="str">
        <f t="shared" si="109"/>
        <v>345165.8026LUB</v>
      </c>
      <c r="J1944" t="str">
        <f t="shared" si="110"/>
        <v>3053959.1057LUB</v>
      </c>
      <c r="K1944">
        <f t="shared" si="112"/>
        <v>9204</v>
      </c>
    </row>
    <row r="1945" spans="1:11" x14ac:dyDescent="0.25">
      <c r="A1945">
        <v>9205</v>
      </c>
      <c r="B1945">
        <v>345217.02600000001</v>
      </c>
      <c r="C1945">
        <v>3053961.3382999999</v>
      </c>
      <c r="D1945" t="s">
        <v>271</v>
      </c>
      <c r="E1945" t="str">
        <f>ROUNDUP(B1945,3)&amp;"-"&amp;ROUNDUP(C1945,3)</f>
        <v>345217.026-3053961.339</v>
      </c>
      <c r="F1945" t="str">
        <f>E1945&amp;"-"&amp;D1945</f>
        <v>345217.026-3053961.339-LUB</v>
      </c>
      <c r="G1945">
        <f t="shared" si="111"/>
        <v>9205</v>
      </c>
      <c r="H1945" t="e">
        <f>VLOOKUP(G1945,#REF!,1,0)</f>
        <v>#REF!</v>
      </c>
      <c r="I1945" t="str">
        <f t="shared" si="109"/>
        <v>345217.026LUB</v>
      </c>
      <c r="J1945" t="str">
        <f t="shared" si="110"/>
        <v>3053961.3383LUB</v>
      </c>
      <c r="K1945">
        <f t="shared" si="112"/>
        <v>9205</v>
      </c>
    </row>
    <row r="1946" spans="1:11" x14ac:dyDescent="0.25">
      <c r="A1946">
        <v>9206</v>
      </c>
      <c r="B1946">
        <v>345258.16499999998</v>
      </c>
      <c r="C1946">
        <v>3053930.0690000001</v>
      </c>
      <c r="D1946" t="s">
        <v>271</v>
      </c>
      <c r="E1946" t="str">
        <f>ROUNDUP(B1946,3)&amp;"-"&amp;ROUNDUP(C1946,3)</f>
        <v>345258.165-3053930.069</v>
      </c>
      <c r="F1946" t="str">
        <f>E1946&amp;"-"&amp;D1946</f>
        <v>345258.165-3053930.069-LUB</v>
      </c>
      <c r="G1946">
        <f t="shared" si="111"/>
        <v>9206</v>
      </c>
      <c r="H1946" t="e">
        <f>VLOOKUP(G1946,#REF!,1,0)</f>
        <v>#REF!</v>
      </c>
      <c r="I1946" t="str">
        <f t="shared" si="109"/>
        <v>345258.165LUB</v>
      </c>
      <c r="J1946" t="str">
        <f t="shared" si="110"/>
        <v>3053930.069LUB</v>
      </c>
      <c r="K1946">
        <f t="shared" si="112"/>
        <v>9206</v>
      </c>
    </row>
    <row r="1947" spans="1:11" x14ac:dyDescent="0.25">
      <c r="A1947">
        <v>9207</v>
      </c>
      <c r="B1947">
        <v>345294.60930000001</v>
      </c>
      <c r="C1947">
        <v>3053909.4287999999</v>
      </c>
      <c r="D1947" t="s">
        <v>271</v>
      </c>
      <c r="E1947" t="str">
        <f>ROUNDUP(B1947,3)&amp;"-"&amp;ROUNDUP(C1947,3)</f>
        <v>345294.61-3053909.429</v>
      </c>
      <c r="F1947" t="str">
        <f>E1947&amp;"-"&amp;D1947</f>
        <v>345294.61-3053909.429-LUB</v>
      </c>
      <c r="G1947">
        <f t="shared" si="111"/>
        <v>9207</v>
      </c>
      <c r="H1947" t="e">
        <f>VLOOKUP(G1947,#REF!,1,0)</f>
        <v>#REF!</v>
      </c>
      <c r="I1947" t="str">
        <f t="shared" si="109"/>
        <v>345294.6093LUB</v>
      </c>
      <c r="J1947" t="str">
        <f t="shared" si="110"/>
        <v>3053909.4288LUB</v>
      </c>
      <c r="K1947">
        <f t="shared" si="112"/>
        <v>9207</v>
      </c>
    </row>
    <row r="1948" spans="1:11" x14ac:dyDescent="0.25">
      <c r="A1948">
        <v>9208</v>
      </c>
      <c r="B1948">
        <v>345314.12359999999</v>
      </c>
      <c r="C1948">
        <v>3053848.6469000001</v>
      </c>
      <c r="D1948" t="s">
        <v>271</v>
      </c>
      <c r="E1948" t="str">
        <f>ROUNDUP(B1948,3)&amp;"-"&amp;ROUNDUP(C1948,3)</f>
        <v>345314.124-3053848.647</v>
      </c>
      <c r="F1948" t="str">
        <f>E1948&amp;"-"&amp;D1948</f>
        <v>345314.124-3053848.647-LUB</v>
      </c>
      <c r="G1948">
        <f t="shared" si="111"/>
        <v>9208</v>
      </c>
      <c r="H1948" t="e">
        <f>VLOOKUP(G1948,#REF!,1,0)</f>
        <v>#REF!</v>
      </c>
      <c r="I1948" t="str">
        <f t="shared" si="109"/>
        <v>345314.1236LUB</v>
      </c>
      <c r="J1948" t="str">
        <f t="shared" si="110"/>
        <v>3053848.6469LUB</v>
      </c>
      <c r="K1948">
        <f t="shared" si="112"/>
        <v>9208</v>
      </c>
    </row>
    <row r="1949" spans="1:11" x14ac:dyDescent="0.25">
      <c r="A1949">
        <v>9209</v>
      </c>
      <c r="B1949">
        <v>345287.11099999998</v>
      </c>
      <c r="C1949">
        <v>3053816.1146</v>
      </c>
      <c r="D1949" t="s">
        <v>271</v>
      </c>
      <c r="E1949" t="str">
        <f>ROUNDUP(B1949,3)&amp;"-"&amp;ROUNDUP(C1949,3)</f>
        <v>345287.111-3053816.115</v>
      </c>
      <c r="F1949" t="str">
        <f>E1949&amp;"-"&amp;D1949</f>
        <v>345287.111-3053816.115-LUB</v>
      </c>
      <c r="G1949">
        <f t="shared" si="111"/>
        <v>9209</v>
      </c>
      <c r="H1949" t="e">
        <f>VLOOKUP(G1949,#REF!,1,0)</f>
        <v>#REF!</v>
      </c>
      <c r="I1949" t="str">
        <f t="shared" si="109"/>
        <v>345287.111LUB</v>
      </c>
      <c r="J1949" t="str">
        <f t="shared" si="110"/>
        <v>3053816.1146LUB</v>
      </c>
      <c r="K1949">
        <f t="shared" si="112"/>
        <v>9209</v>
      </c>
    </row>
    <row r="1950" spans="1:11" x14ac:dyDescent="0.25">
      <c r="A1950">
        <v>9210</v>
      </c>
      <c r="B1950">
        <v>345281.75290000002</v>
      </c>
      <c r="C1950">
        <v>3053809.6617000001</v>
      </c>
      <c r="D1950" t="s">
        <v>271</v>
      </c>
      <c r="E1950" t="str">
        <f>ROUNDUP(B1950,3)&amp;"-"&amp;ROUNDUP(C1950,3)</f>
        <v>345281.753-3053809.662</v>
      </c>
      <c r="F1950" t="str">
        <f>E1950&amp;"-"&amp;D1950</f>
        <v>345281.753-3053809.662-LUB</v>
      </c>
      <c r="G1950">
        <f t="shared" si="111"/>
        <v>9210</v>
      </c>
      <c r="H1950" t="e">
        <f>VLOOKUP(G1950,#REF!,1,0)</f>
        <v>#REF!</v>
      </c>
      <c r="I1950" t="str">
        <f t="shared" si="109"/>
        <v>345281.7529LUB</v>
      </c>
      <c r="J1950" t="str">
        <f t="shared" si="110"/>
        <v>3053809.6617LUB</v>
      </c>
      <c r="K1950">
        <f t="shared" si="112"/>
        <v>9210</v>
      </c>
    </row>
    <row r="1951" spans="1:11" x14ac:dyDescent="0.25">
      <c r="A1951">
        <v>9211</v>
      </c>
      <c r="B1951">
        <v>345280.08720000001</v>
      </c>
      <c r="C1951">
        <v>3053784.2829</v>
      </c>
      <c r="D1951" t="s">
        <v>271</v>
      </c>
      <c r="E1951" t="str">
        <f>ROUNDUP(B1951,3)&amp;"-"&amp;ROUNDUP(C1951,3)</f>
        <v>345280.088-3053784.283</v>
      </c>
      <c r="F1951" t="str">
        <f>E1951&amp;"-"&amp;D1951</f>
        <v>345280.088-3053784.283-LUB</v>
      </c>
      <c r="G1951">
        <f t="shared" si="111"/>
        <v>9211</v>
      </c>
      <c r="H1951" t="e">
        <f>VLOOKUP(G1951,#REF!,1,0)</f>
        <v>#REF!</v>
      </c>
      <c r="I1951" t="str">
        <f t="shared" si="109"/>
        <v>345280.0872LUB</v>
      </c>
      <c r="J1951" t="str">
        <f t="shared" si="110"/>
        <v>3053784.2829LUB</v>
      </c>
      <c r="K1951">
        <f t="shared" si="112"/>
        <v>9211</v>
      </c>
    </row>
    <row r="1952" spans="1:11" x14ac:dyDescent="0.25">
      <c r="A1952">
        <v>9212</v>
      </c>
      <c r="B1952">
        <v>345279.35840000003</v>
      </c>
      <c r="C1952">
        <v>3053773.179</v>
      </c>
      <c r="D1952" t="s">
        <v>271</v>
      </c>
      <c r="E1952" t="str">
        <f>ROUNDUP(B1952,3)&amp;"-"&amp;ROUNDUP(C1952,3)</f>
        <v>345279.359-3053773.179</v>
      </c>
      <c r="F1952" t="str">
        <f>E1952&amp;"-"&amp;D1952</f>
        <v>345279.359-3053773.179-LUB</v>
      </c>
      <c r="G1952">
        <f t="shared" si="111"/>
        <v>9212</v>
      </c>
      <c r="H1952" t="e">
        <f>VLOOKUP(G1952,#REF!,1,0)</f>
        <v>#REF!</v>
      </c>
      <c r="I1952" t="str">
        <f t="shared" si="109"/>
        <v>345279.3584LUB</v>
      </c>
      <c r="J1952" t="str">
        <f t="shared" si="110"/>
        <v>3053773.179LUB</v>
      </c>
      <c r="K1952">
        <f t="shared" si="112"/>
        <v>9212</v>
      </c>
    </row>
    <row r="1953" spans="1:11" x14ac:dyDescent="0.25">
      <c r="A1953">
        <v>9213</v>
      </c>
      <c r="B1953">
        <v>345308.13760000002</v>
      </c>
      <c r="C1953">
        <v>3053757.4400999998</v>
      </c>
      <c r="D1953" t="s">
        <v>271</v>
      </c>
      <c r="E1953" t="str">
        <f>ROUNDUP(B1953,3)&amp;"-"&amp;ROUNDUP(C1953,3)</f>
        <v>345308.138-3053757.441</v>
      </c>
      <c r="F1953" t="str">
        <f>E1953&amp;"-"&amp;D1953</f>
        <v>345308.138-3053757.441-LUB</v>
      </c>
      <c r="G1953">
        <f t="shared" si="111"/>
        <v>9213</v>
      </c>
      <c r="H1953" t="e">
        <f>VLOOKUP(G1953,#REF!,1,0)</f>
        <v>#REF!</v>
      </c>
      <c r="I1953" t="str">
        <f t="shared" si="109"/>
        <v>345308.1376LUB</v>
      </c>
      <c r="J1953" t="str">
        <f t="shared" si="110"/>
        <v>3053757.4401LUB</v>
      </c>
      <c r="K1953">
        <f t="shared" si="112"/>
        <v>9213</v>
      </c>
    </row>
    <row r="1954" spans="1:11" x14ac:dyDescent="0.25">
      <c r="A1954">
        <v>9214</v>
      </c>
      <c r="B1954">
        <v>345320.6323</v>
      </c>
      <c r="C1954">
        <v>3053781.0633</v>
      </c>
      <c r="D1954" t="s">
        <v>271</v>
      </c>
      <c r="E1954" t="str">
        <f>ROUNDUP(B1954,3)&amp;"-"&amp;ROUNDUP(C1954,3)</f>
        <v>345320.633-3053781.064</v>
      </c>
      <c r="F1954" t="str">
        <f>E1954&amp;"-"&amp;D1954</f>
        <v>345320.633-3053781.064-LUB</v>
      </c>
      <c r="G1954">
        <f t="shared" si="111"/>
        <v>9214</v>
      </c>
      <c r="H1954" t="e">
        <f>VLOOKUP(G1954,#REF!,1,0)</f>
        <v>#REF!</v>
      </c>
      <c r="I1954" t="str">
        <f t="shared" si="109"/>
        <v>345320.6323LUB</v>
      </c>
      <c r="J1954" t="str">
        <f t="shared" si="110"/>
        <v>3053781.0633LUB</v>
      </c>
      <c r="K1954">
        <f t="shared" si="112"/>
        <v>9214</v>
      </c>
    </row>
    <row r="1955" spans="1:11" x14ac:dyDescent="0.25">
      <c r="A1955">
        <v>9215</v>
      </c>
      <c r="B1955">
        <v>343601.11820000003</v>
      </c>
      <c r="C1955">
        <v>3055490.5578000001</v>
      </c>
      <c r="D1955" t="s">
        <v>271</v>
      </c>
      <c r="E1955" t="str">
        <f>ROUNDUP(B1955,3)&amp;"-"&amp;ROUNDUP(C1955,3)</f>
        <v>343601.119-3055490.558</v>
      </c>
      <c r="F1955" t="str">
        <f>E1955&amp;"-"&amp;D1955</f>
        <v>343601.119-3055490.558-LUB</v>
      </c>
      <c r="G1955">
        <f t="shared" si="111"/>
        <v>9215</v>
      </c>
      <c r="H1955" t="e">
        <f>VLOOKUP(G1955,#REF!,1,0)</f>
        <v>#REF!</v>
      </c>
      <c r="I1955" t="str">
        <f t="shared" si="109"/>
        <v>343601.1182LUB</v>
      </c>
      <c r="J1955" t="str">
        <f t="shared" si="110"/>
        <v>3055490.5578LUB</v>
      </c>
      <c r="K1955">
        <f t="shared" si="112"/>
        <v>9215</v>
      </c>
    </row>
    <row r="1956" spans="1:11" x14ac:dyDescent="0.25">
      <c r="A1956">
        <v>9216</v>
      </c>
      <c r="B1956">
        <v>343562.15879999998</v>
      </c>
      <c r="C1956">
        <v>3055433.5068999999</v>
      </c>
      <c r="D1956" t="s">
        <v>271</v>
      </c>
      <c r="E1956" t="str">
        <f>ROUNDUP(B1956,3)&amp;"-"&amp;ROUNDUP(C1956,3)</f>
        <v>343562.159-3055433.507</v>
      </c>
      <c r="F1956" t="str">
        <f>E1956&amp;"-"&amp;D1956</f>
        <v>343562.159-3055433.507-LUB</v>
      </c>
      <c r="G1956">
        <f t="shared" si="111"/>
        <v>9216</v>
      </c>
      <c r="H1956" t="e">
        <f>VLOOKUP(G1956,#REF!,1,0)</f>
        <v>#REF!</v>
      </c>
      <c r="I1956" t="str">
        <f t="shared" si="109"/>
        <v>343562.1588LUB</v>
      </c>
      <c r="J1956" t="str">
        <f t="shared" si="110"/>
        <v>3055433.5069LUB</v>
      </c>
      <c r="K1956">
        <f t="shared" si="112"/>
        <v>9216</v>
      </c>
    </row>
    <row r="1957" spans="1:11" x14ac:dyDescent="0.25">
      <c r="A1957">
        <v>9217</v>
      </c>
      <c r="B1957">
        <v>343530.93040000001</v>
      </c>
      <c r="C1957">
        <v>3055385.9378</v>
      </c>
      <c r="D1957" t="s">
        <v>271</v>
      </c>
      <c r="E1957" t="str">
        <f>ROUNDUP(B1957,3)&amp;"-"&amp;ROUNDUP(C1957,3)</f>
        <v>343530.931-3055385.938</v>
      </c>
      <c r="F1957" t="str">
        <f>E1957&amp;"-"&amp;D1957</f>
        <v>343530.931-3055385.938-LUB</v>
      </c>
      <c r="G1957">
        <f t="shared" si="111"/>
        <v>9217</v>
      </c>
      <c r="H1957" t="e">
        <f>VLOOKUP(G1957,#REF!,1,0)</f>
        <v>#REF!</v>
      </c>
      <c r="I1957" t="str">
        <f t="shared" si="109"/>
        <v>343530.9304LUB</v>
      </c>
      <c r="J1957" t="str">
        <f t="shared" si="110"/>
        <v>3055385.9378LUB</v>
      </c>
      <c r="K1957">
        <f t="shared" si="112"/>
        <v>9217</v>
      </c>
    </row>
    <row r="1958" spans="1:11" x14ac:dyDescent="0.25">
      <c r="A1958">
        <v>9218</v>
      </c>
      <c r="B1958">
        <v>343522.75510000001</v>
      </c>
      <c r="C1958">
        <v>3055373.4848000002</v>
      </c>
      <c r="D1958" t="s">
        <v>271</v>
      </c>
      <c r="E1958" t="str">
        <f>ROUNDUP(B1958,3)&amp;"-"&amp;ROUNDUP(C1958,3)</f>
        <v>343522.756-3055373.485</v>
      </c>
      <c r="F1958" t="str">
        <f>E1958&amp;"-"&amp;D1958</f>
        <v>343522.756-3055373.485-LUB</v>
      </c>
      <c r="G1958">
        <f t="shared" si="111"/>
        <v>9218</v>
      </c>
      <c r="H1958" t="e">
        <f>VLOOKUP(G1958,#REF!,1,0)</f>
        <v>#REF!</v>
      </c>
      <c r="I1958" t="str">
        <f t="shared" si="109"/>
        <v>343522.7551LUB</v>
      </c>
      <c r="J1958" t="str">
        <f t="shared" si="110"/>
        <v>3055373.4848LUB</v>
      </c>
      <c r="K1958">
        <f t="shared" si="112"/>
        <v>9218</v>
      </c>
    </row>
    <row r="1959" spans="1:11" x14ac:dyDescent="0.25">
      <c r="A1959">
        <v>9219</v>
      </c>
      <c r="B1959">
        <v>343482.74290000001</v>
      </c>
      <c r="C1959">
        <v>3055341.3324000002</v>
      </c>
      <c r="D1959" t="s">
        <v>271</v>
      </c>
      <c r="E1959" t="str">
        <f>ROUNDUP(B1959,3)&amp;"-"&amp;ROUNDUP(C1959,3)</f>
        <v>343482.743-3055341.333</v>
      </c>
      <c r="F1959" t="str">
        <f>E1959&amp;"-"&amp;D1959</f>
        <v>343482.743-3055341.333-LUB</v>
      </c>
      <c r="G1959">
        <f t="shared" si="111"/>
        <v>9219</v>
      </c>
      <c r="H1959" t="e">
        <f>VLOOKUP(G1959,#REF!,1,0)</f>
        <v>#REF!</v>
      </c>
      <c r="I1959" t="str">
        <f t="shared" si="109"/>
        <v>343482.7429LUB</v>
      </c>
      <c r="J1959" t="str">
        <f t="shared" si="110"/>
        <v>3055341.3324LUB</v>
      </c>
      <c r="K1959">
        <f t="shared" si="112"/>
        <v>9219</v>
      </c>
    </row>
    <row r="1960" spans="1:11" x14ac:dyDescent="0.25">
      <c r="A1960">
        <v>9220</v>
      </c>
      <c r="B1960">
        <v>343367.85729999997</v>
      </c>
      <c r="C1960">
        <v>3055297.0260999999</v>
      </c>
      <c r="D1960" t="s">
        <v>271</v>
      </c>
      <c r="E1960" t="str">
        <f>ROUNDUP(B1960,3)&amp;"-"&amp;ROUNDUP(C1960,3)</f>
        <v>343367.858-3055297.027</v>
      </c>
      <c r="F1960" t="str">
        <f>E1960&amp;"-"&amp;D1960</f>
        <v>343367.858-3055297.027-LUB</v>
      </c>
      <c r="G1960">
        <f t="shared" si="111"/>
        <v>9220</v>
      </c>
      <c r="H1960" t="e">
        <f>VLOOKUP(G1960,#REF!,1,0)</f>
        <v>#REF!</v>
      </c>
      <c r="I1960" t="str">
        <f t="shared" ref="I1960:I2023" si="113">B1960&amp;D1960</f>
        <v>343367.8573LUB</v>
      </c>
      <c r="J1960" t="str">
        <f t="shared" ref="J1960:J2023" si="114">C1960&amp;D1960</f>
        <v>3055297.0261LUB</v>
      </c>
      <c r="K1960">
        <f t="shared" si="112"/>
        <v>9220</v>
      </c>
    </row>
    <row r="1961" spans="1:11" x14ac:dyDescent="0.25">
      <c r="A1961">
        <v>9221</v>
      </c>
      <c r="B1961">
        <v>343333.26209999999</v>
      </c>
      <c r="C1961">
        <v>3055283.6845</v>
      </c>
      <c r="D1961" t="s">
        <v>271</v>
      </c>
      <c r="E1961" t="str">
        <f>ROUNDUP(B1961,3)&amp;"-"&amp;ROUNDUP(C1961,3)</f>
        <v>343333.263-3055283.685</v>
      </c>
      <c r="F1961" t="str">
        <f>E1961&amp;"-"&amp;D1961</f>
        <v>343333.263-3055283.685-LUB</v>
      </c>
      <c r="G1961">
        <f t="shared" si="111"/>
        <v>9221</v>
      </c>
      <c r="H1961" t="e">
        <f>VLOOKUP(G1961,#REF!,1,0)</f>
        <v>#REF!</v>
      </c>
      <c r="I1961" t="str">
        <f t="shared" si="113"/>
        <v>343333.2621LUB</v>
      </c>
      <c r="J1961" t="str">
        <f t="shared" si="114"/>
        <v>3055283.6845LUB</v>
      </c>
      <c r="K1961">
        <f t="shared" si="112"/>
        <v>9221</v>
      </c>
    </row>
    <row r="1962" spans="1:11" x14ac:dyDescent="0.25">
      <c r="A1962">
        <v>9222</v>
      </c>
      <c r="B1962">
        <v>343305.7352</v>
      </c>
      <c r="C1962">
        <v>3055246.0877999999</v>
      </c>
      <c r="D1962" t="s">
        <v>271</v>
      </c>
      <c r="E1962" t="str">
        <f>ROUNDUP(B1962,3)&amp;"-"&amp;ROUNDUP(C1962,3)</f>
        <v>343305.736-3055246.088</v>
      </c>
      <c r="F1962" t="str">
        <f>E1962&amp;"-"&amp;D1962</f>
        <v>343305.736-3055246.088-LUB</v>
      </c>
      <c r="G1962">
        <f t="shared" si="111"/>
        <v>9222</v>
      </c>
      <c r="H1962" t="e">
        <f>VLOOKUP(G1962,#REF!,1,0)</f>
        <v>#REF!</v>
      </c>
      <c r="I1962" t="str">
        <f t="shared" si="113"/>
        <v>343305.7352LUB</v>
      </c>
      <c r="J1962" t="str">
        <f t="shared" si="114"/>
        <v>3055246.0878LUB</v>
      </c>
      <c r="K1962">
        <f t="shared" si="112"/>
        <v>9222</v>
      </c>
    </row>
    <row r="1963" spans="1:11" x14ac:dyDescent="0.25">
      <c r="A1963">
        <v>9223</v>
      </c>
      <c r="B1963">
        <v>343279.96049999999</v>
      </c>
      <c r="C1963">
        <v>3055194.5373</v>
      </c>
      <c r="D1963" t="s">
        <v>271</v>
      </c>
      <c r="E1963" t="str">
        <f>ROUNDUP(B1963,3)&amp;"-"&amp;ROUNDUP(C1963,3)</f>
        <v>343279.961-3055194.538</v>
      </c>
      <c r="F1963" t="str">
        <f>E1963&amp;"-"&amp;D1963</f>
        <v>343279.961-3055194.538-LUB</v>
      </c>
      <c r="G1963">
        <f t="shared" si="111"/>
        <v>9223</v>
      </c>
      <c r="H1963" t="e">
        <f>VLOOKUP(G1963,#REF!,1,0)</f>
        <v>#REF!</v>
      </c>
      <c r="I1963" t="str">
        <f t="shared" si="113"/>
        <v>343279.9605LUB</v>
      </c>
      <c r="J1963" t="str">
        <f t="shared" si="114"/>
        <v>3055194.5373LUB</v>
      </c>
      <c r="K1963">
        <f t="shared" si="112"/>
        <v>9223</v>
      </c>
    </row>
    <row r="1964" spans="1:11" x14ac:dyDescent="0.25">
      <c r="A1964">
        <v>9224</v>
      </c>
      <c r="B1964">
        <v>343251.33799999999</v>
      </c>
      <c r="C1964">
        <v>3055146.8662999999</v>
      </c>
      <c r="D1964" t="s">
        <v>271</v>
      </c>
      <c r="E1964" t="str">
        <f>ROUNDUP(B1964,3)&amp;"-"&amp;ROUNDUP(C1964,3)</f>
        <v>343251.338-3055146.867</v>
      </c>
      <c r="F1964" t="str">
        <f>E1964&amp;"-"&amp;D1964</f>
        <v>343251.338-3055146.867-LUB</v>
      </c>
      <c r="G1964">
        <f t="shared" si="111"/>
        <v>9224</v>
      </c>
      <c r="H1964" t="e">
        <f>VLOOKUP(G1964,#REF!,1,0)</f>
        <v>#REF!</v>
      </c>
      <c r="I1964" t="str">
        <f t="shared" si="113"/>
        <v>343251.338LUB</v>
      </c>
      <c r="J1964" t="str">
        <f t="shared" si="114"/>
        <v>3055146.8663LUB</v>
      </c>
      <c r="K1964">
        <f t="shared" si="112"/>
        <v>9224</v>
      </c>
    </row>
    <row r="1965" spans="1:11" x14ac:dyDescent="0.25">
      <c r="A1965">
        <v>9225</v>
      </c>
      <c r="B1965">
        <v>343140.11589999998</v>
      </c>
      <c r="C1965">
        <v>3055003.9386</v>
      </c>
      <c r="D1965" t="s">
        <v>271</v>
      </c>
      <c r="E1965" t="str">
        <f>ROUNDUP(B1965,3)&amp;"-"&amp;ROUNDUP(C1965,3)</f>
        <v>343140.116-3055003.939</v>
      </c>
      <c r="F1965" t="str">
        <f>E1965&amp;"-"&amp;D1965</f>
        <v>343140.116-3055003.939-LUB</v>
      </c>
      <c r="G1965">
        <f t="shared" si="111"/>
        <v>9225</v>
      </c>
      <c r="H1965" t="e">
        <f>VLOOKUP(G1965,#REF!,1,0)</f>
        <v>#REF!</v>
      </c>
      <c r="I1965" t="str">
        <f t="shared" si="113"/>
        <v>343140.1159LUB</v>
      </c>
      <c r="J1965" t="str">
        <f t="shared" si="114"/>
        <v>3055003.9386LUB</v>
      </c>
      <c r="K1965">
        <f t="shared" si="112"/>
        <v>9225</v>
      </c>
    </row>
    <row r="1966" spans="1:11" x14ac:dyDescent="0.25">
      <c r="A1966">
        <v>9226</v>
      </c>
      <c r="B1966">
        <v>343112.7316</v>
      </c>
      <c r="C1966">
        <v>3054967.7086</v>
      </c>
      <c r="D1966" t="s">
        <v>271</v>
      </c>
      <c r="E1966" t="str">
        <f>ROUNDUP(B1966,3)&amp;"-"&amp;ROUNDUP(C1966,3)</f>
        <v>343112.732-3054967.709</v>
      </c>
      <c r="F1966" t="str">
        <f>E1966&amp;"-"&amp;D1966</f>
        <v>343112.732-3054967.709-LUB</v>
      </c>
      <c r="G1966">
        <f t="shared" si="111"/>
        <v>9226</v>
      </c>
      <c r="H1966" t="e">
        <f>VLOOKUP(G1966,#REF!,1,0)</f>
        <v>#REF!</v>
      </c>
      <c r="I1966" t="str">
        <f t="shared" si="113"/>
        <v>343112.7316LUB</v>
      </c>
      <c r="J1966" t="str">
        <f t="shared" si="114"/>
        <v>3054967.7086LUB</v>
      </c>
      <c r="K1966">
        <f t="shared" si="112"/>
        <v>9226</v>
      </c>
    </row>
    <row r="1967" spans="1:11" x14ac:dyDescent="0.25">
      <c r="A1967">
        <v>9227</v>
      </c>
      <c r="B1967">
        <v>343070.35119999998</v>
      </c>
      <c r="C1967">
        <v>3054911.639</v>
      </c>
      <c r="D1967" t="s">
        <v>271</v>
      </c>
      <c r="E1967" t="str">
        <f>ROUNDUP(B1967,3)&amp;"-"&amp;ROUNDUP(C1967,3)</f>
        <v>343070.352-3054911.639</v>
      </c>
      <c r="F1967" t="str">
        <f>E1967&amp;"-"&amp;D1967</f>
        <v>343070.352-3054911.639-LUB</v>
      </c>
      <c r="G1967">
        <f t="shared" si="111"/>
        <v>9227</v>
      </c>
      <c r="H1967" t="e">
        <f>VLOOKUP(G1967,#REF!,1,0)</f>
        <v>#REF!</v>
      </c>
      <c r="I1967" t="str">
        <f t="shared" si="113"/>
        <v>343070.3512LUB</v>
      </c>
      <c r="J1967" t="str">
        <f t="shared" si="114"/>
        <v>3054911.639LUB</v>
      </c>
      <c r="K1967">
        <f t="shared" si="112"/>
        <v>9227</v>
      </c>
    </row>
    <row r="1968" spans="1:11" x14ac:dyDescent="0.25">
      <c r="A1968">
        <v>9228</v>
      </c>
      <c r="B1968">
        <v>342993.00809999998</v>
      </c>
      <c r="C1968">
        <v>3054830.9663</v>
      </c>
      <c r="D1968" t="s">
        <v>271</v>
      </c>
      <c r="E1968" t="str">
        <f>ROUNDUP(B1968,3)&amp;"-"&amp;ROUNDUP(C1968,3)</f>
        <v>342993.009-3054830.967</v>
      </c>
      <c r="F1968" t="str">
        <f>E1968&amp;"-"&amp;D1968</f>
        <v>342993.009-3054830.967-LUB</v>
      </c>
      <c r="G1968">
        <f t="shared" si="111"/>
        <v>9228</v>
      </c>
      <c r="H1968" t="e">
        <f>VLOOKUP(G1968,#REF!,1,0)</f>
        <v>#REF!</v>
      </c>
      <c r="I1968" t="str">
        <f t="shared" si="113"/>
        <v>342993.0081LUB</v>
      </c>
      <c r="J1968" t="str">
        <f t="shared" si="114"/>
        <v>3054830.9663LUB</v>
      </c>
      <c r="K1968">
        <f t="shared" si="112"/>
        <v>9228</v>
      </c>
    </row>
    <row r="1969" spans="1:11" x14ac:dyDescent="0.25">
      <c r="A1969">
        <v>9229</v>
      </c>
      <c r="B1969">
        <v>342931.28409999999</v>
      </c>
      <c r="C1969">
        <v>3054650.6480999999</v>
      </c>
      <c r="D1969" t="s">
        <v>271</v>
      </c>
      <c r="E1969" t="str">
        <f>ROUNDUP(B1969,3)&amp;"-"&amp;ROUNDUP(C1969,3)</f>
        <v>342931.285-3054650.649</v>
      </c>
      <c r="F1969" t="str">
        <f>E1969&amp;"-"&amp;D1969</f>
        <v>342931.285-3054650.649-LUB</v>
      </c>
      <c r="G1969">
        <f t="shared" si="111"/>
        <v>9229</v>
      </c>
      <c r="H1969" t="e">
        <f>VLOOKUP(G1969,#REF!,1,0)</f>
        <v>#REF!</v>
      </c>
      <c r="I1969" t="str">
        <f t="shared" si="113"/>
        <v>342931.2841LUB</v>
      </c>
      <c r="J1969" t="str">
        <f t="shared" si="114"/>
        <v>3054650.6481LUB</v>
      </c>
      <c r="K1969">
        <f t="shared" si="112"/>
        <v>9229</v>
      </c>
    </row>
    <row r="1970" spans="1:11" x14ac:dyDescent="0.25">
      <c r="A1970">
        <v>9230</v>
      </c>
      <c r="B1970">
        <v>342872.95649999997</v>
      </c>
      <c r="C1970">
        <v>3054546.6696000001</v>
      </c>
      <c r="D1970" t="s">
        <v>271</v>
      </c>
      <c r="E1970" t="str">
        <f>ROUNDUP(B1970,3)&amp;"-"&amp;ROUNDUP(C1970,3)</f>
        <v>342872.957-3054546.67</v>
      </c>
      <c r="F1970" t="str">
        <f>E1970&amp;"-"&amp;D1970</f>
        <v>342872.957-3054546.67-LUB</v>
      </c>
      <c r="G1970">
        <f t="shared" si="111"/>
        <v>9230</v>
      </c>
      <c r="H1970" t="e">
        <f>VLOOKUP(G1970,#REF!,1,0)</f>
        <v>#REF!</v>
      </c>
      <c r="I1970" t="str">
        <f t="shared" si="113"/>
        <v>342872.9565LUB</v>
      </c>
      <c r="J1970" t="str">
        <f t="shared" si="114"/>
        <v>3054546.6696LUB</v>
      </c>
      <c r="K1970">
        <f t="shared" si="112"/>
        <v>9230</v>
      </c>
    </row>
    <row r="1971" spans="1:11" x14ac:dyDescent="0.25">
      <c r="A1971">
        <v>9231</v>
      </c>
      <c r="B1971">
        <v>342786.81900000002</v>
      </c>
      <c r="C1971">
        <v>3054458.4221999999</v>
      </c>
      <c r="D1971" t="s">
        <v>271</v>
      </c>
      <c r="E1971" t="str">
        <f>ROUNDUP(B1971,3)&amp;"-"&amp;ROUNDUP(C1971,3)</f>
        <v>342786.819-3054458.423</v>
      </c>
      <c r="F1971" t="str">
        <f>E1971&amp;"-"&amp;D1971</f>
        <v>342786.819-3054458.423-LUB</v>
      </c>
      <c r="G1971">
        <f t="shared" si="111"/>
        <v>9231</v>
      </c>
      <c r="H1971" t="e">
        <f>VLOOKUP(G1971,#REF!,1,0)</f>
        <v>#REF!</v>
      </c>
      <c r="I1971" t="str">
        <f t="shared" si="113"/>
        <v>342786.819LUB</v>
      </c>
      <c r="J1971" t="str">
        <f t="shared" si="114"/>
        <v>3054458.4222LUB</v>
      </c>
      <c r="K1971">
        <f t="shared" si="112"/>
        <v>9231</v>
      </c>
    </row>
    <row r="1972" spans="1:11" x14ac:dyDescent="0.25">
      <c r="A1972">
        <v>9232</v>
      </c>
      <c r="B1972">
        <v>342774.19</v>
      </c>
      <c r="C1972">
        <v>3054302.9289000002</v>
      </c>
      <c r="D1972" t="s">
        <v>271</v>
      </c>
      <c r="E1972" t="str">
        <f>ROUNDUP(B1972,3)&amp;"-"&amp;ROUNDUP(C1972,3)</f>
        <v>342774.19-3054302.929</v>
      </c>
      <c r="F1972" t="str">
        <f>E1972&amp;"-"&amp;D1972</f>
        <v>342774.19-3054302.929-LUB</v>
      </c>
      <c r="G1972">
        <f t="shared" si="111"/>
        <v>9232</v>
      </c>
      <c r="H1972" t="e">
        <f>VLOOKUP(G1972,#REF!,1,0)</f>
        <v>#REF!</v>
      </c>
      <c r="I1972" t="str">
        <f t="shared" si="113"/>
        <v>342774.19LUB</v>
      </c>
      <c r="J1972" t="str">
        <f t="shared" si="114"/>
        <v>3054302.9289LUB</v>
      </c>
      <c r="K1972">
        <f t="shared" si="112"/>
        <v>9232</v>
      </c>
    </row>
    <row r="1973" spans="1:11" x14ac:dyDescent="0.25">
      <c r="A1973">
        <v>9233</v>
      </c>
      <c r="B1973">
        <v>340078.17450000002</v>
      </c>
      <c r="C1973">
        <v>3058566.7080000001</v>
      </c>
      <c r="D1973" t="s">
        <v>271</v>
      </c>
      <c r="E1973" t="str">
        <f>ROUNDUP(B1973,3)&amp;"-"&amp;ROUNDUP(C1973,3)</f>
        <v>340078.175-3058566.708</v>
      </c>
      <c r="F1973" t="str">
        <f>E1973&amp;"-"&amp;D1973</f>
        <v>340078.175-3058566.708-LUB</v>
      </c>
      <c r="G1973">
        <f t="shared" si="111"/>
        <v>9233</v>
      </c>
      <c r="H1973" t="e">
        <f>VLOOKUP(G1973,#REF!,1,0)</f>
        <v>#REF!</v>
      </c>
      <c r="I1973" t="str">
        <f t="shared" si="113"/>
        <v>340078.1745LUB</v>
      </c>
      <c r="J1973" t="str">
        <f t="shared" si="114"/>
        <v>3058566.708LUB</v>
      </c>
      <c r="K1973">
        <f t="shared" si="112"/>
        <v>9233</v>
      </c>
    </row>
    <row r="1974" spans="1:11" x14ac:dyDescent="0.25">
      <c r="A1974">
        <v>9234</v>
      </c>
      <c r="B1974">
        <v>340096.93199999997</v>
      </c>
      <c r="C1974">
        <v>3058608.8516000002</v>
      </c>
      <c r="D1974" t="s">
        <v>271</v>
      </c>
      <c r="E1974" t="str">
        <f>ROUNDUP(B1974,3)&amp;"-"&amp;ROUNDUP(C1974,3)</f>
        <v>340096.932-3058608.852</v>
      </c>
      <c r="F1974" t="str">
        <f>E1974&amp;"-"&amp;D1974</f>
        <v>340096.932-3058608.852-LUB</v>
      </c>
      <c r="G1974">
        <f t="shared" si="111"/>
        <v>9234</v>
      </c>
      <c r="H1974" t="e">
        <f>VLOOKUP(G1974,#REF!,1,0)</f>
        <v>#REF!</v>
      </c>
      <c r="I1974" t="str">
        <f t="shared" si="113"/>
        <v>340096.932LUB</v>
      </c>
      <c r="J1974" t="str">
        <f t="shared" si="114"/>
        <v>3058608.8516LUB</v>
      </c>
      <c r="K1974">
        <f t="shared" si="112"/>
        <v>9234</v>
      </c>
    </row>
    <row r="1975" spans="1:11" x14ac:dyDescent="0.25">
      <c r="A1975">
        <v>9235</v>
      </c>
      <c r="B1975">
        <v>340137.38160000002</v>
      </c>
      <c r="C1975">
        <v>3058653.5060999999</v>
      </c>
      <c r="D1975" t="s">
        <v>271</v>
      </c>
      <c r="E1975" t="str">
        <f>ROUNDUP(B1975,3)&amp;"-"&amp;ROUNDUP(C1975,3)</f>
        <v>340137.382-3058653.507</v>
      </c>
      <c r="F1975" t="str">
        <f>E1975&amp;"-"&amp;D1975</f>
        <v>340137.382-3058653.507-LUB</v>
      </c>
      <c r="G1975">
        <f t="shared" si="111"/>
        <v>9235</v>
      </c>
      <c r="H1975" t="e">
        <f>VLOOKUP(G1975,#REF!,1,0)</f>
        <v>#REF!</v>
      </c>
      <c r="I1975" t="str">
        <f t="shared" si="113"/>
        <v>340137.3816LUB</v>
      </c>
      <c r="J1975" t="str">
        <f t="shared" si="114"/>
        <v>3058653.5061LUB</v>
      </c>
      <c r="K1975">
        <f t="shared" si="112"/>
        <v>9235</v>
      </c>
    </row>
    <row r="1976" spans="1:11" x14ac:dyDescent="0.25">
      <c r="A1976">
        <v>9236</v>
      </c>
      <c r="B1976">
        <v>340116.9595</v>
      </c>
      <c r="C1976">
        <v>3058673.4060999998</v>
      </c>
      <c r="D1976" t="s">
        <v>271</v>
      </c>
      <c r="E1976" t="str">
        <f>ROUNDUP(B1976,3)&amp;"-"&amp;ROUNDUP(C1976,3)</f>
        <v>340116.96-3058673.407</v>
      </c>
      <c r="F1976" t="str">
        <f>E1976&amp;"-"&amp;D1976</f>
        <v>340116.96-3058673.407-LUB</v>
      </c>
      <c r="G1976">
        <f t="shared" si="111"/>
        <v>9236</v>
      </c>
      <c r="H1976" t="e">
        <f>VLOOKUP(G1976,#REF!,1,0)</f>
        <v>#REF!</v>
      </c>
      <c r="I1976" t="str">
        <f t="shared" si="113"/>
        <v>340116.9595LUB</v>
      </c>
      <c r="J1976" t="str">
        <f t="shared" si="114"/>
        <v>3058673.4061LUB</v>
      </c>
      <c r="K1976">
        <f t="shared" si="112"/>
        <v>9236</v>
      </c>
    </row>
    <row r="1977" spans="1:11" x14ac:dyDescent="0.25">
      <c r="A1977">
        <v>9237</v>
      </c>
      <c r="B1977">
        <v>340077.22139999998</v>
      </c>
      <c r="C1977">
        <v>3058712.1285999999</v>
      </c>
      <c r="D1977" t="s">
        <v>271</v>
      </c>
      <c r="E1977" t="str">
        <f>ROUNDUP(B1977,3)&amp;"-"&amp;ROUNDUP(C1977,3)</f>
        <v>340077.222-3058712.129</v>
      </c>
      <c r="F1977" t="str">
        <f>E1977&amp;"-"&amp;D1977</f>
        <v>340077.222-3058712.129-LUB</v>
      </c>
      <c r="G1977">
        <f t="shared" si="111"/>
        <v>9237</v>
      </c>
      <c r="H1977" t="e">
        <f>VLOOKUP(G1977,#REF!,1,0)</f>
        <v>#REF!</v>
      </c>
      <c r="I1977" t="str">
        <f t="shared" si="113"/>
        <v>340077.2214LUB</v>
      </c>
      <c r="J1977" t="str">
        <f t="shared" si="114"/>
        <v>3058712.1286LUB</v>
      </c>
      <c r="K1977">
        <f t="shared" si="112"/>
        <v>9237</v>
      </c>
    </row>
    <row r="1978" spans="1:11" x14ac:dyDescent="0.25">
      <c r="A1978">
        <v>9238</v>
      </c>
      <c r="B1978">
        <v>340217.41560000001</v>
      </c>
      <c r="C1978">
        <v>3058901.2736999998</v>
      </c>
      <c r="D1978" t="s">
        <v>271</v>
      </c>
      <c r="E1978" t="str">
        <f>ROUNDUP(B1978,3)&amp;"-"&amp;ROUNDUP(C1978,3)</f>
        <v>340217.416-3058901.274</v>
      </c>
      <c r="F1978" t="str">
        <f>E1978&amp;"-"&amp;D1978</f>
        <v>340217.416-3058901.274-LUB</v>
      </c>
      <c r="G1978">
        <f t="shared" si="111"/>
        <v>9238</v>
      </c>
      <c r="H1978" t="e">
        <f>VLOOKUP(G1978,#REF!,1,0)</f>
        <v>#REF!</v>
      </c>
      <c r="I1978" t="str">
        <f t="shared" si="113"/>
        <v>340217.4156LUB</v>
      </c>
      <c r="J1978" t="str">
        <f t="shared" si="114"/>
        <v>3058901.2737LUB</v>
      </c>
      <c r="K1978">
        <f t="shared" si="112"/>
        <v>9238</v>
      </c>
    </row>
    <row r="1979" spans="1:11" x14ac:dyDescent="0.25">
      <c r="A1979">
        <v>9239</v>
      </c>
      <c r="B1979">
        <v>340162.17580000003</v>
      </c>
      <c r="C1979">
        <v>3058492.6049000002</v>
      </c>
      <c r="D1979" t="s">
        <v>271</v>
      </c>
      <c r="E1979" t="str">
        <f>ROUNDUP(B1979,3)&amp;"-"&amp;ROUNDUP(C1979,3)</f>
        <v>340162.176-3058492.605</v>
      </c>
      <c r="F1979" t="str">
        <f>E1979&amp;"-"&amp;D1979</f>
        <v>340162.176-3058492.605-LUB</v>
      </c>
      <c r="G1979">
        <f t="shared" si="111"/>
        <v>9239</v>
      </c>
      <c r="H1979" t="e">
        <f>VLOOKUP(G1979,#REF!,1,0)</f>
        <v>#REF!</v>
      </c>
      <c r="I1979" t="str">
        <f t="shared" si="113"/>
        <v>340162.1758LUB</v>
      </c>
      <c r="J1979" t="str">
        <f t="shared" si="114"/>
        <v>3058492.6049LUB</v>
      </c>
      <c r="K1979">
        <f t="shared" si="112"/>
        <v>9239</v>
      </c>
    </row>
    <row r="1980" spans="1:11" x14ac:dyDescent="0.25">
      <c r="A1980">
        <v>9240</v>
      </c>
      <c r="B1980">
        <v>340172.326</v>
      </c>
      <c r="C1980">
        <v>3058429.0762</v>
      </c>
      <c r="D1980" t="s">
        <v>271</v>
      </c>
      <c r="E1980" t="str">
        <f>ROUNDUP(B1980,3)&amp;"-"&amp;ROUNDUP(C1980,3)</f>
        <v>340172.326-3058429.077</v>
      </c>
      <c r="F1980" t="str">
        <f>E1980&amp;"-"&amp;D1980</f>
        <v>340172.326-3058429.077-LUB</v>
      </c>
      <c r="G1980">
        <f t="shared" si="111"/>
        <v>9240</v>
      </c>
      <c r="H1980" t="e">
        <f>VLOOKUP(G1980,#REF!,1,0)</f>
        <v>#REF!</v>
      </c>
      <c r="I1980" t="str">
        <f t="shared" si="113"/>
        <v>340172.326LUB</v>
      </c>
      <c r="J1980" t="str">
        <f t="shared" si="114"/>
        <v>3058429.0762LUB</v>
      </c>
      <c r="K1980">
        <f t="shared" si="112"/>
        <v>9240</v>
      </c>
    </row>
    <row r="1981" spans="1:11" x14ac:dyDescent="0.25">
      <c r="A1981">
        <v>9241</v>
      </c>
      <c r="B1981">
        <v>340246.15759999998</v>
      </c>
      <c r="C1981">
        <v>3058205.2604999999</v>
      </c>
      <c r="D1981" t="s">
        <v>271</v>
      </c>
      <c r="E1981" t="str">
        <f>ROUNDUP(B1981,3)&amp;"-"&amp;ROUNDUP(C1981,3)</f>
        <v>340246.158-3058205.261</v>
      </c>
      <c r="F1981" t="str">
        <f>E1981&amp;"-"&amp;D1981</f>
        <v>340246.158-3058205.261-LUB</v>
      </c>
      <c r="G1981">
        <f t="shared" si="111"/>
        <v>9241</v>
      </c>
      <c r="H1981" t="e">
        <f>VLOOKUP(G1981,#REF!,1,0)</f>
        <v>#REF!</v>
      </c>
      <c r="I1981" t="str">
        <f t="shared" si="113"/>
        <v>340246.1576LUB</v>
      </c>
      <c r="J1981" t="str">
        <f t="shared" si="114"/>
        <v>3058205.2605LUB</v>
      </c>
      <c r="K1981">
        <f t="shared" si="112"/>
        <v>9241</v>
      </c>
    </row>
    <row r="1982" spans="1:11" x14ac:dyDescent="0.25">
      <c r="A1982">
        <v>9242</v>
      </c>
      <c r="B1982">
        <v>340294.88689999998</v>
      </c>
      <c r="C1982">
        <v>3058082.8703999999</v>
      </c>
      <c r="D1982" t="s">
        <v>271</v>
      </c>
      <c r="E1982" t="str">
        <f>ROUNDUP(B1982,3)&amp;"-"&amp;ROUNDUP(C1982,3)</f>
        <v>340294.887-3058082.871</v>
      </c>
      <c r="F1982" t="str">
        <f>E1982&amp;"-"&amp;D1982</f>
        <v>340294.887-3058082.871-LUB</v>
      </c>
      <c r="G1982">
        <f t="shared" si="111"/>
        <v>9242</v>
      </c>
      <c r="H1982" t="e">
        <f>VLOOKUP(G1982,#REF!,1,0)</f>
        <v>#REF!</v>
      </c>
      <c r="I1982" t="str">
        <f t="shared" si="113"/>
        <v>340294.8869LUB</v>
      </c>
      <c r="J1982" t="str">
        <f t="shared" si="114"/>
        <v>3058082.8704LUB</v>
      </c>
      <c r="K1982">
        <f t="shared" si="112"/>
        <v>9242</v>
      </c>
    </row>
    <row r="1983" spans="1:11" x14ac:dyDescent="0.25">
      <c r="A1983">
        <v>9243</v>
      </c>
      <c r="B1983">
        <v>340360.0626</v>
      </c>
      <c r="C1983">
        <v>3057971.9108000002</v>
      </c>
      <c r="D1983" t="s">
        <v>271</v>
      </c>
      <c r="E1983" t="str">
        <f>ROUNDUP(B1983,3)&amp;"-"&amp;ROUNDUP(C1983,3)</f>
        <v>340360.063-3057971.911</v>
      </c>
      <c r="F1983" t="str">
        <f>E1983&amp;"-"&amp;D1983</f>
        <v>340360.063-3057971.911-LUB</v>
      </c>
      <c r="G1983">
        <f t="shared" si="111"/>
        <v>9243</v>
      </c>
      <c r="H1983" t="e">
        <f>VLOOKUP(G1983,#REF!,1,0)</f>
        <v>#REF!</v>
      </c>
      <c r="I1983" t="str">
        <f t="shared" si="113"/>
        <v>340360.0626LUB</v>
      </c>
      <c r="J1983" t="str">
        <f t="shared" si="114"/>
        <v>3057971.9108LUB</v>
      </c>
      <c r="K1983">
        <f t="shared" si="112"/>
        <v>9243</v>
      </c>
    </row>
    <row r="1984" spans="1:11" x14ac:dyDescent="0.25">
      <c r="A1984">
        <v>9244</v>
      </c>
      <c r="B1984">
        <v>340267.50689999998</v>
      </c>
      <c r="C1984">
        <v>3057881.8689999999</v>
      </c>
      <c r="D1984" t="s">
        <v>271</v>
      </c>
      <c r="E1984" t="str">
        <f>ROUNDUP(B1984,3)&amp;"-"&amp;ROUNDUP(C1984,3)</f>
        <v>340267.507-3057881.869</v>
      </c>
      <c r="F1984" t="str">
        <f>E1984&amp;"-"&amp;D1984</f>
        <v>340267.507-3057881.869-LUB</v>
      </c>
      <c r="G1984">
        <f t="shared" si="111"/>
        <v>9244</v>
      </c>
      <c r="H1984" t="e">
        <f>VLOOKUP(G1984,#REF!,1,0)</f>
        <v>#REF!</v>
      </c>
      <c r="I1984" t="str">
        <f t="shared" si="113"/>
        <v>340267.5069LUB</v>
      </c>
      <c r="J1984" t="str">
        <f t="shared" si="114"/>
        <v>3057881.869LUB</v>
      </c>
      <c r="K1984">
        <f t="shared" si="112"/>
        <v>9244</v>
      </c>
    </row>
    <row r="1985" spans="1:11" x14ac:dyDescent="0.25">
      <c r="A1985">
        <v>9245</v>
      </c>
      <c r="B1985">
        <v>340227.40850000002</v>
      </c>
      <c r="C1985">
        <v>3057744.6534000002</v>
      </c>
      <c r="D1985" t="s">
        <v>271</v>
      </c>
      <c r="E1985" t="str">
        <f>ROUNDUP(B1985,3)&amp;"-"&amp;ROUNDUP(C1985,3)</f>
        <v>340227.409-3057744.654</v>
      </c>
      <c r="F1985" t="str">
        <f>E1985&amp;"-"&amp;D1985</f>
        <v>340227.409-3057744.654-LUB</v>
      </c>
      <c r="G1985">
        <f t="shared" si="111"/>
        <v>9245</v>
      </c>
      <c r="H1985" t="e">
        <f>VLOOKUP(G1985,#REF!,1,0)</f>
        <v>#REF!</v>
      </c>
      <c r="I1985" t="str">
        <f t="shared" si="113"/>
        <v>340227.4085LUB</v>
      </c>
      <c r="J1985" t="str">
        <f t="shared" si="114"/>
        <v>3057744.6534LUB</v>
      </c>
      <c r="K1985">
        <f t="shared" si="112"/>
        <v>9245</v>
      </c>
    </row>
    <row r="1986" spans="1:11" x14ac:dyDescent="0.25">
      <c r="A1986">
        <v>9246</v>
      </c>
      <c r="B1986">
        <v>340193.78639999998</v>
      </c>
      <c r="C1986">
        <v>3057594.9171000002</v>
      </c>
      <c r="D1986" t="s">
        <v>271</v>
      </c>
      <c r="E1986" t="str">
        <f>ROUNDUP(B1986,3)&amp;"-"&amp;ROUNDUP(C1986,3)</f>
        <v>340193.787-3057594.918</v>
      </c>
      <c r="F1986" t="str">
        <f>E1986&amp;"-"&amp;D1986</f>
        <v>340193.787-3057594.918-LUB</v>
      </c>
      <c r="G1986">
        <f t="shared" si="111"/>
        <v>9246</v>
      </c>
      <c r="H1986" t="e">
        <f>VLOOKUP(G1986,#REF!,1,0)</f>
        <v>#REF!</v>
      </c>
      <c r="I1986" t="str">
        <f t="shared" si="113"/>
        <v>340193.7864LUB</v>
      </c>
      <c r="J1986" t="str">
        <f t="shared" si="114"/>
        <v>3057594.9171LUB</v>
      </c>
      <c r="K1986">
        <f t="shared" si="112"/>
        <v>9246</v>
      </c>
    </row>
    <row r="1987" spans="1:11" x14ac:dyDescent="0.25">
      <c r="A1987">
        <v>9247</v>
      </c>
      <c r="B1987">
        <v>340176.45490000001</v>
      </c>
      <c r="C1987">
        <v>3057492.4770999998</v>
      </c>
      <c r="D1987" t="s">
        <v>271</v>
      </c>
      <c r="E1987" t="str">
        <f>ROUNDUP(B1987,3)&amp;"-"&amp;ROUNDUP(C1987,3)</f>
        <v>340176.455-3057492.478</v>
      </c>
      <c r="F1987" t="str">
        <f>E1987&amp;"-"&amp;D1987</f>
        <v>340176.455-3057492.478-LUB</v>
      </c>
      <c r="G1987">
        <f t="shared" ref="G1987:G2050" si="115">A1987</f>
        <v>9247</v>
      </c>
      <c r="H1987" t="e">
        <f>VLOOKUP(G1987,#REF!,1,0)</f>
        <v>#REF!</v>
      </c>
      <c r="I1987" t="str">
        <f t="shared" si="113"/>
        <v>340176.4549LUB</v>
      </c>
      <c r="J1987" t="str">
        <f t="shared" si="114"/>
        <v>3057492.4771LUB</v>
      </c>
      <c r="K1987">
        <f t="shared" ref="K1987:K2050" si="116">G1987</f>
        <v>9247</v>
      </c>
    </row>
    <row r="1988" spans="1:11" x14ac:dyDescent="0.25">
      <c r="A1988">
        <v>9248</v>
      </c>
      <c r="B1988">
        <v>340185.049</v>
      </c>
      <c r="C1988">
        <v>3057447.2538000001</v>
      </c>
      <c r="D1988" t="s">
        <v>271</v>
      </c>
      <c r="E1988" t="str">
        <f>ROUNDUP(B1988,3)&amp;"-"&amp;ROUNDUP(C1988,3)</f>
        <v>340185.049-3057447.254</v>
      </c>
      <c r="F1988" t="str">
        <f>E1988&amp;"-"&amp;D1988</f>
        <v>340185.049-3057447.254-LUB</v>
      </c>
      <c r="G1988">
        <f t="shared" si="115"/>
        <v>9248</v>
      </c>
      <c r="H1988" t="e">
        <f>VLOOKUP(G1988,#REF!,1,0)</f>
        <v>#REF!</v>
      </c>
      <c r="I1988" t="str">
        <f t="shared" si="113"/>
        <v>340185.049LUB</v>
      </c>
      <c r="J1988" t="str">
        <f t="shared" si="114"/>
        <v>3057447.2538LUB</v>
      </c>
      <c r="K1988">
        <f t="shared" si="116"/>
        <v>9248</v>
      </c>
    </row>
    <row r="1989" spans="1:11" x14ac:dyDescent="0.25">
      <c r="A1989">
        <v>9249</v>
      </c>
      <c r="B1989">
        <v>338670.57650000002</v>
      </c>
      <c r="C1989">
        <v>3058149.4194999998</v>
      </c>
      <c r="D1989" t="s">
        <v>271</v>
      </c>
      <c r="E1989" t="str">
        <f>ROUNDUP(B1989,3)&amp;"-"&amp;ROUNDUP(C1989,3)</f>
        <v>338670.577-3058149.42</v>
      </c>
      <c r="F1989" t="str">
        <f>E1989&amp;"-"&amp;D1989</f>
        <v>338670.577-3058149.42-LUB</v>
      </c>
      <c r="G1989">
        <f t="shared" si="115"/>
        <v>9249</v>
      </c>
      <c r="H1989" t="e">
        <f>VLOOKUP(G1989,#REF!,1,0)</f>
        <v>#REF!</v>
      </c>
      <c r="I1989" t="str">
        <f t="shared" si="113"/>
        <v>338670.5765LUB</v>
      </c>
      <c r="J1989" t="str">
        <f t="shared" si="114"/>
        <v>3058149.4195LUB</v>
      </c>
      <c r="K1989">
        <f t="shared" si="116"/>
        <v>9249</v>
      </c>
    </row>
    <row r="1990" spans="1:11" x14ac:dyDescent="0.25">
      <c r="A1990">
        <v>9250</v>
      </c>
      <c r="B1990">
        <v>338654.05160000001</v>
      </c>
      <c r="C1990">
        <v>3058214.1164000002</v>
      </c>
      <c r="D1990" t="s">
        <v>271</v>
      </c>
      <c r="E1990" t="str">
        <f>ROUNDUP(B1990,3)&amp;"-"&amp;ROUNDUP(C1990,3)</f>
        <v>338654.052-3058214.117</v>
      </c>
      <c r="F1990" t="str">
        <f>E1990&amp;"-"&amp;D1990</f>
        <v>338654.052-3058214.117-LUB</v>
      </c>
      <c r="G1990">
        <f t="shared" si="115"/>
        <v>9250</v>
      </c>
      <c r="H1990" t="e">
        <f>VLOOKUP(G1990,#REF!,1,0)</f>
        <v>#REF!</v>
      </c>
      <c r="I1990" t="str">
        <f t="shared" si="113"/>
        <v>338654.0516LUB</v>
      </c>
      <c r="J1990" t="str">
        <f t="shared" si="114"/>
        <v>3058214.1164LUB</v>
      </c>
      <c r="K1990">
        <f t="shared" si="116"/>
        <v>9250</v>
      </c>
    </row>
    <row r="1991" spans="1:11" x14ac:dyDescent="0.25">
      <c r="A1991">
        <v>9251</v>
      </c>
      <c r="B1991">
        <v>338658.63219999999</v>
      </c>
      <c r="C1991">
        <v>3058268.3276</v>
      </c>
      <c r="D1991" t="s">
        <v>271</v>
      </c>
      <c r="E1991" t="str">
        <f>ROUNDUP(B1991,3)&amp;"-"&amp;ROUNDUP(C1991,3)</f>
        <v>338658.633-3058268.328</v>
      </c>
      <c r="F1991" t="str">
        <f>E1991&amp;"-"&amp;D1991</f>
        <v>338658.633-3058268.328-LUB</v>
      </c>
      <c r="G1991">
        <f t="shared" si="115"/>
        <v>9251</v>
      </c>
      <c r="H1991" t="e">
        <f>VLOOKUP(G1991,#REF!,1,0)</f>
        <v>#REF!</v>
      </c>
      <c r="I1991" t="str">
        <f t="shared" si="113"/>
        <v>338658.6322LUB</v>
      </c>
      <c r="J1991" t="str">
        <f t="shared" si="114"/>
        <v>3058268.3276LUB</v>
      </c>
      <c r="K1991">
        <f t="shared" si="116"/>
        <v>9251</v>
      </c>
    </row>
    <row r="1992" spans="1:11" x14ac:dyDescent="0.25">
      <c r="A1992">
        <v>9252</v>
      </c>
      <c r="B1992">
        <v>338644.78940000001</v>
      </c>
      <c r="C1992">
        <v>3058316.7790999999</v>
      </c>
      <c r="D1992" t="s">
        <v>271</v>
      </c>
      <c r="E1992" t="str">
        <f>ROUNDUP(B1992,3)&amp;"-"&amp;ROUNDUP(C1992,3)</f>
        <v>338644.79-3058316.78</v>
      </c>
      <c r="F1992" t="str">
        <f>E1992&amp;"-"&amp;D1992</f>
        <v>338644.79-3058316.78-LUB</v>
      </c>
      <c r="G1992">
        <f t="shared" si="115"/>
        <v>9252</v>
      </c>
      <c r="H1992" t="e">
        <f>VLOOKUP(G1992,#REF!,1,0)</f>
        <v>#REF!</v>
      </c>
      <c r="I1992" t="str">
        <f t="shared" si="113"/>
        <v>338644.7894LUB</v>
      </c>
      <c r="J1992" t="str">
        <f t="shared" si="114"/>
        <v>3058316.7791LUB</v>
      </c>
      <c r="K1992">
        <f t="shared" si="116"/>
        <v>9252</v>
      </c>
    </row>
    <row r="1993" spans="1:11" x14ac:dyDescent="0.25">
      <c r="A1993">
        <v>9253</v>
      </c>
      <c r="B1993">
        <v>338632.47440000001</v>
      </c>
      <c r="C1993">
        <v>3058371.2135999999</v>
      </c>
      <c r="D1993" t="s">
        <v>271</v>
      </c>
      <c r="E1993" t="str">
        <f>ROUNDUP(B1993,3)&amp;"-"&amp;ROUNDUP(C1993,3)</f>
        <v>338632.475-3058371.214</v>
      </c>
      <c r="F1993" t="str">
        <f>E1993&amp;"-"&amp;D1993</f>
        <v>338632.475-3058371.214-LUB</v>
      </c>
      <c r="G1993">
        <f t="shared" si="115"/>
        <v>9253</v>
      </c>
      <c r="H1993" t="e">
        <f>VLOOKUP(G1993,#REF!,1,0)</f>
        <v>#REF!</v>
      </c>
      <c r="I1993" t="str">
        <f t="shared" si="113"/>
        <v>338632.4744LUB</v>
      </c>
      <c r="J1993" t="str">
        <f t="shared" si="114"/>
        <v>3058371.2136LUB</v>
      </c>
      <c r="K1993">
        <f t="shared" si="116"/>
        <v>9253</v>
      </c>
    </row>
    <row r="1994" spans="1:11" x14ac:dyDescent="0.25">
      <c r="A1994">
        <v>9254</v>
      </c>
      <c r="B1994">
        <v>338604.0772</v>
      </c>
      <c r="C1994">
        <v>3058578.3472000002</v>
      </c>
      <c r="D1994" t="s">
        <v>271</v>
      </c>
      <c r="E1994" t="str">
        <f>ROUNDUP(B1994,3)&amp;"-"&amp;ROUNDUP(C1994,3)</f>
        <v>338604.078-3058578.348</v>
      </c>
      <c r="F1994" t="str">
        <f>E1994&amp;"-"&amp;D1994</f>
        <v>338604.078-3058578.348-LUB</v>
      </c>
      <c r="G1994">
        <f t="shared" si="115"/>
        <v>9254</v>
      </c>
      <c r="H1994" t="e">
        <f>VLOOKUP(G1994,#REF!,1,0)</f>
        <v>#REF!</v>
      </c>
      <c r="I1994" t="str">
        <f t="shared" si="113"/>
        <v>338604.0772LUB</v>
      </c>
      <c r="J1994" t="str">
        <f t="shared" si="114"/>
        <v>3058578.3472LUB</v>
      </c>
      <c r="K1994">
        <f t="shared" si="116"/>
        <v>9254</v>
      </c>
    </row>
    <row r="1995" spans="1:11" x14ac:dyDescent="0.25">
      <c r="A1995">
        <v>9255</v>
      </c>
      <c r="B1995">
        <v>338632.64150000003</v>
      </c>
      <c r="C1995">
        <v>3058784.7749000001</v>
      </c>
      <c r="D1995" t="s">
        <v>271</v>
      </c>
      <c r="E1995" t="str">
        <f>ROUNDUP(B1995,3)&amp;"-"&amp;ROUNDUP(C1995,3)</f>
        <v>338632.642-3058784.775</v>
      </c>
      <c r="F1995" t="str">
        <f>E1995&amp;"-"&amp;D1995</f>
        <v>338632.642-3058784.775-LUB</v>
      </c>
      <c r="G1995">
        <f t="shared" si="115"/>
        <v>9255</v>
      </c>
      <c r="H1995" t="e">
        <f>VLOOKUP(G1995,#REF!,1,0)</f>
        <v>#REF!</v>
      </c>
      <c r="I1995" t="str">
        <f t="shared" si="113"/>
        <v>338632.6415LUB</v>
      </c>
      <c r="J1995" t="str">
        <f t="shared" si="114"/>
        <v>3058784.7749LUB</v>
      </c>
      <c r="K1995">
        <f t="shared" si="116"/>
        <v>9255</v>
      </c>
    </row>
    <row r="1996" spans="1:11" x14ac:dyDescent="0.25">
      <c r="A1996">
        <v>9256</v>
      </c>
      <c r="B1996">
        <v>338636.71980000002</v>
      </c>
      <c r="C1996">
        <v>3058816.9249</v>
      </c>
      <c r="D1996" t="s">
        <v>271</v>
      </c>
      <c r="E1996" t="str">
        <f>ROUNDUP(B1996,3)&amp;"-"&amp;ROUNDUP(C1996,3)</f>
        <v>338636.72-3058816.925</v>
      </c>
      <c r="F1996" t="str">
        <f>E1996&amp;"-"&amp;D1996</f>
        <v>338636.72-3058816.925-LUB</v>
      </c>
      <c r="G1996">
        <f t="shared" si="115"/>
        <v>9256</v>
      </c>
      <c r="H1996" t="e">
        <f>VLOOKUP(G1996,#REF!,1,0)</f>
        <v>#REF!</v>
      </c>
      <c r="I1996" t="str">
        <f t="shared" si="113"/>
        <v>338636.7198LUB</v>
      </c>
      <c r="J1996" t="str">
        <f t="shared" si="114"/>
        <v>3058816.9249LUB</v>
      </c>
      <c r="K1996">
        <f t="shared" si="116"/>
        <v>9256</v>
      </c>
    </row>
    <row r="1997" spans="1:11" x14ac:dyDescent="0.25">
      <c r="A1997">
        <v>9257</v>
      </c>
      <c r="B1997">
        <v>338645.04200000002</v>
      </c>
      <c r="C1997">
        <v>3058882.5312000001</v>
      </c>
      <c r="D1997" t="s">
        <v>271</v>
      </c>
      <c r="E1997" t="str">
        <f>ROUNDUP(B1997,3)&amp;"-"&amp;ROUNDUP(C1997,3)</f>
        <v>338645.042-3058882.532</v>
      </c>
      <c r="F1997" t="str">
        <f>E1997&amp;"-"&amp;D1997</f>
        <v>338645.042-3058882.532-LUB</v>
      </c>
      <c r="G1997">
        <f t="shared" si="115"/>
        <v>9257</v>
      </c>
      <c r="H1997" t="e">
        <f>VLOOKUP(G1997,#REF!,1,0)</f>
        <v>#REF!</v>
      </c>
      <c r="I1997" t="str">
        <f t="shared" si="113"/>
        <v>338645.042LUB</v>
      </c>
      <c r="J1997" t="str">
        <f t="shared" si="114"/>
        <v>3058882.5312LUB</v>
      </c>
      <c r="K1997">
        <f t="shared" si="116"/>
        <v>9257</v>
      </c>
    </row>
    <row r="1998" spans="1:11" x14ac:dyDescent="0.25">
      <c r="A1998">
        <v>9258</v>
      </c>
      <c r="B1998">
        <v>338687.87819999998</v>
      </c>
      <c r="C1998">
        <v>3058981.8566999999</v>
      </c>
      <c r="D1998" t="s">
        <v>271</v>
      </c>
      <c r="E1998" t="str">
        <f>ROUNDUP(B1998,3)&amp;"-"&amp;ROUNDUP(C1998,3)</f>
        <v>338687.879-3058981.857</v>
      </c>
      <c r="F1998" t="str">
        <f>E1998&amp;"-"&amp;D1998</f>
        <v>338687.879-3058981.857-LUB</v>
      </c>
      <c r="G1998">
        <f t="shared" si="115"/>
        <v>9258</v>
      </c>
      <c r="H1998" t="e">
        <f>VLOOKUP(G1998,#REF!,1,0)</f>
        <v>#REF!</v>
      </c>
      <c r="I1998" t="str">
        <f t="shared" si="113"/>
        <v>338687.8782LUB</v>
      </c>
      <c r="J1998" t="str">
        <f t="shared" si="114"/>
        <v>3058981.8567LUB</v>
      </c>
      <c r="K1998">
        <f t="shared" si="116"/>
        <v>9258</v>
      </c>
    </row>
    <row r="1999" spans="1:11" x14ac:dyDescent="0.25">
      <c r="A1999">
        <v>9259</v>
      </c>
      <c r="B1999">
        <v>338739.6863</v>
      </c>
      <c r="C1999">
        <v>3059131.9476000001</v>
      </c>
      <c r="D1999" t="s">
        <v>271</v>
      </c>
      <c r="E1999" t="str">
        <f>ROUNDUP(B1999,3)&amp;"-"&amp;ROUNDUP(C1999,3)</f>
        <v>338739.687-3059131.948</v>
      </c>
      <c r="F1999" t="str">
        <f>E1999&amp;"-"&amp;D1999</f>
        <v>338739.687-3059131.948-LUB</v>
      </c>
      <c r="G1999">
        <f t="shared" si="115"/>
        <v>9259</v>
      </c>
      <c r="H1999" t="e">
        <f>VLOOKUP(G1999,#REF!,1,0)</f>
        <v>#REF!</v>
      </c>
      <c r="I1999" t="str">
        <f t="shared" si="113"/>
        <v>338739.6863LUB</v>
      </c>
      <c r="J1999" t="str">
        <f t="shared" si="114"/>
        <v>3059131.9476LUB</v>
      </c>
      <c r="K1999">
        <f t="shared" si="116"/>
        <v>9259</v>
      </c>
    </row>
    <row r="2000" spans="1:11" x14ac:dyDescent="0.25">
      <c r="A2000">
        <v>9260</v>
      </c>
      <c r="B2000">
        <v>338743.91749999998</v>
      </c>
      <c r="C2000">
        <v>3059146.4619999998</v>
      </c>
      <c r="D2000" t="s">
        <v>271</v>
      </c>
      <c r="E2000" t="str">
        <f>ROUNDUP(B2000,3)&amp;"-"&amp;ROUNDUP(C2000,3)</f>
        <v>338743.918-3059146.462</v>
      </c>
      <c r="F2000" t="str">
        <f>E2000&amp;"-"&amp;D2000</f>
        <v>338743.918-3059146.462-LUB</v>
      </c>
      <c r="G2000">
        <f t="shared" si="115"/>
        <v>9260</v>
      </c>
      <c r="H2000" t="e">
        <f>VLOOKUP(G2000,#REF!,1,0)</f>
        <v>#REF!</v>
      </c>
      <c r="I2000" t="str">
        <f t="shared" si="113"/>
        <v>338743.9175LUB</v>
      </c>
      <c r="J2000" t="str">
        <f t="shared" si="114"/>
        <v>3059146.462LUB</v>
      </c>
      <c r="K2000">
        <f t="shared" si="116"/>
        <v>9260</v>
      </c>
    </row>
    <row r="2001" spans="1:11" x14ac:dyDescent="0.25">
      <c r="A2001">
        <v>9261</v>
      </c>
      <c r="B2001">
        <v>338749.31359999999</v>
      </c>
      <c r="C2001">
        <v>3059164.9723999999</v>
      </c>
      <c r="D2001" t="s">
        <v>271</v>
      </c>
      <c r="E2001" t="str">
        <f>ROUNDUP(B2001,3)&amp;"-"&amp;ROUNDUP(C2001,3)</f>
        <v>338749.314-3059164.973</v>
      </c>
      <c r="F2001" t="str">
        <f>E2001&amp;"-"&amp;D2001</f>
        <v>338749.314-3059164.973-LUB</v>
      </c>
      <c r="G2001">
        <f t="shared" si="115"/>
        <v>9261</v>
      </c>
      <c r="H2001" t="e">
        <f>VLOOKUP(G2001,#REF!,1,0)</f>
        <v>#REF!</v>
      </c>
      <c r="I2001" t="str">
        <f t="shared" si="113"/>
        <v>338749.3136LUB</v>
      </c>
      <c r="J2001" t="str">
        <f t="shared" si="114"/>
        <v>3059164.9724LUB</v>
      </c>
      <c r="K2001">
        <f t="shared" si="116"/>
        <v>9261</v>
      </c>
    </row>
    <row r="2002" spans="1:11" x14ac:dyDescent="0.25">
      <c r="A2002">
        <v>9262</v>
      </c>
      <c r="B2002">
        <v>338807.63809999998</v>
      </c>
      <c r="C2002">
        <v>3059396.5192</v>
      </c>
      <c r="D2002" t="s">
        <v>271</v>
      </c>
      <c r="E2002" t="str">
        <f>ROUNDUP(B2002,3)&amp;"-"&amp;ROUNDUP(C2002,3)</f>
        <v>338807.639-3059396.52</v>
      </c>
      <c r="F2002" t="str">
        <f>E2002&amp;"-"&amp;D2002</f>
        <v>338807.639-3059396.52-LUB</v>
      </c>
      <c r="G2002">
        <f t="shared" si="115"/>
        <v>9262</v>
      </c>
      <c r="H2002" t="e">
        <f>VLOOKUP(G2002,#REF!,1,0)</f>
        <v>#REF!</v>
      </c>
      <c r="I2002" t="str">
        <f t="shared" si="113"/>
        <v>338807.6381LUB</v>
      </c>
      <c r="J2002" t="str">
        <f t="shared" si="114"/>
        <v>3059396.5192LUB</v>
      </c>
      <c r="K2002">
        <f t="shared" si="116"/>
        <v>9262</v>
      </c>
    </row>
    <row r="2003" spans="1:11" x14ac:dyDescent="0.25">
      <c r="A2003">
        <v>9263</v>
      </c>
      <c r="B2003">
        <v>338751.6385</v>
      </c>
      <c r="C2003">
        <v>3058108.9627999999</v>
      </c>
      <c r="D2003" t="s">
        <v>271</v>
      </c>
      <c r="E2003" t="str">
        <f>ROUNDUP(B2003,3)&amp;"-"&amp;ROUNDUP(C2003,3)</f>
        <v>338751.639-3058108.963</v>
      </c>
      <c r="F2003" t="str">
        <f>E2003&amp;"-"&amp;D2003</f>
        <v>338751.639-3058108.963-LUB</v>
      </c>
      <c r="G2003">
        <f t="shared" si="115"/>
        <v>9263</v>
      </c>
      <c r="H2003" t="e">
        <f>VLOOKUP(G2003,#REF!,1,0)</f>
        <v>#REF!</v>
      </c>
      <c r="I2003" t="str">
        <f t="shared" si="113"/>
        <v>338751.6385LUB</v>
      </c>
      <c r="J2003" t="str">
        <f t="shared" si="114"/>
        <v>3058108.9628LUB</v>
      </c>
      <c r="K2003">
        <f t="shared" si="116"/>
        <v>9263</v>
      </c>
    </row>
    <row r="2004" spans="1:11" x14ac:dyDescent="0.25">
      <c r="A2004">
        <v>9264</v>
      </c>
      <c r="B2004">
        <v>338846.54820000002</v>
      </c>
      <c r="C2004">
        <v>3058129.8001000001</v>
      </c>
      <c r="D2004" t="s">
        <v>271</v>
      </c>
      <c r="E2004" t="str">
        <f>ROUNDUP(B2004,3)&amp;"-"&amp;ROUNDUP(C2004,3)</f>
        <v>338846.549-3058129.801</v>
      </c>
      <c r="F2004" t="str">
        <f>E2004&amp;"-"&amp;D2004</f>
        <v>338846.549-3058129.801-LUB</v>
      </c>
      <c r="G2004">
        <f t="shared" si="115"/>
        <v>9264</v>
      </c>
      <c r="H2004" t="e">
        <f>VLOOKUP(G2004,#REF!,1,0)</f>
        <v>#REF!</v>
      </c>
      <c r="I2004" t="str">
        <f t="shared" si="113"/>
        <v>338846.5482LUB</v>
      </c>
      <c r="J2004" t="str">
        <f t="shared" si="114"/>
        <v>3058129.8001LUB</v>
      </c>
      <c r="K2004">
        <f t="shared" si="116"/>
        <v>9264</v>
      </c>
    </row>
    <row r="2005" spans="1:11" x14ac:dyDescent="0.25">
      <c r="A2005">
        <v>9265</v>
      </c>
      <c r="B2005">
        <v>338856.87</v>
      </c>
      <c r="C2005">
        <v>3058143.5918000001</v>
      </c>
      <c r="D2005" t="s">
        <v>271</v>
      </c>
      <c r="E2005" t="str">
        <f>ROUNDUP(B2005,3)&amp;"-"&amp;ROUNDUP(C2005,3)</f>
        <v>338856.87-3058143.592</v>
      </c>
      <c r="F2005" t="str">
        <f>E2005&amp;"-"&amp;D2005</f>
        <v>338856.87-3058143.592-LUB</v>
      </c>
      <c r="G2005">
        <f t="shared" si="115"/>
        <v>9265</v>
      </c>
      <c r="H2005" t="e">
        <f>VLOOKUP(G2005,#REF!,1,0)</f>
        <v>#REF!</v>
      </c>
      <c r="I2005" t="str">
        <f t="shared" si="113"/>
        <v>338856.87LUB</v>
      </c>
      <c r="J2005" t="str">
        <f t="shared" si="114"/>
        <v>3058143.5918LUB</v>
      </c>
      <c r="K2005">
        <f t="shared" si="116"/>
        <v>9265</v>
      </c>
    </row>
    <row r="2006" spans="1:11" x14ac:dyDescent="0.25">
      <c r="A2006">
        <v>9266</v>
      </c>
      <c r="B2006">
        <v>338871.35220000002</v>
      </c>
      <c r="C2006">
        <v>3058143.4002</v>
      </c>
      <c r="D2006" t="s">
        <v>271</v>
      </c>
      <c r="E2006" t="str">
        <f>ROUNDUP(B2006,3)&amp;"-"&amp;ROUNDUP(C2006,3)</f>
        <v>338871.353-3058143.401</v>
      </c>
      <c r="F2006" t="str">
        <f>E2006&amp;"-"&amp;D2006</f>
        <v>338871.353-3058143.401-LUB</v>
      </c>
      <c r="G2006">
        <f t="shared" si="115"/>
        <v>9266</v>
      </c>
      <c r="H2006" t="e">
        <f>VLOOKUP(G2006,#REF!,1,0)</f>
        <v>#REF!</v>
      </c>
      <c r="I2006" t="str">
        <f t="shared" si="113"/>
        <v>338871.3522LUB</v>
      </c>
      <c r="J2006" t="str">
        <f t="shared" si="114"/>
        <v>3058143.4002LUB</v>
      </c>
      <c r="K2006">
        <f t="shared" si="116"/>
        <v>9266</v>
      </c>
    </row>
    <row r="2007" spans="1:11" x14ac:dyDescent="0.25">
      <c r="A2007">
        <v>9267</v>
      </c>
      <c r="B2007">
        <v>338952.3934</v>
      </c>
      <c r="C2007">
        <v>3058201.7637</v>
      </c>
      <c r="D2007" t="s">
        <v>271</v>
      </c>
      <c r="E2007" t="str">
        <f>ROUNDUP(B2007,3)&amp;"-"&amp;ROUNDUP(C2007,3)</f>
        <v>338952.394-3058201.764</v>
      </c>
      <c r="F2007" t="str">
        <f>E2007&amp;"-"&amp;D2007</f>
        <v>338952.394-3058201.764-LUB</v>
      </c>
      <c r="G2007">
        <f t="shared" si="115"/>
        <v>9267</v>
      </c>
      <c r="H2007" t="e">
        <f>VLOOKUP(G2007,#REF!,1,0)</f>
        <v>#REF!</v>
      </c>
      <c r="I2007" t="str">
        <f t="shared" si="113"/>
        <v>338952.3934LUB</v>
      </c>
      <c r="J2007" t="str">
        <f t="shared" si="114"/>
        <v>3058201.7637LUB</v>
      </c>
      <c r="K2007">
        <f t="shared" si="116"/>
        <v>9267</v>
      </c>
    </row>
    <row r="2008" spans="1:11" x14ac:dyDescent="0.25">
      <c r="A2008">
        <v>9268</v>
      </c>
      <c r="B2008">
        <v>338983.98759999999</v>
      </c>
      <c r="C2008">
        <v>3058181.1741999998</v>
      </c>
      <c r="D2008" t="s">
        <v>271</v>
      </c>
      <c r="E2008" t="str">
        <f>ROUNDUP(B2008,3)&amp;"-"&amp;ROUNDUP(C2008,3)</f>
        <v>338983.988-3058181.175</v>
      </c>
      <c r="F2008" t="str">
        <f>E2008&amp;"-"&amp;D2008</f>
        <v>338983.988-3058181.175-LUB</v>
      </c>
      <c r="G2008">
        <f t="shared" si="115"/>
        <v>9268</v>
      </c>
      <c r="H2008" t="e">
        <f>VLOOKUP(G2008,#REF!,1,0)</f>
        <v>#REF!</v>
      </c>
      <c r="I2008" t="str">
        <f t="shared" si="113"/>
        <v>338983.9876LUB</v>
      </c>
      <c r="J2008" t="str">
        <f t="shared" si="114"/>
        <v>3058181.1742LUB</v>
      </c>
      <c r="K2008">
        <f t="shared" si="116"/>
        <v>9268</v>
      </c>
    </row>
    <row r="2009" spans="1:11" x14ac:dyDescent="0.25">
      <c r="A2009">
        <v>9269</v>
      </c>
      <c r="B2009">
        <v>339031.10570000001</v>
      </c>
      <c r="C2009">
        <v>3058166.1430000002</v>
      </c>
      <c r="D2009" t="s">
        <v>271</v>
      </c>
      <c r="E2009" t="str">
        <f>ROUNDUP(B2009,3)&amp;"-"&amp;ROUNDUP(C2009,3)</f>
        <v>339031.106-3058166.143</v>
      </c>
      <c r="F2009" t="str">
        <f>E2009&amp;"-"&amp;D2009</f>
        <v>339031.106-3058166.143-LUB</v>
      </c>
      <c r="G2009">
        <f t="shared" si="115"/>
        <v>9269</v>
      </c>
      <c r="H2009" t="e">
        <f>VLOOKUP(G2009,#REF!,1,0)</f>
        <v>#REF!</v>
      </c>
      <c r="I2009" t="str">
        <f t="shared" si="113"/>
        <v>339031.1057LUB</v>
      </c>
      <c r="J2009" t="str">
        <f t="shared" si="114"/>
        <v>3058166.143LUB</v>
      </c>
      <c r="K2009">
        <f t="shared" si="116"/>
        <v>9269</v>
      </c>
    </row>
    <row r="2010" spans="1:11" x14ac:dyDescent="0.25">
      <c r="A2010">
        <v>9270</v>
      </c>
      <c r="B2010">
        <v>338675.26980000001</v>
      </c>
      <c r="C2010">
        <v>3058102.7694999999</v>
      </c>
      <c r="D2010" t="s">
        <v>271</v>
      </c>
      <c r="E2010" t="str">
        <f>ROUNDUP(B2010,3)&amp;"-"&amp;ROUNDUP(C2010,3)</f>
        <v>338675.27-3058102.77</v>
      </c>
      <c r="F2010" t="str">
        <f>E2010&amp;"-"&amp;D2010</f>
        <v>338675.27-3058102.77-LUB</v>
      </c>
      <c r="G2010">
        <f t="shared" si="115"/>
        <v>9270</v>
      </c>
      <c r="H2010" t="e">
        <f>VLOOKUP(G2010,#REF!,1,0)</f>
        <v>#REF!</v>
      </c>
      <c r="I2010" t="str">
        <f t="shared" si="113"/>
        <v>338675.2698LUB</v>
      </c>
      <c r="J2010" t="str">
        <f t="shared" si="114"/>
        <v>3058102.7695LUB</v>
      </c>
      <c r="K2010">
        <f t="shared" si="116"/>
        <v>9270</v>
      </c>
    </row>
    <row r="2011" spans="1:11" x14ac:dyDescent="0.25">
      <c r="A2011">
        <v>9271</v>
      </c>
      <c r="B2011">
        <v>338702.24080000003</v>
      </c>
      <c r="C2011">
        <v>3057924.4648000002</v>
      </c>
      <c r="D2011" t="s">
        <v>271</v>
      </c>
      <c r="E2011" t="str">
        <f>ROUNDUP(B2011,3)&amp;"-"&amp;ROUNDUP(C2011,3)</f>
        <v>338702.241-3057924.465</v>
      </c>
      <c r="F2011" t="str">
        <f>E2011&amp;"-"&amp;D2011</f>
        <v>338702.241-3057924.465-LUB</v>
      </c>
      <c r="G2011">
        <f t="shared" si="115"/>
        <v>9271</v>
      </c>
      <c r="H2011" t="e">
        <f>VLOOKUP(G2011,#REF!,1,0)</f>
        <v>#REF!</v>
      </c>
      <c r="I2011" t="str">
        <f t="shared" si="113"/>
        <v>338702.2408LUB</v>
      </c>
      <c r="J2011" t="str">
        <f t="shared" si="114"/>
        <v>3057924.4648LUB</v>
      </c>
      <c r="K2011">
        <f t="shared" si="116"/>
        <v>9271</v>
      </c>
    </row>
    <row r="2012" spans="1:11" x14ac:dyDescent="0.25">
      <c r="A2012">
        <v>9272</v>
      </c>
      <c r="B2012">
        <v>338660.27130000002</v>
      </c>
      <c r="C2012">
        <v>3057672.023</v>
      </c>
      <c r="D2012" t="s">
        <v>271</v>
      </c>
      <c r="E2012" t="str">
        <f>ROUNDUP(B2012,3)&amp;"-"&amp;ROUNDUP(C2012,3)</f>
        <v>338660.272-3057672.023</v>
      </c>
      <c r="F2012" t="str">
        <f>E2012&amp;"-"&amp;D2012</f>
        <v>338660.272-3057672.023-LUB</v>
      </c>
      <c r="G2012">
        <f t="shared" si="115"/>
        <v>9272</v>
      </c>
      <c r="H2012" t="e">
        <f>VLOOKUP(G2012,#REF!,1,0)</f>
        <v>#REF!</v>
      </c>
      <c r="I2012" t="str">
        <f t="shared" si="113"/>
        <v>338660.2713LUB</v>
      </c>
      <c r="J2012" t="str">
        <f t="shared" si="114"/>
        <v>3057672.023LUB</v>
      </c>
      <c r="K2012">
        <f t="shared" si="116"/>
        <v>9272</v>
      </c>
    </row>
    <row r="2013" spans="1:11" x14ac:dyDescent="0.25">
      <c r="A2013">
        <v>9273</v>
      </c>
      <c r="B2013">
        <v>338723.59519999998</v>
      </c>
      <c r="C2013">
        <v>3057458.5284000002</v>
      </c>
      <c r="D2013" t="s">
        <v>271</v>
      </c>
      <c r="E2013" t="str">
        <f>ROUNDUP(B2013,3)&amp;"-"&amp;ROUNDUP(C2013,3)</f>
        <v>338723.596-3057458.529</v>
      </c>
      <c r="F2013" t="str">
        <f>E2013&amp;"-"&amp;D2013</f>
        <v>338723.596-3057458.529-LUB</v>
      </c>
      <c r="G2013">
        <f t="shared" si="115"/>
        <v>9273</v>
      </c>
      <c r="H2013" t="e">
        <f>VLOOKUP(G2013,#REF!,1,0)</f>
        <v>#REF!</v>
      </c>
      <c r="I2013" t="str">
        <f t="shared" si="113"/>
        <v>338723.5952LUB</v>
      </c>
      <c r="J2013" t="str">
        <f t="shared" si="114"/>
        <v>3057458.5284LUB</v>
      </c>
      <c r="K2013">
        <f t="shared" si="116"/>
        <v>9273</v>
      </c>
    </row>
    <row r="2014" spans="1:11" x14ac:dyDescent="0.25">
      <c r="A2014">
        <v>9274</v>
      </c>
      <c r="B2014">
        <v>338728.60690000001</v>
      </c>
      <c r="C2014">
        <v>3057435.8873999999</v>
      </c>
      <c r="D2014" t="s">
        <v>271</v>
      </c>
      <c r="E2014" t="str">
        <f>ROUNDUP(B2014,3)&amp;"-"&amp;ROUNDUP(C2014,3)</f>
        <v>338728.607-3057435.888</v>
      </c>
      <c r="F2014" t="str">
        <f>E2014&amp;"-"&amp;D2014</f>
        <v>338728.607-3057435.888-LUB</v>
      </c>
      <c r="G2014">
        <f t="shared" si="115"/>
        <v>9274</v>
      </c>
      <c r="H2014" t="e">
        <f>VLOOKUP(G2014,#REF!,1,0)</f>
        <v>#REF!</v>
      </c>
      <c r="I2014" t="str">
        <f t="shared" si="113"/>
        <v>338728.6069LUB</v>
      </c>
      <c r="J2014" t="str">
        <f t="shared" si="114"/>
        <v>3057435.8874LUB</v>
      </c>
      <c r="K2014">
        <f t="shared" si="116"/>
        <v>9274</v>
      </c>
    </row>
    <row r="2015" spans="1:11" x14ac:dyDescent="0.25">
      <c r="A2015">
        <v>9275</v>
      </c>
      <c r="B2015">
        <v>338755.70559999999</v>
      </c>
      <c r="C2015">
        <v>3057440.3319000001</v>
      </c>
      <c r="D2015" t="s">
        <v>271</v>
      </c>
      <c r="E2015" t="str">
        <f>ROUNDUP(B2015,3)&amp;"-"&amp;ROUNDUP(C2015,3)</f>
        <v>338755.706-3057440.332</v>
      </c>
      <c r="F2015" t="str">
        <f>E2015&amp;"-"&amp;D2015</f>
        <v>338755.706-3057440.332-LUB</v>
      </c>
      <c r="G2015">
        <f t="shared" si="115"/>
        <v>9275</v>
      </c>
      <c r="H2015" t="e">
        <f>VLOOKUP(G2015,#REF!,1,0)</f>
        <v>#REF!</v>
      </c>
      <c r="I2015" t="str">
        <f t="shared" si="113"/>
        <v>338755.7056LUB</v>
      </c>
      <c r="J2015" t="str">
        <f t="shared" si="114"/>
        <v>3057440.3319LUB</v>
      </c>
      <c r="K2015">
        <f t="shared" si="116"/>
        <v>9275</v>
      </c>
    </row>
    <row r="2016" spans="1:11" x14ac:dyDescent="0.25">
      <c r="A2016">
        <v>9276</v>
      </c>
      <c r="B2016">
        <v>338788.77529999998</v>
      </c>
      <c r="C2016">
        <v>3057458.1461999998</v>
      </c>
      <c r="D2016" t="s">
        <v>271</v>
      </c>
      <c r="E2016" t="str">
        <f>ROUNDUP(B2016,3)&amp;"-"&amp;ROUNDUP(C2016,3)</f>
        <v>338788.776-3057458.147</v>
      </c>
      <c r="F2016" t="str">
        <f>E2016&amp;"-"&amp;D2016</f>
        <v>338788.776-3057458.147-LUB</v>
      </c>
      <c r="G2016">
        <f t="shared" si="115"/>
        <v>9276</v>
      </c>
      <c r="H2016" t="e">
        <f>VLOOKUP(G2016,#REF!,1,0)</f>
        <v>#REF!</v>
      </c>
      <c r="I2016" t="str">
        <f t="shared" si="113"/>
        <v>338788.7753LUB</v>
      </c>
      <c r="J2016" t="str">
        <f t="shared" si="114"/>
        <v>3057458.1462LUB</v>
      </c>
      <c r="K2016">
        <f t="shared" si="116"/>
        <v>9276</v>
      </c>
    </row>
    <row r="2017" spans="1:11" x14ac:dyDescent="0.25">
      <c r="A2017">
        <v>9277</v>
      </c>
      <c r="B2017">
        <v>338807.9057</v>
      </c>
      <c r="C2017">
        <v>3057472.1697999998</v>
      </c>
      <c r="D2017" t="s">
        <v>271</v>
      </c>
      <c r="E2017" t="str">
        <f>ROUNDUP(B2017,3)&amp;"-"&amp;ROUNDUP(C2017,3)</f>
        <v>338807.906-3057472.17</v>
      </c>
      <c r="F2017" t="str">
        <f>E2017&amp;"-"&amp;D2017</f>
        <v>338807.906-3057472.17-LUB</v>
      </c>
      <c r="G2017">
        <f t="shared" si="115"/>
        <v>9277</v>
      </c>
      <c r="H2017" t="e">
        <f>VLOOKUP(G2017,#REF!,1,0)</f>
        <v>#REF!</v>
      </c>
      <c r="I2017" t="str">
        <f t="shared" si="113"/>
        <v>338807.9057LUB</v>
      </c>
      <c r="J2017" t="str">
        <f t="shared" si="114"/>
        <v>3057472.1698LUB</v>
      </c>
      <c r="K2017">
        <f t="shared" si="116"/>
        <v>9277</v>
      </c>
    </row>
    <row r="2018" spans="1:11" x14ac:dyDescent="0.25">
      <c r="A2018">
        <v>9278</v>
      </c>
      <c r="B2018">
        <v>338820.95559999999</v>
      </c>
      <c r="C2018">
        <v>3057481.7360999999</v>
      </c>
      <c r="D2018" t="s">
        <v>271</v>
      </c>
      <c r="E2018" t="str">
        <f>ROUNDUP(B2018,3)&amp;"-"&amp;ROUNDUP(C2018,3)</f>
        <v>338820.956-3057481.737</v>
      </c>
      <c r="F2018" t="str">
        <f>E2018&amp;"-"&amp;D2018</f>
        <v>338820.956-3057481.737-LUB</v>
      </c>
      <c r="G2018">
        <f t="shared" si="115"/>
        <v>9278</v>
      </c>
      <c r="H2018" t="e">
        <f>VLOOKUP(G2018,#REF!,1,0)</f>
        <v>#REF!</v>
      </c>
      <c r="I2018" t="str">
        <f t="shared" si="113"/>
        <v>338820.9556LUB</v>
      </c>
      <c r="J2018" t="str">
        <f t="shared" si="114"/>
        <v>3057481.7361LUB</v>
      </c>
      <c r="K2018">
        <f t="shared" si="116"/>
        <v>9278</v>
      </c>
    </row>
    <row r="2019" spans="1:11" x14ac:dyDescent="0.25">
      <c r="A2019">
        <v>9279</v>
      </c>
      <c r="B2019">
        <v>338829.27740000002</v>
      </c>
      <c r="C2019">
        <v>3057483.1746</v>
      </c>
      <c r="D2019" t="s">
        <v>271</v>
      </c>
      <c r="E2019" t="str">
        <f>ROUNDUP(B2019,3)&amp;"-"&amp;ROUNDUP(C2019,3)</f>
        <v>338829.278-3057483.175</v>
      </c>
      <c r="F2019" t="str">
        <f>E2019&amp;"-"&amp;D2019</f>
        <v>338829.278-3057483.175-LUB</v>
      </c>
      <c r="G2019">
        <f t="shared" si="115"/>
        <v>9279</v>
      </c>
      <c r="H2019" t="e">
        <f>VLOOKUP(G2019,#REF!,1,0)</f>
        <v>#REF!</v>
      </c>
      <c r="I2019" t="str">
        <f t="shared" si="113"/>
        <v>338829.2774LUB</v>
      </c>
      <c r="J2019" t="str">
        <f t="shared" si="114"/>
        <v>3057483.1746LUB</v>
      </c>
      <c r="K2019">
        <f t="shared" si="116"/>
        <v>9279</v>
      </c>
    </row>
    <row r="2020" spans="1:11" x14ac:dyDescent="0.25">
      <c r="A2020">
        <v>9280</v>
      </c>
      <c r="B2020">
        <v>338884.30599999998</v>
      </c>
      <c r="C2020">
        <v>3057489.0636</v>
      </c>
      <c r="D2020" t="s">
        <v>271</v>
      </c>
      <c r="E2020" t="str">
        <f>ROUNDUP(B2020,3)&amp;"-"&amp;ROUNDUP(C2020,3)</f>
        <v>338884.306-3057489.064</v>
      </c>
      <c r="F2020" t="str">
        <f>E2020&amp;"-"&amp;D2020</f>
        <v>338884.306-3057489.064-LUB</v>
      </c>
      <c r="G2020">
        <f t="shared" si="115"/>
        <v>9280</v>
      </c>
      <c r="H2020" t="e">
        <f>VLOOKUP(G2020,#REF!,1,0)</f>
        <v>#REF!</v>
      </c>
      <c r="I2020" t="str">
        <f t="shared" si="113"/>
        <v>338884.306LUB</v>
      </c>
      <c r="J2020" t="str">
        <f t="shared" si="114"/>
        <v>3057489.0636LUB</v>
      </c>
      <c r="K2020">
        <f t="shared" si="116"/>
        <v>9280</v>
      </c>
    </row>
    <row r="2021" spans="1:11" x14ac:dyDescent="0.25">
      <c r="A2021">
        <v>9281</v>
      </c>
      <c r="B2021">
        <v>338911.3346</v>
      </c>
      <c r="C2021">
        <v>3057488.2259</v>
      </c>
      <c r="D2021" t="s">
        <v>271</v>
      </c>
      <c r="E2021" t="str">
        <f>ROUNDUP(B2021,3)&amp;"-"&amp;ROUNDUP(C2021,3)</f>
        <v>338911.335-3057488.226</v>
      </c>
      <c r="F2021" t="str">
        <f>E2021&amp;"-"&amp;D2021</f>
        <v>338911.335-3057488.226-LUB</v>
      </c>
      <c r="G2021">
        <f t="shared" si="115"/>
        <v>9281</v>
      </c>
      <c r="H2021" t="e">
        <f>VLOOKUP(G2021,#REF!,1,0)</f>
        <v>#REF!</v>
      </c>
      <c r="I2021" t="str">
        <f t="shared" si="113"/>
        <v>338911.3346LUB</v>
      </c>
      <c r="J2021" t="str">
        <f t="shared" si="114"/>
        <v>3057488.2259LUB</v>
      </c>
      <c r="K2021">
        <f t="shared" si="116"/>
        <v>9281</v>
      </c>
    </row>
    <row r="2022" spans="1:11" x14ac:dyDescent="0.25">
      <c r="A2022">
        <v>9282</v>
      </c>
      <c r="B2022">
        <v>338939.30969999998</v>
      </c>
      <c r="C2022">
        <v>3057485.9349000002</v>
      </c>
      <c r="D2022" t="s">
        <v>271</v>
      </c>
      <c r="E2022" t="str">
        <f>ROUNDUP(B2022,3)&amp;"-"&amp;ROUNDUP(C2022,3)</f>
        <v>338939.31-3057485.935</v>
      </c>
      <c r="F2022" t="str">
        <f>E2022&amp;"-"&amp;D2022</f>
        <v>338939.31-3057485.935-LUB</v>
      </c>
      <c r="G2022">
        <f t="shared" si="115"/>
        <v>9282</v>
      </c>
      <c r="H2022" t="e">
        <f>VLOOKUP(G2022,#REF!,1,0)</f>
        <v>#REF!</v>
      </c>
      <c r="I2022" t="str">
        <f t="shared" si="113"/>
        <v>338939.3097LUB</v>
      </c>
      <c r="J2022" t="str">
        <f t="shared" si="114"/>
        <v>3057485.9349LUB</v>
      </c>
      <c r="K2022">
        <f t="shared" si="116"/>
        <v>9282</v>
      </c>
    </row>
    <row r="2023" spans="1:11" x14ac:dyDescent="0.25">
      <c r="A2023">
        <v>9283</v>
      </c>
      <c r="B2023">
        <v>339170.43969999999</v>
      </c>
      <c r="C2023">
        <v>3057455.8646</v>
      </c>
      <c r="D2023" t="s">
        <v>271</v>
      </c>
      <c r="E2023" t="str">
        <f>ROUNDUP(B2023,3)&amp;"-"&amp;ROUNDUP(C2023,3)</f>
        <v>339170.44-3057455.865</v>
      </c>
      <c r="F2023" t="str">
        <f>E2023&amp;"-"&amp;D2023</f>
        <v>339170.44-3057455.865-LUB</v>
      </c>
      <c r="G2023">
        <f t="shared" si="115"/>
        <v>9283</v>
      </c>
      <c r="H2023" t="e">
        <f>VLOOKUP(G2023,#REF!,1,0)</f>
        <v>#REF!</v>
      </c>
      <c r="I2023" t="str">
        <f t="shared" si="113"/>
        <v>339170.4397LUB</v>
      </c>
      <c r="J2023" t="str">
        <f t="shared" si="114"/>
        <v>3057455.8646LUB</v>
      </c>
      <c r="K2023">
        <f t="shared" si="116"/>
        <v>9283</v>
      </c>
    </row>
    <row r="2024" spans="1:11" x14ac:dyDescent="0.25">
      <c r="A2024">
        <v>9284</v>
      </c>
      <c r="B2024">
        <v>338867.4155</v>
      </c>
      <c r="C2024">
        <v>3057489.7672000001</v>
      </c>
      <c r="D2024" t="s">
        <v>271</v>
      </c>
      <c r="E2024" t="str">
        <f>ROUNDUP(B2024,3)&amp;"-"&amp;ROUNDUP(C2024,3)</f>
        <v>338867.416-3057489.768</v>
      </c>
      <c r="F2024" t="str">
        <f>E2024&amp;"-"&amp;D2024</f>
        <v>338867.416-3057489.768-LUB</v>
      </c>
      <c r="G2024">
        <f t="shared" si="115"/>
        <v>9284</v>
      </c>
      <c r="H2024" t="e">
        <f>VLOOKUP(G2024,#REF!,1,0)</f>
        <v>#REF!</v>
      </c>
      <c r="I2024" t="str">
        <f t="shared" ref="I2024:I2087" si="117">B2024&amp;D2024</f>
        <v>338867.4155LUB</v>
      </c>
      <c r="J2024" t="str">
        <f t="shared" ref="J2024:J2087" si="118">C2024&amp;D2024</f>
        <v>3057489.7672LUB</v>
      </c>
      <c r="K2024">
        <f t="shared" si="116"/>
        <v>9284</v>
      </c>
    </row>
    <row r="2025" spans="1:11" x14ac:dyDescent="0.25">
      <c r="A2025">
        <v>9285</v>
      </c>
      <c r="B2025">
        <v>338864.31410000002</v>
      </c>
      <c r="C2025">
        <v>3057465.1923000002</v>
      </c>
      <c r="D2025" t="s">
        <v>271</v>
      </c>
      <c r="E2025" t="str">
        <f>ROUNDUP(B2025,3)&amp;"-"&amp;ROUNDUP(C2025,3)</f>
        <v>338864.315-3057465.193</v>
      </c>
      <c r="F2025" t="str">
        <f>E2025&amp;"-"&amp;D2025</f>
        <v>338864.315-3057465.193-LUB</v>
      </c>
      <c r="G2025">
        <f t="shared" si="115"/>
        <v>9285</v>
      </c>
      <c r="H2025" t="e">
        <f>VLOOKUP(G2025,#REF!,1,0)</f>
        <v>#REF!</v>
      </c>
      <c r="I2025" t="str">
        <f t="shared" si="117"/>
        <v>338864.3141LUB</v>
      </c>
      <c r="J2025" t="str">
        <f t="shared" si="118"/>
        <v>3057465.1923LUB</v>
      </c>
      <c r="K2025">
        <f t="shared" si="116"/>
        <v>9285</v>
      </c>
    </row>
    <row r="2026" spans="1:11" x14ac:dyDescent="0.25">
      <c r="A2026">
        <v>9286</v>
      </c>
      <c r="B2026">
        <v>338848.52260000003</v>
      </c>
      <c r="C2026">
        <v>3057439.4643000001</v>
      </c>
      <c r="D2026" t="s">
        <v>271</v>
      </c>
      <c r="E2026" t="str">
        <f>ROUNDUP(B2026,3)&amp;"-"&amp;ROUNDUP(C2026,3)</f>
        <v>338848.523-3057439.465</v>
      </c>
      <c r="F2026" t="str">
        <f>E2026&amp;"-"&amp;D2026</f>
        <v>338848.523-3057439.465-LUB</v>
      </c>
      <c r="G2026">
        <f t="shared" si="115"/>
        <v>9286</v>
      </c>
      <c r="H2026" t="e">
        <f>VLOOKUP(G2026,#REF!,1,0)</f>
        <v>#REF!</v>
      </c>
      <c r="I2026" t="str">
        <f t="shared" si="117"/>
        <v>338848.5226LUB</v>
      </c>
      <c r="J2026" t="str">
        <f t="shared" si="118"/>
        <v>3057439.4643LUB</v>
      </c>
      <c r="K2026">
        <f t="shared" si="116"/>
        <v>9286</v>
      </c>
    </row>
    <row r="2027" spans="1:11" x14ac:dyDescent="0.25">
      <c r="A2027">
        <v>9287</v>
      </c>
      <c r="B2027">
        <v>338837.65399999998</v>
      </c>
      <c r="C2027">
        <v>3057420.8758</v>
      </c>
      <c r="D2027" t="s">
        <v>271</v>
      </c>
      <c r="E2027" t="str">
        <f>ROUNDUP(B2027,3)&amp;"-"&amp;ROUNDUP(C2027,3)</f>
        <v>338837.654-3057420.876</v>
      </c>
      <c r="F2027" t="str">
        <f>E2027&amp;"-"&amp;D2027</f>
        <v>338837.654-3057420.876-LUB</v>
      </c>
      <c r="G2027">
        <f t="shared" si="115"/>
        <v>9287</v>
      </c>
      <c r="H2027" t="e">
        <f>VLOOKUP(G2027,#REF!,1,0)</f>
        <v>#REF!</v>
      </c>
      <c r="I2027" t="str">
        <f t="shared" si="117"/>
        <v>338837.654LUB</v>
      </c>
      <c r="J2027" t="str">
        <f t="shared" si="118"/>
        <v>3057420.8758LUB</v>
      </c>
      <c r="K2027">
        <f t="shared" si="116"/>
        <v>9287</v>
      </c>
    </row>
    <row r="2028" spans="1:11" x14ac:dyDescent="0.25">
      <c r="A2028">
        <v>9288</v>
      </c>
      <c r="B2028">
        <v>338793.46090000001</v>
      </c>
      <c r="C2028">
        <v>3059128.4040000001</v>
      </c>
      <c r="D2028" t="s">
        <v>271</v>
      </c>
      <c r="E2028" t="str">
        <f>ROUNDUP(B2028,3)&amp;"-"&amp;ROUNDUP(C2028,3)</f>
        <v>338793.461-3059128.404</v>
      </c>
      <c r="F2028" t="str">
        <f>E2028&amp;"-"&amp;D2028</f>
        <v>338793.461-3059128.404-LUB</v>
      </c>
      <c r="G2028">
        <f t="shared" si="115"/>
        <v>9288</v>
      </c>
      <c r="H2028" t="e">
        <f>VLOOKUP(G2028,#REF!,1,0)</f>
        <v>#REF!</v>
      </c>
      <c r="I2028" t="str">
        <f t="shared" si="117"/>
        <v>338793.4609LUB</v>
      </c>
      <c r="J2028" t="str">
        <f t="shared" si="118"/>
        <v>3059128.404LUB</v>
      </c>
      <c r="K2028">
        <f t="shared" si="116"/>
        <v>9288</v>
      </c>
    </row>
    <row r="2029" spans="1:11" x14ac:dyDescent="0.25">
      <c r="A2029">
        <v>9289</v>
      </c>
      <c r="B2029">
        <v>338798.16320000001</v>
      </c>
      <c r="C2029">
        <v>3059140.6587</v>
      </c>
      <c r="D2029" t="s">
        <v>271</v>
      </c>
      <c r="E2029" t="str">
        <f>ROUNDUP(B2029,3)&amp;"-"&amp;ROUNDUP(C2029,3)</f>
        <v>338798.164-3059140.659</v>
      </c>
      <c r="F2029" t="str">
        <f>E2029&amp;"-"&amp;D2029</f>
        <v>338798.164-3059140.659-LUB</v>
      </c>
      <c r="G2029">
        <f t="shared" si="115"/>
        <v>9289</v>
      </c>
      <c r="H2029" t="e">
        <f>VLOOKUP(G2029,#REF!,1,0)</f>
        <v>#REF!</v>
      </c>
      <c r="I2029" t="str">
        <f t="shared" si="117"/>
        <v>338798.1632LUB</v>
      </c>
      <c r="J2029" t="str">
        <f t="shared" si="118"/>
        <v>3059140.6587LUB</v>
      </c>
      <c r="K2029">
        <f t="shared" si="116"/>
        <v>9289</v>
      </c>
    </row>
    <row r="2030" spans="1:11" x14ac:dyDescent="0.25">
      <c r="A2030">
        <v>9290</v>
      </c>
      <c r="B2030">
        <v>338716.58990000002</v>
      </c>
      <c r="C2030">
        <v>3059181.26</v>
      </c>
      <c r="D2030" t="s">
        <v>271</v>
      </c>
      <c r="E2030" t="str">
        <f>ROUNDUP(B2030,3)&amp;"-"&amp;ROUNDUP(C2030,3)</f>
        <v>338716.59-3059181.26</v>
      </c>
      <c r="F2030" t="str">
        <f>E2030&amp;"-"&amp;D2030</f>
        <v>338716.59-3059181.26-LUB</v>
      </c>
      <c r="G2030">
        <f t="shared" si="115"/>
        <v>9290</v>
      </c>
      <c r="H2030" t="e">
        <f>VLOOKUP(G2030,#REF!,1,0)</f>
        <v>#REF!</v>
      </c>
      <c r="I2030" t="str">
        <f t="shared" si="117"/>
        <v>338716.5899LUB</v>
      </c>
      <c r="J2030" t="str">
        <f t="shared" si="118"/>
        <v>3059181.26LUB</v>
      </c>
      <c r="K2030">
        <f t="shared" si="116"/>
        <v>9290</v>
      </c>
    </row>
    <row r="2031" spans="1:11" x14ac:dyDescent="0.25">
      <c r="A2031">
        <v>9291</v>
      </c>
      <c r="B2031">
        <v>338653.1286</v>
      </c>
      <c r="C2031">
        <v>3059228.6842999998</v>
      </c>
      <c r="D2031" t="s">
        <v>271</v>
      </c>
      <c r="E2031" t="str">
        <f>ROUNDUP(B2031,3)&amp;"-"&amp;ROUNDUP(C2031,3)</f>
        <v>338653.129-3059228.685</v>
      </c>
      <c r="F2031" t="str">
        <f>E2031&amp;"-"&amp;D2031</f>
        <v>338653.129-3059228.685-LUB</v>
      </c>
      <c r="G2031">
        <f t="shared" si="115"/>
        <v>9291</v>
      </c>
      <c r="H2031" t="e">
        <f>VLOOKUP(G2031,#REF!,1,0)</f>
        <v>#REF!</v>
      </c>
      <c r="I2031" t="str">
        <f t="shared" si="117"/>
        <v>338653.1286LUB</v>
      </c>
      <c r="J2031" t="str">
        <f t="shared" si="118"/>
        <v>3059228.6843LUB</v>
      </c>
      <c r="K2031">
        <f t="shared" si="116"/>
        <v>9291</v>
      </c>
    </row>
    <row r="2032" spans="1:11" x14ac:dyDescent="0.25">
      <c r="A2032">
        <v>9292</v>
      </c>
      <c r="B2032">
        <v>338634.0379</v>
      </c>
      <c r="C2032">
        <v>3059242.4704999998</v>
      </c>
      <c r="D2032" t="s">
        <v>271</v>
      </c>
      <c r="E2032" t="str">
        <f>ROUNDUP(B2032,3)&amp;"-"&amp;ROUNDUP(C2032,3)</f>
        <v>338634.038-3059242.471</v>
      </c>
      <c r="F2032" t="str">
        <f>E2032&amp;"-"&amp;D2032</f>
        <v>338634.038-3059242.471-LUB</v>
      </c>
      <c r="G2032">
        <f t="shared" si="115"/>
        <v>9292</v>
      </c>
      <c r="H2032" t="e">
        <f>VLOOKUP(G2032,#REF!,1,0)</f>
        <v>#REF!</v>
      </c>
      <c r="I2032" t="str">
        <f t="shared" si="117"/>
        <v>338634.0379LUB</v>
      </c>
      <c r="J2032" t="str">
        <f t="shared" si="118"/>
        <v>3059242.4705LUB</v>
      </c>
      <c r="K2032">
        <f t="shared" si="116"/>
        <v>9292</v>
      </c>
    </row>
    <row r="2033" spans="1:11" x14ac:dyDescent="0.25">
      <c r="A2033">
        <v>9293</v>
      </c>
      <c r="B2033">
        <v>338628.7401</v>
      </c>
      <c r="C2033">
        <v>3059246.2962000002</v>
      </c>
      <c r="D2033" t="s">
        <v>271</v>
      </c>
      <c r="E2033" t="str">
        <f>ROUNDUP(B2033,3)&amp;"-"&amp;ROUNDUP(C2033,3)</f>
        <v>338628.741-3059246.297</v>
      </c>
      <c r="F2033" t="str">
        <f>E2033&amp;"-"&amp;D2033</f>
        <v>338628.741-3059246.297-LUB</v>
      </c>
      <c r="G2033">
        <f t="shared" si="115"/>
        <v>9293</v>
      </c>
      <c r="H2033" t="e">
        <f>VLOOKUP(G2033,#REF!,1,0)</f>
        <v>#REF!</v>
      </c>
      <c r="I2033" t="str">
        <f t="shared" si="117"/>
        <v>338628.7401LUB</v>
      </c>
      <c r="J2033" t="str">
        <f t="shared" si="118"/>
        <v>3059246.2962LUB</v>
      </c>
      <c r="K2033">
        <f t="shared" si="116"/>
        <v>9293</v>
      </c>
    </row>
    <row r="2034" spans="1:11" x14ac:dyDescent="0.25">
      <c r="A2034">
        <v>9294</v>
      </c>
      <c r="B2034">
        <v>338612.28470000002</v>
      </c>
      <c r="C2034">
        <v>3059279.6510000001</v>
      </c>
      <c r="D2034" t="s">
        <v>271</v>
      </c>
      <c r="E2034" t="str">
        <f>ROUNDUP(B2034,3)&amp;"-"&amp;ROUNDUP(C2034,3)</f>
        <v>338612.285-3059279.651</v>
      </c>
      <c r="F2034" t="str">
        <f>E2034&amp;"-"&amp;D2034</f>
        <v>338612.285-3059279.651-LUB</v>
      </c>
      <c r="G2034">
        <f t="shared" si="115"/>
        <v>9294</v>
      </c>
      <c r="H2034" t="e">
        <f>VLOOKUP(G2034,#REF!,1,0)</f>
        <v>#REF!</v>
      </c>
      <c r="I2034" t="str">
        <f t="shared" si="117"/>
        <v>338612.2847LUB</v>
      </c>
      <c r="J2034" t="str">
        <f t="shared" si="118"/>
        <v>3059279.651LUB</v>
      </c>
      <c r="K2034">
        <f t="shared" si="116"/>
        <v>9294</v>
      </c>
    </row>
    <row r="2035" spans="1:11" x14ac:dyDescent="0.25">
      <c r="A2035">
        <v>9295</v>
      </c>
      <c r="B2035">
        <v>338589.98629999999</v>
      </c>
      <c r="C2035">
        <v>3059309.2412999999</v>
      </c>
      <c r="D2035" t="s">
        <v>271</v>
      </c>
      <c r="E2035" t="str">
        <f>ROUNDUP(B2035,3)&amp;"-"&amp;ROUNDUP(C2035,3)</f>
        <v>338589.987-3059309.242</v>
      </c>
      <c r="F2035" t="str">
        <f>E2035&amp;"-"&amp;D2035</f>
        <v>338589.987-3059309.242-LUB</v>
      </c>
      <c r="G2035">
        <f t="shared" si="115"/>
        <v>9295</v>
      </c>
      <c r="H2035" t="e">
        <f>VLOOKUP(G2035,#REF!,1,0)</f>
        <v>#REF!</v>
      </c>
      <c r="I2035" t="str">
        <f t="shared" si="117"/>
        <v>338589.9863LUB</v>
      </c>
      <c r="J2035" t="str">
        <f t="shared" si="118"/>
        <v>3059309.2413LUB</v>
      </c>
      <c r="K2035">
        <f t="shared" si="116"/>
        <v>9295</v>
      </c>
    </row>
    <row r="2036" spans="1:11" x14ac:dyDescent="0.25">
      <c r="A2036">
        <v>9296</v>
      </c>
      <c r="B2036">
        <v>338543.39750000002</v>
      </c>
      <c r="C2036">
        <v>3059336.5122000002</v>
      </c>
      <c r="D2036" t="s">
        <v>271</v>
      </c>
      <c r="E2036" t="str">
        <f>ROUNDUP(B2036,3)&amp;"-"&amp;ROUNDUP(C2036,3)</f>
        <v>338543.398-3059336.513</v>
      </c>
      <c r="F2036" t="str">
        <f>E2036&amp;"-"&amp;D2036</f>
        <v>338543.398-3059336.513-LUB</v>
      </c>
      <c r="G2036">
        <f t="shared" si="115"/>
        <v>9296</v>
      </c>
      <c r="H2036" t="e">
        <f>VLOOKUP(G2036,#REF!,1,0)</f>
        <v>#REF!</v>
      </c>
      <c r="I2036" t="str">
        <f t="shared" si="117"/>
        <v>338543.3975LUB</v>
      </c>
      <c r="J2036" t="str">
        <f t="shared" si="118"/>
        <v>3059336.5122LUB</v>
      </c>
      <c r="K2036">
        <f t="shared" si="116"/>
        <v>9296</v>
      </c>
    </row>
    <row r="2037" spans="1:11" x14ac:dyDescent="0.25">
      <c r="A2037">
        <v>9297</v>
      </c>
      <c r="B2037">
        <v>338501.277</v>
      </c>
      <c r="C2037">
        <v>3059363.9641999998</v>
      </c>
      <c r="D2037" t="s">
        <v>271</v>
      </c>
      <c r="E2037" t="str">
        <f>ROUNDUP(B2037,3)&amp;"-"&amp;ROUNDUP(C2037,3)</f>
        <v>338501.277-3059363.965</v>
      </c>
      <c r="F2037" t="str">
        <f>E2037&amp;"-"&amp;D2037</f>
        <v>338501.277-3059363.965-LUB</v>
      </c>
      <c r="G2037">
        <f t="shared" si="115"/>
        <v>9297</v>
      </c>
      <c r="H2037" t="e">
        <f>VLOOKUP(G2037,#REF!,1,0)</f>
        <v>#REF!</v>
      </c>
      <c r="I2037" t="str">
        <f t="shared" si="117"/>
        <v>338501.277LUB</v>
      </c>
      <c r="J2037" t="str">
        <f t="shared" si="118"/>
        <v>3059363.9642LUB</v>
      </c>
      <c r="K2037">
        <f t="shared" si="116"/>
        <v>9297</v>
      </c>
    </row>
    <row r="2038" spans="1:11" x14ac:dyDescent="0.25">
      <c r="A2038">
        <v>9298</v>
      </c>
      <c r="B2038">
        <v>338459.70319999999</v>
      </c>
      <c r="C2038">
        <v>3059396.2113999999</v>
      </c>
      <c r="D2038" t="s">
        <v>271</v>
      </c>
      <c r="E2038" t="str">
        <f>ROUNDUP(B2038,3)&amp;"-"&amp;ROUNDUP(C2038,3)</f>
        <v>338459.704-3059396.212</v>
      </c>
      <c r="F2038" t="str">
        <f>E2038&amp;"-"&amp;D2038</f>
        <v>338459.704-3059396.212-LUB</v>
      </c>
      <c r="G2038">
        <f t="shared" si="115"/>
        <v>9298</v>
      </c>
      <c r="H2038" t="e">
        <f>VLOOKUP(G2038,#REF!,1,0)</f>
        <v>#REF!</v>
      </c>
      <c r="I2038" t="str">
        <f t="shared" si="117"/>
        <v>338459.7032LUB</v>
      </c>
      <c r="J2038" t="str">
        <f t="shared" si="118"/>
        <v>3059396.2114LUB</v>
      </c>
      <c r="K2038">
        <f t="shared" si="116"/>
        <v>9298</v>
      </c>
    </row>
    <row r="2039" spans="1:11" x14ac:dyDescent="0.25">
      <c r="A2039">
        <v>9299</v>
      </c>
      <c r="B2039">
        <v>338427.54810000001</v>
      </c>
      <c r="C2039">
        <v>3059418.1831999999</v>
      </c>
      <c r="D2039" t="s">
        <v>271</v>
      </c>
      <c r="E2039" t="str">
        <f>ROUNDUP(B2039,3)&amp;"-"&amp;ROUNDUP(C2039,3)</f>
        <v>338427.549-3059418.184</v>
      </c>
      <c r="F2039" t="str">
        <f>E2039&amp;"-"&amp;D2039</f>
        <v>338427.549-3059418.184-LUB</v>
      </c>
      <c r="G2039">
        <f t="shared" si="115"/>
        <v>9299</v>
      </c>
      <c r="H2039" t="e">
        <f>VLOOKUP(G2039,#REF!,1,0)</f>
        <v>#REF!</v>
      </c>
      <c r="I2039" t="str">
        <f t="shared" si="117"/>
        <v>338427.5481LUB</v>
      </c>
      <c r="J2039" t="str">
        <f t="shared" si="118"/>
        <v>3059418.1832LUB</v>
      </c>
      <c r="K2039">
        <f t="shared" si="116"/>
        <v>9299</v>
      </c>
    </row>
    <row r="2040" spans="1:11" x14ac:dyDescent="0.25">
      <c r="A2040">
        <v>9300</v>
      </c>
      <c r="B2040">
        <v>338421.84499999997</v>
      </c>
      <c r="C2040">
        <v>3059424.9822</v>
      </c>
      <c r="D2040" t="s">
        <v>271</v>
      </c>
      <c r="E2040" t="str">
        <f>ROUNDUP(B2040,3)&amp;"-"&amp;ROUNDUP(C2040,3)</f>
        <v>338421.845-3059424.983</v>
      </c>
      <c r="F2040" t="str">
        <f>E2040&amp;"-"&amp;D2040</f>
        <v>338421.845-3059424.983-LUB</v>
      </c>
      <c r="G2040">
        <f t="shared" si="115"/>
        <v>9300</v>
      </c>
      <c r="H2040" t="e">
        <f>VLOOKUP(G2040,#REF!,1,0)</f>
        <v>#REF!</v>
      </c>
      <c r="I2040" t="str">
        <f t="shared" si="117"/>
        <v>338421.845LUB</v>
      </c>
      <c r="J2040" t="str">
        <f t="shared" si="118"/>
        <v>3059424.9822LUB</v>
      </c>
      <c r="K2040">
        <f t="shared" si="116"/>
        <v>9300</v>
      </c>
    </row>
    <row r="2041" spans="1:11" x14ac:dyDescent="0.25">
      <c r="A2041">
        <v>9301</v>
      </c>
      <c r="B2041">
        <v>337877.73839999997</v>
      </c>
      <c r="C2041">
        <v>3059095.6412999998</v>
      </c>
      <c r="D2041" t="s">
        <v>271</v>
      </c>
      <c r="E2041" t="str">
        <f>ROUNDUP(B2041,3)&amp;"-"&amp;ROUNDUP(C2041,3)</f>
        <v>337877.739-3059095.642</v>
      </c>
      <c r="F2041" t="str">
        <f>E2041&amp;"-"&amp;D2041</f>
        <v>337877.739-3059095.642-LUB</v>
      </c>
      <c r="G2041">
        <f t="shared" si="115"/>
        <v>9301</v>
      </c>
      <c r="H2041" t="e">
        <f>VLOOKUP(G2041,#REF!,1,0)</f>
        <v>#REF!</v>
      </c>
      <c r="I2041" t="str">
        <f t="shared" si="117"/>
        <v>337877.7384LUB</v>
      </c>
      <c r="J2041" t="str">
        <f t="shared" si="118"/>
        <v>3059095.6413LUB</v>
      </c>
      <c r="K2041">
        <f t="shared" si="116"/>
        <v>9301</v>
      </c>
    </row>
    <row r="2042" spans="1:11" x14ac:dyDescent="0.25">
      <c r="A2042">
        <v>9302</v>
      </c>
      <c r="B2042">
        <v>337919.12280000001</v>
      </c>
      <c r="C2042">
        <v>3059122.5378</v>
      </c>
      <c r="D2042" t="s">
        <v>271</v>
      </c>
      <c r="E2042" t="str">
        <f>ROUNDUP(B2042,3)&amp;"-"&amp;ROUNDUP(C2042,3)</f>
        <v>337919.123-3059122.538</v>
      </c>
      <c r="F2042" t="str">
        <f>E2042&amp;"-"&amp;D2042</f>
        <v>337919.123-3059122.538-LUB</v>
      </c>
      <c r="G2042">
        <f t="shared" si="115"/>
        <v>9302</v>
      </c>
      <c r="H2042" t="e">
        <f>VLOOKUP(G2042,#REF!,1,0)</f>
        <v>#REF!</v>
      </c>
      <c r="I2042" t="str">
        <f t="shared" si="117"/>
        <v>337919.1228LUB</v>
      </c>
      <c r="J2042" t="str">
        <f t="shared" si="118"/>
        <v>3059122.5378LUB</v>
      </c>
      <c r="K2042">
        <f t="shared" si="116"/>
        <v>9302</v>
      </c>
    </row>
    <row r="2043" spans="1:11" x14ac:dyDescent="0.25">
      <c r="A2043">
        <v>9303</v>
      </c>
      <c r="B2043">
        <v>337923.625</v>
      </c>
      <c r="C2043">
        <v>3059130.7270999998</v>
      </c>
      <c r="D2043" t="s">
        <v>271</v>
      </c>
      <c r="E2043" t="str">
        <f>ROUNDUP(B2043,3)&amp;"-"&amp;ROUNDUP(C2043,3)</f>
        <v>337923.625-3059130.728</v>
      </c>
      <c r="F2043" t="str">
        <f>E2043&amp;"-"&amp;D2043</f>
        <v>337923.625-3059130.728-LUB</v>
      </c>
      <c r="G2043">
        <f t="shared" si="115"/>
        <v>9303</v>
      </c>
      <c r="H2043" t="e">
        <f>VLOOKUP(G2043,#REF!,1,0)</f>
        <v>#REF!</v>
      </c>
      <c r="I2043" t="str">
        <f t="shared" si="117"/>
        <v>337923.625LUB</v>
      </c>
      <c r="J2043" t="str">
        <f t="shared" si="118"/>
        <v>3059130.7271LUB</v>
      </c>
      <c r="K2043">
        <f t="shared" si="116"/>
        <v>9303</v>
      </c>
    </row>
    <row r="2044" spans="1:11" x14ac:dyDescent="0.25">
      <c r="A2044">
        <v>9304</v>
      </c>
      <c r="B2044">
        <v>337941.29369999998</v>
      </c>
      <c r="C2044">
        <v>3059162.8654999998</v>
      </c>
      <c r="D2044" t="s">
        <v>271</v>
      </c>
      <c r="E2044" t="str">
        <f>ROUNDUP(B2044,3)&amp;"-"&amp;ROUNDUP(C2044,3)</f>
        <v>337941.294-3059162.866</v>
      </c>
      <c r="F2044" t="str">
        <f>E2044&amp;"-"&amp;D2044</f>
        <v>337941.294-3059162.866-LUB</v>
      </c>
      <c r="G2044">
        <f t="shared" si="115"/>
        <v>9304</v>
      </c>
      <c r="H2044" t="e">
        <f>VLOOKUP(G2044,#REF!,1,0)</f>
        <v>#REF!</v>
      </c>
      <c r="I2044" t="str">
        <f t="shared" si="117"/>
        <v>337941.2937LUB</v>
      </c>
      <c r="J2044" t="str">
        <f t="shared" si="118"/>
        <v>3059162.8655LUB</v>
      </c>
      <c r="K2044">
        <f t="shared" si="116"/>
        <v>9304</v>
      </c>
    </row>
    <row r="2045" spans="1:11" x14ac:dyDescent="0.25">
      <c r="A2045">
        <v>9305</v>
      </c>
      <c r="B2045">
        <v>337953.38050000003</v>
      </c>
      <c r="C2045">
        <v>3059184.8508000001</v>
      </c>
      <c r="D2045" t="s">
        <v>271</v>
      </c>
      <c r="E2045" t="str">
        <f>ROUNDUP(B2045,3)&amp;"-"&amp;ROUNDUP(C2045,3)</f>
        <v>337953.381-3059184.851</v>
      </c>
      <c r="F2045" t="str">
        <f>E2045&amp;"-"&amp;D2045</f>
        <v>337953.381-3059184.851-LUB</v>
      </c>
      <c r="G2045">
        <f t="shared" si="115"/>
        <v>9305</v>
      </c>
      <c r="H2045" t="e">
        <f>VLOOKUP(G2045,#REF!,1,0)</f>
        <v>#REF!</v>
      </c>
      <c r="I2045" t="str">
        <f t="shared" si="117"/>
        <v>337953.3805LUB</v>
      </c>
      <c r="J2045" t="str">
        <f t="shared" si="118"/>
        <v>3059184.8508LUB</v>
      </c>
      <c r="K2045">
        <f t="shared" si="116"/>
        <v>9305</v>
      </c>
    </row>
    <row r="2046" spans="1:11" x14ac:dyDescent="0.25">
      <c r="A2046">
        <v>9306</v>
      </c>
      <c r="B2046">
        <v>337969.23090000002</v>
      </c>
      <c r="C2046">
        <v>3059218.733</v>
      </c>
      <c r="D2046" t="s">
        <v>271</v>
      </c>
      <c r="E2046" t="str">
        <f>ROUNDUP(B2046,3)&amp;"-"&amp;ROUNDUP(C2046,3)</f>
        <v>337969.231-3059218.733</v>
      </c>
      <c r="F2046" t="str">
        <f>E2046&amp;"-"&amp;D2046</f>
        <v>337969.231-3059218.733-LUB</v>
      </c>
      <c r="G2046">
        <f t="shared" si="115"/>
        <v>9306</v>
      </c>
      <c r="H2046" t="e">
        <f>VLOOKUP(G2046,#REF!,1,0)</f>
        <v>#REF!</v>
      </c>
      <c r="I2046" t="str">
        <f t="shared" si="117"/>
        <v>337969.2309LUB</v>
      </c>
      <c r="J2046" t="str">
        <f t="shared" si="118"/>
        <v>3059218.733LUB</v>
      </c>
      <c r="K2046">
        <f t="shared" si="116"/>
        <v>9306</v>
      </c>
    </row>
    <row r="2047" spans="1:11" x14ac:dyDescent="0.25">
      <c r="A2047">
        <v>9307</v>
      </c>
      <c r="B2047">
        <v>337985.64</v>
      </c>
      <c r="C2047">
        <v>3059209.9213999999</v>
      </c>
      <c r="D2047" t="s">
        <v>271</v>
      </c>
      <c r="E2047" t="str">
        <f>ROUNDUP(B2047,3)&amp;"-"&amp;ROUNDUP(C2047,3)</f>
        <v>337985.64-3059209.922</v>
      </c>
      <c r="F2047" t="str">
        <f>E2047&amp;"-"&amp;D2047</f>
        <v>337985.64-3059209.922-LUB</v>
      </c>
      <c r="G2047">
        <f t="shared" si="115"/>
        <v>9307</v>
      </c>
      <c r="H2047" t="e">
        <f>VLOOKUP(G2047,#REF!,1,0)</f>
        <v>#REF!</v>
      </c>
      <c r="I2047" t="str">
        <f t="shared" si="117"/>
        <v>337985.64LUB</v>
      </c>
      <c r="J2047" t="str">
        <f t="shared" si="118"/>
        <v>3059209.9214LUB</v>
      </c>
      <c r="K2047">
        <f t="shared" si="116"/>
        <v>9307</v>
      </c>
    </row>
    <row r="2048" spans="1:11" x14ac:dyDescent="0.25">
      <c r="A2048">
        <v>9308</v>
      </c>
      <c r="B2048">
        <v>337985.79109999997</v>
      </c>
      <c r="C2048">
        <v>3059210.2932000002</v>
      </c>
      <c r="D2048" t="s">
        <v>271</v>
      </c>
      <c r="E2048" t="str">
        <f>ROUNDUP(B2048,3)&amp;"-"&amp;ROUNDUP(C2048,3)</f>
        <v>337985.792-3059210.294</v>
      </c>
      <c r="F2048" t="str">
        <f>E2048&amp;"-"&amp;D2048</f>
        <v>337985.792-3059210.294-LUB</v>
      </c>
      <c r="G2048">
        <f t="shared" si="115"/>
        <v>9308</v>
      </c>
      <c r="H2048" t="e">
        <f>VLOOKUP(G2048,#REF!,1,0)</f>
        <v>#REF!</v>
      </c>
      <c r="I2048" t="str">
        <f t="shared" si="117"/>
        <v>337985.7911LUB</v>
      </c>
      <c r="J2048" t="str">
        <f t="shared" si="118"/>
        <v>3059210.2932LUB</v>
      </c>
      <c r="K2048">
        <f t="shared" si="116"/>
        <v>9308</v>
      </c>
    </row>
    <row r="2049" spans="1:11" x14ac:dyDescent="0.25">
      <c r="A2049">
        <v>9309</v>
      </c>
      <c r="B2049">
        <v>337999.23090000002</v>
      </c>
      <c r="C2049">
        <v>3059243.3665999998</v>
      </c>
      <c r="D2049" t="s">
        <v>271</v>
      </c>
      <c r="E2049" t="str">
        <f>ROUNDUP(B2049,3)&amp;"-"&amp;ROUNDUP(C2049,3)</f>
        <v>337999.231-3059243.367</v>
      </c>
      <c r="F2049" t="str">
        <f>E2049&amp;"-"&amp;D2049</f>
        <v>337999.231-3059243.367-LUB</v>
      </c>
      <c r="G2049">
        <f t="shared" si="115"/>
        <v>9309</v>
      </c>
      <c r="H2049" t="e">
        <f>VLOOKUP(G2049,#REF!,1,0)</f>
        <v>#REF!</v>
      </c>
      <c r="I2049" t="str">
        <f t="shared" si="117"/>
        <v>337999.2309LUB</v>
      </c>
      <c r="J2049" t="str">
        <f t="shared" si="118"/>
        <v>3059243.3666LUB</v>
      </c>
      <c r="K2049">
        <f t="shared" si="116"/>
        <v>9309</v>
      </c>
    </row>
    <row r="2050" spans="1:11" x14ac:dyDescent="0.25">
      <c r="A2050">
        <v>9310</v>
      </c>
      <c r="B2050">
        <v>337981.42660000001</v>
      </c>
      <c r="C2050">
        <v>3059280.9449</v>
      </c>
      <c r="D2050" t="s">
        <v>271</v>
      </c>
      <c r="E2050" t="str">
        <f>ROUNDUP(B2050,3)&amp;"-"&amp;ROUNDUP(C2050,3)</f>
        <v>337981.427-3059280.945</v>
      </c>
      <c r="F2050" t="str">
        <f>E2050&amp;"-"&amp;D2050</f>
        <v>337981.427-3059280.945-LUB</v>
      </c>
      <c r="G2050">
        <f t="shared" si="115"/>
        <v>9310</v>
      </c>
      <c r="H2050" t="e">
        <f>VLOOKUP(G2050,#REF!,1,0)</f>
        <v>#REF!</v>
      </c>
      <c r="I2050" t="str">
        <f t="shared" si="117"/>
        <v>337981.4266LUB</v>
      </c>
      <c r="J2050" t="str">
        <f t="shared" si="118"/>
        <v>3059280.9449LUB</v>
      </c>
      <c r="K2050">
        <f t="shared" si="116"/>
        <v>9310</v>
      </c>
    </row>
    <row r="2051" spans="1:11" x14ac:dyDescent="0.25">
      <c r="A2051">
        <v>9311</v>
      </c>
      <c r="B2051">
        <v>337994.52970000001</v>
      </c>
      <c r="C2051">
        <v>3059286.0532999998</v>
      </c>
      <c r="D2051" t="s">
        <v>271</v>
      </c>
      <c r="E2051" t="str">
        <f>ROUNDUP(B2051,3)&amp;"-"&amp;ROUNDUP(C2051,3)</f>
        <v>337994.53-3059286.054</v>
      </c>
      <c r="F2051" t="str">
        <f>E2051&amp;"-"&amp;D2051</f>
        <v>337994.53-3059286.054-LUB</v>
      </c>
      <c r="G2051">
        <f t="shared" ref="G2051:G2114" si="119">A2051</f>
        <v>9311</v>
      </c>
      <c r="H2051" t="e">
        <f>VLOOKUP(G2051,#REF!,1,0)</f>
        <v>#REF!</v>
      </c>
      <c r="I2051" t="str">
        <f t="shared" si="117"/>
        <v>337994.5297LUB</v>
      </c>
      <c r="J2051" t="str">
        <f t="shared" si="118"/>
        <v>3059286.0533LUB</v>
      </c>
      <c r="K2051">
        <f t="shared" ref="K2051:K2114" si="120">G2051</f>
        <v>9311</v>
      </c>
    </row>
    <row r="2052" spans="1:11" x14ac:dyDescent="0.25">
      <c r="A2052">
        <v>9312</v>
      </c>
      <c r="B2052">
        <v>338048.83439999999</v>
      </c>
      <c r="C2052">
        <v>3059303.5800999999</v>
      </c>
      <c r="D2052" t="s">
        <v>271</v>
      </c>
      <c r="E2052" t="str">
        <f>ROUNDUP(B2052,3)&amp;"-"&amp;ROUNDUP(C2052,3)</f>
        <v>338048.835-3059303.581</v>
      </c>
      <c r="F2052" t="str">
        <f>E2052&amp;"-"&amp;D2052</f>
        <v>338048.835-3059303.581-LUB</v>
      </c>
      <c r="G2052">
        <f t="shared" si="119"/>
        <v>9312</v>
      </c>
      <c r="H2052" t="e">
        <f>VLOOKUP(G2052,#REF!,1,0)</f>
        <v>#REF!</v>
      </c>
      <c r="I2052" t="str">
        <f t="shared" si="117"/>
        <v>338048.8344LUB</v>
      </c>
      <c r="J2052" t="str">
        <f t="shared" si="118"/>
        <v>3059303.5801LUB</v>
      </c>
      <c r="K2052">
        <f t="shared" si="120"/>
        <v>9312</v>
      </c>
    </row>
    <row r="2053" spans="1:11" x14ac:dyDescent="0.25">
      <c r="A2053">
        <v>9313</v>
      </c>
      <c r="B2053">
        <v>338060.10249999998</v>
      </c>
      <c r="C2053">
        <v>3059315.9164999998</v>
      </c>
      <c r="D2053" t="s">
        <v>271</v>
      </c>
      <c r="E2053" t="str">
        <f>ROUNDUP(B2053,3)&amp;"-"&amp;ROUNDUP(C2053,3)</f>
        <v>338060.103-3059315.917</v>
      </c>
      <c r="F2053" t="str">
        <f>E2053&amp;"-"&amp;D2053</f>
        <v>338060.103-3059315.917-LUB</v>
      </c>
      <c r="G2053">
        <f t="shared" si="119"/>
        <v>9313</v>
      </c>
      <c r="H2053" t="e">
        <f>VLOOKUP(G2053,#REF!,1,0)</f>
        <v>#REF!</v>
      </c>
      <c r="I2053" t="str">
        <f t="shared" si="117"/>
        <v>338060.1025LUB</v>
      </c>
      <c r="J2053" t="str">
        <f t="shared" si="118"/>
        <v>3059315.9165LUB</v>
      </c>
      <c r="K2053">
        <f t="shared" si="120"/>
        <v>9313</v>
      </c>
    </row>
    <row r="2054" spans="1:11" x14ac:dyDescent="0.25">
      <c r="A2054">
        <v>9314</v>
      </c>
      <c r="B2054">
        <v>338096.7452</v>
      </c>
      <c r="C2054">
        <v>3059348.5658999998</v>
      </c>
      <c r="D2054" t="s">
        <v>271</v>
      </c>
      <c r="E2054" t="str">
        <f>ROUNDUP(B2054,3)&amp;"-"&amp;ROUNDUP(C2054,3)</f>
        <v>338096.746-3059348.566</v>
      </c>
      <c r="F2054" t="str">
        <f>E2054&amp;"-"&amp;D2054</f>
        <v>338096.746-3059348.566-LUB</v>
      </c>
      <c r="G2054">
        <f t="shared" si="119"/>
        <v>9314</v>
      </c>
      <c r="H2054" t="e">
        <f>VLOOKUP(G2054,#REF!,1,0)</f>
        <v>#REF!</v>
      </c>
      <c r="I2054" t="str">
        <f t="shared" si="117"/>
        <v>338096.7452LUB</v>
      </c>
      <c r="J2054" t="str">
        <f t="shared" si="118"/>
        <v>3059348.5659LUB</v>
      </c>
      <c r="K2054">
        <f t="shared" si="120"/>
        <v>9314</v>
      </c>
    </row>
    <row r="2055" spans="1:11" x14ac:dyDescent="0.25">
      <c r="A2055">
        <v>9315</v>
      </c>
      <c r="B2055">
        <v>338100.1361</v>
      </c>
      <c r="C2055">
        <v>3059385.7393999998</v>
      </c>
      <c r="D2055" t="s">
        <v>271</v>
      </c>
      <c r="E2055" t="str">
        <f>ROUNDUP(B2055,3)&amp;"-"&amp;ROUNDUP(C2055,3)</f>
        <v>338100.137-3059385.74</v>
      </c>
      <c r="F2055" t="str">
        <f>E2055&amp;"-"&amp;D2055</f>
        <v>338100.137-3059385.74-LUB</v>
      </c>
      <c r="G2055">
        <f t="shared" si="119"/>
        <v>9315</v>
      </c>
      <c r="H2055" t="e">
        <f>VLOOKUP(G2055,#REF!,1,0)</f>
        <v>#REF!</v>
      </c>
      <c r="I2055" t="str">
        <f t="shared" si="117"/>
        <v>338100.1361LUB</v>
      </c>
      <c r="J2055" t="str">
        <f t="shared" si="118"/>
        <v>3059385.7394LUB</v>
      </c>
      <c r="K2055">
        <f t="shared" si="120"/>
        <v>9315</v>
      </c>
    </row>
    <row r="2056" spans="1:11" x14ac:dyDescent="0.25">
      <c r="A2056">
        <v>9316</v>
      </c>
      <c r="B2056">
        <v>338104.5148</v>
      </c>
      <c r="C2056">
        <v>3059424.5803999999</v>
      </c>
      <c r="D2056" t="s">
        <v>271</v>
      </c>
      <c r="E2056" t="str">
        <f>ROUNDUP(B2056,3)&amp;"-"&amp;ROUNDUP(C2056,3)</f>
        <v>338104.515-3059424.581</v>
      </c>
      <c r="F2056" t="str">
        <f>E2056&amp;"-"&amp;D2056</f>
        <v>338104.515-3059424.581-LUB</v>
      </c>
      <c r="G2056">
        <f t="shared" si="119"/>
        <v>9316</v>
      </c>
      <c r="H2056" t="e">
        <f>VLOOKUP(G2056,#REF!,1,0)</f>
        <v>#REF!</v>
      </c>
      <c r="I2056" t="str">
        <f t="shared" si="117"/>
        <v>338104.5148LUB</v>
      </c>
      <c r="J2056" t="str">
        <f t="shared" si="118"/>
        <v>3059424.5804LUB</v>
      </c>
      <c r="K2056">
        <f t="shared" si="120"/>
        <v>9316</v>
      </c>
    </row>
    <row r="2057" spans="1:11" x14ac:dyDescent="0.25">
      <c r="A2057">
        <v>9317</v>
      </c>
      <c r="B2057">
        <v>338109.26120000001</v>
      </c>
      <c r="C2057">
        <v>3059454.7722</v>
      </c>
      <c r="D2057" t="s">
        <v>271</v>
      </c>
      <c r="E2057" t="str">
        <f>ROUNDUP(B2057,3)&amp;"-"&amp;ROUNDUP(C2057,3)</f>
        <v>338109.262-3059454.773</v>
      </c>
      <c r="F2057" t="str">
        <f>E2057&amp;"-"&amp;D2057</f>
        <v>338109.262-3059454.773-LUB</v>
      </c>
      <c r="G2057">
        <f t="shared" si="119"/>
        <v>9317</v>
      </c>
      <c r="H2057" t="e">
        <f>VLOOKUP(G2057,#REF!,1,0)</f>
        <v>#REF!</v>
      </c>
      <c r="I2057" t="str">
        <f t="shared" si="117"/>
        <v>338109.2612LUB</v>
      </c>
      <c r="J2057" t="str">
        <f t="shared" si="118"/>
        <v>3059454.7722LUB</v>
      </c>
      <c r="K2057">
        <f t="shared" si="120"/>
        <v>9317</v>
      </c>
    </row>
    <row r="2058" spans="1:11" x14ac:dyDescent="0.25">
      <c r="A2058">
        <v>9318</v>
      </c>
      <c r="B2058">
        <v>337888.91009999998</v>
      </c>
      <c r="C2058">
        <v>3059086.0510999998</v>
      </c>
      <c r="D2058" t="s">
        <v>271</v>
      </c>
      <c r="E2058" t="str">
        <f>ROUNDUP(B2058,3)&amp;"-"&amp;ROUNDUP(C2058,3)</f>
        <v>337888.911-3059086.052</v>
      </c>
      <c r="F2058" t="str">
        <f>E2058&amp;"-"&amp;D2058</f>
        <v>337888.911-3059086.052-LUB</v>
      </c>
      <c r="G2058">
        <f t="shared" si="119"/>
        <v>9318</v>
      </c>
      <c r="H2058" t="e">
        <f>VLOOKUP(G2058,#REF!,1,0)</f>
        <v>#REF!</v>
      </c>
      <c r="I2058" t="str">
        <f t="shared" si="117"/>
        <v>337888.9101LUB</v>
      </c>
      <c r="J2058" t="str">
        <f t="shared" si="118"/>
        <v>3059086.0511LUB</v>
      </c>
      <c r="K2058">
        <f t="shared" si="120"/>
        <v>9318</v>
      </c>
    </row>
    <row r="2059" spans="1:11" x14ac:dyDescent="0.25">
      <c r="A2059">
        <v>9319</v>
      </c>
      <c r="B2059">
        <v>337801.32309999998</v>
      </c>
      <c r="C2059">
        <v>3059161.24</v>
      </c>
      <c r="D2059" t="s">
        <v>271</v>
      </c>
      <c r="E2059" t="str">
        <f>ROUNDUP(B2059,3)&amp;"-"&amp;ROUNDUP(C2059,3)</f>
        <v>337801.324-3059161.24</v>
      </c>
      <c r="F2059" t="str">
        <f>E2059&amp;"-"&amp;D2059</f>
        <v>337801.324-3059161.24-LUB</v>
      </c>
      <c r="G2059">
        <f t="shared" si="119"/>
        <v>9319</v>
      </c>
      <c r="H2059" t="e">
        <f>VLOOKUP(G2059,#REF!,1,0)</f>
        <v>#REF!</v>
      </c>
      <c r="I2059" t="str">
        <f t="shared" si="117"/>
        <v>337801.3231LUB</v>
      </c>
      <c r="J2059" t="str">
        <f t="shared" si="118"/>
        <v>3059161.24LUB</v>
      </c>
      <c r="K2059">
        <f t="shared" si="120"/>
        <v>9319</v>
      </c>
    </row>
    <row r="2060" spans="1:11" x14ac:dyDescent="0.25">
      <c r="A2060">
        <v>9320</v>
      </c>
      <c r="B2060">
        <v>337769.69130000001</v>
      </c>
      <c r="C2060">
        <v>3059218.9556</v>
      </c>
      <c r="D2060" t="s">
        <v>271</v>
      </c>
      <c r="E2060" t="str">
        <f>ROUNDUP(B2060,3)&amp;"-"&amp;ROUNDUP(C2060,3)</f>
        <v>337769.692-3059218.956</v>
      </c>
      <c r="F2060" t="str">
        <f>E2060&amp;"-"&amp;D2060</f>
        <v>337769.692-3059218.956-LUB</v>
      </c>
      <c r="G2060">
        <f t="shared" si="119"/>
        <v>9320</v>
      </c>
      <c r="H2060" t="e">
        <f>VLOOKUP(G2060,#REF!,1,0)</f>
        <v>#REF!</v>
      </c>
      <c r="I2060" t="str">
        <f t="shared" si="117"/>
        <v>337769.6913LUB</v>
      </c>
      <c r="J2060" t="str">
        <f t="shared" si="118"/>
        <v>3059218.9556LUB</v>
      </c>
      <c r="K2060">
        <f t="shared" si="120"/>
        <v>9320</v>
      </c>
    </row>
    <row r="2061" spans="1:11" x14ac:dyDescent="0.25">
      <c r="A2061">
        <v>9321</v>
      </c>
      <c r="B2061">
        <v>337722.94429999997</v>
      </c>
      <c r="C2061">
        <v>3059267.9761000001</v>
      </c>
      <c r="D2061" t="s">
        <v>271</v>
      </c>
      <c r="E2061" t="str">
        <f>ROUNDUP(B2061,3)&amp;"-"&amp;ROUNDUP(C2061,3)</f>
        <v>337722.945-3059267.977</v>
      </c>
      <c r="F2061" t="str">
        <f>E2061&amp;"-"&amp;D2061</f>
        <v>337722.945-3059267.977-LUB</v>
      </c>
      <c r="G2061">
        <f t="shared" si="119"/>
        <v>9321</v>
      </c>
      <c r="H2061" t="e">
        <f>VLOOKUP(G2061,#REF!,1,0)</f>
        <v>#REF!</v>
      </c>
      <c r="I2061" t="str">
        <f t="shared" si="117"/>
        <v>337722.9443LUB</v>
      </c>
      <c r="J2061" t="str">
        <f t="shared" si="118"/>
        <v>3059267.9761LUB</v>
      </c>
      <c r="K2061">
        <f t="shared" si="120"/>
        <v>9321</v>
      </c>
    </row>
    <row r="2062" spans="1:11" x14ac:dyDescent="0.25">
      <c r="A2062">
        <v>9322</v>
      </c>
      <c r="B2062">
        <v>335440.14069999999</v>
      </c>
      <c r="C2062">
        <v>3059832.8892000001</v>
      </c>
      <c r="D2062" t="s">
        <v>271</v>
      </c>
      <c r="E2062" t="str">
        <f>ROUNDUP(B2062,3)&amp;"-"&amp;ROUNDUP(C2062,3)</f>
        <v>335440.141-3059832.89</v>
      </c>
      <c r="F2062" t="str">
        <f>E2062&amp;"-"&amp;D2062</f>
        <v>335440.141-3059832.89-LUB</v>
      </c>
      <c r="G2062">
        <f t="shared" si="119"/>
        <v>9322</v>
      </c>
      <c r="H2062" t="e">
        <f>VLOOKUP(G2062,#REF!,1,0)</f>
        <v>#REF!</v>
      </c>
      <c r="I2062" t="str">
        <f t="shared" si="117"/>
        <v>335440.1407LUB</v>
      </c>
      <c r="J2062" t="str">
        <f t="shared" si="118"/>
        <v>3059832.8892LUB</v>
      </c>
      <c r="K2062">
        <f t="shared" si="120"/>
        <v>9322</v>
      </c>
    </row>
    <row r="2063" spans="1:11" x14ac:dyDescent="0.25">
      <c r="A2063">
        <v>9323</v>
      </c>
      <c r="B2063">
        <v>335393.45990000002</v>
      </c>
      <c r="C2063">
        <v>3059772.8431000002</v>
      </c>
      <c r="D2063" t="s">
        <v>271</v>
      </c>
      <c r="E2063" t="str">
        <f>ROUNDUP(B2063,3)&amp;"-"&amp;ROUNDUP(C2063,3)</f>
        <v>335393.46-3059772.844</v>
      </c>
      <c r="F2063" t="str">
        <f>E2063&amp;"-"&amp;D2063</f>
        <v>335393.46-3059772.844-LUB</v>
      </c>
      <c r="G2063">
        <f t="shared" si="119"/>
        <v>9323</v>
      </c>
      <c r="H2063" t="e">
        <f>VLOOKUP(G2063,#REF!,1,0)</f>
        <v>#REF!</v>
      </c>
      <c r="I2063" t="str">
        <f t="shared" si="117"/>
        <v>335393.4599LUB</v>
      </c>
      <c r="J2063" t="str">
        <f t="shared" si="118"/>
        <v>3059772.8431LUB</v>
      </c>
      <c r="K2063">
        <f t="shared" si="120"/>
        <v>9323</v>
      </c>
    </row>
    <row r="2064" spans="1:11" x14ac:dyDescent="0.25">
      <c r="A2064">
        <v>9324</v>
      </c>
      <c r="B2064">
        <v>335332.69809999998</v>
      </c>
      <c r="C2064">
        <v>3059706.4320999999</v>
      </c>
      <c r="D2064" t="s">
        <v>271</v>
      </c>
      <c r="E2064" t="str">
        <f>ROUNDUP(B2064,3)&amp;"-"&amp;ROUNDUP(C2064,3)</f>
        <v>335332.699-3059706.433</v>
      </c>
      <c r="F2064" t="str">
        <f>E2064&amp;"-"&amp;D2064</f>
        <v>335332.699-3059706.433-LUB</v>
      </c>
      <c r="G2064">
        <f t="shared" si="119"/>
        <v>9324</v>
      </c>
      <c r="H2064" t="e">
        <f>VLOOKUP(G2064,#REF!,1,0)</f>
        <v>#REF!</v>
      </c>
      <c r="I2064" t="str">
        <f t="shared" si="117"/>
        <v>335332.6981LUB</v>
      </c>
      <c r="J2064" t="str">
        <f t="shared" si="118"/>
        <v>3059706.4321LUB</v>
      </c>
      <c r="K2064">
        <f t="shared" si="120"/>
        <v>9324</v>
      </c>
    </row>
    <row r="2065" spans="1:11" x14ac:dyDescent="0.25">
      <c r="A2065">
        <v>9325</v>
      </c>
      <c r="B2065">
        <v>335306.94890000002</v>
      </c>
      <c r="C2065">
        <v>3059658.7568000001</v>
      </c>
      <c r="D2065" t="s">
        <v>271</v>
      </c>
      <c r="E2065" t="str">
        <f>ROUNDUP(B2065,3)&amp;"-"&amp;ROUNDUP(C2065,3)</f>
        <v>335306.949-3059658.757</v>
      </c>
      <c r="F2065" t="str">
        <f>E2065&amp;"-"&amp;D2065</f>
        <v>335306.949-3059658.757-LUB</v>
      </c>
      <c r="G2065">
        <f t="shared" si="119"/>
        <v>9325</v>
      </c>
      <c r="H2065" t="e">
        <f>VLOOKUP(G2065,#REF!,1,0)</f>
        <v>#REF!</v>
      </c>
      <c r="I2065" t="str">
        <f t="shared" si="117"/>
        <v>335306.9489LUB</v>
      </c>
      <c r="J2065" t="str">
        <f t="shared" si="118"/>
        <v>3059658.7568LUB</v>
      </c>
      <c r="K2065">
        <f t="shared" si="120"/>
        <v>9325</v>
      </c>
    </row>
    <row r="2066" spans="1:11" x14ac:dyDescent="0.25">
      <c r="A2066">
        <v>9326</v>
      </c>
      <c r="B2066">
        <v>335282.3089</v>
      </c>
      <c r="C2066">
        <v>3059603.8627999998</v>
      </c>
      <c r="D2066" t="s">
        <v>271</v>
      </c>
      <c r="E2066" t="str">
        <f>ROUNDUP(B2066,3)&amp;"-"&amp;ROUNDUP(C2066,3)</f>
        <v>335282.309-3059603.863</v>
      </c>
      <c r="F2066" t="str">
        <f>E2066&amp;"-"&amp;D2066</f>
        <v>335282.309-3059603.863-LUB</v>
      </c>
      <c r="G2066">
        <f t="shared" si="119"/>
        <v>9326</v>
      </c>
      <c r="H2066" t="e">
        <f>VLOOKUP(G2066,#REF!,1,0)</f>
        <v>#REF!</v>
      </c>
      <c r="I2066" t="str">
        <f t="shared" si="117"/>
        <v>335282.3089LUB</v>
      </c>
      <c r="J2066" t="str">
        <f t="shared" si="118"/>
        <v>3059603.8628LUB</v>
      </c>
      <c r="K2066">
        <f t="shared" si="120"/>
        <v>9326</v>
      </c>
    </row>
    <row r="2067" spans="1:11" x14ac:dyDescent="0.25">
      <c r="A2067">
        <v>9327</v>
      </c>
      <c r="B2067">
        <v>335275.57270000002</v>
      </c>
      <c r="C2067">
        <v>3059569.8569</v>
      </c>
      <c r="D2067" t="s">
        <v>271</v>
      </c>
      <c r="E2067" t="str">
        <f>ROUNDUP(B2067,3)&amp;"-"&amp;ROUNDUP(C2067,3)</f>
        <v>335275.573-3059569.857</v>
      </c>
      <c r="F2067" t="str">
        <f>E2067&amp;"-"&amp;D2067</f>
        <v>335275.573-3059569.857-LUB</v>
      </c>
      <c r="G2067">
        <f t="shared" si="119"/>
        <v>9327</v>
      </c>
      <c r="H2067" t="e">
        <f>VLOOKUP(G2067,#REF!,1,0)</f>
        <v>#REF!</v>
      </c>
      <c r="I2067" t="str">
        <f t="shared" si="117"/>
        <v>335275.5727LUB</v>
      </c>
      <c r="J2067" t="str">
        <f t="shared" si="118"/>
        <v>3059569.8569LUB</v>
      </c>
      <c r="K2067">
        <f t="shared" si="120"/>
        <v>9327</v>
      </c>
    </row>
    <row r="2068" spans="1:11" x14ac:dyDescent="0.25">
      <c r="A2068">
        <v>9328</v>
      </c>
      <c r="B2068">
        <v>335273.25540000002</v>
      </c>
      <c r="C2068">
        <v>3059541.3139999998</v>
      </c>
      <c r="D2068" t="s">
        <v>271</v>
      </c>
      <c r="E2068" t="str">
        <f>ROUNDUP(B2068,3)&amp;"-"&amp;ROUNDUP(C2068,3)</f>
        <v>335273.256-3059541.314</v>
      </c>
      <c r="F2068" t="str">
        <f>E2068&amp;"-"&amp;D2068</f>
        <v>335273.256-3059541.314-LUB</v>
      </c>
      <c r="G2068">
        <f t="shared" si="119"/>
        <v>9328</v>
      </c>
      <c r="H2068" t="e">
        <f>VLOOKUP(G2068,#REF!,1,0)</f>
        <v>#REF!</v>
      </c>
      <c r="I2068" t="str">
        <f t="shared" si="117"/>
        <v>335273.2554LUB</v>
      </c>
      <c r="J2068" t="str">
        <f t="shared" si="118"/>
        <v>3059541.314LUB</v>
      </c>
      <c r="K2068">
        <f t="shared" si="120"/>
        <v>9328</v>
      </c>
    </row>
    <row r="2069" spans="1:11" x14ac:dyDescent="0.25">
      <c r="A2069">
        <v>9329</v>
      </c>
      <c r="B2069">
        <v>335272.35570000001</v>
      </c>
      <c r="C2069">
        <v>3059540.0561000002</v>
      </c>
      <c r="D2069" t="s">
        <v>271</v>
      </c>
      <c r="E2069" t="str">
        <f>ROUNDUP(B2069,3)&amp;"-"&amp;ROUNDUP(C2069,3)</f>
        <v>335272.356-3059540.057</v>
      </c>
      <c r="F2069" t="str">
        <f>E2069&amp;"-"&amp;D2069</f>
        <v>335272.356-3059540.057-LUB</v>
      </c>
      <c r="G2069">
        <f t="shared" si="119"/>
        <v>9329</v>
      </c>
      <c r="H2069" t="e">
        <f>VLOOKUP(G2069,#REF!,1,0)</f>
        <v>#REF!</v>
      </c>
      <c r="I2069" t="str">
        <f t="shared" si="117"/>
        <v>335272.3557LUB</v>
      </c>
      <c r="J2069" t="str">
        <f t="shared" si="118"/>
        <v>3059540.0561LUB</v>
      </c>
      <c r="K2069">
        <f t="shared" si="120"/>
        <v>9329</v>
      </c>
    </row>
    <row r="2070" spans="1:11" x14ac:dyDescent="0.25">
      <c r="A2070">
        <v>9330</v>
      </c>
      <c r="B2070">
        <v>335245.69839999999</v>
      </c>
      <c r="C2070">
        <v>3059502.7872000001</v>
      </c>
      <c r="D2070" t="s">
        <v>271</v>
      </c>
      <c r="E2070" t="str">
        <f>ROUNDUP(B2070,3)&amp;"-"&amp;ROUNDUP(C2070,3)</f>
        <v>335245.699-3059502.788</v>
      </c>
      <c r="F2070" t="str">
        <f>E2070&amp;"-"&amp;D2070</f>
        <v>335245.699-3059502.788-LUB</v>
      </c>
      <c r="G2070">
        <f t="shared" si="119"/>
        <v>9330</v>
      </c>
      <c r="H2070" t="e">
        <f>VLOOKUP(G2070,#REF!,1,0)</f>
        <v>#REF!</v>
      </c>
      <c r="I2070" t="str">
        <f t="shared" si="117"/>
        <v>335245.6984LUB</v>
      </c>
      <c r="J2070" t="str">
        <f t="shared" si="118"/>
        <v>3059502.7872LUB</v>
      </c>
      <c r="K2070">
        <f t="shared" si="120"/>
        <v>9330</v>
      </c>
    </row>
    <row r="2071" spans="1:11" x14ac:dyDescent="0.25">
      <c r="A2071">
        <v>9331</v>
      </c>
      <c r="B2071">
        <v>335231.36440000002</v>
      </c>
      <c r="C2071">
        <v>3059515.9287999999</v>
      </c>
      <c r="D2071" t="s">
        <v>271</v>
      </c>
      <c r="E2071" t="str">
        <f>ROUNDUP(B2071,3)&amp;"-"&amp;ROUNDUP(C2071,3)</f>
        <v>335231.365-3059515.929</v>
      </c>
      <c r="F2071" t="str">
        <f>E2071&amp;"-"&amp;D2071</f>
        <v>335231.365-3059515.929-LUB</v>
      </c>
      <c r="G2071">
        <f t="shared" si="119"/>
        <v>9331</v>
      </c>
      <c r="H2071" t="e">
        <f>VLOOKUP(G2071,#REF!,1,0)</f>
        <v>#REF!</v>
      </c>
      <c r="I2071" t="str">
        <f t="shared" si="117"/>
        <v>335231.3644LUB</v>
      </c>
      <c r="J2071" t="str">
        <f t="shared" si="118"/>
        <v>3059515.9288LUB</v>
      </c>
      <c r="K2071">
        <f t="shared" si="120"/>
        <v>9331</v>
      </c>
    </row>
    <row r="2072" spans="1:11" x14ac:dyDescent="0.25">
      <c r="A2072">
        <v>9332</v>
      </c>
      <c r="B2072">
        <v>335291.54940000002</v>
      </c>
      <c r="C2072">
        <v>3059644.5580000002</v>
      </c>
      <c r="D2072" t="s">
        <v>271</v>
      </c>
      <c r="E2072" t="str">
        <f>ROUNDUP(B2072,3)&amp;"-"&amp;ROUNDUP(C2072,3)</f>
        <v>335291.55-3059644.558</v>
      </c>
      <c r="F2072" t="str">
        <f>E2072&amp;"-"&amp;D2072</f>
        <v>335291.55-3059644.558-LUB</v>
      </c>
      <c r="G2072">
        <f t="shared" si="119"/>
        <v>9332</v>
      </c>
      <c r="H2072" t="e">
        <f>VLOOKUP(G2072,#REF!,1,0)</f>
        <v>#REF!</v>
      </c>
      <c r="I2072" t="str">
        <f t="shared" si="117"/>
        <v>335291.5494LUB</v>
      </c>
      <c r="J2072" t="str">
        <f t="shared" si="118"/>
        <v>3059644.558LUB</v>
      </c>
      <c r="K2072">
        <f t="shared" si="120"/>
        <v>9332</v>
      </c>
    </row>
    <row r="2073" spans="1:11" x14ac:dyDescent="0.25">
      <c r="A2073">
        <v>9333</v>
      </c>
      <c r="B2073">
        <v>335306.33620000002</v>
      </c>
      <c r="C2073">
        <v>3059635.912</v>
      </c>
      <c r="D2073" t="s">
        <v>271</v>
      </c>
      <c r="E2073" t="str">
        <f>ROUNDUP(B2073,3)&amp;"-"&amp;ROUNDUP(C2073,3)</f>
        <v>335306.337-3059635.912</v>
      </c>
      <c r="F2073" t="str">
        <f>E2073&amp;"-"&amp;D2073</f>
        <v>335306.337-3059635.912-LUB</v>
      </c>
      <c r="G2073">
        <f t="shared" si="119"/>
        <v>9333</v>
      </c>
      <c r="H2073" t="e">
        <f>VLOOKUP(G2073,#REF!,1,0)</f>
        <v>#REF!</v>
      </c>
      <c r="I2073" t="str">
        <f t="shared" si="117"/>
        <v>335306.3362LUB</v>
      </c>
      <c r="J2073" t="str">
        <f t="shared" si="118"/>
        <v>3059635.912LUB</v>
      </c>
      <c r="K2073">
        <f t="shared" si="120"/>
        <v>9333</v>
      </c>
    </row>
    <row r="2074" spans="1:11" x14ac:dyDescent="0.25">
      <c r="A2074">
        <v>9334</v>
      </c>
      <c r="B2074">
        <v>335331.06599999999</v>
      </c>
      <c r="C2074">
        <v>3059621.4523</v>
      </c>
      <c r="D2074" t="s">
        <v>271</v>
      </c>
      <c r="E2074" t="str">
        <f>ROUNDUP(B2074,3)&amp;"-"&amp;ROUNDUP(C2074,3)</f>
        <v>335331.066-3059621.453</v>
      </c>
      <c r="F2074" t="str">
        <f>E2074&amp;"-"&amp;D2074</f>
        <v>335331.066-3059621.453-LUB</v>
      </c>
      <c r="G2074">
        <f t="shared" si="119"/>
        <v>9334</v>
      </c>
      <c r="H2074" t="e">
        <f>VLOOKUP(G2074,#REF!,1,0)</f>
        <v>#REF!</v>
      </c>
      <c r="I2074" t="str">
        <f t="shared" si="117"/>
        <v>335331.066LUB</v>
      </c>
      <c r="J2074" t="str">
        <f t="shared" si="118"/>
        <v>3059621.4523LUB</v>
      </c>
      <c r="K2074">
        <f t="shared" si="120"/>
        <v>9334</v>
      </c>
    </row>
    <row r="2075" spans="1:11" x14ac:dyDescent="0.25">
      <c r="A2075">
        <v>9335</v>
      </c>
      <c r="B2075">
        <v>335384.29389999999</v>
      </c>
      <c r="C2075">
        <v>3059594.7996999999</v>
      </c>
      <c r="D2075" t="s">
        <v>271</v>
      </c>
      <c r="E2075" t="str">
        <f>ROUNDUP(B2075,3)&amp;"-"&amp;ROUNDUP(C2075,3)</f>
        <v>335384.294-3059594.8</v>
      </c>
      <c r="F2075" t="str">
        <f>E2075&amp;"-"&amp;D2075</f>
        <v>335384.294-3059594.8-LUB</v>
      </c>
      <c r="G2075">
        <f t="shared" si="119"/>
        <v>9335</v>
      </c>
      <c r="H2075" t="e">
        <f>VLOOKUP(G2075,#REF!,1,0)</f>
        <v>#REF!</v>
      </c>
      <c r="I2075" t="str">
        <f t="shared" si="117"/>
        <v>335384.2939LUB</v>
      </c>
      <c r="J2075" t="str">
        <f t="shared" si="118"/>
        <v>3059594.7997LUB</v>
      </c>
      <c r="K2075">
        <f t="shared" si="120"/>
        <v>9335</v>
      </c>
    </row>
    <row r="2076" spans="1:11" x14ac:dyDescent="0.25">
      <c r="A2076">
        <v>9336</v>
      </c>
      <c r="B2076">
        <v>335440.30330000003</v>
      </c>
      <c r="C2076">
        <v>3059569.0306000002</v>
      </c>
      <c r="D2076" t="s">
        <v>271</v>
      </c>
      <c r="E2076" t="str">
        <f>ROUNDUP(B2076,3)&amp;"-"&amp;ROUNDUP(C2076,3)</f>
        <v>335440.304-3059569.031</v>
      </c>
      <c r="F2076" t="str">
        <f>E2076&amp;"-"&amp;D2076</f>
        <v>335440.304-3059569.031-LUB</v>
      </c>
      <c r="G2076">
        <f t="shared" si="119"/>
        <v>9336</v>
      </c>
      <c r="H2076" t="e">
        <f>VLOOKUP(G2076,#REF!,1,0)</f>
        <v>#REF!</v>
      </c>
      <c r="I2076" t="str">
        <f t="shared" si="117"/>
        <v>335440.3033LUB</v>
      </c>
      <c r="J2076" t="str">
        <f t="shared" si="118"/>
        <v>3059569.0306LUB</v>
      </c>
      <c r="K2076">
        <f t="shared" si="120"/>
        <v>9336</v>
      </c>
    </row>
    <row r="2077" spans="1:11" x14ac:dyDescent="0.25">
      <c r="A2077">
        <v>9337</v>
      </c>
      <c r="B2077">
        <v>335446.66720000003</v>
      </c>
      <c r="C2077">
        <v>3059566.1027000002</v>
      </c>
      <c r="D2077" t="s">
        <v>271</v>
      </c>
      <c r="E2077" t="str">
        <f>ROUNDUP(B2077,3)&amp;"-"&amp;ROUNDUP(C2077,3)</f>
        <v>335446.668-3059566.103</v>
      </c>
      <c r="F2077" t="str">
        <f>E2077&amp;"-"&amp;D2077</f>
        <v>335446.668-3059566.103-LUB</v>
      </c>
      <c r="G2077">
        <f t="shared" si="119"/>
        <v>9337</v>
      </c>
      <c r="H2077" t="e">
        <f>VLOOKUP(G2077,#REF!,1,0)</f>
        <v>#REF!</v>
      </c>
      <c r="I2077" t="str">
        <f t="shared" si="117"/>
        <v>335446.6672LUB</v>
      </c>
      <c r="J2077" t="str">
        <f t="shared" si="118"/>
        <v>3059566.1027LUB</v>
      </c>
      <c r="K2077">
        <f t="shared" si="120"/>
        <v>9337</v>
      </c>
    </row>
    <row r="2078" spans="1:11" x14ac:dyDescent="0.25">
      <c r="A2078">
        <v>9338</v>
      </c>
      <c r="B2078">
        <v>335465.48910000001</v>
      </c>
      <c r="C2078">
        <v>3059556.5013000001</v>
      </c>
      <c r="D2078" t="s">
        <v>271</v>
      </c>
      <c r="E2078" t="str">
        <f>ROUNDUP(B2078,3)&amp;"-"&amp;ROUNDUP(C2078,3)</f>
        <v>335465.49-3059556.502</v>
      </c>
      <c r="F2078" t="str">
        <f>E2078&amp;"-"&amp;D2078</f>
        <v>335465.49-3059556.502-LUB</v>
      </c>
      <c r="G2078">
        <f t="shared" si="119"/>
        <v>9338</v>
      </c>
      <c r="H2078" t="e">
        <f>VLOOKUP(G2078,#REF!,1,0)</f>
        <v>#REF!</v>
      </c>
      <c r="I2078" t="str">
        <f t="shared" si="117"/>
        <v>335465.4891LUB</v>
      </c>
      <c r="J2078" t="str">
        <f t="shared" si="118"/>
        <v>3059556.5013LUB</v>
      </c>
      <c r="K2078">
        <f t="shared" si="120"/>
        <v>9338</v>
      </c>
    </row>
    <row r="2079" spans="1:11" x14ac:dyDescent="0.25">
      <c r="A2079">
        <v>9339</v>
      </c>
      <c r="B2079">
        <v>335518.22889999999</v>
      </c>
      <c r="C2079">
        <v>3059529.5980000002</v>
      </c>
      <c r="D2079" t="s">
        <v>271</v>
      </c>
      <c r="E2079" t="str">
        <f>ROUNDUP(B2079,3)&amp;"-"&amp;ROUNDUP(C2079,3)</f>
        <v>335518.229-3059529.598</v>
      </c>
      <c r="F2079" t="str">
        <f>E2079&amp;"-"&amp;D2079</f>
        <v>335518.229-3059529.598-LUB</v>
      </c>
      <c r="G2079">
        <f t="shared" si="119"/>
        <v>9339</v>
      </c>
      <c r="H2079" t="e">
        <f>VLOOKUP(G2079,#REF!,1,0)</f>
        <v>#REF!</v>
      </c>
      <c r="I2079" t="str">
        <f t="shared" si="117"/>
        <v>335518.2289LUB</v>
      </c>
      <c r="J2079" t="str">
        <f t="shared" si="118"/>
        <v>3059529.598LUB</v>
      </c>
      <c r="K2079">
        <f t="shared" si="120"/>
        <v>9339</v>
      </c>
    </row>
    <row r="2080" spans="1:11" x14ac:dyDescent="0.25">
      <c r="A2080">
        <v>9340</v>
      </c>
      <c r="B2080">
        <v>335580.60279999999</v>
      </c>
      <c r="C2080">
        <v>3059500.9015000002</v>
      </c>
      <c r="D2080" t="s">
        <v>271</v>
      </c>
      <c r="E2080" t="str">
        <f>ROUNDUP(B2080,3)&amp;"-"&amp;ROUNDUP(C2080,3)</f>
        <v>335580.603-3059500.902</v>
      </c>
      <c r="F2080" t="str">
        <f>E2080&amp;"-"&amp;D2080</f>
        <v>335580.603-3059500.902-LUB</v>
      </c>
      <c r="G2080">
        <f t="shared" si="119"/>
        <v>9340</v>
      </c>
      <c r="H2080" t="e">
        <f>VLOOKUP(G2080,#REF!,1,0)</f>
        <v>#REF!</v>
      </c>
      <c r="I2080" t="str">
        <f t="shared" si="117"/>
        <v>335580.6028LUB</v>
      </c>
      <c r="J2080" t="str">
        <f t="shared" si="118"/>
        <v>3059500.9015LUB</v>
      </c>
      <c r="K2080">
        <f t="shared" si="120"/>
        <v>9340</v>
      </c>
    </row>
    <row r="2081" spans="1:11" x14ac:dyDescent="0.25">
      <c r="A2081">
        <v>9341</v>
      </c>
      <c r="B2081">
        <v>335610.83980000002</v>
      </c>
      <c r="C2081">
        <v>3059478.7623000001</v>
      </c>
      <c r="D2081" t="s">
        <v>271</v>
      </c>
      <c r="E2081" t="str">
        <f>ROUNDUP(B2081,3)&amp;"-"&amp;ROUNDUP(C2081,3)</f>
        <v>335610.84-3059478.763</v>
      </c>
      <c r="F2081" t="str">
        <f>E2081&amp;"-"&amp;D2081</f>
        <v>335610.84-3059478.763-LUB</v>
      </c>
      <c r="G2081">
        <f t="shared" si="119"/>
        <v>9341</v>
      </c>
      <c r="H2081" t="e">
        <f>VLOOKUP(G2081,#REF!,1,0)</f>
        <v>#REF!</v>
      </c>
      <c r="I2081" t="str">
        <f t="shared" si="117"/>
        <v>335610.8398LUB</v>
      </c>
      <c r="J2081" t="str">
        <f t="shared" si="118"/>
        <v>3059478.7623LUB</v>
      </c>
      <c r="K2081">
        <f t="shared" si="120"/>
        <v>9341</v>
      </c>
    </row>
    <row r="2082" spans="1:11" x14ac:dyDescent="0.25">
      <c r="A2082">
        <v>9342</v>
      </c>
      <c r="B2082">
        <v>335756.99589999998</v>
      </c>
      <c r="C2082">
        <v>3059435.4078000002</v>
      </c>
      <c r="D2082" t="s">
        <v>271</v>
      </c>
      <c r="E2082" t="str">
        <f>ROUNDUP(B2082,3)&amp;"-"&amp;ROUNDUP(C2082,3)</f>
        <v>335756.996-3059435.408</v>
      </c>
      <c r="F2082" t="str">
        <f>E2082&amp;"-"&amp;D2082</f>
        <v>335756.996-3059435.408-LUB</v>
      </c>
      <c r="G2082">
        <f t="shared" si="119"/>
        <v>9342</v>
      </c>
      <c r="H2082" t="e">
        <f>VLOOKUP(G2082,#REF!,1,0)</f>
        <v>#REF!</v>
      </c>
      <c r="I2082" t="str">
        <f t="shared" si="117"/>
        <v>335756.9959LUB</v>
      </c>
      <c r="J2082" t="str">
        <f t="shared" si="118"/>
        <v>3059435.4078LUB</v>
      </c>
      <c r="K2082">
        <f t="shared" si="120"/>
        <v>9342</v>
      </c>
    </row>
    <row r="2083" spans="1:11" x14ac:dyDescent="0.25">
      <c r="A2083">
        <v>9343</v>
      </c>
      <c r="B2083">
        <v>335723.34899999999</v>
      </c>
      <c r="C2083">
        <v>3059399.8045000001</v>
      </c>
      <c r="D2083" t="s">
        <v>271</v>
      </c>
      <c r="E2083" t="str">
        <f>ROUNDUP(B2083,3)&amp;"-"&amp;ROUNDUP(C2083,3)</f>
        <v>335723.349-3059399.805</v>
      </c>
      <c r="F2083" t="str">
        <f>E2083&amp;"-"&amp;D2083</f>
        <v>335723.349-3059399.805-LUB</v>
      </c>
      <c r="G2083">
        <f t="shared" si="119"/>
        <v>9343</v>
      </c>
      <c r="H2083" t="e">
        <f>VLOOKUP(G2083,#REF!,1,0)</f>
        <v>#REF!</v>
      </c>
      <c r="I2083" t="str">
        <f t="shared" si="117"/>
        <v>335723.349LUB</v>
      </c>
      <c r="J2083" t="str">
        <f t="shared" si="118"/>
        <v>3059399.8045LUB</v>
      </c>
      <c r="K2083">
        <f t="shared" si="120"/>
        <v>9343</v>
      </c>
    </row>
    <row r="2084" spans="1:11" x14ac:dyDescent="0.25">
      <c r="A2084">
        <v>9344</v>
      </c>
      <c r="B2084">
        <v>335757.94140000001</v>
      </c>
      <c r="C2084">
        <v>3059369.4426000002</v>
      </c>
      <c r="D2084" t="s">
        <v>271</v>
      </c>
      <c r="E2084" t="str">
        <f>ROUNDUP(B2084,3)&amp;"-"&amp;ROUNDUP(C2084,3)</f>
        <v>335757.942-3059369.443</v>
      </c>
      <c r="F2084" t="str">
        <f>E2084&amp;"-"&amp;D2084</f>
        <v>335757.942-3059369.443-LUB</v>
      </c>
      <c r="G2084">
        <f t="shared" si="119"/>
        <v>9344</v>
      </c>
      <c r="H2084" t="e">
        <f>VLOOKUP(G2084,#REF!,1,0)</f>
        <v>#REF!</v>
      </c>
      <c r="I2084" t="str">
        <f t="shared" si="117"/>
        <v>335757.9414LUB</v>
      </c>
      <c r="J2084" t="str">
        <f t="shared" si="118"/>
        <v>3059369.4426LUB</v>
      </c>
      <c r="K2084">
        <f t="shared" si="120"/>
        <v>9344</v>
      </c>
    </row>
    <row r="2085" spans="1:11" x14ac:dyDescent="0.25">
      <c r="A2085">
        <v>9345</v>
      </c>
      <c r="B2085">
        <v>335754.71019999997</v>
      </c>
      <c r="C2085">
        <v>3059365.6970000002</v>
      </c>
      <c r="D2085" t="s">
        <v>271</v>
      </c>
      <c r="E2085" t="str">
        <f>ROUNDUP(B2085,3)&amp;"-"&amp;ROUNDUP(C2085,3)</f>
        <v>335754.711-3059365.697</v>
      </c>
      <c r="F2085" t="str">
        <f>E2085&amp;"-"&amp;D2085</f>
        <v>335754.711-3059365.697-LUB</v>
      </c>
      <c r="G2085">
        <f t="shared" si="119"/>
        <v>9345</v>
      </c>
      <c r="H2085" t="e">
        <f>VLOOKUP(G2085,#REF!,1,0)</f>
        <v>#REF!</v>
      </c>
      <c r="I2085" t="str">
        <f t="shared" si="117"/>
        <v>335754.7102LUB</v>
      </c>
      <c r="J2085" t="str">
        <f t="shared" si="118"/>
        <v>3059365.697LUB</v>
      </c>
      <c r="K2085">
        <f t="shared" si="120"/>
        <v>9345</v>
      </c>
    </row>
    <row r="2086" spans="1:11" x14ac:dyDescent="0.25">
      <c r="A2086">
        <v>9346</v>
      </c>
      <c r="B2086">
        <v>335716.98830000003</v>
      </c>
      <c r="C2086">
        <v>3059321.9703000002</v>
      </c>
      <c r="D2086" t="s">
        <v>271</v>
      </c>
      <c r="E2086" t="str">
        <f>ROUNDUP(B2086,3)&amp;"-"&amp;ROUNDUP(C2086,3)</f>
        <v>335716.989-3059321.971</v>
      </c>
      <c r="F2086" t="str">
        <f>E2086&amp;"-"&amp;D2086</f>
        <v>335716.989-3059321.971-LUB</v>
      </c>
      <c r="G2086">
        <f t="shared" si="119"/>
        <v>9346</v>
      </c>
      <c r="H2086" t="e">
        <f>VLOOKUP(G2086,#REF!,1,0)</f>
        <v>#REF!</v>
      </c>
      <c r="I2086" t="str">
        <f t="shared" si="117"/>
        <v>335716.9883LUB</v>
      </c>
      <c r="J2086" t="str">
        <f t="shared" si="118"/>
        <v>3059321.9703LUB</v>
      </c>
      <c r="K2086">
        <f t="shared" si="120"/>
        <v>9346</v>
      </c>
    </row>
    <row r="2087" spans="1:11" x14ac:dyDescent="0.25">
      <c r="A2087">
        <v>9347</v>
      </c>
      <c r="B2087">
        <v>335682.64850000001</v>
      </c>
      <c r="C2087">
        <v>3059292.0162</v>
      </c>
      <c r="D2087" t="s">
        <v>271</v>
      </c>
      <c r="E2087" t="str">
        <f>ROUNDUP(B2087,3)&amp;"-"&amp;ROUNDUP(C2087,3)</f>
        <v>335682.649-3059292.017</v>
      </c>
      <c r="F2087" t="str">
        <f>E2087&amp;"-"&amp;D2087</f>
        <v>335682.649-3059292.017-LUB</v>
      </c>
      <c r="G2087">
        <f t="shared" si="119"/>
        <v>9347</v>
      </c>
      <c r="H2087" t="e">
        <f>VLOOKUP(G2087,#REF!,1,0)</f>
        <v>#REF!</v>
      </c>
      <c r="I2087" t="str">
        <f t="shared" si="117"/>
        <v>335682.6485LUB</v>
      </c>
      <c r="J2087" t="str">
        <f t="shared" si="118"/>
        <v>3059292.0162LUB</v>
      </c>
      <c r="K2087">
        <f t="shared" si="120"/>
        <v>9347</v>
      </c>
    </row>
    <row r="2088" spans="1:11" x14ac:dyDescent="0.25">
      <c r="A2088">
        <v>9348</v>
      </c>
      <c r="B2088">
        <v>335613.75799999997</v>
      </c>
      <c r="C2088">
        <v>3059235.7609000001</v>
      </c>
      <c r="D2088" t="s">
        <v>271</v>
      </c>
      <c r="E2088" t="str">
        <f>ROUNDUP(B2088,3)&amp;"-"&amp;ROUNDUP(C2088,3)</f>
        <v>335613.758-3059235.761</v>
      </c>
      <c r="F2088" t="str">
        <f>E2088&amp;"-"&amp;D2088</f>
        <v>335613.758-3059235.761-LUB</v>
      </c>
      <c r="G2088">
        <f t="shared" si="119"/>
        <v>9348</v>
      </c>
      <c r="H2088" t="e">
        <f>VLOOKUP(G2088,#REF!,1,0)</f>
        <v>#REF!</v>
      </c>
      <c r="I2088" t="str">
        <f t="shared" ref="I2088:I2151" si="121">B2088&amp;D2088</f>
        <v>335613.758LUB</v>
      </c>
      <c r="J2088" t="str">
        <f t="shared" ref="J2088:J2151" si="122">C2088&amp;D2088</f>
        <v>3059235.7609LUB</v>
      </c>
      <c r="K2088">
        <f t="shared" si="120"/>
        <v>9348</v>
      </c>
    </row>
    <row r="2089" spans="1:11" x14ac:dyDescent="0.25">
      <c r="A2089">
        <v>9349</v>
      </c>
      <c r="B2089">
        <v>335987.864</v>
      </c>
      <c r="C2089">
        <v>3059154.0729999999</v>
      </c>
      <c r="D2089" t="s">
        <v>271</v>
      </c>
      <c r="E2089" t="str">
        <f>ROUNDUP(B2089,3)&amp;"-"&amp;ROUNDUP(C2089,3)</f>
        <v>335987.864-3059154.073</v>
      </c>
      <c r="F2089" t="str">
        <f>E2089&amp;"-"&amp;D2089</f>
        <v>335987.864-3059154.073-LUB</v>
      </c>
      <c r="G2089">
        <f t="shared" si="119"/>
        <v>9349</v>
      </c>
      <c r="H2089" t="e">
        <f>VLOOKUP(G2089,#REF!,1,0)</f>
        <v>#REF!</v>
      </c>
      <c r="I2089" t="str">
        <f t="shared" si="121"/>
        <v>335987.864LUB</v>
      </c>
      <c r="J2089" t="str">
        <f t="shared" si="122"/>
        <v>3059154.073LUB</v>
      </c>
      <c r="K2089">
        <f t="shared" si="120"/>
        <v>9349</v>
      </c>
    </row>
    <row r="2090" spans="1:11" x14ac:dyDescent="0.25">
      <c r="A2090">
        <v>9350</v>
      </c>
      <c r="B2090">
        <v>335965.16269999999</v>
      </c>
      <c r="C2090">
        <v>3059135.4087</v>
      </c>
      <c r="D2090" t="s">
        <v>271</v>
      </c>
      <c r="E2090" t="str">
        <f>ROUNDUP(B2090,3)&amp;"-"&amp;ROUNDUP(C2090,3)</f>
        <v>335965.163-3059135.409</v>
      </c>
      <c r="F2090" t="str">
        <f>E2090&amp;"-"&amp;D2090</f>
        <v>335965.163-3059135.409-LUB</v>
      </c>
      <c r="G2090">
        <f t="shared" si="119"/>
        <v>9350</v>
      </c>
      <c r="H2090" t="e">
        <f>VLOOKUP(G2090,#REF!,1,0)</f>
        <v>#REF!</v>
      </c>
      <c r="I2090" t="str">
        <f t="shared" si="121"/>
        <v>335965.1627LUB</v>
      </c>
      <c r="J2090" t="str">
        <f t="shared" si="122"/>
        <v>3059135.4087LUB</v>
      </c>
      <c r="K2090">
        <f t="shared" si="120"/>
        <v>9350</v>
      </c>
    </row>
    <row r="2091" spans="1:11" x14ac:dyDescent="0.25">
      <c r="A2091">
        <v>9351</v>
      </c>
      <c r="B2091">
        <v>335926.00520000001</v>
      </c>
      <c r="C2091">
        <v>3059131.6139000002</v>
      </c>
      <c r="D2091" t="s">
        <v>271</v>
      </c>
      <c r="E2091" t="str">
        <f>ROUNDUP(B2091,3)&amp;"-"&amp;ROUNDUP(C2091,3)</f>
        <v>335926.006-3059131.614</v>
      </c>
      <c r="F2091" t="str">
        <f>E2091&amp;"-"&amp;D2091</f>
        <v>335926.006-3059131.614-LUB</v>
      </c>
      <c r="G2091">
        <f t="shared" si="119"/>
        <v>9351</v>
      </c>
      <c r="H2091" t="e">
        <f>VLOOKUP(G2091,#REF!,1,0)</f>
        <v>#REF!</v>
      </c>
      <c r="I2091" t="str">
        <f t="shared" si="121"/>
        <v>335926.0052LUB</v>
      </c>
      <c r="J2091" t="str">
        <f t="shared" si="122"/>
        <v>3059131.6139LUB</v>
      </c>
      <c r="K2091">
        <f t="shared" si="120"/>
        <v>9351</v>
      </c>
    </row>
    <row r="2092" spans="1:11" x14ac:dyDescent="0.25">
      <c r="A2092">
        <v>9352</v>
      </c>
      <c r="B2092">
        <v>335847.99160000001</v>
      </c>
      <c r="C2092">
        <v>3059110.5734999999</v>
      </c>
      <c r="D2092" t="s">
        <v>271</v>
      </c>
      <c r="E2092" t="str">
        <f>ROUNDUP(B2092,3)&amp;"-"&amp;ROUNDUP(C2092,3)</f>
        <v>335847.992-3059110.574</v>
      </c>
      <c r="F2092" t="str">
        <f>E2092&amp;"-"&amp;D2092</f>
        <v>335847.992-3059110.574-LUB</v>
      </c>
      <c r="G2092">
        <f t="shared" si="119"/>
        <v>9352</v>
      </c>
      <c r="H2092" t="e">
        <f>VLOOKUP(G2092,#REF!,1,0)</f>
        <v>#REF!</v>
      </c>
      <c r="I2092" t="str">
        <f t="shared" si="121"/>
        <v>335847.9916LUB</v>
      </c>
      <c r="J2092" t="str">
        <f t="shared" si="122"/>
        <v>3059110.5735LUB</v>
      </c>
      <c r="K2092">
        <f t="shared" si="120"/>
        <v>9352</v>
      </c>
    </row>
    <row r="2093" spans="1:11" x14ac:dyDescent="0.25">
      <c r="A2093">
        <v>9353</v>
      </c>
      <c r="B2093">
        <v>335749.44839999999</v>
      </c>
      <c r="C2093">
        <v>3059147.1469999999</v>
      </c>
      <c r="D2093" t="s">
        <v>271</v>
      </c>
      <c r="E2093" t="str">
        <f>ROUNDUP(B2093,3)&amp;"-"&amp;ROUNDUP(C2093,3)</f>
        <v>335749.449-3059147.147</v>
      </c>
      <c r="F2093" t="str">
        <f>E2093&amp;"-"&amp;D2093</f>
        <v>335749.449-3059147.147-LUB</v>
      </c>
      <c r="G2093">
        <f t="shared" si="119"/>
        <v>9353</v>
      </c>
      <c r="H2093" t="e">
        <f>VLOOKUP(G2093,#REF!,1,0)</f>
        <v>#REF!</v>
      </c>
      <c r="I2093" t="str">
        <f t="shared" si="121"/>
        <v>335749.4484LUB</v>
      </c>
      <c r="J2093" t="str">
        <f t="shared" si="122"/>
        <v>3059147.147LUB</v>
      </c>
      <c r="K2093">
        <f t="shared" si="120"/>
        <v>9353</v>
      </c>
    </row>
    <row r="2094" spans="1:11" x14ac:dyDescent="0.25">
      <c r="A2094">
        <v>9354</v>
      </c>
      <c r="B2094">
        <v>335717.36</v>
      </c>
      <c r="C2094">
        <v>3059109.5673000002</v>
      </c>
      <c r="D2094" t="s">
        <v>271</v>
      </c>
      <c r="E2094" t="str">
        <f>ROUNDUP(B2094,3)&amp;"-"&amp;ROUNDUP(C2094,3)</f>
        <v>335717.36-3059109.568</v>
      </c>
      <c r="F2094" t="str">
        <f>E2094&amp;"-"&amp;D2094</f>
        <v>335717.36-3059109.568-LUB</v>
      </c>
      <c r="G2094">
        <f t="shared" si="119"/>
        <v>9354</v>
      </c>
      <c r="H2094" t="e">
        <f>VLOOKUP(G2094,#REF!,1,0)</f>
        <v>#REF!</v>
      </c>
      <c r="I2094" t="str">
        <f t="shared" si="121"/>
        <v>335717.36LUB</v>
      </c>
      <c r="J2094" t="str">
        <f t="shared" si="122"/>
        <v>3059109.5673LUB</v>
      </c>
      <c r="K2094">
        <f t="shared" si="120"/>
        <v>9354</v>
      </c>
    </row>
    <row r="2095" spans="1:11" x14ac:dyDescent="0.25">
      <c r="A2095">
        <v>9355</v>
      </c>
      <c r="B2095">
        <v>335714.7697</v>
      </c>
      <c r="C2095">
        <v>3059103.8454999998</v>
      </c>
      <c r="D2095" t="s">
        <v>271</v>
      </c>
      <c r="E2095" t="str">
        <f>ROUNDUP(B2095,3)&amp;"-"&amp;ROUNDUP(C2095,3)</f>
        <v>335714.77-3059103.846</v>
      </c>
      <c r="F2095" t="str">
        <f>E2095&amp;"-"&amp;D2095</f>
        <v>335714.77-3059103.846-LUB</v>
      </c>
      <c r="G2095">
        <f t="shared" si="119"/>
        <v>9355</v>
      </c>
      <c r="H2095" t="e">
        <f>VLOOKUP(G2095,#REF!,1,0)</f>
        <v>#REF!</v>
      </c>
      <c r="I2095" t="str">
        <f t="shared" si="121"/>
        <v>335714.7697LUB</v>
      </c>
      <c r="J2095" t="str">
        <f t="shared" si="122"/>
        <v>3059103.8455LUB</v>
      </c>
      <c r="K2095">
        <f t="shared" si="120"/>
        <v>9355</v>
      </c>
    </row>
    <row r="2096" spans="1:11" x14ac:dyDescent="0.25">
      <c r="A2096">
        <v>9356</v>
      </c>
      <c r="B2096">
        <v>335695.35940000002</v>
      </c>
      <c r="C2096">
        <v>3059060.7640999998</v>
      </c>
      <c r="D2096" t="s">
        <v>271</v>
      </c>
      <c r="E2096" t="str">
        <f>ROUNDUP(B2096,3)&amp;"-"&amp;ROUNDUP(C2096,3)</f>
        <v>335695.36-3059060.765</v>
      </c>
      <c r="F2096" t="str">
        <f>E2096&amp;"-"&amp;D2096</f>
        <v>335695.36-3059060.765-LUB</v>
      </c>
      <c r="G2096">
        <f t="shared" si="119"/>
        <v>9356</v>
      </c>
      <c r="H2096" t="e">
        <f>VLOOKUP(G2096,#REF!,1,0)</f>
        <v>#REF!</v>
      </c>
      <c r="I2096" t="str">
        <f t="shared" si="121"/>
        <v>335695.3594LUB</v>
      </c>
      <c r="J2096" t="str">
        <f t="shared" si="122"/>
        <v>3059060.7641LUB</v>
      </c>
      <c r="K2096">
        <f t="shared" si="120"/>
        <v>9356</v>
      </c>
    </row>
    <row r="2097" spans="1:11" x14ac:dyDescent="0.25">
      <c r="A2097">
        <v>9357</v>
      </c>
      <c r="B2097">
        <v>335688.59019999998</v>
      </c>
      <c r="C2097">
        <v>3059024.2355999998</v>
      </c>
      <c r="D2097" t="s">
        <v>271</v>
      </c>
      <c r="E2097" t="str">
        <f>ROUNDUP(B2097,3)&amp;"-"&amp;ROUNDUP(C2097,3)</f>
        <v>335688.591-3059024.236</v>
      </c>
      <c r="F2097" t="str">
        <f>E2097&amp;"-"&amp;D2097</f>
        <v>335688.591-3059024.236-LUB</v>
      </c>
      <c r="G2097">
        <f t="shared" si="119"/>
        <v>9357</v>
      </c>
      <c r="H2097" t="e">
        <f>VLOOKUP(G2097,#REF!,1,0)</f>
        <v>#REF!</v>
      </c>
      <c r="I2097" t="str">
        <f t="shared" si="121"/>
        <v>335688.5902LUB</v>
      </c>
      <c r="J2097" t="str">
        <f t="shared" si="122"/>
        <v>3059024.2356LUB</v>
      </c>
      <c r="K2097">
        <f t="shared" si="120"/>
        <v>9357</v>
      </c>
    </row>
    <row r="2098" spans="1:11" x14ac:dyDescent="0.25">
      <c r="A2098">
        <v>9358</v>
      </c>
      <c r="B2098">
        <v>335688.93849999999</v>
      </c>
      <c r="C2098">
        <v>3058996.3758</v>
      </c>
      <c r="D2098" t="s">
        <v>271</v>
      </c>
      <c r="E2098" t="str">
        <f>ROUNDUP(B2098,3)&amp;"-"&amp;ROUNDUP(C2098,3)</f>
        <v>335688.939-3058996.376</v>
      </c>
      <c r="F2098" t="str">
        <f>E2098&amp;"-"&amp;D2098</f>
        <v>335688.939-3058996.376-LUB</v>
      </c>
      <c r="G2098">
        <f t="shared" si="119"/>
        <v>9358</v>
      </c>
      <c r="H2098" t="e">
        <f>VLOOKUP(G2098,#REF!,1,0)</f>
        <v>#REF!</v>
      </c>
      <c r="I2098" t="str">
        <f t="shared" si="121"/>
        <v>335688.9385LUB</v>
      </c>
      <c r="J2098" t="str">
        <f t="shared" si="122"/>
        <v>3058996.3758LUB</v>
      </c>
      <c r="K2098">
        <f t="shared" si="120"/>
        <v>9358</v>
      </c>
    </row>
    <row r="2099" spans="1:11" x14ac:dyDescent="0.25">
      <c r="A2099">
        <v>9359</v>
      </c>
      <c r="B2099">
        <v>335688.79869999998</v>
      </c>
      <c r="C2099">
        <v>3058996.0063999998</v>
      </c>
      <c r="D2099" t="s">
        <v>271</v>
      </c>
      <c r="E2099" t="str">
        <f>ROUNDUP(B2099,3)&amp;"-"&amp;ROUNDUP(C2099,3)</f>
        <v>335688.799-3058996.007</v>
      </c>
      <c r="F2099" t="str">
        <f>E2099&amp;"-"&amp;D2099</f>
        <v>335688.799-3058996.007-LUB</v>
      </c>
      <c r="G2099">
        <f t="shared" si="119"/>
        <v>9359</v>
      </c>
      <c r="H2099" t="e">
        <f>VLOOKUP(G2099,#REF!,1,0)</f>
        <v>#REF!</v>
      </c>
      <c r="I2099" t="str">
        <f t="shared" si="121"/>
        <v>335688.7987LUB</v>
      </c>
      <c r="J2099" t="str">
        <f t="shared" si="122"/>
        <v>3058996.0064LUB</v>
      </c>
      <c r="K2099">
        <f t="shared" si="120"/>
        <v>9359</v>
      </c>
    </row>
    <row r="2100" spans="1:11" x14ac:dyDescent="0.25">
      <c r="A2100">
        <v>9360</v>
      </c>
      <c r="B2100">
        <v>335675.9215</v>
      </c>
      <c r="C2100">
        <v>3058961.9726</v>
      </c>
      <c r="D2100" t="s">
        <v>271</v>
      </c>
      <c r="E2100" t="str">
        <f>ROUNDUP(B2100,3)&amp;"-"&amp;ROUNDUP(C2100,3)</f>
        <v>335675.922-3058961.973</v>
      </c>
      <c r="F2100" t="str">
        <f>E2100&amp;"-"&amp;D2100</f>
        <v>335675.922-3058961.973-LUB</v>
      </c>
      <c r="G2100">
        <f t="shared" si="119"/>
        <v>9360</v>
      </c>
      <c r="H2100" t="e">
        <f>VLOOKUP(G2100,#REF!,1,0)</f>
        <v>#REF!</v>
      </c>
      <c r="I2100" t="str">
        <f t="shared" si="121"/>
        <v>335675.9215LUB</v>
      </c>
      <c r="J2100" t="str">
        <f t="shared" si="122"/>
        <v>3058961.9726LUB</v>
      </c>
      <c r="K2100">
        <f t="shared" si="120"/>
        <v>9360</v>
      </c>
    </row>
    <row r="2101" spans="1:11" x14ac:dyDescent="0.25">
      <c r="A2101">
        <v>9361</v>
      </c>
      <c r="B2101">
        <v>335660.16360000003</v>
      </c>
      <c r="C2101">
        <v>3058939.1326000001</v>
      </c>
      <c r="D2101" t="s">
        <v>271</v>
      </c>
      <c r="E2101" t="str">
        <f>ROUNDUP(B2101,3)&amp;"-"&amp;ROUNDUP(C2101,3)</f>
        <v>335660.164-3058939.133</v>
      </c>
      <c r="F2101" t="str">
        <f>E2101&amp;"-"&amp;D2101</f>
        <v>335660.164-3058939.133-LUB</v>
      </c>
      <c r="G2101">
        <f t="shared" si="119"/>
        <v>9361</v>
      </c>
      <c r="H2101" t="e">
        <f>VLOOKUP(G2101,#REF!,1,0)</f>
        <v>#REF!</v>
      </c>
      <c r="I2101" t="str">
        <f t="shared" si="121"/>
        <v>335660.1636LUB</v>
      </c>
      <c r="J2101" t="str">
        <f t="shared" si="122"/>
        <v>3058939.1326LUB</v>
      </c>
      <c r="K2101">
        <f t="shared" si="120"/>
        <v>9361</v>
      </c>
    </row>
    <row r="2102" spans="1:11" x14ac:dyDescent="0.25">
      <c r="A2102">
        <v>9362</v>
      </c>
      <c r="B2102">
        <v>335638.12719999999</v>
      </c>
      <c r="C2102">
        <v>3058951.9167999998</v>
      </c>
      <c r="D2102" t="s">
        <v>271</v>
      </c>
      <c r="E2102" t="str">
        <f>ROUNDUP(B2102,3)&amp;"-"&amp;ROUNDUP(C2102,3)</f>
        <v>335638.128-3058951.917</v>
      </c>
      <c r="F2102" t="str">
        <f>E2102&amp;"-"&amp;D2102</f>
        <v>335638.128-3058951.917-LUB</v>
      </c>
      <c r="G2102">
        <f t="shared" si="119"/>
        <v>9362</v>
      </c>
      <c r="H2102" t="e">
        <f>VLOOKUP(G2102,#REF!,1,0)</f>
        <v>#REF!</v>
      </c>
      <c r="I2102" t="str">
        <f t="shared" si="121"/>
        <v>335638.1272LUB</v>
      </c>
      <c r="J2102" t="str">
        <f t="shared" si="122"/>
        <v>3058951.9168LUB</v>
      </c>
      <c r="K2102">
        <f t="shared" si="120"/>
        <v>9362</v>
      </c>
    </row>
    <row r="2103" spans="1:11" x14ac:dyDescent="0.25">
      <c r="A2103">
        <v>9363</v>
      </c>
      <c r="B2103">
        <v>335620.31209999998</v>
      </c>
      <c r="C2103">
        <v>3058955.5191000002</v>
      </c>
      <c r="D2103" t="s">
        <v>271</v>
      </c>
      <c r="E2103" t="str">
        <f>ROUNDUP(B2103,3)&amp;"-"&amp;ROUNDUP(C2103,3)</f>
        <v>335620.313-3058955.52</v>
      </c>
      <c r="F2103" t="str">
        <f>E2103&amp;"-"&amp;D2103</f>
        <v>335620.313-3058955.52-LUB</v>
      </c>
      <c r="G2103">
        <f t="shared" si="119"/>
        <v>9363</v>
      </c>
      <c r="H2103" t="e">
        <f>VLOOKUP(G2103,#REF!,1,0)</f>
        <v>#REF!</v>
      </c>
      <c r="I2103" t="str">
        <f t="shared" si="121"/>
        <v>335620.3121LUB</v>
      </c>
      <c r="J2103" t="str">
        <f t="shared" si="122"/>
        <v>3058955.5191LUB</v>
      </c>
      <c r="K2103">
        <f t="shared" si="120"/>
        <v>9363</v>
      </c>
    </row>
    <row r="2104" spans="1:11" x14ac:dyDescent="0.25">
      <c r="A2104">
        <v>9364</v>
      </c>
      <c r="B2104">
        <v>335595.83620000002</v>
      </c>
      <c r="C2104">
        <v>3058966.4153</v>
      </c>
      <c r="D2104" t="s">
        <v>271</v>
      </c>
      <c r="E2104" t="str">
        <f>ROUNDUP(B2104,3)&amp;"-"&amp;ROUNDUP(C2104,3)</f>
        <v>335595.837-3058966.416</v>
      </c>
      <c r="F2104" t="str">
        <f>E2104&amp;"-"&amp;D2104</f>
        <v>335595.837-3058966.416-LUB</v>
      </c>
      <c r="G2104">
        <f t="shared" si="119"/>
        <v>9364</v>
      </c>
      <c r="H2104" t="e">
        <f>VLOOKUP(G2104,#REF!,1,0)</f>
        <v>#REF!</v>
      </c>
      <c r="I2104" t="str">
        <f t="shared" si="121"/>
        <v>335595.8362LUB</v>
      </c>
      <c r="J2104" t="str">
        <f t="shared" si="122"/>
        <v>3058966.4153LUB</v>
      </c>
      <c r="K2104">
        <f t="shared" si="120"/>
        <v>9364</v>
      </c>
    </row>
    <row r="2105" spans="1:11" x14ac:dyDescent="0.25">
      <c r="A2105">
        <v>9365</v>
      </c>
      <c r="B2105">
        <v>335572.77610000002</v>
      </c>
      <c r="C2105">
        <v>3058974.8911000001</v>
      </c>
      <c r="D2105" t="s">
        <v>271</v>
      </c>
      <c r="E2105" t="str">
        <f>ROUNDUP(B2105,3)&amp;"-"&amp;ROUNDUP(C2105,3)</f>
        <v>335572.777-3058974.892</v>
      </c>
      <c r="F2105" t="str">
        <f>E2105&amp;"-"&amp;D2105</f>
        <v>335572.777-3058974.892-LUB</v>
      </c>
      <c r="G2105">
        <f t="shared" si="119"/>
        <v>9365</v>
      </c>
      <c r="H2105" t="e">
        <f>VLOOKUP(G2105,#REF!,1,0)</f>
        <v>#REF!</v>
      </c>
      <c r="I2105" t="str">
        <f t="shared" si="121"/>
        <v>335572.7761LUB</v>
      </c>
      <c r="J2105" t="str">
        <f t="shared" si="122"/>
        <v>3058974.8911LUB</v>
      </c>
      <c r="K2105">
        <f t="shared" si="120"/>
        <v>9365</v>
      </c>
    </row>
    <row r="2106" spans="1:11" x14ac:dyDescent="0.25">
      <c r="A2106">
        <v>9366</v>
      </c>
      <c r="B2106">
        <v>335570.55709999998</v>
      </c>
      <c r="C2106">
        <v>3058989.3289000001</v>
      </c>
      <c r="D2106" t="s">
        <v>271</v>
      </c>
      <c r="E2106" t="str">
        <f>ROUNDUP(B2106,3)&amp;"-"&amp;ROUNDUP(C2106,3)</f>
        <v>335570.558-3058989.329</v>
      </c>
      <c r="F2106" t="str">
        <f>E2106&amp;"-"&amp;D2106</f>
        <v>335570.558-3058989.329-LUB</v>
      </c>
      <c r="G2106">
        <f t="shared" si="119"/>
        <v>9366</v>
      </c>
      <c r="H2106" t="e">
        <f>VLOOKUP(G2106,#REF!,1,0)</f>
        <v>#REF!</v>
      </c>
      <c r="I2106" t="str">
        <f t="shared" si="121"/>
        <v>335570.5571LUB</v>
      </c>
      <c r="J2106" t="str">
        <f t="shared" si="122"/>
        <v>3058989.3289LUB</v>
      </c>
      <c r="K2106">
        <f t="shared" si="120"/>
        <v>9366</v>
      </c>
    </row>
    <row r="2107" spans="1:11" x14ac:dyDescent="0.25">
      <c r="A2107">
        <v>9367</v>
      </c>
      <c r="B2107">
        <v>335565.40279999998</v>
      </c>
      <c r="C2107">
        <v>3059000.9248000002</v>
      </c>
      <c r="D2107" t="s">
        <v>271</v>
      </c>
      <c r="E2107" t="str">
        <f>ROUNDUP(B2107,3)&amp;"-"&amp;ROUNDUP(C2107,3)</f>
        <v>335565.403-3059000.925</v>
      </c>
      <c r="F2107" t="str">
        <f>E2107&amp;"-"&amp;D2107</f>
        <v>335565.403-3059000.925-LUB</v>
      </c>
      <c r="G2107">
        <f t="shared" si="119"/>
        <v>9367</v>
      </c>
      <c r="H2107" t="e">
        <f>VLOOKUP(G2107,#REF!,1,0)</f>
        <v>#REF!</v>
      </c>
      <c r="I2107" t="str">
        <f t="shared" si="121"/>
        <v>335565.4028LUB</v>
      </c>
      <c r="J2107" t="str">
        <f t="shared" si="122"/>
        <v>3059000.9248LUB</v>
      </c>
      <c r="K2107">
        <f t="shared" si="120"/>
        <v>9367</v>
      </c>
    </row>
    <row r="2108" spans="1:11" x14ac:dyDescent="0.25">
      <c r="A2108">
        <v>9368</v>
      </c>
      <c r="B2108">
        <v>335557.37170000002</v>
      </c>
      <c r="C2108">
        <v>3059014.0003</v>
      </c>
      <c r="D2108" t="s">
        <v>271</v>
      </c>
      <c r="E2108" t="str">
        <f>ROUNDUP(B2108,3)&amp;"-"&amp;ROUNDUP(C2108,3)</f>
        <v>335557.372-3059014.001</v>
      </c>
      <c r="F2108" t="str">
        <f>E2108&amp;"-"&amp;D2108</f>
        <v>335557.372-3059014.001-LUB</v>
      </c>
      <c r="G2108">
        <f t="shared" si="119"/>
        <v>9368</v>
      </c>
      <c r="H2108" t="e">
        <f>VLOOKUP(G2108,#REF!,1,0)</f>
        <v>#REF!</v>
      </c>
      <c r="I2108" t="str">
        <f t="shared" si="121"/>
        <v>335557.3717LUB</v>
      </c>
      <c r="J2108" t="str">
        <f t="shared" si="122"/>
        <v>3059014.0003LUB</v>
      </c>
      <c r="K2108">
        <f t="shared" si="120"/>
        <v>9368</v>
      </c>
    </row>
    <row r="2109" spans="1:11" x14ac:dyDescent="0.25">
      <c r="A2109">
        <v>9369</v>
      </c>
      <c r="B2109">
        <v>335541.70159999997</v>
      </c>
      <c r="C2109">
        <v>3059033.4223000002</v>
      </c>
      <c r="D2109" t="s">
        <v>271</v>
      </c>
      <c r="E2109" t="str">
        <f>ROUNDUP(B2109,3)&amp;"-"&amp;ROUNDUP(C2109,3)</f>
        <v>335541.702-3059033.423</v>
      </c>
      <c r="F2109" t="str">
        <f>E2109&amp;"-"&amp;D2109</f>
        <v>335541.702-3059033.423-LUB</v>
      </c>
      <c r="G2109">
        <f t="shared" si="119"/>
        <v>9369</v>
      </c>
      <c r="H2109" t="e">
        <f>VLOOKUP(G2109,#REF!,1,0)</f>
        <v>#REF!</v>
      </c>
      <c r="I2109" t="str">
        <f t="shared" si="121"/>
        <v>335541.7016LUB</v>
      </c>
      <c r="J2109" t="str">
        <f t="shared" si="122"/>
        <v>3059033.4223LUB</v>
      </c>
      <c r="K2109">
        <f t="shared" si="120"/>
        <v>9369</v>
      </c>
    </row>
    <row r="2110" spans="1:11" x14ac:dyDescent="0.25">
      <c r="A2110">
        <v>9370</v>
      </c>
      <c r="B2110">
        <v>335510.98320000002</v>
      </c>
      <c r="C2110">
        <v>3059039.6593999998</v>
      </c>
      <c r="D2110" t="s">
        <v>271</v>
      </c>
      <c r="E2110" t="str">
        <f>ROUNDUP(B2110,3)&amp;"-"&amp;ROUNDUP(C2110,3)</f>
        <v>335510.984-3059039.66</v>
      </c>
      <c r="F2110" t="str">
        <f>E2110&amp;"-"&amp;D2110</f>
        <v>335510.984-3059039.66-LUB</v>
      </c>
      <c r="G2110">
        <f t="shared" si="119"/>
        <v>9370</v>
      </c>
      <c r="H2110" t="e">
        <f>VLOOKUP(G2110,#REF!,1,0)</f>
        <v>#REF!</v>
      </c>
      <c r="I2110" t="str">
        <f t="shared" si="121"/>
        <v>335510.9832LUB</v>
      </c>
      <c r="J2110" t="str">
        <f t="shared" si="122"/>
        <v>3059039.6594LUB</v>
      </c>
      <c r="K2110">
        <f t="shared" si="120"/>
        <v>9370</v>
      </c>
    </row>
    <row r="2111" spans="1:11" x14ac:dyDescent="0.25">
      <c r="A2111">
        <v>9371</v>
      </c>
      <c r="B2111">
        <v>335332.0491</v>
      </c>
      <c r="C2111">
        <v>3059004.9624999999</v>
      </c>
      <c r="D2111" t="s">
        <v>271</v>
      </c>
      <c r="E2111" t="str">
        <f>ROUNDUP(B2111,3)&amp;"-"&amp;ROUNDUP(C2111,3)</f>
        <v>335332.05-3059004.963</v>
      </c>
      <c r="F2111" t="str">
        <f>E2111&amp;"-"&amp;D2111</f>
        <v>335332.05-3059004.963-LUB</v>
      </c>
      <c r="G2111">
        <f t="shared" si="119"/>
        <v>9371</v>
      </c>
      <c r="H2111" t="e">
        <f>VLOOKUP(G2111,#REF!,1,0)</f>
        <v>#REF!</v>
      </c>
      <c r="I2111" t="str">
        <f t="shared" si="121"/>
        <v>335332.0491LUB</v>
      </c>
      <c r="J2111" t="str">
        <f t="shared" si="122"/>
        <v>3059004.9625LUB</v>
      </c>
      <c r="K2111">
        <f t="shared" si="120"/>
        <v>9371</v>
      </c>
    </row>
    <row r="2112" spans="1:11" x14ac:dyDescent="0.25">
      <c r="A2112">
        <v>9372</v>
      </c>
      <c r="B2112">
        <v>335318.8077</v>
      </c>
      <c r="C2112">
        <v>3059002.395</v>
      </c>
      <c r="D2112" t="s">
        <v>271</v>
      </c>
      <c r="E2112" t="str">
        <f>ROUNDUP(B2112,3)&amp;"-"&amp;ROUNDUP(C2112,3)</f>
        <v>335318.808-3059002.395</v>
      </c>
      <c r="F2112" t="str">
        <f>E2112&amp;"-"&amp;D2112</f>
        <v>335318.808-3059002.395-LUB</v>
      </c>
      <c r="G2112">
        <f t="shared" si="119"/>
        <v>9372</v>
      </c>
      <c r="H2112" t="e">
        <f>VLOOKUP(G2112,#REF!,1,0)</f>
        <v>#REF!</v>
      </c>
      <c r="I2112" t="str">
        <f t="shared" si="121"/>
        <v>335318.8077LUB</v>
      </c>
      <c r="J2112" t="str">
        <f t="shared" si="122"/>
        <v>3059002.395LUB</v>
      </c>
      <c r="K2112">
        <f t="shared" si="120"/>
        <v>9372</v>
      </c>
    </row>
    <row r="2113" spans="1:11" x14ac:dyDescent="0.25">
      <c r="A2113">
        <v>9373</v>
      </c>
      <c r="B2113">
        <v>335314.2035</v>
      </c>
      <c r="C2113">
        <v>3058990.3914999999</v>
      </c>
      <c r="D2113" t="s">
        <v>271</v>
      </c>
      <c r="E2113" t="str">
        <f>ROUNDUP(B2113,3)&amp;"-"&amp;ROUNDUP(C2113,3)</f>
        <v>335314.204-3058990.392</v>
      </c>
      <c r="F2113" t="str">
        <f>E2113&amp;"-"&amp;D2113</f>
        <v>335314.204-3058990.392-LUB</v>
      </c>
      <c r="G2113">
        <f t="shared" si="119"/>
        <v>9373</v>
      </c>
      <c r="H2113" t="e">
        <f>VLOOKUP(G2113,#REF!,1,0)</f>
        <v>#REF!</v>
      </c>
      <c r="I2113" t="str">
        <f t="shared" si="121"/>
        <v>335314.2035LUB</v>
      </c>
      <c r="J2113" t="str">
        <f t="shared" si="122"/>
        <v>3058990.3915LUB</v>
      </c>
      <c r="K2113">
        <f t="shared" si="120"/>
        <v>9373</v>
      </c>
    </row>
    <row r="2114" spans="1:11" x14ac:dyDescent="0.25">
      <c r="A2114">
        <v>9374</v>
      </c>
      <c r="B2114">
        <v>335305.48930000002</v>
      </c>
      <c r="C2114">
        <v>3058952.9287999999</v>
      </c>
      <c r="D2114" t="s">
        <v>271</v>
      </c>
      <c r="E2114" t="str">
        <f>ROUNDUP(B2114,3)&amp;"-"&amp;ROUNDUP(C2114,3)</f>
        <v>335305.49-3058952.929</v>
      </c>
      <c r="F2114" t="str">
        <f>E2114&amp;"-"&amp;D2114</f>
        <v>335305.49-3058952.929-LUB</v>
      </c>
      <c r="G2114">
        <f t="shared" si="119"/>
        <v>9374</v>
      </c>
      <c r="H2114" t="e">
        <f>VLOOKUP(G2114,#REF!,1,0)</f>
        <v>#REF!</v>
      </c>
      <c r="I2114" t="str">
        <f t="shared" si="121"/>
        <v>335305.4893LUB</v>
      </c>
      <c r="J2114" t="str">
        <f t="shared" si="122"/>
        <v>3058952.9288LUB</v>
      </c>
      <c r="K2114">
        <f t="shared" si="120"/>
        <v>9374</v>
      </c>
    </row>
    <row r="2115" spans="1:11" x14ac:dyDescent="0.25">
      <c r="A2115">
        <v>9375</v>
      </c>
      <c r="B2115">
        <v>335301.33529999998</v>
      </c>
      <c r="C2115">
        <v>3058931.3730000001</v>
      </c>
      <c r="D2115" t="s">
        <v>271</v>
      </c>
      <c r="E2115" t="str">
        <f>ROUNDUP(B2115,3)&amp;"-"&amp;ROUNDUP(C2115,3)</f>
        <v>335301.336-3058931.373</v>
      </c>
      <c r="F2115" t="str">
        <f>E2115&amp;"-"&amp;D2115</f>
        <v>335301.336-3058931.373-LUB</v>
      </c>
      <c r="G2115">
        <f t="shared" ref="G2115:G2178" si="123">A2115</f>
        <v>9375</v>
      </c>
      <c r="H2115" t="e">
        <f>VLOOKUP(G2115,#REF!,1,0)</f>
        <v>#REF!</v>
      </c>
      <c r="I2115" t="str">
        <f t="shared" si="121"/>
        <v>335301.3353LUB</v>
      </c>
      <c r="J2115" t="str">
        <f t="shared" si="122"/>
        <v>3058931.373LUB</v>
      </c>
      <c r="K2115">
        <f t="shared" ref="K2115:K2178" si="124">G2115</f>
        <v>9375</v>
      </c>
    </row>
    <row r="2116" spans="1:11" x14ac:dyDescent="0.25">
      <c r="A2116">
        <v>9376</v>
      </c>
      <c r="B2116">
        <v>335302.96100000001</v>
      </c>
      <c r="C2116">
        <v>3058908.7785999998</v>
      </c>
      <c r="D2116" t="s">
        <v>271</v>
      </c>
      <c r="E2116" t="str">
        <f>ROUNDUP(B2116,3)&amp;"-"&amp;ROUNDUP(C2116,3)</f>
        <v>335302.961-3058908.779</v>
      </c>
      <c r="F2116" t="str">
        <f>E2116&amp;"-"&amp;D2116</f>
        <v>335302.961-3058908.779-LUB</v>
      </c>
      <c r="G2116">
        <f t="shared" si="123"/>
        <v>9376</v>
      </c>
      <c r="H2116" t="e">
        <f>VLOOKUP(G2116,#REF!,1,0)</f>
        <v>#REF!</v>
      </c>
      <c r="I2116" t="str">
        <f t="shared" si="121"/>
        <v>335302.961LUB</v>
      </c>
      <c r="J2116" t="str">
        <f t="shared" si="122"/>
        <v>3058908.7786LUB</v>
      </c>
      <c r="K2116">
        <f t="shared" si="124"/>
        <v>9376</v>
      </c>
    </row>
    <row r="2117" spans="1:11" x14ac:dyDescent="0.25">
      <c r="A2117">
        <v>9377</v>
      </c>
      <c r="B2117">
        <v>335309.40740000003</v>
      </c>
      <c r="C2117">
        <v>3058885.6386000002</v>
      </c>
      <c r="D2117" t="s">
        <v>271</v>
      </c>
      <c r="E2117" t="str">
        <f>ROUNDUP(B2117,3)&amp;"-"&amp;ROUNDUP(C2117,3)</f>
        <v>335309.408-3058885.639</v>
      </c>
      <c r="F2117" t="str">
        <f>E2117&amp;"-"&amp;D2117</f>
        <v>335309.408-3058885.639-LUB</v>
      </c>
      <c r="G2117">
        <f t="shared" si="123"/>
        <v>9377</v>
      </c>
      <c r="H2117" t="e">
        <f>VLOOKUP(G2117,#REF!,1,0)</f>
        <v>#REF!</v>
      </c>
      <c r="I2117" t="str">
        <f t="shared" si="121"/>
        <v>335309.4074LUB</v>
      </c>
      <c r="J2117" t="str">
        <f t="shared" si="122"/>
        <v>3058885.6386LUB</v>
      </c>
      <c r="K2117">
        <f t="shared" si="124"/>
        <v>9377</v>
      </c>
    </row>
    <row r="2118" spans="1:11" x14ac:dyDescent="0.25">
      <c r="A2118">
        <v>9378</v>
      </c>
      <c r="B2118">
        <v>335312.67009999999</v>
      </c>
      <c r="C2118">
        <v>3058841.2897999999</v>
      </c>
      <c r="D2118" t="s">
        <v>271</v>
      </c>
      <c r="E2118" t="str">
        <f>ROUNDUP(B2118,3)&amp;"-"&amp;ROUNDUP(C2118,3)</f>
        <v>335312.671-3058841.29</v>
      </c>
      <c r="F2118" t="str">
        <f>E2118&amp;"-"&amp;D2118</f>
        <v>335312.671-3058841.29-LUB</v>
      </c>
      <c r="G2118">
        <f t="shared" si="123"/>
        <v>9378</v>
      </c>
      <c r="H2118" t="e">
        <f>VLOOKUP(G2118,#REF!,1,0)</f>
        <v>#REF!</v>
      </c>
      <c r="I2118" t="str">
        <f t="shared" si="121"/>
        <v>335312.6701LUB</v>
      </c>
      <c r="J2118" t="str">
        <f t="shared" si="122"/>
        <v>3058841.2898LUB</v>
      </c>
      <c r="K2118">
        <f t="shared" si="124"/>
        <v>9378</v>
      </c>
    </row>
    <row r="2119" spans="1:11" x14ac:dyDescent="0.25">
      <c r="A2119">
        <v>9379</v>
      </c>
      <c r="B2119">
        <v>335301.00099999999</v>
      </c>
      <c r="C2119">
        <v>3058799.5441000001</v>
      </c>
      <c r="D2119" t="s">
        <v>271</v>
      </c>
      <c r="E2119" t="str">
        <f>ROUNDUP(B2119,3)&amp;"-"&amp;ROUNDUP(C2119,3)</f>
        <v>335301.001-3058799.545</v>
      </c>
      <c r="F2119" t="str">
        <f>E2119&amp;"-"&amp;D2119</f>
        <v>335301.001-3058799.545-LUB</v>
      </c>
      <c r="G2119">
        <f t="shared" si="123"/>
        <v>9379</v>
      </c>
      <c r="H2119" t="e">
        <f>VLOOKUP(G2119,#REF!,1,0)</f>
        <v>#REF!</v>
      </c>
      <c r="I2119" t="str">
        <f t="shared" si="121"/>
        <v>335301.001LUB</v>
      </c>
      <c r="J2119" t="str">
        <f t="shared" si="122"/>
        <v>3058799.5441LUB</v>
      </c>
      <c r="K2119">
        <f t="shared" si="124"/>
        <v>9379</v>
      </c>
    </row>
    <row r="2120" spans="1:11" x14ac:dyDescent="0.25">
      <c r="A2120">
        <v>9380</v>
      </c>
      <c r="B2120">
        <v>335294.29700000002</v>
      </c>
      <c r="C2120">
        <v>3058767.9369000001</v>
      </c>
      <c r="D2120" t="s">
        <v>271</v>
      </c>
      <c r="E2120" t="str">
        <f>ROUNDUP(B2120,3)&amp;"-"&amp;ROUNDUP(C2120,3)</f>
        <v>335294.297-3058767.937</v>
      </c>
      <c r="F2120" t="str">
        <f>E2120&amp;"-"&amp;D2120</f>
        <v>335294.297-3058767.937-LUB</v>
      </c>
      <c r="G2120">
        <f t="shared" si="123"/>
        <v>9380</v>
      </c>
      <c r="H2120" t="e">
        <f>VLOOKUP(G2120,#REF!,1,0)</f>
        <v>#REF!</v>
      </c>
      <c r="I2120" t="str">
        <f t="shared" si="121"/>
        <v>335294.297LUB</v>
      </c>
      <c r="J2120" t="str">
        <f t="shared" si="122"/>
        <v>3058767.9369LUB</v>
      </c>
      <c r="K2120">
        <f t="shared" si="124"/>
        <v>9380</v>
      </c>
    </row>
    <row r="2121" spans="1:11" x14ac:dyDescent="0.25">
      <c r="A2121">
        <v>9381</v>
      </c>
      <c r="B2121">
        <v>335535.0993</v>
      </c>
      <c r="C2121">
        <v>3059045.0377000002</v>
      </c>
      <c r="D2121" t="s">
        <v>271</v>
      </c>
      <c r="E2121" t="str">
        <f>ROUNDUP(B2121,3)&amp;"-"&amp;ROUNDUP(C2121,3)</f>
        <v>335535.1-3059045.038</v>
      </c>
      <c r="F2121" t="str">
        <f>E2121&amp;"-"&amp;D2121</f>
        <v>335535.1-3059045.038-LUB</v>
      </c>
      <c r="G2121">
        <f t="shared" si="123"/>
        <v>9381</v>
      </c>
      <c r="H2121" t="e">
        <f>VLOOKUP(G2121,#REF!,1,0)</f>
        <v>#REF!</v>
      </c>
      <c r="I2121" t="str">
        <f t="shared" si="121"/>
        <v>335535.0993LUB</v>
      </c>
      <c r="J2121" t="str">
        <f t="shared" si="122"/>
        <v>3059045.0377LUB</v>
      </c>
      <c r="K2121">
        <f t="shared" si="124"/>
        <v>9381</v>
      </c>
    </row>
    <row r="2122" spans="1:11" x14ac:dyDescent="0.25">
      <c r="A2122">
        <v>9382</v>
      </c>
      <c r="B2122">
        <v>335512.29229999997</v>
      </c>
      <c r="C2122">
        <v>3059072.2401999999</v>
      </c>
      <c r="D2122" t="s">
        <v>271</v>
      </c>
      <c r="E2122" t="str">
        <f>ROUNDUP(B2122,3)&amp;"-"&amp;ROUNDUP(C2122,3)</f>
        <v>335512.293-3059072.241</v>
      </c>
      <c r="F2122" t="str">
        <f>E2122&amp;"-"&amp;D2122</f>
        <v>335512.293-3059072.241-LUB</v>
      </c>
      <c r="G2122">
        <f t="shared" si="123"/>
        <v>9382</v>
      </c>
      <c r="H2122" t="e">
        <f>VLOOKUP(G2122,#REF!,1,0)</f>
        <v>#REF!</v>
      </c>
      <c r="I2122" t="str">
        <f t="shared" si="121"/>
        <v>335512.2923LUB</v>
      </c>
      <c r="J2122" t="str">
        <f t="shared" si="122"/>
        <v>3059072.2402LUB</v>
      </c>
      <c r="K2122">
        <f t="shared" si="124"/>
        <v>9382</v>
      </c>
    </row>
    <row r="2123" spans="1:11" x14ac:dyDescent="0.25">
      <c r="A2123">
        <v>9383</v>
      </c>
      <c r="B2123">
        <v>335500.43859999999</v>
      </c>
      <c r="C2123">
        <v>3059088.2489</v>
      </c>
      <c r="D2123" t="s">
        <v>271</v>
      </c>
      <c r="E2123" t="str">
        <f>ROUNDUP(B2123,3)&amp;"-"&amp;ROUNDUP(C2123,3)</f>
        <v>335500.439-3059088.249</v>
      </c>
      <c r="F2123" t="str">
        <f>E2123&amp;"-"&amp;D2123</f>
        <v>335500.439-3059088.249-LUB</v>
      </c>
      <c r="G2123">
        <f t="shared" si="123"/>
        <v>9383</v>
      </c>
      <c r="H2123" t="e">
        <f>VLOOKUP(G2123,#REF!,1,0)</f>
        <v>#REF!</v>
      </c>
      <c r="I2123" t="str">
        <f t="shared" si="121"/>
        <v>335500.4386LUB</v>
      </c>
      <c r="J2123" t="str">
        <f t="shared" si="122"/>
        <v>3059088.2489LUB</v>
      </c>
      <c r="K2123">
        <f t="shared" si="124"/>
        <v>9383</v>
      </c>
    </row>
    <row r="2124" spans="1:11" x14ac:dyDescent="0.25">
      <c r="A2124">
        <v>9384</v>
      </c>
      <c r="B2124">
        <v>335490.01360000001</v>
      </c>
      <c r="C2124">
        <v>3059102.7974</v>
      </c>
      <c r="D2124" t="s">
        <v>271</v>
      </c>
      <c r="E2124" t="str">
        <f>ROUNDUP(B2124,3)&amp;"-"&amp;ROUNDUP(C2124,3)</f>
        <v>335490.014-3059102.798</v>
      </c>
      <c r="F2124" t="str">
        <f>E2124&amp;"-"&amp;D2124</f>
        <v>335490.014-3059102.798-LUB</v>
      </c>
      <c r="G2124">
        <f t="shared" si="123"/>
        <v>9384</v>
      </c>
      <c r="H2124" t="e">
        <f>VLOOKUP(G2124,#REF!,1,0)</f>
        <v>#REF!</v>
      </c>
      <c r="I2124" t="str">
        <f t="shared" si="121"/>
        <v>335490.0136LUB</v>
      </c>
      <c r="J2124" t="str">
        <f t="shared" si="122"/>
        <v>3059102.7974LUB</v>
      </c>
      <c r="K2124">
        <f t="shared" si="124"/>
        <v>9384</v>
      </c>
    </row>
    <row r="2125" spans="1:11" x14ac:dyDescent="0.25">
      <c r="A2125">
        <v>9385</v>
      </c>
      <c r="B2125">
        <v>335656.68089999998</v>
      </c>
      <c r="C2125">
        <v>3058913.6055000001</v>
      </c>
      <c r="D2125" t="s">
        <v>271</v>
      </c>
      <c r="E2125" t="str">
        <f>ROUNDUP(B2125,3)&amp;"-"&amp;ROUNDUP(C2125,3)</f>
        <v>335656.681-3058913.606</v>
      </c>
      <c r="F2125" t="str">
        <f>E2125&amp;"-"&amp;D2125</f>
        <v>335656.681-3058913.606-LUB</v>
      </c>
      <c r="G2125">
        <f t="shared" si="123"/>
        <v>9385</v>
      </c>
      <c r="H2125" t="e">
        <f>VLOOKUP(G2125,#REF!,1,0)</f>
        <v>#REF!</v>
      </c>
      <c r="I2125" t="str">
        <f t="shared" si="121"/>
        <v>335656.6809LUB</v>
      </c>
      <c r="J2125" t="str">
        <f t="shared" si="122"/>
        <v>3058913.6055LUB</v>
      </c>
      <c r="K2125">
        <f t="shared" si="124"/>
        <v>9385</v>
      </c>
    </row>
    <row r="2126" spans="1:11" x14ac:dyDescent="0.25">
      <c r="A2126">
        <v>9386</v>
      </c>
      <c r="B2126">
        <v>335656.38280000002</v>
      </c>
      <c r="C2126">
        <v>3058891.5173999998</v>
      </c>
      <c r="D2126" t="s">
        <v>271</v>
      </c>
      <c r="E2126" t="str">
        <f>ROUNDUP(B2126,3)&amp;"-"&amp;ROUNDUP(C2126,3)</f>
        <v>335656.383-3058891.518</v>
      </c>
      <c r="F2126" t="str">
        <f>E2126&amp;"-"&amp;D2126</f>
        <v>335656.383-3058891.518-LUB</v>
      </c>
      <c r="G2126">
        <f t="shared" si="123"/>
        <v>9386</v>
      </c>
      <c r="H2126" t="e">
        <f>VLOOKUP(G2126,#REF!,1,0)</f>
        <v>#REF!</v>
      </c>
      <c r="I2126" t="str">
        <f t="shared" si="121"/>
        <v>335656.3828LUB</v>
      </c>
      <c r="J2126" t="str">
        <f t="shared" si="122"/>
        <v>3058891.5174LUB</v>
      </c>
      <c r="K2126">
        <f t="shared" si="124"/>
        <v>9386</v>
      </c>
    </row>
    <row r="2127" spans="1:11" x14ac:dyDescent="0.25">
      <c r="A2127">
        <v>9387</v>
      </c>
      <c r="B2127">
        <v>335656.6385</v>
      </c>
      <c r="C2127">
        <v>3058880.2727999999</v>
      </c>
      <c r="D2127" t="s">
        <v>271</v>
      </c>
      <c r="E2127" t="str">
        <f>ROUNDUP(B2127,3)&amp;"-"&amp;ROUNDUP(C2127,3)</f>
        <v>335656.639-3058880.273</v>
      </c>
      <c r="F2127" t="str">
        <f>E2127&amp;"-"&amp;D2127</f>
        <v>335656.639-3058880.273-LUB</v>
      </c>
      <c r="G2127">
        <f t="shared" si="123"/>
        <v>9387</v>
      </c>
      <c r="H2127" t="e">
        <f>VLOOKUP(G2127,#REF!,1,0)</f>
        <v>#REF!</v>
      </c>
      <c r="I2127" t="str">
        <f t="shared" si="121"/>
        <v>335656.6385LUB</v>
      </c>
      <c r="J2127" t="str">
        <f t="shared" si="122"/>
        <v>3058880.2728LUB</v>
      </c>
      <c r="K2127">
        <f t="shared" si="124"/>
        <v>9387</v>
      </c>
    </row>
    <row r="2128" spans="1:11" x14ac:dyDescent="0.25">
      <c r="A2128">
        <v>9388</v>
      </c>
      <c r="B2128">
        <v>336216.41700000002</v>
      </c>
      <c r="C2128">
        <v>3059159.0860000001</v>
      </c>
      <c r="D2128" t="s">
        <v>271</v>
      </c>
      <c r="E2128" t="str">
        <f>ROUNDUP(B2128,3)&amp;"-"&amp;ROUNDUP(C2128,3)</f>
        <v>336216.417-3059159.086</v>
      </c>
      <c r="F2128" t="str">
        <f>E2128&amp;"-"&amp;D2128</f>
        <v>336216.417-3059159.086-LUB</v>
      </c>
      <c r="G2128">
        <f t="shared" si="123"/>
        <v>9388</v>
      </c>
      <c r="H2128" t="e">
        <f>VLOOKUP(G2128,#REF!,1,0)</f>
        <v>#REF!</v>
      </c>
      <c r="I2128" t="str">
        <f t="shared" si="121"/>
        <v>336216.417LUB</v>
      </c>
      <c r="J2128" t="str">
        <f t="shared" si="122"/>
        <v>3059159.086LUB</v>
      </c>
      <c r="K2128">
        <f t="shared" si="124"/>
        <v>9388</v>
      </c>
    </row>
    <row r="2129" spans="1:11" x14ac:dyDescent="0.25">
      <c r="A2129">
        <v>9389</v>
      </c>
      <c r="B2129">
        <v>336226.19290000002</v>
      </c>
      <c r="C2129">
        <v>3059204.1734000002</v>
      </c>
      <c r="D2129" t="s">
        <v>271</v>
      </c>
      <c r="E2129" t="str">
        <f>ROUNDUP(B2129,3)&amp;"-"&amp;ROUNDUP(C2129,3)</f>
        <v>336226.193-3059204.174</v>
      </c>
      <c r="F2129" t="str">
        <f>E2129&amp;"-"&amp;D2129</f>
        <v>336226.193-3059204.174-LUB</v>
      </c>
      <c r="G2129">
        <f t="shared" si="123"/>
        <v>9389</v>
      </c>
      <c r="H2129" t="e">
        <f>VLOOKUP(G2129,#REF!,1,0)</f>
        <v>#REF!</v>
      </c>
      <c r="I2129" t="str">
        <f t="shared" si="121"/>
        <v>336226.1929LUB</v>
      </c>
      <c r="J2129" t="str">
        <f t="shared" si="122"/>
        <v>3059204.1734LUB</v>
      </c>
      <c r="K2129">
        <f t="shared" si="124"/>
        <v>9389</v>
      </c>
    </row>
    <row r="2130" spans="1:11" x14ac:dyDescent="0.25">
      <c r="A2130">
        <v>9390</v>
      </c>
      <c r="B2130">
        <v>336211.12099999998</v>
      </c>
      <c r="C2130">
        <v>3059232.2307000002</v>
      </c>
      <c r="D2130" t="s">
        <v>271</v>
      </c>
      <c r="E2130" t="str">
        <f>ROUNDUP(B2130,3)&amp;"-"&amp;ROUNDUP(C2130,3)</f>
        <v>336211.121-3059232.231</v>
      </c>
      <c r="F2130" t="str">
        <f>E2130&amp;"-"&amp;D2130</f>
        <v>336211.121-3059232.231-LUB</v>
      </c>
      <c r="G2130">
        <f t="shared" si="123"/>
        <v>9390</v>
      </c>
      <c r="H2130" t="e">
        <f>VLOOKUP(G2130,#REF!,1,0)</f>
        <v>#REF!</v>
      </c>
      <c r="I2130" t="str">
        <f t="shared" si="121"/>
        <v>336211.121LUB</v>
      </c>
      <c r="J2130" t="str">
        <f t="shared" si="122"/>
        <v>3059232.2307LUB</v>
      </c>
      <c r="K2130">
        <f t="shared" si="124"/>
        <v>9390</v>
      </c>
    </row>
    <row r="2131" spans="1:11" x14ac:dyDescent="0.25">
      <c r="A2131">
        <v>9391</v>
      </c>
      <c r="B2131">
        <v>336240.29629999999</v>
      </c>
      <c r="C2131">
        <v>3059247.6866000001</v>
      </c>
      <c r="D2131" t="s">
        <v>271</v>
      </c>
      <c r="E2131" t="str">
        <f>ROUNDUP(B2131,3)&amp;"-"&amp;ROUNDUP(C2131,3)</f>
        <v>336240.297-3059247.687</v>
      </c>
      <c r="F2131" t="str">
        <f>E2131&amp;"-"&amp;D2131</f>
        <v>336240.297-3059247.687-LUB</v>
      </c>
      <c r="G2131">
        <f t="shared" si="123"/>
        <v>9391</v>
      </c>
      <c r="H2131" t="e">
        <f>VLOOKUP(G2131,#REF!,1,0)</f>
        <v>#REF!</v>
      </c>
      <c r="I2131" t="str">
        <f t="shared" si="121"/>
        <v>336240.2963LUB</v>
      </c>
      <c r="J2131" t="str">
        <f t="shared" si="122"/>
        <v>3059247.6866LUB</v>
      </c>
      <c r="K2131">
        <f t="shared" si="124"/>
        <v>9391</v>
      </c>
    </row>
    <row r="2132" spans="1:11" x14ac:dyDescent="0.25">
      <c r="A2132">
        <v>9392</v>
      </c>
      <c r="B2132">
        <v>336238.17979999998</v>
      </c>
      <c r="C2132">
        <v>3059269.8064999999</v>
      </c>
      <c r="D2132" t="s">
        <v>271</v>
      </c>
      <c r="E2132" t="str">
        <f>ROUNDUP(B2132,3)&amp;"-"&amp;ROUNDUP(C2132,3)</f>
        <v>336238.18-3059269.807</v>
      </c>
      <c r="F2132" t="str">
        <f>E2132&amp;"-"&amp;D2132</f>
        <v>336238.18-3059269.807-LUB</v>
      </c>
      <c r="G2132">
        <f t="shared" si="123"/>
        <v>9392</v>
      </c>
      <c r="H2132" t="e">
        <f>VLOOKUP(G2132,#REF!,1,0)</f>
        <v>#REF!</v>
      </c>
      <c r="I2132" t="str">
        <f t="shared" si="121"/>
        <v>336238.1798LUB</v>
      </c>
      <c r="J2132" t="str">
        <f t="shared" si="122"/>
        <v>3059269.8065LUB</v>
      </c>
      <c r="K2132">
        <f t="shared" si="124"/>
        <v>9392</v>
      </c>
    </row>
    <row r="2133" spans="1:11" x14ac:dyDescent="0.25">
      <c r="A2133">
        <v>9393</v>
      </c>
      <c r="B2133">
        <v>336268.9596</v>
      </c>
      <c r="C2133">
        <v>3059296.8868</v>
      </c>
      <c r="D2133" t="s">
        <v>271</v>
      </c>
      <c r="E2133" t="str">
        <f>ROUNDUP(B2133,3)&amp;"-"&amp;ROUNDUP(C2133,3)</f>
        <v>336268.96-3059296.887</v>
      </c>
      <c r="F2133" t="str">
        <f>E2133&amp;"-"&amp;D2133</f>
        <v>336268.96-3059296.887-LUB</v>
      </c>
      <c r="G2133">
        <f t="shared" si="123"/>
        <v>9393</v>
      </c>
      <c r="H2133" t="e">
        <f>VLOOKUP(G2133,#REF!,1,0)</f>
        <v>#REF!</v>
      </c>
      <c r="I2133" t="str">
        <f t="shared" si="121"/>
        <v>336268.9596LUB</v>
      </c>
      <c r="J2133" t="str">
        <f t="shared" si="122"/>
        <v>3059296.8868LUB</v>
      </c>
      <c r="K2133">
        <f t="shared" si="124"/>
        <v>9393</v>
      </c>
    </row>
    <row r="2134" spans="1:11" x14ac:dyDescent="0.25">
      <c r="A2134">
        <v>9394</v>
      </c>
      <c r="B2134">
        <v>336522.9472</v>
      </c>
      <c r="C2134">
        <v>3059165.1275999998</v>
      </c>
      <c r="D2134" t="s">
        <v>271</v>
      </c>
      <c r="E2134" t="str">
        <f>ROUNDUP(B2134,3)&amp;"-"&amp;ROUNDUP(C2134,3)</f>
        <v>336522.948-3059165.128</v>
      </c>
      <c r="F2134" t="str">
        <f>E2134&amp;"-"&amp;D2134</f>
        <v>336522.948-3059165.128-LUB</v>
      </c>
      <c r="G2134">
        <f t="shared" si="123"/>
        <v>9394</v>
      </c>
      <c r="H2134" t="e">
        <f>VLOOKUP(G2134,#REF!,1,0)</f>
        <v>#REF!</v>
      </c>
      <c r="I2134" t="str">
        <f t="shared" si="121"/>
        <v>336522.9472LUB</v>
      </c>
      <c r="J2134" t="str">
        <f t="shared" si="122"/>
        <v>3059165.1276LUB</v>
      </c>
      <c r="K2134">
        <f t="shared" si="124"/>
        <v>9394</v>
      </c>
    </row>
    <row r="2135" spans="1:11" x14ac:dyDescent="0.25">
      <c r="A2135">
        <v>9395</v>
      </c>
      <c r="B2135">
        <v>336515.6361</v>
      </c>
      <c r="C2135">
        <v>3059177.9525000001</v>
      </c>
      <c r="D2135" t="s">
        <v>271</v>
      </c>
      <c r="E2135" t="str">
        <f>ROUNDUP(B2135,3)&amp;"-"&amp;ROUNDUP(C2135,3)</f>
        <v>336515.637-3059177.953</v>
      </c>
      <c r="F2135" t="str">
        <f>E2135&amp;"-"&amp;D2135</f>
        <v>336515.637-3059177.953-LUB</v>
      </c>
      <c r="G2135">
        <f t="shared" si="123"/>
        <v>9395</v>
      </c>
      <c r="H2135" t="e">
        <f>VLOOKUP(G2135,#REF!,1,0)</f>
        <v>#REF!</v>
      </c>
      <c r="I2135" t="str">
        <f t="shared" si="121"/>
        <v>336515.6361LUB</v>
      </c>
      <c r="J2135" t="str">
        <f t="shared" si="122"/>
        <v>3059177.9525LUB</v>
      </c>
      <c r="K2135">
        <f t="shared" si="124"/>
        <v>9395</v>
      </c>
    </row>
    <row r="2136" spans="1:11" x14ac:dyDescent="0.25">
      <c r="A2136">
        <v>9396</v>
      </c>
      <c r="B2136">
        <v>336500.74959999998</v>
      </c>
      <c r="C2136">
        <v>3059183.9153</v>
      </c>
      <c r="D2136" t="s">
        <v>271</v>
      </c>
      <c r="E2136" t="str">
        <f>ROUNDUP(B2136,3)&amp;"-"&amp;ROUNDUP(C2136,3)</f>
        <v>336500.75-3059183.916</v>
      </c>
      <c r="F2136" t="str">
        <f>E2136&amp;"-"&amp;D2136</f>
        <v>336500.75-3059183.916-LUB</v>
      </c>
      <c r="G2136">
        <f t="shared" si="123"/>
        <v>9396</v>
      </c>
      <c r="H2136" t="e">
        <f>VLOOKUP(G2136,#REF!,1,0)</f>
        <v>#REF!</v>
      </c>
      <c r="I2136" t="str">
        <f t="shared" si="121"/>
        <v>336500.7496LUB</v>
      </c>
      <c r="J2136" t="str">
        <f t="shared" si="122"/>
        <v>3059183.9153LUB</v>
      </c>
      <c r="K2136">
        <f t="shared" si="124"/>
        <v>9396</v>
      </c>
    </row>
    <row r="2137" spans="1:11" x14ac:dyDescent="0.25">
      <c r="A2137">
        <v>9397</v>
      </c>
      <c r="B2137">
        <v>336486.41680000001</v>
      </c>
      <c r="C2137">
        <v>3059195.1535999998</v>
      </c>
      <c r="D2137" t="s">
        <v>271</v>
      </c>
      <c r="E2137" t="str">
        <f>ROUNDUP(B2137,3)&amp;"-"&amp;ROUNDUP(C2137,3)</f>
        <v>336486.417-3059195.154</v>
      </c>
      <c r="F2137" t="str">
        <f>E2137&amp;"-"&amp;D2137</f>
        <v>336486.417-3059195.154-LUB</v>
      </c>
      <c r="G2137">
        <f t="shared" si="123"/>
        <v>9397</v>
      </c>
      <c r="H2137" t="e">
        <f>VLOOKUP(G2137,#REF!,1,0)</f>
        <v>#REF!</v>
      </c>
      <c r="I2137" t="str">
        <f t="shared" si="121"/>
        <v>336486.4168LUB</v>
      </c>
      <c r="J2137" t="str">
        <f t="shared" si="122"/>
        <v>3059195.1536LUB</v>
      </c>
      <c r="K2137">
        <f t="shared" si="124"/>
        <v>9397</v>
      </c>
    </row>
    <row r="2138" spans="1:11" x14ac:dyDescent="0.25">
      <c r="A2138">
        <v>9398</v>
      </c>
      <c r="B2138">
        <v>336476.39600000001</v>
      </c>
      <c r="C2138">
        <v>3059203.9325999999</v>
      </c>
      <c r="D2138" t="s">
        <v>271</v>
      </c>
      <c r="E2138" t="str">
        <f>ROUNDUP(B2138,3)&amp;"-"&amp;ROUNDUP(C2138,3)</f>
        <v>336476.396-3059203.933</v>
      </c>
      <c r="F2138" t="str">
        <f>E2138&amp;"-"&amp;D2138</f>
        <v>336476.396-3059203.933-LUB</v>
      </c>
      <c r="G2138">
        <f t="shared" si="123"/>
        <v>9398</v>
      </c>
      <c r="H2138" t="e">
        <f>VLOOKUP(G2138,#REF!,1,0)</f>
        <v>#REF!</v>
      </c>
      <c r="I2138" t="str">
        <f t="shared" si="121"/>
        <v>336476.396LUB</v>
      </c>
      <c r="J2138" t="str">
        <f t="shared" si="122"/>
        <v>3059203.9326LUB</v>
      </c>
      <c r="K2138">
        <f t="shared" si="124"/>
        <v>9398</v>
      </c>
    </row>
    <row r="2139" spans="1:11" x14ac:dyDescent="0.25">
      <c r="A2139">
        <v>9399</v>
      </c>
      <c r="B2139">
        <v>336465.32610000001</v>
      </c>
      <c r="C2139">
        <v>3059206.4826000002</v>
      </c>
      <c r="D2139" t="s">
        <v>271</v>
      </c>
      <c r="E2139" t="str">
        <f>ROUNDUP(B2139,3)&amp;"-"&amp;ROUNDUP(C2139,3)</f>
        <v>336465.327-3059206.483</v>
      </c>
      <c r="F2139" t="str">
        <f>E2139&amp;"-"&amp;D2139</f>
        <v>336465.327-3059206.483-LUB</v>
      </c>
      <c r="G2139">
        <f t="shared" si="123"/>
        <v>9399</v>
      </c>
      <c r="H2139" t="e">
        <f>VLOOKUP(G2139,#REF!,1,0)</f>
        <v>#REF!</v>
      </c>
      <c r="I2139" t="str">
        <f t="shared" si="121"/>
        <v>336465.3261LUB</v>
      </c>
      <c r="J2139" t="str">
        <f t="shared" si="122"/>
        <v>3059206.4826LUB</v>
      </c>
      <c r="K2139">
        <f t="shared" si="124"/>
        <v>9399</v>
      </c>
    </row>
    <row r="2140" spans="1:11" x14ac:dyDescent="0.25">
      <c r="A2140">
        <v>9400</v>
      </c>
      <c r="B2140">
        <v>336978.95419999998</v>
      </c>
      <c r="C2140">
        <v>3059100.7862</v>
      </c>
      <c r="D2140" t="s">
        <v>271</v>
      </c>
      <c r="E2140" t="str">
        <f>ROUNDUP(B2140,3)&amp;"-"&amp;ROUNDUP(C2140,3)</f>
        <v>336978.955-3059100.787</v>
      </c>
      <c r="F2140" t="str">
        <f>E2140&amp;"-"&amp;D2140</f>
        <v>336978.955-3059100.787-LUB</v>
      </c>
      <c r="G2140">
        <f t="shared" si="123"/>
        <v>9400</v>
      </c>
      <c r="H2140" t="e">
        <f>VLOOKUP(G2140,#REF!,1,0)</f>
        <v>#REF!</v>
      </c>
      <c r="I2140" t="str">
        <f t="shared" si="121"/>
        <v>336978.9542LUB</v>
      </c>
      <c r="J2140" t="str">
        <f t="shared" si="122"/>
        <v>3059100.7862LUB</v>
      </c>
      <c r="K2140">
        <f t="shared" si="124"/>
        <v>9400</v>
      </c>
    </row>
    <row r="2141" spans="1:11" x14ac:dyDescent="0.25">
      <c r="A2141">
        <v>9401</v>
      </c>
      <c r="B2141">
        <v>336970.63689999998</v>
      </c>
      <c r="C2141">
        <v>3059121.6661999999</v>
      </c>
      <c r="D2141" t="s">
        <v>271</v>
      </c>
      <c r="E2141" t="str">
        <f>ROUNDUP(B2141,3)&amp;"-"&amp;ROUNDUP(C2141,3)</f>
        <v>336970.637-3059121.667</v>
      </c>
      <c r="F2141" t="str">
        <f>E2141&amp;"-"&amp;D2141</f>
        <v>336970.637-3059121.667-LUB</v>
      </c>
      <c r="G2141">
        <f t="shared" si="123"/>
        <v>9401</v>
      </c>
      <c r="H2141" t="e">
        <f>VLOOKUP(G2141,#REF!,1,0)</f>
        <v>#REF!</v>
      </c>
      <c r="I2141" t="str">
        <f t="shared" si="121"/>
        <v>336970.6369LUB</v>
      </c>
      <c r="J2141" t="str">
        <f t="shared" si="122"/>
        <v>3059121.6662LUB</v>
      </c>
      <c r="K2141">
        <f t="shared" si="124"/>
        <v>9401</v>
      </c>
    </row>
    <row r="2142" spans="1:11" x14ac:dyDescent="0.25">
      <c r="A2142">
        <v>9402</v>
      </c>
      <c r="B2142">
        <v>336976.84080000001</v>
      </c>
      <c r="C2142">
        <v>3059152.3193000001</v>
      </c>
      <c r="D2142" t="s">
        <v>271</v>
      </c>
      <c r="E2142" t="str">
        <f>ROUNDUP(B2142,3)&amp;"-"&amp;ROUNDUP(C2142,3)</f>
        <v>336976.841-3059152.32</v>
      </c>
      <c r="F2142" t="str">
        <f>E2142&amp;"-"&amp;D2142</f>
        <v>336976.841-3059152.32-LUB</v>
      </c>
      <c r="G2142">
        <f t="shared" si="123"/>
        <v>9402</v>
      </c>
      <c r="H2142" t="e">
        <f>VLOOKUP(G2142,#REF!,1,0)</f>
        <v>#REF!</v>
      </c>
      <c r="I2142" t="str">
        <f t="shared" si="121"/>
        <v>336976.8408LUB</v>
      </c>
      <c r="J2142" t="str">
        <f t="shared" si="122"/>
        <v>3059152.3193LUB</v>
      </c>
      <c r="K2142">
        <f t="shared" si="124"/>
        <v>9402</v>
      </c>
    </row>
    <row r="2143" spans="1:11" x14ac:dyDescent="0.25">
      <c r="A2143">
        <v>9403</v>
      </c>
      <c r="B2143">
        <v>336988.8885</v>
      </c>
      <c r="C2143">
        <v>3059186.736</v>
      </c>
      <c r="D2143" t="s">
        <v>271</v>
      </c>
      <c r="E2143" t="str">
        <f>ROUNDUP(B2143,3)&amp;"-"&amp;ROUNDUP(C2143,3)</f>
        <v>336988.889-3059186.736</v>
      </c>
      <c r="F2143" t="str">
        <f>E2143&amp;"-"&amp;D2143</f>
        <v>336988.889-3059186.736-LUB</v>
      </c>
      <c r="G2143">
        <f t="shared" si="123"/>
        <v>9403</v>
      </c>
      <c r="H2143" t="e">
        <f>VLOOKUP(G2143,#REF!,1,0)</f>
        <v>#REF!</v>
      </c>
      <c r="I2143" t="str">
        <f t="shared" si="121"/>
        <v>336988.8885LUB</v>
      </c>
      <c r="J2143" t="str">
        <f t="shared" si="122"/>
        <v>3059186.736LUB</v>
      </c>
      <c r="K2143">
        <f t="shared" si="124"/>
        <v>9403</v>
      </c>
    </row>
    <row r="2144" spans="1:11" x14ac:dyDescent="0.25">
      <c r="A2144">
        <v>9404</v>
      </c>
      <c r="B2144">
        <v>336984.64</v>
      </c>
      <c r="C2144">
        <v>3059230.0153000001</v>
      </c>
      <c r="D2144" t="s">
        <v>271</v>
      </c>
      <c r="E2144" t="str">
        <f>ROUNDUP(B2144,3)&amp;"-"&amp;ROUNDUP(C2144,3)</f>
        <v>336984.64-3059230.016</v>
      </c>
      <c r="F2144" t="str">
        <f>E2144&amp;"-"&amp;D2144</f>
        <v>336984.64-3059230.016-LUB</v>
      </c>
      <c r="G2144">
        <f t="shared" si="123"/>
        <v>9404</v>
      </c>
      <c r="H2144" t="e">
        <f>VLOOKUP(G2144,#REF!,1,0)</f>
        <v>#REF!</v>
      </c>
      <c r="I2144" t="str">
        <f t="shared" si="121"/>
        <v>336984.64LUB</v>
      </c>
      <c r="J2144" t="str">
        <f t="shared" si="122"/>
        <v>3059230.0153LUB</v>
      </c>
      <c r="K2144">
        <f t="shared" si="124"/>
        <v>9404</v>
      </c>
    </row>
    <row r="2145" spans="1:11" x14ac:dyDescent="0.25">
      <c r="A2145">
        <v>9405</v>
      </c>
      <c r="B2145">
        <v>336985.14130000002</v>
      </c>
      <c r="C2145">
        <v>3059267.4679</v>
      </c>
      <c r="D2145" t="s">
        <v>271</v>
      </c>
      <c r="E2145" t="str">
        <f>ROUNDUP(B2145,3)&amp;"-"&amp;ROUNDUP(C2145,3)</f>
        <v>336985.142-3059267.468</v>
      </c>
      <c r="F2145" t="str">
        <f>E2145&amp;"-"&amp;D2145</f>
        <v>336985.142-3059267.468-LUB</v>
      </c>
      <c r="G2145">
        <f t="shared" si="123"/>
        <v>9405</v>
      </c>
      <c r="H2145" t="e">
        <f>VLOOKUP(G2145,#REF!,1,0)</f>
        <v>#REF!</v>
      </c>
      <c r="I2145" t="str">
        <f t="shared" si="121"/>
        <v>336985.1413LUB</v>
      </c>
      <c r="J2145" t="str">
        <f t="shared" si="122"/>
        <v>3059267.4679LUB</v>
      </c>
      <c r="K2145">
        <f t="shared" si="124"/>
        <v>9405</v>
      </c>
    </row>
    <row r="2146" spans="1:11" x14ac:dyDescent="0.25">
      <c r="A2146">
        <v>9406</v>
      </c>
      <c r="B2146">
        <v>336988.44890000002</v>
      </c>
      <c r="C2146">
        <v>3059298.1593999998</v>
      </c>
      <c r="D2146" t="s">
        <v>271</v>
      </c>
      <c r="E2146" t="str">
        <f>ROUNDUP(B2146,3)&amp;"-"&amp;ROUNDUP(C2146,3)</f>
        <v>336988.449-3059298.16</v>
      </c>
      <c r="F2146" t="str">
        <f>E2146&amp;"-"&amp;D2146</f>
        <v>336988.449-3059298.16-LUB</v>
      </c>
      <c r="G2146">
        <f t="shared" si="123"/>
        <v>9406</v>
      </c>
      <c r="H2146" t="e">
        <f>VLOOKUP(G2146,#REF!,1,0)</f>
        <v>#REF!</v>
      </c>
      <c r="I2146" t="str">
        <f t="shared" si="121"/>
        <v>336988.4489LUB</v>
      </c>
      <c r="J2146" t="str">
        <f t="shared" si="122"/>
        <v>3059298.1594LUB</v>
      </c>
      <c r="K2146">
        <f t="shared" si="124"/>
        <v>9406</v>
      </c>
    </row>
    <row r="2147" spans="1:11" x14ac:dyDescent="0.25">
      <c r="A2147">
        <v>9407</v>
      </c>
      <c r="B2147">
        <v>335935.3872</v>
      </c>
      <c r="C2147">
        <v>3062477.2108999998</v>
      </c>
      <c r="D2147" t="s">
        <v>271</v>
      </c>
      <c r="E2147" t="str">
        <f>ROUNDUP(B2147,3)&amp;"-"&amp;ROUNDUP(C2147,3)</f>
        <v>335935.388-3062477.211</v>
      </c>
      <c r="F2147" t="str">
        <f>E2147&amp;"-"&amp;D2147</f>
        <v>335935.388-3062477.211-LUB</v>
      </c>
      <c r="G2147">
        <f t="shared" si="123"/>
        <v>9407</v>
      </c>
      <c r="H2147" t="e">
        <f>VLOOKUP(G2147,#REF!,1,0)</f>
        <v>#REF!</v>
      </c>
      <c r="I2147" t="str">
        <f t="shared" si="121"/>
        <v>335935.3872LUB</v>
      </c>
      <c r="J2147" t="str">
        <f t="shared" si="122"/>
        <v>3062477.2109LUB</v>
      </c>
      <c r="K2147">
        <f t="shared" si="124"/>
        <v>9407</v>
      </c>
    </row>
    <row r="2148" spans="1:11" x14ac:dyDescent="0.25">
      <c r="A2148">
        <v>9408</v>
      </c>
      <c r="B2148">
        <v>335879.32449999999</v>
      </c>
      <c r="C2148">
        <v>3062527.5192999998</v>
      </c>
      <c r="D2148" t="s">
        <v>271</v>
      </c>
      <c r="E2148" t="str">
        <f>ROUNDUP(B2148,3)&amp;"-"&amp;ROUNDUP(C2148,3)</f>
        <v>335879.325-3062527.52</v>
      </c>
      <c r="F2148" t="str">
        <f>E2148&amp;"-"&amp;D2148</f>
        <v>335879.325-3062527.52-LUB</v>
      </c>
      <c r="G2148">
        <f t="shared" si="123"/>
        <v>9408</v>
      </c>
      <c r="H2148" t="e">
        <f>VLOOKUP(G2148,#REF!,1,0)</f>
        <v>#REF!</v>
      </c>
      <c r="I2148" t="str">
        <f t="shared" si="121"/>
        <v>335879.3245LUB</v>
      </c>
      <c r="J2148" t="str">
        <f t="shared" si="122"/>
        <v>3062527.5193LUB</v>
      </c>
      <c r="K2148">
        <f t="shared" si="124"/>
        <v>9408</v>
      </c>
    </row>
    <row r="2149" spans="1:11" x14ac:dyDescent="0.25">
      <c r="A2149">
        <v>9409</v>
      </c>
      <c r="B2149">
        <v>335843.37410000002</v>
      </c>
      <c r="C2149">
        <v>3062554.2740000002</v>
      </c>
      <c r="D2149" t="s">
        <v>271</v>
      </c>
      <c r="E2149" t="str">
        <f>ROUNDUP(B2149,3)&amp;"-"&amp;ROUNDUP(C2149,3)</f>
        <v>335843.375-3062554.274</v>
      </c>
      <c r="F2149" t="str">
        <f>E2149&amp;"-"&amp;D2149</f>
        <v>335843.375-3062554.274-LUB</v>
      </c>
      <c r="G2149">
        <f t="shared" si="123"/>
        <v>9409</v>
      </c>
      <c r="H2149" t="e">
        <f>VLOOKUP(G2149,#REF!,1,0)</f>
        <v>#REF!</v>
      </c>
      <c r="I2149" t="str">
        <f t="shared" si="121"/>
        <v>335843.3741LUB</v>
      </c>
      <c r="J2149" t="str">
        <f t="shared" si="122"/>
        <v>3062554.274LUB</v>
      </c>
      <c r="K2149">
        <f t="shared" si="124"/>
        <v>9409</v>
      </c>
    </row>
    <row r="2150" spans="1:11" x14ac:dyDescent="0.25">
      <c r="A2150">
        <v>9410</v>
      </c>
      <c r="B2150">
        <v>335817.45809999999</v>
      </c>
      <c r="C2150">
        <v>3062590.7444000002</v>
      </c>
      <c r="D2150" t="s">
        <v>271</v>
      </c>
      <c r="E2150" t="str">
        <f>ROUNDUP(B2150,3)&amp;"-"&amp;ROUNDUP(C2150,3)</f>
        <v>335817.459-3062590.745</v>
      </c>
      <c r="F2150" t="str">
        <f>E2150&amp;"-"&amp;D2150</f>
        <v>335817.459-3062590.745-LUB</v>
      </c>
      <c r="G2150">
        <f t="shared" si="123"/>
        <v>9410</v>
      </c>
      <c r="H2150" t="e">
        <f>VLOOKUP(G2150,#REF!,1,0)</f>
        <v>#REF!</v>
      </c>
      <c r="I2150" t="str">
        <f t="shared" si="121"/>
        <v>335817.4581LUB</v>
      </c>
      <c r="J2150" t="str">
        <f t="shared" si="122"/>
        <v>3062590.7444LUB</v>
      </c>
      <c r="K2150">
        <f t="shared" si="124"/>
        <v>9410</v>
      </c>
    </row>
    <row r="2151" spans="1:11" x14ac:dyDescent="0.25">
      <c r="A2151">
        <v>9411</v>
      </c>
      <c r="B2151">
        <v>335804.78830000001</v>
      </c>
      <c r="C2151">
        <v>3062630.3195000002</v>
      </c>
      <c r="D2151" t="s">
        <v>271</v>
      </c>
      <c r="E2151" t="str">
        <f>ROUNDUP(B2151,3)&amp;"-"&amp;ROUNDUP(C2151,3)</f>
        <v>335804.789-3062630.32</v>
      </c>
      <c r="F2151" t="str">
        <f>E2151&amp;"-"&amp;D2151</f>
        <v>335804.789-3062630.32-LUB</v>
      </c>
      <c r="G2151">
        <f t="shared" si="123"/>
        <v>9411</v>
      </c>
      <c r="H2151" t="e">
        <f>VLOOKUP(G2151,#REF!,1,0)</f>
        <v>#REF!</v>
      </c>
      <c r="I2151" t="str">
        <f t="shared" si="121"/>
        <v>335804.7883LUB</v>
      </c>
      <c r="J2151" t="str">
        <f t="shared" si="122"/>
        <v>3062630.3195LUB</v>
      </c>
      <c r="K2151">
        <f t="shared" si="124"/>
        <v>9411</v>
      </c>
    </row>
    <row r="2152" spans="1:11" x14ac:dyDescent="0.25">
      <c r="A2152">
        <v>9412</v>
      </c>
      <c r="B2152">
        <v>335737.48440000002</v>
      </c>
      <c r="C2152">
        <v>3062657.4977000002</v>
      </c>
      <c r="D2152" t="s">
        <v>271</v>
      </c>
      <c r="E2152" t="str">
        <f>ROUNDUP(B2152,3)&amp;"-"&amp;ROUNDUP(C2152,3)</f>
        <v>335737.485-3062657.498</v>
      </c>
      <c r="F2152" t="str">
        <f>E2152&amp;"-"&amp;D2152</f>
        <v>335737.485-3062657.498-LUB</v>
      </c>
      <c r="G2152">
        <f t="shared" si="123"/>
        <v>9412</v>
      </c>
      <c r="H2152" t="e">
        <f>VLOOKUP(G2152,#REF!,1,0)</f>
        <v>#REF!</v>
      </c>
      <c r="I2152" t="str">
        <f t="shared" ref="I2152:I2215" si="125">B2152&amp;D2152</f>
        <v>335737.4844LUB</v>
      </c>
      <c r="J2152" t="str">
        <f t="shared" ref="J2152:J2215" si="126">C2152&amp;D2152</f>
        <v>3062657.4977LUB</v>
      </c>
      <c r="K2152">
        <f t="shared" si="124"/>
        <v>9412</v>
      </c>
    </row>
    <row r="2153" spans="1:11" x14ac:dyDescent="0.25">
      <c r="A2153">
        <v>9413</v>
      </c>
      <c r="B2153">
        <v>335694.9117</v>
      </c>
      <c r="C2153">
        <v>3062682.7001999998</v>
      </c>
      <c r="D2153" t="s">
        <v>271</v>
      </c>
      <c r="E2153" t="str">
        <f>ROUNDUP(B2153,3)&amp;"-"&amp;ROUNDUP(C2153,3)</f>
        <v>335694.912-3062682.701</v>
      </c>
      <c r="F2153" t="str">
        <f>E2153&amp;"-"&amp;D2153</f>
        <v>335694.912-3062682.701-LUB</v>
      </c>
      <c r="G2153">
        <f t="shared" si="123"/>
        <v>9413</v>
      </c>
      <c r="H2153" t="e">
        <f>VLOOKUP(G2153,#REF!,1,0)</f>
        <v>#REF!</v>
      </c>
      <c r="I2153" t="str">
        <f t="shared" si="125"/>
        <v>335694.9117LUB</v>
      </c>
      <c r="J2153" t="str">
        <f t="shared" si="126"/>
        <v>3062682.7002LUB</v>
      </c>
      <c r="K2153">
        <f t="shared" si="124"/>
        <v>9413</v>
      </c>
    </row>
    <row r="2154" spans="1:11" x14ac:dyDescent="0.25">
      <c r="A2154">
        <v>9414</v>
      </c>
      <c r="B2154">
        <v>335650.4227</v>
      </c>
      <c r="C2154">
        <v>3062688.2269000001</v>
      </c>
      <c r="D2154" t="s">
        <v>271</v>
      </c>
      <c r="E2154" t="str">
        <f>ROUNDUP(B2154,3)&amp;"-"&amp;ROUNDUP(C2154,3)</f>
        <v>335650.423-3062688.227</v>
      </c>
      <c r="F2154" t="str">
        <f>E2154&amp;"-"&amp;D2154</f>
        <v>335650.423-3062688.227-LUB</v>
      </c>
      <c r="G2154">
        <f t="shared" si="123"/>
        <v>9414</v>
      </c>
      <c r="H2154" t="e">
        <f>VLOOKUP(G2154,#REF!,1,0)</f>
        <v>#REF!</v>
      </c>
      <c r="I2154" t="str">
        <f t="shared" si="125"/>
        <v>335650.4227LUB</v>
      </c>
      <c r="J2154" t="str">
        <f t="shared" si="126"/>
        <v>3062688.2269LUB</v>
      </c>
      <c r="K2154">
        <f t="shared" si="124"/>
        <v>9414</v>
      </c>
    </row>
    <row r="2155" spans="1:11" x14ac:dyDescent="0.25">
      <c r="A2155">
        <v>9415</v>
      </c>
      <c r="B2155">
        <v>335599.26640000002</v>
      </c>
      <c r="C2155">
        <v>3062688.9183</v>
      </c>
      <c r="D2155" t="s">
        <v>271</v>
      </c>
      <c r="E2155" t="str">
        <f>ROUNDUP(B2155,3)&amp;"-"&amp;ROUNDUP(C2155,3)</f>
        <v>335599.267-3062688.919</v>
      </c>
      <c r="F2155" t="str">
        <f>E2155&amp;"-"&amp;D2155</f>
        <v>335599.267-3062688.919-LUB</v>
      </c>
      <c r="G2155">
        <f t="shared" si="123"/>
        <v>9415</v>
      </c>
      <c r="H2155" t="e">
        <f>VLOOKUP(G2155,#REF!,1,0)</f>
        <v>#REF!</v>
      </c>
      <c r="I2155" t="str">
        <f t="shared" si="125"/>
        <v>335599.2664LUB</v>
      </c>
      <c r="J2155" t="str">
        <f t="shared" si="126"/>
        <v>3062688.9183LUB</v>
      </c>
      <c r="K2155">
        <f t="shared" si="124"/>
        <v>9415</v>
      </c>
    </row>
    <row r="2156" spans="1:11" x14ac:dyDescent="0.25">
      <c r="A2156">
        <v>9416</v>
      </c>
      <c r="B2156">
        <v>335544.86989999999</v>
      </c>
      <c r="C2156">
        <v>3062694.9408</v>
      </c>
      <c r="D2156" t="s">
        <v>271</v>
      </c>
      <c r="E2156" t="str">
        <f>ROUNDUP(B2156,3)&amp;"-"&amp;ROUNDUP(C2156,3)</f>
        <v>335544.87-3062694.941</v>
      </c>
      <c r="F2156" t="str">
        <f>E2156&amp;"-"&amp;D2156</f>
        <v>335544.87-3062694.941-LUB</v>
      </c>
      <c r="G2156">
        <f t="shared" si="123"/>
        <v>9416</v>
      </c>
      <c r="H2156" t="e">
        <f>VLOOKUP(G2156,#REF!,1,0)</f>
        <v>#REF!</v>
      </c>
      <c r="I2156" t="str">
        <f t="shared" si="125"/>
        <v>335544.8699LUB</v>
      </c>
      <c r="J2156" t="str">
        <f t="shared" si="126"/>
        <v>3062694.9408LUB</v>
      </c>
      <c r="K2156">
        <f t="shared" si="124"/>
        <v>9416</v>
      </c>
    </row>
    <row r="2157" spans="1:11" x14ac:dyDescent="0.25">
      <c r="A2157">
        <v>9417</v>
      </c>
      <c r="B2157">
        <v>335531.69689999998</v>
      </c>
      <c r="C2157">
        <v>3062696.3993000002</v>
      </c>
      <c r="D2157" t="s">
        <v>271</v>
      </c>
      <c r="E2157" t="str">
        <f>ROUNDUP(B2157,3)&amp;"-"&amp;ROUNDUP(C2157,3)</f>
        <v>335531.697-3062696.4</v>
      </c>
      <c r="F2157" t="str">
        <f>E2157&amp;"-"&amp;D2157</f>
        <v>335531.697-3062696.4-LUB</v>
      </c>
      <c r="G2157">
        <f t="shared" si="123"/>
        <v>9417</v>
      </c>
      <c r="H2157" t="e">
        <f>VLOOKUP(G2157,#REF!,1,0)</f>
        <v>#REF!</v>
      </c>
      <c r="I2157" t="str">
        <f t="shared" si="125"/>
        <v>335531.6969LUB</v>
      </c>
      <c r="J2157" t="str">
        <f t="shared" si="126"/>
        <v>3062696.3993LUB</v>
      </c>
      <c r="K2157">
        <f t="shared" si="124"/>
        <v>9417</v>
      </c>
    </row>
    <row r="2158" spans="1:11" x14ac:dyDescent="0.25">
      <c r="A2158">
        <v>9418</v>
      </c>
      <c r="B2158">
        <v>335736.54080000002</v>
      </c>
      <c r="C2158">
        <v>3059151.9375999998</v>
      </c>
      <c r="D2158" t="s">
        <v>271</v>
      </c>
      <c r="E2158" t="str">
        <f>ROUNDUP(B2158,3)&amp;"-"&amp;ROUNDUP(C2158,3)</f>
        <v>335736.541-3059151.938</v>
      </c>
      <c r="F2158" t="str">
        <f>E2158&amp;"-"&amp;D2158</f>
        <v>335736.541-3059151.938-LUB</v>
      </c>
      <c r="G2158">
        <f t="shared" si="123"/>
        <v>9418</v>
      </c>
      <c r="H2158" t="e">
        <f>VLOOKUP(G2158,#REF!,1,0)</f>
        <v>#REF!</v>
      </c>
      <c r="I2158" t="str">
        <f t="shared" si="125"/>
        <v>335736.5408LUB</v>
      </c>
      <c r="J2158" t="str">
        <f t="shared" si="126"/>
        <v>3059151.9376LUB</v>
      </c>
      <c r="K2158">
        <f t="shared" si="124"/>
        <v>9418</v>
      </c>
    </row>
    <row r="2159" spans="1:11" x14ac:dyDescent="0.25">
      <c r="A2159">
        <v>9419</v>
      </c>
      <c r="B2159">
        <v>335741.22389999998</v>
      </c>
      <c r="C2159">
        <v>3059168.7982999999</v>
      </c>
      <c r="D2159" t="s">
        <v>271</v>
      </c>
      <c r="E2159" t="str">
        <f>ROUNDUP(B2159,3)&amp;"-"&amp;ROUNDUP(C2159,3)</f>
        <v>335741.224-3059168.799</v>
      </c>
      <c r="F2159" t="str">
        <f>E2159&amp;"-"&amp;D2159</f>
        <v>335741.224-3059168.799-LUB</v>
      </c>
      <c r="G2159">
        <f t="shared" si="123"/>
        <v>9419</v>
      </c>
      <c r="H2159" t="e">
        <f>VLOOKUP(G2159,#REF!,1,0)</f>
        <v>#REF!</v>
      </c>
      <c r="I2159" t="str">
        <f t="shared" si="125"/>
        <v>335741.2239LUB</v>
      </c>
      <c r="J2159" t="str">
        <f t="shared" si="126"/>
        <v>3059168.7983LUB</v>
      </c>
      <c r="K2159">
        <f t="shared" si="124"/>
        <v>9419</v>
      </c>
    </row>
    <row r="2160" spans="1:11" x14ac:dyDescent="0.25">
      <c r="A2160">
        <v>9420</v>
      </c>
      <c r="B2160">
        <v>335755.25020000001</v>
      </c>
      <c r="C2160">
        <v>3059219.298</v>
      </c>
      <c r="D2160" t="s">
        <v>271</v>
      </c>
      <c r="E2160" t="str">
        <f>ROUNDUP(B2160,3)&amp;"-"&amp;ROUNDUP(C2160,3)</f>
        <v>335755.251-3059219.298</v>
      </c>
      <c r="F2160" t="str">
        <f>E2160&amp;"-"&amp;D2160</f>
        <v>335755.251-3059219.298-LUB</v>
      </c>
      <c r="G2160">
        <f t="shared" si="123"/>
        <v>9420</v>
      </c>
      <c r="H2160" t="e">
        <f>VLOOKUP(G2160,#REF!,1,0)</f>
        <v>#REF!</v>
      </c>
      <c r="I2160" t="str">
        <f t="shared" si="125"/>
        <v>335755.2502LUB</v>
      </c>
      <c r="J2160" t="str">
        <f t="shared" si="126"/>
        <v>3059219.298LUB</v>
      </c>
      <c r="K2160">
        <f t="shared" si="124"/>
        <v>9420</v>
      </c>
    </row>
    <row r="2161" spans="1:11" x14ac:dyDescent="0.25">
      <c r="A2161">
        <v>9421</v>
      </c>
      <c r="B2161">
        <v>335774.37939999998</v>
      </c>
      <c r="C2161">
        <v>3059260.5077</v>
      </c>
      <c r="D2161" t="s">
        <v>271</v>
      </c>
      <c r="E2161" t="str">
        <f>ROUNDUP(B2161,3)&amp;"-"&amp;ROUNDUP(C2161,3)</f>
        <v>335774.38-3059260.508</v>
      </c>
      <c r="F2161" t="str">
        <f>E2161&amp;"-"&amp;D2161</f>
        <v>335774.38-3059260.508-LUB</v>
      </c>
      <c r="G2161">
        <f t="shared" si="123"/>
        <v>9421</v>
      </c>
      <c r="H2161" t="e">
        <f>VLOOKUP(G2161,#REF!,1,0)</f>
        <v>#REF!</v>
      </c>
      <c r="I2161" t="str">
        <f t="shared" si="125"/>
        <v>335774.3794LUB</v>
      </c>
      <c r="J2161" t="str">
        <f t="shared" si="126"/>
        <v>3059260.5077LUB</v>
      </c>
      <c r="K2161">
        <f t="shared" si="124"/>
        <v>9421</v>
      </c>
    </row>
    <row r="2162" spans="1:11" x14ac:dyDescent="0.25">
      <c r="A2162">
        <v>9422</v>
      </c>
      <c r="B2162">
        <v>339623.29739999998</v>
      </c>
      <c r="C2162">
        <v>3058634.4029000001</v>
      </c>
      <c r="D2162" t="s">
        <v>271</v>
      </c>
      <c r="E2162" t="str">
        <f>ROUNDUP(B2162,3)&amp;"-"&amp;ROUNDUP(C2162,3)</f>
        <v>339623.298-3058634.403</v>
      </c>
      <c r="F2162" t="str">
        <f>E2162&amp;"-"&amp;D2162</f>
        <v>339623.298-3058634.403-LUB</v>
      </c>
      <c r="G2162">
        <f t="shared" si="123"/>
        <v>9422</v>
      </c>
      <c r="H2162" t="e">
        <f>VLOOKUP(G2162,#REF!,1,0)</f>
        <v>#REF!</v>
      </c>
      <c r="I2162" t="str">
        <f t="shared" si="125"/>
        <v>339623.2974LUB</v>
      </c>
      <c r="J2162" t="str">
        <f t="shared" si="126"/>
        <v>3058634.4029LUB</v>
      </c>
      <c r="K2162">
        <f t="shared" si="124"/>
        <v>9422</v>
      </c>
    </row>
    <row r="2163" spans="1:11" x14ac:dyDescent="0.25">
      <c r="A2163">
        <v>9423</v>
      </c>
      <c r="B2163">
        <v>339590.99339999998</v>
      </c>
      <c r="C2163">
        <v>3058659.8777000001</v>
      </c>
      <c r="D2163" t="s">
        <v>271</v>
      </c>
      <c r="E2163" t="str">
        <f>ROUNDUP(B2163,3)&amp;"-"&amp;ROUNDUP(C2163,3)</f>
        <v>339590.994-3058659.878</v>
      </c>
      <c r="F2163" t="str">
        <f>E2163&amp;"-"&amp;D2163</f>
        <v>339590.994-3058659.878-LUB</v>
      </c>
      <c r="G2163">
        <f t="shared" si="123"/>
        <v>9423</v>
      </c>
      <c r="H2163" t="e">
        <f>VLOOKUP(G2163,#REF!,1,0)</f>
        <v>#REF!</v>
      </c>
      <c r="I2163" t="str">
        <f t="shared" si="125"/>
        <v>339590.9934LUB</v>
      </c>
      <c r="J2163" t="str">
        <f t="shared" si="126"/>
        <v>3058659.8777LUB</v>
      </c>
      <c r="K2163">
        <f t="shared" si="124"/>
        <v>9423</v>
      </c>
    </row>
    <row r="2164" spans="1:11" x14ac:dyDescent="0.25">
      <c r="A2164">
        <v>9424</v>
      </c>
      <c r="B2164">
        <v>339539.55969999998</v>
      </c>
      <c r="C2164">
        <v>3058672.0515000001</v>
      </c>
      <c r="D2164" t="s">
        <v>271</v>
      </c>
      <c r="E2164" t="str">
        <f>ROUNDUP(B2164,3)&amp;"-"&amp;ROUNDUP(C2164,3)</f>
        <v>339539.56-3058672.052</v>
      </c>
      <c r="F2164" t="str">
        <f>E2164&amp;"-"&amp;D2164</f>
        <v>339539.56-3058672.052-LUB</v>
      </c>
      <c r="G2164">
        <f t="shared" si="123"/>
        <v>9424</v>
      </c>
      <c r="H2164" t="e">
        <f>VLOOKUP(G2164,#REF!,1,0)</f>
        <v>#REF!</v>
      </c>
      <c r="I2164" t="str">
        <f t="shared" si="125"/>
        <v>339539.5597LUB</v>
      </c>
      <c r="J2164" t="str">
        <f t="shared" si="126"/>
        <v>3058672.0515LUB</v>
      </c>
      <c r="K2164">
        <f t="shared" si="124"/>
        <v>9424</v>
      </c>
    </row>
    <row r="2165" spans="1:11" x14ac:dyDescent="0.25">
      <c r="A2165">
        <v>9425</v>
      </c>
      <c r="B2165">
        <v>339266.89049999998</v>
      </c>
      <c r="C2165">
        <v>3058622.6283</v>
      </c>
      <c r="D2165" t="s">
        <v>271</v>
      </c>
      <c r="E2165" t="str">
        <f>ROUNDUP(B2165,3)&amp;"-"&amp;ROUNDUP(C2165,3)</f>
        <v>339266.891-3058622.629</v>
      </c>
      <c r="F2165" t="str">
        <f>E2165&amp;"-"&amp;D2165</f>
        <v>339266.891-3058622.629-LUB</v>
      </c>
      <c r="G2165">
        <f t="shared" si="123"/>
        <v>9425</v>
      </c>
      <c r="H2165" t="e">
        <f>VLOOKUP(G2165,#REF!,1,0)</f>
        <v>#REF!</v>
      </c>
      <c r="I2165" t="str">
        <f t="shared" si="125"/>
        <v>339266.8905LUB</v>
      </c>
      <c r="J2165" t="str">
        <f t="shared" si="126"/>
        <v>3058622.6283LUB</v>
      </c>
      <c r="K2165">
        <f t="shared" si="124"/>
        <v>9425</v>
      </c>
    </row>
    <row r="2166" spans="1:11" x14ac:dyDescent="0.25">
      <c r="A2166">
        <v>9426</v>
      </c>
      <c r="B2166">
        <v>339256.98</v>
      </c>
      <c r="C2166">
        <v>3058558.7612999999</v>
      </c>
      <c r="D2166" t="s">
        <v>271</v>
      </c>
      <c r="E2166" t="str">
        <f>ROUNDUP(B2166,3)&amp;"-"&amp;ROUNDUP(C2166,3)</f>
        <v>339256.98-3058558.762</v>
      </c>
      <c r="F2166" t="str">
        <f>E2166&amp;"-"&amp;D2166</f>
        <v>339256.98-3058558.762-LUB</v>
      </c>
      <c r="G2166">
        <f t="shared" si="123"/>
        <v>9426</v>
      </c>
      <c r="H2166" t="e">
        <f>VLOOKUP(G2166,#REF!,1,0)</f>
        <v>#REF!</v>
      </c>
      <c r="I2166" t="str">
        <f t="shared" si="125"/>
        <v>339256.98LUB</v>
      </c>
      <c r="J2166" t="str">
        <f t="shared" si="126"/>
        <v>3058558.7613LUB</v>
      </c>
      <c r="K2166">
        <f t="shared" si="124"/>
        <v>9426</v>
      </c>
    </row>
    <row r="2167" spans="1:11" x14ac:dyDescent="0.25">
      <c r="A2167">
        <v>9427</v>
      </c>
      <c r="B2167">
        <v>339257.17389999999</v>
      </c>
      <c r="C2167">
        <v>3058546.9166999999</v>
      </c>
      <c r="D2167" t="s">
        <v>271</v>
      </c>
      <c r="E2167" t="str">
        <f>ROUNDUP(B2167,3)&amp;"-"&amp;ROUNDUP(C2167,3)</f>
        <v>339257.174-3058546.917</v>
      </c>
      <c r="F2167" t="str">
        <f>E2167&amp;"-"&amp;D2167</f>
        <v>339257.174-3058546.917-LUB</v>
      </c>
      <c r="G2167">
        <f t="shared" si="123"/>
        <v>9427</v>
      </c>
      <c r="H2167" t="e">
        <f>VLOOKUP(G2167,#REF!,1,0)</f>
        <v>#REF!</v>
      </c>
      <c r="I2167" t="str">
        <f t="shared" si="125"/>
        <v>339257.1739LUB</v>
      </c>
      <c r="J2167" t="str">
        <f t="shared" si="126"/>
        <v>3058546.9167LUB</v>
      </c>
      <c r="K2167">
        <f t="shared" si="124"/>
        <v>9427</v>
      </c>
    </row>
    <row r="2168" spans="1:11" x14ac:dyDescent="0.25">
      <c r="A2168">
        <v>9428</v>
      </c>
      <c r="B2168">
        <v>339257.43699999998</v>
      </c>
      <c r="C2168">
        <v>3058530.8354000002</v>
      </c>
      <c r="D2168" t="s">
        <v>271</v>
      </c>
      <c r="E2168" t="str">
        <f>ROUNDUP(B2168,3)&amp;"-"&amp;ROUNDUP(C2168,3)</f>
        <v>339257.437-3058530.836</v>
      </c>
      <c r="F2168" t="str">
        <f>E2168&amp;"-"&amp;D2168</f>
        <v>339257.437-3058530.836-LUB</v>
      </c>
      <c r="G2168">
        <f t="shared" si="123"/>
        <v>9428</v>
      </c>
      <c r="H2168" t="e">
        <f>VLOOKUP(G2168,#REF!,1,0)</f>
        <v>#REF!</v>
      </c>
      <c r="I2168" t="str">
        <f t="shared" si="125"/>
        <v>339257.437LUB</v>
      </c>
      <c r="J2168" t="str">
        <f t="shared" si="126"/>
        <v>3058530.8354LUB</v>
      </c>
      <c r="K2168">
        <f t="shared" si="124"/>
        <v>9428</v>
      </c>
    </row>
    <row r="2169" spans="1:11" x14ac:dyDescent="0.25">
      <c r="A2169">
        <v>9429</v>
      </c>
      <c r="B2169">
        <v>339159.57209999999</v>
      </c>
      <c r="C2169">
        <v>3058650.0619000001</v>
      </c>
      <c r="D2169" t="s">
        <v>271</v>
      </c>
      <c r="E2169" t="str">
        <f>ROUNDUP(B2169,3)&amp;"-"&amp;ROUNDUP(C2169,3)</f>
        <v>339159.573-3058650.062</v>
      </c>
      <c r="F2169" t="str">
        <f>E2169&amp;"-"&amp;D2169</f>
        <v>339159.573-3058650.062-LUB</v>
      </c>
      <c r="G2169">
        <f t="shared" si="123"/>
        <v>9429</v>
      </c>
      <c r="H2169" t="e">
        <f>VLOOKUP(G2169,#REF!,1,0)</f>
        <v>#REF!</v>
      </c>
      <c r="I2169" t="str">
        <f t="shared" si="125"/>
        <v>339159.5721LUB</v>
      </c>
      <c r="J2169" t="str">
        <f t="shared" si="126"/>
        <v>3058650.0619LUB</v>
      </c>
      <c r="K2169">
        <f t="shared" si="124"/>
        <v>9429</v>
      </c>
    </row>
    <row r="2170" spans="1:11" x14ac:dyDescent="0.25">
      <c r="A2170">
        <v>9430</v>
      </c>
      <c r="B2170">
        <v>339162.33769999997</v>
      </c>
      <c r="C2170">
        <v>3058664.5120999999</v>
      </c>
      <c r="D2170" t="s">
        <v>271</v>
      </c>
      <c r="E2170" t="str">
        <f>ROUNDUP(B2170,3)&amp;"-"&amp;ROUNDUP(C2170,3)</f>
        <v>339162.338-3058664.513</v>
      </c>
      <c r="F2170" t="str">
        <f>E2170&amp;"-"&amp;D2170</f>
        <v>339162.338-3058664.513-LUB</v>
      </c>
      <c r="G2170">
        <f t="shared" si="123"/>
        <v>9430</v>
      </c>
      <c r="H2170" t="e">
        <f>VLOOKUP(G2170,#REF!,1,0)</f>
        <v>#REF!</v>
      </c>
      <c r="I2170" t="str">
        <f t="shared" si="125"/>
        <v>339162.3377LUB</v>
      </c>
      <c r="J2170" t="str">
        <f t="shared" si="126"/>
        <v>3058664.5121LUB</v>
      </c>
      <c r="K2170">
        <f t="shared" si="124"/>
        <v>9430</v>
      </c>
    </row>
    <row r="2171" spans="1:11" x14ac:dyDescent="0.25">
      <c r="A2171">
        <v>9431</v>
      </c>
      <c r="B2171">
        <v>339177.26779999997</v>
      </c>
      <c r="C2171">
        <v>3058742.5227000001</v>
      </c>
      <c r="D2171" t="s">
        <v>271</v>
      </c>
      <c r="E2171" t="str">
        <f>ROUNDUP(B2171,3)&amp;"-"&amp;ROUNDUP(C2171,3)</f>
        <v>339177.268-3058742.523</v>
      </c>
      <c r="F2171" t="str">
        <f>E2171&amp;"-"&amp;D2171</f>
        <v>339177.268-3058742.523-LUB</v>
      </c>
      <c r="G2171">
        <f t="shared" si="123"/>
        <v>9431</v>
      </c>
      <c r="H2171" t="e">
        <f>VLOOKUP(G2171,#REF!,1,0)</f>
        <v>#REF!</v>
      </c>
      <c r="I2171" t="str">
        <f t="shared" si="125"/>
        <v>339177.2678LUB</v>
      </c>
      <c r="J2171" t="str">
        <f t="shared" si="126"/>
        <v>3058742.5227LUB</v>
      </c>
      <c r="K2171">
        <f t="shared" si="124"/>
        <v>9431</v>
      </c>
    </row>
    <row r="2172" spans="1:11" x14ac:dyDescent="0.25">
      <c r="A2172">
        <v>9432</v>
      </c>
      <c r="B2172">
        <v>339293.11249999999</v>
      </c>
      <c r="C2172">
        <v>3058864.9879000001</v>
      </c>
      <c r="D2172" t="s">
        <v>271</v>
      </c>
      <c r="E2172" t="str">
        <f>ROUNDUP(B2172,3)&amp;"-"&amp;ROUNDUP(C2172,3)</f>
        <v>339293.113-3058864.988</v>
      </c>
      <c r="F2172" t="str">
        <f>E2172&amp;"-"&amp;D2172</f>
        <v>339293.113-3058864.988-LUB</v>
      </c>
      <c r="G2172">
        <f t="shared" si="123"/>
        <v>9432</v>
      </c>
      <c r="H2172" t="e">
        <f>VLOOKUP(G2172,#REF!,1,0)</f>
        <v>#REF!</v>
      </c>
      <c r="I2172" t="str">
        <f t="shared" si="125"/>
        <v>339293.1125LUB</v>
      </c>
      <c r="J2172" t="str">
        <f t="shared" si="126"/>
        <v>3058864.9879LUB</v>
      </c>
      <c r="K2172">
        <f t="shared" si="124"/>
        <v>9432</v>
      </c>
    </row>
    <row r="2173" spans="1:11" x14ac:dyDescent="0.25">
      <c r="A2173">
        <v>9433</v>
      </c>
      <c r="B2173">
        <v>339315.1776</v>
      </c>
      <c r="C2173">
        <v>3058848.0684000002</v>
      </c>
      <c r="D2173" t="s">
        <v>271</v>
      </c>
      <c r="E2173" t="str">
        <f>ROUNDUP(B2173,3)&amp;"-"&amp;ROUNDUP(C2173,3)</f>
        <v>339315.178-3058848.069</v>
      </c>
      <c r="F2173" t="str">
        <f>E2173&amp;"-"&amp;D2173</f>
        <v>339315.178-3058848.069-LUB</v>
      </c>
      <c r="G2173">
        <f t="shared" si="123"/>
        <v>9433</v>
      </c>
      <c r="H2173" t="e">
        <f>VLOOKUP(G2173,#REF!,1,0)</f>
        <v>#REF!</v>
      </c>
      <c r="I2173" t="str">
        <f t="shared" si="125"/>
        <v>339315.1776LUB</v>
      </c>
      <c r="J2173" t="str">
        <f t="shared" si="126"/>
        <v>3058848.0684LUB</v>
      </c>
      <c r="K2173">
        <f t="shared" si="124"/>
        <v>9433</v>
      </c>
    </row>
    <row r="2174" spans="1:11" x14ac:dyDescent="0.25">
      <c r="A2174">
        <v>9434</v>
      </c>
      <c r="B2174">
        <v>338835.90039999998</v>
      </c>
      <c r="C2174">
        <v>3059473.7404</v>
      </c>
      <c r="D2174" t="s">
        <v>271</v>
      </c>
      <c r="E2174" t="str">
        <f>ROUNDUP(B2174,3)&amp;"-"&amp;ROUNDUP(C2174,3)</f>
        <v>338835.901-3059473.741</v>
      </c>
      <c r="F2174" t="str">
        <f>E2174&amp;"-"&amp;D2174</f>
        <v>338835.901-3059473.741-LUB</v>
      </c>
      <c r="G2174">
        <f t="shared" si="123"/>
        <v>9434</v>
      </c>
      <c r="H2174" t="e">
        <f>VLOOKUP(G2174,#REF!,1,0)</f>
        <v>#REF!</v>
      </c>
      <c r="I2174" t="str">
        <f t="shared" si="125"/>
        <v>338835.9004LUB</v>
      </c>
      <c r="J2174" t="str">
        <f t="shared" si="126"/>
        <v>3059473.7404LUB</v>
      </c>
      <c r="K2174">
        <f t="shared" si="124"/>
        <v>9434</v>
      </c>
    </row>
    <row r="2175" spans="1:11" x14ac:dyDescent="0.25">
      <c r="A2175">
        <v>9435</v>
      </c>
      <c r="B2175">
        <v>338835.56020000001</v>
      </c>
      <c r="C2175">
        <v>3059480.0713</v>
      </c>
      <c r="D2175" t="s">
        <v>271</v>
      </c>
      <c r="E2175" t="str">
        <f>ROUNDUP(B2175,3)&amp;"-"&amp;ROUNDUP(C2175,3)</f>
        <v>338835.561-3059480.072</v>
      </c>
      <c r="F2175" t="str">
        <f>E2175&amp;"-"&amp;D2175</f>
        <v>338835.561-3059480.072-LUB</v>
      </c>
      <c r="G2175">
        <f t="shared" si="123"/>
        <v>9435</v>
      </c>
      <c r="H2175" t="e">
        <f>VLOOKUP(G2175,#REF!,1,0)</f>
        <v>#REF!</v>
      </c>
      <c r="I2175" t="str">
        <f t="shared" si="125"/>
        <v>338835.5602LUB</v>
      </c>
      <c r="J2175" t="str">
        <f t="shared" si="126"/>
        <v>3059480.0713LUB</v>
      </c>
      <c r="K2175">
        <f t="shared" si="124"/>
        <v>9435</v>
      </c>
    </row>
    <row r="2176" spans="1:11" x14ac:dyDescent="0.25">
      <c r="A2176">
        <v>9436</v>
      </c>
      <c r="B2176">
        <v>338832.92</v>
      </c>
      <c r="C2176">
        <v>3059529.2047999999</v>
      </c>
      <c r="D2176" t="s">
        <v>271</v>
      </c>
      <c r="E2176" t="str">
        <f>ROUNDUP(B2176,3)&amp;"-"&amp;ROUNDUP(C2176,3)</f>
        <v>338832.92-3059529.205</v>
      </c>
      <c r="F2176" t="str">
        <f>E2176&amp;"-"&amp;D2176</f>
        <v>338832.92-3059529.205-LUB</v>
      </c>
      <c r="G2176">
        <f t="shared" si="123"/>
        <v>9436</v>
      </c>
      <c r="H2176" t="e">
        <f>VLOOKUP(G2176,#REF!,1,0)</f>
        <v>#REF!</v>
      </c>
      <c r="I2176" t="str">
        <f t="shared" si="125"/>
        <v>338832.92LUB</v>
      </c>
      <c r="J2176" t="str">
        <f t="shared" si="126"/>
        <v>3059529.2048LUB</v>
      </c>
      <c r="K2176">
        <f t="shared" si="124"/>
        <v>9436</v>
      </c>
    </row>
    <row r="2177" spans="1:11" x14ac:dyDescent="0.25">
      <c r="A2177">
        <v>9437</v>
      </c>
      <c r="B2177">
        <v>338893.33669999999</v>
      </c>
      <c r="C2177">
        <v>3059759.5449000001</v>
      </c>
      <c r="D2177" t="s">
        <v>271</v>
      </c>
      <c r="E2177" t="str">
        <f>ROUNDUP(B2177,3)&amp;"-"&amp;ROUNDUP(C2177,3)</f>
        <v>338893.337-3059759.545</v>
      </c>
      <c r="F2177" t="str">
        <f>E2177&amp;"-"&amp;D2177</f>
        <v>338893.337-3059759.545-LUB</v>
      </c>
      <c r="G2177">
        <f t="shared" si="123"/>
        <v>9437</v>
      </c>
      <c r="H2177" t="e">
        <f>VLOOKUP(G2177,#REF!,1,0)</f>
        <v>#REF!</v>
      </c>
      <c r="I2177" t="str">
        <f t="shared" si="125"/>
        <v>338893.3367LUB</v>
      </c>
      <c r="J2177" t="str">
        <f t="shared" si="126"/>
        <v>3059759.5449LUB</v>
      </c>
      <c r="K2177">
        <f t="shared" si="124"/>
        <v>9437</v>
      </c>
    </row>
    <row r="2178" spans="1:11" x14ac:dyDescent="0.25">
      <c r="A2178">
        <v>9438</v>
      </c>
      <c r="B2178">
        <v>338920.29800000001</v>
      </c>
      <c r="C2178">
        <v>3059988.0655</v>
      </c>
      <c r="D2178" t="s">
        <v>271</v>
      </c>
      <c r="E2178" t="str">
        <f>ROUNDUP(B2178,3)&amp;"-"&amp;ROUNDUP(C2178,3)</f>
        <v>338920.298-3059988.066</v>
      </c>
      <c r="F2178" t="str">
        <f>E2178&amp;"-"&amp;D2178</f>
        <v>338920.298-3059988.066-LUB</v>
      </c>
      <c r="G2178">
        <f t="shared" si="123"/>
        <v>9438</v>
      </c>
      <c r="H2178" t="e">
        <f>VLOOKUP(G2178,#REF!,1,0)</f>
        <v>#REF!</v>
      </c>
      <c r="I2178" t="str">
        <f t="shared" si="125"/>
        <v>338920.298LUB</v>
      </c>
      <c r="J2178" t="str">
        <f t="shared" si="126"/>
        <v>3059988.0655LUB</v>
      </c>
      <c r="K2178">
        <f t="shared" si="124"/>
        <v>9438</v>
      </c>
    </row>
    <row r="2179" spans="1:11" x14ac:dyDescent="0.25">
      <c r="A2179">
        <v>9439</v>
      </c>
      <c r="B2179">
        <v>338827.01610000001</v>
      </c>
      <c r="C2179">
        <v>3060299.0477</v>
      </c>
      <c r="D2179" t="s">
        <v>271</v>
      </c>
      <c r="E2179" t="str">
        <f>ROUNDUP(B2179,3)&amp;"-"&amp;ROUNDUP(C2179,3)</f>
        <v>338827.017-3060299.048</v>
      </c>
      <c r="F2179" t="str">
        <f>E2179&amp;"-"&amp;D2179</f>
        <v>338827.017-3060299.048-LUB</v>
      </c>
      <c r="G2179">
        <f t="shared" ref="G2179:G2242" si="127">A2179</f>
        <v>9439</v>
      </c>
      <c r="H2179" t="e">
        <f>VLOOKUP(G2179,#REF!,1,0)</f>
        <v>#REF!</v>
      </c>
      <c r="I2179" t="str">
        <f t="shared" si="125"/>
        <v>338827.0161LUB</v>
      </c>
      <c r="J2179" t="str">
        <f t="shared" si="126"/>
        <v>3060299.0477LUB</v>
      </c>
      <c r="K2179">
        <f t="shared" ref="K2179:K2242" si="128">G2179</f>
        <v>9439</v>
      </c>
    </row>
    <row r="2180" spans="1:11" x14ac:dyDescent="0.25">
      <c r="A2180">
        <v>9440</v>
      </c>
      <c r="B2180">
        <v>338855.30249999999</v>
      </c>
      <c r="C2180">
        <v>3060502.9093999998</v>
      </c>
      <c r="D2180" t="s">
        <v>271</v>
      </c>
      <c r="E2180" t="str">
        <f>ROUNDUP(B2180,3)&amp;"-"&amp;ROUNDUP(C2180,3)</f>
        <v>338855.303-3060502.91</v>
      </c>
      <c r="F2180" t="str">
        <f>E2180&amp;"-"&amp;D2180</f>
        <v>338855.303-3060502.91-LUB</v>
      </c>
      <c r="G2180">
        <f t="shared" si="127"/>
        <v>9440</v>
      </c>
      <c r="H2180" t="e">
        <f>VLOOKUP(G2180,#REF!,1,0)</f>
        <v>#REF!</v>
      </c>
      <c r="I2180" t="str">
        <f t="shared" si="125"/>
        <v>338855.3025LUB</v>
      </c>
      <c r="J2180" t="str">
        <f t="shared" si="126"/>
        <v>3060502.9094LUB</v>
      </c>
      <c r="K2180">
        <f t="shared" si="128"/>
        <v>9440</v>
      </c>
    </row>
    <row r="2181" spans="1:11" x14ac:dyDescent="0.25">
      <c r="A2181">
        <v>9441</v>
      </c>
      <c r="B2181">
        <v>338830.24180000002</v>
      </c>
      <c r="C2181">
        <v>3060542.6512000002</v>
      </c>
      <c r="D2181" t="s">
        <v>271</v>
      </c>
      <c r="E2181" t="str">
        <f>ROUNDUP(B2181,3)&amp;"-"&amp;ROUNDUP(C2181,3)</f>
        <v>338830.242-3060542.652</v>
      </c>
      <c r="F2181" t="str">
        <f>E2181&amp;"-"&amp;D2181</f>
        <v>338830.242-3060542.652-LUB</v>
      </c>
      <c r="G2181">
        <f t="shared" si="127"/>
        <v>9441</v>
      </c>
      <c r="H2181" t="e">
        <f>VLOOKUP(G2181,#REF!,1,0)</f>
        <v>#REF!</v>
      </c>
      <c r="I2181" t="str">
        <f t="shared" si="125"/>
        <v>338830.2418LUB</v>
      </c>
      <c r="J2181" t="str">
        <f t="shared" si="126"/>
        <v>3060542.6512LUB</v>
      </c>
      <c r="K2181">
        <f t="shared" si="128"/>
        <v>9441</v>
      </c>
    </row>
    <row r="2182" spans="1:11" x14ac:dyDescent="0.25">
      <c r="A2182">
        <v>9442</v>
      </c>
      <c r="B2182">
        <v>338822.25030000001</v>
      </c>
      <c r="C2182">
        <v>3060562.4619999998</v>
      </c>
      <c r="D2182" t="s">
        <v>271</v>
      </c>
      <c r="E2182" t="str">
        <f>ROUNDUP(B2182,3)&amp;"-"&amp;ROUNDUP(C2182,3)</f>
        <v>338822.251-3060562.462</v>
      </c>
      <c r="F2182" t="str">
        <f>E2182&amp;"-"&amp;D2182</f>
        <v>338822.251-3060562.462-LUB</v>
      </c>
      <c r="G2182">
        <f t="shared" si="127"/>
        <v>9442</v>
      </c>
      <c r="H2182" t="e">
        <f>VLOOKUP(G2182,#REF!,1,0)</f>
        <v>#REF!</v>
      </c>
      <c r="I2182" t="str">
        <f t="shared" si="125"/>
        <v>338822.2503LUB</v>
      </c>
      <c r="J2182" t="str">
        <f t="shared" si="126"/>
        <v>3060562.462LUB</v>
      </c>
      <c r="K2182">
        <f t="shared" si="128"/>
        <v>9442</v>
      </c>
    </row>
    <row r="2183" spans="1:11" x14ac:dyDescent="0.25">
      <c r="A2183">
        <v>9443</v>
      </c>
      <c r="B2183">
        <v>338790.94579999999</v>
      </c>
      <c r="C2183">
        <v>3060566.9818000002</v>
      </c>
      <c r="D2183" t="s">
        <v>271</v>
      </c>
      <c r="E2183" t="str">
        <f>ROUNDUP(B2183,3)&amp;"-"&amp;ROUNDUP(C2183,3)</f>
        <v>338790.946-3060566.982</v>
      </c>
      <c r="F2183" t="str">
        <f>E2183&amp;"-"&amp;D2183</f>
        <v>338790.946-3060566.982-LUB</v>
      </c>
      <c r="G2183">
        <f t="shared" si="127"/>
        <v>9443</v>
      </c>
      <c r="H2183" t="e">
        <f>VLOOKUP(G2183,#REF!,1,0)</f>
        <v>#REF!</v>
      </c>
      <c r="I2183" t="str">
        <f t="shared" si="125"/>
        <v>338790.9458LUB</v>
      </c>
      <c r="J2183" t="str">
        <f t="shared" si="126"/>
        <v>3060566.9818LUB</v>
      </c>
      <c r="K2183">
        <f t="shared" si="128"/>
        <v>9443</v>
      </c>
    </row>
    <row r="2184" spans="1:11" x14ac:dyDescent="0.25">
      <c r="A2184">
        <v>9444</v>
      </c>
      <c r="B2184">
        <v>338767.95880000002</v>
      </c>
      <c r="C2184">
        <v>3060576.3177</v>
      </c>
      <c r="D2184" t="s">
        <v>271</v>
      </c>
      <c r="E2184" t="str">
        <f>ROUNDUP(B2184,3)&amp;"-"&amp;ROUNDUP(C2184,3)</f>
        <v>338767.959-3060576.318</v>
      </c>
      <c r="F2184" t="str">
        <f>E2184&amp;"-"&amp;D2184</f>
        <v>338767.959-3060576.318-LUB</v>
      </c>
      <c r="G2184">
        <f t="shared" si="127"/>
        <v>9444</v>
      </c>
      <c r="H2184" t="e">
        <f>VLOOKUP(G2184,#REF!,1,0)</f>
        <v>#REF!</v>
      </c>
      <c r="I2184" t="str">
        <f t="shared" si="125"/>
        <v>338767.9588LUB</v>
      </c>
      <c r="J2184" t="str">
        <f t="shared" si="126"/>
        <v>3060576.3177LUB</v>
      </c>
      <c r="K2184">
        <f t="shared" si="128"/>
        <v>9444</v>
      </c>
    </row>
    <row r="2185" spans="1:11" x14ac:dyDescent="0.25">
      <c r="A2185">
        <v>9445</v>
      </c>
      <c r="B2185">
        <v>338770.565</v>
      </c>
      <c r="C2185">
        <v>3060586.1356000002</v>
      </c>
      <c r="D2185" t="s">
        <v>271</v>
      </c>
      <c r="E2185" t="str">
        <f>ROUNDUP(B2185,3)&amp;"-"&amp;ROUNDUP(C2185,3)</f>
        <v>338770.565-3060586.136</v>
      </c>
      <c r="F2185" t="str">
        <f>E2185&amp;"-"&amp;D2185</f>
        <v>338770.565-3060586.136-LUB</v>
      </c>
      <c r="G2185">
        <f t="shared" si="127"/>
        <v>9445</v>
      </c>
      <c r="H2185" t="e">
        <f>VLOOKUP(G2185,#REF!,1,0)</f>
        <v>#REF!</v>
      </c>
      <c r="I2185" t="str">
        <f t="shared" si="125"/>
        <v>338770.565LUB</v>
      </c>
      <c r="J2185" t="str">
        <f t="shared" si="126"/>
        <v>3060586.1356LUB</v>
      </c>
      <c r="K2185">
        <f t="shared" si="128"/>
        <v>9445</v>
      </c>
    </row>
    <row r="2186" spans="1:11" x14ac:dyDescent="0.25">
      <c r="A2186">
        <v>9446</v>
      </c>
      <c r="B2186">
        <v>338839.1091</v>
      </c>
      <c r="C2186">
        <v>3060386.2022000002</v>
      </c>
      <c r="D2186" t="s">
        <v>271</v>
      </c>
      <c r="E2186" t="str">
        <f>ROUNDUP(B2186,3)&amp;"-"&amp;ROUNDUP(C2186,3)</f>
        <v>338839.11-3060386.203</v>
      </c>
      <c r="F2186" t="str">
        <f>E2186&amp;"-"&amp;D2186</f>
        <v>338839.11-3060386.203-LUB</v>
      </c>
      <c r="G2186">
        <f t="shared" si="127"/>
        <v>9446</v>
      </c>
      <c r="H2186" t="e">
        <f>VLOOKUP(G2186,#REF!,1,0)</f>
        <v>#REF!</v>
      </c>
      <c r="I2186" t="str">
        <f t="shared" si="125"/>
        <v>338839.1091LUB</v>
      </c>
      <c r="J2186" t="str">
        <f t="shared" si="126"/>
        <v>3060386.2022LUB</v>
      </c>
      <c r="K2186">
        <f t="shared" si="128"/>
        <v>9446</v>
      </c>
    </row>
    <row r="2187" spans="1:11" x14ac:dyDescent="0.25">
      <c r="A2187">
        <v>9447</v>
      </c>
      <c r="B2187">
        <v>338819.13140000001</v>
      </c>
      <c r="C2187">
        <v>3060389.2628000001</v>
      </c>
      <c r="D2187" t="s">
        <v>271</v>
      </c>
      <c r="E2187" t="str">
        <f>ROUNDUP(B2187,3)&amp;"-"&amp;ROUNDUP(C2187,3)</f>
        <v>338819.132-3060389.263</v>
      </c>
      <c r="F2187" t="str">
        <f>E2187&amp;"-"&amp;D2187</f>
        <v>338819.132-3060389.263-LUB</v>
      </c>
      <c r="G2187">
        <f t="shared" si="127"/>
        <v>9447</v>
      </c>
      <c r="H2187" t="e">
        <f>VLOOKUP(G2187,#REF!,1,0)</f>
        <v>#REF!</v>
      </c>
      <c r="I2187" t="str">
        <f t="shared" si="125"/>
        <v>338819.1314LUB</v>
      </c>
      <c r="J2187" t="str">
        <f t="shared" si="126"/>
        <v>3060389.2628LUB</v>
      </c>
      <c r="K2187">
        <f t="shared" si="128"/>
        <v>9447</v>
      </c>
    </row>
    <row r="2188" spans="1:11" x14ac:dyDescent="0.25">
      <c r="A2188">
        <v>9448</v>
      </c>
      <c r="B2188">
        <v>338811.87809999997</v>
      </c>
      <c r="C2188">
        <v>3060402.4956</v>
      </c>
      <c r="D2188" t="s">
        <v>271</v>
      </c>
      <c r="E2188" t="str">
        <f>ROUNDUP(B2188,3)&amp;"-"&amp;ROUNDUP(C2188,3)</f>
        <v>338811.879-3060402.496</v>
      </c>
      <c r="F2188" t="str">
        <f>E2188&amp;"-"&amp;D2188</f>
        <v>338811.879-3060402.496-LUB</v>
      </c>
      <c r="G2188">
        <f t="shared" si="127"/>
        <v>9448</v>
      </c>
      <c r="H2188" t="e">
        <f>VLOOKUP(G2188,#REF!,1,0)</f>
        <v>#REF!</v>
      </c>
      <c r="I2188" t="str">
        <f t="shared" si="125"/>
        <v>338811.8781LUB</v>
      </c>
      <c r="J2188" t="str">
        <f t="shared" si="126"/>
        <v>3060402.4956LUB</v>
      </c>
      <c r="K2188">
        <f t="shared" si="128"/>
        <v>9448</v>
      </c>
    </row>
    <row r="2189" spans="1:11" x14ac:dyDescent="0.25">
      <c r="A2189">
        <v>9449</v>
      </c>
      <c r="B2189">
        <v>338799.60810000001</v>
      </c>
      <c r="C2189">
        <v>3060410.8686000002</v>
      </c>
      <c r="D2189" t="s">
        <v>271</v>
      </c>
      <c r="E2189" t="str">
        <f>ROUNDUP(B2189,3)&amp;"-"&amp;ROUNDUP(C2189,3)</f>
        <v>338799.609-3060410.869</v>
      </c>
      <c r="F2189" t="str">
        <f>E2189&amp;"-"&amp;D2189</f>
        <v>338799.609-3060410.869-LUB</v>
      </c>
      <c r="G2189">
        <f t="shared" si="127"/>
        <v>9449</v>
      </c>
      <c r="H2189" t="e">
        <f>VLOOKUP(G2189,#REF!,1,0)</f>
        <v>#REF!</v>
      </c>
      <c r="I2189" t="str">
        <f t="shared" si="125"/>
        <v>338799.6081LUB</v>
      </c>
      <c r="J2189" t="str">
        <f t="shared" si="126"/>
        <v>3060410.8686LUB</v>
      </c>
      <c r="K2189">
        <f t="shared" si="128"/>
        <v>9449</v>
      </c>
    </row>
    <row r="2190" spans="1:11" x14ac:dyDescent="0.25">
      <c r="A2190">
        <v>9450</v>
      </c>
      <c r="B2190">
        <v>338769.92099999997</v>
      </c>
      <c r="C2190">
        <v>3060412.9038999998</v>
      </c>
      <c r="D2190" t="s">
        <v>271</v>
      </c>
      <c r="E2190" t="str">
        <f>ROUNDUP(B2190,3)&amp;"-"&amp;ROUNDUP(C2190,3)</f>
        <v>338769.921-3060412.904</v>
      </c>
      <c r="F2190" t="str">
        <f>E2190&amp;"-"&amp;D2190</f>
        <v>338769.921-3060412.904-LUB</v>
      </c>
      <c r="G2190">
        <f t="shared" si="127"/>
        <v>9450</v>
      </c>
      <c r="H2190" t="e">
        <f>VLOOKUP(G2190,#REF!,1,0)</f>
        <v>#REF!</v>
      </c>
      <c r="I2190" t="str">
        <f t="shared" si="125"/>
        <v>338769.921LUB</v>
      </c>
      <c r="J2190" t="str">
        <f t="shared" si="126"/>
        <v>3060412.9039LUB</v>
      </c>
      <c r="K2190">
        <f t="shared" si="128"/>
        <v>9450</v>
      </c>
    </row>
    <row r="2191" spans="1:11" x14ac:dyDescent="0.25">
      <c r="A2191">
        <v>9451</v>
      </c>
      <c r="B2191">
        <v>338850.19099999999</v>
      </c>
      <c r="C2191">
        <v>3059595.05</v>
      </c>
      <c r="D2191" t="s">
        <v>271</v>
      </c>
      <c r="E2191" t="str">
        <f>ROUNDUP(B2191,3)&amp;"-"&amp;ROUNDUP(C2191,3)</f>
        <v>338850.191-3059595.05</v>
      </c>
      <c r="F2191" t="str">
        <f>E2191&amp;"-"&amp;D2191</f>
        <v>338850.191-3059595.05-LUB</v>
      </c>
      <c r="G2191">
        <f t="shared" si="127"/>
        <v>9451</v>
      </c>
      <c r="H2191" t="e">
        <f>VLOOKUP(G2191,#REF!,1,0)</f>
        <v>#REF!</v>
      </c>
      <c r="I2191" t="str">
        <f t="shared" si="125"/>
        <v>338850.191LUB</v>
      </c>
      <c r="J2191" t="str">
        <f t="shared" si="126"/>
        <v>3059595.05LUB</v>
      </c>
      <c r="K2191">
        <f t="shared" si="128"/>
        <v>9451</v>
      </c>
    </row>
    <row r="2192" spans="1:11" x14ac:dyDescent="0.25">
      <c r="A2192">
        <v>9452</v>
      </c>
      <c r="B2192">
        <v>339071.97830000002</v>
      </c>
      <c r="C2192">
        <v>3059582.9043000001</v>
      </c>
      <c r="D2192" t="s">
        <v>271</v>
      </c>
      <c r="E2192" t="str">
        <f>ROUNDUP(B2192,3)&amp;"-"&amp;ROUNDUP(C2192,3)</f>
        <v>339071.979-3059582.905</v>
      </c>
      <c r="F2192" t="str">
        <f>E2192&amp;"-"&amp;D2192</f>
        <v>339071.979-3059582.905-LUB</v>
      </c>
      <c r="G2192">
        <f t="shared" si="127"/>
        <v>9452</v>
      </c>
      <c r="H2192" t="e">
        <f>VLOOKUP(G2192,#REF!,1,0)</f>
        <v>#REF!</v>
      </c>
      <c r="I2192" t="str">
        <f t="shared" si="125"/>
        <v>339071.9783LUB</v>
      </c>
      <c r="J2192" t="str">
        <f t="shared" si="126"/>
        <v>3059582.9043LUB</v>
      </c>
      <c r="K2192">
        <f t="shared" si="128"/>
        <v>9452</v>
      </c>
    </row>
    <row r="2193" spans="1:11" x14ac:dyDescent="0.25">
      <c r="A2193">
        <v>9453</v>
      </c>
      <c r="B2193">
        <v>339078.09820000001</v>
      </c>
      <c r="C2193">
        <v>3059515.0822000001</v>
      </c>
      <c r="D2193" t="s">
        <v>271</v>
      </c>
      <c r="E2193" t="str">
        <f>ROUNDUP(B2193,3)&amp;"-"&amp;ROUNDUP(C2193,3)</f>
        <v>339078.099-3059515.083</v>
      </c>
      <c r="F2193" t="str">
        <f>E2193&amp;"-"&amp;D2193</f>
        <v>339078.099-3059515.083-LUB</v>
      </c>
      <c r="G2193">
        <f t="shared" si="127"/>
        <v>9453</v>
      </c>
      <c r="H2193" t="e">
        <f>VLOOKUP(G2193,#REF!,1,0)</f>
        <v>#REF!</v>
      </c>
      <c r="I2193" t="str">
        <f t="shared" si="125"/>
        <v>339078.0982LUB</v>
      </c>
      <c r="J2193" t="str">
        <f t="shared" si="126"/>
        <v>3059515.0822LUB</v>
      </c>
      <c r="K2193">
        <f t="shared" si="128"/>
        <v>9453</v>
      </c>
    </row>
    <row r="2194" spans="1:11" x14ac:dyDescent="0.25">
      <c r="A2194">
        <v>9454</v>
      </c>
      <c r="B2194">
        <v>339096.0871</v>
      </c>
      <c r="C2194">
        <v>3059470.9150999999</v>
      </c>
      <c r="D2194" t="s">
        <v>271</v>
      </c>
      <c r="E2194" t="str">
        <f>ROUNDUP(B2194,3)&amp;"-"&amp;ROUNDUP(C2194,3)</f>
        <v>339096.088-3059470.916</v>
      </c>
      <c r="F2194" t="str">
        <f>E2194&amp;"-"&amp;D2194</f>
        <v>339096.088-3059470.916-LUB</v>
      </c>
      <c r="G2194">
        <f t="shared" si="127"/>
        <v>9454</v>
      </c>
      <c r="H2194" t="e">
        <f>VLOOKUP(G2194,#REF!,1,0)</f>
        <v>#REF!</v>
      </c>
      <c r="I2194" t="str">
        <f t="shared" si="125"/>
        <v>339096.0871LUB</v>
      </c>
      <c r="J2194" t="str">
        <f t="shared" si="126"/>
        <v>3059470.9151LUB</v>
      </c>
      <c r="K2194">
        <f t="shared" si="128"/>
        <v>9454</v>
      </c>
    </row>
    <row r="2195" spans="1:11" x14ac:dyDescent="0.25">
      <c r="A2195">
        <v>9455</v>
      </c>
      <c r="B2195">
        <v>339117.7843</v>
      </c>
      <c r="C2195">
        <v>3059457.4907</v>
      </c>
      <c r="D2195" t="s">
        <v>271</v>
      </c>
      <c r="E2195" t="str">
        <f>ROUNDUP(B2195,3)&amp;"-"&amp;ROUNDUP(C2195,3)</f>
        <v>339117.785-3059457.491</v>
      </c>
      <c r="F2195" t="str">
        <f>E2195&amp;"-"&amp;D2195</f>
        <v>339117.785-3059457.491-LUB</v>
      </c>
      <c r="G2195">
        <f t="shared" si="127"/>
        <v>9455</v>
      </c>
      <c r="H2195" t="e">
        <f>VLOOKUP(G2195,#REF!,1,0)</f>
        <v>#REF!</v>
      </c>
      <c r="I2195" t="str">
        <f t="shared" si="125"/>
        <v>339117.7843LUB</v>
      </c>
      <c r="J2195" t="str">
        <f t="shared" si="126"/>
        <v>3059457.4907LUB</v>
      </c>
      <c r="K2195">
        <f t="shared" si="128"/>
        <v>9455</v>
      </c>
    </row>
    <row r="2196" spans="1:11" x14ac:dyDescent="0.25">
      <c r="A2196">
        <v>9456</v>
      </c>
      <c r="B2196">
        <v>339133.4277</v>
      </c>
      <c r="C2196">
        <v>3059423.2078</v>
      </c>
      <c r="D2196" t="s">
        <v>271</v>
      </c>
      <c r="E2196" t="str">
        <f>ROUNDUP(B2196,3)&amp;"-"&amp;ROUNDUP(C2196,3)</f>
        <v>339133.428-3059423.208</v>
      </c>
      <c r="F2196" t="str">
        <f>E2196&amp;"-"&amp;D2196</f>
        <v>339133.428-3059423.208-LUB</v>
      </c>
      <c r="G2196">
        <f t="shared" si="127"/>
        <v>9456</v>
      </c>
      <c r="H2196" t="e">
        <f>VLOOKUP(G2196,#REF!,1,0)</f>
        <v>#REF!</v>
      </c>
      <c r="I2196" t="str">
        <f t="shared" si="125"/>
        <v>339133.4277LUB</v>
      </c>
      <c r="J2196" t="str">
        <f t="shared" si="126"/>
        <v>3059423.2078LUB</v>
      </c>
      <c r="K2196">
        <f t="shared" si="128"/>
        <v>9456</v>
      </c>
    </row>
    <row r="2197" spans="1:11" x14ac:dyDescent="0.25">
      <c r="A2197">
        <v>9457</v>
      </c>
      <c r="B2197">
        <v>339155.7746</v>
      </c>
      <c r="C2197">
        <v>3059365.2291999999</v>
      </c>
      <c r="D2197" t="s">
        <v>271</v>
      </c>
      <c r="E2197" t="str">
        <f>ROUNDUP(B2197,3)&amp;"-"&amp;ROUNDUP(C2197,3)</f>
        <v>339155.775-3059365.23</v>
      </c>
      <c r="F2197" t="str">
        <f>E2197&amp;"-"&amp;D2197</f>
        <v>339155.775-3059365.23-LUB</v>
      </c>
      <c r="G2197">
        <f t="shared" si="127"/>
        <v>9457</v>
      </c>
      <c r="H2197" t="e">
        <f>VLOOKUP(G2197,#REF!,1,0)</f>
        <v>#REF!</v>
      </c>
      <c r="I2197" t="str">
        <f t="shared" si="125"/>
        <v>339155.7746LUB</v>
      </c>
      <c r="J2197" t="str">
        <f t="shared" si="126"/>
        <v>3059365.2292LUB</v>
      </c>
      <c r="K2197">
        <f t="shared" si="128"/>
        <v>9457</v>
      </c>
    </row>
    <row r="2198" spans="1:11" x14ac:dyDescent="0.25">
      <c r="A2198">
        <v>9458</v>
      </c>
      <c r="B2198">
        <v>339166.45</v>
      </c>
      <c r="C2198">
        <v>3059329.7801000001</v>
      </c>
      <c r="D2198" t="s">
        <v>271</v>
      </c>
      <c r="E2198" t="str">
        <f>ROUNDUP(B2198,3)&amp;"-"&amp;ROUNDUP(C2198,3)</f>
        <v>339166.45-3059329.781</v>
      </c>
      <c r="F2198" t="str">
        <f>E2198&amp;"-"&amp;D2198</f>
        <v>339166.45-3059329.781-LUB</v>
      </c>
      <c r="G2198">
        <f t="shared" si="127"/>
        <v>9458</v>
      </c>
      <c r="H2198" t="e">
        <f>VLOOKUP(G2198,#REF!,1,0)</f>
        <v>#REF!</v>
      </c>
      <c r="I2198" t="str">
        <f t="shared" si="125"/>
        <v>339166.45LUB</v>
      </c>
      <c r="J2198" t="str">
        <f t="shared" si="126"/>
        <v>3059329.7801LUB</v>
      </c>
      <c r="K2198">
        <f t="shared" si="128"/>
        <v>9458</v>
      </c>
    </row>
    <row r="2199" spans="1:11" x14ac:dyDescent="0.25">
      <c r="A2199">
        <v>9459</v>
      </c>
      <c r="B2199">
        <v>339173.02130000002</v>
      </c>
      <c r="C2199">
        <v>3059264.8247000002</v>
      </c>
      <c r="D2199" t="s">
        <v>271</v>
      </c>
      <c r="E2199" t="str">
        <f>ROUNDUP(B2199,3)&amp;"-"&amp;ROUNDUP(C2199,3)</f>
        <v>339173.022-3059264.825</v>
      </c>
      <c r="F2199" t="str">
        <f>E2199&amp;"-"&amp;D2199</f>
        <v>339173.022-3059264.825-LUB</v>
      </c>
      <c r="G2199">
        <f t="shared" si="127"/>
        <v>9459</v>
      </c>
      <c r="H2199" t="e">
        <f>VLOOKUP(G2199,#REF!,1,0)</f>
        <v>#REF!</v>
      </c>
      <c r="I2199" t="str">
        <f t="shared" si="125"/>
        <v>339173.0213LUB</v>
      </c>
      <c r="J2199" t="str">
        <f t="shared" si="126"/>
        <v>3059264.8247LUB</v>
      </c>
      <c r="K2199">
        <f t="shared" si="128"/>
        <v>9459</v>
      </c>
    </row>
    <row r="2200" spans="1:11" x14ac:dyDescent="0.25">
      <c r="A2200">
        <v>9460</v>
      </c>
      <c r="B2200">
        <v>339184.86989999999</v>
      </c>
      <c r="C2200">
        <v>3059224.4331</v>
      </c>
      <c r="D2200" t="s">
        <v>271</v>
      </c>
      <c r="E2200" t="str">
        <f>ROUNDUP(B2200,3)&amp;"-"&amp;ROUNDUP(C2200,3)</f>
        <v>339184.87-3059224.434</v>
      </c>
      <c r="F2200" t="str">
        <f>E2200&amp;"-"&amp;D2200</f>
        <v>339184.87-3059224.434-LUB</v>
      </c>
      <c r="G2200">
        <f t="shared" si="127"/>
        <v>9460</v>
      </c>
      <c r="H2200" t="e">
        <f>VLOOKUP(G2200,#REF!,1,0)</f>
        <v>#REF!</v>
      </c>
      <c r="I2200" t="str">
        <f t="shared" si="125"/>
        <v>339184.8699LUB</v>
      </c>
      <c r="J2200" t="str">
        <f t="shared" si="126"/>
        <v>3059224.4331LUB</v>
      </c>
      <c r="K2200">
        <f t="shared" si="128"/>
        <v>9460</v>
      </c>
    </row>
    <row r="2201" spans="1:11" x14ac:dyDescent="0.25">
      <c r="A2201">
        <v>9461</v>
      </c>
      <c r="B2201">
        <v>339182.24339999998</v>
      </c>
      <c r="C2201">
        <v>3059150.5660999999</v>
      </c>
      <c r="D2201" t="s">
        <v>271</v>
      </c>
      <c r="E2201" t="str">
        <f>ROUNDUP(B2201,3)&amp;"-"&amp;ROUNDUP(C2201,3)</f>
        <v>339182.244-3059150.567</v>
      </c>
      <c r="F2201" t="str">
        <f>E2201&amp;"-"&amp;D2201</f>
        <v>339182.244-3059150.567-LUB</v>
      </c>
      <c r="G2201">
        <f t="shared" si="127"/>
        <v>9461</v>
      </c>
      <c r="H2201" t="e">
        <f>VLOOKUP(G2201,#REF!,1,0)</f>
        <v>#REF!</v>
      </c>
      <c r="I2201" t="str">
        <f t="shared" si="125"/>
        <v>339182.2434LUB</v>
      </c>
      <c r="J2201" t="str">
        <f t="shared" si="126"/>
        <v>3059150.5661LUB</v>
      </c>
      <c r="K2201">
        <f t="shared" si="128"/>
        <v>9461</v>
      </c>
    </row>
    <row r="2202" spans="1:11" x14ac:dyDescent="0.25">
      <c r="A2202">
        <v>9462</v>
      </c>
      <c r="B2202">
        <v>339193.97710000002</v>
      </c>
      <c r="C2202">
        <v>3059122.7705000001</v>
      </c>
      <c r="D2202" t="s">
        <v>271</v>
      </c>
      <c r="E2202" t="str">
        <f>ROUNDUP(B2202,3)&amp;"-"&amp;ROUNDUP(C2202,3)</f>
        <v>339193.978-3059122.771</v>
      </c>
      <c r="F2202" t="str">
        <f>E2202&amp;"-"&amp;D2202</f>
        <v>339193.978-3059122.771-LUB</v>
      </c>
      <c r="G2202">
        <f t="shared" si="127"/>
        <v>9462</v>
      </c>
      <c r="H2202" t="e">
        <f>VLOOKUP(G2202,#REF!,1,0)</f>
        <v>#REF!</v>
      </c>
      <c r="I2202" t="str">
        <f t="shared" si="125"/>
        <v>339193.9771LUB</v>
      </c>
      <c r="J2202" t="str">
        <f t="shared" si="126"/>
        <v>3059122.7705LUB</v>
      </c>
      <c r="K2202">
        <f t="shared" si="128"/>
        <v>9462</v>
      </c>
    </row>
    <row r="2203" spans="1:11" x14ac:dyDescent="0.25">
      <c r="A2203">
        <v>9463</v>
      </c>
      <c r="B2203">
        <v>339229.30160000001</v>
      </c>
      <c r="C2203">
        <v>3059119.7681999998</v>
      </c>
      <c r="D2203" t="s">
        <v>271</v>
      </c>
      <c r="E2203" t="str">
        <f>ROUNDUP(B2203,3)&amp;"-"&amp;ROUNDUP(C2203,3)</f>
        <v>339229.302-3059119.769</v>
      </c>
      <c r="F2203" t="str">
        <f>E2203&amp;"-"&amp;D2203</f>
        <v>339229.302-3059119.769-LUB</v>
      </c>
      <c r="G2203">
        <f t="shared" si="127"/>
        <v>9463</v>
      </c>
      <c r="H2203" t="e">
        <f>VLOOKUP(G2203,#REF!,1,0)</f>
        <v>#REF!</v>
      </c>
      <c r="I2203" t="str">
        <f t="shared" si="125"/>
        <v>339229.3016LUB</v>
      </c>
      <c r="J2203" t="str">
        <f t="shared" si="126"/>
        <v>3059119.7682LUB</v>
      </c>
      <c r="K2203">
        <f t="shared" si="128"/>
        <v>9463</v>
      </c>
    </row>
    <row r="2204" spans="1:11" x14ac:dyDescent="0.25">
      <c r="A2204">
        <v>9464</v>
      </c>
      <c r="B2204">
        <v>339275.85609999998</v>
      </c>
      <c r="C2204">
        <v>3059144.6087000002</v>
      </c>
      <c r="D2204" t="s">
        <v>271</v>
      </c>
      <c r="E2204" t="str">
        <f>ROUNDUP(B2204,3)&amp;"-"&amp;ROUNDUP(C2204,3)</f>
        <v>339275.857-3059144.609</v>
      </c>
      <c r="F2204" t="str">
        <f>E2204&amp;"-"&amp;D2204</f>
        <v>339275.857-3059144.609-LUB</v>
      </c>
      <c r="G2204">
        <f t="shared" si="127"/>
        <v>9464</v>
      </c>
      <c r="H2204" t="e">
        <f>VLOOKUP(G2204,#REF!,1,0)</f>
        <v>#REF!</v>
      </c>
      <c r="I2204" t="str">
        <f t="shared" si="125"/>
        <v>339275.8561LUB</v>
      </c>
      <c r="J2204" t="str">
        <f t="shared" si="126"/>
        <v>3059144.6087LUB</v>
      </c>
      <c r="K2204">
        <f t="shared" si="128"/>
        <v>9464</v>
      </c>
    </row>
    <row r="2205" spans="1:11" x14ac:dyDescent="0.25">
      <c r="A2205">
        <v>9465</v>
      </c>
      <c r="B2205">
        <v>339311.57819999999</v>
      </c>
      <c r="C2205">
        <v>3059161.7916000001</v>
      </c>
      <c r="D2205" t="s">
        <v>271</v>
      </c>
      <c r="E2205" t="str">
        <f>ROUNDUP(B2205,3)&amp;"-"&amp;ROUNDUP(C2205,3)</f>
        <v>339311.579-3059161.792</v>
      </c>
      <c r="F2205" t="str">
        <f>E2205&amp;"-"&amp;D2205</f>
        <v>339311.579-3059161.792-LUB</v>
      </c>
      <c r="G2205">
        <f t="shared" si="127"/>
        <v>9465</v>
      </c>
      <c r="H2205" t="e">
        <f>VLOOKUP(G2205,#REF!,1,0)</f>
        <v>#REF!</v>
      </c>
      <c r="I2205" t="str">
        <f t="shared" si="125"/>
        <v>339311.5782LUB</v>
      </c>
      <c r="J2205" t="str">
        <f t="shared" si="126"/>
        <v>3059161.7916LUB</v>
      </c>
      <c r="K2205">
        <f t="shared" si="128"/>
        <v>9465</v>
      </c>
    </row>
    <row r="2206" spans="1:11" x14ac:dyDescent="0.25">
      <c r="A2206">
        <v>9466</v>
      </c>
      <c r="B2206">
        <v>339407.36680000002</v>
      </c>
      <c r="C2206">
        <v>3059086.1129000001</v>
      </c>
      <c r="D2206" t="s">
        <v>271</v>
      </c>
      <c r="E2206" t="str">
        <f>ROUNDUP(B2206,3)&amp;"-"&amp;ROUNDUP(C2206,3)</f>
        <v>339407.367-3059086.113</v>
      </c>
      <c r="F2206" t="str">
        <f>E2206&amp;"-"&amp;D2206</f>
        <v>339407.367-3059086.113-LUB</v>
      </c>
      <c r="G2206">
        <f t="shared" si="127"/>
        <v>9466</v>
      </c>
      <c r="H2206" t="e">
        <f>VLOOKUP(G2206,#REF!,1,0)</f>
        <v>#REF!</v>
      </c>
      <c r="I2206" t="str">
        <f t="shared" si="125"/>
        <v>339407.3668LUB</v>
      </c>
      <c r="J2206" t="str">
        <f t="shared" si="126"/>
        <v>3059086.1129LUB</v>
      </c>
      <c r="K2206">
        <f t="shared" si="128"/>
        <v>9466</v>
      </c>
    </row>
    <row r="2207" spans="1:11" x14ac:dyDescent="0.25">
      <c r="A2207">
        <v>9467</v>
      </c>
      <c r="B2207">
        <v>339479.26569999999</v>
      </c>
      <c r="C2207">
        <v>3059025.2434999999</v>
      </c>
      <c r="D2207" t="s">
        <v>271</v>
      </c>
      <c r="E2207" t="str">
        <f>ROUNDUP(B2207,3)&amp;"-"&amp;ROUNDUP(C2207,3)</f>
        <v>339479.266-3059025.244</v>
      </c>
      <c r="F2207" t="str">
        <f>E2207&amp;"-"&amp;D2207</f>
        <v>339479.266-3059025.244-LUB</v>
      </c>
      <c r="G2207">
        <f t="shared" si="127"/>
        <v>9467</v>
      </c>
      <c r="H2207" t="e">
        <f>VLOOKUP(G2207,#REF!,1,0)</f>
        <v>#REF!</v>
      </c>
      <c r="I2207" t="str">
        <f t="shared" si="125"/>
        <v>339479.2657LUB</v>
      </c>
      <c r="J2207" t="str">
        <f t="shared" si="126"/>
        <v>3059025.2435LUB</v>
      </c>
      <c r="K2207">
        <f t="shared" si="128"/>
        <v>9467</v>
      </c>
    </row>
    <row r="2208" spans="1:11" x14ac:dyDescent="0.25">
      <c r="A2208">
        <v>9468</v>
      </c>
      <c r="B2208">
        <v>339493.08539999998</v>
      </c>
      <c r="C2208">
        <v>3059013.5438999999</v>
      </c>
      <c r="D2208" t="s">
        <v>271</v>
      </c>
      <c r="E2208" t="str">
        <f>ROUNDUP(B2208,3)&amp;"-"&amp;ROUNDUP(C2208,3)</f>
        <v>339493.086-3059013.544</v>
      </c>
      <c r="F2208" t="str">
        <f>E2208&amp;"-"&amp;D2208</f>
        <v>339493.086-3059013.544-LUB</v>
      </c>
      <c r="G2208">
        <f t="shared" si="127"/>
        <v>9468</v>
      </c>
      <c r="H2208" t="e">
        <f>VLOOKUP(G2208,#REF!,1,0)</f>
        <v>#REF!</v>
      </c>
      <c r="I2208" t="str">
        <f t="shared" si="125"/>
        <v>339493.0854LUB</v>
      </c>
      <c r="J2208" t="str">
        <f t="shared" si="126"/>
        <v>3059013.5439LUB</v>
      </c>
      <c r="K2208">
        <f t="shared" si="128"/>
        <v>9468</v>
      </c>
    </row>
    <row r="2209" spans="1:11" x14ac:dyDescent="0.25">
      <c r="A2209">
        <v>9469</v>
      </c>
      <c r="B2209">
        <v>339576.31819999998</v>
      </c>
      <c r="C2209">
        <v>3058940.1867999998</v>
      </c>
      <c r="D2209" t="s">
        <v>271</v>
      </c>
      <c r="E2209" t="str">
        <f>ROUNDUP(B2209,3)&amp;"-"&amp;ROUNDUP(C2209,3)</f>
        <v>339576.319-3058940.187</v>
      </c>
      <c r="F2209" t="str">
        <f>E2209&amp;"-"&amp;D2209</f>
        <v>339576.319-3058940.187-LUB</v>
      </c>
      <c r="G2209">
        <f t="shared" si="127"/>
        <v>9469</v>
      </c>
      <c r="H2209" t="e">
        <f>VLOOKUP(G2209,#REF!,1,0)</f>
        <v>#REF!</v>
      </c>
      <c r="I2209" t="str">
        <f t="shared" si="125"/>
        <v>339576.3182LUB</v>
      </c>
      <c r="J2209" t="str">
        <f t="shared" si="126"/>
        <v>3058940.1868LUB</v>
      </c>
      <c r="K2209">
        <f t="shared" si="128"/>
        <v>9469</v>
      </c>
    </row>
    <row r="2210" spans="1:11" x14ac:dyDescent="0.25">
      <c r="A2210">
        <v>9470</v>
      </c>
      <c r="B2210">
        <v>339643.56310000003</v>
      </c>
      <c r="C2210">
        <v>3058875.0465000002</v>
      </c>
      <c r="D2210" t="s">
        <v>271</v>
      </c>
      <c r="E2210" t="str">
        <f>ROUNDUP(B2210,3)&amp;"-"&amp;ROUNDUP(C2210,3)</f>
        <v>339643.564-3058875.047</v>
      </c>
      <c r="F2210" t="str">
        <f>E2210&amp;"-"&amp;D2210</f>
        <v>339643.564-3058875.047-LUB</v>
      </c>
      <c r="G2210">
        <f t="shared" si="127"/>
        <v>9470</v>
      </c>
      <c r="H2210" t="e">
        <f>VLOOKUP(G2210,#REF!,1,0)</f>
        <v>#REF!</v>
      </c>
      <c r="I2210" t="str">
        <f t="shared" si="125"/>
        <v>339643.5631LUB</v>
      </c>
      <c r="J2210" t="str">
        <f t="shared" si="126"/>
        <v>3058875.0465LUB</v>
      </c>
      <c r="K2210">
        <f t="shared" si="128"/>
        <v>9470</v>
      </c>
    </row>
    <row r="2211" spans="1:11" x14ac:dyDescent="0.25">
      <c r="A2211">
        <v>9471</v>
      </c>
      <c r="B2211">
        <v>339620.73940000002</v>
      </c>
      <c r="C2211">
        <v>3058849.9882999999</v>
      </c>
      <c r="D2211" t="s">
        <v>271</v>
      </c>
      <c r="E2211" t="str">
        <f>ROUNDUP(B2211,3)&amp;"-"&amp;ROUNDUP(C2211,3)</f>
        <v>339620.74-3058849.989</v>
      </c>
      <c r="F2211" t="str">
        <f>E2211&amp;"-"&amp;D2211</f>
        <v>339620.74-3058849.989-LUB</v>
      </c>
      <c r="G2211">
        <f t="shared" si="127"/>
        <v>9471</v>
      </c>
      <c r="H2211" t="e">
        <f>VLOOKUP(G2211,#REF!,1,0)</f>
        <v>#REF!</v>
      </c>
      <c r="I2211" t="str">
        <f t="shared" si="125"/>
        <v>339620.7394LUB</v>
      </c>
      <c r="J2211" t="str">
        <f t="shared" si="126"/>
        <v>3058849.9883LUB</v>
      </c>
      <c r="K2211">
        <f t="shared" si="128"/>
        <v>9471</v>
      </c>
    </row>
    <row r="2212" spans="1:11" x14ac:dyDescent="0.25">
      <c r="A2212">
        <v>9472</v>
      </c>
      <c r="B2212">
        <v>339618.4351</v>
      </c>
      <c r="C2212">
        <v>3058847.4583999999</v>
      </c>
      <c r="D2212" t="s">
        <v>271</v>
      </c>
      <c r="E2212" t="str">
        <f>ROUNDUP(B2212,3)&amp;"-"&amp;ROUNDUP(C2212,3)</f>
        <v>339618.436-3058847.459</v>
      </c>
      <c r="F2212" t="str">
        <f>E2212&amp;"-"&amp;D2212</f>
        <v>339618.436-3058847.459-LUB</v>
      </c>
      <c r="G2212">
        <f t="shared" si="127"/>
        <v>9472</v>
      </c>
      <c r="H2212" t="e">
        <f>VLOOKUP(G2212,#REF!,1,0)</f>
        <v>#REF!</v>
      </c>
      <c r="I2212" t="str">
        <f t="shared" si="125"/>
        <v>339618.4351LUB</v>
      </c>
      <c r="J2212" t="str">
        <f t="shared" si="126"/>
        <v>3058847.4584LUB</v>
      </c>
      <c r="K2212">
        <f t="shared" si="128"/>
        <v>9472</v>
      </c>
    </row>
    <row r="2213" spans="1:11" x14ac:dyDescent="0.25">
      <c r="A2213">
        <v>9473</v>
      </c>
      <c r="B2213">
        <v>339672.17320000002</v>
      </c>
      <c r="C2213">
        <v>3058790.9125000001</v>
      </c>
      <c r="D2213" t="s">
        <v>271</v>
      </c>
      <c r="E2213" t="str">
        <f>ROUNDUP(B2213,3)&amp;"-"&amp;ROUNDUP(C2213,3)</f>
        <v>339672.174-3058790.913</v>
      </c>
      <c r="F2213" t="str">
        <f>E2213&amp;"-"&amp;D2213</f>
        <v>339672.174-3058790.913-LUB</v>
      </c>
      <c r="G2213">
        <f t="shared" si="127"/>
        <v>9473</v>
      </c>
      <c r="H2213" t="e">
        <f>VLOOKUP(G2213,#REF!,1,0)</f>
        <v>#REF!</v>
      </c>
      <c r="I2213" t="str">
        <f t="shared" si="125"/>
        <v>339672.1732LUB</v>
      </c>
      <c r="J2213" t="str">
        <f t="shared" si="126"/>
        <v>3058790.9125LUB</v>
      </c>
      <c r="K2213">
        <f t="shared" si="128"/>
        <v>9473</v>
      </c>
    </row>
    <row r="2214" spans="1:11" x14ac:dyDescent="0.25">
      <c r="A2214">
        <v>9474</v>
      </c>
      <c r="B2214">
        <v>338679.28259999998</v>
      </c>
      <c r="C2214">
        <v>3059198.5627000001</v>
      </c>
      <c r="D2214" t="s">
        <v>271</v>
      </c>
      <c r="E2214" t="str">
        <f>ROUNDUP(B2214,3)&amp;"-"&amp;ROUNDUP(C2214,3)</f>
        <v>338679.283-3059198.563</v>
      </c>
      <c r="F2214" t="str">
        <f>E2214&amp;"-"&amp;D2214</f>
        <v>338679.283-3059198.563-LUB</v>
      </c>
      <c r="G2214">
        <f t="shared" si="127"/>
        <v>9474</v>
      </c>
      <c r="H2214" t="e">
        <f>VLOOKUP(G2214,#REF!,1,0)</f>
        <v>#REF!</v>
      </c>
      <c r="I2214" t="str">
        <f t="shared" si="125"/>
        <v>338679.2826LUB</v>
      </c>
      <c r="J2214" t="str">
        <f t="shared" si="126"/>
        <v>3059198.5627LUB</v>
      </c>
      <c r="K2214">
        <f t="shared" si="128"/>
        <v>9474</v>
      </c>
    </row>
    <row r="2215" spans="1:11" x14ac:dyDescent="0.25">
      <c r="A2215">
        <v>9475</v>
      </c>
      <c r="B2215">
        <v>338647.07290000003</v>
      </c>
      <c r="C2215">
        <v>3059193.0567999999</v>
      </c>
      <c r="D2215" t="s">
        <v>271</v>
      </c>
      <c r="E2215" t="str">
        <f>ROUNDUP(B2215,3)&amp;"-"&amp;ROUNDUP(C2215,3)</f>
        <v>338647.073-3059193.057</v>
      </c>
      <c r="F2215" t="str">
        <f>E2215&amp;"-"&amp;D2215</f>
        <v>338647.073-3059193.057-LUB</v>
      </c>
      <c r="G2215">
        <f t="shared" si="127"/>
        <v>9475</v>
      </c>
      <c r="H2215" t="e">
        <f>VLOOKUP(G2215,#REF!,1,0)</f>
        <v>#REF!</v>
      </c>
      <c r="I2215" t="str">
        <f t="shared" si="125"/>
        <v>338647.0729LUB</v>
      </c>
      <c r="J2215" t="str">
        <f t="shared" si="126"/>
        <v>3059193.0568LUB</v>
      </c>
      <c r="K2215">
        <f t="shared" si="128"/>
        <v>9475</v>
      </c>
    </row>
    <row r="2216" spans="1:11" x14ac:dyDescent="0.25">
      <c r="A2216">
        <v>9476</v>
      </c>
      <c r="B2216">
        <v>338621.44959999999</v>
      </c>
      <c r="C2216">
        <v>3059190.5224000001</v>
      </c>
      <c r="D2216" t="s">
        <v>271</v>
      </c>
      <c r="E2216" t="str">
        <f>ROUNDUP(B2216,3)&amp;"-"&amp;ROUNDUP(C2216,3)</f>
        <v>338621.45-3059190.523</v>
      </c>
      <c r="F2216" t="str">
        <f>E2216&amp;"-"&amp;D2216</f>
        <v>338621.45-3059190.523-LUB</v>
      </c>
      <c r="G2216">
        <f t="shared" si="127"/>
        <v>9476</v>
      </c>
      <c r="H2216" t="e">
        <f>VLOOKUP(G2216,#REF!,1,0)</f>
        <v>#REF!</v>
      </c>
      <c r="I2216" t="str">
        <f t="shared" ref="I2216:I2279" si="129">B2216&amp;D2216</f>
        <v>338621.4496LUB</v>
      </c>
      <c r="J2216" t="str">
        <f t="shared" ref="J2216:J2279" si="130">C2216&amp;D2216</f>
        <v>3059190.5224LUB</v>
      </c>
      <c r="K2216">
        <f t="shared" si="128"/>
        <v>9476</v>
      </c>
    </row>
    <row r="2217" spans="1:11" x14ac:dyDescent="0.25">
      <c r="A2217">
        <v>9477</v>
      </c>
      <c r="B2217">
        <v>338599.88770000002</v>
      </c>
      <c r="C2217">
        <v>3059183.0074</v>
      </c>
      <c r="D2217" t="s">
        <v>271</v>
      </c>
      <c r="E2217" t="str">
        <f>ROUNDUP(B2217,3)&amp;"-"&amp;ROUNDUP(C2217,3)</f>
        <v>338599.888-3059183.008</v>
      </c>
      <c r="F2217" t="str">
        <f>E2217&amp;"-"&amp;D2217</f>
        <v>338599.888-3059183.008-LUB</v>
      </c>
      <c r="G2217">
        <f t="shared" si="127"/>
        <v>9477</v>
      </c>
      <c r="H2217" t="e">
        <f>VLOOKUP(G2217,#REF!,1,0)</f>
        <v>#REF!</v>
      </c>
      <c r="I2217" t="str">
        <f t="shared" si="129"/>
        <v>338599.8877LUB</v>
      </c>
      <c r="J2217" t="str">
        <f t="shared" si="130"/>
        <v>3059183.0074LUB</v>
      </c>
      <c r="K2217">
        <f t="shared" si="128"/>
        <v>9477</v>
      </c>
    </row>
    <row r="2218" spans="1:11" x14ac:dyDescent="0.25">
      <c r="A2218">
        <v>9478</v>
      </c>
      <c r="B2218">
        <v>335938.63589999999</v>
      </c>
      <c r="C2218">
        <v>3059135.1562000001</v>
      </c>
      <c r="D2218" t="s">
        <v>271</v>
      </c>
      <c r="E2218" t="str">
        <f>ROUNDUP(B2218,3)&amp;"-"&amp;ROUNDUP(C2218,3)</f>
        <v>335938.636-3059135.157</v>
      </c>
      <c r="F2218" t="str">
        <f>E2218&amp;"-"&amp;D2218</f>
        <v>335938.636-3059135.157-LUB</v>
      </c>
      <c r="G2218">
        <f t="shared" si="127"/>
        <v>9478</v>
      </c>
      <c r="H2218" t="e">
        <f>VLOOKUP(G2218,#REF!,1,0)</f>
        <v>#REF!</v>
      </c>
      <c r="I2218" t="str">
        <f t="shared" si="129"/>
        <v>335938.6359LUB</v>
      </c>
      <c r="J2218" t="str">
        <f t="shared" si="130"/>
        <v>3059135.1562LUB</v>
      </c>
      <c r="K2218">
        <f t="shared" si="128"/>
        <v>9478</v>
      </c>
    </row>
    <row r="2219" spans="1:11" x14ac:dyDescent="0.25">
      <c r="A2219">
        <v>9479</v>
      </c>
      <c r="B2219">
        <v>335947.57630000002</v>
      </c>
      <c r="C2219">
        <v>3059094.4816000001</v>
      </c>
      <c r="D2219" t="s">
        <v>271</v>
      </c>
      <c r="E2219" t="str">
        <f>ROUNDUP(B2219,3)&amp;"-"&amp;ROUNDUP(C2219,3)</f>
        <v>335947.577-3059094.482</v>
      </c>
      <c r="F2219" t="str">
        <f>E2219&amp;"-"&amp;D2219</f>
        <v>335947.577-3059094.482-LUB</v>
      </c>
      <c r="G2219">
        <f t="shared" si="127"/>
        <v>9479</v>
      </c>
      <c r="H2219" t="e">
        <f>VLOOKUP(G2219,#REF!,1,0)</f>
        <v>#REF!</v>
      </c>
      <c r="I2219" t="str">
        <f t="shared" si="129"/>
        <v>335947.5763LUB</v>
      </c>
      <c r="J2219" t="str">
        <f t="shared" si="130"/>
        <v>3059094.4816LUB</v>
      </c>
      <c r="K2219">
        <f t="shared" si="128"/>
        <v>9479</v>
      </c>
    </row>
    <row r="2220" spans="1:11" x14ac:dyDescent="0.25">
      <c r="A2220">
        <v>9480</v>
      </c>
      <c r="B2220">
        <v>335960.17170000001</v>
      </c>
      <c r="C2220">
        <v>3059053.5860000001</v>
      </c>
      <c r="D2220" t="s">
        <v>271</v>
      </c>
      <c r="E2220" t="str">
        <f>ROUNDUP(B2220,3)&amp;"-"&amp;ROUNDUP(C2220,3)</f>
        <v>335960.172-3059053.586</v>
      </c>
      <c r="F2220" t="str">
        <f>E2220&amp;"-"&amp;D2220</f>
        <v>335960.172-3059053.586-LUB</v>
      </c>
      <c r="G2220">
        <f t="shared" si="127"/>
        <v>9480</v>
      </c>
      <c r="H2220" t="e">
        <f>VLOOKUP(G2220,#REF!,1,0)</f>
        <v>#REF!</v>
      </c>
      <c r="I2220" t="str">
        <f t="shared" si="129"/>
        <v>335960.1717LUB</v>
      </c>
      <c r="J2220" t="str">
        <f t="shared" si="130"/>
        <v>3059053.586LUB</v>
      </c>
      <c r="K2220">
        <f t="shared" si="128"/>
        <v>9480</v>
      </c>
    </row>
    <row r="2221" spans="1:11" x14ac:dyDescent="0.25">
      <c r="A2221">
        <v>9481</v>
      </c>
      <c r="B2221">
        <v>335981.82860000001</v>
      </c>
      <c r="C2221">
        <v>3058988.2821999998</v>
      </c>
      <c r="D2221" t="s">
        <v>271</v>
      </c>
      <c r="E2221" t="str">
        <f>ROUNDUP(B2221,3)&amp;"-"&amp;ROUNDUP(C2221,3)</f>
        <v>335981.829-3058988.283</v>
      </c>
      <c r="F2221" t="str">
        <f>E2221&amp;"-"&amp;D2221</f>
        <v>335981.829-3058988.283-LUB</v>
      </c>
      <c r="G2221">
        <f t="shared" si="127"/>
        <v>9481</v>
      </c>
      <c r="H2221" t="e">
        <f>VLOOKUP(G2221,#REF!,1,0)</f>
        <v>#REF!</v>
      </c>
      <c r="I2221" t="str">
        <f t="shared" si="129"/>
        <v>335981.8286LUB</v>
      </c>
      <c r="J2221" t="str">
        <f t="shared" si="130"/>
        <v>3058988.2822LUB</v>
      </c>
      <c r="K2221">
        <f t="shared" si="128"/>
        <v>9481</v>
      </c>
    </row>
    <row r="2222" spans="1:11" x14ac:dyDescent="0.25">
      <c r="A2222">
        <v>9482</v>
      </c>
      <c r="B2222">
        <v>335994.45439999999</v>
      </c>
      <c r="C2222">
        <v>3058949.6277999999</v>
      </c>
      <c r="D2222" t="s">
        <v>271</v>
      </c>
      <c r="E2222" t="str">
        <f>ROUNDUP(B2222,3)&amp;"-"&amp;ROUNDUP(C2222,3)</f>
        <v>335994.455-3058949.628</v>
      </c>
      <c r="F2222" t="str">
        <f>E2222&amp;"-"&amp;D2222</f>
        <v>335994.455-3058949.628-LUB</v>
      </c>
      <c r="G2222">
        <f t="shared" si="127"/>
        <v>9482</v>
      </c>
      <c r="H2222" t="e">
        <f>VLOOKUP(G2222,#REF!,1,0)</f>
        <v>#REF!</v>
      </c>
      <c r="I2222" t="str">
        <f t="shared" si="129"/>
        <v>335994.4544LUB</v>
      </c>
      <c r="J2222" t="str">
        <f t="shared" si="130"/>
        <v>3058949.6278LUB</v>
      </c>
      <c r="K2222">
        <f t="shared" si="128"/>
        <v>9482</v>
      </c>
    </row>
    <row r="2223" spans="1:11" x14ac:dyDescent="0.25">
      <c r="A2223">
        <v>9483</v>
      </c>
      <c r="B2223">
        <v>336037.364</v>
      </c>
      <c r="C2223">
        <v>3058928.4065999999</v>
      </c>
      <c r="D2223" t="s">
        <v>271</v>
      </c>
      <c r="E2223" t="str">
        <f>ROUNDUP(B2223,3)&amp;"-"&amp;ROUNDUP(C2223,3)</f>
        <v>336037.364-3058928.407</v>
      </c>
      <c r="F2223" t="str">
        <f>E2223&amp;"-"&amp;D2223</f>
        <v>336037.364-3058928.407-LUB</v>
      </c>
      <c r="G2223">
        <f t="shared" si="127"/>
        <v>9483</v>
      </c>
      <c r="H2223" t="e">
        <f>VLOOKUP(G2223,#REF!,1,0)</f>
        <v>#REF!</v>
      </c>
      <c r="I2223" t="str">
        <f t="shared" si="129"/>
        <v>336037.364LUB</v>
      </c>
      <c r="J2223" t="str">
        <f t="shared" si="130"/>
        <v>3058928.4066LUB</v>
      </c>
      <c r="K2223">
        <f t="shared" si="128"/>
        <v>9483</v>
      </c>
    </row>
    <row r="2224" spans="1:11" x14ac:dyDescent="0.25">
      <c r="A2224">
        <v>9484</v>
      </c>
      <c r="B2224">
        <v>336048.74099999998</v>
      </c>
      <c r="C2224">
        <v>3058936.4734</v>
      </c>
      <c r="D2224" t="s">
        <v>271</v>
      </c>
      <c r="E2224" t="str">
        <f>ROUNDUP(B2224,3)&amp;"-"&amp;ROUNDUP(C2224,3)</f>
        <v>336048.741-3058936.474</v>
      </c>
      <c r="F2224" t="str">
        <f>E2224&amp;"-"&amp;D2224</f>
        <v>336048.741-3058936.474-LUB</v>
      </c>
      <c r="G2224">
        <f t="shared" si="127"/>
        <v>9484</v>
      </c>
      <c r="H2224" t="e">
        <f>VLOOKUP(G2224,#REF!,1,0)</f>
        <v>#REF!</v>
      </c>
      <c r="I2224" t="str">
        <f t="shared" si="129"/>
        <v>336048.741LUB</v>
      </c>
      <c r="J2224" t="str">
        <f t="shared" si="130"/>
        <v>3058936.4734LUB</v>
      </c>
      <c r="K2224">
        <f t="shared" si="128"/>
        <v>9484</v>
      </c>
    </row>
    <row r="2225" spans="1:11" x14ac:dyDescent="0.25">
      <c r="A2225">
        <v>9485</v>
      </c>
      <c r="B2225">
        <v>336488.21980000002</v>
      </c>
      <c r="C2225">
        <v>3059164.6880000001</v>
      </c>
      <c r="D2225" t="s">
        <v>271</v>
      </c>
      <c r="E2225" t="str">
        <f>ROUNDUP(B2225,3)&amp;"-"&amp;ROUNDUP(C2225,3)</f>
        <v>336488.22-3059164.688</v>
      </c>
      <c r="F2225" t="str">
        <f>E2225&amp;"-"&amp;D2225</f>
        <v>336488.22-3059164.688-LUB</v>
      </c>
      <c r="G2225">
        <f t="shared" si="127"/>
        <v>9485</v>
      </c>
      <c r="H2225" t="e">
        <f>VLOOKUP(G2225,#REF!,1,0)</f>
        <v>#REF!</v>
      </c>
      <c r="I2225" t="str">
        <f t="shared" si="129"/>
        <v>336488.2198LUB</v>
      </c>
      <c r="J2225" t="str">
        <f t="shared" si="130"/>
        <v>3059164.688LUB</v>
      </c>
      <c r="K2225">
        <f t="shared" si="128"/>
        <v>9485</v>
      </c>
    </row>
    <row r="2226" spans="1:11" x14ac:dyDescent="0.25">
      <c r="A2226">
        <v>9486</v>
      </c>
      <c r="B2226">
        <v>336491.43569999997</v>
      </c>
      <c r="C2226">
        <v>3059121.074</v>
      </c>
      <c r="D2226" t="s">
        <v>271</v>
      </c>
      <c r="E2226" t="str">
        <f>ROUNDUP(B2226,3)&amp;"-"&amp;ROUNDUP(C2226,3)</f>
        <v>336491.436-3059121.074</v>
      </c>
      <c r="F2226" t="str">
        <f>E2226&amp;"-"&amp;D2226</f>
        <v>336491.436-3059121.074-LUB</v>
      </c>
      <c r="G2226">
        <f t="shared" si="127"/>
        <v>9486</v>
      </c>
      <c r="H2226" t="e">
        <f>VLOOKUP(G2226,#REF!,1,0)</f>
        <v>#REF!</v>
      </c>
      <c r="I2226" t="str">
        <f t="shared" si="129"/>
        <v>336491.4357LUB</v>
      </c>
      <c r="J2226" t="str">
        <f t="shared" si="130"/>
        <v>3059121.074LUB</v>
      </c>
      <c r="K2226">
        <f t="shared" si="128"/>
        <v>9486</v>
      </c>
    </row>
    <row r="2227" spans="1:11" x14ac:dyDescent="0.25">
      <c r="A2227">
        <v>9487</v>
      </c>
      <c r="B2227">
        <v>336492.67700000003</v>
      </c>
      <c r="C2227">
        <v>3059101.6286999998</v>
      </c>
      <c r="D2227" t="s">
        <v>271</v>
      </c>
      <c r="E2227" t="str">
        <f>ROUNDUP(B2227,3)&amp;"-"&amp;ROUNDUP(C2227,3)</f>
        <v>336492.677-3059101.629</v>
      </c>
      <c r="F2227" t="str">
        <f>E2227&amp;"-"&amp;D2227</f>
        <v>336492.677-3059101.629-LUB</v>
      </c>
      <c r="G2227">
        <f t="shared" si="127"/>
        <v>9487</v>
      </c>
      <c r="H2227" t="e">
        <f>VLOOKUP(G2227,#REF!,1,0)</f>
        <v>#REF!</v>
      </c>
      <c r="I2227" t="str">
        <f t="shared" si="129"/>
        <v>336492.677LUB</v>
      </c>
      <c r="J2227" t="str">
        <f t="shared" si="130"/>
        <v>3059101.6287LUB</v>
      </c>
      <c r="K2227">
        <f t="shared" si="128"/>
        <v>9487</v>
      </c>
    </row>
    <row r="2228" spans="1:11" x14ac:dyDescent="0.25">
      <c r="A2228">
        <v>9488</v>
      </c>
      <c r="B2228">
        <v>337896.78980000003</v>
      </c>
      <c r="C2228">
        <v>3059079.2869000002</v>
      </c>
      <c r="D2228" t="s">
        <v>271</v>
      </c>
      <c r="E2228" t="str">
        <f>ROUNDUP(B2228,3)&amp;"-"&amp;ROUNDUP(C2228,3)</f>
        <v>337896.79-3059079.287</v>
      </c>
      <c r="F2228" t="str">
        <f>E2228&amp;"-"&amp;D2228</f>
        <v>337896.79-3059079.287-LUB</v>
      </c>
      <c r="G2228">
        <f t="shared" si="127"/>
        <v>9488</v>
      </c>
      <c r="H2228" t="e">
        <f>VLOOKUP(G2228,#REF!,1,0)</f>
        <v>#REF!</v>
      </c>
      <c r="I2228" t="str">
        <f t="shared" si="129"/>
        <v>337896.7898LUB</v>
      </c>
      <c r="J2228" t="str">
        <f t="shared" si="130"/>
        <v>3059079.2869LUB</v>
      </c>
      <c r="K2228">
        <f t="shared" si="128"/>
        <v>9488</v>
      </c>
    </row>
    <row r="2229" spans="1:11" x14ac:dyDescent="0.25">
      <c r="A2229">
        <v>9489</v>
      </c>
      <c r="B2229">
        <v>337941.0993</v>
      </c>
      <c r="C2229">
        <v>3059080.4926</v>
      </c>
      <c r="D2229" t="s">
        <v>271</v>
      </c>
      <c r="E2229" t="str">
        <f>ROUNDUP(B2229,3)&amp;"-"&amp;ROUNDUP(C2229,3)</f>
        <v>337941.1-3059080.493</v>
      </c>
      <c r="F2229" t="str">
        <f>E2229&amp;"-"&amp;D2229</f>
        <v>337941.1-3059080.493-LUB</v>
      </c>
      <c r="G2229">
        <f t="shared" si="127"/>
        <v>9489</v>
      </c>
      <c r="H2229" t="e">
        <f>VLOOKUP(G2229,#REF!,1,0)</f>
        <v>#REF!</v>
      </c>
      <c r="I2229" t="str">
        <f t="shared" si="129"/>
        <v>337941.0993LUB</v>
      </c>
      <c r="J2229" t="str">
        <f t="shared" si="130"/>
        <v>3059080.4926LUB</v>
      </c>
      <c r="K2229">
        <f t="shared" si="128"/>
        <v>9489</v>
      </c>
    </row>
    <row r="2230" spans="1:11" x14ac:dyDescent="0.25">
      <c r="A2230">
        <v>9490</v>
      </c>
      <c r="B2230">
        <v>337985.41259999998</v>
      </c>
      <c r="C2230">
        <v>3059079.9029999999</v>
      </c>
      <c r="D2230" t="s">
        <v>271</v>
      </c>
      <c r="E2230" t="str">
        <f>ROUNDUP(B2230,3)&amp;"-"&amp;ROUNDUP(C2230,3)</f>
        <v>337985.413-3059079.903</v>
      </c>
      <c r="F2230" t="str">
        <f>E2230&amp;"-"&amp;D2230</f>
        <v>337985.413-3059079.903-LUB</v>
      </c>
      <c r="G2230">
        <f t="shared" si="127"/>
        <v>9490</v>
      </c>
      <c r="H2230" t="e">
        <f>VLOOKUP(G2230,#REF!,1,0)</f>
        <v>#REF!</v>
      </c>
      <c r="I2230" t="str">
        <f t="shared" si="129"/>
        <v>337985.4126LUB</v>
      </c>
      <c r="J2230" t="str">
        <f t="shared" si="130"/>
        <v>3059079.903LUB</v>
      </c>
      <c r="K2230">
        <f t="shared" si="128"/>
        <v>9490</v>
      </c>
    </row>
    <row r="2231" spans="1:11" x14ac:dyDescent="0.25">
      <c r="A2231">
        <v>9491</v>
      </c>
      <c r="B2231">
        <v>338014.3554</v>
      </c>
      <c r="C2231">
        <v>3059053.2707000002</v>
      </c>
      <c r="D2231" t="s">
        <v>271</v>
      </c>
      <c r="E2231" t="str">
        <f>ROUNDUP(B2231,3)&amp;"-"&amp;ROUNDUP(C2231,3)</f>
        <v>338014.356-3059053.271</v>
      </c>
      <c r="F2231" t="str">
        <f>E2231&amp;"-"&amp;D2231</f>
        <v>338014.356-3059053.271-LUB</v>
      </c>
      <c r="G2231">
        <f t="shared" si="127"/>
        <v>9491</v>
      </c>
      <c r="H2231" t="e">
        <f>VLOOKUP(G2231,#REF!,1,0)</f>
        <v>#REF!</v>
      </c>
      <c r="I2231" t="str">
        <f t="shared" si="129"/>
        <v>338014.3554LUB</v>
      </c>
      <c r="J2231" t="str">
        <f t="shared" si="130"/>
        <v>3059053.2707LUB</v>
      </c>
      <c r="K2231">
        <f t="shared" si="128"/>
        <v>9491</v>
      </c>
    </row>
    <row r="2232" spans="1:11" x14ac:dyDescent="0.25">
      <c r="A2232">
        <v>9492</v>
      </c>
      <c r="B2232">
        <v>338053.29</v>
      </c>
      <c r="C2232">
        <v>3059015.39</v>
      </c>
      <c r="D2232" t="s">
        <v>271</v>
      </c>
      <c r="E2232" t="str">
        <f>ROUNDUP(B2232,3)&amp;"-"&amp;ROUNDUP(C2232,3)</f>
        <v>338053.29-3059015.39</v>
      </c>
      <c r="F2232" t="str">
        <f>E2232&amp;"-"&amp;D2232</f>
        <v>338053.29-3059015.39-LUB</v>
      </c>
      <c r="G2232">
        <f t="shared" si="127"/>
        <v>9492</v>
      </c>
      <c r="H2232" t="e">
        <f>VLOOKUP(G2232,#REF!,1,0)</f>
        <v>#REF!</v>
      </c>
      <c r="I2232" t="str">
        <f t="shared" si="129"/>
        <v>338053.29LUB</v>
      </c>
      <c r="J2232" t="str">
        <f t="shared" si="130"/>
        <v>3059015.39LUB</v>
      </c>
      <c r="K2232">
        <f t="shared" si="128"/>
        <v>9492</v>
      </c>
    </row>
    <row r="2233" spans="1:11" x14ac:dyDescent="0.25">
      <c r="A2233">
        <v>9493</v>
      </c>
      <c r="B2233">
        <v>338093.53720000002</v>
      </c>
      <c r="C2233">
        <v>3058984.4040999999</v>
      </c>
      <c r="D2233" t="s">
        <v>271</v>
      </c>
      <c r="E2233" t="str">
        <f>ROUNDUP(B2233,3)&amp;"-"&amp;ROUNDUP(C2233,3)</f>
        <v>338093.538-3058984.405</v>
      </c>
      <c r="F2233" t="str">
        <f>E2233&amp;"-"&amp;D2233</f>
        <v>338093.538-3058984.405-LUB</v>
      </c>
      <c r="G2233">
        <f t="shared" si="127"/>
        <v>9493</v>
      </c>
      <c r="H2233" t="e">
        <f>VLOOKUP(G2233,#REF!,1,0)</f>
        <v>#REF!</v>
      </c>
      <c r="I2233" t="str">
        <f t="shared" si="129"/>
        <v>338093.5372LUB</v>
      </c>
      <c r="J2233" t="str">
        <f t="shared" si="130"/>
        <v>3058984.4041LUB</v>
      </c>
      <c r="K2233">
        <f t="shared" si="128"/>
        <v>9493</v>
      </c>
    </row>
    <row r="2234" spans="1:11" x14ac:dyDescent="0.25">
      <c r="A2234">
        <v>9494</v>
      </c>
      <c r="B2234">
        <v>338139.3394</v>
      </c>
      <c r="C2234">
        <v>3058926.2563</v>
      </c>
      <c r="D2234" t="s">
        <v>271</v>
      </c>
      <c r="E2234" t="str">
        <f>ROUNDUP(B2234,3)&amp;"-"&amp;ROUNDUP(C2234,3)</f>
        <v>338139.34-3058926.257</v>
      </c>
      <c r="F2234" t="str">
        <f>E2234&amp;"-"&amp;D2234</f>
        <v>338139.34-3058926.257-LUB</v>
      </c>
      <c r="G2234">
        <f t="shared" si="127"/>
        <v>9494</v>
      </c>
      <c r="H2234" t="e">
        <f>VLOOKUP(G2234,#REF!,1,0)</f>
        <v>#REF!</v>
      </c>
      <c r="I2234" t="str">
        <f t="shared" si="129"/>
        <v>338139.3394LUB</v>
      </c>
      <c r="J2234" t="str">
        <f t="shared" si="130"/>
        <v>3058926.2563LUB</v>
      </c>
      <c r="K2234">
        <f t="shared" si="128"/>
        <v>9494</v>
      </c>
    </row>
    <row r="2235" spans="1:11" x14ac:dyDescent="0.25">
      <c r="A2235">
        <v>9495</v>
      </c>
      <c r="B2235">
        <v>335938.60729999997</v>
      </c>
      <c r="C2235">
        <v>3059135.2862</v>
      </c>
      <c r="D2235" t="s">
        <v>271</v>
      </c>
      <c r="E2235" t="str">
        <f>ROUNDUP(B2235,3)&amp;"-"&amp;ROUNDUP(C2235,3)</f>
        <v>335938.608-3059135.287</v>
      </c>
      <c r="F2235" t="str">
        <f>E2235&amp;"-"&amp;D2235</f>
        <v>335938.608-3059135.287-LUB</v>
      </c>
      <c r="G2235">
        <f t="shared" si="127"/>
        <v>9495</v>
      </c>
      <c r="H2235" t="e">
        <f>VLOOKUP(G2235,#REF!,1,0)</f>
        <v>#REF!</v>
      </c>
      <c r="I2235" t="str">
        <f t="shared" si="129"/>
        <v>335938.6073LUB</v>
      </c>
      <c r="J2235" t="str">
        <f t="shared" si="130"/>
        <v>3059135.2862LUB</v>
      </c>
      <c r="K2235">
        <f t="shared" si="128"/>
        <v>9495</v>
      </c>
    </row>
    <row r="2236" spans="1:11" x14ac:dyDescent="0.25">
      <c r="A2236">
        <v>9496</v>
      </c>
      <c r="B2236">
        <v>337729.57699999999</v>
      </c>
      <c r="C2236">
        <v>3059261.0219999999</v>
      </c>
      <c r="D2236" t="s">
        <v>271</v>
      </c>
      <c r="E2236" t="str">
        <f>ROUNDUP(B2236,3)&amp;"-"&amp;ROUNDUP(C2236,3)</f>
        <v>337729.577-3059261.022</v>
      </c>
      <c r="F2236" t="str">
        <f>E2236&amp;"-"&amp;D2236</f>
        <v>337729.577-3059261.022-LUB</v>
      </c>
      <c r="G2236">
        <f t="shared" si="127"/>
        <v>9496</v>
      </c>
      <c r="H2236" t="e">
        <f>VLOOKUP(G2236,#REF!,1,0)</f>
        <v>#REF!</v>
      </c>
      <c r="I2236" t="str">
        <f t="shared" si="129"/>
        <v>337729.577LUB</v>
      </c>
      <c r="J2236" t="str">
        <f t="shared" si="130"/>
        <v>3059261.022LUB</v>
      </c>
      <c r="K2236">
        <f t="shared" si="128"/>
        <v>9496</v>
      </c>
    </row>
    <row r="2237" spans="1:11" x14ac:dyDescent="0.25">
      <c r="A2237">
        <v>9497</v>
      </c>
      <c r="B2237">
        <v>337736.39390000002</v>
      </c>
      <c r="C2237">
        <v>3059253.8722999999</v>
      </c>
      <c r="D2237" t="s">
        <v>271</v>
      </c>
      <c r="E2237" t="str">
        <f>ROUNDUP(B2237,3)&amp;"-"&amp;ROUNDUP(C2237,3)</f>
        <v>337736.394-3059253.873</v>
      </c>
      <c r="F2237" t="str">
        <f>E2237&amp;"-"&amp;D2237</f>
        <v>337736.394-3059253.873-LUB</v>
      </c>
      <c r="G2237">
        <f t="shared" si="127"/>
        <v>9497</v>
      </c>
      <c r="H2237" t="e">
        <f>VLOOKUP(G2237,#REF!,1,0)</f>
        <v>#REF!</v>
      </c>
      <c r="I2237" t="str">
        <f t="shared" si="129"/>
        <v>337736.3939LUB</v>
      </c>
      <c r="J2237" t="str">
        <f t="shared" si="130"/>
        <v>3059253.8723LUB</v>
      </c>
      <c r="K2237">
        <f t="shared" si="128"/>
        <v>9497</v>
      </c>
    </row>
    <row r="2238" spans="1:11" x14ac:dyDescent="0.25">
      <c r="A2238">
        <v>9498</v>
      </c>
      <c r="B2238">
        <v>335731.7107</v>
      </c>
      <c r="C2238">
        <v>3059408.6524</v>
      </c>
      <c r="D2238" t="s">
        <v>271</v>
      </c>
      <c r="E2238" t="str">
        <f>ROUNDUP(B2238,3)&amp;"-"&amp;ROUNDUP(C2238,3)</f>
        <v>335731.711-3059408.653</v>
      </c>
      <c r="F2238" t="str">
        <f>E2238&amp;"-"&amp;D2238</f>
        <v>335731.711-3059408.653-LUB</v>
      </c>
      <c r="G2238">
        <f t="shared" si="127"/>
        <v>9498</v>
      </c>
      <c r="H2238" t="e">
        <f>VLOOKUP(G2238,#REF!,1,0)</f>
        <v>#REF!</v>
      </c>
      <c r="I2238" t="str">
        <f t="shared" si="129"/>
        <v>335731.7107LUB</v>
      </c>
      <c r="J2238" t="str">
        <f t="shared" si="130"/>
        <v>3059408.6524LUB</v>
      </c>
      <c r="K2238">
        <f t="shared" si="128"/>
        <v>9498</v>
      </c>
    </row>
    <row r="2239" spans="1:11" x14ac:dyDescent="0.25">
      <c r="A2239">
        <v>9499</v>
      </c>
      <c r="B2239">
        <v>344573.50809999998</v>
      </c>
      <c r="C2239">
        <v>3054316.2031999999</v>
      </c>
      <c r="D2239" t="s">
        <v>271</v>
      </c>
      <c r="E2239" t="str">
        <f>ROUNDUP(B2239,3)&amp;"-"&amp;ROUNDUP(C2239,3)</f>
        <v>344573.509-3054316.204</v>
      </c>
      <c r="F2239" t="str">
        <f>E2239&amp;"-"&amp;D2239</f>
        <v>344573.509-3054316.204-LUB</v>
      </c>
      <c r="G2239">
        <f t="shared" si="127"/>
        <v>9499</v>
      </c>
      <c r="H2239" t="e">
        <f>VLOOKUP(G2239,#REF!,1,0)</f>
        <v>#REF!</v>
      </c>
      <c r="I2239" t="str">
        <f t="shared" si="129"/>
        <v>344573.5081LUB</v>
      </c>
      <c r="J2239" t="str">
        <f t="shared" si="130"/>
        <v>3054316.2032LUB</v>
      </c>
      <c r="K2239">
        <f t="shared" si="128"/>
        <v>9499</v>
      </c>
    </row>
    <row r="2240" spans="1:11" x14ac:dyDescent="0.25">
      <c r="A2240">
        <v>9500</v>
      </c>
      <c r="B2240">
        <v>340792.57569999999</v>
      </c>
      <c r="C2240">
        <v>3058123.5184999998</v>
      </c>
      <c r="D2240" t="s">
        <v>271</v>
      </c>
      <c r="E2240" t="str">
        <f>ROUNDUP(B2240,3)&amp;"-"&amp;ROUNDUP(C2240,3)</f>
        <v>340792.576-3058123.519</v>
      </c>
      <c r="F2240" t="str">
        <f>E2240&amp;"-"&amp;D2240</f>
        <v>340792.576-3058123.519-LUB</v>
      </c>
      <c r="G2240">
        <f t="shared" si="127"/>
        <v>9500</v>
      </c>
      <c r="H2240" t="e">
        <f>VLOOKUP(G2240,#REF!,1,0)</f>
        <v>#REF!</v>
      </c>
      <c r="I2240" t="str">
        <f t="shared" si="129"/>
        <v>340792.5757LUB</v>
      </c>
      <c r="J2240" t="str">
        <f t="shared" si="130"/>
        <v>3058123.5185LUB</v>
      </c>
      <c r="K2240">
        <f t="shared" si="128"/>
        <v>9500</v>
      </c>
    </row>
    <row r="2241" spans="1:11" x14ac:dyDescent="0.25">
      <c r="A2241">
        <v>9501</v>
      </c>
      <c r="B2241">
        <v>339266.75459999999</v>
      </c>
      <c r="C2241">
        <v>3058621.7524000001</v>
      </c>
      <c r="D2241" t="s">
        <v>271</v>
      </c>
      <c r="E2241" t="str">
        <f>ROUNDUP(B2241,3)&amp;"-"&amp;ROUNDUP(C2241,3)</f>
        <v>339266.755-3058621.753</v>
      </c>
      <c r="F2241" t="str">
        <f>E2241&amp;"-"&amp;D2241</f>
        <v>339266.755-3058621.753-LUB</v>
      </c>
      <c r="G2241">
        <f t="shared" si="127"/>
        <v>9501</v>
      </c>
      <c r="H2241" t="e">
        <f>VLOOKUP(G2241,#REF!,1,0)</f>
        <v>#REF!</v>
      </c>
      <c r="I2241" t="str">
        <f t="shared" si="129"/>
        <v>339266.7546LUB</v>
      </c>
      <c r="J2241" t="str">
        <f t="shared" si="130"/>
        <v>3058621.7524LUB</v>
      </c>
      <c r="K2241">
        <f t="shared" si="128"/>
        <v>9501</v>
      </c>
    </row>
    <row r="2242" spans="1:11" x14ac:dyDescent="0.25">
      <c r="A2242">
        <v>9502</v>
      </c>
      <c r="B2242">
        <v>339159.57400000002</v>
      </c>
      <c r="C2242">
        <v>3058650.0660000001</v>
      </c>
      <c r="D2242" t="s">
        <v>271</v>
      </c>
      <c r="E2242" t="str">
        <f>ROUNDUP(B2242,3)&amp;"-"&amp;ROUNDUP(C2242,3)</f>
        <v>339159.574-3058650.066</v>
      </c>
      <c r="F2242" t="str">
        <f>E2242&amp;"-"&amp;D2242</f>
        <v>339159.574-3058650.066-LUB</v>
      </c>
      <c r="G2242">
        <f t="shared" si="127"/>
        <v>9502</v>
      </c>
      <c r="H2242" t="e">
        <f>VLOOKUP(G2242,#REF!,1,0)</f>
        <v>#REF!</v>
      </c>
      <c r="I2242" t="str">
        <f t="shared" si="129"/>
        <v>339159.574LUB</v>
      </c>
      <c r="J2242" t="str">
        <f t="shared" si="130"/>
        <v>3058650.066LUB</v>
      </c>
      <c r="K2242">
        <f t="shared" si="128"/>
        <v>9502</v>
      </c>
    </row>
    <row r="2243" spans="1:11" x14ac:dyDescent="0.25">
      <c r="A2243">
        <v>9503</v>
      </c>
      <c r="B2243">
        <v>338632.64360000001</v>
      </c>
      <c r="C2243">
        <v>3058784.7829</v>
      </c>
      <c r="D2243" t="s">
        <v>271</v>
      </c>
      <c r="E2243" t="str">
        <f>ROUNDUP(B2243,3)&amp;"-"&amp;ROUNDUP(C2243,3)</f>
        <v>338632.644-3058784.783</v>
      </c>
      <c r="F2243" t="str">
        <f>E2243&amp;"-"&amp;D2243</f>
        <v>338632.644-3058784.783-LUB</v>
      </c>
      <c r="G2243">
        <f t="shared" ref="G2243:G2263" si="131">A2243</f>
        <v>9503</v>
      </c>
      <c r="H2243" t="e">
        <f>VLOOKUP(G2243,#REF!,1,0)</f>
        <v>#REF!</v>
      </c>
      <c r="I2243" t="str">
        <f t="shared" si="129"/>
        <v>338632.6436LUB</v>
      </c>
      <c r="J2243" t="str">
        <f t="shared" si="130"/>
        <v>3058784.7829LUB</v>
      </c>
      <c r="K2243">
        <f t="shared" ref="K2243:K2306" si="132">G2243</f>
        <v>9503</v>
      </c>
    </row>
    <row r="2244" spans="1:11" x14ac:dyDescent="0.25">
      <c r="A2244">
        <v>9504</v>
      </c>
      <c r="B2244">
        <v>335716.7549</v>
      </c>
      <c r="C2244">
        <v>3059103.6427000002</v>
      </c>
      <c r="D2244" t="s">
        <v>271</v>
      </c>
      <c r="E2244" t="str">
        <f>ROUNDUP(B2244,3)&amp;"-"&amp;ROUNDUP(C2244,3)</f>
        <v>335716.755-3059103.643</v>
      </c>
      <c r="F2244" t="str">
        <f>E2244&amp;"-"&amp;D2244</f>
        <v>335716.755-3059103.643-LUB</v>
      </c>
      <c r="G2244">
        <f t="shared" si="131"/>
        <v>9504</v>
      </c>
      <c r="H2244" t="e">
        <f>VLOOKUP(G2244,#REF!,1,0)</f>
        <v>#REF!</v>
      </c>
      <c r="I2244" t="str">
        <f t="shared" si="129"/>
        <v>335716.7549LUB</v>
      </c>
      <c r="J2244" t="str">
        <f t="shared" si="130"/>
        <v>3059103.6427LUB</v>
      </c>
      <c r="K2244">
        <f t="shared" si="132"/>
        <v>9504</v>
      </c>
    </row>
    <row r="2245" spans="1:11" x14ac:dyDescent="0.25">
      <c r="A2245">
        <v>9505</v>
      </c>
      <c r="B2245">
        <v>335938.59869999997</v>
      </c>
      <c r="C2245">
        <v>3059135.2837</v>
      </c>
      <c r="D2245" t="s">
        <v>271</v>
      </c>
      <c r="E2245" t="str">
        <f>ROUNDUP(B2245,3)&amp;"-"&amp;ROUNDUP(C2245,3)</f>
        <v>335938.599-3059135.284</v>
      </c>
      <c r="F2245" t="str">
        <f>E2245&amp;"-"&amp;D2245</f>
        <v>335938.599-3059135.284-LUB</v>
      </c>
      <c r="G2245">
        <f t="shared" si="131"/>
        <v>9505</v>
      </c>
      <c r="H2245" t="e">
        <f>VLOOKUP(G2245,#REF!,1,0)</f>
        <v>#REF!</v>
      </c>
      <c r="I2245" t="str">
        <f t="shared" si="129"/>
        <v>335938.5987LUB</v>
      </c>
      <c r="J2245" t="str">
        <f t="shared" si="130"/>
        <v>3059135.2837LUB</v>
      </c>
      <c r="K2245">
        <f t="shared" si="132"/>
        <v>9505</v>
      </c>
    </row>
    <row r="2246" spans="1:11" x14ac:dyDescent="0.25">
      <c r="A2246">
        <v>9506</v>
      </c>
      <c r="B2246">
        <v>335938.63530000002</v>
      </c>
      <c r="C2246">
        <v>3059135.2862999998</v>
      </c>
      <c r="D2246" t="s">
        <v>271</v>
      </c>
      <c r="E2246" t="str">
        <f>ROUNDUP(B2246,3)&amp;"-"&amp;ROUNDUP(C2246,3)</f>
        <v>335938.636-3059135.287</v>
      </c>
      <c r="F2246" t="str">
        <f>E2246&amp;"-"&amp;D2246</f>
        <v>335938.636-3059135.287-LUB</v>
      </c>
      <c r="G2246">
        <f t="shared" si="131"/>
        <v>9506</v>
      </c>
      <c r="H2246" t="e">
        <f>VLOOKUP(G2246,#REF!,1,0)</f>
        <v>#REF!</v>
      </c>
      <c r="I2246" t="str">
        <f t="shared" si="129"/>
        <v>335938.6353LUB</v>
      </c>
      <c r="J2246" t="str">
        <f t="shared" si="130"/>
        <v>3059135.2863LUB</v>
      </c>
      <c r="K2246">
        <f t="shared" si="132"/>
        <v>9506</v>
      </c>
    </row>
    <row r="2247" spans="1:11" x14ac:dyDescent="0.25">
      <c r="A2247">
        <v>9507</v>
      </c>
      <c r="B2247">
        <v>337985.60230000003</v>
      </c>
      <c r="C2247">
        <v>3059209.9416</v>
      </c>
      <c r="D2247" t="s">
        <v>271</v>
      </c>
      <c r="E2247" t="str">
        <f>ROUNDUP(B2247,3)&amp;"-"&amp;ROUNDUP(C2247,3)</f>
        <v>337985.603-3059209.942</v>
      </c>
      <c r="F2247" t="str">
        <f>E2247&amp;"-"&amp;D2247</f>
        <v>337985.603-3059209.942-LUB</v>
      </c>
      <c r="G2247">
        <f t="shared" si="131"/>
        <v>9507</v>
      </c>
      <c r="H2247" t="e">
        <f>VLOOKUP(G2247,#REF!,1,0)</f>
        <v>#REF!</v>
      </c>
      <c r="I2247" t="str">
        <f t="shared" si="129"/>
        <v>337985.6023LUB</v>
      </c>
      <c r="J2247" t="str">
        <f t="shared" si="130"/>
        <v>3059209.9416LUB</v>
      </c>
      <c r="K2247">
        <f t="shared" si="132"/>
        <v>9507</v>
      </c>
    </row>
    <row r="2248" spans="1:11" x14ac:dyDescent="0.25">
      <c r="A2248">
        <v>9508</v>
      </c>
      <c r="B2248">
        <v>335756.03690000001</v>
      </c>
      <c r="C2248">
        <v>3059434.3931</v>
      </c>
      <c r="D2248" t="s">
        <v>271</v>
      </c>
      <c r="E2248" t="str">
        <f>ROUNDUP(B2248,3)&amp;"-"&amp;ROUNDUP(C2248,3)</f>
        <v>335756.037-3059434.394</v>
      </c>
      <c r="F2248" t="str">
        <f>E2248&amp;"-"&amp;D2248</f>
        <v>335756.037-3059434.394-LUB</v>
      </c>
      <c r="G2248">
        <f t="shared" si="131"/>
        <v>9508</v>
      </c>
      <c r="H2248" t="e">
        <f>VLOOKUP(G2248,#REF!,1,0)</f>
        <v>#REF!</v>
      </c>
      <c r="I2248" t="str">
        <f t="shared" si="129"/>
        <v>335756.0369LUB</v>
      </c>
      <c r="J2248" t="str">
        <f t="shared" si="130"/>
        <v>3059434.3931LUB</v>
      </c>
      <c r="K2248">
        <f t="shared" si="132"/>
        <v>9508</v>
      </c>
    </row>
    <row r="2249" spans="1:11" x14ac:dyDescent="0.25">
      <c r="A2249">
        <v>9509</v>
      </c>
      <c r="B2249">
        <v>338832.87910000002</v>
      </c>
      <c r="C2249">
        <v>3059475.5203999998</v>
      </c>
      <c r="D2249" t="s">
        <v>271</v>
      </c>
      <c r="E2249" t="str">
        <f>ROUNDUP(B2249,3)&amp;"-"&amp;ROUNDUP(C2249,3)</f>
        <v>338832.88-3059475.521</v>
      </c>
      <c r="F2249" t="str">
        <f>E2249&amp;"-"&amp;D2249</f>
        <v>338832.88-3059475.521-LUB</v>
      </c>
      <c r="G2249">
        <f t="shared" si="131"/>
        <v>9509</v>
      </c>
      <c r="H2249" t="e">
        <f>VLOOKUP(G2249,#REF!,1,0)</f>
        <v>#REF!</v>
      </c>
      <c r="I2249" t="str">
        <f t="shared" si="129"/>
        <v>338832.8791LUB</v>
      </c>
      <c r="J2249" t="str">
        <f t="shared" si="130"/>
        <v>3059475.5204LUB</v>
      </c>
      <c r="K2249">
        <f t="shared" si="132"/>
        <v>9509</v>
      </c>
    </row>
    <row r="2250" spans="1:11" x14ac:dyDescent="0.25">
      <c r="A2250">
        <v>9510</v>
      </c>
      <c r="B2250">
        <v>338835.56890000001</v>
      </c>
      <c r="C2250">
        <v>3059479.9097000002</v>
      </c>
      <c r="D2250" t="s">
        <v>271</v>
      </c>
      <c r="E2250" t="str">
        <f>ROUNDUP(B2250,3)&amp;"-"&amp;ROUNDUP(C2250,3)</f>
        <v>338835.569-3059479.91</v>
      </c>
      <c r="F2250" t="str">
        <f>E2250&amp;"-"&amp;D2250</f>
        <v>338835.569-3059479.91-LUB</v>
      </c>
      <c r="G2250">
        <f t="shared" si="131"/>
        <v>9510</v>
      </c>
      <c r="H2250" t="e">
        <f>VLOOKUP(G2250,#REF!,1,0)</f>
        <v>#REF!</v>
      </c>
      <c r="I2250" t="str">
        <f t="shared" si="129"/>
        <v>338835.5689LUB</v>
      </c>
      <c r="J2250" t="str">
        <f t="shared" si="130"/>
        <v>3059479.9097LUB</v>
      </c>
      <c r="K2250">
        <f t="shared" si="132"/>
        <v>9510</v>
      </c>
    </row>
    <row r="2251" spans="1:11" x14ac:dyDescent="0.25">
      <c r="A2251">
        <v>9511</v>
      </c>
      <c r="B2251">
        <v>335468.93459999998</v>
      </c>
      <c r="C2251">
        <v>3059553.9144000001</v>
      </c>
      <c r="D2251" t="s">
        <v>271</v>
      </c>
      <c r="E2251" t="str">
        <f>ROUNDUP(B2251,3)&amp;"-"&amp;ROUNDUP(C2251,3)</f>
        <v>335468.935-3059553.915</v>
      </c>
      <c r="F2251" t="str">
        <f>E2251&amp;"-"&amp;D2251</f>
        <v>335468.935-3059553.915-LUB</v>
      </c>
      <c r="G2251">
        <f t="shared" si="131"/>
        <v>9511</v>
      </c>
      <c r="H2251" t="e">
        <f>VLOOKUP(G2251,#REF!,1,0)</f>
        <v>#REF!</v>
      </c>
      <c r="I2251" t="str">
        <f t="shared" si="129"/>
        <v>335468.9346LUB</v>
      </c>
      <c r="J2251" t="str">
        <f t="shared" si="130"/>
        <v>3059553.9144LUB</v>
      </c>
      <c r="K2251">
        <f t="shared" si="132"/>
        <v>9511</v>
      </c>
    </row>
    <row r="2252" spans="1:11" x14ac:dyDescent="0.25">
      <c r="A2252">
        <v>9512</v>
      </c>
      <c r="B2252">
        <v>335284.30979999999</v>
      </c>
      <c r="C2252">
        <v>3061151.4366000001</v>
      </c>
      <c r="D2252" t="s">
        <v>271</v>
      </c>
      <c r="E2252" t="str">
        <f>ROUNDUP(B2252,3)&amp;"-"&amp;ROUNDUP(C2252,3)</f>
        <v>335284.31-3061151.437</v>
      </c>
      <c r="F2252" t="str">
        <f>E2252&amp;"-"&amp;D2252</f>
        <v>335284.31-3061151.437-LUB</v>
      </c>
      <c r="G2252">
        <f t="shared" si="131"/>
        <v>9512</v>
      </c>
      <c r="H2252" t="e">
        <f>VLOOKUP(G2252,#REF!,1,0)</f>
        <v>#REF!</v>
      </c>
      <c r="I2252" t="str">
        <f t="shared" si="129"/>
        <v>335284.3098LUB</v>
      </c>
      <c r="J2252" t="str">
        <f t="shared" si="130"/>
        <v>3061151.4366LUB</v>
      </c>
      <c r="K2252">
        <f t="shared" si="132"/>
        <v>9512</v>
      </c>
    </row>
    <row r="2253" spans="1:11" x14ac:dyDescent="0.25">
      <c r="A2253">
        <v>9513</v>
      </c>
      <c r="B2253">
        <v>335330.82390000002</v>
      </c>
      <c r="C2253">
        <v>3061197.3758999999</v>
      </c>
      <c r="D2253" t="s">
        <v>271</v>
      </c>
      <c r="E2253" t="str">
        <f>ROUNDUP(B2253,3)&amp;"-"&amp;ROUNDUP(C2253,3)</f>
        <v>335330.824-3061197.376</v>
      </c>
      <c r="F2253" t="str">
        <f>E2253&amp;"-"&amp;D2253</f>
        <v>335330.824-3061197.376-LUB</v>
      </c>
      <c r="G2253">
        <f t="shared" si="131"/>
        <v>9513</v>
      </c>
      <c r="H2253" t="e">
        <f>VLOOKUP(G2253,#REF!,1,0)</f>
        <v>#REF!</v>
      </c>
      <c r="I2253" t="str">
        <f t="shared" si="129"/>
        <v>335330.8239LUB</v>
      </c>
      <c r="J2253" t="str">
        <f t="shared" si="130"/>
        <v>3061197.3759LUB</v>
      </c>
      <c r="K2253">
        <f t="shared" si="132"/>
        <v>9513</v>
      </c>
    </row>
    <row r="2254" spans="1:11" x14ac:dyDescent="0.25">
      <c r="A2254">
        <v>9514</v>
      </c>
      <c r="B2254">
        <v>335387.522</v>
      </c>
      <c r="C2254">
        <v>3061272.4531999999</v>
      </c>
      <c r="D2254" t="s">
        <v>271</v>
      </c>
      <c r="E2254" t="str">
        <f>ROUNDUP(B2254,3)&amp;"-"&amp;ROUNDUP(C2254,3)</f>
        <v>335387.522-3061272.454</v>
      </c>
      <c r="F2254" t="str">
        <f>E2254&amp;"-"&amp;D2254</f>
        <v>335387.522-3061272.454-LUB</v>
      </c>
      <c r="G2254">
        <f t="shared" si="131"/>
        <v>9514</v>
      </c>
      <c r="H2254" t="e">
        <f>VLOOKUP(G2254,#REF!,1,0)</f>
        <v>#REF!</v>
      </c>
      <c r="I2254" t="str">
        <f t="shared" si="129"/>
        <v>335387.522LUB</v>
      </c>
      <c r="J2254" t="str">
        <f t="shared" si="130"/>
        <v>3061272.4532LUB</v>
      </c>
      <c r="K2254">
        <f t="shared" si="132"/>
        <v>9514</v>
      </c>
    </row>
    <row r="2255" spans="1:11" x14ac:dyDescent="0.25">
      <c r="A2255">
        <v>9515</v>
      </c>
      <c r="B2255">
        <v>335439.81040000002</v>
      </c>
      <c r="C2255">
        <v>3061342.3519000001</v>
      </c>
      <c r="D2255" t="s">
        <v>271</v>
      </c>
      <c r="E2255" t="str">
        <f>ROUNDUP(B2255,3)&amp;"-"&amp;ROUNDUP(C2255,3)</f>
        <v>335439.811-3061342.352</v>
      </c>
      <c r="F2255" t="str">
        <f>E2255&amp;"-"&amp;D2255</f>
        <v>335439.811-3061342.352-LUB</v>
      </c>
      <c r="G2255">
        <f t="shared" si="131"/>
        <v>9515</v>
      </c>
      <c r="H2255" t="e">
        <f>VLOOKUP(G2255,#REF!,1,0)</f>
        <v>#REF!</v>
      </c>
      <c r="I2255" t="str">
        <f t="shared" si="129"/>
        <v>335439.8104LUB</v>
      </c>
      <c r="J2255" t="str">
        <f t="shared" si="130"/>
        <v>3061342.3519LUB</v>
      </c>
      <c r="K2255">
        <f t="shared" si="132"/>
        <v>9515</v>
      </c>
    </row>
    <row r="2256" spans="1:11" x14ac:dyDescent="0.25">
      <c r="A2256">
        <v>9516</v>
      </c>
      <c r="B2256">
        <v>335478.6851</v>
      </c>
      <c r="C2256">
        <v>3061390.7749000001</v>
      </c>
      <c r="D2256" t="s">
        <v>271</v>
      </c>
      <c r="E2256" t="str">
        <f>ROUNDUP(B2256,3)&amp;"-"&amp;ROUNDUP(C2256,3)</f>
        <v>335478.686-3061390.775</v>
      </c>
      <c r="F2256" t="str">
        <f>E2256&amp;"-"&amp;D2256</f>
        <v>335478.686-3061390.775-LUB</v>
      </c>
      <c r="G2256">
        <f t="shared" si="131"/>
        <v>9516</v>
      </c>
      <c r="H2256" t="e">
        <f>VLOOKUP(G2256,#REF!,1,0)</f>
        <v>#REF!</v>
      </c>
      <c r="I2256" t="str">
        <f t="shared" si="129"/>
        <v>335478.6851LUB</v>
      </c>
      <c r="J2256" t="str">
        <f t="shared" si="130"/>
        <v>3061390.7749LUB</v>
      </c>
      <c r="K2256">
        <f t="shared" si="132"/>
        <v>9516</v>
      </c>
    </row>
    <row r="2257" spans="1:11" x14ac:dyDescent="0.25">
      <c r="A2257">
        <v>9517</v>
      </c>
      <c r="B2257">
        <v>335486.39319999999</v>
      </c>
      <c r="C2257">
        <v>3061400.3631000002</v>
      </c>
      <c r="D2257" t="s">
        <v>271</v>
      </c>
      <c r="E2257" t="str">
        <f>ROUNDUP(B2257,3)&amp;"-"&amp;ROUNDUP(C2257,3)</f>
        <v>335486.394-3061400.364</v>
      </c>
      <c r="F2257" t="str">
        <f>E2257&amp;"-"&amp;D2257</f>
        <v>335486.394-3061400.364-LUB</v>
      </c>
      <c r="G2257">
        <f t="shared" si="131"/>
        <v>9517</v>
      </c>
      <c r="H2257" t="e">
        <f>VLOOKUP(G2257,#REF!,1,0)</f>
        <v>#REF!</v>
      </c>
      <c r="I2257" t="str">
        <f t="shared" si="129"/>
        <v>335486.3932LUB</v>
      </c>
      <c r="J2257" t="str">
        <f t="shared" si="130"/>
        <v>3061400.3631LUB</v>
      </c>
      <c r="K2257">
        <f t="shared" si="132"/>
        <v>9517</v>
      </c>
    </row>
    <row r="2258" spans="1:11" x14ac:dyDescent="0.25">
      <c r="A2258">
        <v>9518</v>
      </c>
      <c r="B2258">
        <v>335486.77750000003</v>
      </c>
      <c r="C2258">
        <v>3061400.8413</v>
      </c>
      <c r="D2258" t="s">
        <v>271</v>
      </c>
      <c r="E2258" t="str">
        <f>ROUNDUP(B2258,3)&amp;"-"&amp;ROUNDUP(C2258,3)</f>
        <v>335486.778-3061400.842</v>
      </c>
      <c r="F2258" t="str">
        <f>E2258&amp;"-"&amp;D2258</f>
        <v>335486.778-3061400.842-LUB</v>
      </c>
      <c r="G2258">
        <f t="shared" si="131"/>
        <v>9518</v>
      </c>
      <c r="H2258" t="e">
        <f>VLOOKUP(G2258,#REF!,1,0)</f>
        <v>#REF!</v>
      </c>
      <c r="I2258" t="str">
        <f t="shared" si="129"/>
        <v>335486.7775LUB</v>
      </c>
      <c r="J2258" t="str">
        <f t="shared" si="130"/>
        <v>3061400.8413LUB</v>
      </c>
      <c r="K2258">
        <f t="shared" si="132"/>
        <v>9518</v>
      </c>
    </row>
    <row r="2259" spans="1:11" x14ac:dyDescent="0.25">
      <c r="A2259">
        <v>9519</v>
      </c>
      <c r="B2259">
        <v>335487.09139999998</v>
      </c>
      <c r="C2259">
        <v>3061401.2316999999</v>
      </c>
      <c r="D2259" t="s">
        <v>271</v>
      </c>
      <c r="E2259" t="str">
        <f>ROUNDUP(B2259,3)&amp;"-"&amp;ROUNDUP(C2259,3)</f>
        <v>335487.092-3061401.232</v>
      </c>
      <c r="F2259" t="str">
        <f>E2259&amp;"-"&amp;D2259</f>
        <v>335487.092-3061401.232-LUB</v>
      </c>
      <c r="G2259">
        <f t="shared" si="131"/>
        <v>9519</v>
      </c>
      <c r="H2259" t="e">
        <f>VLOOKUP(G2259,#REF!,1,0)</f>
        <v>#REF!</v>
      </c>
      <c r="I2259" t="str">
        <f t="shared" si="129"/>
        <v>335487.0914LUB</v>
      </c>
      <c r="J2259" t="str">
        <f t="shared" si="130"/>
        <v>3061401.2317LUB</v>
      </c>
      <c r="K2259">
        <f t="shared" si="132"/>
        <v>9519</v>
      </c>
    </row>
    <row r="2260" spans="1:11" x14ac:dyDescent="0.25">
      <c r="A2260">
        <v>9520</v>
      </c>
      <c r="B2260">
        <v>335631.7977</v>
      </c>
      <c r="C2260">
        <v>3061533.5405000001</v>
      </c>
      <c r="D2260" t="s">
        <v>271</v>
      </c>
      <c r="E2260" t="str">
        <f>ROUNDUP(B2260,3)&amp;"-"&amp;ROUNDUP(C2260,3)</f>
        <v>335631.798-3061533.541</v>
      </c>
      <c r="F2260" t="str">
        <f>E2260&amp;"-"&amp;D2260</f>
        <v>335631.798-3061533.541-LUB</v>
      </c>
      <c r="G2260">
        <f t="shared" si="131"/>
        <v>9520</v>
      </c>
      <c r="H2260" t="e">
        <f>VLOOKUP(G2260,#REF!,1,0)</f>
        <v>#REF!</v>
      </c>
      <c r="I2260" t="str">
        <f t="shared" si="129"/>
        <v>335631.7977LUB</v>
      </c>
      <c r="J2260" t="str">
        <f t="shared" si="130"/>
        <v>3061533.5405LUB</v>
      </c>
      <c r="K2260">
        <f t="shared" si="132"/>
        <v>9520</v>
      </c>
    </row>
    <row r="2261" spans="1:11" x14ac:dyDescent="0.25">
      <c r="A2261">
        <v>9521</v>
      </c>
      <c r="B2261">
        <v>335776.67440000002</v>
      </c>
      <c r="C2261">
        <v>3061616.5296999998</v>
      </c>
      <c r="D2261" t="s">
        <v>271</v>
      </c>
      <c r="E2261" t="str">
        <f>ROUNDUP(B2261,3)&amp;"-"&amp;ROUNDUP(C2261,3)</f>
        <v>335776.675-3061616.53</v>
      </c>
      <c r="F2261" t="str">
        <f>E2261&amp;"-"&amp;D2261</f>
        <v>335776.675-3061616.53-LUB</v>
      </c>
      <c r="G2261">
        <f t="shared" si="131"/>
        <v>9521</v>
      </c>
      <c r="H2261" t="e">
        <f>VLOOKUP(G2261,#REF!,1,0)</f>
        <v>#REF!</v>
      </c>
      <c r="I2261" t="str">
        <f t="shared" si="129"/>
        <v>335776.6744LUB</v>
      </c>
      <c r="J2261" t="str">
        <f t="shared" si="130"/>
        <v>3061616.5297LUB</v>
      </c>
      <c r="K2261">
        <f t="shared" si="132"/>
        <v>9521</v>
      </c>
    </row>
    <row r="2262" spans="1:11" x14ac:dyDescent="0.25">
      <c r="A2262">
        <v>9522</v>
      </c>
      <c r="B2262">
        <v>335886.2156</v>
      </c>
      <c r="C2262">
        <v>3061681.9515999998</v>
      </c>
      <c r="D2262" t="s">
        <v>271</v>
      </c>
      <c r="E2262" t="str">
        <f>ROUNDUP(B2262,3)&amp;"-"&amp;ROUNDUP(C2262,3)</f>
        <v>335886.216-3061681.952</v>
      </c>
      <c r="F2262" t="str">
        <f>E2262&amp;"-"&amp;D2262</f>
        <v>335886.216-3061681.952-LUB</v>
      </c>
      <c r="G2262">
        <f t="shared" si="131"/>
        <v>9522</v>
      </c>
      <c r="H2262" t="e">
        <f>VLOOKUP(G2262,#REF!,1,0)</f>
        <v>#REF!</v>
      </c>
      <c r="I2262" t="str">
        <f t="shared" si="129"/>
        <v>335886.2156LUB</v>
      </c>
      <c r="J2262" t="str">
        <f t="shared" si="130"/>
        <v>3061681.9516LUB</v>
      </c>
      <c r="K2262">
        <f t="shared" si="132"/>
        <v>9522</v>
      </c>
    </row>
    <row r="2263" spans="1:11" x14ac:dyDescent="0.25">
      <c r="A2263">
        <v>9523</v>
      </c>
      <c r="B2263">
        <v>335902.87660000002</v>
      </c>
      <c r="C2263">
        <v>3061691.3947999999</v>
      </c>
      <c r="D2263" t="s">
        <v>271</v>
      </c>
      <c r="E2263" t="str">
        <f>ROUNDUP(B2263,3)&amp;"-"&amp;ROUNDUP(C2263,3)</f>
        <v>335902.877-3061691.395</v>
      </c>
      <c r="F2263" t="str">
        <f>E2263&amp;"-"&amp;D2263</f>
        <v>335902.877-3061691.395-LUB</v>
      </c>
      <c r="G2263">
        <f t="shared" si="131"/>
        <v>9523</v>
      </c>
      <c r="H2263" t="e">
        <f>VLOOKUP(G2263,#REF!,1,0)</f>
        <v>#REF!</v>
      </c>
      <c r="I2263" t="str">
        <f t="shared" si="129"/>
        <v>335902.8766LUB</v>
      </c>
      <c r="J2263" t="str">
        <f t="shared" si="130"/>
        <v>3061691.3948LUB</v>
      </c>
      <c r="K2263">
        <f t="shared" si="132"/>
        <v>9523</v>
      </c>
    </row>
    <row r="2264" spans="1:11" x14ac:dyDescent="0.25">
      <c r="A2264">
        <v>9524</v>
      </c>
      <c r="B2264">
        <v>335991.80579999997</v>
      </c>
      <c r="C2264">
        <v>3061741.9781999998</v>
      </c>
      <c r="D2264" t="s">
        <v>271</v>
      </c>
      <c r="E2264" t="str">
        <f>ROUNDUP(B2264,3)&amp;"-"&amp;ROUNDUP(C2264,3)</f>
        <v>335991.806-3061741.979</v>
      </c>
      <c r="F2264" t="str">
        <f>E2264&amp;"-"&amp;D2264</f>
        <v>335991.806-3061741.979-LUB</v>
      </c>
      <c r="G2264">
        <f t="shared" ref="G2264:G2272" si="133">A2264</f>
        <v>9524</v>
      </c>
      <c r="H2264" t="e">
        <f>VLOOKUP(G2264,#REF!,1,0)</f>
        <v>#REF!</v>
      </c>
      <c r="I2264" t="str">
        <f t="shared" si="129"/>
        <v>335991.8058LUB</v>
      </c>
      <c r="J2264" t="str">
        <f t="shared" si="130"/>
        <v>3061741.9782LUB</v>
      </c>
      <c r="K2264">
        <f t="shared" si="132"/>
        <v>9524</v>
      </c>
    </row>
    <row r="2265" spans="1:11" x14ac:dyDescent="0.25">
      <c r="A2265">
        <v>9525</v>
      </c>
      <c r="B2265">
        <v>336085.67070000002</v>
      </c>
      <c r="C2265">
        <v>3061796.4164999998</v>
      </c>
      <c r="D2265" t="s">
        <v>271</v>
      </c>
      <c r="E2265" t="str">
        <f>ROUNDUP(B2265,3)&amp;"-"&amp;ROUNDUP(C2265,3)</f>
        <v>336085.671-3061796.417</v>
      </c>
      <c r="F2265" t="str">
        <f>E2265&amp;"-"&amp;D2265</f>
        <v>336085.671-3061796.417-LUB</v>
      </c>
      <c r="G2265">
        <f t="shared" si="133"/>
        <v>9525</v>
      </c>
      <c r="H2265" t="e">
        <f>VLOOKUP(G2265,#REF!,1,0)</f>
        <v>#REF!</v>
      </c>
      <c r="I2265" t="str">
        <f t="shared" si="129"/>
        <v>336085.6707LUB</v>
      </c>
      <c r="J2265" t="str">
        <f t="shared" si="130"/>
        <v>3061796.4165LUB</v>
      </c>
      <c r="K2265">
        <f t="shared" si="132"/>
        <v>9525</v>
      </c>
    </row>
    <row r="2266" spans="1:11" x14ac:dyDescent="0.25">
      <c r="A2266">
        <v>9526</v>
      </c>
      <c r="B2266">
        <v>336089.57160000002</v>
      </c>
      <c r="C2266">
        <v>3061798.6789000002</v>
      </c>
      <c r="D2266" t="s">
        <v>271</v>
      </c>
      <c r="E2266" t="str">
        <f>ROUNDUP(B2266,3)&amp;"-"&amp;ROUNDUP(C2266,3)</f>
        <v>336089.572-3061798.679</v>
      </c>
      <c r="F2266" t="str">
        <f>E2266&amp;"-"&amp;D2266</f>
        <v>336089.572-3061798.679-LUB</v>
      </c>
      <c r="G2266">
        <f t="shared" si="133"/>
        <v>9526</v>
      </c>
      <c r="H2266" t="e">
        <f>VLOOKUP(G2266,#REF!,1,0)</f>
        <v>#REF!</v>
      </c>
      <c r="I2266" t="str">
        <f t="shared" si="129"/>
        <v>336089.5716LUB</v>
      </c>
      <c r="J2266" t="str">
        <f t="shared" si="130"/>
        <v>3061798.6789LUB</v>
      </c>
      <c r="K2266">
        <f t="shared" si="132"/>
        <v>9526</v>
      </c>
    </row>
    <row r="2267" spans="1:11" x14ac:dyDescent="0.25">
      <c r="A2267">
        <v>9527</v>
      </c>
      <c r="B2267">
        <v>336199.24949999998</v>
      </c>
      <c r="C2267">
        <v>3061850.7700999998</v>
      </c>
      <c r="D2267" t="s">
        <v>271</v>
      </c>
      <c r="E2267" t="str">
        <f>ROUNDUP(B2267,3)&amp;"-"&amp;ROUNDUP(C2267,3)</f>
        <v>336199.25-3061850.771</v>
      </c>
      <c r="F2267" t="str">
        <f>E2267&amp;"-"&amp;D2267</f>
        <v>336199.25-3061850.771-LUB</v>
      </c>
      <c r="G2267">
        <f t="shared" si="133"/>
        <v>9527</v>
      </c>
      <c r="H2267" t="e">
        <f>VLOOKUP(G2267,#REF!,1,0)</f>
        <v>#REF!</v>
      </c>
      <c r="I2267" t="str">
        <f t="shared" si="129"/>
        <v>336199.2495LUB</v>
      </c>
      <c r="J2267" t="str">
        <f t="shared" si="130"/>
        <v>3061850.7701LUB</v>
      </c>
      <c r="K2267">
        <f t="shared" si="132"/>
        <v>9527</v>
      </c>
    </row>
    <row r="2268" spans="1:11" x14ac:dyDescent="0.25">
      <c r="A2268">
        <v>9528</v>
      </c>
      <c r="B2268">
        <v>336367.80859999999</v>
      </c>
      <c r="C2268">
        <v>3061990.5301999999</v>
      </c>
      <c r="D2268" t="s">
        <v>271</v>
      </c>
      <c r="E2268" t="str">
        <f>ROUNDUP(B2268,3)&amp;"-"&amp;ROUNDUP(C2268,3)</f>
        <v>336367.809-3061990.531</v>
      </c>
      <c r="F2268" t="str">
        <f>E2268&amp;"-"&amp;D2268</f>
        <v>336367.809-3061990.531-LUB</v>
      </c>
      <c r="G2268">
        <f t="shared" si="133"/>
        <v>9528</v>
      </c>
      <c r="H2268" t="e">
        <f>VLOOKUP(G2268,#REF!,1,0)</f>
        <v>#REF!</v>
      </c>
      <c r="I2268" t="str">
        <f t="shared" si="129"/>
        <v>336367.8086LUB</v>
      </c>
      <c r="J2268" t="str">
        <f t="shared" si="130"/>
        <v>3061990.5302LUB</v>
      </c>
      <c r="K2268">
        <f t="shared" si="132"/>
        <v>9528</v>
      </c>
    </row>
    <row r="2269" spans="1:11" x14ac:dyDescent="0.25">
      <c r="A2269">
        <v>9529</v>
      </c>
      <c r="B2269">
        <v>336405.4326</v>
      </c>
      <c r="C2269">
        <v>3062033.8303999999</v>
      </c>
      <c r="D2269" t="s">
        <v>271</v>
      </c>
      <c r="E2269" t="str">
        <f>ROUNDUP(B2269,3)&amp;"-"&amp;ROUNDUP(C2269,3)</f>
        <v>336405.433-3062033.831</v>
      </c>
      <c r="F2269" t="str">
        <f>E2269&amp;"-"&amp;D2269</f>
        <v>336405.433-3062033.831-LUB</v>
      </c>
      <c r="G2269">
        <f t="shared" si="133"/>
        <v>9529</v>
      </c>
      <c r="H2269" t="e">
        <f>VLOOKUP(G2269,#REF!,1,0)</f>
        <v>#REF!</v>
      </c>
      <c r="I2269" t="str">
        <f t="shared" si="129"/>
        <v>336405.4326LUB</v>
      </c>
      <c r="J2269" t="str">
        <f t="shared" si="130"/>
        <v>3062033.8304LUB</v>
      </c>
      <c r="K2269">
        <f t="shared" si="132"/>
        <v>9529</v>
      </c>
    </row>
    <row r="2270" spans="1:11" x14ac:dyDescent="0.25">
      <c r="A2270">
        <v>9530</v>
      </c>
      <c r="B2270">
        <v>336383.80290000001</v>
      </c>
      <c r="C2270">
        <v>3062098.6143999998</v>
      </c>
      <c r="D2270" t="s">
        <v>271</v>
      </c>
      <c r="E2270" t="str">
        <f>ROUNDUP(B2270,3)&amp;"-"&amp;ROUNDUP(C2270,3)</f>
        <v>336383.803-3062098.615</v>
      </c>
      <c r="F2270" t="str">
        <f>E2270&amp;"-"&amp;D2270</f>
        <v>336383.803-3062098.615-LUB</v>
      </c>
      <c r="G2270">
        <f t="shared" si="133"/>
        <v>9530</v>
      </c>
      <c r="H2270" t="e">
        <f>VLOOKUP(G2270,#REF!,1,0)</f>
        <v>#REF!</v>
      </c>
      <c r="I2270" t="str">
        <f t="shared" si="129"/>
        <v>336383.8029LUB</v>
      </c>
      <c r="J2270" t="str">
        <f t="shared" si="130"/>
        <v>3062098.6144LUB</v>
      </c>
      <c r="K2270">
        <f t="shared" si="132"/>
        <v>9530</v>
      </c>
    </row>
    <row r="2271" spans="1:11" x14ac:dyDescent="0.25">
      <c r="A2271">
        <v>9531</v>
      </c>
      <c r="B2271">
        <v>336382.91800000001</v>
      </c>
      <c r="C2271">
        <v>3062099.5663000001</v>
      </c>
      <c r="D2271" t="s">
        <v>271</v>
      </c>
      <c r="E2271" t="str">
        <f>ROUNDUP(B2271,3)&amp;"-"&amp;ROUNDUP(C2271,3)</f>
        <v>336382.918-3062099.567</v>
      </c>
      <c r="F2271" t="str">
        <f>E2271&amp;"-"&amp;D2271</f>
        <v>336382.918-3062099.567-LUB</v>
      </c>
      <c r="G2271">
        <f t="shared" si="133"/>
        <v>9531</v>
      </c>
      <c r="H2271" t="e">
        <f>VLOOKUP(G2271,#REF!,1,0)</f>
        <v>#REF!</v>
      </c>
      <c r="I2271" t="str">
        <f t="shared" si="129"/>
        <v>336382.918LUB</v>
      </c>
      <c r="J2271" t="str">
        <f t="shared" si="130"/>
        <v>3062099.5663LUB</v>
      </c>
      <c r="K2271">
        <f t="shared" si="132"/>
        <v>9531</v>
      </c>
    </row>
    <row r="2272" spans="1:11" x14ac:dyDescent="0.25">
      <c r="A2272">
        <v>9532</v>
      </c>
      <c r="B2272">
        <v>336328.05300000001</v>
      </c>
      <c r="C2272">
        <v>3062141.7609999999</v>
      </c>
      <c r="D2272" t="s">
        <v>271</v>
      </c>
      <c r="E2272" t="str">
        <f>ROUNDUP(B2272,3)&amp;"-"&amp;ROUNDUP(C2272,3)</f>
        <v>336328.053-3062141.761</v>
      </c>
      <c r="F2272" t="str">
        <f>E2272&amp;"-"&amp;D2272</f>
        <v>336328.053-3062141.761-LUB</v>
      </c>
      <c r="G2272">
        <f t="shared" si="133"/>
        <v>9532</v>
      </c>
      <c r="H2272" t="e">
        <f>VLOOKUP(G2272,#REF!,1,0)</f>
        <v>#REF!</v>
      </c>
      <c r="I2272" t="str">
        <f t="shared" si="129"/>
        <v>336328.053LUB</v>
      </c>
      <c r="J2272" t="str">
        <f t="shared" si="130"/>
        <v>3062141.761LUB</v>
      </c>
      <c r="K2272">
        <f t="shared" si="132"/>
        <v>9532</v>
      </c>
    </row>
    <row r="2273" spans="1:11" x14ac:dyDescent="0.25">
      <c r="A2273">
        <v>9533</v>
      </c>
      <c r="B2273">
        <v>336328.08529999998</v>
      </c>
      <c r="C2273">
        <v>3062141.7784000002</v>
      </c>
      <c r="D2273" t="s">
        <v>271</v>
      </c>
      <c r="E2273" t="str">
        <f t="shared" ref="E2273:E2336" si="134">ROUNDUP(B2273,3)&amp;"-"&amp;ROUNDUP(C2273,3)</f>
        <v>336328.086-3062141.779</v>
      </c>
      <c r="F2273" t="str">
        <f t="shared" ref="F2273:F2336" si="135">E2273&amp;"-"&amp;D2273</f>
        <v>336328.086-3062141.779-LUB</v>
      </c>
      <c r="G2273">
        <f t="shared" ref="G2273:G2336" si="136">A2273</f>
        <v>9533</v>
      </c>
      <c r="H2273" t="e">
        <f>VLOOKUP(G2273,#REF!,1,0)</f>
        <v>#REF!</v>
      </c>
      <c r="I2273" t="str">
        <f t="shared" si="129"/>
        <v>336328.0853LUB</v>
      </c>
      <c r="J2273" t="str">
        <f t="shared" si="130"/>
        <v>3062141.7784LUB</v>
      </c>
      <c r="K2273">
        <f t="shared" si="132"/>
        <v>9533</v>
      </c>
    </row>
    <row r="2274" spans="1:11" x14ac:dyDescent="0.25">
      <c r="A2274">
        <v>9534</v>
      </c>
      <c r="B2274">
        <v>336328.21759999997</v>
      </c>
      <c r="C2274">
        <v>3062141.8530999999</v>
      </c>
      <c r="D2274" t="s">
        <v>271</v>
      </c>
      <c r="E2274" t="str">
        <f t="shared" si="134"/>
        <v>336328.218-3062141.854</v>
      </c>
      <c r="F2274" t="str">
        <f t="shared" si="135"/>
        <v>336328.218-3062141.854-LUB</v>
      </c>
      <c r="G2274">
        <f t="shared" si="136"/>
        <v>9534</v>
      </c>
      <c r="H2274" t="e">
        <f>VLOOKUP(G2274,#REF!,1,0)</f>
        <v>#REF!</v>
      </c>
      <c r="I2274" t="str">
        <f t="shared" si="129"/>
        <v>336328.2176LUB</v>
      </c>
      <c r="J2274" t="str">
        <f t="shared" si="130"/>
        <v>3062141.8531LUB</v>
      </c>
      <c r="K2274">
        <f t="shared" si="132"/>
        <v>9534</v>
      </c>
    </row>
    <row r="2275" spans="1:11" x14ac:dyDescent="0.25">
      <c r="A2275">
        <v>9535</v>
      </c>
      <c r="B2275">
        <v>336331.6238</v>
      </c>
      <c r="C2275">
        <v>3062155.6636999999</v>
      </c>
      <c r="D2275" t="s">
        <v>271</v>
      </c>
      <c r="E2275" t="str">
        <f t="shared" si="134"/>
        <v>336331.624-3062155.664</v>
      </c>
      <c r="F2275" t="str">
        <f t="shared" si="135"/>
        <v>336331.624-3062155.664-LUB</v>
      </c>
      <c r="G2275">
        <f t="shared" si="136"/>
        <v>9535</v>
      </c>
      <c r="H2275" t="e">
        <f>VLOOKUP(G2275,#REF!,1,0)</f>
        <v>#REF!</v>
      </c>
      <c r="I2275" t="str">
        <f t="shared" si="129"/>
        <v>336331.6238LUB</v>
      </c>
      <c r="J2275" t="str">
        <f t="shared" si="130"/>
        <v>3062155.6637LUB</v>
      </c>
      <c r="K2275">
        <f t="shared" si="132"/>
        <v>9535</v>
      </c>
    </row>
    <row r="2276" spans="1:11" x14ac:dyDescent="0.25">
      <c r="A2276">
        <v>9536</v>
      </c>
      <c r="B2276">
        <v>336331.18170000002</v>
      </c>
      <c r="C2276">
        <v>3062156.1716999998</v>
      </c>
      <c r="D2276" t="s">
        <v>271</v>
      </c>
      <c r="E2276" t="str">
        <f t="shared" si="134"/>
        <v>336331.182-3062156.172</v>
      </c>
      <c r="F2276" t="str">
        <f t="shared" si="135"/>
        <v>336331.182-3062156.172-LUB</v>
      </c>
      <c r="G2276">
        <f t="shared" si="136"/>
        <v>9536</v>
      </c>
      <c r="H2276" t="e">
        <f>VLOOKUP(G2276,#REF!,1,0)</f>
        <v>#REF!</v>
      </c>
      <c r="I2276" t="str">
        <f t="shared" si="129"/>
        <v>336331.1817LUB</v>
      </c>
      <c r="J2276" t="str">
        <f t="shared" si="130"/>
        <v>3062156.1717LUB</v>
      </c>
      <c r="K2276">
        <f t="shared" si="132"/>
        <v>9536</v>
      </c>
    </row>
    <row r="2277" spans="1:11" x14ac:dyDescent="0.25">
      <c r="A2277">
        <v>9537</v>
      </c>
      <c r="B2277">
        <v>336331.08649999998</v>
      </c>
      <c r="C2277">
        <v>3062156.2810999998</v>
      </c>
      <c r="D2277" t="s">
        <v>271</v>
      </c>
      <c r="E2277" t="str">
        <f t="shared" si="134"/>
        <v>336331.087-3062156.282</v>
      </c>
      <c r="F2277" t="str">
        <f t="shared" si="135"/>
        <v>336331.087-3062156.282-LUB</v>
      </c>
      <c r="G2277">
        <f t="shared" si="136"/>
        <v>9537</v>
      </c>
      <c r="H2277" t="e">
        <f>VLOOKUP(G2277,#REF!,1,0)</f>
        <v>#REF!</v>
      </c>
      <c r="I2277" t="str">
        <f t="shared" si="129"/>
        <v>336331.0865LUB</v>
      </c>
      <c r="J2277" t="str">
        <f t="shared" si="130"/>
        <v>3062156.2811LUB</v>
      </c>
      <c r="K2277">
        <f t="shared" si="132"/>
        <v>9537</v>
      </c>
    </row>
    <row r="2278" spans="1:11" x14ac:dyDescent="0.25">
      <c r="A2278">
        <v>9538</v>
      </c>
      <c r="B2278">
        <v>336205.21889999998</v>
      </c>
      <c r="C2278">
        <v>3062273.2392000002</v>
      </c>
      <c r="D2278" t="s">
        <v>271</v>
      </c>
      <c r="E2278" t="str">
        <f t="shared" si="134"/>
        <v>336205.219-3062273.24</v>
      </c>
      <c r="F2278" t="str">
        <f t="shared" si="135"/>
        <v>336205.219-3062273.24-LUB</v>
      </c>
      <c r="G2278">
        <f t="shared" si="136"/>
        <v>9538</v>
      </c>
      <c r="H2278" t="e">
        <f>VLOOKUP(G2278,#REF!,1,0)</f>
        <v>#REF!</v>
      </c>
      <c r="I2278" t="str">
        <f t="shared" si="129"/>
        <v>336205.2189LUB</v>
      </c>
      <c r="J2278" t="str">
        <f t="shared" si="130"/>
        <v>3062273.2392LUB</v>
      </c>
      <c r="K2278">
        <f t="shared" si="132"/>
        <v>9538</v>
      </c>
    </row>
    <row r="2279" spans="1:11" x14ac:dyDescent="0.25">
      <c r="A2279">
        <v>9539</v>
      </c>
      <c r="B2279">
        <v>336141.3247</v>
      </c>
      <c r="C2279">
        <v>3062309.7626</v>
      </c>
      <c r="D2279" t="s">
        <v>271</v>
      </c>
      <c r="E2279" t="str">
        <f t="shared" si="134"/>
        <v>336141.325-3062309.763</v>
      </c>
      <c r="F2279" t="str">
        <f t="shared" si="135"/>
        <v>336141.325-3062309.763-LUB</v>
      </c>
      <c r="G2279">
        <f t="shared" si="136"/>
        <v>9539</v>
      </c>
      <c r="H2279" t="e">
        <f>VLOOKUP(G2279,#REF!,1,0)</f>
        <v>#REF!</v>
      </c>
      <c r="I2279" t="str">
        <f t="shared" si="129"/>
        <v>336141.3247LUB</v>
      </c>
      <c r="J2279" t="str">
        <f t="shared" si="130"/>
        <v>3062309.7626LUB</v>
      </c>
      <c r="K2279">
        <f t="shared" si="132"/>
        <v>9539</v>
      </c>
    </row>
    <row r="2280" spans="1:11" x14ac:dyDescent="0.25">
      <c r="A2280">
        <v>9540</v>
      </c>
      <c r="B2280">
        <v>336138.47659999999</v>
      </c>
      <c r="C2280">
        <v>3062311.2790000001</v>
      </c>
      <c r="D2280" t="s">
        <v>271</v>
      </c>
      <c r="E2280" t="str">
        <f t="shared" si="134"/>
        <v>336138.477-3062311.279</v>
      </c>
      <c r="F2280" t="str">
        <f t="shared" si="135"/>
        <v>336138.477-3062311.279-LUB</v>
      </c>
      <c r="G2280">
        <f t="shared" si="136"/>
        <v>9540</v>
      </c>
      <c r="H2280" t="e">
        <f>VLOOKUP(G2280,#REF!,1,0)</f>
        <v>#REF!</v>
      </c>
      <c r="I2280" t="str">
        <f t="shared" ref="I2280:I2343" si="137">B2280&amp;D2280</f>
        <v>336138.4766LUB</v>
      </c>
      <c r="J2280" t="str">
        <f t="shared" ref="J2280:J2343" si="138">C2280&amp;D2280</f>
        <v>3062311.279LUB</v>
      </c>
      <c r="K2280">
        <f t="shared" si="132"/>
        <v>9540</v>
      </c>
    </row>
    <row r="2281" spans="1:11" x14ac:dyDescent="0.25">
      <c r="A2281">
        <v>9541</v>
      </c>
      <c r="B2281">
        <v>336073.9572</v>
      </c>
      <c r="C2281">
        <v>3062325.1211999999</v>
      </c>
      <c r="D2281" t="s">
        <v>271</v>
      </c>
      <c r="E2281" t="str">
        <f t="shared" si="134"/>
        <v>336073.958-3062325.122</v>
      </c>
      <c r="F2281" t="str">
        <f t="shared" si="135"/>
        <v>336073.958-3062325.122-LUB</v>
      </c>
      <c r="G2281">
        <f t="shared" si="136"/>
        <v>9541</v>
      </c>
      <c r="H2281" t="e">
        <f>VLOOKUP(G2281,#REF!,1,0)</f>
        <v>#REF!</v>
      </c>
      <c r="I2281" t="str">
        <f t="shared" si="137"/>
        <v>336073.9572LUB</v>
      </c>
      <c r="J2281" t="str">
        <f t="shared" si="138"/>
        <v>3062325.1212LUB</v>
      </c>
      <c r="K2281">
        <f t="shared" si="132"/>
        <v>9541</v>
      </c>
    </row>
    <row r="2282" spans="1:11" x14ac:dyDescent="0.25">
      <c r="A2282">
        <v>9542</v>
      </c>
      <c r="B2282">
        <v>336078.68310000002</v>
      </c>
      <c r="C2282">
        <v>3062332.9098</v>
      </c>
      <c r="D2282" t="s">
        <v>271</v>
      </c>
      <c r="E2282" t="str">
        <f t="shared" si="134"/>
        <v>336078.684-3062332.91</v>
      </c>
      <c r="F2282" t="str">
        <f t="shared" si="135"/>
        <v>336078.684-3062332.91-LUB</v>
      </c>
      <c r="G2282">
        <f t="shared" si="136"/>
        <v>9542</v>
      </c>
      <c r="H2282" t="e">
        <f>VLOOKUP(G2282,#REF!,1,0)</f>
        <v>#REF!</v>
      </c>
      <c r="I2282" t="str">
        <f t="shared" si="137"/>
        <v>336078.6831LUB</v>
      </c>
      <c r="J2282" t="str">
        <f t="shared" si="138"/>
        <v>3062332.9098LUB</v>
      </c>
      <c r="K2282">
        <f t="shared" si="132"/>
        <v>9542</v>
      </c>
    </row>
    <row r="2283" spans="1:11" x14ac:dyDescent="0.25">
      <c r="A2283">
        <v>9543</v>
      </c>
      <c r="B2283">
        <v>336015.65590000001</v>
      </c>
      <c r="C2283">
        <v>3062386.1546</v>
      </c>
      <c r="D2283" t="s">
        <v>271</v>
      </c>
      <c r="E2283" t="str">
        <f t="shared" si="134"/>
        <v>336015.656-3062386.155</v>
      </c>
      <c r="F2283" t="str">
        <f t="shared" si="135"/>
        <v>336015.656-3062386.155-LUB</v>
      </c>
      <c r="G2283">
        <f t="shared" si="136"/>
        <v>9543</v>
      </c>
      <c r="H2283" t="e">
        <f>VLOOKUP(G2283,#REF!,1,0)</f>
        <v>#REF!</v>
      </c>
      <c r="I2283" t="str">
        <f t="shared" si="137"/>
        <v>336015.6559LUB</v>
      </c>
      <c r="J2283" t="str">
        <f t="shared" si="138"/>
        <v>3062386.1546LUB</v>
      </c>
      <c r="K2283">
        <f t="shared" si="132"/>
        <v>9543</v>
      </c>
    </row>
    <row r="2284" spans="1:11" x14ac:dyDescent="0.25">
      <c r="A2284">
        <v>9544</v>
      </c>
      <c r="B2284">
        <v>335968.01789999998</v>
      </c>
      <c r="C2284">
        <v>3062441.0816000002</v>
      </c>
      <c r="D2284" t="s">
        <v>271</v>
      </c>
      <c r="E2284" t="str">
        <f t="shared" si="134"/>
        <v>335968.018-3062441.082</v>
      </c>
      <c r="F2284" t="str">
        <f t="shared" si="135"/>
        <v>335968.018-3062441.082-LUB</v>
      </c>
      <c r="G2284">
        <f t="shared" si="136"/>
        <v>9544</v>
      </c>
      <c r="H2284" t="e">
        <f>VLOOKUP(G2284,#REF!,1,0)</f>
        <v>#REF!</v>
      </c>
      <c r="I2284" t="str">
        <f t="shared" si="137"/>
        <v>335968.0179LUB</v>
      </c>
      <c r="J2284" t="str">
        <f t="shared" si="138"/>
        <v>3062441.0816LUB</v>
      </c>
      <c r="K2284">
        <f t="shared" si="132"/>
        <v>9544</v>
      </c>
    </row>
    <row r="2285" spans="1:11" x14ac:dyDescent="0.25">
      <c r="A2285">
        <v>9545</v>
      </c>
      <c r="B2285">
        <v>335935.67320000002</v>
      </c>
      <c r="C2285">
        <v>3062476.8942999998</v>
      </c>
      <c r="D2285" t="s">
        <v>271</v>
      </c>
      <c r="E2285" t="str">
        <f t="shared" si="134"/>
        <v>335935.674-3062476.895</v>
      </c>
      <c r="F2285" t="str">
        <f t="shared" si="135"/>
        <v>335935.674-3062476.895-LUB</v>
      </c>
      <c r="G2285">
        <f t="shared" si="136"/>
        <v>9545</v>
      </c>
      <c r="H2285" t="e">
        <f>VLOOKUP(G2285,#REF!,1,0)</f>
        <v>#REF!</v>
      </c>
      <c r="I2285" t="str">
        <f t="shared" si="137"/>
        <v>335935.6732LUB</v>
      </c>
      <c r="J2285" t="str">
        <f t="shared" si="138"/>
        <v>3062476.8943LUB</v>
      </c>
      <c r="K2285">
        <f t="shared" si="132"/>
        <v>9545</v>
      </c>
    </row>
    <row r="2286" spans="1:11" x14ac:dyDescent="0.25">
      <c r="A2286">
        <v>9546</v>
      </c>
      <c r="B2286">
        <v>335935.20059999998</v>
      </c>
      <c r="C2286">
        <v>3062477.3783999998</v>
      </c>
      <c r="D2286" t="s">
        <v>271</v>
      </c>
      <c r="E2286" t="str">
        <f t="shared" si="134"/>
        <v>335935.201-3062477.379</v>
      </c>
      <c r="F2286" t="str">
        <f t="shared" si="135"/>
        <v>335935.201-3062477.379-LUB</v>
      </c>
      <c r="G2286">
        <f t="shared" si="136"/>
        <v>9546</v>
      </c>
      <c r="H2286" t="e">
        <f>VLOOKUP(G2286,#REF!,1,0)</f>
        <v>#REF!</v>
      </c>
      <c r="I2286" t="str">
        <f t="shared" si="137"/>
        <v>335935.2006LUB</v>
      </c>
      <c r="J2286" t="str">
        <f t="shared" si="138"/>
        <v>3062477.3784LUB</v>
      </c>
      <c r="K2286">
        <f t="shared" si="132"/>
        <v>9546</v>
      </c>
    </row>
    <row r="2287" spans="1:11" x14ac:dyDescent="0.25">
      <c r="A2287">
        <v>9547</v>
      </c>
      <c r="B2287">
        <v>335928.59519999998</v>
      </c>
      <c r="C2287">
        <v>3062483.3058000002</v>
      </c>
      <c r="D2287" t="s">
        <v>271</v>
      </c>
      <c r="E2287" t="str">
        <f t="shared" si="134"/>
        <v>335928.596-3062483.306</v>
      </c>
      <c r="F2287" t="str">
        <f t="shared" si="135"/>
        <v>335928.596-3062483.306-LUB</v>
      </c>
      <c r="G2287">
        <f t="shared" si="136"/>
        <v>9547</v>
      </c>
      <c r="H2287" t="e">
        <f>VLOOKUP(G2287,#REF!,1,0)</f>
        <v>#REF!</v>
      </c>
      <c r="I2287" t="str">
        <f t="shared" si="137"/>
        <v>335928.5952LUB</v>
      </c>
      <c r="J2287" t="str">
        <f t="shared" si="138"/>
        <v>3062483.3058LUB</v>
      </c>
      <c r="K2287">
        <f t="shared" si="132"/>
        <v>9547</v>
      </c>
    </row>
    <row r="2288" spans="1:11" x14ac:dyDescent="0.25">
      <c r="A2288">
        <v>9548</v>
      </c>
      <c r="B2288">
        <v>335928.32179999998</v>
      </c>
      <c r="C2288">
        <v>3062483.5510999998</v>
      </c>
      <c r="D2288" t="s">
        <v>271</v>
      </c>
      <c r="E2288" t="str">
        <f t="shared" si="134"/>
        <v>335928.322-3062483.552</v>
      </c>
      <c r="F2288" t="str">
        <f t="shared" si="135"/>
        <v>335928.322-3062483.552-LUB</v>
      </c>
      <c r="G2288">
        <f t="shared" si="136"/>
        <v>9548</v>
      </c>
      <c r="H2288" t="e">
        <f>VLOOKUP(G2288,#REF!,1,0)</f>
        <v>#REF!</v>
      </c>
      <c r="I2288" t="str">
        <f t="shared" si="137"/>
        <v>335928.3218LUB</v>
      </c>
      <c r="J2288" t="str">
        <f t="shared" si="138"/>
        <v>3062483.5511LUB</v>
      </c>
      <c r="K2288">
        <f t="shared" si="132"/>
        <v>9548</v>
      </c>
    </row>
    <row r="2289" spans="1:11" x14ac:dyDescent="0.25">
      <c r="A2289">
        <v>9549</v>
      </c>
      <c r="B2289">
        <v>335950.23379999999</v>
      </c>
      <c r="C2289">
        <v>3062542.7297</v>
      </c>
      <c r="D2289" t="s">
        <v>271</v>
      </c>
      <c r="E2289" t="str">
        <f t="shared" si="134"/>
        <v>335950.234-3062542.73</v>
      </c>
      <c r="F2289" t="str">
        <f t="shared" si="135"/>
        <v>335950.234-3062542.73-LUB</v>
      </c>
      <c r="G2289">
        <f t="shared" si="136"/>
        <v>9549</v>
      </c>
      <c r="H2289" t="e">
        <f>VLOOKUP(G2289,#REF!,1,0)</f>
        <v>#REF!</v>
      </c>
      <c r="I2289" t="str">
        <f t="shared" si="137"/>
        <v>335950.2338LUB</v>
      </c>
      <c r="J2289" t="str">
        <f t="shared" si="138"/>
        <v>3062542.7297LUB</v>
      </c>
      <c r="K2289">
        <f t="shared" si="132"/>
        <v>9549</v>
      </c>
    </row>
    <row r="2290" spans="1:11" x14ac:dyDescent="0.25">
      <c r="A2290">
        <v>9550</v>
      </c>
      <c r="B2290">
        <v>335934.16039999999</v>
      </c>
      <c r="C2290">
        <v>3062751.3232</v>
      </c>
      <c r="D2290" t="s">
        <v>271</v>
      </c>
      <c r="E2290" t="str">
        <f t="shared" si="134"/>
        <v>335934.161-3062751.324</v>
      </c>
      <c r="F2290" t="str">
        <f t="shared" si="135"/>
        <v>335934.161-3062751.324-LUB</v>
      </c>
      <c r="G2290">
        <f t="shared" si="136"/>
        <v>9550</v>
      </c>
      <c r="H2290" t="e">
        <f>VLOOKUP(G2290,#REF!,1,0)</f>
        <v>#REF!</v>
      </c>
      <c r="I2290" t="str">
        <f t="shared" si="137"/>
        <v>335934.1604LUB</v>
      </c>
      <c r="J2290" t="str">
        <f t="shared" si="138"/>
        <v>3062751.3232LUB</v>
      </c>
      <c r="K2290">
        <f t="shared" si="132"/>
        <v>9550</v>
      </c>
    </row>
    <row r="2291" spans="1:11" x14ac:dyDescent="0.25">
      <c r="A2291">
        <v>9551</v>
      </c>
      <c r="B2291">
        <v>335933.35470000003</v>
      </c>
      <c r="C2291">
        <v>3062761.7801999999</v>
      </c>
      <c r="D2291" t="s">
        <v>271</v>
      </c>
      <c r="E2291" t="str">
        <f t="shared" si="134"/>
        <v>335933.355-3062761.781</v>
      </c>
      <c r="F2291" t="str">
        <f t="shared" si="135"/>
        <v>335933.355-3062761.781-LUB</v>
      </c>
      <c r="G2291">
        <f t="shared" si="136"/>
        <v>9551</v>
      </c>
      <c r="H2291" t="e">
        <f>VLOOKUP(G2291,#REF!,1,0)</f>
        <v>#REF!</v>
      </c>
      <c r="I2291" t="str">
        <f t="shared" si="137"/>
        <v>335933.3547LUB</v>
      </c>
      <c r="J2291" t="str">
        <f t="shared" si="138"/>
        <v>3062761.7802LUB</v>
      </c>
      <c r="K2291">
        <f t="shared" si="132"/>
        <v>9551</v>
      </c>
    </row>
    <row r="2292" spans="1:11" x14ac:dyDescent="0.25">
      <c r="A2292">
        <v>9552</v>
      </c>
      <c r="B2292">
        <v>336009.33720000001</v>
      </c>
      <c r="C2292">
        <v>3062872.2001999998</v>
      </c>
      <c r="D2292" t="s">
        <v>271</v>
      </c>
      <c r="E2292" t="str">
        <f t="shared" si="134"/>
        <v>336009.338-3062872.201</v>
      </c>
      <c r="F2292" t="str">
        <f t="shared" si="135"/>
        <v>336009.338-3062872.201-LUB</v>
      </c>
      <c r="G2292">
        <f t="shared" si="136"/>
        <v>9552</v>
      </c>
      <c r="H2292" t="e">
        <f>VLOOKUP(G2292,#REF!,1,0)</f>
        <v>#REF!</v>
      </c>
      <c r="I2292" t="str">
        <f t="shared" si="137"/>
        <v>336009.3372LUB</v>
      </c>
      <c r="J2292" t="str">
        <f t="shared" si="138"/>
        <v>3062872.2002LUB</v>
      </c>
      <c r="K2292">
        <f t="shared" si="132"/>
        <v>9552</v>
      </c>
    </row>
    <row r="2293" spans="1:11" x14ac:dyDescent="0.25">
      <c r="A2293">
        <v>9553</v>
      </c>
      <c r="B2293">
        <v>336047.50660000002</v>
      </c>
      <c r="C2293">
        <v>3062962.6949</v>
      </c>
      <c r="D2293" t="s">
        <v>271</v>
      </c>
      <c r="E2293" t="str">
        <f t="shared" si="134"/>
        <v>336047.507-3062962.695</v>
      </c>
      <c r="F2293" t="str">
        <f t="shared" si="135"/>
        <v>336047.507-3062962.695-LUB</v>
      </c>
      <c r="G2293">
        <f t="shared" si="136"/>
        <v>9553</v>
      </c>
      <c r="H2293" t="e">
        <f>VLOOKUP(G2293,#REF!,1,0)</f>
        <v>#REF!</v>
      </c>
      <c r="I2293" t="str">
        <f t="shared" si="137"/>
        <v>336047.5066LUB</v>
      </c>
      <c r="J2293" t="str">
        <f t="shared" si="138"/>
        <v>3062962.6949LUB</v>
      </c>
      <c r="K2293">
        <f t="shared" si="132"/>
        <v>9553</v>
      </c>
    </row>
    <row r="2294" spans="1:11" x14ac:dyDescent="0.25">
      <c r="A2294">
        <v>9554</v>
      </c>
      <c r="B2294">
        <v>336048.27470000001</v>
      </c>
      <c r="C2294">
        <v>3062964.0869</v>
      </c>
      <c r="D2294" t="s">
        <v>271</v>
      </c>
      <c r="E2294" t="str">
        <f t="shared" si="134"/>
        <v>336048.275-3062964.087</v>
      </c>
      <c r="F2294" t="str">
        <f t="shared" si="135"/>
        <v>336048.275-3062964.087-LUB</v>
      </c>
      <c r="G2294">
        <f t="shared" si="136"/>
        <v>9554</v>
      </c>
      <c r="H2294" t="e">
        <f>VLOOKUP(G2294,#REF!,1,0)</f>
        <v>#REF!</v>
      </c>
      <c r="I2294" t="str">
        <f t="shared" si="137"/>
        <v>336048.2747LUB</v>
      </c>
      <c r="J2294" t="str">
        <f t="shared" si="138"/>
        <v>3062964.0869LUB</v>
      </c>
      <c r="K2294">
        <f t="shared" si="132"/>
        <v>9554</v>
      </c>
    </row>
    <row r="2295" spans="1:11" x14ac:dyDescent="0.25">
      <c r="A2295">
        <v>9555</v>
      </c>
      <c r="B2295">
        <v>336063.7623</v>
      </c>
      <c r="C2295">
        <v>3062990.7418</v>
      </c>
      <c r="D2295" t="s">
        <v>271</v>
      </c>
      <c r="E2295" t="str">
        <f t="shared" si="134"/>
        <v>336063.763-3062990.742</v>
      </c>
      <c r="F2295" t="str">
        <f t="shared" si="135"/>
        <v>336063.763-3062990.742-LUB</v>
      </c>
      <c r="G2295">
        <f t="shared" si="136"/>
        <v>9555</v>
      </c>
      <c r="H2295" t="e">
        <f>VLOOKUP(G2295,#REF!,1,0)</f>
        <v>#REF!</v>
      </c>
      <c r="I2295" t="str">
        <f t="shared" si="137"/>
        <v>336063.7623LUB</v>
      </c>
      <c r="J2295" t="str">
        <f t="shared" si="138"/>
        <v>3062990.7418LUB</v>
      </c>
      <c r="K2295">
        <f t="shared" si="132"/>
        <v>9555</v>
      </c>
    </row>
    <row r="2296" spans="1:11" x14ac:dyDescent="0.25">
      <c r="A2296">
        <v>9556</v>
      </c>
      <c r="B2296">
        <v>336133.57520000002</v>
      </c>
      <c r="C2296">
        <v>3063083.7418</v>
      </c>
      <c r="D2296" t="s">
        <v>271</v>
      </c>
      <c r="E2296" t="str">
        <f t="shared" si="134"/>
        <v>336133.576-3063083.742</v>
      </c>
      <c r="F2296" t="str">
        <f t="shared" si="135"/>
        <v>336133.576-3063083.742-LUB</v>
      </c>
      <c r="G2296">
        <f t="shared" si="136"/>
        <v>9556</v>
      </c>
      <c r="H2296" t="e">
        <f>VLOOKUP(G2296,#REF!,1,0)</f>
        <v>#REF!</v>
      </c>
      <c r="I2296" t="str">
        <f t="shared" si="137"/>
        <v>336133.5752LUB</v>
      </c>
      <c r="J2296" t="str">
        <f t="shared" si="138"/>
        <v>3063083.7418LUB</v>
      </c>
      <c r="K2296">
        <f t="shared" si="132"/>
        <v>9556</v>
      </c>
    </row>
    <row r="2297" spans="1:11" x14ac:dyDescent="0.25">
      <c r="A2297">
        <v>9557</v>
      </c>
      <c r="B2297">
        <v>336143.8541</v>
      </c>
      <c r="C2297">
        <v>3063090.0928000002</v>
      </c>
      <c r="D2297" t="s">
        <v>271</v>
      </c>
      <c r="E2297" t="str">
        <f t="shared" si="134"/>
        <v>336143.855-3063090.093</v>
      </c>
      <c r="F2297" t="str">
        <f t="shared" si="135"/>
        <v>336143.855-3063090.093-LUB</v>
      </c>
      <c r="G2297">
        <f t="shared" si="136"/>
        <v>9557</v>
      </c>
      <c r="H2297" t="e">
        <f>VLOOKUP(G2297,#REF!,1,0)</f>
        <v>#REF!</v>
      </c>
      <c r="I2297" t="str">
        <f t="shared" si="137"/>
        <v>336143.8541LUB</v>
      </c>
      <c r="J2297" t="str">
        <f t="shared" si="138"/>
        <v>3063090.0928LUB</v>
      </c>
      <c r="K2297">
        <f t="shared" si="132"/>
        <v>9557</v>
      </c>
    </row>
    <row r="2298" spans="1:11" x14ac:dyDescent="0.25">
      <c r="A2298">
        <v>9558</v>
      </c>
      <c r="B2298">
        <v>336173.87849999999</v>
      </c>
      <c r="C2298">
        <v>3063108.3659999999</v>
      </c>
      <c r="D2298" t="s">
        <v>271</v>
      </c>
      <c r="E2298" t="str">
        <f t="shared" si="134"/>
        <v>336173.879-3063108.366</v>
      </c>
      <c r="F2298" t="str">
        <f t="shared" si="135"/>
        <v>336173.879-3063108.366-LUB</v>
      </c>
      <c r="G2298">
        <f t="shared" si="136"/>
        <v>9558</v>
      </c>
      <c r="H2298" t="e">
        <f>VLOOKUP(G2298,#REF!,1,0)</f>
        <v>#REF!</v>
      </c>
      <c r="I2298" t="str">
        <f t="shared" si="137"/>
        <v>336173.8785LUB</v>
      </c>
      <c r="J2298" t="str">
        <f t="shared" si="138"/>
        <v>3063108.366LUB</v>
      </c>
      <c r="K2298">
        <f t="shared" si="132"/>
        <v>9558</v>
      </c>
    </row>
    <row r="2299" spans="1:11" x14ac:dyDescent="0.25">
      <c r="A2299">
        <v>9559</v>
      </c>
      <c r="B2299">
        <v>336212.36489999999</v>
      </c>
      <c r="C2299">
        <v>3063131.2003000001</v>
      </c>
      <c r="D2299" t="s">
        <v>271</v>
      </c>
      <c r="E2299" t="str">
        <f t="shared" si="134"/>
        <v>336212.365-3063131.201</v>
      </c>
      <c r="F2299" t="str">
        <f t="shared" si="135"/>
        <v>336212.365-3063131.201-LUB</v>
      </c>
      <c r="G2299">
        <f t="shared" si="136"/>
        <v>9559</v>
      </c>
      <c r="H2299" t="e">
        <f>VLOOKUP(G2299,#REF!,1,0)</f>
        <v>#REF!</v>
      </c>
      <c r="I2299" t="str">
        <f t="shared" si="137"/>
        <v>336212.3649LUB</v>
      </c>
      <c r="J2299" t="str">
        <f t="shared" si="138"/>
        <v>3063131.2003LUB</v>
      </c>
      <c r="K2299">
        <f t="shared" si="132"/>
        <v>9559</v>
      </c>
    </row>
    <row r="2300" spans="1:11" x14ac:dyDescent="0.25">
      <c r="A2300">
        <v>9560</v>
      </c>
      <c r="B2300">
        <v>336213.68770000001</v>
      </c>
      <c r="C2300">
        <v>3063179.6367000001</v>
      </c>
      <c r="D2300" t="s">
        <v>271</v>
      </c>
      <c r="E2300" t="str">
        <f t="shared" si="134"/>
        <v>336213.688-3063179.637</v>
      </c>
      <c r="F2300" t="str">
        <f t="shared" si="135"/>
        <v>336213.688-3063179.637-LUB</v>
      </c>
      <c r="G2300">
        <f t="shared" si="136"/>
        <v>9560</v>
      </c>
      <c r="H2300" t="e">
        <f>VLOOKUP(G2300,#REF!,1,0)</f>
        <v>#REF!</v>
      </c>
      <c r="I2300" t="str">
        <f t="shared" si="137"/>
        <v>336213.6877LUB</v>
      </c>
      <c r="J2300" t="str">
        <f t="shared" si="138"/>
        <v>3063179.6367LUB</v>
      </c>
      <c r="K2300">
        <f t="shared" si="132"/>
        <v>9560</v>
      </c>
    </row>
    <row r="2301" spans="1:11" x14ac:dyDescent="0.25">
      <c r="A2301">
        <v>9561</v>
      </c>
      <c r="B2301">
        <v>336224.09649999999</v>
      </c>
      <c r="C2301">
        <v>3063199.5937000001</v>
      </c>
      <c r="D2301" t="s">
        <v>271</v>
      </c>
      <c r="E2301" t="str">
        <f t="shared" si="134"/>
        <v>336224.097-3063199.594</v>
      </c>
      <c r="F2301" t="str">
        <f t="shared" si="135"/>
        <v>336224.097-3063199.594-LUB</v>
      </c>
      <c r="G2301">
        <f t="shared" si="136"/>
        <v>9561</v>
      </c>
      <c r="H2301" t="e">
        <f>VLOOKUP(G2301,#REF!,1,0)</f>
        <v>#REF!</v>
      </c>
      <c r="I2301" t="str">
        <f t="shared" si="137"/>
        <v>336224.0965LUB</v>
      </c>
      <c r="J2301" t="str">
        <f t="shared" si="138"/>
        <v>3063199.5937LUB</v>
      </c>
      <c r="K2301">
        <f t="shared" si="132"/>
        <v>9561</v>
      </c>
    </row>
    <row r="2302" spans="1:11" x14ac:dyDescent="0.25">
      <c r="A2302">
        <v>9562</v>
      </c>
      <c r="B2302">
        <v>336230.37329999998</v>
      </c>
      <c r="C2302">
        <v>3063233.2966999998</v>
      </c>
      <c r="D2302" t="s">
        <v>271</v>
      </c>
      <c r="E2302" t="str">
        <f t="shared" si="134"/>
        <v>336230.374-3063233.297</v>
      </c>
      <c r="F2302" t="str">
        <f t="shared" si="135"/>
        <v>336230.374-3063233.297-LUB</v>
      </c>
      <c r="G2302">
        <f t="shared" si="136"/>
        <v>9562</v>
      </c>
      <c r="H2302" t="e">
        <f>VLOOKUP(G2302,#REF!,1,0)</f>
        <v>#REF!</v>
      </c>
      <c r="I2302" t="str">
        <f t="shared" si="137"/>
        <v>336230.3733LUB</v>
      </c>
      <c r="J2302" t="str">
        <f t="shared" si="138"/>
        <v>3063233.2967LUB</v>
      </c>
      <c r="K2302">
        <f t="shared" si="132"/>
        <v>9562</v>
      </c>
    </row>
    <row r="2303" spans="1:11" x14ac:dyDescent="0.25">
      <c r="A2303">
        <v>9563</v>
      </c>
      <c r="B2303">
        <v>336232.23920000001</v>
      </c>
      <c r="C2303">
        <v>3063243.3158</v>
      </c>
      <c r="D2303" t="s">
        <v>271</v>
      </c>
      <c r="E2303" t="str">
        <f t="shared" si="134"/>
        <v>336232.24-3063243.316</v>
      </c>
      <c r="F2303" t="str">
        <f t="shared" si="135"/>
        <v>336232.24-3063243.316-LUB</v>
      </c>
      <c r="G2303">
        <f t="shared" si="136"/>
        <v>9563</v>
      </c>
      <c r="H2303" t="e">
        <f>VLOOKUP(G2303,#REF!,1,0)</f>
        <v>#REF!</v>
      </c>
      <c r="I2303" t="str">
        <f t="shared" si="137"/>
        <v>336232.2392LUB</v>
      </c>
      <c r="J2303" t="str">
        <f t="shared" si="138"/>
        <v>3063243.3158LUB</v>
      </c>
      <c r="K2303">
        <f t="shared" si="132"/>
        <v>9563</v>
      </c>
    </row>
    <row r="2304" spans="1:11" x14ac:dyDescent="0.25">
      <c r="A2304">
        <v>9564</v>
      </c>
      <c r="B2304">
        <v>336232.2144</v>
      </c>
      <c r="C2304">
        <v>3063246.8757000002</v>
      </c>
      <c r="D2304" t="s">
        <v>271</v>
      </c>
      <c r="E2304" t="str">
        <f t="shared" si="134"/>
        <v>336232.215-3063246.876</v>
      </c>
      <c r="F2304" t="str">
        <f t="shared" si="135"/>
        <v>336232.215-3063246.876-LUB</v>
      </c>
      <c r="G2304">
        <f t="shared" si="136"/>
        <v>9564</v>
      </c>
      <c r="H2304" t="e">
        <f>VLOOKUP(G2304,#REF!,1,0)</f>
        <v>#REF!</v>
      </c>
      <c r="I2304" t="str">
        <f t="shared" si="137"/>
        <v>336232.2144LUB</v>
      </c>
      <c r="J2304" t="str">
        <f t="shared" si="138"/>
        <v>3063246.8757LUB</v>
      </c>
      <c r="K2304">
        <f t="shared" si="132"/>
        <v>9564</v>
      </c>
    </row>
    <row r="2305" spans="1:11" x14ac:dyDescent="0.25">
      <c r="A2305">
        <v>9565</v>
      </c>
      <c r="B2305">
        <v>336231.60159999999</v>
      </c>
      <c r="C2305">
        <v>3063250.3435</v>
      </c>
      <c r="D2305" t="s">
        <v>271</v>
      </c>
      <c r="E2305" t="str">
        <f t="shared" si="134"/>
        <v>336231.602-3063250.344</v>
      </c>
      <c r="F2305" t="str">
        <f t="shared" si="135"/>
        <v>336231.602-3063250.344-LUB</v>
      </c>
      <c r="G2305">
        <f t="shared" si="136"/>
        <v>9565</v>
      </c>
      <c r="H2305" t="e">
        <f>VLOOKUP(G2305,#REF!,1,0)</f>
        <v>#REF!</v>
      </c>
      <c r="I2305" t="str">
        <f t="shared" si="137"/>
        <v>336231.6016LUB</v>
      </c>
      <c r="J2305" t="str">
        <f t="shared" si="138"/>
        <v>3063250.3435LUB</v>
      </c>
      <c r="K2305">
        <f t="shared" si="132"/>
        <v>9565</v>
      </c>
    </row>
    <row r="2306" spans="1:11" x14ac:dyDescent="0.25">
      <c r="A2306">
        <v>9566</v>
      </c>
      <c r="B2306">
        <v>336230.63390000002</v>
      </c>
      <c r="C2306">
        <v>3063255.8185999999</v>
      </c>
      <c r="D2306" t="s">
        <v>271</v>
      </c>
      <c r="E2306" t="str">
        <f t="shared" si="134"/>
        <v>336230.634-3063255.819</v>
      </c>
      <c r="F2306" t="str">
        <f t="shared" si="135"/>
        <v>336230.634-3063255.819-LUB</v>
      </c>
      <c r="G2306">
        <f t="shared" si="136"/>
        <v>9566</v>
      </c>
      <c r="H2306" t="e">
        <f>VLOOKUP(G2306,#REF!,1,0)</f>
        <v>#REF!</v>
      </c>
      <c r="I2306" t="str">
        <f t="shared" si="137"/>
        <v>336230.6339LUB</v>
      </c>
      <c r="J2306" t="str">
        <f t="shared" si="138"/>
        <v>3063255.8186LUB</v>
      </c>
      <c r="K2306">
        <f t="shared" si="132"/>
        <v>9566</v>
      </c>
    </row>
    <row r="2307" spans="1:11" x14ac:dyDescent="0.25">
      <c r="A2307">
        <v>9567</v>
      </c>
      <c r="B2307">
        <v>336228.82900000003</v>
      </c>
      <c r="C2307">
        <v>3063266.037</v>
      </c>
      <c r="D2307" t="s">
        <v>271</v>
      </c>
      <c r="E2307" t="str">
        <f t="shared" si="134"/>
        <v>336228.829-3063266.037</v>
      </c>
      <c r="F2307" t="str">
        <f t="shared" si="135"/>
        <v>336228.829-3063266.037-LUB</v>
      </c>
      <c r="G2307">
        <f t="shared" si="136"/>
        <v>9567</v>
      </c>
      <c r="H2307" t="e">
        <f>VLOOKUP(G2307,#REF!,1,0)</f>
        <v>#REF!</v>
      </c>
      <c r="I2307" t="str">
        <f t="shared" si="137"/>
        <v>336228.829LUB</v>
      </c>
      <c r="J2307" t="str">
        <f t="shared" si="138"/>
        <v>3063266.037LUB</v>
      </c>
      <c r="K2307">
        <f t="shared" ref="K2307:K2370" si="139">G2307</f>
        <v>9567</v>
      </c>
    </row>
    <row r="2308" spans="1:11" x14ac:dyDescent="0.25">
      <c r="A2308">
        <v>9568</v>
      </c>
      <c r="B2308">
        <v>336228.13699999999</v>
      </c>
      <c r="C2308">
        <v>3063278.8709999998</v>
      </c>
      <c r="D2308" t="s">
        <v>271</v>
      </c>
      <c r="E2308" t="str">
        <f t="shared" si="134"/>
        <v>336228.137-3063278.871</v>
      </c>
      <c r="F2308" t="str">
        <f t="shared" si="135"/>
        <v>336228.137-3063278.871-LUB</v>
      </c>
      <c r="G2308">
        <f t="shared" si="136"/>
        <v>9568</v>
      </c>
      <c r="H2308" t="e">
        <f>VLOOKUP(G2308,#REF!,1,0)</f>
        <v>#REF!</v>
      </c>
      <c r="I2308" t="str">
        <f t="shared" si="137"/>
        <v>336228.137LUB</v>
      </c>
      <c r="J2308" t="str">
        <f t="shared" si="138"/>
        <v>3063278.871LUB</v>
      </c>
      <c r="K2308">
        <f t="shared" si="139"/>
        <v>9568</v>
      </c>
    </row>
    <row r="2309" spans="1:11" x14ac:dyDescent="0.25">
      <c r="A2309">
        <v>9569</v>
      </c>
      <c r="B2309">
        <v>336228.91899999999</v>
      </c>
      <c r="C2309">
        <v>3063287.844</v>
      </c>
      <c r="D2309" t="s">
        <v>271</v>
      </c>
      <c r="E2309" t="str">
        <f t="shared" si="134"/>
        <v>336228.919-3063287.844</v>
      </c>
      <c r="F2309" t="str">
        <f t="shared" si="135"/>
        <v>336228.919-3063287.844-LUB</v>
      </c>
      <c r="G2309">
        <f t="shared" si="136"/>
        <v>9569</v>
      </c>
      <c r="H2309" t="e">
        <f>VLOOKUP(G2309,#REF!,1,0)</f>
        <v>#REF!</v>
      </c>
      <c r="I2309" t="str">
        <f t="shared" si="137"/>
        <v>336228.919LUB</v>
      </c>
      <c r="J2309" t="str">
        <f t="shared" si="138"/>
        <v>3063287.844LUB</v>
      </c>
      <c r="K2309">
        <f t="shared" si="139"/>
        <v>9569</v>
      </c>
    </row>
    <row r="2310" spans="1:11" x14ac:dyDescent="0.25">
      <c r="A2310">
        <v>9570</v>
      </c>
      <c r="B2310">
        <v>336229.81790000002</v>
      </c>
      <c r="C2310">
        <v>3063298.1661</v>
      </c>
      <c r="D2310" t="s">
        <v>271</v>
      </c>
      <c r="E2310" t="str">
        <f t="shared" si="134"/>
        <v>336229.818-3063298.167</v>
      </c>
      <c r="F2310" t="str">
        <f t="shared" si="135"/>
        <v>336229.818-3063298.167-LUB</v>
      </c>
      <c r="G2310">
        <f t="shared" si="136"/>
        <v>9570</v>
      </c>
      <c r="H2310" t="e">
        <f>VLOOKUP(G2310,#REF!,1,0)</f>
        <v>#REF!</v>
      </c>
      <c r="I2310" t="str">
        <f t="shared" si="137"/>
        <v>336229.8179LUB</v>
      </c>
      <c r="J2310" t="str">
        <f t="shared" si="138"/>
        <v>3063298.1661LUB</v>
      </c>
      <c r="K2310">
        <f t="shared" si="139"/>
        <v>9570</v>
      </c>
    </row>
    <row r="2311" spans="1:11" x14ac:dyDescent="0.25">
      <c r="A2311">
        <v>9571</v>
      </c>
      <c r="B2311">
        <v>336230.92229999998</v>
      </c>
      <c r="C2311">
        <v>3063310.8442000002</v>
      </c>
      <c r="D2311" t="s">
        <v>271</v>
      </c>
      <c r="E2311" t="str">
        <f t="shared" si="134"/>
        <v>336230.923-3063310.845</v>
      </c>
      <c r="F2311" t="str">
        <f t="shared" si="135"/>
        <v>336230.923-3063310.845-LUB</v>
      </c>
      <c r="G2311">
        <f t="shared" si="136"/>
        <v>9571</v>
      </c>
      <c r="H2311" t="e">
        <f>VLOOKUP(G2311,#REF!,1,0)</f>
        <v>#REF!</v>
      </c>
      <c r="I2311" t="str">
        <f t="shared" si="137"/>
        <v>336230.9223LUB</v>
      </c>
      <c r="J2311" t="str">
        <f t="shared" si="138"/>
        <v>3063310.8442LUB</v>
      </c>
      <c r="K2311">
        <f t="shared" si="139"/>
        <v>9571</v>
      </c>
    </row>
    <row r="2312" spans="1:11" x14ac:dyDescent="0.25">
      <c r="A2312">
        <v>9572</v>
      </c>
      <c r="B2312">
        <v>336231.30339999998</v>
      </c>
      <c r="C2312">
        <v>3063317.8697000002</v>
      </c>
      <c r="D2312" t="s">
        <v>271</v>
      </c>
      <c r="E2312" t="str">
        <f t="shared" si="134"/>
        <v>336231.304-3063317.87</v>
      </c>
      <c r="F2312" t="str">
        <f t="shared" si="135"/>
        <v>336231.304-3063317.87-LUB</v>
      </c>
      <c r="G2312">
        <f t="shared" si="136"/>
        <v>9572</v>
      </c>
      <c r="H2312" t="e">
        <f>VLOOKUP(G2312,#REF!,1,0)</f>
        <v>#REF!</v>
      </c>
      <c r="I2312" t="str">
        <f t="shared" si="137"/>
        <v>336231.3034LUB</v>
      </c>
      <c r="J2312" t="str">
        <f t="shared" si="138"/>
        <v>3063317.8697LUB</v>
      </c>
      <c r="K2312">
        <f t="shared" si="139"/>
        <v>9572</v>
      </c>
    </row>
    <row r="2313" spans="1:11" x14ac:dyDescent="0.25">
      <c r="A2313">
        <v>9573</v>
      </c>
      <c r="B2313">
        <v>336234.2782</v>
      </c>
      <c r="C2313">
        <v>3063373.6664999998</v>
      </c>
      <c r="D2313" t="s">
        <v>271</v>
      </c>
      <c r="E2313" t="str">
        <f t="shared" si="134"/>
        <v>336234.279-3063373.667</v>
      </c>
      <c r="F2313" t="str">
        <f t="shared" si="135"/>
        <v>336234.279-3063373.667-LUB</v>
      </c>
      <c r="G2313">
        <f t="shared" si="136"/>
        <v>9573</v>
      </c>
      <c r="H2313" t="e">
        <f>VLOOKUP(G2313,#REF!,1,0)</f>
        <v>#REF!</v>
      </c>
      <c r="I2313" t="str">
        <f t="shared" si="137"/>
        <v>336234.2782LUB</v>
      </c>
      <c r="J2313" t="str">
        <f t="shared" si="138"/>
        <v>3063373.6665LUB</v>
      </c>
      <c r="K2313">
        <f t="shared" si="139"/>
        <v>9573</v>
      </c>
    </row>
    <row r="2314" spans="1:11" x14ac:dyDescent="0.25">
      <c r="A2314">
        <v>9574</v>
      </c>
      <c r="B2314">
        <v>336234.75770000002</v>
      </c>
      <c r="C2314">
        <v>3063380.6190999998</v>
      </c>
      <c r="D2314" t="s">
        <v>271</v>
      </c>
      <c r="E2314" t="str">
        <f t="shared" si="134"/>
        <v>336234.758-3063380.62</v>
      </c>
      <c r="F2314" t="str">
        <f t="shared" si="135"/>
        <v>336234.758-3063380.62-LUB</v>
      </c>
      <c r="G2314">
        <f t="shared" si="136"/>
        <v>9574</v>
      </c>
      <c r="H2314" t="e">
        <f>VLOOKUP(G2314,#REF!,1,0)</f>
        <v>#REF!</v>
      </c>
      <c r="I2314" t="str">
        <f t="shared" si="137"/>
        <v>336234.7577LUB</v>
      </c>
      <c r="J2314" t="str">
        <f t="shared" si="138"/>
        <v>3063380.6191LUB</v>
      </c>
      <c r="K2314">
        <f t="shared" si="139"/>
        <v>9574</v>
      </c>
    </row>
    <row r="2315" spans="1:11" x14ac:dyDescent="0.25">
      <c r="A2315">
        <v>9575</v>
      </c>
      <c r="B2315">
        <v>336235.01549999998</v>
      </c>
      <c r="C2315">
        <v>3063384.3566999999</v>
      </c>
      <c r="D2315" t="s">
        <v>271</v>
      </c>
      <c r="E2315" t="str">
        <f t="shared" si="134"/>
        <v>336235.016-3063384.357</v>
      </c>
      <c r="F2315" t="str">
        <f t="shared" si="135"/>
        <v>336235.016-3063384.357-LUB</v>
      </c>
      <c r="G2315">
        <f t="shared" si="136"/>
        <v>9575</v>
      </c>
      <c r="H2315" t="e">
        <f>VLOOKUP(G2315,#REF!,1,0)</f>
        <v>#REF!</v>
      </c>
      <c r="I2315" t="str">
        <f t="shared" si="137"/>
        <v>336235.0155LUB</v>
      </c>
      <c r="J2315" t="str">
        <f t="shared" si="138"/>
        <v>3063384.3567LUB</v>
      </c>
      <c r="K2315">
        <f t="shared" si="139"/>
        <v>9575</v>
      </c>
    </row>
    <row r="2316" spans="1:11" x14ac:dyDescent="0.25">
      <c r="A2316">
        <v>10001</v>
      </c>
      <c r="B2316">
        <v>336222.88780000003</v>
      </c>
      <c r="C2316">
        <v>3063430.7683000001</v>
      </c>
      <c r="D2316" t="s">
        <v>272</v>
      </c>
      <c r="E2316" t="str">
        <f t="shared" si="134"/>
        <v>336222.888-3063430.769</v>
      </c>
      <c r="F2316" t="str">
        <f t="shared" si="135"/>
        <v>336222.888-3063430.769-NEW</v>
      </c>
      <c r="G2316">
        <f t="shared" si="136"/>
        <v>10001</v>
      </c>
      <c r="H2316" t="e">
        <f>VLOOKUP(G2316,#REF!,1,0)</f>
        <v>#REF!</v>
      </c>
      <c r="I2316" t="str">
        <f t="shared" si="137"/>
        <v>336222.8878NEW</v>
      </c>
      <c r="J2316" t="str">
        <f t="shared" si="138"/>
        <v>3063430.7683NEW</v>
      </c>
      <c r="K2316">
        <f t="shared" si="139"/>
        <v>10001</v>
      </c>
    </row>
    <row r="2317" spans="1:11" x14ac:dyDescent="0.25">
      <c r="A2317">
        <v>10002</v>
      </c>
      <c r="B2317">
        <v>336213.36719999998</v>
      </c>
      <c r="C2317">
        <v>3063450.3627999998</v>
      </c>
      <c r="D2317" t="s">
        <v>272</v>
      </c>
      <c r="E2317" t="str">
        <f t="shared" si="134"/>
        <v>336213.368-3063450.363</v>
      </c>
      <c r="F2317" t="str">
        <f t="shared" si="135"/>
        <v>336213.368-3063450.363-NEW</v>
      </c>
      <c r="G2317">
        <f t="shared" si="136"/>
        <v>10002</v>
      </c>
      <c r="H2317" t="e">
        <f>VLOOKUP(G2317,#REF!,1,0)</f>
        <v>#REF!</v>
      </c>
      <c r="I2317" t="str">
        <f t="shared" si="137"/>
        <v>336213.3672NEW</v>
      </c>
      <c r="J2317" t="str">
        <f t="shared" si="138"/>
        <v>3063450.3628NEW</v>
      </c>
      <c r="K2317">
        <f t="shared" si="139"/>
        <v>10002</v>
      </c>
    </row>
    <row r="2318" spans="1:11" x14ac:dyDescent="0.25">
      <c r="A2318">
        <v>10003</v>
      </c>
      <c r="B2318">
        <v>336206.90370000002</v>
      </c>
      <c r="C2318">
        <v>3063469.9161999999</v>
      </c>
      <c r="D2318" t="s">
        <v>272</v>
      </c>
      <c r="E2318" t="str">
        <f t="shared" si="134"/>
        <v>336206.904-3063469.917</v>
      </c>
      <c r="F2318" t="str">
        <f t="shared" si="135"/>
        <v>336206.904-3063469.917-NEW</v>
      </c>
      <c r="G2318">
        <f t="shared" si="136"/>
        <v>10003</v>
      </c>
      <c r="H2318" t="e">
        <f>VLOOKUP(G2318,#REF!,1,0)</f>
        <v>#REF!</v>
      </c>
      <c r="I2318" t="str">
        <f t="shared" si="137"/>
        <v>336206.9037NEW</v>
      </c>
      <c r="J2318" t="str">
        <f t="shared" si="138"/>
        <v>3063469.9162NEW</v>
      </c>
      <c r="K2318">
        <f t="shared" si="139"/>
        <v>10003</v>
      </c>
    </row>
    <row r="2319" spans="1:11" x14ac:dyDescent="0.25">
      <c r="A2319">
        <v>10004</v>
      </c>
      <c r="B2319">
        <v>336208.51730000001</v>
      </c>
      <c r="C2319">
        <v>3063469.7337000002</v>
      </c>
      <c r="D2319" t="s">
        <v>272</v>
      </c>
      <c r="E2319" t="str">
        <f t="shared" si="134"/>
        <v>336208.518-3063469.734</v>
      </c>
      <c r="F2319" t="str">
        <f t="shared" si="135"/>
        <v>336208.518-3063469.734-NEW</v>
      </c>
      <c r="G2319">
        <f t="shared" si="136"/>
        <v>10004</v>
      </c>
      <c r="H2319" t="e">
        <f>VLOOKUP(G2319,#REF!,1,0)</f>
        <v>#REF!</v>
      </c>
      <c r="I2319" t="str">
        <f t="shared" si="137"/>
        <v>336208.5173NEW</v>
      </c>
      <c r="J2319" t="str">
        <f t="shared" si="138"/>
        <v>3063469.7337NEW</v>
      </c>
      <c r="K2319">
        <f t="shared" si="139"/>
        <v>10004</v>
      </c>
    </row>
    <row r="2320" spans="1:11" x14ac:dyDescent="0.25">
      <c r="A2320">
        <v>10005</v>
      </c>
      <c r="B2320">
        <v>336237.43400000001</v>
      </c>
      <c r="C2320">
        <v>3063466.4632999999</v>
      </c>
      <c r="D2320" t="s">
        <v>272</v>
      </c>
      <c r="E2320" t="str">
        <f t="shared" si="134"/>
        <v>336237.434-3063466.464</v>
      </c>
      <c r="F2320" t="str">
        <f t="shared" si="135"/>
        <v>336237.434-3063466.464-NEW</v>
      </c>
      <c r="G2320">
        <f t="shared" si="136"/>
        <v>10005</v>
      </c>
      <c r="H2320" t="e">
        <f>VLOOKUP(G2320,#REF!,1,0)</f>
        <v>#REF!</v>
      </c>
      <c r="I2320" t="str">
        <f t="shared" si="137"/>
        <v>336237.434NEW</v>
      </c>
      <c r="J2320" t="str">
        <f t="shared" si="138"/>
        <v>3063466.4633NEW</v>
      </c>
      <c r="K2320">
        <f t="shared" si="139"/>
        <v>10005</v>
      </c>
    </row>
    <row r="2321" spans="1:11" x14ac:dyDescent="0.25">
      <c r="A2321">
        <v>10006</v>
      </c>
      <c r="B2321">
        <v>336269.79849999998</v>
      </c>
      <c r="C2321">
        <v>3063462.9857999999</v>
      </c>
      <c r="D2321" t="s">
        <v>272</v>
      </c>
      <c r="E2321" t="str">
        <f t="shared" si="134"/>
        <v>336269.799-3063462.986</v>
      </c>
      <c r="F2321" t="str">
        <f t="shared" si="135"/>
        <v>336269.799-3063462.986-NEW</v>
      </c>
      <c r="G2321">
        <f t="shared" si="136"/>
        <v>10006</v>
      </c>
      <c r="H2321" t="e">
        <f>VLOOKUP(G2321,#REF!,1,0)</f>
        <v>#REF!</v>
      </c>
      <c r="I2321" t="str">
        <f t="shared" si="137"/>
        <v>336269.7985NEW</v>
      </c>
      <c r="J2321" t="str">
        <f t="shared" si="138"/>
        <v>3063462.9858NEW</v>
      </c>
      <c r="K2321">
        <f t="shared" si="139"/>
        <v>10006</v>
      </c>
    </row>
    <row r="2322" spans="1:11" x14ac:dyDescent="0.25">
      <c r="A2322">
        <v>10007</v>
      </c>
      <c r="B2322">
        <v>336284.48910000001</v>
      </c>
      <c r="C2322">
        <v>3063464.0046000001</v>
      </c>
      <c r="D2322" t="s">
        <v>272</v>
      </c>
      <c r="E2322" t="str">
        <f t="shared" si="134"/>
        <v>336284.49-3063464.005</v>
      </c>
      <c r="F2322" t="str">
        <f t="shared" si="135"/>
        <v>336284.49-3063464.005-NEW</v>
      </c>
      <c r="G2322">
        <f t="shared" si="136"/>
        <v>10007</v>
      </c>
      <c r="H2322" t="e">
        <f>VLOOKUP(G2322,#REF!,1,0)</f>
        <v>#REF!</v>
      </c>
      <c r="I2322" t="str">
        <f t="shared" si="137"/>
        <v>336284.4891NEW</v>
      </c>
      <c r="J2322" t="str">
        <f t="shared" si="138"/>
        <v>3063464.0046NEW</v>
      </c>
      <c r="K2322">
        <f t="shared" si="139"/>
        <v>10007</v>
      </c>
    </row>
    <row r="2323" spans="1:11" x14ac:dyDescent="0.25">
      <c r="A2323">
        <v>10008</v>
      </c>
      <c r="B2323">
        <v>336292.83889999997</v>
      </c>
      <c r="C2323">
        <v>3063493.6998000001</v>
      </c>
      <c r="D2323" t="s">
        <v>272</v>
      </c>
      <c r="E2323" t="str">
        <f t="shared" si="134"/>
        <v>336292.839-3063493.7</v>
      </c>
      <c r="F2323" t="str">
        <f t="shared" si="135"/>
        <v>336292.839-3063493.7-NEW</v>
      </c>
      <c r="G2323">
        <f t="shared" si="136"/>
        <v>10008</v>
      </c>
      <c r="H2323" t="e">
        <f>VLOOKUP(G2323,#REF!,1,0)</f>
        <v>#REF!</v>
      </c>
      <c r="I2323" t="str">
        <f t="shared" si="137"/>
        <v>336292.8389NEW</v>
      </c>
      <c r="J2323" t="str">
        <f t="shared" si="138"/>
        <v>3063493.6998NEW</v>
      </c>
      <c r="K2323">
        <f t="shared" si="139"/>
        <v>10008</v>
      </c>
    </row>
    <row r="2324" spans="1:11" x14ac:dyDescent="0.25">
      <c r="A2324">
        <v>10009</v>
      </c>
      <c r="B2324">
        <v>336301.8002</v>
      </c>
      <c r="C2324">
        <v>3063523.3868</v>
      </c>
      <c r="D2324" t="s">
        <v>272</v>
      </c>
      <c r="E2324" t="str">
        <f t="shared" si="134"/>
        <v>336301.801-3063523.387</v>
      </c>
      <c r="F2324" t="str">
        <f t="shared" si="135"/>
        <v>336301.801-3063523.387-NEW</v>
      </c>
      <c r="G2324">
        <f t="shared" si="136"/>
        <v>10009</v>
      </c>
      <c r="H2324" t="e">
        <f>VLOOKUP(G2324,#REF!,1,0)</f>
        <v>#REF!</v>
      </c>
      <c r="I2324" t="str">
        <f t="shared" si="137"/>
        <v>336301.8002NEW</v>
      </c>
      <c r="J2324" t="str">
        <f t="shared" si="138"/>
        <v>3063523.3868NEW</v>
      </c>
      <c r="K2324">
        <f t="shared" si="139"/>
        <v>10009</v>
      </c>
    </row>
    <row r="2325" spans="1:11" x14ac:dyDescent="0.25">
      <c r="A2325">
        <v>10010</v>
      </c>
      <c r="B2325">
        <v>336306.33399999997</v>
      </c>
      <c r="C2325">
        <v>3063542.1834999998</v>
      </c>
      <c r="D2325" t="s">
        <v>272</v>
      </c>
      <c r="E2325" t="str">
        <f t="shared" si="134"/>
        <v>336306.334-3063542.184</v>
      </c>
      <c r="F2325" t="str">
        <f t="shared" si="135"/>
        <v>336306.334-3063542.184-NEW</v>
      </c>
      <c r="G2325">
        <f t="shared" si="136"/>
        <v>10010</v>
      </c>
      <c r="H2325" t="e">
        <f>VLOOKUP(G2325,#REF!,1,0)</f>
        <v>#REF!</v>
      </c>
      <c r="I2325" t="str">
        <f t="shared" si="137"/>
        <v>336306.334NEW</v>
      </c>
      <c r="J2325" t="str">
        <f t="shared" si="138"/>
        <v>3063542.1835NEW</v>
      </c>
      <c r="K2325">
        <f t="shared" si="139"/>
        <v>10010</v>
      </c>
    </row>
    <row r="2326" spans="1:11" x14ac:dyDescent="0.25">
      <c r="A2326">
        <v>10011</v>
      </c>
      <c r="B2326">
        <v>336312.1398</v>
      </c>
      <c r="C2326">
        <v>3063564.6131000002</v>
      </c>
      <c r="D2326" t="s">
        <v>272</v>
      </c>
      <c r="E2326" t="str">
        <f t="shared" si="134"/>
        <v>336312.14-3063564.614</v>
      </c>
      <c r="F2326" t="str">
        <f t="shared" si="135"/>
        <v>336312.14-3063564.614-NEW</v>
      </c>
      <c r="G2326">
        <f t="shared" si="136"/>
        <v>10011</v>
      </c>
      <c r="H2326" t="e">
        <f>VLOOKUP(G2326,#REF!,1,0)</f>
        <v>#REF!</v>
      </c>
      <c r="I2326" t="str">
        <f t="shared" si="137"/>
        <v>336312.1398NEW</v>
      </c>
      <c r="J2326" t="str">
        <f t="shared" si="138"/>
        <v>3063564.6131NEW</v>
      </c>
      <c r="K2326">
        <f t="shared" si="139"/>
        <v>10011</v>
      </c>
    </row>
    <row r="2327" spans="1:11" x14ac:dyDescent="0.25">
      <c r="A2327">
        <v>10012</v>
      </c>
      <c r="B2327">
        <v>336319.8371</v>
      </c>
      <c r="C2327">
        <v>3063591.2752999999</v>
      </c>
      <c r="D2327" t="s">
        <v>272</v>
      </c>
      <c r="E2327" t="str">
        <f t="shared" si="134"/>
        <v>336319.838-3063591.276</v>
      </c>
      <c r="F2327" t="str">
        <f t="shared" si="135"/>
        <v>336319.838-3063591.276-NEW</v>
      </c>
      <c r="G2327">
        <f t="shared" si="136"/>
        <v>10012</v>
      </c>
      <c r="H2327" t="e">
        <f>VLOOKUP(G2327,#REF!,1,0)</f>
        <v>#REF!</v>
      </c>
      <c r="I2327" t="str">
        <f t="shared" si="137"/>
        <v>336319.8371NEW</v>
      </c>
      <c r="J2327" t="str">
        <f t="shared" si="138"/>
        <v>3063591.2753NEW</v>
      </c>
      <c r="K2327">
        <f t="shared" si="139"/>
        <v>10012</v>
      </c>
    </row>
    <row r="2328" spans="1:11" x14ac:dyDescent="0.25">
      <c r="A2328">
        <v>10013</v>
      </c>
      <c r="B2328">
        <v>336326.89840000001</v>
      </c>
      <c r="C2328">
        <v>3063616.1211000001</v>
      </c>
      <c r="D2328" t="s">
        <v>272</v>
      </c>
      <c r="E2328" t="str">
        <f t="shared" si="134"/>
        <v>336326.899-3063616.122</v>
      </c>
      <c r="F2328" t="str">
        <f t="shared" si="135"/>
        <v>336326.899-3063616.122-NEW</v>
      </c>
      <c r="G2328">
        <f t="shared" si="136"/>
        <v>10013</v>
      </c>
      <c r="H2328" t="e">
        <f>VLOOKUP(G2328,#REF!,1,0)</f>
        <v>#REF!</v>
      </c>
      <c r="I2328" t="str">
        <f t="shared" si="137"/>
        <v>336326.8984NEW</v>
      </c>
      <c r="J2328" t="str">
        <f t="shared" si="138"/>
        <v>3063616.1211NEW</v>
      </c>
      <c r="K2328">
        <f t="shared" si="139"/>
        <v>10013</v>
      </c>
    </row>
    <row r="2329" spans="1:11" x14ac:dyDescent="0.25">
      <c r="A2329">
        <v>10014</v>
      </c>
      <c r="B2329">
        <v>336330.76750000002</v>
      </c>
      <c r="C2329">
        <v>3063630.9726</v>
      </c>
      <c r="D2329" t="s">
        <v>272</v>
      </c>
      <c r="E2329" t="str">
        <f t="shared" si="134"/>
        <v>336330.768-3063630.973</v>
      </c>
      <c r="F2329" t="str">
        <f t="shared" si="135"/>
        <v>336330.768-3063630.973-NEW</v>
      </c>
      <c r="G2329">
        <f t="shared" si="136"/>
        <v>10014</v>
      </c>
      <c r="H2329" t="e">
        <f>VLOOKUP(G2329,#REF!,1,0)</f>
        <v>#REF!</v>
      </c>
      <c r="I2329" t="str">
        <f t="shared" si="137"/>
        <v>336330.7675NEW</v>
      </c>
      <c r="J2329" t="str">
        <f t="shared" si="138"/>
        <v>3063630.9726NEW</v>
      </c>
      <c r="K2329">
        <f t="shared" si="139"/>
        <v>10014</v>
      </c>
    </row>
    <row r="2330" spans="1:11" x14ac:dyDescent="0.25">
      <c r="A2330">
        <v>10015</v>
      </c>
      <c r="B2330">
        <v>336342.35440000001</v>
      </c>
      <c r="C2330">
        <v>3063674.0066999998</v>
      </c>
      <c r="D2330" t="s">
        <v>272</v>
      </c>
      <c r="E2330" t="str">
        <f t="shared" si="134"/>
        <v>336342.355-3063674.007</v>
      </c>
      <c r="F2330" t="str">
        <f t="shared" si="135"/>
        <v>336342.355-3063674.007-NEW</v>
      </c>
      <c r="G2330">
        <f t="shared" si="136"/>
        <v>10015</v>
      </c>
      <c r="H2330" t="e">
        <f>VLOOKUP(G2330,#REF!,1,0)</f>
        <v>#REF!</v>
      </c>
      <c r="I2330" t="str">
        <f t="shared" si="137"/>
        <v>336342.3544NEW</v>
      </c>
      <c r="J2330" t="str">
        <f t="shared" si="138"/>
        <v>3063674.0067NEW</v>
      </c>
      <c r="K2330">
        <f t="shared" si="139"/>
        <v>10015</v>
      </c>
    </row>
    <row r="2331" spans="1:11" x14ac:dyDescent="0.25">
      <c r="A2331">
        <v>10016</v>
      </c>
      <c r="B2331">
        <v>336361.82140000002</v>
      </c>
      <c r="C2331">
        <v>3063666.4449999998</v>
      </c>
      <c r="D2331" t="s">
        <v>272</v>
      </c>
      <c r="E2331" t="str">
        <f t="shared" si="134"/>
        <v>336361.822-3063666.445</v>
      </c>
      <c r="F2331" t="str">
        <f t="shared" si="135"/>
        <v>336361.822-3063666.445-NEW</v>
      </c>
      <c r="G2331">
        <f t="shared" si="136"/>
        <v>10016</v>
      </c>
      <c r="H2331" t="e">
        <f>VLOOKUP(G2331,#REF!,1,0)</f>
        <v>#REF!</v>
      </c>
      <c r="I2331" t="str">
        <f t="shared" si="137"/>
        <v>336361.8214NEW</v>
      </c>
      <c r="J2331" t="str">
        <f t="shared" si="138"/>
        <v>3063666.445NEW</v>
      </c>
      <c r="K2331">
        <f t="shared" si="139"/>
        <v>10016</v>
      </c>
    </row>
    <row r="2332" spans="1:11" x14ac:dyDescent="0.25">
      <c r="A2332">
        <v>10017</v>
      </c>
      <c r="B2332">
        <v>336380.70150000002</v>
      </c>
      <c r="C2332">
        <v>3063660.716</v>
      </c>
      <c r="D2332" t="s">
        <v>272</v>
      </c>
      <c r="E2332" t="str">
        <f t="shared" si="134"/>
        <v>336380.702-3063660.716</v>
      </c>
      <c r="F2332" t="str">
        <f t="shared" si="135"/>
        <v>336380.702-3063660.716-NEW</v>
      </c>
      <c r="G2332">
        <f t="shared" si="136"/>
        <v>10017</v>
      </c>
      <c r="H2332" t="e">
        <f>VLOOKUP(G2332,#REF!,1,0)</f>
        <v>#REF!</v>
      </c>
      <c r="I2332" t="str">
        <f t="shared" si="137"/>
        <v>336380.7015NEW</v>
      </c>
      <c r="J2332" t="str">
        <f t="shared" si="138"/>
        <v>3063660.716NEW</v>
      </c>
      <c r="K2332">
        <f t="shared" si="139"/>
        <v>10017</v>
      </c>
    </row>
    <row r="2333" spans="1:11" x14ac:dyDescent="0.25">
      <c r="A2333">
        <v>10018</v>
      </c>
      <c r="B2333">
        <v>336399.5735</v>
      </c>
      <c r="C2333">
        <v>3063654.3788999999</v>
      </c>
      <c r="D2333" t="s">
        <v>272</v>
      </c>
      <c r="E2333" t="str">
        <f t="shared" si="134"/>
        <v>336399.574-3063654.379</v>
      </c>
      <c r="F2333" t="str">
        <f t="shared" si="135"/>
        <v>336399.574-3063654.379-NEW</v>
      </c>
      <c r="G2333">
        <f t="shared" si="136"/>
        <v>10018</v>
      </c>
      <c r="H2333" t="e">
        <f>VLOOKUP(G2333,#REF!,1,0)</f>
        <v>#REF!</v>
      </c>
      <c r="I2333" t="str">
        <f t="shared" si="137"/>
        <v>336399.5735NEW</v>
      </c>
      <c r="J2333" t="str">
        <f t="shared" si="138"/>
        <v>3063654.3789NEW</v>
      </c>
      <c r="K2333">
        <f t="shared" si="139"/>
        <v>10018</v>
      </c>
    </row>
    <row r="2334" spans="1:11" x14ac:dyDescent="0.25">
      <c r="A2334">
        <v>10019</v>
      </c>
      <c r="B2334">
        <v>336423.92369999998</v>
      </c>
      <c r="C2334">
        <v>3063646.1431999998</v>
      </c>
      <c r="D2334" t="s">
        <v>272</v>
      </c>
      <c r="E2334" t="str">
        <f t="shared" si="134"/>
        <v>336423.924-3063646.144</v>
      </c>
      <c r="F2334" t="str">
        <f t="shared" si="135"/>
        <v>336423.924-3063646.144-NEW</v>
      </c>
      <c r="G2334">
        <f t="shared" si="136"/>
        <v>10019</v>
      </c>
      <c r="H2334" t="e">
        <f>VLOOKUP(G2334,#REF!,1,0)</f>
        <v>#REF!</v>
      </c>
      <c r="I2334" t="str">
        <f t="shared" si="137"/>
        <v>336423.9237NEW</v>
      </c>
      <c r="J2334" t="str">
        <f t="shared" si="138"/>
        <v>3063646.1432NEW</v>
      </c>
      <c r="K2334">
        <f t="shared" si="139"/>
        <v>10019</v>
      </c>
    </row>
    <row r="2335" spans="1:11" x14ac:dyDescent="0.25">
      <c r="A2335">
        <v>10020</v>
      </c>
      <c r="B2335">
        <v>336451.35560000001</v>
      </c>
      <c r="C2335">
        <v>3063639.6910000001</v>
      </c>
      <c r="D2335" t="s">
        <v>272</v>
      </c>
      <c r="E2335" t="str">
        <f t="shared" si="134"/>
        <v>336451.356-3063639.691</v>
      </c>
      <c r="F2335" t="str">
        <f t="shared" si="135"/>
        <v>336451.356-3063639.691-NEW</v>
      </c>
      <c r="G2335">
        <f t="shared" si="136"/>
        <v>10020</v>
      </c>
      <c r="H2335" t="e">
        <f>VLOOKUP(G2335,#REF!,1,0)</f>
        <v>#REF!</v>
      </c>
      <c r="I2335" t="str">
        <f t="shared" si="137"/>
        <v>336451.3556NEW</v>
      </c>
      <c r="J2335" t="str">
        <f t="shared" si="138"/>
        <v>3063639.691NEW</v>
      </c>
      <c r="K2335">
        <f t="shared" si="139"/>
        <v>10020</v>
      </c>
    </row>
    <row r="2336" spans="1:11" x14ac:dyDescent="0.25">
      <c r="A2336">
        <v>10021</v>
      </c>
      <c r="B2336">
        <v>336474.52389999997</v>
      </c>
      <c r="C2336">
        <v>3063634.5129</v>
      </c>
      <c r="D2336" t="s">
        <v>272</v>
      </c>
      <c r="E2336" t="str">
        <f t="shared" si="134"/>
        <v>336474.524-3063634.513</v>
      </c>
      <c r="F2336" t="str">
        <f t="shared" si="135"/>
        <v>336474.524-3063634.513-NEW</v>
      </c>
      <c r="G2336">
        <f t="shared" si="136"/>
        <v>10021</v>
      </c>
      <c r="H2336" t="e">
        <f>VLOOKUP(G2336,#REF!,1,0)</f>
        <v>#REF!</v>
      </c>
      <c r="I2336" t="str">
        <f t="shared" si="137"/>
        <v>336474.5239NEW</v>
      </c>
      <c r="J2336" t="str">
        <f t="shared" si="138"/>
        <v>3063634.5129NEW</v>
      </c>
      <c r="K2336">
        <f t="shared" si="139"/>
        <v>10021</v>
      </c>
    </row>
    <row r="2337" spans="1:11" x14ac:dyDescent="0.25">
      <c r="A2337">
        <v>10022</v>
      </c>
      <c r="B2337">
        <v>336500.09700000001</v>
      </c>
      <c r="C2337">
        <v>3063626.2607999998</v>
      </c>
      <c r="D2337" t="s">
        <v>272</v>
      </c>
      <c r="E2337" t="str">
        <f t="shared" ref="E2337:E2400" si="140">ROUNDUP(B2337,3)&amp;"-"&amp;ROUNDUP(C2337,3)</f>
        <v>336500.097-3063626.261</v>
      </c>
      <c r="F2337" t="str">
        <f t="shared" ref="F2337:F2400" si="141">E2337&amp;"-"&amp;D2337</f>
        <v>336500.097-3063626.261-NEW</v>
      </c>
      <c r="G2337">
        <f t="shared" ref="G2337:G2400" si="142">A2337</f>
        <v>10022</v>
      </c>
      <c r="H2337" t="e">
        <f>VLOOKUP(G2337,#REF!,1,0)</f>
        <v>#REF!</v>
      </c>
      <c r="I2337" t="str">
        <f t="shared" si="137"/>
        <v>336500.097NEW</v>
      </c>
      <c r="J2337" t="str">
        <f t="shared" si="138"/>
        <v>3063626.2608NEW</v>
      </c>
      <c r="K2337">
        <f t="shared" si="139"/>
        <v>10022</v>
      </c>
    </row>
    <row r="2338" spans="1:11" x14ac:dyDescent="0.25">
      <c r="A2338">
        <v>10023</v>
      </c>
      <c r="B2338">
        <v>336513.09659999999</v>
      </c>
      <c r="C2338">
        <v>3063622.7368000001</v>
      </c>
      <c r="D2338" t="s">
        <v>272</v>
      </c>
      <c r="E2338" t="str">
        <f t="shared" si="140"/>
        <v>336513.097-3063622.737</v>
      </c>
      <c r="F2338" t="str">
        <f t="shared" si="141"/>
        <v>336513.097-3063622.737-NEW</v>
      </c>
      <c r="G2338">
        <f t="shared" si="142"/>
        <v>10023</v>
      </c>
      <c r="H2338" t="e">
        <f>VLOOKUP(G2338,#REF!,1,0)</f>
        <v>#REF!</v>
      </c>
      <c r="I2338" t="str">
        <f t="shared" si="137"/>
        <v>336513.0966NEW</v>
      </c>
      <c r="J2338" t="str">
        <f t="shared" si="138"/>
        <v>3063622.7368NEW</v>
      </c>
      <c r="K2338">
        <f t="shared" si="139"/>
        <v>10023</v>
      </c>
    </row>
    <row r="2339" spans="1:11" x14ac:dyDescent="0.25">
      <c r="A2339">
        <v>10024</v>
      </c>
      <c r="B2339">
        <v>336518.98550000001</v>
      </c>
      <c r="C2339">
        <v>3063621.1403000001</v>
      </c>
      <c r="D2339" t="s">
        <v>272</v>
      </c>
      <c r="E2339" t="str">
        <f t="shared" si="140"/>
        <v>336518.986-3063621.141</v>
      </c>
      <c r="F2339" t="str">
        <f t="shared" si="141"/>
        <v>336518.986-3063621.141-NEW</v>
      </c>
      <c r="G2339">
        <f t="shared" si="142"/>
        <v>10024</v>
      </c>
      <c r="H2339" t="e">
        <f>VLOOKUP(G2339,#REF!,1,0)</f>
        <v>#REF!</v>
      </c>
      <c r="I2339" t="str">
        <f t="shared" si="137"/>
        <v>336518.9855NEW</v>
      </c>
      <c r="J2339" t="str">
        <f t="shared" si="138"/>
        <v>3063621.1403NEW</v>
      </c>
      <c r="K2339">
        <f t="shared" si="139"/>
        <v>10024</v>
      </c>
    </row>
    <row r="2340" spans="1:11" x14ac:dyDescent="0.25">
      <c r="A2340">
        <v>10025</v>
      </c>
      <c r="B2340">
        <v>336544.56679999997</v>
      </c>
      <c r="C2340">
        <v>3063613.4966000002</v>
      </c>
      <c r="D2340" t="s">
        <v>272</v>
      </c>
      <c r="E2340" t="str">
        <f t="shared" si="140"/>
        <v>336544.567-3063613.497</v>
      </c>
      <c r="F2340" t="str">
        <f t="shared" si="141"/>
        <v>336544.567-3063613.497-NEW</v>
      </c>
      <c r="G2340">
        <f t="shared" si="142"/>
        <v>10025</v>
      </c>
      <c r="H2340" t="e">
        <f>VLOOKUP(G2340,#REF!,1,0)</f>
        <v>#REF!</v>
      </c>
      <c r="I2340" t="str">
        <f t="shared" si="137"/>
        <v>336544.5668NEW</v>
      </c>
      <c r="J2340" t="str">
        <f t="shared" si="138"/>
        <v>3063613.4966NEW</v>
      </c>
      <c r="K2340">
        <f t="shared" si="139"/>
        <v>10025</v>
      </c>
    </row>
    <row r="2341" spans="1:11" x14ac:dyDescent="0.25">
      <c r="A2341">
        <v>10026</v>
      </c>
      <c r="B2341">
        <v>336558.29920000001</v>
      </c>
      <c r="C2341">
        <v>3063611.4870000002</v>
      </c>
      <c r="D2341" t="s">
        <v>272</v>
      </c>
      <c r="E2341" t="str">
        <f t="shared" si="140"/>
        <v>336558.3-3063611.487</v>
      </c>
      <c r="F2341" t="str">
        <f t="shared" si="141"/>
        <v>336558.3-3063611.487-NEW</v>
      </c>
      <c r="G2341">
        <f t="shared" si="142"/>
        <v>10026</v>
      </c>
      <c r="H2341" t="e">
        <f>VLOOKUP(G2341,#REF!,1,0)</f>
        <v>#REF!</v>
      </c>
      <c r="I2341" t="str">
        <f t="shared" si="137"/>
        <v>336558.2992NEW</v>
      </c>
      <c r="J2341" t="str">
        <f t="shared" si="138"/>
        <v>3063611.487NEW</v>
      </c>
      <c r="K2341">
        <f t="shared" si="139"/>
        <v>10026</v>
      </c>
    </row>
    <row r="2342" spans="1:11" x14ac:dyDescent="0.25">
      <c r="A2342">
        <v>10027</v>
      </c>
      <c r="B2342">
        <v>336584.51650000003</v>
      </c>
      <c r="C2342">
        <v>3063605.6598</v>
      </c>
      <c r="D2342" t="s">
        <v>272</v>
      </c>
      <c r="E2342" t="str">
        <f t="shared" si="140"/>
        <v>336584.517-3063605.66</v>
      </c>
      <c r="F2342" t="str">
        <f t="shared" si="141"/>
        <v>336584.517-3063605.66-NEW</v>
      </c>
      <c r="G2342">
        <f t="shared" si="142"/>
        <v>10027</v>
      </c>
      <c r="H2342" t="e">
        <f>VLOOKUP(G2342,#REF!,1,0)</f>
        <v>#REF!</v>
      </c>
      <c r="I2342" t="str">
        <f t="shared" si="137"/>
        <v>336584.5165NEW</v>
      </c>
      <c r="J2342" t="str">
        <f t="shared" si="138"/>
        <v>3063605.6598NEW</v>
      </c>
      <c r="K2342">
        <f t="shared" si="139"/>
        <v>10027</v>
      </c>
    </row>
    <row r="2343" spans="1:11" x14ac:dyDescent="0.25">
      <c r="A2343">
        <v>10028</v>
      </c>
      <c r="B2343">
        <v>336605.18199999997</v>
      </c>
      <c r="C2343">
        <v>3063596.2573000002</v>
      </c>
      <c r="D2343" t="s">
        <v>272</v>
      </c>
      <c r="E2343" t="str">
        <f t="shared" si="140"/>
        <v>336605.182-3063596.258</v>
      </c>
      <c r="F2343" t="str">
        <f t="shared" si="141"/>
        <v>336605.182-3063596.258-NEW</v>
      </c>
      <c r="G2343">
        <f t="shared" si="142"/>
        <v>10028</v>
      </c>
      <c r="H2343" t="e">
        <f>VLOOKUP(G2343,#REF!,1,0)</f>
        <v>#REF!</v>
      </c>
      <c r="I2343" t="str">
        <f t="shared" si="137"/>
        <v>336605.182NEW</v>
      </c>
      <c r="J2343" t="str">
        <f t="shared" si="138"/>
        <v>3063596.2573NEW</v>
      </c>
      <c r="K2343">
        <f t="shared" si="139"/>
        <v>10028</v>
      </c>
    </row>
    <row r="2344" spans="1:11" x14ac:dyDescent="0.25">
      <c r="A2344">
        <v>10029</v>
      </c>
      <c r="B2344">
        <v>336617.90740000003</v>
      </c>
      <c r="C2344">
        <v>3063587.5699</v>
      </c>
      <c r="D2344" t="s">
        <v>272</v>
      </c>
      <c r="E2344" t="str">
        <f t="shared" si="140"/>
        <v>336617.908-3063587.57</v>
      </c>
      <c r="F2344" t="str">
        <f t="shared" si="141"/>
        <v>336617.908-3063587.57-NEW</v>
      </c>
      <c r="G2344">
        <f t="shared" si="142"/>
        <v>10029</v>
      </c>
      <c r="H2344" t="e">
        <f>VLOOKUP(G2344,#REF!,1,0)</f>
        <v>#REF!</v>
      </c>
      <c r="I2344" t="str">
        <f t="shared" ref="I2344:I2407" si="143">B2344&amp;D2344</f>
        <v>336617.9074NEW</v>
      </c>
      <c r="J2344" t="str">
        <f t="shared" ref="J2344:J2407" si="144">C2344&amp;D2344</f>
        <v>3063587.5699NEW</v>
      </c>
      <c r="K2344">
        <f t="shared" si="139"/>
        <v>10029</v>
      </c>
    </row>
    <row r="2345" spans="1:11" x14ac:dyDescent="0.25">
      <c r="A2345">
        <v>10030</v>
      </c>
      <c r="B2345">
        <v>336640.45630000002</v>
      </c>
      <c r="C2345">
        <v>3063581.7919999999</v>
      </c>
      <c r="D2345" t="s">
        <v>272</v>
      </c>
      <c r="E2345" t="str">
        <f t="shared" si="140"/>
        <v>336640.457-3063581.792</v>
      </c>
      <c r="F2345" t="str">
        <f t="shared" si="141"/>
        <v>336640.457-3063581.792-NEW</v>
      </c>
      <c r="G2345">
        <f t="shared" si="142"/>
        <v>10030</v>
      </c>
      <c r="H2345" t="e">
        <f>VLOOKUP(G2345,#REF!,1,0)</f>
        <v>#REF!</v>
      </c>
      <c r="I2345" t="str">
        <f t="shared" si="143"/>
        <v>336640.4563NEW</v>
      </c>
      <c r="J2345" t="str">
        <f t="shared" si="144"/>
        <v>3063581.792NEW</v>
      </c>
      <c r="K2345">
        <f t="shared" si="139"/>
        <v>10030</v>
      </c>
    </row>
    <row r="2346" spans="1:11" x14ac:dyDescent="0.25">
      <c r="A2346">
        <v>10031</v>
      </c>
      <c r="B2346">
        <v>336738.17469999997</v>
      </c>
      <c r="C2346">
        <v>3063555.1694999998</v>
      </c>
      <c r="D2346" t="s">
        <v>272</v>
      </c>
      <c r="E2346" t="str">
        <f t="shared" si="140"/>
        <v>336738.175-3063555.17</v>
      </c>
      <c r="F2346" t="str">
        <f t="shared" si="141"/>
        <v>336738.175-3063555.17-NEW</v>
      </c>
      <c r="G2346">
        <f t="shared" si="142"/>
        <v>10031</v>
      </c>
      <c r="H2346" t="e">
        <f>VLOOKUP(G2346,#REF!,1,0)</f>
        <v>#REF!</v>
      </c>
      <c r="I2346" t="str">
        <f t="shared" si="143"/>
        <v>336738.1747NEW</v>
      </c>
      <c r="J2346" t="str">
        <f t="shared" si="144"/>
        <v>3063555.1695NEW</v>
      </c>
      <c r="K2346">
        <f t="shared" si="139"/>
        <v>10031</v>
      </c>
    </row>
    <row r="2347" spans="1:11" x14ac:dyDescent="0.25">
      <c r="A2347">
        <v>10032</v>
      </c>
      <c r="B2347">
        <v>336741.44750000001</v>
      </c>
      <c r="C2347">
        <v>3063554.2779000001</v>
      </c>
      <c r="D2347" t="s">
        <v>272</v>
      </c>
      <c r="E2347" t="str">
        <f t="shared" si="140"/>
        <v>336741.448-3063554.278</v>
      </c>
      <c r="F2347" t="str">
        <f t="shared" si="141"/>
        <v>336741.448-3063554.278-NEW</v>
      </c>
      <c r="G2347">
        <f t="shared" si="142"/>
        <v>10032</v>
      </c>
      <c r="H2347" t="e">
        <f>VLOOKUP(G2347,#REF!,1,0)</f>
        <v>#REF!</v>
      </c>
      <c r="I2347" t="str">
        <f t="shared" si="143"/>
        <v>336741.4475NEW</v>
      </c>
      <c r="J2347" t="str">
        <f t="shared" si="144"/>
        <v>3063554.2779NEW</v>
      </c>
      <c r="K2347">
        <f t="shared" si="139"/>
        <v>10032</v>
      </c>
    </row>
    <row r="2348" spans="1:11" x14ac:dyDescent="0.25">
      <c r="A2348">
        <v>10033</v>
      </c>
      <c r="B2348">
        <v>336767.9215</v>
      </c>
      <c r="C2348">
        <v>3063547.4259000001</v>
      </c>
      <c r="D2348" t="s">
        <v>272</v>
      </c>
      <c r="E2348" t="str">
        <f t="shared" si="140"/>
        <v>336767.922-3063547.426</v>
      </c>
      <c r="F2348" t="str">
        <f t="shared" si="141"/>
        <v>336767.922-3063547.426-NEW</v>
      </c>
      <c r="G2348">
        <f t="shared" si="142"/>
        <v>10033</v>
      </c>
      <c r="H2348" t="e">
        <f>VLOOKUP(G2348,#REF!,1,0)</f>
        <v>#REF!</v>
      </c>
      <c r="I2348" t="str">
        <f t="shared" si="143"/>
        <v>336767.9215NEW</v>
      </c>
      <c r="J2348" t="str">
        <f t="shared" si="144"/>
        <v>3063547.4259NEW</v>
      </c>
      <c r="K2348">
        <f t="shared" si="139"/>
        <v>10033</v>
      </c>
    </row>
    <row r="2349" spans="1:11" x14ac:dyDescent="0.25">
      <c r="A2349">
        <v>10034</v>
      </c>
      <c r="B2349">
        <v>336778.0122</v>
      </c>
      <c r="C2349">
        <v>3063544.8143000002</v>
      </c>
      <c r="D2349" t="s">
        <v>272</v>
      </c>
      <c r="E2349" t="str">
        <f t="shared" si="140"/>
        <v>336778.013-3063544.815</v>
      </c>
      <c r="F2349" t="str">
        <f t="shared" si="141"/>
        <v>336778.013-3063544.815-NEW</v>
      </c>
      <c r="G2349">
        <f t="shared" si="142"/>
        <v>10034</v>
      </c>
      <c r="H2349" t="e">
        <f>VLOOKUP(G2349,#REF!,1,0)</f>
        <v>#REF!</v>
      </c>
      <c r="I2349" t="str">
        <f t="shared" si="143"/>
        <v>336778.0122NEW</v>
      </c>
      <c r="J2349" t="str">
        <f t="shared" si="144"/>
        <v>3063544.8143NEW</v>
      </c>
      <c r="K2349">
        <f t="shared" si="139"/>
        <v>10034</v>
      </c>
    </row>
    <row r="2350" spans="1:11" x14ac:dyDescent="0.25">
      <c r="A2350">
        <v>10035</v>
      </c>
      <c r="B2350">
        <v>336797.01520000002</v>
      </c>
      <c r="C2350">
        <v>3063548.2089999998</v>
      </c>
      <c r="D2350" t="s">
        <v>272</v>
      </c>
      <c r="E2350" t="str">
        <f t="shared" si="140"/>
        <v>336797.016-3063548.209</v>
      </c>
      <c r="F2350" t="str">
        <f t="shared" si="141"/>
        <v>336797.016-3063548.209-NEW</v>
      </c>
      <c r="G2350">
        <f t="shared" si="142"/>
        <v>10035</v>
      </c>
      <c r="H2350" t="e">
        <f>VLOOKUP(G2350,#REF!,1,0)</f>
        <v>#REF!</v>
      </c>
      <c r="I2350" t="str">
        <f t="shared" si="143"/>
        <v>336797.0152NEW</v>
      </c>
      <c r="J2350" t="str">
        <f t="shared" si="144"/>
        <v>3063548.209NEW</v>
      </c>
      <c r="K2350">
        <f t="shared" si="139"/>
        <v>10035</v>
      </c>
    </row>
    <row r="2351" spans="1:11" x14ac:dyDescent="0.25">
      <c r="A2351">
        <v>10036</v>
      </c>
      <c r="B2351">
        <v>336823.84419999999</v>
      </c>
      <c r="C2351">
        <v>3063542.3741000001</v>
      </c>
      <c r="D2351" t="s">
        <v>272</v>
      </c>
      <c r="E2351" t="str">
        <f t="shared" si="140"/>
        <v>336823.845-3063542.375</v>
      </c>
      <c r="F2351" t="str">
        <f t="shared" si="141"/>
        <v>336823.845-3063542.375-NEW</v>
      </c>
      <c r="G2351">
        <f t="shared" si="142"/>
        <v>10036</v>
      </c>
      <c r="H2351" t="e">
        <f>VLOOKUP(G2351,#REF!,1,0)</f>
        <v>#REF!</v>
      </c>
      <c r="I2351" t="str">
        <f t="shared" si="143"/>
        <v>336823.8442NEW</v>
      </c>
      <c r="J2351" t="str">
        <f t="shared" si="144"/>
        <v>3063542.3741NEW</v>
      </c>
      <c r="K2351">
        <f t="shared" si="139"/>
        <v>10036</v>
      </c>
    </row>
    <row r="2352" spans="1:11" x14ac:dyDescent="0.25">
      <c r="A2352">
        <v>10037</v>
      </c>
      <c r="B2352">
        <v>336837.05709999998</v>
      </c>
      <c r="C2352">
        <v>3063539.1104000001</v>
      </c>
      <c r="D2352" t="s">
        <v>272</v>
      </c>
      <c r="E2352" t="str">
        <f t="shared" si="140"/>
        <v>336837.058-3063539.111</v>
      </c>
      <c r="F2352" t="str">
        <f t="shared" si="141"/>
        <v>336837.058-3063539.111-NEW</v>
      </c>
      <c r="G2352">
        <f t="shared" si="142"/>
        <v>10037</v>
      </c>
      <c r="H2352" t="e">
        <f>VLOOKUP(G2352,#REF!,1,0)</f>
        <v>#REF!</v>
      </c>
      <c r="I2352" t="str">
        <f t="shared" si="143"/>
        <v>336837.0571NEW</v>
      </c>
      <c r="J2352" t="str">
        <f t="shared" si="144"/>
        <v>3063539.1104NEW</v>
      </c>
      <c r="K2352">
        <f t="shared" si="139"/>
        <v>10037</v>
      </c>
    </row>
    <row r="2353" spans="1:11" x14ac:dyDescent="0.25">
      <c r="A2353">
        <v>10038</v>
      </c>
      <c r="B2353">
        <v>336852.49109999998</v>
      </c>
      <c r="C2353">
        <v>3063535.2980999998</v>
      </c>
      <c r="D2353" t="s">
        <v>272</v>
      </c>
      <c r="E2353" t="str">
        <f t="shared" si="140"/>
        <v>336852.492-3063535.299</v>
      </c>
      <c r="F2353" t="str">
        <f t="shared" si="141"/>
        <v>336852.492-3063535.299-NEW</v>
      </c>
      <c r="G2353">
        <f t="shared" si="142"/>
        <v>10038</v>
      </c>
      <c r="H2353" t="e">
        <f>VLOOKUP(G2353,#REF!,1,0)</f>
        <v>#REF!</v>
      </c>
      <c r="I2353" t="str">
        <f t="shared" si="143"/>
        <v>336852.4911NEW</v>
      </c>
      <c r="J2353" t="str">
        <f t="shared" si="144"/>
        <v>3063535.2981NEW</v>
      </c>
      <c r="K2353">
        <f t="shared" si="139"/>
        <v>10038</v>
      </c>
    </row>
    <row r="2354" spans="1:11" x14ac:dyDescent="0.25">
      <c r="A2354">
        <v>10039</v>
      </c>
      <c r="B2354">
        <v>336887.22779999999</v>
      </c>
      <c r="C2354">
        <v>3063526.3155999999</v>
      </c>
      <c r="D2354" t="s">
        <v>272</v>
      </c>
      <c r="E2354" t="str">
        <f t="shared" si="140"/>
        <v>336887.228-3063526.316</v>
      </c>
      <c r="F2354" t="str">
        <f t="shared" si="141"/>
        <v>336887.228-3063526.316-NEW</v>
      </c>
      <c r="G2354">
        <f t="shared" si="142"/>
        <v>10039</v>
      </c>
      <c r="H2354" t="e">
        <f>VLOOKUP(G2354,#REF!,1,0)</f>
        <v>#REF!</v>
      </c>
      <c r="I2354" t="str">
        <f t="shared" si="143"/>
        <v>336887.2278NEW</v>
      </c>
      <c r="J2354" t="str">
        <f t="shared" si="144"/>
        <v>3063526.3156NEW</v>
      </c>
      <c r="K2354">
        <f t="shared" si="139"/>
        <v>10039</v>
      </c>
    </row>
    <row r="2355" spans="1:11" x14ac:dyDescent="0.25">
      <c r="A2355">
        <v>10040</v>
      </c>
      <c r="B2355">
        <v>336912.82579999999</v>
      </c>
      <c r="C2355">
        <v>3063519.889</v>
      </c>
      <c r="D2355" t="s">
        <v>272</v>
      </c>
      <c r="E2355" t="str">
        <f t="shared" si="140"/>
        <v>336912.826-3063519.889</v>
      </c>
      <c r="F2355" t="str">
        <f t="shared" si="141"/>
        <v>336912.826-3063519.889-NEW</v>
      </c>
      <c r="G2355">
        <f t="shared" si="142"/>
        <v>10040</v>
      </c>
      <c r="H2355" t="e">
        <f>VLOOKUP(G2355,#REF!,1,0)</f>
        <v>#REF!</v>
      </c>
      <c r="I2355" t="str">
        <f t="shared" si="143"/>
        <v>336912.8258NEW</v>
      </c>
      <c r="J2355" t="str">
        <f t="shared" si="144"/>
        <v>3063519.889NEW</v>
      </c>
      <c r="K2355">
        <f t="shared" si="139"/>
        <v>10040</v>
      </c>
    </row>
    <row r="2356" spans="1:11" x14ac:dyDescent="0.25">
      <c r="A2356">
        <v>10041</v>
      </c>
      <c r="B2356">
        <v>336939.60590000002</v>
      </c>
      <c r="C2356">
        <v>3063510.4051000001</v>
      </c>
      <c r="D2356" t="s">
        <v>272</v>
      </c>
      <c r="E2356" t="str">
        <f t="shared" si="140"/>
        <v>336939.606-3063510.406</v>
      </c>
      <c r="F2356" t="str">
        <f t="shared" si="141"/>
        <v>336939.606-3063510.406-NEW</v>
      </c>
      <c r="G2356">
        <f t="shared" si="142"/>
        <v>10041</v>
      </c>
      <c r="H2356" t="e">
        <f>VLOOKUP(G2356,#REF!,1,0)</f>
        <v>#REF!</v>
      </c>
      <c r="I2356" t="str">
        <f t="shared" si="143"/>
        <v>336939.6059NEW</v>
      </c>
      <c r="J2356" t="str">
        <f t="shared" si="144"/>
        <v>3063510.4051NEW</v>
      </c>
      <c r="K2356">
        <f t="shared" si="139"/>
        <v>10041</v>
      </c>
    </row>
    <row r="2357" spans="1:11" x14ac:dyDescent="0.25">
      <c r="A2357">
        <v>10042</v>
      </c>
      <c r="B2357">
        <v>336959.00829999999</v>
      </c>
      <c r="C2357">
        <v>3063497.9785000002</v>
      </c>
      <c r="D2357" t="s">
        <v>272</v>
      </c>
      <c r="E2357" t="str">
        <f t="shared" si="140"/>
        <v>336959.009-3063497.979</v>
      </c>
      <c r="F2357" t="str">
        <f t="shared" si="141"/>
        <v>336959.009-3063497.979-NEW</v>
      </c>
      <c r="G2357">
        <f t="shared" si="142"/>
        <v>10042</v>
      </c>
      <c r="H2357" t="e">
        <f>VLOOKUP(G2357,#REF!,1,0)</f>
        <v>#REF!</v>
      </c>
      <c r="I2357" t="str">
        <f t="shared" si="143"/>
        <v>336959.0083NEW</v>
      </c>
      <c r="J2357" t="str">
        <f t="shared" si="144"/>
        <v>3063497.9785NEW</v>
      </c>
      <c r="K2357">
        <f t="shared" si="139"/>
        <v>10042</v>
      </c>
    </row>
    <row r="2358" spans="1:11" x14ac:dyDescent="0.25">
      <c r="A2358">
        <v>10043</v>
      </c>
      <c r="B2358">
        <v>336982.78029999998</v>
      </c>
      <c r="C2358">
        <v>3063492.1849000002</v>
      </c>
      <c r="D2358" t="s">
        <v>272</v>
      </c>
      <c r="E2358" t="str">
        <f t="shared" si="140"/>
        <v>336982.781-3063492.185</v>
      </c>
      <c r="F2358" t="str">
        <f t="shared" si="141"/>
        <v>336982.781-3063492.185-NEW</v>
      </c>
      <c r="G2358">
        <f t="shared" si="142"/>
        <v>10043</v>
      </c>
      <c r="H2358" t="e">
        <f>VLOOKUP(G2358,#REF!,1,0)</f>
        <v>#REF!</v>
      </c>
      <c r="I2358" t="str">
        <f t="shared" si="143"/>
        <v>336982.7803NEW</v>
      </c>
      <c r="J2358" t="str">
        <f t="shared" si="144"/>
        <v>3063492.1849NEW</v>
      </c>
      <c r="K2358">
        <f t="shared" si="139"/>
        <v>10043</v>
      </c>
    </row>
    <row r="2359" spans="1:11" x14ac:dyDescent="0.25">
      <c r="A2359">
        <v>10044</v>
      </c>
      <c r="B2359">
        <v>337013.31060000003</v>
      </c>
      <c r="C2359">
        <v>3063488.7340000002</v>
      </c>
      <c r="D2359" t="s">
        <v>272</v>
      </c>
      <c r="E2359" t="str">
        <f t="shared" si="140"/>
        <v>337013.311-3063488.734</v>
      </c>
      <c r="F2359" t="str">
        <f t="shared" si="141"/>
        <v>337013.311-3063488.734-NEW</v>
      </c>
      <c r="G2359">
        <f t="shared" si="142"/>
        <v>10044</v>
      </c>
      <c r="H2359" t="e">
        <f>VLOOKUP(G2359,#REF!,1,0)</f>
        <v>#REF!</v>
      </c>
      <c r="I2359" t="str">
        <f t="shared" si="143"/>
        <v>337013.3106NEW</v>
      </c>
      <c r="J2359" t="str">
        <f t="shared" si="144"/>
        <v>3063488.734NEW</v>
      </c>
      <c r="K2359">
        <f t="shared" si="139"/>
        <v>10044</v>
      </c>
    </row>
    <row r="2360" spans="1:11" x14ac:dyDescent="0.25">
      <c r="A2360">
        <v>10045</v>
      </c>
      <c r="B2360">
        <v>337035.34620000003</v>
      </c>
      <c r="C2360">
        <v>3063490.2634999999</v>
      </c>
      <c r="D2360" t="s">
        <v>272</v>
      </c>
      <c r="E2360" t="str">
        <f t="shared" si="140"/>
        <v>337035.347-3063490.264</v>
      </c>
      <c r="F2360" t="str">
        <f t="shared" si="141"/>
        <v>337035.347-3063490.264-NEW</v>
      </c>
      <c r="G2360">
        <f t="shared" si="142"/>
        <v>10045</v>
      </c>
      <c r="H2360" t="e">
        <f>VLOOKUP(G2360,#REF!,1,0)</f>
        <v>#REF!</v>
      </c>
      <c r="I2360" t="str">
        <f t="shared" si="143"/>
        <v>337035.3462NEW</v>
      </c>
      <c r="J2360" t="str">
        <f t="shared" si="144"/>
        <v>3063490.2635NEW</v>
      </c>
      <c r="K2360">
        <f t="shared" si="139"/>
        <v>10045</v>
      </c>
    </row>
    <row r="2361" spans="1:11" x14ac:dyDescent="0.25">
      <c r="A2361">
        <v>10046</v>
      </c>
      <c r="B2361">
        <v>337055.23369999998</v>
      </c>
      <c r="C2361">
        <v>3063491.2135999999</v>
      </c>
      <c r="D2361" t="s">
        <v>272</v>
      </c>
      <c r="E2361" t="str">
        <f t="shared" si="140"/>
        <v>337055.234-3063491.214</v>
      </c>
      <c r="F2361" t="str">
        <f t="shared" si="141"/>
        <v>337055.234-3063491.214-NEW</v>
      </c>
      <c r="G2361">
        <f t="shared" si="142"/>
        <v>10046</v>
      </c>
      <c r="H2361" t="e">
        <f>VLOOKUP(G2361,#REF!,1,0)</f>
        <v>#REF!</v>
      </c>
      <c r="I2361" t="str">
        <f t="shared" si="143"/>
        <v>337055.2337NEW</v>
      </c>
      <c r="J2361" t="str">
        <f t="shared" si="144"/>
        <v>3063491.2136NEW</v>
      </c>
      <c r="K2361">
        <f t="shared" si="139"/>
        <v>10046</v>
      </c>
    </row>
    <row r="2362" spans="1:11" x14ac:dyDescent="0.25">
      <c r="A2362">
        <v>10047</v>
      </c>
      <c r="B2362">
        <v>337084.02759999997</v>
      </c>
      <c r="C2362">
        <v>3063495.0858999998</v>
      </c>
      <c r="D2362" t="s">
        <v>272</v>
      </c>
      <c r="E2362" t="str">
        <f t="shared" si="140"/>
        <v>337084.028-3063495.086</v>
      </c>
      <c r="F2362" t="str">
        <f t="shared" si="141"/>
        <v>337084.028-3063495.086-NEW</v>
      </c>
      <c r="G2362">
        <f t="shared" si="142"/>
        <v>10047</v>
      </c>
      <c r="H2362" t="e">
        <f>VLOOKUP(G2362,#REF!,1,0)</f>
        <v>#REF!</v>
      </c>
      <c r="I2362" t="str">
        <f t="shared" si="143"/>
        <v>337084.0276NEW</v>
      </c>
      <c r="J2362" t="str">
        <f t="shared" si="144"/>
        <v>3063495.0859NEW</v>
      </c>
      <c r="K2362">
        <f t="shared" si="139"/>
        <v>10047</v>
      </c>
    </row>
    <row r="2363" spans="1:11" x14ac:dyDescent="0.25">
      <c r="A2363">
        <v>10048</v>
      </c>
      <c r="B2363">
        <v>337107.93819999998</v>
      </c>
      <c r="C2363">
        <v>3063499.6321</v>
      </c>
      <c r="D2363" t="s">
        <v>272</v>
      </c>
      <c r="E2363" t="str">
        <f t="shared" si="140"/>
        <v>337107.939-3063499.633</v>
      </c>
      <c r="F2363" t="str">
        <f t="shared" si="141"/>
        <v>337107.939-3063499.633-NEW</v>
      </c>
      <c r="G2363">
        <f t="shared" si="142"/>
        <v>10048</v>
      </c>
      <c r="H2363" t="e">
        <f>VLOOKUP(G2363,#REF!,1,0)</f>
        <v>#REF!</v>
      </c>
      <c r="I2363" t="str">
        <f t="shared" si="143"/>
        <v>337107.9382NEW</v>
      </c>
      <c r="J2363" t="str">
        <f t="shared" si="144"/>
        <v>3063499.6321NEW</v>
      </c>
      <c r="K2363">
        <f t="shared" si="139"/>
        <v>10048</v>
      </c>
    </row>
    <row r="2364" spans="1:11" x14ac:dyDescent="0.25">
      <c r="A2364">
        <v>10049</v>
      </c>
      <c r="B2364">
        <v>337130.03080000001</v>
      </c>
      <c r="C2364">
        <v>3063505.4191999999</v>
      </c>
      <c r="D2364" t="s">
        <v>272</v>
      </c>
      <c r="E2364" t="str">
        <f t="shared" si="140"/>
        <v>337130.031-3063505.42</v>
      </c>
      <c r="F2364" t="str">
        <f t="shared" si="141"/>
        <v>337130.031-3063505.42-NEW</v>
      </c>
      <c r="G2364">
        <f t="shared" si="142"/>
        <v>10049</v>
      </c>
      <c r="H2364" t="e">
        <f>VLOOKUP(G2364,#REF!,1,0)</f>
        <v>#REF!</v>
      </c>
      <c r="I2364" t="str">
        <f t="shared" si="143"/>
        <v>337130.0308NEW</v>
      </c>
      <c r="J2364" t="str">
        <f t="shared" si="144"/>
        <v>3063505.4192NEW</v>
      </c>
      <c r="K2364">
        <f t="shared" si="139"/>
        <v>10049</v>
      </c>
    </row>
    <row r="2365" spans="1:11" x14ac:dyDescent="0.25">
      <c r="A2365">
        <v>10050</v>
      </c>
      <c r="B2365">
        <v>337150.90059999999</v>
      </c>
      <c r="C2365">
        <v>3063511.2228000001</v>
      </c>
      <c r="D2365" t="s">
        <v>272</v>
      </c>
      <c r="E2365" t="str">
        <f t="shared" si="140"/>
        <v>337150.901-3063511.223</v>
      </c>
      <c r="F2365" t="str">
        <f t="shared" si="141"/>
        <v>337150.901-3063511.223-NEW</v>
      </c>
      <c r="G2365">
        <f t="shared" si="142"/>
        <v>10050</v>
      </c>
      <c r="H2365" t="e">
        <f>VLOOKUP(G2365,#REF!,1,0)</f>
        <v>#REF!</v>
      </c>
      <c r="I2365" t="str">
        <f t="shared" si="143"/>
        <v>337150.9006NEW</v>
      </c>
      <c r="J2365" t="str">
        <f t="shared" si="144"/>
        <v>3063511.2228NEW</v>
      </c>
      <c r="K2365">
        <f t="shared" si="139"/>
        <v>10050</v>
      </c>
    </row>
    <row r="2366" spans="1:11" x14ac:dyDescent="0.25">
      <c r="A2366">
        <v>10051</v>
      </c>
      <c r="B2366">
        <v>337173.0257</v>
      </c>
      <c r="C2366">
        <v>3063519.4429000001</v>
      </c>
      <c r="D2366" t="s">
        <v>272</v>
      </c>
      <c r="E2366" t="str">
        <f t="shared" si="140"/>
        <v>337173.026-3063519.443</v>
      </c>
      <c r="F2366" t="str">
        <f t="shared" si="141"/>
        <v>337173.026-3063519.443-NEW</v>
      </c>
      <c r="G2366">
        <f t="shared" si="142"/>
        <v>10051</v>
      </c>
      <c r="H2366" t="e">
        <f>VLOOKUP(G2366,#REF!,1,0)</f>
        <v>#REF!</v>
      </c>
      <c r="I2366" t="str">
        <f t="shared" si="143"/>
        <v>337173.0257NEW</v>
      </c>
      <c r="J2366" t="str">
        <f t="shared" si="144"/>
        <v>3063519.4429NEW</v>
      </c>
      <c r="K2366">
        <f t="shared" si="139"/>
        <v>10051</v>
      </c>
    </row>
    <row r="2367" spans="1:11" x14ac:dyDescent="0.25">
      <c r="A2367">
        <v>10052</v>
      </c>
      <c r="B2367">
        <v>337197.03399999999</v>
      </c>
      <c r="C2367">
        <v>3063531.2875999999</v>
      </c>
      <c r="D2367" t="s">
        <v>272</v>
      </c>
      <c r="E2367" t="str">
        <f t="shared" si="140"/>
        <v>337197.034-3063531.288</v>
      </c>
      <c r="F2367" t="str">
        <f t="shared" si="141"/>
        <v>337197.034-3063531.288-NEW</v>
      </c>
      <c r="G2367">
        <f t="shared" si="142"/>
        <v>10052</v>
      </c>
      <c r="H2367" t="e">
        <f>VLOOKUP(G2367,#REF!,1,0)</f>
        <v>#REF!</v>
      </c>
      <c r="I2367" t="str">
        <f t="shared" si="143"/>
        <v>337197.034NEW</v>
      </c>
      <c r="J2367" t="str">
        <f t="shared" si="144"/>
        <v>3063531.2876NEW</v>
      </c>
      <c r="K2367">
        <f t="shared" si="139"/>
        <v>10052</v>
      </c>
    </row>
    <row r="2368" spans="1:11" x14ac:dyDescent="0.25">
      <c r="A2368">
        <v>10053</v>
      </c>
      <c r="B2368">
        <v>337217.98509999999</v>
      </c>
      <c r="C2368">
        <v>3063543.1732999999</v>
      </c>
      <c r="D2368" t="s">
        <v>272</v>
      </c>
      <c r="E2368" t="str">
        <f t="shared" si="140"/>
        <v>337217.986-3063543.174</v>
      </c>
      <c r="F2368" t="str">
        <f t="shared" si="141"/>
        <v>337217.986-3063543.174-NEW</v>
      </c>
      <c r="G2368">
        <f t="shared" si="142"/>
        <v>10053</v>
      </c>
      <c r="H2368" t="e">
        <f>VLOOKUP(G2368,#REF!,1,0)</f>
        <v>#REF!</v>
      </c>
      <c r="I2368" t="str">
        <f t="shared" si="143"/>
        <v>337217.9851NEW</v>
      </c>
      <c r="J2368" t="str">
        <f t="shared" si="144"/>
        <v>3063543.1733NEW</v>
      </c>
      <c r="K2368">
        <f t="shared" si="139"/>
        <v>10053</v>
      </c>
    </row>
    <row r="2369" spans="1:11" x14ac:dyDescent="0.25">
      <c r="A2369">
        <v>10054</v>
      </c>
      <c r="B2369">
        <v>337237.11820000003</v>
      </c>
      <c r="C2369">
        <v>3063556.3</v>
      </c>
      <c r="D2369" t="s">
        <v>272</v>
      </c>
      <c r="E2369" t="str">
        <f t="shared" si="140"/>
        <v>337237.119-3063556.3</v>
      </c>
      <c r="F2369" t="str">
        <f t="shared" si="141"/>
        <v>337237.119-3063556.3-NEW</v>
      </c>
      <c r="G2369">
        <f t="shared" si="142"/>
        <v>10054</v>
      </c>
      <c r="H2369" t="e">
        <f>VLOOKUP(G2369,#REF!,1,0)</f>
        <v>#REF!</v>
      </c>
      <c r="I2369" t="str">
        <f t="shared" si="143"/>
        <v>337237.1182NEW</v>
      </c>
      <c r="J2369" t="str">
        <f t="shared" si="144"/>
        <v>3063556.3NEW</v>
      </c>
      <c r="K2369">
        <f t="shared" si="139"/>
        <v>10054</v>
      </c>
    </row>
    <row r="2370" spans="1:11" x14ac:dyDescent="0.25">
      <c r="A2370">
        <v>10055</v>
      </c>
      <c r="B2370">
        <v>337251.32740000001</v>
      </c>
      <c r="C2370">
        <v>3063567.0594000001</v>
      </c>
      <c r="D2370" t="s">
        <v>272</v>
      </c>
      <c r="E2370" t="str">
        <f t="shared" si="140"/>
        <v>337251.328-3063567.06</v>
      </c>
      <c r="F2370" t="str">
        <f t="shared" si="141"/>
        <v>337251.328-3063567.06-NEW</v>
      </c>
      <c r="G2370">
        <f t="shared" si="142"/>
        <v>10055</v>
      </c>
      <c r="H2370" t="e">
        <f>VLOOKUP(G2370,#REF!,1,0)</f>
        <v>#REF!</v>
      </c>
      <c r="I2370" t="str">
        <f t="shared" si="143"/>
        <v>337251.3274NEW</v>
      </c>
      <c r="J2370" t="str">
        <f t="shared" si="144"/>
        <v>3063567.0594NEW</v>
      </c>
      <c r="K2370">
        <f t="shared" si="139"/>
        <v>10055</v>
      </c>
    </row>
    <row r="2371" spans="1:11" x14ac:dyDescent="0.25">
      <c r="A2371">
        <v>10056</v>
      </c>
      <c r="B2371">
        <v>337264.34629999998</v>
      </c>
      <c r="C2371">
        <v>3063580.2680000002</v>
      </c>
      <c r="D2371" t="s">
        <v>272</v>
      </c>
      <c r="E2371" t="str">
        <f t="shared" si="140"/>
        <v>337264.347-3063580.268</v>
      </c>
      <c r="F2371" t="str">
        <f t="shared" si="141"/>
        <v>337264.347-3063580.268-NEW</v>
      </c>
      <c r="G2371">
        <f t="shared" si="142"/>
        <v>10056</v>
      </c>
      <c r="H2371" t="e">
        <f>VLOOKUP(G2371,#REF!,1,0)</f>
        <v>#REF!</v>
      </c>
      <c r="I2371" t="str">
        <f t="shared" si="143"/>
        <v>337264.3463NEW</v>
      </c>
      <c r="J2371" t="str">
        <f t="shared" si="144"/>
        <v>3063580.268NEW</v>
      </c>
      <c r="K2371">
        <f t="shared" ref="K2371:K2434" si="145">G2371</f>
        <v>10056</v>
      </c>
    </row>
    <row r="2372" spans="1:11" x14ac:dyDescent="0.25">
      <c r="A2372">
        <v>10057</v>
      </c>
      <c r="B2372">
        <v>337282.57459999999</v>
      </c>
      <c r="C2372">
        <v>3063593.9849999999</v>
      </c>
      <c r="D2372" t="s">
        <v>272</v>
      </c>
      <c r="E2372" t="str">
        <f t="shared" si="140"/>
        <v>337282.575-3063593.985</v>
      </c>
      <c r="F2372" t="str">
        <f t="shared" si="141"/>
        <v>337282.575-3063593.985-NEW</v>
      </c>
      <c r="G2372">
        <f t="shared" si="142"/>
        <v>10057</v>
      </c>
      <c r="H2372" t="e">
        <f>VLOOKUP(G2372,#REF!,1,0)</f>
        <v>#REF!</v>
      </c>
      <c r="I2372" t="str">
        <f t="shared" si="143"/>
        <v>337282.5746NEW</v>
      </c>
      <c r="J2372" t="str">
        <f t="shared" si="144"/>
        <v>3063593.985NEW</v>
      </c>
      <c r="K2372">
        <f t="shared" si="145"/>
        <v>10057</v>
      </c>
    </row>
    <row r="2373" spans="1:11" x14ac:dyDescent="0.25">
      <c r="A2373">
        <v>10058</v>
      </c>
      <c r="B2373">
        <v>337286.58519999997</v>
      </c>
      <c r="C2373">
        <v>3063597.003</v>
      </c>
      <c r="D2373" t="s">
        <v>272</v>
      </c>
      <c r="E2373" t="str">
        <f t="shared" si="140"/>
        <v>337286.586-3063597.003</v>
      </c>
      <c r="F2373" t="str">
        <f t="shared" si="141"/>
        <v>337286.586-3063597.003-NEW</v>
      </c>
      <c r="G2373">
        <f t="shared" si="142"/>
        <v>10058</v>
      </c>
      <c r="H2373" t="e">
        <f>VLOOKUP(G2373,#REF!,1,0)</f>
        <v>#REF!</v>
      </c>
      <c r="I2373" t="str">
        <f t="shared" si="143"/>
        <v>337286.5852NEW</v>
      </c>
      <c r="J2373" t="str">
        <f t="shared" si="144"/>
        <v>3063597.003NEW</v>
      </c>
      <c r="K2373">
        <f t="shared" si="145"/>
        <v>10058</v>
      </c>
    </row>
    <row r="2374" spans="1:11" x14ac:dyDescent="0.25">
      <c r="A2374">
        <v>10059</v>
      </c>
      <c r="B2374">
        <v>337298.33230000001</v>
      </c>
      <c r="C2374">
        <v>3063606.5787999998</v>
      </c>
      <c r="D2374" t="s">
        <v>272</v>
      </c>
      <c r="E2374" t="str">
        <f t="shared" si="140"/>
        <v>337298.333-3063606.579</v>
      </c>
      <c r="F2374" t="str">
        <f t="shared" si="141"/>
        <v>337298.333-3063606.579-NEW</v>
      </c>
      <c r="G2374">
        <f t="shared" si="142"/>
        <v>10059</v>
      </c>
      <c r="H2374" t="e">
        <f>VLOOKUP(G2374,#REF!,1,0)</f>
        <v>#REF!</v>
      </c>
      <c r="I2374" t="str">
        <f t="shared" si="143"/>
        <v>337298.3323NEW</v>
      </c>
      <c r="J2374" t="str">
        <f t="shared" si="144"/>
        <v>3063606.5788NEW</v>
      </c>
      <c r="K2374">
        <f t="shared" si="145"/>
        <v>10059</v>
      </c>
    </row>
    <row r="2375" spans="1:11" x14ac:dyDescent="0.25">
      <c r="A2375">
        <v>10060</v>
      </c>
      <c r="B2375">
        <v>337314.46509999997</v>
      </c>
      <c r="C2375">
        <v>3063624.0038000001</v>
      </c>
      <c r="D2375" t="s">
        <v>272</v>
      </c>
      <c r="E2375" t="str">
        <f t="shared" si="140"/>
        <v>337314.466-3063624.004</v>
      </c>
      <c r="F2375" t="str">
        <f t="shared" si="141"/>
        <v>337314.466-3063624.004-NEW</v>
      </c>
      <c r="G2375">
        <f t="shared" si="142"/>
        <v>10060</v>
      </c>
      <c r="H2375" t="e">
        <f>VLOOKUP(G2375,#REF!,1,0)</f>
        <v>#REF!</v>
      </c>
      <c r="I2375" t="str">
        <f t="shared" si="143"/>
        <v>337314.4651NEW</v>
      </c>
      <c r="J2375" t="str">
        <f t="shared" si="144"/>
        <v>3063624.0038NEW</v>
      </c>
      <c r="K2375">
        <f t="shared" si="145"/>
        <v>10060</v>
      </c>
    </row>
    <row r="2376" spans="1:11" x14ac:dyDescent="0.25">
      <c r="A2376">
        <v>10061</v>
      </c>
      <c r="B2376">
        <v>337328.16039999999</v>
      </c>
      <c r="C2376">
        <v>3063642.0698000002</v>
      </c>
      <c r="D2376" t="s">
        <v>272</v>
      </c>
      <c r="E2376" t="str">
        <f t="shared" si="140"/>
        <v>337328.161-3063642.07</v>
      </c>
      <c r="F2376" t="str">
        <f t="shared" si="141"/>
        <v>337328.161-3063642.07-NEW</v>
      </c>
      <c r="G2376">
        <f t="shared" si="142"/>
        <v>10061</v>
      </c>
      <c r="H2376" t="e">
        <f>VLOOKUP(G2376,#REF!,1,0)</f>
        <v>#REF!</v>
      </c>
      <c r="I2376" t="str">
        <f t="shared" si="143"/>
        <v>337328.1604NEW</v>
      </c>
      <c r="J2376" t="str">
        <f t="shared" si="144"/>
        <v>3063642.0698NEW</v>
      </c>
      <c r="K2376">
        <f t="shared" si="145"/>
        <v>10061</v>
      </c>
    </row>
    <row r="2377" spans="1:11" x14ac:dyDescent="0.25">
      <c r="A2377">
        <v>10062</v>
      </c>
      <c r="B2377">
        <v>337339.25510000001</v>
      </c>
      <c r="C2377">
        <v>3063660.0184999998</v>
      </c>
      <c r="D2377" t="s">
        <v>272</v>
      </c>
      <c r="E2377" t="str">
        <f t="shared" si="140"/>
        <v>337339.256-3063660.019</v>
      </c>
      <c r="F2377" t="str">
        <f t="shared" si="141"/>
        <v>337339.256-3063660.019-NEW</v>
      </c>
      <c r="G2377">
        <f t="shared" si="142"/>
        <v>10062</v>
      </c>
      <c r="H2377" t="e">
        <f>VLOOKUP(G2377,#REF!,1,0)</f>
        <v>#REF!</v>
      </c>
      <c r="I2377" t="str">
        <f t="shared" si="143"/>
        <v>337339.2551NEW</v>
      </c>
      <c r="J2377" t="str">
        <f t="shared" si="144"/>
        <v>3063660.0185NEW</v>
      </c>
      <c r="K2377">
        <f t="shared" si="145"/>
        <v>10062</v>
      </c>
    </row>
    <row r="2378" spans="1:11" x14ac:dyDescent="0.25">
      <c r="A2378">
        <v>10063</v>
      </c>
      <c r="B2378">
        <v>337350.5209</v>
      </c>
      <c r="C2378">
        <v>3063679.3336</v>
      </c>
      <c r="D2378" t="s">
        <v>272</v>
      </c>
      <c r="E2378" t="str">
        <f t="shared" si="140"/>
        <v>337350.521-3063679.334</v>
      </c>
      <c r="F2378" t="str">
        <f t="shared" si="141"/>
        <v>337350.521-3063679.334-NEW</v>
      </c>
      <c r="G2378">
        <f t="shared" si="142"/>
        <v>10063</v>
      </c>
      <c r="H2378" t="e">
        <f>VLOOKUP(G2378,#REF!,1,0)</f>
        <v>#REF!</v>
      </c>
      <c r="I2378" t="str">
        <f t="shared" si="143"/>
        <v>337350.5209NEW</v>
      </c>
      <c r="J2378" t="str">
        <f t="shared" si="144"/>
        <v>3063679.3336NEW</v>
      </c>
      <c r="K2378">
        <f t="shared" si="145"/>
        <v>10063</v>
      </c>
    </row>
    <row r="2379" spans="1:11" x14ac:dyDescent="0.25">
      <c r="A2379">
        <v>10064</v>
      </c>
      <c r="B2379">
        <v>337363.58840000001</v>
      </c>
      <c r="C2379">
        <v>3063696.1913000001</v>
      </c>
      <c r="D2379" t="s">
        <v>272</v>
      </c>
      <c r="E2379" t="str">
        <f t="shared" si="140"/>
        <v>337363.589-3063696.192</v>
      </c>
      <c r="F2379" t="str">
        <f t="shared" si="141"/>
        <v>337363.589-3063696.192-NEW</v>
      </c>
      <c r="G2379">
        <f t="shared" si="142"/>
        <v>10064</v>
      </c>
      <c r="H2379" t="e">
        <f>VLOOKUP(G2379,#REF!,1,0)</f>
        <v>#REF!</v>
      </c>
      <c r="I2379" t="str">
        <f t="shared" si="143"/>
        <v>337363.5884NEW</v>
      </c>
      <c r="J2379" t="str">
        <f t="shared" si="144"/>
        <v>3063696.1913NEW</v>
      </c>
      <c r="K2379">
        <f t="shared" si="145"/>
        <v>10064</v>
      </c>
    </row>
    <row r="2380" spans="1:11" x14ac:dyDescent="0.25">
      <c r="A2380">
        <v>10065</v>
      </c>
      <c r="B2380">
        <v>337373.63939999999</v>
      </c>
      <c r="C2380">
        <v>3063716.1309000002</v>
      </c>
      <c r="D2380" t="s">
        <v>272</v>
      </c>
      <c r="E2380" t="str">
        <f t="shared" si="140"/>
        <v>337373.64-3063716.131</v>
      </c>
      <c r="F2380" t="str">
        <f t="shared" si="141"/>
        <v>337373.64-3063716.131-NEW</v>
      </c>
      <c r="G2380">
        <f t="shared" si="142"/>
        <v>10065</v>
      </c>
      <c r="H2380" t="e">
        <f>VLOOKUP(G2380,#REF!,1,0)</f>
        <v>#REF!</v>
      </c>
      <c r="I2380" t="str">
        <f t="shared" si="143"/>
        <v>337373.6394NEW</v>
      </c>
      <c r="J2380" t="str">
        <f t="shared" si="144"/>
        <v>3063716.1309NEW</v>
      </c>
      <c r="K2380">
        <f t="shared" si="145"/>
        <v>10065</v>
      </c>
    </row>
    <row r="2381" spans="1:11" x14ac:dyDescent="0.25">
      <c r="A2381">
        <v>10066</v>
      </c>
      <c r="B2381">
        <v>337383.70669999998</v>
      </c>
      <c r="C2381">
        <v>3063737.2867999999</v>
      </c>
      <c r="D2381" t="s">
        <v>272</v>
      </c>
      <c r="E2381" t="str">
        <f t="shared" si="140"/>
        <v>337383.707-3063737.287</v>
      </c>
      <c r="F2381" t="str">
        <f t="shared" si="141"/>
        <v>337383.707-3063737.287-NEW</v>
      </c>
      <c r="G2381">
        <f t="shared" si="142"/>
        <v>10066</v>
      </c>
      <c r="H2381" t="e">
        <f>VLOOKUP(G2381,#REF!,1,0)</f>
        <v>#REF!</v>
      </c>
      <c r="I2381" t="str">
        <f t="shared" si="143"/>
        <v>337383.7067NEW</v>
      </c>
      <c r="J2381" t="str">
        <f t="shared" si="144"/>
        <v>3063737.2868NEW</v>
      </c>
      <c r="K2381">
        <f t="shared" si="145"/>
        <v>10066</v>
      </c>
    </row>
    <row r="2382" spans="1:11" x14ac:dyDescent="0.25">
      <c r="A2382">
        <v>10067</v>
      </c>
      <c r="B2382">
        <v>337393.12190000003</v>
      </c>
      <c r="C2382">
        <v>3063755.41</v>
      </c>
      <c r="D2382" t="s">
        <v>272</v>
      </c>
      <c r="E2382" t="str">
        <f t="shared" si="140"/>
        <v>337393.122-3063755.41</v>
      </c>
      <c r="F2382" t="str">
        <f t="shared" si="141"/>
        <v>337393.122-3063755.41-NEW</v>
      </c>
      <c r="G2382">
        <f t="shared" si="142"/>
        <v>10067</v>
      </c>
      <c r="H2382" t="e">
        <f>VLOOKUP(G2382,#REF!,1,0)</f>
        <v>#REF!</v>
      </c>
      <c r="I2382" t="str">
        <f t="shared" si="143"/>
        <v>337393.1219NEW</v>
      </c>
      <c r="J2382" t="str">
        <f t="shared" si="144"/>
        <v>3063755.41NEW</v>
      </c>
      <c r="K2382">
        <f t="shared" si="145"/>
        <v>10067</v>
      </c>
    </row>
    <row r="2383" spans="1:11" x14ac:dyDescent="0.25">
      <c r="A2383">
        <v>10068</v>
      </c>
      <c r="B2383">
        <v>337401.92570000002</v>
      </c>
      <c r="C2383">
        <v>3063773.5413000002</v>
      </c>
      <c r="D2383" t="s">
        <v>272</v>
      </c>
      <c r="E2383" t="str">
        <f t="shared" si="140"/>
        <v>337401.926-3063773.542</v>
      </c>
      <c r="F2383" t="str">
        <f t="shared" si="141"/>
        <v>337401.926-3063773.542-NEW</v>
      </c>
      <c r="G2383">
        <f t="shared" si="142"/>
        <v>10068</v>
      </c>
      <c r="H2383" t="e">
        <f>VLOOKUP(G2383,#REF!,1,0)</f>
        <v>#REF!</v>
      </c>
      <c r="I2383" t="str">
        <f t="shared" si="143"/>
        <v>337401.9257NEW</v>
      </c>
      <c r="J2383" t="str">
        <f t="shared" si="144"/>
        <v>3063773.5413NEW</v>
      </c>
      <c r="K2383">
        <f t="shared" si="145"/>
        <v>10068</v>
      </c>
    </row>
    <row r="2384" spans="1:11" x14ac:dyDescent="0.25">
      <c r="A2384">
        <v>10069</v>
      </c>
      <c r="B2384">
        <v>337410.06920000003</v>
      </c>
      <c r="C2384">
        <v>3063788.0315999999</v>
      </c>
      <c r="D2384" t="s">
        <v>272</v>
      </c>
      <c r="E2384" t="str">
        <f t="shared" si="140"/>
        <v>337410.07-3063788.032</v>
      </c>
      <c r="F2384" t="str">
        <f t="shared" si="141"/>
        <v>337410.07-3063788.032-NEW</v>
      </c>
      <c r="G2384">
        <f t="shared" si="142"/>
        <v>10069</v>
      </c>
      <c r="H2384" t="e">
        <f>VLOOKUP(G2384,#REF!,1,0)</f>
        <v>#REF!</v>
      </c>
      <c r="I2384" t="str">
        <f t="shared" si="143"/>
        <v>337410.0692NEW</v>
      </c>
      <c r="J2384" t="str">
        <f t="shared" si="144"/>
        <v>3063788.0316NEW</v>
      </c>
      <c r="K2384">
        <f t="shared" si="145"/>
        <v>10069</v>
      </c>
    </row>
    <row r="2385" spans="1:11" x14ac:dyDescent="0.25">
      <c r="A2385">
        <v>10070</v>
      </c>
      <c r="B2385">
        <v>337421.21039999998</v>
      </c>
      <c r="C2385">
        <v>3063809.4772000001</v>
      </c>
      <c r="D2385" t="s">
        <v>272</v>
      </c>
      <c r="E2385" t="str">
        <f t="shared" si="140"/>
        <v>337421.211-3063809.478</v>
      </c>
      <c r="F2385" t="str">
        <f t="shared" si="141"/>
        <v>337421.211-3063809.478-NEW</v>
      </c>
      <c r="G2385">
        <f t="shared" si="142"/>
        <v>10070</v>
      </c>
      <c r="H2385" t="e">
        <f>VLOOKUP(G2385,#REF!,1,0)</f>
        <v>#REF!</v>
      </c>
      <c r="I2385" t="str">
        <f t="shared" si="143"/>
        <v>337421.2104NEW</v>
      </c>
      <c r="J2385" t="str">
        <f t="shared" si="144"/>
        <v>3063809.4772NEW</v>
      </c>
      <c r="K2385">
        <f t="shared" si="145"/>
        <v>10070</v>
      </c>
    </row>
    <row r="2386" spans="1:11" x14ac:dyDescent="0.25">
      <c r="A2386">
        <v>10071</v>
      </c>
      <c r="B2386">
        <v>337431.93780000001</v>
      </c>
      <c r="C2386">
        <v>3063834.2740000002</v>
      </c>
      <c r="D2386" t="s">
        <v>272</v>
      </c>
      <c r="E2386" t="str">
        <f t="shared" si="140"/>
        <v>337431.938-3063834.274</v>
      </c>
      <c r="F2386" t="str">
        <f t="shared" si="141"/>
        <v>337431.938-3063834.274-NEW</v>
      </c>
      <c r="G2386">
        <f t="shared" si="142"/>
        <v>10071</v>
      </c>
      <c r="H2386" t="e">
        <f>VLOOKUP(G2386,#REF!,1,0)</f>
        <v>#REF!</v>
      </c>
      <c r="I2386" t="str">
        <f t="shared" si="143"/>
        <v>337431.9378NEW</v>
      </c>
      <c r="J2386" t="str">
        <f t="shared" si="144"/>
        <v>3063834.274NEW</v>
      </c>
      <c r="K2386">
        <f t="shared" si="145"/>
        <v>10071</v>
      </c>
    </row>
    <row r="2387" spans="1:11" x14ac:dyDescent="0.25">
      <c r="A2387">
        <v>10072</v>
      </c>
      <c r="B2387">
        <v>337446.9449</v>
      </c>
      <c r="C2387">
        <v>3063859.0134999999</v>
      </c>
      <c r="D2387" t="s">
        <v>272</v>
      </c>
      <c r="E2387" t="str">
        <f t="shared" si="140"/>
        <v>337446.945-3063859.014</v>
      </c>
      <c r="F2387" t="str">
        <f t="shared" si="141"/>
        <v>337446.945-3063859.014-NEW</v>
      </c>
      <c r="G2387">
        <f t="shared" si="142"/>
        <v>10072</v>
      </c>
      <c r="H2387" t="e">
        <f>VLOOKUP(G2387,#REF!,1,0)</f>
        <v>#REF!</v>
      </c>
      <c r="I2387" t="str">
        <f t="shared" si="143"/>
        <v>337446.9449NEW</v>
      </c>
      <c r="J2387" t="str">
        <f t="shared" si="144"/>
        <v>3063859.0135NEW</v>
      </c>
      <c r="K2387">
        <f t="shared" si="145"/>
        <v>10072</v>
      </c>
    </row>
    <row r="2388" spans="1:11" x14ac:dyDescent="0.25">
      <c r="A2388">
        <v>10073</v>
      </c>
      <c r="B2388">
        <v>337458.85430000001</v>
      </c>
      <c r="C2388">
        <v>3063880.7529000002</v>
      </c>
      <c r="D2388" t="s">
        <v>272</v>
      </c>
      <c r="E2388" t="str">
        <f t="shared" si="140"/>
        <v>337458.855-3063880.753</v>
      </c>
      <c r="F2388" t="str">
        <f t="shared" si="141"/>
        <v>337458.855-3063880.753-NEW</v>
      </c>
      <c r="G2388">
        <f t="shared" si="142"/>
        <v>10073</v>
      </c>
      <c r="H2388" t="e">
        <f>VLOOKUP(G2388,#REF!,1,0)</f>
        <v>#REF!</v>
      </c>
      <c r="I2388" t="str">
        <f t="shared" si="143"/>
        <v>337458.8543NEW</v>
      </c>
      <c r="J2388" t="str">
        <f t="shared" si="144"/>
        <v>3063880.7529NEW</v>
      </c>
      <c r="K2388">
        <f t="shared" si="145"/>
        <v>10073</v>
      </c>
    </row>
    <row r="2389" spans="1:11" x14ac:dyDescent="0.25">
      <c r="A2389">
        <v>10074</v>
      </c>
      <c r="B2389">
        <v>337470.16039999999</v>
      </c>
      <c r="C2389">
        <v>3063903.1085999999</v>
      </c>
      <c r="D2389" t="s">
        <v>272</v>
      </c>
      <c r="E2389" t="str">
        <f t="shared" si="140"/>
        <v>337470.161-3063903.109</v>
      </c>
      <c r="F2389" t="str">
        <f t="shared" si="141"/>
        <v>337470.161-3063903.109-NEW</v>
      </c>
      <c r="G2389">
        <f t="shared" si="142"/>
        <v>10074</v>
      </c>
      <c r="H2389" t="e">
        <f>VLOOKUP(G2389,#REF!,1,0)</f>
        <v>#REF!</v>
      </c>
      <c r="I2389" t="str">
        <f t="shared" si="143"/>
        <v>337470.1604NEW</v>
      </c>
      <c r="J2389" t="str">
        <f t="shared" si="144"/>
        <v>3063903.1086NEW</v>
      </c>
      <c r="K2389">
        <f t="shared" si="145"/>
        <v>10074</v>
      </c>
    </row>
    <row r="2390" spans="1:11" x14ac:dyDescent="0.25">
      <c r="A2390">
        <v>10075</v>
      </c>
      <c r="B2390">
        <v>337483.3088</v>
      </c>
      <c r="C2390">
        <v>3063926.048</v>
      </c>
      <c r="D2390" t="s">
        <v>272</v>
      </c>
      <c r="E2390" t="str">
        <f t="shared" si="140"/>
        <v>337483.309-3063926.048</v>
      </c>
      <c r="F2390" t="str">
        <f t="shared" si="141"/>
        <v>337483.309-3063926.048-NEW</v>
      </c>
      <c r="G2390">
        <f t="shared" si="142"/>
        <v>10075</v>
      </c>
      <c r="H2390" t="e">
        <f>VLOOKUP(G2390,#REF!,1,0)</f>
        <v>#REF!</v>
      </c>
      <c r="I2390" t="str">
        <f t="shared" si="143"/>
        <v>337483.3088NEW</v>
      </c>
      <c r="J2390" t="str">
        <f t="shared" si="144"/>
        <v>3063926.048NEW</v>
      </c>
      <c r="K2390">
        <f t="shared" si="145"/>
        <v>10075</v>
      </c>
    </row>
    <row r="2391" spans="1:11" x14ac:dyDescent="0.25">
      <c r="A2391">
        <v>10076</v>
      </c>
      <c r="B2391">
        <v>337492.12040000001</v>
      </c>
      <c r="C2391">
        <v>3063944.7872000001</v>
      </c>
      <c r="D2391" t="s">
        <v>272</v>
      </c>
      <c r="E2391" t="str">
        <f t="shared" si="140"/>
        <v>337492.121-3063944.788</v>
      </c>
      <c r="F2391" t="str">
        <f t="shared" si="141"/>
        <v>337492.121-3063944.788-NEW</v>
      </c>
      <c r="G2391">
        <f t="shared" si="142"/>
        <v>10076</v>
      </c>
      <c r="H2391" t="e">
        <f>VLOOKUP(G2391,#REF!,1,0)</f>
        <v>#REF!</v>
      </c>
      <c r="I2391" t="str">
        <f t="shared" si="143"/>
        <v>337492.1204NEW</v>
      </c>
      <c r="J2391" t="str">
        <f t="shared" si="144"/>
        <v>3063944.7872NEW</v>
      </c>
      <c r="K2391">
        <f t="shared" si="145"/>
        <v>10076</v>
      </c>
    </row>
    <row r="2392" spans="1:11" x14ac:dyDescent="0.25">
      <c r="A2392">
        <v>10077</v>
      </c>
      <c r="B2392">
        <v>337507.13949999999</v>
      </c>
      <c r="C2392">
        <v>3063970.4389</v>
      </c>
      <c r="D2392" t="s">
        <v>272</v>
      </c>
      <c r="E2392" t="str">
        <f t="shared" si="140"/>
        <v>337507.14-3063970.439</v>
      </c>
      <c r="F2392" t="str">
        <f t="shared" si="141"/>
        <v>337507.14-3063970.439-NEW</v>
      </c>
      <c r="G2392">
        <f t="shared" si="142"/>
        <v>10077</v>
      </c>
      <c r="H2392" t="e">
        <f>VLOOKUP(G2392,#REF!,1,0)</f>
        <v>#REF!</v>
      </c>
      <c r="I2392" t="str">
        <f t="shared" si="143"/>
        <v>337507.1395NEW</v>
      </c>
      <c r="J2392" t="str">
        <f t="shared" si="144"/>
        <v>3063970.4389NEW</v>
      </c>
      <c r="K2392">
        <f t="shared" si="145"/>
        <v>10077</v>
      </c>
    </row>
    <row r="2393" spans="1:11" x14ac:dyDescent="0.25">
      <c r="A2393">
        <v>10078</v>
      </c>
      <c r="B2393">
        <v>337517.18199999997</v>
      </c>
      <c r="C2393">
        <v>3063989.7699000002</v>
      </c>
      <c r="D2393" t="s">
        <v>272</v>
      </c>
      <c r="E2393" t="str">
        <f t="shared" si="140"/>
        <v>337517.182-3063989.77</v>
      </c>
      <c r="F2393" t="str">
        <f t="shared" si="141"/>
        <v>337517.182-3063989.77-NEW</v>
      </c>
      <c r="G2393">
        <f t="shared" si="142"/>
        <v>10078</v>
      </c>
      <c r="H2393" t="e">
        <f>VLOOKUP(G2393,#REF!,1,0)</f>
        <v>#REF!</v>
      </c>
      <c r="I2393" t="str">
        <f t="shared" si="143"/>
        <v>337517.182NEW</v>
      </c>
      <c r="J2393" t="str">
        <f t="shared" si="144"/>
        <v>3063989.7699NEW</v>
      </c>
      <c r="K2393">
        <f t="shared" si="145"/>
        <v>10078</v>
      </c>
    </row>
    <row r="2394" spans="1:11" x14ac:dyDescent="0.25">
      <c r="A2394">
        <v>10079</v>
      </c>
      <c r="B2394">
        <v>337520.13250000001</v>
      </c>
      <c r="C2394">
        <v>3063995.9127000002</v>
      </c>
      <c r="D2394" t="s">
        <v>272</v>
      </c>
      <c r="E2394" t="str">
        <f t="shared" si="140"/>
        <v>337520.133-3063995.913</v>
      </c>
      <c r="F2394" t="str">
        <f t="shared" si="141"/>
        <v>337520.133-3063995.913-NEW</v>
      </c>
      <c r="G2394">
        <f t="shared" si="142"/>
        <v>10079</v>
      </c>
      <c r="H2394" t="e">
        <f>VLOOKUP(G2394,#REF!,1,0)</f>
        <v>#REF!</v>
      </c>
      <c r="I2394" t="str">
        <f t="shared" si="143"/>
        <v>337520.1325NEW</v>
      </c>
      <c r="J2394" t="str">
        <f t="shared" si="144"/>
        <v>3063995.9127NEW</v>
      </c>
      <c r="K2394">
        <f t="shared" si="145"/>
        <v>10079</v>
      </c>
    </row>
    <row r="2395" spans="1:11" x14ac:dyDescent="0.25">
      <c r="A2395">
        <v>10080</v>
      </c>
      <c r="B2395">
        <v>337528.50420000002</v>
      </c>
      <c r="C2395">
        <v>3064013.3418000001</v>
      </c>
      <c r="D2395" t="s">
        <v>272</v>
      </c>
      <c r="E2395" t="str">
        <f t="shared" si="140"/>
        <v>337528.505-3064013.342</v>
      </c>
      <c r="F2395" t="str">
        <f t="shared" si="141"/>
        <v>337528.505-3064013.342-NEW</v>
      </c>
      <c r="G2395">
        <f t="shared" si="142"/>
        <v>10080</v>
      </c>
      <c r="H2395" t="e">
        <f>VLOOKUP(G2395,#REF!,1,0)</f>
        <v>#REF!</v>
      </c>
      <c r="I2395" t="str">
        <f t="shared" si="143"/>
        <v>337528.5042NEW</v>
      </c>
      <c r="J2395" t="str">
        <f t="shared" si="144"/>
        <v>3064013.3418NEW</v>
      </c>
      <c r="K2395">
        <f t="shared" si="145"/>
        <v>10080</v>
      </c>
    </row>
    <row r="2396" spans="1:11" x14ac:dyDescent="0.25">
      <c r="A2396">
        <v>10081</v>
      </c>
      <c r="B2396">
        <v>337538.5466</v>
      </c>
      <c r="C2396">
        <v>3064032.6727999998</v>
      </c>
      <c r="D2396" t="s">
        <v>272</v>
      </c>
      <c r="E2396" t="str">
        <f t="shared" si="140"/>
        <v>337538.547-3064032.673</v>
      </c>
      <c r="F2396" t="str">
        <f t="shared" si="141"/>
        <v>337538.547-3064032.673-NEW</v>
      </c>
      <c r="G2396">
        <f t="shared" si="142"/>
        <v>10081</v>
      </c>
      <c r="H2396" t="e">
        <f>VLOOKUP(G2396,#REF!,1,0)</f>
        <v>#REF!</v>
      </c>
      <c r="I2396" t="str">
        <f t="shared" si="143"/>
        <v>337538.5466NEW</v>
      </c>
      <c r="J2396" t="str">
        <f t="shared" si="144"/>
        <v>3064032.6728NEW</v>
      </c>
      <c r="K2396">
        <f t="shared" si="145"/>
        <v>10081</v>
      </c>
    </row>
    <row r="2397" spans="1:11" x14ac:dyDescent="0.25">
      <c r="A2397">
        <v>10082</v>
      </c>
      <c r="B2397">
        <v>337551.70280000003</v>
      </c>
      <c r="C2397">
        <v>3064056.2201999999</v>
      </c>
      <c r="D2397" t="s">
        <v>272</v>
      </c>
      <c r="E2397" t="str">
        <f t="shared" si="140"/>
        <v>337551.703-3064056.221</v>
      </c>
      <c r="F2397" t="str">
        <f t="shared" si="141"/>
        <v>337551.703-3064056.221-NEW</v>
      </c>
      <c r="G2397">
        <f t="shared" si="142"/>
        <v>10082</v>
      </c>
      <c r="H2397" t="e">
        <f>VLOOKUP(G2397,#REF!,1,0)</f>
        <v>#REF!</v>
      </c>
      <c r="I2397" t="str">
        <f t="shared" si="143"/>
        <v>337551.7028NEW</v>
      </c>
      <c r="J2397" t="str">
        <f t="shared" si="144"/>
        <v>3064056.2202NEW</v>
      </c>
      <c r="K2397">
        <f t="shared" si="145"/>
        <v>10082</v>
      </c>
    </row>
    <row r="2398" spans="1:11" x14ac:dyDescent="0.25">
      <c r="A2398">
        <v>10083</v>
      </c>
      <c r="B2398">
        <v>337561.16629999998</v>
      </c>
      <c r="C2398">
        <v>3064077.9920000001</v>
      </c>
      <c r="D2398" t="s">
        <v>272</v>
      </c>
      <c r="E2398" t="str">
        <f t="shared" si="140"/>
        <v>337561.167-3064077.992</v>
      </c>
      <c r="F2398" t="str">
        <f t="shared" si="141"/>
        <v>337561.167-3064077.992-NEW</v>
      </c>
      <c r="G2398">
        <f t="shared" si="142"/>
        <v>10083</v>
      </c>
      <c r="H2398" t="e">
        <f>VLOOKUP(G2398,#REF!,1,0)</f>
        <v>#REF!</v>
      </c>
      <c r="I2398" t="str">
        <f t="shared" si="143"/>
        <v>337561.1663NEW</v>
      </c>
      <c r="J2398" t="str">
        <f t="shared" si="144"/>
        <v>3064077.992NEW</v>
      </c>
      <c r="K2398">
        <f t="shared" si="145"/>
        <v>10083</v>
      </c>
    </row>
    <row r="2399" spans="1:11" x14ac:dyDescent="0.25">
      <c r="A2399">
        <v>10084</v>
      </c>
      <c r="B2399">
        <v>337579.33350000001</v>
      </c>
      <c r="C2399">
        <v>3064110.4445000002</v>
      </c>
      <c r="D2399" t="s">
        <v>272</v>
      </c>
      <c r="E2399" t="str">
        <f t="shared" si="140"/>
        <v>337579.334-3064110.445</v>
      </c>
      <c r="F2399" t="str">
        <f t="shared" si="141"/>
        <v>337579.334-3064110.445-NEW</v>
      </c>
      <c r="G2399">
        <f t="shared" si="142"/>
        <v>10084</v>
      </c>
      <c r="H2399" t="e">
        <f>VLOOKUP(G2399,#REF!,1,0)</f>
        <v>#REF!</v>
      </c>
      <c r="I2399" t="str">
        <f t="shared" si="143"/>
        <v>337579.3335NEW</v>
      </c>
      <c r="J2399" t="str">
        <f t="shared" si="144"/>
        <v>3064110.4445NEW</v>
      </c>
      <c r="K2399">
        <f t="shared" si="145"/>
        <v>10084</v>
      </c>
    </row>
    <row r="2400" spans="1:11" x14ac:dyDescent="0.25">
      <c r="A2400">
        <v>10085</v>
      </c>
      <c r="B2400">
        <v>337595.03259999998</v>
      </c>
      <c r="C2400">
        <v>3064141.2571999999</v>
      </c>
      <c r="D2400" t="s">
        <v>272</v>
      </c>
      <c r="E2400" t="str">
        <f t="shared" si="140"/>
        <v>337595.033-3064141.258</v>
      </c>
      <c r="F2400" t="str">
        <f t="shared" si="141"/>
        <v>337595.033-3064141.258-NEW</v>
      </c>
      <c r="G2400">
        <f t="shared" si="142"/>
        <v>10085</v>
      </c>
      <c r="H2400" t="e">
        <f>VLOOKUP(G2400,#REF!,1,0)</f>
        <v>#REF!</v>
      </c>
      <c r="I2400" t="str">
        <f t="shared" si="143"/>
        <v>337595.0326NEW</v>
      </c>
      <c r="J2400" t="str">
        <f t="shared" si="144"/>
        <v>3064141.2572NEW</v>
      </c>
      <c r="K2400">
        <f t="shared" si="145"/>
        <v>10085</v>
      </c>
    </row>
    <row r="2401" spans="1:11" x14ac:dyDescent="0.25">
      <c r="A2401">
        <v>10086</v>
      </c>
      <c r="B2401">
        <v>337605.72690000001</v>
      </c>
      <c r="C2401">
        <v>3064163.6206999999</v>
      </c>
      <c r="D2401" t="s">
        <v>272</v>
      </c>
      <c r="E2401" t="str">
        <f t="shared" ref="E2401:E2464" si="146">ROUNDUP(B2401,3)&amp;"-"&amp;ROUNDUP(C2401,3)</f>
        <v>337605.727-3064163.621</v>
      </c>
      <c r="F2401" t="str">
        <f t="shared" ref="F2401:F2464" si="147">E2401&amp;"-"&amp;D2401</f>
        <v>337605.727-3064163.621-NEW</v>
      </c>
      <c r="G2401">
        <f t="shared" ref="G2401:G2464" si="148">A2401</f>
        <v>10086</v>
      </c>
      <c r="H2401" t="e">
        <f>VLOOKUP(G2401,#REF!,1,0)</f>
        <v>#REF!</v>
      </c>
      <c r="I2401" t="str">
        <f t="shared" si="143"/>
        <v>337605.7269NEW</v>
      </c>
      <c r="J2401" t="str">
        <f t="shared" si="144"/>
        <v>3064163.6207NEW</v>
      </c>
      <c r="K2401">
        <f t="shared" si="145"/>
        <v>10086</v>
      </c>
    </row>
    <row r="2402" spans="1:11" x14ac:dyDescent="0.25">
      <c r="A2402">
        <v>10087</v>
      </c>
      <c r="B2402">
        <v>337615.15769999998</v>
      </c>
      <c r="C2402">
        <v>3064182.9597</v>
      </c>
      <c r="D2402" t="s">
        <v>272</v>
      </c>
      <c r="E2402" t="str">
        <f t="shared" si="146"/>
        <v>337615.158-3064182.96</v>
      </c>
      <c r="F2402" t="str">
        <f t="shared" si="147"/>
        <v>337615.158-3064182.96-NEW</v>
      </c>
      <c r="G2402">
        <f t="shared" si="148"/>
        <v>10087</v>
      </c>
      <c r="H2402" t="e">
        <f>VLOOKUP(G2402,#REF!,1,0)</f>
        <v>#REF!</v>
      </c>
      <c r="I2402" t="str">
        <f t="shared" si="143"/>
        <v>337615.1577NEW</v>
      </c>
      <c r="J2402" t="str">
        <f t="shared" si="144"/>
        <v>3064182.9597NEW</v>
      </c>
      <c r="K2402">
        <f t="shared" si="145"/>
        <v>10087</v>
      </c>
    </row>
    <row r="2403" spans="1:11" x14ac:dyDescent="0.25">
      <c r="A2403">
        <v>10088</v>
      </c>
      <c r="B2403">
        <v>337627.03200000001</v>
      </c>
      <c r="C2403">
        <v>3064202.1139000002</v>
      </c>
      <c r="D2403" t="s">
        <v>272</v>
      </c>
      <c r="E2403" t="str">
        <f t="shared" si="146"/>
        <v>337627.032-3064202.114</v>
      </c>
      <c r="F2403" t="str">
        <f t="shared" si="147"/>
        <v>337627.032-3064202.114-NEW</v>
      </c>
      <c r="G2403">
        <f t="shared" si="148"/>
        <v>10088</v>
      </c>
      <c r="H2403" t="e">
        <f>VLOOKUP(G2403,#REF!,1,0)</f>
        <v>#REF!</v>
      </c>
      <c r="I2403" t="str">
        <f t="shared" si="143"/>
        <v>337627.032NEW</v>
      </c>
      <c r="J2403" t="str">
        <f t="shared" si="144"/>
        <v>3064202.1139NEW</v>
      </c>
      <c r="K2403">
        <f t="shared" si="145"/>
        <v>10088</v>
      </c>
    </row>
    <row r="2404" spans="1:11" x14ac:dyDescent="0.25">
      <c r="A2404">
        <v>10089</v>
      </c>
      <c r="B2404">
        <v>337638.31310000003</v>
      </c>
      <c r="C2404">
        <v>3064222.6447000001</v>
      </c>
      <c r="D2404" t="s">
        <v>272</v>
      </c>
      <c r="E2404" t="str">
        <f t="shared" si="146"/>
        <v>337638.314-3064222.645</v>
      </c>
      <c r="F2404" t="str">
        <f t="shared" si="147"/>
        <v>337638.314-3064222.645-NEW</v>
      </c>
      <c r="G2404">
        <f t="shared" si="148"/>
        <v>10089</v>
      </c>
      <c r="H2404" t="e">
        <f>VLOOKUP(G2404,#REF!,1,0)</f>
        <v>#REF!</v>
      </c>
      <c r="I2404" t="str">
        <f t="shared" si="143"/>
        <v>337638.3131NEW</v>
      </c>
      <c r="J2404" t="str">
        <f t="shared" si="144"/>
        <v>3064222.6447NEW</v>
      </c>
      <c r="K2404">
        <f t="shared" si="145"/>
        <v>10089</v>
      </c>
    </row>
    <row r="2405" spans="1:11" x14ac:dyDescent="0.25">
      <c r="A2405">
        <v>10090</v>
      </c>
      <c r="B2405">
        <v>337650.21370000002</v>
      </c>
      <c r="C2405">
        <v>3064243.7755</v>
      </c>
      <c r="D2405" t="s">
        <v>272</v>
      </c>
      <c r="E2405" t="str">
        <f t="shared" si="146"/>
        <v>337650.214-3064243.776</v>
      </c>
      <c r="F2405" t="str">
        <f t="shared" si="147"/>
        <v>337650.214-3064243.776-NEW</v>
      </c>
      <c r="G2405">
        <f t="shared" si="148"/>
        <v>10090</v>
      </c>
      <c r="H2405" t="e">
        <f>VLOOKUP(G2405,#REF!,1,0)</f>
        <v>#REF!</v>
      </c>
      <c r="I2405" t="str">
        <f t="shared" si="143"/>
        <v>337650.2137NEW</v>
      </c>
      <c r="J2405" t="str">
        <f t="shared" si="144"/>
        <v>3064243.7755NEW</v>
      </c>
      <c r="K2405">
        <f t="shared" si="145"/>
        <v>10090</v>
      </c>
    </row>
    <row r="2406" spans="1:11" x14ac:dyDescent="0.25">
      <c r="A2406">
        <v>10091</v>
      </c>
      <c r="B2406">
        <v>337662.75819999998</v>
      </c>
      <c r="C2406">
        <v>3064267.3306999998</v>
      </c>
      <c r="D2406" t="s">
        <v>272</v>
      </c>
      <c r="E2406" t="str">
        <f t="shared" si="146"/>
        <v>337662.759-3064267.331</v>
      </c>
      <c r="F2406" t="str">
        <f t="shared" si="147"/>
        <v>337662.759-3064267.331-NEW</v>
      </c>
      <c r="G2406">
        <f t="shared" si="148"/>
        <v>10091</v>
      </c>
      <c r="H2406" t="e">
        <f>VLOOKUP(G2406,#REF!,1,0)</f>
        <v>#REF!</v>
      </c>
      <c r="I2406" t="str">
        <f t="shared" si="143"/>
        <v>337662.7582NEW</v>
      </c>
      <c r="J2406" t="str">
        <f t="shared" si="144"/>
        <v>3064267.3307NEW</v>
      </c>
      <c r="K2406">
        <f t="shared" si="145"/>
        <v>10091</v>
      </c>
    </row>
    <row r="2407" spans="1:11" x14ac:dyDescent="0.25">
      <c r="A2407">
        <v>10092</v>
      </c>
      <c r="B2407">
        <v>337672.79210000002</v>
      </c>
      <c r="C2407">
        <v>3064286.0532</v>
      </c>
      <c r="D2407" t="s">
        <v>272</v>
      </c>
      <c r="E2407" t="str">
        <f t="shared" si="146"/>
        <v>337672.793-3064286.054</v>
      </c>
      <c r="F2407" t="str">
        <f t="shared" si="147"/>
        <v>337672.793-3064286.054-NEW</v>
      </c>
      <c r="G2407">
        <f t="shared" si="148"/>
        <v>10092</v>
      </c>
      <c r="H2407" t="e">
        <f>VLOOKUP(G2407,#REF!,1,0)</f>
        <v>#REF!</v>
      </c>
      <c r="I2407" t="str">
        <f t="shared" si="143"/>
        <v>337672.7921NEW</v>
      </c>
      <c r="J2407" t="str">
        <f t="shared" si="144"/>
        <v>3064286.0532NEW</v>
      </c>
      <c r="K2407">
        <f t="shared" si="145"/>
        <v>10092</v>
      </c>
    </row>
    <row r="2408" spans="1:11" x14ac:dyDescent="0.25">
      <c r="A2408">
        <v>10093</v>
      </c>
      <c r="B2408">
        <v>337681.57880000002</v>
      </c>
      <c r="C2408">
        <v>3064302.9674999998</v>
      </c>
      <c r="D2408" t="s">
        <v>272</v>
      </c>
      <c r="E2408" t="str">
        <f t="shared" si="146"/>
        <v>337681.579-3064302.968</v>
      </c>
      <c r="F2408" t="str">
        <f t="shared" si="147"/>
        <v>337681.579-3064302.968-NEW</v>
      </c>
      <c r="G2408">
        <f t="shared" si="148"/>
        <v>10093</v>
      </c>
      <c r="H2408" t="e">
        <f>VLOOKUP(G2408,#REF!,1,0)</f>
        <v>#REF!</v>
      </c>
      <c r="I2408" t="str">
        <f t="shared" ref="I2408:I2471" si="149">B2408&amp;D2408</f>
        <v>337681.5788NEW</v>
      </c>
      <c r="J2408" t="str">
        <f t="shared" ref="J2408:J2471" si="150">C2408&amp;D2408</f>
        <v>3064302.9675NEW</v>
      </c>
      <c r="K2408">
        <f t="shared" si="145"/>
        <v>10093</v>
      </c>
    </row>
    <row r="2409" spans="1:11" x14ac:dyDescent="0.25">
      <c r="A2409">
        <v>10094</v>
      </c>
      <c r="B2409">
        <v>337691.46389999997</v>
      </c>
      <c r="C2409">
        <v>3064321.9961000001</v>
      </c>
      <c r="D2409" t="s">
        <v>272</v>
      </c>
      <c r="E2409" t="str">
        <f t="shared" si="146"/>
        <v>337691.464-3064321.997</v>
      </c>
      <c r="F2409" t="str">
        <f t="shared" si="147"/>
        <v>337691.464-3064321.997-NEW</v>
      </c>
      <c r="G2409">
        <f t="shared" si="148"/>
        <v>10094</v>
      </c>
      <c r="H2409" t="e">
        <f>VLOOKUP(G2409,#REF!,1,0)</f>
        <v>#REF!</v>
      </c>
      <c r="I2409" t="str">
        <f t="shared" si="149"/>
        <v>337691.4639NEW</v>
      </c>
      <c r="J2409" t="str">
        <f t="shared" si="150"/>
        <v>3064321.9961NEW</v>
      </c>
      <c r="K2409">
        <f t="shared" si="145"/>
        <v>10094</v>
      </c>
    </row>
    <row r="2410" spans="1:11" x14ac:dyDescent="0.25">
      <c r="A2410">
        <v>10095</v>
      </c>
      <c r="B2410">
        <v>337704.652</v>
      </c>
      <c r="C2410">
        <v>3064347.9756999998</v>
      </c>
      <c r="D2410" t="s">
        <v>272</v>
      </c>
      <c r="E2410" t="str">
        <f t="shared" si="146"/>
        <v>337704.652-3064347.976</v>
      </c>
      <c r="F2410" t="str">
        <f t="shared" si="147"/>
        <v>337704.652-3064347.976-NEW</v>
      </c>
      <c r="G2410">
        <f t="shared" si="148"/>
        <v>10095</v>
      </c>
      <c r="H2410" t="e">
        <f>VLOOKUP(G2410,#REF!,1,0)</f>
        <v>#REF!</v>
      </c>
      <c r="I2410" t="str">
        <f t="shared" si="149"/>
        <v>337704.652NEW</v>
      </c>
      <c r="J2410" t="str">
        <f t="shared" si="150"/>
        <v>3064347.9757NEW</v>
      </c>
      <c r="K2410">
        <f t="shared" si="145"/>
        <v>10095</v>
      </c>
    </row>
    <row r="2411" spans="1:11" x14ac:dyDescent="0.25">
      <c r="A2411">
        <v>10096</v>
      </c>
      <c r="B2411">
        <v>337714.07439999998</v>
      </c>
      <c r="C2411">
        <v>3064366.7063000002</v>
      </c>
      <c r="D2411" t="s">
        <v>272</v>
      </c>
      <c r="E2411" t="str">
        <f t="shared" si="146"/>
        <v>337714.075-3064366.707</v>
      </c>
      <c r="F2411" t="str">
        <f t="shared" si="147"/>
        <v>337714.075-3064366.707-NEW</v>
      </c>
      <c r="G2411">
        <f t="shared" si="148"/>
        <v>10096</v>
      </c>
      <c r="H2411" t="e">
        <f>VLOOKUP(G2411,#REF!,1,0)</f>
        <v>#REF!</v>
      </c>
      <c r="I2411" t="str">
        <f t="shared" si="149"/>
        <v>337714.0744NEW</v>
      </c>
      <c r="J2411" t="str">
        <f t="shared" si="150"/>
        <v>3064366.7063NEW</v>
      </c>
      <c r="K2411">
        <f t="shared" si="145"/>
        <v>10096</v>
      </c>
    </row>
    <row r="2412" spans="1:11" x14ac:dyDescent="0.25">
      <c r="A2412">
        <v>10097</v>
      </c>
      <c r="B2412">
        <v>337727.1813</v>
      </c>
      <c r="C2412">
        <v>3064386.6041999999</v>
      </c>
      <c r="D2412" t="s">
        <v>272</v>
      </c>
      <c r="E2412" t="str">
        <f t="shared" si="146"/>
        <v>337727.182-3064386.605</v>
      </c>
      <c r="F2412" t="str">
        <f t="shared" si="147"/>
        <v>337727.182-3064386.605-NEW</v>
      </c>
      <c r="G2412">
        <f t="shared" si="148"/>
        <v>10097</v>
      </c>
      <c r="H2412" t="e">
        <f>VLOOKUP(G2412,#REF!,1,0)</f>
        <v>#REF!</v>
      </c>
      <c r="I2412" t="str">
        <f t="shared" si="149"/>
        <v>337727.1813NEW</v>
      </c>
      <c r="J2412" t="str">
        <f t="shared" si="150"/>
        <v>3064386.6042NEW</v>
      </c>
      <c r="K2412">
        <f t="shared" si="145"/>
        <v>10097</v>
      </c>
    </row>
    <row r="2413" spans="1:11" x14ac:dyDescent="0.25">
      <c r="A2413">
        <v>10098</v>
      </c>
      <c r="B2413">
        <v>337738.47830000002</v>
      </c>
      <c r="C2413">
        <v>3064408.3509999998</v>
      </c>
      <c r="D2413" t="s">
        <v>272</v>
      </c>
      <c r="E2413" t="str">
        <f t="shared" si="146"/>
        <v>337738.479-3064408.351</v>
      </c>
      <c r="F2413" t="str">
        <f t="shared" si="147"/>
        <v>337738.479-3064408.351-NEW</v>
      </c>
      <c r="G2413">
        <f t="shared" si="148"/>
        <v>10098</v>
      </c>
      <c r="H2413" t="e">
        <f>VLOOKUP(G2413,#REF!,1,0)</f>
        <v>#REF!</v>
      </c>
      <c r="I2413" t="str">
        <f t="shared" si="149"/>
        <v>337738.4783NEW</v>
      </c>
      <c r="J2413" t="str">
        <f t="shared" si="150"/>
        <v>3064408.351NEW</v>
      </c>
      <c r="K2413">
        <f t="shared" si="145"/>
        <v>10098</v>
      </c>
    </row>
    <row r="2414" spans="1:11" x14ac:dyDescent="0.25">
      <c r="A2414">
        <v>10099</v>
      </c>
      <c r="B2414">
        <v>337747.86</v>
      </c>
      <c r="C2414">
        <v>3064424.0406999998</v>
      </c>
      <c r="D2414" t="s">
        <v>272</v>
      </c>
      <c r="E2414" t="str">
        <f t="shared" si="146"/>
        <v>337747.86-3064424.041</v>
      </c>
      <c r="F2414" t="str">
        <f t="shared" si="147"/>
        <v>337747.86-3064424.041-NEW</v>
      </c>
      <c r="G2414">
        <f t="shared" si="148"/>
        <v>10099</v>
      </c>
      <c r="H2414" t="e">
        <f>VLOOKUP(G2414,#REF!,1,0)</f>
        <v>#REF!</v>
      </c>
      <c r="I2414" t="str">
        <f t="shared" si="149"/>
        <v>337747.86NEW</v>
      </c>
      <c r="J2414" t="str">
        <f t="shared" si="150"/>
        <v>3064424.0407NEW</v>
      </c>
      <c r="K2414">
        <f t="shared" si="145"/>
        <v>10099</v>
      </c>
    </row>
    <row r="2415" spans="1:11" x14ac:dyDescent="0.25">
      <c r="A2415">
        <v>10100</v>
      </c>
      <c r="B2415">
        <v>337757.30670000002</v>
      </c>
      <c r="C2415">
        <v>3064444.5956999999</v>
      </c>
      <c r="D2415" t="s">
        <v>272</v>
      </c>
      <c r="E2415" t="str">
        <f t="shared" si="146"/>
        <v>337757.307-3064444.596</v>
      </c>
      <c r="F2415" t="str">
        <f t="shared" si="147"/>
        <v>337757.307-3064444.596-NEW</v>
      </c>
      <c r="G2415">
        <f t="shared" si="148"/>
        <v>10100</v>
      </c>
      <c r="H2415" t="e">
        <f>VLOOKUP(G2415,#REF!,1,0)</f>
        <v>#REF!</v>
      </c>
      <c r="I2415" t="str">
        <f t="shared" si="149"/>
        <v>337757.3067NEW</v>
      </c>
      <c r="J2415" t="str">
        <f t="shared" si="150"/>
        <v>3064444.5957NEW</v>
      </c>
      <c r="K2415">
        <f t="shared" si="145"/>
        <v>10100</v>
      </c>
    </row>
    <row r="2416" spans="1:11" x14ac:dyDescent="0.25">
      <c r="A2416">
        <v>10101</v>
      </c>
      <c r="B2416">
        <v>337768.60359999997</v>
      </c>
      <c r="C2416">
        <v>3064466.3424999998</v>
      </c>
      <c r="D2416" t="s">
        <v>272</v>
      </c>
      <c r="E2416" t="str">
        <f t="shared" si="146"/>
        <v>337768.604-3064466.343</v>
      </c>
      <c r="F2416" t="str">
        <f t="shared" si="147"/>
        <v>337768.604-3064466.343-NEW</v>
      </c>
      <c r="G2416">
        <f t="shared" si="148"/>
        <v>10101</v>
      </c>
      <c r="H2416" t="e">
        <f>VLOOKUP(G2416,#REF!,1,0)</f>
        <v>#REF!</v>
      </c>
      <c r="I2416" t="str">
        <f t="shared" si="149"/>
        <v>337768.6036NEW</v>
      </c>
      <c r="J2416" t="str">
        <f t="shared" si="150"/>
        <v>3064466.3425NEW</v>
      </c>
      <c r="K2416">
        <f t="shared" si="145"/>
        <v>10101</v>
      </c>
    </row>
    <row r="2417" spans="1:11" x14ac:dyDescent="0.25">
      <c r="A2417">
        <v>10102</v>
      </c>
      <c r="B2417">
        <v>337777.43070000003</v>
      </c>
      <c r="C2417">
        <v>3064486.2974</v>
      </c>
      <c r="D2417" t="s">
        <v>272</v>
      </c>
      <c r="E2417" t="str">
        <f t="shared" si="146"/>
        <v>337777.431-3064486.298</v>
      </c>
      <c r="F2417" t="str">
        <f t="shared" si="147"/>
        <v>337777.431-3064486.298-NEW</v>
      </c>
      <c r="G2417">
        <f t="shared" si="148"/>
        <v>10102</v>
      </c>
      <c r="H2417" t="e">
        <f>VLOOKUP(G2417,#REF!,1,0)</f>
        <v>#REF!</v>
      </c>
      <c r="I2417" t="str">
        <f t="shared" si="149"/>
        <v>337777.4307NEW</v>
      </c>
      <c r="J2417" t="str">
        <f t="shared" si="150"/>
        <v>3064486.2974NEW</v>
      </c>
      <c r="K2417">
        <f t="shared" si="145"/>
        <v>10102</v>
      </c>
    </row>
    <row r="2418" spans="1:11" x14ac:dyDescent="0.25">
      <c r="A2418">
        <v>10103</v>
      </c>
      <c r="B2418">
        <v>337774.73810000002</v>
      </c>
      <c r="C2418">
        <v>3064520.6091</v>
      </c>
      <c r="D2418" t="s">
        <v>272</v>
      </c>
      <c r="E2418" t="str">
        <f t="shared" si="146"/>
        <v>337774.739-3064520.61</v>
      </c>
      <c r="F2418" t="str">
        <f t="shared" si="147"/>
        <v>337774.739-3064520.61-NEW</v>
      </c>
      <c r="G2418">
        <f t="shared" si="148"/>
        <v>10103</v>
      </c>
      <c r="H2418" t="e">
        <f>VLOOKUP(G2418,#REF!,1,0)</f>
        <v>#REF!</v>
      </c>
      <c r="I2418" t="str">
        <f t="shared" si="149"/>
        <v>337774.7381NEW</v>
      </c>
      <c r="J2418" t="str">
        <f t="shared" si="150"/>
        <v>3064520.6091NEW</v>
      </c>
      <c r="K2418">
        <f t="shared" si="145"/>
        <v>10103</v>
      </c>
    </row>
    <row r="2419" spans="1:11" x14ac:dyDescent="0.25">
      <c r="A2419">
        <v>10104</v>
      </c>
      <c r="B2419">
        <v>337765.13390000002</v>
      </c>
      <c r="C2419">
        <v>3064527.0630999999</v>
      </c>
      <c r="D2419" t="s">
        <v>272</v>
      </c>
      <c r="E2419" t="str">
        <f t="shared" si="146"/>
        <v>337765.134-3064527.064</v>
      </c>
      <c r="F2419" t="str">
        <f t="shared" si="147"/>
        <v>337765.134-3064527.064-NEW</v>
      </c>
      <c r="G2419">
        <f t="shared" si="148"/>
        <v>10104</v>
      </c>
      <c r="H2419" t="e">
        <f>VLOOKUP(G2419,#REF!,1,0)</f>
        <v>#REF!</v>
      </c>
      <c r="I2419" t="str">
        <f t="shared" si="149"/>
        <v>337765.1339NEW</v>
      </c>
      <c r="J2419" t="str">
        <f t="shared" si="150"/>
        <v>3064527.0631NEW</v>
      </c>
      <c r="K2419">
        <f t="shared" si="145"/>
        <v>10104</v>
      </c>
    </row>
    <row r="2420" spans="1:11" x14ac:dyDescent="0.25">
      <c r="A2420">
        <v>10105</v>
      </c>
      <c r="B2420">
        <v>337737.67109999998</v>
      </c>
      <c r="C2420">
        <v>3064531.0794000002</v>
      </c>
      <c r="D2420" t="s">
        <v>272</v>
      </c>
      <c r="E2420" t="str">
        <f t="shared" si="146"/>
        <v>337737.672-3064531.08</v>
      </c>
      <c r="F2420" t="str">
        <f t="shared" si="147"/>
        <v>337737.672-3064531.08-NEW</v>
      </c>
      <c r="G2420">
        <f t="shared" si="148"/>
        <v>10105</v>
      </c>
      <c r="H2420" t="e">
        <f>VLOOKUP(G2420,#REF!,1,0)</f>
        <v>#REF!</v>
      </c>
      <c r="I2420" t="str">
        <f t="shared" si="149"/>
        <v>337737.6711NEW</v>
      </c>
      <c r="J2420" t="str">
        <f t="shared" si="150"/>
        <v>3064531.0794NEW</v>
      </c>
      <c r="K2420">
        <f t="shared" si="145"/>
        <v>10105</v>
      </c>
    </row>
    <row r="2421" spans="1:11" x14ac:dyDescent="0.25">
      <c r="A2421">
        <v>10106</v>
      </c>
      <c r="B2421">
        <v>337715.71059999999</v>
      </c>
      <c r="C2421">
        <v>3064535.0222</v>
      </c>
      <c r="D2421" t="s">
        <v>272</v>
      </c>
      <c r="E2421" t="str">
        <f t="shared" si="146"/>
        <v>337715.711-3064535.023</v>
      </c>
      <c r="F2421" t="str">
        <f t="shared" si="147"/>
        <v>337715.711-3064535.023-NEW</v>
      </c>
      <c r="G2421">
        <f t="shared" si="148"/>
        <v>10106</v>
      </c>
      <c r="H2421" t="e">
        <f>VLOOKUP(G2421,#REF!,1,0)</f>
        <v>#REF!</v>
      </c>
      <c r="I2421" t="str">
        <f t="shared" si="149"/>
        <v>337715.7106NEW</v>
      </c>
      <c r="J2421" t="str">
        <f t="shared" si="150"/>
        <v>3064535.0222NEW</v>
      </c>
      <c r="K2421">
        <f t="shared" si="145"/>
        <v>10106</v>
      </c>
    </row>
    <row r="2422" spans="1:11" x14ac:dyDescent="0.25">
      <c r="A2422">
        <v>10107</v>
      </c>
      <c r="B2422">
        <v>337691.38579999999</v>
      </c>
      <c r="C2422">
        <v>3064545.0792</v>
      </c>
      <c r="D2422" t="s">
        <v>272</v>
      </c>
      <c r="E2422" t="str">
        <f t="shared" si="146"/>
        <v>337691.386-3064545.08</v>
      </c>
      <c r="F2422" t="str">
        <f t="shared" si="147"/>
        <v>337691.386-3064545.08-NEW</v>
      </c>
      <c r="G2422">
        <f t="shared" si="148"/>
        <v>10107</v>
      </c>
      <c r="H2422" t="e">
        <f>VLOOKUP(G2422,#REF!,1,0)</f>
        <v>#REF!</v>
      </c>
      <c r="I2422" t="str">
        <f t="shared" si="149"/>
        <v>337691.3858NEW</v>
      </c>
      <c r="J2422" t="str">
        <f t="shared" si="150"/>
        <v>3064545.0792NEW</v>
      </c>
      <c r="K2422">
        <f t="shared" si="145"/>
        <v>10107</v>
      </c>
    </row>
    <row r="2423" spans="1:11" x14ac:dyDescent="0.25">
      <c r="A2423">
        <v>10108</v>
      </c>
      <c r="B2423">
        <v>337665.18640000001</v>
      </c>
      <c r="C2423">
        <v>3064552.1200999999</v>
      </c>
      <c r="D2423" t="s">
        <v>272</v>
      </c>
      <c r="E2423" t="str">
        <f t="shared" si="146"/>
        <v>337665.187-3064552.121</v>
      </c>
      <c r="F2423" t="str">
        <f t="shared" si="147"/>
        <v>337665.187-3064552.121-NEW</v>
      </c>
      <c r="G2423">
        <f t="shared" si="148"/>
        <v>10108</v>
      </c>
      <c r="H2423" t="e">
        <f>VLOOKUP(G2423,#REF!,1,0)</f>
        <v>#REF!</v>
      </c>
      <c r="I2423" t="str">
        <f t="shared" si="149"/>
        <v>337665.1864NEW</v>
      </c>
      <c r="J2423" t="str">
        <f t="shared" si="150"/>
        <v>3064552.1201NEW</v>
      </c>
      <c r="K2423">
        <f t="shared" si="145"/>
        <v>10108</v>
      </c>
    </row>
    <row r="2424" spans="1:11" x14ac:dyDescent="0.25">
      <c r="A2424">
        <v>10109</v>
      </c>
      <c r="B2424">
        <v>337642.66340000002</v>
      </c>
      <c r="C2424">
        <v>3064559.7201</v>
      </c>
      <c r="D2424" t="s">
        <v>272</v>
      </c>
      <c r="E2424" t="str">
        <f t="shared" si="146"/>
        <v>337642.664-3064559.721</v>
      </c>
      <c r="F2424" t="str">
        <f t="shared" si="147"/>
        <v>337642.664-3064559.721-NEW</v>
      </c>
      <c r="G2424">
        <f t="shared" si="148"/>
        <v>10109</v>
      </c>
      <c r="H2424" t="e">
        <f>VLOOKUP(G2424,#REF!,1,0)</f>
        <v>#REF!</v>
      </c>
      <c r="I2424" t="str">
        <f t="shared" si="149"/>
        <v>337642.6634NEW</v>
      </c>
      <c r="J2424" t="str">
        <f t="shared" si="150"/>
        <v>3064559.7201NEW</v>
      </c>
      <c r="K2424">
        <f t="shared" si="145"/>
        <v>10109</v>
      </c>
    </row>
    <row r="2425" spans="1:11" x14ac:dyDescent="0.25">
      <c r="A2425">
        <v>10110</v>
      </c>
      <c r="B2425">
        <v>337621.3468</v>
      </c>
      <c r="C2425">
        <v>3064566.0874999999</v>
      </c>
      <c r="D2425" t="s">
        <v>272</v>
      </c>
      <c r="E2425" t="str">
        <f t="shared" si="146"/>
        <v>337621.347-3064566.088</v>
      </c>
      <c r="F2425" t="str">
        <f t="shared" si="147"/>
        <v>337621.347-3064566.088-NEW</v>
      </c>
      <c r="G2425">
        <f t="shared" si="148"/>
        <v>10110</v>
      </c>
      <c r="H2425" t="e">
        <f>VLOOKUP(G2425,#REF!,1,0)</f>
        <v>#REF!</v>
      </c>
      <c r="I2425" t="str">
        <f t="shared" si="149"/>
        <v>337621.3468NEW</v>
      </c>
      <c r="J2425" t="str">
        <f t="shared" si="150"/>
        <v>3064566.0875NEW</v>
      </c>
      <c r="K2425">
        <f t="shared" si="145"/>
        <v>10110</v>
      </c>
    </row>
    <row r="2426" spans="1:11" x14ac:dyDescent="0.25">
      <c r="A2426">
        <v>10111</v>
      </c>
      <c r="B2426">
        <v>337597.63160000002</v>
      </c>
      <c r="C2426">
        <v>3064575.9844999998</v>
      </c>
      <c r="D2426" t="s">
        <v>272</v>
      </c>
      <c r="E2426" t="str">
        <f t="shared" si="146"/>
        <v>337597.632-3064575.985</v>
      </c>
      <c r="F2426" t="str">
        <f t="shared" si="147"/>
        <v>337597.632-3064575.985-NEW</v>
      </c>
      <c r="G2426">
        <f t="shared" si="148"/>
        <v>10111</v>
      </c>
      <c r="H2426" t="e">
        <f>VLOOKUP(G2426,#REF!,1,0)</f>
        <v>#REF!</v>
      </c>
      <c r="I2426" t="str">
        <f t="shared" si="149"/>
        <v>337597.6316NEW</v>
      </c>
      <c r="J2426" t="str">
        <f t="shared" si="150"/>
        <v>3064575.9845NEW</v>
      </c>
      <c r="K2426">
        <f t="shared" si="145"/>
        <v>10111</v>
      </c>
    </row>
    <row r="2427" spans="1:11" x14ac:dyDescent="0.25">
      <c r="A2427">
        <v>10112</v>
      </c>
      <c r="B2427">
        <v>337572.71189999999</v>
      </c>
      <c r="C2427">
        <v>3064587.2662999998</v>
      </c>
      <c r="D2427" t="s">
        <v>272</v>
      </c>
      <c r="E2427" t="str">
        <f t="shared" si="146"/>
        <v>337572.712-3064587.267</v>
      </c>
      <c r="F2427" t="str">
        <f t="shared" si="147"/>
        <v>337572.712-3064587.267-NEW</v>
      </c>
      <c r="G2427">
        <f t="shared" si="148"/>
        <v>10112</v>
      </c>
      <c r="H2427" t="e">
        <f>VLOOKUP(G2427,#REF!,1,0)</f>
        <v>#REF!</v>
      </c>
      <c r="I2427" t="str">
        <f t="shared" si="149"/>
        <v>337572.7119NEW</v>
      </c>
      <c r="J2427" t="str">
        <f t="shared" si="150"/>
        <v>3064587.2663NEW</v>
      </c>
      <c r="K2427">
        <f t="shared" si="145"/>
        <v>10112</v>
      </c>
    </row>
    <row r="2428" spans="1:11" x14ac:dyDescent="0.25">
      <c r="A2428">
        <v>10113</v>
      </c>
      <c r="B2428">
        <v>337549.02309999999</v>
      </c>
      <c r="C2428">
        <v>3064599.1398999998</v>
      </c>
      <c r="D2428" t="s">
        <v>272</v>
      </c>
      <c r="E2428" t="str">
        <f t="shared" si="146"/>
        <v>337549.024-3064599.14</v>
      </c>
      <c r="F2428" t="str">
        <f t="shared" si="147"/>
        <v>337549.024-3064599.14-NEW</v>
      </c>
      <c r="G2428">
        <f t="shared" si="148"/>
        <v>10113</v>
      </c>
      <c r="H2428" t="e">
        <f>VLOOKUP(G2428,#REF!,1,0)</f>
        <v>#REF!</v>
      </c>
      <c r="I2428" t="str">
        <f t="shared" si="149"/>
        <v>337549.0231NEW</v>
      </c>
      <c r="J2428" t="str">
        <f t="shared" si="150"/>
        <v>3064599.1399NEW</v>
      </c>
      <c r="K2428">
        <f t="shared" si="145"/>
        <v>10113</v>
      </c>
    </row>
    <row r="2429" spans="1:11" x14ac:dyDescent="0.25">
      <c r="A2429">
        <v>10114</v>
      </c>
      <c r="B2429">
        <v>337525.98639999999</v>
      </c>
      <c r="C2429">
        <v>3064614.0460999999</v>
      </c>
      <c r="D2429" t="s">
        <v>272</v>
      </c>
      <c r="E2429" t="str">
        <f t="shared" si="146"/>
        <v>337525.987-3064614.047</v>
      </c>
      <c r="F2429" t="str">
        <f t="shared" si="147"/>
        <v>337525.987-3064614.047-NEW</v>
      </c>
      <c r="G2429">
        <f t="shared" si="148"/>
        <v>10114</v>
      </c>
      <c r="H2429" t="e">
        <f>VLOOKUP(G2429,#REF!,1,0)</f>
        <v>#REF!</v>
      </c>
      <c r="I2429" t="str">
        <f t="shared" si="149"/>
        <v>337525.9864NEW</v>
      </c>
      <c r="J2429" t="str">
        <f t="shared" si="150"/>
        <v>3064614.0461NEW</v>
      </c>
      <c r="K2429">
        <f t="shared" si="145"/>
        <v>10114</v>
      </c>
    </row>
    <row r="2430" spans="1:11" x14ac:dyDescent="0.25">
      <c r="A2430">
        <v>10115</v>
      </c>
      <c r="B2430">
        <v>337505.35460000002</v>
      </c>
      <c r="C2430">
        <v>3064625.8788000001</v>
      </c>
      <c r="D2430" t="s">
        <v>272</v>
      </c>
      <c r="E2430" t="str">
        <f t="shared" si="146"/>
        <v>337505.355-3064625.879</v>
      </c>
      <c r="F2430" t="str">
        <f t="shared" si="147"/>
        <v>337505.355-3064625.879-NEW</v>
      </c>
      <c r="G2430">
        <f t="shared" si="148"/>
        <v>10115</v>
      </c>
      <c r="H2430" t="e">
        <f>VLOOKUP(G2430,#REF!,1,0)</f>
        <v>#REF!</v>
      </c>
      <c r="I2430" t="str">
        <f t="shared" si="149"/>
        <v>337505.3546NEW</v>
      </c>
      <c r="J2430" t="str">
        <f t="shared" si="150"/>
        <v>3064625.8788NEW</v>
      </c>
      <c r="K2430">
        <f t="shared" si="145"/>
        <v>10115</v>
      </c>
    </row>
    <row r="2431" spans="1:11" x14ac:dyDescent="0.25">
      <c r="A2431">
        <v>10116</v>
      </c>
      <c r="B2431">
        <v>337487.804</v>
      </c>
      <c r="C2431">
        <v>3064639.4951999998</v>
      </c>
      <c r="D2431" t="s">
        <v>272</v>
      </c>
      <c r="E2431" t="str">
        <f t="shared" si="146"/>
        <v>337487.804-3064639.496</v>
      </c>
      <c r="F2431" t="str">
        <f t="shared" si="147"/>
        <v>337487.804-3064639.496-NEW</v>
      </c>
      <c r="G2431">
        <f t="shared" si="148"/>
        <v>10116</v>
      </c>
      <c r="H2431" t="e">
        <f>VLOOKUP(G2431,#REF!,1,0)</f>
        <v>#REF!</v>
      </c>
      <c r="I2431" t="str">
        <f t="shared" si="149"/>
        <v>337487.804NEW</v>
      </c>
      <c r="J2431" t="str">
        <f t="shared" si="150"/>
        <v>3064639.4952NEW</v>
      </c>
      <c r="K2431">
        <f t="shared" si="145"/>
        <v>10116</v>
      </c>
    </row>
    <row r="2432" spans="1:11" x14ac:dyDescent="0.25">
      <c r="A2432">
        <v>10117</v>
      </c>
      <c r="B2432">
        <v>337466.58519999997</v>
      </c>
      <c r="C2432">
        <v>3064653.1606999999</v>
      </c>
      <c r="D2432" t="s">
        <v>272</v>
      </c>
      <c r="E2432" t="str">
        <f t="shared" si="146"/>
        <v>337466.586-3064653.161</v>
      </c>
      <c r="F2432" t="str">
        <f t="shared" si="147"/>
        <v>337466.586-3064653.161-NEW</v>
      </c>
      <c r="G2432">
        <f t="shared" si="148"/>
        <v>10117</v>
      </c>
      <c r="H2432" t="e">
        <f>VLOOKUP(G2432,#REF!,1,0)</f>
        <v>#REF!</v>
      </c>
      <c r="I2432" t="str">
        <f t="shared" si="149"/>
        <v>337466.5852NEW</v>
      </c>
      <c r="J2432" t="str">
        <f t="shared" si="150"/>
        <v>3064653.1607NEW</v>
      </c>
      <c r="K2432">
        <f t="shared" si="145"/>
        <v>10117</v>
      </c>
    </row>
    <row r="2433" spans="1:11" x14ac:dyDescent="0.25">
      <c r="A2433">
        <v>10118</v>
      </c>
      <c r="B2433">
        <v>337449.03470000002</v>
      </c>
      <c r="C2433">
        <v>3064666.7771000001</v>
      </c>
      <c r="D2433" t="s">
        <v>272</v>
      </c>
      <c r="E2433" t="str">
        <f t="shared" si="146"/>
        <v>337449.035-3064666.778</v>
      </c>
      <c r="F2433" t="str">
        <f t="shared" si="147"/>
        <v>337449.035-3064666.778-NEW</v>
      </c>
      <c r="G2433">
        <f t="shared" si="148"/>
        <v>10118</v>
      </c>
      <c r="H2433" t="e">
        <f>VLOOKUP(G2433,#REF!,1,0)</f>
        <v>#REF!</v>
      </c>
      <c r="I2433" t="str">
        <f t="shared" si="149"/>
        <v>337449.0347NEW</v>
      </c>
      <c r="J2433" t="str">
        <f t="shared" si="150"/>
        <v>3064666.7771NEW</v>
      </c>
      <c r="K2433">
        <f t="shared" si="145"/>
        <v>10118</v>
      </c>
    </row>
    <row r="2434" spans="1:11" x14ac:dyDescent="0.25">
      <c r="A2434">
        <v>10119</v>
      </c>
      <c r="B2434">
        <v>337431.47610000003</v>
      </c>
      <c r="C2434">
        <v>3064679.7853999999</v>
      </c>
      <c r="D2434" t="s">
        <v>272</v>
      </c>
      <c r="E2434" t="str">
        <f t="shared" si="146"/>
        <v>337431.477-3064679.786</v>
      </c>
      <c r="F2434" t="str">
        <f t="shared" si="147"/>
        <v>337431.477-3064679.786-NEW</v>
      </c>
      <c r="G2434">
        <f t="shared" si="148"/>
        <v>10119</v>
      </c>
      <c r="H2434" t="e">
        <f>VLOOKUP(G2434,#REF!,1,0)</f>
        <v>#REF!</v>
      </c>
      <c r="I2434" t="str">
        <f t="shared" si="149"/>
        <v>337431.4761NEW</v>
      </c>
      <c r="J2434" t="str">
        <f t="shared" si="150"/>
        <v>3064679.7854NEW</v>
      </c>
      <c r="K2434">
        <f t="shared" si="145"/>
        <v>10119</v>
      </c>
    </row>
    <row r="2435" spans="1:11" x14ac:dyDescent="0.25">
      <c r="A2435">
        <v>10120</v>
      </c>
      <c r="B2435">
        <v>337401.34370000003</v>
      </c>
      <c r="C2435">
        <v>3064701.3254</v>
      </c>
      <c r="D2435" t="s">
        <v>272</v>
      </c>
      <c r="E2435" t="str">
        <f t="shared" si="146"/>
        <v>337401.344-3064701.326</v>
      </c>
      <c r="F2435" t="str">
        <f t="shared" si="147"/>
        <v>337401.344-3064701.326-NEW</v>
      </c>
      <c r="G2435">
        <f t="shared" si="148"/>
        <v>10120</v>
      </c>
      <c r="H2435" t="e">
        <f>VLOOKUP(G2435,#REF!,1,0)</f>
        <v>#REF!</v>
      </c>
      <c r="I2435" t="str">
        <f t="shared" si="149"/>
        <v>337401.3437NEW</v>
      </c>
      <c r="J2435" t="str">
        <f t="shared" si="150"/>
        <v>3064701.3254NEW</v>
      </c>
      <c r="K2435">
        <f t="shared" ref="K2435:K2498" si="151">G2435</f>
        <v>10120</v>
      </c>
    </row>
    <row r="2436" spans="1:11" x14ac:dyDescent="0.25">
      <c r="A2436">
        <v>10121</v>
      </c>
      <c r="B2436">
        <v>337381.96730000002</v>
      </c>
      <c r="C2436">
        <v>3064715.5745999999</v>
      </c>
      <c r="D2436" t="s">
        <v>272</v>
      </c>
      <c r="E2436" t="str">
        <f t="shared" si="146"/>
        <v>337381.968-3064715.575</v>
      </c>
      <c r="F2436" t="str">
        <f t="shared" si="147"/>
        <v>337381.968-3064715.575-NEW</v>
      </c>
      <c r="G2436">
        <f t="shared" si="148"/>
        <v>10121</v>
      </c>
      <c r="H2436" t="e">
        <f>VLOOKUP(G2436,#REF!,1,0)</f>
        <v>#REF!</v>
      </c>
      <c r="I2436" t="str">
        <f t="shared" si="149"/>
        <v>337381.9673NEW</v>
      </c>
      <c r="J2436" t="str">
        <f t="shared" si="150"/>
        <v>3064715.5746NEW</v>
      </c>
      <c r="K2436">
        <f t="shared" si="151"/>
        <v>10121</v>
      </c>
    </row>
    <row r="2437" spans="1:11" x14ac:dyDescent="0.25">
      <c r="A2437">
        <v>10122</v>
      </c>
      <c r="B2437">
        <v>337360.13750000001</v>
      </c>
      <c r="C2437">
        <v>3064729.2483000001</v>
      </c>
      <c r="D2437" t="s">
        <v>272</v>
      </c>
      <c r="E2437" t="str">
        <f t="shared" si="146"/>
        <v>337360.138-3064729.249</v>
      </c>
      <c r="F2437" t="str">
        <f t="shared" si="147"/>
        <v>337360.138-3064729.249-NEW</v>
      </c>
      <c r="G2437">
        <f t="shared" si="148"/>
        <v>10122</v>
      </c>
      <c r="H2437" t="e">
        <f>VLOOKUP(G2437,#REF!,1,0)</f>
        <v>#REF!</v>
      </c>
      <c r="I2437" t="str">
        <f t="shared" si="149"/>
        <v>337360.1375NEW</v>
      </c>
      <c r="J2437" t="str">
        <f t="shared" si="150"/>
        <v>3064729.2483NEW</v>
      </c>
      <c r="K2437">
        <f t="shared" si="151"/>
        <v>10122</v>
      </c>
    </row>
    <row r="2438" spans="1:11" x14ac:dyDescent="0.25">
      <c r="A2438">
        <v>10123</v>
      </c>
      <c r="B2438">
        <v>337337.75329999998</v>
      </c>
      <c r="C2438">
        <v>3064747.1872999999</v>
      </c>
      <c r="D2438" t="s">
        <v>272</v>
      </c>
      <c r="E2438" t="str">
        <f t="shared" si="146"/>
        <v>337337.754-3064747.188</v>
      </c>
      <c r="F2438" t="str">
        <f t="shared" si="147"/>
        <v>337337.754-3064747.188-NEW</v>
      </c>
      <c r="G2438">
        <f t="shared" si="148"/>
        <v>10123</v>
      </c>
      <c r="H2438" t="e">
        <f>VLOOKUP(G2438,#REF!,1,0)</f>
        <v>#REF!</v>
      </c>
      <c r="I2438" t="str">
        <f t="shared" si="149"/>
        <v>337337.7533NEW</v>
      </c>
      <c r="J2438" t="str">
        <f t="shared" si="150"/>
        <v>3064747.1873NEW</v>
      </c>
      <c r="K2438">
        <f t="shared" si="151"/>
        <v>10123</v>
      </c>
    </row>
    <row r="2439" spans="1:11" x14ac:dyDescent="0.25">
      <c r="A2439">
        <v>10124</v>
      </c>
      <c r="B2439">
        <v>337314.03519999998</v>
      </c>
      <c r="C2439">
        <v>3064764.074</v>
      </c>
      <c r="D2439" t="s">
        <v>272</v>
      </c>
      <c r="E2439" t="str">
        <f t="shared" si="146"/>
        <v>337314.036-3064764.074</v>
      </c>
      <c r="F2439" t="str">
        <f t="shared" si="147"/>
        <v>337314.036-3064764.074-NEW</v>
      </c>
      <c r="G2439">
        <f t="shared" si="148"/>
        <v>10124</v>
      </c>
      <c r="H2439" t="e">
        <f>VLOOKUP(G2439,#REF!,1,0)</f>
        <v>#REF!</v>
      </c>
      <c r="I2439" t="str">
        <f t="shared" si="149"/>
        <v>337314.0352NEW</v>
      </c>
      <c r="J2439" t="str">
        <f t="shared" si="150"/>
        <v>3064764.074NEW</v>
      </c>
      <c r="K2439">
        <f t="shared" si="151"/>
        <v>10124</v>
      </c>
    </row>
    <row r="2440" spans="1:11" x14ac:dyDescent="0.25">
      <c r="A2440">
        <v>10125</v>
      </c>
      <c r="B2440">
        <v>337309.89140000002</v>
      </c>
      <c r="C2440">
        <v>3064767.0244</v>
      </c>
      <c r="D2440" t="s">
        <v>272</v>
      </c>
      <c r="E2440" t="str">
        <f t="shared" si="146"/>
        <v>337309.892-3064767.025</v>
      </c>
      <c r="F2440" t="str">
        <f t="shared" si="147"/>
        <v>337309.892-3064767.025-NEW</v>
      </c>
      <c r="G2440">
        <f t="shared" si="148"/>
        <v>10125</v>
      </c>
      <c r="H2440" t="e">
        <f>VLOOKUP(G2440,#REF!,1,0)</f>
        <v>#REF!</v>
      </c>
      <c r="I2440" t="str">
        <f t="shared" si="149"/>
        <v>337309.8914NEW</v>
      </c>
      <c r="J2440" t="str">
        <f t="shared" si="150"/>
        <v>3064767.0244NEW</v>
      </c>
      <c r="K2440">
        <f t="shared" si="151"/>
        <v>10125</v>
      </c>
    </row>
    <row r="2441" spans="1:11" x14ac:dyDescent="0.25">
      <c r="A2441">
        <v>10126</v>
      </c>
      <c r="B2441">
        <v>337299.91889999999</v>
      </c>
      <c r="C2441">
        <v>3064774.2749999999</v>
      </c>
      <c r="D2441" t="s">
        <v>272</v>
      </c>
      <c r="E2441" t="str">
        <f t="shared" si="146"/>
        <v>337299.919-3064774.275</v>
      </c>
      <c r="F2441" t="str">
        <f t="shared" si="147"/>
        <v>337299.919-3064774.275-NEW</v>
      </c>
      <c r="G2441">
        <f t="shared" si="148"/>
        <v>10126</v>
      </c>
      <c r="H2441" t="e">
        <f>VLOOKUP(G2441,#REF!,1,0)</f>
        <v>#REF!</v>
      </c>
      <c r="I2441" t="str">
        <f t="shared" si="149"/>
        <v>337299.9189NEW</v>
      </c>
      <c r="J2441" t="str">
        <f t="shared" si="150"/>
        <v>3064774.275NEW</v>
      </c>
      <c r="K2441">
        <f t="shared" si="151"/>
        <v>10126</v>
      </c>
    </row>
    <row r="2442" spans="1:11" x14ac:dyDescent="0.25">
      <c r="A2442">
        <v>10127</v>
      </c>
      <c r="B2442">
        <v>337286.87969999999</v>
      </c>
      <c r="C2442">
        <v>3064783.7552999998</v>
      </c>
      <c r="D2442" t="s">
        <v>272</v>
      </c>
      <c r="E2442" t="str">
        <f t="shared" si="146"/>
        <v>337286.88-3064783.756</v>
      </c>
      <c r="F2442" t="str">
        <f t="shared" si="147"/>
        <v>337286.88-3064783.756-NEW</v>
      </c>
      <c r="G2442">
        <f t="shared" si="148"/>
        <v>10127</v>
      </c>
      <c r="H2442" t="e">
        <f>VLOOKUP(G2442,#REF!,1,0)</f>
        <v>#REF!</v>
      </c>
      <c r="I2442" t="str">
        <f t="shared" si="149"/>
        <v>337286.8797NEW</v>
      </c>
      <c r="J2442" t="str">
        <f t="shared" si="150"/>
        <v>3064783.7553NEW</v>
      </c>
      <c r="K2442">
        <f t="shared" si="151"/>
        <v>10127</v>
      </c>
    </row>
    <row r="2443" spans="1:11" x14ac:dyDescent="0.25">
      <c r="A2443">
        <v>10128</v>
      </c>
      <c r="B2443">
        <v>337266.29320000001</v>
      </c>
      <c r="C2443">
        <v>3064798.9331</v>
      </c>
      <c r="D2443" t="s">
        <v>272</v>
      </c>
      <c r="E2443" t="str">
        <f t="shared" si="146"/>
        <v>337266.294-3064798.934</v>
      </c>
      <c r="F2443" t="str">
        <f t="shared" si="147"/>
        <v>337266.294-3064798.934-NEW</v>
      </c>
      <c r="G2443">
        <f t="shared" si="148"/>
        <v>10128</v>
      </c>
      <c r="H2443" t="e">
        <f>VLOOKUP(G2443,#REF!,1,0)</f>
        <v>#REF!</v>
      </c>
      <c r="I2443" t="str">
        <f t="shared" si="149"/>
        <v>337266.2932NEW</v>
      </c>
      <c r="J2443" t="str">
        <f t="shared" si="150"/>
        <v>3064798.9331NEW</v>
      </c>
      <c r="K2443">
        <f t="shared" si="151"/>
        <v>10128</v>
      </c>
    </row>
    <row r="2444" spans="1:11" x14ac:dyDescent="0.25">
      <c r="A2444">
        <v>10129</v>
      </c>
      <c r="B2444">
        <v>337244.52879999997</v>
      </c>
      <c r="C2444">
        <v>3064817.4720999999</v>
      </c>
      <c r="D2444" t="s">
        <v>272</v>
      </c>
      <c r="E2444" t="str">
        <f t="shared" si="146"/>
        <v>337244.529-3064817.473</v>
      </c>
      <c r="F2444" t="str">
        <f t="shared" si="147"/>
        <v>337244.529-3064817.473-NEW</v>
      </c>
      <c r="G2444">
        <f t="shared" si="148"/>
        <v>10129</v>
      </c>
      <c r="H2444" t="e">
        <f>VLOOKUP(G2444,#REF!,1,0)</f>
        <v>#REF!</v>
      </c>
      <c r="I2444" t="str">
        <f t="shared" si="149"/>
        <v>337244.5288NEW</v>
      </c>
      <c r="J2444" t="str">
        <f t="shared" si="150"/>
        <v>3064817.4721NEW</v>
      </c>
      <c r="K2444">
        <f t="shared" si="151"/>
        <v>10129</v>
      </c>
    </row>
    <row r="2445" spans="1:11" x14ac:dyDescent="0.25">
      <c r="A2445">
        <v>10130</v>
      </c>
      <c r="B2445">
        <v>337223.9301</v>
      </c>
      <c r="C2445">
        <v>3064831.7377999998</v>
      </c>
      <c r="D2445" t="s">
        <v>272</v>
      </c>
      <c r="E2445" t="str">
        <f t="shared" si="146"/>
        <v>337223.931-3064831.738</v>
      </c>
      <c r="F2445" t="str">
        <f t="shared" si="147"/>
        <v>337223.931-3064831.738-NEW</v>
      </c>
      <c r="G2445">
        <f t="shared" si="148"/>
        <v>10130</v>
      </c>
      <c r="H2445" t="e">
        <f>VLOOKUP(G2445,#REF!,1,0)</f>
        <v>#REF!</v>
      </c>
      <c r="I2445" t="str">
        <f t="shared" si="149"/>
        <v>337223.9301NEW</v>
      </c>
      <c r="J2445" t="str">
        <f t="shared" si="150"/>
        <v>3064831.7378NEW</v>
      </c>
      <c r="K2445">
        <f t="shared" si="151"/>
        <v>10130</v>
      </c>
    </row>
    <row r="2446" spans="1:11" x14ac:dyDescent="0.25">
      <c r="A2446">
        <v>10131</v>
      </c>
      <c r="B2446">
        <v>337204.57049999997</v>
      </c>
      <c r="C2446">
        <v>3064847.2034</v>
      </c>
      <c r="D2446" t="s">
        <v>272</v>
      </c>
      <c r="E2446" t="str">
        <f t="shared" si="146"/>
        <v>337204.571-3064847.204</v>
      </c>
      <c r="F2446" t="str">
        <f t="shared" si="147"/>
        <v>337204.571-3064847.204-NEW</v>
      </c>
      <c r="G2446">
        <f t="shared" si="148"/>
        <v>10131</v>
      </c>
      <c r="H2446" t="e">
        <f>VLOOKUP(G2446,#REF!,1,0)</f>
        <v>#REF!</v>
      </c>
      <c r="I2446" t="str">
        <f t="shared" si="149"/>
        <v>337204.5705NEW</v>
      </c>
      <c r="J2446" t="str">
        <f t="shared" si="150"/>
        <v>3064847.2034NEW</v>
      </c>
      <c r="K2446">
        <f t="shared" si="151"/>
        <v>10131</v>
      </c>
    </row>
    <row r="2447" spans="1:11" x14ac:dyDescent="0.25">
      <c r="A2447">
        <v>10132</v>
      </c>
      <c r="B2447">
        <v>337187.6482</v>
      </c>
      <c r="C2447">
        <v>3064862.0281000002</v>
      </c>
      <c r="D2447" t="s">
        <v>272</v>
      </c>
      <c r="E2447" t="str">
        <f t="shared" si="146"/>
        <v>337187.649-3064862.029</v>
      </c>
      <c r="F2447" t="str">
        <f t="shared" si="147"/>
        <v>337187.649-3064862.029-NEW</v>
      </c>
      <c r="G2447">
        <f t="shared" si="148"/>
        <v>10132</v>
      </c>
      <c r="H2447" t="e">
        <f>VLOOKUP(G2447,#REF!,1,0)</f>
        <v>#REF!</v>
      </c>
      <c r="I2447" t="str">
        <f t="shared" si="149"/>
        <v>337187.6482NEW</v>
      </c>
      <c r="J2447" t="str">
        <f t="shared" si="150"/>
        <v>3064862.0281NEW</v>
      </c>
      <c r="K2447">
        <f t="shared" si="151"/>
        <v>10132</v>
      </c>
    </row>
    <row r="2448" spans="1:11" x14ac:dyDescent="0.25">
      <c r="A2448">
        <v>10133</v>
      </c>
      <c r="B2448">
        <v>337169.43800000002</v>
      </c>
      <c r="C2448">
        <v>3064872.0041</v>
      </c>
      <c r="D2448" t="s">
        <v>272</v>
      </c>
      <c r="E2448" t="str">
        <f t="shared" si="146"/>
        <v>337169.438-3064872.005</v>
      </c>
      <c r="F2448" t="str">
        <f t="shared" si="147"/>
        <v>337169.438-3064872.005-NEW</v>
      </c>
      <c r="G2448">
        <f t="shared" si="148"/>
        <v>10133</v>
      </c>
      <c r="H2448" t="e">
        <f>VLOOKUP(G2448,#REF!,1,0)</f>
        <v>#REF!</v>
      </c>
      <c r="I2448" t="str">
        <f t="shared" si="149"/>
        <v>337169.438NEW</v>
      </c>
      <c r="J2448" t="str">
        <f t="shared" si="150"/>
        <v>3064872.0041NEW</v>
      </c>
      <c r="K2448">
        <f t="shared" si="151"/>
        <v>10133</v>
      </c>
    </row>
    <row r="2449" spans="1:11" x14ac:dyDescent="0.25">
      <c r="A2449">
        <v>10134</v>
      </c>
      <c r="B2449">
        <v>337154.11339999997</v>
      </c>
      <c r="C2449">
        <v>3064880.5728000002</v>
      </c>
      <c r="D2449" t="s">
        <v>272</v>
      </c>
      <c r="E2449" t="str">
        <f t="shared" si="146"/>
        <v>337154.114-3064880.573</v>
      </c>
      <c r="F2449" t="str">
        <f t="shared" si="147"/>
        <v>337154.114-3064880.573-NEW</v>
      </c>
      <c r="G2449">
        <f t="shared" si="148"/>
        <v>10134</v>
      </c>
      <c r="H2449" t="e">
        <f>VLOOKUP(G2449,#REF!,1,0)</f>
        <v>#REF!</v>
      </c>
      <c r="I2449" t="str">
        <f t="shared" si="149"/>
        <v>337154.1134NEW</v>
      </c>
      <c r="J2449" t="str">
        <f t="shared" si="150"/>
        <v>3064880.5728NEW</v>
      </c>
      <c r="K2449">
        <f t="shared" si="151"/>
        <v>10134</v>
      </c>
    </row>
    <row r="2450" spans="1:11" x14ac:dyDescent="0.25">
      <c r="A2450">
        <v>10135</v>
      </c>
      <c r="B2450">
        <v>337131.05330000003</v>
      </c>
      <c r="C2450">
        <v>3064893.6551000001</v>
      </c>
      <c r="D2450" t="s">
        <v>272</v>
      </c>
      <c r="E2450" t="str">
        <f t="shared" si="146"/>
        <v>337131.054-3064893.656</v>
      </c>
      <c r="F2450" t="str">
        <f t="shared" si="147"/>
        <v>337131.054-3064893.656-NEW</v>
      </c>
      <c r="G2450">
        <f t="shared" si="148"/>
        <v>10135</v>
      </c>
      <c r="H2450" t="e">
        <f>VLOOKUP(G2450,#REF!,1,0)</f>
        <v>#REF!</v>
      </c>
      <c r="I2450" t="str">
        <f t="shared" si="149"/>
        <v>337131.0533NEW</v>
      </c>
      <c r="J2450" t="str">
        <f t="shared" si="150"/>
        <v>3064893.6551NEW</v>
      </c>
      <c r="K2450">
        <f t="shared" si="151"/>
        <v>10135</v>
      </c>
    </row>
    <row r="2451" spans="1:11" x14ac:dyDescent="0.25">
      <c r="A2451">
        <v>10136</v>
      </c>
      <c r="B2451">
        <v>337109.18320000003</v>
      </c>
      <c r="C2451">
        <v>3064904.2884999998</v>
      </c>
      <c r="D2451" t="s">
        <v>272</v>
      </c>
      <c r="E2451" t="str">
        <f t="shared" si="146"/>
        <v>337109.184-3064904.289</v>
      </c>
      <c r="F2451" t="str">
        <f t="shared" si="147"/>
        <v>337109.184-3064904.289-NEW</v>
      </c>
      <c r="G2451">
        <f t="shared" si="148"/>
        <v>10136</v>
      </c>
      <c r="H2451" t="e">
        <f>VLOOKUP(G2451,#REF!,1,0)</f>
        <v>#REF!</v>
      </c>
      <c r="I2451" t="str">
        <f t="shared" si="149"/>
        <v>337109.1832NEW</v>
      </c>
      <c r="J2451" t="str">
        <f t="shared" si="150"/>
        <v>3064904.2885NEW</v>
      </c>
      <c r="K2451">
        <f t="shared" si="151"/>
        <v>10136</v>
      </c>
    </row>
    <row r="2452" spans="1:11" x14ac:dyDescent="0.25">
      <c r="A2452">
        <v>10137</v>
      </c>
      <c r="B2452">
        <v>337085.48739999998</v>
      </c>
      <c r="C2452">
        <v>3064915.5545999999</v>
      </c>
      <c r="D2452" t="s">
        <v>272</v>
      </c>
      <c r="E2452" t="str">
        <f t="shared" si="146"/>
        <v>337085.488-3064915.555</v>
      </c>
      <c r="F2452" t="str">
        <f t="shared" si="147"/>
        <v>337085.488-3064915.555-NEW</v>
      </c>
      <c r="G2452">
        <f t="shared" si="148"/>
        <v>10137</v>
      </c>
      <c r="H2452" t="e">
        <f>VLOOKUP(G2452,#REF!,1,0)</f>
        <v>#REF!</v>
      </c>
      <c r="I2452" t="str">
        <f t="shared" si="149"/>
        <v>337085.4874NEW</v>
      </c>
      <c r="J2452" t="str">
        <f t="shared" si="150"/>
        <v>3064915.5546NEW</v>
      </c>
      <c r="K2452">
        <f t="shared" si="151"/>
        <v>10137</v>
      </c>
    </row>
    <row r="2453" spans="1:11" x14ac:dyDescent="0.25">
      <c r="A2453">
        <v>10138</v>
      </c>
      <c r="B2453">
        <v>337061.1312</v>
      </c>
      <c r="C2453">
        <v>3064923.1801</v>
      </c>
      <c r="D2453" t="s">
        <v>272</v>
      </c>
      <c r="E2453" t="str">
        <f t="shared" si="146"/>
        <v>337061.132-3064923.181</v>
      </c>
      <c r="F2453" t="str">
        <f t="shared" si="147"/>
        <v>337061.132-3064923.181-NEW</v>
      </c>
      <c r="G2453">
        <f t="shared" si="148"/>
        <v>10138</v>
      </c>
      <c r="H2453" t="e">
        <f>VLOOKUP(G2453,#REF!,1,0)</f>
        <v>#REF!</v>
      </c>
      <c r="I2453" t="str">
        <f t="shared" si="149"/>
        <v>337061.1312NEW</v>
      </c>
      <c r="J2453" t="str">
        <f t="shared" si="150"/>
        <v>3064923.1801NEW</v>
      </c>
      <c r="K2453">
        <f t="shared" si="151"/>
        <v>10138</v>
      </c>
    </row>
    <row r="2454" spans="1:11" x14ac:dyDescent="0.25">
      <c r="A2454">
        <v>10139</v>
      </c>
      <c r="B2454">
        <v>337039.28580000001</v>
      </c>
      <c r="C2454">
        <v>3064935.6379999998</v>
      </c>
      <c r="D2454" t="s">
        <v>272</v>
      </c>
      <c r="E2454" t="str">
        <f t="shared" si="146"/>
        <v>337039.286-3064935.638</v>
      </c>
      <c r="F2454" t="str">
        <f t="shared" si="147"/>
        <v>337039.286-3064935.638-NEW</v>
      </c>
      <c r="G2454">
        <f t="shared" si="148"/>
        <v>10139</v>
      </c>
      <c r="H2454" t="e">
        <f>VLOOKUP(G2454,#REF!,1,0)</f>
        <v>#REF!</v>
      </c>
      <c r="I2454" t="str">
        <f t="shared" si="149"/>
        <v>337039.2858NEW</v>
      </c>
      <c r="J2454" t="str">
        <f t="shared" si="150"/>
        <v>3064935.638NEW</v>
      </c>
      <c r="K2454">
        <f t="shared" si="151"/>
        <v>10139</v>
      </c>
    </row>
    <row r="2455" spans="1:11" x14ac:dyDescent="0.25">
      <c r="A2455">
        <v>10140</v>
      </c>
      <c r="B2455">
        <v>337034.03649999999</v>
      </c>
      <c r="C2455">
        <v>3064954.5639999998</v>
      </c>
      <c r="D2455" t="s">
        <v>272</v>
      </c>
      <c r="E2455" t="str">
        <f t="shared" si="146"/>
        <v>337034.037-3064954.564</v>
      </c>
      <c r="F2455" t="str">
        <f t="shared" si="147"/>
        <v>337034.037-3064954.564-NEW</v>
      </c>
      <c r="G2455">
        <f t="shared" si="148"/>
        <v>10140</v>
      </c>
      <c r="H2455" t="e">
        <f>VLOOKUP(G2455,#REF!,1,0)</f>
        <v>#REF!</v>
      </c>
      <c r="I2455" t="str">
        <f t="shared" si="149"/>
        <v>337034.0365NEW</v>
      </c>
      <c r="J2455" t="str">
        <f t="shared" si="150"/>
        <v>3064954.564NEW</v>
      </c>
      <c r="K2455">
        <f t="shared" si="151"/>
        <v>10140</v>
      </c>
    </row>
    <row r="2456" spans="1:11" x14ac:dyDescent="0.25">
      <c r="A2456">
        <v>10141</v>
      </c>
      <c r="B2456">
        <v>336985.08639999997</v>
      </c>
      <c r="C2456">
        <v>3064997.6455999999</v>
      </c>
      <c r="D2456" t="s">
        <v>272</v>
      </c>
      <c r="E2456" t="str">
        <f t="shared" si="146"/>
        <v>336985.087-3064997.646</v>
      </c>
      <c r="F2456" t="str">
        <f t="shared" si="147"/>
        <v>336985.087-3064997.646-NEW</v>
      </c>
      <c r="G2456">
        <f t="shared" si="148"/>
        <v>10141</v>
      </c>
      <c r="H2456" t="e">
        <f>VLOOKUP(G2456,#REF!,1,0)</f>
        <v>#REF!</v>
      </c>
      <c r="I2456" t="str">
        <f t="shared" si="149"/>
        <v>336985.0864NEW</v>
      </c>
      <c r="J2456" t="str">
        <f t="shared" si="150"/>
        <v>3064997.6456NEW</v>
      </c>
      <c r="K2456">
        <f t="shared" si="151"/>
        <v>10141</v>
      </c>
    </row>
    <row r="2457" spans="1:11" x14ac:dyDescent="0.25">
      <c r="A2457">
        <v>10142</v>
      </c>
      <c r="B2457">
        <v>337022.5906</v>
      </c>
      <c r="C2457">
        <v>3065012.9567</v>
      </c>
      <c r="D2457" t="s">
        <v>272</v>
      </c>
      <c r="E2457" t="str">
        <f t="shared" si="146"/>
        <v>337022.591-3065012.957</v>
      </c>
      <c r="F2457" t="str">
        <f t="shared" si="147"/>
        <v>337022.591-3065012.957-NEW</v>
      </c>
      <c r="G2457">
        <f t="shared" si="148"/>
        <v>10142</v>
      </c>
      <c r="H2457" t="e">
        <f>VLOOKUP(G2457,#REF!,1,0)</f>
        <v>#REF!</v>
      </c>
      <c r="I2457" t="str">
        <f t="shared" si="149"/>
        <v>337022.5906NEW</v>
      </c>
      <c r="J2457" t="str">
        <f t="shared" si="150"/>
        <v>3065012.9567NEW</v>
      </c>
      <c r="K2457">
        <f t="shared" si="151"/>
        <v>10142</v>
      </c>
    </row>
    <row r="2458" spans="1:11" x14ac:dyDescent="0.25">
      <c r="A2458">
        <v>10143</v>
      </c>
      <c r="B2458">
        <v>336963.45270000002</v>
      </c>
      <c r="C2458">
        <v>3064980.2968000001</v>
      </c>
      <c r="D2458" t="s">
        <v>272</v>
      </c>
      <c r="E2458" t="str">
        <f t="shared" si="146"/>
        <v>336963.453-3064980.297</v>
      </c>
      <c r="F2458" t="str">
        <f t="shared" si="147"/>
        <v>336963.453-3064980.297-NEW</v>
      </c>
      <c r="G2458">
        <f t="shared" si="148"/>
        <v>10143</v>
      </c>
      <c r="H2458" t="e">
        <f>VLOOKUP(G2458,#REF!,1,0)</f>
        <v>#REF!</v>
      </c>
      <c r="I2458" t="str">
        <f t="shared" si="149"/>
        <v>336963.4527NEW</v>
      </c>
      <c r="J2458" t="str">
        <f t="shared" si="150"/>
        <v>3064980.2968NEW</v>
      </c>
      <c r="K2458">
        <f t="shared" si="151"/>
        <v>10143</v>
      </c>
    </row>
    <row r="2459" spans="1:11" x14ac:dyDescent="0.25">
      <c r="A2459">
        <v>10144</v>
      </c>
      <c r="B2459">
        <v>336927.3995</v>
      </c>
      <c r="C2459">
        <v>3064981.9970999998</v>
      </c>
      <c r="D2459" t="s">
        <v>272</v>
      </c>
      <c r="E2459" t="str">
        <f t="shared" si="146"/>
        <v>336927.4-3064981.998</v>
      </c>
      <c r="F2459" t="str">
        <f t="shared" si="147"/>
        <v>336927.4-3064981.998-NEW</v>
      </c>
      <c r="G2459">
        <f t="shared" si="148"/>
        <v>10144</v>
      </c>
      <c r="H2459" t="e">
        <f>VLOOKUP(G2459,#REF!,1,0)</f>
        <v>#REF!</v>
      </c>
      <c r="I2459" t="str">
        <f t="shared" si="149"/>
        <v>336927.3995NEW</v>
      </c>
      <c r="J2459" t="str">
        <f t="shared" si="150"/>
        <v>3064981.9971NEW</v>
      </c>
      <c r="K2459">
        <f t="shared" si="151"/>
        <v>10144</v>
      </c>
    </row>
    <row r="2460" spans="1:11" x14ac:dyDescent="0.25">
      <c r="A2460">
        <v>10145</v>
      </c>
      <c r="B2460">
        <v>336893.84080000001</v>
      </c>
      <c r="C2460">
        <v>3064987.3135000002</v>
      </c>
      <c r="D2460" t="s">
        <v>272</v>
      </c>
      <c r="E2460" t="str">
        <f t="shared" si="146"/>
        <v>336893.841-3064987.314</v>
      </c>
      <c r="F2460" t="str">
        <f t="shared" si="147"/>
        <v>336893.841-3064987.314-NEW</v>
      </c>
      <c r="G2460">
        <f t="shared" si="148"/>
        <v>10145</v>
      </c>
      <c r="H2460" t="e">
        <f>VLOOKUP(G2460,#REF!,1,0)</f>
        <v>#REF!</v>
      </c>
      <c r="I2460" t="str">
        <f t="shared" si="149"/>
        <v>336893.8408NEW</v>
      </c>
      <c r="J2460" t="str">
        <f t="shared" si="150"/>
        <v>3064987.3135NEW</v>
      </c>
      <c r="K2460">
        <f t="shared" si="151"/>
        <v>10145</v>
      </c>
    </row>
    <row r="2461" spans="1:11" x14ac:dyDescent="0.25">
      <c r="A2461">
        <v>10146</v>
      </c>
      <c r="B2461">
        <v>336872.38650000002</v>
      </c>
      <c r="C2461">
        <v>3064983.3437999999</v>
      </c>
      <c r="D2461" t="s">
        <v>272</v>
      </c>
      <c r="E2461" t="str">
        <f t="shared" si="146"/>
        <v>336872.387-3064983.344</v>
      </c>
      <c r="F2461" t="str">
        <f t="shared" si="147"/>
        <v>336872.387-3064983.344-NEW</v>
      </c>
      <c r="G2461">
        <f t="shared" si="148"/>
        <v>10146</v>
      </c>
      <c r="H2461" t="e">
        <f>VLOOKUP(G2461,#REF!,1,0)</f>
        <v>#REF!</v>
      </c>
      <c r="I2461" t="str">
        <f t="shared" si="149"/>
        <v>336872.3865NEW</v>
      </c>
      <c r="J2461" t="str">
        <f t="shared" si="150"/>
        <v>3064983.3438NEW</v>
      </c>
      <c r="K2461">
        <f t="shared" si="151"/>
        <v>10146</v>
      </c>
    </row>
    <row r="2462" spans="1:11" x14ac:dyDescent="0.25">
      <c r="A2462">
        <v>10147</v>
      </c>
      <c r="B2462">
        <v>336869.6213</v>
      </c>
      <c r="C2462">
        <v>3064983.7116</v>
      </c>
      <c r="D2462" t="s">
        <v>272</v>
      </c>
      <c r="E2462" t="str">
        <f t="shared" si="146"/>
        <v>336869.622-3064983.712</v>
      </c>
      <c r="F2462" t="str">
        <f t="shared" si="147"/>
        <v>336869.622-3064983.712-NEW</v>
      </c>
      <c r="G2462">
        <f t="shared" si="148"/>
        <v>10147</v>
      </c>
      <c r="H2462" t="e">
        <f>VLOOKUP(G2462,#REF!,1,0)</f>
        <v>#REF!</v>
      </c>
      <c r="I2462" t="str">
        <f t="shared" si="149"/>
        <v>336869.6213NEW</v>
      </c>
      <c r="J2462" t="str">
        <f t="shared" si="150"/>
        <v>3064983.7116NEW</v>
      </c>
      <c r="K2462">
        <f t="shared" si="151"/>
        <v>10147</v>
      </c>
    </row>
    <row r="2463" spans="1:11" x14ac:dyDescent="0.25">
      <c r="A2463">
        <v>10148</v>
      </c>
      <c r="B2463">
        <v>336841.86820000003</v>
      </c>
      <c r="C2463">
        <v>3064987.4029999999</v>
      </c>
      <c r="D2463" t="s">
        <v>272</v>
      </c>
      <c r="E2463" t="str">
        <f t="shared" si="146"/>
        <v>336841.869-3064987.403</v>
      </c>
      <c r="F2463" t="str">
        <f t="shared" si="147"/>
        <v>336841.869-3064987.403-NEW</v>
      </c>
      <c r="G2463">
        <f t="shared" si="148"/>
        <v>10148</v>
      </c>
      <c r="H2463" t="e">
        <f>VLOOKUP(G2463,#REF!,1,0)</f>
        <v>#REF!</v>
      </c>
      <c r="I2463" t="str">
        <f t="shared" si="149"/>
        <v>336841.8682NEW</v>
      </c>
      <c r="J2463" t="str">
        <f t="shared" si="150"/>
        <v>3064987.403NEW</v>
      </c>
      <c r="K2463">
        <f t="shared" si="151"/>
        <v>10148</v>
      </c>
    </row>
    <row r="2464" spans="1:11" x14ac:dyDescent="0.25">
      <c r="A2464">
        <v>10149</v>
      </c>
      <c r="B2464">
        <v>336821.16409999999</v>
      </c>
      <c r="C2464">
        <v>3064993.7634999999</v>
      </c>
      <c r="D2464" t="s">
        <v>272</v>
      </c>
      <c r="E2464" t="str">
        <f t="shared" si="146"/>
        <v>336821.165-3064993.764</v>
      </c>
      <c r="F2464" t="str">
        <f t="shared" si="147"/>
        <v>336821.165-3064993.764-NEW</v>
      </c>
      <c r="G2464">
        <f t="shared" si="148"/>
        <v>10149</v>
      </c>
      <c r="H2464" t="e">
        <f>VLOOKUP(G2464,#REF!,1,0)</f>
        <v>#REF!</v>
      </c>
      <c r="I2464" t="str">
        <f t="shared" si="149"/>
        <v>336821.1641NEW</v>
      </c>
      <c r="J2464" t="str">
        <f t="shared" si="150"/>
        <v>3064993.7635NEW</v>
      </c>
      <c r="K2464">
        <f t="shared" si="151"/>
        <v>10149</v>
      </c>
    </row>
    <row r="2465" spans="1:11" x14ac:dyDescent="0.25">
      <c r="A2465">
        <v>10150</v>
      </c>
      <c r="B2465">
        <v>336791.99920000002</v>
      </c>
      <c r="C2465">
        <v>3065007.5366000002</v>
      </c>
      <c r="D2465" t="s">
        <v>272</v>
      </c>
      <c r="E2465" t="str">
        <f t="shared" ref="E2465:E2528" si="152">ROUNDUP(B2465,3)&amp;"-"&amp;ROUNDUP(C2465,3)</f>
        <v>336792-3065007.537</v>
      </c>
      <c r="F2465" t="str">
        <f t="shared" ref="F2465:F2528" si="153">E2465&amp;"-"&amp;D2465</f>
        <v>336792-3065007.537-NEW</v>
      </c>
      <c r="G2465">
        <f t="shared" ref="G2465:G2528" si="154">A2465</f>
        <v>10150</v>
      </c>
      <c r="H2465" t="e">
        <f>VLOOKUP(G2465,#REF!,1,0)</f>
        <v>#REF!</v>
      </c>
      <c r="I2465" t="str">
        <f t="shared" si="149"/>
        <v>336791.9992NEW</v>
      </c>
      <c r="J2465" t="str">
        <f t="shared" si="150"/>
        <v>3065007.5366NEW</v>
      </c>
      <c r="K2465">
        <f t="shared" si="151"/>
        <v>10150</v>
      </c>
    </row>
    <row r="2466" spans="1:11" x14ac:dyDescent="0.25">
      <c r="A2466">
        <v>10151</v>
      </c>
      <c r="B2466">
        <v>336767.16269999999</v>
      </c>
      <c r="C2466">
        <v>3065024.9010000001</v>
      </c>
      <c r="D2466" t="s">
        <v>272</v>
      </c>
      <c r="E2466" t="str">
        <f t="shared" si="152"/>
        <v>336767.163-3065024.901</v>
      </c>
      <c r="F2466" t="str">
        <f t="shared" si="153"/>
        <v>336767.163-3065024.901-NEW</v>
      </c>
      <c r="G2466">
        <f t="shared" si="154"/>
        <v>10151</v>
      </c>
      <c r="H2466" t="e">
        <f>VLOOKUP(G2466,#REF!,1,0)</f>
        <v>#REF!</v>
      </c>
      <c r="I2466" t="str">
        <f t="shared" si="149"/>
        <v>336767.1627NEW</v>
      </c>
      <c r="J2466" t="str">
        <f t="shared" si="150"/>
        <v>3065024.901NEW</v>
      </c>
      <c r="K2466">
        <f t="shared" si="151"/>
        <v>10151</v>
      </c>
    </row>
    <row r="2467" spans="1:11" x14ac:dyDescent="0.25">
      <c r="A2467">
        <v>10152</v>
      </c>
      <c r="B2467">
        <v>336725.74939999997</v>
      </c>
      <c r="C2467">
        <v>3065059.9750999999</v>
      </c>
      <c r="D2467" t="s">
        <v>272</v>
      </c>
      <c r="E2467" t="str">
        <f t="shared" si="152"/>
        <v>336725.75-3065059.976</v>
      </c>
      <c r="F2467" t="str">
        <f t="shared" si="153"/>
        <v>336725.75-3065059.976-NEW</v>
      </c>
      <c r="G2467">
        <f t="shared" si="154"/>
        <v>10152</v>
      </c>
      <c r="H2467" t="e">
        <f>VLOOKUP(G2467,#REF!,1,0)</f>
        <v>#REF!</v>
      </c>
      <c r="I2467" t="str">
        <f t="shared" si="149"/>
        <v>336725.7494NEW</v>
      </c>
      <c r="J2467" t="str">
        <f t="shared" si="150"/>
        <v>3065059.9751NEW</v>
      </c>
      <c r="K2467">
        <f t="shared" si="151"/>
        <v>10152</v>
      </c>
    </row>
    <row r="2468" spans="1:11" x14ac:dyDescent="0.25">
      <c r="A2468">
        <v>10153</v>
      </c>
      <c r="B2468">
        <v>336706.96120000002</v>
      </c>
      <c r="C2468">
        <v>3065072.3923999998</v>
      </c>
      <c r="D2468" t="s">
        <v>272</v>
      </c>
      <c r="E2468" t="str">
        <f t="shared" si="152"/>
        <v>336706.962-3065072.393</v>
      </c>
      <c r="F2468" t="str">
        <f t="shared" si="153"/>
        <v>336706.962-3065072.393-NEW</v>
      </c>
      <c r="G2468">
        <f t="shared" si="154"/>
        <v>10153</v>
      </c>
      <c r="H2468" t="e">
        <f>VLOOKUP(G2468,#REF!,1,0)</f>
        <v>#REF!</v>
      </c>
      <c r="I2468" t="str">
        <f t="shared" si="149"/>
        <v>336706.9612NEW</v>
      </c>
      <c r="J2468" t="str">
        <f t="shared" si="150"/>
        <v>3065072.3924NEW</v>
      </c>
      <c r="K2468">
        <f t="shared" si="151"/>
        <v>10153</v>
      </c>
    </row>
    <row r="2469" spans="1:11" x14ac:dyDescent="0.25">
      <c r="A2469">
        <v>10154</v>
      </c>
      <c r="B2469">
        <v>336688.72720000002</v>
      </c>
      <c r="C2469">
        <v>3065080.5446000001</v>
      </c>
      <c r="D2469" t="s">
        <v>272</v>
      </c>
      <c r="E2469" t="str">
        <f t="shared" si="152"/>
        <v>336688.728-3065080.545</v>
      </c>
      <c r="F2469" t="str">
        <f t="shared" si="153"/>
        <v>336688.728-3065080.545-NEW</v>
      </c>
      <c r="G2469">
        <f t="shared" si="154"/>
        <v>10154</v>
      </c>
      <c r="H2469" t="e">
        <f>VLOOKUP(G2469,#REF!,1,0)</f>
        <v>#REF!</v>
      </c>
      <c r="I2469" t="str">
        <f t="shared" si="149"/>
        <v>336688.7272NEW</v>
      </c>
      <c r="J2469" t="str">
        <f t="shared" si="150"/>
        <v>3065080.5446NEW</v>
      </c>
      <c r="K2469">
        <f t="shared" si="151"/>
        <v>10154</v>
      </c>
    </row>
    <row r="2470" spans="1:11" x14ac:dyDescent="0.25">
      <c r="A2470">
        <v>10155</v>
      </c>
      <c r="B2470">
        <v>336663.77659999998</v>
      </c>
      <c r="C2470">
        <v>3065089.3953</v>
      </c>
      <c r="D2470" t="s">
        <v>272</v>
      </c>
      <c r="E2470" t="str">
        <f t="shared" si="152"/>
        <v>336663.777-3065089.396</v>
      </c>
      <c r="F2470" t="str">
        <f t="shared" si="153"/>
        <v>336663.777-3065089.396-NEW</v>
      </c>
      <c r="G2470">
        <f t="shared" si="154"/>
        <v>10155</v>
      </c>
      <c r="H2470" t="e">
        <f>VLOOKUP(G2470,#REF!,1,0)</f>
        <v>#REF!</v>
      </c>
      <c r="I2470" t="str">
        <f t="shared" si="149"/>
        <v>336663.7766NEW</v>
      </c>
      <c r="J2470" t="str">
        <f t="shared" si="150"/>
        <v>3065089.3953NEW</v>
      </c>
      <c r="K2470">
        <f t="shared" si="151"/>
        <v>10155</v>
      </c>
    </row>
    <row r="2471" spans="1:11" x14ac:dyDescent="0.25">
      <c r="A2471">
        <v>10156</v>
      </c>
      <c r="B2471">
        <v>336621.83120000002</v>
      </c>
      <c r="C2471">
        <v>3065107.5981999999</v>
      </c>
      <c r="D2471" t="s">
        <v>272</v>
      </c>
      <c r="E2471" t="str">
        <f t="shared" si="152"/>
        <v>336621.832-3065107.599</v>
      </c>
      <c r="F2471" t="str">
        <f t="shared" si="153"/>
        <v>336621.832-3065107.599-NEW</v>
      </c>
      <c r="G2471">
        <f t="shared" si="154"/>
        <v>10156</v>
      </c>
      <c r="H2471" t="e">
        <f>VLOOKUP(G2471,#REF!,1,0)</f>
        <v>#REF!</v>
      </c>
      <c r="I2471" t="str">
        <f t="shared" si="149"/>
        <v>336621.8312NEW</v>
      </c>
      <c r="J2471" t="str">
        <f t="shared" si="150"/>
        <v>3065107.5982NEW</v>
      </c>
      <c r="K2471">
        <f t="shared" si="151"/>
        <v>10156</v>
      </c>
    </row>
    <row r="2472" spans="1:11" x14ac:dyDescent="0.25">
      <c r="A2472">
        <v>10157</v>
      </c>
      <c r="B2472">
        <v>336602.99410000001</v>
      </c>
      <c r="C2472">
        <v>3065116.3668</v>
      </c>
      <c r="D2472" t="s">
        <v>272</v>
      </c>
      <c r="E2472" t="str">
        <f t="shared" si="152"/>
        <v>336602.995-3065116.367</v>
      </c>
      <c r="F2472" t="str">
        <f t="shared" si="153"/>
        <v>336602.995-3065116.367-NEW</v>
      </c>
      <c r="G2472">
        <f t="shared" si="154"/>
        <v>10157</v>
      </c>
      <c r="H2472" t="e">
        <f>VLOOKUP(G2472,#REF!,1,0)</f>
        <v>#REF!</v>
      </c>
      <c r="I2472" t="str">
        <f t="shared" ref="I2472:I2535" si="155">B2472&amp;D2472</f>
        <v>336602.9941NEW</v>
      </c>
      <c r="J2472" t="str">
        <f t="shared" ref="J2472:J2535" si="156">C2472&amp;D2472</f>
        <v>3065116.3668NEW</v>
      </c>
      <c r="K2472">
        <f t="shared" si="151"/>
        <v>10157</v>
      </c>
    </row>
    <row r="2473" spans="1:11" x14ac:dyDescent="0.25">
      <c r="A2473">
        <v>10158</v>
      </c>
      <c r="B2473">
        <v>336581.71169999999</v>
      </c>
      <c r="C2473">
        <v>3065125.1683999998</v>
      </c>
      <c r="D2473" t="s">
        <v>272</v>
      </c>
      <c r="E2473" t="str">
        <f t="shared" si="152"/>
        <v>336581.712-3065125.169</v>
      </c>
      <c r="F2473" t="str">
        <f t="shared" si="153"/>
        <v>336581.712-3065125.169-NEW</v>
      </c>
      <c r="G2473">
        <f t="shared" si="154"/>
        <v>10158</v>
      </c>
      <c r="H2473" t="e">
        <f>VLOOKUP(G2473,#REF!,1,0)</f>
        <v>#REF!</v>
      </c>
      <c r="I2473" t="str">
        <f t="shared" si="155"/>
        <v>336581.7117NEW</v>
      </c>
      <c r="J2473" t="str">
        <f t="shared" si="156"/>
        <v>3065125.1684NEW</v>
      </c>
      <c r="K2473">
        <f t="shared" si="151"/>
        <v>10158</v>
      </c>
    </row>
    <row r="2474" spans="1:11" x14ac:dyDescent="0.25">
      <c r="A2474">
        <v>10159</v>
      </c>
      <c r="B2474">
        <v>336557.36440000002</v>
      </c>
      <c r="C2474">
        <v>3065133.4029999999</v>
      </c>
      <c r="D2474" t="s">
        <v>272</v>
      </c>
      <c r="E2474" t="str">
        <f t="shared" si="152"/>
        <v>336557.365-3065133.403</v>
      </c>
      <c r="F2474" t="str">
        <f t="shared" si="153"/>
        <v>336557.365-3065133.403-NEW</v>
      </c>
      <c r="G2474">
        <f t="shared" si="154"/>
        <v>10159</v>
      </c>
      <c r="H2474" t="e">
        <f>VLOOKUP(G2474,#REF!,1,0)</f>
        <v>#REF!</v>
      </c>
      <c r="I2474" t="str">
        <f t="shared" si="155"/>
        <v>336557.3644NEW</v>
      </c>
      <c r="J2474" t="str">
        <f t="shared" si="156"/>
        <v>3065133.403NEW</v>
      </c>
      <c r="K2474">
        <f t="shared" si="151"/>
        <v>10159</v>
      </c>
    </row>
    <row r="2475" spans="1:11" x14ac:dyDescent="0.25">
      <c r="A2475">
        <v>10160</v>
      </c>
      <c r="B2475">
        <v>336538.5356</v>
      </c>
      <c r="C2475">
        <v>3065142.7798000001</v>
      </c>
      <c r="D2475" t="s">
        <v>272</v>
      </c>
      <c r="E2475" t="str">
        <f t="shared" si="152"/>
        <v>336538.536-3065142.78</v>
      </c>
      <c r="F2475" t="str">
        <f t="shared" si="153"/>
        <v>336538.536-3065142.78-NEW</v>
      </c>
      <c r="G2475">
        <f t="shared" si="154"/>
        <v>10160</v>
      </c>
      <c r="H2475" t="e">
        <f>VLOOKUP(G2475,#REF!,1,0)</f>
        <v>#REF!</v>
      </c>
      <c r="I2475" t="str">
        <f t="shared" si="155"/>
        <v>336538.5356NEW</v>
      </c>
      <c r="J2475" t="str">
        <f t="shared" si="156"/>
        <v>3065142.7798NEW</v>
      </c>
      <c r="K2475">
        <f t="shared" si="151"/>
        <v>10160</v>
      </c>
    </row>
    <row r="2476" spans="1:11" x14ac:dyDescent="0.25">
      <c r="A2476">
        <v>10161</v>
      </c>
      <c r="B2476">
        <v>336513.95429999998</v>
      </c>
      <c r="C2476">
        <v>3065156.3396999999</v>
      </c>
      <c r="D2476" t="s">
        <v>272</v>
      </c>
      <c r="E2476" t="str">
        <f t="shared" si="152"/>
        <v>336513.955-3065156.34</v>
      </c>
      <c r="F2476" t="str">
        <f t="shared" si="153"/>
        <v>336513.955-3065156.34-NEW</v>
      </c>
      <c r="G2476">
        <f t="shared" si="154"/>
        <v>10161</v>
      </c>
      <c r="H2476" t="e">
        <f>VLOOKUP(G2476,#REF!,1,0)</f>
        <v>#REF!</v>
      </c>
      <c r="I2476" t="str">
        <f t="shared" si="155"/>
        <v>336513.9543NEW</v>
      </c>
      <c r="J2476" t="str">
        <f t="shared" si="156"/>
        <v>3065156.3397NEW</v>
      </c>
      <c r="K2476">
        <f t="shared" si="151"/>
        <v>10161</v>
      </c>
    </row>
    <row r="2477" spans="1:11" x14ac:dyDescent="0.25">
      <c r="A2477">
        <v>10162</v>
      </c>
      <c r="B2477">
        <v>336465.30920000002</v>
      </c>
      <c r="C2477">
        <v>3065176.4578999998</v>
      </c>
      <c r="D2477" t="s">
        <v>272</v>
      </c>
      <c r="E2477" t="str">
        <f t="shared" si="152"/>
        <v>336465.31-3065176.458</v>
      </c>
      <c r="F2477" t="str">
        <f t="shared" si="153"/>
        <v>336465.31-3065176.458-NEW</v>
      </c>
      <c r="G2477">
        <f t="shared" si="154"/>
        <v>10162</v>
      </c>
      <c r="H2477" t="e">
        <f>VLOOKUP(G2477,#REF!,1,0)</f>
        <v>#REF!</v>
      </c>
      <c r="I2477" t="str">
        <f t="shared" si="155"/>
        <v>336465.3092NEW</v>
      </c>
      <c r="J2477" t="str">
        <f t="shared" si="156"/>
        <v>3065176.4579NEW</v>
      </c>
      <c r="K2477">
        <f t="shared" si="151"/>
        <v>10162</v>
      </c>
    </row>
    <row r="2478" spans="1:11" x14ac:dyDescent="0.25">
      <c r="A2478">
        <v>10163</v>
      </c>
      <c r="B2478">
        <v>336439.76400000002</v>
      </c>
      <c r="C2478">
        <v>3065186.5336000002</v>
      </c>
      <c r="D2478" t="s">
        <v>272</v>
      </c>
      <c r="E2478" t="str">
        <f t="shared" si="152"/>
        <v>336439.764-3065186.534</v>
      </c>
      <c r="F2478" t="str">
        <f t="shared" si="153"/>
        <v>336439.764-3065186.534-NEW</v>
      </c>
      <c r="G2478">
        <f t="shared" si="154"/>
        <v>10163</v>
      </c>
      <c r="H2478" t="e">
        <f>VLOOKUP(G2478,#REF!,1,0)</f>
        <v>#REF!</v>
      </c>
      <c r="I2478" t="str">
        <f t="shared" si="155"/>
        <v>336439.764NEW</v>
      </c>
      <c r="J2478" t="str">
        <f t="shared" si="156"/>
        <v>3065186.5336NEW</v>
      </c>
      <c r="K2478">
        <f t="shared" si="151"/>
        <v>10163</v>
      </c>
    </row>
    <row r="2479" spans="1:11" x14ac:dyDescent="0.25">
      <c r="A2479">
        <v>10164</v>
      </c>
      <c r="B2479">
        <v>336417.8786</v>
      </c>
      <c r="C2479">
        <v>3065195.9517000001</v>
      </c>
      <c r="D2479" t="s">
        <v>272</v>
      </c>
      <c r="E2479" t="str">
        <f t="shared" si="152"/>
        <v>336417.879-3065195.952</v>
      </c>
      <c r="F2479" t="str">
        <f t="shared" si="153"/>
        <v>336417.879-3065195.952-NEW</v>
      </c>
      <c r="G2479">
        <f t="shared" si="154"/>
        <v>10164</v>
      </c>
      <c r="H2479" t="e">
        <f>VLOOKUP(G2479,#REF!,1,0)</f>
        <v>#REF!</v>
      </c>
      <c r="I2479" t="str">
        <f t="shared" si="155"/>
        <v>336417.8786NEW</v>
      </c>
      <c r="J2479" t="str">
        <f t="shared" si="156"/>
        <v>3065195.9517NEW</v>
      </c>
      <c r="K2479">
        <f t="shared" si="151"/>
        <v>10164</v>
      </c>
    </row>
    <row r="2480" spans="1:11" x14ac:dyDescent="0.25">
      <c r="A2480">
        <v>10165</v>
      </c>
      <c r="B2480">
        <v>336397.2242</v>
      </c>
      <c r="C2480">
        <v>3065205.9616</v>
      </c>
      <c r="D2480" t="s">
        <v>272</v>
      </c>
      <c r="E2480" t="str">
        <f t="shared" si="152"/>
        <v>336397.225-3065205.962</v>
      </c>
      <c r="F2480" t="str">
        <f t="shared" si="153"/>
        <v>336397.225-3065205.962-NEW</v>
      </c>
      <c r="G2480">
        <f t="shared" si="154"/>
        <v>10165</v>
      </c>
      <c r="H2480" t="e">
        <f>VLOOKUP(G2480,#REF!,1,0)</f>
        <v>#REF!</v>
      </c>
      <c r="I2480" t="str">
        <f t="shared" si="155"/>
        <v>336397.2242NEW</v>
      </c>
      <c r="J2480" t="str">
        <f t="shared" si="156"/>
        <v>3065205.9616NEW</v>
      </c>
      <c r="K2480">
        <f t="shared" si="151"/>
        <v>10165</v>
      </c>
    </row>
    <row r="2481" spans="1:11" x14ac:dyDescent="0.25">
      <c r="A2481">
        <v>10166</v>
      </c>
      <c r="B2481">
        <v>336375.97480000003</v>
      </c>
      <c r="C2481">
        <v>3065217.196</v>
      </c>
      <c r="D2481" t="s">
        <v>272</v>
      </c>
      <c r="E2481" t="str">
        <f t="shared" si="152"/>
        <v>336375.975-3065217.196</v>
      </c>
      <c r="F2481" t="str">
        <f t="shared" si="153"/>
        <v>336375.975-3065217.196-NEW</v>
      </c>
      <c r="G2481">
        <f t="shared" si="154"/>
        <v>10166</v>
      </c>
      <c r="H2481" t="e">
        <f>VLOOKUP(G2481,#REF!,1,0)</f>
        <v>#REF!</v>
      </c>
      <c r="I2481" t="str">
        <f t="shared" si="155"/>
        <v>336375.9748NEW</v>
      </c>
      <c r="J2481" t="str">
        <f t="shared" si="156"/>
        <v>3065217.196NEW</v>
      </c>
      <c r="K2481">
        <f t="shared" si="151"/>
        <v>10166</v>
      </c>
    </row>
    <row r="2482" spans="1:11" x14ac:dyDescent="0.25">
      <c r="A2482">
        <v>10167</v>
      </c>
      <c r="B2482">
        <v>336488.40909999999</v>
      </c>
      <c r="C2482">
        <v>3065166.4153</v>
      </c>
      <c r="D2482" t="s">
        <v>272</v>
      </c>
      <c r="E2482" t="str">
        <f t="shared" si="152"/>
        <v>336488.41-3065166.416</v>
      </c>
      <c r="F2482" t="str">
        <f t="shared" si="153"/>
        <v>336488.41-3065166.416-NEW</v>
      </c>
      <c r="G2482">
        <f t="shared" si="154"/>
        <v>10167</v>
      </c>
      <c r="H2482" t="e">
        <f>VLOOKUP(G2482,#REF!,1,0)</f>
        <v>#REF!</v>
      </c>
      <c r="I2482" t="str">
        <f t="shared" si="155"/>
        <v>336488.4091NEW</v>
      </c>
      <c r="J2482" t="str">
        <f t="shared" si="156"/>
        <v>3065166.4153NEW</v>
      </c>
      <c r="K2482">
        <f t="shared" si="151"/>
        <v>10167</v>
      </c>
    </row>
    <row r="2483" spans="1:11" x14ac:dyDescent="0.25">
      <c r="A2483">
        <v>10168</v>
      </c>
      <c r="B2483">
        <v>336492.48590000003</v>
      </c>
      <c r="C2483">
        <v>3065151.3065999998</v>
      </c>
      <c r="D2483" t="s">
        <v>272</v>
      </c>
      <c r="E2483" t="str">
        <f t="shared" si="152"/>
        <v>336492.486-3065151.307</v>
      </c>
      <c r="F2483" t="str">
        <f t="shared" si="153"/>
        <v>336492.486-3065151.307-NEW</v>
      </c>
      <c r="G2483">
        <f t="shared" si="154"/>
        <v>10168</v>
      </c>
      <c r="H2483" t="e">
        <f>VLOOKUP(G2483,#REF!,1,0)</f>
        <v>#REF!</v>
      </c>
      <c r="I2483" t="str">
        <f t="shared" si="155"/>
        <v>336492.4859NEW</v>
      </c>
      <c r="J2483" t="str">
        <f t="shared" si="156"/>
        <v>3065151.3066NEW</v>
      </c>
      <c r="K2483">
        <f t="shared" si="151"/>
        <v>10168</v>
      </c>
    </row>
    <row r="2484" spans="1:11" x14ac:dyDescent="0.25">
      <c r="A2484">
        <v>10169</v>
      </c>
      <c r="B2484">
        <v>336487.31689999998</v>
      </c>
      <c r="C2484">
        <v>3065130.6960999998</v>
      </c>
      <c r="D2484" t="s">
        <v>272</v>
      </c>
      <c r="E2484" t="str">
        <f t="shared" si="152"/>
        <v>336487.317-3065130.697</v>
      </c>
      <c r="F2484" t="str">
        <f t="shared" si="153"/>
        <v>336487.317-3065130.697-NEW</v>
      </c>
      <c r="G2484">
        <f t="shared" si="154"/>
        <v>10169</v>
      </c>
      <c r="H2484" t="e">
        <f>VLOOKUP(G2484,#REF!,1,0)</f>
        <v>#REF!</v>
      </c>
      <c r="I2484" t="str">
        <f t="shared" si="155"/>
        <v>336487.3169NEW</v>
      </c>
      <c r="J2484" t="str">
        <f t="shared" si="156"/>
        <v>3065130.6961NEW</v>
      </c>
      <c r="K2484">
        <f t="shared" si="151"/>
        <v>10169</v>
      </c>
    </row>
    <row r="2485" spans="1:11" x14ac:dyDescent="0.25">
      <c r="A2485">
        <v>10170</v>
      </c>
      <c r="B2485">
        <v>336482.81650000002</v>
      </c>
      <c r="C2485">
        <v>3065114.3341999999</v>
      </c>
      <c r="D2485" t="s">
        <v>272</v>
      </c>
      <c r="E2485" t="str">
        <f t="shared" si="152"/>
        <v>336482.817-3065114.335</v>
      </c>
      <c r="F2485" t="str">
        <f t="shared" si="153"/>
        <v>336482.817-3065114.335-NEW</v>
      </c>
      <c r="G2485">
        <f t="shared" si="154"/>
        <v>10170</v>
      </c>
      <c r="H2485" t="e">
        <f>VLOOKUP(G2485,#REF!,1,0)</f>
        <v>#REF!</v>
      </c>
      <c r="I2485" t="str">
        <f t="shared" si="155"/>
        <v>336482.8165NEW</v>
      </c>
      <c r="J2485" t="str">
        <f t="shared" si="156"/>
        <v>3065114.3342NEW</v>
      </c>
      <c r="K2485">
        <f t="shared" si="151"/>
        <v>10170</v>
      </c>
    </row>
    <row r="2486" spans="1:11" x14ac:dyDescent="0.25">
      <c r="A2486">
        <v>10171</v>
      </c>
      <c r="B2486">
        <v>336477.68839999998</v>
      </c>
      <c r="C2486">
        <v>3065096.7642999999</v>
      </c>
      <c r="D2486" t="s">
        <v>272</v>
      </c>
      <c r="E2486" t="str">
        <f t="shared" si="152"/>
        <v>336477.689-3065096.765</v>
      </c>
      <c r="F2486" t="str">
        <f t="shared" si="153"/>
        <v>336477.689-3065096.765-NEW</v>
      </c>
      <c r="G2486">
        <f t="shared" si="154"/>
        <v>10171</v>
      </c>
      <c r="H2486" t="e">
        <f>VLOOKUP(G2486,#REF!,1,0)</f>
        <v>#REF!</v>
      </c>
      <c r="I2486" t="str">
        <f t="shared" si="155"/>
        <v>336477.6884NEW</v>
      </c>
      <c r="J2486" t="str">
        <f t="shared" si="156"/>
        <v>3065096.7643NEW</v>
      </c>
      <c r="K2486">
        <f t="shared" si="151"/>
        <v>10171</v>
      </c>
    </row>
    <row r="2487" spans="1:11" x14ac:dyDescent="0.25">
      <c r="A2487">
        <v>10172</v>
      </c>
      <c r="B2487">
        <v>336475.12030000001</v>
      </c>
      <c r="C2487">
        <v>3065087.6752999998</v>
      </c>
      <c r="D2487" t="s">
        <v>272</v>
      </c>
      <c r="E2487" t="str">
        <f t="shared" si="152"/>
        <v>336475.121-3065087.676</v>
      </c>
      <c r="F2487" t="str">
        <f t="shared" si="153"/>
        <v>336475.121-3065087.676-NEW</v>
      </c>
      <c r="G2487">
        <f t="shared" si="154"/>
        <v>10172</v>
      </c>
      <c r="H2487" t="e">
        <f>VLOOKUP(G2487,#REF!,1,0)</f>
        <v>#REF!</v>
      </c>
      <c r="I2487" t="str">
        <f t="shared" si="155"/>
        <v>336475.1203NEW</v>
      </c>
      <c r="J2487" t="str">
        <f t="shared" si="156"/>
        <v>3065087.6753NEW</v>
      </c>
      <c r="K2487">
        <f t="shared" si="151"/>
        <v>10172</v>
      </c>
    </row>
    <row r="2488" spans="1:11" x14ac:dyDescent="0.25">
      <c r="A2488">
        <v>10173</v>
      </c>
      <c r="B2488">
        <v>336477.34470000002</v>
      </c>
      <c r="C2488">
        <v>3065071.2228999999</v>
      </c>
      <c r="D2488" t="s">
        <v>272</v>
      </c>
      <c r="E2488" t="str">
        <f t="shared" si="152"/>
        <v>336477.345-3065071.223</v>
      </c>
      <c r="F2488" t="str">
        <f t="shared" si="153"/>
        <v>336477.345-3065071.223-NEW</v>
      </c>
      <c r="G2488">
        <f t="shared" si="154"/>
        <v>10173</v>
      </c>
      <c r="H2488" t="e">
        <f>VLOOKUP(G2488,#REF!,1,0)</f>
        <v>#REF!</v>
      </c>
      <c r="I2488" t="str">
        <f t="shared" si="155"/>
        <v>336477.3447NEW</v>
      </c>
      <c r="J2488" t="str">
        <f t="shared" si="156"/>
        <v>3065071.2229NEW</v>
      </c>
      <c r="K2488">
        <f t="shared" si="151"/>
        <v>10173</v>
      </c>
    </row>
    <row r="2489" spans="1:11" x14ac:dyDescent="0.25">
      <c r="A2489">
        <v>10174</v>
      </c>
      <c r="B2489">
        <v>336475.3224</v>
      </c>
      <c r="C2489">
        <v>3065057.2604999999</v>
      </c>
      <c r="D2489" t="s">
        <v>272</v>
      </c>
      <c r="E2489" t="str">
        <f t="shared" si="152"/>
        <v>336475.323-3065057.261</v>
      </c>
      <c r="F2489" t="str">
        <f t="shared" si="153"/>
        <v>336475.323-3065057.261-NEW</v>
      </c>
      <c r="G2489">
        <f t="shared" si="154"/>
        <v>10174</v>
      </c>
      <c r="H2489" t="e">
        <f>VLOOKUP(G2489,#REF!,1,0)</f>
        <v>#REF!</v>
      </c>
      <c r="I2489" t="str">
        <f t="shared" si="155"/>
        <v>336475.3224NEW</v>
      </c>
      <c r="J2489" t="str">
        <f t="shared" si="156"/>
        <v>3065057.2605NEW</v>
      </c>
      <c r="K2489">
        <f t="shared" si="151"/>
        <v>10174</v>
      </c>
    </row>
    <row r="2490" spans="1:11" x14ac:dyDescent="0.25">
      <c r="A2490">
        <v>10175</v>
      </c>
      <c r="B2490">
        <v>336470.24339999998</v>
      </c>
      <c r="C2490">
        <v>3065043.3393000001</v>
      </c>
      <c r="D2490" t="s">
        <v>272</v>
      </c>
      <c r="E2490" t="str">
        <f t="shared" si="152"/>
        <v>336470.244-3065043.34</v>
      </c>
      <c r="F2490" t="str">
        <f t="shared" si="153"/>
        <v>336470.244-3065043.34-NEW</v>
      </c>
      <c r="G2490">
        <f t="shared" si="154"/>
        <v>10175</v>
      </c>
      <c r="H2490" t="e">
        <f>VLOOKUP(G2490,#REF!,1,0)</f>
        <v>#REF!</v>
      </c>
      <c r="I2490" t="str">
        <f t="shared" si="155"/>
        <v>336470.2434NEW</v>
      </c>
      <c r="J2490" t="str">
        <f t="shared" si="156"/>
        <v>3065043.3393NEW</v>
      </c>
      <c r="K2490">
        <f t="shared" si="151"/>
        <v>10175</v>
      </c>
    </row>
    <row r="2491" spans="1:11" x14ac:dyDescent="0.25">
      <c r="A2491">
        <v>10176</v>
      </c>
      <c r="B2491">
        <v>336468.19660000002</v>
      </c>
      <c r="C2491">
        <v>3065027.5526000001</v>
      </c>
      <c r="D2491" t="s">
        <v>272</v>
      </c>
      <c r="E2491" t="str">
        <f t="shared" si="152"/>
        <v>336468.197-3065027.553</v>
      </c>
      <c r="F2491" t="str">
        <f t="shared" si="153"/>
        <v>336468.197-3065027.553-NEW</v>
      </c>
      <c r="G2491">
        <f t="shared" si="154"/>
        <v>10176</v>
      </c>
      <c r="H2491" t="e">
        <f>VLOOKUP(G2491,#REF!,1,0)</f>
        <v>#REF!</v>
      </c>
      <c r="I2491" t="str">
        <f t="shared" si="155"/>
        <v>336468.1966NEW</v>
      </c>
      <c r="J2491" t="str">
        <f t="shared" si="156"/>
        <v>3065027.5526NEW</v>
      </c>
      <c r="K2491">
        <f t="shared" si="151"/>
        <v>10176</v>
      </c>
    </row>
    <row r="2492" spans="1:11" x14ac:dyDescent="0.25">
      <c r="A2492">
        <v>10177</v>
      </c>
      <c r="B2492">
        <v>336469.73590000003</v>
      </c>
      <c r="C2492">
        <v>3065005.6351000001</v>
      </c>
      <c r="D2492" t="s">
        <v>272</v>
      </c>
      <c r="E2492" t="str">
        <f t="shared" si="152"/>
        <v>336469.736-3065005.636</v>
      </c>
      <c r="F2492" t="str">
        <f t="shared" si="153"/>
        <v>336469.736-3065005.636-NEW</v>
      </c>
      <c r="G2492">
        <f t="shared" si="154"/>
        <v>10177</v>
      </c>
      <c r="H2492" t="e">
        <f>VLOOKUP(G2492,#REF!,1,0)</f>
        <v>#REF!</v>
      </c>
      <c r="I2492" t="str">
        <f t="shared" si="155"/>
        <v>336469.7359NEW</v>
      </c>
      <c r="J2492" t="str">
        <f t="shared" si="156"/>
        <v>3065005.6351NEW</v>
      </c>
      <c r="K2492">
        <f t="shared" si="151"/>
        <v>10177</v>
      </c>
    </row>
    <row r="2493" spans="1:11" x14ac:dyDescent="0.25">
      <c r="A2493">
        <v>10178</v>
      </c>
      <c r="B2493">
        <v>336466.41729999997</v>
      </c>
      <c r="C2493">
        <v>3064986.216</v>
      </c>
      <c r="D2493" t="s">
        <v>272</v>
      </c>
      <c r="E2493" t="str">
        <f t="shared" si="152"/>
        <v>336466.418-3064986.216</v>
      </c>
      <c r="F2493" t="str">
        <f t="shared" si="153"/>
        <v>336466.418-3064986.216-NEW</v>
      </c>
      <c r="G2493">
        <f t="shared" si="154"/>
        <v>10178</v>
      </c>
      <c r="H2493" t="e">
        <f>VLOOKUP(G2493,#REF!,1,0)</f>
        <v>#REF!</v>
      </c>
      <c r="I2493" t="str">
        <f t="shared" si="155"/>
        <v>336466.4173NEW</v>
      </c>
      <c r="J2493" t="str">
        <f t="shared" si="156"/>
        <v>3064986.216NEW</v>
      </c>
      <c r="K2493">
        <f t="shared" si="151"/>
        <v>10178</v>
      </c>
    </row>
    <row r="2494" spans="1:11" x14ac:dyDescent="0.25">
      <c r="A2494">
        <v>10179</v>
      </c>
      <c r="B2494">
        <v>336500.43589999998</v>
      </c>
      <c r="C2494">
        <v>3064969.6397000002</v>
      </c>
      <c r="D2494" t="s">
        <v>272</v>
      </c>
      <c r="E2494" t="str">
        <f t="shared" si="152"/>
        <v>336500.436-3064969.64</v>
      </c>
      <c r="F2494" t="str">
        <f t="shared" si="153"/>
        <v>336500.436-3064969.64-NEW</v>
      </c>
      <c r="G2494">
        <f t="shared" si="154"/>
        <v>10179</v>
      </c>
      <c r="H2494" t="e">
        <f>VLOOKUP(G2494,#REF!,1,0)</f>
        <v>#REF!</v>
      </c>
      <c r="I2494" t="str">
        <f t="shared" si="155"/>
        <v>336500.4359NEW</v>
      </c>
      <c r="J2494" t="str">
        <f t="shared" si="156"/>
        <v>3064969.6397NEW</v>
      </c>
      <c r="K2494">
        <f t="shared" si="151"/>
        <v>10179</v>
      </c>
    </row>
    <row r="2495" spans="1:11" x14ac:dyDescent="0.25">
      <c r="A2495">
        <v>10180</v>
      </c>
      <c r="B2495">
        <v>336499.92550000001</v>
      </c>
      <c r="C2495">
        <v>3064968.4320999999</v>
      </c>
      <c r="D2495" t="s">
        <v>272</v>
      </c>
      <c r="E2495" t="str">
        <f t="shared" si="152"/>
        <v>336499.926-3064968.433</v>
      </c>
      <c r="F2495" t="str">
        <f t="shared" si="153"/>
        <v>336499.926-3064968.433-NEW</v>
      </c>
      <c r="G2495">
        <f t="shared" si="154"/>
        <v>10180</v>
      </c>
      <c r="H2495" t="e">
        <f>VLOOKUP(G2495,#REF!,1,0)</f>
        <v>#REF!</v>
      </c>
      <c r="I2495" t="str">
        <f t="shared" si="155"/>
        <v>336499.9255NEW</v>
      </c>
      <c r="J2495" t="str">
        <f t="shared" si="156"/>
        <v>3064968.4321NEW</v>
      </c>
      <c r="K2495">
        <f t="shared" si="151"/>
        <v>10180</v>
      </c>
    </row>
    <row r="2496" spans="1:11" x14ac:dyDescent="0.25">
      <c r="A2496">
        <v>10181</v>
      </c>
      <c r="B2496">
        <v>336489.69929999998</v>
      </c>
      <c r="C2496">
        <v>3064944.2377999998</v>
      </c>
      <c r="D2496" t="s">
        <v>272</v>
      </c>
      <c r="E2496" t="str">
        <f t="shared" si="152"/>
        <v>336489.7-3064944.238</v>
      </c>
      <c r="F2496" t="str">
        <f t="shared" si="153"/>
        <v>336489.7-3064944.238-NEW</v>
      </c>
      <c r="G2496">
        <f t="shared" si="154"/>
        <v>10181</v>
      </c>
      <c r="H2496" t="e">
        <f>VLOOKUP(G2496,#REF!,1,0)</f>
        <v>#REF!</v>
      </c>
      <c r="I2496" t="str">
        <f t="shared" si="155"/>
        <v>336489.6993NEW</v>
      </c>
      <c r="J2496" t="str">
        <f t="shared" si="156"/>
        <v>3064944.2378NEW</v>
      </c>
      <c r="K2496">
        <f t="shared" si="151"/>
        <v>10181</v>
      </c>
    </row>
    <row r="2497" spans="1:11" x14ac:dyDescent="0.25">
      <c r="A2497">
        <v>10182</v>
      </c>
      <c r="B2497">
        <v>336485.75290000002</v>
      </c>
      <c r="C2497">
        <v>3064923.6105</v>
      </c>
      <c r="D2497" t="s">
        <v>272</v>
      </c>
      <c r="E2497" t="str">
        <f t="shared" si="152"/>
        <v>336485.753-3064923.611</v>
      </c>
      <c r="F2497" t="str">
        <f t="shared" si="153"/>
        <v>336485.753-3064923.611-NEW</v>
      </c>
      <c r="G2497">
        <f t="shared" si="154"/>
        <v>10182</v>
      </c>
      <c r="H2497" t="e">
        <f>VLOOKUP(G2497,#REF!,1,0)</f>
        <v>#REF!</v>
      </c>
      <c r="I2497" t="str">
        <f t="shared" si="155"/>
        <v>336485.7529NEW</v>
      </c>
      <c r="J2497" t="str">
        <f t="shared" si="156"/>
        <v>3064923.6105NEW</v>
      </c>
      <c r="K2497">
        <f t="shared" si="151"/>
        <v>10182</v>
      </c>
    </row>
    <row r="2498" spans="1:11" x14ac:dyDescent="0.25">
      <c r="A2498">
        <v>10183</v>
      </c>
      <c r="B2498">
        <v>336481.17070000002</v>
      </c>
      <c r="C2498">
        <v>3064901.1669999999</v>
      </c>
      <c r="D2498" t="s">
        <v>272</v>
      </c>
      <c r="E2498" t="str">
        <f t="shared" si="152"/>
        <v>336481.171-3064901.167</v>
      </c>
      <c r="F2498" t="str">
        <f t="shared" si="153"/>
        <v>336481.171-3064901.167-NEW</v>
      </c>
      <c r="G2498">
        <f t="shared" si="154"/>
        <v>10183</v>
      </c>
      <c r="H2498" t="e">
        <f>VLOOKUP(G2498,#REF!,1,0)</f>
        <v>#REF!</v>
      </c>
      <c r="I2498" t="str">
        <f t="shared" si="155"/>
        <v>336481.1707NEW</v>
      </c>
      <c r="J2498" t="str">
        <f t="shared" si="156"/>
        <v>3064901.167NEW</v>
      </c>
      <c r="K2498">
        <f t="shared" si="151"/>
        <v>10183</v>
      </c>
    </row>
    <row r="2499" spans="1:11" x14ac:dyDescent="0.25">
      <c r="A2499">
        <v>10184</v>
      </c>
      <c r="B2499">
        <v>336442.16690000001</v>
      </c>
      <c r="C2499">
        <v>3064910.8157000002</v>
      </c>
      <c r="D2499" t="s">
        <v>272</v>
      </c>
      <c r="E2499" t="str">
        <f t="shared" si="152"/>
        <v>336442.167-3064910.816</v>
      </c>
      <c r="F2499" t="str">
        <f t="shared" si="153"/>
        <v>336442.167-3064910.816-NEW</v>
      </c>
      <c r="G2499">
        <f t="shared" si="154"/>
        <v>10184</v>
      </c>
      <c r="H2499" t="e">
        <f>VLOOKUP(G2499,#REF!,1,0)</f>
        <v>#REF!</v>
      </c>
      <c r="I2499" t="str">
        <f t="shared" si="155"/>
        <v>336442.1669NEW</v>
      </c>
      <c r="J2499" t="str">
        <f t="shared" si="156"/>
        <v>3064910.8157NEW</v>
      </c>
      <c r="K2499">
        <f t="shared" ref="K2499:K2562" si="157">G2499</f>
        <v>10184</v>
      </c>
    </row>
    <row r="2500" spans="1:11" x14ac:dyDescent="0.25">
      <c r="A2500">
        <v>10185</v>
      </c>
      <c r="B2500">
        <v>336420.80239999999</v>
      </c>
      <c r="C2500">
        <v>3064913.5362999998</v>
      </c>
      <c r="D2500" t="s">
        <v>272</v>
      </c>
      <c r="E2500" t="str">
        <f t="shared" si="152"/>
        <v>336420.803-3064913.537</v>
      </c>
      <c r="F2500" t="str">
        <f t="shared" si="153"/>
        <v>336420.803-3064913.537-NEW</v>
      </c>
      <c r="G2500">
        <f t="shared" si="154"/>
        <v>10185</v>
      </c>
      <c r="H2500" t="e">
        <f>VLOOKUP(G2500,#REF!,1,0)</f>
        <v>#REF!</v>
      </c>
      <c r="I2500" t="str">
        <f t="shared" si="155"/>
        <v>336420.8024NEW</v>
      </c>
      <c r="J2500" t="str">
        <f t="shared" si="156"/>
        <v>3064913.5363NEW</v>
      </c>
      <c r="K2500">
        <f t="shared" si="157"/>
        <v>10185</v>
      </c>
    </row>
    <row r="2501" spans="1:11" x14ac:dyDescent="0.25">
      <c r="A2501">
        <v>10186</v>
      </c>
      <c r="B2501">
        <v>336392.76209999999</v>
      </c>
      <c r="C2501">
        <v>3064919.9963000002</v>
      </c>
      <c r="D2501" t="s">
        <v>272</v>
      </c>
      <c r="E2501" t="str">
        <f t="shared" si="152"/>
        <v>336392.763-3064919.997</v>
      </c>
      <c r="F2501" t="str">
        <f t="shared" si="153"/>
        <v>336392.763-3064919.997-NEW</v>
      </c>
      <c r="G2501">
        <f t="shared" si="154"/>
        <v>10186</v>
      </c>
      <c r="H2501" t="e">
        <f>VLOOKUP(G2501,#REF!,1,0)</f>
        <v>#REF!</v>
      </c>
      <c r="I2501" t="str">
        <f t="shared" si="155"/>
        <v>336392.7621NEW</v>
      </c>
      <c r="J2501" t="str">
        <f t="shared" si="156"/>
        <v>3064919.9963NEW</v>
      </c>
      <c r="K2501">
        <f t="shared" si="157"/>
        <v>10186</v>
      </c>
    </row>
    <row r="2502" spans="1:11" x14ac:dyDescent="0.25">
      <c r="A2502">
        <v>10187</v>
      </c>
      <c r="B2502">
        <v>336370.1912</v>
      </c>
      <c r="C2502">
        <v>3064923.9497000002</v>
      </c>
      <c r="D2502" t="s">
        <v>272</v>
      </c>
      <c r="E2502" t="str">
        <f t="shared" si="152"/>
        <v>336370.192-3064923.95</v>
      </c>
      <c r="F2502" t="str">
        <f t="shared" si="153"/>
        <v>336370.192-3064923.95-NEW</v>
      </c>
      <c r="G2502">
        <f t="shared" si="154"/>
        <v>10187</v>
      </c>
      <c r="H2502" t="e">
        <f>VLOOKUP(G2502,#REF!,1,0)</f>
        <v>#REF!</v>
      </c>
      <c r="I2502" t="str">
        <f t="shared" si="155"/>
        <v>336370.1912NEW</v>
      </c>
      <c r="J2502" t="str">
        <f t="shared" si="156"/>
        <v>3064923.9497NEW</v>
      </c>
      <c r="K2502">
        <f t="shared" si="157"/>
        <v>10187</v>
      </c>
    </row>
    <row r="2503" spans="1:11" x14ac:dyDescent="0.25">
      <c r="A2503">
        <v>10188</v>
      </c>
      <c r="B2503">
        <v>336343.9523</v>
      </c>
      <c r="C2503">
        <v>3064927.9526</v>
      </c>
      <c r="D2503" t="s">
        <v>272</v>
      </c>
      <c r="E2503" t="str">
        <f t="shared" si="152"/>
        <v>336343.953-3064927.953</v>
      </c>
      <c r="F2503" t="str">
        <f t="shared" si="153"/>
        <v>336343.953-3064927.953-NEW</v>
      </c>
      <c r="G2503">
        <f t="shared" si="154"/>
        <v>10188</v>
      </c>
      <c r="H2503" t="e">
        <f>VLOOKUP(G2503,#REF!,1,0)</f>
        <v>#REF!</v>
      </c>
      <c r="I2503" t="str">
        <f t="shared" si="155"/>
        <v>336343.9523NEW</v>
      </c>
      <c r="J2503" t="str">
        <f t="shared" si="156"/>
        <v>3064927.9526NEW</v>
      </c>
      <c r="K2503">
        <f t="shared" si="157"/>
        <v>10188</v>
      </c>
    </row>
    <row r="2504" spans="1:11" x14ac:dyDescent="0.25">
      <c r="A2504">
        <v>10189</v>
      </c>
      <c r="B2504">
        <v>336318.95250000001</v>
      </c>
      <c r="C2504">
        <v>3064933.1553000002</v>
      </c>
      <c r="D2504" t="s">
        <v>272</v>
      </c>
      <c r="E2504" t="str">
        <f t="shared" si="152"/>
        <v>336318.953-3064933.156</v>
      </c>
      <c r="F2504" t="str">
        <f t="shared" si="153"/>
        <v>336318.953-3064933.156-NEW</v>
      </c>
      <c r="G2504">
        <f t="shared" si="154"/>
        <v>10189</v>
      </c>
      <c r="H2504" t="e">
        <f>VLOOKUP(G2504,#REF!,1,0)</f>
        <v>#REF!</v>
      </c>
      <c r="I2504" t="str">
        <f t="shared" si="155"/>
        <v>336318.9525NEW</v>
      </c>
      <c r="J2504" t="str">
        <f t="shared" si="156"/>
        <v>3064933.1553NEW</v>
      </c>
      <c r="K2504">
        <f t="shared" si="157"/>
        <v>10189</v>
      </c>
    </row>
    <row r="2505" spans="1:11" x14ac:dyDescent="0.25">
      <c r="A2505">
        <v>10190</v>
      </c>
      <c r="B2505">
        <v>336294.56400000001</v>
      </c>
      <c r="C2505">
        <v>3064938.3498</v>
      </c>
      <c r="D2505" t="s">
        <v>272</v>
      </c>
      <c r="E2505" t="str">
        <f t="shared" si="152"/>
        <v>336294.564-3064938.35</v>
      </c>
      <c r="F2505" t="str">
        <f t="shared" si="153"/>
        <v>336294.564-3064938.35-NEW</v>
      </c>
      <c r="G2505">
        <f t="shared" si="154"/>
        <v>10190</v>
      </c>
      <c r="H2505" t="e">
        <f>VLOOKUP(G2505,#REF!,1,0)</f>
        <v>#REF!</v>
      </c>
      <c r="I2505" t="str">
        <f t="shared" si="155"/>
        <v>336294.564NEW</v>
      </c>
      <c r="J2505" t="str">
        <f t="shared" si="156"/>
        <v>3064938.3498NEW</v>
      </c>
      <c r="K2505">
        <f t="shared" si="157"/>
        <v>10190</v>
      </c>
    </row>
    <row r="2506" spans="1:11" x14ac:dyDescent="0.25">
      <c r="A2506">
        <v>10191</v>
      </c>
      <c r="B2506">
        <v>337784.52720000001</v>
      </c>
      <c r="C2506">
        <v>3064514.0307</v>
      </c>
      <c r="D2506" t="s">
        <v>272</v>
      </c>
      <c r="E2506" t="str">
        <f t="shared" si="152"/>
        <v>337784.528-3064514.031</v>
      </c>
      <c r="F2506" t="str">
        <f t="shared" si="153"/>
        <v>337784.528-3064514.031-NEW</v>
      </c>
      <c r="G2506">
        <f t="shared" si="154"/>
        <v>10191</v>
      </c>
      <c r="H2506" t="e">
        <f>VLOOKUP(G2506,#REF!,1,0)</f>
        <v>#REF!</v>
      </c>
      <c r="I2506" t="str">
        <f t="shared" si="155"/>
        <v>337784.5272NEW</v>
      </c>
      <c r="J2506" t="str">
        <f t="shared" si="156"/>
        <v>3064514.0307NEW</v>
      </c>
      <c r="K2506">
        <f t="shared" si="157"/>
        <v>10191</v>
      </c>
    </row>
    <row r="2507" spans="1:11" x14ac:dyDescent="0.25">
      <c r="A2507">
        <v>10192</v>
      </c>
      <c r="B2507">
        <v>337784.94059999997</v>
      </c>
      <c r="C2507">
        <v>3064519.7067</v>
      </c>
      <c r="D2507" t="s">
        <v>272</v>
      </c>
      <c r="E2507" t="str">
        <f t="shared" si="152"/>
        <v>337784.941-3064519.707</v>
      </c>
      <c r="F2507" t="str">
        <f t="shared" si="153"/>
        <v>337784.941-3064519.707-NEW</v>
      </c>
      <c r="G2507">
        <f t="shared" si="154"/>
        <v>10192</v>
      </c>
      <c r="H2507" t="e">
        <f>VLOOKUP(G2507,#REF!,1,0)</f>
        <v>#REF!</v>
      </c>
      <c r="I2507" t="str">
        <f t="shared" si="155"/>
        <v>337784.9406NEW</v>
      </c>
      <c r="J2507" t="str">
        <f t="shared" si="156"/>
        <v>3064519.7067NEW</v>
      </c>
      <c r="K2507">
        <f t="shared" si="157"/>
        <v>10192</v>
      </c>
    </row>
    <row r="2508" spans="1:11" x14ac:dyDescent="0.25">
      <c r="A2508">
        <v>10193</v>
      </c>
      <c r="B2508">
        <v>337786.7732</v>
      </c>
      <c r="C2508">
        <v>3064544.8700999999</v>
      </c>
      <c r="D2508" t="s">
        <v>272</v>
      </c>
      <c r="E2508" t="str">
        <f t="shared" si="152"/>
        <v>337786.774-3064544.871</v>
      </c>
      <c r="F2508" t="str">
        <f t="shared" si="153"/>
        <v>337786.774-3064544.871-NEW</v>
      </c>
      <c r="G2508">
        <f t="shared" si="154"/>
        <v>10193</v>
      </c>
      <c r="H2508" t="e">
        <f>VLOOKUP(G2508,#REF!,1,0)</f>
        <v>#REF!</v>
      </c>
      <c r="I2508" t="str">
        <f t="shared" si="155"/>
        <v>337786.7732NEW</v>
      </c>
      <c r="J2508" t="str">
        <f t="shared" si="156"/>
        <v>3064544.8701NEW</v>
      </c>
      <c r="K2508">
        <f t="shared" si="157"/>
        <v>10193</v>
      </c>
    </row>
    <row r="2509" spans="1:11" x14ac:dyDescent="0.25">
      <c r="A2509">
        <v>10194</v>
      </c>
      <c r="B2509">
        <v>337793.77429999999</v>
      </c>
      <c r="C2509">
        <v>3064565.4575</v>
      </c>
      <c r="D2509" t="s">
        <v>272</v>
      </c>
      <c r="E2509" t="str">
        <f t="shared" si="152"/>
        <v>337793.775-3064565.458</v>
      </c>
      <c r="F2509" t="str">
        <f t="shared" si="153"/>
        <v>337793.775-3064565.458-NEW</v>
      </c>
      <c r="G2509">
        <f t="shared" si="154"/>
        <v>10194</v>
      </c>
      <c r="H2509" t="e">
        <f>VLOOKUP(G2509,#REF!,1,0)</f>
        <v>#REF!</v>
      </c>
      <c r="I2509" t="str">
        <f t="shared" si="155"/>
        <v>337793.7743NEW</v>
      </c>
      <c r="J2509" t="str">
        <f t="shared" si="156"/>
        <v>3064565.4575NEW</v>
      </c>
      <c r="K2509">
        <f t="shared" si="157"/>
        <v>10194</v>
      </c>
    </row>
    <row r="2510" spans="1:11" x14ac:dyDescent="0.25">
      <c r="A2510">
        <v>10195</v>
      </c>
      <c r="B2510">
        <v>337795.91680000001</v>
      </c>
      <c r="C2510">
        <v>3064588.5427999999</v>
      </c>
      <c r="D2510" t="s">
        <v>272</v>
      </c>
      <c r="E2510" t="str">
        <f t="shared" si="152"/>
        <v>337795.917-3064588.543</v>
      </c>
      <c r="F2510" t="str">
        <f t="shared" si="153"/>
        <v>337795.917-3064588.543-NEW</v>
      </c>
      <c r="G2510">
        <f t="shared" si="154"/>
        <v>10195</v>
      </c>
      <c r="H2510" t="e">
        <f>VLOOKUP(G2510,#REF!,1,0)</f>
        <v>#REF!</v>
      </c>
      <c r="I2510" t="str">
        <f t="shared" si="155"/>
        <v>337795.9168NEW</v>
      </c>
      <c r="J2510" t="str">
        <f t="shared" si="156"/>
        <v>3064588.5428NEW</v>
      </c>
      <c r="K2510">
        <f t="shared" si="157"/>
        <v>10195</v>
      </c>
    </row>
    <row r="2511" spans="1:11" x14ac:dyDescent="0.25">
      <c r="A2511">
        <v>10196</v>
      </c>
      <c r="B2511">
        <v>337796.80420000001</v>
      </c>
      <c r="C2511">
        <v>3064609.2116999999</v>
      </c>
      <c r="D2511" t="s">
        <v>272</v>
      </c>
      <c r="E2511" t="str">
        <f t="shared" si="152"/>
        <v>337796.805-3064609.212</v>
      </c>
      <c r="F2511" t="str">
        <f t="shared" si="153"/>
        <v>337796.805-3064609.212-NEW</v>
      </c>
      <c r="G2511">
        <f t="shared" si="154"/>
        <v>10196</v>
      </c>
      <c r="H2511" t="e">
        <f>VLOOKUP(G2511,#REF!,1,0)</f>
        <v>#REF!</v>
      </c>
      <c r="I2511" t="str">
        <f t="shared" si="155"/>
        <v>337796.8042NEW</v>
      </c>
      <c r="J2511" t="str">
        <f t="shared" si="156"/>
        <v>3064609.2117NEW</v>
      </c>
      <c r="K2511">
        <f t="shared" si="157"/>
        <v>10196</v>
      </c>
    </row>
    <row r="2512" spans="1:11" x14ac:dyDescent="0.25">
      <c r="A2512">
        <v>10197</v>
      </c>
      <c r="B2512">
        <v>337802.05219999998</v>
      </c>
      <c r="C2512">
        <v>3064635.9049999998</v>
      </c>
      <c r="D2512" t="s">
        <v>272</v>
      </c>
      <c r="E2512" t="str">
        <f t="shared" si="152"/>
        <v>337802.053-3064635.905</v>
      </c>
      <c r="F2512" t="str">
        <f t="shared" si="153"/>
        <v>337802.053-3064635.905-NEW</v>
      </c>
      <c r="G2512">
        <f t="shared" si="154"/>
        <v>10197</v>
      </c>
      <c r="H2512" t="e">
        <f>VLOOKUP(G2512,#REF!,1,0)</f>
        <v>#REF!</v>
      </c>
      <c r="I2512" t="str">
        <f t="shared" si="155"/>
        <v>337802.0522NEW</v>
      </c>
      <c r="J2512" t="str">
        <f t="shared" si="156"/>
        <v>3064635.905NEW</v>
      </c>
      <c r="K2512">
        <f t="shared" si="157"/>
        <v>10197</v>
      </c>
    </row>
    <row r="2513" spans="1:11" x14ac:dyDescent="0.25">
      <c r="A2513">
        <v>10198</v>
      </c>
      <c r="B2513">
        <v>337806.63620000001</v>
      </c>
      <c r="C2513">
        <v>3064658.6534000002</v>
      </c>
      <c r="D2513" t="s">
        <v>272</v>
      </c>
      <c r="E2513" t="str">
        <f t="shared" si="152"/>
        <v>337806.637-3064658.654</v>
      </c>
      <c r="F2513" t="str">
        <f t="shared" si="153"/>
        <v>337806.637-3064658.654-NEW</v>
      </c>
      <c r="G2513">
        <f t="shared" si="154"/>
        <v>10198</v>
      </c>
      <c r="H2513" t="e">
        <f>VLOOKUP(G2513,#REF!,1,0)</f>
        <v>#REF!</v>
      </c>
      <c r="I2513" t="str">
        <f t="shared" si="155"/>
        <v>337806.6362NEW</v>
      </c>
      <c r="J2513" t="str">
        <f t="shared" si="156"/>
        <v>3064658.6534NEW</v>
      </c>
      <c r="K2513">
        <f t="shared" si="157"/>
        <v>10198</v>
      </c>
    </row>
    <row r="2514" spans="1:11" x14ac:dyDescent="0.25">
      <c r="A2514">
        <v>10199</v>
      </c>
      <c r="B2514">
        <v>337808.82740000001</v>
      </c>
      <c r="C2514">
        <v>3064685.3873999999</v>
      </c>
      <c r="D2514" t="s">
        <v>272</v>
      </c>
      <c r="E2514" t="str">
        <f t="shared" si="152"/>
        <v>337808.828-3064685.388</v>
      </c>
      <c r="F2514" t="str">
        <f t="shared" si="153"/>
        <v>337808.828-3064685.388-NEW</v>
      </c>
      <c r="G2514">
        <f t="shared" si="154"/>
        <v>10199</v>
      </c>
      <c r="H2514" t="e">
        <f>VLOOKUP(G2514,#REF!,1,0)</f>
        <v>#REF!</v>
      </c>
      <c r="I2514" t="str">
        <f t="shared" si="155"/>
        <v>337808.8274NEW</v>
      </c>
      <c r="J2514" t="str">
        <f t="shared" si="156"/>
        <v>3064685.3874NEW</v>
      </c>
      <c r="K2514">
        <f t="shared" si="157"/>
        <v>10199</v>
      </c>
    </row>
    <row r="2515" spans="1:11" x14ac:dyDescent="0.25">
      <c r="A2515">
        <v>10200</v>
      </c>
      <c r="B2515">
        <v>337810.92930000002</v>
      </c>
      <c r="C2515">
        <v>3064705.4317999999</v>
      </c>
      <c r="D2515" t="s">
        <v>272</v>
      </c>
      <c r="E2515" t="str">
        <f t="shared" si="152"/>
        <v>337810.93-3064705.432</v>
      </c>
      <c r="F2515" t="str">
        <f t="shared" si="153"/>
        <v>337810.93-3064705.432-NEW</v>
      </c>
      <c r="G2515">
        <f t="shared" si="154"/>
        <v>10200</v>
      </c>
      <c r="H2515" t="e">
        <f>VLOOKUP(G2515,#REF!,1,0)</f>
        <v>#REF!</v>
      </c>
      <c r="I2515" t="str">
        <f t="shared" si="155"/>
        <v>337810.9293NEW</v>
      </c>
      <c r="J2515" t="str">
        <f t="shared" si="156"/>
        <v>3064705.4318NEW</v>
      </c>
      <c r="K2515">
        <f t="shared" si="157"/>
        <v>10200</v>
      </c>
    </row>
    <row r="2516" spans="1:11" x14ac:dyDescent="0.25">
      <c r="A2516">
        <v>10201</v>
      </c>
      <c r="B2516">
        <v>337812.46860000002</v>
      </c>
      <c r="C2516">
        <v>3064729.1331000002</v>
      </c>
      <c r="D2516" t="s">
        <v>272</v>
      </c>
      <c r="E2516" t="str">
        <f t="shared" si="152"/>
        <v>337812.469-3064729.134</v>
      </c>
      <c r="F2516" t="str">
        <f t="shared" si="153"/>
        <v>337812.469-3064729.134-NEW</v>
      </c>
      <c r="G2516">
        <f t="shared" si="154"/>
        <v>10201</v>
      </c>
      <c r="H2516" t="e">
        <f>VLOOKUP(G2516,#REF!,1,0)</f>
        <v>#REF!</v>
      </c>
      <c r="I2516" t="str">
        <f t="shared" si="155"/>
        <v>337812.4686NEW</v>
      </c>
      <c r="J2516" t="str">
        <f t="shared" si="156"/>
        <v>3064729.1331NEW</v>
      </c>
      <c r="K2516">
        <f t="shared" si="157"/>
        <v>10201</v>
      </c>
    </row>
    <row r="2517" spans="1:11" x14ac:dyDescent="0.25">
      <c r="A2517">
        <v>10202</v>
      </c>
      <c r="B2517">
        <v>337814.5624</v>
      </c>
      <c r="C2517">
        <v>3064748.5691999998</v>
      </c>
      <c r="D2517" t="s">
        <v>272</v>
      </c>
      <c r="E2517" t="str">
        <f t="shared" si="152"/>
        <v>337814.563-3064748.57</v>
      </c>
      <c r="F2517" t="str">
        <f t="shared" si="153"/>
        <v>337814.563-3064748.57-NEW</v>
      </c>
      <c r="G2517">
        <f t="shared" si="154"/>
        <v>10202</v>
      </c>
      <c r="H2517" t="e">
        <f>VLOOKUP(G2517,#REF!,1,0)</f>
        <v>#REF!</v>
      </c>
      <c r="I2517" t="str">
        <f t="shared" si="155"/>
        <v>337814.5624NEW</v>
      </c>
      <c r="J2517" t="str">
        <f t="shared" si="156"/>
        <v>3064748.5692NEW</v>
      </c>
      <c r="K2517">
        <f t="shared" si="157"/>
        <v>10202</v>
      </c>
    </row>
    <row r="2518" spans="1:11" x14ac:dyDescent="0.25">
      <c r="A2518">
        <v>10203</v>
      </c>
      <c r="B2518">
        <v>337814.83029999997</v>
      </c>
      <c r="C2518">
        <v>3064768.6379</v>
      </c>
      <c r="D2518" t="s">
        <v>272</v>
      </c>
      <c r="E2518" t="str">
        <f t="shared" si="152"/>
        <v>337814.831-3064768.638</v>
      </c>
      <c r="F2518" t="str">
        <f t="shared" si="153"/>
        <v>337814.831-3064768.638-NEW</v>
      </c>
      <c r="G2518">
        <f t="shared" si="154"/>
        <v>10203</v>
      </c>
      <c r="H2518" t="e">
        <f>VLOOKUP(G2518,#REF!,1,0)</f>
        <v>#REF!</v>
      </c>
      <c r="I2518" t="str">
        <f t="shared" si="155"/>
        <v>337814.8303NEW</v>
      </c>
      <c r="J2518" t="str">
        <f t="shared" si="156"/>
        <v>3064768.6379NEW</v>
      </c>
      <c r="K2518">
        <f t="shared" si="157"/>
        <v>10203</v>
      </c>
    </row>
    <row r="2519" spans="1:11" x14ac:dyDescent="0.25">
      <c r="A2519">
        <v>10204</v>
      </c>
      <c r="B2519">
        <v>337816.32079999999</v>
      </c>
      <c r="C2519">
        <v>3064788.6902000001</v>
      </c>
      <c r="D2519" t="s">
        <v>272</v>
      </c>
      <c r="E2519" t="str">
        <f t="shared" si="152"/>
        <v>337816.321-3064788.691</v>
      </c>
      <c r="F2519" t="str">
        <f t="shared" si="153"/>
        <v>337816.321-3064788.691-NEW</v>
      </c>
      <c r="G2519">
        <f t="shared" si="154"/>
        <v>10204</v>
      </c>
      <c r="H2519" t="e">
        <f>VLOOKUP(G2519,#REF!,1,0)</f>
        <v>#REF!</v>
      </c>
      <c r="I2519" t="str">
        <f t="shared" si="155"/>
        <v>337816.3208NEW</v>
      </c>
      <c r="J2519" t="str">
        <f t="shared" si="156"/>
        <v>3064788.6902NEW</v>
      </c>
      <c r="K2519">
        <f t="shared" si="157"/>
        <v>10204</v>
      </c>
    </row>
    <row r="2520" spans="1:11" x14ac:dyDescent="0.25">
      <c r="A2520">
        <v>10205</v>
      </c>
      <c r="B2520">
        <v>337815.97730000003</v>
      </c>
      <c r="C2520">
        <v>3064808.767</v>
      </c>
      <c r="D2520" t="s">
        <v>272</v>
      </c>
      <c r="E2520" t="str">
        <f t="shared" si="152"/>
        <v>337815.978-3064808.767</v>
      </c>
      <c r="F2520" t="str">
        <f t="shared" si="153"/>
        <v>337815.978-3064808.767-NEW</v>
      </c>
      <c r="G2520">
        <f t="shared" si="154"/>
        <v>10205</v>
      </c>
      <c r="H2520" t="e">
        <f>VLOOKUP(G2520,#REF!,1,0)</f>
        <v>#REF!</v>
      </c>
      <c r="I2520" t="str">
        <f t="shared" si="155"/>
        <v>337815.9773NEW</v>
      </c>
      <c r="J2520" t="str">
        <f t="shared" si="156"/>
        <v>3064808.767NEW</v>
      </c>
      <c r="K2520">
        <f t="shared" si="157"/>
        <v>10205</v>
      </c>
    </row>
    <row r="2521" spans="1:11" x14ac:dyDescent="0.25">
      <c r="A2521">
        <v>10206</v>
      </c>
      <c r="B2521">
        <v>337813.81599999999</v>
      </c>
      <c r="C2521">
        <v>3064830.0846000002</v>
      </c>
      <c r="D2521" t="s">
        <v>272</v>
      </c>
      <c r="E2521" t="str">
        <f t="shared" si="152"/>
        <v>337813.816-3064830.085</v>
      </c>
      <c r="F2521" t="str">
        <f t="shared" si="153"/>
        <v>337813.816-3064830.085-NEW</v>
      </c>
      <c r="G2521">
        <f t="shared" si="154"/>
        <v>10206</v>
      </c>
      <c r="H2521" t="e">
        <f>VLOOKUP(G2521,#REF!,1,0)</f>
        <v>#REF!</v>
      </c>
      <c r="I2521" t="str">
        <f t="shared" si="155"/>
        <v>337813.816NEW</v>
      </c>
      <c r="J2521" t="str">
        <f t="shared" si="156"/>
        <v>3064830.0846NEW</v>
      </c>
      <c r="K2521">
        <f t="shared" si="157"/>
        <v>10206</v>
      </c>
    </row>
    <row r="2522" spans="1:11" x14ac:dyDescent="0.25">
      <c r="A2522">
        <v>10207</v>
      </c>
      <c r="B2522">
        <v>337812.86930000002</v>
      </c>
      <c r="C2522">
        <v>3064850.7776000001</v>
      </c>
      <c r="D2522" t="s">
        <v>272</v>
      </c>
      <c r="E2522" t="str">
        <f t="shared" si="152"/>
        <v>337812.87-3064850.778</v>
      </c>
      <c r="F2522" t="str">
        <f t="shared" si="153"/>
        <v>337812.87-3064850.778-NEW</v>
      </c>
      <c r="G2522">
        <f t="shared" si="154"/>
        <v>10207</v>
      </c>
      <c r="H2522" t="e">
        <f>VLOOKUP(G2522,#REF!,1,0)</f>
        <v>#REF!</v>
      </c>
      <c r="I2522" t="str">
        <f t="shared" si="155"/>
        <v>337812.8693NEW</v>
      </c>
      <c r="J2522" t="str">
        <f t="shared" si="156"/>
        <v>3064850.7776NEW</v>
      </c>
      <c r="K2522">
        <f t="shared" si="157"/>
        <v>10207</v>
      </c>
    </row>
    <row r="2523" spans="1:11" x14ac:dyDescent="0.25">
      <c r="A2523">
        <v>10208</v>
      </c>
      <c r="B2523">
        <v>337810.07640000002</v>
      </c>
      <c r="C2523">
        <v>3064870.5828999998</v>
      </c>
      <c r="D2523" t="s">
        <v>272</v>
      </c>
      <c r="E2523" t="str">
        <f t="shared" si="152"/>
        <v>337810.077-3064870.583</v>
      </c>
      <c r="F2523" t="str">
        <f t="shared" si="153"/>
        <v>337810.077-3064870.583-NEW</v>
      </c>
      <c r="G2523">
        <f t="shared" si="154"/>
        <v>10208</v>
      </c>
      <c r="H2523" t="e">
        <f>VLOOKUP(G2523,#REF!,1,0)</f>
        <v>#REF!</v>
      </c>
      <c r="I2523" t="str">
        <f t="shared" si="155"/>
        <v>337810.0764NEW</v>
      </c>
      <c r="J2523" t="str">
        <f t="shared" si="156"/>
        <v>3064870.5829NEW</v>
      </c>
      <c r="K2523">
        <f t="shared" si="157"/>
        <v>10208</v>
      </c>
    </row>
    <row r="2524" spans="1:11" x14ac:dyDescent="0.25">
      <c r="A2524">
        <v>10209</v>
      </c>
      <c r="B2524">
        <v>337803.01620000001</v>
      </c>
      <c r="C2524">
        <v>3064891.3574000001</v>
      </c>
      <c r="D2524" t="s">
        <v>272</v>
      </c>
      <c r="E2524" t="str">
        <f t="shared" si="152"/>
        <v>337803.017-3064891.358</v>
      </c>
      <c r="F2524" t="str">
        <f t="shared" si="153"/>
        <v>337803.017-3064891.358-NEW</v>
      </c>
      <c r="G2524">
        <f t="shared" si="154"/>
        <v>10209</v>
      </c>
      <c r="H2524" t="e">
        <f>VLOOKUP(G2524,#REF!,1,0)</f>
        <v>#REF!</v>
      </c>
      <c r="I2524" t="str">
        <f t="shared" si="155"/>
        <v>337803.0162NEW</v>
      </c>
      <c r="J2524" t="str">
        <f t="shared" si="156"/>
        <v>3064891.3574NEW</v>
      </c>
      <c r="K2524">
        <f t="shared" si="157"/>
        <v>10209</v>
      </c>
    </row>
    <row r="2525" spans="1:11" x14ac:dyDescent="0.25">
      <c r="A2525">
        <v>10210</v>
      </c>
      <c r="B2525">
        <v>337796.58360000001</v>
      </c>
      <c r="C2525">
        <v>3064913.3401000001</v>
      </c>
      <c r="D2525" t="s">
        <v>272</v>
      </c>
      <c r="E2525" t="str">
        <f t="shared" si="152"/>
        <v>337796.584-3064913.341</v>
      </c>
      <c r="F2525" t="str">
        <f t="shared" si="153"/>
        <v>337796.584-3064913.341-NEW</v>
      </c>
      <c r="G2525">
        <f t="shared" si="154"/>
        <v>10210</v>
      </c>
      <c r="H2525" t="e">
        <f>VLOOKUP(G2525,#REF!,1,0)</f>
        <v>#REF!</v>
      </c>
      <c r="I2525" t="str">
        <f t="shared" si="155"/>
        <v>337796.5836NEW</v>
      </c>
      <c r="J2525" t="str">
        <f t="shared" si="156"/>
        <v>3064913.3401NEW</v>
      </c>
      <c r="K2525">
        <f t="shared" si="157"/>
        <v>10210</v>
      </c>
    </row>
    <row r="2526" spans="1:11" x14ac:dyDescent="0.25">
      <c r="A2526">
        <v>10211</v>
      </c>
      <c r="B2526">
        <v>337788.30080000003</v>
      </c>
      <c r="C2526">
        <v>3064934.1309000002</v>
      </c>
      <c r="D2526" t="s">
        <v>272</v>
      </c>
      <c r="E2526" t="str">
        <f t="shared" si="152"/>
        <v>337788.301-3064934.131</v>
      </c>
      <c r="F2526" t="str">
        <f t="shared" si="153"/>
        <v>337788.301-3064934.131-NEW</v>
      </c>
      <c r="G2526">
        <f t="shared" si="154"/>
        <v>10211</v>
      </c>
      <c r="H2526" t="e">
        <f>VLOOKUP(G2526,#REF!,1,0)</f>
        <v>#REF!</v>
      </c>
      <c r="I2526" t="str">
        <f t="shared" si="155"/>
        <v>337788.3008NEW</v>
      </c>
      <c r="J2526" t="str">
        <f t="shared" si="156"/>
        <v>3064934.1309NEW</v>
      </c>
      <c r="K2526">
        <f t="shared" si="157"/>
        <v>10211</v>
      </c>
    </row>
    <row r="2527" spans="1:11" x14ac:dyDescent="0.25">
      <c r="A2527">
        <v>10212</v>
      </c>
      <c r="B2527">
        <v>337779.99359999999</v>
      </c>
      <c r="C2527">
        <v>3064953.0973</v>
      </c>
      <c r="D2527" t="s">
        <v>272</v>
      </c>
      <c r="E2527" t="str">
        <f t="shared" si="152"/>
        <v>337779.994-3064953.098</v>
      </c>
      <c r="F2527" t="str">
        <f t="shared" si="153"/>
        <v>337779.994-3064953.098-NEW</v>
      </c>
      <c r="G2527">
        <f t="shared" si="154"/>
        <v>10212</v>
      </c>
      <c r="H2527" t="e">
        <f>VLOOKUP(G2527,#REF!,1,0)</f>
        <v>#REF!</v>
      </c>
      <c r="I2527" t="str">
        <f t="shared" si="155"/>
        <v>337779.9936NEW</v>
      </c>
      <c r="J2527" t="str">
        <f t="shared" si="156"/>
        <v>3064953.0973NEW</v>
      </c>
      <c r="K2527">
        <f t="shared" si="157"/>
        <v>10212</v>
      </c>
    </row>
    <row r="2528" spans="1:11" x14ac:dyDescent="0.25">
      <c r="A2528">
        <v>10213</v>
      </c>
      <c r="B2528">
        <v>337772.20850000001</v>
      </c>
      <c r="C2528">
        <v>3064965.3661000002</v>
      </c>
      <c r="D2528" t="s">
        <v>272</v>
      </c>
      <c r="E2528" t="str">
        <f t="shared" si="152"/>
        <v>337772.209-3064965.367</v>
      </c>
      <c r="F2528" t="str">
        <f t="shared" si="153"/>
        <v>337772.209-3064965.367-NEW</v>
      </c>
      <c r="G2528">
        <f t="shared" si="154"/>
        <v>10213</v>
      </c>
      <c r="H2528" t="e">
        <f>VLOOKUP(G2528,#REF!,1,0)</f>
        <v>#REF!</v>
      </c>
      <c r="I2528" t="str">
        <f t="shared" si="155"/>
        <v>337772.2085NEW</v>
      </c>
      <c r="J2528" t="str">
        <f t="shared" si="156"/>
        <v>3064965.3661NEW</v>
      </c>
      <c r="K2528">
        <f t="shared" si="157"/>
        <v>10213</v>
      </c>
    </row>
    <row r="2529" spans="1:11" x14ac:dyDescent="0.25">
      <c r="A2529">
        <v>10214</v>
      </c>
      <c r="B2529">
        <v>337763.28600000002</v>
      </c>
      <c r="C2529">
        <v>3064984.0364999999</v>
      </c>
      <c r="D2529" t="s">
        <v>272</v>
      </c>
      <c r="E2529" t="str">
        <f t="shared" ref="E2529:E2592" si="158">ROUNDUP(B2529,3)&amp;"-"&amp;ROUNDUP(C2529,3)</f>
        <v>337763.286-3064984.037</v>
      </c>
      <c r="F2529" t="str">
        <f t="shared" ref="F2529:F2592" si="159">E2529&amp;"-"&amp;D2529</f>
        <v>337763.286-3064984.037-NEW</v>
      </c>
      <c r="G2529">
        <f t="shared" ref="G2529:G2592" si="160">A2529</f>
        <v>10214</v>
      </c>
      <c r="H2529" t="e">
        <f>VLOOKUP(G2529,#REF!,1,0)</f>
        <v>#REF!</v>
      </c>
      <c r="I2529" t="str">
        <f t="shared" si="155"/>
        <v>337763.286NEW</v>
      </c>
      <c r="J2529" t="str">
        <f t="shared" si="156"/>
        <v>3064984.0365NEW</v>
      </c>
      <c r="K2529">
        <f t="shared" si="157"/>
        <v>10214</v>
      </c>
    </row>
    <row r="2530" spans="1:11" x14ac:dyDescent="0.25">
      <c r="A2530">
        <v>10215</v>
      </c>
      <c r="B2530">
        <v>337751.90590000001</v>
      </c>
      <c r="C2530">
        <v>3065001.8273999998</v>
      </c>
      <c r="D2530" t="s">
        <v>272</v>
      </c>
      <c r="E2530" t="str">
        <f t="shared" si="158"/>
        <v>337751.906-3065001.828</v>
      </c>
      <c r="F2530" t="str">
        <f t="shared" si="159"/>
        <v>337751.906-3065001.828-NEW</v>
      </c>
      <c r="G2530">
        <f t="shared" si="160"/>
        <v>10215</v>
      </c>
      <c r="H2530" t="e">
        <f>VLOOKUP(G2530,#REF!,1,0)</f>
        <v>#REF!</v>
      </c>
      <c r="I2530" t="str">
        <f t="shared" si="155"/>
        <v>337751.9059NEW</v>
      </c>
      <c r="J2530" t="str">
        <f t="shared" si="156"/>
        <v>3065001.8274NEW</v>
      </c>
      <c r="K2530">
        <f t="shared" si="157"/>
        <v>10215</v>
      </c>
    </row>
    <row r="2531" spans="1:11" x14ac:dyDescent="0.25">
      <c r="A2531">
        <v>10216</v>
      </c>
      <c r="B2531">
        <v>337739.31949999998</v>
      </c>
      <c r="C2531">
        <v>3065020.8509</v>
      </c>
      <c r="D2531" t="s">
        <v>272</v>
      </c>
      <c r="E2531" t="str">
        <f t="shared" si="158"/>
        <v>337739.32-3065020.851</v>
      </c>
      <c r="F2531" t="str">
        <f t="shared" si="159"/>
        <v>337739.32-3065020.851-NEW</v>
      </c>
      <c r="G2531">
        <f t="shared" si="160"/>
        <v>10216</v>
      </c>
      <c r="H2531" t="e">
        <f>VLOOKUP(G2531,#REF!,1,0)</f>
        <v>#REF!</v>
      </c>
      <c r="I2531" t="str">
        <f t="shared" si="155"/>
        <v>337739.3195NEW</v>
      </c>
      <c r="J2531" t="str">
        <f t="shared" si="156"/>
        <v>3065020.8509NEW</v>
      </c>
      <c r="K2531">
        <f t="shared" si="157"/>
        <v>10216</v>
      </c>
    </row>
    <row r="2532" spans="1:11" x14ac:dyDescent="0.25">
      <c r="A2532">
        <v>10217</v>
      </c>
      <c r="B2532">
        <v>337729.74099999998</v>
      </c>
      <c r="C2532">
        <v>3065036.1847999999</v>
      </c>
      <c r="D2532" t="s">
        <v>272</v>
      </c>
      <c r="E2532" t="str">
        <f t="shared" si="158"/>
        <v>337729.741-3065036.185</v>
      </c>
      <c r="F2532" t="str">
        <f t="shared" si="159"/>
        <v>337729.741-3065036.185-NEW</v>
      </c>
      <c r="G2532">
        <f t="shared" si="160"/>
        <v>10217</v>
      </c>
      <c r="H2532" t="e">
        <f>VLOOKUP(G2532,#REF!,1,0)</f>
        <v>#REF!</v>
      </c>
      <c r="I2532" t="str">
        <f t="shared" si="155"/>
        <v>337729.741NEW</v>
      </c>
      <c r="J2532" t="str">
        <f t="shared" si="156"/>
        <v>3065036.1848NEW</v>
      </c>
      <c r="K2532">
        <f t="shared" si="157"/>
        <v>10217</v>
      </c>
    </row>
    <row r="2533" spans="1:11" x14ac:dyDescent="0.25">
      <c r="A2533">
        <v>10218</v>
      </c>
      <c r="B2533">
        <v>337720.7415</v>
      </c>
      <c r="C2533">
        <v>3065049.0780000002</v>
      </c>
      <c r="D2533" t="s">
        <v>272</v>
      </c>
      <c r="E2533" t="str">
        <f t="shared" si="158"/>
        <v>337720.742-3065049.078</v>
      </c>
      <c r="F2533" t="str">
        <f t="shared" si="159"/>
        <v>337720.742-3065049.078-NEW</v>
      </c>
      <c r="G2533">
        <f t="shared" si="160"/>
        <v>10218</v>
      </c>
      <c r="H2533" t="e">
        <f>VLOOKUP(G2533,#REF!,1,0)</f>
        <v>#REF!</v>
      </c>
      <c r="I2533" t="str">
        <f t="shared" si="155"/>
        <v>337720.7415NEW</v>
      </c>
      <c r="J2533" t="str">
        <f t="shared" si="156"/>
        <v>3065049.078NEW</v>
      </c>
      <c r="K2533">
        <f t="shared" si="157"/>
        <v>10218</v>
      </c>
    </row>
    <row r="2534" spans="1:11" x14ac:dyDescent="0.25">
      <c r="A2534">
        <v>10219</v>
      </c>
      <c r="B2534">
        <v>337710.5355</v>
      </c>
      <c r="C2534">
        <v>3065063.2037</v>
      </c>
      <c r="D2534" t="s">
        <v>272</v>
      </c>
      <c r="E2534" t="str">
        <f t="shared" si="158"/>
        <v>337710.536-3065063.204</v>
      </c>
      <c r="F2534" t="str">
        <f t="shared" si="159"/>
        <v>337710.536-3065063.204-NEW</v>
      </c>
      <c r="G2534">
        <f t="shared" si="160"/>
        <v>10219</v>
      </c>
      <c r="H2534" t="e">
        <f>VLOOKUP(G2534,#REF!,1,0)</f>
        <v>#REF!</v>
      </c>
      <c r="I2534" t="str">
        <f t="shared" si="155"/>
        <v>337710.5355NEW</v>
      </c>
      <c r="J2534" t="str">
        <f t="shared" si="156"/>
        <v>3065063.2037NEW</v>
      </c>
      <c r="K2534">
        <f t="shared" si="157"/>
        <v>10219</v>
      </c>
    </row>
    <row r="2535" spans="1:11" x14ac:dyDescent="0.25">
      <c r="A2535">
        <v>10220</v>
      </c>
      <c r="B2535">
        <v>337699.75880000001</v>
      </c>
      <c r="C2535">
        <v>3065080.3783</v>
      </c>
      <c r="D2535" t="s">
        <v>272</v>
      </c>
      <c r="E2535" t="str">
        <f t="shared" si="158"/>
        <v>337699.759-3065080.379</v>
      </c>
      <c r="F2535" t="str">
        <f t="shared" si="159"/>
        <v>337699.759-3065080.379-NEW</v>
      </c>
      <c r="G2535">
        <f t="shared" si="160"/>
        <v>10220</v>
      </c>
      <c r="H2535" t="e">
        <f>VLOOKUP(G2535,#REF!,1,0)</f>
        <v>#REF!</v>
      </c>
      <c r="I2535" t="str">
        <f t="shared" si="155"/>
        <v>337699.7588NEW</v>
      </c>
      <c r="J2535" t="str">
        <f t="shared" si="156"/>
        <v>3065080.3783NEW</v>
      </c>
      <c r="K2535">
        <f t="shared" si="157"/>
        <v>10220</v>
      </c>
    </row>
    <row r="2536" spans="1:11" x14ac:dyDescent="0.25">
      <c r="A2536">
        <v>10221</v>
      </c>
      <c r="B2536">
        <v>337688.9497</v>
      </c>
      <c r="C2536">
        <v>3065095.1203000001</v>
      </c>
      <c r="D2536" t="s">
        <v>272</v>
      </c>
      <c r="E2536" t="str">
        <f t="shared" si="158"/>
        <v>337688.95-3065095.121</v>
      </c>
      <c r="F2536" t="str">
        <f t="shared" si="159"/>
        <v>337688.95-3065095.121-NEW</v>
      </c>
      <c r="G2536">
        <f t="shared" si="160"/>
        <v>10221</v>
      </c>
      <c r="H2536" t="e">
        <f>VLOOKUP(G2536,#REF!,1,0)</f>
        <v>#REF!</v>
      </c>
      <c r="I2536" t="str">
        <f t="shared" ref="I2536:I2599" si="161">B2536&amp;D2536</f>
        <v>337688.9497NEW</v>
      </c>
      <c r="J2536" t="str">
        <f t="shared" ref="J2536:J2599" si="162">C2536&amp;D2536</f>
        <v>3065095.1203NEW</v>
      </c>
      <c r="K2536">
        <f t="shared" si="157"/>
        <v>10221</v>
      </c>
    </row>
    <row r="2537" spans="1:11" x14ac:dyDescent="0.25">
      <c r="A2537">
        <v>10222</v>
      </c>
      <c r="B2537">
        <v>337679.96639999998</v>
      </c>
      <c r="C2537">
        <v>3065109.2297</v>
      </c>
      <c r="D2537" t="s">
        <v>272</v>
      </c>
      <c r="E2537" t="str">
        <f t="shared" si="158"/>
        <v>337679.967-3065109.23</v>
      </c>
      <c r="F2537" t="str">
        <f t="shared" si="159"/>
        <v>337679.967-3065109.23-NEW</v>
      </c>
      <c r="G2537">
        <f t="shared" si="160"/>
        <v>10222</v>
      </c>
      <c r="H2537" t="e">
        <f>VLOOKUP(G2537,#REF!,1,0)</f>
        <v>#REF!</v>
      </c>
      <c r="I2537" t="str">
        <f t="shared" si="161"/>
        <v>337679.9664NEW</v>
      </c>
      <c r="J2537" t="str">
        <f t="shared" si="162"/>
        <v>3065109.2297NEW</v>
      </c>
      <c r="K2537">
        <f t="shared" si="157"/>
        <v>10222</v>
      </c>
    </row>
    <row r="2538" spans="1:11" x14ac:dyDescent="0.25">
      <c r="A2538">
        <v>10223</v>
      </c>
      <c r="B2538">
        <v>337669.76870000002</v>
      </c>
      <c r="C2538">
        <v>3065123.9635999999</v>
      </c>
      <c r="D2538" t="s">
        <v>272</v>
      </c>
      <c r="E2538" t="str">
        <f t="shared" si="158"/>
        <v>337669.769-3065123.964</v>
      </c>
      <c r="F2538" t="str">
        <f t="shared" si="159"/>
        <v>337669.769-3065123.964-NEW</v>
      </c>
      <c r="G2538">
        <f t="shared" si="160"/>
        <v>10223</v>
      </c>
      <c r="H2538" t="e">
        <f>VLOOKUP(G2538,#REF!,1,0)</f>
        <v>#REF!</v>
      </c>
      <c r="I2538" t="str">
        <f t="shared" si="161"/>
        <v>337669.7687NEW</v>
      </c>
      <c r="J2538" t="str">
        <f t="shared" si="162"/>
        <v>3065123.9636NEW</v>
      </c>
      <c r="K2538">
        <f t="shared" si="157"/>
        <v>10223</v>
      </c>
    </row>
    <row r="2539" spans="1:11" x14ac:dyDescent="0.25">
      <c r="A2539">
        <v>10224</v>
      </c>
      <c r="B2539">
        <v>336643.12180000002</v>
      </c>
      <c r="C2539">
        <v>3065099.4048000001</v>
      </c>
      <c r="D2539" t="s">
        <v>272</v>
      </c>
      <c r="E2539" t="str">
        <f t="shared" si="158"/>
        <v>336643.122-3065099.405</v>
      </c>
      <c r="F2539" t="str">
        <f t="shared" si="159"/>
        <v>336643.122-3065099.405-NEW</v>
      </c>
      <c r="G2539">
        <f t="shared" si="160"/>
        <v>10224</v>
      </c>
      <c r="H2539" t="e">
        <f>VLOOKUP(G2539,#REF!,1,0)</f>
        <v>#REF!</v>
      </c>
      <c r="I2539" t="str">
        <f t="shared" si="161"/>
        <v>336643.1218NEW</v>
      </c>
      <c r="J2539" t="str">
        <f t="shared" si="162"/>
        <v>3065099.4048NEW</v>
      </c>
      <c r="K2539">
        <f t="shared" si="157"/>
        <v>10224</v>
      </c>
    </row>
    <row r="2540" spans="1:11" x14ac:dyDescent="0.25">
      <c r="A2540">
        <v>10225</v>
      </c>
      <c r="B2540">
        <v>336648.74089999998</v>
      </c>
      <c r="C2540">
        <v>3065119.4010999999</v>
      </c>
      <c r="D2540" t="s">
        <v>272</v>
      </c>
      <c r="E2540" t="str">
        <f t="shared" si="158"/>
        <v>336648.741-3065119.402</v>
      </c>
      <c r="F2540" t="str">
        <f t="shared" si="159"/>
        <v>336648.741-3065119.402-NEW</v>
      </c>
      <c r="G2540">
        <f t="shared" si="160"/>
        <v>10225</v>
      </c>
      <c r="H2540" t="e">
        <f>VLOOKUP(G2540,#REF!,1,0)</f>
        <v>#REF!</v>
      </c>
      <c r="I2540" t="str">
        <f t="shared" si="161"/>
        <v>336648.7409NEW</v>
      </c>
      <c r="J2540" t="str">
        <f t="shared" si="162"/>
        <v>3065119.4011NEW</v>
      </c>
      <c r="K2540">
        <f t="shared" si="157"/>
        <v>10225</v>
      </c>
    </row>
    <row r="2541" spans="1:11" x14ac:dyDescent="0.25">
      <c r="A2541">
        <v>10226</v>
      </c>
      <c r="B2541">
        <v>336662.23119999998</v>
      </c>
      <c r="C2541">
        <v>3065122.2609000001</v>
      </c>
      <c r="D2541" t="s">
        <v>272</v>
      </c>
      <c r="E2541" t="str">
        <f t="shared" si="158"/>
        <v>336662.232-3065122.261</v>
      </c>
      <c r="F2541" t="str">
        <f t="shared" si="159"/>
        <v>336662.232-3065122.261-NEW</v>
      </c>
      <c r="G2541">
        <f t="shared" si="160"/>
        <v>10226</v>
      </c>
      <c r="H2541" t="e">
        <f>VLOOKUP(G2541,#REF!,1,0)</f>
        <v>#REF!</v>
      </c>
      <c r="I2541" t="str">
        <f t="shared" si="161"/>
        <v>336662.2312NEW</v>
      </c>
      <c r="J2541" t="str">
        <f t="shared" si="162"/>
        <v>3065122.2609NEW</v>
      </c>
      <c r="K2541">
        <f t="shared" si="157"/>
        <v>10226</v>
      </c>
    </row>
    <row r="2542" spans="1:11" x14ac:dyDescent="0.25">
      <c r="A2542">
        <v>10227</v>
      </c>
      <c r="B2542">
        <v>336669.70630000002</v>
      </c>
      <c r="C2542">
        <v>3065132.5005000001</v>
      </c>
      <c r="D2542" t="s">
        <v>272</v>
      </c>
      <c r="E2542" t="str">
        <f t="shared" si="158"/>
        <v>336669.707-3065132.501</v>
      </c>
      <c r="F2542" t="str">
        <f t="shared" si="159"/>
        <v>336669.707-3065132.501-NEW</v>
      </c>
      <c r="G2542">
        <f t="shared" si="160"/>
        <v>10227</v>
      </c>
      <c r="H2542" t="e">
        <f>VLOOKUP(G2542,#REF!,1,0)</f>
        <v>#REF!</v>
      </c>
      <c r="I2542" t="str">
        <f t="shared" si="161"/>
        <v>336669.7063NEW</v>
      </c>
      <c r="J2542" t="str">
        <f t="shared" si="162"/>
        <v>3065132.5005NEW</v>
      </c>
      <c r="K2542">
        <f t="shared" si="157"/>
        <v>10227</v>
      </c>
    </row>
    <row r="2543" spans="1:11" x14ac:dyDescent="0.25">
      <c r="A2543">
        <v>10228</v>
      </c>
      <c r="B2543">
        <v>336676.55359999998</v>
      </c>
      <c r="C2543">
        <v>3065141.5320000001</v>
      </c>
      <c r="D2543" t="s">
        <v>272</v>
      </c>
      <c r="E2543" t="str">
        <f t="shared" si="158"/>
        <v>336676.554-3065141.532</v>
      </c>
      <c r="F2543" t="str">
        <f t="shared" si="159"/>
        <v>336676.554-3065141.532-NEW</v>
      </c>
      <c r="G2543">
        <f t="shared" si="160"/>
        <v>10228</v>
      </c>
      <c r="H2543" t="e">
        <f>VLOOKUP(G2543,#REF!,1,0)</f>
        <v>#REF!</v>
      </c>
      <c r="I2543" t="str">
        <f t="shared" si="161"/>
        <v>336676.5536NEW</v>
      </c>
      <c r="J2543" t="str">
        <f t="shared" si="162"/>
        <v>3065141.532NEW</v>
      </c>
      <c r="K2543">
        <f t="shared" si="157"/>
        <v>10228</v>
      </c>
    </row>
    <row r="2544" spans="1:11" x14ac:dyDescent="0.25">
      <c r="A2544">
        <v>10229</v>
      </c>
      <c r="B2544">
        <v>336685.03879999998</v>
      </c>
      <c r="C2544">
        <v>3065135.9438</v>
      </c>
      <c r="D2544" t="s">
        <v>272</v>
      </c>
      <c r="E2544" t="str">
        <f t="shared" si="158"/>
        <v>336685.039-3065135.944</v>
      </c>
      <c r="F2544" t="str">
        <f t="shared" si="159"/>
        <v>336685.039-3065135.944-NEW</v>
      </c>
      <c r="G2544">
        <f t="shared" si="160"/>
        <v>10229</v>
      </c>
      <c r="H2544" t="e">
        <f>VLOOKUP(G2544,#REF!,1,0)</f>
        <v>#REF!</v>
      </c>
      <c r="I2544" t="str">
        <f t="shared" si="161"/>
        <v>336685.0388NEW</v>
      </c>
      <c r="J2544" t="str">
        <f t="shared" si="162"/>
        <v>3065135.9438NEW</v>
      </c>
      <c r="K2544">
        <f t="shared" si="157"/>
        <v>10229</v>
      </c>
    </row>
    <row r="2545" spans="1:11" x14ac:dyDescent="0.25">
      <c r="A2545">
        <v>10230</v>
      </c>
      <c r="B2545">
        <v>336746.614</v>
      </c>
      <c r="C2545">
        <v>3065042.8160999999</v>
      </c>
      <c r="D2545" t="s">
        <v>272</v>
      </c>
      <c r="E2545" t="str">
        <f t="shared" si="158"/>
        <v>336746.614-3065042.817</v>
      </c>
      <c r="F2545" t="str">
        <f t="shared" si="159"/>
        <v>336746.614-3065042.817-NEW</v>
      </c>
      <c r="G2545">
        <f t="shared" si="160"/>
        <v>10230</v>
      </c>
      <c r="H2545" t="e">
        <f>VLOOKUP(G2545,#REF!,1,0)</f>
        <v>#REF!</v>
      </c>
      <c r="I2545" t="str">
        <f t="shared" si="161"/>
        <v>336746.614NEW</v>
      </c>
      <c r="J2545" t="str">
        <f t="shared" si="162"/>
        <v>3065042.8161NEW</v>
      </c>
      <c r="K2545">
        <f t="shared" si="157"/>
        <v>10230</v>
      </c>
    </row>
    <row r="2546" spans="1:11" x14ac:dyDescent="0.25">
      <c r="A2546">
        <v>10231</v>
      </c>
      <c r="B2546">
        <v>336728.96789999999</v>
      </c>
      <c r="C2546">
        <v>3065005.8593000001</v>
      </c>
      <c r="D2546" t="s">
        <v>272</v>
      </c>
      <c r="E2546" t="str">
        <f t="shared" si="158"/>
        <v>336728.968-3065005.86</v>
      </c>
      <c r="F2546" t="str">
        <f t="shared" si="159"/>
        <v>336728.968-3065005.86-NEW</v>
      </c>
      <c r="G2546">
        <f t="shared" si="160"/>
        <v>10231</v>
      </c>
      <c r="H2546" t="e">
        <f>VLOOKUP(G2546,#REF!,1,0)</f>
        <v>#REF!</v>
      </c>
      <c r="I2546" t="str">
        <f t="shared" si="161"/>
        <v>336728.9679NEW</v>
      </c>
      <c r="J2546" t="str">
        <f t="shared" si="162"/>
        <v>3065005.8593NEW</v>
      </c>
      <c r="K2546">
        <f t="shared" si="157"/>
        <v>10231</v>
      </c>
    </row>
    <row r="2547" spans="1:11" x14ac:dyDescent="0.25">
      <c r="A2547">
        <v>10232</v>
      </c>
      <c r="B2547">
        <v>336721.50579999998</v>
      </c>
      <c r="C2547">
        <v>3064971.1642</v>
      </c>
      <c r="D2547" t="s">
        <v>272</v>
      </c>
      <c r="E2547" t="str">
        <f t="shared" si="158"/>
        <v>336721.506-3064971.165</v>
      </c>
      <c r="F2547" t="str">
        <f t="shared" si="159"/>
        <v>336721.506-3064971.165-NEW</v>
      </c>
      <c r="G2547">
        <f t="shared" si="160"/>
        <v>10232</v>
      </c>
      <c r="H2547" t="e">
        <f>VLOOKUP(G2547,#REF!,1,0)</f>
        <v>#REF!</v>
      </c>
      <c r="I2547" t="str">
        <f t="shared" si="161"/>
        <v>336721.5058NEW</v>
      </c>
      <c r="J2547" t="str">
        <f t="shared" si="162"/>
        <v>3064971.1642NEW</v>
      </c>
      <c r="K2547">
        <f t="shared" si="157"/>
        <v>10232</v>
      </c>
    </row>
    <row r="2548" spans="1:11" x14ac:dyDescent="0.25">
      <c r="A2548">
        <v>10233</v>
      </c>
      <c r="B2548">
        <v>336715.10969999997</v>
      </c>
      <c r="C2548">
        <v>3064941.4254000001</v>
      </c>
      <c r="D2548" t="s">
        <v>272</v>
      </c>
      <c r="E2548" t="str">
        <f t="shared" si="158"/>
        <v>336715.11-3064941.426</v>
      </c>
      <c r="F2548" t="str">
        <f t="shared" si="159"/>
        <v>336715.11-3064941.426-NEW</v>
      </c>
      <c r="G2548">
        <f t="shared" si="160"/>
        <v>10233</v>
      </c>
      <c r="H2548" t="e">
        <f>VLOOKUP(G2548,#REF!,1,0)</f>
        <v>#REF!</v>
      </c>
      <c r="I2548" t="str">
        <f t="shared" si="161"/>
        <v>336715.1097NEW</v>
      </c>
      <c r="J2548" t="str">
        <f t="shared" si="162"/>
        <v>3064941.4254NEW</v>
      </c>
      <c r="K2548">
        <f t="shared" si="157"/>
        <v>10233</v>
      </c>
    </row>
    <row r="2549" spans="1:11" x14ac:dyDescent="0.25">
      <c r="A2549">
        <v>10234</v>
      </c>
      <c r="B2549">
        <v>336708.86050000001</v>
      </c>
      <c r="C2549">
        <v>3064922.6203999999</v>
      </c>
      <c r="D2549" t="s">
        <v>272</v>
      </c>
      <c r="E2549" t="str">
        <f t="shared" si="158"/>
        <v>336708.861-3064922.621</v>
      </c>
      <c r="F2549" t="str">
        <f t="shared" si="159"/>
        <v>336708.861-3064922.621-NEW</v>
      </c>
      <c r="G2549">
        <f t="shared" si="160"/>
        <v>10234</v>
      </c>
      <c r="H2549" t="e">
        <f>VLOOKUP(G2549,#REF!,1,0)</f>
        <v>#REF!</v>
      </c>
      <c r="I2549" t="str">
        <f t="shared" si="161"/>
        <v>336708.8605NEW</v>
      </c>
      <c r="J2549" t="str">
        <f t="shared" si="162"/>
        <v>3064922.6204NEW</v>
      </c>
      <c r="K2549">
        <f t="shared" si="157"/>
        <v>10234</v>
      </c>
    </row>
    <row r="2550" spans="1:11" x14ac:dyDescent="0.25">
      <c r="A2550">
        <v>10235</v>
      </c>
      <c r="B2550">
        <v>336703.58380000002</v>
      </c>
      <c r="C2550">
        <v>3064901.8139</v>
      </c>
      <c r="D2550" t="s">
        <v>272</v>
      </c>
      <c r="E2550" t="str">
        <f t="shared" si="158"/>
        <v>336703.584-3064901.814</v>
      </c>
      <c r="F2550" t="str">
        <f t="shared" si="159"/>
        <v>336703.584-3064901.814-NEW</v>
      </c>
      <c r="G2550">
        <f t="shared" si="160"/>
        <v>10235</v>
      </c>
      <c r="H2550" t="e">
        <f>VLOOKUP(G2550,#REF!,1,0)</f>
        <v>#REF!</v>
      </c>
      <c r="I2550" t="str">
        <f t="shared" si="161"/>
        <v>336703.5838NEW</v>
      </c>
      <c r="J2550" t="str">
        <f t="shared" si="162"/>
        <v>3064901.8139NEW</v>
      </c>
      <c r="K2550">
        <f t="shared" si="157"/>
        <v>10235</v>
      </c>
    </row>
    <row r="2551" spans="1:11" x14ac:dyDescent="0.25">
      <c r="A2551">
        <v>10236</v>
      </c>
      <c r="B2551">
        <v>336702.25060000003</v>
      </c>
      <c r="C2551">
        <v>3064876.9778</v>
      </c>
      <c r="D2551" t="s">
        <v>272</v>
      </c>
      <c r="E2551" t="str">
        <f t="shared" si="158"/>
        <v>336702.251-3064876.978</v>
      </c>
      <c r="F2551" t="str">
        <f t="shared" si="159"/>
        <v>336702.251-3064876.978-NEW</v>
      </c>
      <c r="G2551">
        <f t="shared" si="160"/>
        <v>10236</v>
      </c>
      <c r="H2551" t="e">
        <f>VLOOKUP(G2551,#REF!,1,0)</f>
        <v>#REF!</v>
      </c>
      <c r="I2551" t="str">
        <f t="shared" si="161"/>
        <v>336702.2506NEW</v>
      </c>
      <c r="J2551" t="str">
        <f t="shared" si="162"/>
        <v>3064876.9778NEW</v>
      </c>
      <c r="K2551">
        <f t="shared" si="157"/>
        <v>10236</v>
      </c>
    </row>
    <row r="2552" spans="1:11" x14ac:dyDescent="0.25">
      <c r="A2552">
        <v>10237</v>
      </c>
      <c r="B2552">
        <v>336705.26579999999</v>
      </c>
      <c r="C2552">
        <v>3064851.9312</v>
      </c>
      <c r="D2552" t="s">
        <v>272</v>
      </c>
      <c r="E2552" t="str">
        <f t="shared" si="158"/>
        <v>336705.266-3064851.932</v>
      </c>
      <c r="F2552" t="str">
        <f t="shared" si="159"/>
        <v>336705.266-3064851.932-NEW</v>
      </c>
      <c r="G2552">
        <f t="shared" si="160"/>
        <v>10237</v>
      </c>
      <c r="H2552" t="e">
        <f>VLOOKUP(G2552,#REF!,1,0)</f>
        <v>#REF!</v>
      </c>
      <c r="I2552" t="str">
        <f t="shared" si="161"/>
        <v>336705.2658NEW</v>
      </c>
      <c r="J2552" t="str">
        <f t="shared" si="162"/>
        <v>3064851.9312NEW</v>
      </c>
      <c r="K2552">
        <f t="shared" si="157"/>
        <v>10237</v>
      </c>
    </row>
    <row r="2553" spans="1:11" x14ac:dyDescent="0.25">
      <c r="A2553">
        <v>10238</v>
      </c>
      <c r="B2553">
        <v>336705.8469</v>
      </c>
      <c r="C2553">
        <v>3064847.1044999999</v>
      </c>
      <c r="D2553" t="s">
        <v>272</v>
      </c>
      <c r="E2553" t="str">
        <f t="shared" si="158"/>
        <v>336705.847-3064847.105</v>
      </c>
      <c r="F2553" t="str">
        <f t="shared" si="159"/>
        <v>336705.847-3064847.105-NEW</v>
      </c>
      <c r="G2553">
        <f t="shared" si="160"/>
        <v>10238</v>
      </c>
      <c r="H2553" t="e">
        <f>VLOOKUP(G2553,#REF!,1,0)</f>
        <v>#REF!</v>
      </c>
      <c r="I2553" t="str">
        <f t="shared" si="161"/>
        <v>336705.8469NEW</v>
      </c>
      <c r="J2553" t="str">
        <f t="shared" si="162"/>
        <v>3064847.1045NEW</v>
      </c>
      <c r="K2553">
        <f t="shared" si="157"/>
        <v>10238</v>
      </c>
    </row>
    <row r="2554" spans="1:11" x14ac:dyDescent="0.25">
      <c r="A2554">
        <v>10239</v>
      </c>
      <c r="B2554">
        <v>336707.43119999999</v>
      </c>
      <c r="C2554">
        <v>3064816.264</v>
      </c>
      <c r="D2554" t="s">
        <v>272</v>
      </c>
      <c r="E2554" t="str">
        <f t="shared" si="158"/>
        <v>336707.432-3064816.264</v>
      </c>
      <c r="F2554" t="str">
        <f t="shared" si="159"/>
        <v>336707.432-3064816.264-NEW</v>
      </c>
      <c r="G2554">
        <f t="shared" si="160"/>
        <v>10239</v>
      </c>
      <c r="H2554" t="e">
        <f>VLOOKUP(G2554,#REF!,1,0)</f>
        <v>#REF!</v>
      </c>
      <c r="I2554" t="str">
        <f t="shared" si="161"/>
        <v>336707.4312NEW</v>
      </c>
      <c r="J2554" t="str">
        <f t="shared" si="162"/>
        <v>3064816.264NEW</v>
      </c>
      <c r="K2554">
        <f t="shared" si="157"/>
        <v>10239</v>
      </c>
    </row>
    <row r="2555" spans="1:11" x14ac:dyDescent="0.25">
      <c r="A2555">
        <v>10240</v>
      </c>
      <c r="B2555">
        <v>336703.8725</v>
      </c>
      <c r="C2555">
        <v>3064774.5567000001</v>
      </c>
      <c r="D2555" t="s">
        <v>272</v>
      </c>
      <c r="E2555" t="str">
        <f t="shared" si="158"/>
        <v>336703.873-3064774.557</v>
      </c>
      <c r="F2555" t="str">
        <f t="shared" si="159"/>
        <v>336703.873-3064774.557-NEW</v>
      </c>
      <c r="G2555">
        <f t="shared" si="160"/>
        <v>10240</v>
      </c>
      <c r="H2555" t="e">
        <f>VLOOKUP(G2555,#REF!,1,0)</f>
        <v>#REF!</v>
      </c>
      <c r="I2555" t="str">
        <f t="shared" si="161"/>
        <v>336703.8725NEW</v>
      </c>
      <c r="J2555" t="str">
        <f t="shared" si="162"/>
        <v>3064774.5567NEW</v>
      </c>
      <c r="K2555">
        <f t="shared" si="157"/>
        <v>10240</v>
      </c>
    </row>
    <row r="2556" spans="1:11" x14ac:dyDescent="0.25">
      <c r="A2556">
        <v>10241</v>
      </c>
      <c r="B2556">
        <v>337434.12949999998</v>
      </c>
      <c r="C2556">
        <v>3064553.6611000001</v>
      </c>
      <c r="D2556" t="s">
        <v>272</v>
      </c>
      <c r="E2556" t="str">
        <f t="shared" si="158"/>
        <v>337434.13-3064553.662</v>
      </c>
      <c r="F2556" t="str">
        <f t="shared" si="159"/>
        <v>337434.13-3064553.662-NEW</v>
      </c>
      <c r="G2556">
        <f t="shared" si="160"/>
        <v>10241</v>
      </c>
      <c r="H2556" t="e">
        <f>VLOOKUP(G2556,#REF!,1,0)</f>
        <v>#REF!</v>
      </c>
      <c r="I2556" t="str">
        <f t="shared" si="161"/>
        <v>337434.1295NEW</v>
      </c>
      <c r="J2556" t="str">
        <f t="shared" si="162"/>
        <v>3064553.6611NEW</v>
      </c>
      <c r="K2556">
        <f t="shared" si="157"/>
        <v>10241</v>
      </c>
    </row>
    <row r="2557" spans="1:11" x14ac:dyDescent="0.25">
      <c r="A2557">
        <v>10242</v>
      </c>
      <c r="B2557">
        <v>337456.20669999998</v>
      </c>
      <c r="C2557">
        <v>3064599.3572</v>
      </c>
      <c r="D2557" t="s">
        <v>272</v>
      </c>
      <c r="E2557" t="str">
        <f t="shared" si="158"/>
        <v>337456.207-3064599.358</v>
      </c>
      <c r="F2557" t="str">
        <f t="shared" si="159"/>
        <v>337456.207-3064599.358-NEW</v>
      </c>
      <c r="G2557">
        <f t="shared" si="160"/>
        <v>10242</v>
      </c>
      <c r="H2557" t="e">
        <f>VLOOKUP(G2557,#REF!,1,0)</f>
        <v>#REF!</v>
      </c>
      <c r="I2557" t="str">
        <f t="shared" si="161"/>
        <v>337456.2067NEW</v>
      </c>
      <c r="J2557" t="str">
        <f t="shared" si="162"/>
        <v>3064599.3572NEW</v>
      </c>
      <c r="K2557">
        <f t="shared" si="157"/>
        <v>10242</v>
      </c>
    </row>
    <row r="2558" spans="1:11" x14ac:dyDescent="0.25">
      <c r="A2558">
        <v>10243</v>
      </c>
      <c r="B2558">
        <v>337477.07150000002</v>
      </c>
      <c r="C2558">
        <v>3064646.4071999998</v>
      </c>
      <c r="D2558" t="s">
        <v>272</v>
      </c>
      <c r="E2558" t="str">
        <f t="shared" si="158"/>
        <v>337477.072-3064646.408</v>
      </c>
      <c r="F2558" t="str">
        <f t="shared" si="159"/>
        <v>337477.072-3064646.408-NEW</v>
      </c>
      <c r="G2558">
        <f t="shared" si="160"/>
        <v>10243</v>
      </c>
      <c r="H2558" t="e">
        <f>VLOOKUP(G2558,#REF!,1,0)</f>
        <v>#REF!</v>
      </c>
      <c r="I2558" t="str">
        <f t="shared" si="161"/>
        <v>337477.0715NEW</v>
      </c>
      <c r="J2558" t="str">
        <f t="shared" si="162"/>
        <v>3064646.4072NEW</v>
      </c>
      <c r="K2558">
        <f t="shared" si="157"/>
        <v>10243</v>
      </c>
    </row>
    <row r="2559" spans="1:11" x14ac:dyDescent="0.25">
      <c r="A2559">
        <v>10244</v>
      </c>
      <c r="B2559">
        <v>337490.98930000002</v>
      </c>
      <c r="C2559">
        <v>3064662.4944000002</v>
      </c>
      <c r="D2559" t="s">
        <v>272</v>
      </c>
      <c r="E2559" t="str">
        <f t="shared" si="158"/>
        <v>337490.99-3064662.495</v>
      </c>
      <c r="F2559" t="str">
        <f t="shared" si="159"/>
        <v>337490.99-3064662.495-NEW</v>
      </c>
      <c r="G2559">
        <f t="shared" si="160"/>
        <v>10244</v>
      </c>
      <c r="H2559" t="e">
        <f>VLOOKUP(G2559,#REF!,1,0)</f>
        <v>#REF!</v>
      </c>
      <c r="I2559" t="str">
        <f t="shared" si="161"/>
        <v>337490.9893NEW</v>
      </c>
      <c r="J2559" t="str">
        <f t="shared" si="162"/>
        <v>3064662.4944NEW</v>
      </c>
      <c r="K2559">
        <f t="shared" si="157"/>
        <v>10244</v>
      </c>
    </row>
    <row r="2560" spans="1:11" x14ac:dyDescent="0.25">
      <c r="A2560">
        <v>10245</v>
      </c>
      <c r="B2560">
        <v>337506.83260000002</v>
      </c>
      <c r="C2560">
        <v>3064680.8070999999</v>
      </c>
      <c r="D2560" t="s">
        <v>272</v>
      </c>
      <c r="E2560" t="str">
        <f t="shared" si="158"/>
        <v>337506.833-3064680.808</v>
      </c>
      <c r="F2560" t="str">
        <f t="shared" si="159"/>
        <v>337506.833-3064680.808-NEW</v>
      </c>
      <c r="G2560">
        <f t="shared" si="160"/>
        <v>10245</v>
      </c>
      <c r="H2560" t="e">
        <f>VLOOKUP(G2560,#REF!,1,0)</f>
        <v>#REF!</v>
      </c>
      <c r="I2560" t="str">
        <f t="shared" si="161"/>
        <v>337506.8326NEW</v>
      </c>
      <c r="J2560" t="str">
        <f t="shared" si="162"/>
        <v>3064680.8071NEW</v>
      </c>
      <c r="K2560">
        <f t="shared" si="157"/>
        <v>10245</v>
      </c>
    </row>
    <row r="2561" spans="1:11" x14ac:dyDescent="0.25">
      <c r="A2561">
        <v>10246</v>
      </c>
      <c r="B2561">
        <v>337518.85009999998</v>
      </c>
      <c r="C2561">
        <v>3064715.1395999999</v>
      </c>
      <c r="D2561" t="s">
        <v>272</v>
      </c>
      <c r="E2561" t="str">
        <f t="shared" si="158"/>
        <v>337518.851-3064715.14</v>
      </c>
      <c r="F2561" t="str">
        <f t="shared" si="159"/>
        <v>337518.851-3064715.14-NEW</v>
      </c>
      <c r="G2561">
        <f t="shared" si="160"/>
        <v>10246</v>
      </c>
      <c r="H2561" t="e">
        <f>VLOOKUP(G2561,#REF!,1,0)</f>
        <v>#REF!</v>
      </c>
      <c r="I2561" t="str">
        <f t="shared" si="161"/>
        <v>337518.8501NEW</v>
      </c>
      <c r="J2561" t="str">
        <f t="shared" si="162"/>
        <v>3064715.1396NEW</v>
      </c>
      <c r="K2561">
        <f t="shared" si="157"/>
        <v>10246</v>
      </c>
    </row>
    <row r="2562" spans="1:11" x14ac:dyDescent="0.25">
      <c r="A2562">
        <v>10247</v>
      </c>
      <c r="B2562">
        <v>337519.35519999999</v>
      </c>
      <c r="C2562">
        <v>3064752.9109999998</v>
      </c>
      <c r="D2562" t="s">
        <v>272</v>
      </c>
      <c r="E2562" t="str">
        <f t="shared" si="158"/>
        <v>337519.356-3064752.911</v>
      </c>
      <c r="F2562" t="str">
        <f t="shared" si="159"/>
        <v>337519.356-3064752.911-NEW</v>
      </c>
      <c r="G2562">
        <f t="shared" si="160"/>
        <v>10247</v>
      </c>
      <c r="H2562" t="e">
        <f>VLOOKUP(G2562,#REF!,1,0)</f>
        <v>#REF!</v>
      </c>
      <c r="I2562" t="str">
        <f t="shared" si="161"/>
        <v>337519.3552NEW</v>
      </c>
      <c r="J2562" t="str">
        <f t="shared" si="162"/>
        <v>3064752.911NEW</v>
      </c>
      <c r="K2562">
        <f t="shared" si="157"/>
        <v>10247</v>
      </c>
    </row>
    <row r="2563" spans="1:11" x14ac:dyDescent="0.25">
      <c r="A2563">
        <v>10248</v>
      </c>
      <c r="B2563">
        <v>337521.70880000002</v>
      </c>
      <c r="C2563">
        <v>3064805.4402000001</v>
      </c>
      <c r="D2563" t="s">
        <v>272</v>
      </c>
      <c r="E2563" t="str">
        <f t="shared" si="158"/>
        <v>337521.709-3064805.441</v>
      </c>
      <c r="F2563" t="str">
        <f t="shared" si="159"/>
        <v>337521.709-3064805.441-NEW</v>
      </c>
      <c r="G2563">
        <f t="shared" si="160"/>
        <v>10248</v>
      </c>
      <c r="H2563" t="e">
        <f>VLOOKUP(G2563,#REF!,1,0)</f>
        <v>#REF!</v>
      </c>
      <c r="I2563" t="str">
        <f t="shared" si="161"/>
        <v>337521.7088NEW</v>
      </c>
      <c r="J2563" t="str">
        <f t="shared" si="162"/>
        <v>3064805.4402NEW</v>
      </c>
      <c r="K2563">
        <f t="shared" ref="K2563:K2626" si="163">G2563</f>
        <v>10248</v>
      </c>
    </row>
    <row r="2564" spans="1:11" x14ac:dyDescent="0.25">
      <c r="A2564">
        <v>10249</v>
      </c>
      <c r="B2564">
        <v>337492.01449999999</v>
      </c>
      <c r="C2564">
        <v>3064807.4797999999</v>
      </c>
      <c r="D2564" t="s">
        <v>272</v>
      </c>
      <c r="E2564" t="str">
        <f t="shared" si="158"/>
        <v>337492.015-3064807.48</v>
      </c>
      <c r="F2564" t="str">
        <f t="shared" si="159"/>
        <v>337492.015-3064807.48-NEW</v>
      </c>
      <c r="G2564">
        <f t="shared" si="160"/>
        <v>10249</v>
      </c>
      <c r="H2564" t="e">
        <f>VLOOKUP(G2564,#REF!,1,0)</f>
        <v>#REF!</v>
      </c>
      <c r="I2564" t="str">
        <f t="shared" si="161"/>
        <v>337492.0145NEW</v>
      </c>
      <c r="J2564" t="str">
        <f t="shared" si="162"/>
        <v>3064807.4798NEW</v>
      </c>
      <c r="K2564">
        <f t="shared" si="163"/>
        <v>10249</v>
      </c>
    </row>
    <row r="2565" spans="1:11" x14ac:dyDescent="0.25">
      <c r="A2565">
        <v>10250</v>
      </c>
      <c r="B2565">
        <v>337095.38199999998</v>
      </c>
      <c r="C2565">
        <v>3064910.8509999998</v>
      </c>
      <c r="D2565" t="s">
        <v>272</v>
      </c>
      <c r="E2565" t="str">
        <f t="shared" si="158"/>
        <v>337095.382-3064910.851</v>
      </c>
      <c r="F2565" t="str">
        <f t="shared" si="159"/>
        <v>337095.382-3064910.851-NEW</v>
      </c>
      <c r="G2565">
        <f t="shared" si="160"/>
        <v>10250</v>
      </c>
      <c r="H2565" t="e">
        <f>VLOOKUP(G2565,#REF!,1,0)</f>
        <v>#REF!</v>
      </c>
      <c r="I2565" t="str">
        <f t="shared" si="161"/>
        <v>337095.382NEW</v>
      </c>
      <c r="J2565" t="str">
        <f t="shared" si="162"/>
        <v>3064910.851NEW</v>
      </c>
      <c r="K2565">
        <f t="shared" si="163"/>
        <v>10250</v>
      </c>
    </row>
    <row r="2566" spans="1:11" x14ac:dyDescent="0.25">
      <c r="A2566">
        <v>10251</v>
      </c>
      <c r="B2566">
        <v>336233.9376</v>
      </c>
      <c r="C2566">
        <v>3063410.4728000001</v>
      </c>
      <c r="D2566" t="s">
        <v>272</v>
      </c>
      <c r="E2566" t="str">
        <f t="shared" si="158"/>
        <v>336233.938-3063410.473</v>
      </c>
      <c r="F2566" t="str">
        <f t="shared" si="159"/>
        <v>336233.938-3063410.473-NEW</v>
      </c>
      <c r="G2566">
        <f t="shared" si="160"/>
        <v>10251</v>
      </c>
      <c r="H2566" t="e">
        <f>VLOOKUP(G2566,#REF!,1,0)</f>
        <v>#REF!</v>
      </c>
      <c r="I2566" t="str">
        <f t="shared" si="161"/>
        <v>336233.9376NEW</v>
      </c>
      <c r="J2566" t="str">
        <f t="shared" si="162"/>
        <v>3063410.4728NEW</v>
      </c>
      <c r="K2566">
        <f t="shared" si="163"/>
        <v>10251</v>
      </c>
    </row>
    <row r="2567" spans="1:11" x14ac:dyDescent="0.25">
      <c r="A2567">
        <v>10252</v>
      </c>
      <c r="B2567">
        <v>336231.60600000003</v>
      </c>
      <c r="C2567">
        <v>3063414.7570000002</v>
      </c>
      <c r="D2567" t="s">
        <v>272</v>
      </c>
      <c r="E2567" t="str">
        <f t="shared" si="158"/>
        <v>336231.606-3063414.757</v>
      </c>
      <c r="F2567" t="str">
        <f t="shared" si="159"/>
        <v>336231.606-3063414.757-NEW</v>
      </c>
      <c r="G2567">
        <f t="shared" si="160"/>
        <v>10252</v>
      </c>
      <c r="H2567" t="e">
        <f>VLOOKUP(G2567,#REF!,1,0)</f>
        <v>#REF!</v>
      </c>
      <c r="I2567" t="str">
        <f t="shared" si="161"/>
        <v>336231.606NEW</v>
      </c>
      <c r="J2567" t="str">
        <f t="shared" si="162"/>
        <v>3063414.757NEW</v>
      </c>
      <c r="K2567">
        <f t="shared" si="163"/>
        <v>10252</v>
      </c>
    </row>
    <row r="2568" spans="1:11" x14ac:dyDescent="0.25">
      <c r="A2568">
        <v>10253</v>
      </c>
      <c r="B2568">
        <v>336225.97230000002</v>
      </c>
      <c r="C2568">
        <v>3063425.1028</v>
      </c>
      <c r="D2568" t="s">
        <v>272</v>
      </c>
      <c r="E2568" t="str">
        <f t="shared" si="158"/>
        <v>336225.973-3063425.103</v>
      </c>
      <c r="F2568" t="str">
        <f t="shared" si="159"/>
        <v>336225.973-3063425.103-NEW</v>
      </c>
      <c r="G2568">
        <f t="shared" si="160"/>
        <v>10253</v>
      </c>
      <c r="H2568" t="e">
        <f>VLOOKUP(G2568,#REF!,1,0)</f>
        <v>#REF!</v>
      </c>
      <c r="I2568" t="str">
        <f t="shared" si="161"/>
        <v>336225.9723NEW</v>
      </c>
      <c r="J2568" t="str">
        <f t="shared" si="162"/>
        <v>3063425.1028NEW</v>
      </c>
      <c r="K2568">
        <f t="shared" si="163"/>
        <v>10253</v>
      </c>
    </row>
    <row r="2569" spans="1:11" x14ac:dyDescent="0.25">
      <c r="A2569">
        <v>10254</v>
      </c>
      <c r="B2569">
        <v>336225.57169999997</v>
      </c>
      <c r="C2569">
        <v>3063425.8387000002</v>
      </c>
      <c r="D2569" t="s">
        <v>272</v>
      </c>
      <c r="E2569" t="str">
        <f t="shared" si="158"/>
        <v>336225.572-3063425.839</v>
      </c>
      <c r="F2569" t="str">
        <f t="shared" si="159"/>
        <v>336225.572-3063425.839-NEW</v>
      </c>
      <c r="G2569">
        <f t="shared" si="160"/>
        <v>10254</v>
      </c>
      <c r="H2569" t="e">
        <f>VLOOKUP(G2569,#REF!,1,0)</f>
        <v>#REF!</v>
      </c>
      <c r="I2569" t="str">
        <f t="shared" si="161"/>
        <v>336225.5717NEW</v>
      </c>
      <c r="J2569" t="str">
        <f t="shared" si="162"/>
        <v>3063425.8387NEW</v>
      </c>
      <c r="K2569">
        <f t="shared" si="163"/>
        <v>10254</v>
      </c>
    </row>
    <row r="2570" spans="1:11" x14ac:dyDescent="0.25">
      <c r="A2570">
        <v>10255</v>
      </c>
      <c r="B2570">
        <v>336222.61660000001</v>
      </c>
      <c r="C2570">
        <v>3063431.3265</v>
      </c>
      <c r="D2570" t="s">
        <v>272</v>
      </c>
      <c r="E2570" t="str">
        <f t="shared" si="158"/>
        <v>336222.617-3063431.327</v>
      </c>
      <c r="F2570" t="str">
        <f t="shared" si="159"/>
        <v>336222.617-3063431.327-NEW</v>
      </c>
      <c r="G2570">
        <f t="shared" si="160"/>
        <v>10255</v>
      </c>
      <c r="H2570" t="e">
        <f>VLOOKUP(G2570,#REF!,1,0)</f>
        <v>#REF!</v>
      </c>
      <c r="I2570" t="str">
        <f t="shared" si="161"/>
        <v>336222.6166NEW</v>
      </c>
      <c r="J2570" t="str">
        <f t="shared" si="162"/>
        <v>3063431.3265NEW</v>
      </c>
      <c r="K2570">
        <f t="shared" si="163"/>
        <v>10255</v>
      </c>
    </row>
    <row r="2571" spans="1:11" x14ac:dyDescent="0.25">
      <c r="A2571">
        <v>10256</v>
      </c>
      <c r="B2571">
        <v>336221.42670000001</v>
      </c>
      <c r="C2571">
        <v>3063433.7754000002</v>
      </c>
      <c r="D2571" t="s">
        <v>272</v>
      </c>
      <c r="E2571" t="str">
        <f t="shared" si="158"/>
        <v>336221.427-3063433.776</v>
      </c>
      <c r="F2571" t="str">
        <f t="shared" si="159"/>
        <v>336221.427-3063433.776-NEW</v>
      </c>
      <c r="G2571">
        <f t="shared" si="160"/>
        <v>10256</v>
      </c>
      <c r="H2571" t="e">
        <f>VLOOKUP(G2571,#REF!,1,0)</f>
        <v>#REF!</v>
      </c>
      <c r="I2571" t="str">
        <f t="shared" si="161"/>
        <v>336221.4267NEW</v>
      </c>
      <c r="J2571" t="str">
        <f t="shared" si="162"/>
        <v>3063433.7754NEW</v>
      </c>
      <c r="K2571">
        <f t="shared" si="163"/>
        <v>10256</v>
      </c>
    </row>
    <row r="2572" spans="1:11" x14ac:dyDescent="0.25">
      <c r="A2572">
        <v>10257</v>
      </c>
      <c r="B2572">
        <v>336218.16480000003</v>
      </c>
      <c r="C2572">
        <v>3063440.4889000002</v>
      </c>
      <c r="D2572" t="s">
        <v>272</v>
      </c>
      <c r="E2572" t="str">
        <f t="shared" si="158"/>
        <v>336218.165-3063440.489</v>
      </c>
      <c r="F2572" t="str">
        <f t="shared" si="159"/>
        <v>336218.165-3063440.489-NEW</v>
      </c>
      <c r="G2572">
        <f t="shared" si="160"/>
        <v>10257</v>
      </c>
      <c r="H2572" t="e">
        <f>VLOOKUP(G2572,#REF!,1,0)</f>
        <v>#REF!</v>
      </c>
      <c r="I2572" t="str">
        <f t="shared" si="161"/>
        <v>336218.1648NEW</v>
      </c>
      <c r="J2572" t="str">
        <f t="shared" si="162"/>
        <v>3063440.4889NEW</v>
      </c>
      <c r="K2572">
        <f t="shared" si="163"/>
        <v>10257</v>
      </c>
    </row>
    <row r="2573" spans="1:11" x14ac:dyDescent="0.25">
      <c r="A2573">
        <v>10258</v>
      </c>
      <c r="B2573">
        <v>336217.29369999998</v>
      </c>
      <c r="C2573">
        <v>3063442.2815999999</v>
      </c>
      <c r="D2573" t="s">
        <v>272</v>
      </c>
      <c r="E2573" t="str">
        <f t="shared" si="158"/>
        <v>336217.294-3063442.282</v>
      </c>
      <c r="F2573" t="str">
        <f t="shared" si="159"/>
        <v>336217.294-3063442.282-NEW</v>
      </c>
      <c r="G2573">
        <f t="shared" si="160"/>
        <v>10258</v>
      </c>
      <c r="H2573" t="e">
        <f>VLOOKUP(G2573,#REF!,1,0)</f>
        <v>#REF!</v>
      </c>
      <c r="I2573" t="str">
        <f t="shared" si="161"/>
        <v>336217.2937NEW</v>
      </c>
      <c r="J2573" t="str">
        <f t="shared" si="162"/>
        <v>3063442.2816NEW</v>
      </c>
      <c r="K2573">
        <f t="shared" si="163"/>
        <v>10258</v>
      </c>
    </row>
    <row r="2574" spans="1:11" x14ac:dyDescent="0.25">
      <c r="A2574">
        <v>10259</v>
      </c>
      <c r="B2574">
        <v>336216.00559999997</v>
      </c>
      <c r="C2574">
        <v>3063444.9325999999</v>
      </c>
      <c r="D2574" t="s">
        <v>272</v>
      </c>
      <c r="E2574" t="str">
        <f t="shared" si="158"/>
        <v>336216.006-3063444.933</v>
      </c>
      <c r="F2574" t="str">
        <f t="shared" si="159"/>
        <v>336216.006-3063444.933-NEW</v>
      </c>
      <c r="G2574">
        <f t="shared" si="160"/>
        <v>10259</v>
      </c>
      <c r="H2574" t="e">
        <f>VLOOKUP(G2574,#REF!,1,0)</f>
        <v>#REF!</v>
      </c>
      <c r="I2574" t="str">
        <f t="shared" si="161"/>
        <v>336216.0056NEW</v>
      </c>
      <c r="J2574" t="str">
        <f t="shared" si="162"/>
        <v>3063444.9326NEW</v>
      </c>
      <c r="K2574">
        <f t="shared" si="163"/>
        <v>10259</v>
      </c>
    </row>
    <row r="2575" spans="1:11" x14ac:dyDescent="0.25">
      <c r="A2575">
        <v>10260</v>
      </c>
      <c r="B2575">
        <v>336213.20360000001</v>
      </c>
      <c r="C2575">
        <v>3063450.8577999999</v>
      </c>
      <c r="D2575" t="s">
        <v>272</v>
      </c>
      <c r="E2575" t="str">
        <f t="shared" si="158"/>
        <v>336213.204-3063450.858</v>
      </c>
      <c r="F2575" t="str">
        <f t="shared" si="159"/>
        <v>336213.204-3063450.858-NEW</v>
      </c>
      <c r="G2575">
        <f t="shared" si="160"/>
        <v>10260</v>
      </c>
      <c r="H2575" t="e">
        <f>VLOOKUP(G2575,#REF!,1,0)</f>
        <v>#REF!</v>
      </c>
      <c r="I2575" t="str">
        <f t="shared" si="161"/>
        <v>336213.2036NEW</v>
      </c>
      <c r="J2575" t="str">
        <f t="shared" si="162"/>
        <v>3063450.8578NEW</v>
      </c>
      <c r="K2575">
        <f t="shared" si="163"/>
        <v>10260</v>
      </c>
    </row>
    <row r="2576" spans="1:11" x14ac:dyDescent="0.25">
      <c r="A2576">
        <v>10261</v>
      </c>
      <c r="B2576">
        <v>336211.3346</v>
      </c>
      <c r="C2576">
        <v>3063456.5117000001</v>
      </c>
      <c r="D2576" t="s">
        <v>272</v>
      </c>
      <c r="E2576" t="str">
        <f t="shared" si="158"/>
        <v>336211.335-3063456.512</v>
      </c>
      <c r="F2576" t="str">
        <f t="shared" si="159"/>
        <v>336211.335-3063456.512-NEW</v>
      </c>
      <c r="G2576">
        <f t="shared" si="160"/>
        <v>10261</v>
      </c>
      <c r="H2576" t="e">
        <f>VLOOKUP(G2576,#REF!,1,0)</f>
        <v>#REF!</v>
      </c>
      <c r="I2576" t="str">
        <f t="shared" si="161"/>
        <v>336211.3346NEW</v>
      </c>
      <c r="J2576" t="str">
        <f t="shared" si="162"/>
        <v>3063456.5117NEW</v>
      </c>
      <c r="K2576">
        <f t="shared" si="163"/>
        <v>10261</v>
      </c>
    </row>
    <row r="2577" spans="1:11" x14ac:dyDescent="0.25">
      <c r="A2577">
        <v>10262</v>
      </c>
      <c r="B2577">
        <v>336210.92700000003</v>
      </c>
      <c r="C2577">
        <v>3063457.7450000001</v>
      </c>
      <c r="D2577" t="s">
        <v>272</v>
      </c>
      <c r="E2577" t="str">
        <f t="shared" si="158"/>
        <v>336210.927-3063457.745</v>
      </c>
      <c r="F2577" t="str">
        <f t="shared" si="159"/>
        <v>336210.927-3063457.745-NEW</v>
      </c>
      <c r="G2577">
        <f t="shared" si="160"/>
        <v>10262</v>
      </c>
      <c r="H2577" t="e">
        <f>VLOOKUP(G2577,#REF!,1,0)</f>
        <v>#REF!</v>
      </c>
      <c r="I2577" t="str">
        <f t="shared" si="161"/>
        <v>336210.927NEW</v>
      </c>
      <c r="J2577" t="str">
        <f t="shared" si="162"/>
        <v>3063457.745NEW</v>
      </c>
      <c r="K2577">
        <f t="shared" si="163"/>
        <v>10262</v>
      </c>
    </row>
    <row r="2578" spans="1:11" x14ac:dyDescent="0.25">
      <c r="A2578">
        <v>10263</v>
      </c>
      <c r="B2578">
        <v>336210.57089999999</v>
      </c>
      <c r="C2578">
        <v>3063458.8221999998</v>
      </c>
      <c r="D2578" t="s">
        <v>272</v>
      </c>
      <c r="E2578" t="str">
        <f t="shared" si="158"/>
        <v>336210.571-3063458.823</v>
      </c>
      <c r="F2578" t="str">
        <f t="shared" si="159"/>
        <v>336210.571-3063458.823-NEW</v>
      </c>
      <c r="G2578">
        <f t="shared" si="160"/>
        <v>10263</v>
      </c>
      <c r="H2578" t="e">
        <f>VLOOKUP(G2578,#REF!,1,0)</f>
        <v>#REF!</v>
      </c>
      <c r="I2578" t="str">
        <f t="shared" si="161"/>
        <v>336210.5709NEW</v>
      </c>
      <c r="J2578" t="str">
        <f t="shared" si="162"/>
        <v>3063458.8222NEW</v>
      </c>
      <c r="K2578">
        <f t="shared" si="163"/>
        <v>10263</v>
      </c>
    </row>
    <row r="2579" spans="1:11" x14ac:dyDescent="0.25">
      <c r="A2579">
        <v>10264</v>
      </c>
      <c r="B2579">
        <v>336276.05479999998</v>
      </c>
      <c r="C2579">
        <v>3063463.4197</v>
      </c>
      <c r="D2579" t="s">
        <v>272</v>
      </c>
      <c r="E2579" t="str">
        <f t="shared" si="158"/>
        <v>336276.055-3063463.42</v>
      </c>
      <c r="F2579" t="str">
        <f t="shared" si="159"/>
        <v>336276.055-3063463.42-NEW</v>
      </c>
      <c r="G2579">
        <f t="shared" si="160"/>
        <v>10264</v>
      </c>
      <c r="H2579" t="e">
        <f>VLOOKUP(G2579,#REF!,1,0)</f>
        <v>#REF!</v>
      </c>
      <c r="I2579" t="str">
        <f t="shared" si="161"/>
        <v>336276.0548NEW</v>
      </c>
      <c r="J2579" t="str">
        <f t="shared" si="162"/>
        <v>3063463.4197NEW</v>
      </c>
      <c r="K2579">
        <f t="shared" si="163"/>
        <v>10264</v>
      </c>
    </row>
    <row r="2580" spans="1:11" x14ac:dyDescent="0.25">
      <c r="A2580">
        <v>10265</v>
      </c>
      <c r="B2580">
        <v>336279.9069</v>
      </c>
      <c r="C2580">
        <v>3063463.6867999998</v>
      </c>
      <c r="D2580" t="s">
        <v>272</v>
      </c>
      <c r="E2580" t="str">
        <f t="shared" si="158"/>
        <v>336279.907-3063463.687</v>
      </c>
      <c r="F2580" t="str">
        <f t="shared" si="159"/>
        <v>336279.907-3063463.687-NEW</v>
      </c>
      <c r="G2580">
        <f t="shared" si="160"/>
        <v>10265</v>
      </c>
      <c r="H2580" t="e">
        <f>VLOOKUP(G2580,#REF!,1,0)</f>
        <v>#REF!</v>
      </c>
      <c r="I2580" t="str">
        <f t="shared" si="161"/>
        <v>336279.9069NEW</v>
      </c>
      <c r="J2580" t="str">
        <f t="shared" si="162"/>
        <v>3063463.6868NEW</v>
      </c>
      <c r="K2580">
        <f t="shared" si="163"/>
        <v>10265</v>
      </c>
    </row>
    <row r="2581" spans="1:11" x14ac:dyDescent="0.25">
      <c r="A2581">
        <v>10266</v>
      </c>
      <c r="B2581">
        <v>336282.69199999998</v>
      </c>
      <c r="C2581">
        <v>3063463.88</v>
      </c>
      <c r="D2581" t="s">
        <v>272</v>
      </c>
      <c r="E2581" t="str">
        <f t="shared" si="158"/>
        <v>336282.692-3063463.88</v>
      </c>
      <c r="F2581" t="str">
        <f t="shared" si="159"/>
        <v>336282.692-3063463.88-NEW</v>
      </c>
      <c r="G2581">
        <f t="shared" si="160"/>
        <v>10266</v>
      </c>
      <c r="H2581" t="e">
        <f>VLOOKUP(G2581,#REF!,1,0)</f>
        <v>#REF!</v>
      </c>
      <c r="I2581" t="str">
        <f t="shared" si="161"/>
        <v>336282.692NEW</v>
      </c>
      <c r="J2581" t="str">
        <f t="shared" si="162"/>
        <v>3063463.88NEW</v>
      </c>
      <c r="K2581">
        <f t="shared" si="163"/>
        <v>10266</v>
      </c>
    </row>
    <row r="2582" spans="1:11" x14ac:dyDescent="0.25">
      <c r="A2582">
        <v>10267</v>
      </c>
      <c r="B2582">
        <v>336235.13679999998</v>
      </c>
      <c r="C2582">
        <v>3063466.7231000001</v>
      </c>
      <c r="D2582" t="s">
        <v>272</v>
      </c>
      <c r="E2582" t="str">
        <f t="shared" si="158"/>
        <v>336235.137-3063466.724</v>
      </c>
      <c r="F2582" t="str">
        <f t="shared" si="159"/>
        <v>336235.137-3063466.724-NEW</v>
      </c>
      <c r="G2582">
        <f t="shared" si="160"/>
        <v>10267</v>
      </c>
      <c r="H2582" t="e">
        <f>VLOOKUP(G2582,#REF!,1,0)</f>
        <v>#REF!</v>
      </c>
      <c r="I2582" t="str">
        <f t="shared" si="161"/>
        <v>336235.1368NEW</v>
      </c>
      <c r="J2582" t="str">
        <f t="shared" si="162"/>
        <v>3063466.7231NEW</v>
      </c>
      <c r="K2582">
        <f t="shared" si="163"/>
        <v>10267</v>
      </c>
    </row>
    <row r="2583" spans="1:11" x14ac:dyDescent="0.25">
      <c r="A2583">
        <v>10268</v>
      </c>
      <c r="B2583">
        <v>336207.69069999998</v>
      </c>
      <c r="C2583">
        <v>3063467.5353000001</v>
      </c>
      <c r="D2583" t="s">
        <v>272</v>
      </c>
      <c r="E2583" t="str">
        <f t="shared" si="158"/>
        <v>336207.691-3063467.536</v>
      </c>
      <c r="F2583" t="str">
        <f t="shared" si="159"/>
        <v>336207.691-3063467.536-NEW</v>
      </c>
      <c r="G2583">
        <f t="shared" si="160"/>
        <v>10268</v>
      </c>
      <c r="H2583" t="e">
        <f>VLOOKUP(G2583,#REF!,1,0)</f>
        <v>#REF!</v>
      </c>
      <c r="I2583" t="str">
        <f t="shared" si="161"/>
        <v>336207.6907NEW</v>
      </c>
      <c r="J2583" t="str">
        <f t="shared" si="162"/>
        <v>3063467.5353NEW</v>
      </c>
      <c r="K2583">
        <f t="shared" si="163"/>
        <v>10268</v>
      </c>
    </row>
    <row r="2584" spans="1:11" x14ac:dyDescent="0.25">
      <c r="A2584">
        <v>10269</v>
      </c>
      <c r="B2584">
        <v>336207.11800000002</v>
      </c>
      <c r="C2584">
        <v>3063469.2710000002</v>
      </c>
      <c r="D2584" t="s">
        <v>272</v>
      </c>
      <c r="E2584" t="str">
        <f t="shared" si="158"/>
        <v>336207.118-3063469.271</v>
      </c>
      <c r="F2584" t="str">
        <f t="shared" si="159"/>
        <v>336207.118-3063469.271-NEW</v>
      </c>
      <c r="G2584">
        <f t="shared" si="160"/>
        <v>10269</v>
      </c>
      <c r="H2584" t="e">
        <f>VLOOKUP(G2584,#REF!,1,0)</f>
        <v>#REF!</v>
      </c>
      <c r="I2584" t="str">
        <f t="shared" si="161"/>
        <v>336207.118NEW</v>
      </c>
      <c r="J2584" t="str">
        <f t="shared" si="162"/>
        <v>3063469.271NEW</v>
      </c>
      <c r="K2584">
        <f t="shared" si="163"/>
        <v>10269</v>
      </c>
    </row>
    <row r="2585" spans="1:11" x14ac:dyDescent="0.25">
      <c r="A2585">
        <v>10270</v>
      </c>
      <c r="B2585">
        <v>336209.08470000001</v>
      </c>
      <c r="C2585">
        <v>3063469.6694999998</v>
      </c>
      <c r="D2585" t="s">
        <v>272</v>
      </c>
      <c r="E2585" t="str">
        <f t="shared" si="158"/>
        <v>336209.085-3063469.67</v>
      </c>
      <c r="F2585" t="str">
        <f t="shared" si="159"/>
        <v>336209.085-3063469.67-NEW</v>
      </c>
      <c r="G2585">
        <f t="shared" si="160"/>
        <v>10270</v>
      </c>
      <c r="H2585" t="e">
        <f>VLOOKUP(G2585,#REF!,1,0)</f>
        <v>#REF!</v>
      </c>
      <c r="I2585" t="str">
        <f t="shared" si="161"/>
        <v>336209.0847NEW</v>
      </c>
      <c r="J2585" t="str">
        <f t="shared" si="162"/>
        <v>3063469.6695NEW</v>
      </c>
      <c r="K2585">
        <f t="shared" si="163"/>
        <v>10270</v>
      </c>
    </row>
    <row r="2586" spans="1:11" x14ac:dyDescent="0.25">
      <c r="A2586">
        <v>10271</v>
      </c>
      <c r="B2586">
        <v>336291.804</v>
      </c>
      <c r="C2586">
        <v>3063490.0192</v>
      </c>
      <c r="D2586" t="s">
        <v>272</v>
      </c>
      <c r="E2586" t="str">
        <f t="shared" si="158"/>
        <v>336291.804-3063490.02</v>
      </c>
      <c r="F2586" t="str">
        <f t="shared" si="159"/>
        <v>336291.804-3063490.02-NEW</v>
      </c>
      <c r="G2586">
        <f t="shared" si="160"/>
        <v>10271</v>
      </c>
      <c r="H2586" t="e">
        <f>VLOOKUP(G2586,#REF!,1,0)</f>
        <v>#REF!</v>
      </c>
      <c r="I2586" t="str">
        <f t="shared" si="161"/>
        <v>336291.804NEW</v>
      </c>
      <c r="J2586" t="str">
        <f t="shared" si="162"/>
        <v>3063490.0192NEW</v>
      </c>
      <c r="K2586">
        <f t="shared" si="163"/>
        <v>10271</v>
      </c>
    </row>
    <row r="2587" spans="1:11" x14ac:dyDescent="0.25">
      <c r="A2587">
        <v>10272</v>
      </c>
      <c r="B2587">
        <v>337039.67619999999</v>
      </c>
      <c r="C2587">
        <v>3063490.4704</v>
      </c>
      <c r="D2587" t="s">
        <v>272</v>
      </c>
      <c r="E2587" t="str">
        <f t="shared" si="158"/>
        <v>337039.677-3063490.471</v>
      </c>
      <c r="F2587" t="str">
        <f t="shared" si="159"/>
        <v>337039.677-3063490.471-NEW</v>
      </c>
      <c r="G2587">
        <f t="shared" si="160"/>
        <v>10272</v>
      </c>
      <c r="H2587" t="e">
        <f>VLOOKUP(G2587,#REF!,1,0)</f>
        <v>#REF!</v>
      </c>
      <c r="I2587" t="str">
        <f t="shared" si="161"/>
        <v>337039.6762NEW</v>
      </c>
      <c r="J2587" t="str">
        <f t="shared" si="162"/>
        <v>3063490.4704NEW</v>
      </c>
      <c r="K2587">
        <f t="shared" si="163"/>
        <v>10272</v>
      </c>
    </row>
    <row r="2588" spans="1:11" x14ac:dyDescent="0.25">
      <c r="A2588">
        <v>10273</v>
      </c>
      <c r="B2588">
        <v>336991.48639999999</v>
      </c>
      <c r="C2588">
        <v>3063491.2008000002</v>
      </c>
      <c r="D2588" t="s">
        <v>272</v>
      </c>
      <c r="E2588" t="str">
        <f t="shared" si="158"/>
        <v>336991.487-3063491.201</v>
      </c>
      <c r="F2588" t="str">
        <f t="shared" si="159"/>
        <v>336991.487-3063491.201-NEW</v>
      </c>
      <c r="G2588">
        <f t="shared" si="160"/>
        <v>10273</v>
      </c>
      <c r="H2588" t="e">
        <f>VLOOKUP(G2588,#REF!,1,0)</f>
        <v>#REF!</v>
      </c>
      <c r="I2588" t="str">
        <f t="shared" si="161"/>
        <v>336991.4864NEW</v>
      </c>
      <c r="J2588" t="str">
        <f t="shared" si="162"/>
        <v>3063491.2008NEW</v>
      </c>
      <c r="K2588">
        <f t="shared" si="163"/>
        <v>10273</v>
      </c>
    </row>
    <row r="2589" spans="1:11" x14ac:dyDescent="0.25">
      <c r="A2589">
        <v>10274</v>
      </c>
      <c r="B2589">
        <v>337087.11930000002</v>
      </c>
      <c r="C2589">
        <v>3063495.6737000002</v>
      </c>
      <c r="D2589" t="s">
        <v>272</v>
      </c>
      <c r="E2589" t="str">
        <f t="shared" si="158"/>
        <v>337087.12-3063495.674</v>
      </c>
      <c r="F2589" t="str">
        <f t="shared" si="159"/>
        <v>337087.12-3063495.674-NEW</v>
      </c>
      <c r="G2589">
        <f t="shared" si="160"/>
        <v>10274</v>
      </c>
      <c r="H2589" t="e">
        <f>VLOOKUP(G2589,#REF!,1,0)</f>
        <v>#REF!</v>
      </c>
      <c r="I2589" t="str">
        <f t="shared" si="161"/>
        <v>337087.1193NEW</v>
      </c>
      <c r="J2589" t="str">
        <f t="shared" si="162"/>
        <v>3063495.6737NEW</v>
      </c>
      <c r="K2589">
        <f t="shared" si="163"/>
        <v>10274</v>
      </c>
    </row>
    <row r="2590" spans="1:11" x14ac:dyDescent="0.25">
      <c r="A2590">
        <v>10275</v>
      </c>
      <c r="B2590">
        <v>337130.39319999999</v>
      </c>
      <c r="C2590">
        <v>3063505.52</v>
      </c>
      <c r="D2590" t="s">
        <v>272</v>
      </c>
      <c r="E2590" t="str">
        <f t="shared" si="158"/>
        <v>337130.394-3063505.52</v>
      </c>
      <c r="F2590" t="str">
        <f t="shared" si="159"/>
        <v>337130.394-3063505.52-NEW</v>
      </c>
      <c r="G2590">
        <f t="shared" si="160"/>
        <v>10275</v>
      </c>
      <c r="H2590" t="e">
        <f>VLOOKUP(G2590,#REF!,1,0)</f>
        <v>#REF!</v>
      </c>
      <c r="I2590" t="str">
        <f t="shared" si="161"/>
        <v>337130.3932NEW</v>
      </c>
      <c r="J2590" t="str">
        <f t="shared" si="162"/>
        <v>3063505.52NEW</v>
      </c>
      <c r="K2590">
        <f t="shared" si="163"/>
        <v>10275</v>
      </c>
    </row>
    <row r="2591" spans="1:11" x14ac:dyDescent="0.25">
      <c r="A2591">
        <v>10276</v>
      </c>
      <c r="B2591">
        <v>336943.55180000002</v>
      </c>
      <c r="C2591">
        <v>3063507.8779000002</v>
      </c>
      <c r="D2591" t="s">
        <v>272</v>
      </c>
      <c r="E2591" t="str">
        <f t="shared" si="158"/>
        <v>336943.552-3063507.878</v>
      </c>
      <c r="F2591" t="str">
        <f t="shared" si="159"/>
        <v>336943.552-3063507.878-NEW</v>
      </c>
      <c r="G2591">
        <f t="shared" si="160"/>
        <v>10276</v>
      </c>
      <c r="H2591" t="e">
        <f>VLOOKUP(G2591,#REF!,1,0)</f>
        <v>#REF!</v>
      </c>
      <c r="I2591" t="str">
        <f t="shared" si="161"/>
        <v>336943.5518NEW</v>
      </c>
      <c r="J2591" t="str">
        <f t="shared" si="162"/>
        <v>3063507.8779NEW</v>
      </c>
      <c r="K2591">
        <f t="shared" si="163"/>
        <v>10276</v>
      </c>
    </row>
    <row r="2592" spans="1:11" x14ac:dyDescent="0.25">
      <c r="A2592">
        <v>10277</v>
      </c>
      <c r="B2592">
        <v>336297.3763</v>
      </c>
      <c r="C2592">
        <v>3063508.7311999998</v>
      </c>
      <c r="D2592" t="s">
        <v>272</v>
      </c>
      <c r="E2592" t="str">
        <f t="shared" si="158"/>
        <v>336297.377-3063508.732</v>
      </c>
      <c r="F2592" t="str">
        <f t="shared" si="159"/>
        <v>336297.377-3063508.732-NEW</v>
      </c>
      <c r="G2592">
        <f t="shared" si="160"/>
        <v>10277</v>
      </c>
      <c r="H2592" t="e">
        <f>VLOOKUP(G2592,#REF!,1,0)</f>
        <v>#REF!</v>
      </c>
      <c r="I2592" t="str">
        <f t="shared" si="161"/>
        <v>336297.3763NEW</v>
      </c>
      <c r="J2592" t="str">
        <f t="shared" si="162"/>
        <v>3063508.7312NEW</v>
      </c>
      <c r="K2592">
        <f t="shared" si="163"/>
        <v>10277</v>
      </c>
    </row>
    <row r="2593" spans="1:11" x14ac:dyDescent="0.25">
      <c r="A2593">
        <v>10278</v>
      </c>
      <c r="B2593">
        <v>337169.7953</v>
      </c>
      <c r="C2593">
        <v>3063518.2426999998</v>
      </c>
      <c r="D2593" t="s">
        <v>272</v>
      </c>
      <c r="E2593" t="str">
        <f t="shared" ref="E2593:E2656" si="164">ROUNDUP(B2593,3)&amp;"-"&amp;ROUNDUP(C2593,3)</f>
        <v>337169.796-3063518.243</v>
      </c>
      <c r="F2593" t="str">
        <f t="shared" ref="F2593:F2656" si="165">E2593&amp;"-"&amp;D2593</f>
        <v>337169.796-3063518.243-NEW</v>
      </c>
      <c r="G2593">
        <f t="shared" ref="G2593:G2656" si="166">A2593</f>
        <v>10278</v>
      </c>
      <c r="H2593" t="e">
        <f>VLOOKUP(G2593,#REF!,1,0)</f>
        <v>#REF!</v>
      </c>
      <c r="I2593" t="str">
        <f t="shared" si="161"/>
        <v>337169.7953NEW</v>
      </c>
      <c r="J2593" t="str">
        <f t="shared" si="162"/>
        <v>3063518.2427NEW</v>
      </c>
      <c r="K2593">
        <f t="shared" si="163"/>
        <v>10278</v>
      </c>
    </row>
    <row r="2594" spans="1:11" x14ac:dyDescent="0.25">
      <c r="A2594">
        <v>10279</v>
      </c>
      <c r="B2594">
        <v>336301.391</v>
      </c>
      <c r="C2594">
        <v>3063522.0279999999</v>
      </c>
      <c r="D2594" t="s">
        <v>272</v>
      </c>
      <c r="E2594" t="str">
        <f t="shared" si="164"/>
        <v>336301.391-3063522.028</v>
      </c>
      <c r="F2594" t="str">
        <f t="shared" si="165"/>
        <v>336301.391-3063522.028-NEW</v>
      </c>
      <c r="G2594">
        <f t="shared" si="166"/>
        <v>10279</v>
      </c>
      <c r="H2594" t="e">
        <f>VLOOKUP(G2594,#REF!,1,0)</f>
        <v>#REF!</v>
      </c>
      <c r="I2594" t="str">
        <f t="shared" si="161"/>
        <v>336301.391NEW</v>
      </c>
      <c r="J2594" t="str">
        <f t="shared" si="162"/>
        <v>3063522.028NEW</v>
      </c>
      <c r="K2594">
        <f t="shared" si="163"/>
        <v>10279</v>
      </c>
    </row>
    <row r="2595" spans="1:11" x14ac:dyDescent="0.25">
      <c r="A2595">
        <v>10280</v>
      </c>
      <c r="B2595">
        <v>337203.47560000001</v>
      </c>
      <c r="C2595">
        <v>3063534.9419999998</v>
      </c>
      <c r="D2595" t="s">
        <v>272</v>
      </c>
      <c r="E2595" t="str">
        <f t="shared" si="164"/>
        <v>337203.476-3063534.942</v>
      </c>
      <c r="F2595" t="str">
        <f t="shared" si="165"/>
        <v>337203.476-3063534.942-NEW</v>
      </c>
      <c r="G2595">
        <f t="shared" si="166"/>
        <v>10280</v>
      </c>
      <c r="H2595" t="e">
        <f>VLOOKUP(G2595,#REF!,1,0)</f>
        <v>#REF!</v>
      </c>
      <c r="I2595" t="str">
        <f t="shared" si="161"/>
        <v>337203.4756NEW</v>
      </c>
      <c r="J2595" t="str">
        <f t="shared" si="162"/>
        <v>3063534.942NEW</v>
      </c>
      <c r="K2595">
        <f t="shared" si="163"/>
        <v>10280</v>
      </c>
    </row>
    <row r="2596" spans="1:11" x14ac:dyDescent="0.25">
      <c r="A2596">
        <v>10281</v>
      </c>
      <c r="B2596">
        <v>336837.23019999999</v>
      </c>
      <c r="C2596">
        <v>3063539.0676000002</v>
      </c>
      <c r="D2596" t="s">
        <v>272</v>
      </c>
      <c r="E2596" t="str">
        <f t="shared" si="164"/>
        <v>336837.231-3063539.068</v>
      </c>
      <c r="F2596" t="str">
        <f t="shared" si="165"/>
        <v>336837.231-3063539.068-NEW</v>
      </c>
      <c r="G2596">
        <f t="shared" si="166"/>
        <v>10281</v>
      </c>
      <c r="H2596" t="e">
        <f>VLOOKUP(G2596,#REF!,1,0)</f>
        <v>#REF!</v>
      </c>
      <c r="I2596" t="str">
        <f t="shared" si="161"/>
        <v>336837.2302NEW</v>
      </c>
      <c r="J2596" t="str">
        <f t="shared" si="162"/>
        <v>3063539.0676NEW</v>
      </c>
      <c r="K2596">
        <f t="shared" si="163"/>
        <v>10281</v>
      </c>
    </row>
    <row r="2597" spans="1:11" x14ac:dyDescent="0.25">
      <c r="A2597">
        <v>10282</v>
      </c>
      <c r="B2597">
        <v>336815.8161</v>
      </c>
      <c r="C2597">
        <v>3063544.1200999999</v>
      </c>
      <c r="D2597" t="s">
        <v>272</v>
      </c>
      <c r="E2597" t="str">
        <f t="shared" si="164"/>
        <v>336815.817-3063544.121</v>
      </c>
      <c r="F2597" t="str">
        <f t="shared" si="165"/>
        <v>336815.817-3063544.121-NEW</v>
      </c>
      <c r="G2597">
        <f t="shared" si="166"/>
        <v>10282</v>
      </c>
      <c r="H2597" t="e">
        <f>VLOOKUP(G2597,#REF!,1,0)</f>
        <v>#REF!</v>
      </c>
      <c r="I2597" t="str">
        <f t="shared" si="161"/>
        <v>336815.8161NEW</v>
      </c>
      <c r="J2597" t="str">
        <f t="shared" si="162"/>
        <v>3063544.1201NEW</v>
      </c>
      <c r="K2597">
        <f t="shared" si="163"/>
        <v>10282</v>
      </c>
    </row>
    <row r="2598" spans="1:11" x14ac:dyDescent="0.25">
      <c r="A2598">
        <v>10283</v>
      </c>
      <c r="B2598">
        <v>336307.00939999998</v>
      </c>
      <c r="C2598">
        <v>3063544.7927000001</v>
      </c>
      <c r="D2598" t="s">
        <v>272</v>
      </c>
      <c r="E2598" t="str">
        <f t="shared" si="164"/>
        <v>336307.01-3063544.793</v>
      </c>
      <c r="F2598" t="str">
        <f t="shared" si="165"/>
        <v>336307.01-3063544.793-NEW</v>
      </c>
      <c r="G2598">
        <f t="shared" si="166"/>
        <v>10283</v>
      </c>
      <c r="H2598" t="e">
        <f>VLOOKUP(G2598,#REF!,1,0)</f>
        <v>#REF!</v>
      </c>
      <c r="I2598" t="str">
        <f t="shared" si="161"/>
        <v>336307.0094NEW</v>
      </c>
      <c r="J2598" t="str">
        <f t="shared" si="162"/>
        <v>3063544.7927NEW</v>
      </c>
      <c r="K2598">
        <f t="shared" si="163"/>
        <v>10283</v>
      </c>
    </row>
    <row r="2599" spans="1:11" x14ac:dyDescent="0.25">
      <c r="A2599">
        <v>10284</v>
      </c>
      <c r="B2599">
        <v>336774.3848</v>
      </c>
      <c r="C2599">
        <v>3063545.7530999999</v>
      </c>
      <c r="D2599" t="s">
        <v>272</v>
      </c>
      <c r="E2599" t="str">
        <f t="shared" si="164"/>
        <v>336774.385-3063545.754</v>
      </c>
      <c r="F2599" t="str">
        <f t="shared" si="165"/>
        <v>336774.385-3063545.754-NEW</v>
      </c>
      <c r="G2599">
        <f t="shared" si="166"/>
        <v>10284</v>
      </c>
      <c r="H2599" t="e">
        <f>VLOOKUP(G2599,#REF!,1,0)</f>
        <v>#REF!</v>
      </c>
      <c r="I2599" t="str">
        <f t="shared" si="161"/>
        <v>336774.3848NEW</v>
      </c>
      <c r="J2599" t="str">
        <f t="shared" si="162"/>
        <v>3063545.7531NEW</v>
      </c>
      <c r="K2599">
        <f t="shared" si="163"/>
        <v>10284</v>
      </c>
    </row>
    <row r="2600" spans="1:11" x14ac:dyDescent="0.25">
      <c r="A2600">
        <v>10285</v>
      </c>
      <c r="B2600">
        <v>337233.71480000002</v>
      </c>
      <c r="C2600">
        <v>3063553.9649999999</v>
      </c>
      <c r="D2600" t="s">
        <v>272</v>
      </c>
      <c r="E2600" t="str">
        <f t="shared" si="164"/>
        <v>337233.715-3063553.965</v>
      </c>
      <c r="F2600" t="str">
        <f t="shared" si="165"/>
        <v>337233.715-3063553.965-NEW</v>
      </c>
      <c r="G2600">
        <f t="shared" si="166"/>
        <v>10285</v>
      </c>
      <c r="H2600" t="e">
        <f>VLOOKUP(G2600,#REF!,1,0)</f>
        <v>#REF!</v>
      </c>
      <c r="I2600" t="str">
        <f t="shared" ref="I2600:I2663" si="167">B2600&amp;D2600</f>
        <v>337233.7148NEW</v>
      </c>
      <c r="J2600" t="str">
        <f t="shared" ref="J2600:J2663" si="168">C2600&amp;D2600</f>
        <v>3063553.965NEW</v>
      </c>
      <c r="K2600">
        <f t="shared" si="163"/>
        <v>10285</v>
      </c>
    </row>
    <row r="2601" spans="1:11" x14ac:dyDescent="0.25">
      <c r="A2601">
        <v>10286</v>
      </c>
      <c r="B2601">
        <v>336314.2745</v>
      </c>
      <c r="C2601">
        <v>3063572.0074999998</v>
      </c>
      <c r="D2601" t="s">
        <v>272</v>
      </c>
      <c r="E2601" t="str">
        <f t="shared" si="164"/>
        <v>336314.275-3063572.008</v>
      </c>
      <c r="F2601" t="str">
        <f t="shared" si="165"/>
        <v>336314.275-3063572.008-NEW</v>
      </c>
      <c r="G2601">
        <f t="shared" si="166"/>
        <v>10286</v>
      </c>
      <c r="H2601" t="e">
        <f>VLOOKUP(G2601,#REF!,1,0)</f>
        <v>#REF!</v>
      </c>
      <c r="I2601" t="str">
        <f t="shared" si="167"/>
        <v>336314.2745NEW</v>
      </c>
      <c r="J2601" t="str">
        <f t="shared" si="168"/>
        <v>3063572.0075NEW</v>
      </c>
      <c r="K2601">
        <f t="shared" si="163"/>
        <v>10286</v>
      </c>
    </row>
    <row r="2602" spans="1:11" x14ac:dyDescent="0.25">
      <c r="A2602">
        <v>10287</v>
      </c>
      <c r="B2602">
        <v>337258.61489999999</v>
      </c>
      <c r="C2602">
        <v>3063574.4531</v>
      </c>
      <c r="D2602" t="s">
        <v>272</v>
      </c>
      <c r="E2602" t="str">
        <f t="shared" si="164"/>
        <v>337258.615-3063574.454</v>
      </c>
      <c r="F2602" t="str">
        <f t="shared" si="165"/>
        <v>337258.615-3063574.454-NEW</v>
      </c>
      <c r="G2602">
        <f t="shared" si="166"/>
        <v>10287</v>
      </c>
      <c r="H2602" t="e">
        <f>VLOOKUP(G2602,#REF!,1,0)</f>
        <v>#REF!</v>
      </c>
      <c r="I2602" t="str">
        <f t="shared" si="167"/>
        <v>337258.6149NEW</v>
      </c>
      <c r="J2602" t="str">
        <f t="shared" si="168"/>
        <v>3063574.4531NEW</v>
      </c>
      <c r="K2602">
        <f t="shared" si="163"/>
        <v>10287</v>
      </c>
    </row>
    <row r="2603" spans="1:11" x14ac:dyDescent="0.25">
      <c r="A2603">
        <v>10288</v>
      </c>
      <c r="B2603">
        <v>337282.40299999999</v>
      </c>
      <c r="C2603">
        <v>3063593.8558999998</v>
      </c>
      <c r="D2603" t="s">
        <v>272</v>
      </c>
      <c r="E2603" t="str">
        <f t="shared" si="164"/>
        <v>337282.403-3063593.856</v>
      </c>
      <c r="F2603" t="str">
        <f t="shared" si="165"/>
        <v>337282.403-3063593.856-NEW</v>
      </c>
      <c r="G2603">
        <f t="shared" si="166"/>
        <v>10288</v>
      </c>
      <c r="H2603" t="e">
        <f>VLOOKUP(G2603,#REF!,1,0)</f>
        <v>#REF!</v>
      </c>
      <c r="I2603" t="str">
        <f t="shared" si="167"/>
        <v>337282.403NEW</v>
      </c>
      <c r="J2603" t="str">
        <f t="shared" si="168"/>
        <v>3063593.8559NEW</v>
      </c>
      <c r="K2603">
        <f t="shared" si="163"/>
        <v>10288</v>
      </c>
    </row>
    <row r="2604" spans="1:11" x14ac:dyDescent="0.25">
      <c r="A2604">
        <v>10289</v>
      </c>
      <c r="B2604">
        <v>336323.2231</v>
      </c>
      <c r="C2604">
        <v>3063603.1891000001</v>
      </c>
      <c r="D2604" t="s">
        <v>272</v>
      </c>
      <c r="E2604" t="str">
        <f t="shared" si="164"/>
        <v>336323.224-3063603.19</v>
      </c>
      <c r="F2604" t="str">
        <f t="shared" si="165"/>
        <v>336323.224-3063603.19-NEW</v>
      </c>
      <c r="G2604">
        <f t="shared" si="166"/>
        <v>10289</v>
      </c>
      <c r="H2604" t="e">
        <f>VLOOKUP(G2604,#REF!,1,0)</f>
        <v>#REF!</v>
      </c>
      <c r="I2604" t="str">
        <f t="shared" si="167"/>
        <v>336323.2231NEW</v>
      </c>
      <c r="J2604" t="str">
        <f t="shared" si="168"/>
        <v>3063603.1891NEW</v>
      </c>
      <c r="K2604">
        <f t="shared" si="163"/>
        <v>10289</v>
      </c>
    </row>
    <row r="2605" spans="1:11" x14ac:dyDescent="0.25">
      <c r="A2605">
        <v>10290</v>
      </c>
      <c r="B2605">
        <v>336324.45079999999</v>
      </c>
      <c r="C2605">
        <v>3063607.5088</v>
      </c>
      <c r="D2605" t="s">
        <v>272</v>
      </c>
      <c r="E2605" t="str">
        <f t="shared" si="164"/>
        <v>336324.451-3063607.509</v>
      </c>
      <c r="F2605" t="str">
        <f t="shared" si="165"/>
        <v>336324.451-3063607.509-NEW</v>
      </c>
      <c r="G2605">
        <f t="shared" si="166"/>
        <v>10290</v>
      </c>
      <c r="H2605" t="e">
        <f>VLOOKUP(G2605,#REF!,1,0)</f>
        <v>#REF!</v>
      </c>
      <c r="I2605" t="str">
        <f t="shared" si="167"/>
        <v>336324.4508NEW</v>
      </c>
      <c r="J2605" t="str">
        <f t="shared" si="168"/>
        <v>3063607.5088NEW</v>
      </c>
      <c r="K2605">
        <f t="shared" si="163"/>
        <v>10290</v>
      </c>
    </row>
    <row r="2606" spans="1:11" x14ac:dyDescent="0.25">
      <c r="A2606">
        <v>10291</v>
      </c>
      <c r="B2606">
        <v>336555.87819999998</v>
      </c>
      <c r="C2606">
        <v>3063611.8413</v>
      </c>
      <c r="D2606" t="s">
        <v>272</v>
      </c>
      <c r="E2606" t="str">
        <f t="shared" si="164"/>
        <v>336555.879-3063611.842</v>
      </c>
      <c r="F2606" t="str">
        <f t="shared" si="165"/>
        <v>336555.879-3063611.842-NEW</v>
      </c>
      <c r="G2606">
        <f t="shared" si="166"/>
        <v>10291</v>
      </c>
      <c r="H2606" t="e">
        <f>VLOOKUP(G2606,#REF!,1,0)</f>
        <v>#REF!</v>
      </c>
      <c r="I2606" t="str">
        <f t="shared" si="167"/>
        <v>336555.8782NEW</v>
      </c>
      <c r="J2606" t="str">
        <f t="shared" si="168"/>
        <v>3063611.8413NEW</v>
      </c>
      <c r="K2606">
        <f t="shared" si="163"/>
        <v>10291</v>
      </c>
    </row>
    <row r="2607" spans="1:11" x14ac:dyDescent="0.25">
      <c r="A2607">
        <v>10292</v>
      </c>
      <c r="B2607">
        <v>337310.54619999998</v>
      </c>
      <c r="C2607">
        <v>3063619.7710000002</v>
      </c>
      <c r="D2607" t="s">
        <v>272</v>
      </c>
      <c r="E2607" t="str">
        <f t="shared" si="164"/>
        <v>337310.547-3063619.771</v>
      </c>
      <c r="F2607" t="str">
        <f t="shared" si="165"/>
        <v>337310.547-3063619.771-NEW</v>
      </c>
      <c r="G2607">
        <f t="shared" si="166"/>
        <v>10292</v>
      </c>
      <c r="H2607" t="e">
        <f>VLOOKUP(G2607,#REF!,1,0)</f>
        <v>#REF!</v>
      </c>
      <c r="I2607" t="str">
        <f t="shared" si="167"/>
        <v>337310.5462NEW</v>
      </c>
      <c r="J2607" t="str">
        <f t="shared" si="168"/>
        <v>3063619.771NEW</v>
      </c>
      <c r="K2607">
        <f t="shared" si="163"/>
        <v>10292</v>
      </c>
    </row>
    <row r="2608" spans="1:11" x14ac:dyDescent="0.25">
      <c r="A2608">
        <v>10293</v>
      </c>
      <c r="B2608">
        <v>336329.29460000002</v>
      </c>
      <c r="C2608">
        <v>3063625.3190000001</v>
      </c>
      <c r="D2608" t="s">
        <v>272</v>
      </c>
      <c r="E2608" t="str">
        <f t="shared" si="164"/>
        <v>336329.295-3063625.319</v>
      </c>
      <c r="F2608" t="str">
        <f t="shared" si="165"/>
        <v>336329.295-3063625.319-NEW</v>
      </c>
      <c r="G2608">
        <f t="shared" si="166"/>
        <v>10293</v>
      </c>
      <c r="H2608" t="e">
        <f>VLOOKUP(G2608,#REF!,1,0)</f>
        <v>#REF!</v>
      </c>
      <c r="I2608" t="str">
        <f t="shared" si="167"/>
        <v>336329.2946NEW</v>
      </c>
      <c r="J2608" t="str">
        <f t="shared" si="168"/>
        <v>3063625.319NEW</v>
      </c>
      <c r="K2608">
        <f t="shared" si="163"/>
        <v>10293</v>
      </c>
    </row>
    <row r="2609" spans="1:11" x14ac:dyDescent="0.25">
      <c r="A2609">
        <v>10294</v>
      </c>
      <c r="B2609">
        <v>336330.21799999999</v>
      </c>
      <c r="C2609">
        <v>3063628.8632999999</v>
      </c>
      <c r="D2609" t="s">
        <v>272</v>
      </c>
      <c r="E2609" t="str">
        <f t="shared" si="164"/>
        <v>336330.218-3063628.864</v>
      </c>
      <c r="F2609" t="str">
        <f t="shared" si="165"/>
        <v>336330.218-3063628.864-NEW</v>
      </c>
      <c r="G2609">
        <f t="shared" si="166"/>
        <v>10294</v>
      </c>
      <c r="H2609" t="e">
        <f>VLOOKUP(G2609,#REF!,1,0)</f>
        <v>#REF!</v>
      </c>
      <c r="I2609" t="str">
        <f t="shared" si="167"/>
        <v>336330.218NEW</v>
      </c>
      <c r="J2609" t="str">
        <f t="shared" si="168"/>
        <v>3063628.8633NEW</v>
      </c>
      <c r="K2609">
        <f t="shared" si="163"/>
        <v>10294</v>
      </c>
    </row>
    <row r="2610" spans="1:11" x14ac:dyDescent="0.25">
      <c r="A2610">
        <v>10295</v>
      </c>
      <c r="B2610">
        <v>337329.98100000003</v>
      </c>
      <c r="C2610">
        <v>3063645.0151</v>
      </c>
      <c r="D2610" t="s">
        <v>272</v>
      </c>
      <c r="E2610" t="str">
        <f t="shared" si="164"/>
        <v>337329.981-3063645.016</v>
      </c>
      <c r="F2610" t="str">
        <f t="shared" si="165"/>
        <v>337329.981-3063645.016-NEW</v>
      </c>
      <c r="G2610">
        <f t="shared" si="166"/>
        <v>10295</v>
      </c>
      <c r="H2610" t="e">
        <f>VLOOKUP(G2610,#REF!,1,0)</f>
        <v>#REF!</v>
      </c>
      <c r="I2610" t="str">
        <f t="shared" si="167"/>
        <v>337329.981NEW</v>
      </c>
      <c r="J2610" t="str">
        <f t="shared" si="168"/>
        <v>3063645.0151NEW</v>
      </c>
      <c r="K2610">
        <f t="shared" si="163"/>
        <v>10295</v>
      </c>
    </row>
    <row r="2611" spans="1:11" x14ac:dyDescent="0.25">
      <c r="A2611">
        <v>10296</v>
      </c>
      <c r="B2611">
        <v>337352.01669999998</v>
      </c>
      <c r="C2611">
        <v>3063681.2631999999</v>
      </c>
      <c r="D2611" t="s">
        <v>272</v>
      </c>
      <c r="E2611" t="str">
        <f t="shared" si="164"/>
        <v>337352.017-3063681.264</v>
      </c>
      <c r="F2611" t="str">
        <f t="shared" si="165"/>
        <v>337352.017-3063681.264-NEW</v>
      </c>
      <c r="G2611">
        <f t="shared" si="166"/>
        <v>10296</v>
      </c>
      <c r="H2611" t="e">
        <f>VLOOKUP(G2611,#REF!,1,0)</f>
        <v>#REF!</v>
      </c>
      <c r="I2611" t="str">
        <f t="shared" si="167"/>
        <v>337352.0167NEW</v>
      </c>
      <c r="J2611" t="str">
        <f t="shared" si="168"/>
        <v>3063681.2632NEW</v>
      </c>
      <c r="K2611">
        <f t="shared" si="163"/>
        <v>10296</v>
      </c>
    </row>
    <row r="2612" spans="1:11" x14ac:dyDescent="0.25">
      <c r="A2612">
        <v>10297</v>
      </c>
      <c r="B2612">
        <v>337371.30479999998</v>
      </c>
      <c r="C2612">
        <v>3063711.4994000001</v>
      </c>
      <c r="D2612" t="s">
        <v>272</v>
      </c>
      <c r="E2612" t="str">
        <f t="shared" si="164"/>
        <v>337371.305-3063711.5</v>
      </c>
      <c r="F2612" t="str">
        <f t="shared" si="165"/>
        <v>337371.305-3063711.5-NEW</v>
      </c>
      <c r="G2612">
        <f t="shared" si="166"/>
        <v>10297</v>
      </c>
      <c r="H2612" t="e">
        <f>VLOOKUP(G2612,#REF!,1,0)</f>
        <v>#REF!</v>
      </c>
      <c r="I2612" t="str">
        <f t="shared" si="167"/>
        <v>337371.3048NEW</v>
      </c>
      <c r="J2612" t="str">
        <f t="shared" si="168"/>
        <v>3063711.4994NEW</v>
      </c>
      <c r="K2612">
        <f t="shared" si="163"/>
        <v>10297</v>
      </c>
    </row>
    <row r="2613" spans="1:11" x14ac:dyDescent="0.25">
      <c r="A2613">
        <v>10298</v>
      </c>
      <c r="B2613">
        <v>337398.83360000001</v>
      </c>
      <c r="C2613">
        <v>3063767.1732000001</v>
      </c>
      <c r="D2613" t="s">
        <v>272</v>
      </c>
      <c r="E2613" t="str">
        <f t="shared" si="164"/>
        <v>337398.834-3063767.174</v>
      </c>
      <c r="F2613" t="str">
        <f t="shared" si="165"/>
        <v>337398.834-3063767.174-NEW</v>
      </c>
      <c r="G2613">
        <f t="shared" si="166"/>
        <v>10298</v>
      </c>
      <c r="H2613" t="e">
        <f>VLOOKUP(G2613,#REF!,1,0)</f>
        <v>#REF!</v>
      </c>
      <c r="I2613" t="str">
        <f t="shared" si="167"/>
        <v>337398.8336NEW</v>
      </c>
      <c r="J2613" t="str">
        <f t="shared" si="168"/>
        <v>3063767.1732NEW</v>
      </c>
      <c r="K2613">
        <f t="shared" si="163"/>
        <v>10298</v>
      </c>
    </row>
    <row r="2614" spans="1:11" x14ac:dyDescent="0.25">
      <c r="A2614">
        <v>10299</v>
      </c>
      <c r="B2614">
        <v>337420.02279999998</v>
      </c>
      <c r="C2614">
        <v>3063807.1910999999</v>
      </c>
      <c r="D2614" t="s">
        <v>272</v>
      </c>
      <c r="E2614" t="str">
        <f t="shared" si="164"/>
        <v>337420.023-3063807.192</v>
      </c>
      <c r="F2614" t="str">
        <f t="shared" si="165"/>
        <v>337420.023-3063807.192-NEW</v>
      </c>
      <c r="G2614">
        <f t="shared" si="166"/>
        <v>10299</v>
      </c>
      <c r="H2614" t="e">
        <f>VLOOKUP(G2614,#REF!,1,0)</f>
        <v>#REF!</v>
      </c>
      <c r="I2614" t="str">
        <f t="shared" si="167"/>
        <v>337420.0228NEW</v>
      </c>
      <c r="J2614" t="str">
        <f t="shared" si="168"/>
        <v>3063807.1911NEW</v>
      </c>
      <c r="K2614">
        <f t="shared" si="163"/>
        <v>10299</v>
      </c>
    </row>
    <row r="2615" spans="1:11" x14ac:dyDescent="0.25">
      <c r="A2615">
        <v>10300</v>
      </c>
      <c r="B2615">
        <v>337446.6531</v>
      </c>
      <c r="C2615">
        <v>3063858.5325000002</v>
      </c>
      <c r="D2615" t="s">
        <v>272</v>
      </c>
      <c r="E2615" t="str">
        <f t="shared" si="164"/>
        <v>337446.654-3063858.533</v>
      </c>
      <c r="F2615" t="str">
        <f t="shared" si="165"/>
        <v>337446.654-3063858.533-NEW</v>
      </c>
      <c r="G2615">
        <f t="shared" si="166"/>
        <v>10300</v>
      </c>
      <c r="H2615" t="e">
        <f>VLOOKUP(G2615,#REF!,1,0)</f>
        <v>#REF!</v>
      </c>
      <c r="I2615" t="str">
        <f t="shared" si="167"/>
        <v>337446.6531NEW</v>
      </c>
      <c r="J2615" t="str">
        <f t="shared" si="168"/>
        <v>3063858.5325NEW</v>
      </c>
      <c r="K2615">
        <f t="shared" si="163"/>
        <v>10300</v>
      </c>
    </row>
    <row r="2616" spans="1:11" x14ac:dyDescent="0.25">
      <c r="A2616">
        <v>10301</v>
      </c>
      <c r="B2616">
        <v>337465.73070000001</v>
      </c>
      <c r="C2616">
        <v>3063894.3498</v>
      </c>
      <c r="D2616" t="s">
        <v>272</v>
      </c>
      <c r="E2616" t="str">
        <f t="shared" si="164"/>
        <v>337465.731-3063894.35</v>
      </c>
      <c r="F2616" t="str">
        <f t="shared" si="165"/>
        <v>337465.731-3063894.35-NEW</v>
      </c>
      <c r="G2616">
        <f t="shared" si="166"/>
        <v>10301</v>
      </c>
      <c r="H2616" t="e">
        <f>VLOOKUP(G2616,#REF!,1,0)</f>
        <v>#REF!</v>
      </c>
      <c r="I2616" t="str">
        <f t="shared" si="167"/>
        <v>337465.7307NEW</v>
      </c>
      <c r="J2616" t="str">
        <f t="shared" si="168"/>
        <v>3063894.3498NEW</v>
      </c>
      <c r="K2616">
        <f t="shared" si="163"/>
        <v>10301</v>
      </c>
    </row>
    <row r="2617" spans="1:11" x14ac:dyDescent="0.25">
      <c r="A2617">
        <v>10302</v>
      </c>
      <c r="B2617">
        <v>337489.77120000002</v>
      </c>
      <c r="C2617">
        <v>3063939.7913000002</v>
      </c>
      <c r="D2617" t="s">
        <v>272</v>
      </c>
      <c r="E2617" t="str">
        <f t="shared" si="164"/>
        <v>337489.772-3063939.792</v>
      </c>
      <c r="F2617" t="str">
        <f t="shared" si="165"/>
        <v>337489.772-3063939.792-NEW</v>
      </c>
      <c r="G2617">
        <f t="shared" si="166"/>
        <v>10302</v>
      </c>
      <c r="H2617" t="e">
        <f>VLOOKUP(G2617,#REF!,1,0)</f>
        <v>#REF!</v>
      </c>
      <c r="I2617" t="str">
        <f t="shared" si="167"/>
        <v>337489.7712NEW</v>
      </c>
      <c r="J2617" t="str">
        <f t="shared" si="168"/>
        <v>3063939.7913NEW</v>
      </c>
      <c r="K2617">
        <f t="shared" si="163"/>
        <v>10302</v>
      </c>
    </row>
    <row r="2618" spans="1:11" x14ac:dyDescent="0.25">
      <c r="A2618">
        <v>10303</v>
      </c>
      <c r="B2618">
        <v>337512.65039999998</v>
      </c>
      <c r="C2618">
        <v>3063981.0469</v>
      </c>
      <c r="D2618" t="s">
        <v>272</v>
      </c>
      <c r="E2618" t="str">
        <f t="shared" si="164"/>
        <v>337512.651-3063981.047</v>
      </c>
      <c r="F2618" t="str">
        <f t="shared" si="165"/>
        <v>337512.651-3063981.047-NEW</v>
      </c>
      <c r="G2618">
        <f t="shared" si="166"/>
        <v>10303</v>
      </c>
      <c r="H2618" t="e">
        <f>VLOOKUP(G2618,#REF!,1,0)</f>
        <v>#REF!</v>
      </c>
      <c r="I2618" t="str">
        <f t="shared" si="167"/>
        <v>337512.6504NEW</v>
      </c>
      <c r="J2618" t="str">
        <f t="shared" si="168"/>
        <v>3063981.0469NEW</v>
      </c>
      <c r="K2618">
        <f t="shared" si="163"/>
        <v>10303</v>
      </c>
    </row>
    <row r="2619" spans="1:11" x14ac:dyDescent="0.25">
      <c r="A2619">
        <v>10304</v>
      </c>
      <c r="B2619">
        <v>337520.08929999999</v>
      </c>
      <c r="C2619">
        <v>3063995.8226999999</v>
      </c>
      <c r="D2619" t="s">
        <v>272</v>
      </c>
      <c r="E2619" t="str">
        <f t="shared" si="164"/>
        <v>337520.09-3063995.823</v>
      </c>
      <c r="F2619" t="str">
        <f t="shared" si="165"/>
        <v>337520.09-3063995.823-NEW</v>
      </c>
      <c r="G2619">
        <f t="shared" si="166"/>
        <v>10304</v>
      </c>
      <c r="H2619" t="e">
        <f>VLOOKUP(G2619,#REF!,1,0)</f>
        <v>#REF!</v>
      </c>
      <c r="I2619" t="str">
        <f t="shared" si="167"/>
        <v>337520.0893NEW</v>
      </c>
      <c r="J2619" t="str">
        <f t="shared" si="168"/>
        <v>3063995.8227NEW</v>
      </c>
      <c r="K2619">
        <f t="shared" si="163"/>
        <v>10304</v>
      </c>
    </row>
    <row r="2620" spans="1:11" x14ac:dyDescent="0.25">
      <c r="A2620">
        <v>10305</v>
      </c>
      <c r="B2620">
        <v>337533.10609999998</v>
      </c>
      <c r="C2620">
        <v>3064022.2001999998</v>
      </c>
      <c r="D2620" t="s">
        <v>272</v>
      </c>
      <c r="E2620" t="str">
        <f t="shared" si="164"/>
        <v>337533.107-3064022.201</v>
      </c>
      <c r="F2620" t="str">
        <f t="shared" si="165"/>
        <v>337533.107-3064022.201-NEW</v>
      </c>
      <c r="G2620">
        <f t="shared" si="166"/>
        <v>10305</v>
      </c>
      <c r="H2620" t="e">
        <f>VLOOKUP(G2620,#REF!,1,0)</f>
        <v>#REF!</v>
      </c>
      <c r="I2620" t="str">
        <f t="shared" si="167"/>
        <v>337533.1061NEW</v>
      </c>
      <c r="J2620" t="str">
        <f t="shared" si="168"/>
        <v>3064022.2002NEW</v>
      </c>
      <c r="K2620">
        <f t="shared" si="163"/>
        <v>10305</v>
      </c>
    </row>
    <row r="2621" spans="1:11" x14ac:dyDescent="0.25">
      <c r="A2621">
        <v>10306</v>
      </c>
      <c r="B2621">
        <v>337555.30459999997</v>
      </c>
      <c r="C2621">
        <v>3064064.5065000001</v>
      </c>
      <c r="D2621" t="s">
        <v>272</v>
      </c>
      <c r="E2621" t="str">
        <f t="shared" si="164"/>
        <v>337555.305-3064064.507</v>
      </c>
      <c r="F2621" t="str">
        <f t="shared" si="165"/>
        <v>337555.305-3064064.507-NEW</v>
      </c>
      <c r="G2621">
        <f t="shared" si="166"/>
        <v>10306</v>
      </c>
      <c r="H2621" t="e">
        <f>VLOOKUP(G2621,#REF!,1,0)</f>
        <v>#REF!</v>
      </c>
      <c r="I2621" t="str">
        <f t="shared" si="167"/>
        <v>337555.3046NEW</v>
      </c>
      <c r="J2621" t="str">
        <f t="shared" si="168"/>
        <v>3064064.5065NEW</v>
      </c>
      <c r="K2621">
        <f t="shared" si="163"/>
        <v>10306</v>
      </c>
    </row>
    <row r="2622" spans="1:11" x14ac:dyDescent="0.25">
      <c r="A2622">
        <v>10307</v>
      </c>
      <c r="B2622">
        <v>337567.35070000001</v>
      </c>
      <c r="C2622">
        <v>3064089.0392999998</v>
      </c>
      <c r="D2622" t="s">
        <v>272</v>
      </c>
      <c r="E2622" t="str">
        <f t="shared" si="164"/>
        <v>337567.351-3064089.04</v>
      </c>
      <c r="F2622" t="str">
        <f t="shared" si="165"/>
        <v>337567.351-3064089.04-NEW</v>
      </c>
      <c r="G2622">
        <f t="shared" si="166"/>
        <v>10307</v>
      </c>
      <c r="H2622" t="e">
        <f>VLOOKUP(G2622,#REF!,1,0)</f>
        <v>#REF!</v>
      </c>
      <c r="I2622" t="str">
        <f t="shared" si="167"/>
        <v>337567.3507NEW</v>
      </c>
      <c r="J2622" t="str">
        <f t="shared" si="168"/>
        <v>3064089.0393NEW</v>
      </c>
      <c r="K2622">
        <f t="shared" si="163"/>
        <v>10307</v>
      </c>
    </row>
    <row r="2623" spans="1:11" x14ac:dyDescent="0.25">
      <c r="A2623">
        <v>10308</v>
      </c>
      <c r="B2623">
        <v>337782.18430000002</v>
      </c>
      <c r="C2623">
        <v>3064515.6052000001</v>
      </c>
      <c r="D2623" t="s">
        <v>272</v>
      </c>
      <c r="E2623" t="str">
        <f t="shared" si="164"/>
        <v>337782.185-3064515.606</v>
      </c>
      <c r="F2623" t="str">
        <f t="shared" si="165"/>
        <v>337782.185-3064515.606-NEW</v>
      </c>
      <c r="G2623">
        <f t="shared" si="166"/>
        <v>10308</v>
      </c>
      <c r="H2623" t="e">
        <f>VLOOKUP(G2623,#REF!,1,0)</f>
        <v>#REF!</v>
      </c>
      <c r="I2623" t="str">
        <f t="shared" si="167"/>
        <v>337782.1843NEW</v>
      </c>
      <c r="J2623" t="str">
        <f t="shared" si="168"/>
        <v>3064515.6052NEW</v>
      </c>
      <c r="K2623">
        <f t="shared" si="163"/>
        <v>10308</v>
      </c>
    </row>
    <row r="2624" spans="1:11" x14ac:dyDescent="0.25">
      <c r="A2624">
        <v>10309</v>
      </c>
      <c r="B2624">
        <v>336877.70199999999</v>
      </c>
      <c r="C2624">
        <v>3064984.3280000002</v>
      </c>
      <c r="D2624" t="s">
        <v>272</v>
      </c>
      <c r="E2624" t="str">
        <f t="shared" si="164"/>
        <v>336877.702-3064984.328</v>
      </c>
      <c r="F2624" t="str">
        <f t="shared" si="165"/>
        <v>336877.702-3064984.328-NEW</v>
      </c>
      <c r="G2624">
        <f t="shared" si="166"/>
        <v>10309</v>
      </c>
      <c r="H2624" t="e">
        <f>VLOOKUP(G2624,#REF!,1,0)</f>
        <v>#REF!</v>
      </c>
      <c r="I2624" t="str">
        <f t="shared" si="167"/>
        <v>336877.702NEW</v>
      </c>
      <c r="J2624" t="str">
        <f t="shared" si="168"/>
        <v>3064984.328NEW</v>
      </c>
      <c r="K2624">
        <f t="shared" si="163"/>
        <v>10309</v>
      </c>
    </row>
    <row r="2625" spans="1:11" x14ac:dyDescent="0.25">
      <c r="A2625">
        <v>10310</v>
      </c>
      <c r="B2625">
        <v>336878.15629999997</v>
      </c>
      <c r="C2625">
        <v>3064984.4114000001</v>
      </c>
      <c r="D2625" t="s">
        <v>272</v>
      </c>
      <c r="E2625" t="str">
        <f t="shared" si="164"/>
        <v>336878.157-3064984.412</v>
      </c>
      <c r="F2625" t="str">
        <f t="shared" si="165"/>
        <v>336878.157-3064984.412-NEW</v>
      </c>
      <c r="G2625">
        <f t="shared" si="166"/>
        <v>10310</v>
      </c>
      <c r="H2625" t="e">
        <f>VLOOKUP(G2625,#REF!,1,0)</f>
        <v>#REF!</v>
      </c>
      <c r="I2625" t="str">
        <f t="shared" si="167"/>
        <v>336878.1563NEW</v>
      </c>
      <c r="J2625" t="str">
        <f t="shared" si="168"/>
        <v>3064984.4114NEW</v>
      </c>
      <c r="K2625">
        <f t="shared" si="163"/>
        <v>10310</v>
      </c>
    </row>
    <row r="2626" spans="1:11" x14ac:dyDescent="0.25">
      <c r="A2626">
        <v>10311</v>
      </c>
      <c r="B2626">
        <v>336883.89360000001</v>
      </c>
      <c r="C2626">
        <v>3064985.4730000002</v>
      </c>
      <c r="D2626" t="s">
        <v>272</v>
      </c>
      <c r="E2626" t="str">
        <f t="shared" si="164"/>
        <v>336883.894-3064985.473</v>
      </c>
      <c r="F2626" t="str">
        <f t="shared" si="165"/>
        <v>336883.894-3064985.473-NEW</v>
      </c>
      <c r="G2626">
        <f t="shared" si="166"/>
        <v>10311</v>
      </c>
      <c r="H2626" t="e">
        <f>VLOOKUP(G2626,#REF!,1,0)</f>
        <v>#REF!</v>
      </c>
      <c r="I2626" t="str">
        <f t="shared" si="167"/>
        <v>336883.8936NEW</v>
      </c>
      <c r="J2626" t="str">
        <f t="shared" si="168"/>
        <v>3064985.473NEW</v>
      </c>
      <c r="K2626">
        <f t="shared" si="163"/>
        <v>10311</v>
      </c>
    </row>
    <row r="2627" spans="1:11" x14ac:dyDescent="0.25">
      <c r="A2627">
        <v>11001</v>
      </c>
      <c r="B2627">
        <v>336081.84450000001</v>
      </c>
      <c r="C2627">
        <v>3063115.4597</v>
      </c>
      <c r="D2627" t="s">
        <v>273</v>
      </c>
      <c r="E2627" t="str">
        <f t="shared" si="164"/>
        <v>336081.845-3063115.46</v>
      </c>
      <c r="F2627" t="str">
        <f t="shared" si="165"/>
        <v>336081.845-3063115.46-SAN</v>
      </c>
      <c r="G2627">
        <f t="shared" si="166"/>
        <v>11001</v>
      </c>
      <c r="H2627" t="e">
        <f>VLOOKUP(G2627,#REF!,1,0)</f>
        <v>#REF!</v>
      </c>
      <c r="I2627" t="str">
        <f t="shared" si="167"/>
        <v>336081.8445SAN</v>
      </c>
      <c r="J2627" t="str">
        <f t="shared" si="168"/>
        <v>3063115.4597SAN</v>
      </c>
      <c r="K2627">
        <f t="shared" ref="K2627:K2690" si="169">G2627</f>
        <v>11001</v>
      </c>
    </row>
    <row r="2628" spans="1:11" x14ac:dyDescent="0.25">
      <c r="A2628">
        <v>11002</v>
      </c>
      <c r="B2628">
        <v>336106.06640000001</v>
      </c>
      <c r="C2628">
        <v>3063132.5953000002</v>
      </c>
      <c r="D2628" t="s">
        <v>273</v>
      </c>
      <c r="E2628" t="str">
        <f t="shared" si="164"/>
        <v>336106.067-3063132.596</v>
      </c>
      <c r="F2628" t="str">
        <f t="shared" si="165"/>
        <v>336106.067-3063132.596-SAN</v>
      </c>
      <c r="G2628">
        <f t="shared" si="166"/>
        <v>11002</v>
      </c>
      <c r="H2628" t="e">
        <f>VLOOKUP(G2628,#REF!,1,0)</f>
        <v>#REF!</v>
      </c>
      <c r="I2628" t="str">
        <f t="shared" si="167"/>
        <v>336106.0664SAN</v>
      </c>
      <c r="J2628" t="str">
        <f t="shared" si="168"/>
        <v>3063132.5953SAN</v>
      </c>
      <c r="K2628">
        <f t="shared" si="169"/>
        <v>11002</v>
      </c>
    </row>
    <row r="2629" spans="1:11" x14ac:dyDescent="0.25">
      <c r="A2629">
        <v>11003</v>
      </c>
      <c r="B2629">
        <v>335745.51569999999</v>
      </c>
      <c r="C2629">
        <v>3062977.4756</v>
      </c>
      <c r="D2629" t="s">
        <v>273</v>
      </c>
      <c r="E2629" t="str">
        <f t="shared" si="164"/>
        <v>335745.516-3062977.476</v>
      </c>
      <c r="F2629" t="str">
        <f t="shared" si="165"/>
        <v>335745.516-3062977.476-SAN</v>
      </c>
      <c r="G2629">
        <f t="shared" si="166"/>
        <v>11003</v>
      </c>
      <c r="H2629" t="e">
        <f>VLOOKUP(G2629,#REF!,1,0)</f>
        <v>#REF!</v>
      </c>
      <c r="I2629" t="str">
        <f t="shared" si="167"/>
        <v>335745.5157SAN</v>
      </c>
      <c r="J2629" t="str">
        <f t="shared" si="168"/>
        <v>3062977.4756SAN</v>
      </c>
      <c r="K2629">
        <f t="shared" si="169"/>
        <v>11003</v>
      </c>
    </row>
    <row r="2630" spans="1:11" x14ac:dyDescent="0.25">
      <c r="A2630">
        <v>11004</v>
      </c>
      <c r="B2630">
        <v>335728.80160000001</v>
      </c>
      <c r="C2630">
        <v>3062963.6206999999</v>
      </c>
      <c r="D2630" t="s">
        <v>273</v>
      </c>
      <c r="E2630" t="str">
        <f t="shared" si="164"/>
        <v>335728.802-3062963.621</v>
      </c>
      <c r="F2630" t="str">
        <f t="shared" si="165"/>
        <v>335728.802-3062963.621-SAN</v>
      </c>
      <c r="G2630">
        <f t="shared" si="166"/>
        <v>11004</v>
      </c>
      <c r="H2630" t="e">
        <f>VLOOKUP(G2630,#REF!,1,0)</f>
        <v>#REF!</v>
      </c>
      <c r="I2630" t="str">
        <f t="shared" si="167"/>
        <v>335728.8016SAN</v>
      </c>
      <c r="J2630" t="str">
        <f t="shared" si="168"/>
        <v>3062963.6207SAN</v>
      </c>
      <c r="K2630">
        <f t="shared" si="169"/>
        <v>11004</v>
      </c>
    </row>
    <row r="2631" spans="1:11" x14ac:dyDescent="0.25">
      <c r="A2631">
        <v>11005</v>
      </c>
      <c r="B2631">
        <v>336221.29989999998</v>
      </c>
      <c r="C2631">
        <v>3063433.7138</v>
      </c>
      <c r="D2631" t="s">
        <v>273</v>
      </c>
      <c r="E2631" t="str">
        <f t="shared" si="164"/>
        <v>336221.3-3063433.714</v>
      </c>
      <c r="F2631" t="str">
        <f t="shared" si="165"/>
        <v>336221.3-3063433.714-SAN</v>
      </c>
      <c r="G2631">
        <f t="shared" si="166"/>
        <v>11005</v>
      </c>
      <c r="H2631" t="e">
        <f>VLOOKUP(G2631,#REF!,1,0)</f>
        <v>#REF!</v>
      </c>
      <c r="I2631" t="str">
        <f t="shared" si="167"/>
        <v>336221.2999SAN</v>
      </c>
      <c r="J2631" t="str">
        <f t="shared" si="168"/>
        <v>3063433.7138SAN</v>
      </c>
      <c r="K2631">
        <f t="shared" si="169"/>
        <v>11005</v>
      </c>
    </row>
    <row r="2632" spans="1:11" x14ac:dyDescent="0.25">
      <c r="A2632">
        <v>11006</v>
      </c>
      <c r="B2632">
        <v>336212.75199999998</v>
      </c>
      <c r="C2632">
        <v>3063450.7085000002</v>
      </c>
      <c r="D2632" t="s">
        <v>273</v>
      </c>
      <c r="E2632" t="str">
        <f t="shared" si="164"/>
        <v>336212.752-3063450.709</v>
      </c>
      <c r="F2632" t="str">
        <f t="shared" si="165"/>
        <v>336212.752-3063450.709-SAN</v>
      </c>
      <c r="G2632">
        <f t="shared" si="166"/>
        <v>11006</v>
      </c>
      <c r="H2632" t="e">
        <f>VLOOKUP(G2632,#REF!,1,0)</f>
        <v>#REF!</v>
      </c>
      <c r="I2632" t="str">
        <f t="shared" si="167"/>
        <v>336212.752SAN</v>
      </c>
      <c r="J2632" t="str">
        <f t="shared" si="168"/>
        <v>3063450.7085SAN</v>
      </c>
      <c r="K2632">
        <f t="shared" si="169"/>
        <v>11006</v>
      </c>
    </row>
    <row r="2633" spans="1:11" x14ac:dyDescent="0.25">
      <c r="A2633">
        <v>11007</v>
      </c>
      <c r="B2633">
        <v>336196.43349999998</v>
      </c>
      <c r="C2633">
        <v>3063466.2352999998</v>
      </c>
      <c r="D2633" t="s">
        <v>273</v>
      </c>
      <c r="E2633" t="str">
        <f t="shared" si="164"/>
        <v>336196.434-3063466.236</v>
      </c>
      <c r="F2633" t="str">
        <f t="shared" si="165"/>
        <v>336196.434-3063466.236-SAN</v>
      </c>
      <c r="G2633">
        <f t="shared" si="166"/>
        <v>11007</v>
      </c>
      <c r="H2633" t="e">
        <f>VLOOKUP(G2633,#REF!,1,0)</f>
        <v>#REF!</v>
      </c>
      <c r="I2633" t="str">
        <f t="shared" si="167"/>
        <v>336196.4335SAN</v>
      </c>
      <c r="J2633" t="str">
        <f t="shared" si="168"/>
        <v>3063466.2353SAN</v>
      </c>
      <c r="K2633">
        <f t="shared" si="169"/>
        <v>11007</v>
      </c>
    </row>
    <row r="2634" spans="1:11" x14ac:dyDescent="0.25">
      <c r="A2634">
        <v>11008</v>
      </c>
      <c r="B2634">
        <v>336195.99800000002</v>
      </c>
      <c r="C2634">
        <v>3063466.6496000001</v>
      </c>
      <c r="D2634" t="s">
        <v>273</v>
      </c>
      <c r="E2634" t="str">
        <f t="shared" si="164"/>
        <v>336195.998-3063466.65</v>
      </c>
      <c r="F2634" t="str">
        <f t="shared" si="165"/>
        <v>336195.998-3063466.65-SAN</v>
      </c>
      <c r="G2634">
        <f t="shared" si="166"/>
        <v>11008</v>
      </c>
      <c r="H2634" t="e">
        <f>VLOOKUP(G2634,#REF!,1,0)</f>
        <v>#REF!</v>
      </c>
      <c r="I2634" t="str">
        <f t="shared" si="167"/>
        <v>336195.998SAN</v>
      </c>
      <c r="J2634" t="str">
        <f t="shared" si="168"/>
        <v>3063466.6496SAN</v>
      </c>
      <c r="K2634">
        <f t="shared" si="169"/>
        <v>11008</v>
      </c>
    </row>
    <row r="2635" spans="1:11" x14ac:dyDescent="0.25">
      <c r="A2635">
        <v>11009</v>
      </c>
      <c r="B2635">
        <v>336167.37119999999</v>
      </c>
      <c r="C2635">
        <v>3063469.9456000002</v>
      </c>
      <c r="D2635" t="s">
        <v>273</v>
      </c>
      <c r="E2635" t="str">
        <f t="shared" si="164"/>
        <v>336167.372-3063469.946</v>
      </c>
      <c r="F2635" t="str">
        <f t="shared" si="165"/>
        <v>336167.372-3063469.946-SAN</v>
      </c>
      <c r="G2635">
        <f t="shared" si="166"/>
        <v>11009</v>
      </c>
      <c r="H2635" t="e">
        <f>VLOOKUP(G2635,#REF!,1,0)</f>
        <v>#REF!</v>
      </c>
      <c r="I2635" t="str">
        <f t="shared" si="167"/>
        <v>336167.3712SAN</v>
      </c>
      <c r="J2635" t="str">
        <f t="shared" si="168"/>
        <v>3063469.9456SAN</v>
      </c>
      <c r="K2635">
        <f t="shared" si="169"/>
        <v>11009</v>
      </c>
    </row>
    <row r="2636" spans="1:11" x14ac:dyDescent="0.25">
      <c r="A2636">
        <v>11010</v>
      </c>
      <c r="B2636">
        <v>336132.11070000002</v>
      </c>
      <c r="C2636">
        <v>3063473.4750000001</v>
      </c>
      <c r="D2636" t="s">
        <v>273</v>
      </c>
      <c r="E2636" t="str">
        <f t="shared" si="164"/>
        <v>336132.111-3063473.475</v>
      </c>
      <c r="F2636" t="str">
        <f t="shared" si="165"/>
        <v>336132.111-3063473.475-SAN</v>
      </c>
      <c r="G2636">
        <f t="shared" si="166"/>
        <v>11010</v>
      </c>
      <c r="H2636" t="e">
        <f>VLOOKUP(G2636,#REF!,1,0)</f>
        <v>#REF!</v>
      </c>
      <c r="I2636" t="str">
        <f t="shared" si="167"/>
        <v>336132.1107SAN</v>
      </c>
      <c r="J2636" t="str">
        <f t="shared" si="168"/>
        <v>3063473.475SAN</v>
      </c>
      <c r="K2636">
        <f t="shared" si="169"/>
        <v>11010</v>
      </c>
    </row>
    <row r="2637" spans="1:11" x14ac:dyDescent="0.25">
      <c r="A2637">
        <v>11011</v>
      </c>
      <c r="B2637">
        <v>336127.05180000002</v>
      </c>
      <c r="C2637">
        <v>3063473.9813000001</v>
      </c>
      <c r="D2637" t="s">
        <v>273</v>
      </c>
      <c r="E2637" t="str">
        <f t="shared" si="164"/>
        <v>336127.052-3063473.982</v>
      </c>
      <c r="F2637" t="str">
        <f t="shared" si="165"/>
        <v>336127.052-3063473.982-SAN</v>
      </c>
      <c r="G2637">
        <f t="shared" si="166"/>
        <v>11011</v>
      </c>
      <c r="H2637" t="e">
        <f>VLOOKUP(G2637,#REF!,1,0)</f>
        <v>#REF!</v>
      </c>
      <c r="I2637" t="str">
        <f t="shared" si="167"/>
        <v>336127.0518SAN</v>
      </c>
      <c r="J2637" t="str">
        <f t="shared" si="168"/>
        <v>3063473.9813SAN</v>
      </c>
      <c r="K2637">
        <f t="shared" si="169"/>
        <v>11011</v>
      </c>
    </row>
    <row r="2638" spans="1:11" x14ac:dyDescent="0.25">
      <c r="A2638">
        <v>11012</v>
      </c>
      <c r="B2638">
        <v>336118.1347</v>
      </c>
      <c r="C2638">
        <v>3063476.9885999998</v>
      </c>
      <c r="D2638" t="s">
        <v>273</v>
      </c>
      <c r="E2638" t="str">
        <f t="shared" si="164"/>
        <v>336118.135-3063476.989</v>
      </c>
      <c r="F2638" t="str">
        <f t="shared" si="165"/>
        <v>336118.135-3063476.989-SAN</v>
      </c>
      <c r="G2638">
        <f t="shared" si="166"/>
        <v>11012</v>
      </c>
      <c r="H2638" t="e">
        <f>VLOOKUP(G2638,#REF!,1,0)</f>
        <v>#REF!</v>
      </c>
      <c r="I2638" t="str">
        <f t="shared" si="167"/>
        <v>336118.1347SAN</v>
      </c>
      <c r="J2638" t="str">
        <f t="shared" si="168"/>
        <v>3063476.9886SAN</v>
      </c>
      <c r="K2638">
        <f t="shared" si="169"/>
        <v>11012</v>
      </c>
    </row>
    <row r="2639" spans="1:11" x14ac:dyDescent="0.25">
      <c r="A2639">
        <v>11013</v>
      </c>
      <c r="B2639">
        <v>336115.20689999999</v>
      </c>
      <c r="C2639">
        <v>3063420.0101000001</v>
      </c>
      <c r="D2639" t="s">
        <v>273</v>
      </c>
      <c r="E2639" t="str">
        <f t="shared" si="164"/>
        <v>336115.207-3063420.011</v>
      </c>
      <c r="F2639" t="str">
        <f t="shared" si="165"/>
        <v>336115.207-3063420.011-SAN</v>
      </c>
      <c r="G2639">
        <f t="shared" si="166"/>
        <v>11013</v>
      </c>
      <c r="H2639" t="e">
        <f>VLOOKUP(G2639,#REF!,1,0)</f>
        <v>#REF!</v>
      </c>
      <c r="I2639" t="str">
        <f t="shared" si="167"/>
        <v>336115.2069SAN</v>
      </c>
      <c r="J2639" t="str">
        <f t="shared" si="168"/>
        <v>3063420.0101SAN</v>
      </c>
      <c r="K2639">
        <f t="shared" si="169"/>
        <v>11013</v>
      </c>
    </row>
    <row r="2640" spans="1:11" x14ac:dyDescent="0.25">
      <c r="A2640">
        <v>11014</v>
      </c>
      <c r="B2640">
        <v>336102.90230000002</v>
      </c>
      <c r="C2640">
        <v>3063375.3577000001</v>
      </c>
      <c r="D2640" t="s">
        <v>273</v>
      </c>
      <c r="E2640" t="str">
        <f t="shared" si="164"/>
        <v>336102.903-3063375.358</v>
      </c>
      <c r="F2640" t="str">
        <f t="shared" si="165"/>
        <v>336102.903-3063375.358-SAN</v>
      </c>
      <c r="G2640">
        <f t="shared" si="166"/>
        <v>11014</v>
      </c>
      <c r="H2640" t="e">
        <f>VLOOKUP(G2640,#REF!,1,0)</f>
        <v>#REF!</v>
      </c>
      <c r="I2640" t="str">
        <f t="shared" si="167"/>
        <v>336102.9023SAN</v>
      </c>
      <c r="J2640" t="str">
        <f t="shared" si="168"/>
        <v>3063375.3577SAN</v>
      </c>
      <c r="K2640">
        <f t="shared" si="169"/>
        <v>11014</v>
      </c>
    </row>
    <row r="2641" spans="1:11" x14ac:dyDescent="0.25">
      <c r="A2641">
        <v>11015</v>
      </c>
      <c r="B2641">
        <v>336095.6153</v>
      </c>
      <c r="C2641">
        <v>3063355.6660000002</v>
      </c>
      <c r="D2641" t="s">
        <v>273</v>
      </c>
      <c r="E2641" t="str">
        <f t="shared" si="164"/>
        <v>336095.616-3063355.666</v>
      </c>
      <c r="F2641" t="str">
        <f t="shared" si="165"/>
        <v>336095.616-3063355.666-SAN</v>
      </c>
      <c r="G2641">
        <f t="shared" si="166"/>
        <v>11015</v>
      </c>
      <c r="H2641" t="e">
        <f>VLOOKUP(G2641,#REF!,1,0)</f>
        <v>#REF!</v>
      </c>
      <c r="I2641" t="str">
        <f t="shared" si="167"/>
        <v>336095.6153SAN</v>
      </c>
      <c r="J2641" t="str">
        <f t="shared" si="168"/>
        <v>3063355.666SAN</v>
      </c>
      <c r="K2641">
        <f t="shared" si="169"/>
        <v>11015</v>
      </c>
    </row>
    <row r="2642" spans="1:11" x14ac:dyDescent="0.25">
      <c r="A2642">
        <v>11016</v>
      </c>
      <c r="B2642">
        <v>336094.2255</v>
      </c>
      <c r="C2642">
        <v>3063339.3872000002</v>
      </c>
      <c r="D2642" t="s">
        <v>273</v>
      </c>
      <c r="E2642" t="str">
        <f t="shared" si="164"/>
        <v>336094.226-3063339.388</v>
      </c>
      <c r="F2642" t="str">
        <f t="shared" si="165"/>
        <v>336094.226-3063339.388-SAN</v>
      </c>
      <c r="G2642">
        <f t="shared" si="166"/>
        <v>11016</v>
      </c>
      <c r="H2642" t="e">
        <f>VLOOKUP(G2642,#REF!,1,0)</f>
        <v>#REF!</v>
      </c>
      <c r="I2642" t="str">
        <f t="shared" si="167"/>
        <v>336094.2255SAN</v>
      </c>
      <c r="J2642" t="str">
        <f t="shared" si="168"/>
        <v>3063339.3872SAN</v>
      </c>
      <c r="K2642">
        <f t="shared" si="169"/>
        <v>11016</v>
      </c>
    </row>
    <row r="2643" spans="1:11" x14ac:dyDescent="0.25">
      <c r="A2643">
        <v>11017</v>
      </c>
      <c r="B2643">
        <v>336089.95770000003</v>
      </c>
      <c r="C2643">
        <v>3063326.6394000002</v>
      </c>
      <c r="D2643" t="s">
        <v>273</v>
      </c>
      <c r="E2643" t="str">
        <f t="shared" si="164"/>
        <v>336089.958-3063326.64</v>
      </c>
      <c r="F2643" t="str">
        <f t="shared" si="165"/>
        <v>336089.958-3063326.64-SAN</v>
      </c>
      <c r="G2643">
        <f t="shared" si="166"/>
        <v>11017</v>
      </c>
      <c r="H2643" t="e">
        <f>VLOOKUP(G2643,#REF!,1,0)</f>
        <v>#REF!</v>
      </c>
      <c r="I2643" t="str">
        <f t="shared" si="167"/>
        <v>336089.9577SAN</v>
      </c>
      <c r="J2643" t="str">
        <f t="shared" si="168"/>
        <v>3063326.6394SAN</v>
      </c>
      <c r="K2643">
        <f t="shared" si="169"/>
        <v>11017</v>
      </c>
    </row>
    <row r="2644" spans="1:11" x14ac:dyDescent="0.25">
      <c r="A2644">
        <v>11018</v>
      </c>
      <c r="B2644">
        <v>336088.14769999997</v>
      </c>
      <c r="C2644">
        <v>3063322.5893999999</v>
      </c>
      <c r="D2644" t="s">
        <v>273</v>
      </c>
      <c r="E2644" t="str">
        <f t="shared" si="164"/>
        <v>336088.148-3063322.59</v>
      </c>
      <c r="F2644" t="str">
        <f t="shared" si="165"/>
        <v>336088.148-3063322.59-SAN</v>
      </c>
      <c r="G2644">
        <f t="shared" si="166"/>
        <v>11018</v>
      </c>
      <c r="H2644" t="e">
        <f>VLOOKUP(G2644,#REF!,1,0)</f>
        <v>#REF!</v>
      </c>
      <c r="I2644" t="str">
        <f t="shared" si="167"/>
        <v>336088.1477SAN</v>
      </c>
      <c r="J2644" t="str">
        <f t="shared" si="168"/>
        <v>3063322.5894SAN</v>
      </c>
      <c r="K2644">
        <f t="shared" si="169"/>
        <v>11018</v>
      </c>
    </row>
    <row r="2645" spans="1:11" x14ac:dyDescent="0.25">
      <c r="A2645">
        <v>11019</v>
      </c>
      <c r="B2645">
        <v>336078.06890000001</v>
      </c>
      <c r="C2645">
        <v>3063312.8303</v>
      </c>
      <c r="D2645" t="s">
        <v>273</v>
      </c>
      <c r="E2645" t="str">
        <f t="shared" si="164"/>
        <v>336078.069-3063312.831</v>
      </c>
      <c r="F2645" t="str">
        <f t="shared" si="165"/>
        <v>336078.069-3063312.831-SAN</v>
      </c>
      <c r="G2645">
        <f t="shared" si="166"/>
        <v>11019</v>
      </c>
      <c r="H2645" t="e">
        <f>VLOOKUP(G2645,#REF!,1,0)</f>
        <v>#REF!</v>
      </c>
      <c r="I2645" t="str">
        <f t="shared" si="167"/>
        <v>336078.0689SAN</v>
      </c>
      <c r="J2645" t="str">
        <f t="shared" si="168"/>
        <v>3063312.8303SAN</v>
      </c>
      <c r="K2645">
        <f t="shared" si="169"/>
        <v>11019</v>
      </c>
    </row>
    <row r="2646" spans="1:11" x14ac:dyDescent="0.25">
      <c r="A2646">
        <v>11020</v>
      </c>
      <c r="B2646">
        <v>336044.43969999999</v>
      </c>
      <c r="C2646">
        <v>3063292.3295999998</v>
      </c>
      <c r="D2646" t="s">
        <v>273</v>
      </c>
      <c r="E2646" t="str">
        <f t="shared" si="164"/>
        <v>336044.44-3063292.33</v>
      </c>
      <c r="F2646" t="str">
        <f t="shared" si="165"/>
        <v>336044.44-3063292.33-SAN</v>
      </c>
      <c r="G2646">
        <f t="shared" si="166"/>
        <v>11020</v>
      </c>
      <c r="H2646" t="e">
        <f>VLOOKUP(G2646,#REF!,1,0)</f>
        <v>#REF!</v>
      </c>
      <c r="I2646" t="str">
        <f t="shared" si="167"/>
        <v>336044.4397SAN</v>
      </c>
      <c r="J2646" t="str">
        <f t="shared" si="168"/>
        <v>3063292.3296SAN</v>
      </c>
      <c r="K2646">
        <f t="shared" si="169"/>
        <v>11020</v>
      </c>
    </row>
    <row r="2647" spans="1:11" x14ac:dyDescent="0.25">
      <c r="A2647">
        <v>11021</v>
      </c>
      <c r="B2647">
        <v>336011.38760000002</v>
      </c>
      <c r="C2647">
        <v>3063271.2390999999</v>
      </c>
      <c r="D2647" t="s">
        <v>273</v>
      </c>
      <c r="E2647" t="str">
        <f t="shared" si="164"/>
        <v>336011.388-3063271.24</v>
      </c>
      <c r="F2647" t="str">
        <f t="shared" si="165"/>
        <v>336011.388-3063271.24-SAN</v>
      </c>
      <c r="G2647">
        <f t="shared" si="166"/>
        <v>11021</v>
      </c>
      <c r="H2647" t="e">
        <f>VLOOKUP(G2647,#REF!,1,0)</f>
        <v>#REF!</v>
      </c>
      <c r="I2647" t="str">
        <f t="shared" si="167"/>
        <v>336011.3876SAN</v>
      </c>
      <c r="J2647" t="str">
        <f t="shared" si="168"/>
        <v>3063271.2391SAN</v>
      </c>
      <c r="K2647">
        <f t="shared" si="169"/>
        <v>11021</v>
      </c>
    </row>
    <row r="2648" spans="1:11" x14ac:dyDescent="0.25">
      <c r="A2648">
        <v>11022</v>
      </c>
      <c r="B2648">
        <v>335990.99410000001</v>
      </c>
      <c r="C2648">
        <v>3063234.2622000002</v>
      </c>
      <c r="D2648" t="s">
        <v>273</v>
      </c>
      <c r="E2648" t="str">
        <f t="shared" si="164"/>
        <v>335990.995-3063234.263</v>
      </c>
      <c r="F2648" t="str">
        <f t="shared" si="165"/>
        <v>335990.995-3063234.263-SAN</v>
      </c>
      <c r="G2648">
        <f t="shared" si="166"/>
        <v>11022</v>
      </c>
      <c r="H2648" t="e">
        <f>VLOOKUP(G2648,#REF!,1,0)</f>
        <v>#REF!</v>
      </c>
      <c r="I2648" t="str">
        <f t="shared" si="167"/>
        <v>335990.9941SAN</v>
      </c>
      <c r="J2648" t="str">
        <f t="shared" si="168"/>
        <v>3063234.2622SAN</v>
      </c>
      <c r="K2648">
        <f t="shared" si="169"/>
        <v>11022</v>
      </c>
    </row>
    <row r="2649" spans="1:11" x14ac:dyDescent="0.25">
      <c r="A2649">
        <v>11023</v>
      </c>
      <c r="B2649">
        <v>335983.17670000001</v>
      </c>
      <c r="C2649">
        <v>3063218.6518999999</v>
      </c>
      <c r="D2649" t="s">
        <v>273</v>
      </c>
      <c r="E2649" t="str">
        <f t="shared" si="164"/>
        <v>335983.177-3063218.652</v>
      </c>
      <c r="F2649" t="str">
        <f t="shared" si="165"/>
        <v>335983.177-3063218.652-SAN</v>
      </c>
      <c r="G2649">
        <f t="shared" si="166"/>
        <v>11023</v>
      </c>
      <c r="H2649" t="e">
        <f>VLOOKUP(G2649,#REF!,1,0)</f>
        <v>#REF!</v>
      </c>
      <c r="I2649" t="str">
        <f t="shared" si="167"/>
        <v>335983.1767SAN</v>
      </c>
      <c r="J2649" t="str">
        <f t="shared" si="168"/>
        <v>3063218.6519SAN</v>
      </c>
      <c r="K2649">
        <f t="shared" si="169"/>
        <v>11023</v>
      </c>
    </row>
    <row r="2650" spans="1:11" x14ac:dyDescent="0.25">
      <c r="A2650">
        <v>11024</v>
      </c>
      <c r="B2650">
        <v>335973.15600000002</v>
      </c>
      <c r="C2650">
        <v>3063205.5030999999</v>
      </c>
      <c r="D2650" t="s">
        <v>273</v>
      </c>
      <c r="E2650" t="str">
        <f t="shared" si="164"/>
        <v>335973.156-3063205.504</v>
      </c>
      <c r="F2650" t="str">
        <f t="shared" si="165"/>
        <v>335973.156-3063205.504-SAN</v>
      </c>
      <c r="G2650">
        <f t="shared" si="166"/>
        <v>11024</v>
      </c>
      <c r="H2650" t="e">
        <f>VLOOKUP(G2650,#REF!,1,0)</f>
        <v>#REF!</v>
      </c>
      <c r="I2650" t="str">
        <f t="shared" si="167"/>
        <v>335973.156SAN</v>
      </c>
      <c r="J2650" t="str">
        <f t="shared" si="168"/>
        <v>3063205.5031SAN</v>
      </c>
      <c r="K2650">
        <f t="shared" si="169"/>
        <v>11024</v>
      </c>
    </row>
    <row r="2651" spans="1:11" x14ac:dyDescent="0.25">
      <c r="A2651">
        <v>11025</v>
      </c>
      <c r="B2651">
        <v>335961.37680000003</v>
      </c>
      <c r="C2651">
        <v>3063199.8413</v>
      </c>
      <c r="D2651" t="s">
        <v>273</v>
      </c>
      <c r="E2651" t="str">
        <f t="shared" si="164"/>
        <v>335961.377-3063199.842</v>
      </c>
      <c r="F2651" t="str">
        <f t="shared" si="165"/>
        <v>335961.377-3063199.842-SAN</v>
      </c>
      <c r="G2651">
        <f t="shared" si="166"/>
        <v>11025</v>
      </c>
      <c r="H2651" t="e">
        <f>VLOOKUP(G2651,#REF!,1,0)</f>
        <v>#REF!</v>
      </c>
      <c r="I2651" t="str">
        <f t="shared" si="167"/>
        <v>335961.3768SAN</v>
      </c>
      <c r="J2651" t="str">
        <f t="shared" si="168"/>
        <v>3063199.8413SAN</v>
      </c>
      <c r="K2651">
        <f t="shared" si="169"/>
        <v>11025</v>
      </c>
    </row>
    <row r="2652" spans="1:11" x14ac:dyDescent="0.25">
      <c r="A2652">
        <v>11026</v>
      </c>
      <c r="B2652">
        <v>335835.3542</v>
      </c>
      <c r="C2652">
        <v>3063192.1617000001</v>
      </c>
      <c r="D2652" t="s">
        <v>273</v>
      </c>
      <c r="E2652" t="str">
        <f t="shared" si="164"/>
        <v>335835.355-3063192.162</v>
      </c>
      <c r="F2652" t="str">
        <f t="shared" si="165"/>
        <v>335835.355-3063192.162-SAN</v>
      </c>
      <c r="G2652">
        <f t="shared" si="166"/>
        <v>11026</v>
      </c>
      <c r="H2652" t="e">
        <f>VLOOKUP(G2652,#REF!,1,0)</f>
        <v>#REF!</v>
      </c>
      <c r="I2652" t="str">
        <f t="shared" si="167"/>
        <v>335835.3542SAN</v>
      </c>
      <c r="J2652" t="str">
        <f t="shared" si="168"/>
        <v>3063192.1617SAN</v>
      </c>
      <c r="K2652">
        <f t="shared" si="169"/>
        <v>11026</v>
      </c>
    </row>
    <row r="2653" spans="1:11" x14ac:dyDescent="0.25">
      <c r="A2653">
        <v>11027</v>
      </c>
      <c r="B2653">
        <v>335828.44030000002</v>
      </c>
      <c r="C2653">
        <v>3063191.7404</v>
      </c>
      <c r="D2653" t="s">
        <v>273</v>
      </c>
      <c r="E2653" t="str">
        <f t="shared" si="164"/>
        <v>335828.441-3063191.741</v>
      </c>
      <c r="F2653" t="str">
        <f t="shared" si="165"/>
        <v>335828.441-3063191.741-SAN</v>
      </c>
      <c r="G2653">
        <f t="shared" si="166"/>
        <v>11027</v>
      </c>
      <c r="H2653" t="e">
        <f>VLOOKUP(G2653,#REF!,1,0)</f>
        <v>#REF!</v>
      </c>
      <c r="I2653" t="str">
        <f t="shared" si="167"/>
        <v>335828.4403SAN</v>
      </c>
      <c r="J2653" t="str">
        <f t="shared" si="168"/>
        <v>3063191.7404SAN</v>
      </c>
      <c r="K2653">
        <f t="shared" si="169"/>
        <v>11027</v>
      </c>
    </row>
    <row r="2654" spans="1:11" x14ac:dyDescent="0.25">
      <c r="A2654">
        <v>11028</v>
      </c>
      <c r="B2654">
        <v>335825.75089999998</v>
      </c>
      <c r="C2654">
        <v>3063209.2387000001</v>
      </c>
      <c r="D2654" t="s">
        <v>273</v>
      </c>
      <c r="E2654" t="str">
        <f t="shared" si="164"/>
        <v>335825.751-3063209.239</v>
      </c>
      <c r="F2654" t="str">
        <f t="shared" si="165"/>
        <v>335825.751-3063209.239-SAN</v>
      </c>
      <c r="G2654">
        <f t="shared" si="166"/>
        <v>11028</v>
      </c>
      <c r="H2654" t="e">
        <f>VLOOKUP(G2654,#REF!,1,0)</f>
        <v>#REF!</v>
      </c>
      <c r="I2654" t="str">
        <f t="shared" si="167"/>
        <v>335825.7509SAN</v>
      </c>
      <c r="J2654" t="str">
        <f t="shared" si="168"/>
        <v>3063209.2387SAN</v>
      </c>
      <c r="K2654">
        <f t="shared" si="169"/>
        <v>11028</v>
      </c>
    </row>
    <row r="2655" spans="1:11" x14ac:dyDescent="0.25">
      <c r="A2655">
        <v>11029</v>
      </c>
      <c r="B2655">
        <v>335814.9731</v>
      </c>
      <c r="C2655">
        <v>3063234.4130000002</v>
      </c>
      <c r="D2655" t="s">
        <v>273</v>
      </c>
      <c r="E2655" t="str">
        <f t="shared" si="164"/>
        <v>335814.974-3063234.413</v>
      </c>
      <c r="F2655" t="str">
        <f t="shared" si="165"/>
        <v>335814.974-3063234.413-SAN</v>
      </c>
      <c r="G2655">
        <f t="shared" si="166"/>
        <v>11029</v>
      </c>
      <c r="H2655" t="e">
        <f>VLOOKUP(G2655,#REF!,1,0)</f>
        <v>#REF!</v>
      </c>
      <c r="I2655" t="str">
        <f t="shared" si="167"/>
        <v>335814.9731SAN</v>
      </c>
      <c r="J2655" t="str">
        <f t="shared" si="168"/>
        <v>3063234.413SAN</v>
      </c>
      <c r="K2655">
        <f t="shared" si="169"/>
        <v>11029</v>
      </c>
    </row>
    <row r="2656" spans="1:11" x14ac:dyDescent="0.25">
      <c r="A2656">
        <v>11030</v>
      </c>
      <c r="B2656">
        <v>335810.63079999998</v>
      </c>
      <c r="C2656">
        <v>3063259.5003999998</v>
      </c>
      <c r="D2656" t="s">
        <v>273</v>
      </c>
      <c r="E2656" t="str">
        <f t="shared" si="164"/>
        <v>335810.631-3063259.501</v>
      </c>
      <c r="F2656" t="str">
        <f t="shared" si="165"/>
        <v>335810.631-3063259.501-SAN</v>
      </c>
      <c r="G2656">
        <f t="shared" si="166"/>
        <v>11030</v>
      </c>
      <c r="H2656" t="e">
        <f>VLOOKUP(G2656,#REF!,1,0)</f>
        <v>#REF!</v>
      </c>
      <c r="I2656" t="str">
        <f t="shared" si="167"/>
        <v>335810.6308SAN</v>
      </c>
      <c r="J2656" t="str">
        <f t="shared" si="168"/>
        <v>3063259.5004SAN</v>
      </c>
      <c r="K2656">
        <f t="shared" si="169"/>
        <v>11030</v>
      </c>
    </row>
    <row r="2657" spans="1:11" x14ac:dyDescent="0.25">
      <c r="A2657">
        <v>11031</v>
      </c>
      <c r="B2657">
        <v>335809.09570000001</v>
      </c>
      <c r="C2657">
        <v>3063275.8188</v>
      </c>
      <c r="D2657" t="s">
        <v>273</v>
      </c>
      <c r="E2657" t="str">
        <f t="shared" ref="E2657:E2720" si="170">ROUNDUP(B2657,3)&amp;"-"&amp;ROUNDUP(C2657,3)</f>
        <v>335809.096-3063275.819</v>
      </c>
      <c r="F2657" t="str">
        <f t="shared" ref="F2657:F2720" si="171">E2657&amp;"-"&amp;D2657</f>
        <v>335809.096-3063275.819-SAN</v>
      </c>
      <c r="G2657">
        <f t="shared" ref="G2657:G2720" si="172">A2657</f>
        <v>11031</v>
      </c>
      <c r="H2657" t="e">
        <f>VLOOKUP(G2657,#REF!,1,0)</f>
        <v>#REF!</v>
      </c>
      <c r="I2657" t="str">
        <f t="shared" si="167"/>
        <v>335809.0957SAN</v>
      </c>
      <c r="J2657" t="str">
        <f t="shared" si="168"/>
        <v>3063275.8188SAN</v>
      </c>
      <c r="K2657">
        <f t="shared" si="169"/>
        <v>11031</v>
      </c>
    </row>
    <row r="2658" spans="1:11" x14ac:dyDescent="0.25">
      <c r="A2658">
        <v>11032</v>
      </c>
      <c r="B2658">
        <v>335805.32270000002</v>
      </c>
      <c r="C2658">
        <v>3063299.7343000001</v>
      </c>
      <c r="D2658" t="s">
        <v>273</v>
      </c>
      <c r="E2658" t="str">
        <f t="shared" si="170"/>
        <v>335805.323-3063299.735</v>
      </c>
      <c r="F2658" t="str">
        <f t="shared" si="171"/>
        <v>335805.323-3063299.735-SAN</v>
      </c>
      <c r="G2658">
        <f t="shared" si="172"/>
        <v>11032</v>
      </c>
      <c r="H2658" t="e">
        <f>VLOOKUP(G2658,#REF!,1,0)</f>
        <v>#REF!</v>
      </c>
      <c r="I2658" t="str">
        <f t="shared" si="167"/>
        <v>335805.3227SAN</v>
      </c>
      <c r="J2658" t="str">
        <f t="shared" si="168"/>
        <v>3063299.7343SAN</v>
      </c>
      <c r="K2658">
        <f t="shared" si="169"/>
        <v>11032</v>
      </c>
    </row>
    <row r="2659" spans="1:11" x14ac:dyDescent="0.25">
      <c r="A2659">
        <v>11033</v>
      </c>
      <c r="B2659">
        <v>335805.43280000001</v>
      </c>
      <c r="C2659">
        <v>3063307.8816999998</v>
      </c>
      <c r="D2659" t="s">
        <v>273</v>
      </c>
      <c r="E2659" t="str">
        <f t="shared" si="170"/>
        <v>335805.433-3063307.882</v>
      </c>
      <c r="F2659" t="str">
        <f t="shared" si="171"/>
        <v>335805.433-3063307.882-SAN</v>
      </c>
      <c r="G2659">
        <f t="shared" si="172"/>
        <v>11033</v>
      </c>
      <c r="H2659" t="e">
        <f>VLOOKUP(G2659,#REF!,1,0)</f>
        <v>#REF!</v>
      </c>
      <c r="I2659" t="str">
        <f t="shared" si="167"/>
        <v>335805.4328SAN</v>
      </c>
      <c r="J2659" t="str">
        <f t="shared" si="168"/>
        <v>3063307.8817SAN</v>
      </c>
      <c r="K2659">
        <f t="shared" si="169"/>
        <v>11033</v>
      </c>
    </row>
    <row r="2660" spans="1:11" x14ac:dyDescent="0.25">
      <c r="A2660">
        <v>11034</v>
      </c>
      <c r="B2660">
        <v>335808.51510000002</v>
      </c>
      <c r="C2660">
        <v>3063319.4811999998</v>
      </c>
      <c r="D2660" t="s">
        <v>273</v>
      </c>
      <c r="E2660" t="str">
        <f t="shared" si="170"/>
        <v>335808.516-3063319.482</v>
      </c>
      <c r="F2660" t="str">
        <f t="shared" si="171"/>
        <v>335808.516-3063319.482-SAN</v>
      </c>
      <c r="G2660">
        <f t="shared" si="172"/>
        <v>11034</v>
      </c>
      <c r="H2660" t="e">
        <f>VLOOKUP(G2660,#REF!,1,0)</f>
        <v>#REF!</v>
      </c>
      <c r="I2660" t="str">
        <f t="shared" si="167"/>
        <v>335808.5151SAN</v>
      </c>
      <c r="J2660" t="str">
        <f t="shared" si="168"/>
        <v>3063319.4812SAN</v>
      </c>
      <c r="K2660">
        <f t="shared" si="169"/>
        <v>11034</v>
      </c>
    </row>
    <row r="2661" spans="1:11" x14ac:dyDescent="0.25">
      <c r="A2661">
        <v>11035</v>
      </c>
      <c r="B2661">
        <v>335819.84279999998</v>
      </c>
      <c r="C2661">
        <v>3063335.0438999999</v>
      </c>
      <c r="D2661" t="s">
        <v>273</v>
      </c>
      <c r="E2661" t="str">
        <f t="shared" si="170"/>
        <v>335819.843-3063335.044</v>
      </c>
      <c r="F2661" t="str">
        <f t="shared" si="171"/>
        <v>335819.843-3063335.044-SAN</v>
      </c>
      <c r="G2661">
        <f t="shared" si="172"/>
        <v>11035</v>
      </c>
      <c r="H2661" t="e">
        <f>VLOOKUP(G2661,#REF!,1,0)</f>
        <v>#REF!</v>
      </c>
      <c r="I2661" t="str">
        <f t="shared" si="167"/>
        <v>335819.8428SAN</v>
      </c>
      <c r="J2661" t="str">
        <f t="shared" si="168"/>
        <v>3063335.0439SAN</v>
      </c>
      <c r="K2661">
        <f t="shared" si="169"/>
        <v>11035</v>
      </c>
    </row>
    <row r="2662" spans="1:11" x14ac:dyDescent="0.25">
      <c r="A2662">
        <v>11036</v>
      </c>
      <c r="B2662">
        <v>335825.33600000001</v>
      </c>
      <c r="C2662">
        <v>3063351.8494000002</v>
      </c>
      <c r="D2662" t="s">
        <v>273</v>
      </c>
      <c r="E2662" t="str">
        <f t="shared" si="170"/>
        <v>335825.336-3063351.85</v>
      </c>
      <c r="F2662" t="str">
        <f t="shared" si="171"/>
        <v>335825.336-3063351.85-SAN</v>
      </c>
      <c r="G2662">
        <f t="shared" si="172"/>
        <v>11036</v>
      </c>
      <c r="H2662" t="e">
        <f>VLOOKUP(G2662,#REF!,1,0)</f>
        <v>#REF!</v>
      </c>
      <c r="I2662" t="str">
        <f t="shared" si="167"/>
        <v>335825.336SAN</v>
      </c>
      <c r="J2662" t="str">
        <f t="shared" si="168"/>
        <v>3063351.8494SAN</v>
      </c>
      <c r="K2662">
        <f t="shared" si="169"/>
        <v>11036</v>
      </c>
    </row>
    <row r="2663" spans="1:11" x14ac:dyDescent="0.25">
      <c r="A2663">
        <v>11037</v>
      </c>
      <c r="B2663">
        <v>335833.67570000002</v>
      </c>
      <c r="C2663">
        <v>3063362.7958999998</v>
      </c>
      <c r="D2663" t="s">
        <v>273</v>
      </c>
      <c r="E2663" t="str">
        <f t="shared" si="170"/>
        <v>335833.676-3063362.796</v>
      </c>
      <c r="F2663" t="str">
        <f t="shared" si="171"/>
        <v>335833.676-3063362.796-SAN</v>
      </c>
      <c r="G2663">
        <f t="shared" si="172"/>
        <v>11037</v>
      </c>
      <c r="H2663" t="e">
        <f>VLOOKUP(G2663,#REF!,1,0)</f>
        <v>#REF!</v>
      </c>
      <c r="I2663" t="str">
        <f t="shared" si="167"/>
        <v>335833.6757SAN</v>
      </c>
      <c r="J2663" t="str">
        <f t="shared" si="168"/>
        <v>3063362.7959SAN</v>
      </c>
      <c r="K2663">
        <f t="shared" si="169"/>
        <v>11037</v>
      </c>
    </row>
    <row r="2664" spans="1:11" x14ac:dyDescent="0.25">
      <c r="A2664">
        <v>11038</v>
      </c>
      <c r="B2664">
        <v>335840.84529999999</v>
      </c>
      <c r="C2664">
        <v>3063373.7582</v>
      </c>
      <c r="D2664" t="s">
        <v>273</v>
      </c>
      <c r="E2664" t="str">
        <f t="shared" si="170"/>
        <v>335840.846-3063373.759</v>
      </c>
      <c r="F2664" t="str">
        <f t="shared" si="171"/>
        <v>335840.846-3063373.759-SAN</v>
      </c>
      <c r="G2664">
        <f t="shared" si="172"/>
        <v>11038</v>
      </c>
      <c r="H2664" t="e">
        <f>VLOOKUP(G2664,#REF!,1,0)</f>
        <v>#REF!</v>
      </c>
      <c r="I2664" t="str">
        <f t="shared" ref="I2664:I2727" si="173">B2664&amp;D2664</f>
        <v>335840.8453SAN</v>
      </c>
      <c r="J2664" t="str">
        <f t="shared" ref="J2664:J2727" si="174">C2664&amp;D2664</f>
        <v>3063373.7582SAN</v>
      </c>
      <c r="K2664">
        <f t="shared" si="169"/>
        <v>11038</v>
      </c>
    </row>
    <row r="2665" spans="1:11" x14ac:dyDescent="0.25">
      <c r="A2665">
        <v>11039</v>
      </c>
      <c r="B2665">
        <v>335848.00699999998</v>
      </c>
      <c r="C2665">
        <v>3063384.1384999999</v>
      </c>
      <c r="D2665" t="s">
        <v>273</v>
      </c>
      <c r="E2665" t="str">
        <f t="shared" si="170"/>
        <v>335848.007-3063384.139</v>
      </c>
      <c r="F2665" t="str">
        <f t="shared" si="171"/>
        <v>335848.007-3063384.139-SAN</v>
      </c>
      <c r="G2665">
        <f t="shared" si="172"/>
        <v>11039</v>
      </c>
      <c r="H2665" t="e">
        <f>VLOOKUP(G2665,#REF!,1,0)</f>
        <v>#REF!</v>
      </c>
      <c r="I2665" t="str">
        <f t="shared" si="173"/>
        <v>335848.007SAN</v>
      </c>
      <c r="J2665" t="str">
        <f t="shared" si="174"/>
        <v>3063384.1385SAN</v>
      </c>
      <c r="K2665">
        <f t="shared" si="169"/>
        <v>11039</v>
      </c>
    </row>
    <row r="2666" spans="1:11" x14ac:dyDescent="0.25">
      <c r="A2666">
        <v>11040</v>
      </c>
      <c r="B2666">
        <v>335855.17660000001</v>
      </c>
      <c r="C2666">
        <v>3063395.1008000001</v>
      </c>
      <c r="D2666" t="s">
        <v>273</v>
      </c>
      <c r="E2666" t="str">
        <f t="shared" si="170"/>
        <v>335855.177-3063395.101</v>
      </c>
      <c r="F2666" t="str">
        <f t="shared" si="171"/>
        <v>335855.177-3063395.101-SAN</v>
      </c>
      <c r="G2666">
        <f t="shared" si="172"/>
        <v>11040</v>
      </c>
      <c r="H2666" t="e">
        <f>VLOOKUP(G2666,#REF!,1,0)</f>
        <v>#REF!</v>
      </c>
      <c r="I2666" t="str">
        <f t="shared" si="173"/>
        <v>335855.1766SAN</v>
      </c>
      <c r="J2666" t="str">
        <f t="shared" si="174"/>
        <v>3063395.1008SAN</v>
      </c>
      <c r="K2666">
        <f t="shared" si="169"/>
        <v>11040</v>
      </c>
    </row>
    <row r="2667" spans="1:11" x14ac:dyDescent="0.25">
      <c r="A2667">
        <v>11041</v>
      </c>
      <c r="B2667">
        <v>335866.39419999998</v>
      </c>
      <c r="C2667">
        <v>3063424.9183</v>
      </c>
      <c r="D2667" t="s">
        <v>273</v>
      </c>
      <c r="E2667" t="str">
        <f t="shared" si="170"/>
        <v>335866.395-3063424.919</v>
      </c>
      <c r="F2667" t="str">
        <f t="shared" si="171"/>
        <v>335866.395-3063424.919-SAN</v>
      </c>
      <c r="G2667">
        <f t="shared" si="172"/>
        <v>11041</v>
      </c>
      <c r="H2667" t="e">
        <f>VLOOKUP(G2667,#REF!,1,0)</f>
        <v>#REF!</v>
      </c>
      <c r="I2667" t="str">
        <f t="shared" si="173"/>
        <v>335866.3942SAN</v>
      </c>
      <c r="J2667" t="str">
        <f t="shared" si="174"/>
        <v>3063424.9183SAN</v>
      </c>
      <c r="K2667">
        <f t="shared" si="169"/>
        <v>11041</v>
      </c>
    </row>
    <row r="2668" spans="1:11" x14ac:dyDescent="0.25">
      <c r="A2668">
        <v>11042</v>
      </c>
      <c r="B2668">
        <v>335872.17009999999</v>
      </c>
      <c r="C2668">
        <v>3063440.2716000001</v>
      </c>
      <c r="D2668" t="s">
        <v>273</v>
      </c>
      <c r="E2668" t="str">
        <f t="shared" si="170"/>
        <v>335872.171-3063440.272</v>
      </c>
      <c r="F2668" t="str">
        <f t="shared" si="171"/>
        <v>335872.171-3063440.272-SAN</v>
      </c>
      <c r="G2668">
        <f t="shared" si="172"/>
        <v>11042</v>
      </c>
      <c r="H2668" t="e">
        <f>VLOOKUP(G2668,#REF!,1,0)</f>
        <v>#REF!</v>
      </c>
      <c r="I2668" t="str">
        <f t="shared" si="173"/>
        <v>335872.1701SAN</v>
      </c>
      <c r="J2668" t="str">
        <f t="shared" si="174"/>
        <v>3063440.2716SAN</v>
      </c>
      <c r="K2668">
        <f t="shared" si="169"/>
        <v>11042</v>
      </c>
    </row>
    <row r="2669" spans="1:11" x14ac:dyDescent="0.25">
      <c r="A2669">
        <v>11043</v>
      </c>
      <c r="B2669">
        <v>335857.32880000002</v>
      </c>
      <c r="C2669">
        <v>3063467.8284999998</v>
      </c>
      <c r="D2669" t="s">
        <v>273</v>
      </c>
      <c r="E2669" t="str">
        <f t="shared" si="170"/>
        <v>335857.329-3063467.829</v>
      </c>
      <c r="F2669" t="str">
        <f t="shared" si="171"/>
        <v>335857.329-3063467.829-SAN</v>
      </c>
      <c r="G2669">
        <f t="shared" si="172"/>
        <v>11043</v>
      </c>
      <c r="H2669" t="e">
        <f>VLOOKUP(G2669,#REF!,1,0)</f>
        <v>#REF!</v>
      </c>
      <c r="I2669" t="str">
        <f t="shared" si="173"/>
        <v>335857.3288SAN</v>
      </c>
      <c r="J2669" t="str">
        <f t="shared" si="174"/>
        <v>3063467.8285SAN</v>
      </c>
      <c r="K2669">
        <f t="shared" si="169"/>
        <v>11043</v>
      </c>
    </row>
    <row r="2670" spans="1:11" x14ac:dyDescent="0.25">
      <c r="A2670">
        <v>11044</v>
      </c>
      <c r="B2670">
        <v>335840.5282</v>
      </c>
      <c r="C2670">
        <v>3063480.2784000002</v>
      </c>
      <c r="D2670" t="s">
        <v>273</v>
      </c>
      <c r="E2670" t="str">
        <f t="shared" si="170"/>
        <v>335840.529-3063480.279</v>
      </c>
      <c r="F2670" t="str">
        <f t="shared" si="171"/>
        <v>335840.529-3063480.279-SAN</v>
      </c>
      <c r="G2670">
        <f t="shared" si="172"/>
        <v>11044</v>
      </c>
      <c r="H2670" t="e">
        <f>VLOOKUP(G2670,#REF!,1,0)</f>
        <v>#REF!</v>
      </c>
      <c r="I2670" t="str">
        <f t="shared" si="173"/>
        <v>335840.5282SAN</v>
      </c>
      <c r="J2670" t="str">
        <f t="shared" si="174"/>
        <v>3063480.2784SAN</v>
      </c>
      <c r="K2670">
        <f t="shared" si="169"/>
        <v>11044</v>
      </c>
    </row>
    <row r="2671" spans="1:11" x14ac:dyDescent="0.25">
      <c r="A2671">
        <v>11045</v>
      </c>
      <c r="B2671">
        <v>335828.36849999998</v>
      </c>
      <c r="C2671">
        <v>3063489.7555</v>
      </c>
      <c r="D2671" t="s">
        <v>273</v>
      </c>
      <c r="E2671" t="str">
        <f t="shared" si="170"/>
        <v>335828.369-3063489.756</v>
      </c>
      <c r="F2671" t="str">
        <f t="shared" si="171"/>
        <v>335828.369-3063489.756-SAN</v>
      </c>
      <c r="G2671">
        <f t="shared" si="172"/>
        <v>11045</v>
      </c>
      <c r="H2671" t="e">
        <f>VLOOKUP(G2671,#REF!,1,0)</f>
        <v>#REF!</v>
      </c>
      <c r="I2671" t="str">
        <f t="shared" si="173"/>
        <v>335828.3685SAN</v>
      </c>
      <c r="J2671" t="str">
        <f t="shared" si="174"/>
        <v>3063489.7555SAN</v>
      </c>
      <c r="K2671">
        <f t="shared" si="169"/>
        <v>11045</v>
      </c>
    </row>
    <row r="2672" spans="1:11" x14ac:dyDescent="0.25">
      <c r="A2672">
        <v>11046</v>
      </c>
      <c r="B2672">
        <v>335822.85619999998</v>
      </c>
      <c r="C2672">
        <v>3063514.8580999998</v>
      </c>
      <c r="D2672" t="s">
        <v>273</v>
      </c>
      <c r="E2672" t="str">
        <f t="shared" si="170"/>
        <v>335822.857-3063514.859</v>
      </c>
      <c r="F2672" t="str">
        <f t="shared" si="171"/>
        <v>335822.857-3063514.859-SAN</v>
      </c>
      <c r="G2672">
        <f t="shared" si="172"/>
        <v>11046</v>
      </c>
      <c r="H2672" t="e">
        <f>VLOOKUP(G2672,#REF!,1,0)</f>
        <v>#REF!</v>
      </c>
      <c r="I2672" t="str">
        <f t="shared" si="173"/>
        <v>335822.8562SAN</v>
      </c>
      <c r="J2672" t="str">
        <f t="shared" si="174"/>
        <v>3063514.8581SAN</v>
      </c>
      <c r="K2672">
        <f t="shared" si="169"/>
        <v>11046</v>
      </c>
    </row>
    <row r="2673" spans="1:11" x14ac:dyDescent="0.25">
      <c r="A2673">
        <v>11047</v>
      </c>
      <c r="B2673">
        <v>335826.17099999997</v>
      </c>
      <c r="C2673">
        <v>3063551.3791</v>
      </c>
      <c r="D2673" t="s">
        <v>273</v>
      </c>
      <c r="E2673" t="str">
        <f t="shared" si="170"/>
        <v>335826.171-3063551.38</v>
      </c>
      <c r="F2673" t="str">
        <f t="shared" si="171"/>
        <v>335826.171-3063551.38-SAN</v>
      </c>
      <c r="G2673">
        <f t="shared" si="172"/>
        <v>11047</v>
      </c>
      <c r="H2673" t="e">
        <f>VLOOKUP(G2673,#REF!,1,0)</f>
        <v>#REF!</v>
      </c>
      <c r="I2673" t="str">
        <f t="shared" si="173"/>
        <v>335826.171SAN</v>
      </c>
      <c r="J2673" t="str">
        <f t="shared" si="174"/>
        <v>3063551.3791SAN</v>
      </c>
      <c r="K2673">
        <f t="shared" si="169"/>
        <v>11047</v>
      </c>
    </row>
    <row r="2674" spans="1:11" x14ac:dyDescent="0.25">
      <c r="A2674">
        <v>11048</v>
      </c>
      <c r="B2674">
        <v>335834.20850000001</v>
      </c>
      <c r="C2674">
        <v>3063583.2831999999</v>
      </c>
      <c r="D2674" t="s">
        <v>273</v>
      </c>
      <c r="E2674" t="str">
        <f t="shared" si="170"/>
        <v>335834.209-3063583.284</v>
      </c>
      <c r="F2674" t="str">
        <f t="shared" si="171"/>
        <v>335834.209-3063583.284-SAN</v>
      </c>
      <c r="G2674">
        <f t="shared" si="172"/>
        <v>11048</v>
      </c>
      <c r="H2674" t="e">
        <f>VLOOKUP(G2674,#REF!,1,0)</f>
        <v>#REF!</v>
      </c>
      <c r="I2674" t="str">
        <f t="shared" si="173"/>
        <v>335834.2085SAN</v>
      </c>
      <c r="J2674" t="str">
        <f t="shared" si="174"/>
        <v>3063583.2832SAN</v>
      </c>
      <c r="K2674">
        <f t="shared" si="169"/>
        <v>11048</v>
      </c>
    </row>
    <row r="2675" spans="1:11" x14ac:dyDescent="0.25">
      <c r="A2675">
        <v>11049</v>
      </c>
      <c r="B2675">
        <v>335844.90029999998</v>
      </c>
      <c r="C2675">
        <v>3063638.4331</v>
      </c>
      <c r="D2675" t="s">
        <v>273</v>
      </c>
      <c r="E2675" t="str">
        <f t="shared" si="170"/>
        <v>335844.901-3063638.434</v>
      </c>
      <c r="F2675" t="str">
        <f t="shared" si="171"/>
        <v>335844.901-3063638.434-SAN</v>
      </c>
      <c r="G2675">
        <f t="shared" si="172"/>
        <v>11049</v>
      </c>
      <c r="H2675" t="e">
        <f>VLOOKUP(G2675,#REF!,1,0)</f>
        <v>#REF!</v>
      </c>
      <c r="I2675" t="str">
        <f t="shared" si="173"/>
        <v>335844.9003SAN</v>
      </c>
      <c r="J2675" t="str">
        <f t="shared" si="174"/>
        <v>3063638.4331SAN</v>
      </c>
      <c r="K2675">
        <f t="shared" si="169"/>
        <v>11049</v>
      </c>
    </row>
    <row r="2676" spans="1:11" x14ac:dyDescent="0.25">
      <c r="A2676">
        <v>11050</v>
      </c>
      <c r="B2676">
        <v>335842.27380000002</v>
      </c>
      <c r="C2676">
        <v>3063660.5863000001</v>
      </c>
      <c r="D2676" t="s">
        <v>273</v>
      </c>
      <c r="E2676" t="str">
        <f t="shared" si="170"/>
        <v>335842.274-3063660.587</v>
      </c>
      <c r="F2676" t="str">
        <f t="shared" si="171"/>
        <v>335842.274-3063660.587-SAN</v>
      </c>
      <c r="G2676">
        <f t="shared" si="172"/>
        <v>11050</v>
      </c>
      <c r="H2676" t="e">
        <f>VLOOKUP(G2676,#REF!,1,0)</f>
        <v>#REF!</v>
      </c>
      <c r="I2676" t="str">
        <f t="shared" si="173"/>
        <v>335842.2738SAN</v>
      </c>
      <c r="J2676" t="str">
        <f t="shared" si="174"/>
        <v>3063660.5863SAN</v>
      </c>
      <c r="K2676">
        <f t="shared" si="169"/>
        <v>11050</v>
      </c>
    </row>
    <row r="2677" spans="1:11" x14ac:dyDescent="0.25">
      <c r="A2677">
        <v>11051</v>
      </c>
      <c r="B2677">
        <v>335847.34220000001</v>
      </c>
      <c r="C2677">
        <v>3063681.5748000001</v>
      </c>
      <c r="D2677" t="s">
        <v>273</v>
      </c>
      <c r="E2677" t="str">
        <f t="shared" si="170"/>
        <v>335847.343-3063681.575</v>
      </c>
      <c r="F2677" t="str">
        <f t="shared" si="171"/>
        <v>335847.343-3063681.575-SAN</v>
      </c>
      <c r="G2677">
        <f t="shared" si="172"/>
        <v>11051</v>
      </c>
      <c r="H2677" t="e">
        <f>VLOOKUP(G2677,#REF!,1,0)</f>
        <v>#REF!</v>
      </c>
      <c r="I2677" t="str">
        <f t="shared" si="173"/>
        <v>335847.3422SAN</v>
      </c>
      <c r="J2677" t="str">
        <f t="shared" si="174"/>
        <v>3063681.5748SAN</v>
      </c>
      <c r="K2677">
        <f t="shared" si="169"/>
        <v>11051</v>
      </c>
    </row>
    <row r="2678" spans="1:11" x14ac:dyDescent="0.25">
      <c r="A2678">
        <v>11052</v>
      </c>
      <c r="B2678">
        <v>335848.11580000003</v>
      </c>
      <c r="C2678">
        <v>3063695.5332999998</v>
      </c>
      <c r="D2678" t="s">
        <v>273</v>
      </c>
      <c r="E2678" t="str">
        <f t="shared" si="170"/>
        <v>335848.116-3063695.534</v>
      </c>
      <c r="F2678" t="str">
        <f t="shared" si="171"/>
        <v>335848.116-3063695.534-SAN</v>
      </c>
      <c r="G2678">
        <f t="shared" si="172"/>
        <v>11052</v>
      </c>
      <c r="H2678" t="e">
        <f>VLOOKUP(G2678,#REF!,1,0)</f>
        <v>#REF!</v>
      </c>
      <c r="I2678" t="str">
        <f t="shared" si="173"/>
        <v>335848.1158SAN</v>
      </c>
      <c r="J2678" t="str">
        <f t="shared" si="174"/>
        <v>3063695.5333SAN</v>
      </c>
      <c r="K2678">
        <f t="shared" si="169"/>
        <v>11052</v>
      </c>
    </row>
    <row r="2679" spans="1:11" x14ac:dyDescent="0.25">
      <c r="A2679">
        <v>11053</v>
      </c>
      <c r="B2679">
        <v>335850.5894</v>
      </c>
      <c r="C2679">
        <v>3063705.3946000002</v>
      </c>
      <c r="D2679" t="s">
        <v>273</v>
      </c>
      <c r="E2679" t="str">
        <f t="shared" si="170"/>
        <v>335850.59-3063705.395</v>
      </c>
      <c r="F2679" t="str">
        <f t="shared" si="171"/>
        <v>335850.59-3063705.395-SAN</v>
      </c>
      <c r="G2679">
        <f t="shared" si="172"/>
        <v>11053</v>
      </c>
      <c r="H2679" t="e">
        <f>VLOOKUP(G2679,#REF!,1,0)</f>
        <v>#REF!</v>
      </c>
      <c r="I2679" t="str">
        <f t="shared" si="173"/>
        <v>335850.5894SAN</v>
      </c>
      <c r="J2679" t="str">
        <f t="shared" si="174"/>
        <v>3063705.3946SAN</v>
      </c>
      <c r="K2679">
        <f t="shared" si="169"/>
        <v>11053</v>
      </c>
    </row>
    <row r="2680" spans="1:11" x14ac:dyDescent="0.25">
      <c r="A2680">
        <v>11054</v>
      </c>
      <c r="B2680">
        <v>335860.16960000002</v>
      </c>
      <c r="C2680">
        <v>3063721.5624000002</v>
      </c>
      <c r="D2680" t="s">
        <v>273</v>
      </c>
      <c r="E2680" t="str">
        <f t="shared" si="170"/>
        <v>335860.17-3063721.563</v>
      </c>
      <c r="F2680" t="str">
        <f t="shared" si="171"/>
        <v>335860.17-3063721.563-SAN</v>
      </c>
      <c r="G2680">
        <f t="shared" si="172"/>
        <v>11054</v>
      </c>
      <c r="H2680" t="e">
        <f>VLOOKUP(G2680,#REF!,1,0)</f>
        <v>#REF!</v>
      </c>
      <c r="I2680" t="str">
        <f t="shared" si="173"/>
        <v>335860.1696SAN</v>
      </c>
      <c r="J2680" t="str">
        <f t="shared" si="174"/>
        <v>3063721.5624SAN</v>
      </c>
      <c r="K2680">
        <f t="shared" si="169"/>
        <v>11054</v>
      </c>
    </row>
    <row r="2681" spans="1:11" x14ac:dyDescent="0.25">
      <c r="A2681">
        <v>11055</v>
      </c>
      <c r="B2681">
        <v>335865.00679999997</v>
      </c>
      <c r="C2681">
        <v>3063733.1379</v>
      </c>
      <c r="D2681" t="s">
        <v>273</v>
      </c>
      <c r="E2681" t="str">
        <f t="shared" si="170"/>
        <v>335865.007-3063733.138</v>
      </c>
      <c r="F2681" t="str">
        <f t="shared" si="171"/>
        <v>335865.007-3063733.138-SAN</v>
      </c>
      <c r="G2681">
        <f t="shared" si="172"/>
        <v>11055</v>
      </c>
      <c r="H2681" t="e">
        <f>VLOOKUP(G2681,#REF!,1,0)</f>
        <v>#REF!</v>
      </c>
      <c r="I2681" t="str">
        <f t="shared" si="173"/>
        <v>335865.0068SAN</v>
      </c>
      <c r="J2681" t="str">
        <f t="shared" si="174"/>
        <v>3063733.1379SAN</v>
      </c>
      <c r="K2681">
        <f t="shared" si="169"/>
        <v>11055</v>
      </c>
    </row>
    <row r="2682" spans="1:11" x14ac:dyDescent="0.25">
      <c r="A2682">
        <v>11056</v>
      </c>
      <c r="B2682">
        <v>335866.87969999999</v>
      </c>
      <c r="C2682">
        <v>3063741.8432</v>
      </c>
      <c r="D2682" t="s">
        <v>273</v>
      </c>
      <c r="E2682" t="str">
        <f t="shared" si="170"/>
        <v>335866.88-3063741.844</v>
      </c>
      <c r="F2682" t="str">
        <f t="shared" si="171"/>
        <v>335866.88-3063741.844-SAN</v>
      </c>
      <c r="G2682">
        <f t="shared" si="172"/>
        <v>11056</v>
      </c>
      <c r="H2682" t="e">
        <f>VLOOKUP(G2682,#REF!,1,0)</f>
        <v>#REF!</v>
      </c>
      <c r="I2682" t="str">
        <f t="shared" si="173"/>
        <v>335866.8797SAN</v>
      </c>
      <c r="J2682" t="str">
        <f t="shared" si="174"/>
        <v>3063741.8432SAN</v>
      </c>
      <c r="K2682">
        <f t="shared" si="169"/>
        <v>11056</v>
      </c>
    </row>
    <row r="2683" spans="1:11" x14ac:dyDescent="0.25">
      <c r="A2683">
        <v>11057</v>
      </c>
      <c r="B2683">
        <v>335869.81719999999</v>
      </c>
      <c r="C2683">
        <v>3063750.4308000002</v>
      </c>
      <c r="D2683" t="s">
        <v>273</v>
      </c>
      <c r="E2683" t="str">
        <f t="shared" si="170"/>
        <v>335869.818-3063750.431</v>
      </c>
      <c r="F2683" t="str">
        <f t="shared" si="171"/>
        <v>335869.818-3063750.431-SAN</v>
      </c>
      <c r="G2683">
        <f t="shared" si="172"/>
        <v>11057</v>
      </c>
      <c r="H2683" t="e">
        <f>VLOOKUP(G2683,#REF!,1,0)</f>
        <v>#REF!</v>
      </c>
      <c r="I2683" t="str">
        <f t="shared" si="173"/>
        <v>335869.8172SAN</v>
      </c>
      <c r="J2683" t="str">
        <f t="shared" si="174"/>
        <v>3063750.4308SAN</v>
      </c>
      <c r="K2683">
        <f t="shared" si="169"/>
        <v>11057</v>
      </c>
    </row>
    <row r="2684" spans="1:11" x14ac:dyDescent="0.25">
      <c r="A2684">
        <v>11058</v>
      </c>
      <c r="B2684">
        <v>335866.9509</v>
      </c>
      <c r="C2684">
        <v>3063751.2475999999</v>
      </c>
      <c r="D2684" t="s">
        <v>273</v>
      </c>
      <c r="E2684" t="str">
        <f t="shared" si="170"/>
        <v>335866.951-3063751.248</v>
      </c>
      <c r="F2684" t="str">
        <f t="shared" si="171"/>
        <v>335866.951-3063751.248-SAN</v>
      </c>
      <c r="G2684">
        <f t="shared" si="172"/>
        <v>11058</v>
      </c>
      <c r="H2684" t="e">
        <f>VLOOKUP(G2684,#REF!,1,0)</f>
        <v>#REF!</v>
      </c>
      <c r="I2684" t="str">
        <f t="shared" si="173"/>
        <v>335866.9509SAN</v>
      </c>
      <c r="J2684" t="str">
        <f t="shared" si="174"/>
        <v>3063751.2476SAN</v>
      </c>
      <c r="K2684">
        <f t="shared" si="169"/>
        <v>11058</v>
      </c>
    </row>
    <row r="2685" spans="1:11" x14ac:dyDescent="0.25">
      <c r="A2685">
        <v>11059</v>
      </c>
      <c r="B2685">
        <v>335749.74579999998</v>
      </c>
      <c r="C2685">
        <v>3063784.6466999999</v>
      </c>
      <c r="D2685" t="s">
        <v>273</v>
      </c>
      <c r="E2685" t="str">
        <f t="shared" si="170"/>
        <v>335749.746-3063784.647</v>
      </c>
      <c r="F2685" t="str">
        <f t="shared" si="171"/>
        <v>335749.746-3063784.647-SAN</v>
      </c>
      <c r="G2685">
        <f t="shared" si="172"/>
        <v>11059</v>
      </c>
      <c r="H2685" t="e">
        <f>VLOOKUP(G2685,#REF!,1,0)</f>
        <v>#REF!</v>
      </c>
      <c r="I2685" t="str">
        <f t="shared" si="173"/>
        <v>335749.7458SAN</v>
      </c>
      <c r="J2685" t="str">
        <f t="shared" si="174"/>
        <v>3063784.6467SAN</v>
      </c>
      <c r="K2685">
        <f t="shared" si="169"/>
        <v>11059</v>
      </c>
    </row>
    <row r="2686" spans="1:11" x14ac:dyDescent="0.25">
      <c r="A2686">
        <v>11060</v>
      </c>
      <c r="B2686">
        <v>335574.90490000002</v>
      </c>
      <c r="C2686">
        <v>3063835.9016</v>
      </c>
      <c r="D2686" t="s">
        <v>273</v>
      </c>
      <c r="E2686" t="str">
        <f t="shared" si="170"/>
        <v>335574.905-3063835.902</v>
      </c>
      <c r="F2686" t="str">
        <f t="shared" si="171"/>
        <v>335574.905-3063835.902-SAN</v>
      </c>
      <c r="G2686">
        <f t="shared" si="172"/>
        <v>11060</v>
      </c>
      <c r="H2686" t="e">
        <f>VLOOKUP(G2686,#REF!,1,0)</f>
        <v>#REF!</v>
      </c>
      <c r="I2686" t="str">
        <f t="shared" si="173"/>
        <v>335574.9049SAN</v>
      </c>
      <c r="J2686" t="str">
        <f t="shared" si="174"/>
        <v>3063835.9016SAN</v>
      </c>
      <c r="K2686">
        <f t="shared" si="169"/>
        <v>11060</v>
      </c>
    </row>
    <row r="2687" spans="1:11" x14ac:dyDescent="0.25">
      <c r="A2687">
        <v>11061</v>
      </c>
      <c r="B2687">
        <v>335433.8064</v>
      </c>
      <c r="C2687">
        <v>3063872.7330999998</v>
      </c>
      <c r="D2687" t="s">
        <v>273</v>
      </c>
      <c r="E2687" t="str">
        <f t="shared" si="170"/>
        <v>335433.807-3063872.734</v>
      </c>
      <c r="F2687" t="str">
        <f t="shared" si="171"/>
        <v>335433.807-3063872.734-SAN</v>
      </c>
      <c r="G2687">
        <f t="shared" si="172"/>
        <v>11061</v>
      </c>
      <c r="H2687" t="e">
        <f>VLOOKUP(G2687,#REF!,1,0)</f>
        <v>#REF!</v>
      </c>
      <c r="I2687" t="str">
        <f t="shared" si="173"/>
        <v>335433.8064SAN</v>
      </c>
      <c r="J2687" t="str">
        <f t="shared" si="174"/>
        <v>3063872.7331SAN</v>
      </c>
      <c r="K2687">
        <f t="shared" si="169"/>
        <v>11061</v>
      </c>
    </row>
    <row r="2688" spans="1:11" x14ac:dyDescent="0.25">
      <c r="A2688">
        <v>11062</v>
      </c>
      <c r="B2688">
        <v>335413.81189999997</v>
      </c>
      <c r="C2688">
        <v>3063880.3694000002</v>
      </c>
      <c r="D2688" t="s">
        <v>273</v>
      </c>
      <c r="E2688" t="str">
        <f t="shared" si="170"/>
        <v>335413.812-3063880.37</v>
      </c>
      <c r="F2688" t="str">
        <f t="shared" si="171"/>
        <v>335413.812-3063880.37-SAN</v>
      </c>
      <c r="G2688">
        <f t="shared" si="172"/>
        <v>11062</v>
      </c>
      <c r="H2688" t="e">
        <f>VLOOKUP(G2688,#REF!,1,0)</f>
        <v>#REF!</v>
      </c>
      <c r="I2688" t="str">
        <f t="shared" si="173"/>
        <v>335413.8119SAN</v>
      </c>
      <c r="J2688" t="str">
        <f t="shared" si="174"/>
        <v>3063880.3694SAN</v>
      </c>
      <c r="K2688">
        <f t="shared" si="169"/>
        <v>11062</v>
      </c>
    </row>
    <row r="2689" spans="1:11" x14ac:dyDescent="0.25">
      <c r="A2689">
        <v>11063</v>
      </c>
      <c r="B2689">
        <v>335974.82919999998</v>
      </c>
      <c r="C2689">
        <v>3063207.1231999998</v>
      </c>
      <c r="D2689" t="s">
        <v>273</v>
      </c>
      <c r="E2689" t="str">
        <f t="shared" si="170"/>
        <v>335974.83-3063207.124</v>
      </c>
      <c r="F2689" t="str">
        <f t="shared" si="171"/>
        <v>335974.83-3063207.124-SAN</v>
      </c>
      <c r="G2689">
        <f t="shared" si="172"/>
        <v>11063</v>
      </c>
      <c r="H2689" t="e">
        <f>VLOOKUP(G2689,#REF!,1,0)</f>
        <v>#REF!</v>
      </c>
      <c r="I2689" t="str">
        <f t="shared" si="173"/>
        <v>335974.8292SAN</v>
      </c>
      <c r="J2689" t="str">
        <f t="shared" si="174"/>
        <v>3063207.1232SAN</v>
      </c>
      <c r="K2689">
        <f t="shared" si="169"/>
        <v>11063</v>
      </c>
    </row>
    <row r="2690" spans="1:11" x14ac:dyDescent="0.25">
      <c r="A2690">
        <v>11064</v>
      </c>
      <c r="B2690">
        <v>335993.61310000002</v>
      </c>
      <c r="C2690">
        <v>3063211.5263999999</v>
      </c>
      <c r="D2690" t="s">
        <v>273</v>
      </c>
      <c r="E2690" t="str">
        <f t="shared" si="170"/>
        <v>335993.614-3063211.527</v>
      </c>
      <c r="F2690" t="str">
        <f t="shared" si="171"/>
        <v>335993.614-3063211.527-SAN</v>
      </c>
      <c r="G2690">
        <f t="shared" si="172"/>
        <v>11064</v>
      </c>
      <c r="H2690" t="e">
        <f>VLOOKUP(G2690,#REF!,1,0)</f>
        <v>#REF!</v>
      </c>
      <c r="I2690" t="str">
        <f t="shared" si="173"/>
        <v>335993.6131SAN</v>
      </c>
      <c r="J2690" t="str">
        <f t="shared" si="174"/>
        <v>3063211.5264SAN</v>
      </c>
      <c r="K2690">
        <f t="shared" si="169"/>
        <v>11064</v>
      </c>
    </row>
    <row r="2691" spans="1:11" x14ac:dyDescent="0.25">
      <c r="A2691">
        <v>11065</v>
      </c>
      <c r="B2691">
        <v>336006.4682</v>
      </c>
      <c r="C2691">
        <v>3063210.1888000001</v>
      </c>
      <c r="D2691" t="s">
        <v>273</v>
      </c>
      <c r="E2691" t="str">
        <f t="shared" si="170"/>
        <v>336006.469-3063210.189</v>
      </c>
      <c r="F2691" t="str">
        <f t="shared" si="171"/>
        <v>336006.469-3063210.189-SAN</v>
      </c>
      <c r="G2691">
        <f t="shared" si="172"/>
        <v>11065</v>
      </c>
      <c r="H2691" t="e">
        <f>VLOOKUP(G2691,#REF!,1,0)</f>
        <v>#REF!</v>
      </c>
      <c r="I2691" t="str">
        <f t="shared" si="173"/>
        <v>336006.4682SAN</v>
      </c>
      <c r="J2691" t="str">
        <f t="shared" si="174"/>
        <v>3063210.1888SAN</v>
      </c>
      <c r="K2691">
        <f t="shared" ref="K2691:K2754" si="175">G2691</f>
        <v>11065</v>
      </c>
    </row>
    <row r="2692" spans="1:11" x14ac:dyDescent="0.25">
      <c r="A2692">
        <v>11066</v>
      </c>
      <c r="B2692">
        <v>336025.07939999999</v>
      </c>
      <c r="C2692">
        <v>3063201.7889</v>
      </c>
      <c r="D2692" t="s">
        <v>273</v>
      </c>
      <c r="E2692" t="str">
        <f t="shared" si="170"/>
        <v>336025.08-3063201.789</v>
      </c>
      <c r="F2692" t="str">
        <f t="shared" si="171"/>
        <v>336025.08-3063201.789-SAN</v>
      </c>
      <c r="G2692">
        <f t="shared" si="172"/>
        <v>11066</v>
      </c>
      <c r="H2692" t="e">
        <f>VLOOKUP(G2692,#REF!,1,0)</f>
        <v>#REF!</v>
      </c>
      <c r="I2692" t="str">
        <f t="shared" si="173"/>
        <v>336025.0794SAN</v>
      </c>
      <c r="J2692" t="str">
        <f t="shared" si="174"/>
        <v>3063201.7889SAN</v>
      </c>
      <c r="K2692">
        <f t="shared" si="175"/>
        <v>11066</v>
      </c>
    </row>
    <row r="2693" spans="1:11" x14ac:dyDescent="0.25">
      <c r="A2693">
        <v>11067</v>
      </c>
      <c r="B2693">
        <v>336049.43900000001</v>
      </c>
      <c r="C2693">
        <v>3063185.7447000002</v>
      </c>
      <c r="D2693" t="s">
        <v>273</v>
      </c>
      <c r="E2693" t="str">
        <f t="shared" si="170"/>
        <v>336049.439-3063185.745</v>
      </c>
      <c r="F2693" t="str">
        <f t="shared" si="171"/>
        <v>336049.439-3063185.745-SAN</v>
      </c>
      <c r="G2693">
        <f t="shared" si="172"/>
        <v>11067</v>
      </c>
      <c r="H2693" t="e">
        <f>VLOOKUP(G2693,#REF!,1,0)</f>
        <v>#REF!</v>
      </c>
      <c r="I2693" t="str">
        <f t="shared" si="173"/>
        <v>336049.439SAN</v>
      </c>
      <c r="J2693" t="str">
        <f t="shared" si="174"/>
        <v>3063185.7447SAN</v>
      </c>
      <c r="K2693">
        <f t="shared" si="175"/>
        <v>11067</v>
      </c>
    </row>
    <row r="2694" spans="1:11" x14ac:dyDescent="0.25">
      <c r="A2694">
        <v>11068</v>
      </c>
      <c r="B2694">
        <v>336081.31780000002</v>
      </c>
      <c r="C2694">
        <v>3063163.1963999998</v>
      </c>
      <c r="D2694" t="s">
        <v>273</v>
      </c>
      <c r="E2694" t="str">
        <f t="shared" si="170"/>
        <v>336081.318-3063163.197</v>
      </c>
      <c r="F2694" t="str">
        <f t="shared" si="171"/>
        <v>336081.318-3063163.197-SAN</v>
      </c>
      <c r="G2694">
        <f t="shared" si="172"/>
        <v>11068</v>
      </c>
      <c r="H2694" t="e">
        <f>VLOOKUP(G2694,#REF!,1,0)</f>
        <v>#REF!</v>
      </c>
      <c r="I2694" t="str">
        <f t="shared" si="173"/>
        <v>336081.3178SAN</v>
      </c>
      <c r="J2694" t="str">
        <f t="shared" si="174"/>
        <v>3063163.1964SAN</v>
      </c>
      <c r="K2694">
        <f t="shared" si="175"/>
        <v>11068</v>
      </c>
    </row>
    <row r="2695" spans="1:11" x14ac:dyDescent="0.25">
      <c r="A2695">
        <v>11069</v>
      </c>
      <c r="B2695">
        <v>336047.9166</v>
      </c>
      <c r="C2695">
        <v>3063072.844</v>
      </c>
      <c r="D2695" t="s">
        <v>273</v>
      </c>
      <c r="E2695" t="str">
        <f t="shared" si="170"/>
        <v>336047.917-3063072.844</v>
      </c>
      <c r="F2695" t="str">
        <f t="shared" si="171"/>
        <v>336047.917-3063072.844-SAN</v>
      </c>
      <c r="G2695">
        <f t="shared" si="172"/>
        <v>11069</v>
      </c>
      <c r="H2695" t="e">
        <f>VLOOKUP(G2695,#REF!,1,0)</f>
        <v>#REF!</v>
      </c>
      <c r="I2695" t="str">
        <f t="shared" si="173"/>
        <v>336047.9166SAN</v>
      </c>
      <c r="J2695" t="str">
        <f t="shared" si="174"/>
        <v>3063072.844SAN</v>
      </c>
      <c r="K2695">
        <f t="shared" si="175"/>
        <v>11069</v>
      </c>
    </row>
    <row r="2696" spans="1:11" x14ac:dyDescent="0.25">
      <c r="A2696">
        <v>11070</v>
      </c>
      <c r="B2696">
        <v>336018.13880000002</v>
      </c>
      <c r="C2696">
        <v>3063034.2467999998</v>
      </c>
      <c r="D2696" t="s">
        <v>273</v>
      </c>
      <c r="E2696" t="str">
        <f t="shared" si="170"/>
        <v>336018.139-3063034.247</v>
      </c>
      <c r="F2696" t="str">
        <f t="shared" si="171"/>
        <v>336018.139-3063034.247-SAN</v>
      </c>
      <c r="G2696">
        <f t="shared" si="172"/>
        <v>11070</v>
      </c>
      <c r="H2696" t="e">
        <f>VLOOKUP(G2696,#REF!,1,0)</f>
        <v>#REF!</v>
      </c>
      <c r="I2696" t="str">
        <f t="shared" si="173"/>
        <v>336018.1388SAN</v>
      </c>
      <c r="J2696" t="str">
        <f t="shared" si="174"/>
        <v>3063034.2468SAN</v>
      </c>
      <c r="K2696">
        <f t="shared" si="175"/>
        <v>11070</v>
      </c>
    </row>
    <row r="2697" spans="1:11" x14ac:dyDescent="0.25">
      <c r="A2697">
        <v>11071</v>
      </c>
      <c r="B2697">
        <v>336001.89520000003</v>
      </c>
      <c r="C2697">
        <v>3063001.2877000002</v>
      </c>
      <c r="D2697" t="s">
        <v>273</v>
      </c>
      <c r="E2697" t="str">
        <f t="shared" si="170"/>
        <v>336001.896-3063001.288</v>
      </c>
      <c r="F2697" t="str">
        <f t="shared" si="171"/>
        <v>336001.896-3063001.288-SAN</v>
      </c>
      <c r="G2697">
        <f t="shared" si="172"/>
        <v>11071</v>
      </c>
      <c r="H2697" t="e">
        <f>VLOOKUP(G2697,#REF!,1,0)</f>
        <v>#REF!</v>
      </c>
      <c r="I2697" t="str">
        <f t="shared" si="173"/>
        <v>336001.8952SAN</v>
      </c>
      <c r="J2697" t="str">
        <f t="shared" si="174"/>
        <v>3063001.2877SAN</v>
      </c>
      <c r="K2697">
        <f t="shared" si="175"/>
        <v>11071</v>
      </c>
    </row>
    <row r="2698" spans="1:11" x14ac:dyDescent="0.25">
      <c r="A2698">
        <v>11072</v>
      </c>
      <c r="B2698">
        <v>335992.93900000001</v>
      </c>
      <c r="C2698">
        <v>3062988.0207000002</v>
      </c>
      <c r="D2698" t="s">
        <v>273</v>
      </c>
      <c r="E2698" t="str">
        <f t="shared" si="170"/>
        <v>335992.939-3062988.021</v>
      </c>
      <c r="F2698" t="str">
        <f t="shared" si="171"/>
        <v>335992.939-3062988.021-SAN</v>
      </c>
      <c r="G2698">
        <f t="shared" si="172"/>
        <v>11072</v>
      </c>
      <c r="H2698" t="e">
        <f>VLOOKUP(G2698,#REF!,1,0)</f>
        <v>#REF!</v>
      </c>
      <c r="I2698" t="str">
        <f t="shared" si="173"/>
        <v>335992.939SAN</v>
      </c>
      <c r="J2698" t="str">
        <f t="shared" si="174"/>
        <v>3062988.0207SAN</v>
      </c>
      <c r="K2698">
        <f t="shared" si="175"/>
        <v>11072</v>
      </c>
    </row>
    <row r="2699" spans="1:11" x14ac:dyDescent="0.25">
      <c r="A2699">
        <v>11073</v>
      </c>
      <c r="B2699">
        <v>335976.62560000003</v>
      </c>
      <c r="C2699">
        <v>3062964.1236999999</v>
      </c>
      <c r="D2699" t="s">
        <v>273</v>
      </c>
      <c r="E2699" t="str">
        <f t="shared" si="170"/>
        <v>335976.626-3062964.124</v>
      </c>
      <c r="F2699" t="str">
        <f t="shared" si="171"/>
        <v>335976.626-3062964.124-SAN</v>
      </c>
      <c r="G2699">
        <f t="shared" si="172"/>
        <v>11073</v>
      </c>
      <c r="H2699" t="e">
        <f>VLOOKUP(G2699,#REF!,1,0)</f>
        <v>#REF!</v>
      </c>
      <c r="I2699" t="str">
        <f t="shared" si="173"/>
        <v>335976.6256SAN</v>
      </c>
      <c r="J2699" t="str">
        <f t="shared" si="174"/>
        <v>3062964.1237SAN</v>
      </c>
      <c r="K2699">
        <f t="shared" si="175"/>
        <v>11073</v>
      </c>
    </row>
    <row r="2700" spans="1:11" x14ac:dyDescent="0.25">
      <c r="A2700">
        <v>11074</v>
      </c>
      <c r="B2700">
        <v>335974.43369999999</v>
      </c>
      <c r="C2700">
        <v>3062960.9128</v>
      </c>
      <c r="D2700" t="s">
        <v>273</v>
      </c>
      <c r="E2700" t="str">
        <f t="shared" si="170"/>
        <v>335974.434-3062960.913</v>
      </c>
      <c r="F2700" t="str">
        <f t="shared" si="171"/>
        <v>335974.434-3062960.913-SAN</v>
      </c>
      <c r="G2700">
        <f t="shared" si="172"/>
        <v>11074</v>
      </c>
      <c r="H2700" t="e">
        <f>VLOOKUP(G2700,#REF!,1,0)</f>
        <v>#REF!</v>
      </c>
      <c r="I2700" t="str">
        <f t="shared" si="173"/>
        <v>335974.4337SAN</v>
      </c>
      <c r="J2700" t="str">
        <f t="shared" si="174"/>
        <v>3062960.9128SAN</v>
      </c>
      <c r="K2700">
        <f t="shared" si="175"/>
        <v>11074</v>
      </c>
    </row>
    <row r="2701" spans="1:11" x14ac:dyDescent="0.25">
      <c r="A2701">
        <v>11075</v>
      </c>
      <c r="B2701">
        <v>335966.59259999997</v>
      </c>
      <c r="C2701">
        <v>3062943.5562999998</v>
      </c>
      <c r="D2701" t="s">
        <v>273</v>
      </c>
      <c r="E2701" t="str">
        <f t="shared" si="170"/>
        <v>335966.593-3062943.557</v>
      </c>
      <c r="F2701" t="str">
        <f t="shared" si="171"/>
        <v>335966.593-3062943.557-SAN</v>
      </c>
      <c r="G2701">
        <f t="shared" si="172"/>
        <v>11075</v>
      </c>
      <c r="H2701" t="e">
        <f>VLOOKUP(G2701,#REF!,1,0)</f>
        <v>#REF!</v>
      </c>
      <c r="I2701" t="str">
        <f t="shared" si="173"/>
        <v>335966.5926SAN</v>
      </c>
      <c r="J2701" t="str">
        <f t="shared" si="174"/>
        <v>3062943.5563SAN</v>
      </c>
      <c r="K2701">
        <f t="shared" si="175"/>
        <v>11075</v>
      </c>
    </row>
    <row r="2702" spans="1:11" x14ac:dyDescent="0.25">
      <c r="A2702">
        <v>11076</v>
      </c>
      <c r="B2702">
        <v>335951.97830000002</v>
      </c>
      <c r="C2702">
        <v>3062901.2617000001</v>
      </c>
      <c r="D2702" t="s">
        <v>273</v>
      </c>
      <c r="E2702" t="str">
        <f t="shared" si="170"/>
        <v>335951.979-3062901.262</v>
      </c>
      <c r="F2702" t="str">
        <f t="shared" si="171"/>
        <v>335951.979-3062901.262-SAN</v>
      </c>
      <c r="G2702">
        <f t="shared" si="172"/>
        <v>11076</v>
      </c>
      <c r="H2702" t="e">
        <f>VLOOKUP(G2702,#REF!,1,0)</f>
        <v>#REF!</v>
      </c>
      <c r="I2702" t="str">
        <f t="shared" si="173"/>
        <v>335951.9783SAN</v>
      </c>
      <c r="J2702" t="str">
        <f t="shared" si="174"/>
        <v>3062901.2617SAN</v>
      </c>
      <c r="K2702">
        <f t="shared" si="175"/>
        <v>11076</v>
      </c>
    </row>
    <row r="2703" spans="1:11" x14ac:dyDescent="0.25">
      <c r="A2703">
        <v>11077</v>
      </c>
      <c r="B2703">
        <v>335942.26419999998</v>
      </c>
      <c r="C2703">
        <v>3062875.1992000001</v>
      </c>
      <c r="D2703" t="s">
        <v>273</v>
      </c>
      <c r="E2703" t="str">
        <f t="shared" si="170"/>
        <v>335942.265-3062875.2</v>
      </c>
      <c r="F2703" t="str">
        <f t="shared" si="171"/>
        <v>335942.265-3062875.2-SAN</v>
      </c>
      <c r="G2703">
        <f t="shared" si="172"/>
        <v>11077</v>
      </c>
      <c r="H2703" t="e">
        <f>VLOOKUP(G2703,#REF!,1,0)</f>
        <v>#REF!</v>
      </c>
      <c r="I2703" t="str">
        <f t="shared" si="173"/>
        <v>335942.2642SAN</v>
      </c>
      <c r="J2703" t="str">
        <f t="shared" si="174"/>
        <v>3062875.1992SAN</v>
      </c>
      <c r="K2703">
        <f t="shared" si="175"/>
        <v>11077</v>
      </c>
    </row>
    <row r="2704" spans="1:11" x14ac:dyDescent="0.25">
      <c r="A2704">
        <v>11078</v>
      </c>
      <c r="B2704">
        <v>335937.8469</v>
      </c>
      <c r="C2704">
        <v>3062851.3934999998</v>
      </c>
      <c r="D2704" t="s">
        <v>273</v>
      </c>
      <c r="E2704" t="str">
        <f t="shared" si="170"/>
        <v>335937.847-3062851.394</v>
      </c>
      <c r="F2704" t="str">
        <f t="shared" si="171"/>
        <v>335937.847-3062851.394-SAN</v>
      </c>
      <c r="G2704">
        <f t="shared" si="172"/>
        <v>11078</v>
      </c>
      <c r="H2704" t="e">
        <f>VLOOKUP(G2704,#REF!,1,0)</f>
        <v>#REF!</v>
      </c>
      <c r="I2704" t="str">
        <f t="shared" si="173"/>
        <v>335937.8469SAN</v>
      </c>
      <c r="J2704" t="str">
        <f t="shared" si="174"/>
        <v>3062851.3935SAN</v>
      </c>
      <c r="K2704">
        <f t="shared" si="175"/>
        <v>11078</v>
      </c>
    </row>
    <row r="2705" spans="1:11" x14ac:dyDescent="0.25">
      <c r="A2705">
        <v>11079</v>
      </c>
      <c r="B2705">
        <v>335925.33309999999</v>
      </c>
      <c r="C2705">
        <v>3062834.6819000002</v>
      </c>
      <c r="D2705" t="s">
        <v>273</v>
      </c>
      <c r="E2705" t="str">
        <f t="shared" si="170"/>
        <v>335925.334-3062834.682</v>
      </c>
      <c r="F2705" t="str">
        <f t="shared" si="171"/>
        <v>335925.334-3062834.682-SAN</v>
      </c>
      <c r="G2705">
        <f t="shared" si="172"/>
        <v>11079</v>
      </c>
      <c r="H2705" t="e">
        <f>VLOOKUP(G2705,#REF!,1,0)</f>
        <v>#REF!</v>
      </c>
      <c r="I2705" t="str">
        <f t="shared" si="173"/>
        <v>335925.3331SAN</v>
      </c>
      <c r="J2705" t="str">
        <f t="shared" si="174"/>
        <v>3062834.6819SAN</v>
      </c>
      <c r="K2705">
        <f t="shared" si="175"/>
        <v>11079</v>
      </c>
    </row>
    <row r="2706" spans="1:11" x14ac:dyDescent="0.25">
      <c r="A2706">
        <v>11080</v>
      </c>
      <c r="B2706">
        <v>335903.39559999999</v>
      </c>
      <c r="C2706">
        <v>3062813.4408999998</v>
      </c>
      <c r="D2706" t="s">
        <v>273</v>
      </c>
      <c r="E2706" t="str">
        <f t="shared" si="170"/>
        <v>335903.396-3062813.441</v>
      </c>
      <c r="F2706" t="str">
        <f t="shared" si="171"/>
        <v>335903.396-3062813.441-SAN</v>
      </c>
      <c r="G2706">
        <f t="shared" si="172"/>
        <v>11080</v>
      </c>
      <c r="H2706" t="e">
        <f>VLOOKUP(G2706,#REF!,1,0)</f>
        <v>#REF!</v>
      </c>
      <c r="I2706" t="str">
        <f t="shared" si="173"/>
        <v>335903.3956SAN</v>
      </c>
      <c r="J2706" t="str">
        <f t="shared" si="174"/>
        <v>3062813.4409SAN</v>
      </c>
      <c r="K2706">
        <f t="shared" si="175"/>
        <v>11080</v>
      </c>
    </row>
    <row r="2707" spans="1:11" x14ac:dyDescent="0.25">
      <c r="A2707">
        <v>11081</v>
      </c>
      <c r="B2707">
        <v>335895.81020000001</v>
      </c>
      <c r="C2707">
        <v>3062810.5858999998</v>
      </c>
      <c r="D2707" t="s">
        <v>273</v>
      </c>
      <c r="E2707" t="str">
        <f t="shared" si="170"/>
        <v>335895.811-3062810.586</v>
      </c>
      <c r="F2707" t="str">
        <f t="shared" si="171"/>
        <v>335895.811-3062810.586-SAN</v>
      </c>
      <c r="G2707">
        <f t="shared" si="172"/>
        <v>11081</v>
      </c>
      <c r="H2707" t="e">
        <f>VLOOKUP(G2707,#REF!,1,0)</f>
        <v>#REF!</v>
      </c>
      <c r="I2707" t="str">
        <f t="shared" si="173"/>
        <v>335895.8102SAN</v>
      </c>
      <c r="J2707" t="str">
        <f t="shared" si="174"/>
        <v>3062810.5859SAN</v>
      </c>
      <c r="K2707">
        <f t="shared" si="175"/>
        <v>11081</v>
      </c>
    </row>
    <row r="2708" spans="1:11" x14ac:dyDescent="0.25">
      <c r="A2708">
        <v>11082</v>
      </c>
      <c r="B2708">
        <v>335864.57780000003</v>
      </c>
      <c r="C2708">
        <v>3062798.8306</v>
      </c>
      <c r="D2708" t="s">
        <v>273</v>
      </c>
      <c r="E2708" t="str">
        <f t="shared" si="170"/>
        <v>335864.578-3062798.831</v>
      </c>
      <c r="F2708" t="str">
        <f t="shared" si="171"/>
        <v>335864.578-3062798.831-SAN</v>
      </c>
      <c r="G2708">
        <f t="shared" si="172"/>
        <v>11082</v>
      </c>
      <c r="H2708" t="e">
        <f>VLOOKUP(G2708,#REF!,1,0)</f>
        <v>#REF!</v>
      </c>
      <c r="I2708" t="str">
        <f t="shared" si="173"/>
        <v>335864.5778SAN</v>
      </c>
      <c r="J2708" t="str">
        <f t="shared" si="174"/>
        <v>3062798.8306SAN</v>
      </c>
      <c r="K2708">
        <f t="shared" si="175"/>
        <v>11082</v>
      </c>
    </row>
    <row r="2709" spans="1:11" x14ac:dyDescent="0.25">
      <c r="A2709">
        <v>11083</v>
      </c>
      <c r="B2709">
        <v>335819.60720000003</v>
      </c>
      <c r="C2709">
        <v>3062805.2585</v>
      </c>
      <c r="D2709" t="s">
        <v>273</v>
      </c>
      <c r="E2709" t="str">
        <f t="shared" si="170"/>
        <v>335819.608-3062805.259</v>
      </c>
      <c r="F2709" t="str">
        <f t="shared" si="171"/>
        <v>335819.608-3062805.259-SAN</v>
      </c>
      <c r="G2709">
        <f t="shared" si="172"/>
        <v>11083</v>
      </c>
      <c r="H2709" t="e">
        <f>VLOOKUP(G2709,#REF!,1,0)</f>
        <v>#REF!</v>
      </c>
      <c r="I2709" t="str">
        <f t="shared" si="173"/>
        <v>335819.6072SAN</v>
      </c>
      <c r="J2709" t="str">
        <f t="shared" si="174"/>
        <v>3062805.2585SAN</v>
      </c>
      <c r="K2709">
        <f t="shared" si="175"/>
        <v>11083</v>
      </c>
    </row>
    <row r="2710" spans="1:11" x14ac:dyDescent="0.25">
      <c r="A2710">
        <v>11084</v>
      </c>
      <c r="B2710">
        <v>335780.1974</v>
      </c>
      <c r="C2710">
        <v>3062876.8047000002</v>
      </c>
      <c r="D2710" t="s">
        <v>273</v>
      </c>
      <c r="E2710" t="str">
        <f t="shared" si="170"/>
        <v>335780.198-3062876.805</v>
      </c>
      <c r="F2710" t="str">
        <f t="shared" si="171"/>
        <v>335780.198-3062876.805-SAN</v>
      </c>
      <c r="G2710">
        <f t="shared" si="172"/>
        <v>11084</v>
      </c>
      <c r="H2710" t="e">
        <f>VLOOKUP(G2710,#REF!,1,0)</f>
        <v>#REF!</v>
      </c>
      <c r="I2710" t="str">
        <f t="shared" si="173"/>
        <v>335780.1974SAN</v>
      </c>
      <c r="J2710" t="str">
        <f t="shared" si="174"/>
        <v>3062876.8047SAN</v>
      </c>
      <c r="K2710">
        <f t="shared" si="175"/>
        <v>11084</v>
      </c>
    </row>
    <row r="2711" spans="1:11" x14ac:dyDescent="0.25">
      <c r="A2711">
        <v>11085</v>
      </c>
      <c r="B2711">
        <v>335757.83630000002</v>
      </c>
      <c r="C2711">
        <v>3062910.8673</v>
      </c>
      <c r="D2711" t="s">
        <v>273</v>
      </c>
      <c r="E2711" t="str">
        <f t="shared" si="170"/>
        <v>335757.837-3062910.868</v>
      </c>
      <c r="F2711" t="str">
        <f t="shared" si="171"/>
        <v>335757.837-3062910.868-SAN</v>
      </c>
      <c r="G2711">
        <f t="shared" si="172"/>
        <v>11085</v>
      </c>
      <c r="H2711" t="e">
        <f>VLOOKUP(G2711,#REF!,1,0)</f>
        <v>#REF!</v>
      </c>
      <c r="I2711" t="str">
        <f t="shared" si="173"/>
        <v>335757.8363SAN</v>
      </c>
      <c r="J2711" t="str">
        <f t="shared" si="174"/>
        <v>3062910.8673SAN</v>
      </c>
      <c r="K2711">
        <f t="shared" si="175"/>
        <v>11085</v>
      </c>
    </row>
    <row r="2712" spans="1:11" x14ac:dyDescent="0.25">
      <c r="A2712">
        <v>11086</v>
      </c>
      <c r="B2712">
        <v>335757.85200000001</v>
      </c>
      <c r="C2712">
        <v>3062912.0312999999</v>
      </c>
      <c r="D2712" t="s">
        <v>273</v>
      </c>
      <c r="E2712" t="str">
        <f t="shared" si="170"/>
        <v>335757.852-3062912.032</v>
      </c>
      <c r="F2712" t="str">
        <f t="shared" si="171"/>
        <v>335757.852-3062912.032-SAN</v>
      </c>
      <c r="G2712">
        <f t="shared" si="172"/>
        <v>11086</v>
      </c>
      <c r="H2712" t="e">
        <f>VLOOKUP(G2712,#REF!,1,0)</f>
        <v>#REF!</v>
      </c>
      <c r="I2712" t="str">
        <f t="shared" si="173"/>
        <v>335757.852SAN</v>
      </c>
      <c r="J2712" t="str">
        <f t="shared" si="174"/>
        <v>3062912.0313SAN</v>
      </c>
      <c r="K2712">
        <f t="shared" si="175"/>
        <v>11086</v>
      </c>
    </row>
    <row r="2713" spans="1:11" x14ac:dyDescent="0.25">
      <c r="A2713">
        <v>11087</v>
      </c>
      <c r="B2713">
        <v>335728.02020000003</v>
      </c>
      <c r="C2713">
        <v>3062965.0082</v>
      </c>
      <c r="D2713" t="s">
        <v>273</v>
      </c>
      <c r="E2713" t="str">
        <f t="shared" si="170"/>
        <v>335728.021-3062965.009</v>
      </c>
      <c r="F2713" t="str">
        <f t="shared" si="171"/>
        <v>335728.021-3062965.009-SAN</v>
      </c>
      <c r="G2713">
        <f t="shared" si="172"/>
        <v>11087</v>
      </c>
      <c r="H2713" t="e">
        <f>VLOOKUP(G2713,#REF!,1,0)</f>
        <v>#REF!</v>
      </c>
      <c r="I2713" t="str">
        <f t="shared" si="173"/>
        <v>335728.0202SAN</v>
      </c>
      <c r="J2713" t="str">
        <f t="shared" si="174"/>
        <v>3062965.0082SAN</v>
      </c>
      <c r="K2713">
        <f t="shared" si="175"/>
        <v>11087</v>
      </c>
    </row>
    <row r="2714" spans="1:11" x14ac:dyDescent="0.25">
      <c r="A2714">
        <v>11088</v>
      </c>
      <c r="B2714">
        <v>335721.85090000002</v>
      </c>
      <c r="C2714">
        <v>3062975.9641</v>
      </c>
      <c r="D2714" t="s">
        <v>273</v>
      </c>
      <c r="E2714" t="str">
        <f t="shared" si="170"/>
        <v>335721.851-3062975.965</v>
      </c>
      <c r="F2714" t="str">
        <f t="shared" si="171"/>
        <v>335721.851-3062975.965-SAN</v>
      </c>
      <c r="G2714">
        <f t="shared" si="172"/>
        <v>11088</v>
      </c>
      <c r="H2714" t="e">
        <f>VLOOKUP(G2714,#REF!,1,0)</f>
        <v>#REF!</v>
      </c>
      <c r="I2714" t="str">
        <f t="shared" si="173"/>
        <v>335721.8509SAN</v>
      </c>
      <c r="J2714" t="str">
        <f t="shared" si="174"/>
        <v>3062975.9641SAN</v>
      </c>
      <c r="K2714">
        <f t="shared" si="175"/>
        <v>11088</v>
      </c>
    </row>
    <row r="2715" spans="1:11" x14ac:dyDescent="0.25">
      <c r="A2715">
        <v>11089</v>
      </c>
      <c r="B2715">
        <v>335687.57089999999</v>
      </c>
      <c r="C2715">
        <v>3063033.9785000002</v>
      </c>
      <c r="D2715" t="s">
        <v>273</v>
      </c>
      <c r="E2715" t="str">
        <f t="shared" si="170"/>
        <v>335687.571-3063033.979</v>
      </c>
      <c r="F2715" t="str">
        <f t="shared" si="171"/>
        <v>335687.571-3063033.979-SAN</v>
      </c>
      <c r="G2715">
        <f t="shared" si="172"/>
        <v>11089</v>
      </c>
      <c r="H2715" t="e">
        <f>VLOOKUP(G2715,#REF!,1,0)</f>
        <v>#REF!</v>
      </c>
      <c r="I2715" t="str">
        <f t="shared" si="173"/>
        <v>335687.5709SAN</v>
      </c>
      <c r="J2715" t="str">
        <f t="shared" si="174"/>
        <v>3063033.9785SAN</v>
      </c>
      <c r="K2715">
        <f t="shared" si="175"/>
        <v>11089</v>
      </c>
    </row>
    <row r="2716" spans="1:11" x14ac:dyDescent="0.25">
      <c r="A2716">
        <v>11090</v>
      </c>
      <c r="B2716">
        <v>335677.66749999998</v>
      </c>
      <c r="C2716">
        <v>3063040.5893000001</v>
      </c>
      <c r="D2716" t="s">
        <v>273</v>
      </c>
      <c r="E2716" t="str">
        <f t="shared" si="170"/>
        <v>335677.668-3063040.59</v>
      </c>
      <c r="F2716" t="str">
        <f t="shared" si="171"/>
        <v>335677.668-3063040.59-SAN</v>
      </c>
      <c r="G2716">
        <f t="shared" si="172"/>
        <v>11090</v>
      </c>
      <c r="H2716" t="e">
        <f>VLOOKUP(G2716,#REF!,1,0)</f>
        <v>#REF!</v>
      </c>
      <c r="I2716" t="str">
        <f t="shared" si="173"/>
        <v>335677.6675SAN</v>
      </c>
      <c r="J2716" t="str">
        <f t="shared" si="174"/>
        <v>3063040.5893SAN</v>
      </c>
      <c r="K2716">
        <f t="shared" si="175"/>
        <v>11090</v>
      </c>
    </row>
    <row r="2717" spans="1:11" x14ac:dyDescent="0.25">
      <c r="A2717">
        <v>11091</v>
      </c>
      <c r="B2717">
        <v>335643.2414</v>
      </c>
      <c r="C2717">
        <v>3063091.1127999998</v>
      </c>
      <c r="D2717" t="s">
        <v>273</v>
      </c>
      <c r="E2717" t="str">
        <f t="shared" si="170"/>
        <v>335643.242-3063091.113</v>
      </c>
      <c r="F2717" t="str">
        <f t="shared" si="171"/>
        <v>335643.242-3063091.113-SAN</v>
      </c>
      <c r="G2717">
        <f t="shared" si="172"/>
        <v>11091</v>
      </c>
      <c r="H2717" t="e">
        <f>VLOOKUP(G2717,#REF!,1,0)</f>
        <v>#REF!</v>
      </c>
      <c r="I2717" t="str">
        <f t="shared" si="173"/>
        <v>335643.2414SAN</v>
      </c>
      <c r="J2717" t="str">
        <f t="shared" si="174"/>
        <v>3063091.1128SAN</v>
      </c>
      <c r="K2717">
        <f t="shared" si="175"/>
        <v>11091</v>
      </c>
    </row>
    <row r="2718" spans="1:11" x14ac:dyDescent="0.25">
      <c r="A2718">
        <v>11092</v>
      </c>
      <c r="B2718">
        <v>335597.13059999997</v>
      </c>
      <c r="C2718">
        <v>3063142.9583999999</v>
      </c>
      <c r="D2718" t="s">
        <v>273</v>
      </c>
      <c r="E2718" t="str">
        <f t="shared" si="170"/>
        <v>335597.131-3063142.959</v>
      </c>
      <c r="F2718" t="str">
        <f t="shared" si="171"/>
        <v>335597.131-3063142.959-SAN</v>
      </c>
      <c r="G2718">
        <f t="shared" si="172"/>
        <v>11092</v>
      </c>
      <c r="H2718" t="e">
        <f>VLOOKUP(G2718,#REF!,1,0)</f>
        <v>#REF!</v>
      </c>
      <c r="I2718" t="str">
        <f t="shared" si="173"/>
        <v>335597.1306SAN</v>
      </c>
      <c r="J2718" t="str">
        <f t="shared" si="174"/>
        <v>3063142.9584SAN</v>
      </c>
      <c r="K2718">
        <f t="shared" si="175"/>
        <v>11092</v>
      </c>
    </row>
    <row r="2719" spans="1:11" x14ac:dyDescent="0.25">
      <c r="A2719">
        <v>11093</v>
      </c>
      <c r="B2719">
        <v>335938.685</v>
      </c>
      <c r="C2719">
        <v>3063198.1447999999</v>
      </c>
      <c r="D2719" t="s">
        <v>273</v>
      </c>
      <c r="E2719" t="str">
        <f t="shared" si="170"/>
        <v>335938.685-3063198.145</v>
      </c>
      <c r="F2719" t="str">
        <f t="shared" si="171"/>
        <v>335938.685-3063198.145-SAN</v>
      </c>
      <c r="G2719">
        <f t="shared" si="172"/>
        <v>11093</v>
      </c>
      <c r="H2719" t="e">
        <f>VLOOKUP(G2719,#REF!,1,0)</f>
        <v>#REF!</v>
      </c>
      <c r="I2719" t="str">
        <f t="shared" si="173"/>
        <v>335938.685SAN</v>
      </c>
      <c r="J2719" t="str">
        <f t="shared" si="174"/>
        <v>3063198.1448SAN</v>
      </c>
      <c r="K2719">
        <f t="shared" si="175"/>
        <v>11093</v>
      </c>
    </row>
    <row r="2720" spans="1:11" x14ac:dyDescent="0.25">
      <c r="A2720">
        <v>11094</v>
      </c>
      <c r="B2720">
        <v>335927.98330000002</v>
      </c>
      <c r="C2720">
        <v>3063161.19</v>
      </c>
      <c r="D2720" t="s">
        <v>273</v>
      </c>
      <c r="E2720" t="str">
        <f t="shared" si="170"/>
        <v>335927.984-3063161.19</v>
      </c>
      <c r="F2720" t="str">
        <f t="shared" si="171"/>
        <v>335927.984-3063161.19-SAN</v>
      </c>
      <c r="G2720">
        <f t="shared" si="172"/>
        <v>11094</v>
      </c>
      <c r="H2720" t="e">
        <f>VLOOKUP(G2720,#REF!,1,0)</f>
        <v>#REF!</v>
      </c>
      <c r="I2720" t="str">
        <f t="shared" si="173"/>
        <v>335927.9833SAN</v>
      </c>
      <c r="J2720" t="str">
        <f t="shared" si="174"/>
        <v>3063161.19SAN</v>
      </c>
      <c r="K2720">
        <f t="shared" si="175"/>
        <v>11094</v>
      </c>
    </row>
    <row r="2721" spans="1:11" x14ac:dyDescent="0.25">
      <c r="A2721">
        <v>11095</v>
      </c>
      <c r="B2721">
        <v>335923.50319999998</v>
      </c>
      <c r="C2721">
        <v>3063132.7291999999</v>
      </c>
      <c r="D2721" t="s">
        <v>273</v>
      </c>
      <c r="E2721" t="str">
        <f t="shared" ref="E2721:E2784" si="176">ROUNDUP(B2721,3)&amp;"-"&amp;ROUNDUP(C2721,3)</f>
        <v>335923.504-3063132.73</v>
      </c>
      <c r="F2721" t="str">
        <f t="shared" ref="F2721:F2784" si="177">E2721&amp;"-"&amp;D2721</f>
        <v>335923.504-3063132.73-SAN</v>
      </c>
      <c r="G2721">
        <f t="shared" ref="G2721:G2784" si="178">A2721</f>
        <v>11095</v>
      </c>
      <c r="H2721" t="e">
        <f>VLOOKUP(G2721,#REF!,1,0)</f>
        <v>#REF!</v>
      </c>
      <c r="I2721" t="str">
        <f t="shared" si="173"/>
        <v>335923.5032SAN</v>
      </c>
      <c r="J2721" t="str">
        <f t="shared" si="174"/>
        <v>3063132.7292SAN</v>
      </c>
      <c r="K2721">
        <f t="shared" si="175"/>
        <v>11095</v>
      </c>
    </row>
    <row r="2722" spans="1:11" x14ac:dyDescent="0.25">
      <c r="A2722">
        <v>11096</v>
      </c>
      <c r="B2722">
        <v>335919.09379999997</v>
      </c>
      <c r="C2722">
        <v>3063109.5059000002</v>
      </c>
      <c r="D2722" t="s">
        <v>273</v>
      </c>
      <c r="E2722" t="str">
        <f t="shared" si="176"/>
        <v>335919.094-3063109.506</v>
      </c>
      <c r="F2722" t="str">
        <f t="shared" si="177"/>
        <v>335919.094-3063109.506-SAN</v>
      </c>
      <c r="G2722">
        <f t="shared" si="178"/>
        <v>11096</v>
      </c>
      <c r="H2722" t="e">
        <f>VLOOKUP(G2722,#REF!,1,0)</f>
        <v>#REF!</v>
      </c>
      <c r="I2722" t="str">
        <f t="shared" si="173"/>
        <v>335919.0938SAN</v>
      </c>
      <c r="J2722" t="str">
        <f t="shared" si="174"/>
        <v>3063109.5059SAN</v>
      </c>
      <c r="K2722">
        <f t="shared" si="175"/>
        <v>11096</v>
      </c>
    </row>
    <row r="2723" spans="1:11" x14ac:dyDescent="0.25">
      <c r="A2723">
        <v>11097</v>
      </c>
      <c r="B2723">
        <v>335927.72019999998</v>
      </c>
      <c r="C2723">
        <v>3063098.3302000002</v>
      </c>
      <c r="D2723" t="s">
        <v>273</v>
      </c>
      <c r="E2723" t="str">
        <f t="shared" si="176"/>
        <v>335927.721-3063098.331</v>
      </c>
      <c r="F2723" t="str">
        <f t="shared" si="177"/>
        <v>335927.721-3063098.331-SAN</v>
      </c>
      <c r="G2723">
        <f t="shared" si="178"/>
        <v>11097</v>
      </c>
      <c r="H2723" t="e">
        <f>VLOOKUP(G2723,#REF!,1,0)</f>
        <v>#REF!</v>
      </c>
      <c r="I2723" t="str">
        <f t="shared" si="173"/>
        <v>335927.7202SAN</v>
      </c>
      <c r="J2723" t="str">
        <f t="shared" si="174"/>
        <v>3063098.3302SAN</v>
      </c>
      <c r="K2723">
        <f t="shared" si="175"/>
        <v>11097</v>
      </c>
    </row>
    <row r="2724" spans="1:11" x14ac:dyDescent="0.25">
      <c r="A2724">
        <v>11098</v>
      </c>
      <c r="B2724">
        <v>335928.28960000002</v>
      </c>
      <c r="C2724">
        <v>3063097.1584000001</v>
      </c>
      <c r="D2724" t="s">
        <v>273</v>
      </c>
      <c r="E2724" t="str">
        <f t="shared" si="176"/>
        <v>335928.29-3063097.159</v>
      </c>
      <c r="F2724" t="str">
        <f t="shared" si="177"/>
        <v>335928.29-3063097.159-SAN</v>
      </c>
      <c r="G2724">
        <f t="shared" si="178"/>
        <v>11098</v>
      </c>
      <c r="H2724" t="e">
        <f>VLOOKUP(G2724,#REF!,1,0)</f>
        <v>#REF!</v>
      </c>
      <c r="I2724" t="str">
        <f t="shared" si="173"/>
        <v>335928.2896SAN</v>
      </c>
      <c r="J2724" t="str">
        <f t="shared" si="174"/>
        <v>3063097.1584SAN</v>
      </c>
      <c r="K2724">
        <f t="shared" si="175"/>
        <v>11098</v>
      </c>
    </row>
    <row r="2725" spans="1:11" x14ac:dyDescent="0.25">
      <c r="A2725">
        <v>11099</v>
      </c>
      <c r="B2725">
        <v>335936.8296</v>
      </c>
      <c r="C2725">
        <v>3063079.5809999998</v>
      </c>
      <c r="D2725" t="s">
        <v>273</v>
      </c>
      <c r="E2725" t="str">
        <f t="shared" si="176"/>
        <v>335936.83-3063079.581</v>
      </c>
      <c r="F2725" t="str">
        <f t="shared" si="177"/>
        <v>335936.83-3063079.581-SAN</v>
      </c>
      <c r="G2725">
        <f t="shared" si="178"/>
        <v>11099</v>
      </c>
      <c r="H2725" t="e">
        <f>VLOOKUP(G2725,#REF!,1,0)</f>
        <v>#REF!</v>
      </c>
      <c r="I2725" t="str">
        <f t="shared" si="173"/>
        <v>335936.8296SAN</v>
      </c>
      <c r="J2725" t="str">
        <f t="shared" si="174"/>
        <v>3063079.581SAN</v>
      </c>
      <c r="K2725">
        <f t="shared" si="175"/>
        <v>11099</v>
      </c>
    </row>
    <row r="2726" spans="1:11" x14ac:dyDescent="0.25">
      <c r="A2726">
        <v>11100</v>
      </c>
      <c r="B2726">
        <v>335955.27610000002</v>
      </c>
      <c r="C2726">
        <v>3063058.9597</v>
      </c>
      <c r="D2726" t="s">
        <v>273</v>
      </c>
      <c r="E2726" t="str">
        <f t="shared" si="176"/>
        <v>335955.277-3063058.96</v>
      </c>
      <c r="F2726" t="str">
        <f t="shared" si="177"/>
        <v>335955.277-3063058.96-SAN</v>
      </c>
      <c r="G2726">
        <f t="shared" si="178"/>
        <v>11100</v>
      </c>
      <c r="H2726" t="e">
        <f>VLOOKUP(G2726,#REF!,1,0)</f>
        <v>#REF!</v>
      </c>
      <c r="I2726" t="str">
        <f t="shared" si="173"/>
        <v>335955.2761SAN</v>
      </c>
      <c r="J2726" t="str">
        <f t="shared" si="174"/>
        <v>3063058.9597SAN</v>
      </c>
      <c r="K2726">
        <f t="shared" si="175"/>
        <v>11100</v>
      </c>
    </row>
    <row r="2727" spans="1:11" x14ac:dyDescent="0.25">
      <c r="A2727">
        <v>11101</v>
      </c>
      <c r="B2727">
        <v>335948.66</v>
      </c>
      <c r="C2727">
        <v>3063045.6612999998</v>
      </c>
      <c r="D2727" t="s">
        <v>273</v>
      </c>
      <c r="E2727" t="str">
        <f t="shared" si="176"/>
        <v>335948.66-3063045.662</v>
      </c>
      <c r="F2727" t="str">
        <f t="shared" si="177"/>
        <v>335948.66-3063045.662-SAN</v>
      </c>
      <c r="G2727">
        <f t="shared" si="178"/>
        <v>11101</v>
      </c>
      <c r="H2727" t="e">
        <f>VLOOKUP(G2727,#REF!,1,0)</f>
        <v>#REF!</v>
      </c>
      <c r="I2727" t="str">
        <f t="shared" si="173"/>
        <v>335948.66SAN</v>
      </c>
      <c r="J2727" t="str">
        <f t="shared" si="174"/>
        <v>3063045.6613SAN</v>
      </c>
      <c r="K2727">
        <f t="shared" si="175"/>
        <v>11101</v>
      </c>
    </row>
    <row r="2728" spans="1:11" x14ac:dyDescent="0.25">
      <c r="A2728">
        <v>11102</v>
      </c>
      <c r="B2728">
        <v>335937.84659999999</v>
      </c>
      <c r="C2728">
        <v>3063024.8525</v>
      </c>
      <c r="D2728" t="s">
        <v>273</v>
      </c>
      <c r="E2728" t="str">
        <f t="shared" si="176"/>
        <v>335937.847-3063024.853</v>
      </c>
      <c r="F2728" t="str">
        <f t="shared" si="177"/>
        <v>335937.847-3063024.853-SAN</v>
      </c>
      <c r="G2728">
        <f t="shared" si="178"/>
        <v>11102</v>
      </c>
      <c r="H2728" t="e">
        <f>VLOOKUP(G2728,#REF!,1,0)</f>
        <v>#REF!</v>
      </c>
      <c r="I2728" t="str">
        <f t="shared" ref="I2728:I2791" si="179">B2728&amp;D2728</f>
        <v>335937.8466SAN</v>
      </c>
      <c r="J2728" t="str">
        <f t="shared" ref="J2728:J2791" si="180">C2728&amp;D2728</f>
        <v>3063024.8525SAN</v>
      </c>
      <c r="K2728">
        <f t="shared" si="175"/>
        <v>11102</v>
      </c>
    </row>
    <row r="2729" spans="1:11" x14ac:dyDescent="0.25">
      <c r="A2729">
        <v>11103</v>
      </c>
      <c r="B2729">
        <v>335928.9155</v>
      </c>
      <c r="C2729">
        <v>3063005.1477999999</v>
      </c>
      <c r="D2729" t="s">
        <v>273</v>
      </c>
      <c r="E2729" t="str">
        <f t="shared" si="176"/>
        <v>335928.916-3063005.148</v>
      </c>
      <c r="F2729" t="str">
        <f t="shared" si="177"/>
        <v>335928.916-3063005.148-SAN</v>
      </c>
      <c r="G2729">
        <f t="shared" si="178"/>
        <v>11103</v>
      </c>
      <c r="H2729" t="e">
        <f>VLOOKUP(G2729,#REF!,1,0)</f>
        <v>#REF!</v>
      </c>
      <c r="I2729" t="str">
        <f t="shared" si="179"/>
        <v>335928.9155SAN</v>
      </c>
      <c r="J2729" t="str">
        <f t="shared" si="180"/>
        <v>3063005.1478SAN</v>
      </c>
      <c r="K2729">
        <f t="shared" si="175"/>
        <v>11103</v>
      </c>
    </row>
    <row r="2730" spans="1:11" x14ac:dyDescent="0.25">
      <c r="A2730">
        <v>11104</v>
      </c>
      <c r="B2730">
        <v>335919.75349999999</v>
      </c>
      <c r="C2730">
        <v>3062984.9334999998</v>
      </c>
      <c r="D2730" t="s">
        <v>273</v>
      </c>
      <c r="E2730" t="str">
        <f t="shared" si="176"/>
        <v>335919.754-3062984.934</v>
      </c>
      <c r="F2730" t="str">
        <f t="shared" si="177"/>
        <v>335919.754-3062984.934-SAN</v>
      </c>
      <c r="G2730">
        <f t="shared" si="178"/>
        <v>11104</v>
      </c>
      <c r="H2730" t="e">
        <f>VLOOKUP(G2730,#REF!,1,0)</f>
        <v>#REF!</v>
      </c>
      <c r="I2730" t="str">
        <f t="shared" si="179"/>
        <v>335919.7535SAN</v>
      </c>
      <c r="J2730" t="str">
        <f t="shared" si="180"/>
        <v>3062984.9335SAN</v>
      </c>
      <c r="K2730">
        <f t="shared" si="175"/>
        <v>11104</v>
      </c>
    </row>
    <row r="2731" spans="1:11" x14ac:dyDescent="0.25">
      <c r="A2731">
        <v>11105</v>
      </c>
      <c r="B2731">
        <v>335907.83270000003</v>
      </c>
      <c r="C2731">
        <v>3062968.7963</v>
      </c>
      <c r="D2731" t="s">
        <v>273</v>
      </c>
      <c r="E2731" t="str">
        <f t="shared" si="176"/>
        <v>335907.833-3062968.797</v>
      </c>
      <c r="F2731" t="str">
        <f t="shared" si="177"/>
        <v>335907.833-3062968.797-SAN</v>
      </c>
      <c r="G2731">
        <f t="shared" si="178"/>
        <v>11105</v>
      </c>
      <c r="H2731" t="e">
        <f>VLOOKUP(G2731,#REF!,1,0)</f>
        <v>#REF!</v>
      </c>
      <c r="I2731" t="str">
        <f t="shared" si="179"/>
        <v>335907.8327SAN</v>
      </c>
      <c r="J2731" t="str">
        <f t="shared" si="180"/>
        <v>3062968.7963SAN</v>
      </c>
      <c r="K2731">
        <f t="shared" si="175"/>
        <v>11105</v>
      </c>
    </row>
    <row r="2732" spans="1:11" x14ac:dyDescent="0.25">
      <c r="A2732">
        <v>11106</v>
      </c>
      <c r="B2732">
        <v>335874.78350000002</v>
      </c>
      <c r="C2732">
        <v>3062991.3612000002</v>
      </c>
      <c r="D2732" t="s">
        <v>273</v>
      </c>
      <c r="E2732" t="str">
        <f t="shared" si="176"/>
        <v>335874.784-3062991.362</v>
      </c>
      <c r="F2732" t="str">
        <f t="shared" si="177"/>
        <v>335874.784-3062991.362-SAN</v>
      </c>
      <c r="G2732">
        <f t="shared" si="178"/>
        <v>11106</v>
      </c>
      <c r="H2732" t="e">
        <f>VLOOKUP(G2732,#REF!,1,0)</f>
        <v>#REF!</v>
      </c>
      <c r="I2732" t="str">
        <f t="shared" si="179"/>
        <v>335874.7835SAN</v>
      </c>
      <c r="J2732" t="str">
        <f t="shared" si="180"/>
        <v>3062991.3612SAN</v>
      </c>
      <c r="K2732">
        <f t="shared" si="175"/>
        <v>11106</v>
      </c>
    </row>
    <row r="2733" spans="1:11" x14ac:dyDescent="0.25">
      <c r="A2733">
        <v>11107</v>
      </c>
      <c r="B2733">
        <v>335856.86709999997</v>
      </c>
      <c r="C2733">
        <v>3063007.9010999999</v>
      </c>
      <c r="D2733" t="s">
        <v>273</v>
      </c>
      <c r="E2733" t="str">
        <f t="shared" si="176"/>
        <v>335856.868-3063007.902</v>
      </c>
      <c r="F2733" t="str">
        <f t="shared" si="177"/>
        <v>335856.868-3063007.902-SAN</v>
      </c>
      <c r="G2733">
        <f t="shared" si="178"/>
        <v>11107</v>
      </c>
      <c r="H2733" t="e">
        <f>VLOOKUP(G2733,#REF!,1,0)</f>
        <v>#REF!</v>
      </c>
      <c r="I2733" t="str">
        <f t="shared" si="179"/>
        <v>335856.8671SAN</v>
      </c>
      <c r="J2733" t="str">
        <f t="shared" si="180"/>
        <v>3063007.9011SAN</v>
      </c>
      <c r="K2733">
        <f t="shared" si="175"/>
        <v>11107</v>
      </c>
    </row>
    <row r="2734" spans="1:11" x14ac:dyDescent="0.25">
      <c r="A2734">
        <v>11108</v>
      </c>
      <c r="B2734">
        <v>335841.821</v>
      </c>
      <c r="C2734">
        <v>3063020.3278000001</v>
      </c>
      <c r="D2734" t="s">
        <v>273</v>
      </c>
      <c r="E2734" t="str">
        <f t="shared" si="176"/>
        <v>335841.821-3063020.328</v>
      </c>
      <c r="F2734" t="str">
        <f t="shared" si="177"/>
        <v>335841.821-3063020.328-SAN</v>
      </c>
      <c r="G2734">
        <f t="shared" si="178"/>
        <v>11108</v>
      </c>
      <c r="H2734" t="e">
        <f>VLOOKUP(G2734,#REF!,1,0)</f>
        <v>#REF!</v>
      </c>
      <c r="I2734" t="str">
        <f t="shared" si="179"/>
        <v>335841.821SAN</v>
      </c>
      <c r="J2734" t="str">
        <f t="shared" si="180"/>
        <v>3063020.3278SAN</v>
      </c>
      <c r="K2734">
        <f t="shared" si="175"/>
        <v>11108</v>
      </c>
    </row>
    <row r="2735" spans="1:11" x14ac:dyDescent="0.25">
      <c r="A2735">
        <v>11109</v>
      </c>
      <c r="B2735">
        <v>335843.06959999999</v>
      </c>
      <c r="C2735">
        <v>3063026.1316999998</v>
      </c>
      <c r="D2735" t="s">
        <v>273</v>
      </c>
      <c r="E2735" t="str">
        <f t="shared" si="176"/>
        <v>335843.07-3063026.132</v>
      </c>
      <c r="F2735" t="str">
        <f t="shared" si="177"/>
        <v>335843.07-3063026.132-SAN</v>
      </c>
      <c r="G2735">
        <f t="shared" si="178"/>
        <v>11109</v>
      </c>
      <c r="H2735" t="e">
        <f>VLOOKUP(G2735,#REF!,1,0)</f>
        <v>#REF!</v>
      </c>
      <c r="I2735" t="str">
        <f t="shared" si="179"/>
        <v>335843.0696SAN</v>
      </c>
      <c r="J2735" t="str">
        <f t="shared" si="180"/>
        <v>3063026.1317SAN</v>
      </c>
      <c r="K2735">
        <f t="shared" si="175"/>
        <v>11109</v>
      </c>
    </row>
    <row r="2736" spans="1:11" x14ac:dyDescent="0.25">
      <c r="A2736">
        <v>11110</v>
      </c>
      <c r="B2736">
        <v>335818.65490000002</v>
      </c>
      <c r="C2736">
        <v>3063038.1028</v>
      </c>
      <c r="D2736" t="s">
        <v>273</v>
      </c>
      <c r="E2736" t="str">
        <f t="shared" si="176"/>
        <v>335818.655-3063038.103</v>
      </c>
      <c r="F2736" t="str">
        <f t="shared" si="177"/>
        <v>335818.655-3063038.103-SAN</v>
      </c>
      <c r="G2736">
        <f t="shared" si="178"/>
        <v>11110</v>
      </c>
      <c r="H2736" t="e">
        <f>VLOOKUP(G2736,#REF!,1,0)</f>
        <v>#REF!</v>
      </c>
      <c r="I2736" t="str">
        <f t="shared" si="179"/>
        <v>335818.6549SAN</v>
      </c>
      <c r="J2736" t="str">
        <f t="shared" si="180"/>
        <v>3063038.1028SAN</v>
      </c>
      <c r="K2736">
        <f t="shared" si="175"/>
        <v>11110</v>
      </c>
    </row>
    <row r="2737" spans="1:11" x14ac:dyDescent="0.25">
      <c r="A2737">
        <v>11111</v>
      </c>
      <c r="B2737">
        <v>335367.16200000001</v>
      </c>
      <c r="C2737">
        <v>3063531.3941000002</v>
      </c>
      <c r="D2737" t="s">
        <v>273</v>
      </c>
      <c r="E2737" t="str">
        <f t="shared" si="176"/>
        <v>335367.162-3063531.395</v>
      </c>
      <c r="F2737" t="str">
        <f t="shared" si="177"/>
        <v>335367.162-3063531.395-SAN</v>
      </c>
      <c r="G2737">
        <f t="shared" si="178"/>
        <v>11111</v>
      </c>
      <c r="H2737" t="e">
        <f>VLOOKUP(G2737,#REF!,1,0)</f>
        <v>#REF!</v>
      </c>
      <c r="I2737" t="str">
        <f t="shared" si="179"/>
        <v>335367.162SAN</v>
      </c>
      <c r="J2737" t="str">
        <f t="shared" si="180"/>
        <v>3063531.3941SAN</v>
      </c>
      <c r="K2737">
        <f t="shared" si="175"/>
        <v>11111</v>
      </c>
    </row>
    <row r="2738" spans="1:11" x14ac:dyDescent="0.25">
      <c r="A2738">
        <v>11112</v>
      </c>
      <c r="B2738">
        <v>335367.40710000001</v>
      </c>
      <c r="C2738">
        <v>3063536.2192000002</v>
      </c>
      <c r="D2738" t="s">
        <v>273</v>
      </c>
      <c r="E2738" t="str">
        <f t="shared" si="176"/>
        <v>335367.408-3063536.22</v>
      </c>
      <c r="F2738" t="str">
        <f t="shared" si="177"/>
        <v>335367.408-3063536.22-SAN</v>
      </c>
      <c r="G2738">
        <f t="shared" si="178"/>
        <v>11112</v>
      </c>
      <c r="H2738" t="e">
        <f>VLOOKUP(G2738,#REF!,1,0)</f>
        <v>#REF!</v>
      </c>
      <c r="I2738" t="str">
        <f t="shared" si="179"/>
        <v>335367.4071SAN</v>
      </c>
      <c r="J2738" t="str">
        <f t="shared" si="180"/>
        <v>3063536.2192SAN</v>
      </c>
      <c r="K2738">
        <f t="shared" si="175"/>
        <v>11112</v>
      </c>
    </row>
    <row r="2739" spans="1:11" x14ac:dyDescent="0.25">
      <c r="A2739">
        <v>11113</v>
      </c>
      <c r="B2739">
        <v>335368.75760000001</v>
      </c>
      <c r="C2739">
        <v>3063562.8032</v>
      </c>
      <c r="D2739" t="s">
        <v>273</v>
      </c>
      <c r="E2739" t="str">
        <f t="shared" si="176"/>
        <v>335368.758-3063562.804</v>
      </c>
      <c r="F2739" t="str">
        <f t="shared" si="177"/>
        <v>335368.758-3063562.804-SAN</v>
      </c>
      <c r="G2739">
        <f t="shared" si="178"/>
        <v>11113</v>
      </c>
      <c r="H2739" t="e">
        <f>VLOOKUP(G2739,#REF!,1,0)</f>
        <v>#REF!</v>
      </c>
      <c r="I2739" t="str">
        <f t="shared" si="179"/>
        <v>335368.7576SAN</v>
      </c>
      <c r="J2739" t="str">
        <f t="shared" si="180"/>
        <v>3063562.8032SAN</v>
      </c>
      <c r="K2739">
        <f t="shared" si="175"/>
        <v>11113</v>
      </c>
    </row>
    <row r="2740" spans="1:11" x14ac:dyDescent="0.25">
      <c r="A2740">
        <v>11114</v>
      </c>
      <c r="B2740">
        <v>335363.29149999999</v>
      </c>
      <c r="C2740">
        <v>3063591.1411000001</v>
      </c>
      <c r="D2740" t="s">
        <v>273</v>
      </c>
      <c r="E2740" t="str">
        <f t="shared" si="176"/>
        <v>335363.292-3063591.142</v>
      </c>
      <c r="F2740" t="str">
        <f t="shared" si="177"/>
        <v>335363.292-3063591.142-SAN</v>
      </c>
      <c r="G2740">
        <f t="shared" si="178"/>
        <v>11114</v>
      </c>
      <c r="H2740" t="e">
        <f>VLOOKUP(G2740,#REF!,1,0)</f>
        <v>#REF!</v>
      </c>
      <c r="I2740" t="str">
        <f t="shared" si="179"/>
        <v>335363.2915SAN</v>
      </c>
      <c r="J2740" t="str">
        <f t="shared" si="180"/>
        <v>3063591.1411SAN</v>
      </c>
      <c r="K2740">
        <f t="shared" si="175"/>
        <v>11114</v>
      </c>
    </row>
    <row r="2741" spans="1:11" x14ac:dyDescent="0.25">
      <c r="A2741">
        <v>11115</v>
      </c>
      <c r="B2741">
        <v>335415.5098</v>
      </c>
      <c r="C2741">
        <v>3063601.7494999999</v>
      </c>
      <c r="D2741" t="s">
        <v>273</v>
      </c>
      <c r="E2741" t="str">
        <f t="shared" si="176"/>
        <v>335415.51-3063601.75</v>
      </c>
      <c r="F2741" t="str">
        <f t="shared" si="177"/>
        <v>335415.51-3063601.75-SAN</v>
      </c>
      <c r="G2741">
        <f t="shared" si="178"/>
        <v>11115</v>
      </c>
      <c r="H2741" t="e">
        <f>VLOOKUP(G2741,#REF!,1,0)</f>
        <v>#REF!</v>
      </c>
      <c r="I2741" t="str">
        <f t="shared" si="179"/>
        <v>335415.5098SAN</v>
      </c>
      <c r="J2741" t="str">
        <f t="shared" si="180"/>
        <v>3063601.7495SAN</v>
      </c>
      <c r="K2741">
        <f t="shared" si="175"/>
        <v>11115</v>
      </c>
    </row>
    <row r="2742" spans="1:11" x14ac:dyDescent="0.25">
      <c r="A2742">
        <v>11116</v>
      </c>
      <c r="B2742">
        <v>335443.62209999998</v>
      </c>
      <c r="C2742">
        <v>3063603.6971</v>
      </c>
      <c r="D2742" t="s">
        <v>273</v>
      </c>
      <c r="E2742" t="str">
        <f t="shared" si="176"/>
        <v>335443.623-3063603.698</v>
      </c>
      <c r="F2742" t="str">
        <f t="shared" si="177"/>
        <v>335443.623-3063603.698-SAN</v>
      </c>
      <c r="G2742">
        <f t="shared" si="178"/>
        <v>11116</v>
      </c>
      <c r="H2742" t="e">
        <f>VLOOKUP(G2742,#REF!,1,0)</f>
        <v>#REF!</v>
      </c>
      <c r="I2742" t="str">
        <f t="shared" si="179"/>
        <v>335443.6221SAN</v>
      </c>
      <c r="J2742" t="str">
        <f t="shared" si="180"/>
        <v>3063603.6971SAN</v>
      </c>
      <c r="K2742">
        <f t="shared" si="175"/>
        <v>11116</v>
      </c>
    </row>
    <row r="2743" spans="1:11" x14ac:dyDescent="0.25">
      <c r="A2743">
        <v>11117</v>
      </c>
      <c r="B2743">
        <v>335463.52840000001</v>
      </c>
      <c r="C2743">
        <v>3063604.5918000001</v>
      </c>
      <c r="D2743" t="s">
        <v>273</v>
      </c>
      <c r="E2743" t="str">
        <f t="shared" si="176"/>
        <v>335463.529-3063604.592</v>
      </c>
      <c r="F2743" t="str">
        <f t="shared" si="177"/>
        <v>335463.529-3063604.592-SAN</v>
      </c>
      <c r="G2743">
        <f t="shared" si="178"/>
        <v>11117</v>
      </c>
      <c r="H2743" t="e">
        <f>VLOOKUP(G2743,#REF!,1,0)</f>
        <v>#REF!</v>
      </c>
      <c r="I2743" t="str">
        <f t="shared" si="179"/>
        <v>335463.5284SAN</v>
      </c>
      <c r="J2743" t="str">
        <f t="shared" si="180"/>
        <v>3063604.5918SAN</v>
      </c>
      <c r="K2743">
        <f t="shared" si="175"/>
        <v>11117</v>
      </c>
    </row>
    <row r="2744" spans="1:11" x14ac:dyDescent="0.25">
      <c r="A2744">
        <v>11118</v>
      </c>
      <c r="B2744">
        <v>335473.2352</v>
      </c>
      <c r="C2744">
        <v>3063630.0704999999</v>
      </c>
      <c r="D2744" t="s">
        <v>273</v>
      </c>
      <c r="E2744" t="str">
        <f t="shared" si="176"/>
        <v>335473.236-3063630.071</v>
      </c>
      <c r="F2744" t="str">
        <f t="shared" si="177"/>
        <v>335473.236-3063630.071-SAN</v>
      </c>
      <c r="G2744">
        <f t="shared" si="178"/>
        <v>11118</v>
      </c>
      <c r="H2744" t="e">
        <f>VLOOKUP(G2744,#REF!,1,0)</f>
        <v>#REF!</v>
      </c>
      <c r="I2744" t="str">
        <f t="shared" si="179"/>
        <v>335473.2352SAN</v>
      </c>
      <c r="J2744" t="str">
        <f t="shared" si="180"/>
        <v>3063630.0705SAN</v>
      </c>
      <c r="K2744">
        <f t="shared" si="175"/>
        <v>11118</v>
      </c>
    </row>
    <row r="2745" spans="1:11" x14ac:dyDescent="0.25">
      <c r="A2745">
        <v>11119</v>
      </c>
      <c r="B2745">
        <v>335484.03320000001</v>
      </c>
      <c r="C2745">
        <v>3063649.7138999999</v>
      </c>
      <c r="D2745" t="s">
        <v>273</v>
      </c>
      <c r="E2745" t="str">
        <f t="shared" si="176"/>
        <v>335484.034-3063649.714</v>
      </c>
      <c r="F2745" t="str">
        <f t="shared" si="177"/>
        <v>335484.034-3063649.714-SAN</v>
      </c>
      <c r="G2745">
        <f t="shared" si="178"/>
        <v>11119</v>
      </c>
      <c r="H2745" t="e">
        <f>VLOOKUP(G2745,#REF!,1,0)</f>
        <v>#REF!</v>
      </c>
      <c r="I2745" t="str">
        <f t="shared" si="179"/>
        <v>335484.0332SAN</v>
      </c>
      <c r="J2745" t="str">
        <f t="shared" si="180"/>
        <v>3063649.7139SAN</v>
      </c>
      <c r="K2745">
        <f t="shared" si="175"/>
        <v>11119</v>
      </c>
    </row>
    <row r="2746" spans="1:11" x14ac:dyDescent="0.25">
      <c r="A2746">
        <v>11120</v>
      </c>
      <c r="B2746">
        <v>335492.39669999998</v>
      </c>
      <c r="C2746">
        <v>3063662.4057</v>
      </c>
      <c r="D2746" t="s">
        <v>273</v>
      </c>
      <c r="E2746" t="str">
        <f t="shared" si="176"/>
        <v>335492.397-3063662.406</v>
      </c>
      <c r="F2746" t="str">
        <f t="shared" si="177"/>
        <v>335492.397-3063662.406-SAN</v>
      </c>
      <c r="G2746">
        <f t="shared" si="178"/>
        <v>11120</v>
      </c>
      <c r="H2746" t="e">
        <f>VLOOKUP(G2746,#REF!,1,0)</f>
        <v>#REF!</v>
      </c>
      <c r="I2746" t="str">
        <f t="shared" si="179"/>
        <v>335492.3967SAN</v>
      </c>
      <c r="J2746" t="str">
        <f t="shared" si="180"/>
        <v>3063662.4057SAN</v>
      </c>
      <c r="K2746">
        <f t="shared" si="175"/>
        <v>11120</v>
      </c>
    </row>
    <row r="2747" spans="1:11" x14ac:dyDescent="0.25">
      <c r="A2747">
        <v>11121</v>
      </c>
      <c r="B2747">
        <v>335509.3125</v>
      </c>
      <c r="C2747">
        <v>3063701.7557999999</v>
      </c>
      <c r="D2747" t="s">
        <v>273</v>
      </c>
      <c r="E2747" t="str">
        <f t="shared" si="176"/>
        <v>335509.313-3063701.756</v>
      </c>
      <c r="F2747" t="str">
        <f t="shared" si="177"/>
        <v>335509.313-3063701.756-SAN</v>
      </c>
      <c r="G2747">
        <f t="shared" si="178"/>
        <v>11121</v>
      </c>
      <c r="H2747" t="e">
        <f>VLOOKUP(G2747,#REF!,1,0)</f>
        <v>#REF!</v>
      </c>
      <c r="I2747" t="str">
        <f t="shared" si="179"/>
        <v>335509.3125SAN</v>
      </c>
      <c r="J2747" t="str">
        <f t="shared" si="180"/>
        <v>3063701.7558SAN</v>
      </c>
      <c r="K2747">
        <f t="shared" si="175"/>
        <v>11121</v>
      </c>
    </row>
    <row r="2748" spans="1:11" x14ac:dyDescent="0.25">
      <c r="A2748">
        <v>11122</v>
      </c>
      <c r="B2748">
        <v>335397.98090000002</v>
      </c>
      <c r="C2748">
        <v>3063473.9356</v>
      </c>
      <c r="D2748" t="s">
        <v>273</v>
      </c>
      <c r="E2748" t="str">
        <f t="shared" si="176"/>
        <v>335397.981-3063473.936</v>
      </c>
      <c r="F2748" t="str">
        <f t="shared" si="177"/>
        <v>335397.981-3063473.936-SAN</v>
      </c>
      <c r="G2748">
        <f t="shared" si="178"/>
        <v>11122</v>
      </c>
      <c r="H2748" t="e">
        <f>VLOOKUP(G2748,#REF!,1,0)</f>
        <v>#REF!</v>
      </c>
      <c r="I2748" t="str">
        <f t="shared" si="179"/>
        <v>335397.9809SAN</v>
      </c>
      <c r="J2748" t="str">
        <f t="shared" si="180"/>
        <v>3063473.9356SAN</v>
      </c>
      <c r="K2748">
        <f t="shared" si="175"/>
        <v>11122</v>
      </c>
    </row>
    <row r="2749" spans="1:11" x14ac:dyDescent="0.25">
      <c r="A2749">
        <v>11123</v>
      </c>
      <c r="B2749">
        <v>335403.56520000001</v>
      </c>
      <c r="C2749">
        <v>3063466.3933999999</v>
      </c>
      <c r="D2749" t="s">
        <v>273</v>
      </c>
      <c r="E2749" t="str">
        <f t="shared" si="176"/>
        <v>335403.566-3063466.394</v>
      </c>
      <c r="F2749" t="str">
        <f t="shared" si="177"/>
        <v>335403.566-3063466.394-SAN</v>
      </c>
      <c r="G2749">
        <f t="shared" si="178"/>
        <v>11123</v>
      </c>
      <c r="H2749" t="e">
        <f>VLOOKUP(G2749,#REF!,1,0)</f>
        <v>#REF!</v>
      </c>
      <c r="I2749" t="str">
        <f t="shared" si="179"/>
        <v>335403.5652SAN</v>
      </c>
      <c r="J2749" t="str">
        <f t="shared" si="180"/>
        <v>3063466.3934SAN</v>
      </c>
      <c r="K2749">
        <f t="shared" si="175"/>
        <v>11123</v>
      </c>
    </row>
    <row r="2750" spans="1:11" x14ac:dyDescent="0.25">
      <c r="A2750">
        <v>11124</v>
      </c>
      <c r="B2750">
        <v>335426.7121</v>
      </c>
      <c r="C2750">
        <v>3063435.1310000001</v>
      </c>
      <c r="D2750" t="s">
        <v>273</v>
      </c>
      <c r="E2750" t="str">
        <f t="shared" si="176"/>
        <v>335426.713-3063435.131</v>
      </c>
      <c r="F2750" t="str">
        <f t="shared" si="177"/>
        <v>335426.713-3063435.131-SAN</v>
      </c>
      <c r="G2750">
        <f t="shared" si="178"/>
        <v>11124</v>
      </c>
      <c r="H2750" t="e">
        <f>VLOOKUP(G2750,#REF!,1,0)</f>
        <v>#REF!</v>
      </c>
      <c r="I2750" t="str">
        <f t="shared" si="179"/>
        <v>335426.7121SAN</v>
      </c>
      <c r="J2750" t="str">
        <f t="shared" si="180"/>
        <v>3063435.131SAN</v>
      </c>
      <c r="K2750">
        <f t="shared" si="175"/>
        <v>11124</v>
      </c>
    </row>
    <row r="2751" spans="1:11" x14ac:dyDescent="0.25">
      <c r="A2751">
        <v>11125</v>
      </c>
      <c r="B2751">
        <v>335450.76329999999</v>
      </c>
      <c r="C2751">
        <v>3063396.3897000002</v>
      </c>
      <c r="D2751" t="s">
        <v>273</v>
      </c>
      <c r="E2751" t="str">
        <f t="shared" si="176"/>
        <v>335450.764-3063396.39</v>
      </c>
      <c r="F2751" t="str">
        <f t="shared" si="177"/>
        <v>335450.764-3063396.39-SAN</v>
      </c>
      <c r="G2751">
        <f t="shared" si="178"/>
        <v>11125</v>
      </c>
      <c r="H2751" t="e">
        <f>VLOOKUP(G2751,#REF!,1,0)</f>
        <v>#REF!</v>
      </c>
      <c r="I2751" t="str">
        <f t="shared" si="179"/>
        <v>335450.7633SAN</v>
      </c>
      <c r="J2751" t="str">
        <f t="shared" si="180"/>
        <v>3063396.3897SAN</v>
      </c>
      <c r="K2751">
        <f t="shared" si="175"/>
        <v>11125</v>
      </c>
    </row>
    <row r="2752" spans="1:11" x14ac:dyDescent="0.25">
      <c r="A2752">
        <v>11126</v>
      </c>
      <c r="B2752">
        <v>335472.66350000002</v>
      </c>
      <c r="C2752">
        <v>3063371.6469000001</v>
      </c>
      <c r="D2752" t="s">
        <v>273</v>
      </c>
      <c r="E2752" t="str">
        <f t="shared" si="176"/>
        <v>335472.664-3063371.647</v>
      </c>
      <c r="F2752" t="str">
        <f t="shared" si="177"/>
        <v>335472.664-3063371.647-SAN</v>
      </c>
      <c r="G2752">
        <f t="shared" si="178"/>
        <v>11126</v>
      </c>
      <c r="H2752" t="e">
        <f>VLOOKUP(G2752,#REF!,1,0)</f>
        <v>#REF!</v>
      </c>
      <c r="I2752" t="str">
        <f t="shared" si="179"/>
        <v>335472.6635SAN</v>
      </c>
      <c r="J2752" t="str">
        <f t="shared" si="180"/>
        <v>3063371.6469SAN</v>
      </c>
      <c r="K2752">
        <f t="shared" si="175"/>
        <v>11126</v>
      </c>
    </row>
    <row r="2753" spans="1:11" x14ac:dyDescent="0.25">
      <c r="A2753">
        <v>11127</v>
      </c>
      <c r="B2753">
        <v>335494.62689999997</v>
      </c>
      <c r="C2753">
        <v>3063351.5597000001</v>
      </c>
      <c r="D2753" t="s">
        <v>273</v>
      </c>
      <c r="E2753" t="str">
        <f t="shared" si="176"/>
        <v>335494.627-3063351.56</v>
      </c>
      <c r="F2753" t="str">
        <f t="shared" si="177"/>
        <v>335494.627-3063351.56-SAN</v>
      </c>
      <c r="G2753">
        <f t="shared" si="178"/>
        <v>11127</v>
      </c>
      <c r="H2753" t="e">
        <f>VLOOKUP(G2753,#REF!,1,0)</f>
        <v>#REF!</v>
      </c>
      <c r="I2753" t="str">
        <f t="shared" si="179"/>
        <v>335494.6269SAN</v>
      </c>
      <c r="J2753" t="str">
        <f t="shared" si="180"/>
        <v>3063351.5597SAN</v>
      </c>
      <c r="K2753">
        <f t="shared" si="175"/>
        <v>11127</v>
      </c>
    </row>
    <row r="2754" spans="1:11" x14ac:dyDescent="0.25">
      <c r="A2754">
        <v>11128</v>
      </c>
      <c r="B2754">
        <v>335518.83590000001</v>
      </c>
      <c r="C2754">
        <v>3063324.4574000002</v>
      </c>
      <c r="D2754" t="s">
        <v>273</v>
      </c>
      <c r="E2754" t="str">
        <f t="shared" si="176"/>
        <v>335518.836-3063324.458</v>
      </c>
      <c r="F2754" t="str">
        <f t="shared" si="177"/>
        <v>335518.836-3063324.458-SAN</v>
      </c>
      <c r="G2754">
        <f t="shared" si="178"/>
        <v>11128</v>
      </c>
      <c r="H2754" t="e">
        <f>VLOOKUP(G2754,#REF!,1,0)</f>
        <v>#REF!</v>
      </c>
      <c r="I2754" t="str">
        <f t="shared" si="179"/>
        <v>335518.8359SAN</v>
      </c>
      <c r="J2754" t="str">
        <f t="shared" si="180"/>
        <v>3063324.4574SAN</v>
      </c>
      <c r="K2754">
        <f t="shared" si="175"/>
        <v>11128</v>
      </c>
    </row>
    <row r="2755" spans="1:11" x14ac:dyDescent="0.25">
      <c r="A2755">
        <v>11129</v>
      </c>
      <c r="B2755">
        <v>335561.57709999999</v>
      </c>
      <c r="C2755">
        <v>3063283.1348999999</v>
      </c>
      <c r="D2755" t="s">
        <v>273</v>
      </c>
      <c r="E2755" t="str">
        <f t="shared" si="176"/>
        <v>335561.578-3063283.135</v>
      </c>
      <c r="F2755" t="str">
        <f t="shared" si="177"/>
        <v>335561.578-3063283.135-SAN</v>
      </c>
      <c r="G2755">
        <f t="shared" si="178"/>
        <v>11129</v>
      </c>
      <c r="H2755" t="e">
        <f>VLOOKUP(G2755,#REF!,1,0)</f>
        <v>#REF!</v>
      </c>
      <c r="I2755" t="str">
        <f t="shared" si="179"/>
        <v>335561.5771SAN</v>
      </c>
      <c r="J2755" t="str">
        <f t="shared" si="180"/>
        <v>3063283.1349SAN</v>
      </c>
      <c r="K2755">
        <f t="shared" ref="K2755:K2818" si="181">G2755</f>
        <v>11129</v>
      </c>
    </row>
    <row r="2756" spans="1:11" x14ac:dyDescent="0.25">
      <c r="A2756">
        <v>11130</v>
      </c>
      <c r="B2756">
        <v>335615.13250000001</v>
      </c>
      <c r="C2756">
        <v>3063262.6206</v>
      </c>
      <c r="D2756" t="s">
        <v>273</v>
      </c>
      <c r="E2756" t="str">
        <f t="shared" si="176"/>
        <v>335615.133-3063262.621</v>
      </c>
      <c r="F2756" t="str">
        <f t="shared" si="177"/>
        <v>335615.133-3063262.621-SAN</v>
      </c>
      <c r="G2756">
        <f t="shared" si="178"/>
        <v>11130</v>
      </c>
      <c r="H2756" t="e">
        <f>VLOOKUP(G2756,#REF!,1,0)</f>
        <v>#REF!</v>
      </c>
      <c r="I2756" t="str">
        <f t="shared" si="179"/>
        <v>335615.1325SAN</v>
      </c>
      <c r="J2756" t="str">
        <f t="shared" si="180"/>
        <v>3063262.6206SAN</v>
      </c>
      <c r="K2756">
        <f t="shared" si="181"/>
        <v>11130</v>
      </c>
    </row>
    <row r="2757" spans="1:11" x14ac:dyDescent="0.25">
      <c r="A2757">
        <v>11131</v>
      </c>
      <c r="B2757">
        <v>335640.95640000002</v>
      </c>
      <c r="C2757">
        <v>3063253.0512000001</v>
      </c>
      <c r="D2757" t="s">
        <v>273</v>
      </c>
      <c r="E2757" t="str">
        <f t="shared" si="176"/>
        <v>335640.957-3063253.052</v>
      </c>
      <c r="F2757" t="str">
        <f t="shared" si="177"/>
        <v>335640.957-3063253.052-SAN</v>
      </c>
      <c r="G2757">
        <f t="shared" si="178"/>
        <v>11131</v>
      </c>
      <c r="H2757" t="e">
        <f>VLOOKUP(G2757,#REF!,1,0)</f>
        <v>#REF!</v>
      </c>
      <c r="I2757" t="str">
        <f t="shared" si="179"/>
        <v>335640.9564SAN</v>
      </c>
      <c r="J2757" t="str">
        <f t="shared" si="180"/>
        <v>3063253.0512SAN</v>
      </c>
      <c r="K2757">
        <f t="shared" si="181"/>
        <v>11131</v>
      </c>
    </row>
    <row r="2758" spans="1:11" x14ac:dyDescent="0.25">
      <c r="A2758">
        <v>11132</v>
      </c>
      <c r="B2758">
        <v>335647.73700000002</v>
      </c>
      <c r="C2758">
        <v>3063250.5386000001</v>
      </c>
      <c r="D2758" t="s">
        <v>273</v>
      </c>
      <c r="E2758" t="str">
        <f t="shared" si="176"/>
        <v>335647.737-3063250.539</v>
      </c>
      <c r="F2758" t="str">
        <f t="shared" si="177"/>
        <v>335647.737-3063250.539-SAN</v>
      </c>
      <c r="G2758">
        <f t="shared" si="178"/>
        <v>11132</v>
      </c>
      <c r="H2758" t="e">
        <f>VLOOKUP(G2758,#REF!,1,0)</f>
        <v>#REF!</v>
      </c>
      <c r="I2758" t="str">
        <f t="shared" si="179"/>
        <v>335647.737SAN</v>
      </c>
      <c r="J2758" t="str">
        <f t="shared" si="180"/>
        <v>3063250.5386SAN</v>
      </c>
      <c r="K2758">
        <f t="shared" si="181"/>
        <v>11132</v>
      </c>
    </row>
    <row r="2759" spans="1:11" x14ac:dyDescent="0.25">
      <c r="A2759">
        <v>11133</v>
      </c>
      <c r="B2759">
        <v>335647.53080000001</v>
      </c>
      <c r="C2759">
        <v>3063249.9843000001</v>
      </c>
      <c r="D2759" t="s">
        <v>273</v>
      </c>
      <c r="E2759" t="str">
        <f t="shared" si="176"/>
        <v>335647.531-3063249.985</v>
      </c>
      <c r="F2759" t="str">
        <f t="shared" si="177"/>
        <v>335647.531-3063249.985-SAN</v>
      </c>
      <c r="G2759">
        <f t="shared" si="178"/>
        <v>11133</v>
      </c>
      <c r="H2759" t="e">
        <f>VLOOKUP(G2759,#REF!,1,0)</f>
        <v>#REF!</v>
      </c>
      <c r="I2759" t="str">
        <f t="shared" si="179"/>
        <v>335647.5308SAN</v>
      </c>
      <c r="J2759" t="str">
        <f t="shared" si="180"/>
        <v>3063249.9843SAN</v>
      </c>
      <c r="K2759">
        <f t="shared" si="181"/>
        <v>11133</v>
      </c>
    </row>
    <row r="2760" spans="1:11" x14ac:dyDescent="0.25">
      <c r="A2760">
        <v>11134</v>
      </c>
      <c r="B2760">
        <v>335634.37849999999</v>
      </c>
      <c r="C2760">
        <v>3063214.6310999999</v>
      </c>
      <c r="D2760" t="s">
        <v>273</v>
      </c>
      <c r="E2760" t="str">
        <f t="shared" si="176"/>
        <v>335634.379-3063214.632</v>
      </c>
      <c r="F2760" t="str">
        <f t="shared" si="177"/>
        <v>335634.379-3063214.632-SAN</v>
      </c>
      <c r="G2760">
        <f t="shared" si="178"/>
        <v>11134</v>
      </c>
      <c r="H2760" t="e">
        <f>VLOOKUP(G2760,#REF!,1,0)</f>
        <v>#REF!</v>
      </c>
      <c r="I2760" t="str">
        <f t="shared" si="179"/>
        <v>335634.3785SAN</v>
      </c>
      <c r="J2760" t="str">
        <f t="shared" si="180"/>
        <v>3063214.6311SAN</v>
      </c>
      <c r="K2760">
        <f t="shared" si="181"/>
        <v>11134</v>
      </c>
    </row>
    <row r="2761" spans="1:11" x14ac:dyDescent="0.25">
      <c r="A2761">
        <v>11135</v>
      </c>
      <c r="B2761">
        <v>335612.6249</v>
      </c>
      <c r="C2761">
        <v>3063163.7034</v>
      </c>
      <c r="D2761" t="s">
        <v>273</v>
      </c>
      <c r="E2761" t="str">
        <f t="shared" si="176"/>
        <v>335612.625-3063163.704</v>
      </c>
      <c r="F2761" t="str">
        <f t="shared" si="177"/>
        <v>335612.625-3063163.704-SAN</v>
      </c>
      <c r="G2761">
        <f t="shared" si="178"/>
        <v>11135</v>
      </c>
      <c r="H2761" t="e">
        <f>VLOOKUP(G2761,#REF!,1,0)</f>
        <v>#REF!</v>
      </c>
      <c r="I2761" t="str">
        <f t="shared" si="179"/>
        <v>335612.6249SAN</v>
      </c>
      <c r="J2761" t="str">
        <f t="shared" si="180"/>
        <v>3063163.7034SAN</v>
      </c>
      <c r="K2761">
        <f t="shared" si="181"/>
        <v>11135</v>
      </c>
    </row>
    <row r="2762" spans="1:11" x14ac:dyDescent="0.25">
      <c r="A2762">
        <v>11136</v>
      </c>
      <c r="B2762">
        <v>335549.52470000001</v>
      </c>
      <c r="C2762">
        <v>3063084.2310000001</v>
      </c>
      <c r="D2762" t="s">
        <v>273</v>
      </c>
      <c r="E2762" t="str">
        <f t="shared" si="176"/>
        <v>335549.525-3063084.231</v>
      </c>
      <c r="F2762" t="str">
        <f t="shared" si="177"/>
        <v>335549.525-3063084.231-SAN</v>
      </c>
      <c r="G2762">
        <f t="shared" si="178"/>
        <v>11136</v>
      </c>
      <c r="H2762" t="e">
        <f>VLOOKUP(G2762,#REF!,1,0)</f>
        <v>#REF!</v>
      </c>
      <c r="I2762" t="str">
        <f t="shared" si="179"/>
        <v>335549.5247SAN</v>
      </c>
      <c r="J2762" t="str">
        <f t="shared" si="180"/>
        <v>3063084.231SAN</v>
      </c>
      <c r="K2762">
        <f t="shared" si="181"/>
        <v>11136</v>
      </c>
    </row>
    <row r="2763" spans="1:11" x14ac:dyDescent="0.25">
      <c r="A2763">
        <v>11137</v>
      </c>
      <c r="B2763">
        <v>335523.2476</v>
      </c>
      <c r="C2763">
        <v>3063045.0054000001</v>
      </c>
      <c r="D2763" t="s">
        <v>273</v>
      </c>
      <c r="E2763" t="str">
        <f t="shared" si="176"/>
        <v>335523.248-3063045.006</v>
      </c>
      <c r="F2763" t="str">
        <f t="shared" si="177"/>
        <v>335523.248-3063045.006-SAN</v>
      </c>
      <c r="G2763">
        <f t="shared" si="178"/>
        <v>11137</v>
      </c>
      <c r="H2763" t="e">
        <f>VLOOKUP(G2763,#REF!,1,0)</f>
        <v>#REF!</v>
      </c>
      <c r="I2763" t="str">
        <f t="shared" si="179"/>
        <v>335523.2476SAN</v>
      </c>
      <c r="J2763" t="str">
        <f t="shared" si="180"/>
        <v>3063045.0054SAN</v>
      </c>
      <c r="K2763">
        <f t="shared" si="181"/>
        <v>11137</v>
      </c>
    </row>
    <row r="2764" spans="1:11" x14ac:dyDescent="0.25">
      <c r="A2764">
        <v>11138</v>
      </c>
      <c r="B2764">
        <v>335507.19949999999</v>
      </c>
      <c r="C2764">
        <v>3063026.5961000002</v>
      </c>
      <c r="D2764" t="s">
        <v>273</v>
      </c>
      <c r="E2764" t="str">
        <f t="shared" si="176"/>
        <v>335507.2-3063026.597</v>
      </c>
      <c r="F2764" t="str">
        <f t="shared" si="177"/>
        <v>335507.2-3063026.597-SAN</v>
      </c>
      <c r="G2764">
        <f t="shared" si="178"/>
        <v>11138</v>
      </c>
      <c r="H2764" t="e">
        <f>VLOOKUP(G2764,#REF!,1,0)</f>
        <v>#REF!</v>
      </c>
      <c r="I2764" t="str">
        <f t="shared" si="179"/>
        <v>335507.1995SAN</v>
      </c>
      <c r="J2764" t="str">
        <f t="shared" si="180"/>
        <v>3063026.5961SAN</v>
      </c>
      <c r="K2764">
        <f t="shared" si="181"/>
        <v>11138</v>
      </c>
    </row>
    <row r="2765" spans="1:11" x14ac:dyDescent="0.25">
      <c r="A2765">
        <v>11139</v>
      </c>
      <c r="B2765">
        <v>335500.4276</v>
      </c>
      <c r="C2765">
        <v>3063032.0167</v>
      </c>
      <c r="D2765" t="s">
        <v>273</v>
      </c>
      <c r="E2765" t="str">
        <f t="shared" si="176"/>
        <v>335500.428-3063032.017</v>
      </c>
      <c r="F2765" t="str">
        <f t="shared" si="177"/>
        <v>335500.428-3063032.017-SAN</v>
      </c>
      <c r="G2765">
        <f t="shared" si="178"/>
        <v>11139</v>
      </c>
      <c r="H2765" t="e">
        <f>VLOOKUP(G2765,#REF!,1,0)</f>
        <v>#REF!</v>
      </c>
      <c r="I2765" t="str">
        <f t="shared" si="179"/>
        <v>335500.4276SAN</v>
      </c>
      <c r="J2765" t="str">
        <f t="shared" si="180"/>
        <v>3063032.0167SAN</v>
      </c>
      <c r="K2765">
        <f t="shared" si="181"/>
        <v>11139</v>
      </c>
    </row>
    <row r="2766" spans="1:11" x14ac:dyDescent="0.25">
      <c r="A2766">
        <v>11140</v>
      </c>
      <c r="B2766">
        <v>335480.571</v>
      </c>
      <c r="C2766">
        <v>3063047.9111000001</v>
      </c>
      <c r="D2766" t="s">
        <v>273</v>
      </c>
      <c r="E2766" t="str">
        <f t="shared" si="176"/>
        <v>335480.571-3063047.912</v>
      </c>
      <c r="F2766" t="str">
        <f t="shared" si="177"/>
        <v>335480.571-3063047.912-SAN</v>
      </c>
      <c r="G2766">
        <f t="shared" si="178"/>
        <v>11140</v>
      </c>
      <c r="H2766" t="e">
        <f>VLOOKUP(G2766,#REF!,1,0)</f>
        <v>#REF!</v>
      </c>
      <c r="I2766" t="str">
        <f t="shared" si="179"/>
        <v>335480.571SAN</v>
      </c>
      <c r="J2766" t="str">
        <f t="shared" si="180"/>
        <v>3063047.9111SAN</v>
      </c>
      <c r="K2766">
        <f t="shared" si="181"/>
        <v>11140</v>
      </c>
    </row>
    <row r="2767" spans="1:11" x14ac:dyDescent="0.25">
      <c r="A2767">
        <v>11141</v>
      </c>
      <c r="B2767">
        <v>335470.37089999998</v>
      </c>
      <c r="C2767">
        <v>3063072.4961999999</v>
      </c>
      <c r="D2767" t="s">
        <v>273</v>
      </c>
      <c r="E2767" t="str">
        <f t="shared" si="176"/>
        <v>335470.371-3063072.497</v>
      </c>
      <c r="F2767" t="str">
        <f t="shared" si="177"/>
        <v>335470.371-3063072.497-SAN</v>
      </c>
      <c r="G2767">
        <f t="shared" si="178"/>
        <v>11141</v>
      </c>
      <c r="H2767" t="e">
        <f>VLOOKUP(G2767,#REF!,1,0)</f>
        <v>#REF!</v>
      </c>
      <c r="I2767" t="str">
        <f t="shared" si="179"/>
        <v>335470.3709SAN</v>
      </c>
      <c r="J2767" t="str">
        <f t="shared" si="180"/>
        <v>3063072.4962SAN</v>
      </c>
      <c r="K2767">
        <f t="shared" si="181"/>
        <v>11141</v>
      </c>
    </row>
    <row r="2768" spans="1:11" x14ac:dyDescent="0.25">
      <c r="A2768">
        <v>11142</v>
      </c>
      <c r="B2768">
        <v>335456.70789999998</v>
      </c>
      <c r="C2768">
        <v>3063100.6205000002</v>
      </c>
      <c r="D2768" t="s">
        <v>273</v>
      </c>
      <c r="E2768" t="str">
        <f t="shared" si="176"/>
        <v>335456.708-3063100.621</v>
      </c>
      <c r="F2768" t="str">
        <f t="shared" si="177"/>
        <v>335456.708-3063100.621-SAN</v>
      </c>
      <c r="G2768">
        <f t="shared" si="178"/>
        <v>11142</v>
      </c>
      <c r="H2768" t="e">
        <f>VLOOKUP(G2768,#REF!,1,0)</f>
        <v>#REF!</v>
      </c>
      <c r="I2768" t="str">
        <f t="shared" si="179"/>
        <v>335456.7079SAN</v>
      </c>
      <c r="J2768" t="str">
        <f t="shared" si="180"/>
        <v>3063100.6205SAN</v>
      </c>
      <c r="K2768">
        <f t="shared" si="181"/>
        <v>11142</v>
      </c>
    </row>
    <row r="2769" spans="1:11" x14ac:dyDescent="0.25">
      <c r="A2769">
        <v>11143</v>
      </c>
      <c r="B2769">
        <v>335447.72529999999</v>
      </c>
      <c r="C2769">
        <v>3063128.6814999999</v>
      </c>
      <c r="D2769" t="s">
        <v>273</v>
      </c>
      <c r="E2769" t="str">
        <f t="shared" si="176"/>
        <v>335447.726-3063128.682</v>
      </c>
      <c r="F2769" t="str">
        <f t="shared" si="177"/>
        <v>335447.726-3063128.682-SAN</v>
      </c>
      <c r="G2769">
        <f t="shared" si="178"/>
        <v>11143</v>
      </c>
      <c r="H2769" t="e">
        <f>VLOOKUP(G2769,#REF!,1,0)</f>
        <v>#REF!</v>
      </c>
      <c r="I2769" t="str">
        <f t="shared" si="179"/>
        <v>335447.7253SAN</v>
      </c>
      <c r="J2769" t="str">
        <f t="shared" si="180"/>
        <v>3063128.6815SAN</v>
      </c>
      <c r="K2769">
        <f t="shared" si="181"/>
        <v>11143</v>
      </c>
    </row>
    <row r="2770" spans="1:11" x14ac:dyDescent="0.25">
      <c r="A2770">
        <v>11144</v>
      </c>
      <c r="B2770">
        <v>335434.77500000002</v>
      </c>
      <c r="C2770">
        <v>3063169.1375000002</v>
      </c>
      <c r="D2770" t="s">
        <v>273</v>
      </c>
      <c r="E2770" t="str">
        <f t="shared" si="176"/>
        <v>335434.775-3063169.138</v>
      </c>
      <c r="F2770" t="str">
        <f t="shared" si="177"/>
        <v>335434.775-3063169.138-SAN</v>
      </c>
      <c r="G2770">
        <f t="shared" si="178"/>
        <v>11144</v>
      </c>
      <c r="H2770" t="e">
        <f>VLOOKUP(G2770,#REF!,1,0)</f>
        <v>#REF!</v>
      </c>
      <c r="I2770" t="str">
        <f t="shared" si="179"/>
        <v>335434.775SAN</v>
      </c>
      <c r="J2770" t="str">
        <f t="shared" si="180"/>
        <v>3063169.1375SAN</v>
      </c>
      <c r="K2770">
        <f t="shared" si="181"/>
        <v>11144</v>
      </c>
    </row>
    <row r="2771" spans="1:11" x14ac:dyDescent="0.25">
      <c r="A2771">
        <v>11145</v>
      </c>
      <c r="B2771">
        <v>335434.25150000001</v>
      </c>
      <c r="C2771">
        <v>3063170.7727999999</v>
      </c>
      <c r="D2771" t="s">
        <v>273</v>
      </c>
      <c r="E2771" t="str">
        <f t="shared" si="176"/>
        <v>335434.252-3063170.773</v>
      </c>
      <c r="F2771" t="str">
        <f t="shared" si="177"/>
        <v>335434.252-3063170.773-SAN</v>
      </c>
      <c r="G2771">
        <f t="shared" si="178"/>
        <v>11145</v>
      </c>
      <c r="H2771" t="e">
        <f>VLOOKUP(G2771,#REF!,1,0)</f>
        <v>#REF!</v>
      </c>
      <c r="I2771" t="str">
        <f t="shared" si="179"/>
        <v>335434.2515SAN</v>
      </c>
      <c r="J2771" t="str">
        <f t="shared" si="180"/>
        <v>3063170.7728SAN</v>
      </c>
      <c r="K2771">
        <f t="shared" si="181"/>
        <v>11145</v>
      </c>
    </row>
    <row r="2772" spans="1:11" x14ac:dyDescent="0.25">
      <c r="A2772">
        <v>11146</v>
      </c>
      <c r="B2772">
        <v>335419.68650000001</v>
      </c>
      <c r="C2772">
        <v>3063218.6993999998</v>
      </c>
      <c r="D2772" t="s">
        <v>273</v>
      </c>
      <c r="E2772" t="str">
        <f t="shared" si="176"/>
        <v>335419.687-3063218.7</v>
      </c>
      <c r="F2772" t="str">
        <f t="shared" si="177"/>
        <v>335419.687-3063218.7-SAN</v>
      </c>
      <c r="G2772">
        <f t="shared" si="178"/>
        <v>11146</v>
      </c>
      <c r="H2772" t="e">
        <f>VLOOKUP(G2772,#REF!,1,0)</f>
        <v>#REF!</v>
      </c>
      <c r="I2772" t="str">
        <f t="shared" si="179"/>
        <v>335419.6865SAN</v>
      </c>
      <c r="J2772" t="str">
        <f t="shared" si="180"/>
        <v>3063218.6994SAN</v>
      </c>
      <c r="K2772">
        <f t="shared" si="181"/>
        <v>11146</v>
      </c>
    </row>
    <row r="2773" spans="1:11" x14ac:dyDescent="0.25">
      <c r="A2773">
        <v>11147</v>
      </c>
      <c r="B2773">
        <v>335396.96260000003</v>
      </c>
      <c r="C2773">
        <v>3063269.0646000002</v>
      </c>
      <c r="D2773" t="s">
        <v>273</v>
      </c>
      <c r="E2773" t="str">
        <f t="shared" si="176"/>
        <v>335396.963-3063269.065</v>
      </c>
      <c r="F2773" t="str">
        <f t="shared" si="177"/>
        <v>335396.963-3063269.065-SAN</v>
      </c>
      <c r="G2773">
        <f t="shared" si="178"/>
        <v>11147</v>
      </c>
      <c r="H2773" t="e">
        <f>VLOOKUP(G2773,#REF!,1,0)</f>
        <v>#REF!</v>
      </c>
      <c r="I2773" t="str">
        <f t="shared" si="179"/>
        <v>335396.9626SAN</v>
      </c>
      <c r="J2773" t="str">
        <f t="shared" si="180"/>
        <v>3063269.0646SAN</v>
      </c>
      <c r="K2773">
        <f t="shared" si="181"/>
        <v>11147</v>
      </c>
    </row>
    <row r="2774" spans="1:11" x14ac:dyDescent="0.25">
      <c r="A2774">
        <v>11148</v>
      </c>
      <c r="B2774">
        <v>335385.64020000002</v>
      </c>
      <c r="C2774">
        <v>3063297.1570000001</v>
      </c>
      <c r="D2774" t="s">
        <v>273</v>
      </c>
      <c r="E2774" t="str">
        <f t="shared" si="176"/>
        <v>335385.641-3063297.157</v>
      </c>
      <c r="F2774" t="str">
        <f t="shared" si="177"/>
        <v>335385.641-3063297.157-SAN</v>
      </c>
      <c r="G2774">
        <f t="shared" si="178"/>
        <v>11148</v>
      </c>
      <c r="H2774" t="e">
        <f>VLOOKUP(G2774,#REF!,1,0)</f>
        <v>#REF!</v>
      </c>
      <c r="I2774" t="str">
        <f t="shared" si="179"/>
        <v>335385.6402SAN</v>
      </c>
      <c r="J2774" t="str">
        <f t="shared" si="180"/>
        <v>3063297.157SAN</v>
      </c>
      <c r="K2774">
        <f t="shared" si="181"/>
        <v>11148</v>
      </c>
    </row>
    <row r="2775" spans="1:11" x14ac:dyDescent="0.25">
      <c r="A2775">
        <v>11149</v>
      </c>
      <c r="B2775">
        <v>335371.91460000002</v>
      </c>
      <c r="C2775">
        <v>3063320.6253</v>
      </c>
      <c r="D2775" t="s">
        <v>273</v>
      </c>
      <c r="E2775" t="str">
        <f t="shared" si="176"/>
        <v>335371.915-3063320.626</v>
      </c>
      <c r="F2775" t="str">
        <f t="shared" si="177"/>
        <v>335371.915-3063320.626-SAN</v>
      </c>
      <c r="G2775">
        <f t="shared" si="178"/>
        <v>11149</v>
      </c>
      <c r="H2775" t="e">
        <f>VLOOKUP(G2775,#REF!,1,0)</f>
        <v>#REF!</v>
      </c>
      <c r="I2775" t="str">
        <f t="shared" si="179"/>
        <v>335371.9146SAN</v>
      </c>
      <c r="J2775" t="str">
        <f t="shared" si="180"/>
        <v>3063320.6253SAN</v>
      </c>
      <c r="K2775">
        <f t="shared" si="181"/>
        <v>11149</v>
      </c>
    </row>
    <row r="2776" spans="1:11" x14ac:dyDescent="0.25">
      <c r="A2776">
        <v>11150</v>
      </c>
      <c r="B2776">
        <v>335358.25219999999</v>
      </c>
      <c r="C2776">
        <v>3063348.7492</v>
      </c>
      <c r="D2776" t="s">
        <v>273</v>
      </c>
      <c r="E2776" t="str">
        <f t="shared" si="176"/>
        <v>335358.253-3063348.75</v>
      </c>
      <c r="F2776" t="str">
        <f t="shared" si="177"/>
        <v>335358.253-3063348.75-SAN</v>
      </c>
      <c r="G2776">
        <f t="shared" si="178"/>
        <v>11150</v>
      </c>
      <c r="H2776" t="e">
        <f>VLOOKUP(G2776,#REF!,1,0)</f>
        <v>#REF!</v>
      </c>
      <c r="I2776" t="str">
        <f t="shared" si="179"/>
        <v>335358.2522SAN</v>
      </c>
      <c r="J2776" t="str">
        <f t="shared" si="180"/>
        <v>3063348.7492SAN</v>
      </c>
      <c r="K2776">
        <f t="shared" si="181"/>
        <v>11150</v>
      </c>
    </row>
    <row r="2777" spans="1:11" x14ac:dyDescent="0.25">
      <c r="A2777">
        <v>11151</v>
      </c>
      <c r="B2777">
        <v>335340.98499999999</v>
      </c>
      <c r="C2777">
        <v>3063369.9372</v>
      </c>
      <c r="D2777" t="s">
        <v>273</v>
      </c>
      <c r="E2777" t="str">
        <f t="shared" si="176"/>
        <v>335340.985-3063369.938</v>
      </c>
      <c r="F2777" t="str">
        <f t="shared" si="177"/>
        <v>335340.985-3063369.938-SAN</v>
      </c>
      <c r="G2777">
        <f t="shared" si="178"/>
        <v>11151</v>
      </c>
      <c r="H2777" t="e">
        <f>VLOOKUP(G2777,#REF!,1,0)</f>
        <v>#REF!</v>
      </c>
      <c r="I2777" t="str">
        <f t="shared" si="179"/>
        <v>335340.985SAN</v>
      </c>
      <c r="J2777" t="str">
        <f t="shared" si="180"/>
        <v>3063369.9372SAN</v>
      </c>
      <c r="K2777">
        <f t="shared" si="181"/>
        <v>11151</v>
      </c>
    </row>
    <row r="2778" spans="1:11" x14ac:dyDescent="0.25">
      <c r="A2778">
        <v>11152</v>
      </c>
      <c r="B2778">
        <v>335322.65830000001</v>
      </c>
      <c r="C2778">
        <v>3063399.2883000001</v>
      </c>
      <c r="D2778" t="s">
        <v>273</v>
      </c>
      <c r="E2778" t="str">
        <f t="shared" si="176"/>
        <v>335322.659-3063399.289</v>
      </c>
      <c r="F2778" t="str">
        <f t="shared" si="177"/>
        <v>335322.659-3063399.289-SAN</v>
      </c>
      <c r="G2778">
        <f t="shared" si="178"/>
        <v>11152</v>
      </c>
      <c r="H2778" t="e">
        <f>VLOOKUP(G2778,#REF!,1,0)</f>
        <v>#REF!</v>
      </c>
      <c r="I2778" t="str">
        <f t="shared" si="179"/>
        <v>335322.6583SAN</v>
      </c>
      <c r="J2778" t="str">
        <f t="shared" si="180"/>
        <v>3063399.2883SAN</v>
      </c>
      <c r="K2778">
        <f t="shared" si="181"/>
        <v>11152</v>
      </c>
    </row>
    <row r="2779" spans="1:11" x14ac:dyDescent="0.25">
      <c r="A2779">
        <v>11153</v>
      </c>
      <c r="B2779">
        <v>335365.67670000001</v>
      </c>
      <c r="C2779">
        <v>3063508.1321</v>
      </c>
      <c r="D2779" t="s">
        <v>273</v>
      </c>
      <c r="E2779" t="str">
        <f t="shared" si="176"/>
        <v>335365.677-3063508.133</v>
      </c>
      <c r="F2779" t="str">
        <f t="shared" si="177"/>
        <v>335365.677-3063508.133-SAN</v>
      </c>
      <c r="G2779">
        <f t="shared" si="178"/>
        <v>11153</v>
      </c>
      <c r="H2779" t="e">
        <f>VLOOKUP(G2779,#REF!,1,0)</f>
        <v>#REF!</v>
      </c>
      <c r="I2779" t="str">
        <f t="shared" si="179"/>
        <v>335365.6767SAN</v>
      </c>
      <c r="J2779" t="str">
        <f t="shared" si="180"/>
        <v>3063508.1321SAN</v>
      </c>
      <c r="K2779">
        <f t="shared" si="181"/>
        <v>11153</v>
      </c>
    </row>
    <row r="2780" spans="1:11" x14ac:dyDescent="0.25">
      <c r="A2780">
        <v>11154</v>
      </c>
      <c r="B2780">
        <v>335357.82650000002</v>
      </c>
      <c r="C2780">
        <v>3063512.0336000002</v>
      </c>
      <c r="D2780" t="s">
        <v>273</v>
      </c>
      <c r="E2780" t="str">
        <f t="shared" si="176"/>
        <v>335357.827-3063512.034</v>
      </c>
      <c r="F2780" t="str">
        <f t="shared" si="177"/>
        <v>335357.827-3063512.034-SAN</v>
      </c>
      <c r="G2780">
        <f t="shared" si="178"/>
        <v>11154</v>
      </c>
      <c r="H2780" t="e">
        <f>VLOOKUP(G2780,#REF!,1,0)</f>
        <v>#REF!</v>
      </c>
      <c r="I2780" t="str">
        <f t="shared" si="179"/>
        <v>335357.8265SAN</v>
      </c>
      <c r="J2780" t="str">
        <f t="shared" si="180"/>
        <v>3063512.0336SAN</v>
      </c>
      <c r="K2780">
        <f t="shared" si="181"/>
        <v>11154</v>
      </c>
    </row>
    <row r="2781" spans="1:11" x14ac:dyDescent="0.25">
      <c r="A2781">
        <v>11155</v>
      </c>
      <c r="B2781">
        <v>335315.11099999998</v>
      </c>
      <c r="C2781">
        <v>3063533.2631000001</v>
      </c>
      <c r="D2781" t="s">
        <v>273</v>
      </c>
      <c r="E2781" t="str">
        <f t="shared" si="176"/>
        <v>335315.111-3063533.264</v>
      </c>
      <c r="F2781" t="str">
        <f t="shared" si="177"/>
        <v>335315.111-3063533.264-SAN</v>
      </c>
      <c r="G2781">
        <f t="shared" si="178"/>
        <v>11155</v>
      </c>
      <c r="H2781" t="e">
        <f>VLOOKUP(G2781,#REF!,1,0)</f>
        <v>#REF!</v>
      </c>
      <c r="I2781" t="str">
        <f t="shared" si="179"/>
        <v>335315.111SAN</v>
      </c>
      <c r="J2781" t="str">
        <f t="shared" si="180"/>
        <v>3063533.2631SAN</v>
      </c>
      <c r="K2781">
        <f t="shared" si="181"/>
        <v>11155</v>
      </c>
    </row>
    <row r="2782" spans="1:11" x14ac:dyDescent="0.25">
      <c r="A2782">
        <v>11156</v>
      </c>
      <c r="B2782">
        <v>335245.571</v>
      </c>
      <c r="C2782">
        <v>3063583.0976</v>
      </c>
      <c r="D2782" t="s">
        <v>273</v>
      </c>
      <c r="E2782" t="str">
        <f t="shared" si="176"/>
        <v>335245.571-3063583.098</v>
      </c>
      <c r="F2782" t="str">
        <f t="shared" si="177"/>
        <v>335245.571-3063583.098-SAN</v>
      </c>
      <c r="G2782">
        <f t="shared" si="178"/>
        <v>11156</v>
      </c>
      <c r="H2782" t="e">
        <f>VLOOKUP(G2782,#REF!,1,0)</f>
        <v>#REF!</v>
      </c>
      <c r="I2782" t="str">
        <f t="shared" si="179"/>
        <v>335245.571SAN</v>
      </c>
      <c r="J2782" t="str">
        <f t="shared" si="180"/>
        <v>3063583.0976SAN</v>
      </c>
      <c r="K2782">
        <f t="shared" si="181"/>
        <v>11156</v>
      </c>
    </row>
    <row r="2783" spans="1:11" x14ac:dyDescent="0.25">
      <c r="A2783">
        <v>11157</v>
      </c>
      <c r="B2783">
        <v>335187.66879999998</v>
      </c>
      <c r="C2783">
        <v>3063628.1181000001</v>
      </c>
      <c r="D2783" t="s">
        <v>273</v>
      </c>
      <c r="E2783" t="str">
        <f t="shared" si="176"/>
        <v>335187.669-3063628.119</v>
      </c>
      <c r="F2783" t="str">
        <f t="shared" si="177"/>
        <v>335187.669-3063628.119-SAN</v>
      </c>
      <c r="G2783">
        <f t="shared" si="178"/>
        <v>11157</v>
      </c>
      <c r="H2783" t="e">
        <f>VLOOKUP(G2783,#REF!,1,0)</f>
        <v>#REF!</v>
      </c>
      <c r="I2783" t="str">
        <f t="shared" si="179"/>
        <v>335187.6688SAN</v>
      </c>
      <c r="J2783" t="str">
        <f t="shared" si="180"/>
        <v>3063628.1181SAN</v>
      </c>
      <c r="K2783">
        <f t="shared" si="181"/>
        <v>11157</v>
      </c>
    </row>
    <row r="2784" spans="1:11" x14ac:dyDescent="0.25">
      <c r="A2784">
        <v>11158</v>
      </c>
      <c r="B2784">
        <v>335157.56359999999</v>
      </c>
      <c r="C2784">
        <v>3063651.8081999999</v>
      </c>
      <c r="D2784" t="s">
        <v>273</v>
      </c>
      <c r="E2784" t="str">
        <f t="shared" si="176"/>
        <v>335157.564-3063651.809</v>
      </c>
      <c r="F2784" t="str">
        <f t="shared" si="177"/>
        <v>335157.564-3063651.809-SAN</v>
      </c>
      <c r="G2784">
        <f t="shared" si="178"/>
        <v>11158</v>
      </c>
      <c r="H2784" t="e">
        <f>VLOOKUP(G2784,#REF!,1,0)</f>
        <v>#REF!</v>
      </c>
      <c r="I2784" t="str">
        <f t="shared" si="179"/>
        <v>335157.5636SAN</v>
      </c>
      <c r="J2784" t="str">
        <f t="shared" si="180"/>
        <v>3063651.8082SAN</v>
      </c>
      <c r="K2784">
        <f t="shared" si="181"/>
        <v>11158</v>
      </c>
    </row>
    <row r="2785" spans="1:11" x14ac:dyDescent="0.25">
      <c r="A2785">
        <v>11159</v>
      </c>
      <c r="B2785">
        <v>335129.57760000002</v>
      </c>
      <c r="C2785">
        <v>3063659.1723000002</v>
      </c>
      <c r="D2785" t="s">
        <v>273</v>
      </c>
      <c r="E2785" t="str">
        <f t="shared" ref="E2785:E2845" si="182">ROUNDUP(B2785,3)&amp;"-"&amp;ROUNDUP(C2785,3)</f>
        <v>335129.578-3063659.173</v>
      </c>
      <c r="F2785" t="str">
        <f t="shared" ref="F2785:F2845" si="183">E2785&amp;"-"&amp;D2785</f>
        <v>335129.578-3063659.173-SAN</v>
      </c>
      <c r="G2785">
        <f t="shared" ref="G2785:G2845" si="184">A2785</f>
        <v>11159</v>
      </c>
      <c r="H2785" t="e">
        <f>VLOOKUP(G2785,#REF!,1,0)</f>
        <v>#REF!</v>
      </c>
      <c r="I2785" t="str">
        <f t="shared" si="179"/>
        <v>335129.5776SAN</v>
      </c>
      <c r="J2785" t="str">
        <f t="shared" si="180"/>
        <v>3063659.1723SAN</v>
      </c>
      <c r="K2785">
        <f t="shared" si="181"/>
        <v>11159</v>
      </c>
    </row>
    <row r="2786" spans="1:11" x14ac:dyDescent="0.25">
      <c r="A2786">
        <v>11160</v>
      </c>
      <c r="B2786">
        <v>335088.93469999998</v>
      </c>
      <c r="C2786">
        <v>3063674.8185000001</v>
      </c>
      <c r="D2786" t="s">
        <v>273</v>
      </c>
      <c r="E2786" t="str">
        <f t="shared" si="182"/>
        <v>335088.935-3063674.819</v>
      </c>
      <c r="F2786" t="str">
        <f t="shared" si="183"/>
        <v>335088.935-3063674.819-SAN</v>
      </c>
      <c r="G2786">
        <f t="shared" si="184"/>
        <v>11160</v>
      </c>
      <c r="H2786" t="e">
        <f>VLOOKUP(G2786,#REF!,1,0)</f>
        <v>#REF!</v>
      </c>
      <c r="I2786" t="str">
        <f t="shared" si="179"/>
        <v>335088.9347SAN</v>
      </c>
      <c r="J2786" t="str">
        <f t="shared" si="180"/>
        <v>3063674.8185SAN</v>
      </c>
      <c r="K2786">
        <f t="shared" si="181"/>
        <v>11160</v>
      </c>
    </row>
    <row r="2787" spans="1:11" x14ac:dyDescent="0.25">
      <c r="A2787">
        <v>11161</v>
      </c>
      <c r="B2787">
        <v>335084.33380000002</v>
      </c>
      <c r="C2787">
        <v>3063677.4241999998</v>
      </c>
      <c r="D2787" t="s">
        <v>273</v>
      </c>
      <c r="E2787" t="str">
        <f t="shared" si="182"/>
        <v>335084.334-3063677.425</v>
      </c>
      <c r="F2787" t="str">
        <f t="shared" si="183"/>
        <v>335084.334-3063677.425-SAN</v>
      </c>
      <c r="G2787">
        <f t="shared" si="184"/>
        <v>11161</v>
      </c>
      <c r="H2787" t="e">
        <f>VLOOKUP(G2787,#REF!,1,0)</f>
        <v>#REF!</v>
      </c>
      <c r="I2787" t="str">
        <f t="shared" si="179"/>
        <v>335084.3338SAN</v>
      </c>
      <c r="J2787" t="str">
        <f t="shared" si="180"/>
        <v>3063677.4242SAN</v>
      </c>
      <c r="K2787">
        <f t="shared" si="181"/>
        <v>11161</v>
      </c>
    </row>
    <row r="2788" spans="1:11" x14ac:dyDescent="0.25">
      <c r="A2788">
        <v>11162</v>
      </c>
      <c r="B2788">
        <v>335078.38059999997</v>
      </c>
      <c r="C2788">
        <v>3063680.8204000001</v>
      </c>
      <c r="D2788" t="s">
        <v>273</v>
      </c>
      <c r="E2788" t="str">
        <f t="shared" si="182"/>
        <v>335078.381-3063680.821</v>
      </c>
      <c r="F2788" t="str">
        <f t="shared" si="183"/>
        <v>335078.381-3063680.821-SAN</v>
      </c>
      <c r="G2788">
        <f t="shared" si="184"/>
        <v>11162</v>
      </c>
      <c r="H2788" t="e">
        <f>VLOOKUP(G2788,#REF!,1,0)</f>
        <v>#REF!</v>
      </c>
      <c r="I2788" t="str">
        <f t="shared" si="179"/>
        <v>335078.3806SAN</v>
      </c>
      <c r="J2788" t="str">
        <f t="shared" si="180"/>
        <v>3063680.8204SAN</v>
      </c>
      <c r="K2788">
        <f t="shared" si="181"/>
        <v>11162</v>
      </c>
    </row>
    <row r="2789" spans="1:11" x14ac:dyDescent="0.25">
      <c r="A2789">
        <v>11163</v>
      </c>
      <c r="B2789">
        <v>335101.06890000001</v>
      </c>
      <c r="C2789">
        <v>3063714.2711999998</v>
      </c>
      <c r="D2789" t="s">
        <v>273</v>
      </c>
      <c r="E2789" t="str">
        <f t="shared" si="182"/>
        <v>335101.069-3063714.272</v>
      </c>
      <c r="F2789" t="str">
        <f t="shared" si="183"/>
        <v>335101.069-3063714.272-SAN</v>
      </c>
      <c r="G2789">
        <f t="shared" si="184"/>
        <v>11163</v>
      </c>
      <c r="H2789" t="e">
        <f>VLOOKUP(G2789,#REF!,1,0)</f>
        <v>#REF!</v>
      </c>
      <c r="I2789" t="str">
        <f t="shared" si="179"/>
        <v>335101.0689SAN</v>
      </c>
      <c r="J2789" t="str">
        <f t="shared" si="180"/>
        <v>3063714.2712SAN</v>
      </c>
      <c r="K2789">
        <f t="shared" si="181"/>
        <v>11163</v>
      </c>
    </row>
    <row r="2790" spans="1:11" x14ac:dyDescent="0.25">
      <c r="A2790">
        <v>11164</v>
      </c>
      <c r="B2790">
        <v>335385.77490000002</v>
      </c>
      <c r="C2790">
        <v>3063486.8566000001</v>
      </c>
      <c r="D2790" t="s">
        <v>273</v>
      </c>
      <c r="E2790" t="str">
        <f t="shared" si="182"/>
        <v>335385.775-3063486.857</v>
      </c>
      <c r="F2790" t="str">
        <f t="shared" si="183"/>
        <v>335385.775-3063486.857-SAN</v>
      </c>
      <c r="G2790">
        <f t="shared" si="184"/>
        <v>11164</v>
      </c>
      <c r="H2790" t="e">
        <f>VLOOKUP(G2790,#REF!,1,0)</f>
        <v>#REF!</v>
      </c>
      <c r="I2790" t="str">
        <f t="shared" si="179"/>
        <v>335385.7749SAN</v>
      </c>
      <c r="J2790" t="str">
        <f t="shared" si="180"/>
        <v>3063486.8566SAN</v>
      </c>
      <c r="K2790">
        <f t="shared" si="181"/>
        <v>11164</v>
      </c>
    </row>
    <row r="2791" spans="1:11" x14ac:dyDescent="0.25">
      <c r="A2791">
        <v>11165</v>
      </c>
      <c r="B2791">
        <v>335391.78399999999</v>
      </c>
      <c r="C2791">
        <v>3063490.5669</v>
      </c>
      <c r="D2791" t="s">
        <v>273</v>
      </c>
      <c r="E2791" t="str">
        <f t="shared" si="182"/>
        <v>335391.784-3063490.567</v>
      </c>
      <c r="F2791" t="str">
        <f t="shared" si="183"/>
        <v>335391.784-3063490.567-SAN</v>
      </c>
      <c r="G2791">
        <f t="shared" si="184"/>
        <v>11165</v>
      </c>
      <c r="H2791" t="e">
        <f>VLOOKUP(G2791,#REF!,1,0)</f>
        <v>#REF!</v>
      </c>
      <c r="I2791" t="str">
        <f t="shared" si="179"/>
        <v>335391.784SAN</v>
      </c>
      <c r="J2791" t="str">
        <f t="shared" si="180"/>
        <v>3063490.5669SAN</v>
      </c>
      <c r="K2791">
        <f t="shared" si="181"/>
        <v>11165</v>
      </c>
    </row>
    <row r="2792" spans="1:11" x14ac:dyDescent="0.25">
      <c r="A2792">
        <v>11166</v>
      </c>
      <c r="B2792">
        <v>335415.37199999997</v>
      </c>
      <c r="C2792">
        <v>3063505.1310000001</v>
      </c>
      <c r="D2792" t="s">
        <v>273</v>
      </c>
      <c r="E2792" t="str">
        <f t="shared" si="182"/>
        <v>335415.372-3063505.131</v>
      </c>
      <c r="F2792" t="str">
        <f t="shared" si="183"/>
        <v>335415.372-3063505.131-SAN</v>
      </c>
      <c r="G2792">
        <f t="shared" si="184"/>
        <v>11166</v>
      </c>
      <c r="H2792" t="e">
        <f>VLOOKUP(G2792,#REF!,1,0)</f>
        <v>#REF!</v>
      </c>
      <c r="I2792" t="str">
        <f t="shared" ref="I2792:I2845" si="185">B2792&amp;D2792</f>
        <v>335415.372SAN</v>
      </c>
      <c r="J2792" t="str">
        <f t="shared" ref="J2792:J2845" si="186">C2792&amp;D2792</f>
        <v>3063505.131SAN</v>
      </c>
      <c r="K2792">
        <f t="shared" si="181"/>
        <v>11166</v>
      </c>
    </row>
    <row r="2793" spans="1:11" x14ac:dyDescent="0.25">
      <c r="A2793">
        <v>11167</v>
      </c>
      <c r="B2793">
        <v>335447.08919999999</v>
      </c>
      <c r="C2793">
        <v>3063514.0145</v>
      </c>
      <c r="D2793" t="s">
        <v>273</v>
      </c>
      <c r="E2793" t="str">
        <f t="shared" si="182"/>
        <v>335447.09-3063514.015</v>
      </c>
      <c r="F2793" t="str">
        <f t="shared" si="183"/>
        <v>335447.09-3063514.015-SAN</v>
      </c>
      <c r="G2793">
        <f t="shared" si="184"/>
        <v>11167</v>
      </c>
      <c r="H2793" t="e">
        <f>VLOOKUP(G2793,#REF!,1,0)</f>
        <v>#REF!</v>
      </c>
      <c r="I2793" t="str">
        <f t="shared" si="185"/>
        <v>335447.0892SAN</v>
      </c>
      <c r="J2793" t="str">
        <f t="shared" si="186"/>
        <v>3063514.0145SAN</v>
      </c>
      <c r="K2793">
        <f t="shared" si="181"/>
        <v>11167</v>
      </c>
    </row>
    <row r="2794" spans="1:11" x14ac:dyDescent="0.25">
      <c r="A2794">
        <v>11168</v>
      </c>
      <c r="B2794">
        <v>335475.31189999997</v>
      </c>
      <c r="C2794">
        <v>3063524.1094999998</v>
      </c>
      <c r="D2794" t="s">
        <v>273</v>
      </c>
      <c r="E2794" t="str">
        <f t="shared" si="182"/>
        <v>335475.312-3063524.11</v>
      </c>
      <c r="F2794" t="str">
        <f t="shared" si="183"/>
        <v>335475.312-3063524.11-SAN</v>
      </c>
      <c r="G2794">
        <f t="shared" si="184"/>
        <v>11168</v>
      </c>
      <c r="H2794" t="e">
        <f>VLOOKUP(G2794,#REF!,1,0)</f>
        <v>#REF!</v>
      </c>
      <c r="I2794" t="str">
        <f t="shared" si="185"/>
        <v>335475.3119SAN</v>
      </c>
      <c r="J2794" t="str">
        <f t="shared" si="186"/>
        <v>3063524.1095SAN</v>
      </c>
      <c r="K2794">
        <f t="shared" si="181"/>
        <v>11168</v>
      </c>
    </row>
    <row r="2795" spans="1:11" x14ac:dyDescent="0.25">
      <c r="A2795">
        <v>11169</v>
      </c>
      <c r="B2795">
        <v>335509.47930000001</v>
      </c>
      <c r="C2795">
        <v>3063541.1085999999</v>
      </c>
      <c r="D2795" t="s">
        <v>273</v>
      </c>
      <c r="E2795" t="str">
        <f t="shared" si="182"/>
        <v>335509.48-3063541.109</v>
      </c>
      <c r="F2795" t="str">
        <f t="shared" si="183"/>
        <v>335509.48-3063541.109-SAN</v>
      </c>
      <c r="G2795">
        <f t="shared" si="184"/>
        <v>11169</v>
      </c>
      <c r="H2795" t="e">
        <f>VLOOKUP(G2795,#REF!,1,0)</f>
        <v>#REF!</v>
      </c>
      <c r="I2795" t="str">
        <f t="shared" si="185"/>
        <v>335509.4793SAN</v>
      </c>
      <c r="J2795" t="str">
        <f t="shared" si="186"/>
        <v>3063541.1086SAN</v>
      </c>
      <c r="K2795">
        <f t="shared" si="181"/>
        <v>11169</v>
      </c>
    </row>
    <row r="2796" spans="1:11" x14ac:dyDescent="0.25">
      <c r="A2796">
        <v>11170</v>
      </c>
      <c r="B2796">
        <v>335538.88770000002</v>
      </c>
      <c r="C2796">
        <v>3063552.3517999998</v>
      </c>
      <c r="D2796" t="s">
        <v>273</v>
      </c>
      <c r="E2796" t="str">
        <f t="shared" si="182"/>
        <v>335538.888-3063552.352</v>
      </c>
      <c r="F2796" t="str">
        <f t="shared" si="183"/>
        <v>335538.888-3063552.352-SAN</v>
      </c>
      <c r="G2796">
        <f t="shared" si="184"/>
        <v>11170</v>
      </c>
      <c r="H2796" t="e">
        <f>VLOOKUP(G2796,#REF!,1,0)</f>
        <v>#REF!</v>
      </c>
      <c r="I2796" t="str">
        <f t="shared" si="185"/>
        <v>335538.8877SAN</v>
      </c>
      <c r="J2796" t="str">
        <f t="shared" si="186"/>
        <v>3063552.3518SAN</v>
      </c>
      <c r="K2796">
        <f t="shared" si="181"/>
        <v>11170</v>
      </c>
    </row>
    <row r="2797" spans="1:11" x14ac:dyDescent="0.25">
      <c r="A2797">
        <v>11171</v>
      </c>
      <c r="B2797">
        <v>335547.32990000001</v>
      </c>
      <c r="C2797">
        <v>3063570.8631000002</v>
      </c>
      <c r="D2797" t="s">
        <v>273</v>
      </c>
      <c r="E2797" t="str">
        <f t="shared" si="182"/>
        <v>335547.33-3063570.864</v>
      </c>
      <c r="F2797" t="str">
        <f t="shared" si="183"/>
        <v>335547.33-3063570.864-SAN</v>
      </c>
      <c r="G2797">
        <f t="shared" si="184"/>
        <v>11171</v>
      </c>
      <c r="H2797" t="e">
        <f>VLOOKUP(G2797,#REF!,1,0)</f>
        <v>#REF!</v>
      </c>
      <c r="I2797" t="str">
        <f t="shared" si="185"/>
        <v>335547.3299SAN</v>
      </c>
      <c r="J2797" t="str">
        <f t="shared" si="186"/>
        <v>3063570.8631SAN</v>
      </c>
      <c r="K2797">
        <f t="shared" si="181"/>
        <v>11171</v>
      </c>
    </row>
    <row r="2798" spans="1:11" x14ac:dyDescent="0.25">
      <c r="A2798">
        <v>11172</v>
      </c>
      <c r="B2798">
        <v>335571.0454</v>
      </c>
      <c r="C2798">
        <v>3063593.8243</v>
      </c>
      <c r="D2798" t="s">
        <v>273</v>
      </c>
      <c r="E2798" t="str">
        <f t="shared" si="182"/>
        <v>335571.046-3063593.825</v>
      </c>
      <c r="F2798" t="str">
        <f t="shared" si="183"/>
        <v>335571.046-3063593.825-SAN</v>
      </c>
      <c r="G2798">
        <f t="shared" si="184"/>
        <v>11172</v>
      </c>
      <c r="H2798" t="e">
        <f>VLOOKUP(G2798,#REF!,1,0)</f>
        <v>#REF!</v>
      </c>
      <c r="I2798" t="str">
        <f t="shared" si="185"/>
        <v>335571.0454SAN</v>
      </c>
      <c r="J2798" t="str">
        <f t="shared" si="186"/>
        <v>3063593.8243SAN</v>
      </c>
      <c r="K2798">
        <f t="shared" si="181"/>
        <v>11172</v>
      </c>
    </row>
    <row r="2799" spans="1:11" x14ac:dyDescent="0.25">
      <c r="A2799">
        <v>11173</v>
      </c>
      <c r="B2799">
        <v>335603.5073</v>
      </c>
      <c r="C2799">
        <v>3063571.2673999998</v>
      </c>
      <c r="D2799" t="s">
        <v>273</v>
      </c>
      <c r="E2799" t="str">
        <f t="shared" si="182"/>
        <v>335603.508-3063571.268</v>
      </c>
      <c r="F2799" t="str">
        <f t="shared" si="183"/>
        <v>335603.508-3063571.268-SAN</v>
      </c>
      <c r="G2799">
        <f t="shared" si="184"/>
        <v>11173</v>
      </c>
      <c r="H2799" t="e">
        <f>VLOOKUP(G2799,#REF!,1,0)</f>
        <v>#REF!</v>
      </c>
      <c r="I2799" t="str">
        <f t="shared" si="185"/>
        <v>335603.5073SAN</v>
      </c>
      <c r="J2799" t="str">
        <f t="shared" si="186"/>
        <v>3063571.2674SAN</v>
      </c>
      <c r="K2799">
        <f t="shared" si="181"/>
        <v>11173</v>
      </c>
    </row>
    <row r="2800" spans="1:11" x14ac:dyDescent="0.25">
      <c r="A2800">
        <v>11174</v>
      </c>
      <c r="B2800">
        <v>335619.01679999998</v>
      </c>
      <c r="C2800">
        <v>3063593.1754999999</v>
      </c>
      <c r="D2800" t="s">
        <v>273</v>
      </c>
      <c r="E2800" t="str">
        <f t="shared" si="182"/>
        <v>335619.017-3063593.176</v>
      </c>
      <c r="F2800" t="str">
        <f t="shared" si="183"/>
        <v>335619.017-3063593.176-SAN</v>
      </c>
      <c r="G2800">
        <f t="shared" si="184"/>
        <v>11174</v>
      </c>
      <c r="H2800" t="e">
        <f>VLOOKUP(G2800,#REF!,1,0)</f>
        <v>#REF!</v>
      </c>
      <c r="I2800" t="str">
        <f t="shared" si="185"/>
        <v>335619.0168SAN</v>
      </c>
      <c r="J2800" t="str">
        <f t="shared" si="186"/>
        <v>3063593.1755SAN</v>
      </c>
      <c r="K2800">
        <f t="shared" si="181"/>
        <v>11174</v>
      </c>
    </row>
    <row r="2801" spans="1:11" x14ac:dyDescent="0.25">
      <c r="A2801">
        <v>11175</v>
      </c>
      <c r="B2801">
        <v>335626.11570000002</v>
      </c>
      <c r="C2801">
        <v>3063598.9</v>
      </c>
      <c r="D2801" t="s">
        <v>273</v>
      </c>
      <c r="E2801" t="str">
        <f t="shared" si="182"/>
        <v>335626.116-3063598.9</v>
      </c>
      <c r="F2801" t="str">
        <f t="shared" si="183"/>
        <v>335626.116-3063598.9-SAN</v>
      </c>
      <c r="G2801">
        <f t="shared" si="184"/>
        <v>11175</v>
      </c>
      <c r="H2801" t="e">
        <f>VLOOKUP(G2801,#REF!,1,0)</f>
        <v>#REF!</v>
      </c>
      <c r="I2801" t="str">
        <f t="shared" si="185"/>
        <v>335626.1157SAN</v>
      </c>
      <c r="J2801" t="str">
        <f t="shared" si="186"/>
        <v>3063598.9SAN</v>
      </c>
      <c r="K2801">
        <f t="shared" si="181"/>
        <v>11175</v>
      </c>
    </row>
    <row r="2802" spans="1:11" x14ac:dyDescent="0.25">
      <c r="A2802">
        <v>11176</v>
      </c>
      <c r="B2802">
        <v>335640.32909999997</v>
      </c>
      <c r="C2802">
        <v>3063611.5129</v>
      </c>
      <c r="D2802" t="s">
        <v>273</v>
      </c>
      <c r="E2802" t="str">
        <f t="shared" si="182"/>
        <v>335640.33-3063611.513</v>
      </c>
      <c r="F2802" t="str">
        <f t="shared" si="183"/>
        <v>335640.33-3063611.513-SAN</v>
      </c>
      <c r="G2802">
        <f t="shared" si="184"/>
        <v>11176</v>
      </c>
      <c r="H2802" t="e">
        <f>VLOOKUP(G2802,#REF!,1,0)</f>
        <v>#REF!</v>
      </c>
      <c r="I2802" t="str">
        <f t="shared" si="185"/>
        <v>335640.3291SAN</v>
      </c>
      <c r="J2802" t="str">
        <f t="shared" si="186"/>
        <v>3063611.5129SAN</v>
      </c>
      <c r="K2802">
        <f t="shared" si="181"/>
        <v>11176</v>
      </c>
    </row>
    <row r="2803" spans="1:11" x14ac:dyDescent="0.25">
      <c r="A2803">
        <v>11177</v>
      </c>
      <c r="B2803">
        <v>335656.92989999999</v>
      </c>
      <c r="C2803">
        <v>3063627.5858</v>
      </c>
      <c r="D2803" t="s">
        <v>273</v>
      </c>
      <c r="E2803" t="str">
        <f t="shared" si="182"/>
        <v>335656.93-3063627.586</v>
      </c>
      <c r="F2803" t="str">
        <f t="shared" si="183"/>
        <v>335656.93-3063627.586-SAN</v>
      </c>
      <c r="G2803">
        <f t="shared" si="184"/>
        <v>11177</v>
      </c>
      <c r="H2803" t="e">
        <f>VLOOKUP(G2803,#REF!,1,0)</f>
        <v>#REF!</v>
      </c>
      <c r="I2803" t="str">
        <f t="shared" si="185"/>
        <v>335656.9299SAN</v>
      </c>
      <c r="J2803" t="str">
        <f t="shared" si="186"/>
        <v>3063627.5858SAN</v>
      </c>
      <c r="K2803">
        <f t="shared" si="181"/>
        <v>11177</v>
      </c>
    </row>
    <row r="2804" spans="1:11" x14ac:dyDescent="0.25">
      <c r="A2804">
        <v>11178</v>
      </c>
      <c r="B2804">
        <v>335665.2145</v>
      </c>
      <c r="C2804">
        <v>3063634.4583000001</v>
      </c>
      <c r="D2804" t="s">
        <v>273</v>
      </c>
      <c r="E2804" t="str">
        <f t="shared" si="182"/>
        <v>335665.215-3063634.459</v>
      </c>
      <c r="F2804" t="str">
        <f t="shared" si="183"/>
        <v>335665.215-3063634.459-SAN</v>
      </c>
      <c r="G2804">
        <f t="shared" si="184"/>
        <v>11178</v>
      </c>
      <c r="H2804" t="e">
        <f>VLOOKUP(G2804,#REF!,1,0)</f>
        <v>#REF!</v>
      </c>
      <c r="I2804" t="str">
        <f t="shared" si="185"/>
        <v>335665.2145SAN</v>
      </c>
      <c r="J2804" t="str">
        <f t="shared" si="186"/>
        <v>3063634.4583SAN</v>
      </c>
      <c r="K2804">
        <f t="shared" si="181"/>
        <v>11178</v>
      </c>
    </row>
    <row r="2805" spans="1:11" x14ac:dyDescent="0.25">
      <c r="A2805">
        <v>11179</v>
      </c>
      <c r="B2805">
        <v>335103.125</v>
      </c>
      <c r="C2805">
        <v>3063669.3557000002</v>
      </c>
      <c r="D2805" t="s">
        <v>273</v>
      </c>
      <c r="E2805" t="str">
        <f t="shared" si="182"/>
        <v>335103.125-3063669.356</v>
      </c>
      <c r="F2805" t="str">
        <f t="shared" si="183"/>
        <v>335103.125-3063669.356-SAN</v>
      </c>
      <c r="G2805">
        <f t="shared" si="184"/>
        <v>11179</v>
      </c>
      <c r="H2805" t="e">
        <f>VLOOKUP(G2805,#REF!,1,0)</f>
        <v>#REF!</v>
      </c>
      <c r="I2805" t="str">
        <f t="shared" si="185"/>
        <v>335103.125SAN</v>
      </c>
      <c r="J2805" t="str">
        <f t="shared" si="186"/>
        <v>3063669.3557SAN</v>
      </c>
      <c r="K2805">
        <f t="shared" si="181"/>
        <v>11179</v>
      </c>
    </row>
    <row r="2806" spans="1:11" x14ac:dyDescent="0.25">
      <c r="A2806">
        <v>11180</v>
      </c>
      <c r="B2806">
        <v>335089.68609999999</v>
      </c>
      <c r="C2806">
        <v>3063651.5647</v>
      </c>
      <c r="D2806" t="s">
        <v>273</v>
      </c>
      <c r="E2806" t="str">
        <f t="shared" si="182"/>
        <v>335089.687-3063651.565</v>
      </c>
      <c r="F2806" t="str">
        <f t="shared" si="183"/>
        <v>335089.687-3063651.565-SAN</v>
      </c>
      <c r="G2806">
        <f t="shared" si="184"/>
        <v>11180</v>
      </c>
      <c r="H2806" t="e">
        <f>VLOOKUP(G2806,#REF!,1,0)</f>
        <v>#REF!</v>
      </c>
      <c r="I2806" t="str">
        <f t="shared" si="185"/>
        <v>335089.6861SAN</v>
      </c>
      <c r="J2806" t="str">
        <f t="shared" si="186"/>
        <v>3063651.5647SAN</v>
      </c>
      <c r="K2806">
        <f t="shared" si="181"/>
        <v>11180</v>
      </c>
    </row>
    <row r="2807" spans="1:11" x14ac:dyDescent="0.25">
      <c r="A2807">
        <v>11181</v>
      </c>
      <c r="B2807">
        <v>335074.28629999998</v>
      </c>
      <c r="C2807">
        <v>3063637.8045000001</v>
      </c>
      <c r="D2807" t="s">
        <v>273</v>
      </c>
      <c r="E2807" t="str">
        <f t="shared" si="182"/>
        <v>335074.287-3063637.805</v>
      </c>
      <c r="F2807" t="str">
        <f t="shared" si="183"/>
        <v>335074.287-3063637.805-SAN</v>
      </c>
      <c r="G2807">
        <f t="shared" si="184"/>
        <v>11181</v>
      </c>
      <c r="H2807" t="e">
        <f>VLOOKUP(G2807,#REF!,1,0)</f>
        <v>#REF!</v>
      </c>
      <c r="I2807" t="str">
        <f t="shared" si="185"/>
        <v>335074.2863SAN</v>
      </c>
      <c r="J2807" t="str">
        <f t="shared" si="186"/>
        <v>3063637.8045SAN</v>
      </c>
      <c r="K2807">
        <f t="shared" si="181"/>
        <v>11181</v>
      </c>
    </row>
    <row r="2808" spans="1:11" x14ac:dyDescent="0.25">
      <c r="A2808">
        <v>11182</v>
      </c>
      <c r="B2808">
        <v>335050.72769999999</v>
      </c>
      <c r="C2808">
        <v>3063626.4832000001</v>
      </c>
      <c r="D2808" t="s">
        <v>273</v>
      </c>
      <c r="E2808" t="str">
        <f t="shared" si="182"/>
        <v>335050.728-3063626.484</v>
      </c>
      <c r="F2808" t="str">
        <f t="shared" si="183"/>
        <v>335050.728-3063626.484-SAN</v>
      </c>
      <c r="G2808">
        <f t="shared" si="184"/>
        <v>11182</v>
      </c>
      <c r="H2808" t="e">
        <f>VLOOKUP(G2808,#REF!,1,0)</f>
        <v>#REF!</v>
      </c>
      <c r="I2808" t="str">
        <f t="shared" si="185"/>
        <v>335050.7277SAN</v>
      </c>
      <c r="J2808" t="str">
        <f t="shared" si="186"/>
        <v>3063626.4832SAN</v>
      </c>
      <c r="K2808">
        <f t="shared" si="181"/>
        <v>11182</v>
      </c>
    </row>
    <row r="2809" spans="1:11" x14ac:dyDescent="0.25">
      <c r="A2809">
        <v>11183</v>
      </c>
      <c r="B2809">
        <v>335088.83189999999</v>
      </c>
      <c r="C2809">
        <v>3063674.8580999998</v>
      </c>
      <c r="D2809" t="s">
        <v>273</v>
      </c>
      <c r="E2809" t="str">
        <f t="shared" si="182"/>
        <v>335088.832-3063674.859</v>
      </c>
      <c r="F2809" t="str">
        <f t="shared" si="183"/>
        <v>335088.832-3063674.859-SAN</v>
      </c>
      <c r="G2809">
        <f t="shared" si="184"/>
        <v>11183</v>
      </c>
      <c r="H2809" t="e">
        <f>VLOOKUP(G2809,#REF!,1,0)</f>
        <v>#REF!</v>
      </c>
      <c r="I2809" t="str">
        <f t="shared" si="185"/>
        <v>335088.8319SAN</v>
      </c>
      <c r="J2809" t="str">
        <f t="shared" si="186"/>
        <v>3063674.8581SAN</v>
      </c>
      <c r="K2809">
        <f t="shared" si="181"/>
        <v>11183</v>
      </c>
    </row>
    <row r="2810" spans="1:11" x14ac:dyDescent="0.25">
      <c r="A2810">
        <v>11184</v>
      </c>
      <c r="B2810">
        <v>335729.02020000003</v>
      </c>
      <c r="C2810">
        <v>3062963.8018999998</v>
      </c>
      <c r="D2810" t="s">
        <v>273</v>
      </c>
      <c r="E2810" t="str">
        <f t="shared" si="182"/>
        <v>335729.021-3062963.802</v>
      </c>
      <c r="F2810" t="str">
        <f t="shared" si="183"/>
        <v>335729.021-3062963.802-SAN</v>
      </c>
      <c r="G2810">
        <f t="shared" si="184"/>
        <v>11184</v>
      </c>
      <c r="H2810" t="e">
        <f>VLOOKUP(G2810,#REF!,1,0)</f>
        <v>#REF!</v>
      </c>
      <c r="I2810" t="str">
        <f t="shared" si="185"/>
        <v>335729.0202SAN</v>
      </c>
      <c r="J2810" t="str">
        <f t="shared" si="186"/>
        <v>3062963.8019SAN</v>
      </c>
      <c r="K2810">
        <f t="shared" si="181"/>
        <v>11184</v>
      </c>
    </row>
    <row r="2811" spans="1:11" x14ac:dyDescent="0.25">
      <c r="A2811">
        <v>11185</v>
      </c>
      <c r="B2811">
        <v>335938.66600000003</v>
      </c>
      <c r="C2811">
        <v>3063198.4572999999</v>
      </c>
      <c r="D2811" t="s">
        <v>273</v>
      </c>
      <c r="E2811" t="str">
        <f t="shared" si="182"/>
        <v>335938.666-3063198.458</v>
      </c>
      <c r="F2811" t="str">
        <f t="shared" si="183"/>
        <v>335938.666-3063198.458-SAN</v>
      </c>
      <c r="G2811">
        <f t="shared" si="184"/>
        <v>11185</v>
      </c>
      <c r="H2811" t="e">
        <f>VLOOKUP(G2811,#REF!,1,0)</f>
        <v>#REF!</v>
      </c>
      <c r="I2811" t="str">
        <f t="shared" si="185"/>
        <v>335938.666SAN</v>
      </c>
      <c r="J2811" t="str">
        <f t="shared" si="186"/>
        <v>3063198.4573SAN</v>
      </c>
      <c r="K2811">
        <f t="shared" si="181"/>
        <v>11185</v>
      </c>
    </row>
    <row r="2812" spans="1:11" x14ac:dyDescent="0.25">
      <c r="A2812">
        <v>11186</v>
      </c>
      <c r="B2812">
        <v>335985.30359999998</v>
      </c>
      <c r="C2812">
        <v>3063209.5784999998</v>
      </c>
      <c r="D2812" t="s">
        <v>273</v>
      </c>
      <c r="E2812" t="str">
        <f t="shared" si="182"/>
        <v>335985.304-3063209.579</v>
      </c>
      <c r="F2812" t="str">
        <f t="shared" si="183"/>
        <v>335985.304-3063209.579-SAN</v>
      </c>
      <c r="G2812">
        <f t="shared" si="184"/>
        <v>11186</v>
      </c>
      <c r="H2812" t="e">
        <f>VLOOKUP(G2812,#REF!,1,0)</f>
        <v>#REF!</v>
      </c>
      <c r="I2812" t="str">
        <f t="shared" si="185"/>
        <v>335985.3036SAN</v>
      </c>
      <c r="J2812" t="str">
        <f t="shared" si="186"/>
        <v>3063209.5785SAN</v>
      </c>
      <c r="K2812">
        <f t="shared" si="181"/>
        <v>11186</v>
      </c>
    </row>
    <row r="2813" spans="1:11" x14ac:dyDescent="0.25">
      <c r="A2813">
        <v>11187</v>
      </c>
      <c r="B2813">
        <v>335647.73379999999</v>
      </c>
      <c r="C2813">
        <v>3063250.53</v>
      </c>
      <c r="D2813" t="s">
        <v>273</v>
      </c>
      <c r="E2813" t="str">
        <f t="shared" si="182"/>
        <v>335647.734-3063250.53</v>
      </c>
      <c r="F2813" t="str">
        <f t="shared" si="183"/>
        <v>335647.734-3063250.53-SAN</v>
      </c>
      <c r="G2813">
        <f t="shared" si="184"/>
        <v>11187</v>
      </c>
      <c r="H2813" t="e">
        <f>VLOOKUP(G2813,#REF!,1,0)</f>
        <v>#REF!</v>
      </c>
      <c r="I2813" t="str">
        <f t="shared" si="185"/>
        <v>335647.7338SAN</v>
      </c>
      <c r="J2813" t="str">
        <f t="shared" si="186"/>
        <v>3063250.53SAN</v>
      </c>
      <c r="K2813">
        <f t="shared" si="181"/>
        <v>11187</v>
      </c>
    </row>
    <row r="2814" spans="1:11" x14ac:dyDescent="0.25">
      <c r="A2814">
        <v>11188</v>
      </c>
      <c r="B2814">
        <v>336233.93829999998</v>
      </c>
      <c r="C2814">
        <v>3063410.4764999999</v>
      </c>
      <c r="D2814" t="s">
        <v>273</v>
      </c>
      <c r="E2814" t="str">
        <f t="shared" si="182"/>
        <v>336233.939-3063410.477</v>
      </c>
      <c r="F2814" t="str">
        <f t="shared" si="183"/>
        <v>336233.939-3063410.477-SAN</v>
      </c>
      <c r="G2814">
        <f t="shared" si="184"/>
        <v>11188</v>
      </c>
      <c r="H2814" t="e">
        <f>VLOOKUP(G2814,#REF!,1,0)</f>
        <v>#REF!</v>
      </c>
      <c r="I2814" t="str">
        <f t="shared" si="185"/>
        <v>336233.9383SAN</v>
      </c>
      <c r="J2814" t="str">
        <f t="shared" si="186"/>
        <v>3063410.4765SAN</v>
      </c>
      <c r="K2814">
        <f t="shared" si="181"/>
        <v>11188</v>
      </c>
    </row>
    <row r="2815" spans="1:11" x14ac:dyDescent="0.25">
      <c r="A2815">
        <v>11189</v>
      </c>
      <c r="B2815">
        <v>336231.60969999997</v>
      </c>
      <c r="C2815">
        <v>3063414.7579000001</v>
      </c>
      <c r="D2815" t="s">
        <v>273</v>
      </c>
      <c r="E2815" t="str">
        <f t="shared" si="182"/>
        <v>336231.61-3063414.758</v>
      </c>
      <c r="F2815" t="str">
        <f t="shared" si="183"/>
        <v>336231.61-3063414.758-SAN</v>
      </c>
      <c r="G2815">
        <f t="shared" si="184"/>
        <v>11189</v>
      </c>
      <c r="H2815" t="e">
        <f>VLOOKUP(G2815,#REF!,1,0)</f>
        <v>#REF!</v>
      </c>
      <c r="I2815" t="str">
        <f t="shared" si="185"/>
        <v>336231.6097SAN</v>
      </c>
      <c r="J2815" t="str">
        <f t="shared" si="186"/>
        <v>3063414.7579SAN</v>
      </c>
      <c r="K2815">
        <f t="shared" si="181"/>
        <v>11189</v>
      </c>
    </row>
    <row r="2816" spans="1:11" x14ac:dyDescent="0.25">
      <c r="A2816">
        <v>11190</v>
      </c>
      <c r="B2816">
        <v>336225.9792</v>
      </c>
      <c r="C2816">
        <v>3063425.1102999998</v>
      </c>
      <c r="D2816" t="s">
        <v>273</v>
      </c>
      <c r="E2816" t="str">
        <f t="shared" si="182"/>
        <v>336225.98-3063425.111</v>
      </c>
      <c r="F2816" t="str">
        <f t="shared" si="183"/>
        <v>336225.98-3063425.111-SAN</v>
      </c>
      <c r="G2816">
        <f t="shared" si="184"/>
        <v>11190</v>
      </c>
      <c r="H2816" t="e">
        <f>VLOOKUP(G2816,#REF!,1,0)</f>
        <v>#REF!</v>
      </c>
      <c r="I2816" t="str">
        <f t="shared" si="185"/>
        <v>336225.9792SAN</v>
      </c>
      <c r="J2816" t="str">
        <f t="shared" si="186"/>
        <v>3063425.1103SAN</v>
      </c>
      <c r="K2816">
        <f t="shared" si="181"/>
        <v>11190</v>
      </c>
    </row>
    <row r="2817" spans="1:11" x14ac:dyDescent="0.25">
      <c r="A2817">
        <v>11191</v>
      </c>
      <c r="B2817">
        <v>336225.57980000001</v>
      </c>
      <c r="C2817">
        <v>3063425.8446999998</v>
      </c>
      <c r="D2817" t="s">
        <v>273</v>
      </c>
      <c r="E2817" t="str">
        <f t="shared" si="182"/>
        <v>336225.58-3063425.845</v>
      </c>
      <c r="F2817" t="str">
        <f t="shared" si="183"/>
        <v>336225.58-3063425.845-SAN</v>
      </c>
      <c r="G2817">
        <f t="shared" si="184"/>
        <v>11191</v>
      </c>
      <c r="H2817" t="e">
        <f>VLOOKUP(G2817,#REF!,1,0)</f>
        <v>#REF!</v>
      </c>
      <c r="I2817" t="str">
        <f t="shared" si="185"/>
        <v>336225.5798SAN</v>
      </c>
      <c r="J2817" t="str">
        <f t="shared" si="186"/>
        <v>3063425.8447SAN</v>
      </c>
      <c r="K2817">
        <f t="shared" si="181"/>
        <v>11191</v>
      </c>
    </row>
    <row r="2818" spans="1:11" x14ac:dyDescent="0.25">
      <c r="A2818">
        <v>11192</v>
      </c>
      <c r="B2818">
        <v>336222.89870000002</v>
      </c>
      <c r="C2818">
        <v>3063430.7741999999</v>
      </c>
      <c r="D2818" t="s">
        <v>273</v>
      </c>
      <c r="E2818" t="str">
        <f t="shared" si="182"/>
        <v>336222.899-3063430.775</v>
      </c>
      <c r="F2818" t="str">
        <f t="shared" si="183"/>
        <v>336222.899-3063430.775-SAN</v>
      </c>
      <c r="G2818">
        <f t="shared" si="184"/>
        <v>11192</v>
      </c>
      <c r="H2818" t="e">
        <f>VLOOKUP(G2818,#REF!,1,0)</f>
        <v>#REF!</v>
      </c>
      <c r="I2818" t="str">
        <f t="shared" si="185"/>
        <v>336222.8987SAN</v>
      </c>
      <c r="J2818" t="str">
        <f t="shared" si="186"/>
        <v>3063430.7742SAN</v>
      </c>
      <c r="K2818">
        <f t="shared" si="181"/>
        <v>11192</v>
      </c>
    </row>
    <row r="2819" spans="1:11" x14ac:dyDescent="0.25">
      <c r="A2819">
        <v>11193</v>
      </c>
      <c r="B2819">
        <v>336222.56359999999</v>
      </c>
      <c r="C2819">
        <v>3063431.3903000001</v>
      </c>
      <c r="D2819" t="s">
        <v>273</v>
      </c>
      <c r="E2819" t="str">
        <f t="shared" si="182"/>
        <v>336222.564-3063431.391</v>
      </c>
      <c r="F2819" t="str">
        <f t="shared" si="183"/>
        <v>336222.564-3063431.391-SAN</v>
      </c>
      <c r="G2819">
        <f t="shared" si="184"/>
        <v>11193</v>
      </c>
      <c r="H2819" t="e">
        <f>VLOOKUP(G2819,#REF!,1,0)</f>
        <v>#REF!</v>
      </c>
      <c r="I2819" t="str">
        <f t="shared" si="185"/>
        <v>336222.5636SAN</v>
      </c>
      <c r="J2819" t="str">
        <f t="shared" si="186"/>
        <v>3063431.3903SAN</v>
      </c>
      <c r="K2819">
        <f t="shared" ref="K2819:K2845" si="187">G2819</f>
        <v>11193</v>
      </c>
    </row>
    <row r="2820" spans="1:11" x14ac:dyDescent="0.25">
      <c r="A2820">
        <v>11194</v>
      </c>
      <c r="B2820">
        <v>336217.97230000002</v>
      </c>
      <c r="C2820">
        <v>3063440.3295999998</v>
      </c>
      <c r="D2820" t="s">
        <v>273</v>
      </c>
      <c r="E2820" t="str">
        <f t="shared" si="182"/>
        <v>336217.973-3063440.33</v>
      </c>
      <c r="F2820" t="str">
        <f t="shared" si="183"/>
        <v>336217.973-3063440.33-SAN</v>
      </c>
      <c r="G2820">
        <f t="shared" si="184"/>
        <v>11194</v>
      </c>
      <c r="H2820" t="e">
        <f>VLOOKUP(G2820,#REF!,1,0)</f>
        <v>#REF!</v>
      </c>
      <c r="I2820" t="str">
        <f t="shared" si="185"/>
        <v>336217.9723SAN</v>
      </c>
      <c r="J2820" t="str">
        <f t="shared" si="186"/>
        <v>3063440.3296SAN</v>
      </c>
      <c r="K2820">
        <f t="shared" si="187"/>
        <v>11194</v>
      </c>
    </row>
    <row r="2821" spans="1:11" x14ac:dyDescent="0.25">
      <c r="A2821">
        <v>11195</v>
      </c>
      <c r="B2821">
        <v>336217.04920000001</v>
      </c>
      <c r="C2821">
        <v>3063442.1649000002</v>
      </c>
      <c r="D2821" t="s">
        <v>273</v>
      </c>
      <c r="E2821" t="str">
        <f t="shared" si="182"/>
        <v>336217.05-3063442.165</v>
      </c>
      <c r="F2821" t="str">
        <f t="shared" si="183"/>
        <v>336217.05-3063442.165-SAN</v>
      </c>
      <c r="G2821">
        <f t="shared" si="184"/>
        <v>11195</v>
      </c>
      <c r="H2821" t="e">
        <f>VLOOKUP(G2821,#REF!,1,0)</f>
        <v>#REF!</v>
      </c>
      <c r="I2821" t="str">
        <f t="shared" si="185"/>
        <v>336217.0492SAN</v>
      </c>
      <c r="J2821" t="str">
        <f t="shared" si="186"/>
        <v>3063442.1649SAN</v>
      </c>
      <c r="K2821">
        <f t="shared" si="187"/>
        <v>11195</v>
      </c>
    </row>
    <row r="2822" spans="1:11" x14ac:dyDescent="0.25">
      <c r="A2822">
        <v>11196</v>
      </c>
      <c r="B2822">
        <v>336215.71179999999</v>
      </c>
      <c r="C2822">
        <v>3063444.824</v>
      </c>
      <c r="D2822" t="s">
        <v>273</v>
      </c>
      <c r="E2822" t="str">
        <f t="shared" si="182"/>
        <v>336215.712-3063444.824</v>
      </c>
      <c r="F2822" t="str">
        <f t="shared" si="183"/>
        <v>336215.712-3063444.824-SAN</v>
      </c>
      <c r="G2822">
        <f t="shared" si="184"/>
        <v>11196</v>
      </c>
      <c r="H2822" t="e">
        <f>VLOOKUP(G2822,#REF!,1,0)</f>
        <v>#REF!</v>
      </c>
      <c r="I2822" t="str">
        <f t="shared" si="185"/>
        <v>336215.7118SAN</v>
      </c>
      <c r="J2822" t="str">
        <f t="shared" si="186"/>
        <v>3063444.824SAN</v>
      </c>
      <c r="K2822">
        <f t="shared" si="187"/>
        <v>11196</v>
      </c>
    </row>
    <row r="2823" spans="1:11" x14ac:dyDescent="0.25">
      <c r="A2823">
        <v>11197</v>
      </c>
      <c r="B2823">
        <v>336116.5784</v>
      </c>
      <c r="C2823">
        <v>3063446.7003000001</v>
      </c>
      <c r="D2823" t="s">
        <v>273</v>
      </c>
      <c r="E2823" t="str">
        <f t="shared" si="182"/>
        <v>336116.579-3063446.701</v>
      </c>
      <c r="F2823" t="str">
        <f t="shared" si="183"/>
        <v>336116.579-3063446.701-SAN</v>
      </c>
      <c r="G2823">
        <f t="shared" si="184"/>
        <v>11197</v>
      </c>
      <c r="H2823" t="e">
        <f>VLOOKUP(G2823,#REF!,1,0)</f>
        <v>#REF!</v>
      </c>
      <c r="I2823" t="str">
        <f t="shared" si="185"/>
        <v>336116.5784SAN</v>
      </c>
      <c r="J2823" t="str">
        <f t="shared" si="186"/>
        <v>3063446.7003SAN</v>
      </c>
      <c r="K2823">
        <f t="shared" si="187"/>
        <v>11197</v>
      </c>
    </row>
    <row r="2824" spans="1:11" x14ac:dyDescent="0.25">
      <c r="A2824">
        <v>11198</v>
      </c>
      <c r="B2824">
        <v>336213.01500000001</v>
      </c>
      <c r="C2824">
        <v>3063450.1856</v>
      </c>
      <c r="D2824" t="s">
        <v>273</v>
      </c>
      <c r="E2824" t="str">
        <f t="shared" si="182"/>
        <v>336213.015-3063450.186</v>
      </c>
      <c r="F2824" t="str">
        <f t="shared" si="183"/>
        <v>336213.015-3063450.186-SAN</v>
      </c>
      <c r="G2824">
        <f t="shared" si="184"/>
        <v>11198</v>
      </c>
      <c r="H2824" t="e">
        <f>VLOOKUP(G2824,#REF!,1,0)</f>
        <v>#REF!</v>
      </c>
      <c r="I2824" t="str">
        <f t="shared" si="185"/>
        <v>336213.015SAN</v>
      </c>
      <c r="J2824" t="str">
        <f t="shared" si="186"/>
        <v>3063450.1856SAN</v>
      </c>
      <c r="K2824">
        <f t="shared" si="187"/>
        <v>11198</v>
      </c>
    </row>
    <row r="2825" spans="1:11" x14ac:dyDescent="0.25">
      <c r="A2825">
        <v>11199</v>
      </c>
      <c r="B2825">
        <v>336208.99050000001</v>
      </c>
      <c r="C2825">
        <v>3063454.2875000001</v>
      </c>
      <c r="D2825" t="s">
        <v>273</v>
      </c>
      <c r="E2825" t="str">
        <f t="shared" si="182"/>
        <v>336208.991-3063454.288</v>
      </c>
      <c r="F2825" t="str">
        <f t="shared" si="183"/>
        <v>336208.991-3063454.288-SAN</v>
      </c>
      <c r="G2825">
        <f t="shared" si="184"/>
        <v>11199</v>
      </c>
      <c r="H2825" t="e">
        <f>VLOOKUP(G2825,#REF!,1,0)</f>
        <v>#REF!</v>
      </c>
      <c r="I2825" t="str">
        <f t="shared" si="185"/>
        <v>336208.9905SAN</v>
      </c>
      <c r="J2825" t="str">
        <f t="shared" si="186"/>
        <v>3063454.2875SAN</v>
      </c>
      <c r="K2825">
        <f t="shared" si="187"/>
        <v>11199</v>
      </c>
    </row>
    <row r="2826" spans="1:11" x14ac:dyDescent="0.25">
      <c r="A2826">
        <v>11200</v>
      </c>
      <c r="B2826">
        <v>336207.33639999997</v>
      </c>
      <c r="C2826">
        <v>3063455.8613999998</v>
      </c>
      <c r="D2826" t="s">
        <v>273</v>
      </c>
      <c r="E2826" t="str">
        <f t="shared" si="182"/>
        <v>336207.337-3063455.862</v>
      </c>
      <c r="F2826" t="str">
        <f t="shared" si="183"/>
        <v>336207.337-3063455.862-SAN</v>
      </c>
      <c r="G2826">
        <f t="shared" si="184"/>
        <v>11200</v>
      </c>
      <c r="H2826" t="e">
        <f>VLOOKUP(G2826,#REF!,1,0)</f>
        <v>#REF!</v>
      </c>
      <c r="I2826" t="str">
        <f t="shared" si="185"/>
        <v>336207.3364SAN</v>
      </c>
      <c r="J2826" t="str">
        <f t="shared" si="186"/>
        <v>3063455.8614SAN</v>
      </c>
      <c r="K2826">
        <f t="shared" si="187"/>
        <v>11200</v>
      </c>
    </row>
    <row r="2827" spans="1:11" x14ac:dyDescent="0.25">
      <c r="A2827">
        <v>11201</v>
      </c>
      <c r="B2827">
        <v>336206.65120000002</v>
      </c>
      <c r="C2827">
        <v>3063456.5133000002</v>
      </c>
      <c r="D2827" t="s">
        <v>273</v>
      </c>
      <c r="E2827" t="str">
        <f t="shared" si="182"/>
        <v>336206.652-3063456.514</v>
      </c>
      <c r="F2827" t="str">
        <f t="shared" si="183"/>
        <v>336206.652-3063456.514-SAN</v>
      </c>
      <c r="G2827">
        <f t="shared" si="184"/>
        <v>11201</v>
      </c>
      <c r="H2827" t="e">
        <f>VLOOKUP(G2827,#REF!,1,0)</f>
        <v>#REF!</v>
      </c>
      <c r="I2827" t="str">
        <f t="shared" si="185"/>
        <v>336206.6512SAN</v>
      </c>
      <c r="J2827" t="str">
        <f t="shared" si="186"/>
        <v>3063456.5133SAN</v>
      </c>
      <c r="K2827">
        <f t="shared" si="187"/>
        <v>11201</v>
      </c>
    </row>
    <row r="2828" spans="1:11" x14ac:dyDescent="0.25">
      <c r="A2828">
        <v>11202</v>
      </c>
      <c r="B2828">
        <v>336202.12339999998</v>
      </c>
      <c r="C2828">
        <v>3063460.8215000001</v>
      </c>
      <c r="D2828" t="s">
        <v>273</v>
      </c>
      <c r="E2828" t="str">
        <f t="shared" si="182"/>
        <v>336202.124-3063460.822</v>
      </c>
      <c r="F2828" t="str">
        <f t="shared" si="183"/>
        <v>336202.124-3063460.822-SAN</v>
      </c>
      <c r="G2828">
        <f t="shared" si="184"/>
        <v>11202</v>
      </c>
      <c r="H2828" t="e">
        <f>VLOOKUP(G2828,#REF!,1,0)</f>
        <v>#REF!</v>
      </c>
      <c r="I2828" t="str">
        <f t="shared" si="185"/>
        <v>336202.1234SAN</v>
      </c>
      <c r="J2828" t="str">
        <f t="shared" si="186"/>
        <v>3063460.8215SAN</v>
      </c>
      <c r="K2828">
        <f t="shared" si="187"/>
        <v>11202</v>
      </c>
    </row>
    <row r="2829" spans="1:11" x14ac:dyDescent="0.25">
      <c r="A2829">
        <v>11203</v>
      </c>
      <c r="B2829">
        <v>336200.0906</v>
      </c>
      <c r="C2829">
        <v>3063462.7557000001</v>
      </c>
      <c r="D2829" t="s">
        <v>273</v>
      </c>
      <c r="E2829" t="str">
        <f t="shared" si="182"/>
        <v>336200.091-3063462.756</v>
      </c>
      <c r="F2829" t="str">
        <f t="shared" si="183"/>
        <v>336200.091-3063462.756-SAN</v>
      </c>
      <c r="G2829">
        <f t="shared" si="184"/>
        <v>11203</v>
      </c>
      <c r="H2829" t="e">
        <f>VLOOKUP(G2829,#REF!,1,0)</f>
        <v>#REF!</v>
      </c>
      <c r="I2829" t="str">
        <f t="shared" si="185"/>
        <v>336200.0906SAN</v>
      </c>
      <c r="J2829" t="str">
        <f t="shared" si="186"/>
        <v>3063462.7557SAN</v>
      </c>
      <c r="K2829">
        <f t="shared" si="187"/>
        <v>11203</v>
      </c>
    </row>
    <row r="2830" spans="1:11" x14ac:dyDescent="0.25">
      <c r="A2830">
        <v>11204</v>
      </c>
      <c r="B2830">
        <v>336199.02149999997</v>
      </c>
      <c r="C2830">
        <v>3063463.7729000002</v>
      </c>
      <c r="D2830" t="s">
        <v>273</v>
      </c>
      <c r="E2830" t="str">
        <f t="shared" si="182"/>
        <v>336199.022-3063463.773</v>
      </c>
      <c r="F2830" t="str">
        <f t="shared" si="183"/>
        <v>336199.022-3063463.773-SAN</v>
      </c>
      <c r="G2830">
        <f t="shared" si="184"/>
        <v>11204</v>
      </c>
      <c r="H2830" t="e">
        <f>VLOOKUP(G2830,#REF!,1,0)</f>
        <v>#REF!</v>
      </c>
      <c r="I2830" t="str">
        <f t="shared" si="185"/>
        <v>336199.0215SAN</v>
      </c>
      <c r="J2830" t="str">
        <f t="shared" si="186"/>
        <v>3063463.7729SAN</v>
      </c>
      <c r="K2830">
        <f t="shared" si="187"/>
        <v>11204</v>
      </c>
    </row>
    <row r="2831" spans="1:11" x14ac:dyDescent="0.25">
      <c r="A2831">
        <v>11205</v>
      </c>
      <c r="B2831">
        <v>336198.45179999998</v>
      </c>
      <c r="C2831">
        <v>3063464.3149000001</v>
      </c>
      <c r="D2831" t="s">
        <v>273</v>
      </c>
      <c r="E2831" t="str">
        <f t="shared" si="182"/>
        <v>336198.452-3063464.315</v>
      </c>
      <c r="F2831" t="str">
        <f t="shared" si="183"/>
        <v>336198.452-3063464.315-SAN</v>
      </c>
      <c r="G2831">
        <f t="shared" si="184"/>
        <v>11205</v>
      </c>
      <c r="H2831" t="e">
        <f>VLOOKUP(G2831,#REF!,1,0)</f>
        <v>#REF!</v>
      </c>
      <c r="I2831" t="str">
        <f t="shared" si="185"/>
        <v>336198.4518SAN</v>
      </c>
      <c r="J2831" t="str">
        <f t="shared" si="186"/>
        <v>3063464.3149SAN</v>
      </c>
      <c r="K2831">
        <f t="shared" si="187"/>
        <v>11205</v>
      </c>
    </row>
    <row r="2832" spans="1:11" x14ac:dyDescent="0.25">
      <c r="A2832">
        <v>11206</v>
      </c>
      <c r="B2832">
        <v>336190.63559999998</v>
      </c>
      <c r="C2832">
        <v>3063467.2680000002</v>
      </c>
      <c r="D2832" t="s">
        <v>273</v>
      </c>
      <c r="E2832" t="str">
        <f t="shared" si="182"/>
        <v>336190.636-3063467.268</v>
      </c>
      <c r="F2832" t="str">
        <f t="shared" si="183"/>
        <v>336190.636-3063467.268-SAN</v>
      </c>
      <c r="G2832">
        <f t="shared" si="184"/>
        <v>11206</v>
      </c>
      <c r="H2832" t="e">
        <f>VLOOKUP(G2832,#REF!,1,0)</f>
        <v>#REF!</v>
      </c>
      <c r="I2832" t="str">
        <f t="shared" si="185"/>
        <v>336190.6356SAN</v>
      </c>
      <c r="J2832" t="str">
        <f t="shared" si="186"/>
        <v>3063467.268SAN</v>
      </c>
      <c r="K2832">
        <f t="shared" si="187"/>
        <v>11206</v>
      </c>
    </row>
    <row r="2833" spans="1:11" x14ac:dyDescent="0.25">
      <c r="A2833">
        <v>11207</v>
      </c>
      <c r="B2833">
        <v>336178.65210000001</v>
      </c>
      <c r="C2833">
        <v>3063468.6468000002</v>
      </c>
      <c r="D2833" t="s">
        <v>273</v>
      </c>
      <c r="E2833" t="str">
        <f t="shared" si="182"/>
        <v>336178.653-3063468.647</v>
      </c>
      <c r="F2833" t="str">
        <f t="shared" si="183"/>
        <v>336178.653-3063468.647-SAN</v>
      </c>
      <c r="G2833">
        <f t="shared" si="184"/>
        <v>11207</v>
      </c>
      <c r="H2833" t="e">
        <f>VLOOKUP(G2833,#REF!,1,0)</f>
        <v>#REF!</v>
      </c>
      <c r="I2833" t="str">
        <f t="shared" si="185"/>
        <v>336178.6521SAN</v>
      </c>
      <c r="J2833" t="str">
        <f t="shared" si="186"/>
        <v>3063468.6468SAN</v>
      </c>
      <c r="K2833">
        <f t="shared" si="187"/>
        <v>11207</v>
      </c>
    </row>
    <row r="2834" spans="1:11" x14ac:dyDescent="0.25">
      <c r="A2834">
        <v>11208</v>
      </c>
      <c r="B2834">
        <v>336173.0759</v>
      </c>
      <c r="C2834">
        <v>3063469.2888000002</v>
      </c>
      <c r="D2834" t="s">
        <v>273</v>
      </c>
      <c r="E2834" t="str">
        <f t="shared" si="182"/>
        <v>336173.076-3063469.289</v>
      </c>
      <c r="F2834" t="str">
        <f t="shared" si="183"/>
        <v>336173.076-3063469.289-SAN</v>
      </c>
      <c r="G2834">
        <f t="shared" si="184"/>
        <v>11208</v>
      </c>
      <c r="H2834" t="e">
        <f>VLOOKUP(G2834,#REF!,1,0)</f>
        <v>#REF!</v>
      </c>
      <c r="I2834" t="str">
        <f t="shared" si="185"/>
        <v>336173.0759SAN</v>
      </c>
      <c r="J2834" t="str">
        <f t="shared" si="186"/>
        <v>3063469.2888SAN</v>
      </c>
      <c r="K2834">
        <f t="shared" si="187"/>
        <v>11208</v>
      </c>
    </row>
    <row r="2835" spans="1:11" x14ac:dyDescent="0.25">
      <c r="A2835">
        <v>11209</v>
      </c>
      <c r="B2835">
        <v>336154.92420000001</v>
      </c>
      <c r="C2835">
        <v>3063471.1915000002</v>
      </c>
      <c r="D2835" t="s">
        <v>273</v>
      </c>
      <c r="E2835" t="str">
        <f t="shared" si="182"/>
        <v>336154.925-3063471.192</v>
      </c>
      <c r="F2835" t="str">
        <f t="shared" si="183"/>
        <v>336154.925-3063471.192-SAN</v>
      </c>
      <c r="G2835">
        <f t="shared" si="184"/>
        <v>11209</v>
      </c>
      <c r="H2835" t="e">
        <f>VLOOKUP(G2835,#REF!,1,0)</f>
        <v>#REF!</v>
      </c>
      <c r="I2835" t="str">
        <f t="shared" si="185"/>
        <v>336154.9242SAN</v>
      </c>
      <c r="J2835" t="str">
        <f t="shared" si="186"/>
        <v>3063471.1915SAN</v>
      </c>
      <c r="K2835">
        <f t="shared" si="187"/>
        <v>11209</v>
      </c>
    </row>
    <row r="2836" spans="1:11" x14ac:dyDescent="0.25">
      <c r="A2836">
        <v>11210</v>
      </c>
      <c r="B2836">
        <v>336151.68670000002</v>
      </c>
      <c r="C2836">
        <v>3063471.5155000002</v>
      </c>
      <c r="D2836" t="s">
        <v>273</v>
      </c>
      <c r="E2836" t="str">
        <f t="shared" si="182"/>
        <v>336151.687-3063471.516</v>
      </c>
      <c r="F2836" t="str">
        <f t="shared" si="183"/>
        <v>336151.687-3063471.516-SAN</v>
      </c>
      <c r="G2836">
        <f t="shared" si="184"/>
        <v>11210</v>
      </c>
      <c r="H2836" t="e">
        <f>VLOOKUP(G2836,#REF!,1,0)</f>
        <v>#REF!</v>
      </c>
      <c r="I2836" t="str">
        <f t="shared" si="185"/>
        <v>336151.6867SAN</v>
      </c>
      <c r="J2836" t="str">
        <f t="shared" si="186"/>
        <v>3063471.5155SAN</v>
      </c>
      <c r="K2836">
        <f t="shared" si="187"/>
        <v>11210</v>
      </c>
    </row>
    <row r="2837" spans="1:11" x14ac:dyDescent="0.25">
      <c r="A2837">
        <v>11211</v>
      </c>
      <c r="B2837">
        <v>336131.57669999998</v>
      </c>
      <c r="C2837">
        <v>3063473.5284000002</v>
      </c>
      <c r="D2837" t="s">
        <v>273</v>
      </c>
      <c r="E2837" t="str">
        <f t="shared" si="182"/>
        <v>336131.577-3063473.529</v>
      </c>
      <c r="F2837" t="str">
        <f t="shared" si="183"/>
        <v>336131.577-3063473.529-SAN</v>
      </c>
      <c r="G2837">
        <f t="shared" si="184"/>
        <v>11211</v>
      </c>
      <c r="H2837" t="e">
        <f>VLOOKUP(G2837,#REF!,1,0)</f>
        <v>#REF!</v>
      </c>
      <c r="I2837" t="str">
        <f t="shared" si="185"/>
        <v>336131.5767SAN</v>
      </c>
      <c r="J2837" t="str">
        <f t="shared" si="186"/>
        <v>3063473.5284SAN</v>
      </c>
      <c r="K2837">
        <f t="shared" si="187"/>
        <v>11211</v>
      </c>
    </row>
    <row r="2838" spans="1:11" x14ac:dyDescent="0.25">
      <c r="A2838">
        <v>11212</v>
      </c>
      <c r="B2838">
        <v>336118.00410000002</v>
      </c>
      <c r="C2838">
        <v>3063474.4462000001</v>
      </c>
      <c r="D2838" t="s">
        <v>273</v>
      </c>
      <c r="E2838" t="str">
        <f t="shared" si="182"/>
        <v>336118.005-3063474.447</v>
      </c>
      <c r="F2838" t="str">
        <f t="shared" si="183"/>
        <v>336118.005-3063474.447-SAN</v>
      </c>
      <c r="G2838">
        <f t="shared" si="184"/>
        <v>11212</v>
      </c>
      <c r="H2838" t="e">
        <f>VLOOKUP(G2838,#REF!,1,0)</f>
        <v>#REF!</v>
      </c>
      <c r="I2838" t="str">
        <f t="shared" si="185"/>
        <v>336118.0041SAN</v>
      </c>
      <c r="J2838" t="str">
        <f t="shared" si="186"/>
        <v>3063474.4462SAN</v>
      </c>
      <c r="K2838">
        <f t="shared" si="187"/>
        <v>11212</v>
      </c>
    </row>
    <row r="2839" spans="1:11" x14ac:dyDescent="0.25">
      <c r="A2839">
        <v>11213</v>
      </c>
      <c r="B2839">
        <v>336122.71730000002</v>
      </c>
      <c r="C2839">
        <v>3063475.4430999998</v>
      </c>
      <c r="D2839" t="s">
        <v>273</v>
      </c>
      <c r="E2839" t="str">
        <f t="shared" si="182"/>
        <v>336122.718-3063475.444</v>
      </c>
      <c r="F2839" t="str">
        <f t="shared" si="183"/>
        <v>336122.718-3063475.444-SAN</v>
      </c>
      <c r="G2839">
        <f t="shared" si="184"/>
        <v>11213</v>
      </c>
      <c r="H2839" t="e">
        <f>VLOOKUP(G2839,#REF!,1,0)</f>
        <v>#REF!</v>
      </c>
      <c r="I2839" t="str">
        <f t="shared" si="185"/>
        <v>336122.7173SAN</v>
      </c>
      <c r="J2839" t="str">
        <f t="shared" si="186"/>
        <v>3063475.4431SAN</v>
      </c>
      <c r="K2839">
        <f t="shared" si="187"/>
        <v>11213</v>
      </c>
    </row>
    <row r="2840" spans="1:11" x14ac:dyDescent="0.25">
      <c r="A2840">
        <v>11214</v>
      </c>
      <c r="B2840">
        <v>336118.72509999998</v>
      </c>
      <c r="C2840">
        <v>3063476.7895</v>
      </c>
      <c r="D2840" t="s">
        <v>273</v>
      </c>
      <c r="E2840" t="str">
        <f t="shared" si="182"/>
        <v>336118.726-3063476.79</v>
      </c>
      <c r="F2840" t="str">
        <f t="shared" si="183"/>
        <v>336118.726-3063476.79-SAN</v>
      </c>
      <c r="G2840">
        <f t="shared" si="184"/>
        <v>11214</v>
      </c>
      <c r="H2840" t="e">
        <f>VLOOKUP(G2840,#REF!,1,0)</f>
        <v>#REF!</v>
      </c>
      <c r="I2840" t="str">
        <f t="shared" si="185"/>
        <v>336118.7251SAN</v>
      </c>
      <c r="J2840" t="str">
        <f t="shared" si="186"/>
        <v>3063476.7895SAN</v>
      </c>
      <c r="K2840">
        <f t="shared" si="187"/>
        <v>11214</v>
      </c>
    </row>
    <row r="2841" spans="1:11" x14ac:dyDescent="0.25">
      <c r="A2841">
        <v>11215</v>
      </c>
      <c r="B2841">
        <v>335386.75640000001</v>
      </c>
      <c r="C2841">
        <v>3063485.8176000002</v>
      </c>
      <c r="D2841" t="s">
        <v>273</v>
      </c>
      <c r="E2841" t="str">
        <f t="shared" si="182"/>
        <v>335386.757-3063485.818</v>
      </c>
      <c r="F2841" t="str">
        <f t="shared" si="183"/>
        <v>335386.757-3063485.818-SAN</v>
      </c>
      <c r="G2841">
        <f t="shared" si="184"/>
        <v>11215</v>
      </c>
      <c r="H2841" t="e">
        <f>VLOOKUP(G2841,#REF!,1,0)</f>
        <v>#REF!</v>
      </c>
      <c r="I2841" t="str">
        <f t="shared" si="185"/>
        <v>335386.7564SAN</v>
      </c>
      <c r="J2841" t="str">
        <f t="shared" si="186"/>
        <v>3063485.8176SAN</v>
      </c>
      <c r="K2841">
        <f t="shared" si="187"/>
        <v>11215</v>
      </c>
    </row>
    <row r="2842" spans="1:11" x14ac:dyDescent="0.25">
      <c r="A2842">
        <v>11216</v>
      </c>
      <c r="B2842">
        <v>335365.89289999998</v>
      </c>
      <c r="C2842">
        <v>3063511.5186000001</v>
      </c>
      <c r="D2842" t="s">
        <v>273</v>
      </c>
      <c r="E2842" t="str">
        <f t="shared" si="182"/>
        <v>335365.893-3063511.519</v>
      </c>
      <c r="F2842" t="str">
        <f t="shared" si="183"/>
        <v>335365.893-3063511.519-SAN</v>
      </c>
      <c r="G2842">
        <f t="shared" si="184"/>
        <v>11216</v>
      </c>
      <c r="H2842" t="e">
        <f>VLOOKUP(G2842,#REF!,1,0)</f>
        <v>#REF!</v>
      </c>
      <c r="I2842" t="str">
        <f t="shared" si="185"/>
        <v>335365.8929SAN</v>
      </c>
      <c r="J2842" t="str">
        <f t="shared" si="186"/>
        <v>3063511.5186SAN</v>
      </c>
      <c r="K2842">
        <f t="shared" si="187"/>
        <v>11216</v>
      </c>
    </row>
    <row r="2843" spans="1:11" x14ac:dyDescent="0.25">
      <c r="A2843">
        <v>11217</v>
      </c>
      <c r="B2843">
        <v>335078.67869999999</v>
      </c>
      <c r="C2843">
        <v>3063681.2598000001</v>
      </c>
      <c r="D2843" t="s">
        <v>273</v>
      </c>
      <c r="E2843" t="str">
        <f t="shared" si="182"/>
        <v>335078.679-3063681.26</v>
      </c>
      <c r="F2843" t="str">
        <f t="shared" si="183"/>
        <v>335078.679-3063681.26-SAN</v>
      </c>
      <c r="G2843">
        <f t="shared" si="184"/>
        <v>11217</v>
      </c>
      <c r="H2843" t="e">
        <f>VLOOKUP(G2843,#REF!,1,0)</f>
        <v>#REF!</v>
      </c>
      <c r="I2843" t="str">
        <f t="shared" si="185"/>
        <v>335078.6787SAN</v>
      </c>
      <c r="J2843" t="str">
        <f t="shared" si="186"/>
        <v>3063681.2598SAN</v>
      </c>
      <c r="K2843">
        <f t="shared" si="187"/>
        <v>11217</v>
      </c>
    </row>
    <row r="2844" spans="1:11" x14ac:dyDescent="0.25">
      <c r="A2844">
        <v>11218</v>
      </c>
      <c r="B2844">
        <v>335869.7671</v>
      </c>
      <c r="C2844">
        <v>3063750.2842999999</v>
      </c>
      <c r="D2844" t="s">
        <v>273</v>
      </c>
      <c r="E2844" t="str">
        <f t="shared" si="182"/>
        <v>335869.768-3063750.285</v>
      </c>
      <c r="F2844" t="str">
        <f t="shared" si="183"/>
        <v>335869.768-3063750.285-SAN</v>
      </c>
      <c r="G2844">
        <f t="shared" si="184"/>
        <v>11218</v>
      </c>
      <c r="H2844" t="e">
        <f>VLOOKUP(G2844,#REF!,1,0)</f>
        <v>#REF!</v>
      </c>
      <c r="I2844" t="str">
        <f t="shared" si="185"/>
        <v>335869.7671SAN</v>
      </c>
      <c r="J2844" t="str">
        <f t="shared" si="186"/>
        <v>3063750.2843SAN</v>
      </c>
      <c r="K2844">
        <f t="shared" si="187"/>
        <v>11218</v>
      </c>
    </row>
    <row r="2845" spans="1:11" x14ac:dyDescent="0.25">
      <c r="A2845">
        <v>11219</v>
      </c>
      <c r="B2845">
        <v>335869.36369999999</v>
      </c>
      <c r="C2845">
        <v>3063750.5610000002</v>
      </c>
      <c r="D2845" t="s">
        <v>273</v>
      </c>
      <c r="E2845" t="str">
        <f t="shared" si="182"/>
        <v>335869.364-3063750.561</v>
      </c>
      <c r="F2845" t="str">
        <f t="shared" si="183"/>
        <v>335869.364-3063750.561-SAN</v>
      </c>
      <c r="G2845">
        <f t="shared" si="184"/>
        <v>11219</v>
      </c>
      <c r="H2845" t="e">
        <f>VLOOKUP(G2845,#REF!,1,0)</f>
        <v>#REF!</v>
      </c>
      <c r="I2845" t="str">
        <f t="shared" si="185"/>
        <v>335869.3637SAN</v>
      </c>
      <c r="J2845" t="str">
        <f t="shared" si="186"/>
        <v>3063750.561SAN</v>
      </c>
      <c r="K2845">
        <f t="shared" si="187"/>
        <v>11219</v>
      </c>
    </row>
  </sheetData>
  <autoFilter ref="A1:K2845" xr:uid="{A33601A8-606F-4F56-BD3C-C1C4FABDEB47}">
    <sortState xmlns:xlrd2="http://schemas.microsoft.com/office/spreadsheetml/2017/richdata2" ref="A829:K989">
      <sortCondition ref="H1:H2845"/>
    </sortState>
  </autoFilter>
  <mergeCells count="1">
    <mergeCell ref="Q1:T1"/>
  </mergeCells>
  <phoneticPr fontId="2" type="noConversion"/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5978-C24F-4F1F-8C9E-B4B8081A28E2}">
  <dimension ref="A1:C3139"/>
  <sheetViews>
    <sheetView topLeftCell="A3103" workbookViewId="0">
      <selection activeCell="F3133" sqref="F3133"/>
    </sheetView>
    <sheetView workbookViewId="1">
      <selection activeCell="G17" sqref="G17"/>
    </sheetView>
  </sheetViews>
  <sheetFormatPr defaultRowHeight="15" x14ac:dyDescent="0.25"/>
  <cols>
    <col min="2" max="2" width="13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100</v>
      </c>
      <c r="B2">
        <v>336236.49300000002</v>
      </c>
      <c r="C2">
        <v>3063405.7793000001</v>
      </c>
    </row>
    <row r="3" spans="1:3" x14ac:dyDescent="0.25">
      <c r="A3">
        <v>101</v>
      </c>
      <c r="B3">
        <v>336236.49300000002</v>
      </c>
      <c r="C3">
        <v>3063405.7793000001</v>
      </c>
    </row>
    <row r="4" spans="1:3" x14ac:dyDescent="0.25">
      <c r="A4">
        <v>102</v>
      </c>
      <c r="B4">
        <v>336236.49300000002</v>
      </c>
      <c r="C4">
        <v>3063405.7793000001</v>
      </c>
    </row>
    <row r="5" spans="1:3" x14ac:dyDescent="0.25">
      <c r="A5">
        <v>103</v>
      </c>
      <c r="B5">
        <v>336236.49300000002</v>
      </c>
      <c r="C5">
        <v>3063405.7793000001</v>
      </c>
    </row>
    <row r="6" spans="1:3" x14ac:dyDescent="0.25">
      <c r="A6">
        <v>104</v>
      </c>
      <c r="B6">
        <v>336236.49300000002</v>
      </c>
      <c r="C6">
        <v>3063405.7793000001</v>
      </c>
    </row>
    <row r="7" spans="1:3" x14ac:dyDescent="0.25">
      <c r="A7">
        <v>105</v>
      </c>
      <c r="B7">
        <v>336236.49300000002</v>
      </c>
      <c r="C7">
        <v>3063405.7793000001</v>
      </c>
    </row>
    <row r="8" spans="1:3" x14ac:dyDescent="0.25">
      <c r="A8">
        <v>106</v>
      </c>
      <c r="B8">
        <v>336236.49300000002</v>
      </c>
      <c r="C8">
        <v>3063405.7793000001</v>
      </c>
    </row>
    <row r="9" spans="1:3" x14ac:dyDescent="0.25">
      <c r="A9">
        <v>107</v>
      </c>
      <c r="B9">
        <v>336236.49300000002</v>
      </c>
      <c r="C9">
        <v>3063405.7793000001</v>
      </c>
    </row>
    <row r="10" spans="1:3" x14ac:dyDescent="0.25">
      <c r="A10">
        <v>108</v>
      </c>
      <c r="B10">
        <v>336236.49300000002</v>
      </c>
      <c r="C10">
        <v>3063405.7793000001</v>
      </c>
    </row>
    <row r="11" spans="1:3" x14ac:dyDescent="0.25">
      <c r="A11">
        <v>109</v>
      </c>
      <c r="B11">
        <v>336236.49300000002</v>
      </c>
      <c r="C11">
        <v>3063405.7793000001</v>
      </c>
    </row>
    <row r="12" spans="1:3" x14ac:dyDescent="0.25">
      <c r="A12">
        <v>110</v>
      </c>
      <c r="B12">
        <v>336236.49300000002</v>
      </c>
      <c r="C12">
        <v>3063405.7793000001</v>
      </c>
    </row>
    <row r="13" spans="1:3" x14ac:dyDescent="0.25">
      <c r="A13">
        <v>111</v>
      </c>
      <c r="B13">
        <v>336236.49300000002</v>
      </c>
      <c r="C13">
        <v>3063405.7793000001</v>
      </c>
    </row>
    <row r="14" spans="1:3" x14ac:dyDescent="0.25">
      <c r="A14">
        <v>1001</v>
      </c>
      <c r="B14">
        <v>336228.3456</v>
      </c>
      <c r="C14">
        <v>3063427.3489999999</v>
      </c>
    </row>
    <row r="15" spans="1:3" x14ac:dyDescent="0.25">
      <c r="A15">
        <v>1002</v>
      </c>
      <c r="B15">
        <v>336216.92509999999</v>
      </c>
      <c r="C15">
        <v>3063442.1025</v>
      </c>
    </row>
    <row r="16" spans="1:3" x14ac:dyDescent="0.25">
      <c r="A16">
        <v>1003</v>
      </c>
      <c r="B16">
        <v>336209.9621</v>
      </c>
      <c r="C16">
        <v>3063458.6209999998</v>
      </c>
    </row>
    <row r="17" spans="1:3" x14ac:dyDescent="0.25">
      <c r="A17">
        <v>1004</v>
      </c>
      <c r="B17">
        <v>336204.60680000001</v>
      </c>
      <c r="C17">
        <v>3063469.6430000002</v>
      </c>
    </row>
    <row r="18" spans="1:3" x14ac:dyDescent="0.25">
      <c r="A18">
        <v>1005</v>
      </c>
      <c r="B18">
        <v>336235.14529999997</v>
      </c>
      <c r="C18">
        <v>3063466.7982999999</v>
      </c>
    </row>
    <row r="19" spans="1:3" x14ac:dyDescent="0.25">
      <c r="A19">
        <v>1006</v>
      </c>
      <c r="B19">
        <v>336276.06969999999</v>
      </c>
      <c r="C19">
        <v>3063463.2055000002</v>
      </c>
    </row>
    <row r="20" spans="1:3" x14ac:dyDescent="0.25">
      <c r="A20">
        <v>1007</v>
      </c>
      <c r="B20">
        <v>336282.78720000002</v>
      </c>
      <c r="C20">
        <v>3063462.5066999998</v>
      </c>
    </row>
    <row r="21" spans="1:3" x14ac:dyDescent="0.25">
      <c r="A21">
        <v>1008</v>
      </c>
      <c r="B21">
        <v>336290.50109999999</v>
      </c>
      <c r="C21">
        <v>3063490.3854999999</v>
      </c>
    </row>
    <row r="22" spans="1:3" x14ac:dyDescent="0.25">
      <c r="A22">
        <v>1009</v>
      </c>
      <c r="B22">
        <v>336301.9325</v>
      </c>
      <c r="C22">
        <v>3063521.8642000002</v>
      </c>
    </row>
    <row r="23" spans="1:3" x14ac:dyDescent="0.25">
      <c r="A23">
        <v>1010</v>
      </c>
      <c r="B23">
        <v>336306.52370000002</v>
      </c>
      <c r="C23">
        <v>3063544.9183999998</v>
      </c>
    </row>
    <row r="24" spans="1:3" x14ac:dyDescent="0.25">
      <c r="A24">
        <v>1011</v>
      </c>
      <c r="B24">
        <v>336313.61780000001</v>
      </c>
      <c r="C24">
        <v>3063572.1971</v>
      </c>
    </row>
    <row r="25" spans="1:3" x14ac:dyDescent="0.25">
      <c r="A25">
        <v>1012</v>
      </c>
      <c r="B25">
        <v>336325.09830000001</v>
      </c>
      <c r="C25">
        <v>3063607.3248000001</v>
      </c>
    </row>
    <row r="26" spans="1:3" x14ac:dyDescent="0.25">
      <c r="A26">
        <v>1013</v>
      </c>
      <c r="B26">
        <v>336331.49910000002</v>
      </c>
      <c r="C26">
        <v>3063628.5295000002</v>
      </c>
    </row>
    <row r="27" spans="1:3" x14ac:dyDescent="0.25">
      <c r="A27">
        <v>1014</v>
      </c>
      <c r="B27">
        <v>336342.43359999999</v>
      </c>
      <c r="C27">
        <v>3063634.4654999999</v>
      </c>
    </row>
    <row r="28" spans="1:3" x14ac:dyDescent="0.25">
      <c r="A28">
        <v>1015</v>
      </c>
      <c r="B28">
        <v>336376.52549999999</v>
      </c>
      <c r="C28">
        <v>3063623.0569000002</v>
      </c>
    </row>
    <row r="29" spans="1:3" x14ac:dyDescent="0.25">
      <c r="A29">
        <v>1016</v>
      </c>
      <c r="B29">
        <v>336407.60950000002</v>
      </c>
      <c r="C29">
        <v>3063615.3388</v>
      </c>
    </row>
    <row r="30" spans="1:3" x14ac:dyDescent="0.25">
      <c r="A30">
        <v>1017</v>
      </c>
      <c r="B30">
        <v>336444.74229999998</v>
      </c>
      <c r="C30">
        <v>3063602.6729000001</v>
      </c>
    </row>
    <row r="31" spans="1:3" x14ac:dyDescent="0.25">
      <c r="A31">
        <v>1018</v>
      </c>
      <c r="B31">
        <v>336476.43780000001</v>
      </c>
      <c r="C31">
        <v>3063594.9468</v>
      </c>
    </row>
    <row r="32" spans="1:3" x14ac:dyDescent="0.25">
      <c r="A32">
        <v>1019</v>
      </c>
      <c r="B32">
        <v>336505.42200000002</v>
      </c>
      <c r="C32">
        <v>3063587.4508000002</v>
      </c>
    </row>
    <row r="33" spans="1:3" x14ac:dyDescent="0.25">
      <c r="A33">
        <v>1020</v>
      </c>
      <c r="B33">
        <v>336511.1741</v>
      </c>
      <c r="C33">
        <v>3063585.9632000001</v>
      </c>
    </row>
    <row r="34" spans="1:3" x14ac:dyDescent="0.25">
      <c r="A34">
        <v>1021</v>
      </c>
      <c r="B34">
        <v>336546.35060000001</v>
      </c>
      <c r="C34">
        <v>3063575.6050999998</v>
      </c>
    </row>
    <row r="35" spans="1:3" x14ac:dyDescent="0.25">
      <c r="A35">
        <v>1022</v>
      </c>
      <c r="B35">
        <v>336556.69750000001</v>
      </c>
      <c r="C35">
        <v>3063617.4396000002</v>
      </c>
    </row>
    <row r="36" spans="1:3" x14ac:dyDescent="0.25">
      <c r="A36">
        <v>1023</v>
      </c>
      <c r="B36">
        <v>336567.728</v>
      </c>
      <c r="C36">
        <v>3063630.5221000002</v>
      </c>
    </row>
    <row r="37" spans="1:3" x14ac:dyDescent="0.25">
      <c r="A37">
        <v>1024</v>
      </c>
      <c r="B37">
        <v>336568.02230000001</v>
      </c>
      <c r="C37">
        <v>3063652.4172999999</v>
      </c>
    </row>
    <row r="38" spans="1:3" x14ac:dyDescent="0.25">
      <c r="A38">
        <v>1025</v>
      </c>
      <c r="B38">
        <v>336572.58020000003</v>
      </c>
      <c r="C38">
        <v>3063673.0386000001</v>
      </c>
    </row>
    <row r="39" spans="1:3" x14ac:dyDescent="0.25">
      <c r="A39">
        <v>1026</v>
      </c>
      <c r="B39">
        <v>336588.6814</v>
      </c>
      <c r="C39">
        <v>3063688.0299</v>
      </c>
    </row>
    <row r="40" spans="1:3" x14ac:dyDescent="0.25">
      <c r="A40">
        <v>1027</v>
      </c>
      <c r="B40">
        <v>336606.0135</v>
      </c>
      <c r="C40">
        <v>3063703.6129000001</v>
      </c>
    </row>
    <row r="41" spans="1:3" x14ac:dyDescent="0.25">
      <c r="A41">
        <v>1028</v>
      </c>
      <c r="B41">
        <v>336620.28029999998</v>
      </c>
      <c r="C41">
        <v>3063718.6288000001</v>
      </c>
    </row>
    <row r="42" spans="1:3" x14ac:dyDescent="0.25">
      <c r="A42">
        <v>1029</v>
      </c>
      <c r="B42">
        <v>336635.79440000001</v>
      </c>
      <c r="C42">
        <v>3063735.4528999999</v>
      </c>
    </row>
    <row r="43" spans="1:3" x14ac:dyDescent="0.25">
      <c r="A43">
        <v>1030</v>
      </c>
      <c r="B43">
        <v>336650.65620000003</v>
      </c>
      <c r="C43">
        <v>3063749.2442000001</v>
      </c>
    </row>
    <row r="44" spans="1:3" x14ac:dyDescent="0.25">
      <c r="A44">
        <v>1031</v>
      </c>
      <c r="B44">
        <v>336664.31969999999</v>
      </c>
      <c r="C44">
        <v>3063764.8764999998</v>
      </c>
    </row>
    <row r="45" spans="1:3" x14ac:dyDescent="0.25">
      <c r="A45">
        <v>1032</v>
      </c>
      <c r="B45">
        <v>336676.74400000001</v>
      </c>
      <c r="C45">
        <v>3063779.3089000001</v>
      </c>
    </row>
    <row r="46" spans="1:3" x14ac:dyDescent="0.25">
      <c r="A46">
        <v>1033</v>
      </c>
      <c r="B46">
        <v>336725.05339999998</v>
      </c>
      <c r="C46">
        <v>3063779.6422000001</v>
      </c>
    </row>
    <row r="47" spans="1:3" x14ac:dyDescent="0.25">
      <c r="A47">
        <v>1034</v>
      </c>
      <c r="B47">
        <v>336747.92540000001</v>
      </c>
      <c r="C47">
        <v>3063761.2656999999</v>
      </c>
    </row>
    <row r="48" spans="1:3" x14ac:dyDescent="0.25">
      <c r="A48">
        <v>1035</v>
      </c>
      <c r="B48">
        <v>336772.3934</v>
      </c>
      <c r="C48">
        <v>3063738.7610999998</v>
      </c>
    </row>
    <row r="49" spans="1:3" x14ac:dyDescent="0.25">
      <c r="A49">
        <v>1036</v>
      </c>
      <c r="B49">
        <v>336792.77789999999</v>
      </c>
      <c r="C49">
        <v>3063719.5967000001</v>
      </c>
    </row>
    <row r="50" spans="1:3" x14ac:dyDescent="0.25">
      <c r="A50">
        <v>1037</v>
      </c>
      <c r="B50">
        <v>336818.56650000002</v>
      </c>
      <c r="C50">
        <v>3063672.4342999998</v>
      </c>
    </row>
    <row r="51" spans="1:3" x14ac:dyDescent="0.25">
      <c r="A51">
        <v>1038</v>
      </c>
      <c r="B51">
        <v>336824.17979999998</v>
      </c>
      <c r="C51">
        <v>3063660.0389</v>
      </c>
    </row>
    <row r="52" spans="1:3" x14ac:dyDescent="0.25">
      <c r="A52">
        <v>1039</v>
      </c>
      <c r="B52">
        <v>336841.9227</v>
      </c>
      <c r="C52">
        <v>3063628.5898000002</v>
      </c>
    </row>
    <row r="53" spans="1:3" x14ac:dyDescent="0.25">
      <c r="A53">
        <v>1040</v>
      </c>
      <c r="B53">
        <v>336815.27419999999</v>
      </c>
      <c r="C53">
        <v>3063611.6993999998</v>
      </c>
    </row>
    <row r="54" spans="1:3" x14ac:dyDescent="0.25">
      <c r="A54">
        <v>1041</v>
      </c>
      <c r="B54">
        <v>336796.98009999999</v>
      </c>
      <c r="C54">
        <v>3063602.0888</v>
      </c>
    </row>
    <row r="55" spans="1:3" x14ac:dyDescent="0.25">
      <c r="A55">
        <v>1042</v>
      </c>
      <c r="B55">
        <v>336786.77600000001</v>
      </c>
      <c r="C55">
        <v>3063580.0495000002</v>
      </c>
    </row>
    <row r="56" spans="1:3" x14ac:dyDescent="0.25">
      <c r="A56">
        <v>1043</v>
      </c>
      <c r="B56">
        <v>336775.6471</v>
      </c>
      <c r="C56">
        <v>3063550.6305</v>
      </c>
    </row>
    <row r="57" spans="1:3" x14ac:dyDescent="0.25">
      <c r="A57">
        <v>1044</v>
      </c>
      <c r="B57">
        <v>336815.15169999999</v>
      </c>
      <c r="C57">
        <v>3063541.0654000002</v>
      </c>
    </row>
    <row r="58" spans="1:3" x14ac:dyDescent="0.25">
      <c r="A58">
        <v>1045</v>
      </c>
      <c r="B58">
        <v>336836.30719999998</v>
      </c>
      <c r="C58">
        <v>3063535.3308999999</v>
      </c>
    </row>
    <row r="59" spans="1:3" x14ac:dyDescent="0.25">
      <c r="A59">
        <v>1046</v>
      </c>
      <c r="B59">
        <v>336942.66960000002</v>
      </c>
      <c r="C59">
        <v>3063506.5005000001</v>
      </c>
    </row>
    <row r="60" spans="1:3" x14ac:dyDescent="0.25">
      <c r="A60">
        <v>1047</v>
      </c>
      <c r="B60">
        <v>336991.84149999998</v>
      </c>
      <c r="C60">
        <v>3063494.3421999998</v>
      </c>
    </row>
    <row r="61" spans="1:3" x14ac:dyDescent="0.25">
      <c r="A61">
        <v>1048</v>
      </c>
      <c r="B61">
        <v>337039.67879999999</v>
      </c>
      <c r="C61">
        <v>3063490.4155000001</v>
      </c>
    </row>
    <row r="62" spans="1:3" x14ac:dyDescent="0.25">
      <c r="A62">
        <v>1049</v>
      </c>
      <c r="B62">
        <v>337086.83370000002</v>
      </c>
      <c r="C62">
        <v>3063497.1756000002</v>
      </c>
    </row>
    <row r="63" spans="1:3" x14ac:dyDescent="0.25">
      <c r="A63">
        <v>1050</v>
      </c>
      <c r="B63">
        <v>337129.90490000002</v>
      </c>
      <c r="C63">
        <v>3063507.2760000001</v>
      </c>
    </row>
    <row r="64" spans="1:3" x14ac:dyDescent="0.25">
      <c r="A64">
        <v>1051</v>
      </c>
      <c r="B64">
        <v>337169.48940000002</v>
      </c>
      <c r="C64">
        <v>3063519.0660000001</v>
      </c>
    </row>
    <row r="65" spans="1:3" x14ac:dyDescent="0.25">
      <c r="A65">
        <v>1052</v>
      </c>
      <c r="B65">
        <v>337204.35989999998</v>
      </c>
      <c r="C65">
        <v>3063533.3832</v>
      </c>
    </row>
    <row r="66" spans="1:3" x14ac:dyDescent="0.25">
      <c r="A66">
        <v>1053</v>
      </c>
      <c r="B66">
        <v>337235.15769999998</v>
      </c>
      <c r="C66">
        <v>3063551.8618000001</v>
      </c>
    </row>
    <row r="67" spans="1:3" x14ac:dyDescent="0.25">
      <c r="A67">
        <v>1054</v>
      </c>
      <c r="B67">
        <v>337260.2096</v>
      </c>
      <c r="C67">
        <v>3063572.8813</v>
      </c>
    </row>
    <row r="68" spans="1:3" x14ac:dyDescent="0.25">
      <c r="A68">
        <v>1055</v>
      </c>
      <c r="B68">
        <v>337283.58840000001</v>
      </c>
      <c r="C68">
        <v>3063592.2806000002</v>
      </c>
    </row>
    <row r="69" spans="1:3" x14ac:dyDescent="0.25">
      <c r="A69">
        <v>1056</v>
      </c>
      <c r="B69">
        <v>337309.56459999998</v>
      </c>
      <c r="C69">
        <v>3063620.6798</v>
      </c>
    </row>
    <row r="70" spans="1:3" x14ac:dyDescent="0.25">
      <c r="A70">
        <v>1057</v>
      </c>
      <c r="B70">
        <v>337332.98440000002</v>
      </c>
      <c r="C70">
        <v>3063643.1586000002</v>
      </c>
    </row>
    <row r="71" spans="1:3" x14ac:dyDescent="0.25">
      <c r="A71">
        <v>1058</v>
      </c>
      <c r="B71">
        <v>337354.93160000001</v>
      </c>
      <c r="C71">
        <v>3063679.0036999998</v>
      </c>
    </row>
    <row r="72" spans="1:3" x14ac:dyDescent="0.25">
      <c r="A72">
        <v>1059</v>
      </c>
      <c r="B72">
        <v>337372.6961</v>
      </c>
      <c r="C72">
        <v>3063710.7980999998</v>
      </c>
    </row>
    <row r="73" spans="1:3" x14ac:dyDescent="0.25">
      <c r="A73">
        <v>1060</v>
      </c>
      <c r="B73">
        <v>337400.68530000001</v>
      </c>
      <c r="C73">
        <v>3063766.2741</v>
      </c>
    </row>
    <row r="74" spans="1:3" x14ac:dyDescent="0.25">
      <c r="A74">
        <v>1061</v>
      </c>
      <c r="B74">
        <v>337421.8615</v>
      </c>
      <c r="C74">
        <v>3063806.2359000002</v>
      </c>
    </row>
    <row r="75" spans="1:3" x14ac:dyDescent="0.25">
      <c r="A75">
        <v>1062</v>
      </c>
      <c r="B75">
        <v>337448.14439999999</v>
      </c>
      <c r="C75">
        <v>3063857.6279000002</v>
      </c>
    </row>
    <row r="76" spans="1:3" x14ac:dyDescent="0.25">
      <c r="A76">
        <v>1063</v>
      </c>
      <c r="B76">
        <v>337468.228</v>
      </c>
      <c r="C76">
        <v>3063893.0868000002</v>
      </c>
    </row>
    <row r="77" spans="1:3" x14ac:dyDescent="0.25">
      <c r="A77">
        <v>1064</v>
      </c>
      <c r="B77">
        <v>337491.9572</v>
      </c>
      <c r="C77">
        <v>3063938.7634000001</v>
      </c>
    </row>
    <row r="78" spans="1:3" x14ac:dyDescent="0.25">
      <c r="A78">
        <v>1065</v>
      </c>
      <c r="B78">
        <v>337513.98019999999</v>
      </c>
      <c r="C78">
        <v>3063980.3560000001</v>
      </c>
    </row>
    <row r="79" spans="1:3" x14ac:dyDescent="0.25">
      <c r="A79">
        <v>1066</v>
      </c>
      <c r="B79">
        <v>337521.0307</v>
      </c>
      <c r="C79">
        <v>3063995.3705000002</v>
      </c>
    </row>
    <row r="80" spans="1:3" x14ac:dyDescent="0.25">
      <c r="A80">
        <v>1067</v>
      </c>
      <c r="B80">
        <v>337533.52669999999</v>
      </c>
      <c r="C80">
        <v>3064021.9816999999</v>
      </c>
    </row>
    <row r="81" spans="1:3" x14ac:dyDescent="0.25">
      <c r="A81">
        <v>1068</v>
      </c>
      <c r="B81">
        <v>337555.56040000002</v>
      </c>
      <c r="C81">
        <v>3064064.3953</v>
      </c>
    </row>
    <row r="82" spans="1:3" x14ac:dyDescent="0.25">
      <c r="A82">
        <v>1069</v>
      </c>
      <c r="B82">
        <v>337567.65990000003</v>
      </c>
      <c r="C82">
        <v>3064088.8662</v>
      </c>
    </row>
    <row r="83" spans="1:3" x14ac:dyDescent="0.25">
      <c r="A83">
        <v>1070</v>
      </c>
      <c r="B83">
        <v>337545.76299999998</v>
      </c>
      <c r="C83">
        <v>3064103.5383000001</v>
      </c>
    </row>
    <row r="84" spans="1:3" x14ac:dyDescent="0.25">
      <c r="A84">
        <v>1071</v>
      </c>
      <c r="B84">
        <v>337532.13329999999</v>
      </c>
      <c r="C84">
        <v>3064105.2294000001</v>
      </c>
    </row>
    <row r="85" spans="1:3" x14ac:dyDescent="0.25">
      <c r="A85">
        <v>1072</v>
      </c>
      <c r="B85">
        <v>337516.08899999998</v>
      </c>
      <c r="C85">
        <v>3064107.2201999999</v>
      </c>
    </row>
    <row r="86" spans="1:3" x14ac:dyDescent="0.25">
      <c r="A86">
        <v>1073</v>
      </c>
      <c r="B86">
        <v>337482.34240000002</v>
      </c>
      <c r="C86">
        <v>3064115.0630999999</v>
      </c>
    </row>
    <row r="87" spans="1:3" x14ac:dyDescent="0.25">
      <c r="A87">
        <v>1074</v>
      </c>
      <c r="B87">
        <v>337456.94959999999</v>
      </c>
      <c r="C87">
        <v>3064130.1861999999</v>
      </c>
    </row>
    <row r="88" spans="1:3" x14ac:dyDescent="0.25">
      <c r="A88">
        <v>1075</v>
      </c>
      <c r="B88">
        <v>337441.49589999998</v>
      </c>
      <c r="C88">
        <v>3064147.6401999998</v>
      </c>
    </row>
    <row r="89" spans="1:3" x14ac:dyDescent="0.25">
      <c r="A89">
        <v>1076</v>
      </c>
      <c r="B89">
        <v>337421.9915</v>
      </c>
      <c r="C89">
        <v>3064170.8975999998</v>
      </c>
    </row>
    <row r="90" spans="1:3" x14ac:dyDescent="0.25">
      <c r="A90">
        <v>1077</v>
      </c>
      <c r="B90">
        <v>337415.49739999999</v>
      </c>
      <c r="C90">
        <v>3064179.1973999999</v>
      </c>
    </row>
    <row r="91" spans="1:3" x14ac:dyDescent="0.25">
      <c r="A91">
        <v>1078</v>
      </c>
      <c r="B91">
        <v>336700.81359999999</v>
      </c>
      <c r="C91">
        <v>3063795.7138999999</v>
      </c>
    </row>
    <row r="92" spans="1:3" x14ac:dyDescent="0.25">
      <c r="A92">
        <v>1079</v>
      </c>
      <c r="B92">
        <v>336721.12070000003</v>
      </c>
      <c r="C92">
        <v>3063805.1738999998</v>
      </c>
    </row>
    <row r="93" spans="1:3" x14ac:dyDescent="0.25">
      <c r="A93">
        <v>1080</v>
      </c>
      <c r="B93">
        <v>336738.28090000001</v>
      </c>
      <c r="C93">
        <v>3063807.9849999999</v>
      </c>
    </row>
    <row r="94" spans="1:3" x14ac:dyDescent="0.25">
      <c r="A94">
        <v>1081</v>
      </c>
      <c r="B94">
        <v>336757.4387</v>
      </c>
      <c r="C94">
        <v>3063822.9352000002</v>
      </c>
    </row>
    <row r="95" spans="1:3" x14ac:dyDescent="0.25">
      <c r="A95">
        <v>1082</v>
      </c>
      <c r="B95">
        <v>336772.85450000002</v>
      </c>
      <c r="C95">
        <v>3063832.4610000001</v>
      </c>
    </row>
    <row r="96" spans="1:3" x14ac:dyDescent="0.25">
      <c r="A96">
        <v>1083</v>
      </c>
      <c r="B96">
        <v>336785.24589999998</v>
      </c>
      <c r="C96">
        <v>3063844.4605999999</v>
      </c>
    </row>
    <row r="97" spans="1:3" x14ac:dyDescent="0.25">
      <c r="A97">
        <v>1084</v>
      </c>
      <c r="B97">
        <v>336807.41159999999</v>
      </c>
      <c r="C97">
        <v>3063855.7206999999</v>
      </c>
    </row>
    <row r="98" spans="1:3" x14ac:dyDescent="0.25">
      <c r="A98">
        <v>1085</v>
      </c>
      <c r="B98">
        <v>336825.83539999998</v>
      </c>
      <c r="C98">
        <v>3063861.5564000001</v>
      </c>
    </row>
    <row r="99" spans="1:3" x14ac:dyDescent="0.25">
      <c r="A99">
        <v>1086</v>
      </c>
      <c r="B99">
        <v>336833.97950000002</v>
      </c>
      <c r="C99">
        <v>3063876.0462000002</v>
      </c>
    </row>
    <row r="100" spans="1:3" x14ac:dyDescent="0.25">
      <c r="A100">
        <v>1087</v>
      </c>
      <c r="B100">
        <v>336839.21360000002</v>
      </c>
      <c r="C100">
        <v>3063901.5244999998</v>
      </c>
    </row>
    <row r="101" spans="1:3" x14ac:dyDescent="0.25">
      <c r="A101">
        <v>1088</v>
      </c>
      <c r="B101">
        <v>336846.22269999998</v>
      </c>
      <c r="C101">
        <v>3063922.5687000002</v>
      </c>
    </row>
    <row r="102" spans="1:3" x14ac:dyDescent="0.25">
      <c r="A102">
        <v>1089</v>
      </c>
      <c r="B102">
        <v>336840.91600000003</v>
      </c>
      <c r="C102">
        <v>3063937.2390000001</v>
      </c>
    </row>
    <row r="103" spans="1:3" x14ac:dyDescent="0.25">
      <c r="A103">
        <v>1090</v>
      </c>
      <c r="B103">
        <v>336843.61469999998</v>
      </c>
      <c r="C103">
        <v>3063956.0599000002</v>
      </c>
    </row>
    <row r="104" spans="1:3" x14ac:dyDescent="0.25">
      <c r="A104">
        <v>1091</v>
      </c>
      <c r="B104">
        <v>336852.40279999998</v>
      </c>
      <c r="C104">
        <v>3063972.9742000001</v>
      </c>
    </row>
    <row r="105" spans="1:3" x14ac:dyDescent="0.25">
      <c r="A105">
        <v>1092</v>
      </c>
      <c r="B105">
        <v>336859.31599999999</v>
      </c>
      <c r="C105">
        <v>3063986.8720999998</v>
      </c>
    </row>
    <row r="106" spans="1:3" x14ac:dyDescent="0.25">
      <c r="A106">
        <v>1093</v>
      </c>
      <c r="B106">
        <v>336861.41139999998</v>
      </c>
      <c r="C106">
        <v>3064006.3094000001</v>
      </c>
    </row>
    <row r="107" spans="1:3" x14ac:dyDescent="0.25">
      <c r="A107">
        <v>1094</v>
      </c>
      <c r="B107">
        <v>336858.01240000001</v>
      </c>
      <c r="C107">
        <v>3064026.4286000002</v>
      </c>
    </row>
    <row r="108" spans="1:3" x14ac:dyDescent="0.25">
      <c r="A108">
        <v>1095</v>
      </c>
      <c r="B108">
        <v>336858.48050000001</v>
      </c>
      <c r="C108">
        <v>3064036.1586000002</v>
      </c>
    </row>
    <row r="109" spans="1:3" x14ac:dyDescent="0.25">
      <c r="A109">
        <v>1096</v>
      </c>
      <c r="B109">
        <v>336858.86050000001</v>
      </c>
      <c r="C109">
        <v>3064044.0575999999</v>
      </c>
    </row>
    <row r="110" spans="1:3" x14ac:dyDescent="0.25">
      <c r="A110">
        <v>1097</v>
      </c>
      <c r="B110">
        <v>336857.73570000002</v>
      </c>
      <c r="C110">
        <v>3064051.3722000001</v>
      </c>
    </row>
    <row r="111" spans="1:3" x14ac:dyDescent="0.25">
      <c r="A111">
        <v>1098</v>
      </c>
      <c r="B111">
        <v>336878.09730000002</v>
      </c>
      <c r="C111">
        <v>3064064.9375</v>
      </c>
    </row>
    <row r="112" spans="1:3" x14ac:dyDescent="0.25">
      <c r="A112">
        <v>1099</v>
      </c>
      <c r="B112">
        <v>336898.35489999998</v>
      </c>
      <c r="C112">
        <v>3064070.7485000002</v>
      </c>
    </row>
    <row r="113" spans="1:3" x14ac:dyDescent="0.25">
      <c r="A113">
        <v>1100</v>
      </c>
      <c r="B113">
        <v>336918.66960000002</v>
      </c>
      <c r="C113">
        <v>3064080.8169</v>
      </c>
    </row>
    <row r="114" spans="1:3" x14ac:dyDescent="0.25">
      <c r="A114">
        <v>1101</v>
      </c>
      <c r="B114">
        <v>336937.7206</v>
      </c>
      <c r="C114">
        <v>3064087.8607000001</v>
      </c>
    </row>
    <row r="115" spans="1:3" x14ac:dyDescent="0.25">
      <c r="A115">
        <v>1102</v>
      </c>
      <c r="B115">
        <v>336958.62219999998</v>
      </c>
      <c r="C115">
        <v>3064096.0962999999</v>
      </c>
    </row>
    <row r="116" spans="1:3" x14ac:dyDescent="0.25">
      <c r="A116">
        <v>1103</v>
      </c>
      <c r="B116">
        <v>336968.56969999999</v>
      </c>
      <c r="C116">
        <v>3064119.6861</v>
      </c>
    </row>
    <row r="117" spans="1:3" x14ac:dyDescent="0.25">
      <c r="A117">
        <v>1104</v>
      </c>
      <c r="B117">
        <v>336976.74619999999</v>
      </c>
      <c r="C117">
        <v>3064136.6083999998</v>
      </c>
    </row>
    <row r="118" spans="1:3" x14ac:dyDescent="0.25">
      <c r="A118">
        <v>1105</v>
      </c>
      <c r="B118">
        <v>336983.10479999997</v>
      </c>
      <c r="C118">
        <v>3064154.7716000001</v>
      </c>
    </row>
    <row r="119" spans="1:3" x14ac:dyDescent="0.25">
      <c r="A119">
        <v>1106</v>
      </c>
      <c r="B119">
        <v>336987.58840000001</v>
      </c>
      <c r="C119">
        <v>3064169.9186</v>
      </c>
    </row>
    <row r="120" spans="1:3" x14ac:dyDescent="0.25">
      <c r="A120">
        <v>1107</v>
      </c>
      <c r="B120">
        <v>336993.35600000003</v>
      </c>
      <c r="C120">
        <v>3064189.6104000001</v>
      </c>
    </row>
    <row r="121" spans="1:3" x14ac:dyDescent="0.25">
      <c r="A121">
        <v>1108</v>
      </c>
      <c r="B121">
        <v>336998.54070000001</v>
      </c>
      <c r="C121">
        <v>3064211.4389999998</v>
      </c>
    </row>
    <row r="122" spans="1:3" x14ac:dyDescent="0.25">
      <c r="A122">
        <v>1109</v>
      </c>
      <c r="B122">
        <v>337004.32049999997</v>
      </c>
      <c r="C122">
        <v>3064232.0430000001</v>
      </c>
    </row>
    <row r="123" spans="1:3" x14ac:dyDescent="0.25">
      <c r="A123">
        <v>1110</v>
      </c>
      <c r="B123">
        <v>337006.97810000001</v>
      </c>
      <c r="C123">
        <v>3064247.8226999999</v>
      </c>
    </row>
    <row r="124" spans="1:3" x14ac:dyDescent="0.25">
      <c r="A124">
        <v>1111</v>
      </c>
      <c r="B124">
        <v>337012.6274</v>
      </c>
      <c r="C124">
        <v>3064258.6959000002</v>
      </c>
    </row>
    <row r="125" spans="1:3" x14ac:dyDescent="0.25">
      <c r="A125">
        <v>1112</v>
      </c>
      <c r="B125">
        <v>337021.63870000001</v>
      </c>
      <c r="C125">
        <v>3064270.9508000002</v>
      </c>
    </row>
    <row r="126" spans="1:3" x14ac:dyDescent="0.25">
      <c r="A126">
        <v>1113</v>
      </c>
      <c r="B126">
        <v>337355.28039999999</v>
      </c>
      <c r="C126">
        <v>3064183.2883000001</v>
      </c>
    </row>
    <row r="127" spans="1:3" x14ac:dyDescent="0.25">
      <c r="A127">
        <v>1114</v>
      </c>
      <c r="B127">
        <v>337382.88419999997</v>
      </c>
      <c r="C127">
        <v>3064210.0219000001</v>
      </c>
    </row>
    <row r="128" spans="1:3" x14ac:dyDescent="0.25">
      <c r="A128">
        <v>1115</v>
      </c>
      <c r="B128">
        <v>337410.9828</v>
      </c>
      <c r="C128">
        <v>3064251.8333999999</v>
      </c>
    </row>
    <row r="129" spans="1:3" x14ac:dyDescent="0.25">
      <c r="A129">
        <v>1116</v>
      </c>
      <c r="B129">
        <v>336980.84269999998</v>
      </c>
      <c r="C129">
        <v>3064274.9519000002</v>
      </c>
    </row>
    <row r="130" spans="1:3" x14ac:dyDescent="0.25">
      <c r="A130">
        <v>1117</v>
      </c>
      <c r="B130">
        <v>336921.45169999998</v>
      </c>
      <c r="C130">
        <v>3064279.0339000002</v>
      </c>
    </row>
    <row r="131" spans="1:3" x14ac:dyDescent="0.25">
      <c r="A131">
        <v>1118</v>
      </c>
      <c r="B131">
        <v>337027.57579999999</v>
      </c>
      <c r="C131">
        <v>3064279.0249000001</v>
      </c>
    </row>
    <row r="132" spans="1:3" x14ac:dyDescent="0.25">
      <c r="A132">
        <v>1119</v>
      </c>
      <c r="B132">
        <v>337040.05619999999</v>
      </c>
      <c r="C132">
        <v>3064297.7141</v>
      </c>
    </row>
    <row r="133" spans="1:3" x14ac:dyDescent="0.25">
      <c r="A133">
        <v>1120</v>
      </c>
      <c r="B133">
        <v>337049.4878</v>
      </c>
      <c r="C133">
        <v>3064317.0525000002</v>
      </c>
    </row>
    <row r="134" spans="1:3" x14ac:dyDescent="0.25">
      <c r="A134">
        <v>1121</v>
      </c>
      <c r="B134">
        <v>337059.55530000001</v>
      </c>
      <c r="C134">
        <v>3064338.2071000002</v>
      </c>
    </row>
    <row r="135" spans="1:3" x14ac:dyDescent="0.25">
      <c r="A135">
        <v>1122</v>
      </c>
      <c r="B135">
        <v>337061.04800000001</v>
      </c>
      <c r="C135">
        <v>3064341.4043999999</v>
      </c>
    </row>
    <row r="136" spans="1:3" x14ac:dyDescent="0.25">
      <c r="A136">
        <v>1123</v>
      </c>
      <c r="B136">
        <v>337067.73969999998</v>
      </c>
      <c r="C136">
        <v>3064355.7373000002</v>
      </c>
    </row>
    <row r="137" spans="1:3" x14ac:dyDescent="0.25">
      <c r="A137">
        <v>1124</v>
      </c>
      <c r="B137">
        <v>337075.36969999998</v>
      </c>
      <c r="C137">
        <v>3064377.5329</v>
      </c>
    </row>
    <row r="138" spans="1:3" x14ac:dyDescent="0.25">
      <c r="A138">
        <v>1125</v>
      </c>
      <c r="B138">
        <v>337053.35399999999</v>
      </c>
      <c r="C138">
        <v>3064387.3179000001</v>
      </c>
    </row>
    <row r="139" spans="1:3" x14ac:dyDescent="0.25">
      <c r="A139">
        <v>1126</v>
      </c>
      <c r="B139">
        <v>337015.38189999998</v>
      </c>
      <c r="C139">
        <v>3064387.8270999999</v>
      </c>
    </row>
    <row r="140" spans="1:3" x14ac:dyDescent="0.25">
      <c r="A140">
        <v>1127</v>
      </c>
      <c r="B140">
        <v>336995.46029999998</v>
      </c>
      <c r="C140">
        <v>3064379.8813999998</v>
      </c>
    </row>
    <row r="141" spans="1:3" x14ac:dyDescent="0.25">
      <c r="A141">
        <v>1128</v>
      </c>
      <c r="B141">
        <v>336960.81209999998</v>
      </c>
      <c r="C141">
        <v>3064381.9887000001</v>
      </c>
    </row>
    <row r="142" spans="1:3" x14ac:dyDescent="0.25">
      <c r="A142">
        <v>1129</v>
      </c>
      <c r="B142">
        <v>336914.67330000002</v>
      </c>
      <c r="C142">
        <v>3064389.1781000001</v>
      </c>
    </row>
    <row r="143" spans="1:3" x14ac:dyDescent="0.25">
      <c r="A143">
        <v>1130</v>
      </c>
      <c r="B143">
        <v>336893.1888</v>
      </c>
      <c r="C143">
        <v>3064387.8239000002</v>
      </c>
    </row>
    <row r="144" spans="1:3" x14ac:dyDescent="0.25">
      <c r="A144">
        <v>1131</v>
      </c>
      <c r="B144">
        <v>337077.08519999997</v>
      </c>
      <c r="C144">
        <v>3064386.1496000001</v>
      </c>
    </row>
    <row r="145" spans="1:3" x14ac:dyDescent="0.25">
      <c r="A145">
        <v>1132</v>
      </c>
      <c r="B145">
        <v>337079.95909999998</v>
      </c>
      <c r="C145">
        <v>3064400.5857000002</v>
      </c>
    </row>
    <row r="146" spans="1:3" x14ac:dyDescent="0.25">
      <c r="A146">
        <v>1133</v>
      </c>
      <c r="B146">
        <v>337075.92609999998</v>
      </c>
      <c r="C146">
        <v>3064419.04</v>
      </c>
    </row>
    <row r="147" spans="1:3" x14ac:dyDescent="0.25">
      <c r="A147">
        <v>1134</v>
      </c>
      <c r="B147">
        <v>337064.08189999999</v>
      </c>
      <c r="C147">
        <v>3064447.7873999998</v>
      </c>
    </row>
    <row r="148" spans="1:3" x14ac:dyDescent="0.25">
      <c r="A148">
        <v>1135</v>
      </c>
      <c r="B148">
        <v>337058.6666</v>
      </c>
      <c r="C148">
        <v>3064466.0504000001</v>
      </c>
    </row>
    <row r="149" spans="1:3" x14ac:dyDescent="0.25">
      <c r="A149">
        <v>1136</v>
      </c>
      <c r="B149">
        <v>337056.47649999999</v>
      </c>
      <c r="C149">
        <v>3064473.4367</v>
      </c>
    </row>
    <row r="150" spans="1:3" x14ac:dyDescent="0.25">
      <c r="A150">
        <v>1137</v>
      </c>
      <c r="B150">
        <v>337055.99219999998</v>
      </c>
      <c r="C150">
        <v>3064486.1417</v>
      </c>
    </row>
    <row r="151" spans="1:3" x14ac:dyDescent="0.25">
      <c r="A151">
        <v>1138</v>
      </c>
      <c r="B151">
        <v>337102.63520000002</v>
      </c>
      <c r="C151">
        <v>3064491.3711999999</v>
      </c>
    </row>
    <row r="152" spans="1:3" x14ac:dyDescent="0.25">
      <c r="A152">
        <v>1139</v>
      </c>
      <c r="B152">
        <v>337120.77360000001</v>
      </c>
      <c r="C152">
        <v>3064489.4855</v>
      </c>
    </row>
    <row r="153" spans="1:3" x14ac:dyDescent="0.25">
      <c r="A153">
        <v>1140</v>
      </c>
      <c r="B153">
        <v>337055.57179999998</v>
      </c>
      <c r="C153">
        <v>3064497.1712000002</v>
      </c>
    </row>
    <row r="154" spans="1:3" x14ac:dyDescent="0.25">
      <c r="A154">
        <v>1141</v>
      </c>
      <c r="B154">
        <v>337045.44760000001</v>
      </c>
      <c r="C154">
        <v>3064517.3798000002</v>
      </c>
    </row>
    <row r="155" spans="1:3" x14ac:dyDescent="0.25">
      <c r="A155">
        <v>1142</v>
      </c>
      <c r="B155">
        <v>337034.10879999999</v>
      </c>
      <c r="C155">
        <v>3064538.2127999999</v>
      </c>
    </row>
    <row r="156" spans="1:3" x14ac:dyDescent="0.25">
      <c r="A156">
        <v>1143</v>
      </c>
      <c r="B156">
        <v>337017.20260000002</v>
      </c>
      <c r="C156">
        <v>3064554.2544</v>
      </c>
    </row>
    <row r="157" spans="1:3" x14ac:dyDescent="0.25">
      <c r="A157">
        <v>1144</v>
      </c>
      <c r="B157">
        <v>336999.13069999998</v>
      </c>
      <c r="C157">
        <v>3064574.5695000002</v>
      </c>
    </row>
    <row r="158" spans="1:3" x14ac:dyDescent="0.25">
      <c r="A158">
        <v>1145</v>
      </c>
      <c r="B158">
        <v>336986.0233</v>
      </c>
      <c r="C158">
        <v>3064600.2924000002</v>
      </c>
    </row>
    <row r="159" spans="1:3" x14ac:dyDescent="0.25">
      <c r="A159">
        <v>1146</v>
      </c>
      <c r="B159">
        <v>336984.5135</v>
      </c>
      <c r="C159">
        <v>3064624.4909999999</v>
      </c>
    </row>
    <row r="160" spans="1:3" x14ac:dyDescent="0.25">
      <c r="A160">
        <v>1147</v>
      </c>
      <c r="B160">
        <v>336986.04619999998</v>
      </c>
      <c r="C160">
        <v>3064647.5843000002</v>
      </c>
    </row>
    <row r="161" spans="1:3" x14ac:dyDescent="0.25">
      <c r="A161">
        <v>1148</v>
      </c>
      <c r="B161">
        <v>336987.78759999998</v>
      </c>
      <c r="C161">
        <v>3064656.5457000001</v>
      </c>
    </row>
    <row r="162" spans="1:3" x14ac:dyDescent="0.25">
      <c r="A162">
        <v>1149</v>
      </c>
      <c r="B162">
        <v>336990.64390000002</v>
      </c>
      <c r="C162">
        <v>3064671.2447000002</v>
      </c>
    </row>
    <row r="163" spans="1:3" x14ac:dyDescent="0.25">
      <c r="A163">
        <v>1150</v>
      </c>
      <c r="B163">
        <v>336966.9069</v>
      </c>
      <c r="C163">
        <v>3064679.4704999998</v>
      </c>
    </row>
    <row r="164" spans="1:3" x14ac:dyDescent="0.25">
      <c r="A164">
        <v>1151</v>
      </c>
      <c r="B164">
        <v>336951.06040000002</v>
      </c>
      <c r="C164">
        <v>3064683.3327000001</v>
      </c>
    </row>
    <row r="165" spans="1:3" x14ac:dyDescent="0.25">
      <c r="A165">
        <v>1152</v>
      </c>
      <c r="B165">
        <v>336935.22210000001</v>
      </c>
      <c r="C165">
        <v>3064687.8029999998</v>
      </c>
    </row>
    <row r="166" spans="1:3" x14ac:dyDescent="0.25">
      <c r="A166">
        <v>1153</v>
      </c>
      <c r="B166">
        <v>336917.5171</v>
      </c>
      <c r="C166">
        <v>3064689.8654</v>
      </c>
    </row>
    <row r="167" spans="1:3" x14ac:dyDescent="0.25">
      <c r="A167">
        <v>1154</v>
      </c>
      <c r="B167">
        <v>336895.54889999999</v>
      </c>
      <c r="C167">
        <v>3064693.2015</v>
      </c>
    </row>
    <row r="168" spans="1:3" x14ac:dyDescent="0.25">
      <c r="A168">
        <v>1155</v>
      </c>
      <c r="B168">
        <v>336880.28940000001</v>
      </c>
      <c r="C168">
        <v>3064695.2311</v>
      </c>
    </row>
    <row r="169" spans="1:3" x14ac:dyDescent="0.25">
      <c r="A169">
        <v>1156</v>
      </c>
      <c r="B169">
        <v>336870.12890000001</v>
      </c>
      <c r="C169">
        <v>3064712.7028000001</v>
      </c>
    </row>
    <row r="170" spans="1:3" x14ac:dyDescent="0.25">
      <c r="A170">
        <v>1157</v>
      </c>
      <c r="B170">
        <v>336869.3063</v>
      </c>
      <c r="C170">
        <v>3064742.5183999999</v>
      </c>
    </row>
    <row r="171" spans="1:3" x14ac:dyDescent="0.25">
      <c r="A171">
        <v>1158</v>
      </c>
      <c r="B171">
        <v>336870.30949999997</v>
      </c>
      <c r="C171">
        <v>3064771.7012</v>
      </c>
    </row>
    <row r="172" spans="1:3" x14ac:dyDescent="0.25">
      <c r="A172">
        <v>1159</v>
      </c>
      <c r="B172">
        <v>336868.11719999998</v>
      </c>
      <c r="C172">
        <v>3064790.5865000002</v>
      </c>
    </row>
    <row r="173" spans="1:3" x14ac:dyDescent="0.25">
      <c r="A173">
        <v>1160</v>
      </c>
      <c r="B173">
        <v>336865.97379999998</v>
      </c>
      <c r="C173">
        <v>3064813.1206</v>
      </c>
    </row>
    <row r="174" spans="1:3" x14ac:dyDescent="0.25">
      <c r="A174">
        <v>1161</v>
      </c>
      <c r="B174">
        <v>336863.28450000001</v>
      </c>
      <c r="C174">
        <v>3064840.5279999999</v>
      </c>
    </row>
    <row r="175" spans="1:3" x14ac:dyDescent="0.25">
      <c r="A175">
        <v>1162</v>
      </c>
      <c r="B175">
        <v>336863.54570000002</v>
      </c>
      <c r="C175">
        <v>3064859.9885</v>
      </c>
    </row>
    <row r="176" spans="1:3" x14ac:dyDescent="0.25">
      <c r="A176">
        <v>1163</v>
      </c>
      <c r="B176">
        <v>336865.64110000001</v>
      </c>
      <c r="C176">
        <v>3064879.4243000001</v>
      </c>
    </row>
    <row r="177" spans="1:3" x14ac:dyDescent="0.25">
      <c r="A177">
        <v>1164</v>
      </c>
      <c r="B177">
        <v>336867.80170000001</v>
      </c>
      <c r="C177">
        <v>3064903.7252000002</v>
      </c>
    </row>
    <row r="178" spans="1:3" x14ac:dyDescent="0.25">
      <c r="A178">
        <v>1165</v>
      </c>
      <c r="B178">
        <v>336874.79599999997</v>
      </c>
      <c r="C178">
        <v>3064923.7034999998</v>
      </c>
    </row>
    <row r="179" spans="1:3" x14ac:dyDescent="0.25">
      <c r="A179">
        <v>1166</v>
      </c>
      <c r="B179">
        <v>336879.34279999998</v>
      </c>
      <c r="C179">
        <v>3064943.5625</v>
      </c>
    </row>
    <row r="180" spans="1:3" x14ac:dyDescent="0.25">
      <c r="A180">
        <v>1167</v>
      </c>
      <c r="B180">
        <v>336882.65259999997</v>
      </c>
      <c r="C180">
        <v>3064962.3736</v>
      </c>
    </row>
    <row r="181" spans="1:3" x14ac:dyDescent="0.25">
      <c r="A181">
        <v>1168</v>
      </c>
      <c r="B181">
        <v>336878.6018</v>
      </c>
      <c r="C181">
        <v>3064979.4588000001</v>
      </c>
    </row>
    <row r="182" spans="1:3" x14ac:dyDescent="0.25">
      <c r="A182">
        <v>1169</v>
      </c>
      <c r="B182">
        <v>336878.88510000001</v>
      </c>
      <c r="C182">
        <v>3064980.4723999999</v>
      </c>
    </row>
    <row r="183" spans="1:3" x14ac:dyDescent="0.25">
      <c r="A183">
        <v>1170</v>
      </c>
      <c r="B183">
        <v>336882.45559999999</v>
      </c>
      <c r="C183">
        <v>3064993.2445999999</v>
      </c>
    </row>
    <row r="184" spans="1:3" x14ac:dyDescent="0.25">
      <c r="A184">
        <v>1171</v>
      </c>
      <c r="B184">
        <v>336885.79599999997</v>
      </c>
      <c r="C184">
        <v>3065014.3361999998</v>
      </c>
    </row>
    <row r="185" spans="1:3" x14ac:dyDescent="0.25">
      <c r="A185">
        <v>1172</v>
      </c>
      <c r="B185">
        <v>336892.74939999997</v>
      </c>
      <c r="C185">
        <v>3065031.2736</v>
      </c>
    </row>
    <row r="186" spans="1:3" x14ac:dyDescent="0.25">
      <c r="A186">
        <v>1173</v>
      </c>
      <c r="B186">
        <v>336896.65419999999</v>
      </c>
      <c r="C186">
        <v>3065048.8602</v>
      </c>
    </row>
    <row r="187" spans="1:3" x14ac:dyDescent="0.25">
      <c r="A187">
        <v>1174</v>
      </c>
      <c r="B187">
        <v>336898.13809999998</v>
      </c>
      <c r="C187">
        <v>3065068.3039000002</v>
      </c>
    </row>
    <row r="188" spans="1:3" x14ac:dyDescent="0.25">
      <c r="A188">
        <v>1175</v>
      </c>
      <c r="B188">
        <v>336897.21750000003</v>
      </c>
      <c r="C188">
        <v>3065090.8210999998</v>
      </c>
    </row>
    <row r="189" spans="1:3" x14ac:dyDescent="0.25">
      <c r="A189">
        <v>1176</v>
      </c>
      <c r="B189">
        <v>336903.61259999999</v>
      </c>
      <c r="C189">
        <v>3065111.7193999998</v>
      </c>
    </row>
    <row r="190" spans="1:3" x14ac:dyDescent="0.25">
      <c r="A190">
        <v>1177</v>
      </c>
      <c r="B190">
        <v>336909.40850000002</v>
      </c>
      <c r="C190">
        <v>3065133.5381</v>
      </c>
    </row>
    <row r="191" spans="1:3" x14ac:dyDescent="0.25">
      <c r="A191">
        <v>1178</v>
      </c>
      <c r="B191">
        <v>336924.43979999999</v>
      </c>
      <c r="C191">
        <v>3065160.0987</v>
      </c>
    </row>
    <row r="192" spans="1:3" x14ac:dyDescent="0.25">
      <c r="A192">
        <v>1179</v>
      </c>
      <c r="B192">
        <v>336941.82659999997</v>
      </c>
      <c r="C192">
        <v>3065179.9371000002</v>
      </c>
    </row>
    <row r="193" spans="1:3" x14ac:dyDescent="0.25">
      <c r="A193">
        <v>1180</v>
      </c>
      <c r="B193">
        <v>336959.2378</v>
      </c>
      <c r="C193">
        <v>3065201.5998</v>
      </c>
    </row>
    <row r="194" spans="1:3" x14ac:dyDescent="0.25">
      <c r="A194">
        <v>1181</v>
      </c>
      <c r="B194">
        <v>336974.21990000003</v>
      </c>
      <c r="C194">
        <v>3065224.5115999999</v>
      </c>
    </row>
    <row r="195" spans="1:3" x14ac:dyDescent="0.25">
      <c r="A195">
        <v>1182</v>
      </c>
      <c r="B195">
        <v>336987.31089999998</v>
      </c>
      <c r="C195">
        <v>3065243.1910999999</v>
      </c>
    </row>
    <row r="196" spans="1:3" x14ac:dyDescent="0.25">
      <c r="A196">
        <v>1183</v>
      </c>
      <c r="B196">
        <v>336996.1225</v>
      </c>
      <c r="C196">
        <v>3065261.9279</v>
      </c>
    </row>
    <row r="197" spans="1:3" x14ac:dyDescent="0.25">
      <c r="A197">
        <v>1184</v>
      </c>
      <c r="B197">
        <v>337004.96669999999</v>
      </c>
      <c r="C197">
        <v>3065283.0973</v>
      </c>
    </row>
    <row r="198" spans="1:3" x14ac:dyDescent="0.25">
      <c r="A198">
        <v>1185</v>
      </c>
      <c r="B198">
        <v>337012.5392</v>
      </c>
      <c r="C198">
        <v>3065300.6343</v>
      </c>
    </row>
    <row r="199" spans="1:3" x14ac:dyDescent="0.25">
      <c r="A199">
        <v>1186</v>
      </c>
      <c r="B199">
        <v>337003.74459999998</v>
      </c>
      <c r="C199">
        <v>3065328.7307000002</v>
      </c>
    </row>
    <row r="200" spans="1:3" x14ac:dyDescent="0.25">
      <c r="A200">
        <v>1187</v>
      </c>
      <c r="B200">
        <v>336985.00559999997</v>
      </c>
      <c r="C200">
        <v>3065344.7960000001</v>
      </c>
    </row>
    <row r="201" spans="1:3" x14ac:dyDescent="0.25">
      <c r="A201">
        <v>1188</v>
      </c>
      <c r="B201">
        <v>336960.7156</v>
      </c>
      <c r="C201">
        <v>3065357.2864000001</v>
      </c>
    </row>
    <row r="202" spans="1:3" x14ac:dyDescent="0.25">
      <c r="A202">
        <v>1189</v>
      </c>
      <c r="B202">
        <v>336941.38170000003</v>
      </c>
      <c r="C202">
        <v>3065374.5762</v>
      </c>
    </row>
    <row r="203" spans="1:3" x14ac:dyDescent="0.25">
      <c r="A203">
        <v>1190</v>
      </c>
      <c r="B203">
        <v>336912.99420000002</v>
      </c>
      <c r="C203">
        <v>3065400.6546999998</v>
      </c>
    </row>
    <row r="204" spans="1:3" x14ac:dyDescent="0.25">
      <c r="A204">
        <v>1191</v>
      </c>
      <c r="B204">
        <v>336896.22820000001</v>
      </c>
      <c r="C204">
        <v>3065427.0332999998</v>
      </c>
    </row>
    <row r="205" spans="1:3" x14ac:dyDescent="0.25">
      <c r="A205">
        <v>1192</v>
      </c>
      <c r="B205">
        <v>336901.31469999999</v>
      </c>
      <c r="C205">
        <v>3065441.5622999999</v>
      </c>
    </row>
    <row r="206" spans="1:3" x14ac:dyDescent="0.25">
      <c r="A206">
        <v>1193</v>
      </c>
      <c r="B206">
        <v>336898.65610000002</v>
      </c>
      <c r="C206">
        <v>3065471.2486999999</v>
      </c>
    </row>
    <row r="207" spans="1:3" x14ac:dyDescent="0.25">
      <c r="A207">
        <v>1194</v>
      </c>
      <c r="B207">
        <v>336897.77639999997</v>
      </c>
      <c r="C207">
        <v>3065496.8056999999</v>
      </c>
    </row>
    <row r="208" spans="1:3" x14ac:dyDescent="0.25">
      <c r="A208">
        <v>1195</v>
      </c>
      <c r="B208">
        <v>336897.49979999999</v>
      </c>
      <c r="C208">
        <v>3065521.7463000002</v>
      </c>
    </row>
    <row r="209" spans="1:3" x14ac:dyDescent="0.25">
      <c r="A209">
        <v>1196</v>
      </c>
      <c r="B209">
        <v>336902.67609999998</v>
      </c>
      <c r="C209">
        <v>3065542.9643999999</v>
      </c>
    </row>
    <row r="210" spans="1:3" x14ac:dyDescent="0.25">
      <c r="A210">
        <v>1197</v>
      </c>
      <c r="B210">
        <v>336910.91720000003</v>
      </c>
      <c r="C210">
        <v>3065564.7494999999</v>
      </c>
    </row>
    <row r="211" spans="1:3" x14ac:dyDescent="0.25">
      <c r="A211">
        <v>1198</v>
      </c>
      <c r="B211">
        <v>336917.93560000003</v>
      </c>
      <c r="C211">
        <v>3065586.551</v>
      </c>
    </row>
    <row r="212" spans="1:3" x14ac:dyDescent="0.25">
      <c r="A212">
        <v>1199</v>
      </c>
      <c r="B212">
        <v>336926.77159999998</v>
      </c>
      <c r="C212">
        <v>3065607.1115999999</v>
      </c>
    </row>
    <row r="213" spans="1:3" x14ac:dyDescent="0.25">
      <c r="A213">
        <v>1200</v>
      </c>
      <c r="B213">
        <v>336937.98749999999</v>
      </c>
      <c r="C213">
        <v>3065622.7744999998</v>
      </c>
    </row>
    <row r="214" spans="1:3" x14ac:dyDescent="0.25">
      <c r="A214">
        <v>1201</v>
      </c>
      <c r="B214">
        <v>336961.30719999998</v>
      </c>
      <c r="C214">
        <v>3065629.1518000001</v>
      </c>
    </row>
    <row r="215" spans="1:3" x14ac:dyDescent="0.25">
      <c r="A215">
        <v>1202</v>
      </c>
      <c r="B215">
        <v>336983.42060000001</v>
      </c>
      <c r="C215">
        <v>3065636.7618</v>
      </c>
    </row>
    <row r="216" spans="1:3" x14ac:dyDescent="0.25">
      <c r="A216">
        <v>1203</v>
      </c>
      <c r="B216">
        <v>336993.00229999999</v>
      </c>
      <c r="C216">
        <v>3065641.5199000002</v>
      </c>
    </row>
    <row r="217" spans="1:3" x14ac:dyDescent="0.25">
      <c r="A217">
        <v>1204</v>
      </c>
      <c r="B217">
        <v>337002.50189999997</v>
      </c>
      <c r="C217">
        <v>3065646.2371</v>
      </c>
    </row>
    <row r="218" spans="1:3" x14ac:dyDescent="0.25">
      <c r="A218">
        <v>1205</v>
      </c>
      <c r="B218">
        <v>337020.93099999998</v>
      </c>
      <c r="C218">
        <v>3065652.6801</v>
      </c>
    </row>
    <row r="219" spans="1:3" x14ac:dyDescent="0.25">
      <c r="A219">
        <v>1206</v>
      </c>
      <c r="B219">
        <v>337040.07750000001</v>
      </c>
      <c r="C219">
        <v>3065667.0203</v>
      </c>
    </row>
    <row r="220" spans="1:3" x14ac:dyDescent="0.25">
      <c r="A220">
        <v>1207</v>
      </c>
      <c r="B220">
        <v>337045.20890000003</v>
      </c>
      <c r="C220">
        <v>3065669.6671000002</v>
      </c>
    </row>
    <row r="221" spans="1:3" x14ac:dyDescent="0.25">
      <c r="A221">
        <v>1208</v>
      </c>
      <c r="B221">
        <v>337070.01140000002</v>
      </c>
      <c r="C221">
        <v>3065660.2321000001</v>
      </c>
    </row>
    <row r="222" spans="1:3" x14ac:dyDescent="0.25">
      <c r="A222">
        <v>1209</v>
      </c>
      <c r="B222">
        <v>337078.49080000003</v>
      </c>
      <c r="C222">
        <v>3065646.1579</v>
      </c>
    </row>
    <row r="223" spans="1:3" x14ac:dyDescent="0.25">
      <c r="A223">
        <v>1210</v>
      </c>
      <c r="B223">
        <v>337057.31660000002</v>
      </c>
      <c r="C223">
        <v>3065675.9122000001</v>
      </c>
    </row>
    <row r="224" spans="1:3" x14ac:dyDescent="0.25">
      <c r="A224">
        <v>1211</v>
      </c>
      <c r="B224">
        <v>337042.56780000002</v>
      </c>
      <c r="C224">
        <v>3065676.1656999998</v>
      </c>
    </row>
    <row r="225" spans="1:3" x14ac:dyDescent="0.25">
      <c r="A225">
        <v>1212</v>
      </c>
      <c r="B225">
        <v>337032.66529999999</v>
      </c>
      <c r="C225">
        <v>3065676.3358999998</v>
      </c>
    </row>
    <row r="226" spans="1:3" x14ac:dyDescent="0.25">
      <c r="A226">
        <v>1213</v>
      </c>
      <c r="B226">
        <v>337010.79239999998</v>
      </c>
      <c r="C226">
        <v>3065676.6294</v>
      </c>
    </row>
    <row r="227" spans="1:3" x14ac:dyDescent="0.25">
      <c r="A227">
        <v>1214</v>
      </c>
      <c r="B227">
        <v>336978.61859999999</v>
      </c>
      <c r="C227">
        <v>3065678.2930000001</v>
      </c>
    </row>
    <row r="228" spans="1:3" x14ac:dyDescent="0.25">
      <c r="A228">
        <v>1215</v>
      </c>
      <c r="B228">
        <v>336875.10009999998</v>
      </c>
      <c r="C228">
        <v>3064704.1545000002</v>
      </c>
    </row>
    <row r="229" spans="1:3" x14ac:dyDescent="0.25">
      <c r="A229">
        <v>1216</v>
      </c>
      <c r="B229">
        <v>336860.1888</v>
      </c>
      <c r="C229">
        <v>3064013.5460000001</v>
      </c>
    </row>
    <row r="230" spans="1:3" x14ac:dyDescent="0.25">
      <c r="A230">
        <v>1217</v>
      </c>
      <c r="B230">
        <v>336234.30410000001</v>
      </c>
      <c r="C230">
        <v>3063411.5742000001</v>
      </c>
    </row>
    <row r="231" spans="1:3" x14ac:dyDescent="0.25">
      <c r="A231">
        <v>1218</v>
      </c>
      <c r="B231">
        <v>336232.94709999999</v>
      </c>
      <c r="C231">
        <v>3063415.1669000001</v>
      </c>
    </row>
    <row r="232" spans="1:3" x14ac:dyDescent="0.25">
      <c r="A232">
        <v>1219</v>
      </c>
      <c r="B232">
        <v>336228.42499999999</v>
      </c>
      <c r="C232">
        <v>3063427.1414000001</v>
      </c>
    </row>
    <row r="233" spans="1:3" x14ac:dyDescent="0.25">
      <c r="A233">
        <v>1220</v>
      </c>
      <c r="B233">
        <v>336224.64549999998</v>
      </c>
      <c r="C233">
        <v>3063432.1288999999</v>
      </c>
    </row>
    <row r="234" spans="1:3" x14ac:dyDescent="0.25">
      <c r="A234">
        <v>1221</v>
      </c>
      <c r="B234">
        <v>336224.05099999998</v>
      </c>
      <c r="C234">
        <v>3063432.8969999999</v>
      </c>
    </row>
    <row r="235" spans="1:3" x14ac:dyDescent="0.25">
      <c r="A235">
        <v>1222</v>
      </c>
      <c r="B235">
        <v>336222.62479999999</v>
      </c>
      <c r="C235">
        <v>3063434.7393999998</v>
      </c>
    </row>
    <row r="236" spans="1:3" x14ac:dyDescent="0.25">
      <c r="A236">
        <v>1223</v>
      </c>
      <c r="B236">
        <v>336218.68050000002</v>
      </c>
      <c r="C236">
        <v>3063439.8347999998</v>
      </c>
    </row>
    <row r="237" spans="1:3" x14ac:dyDescent="0.25">
      <c r="A237">
        <v>1224</v>
      </c>
      <c r="B237">
        <v>336215.82620000001</v>
      </c>
      <c r="C237">
        <v>3063444.7096000002</v>
      </c>
    </row>
    <row r="238" spans="1:3" x14ac:dyDescent="0.25">
      <c r="A238">
        <v>1225</v>
      </c>
      <c r="B238">
        <v>336213.43170000002</v>
      </c>
      <c r="C238">
        <v>3063450.39</v>
      </c>
    </row>
    <row r="239" spans="1:3" x14ac:dyDescent="0.25">
      <c r="A239">
        <v>1226</v>
      </c>
      <c r="B239">
        <v>336213.21509999997</v>
      </c>
      <c r="C239">
        <v>3063450.9037000001</v>
      </c>
    </row>
    <row r="240" spans="1:3" x14ac:dyDescent="0.25">
      <c r="A240">
        <v>1227</v>
      </c>
      <c r="B240">
        <v>336210.91330000001</v>
      </c>
      <c r="C240">
        <v>3063456.3643999998</v>
      </c>
    </row>
    <row r="241" spans="1:3" x14ac:dyDescent="0.25">
      <c r="A241">
        <v>1228</v>
      </c>
      <c r="B241">
        <v>336210.27380000002</v>
      </c>
      <c r="C241">
        <v>3063457.8816</v>
      </c>
    </row>
    <row r="242" spans="1:3" x14ac:dyDescent="0.25">
      <c r="A242">
        <v>1229</v>
      </c>
      <c r="B242">
        <v>336282.83500000002</v>
      </c>
      <c r="C242">
        <v>3063462.6770000001</v>
      </c>
    </row>
    <row r="243" spans="1:3" x14ac:dyDescent="0.25">
      <c r="A243">
        <v>1230</v>
      </c>
      <c r="B243">
        <v>336279.85139999999</v>
      </c>
      <c r="C243">
        <v>3063462.8121000002</v>
      </c>
    </row>
    <row r="244" spans="1:3" x14ac:dyDescent="0.25">
      <c r="A244">
        <v>1231</v>
      </c>
      <c r="B244">
        <v>336269.86560000002</v>
      </c>
      <c r="C244">
        <v>3063463.7502000001</v>
      </c>
    </row>
    <row r="245" spans="1:3" x14ac:dyDescent="0.25">
      <c r="A245">
        <v>1232</v>
      </c>
      <c r="B245">
        <v>336283.29320000001</v>
      </c>
      <c r="C245">
        <v>3063464.3355</v>
      </c>
    </row>
    <row r="246" spans="1:3" x14ac:dyDescent="0.25">
      <c r="A246">
        <v>1233</v>
      </c>
      <c r="B246">
        <v>336206.09740000003</v>
      </c>
      <c r="C246">
        <v>3063466.5751999998</v>
      </c>
    </row>
    <row r="247" spans="1:3" x14ac:dyDescent="0.25">
      <c r="A247">
        <v>1234</v>
      </c>
      <c r="B247">
        <v>336237.44569999998</v>
      </c>
      <c r="C247">
        <v>3063466.5962999999</v>
      </c>
    </row>
    <row r="248" spans="1:3" x14ac:dyDescent="0.25">
      <c r="A248">
        <v>1235</v>
      </c>
      <c r="B248">
        <v>336205.31800000003</v>
      </c>
      <c r="C248">
        <v>3063468.1792000001</v>
      </c>
    </row>
    <row r="249" spans="1:3" x14ac:dyDescent="0.25">
      <c r="A249">
        <v>1236</v>
      </c>
      <c r="B249">
        <v>336204.93810000003</v>
      </c>
      <c r="C249">
        <v>3063468.9611999998</v>
      </c>
    </row>
    <row r="250" spans="1:3" x14ac:dyDescent="0.25">
      <c r="A250">
        <v>1237</v>
      </c>
      <c r="B250">
        <v>336209.00939999998</v>
      </c>
      <c r="C250">
        <v>3063469.2329000002</v>
      </c>
    </row>
    <row r="251" spans="1:3" x14ac:dyDescent="0.25">
      <c r="A251">
        <v>1238</v>
      </c>
      <c r="B251">
        <v>336208.47529999999</v>
      </c>
      <c r="C251">
        <v>3063469.2826</v>
      </c>
    </row>
    <row r="252" spans="1:3" x14ac:dyDescent="0.25">
      <c r="A252">
        <v>1239</v>
      </c>
      <c r="B252">
        <v>336206.85869999998</v>
      </c>
      <c r="C252">
        <v>3063469.4331999999</v>
      </c>
    </row>
    <row r="253" spans="1:3" x14ac:dyDescent="0.25">
      <c r="A253">
        <v>1240</v>
      </c>
      <c r="B253">
        <v>337035.38760000002</v>
      </c>
      <c r="C253">
        <v>3063490.7677000002</v>
      </c>
    </row>
    <row r="254" spans="1:3" x14ac:dyDescent="0.25">
      <c r="A254">
        <v>1241</v>
      </c>
      <c r="B254">
        <v>337013.62420000002</v>
      </c>
      <c r="C254">
        <v>3063492.5542000001</v>
      </c>
    </row>
    <row r="255" spans="1:3" x14ac:dyDescent="0.25">
      <c r="A255">
        <v>1242</v>
      </c>
      <c r="B255">
        <v>337055.03259999998</v>
      </c>
      <c r="C255">
        <v>3063492.6165999998</v>
      </c>
    </row>
    <row r="256" spans="1:3" x14ac:dyDescent="0.25">
      <c r="A256">
        <v>1243</v>
      </c>
      <c r="B256">
        <v>336291.83679999999</v>
      </c>
      <c r="C256">
        <v>3063494.0636999998</v>
      </c>
    </row>
    <row r="257" spans="1:3" x14ac:dyDescent="0.25">
      <c r="A257">
        <v>1244</v>
      </c>
      <c r="B257">
        <v>336983.80599999998</v>
      </c>
      <c r="C257">
        <v>3063496.3292999999</v>
      </c>
    </row>
    <row r="258" spans="1:3" x14ac:dyDescent="0.25">
      <c r="A258">
        <v>1245</v>
      </c>
      <c r="B258">
        <v>337083.79060000001</v>
      </c>
      <c r="C258">
        <v>3063496.7393</v>
      </c>
    </row>
    <row r="259" spans="1:3" x14ac:dyDescent="0.25">
      <c r="A259">
        <v>1246</v>
      </c>
      <c r="B259">
        <v>337107.38410000002</v>
      </c>
      <c r="C259">
        <v>3063501.9948</v>
      </c>
    </row>
    <row r="260" spans="1:3" x14ac:dyDescent="0.25">
      <c r="A260">
        <v>1247</v>
      </c>
      <c r="B260">
        <v>336960.0527</v>
      </c>
      <c r="C260">
        <v>3063502.2023</v>
      </c>
    </row>
    <row r="261" spans="1:3" x14ac:dyDescent="0.25">
      <c r="A261">
        <v>1248</v>
      </c>
      <c r="B261">
        <v>337129.6115</v>
      </c>
      <c r="C261">
        <v>3063507.2072000001</v>
      </c>
    </row>
    <row r="262" spans="1:3" x14ac:dyDescent="0.25">
      <c r="A262">
        <v>1249</v>
      </c>
      <c r="B262">
        <v>336938.8297</v>
      </c>
      <c r="C262">
        <v>3063507.5413000002</v>
      </c>
    </row>
    <row r="263" spans="1:3" x14ac:dyDescent="0.25">
      <c r="A263">
        <v>1250</v>
      </c>
      <c r="B263">
        <v>336297.1384</v>
      </c>
      <c r="C263">
        <v>3063508.6627000002</v>
      </c>
    </row>
    <row r="264" spans="1:3" x14ac:dyDescent="0.25">
      <c r="A264">
        <v>1251</v>
      </c>
      <c r="B264">
        <v>337150.2696</v>
      </c>
      <c r="C264">
        <v>3063513.3415000001</v>
      </c>
    </row>
    <row r="265" spans="1:3" x14ac:dyDescent="0.25">
      <c r="A265">
        <v>1252</v>
      </c>
      <c r="B265">
        <v>336911.4877</v>
      </c>
      <c r="C265">
        <v>3063514.9526</v>
      </c>
    </row>
    <row r="266" spans="1:3" x14ac:dyDescent="0.25">
      <c r="A266">
        <v>1253</v>
      </c>
      <c r="B266">
        <v>337172.64799999999</v>
      </c>
      <c r="C266">
        <v>3063520.3629000001</v>
      </c>
    </row>
    <row r="267" spans="1:3" x14ac:dyDescent="0.25">
      <c r="A267">
        <v>1254</v>
      </c>
      <c r="B267">
        <v>336886.02</v>
      </c>
      <c r="C267">
        <v>3063521.8569999998</v>
      </c>
    </row>
    <row r="268" spans="1:3" x14ac:dyDescent="0.25">
      <c r="A268">
        <v>1255</v>
      </c>
      <c r="B268">
        <v>336302.21909999999</v>
      </c>
      <c r="C268">
        <v>3063523.3034000001</v>
      </c>
    </row>
    <row r="269" spans="1:3" x14ac:dyDescent="0.25">
      <c r="A269">
        <v>1256</v>
      </c>
      <c r="B269">
        <v>337197.35450000002</v>
      </c>
      <c r="C269">
        <v>3063530.5068999999</v>
      </c>
    </row>
    <row r="270" spans="1:3" x14ac:dyDescent="0.25">
      <c r="A270">
        <v>1257</v>
      </c>
      <c r="B270">
        <v>336851.39169999998</v>
      </c>
      <c r="C270">
        <v>3063531.2420999999</v>
      </c>
    </row>
    <row r="271" spans="1:3" x14ac:dyDescent="0.25">
      <c r="A271">
        <v>1258</v>
      </c>
      <c r="B271">
        <v>336836.0514</v>
      </c>
      <c r="C271">
        <v>3063535.4002</v>
      </c>
    </row>
    <row r="272" spans="1:3" x14ac:dyDescent="0.25">
      <c r="A272">
        <v>1259</v>
      </c>
      <c r="B272">
        <v>336822.91879999998</v>
      </c>
      <c r="C272">
        <v>3063538.9610000001</v>
      </c>
    </row>
    <row r="273" spans="1:3" x14ac:dyDescent="0.25">
      <c r="A273">
        <v>1260</v>
      </c>
      <c r="B273">
        <v>337218.69760000001</v>
      </c>
      <c r="C273">
        <v>3063541.9857999999</v>
      </c>
    </row>
    <row r="274" spans="1:3" x14ac:dyDescent="0.25">
      <c r="A274">
        <v>1261</v>
      </c>
      <c r="B274">
        <v>336305.9926</v>
      </c>
      <c r="C274">
        <v>3063542.2514999998</v>
      </c>
    </row>
    <row r="275" spans="1:3" x14ac:dyDescent="0.25">
      <c r="A275">
        <v>1262</v>
      </c>
      <c r="B275">
        <v>336796.38569999998</v>
      </c>
      <c r="C275">
        <v>3063545.6091</v>
      </c>
    </row>
    <row r="276" spans="1:3" x14ac:dyDescent="0.25">
      <c r="A276">
        <v>1263</v>
      </c>
      <c r="B276">
        <v>336779.21149999998</v>
      </c>
      <c r="C276">
        <v>3063549.7675000001</v>
      </c>
    </row>
    <row r="277" spans="1:3" x14ac:dyDescent="0.25">
      <c r="A277">
        <v>1264</v>
      </c>
      <c r="B277">
        <v>337238.49359999999</v>
      </c>
      <c r="C277">
        <v>3063554.6606999999</v>
      </c>
    </row>
    <row r="278" spans="1:3" x14ac:dyDescent="0.25">
      <c r="A278">
        <v>1265</v>
      </c>
      <c r="B278">
        <v>336311.67680000002</v>
      </c>
      <c r="C278">
        <v>3063564.7335000001</v>
      </c>
    </row>
    <row r="279" spans="1:3" x14ac:dyDescent="0.25">
      <c r="A279">
        <v>1266</v>
      </c>
      <c r="B279">
        <v>337252.13030000002</v>
      </c>
      <c r="C279">
        <v>3063566.1025</v>
      </c>
    </row>
    <row r="280" spans="1:3" x14ac:dyDescent="0.25">
      <c r="A280">
        <v>1267</v>
      </c>
      <c r="B280">
        <v>336544.25679999997</v>
      </c>
      <c r="C280">
        <v>3063576.2215999998</v>
      </c>
    </row>
    <row r="281" spans="1:3" x14ac:dyDescent="0.25">
      <c r="A281">
        <v>1268</v>
      </c>
      <c r="B281">
        <v>336546.54670000001</v>
      </c>
      <c r="C281">
        <v>3063576.3980999999</v>
      </c>
    </row>
    <row r="282" spans="1:3" x14ac:dyDescent="0.25">
      <c r="A282">
        <v>1269</v>
      </c>
      <c r="B282">
        <v>337266.28940000001</v>
      </c>
      <c r="C282">
        <v>3063577.9262000001</v>
      </c>
    </row>
    <row r="283" spans="1:3" x14ac:dyDescent="0.25">
      <c r="A283">
        <v>1270</v>
      </c>
      <c r="B283">
        <v>336518.31430000003</v>
      </c>
      <c r="C283">
        <v>3063583.8607000001</v>
      </c>
    </row>
    <row r="284" spans="1:3" x14ac:dyDescent="0.25">
      <c r="A284">
        <v>1271</v>
      </c>
      <c r="B284">
        <v>336505.4276</v>
      </c>
      <c r="C284">
        <v>3063587.4493999998</v>
      </c>
    </row>
    <row r="285" spans="1:3" x14ac:dyDescent="0.25">
      <c r="A285">
        <v>1272</v>
      </c>
      <c r="B285">
        <v>336505.22120000003</v>
      </c>
      <c r="C285">
        <v>3063587.5027000001</v>
      </c>
    </row>
    <row r="286" spans="1:3" x14ac:dyDescent="0.25">
      <c r="A286">
        <v>1273</v>
      </c>
      <c r="B286">
        <v>336319.85139999999</v>
      </c>
      <c r="C286">
        <v>3063591.2705999999</v>
      </c>
    </row>
    <row r="287" spans="1:3" x14ac:dyDescent="0.25">
      <c r="A287">
        <v>1274</v>
      </c>
      <c r="B287">
        <v>337283.9754</v>
      </c>
      <c r="C287">
        <v>3063592.7037</v>
      </c>
    </row>
    <row r="288" spans="1:3" x14ac:dyDescent="0.25">
      <c r="A288">
        <v>1275</v>
      </c>
      <c r="B288">
        <v>336483.43310000002</v>
      </c>
      <c r="C288">
        <v>3063593.1376999998</v>
      </c>
    </row>
    <row r="289" spans="1:3" x14ac:dyDescent="0.25">
      <c r="A289">
        <v>1276</v>
      </c>
      <c r="B289">
        <v>337287.30540000001</v>
      </c>
      <c r="C289">
        <v>3063596.3443</v>
      </c>
    </row>
    <row r="290" spans="1:3" x14ac:dyDescent="0.25">
      <c r="A290">
        <v>1277</v>
      </c>
      <c r="B290">
        <v>336323.66090000002</v>
      </c>
      <c r="C290">
        <v>3063602.9267000002</v>
      </c>
    </row>
    <row r="291" spans="1:3" x14ac:dyDescent="0.25">
      <c r="A291">
        <v>1278</v>
      </c>
      <c r="B291">
        <v>337297.42540000001</v>
      </c>
      <c r="C291">
        <v>3063607.4082999998</v>
      </c>
    </row>
    <row r="292" spans="1:3" x14ac:dyDescent="0.25">
      <c r="A292">
        <v>1279</v>
      </c>
      <c r="B292">
        <v>336555.40240000002</v>
      </c>
      <c r="C292">
        <v>3063612.2034999998</v>
      </c>
    </row>
    <row r="293" spans="1:3" x14ac:dyDescent="0.25">
      <c r="A293">
        <v>1280</v>
      </c>
      <c r="B293">
        <v>336405.85720000003</v>
      </c>
      <c r="C293">
        <v>3063615.7738999999</v>
      </c>
    </row>
    <row r="294" spans="1:3" x14ac:dyDescent="0.25">
      <c r="A294">
        <v>1281</v>
      </c>
      <c r="B294">
        <v>336327.68209999998</v>
      </c>
      <c r="C294">
        <v>3063615.8845000002</v>
      </c>
    </row>
    <row r="295" spans="1:3" x14ac:dyDescent="0.25">
      <c r="A295">
        <v>1282</v>
      </c>
      <c r="B295">
        <v>337313.77590000001</v>
      </c>
      <c r="C295">
        <v>3063624.7218999998</v>
      </c>
    </row>
    <row r="296" spans="1:3" x14ac:dyDescent="0.25">
      <c r="A296">
        <v>1283</v>
      </c>
      <c r="B296">
        <v>336330.39370000002</v>
      </c>
      <c r="C296">
        <v>3063624.8675000002</v>
      </c>
    </row>
    <row r="297" spans="1:3" x14ac:dyDescent="0.25">
      <c r="A297">
        <v>1284</v>
      </c>
      <c r="B297">
        <v>336331.9584</v>
      </c>
      <c r="C297">
        <v>3063628.7788</v>
      </c>
    </row>
    <row r="298" spans="1:3" x14ac:dyDescent="0.25">
      <c r="A298">
        <v>1285</v>
      </c>
      <c r="B298">
        <v>336338.75199999998</v>
      </c>
      <c r="C298">
        <v>3063632.4668999999</v>
      </c>
    </row>
    <row r="299" spans="1:3" x14ac:dyDescent="0.25">
      <c r="A299">
        <v>1286</v>
      </c>
      <c r="B299">
        <v>336343.74479999999</v>
      </c>
      <c r="C299">
        <v>3063634.0266999998</v>
      </c>
    </row>
    <row r="300" spans="1:3" x14ac:dyDescent="0.25">
      <c r="A300">
        <v>1287</v>
      </c>
      <c r="B300">
        <v>337329.92959999997</v>
      </c>
      <c r="C300">
        <v>3063640.2264999999</v>
      </c>
    </row>
    <row r="301" spans="1:3" x14ac:dyDescent="0.25">
      <c r="A301">
        <v>1288</v>
      </c>
      <c r="B301">
        <v>337342.20240000001</v>
      </c>
      <c r="C301">
        <v>3063658.2138999999</v>
      </c>
    </row>
    <row r="302" spans="1:3" x14ac:dyDescent="0.25">
      <c r="A302">
        <v>1289</v>
      </c>
      <c r="B302">
        <v>337353.87589999998</v>
      </c>
      <c r="C302">
        <v>3063677.2793999999</v>
      </c>
    </row>
    <row r="303" spans="1:3" x14ac:dyDescent="0.25">
      <c r="A303">
        <v>1290</v>
      </c>
      <c r="B303">
        <v>337364.30969999998</v>
      </c>
      <c r="C303">
        <v>3063695.7883000001</v>
      </c>
    </row>
    <row r="304" spans="1:3" x14ac:dyDescent="0.25">
      <c r="A304">
        <v>1291</v>
      </c>
      <c r="B304">
        <v>337375.03210000001</v>
      </c>
      <c r="C304">
        <v>3063715.4282</v>
      </c>
    </row>
    <row r="305" spans="1:3" x14ac:dyDescent="0.25">
      <c r="A305">
        <v>1292</v>
      </c>
      <c r="B305">
        <v>337385.58279999997</v>
      </c>
      <c r="C305">
        <v>3063736.3402</v>
      </c>
    </row>
    <row r="306" spans="1:3" x14ac:dyDescent="0.25">
      <c r="A306">
        <v>1293</v>
      </c>
      <c r="B306">
        <v>337394.78159999999</v>
      </c>
      <c r="C306">
        <v>3063754.5726000001</v>
      </c>
    </row>
    <row r="307" spans="1:3" x14ac:dyDescent="0.25">
      <c r="A307">
        <v>1294</v>
      </c>
      <c r="B307">
        <v>337403.96389999997</v>
      </c>
      <c r="C307">
        <v>3063772.4611999998</v>
      </c>
    </row>
    <row r="308" spans="1:3" x14ac:dyDescent="0.25">
      <c r="A308">
        <v>1295</v>
      </c>
      <c r="B308">
        <v>337411.74440000003</v>
      </c>
      <c r="C308">
        <v>3063787.1439</v>
      </c>
    </row>
    <row r="309" spans="1:3" x14ac:dyDescent="0.25">
      <c r="A309">
        <v>1296</v>
      </c>
      <c r="B309">
        <v>337423.0405</v>
      </c>
      <c r="C309">
        <v>3063808.5411999999</v>
      </c>
    </row>
    <row r="310" spans="1:3" x14ac:dyDescent="0.25">
      <c r="A310">
        <v>1297</v>
      </c>
      <c r="B310">
        <v>337435.31689999998</v>
      </c>
      <c r="C310">
        <v>3063832.5458</v>
      </c>
    </row>
    <row r="311" spans="1:3" x14ac:dyDescent="0.25">
      <c r="A311">
        <v>1298</v>
      </c>
      <c r="B311">
        <v>337448.4472</v>
      </c>
      <c r="C311">
        <v>3063858.1625999999</v>
      </c>
    </row>
    <row r="312" spans="1:3" x14ac:dyDescent="0.25">
      <c r="A312">
        <v>1299</v>
      </c>
      <c r="B312">
        <v>337460.66220000002</v>
      </c>
      <c r="C312">
        <v>3063879.7289</v>
      </c>
    </row>
    <row r="313" spans="1:3" x14ac:dyDescent="0.25">
      <c r="A313">
        <v>1300</v>
      </c>
      <c r="B313">
        <v>337472.73859999998</v>
      </c>
      <c r="C313">
        <v>3063901.7692</v>
      </c>
    </row>
    <row r="314" spans="1:3" x14ac:dyDescent="0.25">
      <c r="A314">
        <v>1301</v>
      </c>
      <c r="B314">
        <v>337484.91739999998</v>
      </c>
      <c r="C314">
        <v>3063925.2122999998</v>
      </c>
    </row>
    <row r="315" spans="1:3" x14ac:dyDescent="0.25">
      <c r="A315">
        <v>1302</v>
      </c>
      <c r="B315">
        <v>337494.4841</v>
      </c>
      <c r="C315">
        <v>3063943.5356999999</v>
      </c>
    </row>
    <row r="316" spans="1:3" x14ac:dyDescent="0.25">
      <c r="A316">
        <v>1303</v>
      </c>
      <c r="B316">
        <v>337508.3811</v>
      </c>
      <c r="C316">
        <v>3063969.7815</v>
      </c>
    </row>
    <row r="317" spans="1:3" x14ac:dyDescent="0.25">
      <c r="A317">
        <v>1304</v>
      </c>
      <c r="B317">
        <v>337518.18060000002</v>
      </c>
      <c r="C317">
        <v>3063989.301</v>
      </c>
    </row>
    <row r="318" spans="1:3" x14ac:dyDescent="0.25">
      <c r="A318">
        <v>1305</v>
      </c>
      <c r="B318">
        <v>337521.07799999998</v>
      </c>
      <c r="C318">
        <v>3063995.4692000002</v>
      </c>
    </row>
    <row r="319" spans="1:3" x14ac:dyDescent="0.25">
      <c r="A319">
        <v>1306</v>
      </c>
      <c r="B319">
        <v>337529.29519999999</v>
      </c>
      <c r="C319">
        <v>3064012.9704</v>
      </c>
    </row>
    <row r="320" spans="1:3" x14ac:dyDescent="0.25">
      <c r="A320">
        <v>1307</v>
      </c>
      <c r="B320">
        <v>337538.96720000001</v>
      </c>
      <c r="C320">
        <v>3064032.4542999999</v>
      </c>
    </row>
    <row r="321" spans="1:3" x14ac:dyDescent="0.25">
      <c r="A321">
        <v>1308</v>
      </c>
      <c r="B321">
        <v>337551.39620000002</v>
      </c>
      <c r="C321">
        <v>3064056.3794999998</v>
      </c>
    </row>
    <row r="322" spans="1:3" x14ac:dyDescent="0.25">
      <c r="A322">
        <v>1309</v>
      </c>
      <c r="B322">
        <v>337562.0638</v>
      </c>
      <c r="C322">
        <v>3064077.5482000001</v>
      </c>
    </row>
    <row r="323" spans="1:3" x14ac:dyDescent="0.25">
      <c r="A323">
        <v>1310</v>
      </c>
      <c r="B323">
        <v>337075.79800000001</v>
      </c>
      <c r="C323">
        <v>3064386.2140000002</v>
      </c>
    </row>
    <row r="324" spans="1:3" x14ac:dyDescent="0.25">
      <c r="A324">
        <v>1311</v>
      </c>
      <c r="B324">
        <v>336879.05349999998</v>
      </c>
      <c r="C324">
        <v>3064981.0748000001</v>
      </c>
    </row>
    <row r="325" spans="1:3" x14ac:dyDescent="0.25">
      <c r="A325">
        <v>1312</v>
      </c>
      <c r="B325">
        <v>336879.15860000002</v>
      </c>
      <c r="C325">
        <v>3064981.4506999999</v>
      </c>
    </row>
    <row r="326" spans="1:3" x14ac:dyDescent="0.25">
      <c r="A326">
        <v>1313</v>
      </c>
      <c r="B326">
        <v>337045.77039999998</v>
      </c>
      <c r="C326">
        <v>3065669.9567</v>
      </c>
    </row>
    <row r="327" spans="1:3" x14ac:dyDescent="0.25">
      <c r="A327">
        <v>1314</v>
      </c>
      <c r="B327">
        <v>337045.3198</v>
      </c>
      <c r="C327">
        <v>3065676.1184</v>
      </c>
    </row>
    <row r="328" spans="1:3" x14ac:dyDescent="0.25">
      <c r="A328">
        <v>1315</v>
      </c>
      <c r="B328">
        <v>337040.23540000001</v>
      </c>
      <c r="C328">
        <v>3065676.2058000001</v>
      </c>
    </row>
    <row r="329" spans="1:3" x14ac:dyDescent="0.25">
      <c r="A329">
        <v>2001</v>
      </c>
      <c r="B329">
        <v>336239.71309999999</v>
      </c>
      <c r="C329">
        <v>3063413.6173</v>
      </c>
    </row>
    <row r="330" spans="1:3" x14ac:dyDescent="0.25">
      <c r="A330">
        <v>2002</v>
      </c>
      <c r="B330">
        <v>336232.64510000002</v>
      </c>
      <c r="C330">
        <v>3063428.7357999999</v>
      </c>
    </row>
    <row r="331" spans="1:3" x14ac:dyDescent="0.25">
      <c r="A331">
        <v>2003</v>
      </c>
      <c r="B331">
        <v>336221.81959999999</v>
      </c>
      <c r="C331">
        <v>3063442.2647000002</v>
      </c>
    </row>
    <row r="332" spans="1:3" x14ac:dyDescent="0.25">
      <c r="A332">
        <v>2004</v>
      </c>
      <c r="B332">
        <v>336211.0024</v>
      </c>
      <c r="C332">
        <v>3063456.4018999999</v>
      </c>
    </row>
    <row r="333" spans="1:3" x14ac:dyDescent="0.25">
      <c r="A333">
        <v>2005</v>
      </c>
      <c r="B333">
        <v>336202.60639999999</v>
      </c>
      <c r="C333">
        <v>3063468.6814000001</v>
      </c>
    </row>
    <row r="334" spans="1:3" x14ac:dyDescent="0.25">
      <c r="A334">
        <v>2006</v>
      </c>
      <c r="B334">
        <v>336179.46240000002</v>
      </c>
      <c r="C334">
        <v>3063475.6847999999</v>
      </c>
    </row>
    <row r="335" spans="1:3" x14ac:dyDescent="0.25">
      <c r="A335">
        <v>2007</v>
      </c>
      <c r="B335">
        <v>336155.6496</v>
      </c>
      <c r="C335">
        <v>3063478.4389</v>
      </c>
    </row>
    <row r="336" spans="1:3" x14ac:dyDescent="0.25">
      <c r="A336">
        <v>2008</v>
      </c>
      <c r="B336">
        <v>336132.46470000001</v>
      </c>
      <c r="C336">
        <v>3063482.4013</v>
      </c>
    </row>
    <row r="337" spans="1:3" x14ac:dyDescent="0.25">
      <c r="A337">
        <v>2009</v>
      </c>
      <c r="B337">
        <v>336119.65759999998</v>
      </c>
      <c r="C337">
        <v>3063485.0073000002</v>
      </c>
    </row>
    <row r="338" spans="1:3" x14ac:dyDescent="0.25">
      <c r="A338">
        <v>2010</v>
      </c>
      <c r="B338">
        <v>336119.37410000002</v>
      </c>
      <c r="C338">
        <v>3063509.3439000002</v>
      </c>
    </row>
    <row r="339" spans="1:3" x14ac:dyDescent="0.25">
      <c r="A339">
        <v>2011</v>
      </c>
      <c r="B339">
        <v>336120.98229999997</v>
      </c>
      <c r="C339">
        <v>3063537.9131</v>
      </c>
    </row>
    <row r="340" spans="1:3" x14ac:dyDescent="0.25">
      <c r="A340">
        <v>2012</v>
      </c>
      <c r="B340">
        <v>336123.0625</v>
      </c>
      <c r="C340">
        <v>3063556.1346</v>
      </c>
    </row>
    <row r="341" spans="1:3" x14ac:dyDescent="0.25">
      <c r="A341">
        <v>2013</v>
      </c>
      <c r="B341">
        <v>336124.55589999998</v>
      </c>
      <c r="C341">
        <v>3063576.1889</v>
      </c>
    </row>
    <row r="342" spans="1:3" x14ac:dyDescent="0.25">
      <c r="A342">
        <v>2014</v>
      </c>
      <c r="B342">
        <v>336127.31929999997</v>
      </c>
      <c r="C342">
        <v>3063599.7239000001</v>
      </c>
    </row>
    <row r="343" spans="1:3" x14ac:dyDescent="0.25">
      <c r="A343">
        <v>2015</v>
      </c>
      <c r="B343">
        <v>336128.20120000001</v>
      </c>
      <c r="C343">
        <v>3063619.7864000001</v>
      </c>
    </row>
    <row r="344" spans="1:3" x14ac:dyDescent="0.25">
      <c r="A344">
        <v>2016</v>
      </c>
      <c r="B344">
        <v>336131.5699</v>
      </c>
      <c r="C344">
        <v>3063642.8569</v>
      </c>
    </row>
    <row r="345" spans="1:3" x14ac:dyDescent="0.25">
      <c r="A345">
        <v>2017</v>
      </c>
      <c r="B345">
        <v>336134.21389999997</v>
      </c>
      <c r="C345">
        <v>3063664.4696999998</v>
      </c>
    </row>
    <row r="346" spans="1:3" x14ac:dyDescent="0.25">
      <c r="A346">
        <v>2018</v>
      </c>
      <c r="B346">
        <v>336134.31890000001</v>
      </c>
      <c r="C346">
        <v>3063665.3273</v>
      </c>
    </row>
    <row r="347" spans="1:3" x14ac:dyDescent="0.25">
      <c r="A347">
        <v>2019</v>
      </c>
      <c r="B347">
        <v>336136.34169999999</v>
      </c>
      <c r="C347">
        <v>3063679.2911999999</v>
      </c>
    </row>
    <row r="348" spans="1:3" x14ac:dyDescent="0.25">
      <c r="A348">
        <v>2020</v>
      </c>
      <c r="B348">
        <v>336148.92239999998</v>
      </c>
      <c r="C348">
        <v>3063705.2790000001</v>
      </c>
    </row>
    <row r="349" spans="1:3" x14ac:dyDescent="0.25">
      <c r="A349">
        <v>2021</v>
      </c>
      <c r="B349">
        <v>336158.37849999999</v>
      </c>
      <c r="C349">
        <v>3063726.2903</v>
      </c>
    </row>
    <row r="350" spans="1:3" x14ac:dyDescent="0.25">
      <c r="A350">
        <v>2022</v>
      </c>
      <c r="B350">
        <v>336161.08439999999</v>
      </c>
      <c r="C350">
        <v>3063745.5676000002</v>
      </c>
    </row>
    <row r="351" spans="1:3" x14ac:dyDescent="0.25">
      <c r="A351">
        <v>2023</v>
      </c>
      <c r="B351">
        <v>336165.67570000002</v>
      </c>
      <c r="C351">
        <v>3063768.6213000002</v>
      </c>
    </row>
    <row r="352" spans="1:3" x14ac:dyDescent="0.25">
      <c r="A352">
        <v>2024</v>
      </c>
      <c r="B352">
        <v>336167.16090000002</v>
      </c>
      <c r="C352">
        <v>3063788.0671000001</v>
      </c>
    </row>
    <row r="353" spans="1:3" x14ac:dyDescent="0.25">
      <c r="A353">
        <v>2025</v>
      </c>
      <c r="B353">
        <v>336171.67019999999</v>
      </c>
      <c r="C353">
        <v>3063805.0388000002</v>
      </c>
    </row>
    <row r="354" spans="1:3" x14ac:dyDescent="0.25">
      <c r="A354">
        <v>2026</v>
      </c>
      <c r="B354">
        <v>336174.38640000002</v>
      </c>
      <c r="C354">
        <v>3063825.0762999998</v>
      </c>
    </row>
    <row r="355" spans="1:3" x14ac:dyDescent="0.25">
      <c r="A355">
        <v>2027</v>
      </c>
      <c r="B355">
        <v>336178.3089</v>
      </c>
      <c r="C355">
        <v>3063843.8807999999</v>
      </c>
    </row>
    <row r="356" spans="1:3" x14ac:dyDescent="0.25">
      <c r="A356">
        <v>2028</v>
      </c>
      <c r="B356">
        <v>336181.0086</v>
      </c>
      <c r="C356">
        <v>3063862.7017999999</v>
      </c>
    </row>
    <row r="357" spans="1:3" x14ac:dyDescent="0.25">
      <c r="A357">
        <v>2029</v>
      </c>
      <c r="B357">
        <v>336183.21580000001</v>
      </c>
      <c r="C357">
        <v>3063890.3497000001</v>
      </c>
    </row>
    <row r="358" spans="1:3" x14ac:dyDescent="0.25">
      <c r="A358">
        <v>2030</v>
      </c>
      <c r="B358">
        <v>336189.6986</v>
      </c>
      <c r="C358">
        <v>3063917.6357999998</v>
      </c>
    </row>
    <row r="359" spans="1:3" x14ac:dyDescent="0.25">
      <c r="A359">
        <v>2031</v>
      </c>
      <c r="B359">
        <v>336194.23249999998</v>
      </c>
      <c r="C359">
        <v>3063936.4319000002</v>
      </c>
    </row>
    <row r="360" spans="1:3" x14ac:dyDescent="0.25">
      <c r="A360">
        <v>2032</v>
      </c>
      <c r="B360">
        <v>336198.21230000001</v>
      </c>
      <c r="C360">
        <v>3063959.4936000002</v>
      </c>
    </row>
    <row r="361" spans="1:3" x14ac:dyDescent="0.25">
      <c r="A361">
        <v>2033</v>
      </c>
      <c r="B361">
        <v>336204.89179999998</v>
      </c>
      <c r="C361">
        <v>3064001.3760000002</v>
      </c>
    </row>
    <row r="362" spans="1:3" x14ac:dyDescent="0.25">
      <c r="A362">
        <v>2034</v>
      </c>
      <c r="B362">
        <v>336209.45030000003</v>
      </c>
      <c r="C362">
        <v>3064021.9964999999</v>
      </c>
    </row>
    <row r="363" spans="1:3" x14ac:dyDescent="0.25">
      <c r="A363">
        <v>2035</v>
      </c>
      <c r="B363">
        <v>336210.24200000003</v>
      </c>
      <c r="C363">
        <v>3064035.3683000002</v>
      </c>
    </row>
    <row r="364" spans="1:3" x14ac:dyDescent="0.25">
      <c r="A364">
        <v>2036</v>
      </c>
      <c r="B364">
        <v>336182.35869999998</v>
      </c>
      <c r="C364">
        <v>3064042.2831999999</v>
      </c>
    </row>
    <row r="365" spans="1:3" x14ac:dyDescent="0.25">
      <c r="A365">
        <v>2037</v>
      </c>
      <c r="B365">
        <v>336154.28370000003</v>
      </c>
      <c r="C365">
        <v>3064046.3114</v>
      </c>
    </row>
    <row r="366" spans="1:3" x14ac:dyDescent="0.25">
      <c r="A366">
        <v>2038</v>
      </c>
      <c r="B366">
        <v>336132.3063</v>
      </c>
      <c r="C366">
        <v>3064049.0408000001</v>
      </c>
    </row>
    <row r="367" spans="1:3" x14ac:dyDescent="0.25">
      <c r="A367">
        <v>2039</v>
      </c>
      <c r="B367">
        <v>336098.69589999999</v>
      </c>
      <c r="C367">
        <v>3064050.7105999999</v>
      </c>
    </row>
    <row r="368" spans="1:3" x14ac:dyDescent="0.25">
      <c r="A368">
        <v>2040</v>
      </c>
      <c r="B368">
        <v>336076.13170000003</v>
      </c>
      <c r="C368">
        <v>3064055.2729000002</v>
      </c>
    </row>
    <row r="369" spans="1:3" x14ac:dyDescent="0.25">
      <c r="A369">
        <v>2041</v>
      </c>
      <c r="B369">
        <v>336058.42580000003</v>
      </c>
      <c r="C369">
        <v>3064057.3366</v>
      </c>
    </row>
    <row r="370" spans="1:3" x14ac:dyDescent="0.25">
      <c r="A370">
        <v>2042</v>
      </c>
      <c r="B370">
        <v>336034.011</v>
      </c>
      <c r="C370">
        <v>3064060.7074000002</v>
      </c>
    </row>
    <row r="371" spans="1:3" x14ac:dyDescent="0.25">
      <c r="A371">
        <v>2043</v>
      </c>
      <c r="B371">
        <v>336015.07419999997</v>
      </c>
      <c r="C371">
        <v>3064062.1795000001</v>
      </c>
    </row>
    <row r="372" spans="1:3" x14ac:dyDescent="0.25">
      <c r="A372">
        <v>2044</v>
      </c>
      <c r="B372">
        <v>335994.32780000003</v>
      </c>
      <c r="C372">
        <v>3064065.5008</v>
      </c>
    </row>
    <row r="373" spans="1:3" x14ac:dyDescent="0.25">
      <c r="A373">
        <v>2045</v>
      </c>
      <c r="B373">
        <v>335972.95360000001</v>
      </c>
      <c r="C373">
        <v>3064067.6140999999</v>
      </c>
    </row>
    <row r="374" spans="1:3" x14ac:dyDescent="0.25">
      <c r="A374">
        <v>2046</v>
      </c>
      <c r="B374">
        <v>335950.96799999999</v>
      </c>
      <c r="C374">
        <v>3064069.7357000001</v>
      </c>
    </row>
    <row r="375" spans="1:3" x14ac:dyDescent="0.25">
      <c r="A375">
        <v>2047</v>
      </c>
      <c r="B375">
        <v>335912.05719999998</v>
      </c>
      <c r="C375">
        <v>3064075.1272999998</v>
      </c>
    </row>
    <row r="376" spans="1:3" x14ac:dyDescent="0.25">
      <c r="A376">
        <v>2048</v>
      </c>
      <c r="B376">
        <v>335907.58860000002</v>
      </c>
      <c r="C376">
        <v>3064061.1968999999</v>
      </c>
    </row>
    <row r="377" spans="1:3" x14ac:dyDescent="0.25">
      <c r="A377">
        <v>2049</v>
      </c>
      <c r="B377">
        <v>335901.8726</v>
      </c>
      <c r="C377">
        <v>3064045.4585000002</v>
      </c>
    </row>
    <row r="378" spans="1:3" x14ac:dyDescent="0.25">
      <c r="A378">
        <v>2050</v>
      </c>
      <c r="B378">
        <v>335899.8824</v>
      </c>
      <c r="C378">
        <v>3064033.9276999999</v>
      </c>
    </row>
    <row r="379" spans="1:3" x14ac:dyDescent="0.25">
      <c r="A379">
        <v>2051</v>
      </c>
      <c r="B379">
        <v>335896.00870000001</v>
      </c>
      <c r="C379">
        <v>3064018.7727000001</v>
      </c>
    </row>
    <row r="380" spans="1:3" x14ac:dyDescent="0.25">
      <c r="A380">
        <v>2052</v>
      </c>
      <c r="B380">
        <v>336200.30060000002</v>
      </c>
      <c r="C380">
        <v>3063978.3226000001</v>
      </c>
    </row>
    <row r="381" spans="1:3" x14ac:dyDescent="0.25">
      <c r="A381">
        <v>2053</v>
      </c>
      <c r="B381">
        <v>336222.34909999999</v>
      </c>
      <c r="C381">
        <v>3063969.5093999999</v>
      </c>
    </row>
    <row r="382" spans="1:3" x14ac:dyDescent="0.25">
      <c r="A382">
        <v>2054</v>
      </c>
      <c r="B382">
        <v>336244.30209999997</v>
      </c>
      <c r="C382">
        <v>3063964.9555000002</v>
      </c>
    </row>
    <row r="383" spans="1:3" x14ac:dyDescent="0.25">
      <c r="A383">
        <v>2055</v>
      </c>
      <c r="B383">
        <v>336285.24129999999</v>
      </c>
      <c r="C383">
        <v>3063962.5792</v>
      </c>
    </row>
    <row r="384" spans="1:3" x14ac:dyDescent="0.25">
      <c r="A384">
        <v>2056</v>
      </c>
      <c r="B384">
        <v>336298.71360000002</v>
      </c>
      <c r="C384">
        <v>3063962.0539000002</v>
      </c>
    </row>
    <row r="385" spans="1:3" x14ac:dyDescent="0.25">
      <c r="A385">
        <v>2057</v>
      </c>
      <c r="B385">
        <v>336309.07770000002</v>
      </c>
      <c r="C385">
        <v>3063961.6499000001</v>
      </c>
    </row>
    <row r="386" spans="1:3" x14ac:dyDescent="0.25">
      <c r="A386">
        <v>2058</v>
      </c>
      <c r="B386">
        <v>336328.02289999998</v>
      </c>
      <c r="C386">
        <v>3063960.7864999999</v>
      </c>
    </row>
    <row r="387" spans="1:3" x14ac:dyDescent="0.25">
      <c r="A387">
        <v>2059</v>
      </c>
      <c r="B387">
        <v>336348.82679999998</v>
      </c>
      <c r="C387">
        <v>3063961.7228999999</v>
      </c>
    </row>
    <row r="388" spans="1:3" x14ac:dyDescent="0.25">
      <c r="A388">
        <v>2060</v>
      </c>
      <c r="B388">
        <v>335929.60200000001</v>
      </c>
      <c r="C388">
        <v>3064072.4572999999</v>
      </c>
    </row>
    <row r="389" spans="1:3" x14ac:dyDescent="0.25">
      <c r="A389">
        <v>2061</v>
      </c>
      <c r="B389">
        <v>335925.18479999999</v>
      </c>
      <c r="C389">
        <v>3064084.9868999999</v>
      </c>
    </row>
    <row r="390" spans="1:3" x14ac:dyDescent="0.25">
      <c r="A390">
        <v>2062</v>
      </c>
      <c r="B390">
        <v>335930.92550000001</v>
      </c>
      <c r="C390">
        <v>3064102.5498000002</v>
      </c>
    </row>
    <row r="391" spans="1:3" x14ac:dyDescent="0.25">
      <c r="A391">
        <v>2063</v>
      </c>
      <c r="B391">
        <v>335934.25329999998</v>
      </c>
      <c r="C391">
        <v>3064122.5784999998</v>
      </c>
    </row>
    <row r="392" spans="1:3" x14ac:dyDescent="0.25">
      <c r="A392">
        <v>2064</v>
      </c>
      <c r="B392">
        <v>335936.63390000002</v>
      </c>
      <c r="C392">
        <v>3064133.6436000001</v>
      </c>
    </row>
    <row r="393" spans="1:3" x14ac:dyDescent="0.25">
      <c r="A393">
        <v>2065</v>
      </c>
      <c r="B393">
        <v>335938.82040000003</v>
      </c>
      <c r="C393">
        <v>3064143.8069000002</v>
      </c>
    </row>
    <row r="394" spans="1:3" x14ac:dyDescent="0.25">
      <c r="A394">
        <v>2066</v>
      </c>
      <c r="B394">
        <v>335940.33049999998</v>
      </c>
      <c r="C394">
        <v>3064165.0765999998</v>
      </c>
    </row>
    <row r="395" spans="1:3" x14ac:dyDescent="0.25">
      <c r="A395">
        <v>2067</v>
      </c>
      <c r="B395">
        <v>335938.17229999998</v>
      </c>
      <c r="C395">
        <v>3064186.3958000001</v>
      </c>
    </row>
    <row r="396" spans="1:3" x14ac:dyDescent="0.25">
      <c r="A396">
        <v>2068</v>
      </c>
      <c r="B396">
        <v>335938.39390000002</v>
      </c>
      <c r="C396">
        <v>3064202.8165000002</v>
      </c>
    </row>
    <row r="397" spans="1:3" x14ac:dyDescent="0.25">
      <c r="A397">
        <v>2069</v>
      </c>
      <c r="B397">
        <v>335941.8039</v>
      </c>
      <c r="C397">
        <v>3064228.9268</v>
      </c>
    </row>
    <row r="398" spans="1:3" x14ac:dyDescent="0.25">
      <c r="A398">
        <v>2070</v>
      </c>
      <c r="B398">
        <v>335942.43900000001</v>
      </c>
      <c r="C398">
        <v>3064238.8809000002</v>
      </c>
    </row>
    <row r="399" spans="1:3" x14ac:dyDescent="0.25">
      <c r="A399">
        <v>2071</v>
      </c>
      <c r="B399">
        <v>335943.35499999998</v>
      </c>
      <c r="C399">
        <v>3064253.2371999999</v>
      </c>
    </row>
    <row r="400" spans="1:3" x14ac:dyDescent="0.25">
      <c r="A400">
        <v>2072</v>
      </c>
      <c r="B400">
        <v>335955.83720000001</v>
      </c>
      <c r="C400">
        <v>3064271.9254000001</v>
      </c>
    </row>
    <row r="401" spans="1:3" x14ac:dyDescent="0.25">
      <c r="A401">
        <v>2073</v>
      </c>
      <c r="B401">
        <v>335971.83069999999</v>
      </c>
      <c r="C401">
        <v>3064290.2622000002</v>
      </c>
    </row>
    <row r="402" spans="1:3" x14ac:dyDescent="0.25">
      <c r="A402">
        <v>2074</v>
      </c>
      <c r="B402">
        <v>335981.82620000001</v>
      </c>
      <c r="C402">
        <v>3064305.9426000002</v>
      </c>
    </row>
    <row r="403" spans="1:3" x14ac:dyDescent="0.25">
      <c r="A403">
        <v>2075</v>
      </c>
      <c r="B403">
        <v>335996.19990000001</v>
      </c>
      <c r="C403">
        <v>3064328.8632</v>
      </c>
    </row>
    <row r="404" spans="1:3" x14ac:dyDescent="0.25">
      <c r="A404">
        <v>2076</v>
      </c>
      <c r="B404">
        <v>336005.625</v>
      </c>
      <c r="C404">
        <v>3064347.5926999999</v>
      </c>
    </row>
    <row r="405" spans="1:3" x14ac:dyDescent="0.25">
      <c r="A405">
        <v>2077</v>
      </c>
      <c r="B405">
        <v>336017.87829999998</v>
      </c>
      <c r="C405">
        <v>3064360.6573999999</v>
      </c>
    </row>
    <row r="406" spans="1:3" x14ac:dyDescent="0.25">
      <c r="A406">
        <v>2078</v>
      </c>
      <c r="B406">
        <v>336029.8063</v>
      </c>
      <c r="C406">
        <v>3064383.611</v>
      </c>
    </row>
    <row r="407" spans="1:3" x14ac:dyDescent="0.25">
      <c r="A407">
        <v>2079</v>
      </c>
      <c r="B407">
        <v>336031.96870000003</v>
      </c>
      <c r="C407">
        <v>3064407.9128</v>
      </c>
    </row>
    <row r="408" spans="1:3" x14ac:dyDescent="0.25">
      <c r="A408">
        <v>2080</v>
      </c>
      <c r="B408">
        <v>336035.39480000001</v>
      </c>
      <c r="C408">
        <v>3064435.2389000002</v>
      </c>
    </row>
    <row r="409" spans="1:3" x14ac:dyDescent="0.25">
      <c r="A409">
        <v>2081</v>
      </c>
      <c r="B409">
        <v>336038.16029999999</v>
      </c>
      <c r="C409">
        <v>3064458.9243000001</v>
      </c>
    </row>
    <row r="410" spans="1:3" x14ac:dyDescent="0.25">
      <c r="A410">
        <v>2082</v>
      </c>
      <c r="B410">
        <v>336080.90730000002</v>
      </c>
      <c r="C410">
        <v>3064454.6979999999</v>
      </c>
    </row>
    <row r="411" spans="1:3" x14ac:dyDescent="0.25">
      <c r="A411">
        <v>2083</v>
      </c>
      <c r="B411">
        <v>336113.79859999998</v>
      </c>
      <c r="C411">
        <v>3064445.1302999998</v>
      </c>
    </row>
    <row r="412" spans="1:3" x14ac:dyDescent="0.25">
      <c r="A412">
        <v>2084</v>
      </c>
      <c r="B412">
        <v>336141.1629</v>
      </c>
      <c r="C412">
        <v>3064433.8124000002</v>
      </c>
    </row>
    <row r="413" spans="1:3" x14ac:dyDescent="0.25">
      <c r="A413">
        <v>2085</v>
      </c>
      <c r="B413">
        <v>336162.46260000003</v>
      </c>
      <c r="C413">
        <v>3064426.2259</v>
      </c>
    </row>
    <row r="414" spans="1:3" x14ac:dyDescent="0.25">
      <c r="A414">
        <v>2086</v>
      </c>
      <c r="B414">
        <v>336185.5392</v>
      </c>
      <c r="C414">
        <v>3064414.3577000001</v>
      </c>
    </row>
    <row r="415" spans="1:3" x14ac:dyDescent="0.25">
      <c r="A415">
        <v>2087</v>
      </c>
      <c r="B415">
        <v>336200.5907</v>
      </c>
      <c r="C415">
        <v>3064409.7902000002</v>
      </c>
    </row>
    <row r="416" spans="1:3" x14ac:dyDescent="0.25">
      <c r="A416">
        <v>2088</v>
      </c>
      <c r="B416">
        <v>336204.41810000001</v>
      </c>
      <c r="C416">
        <v>3064408.6286999998</v>
      </c>
    </row>
    <row r="417" spans="1:3" x14ac:dyDescent="0.25">
      <c r="A417">
        <v>2089</v>
      </c>
      <c r="B417">
        <v>336233.33309999999</v>
      </c>
      <c r="C417">
        <v>3064421.6211000001</v>
      </c>
    </row>
    <row r="418" spans="1:3" x14ac:dyDescent="0.25">
      <c r="A418">
        <v>2090</v>
      </c>
      <c r="B418">
        <v>336253.6643</v>
      </c>
      <c r="C418">
        <v>3064432.9043000001</v>
      </c>
    </row>
    <row r="419" spans="1:3" x14ac:dyDescent="0.25">
      <c r="A419">
        <v>2091</v>
      </c>
      <c r="B419">
        <v>336272.78899999999</v>
      </c>
      <c r="C419">
        <v>3064445.4204000002</v>
      </c>
    </row>
    <row r="420" spans="1:3" x14ac:dyDescent="0.25">
      <c r="A420">
        <v>2092</v>
      </c>
      <c r="B420">
        <v>336289.47629999998</v>
      </c>
      <c r="C420">
        <v>3064458.5776</v>
      </c>
    </row>
    <row r="421" spans="1:3" x14ac:dyDescent="0.25">
      <c r="A421">
        <v>2093</v>
      </c>
      <c r="B421">
        <v>336308.56819999998</v>
      </c>
      <c r="C421">
        <v>3064468.6609999998</v>
      </c>
    </row>
    <row r="422" spans="1:3" x14ac:dyDescent="0.25">
      <c r="A422">
        <v>2094</v>
      </c>
      <c r="B422">
        <v>336325.8505</v>
      </c>
      <c r="C422">
        <v>3064480.5935999998</v>
      </c>
    </row>
    <row r="423" spans="1:3" x14ac:dyDescent="0.25">
      <c r="A423">
        <v>2095</v>
      </c>
      <c r="B423">
        <v>336332.15259999997</v>
      </c>
      <c r="C423">
        <v>3064494.4989999998</v>
      </c>
    </row>
    <row r="424" spans="1:3" x14ac:dyDescent="0.25">
      <c r="A424">
        <v>2096</v>
      </c>
      <c r="B424">
        <v>336350.64120000001</v>
      </c>
      <c r="C424">
        <v>3064505.1987999999</v>
      </c>
    </row>
    <row r="425" spans="1:3" x14ac:dyDescent="0.25">
      <c r="A425">
        <v>2097</v>
      </c>
      <c r="B425">
        <v>336367.89880000002</v>
      </c>
      <c r="C425">
        <v>3064515.307</v>
      </c>
    </row>
    <row r="426" spans="1:3" x14ac:dyDescent="0.25">
      <c r="A426">
        <v>2098</v>
      </c>
      <c r="B426">
        <v>336387.56089999998</v>
      </c>
      <c r="C426">
        <v>3064522.3415000001</v>
      </c>
    </row>
    <row r="427" spans="1:3" x14ac:dyDescent="0.25">
      <c r="A427">
        <v>2099</v>
      </c>
      <c r="B427">
        <v>336380.98320000002</v>
      </c>
      <c r="C427">
        <v>3064533.3788999999</v>
      </c>
    </row>
    <row r="428" spans="1:3" x14ac:dyDescent="0.25">
      <c r="A428">
        <v>2100</v>
      </c>
      <c r="B428">
        <v>336386.6728</v>
      </c>
      <c r="C428">
        <v>3064533.9482</v>
      </c>
    </row>
    <row r="429" spans="1:3" x14ac:dyDescent="0.25">
      <c r="A429">
        <v>2101</v>
      </c>
      <c r="B429">
        <v>336402.41399999999</v>
      </c>
      <c r="C429">
        <v>3064535.5233999998</v>
      </c>
    </row>
    <row r="430" spans="1:3" x14ac:dyDescent="0.25">
      <c r="A430">
        <v>2102</v>
      </c>
      <c r="B430">
        <v>336426.66680000001</v>
      </c>
      <c r="C430">
        <v>3064531.5474</v>
      </c>
    </row>
    <row r="431" spans="1:3" x14ac:dyDescent="0.25">
      <c r="A431">
        <v>2103</v>
      </c>
      <c r="B431">
        <v>336443.42219999997</v>
      </c>
      <c r="C431">
        <v>3064527.0639999998</v>
      </c>
    </row>
    <row r="432" spans="1:3" x14ac:dyDescent="0.25">
      <c r="A432">
        <v>2104</v>
      </c>
      <c r="B432">
        <v>336462.3174</v>
      </c>
      <c r="C432">
        <v>3064522.5518</v>
      </c>
    </row>
    <row r="433" spans="1:3" x14ac:dyDescent="0.25">
      <c r="A433">
        <v>2105</v>
      </c>
      <c r="B433">
        <v>336481.3026</v>
      </c>
      <c r="C433">
        <v>3064524.7294000001</v>
      </c>
    </row>
    <row r="434" spans="1:3" x14ac:dyDescent="0.25">
      <c r="A434">
        <v>2106</v>
      </c>
      <c r="B434">
        <v>336497.10009999998</v>
      </c>
      <c r="C434">
        <v>3064517.2176000001</v>
      </c>
    </row>
    <row r="435" spans="1:3" x14ac:dyDescent="0.25">
      <c r="A435">
        <v>2107</v>
      </c>
      <c r="B435">
        <v>336508.59340000001</v>
      </c>
      <c r="C435">
        <v>3064507.9389999998</v>
      </c>
    </row>
    <row r="436" spans="1:3" x14ac:dyDescent="0.25">
      <c r="A436">
        <v>2108</v>
      </c>
      <c r="B436">
        <v>336528.25550000003</v>
      </c>
      <c r="C436">
        <v>3064514.9737</v>
      </c>
    </row>
    <row r="437" spans="1:3" x14ac:dyDescent="0.25">
      <c r="A437">
        <v>2109</v>
      </c>
      <c r="B437">
        <v>336548.45529999997</v>
      </c>
      <c r="C437">
        <v>3064516.5268000001</v>
      </c>
    </row>
    <row r="438" spans="1:3" x14ac:dyDescent="0.25">
      <c r="A438">
        <v>2110</v>
      </c>
      <c r="B438">
        <v>336577.26329999999</v>
      </c>
      <c r="C438">
        <v>3064521.6137999999</v>
      </c>
    </row>
    <row r="439" spans="1:3" x14ac:dyDescent="0.25">
      <c r="A439">
        <v>2111</v>
      </c>
      <c r="B439">
        <v>336585.46120000002</v>
      </c>
      <c r="C439">
        <v>3064522.6664999998</v>
      </c>
    </row>
    <row r="440" spans="1:3" x14ac:dyDescent="0.25">
      <c r="A440">
        <v>2112</v>
      </c>
      <c r="B440">
        <v>336594.41440000001</v>
      </c>
      <c r="C440">
        <v>3064523.8161999998</v>
      </c>
    </row>
    <row r="441" spans="1:3" x14ac:dyDescent="0.25">
      <c r="A441">
        <v>2113</v>
      </c>
      <c r="B441">
        <v>336614.02730000002</v>
      </c>
      <c r="C441">
        <v>3064527.2020999999</v>
      </c>
    </row>
    <row r="442" spans="1:3" x14ac:dyDescent="0.25">
      <c r="A442">
        <v>2114</v>
      </c>
      <c r="B442">
        <v>336637.28389999998</v>
      </c>
      <c r="C442">
        <v>3064528.7143000001</v>
      </c>
    </row>
    <row r="443" spans="1:3" x14ac:dyDescent="0.25">
      <c r="A443">
        <v>2115</v>
      </c>
      <c r="B443">
        <v>336659.94549999997</v>
      </c>
      <c r="C443">
        <v>3064531.4509999999</v>
      </c>
    </row>
    <row r="444" spans="1:3" x14ac:dyDescent="0.25">
      <c r="A444">
        <v>2116</v>
      </c>
      <c r="B444">
        <v>336679.49300000002</v>
      </c>
      <c r="C444">
        <v>3064529.9717000001</v>
      </c>
    </row>
    <row r="445" spans="1:3" x14ac:dyDescent="0.25">
      <c r="A445">
        <v>2117</v>
      </c>
      <c r="B445">
        <v>336703.99680000002</v>
      </c>
      <c r="C445">
        <v>3064533.2921000002</v>
      </c>
    </row>
    <row r="446" spans="1:3" x14ac:dyDescent="0.25">
      <c r="A446">
        <v>2118</v>
      </c>
      <c r="B446">
        <v>336727.22879999998</v>
      </c>
      <c r="C446">
        <v>3064532.9799000002</v>
      </c>
    </row>
    <row r="447" spans="1:3" x14ac:dyDescent="0.25">
      <c r="A447">
        <v>2119</v>
      </c>
      <c r="B447">
        <v>336738.86940000003</v>
      </c>
      <c r="C447">
        <v>3064534.6483</v>
      </c>
    </row>
    <row r="448" spans="1:3" x14ac:dyDescent="0.25">
      <c r="A448">
        <v>2120</v>
      </c>
      <c r="B448">
        <v>336750.04560000001</v>
      </c>
      <c r="C448">
        <v>3064547.2718000002</v>
      </c>
    </row>
    <row r="449" spans="1:3" x14ac:dyDescent="0.25">
      <c r="A449">
        <v>2121</v>
      </c>
      <c r="B449">
        <v>336756.16739999998</v>
      </c>
      <c r="C449">
        <v>3064547.7977999998</v>
      </c>
    </row>
    <row r="450" spans="1:3" x14ac:dyDescent="0.25">
      <c r="A450">
        <v>2122</v>
      </c>
      <c r="B450">
        <v>336754.0883</v>
      </c>
      <c r="C450">
        <v>3064529.5776999998</v>
      </c>
    </row>
    <row r="451" spans="1:3" x14ac:dyDescent="0.25">
      <c r="A451">
        <v>2123</v>
      </c>
      <c r="B451">
        <v>336753.7942</v>
      </c>
      <c r="C451">
        <v>3064507.6841000002</v>
      </c>
    </row>
    <row r="452" spans="1:3" x14ac:dyDescent="0.25">
      <c r="A452">
        <v>2124</v>
      </c>
      <c r="B452">
        <v>336751.6986</v>
      </c>
      <c r="C452">
        <v>3064488.2477000002</v>
      </c>
    </row>
    <row r="453" spans="1:3" x14ac:dyDescent="0.25">
      <c r="A453">
        <v>2125</v>
      </c>
      <c r="B453">
        <v>336750.85029999999</v>
      </c>
      <c r="C453">
        <v>3064470.6192999999</v>
      </c>
    </row>
    <row r="454" spans="1:3" x14ac:dyDescent="0.25">
      <c r="A454">
        <v>2126</v>
      </c>
      <c r="B454">
        <v>336749.96120000002</v>
      </c>
      <c r="C454">
        <v>3064449.95</v>
      </c>
    </row>
    <row r="455" spans="1:3" x14ac:dyDescent="0.25">
      <c r="A455">
        <v>2127</v>
      </c>
      <c r="B455">
        <v>336746.6838</v>
      </c>
      <c r="C455">
        <v>3064433.5707999999</v>
      </c>
    </row>
    <row r="456" spans="1:3" x14ac:dyDescent="0.25">
      <c r="A456">
        <v>2128</v>
      </c>
      <c r="B456">
        <v>336747.66139999998</v>
      </c>
      <c r="C456">
        <v>3064415.3095</v>
      </c>
    </row>
    <row r="457" spans="1:3" x14ac:dyDescent="0.25">
      <c r="A457">
        <v>2129</v>
      </c>
      <c r="B457">
        <v>336747.41840000002</v>
      </c>
      <c r="C457">
        <v>3064397.2167000002</v>
      </c>
    </row>
    <row r="458" spans="1:3" x14ac:dyDescent="0.25">
      <c r="A458">
        <v>2130</v>
      </c>
      <c r="B458">
        <v>336752.07250000001</v>
      </c>
      <c r="C458">
        <v>3064379.5142000001</v>
      </c>
    </row>
    <row r="459" spans="1:3" x14ac:dyDescent="0.25">
      <c r="A459">
        <v>2131</v>
      </c>
      <c r="B459">
        <v>336754.99119999999</v>
      </c>
      <c r="C459">
        <v>3064360.5329999998</v>
      </c>
    </row>
    <row r="460" spans="1:3" x14ac:dyDescent="0.25">
      <c r="A460">
        <v>2132</v>
      </c>
      <c r="B460">
        <v>336755.44669999997</v>
      </c>
      <c r="C460">
        <v>3064357.571</v>
      </c>
    </row>
    <row r="461" spans="1:3" x14ac:dyDescent="0.25">
      <c r="A461">
        <v>2133</v>
      </c>
      <c r="B461">
        <v>336758.78</v>
      </c>
      <c r="C461">
        <v>3064332.5869999998</v>
      </c>
    </row>
    <row r="462" spans="1:3" x14ac:dyDescent="0.25">
      <c r="A462">
        <v>2134</v>
      </c>
      <c r="B462">
        <v>336757.23050000001</v>
      </c>
      <c r="C462">
        <v>3064308.2766999998</v>
      </c>
    </row>
    <row r="463" spans="1:3" x14ac:dyDescent="0.25">
      <c r="A463">
        <v>2135</v>
      </c>
      <c r="B463">
        <v>336754.50719999999</v>
      </c>
      <c r="C463">
        <v>3064287.6318000001</v>
      </c>
    </row>
    <row r="464" spans="1:3" x14ac:dyDescent="0.25">
      <c r="A464">
        <v>2136</v>
      </c>
      <c r="B464">
        <v>336747.46750000003</v>
      </c>
      <c r="C464">
        <v>3064264.3076999998</v>
      </c>
    </row>
    <row r="465" spans="1:3" x14ac:dyDescent="0.25">
      <c r="A465">
        <v>2137</v>
      </c>
      <c r="B465">
        <v>336735.48359999998</v>
      </c>
      <c r="C465">
        <v>3064237.0959999999</v>
      </c>
    </row>
    <row r="466" spans="1:3" x14ac:dyDescent="0.25">
      <c r="A466">
        <v>2138</v>
      </c>
      <c r="B466">
        <v>336723.5895</v>
      </c>
      <c r="C466">
        <v>3064216.5743</v>
      </c>
    </row>
    <row r="467" spans="1:3" x14ac:dyDescent="0.25">
      <c r="A467">
        <v>2139</v>
      </c>
      <c r="B467">
        <v>336710.47259999998</v>
      </c>
      <c r="C467">
        <v>3064196.0688999998</v>
      </c>
    </row>
    <row r="468" spans="1:3" x14ac:dyDescent="0.25">
      <c r="A468">
        <v>2140</v>
      </c>
      <c r="B468">
        <v>336699.80940000003</v>
      </c>
      <c r="C468">
        <v>3064176.1387999998</v>
      </c>
    </row>
    <row r="469" spans="1:3" x14ac:dyDescent="0.25">
      <c r="A469">
        <v>2141</v>
      </c>
      <c r="B469">
        <v>336688.5429</v>
      </c>
      <c r="C469">
        <v>3064156.8251</v>
      </c>
    </row>
    <row r="470" spans="1:3" x14ac:dyDescent="0.25">
      <c r="A470">
        <v>2142</v>
      </c>
      <c r="B470">
        <v>336678.49920000002</v>
      </c>
      <c r="C470">
        <v>3064137.4948999998</v>
      </c>
    </row>
    <row r="471" spans="1:3" x14ac:dyDescent="0.25">
      <c r="A471">
        <v>2143</v>
      </c>
      <c r="B471">
        <v>336666.58039999998</v>
      </c>
      <c r="C471">
        <v>3064115.1485000001</v>
      </c>
    </row>
    <row r="472" spans="1:3" x14ac:dyDescent="0.25">
      <c r="A472">
        <v>2144</v>
      </c>
      <c r="B472">
        <v>336654.71260000003</v>
      </c>
      <c r="C472">
        <v>3064096.6030999999</v>
      </c>
    </row>
    <row r="473" spans="1:3" x14ac:dyDescent="0.25">
      <c r="A473">
        <v>2145</v>
      </c>
      <c r="B473">
        <v>336642.85100000002</v>
      </c>
      <c r="C473">
        <v>3064078.5139000001</v>
      </c>
    </row>
    <row r="474" spans="1:3" x14ac:dyDescent="0.25">
      <c r="A474">
        <v>2146</v>
      </c>
      <c r="B474">
        <v>336627.99770000001</v>
      </c>
      <c r="C474">
        <v>3064065.3311000001</v>
      </c>
    </row>
    <row r="475" spans="1:3" x14ac:dyDescent="0.25">
      <c r="A475">
        <v>2147</v>
      </c>
      <c r="B475">
        <v>336628.39659999998</v>
      </c>
      <c r="C475">
        <v>3064049.5101999999</v>
      </c>
    </row>
    <row r="476" spans="1:3" x14ac:dyDescent="0.25">
      <c r="A476">
        <v>2148</v>
      </c>
      <c r="B476">
        <v>336048.6275</v>
      </c>
      <c r="C476">
        <v>3064464.2574999998</v>
      </c>
    </row>
    <row r="477" spans="1:3" x14ac:dyDescent="0.25">
      <c r="A477">
        <v>2149</v>
      </c>
      <c r="B477">
        <v>336048.86330000003</v>
      </c>
      <c r="C477">
        <v>3064493.0712000001</v>
      </c>
    </row>
    <row r="478" spans="1:3" x14ac:dyDescent="0.25">
      <c r="A478">
        <v>2150</v>
      </c>
      <c r="B478">
        <v>336053.52039999998</v>
      </c>
      <c r="C478">
        <v>3064520.9887999999</v>
      </c>
    </row>
    <row r="479" spans="1:3" x14ac:dyDescent="0.25">
      <c r="A479">
        <v>2151</v>
      </c>
      <c r="B479">
        <v>336061.82919999998</v>
      </c>
      <c r="C479">
        <v>3064547.6405000002</v>
      </c>
    </row>
    <row r="480" spans="1:3" x14ac:dyDescent="0.25">
      <c r="A480">
        <v>2152</v>
      </c>
      <c r="B480">
        <v>336073.08</v>
      </c>
      <c r="C480">
        <v>3064565.7366999998</v>
      </c>
    </row>
    <row r="481" spans="1:3" x14ac:dyDescent="0.25">
      <c r="A481">
        <v>2153</v>
      </c>
      <c r="B481">
        <v>336071.54940000002</v>
      </c>
      <c r="C481">
        <v>3064588.2633000002</v>
      </c>
    </row>
    <row r="482" spans="1:3" x14ac:dyDescent="0.25">
      <c r="A482">
        <v>2154</v>
      </c>
      <c r="B482">
        <v>336073.71159999998</v>
      </c>
      <c r="C482">
        <v>3064612.5647</v>
      </c>
    </row>
    <row r="483" spans="1:3" x14ac:dyDescent="0.25">
      <c r="A483">
        <v>2155</v>
      </c>
      <c r="B483">
        <v>336073.52889999998</v>
      </c>
      <c r="C483">
        <v>3064627.4424999999</v>
      </c>
    </row>
    <row r="484" spans="1:3" x14ac:dyDescent="0.25">
      <c r="A484">
        <v>2156</v>
      </c>
      <c r="B484">
        <v>336073.42019999999</v>
      </c>
      <c r="C484">
        <v>3064636.2908999999</v>
      </c>
    </row>
    <row r="485" spans="1:3" x14ac:dyDescent="0.25">
      <c r="A485">
        <v>2157</v>
      </c>
      <c r="B485">
        <v>336076.24300000002</v>
      </c>
      <c r="C485">
        <v>3064664.2329000002</v>
      </c>
    </row>
    <row r="486" spans="1:3" x14ac:dyDescent="0.25">
      <c r="A486">
        <v>2158</v>
      </c>
      <c r="B486">
        <v>336082.76689999999</v>
      </c>
      <c r="C486">
        <v>3064694.5580000002</v>
      </c>
    </row>
    <row r="487" spans="1:3" x14ac:dyDescent="0.25">
      <c r="A487">
        <v>2159</v>
      </c>
      <c r="B487">
        <v>336088.0269</v>
      </c>
      <c r="C487">
        <v>3064721.8588</v>
      </c>
    </row>
    <row r="488" spans="1:3" x14ac:dyDescent="0.25">
      <c r="A488">
        <v>2160</v>
      </c>
      <c r="B488">
        <v>336116.90850000002</v>
      </c>
      <c r="C488">
        <v>3064732.4178999998</v>
      </c>
    </row>
    <row r="489" spans="1:3" x14ac:dyDescent="0.25">
      <c r="A489">
        <v>2161</v>
      </c>
      <c r="B489">
        <v>336144.93280000001</v>
      </c>
      <c r="C489">
        <v>3064724.7407999998</v>
      </c>
    </row>
    <row r="490" spans="1:3" x14ac:dyDescent="0.25">
      <c r="A490">
        <v>2162</v>
      </c>
      <c r="B490">
        <v>336153.9633</v>
      </c>
      <c r="C490">
        <v>3064723.1183000002</v>
      </c>
    </row>
    <row r="491" spans="1:3" x14ac:dyDescent="0.25">
      <c r="A491">
        <v>2163</v>
      </c>
      <c r="B491">
        <v>336174.21250000002</v>
      </c>
      <c r="C491">
        <v>3064719.48</v>
      </c>
    </row>
    <row r="492" spans="1:3" x14ac:dyDescent="0.25">
      <c r="A492">
        <v>2164</v>
      </c>
      <c r="B492">
        <v>336196.78370000003</v>
      </c>
      <c r="C492">
        <v>3064715.5262000002</v>
      </c>
    </row>
    <row r="493" spans="1:3" x14ac:dyDescent="0.25">
      <c r="A493">
        <v>2165</v>
      </c>
      <c r="B493">
        <v>336233.35889999999</v>
      </c>
      <c r="C493">
        <v>3064707.1258</v>
      </c>
    </row>
    <row r="494" spans="1:3" x14ac:dyDescent="0.25">
      <c r="A494">
        <v>2166</v>
      </c>
      <c r="B494">
        <v>336091.90840000001</v>
      </c>
      <c r="C494">
        <v>3064737.6211000001</v>
      </c>
    </row>
    <row r="495" spans="1:3" x14ac:dyDescent="0.25">
      <c r="A495">
        <v>2167</v>
      </c>
      <c r="B495">
        <v>336099.06189999997</v>
      </c>
      <c r="C495">
        <v>3064769.3061000002</v>
      </c>
    </row>
    <row r="496" spans="1:3" x14ac:dyDescent="0.25">
      <c r="A496">
        <v>2168</v>
      </c>
      <c r="B496">
        <v>336106.77559999999</v>
      </c>
      <c r="C496">
        <v>3064797.1817999999</v>
      </c>
    </row>
    <row r="497" spans="1:3" x14ac:dyDescent="0.25">
      <c r="A497">
        <v>2169</v>
      </c>
      <c r="B497">
        <v>336113.2746</v>
      </c>
      <c r="C497">
        <v>3064825.6822000002</v>
      </c>
    </row>
    <row r="498" spans="1:3" x14ac:dyDescent="0.25">
      <c r="A498">
        <v>2170</v>
      </c>
      <c r="B498">
        <v>336121.59960000002</v>
      </c>
      <c r="C498">
        <v>3064853.5495000002</v>
      </c>
    </row>
    <row r="499" spans="1:3" x14ac:dyDescent="0.25">
      <c r="A499">
        <v>2171</v>
      </c>
      <c r="B499">
        <v>336131.8077</v>
      </c>
      <c r="C499">
        <v>3064885.0410000002</v>
      </c>
    </row>
    <row r="500" spans="1:3" x14ac:dyDescent="0.25">
      <c r="A500">
        <v>2172</v>
      </c>
      <c r="B500">
        <v>336135.81209999998</v>
      </c>
      <c r="C500">
        <v>3064909.9251999999</v>
      </c>
    </row>
    <row r="501" spans="1:3" x14ac:dyDescent="0.25">
      <c r="A501">
        <v>2173</v>
      </c>
      <c r="B501">
        <v>336142.29460000002</v>
      </c>
      <c r="C501">
        <v>3064937.2089999998</v>
      </c>
    </row>
    <row r="502" spans="1:3" x14ac:dyDescent="0.25">
      <c r="A502">
        <v>2174</v>
      </c>
      <c r="B502">
        <v>336150.67680000002</v>
      </c>
      <c r="C502">
        <v>3064969.3330999999</v>
      </c>
    </row>
    <row r="503" spans="1:3" x14ac:dyDescent="0.25">
      <c r="A503">
        <v>2175</v>
      </c>
      <c r="B503">
        <v>336158.25079999998</v>
      </c>
      <c r="C503">
        <v>3064986.8700999999</v>
      </c>
    </row>
    <row r="504" spans="1:3" x14ac:dyDescent="0.25">
      <c r="A504">
        <v>2176</v>
      </c>
      <c r="B504">
        <v>336169.77789999999</v>
      </c>
      <c r="C504">
        <v>3065025.4903000002</v>
      </c>
    </row>
    <row r="505" spans="1:3" x14ac:dyDescent="0.25">
      <c r="A505">
        <v>2177</v>
      </c>
      <c r="B505">
        <v>336178.63189999998</v>
      </c>
      <c r="C505">
        <v>3065047.2677000002</v>
      </c>
    </row>
    <row r="506" spans="1:3" x14ac:dyDescent="0.25">
      <c r="A506">
        <v>2178</v>
      </c>
      <c r="B506">
        <v>336189.92310000001</v>
      </c>
      <c r="C506">
        <v>3065068.4038999998</v>
      </c>
    </row>
    <row r="507" spans="1:3" x14ac:dyDescent="0.25">
      <c r="A507">
        <v>2179</v>
      </c>
      <c r="B507">
        <v>336203.00719999999</v>
      </c>
      <c r="C507">
        <v>3065086.4747000001</v>
      </c>
    </row>
    <row r="508" spans="1:3" x14ac:dyDescent="0.25">
      <c r="A508">
        <v>2180</v>
      </c>
      <c r="B508">
        <v>336217.88439999998</v>
      </c>
      <c r="C508">
        <v>3065101.4802000001</v>
      </c>
    </row>
    <row r="509" spans="1:3" x14ac:dyDescent="0.25">
      <c r="A509">
        <v>2181</v>
      </c>
      <c r="B509">
        <v>336227.77659999998</v>
      </c>
      <c r="C509">
        <v>3065109.5581</v>
      </c>
    </row>
    <row r="510" spans="1:3" x14ac:dyDescent="0.25">
      <c r="A510">
        <v>2182</v>
      </c>
      <c r="B510">
        <v>336241.98499999999</v>
      </c>
      <c r="C510">
        <v>3065120.3149000001</v>
      </c>
    </row>
    <row r="511" spans="1:3" x14ac:dyDescent="0.25">
      <c r="A511">
        <v>2183</v>
      </c>
      <c r="B511">
        <v>336262.24939999997</v>
      </c>
      <c r="C511">
        <v>3065126.7324000001</v>
      </c>
    </row>
    <row r="512" spans="1:3" x14ac:dyDescent="0.25">
      <c r="A512">
        <v>2184</v>
      </c>
      <c r="B512">
        <v>336271.53210000001</v>
      </c>
      <c r="C512">
        <v>3065131.3514</v>
      </c>
    </row>
    <row r="513" spans="1:3" x14ac:dyDescent="0.25">
      <c r="A513">
        <v>2185</v>
      </c>
      <c r="B513">
        <v>336370.00890000002</v>
      </c>
      <c r="C513">
        <v>3063842.5008</v>
      </c>
    </row>
    <row r="514" spans="1:3" x14ac:dyDescent="0.25">
      <c r="A514">
        <v>2186</v>
      </c>
      <c r="B514">
        <v>336360.3101</v>
      </c>
      <c r="C514">
        <v>3063864.5048000002</v>
      </c>
    </row>
    <row r="515" spans="1:3" x14ac:dyDescent="0.25">
      <c r="A515">
        <v>2187</v>
      </c>
      <c r="B515">
        <v>336335.39399999997</v>
      </c>
      <c r="C515">
        <v>3063869.8114999998</v>
      </c>
    </row>
    <row r="516" spans="1:3" x14ac:dyDescent="0.25">
      <c r="A516">
        <v>2188</v>
      </c>
      <c r="B516">
        <v>336309.46519999998</v>
      </c>
      <c r="C516">
        <v>3063874.1376</v>
      </c>
    </row>
    <row r="517" spans="1:3" x14ac:dyDescent="0.25">
      <c r="A517">
        <v>2189</v>
      </c>
      <c r="B517">
        <v>336284.54920000001</v>
      </c>
      <c r="C517">
        <v>3063879.4443999999</v>
      </c>
    </row>
    <row r="518" spans="1:3" x14ac:dyDescent="0.25">
      <c r="A518">
        <v>2190</v>
      </c>
      <c r="B518">
        <v>336273.58669999999</v>
      </c>
      <c r="C518">
        <v>3063883.8558</v>
      </c>
    </row>
    <row r="519" spans="1:3" x14ac:dyDescent="0.25">
      <c r="A519">
        <v>2191</v>
      </c>
      <c r="B519">
        <v>336266.65509999997</v>
      </c>
      <c r="C519">
        <v>3063886.6450999998</v>
      </c>
    </row>
    <row r="520" spans="1:3" x14ac:dyDescent="0.25">
      <c r="A520">
        <v>2192</v>
      </c>
      <c r="B520">
        <v>336266.9497</v>
      </c>
      <c r="C520">
        <v>3063908.5145</v>
      </c>
    </row>
    <row r="521" spans="1:3" x14ac:dyDescent="0.25">
      <c r="A521">
        <v>2193</v>
      </c>
      <c r="B521">
        <v>336271.24160000001</v>
      </c>
      <c r="C521">
        <v>3063930.3300999999</v>
      </c>
    </row>
    <row r="522" spans="1:3" x14ac:dyDescent="0.25">
      <c r="A522">
        <v>2194</v>
      </c>
      <c r="B522">
        <v>336274.5073</v>
      </c>
      <c r="C522">
        <v>3063950.1710000001</v>
      </c>
    </row>
    <row r="523" spans="1:3" x14ac:dyDescent="0.25">
      <c r="A523">
        <v>2195</v>
      </c>
      <c r="B523">
        <v>336269.33669999999</v>
      </c>
      <c r="C523">
        <v>3063962.1850999999</v>
      </c>
    </row>
    <row r="524" spans="1:3" x14ac:dyDescent="0.25">
      <c r="A524">
        <v>2196</v>
      </c>
      <c r="B524">
        <v>336238.74949999998</v>
      </c>
      <c r="C524">
        <v>3063411.2719000001</v>
      </c>
    </row>
    <row r="525" spans="1:3" x14ac:dyDescent="0.25">
      <c r="A525">
        <v>2197</v>
      </c>
      <c r="B525">
        <v>336237.84</v>
      </c>
      <c r="C525">
        <v>3063417.6260000002</v>
      </c>
    </row>
    <row r="526" spans="1:3" x14ac:dyDescent="0.25">
      <c r="A526">
        <v>2198</v>
      </c>
      <c r="B526">
        <v>336231.6433</v>
      </c>
      <c r="C526">
        <v>3063429.9877999998</v>
      </c>
    </row>
    <row r="527" spans="1:3" x14ac:dyDescent="0.25">
      <c r="A527">
        <v>2199</v>
      </c>
      <c r="B527">
        <v>336227.84480000002</v>
      </c>
      <c r="C527">
        <v>3063434.7348000002</v>
      </c>
    </row>
    <row r="528" spans="1:3" x14ac:dyDescent="0.25">
      <c r="A528">
        <v>2200</v>
      </c>
      <c r="B528">
        <v>336227.2219</v>
      </c>
      <c r="C528">
        <v>3063435.5133000002</v>
      </c>
    </row>
    <row r="529" spans="1:3" x14ac:dyDescent="0.25">
      <c r="A529">
        <v>2201</v>
      </c>
      <c r="B529">
        <v>336225.78810000001</v>
      </c>
      <c r="C529">
        <v>3063437.3051999998</v>
      </c>
    </row>
    <row r="530" spans="1:3" x14ac:dyDescent="0.25">
      <c r="A530">
        <v>2202</v>
      </c>
      <c r="B530">
        <v>336220.09049999999</v>
      </c>
      <c r="C530">
        <v>3063444.5244999998</v>
      </c>
    </row>
    <row r="531" spans="1:3" x14ac:dyDescent="0.25">
      <c r="A531">
        <v>2203</v>
      </c>
      <c r="B531">
        <v>336218.07640000002</v>
      </c>
      <c r="C531">
        <v>3063447.1568</v>
      </c>
    </row>
    <row r="532" spans="1:3" x14ac:dyDescent="0.25">
      <c r="A532">
        <v>2204</v>
      </c>
      <c r="B532">
        <v>336214.79019999999</v>
      </c>
      <c r="C532">
        <v>3063451.4515999998</v>
      </c>
    </row>
    <row r="533" spans="1:3" x14ac:dyDescent="0.25">
      <c r="A533">
        <v>2205</v>
      </c>
      <c r="B533">
        <v>336214.39620000002</v>
      </c>
      <c r="C533">
        <v>3063451.9665000001</v>
      </c>
    </row>
    <row r="534" spans="1:3" x14ac:dyDescent="0.25">
      <c r="A534">
        <v>2206</v>
      </c>
      <c r="B534">
        <v>336209.63709999999</v>
      </c>
      <c r="C534">
        <v>3063458.3988000001</v>
      </c>
    </row>
    <row r="535" spans="1:3" x14ac:dyDescent="0.25">
      <c r="A535">
        <v>2207</v>
      </c>
      <c r="B535">
        <v>336209.60800000001</v>
      </c>
      <c r="C535">
        <v>3063458.443</v>
      </c>
    </row>
    <row r="536" spans="1:3" x14ac:dyDescent="0.25">
      <c r="A536">
        <v>2208</v>
      </c>
      <c r="B536">
        <v>336204.9571</v>
      </c>
      <c r="C536">
        <v>3063465.2433000002</v>
      </c>
    </row>
    <row r="537" spans="1:3" x14ac:dyDescent="0.25">
      <c r="A537">
        <v>2209</v>
      </c>
      <c r="B537">
        <v>336203.99910000002</v>
      </c>
      <c r="C537">
        <v>3063466.6444999999</v>
      </c>
    </row>
    <row r="538" spans="1:3" x14ac:dyDescent="0.25">
      <c r="A538">
        <v>2210</v>
      </c>
      <c r="B538">
        <v>336203.40010000003</v>
      </c>
      <c r="C538">
        <v>3063467.5205999999</v>
      </c>
    </row>
    <row r="539" spans="1:3" x14ac:dyDescent="0.25">
      <c r="A539">
        <v>2211</v>
      </c>
      <c r="B539">
        <v>336202.79560000001</v>
      </c>
      <c r="C539">
        <v>3063468.4046</v>
      </c>
    </row>
    <row r="540" spans="1:3" x14ac:dyDescent="0.25">
      <c r="A540">
        <v>2212</v>
      </c>
      <c r="B540">
        <v>336197.62939999998</v>
      </c>
      <c r="C540">
        <v>3063470.1874000002</v>
      </c>
    </row>
    <row r="541" spans="1:3" x14ac:dyDescent="0.25">
      <c r="A541">
        <v>2213</v>
      </c>
      <c r="B541">
        <v>336197.48359999998</v>
      </c>
      <c r="C541">
        <v>3063470.2316000001</v>
      </c>
    </row>
    <row r="542" spans="1:3" x14ac:dyDescent="0.25">
      <c r="A542">
        <v>2214</v>
      </c>
      <c r="B542">
        <v>336197.11560000002</v>
      </c>
      <c r="C542">
        <v>3063470.3429</v>
      </c>
    </row>
    <row r="543" spans="1:3" x14ac:dyDescent="0.25">
      <c r="A543">
        <v>2215</v>
      </c>
      <c r="B543">
        <v>336190.85769999999</v>
      </c>
      <c r="C543">
        <v>3063472.2365999999</v>
      </c>
    </row>
    <row r="544" spans="1:3" x14ac:dyDescent="0.25">
      <c r="A544">
        <v>2216</v>
      </c>
      <c r="B544">
        <v>336173.8873</v>
      </c>
      <c r="C544">
        <v>3063476.3295999998</v>
      </c>
    </row>
    <row r="545" spans="1:3" x14ac:dyDescent="0.25">
      <c r="A545">
        <v>2217</v>
      </c>
      <c r="B545">
        <v>336168.18599999999</v>
      </c>
      <c r="C545">
        <v>3063476.99</v>
      </c>
    </row>
    <row r="546" spans="1:3" x14ac:dyDescent="0.25">
      <c r="A546">
        <v>2218</v>
      </c>
      <c r="B546">
        <v>336152.52240000002</v>
      </c>
      <c r="C546">
        <v>3063478.9734</v>
      </c>
    </row>
    <row r="547" spans="1:3" x14ac:dyDescent="0.25">
      <c r="A547">
        <v>2219</v>
      </c>
      <c r="B547">
        <v>336133.603</v>
      </c>
      <c r="C547">
        <v>3063482.2067999998</v>
      </c>
    </row>
    <row r="548" spans="1:3" x14ac:dyDescent="0.25">
      <c r="A548">
        <v>2220</v>
      </c>
      <c r="B548">
        <v>336128.91220000002</v>
      </c>
      <c r="C548">
        <v>3063483.1242</v>
      </c>
    </row>
    <row r="549" spans="1:3" x14ac:dyDescent="0.25">
      <c r="A549">
        <v>2221</v>
      </c>
      <c r="B549">
        <v>336125.30239999999</v>
      </c>
      <c r="C549">
        <v>3063483.8587000002</v>
      </c>
    </row>
    <row r="550" spans="1:3" x14ac:dyDescent="0.25">
      <c r="A550">
        <v>2222</v>
      </c>
      <c r="B550">
        <v>336121.11719999998</v>
      </c>
      <c r="C550">
        <v>3063484.7102999999</v>
      </c>
    </row>
    <row r="551" spans="1:3" x14ac:dyDescent="0.25">
      <c r="A551">
        <v>2223</v>
      </c>
      <c r="B551">
        <v>336119.76299999998</v>
      </c>
      <c r="C551">
        <v>3063484.9870000002</v>
      </c>
    </row>
    <row r="552" spans="1:3" x14ac:dyDescent="0.25">
      <c r="A552">
        <v>2224</v>
      </c>
      <c r="B552">
        <v>336119.39370000002</v>
      </c>
      <c r="C552">
        <v>3063507.6578000002</v>
      </c>
    </row>
    <row r="553" spans="1:3" x14ac:dyDescent="0.25">
      <c r="A553">
        <v>2225</v>
      </c>
      <c r="B553">
        <v>336119.37939999998</v>
      </c>
      <c r="C553">
        <v>3063508.8922999999</v>
      </c>
    </row>
    <row r="554" spans="1:3" x14ac:dyDescent="0.25">
      <c r="A554">
        <v>2226</v>
      </c>
      <c r="B554">
        <v>336121.36119999998</v>
      </c>
      <c r="C554">
        <v>3063541.2322</v>
      </c>
    </row>
    <row r="555" spans="1:3" x14ac:dyDescent="0.25">
      <c r="A555">
        <v>2227</v>
      </c>
      <c r="B555">
        <v>336123.84399999998</v>
      </c>
      <c r="C555">
        <v>3063566.6286999998</v>
      </c>
    </row>
    <row r="556" spans="1:3" x14ac:dyDescent="0.25">
      <c r="A556">
        <v>2228</v>
      </c>
      <c r="B556">
        <v>336124.60800000001</v>
      </c>
      <c r="C556">
        <v>3063576.625</v>
      </c>
    </row>
    <row r="557" spans="1:3" x14ac:dyDescent="0.25">
      <c r="A557">
        <v>2229</v>
      </c>
      <c r="B557">
        <v>336127.46100000001</v>
      </c>
      <c r="C557">
        <v>3063602.93</v>
      </c>
    </row>
    <row r="558" spans="1:3" x14ac:dyDescent="0.25">
      <c r="A558">
        <v>2230</v>
      </c>
      <c r="B558">
        <v>336128.01089999999</v>
      </c>
      <c r="C558">
        <v>3063615.4563000002</v>
      </c>
    </row>
    <row r="559" spans="1:3" x14ac:dyDescent="0.25">
      <c r="A559">
        <v>2231</v>
      </c>
      <c r="B559">
        <v>336131.3824</v>
      </c>
      <c r="C559">
        <v>3063641.5726000001</v>
      </c>
    </row>
    <row r="560" spans="1:3" x14ac:dyDescent="0.25">
      <c r="A560">
        <v>2232</v>
      </c>
      <c r="B560">
        <v>336134.18190000003</v>
      </c>
      <c r="C560">
        <v>3063664.2083999999</v>
      </c>
    </row>
    <row r="561" spans="1:3" x14ac:dyDescent="0.25">
      <c r="A561">
        <v>2233</v>
      </c>
      <c r="B561">
        <v>336134.26880000002</v>
      </c>
      <c r="C561">
        <v>3063664.9180999999</v>
      </c>
    </row>
    <row r="562" spans="1:3" x14ac:dyDescent="0.25">
      <c r="A562">
        <v>2234</v>
      </c>
      <c r="B562">
        <v>336134.27519999997</v>
      </c>
      <c r="C562">
        <v>3063664.9704</v>
      </c>
    </row>
    <row r="563" spans="1:3" x14ac:dyDescent="0.25">
      <c r="A563">
        <v>2235</v>
      </c>
      <c r="B563">
        <v>336134.3064</v>
      </c>
      <c r="C563">
        <v>3063665.2255000002</v>
      </c>
    </row>
    <row r="564" spans="1:3" x14ac:dyDescent="0.25">
      <c r="A564">
        <v>2236</v>
      </c>
      <c r="B564">
        <v>336134.33029999997</v>
      </c>
      <c r="C564">
        <v>3063665.4057999998</v>
      </c>
    </row>
    <row r="565" spans="1:3" x14ac:dyDescent="0.25">
      <c r="A565">
        <v>2237</v>
      </c>
      <c r="B565">
        <v>336135.38439999998</v>
      </c>
      <c r="C565">
        <v>3063672.6828999999</v>
      </c>
    </row>
    <row r="566" spans="1:3" x14ac:dyDescent="0.25">
      <c r="A566">
        <v>2238</v>
      </c>
      <c r="B566">
        <v>336136.90159999998</v>
      </c>
      <c r="C566">
        <v>3063680.4476999999</v>
      </c>
    </row>
    <row r="567" spans="1:3" x14ac:dyDescent="0.25">
      <c r="A567">
        <v>2239</v>
      </c>
      <c r="B567">
        <v>336137.61599999998</v>
      </c>
      <c r="C567">
        <v>3063681.9219999998</v>
      </c>
    </row>
    <row r="568" spans="1:3" x14ac:dyDescent="0.25">
      <c r="A568">
        <v>2240</v>
      </c>
      <c r="B568">
        <v>336138.87400000001</v>
      </c>
      <c r="C568">
        <v>3063684.5210000002</v>
      </c>
    </row>
    <row r="569" spans="1:3" x14ac:dyDescent="0.25">
      <c r="A569">
        <v>2241</v>
      </c>
      <c r="B569">
        <v>336141.53690000001</v>
      </c>
      <c r="C569">
        <v>3063690.023</v>
      </c>
    </row>
    <row r="570" spans="1:3" x14ac:dyDescent="0.25">
      <c r="A570">
        <v>2242</v>
      </c>
      <c r="B570">
        <v>336382.22389999998</v>
      </c>
      <c r="C570">
        <v>3064531.2969</v>
      </c>
    </row>
    <row r="571" spans="1:3" x14ac:dyDescent="0.25">
      <c r="A571">
        <v>2243</v>
      </c>
      <c r="B571">
        <v>336756.0295</v>
      </c>
      <c r="C571">
        <v>3064546.5890000002</v>
      </c>
    </row>
    <row r="572" spans="1:3" x14ac:dyDescent="0.25">
      <c r="A572">
        <v>3001</v>
      </c>
      <c r="B572">
        <v>335697.90990000003</v>
      </c>
      <c r="C572">
        <v>3064405.3616999998</v>
      </c>
    </row>
    <row r="573" spans="1:3" x14ac:dyDescent="0.25">
      <c r="A573">
        <v>3002</v>
      </c>
      <c r="B573">
        <v>336207.66200000001</v>
      </c>
      <c r="C573">
        <v>3063424.5784999998</v>
      </c>
    </row>
    <row r="574" spans="1:3" x14ac:dyDescent="0.25">
      <c r="A574">
        <v>3003</v>
      </c>
      <c r="B574">
        <v>336189.29869999998</v>
      </c>
      <c r="C574">
        <v>3063430.7796999998</v>
      </c>
    </row>
    <row r="575" spans="1:3" x14ac:dyDescent="0.25">
      <c r="A575">
        <v>3004</v>
      </c>
      <c r="B575">
        <v>336188.6923</v>
      </c>
      <c r="C575">
        <v>3063430.6420999998</v>
      </c>
    </row>
    <row r="576" spans="1:3" x14ac:dyDescent="0.25">
      <c r="A576">
        <v>3005</v>
      </c>
      <c r="B576">
        <v>336174.2598</v>
      </c>
      <c r="C576">
        <v>3063427.3668</v>
      </c>
    </row>
    <row r="577" spans="1:3" x14ac:dyDescent="0.25">
      <c r="A577">
        <v>3006</v>
      </c>
      <c r="B577">
        <v>336162.46759999997</v>
      </c>
      <c r="C577">
        <v>3063428.8816</v>
      </c>
    </row>
    <row r="578" spans="1:3" x14ac:dyDescent="0.25">
      <c r="A578">
        <v>3007</v>
      </c>
      <c r="B578">
        <v>336144.37070000003</v>
      </c>
      <c r="C578">
        <v>3063434.5488</v>
      </c>
    </row>
    <row r="579" spans="1:3" x14ac:dyDescent="0.25">
      <c r="A579">
        <v>3008</v>
      </c>
      <c r="B579">
        <v>336137.12709999998</v>
      </c>
      <c r="C579">
        <v>3063436.4542</v>
      </c>
    </row>
    <row r="580" spans="1:3" x14ac:dyDescent="0.25">
      <c r="A580">
        <v>3009</v>
      </c>
      <c r="B580">
        <v>336117.27419999999</v>
      </c>
      <c r="C580">
        <v>3063446.6645</v>
      </c>
    </row>
    <row r="581" spans="1:3" x14ac:dyDescent="0.25">
      <c r="A581">
        <v>3010</v>
      </c>
      <c r="B581">
        <v>336119.0049</v>
      </c>
      <c r="C581">
        <v>3063507.6532999999</v>
      </c>
    </row>
    <row r="582" spans="1:3" x14ac:dyDescent="0.25">
      <c r="A582">
        <v>3011</v>
      </c>
      <c r="B582">
        <v>336121.16560000001</v>
      </c>
      <c r="C582">
        <v>3063566.8281999999</v>
      </c>
    </row>
    <row r="583" spans="1:3" x14ac:dyDescent="0.25">
      <c r="A583">
        <v>3012</v>
      </c>
      <c r="B583">
        <v>336128.46649999998</v>
      </c>
      <c r="C583">
        <v>3063602.8848000001</v>
      </c>
    </row>
    <row r="584" spans="1:3" x14ac:dyDescent="0.25">
      <c r="A584">
        <v>3013</v>
      </c>
      <c r="B584">
        <v>336135.02510000003</v>
      </c>
      <c r="C584">
        <v>3063664.1052999999</v>
      </c>
    </row>
    <row r="585" spans="1:3" x14ac:dyDescent="0.25">
      <c r="A585">
        <v>3014</v>
      </c>
      <c r="B585">
        <v>336136.78200000001</v>
      </c>
      <c r="C585">
        <v>3063680.5055999998</v>
      </c>
    </row>
    <row r="586" spans="1:3" x14ac:dyDescent="0.25">
      <c r="A586">
        <v>3015</v>
      </c>
      <c r="B586">
        <v>336136.8064</v>
      </c>
      <c r="C586">
        <v>3063682.3130000001</v>
      </c>
    </row>
    <row r="587" spans="1:3" x14ac:dyDescent="0.25">
      <c r="A587">
        <v>3016</v>
      </c>
      <c r="B587">
        <v>336144.65889999998</v>
      </c>
      <c r="C587">
        <v>3063725.5928000002</v>
      </c>
    </row>
    <row r="588" spans="1:3" x14ac:dyDescent="0.25">
      <c r="A588">
        <v>3017</v>
      </c>
      <c r="B588">
        <v>336035.6263</v>
      </c>
      <c r="C588">
        <v>3063759.602</v>
      </c>
    </row>
    <row r="589" spans="1:3" x14ac:dyDescent="0.25">
      <c r="A589">
        <v>3018</v>
      </c>
      <c r="B589">
        <v>336032.25630000001</v>
      </c>
      <c r="C589">
        <v>3063760.7168000001</v>
      </c>
    </row>
    <row r="590" spans="1:3" x14ac:dyDescent="0.25">
      <c r="A590">
        <v>3019</v>
      </c>
      <c r="B590">
        <v>335968.68579999998</v>
      </c>
      <c r="C590">
        <v>3063781.7459</v>
      </c>
    </row>
    <row r="591" spans="1:3" x14ac:dyDescent="0.25">
      <c r="A591">
        <v>3020</v>
      </c>
      <c r="B591">
        <v>335873.98839999997</v>
      </c>
      <c r="C591">
        <v>3063800.6493000002</v>
      </c>
    </row>
    <row r="592" spans="1:3" x14ac:dyDescent="0.25">
      <c r="A592">
        <v>3021</v>
      </c>
      <c r="B592">
        <v>335661.14510000002</v>
      </c>
      <c r="C592">
        <v>3063851.4295999999</v>
      </c>
    </row>
    <row r="593" spans="1:3" x14ac:dyDescent="0.25">
      <c r="A593">
        <v>3022</v>
      </c>
      <c r="B593">
        <v>335566.06150000001</v>
      </c>
      <c r="C593">
        <v>3063875.3117999998</v>
      </c>
    </row>
    <row r="594" spans="1:3" x14ac:dyDescent="0.25">
      <c r="A594">
        <v>3023</v>
      </c>
      <c r="B594">
        <v>335466.54599999997</v>
      </c>
      <c r="C594">
        <v>3063907.3895</v>
      </c>
    </row>
    <row r="595" spans="1:3" x14ac:dyDescent="0.25">
      <c r="A595">
        <v>3024</v>
      </c>
      <c r="B595">
        <v>335420.82400000002</v>
      </c>
      <c r="C595">
        <v>3063917.9887999999</v>
      </c>
    </row>
    <row r="596" spans="1:3" x14ac:dyDescent="0.25">
      <c r="A596">
        <v>3025</v>
      </c>
      <c r="B596">
        <v>335408.57549999998</v>
      </c>
      <c r="C596">
        <v>3063920.8283000002</v>
      </c>
    </row>
    <row r="597" spans="1:3" x14ac:dyDescent="0.25">
      <c r="A597">
        <v>3026</v>
      </c>
      <c r="B597">
        <v>335305.67670000001</v>
      </c>
      <c r="C597">
        <v>3063964.2226999998</v>
      </c>
    </row>
    <row r="598" spans="1:3" x14ac:dyDescent="0.25">
      <c r="A598">
        <v>3027</v>
      </c>
      <c r="B598">
        <v>335295.64199999999</v>
      </c>
      <c r="C598">
        <v>3063968.4545999998</v>
      </c>
    </row>
    <row r="599" spans="1:3" x14ac:dyDescent="0.25">
      <c r="A599">
        <v>3028</v>
      </c>
      <c r="B599">
        <v>335238.91119999997</v>
      </c>
      <c r="C599">
        <v>3064006.2812999999</v>
      </c>
    </row>
    <row r="600" spans="1:3" x14ac:dyDescent="0.25">
      <c r="A600">
        <v>3029</v>
      </c>
      <c r="B600">
        <v>335178.37530000001</v>
      </c>
      <c r="C600">
        <v>3064031.5059000002</v>
      </c>
    </row>
    <row r="601" spans="1:3" x14ac:dyDescent="0.25">
      <c r="A601">
        <v>3030</v>
      </c>
      <c r="B601">
        <v>335167.34970000002</v>
      </c>
      <c r="C601">
        <v>3064089.5014999998</v>
      </c>
    </row>
    <row r="602" spans="1:3" x14ac:dyDescent="0.25">
      <c r="A602">
        <v>3031</v>
      </c>
      <c r="B602">
        <v>335179.01089999999</v>
      </c>
      <c r="C602">
        <v>3064145.3815000001</v>
      </c>
    </row>
    <row r="603" spans="1:3" x14ac:dyDescent="0.25">
      <c r="A603">
        <v>3032</v>
      </c>
      <c r="B603">
        <v>335228.56140000001</v>
      </c>
      <c r="C603">
        <v>3064248.1987999999</v>
      </c>
    </row>
    <row r="604" spans="1:3" x14ac:dyDescent="0.25">
      <c r="A604">
        <v>3033</v>
      </c>
      <c r="B604">
        <v>335230.1373</v>
      </c>
      <c r="C604">
        <v>3064247.4884000001</v>
      </c>
    </row>
    <row r="605" spans="1:3" x14ac:dyDescent="0.25">
      <c r="A605">
        <v>3034</v>
      </c>
      <c r="B605">
        <v>335275.07049999997</v>
      </c>
      <c r="C605">
        <v>3064227.2322</v>
      </c>
    </row>
    <row r="606" spans="1:3" x14ac:dyDescent="0.25">
      <c r="A606">
        <v>3035</v>
      </c>
      <c r="B606">
        <v>335318.51650000003</v>
      </c>
      <c r="C606">
        <v>3064214.8936000001</v>
      </c>
    </row>
    <row r="607" spans="1:3" x14ac:dyDescent="0.25">
      <c r="A607">
        <v>3036</v>
      </c>
      <c r="B607">
        <v>335342.52289999998</v>
      </c>
      <c r="C607">
        <v>3064209.5973</v>
      </c>
    </row>
    <row r="608" spans="1:3" x14ac:dyDescent="0.25">
      <c r="A608">
        <v>3037</v>
      </c>
      <c r="B608">
        <v>335371.10210000002</v>
      </c>
      <c r="C608">
        <v>3064206.4986</v>
      </c>
    </row>
    <row r="609" spans="1:3" x14ac:dyDescent="0.25">
      <c r="A609">
        <v>3038</v>
      </c>
      <c r="B609">
        <v>335441.21889999998</v>
      </c>
      <c r="C609">
        <v>3064184.3089999999</v>
      </c>
    </row>
    <row r="610" spans="1:3" x14ac:dyDescent="0.25">
      <c r="A610">
        <v>3039</v>
      </c>
      <c r="B610">
        <v>335484.87589999998</v>
      </c>
      <c r="C610">
        <v>3064169.5394000001</v>
      </c>
    </row>
    <row r="611" spans="1:3" x14ac:dyDescent="0.25">
      <c r="A611">
        <v>3040</v>
      </c>
      <c r="B611">
        <v>335495.48710000003</v>
      </c>
      <c r="C611">
        <v>3064165.9495999999</v>
      </c>
    </row>
    <row r="612" spans="1:3" x14ac:dyDescent="0.25">
      <c r="A612">
        <v>3041</v>
      </c>
      <c r="B612">
        <v>335546.35940000002</v>
      </c>
      <c r="C612">
        <v>3064219.7736</v>
      </c>
    </row>
    <row r="613" spans="1:3" x14ac:dyDescent="0.25">
      <c r="A613">
        <v>3042</v>
      </c>
      <c r="B613">
        <v>335556.53989999997</v>
      </c>
      <c r="C613">
        <v>3064267.0869</v>
      </c>
    </row>
    <row r="614" spans="1:3" x14ac:dyDescent="0.25">
      <c r="A614">
        <v>3043</v>
      </c>
      <c r="B614">
        <v>335562.50400000002</v>
      </c>
      <c r="C614">
        <v>3064304.9670000002</v>
      </c>
    </row>
    <row r="615" spans="1:3" x14ac:dyDescent="0.25">
      <c r="A615">
        <v>3044</v>
      </c>
      <c r="B615">
        <v>335578.61979999999</v>
      </c>
      <c r="C615">
        <v>3064354.4591999999</v>
      </c>
    </row>
    <row r="616" spans="1:3" x14ac:dyDescent="0.25">
      <c r="A616">
        <v>3045</v>
      </c>
      <c r="B616">
        <v>335593.78240000003</v>
      </c>
      <c r="C616">
        <v>3064434.2420000001</v>
      </c>
    </row>
    <row r="617" spans="1:3" x14ac:dyDescent="0.25">
      <c r="A617">
        <v>3046</v>
      </c>
      <c r="B617">
        <v>335595.97210000001</v>
      </c>
      <c r="C617">
        <v>3064461.7788</v>
      </c>
    </row>
    <row r="618" spans="1:3" x14ac:dyDescent="0.25">
      <c r="A618">
        <v>3047</v>
      </c>
      <c r="B618">
        <v>335598.89439999999</v>
      </c>
      <c r="C618">
        <v>3064461.0863000001</v>
      </c>
    </row>
    <row r="619" spans="1:3" x14ac:dyDescent="0.25">
      <c r="A619">
        <v>3048</v>
      </c>
      <c r="B619">
        <v>335626.3126</v>
      </c>
      <c r="C619">
        <v>3064454.5898000002</v>
      </c>
    </row>
    <row r="620" spans="1:3" x14ac:dyDescent="0.25">
      <c r="A620">
        <v>3049</v>
      </c>
      <c r="B620">
        <v>335654.00109999999</v>
      </c>
      <c r="C620">
        <v>3064452.8596000001</v>
      </c>
    </row>
    <row r="621" spans="1:3" x14ac:dyDescent="0.25">
      <c r="A621">
        <v>3050</v>
      </c>
      <c r="B621">
        <v>335678.42469999997</v>
      </c>
      <c r="C621">
        <v>3064444.8468999998</v>
      </c>
    </row>
    <row r="622" spans="1:3" x14ac:dyDescent="0.25">
      <c r="A622">
        <v>3051</v>
      </c>
      <c r="B622">
        <v>335701.50400000002</v>
      </c>
      <c r="C622">
        <v>3064438.2080999999</v>
      </c>
    </row>
    <row r="623" spans="1:3" x14ac:dyDescent="0.25">
      <c r="A623">
        <v>3052</v>
      </c>
      <c r="B623">
        <v>335715.09370000003</v>
      </c>
      <c r="C623">
        <v>3064435.3130000001</v>
      </c>
    </row>
    <row r="624" spans="1:3" x14ac:dyDescent="0.25">
      <c r="A624">
        <v>3053</v>
      </c>
      <c r="B624">
        <v>335715.21549999999</v>
      </c>
      <c r="C624">
        <v>3064437.0274999999</v>
      </c>
    </row>
    <row r="625" spans="1:3" x14ac:dyDescent="0.25">
      <c r="A625">
        <v>3054</v>
      </c>
      <c r="B625">
        <v>335716.21590000001</v>
      </c>
      <c r="C625">
        <v>3064451.1146</v>
      </c>
    </row>
    <row r="626" spans="1:3" x14ac:dyDescent="0.25">
      <c r="A626">
        <v>3055</v>
      </c>
      <c r="B626">
        <v>335714.26250000001</v>
      </c>
      <c r="C626">
        <v>3064474.6401</v>
      </c>
    </row>
    <row r="627" spans="1:3" x14ac:dyDescent="0.25">
      <c r="A627">
        <v>3056</v>
      </c>
      <c r="B627">
        <v>335713.9976</v>
      </c>
      <c r="C627">
        <v>3064488.6527999998</v>
      </c>
    </row>
    <row r="628" spans="1:3" x14ac:dyDescent="0.25">
      <c r="A628">
        <v>3057</v>
      </c>
      <c r="B628">
        <v>335718.29930000001</v>
      </c>
      <c r="C628">
        <v>3064504.4112999998</v>
      </c>
    </row>
    <row r="629" spans="1:3" x14ac:dyDescent="0.25">
      <c r="A629">
        <v>3058</v>
      </c>
      <c r="B629">
        <v>335721.60700000002</v>
      </c>
      <c r="C629">
        <v>3064513.8566000001</v>
      </c>
    </row>
    <row r="630" spans="1:3" x14ac:dyDescent="0.25">
      <c r="A630">
        <v>3059</v>
      </c>
      <c r="B630">
        <v>335726.7316</v>
      </c>
      <c r="C630">
        <v>3064523.2773000002</v>
      </c>
    </row>
    <row r="631" spans="1:3" x14ac:dyDescent="0.25">
      <c r="A631">
        <v>3060</v>
      </c>
      <c r="B631">
        <v>335734.50809999998</v>
      </c>
      <c r="C631">
        <v>3064527.2393</v>
      </c>
    </row>
    <row r="632" spans="1:3" x14ac:dyDescent="0.25">
      <c r="A632">
        <v>3061</v>
      </c>
      <c r="B632">
        <v>335744.22970000003</v>
      </c>
      <c r="C632">
        <v>3064540.665</v>
      </c>
    </row>
    <row r="633" spans="1:3" x14ac:dyDescent="0.25">
      <c r="A633">
        <v>3062</v>
      </c>
      <c r="B633">
        <v>335744.44949999999</v>
      </c>
      <c r="C633">
        <v>3064556.9306000001</v>
      </c>
    </row>
    <row r="634" spans="1:3" x14ac:dyDescent="0.25">
      <c r="A634">
        <v>3063</v>
      </c>
      <c r="B634">
        <v>335744.60220000002</v>
      </c>
      <c r="C634">
        <v>3064568.2261000001</v>
      </c>
    </row>
    <row r="635" spans="1:3" x14ac:dyDescent="0.25">
      <c r="A635">
        <v>3064</v>
      </c>
      <c r="B635">
        <v>335744.78539999999</v>
      </c>
      <c r="C635">
        <v>3064581.7807</v>
      </c>
    </row>
    <row r="636" spans="1:3" x14ac:dyDescent="0.25">
      <c r="A636">
        <v>3065</v>
      </c>
      <c r="B636">
        <v>335748.03810000001</v>
      </c>
      <c r="C636">
        <v>3064587.1595000001</v>
      </c>
    </row>
    <row r="637" spans="1:3" x14ac:dyDescent="0.25">
      <c r="A637">
        <v>3066</v>
      </c>
      <c r="B637">
        <v>335749.22139999998</v>
      </c>
      <c r="C637">
        <v>3064607.4791000001</v>
      </c>
    </row>
    <row r="638" spans="1:3" x14ac:dyDescent="0.25">
      <c r="A638">
        <v>3067</v>
      </c>
      <c r="B638">
        <v>335747.17019999999</v>
      </c>
      <c r="C638">
        <v>3064623.7752999999</v>
      </c>
    </row>
    <row r="639" spans="1:3" x14ac:dyDescent="0.25">
      <c r="A639">
        <v>3068</v>
      </c>
      <c r="B639">
        <v>335744.89079999999</v>
      </c>
      <c r="C639">
        <v>3064656.7947999998</v>
      </c>
    </row>
    <row r="640" spans="1:3" x14ac:dyDescent="0.25">
      <c r="A640">
        <v>3069</v>
      </c>
      <c r="B640">
        <v>335749.8725</v>
      </c>
      <c r="C640">
        <v>3064689.2640999998</v>
      </c>
    </row>
    <row r="641" spans="1:3" x14ac:dyDescent="0.25">
      <c r="A641">
        <v>3070</v>
      </c>
      <c r="B641">
        <v>335764.31310000003</v>
      </c>
      <c r="C641">
        <v>3064715.7308999998</v>
      </c>
    </row>
    <row r="642" spans="1:3" x14ac:dyDescent="0.25">
      <c r="A642">
        <v>3071</v>
      </c>
      <c r="B642">
        <v>335778.49709999998</v>
      </c>
      <c r="C642">
        <v>3064723.2215</v>
      </c>
    </row>
    <row r="643" spans="1:3" x14ac:dyDescent="0.25">
      <c r="A643">
        <v>3072</v>
      </c>
      <c r="B643">
        <v>335760.8077</v>
      </c>
      <c r="C643">
        <v>3064725.2681</v>
      </c>
    </row>
    <row r="644" spans="1:3" x14ac:dyDescent="0.25">
      <c r="A644">
        <v>3073</v>
      </c>
      <c r="B644">
        <v>335757.64860000001</v>
      </c>
      <c r="C644">
        <v>3064726.0992000001</v>
      </c>
    </row>
    <row r="645" spans="1:3" x14ac:dyDescent="0.25">
      <c r="A645">
        <v>3074</v>
      </c>
      <c r="B645">
        <v>335735.45789999998</v>
      </c>
      <c r="C645">
        <v>3064731.9372999999</v>
      </c>
    </row>
    <row r="646" spans="1:3" x14ac:dyDescent="0.25">
      <c r="A646">
        <v>3075</v>
      </c>
      <c r="B646">
        <v>335667.5477</v>
      </c>
      <c r="C646">
        <v>3064749.1238000002</v>
      </c>
    </row>
    <row r="647" spans="1:3" x14ac:dyDescent="0.25">
      <c r="A647">
        <v>3076</v>
      </c>
      <c r="B647">
        <v>335638.53389999998</v>
      </c>
      <c r="C647">
        <v>3064753.5832000002</v>
      </c>
    </row>
    <row r="648" spans="1:3" x14ac:dyDescent="0.25">
      <c r="A648">
        <v>3077</v>
      </c>
      <c r="B648">
        <v>335643.28980000003</v>
      </c>
      <c r="C648">
        <v>3064769.3352999999</v>
      </c>
    </row>
    <row r="649" spans="1:3" x14ac:dyDescent="0.25">
      <c r="A649">
        <v>3078</v>
      </c>
      <c r="B649">
        <v>335653.48989999999</v>
      </c>
      <c r="C649">
        <v>3064784.5617</v>
      </c>
    </row>
    <row r="650" spans="1:3" x14ac:dyDescent="0.25">
      <c r="A650">
        <v>3079</v>
      </c>
      <c r="B650">
        <v>335663.28470000002</v>
      </c>
      <c r="C650">
        <v>3064803.4087999999</v>
      </c>
    </row>
    <row r="651" spans="1:3" x14ac:dyDescent="0.25">
      <c r="A651">
        <v>3080</v>
      </c>
      <c r="B651">
        <v>335667.0589</v>
      </c>
      <c r="C651">
        <v>3064813.7514</v>
      </c>
    </row>
    <row r="652" spans="1:3" x14ac:dyDescent="0.25">
      <c r="A652">
        <v>3081</v>
      </c>
      <c r="B652">
        <v>335668.12609999999</v>
      </c>
      <c r="C652">
        <v>3064825.4862000002</v>
      </c>
    </row>
    <row r="653" spans="1:3" x14ac:dyDescent="0.25">
      <c r="A653">
        <v>3082</v>
      </c>
      <c r="B653">
        <v>335671.04680000001</v>
      </c>
      <c r="C653">
        <v>3064839.9071999998</v>
      </c>
    </row>
    <row r="654" spans="1:3" x14ac:dyDescent="0.25">
      <c r="A654">
        <v>3083</v>
      </c>
      <c r="B654">
        <v>335673.4278</v>
      </c>
      <c r="C654">
        <v>3064848.0090999999</v>
      </c>
    </row>
    <row r="655" spans="1:3" x14ac:dyDescent="0.25">
      <c r="A655">
        <v>3084</v>
      </c>
      <c r="B655">
        <v>335680.98210000002</v>
      </c>
      <c r="C655">
        <v>3064869.1458999999</v>
      </c>
    </row>
    <row r="656" spans="1:3" x14ac:dyDescent="0.25">
      <c r="A656">
        <v>3085</v>
      </c>
      <c r="B656">
        <v>335665.21360000002</v>
      </c>
      <c r="C656">
        <v>3064878.8487999998</v>
      </c>
    </row>
    <row r="657" spans="1:3" x14ac:dyDescent="0.25">
      <c r="A657">
        <v>3086</v>
      </c>
      <c r="B657">
        <v>335670.31270000001</v>
      </c>
      <c r="C657">
        <v>3064904.0260000001</v>
      </c>
    </row>
    <row r="658" spans="1:3" x14ac:dyDescent="0.25">
      <c r="A658">
        <v>3087</v>
      </c>
      <c r="B658">
        <v>335671.05499999999</v>
      </c>
      <c r="C658">
        <v>3064907.6908</v>
      </c>
    </row>
    <row r="659" spans="1:3" x14ac:dyDescent="0.25">
      <c r="A659">
        <v>3088</v>
      </c>
      <c r="B659">
        <v>335526.92310000001</v>
      </c>
      <c r="C659">
        <v>3064159.9315999998</v>
      </c>
    </row>
    <row r="660" spans="1:3" x14ac:dyDescent="0.25">
      <c r="A660">
        <v>3089</v>
      </c>
      <c r="B660">
        <v>335562.58049999998</v>
      </c>
      <c r="C660">
        <v>3064142.7281999998</v>
      </c>
    </row>
    <row r="661" spans="1:3" x14ac:dyDescent="0.25">
      <c r="A661">
        <v>3090</v>
      </c>
      <c r="B661">
        <v>335583.35259999998</v>
      </c>
      <c r="C661">
        <v>3064133.4087999999</v>
      </c>
    </row>
    <row r="662" spans="1:3" x14ac:dyDescent="0.25">
      <c r="A662">
        <v>3091</v>
      </c>
      <c r="B662">
        <v>335623.1226</v>
      </c>
      <c r="C662">
        <v>3064117.9575999998</v>
      </c>
    </row>
    <row r="663" spans="1:3" x14ac:dyDescent="0.25">
      <c r="A663">
        <v>3092</v>
      </c>
      <c r="B663">
        <v>335675.56829999998</v>
      </c>
      <c r="C663">
        <v>3064099.1716</v>
      </c>
    </row>
    <row r="664" spans="1:3" x14ac:dyDescent="0.25">
      <c r="A664">
        <v>3093</v>
      </c>
      <c r="B664">
        <v>335709.98550000001</v>
      </c>
      <c r="C664">
        <v>3064091.0236999998</v>
      </c>
    </row>
    <row r="665" spans="1:3" x14ac:dyDescent="0.25">
      <c r="A665">
        <v>3094</v>
      </c>
      <c r="B665">
        <v>335725.79790000001</v>
      </c>
      <c r="C665">
        <v>3064084.4830999998</v>
      </c>
    </row>
    <row r="666" spans="1:3" x14ac:dyDescent="0.25">
      <c r="A666">
        <v>3095</v>
      </c>
      <c r="B666">
        <v>335813.60070000001</v>
      </c>
      <c r="C666">
        <v>3064042.8028000002</v>
      </c>
    </row>
    <row r="667" spans="1:3" x14ac:dyDescent="0.25">
      <c r="A667">
        <v>3096</v>
      </c>
      <c r="B667">
        <v>335235.80609999999</v>
      </c>
      <c r="C667">
        <v>3064267.3635</v>
      </c>
    </row>
    <row r="668" spans="1:3" x14ac:dyDescent="0.25">
      <c r="A668">
        <v>3097</v>
      </c>
      <c r="B668">
        <v>335256.52059999999</v>
      </c>
      <c r="C668">
        <v>3064320.8605</v>
      </c>
    </row>
    <row r="669" spans="1:3" x14ac:dyDescent="0.25">
      <c r="A669">
        <v>3098</v>
      </c>
      <c r="B669">
        <v>335271.5883</v>
      </c>
      <c r="C669">
        <v>3064359.9726</v>
      </c>
    </row>
    <row r="670" spans="1:3" x14ac:dyDescent="0.25">
      <c r="A670">
        <v>3099</v>
      </c>
      <c r="B670">
        <v>335291.10629999998</v>
      </c>
      <c r="C670">
        <v>3064392.2456999999</v>
      </c>
    </row>
    <row r="671" spans="1:3" x14ac:dyDescent="0.25">
      <c r="A671">
        <v>3100</v>
      </c>
      <c r="B671">
        <v>335304.06920000003</v>
      </c>
      <c r="C671">
        <v>3064410.1464</v>
      </c>
    </row>
    <row r="672" spans="1:3" x14ac:dyDescent="0.25">
      <c r="A672">
        <v>3101</v>
      </c>
      <c r="B672">
        <v>335322.3652</v>
      </c>
      <c r="C672">
        <v>3064452.8297999999</v>
      </c>
    </row>
    <row r="673" spans="1:3" x14ac:dyDescent="0.25">
      <c r="A673">
        <v>3102</v>
      </c>
      <c r="B673">
        <v>335322.50599999999</v>
      </c>
      <c r="C673">
        <v>3064463.2217999999</v>
      </c>
    </row>
    <row r="674" spans="1:3" x14ac:dyDescent="0.25">
      <c r="A674">
        <v>3103</v>
      </c>
      <c r="B674">
        <v>335276.59899999999</v>
      </c>
      <c r="C674">
        <v>3064495.0255</v>
      </c>
    </row>
    <row r="675" spans="1:3" x14ac:dyDescent="0.25">
      <c r="A675">
        <v>3104</v>
      </c>
      <c r="B675">
        <v>335247.8725</v>
      </c>
      <c r="C675">
        <v>3064520.7215999998</v>
      </c>
    </row>
    <row r="676" spans="1:3" x14ac:dyDescent="0.25">
      <c r="A676">
        <v>3105</v>
      </c>
      <c r="B676">
        <v>335241.973</v>
      </c>
      <c r="C676">
        <v>3064554.6945000002</v>
      </c>
    </row>
    <row r="677" spans="1:3" x14ac:dyDescent="0.25">
      <c r="A677">
        <v>3106</v>
      </c>
      <c r="B677">
        <v>335284.67369999998</v>
      </c>
      <c r="C677">
        <v>3064588.0084000002</v>
      </c>
    </row>
    <row r="678" spans="1:3" x14ac:dyDescent="0.25">
      <c r="A678">
        <v>3107</v>
      </c>
      <c r="B678">
        <v>335324.85210000002</v>
      </c>
      <c r="C678">
        <v>3064602.8286000001</v>
      </c>
    </row>
    <row r="679" spans="1:3" x14ac:dyDescent="0.25">
      <c r="A679">
        <v>3108</v>
      </c>
      <c r="B679">
        <v>335322.21830000001</v>
      </c>
      <c r="C679">
        <v>3064441.986</v>
      </c>
    </row>
    <row r="680" spans="1:3" x14ac:dyDescent="0.25">
      <c r="A680">
        <v>3109</v>
      </c>
      <c r="B680">
        <v>335351.73599999998</v>
      </c>
      <c r="C680">
        <v>3064441.1340999999</v>
      </c>
    </row>
    <row r="681" spans="1:3" x14ac:dyDescent="0.25">
      <c r="A681">
        <v>3110</v>
      </c>
      <c r="B681">
        <v>335372.12660000002</v>
      </c>
      <c r="C681">
        <v>3064437.2426</v>
      </c>
    </row>
    <row r="682" spans="1:3" x14ac:dyDescent="0.25">
      <c r="A682">
        <v>3111</v>
      </c>
      <c r="B682">
        <v>335386.63689999998</v>
      </c>
      <c r="C682">
        <v>3064435.2384000001</v>
      </c>
    </row>
    <row r="683" spans="1:3" x14ac:dyDescent="0.25">
      <c r="A683">
        <v>3112</v>
      </c>
      <c r="B683">
        <v>335411.2929</v>
      </c>
      <c r="C683">
        <v>3064444.3946000002</v>
      </c>
    </row>
    <row r="684" spans="1:3" x14ac:dyDescent="0.25">
      <c r="A684">
        <v>3113</v>
      </c>
      <c r="B684">
        <v>335434.29109999997</v>
      </c>
      <c r="C684">
        <v>3064465.3228000002</v>
      </c>
    </row>
    <row r="685" spans="1:3" x14ac:dyDescent="0.25">
      <c r="A685">
        <v>3114</v>
      </c>
      <c r="B685">
        <v>335455.28879999998</v>
      </c>
      <c r="C685">
        <v>3064472.7209000001</v>
      </c>
    </row>
    <row r="686" spans="1:3" x14ac:dyDescent="0.25">
      <c r="A686">
        <v>3115</v>
      </c>
      <c r="B686">
        <v>335473.43890000001</v>
      </c>
      <c r="C686">
        <v>3064471.1194000002</v>
      </c>
    </row>
    <row r="687" spans="1:3" x14ac:dyDescent="0.25">
      <c r="A687">
        <v>3116</v>
      </c>
      <c r="B687">
        <v>335488.94939999998</v>
      </c>
      <c r="C687">
        <v>3064475.8804000001</v>
      </c>
    </row>
    <row r="688" spans="1:3" x14ac:dyDescent="0.25">
      <c r="A688">
        <v>3117</v>
      </c>
      <c r="B688">
        <v>335502.30499999999</v>
      </c>
      <c r="C688">
        <v>3064489.2568000001</v>
      </c>
    </row>
    <row r="689" spans="1:3" x14ac:dyDescent="0.25">
      <c r="A689">
        <v>3118</v>
      </c>
      <c r="B689">
        <v>335512.0269</v>
      </c>
      <c r="C689">
        <v>3064502.6823999998</v>
      </c>
    </row>
    <row r="690" spans="1:3" x14ac:dyDescent="0.25">
      <c r="A690">
        <v>3119</v>
      </c>
      <c r="B690">
        <v>336035.93930000003</v>
      </c>
      <c r="C690">
        <v>3064828.6828999999</v>
      </c>
    </row>
    <row r="691" spans="1:3" x14ac:dyDescent="0.25">
      <c r="A691">
        <v>3120</v>
      </c>
      <c r="B691">
        <v>335999.75229999999</v>
      </c>
      <c r="C691">
        <v>3064839.0263999999</v>
      </c>
    </row>
    <row r="692" spans="1:3" x14ac:dyDescent="0.25">
      <c r="A692">
        <v>3121</v>
      </c>
      <c r="B692">
        <v>335991.14309999999</v>
      </c>
      <c r="C692">
        <v>3064812.8621</v>
      </c>
    </row>
    <row r="693" spans="1:3" x14ac:dyDescent="0.25">
      <c r="A693">
        <v>3122</v>
      </c>
      <c r="B693">
        <v>335981.4522</v>
      </c>
      <c r="C693">
        <v>3064782.39</v>
      </c>
    </row>
    <row r="694" spans="1:3" x14ac:dyDescent="0.25">
      <c r="A694">
        <v>3123</v>
      </c>
      <c r="B694">
        <v>335920.10210000002</v>
      </c>
      <c r="C694">
        <v>3064814.3988999999</v>
      </c>
    </row>
    <row r="695" spans="1:3" x14ac:dyDescent="0.25">
      <c r="A695">
        <v>3124</v>
      </c>
      <c r="B695">
        <v>335910.6066</v>
      </c>
      <c r="C695">
        <v>3064817.6904000002</v>
      </c>
    </row>
    <row r="696" spans="1:3" x14ac:dyDescent="0.25">
      <c r="A696">
        <v>3125</v>
      </c>
      <c r="B696">
        <v>335872.12800000003</v>
      </c>
      <c r="C696">
        <v>3064827.6998000001</v>
      </c>
    </row>
    <row r="697" spans="1:3" x14ac:dyDescent="0.25">
      <c r="A697">
        <v>3126</v>
      </c>
      <c r="B697">
        <v>335832.34179999999</v>
      </c>
      <c r="C697">
        <v>3064841.7940000002</v>
      </c>
    </row>
    <row r="698" spans="1:3" x14ac:dyDescent="0.25">
      <c r="A698">
        <v>3127</v>
      </c>
      <c r="B698">
        <v>335824.11739999999</v>
      </c>
      <c r="C698">
        <v>3064838.29</v>
      </c>
    </row>
    <row r="699" spans="1:3" x14ac:dyDescent="0.25">
      <c r="A699">
        <v>3128</v>
      </c>
      <c r="B699">
        <v>335808.31209999998</v>
      </c>
      <c r="C699">
        <v>3064845.2818999998</v>
      </c>
    </row>
    <row r="700" spans="1:3" x14ac:dyDescent="0.25">
      <c r="A700">
        <v>3129</v>
      </c>
      <c r="B700">
        <v>335781.20069999999</v>
      </c>
      <c r="C700">
        <v>3064856.0417999998</v>
      </c>
    </row>
    <row r="701" spans="1:3" x14ac:dyDescent="0.25">
      <c r="A701">
        <v>3130</v>
      </c>
      <c r="B701">
        <v>335754.0588</v>
      </c>
      <c r="C701">
        <v>3064864.5427000001</v>
      </c>
    </row>
    <row r="702" spans="1:3" x14ac:dyDescent="0.25">
      <c r="A702">
        <v>3131</v>
      </c>
      <c r="B702">
        <v>335740.59789999999</v>
      </c>
      <c r="C702">
        <v>3064876.9257999999</v>
      </c>
    </row>
    <row r="703" spans="1:3" x14ac:dyDescent="0.25">
      <c r="A703">
        <v>3132</v>
      </c>
      <c r="B703">
        <v>335711.26449999999</v>
      </c>
      <c r="C703">
        <v>3064891.3308999999</v>
      </c>
    </row>
    <row r="704" spans="1:3" x14ac:dyDescent="0.25">
      <c r="A704">
        <v>3133</v>
      </c>
      <c r="B704">
        <v>335695.96899999998</v>
      </c>
      <c r="C704">
        <v>3064897.5542000001</v>
      </c>
    </row>
    <row r="705" spans="1:3" x14ac:dyDescent="0.25">
      <c r="A705">
        <v>3134</v>
      </c>
      <c r="B705">
        <v>335646.6507</v>
      </c>
      <c r="C705">
        <v>3064917.0586999999</v>
      </c>
    </row>
    <row r="706" spans="1:3" x14ac:dyDescent="0.25">
      <c r="A706">
        <v>3135</v>
      </c>
      <c r="B706">
        <v>335640.94170000002</v>
      </c>
      <c r="C706">
        <v>3064931.5964000002</v>
      </c>
    </row>
    <row r="707" spans="1:3" x14ac:dyDescent="0.25">
      <c r="A707">
        <v>3136</v>
      </c>
      <c r="B707">
        <v>335638.29599999997</v>
      </c>
      <c r="C707">
        <v>3064937.5068000001</v>
      </c>
    </row>
    <row r="708" spans="1:3" x14ac:dyDescent="0.25">
      <c r="A708">
        <v>3137</v>
      </c>
      <c r="B708">
        <v>335637.07400000002</v>
      </c>
      <c r="C708">
        <v>3064947.9166999999</v>
      </c>
    </row>
    <row r="709" spans="1:3" x14ac:dyDescent="0.25">
      <c r="A709">
        <v>3138</v>
      </c>
      <c r="B709">
        <v>335667.62920000002</v>
      </c>
      <c r="C709">
        <v>3064923.1014</v>
      </c>
    </row>
    <row r="710" spans="1:3" x14ac:dyDescent="0.25">
      <c r="A710">
        <v>3139</v>
      </c>
      <c r="B710">
        <v>335659.18280000001</v>
      </c>
      <c r="C710">
        <v>3064936.7724000001</v>
      </c>
    </row>
    <row r="711" spans="1:3" x14ac:dyDescent="0.25">
      <c r="A711">
        <v>3140</v>
      </c>
      <c r="B711">
        <v>335659.78039999999</v>
      </c>
      <c r="C711">
        <v>3064938.5959999999</v>
      </c>
    </row>
    <row r="712" spans="1:3" x14ac:dyDescent="0.25">
      <c r="A712">
        <v>3141</v>
      </c>
      <c r="B712">
        <v>335665.81650000002</v>
      </c>
      <c r="C712">
        <v>3064957.0175999999</v>
      </c>
    </row>
    <row r="713" spans="1:3" x14ac:dyDescent="0.25">
      <c r="A713">
        <v>3142</v>
      </c>
      <c r="B713">
        <v>335670.93479999999</v>
      </c>
      <c r="C713">
        <v>3064965.9862000002</v>
      </c>
    </row>
    <row r="714" spans="1:3" x14ac:dyDescent="0.25">
      <c r="A714">
        <v>3143</v>
      </c>
      <c r="B714">
        <v>335675.61729999998</v>
      </c>
      <c r="C714">
        <v>3064976.3163000001</v>
      </c>
    </row>
    <row r="715" spans="1:3" x14ac:dyDescent="0.25">
      <c r="A715">
        <v>3144</v>
      </c>
      <c r="B715">
        <v>335676.1998</v>
      </c>
      <c r="C715">
        <v>3064985.798</v>
      </c>
    </row>
    <row r="716" spans="1:3" x14ac:dyDescent="0.25">
      <c r="A716">
        <v>3145</v>
      </c>
      <c r="B716">
        <v>335677.2182</v>
      </c>
      <c r="C716">
        <v>3064993.9182000002</v>
      </c>
    </row>
    <row r="717" spans="1:3" x14ac:dyDescent="0.25">
      <c r="A717">
        <v>3146</v>
      </c>
      <c r="B717">
        <v>335678.64179999998</v>
      </c>
      <c r="C717">
        <v>3064998.4177999999</v>
      </c>
    </row>
    <row r="718" spans="1:3" x14ac:dyDescent="0.25">
      <c r="A718">
        <v>3147</v>
      </c>
      <c r="B718">
        <v>335689.68300000002</v>
      </c>
      <c r="C718">
        <v>3065008.6619000002</v>
      </c>
    </row>
    <row r="719" spans="1:3" x14ac:dyDescent="0.25">
      <c r="A719">
        <v>3148</v>
      </c>
      <c r="B719">
        <v>335700.6874</v>
      </c>
      <c r="C719">
        <v>3065016.1952</v>
      </c>
    </row>
    <row r="720" spans="1:3" x14ac:dyDescent="0.25">
      <c r="A720">
        <v>3149</v>
      </c>
      <c r="B720">
        <v>335706.18050000002</v>
      </c>
      <c r="C720">
        <v>3065019.2840999998</v>
      </c>
    </row>
    <row r="721" spans="1:3" x14ac:dyDescent="0.25">
      <c r="A721">
        <v>3150</v>
      </c>
      <c r="B721">
        <v>335756.79100000003</v>
      </c>
      <c r="C721">
        <v>3065033.0602000002</v>
      </c>
    </row>
    <row r="722" spans="1:3" x14ac:dyDescent="0.25">
      <c r="A722">
        <v>3151</v>
      </c>
      <c r="B722">
        <v>335781.88050000003</v>
      </c>
      <c r="C722">
        <v>3065039.9493</v>
      </c>
    </row>
    <row r="723" spans="1:3" x14ac:dyDescent="0.25">
      <c r="A723">
        <v>3152</v>
      </c>
      <c r="B723">
        <v>335796.00400000002</v>
      </c>
      <c r="C723">
        <v>3065043.8273</v>
      </c>
    </row>
    <row r="724" spans="1:3" x14ac:dyDescent="0.25">
      <c r="A724">
        <v>3153</v>
      </c>
      <c r="B724">
        <v>335801.92070000002</v>
      </c>
      <c r="C724">
        <v>3065044.6510999999</v>
      </c>
    </row>
    <row r="725" spans="1:3" x14ac:dyDescent="0.25">
      <c r="A725">
        <v>3154</v>
      </c>
      <c r="B725">
        <v>335846.62900000002</v>
      </c>
      <c r="C725">
        <v>3065025.0679000001</v>
      </c>
    </row>
    <row r="726" spans="1:3" x14ac:dyDescent="0.25">
      <c r="A726">
        <v>3155</v>
      </c>
      <c r="B726">
        <v>335862.48300000001</v>
      </c>
      <c r="C726">
        <v>3065021.6905</v>
      </c>
    </row>
    <row r="727" spans="1:3" x14ac:dyDescent="0.25">
      <c r="A727">
        <v>3156</v>
      </c>
      <c r="B727">
        <v>335874.78879999998</v>
      </c>
      <c r="C727">
        <v>3065024.6874000002</v>
      </c>
    </row>
    <row r="728" spans="1:3" x14ac:dyDescent="0.25">
      <c r="A728">
        <v>3157</v>
      </c>
      <c r="B728">
        <v>335879.42839999998</v>
      </c>
      <c r="C728">
        <v>3065031.8549000002</v>
      </c>
    </row>
    <row r="729" spans="1:3" x14ac:dyDescent="0.25">
      <c r="A729">
        <v>3158</v>
      </c>
      <c r="B729">
        <v>335883.7022</v>
      </c>
      <c r="C729">
        <v>3065045.5797000001</v>
      </c>
    </row>
    <row r="730" spans="1:3" x14ac:dyDescent="0.25">
      <c r="A730">
        <v>3159</v>
      </c>
      <c r="B730">
        <v>335892.04849999998</v>
      </c>
      <c r="C730">
        <v>3065058.1197000002</v>
      </c>
    </row>
    <row r="731" spans="1:3" x14ac:dyDescent="0.25">
      <c r="A731">
        <v>3160</v>
      </c>
      <c r="B731">
        <v>335892.17660000001</v>
      </c>
      <c r="C731">
        <v>3065067.6074999999</v>
      </c>
    </row>
    <row r="732" spans="1:3" x14ac:dyDescent="0.25">
      <c r="A732">
        <v>3161</v>
      </c>
      <c r="B732">
        <v>335881.82789999997</v>
      </c>
      <c r="C732">
        <v>3065074.9775</v>
      </c>
    </row>
    <row r="733" spans="1:3" x14ac:dyDescent="0.25">
      <c r="A733">
        <v>3162</v>
      </c>
      <c r="B733">
        <v>335881.0172</v>
      </c>
      <c r="C733">
        <v>3065082.2185999998</v>
      </c>
    </row>
    <row r="734" spans="1:3" x14ac:dyDescent="0.25">
      <c r="A734">
        <v>3163</v>
      </c>
      <c r="B734">
        <v>335887.19439999998</v>
      </c>
      <c r="C734">
        <v>3065095.5573999998</v>
      </c>
    </row>
    <row r="735" spans="1:3" x14ac:dyDescent="0.25">
      <c r="A735">
        <v>3164</v>
      </c>
      <c r="B735">
        <v>335907.2205</v>
      </c>
      <c r="C735">
        <v>3065138.8018</v>
      </c>
    </row>
    <row r="736" spans="1:3" x14ac:dyDescent="0.25">
      <c r="A736">
        <v>3165</v>
      </c>
      <c r="B736">
        <v>335915.17359999998</v>
      </c>
      <c r="C736">
        <v>3065155.8657999998</v>
      </c>
    </row>
    <row r="737" spans="1:3" x14ac:dyDescent="0.25">
      <c r="A737">
        <v>3166</v>
      </c>
      <c r="B737">
        <v>335942.0992</v>
      </c>
      <c r="C737">
        <v>3065232.3217000002</v>
      </c>
    </row>
    <row r="738" spans="1:3" x14ac:dyDescent="0.25">
      <c r="A738">
        <v>3167</v>
      </c>
      <c r="B738">
        <v>335962.41600000003</v>
      </c>
      <c r="C738">
        <v>3065290.3393999999</v>
      </c>
    </row>
    <row r="739" spans="1:3" x14ac:dyDescent="0.25">
      <c r="A739">
        <v>3168</v>
      </c>
      <c r="B739">
        <v>335977.37670000002</v>
      </c>
      <c r="C739">
        <v>3065321.7686000001</v>
      </c>
    </row>
    <row r="740" spans="1:3" x14ac:dyDescent="0.25">
      <c r="A740">
        <v>3169</v>
      </c>
      <c r="B740">
        <v>335987.5943</v>
      </c>
      <c r="C740">
        <v>3065338.35</v>
      </c>
    </row>
    <row r="741" spans="1:3" x14ac:dyDescent="0.25">
      <c r="A741">
        <v>3170</v>
      </c>
      <c r="B741">
        <v>336005.93219999998</v>
      </c>
      <c r="C741">
        <v>3065350.7549000001</v>
      </c>
    </row>
    <row r="742" spans="1:3" x14ac:dyDescent="0.25">
      <c r="A742">
        <v>3171</v>
      </c>
      <c r="B742">
        <v>336015.14380000002</v>
      </c>
      <c r="C742">
        <v>3065360.1198999998</v>
      </c>
    </row>
    <row r="743" spans="1:3" x14ac:dyDescent="0.25">
      <c r="A743">
        <v>3172</v>
      </c>
      <c r="B743">
        <v>336016.97879999998</v>
      </c>
      <c r="C743">
        <v>3065361.4506999999</v>
      </c>
    </row>
    <row r="744" spans="1:3" x14ac:dyDescent="0.25">
      <c r="A744">
        <v>3173</v>
      </c>
      <c r="B744">
        <v>336026.19040000002</v>
      </c>
      <c r="C744">
        <v>3065370.8157000002</v>
      </c>
    </row>
    <row r="745" spans="1:3" x14ac:dyDescent="0.25">
      <c r="A745">
        <v>3174</v>
      </c>
      <c r="B745">
        <v>336068.67570000002</v>
      </c>
      <c r="C745">
        <v>3065354.8786999998</v>
      </c>
    </row>
    <row r="746" spans="1:3" x14ac:dyDescent="0.25">
      <c r="A746">
        <v>3175</v>
      </c>
      <c r="B746">
        <v>336129.26130000001</v>
      </c>
      <c r="C746">
        <v>3065333.727</v>
      </c>
    </row>
    <row r="747" spans="1:3" x14ac:dyDescent="0.25">
      <c r="A747">
        <v>3176</v>
      </c>
      <c r="B747">
        <v>336218.27140000003</v>
      </c>
      <c r="C747">
        <v>3065298.1842999998</v>
      </c>
    </row>
    <row r="748" spans="1:3" x14ac:dyDescent="0.25">
      <c r="A748">
        <v>3177</v>
      </c>
      <c r="B748">
        <v>336227.58889999997</v>
      </c>
      <c r="C748">
        <v>3065293.9857999999</v>
      </c>
    </row>
    <row r="749" spans="1:3" x14ac:dyDescent="0.25">
      <c r="A749">
        <v>3178</v>
      </c>
      <c r="B749">
        <v>335980.98619999998</v>
      </c>
      <c r="C749">
        <v>3065387.2415</v>
      </c>
    </row>
    <row r="750" spans="1:3" x14ac:dyDescent="0.25">
      <c r="A750">
        <v>3179</v>
      </c>
      <c r="B750">
        <v>335966.60509999999</v>
      </c>
      <c r="C750">
        <v>3065398.7324000001</v>
      </c>
    </row>
    <row r="751" spans="1:3" x14ac:dyDescent="0.25">
      <c r="A751">
        <v>3180</v>
      </c>
      <c r="B751">
        <v>335959.6433</v>
      </c>
      <c r="C751">
        <v>3065421.42</v>
      </c>
    </row>
    <row r="752" spans="1:3" x14ac:dyDescent="0.25">
      <c r="A752">
        <v>3181</v>
      </c>
      <c r="B752">
        <v>335988.2108</v>
      </c>
      <c r="C752">
        <v>3065451.3095</v>
      </c>
    </row>
    <row r="753" spans="1:3" x14ac:dyDescent="0.25">
      <c r="A753">
        <v>3182</v>
      </c>
      <c r="B753">
        <v>336024.9228</v>
      </c>
      <c r="C753">
        <v>3065478.8297999999</v>
      </c>
    </row>
    <row r="754" spans="1:3" x14ac:dyDescent="0.25">
      <c r="A754">
        <v>3183</v>
      </c>
      <c r="B754">
        <v>335958.10110000003</v>
      </c>
      <c r="C754">
        <v>3065441.7749999999</v>
      </c>
    </row>
    <row r="755" spans="1:3" x14ac:dyDescent="0.25">
      <c r="A755">
        <v>3184</v>
      </c>
      <c r="B755">
        <v>335960.69530000002</v>
      </c>
      <c r="C755">
        <v>3065465.6889999998</v>
      </c>
    </row>
    <row r="756" spans="1:3" x14ac:dyDescent="0.25">
      <c r="A756">
        <v>3185</v>
      </c>
      <c r="B756">
        <v>335962.87640000001</v>
      </c>
      <c r="C756">
        <v>3065486.7308</v>
      </c>
    </row>
    <row r="757" spans="1:3" x14ac:dyDescent="0.25">
      <c r="A757">
        <v>3186</v>
      </c>
      <c r="B757">
        <v>335963.82909999997</v>
      </c>
      <c r="C757">
        <v>3065495.9219</v>
      </c>
    </row>
    <row r="758" spans="1:3" x14ac:dyDescent="0.25">
      <c r="A758">
        <v>3187</v>
      </c>
      <c r="B758">
        <v>335966.67340000003</v>
      </c>
      <c r="C758">
        <v>3065538.3590000002</v>
      </c>
    </row>
    <row r="759" spans="1:3" x14ac:dyDescent="0.25">
      <c r="A759">
        <v>3188</v>
      </c>
      <c r="B759">
        <v>335972.05359999998</v>
      </c>
      <c r="C759">
        <v>3065566.7538000001</v>
      </c>
    </row>
    <row r="760" spans="1:3" x14ac:dyDescent="0.25">
      <c r="A760">
        <v>3189</v>
      </c>
      <c r="B760">
        <v>335977.49479999999</v>
      </c>
      <c r="C760">
        <v>3065599.6664999998</v>
      </c>
    </row>
    <row r="761" spans="1:3" x14ac:dyDescent="0.25">
      <c r="A761">
        <v>3190</v>
      </c>
      <c r="B761">
        <v>336016.90700000001</v>
      </c>
      <c r="C761">
        <v>3065625.3424999998</v>
      </c>
    </row>
    <row r="762" spans="1:3" x14ac:dyDescent="0.25">
      <c r="A762">
        <v>3191</v>
      </c>
      <c r="B762">
        <v>336044.61119999998</v>
      </c>
      <c r="C762">
        <v>3065624.9685</v>
      </c>
    </row>
    <row r="763" spans="1:3" x14ac:dyDescent="0.25">
      <c r="A763">
        <v>3192</v>
      </c>
      <c r="B763">
        <v>336190.71879999997</v>
      </c>
      <c r="C763">
        <v>3065309.8527000002</v>
      </c>
    </row>
    <row r="764" spans="1:3" x14ac:dyDescent="0.25">
      <c r="A764">
        <v>3193</v>
      </c>
      <c r="B764">
        <v>336195.58110000001</v>
      </c>
      <c r="C764">
        <v>3065318.0087000001</v>
      </c>
    </row>
    <row r="765" spans="1:3" x14ac:dyDescent="0.25">
      <c r="A765">
        <v>3194</v>
      </c>
      <c r="B765">
        <v>336201.40850000002</v>
      </c>
      <c r="C765">
        <v>3065327.7834999999</v>
      </c>
    </row>
    <row r="766" spans="1:3" x14ac:dyDescent="0.25">
      <c r="A766">
        <v>3195</v>
      </c>
      <c r="B766">
        <v>336214.10379999998</v>
      </c>
      <c r="C766">
        <v>3065359.6952999998</v>
      </c>
    </row>
    <row r="767" spans="1:3" x14ac:dyDescent="0.25">
      <c r="A767">
        <v>3196</v>
      </c>
      <c r="B767">
        <v>336208.76939999999</v>
      </c>
      <c r="C767">
        <v>3065368.3528</v>
      </c>
    </row>
    <row r="768" spans="1:3" x14ac:dyDescent="0.25">
      <c r="A768">
        <v>3197</v>
      </c>
      <c r="B768">
        <v>336215.35320000001</v>
      </c>
      <c r="C768">
        <v>3065384.9833</v>
      </c>
    </row>
    <row r="769" spans="1:3" x14ac:dyDescent="0.25">
      <c r="A769">
        <v>3198</v>
      </c>
      <c r="B769">
        <v>336226.17080000002</v>
      </c>
      <c r="C769">
        <v>3065412.4015000002</v>
      </c>
    </row>
    <row r="770" spans="1:3" x14ac:dyDescent="0.25">
      <c r="A770">
        <v>3199</v>
      </c>
      <c r="B770">
        <v>336227.24969999999</v>
      </c>
      <c r="C770">
        <v>3065425.0392999998</v>
      </c>
    </row>
    <row r="771" spans="1:3" x14ac:dyDescent="0.25">
      <c r="A771">
        <v>3200</v>
      </c>
      <c r="B771">
        <v>336235.16639999999</v>
      </c>
      <c r="C771">
        <v>3063406.6442999998</v>
      </c>
    </row>
    <row r="772" spans="1:3" x14ac:dyDescent="0.25">
      <c r="A772">
        <v>3201</v>
      </c>
      <c r="B772">
        <v>336228.69640000002</v>
      </c>
      <c r="C772">
        <v>3063410.8631000002</v>
      </c>
    </row>
    <row r="773" spans="1:3" x14ac:dyDescent="0.25">
      <c r="A773">
        <v>3202</v>
      </c>
      <c r="B773">
        <v>336219.79060000001</v>
      </c>
      <c r="C773">
        <v>3063416.6701000002</v>
      </c>
    </row>
    <row r="774" spans="1:3" x14ac:dyDescent="0.25">
      <c r="A774">
        <v>3203</v>
      </c>
      <c r="B774">
        <v>336118.05660000001</v>
      </c>
      <c r="C774">
        <v>3063474.2365999999</v>
      </c>
    </row>
    <row r="775" spans="1:3" x14ac:dyDescent="0.25">
      <c r="A775">
        <v>3204</v>
      </c>
      <c r="B775">
        <v>336118.28129999997</v>
      </c>
      <c r="C775">
        <v>3063482.1557</v>
      </c>
    </row>
    <row r="776" spans="1:3" x14ac:dyDescent="0.25">
      <c r="A776">
        <v>3205</v>
      </c>
      <c r="B776">
        <v>336118.2966</v>
      </c>
      <c r="C776">
        <v>3063482.6915000002</v>
      </c>
    </row>
    <row r="777" spans="1:3" x14ac:dyDescent="0.25">
      <c r="A777">
        <v>3206</v>
      </c>
      <c r="B777">
        <v>336118.3162</v>
      </c>
      <c r="C777">
        <v>3063483.3832999999</v>
      </c>
    </row>
    <row r="778" spans="1:3" x14ac:dyDescent="0.25">
      <c r="A778">
        <v>3207</v>
      </c>
      <c r="B778">
        <v>336118.364</v>
      </c>
      <c r="C778">
        <v>3063485.0449999999</v>
      </c>
    </row>
    <row r="779" spans="1:3" x14ac:dyDescent="0.25">
      <c r="A779">
        <v>3208</v>
      </c>
      <c r="B779">
        <v>336119.03730000003</v>
      </c>
      <c r="C779">
        <v>3063508.5405000001</v>
      </c>
    </row>
    <row r="780" spans="1:3" x14ac:dyDescent="0.25">
      <c r="A780">
        <v>3209</v>
      </c>
      <c r="B780">
        <v>336119.06800000003</v>
      </c>
      <c r="C780">
        <v>3063509.3560000001</v>
      </c>
    </row>
    <row r="781" spans="1:3" x14ac:dyDescent="0.25">
      <c r="A781">
        <v>3210</v>
      </c>
      <c r="B781">
        <v>336120.11099999998</v>
      </c>
      <c r="C781">
        <v>3063537.9449</v>
      </c>
    </row>
    <row r="782" spans="1:3" x14ac:dyDescent="0.25">
      <c r="A782">
        <v>3211</v>
      </c>
      <c r="B782">
        <v>336120.25469999999</v>
      </c>
      <c r="C782">
        <v>3063541.8821</v>
      </c>
    </row>
    <row r="783" spans="1:3" x14ac:dyDescent="0.25">
      <c r="A783">
        <v>3212</v>
      </c>
      <c r="B783">
        <v>336120.77899999998</v>
      </c>
      <c r="C783">
        <v>3063556.219</v>
      </c>
    </row>
    <row r="784" spans="1:3" x14ac:dyDescent="0.25">
      <c r="A784">
        <v>3213</v>
      </c>
      <c r="B784">
        <v>336123.10200000001</v>
      </c>
      <c r="C784">
        <v>3063576.3870000001</v>
      </c>
    </row>
    <row r="785" spans="1:3" x14ac:dyDescent="0.25">
      <c r="A785">
        <v>3214</v>
      </c>
      <c r="B785">
        <v>336123.11989999999</v>
      </c>
      <c r="C785">
        <v>3063576.4797</v>
      </c>
    </row>
    <row r="786" spans="1:3" x14ac:dyDescent="0.25">
      <c r="A786">
        <v>3215</v>
      </c>
      <c r="B786">
        <v>336127.80650000001</v>
      </c>
      <c r="C786">
        <v>3063599.6253</v>
      </c>
    </row>
    <row r="787" spans="1:3" x14ac:dyDescent="0.25">
      <c r="A787">
        <v>3216</v>
      </c>
      <c r="B787">
        <v>336129.75420000002</v>
      </c>
      <c r="C787">
        <v>3063614.9048000001</v>
      </c>
    </row>
    <row r="788" spans="1:3" x14ac:dyDescent="0.25">
      <c r="A788">
        <v>3217</v>
      </c>
      <c r="B788">
        <v>336130.2536</v>
      </c>
      <c r="C788">
        <v>3063619.5665000002</v>
      </c>
    </row>
    <row r="789" spans="1:3" x14ac:dyDescent="0.25">
      <c r="A789">
        <v>3218</v>
      </c>
      <c r="B789">
        <v>336132.61700000003</v>
      </c>
      <c r="C789">
        <v>3063641.6268000002</v>
      </c>
    </row>
    <row r="790" spans="1:3" x14ac:dyDescent="0.25">
      <c r="A790">
        <v>3219</v>
      </c>
      <c r="B790">
        <v>336132.73599999998</v>
      </c>
      <c r="C790">
        <v>3063642.733</v>
      </c>
    </row>
    <row r="791" spans="1:3" x14ac:dyDescent="0.25">
      <c r="A791">
        <v>3220</v>
      </c>
      <c r="B791">
        <v>336135.05450000003</v>
      </c>
      <c r="C791">
        <v>3063664.3796999999</v>
      </c>
    </row>
    <row r="792" spans="1:3" x14ac:dyDescent="0.25">
      <c r="A792">
        <v>3221</v>
      </c>
      <c r="B792">
        <v>336135.09139999998</v>
      </c>
      <c r="C792">
        <v>3063664.7244000002</v>
      </c>
    </row>
    <row r="793" spans="1:3" x14ac:dyDescent="0.25">
      <c r="A793">
        <v>3222</v>
      </c>
      <c r="B793">
        <v>336135.11540000001</v>
      </c>
      <c r="C793">
        <v>3063664.9484999999</v>
      </c>
    </row>
    <row r="794" spans="1:3" x14ac:dyDescent="0.25">
      <c r="A794">
        <v>3223</v>
      </c>
      <c r="B794">
        <v>336135.1323</v>
      </c>
      <c r="C794">
        <v>3063665.1063999999</v>
      </c>
    </row>
    <row r="795" spans="1:3" x14ac:dyDescent="0.25">
      <c r="A795">
        <v>3224</v>
      </c>
      <c r="B795">
        <v>336135.14649999997</v>
      </c>
      <c r="C795">
        <v>3063665.2385999998</v>
      </c>
    </row>
    <row r="796" spans="1:3" x14ac:dyDescent="0.25">
      <c r="A796">
        <v>3225</v>
      </c>
      <c r="B796">
        <v>336135.1727</v>
      </c>
      <c r="C796">
        <v>3063665.4827000001</v>
      </c>
    </row>
    <row r="797" spans="1:3" x14ac:dyDescent="0.25">
      <c r="A797">
        <v>3226</v>
      </c>
      <c r="B797">
        <v>336135.95520000003</v>
      </c>
      <c r="C797">
        <v>3063672.7873999998</v>
      </c>
    </row>
    <row r="798" spans="1:3" x14ac:dyDescent="0.25">
      <c r="A798">
        <v>3227</v>
      </c>
      <c r="B798">
        <v>336136.64840000001</v>
      </c>
      <c r="C798">
        <v>3063679.2582999999</v>
      </c>
    </row>
    <row r="799" spans="1:3" x14ac:dyDescent="0.25">
      <c r="A799">
        <v>3228</v>
      </c>
      <c r="B799">
        <v>336137.47039999999</v>
      </c>
      <c r="C799">
        <v>3063685.9726999998</v>
      </c>
    </row>
    <row r="800" spans="1:3" x14ac:dyDescent="0.25">
      <c r="A800">
        <v>3229</v>
      </c>
      <c r="B800">
        <v>336138.75089999998</v>
      </c>
      <c r="C800">
        <v>3063693.0303000002</v>
      </c>
    </row>
    <row r="801" spans="1:3" x14ac:dyDescent="0.25">
      <c r="A801">
        <v>3230</v>
      </c>
      <c r="B801">
        <v>336141.22659999999</v>
      </c>
      <c r="C801">
        <v>3063706.6752999998</v>
      </c>
    </row>
    <row r="802" spans="1:3" x14ac:dyDescent="0.25">
      <c r="A802">
        <v>3231</v>
      </c>
      <c r="B802">
        <v>336133.8063</v>
      </c>
      <c r="C802">
        <v>3063728.9778999998</v>
      </c>
    </row>
    <row r="803" spans="1:3" x14ac:dyDescent="0.25">
      <c r="A803">
        <v>3232</v>
      </c>
      <c r="B803">
        <v>336108.69569999998</v>
      </c>
      <c r="C803">
        <v>3063736.8103</v>
      </c>
    </row>
    <row r="804" spans="1:3" x14ac:dyDescent="0.25">
      <c r="A804">
        <v>3233</v>
      </c>
      <c r="B804">
        <v>336080.99849999999</v>
      </c>
      <c r="C804">
        <v>3063745.4495999999</v>
      </c>
    </row>
    <row r="805" spans="1:3" x14ac:dyDescent="0.25">
      <c r="A805">
        <v>3234</v>
      </c>
      <c r="B805">
        <v>336054.2916</v>
      </c>
      <c r="C805">
        <v>3063753.78</v>
      </c>
    </row>
    <row r="806" spans="1:3" x14ac:dyDescent="0.25">
      <c r="A806">
        <v>3235</v>
      </c>
      <c r="B806">
        <v>336033.71830000001</v>
      </c>
      <c r="C806">
        <v>3063760.2332000001</v>
      </c>
    </row>
    <row r="807" spans="1:3" x14ac:dyDescent="0.25">
      <c r="A807">
        <v>3236</v>
      </c>
      <c r="B807">
        <v>336031.80940000003</v>
      </c>
      <c r="C807">
        <v>3063760.8646</v>
      </c>
    </row>
    <row r="808" spans="1:3" x14ac:dyDescent="0.25">
      <c r="A808">
        <v>3237</v>
      </c>
      <c r="B808">
        <v>335714.86080000002</v>
      </c>
      <c r="C808">
        <v>3064435.3626000001</v>
      </c>
    </row>
    <row r="809" spans="1:3" x14ac:dyDescent="0.25">
      <c r="A809">
        <v>3238</v>
      </c>
      <c r="B809">
        <v>335595.93569999997</v>
      </c>
      <c r="C809">
        <v>3064461.3215999999</v>
      </c>
    </row>
    <row r="810" spans="1:3" x14ac:dyDescent="0.25">
      <c r="A810">
        <v>3239</v>
      </c>
      <c r="B810">
        <v>335765.35560000001</v>
      </c>
      <c r="C810">
        <v>3064724.7418999998</v>
      </c>
    </row>
    <row r="811" spans="1:3" x14ac:dyDescent="0.25">
      <c r="A811">
        <v>3240</v>
      </c>
      <c r="B811">
        <v>335671.6974</v>
      </c>
      <c r="C811">
        <v>3064907.4293999998</v>
      </c>
    </row>
    <row r="812" spans="1:3" x14ac:dyDescent="0.25">
      <c r="A812">
        <v>3241</v>
      </c>
      <c r="B812">
        <v>336191.9129</v>
      </c>
      <c r="C812">
        <v>3065309.3470000001</v>
      </c>
    </row>
    <row r="813" spans="1:3" x14ac:dyDescent="0.25">
      <c r="A813">
        <v>3242</v>
      </c>
      <c r="B813">
        <v>336016.397</v>
      </c>
      <c r="C813">
        <v>3065361.8689999999</v>
      </c>
    </row>
    <row r="814" spans="1:3" x14ac:dyDescent="0.25">
      <c r="A814">
        <v>4001</v>
      </c>
      <c r="B814">
        <v>338341.92099999997</v>
      </c>
      <c r="C814">
        <v>3063898.0844999999</v>
      </c>
    </row>
    <row r="815" spans="1:3" x14ac:dyDescent="0.25">
      <c r="A815">
        <v>4002</v>
      </c>
      <c r="B815">
        <v>336217.0931</v>
      </c>
      <c r="C815">
        <v>3063412.5331000001</v>
      </c>
    </row>
    <row r="816" spans="1:3" x14ac:dyDescent="0.25">
      <c r="A816">
        <v>4003</v>
      </c>
      <c r="B816">
        <v>336221.29989999998</v>
      </c>
      <c r="C816">
        <v>3063433.7138</v>
      </c>
    </row>
    <row r="817" spans="1:3" x14ac:dyDescent="0.25">
      <c r="A817">
        <v>4004</v>
      </c>
      <c r="B817">
        <v>336208.88809999998</v>
      </c>
      <c r="C817">
        <v>3063467.9311000002</v>
      </c>
    </row>
    <row r="818" spans="1:3" x14ac:dyDescent="0.25">
      <c r="A818">
        <v>4005</v>
      </c>
      <c r="B818">
        <v>336279.92109999998</v>
      </c>
      <c r="C818">
        <v>3063463.4819999998</v>
      </c>
    </row>
    <row r="819" spans="1:3" x14ac:dyDescent="0.25">
      <c r="A819">
        <v>4006</v>
      </c>
      <c r="B819">
        <v>336294.84889999998</v>
      </c>
      <c r="C819">
        <v>3063509.4940999998</v>
      </c>
    </row>
    <row r="820" spans="1:3" x14ac:dyDescent="0.25">
      <c r="A820">
        <v>4007</v>
      </c>
      <c r="B820">
        <v>336320.42259999999</v>
      </c>
      <c r="C820">
        <v>3063603.9849999999</v>
      </c>
    </row>
    <row r="821" spans="1:3" x14ac:dyDescent="0.25">
      <c r="A821">
        <v>4008</v>
      </c>
      <c r="B821">
        <v>336326.40059999999</v>
      </c>
      <c r="C821">
        <v>3063626.0729</v>
      </c>
    </row>
    <row r="822" spans="1:3" x14ac:dyDescent="0.25">
      <c r="A822">
        <v>4009</v>
      </c>
      <c r="B822">
        <v>336341.51779999997</v>
      </c>
      <c r="C822">
        <v>3063627.372</v>
      </c>
    </row>
    <row r="823" spans="1:3" x14ac:dyDescent="0.25">
      <c r="A823">
        <v>4010</v>
      </c>
      <c r="B823">
        <v>336404.47999999998</v>
      </c>
      <c r="C823">
        <v>3063610.2272999999</v>
      </c>
    </row>
    <row r="824" spans="1:3" x14ac:dyDescent="0.25">
      <c r="A824">
        <v>4011</v>
      </c>
      <c r="B824">
        <v>336482.61349999998</v>
      </c>
      <c r="C824">
        <v>3063589.9687000001</v>
      </c>
    </row>
    <row r="825" spans="1:3" x14ac:dyDescent="0.25">
      <c r="A825">
        <v>4012</v>
      </c>
      <c r="B825">
        <v>336503.80170000001</v>
      </c>
      <c r="C825">
        <v>3063582.0139000001</v>
      </c>
    </row>
    <row r="826" spans="1:3" x14ac:dyDescent="0.25">
      <c r="A826">
        <v>4013</v>
      </c>
      <c r="B826">
        <v>336516.38</v>
      </c>
      <c r="C826">
        <v>3063577.2916000001</v>
      </c>
    </row>
    <row r="827" spans="1:3" x14ac:dyDescent="0.25">
      <c r="A827">
        <v>4014</v>
      </c>
      <c r="B827">
        <v>336566.55050000001</v>
      </c>
      <c r="C827">
        <v>3063566.1401999998</v>
      </c>
    </row>
    <row r="828" spans="1:3" x14ac:dyDescent="0.25">
      <c r="A828">
        <v>4015</v>
      </c>
      <c r="B828">
        <v>336611.99400000001</v>
      </c>
      <c r="C828">
        <v>3063551.5603</v>
      </c>
    </row>
    <row r="829" spans="1:3" x14ac:dyDescent="0.25">
      <c r="A829">
        <v>4016</v>
      </c>
      <c r="B829">
        <v>336639.30989999999</v>
      </c>
      <c r="C829">
        <v>3063537.8061000002</v>
      </c>
    </row>
    <row r="830" spans="1:3" x14ac:dyDescent="0.25">
      <c r="A830">
        <v>4017</v>
      </c>
      <c r="B830">
        <v>336695.90019999997</v>
      </c>
      <c r="C830">
        <v>3063525.4049</v>
      </c>
    </row>
    <row r="831" spans="1:3" x14ac:dyDescent="0.25">
      <c r="A831">
        <v>4018</v>
      </c>
      <c r="B831">
        <v>336760.44910000003</v>
      </c>
      <c r="C831">
        <v>3063511.4575999998</v>
      </c>
    </row>
    <row r="832" spans="1:3" x14ac:dyDescent="0.25">
      <c r="A832">
        <v>4019</v>
      </c>
      <c r="B832">
        <v>336770.57919999998</v>
      </c>
      <c r="C832">
        <v>3063509.2688000002</v>
      </c>
    </row>
    <row r="833" spans="1:3" x14ac:dyDescent="0.25">
      <c r="A833">
        <v>4020</v>
      </c>
      <c r="B833">
        <v>336826.01530000003</v>
      </c>
      <c r="C833">
        <v>3063498.0477</v>
      </c>
    </row>
    <row r="834" spans="1:3" x14ac:dyDescent="0.25">
      <c r="A834">
        <v>4021</v>
      </c>
      <c r="B834">
        <v>336829.016</v>
      </c>
      <c r="C834">
        <v>3063497.3313000002</v>
      </c>
    </row>
    <row r="835" spans="1:3" x14ac:dyDescent="0.25">
      <c r="A835">
        <v>4022</v>
      </c>
      <c r="B835">
        <v>336862.17709999997</v>
      </c>
      <c r="C835">
        <v>3063489.4138000002</v>
      </c>
    </row>
    <row r="836" spans="1:3" x14ac:dyDescent="0.25">
      <c r="A836">
        <v>4023</v>
      </c>
      <c r="B836">
        <v>336917.54310000001</v>
      </c>
      <c r="C836">
        <v>3063472.9556</v>
      </c>
    </row>
    <row r="837" spans="1:3" x14ac:dyDescent="0.25">
      <c r="A837">
        <v>4024</v>
      </c>
      <c r="B837">
        <v>336972.82339999999</v>
      </c>
      <c r="C837">
        <v>3063450.0964000002</v>
      </c>
    </row>
    <row r="838" spans="1:3" x14ac:dyDescent="0.25">
      <c r="A838">
        <v>4025</v>
      </c>
      <c r="B838">
        <v>337017.56559999997</v>
      </c>
      <c r="C838">
        <v>3063426.7965000002</v>
      </c>
    </row>
    <row r="839" spans="1:3" x14ac:dyDescent="0.25">
      <c r="A839">
        <v>4026</v>
      </c>
      <c r="B839">
        <v>337060.38929999998</v>
      </c>
      <c r="C839">
        <v>3063391.2995000002</v>
      </c>
    </row>
    <row r="840" spans="1:3" x14ac:dyDescent="0.25">
      <c r="A840">
        <v>4027</v>
      </c>
      <c r="B840">
        <v>337107.35509999999</v>
      </c>
      <c r="C840">
        <v>3063359.2393</v>
      </c>
    </row>
    <row r="841" spans="1:3" x14ac:dyDescent="0.25">
      <c r="A841">
        <v>4028</v>
      </c>
      <c r="B841">
        <v>337144.00150000001</v>
      </c>
      <c r="C841">
        <v>3063299.3788000001</v>
      </c>
    </row>
    <row r="842" spans="1:3" x14ac:dyDescent="0.25">
      <c r="A842">
        <v>4029</v>
      </c>
      <c r="B842">
        <v>337175.99930000002</v>
      </c>
      <c r="C842">
        <v>3063241.9086000002</v>
      </c>
    </row>
    <row r="843" spans="1:3" x14ac:dyDescent="0.25">
      <c r="A843">
        <v>4030</v>
      </c>
      <c r="B843">
        <v>337179.95909999998</v>
      </c>
      <c r="C843">
        <v>3063232.0879000002</v>
      </c>
    </row>
    <row r="844" spans="1:3" x14ac:dyDescent="0.25">
      <c r="A844">
        <v>4031</v>
      </c>
      <c r="B844">
        <v>337198.65240000002</v>
      </c>
      <c r="C844">
        <v>3063185.7275</v>
      </c>
    </row>
    <row r="845" spans="1:3" x14ac:dyDescent="0.25">
      <c r="A845">
        <v>4032</v>
      </c>
      <c r="B845">
        <v>337241.91360000003</v>
      </c>
      <c r="C845">
        <v>3063182.8201000001</v>
      </c>
    </row>
    <row r="846" spans="1:3" x14ac:dyDescent="0.25">
      <c r="A846">
        <v>4033</v>
      </c>
      <c r="B846">
        <v>337247.03169999999</v>
      </c>
      <c r="C846">
        <v>3063128.0377000002</v>
      </c>
    </row>
    <row r="847" spans="1:3" x14ac:dyDescent="0.25">
      <c r="A847">
        <v>4034</v>
      </c>
      <c r="B847">
        <v>337251.55790000001</v>
      </c>
      <c r="C847">
        <v>3063029.0258999998</v>
      </c>
    </row>
    <row r="848" spans="1:3" x14ac:dyDescent="0.25">
      <c r="A848">
        <v>4035</v>
      </c>
      <c r="B848">
        <v>337259.20500000002</v>
      </c>
      <c r="C848">
        <v>3062900.8679</v>
      </c>
    </row>
    <row r="849" spans="1:3" x14ac:dyDescent="0.25">
      <c r="A849">
        <v>4036</v>
      </c>
      <c r="B849">
        <v>337258.78619999997</v>
      </c>
      <c r="C849">
        <v>3062782.1298000002</v>
      </c>
    </row>
    <row r="850" spans="1:3" x14ac:dyDescent="0.25">
      <c r="A850">
        <v>4037</v>
      </c>
      <c r="B850">
        <v>337258.74089999998</v>
      </c>
      <c r="C850">
        <v>3062726.6252000001</v>
      </c>
    </row>
    <row r="851" spans="1:3" x14ac:dyDescent="0.25">
      <c r="A851">
        <v>4038</v>
      </c>
      <c r="B851">
        <v>337258.71019999997</v>
      </c>
      <c r="C851">
        <v>3062688.9975999999</v>
      </c>
    </row>
    <row r="852" spans="1:3" x14ac:dyDescent="0.25">
      <c r="A852">
        <v>4039</v>
      </c>
      <c r="B852">
        <v>337259.1482</v>
      </c>
      <c r="C852">
        <v>3062634.2757000001</v>
      </c>
    </row>
    <row r="853" spans="1:3" x14ac:dyDescent="0.25">
      <c r="A853">
        <v>4040</v>
      </c>
      <c r="B853">
        <v>337261.78639999998</v>
      </c>
      <c r="C853">
        <v>3062569.0465000002</v>
      </c>
    </row>
    <row r="854" spans="1:3" x14ac:dyDescent="0.25">
      <c r="A854">
        <v>4041</v>
      </c>
      <c r="B854">
        <v>337289.6691</v>
      </c>
      <c r="C854">
        <v>3062466.2252000002</v>
      </c>
    </row>
    <row r="855" spans="1:3" x14ac:dyDescent="0.25">
      <c r="A855">
        <v>4042</v>
      </c>
      <c r="B855">
        <v>337351.9068</v>
      </c>
      <c r="C855">
        <v>3062394.3769</v>
      </c>
    </row>
    <row r="856" spans="1:3" x14ac:dyDescent="0.25">
      <c r="A856">
        <v>4043</v>
      </c>
      <c r="B856">
        <v>337392.62819999998</v>
      </c>
      <c r="C856">
        <v>3062376.3695</v>
      </c>
    </row>
    <row r="857" spans="1:3" x14ac:dyDescent="0.25">
      <c r="A857">
        <v>4044</v>
      </c>
      <c r="B857">
        <v>337439.06050000002</v>
      </c>
      <c r="C857">
        <v>3062347.8080000002</v>
      </c>
    </row>
    <row r="858" spans="1:3" x14ac:dyDescent="0.25">
      <c r="A858">
        <v>4045</v>
      </c>
      <c r="B858">
        <v>337450.94640000002</v>
      </c>
      <c r="C858">
        <v>3062345.2337000002</v>
      </c>
    </row>
    <row r="859" spans="1:3" x14ac:dyDescent="0.25">
      <c r="A859">
        <v>4046</v>
      </c>
      <c r="B859">
        <v>337502.0772</v>
      </c>
      <c r="C859">
        <v>3062334.1597000002</v>
      </c>
    </row>
    <row r="860" spans="1:3" x14ac:dyDescent="0.25">
      <c r="A860">
        <v>4047</v>
      </c>
      <c r="B860">
        <v>337538.3051</v>
      </c>
      <c r="C860">
        <v>3062330.1831999999</v>
      </c>
    </row>
    <row r="861" spans="1:3" x14ac:dyDescent="0.25">
      <c r="A861">
        <v>4048</v>
      </c>
      <c r="B861">
        <v>337538.66970000003</v>
      </c>
      <c r="C861">
        <v>3062342.1749</v>
      </c>
    </row>
    <row r="862" spans="1:3" x14ac:dyDescent="0.25">
      <c r="A862">
        <v>4049</v>
      </c>
      <c r="B862">
        <v>337540.39260000002</v>
      </c>
      <c r="C862">
        <v>3062398.8429</v>
      </c>
    </row>
    <row r="863" spans="1:3" x14ac:dyDescent="0.25">
      <c r="A863">
        <v>4050</v>
      </c>
      <c r="B863">
        <v>337555.77120000002</v>
      </c>
      <c r="C863">
        <v>3062498.7577999998</v>
      </c>
    </row>
    <row r="864" spans="1:3" x14ac:dyDescent="0.25">
      <c r="A864">
        <v>4051</v>
      </c>
      <c r="B864">
        <v>337591.11949999997</v>
      </c>
      <c r="C864">
        <v>3062604.2259999998</v>
      </c>
    </row>
    <row r="865" spans="1:3" x14ac:dyDescent="0.25">
      <c r="A865">
        <v>4052</v>
      </c>
      <c r="B865">
        <v>337616.53899999999</v>
      </c>
      <c r="C865">
        <v>3062660.4021000001</v>
      </c>
    </row>
    <row r="866" spans="1:3" x14ac:dyDescent="0.25">
      <c r="A866">
        <v>4053</v>
      </c>
      <c r="B866">
        <v>337630.91450000001</v>
      </c>
      <c r="C866">
        <v>3062692.1716</v>
      </c>
    </row>
    <row r="867" spans="1:3" x14ac:dyDescent="0.25">
      <c r="A867">
        <v>4054</v>
      </c>
      <c r="B867">
        <v>337671.77029999997</v>
      </c>
      <c r="C867">
        <v>3062771.9533000002</v>
      </c>
    </row>
    <row r="868" spans="1:3" x14ac:dyDescent="0.25">
      <c r="A868">
        <v>4055</v>
      </c>
      <c r="B868">
        <v>337743.38709999999</v>
      </c>
      <c r="C868">
        <v>3062920.5909000002</v>
      </c>
    </row>
    <row r="869" spans="1:3" x14ac:dyDescent="0.25">
      <c r="A869">
        <v>4056</v>
      </c>
      <c r="B869">
        <v>337770.58779999998</v>
      </c>
      <c r="C869">
        <v>3062977.1705</v>
      </c>
    </row>
    <row r="870" spans="1:3" x14ac:dyDescent="0.25">
      <c r="A870">
        <v>4057</v>
      </c>
      <c r="B870">
        <v>337790.93300000002</v>
      </c>
      <c r="C870">
        <v>3063019.4904</v>
      </c>
    </row>
    <row r="871" spans="1:3" x14ac:dyDescent="0.25">
      <c r="A871">
        <v>4058</v>
      </c>
      <c r="B871">
        <v>337849.89419999998</v>
      </c>
      <c r="C871">
        <v>3063154.2990000001</v>
      </c>
    </row>
    <row r="872" spans="1:3" x14ac:dyDescent="0.25">
      <c r="A872">
        <v>4059</v>
      </c>
      <c r="B872">
        <v>337877.23959999997</v>
      </c>
      <c r="C872">
        <v>3063216.8224999998</v>
      </c>
    </row>
    <row r="873" spans="1:3" x14ac:dyDescent="0.25">
      <c r="A873">
        <v>4060</v>
      </c>
      <c r="B873">
        <v>337925.15909999999</v>
      </c>
      <c r="C873">
        <v>3063299.9994999999</v>
      </c>
    </row>
    <row r="874" spans="1:3" x14ac:dyDescent="0.25">
      <c r="A874">
        <v>4061</v>
      </c>
      <c r="B874">
        <v>337936.01620000001</v>
      </c>
      <c r="C874">
        <v>3063321.6537000001</v>
      </c>
    </row>
    <row r="875" spans="1:3" x14ac:dyDescent="0.25">
      <c r="A875">
        <v>4062</v>
      </c>
      <c r="B875">
        <v>337966.0343</v>
      </c>
      <c r="C875">
        <v>3063381.5238999999</v>
      </c>
    </row>
    <row r="876" spans="1:3" x14ac:dyDescent="0.25">
      <c r="A876">
        <v>4063</v>
      </c>
      <c r="B876">
        <v>337998.92389999999</v>
      </c>
      <c r="C876">
        <v>3063434.6340000001</v>
      </c>
    </row>
    <row r="877" spans="1:3" x14ac:dyDescent="0.25">
      <c r="A877">
        <v>4064</v>
      </c>
      <c r="B877">
        <v>338029.33360000001</v>
      </c>
      <c r="C877">
        <v>3063477.3001999999</v>
      </c>
    </row>
    <row r="878" spans="1:3" x14ac:dyDescent="0.25">
      <c r="A878">
        <v>4065</v>
      </c>
      <c r="B878">
        <v>338093.07569999999</v>
      </c>
      <c r="C878">
        <v>3063560.6905</v>
      </c>
    </row>
    <row r="879" spans="1:3" x14ac:dyDescent="0.25">
      <c r="A879">
        <v>4066</v>
      </c>
      <c r="B879">
        <v>338113.89370000002</v>
      </c>
      <c r="C879">
        <v>3063587.9259000001</v>
      </c>
    </row>
    <row r="880" spans="1:3" x14ac:dyDescent="0.25">
      <c r="A880">
        <v>4067</v>
      </c>
      <c r="B880">
        <v>338198.9522</v>
      </c>
      <c r="C880">
        <v>3063692.142</v>
      </c>
    </row>
    <row r="881" spans="1:3" x14ac:dyDescent="0.25">
      <c r="A881">
        <v>4068</v>
      </c>
      <c r="B881">
        <v>338259.68349999998</v>
      </c>
      <c r="C881">
        <v>3063771.0721</v>
      </c>
    </row>
    <row r="882" spans="1:3" x14ac:dyDescent="0.25">
      <c r="A882">
        <v>4069</v>
      </c>
      <c r="B882">
        <v>338306.30440000002</v>
      </c>
      <c r="C882">
        <v>3063844.9515</v>
      </c>
    </row>
    <row r="883" spans="1:3" x14ac:dyDescent="0.25">
      <c r="A883">
        <v>4070</v>
      </c>
      <c r="B883">
        <v>338367.78960000002</v>
      </c>
      <c r="C883">
        <v>3063936.6754999999</v>
      </c>
    </row>
    <row r="884" spans="1:3" x14ac:dyDescent="0.25">
      <c r="A884">
        <v>4071</v>
      </c>
      <c r="B884">
        <v>338413.84749999997</v>
      </c>
      <c r="C884">
        <v>3064012.3076999998</v>
      </c>
    </row>
    <row r="885" spans="1:3" x14ac:dyDescent="0.25">
      <c r="A885">
        <v>4072</v>
      </c>
      <c r="B885">
        <v>338418.80589999998</v>
      </c>
      <c r="C885">
        <v>3064033.1943999999</v>
      </c>
    </row>
    <row r="886" spans="1:3" x14ac:dyDescent="0.25">
      <c r="A886">
        <v>4073</v>
      </c>
      <c r="B886">
        <v>338404.34659999999</v>
      </c>
      <c r="C886">
        <v>3064089.8421</v>
      </c>
    </row>
    <row r="887" spans="1:3" x14ac:dyDescent="0.25">
      <c r="A887">
        <v>4074</v>
      </c>
      <c r="B887">
        <v>338399.16979999997</v>
      </c>
      <c r="C887">
        <v>3064140.5460000001</v>
      </c>
    </row>
    <row r="888" spans="1:3" x14ac:dyDescent="0.25">
      <c r="A888">
        <v>4075</v>
      </c>
      <c r="B888">
        <v>338408.93489999999</v>
      </c>
      <c r="C888">
        <v>3064214.9134999998</v>
      </c>
    </row>
    <row r="889" spans="1:3" x14ac:dyDescent="0.25">
      <c r="A889">
        <v>4076</v>
      </c>
      <c r="B889">
        <v>338443.33559999999</v>
      </c>
      <c r="C889">
        <v>3064249.9586</v>
      </c>
    </row>
    <row r="890" spans="1:3" x14ac:dyDescent="0.25">
      <c r="A890">
        <v>4077</v>
      </c>
      <c r="B890">
        <v>338449.88630000001</v>
      </c>
      <c r="C890">
        <v>3064258.6016000002</v>
      </c>
    </row>
    <row r="891" spans="1:3" x14ac:dyDescent="0.25">
      <c r="A891">
        <v>4078</v>
      </c>
      <c r="B891">
        <v>338516.99420000002</v>
      </c>
      <c r="C891">
        <v>3064465.4840000002</v>
      </c>
    </row>
    <row r="892" spans="1:3" x14ac:dyDescent="0.25">
      <c r="A892">
        <v>4079</v>
      </c>
      <c r="B892">
        <v>338526.02380000002</v>
      </c>
      <c r="C892">
        <v>3064484.5699</v>
      </c>
    </row>
    <row r="893" spans="1:3" x14ac:dyDescent="0.25">
      <c r="A893">
        <v>4080</v>
      </c>
      <c r="B893">
        <v>338549.66989999998</v>
      </c>
      <c r="C893">
        <v>3064502.8796000001</v>
      </c>
    </row>
    <row r="894" spans="1:3" x14ac:dyDescent="0.25">
      <c r="A894">
        <v>4081</v>
      </c>
      <c r="B894">
        <v>338568.9351</v>
      </c>
      <c r="C894">
        <v>3064499.7137000002</v>
      </c>
    </row>
    <row r="895" spans="1:3" x14ac:dyDescent="0.25">
      <c r="A895">
        <v>4082</v>
      </c>
      <c r="B895">
        <v>338375.23670000001</v>
      </c>
      <c r="C895">
        <v>3063880.7023</v>
      </c>
    </row>
    <row r="896" spans="1:3" x14ac:dyDescent="0.25">
      <c r="A896">
        <v>4083</v>
      </c>
      <c r="B896">
        <v>338413.8077</v>
      </c>
      <c r="C896">
        <v>3063877.2793999999</v>
      </c>
    </row>
    <row r="897" spans="1:3" x14ac:dyDescent="0.25">
      <c r="A897">
        <v>4084</v>
      </c>
      <c r="B897">
        <v>338473.67839999998</v>
      </c>
      <c r="C897">
        <v>3063891.6162999999</v>
      </c>
    </row>
    <row r="898" spans="1:3" x14ac:dyDescent="0.25">
      <c r="A898">
        <v>4085</v>
      </c>
      <c r="B898">
        <v>338530.55440000002</v>
      </c>
      <c r="C898">
        <v>3063900.7549999999</v>
      </c>
    </row>
    <row r="899" spans="1:3" x14ac:dyDescent="0.25">
      <c r="A899">
        <v>4086</v>
      </c>
      <c r="B899">
        <v>338591.12560000003</v>
      </c>
      <c r="C899">
        <v>3063923.8133999999</v>
      </c>
    </row>
    <row r="900" spans="1:3" x14ac:dyDescent="0.25">
      <c r="A900">
        <v>4087</v>
      </c>
      <c r="B900">
        <v>338622.88520000002</v>
      </c>
      <c r="C900">
        <v>3063936.1962000001</v>
      </c>
    </row>
    <row r="901" spans="1:3" x14ac:dyDescent="0.25">
      <c r="A901">
        <v>4088</v>
      </c>
      <c r="B901">
        <v>338678.9693</v>
      </c>
      <c r="C901">
        <v>3063973.8650000002</v>
      </c>
    </row>
    <row r="902" spans="1:3" x14ac:dyDescent="0.25">
      <c r="A902">
        <v>4089</v>
      </c>
      <c r="B902">
        <v>338722.9903</v>
      </c>
      <c r="C902">
        <v>3063984.3391999998</v>
      </c>
    </row>
    <row r="903" spans="1:3" x14ac:dyDescent="0.25">
      <c r="A903">
        <v>4090</v>
      </c>
      <c r="B903">
        <v>338769.94390000001</v>
      </c>
      <c r="C903">
        <v>3063995.3566000001</v>
      </c>
    </row>
    <row r="904" spans="1:3" x14ac:dyDescent="0.25">
      <c r="A904">
        <v>4091</v>
      </c>
      <c r="B904">
        <v>338817.55959999998</v>
      </c>
      <c r="C904">
        <v>3064012.1856</v>
      </c>
    </row>
    <row r="905" spans="1:3" x14ac:dyDescent="0.25">
      <c r="A905">
        <v>4092</v>
      </c>
      <c r="B905">
        <v>338868.18489999999</v>
      </c>
      <c r="C905">
        <v>3064035.3769999999</v>
      </c>
    </row>
    <row r="906" spans="1:3" x14ac:dyDescent="0.25">
      <c r="A906">
        <v>4093</v>
      </c>
      <c r="B906">
        <v>338891.63069999998</v>
      </c>
      <c r="C906">
        <v>3064038.5583000001</v>
      </c>
    </row>
    <row r="907" spans="1:3" x14ac:dyDescent="0.25">
      <c r="A907">
        <v>4094</v>
      </c>
      <c r="B907">
        <v>338937.3137</v>
      </c>
      <c r="C907">
        <v>3064042.0269999998</v>
      </c>
    </row>
    <row r="908" spans="1:3" x14ac:dyDescent="0.25">
      <c r="A908">
        <v>4095</v>
      </c>
      <c r="B908">
        <v>338962.49890000001</v>
      </c>
      <c r="C908">
        <v>3064044.0213000001</v>
      </c>
    </row>
    <row r="909" spans="1:3" x14ac:dyDescent="0.25">
      <c r="A909">
        <v>4096</v>
      </c>
      <c r="B909">
        <v>338972.55160000001</v>
      </c>
      <c r="C909">
        <v>3064052.0364000001</v>
      </c>
    </row>
    <row r="910" spans="1:3" x14ac:dyDescent="0.25">
      <c r="A910">
        <v>4097</v>
      </c>
      <c r="B910">
        <v>338978.18660000002</v>
      </c>
      <c r="C910">
        <v>3064079.8983</v>
      </c>
    </row>
    <row r="911" spans="1:3" x14ac:dyDescent="0.25">
      <c r="A911">
        <v>4098</v>
      </c>
      <c r="B911">
        <v>338975.63170000003</v>
      </c>
      <c r="C911">
        <v>3064107.8687</v>
      </c>
    </row>
    <row r="912" spans="1:3" x14ac:dyDescent="0.25">
      <c r="A912">
        <v>4099</v>
      </c>
      <c r="B912">
        <v>338972.50050000002</v>
      </c>
      <c r="C912">
        <v>3064180.6614000001</v>
      </c>
    </row>
    <row r="913" spans="1:3" x14ac:dyDescent="0.25">
      <c r="A913">
        <v>4100</v>
      </c>
      <c r="B913">
        <v>338984.17019999999</v>
      </c>
      <c r="C913">
        <v>3064222.4112999998</v>
      </c>
    </row>
    <row r="914" spans="1:3" x14ac:dyDescent="0.25">
      <c r="A914">
        <v>4101</v>
      </c>
      <c r="B914">
        <v>338993.12760000001</v>
      </c>
      <c r="C914">
        <v>3064262.7878</v>
      </c>
    </row>
    <row r="915" spans="1:3" x14ac:dyDescent="0.25">
      <c r="A915">
        <v>4102</v>
      </c>
      <c r="B915">
        <v>338995.37040000001</v>
      </c>
      <c r="C915">
        <v>3064272.8972999998</v>
      </c>
    </row>
    <row r="916" spans="1:3" x14ac:dyDescent="0.25">
      <c r="A916">
        <v>4103</v>
      </c>
      <c r="B916">
        <v>338992.79239999998</v>
      </c>
      <c r="C916">
        <v>3064272.7792000002</v>
      </c>
    </row>
    <row r="917" spans="1:3" x14ac:dyDescent="0.25">
      <c r="A917">
        <v>4104</v>
      </c>
      <c r="B917">
        <v>338936.24160000001</v>
      </c>
      <c r="C917">
        <v>3064270.1886999998</v>
      </c>
    </row>
    <row r="918" spans="1:3" x14ac:dyDescent="0.25">
      <c r="A918">
        <v>4105</v>
      </c>
      <c r="B918">
        <v>338874.78820000001</v>
      </c>
      <c r="C918">
        <v>3064268.6752999998</v>
      </c>
    </row>
    <row r="919" spans="1:3" x14ac:dyDescent="0.25">
      <c r="A919">
        <v>4106</v>
      </c>
      <c r="B919">
        <v>338821.56349999999</v>
      </c>
      <c r="C919">
        <v>3064270.3996000001</v>
      </c>
    </row>
    <row r="920" spans="1:3" x14ac:dyDescent="0.25">
      <c r="A920">
        <v>4107</v>
      </c>
      <c r="B920">
        <v>338813.96610000002</v>
      </c>
      <c r="C920">
        <v>3064270.6458000001</v>
      </c>
    </row>
    <row r="921" spans="1:3" x14ac:dyDescent="0.25">
      <c r="A921">
        <v>4108</v>
      </c>
      <c r="B921">
        <v>338757.82380000001</v>
      </c>
      <c r="C921">
        <v>3064272.5545000001</v>
      </c>
    </row>
    <row r="922" spans="1:3" x14ac:dyDescent="0.25">
      <c r="A922">
        <v>4109</v>
      </c>
      <c r="B922">
        <v>338650.76539999997</v>
      </c>
      <c r="C922">
        <v>3064273.3933000001</v>
      </c>
    </row>
    <row r="923" spans="1:3" x14ac:dyDescent="0.25">
      <c r="A923">
        <v>4110</v>
      </c>
      <c r="B923">
        <v>338977.8345</v>
      </c>
      <c r="C923">
        <v>3064272.094</v>
      </c>
    </row>
    <row r="924" spans="1:3" x14ac:dyDescent="0.25">
      <c r="A924">
        <v>4111</v>
      </c>
      <c r="B924">
        <v>338974.50400000002</v>
      </c>
      <c r="C924">
        <v>3064287.7237999998</v>
      </c>
    </row>
    <row r="925" spans="1:3" x14ac:dyDescent="0.25">
      <c r="A925">
        <v>4112</v>
      </c>
      <c r="B925">
        <v>338975.4437</v>
      </c>
      <c r="C925">
        <v>3064314.4833999998</v>
      </c>
    </row>
    <row r="926" spans="1:3" x14ac:dyDescent="0.25">
      <c r="A926">
        <v>4113</v>
      </c>
      <c r="B926">
        <v>338975.79830000002</v>
      </c>
      <c r="C926">
        <v>3064341.2508</v>
      </c>
    </row>
    <row r="927" spans="1:3" x14ac:dyDescent="0.25">
      <c r="A927">
        <v>4114</v>
      </c>
      <c r="B927">
        <v>338971.33439999999</v>
      </c>
      <c r="C927">
        <v>3064357.6058999998</v>
      </c>
    </row>
    <row r="928" spans="1:3" x14ac:dyDescent="0.25">
      <c r="A928">
        <v>4115</v>
      </c>
      <c r="B928">
        <v>338942.4791</v>
      </c>
      <c r="C928">
        <v>3064387.6702000001</v>
      </c>
    </row>
    <row r="929" spans="1:3" x14ac:dyDescent="0.25">
      <c r="A929">
        <v>4116</v>
      </c>
      <c r="B929">
        <v>338397.71889999998</v>
      </c>
      <c r="C929">
        <v>3063855.3763000001</v>
      </c>
    </row>
    <row r="930" spans="1:3" x14ac:dyDescent="0.25">
      <c r="A930">
        <v>4117</v>
      </c>
      <c r="B930">
        <v>338420.80930000002</v>
      </c>
      <c r="C930">
        <v>3063831.7883000001</v>
      </c>
    </row>
    <row r="931" spans="1:3" x14ac:dyDescent="0.25">
      <c r="A931">
        <v>4118</v>
      </c>
      <c r="B931">
        <v>338445.11629999999</v>
      </c>
      <c r="C931">
        <v>3063811.6764000002</v>
      </c>
    </row>
    <row r="932" spans="1:3" x14ac:dyDescent="0.25">
      <c r="A932">
        <v>4119</v>
      </c>
      <c r="B932">
        <v>338461.4032</v>
      </c>
      <c r="C932">
        <v>3063797.8848999999</v>
      </c>
    </row>
    <row r="933" spans="1:3" x14ac:dyDescent="0.25">
      <c r="A933">
        <v>4120</v>
      </c>
      <c r="B933">
        <v>338465.36700000003</v>
      </c>
      <c r="C933">
        <v>3063794.5285</v>
      </c>
    </row>
    <row r="934" spans="1:3" x14ac:dyDescent="0.25">
      <c r="A934">
        <v>4121</v>
      </c>
      <c r="B934">
        <v>338489.07370000001</v>
      </c>
      <c r="C934">
        <v>3063773.2604</v>
      </c>
    </row>
    <row r="935" spans="1:3" x14ac:dyDescent="0.25">
      <c r="A935">
        <v>4122</v>
      </c>
      <c r="B935">
        <v>338501.27370000002</v>
      </c>
      <c r="C935">
        <v>3063766.696</v>
      </c>
    </row>
    <row r="936" spans="1:3" x14ac:dyDescent="0.25">
      <c r="A936">
        <v>4123</v>
      </c>
      <c r="B936">
        <v>338526.76640000002</v>
      </c>
      <c r="C936">
        <v>3063747.7324000001</v>
      </c>
    </row>
    <row r="937" spans="1:3" x14ac:dyDescent="0.25">
      <c r="A937">
        <v>4124</v>
      </c>
      <c r="B937">
        <v>338574.2806</v>
      </c>
      <c r="C937">
        <v>3063712.7615999999</v>
      </c>
    </row>
    <row r="938" spans="1:3" x14ac:dyDescent="0.25">
      <c r="A938">
        <v>4125</v>
      </c>
      <c r="B938">
        <v>338642.06949999998</v>
      </c>
      <c r="C938">
        <v>3063662.3889000001</v>
      </c>
    </row>
    <row r="939" spans="1:3" x14ac:dyDescent="0.25">
      <c r="A939">
        <v>4126</v>
      </c>
      <c r="B939">
        <v>338672.7659</v>
      </c>
      <c r="C939">
        <v>3063638.7001</v>
      </c>
    </row>
    <row r="940" spans="1:3" x14ac:dyDescent="0.25">
      <c r="A940">
        <v>4127</v>
      </c>
      <c r="B940">
        <v>338676.75280000002</v>
      </c>
      <c r="C940">
        <v>3063630.4986999999</v>
      </c>
    </row>
    <row r="941" spans="1:3" x14ac:dyDescent="0.25">
      <c r="A941">
        <v>4128</v>
      </c>
      <c r="B941">
        <v>338674.1348</v>
      </c>
      <c r="C941">
        <v>3063609.5802000002</v>
      </c>
    </row>
    <row r="942" spans="1:3" x14ac:dyDescent="0.25">
      <c r="A942">
        <v>4129</v>
      </c>
      <c r="B942">
        <v>338673.8027</v>
      </c>
      <c r="C942">
        <v>3063584.557</v>
      </c>
    </row>
    <row r="943" spans="1:3" x14ac:dyDescent="0.25">
      <c r="A943">
        <v>4130</v>
      </c>
      <c r="B943">
        <v>338665.34230000002</v>
      </c>
      <c r="C943">
        <v>3063564.298</v>
      </c>
    </row>
    <row r="944" spans="1:3" x14ac:dyDescent="0.25">
      <c r="A944">
        <v>4131</v>
      </c>
      <c r="B944">
        <v>338700.63069999998</v>
      </c>
      <c r="C944">
        <v>3063538.6338</v>
      </c>
    </row>
    <row r="945" spans="1:3" x14ac:dyDescent="0.25">
      <c r="A945">
        <v>4132</v>
      </c>
      <c r="B945">
        <v>338713.77659999998</v>
      </c>
      <c r="C945">
        <v>3063550.9833</v>
      </c>
    </row>
    <row r="946" spans="1:3" x14ac:dyDescent="0.25">
      <c r="A946">
        <v>4133</v>
      </c>
      <c r="B946">
        <v>338716.69199999998</v>
      </c>
      <c r="C946">
        <v>3063553.7220000001</v>
      </c>
    </row>
    <row r="947" spans="1:3" x14ac:dyDescent="0.25">
      <c r="A947">
        <v>4134</v>
      </c>
      <c r="B947">
        <v>338739.2157</v>
      </c>
      <c r="C947">
        <v>3063575.5405999999</v>
      </c>
    </row>
    <row r="948" spans="1:3" x14ac:dyDescent="0.25">
      <c r="A948">
        <v>4135</v>
      </c>
      <c r="B948">
        <v>338784.46990000003</v>
      </c>
      <c r="C948">
        <v>3063590.6554</v>
      </c>
    </row>
    <row r="949" spans="1:3" x14ac:dyDescent="0.25">
      <c r="A949">
        <v>4136</v>
      </c>
      <c r="B949">
        <v>338802.29019999999</v>
      </c>
      <c r="C949">
        <v>3063610.7903</v>
      </c>
    </row>
    <row r="950" spans="1:3" x14ac:dyDescent="0.25">
      <c r="A950">
        <v>4137</v>
      </c>
      <c r="B950">
        <v>338816.6545</v>
      </c>
      <c r="C950">
        <v>3063635.0452999999</v>
      </c>
    </row>
    <row r="951" spans="1:3" x14ac:dyDescent="0.25">
      <c r="A951">
        <v>4138</v>
      </c>
      <c r="B951">
        <v>338846.891</v>
      </c>
      <c r="C951">
        <v>3063664.9101999998</v>
      </c>
    </row>
    <row r="952" spans="1:3" x14ac:dyDescent="0.25">
      <c r="A952">
        <v>4139</v>
      </c>
      <c r="B952">
        <v>338880.04460000002</v>
      </c>
      <c r="C952">
        <v>3063694.1543999999</v>
      </c>
    </row>
    <row r="953" spans="1:3" x14ac:dyDescent="0.25">
      <c r="A953">
        <v>4140</v>
      </c>
      <c r="B953">
        <v>338895.47840000002</v>
      </c>
      <c r="C953">
        <v>3063710.8287</v>
      </c>
    </row>
    <row r="954" spans="1:3" x14ac:dyDescent="0.25">
      <c r="A954">
        <v>4141</v>
      </c>
      <c r="B954">
        <v>338957.22749999998</v>
      </c>
      <c r="C954">
        <v>3063734.4556999998</v>
      </c>
    </row>
    <row r="955" spans="1:3" x14ac:dyDescent="0.25">
      <c r="A955">
        <v>4142</v>
      </c>
      <c r="B955">
        <v>339021.92450000002</v>
      </c>
      <c r="C955">
        <v>3063759.7900999999</v>
      </c>
    </row>
    <row r="956" spans="1:3" x14ac:dyDescent="0.25">
      <c r="A956">
        <v>4143</v>
      </c>
      <c r="B956">
        <v>339042.02250000002</v>
      </c>
      <c r="C956">
        <v>3063775.2387000001</v>
      </c>
    </row>
    <row r="957" spans="1:3" x14ac:dyDescent="0.25">
      <c r="A957">
        <v>4144</v>
      </c>
      <c r="B957">
        <v>338619.45510000002</v>
      </c>
      <c r="C957">
        <v>3063677.8218999999</v>
      </c>
    </row>
    <row r="958" spans="1:3" x14ac:dyDescent="0.25">
      <c r="A958">
        <v>4145</v>
      </c>
      <c r="B958">
        <v>338613.23080000002</v>
      </c>
      <c r="C958">
        <v>3063737.8538000002</v>
      </c>
    </row>
    <row r="959" spans="1:3" x14ac:dyDescent="0.25">
      <c r="A959">
        <v>4146</v>
      </c>
      <c r="B959">
        <v>338611.36210000003</v>
      </c>
      <c r="C959">
        <v>3063773.3823000002</v>
      </c>
    </row>
    <row r="960" spans="1:3" x14ac:dyDescent="0.25">
      <c r="A960">
        <v>4147</v>
      </c>
      <c r="B960">
        <v>338608.92379999999</v>
      </c>
      <c r="C960">
        <v>3063810.0824000002</v>
      </c>
    </row>
    <row r="961" spans="1:3" x14ac:dyDescent="0.25">
      <c r="A961">
        <v>4148</v>
      </c>
      <c r="B961">
        <v>336228.93109999999</v>
      </c>
      <c r="C961">
        <v>3063408.4119000002</v>
      </c>
    </row>
    <row r="962" spans="1:3" x14ac:dyDescent="0.25">
      <c r="A962">
        <v>4149</v>
      </c>
      <c r="B962">
        <v>336220.35110000003</v>
      </c>
      <c r="C962">
        <v>3063428.9367999998</v>
      </c>
    </row>
    <row r="963" spans="1:3" x14ac:dyDescent="0.25">
      <c r="A963">
        <v>4150</v>
      </c>
      <c r="B963">
        <v>336220.68489999999</v>
      </c>
      <c r="C963">
        <v>3063430.6173</v>
      </c>
    </row>
    <row r="964" spans="1:3" x14ac:dyDescent="0.25">
      <c r="A964">
        <v>4151</v>
      </c>
      <c r="B964">
        <v>336220.79729999998</v>
      </c>
      <c r="C964">
        <v>3063431.1834999998</v>
      </c>
    </row>
    <row r="965" spans="1:3" x14ac:dyDescent="0.25">
      <c r="A965">
        <v>4152</v>
      </c>
      <c r="B965">
        <v>336218.61930000002</v>
      </c>
      <c r="C965">
        <v>3063441.1038000002</v>
      </c>
    </row>
    <row r="966" spans="1:3" x14ac:dyDescent="0.25">
      <c r="A966">
        <v>4153</v>
      </c>
      <c r="B966">
        <v>336218.10220000002</v>
      </c>
      <c r="C966">
        <v>3063442.5295000002</v>
      </c>
    </row>
    <row r="967" spans="1:3" x14ac:dyDescent="0.25">
      <c r="A967">
        <v>4154</v>
      </c>
      <c r="B967">
        <v>336217.17839999998</v>
      </c>
      <c r="C967">
        <v>3063445.0759999999</v>
      </c>
    </row>
    <row r="968" spans="1:3" x14ac:dyDescent="0.25">
      <c r="A968">
        <v>4155</v>
      </c>
      <c r="B968">
        <v>336215.04060000001</v>
      </c>
      <c r="C968">
        <v>3063450.9698000001</v>
      </c>
    </row>
    <row r="969" spans="1:3" x14ac:dyDescent="0.25">
      <c r="A969">
        <v>4156</v>
      </c>
      <c r="B969">
        <v>336214.85820000002</v>
      </c>
      <c r="C969">
        <v>3063451.4725000001</v>
      </c>
    </row>
    <row r="970" spans="1:3" x14ac:dyDescent="0.25">
      <c r="A970">
        <v>4157</v>
      </c>
      <c r="B970">
        <v>336212.8297</v>
      </c>
      <c r="C970">
        <v>3063457.0647</v>
      </c>
    </row>
    <row r="971" spans="1:3" x14ac:dyDescent="0.25">
      <c r="A971">
        <v>4158</v>
      </c>
      <c r="B971">
        <v>336212.34370000003</v>
      </c>
      <c r="C971">
        <v>3063458.4046</v>
      </c>
    </row>
    <row r="972" spans="1:3" x14ac:dyDescent="0.25">
      <c r="A972">
        <v>4159</v>
      </c>
      <c r="B972">
        <v>336211.99739999999</v>
      </c>
      <c r="C972">
        <v>3063459.3593000001</v>
      </c>
    </row>
    <row r="973" spans="1:3" x14ac:dyDescent="0.25">
      <c r="A973">
        <v>4160</v>
      </c>
      <c r="B973">
        <v>336276.103</v>
      </c>
      <c r="C973">
        <v>3063463.7220000001</v>
      </c>
    </row>
    <row r="974" spans="1:3" x14ac:dyDescent="0.25">
      <c r="A974">
        <v>4161</v>
      </c>
      <c r="B974">
        <v>336269.87</v>
      </c>
      <c r="C974">
        <v>3063464.1120000002</v>
      </c>
    </row>
    <row r="975" spans="1:3" x14ac:dyDescent="0.25">
      <c r="A975">
        <v>4162</v>
      </c>
      <c r="B975">
        <v>336280.50949999999</v>
      </c>
      <c r="C975">
        <v>3063465.2957000001</v>
      </c>
    </row>
    <row r="976" spans="1:3" x14ac:dyDescent="0.25">
      <c r="A976">
        <v>4163</v>
      </c>
      <c r="B976">
        <v>336237.41499999998</v>
      </c>
      <c r="C976">
        <v>3063466.145</v>
      </c>
    </row>
    <row r="977" spans="1:3" x14ac:dyDescent="0.25">
      <c r="A977">
        <v>4164</v>
      </c>
      <c r="B977">
        <v>336235.11339999997</v>
      </c>
      <c r="C977">
        <v>3063466.2884999998</v>
      </c>
    </row>
    <row r="978" spans="1:3" x14ac:dyDescent="0.25">
      <c r="A978">
        <v>4165</v>
      </c>
      <c r="B978">
        <v>336210.53879999998</v>
      </c>
      <c r="C978">
        <v>3063467.8276999998</v>
      </c>
    </row>
    <row r="979" spans="1:3" x14ac:dyDescent="0.25">
      <c r="A979">
        <v>4166</v>
      </c>
      <c r="B979">
        <v>336288.826</v>
      </c>
      <c r="C979">
        <v>3063490.93</v>
      </c>
    </row>
    <row r="980" spans="1:3" x14ac:dyDescent="0.25">
      <c r="A980">
        <v>4167</v>
      </c>
      <c r="B980">
        <v>336290.02130000002</v>
      </c>
      <c r="C980">
        <v>3063494.6139000002</v>
      </c>
    </row>
    <row r="981" spans="1:3" x14ac:dyDescent="0.25">
      <c r="A981">
        <v>4168</v>
      </c>
      <c r="B981">
        <v>336828.38929999998</v>
      </c>
      <c r="C981">
        <v>3063497.4808999998</v>
      </c>
    </row>
    <row r="982" spans="1:3" x14ac:dyDescent="0.25">
      <c r="A982">
        <v>4169</v>
      </c>
      <c r="B982">
        <v>336298.45179999998</v>
      </c>
      <c r="C982">
        <v>3063522.8062</v>
      </c>
    </row>
    <row r="983" spans="1:3" x14ac:dyDescent="0.25">
      <c r="A983">
        <v>4170</v>
      </c>
      <c r="B983">
        <v>336298.82669999998</v>
      </c>
      <c r="C983">
        <v>3063524.1916</v>
      </c>
    </row>
    <row r="984" spans="1:3" x14ac:dyDescent="0.25">
      <c r="A984">
        <v>4171</v>
      </c>
      <c r="B984">
        <v>336303.8762</v>
      </c>
      <c r="C984">
        <v>3063542.8487</v>
      </c>
    </row>
    <row r="985" spans="1:3" x14ac:dyDescent="0.25">
      <c r="A985">
        <v>4172</v>
      </c>
      <c r="B985">
        <v>336304.57880000002</v>
      </c>
      <c r="C985">
        <v>3063545.4448000002</v>
      </c>
    </row>
    <row r="986" spans="1:3" x14ac:dyDescent="0.25">
      <c r="A986">
        <v>4173</v>
      </c>
      <c r="B986">
        <v>336309.92869999999</v>
      </c>
      <c r="C986">
        <v>3063565.2115000002</v>
      </c>
    </row>
    <row r="987" spans="1:3" x14ac:dyDescent="0.25">
      <c r="A987">
        <v>4174</v>
      </c>
      <c r="B987">
        <v>336545.29690000002</v>
      </c>
      <c r="C987">
        <v>3063570.8642000002</v>
      </c>
    </row>
    <row r="988" spans="1:3" x14ac:dyDescent="0.25">
      <c r="A988">
        <v>4175</v>
      </c>
      <c r="B988">
        <v>336543.21870000003</v>
      </c>
      <c r="C988">
        <v>3063571.3262</v>
      </c>
    </row>
    <row r="989" spans="1:3" x14ac:dyDescent="0.25">
      <c r="A989">
        <v>4176</v>
      </c>
      <c r="B989">
        <v>336311.94300000003</v>
      </c>
      <c r="C989">
        <v>3063572.6510000001</v>
      </c>
    </row>
    <row r="990" spans="1:3" x14ac:dyDescent="0.25">
      <c r="A990">
        <v>4177</v>
      </c>
      <c r="B990">
        <v>336508.96380000003</v>
      </c>
      <c r="C990">
        <v>3063580.0759000001</v>
      </c>
    </row>
    <row r="991" spans="1:3" x14ac:dyDescent="0.25">
      <c r="A991">
        <v>4178</v>
      </c>
      <c r="B991">
        <v>336503.45</v>
      </c>
      <c r="C991">
        <v>3063582.1458999999</v>
      </c>
    </row>
    <row r="992" spans="1:3" x14ac:dyDescent="0.25">
      <c r="A992">
        <v>4179</v>
      </c>
      <c r="B992">
        <v>336503.43280000001</v>
      </c>
      <c r="C992">
        <v>3063582.1524</v>
      </c>
    </row>
    <row r="993" spans="1:3" x14ac:dyDescent="0.25">
      <c r="A993">
        <v>4180</v>
      </c>
      <c r="B993">
        <v>336475.61739999999</v>
      </c>
      <c r="C993">
        <v>3063591.7826999999</v>
      </c>
    </row>
    <row r="994" spans="1:3" x14ac:dyDescent="0.25">
      <c r="A994">
        <v>4181</v>
      </c>
      <c r="B994">
        <v>336317.1776</v>
      </c>
      <c r="C994">
        <v>3063591.9950999999</v>
      </c>
    </row>
    <row r="995" spans="1:3" x14ac:dyDescent="0.25">
      <c r="A995">
        <v>4182</v>
      </c>
      <c r="B995">
        <v>336444.04139999999</v>
      </c>
      <c r="C995">
        <v>3063599.9696999998</v>
      </c>
    </row>
    <row r="996" spans="1:3" x14ac:dyDescent="0.25">
      <c r="A996">
        <v>4183</v>
      </c>
      <c r="B996">
        <v>336321.58390000003</v>
      </c>
      <c r="C996">
        <v>3063608.2760000001</v>
      </c>
    </row>
    <row r="997" spans="1:3" x14ac:dyDescent="0.25">
      <c r="A997">
        <v>4184</v>
      </c>
      <c r="B997">
        <v>336406.17050000001</v>
      </c>
      <c r="C997">
        <v>3063609.7889999999</v>
      </c>
    </row>
    <row r="998" spans="1:3" x14ac:dyDescent="0.25">
      <c r="A998">
        <v>4185</v>
      </c>
      <c r="B998">
        <v>336323.92499999999</v>
      </c>
      <c r="C998">
        <v>3063616.9257999999</v>
      </c>
    </row>
    <row r="999" spans="1:3" x14ac:dyDescent="0.25">
      <c r="A999">
        <v>4186</v>
      </c>
      <c r="B999">
        <v>336375.20280000003</v>
      </c>
      <c r="C999">
        <v>3063618.1995000001</v>
      </c>
    </row>
    <row r="1000" spans="1:3" x14ac:dyDescent="0.25">
      <c r="A1000">
        <v>4187</v>
      </c>
      <c r="B1000">
        <v>336331.15350000001</v>
      </c>
      <c r="C1000">
        <v>3063626.4813000001</v>
      </c>
    </row>
    <row r="1001" spans="1:3" x14ac:dyDescent="0.25">
      <c r="A1001">
        <v>4188</v>
      </c>
      <c r="B1001">
        <v>336331.67129999999</v>
      </c>
      <c r="C1001">
        <v>3063626.5257999999</v>
      </c>
    </row>
    <row r="1002" spans="1:3" x14ac:dyDescent="0.25">
      <c r="A1002">
        <v>4189</v>
      </c>
      <c r="B1002">
        <v>338995.22450000001</v>
      </c>
      <c r="C1002">
        <v>3064272.2396</v>
      </c>
    </row>
    <row r="1003" spans="1:3" x14ac:dyDescent="0.25">
      <c r="A1003">
        <v>4190</v>
      </c>
      <c r="B1003">
        <v>338992.67019999999</v>
      </c>
      <c r="C1003">
        <v>3064272.7736</v>
      </c>
    </row>
    <row r="1004" spans="1:3" x14ac:dyDescent="0.25">
      <c r="A1004">
        <v>5001</v>
      </c>
      <c r="B1004">
        <v>336231.0307</v>
      </c>
      <c r="C1004">
        <v>3063414.443</v>
      </c>
    </row>
    <row r="1005" spans="1:3" x14ac:dyDescent="0.25">
      <c r="A1005">
        <v>5002</v>
      </c>
      <c r="B1005">
        <v>336221.02</v>
      </c>
      <c r="C1005">
        <v>3063430.5507</v>
      </c>
    </row>
    <row r="1006" spans="1:3" x14ac:dyDescent="0.25">
      <c r="A1006">
        <v>5003</v>
      </c>
      <c r="B1006">
        <v>336213.71509999997</v>
      </c>
      <c r="C1006">
        <v>3063443.8196999999</v>
      </c>
    </row>
    <row r="1007" spans="1:3" x14ac:dyDescent="0.25">
      <c r="A1007">
        <v>5004</v>
      </c>
      <c r="B1007">
        <v>336206.39889999997</v>
      </c>
      <c r="C1007">
        <v>3063456.2481999998</v>
      </c>
    </row>
    <row r="1008" spans="1:3" x14ac:dyDescent="0.25">
      <c r="A1008">
        <v>5005</v>
      </c>
      <c r="B1008">
        <v>336197.6127</v>
      </c>
      <c r="C1008">
        <v>3063470.6581000001</v>
      </c>
    </row>
    <row r="1009" spans="1:3" x14ac:dyDescent="0.25">
      <c r="A1009">
        <v>5006</v>
      </c>
      <c r="B1009">
        <v>336191.4228</v>
      </c>
      <c r="C1009">
        <v>3063474.1041999999</v>
      </c>
    </row>
    <row r="1010" spans="1:3" x14ac:dyDescent="0.25">
      <c r="A1010">
        <v>5007</v>
      </c>
      <c r="B1010">
        <v>336173.72230000002</v>
      </c>
      <c r="C1010">
        <v>3063474.9032000001</v>
      </c>
    </row>
    <row r="1011" spans="1:3" x14ac:dyDescent="0.25">
      <c r="A1011">
        <v>5008</v>
      </c>
      <c r="B1011">
        <v>336152.30709999998</v>
      </c>
      <c r="C1011">
        <v>3063477.7138</v>
      </c>
    </row>
    <row r="1012" spans="1:3" x14ac:dyDescent="0.25">
      <c r="A1012">
        <v>5009</v>
      </c>
      <c r="B1012">
        <v>336124.91759999999</v>
      </c>
      <c r="C1012">
        <v>3063481.9674</v>
      </c>
    </row>
    <row r="1013" spans="1:3" x14ac:dyDescent="0.25">
      <c r="A1013">
        <v>5010</v>
      </c>
      <c r="B1013">
        <v>336120.69260000001</v>
      </c>
      <c r="C1013">
        <v>3063482.6235000002</v>
      </c>
    </row>
    <row r="1014" spans="1:3" x14ac:dyDescent="0.25">
      <c r="A1014">
        <v>5011</v>
      </c>
      <c r="B1014">
        <v>336110.72749999998</v>
      </c>
      <c r="C1014">
        <v>3063483.5986000001</v>
      </c>
    </row>
    <row r="1015" spans="1:3" x14ac:dyDescent="0.25">
      <c r="A1015">
        <v>5012</v>
      </c>
      <c r="B1015">
        <v>336111.81569999998</v>
      </c>
      <c r="C1015">
        <v>3063508.8042000001</v>
      </c>
    </row>
    <row r="1016" spans="1:3" x14ac:dyDescent="0.25">
      <c r="A1016">
        <v>5013</v>
      </c>
      <c r="B1016">
        <v>336113.5122</v>
      </c>
      <c r="C1016">
        <v>3063542.1283</v>
      </c>
    </row>
    <row r="1017" spans="1:3" x14ac:dyDescent="0.25">
      <c r="A1017">
        <v>5014</v>
      </c>
      <c r="B1017">
        <v>336118.228</v>
      </c>
      <c r="C1017">
        <v>3063577.3731999998</v>
      </c>
    </row>
    <row r="1018" spans="1:3" x14ac:dyDescent="0.25">
      <c r="A1018">
        <v>5015</v>
      </c>
      <c r="B1018">
        <v>336122.23710000003</v>
      </c>
      <c r="C1018">
        <v>3063615.7100999998</v>
      </c>
    </row>
    <row r="1019" spans="1:3" x14ac:dyDescent="0.25">
      <c r="A1019">
        <v>5016</v>
      </c>
      <c r="B1019">
        <v>336126.58639999997</v>
      </c>
      <c r="C1019">
        <v>3063642.2729000002</v>
      </c>
    </row>
    <row r="1020" spans="1:3" x14ac:dyDescent="0.25">
      <c r="A1020">
        <v>5017</v>
      </c>
      <c r="B1020">
        <v>336129.82610000001</v>
      </c>
      <c r="C1020">
        <v>3063665.5151</v>
      </c>
    </row>
    <row r="1021" spans="1:3" x14ac:dyDescent="0.25">
      <c r="A1021">
        <v>5018</v>
      </c>
      <c r="B1021">
        <v>336130.99609999999</v>
      </c>
      <c r="C1021">
        <v>3063673.3185999999</v>
      </c>
    </row>
    <row r="1022" spans="1:3" x14ac:dyDescent="0.25">
      <c r="A1022">
        <v>5019</v>
      </c>
      <c r="B1022">
        <v>336134.91470000002</v>
      </c>
      <c r="C1022">
        <v>3063686.4364</v>
      </c>
    </row>
    <row r="1023" spans="1:3" x14ac:dyDescent="0.25">
      <c r="A1023">
        <v>5020</v>
      </c>
      <c r="B1023">
        <v>336133.2708</v>
      </c>
      <c r="C1023">
        <v>3063694.0246000001</v>
      </c>
    </row>
    <row r="1024" spans="1:3" x14ac:dyDescent="0.25">
      <c r="A1024">
        <v>5021</v>
      </c>
      <c r="B1024">
        <v>336123.58179999999</v>
      </c>
      <c r="C1024">
        <v>3063696.9575</v>
      </c>
    </row>
    <row r="1025" spans="1:3" x14ac:dyDescent="0.25">
      <c r="A1025">
        <v>5022</v>
      </c>
      <c r="B1025">
        <v>336128.76250000001</v>
      </c>
      <c r="C1025">
        <v>3063711.1792000001</v>
      </c>
    </row>
    <row r="1026" spans="1:3" x14ac:dyDescent="0.25">
      <c r="A1026">
        <v>5023</v>
      </c>
      <c r="B1026">
        <v>336132.95689999999</v>
      </c>
      <c r="C1026">
        <v>3063726.2549000001</v>
      </c>
    </row>
    <row r="1027" spans="1:3" x14ac:dyDescent="0.25">
      <c r="A1027">
        <v>5024</v>
      </c>
      <c r="B1027">
        <v>336108.1299</v>
      </c>
      <c r="C1027">
        <v>3063734.9963000002</v>
      </c>
    </row>
    <row r="1028" spans="1:3" x14ac:dyDescent="0.25">
      <c r="A1028">
        <v>5025</v>
      </c>
      <c r="B1028">
        <v>336080.30239999999</v>
      </c>
      <c r="C1028">
        <v>3063743.2179</v>
      </c>
    </row>
    <row r="1029" spans="1:3" x14ac:dyDescent="0.25">
      <c r="A1029">
        <v>5026</v>
      </c>
      <c r="B1029">
        <v>336052.68660000002</v>
      </c>
      <c r="C1029">
        <v>3063748.6343999999</v>
      </c>
    </row>
    <row r="1030" spans="1:3" x14ac:dyDescent="0.25">
      <c r="A1030">
        <v>5027</v>
      </c>
      <c r="B1030">
        <v>336031.55160000001</v>
      </c>
      <c r="C1030">
        <v>3063753.6833000001</v>
      </c>
    </row>
    <row r="1031" spans="1:3" x14ac:dyDescent="0.25">
      <c r="A1031">
        <v>5028</v>
      </c>
      <c r="B1031">
        <v>336034.24209999997</v>
      </c>
      <c r="C1031">
        <v>3063768.2187000001</v>
      </c>
    </row>
    <row r="1032" spans="1:3" x14ac:dyDescent="0.25">
      <c r="A1032">
        <v>5029</v>
      </c>
      <c r="B1032">
        <v>336129.90029999998</v>
      </c>
      <c r="C1032">
        <v>3063666.0474999999</v>
      </c>
    </row>
    <row r="1033" spans="1:3" x14ac:dyDescent="0.25">
      <c r="A1033">
        <v>5030</v>
      </c>
      <c r="B1033">
        <v>336136.30930000002</v>
      </c>
      <c r="C1033">
        <v>3063664.9802999999</v>
      </c>
    </row>
    <row r="1034" spans="1:3" x14ac:dyDescent="0.25">
      <c r="A1034">
        <v>5031</v>
      </c>
      <c r="B1034">
        <v>336141.16129999998</v>
      </c>
      <c r="C1034">
        <v>3063664.0742000001</v>
      </c>
    </row>
    <row r="1035" spans="1:3" x14ac:dyDescent="0.25">
      <c r="A1035">
        <v>5032</v>
      </c>
      <c r="B1035">
        <v>336147.6251</v>
      </c>
      <c r="C1035">
        <v>3063662.4457999999</v>
      </c>
    </row>
    <row r="1036" spans="1:3" x14ac:dyDescent="0.25">
      <c r="A1036">
        <v>5033</v>
      </c>
      <c r="B1036">
        <v>336233.87280000001</v>
      </c>
      <c r="C1036">
        <v>3063409.9350999999</v>
      </c>
    </row>
    <row r="1037" spans="1:3" x14ac:dyDescent="0.25">
      <c r="A1037">
        <v>5034</v>
      </c>
      <c r="B1037">
        <v>336225.07270000002</v>
      </c>
      <c r="C1037">
        <v>3063424.0296999998</v>
      </c>
    </row>
    <row r="1038" spans="1:3" x14ac:dyDescent="0.25">
      <c r="A1038">
        <v>5035</v>
      </c>
      <c r="B1038">
        <v>336224.49650000001</v>
      </c>
      <c r="C1038">
        <v>3063424.9567999998</v>
      </c>
    </row>
    <row r="1039" spans="1:3" x14ac:dyDescent="0.25">
      <c r="A1039">
        <v>5036</v>
      </c>
      <c r="B1039">
        <v>336221.44290000002</v>
      </c>
      <c r="C1039">
        <v>3063429.8703000001</v>
      </c>
    </row>
    <row r="1040" spans="1:3" x14ac:dyDescent="0.25">
      <c r="A1040">
        <v>5037</v>
      </c>
      <c r="B1040">
        <v>336219.7488</v>
      </c>
      <c r="C1040">
        <v>3063432.8599</v>
      </c>
    </row>
    <row r="1041" spans="1:3" x14ac:dyDescent="0.25">
      <c r="A1041">
        <v>5038</v>
      </c>
      <c r="B1041">
        <v>336216.25799999997</v>
      </c>
      <c r="C1041">
        <v>3063439.2030000002</v>
      </c>
    </row>
    <row r="1042" spans="1:3" x14ac:dyDescent="0.25">
      <c r="A1042">
        <v>5039</v>
      </c>
      <c r="B1042">
        <v>336215.18719999999</v>
      </c>
      <c r="C1042">
        <v>3063441.1457000002</v>
      </c>
    </row>
    <row r="1043" spans="1:3" x14ac:dyDescent="0.25">
      <c r="A1043">
        <v>5040</v>
      </c>
      <c r="B1043">
        <v>336210.766</v>
      </c>
      <c r="C1043">
        <v>3063448.8319999999</v>
      </c>
    </row>
    <row r="1044" spans="1:3" x14ac:dyDescent="0.25">
      <c r="A1044">
        <v>5041</v>
      </c>
      <c r="B1044">
        <v>336210.45569999999</v>
      </c>
      <c r="C1044">
        <v>3063449.3566999999</v>
      </c>
    </row>
    <row r="1045" spans="1:3" x14ac:dyDescent="0.25">
      <c r="A1045">
        <v>5042</v>
      </c>
      <c r="B1045">
        <v>336207.51640000002</v>
      </c>
      <c r="C1045">
        <v>3063454.3498</v>
      </c>
    </row>
    <row r="1046" spans="1:3" x14ac:dyDescent="0.25">
      <c r="A1046">
        <v>5043</v>
      </c>
      <c r="B1046">
        <v>336206.30989999999</v>
      </c>
      <c r="C1046">
        <v>3063456.3941000002</v>
      </c>
    </row>
    <row r="1047" spans="1:3" x14ac:dyDescent="0.25">
      <c r="A1047">
        <v>5044</v>
      </c>
      <c r="B1047">
        <v>336201.88059999997</v>
      </c>
      <c r="C1047">
        <v>3063463.6584000001</v>
      </c>
    </row>
    <row r="1048" spans="1:3" x14ac:dyDescent="0.25">
      <c r="A1048">
        <v>5045</v>
      </c>
      <c r="B1048">
        <v>336200.97889999999</v>
      </c>
      <c r="C1048">
        <v>3063465.1373000001</v>
      </c>
    </row>
    <row r="1049" spans="1:3" x14ac:dyDescent="0.25">
      <c r="A1049">
        <v>5046</v>
      </c>
      <c r="B1049">
        <v>336200.46049999999</v>
      </c>
      <c r="C1049">
        <v>3063465.9876000001</v>
      </c>
    </row>
    <row r="1050" spans="1:3" x14ac:dyDescent="0.25">
      <c r="A1050">
        <v>5047</v>
      </c>
      <c r="B1050">
        <v>336199.95939999999</v>
      </c>
      <c r="C1050">
        <v>3063466.8092999998</v>
      </c>
    </row>
    <row r="1051" spans="1:3" x14ac:dyDescent="0.25">
      <c r="A1051">
        <v>5048</v>
      </c>
      <c r="B1051">
        <v>336199.84470000002</v>
      </c>
      <c r="C1051">
        <v>3063466.9975000001</v>
      </c>
    </row>
    <row r="1052" spans="1:3" x14ac:dyDescent="0.25">
      <c r="A1052">
        <v>5049</v>
      </c>
      <c r="B1052">
        <v>336199.25900000002</v>
      </c>
      <c r="C1052">
        <v>3063467.9580999999</v>
      </c>
    </row>
    <row r="1053" spans="1:3" x14ac:dyDescent="0.25">
      <c r="A1053">
        <v>5050</v>
      </c>
      <c r="B1053">
        <v>336198.95679999999</v>
      </c>
      <c r="C1053">
        <v>3063468.4537</v>
      </c>
    </row>
    <row r="1054" spans="1:3" x14ac:dyDescent="0.25">
      <c r="A1054">
        <v>5051</v>
      </c>
      <c r="B1054">
        <v>336179.4155</v>
      </c>
      <c r="C1054">
        <v>3063474.6461999998</v>
      </c>
    </row>
    <row r="1055" spans="1:3" x14ac:dyDescent="0.25">
      <c r="A1055">
        <v>5052</v>
      </c>
      <c r="B1055">
        <v>336168.11839999998</v>
      </c>
      <c r="C1055">
        <v>3063475.6387</v>
      </c>
    </row>
    <row r="1056" spans="1:3" x14ac:dyDescent="0.25">
      <c r="A1056">
        <v>5053</v>
      </c>
      <c r="B1056">
        <v>336155.49939999997</v>
      </c>
      <c r="C1056">
        <v>3063477.2947999998</v>
      </c>
    </row>
    <row r="1057" spans="1:3" x14ac:dyDescent="0.25">
      <c r="A1057">
        <v>5054</v>
      </c>
      <c r="B1057">
        <v>336133.2291</v>
      </c>
      <c r="C1057">
        <v>3063480.6765999999</v>
      </c>
    </row>
    <row r="1058" spans="1:3" x14ac:dyDescent="0.25">
      <c r="A1058">
        <v>5055</v>
      </c>
      <c r="B1058">
        <v>336132.22120000003</v>
      </c>
      <c r="C1058">
        <v>3063480.8332000002</v>
      </c>
    </row>
    <row r="1059" spans="1:3" x14ac:dyDescent="0.25">
      <c r="A1059">
        <v>5056</v>
      </c>
      <c r="B1059">
        <v>336128.21260000003</v>
      </c>
      <c r="C1059">
        <v>3063481.4556999998</v>
      </c>
    </row>
    <row r="1060" spans="1:3" x14ac:dyDescent="0.25">
      <c r="A1060">
        <v>5057</v>
      </c>
      <c r="B1060">
        <v>336119.43640000001</v>
      </c>
      <c r="C1060">
        <v>3063482.7464000001</v>
      </c>
    </row>
    <row r="1061" spans="1:3" x14ac:dyDescent="0.25">
      <c r="A1061">
        <v>5058</v>
      </c>
      <c r="B1061">
        <v>336118.70510000002</v>
      </c>
      <c r="C1061">
        <v>3063482.818</v>
      </c>
    </row>
    <row r="1062" spans="1:3" x14ac:dyDescent="0.25">
      <c r="A1062">
        <v>5059</v>
      </c>
      <c r="B1062">
        <v>336110.80479999998</v>
      </c>
      <c r="C1062">
        <v>3063485.3895</v>
      </c>
    </row>
    <row r="1063" spans="1:3" x14ac:dyDescent="0.25">
      <c r="A1063">
        <v>5060</v>
      </c>
      <c r="B1063">
        <v>336111.7795</v>
      </c>
      <c r="C1063">
        <v>3063507.9652</v>
      </c>
    </row>
    <row r="1064" spans="1:3" x14ac:dyDescent="0.25">
      <c r="A1064">
        <v>5061</v>
      </c>
      <c r="B1064">
        <v>336111.86259999999</v>
      </c>
      <c r="C1064">
        <v>3063509.7263000002</v>
      </c>
    </row>
    <row r="1065" spans="1:3" x14ac:dyDescent="0.25">
      <c r="A1065">
        <v>5062</v>
      </c>
      <c r="B1065">
        <v>336113.3175</v>
      </c>
      <c r="C1065">
        <v>3063538.3032999998</v>
      </c>
    </row>
    <row r="1066" spans="1:3" x14ac:dyDescent="0.25">
      <c r="A1066">
        <v>5063</v>
      </c>
      <c r="B1066">
        <v>336115.52130000002</v>
      </c>
      <c r="C1066">
        <v>3063557.1436000001</v>
      </c>
    </row>
    <row r="1067" spans="1:3" x14ac:dyDescent="0.25">
      <c r="A1067">
        <v>5064</v>
      </c>
      <c r="B1067">
        <v>336116.89360000001</v>
      </c>
      <c r="C1067">
        <v>3063567.3997999998</v>
      </c>
    </row>
    <row r="1068" spans="1:3" x14ac:dyDescent="0.25">
      <c r="A1068">
        <v>5065</v>
      </c>
      <c r="B1068">
        <v>336118.18359999999</v>
      </c>
      <c r="C1068">
        <v>3063577.0414999998</v>
      </c>
    </row>
    <row r="1069" spans="1:3" x14ac:dyDescent="0.25">
      <c r="A1069">
        <v>5066</v>
      </c>
      <c r="B1069">
        <v>336120.6384</v>
      </c>
      <c r="C1069">
        <v>3063600.4226000002</v>
      </c>
    </row>
    <row r="1070" spans="1:3" x14ac:dyDescent="0.25">
      <c r="A1070">
        <v>5067</v>
      </c>
      <c r="B1070">
        <v>336120.97779999999</v>
      </c>
      <c r="C1070">
        <v>3063603.6678999998</v>
      </c>
    </row>
    <row r="1071" spans="1:3" x14ac:dyDescent="0.25">
      <c r="A1071">
        <v>5068</v>
      </c>
      <c r="B1071">
        <v>336123.04300000001</v>
      </c>
      <c r="C1071">
        <v>3063620.6320000002</v>
      </c>
    </row>
    <row r="1072" spans="1:3" x14ac:dyDescent="0.25">
      <c r="A1072">
        <v>5069</v>
      </c>
      <c r="B1072">
        <v>336126.76120000001</v>
      </c>
      <c r="C1072">
        <v>3063643.5271999999</v>
      </c>
    </row>
    <row r="1073" spans="1:3" x14ac:dyDescent="0.25">
      <c r="A1073">
        <v>5070</v>
      </c>
      <c r="B1073">
        <v>336129.73300000001</v>
      </c>
      <c r="C1073">
        <v>3063664.844</v>
      </c>
    </row>
    <row r="1074" spans="1:3" x14ac:dyDescent="0.25">
      <c r="A1074">
        <v>5071</v>
      </c>
      <c r="B1074">
        <v>336129.76679999998</v>
      </c>
      <c r="C1074">
        <v>3063665.0896000001</v>
      </c>
    </row>
    <row r="1075" spans="1:3" x14ac:dyDescent="0.25">
      <c r="A1075">
        <v>5072</v>
      </c>
      <c r="B1075">
        <v>336135.20150000002</v>
      </c>
      <c r="C1075">
        <v>3063665.1647999999</v>
      </c>
    </row>
    <row r="1076" spans="1:3" x14ac:dyDescent="0.25">
      <c r="A1076">
        <v>5073</v>
      </c>
      <c r="B1076">
        <v>336134.35399999999</v>
      </c>
      <c r="C1076">
        <v>3063665.307</v>
      </c>
    </row>
    <row r="1077" spans="1:3" x14ac:dyDescent="0.25">
      <c r="A1077">
        <v>5074</v>
      </c>
      <c r="B1077">
        <v>336134.31640000001</v>
      </c>
      <c r="C1077">
        <v>3063665.3122</v>
      </c>
    </row>
    <row r="1078" spans="1:3" x14ac:dyDescent="0.25">
      <c r="A1078">
        <v>5075</v>
      </c>
      <c r="B1078">
        <v>336129.87650000001</v>
      </c>
      <c r="C1078">
        <v>3063665.8768000002</v>
      </c>
    </row>
    <row r="1079" spans="1:3" x14ac:dyDescent="0.25">
      <c r="A1079">
        <v>5076</v>
      </c>
      <c r="B1079">
        <v>336129.88699999999</v>
      </c>
      <c r="C1079">
        <v>3063665.946</v>
      </c>
    </row>
    <row r="1080" spans="1:3" x14ac:dyDescent="0.25">
      <c r="A1080">
        <v>5077</v>
      </c>
      <c r="B1080">
        <v>336129.91440000001</v>
      </c>
      <c r="C1080">
        <v>3063666.0452000001</v>
      </c>
    </row>
    <row r="1081" spans="1:3" x14ac:dyDescent="0.25">
      <c r="A1081">
        <v>5078</v>
      </c>
      <c r="B1081">
        <v>336133.07299999997</v>
      </c>
      <c r="C1081">
        <v>3063680.2680000002</v>
      </c>
    </row>
    <row r="1082" spans="1:3" x14ac:dyDescent="0.25">
      <c r="A1082">
        <v>5079</v>
      </c>
      <c r="B1082">
        <v>336133.4412</v>
      </c>
      <c r="C1082">
        <v>3063681.5035999999</v>
      </c>
    </row>
    <row r="1083" spans="1:3" x14ac:dyDescent="0.25">
      <c r="A1083">
        <v>5080</v>
      </c>
      <c r="B1083">
        <v>336133.9388</v>
      </c>
      <c r="C1083">
        <v>3063683.1696000001</v>
      </c>
    </row>
    <row r="1084" spans="1:3" x14ac:dyDescent="0.25">
      <c r="A1084">
        <v>5081</v>
      </c>
      <c r="B1084">
        <v>336034.0687</v>
      </c>
      <c r="C1084">
        <v>3063753.0819999999</v>
      </c>
    </row>
    <row r="1085" spans="1:3" x14ac:dyDescent="0.25">
      <c r="A1085">
        <v>5082</v>
      </c>
      <c r="B1085">
        <v>336032.74579999998</v>
      </c>
      <c r="C1085">
        <v>3063760.1351999999</v>
      </c>
    </row>
    <row r="1086" spans="1:3" x14ac:dyDescent="0.25">
      <c r="A1086">
        <v>5083</v>
      </c>
      <c r="B1086">
        <v>336032.83370000002</v>
      </c>
      <c r="C1086">
        <v>3063760.6099</v>
      </c>
    </row>
    <row r="1087" spans="1:3" x14ac:dyDescent="0.25">
      <c r="A1087">
        <v>6001</v>
      </c>
      <c r="B1087">
        <v>336634.36900000001</v>
      </c>
      <c r="C1087">
        <v>3061823.4515</v>
      </c>
    </row>
    <row r="1088" spans="1:3" x14ac:dyDescent="0.25">
      <c r="A1088">
        <v>6002</v>
      </c>
      <c r="B1088">
        <v>337925.3762</v>
      </c>
      <c r="C1088">
        <v>3061530.3139</v>
      </c>
    </row>
    <row r="1089" spans="1:3" x14ac:dyDescent="0.25">
      <c r="A1089">
        <v>6003</v>
      </c>
      <c r="B1089">
        <v>337935.88900000002</v>
      </c>
      <c r="C1089">
        <v>3061515.0088999998</v>
      </c>
    </row>
    <row r="1090" spans="1:3" x14ac:dyDescent="0.25">
      <c r="A1090">
        <v>6004</v>
      </c>
      <c r="B1090">
        <v>336195.125</v>
      </c>
      <c r="C1090">
        <v>3061821.0967999999</v>
      </c>
    </row>
    <row r="1091" spans="1:3" x14ac:dyDescent="0.25">
      <c r="A1091">
        <v>6005</v>
      </c>
      <c r="B1091">
        <v>336229.79690000002</v>
      </c>
      <c r="C1091">
        <v>3061780.0435000001</v>
      </c>
    </row>
    <row r="1092" spans="1:3" x14ac:dyDescent="0.25">
      <c r="A1092">
        <v>6006</v>
      </c>
      <c r="B1092">
        <v>335542.84539999999</v>
      </c>
      <c r="C1092">
        <v>3061406.1578000002</v>
      </c>
    </row>
    <row r="1093" spans="1:3" x14ac:dyDescent="0.25">
      <c r="A1093">
        <v>6007</v>
      </c>
      <c r="B1093">
        <v>335554.28600000002</v>
      </c>
      <c r="C1093">
        <v>3061398.9819</v>
      </c>
    </row>
    <row r="1094" spans="1:3" x14ac:dyDescent="0.25">
      <c r="A1094">
        <v>6008</v>
      </c>
      <c r="B1094">
        <v>336559.38510000001</v>
      </c>
      <c r="C1094">
        <v>3061898.8698</v>
      </c>
    </row>
    <row r="1095" spans="1:3" x14ac:dyDescent="0.25">
      <c r="A1095">
        <v>6009</v>
      </c>
      <c r="B1095">
        <v>336224.7231</v>
      </c>
      <c r="C1095">
        <v>3063118.7157999999</v>
      </c>
    </row>
    <row r="1096" spans="1:3" x14ac:dyDescent="0.25">
      <c r="A1096">
        <v>6010</v>
      </c>
      <c r="B1096">
        <v>336214.43550000002</v>
      </c>
      <c r="C1096">
        <v>3063107.5251000002</v>
      </c>
    </row>
    <row r="1097" spans="1:3" x14ac:dyDescent="0.25">
      <c r="A1097">
        <v>6011</v>
      </c>
      <c r="B1097">
        <v>336186.95390000002</v>
      </c>
      <c r="C1097">
        <v>3063077.6639</v>
      </c>
    </row>
    <row r="1098" spans="1:3" x14ac:dyDescent="0.25">
      <c r="A1098">
        <v>6012</v>
      </c>
      <c r="B1098">
        <v>336172.09269999998</v>
      </c>
      <c r="C1098">
        <v>3063060.4019999998</v>
      </c>
    </row>
    <row r="1099" spans="1:3" x14ac:dyDescent="0.25">
      <c r="A1099">
        <v>6013</v>
      </c>
      <c r="B1099">
        <v>336159.78570000001</v>
      </c>
      <c r="C1099">
        <v>3063037.2850000001</v>
      </c>
    </row>
    <row r="1100" spans="1:3" x14ac:dyDescent="0.25">
      <c r="A1100">
        <v>6014</v>
      </c>
      <c r="B1100">
        <v>336149.13329999999</v>
      </c>
      <c r="C1100">
        <v>3063028.4064000002</v>
      </c>
    </row>
    <row r="1101" spans="1:3" x14ac:dyDescent="0.25">
      <c r="A1101">
        <v>6015</v>
      </c>
      <c r="B1101">
        <v>336146.73440000002</v>
      </c>
      <c r="C1101">
        <v>3063024.0732</v>
      </c>
    </row>
    <row r="1102" spans="1:3" x14ac:dyDescent="0.25">
      <c r="A1102">
        <v>6016</v>
      </c>
      <c r="B1102">
        <v>336139.52559999999</v>
      </c>
      <c r="C1102">
        <v>3063010.2006000001</v>
      </c>
    </row>
    <row r="1103" spans="1:3" x14ac:dyDescent="0.25">
      <c r="A1103">
        <v>6017</v>
      </c>
      <c r="B1103">
        <v>336127.88199999998</v>
      </c>
      <c r="C1103">
        <v>3062992.8953</v>
      </c>
    </row>
    <row r="1104" spans="1:3" x14ac:dyDescent="0.25">
      <c r="A1104">
        <v>6018</v>
      </c>
      <c r="B1104">
        <v>336113.39939999999</v>
      </c>
      <c r="C1104">
        <v>3062982.031</v>
      </c>
    </row>
    <row r="1105" spans="1:3" x14ac:dyDescent="0.25">
      <c r="A1105">
        <v>6019</v>
      </c>
      <c r="B1105">
        <v>336108.59350000002</v>
      </c>
      <c r="C1105">
        <v>3062972.7826</v>
      </c>
    </row>
    <row r="1106" spans="1:3" x14ac:dyDescent="0.25">
      <c r="A1106">
        <v>6020</v>
      </c>
      <c r="B1106">
        <v>336104.10369999998</v>
      </c>
      <c r="C1106">
        <v>3062965.2762000002</v>
      </c>
    </row>
    <row r="1107" spans="1:3" x14ac:dyDescent="0.25">
      <c r="A1107">
        <v>6021</v>
      </c>
      <c r="B1107">
        <v>336096.90669999999</v>
      </c>
      <c r="C1107">
        <v>3062952.2765000002</v>
      </c>
    </row>
    <row r="1108" spans="1:3" x14ac:dyDescent="0.25">
      <c r="A1108">
        <v>6022</v>
      </c>
      <c r="B1108">
        <v>336087.80570000003</v>
      </c>
      <c r="C1108">
        <v>3062934.7747</v>
      </c>
    </row>
    <row r="1109" spans="1:3" x14ac:dyDescent="0.25">
      <c r="A1109">
        <v>6023</v>
      </c>
      <c r="B1109">
        <v>336081.59970000002</v>
      </c>
      <c r="C1109">
        <v>3062923.67</v>
      </c>
    </row>
    <row r="1110" spans="1:3" x14ac:dyDescent="0.25">
      <c r="A1110">
        <v>6024</v>
      </c>
      <c r="B1110">
        <v>336074.37119999999</v>
      </c>
      <c r="C1110">
        <v>3062908.3424</v>
      </c>
    </row>
    <row r="1111" spans="1:3" x14ac:dyDescent="0.25">
      <c r="A1111">
        <v>6025</v>
      </c>
      <c r="B1111">
        <v>336064.73969999998</v>
      </c>
      <c r="C1111">
        <v>3062888.3905000002</v>
      </c>
    </row>
    <row r="1112" spans="1:3" x14ac:dyDescent="0.25">
      <c r="A1112">
        <v>6026</v>
      </c>
      <c r="B1112">
        <v>336060.45610000001</v>
      </c>
      <c r="C1112">
        <v>3062874.4783000001</v>
      </c>
    </row>
    <row r="1113" spans="1:3" x14ac:dyDescent="0.25">
      <c r="A1113">
        <v>6027</v>
      </c>
      <c r="B1113">
        <v>336050.46139999997</v>
      </c>
      <c r="C1113">
        <v>3062849.2925999998</v>
      </c>
    </row>
    <row r="1114" spans="1:3" x14ac:dyDescent="0.25">
      <c r="A1114">
        <v>6028</v>
      </c>
      <c r="B1114">
        <v>336043.28779999999</v>
      </c>
      <c r="C1114">
        <v>3062838.0386999999</v>
      </c>
    </row>
    <row r="1115" spans="1:3" x14ac:dyDescent="0.25">
      <c r="A1115">
        <v>6029</v>
      </c>
      <c r="B1115">
        <v>336046.30550000002</v>
      </c>
      <c r="C1115">
        <v>3062823.1549</v>
      </c>
    </row>
    <row r="1116" spans="1:3" x14ac:dyDescent="0.25">
      <c r="A1116">
        <v>6030</v>
      </c>
      <c r="B1116">
        <v>336054.30009999999</v>
      </c>
      <c r="C1116">
        <v>3062808.4950999999</v>
      </c>
    </row>
    <row r="1117" spans="1:3" x14ac:dyDescent="0.25">
      <c r="A1117">
        <v>6031</v>
      </c>
      <c r="B1117">
        <v>336053.29700000002</v>
      </c>
      <c r="C1117">
        <v>3062799.1952999998</v>
      </c>
    </row>
    <row r="1118" spans="1:3" x14ac:dyDescent="0.25">
      <c r="A1118">
        <v>6032</v>
      </c>
      <c r="B1118">
        <v>336051.35739999998</v>
      </c>
      <c r="C1118">
        <v>3062785.5424000002</v>
      </c>
    </row>
    <row r="1119" spans="1:3" x14ac:dyDescent="0.25">
      <c r="A1119">
        <v>6033</v>
      </c>
      <c r="B1119">
        <v>336044.2426</v>
      </c>
      <c r="C1119">
        <v>3062778.6532999999</v>
      </c>
    </row>
    <row r="1120" spans="1:3" x14ac:dyDescent="0.25">
      <c r="A1120">
        <v>6034</v>
      </c>
      <c r="B1120">
        <v>336041.21529999998</v>
      </c>
      <c r="C1120">
        <v>3062771.1271000002</v>
      </c>
    </row>
    <row r="1121" spans="1:3" x14ac:dyDescent="0.25">
      <c r="A1121">
        <v>6035</v>
      </c>
      <c r="B1121">
        <v>336037.27120000002</v>
      </c>
      <c r="C1121">
        <v>3062760.7026999998</v>
      </c>
    </row>
    <row r="1122" spans="1:3" x14ac:dyDescent="0.25">
      <c r="A1122">
        <v>6036</v>
      </c>
      <c r="B1122">
        <v>336028.8921</v>
      </c>
      <c r="C1122">
        <v>3062746.8456000001</v>
      </c>
    </row>
    <row r="1123" spans="1:3" x14ac:dyDescent="0.25">
      <c r="A1123">
        <v>6037</v>
      </c>
      <c r="B1123">
        <v>336018.71860000002</v>
      </c>
      <c r="C1123">
        <v>3062730.1022999999</v>
      </c>
    </row>
    <row r="1124" spans="1:3" x14ac:dyDescent="0.25">
      <c r="A1124">
        <v>6038</v>
      </c>
      <c r="B1124">
        <v>336017.15</v>
      </c>
      <c r="C1124">
        <v>3062722.2653000001</v>
      </c>
    </row>
    <row r="1125" spans="1:3" x14ac:dyDescent="0.25">
      <c r="A1125">
        <v>6039</v>
      </c>
      <c r="B1125">
        <v>336004.0098</v>
      </c>
      <c r="C1125">
        <v>3062724.1886999998</v>
      </c>
    </row>
    <row r="1126" spans="1:3" x14ac:dyDescent="0.25">
      <c r="A1126">
        <v>6040</v>
      </c>
      <c r="B1126">
        <v>335976.63770000002</v>
      </c>
      <c r="C1126">
        <v>3062733.8713000002</v>
      </c>
    </row>
    <row r="1127" spans="1:3" x14ac:dyDescent="0.25">
      <c r="A1127">
        <v>6041</v>
      </c>
      <c r="B1127">
        <v>335962.65120000002</v>
      </c>
      <c r="C1127">
        <v>3062738.1345000002</v>
      </c>
    </row>
    <row r="1128" spans="1:3" x14ac:dyDescent="0.25">
      <c r="A1128">
        <v>6042</v>
      </c>
      <c r="B1128">
        <v>335950.74790000002</v>
      </c>
      <c r="C1128">
        <v>3062744.9890999999</v>
      </c>
    </row>
    <row r="1129" spans="1:3" x14ac:dyDescent="0.25">
      <c r="A1129">
        <v>6043</v>
      </c>
      <c r="B1129">
        <v>335943.82140000002</v>
      </c>
      <c r="C1129">
        <v>3062752.0676000002</v>
      </c>
    </row>
    <row r="1130" spans="1:3" x14ac:dyDescent="0.25">
      <c r="A1130">
        <v>6044</v>
      </c>
      <c r="B1130">
        <v>335936.93420000002</v>
      </c>
      <c r="C1130">
        <v>3062762.0559999999</v>
      </c>
    </row>
    <row r="1131" spans="1:3" x14ac:dyDescent="0.25">
      <c r="A1131">
        <v>6045</v>
      </c>
      <c r="B1131">
        <v>335911.7022</v>
      </c>
      <c r="C1131">
        <v>3062756.8665999998</v>
      </c>
    </row>
    <row r="1132" spans="1:3" x14ac:dyDescent="0.25">
      <c r="A1132">
        <v>6046</v>
      </c>
      <c r="B1132">
        <v>335880.0699</v>
      </c>
      <c r="C1132">
        <v>3062754.3829999999</v>
      </c>
    </row>
    <row r="1133" spans="1:3" x14ac:dyDescent="0.25">
      <c r="A1133">
        <v>6047</v>
      </c>
      <c r="B1133">
        <v>335866.83149999997</v>
      </c>
      <c r="C1133">
        <v>3062749.0318</v>
      </c>
    </row>
    <row r="1134" spans="1:3" x14ac:dyDescent="0.25">
      <c r="A1134">
        <v>6048</v>
      </c>
      <c r="B1134">
        <v>335843.37430000002</v>
      </c>
      <c r="C1134">
        <v>3062745.2738999999</v>
      </c>
    </row>
    <row r="1135" spans="1:3" x14ac:dyDescent="0.25">
      <c r="A1135">
        <v>6049</v>
      </c>
      <c r="B1135">
        <v>335847.53039999999</v>
      </c>
      <c r="C1135">
        <v>3062728.0462000002</v>
      </c>
    </row>
    <row r="1136" spans="1:3" x14ac:dyDescent="0.25">
      <c r="A1136">
        <v>6050</v>
      </c>
      <c r="B1136">
        <v>335851.92420000001</v>
      </c>
      <c r="C1136">
        <v>3062706.7407</v>
      </c>
    </row>
    <row r="1137" spans="1:3" x14ac:dyDescent="0.25">
      <c r="A1137">
        <v>6051</v>
      </c>
      <c r="B1137">
        <v>335857.60590000002</v>
      </c>
      <c r="C1137">
        <v>3062694.1491</v>
      </c>
    </row>
    <row r="1138" spans="1:3" x14ac:dyDescent="0.25">
      <c r="A1138">
        <v>6052</v>
      </c>
      <c r="B1138">
        <v>335859.03899999999</v>
      </c>
      <c r="C1138">
        <v>3062670.264</v>
      </c>
    </row>
    <row r="1139" spans="1:3" x14ac:dyDescent="0.25">
      <c r="A1139">
        <v>6053</v>
      </c>
      <c r="B1139">
        <v>335861.65010000003</v>
      </c>
      <c r="C1139">
        <v>3062646.9452</v>
      </c>
    </row>
    <row r="1140" spans="1:3" x14ac:dyDescent="0.25">
      <c r="A1140">
        <v>6054</v>
      </c>
      <c r="B1140">
        <v>335863.23249999998</v>
      </c>
      <c r="C1140">
        <v>3062634.1178000001</v>
      </c>
    </row>
    <row r="1141" spans="1:3" x14ac:dyDescent="0.25">
      <c r="A1141">
        <v>6055</v>
      </c>
      <c r="B1141">
        <v>335866.6054</v>
      </c>
      <c r="C1141">
        <v>3062623.8856000002</v>
      </c>
    </row>
    <row r="1142" spans="1:3" x14ac:dyDescent="0.25">
      <c r="A1142">
        <v>6056</v>
      </c>
      <c r="B1142">
        <v>336091.2329</v>
      </c>
      <c r="C1142">
        <v>3062437.2141</v>
      </c>
    </row>
    <row r="1143" spans="1:3" x14ac:dyDescent="0.25">
      <c r="A1143">
        <v>6057</v>
      </c>
      <c r="B1143">
        <v>336361.91989999998</v>
      </c>
      <c r="C1143">
        <v>3062212.2793999999</v>
      </c>
    </row>
    <row r="1144" spans="1:3" x14ac:dyDescent="0.25">
      <c r="A1144">
        <v>6058</v>
      </c>
      <c r="B1144">
        <v>336385.6422</v>
      </c>
      <c r="C1144">
        <v>3062192.5674000001</v>
      </c>
    </row>
    <row r="1145" spans="1:3" x14ac:dyDescent="0.25">
      <c r="A1145">
        <v>6059</v>
      </c>
      <c r="B1145">
        <v>336430.27669999999</v>
      </c>
      <c r="C1145">
        <v>3062163.0085</v>
      </c>
    </row>
    <row r="1146" spans="1:3" x14ac:dyDescent="0.25">
      <c r="A1146">
        <v>6060</v>
      </c>
      <c r="B1146">
        <v>336390.37390000001</v>
      </c>
      <c r="C1146">
        <v>3062104.7230000002</v>
      </c>
    </row>
    <row r="1147" spans="1:3" x14ac:dyDescent="0.25">
      <c r="A1147">
        <v>6061</v>
      </c>
      <c r="B1147">
        <v>336416.81709999999</v>
      </c>
      <c r="C1147">
        <v>3062075.4086000002</v>
      </c>
    </row>
    <row r="1148" spans="1:3" x14ac:dyDescent="0.25">
      <c r="A1148">
        <v>6062</v>
      </c>
      <c r="B1148">
        <v>336424.8026</v>
      </c>
      <c r="C1148">
        <v>3062060.3692999999</v>
      </c>
    </row>
    <row r="1149" spans="1:3" x14ac:dyDescent="0.25">
      <c r="A1149">
        <v>6063</v>
      </c>
      <c r="B1149">
        <v>336423.44890000002</v>
      </c>
      <c r="C1149">
        <v>3062027.3563000001</v>
      </c>
    </row>
    <row r="1150" spans="1:3" x14ac:dyDescent="0.25">
      <c r="A1150">
        <v>6064</v>
      </c>
      <c r="B1150">
        <v>336385.14740000002</v>
      </c>
      <c r="C1150">
        <v>3061986.6954999999</v>
      </c>
    </row>
    <row r="1151" spans="1:3" x14ac:dyDescent="0.25">
      <c r="A1151">
        <v>6065</v>
      </c>
      <c r="B1151">
        <v>336361.11479999998</v>
      </c>
      <c r="C1151">
        <v>3061958.5122000002</v>
      </c>
    </row>
    <row r="1152" spans="1:3" x14ac:dyDescent="0.25">
      <c r="A1152">
        <v>6066</v>
      </c>
      <c r="B1152">
        <v>336337.29300000001</v>
      </c>
      <c r="C1152">
        <v>3061931.6542000002</v>
      </c>
    </row>
    <row r="1153" spans="1:3" x14ac:dyDescent="0.25">
      <c r="A1153">
        <v>6067</v>
      </c>
      <c r="B1153">
        <v>336295.87349999999</v>
      </c>
      <c r="C1153">
        <v>3061884.9558999999</v>
      </c>
    </row>
    <row r="1154" spans="1:3" x14ac:dyDescent="0.25">
      <c r="A1154">
        <v>6068</v>
      </c>
      <c r="B1154">
        <v>336205.89449999999</v>
      </c>
      <c r="C1154">
        <v>3061827.1603000001</v>
      </c>
    </row>
    <row r="1155" spans="1:3" x14ac:dyDescent="0.25">
      <c r="A1155">
        <v>6069</v>
      </c>
      <c r="B1155">
        <v>336204.10379999998</v>
      </c>
      <c r="C1155">
        <v>3061826.0101000001</v>
      </c>
    </row>
    <row r="1156" spans="1:3" x14ac:dyDescent="0.25">
      <c r="A1156">
        <v>6070</v>
      </c>
      <c r="B1156">
        <v>336089.99430000002</v>
      </c>
      <c r="C1156">
        <v>3062938.6908</v>
      </c>
    </row>
    <row r="1157" spans="1:3" x14ac:dyDescent="0.25">
      <c r="A1157">
        <v>6071</v>
      </c>
      <c r="B1157">
        <v>336069.68040000001</v>
      </c>
      <c r="C1157">
        <v>3062951.0427999999</v>
      </c>
    </row>
    <row r="1158" spans="1:3" x14ac:dyDescent="0.25">
      <c r="A1158">
        <v>6072</v>
      </c>
      <c r="B1158">
        <v>336062.23430000001</v>
      </c>
      <c r="C1158">
        <v>3062954.9282999998</v>
      </c>
    </row>
    <row r="1159" spans="1:3" x14ac:dyDescent="0.25">
      <c r="A1159">
        <v>6073</v>
      </c>
      <c r="B1159">
        <v>336050.21480000002</v>
      </c>
      <c r="C1159">
        <v>3062961.2004999998</v>
      </c>
    </row>
    <row r="1160" spans="1:3" x14ac:dyDescent="0.25">
      <c r="A1160">
        <v>6074</v>
      </c>
      <c r="B1160">
        <v>336100.9057</v>
      </c>
      <c r="C1160">
        <v>3061769.1965000001</v>
      </c>
    </row>
    <row r="1161" spans="1:3" x14ac:dyDescent="0.25">
      <c r="A1161">
        <v>6075</v>
      </c>
      <c r="B1161">
        <v>335989.3358</v>
      </c>
      <c r="C1161">
        <v>3061703.2237</v>
      </c>
    </row>
    <row r="1162" spans="1:3" x14ac:dyDescent="0.25">
      <c r="A1162">
        <v>6076</v>
      </c>
      <c r="B1162">
        <v>335915.53249999997</v>
      </c>
      <c r="C1162">
        <v>3061661.2316999999</v>
      </c>
    </row>
    <row r="1163" spans="1:3" x14ac:dyDescent="0.25">
      <c r="A1163">
        <v>6077</v>
      </c>
      <c r="B1163">
        <v>335827.23430000001</v>
      </c>
      <c r="C1163">
        <v>3061606.9918</v>
      </c>
    </row>
    <row r="1164" spans="1:3" x14ac:dyDescent="0.25">
      <c r="A1164">
        <v>6078</v>
      </c>
      <c r="B1164">
        <v>335718.5282</v>
      </c>
      <c r="C1164">
        <v>3061540.5839999998</v>
      </c>
    </row>
    <row r="1165" spans="1:3" x14ac:dyDescent="0.25">
      <c r="A1165">
        <v>6079</v>
      </c>
      <c r="B1165">
        <v>335651.88400000002</v>
      </c>
      <c r="C1165">
        <v>3061498.4909999999</v>
      </c>
    </row>
    <row r="1166" spans="1:3" x14ac:dyDescent="0.25">
      <c r="A1166">
        <v>6080</v>
      </c>
      <c r="B1166">
        <v>335615.06660000002</v>
      </c>
      <c r="C1166">
        <v>3061475.2371</v>
      </c>
    </row>
    <row r="1167" spans="1:3" x14ac:dyDescent="0.25">
      <c r="A1167">
        <v>6081</v>
      </c>
      <c r="B1167">
        <v>335565.80829999998</v>
      </c>
      <c r="C1167">
        <v>3061432.0096</v>
      </c>
    </row>
    <row r="1168" spans="1:3" x14ac:dyDescent="0.25">
      <c r="A1168">
        <v>6082</v>
      </c>
      <c r="B1168">
        <v>335523.31089999998</v>
      </c>
      <c r="C1168">
        <v>3061384.1658000001</v>
      </c>
    </row>
    <row r="1169" spans="1:3" x14ac:dyDescent="0.25">
      <c r="A1169">
        <v>6083</v>
      </c>
      <c r="B1169">
        <v>335483.26400000002</v>
      </c>
      <c r="C1169">
        <v>3061403.6658000001</v>
      </c>
    </row>
    <row r="1170" spans="1:3" x14ac:dyDescent="0.25">
      <c r="A1170">
        <v>6084</v>
      </c>
      <c r="B1170">
        <v>336323.55200000003</v>
      </c>
      <c r="C1170">
        <v>3061916.1609999998</v>
      </c>
    </row>
    <row r="1171" spans="1:3" x14ac:dyDescent="0.25">
      <c r="A1171">
        <v>6085</v>
      </c>
      <c r="B1171">
        <v>336420.62209999998</v>
      </c>
      <c r="C1171">
        <v>3061908.4668999999</v>
      </c>
    </row>
    <row r="1172" spans="1:3" x14ac:dyDescent="0.25">
      <c r="A1172">
        <v>6086</v>
      </c>
      <c r="B1172">
        <v>336456.1557</v>
      </c>
      <c r="C1172">
        <v>3061905.6505999998</v>
      </c>
    </row>
    <row r="1173" spans="1:3" x14ac:dyDescent="0.25">
      <c r="A1173">
        <v>6087</v>
      </c>
      <c r="B1173">
        <v>336539.59509999998</v>
      </c>
      <c r="C1173">
        <v>3061886.4297000002</v>
      </c>
    </row>
    <row r="1174" spans="1:3" x14ac:dyDescent="0.25">
      <c r="A1174">
        <v>6088</v>
      </c>
      <c r="B1174">
        <v>336551.92070000002</v>
      </c>
      <c r="C1174">
        <v>3061880.2357999999</v>
      </c>
    </row>
    <row r="1175" spans="1:3" x14ac:dyDescent="0.25">
      <c r="A1175">
        <v>6089</v>
      </c>
      <c r="B1175">
        <v>336617.30979999999</v>
      </c>
      <c r="C1175">
        <v>3061847.3766999999</v>
      </c>
    </row>
    <row r="1176" spans="1:3" x14ac:dyDescent="0.25">
      <c r="A1176">
        <v>6090</v>
      </c>
      <c r="B1176">
        <v>336639.50290000002</v>
      </c>
      <c r="C1176">
        <v>3061835.1549</v>
      </c>
    </row>
    <row r="1177" spans="1:3" x14ac:dyDescent="0.25">
      <c r="A1177">
        <v>6091</v>
      </c>
      <c r="B1177">
        <v>336804.70079999999</v>
      </c>
      <c r="C1177">
        <v>3061744.1823</v>
      </c>
    </row>
    <row r="1178" spans="1:3" x14ac:dyDescent="0.25">
      <c r="A1178">
        <v>6092</v>
      </c>
      <c r="B1178">
        <v>336875.81939999998</v>
      </c>
      <c r="C1178">
        <v>3061688.0244</v>
      </c>
    </row>
    <row r="1179" spans="1:3" x14ac:dyDescent="0.25">
      <c r="A1179">
        <v>6093</v>
      </c>
      <c r="B1179">
        <v>336926.11469999998</v>
      </c>
      <c r="C1179">
        <v>3061639.3857</v>
      </c>
    </row>
    <row r="1180" spans="1:3" x14ac:dyDescent="0.25">
      <c r="A1180">
        <v>6094</v>
      </c>
      <c r="B1180">
        <v>336972.73550000001</v>
      </c>
      <c r="C1180">
        <v>3061588.0813000002</v>
      </c>
    </row>
    <row r="1181" spans="1:3" x14ac:dyDescent="0.25">
      <c r="A1181">
        <v>6095</v>
      </c>
      <c r="B1181">
        <v>337057.70610000001</v>
      </c>
      <c r="C1181">
        <v>3061547.1231999998</v>
      </c>
    </row>
    <row r="1182" spans="1:3" x14ac:dyDescent="0.25">
      <c r="A1182">
        <v>6096</v>
      </c>
      <c r="B1182">
        <v>337147.54389999999</v>
      </c>
      <c r="C1182">
        <v>3061495.9191000001</v>
      </c>
    </row>
    <row r="1183" spans="1:3" x14ac:dyDescent="0.25">
      <c r="A1183">
        <v>6097</v>
      </c>
      <c r="B1183">
        <v>337221.84230000002</v>
      </c>
      <c r="C1183">
        <v>3061473.2048999998</v>
      </c>
    </row>
    <row r="1184" spans="1:3" x14ac:dyDescent="0.25">
      <c r="A1184">
        <v>6098</v>
      </c>
      <c r="B1184">
        <v>337338.1409</v>
      </c>
      <c r="C1184">
        <v>3061461.6943999999</v>
      </c>
    </row>
    <row r="1185" spans="1:3" x14ac:dyDescent="0.25">
      <c r="A1185">
        <v>6099</v>
      </c>
      <c r="B1185">
        <v>337383.62209999998</v>
      </c>
      <c r="C1185">
        <v>3061461.0865000002</v>
      </c>
    </row>
    <row r="1186" spans="1:3" x14ac:dyDescent="0.25">
      <c r="A1186">
        <v>6100</v>
      </c>
      <c r="B1186">
        <v>337439.12119999999</v>
      </c>
      <c r="C1186">
        <v>3061461.2497999999</v>
      </c>
    </row>
    <row r="1187" spans="1:3" x14ac:dyDescent="0.25">
      <c r="A1187">
        <v>6101</v>
      </c>
      <c r="B1187">
        <v>337506.60239999997</v>
      </c>
      <c r="C1187">
        <v>3061473.0183999999</v>
      </c>
    </row>
    <row r="1188" spans="1:3" x14ac:dyDescent="0.25">
      <c r="A1188">
        <v>6102</v>
      </c>
      <c r="B1188">
        <v>337555.8077</v>
      </c>
      <c r="C1188">
        <v>3061450.7244000002</v>
      </c>
    </row>
    <row r="1189" spans="1:3" x14ac:dyDescent="0.25">
      <c r="A1189">
        <v>6103</v>
      </c>
      <c r="B1189">
        <v>337566.28710000002</v>
      </c>
      <c r="C1189">
        <v>3061445.9764</v>
      </c>
    </row>
    <row r="1190" spans="1:3" x14ac:dyDescent="0.25">
      <c r="A1190">
        <v>6104</v>
      </c>
      <c r="B1190">
        <v>337573.60369999998</v>
      </c>
      <c r="C1190">
        <v>3061499.9523999998</v>
      </c>
    </row>
    <row r="1191" spans="1:3" x14ac:dyDescent="0.25">
      <c r="A1191">
        <v>6105</v>
      </c>
      <c r="B1191">
        <v>337649.9755</v>
      </c>
      <c r="C1191">
        <v>3061496.2181000002</v>
      </c>
    </row>
    <row r="1192" spans="1:3" x14ac:dyDescent="0.25">
      <c r="A1192">
        <v>6106</v>
      </c>
      <c r="B1192">
        <v>337718.9497</v>
      </c>
      <c r="C1192">
        <v>3061483.5329999998</v>
      </c>
    </row>
    <row r="1193" spans="1:3" x14ac:dyDescent="0.25">
      <c r="A1193">
        <v>6107</v>
      </c>
      <c r="B1193">
        <v>337780.647</v>
      </c>
      <c r="C1193">
        <v>3061470.9452</v>
      </c>
    </row>
    <row r="1194" spans="1:3" x14ac:dyDescent="0.25">
      <c r="A1194">
        <v>6108</v>
      </c>
      <c r="B1194">
        <v>337865.63959999999</v>
      </c>
      <c r="C1194">
        <v>3061499.6771999998</v>
      </c>
    </row>
    <row r="1195" spans="1:3" x14ac:dyDescent="0.25">
      <c r="A1195">
        <v>6109</v>
      </c>
      <c r="B1195">
        <v>337949.91509999998</v>
      </c>
      <c r="C1195">
        <v>3061542.8991</v>
      </c>
    </row>
    <row r="1196" spans="1:3" x14ac:dyDescent="0.25">
      <c r="A1196">
        <v>6110</v>
      </c>
      <c r="B1196">
        <v>336108.67090000003</v>
      </c>
      <c r="C1196">
        <v>3061773.7883000001</v>
      </c>
    </row>
    <row r="1197" spans="1:3" x14ac:dyDescent="0.25">
      <c r="A1197">
        <v>6111</v>
      </c>
      <c r="B1197">
        <v>336144.63419999997</v>
      </c>
      <c r="C1197">
        <v>3061758.9372</v>
      </c>
    </row>
    <row r="1198" spans="1:3" x14ac:dyDescent="0.25">
      <c r="A1198">
        <v>6112</v>
      </c>
      <c r="B1198">
        <v>336203.5515</v>
      </c>
      <c r="C1198">
        <v>3061742.7590000001</v>
      </c>
    </row>
    <row r="1199" spans="1:3" x14ac:dyDescent="0.25">
      <c r="A1199">
        <v>6113</v>
      </c>
      <c r="B1199">
        <v>336230.41330000001</v>
      </c>
      <c r="C1199">
        <v>3061710.7228000001</v>
      </c>
    </row>
    <row r="1200" spans="1:3" x14ac:dyDescent="0.25">
      <c r="A1200">
        <v>6114</v>
      </c>
      <c r="B1200">
        <v>336272.7022</v>
      </c>
      <c r="C1200">
        <v>3061675.7639000001</v>
      </c>
    </row>
    <row r="1201" spans="1:3" x14ac:dyDescent="0.25">
      <c r="A1201">
        <v>6115</v>
      </c>
      <c r="B1201">
        <v>336321.39510000002</v>
      </c>
      <c r="C1201">
        <v>3061643.4339000001</v>
      </c>
    </row>
    <row r="1202" spans="1:3" x14ac:dyDescent="0.25">
      <c r="A1202">
        <v>6116</v>
      </c>
      <c r="B1202">
        <v>336330.19910000003</v>
      </c>
      <c r="C1202">
        <v>3061621.5956000001</v>
      </c>
    </row>
    <row r="1203" spans="1:3" x14ac:dyDescent="0.25">
      <c r="A1203">
        <v>6117</v>
      </c>
      <c r="B1203">
        <v>336354.96519999998</v>
      </c>
      <c r="C1203">
        <v>3061621.2625000002</v>
      </c>
    </row>
    <row r="1204" spans="1:3" x14ac:dyDescent="0.25">
      <c r="A1204">
        <v>6118</v>
      </c>
      <c r="B1204">
        <v>336377.49910000002</v>
      </c>
      <c r="C1204">
        <v>3061620.9594000001</v>
      </c>
    </row>
    <row r="1205" spans="1:3" x14ac:dyDescent="0.25">
      <c r="A1205">
        <v>6119</v>
      </c>
      <c r="B1205">
        <v>336394.45319999999</v>
      </c>
      <c r="C1205">
        <v>3061596.2965000002</v>
      </c>
    </row>
    <row r="1206" spans="1:3" x14ac:dyDescent="0.25">
      <c r="A1206">
        <v>6120</v>
      </c>
      <c r="B1206">
        <v>336439.86109999998</v>
      </c>
      <c r="C1206">
        <v>3061590.2560000001</v>
      </c>
    </row>
    <row r="1207" spans="1:3" x14ac:dyDescent="0.25">
      <c r="A1207">
        <v>6121</v>
      </c>
      <c r="B1207">
        <v>336446.10509999999</v>
      </c>
      <c r="C1207">
        <v>3061906.4471999998</v>
      </c>
    </row>
    <row r="1208" spans="1:3" x14ac:dyDescent="0.25">
      <c r="A1208">
        <v>6122</v>
      </c>
      <c r="B1208">
        <v>336441.96639999998</v>
      </c>
      <c r="C1208">
        <v>3061876.9366000001</v>
      </c>
    </row>
    <row r="1209" spans="1:3" x14ac:dyDescent="0.25">
      <c r="A1209">
        <v>6123</v>
      </c>
      <c r="B1209">
        <v>336416.34110000002</v>
      </c>
      <c r="C1209">
        <v>3061843.2111</v>
      </c>
    </row>
    <row r="1210" spans="1:3" x14ac:dyDescent="0.25">
      <c r="A1210">
        <v>6124</v>
      </c>
      <c r="B1210">
        <v>336098.0453</v>
      </c>
      <c r="C1210">
        <v>3061767.5051000002</v>
      </c>
    </row>
    <row r="1211" spans="1:3" x14ac:dyDescent="0.25">
      <c r="A1211">
        <v>6125</v>
      </c>
      <c r="B1211">
        <v>336092.0258</v>
      </c>
      <c r="C1211">
        <v>3061788.2220999999</v>
      </c>
    </row>
    <row r="1212" spans="1:3" x14ac:dyDescent="0.25">
      <c r="A1212">
        <v>6126</v>
      </c>
      <c r="B1212">
        <v>336071.76179999998</v>
      </c>
      <c r="C1212">
        <v>3061815.5872</v>
      </c>
    </row>
    <row r="1213" spans="1:3" x14ac:dyDescent="0.25">
      <c r="A1213">
        <v>6127</v>
      </c>
      <c r="B1213">
        <v>336055.2635</v>
      </c>
      <c r="C1213">
        <v>3061824.8909</v>
      </c>
    </row>
    <row r="1214" spans="1:3" x14ac:dyDescent="0.25">
      <c r="A1214">
        <v>6128</v>
      </c>
      <c r="B1214">
        <v>336021.7977</v>
      </c>
      <c r="C1214">
        <v>3061843.7629999998</v>
      </c>
    </row>
    <row r="1215" spans="1:3" x14ac:dyDescent="0.25">
      <c r="A1215">
        <v>6129</v>
      </c>
      <c r="B1215">
        <v>336008.67259999999</v>
      </c>
      <c r="C1215">
        <v>3061849.6867</v>
      </c>
    </row>
    <row r="1216" spans="1:3" x14ac:dyDescent="0.25">
      <c r="A1216">
        <v>6130</v>
      </c>
      <c r="B1216">
        <v>335487.8088</v>
      </c>
      <c r="C1216">
        <v>3061401.4528000001</v>
      </c>
    </row>
    <row r="1217" spans="1:3" x14ac:dyDescent="0.25">
      <c r="A1217">
        <v>6131</v>
      </c>
      <c r="B1217">
        <v>335487.11200000002</v>
      </c>
      <c r="C1217">
        <v>3061401.7921000002</v>
      </c>
    </row>
    <row r="1218" spans="1:3" x14ac:dyDescent="0.25">
      <c r="A1218">
        <v>6132</v>
      </c>
      <c r="B1218">
        <v>336097.81479999999</v>
      </c>
      <c r="C1218">
        <v>3061768.2984000002</v>
      </c>
    </row>
    <row r="1219" spans="1:3" x14ac:dyDescent="0.25">
      <c r="A1219">
        <v>6133</v>
      </c>
      <c r="B1219">
        <v>336086.3652</v>
      </c>
      <c r="C1219">
        <v>3061795.8664000002</v>
      </c>
    </row>
    <row r="1220" spans="1:3" x14ac:dyDescent="0.25">
      <c r="A1220">
        <v>6134</v>
      </c>
      <c r="B1220">
        <v>336086.01419999998</v>
      </c>
      <c r="C1220">
        <v>3061796.3404000001</v>
      </c>
    </row>
    <row r="1221" spans="1:3" x14ac:dyDescent="0.25">
      <c r="A1221">
        <v>6135</v>
      </c>
      <c r="B1221">
        <v>336080.84299999999</v>
      </c>
      <c r="C1221">
        <v>3061803.3250000002</v>
      </c>
    </row>
    <row r="1222" spans="1:3" x14ac:dyDescent="0.25">
      <c r="A1222">
        <v>6136</v>
      </c>
      <c r="B1222">
        <v>336080.34480000002</v>
      </c>
      <c r="C1222">
        <v>3061803.9964000001</v>
      </c>
    </row>
    <row r="1223" spans="1:3" x14ac:dyDescent="0.25">
      <c r="A1223">
        <v>6137</v>
      </c>
      <c r="B1223">
        <v>336424.67060000001</v>
      </c>
      <c r="C1223">
        <v>3062057.1491</v>
      </c>
    </row>
    <row r="1224" spans="1:3" x14ac:dyDescent="0.25">
      <c r="A1224">
        <v>6138</v>
      </c>
      <c r="B1224">
        <v>336424.14939999999</v>
      </c>
      <c r="C1224">
        <v>3062061.5994000002</v>
      </c>
    </row>
    <row r="1225" spans="1:3" x14ac:dyDescent="0.25">
      <c r="A1225">
        <v>6139</v>
      </c>
      <c r="B1225">
        <v>336409.60619999998</v>
      </c>
      <c r="C1225">
        <v>3062083.4024999999</v>
      </c>
    </row>
    <row r="1226" spans="1:3" x14ac:dyDescent="0.25">
      <c r="A1226">
        <v>6140</v>
      </c>
      <c r="B1226">
        <v>335923.3</v>
      </c>
      <c r="C1226">
        <v>3062759.2519999999</v>
      </c>
    </row>
    <row r="1227" spans="1:3" x14ac:dyDescent="0.25">
      <c r="A1227">
        <v>6141</v>
      </c>
      <c r="B1227">
        <v>335933.11090000003</v>
      </c>
      <c r="C1227">
        <v>3062761.2697000001</v>
      </c>
    </row>
    <row r="1228" spans="1:3" x14ac:dyDescent="0.25">
      <c r="A1228">
        <v>6142</v>
      </c>
      <c r="B1228">
        <v>335937.24430000002</v>
      </c>
      <c r="C1228">
        <v>3062761.6063000001</v>
      </c>
    </row>
    <row r="1229" spans="1:3" x14ac:dyDescent="0.25">
      <c r="A1229">
        <v>6143</v>
      </c>
      <c r="B1229">
        <v>336224.88429999998</v>
      </c>
      <c r="C1229">
        <v>3063122.6463000001</v>
      </c>
    </row>
    <row r="1230" spans="1:3" x14ac:dyDescent="0.25">
      <c r="A1230">
        <v>6144</v>
      </c>
      <c r="B1230">
        <v>336225.42349999998</v>
      </c>
      <c r="C1230">
        <v>3063135.7979000001</v>
      </c>
    </row>
    <row r="1231" spans="1:3" x14ac:dyDescent="0.25">
      <c r="A1231">
        <v>6145</v>
      </c>
      <c r="B1231">
        <v>336225.43780000001</v>
      </c>
      <c r="C1231">
        <v>3063136.1461999998</v>
      </c>
    </row>
    <row r="1232" spans="1:3" x14ac:dyDescent="0.25">
      <c r="A1232">
        <v>6146</v>
      </c>
      <c r="B1232">
        <v>336227.06709999999</v>
      </c>
      <c r="C1232">
        <v>3063175.8854</v>
      </c>
    </row>
    <row r="1233" spans="1:3" x14ac:dyDescent="0.25">
      <c r="A1233">
        <v>6147</v>
      </c>
      <c r="B1233">
        <v>336227.83059999999</v>
      </c>
      <c r="C1233">
        <v>3063194.5066999998</v>
      </c>
    </row>
    <row r="1234" spans="1:3" x14ac:dyDescent="0.25">
      <c r="A1234">
        <v>6148</v>
      </c>
      <c r="B1234">
        <v>336228.01579999999</v>
      </c>
      <c r="C1234">
        <v>3063199.0235000001</v>
      </c>
    </row>
    <row r="1235" spans="1:3" x14ac:dyDescent="0.25">
      <c r="A1235">
        <v>6149</v>
      </c>
      <c r="B1235">
        <v>336229.3849</v>
      </c>
      <c r="C1235">
        <v>3063232.415</v>
      </c>
    </row>
    <row r="1236" spans="1:3" x14ac:dyDescent="0.25">
      <c r="A1236">
        <v>6150</v>
      </c>
      <c r="B1236">
        <v>336229.89419999998</v>
      </c>
      <c r="C1236">
        <v>3063244.8380999998</v>
      </c>
    </row>
    <row r="1237" spans="1:3" x14ac:dyDescent="0.25">
      <c r="A1237">
        <v>6151</v>
      </c>
      <c r="B1237">
        <v>336229.9045</v>
      </c>
      <c r="C1237">
        <v>3063245.0893999999</v>
      </c>
    </row>
    <row r="1238" spans="1:3" x14ac:dyDescent="0.25">
      <c r="A1238">
        <v>6152</v>
      </c>
      <c r="B1238">
        <v>336230.14429999999</v>
      </c>
      <c r="C1238">
        <v>3063250.9361999999</v>
      </c>
    </row>
    <row r="1239" spans="1:3" x14ac:dyDescent="0.25">
      <c r="A1239">
        <v>6153</v>
      </c>
      <c r="B1239">
        <v>336230.33</v>
      </c>
      <c r="C1239">
        <v>3063255.4419999998</v>
      </c>
    </row>
    <row r="1240" spans="1:3" x14ac:dyDescent="0.25">
      <c r="A1240">
        <v>6154</v>
      </c>
      <c r="B1240">
        <v>336230.73019999999</v>
      </c>
      <c r="C1240">
        <v>3063265.2275</v>
      </c>
    </row>
    <row r="1241" spans="1:3" x14ac:dyDescent="0.25">
      <c r="A1241">
        <v>6155</v>
      </c>
      <c r="B1241">
        <v>336231.03879999998</v>
      </c>
      <c r="C1241">
        <v>3063272.7525999998</v>
      </c>
    </row>
    <row r="1242" spans="1:3" x14ac:dyDescent="0.25">
      <c r="A1242">
        <v>6156</v>
      </c>
      <c r="B1242">
        <v>336231.28240000003</v>
      </c>
      <c r="C1242">
        <v>3063278.6938999998</v>
      </c>
    </row>
    <row r="1243" spans="1:3" x14ac:dyDescent="0.25">
      <c r="A1243">
        <v>6157</v>
      </c>
      <c r="B1243">
        <v>336231.64449999999</v>
      </c>
      <c r="C1243">
        <v>3063287.5258999998</v>
      </c>
    </row>
    <row r="1244" spans="1:3" x14ac:dyDescent="0.25">
      <c r="A1244">
        <v>6158</v>
      </c>
      <c r="B1244">
        <v>336232.0722</v>
      </c>
      <c r="C1244">
        <v>3063297.9571000002</v>
      </c>
    </row>
    <row r="1245" spans="1:3" x14ac:dyDescent="0.25">
      <c r="A1245">
        <v>6159</v>
      </c>
      <c r="B1245">
        <v>336232.65500000003</v>
      </c>
      <c r="C1245">
        <v>3063312.1490000002</v>
      </c>
    </row>
    <row r="1246" spans="1:3" x14ac:dyDescent="0.25">
      <c r="A1246">
        <v>6160</v>
      </c>
      <c r="B1246">
        <v>336232.88520000002</v>
      </c>
      <c r="C1246">
        <v>3063317.7856000001</v>
      </c>
    </row>
    <row r="1247" spans="1:3" x14ac:dyDescent="0.25">
      <c r="A1247">
        <v>6161</v>
      </c>
      <c r="B1247">
        <v>336234.46419999999</v>
      </c>
      <c r="C1247">
        <v>3063356.2985</v>
      </c>
    </row>
    <row r="1248" spans="1:3" x14ac:dyDescent="0.25">
      <c r="A1248">
        <v>6162</v>
      </c>
      <c r="B1248">
        <v>336235.17320000002</v>
      </c>
      <c r="C1248">
        <v>3063373.5899</v>
      </c>
    </row>
    <row r="1249" spans="1:3" x14ac:dyDescent="0.25">
      <c r="A1249">
        <v>6163</v>
      </c>
      <c r="B1249">
        <v>336235.46990000003</v>
      </c>
      <c r="C1249">
        <v>3063380.8259000001</v>
      </c>
    </row>
    <row r="1250" spans="1:3" x14ac:dyDescent="0.25">
      <c r="A1250">
        <v>6164</v>
      </c>
      <c r="B1250">
        <v>336235.62329999998</v>
      </c>
      <c r="C1250">
        <v>3063384.5677999998</v>
      </c>
    </row>
    <row r="1251" spans="1:3" x14ac:dyDescent="0.25">
      <c r="A1251">
        <v>7001</v>
      </c>
      <c r="B1251">
        <v>336226.57880000002</v>
      </c>
      <c r="C1251">
        <v>3063384.9386</v>
      </c>
    </row>
    <row r="1252" spans="1:3" x14ac:dyDescent="0.25">
      <c r="A1252">
        <v>7002</v>
      </c>
      <c r="B1252">
        <v>336226.31959999999</v>
      </c>
      <c r="C1252">
        <v>3063381.2011000002</v>
      </c>
    </row>
    <row r="1253" spans="1:3" x14ac:dyDescent="0.25">
      <c r="A1253">
        <v>7003</v>
      </c>
      <c r="B1253">
        <v>336221.4964</v>
      </c>
      <c r="C1253">
        <v>3063311.6653</v>
      </c>
    </row>
    <row r="1254" spans="1:3" x14ac:dyDescent="0.25">
      <c r="A1254">
        <v>7004</v>
      </c>
      <c r="B1254">
        <v>336217.75260000001</v>
      </c>
      <c r="C1254">
        <v>3063270.0915999999</v>
      </c>
    </row>
    <row r="1255" spans="1:3" x14ac:dyDescent="0.25">
      <c r="A1255">
        <v>7005</v>
      </c>
      <c r="B1255">
        <v>336222.41970000003</v>
      </c>
      <c r="C1255">
        <v>3063245.1446000002</v>
      </c>
    </row>
    <row r="1256" spans="1:3" x14ac:dyDescent="0.25">
      <c r="A1256">
        <v>7006</v>
      </c>
      <c r="B1256">
        <v>336214.09179999999</v>
      </c>
      <c r="C1256">
        <v>3063200.9177999999</v>
      </c>
    </row>
    <row r="1257" spans="1:3" x14ac:dyDescent="0.25">
      <c r="A1257">
        <v>7007</v>
      </c>
      <c r="B1257">
        <v>336200.37300000002</v>
      </c>
      <c r="C1257">
        <v>3063170.1104000001</v>
      </c>
    </row>
    <row r="1258" spans="1:3" x14ac:dyDescent="0.25">
      <c r="A1258">
        <v>7008</v>
      </c>
      <c r="B1258">
        <v>336208.13189999998</v>
      </c>
      <c r="C1258">
        <v>3063138.3349000001</v>
      </c>
    </row>
    <row r="1259" spans="1:3" x14ac:dyDescent="0.25">
      <c r="A1259">
        <v>7009</v>
      </c>
      <c r="B1259">
        <v>336169.44179999997</v>
      </c>
      <c r="C1259">
        <v>3063115.8439000002</v>
      </c>
    </row>
    <row r="1260" spans="1:3" x14ac:dyDescent="0.25">
      <c r="A1260">
        <v>7010</v>
      </c>
      <c r="B1260">
        <v>336138.90970000002</v>
      </c>
      <c r="C1260">
        <v>3063098.0953000002</v>
      </c>
    </row>
    <row r="1261" spans="1:3" x14ac:dyDescent="0.25">
      <c r="A1261">
        <v>7011</v>
      </c>
      <c r="B1261">
        <v>336128.99609999999</v>
      </c>
      <c r="C1261">
        <v>3063091.1529999999</v>
      </c>
    </row>
    <row r="1262" spans="1:3" x14ac:dyDescent="0.25">
      <c r="A1262">
        <v>7012</v>
      </c>
      <c r="B1262">
        <v>336103.09450000001</v>
      </c>
      <c r="C1262">
        <v>3063073.0148999998</v>
      </c>
    </row>
    <row r="1263" spans="1:3" x14ac:dyDescent="0.25">
      <c r="A1263">
        <v>7013</v>
      </c>
      <c r="B1263">
        <v>336055.2058</v>
      </c>
      <c r="C1263">
        <v>3062995.8396000001</v>
      </c>
    </row>
    <row r="1264" spans="1:3" x14ac:dyDescent="0.25">
      <c r="A1264">
        <v>7014</v>
      </c>
      <c r="B1264">
        <v>336039.66739999998</v>
      </c>
      <c r="C1264">
        <v>3062968.8363999999</v>
      </c>
    </row>
    <row r="1265" spans="1:3" x14ac:dyDescent="0.25">
      <c r="A1265">
        <v>7015</v>
      </c>
      <c r="B1265">
        <v>336022.1373</v>
      </c>
      <c r="C1265">
        <v>3062938.372</v>
      </c>
    </row>
    <row r="1266" spans="1:3" x14ac:dyDescent="0.25">
      <c r="A1266">
        <v>7016</v>
      </c>
      <c r="B1266">
        <v>336000.24599999998</v>
      </c>
      <c r="C1266">
        <v>3062874.9846999999</v>
      </c>
    </row>
    <row r="1267" spans="1:3" x14ac:dyDescent="0.25">
      <c r="A1267">
        <v>7017</v>
      </c>
      <c r="B1267">
        <v>335981.51250000001</v>
      </c>
      <c r="C1267">
        <v>3062834.969</v>
      </c>
    </row>
    <row r="1268" spans="1:3" x14ac:dyDescent="0.25">
      <c r="A1268">
        <v>7018</v>
      </c>
      <c r="B1268">
        <v>335963.39840000001</v>
      </c>
      <c r="C1268">
        <v>3062807.1612</v>
      </c>
    </row>
    <row r="1269" spans="1:3" x14ac:dyDescent="0.25">
      <c r="A1269">
        <v>7019</v>
      </c>
      <c r="B1269">
        <v>335922.44219999999</v>
      </c>
      <c r="C1269">
        <v>3062771.9696999998</v>
      </c>
    </row>
    <row r="1270" spans="1:3" x14ac:dyDescent="0.25">
      <c r="A1270">
        <v>7020</v>
      </c>
      <c r="B1270">
        <v>335923.53850000002</v>
      </c>
      <c r="C1270">
        <v>3062758.0872999998</v>
      </c>
    </row>
    <row r="1271" spans="1:3" x14ac:dyDescent="0.25">
      <c r="A1271">
        <v>7021</v>
      </c>
      <c r="B1271">
        <v>335940.60389999999</v>
      </c>
      <c r="C1271">
        <v>3062541.9876999999</v>
      </c>
    </row>
    <row r="1272" spans="1:3" x14ac:dyDescent="0.25">
      <c r="A1272">
        <v>7022</v>
      </c>
      <c r="B1272">
        <v>335925.39270000003</v>
      </c>
      <c r="C1272">
        <v>3062480.2869000002</v>
      </c>
    </row>
    <row r="1273" spans="1:3" x14ac:dyDescent="0.25">
      <c r="A1273">
        <v>7023</v>
      </c>
      <c r="B1273">
        <v>335925.2059</v>
      </c>
      <c r="C1273">
        <v>3062479.5288</v>
      </c>
    </row>
    <row r="1274" spans="1:3" x14ac:dyDescent="0.25">
      <c r="A1274">
        <v>7024</v>
      </c>
      <c r="B1274">
        <v>335930.88760000002</v>
      </c>
      <c r="C1274">
        <v>3062472.5721</v>
      </c>
    </row>
    <row r="1275" spans="1:3" x14ac:dyDescent="0.25">
      <c r="A1275">
        <v>7025</v>
      </c>
      <c r="B1275">
        <v>335961.4509</v>
      </c>
      <c r="C1275">
        <v>3062435.1505</v>
      </c>
    </row>
    <row r="1276" spans="1:3" x14ac:dyDescent="0.25">
      <c r="A1276">
        <v>7026</v>
      </c>
      <c r="B1276">
        <v>336008.1249</v>
      </c>
      <c r="C1276">
        <v>3062379.8853000002</v>
      </c>
    </row>
    <row r="1277" spans="1:3" x14ac:dyDescent="0.25">
      <c r="A1277">
        <v>7027</v>
      </c>
      <c r="B1277">
        <v>336047.63939999999</v>
      </c>
      <c r="C1277">
        <v>3062341.7974999999</v>
      </c>
    </row>
    <row r="1278" spans="1:3" x14ac:dyDescent="0.25">
      <c r="A1278">
        <v>7028</v>
      </c>
      <c r="B1278">
        <v>336074.08179999999</v>
      </c>
      <c r="C1278">
        <v>3062325.0630000001</v>
      </c>
    </row>
    <row r="1279" spans="1:3" x14ac:dyDescent="0.25">
      <c r="A1279">
        <v>7029</v>
      </c>
      <c r="B1279">
        <v>336099.50630000001</v>
      </c>
      <c r="C1279">
        <v>3062308.9728999999</v>
      </c>
    </row>
    <row r="1280" spans="1:3" x14ac:dyDescent="0.25">
      <c r="A1280">
        <v>7030</v>
      </c>
      <c r="B1280">
        <v>336136.7071</v>
      </c>
      <c r="C1280">
        <v>3062301.6845</v>
      </c>
    </row>
    <row r="1281" spans="1:3" x14ac:dyDescent="0.25">
      <c r="A1281">
        <v>7031</v>
      </c>
      <c r="B1281">
        <v>336200.81099999999</v>
      </c>
      <c r="C1281">
        <v>3062265.5281000002</v>
      </c>
    </row>
    <row r="1282" spans="1:3" x14ac:dyDescent="0.25">
      <c r="A1282">
        <v>7032</v>
      </c>
      <c r="B1282">
        <v>336250.7438</v>
      </c>
      <c r="C1282">
        <v>3062224.1329999999</v>
      </c>
    </row>
    <row r="1283" spans="1:3" x14ac:dyDescent="0.25">
      <c r="A1283">
        <v>7033</v>
      </c>
      <c r="B1283">
        <v>336323.55550000002</v>
      </c>
      <c r="C1283">
        <v>3062149.7280000001</v>
      </c>
    </row>
    <row r="1284" spans="1:3" x14ac:dyDescent="0.25">
      <c r="A1284">
        <v>7034</v>
      </c>
      <c r="B1284">
        <v>336323.65710000001</v>
      </c>
      <c r="C1284">
        <v>3062149.6241000001</v>
      </c>
    </row>
    <row r="1285" spans="1:3" x14ac:dyDescent="0.25">
      <c r="A1285">
        <v>7035</v>
      </c>
      <c r="B1285">
        <v>336324.11200000002</v>
      </c>
      <c r="C1285">
        <v>3062149.1272</v>
      </c>
    </row>
    <row r="1286" spans="1:3" x14ac:dyDescent="0.25">
      <c r="A1286">
        <v>7036</v>
      </c>
      <c r="B1286">
        <v>336375.65789999999</v>
      </c>
      <c r="C1286">
        <v>3062092.8171000001</v>
      </c>
    </row>
    <row r="1287" spans="1:3" x14ac:dyDescent="0.25">
      <c r="A1287">
        <v>7037</v>
      </c>
      <c r="B1287">
        <v>336403.92749999999</v>
      </c>
      <c r="C1287">
        <v>3062055.5595999998</v>
      </c>
    </row>
    <row r="1288" spans="1:3" x14ac:dyDescent="0.25">
      <c r="A1288">
        <v>7038</v>
      </c>
      <c r="B1288">
        <v>336396.41350000002</v>
      </c>
      <c r="C1288">
        <v>3062038.0139000001</v>
      </c>
    </row>
    <row r="1289" spans="1:3" x14ac:dyDescent="0.25">
      <c r="A1289">
        <v>7039</v>
      </c>
      <c r="B1289">
        <v>336394.53519999998</v>
      </c>
      <c r="C1289">
        <v>3062035.8415000001</v>
      </c>
    </row>
    <row r="1290" spans="1:3" x14ac:dyDescent="0.25">
      <c r="A1290">
        <v>7040</v>
      </c>
      <c r="B1290">
        <v>336360.8346</v>
      </c>
      <c r="C1290">
        <v>3061996.8640000001</v>
      </c>
    </row>
    <row r="1291" spans="1:3" x14ac:dyDescent="0.25">
      <c r="A1291">
        <v>7041</v>
      </c>
      <c r="B1291">
        <v>336316.9657</v>
      </c>
      <c r="C1291">
        <v>3061948.1334000002</v>
      </c>
    </row>
    <row r="1292" spans="1:3" x14ac:dyDescent="0.25">
      <c r="A1292">
        <v>7042</v>
      </c>
      <c r="B1292">
        <v>336278.0454</v>
      </c>
      <c r="C1292">
        <v>3061912.2319999998</v>
      </c>
    </row>
    <row r="1293" spans="1:3" x14ac:dyDescent="0.25">
      <c r="A1293">
        <v>7043</v>
      </c>
      <c r="B1293">
        <v>336194.54739999998</v>
      </c>
      <c r="C1293">
        <v>3061859.5098999999</v>
      </c>
    </row>
    <row r="1294" spans="1:3" x14ac:dyDescent="0.25">
      <c r="A1294">
        <v>7044</v>
      </c>
      <c r="B1294">
        <v>336085.06439999997</v>
      </c>
      <c r="C1294">
        <v>3061806.4501999998</v>
      </c>
    </row>
    <row r="1295" spans="1:3" x14ac:dyDescent="0.25">
      <c r="A1295">
        <v>7045</v>
      </c>
      <c r="B1295">
        <v>336080.99530000001</v>
      </c>
      <c r="C1295">
        <v>3061804.4780999999</v>
      </c>
    </row>
    <row r="1296" spans="1:3" x14ac:dyDescent="0.25">
      <c r="A1296">
        <v>7046</v>
      </c>
      <c r="B1296">
        <v>335987.2352</v>
      </c>
      <c r="C1296">
        <v>3061749.8590000002</v>
      </c>
    </row>
    <row r="1297" spans="1:3" x14ac:dyDescent="0.25">
      <c r="A1297">
        <v>7047</v>
      </c>
      <c r="B1297">
        <v>335898.43709999998</v>
      </c>
      <c r="C1297">
        <v>3061699.2274000002</v>
      </c>
    </row>
    <row r="1298" spans="1:3" x14ac:dyDescent="0.25">
      <c r="A1298">
        <v>7048</v>
      </c>
      <c r="B1298">
        <v>335881.80040000001</v>
      </c>
      <c r="C1298">
        <v>3061689.7415</v>
      </c>
    </row>
    <row r="1299" spans="1:3" x14ac:dyDescent="0.25">
      <c r="A1299">
        <v>7049</v>
      </c>
      <c r="B1299">
        <v>335771.63400000002</v>
      </c>
      <c r="C1299">
        <v>3061624.5978000001</v>
      </c>
    </row>
    <row r="1300" spans="1:3" x14ac:dyDescent="0.25">
      <c r="A1300">
        <v>7050</v>
      </c>
      <c r="B1300">
        <v>335633.89140000002</v>
      </c>
      <c r="C1300">
        <v>3061547.0440000002</v>
      </c>
    </row>
    <row r="1301" spans="1:3" x14ac:dyDescent="0.25">
      <c r="A1301">
        <v>7051</v>
      </c>
      <c r="B1301">
        <v>335627.05949999997</v>
      </c>
      <c r="C1301">
        <v>3061542.1272</v>
      </c>
    </row>
    <row r="1302" spans="1:3" x14ac:dyDescent="0.25">
      <c r="A1302">
        <v>7052</v>
      </c>
      <c r="B1302">
        <v>335553.04350000003</v>
      </c>
      <c r="C1302">
        <v>3061488.8585999999</v>
      </c>
    </row>
    <row r="1303" spans="1:3" x14ac:dyDescent="0.25">
      <c r="A1303">
        <v>7053</v>
      </c>
      <c r="B1303">
        <v>335530.76789999998</v>
      </c>
      <c r="C1303">
        <v>3061473.0956999999</v>
      </c>
    </row>
    <row r="1304" spans="1:3" x14ac:dyDescent="0.25">
      <c r="A1304">
        <v>7054</v>
      </c>
      <c r="B1304">
        <v>335479.60100000002</v>
      </c>
      <c r="C1304">
        <v>3061407.2533</v>
      </c>
    </row>
    <row r="1305" spans="1:3" x14ac:dyDescent="0.25">
      <c r="A1305">
        <v>7055</v>
      </c>
      <c r="B1305">
        <v>335478.91710000002</v>
      </c>
      <c r="C1305">
        <v>3061406.3731999998</v>
      </c>
    </row>
    <row r="1306" spans="1:3" x14ac:dyDescent="0.25">
      <c r="A1306">
        <v>7056</v>
      </c>
      <c r="B1306">
        <v>335471.29590000003</v>
      </c>
      <c r="C1306">
        <v>3061396.7151000001</v>
      </c>
    </row>
    <row r="1307" spans="1:3" x14ac:dyDescent="0.25">
      <c r="A1307">
        <v>7057</v>
      </c>
      <c r="B1307">
        <v>335432.63380000001</v>
      </c>
      <c r="C1307">
        <v>3061347.7204</v>
      </c>
    </row>
    <row r="1308" spans="1:3" x14ac:dyDescent="0.25">
      <c r="A1308">
        <v>7058</v>
      </c>
      <c r="B1308">
        <v>335380.17210000003</v>
      </c>
      <c r="C1308">
        <v>3061277.9514000001</v>
      </c>
    </row>
    <row r="1309" spans="1:3" x14ac:dyDescent="0.25">
      <c r="A1309">
        <v>7059</v>
      </c>
      <c r="B1309">
        <v>335323.20640000002</v>
      </c>
      <c r="C1309">
        <v>3061203.1523000002</v>
      </c>
    </row>
    <row r="1310" spans="1:3" x14ac:dyDescent="0.25">
      <c r="A1310">
        <v>7060</v>
      </c>
      <c r="B1310">
        <v>335284.3273</v>
      </c>
      <c r="C1310">
        <v>3061150.8365000002</v>
      </c>
    </row>
    <row r="1311" spans="1:3" x14ac:dyDescent="0.25">
      <c r="A1311">
        <v>7061</v>
      </c>
      <c r="B1311">
        <v>335281.50510000001</v>
      </c>
      <c r="C1311">
        <v>3061147.0389999999</v>
      </c>
    </row>
    <row r="1312" spans="1:3" x14ac:dyDescent="0.25">
      <c r="A1312">
        <v>7062</v>
      </c>
      <c r="B1312">
        <v>335269.9963</v>
      </c>
      <c r="C1312">
        <v>3061156.4081999999</v>
      </c>
    </row>
    <row r="1313" spans="1:3" x14ac:dyDescent="0.25">
      <c r="A1313">
        <v>7063</v>
      </c>
      <c r="B1313">
        <v>335281.3431</v>
      </c>
      <c r="C1313">
        <v>3061147.1708999998</v>
      </c>
    </row>
    <row r="1314" spans="1:3" x14ac:dyDescent="0.25">
      <c r="A1314">
        <v>7064</v>
      </c>
      <c r="B1314">
        <v>335280.6839</v>
      </c>
      <c r="C1314">
        <v>3061147.7075</v>
      </c>
    </row>
    <row r="1315" spans="1:3" x14ac:dyDescent="0.25">
      <c r="A1315">
        <v>7065</v>
      </c>
      <c r="B1315">
        <v>335284.3848</v>
      </c>
      <c r="C1315">
        <v>3061150.9139</v>
      </c>
    </row>
    <row r="1316" spans="1:3" x14ac:dyDescent="0.25">
      <c r="A1316">
        <v>7066</v>
      </c>
      <c r="B1316">
        <v>335289.47499999998</v>
      </c>
      <c r="C1316">
        <v>3061157.7620000001</v>
      </c>
    </row>
    <row r="1317" spans="1:3" x14ac:dyDescent="0.25">
      <c r="A1317">
        <v>7067</v>
      </c>
      <c r="B1317">
        <v>335308.91940000001</v>
      </c>
      <c r="C1317">
        <v>3061183.9276999999</v>
      </c>
    </row>
    <row r="1318" spans="1:3" x14ac:dyDescent="0.25">
      <c r="A1318">
        <v>7068</v>
      </c>
      <c r="B1318">
        <v>335362.97289999999</v>
      </c>
      <c r="C1318">
        <v>3061255.3679</v>
      </c>
    </row>
    <row r="1319" spans="1:3" x14ac:dyDescent="0.25">
      <c r="A1319">
        <v>7069</v>
      </c>
      <c r="B1319">
        <v>335433.51390000002</v>
      </c>
      <c r="C1319">
        <v>3061348.8357000002</v>
      </c>
    </row>
    <row r="1320" spans="1:3" x14ac:dyDescent="0.25">
      <c r="A1320">
        <v>7070</v>
      </c>
      <c r="B1320">
        <v>335470.234</v>
      </c>
      <c r="C1320">
        <v>3061395.3689999999</v>
      </c>
    </row>
    <row r="1321" spans="1:3" x14ac:dyDescent="0.25">
      <c r="A1321">
        <v>7071</v>
      </c>
      <c r="B1321">
        <v>335479.24190000002</v>
      </c>
      <c r="C1321">
        <v>3061406.7911999999</v>
      </c>
    </row>
    <row r="1322" spans="1:3" x14ac:dyDescent="0.25">
      <c r="A1322">
        <v>7072</v>
      </c>
      <c r="B1322">
        <v>335481.01899999997</v>
      </c>
      <c r="C1322">
        <v>3061409.077</v>
      </c>
    </row>
    <row r="1323" spans="1:3" x14ac:dyDescent="0.25">
      <c r="A1323">
        <v>7073</v>
      </c>
      <c r="B1323">
        <v>335610.02750000003</v>
      </c>
      <c r="C1323">
        <v>3061529.8694000002</v>
      </c>
    </row>
    <row r="1324" spans="1:3" x14ac:dyDescent="0.25">
      <c r="A1324">
        <v>7074</v>
      </c>
      <c r="B1324">
        <v>335830.2426</v>
      </c>
      <c r="C1324">
        <v>3061659.2543000001</v>
      </c>
    </row>
    <row r="1325" spans="1:3" x14ac:dyDescent="0.25">
      <c r="A1325">
        <v>7075</v>
      </c>
      <c r="B1325">
        <v>335897.75280000002</v>
      </c>
      <c r="C1325">
        <v>3061698.8372</v>
      </c>
    </row>
    <row r="1326" spans="1:3" x14ac:dyDescent="0.25">
      <c r="A1326">
        <v>7076</v>
      </c>
      <c r="B1326">
        <v>335973.64899999998</v>
      </c>
      <c r="C1326">
        <v>3061742.1123000002</v>
      </c>
    </row>
    <row r="1327" spans="1:3" x14ac:dyDescent="0.25">
      <c r="A1327">
        <v>7077</v>
      </c>
      <c r="B1327">
        <v>336083.75260000001</v>
      </c>
      <c r="C1327">
        <v>3061805.8144</v>
      </c>
    </row>
    <row r="1328" spans="1:3" x14ac:dyDescent="0.25">
      <c r="A1328">
        <v>7078</v>
      </c>
      <c r="B1328">
        <v>336088.49609999999</v>
      </c>
      <c r="C1328">
        <v>3061808.1134000001</v>
      </c>
    </row>
    <row r="1329" spans="1:3" x14ac:dyDescent="0.25">
      <c r="A1329">
        <v>7079</v>
      </c>
      <c r="B1329">
        <v>336342.28869999998</v>
      </c>
      <c r="C1329">
        <v>3061976.2626999998</v>
      </c>
    </row>
    <row r="1330" spans="1:3" x14ac:dyDescent="0.25">
      <c r="A1330">
        <v>7080</v>
      </c>
      <c r="B1330">
        <v>336359.92330000002</v>
      </c>
      <c r="C1330">
        <v>3062110.0060000001</v>
      </c>
    </row>
    <row r="1331" spans="1:3" x14ac:dyDescent="0.25">
      <c r="A1331">
        <v>7081</v>
      </c>
      <c r="B1331">
        <v>336331.41480000003</v>
      </c>
      <c r="C1331">
        <v>3062141.1494</v>
      </c>
    </row>
    <row r="1332" spans="1:3" x14ac:dyDescent="0.25">
      <c r="A1332">
        <v>7082</v>
      </c>
      <c r="B1332">
        <v>336323.9203</v>
      </c>
      <c r="C1332">
        <v>3062149.3366</v>
      </c>
    </row>
    <row r="1333" spans="1:3" x14ac:dyDescent="0.25">
      <c r="A1333">
        <v>7083</v>
      </c>
      <c r="B1333">
        <v>336103.25880000001</v>
      </c>
      <c r="C1333">
        <v>3062308.2376999999</v>
      </c>
    </row>
    <row r="1334" spans="1:3" x14ac:dyDescent="0.25">
      <c r="A1334">
        <v>7084</v>
      </c>
      <c r="B1334">
        <v>336074.46380000003</v>
      </c>
      <c r="C1334">
        <v>3062324.8212000001</v>
      </c>
    </row>
    <row r="1335" spans="1:3" x14ac:dyDescent="0.25">
      <c r="A1335">
        <v>7085</v>
      </c>
      <c r="B1335">
        <v>336072.98369999998</v>
      </c>
      <c r="C1335">
        <v>3062325.7579999999</v>
      </c>
    </row>
    <row r="1336" spans="1:3" x14ac:dyDescent="0.25">
      <c r="A1336">
        <v>7086</v>
      </c>
      <c r="B1336">
        <v>336060.26490000001</v>
      </c>
      <c r="C1336">
        <v>3062333.8073</v>
      </c>
    </row>
    <row r="1337" spans="1:3" x14ac:dyDescent="0.25">
      <c r="A1337">
        <v>7087</v>
      </c>
      <c r="B1337">
        <v>336025.44750000001</v>
      </c>
      <c r="C1337">
        <v>3062363.1880999999</v>
      </c>
    </row>
    <row r="1338" spans="1:3" x14ac:dyDescent="0.25">
      <c r="A1338">
        <v>7088</v>
      </c>
      <c r="B1338">
        <v>335930.4154</v>
      </c>
      <c r="C1338">
        <v>3062473.1502999999</v>
      </c>
    </row>
    <row r="1339" spans="1:3" x14ac:dyDescent="0.25">
      <c r="A1339">
        <v>7089</v>
      </c>
      <c r="B1339">
        <v>335928.0845</v>
      </c>
      <c r="C1339">
        <v>3062776.8177999998</v>
      </c>
    </row>
    <row r="1340" spans="1:3" x14ac:dyDescent="0.25">
      <c r="A1340">
        <v>7090</v>
      </c>
      <c r="B1340">
        <v>336016.70649999997</v>
      </c>
      <c r="C1340">
        <v>3062922.6469000001</v>
      </c>
    </row>
    <row r="1341" spans="1:3" x14ac:dyDescent="0.25">
      <c r="A1341">
        <v>7091</v>
      </c>
      <c r="B1341">
        <v>336039.12109999999</v>
      </c>
      <c r="C1341">
        <v>3062967.8870999999</v>
      </c>
    </row>
    <row r="1342" spans="1:3" x14ac:dyDescent="0.25">
      <c r="A1342">
        <v>7092</v>
      </c>
      <c r="B1342">
        <v>336044.84399999998</v>
      </c>
      <c r="C1342">
        <v>3062977.8330000001</v>
      </c>
    </row>
    <row r="1343" spans="1:3" x14ac:dyDescent="0.25">
      <c r="A1343">
        <v>7093</v>
      </c>
      <c r="B1343">
        <v>336083.58990000002</v>
      </c>
      <c r="C1343">
        <v>3063041.5821000002</v>
      </c>
    </row>
    <row r="1344" spans="1:3" x14ac:dyDescent="0.25">
      <c r="A1344">
        <v>7094</v>
      </c>
      <c r="B1344">
        <v>336121.36719999998</v>
      </c>
      <c r="C1344">
        <v>3063085.8106999998</v>
      </c>
    </row>
    <row r="1345" spans="1:3" x14ac:dyDescent="0.25">
      <c r="A1345">
        <v>7095</v>
      </c>
      <c r="B1345">
        <v>336158.1384</v>
      </c>
      <c r="C1345">
        <v>3063109.2730999999</v>
      </c>
    </row>
    <row r="1346" spans="1:3" x14ac:dyDescent="0.25">
      <c r="A1346">
        <v>7096</v>
      </c>
      <c r="B1346">
        <v>336168.48639999999</v>
      </c>
      <c r="C1346">
        <v>3063115.2884999998</v>
      </c>
    </row>
    <row r="1347" spans="1:3" x14ac:dyDescent="0.25">
      <c r="A1347">
        <v>7097</v>
      </c>
      <c r="B1347">
        <v>336202.86190000002</v>
      </c>
      <c r="C1347">
        <v>3063175.6995000001</v>
      </c>
    </row>
    <row r="1348" spans="1:3" x14ac:dyDescent="0.25">
      <c r="A1348">
        <v>7098</v>
      </c>
      <c r="B1348">
        <v>336220.7648</v>
      </c>
      <c r="C1348">
        <v>3063253.9907</v>
      </c>
    </row>
    <row r="1349" spans="1:3" x14ac:dyDescent="0.25">
      <c r="A1349">
        <v>7099</v>
      </c>
      <c r="B1349">
        <v>336218.85379999998</v>
      </c>
      <c r="C1349">
        <v>3063264.2055000002</v>
      </c>
    </row>
    <row r="1350" spans="1:3" x14ac:dyDescent="0.25">
      <c r="A1350">
        <v>7100</v>
      </c>
      <c r="B1350">
        <v>336218.0822</v>
      </c>
      <c r="C1350">
        <v>3063273.7514999998</v>
      </c>
    </row>
    <row r="1351" spans="1:3" x14ac:dyDescent="0.25">
      <c r="A1351">
        <v>7101</v>
      </c>
      <c r="B1351">
        <v>336221.58100000001</v>
      </c>
      <c r="C1351">
        <v>3063312.8709999998</v>
      </c>
    </row>
    <row r="1352" spans="1:3" x14ac:dyDescent="0.25">
      <c r="A1352">
        <v>7102</v>
      </c>
      <c r="B1352">
        <v>336222.59110000002</v>
      </c>
      <c r="C1352">
        <v>3063327.4468999999</v>
      </c>
    </row>
    <row r="1353" spans="1:3" x14ac:dyDescent="0.25">
      <c r="A1353">
        <v>7103</v>
      </c>
      <c r="B1353">
        <v>336224.63699999999</v>
      </c>
      <c r="C1353">
        <v>3063356.9419999998</v>
      </c>
    </row>
    <row r="1354" spans="1:3" x14ac:dyDescent="0.25">
      <c r="A1354">
        <v>7104</v>
      </c>
      <c r="B1354">
        <v>336225.83760000003</v>
      </c>
      <c r="C1354">
        <v>3063374.2524999999</v>
      </c>
    </row>
    <row r="1355" spans="1:3" x14ac:dyDescent="0.25">
      <c r="A1355">
        <v>8001</v>
      </c>
      <c r="B1355">
        <v>337189.94750000001</v>
      </c>
      <c r="C1355">
        <v>3062709.0943</v>
      </c>
    </row>
    <row r="1356" spans="1:3" x14ac:dyDescent="0.25">
      <c r="A1356">
        <v>8002</v>
      </c>
      <c r="B1356">
        <v>337208.00959999999</v>
      </c>
      <c r="C1356">
        <v>3062901.2620999999</v>
      </c>
    </row>
    <row r="1357" spans="1:3" x14ac:dyDescent="0.25">
      <c r="A1357">
        <v>8003</v>
      </c>
      <c r="B1357">
        <v>337171.67830000003</v>
      </c>
      <c r="C1357">
        <v>3062897.3829999999</v>
      </c>
    </row>
    <row r="1358" spans="1:3" x14ac:dyDescent="0.25">
      <c r="A1358">
        <v>8004</v>
      </c>
      <c r="B1358">
        <v>337143.86910000001</v>
      </c>
      <c r="C1358">
        <v>3062896.3001999999</v>
      </c>
    </row>
    <row r="1359" spans="1:3" x14ac:dyDescent="0.25">
      <c r="A1359">
        <v>8005</v>
      </c>
      <c r="B1359">
        <v>337120.83769999997</v>
      </c>
      <c r="C1359">
        <v>3062902.4293999998</v>
      </c>
    </row>
    <row r="1360" spans="1:3" x14ac:dyDescent="0.25">
      <c r="A1360">
        <v>8006</v>
      </c>
      <c r="B1360">
        <v>337106.55469999998</v>
      </c>
      <c r="C1360">
        <v>3062906.4042000002</v>
      </c>
    </row>
    <row r="1361" spans="1:3" x14ac:dyDescent="0.25">
      <c r="A1361">
        <v>8007</v>
      </c>
      <c r="B1361">
        <v>337073.96759999997</v>
      </c>
      <c r="C1361">
        <v>3062919.9375</v>
      </c>
    </row>
    <row r="1362" spans="1:3" x14ac:dyDescent="0.25">
      <c r="A1362">
        <v>8008</v>
      </c>
      <c r="B1362">
        <v>337044.47739999997</v>
      </c>
      <c r="C1362">
        <v>3062924.4071999998</v>
      </c>
    </row>
    <row r="1363" spans="1:3" x14ac:dyDescent="0.25">
      <c r="A1363">
        <v>8009</v>
      </c>
      <c r="B1363">
        <v>337003.23560000001</v>
      </c>
      <c r="C1363">
        <v>3062925.2510000002</v>
      </c>
    </row>
    <row r="1364" spans="1:3" x14ac:dyDescent="0.25">
      <c r="A1364">
        <v>8010</v>
      </c>
      <c r="B1364">
        <v>336968.24209999997</v>
      </c>
      <c r="C1364">
        <v>3062933.8690999998</v>
      </c>
    </row>
    <row r="1365" spans="1:3" x14ac:dyDescent="0.25">
      <c r="A1365">
        <v>8011</v>
      </c>
      <c r="B1365">
        <v>336930.54180000001</v>
      </c>
      <c r="C1365">
        <v>3062936.9939999999</v>
      </c>
    </row>
    <row r="1366" spans="1:3" x14ac:dyDescent="0.25">
      <c r="A1366">
        <v>8012</v>
      </c>
      <c r="B1366">
        <v>336912.41710000002</v>
      </c>
      <c r="C1366">
        <v>3062938.1101000002</v>
      </c>
    </row>
    <row r="1367" spans="1:3" x14ac:dyDescent="0.25">
      <c r="A1367">
        <v>8013</v>
      </c>
      <c r="B1367">
        <v>336903.51659999997</v>
      </c>
      <c r="C1367">
        <v>3062928.9163000002</v>
      </c>
    </row>
    <row r="1368" spans="1:3" x14ac:dyDescent="0.25">
      <c r="A1368">
        <v>8014</v>
      </c>
      <c r="B1368">
        <v>336878.23859999998</v>
      </c>
      <c r="C1368">
        <v>3062920.2333</v>
      </c>
    </row>
    <row r="1369" spans="1:3" x14ac:dyDescent="0.25">
      <c r="A1369">
        <v>8015</v>
      </c>
      <c r="B1369">
        <v>336843.38540000003</v>
      </c>
      <c r="C1369">
        <v>3062917.4994000001</v>
      </c>
    </row>
    <row r="1370" spans="1:3" x14ac:dyDescent="0.25">
      <c r="A1370">
        <v>8016</v>
      </c>
      <c r="B1370">
        <v>336816.66039999999</v>
      </c>
      <c r="C1370">
        <v>3062910</v>
      </c>
    </row>
    <row r="1371" spans="1:3" x14ac:dyDescent="0.25">
      <c r="A1371">
        <v>8017</v>
      </c>
      <c r="B1371">
        <v>336798.91800000001</v>
      </c>
      <c r="C1371">
        <v>3062917.8051</v>
      </c>
    </row>
    <row r="1372" spans="1:3" x14ac:dyDescent="0.25">
      <c r="A1372">
        <v>8018</v>
      </c>
      <c r="B1372">
        <v>336784.17509999999</v>
      </c>
      <c r="C1372">
        <v>3062931.0997000001</v>
      </c>
    </row>
    <row r="1373" spans="1:3" x14ac:dyDescent="0.25">
      <c r="A1373">
        <v>8019</v>
      </c>
      <c r="B1373">
        <v>336762.09960000002</v>
      </c>
      <c r="C1373">
        <v>3062943.0375000001</v>
      </c>
    </row>
    <row r="1374" spans="1:3" x14ac:dyDescent="0.25">
      <c r="A1374">
        <v>8020</v>
      </c>
      <c r="B1374">
        <v>336744.97360000003</v>
      </c>
      <c r="C1374">
        <v>3062953.1627000002</v>
      </c>
    </row>
    <row r="1375" spans="1:3" x14ac:dyDescent="0.25">
      <c r="A1375">
        <v>8021</v>
      </c>
      <c r="B1375">
        <v>336734.32610000001</v>
      </c>
      <c r="C1375">
        <v>3062966.4023000002</v>
      </c>
    </row>
    <row r="1376" spans="1:3" x14ac:dyDescent="0.25">
      <c r="A1376">
        <v>8022</v>
      </c>
      <c r="B1376">
        <v>336725.95630000002</v>
      </c>
      <c r="C1376">
        <v>3062974.9547000001</v>
      </c>
    </row>
    <row r="1377" spans="1:3" x14ac:dyDescent="0.25">
      <c r="A1377">
        <v>8023</v>
      </c>
      <c r="B1377">
        <v>336697.39069999999</v>
      </c>
      <c r="C1377">
        <v>3062982.9053000002</v>
      </c>
    </row>
    <row r="1378" spans="1:3" x14ac:dyDescent="0.25">
      <c r="A1378">
        <v>8024</v>
      </c>
      <c r="B1378">
        <v>336661.54739999998</v>
      </c>
      <c r="C1378">
        <v>3062993.5729</v>
      </c>
    </row>
    <row r="1379" spans="1:3" x14ac:dyDescent="0.25">
      <c r="A1379">
        <v>8025</v>
      </c>
      <c r="B1379">
        <v>336628.22730000003</v>
      </c>
      <c r="C1379">
        <v>3062996.0578000001</v>
      </c>
    </row>
    <row r="1380" spans="1:3" x14ac:dyDescent="0.25">
      <c r="A1380">
        <v>8026</v>
      </c>
      <c r="B1380">
        <v>336600.20929999999</v>
      </c>
      <c r="C1380">
        <v>3062995.1680000001</v>
      </c>
    </row>
    <row r="1381" spans="1:3" x14ac:dyDescent="0.25">
      <c r="A1381">
        <v>8027</v>
      </c>
      <c r="B1381">
        <v>336589.59100000001</v>
      </c>
      <c r="C1381">
        <v>3062994.8308000001</v>
      </c>
    </row>
    <row r="1382" spans="1:3" x14ac:dyDescent="0.25">
      <c r="A1382">
        <v>8028</v>
      </c>
      <c r="B1382">
        <v>336570.52630000003</v>
      </c>
      <c r="C1382">
        <v>3062991.3034999999</v>
      </c>
    </row>
    <row r="1383" spans="1:3" x14ac:dyDescent="0.25">
      <c r="A1383">
        <v>8029</v>
      </c>
      <c r="B1383">
        <v>336553.201</v>
      </c>
      <c r="C1383">
        <v>3062986.5888</v>
      </c>
    </row>
    <row r="1384" spans="1:3" x14ac:dyDescent="0.25">
      <c r="A1384">
        <v>8030</v>
      </c>
      <c r="B1384">
        <v>336529.17119999998</v>
      </c>
      <c r="C1384">
        <v>3062983.7104000002</v>
      </c>
    </row>
    <row r="1385" spans="1:3" x14ac:dyDescent="0.25">
      <c r="A1385">
        <v>8031</v>
      </c>
      <c r="B1385">
        <v>336488.96659999999</v>
      </c>
      <c r="C1385">
        <v>3062974.6466999999</v>
      </c>
    </row>
    <row r="1386" spans="1:3" x14ac:dyDescent="0.25">
      <c r="A1386">
        <v>8032</v>
      </c>
      <c r="B1386">
        <v>336459.27309999999</v>
      </c>
      <c r="C1386">
        <v>3062963.9866999998</v>
      </c>
    </row>
    <row r="1387" spans="1:3" x14ac:dyDescent="0.25">
      <c r="A1387">
        <v>8033</v>
      </c>
      <c r="B1387">
        <v>336445.18900000001</v>
      </c>
      <c r="C1387">
        <v>3062960.9747000001</v>
      </c>
    </row>
    <row r="1388" spans="1:3" x14ac:dyDescent="0.25">
      <c r="A1388">
        <v>8034</v>
      </c>
      <c r="B1388">
        <v>336434.07179999998</v>
      </c>
      <c r="C1388">
        <v>3062961.4232999999</v>
      </c>
    </row>
    <row r="1389" spans="1:3" x14ac:dyDescent="0.25">
      <c r="A1389">
        <v>8035</v>
      </c>
      <c r="B1389">
        <v>336423.5502</v>
      </c>
      <c r="C1389">
        <v>3062961.8478000001</v>
      </c>
    </row>
    <row r="1390" spans="1:3" x14ac:dyDescent="0.25">
      <c r="A1390">
        <v>8036</v>
      </c>
      <c r="B1390">
        <v>336409.24400000001</v>
      </c>
      <c r="C1390">
        <v>3062964.0775000001</v>
      </c>
    </row>
    <row r="1391" spans="1:3" x14ac:dyDescent="0.25">
      <c r="A1391">
        <v>8037</v>
      </c>
      <c r="B1391">
        <v>336399.65340000001</v>
      </c>
      <c r="C1391">
        <v>3062968.8632</v>
      </c>
    </row>
    <row r="1392" spans="1:3" x14ac:dyDescent="0.25">
      <c r="A1392">
        <v>8038</v>
      </c>
      <c r="B1392">
        <v>336388.99839999998</v>
      </c>
      <c r="C1392">
        <v>3062981.5211</v>
      </c>
    </row>
    <row r="1393" spans="1:3" x14ac:dyDescent="0.25">
      <c r="A1393">
        <v>8039</v>
      </c>
      <c r="B1393">
        <v>336371.66639999999</v>
      </c>
      <c r="C1393">
        <v>3062998.0523999999</v>
      </c>
    </row>
    <row r="1394" spans="1:3" x14ac:dyDescent="0.25">
      <c r="A1394">
        <v>8040</v>
      </c>
      <c r="B1394">
        <v>336353.45289999997</v>
      </c>
      <c r="C1394">
        <v>3063014.3045000001</v>
      </c>
    </row>
    <row r="1395" spans="1:3" x14ac:dyDescent="0.25">
      <c r="A1395">
        <v>8041</v>
      </c>
      <c r="B1395">
        <v>336338.2978</v>
      </c>
      <c r="C1395">
        <v>3063040.4106000001</v>
      </c>
    </row>
    <row r="1396" spans="1:3" x14ac:dyDescent="0.25">
      <c r="A1396">
        <v>8042</v>
      </c>
      <c r="B1396">
        <v>336324.51530000003</v>
      </c>
      <c r="C1396">
        <v>3063059.8045000001</v>
      </c>
    </row>
    <row r="1397" spans="1:3" x14ac:dyDescent="0.25">
      <c r="A1397">
        <v>8043</v>
      </c>
      <c r="B1397">
        <v>336308.85629999998</v>
      </c>
      <c r="C1397">
        <v>3063070.2015</v>
      </c>
    </row>
    <row r="1398" spans="1:3" x14ac:dyDescent="0.25">
      <c r="A1398">
        <v>8044</v>
      </c>
      <c r="B1398">
        <v>336295.01130000001</v>
      </c>
      <c r="C1398">
        <v>3063084.9396000002</v>
      </c>
    </row>
    <row r="1399" spans="1:3" x14ac:dyDescent="0.25">
      <c r="A1399">
        <v>8045</v>
      </c>
      <c r="B1399">
        <v>336276.43109999999</v>
      </c>
      <c r="C1399">
        <v>3063095.6671000002</v>
      </c>
    </row>
    <row r="1400" spans="1:3" x14ac:dyDescent="0.25">
      <c r="A1400">
        <v>8046</v>
      </c>
      <c r="B1400">
        <v>336262.51160000003</v>
      </c>
      <c r="C1400">
        <v>3063104.8766000001</v>
      </c>
    </row>
    <row r="1401" spans="1:3" x14ac:dyDescent="0.25">
      <c r="A1401">
        <v>8047</v>
      </c>
      <c r="B1401">
        <v>336241.01409999997</v>
      </c>
      <c r="C1401">
        <v>3063116.2253999999</v>
      </c>
    </row>
    <row r="1402" spans="1:3" x14ac:dyDescent="0.25">
      <c r="A1402">
        <v>8048</v>
      </c>
      <c r="B1402">
        <v>336228.22560000001</v>
      </c>
      <c r="C1402">
        <v>3063122.5093</v>
      </c>
    </row>
    <row r="1403" spans="1:3" x14ac:dyDescent="0.25">
      <c r="A1403">
        <v>8049</v>
      </c>
      <c r="B1403">
        <v>336222.55940000003</v>
      </c>
      <c r="C1403">
        <v>3063136.2642000001</v>
      </c>
    </row>
    <row r="1404" spans="1:3" x14ac:dyDescent="0.25">
      <c r="A1404">
        <v>8050</v>
      </c>
      <c r="B1404">
        <v>336219.12</v>
      </c>
      <c r="C1404">
        <v>3063176.2111999998</v>
      </c>
    </row>
    <row r="1405" spans="1:3" x14ac:dyDescent="0.25">
      <c r="A1405">
        <v>8051</v>
      </c>
      <c r="B1405">
        <v>336226.91619999998</v>
      </c>
      <c r="C1405">
        <v>3063199.0685999999</v>
      </c>
    </row>
    <row r="1406" spans="1:3" x14ac:dyDescent="0.25">
      <c r="A1406">
        <v>8052</v>
      </c>
      <c r="B1406">
        <v>336236.72350000002</v>
      </c>
      <c r="C1406">
        <v>3063232.1140999999</v>
      </c>
    </row>
    <row r="1407" spans="1:3" x14ac:dyDescent="0.25">
      <c r="A1407">
        <v>8053</v>
      </c>
      <c r="B1407">
        <v>336234.04920000001</v>
      </c>
      <c r="C1407">
        <v>3063250.7760999999</v>
      </c>
    </row>
    <row r="1408" spans="1:3" x14ac:dyDescent="0.25">
      <c r="A1408">
        <v>8054</v>
      </c>
      <c r="B1408">
        <v>336228.84659999999</v>
      </c>
      <c r="C1408">
        <v>3063255.5027000001</v>
      </c>
    </row>
    <row r="1409" spans="1:3" x14ac:dyDescent="0.25">
      <c r="A1409">
        <v>8055</v>
      </c>
      <c r="B1409">
        <v>336225.46970000002</v>
      </c>
      <c r="C1409">
        <v>3063265.4432000001</v>
      </c>
    </row>
    <row r="1410" spans="1:3" x14ac:dyDescent="0.25">
      <c r="A1410">
        <v>8056</v>
      </c>
      <c r="B1410">
        <v>336229.16019999998</v>
      </c>
      <c r="C1410">
        <v>3063278.7809000001</v>
      </c>
    </row>
    <row r="1411" spans="1:3" x14ac:dyDescent="0.25">
      <c r="A1411">
        <v>8057</v>
      </c>
      <c r="B1411">
        <v>336233.37300000002</v>
      </c>
      <c r="C1411">
        <v>3063287.4550000001</v>
      </c>
    </row>
    <row r="1412" spans="1:3" x14ac:dyDescent="0.25">
      <c r="A1412">
        <v>8058</v>
      </c>
      <c r="B1412">
        <v>336232.34399999998</v>
      </c>
      <c r="C1412">
        <v>3063297.946</v>
      </c>
    </row>
    <row r="1413" spans="1:3" x14ac:dyDescent="0.25">
      <c r="A1413">
        <v>8059</v>
      </c>
      <c r="B1413">
        <v>336234.95059999998</v>
      </c>
      <c r="C1413">
        <v>3063317.7009000001</v>
      </c>
    </row>
    <row r="1414" spans="1:3" x14ac:dyDescent="0.25">
      <c r="A1414">
        <v>8060</v>
      </c>
      <c r="B1414">
        <v>336216.94799999997</v>
      </c>
      <c r="C1414">
        <v>3063327.8382999999</v>
      </c>
    </row>
    <row r="1415" spans="1:3" x14ac:dyDescent="0.25">
      <c r="A1415">
        <v>8061</v>
      </c>
      <c r="B1415">
        <v>336206.02850000001</v>
      </c>
      <c r="C1415">
        <v>3063342.5369000002</v>
      </c>
    </row>
    <row r="1416" spans="1:3" x14ac:dyDescent="0.25">
      <c r="A1416">
        <v>8062</v>
      </c>
      <c r="B1416">
        <v>336235.70309999998</v>
      </c>
      <c r="C1416">
        <v>3063373.5682000001</v>
      </c>
    </row>
    <row r="1417" spans="1:3" x14ac:dyDescent="0.25">
      <c r="A1417">
        <v>8063</v>
      </c>
      <c r="B1417">
        <v>337215.09129999997</v>
      </c>
      <c r="C1417">
        <v>3062971.3070999999</v>
      </c>
    </row>
    <row r="1418" spans="1:3" x14ac:dyDescent="0.25">
      <c r="A1418">
        <v>8064</v>
      </c>
      <c r="B1418">
        <v>337210.32809999998</v>
      </c>
      <c r="C1418">
        <v>3063030.7420000001</v>
      </c>
    </row>
    <row r="1419" spans="1:3" x14ac:dyDescent="0.25">
      <c r="A1419">
        <v>8065</v>
      </c>
      <c r="B1419">
        <v>337210.69010000001</v>
      </c>
      <c r="C1419">
        <v>3063079.6307999999</v>
      </c>
    </row>
    <row r="1420" spans="1:3" x14ac:dyDescent="0.25">
      <c r="A1420">
        <v>8066</v>
      </c>
      <c r="B1420">
        <v>337207.08960000001</v>
      </c>
      <c r="C1420">
        <v>3063116.6401</v>
      </c>
    </row>
    <row r="1421" spans="1:3" x14ac:dyDescent="0.25">
      <c r="A1421">
        <v>8067</v>
      </c>
      <c r="B1421">
        <v>337198.65240000002</v>
      </c>
      <c r="C1421">
        <v>3063185.7275</v>
      </c>
    </row>
    <row r="1422" spans="1:3" x14ac:dyDescent="0.25">
      <c r="A1422">
        <v>8068</v>
      </c>
      <c r="B1422">
        <v>337179.95909999998</v>
      </c>
      <c r="C1422">
        <v>3063232.0879000002</v>
      </c>
    </row>
    <row r="1423" spans="1:3" x14ac:dyDescent="0.25">
      <c r="A1423">
        <v>8069</v>
      </c>
      <c r="B1423">
        <v>337175.99930000002</v>
      </c>
      <c r="C1423">
        <v>3063241.9086000002</v>
      </c>
    </row>
    <row r="1424" spans="1:3" x14ac:dyDescent="0.25">
      <c r="A1424">
        <v>8070</v>
      </c>
      <c r="B1424">
        <v>337159.80690000003</v>
      </c>
      <c r="C1424">
        <v>3063270.9911000002</v>
      </c>
    </row>
    <row r="1425" spans="1:3" x14ac:dyDescent="0.25">
      <c r="A1425">
        <v>8071</v>
      </c>
      <c r="B1425">
        <v>337144.00150000001</v>
      </c>
      <c r="C1425">
        <v>3063299.3788000001</v>
      </c>
    </row>
    <row r="1426" spans="1:3" x14ac:dyDescent="0.25">
      <c r="A1426">
        <v>8072</v>
      </c>
      <c r="B1426">
        <v>337107.35509999999</v>
      </c>
      <c r="C1426">
        <v>3063359.2393</v>
      </c>
    </row>
    <row r="1427" spans="1:3" x14ac:dyDescent="0.25">
      <c r="A1427">
        <v>8073</v>
      </c>
      <c r="B1427">
        <v>337060.38929999998</v>
      </c>
      <c r="C1427">
        <v>3063391.2995000002</v>
      </c>
    </row>
    <row r="1428" spans="1:3" x14ac:dyDescent="0.25">
      <c r="A1428">
        <v>8074</v>
      </c>
      <c r="B1428">
        <v>337017.56559999997</v>
      </c>
      <c r="C1428">
        <v>3063426.7965000002</v>
      </c>
    </row>
    <row r="1429" spans="1:3" x14ac:dyDescent="0.25">
      <c r="A1429">
        <v>8075</v>
      </c>
      <c r="B1429">
        <v>336943.277</v>
      </c>
      <c r="C1429">
        <v>3063462.3141999999</v>
      </c>
    </row>
    <row r="1430" spans="1:3" x14ac:dyDescent="0.25">
      <c r="A1430">
        <v>8076</v>
      </c>
      <c r="B1430">
        <v>336883.85739999998</v>
      </c>
      <c r="C1430">
        <v>3063482.969</v>
      </c>
    </row>
    <row r="1431" spans="1:3" x14ac:dyDescent="0.25">
      <c r="A1431">
        <v>8077</v>
      </c>
      <c r="B1431">
        <v>336828.37760000001</v>
      </c>
      <c r="C1431">
        <v>3063497.4319000002</v>
      </c>
    </row>
    <row r="1432" spans="1:3" x14ac:dyDescent="0.25">
      <c r="A1432">
        <v>8078</v>
      </c>
      <c r="B1432">
        <v>336826.01530000003</v>
      </c>
      <c r="C1432">
        <v>3063498.0477</v>
      </c>
    </row>
    <row r="1433" spans="1:3" x14ac:dyDescent="0.25">
      <c r="A1433">
        <v>8079</v>
      </c>
      <c r="B1433">
        <v>336770.57919999998</v>
      </c>
      <c r="C1433">
        <v>3063509.2688000002</v>
      </c>
    </row>
    <row r="1434" spans="1:3" x14ac:dyDescent="0.25">
      <c r="A1434">
        <v>8080</v>
      </c>
      <c r="B1434">
        <v>336760.44910000003</v>
      </c>
      <c r="C1434">
        <v>3063511.4575999998</v>
      </c>
    </row>
    <row r="1435" spans="1:3" x14ac:dyDescent="0.25">
      <c r="A1435">
        <v>8081</v>
      </c>
      <c r="B1435">
        <v>336710.30190000002</v>
      </c>
      <c r="C1435">
        <v>3063522.2930000001</v>
      </c>
    </row>
    <row r="1436" spans="1:3" x14ac:dyDescent="0.25">
      <c r="A1436">
        <v>8082</v>
      </c>
      <c r="B1436">
        <v>336662.99540000001</v>
      </c>
      <c r="C1436">
        <v>3063532.6156000001</v>
      </c>
    </row>
    <row r="1437" spans="1:3" x14ac:dyDescent="0.25">
      <c r="A1437">
        <v>8083</v>
      </c>
      <c r="B1437">
        <v>336639.30989999999</v>
      </c>
      <c r="C1437">
        <v>3063537.8061000002</v>
      </c>
    </row>
    <row r="1438" spans="1:3" x14ac:dyDescent="0.25">
      <c r="A1438">
        <v>8084</v>
      </c>
      <c r="B1438">
        <v>336611.99400000001</v>
      </c>
      <c r="C1438">
        <v>3063551.5603</v>
      </c>
    </row>
    <row r="1439" spans="1:3" x14ac:dyDescent="0.25">
      <c r="A1439">
        <v>8085</v>
      </c>
      <c r="B1439">
        <v>336566.55050000001</v>
      </c>
      <c r="C1439">
        <v>3063566.1401999998</v>
      </c>
    </row>
    <row r="1440" spans="1:3" x14ac:dyDescent="0.25">
      <c r="A1440">
        <v>8086</v>
      </c>
      <c r="B1440">
        <v>336544.4607</v>
      </c>
      <c r="C1440">
        <v>3063576.9139999999</v>
      </c>
    </row>
    <row r="1441" spans="1:3" x14ac:dyDescent="0.25">
      <c r="A1441">
        <v>8087</v>
      </c>
      <c r="B1441">
        <v>336505.39779999998</v>
      </c>
      <c r="C1441">
        <v>3063587.3341000001</v>
      </c>
    </row>
    <row r="1442" spans="1:3" x14ac:dyDescent="0.25">
      <c r="A1442">
        <v>8088</v>
      </c>
      <c r="B1442">
        <v>337178.84759999998</v>
      </c>
      <c r="C1442">
        <v>3063234.8443999998</v>
      </c>
    </row>
    <row r="1443" spans="1:3" x14ac:dyDescent="0.25">
      <c r="A1443">
        <v>8089</v>
      </c>
      <c r="B1443">
        <v>337156.98599999998</v>
      </c>
      <c r="C1443">
        <v>3063220.3360000001</v>
      </c>
    </row>
    <row r="1444" spans="1:3" x14ac:dyDescent="0.25">
      <c r="A1444">
        <v>8090</v>
      </c>
      <c r="B1444">
        <v>337125.78450000001</v>
      </c>
      <c r="C1444">
        <v>3063206.2025000001</v>
      </c>
    </row>
    <row r="1445" spans="1:3" x14ac:dyDescent="0.25">
      <c r="A1445">
        <v>8091</v>
      </c>
      <c r="B1445">
        <v>337103.50650000002</v>
      </c>
      <c r="C1445">
        <v>3063203.0085999998</v>
      </c>
    </row>
    <row r="1446" spans="1:3" x14ac:dyDescent="0.25">
      <c r="A1446">
        <v>8092</v>
      </c>
      <c r="B1446">
        <v>337077.19569999998</v>
      </c>
      <c r="C1446">
        <v>3063204.5252</v>
      </c>
    </row>
    <row r="1447" spans="1:3" x14ac:dyDescent="0.25">
      <c r="A1447">
        <v>8093</v>
      </c>
      <c r="B1447">
        <v>337055.59629999998</v>
      </c>
      <c r="C1447">
        <v>3063208.307</v>
      </c>
    </row>
    <row r="1448" spans="1:3" x14ac:dyDescent="0.25">
      <c r="A1448">
        <v>8094</v>
      </c>
      <c r="B1448">
        <v>337046.696</v>
      </c>
      <c r="C1448">
        <v>3063199.1132999999</v>
      </c>
    </row>
    <row r="1449" spans="1:3" x14ac:dyDescent="0.25">
      <c r="A1449">
        <v>8095</v>
      </c>
      <c r="B1449">
        <v>337030.73639999999</v>
      </c>
      <c r="C1449">
        <v>3063187.1039</v>
      </c>
    </row>
    <row r="1450" spans="1:3" x14ac:dyDescent="0.25">
      <c r="A1450">
        <v>8096</v>
      </c>
      <c r="B1450">
        <v>337023.05290000001</v>
      </c>
      <c r="C1450">
        <v>3063181.3862999999</v>
      </c>
    </row>
    <row r="1451" spans="1:3" x14ac:dyDescent="0.25">
      <c r="A1451">
        <v>8097</v>
      </c>
      <c r="B1451">
        <v>337013.00599999999</v>
      </c>
      <c r="C1451">
        <v>3063173.9542</v>
      </c>
    </row>
    <row r="1452" spans="1:3" x14ac:dyDescent="0.25">
      <c r="A1452">
        <v>8098</v>
      </c>
      <c r="B1452">
        <v>337005.98560000001</v>
      </c>
      <c r="C1452">
        <v>3063174.0482999999</v>
      </c>
    </row>
    <row r="1453" spans="1:3" x14ac:dyDescent="0.25">
      <c r="A1453">
        <v>8099</v>
      </c>
      <c r="B1453">
        <v>336959.9474</v>
      </c>
      <c r="C1453">
        <v>3063188.0529999998</v>
      </c>
    </row>
    <row r="1454" spans="1:3" x14ac:dyDescent="0.25">
      <c r="A1454">
        <v>8100</v>
      </c>
      <c r="B1454">
        <v>336954.12560000003</v>
      </c>
      <c r="C1454">
        <v>3063192.3848000001</v>
      </c>
    </row>
    <row r="1455" spans="1:3" x14ac:dyDescent="0.25">
      <c r="A1455">
        <v>8101</v>
      </c>
      <c r="B1455">
        <v>336946.32780000003</v>
      </c>
      <c r="C1455">
        <v>3063176.0123000001</v>
      </c>
    </row>
    <row r="1456" spans="1:3" x14ac:dyDescent="0.25">
      <c r="A1456">
        <v>8102</v>
      </c>
      <c r="B1456">
        <v>336945.06400000001</v>
      </c>
      <c r="C1456">
        <v>3063169.0444999998</v>
      </c>
    </row>
    <row r="1457" spans="1:3" x14ac:dyDescent="0.25">
      <c r="A1457">
        <v>8103</v>
      </c>
      <c r="B1457">
        <v>336940.18079999997</v>
      </c>
      <c r="C1457">
        <v>3063153.9763000002</v>
      </c>
    </row>
    <row r="1458" spans="1:3" x14ac:dyDescent="0.25">
      <c r="A1458">
        <v>8104</v>
      </c>
      <c r="B1458">
        <v>336555.48499999999</v>
      </c>
      <c r="C1458">
        <v>3062987.2102999999</v>
      </c>
    </row>
    <row r="1459" spans="1:3" x14ac:dyDescent="0.25">
      <c r="A1459">
        <v>8105</v>
      </c>
      <c r="B1459">
        <v>336575.93640000001</v>
      </c>
      <c r="C1459">
        <v>3063001.9991000001</v>
      </c>
    </row>
    <row r="1460" spans="1:3" x14ac:dyDescent="0.25">
      <c r="A1460">
        <v>8106</v>
      </c>
      <c r="B1460">
        <v>336599.75910000002</v>
      </c>
      <c r="C1460">
        <v>3063015.2807999998</v>
      </c>
    </row>
    <row r="1461" spans="1:3" x14ac:dyDescent="0.25">
      <c r="A1461">
        <v>8107</v>
      </c>
      <c r="B1461">
        <v>336624.8702</v>
      </c>
      <c r="C1461">
        <v>3063029.281</v>
      </c>
    </row>
    <row r="1462" spans="1:3" x14ac:dyDescent="0.25">
      <c r="A1462">
        <v>8108</v>
      </c>
      <c r="B1462">
        <v>336636.158</v>
      </c>
      <c r="C1462">
        <v>3063041.9349000002</v>
      </c>
    </row>
    <row r="1463" spans="1:3" x14ac:dyDescent="0.25">
      <c r="A1463">
        <v>8109</v>
      </c>
      <c r="B1463">
        <v>336638.65460000001</v>
      </c>
      <c r="C1463">
        <v>3063053.5427000001</v>
      </c>
    </row>
    <row r="1464" spans="1:3" x14ac:dyDescent="0.25">
      <c r="A1464">
        <v>8110</v>
      </c>
      <c r="B1464">
        <v>336638.80310000002</v>
      </c>
      <c r="C1464">
        <v>3063064.6000999999</v>
      </c>
    </row>
    <row r="1465" spans="1:3" x14ac:dyDescent="0.25">
      <c r="A1465">
        <v>8111</v>
      </c>
      <c r="B1465">
        <v>336638.9595</v>
      </c>
      <c r="C1465">
        <v>3063076.2393</v>
      </c>
    </row>
    <row r="1466" spans="1:3" x14ac:dyDescent="0.25">
      <c r="A1466">
        <v>8112</v>
      </c>
      <c r="B1466">
        <v>336639.1471</v>
      </c>
      <c r="C1466">
        <v>3063090.2064</v>
      </c>
    </row>
    <row r="1467" spans="1:3" x14ac:dyDescent="0.25">
      <c r="A1467">
        <v>8113</v>
      </c>
      <c r="B1467">
        <v>336636.38370000001</v>
      </c>
      <c r="C1467">
        <v>3063099.0660999999</v>
      </c>
    </row>
    <row r="1468" spans="1:3" x14ac:dyDescent="0.25">
      <c r="A1468">
        <v>8114</v>
      </c>
      <c r="B1468">
        <v>336631.85440000001</v>
      </c>
      <c r="C1468">
        <v>3063113.5871000001</v>
      </c>
    </row>
    <row r="1469" spans="1:3" x14ac:dyDescent="0.25">
      <c r="A1469">
        <v>8115</v>
      </c>
      <c r="B1469">
        <v>336631.07530000003</v>
      </c>
      <c r="C1469">
        <v>3063142.7009000001</v>
      </c>
    </row>
    <row r="1470" spans="1:3" x14ac:dyDescent="0.25">
      <c r="A1470">
        <v>8116</v>
      </c>
      <c r="B1470">
        <v>336625.63449999999</v>
      </c>
      <c r="C1470">
        <v>3063171.7782999999</v>
      </c>
    </row>
    <row r="1471" spans="1:3" x14ac:dyDescent="0.25">
      <c r="A1471">
        <v>8117</v>
      </c>
      <c r="B1471">
        <v>336623.43219999998</v>
      </c>
      <c r="C1471">
        <v>3063183.5480999998</v>
      </c>
    </row>
    <row r="1472" spans="1:3" x14ac:dyDescent="0.25">
      <c r="A1472">
        <v>8118</v>
      </c>
      <c r="B1472">
        <v>336624.3222</v>
      </c>
      <c r="C1472">
        <v>3063206.2365000001</v>
      </c>
    </row>
    <row r="1473" spans="1:3" x14ac:dyDescent="0.25">
      <c r="A1473">
        <v>8119</v>
      </c>
      <c r="B1473">
        <v>336634.23359999998</v>
      </c>
      <c r="C1473">
        <v>3063202.8015999999</v>
      </c>
    </row>
    <row r="1474" spans="1:3" x14ac:dyDescent="0.25">
      <c r="A1474">
        <v>8120</v>
      </c>
      <c r="B1474">
        <v>336638.30040000001</v>
      </c>
      <c r="C1474">
        <v>3063201.3922000001</v>
      </c>
    </row>
    <row r="1475" spans="1:3" x14ac:dyDescent="0.25">
      <c r="A1475">
        <v>8121</v>
      </c>
      <c r="B1475">
        <v>336666.88880000002</v>
      </c>
      <c r="C1475">
        <v>3063195.1875</v>
      </c>
    </row>
    <row r="1476" spans="1:3" x14ac:dyDescent="0.25">
      <c r="A1476">
        <v>8122</v>
      </c>
      <c r="B1476">
        <v>336693.21529999998</v>
      </c>
      <c r="C1476">
        <v>3063194.8339</v>
      </c>
    </row>
    <row r="1477" spans="1:3" x14ac:dyDescent="0.25">
      <c r="A1477">
        <v>8123</v>
      </c>
      <c r="B1477">
        <v>336716.61670000001</v>
      </c>
      <c r="C1477">
        <v>3063194.5196000002</v>
      </c>
    </row>
    <row r="1478" spans="1:3" x14ac:dyDescent="0.25">
      <c r="A1478">
        <v>8124</v>
      </c>
      <c r="B1478">
        <v>337215.03399999999</v>
      </c>
      <c r="C1478">
        <v>3062901.4591000001</v>
      </c>
    </row>
    <row r="1479" spans="1:3" x14ac:dyDescent="0.25">
      <c r="A1479">
        <v>8125</v>
      </c>
      <c r="B1479">
        <v>337226.70189999999</v>
      </c>
      <c r="C1479">
        <v>3062789.5441000001</v>
      </c>
    </row>
    <row r="1480" spans="1:3" x14ac:dyDescent="0.25">
      <c r="A1480">
        <v>8126</v>
      </c>
      <c r="B1480">
        <v>337222.3346</v>
      </c>
      <c r="C1480">
        <v>3062725.5735999998</v>
      </c>
    </row>
    <row r="1481" spans="1:3" x14ac:dyDescent="0.25">
      <c r="A1481">
        <v>8127</v>
      </c>
      <c r="B1481">
        <v>337204.45750000002</v>
      </c>
      <c r="C1481">
        <v>3062716.4772999999</v>
      </c>
    </row>
    <row r="1482" spans="1:3" x14ac:dyDescent="0.25">
      <c r="A1482">
        <v>8128</v>
      </c>
      <c r="B1482">
        <v>337139.85029999999</v>
      </c>
      <c r="C1482">
        <v>3062683.6038000002</v>
      </c>
    </row>
    <row r="1483" spans="1:3" x14ac:dyDescent="0.25">
      <c r="A1483">
        <v>8129</v>
      </c>
      <c r="B1483">
        <v>337013.47820000001</v>
      </c>
      <c r="C1483">
        <v>3062597.9837000002</v>
      </c>
    </row>
    <row r="1484" spans="1:3" x14ac:dyDescent="0.25">
      <c r="A1484">
        <v>8130</v>
      </c>
      <c r="B1484">
        <v>336938.99579999998</v>
      </c>
      <c r="C1484">
        <v>3062541.9372</v>
      </c>
    </row>
    <row r="1485" spans="1:3" x14ac:dyDescent="0.25">
      <c r="A1485">
        <v>8131</v>
      </c>
      <c r="B1485">
        <v>336890.52100000001</v>
      </c>
      <c r="C1485">
        <v>3062505.3332000002</v>
      </c>
    </row>
    <row r="1486" spans="1:3" x14ac:dyDescent="0.25">
      <c r="A1486">
        <v>8132</v>
      </c>
      <c r="B1486">
        <v>336801.91769999999</v>
      </c>
      <c r="C1486">
        <v>3062443.6554999999</v>
      </c>
    </row>
    <row r="1487" spans="1:3" x14ac:dyDescent="0.25">
      <c r="A1487">
        <v>8133</v>
      </c>
      <c r="B1487">
        <v>336756.10320000001</v>
      </c>
      <c r="C1487">
        <v>3062403.5218000002</v>
      </c>
    </row>
    <row r="1488" spans="1:3" x14ac:dyDescent="0.25">
      <c r="A1488">
        <v>8134</v>
      </c>
      <c r="B1488">
        <v>336752.17820000002</v>
      </c>
      <c r="C1488">
        <v>3062400.0835000002</v>
      </c>
    </row>
    <row r="1489" spans="1:3" x14ac:dyDescent="0.25">
      <c r="A1489">
        <v>8135</v>
      </c>
      <c r="B1489">
        <v>336700.2856</v>
      </c>
      <c r="C1489">
        <v>3062370.5109000001</v>
      </c>
    </row>
    <row r="1490" spans="1:3" x14ac:dyDescent="0.25">
      <c r="A1490">
        <v>8136</v>
      </c>
      <c r="B1490">
        <v>336646.92550000001</v>
      </c>
      <c r="C1490">
        <v>3062318.8382000001</v>
      </c>
    </row>
    <row r="1491" spans="1:3" x14ac:dyDescent="0.25">
      <c r="A1491">
        <v>8137</v>
      </c>
      <c r="B1491">
        <v>336619.90259999997</v>
      </c>
      <c r="C1491">
        <v>3062311.0517000002</v>
      </c>
    </row>
    <row r="1492" spans="1:3" x14ac:dyDescent="0.25">
      <c r="A1492">
        <v>8138</v>
      </c>
      <c r="B1492">
        <v>336595.29810000001</v>
      </c>
      <c r="C1492">
        <v>3062309.0537999999</v>
      </c>
    </row>
    <row r="1493" spans="1:3" x14ac:dyDescent="0.25">
      <c r="A1493">
        <v>8139</v>
      </c>
      <c r="B1493">
        <v>336519.30080000003</v>
      </c>
      <c r="C1493">
        <v>3062314.7318000002</v>
      </c>
    </row>
    <row r="1494" spans="1:3" x14ac:dyDescent="0.25">
      <c r="A1494">
        <v>8140</v>
      </c>
      <c r="B1494">
        <v>336525.03110000002</v>
      </c>
      <c r="C1494">
        <v>3062346.3215000001</v>
      </c>
    </row>
    <row r="1495" spans="1:3" x14ac:dyDescent="0.25">
      <c r="A1495">
        <v>8141</v>
      </c>
      <c r="B1495">
        <v>336525.62089999998</v>
      </c>
      <c r="C1495">
        <v>3062349.5731000002</v>
      </c>
    </row>
    <row r="1496" spans="1:3" x14ac:dyDescent="0.25">
      <c r="A1496">
        <v>8142</v>
      </c>
      <c r="B1496">
        <v>336527.94770000002</v>
      </c>
      <c r="C1496">
        <v>3062358.3316000002</v>
      </c>
    </row>
    <row r="1497" spans="1:3" x14ac:dyDescent="0.25">
      <c r="A1497">
        <v>8143</v>
      </c>
      <c r="B1497">
        <v>336535.48269999999</v>
      </c>
      <c r="C1497">
        <v>3062386.6951000001</v>
      </c>
    </row>
    <row r="1498" spans="1:3" x14ac:dyDescent="0.25">
      <c r="A1498">
        <v>8144</v>
      </c>
      <c r="B1498">
        <v>336540.63260000001</v>
      </c>
      <c r="C1498">
        <v>3062421.5518999998</v>
      </c>
    </row>
    <row r="1499" spans="1:3" x14ac:dyDescent="0.25">
      <c r="A1499">
        <v>8145</v>
      </c>
      <c r="B1499">
        <v>336498.57010000001</v>
      </c>
      <c r="C1499">
        <v>3062426.7741</v>
      </c>
    </row>
    <row r="1500" spans="1:3" x14ac:dyDescent="0.25">
      <c r="A1500">
        <v>8146</v>
      </c>
      <c r="B1500">
        <v>336455.33750000002</v>
      </c>
      <c r="C1500">
        <v>3062432.0122000002</v>
      </c>
    </row>
    <row r="1501" spans="1:3" x14ac:dyDescent="0.25">
      <c r="A1501">
        <v>8147</v>
      </c>
      <c r="B1501">
        <v>336415.4901</v>
      </c>
      <c r="C1501">
        <v>3062427.8912999998</v>
      </c>
    </row>
    <row r="1502" spans="1:3" x14ac:dyDescent="0.25">
      <c r="A1502">
        <v>8148</v>
      </c>
      <c r="B1502">
        <v>336356.98300000001</v>
      </c>
      <c r="C1502">
        <v>3062428.6782999998</v>
      </c>
    </row>
    <row r="1503" spans="1:3" x14ac:dyDescent="0.25">
      <c r="A1503">
        <v>8149</v>
      </c>
      <c r="B1503">
        <v>336331.23989999999</v>
      </c>
      <c r="C1503">
        <v>3062429.0247</v>
      </c>
    </row>
    <row r="1504" spans="1:3" x14ac:dyDescent="0.25">
      <c r="A1504">
        <v>8150</v>
      </c>
      <c r="B1504">
        <v>336308.1974</v>
      </c>
      <c r="C1504">
        <v>3062456.1113999998</v>
      </c>
    </row>
    <row r="1505" spans="1:3" x14ac:dyDescent="0.25">
      <c r="A1505">
        <v>8151</v>
      </c>
      <c r="B1505">
        <v>336277.69540000003</v>
      </c>
      <c r="C1505">
        <v>3062450.7009999999</v>
      </c>
    </row>
    <row r="1506" spans="1:3" x14ac:dyDescent="0.25">
      <c r="A1506">
        <v>8152</v>
      </c>
      <c r="B1506">
        <v>336250.59419999999</v>
      </c>
      <c r="C1506">
        <v>3062437.0954999998</v>
      </c>
    </row>
    <row r="1507" spans="1:3" x14ac:dyDescent="0.25">
      <c r="A1507">
        <v>8153</v>
      </c>
      <c r="B1507">
        <v>336251.16360000003</v>
      </c>
      <c r="C1507">
        <v>3062435.9235999999</v>
      </c>
    </row>
    <row r="1508" spans="1:3" x14ac:dyDescent="0.25">
      <c r="A1508">
        <v>8154</v>
      </c>
      <c r="B1508">
        <v>337022.87809999997</v>
      </c>
      <c r="C1508">
        <v>3062600.7681</v>
      </c>
    </row>
    <row r="1509" spans="1:3" x14ac:dyDescent="0.25">
      <c r="A1509">
        <v>8155</v>
      </c>
      <c r="B1509">
        <v>336986.1519</v>
      </c>
      <c r="C1509">
        <v>3062611.1559000001</v>
      </c>
    </row>
    <row r="1510" spans="1:3" x14ac:dyDescent="0.25">
      <c r="A1510">
        <v>8156</v>
      </c>
      <c r="B1510">
        <v>336966.8995</v>
      </c>
      <c r="C1510">
        <v>3062615.4885999998</v>
      </c>
    </row>
    <row r="1511" spans="1:3" x14ac:dyDescent="0.25">
      <c r="A1511">
        <v>8157</v>
      </c>
      <c r="B1511">
        <v>336954.114</v>
      </c>
      <c r="C1511">
        <v>3062622.0630000001</v>
      </c>
    </row>
    <row r="1512" spans="1:3" x14ac:dyDescent="0.25">
      <c r="A1512">
        <v>8158</v>
      </c>
      <c r="B1512">
        <v>336944.2929</v>
      </c>
      <c r="C1512">
        <v>3062631.5081000002</v>
      </c>
    </row>
    <row r="1513" spans="1:3" x14ac:dyDescent="0.25">
      <c r="A1513">
        <v>8159</v>
      </c>
      <c r="B1513">
        <v>336927.49</v>
      </c>
      <c r="C1513">
        <v>3062643.9572000001</v>
      </c>
    </row>
    <row r="1514" spans="1:3" x14ac:dyDescent="0.25">
      <c r="A1514">
        <v>8160</v>
      </c>
      <c r="B1514">
        <v>336911.73239999998</v>
      </c>
      <c r="C1514">
        <v>3062647.0789999999</v>
      </c>
    </row>
    <row r="1515" spans="1:3" x14ac:dyDescent="0.25">
      <c r="A1515">
        <v>8161</v>
      </c>
      <c r="B1515">
        <v>337217.9203</v>
      </c>
      <c r="C1515">
        <v>3062723.3275000001</v>
      </c>
    </row>
    <row r="1516" spans="1:3" x14ac:dyDescent="0.25">
      <c r="A1516">
        <v>8162</v>
      </c>
      <c r="B1516">
        <v>337200.44500000001</v>
      </c>
      <c r="C1516">
        <v>3062726.4811999998</v>
      </c>
    </row>
    <row r="1517" spans="1:3" x14ac:dyDescent="0.25">
      <c r="A1517">
        <v>8163</v>
      </c>
      <c r="B1517">
        <v>337190.18780000001</v>
      </c>
      <c r="C1517">
        <v>3062728.3322999999</v>
      </c>
    </row>
    <row r="1518" spans="1:3" x14ac:dyDescent="0.25">
      <c r="A1518">
        <v>8164</v>
      </c>
      <c r="B1518">
        <v>337178.63799999998</v>
      </c>
      <c r="C1518">
        <v>3062731.4474999998</v>
      </c>
    </row>
    <row r="1519" spans="1:3" x14ac:dyDescent="0.25">
      <c r="A1519">
        <v>8165</v>
      </c>
      <c r="B1519">
        <v>337147.04190000001</v>
      </c>
      <c r="C1519">
        <v>3062739.9696</v>
      </c>
    </row>
    <row r="1520" spans="1:3" x14ac:dyDescent="0.25">
      <c r="A1520">
        <v>8166</v>
      </c>
      <c r="B1520">
        <v>337102.64789999998</v>
      </c>
      <c r="C1520">
        <v>3062745.8029</v>
      </c>
    </row>
    <row r="1521" spans="1:3" x14ac:dyDescent="0.25">
      <c r="A1521">
        <v>8167</v>
      </c>
      <c r="B1521">
        <v>337073.99589999998</v>
      </c>
      <c r="C1521">
        <v>3062747.3509</v>
      </c>
    </row>
    <row r="1522" spans="1:3" x14ac:dyDescent="0.25">
      <c r="A1522">
        <v>8168</v>
      </c>
      <c r="B1522">
        <v>337068.76160000003</v>
      </c>
      <c r="C1522">
        <v>3062749.7494000001</v>
      </c>
    </row>
    <row r="1523" spans="1:3" x14ac:dyDescent="0.25">
      <c r="A1523">
        <v>8169</v>
      </c>
      <c r="B1523">
        <v>337059.38510000001</v>
      </c>
      <c r="C1523">
        <v>3062748.7108</v>
      </c>
    </row>
    <row r="1524" spans="1:3" x14ac:dyDescent="0.25">
      <c r="A1524">
        <v>8170</v>
      </c>
      <c r="B1524">
        <v>337049.88390000002</v>
      </c>
      <c r="C1524">
        <v>3062738.3607000001</v>
      </c>
    </row>
    <row r="1525" spans="1:3" x14ac:dyDescent="0.25">
      <c r="A1525">
        <v>8171</v>
      </c>
      <c r="B1525">
        <v>337043.4093</v>
      </c>
      <c r="C1525">
        <v>3062735.537</v>
      </c>
    </row>
    <row r="1526" spans="1:3" x14ac:dyDescent="0.25">
      <c r="A1526">
        <v>8172</v>
      </c>
      <c r="B1526">
        <v>337021.2709</v>
      </c>
      <c r="C1526">
        <v>3062742.8187000002</v>
      </c>
    </row>
    <row r="1527" spans="1:3" x14ac:dyDescent="0.25">
      <c r="A1527">
        <v>8173</v>
      </c>
      <c r="B1527">
        <v>336976.98619999998</v>
      </c>
      <c r="C1527">
        <v>3062756.8001999999</v>
      </c>
    </row>
    <row r="1528" spans="1:3" x14ac:dyDescent="0.25">
      <c r="A1528">
        <v>8174</v>
      </c>
      <c r="B1528">
        <v>336958.83390000003</v>
      </c>
      <c r="C1528">
        <v>3062755.8794</v>
      </c>
    </row>
    <row r="1529" spans="1:3" x14ac:dyDescent="0.25">
      <c r="A1529">
        <v>8175</v>
      </c>
      <c r="B1529">
        <v>336924.89299999998</v>
      </c>
      <c r="C1529">
        <v>3062755.7524000001</v>
      </c>
    </row>
    <row r="1530" spans="1:3" x14ac:dyDescent="0.25">
      <c r="A1530">
        <v>8176</v>
      </c>
      <c r="B1530">
        <v>336910.19640000002</v>
      </c>
      <c r="C1530">
        <v>3062750.7107000002</v>
      </c>
    </row>
    <row r="1531" spans="1:3" x14ac:dyDescent="0.25">
      <c r="A1531">
        <v>8177</v>
      </c>
      <c r="B1531">
        <v>336903.0821</v>
      </c>
      <c r="C1531">
        <v>3062743.8210999998</v>
      </c>
    </row>
    <row r="1532" spans="1:3" x14ac:dyDescent="0.25">
      <c r="A1532">
        <v>8178</v>
      </c>
      <c r="B1532">
        <v>336879.65649999998</v>
      </c>
      <c r="C1532">
        <v>3062742.3890999998</v>
      </c>
    </row>
    <row r="1533" spans="1:3" x14ac:dyDescent="0.25">
      <c r="A1533">
        <v>8179</v>
      </c>
      <c r="B1533">
        <v>336854.5772</v>
      </c>
      <c r="C1533">
        <v>3062748.5463</v>
      </c>
    </row>
    <row r="1534" spans="1:3" x14ac:dyDescent="0.25">
      <c r="A1534">
        <v>8180</v>
      </c>
      <c r="B1534">
        <v>336848.63299999997</v>
      </c>
      <c r="C1534">
        <v>3062741.6411000001</v>
      </c>
    </row>
    <row r="1535" spans="1:3" x14ac:dyDescent="0.25">
      <c r="A1535">
        <v>8181</v>
      </c>
      <c r="B1535">
        <v>336833.24979999999</v>
      </c>
      <c r="C1535">
        <v>3062729.0416000001</v>
      </c>
    </row>
    <row r="1536" spans="1:3" x14ac:dyDescent="0.25">
      <c r="A1536">
        <v>8182</v>
      </c>
      <c r="B1536">
        <v>336823.80489999999</v>
      </c>
      <c r="C1536">
        <v>3062724.5011</v>
      </c>
    </row>
    <row r="1537" spans="1:3" x14ac:dyDescent="0.25">
      <c r="A1537">
        <v>8183</v>
      </c>
      <c r="B1537">
        <v>336813.22519999999</v>
      </c>
      <c r="C1537">
        <v>3062719.4149000002</v>
      </c>
    </row>
    <row r="1538" spans="1:3" x14ac:dyDescent="0.25">
      <c r="A1538">
        <v>8184</v>
      </c>
      <c r="B1538">
        <v>336804.8469</v>
      </c>
      <c r="C1538">
        <v>3062705.5573</v>
      </c>
    </row>
    <row r="1539" spans="1:3" x14ac:dyDescent="0.25">
      <c r="A1539">
        <v>8185</v>
      </c>
      <c r="B1539">
        <v>336759.29070000001</v>
      </c>
      <c r="C1539">
        <v>3062711.9896</v>
      </c>
    </row>
    <row r="1540" spans="1:3" x14ac:dyDescent="0.25">
      <c r="A1540">
        <v>8186</v>
      </c>
      <c r="B1540">
        <v>336738.31459999998</v>
      </c>
      <c r="C1540">
        <v>3062718.6740999999</v>
      </c>
    </row>
    <row r="1541" spans="1:3" x14ac:dyDescent="0.25">
      <c r="A1541">
        <v>8187</v>
      </c>
      <c r="B1541">
        <v>336716.11369999999</v>
      </c>
      <c r="C1541">
        <v>3062721.3004999999</v>
      </c>
    </row>
    <row r="1542" spans="1:3" x14ac:dyDescent="0.25">
      <c r="A1542">
        <v>8188</v>
      </c>
      <c r="B1542">
        <v>336684.52850000001</v>
      </c>
      <c r="C1542">
        <v>3062722.3067000001</v>
      </c>
    </row>
    <row r="1543" spans="1:3" x14ac:dyDescent="0.25">
      <c r="A1543">
        <v>8189</v>
      </c>
      <c r="B1543">
        <v>336664.65220000001</v>
      </c>
      <c r="C1543">
        <v>3062723.7377999998</v>
      </c>
    </row>
    <row r="1544" spans="1:3" x14ac:dyDescent="0.25">
      <c r="A1544">
        <v>8190</v>
      </c>
      <c r="B1544">
        <v>336637.18589999998</v>
      </c>
      <c r="C1544">
        <v>3062726.4350999999</v>
      </c>
    </row>
    <row r="1545" spans="1:3" x14ac:dyDescent="0.25">
      <c r="A1545">
        <v>8191</v>
      </c>
      <c r="B1545">
        <v>336617.28619999997</v>
      </c>
      <c r="C1545">
        <v>3062726.1203999999</v>
      </c>
    </row>
    <row r="1546" spans="1:3" x14ac:dyDescent="0.25">
      <c r="A1546">
        <v>8192</v>
      </c>
      <c r="B1546">
        <v>336594.46899999998</v>
      </c>
      <c r="C1546">
        <v>3062726.4268999998</v>
      </c>
    </row>
    <row r="1547" spans="1:3" x14ac:dyDescent="0.25">
      <c r="A1547">
        <v>8193</v>
      </c>
      <c r="B1547">
        <v>336580.4902</v>
      </c>
      <c r="C1547">
        <v>3062731.2714999998</v>
      </c>
    </row>
    <row r="1548" spans="1:3" x14ac:dyDescent="0.25">
      <c r="A1548">
        <v>8194</v>
      </c>
      <c r="B1548">
        <v>336675.74550000002</v>
      </c>
      <c r="C1548">
        <v>3062035.5452999999</v>
      </c>
    </row>
    <row r="1549" spans="1:3" x14ac:dyDescent="0.25">
      <c r="A1549">
        <v>8195</v>
      </c>
      <c r="B1549">
        <v>336649.1753</v>
      </c>
      <c r="C1549">
        <v>3062061.5151999998</v>
      </c>
    </row>
    <row r="1550" spans="1:3" x14ac:dyDescent="0.25">
      <c r="A1550">
        <v>8196</v>
      </c>
      <c r="B1550">
        <v>336628.38569999998</v>
      </c>
      <c r="C1550">
        <v>3062082.1685000001</v>
      </c>
    </row>
    <row r="1551" spans="1:3" x14ac:dyDescent="0.25">
      <c r="A1551">
        <v>8197</v>
      </c>
      <c r="B1551">
        <v>336605.82530000003</v>
      </c>
      <c r="C1551">
        <v>3062101.6812999998</v>
      </c>
    </row>
    <row r="1552" spans="1:3" x14ac:dyDescent="0.25">
      <c r="A1552">
        <v>8198</v>
      </c>
      <c r="B1552">
        <v>336589.59149999998</v>
      </c>
      <c r="C1552">
        <v>3062112.9596000002</v>
      </c>
    </row>
    <row r="1553" spans="1:3" x14ac:dyDescent="0.25">
      <c r="A1553">
        <v>8199</v>
      </c>
      <c r="B1553">
        <v>336576.33</v>
      </c>
      <c r="C1553">
        <v>3062127.6905999999</v>
      </c>
    </row>
    <row r="1554" spans="1:3" x14ac:dyDescent="0.25">
      <c r="A1554">
        <v>8200</v>
      </c>
      <c r="B1554">
        <v>336552.57890000002</v>
      </c>
      <c r="C1554">
        <v>3062148.8080000002</v>
      </c>
    </row>
    <row r="1555" spans="1:3" x14ac:dyDescent="0.25">
      <c r="A1555">
        <v>8201</v>
      </c>
      <c r="B1555">
        <v>336589.41039999999</v>
      </c>
      <c r="C1555">
        <v>3062194.6313999998</v>
      </c>
    </row>
    <row r="1556" spans="1:3" x14ac:dyDescent="0.25">
      <c r="A1556">
        <v>8202</v>
      </c>
      <c r="B1556">
        <v>336600.38130000001</v>
      </c>
      <c r="C1556">
        <v>3062208.2809000001</v>
      </c>
    </row>
    <row r="1557" spans="1:3" x14ac:dyDescent="0.25">
      <c r="A1557">
        <v>8203</v>
      </c>
      <c r="B1557">
        <v>336640.6593</v>
      </c>
      <c r="C1557">
        <v>3062244.4128</v>
      </c>
    </row>
    <row r="1558" spans="1:3" x14ac:dyDescent="0.25">
      <c r="A1558">
        <v>8204</v>
      </c>
      <c r="B1558">
        <v>336667.32390000002</v>
      </c>
      <c r="C1558">
        <v>3062269.0852999999</v>
      </c>
    </row>
    <row r="1559" spans="1:3" x14ac:dyDescent="0.25">
      <c r="A1559">
        <v>8205</v>
      </c>
      <c r="B1559">
        <v>336673.80729999999</v>
      </c>
      <c r="C1559">
        <v>3062274.0016000001</v>
      </c>
    </row>
    <row r="1560" spans="1:3" x14ac:dyDescent="0.25">
      <c r="A1560">
        <v>8206</v>
      </c>
      <c r="B1560">
        <v>336689.19839999999</v>
      </c>
      <c r="C1560">
        <v>3062285.6726000002</v>
      </c>
    </row>
    <row r="1561" spans="1:3" x14ac:dyDescent="0.25">
      <c r="A1561">
        <v>8207</v>
      </c>
      <c r="B1561">
        <v>336724.74829999998</v>
      </c>
      <c r="C1561">
        <v>3062318.3753</v>
      </c>
    </row>
    <row r="1562" spans="1:3" x14ac:dyDescent="0.25">
      <c r="A1562">
        <v>8208</v>
      </c>
      <c r="B1562">
        <v>336740.14779999998</v>
      </c>
      <c r="C1562">
        <v>3062332.1390999998</v>
      </c>
    </row>
    <row r="1563" spans="1:3" x14ac:dyDescent="0.25">
      <c r="A1563">
        <v>8209</v>
      </c>
      <c r="B1563">
        <v>336786.43469999998</v>
      </c>
      <c r="C1563">
        <v>3062359.7702000001</v>
      </c>
    </row>
    <row r="1564" spans="1:3" x14ac:dyDescent="0.25">
      <c r="A1564">
        <v>8210</v>
      </c>
      <c r="B1564">
        <v>336797.36859999999</v>
      </c>
      <c r="C1564">
        <v>3062366.2973000002</v>
      </c>
    </row>
    <row r="1565" spans="1:3" x14ac:dyDescent="0.25">
      <c r="A1565">
        <v>8211</v>
      </c>
      <c r="B1565">
        <v>336845.84419999999</v>
      </c>
      <c r="C1565">
        <v>3062402.9013</v>
      </c>
    </row>
    <row r="1566" spans="1:3" x14ac:dyDescent="0.25">
      <c r="A1566">
        <v>8212</v>
      </c>
      <c r="B1566">
        <v>336904.34370000003</v>
      </c>
      <c r="C1566">
        <v>3062445.1919999998</v>
      </c>
    </row>
    <row r="1567" spans="1:3" x14ac:dyDescent="0.25">
      <c r="A1567">
        <v>8213</v>
      </c>
      <c r="B1567">
        <v>336909.80200000003</v>
      </c>
      <c r="C1567">
        <v>3062449.4838</v>
      </c>
    </row>
    <row r="1568" spans="1:3" x14ac:dyDescent="0.25">
      <c r="A1568">
        <v>8214</v>
      </c>
      <c r="B1568">
        <v>336951.65639999998</v>
      </c>
      <c r="C1568">
        <v>3062482.3939</v>
      </c>
    </row>
    <row r="1569" spans="1:3" x14ac:dyDescent="0.25">
      <c r="A1569">
        <v>8215</v>
      </c>
      <c r="B1569">
        <v>337017.76880000002</v>
      </c>
      <c r="C1569">
        <v>3062525.1647999999</v>
      </c>
    </row>
    <row r="1570" spans="1:3" x14ac:dyDescent="0.25">
      <c r="A1570">
        <v>8216</v>
      </c>
      <c r="B1570">
        <v>337073.9191</v>
      </c>
      <c r="C1570">
        <v>3062566.9051000001</v>
      </c>
    </row>
    <row r="1571" spans="1:3" x14ac:dyDescent="0.25">
      <c r="A1571">
        <v>8217</v>
      </c>
      <c r="B1571">
        <v>337124.73330000002</v>
      </c>
      <c r="C1571">
        <v>3062603.4781999998</v>
      </c>
    </row>
    <row r="1572" spans="1:3" x14ac:dyDescent="0.25">
      <c r="A1572">
        <v>8218</v>
      </c>
      <c r="B1572">
        <v>337197.5527</v>
      </c>
      <c r="C1572">
        <v>3062666.5328000002</v>
      </c>
    </row>
    <row r="1573" spans="1:3" x14ac:dyDescent="0.25">
      <c r="A1573">
        <v>8219</v>
      </c>
      <c r="B1573">
        <v>336774.13199999998</v>
      </c>
      <c r="C1573">
        <v>3062352.426</v>
      </c>
    </row>
    <row r="1574" spans="1:3" x14ac:dyDescent="0.25">
      <c r="A1574">
        <v>8220</v>
      </c>
      <c r="B1574">
        <v>336768.7071</v>
      </c>
      <c r="C1574">
        <v>3062323.6063000001</v>
      </c>
    </row>
    <row r="1575" spans="1:3" x14ac:dyDescent="0.25">
      <c r="A1575">
        <v>8221</v>
      </c>
      <c r="B1575">
        <v>336764.96230000001</v>
      </c>
      <c r="C1575">
        <v>3062306.1935000001</v>
      </c>
    </row>
    <row r="1576" spans="1:3" x14ac:dyDescent="0.25">
      <c r="A1576">
        <v>8222</v>
      </c>
      <c r="B1576">
        <v>336768.16029999999</v>
      </c>
      <c r="C1576">
        <v>3062282.8662999999</v>
      </c>
    </row>
    <row r="1577" spans="1:3" x14ac:dyDescent="0.25">
      <c r="A1577">
        <v>8223</v>
      </c>
      <c r="B1577">
        <v>336790.10430000001</v>
      </c>
      <c r="C1577">
        <v>3062261.0339000002</v>
      </c>
    </row>
    <row r="1578" spans="1:3" x14ac:dyDescent="0.25">
      <c r="A1578">
        <v>8224</v>
      </c>
      <c r="B1578">
        <v>336791.16509999998</v>
      </c>
      <c r="C1578">
        <v>3062252.8701999998</v>
      </c>
    </row>
    <row r="1579" spans="1:3" x14ac:dyDescent="0.25">
      <c r="A1579">
        <v>8225</v>
      </c>
      <c r="B1579">
        <v>336791.11050000001</v>
      </c>
      <c r="C1579">
        <v>3062248.7962000002</v>
      </c>
    </row>
    <row r="1580" spans="1:3" x14ac:dyDescent="0.25">
      <c r="A1580">
        <v>8226</v>
      </c>
      <c r="B1580">
        <v>337209.58960000001</v>
      </c>
      <c r="C1580">
        <v>3062647.7448999998</v>
      </c>
    </row>
    <row r="1581" spans="1:3" x14ac:dyDescent="0.25">
      <c r="A1581">
        <v>8227</v>
      </c>
      <c r="B1581">
        <v>337211.6728</v>
      </c>
      <c r="C1581">
        <v>3062628.5081000002</v>
      </c>
    </row>
    <row r="1582" spans="1:3" x14ac:dyDescent="0.25">
      <c r="A1582">
        <v>8228</v>
      </c>
      <c r="B1582">
        <v>337211.2365</v>
      </c>
      <c r="C1582">
        <v>3062595.9169999999</v>
      </c>
    </row>
    <row r="1583" spans="1:3" x14ac:dyDescent="0.25">
      <c r="A1583">
        <v>8229</v>
      </c>
      <c r="B1583">
        <v>337216.53409999999</v>
      </c>
      <c r="C1583">
        <v>3062554.5178</v>
      </c>
    </row>
    <row r="1584" spans="1:3" x14ac:dyDescent="0.25">
      <c r="A1584">
        <v>8230</v>
      </c>
      <c r="B1584">
        <v>337224.8504</v>
      </c>
      <c r="C1584">
        <v>3062520.0630000001</v>
      </c>
    </row>
    <row r="1585" spans="1:3" x14ac:dyDescent="0.25">
      <c r="A1585">
        <v>8231</v>
      </c>
      <c r="B1585">
        <v>337248.58980000002</v>
      </c>
      <c r="C1585">
        <v>3062457.4613000001</v>
      </c>
    </row>
    <row r="1586" spans="1:3" x14ac:dyDescent="0.25">
      <c r="A1586">
        <v>8232</v>
      </c>
      <c r="B1586">
        <v>337277.72739999997</v>
      </c>
      <c r="C1586">
        <v>3062404.6826999998</v>
      </c>
    </row>
    <row r="1587" spans="1:3" x14ac:dyDescent="0.25">
      <c r="A1587">
        <v>8233</v>
      </c>
      <c r="B1587">
        <v>337320.4388</v>
      </c>
      <c r="C1587">
        <v>3062360.4539000001</v>
      </c>
    </row>
    <row r="1588" spans="1:3" x14ac:dyDescent="0.25">
      <c r="A1588">
        <v>8234</v>
      </c>
      <c r="B1588">
        <v>337368.04109999997</v>
      </c>
      <c r="C1588">
        <v>3062331.8764999998</v>
      </c>
    </row>
    <row r="1589" spans="1:3" x14ac:dyDescent="0.25">
      <c r="A1589">
        <v>8235</v>
      </c>
      <c r="B1589">
        <v>337457.41009999998</v>
      </c>
      <c r="C1589">
        <v>3062296.5521</v>
      </c>
    </row>
    <row r="1590" spans="1:3" x14ac:dyDescent="0.25">
      <c r="A1590">
        <v>8236</v>
      </c>
      <c r="B1590">
        <v>337458.26850000001</v>
      </c>
      <c r="C1590">
        <v>3062296.3264000001</v>
      </c>
    </row>
    <row r="1591" spans="1:3" x14ac:dyDescent="0.25">
      <c r="A1591">
        <v>8237</v>
      </c>
      <c r="B1591">
        <v>337463.52639999997</v>
      </c>
      <c r="C1591">
        <v>3062295.6740999999</v>
      </c>
    </row>
    <row r="1592" spans="1:3" x14ac:dyDescent="0.25">
      <c r="A1592">
        <v>8238</v>
      </c>
      <c r="B1592">
        <v>337495.1127</v>
      </c>
      <c r="C1592">
        <v>3062294.6699000001</v>
      </c>
    </row>
    <row r="1593" spans="1:3" x14ac:dyDescent="0.25">
      <c r="A1593">
        <v>8239</v>
      </c>
      <c r="B1593">
        <v>337574.00449999998</v>
      </c>
      <c r="C1593">
        <v>3062286.6309000002</v>
      </c>
    </row>
    <row r="1594" spans="1:3" x14ac:dyDescent="0.25">
      <c r="A1594">
        <v>8240</v>
      </c>
      <c r="B1594">
        <v>337640.61749999999</v>
      </c>
      <c r="C1594">
        <v>3062279.3383999998</v>
      </c>
    </row>
    <row r="1595" spans="1:3" x14ac:dyDescent="0.25">
      <c r="A1595">
        <v>8241</v>
      </c>
      <c r="B1595">
        <v>337687.96970000002</v>
      </c>
      <c r="C1595">
        <v>3062275.7958999998</v>
      </c>
    </row>
    <row r="1596" spans="1:3" x14ac:dyDescent="0.25">
      <c r="A1596">
        <v>8242</v>
      </c>
      <c r="B1596">
        <v>337757.41509999998</v>
      </c>
      <c r="C1596">
        <v>3062261.4810000001</v>
      </c>
    </row>
    <row r="1597" spans="1:3" x14ac:dyDescent="0.25">
      <c r="A1597">
        <v>8243</v>
      </c>
      <c r="B1597">
        <v>337756.06959999999</v>
      </c>
      <c r="C1597">
        <v>3062247.3110000002</v>
      </c>
    </row>
    <row r="1598" spans="1:3" x14ac:dyDescent="0.25">
      <c r="A1598">
        <v>8244</v>
      </c>
      <c r="B1598">
        <v>337755.3726</v>
      </c>
      <c r="C1598">
        <v>3062239.9704</v>
      </c>
    </row>
    <row r="1599" spans="1:3" x14ac:dyDescent="0.25">
      <c r="A1599">
        <v>8245</v>
      </c>
      <c r="B1599">
        <v>337744.4608</v>
      </c>
      <c r="C1599">
        <v>3062211.5928000002</v>
      </c>
    </row>
    <row r="1600" spans="1:3" x14ac:dyDescent="0.25">
      <c r="A1600">
        <v>8246</v>
      </c>
      <c r="B1600">
        <v>337731.02230000001</v>
      </c>
      <c r="C1600">
        <v>3062169.2782999999</v>
      </c>
    </row>
    <row r="1601" spans="1:3" x14ac:dyDescent="0.25">
      <c r="A1601">
        <v>8247</v>
      </c>
      <c r="B1601">
        <v>337715.10359999997</v>
      </c>
      <c r="C1601">
        <v>3062116.5188000002</v>
      </c>
    </row>
    <row r="1602" spans="1:3" x14ac:dyDescent="0.25">
      <c r="A1602">
        <v>8248</v>
      </c>
      <c r="B1602">
        <v>337693.17859999998</v>
      </c>
      <c r="C1602">
        <v>3062052.1970000002</v>
      </c>
    </row>
    <row r="1603" spans="1:3" x14ac:dyDescent="0.25">
      <c r="A1603">
        <v>8249</v>
      </c>
      <c r="B1603">
        <v>337655.97899999999</v>
      </c>
      <c r="C1603">
        <v>3061983.4218000001</v>
      </c>
    </row>
    <row r="1604" spans="1:3" x14ac:dyDescent="0.25">
      <c r="A1604">
        <v>8250</v>
      </c>
      <c r="B1604">
        <v>337655.90130000003</v>
      </c>
      <c r="C1604">
        <v>3061977.6017</v>
      </c>
    </row>
    <row r="1605" spans="1:3" x14ac:dyDescent="0.25">
      <c r="A1605">
        <v>8251</v>
      </c>
      <c r="B1605">
        <v>337627.14889999997</v>
      </c>
      <c r="C1605">
        <v>3061927.9232999999</v>
      </c>
    </row>
    <row r="1606" spans="1:3" x14ac:dyDescent="0.25">
      <c r="A1606">
        <v>8252</v>
      </c>
      <c r="B1606">
        <v>337543.6949</v>
      </c>
      <c r="C1606">
        <v>3061857.4366000001</v>
      </c>
    </row>
    <row r="1607" spans="1:3" x14ac:dyDescent="0.25">
      <c r="A1607">
        <v>8253</v>
      </c>
      <c r="B1607">
        <v>337505.3897</v>
      </c>
      <c r="C1607">
        <v>3061805.6562000001</v>
      </c>
    </row>
    <row r="1608" spans="1:3" x14ac:dyDescent="0.25">
      <c r="A1608">
        <v>8254</v>
      </c>
      <c r="B1608">
        <v>337494.23009999999</v>
      </c>
      <c r="C1608">
        <v>3061790.5709000002</v>
      </c>
    </row>
    <row r="1609" spans="1:3" x14ac:dyDescent="0.25">
      <c r="A1609">
        <v>8255</v>
      </c>
      <c r="B1609">
        <v>337488.15360000002</v>
      </c>
      <c r="C1609">
        <v>3061773.7703999998</v>
      </c>
    </row>
    <row r="1610" spans="1:3" x14ac:dyDescent="0.25">
      <c r="A1610">
        <v>8256</v>
      </c>
      <c r="B1610">
        <v>337463.31319999998</v>
      </c>
      <c r="C1610">
        <v>3061797.9693999998</v>
      </c>
    </row>
    <row r="1611" spans="1:3" x14ac:dyDescent="0.25">
      <c r="A1611">
        <v>8257</v>
      </c>
      <c r="B1611">
        <v>337452.09340000001</v>
      </c>
      <c r="C1611">
        <v>3061834.2111</v>
      </c>
    </row>
    <row r="1612" spans="1:3" x14ac:dyDescent="0.25">
      <c r="A1612">
        <v>8258</v>
      </c>
      <c r="B1612">
        <v>337418.32890000002</v>
      </c>
      <c r="C1612">
        <v>3061847.469</v>
      </c>
    </row>
    <row r="1613" spans="1:3" x14ac:dyDescent="0.25">
      <c r="A1613">
        <v>8259</v>
      </c>
      <c r="B1613">
        <v>337387.6066</v>
      </c>
      <c r="C1613">
        <v>3061869.4182000002</v>
      </c>
    </row>
    <row r="1614" spans="1:3" x14ac:dyDescent="0.25">
      <c r="A1614">
        <v>8260</v>
      </c>
      <c r="B1614">
        <v>337366.76890000002</v>
      </c>
      <c r="C1614">
        <v>3061886.5783000002</v>
      </c>
    </row>
    <row r="1615" spans="1:3" x14ac:dyDescent="0.25">
      <c r="A1615">
        <v>8261</v>
      </c>
      <c r="B1615">
        <v>337347.00790000003</v>
      </c>
      <c r="C1615">
        <v>3061896.7385999998</v>
      </c>
    </row>
    <row r="1616" spans="1:3" x14ac:dyDescent="0.25">
      <c r="A1616">
        <v>8262</v>
      </c>
      <c r="B1616">
        <v>337347.04070000001</v>
      </c>
      <c r="C1616">
        <v>3061910.1269</v>
      </c>
    </row>
    <row r="1617" spans="1:3" x14ac:dyDescent="0.25">
      <c r="A1617">
        <v>8263</v>
      </c>
      <c r="B1617">
        <v>337350.1373</v>
      </c>
      <c r="C1617">
        <v>3061922.8922000001</v>
      </c>
    </row>
    <row r="1618" spans="1:3" x14ac:dyDescent="0.25">
      <c r="A1618">
        <v>8264</v>
      </c>
      <c r="B1618">
        <v>337352.61780000001</v>
      </c>
      <c r="C1618">
        <v>3061933.3372</v>
      </c>
    </row>
    <row r="1619" spans="1:3" x14ac:dyDescent="0.25">
      <c r="A1619">
        <v>8265</v>
      </c>
      <c r="B1619">
        <v>337359.20159999997</v>
      </c>
      <c r="C1619">
        <v>3061944.3094000001</v>
      </c>
    </row>
    <row r="1620" spans="1:3" x14ac:dyDescent="0.25">
      <c r="A1620">
        <v>8266</v>
      </c>
      <c r="B1620">
        <v>337360.44189999998</v>
      </c>
      <c r="C1620">
        <v>3061949.5318999998</v>
      </c>
    </row>
    <row r="1621" spans="1:3" x14ac:dyDescent="0.25">
      <c r="A1621">
        <v>8267</v>
      </c>
      <c r="B1621">
        <v>337362.91450000001</v>
      </c>
      <c r="C1621">
        <v>3061959.3949000002</v>
      </c>
    </row>
    <row r="1622" spans="1:3" x14ac:dyDescent="0.25">
      <c r="A1622">
        <v>8268</v>
      </c>
      <c r="B1622">
        <v>337364.84869999997</v>
      </c>
      <c r="C1622">
        <v>3061972.7577</v>
      </c>
    </row>
    <row r="1623" spans="1:3" x14ac:dyDescent="0.25">
      <c r="A1623">
        <v>8269</v>
      </c>
      <c r="B1623">
        <v>337364.92660000001</v>
      </c>
      <c r="C1623">
        <v>3061978.5778999999</v>
      </c>
    </row>
    <row r="1624" spans="1:3" x14ac:dyDescent="0.25">
      <c r="A1624">
        <v>8270</v>
      </c>
      <c r="B1624">
        <v>337361.13439999998</v>
      </c>
      <c r="C1624">
        <v>3062001.3311000001</v>
      </c>
    </row>
    <row r="1625" spans="1:3" x14ac:dyDescent="0.25">
      <c r="A1625">
        <v>8271</v>
      </c>
      <c r="B1625">
        <v>337371.42330000002</v>
      </c>
      <c r="C1625">
        <v>3062026.8067000001</v>
      </c>
    </row>
    <row r="1626" spans="1:3" x14ac:dyDescent="0.25">
      <c r="A1626">
        <v>8272</v>
      </c>
      <c r="B1626">
        <v>337383.44410000002</v>
      </c>
      <c r="C1626">
        <v>3062050.5126999998</v>
      </c>
    </row>
    <row r="1627" spans="1:3" x14ac:dyDescent="0.25">
      <c r="A1627">
        <v>8273</v>
      </c>
      <c r="B1627">
        <v>337391.59139999998</v>
      </c>
      <c r="C1627">
        <v>3062061.4767999998</v>
      </c>
    </row>
    <row r="1628" spans="1:3" x14ac:dyDescent="0.25">
      <c r="A1628">
        <v>8274</v>
      </c>
      <c r="B1628">
        <v>336915.39</v>
      </c>
      <c r="C1628">
        <v>3061971.4051000001</v>
      </c>
    </row>
    <row r="1629" spans="1:3" x14ac:dyDescent="0.25">
      <c r="A1629">
        <v>8275</v>
      </c>
      <c r="B1629">
        <v>336904.62420000002</v>
      </c>
      <c r="C1629">
        <v>3061975.1357</v>
      </c>
    </row>
    <row r="1630" spans="1:3" x14ac:dyDescent="0.25">
      <c r="A1630">
        <v>8276</v>
      </c>
      <c r="B1630">
        <v>336873.88750000001</v>
      </c>
      <c r="C1630">
        <v>3061995.9221000001</v>
      </c>
    </row>
    <row r="1631" spans="1:3" x14ac:dyDescent="0.25">
      <c r="A1631">
        <v>8277</v>
      </c>
      <c r="B1631">
        <v>336856.22570000001</v>
      </c>
      <c r="C1631">
        <v>3062009.8387000002</v>
      </c>
    </row>
    <row r="1632" spans="1:3" x14ac:dyDescent="0.25">
      <c r="A1632">
        <v>8278</v>
      </c>
      <c r="B1632">
        <v>336841.17729999998</v>
      </c>
      <c r="C1632">
        <v>3062022.2650000001</v>
      </c>
    </row>
    <row r="1633" spans="1:3" x14ac:dyDescent="0.25">
      <c r="A1633">
        <v>8279</v>
      </c>
      <c r="B1633">
        <v>336836.10149999999</v>
      </c>
      <c r="C1633">
        <v>3062023.3692999999</v>
      </c>
    </row>
    <row r="1634" spans="1:3" x14ac:dyDescent="0.25">
      <c r="A1634">
        <v>8280</v>
      </c>
      <c r="B1634">
        <v>336827.03370000003</v>
      </c>
      <c r="C1634">
        <v>3062014.8872000002</v>
      </c>
    </row>
    <row r="1635" spans="1:3" x14ac:dyDescent="0.25">
      <c r="A1635">
        <v>8281</v>
      </c>
      <c r="B1635">
        <v>336824.5048</v>
      </c>
      <c r="C1635">
        <v>3062011.9495000001</v>
      </c>
    </row>
    <row r="1636" spans="1:3" x14ac:dyDescent="0.25">
      <c r="A1636">
        <v>8282</v>
      </c>
      <c r="B1636">
        <v>336812.17219999997</v>
      </c>
      <c r="C1636">
        <v>3061997.6230000001</v>
      </c>
    </row>
    <row r="1637" spans="1:3" x14ac:dyDescent="0.25">
      <c r="A1637">
        <v>8283</v>
      </c>
      <c r="B1637">
        <v>336803.86379999999</v>
      </c>
      <c r="C1637">
        <v>3061989.0027000001</v>
      </c>
    </row>
    <row r="1638" spans="1:3" x14ac:dyDescent="0.25">
      <c r="A1638">
        <v>8284</v>
      </c>
      <c r="B1638">
        <v>336789.6654</v>
      </c>
      <c r="C1638">
        <v>3061977.5507999999</v>
      </c>
    </row>
    <row r="1639" spans="1:3" x14ac:dyDescent="0.25">
      <c r="A1639">
        <v>8285</v>
      </c>
      <c r="B1639">
        <v>336781.88740000001</v>
      </c>
      <c r="C1639">
        <v>3061964.8484999998</v>
      </c>
    </row>
    <row r="1640" spans="1:3" x14ac:dyDescent="0.25">
      <c r="A1640">
        <v>8286</v>
      </c>
      <c r="B1640">
        <v>336764.13939999999</v>
      </c>
      <c r="C1640">
        <v>3061950.5336000002</v>
      </c>
    </row>
    <row r="1641" spans="1:3" x14ac:dyDescent="0.25">
      <c r="A1641">
        <v>8287</v>
      </c>
      <c r="B1641">
        <v>336745.06569999998</v>
      </c>
      <c r="C1641">
        <v>3061968.2532000002</v>
      </c>
    </row>
    <row r="1642" spans="1:3" x14ac:dyDescent="0.25">
      <c r="A1642">
        <v>8288</v>
      </c>
      <c r="B1642">
        <v>336724.2133</v>
      </c>
      <c r="C1642">
        <v>3061984.2503</v>
      </c>
    </row>
    <row r="1643" spans="1:3" x14ac:dyDescent="0.25">
      <c r="A1643">
        <v>8289</v>
      </c>
      <c r="B1643">
        <v>336714.34490000003</v>
      </c>
      <c r="C1643">
        <v>3061990.2039999999</v>
      </c>
    </row>
    <row r="1644" spans="1:3" x14ac:dyDescent="0.25">
      <c r="A1644">
        <v>8290</v>
      </c>
      <c r="B1644">
        <v>336713.38559999998</v>
      </c>
      <c r="C1644">
        <v>3062005.9341000002</v>
      </c>
    </row>
    <row r="1645" spans="1:3" x14ac:dyDescent="0.25">
      <c r="A1645">
        <v>8291</v>
      </c>
      <c r="B1645">
        <v>336701.22369999997</v>
      </c>
      <c r="C1645">
        <v>3062015.4112</v>
      </c>
    </row>
    <row r="1646" spans="1:3" x14ac:dyDescent="0.25">
      <c r="A1646">
        <v>8292</v>
      </c>
      <c r="B1646">
        <v>337456.7819</v>
      </c>
      <c r="C1646">
        <v>3061834.7305999999</v>
      </c>
    </row>
    <row r="1647" spans="1:3" x14ac:dyDescent="0.25">
      <c r="A1647">
        <v>8293</v>
      </c>
      <c r="B1647">
        <v>337458.43150000001</v>
      </c>
      <c r="C1647">
        <v>3061849.4268</v>
      </c>
    </row>
    <row r="1648" spans="1:3" x14ac:dyDescent="0.25">
      <c r="A1648">
        <v>8294</v>
      </c>
      <c r="B1648">
        <v>337458.60869999998</v>
      </c>
      <c r="C1648">
        <v>3061851.0055999998</v>
      </c>
    </row>
    <row r="1649" spans="1:3" x14ac:dyDescent="0.25">
      <c r="A1649">
        <v>8295</v>
      </c>
      <c r="B1649">
        <v>337458.91970000003</v>
      </c>
      <c r="C1649">
        <v>3061874.2864000001</v>
      </c>
    </row>
    <row r="1650" spans="1:3" x14ac:dyDescent="0.25">
      <c r="A1650">
        <v>8296</v>
      </c>
      <c r="B1650">
        <v>336686.47399999999</v>
      </c>
      <c r="C1650">
        <v>3062027.0671000001</v>
      </c>
    </row>
    <row r="1651" spans="1:3" x14ac:dyDescent="0.25">
      <c r="A1651">
        <v>8297</v>
      </c>
      <c r="B1651">
        <v>336701.00589999999</v>
      </c>
      <c r="C1651">
        <v>3062042.7736999998</v>
      </c>
    </row>
    <row r="1652" spans="1:3" x14ac:dyDescent="0.25">
      <c r="A1652">
        <v>8298</v>
      </c>
      <c r="B1652">
        <v>336706.37329999998</v>
      </c>
      <c r="C1652">
        <v>3062050.2692</v>
      </c>
    </row>
    <row r="1653" spans="1:3" x14ac:dyDescent="0.25">
      <c r="A1653">
        <v>8299</v>
      </c>
      <c r="B1653">
        <v>336712.8873</v>
      </c>
      <c r="C1653">
        <v>3062056.0029000002</v>
      </c>
    </row>
    <row r="1654" spans="1:3" x14ac:dyDescent="0.25">
      <c r="A1654">
        <v>8300</v>
      </c>
      <c r="B1654">
        <v>336720.61070000002</v>
      </c>
      <c r="C1654">
        <v>3062064.6309000002</v>
      </c>
    </row>
    <row r="1655" spans="1:3" x14ac:dyDescent="0.25">
      <c r="A1655">
        <v>8301</v>
      </c>
      <c r="B1655">
        <v>336723.60639999999</v>
      </c>
      <c r="C1655">
        <v>3062069.8297999999</v>
      </c>
    </row>
    <row r="1656" spans="1:3" x14ac:dyDescent="0.25">
      <c r="A1656">
        <v>8302</v>
      </c>
      <c r="B1656">
        <v>336725.978</v>
      </c>
      <c r="C1656">
        <v>3062072.1264</v>
      </c>
    </row>
    <row r="1657" spans="1:3" x14ac:dyDescent="0.25">
      <c r="A1657">
        <v>8303</v>
      </c>
      <c r="B1657">
        <v>336729.54320000001</v>
      </c>
      <c r="C1657">
        <v>3062076.1534000002</v>
      </c>
    </row>
    <row r="1658" spans="1:3" x14ac:dyDescent="0.25">
      <c r="A1658">
        <v>8304</v>
      </c>
      <c r="B1658">
        <v>336734.87150000001</v>
      </c>
      <c r="C1658">
        <v>3062080.7387999999</v>
      </c>
    </row>
    <row r="1659" spans="1:3" x14ac:dyDescent="0.25">
      <c r="A1659">
        <v>8305</v>
      </c>
      <c r="B1659">
        <v>336740.20760000002</v>
      </c>
      <c r="C1659">
        <v>3062085.9062000001</v>
      </c>
    </row>
    <row r="1660" spans="1:3" x14ac:dyDescent="0.25">
      <c r="A1660">
        <v>8306</v>
      </c>
      <c r="B1660">
        <v>336741.40120000002</v>
      </c>
      <c r="C1660">
        <v>3062087.6365</v>
      </c>
    </row>
    <row r="1661" spans="1:3" x14ac:dyDescent="0.25">
      <c r="A1661">
        <v>8307</v>
      </c>
      <c r="B1661">
        <v>336744.36570000002</v>
      </c>
      <c r="C1661">
        <v>3062090.5073000002</v>
      </c>
    </row>
    <row r="1662" spans="1:3" x14ac:dyDescent="0.25">
      <c r="A1662">
        <v>8308</v>
      </c>
      <c r="B1662">
        <v>336751.37109999999</v>
      </c>
      <c r="C1662">
        <v>3062089.2489999998</v>
      </c>
    </row>
    <row r="1663" spans="1:3" x14ac:dyDescent="0.25">
      <c r="A1663">
        <v>8309</v>
      </c>
      <c r="B1663">
        <v>336759.48420000001</v>
      </c>
      <c r="C1663">
        <v>3062083.3190000001</v>
      </c>
    </row>
    <row r="1664" spans="1:3" x14ac:dyDescent="0.25">
      <c r="A1664">
        <v>8310</v>
      </c>
      <c r="B1664">
        <v>336765.8186</v>
      </c>
      <c r="C1664">
        <v>3062075.6664999998</v>
      </c>
    </row>
    <row r="1665" spans="1:3" x14ac:dyDescent="0.25">
      <c r="A1665">
        <v>8311</v>
      </c>
      <c r="B1665">
        <v>337550.51280000003</v>
      </c>
      <c r="C1665">
        <v>3062289.0246000001</v>
      </c>
    </row>
    <row r="1666" spans="1:3" x14ac:dyDescent="0.25">
      <c r="A1666">
        <v>8312</v>
      </c>
      <c r="B1666">
        <v>337546.14980000001</v>
      </c>
      <c r="C1666">
        <v>3062271.2861000001</v>
      </c>
    </row>
    <row r="1667" spans="1:3" x14ac:dyDescent="0.25">
      <c r="A1667">
        <v>8313</v>
      </c>
      <c r="B1667">
        <v>337537.11709999997</v>
      </c>
      <c r="C1667">
        <v>3062252.1973000001</v>
      </c>
    </row>
    <row r="1668" spans="1:3" x14ac:dyDescent="0.25">
      <c r="A1668">
        <v>8314</v>
      </c>
      <c r="B1668">
        <v>337537.0086</v>
      </c>
      <c r="C1668">
        <v>3062251.8305000002</v>
      </c>
    </row>
    <row r="1669" spans="1:3" x14ac:dyDescent="0.25">
      <c r="A1669">
        <v>8315</v>
      </c>
      <c r="B1669">
        <v>337532.8272</v>
      </c>
      <c r="C1669">
        <v>3062237.702</v>
      </c>
    </row>
    <row r="1670" spans="1:3" x14ac:dyDescent="0.25">
      <c r="A1670">
        <v>8316</v>
      </c>
      <c r="B1670">
        <v>337525.53419999999</v>
      </c>
      <c r="C1670">
        <v>3062217.4257999999</v>
      </c>
    </row>
    <row r="1671" spans="1:3" x14ac:dyDescent="0.25">
      <c r="A1671">
        <v>8317</v>
      </c>
      <c r="B1671">
        <v>337525.3554</v>
      </c>
      <c r="C1671">
        <v>3062204.0397000001</v>
      </c>
    </row>
    <row r="1672" spans="1:3" x14ac:dyDescent="0.25">
      <c r="A1672">
        <v>8318</v>
      </c>
      <c r="B1672">
        <v>337519.87199999997</v>
      </c>
      <c r="C1672">
        <v>3062187.8139999998</v>
      </c>
    </row>
    <row r="1673" spans="1:3" x14ac:dyDescent="0.25">
      <c r="A1673">
        <v>8319</v>
      </c>
      <c r="B1673">
        <v>337523.18810000003</v>
      </c>
      <c r="C1673">
        <v>3062173.2170000002</v>
      </c>
    </row>
    <row r="1674" spans="1:3" x14ac:dyDescent="0.25">
      <c r="A1674">
        <v>8320</v>
      </c>
      <c r="B1674">
        <v>337517.69689999998</v>
      </c>
      <c r="C1674">
        <v>3062156.4092000001</v>
      </c>
    </row>
    <row r="1675" spans="1:3" x14ac:dyDescent="0.25">
      <c r="A1675">
        <v>8321</v>
      </c>
      <c r="B1675">
        <v>337511.09</v>
      </c>
      <c r="C1675">
        <v>3062143.6910999999</v>
      </c>
    </row>
    <row r="1676" spans="1:3" x14ac:dyDescent="0.25">
      <c r="A1676">
        <v>8322</v>
      </c>
      <c r="B1676">
        <v>337508.01689999999</v>
      </c>
      <c r="C1676">
        <v>3062132.6719999998</v>
      </c>
    </row>
    <row r="1677" spans="1:3" x14ac:dyDescent="0.25">
      <c r="A1677">
        <v>8323</v>
      </c>
      <c r="B1677">
        <v>337509.59330000001</v>
      </c>
      <c r="C1677">
        <v>3062119.2623999999</v>
      </c>
    </row>
    <row r="1678" spans="1:3" x14ac:dyDescent="0.25">
      <c r="A1678">
        <v>8324</v>
      </c>
      <c r="B1678">
        <v>337509.55440000002</v>
      </c>
      <c r="C1678">
        <v>3062116.3524000002</v>
      </c>
    </row>
    <row r="1679" spans="1:3" x14ac:dyDescent="0.25">
      <c r="A1679">
        <v>8325</v>
      </c>
      <c r="B1679">
        <v>337492.53259999998</v>
      </c>
      <c r="C1679">
        <v>3062112.5049999999</v>
      </c>
    </row>
    <row r="1680" spans="1:3" x14ac:dyDescent="0.25">
      <c r="A1680">
        <v>8326</v>
      </c>
      <c r="B1680">
        <v>337487.25910000002</v>
      </c>
      <c r="C1680">
        <v>3062111.9934</v>
      </c>
    </row>
    <row r="1681" spans="1:3" x14ac:dyDescent="0.25">
      <c r="A1681">
        <v>8327</v>
      </c>
      <c r="B1681">
        <v>337461.53090000001</v>
      </c>
      <c r="C1681">
        <v>3062113.5014</v>
      </c>
    </row>
    <row r="1682" spans="1:3" x14ac:dyDescent="0.25">
      <c r="A1682">
        <v>8328</v>
      </c>
      <c r="B1682">
        <v>337446.91940000001</v>
      </c>
      <c r="C1682">
        <v>3062114.8607999999</v>
      </c>
    </row>
    <row r="1683" spans="1:3" x14ac:dyDescent="0.25">
      <c r="A1683">
        <v>8329</v>
      </c>
      <c r="B1683">
        <v>337450.76610000001</v>
      </c>
      <c r="C1683">
        <v>3062096.1819000002</v>
      </c>
    </row>
    <row r="1684" spans="1:3" x14ac:dyDescent="0.25">
      <c r="A1684">
        <v>8330</v>
      </c>
      <c r="B1684">
        <v>337457.57709999999</v>
      </c>
      <c r="C1684">
        <v>3062080.3738000002</v>
      </c>
    </row>
    <row r="1685" spans="1:3" x14ac:dyDescent="0.25">
      <c r="A1685">
        <v>8331</v>
      </c>
      <c r="B1685">
        <v>337458.07669999998</v>
      </c>
      <c r="C1685">
        <v>3062073.9638999999</v>
      </c>
    </row>
    <row r="1686" spans="1:3" x14ac:dyDescent="0.25">
      <c r="A1686">
        <v>8332</v>
      </c>
      <c r="B1686">
        <v>337456.1814</v>
      </c>
      <c r="C1686">
        <v>3062063.5112000001</v>
      </c>
    </row>
    <row r="1687" spans="1:3" x14ac:dyDescent="0.25">
      <c r="A1687">
        <v>8333</v>
      </c>
      <c r="B1687">
        <v>337456.14250000002</v>
      </c>
      <c r="C1687">
        <v>3062060.6011999999</v>
      </c>
    </row>
    <row r="1688" spans="1:3" x14ac:dyDescent="0.25">
      <c r="A1688">
        <v>8334</v>
      </c>
      <c r="B1688">
        <v>337451.27100000001</v>
      </c>
      <c r="C1688">
        <v>3062298.1661999999</v>
      </c>
    </row>
    <row r="1689" spans="1:3" x14ac:dyDescent="0.25">
      <c r="A1689">
        <v>8335</v>
      </c>
      <c r="B1689">
        <v>337454.42509999999</v>
      </c>
      <c r="C1689">
        <v>3062282.4073000001</v>
      </c>
    </row>
    <row r="1690" spans="1:3" x14ac:dyDescent="0.25">
      <c r="A1690">
        <v>8336</v>
      </c>
      <c r="B1690">
        <v>337456.6177</v>
      </c>
      <c r="C1690">
        <v>3062271.3180999998</v>
      </c>
    </row>
    <row r="1691" spans="1:3" x14ac:dyDescent="0.25">
      <c r="A1691">
        <v>8337</v>
      </c>
      <c r="B1691">
        <v>337455.25309999997</v>
      </c>
      <c r="C1691">
        <v>3062256.7837</v>
      </c>
    </row>
    <row r="1692" spans="1:3" x14ac:dyDescent="0.25">
      <c r="A1692">
        <v>8338</v>
      </c>
      <c r="B1692">
        <v>337451.49369999999</v>
      </c>
      <c r="C1692">
        <v>3062238.2066000002</v>
      </c>
    </row>
    <row r="1693" spans="1:3" x14ac:dyDescent="0.25">
      <c r="A1693">
        <v>8339</v>
      </c>
      <c r="B1693">
        <v>337441.89140000002</v>
      </c>
      <c r="C1693">
        <v>3062220.2897000001</v>
      </c>
    </row>
    <row r="1694" spans="1:3" x14ac:dyDescent="0.25">
      <c r="A1694">
        <v>8340</v>
      </c>
      <c r="B1694">
        <v>337433.7953</v>
      </c>
      <c r="C1694">
        <v>3062183.7250999999</v>
      </c>
    </row>
    <row r="1695" spans="1:3" x14ac:dyDescent="0.25">
      <c r="A1695">
        <v>8341</v>
      </c>
      <c r="B1695">
        <v>337430.56650000002</v>
      </c>
      <c r="C1695">
        <v>3062161.0660999999</v>
      </c>
    </row>
    <row r="1696" spans="1:3" x14ac:dyDescent="0.25">
      <c r="A1696">
        <v>8342</v>
      </c>
      <c r="B1696">
        <v>337423.92060000001</v>
      </c>
      <c r="C1696">
        <v>3062145.4378999998</v>
      </c>
    </row>
    <row r="1697" spans="1:3" x14ac:dyDescent="0.25">
      <c r="A1697">
        <v>8343</v>
      </c>
      <c r="B1697">
        <v>337423.79609999998</v>
      </c>
      <c r="C1697">
        <v>3062136.1258999999</v>
      </c>
    </row>
    <row r="1698" spans="1:3" x14ac:dyDescent="0.25">
      <c r="A1698">
        <v>8344</v>
      </c>
      <c r="B1698">
        <v>337418.98320000002</v>
      </c>
      <c r="C1698">
        <v>3062126.2943000002</v>
      </c>
    </row>
    <row r="1699" spans="1:3" x14ac:dyDescent="0.25">
      <c r="A1699">
        <v>8345</v>
      </c>
      <c r="B1699">
        <v>337416.05</v>
      </c>
      <c r="C1699">
        <v>3062125.7514</v>
      </c>
    </row>
    <row r="1700" spans="1:3" x14ac:dyDescent="0.25">
      <c r="A1700">
        <v>8346</v>
      </c>
      <c r="B1700">
        <v>337398.57530000003</v>
      </c>
      <c r="C1700">
        <v>3062131.8061000002</v>
      </c>
    </row>
    <row r="1701" spans="1:3" x14ac:dyDescent="0.25">
      <c r="A1701">
        <v>8347</v>
      </c>
      <c r="B1701">
        <v>337387.46659999999</v>
      </c>
      <c r="C1701">
        <v>3062132.5367000001</v>
      </c>
    </row>
    <row r="1702" spans="1:3" x14ac:dyDescent="0.25">
      <c r="A1702">
        <v>8348</v>
      </c>
      <c r="B1702">
        <v>337377.57459999999</v>
      </c>
      <c r="C1702">
        <v>3062136.7437</v>
      </c>
    </row>
    <row r="1703" spans="1:3" x14ac:dyDescent="0.25">
      <c r="A1703">
        <v>8349</v>
      </c>
      <c r="B1703">
        <v>337359.4682</v>
      </c>
      <c r="C1703">
        <v>3062139.3143000002</v>
      </c>
    </row>
    <row r="1704" spans="1:3" x14ac:dyDescent="0.25">
      <c r="A1704">
        <v>8350</v>
      </c>
      <c r="B1704">
        <v>337347.76650000003</v>
      </c>
      <c r="C1704">
        <v>3062139.4706999999</v>
      </c>
    </row>
    <row r="1705" spans="1:3" x14ac:dyDescent="0.25">
      <c r="A1705">
        <v>8351</v>
      </c>
      <c r="B1705">
        <v>337336.07270000002</v>
      </c>
      <c r="C1705">
        <v>3062140.2091999999</v>
      </c>
    </row>
    <row r="1706" spans="1:3" x14ac:dyDescent="0.25">
      <c r="A1706">
        <v>8352</v>
      </c>
      <c r="B1706">
        <v>337327.29639999999</v>
      </c>
      <c r="C1706">
        <v>3062140.3265999998</v>
      </c>
    </row>
    <row r="1707" spans="1:3" x14ac:dyDescent="0.25">
      <c r="A1707">
        <v>8353</v>
      </c>
      <c r="B1707">
        <v>337320.27549999999</v>
      </c>
      <c r="C1707">
        <v>3062140.4205</v>
      </c>
    </row>
    <row r="1708" spans="1:3" x14ac:dyDescent="0.25">
      <c r="A1708">
        <v>8354</v>
      </c>
      <c r="B1708">
        <v>337313.25449999998</v>
      </c>
      <c r="C1708">
        <v>3062140.5144000002</v>
      </c>
    </row>
    <row r="1709" spans="1:3" x14ac:dyDescent="0.25">
      <c r="A1709">
        <v>8355</v>
      </c>
      <c r="B1709">
        <v>337305.64840000001</v>
      </c>
      <c r="C1709">
        <v>3062140.6161000002</v>
      </c>
    </row>
    <row r="1710" spans="1:3" x14ac:dyDescent="0.25">
      <c r="A1710">
        <v>8356</v>
      </c>
      <c r="B1710">
        <v>336879.7401</v>
      </c>
      <c r="C1710">
        <v>3062497.8284999998</v>
      </c>
    </row>
    <row r="1711" spans="1:3" x14ac:dyDescent="0.25">
      <c r="A1711">
        <v>8357</v>
      </c>
      <c r="B1711">
        <v>336856.95439999999</v>
      </c>
      <c r="C1711">
        <v>3062502.6889999998</v>
      </c>
    </row>
    <row r="1712" spans="1:3" x14ac:dyDescent="0.25">
      <c r="A1712">
        <v>8358</v>
      </c>
      <c r="B1712">
        <v>336829.91869999998</v>
      </c>
      <c r="C1712">
        <v>3062518.6586000002</v>
      </c>
    </row>
    <row r="1713" spans="1:3" x14ac:dyDescent="0.25">
      <c r="A1713">
        <v>8359</v>
      </c>
      <c r="B1713">
        <v>336730.0575</v>
      </c>
      <c r="C1713">
        <v>3063518.0244</v>
      </c>
    </row>
    <row r="1714" spans="1:3" x14ac:dyDescent="0.25">
      <c r="A1714">
        <v>8360</v>
      </c>
      <c r="B1714">
        <v>337451.8946</v>
      </c>
      <c r="C1714">
        <v>3062295.0507</v>
      </c>
    </row>
    <row r="1715" spans="1:3" x14ac:dyDescent="0.25">
      <c r="A1715">
        <v>8361</v>
      </c>
      <c r="B1715">
        <v>337451.81809999997</v>
      </c>
      <c r="C1715">
        <v>3062295.4328999999</v>
      </c>
    </row>
    <row r="1716" spans="1:3" x14ac:dyDescent="0.25">
      <c r="A1716">
        <v>8362</v>
      </c>
      <c r="B1716">
        <v>337019.15039999998</v>
      </c>
      <c r="C1716">
        <v>3062601.8234000001</v>
      </c>
    </row>
    <row r="1717" spans="1:3" x14ac:dyDescent="0.25">
      <c r="A1717">
        <v>8363</v>
      </c>
      <c r="B1717">
        <v>337014.90370000002</v>
      </c>
      <c r="C1717">
        <v>3062603.0236</v>
      </c>
    </row>
    <row r="1718" spans="1:3" x14ac:dyDescent="0.25">
      <c r="A1718">
        <v>8364</v>
      </c>
      <c r="B1718">
        <v>337014.88819999999</v>
      </c>
      <c r="C1718">
        <v>3062603.0288999998</v>
      </c>
    </row>
    <row r="1719" spans="1:3" x14ac:dyDescent="0.25">
      <c r="A1719">
        <v>8365</v>
      </c>
      <c r="B1719">
        <v>337021.21370000002</v>
      </c>
      <c r="C1719">
        <v>3062603.2247000001</v>
      </c>
    </row>
    <row r="1720" spans="1:3" x14ac:dyDescent="0.25">
      <c r="A1720">
        <v>8366</v>
      </c>
      <c r="B1720">
        <v>337206.07939999999</v>
      </c>
      <c r="C1720">
        <v>3062725.4643999999</v>
      </c>
    </row>
    <row r="1721" spans="1:3" x14ac:dyDescent="0.25">
      <c r="A1721">
        <v>8367</v>
      </c>
      <c r="B1721">
        <v>336577.67070000002</v>
      </c>
      <c r="C1721">
        <v>3062992.6253</v>
      </c>
    </row>
    <row r="1722" spans="1:3" x14ac:dyDescent="0.25">
      <c r="A1722">
        <v>8368</v>
      </c>
      <c r="B1722">
        <v>336567.30530000001</v>
      </c>
      <c r="C1722">
        <v>3062995.7577999998</v>
      </c>
    </row>
    <row r="1723" spans="1:3" x14ac:dyDescent="0.25">
      <c r="A1723">
        <v>8369</v>
      </c>
      <c r="B1723">
        <v>336953.52100000001</v>
      </c>
      <c r="C1723">
        <v>3063191.1150000002</v>
      </c>
    </row>
    <row r="1724" spans="1:3" x14ac:dyDescent="0.25">
      <c r="A1724">
        <v>8370</v>
      </c>
      <c r="B1724">
        <v>336225.19170000002</v>
      </c>
      <c r="C1724">
        <v>3063194.0126</v>
      </c>
    </row>
    <row r="1725" spans="1:3" x14ac:dyDescent="0.25">
      <c r="A1725">
        <v>8371</v>
      </c>
      <c r="B1725">
        <v>337178.3492</v>
      </c>
      <c r="C1725">
        <v>3063234.5137</v>
      </c>
    </row>
    <row r="1726" spans="1:3" x14ac:dyDescent="0.25">
      <c r="A1726">
        <v>8372</v>
      </c>
      <c r="B1726">
        <v>336234.83279999997</v>
      </c>
      <c r="C1726">
        <v>3063245.3081999999</v>
      </c>
    </row>
    <row r="1727" spans="1:3" x14ac:dyDescent="0.25">
      <c r="A1727">
        <v>8373</v>
      </c>
      <c r="B1727">
        <v>336226.11560000002</v>
      </c>
      <c r="C1727">
        <v>3063267.7776000001</v>
      </c>
    </row>
    <row r="1728" spans="1:3" x14ac:dyDescent="0.25">
      <c r="A1728">
        <v>8374</v>
      </c>
      <c r="B1728">
        <v>336227.53710000002</v>
      </c>
      <c r="C1728">
        <v>3063272.9147999999</v>
      </c>
    </row>
    <row r="1729" spans="1:3" x14ac:dyDescent="0.25">
      <c r="A1729">
        <v>8375</v>
      </c>
      <c r="B1729">
        <v>336234.17219999997</v>
      </c>
      <c r="C1729">
        <v>3063311.8012000001</v>
      </c>
    </row>
    <row r="1730" spans="1:3" x14ac:dyDescent="0.25">
      <c r="A1730">
        <v>8376</v>
      </c>
      <c r="B1730">
        <v>336234.3285</v>
      </c>
      <c r="C1730">
        <v>3063318.0512000001</v>
      </c>
    </row>
    <row r="1731" spans="1:3" x14ac:dyDescent="0.25">
      <c r="A1731">
        <v>8377</v>
      </c>
      <c r="B1731">
        <v>336235.88449999999</v>
      </c>
      <c r="C1731">
        <v>3063380.9665000001</v>
      </c>
    </row>
    <row r="1732" spans="1:3" x14ac:dyDescent="0.25">
      <c r="A1732">
        <v>8378</v>
      </c>
      <c r="B1732">
        <v>336235.97629999998</v>
      </c>
      <c r="C1732">
        <v>3063384.7080999999</v>
      </c>
    </row>
    <row r="1733" spans="1:3" x14ac:dyDescent="0.25">
      <c r="A1733">
        <v>8379</v>
      </c>
      <c r="B1733">
        <v>336972.08100000001</v>
      </c>
      <c r="C1733">
        <v>3063448.5440000002</v>
      </c>
    </row>
    <row r="1734" spans="1:3" x14ac:dyDescent="0.25">
      <c r="A1734">
        <v>8380</v>
      </c>
      <c r="B1734">
        <v>336917.0171</v>
      </c>
      <c r="C1734">
        <v>3063471.4424000001</v>
      </c>
    </row>
    <row r="1735" spans="1:3" x14ac:dyDescent="0.25">
      <c r="A1735">
        <v>8381</v>
      </c>
      <c r="B1735">
        <v>336861.98349999997</v>
      </c>
      <c r="C1735">
        <v>3063488.6712000002</v>
      </c>
    </row>
    <row r="1736" spans="1:3" x14ac:dyDescent="0.25">
      <c r="A1736">
        <v>8382</v>
      </c>
      <c r="B1736">
        <v>336828.9999</v>
      </c>
      <c r="C1736">
        <v>3063497.2697000001</v>
      </c>
    </row>
    <row r="1737" spans="1:3" x14ac:dyDescent="0.25">
      <c r="A1737">
        <v>8383</v>
      </c>
      <c r="B1737">
        <v>336695.90659999999</v>
      </c>
      <c r="C1737">
        <v>3063525.4342</v>
      </c>
    </row>
    <row r="1738" spans="1:3" x14ac:dyDescent="0.25">
      <c r="A1738">
        <v>8384</v>
      </c>
      <c r="B1738">
        <v>336546.50309999997</v>
      </c>
      <c r="C1738">
        <v>3063575.9177999999</v>
      </c>
    </row>
    <row r="1739" spans="1:3" x14ac:dyDescent="0.25">
      <c r="A1739">
        <v>8385</v>
      </c>
      <c r="B1739">
        <v>336518.15139999997</v>
      </c>
      <c r="C1739">
        <v>3063583.9320999999</v>
      </c>
    </row>
    <row r="1740" spans="1:3" x14ac:dyDescent="0.25">
      <c r="A1740">
        <v>8386</v>
      </c>
      <c r="B1740">
        <v>336511.13179999997</v>
      </c>
      <c r="C1740">
        <v>3063585.8045999999</v>
      </c>
    </row>
    <row r="1741" spans="1:3" x14ac:dyDescent="0.25">
      <c r="A1741">
        <v>9001</v>
      </c>
      <c r="B1741">
        <v>335469.38500000001</v>
      </c>
      <c r="C1741">
        <v>3059554.5150000001</v>
      </c>
    </row>
    <row r="1742" spans="1:3" x14ac:dyDescent="0.25">
      <c r="A1742">
        <v>9002</v>
      </c>
      <c r="B1742">
        <v>335459.11949999997</v>
      </c>
      <c r="C1742">
        <v>3059540.8418999999</v>
      </c>
    </row>
    <row r="1743" spans="1:3" x14ac:dyDescent="0.25">
      <c r="A1743">
        <v>9003</v>
      </c>
      <c r="B1743">
        <v>335329.17930000002</v>
      </c>
      <c r="C1743">
        <v>3059023.9597</v>
      </c>
    </row>
    <row r="1744" spans="1:3" x14ac:dyDescent="0.25">
      <c r="A1744">
        <v>9004</v>
      </c>
      <c r="B1744">
        <v>336307.86050000001</v>
      </c>
      <c r="C1744">
        <v>3062130.3634000001</v>
      </c>
    </row>
    <row r="1745" spans="1:3" x14ac:dyDescent="0.25">
      <c r="A1745">
        <v>9005</v>
      </c>
      <c r="B1745">
        <v>335754.50689999998</v>
      </c>
      <c r="C1745">
        <v>3059164.1886</v>
      </c>
    </row>
    <row r="1746" spans="1:3" x14ac:dyDescent="0.25">
      <c r="A1746">
        <v>9006</v>
      </c>
      <c r="B1746">
        <v>335769.28499999997</v>
      </c>
      <c r="C1746">
        <v>3059249.5329</v>
      </c>
    </row>
    <row r="1747" spans="1:3" x14ac:dyDescent="0.25">
      <c r="A1747">
        <v>9007</v>
      </c>
      <c r="B1747">
        <v>335756.55170000001</v>
      </c>
      <c r="C1747">
        <v>3059254.5896000001</v>
      </c>
    </row>
    <row r="1748" spans="1:3" x14ac:dyDescent="0.25">
      <c r="A1748">
        <v>9008</v>
      </c>
      <c r="B1748">
        <v>335642.2427</v>
      </c>
      <c r="C1748">
        <v>3058912.0684000002</v>
      </c>
    </row>
    <row r="1749" spans="1:3" x14ac:dyDescent="0.25">
      <c r="A1749">
        <v>9009</v>
      </c>
      <c r="B1749">
        <v>344548.01169999997</v>
      </c>
      <c r="C1749">
        <v>3054268.4515</v>
      </c>
    </row>
    <row r="1750" spans="1:3" x14ac:dyDescent="0.25">
      <c r="A1750">
        <v>9010</v>
      </c>
      <c r="B1750">
        <v>341027.06640000001</v>
      </c>
      <c r="C1750">
        <v>3057930.4693</v>
      </c>
    </row>
    <row r="1751" spans="1:3" x14ac:dyDescent="0.25">
      <c r="A1751">
        <v>9011</v>
      </c>
      <c r="B1751">
        <v>341003.63750000001</v>
      </c>
      <c r="C1751">
        <v>3057917.0737999999</v>
      </c>
    </row>
    <row r="1752" spans="1:3" x14ac:dyDescent="0.25">
      <c r="A1752">
        <v>9012</v>
      </c>
      <c r="B1752">
        <v>340792.32040000003</v>
      </c>
      <c r="C1752">
        <v>3058123.1649000002</v>
      </c>
    </row>
    <row r="1753" spans="1:3" x14ac:dyDescent="0.25">
      <c r="A1753">
        <v>9013</v>
      </c>
      <c r="B1753">
        <v>340810.17310000001</v>
      </c>
      <c r="C1753">
        <v>3058147.8931</v>
      </c>
    </row>
    <row r="1754" spans="1:3" x14ac:dyDescent="0.25">
      <c r="A1754">
        <v>9014</v>
      </c>
      <c r="B1754">
        <v>338878.18910000002</v>
      </c>
      <c r="C1754">
        <v>3060128.4452999998</v>
      </c>
    </row>
    <row r="1755" spans="1:3" x14ac:dyDescent="0.25">
      <c r="A1755">
        <v>9015</v>
      </c>
      <c r="B1755">
        <v>339037.87699999998</v>
      </c>
      <c r="C1755">
        <v>3060140.8717</v>
      </c>
    </row>
    <row r="1756" spans="1:3" x14ac:dyDescent="0.25">
      <c r="A1756">
        <v>9016</v>
      </c>
      <c r="B1756">
        <v>338826.27630000003</v>
      </c>
      <c r="C1756">
        <v>3059479.4103000001</v>
      </c>
    </row>
    <row r="1757" spans="1:3" x14ac:dyDescent="0.25">
      <c r="A1757">
        <v>9017</v>
      </c>
      <c r="B1757">
        <v>339216.90710000001</v>
      </c>
      <c r="C1757">
        <v>3059103.2012</v>
      </c>
    </row>
    <row r="1758" spans="1:3" x14ac:dyDescent="0.25">
      <c r="A1758">
        <v>9018</v>
      </c>
      <c r="B1758">
        <v>336071.99859999999</v>
      </c>
      <c r="C1758">
        <v>3062320.9257999999</v>
      </c>
    </row>
    <row r="1759" spans="1:3" x14ac:dyDescent="0.25">
      <c r="A1759">
        <v>9019</v>
      </c>
      <c r="B1759">
        <v>335283.70529999997</v>
      </c>
      <c r="C1759">
        <v>3061151.4188999999</v>
      </c>
    </row>
    <row r="1760" spans="1:3" x14ac:dyDescent="0.25">
      <c r="A1760">
        <v>9020</v>
      </c>
      <c r="B1760">
        <v>335458.37190000003</v>
      </c>
      <c r="C1760">
        <v>3059560.1318999999</v>
      </c>
    </row>
    <row r="1761" spans="1:3" x14ac:dyDescent="0.25">
      <c r="A1761">
        <v>9021</v>
      </c>
      <c r="B1761">
        <v>335431.18410000001</v>
      </c>
      <c r="C1761">
        <v>3059544.1949999998</v>
      </c>
    </row>
    <row r="1762" spans="1:3" x14ac:dyDescent="0.25">
      <c r="A1762">
        <v>9022</v>
      </c>
      <c r="B1762">
        <v>335730.20480000001</v>
      </c>
      <c r="C1762">
        <v>3059102.2689999999</v>
      </c>
    </row>
    <row r="1763" spans="1:3" x14ac:dyDescent="0.25">
      <c r="A1763">
        <v>9023</v>
      </c>
      <c r="B1763">
        <v>338989.93199999997</v>
      </c>
      <c r="C1763">
        <v>3059587.398</v>
      </c>
    </row>
    <row r="1764" spans="1:3" x14ac:dyDescent="0.25">
      <c r="A1764">
        <v>9024</v>
      </c>
      <c r="B1764">
        <v>338970.18650000001</v>
      </c>
      <c r="C1764">
        <v>3059572.9057999998</v>
      </c>
    </row>
    <row r="1765" spans="1:3" x14ac:dyDescent="0.25">
      <c r="A1765">
        <v>9025</v>
      </c>
      <c r="B1765">
        <v>336233.08419999998</v>
      </c>
      <c r="C1765">
        <v>3063356.3550999998</v>
      </c>
    </row>
    <row r="1766" spans="1:3" x14ac:dyDescent="0.25">
      <c r="A1766">
        <v>9026</v>
      </c>
      <c r="B1766">
        <v>336231.0417</v>
      </c>
      <c r="C1766">
        <v>3063312.2143000001</v>
      </c>
    </row>
    <row r="1767" spans="1:3" x14ac:dyDescent="0.25">
      <c r="A1767">
        <v>9027</v>
      </c>
      <c r="B1767">
        <v>336227.61629999999</v>
      </c>
      <c r="C1767">
        <v>3063272.8928999999</v>
      </c>
    </row>
    <row r="1768" spans="1:3" x14ac:dyDescent="0.25">
      <c r="A1768">
        <v>9028</v>
      </c>
      <c r="B1768">
        <v>336232.54930000001</v>
      </c>
      <c r="C1768">
        <v>3063244.9810000001</v>
      </c>
    </row>
    <row r="1769" spans="1:3" x14ac:dyDescent="0.25">
      <c r="A1769">
        <v>9029</v>
      </c>
      <c r="B1769">
        <v>336223.18459999998</v>
      </c>
      <c r="C1769">
        <v>3063194.6971999998</v>
      </c>
    </row>
    <row r="1770" spans="1:3" x14ac:dyDescent="0.25">
      <c r="A1770">
        <v>9030</v>
      </c>
      <c r="B1770">
        <v>336209.37589999998</v>
      </c>
      <c r="C1770">
        <v>3063172.7988</v>
      </c>
    </row>
    <row r="1771" spans="1:3" x14ac:dyDescent="0.25">
      <c r="A1771">
        <v>9031</v>
      </c>
      <c r="B1771">
        <v>336220.4572</v>
      </c>
      <c r="C1771">
        <v>3063136.0014999998</v>
      </c>
    </row>
    <row r="1772" spans="1:3" x14ac:dyDescent="0.25">
      <c r="A1772">
        <v>9032</v>
      </c>
      <c r="B1772">
        <v>336172.86139999999</v>
      </c>
      <c r="C1772">
        <v>3063107.7625000002</v>
      </c>
    </row>
    <row r="1773" spans="1:3" x14ac:dyDescent="0.25">
      <c r="A1773">
        <v>9033</v>
      </c>
      <c r="B1773">
        <v>336162.56699999998</v>
      </c>
      <c r="C1773">
        <v>3063101.6546999998</v>
      </c>
    </row>
    <row r="1774" spans="1:3" x14ac:dyDescent="0.25">
      <c r="A1774">
        <v>9034</v>
      </c>
      <c r="B1774">
        <v>336126.06530000002</v>
      </c>
      <c r="C1774">
        <v>3063079.1017999998</v>
      </c>
    </row>
    <row r="1775" spans="1:3" x14ac:dyDescent="0.25">
      <c r="A1775">
        <v>9035</v>
      </c>
      <c r="B1775">
        <v>336091.22830000002</v>
      </c>
      <c r="C1775">
        <v>3063036.8423000001</v>
      </c>
    </row>
    <row r="1776" spans="1:3" x14ac:dyDescent="0.25">
      <c r="A1776">
        <v>9036</v>
      </c>
      <c r="B1776">
        <v>336053.20449999999</v>
      </c>
      <c r="C1776">
        <v>3062973.0210000002</v>
      </c>
    </row>
    <row r="1777" spans="1:3" x14ac:dyDescent="0.25">
      <c r="A1777">
        <v>9037</v>
      </c>
      <c r="B1777">
        <v>336047.66029999999</v>
      </c>
      <c r="C1777">
        <v>3062962.9734</v>
      </c>
    </row>
    <row r="1778" spans="1:3" x14ac:dyDescent="0.25">
      <c r="A1778">
        <v>9038</v>
      </c>
      <c r="B1778">
        <v>336024.01530000003</v>
      </c>
      <c r="C1778">
        <v>3062920.1228</v>
      </c>
    </row>
    <row r="1779" spans="1:3" x14ac:dyDescent="0.25">
      <c r="A1779">
        <v>9039</v>
      </c>
      <c r="B1779">
        <v>336001.16970000003</v>
      </c>
      <c r="C1779">
        <v>3062845.534</v>
      </c>
    </row>
    <row r="1780" spans="1:3" x14ac:dyDescent="0.25">
      <c r="A1780">
        <v>9040</v>
      </c>
      <c r="B1780">
        <v>335970.62939999998</v>
      </c>
      <c r="C1780">
        <v>3062799.8552000001</v>
      </c>
    </row>
    <row r="1781" spans="1:3" x14ac:dyDescent="0.25">
      <c r="A1781">
        <v>9041</v>
      </c>
      <c r="B1781">
        <v>335932.60100000002</v>
      </c>
      <c r="C1781">
        <v>3062771.5614999998</v>
      </c>
    </row>
    <row r="1782" spans="1:3" x14ac:dyDescent="0.25">
      <c r="A1782">
        <v>9042</v>
      </c>
      <c r="B1782">
        <v>335933.56359999999</v>
      </c>
      <c r="C1782">
        <v>3062759.0684000002</v>
      </c>
    </row>
    <row r="1783" spans="1:3" x14ac:dyDescent="0.25">
      <c r="A1783">
        <v>9043</v>
      </c>
      <c r="B1783">
        <v>335950.67379999999</v>
      </c>
      <c r="C1783">
        <v>3062537.0202000001</v>
      </c>
    </row>
    <row r="1784" spans="1:3" x14ac:dyDescent="0.25">
      <c r="A1784">
        <v>9044</v>
      </c>
      <c r="B1784">
        <v>335992.4546</v>
      </c>
      <c r="C1784">
        <v>3062414.0249000001</v>
      </c>
    </row>
    <row r="1785" spans="1:3" x14ac:dyDescent="0.25">
      <c r="A1785">
        <v>9045</v>
      </c>
      <c r="B1785">
        <v>336030.45240000001</v>
      </c>
      <c r="C1785">
        <v>3062368.3805</v>
      </c>
    </row>
    <row r="1786" spans="1:3" x14ac:dyDescent="0.25">
      <c r="A1786">
        <v>9046</v>
      </c>
      <c r="B1786">
        <v>336064.8358</v>
      </c>
      <c r="C1786">
        <v>3062341.0298000001</v>
      </c>
    </row>
    <row r="1787" spans="1:3" x14ac:dyDescent="0.25">
      <c r="A1787">
        <v>9047</v>
      </c>
      <c r="B1787">
        <v>336077.82740000001</v>
      </c>
      <c r="C1787">
        <v>3062333.4116000002</v>
      </c>
    </row>
    <row r="1788" spans="1:3" x14ac:dyDescent="0.25">
      <c r="A1788">
        <v>9048</v>
      </c>
      <c r="B1788">
        <v>336105.06199999998</v>
      </c>
      <c r="C1788">
        <v>3062317.4415000002</v>
      </c>
    </row>
    <row r="1789" spans="1:3" x14ac:dyDescent="0.25">
      <c r="A1789">
        <v>9049</v>
      </c>
      <c r="B1789">
        <v>336138.76500000001</v>
      </c>
      <c r="C1789">
        <v>3062311.2258000001</v>
      </c>
    </row>
    <row r="1790" spans="1:3" x14ac:dyDescent="0.25">
      <c r="A1790">
        <v>9050</v>
      </c>
      <c r="B1790">
        <v>336223.06579999998</v>
      </c>
      <c r="C1790">
        <v>3062263.0375000001</v>
      </c>
    </row>
    <row r="1791" spans="1:3" x14ac:dyDescent="0.25">
      <c r="A1791">
        <v>9051</v>
      </c>
      <c r="B1791">
        <v>336290.79129999998</v>
      </c>
      <c r="C1791">
        <v>3062202.5891999998</v>
      </c>
    </row>
    <row r="1792" spans="1:3" x14ac:dyDescent="0.25">
      <c r="A1792">
        <v>9052</v>
      </c>
      <c r="B1792">
        <v>336331.27250000002</v>
      </c>
      <c r="C1792">
        <v>3062156.0674000001</v>
      </c>
    </row>
    <row r="1793" spans="1:3" x14ac:dyDescent="0.25">
      <c r="A1793">
        <v>9053</v>
      </c>
      <c r="B1793">
        <v>336338.5612</v>
      </c>
      <c r="C1793">
        <v>3062147.6910999999</v>
      </c>
    </row>
    <row r="1794" spans="1:3" x14ac:dyDescent="0.25">
      <c r="A1794">
        <v>9054</v>
      </c>
      <c r="B1794">
        <v>336367.10310000001</v>
      </c>
      <c r="C1794">
        <v>3062116.5783000002</v>
      </c>
    </row>
    <row r="1795" spans="1:3" x14ac:dyDescent="0.25">
      <c r="A1795">
        <v>9055</v>
      </c>
      <c r="B1795">
        <v>336403.26329999999</v>
      </c>
      <c r="C1795">
        <v>3062077.6809</v>
      </c>
    </row>
    <row r="1796" spans="1:3" x14ac:dyDescent="0.25">
      <c r="A1796">
        <v>9056</v>
      </c>
      <c r="B1796">
        <v>336416.40629999997</v>
      </c>
      <c r="C1796">
        <v>3062057.4879999999</v>
      </c>
    </row>
    <row r="1797" spans="1:3" x14ac:dyDescent="0.25">
      <c r="A1797">
        <v>9057</v>
      </c>
      <c r="B1797">
        <v>336403.65629999997</v>
      </c>
      <c r="C1797">
        <v>3062030.0008999999</v>
      </c>
    </row>
    <row r="1798" spans="1:3" x14ac:dyDescent="0.25">
      <c r="A1798">
        <v>9058</v>
      </c>
      <c r="B1798">
        <v>336399.46960000001</v>
      </c>
      <c r="C1798">
        <v>3062025.3911000001</v>
      </c>
    </row>
    <row r="1799" spans="1:3" x14ac:dyDescent="0.25">
      <c r="A1799">
        <v>9059</v>
      </c>
      <c r="B1799">
        <v>336349.2</v>
      </c>
      <c r="C1799">
        <v>3061970.0408999999</v>
      </c>
    </row>
    <row r="1800" spans="1:3" x14ac:dyDescent="0.25">
      <c r="A1800">
        <v>9060</v>
      </c>
      <c r="B1800">
        <v>336324.14350000001</v>
      </c>
      <c r="C1800">
        <v>3061939.9197999998</v>
      </c>
    </row>
    <row r="1801" spans="1:3" x14ac:dyDescent="0.25">
      <c r="A1801">
        <v>9061</v>
      </c>
      <c r="B1801">
        <v>336314.12430000002</v>
      </c>
      <c r="C1801">
        <v>3061927.8753999998</v>
      </c>
    </row>
    <row r="1802" spans="1:3" x14ac:dyDescent="0.25">
      <c r="A1802">
        <v>9062</v>
      </c>
      <c r="B1802">
        <v>336256.54470000003</v>
      </c>
      <c r="C1802">
        <v>3061881.5959999999</v>
      </c>
    </row>
    <row r="1803" spans="1:3" x14ac:dyDescent="0.25">
      <c r="A1803">
        <v>9063</v>
      </c>
      <c r="B1803">
        <v>336199.685</v>
      </c>
      <c r="C1803">
        <v>3061851.0044</v>
      </c>
    </row>
    <row r="1804" spans="1:3" x14ac:dyDescent="0.25">
      <c r="A1804">
        <v>9064</v>
      </c>
      <c r="B1804">
        <v>336181.66869999998</v>
      </c>
      <c r="C1804">
        <v>3061841.3114</v>
      </c>
    </row>
    <row r="1805" spans="1:3" x14ac:dyDescent="0.25">
      <c r="A1805">
        <v>9065</v>
      </c>
      <c r="B1805">
        <v>336092.30119999999</v>
      </c>
      <c r="C1805">
        <v>3061800.2620000001</v>
      </c>
    </row>
    <row r="1806" spans="1:3" x14ac:dyDescent="0.25">
      <c r="A1806">
        <v>9066</v>
      </c>
      <c r="B1806">
        <v>336087.72879999998</v>
      </c>
      <c r="C1806">
        <v>3061797.6101000002</v>
      </c>
    </row>
    <row r="1807" spans="1:3" x14ac:dyDescent="0.25">
      <c r="A1807">
        <v>9067</v>
      </c>
      <c r="B1807">
        <v>335978.21860000002</v>
      </c>
      <c r="C1807">
        <v>3061734.0981000001</v>
      </c>
    </row>
    <row r="1808" spans="1:3" x14ac:dyDescent="0.25">
      <c r="A1808">
        <v>9068</v>
      </c>
      <c r="B1808">
        <v>335902.21130000002</v>
      </c>
      <c r="C1808">
        <v>3061691.0177000002</v>
      </c>
    </row>
    <row r="1809" spans="1:3" x14ac:dyDescent="0.25">
      <c r="A1809">
        <v>9069</v>
      </c>
      <c r="B1809">
        <v>335834.24060000002</v>
      </c>
      <c r="C1809">
        <v>3061652.4931000001</v>
      </c>
    </row>
    <row r="1810" spans="1:3" x14ac:dyDescent="0.25">
      <c r="A1810">
        <v>9070</v>
      </c>
      <c r="B1810">
        <v>335734.93310000002</v>
      </c>
      <c r="C1810">
        <v>3061590.4526</v>
      </c>
    </row>
    <row r="1811" spans="1:3" x14ac:dyDescent="0.25">
      <c r="A1811">
        <v>9071</v>
      </c>
      <c r="B1811">
        <v>335635.69069999998</v>
      </c>
      <c r="C1811">
        <v>3061535.6886999998</v>
      </c>
    </row>
    <row r="1812" spans="1:3" x14ac:dyDescent="0.25">
      <c r="A1812">
        <v>9072</v>
      </c>
      <c r="B1812">
        <v>335614.32459999999</v>
      </c>
      <c r="C1812">
        <v>3061523.8986999998</v>
      </c>
    </row>
    <row r="1813" spans="1:3" x14ac:dyDescent="0.25">
      <c r="A1813">
        <v>9073</v>
      </c>
      <c r="B1813">
        <v>335538.69549999997</v>
      </c>
      <c r="C1813">
        <v>3061463.9399000001</v>
      </c>
    </row>
    <row r="1814" spans="1:3" x14ac:dyDescent="0.25">
      <c r="A1814">
        <v>9074</v>
      </c>
      <c r="B1814">
        <v>335488.63780000003</v>
      </c>
      <c r="C1814">
        <v>3061403.1553000002</v>
      </c>
    </row>
    <row r="1815" spans="1:3" x14ac:dyDescent="0.25">
      <c r="A1815">
        <v>9075</v>
      </c>
      <c r="B1815">
        <v>335486.45150000002</v>
      </c>
      <c r="C1815">
        <v>3061400.4356999998</v>
      </c>
    </row>
    <row r="1816" spans="1:3" x14ac:dyDescent="0.25">
      <c r="A1816">
        <v>9076</v>
      </c>
      <c r="B1816">
        <v>335477.66379999998</v>
      </c>
      <c r="C1816">
        <v>3061389.5044999998</v>
      </c>
    </row>
    <row r="1817" spans="1:3" x14ac:dyDescent="0.25">
      <c r="A1817">
        <v>9077</v>
      </c>
      <c r="B1817">
        <v>335440.52309999999</v>
      </c>
      <c r="C1817">
        <v>3061343.3045999999</v>
      </c>
    </row>
    <row r="1818" spans="1:3" x14ac:dyDescent="0.25">
      <c r="A1818">
        <v>9078</v>
      </c>
      <c r="B1818">
        <v>335370.46999999997</v>
      </c>
      <c r="C1818">
        <v>3061249.6582999998</v>
      </c>
    </row>
    <row r="1819" spans="1:3" x14ac:dyDescent="0.25">
      <c r="A1819">
        <v>9079</v>
      </c>
      <c r="B1819">
        <v>335316.40669999999</v>
      </c>
      <c r="C1819">
        <v>3061178.3635</v>
      </c>
    </row>
    <row r="1820" spans="1:3" x14ac:dyDescent="0.25">
      <c r="A1820">
        <v>9080</v>
      </c>
      <c r="B1820">
        <v>335297.46789999999</v>
      </c>
      <c r="C1820">
        <v>3061151.8212000001</v>
      </c>
    </row>
    <row r="1821" spans="1:3" x14ac:dyDescent="0.25">
      <c r="A1821">
        <v>9081</v>
      </c>
      <c r="B1821">
        <v>335277.04259999999</v>
      </c>
      <c r="C1821">
        <v>3061123.1956000002</v>
      </c>
    </row>
    <row r="1822" spans="1:3" x14ac:dyDescent="0.25">
      <c r="A1822">
        <v>9082</v>
      </c>
      <c r="B1822">
        <v>335214.10550000001</v>
      </c>
      <c r="C1822">
        <v>3061038.3354000002</v>
      </c>
    </row>
    <row r="1823" spans="1:3" x14ac:dyDescent="0.25">
      <c r="A1823">
        <v>9083</v>
      </c>
      <c r="B1823">
        <v>335159.07510000002</v>
      </c>
      <c r="C1823">
        <v>3060967.0529999998</v>
      </c>
    </row>
    <row r="1824" spans="1:3" x14ac:dyDescent="0.25">
      <c r="A1824">
        <v>9084</v>
      </c>
      <c r="B1824">
        <v>335110.85279999999</v>
      </c>
      <c r="C1824">
        <v>3060907.7105999999</v>
      </c>
    </row>
    <row r="1825" spans="1:3" x14ac:dyDescent="0.25">
      <c r="A1825">
        <v>9085</v>
      </c>
      <c r="B1825">
        <v>335093.96629999997</v>
      </c>
      <c r="C1825">
        <v>3060885.0562999998</v>
      </c>
    </row>
    <row r="1826" spans="1:3" x14ac:dyDescent="0.25">
      <c r="A1826">
        <v>9086</v>
      </c>
      <c r="B1826">
        <v>335122.79019999999</v>
      </c>
      <c r="C1826">
        <v>3060854.2201999999</v>
      </c>
    </row>
    <row r="1827" spans="1:3" x14ac:dyDescent="0.25">
      <c r="A1827">
        <v>9087</v>
      </c>
      <c r="B1827">
        <v>335055.19699999999</v>
      </c>
      <c r="C1827">
        <v>3060773.2634000001</v>
      </c>
    </row>
    <row r="1828" spans="1:3" x14ac:dyDescent="0.25">
      <c r="A1828">
        <v>9088</v>
      </c>
      <c r="B1828">
        <v>335092.83720000001</v>
      </c>
      <c r="C1828">
        <v>3060665.4295000001</v>
      </c>
    </row>
    <row r="1829" spans="1:3" x14ac:dyDescent="0.25">
      <c r="A1829">
        <v>9089</v>
      </c>
      <c r="B1829">
        <v>335087.58390000003</v>
      </c>
      <c r="C1829">
        <v>3060562.7379000001</v>
      </c>
    </row>
    <row r="1830" spans="1:3" x14ac:dyDescent="0.25">
      <c r="A1830">
        <v>9090</v>
      </c>
      <c r="B1830">
        <v>335106.55109999998</v>
      </c>
      <c r="C1830">
        <v>3060466.2001</v>
      </c>
    </row>
    <row r="1831" spans="1:3" x14ac:dyDescent="0.25">
      <c r="A1831">
        <v>9091</v>
      </c>
      <c r="B1831">
        <v>335116.29800000001</v>
      </c>
      <c r="C1831">
        <v>3060401.7203000002</v>
      </c>
    </row>
    <row r="1832" spans="1:3" x14ac:dyDescent="0.25">
      <c r="A1832">
        <v>9092</v>
      </c>
      <c r="B1832">
        <v>335119.4829</v>
      </c>
      <c r="C1832">
        <v>3060351.7354000001</v>
      </c>
    </row>
    <row r="1833" spans="1:3" x14ac:dyDescent="0.25">
      <c r="A1833">
        <v>9093</v>
      </c>
      <c r="B1833">
        <v>335120.94530000002</v>
      </c>
      <c r="C1833">
        <v>3060317.1403999999</v>
      </c>
    </row>
    <row r="1834" spans="1:3" x14ac:dyDescent="0.25">
      <c r="A1834">
        <v>9094</v>
      </c>
      <c r="B1834">
        <v>335117.41200000001</v>
      </c>
      <c r="C1834">
        <v>3060270.1274999999</v>
      </c>
    </row>
    <row r="1835" spans="1:3" x14ac:dyDescent="0.25">
      <c r="A1835">
        <v>9095</v>
      </c>
      <c r="B1835">
        <v>335159.64889999997</v>
      </c>
      <c r="C1835">
        <v>3060180.7157000001</v>
      </c>
    </row>
    <row r="1836" spans="1:3" x14ac:dyDescent="0.25">
      <c r="A1836">
        <v>9096</v>
      </c>
      <c r="B1836">
        <v>335182.07579999999</v>
      </c>
      <c r="C1836">
        <v>3060125.6672</v>
      </c>
    </row>
    <row r="1837" spans="1:3" x14ac:dyDescent="0.25">
      <c r="A1837">
        <v>9097</v>
      </c>
      <c r="B1837">
        <v>335198.25260000001</v>
      </c>
      <c r="C1837">
        <v>3060108.1603000001</v>
      </c>
    </row>
    <row r="1838" spans="1:3" x14ac:dyDescent="0.25">
      <c r="A1838">
        <v>9098</v>
      </c>
      <c r="B1838">
        <v>335232.48489999998</v>
      </c>
      <c r="C1838">
        <v>3060069.2793000001</v>
      </c>
    </row>
    <row r="1839" spans="1:3" x14ac:dyDescent="0.25">
      <c r="A1839">
        <v>9099</v>
      </c>
      <c r="B1839">
        <v>335254.31089999998</v>
      </c>
      <c r="C1839">
        <v>3060041.1310999999</v>
      </c>
    </row>
    <row r="1840" spans="1:3" x14ac:dyDescent="0.25">
      <c r="A1840">
        <v>9100</v>
      </c>
      <c r="B1840">
        <v>335279.9595</v>
      </c>
      <c r="C1840">
        <v>3060010.0498000002</v>
      </c>
    </row>
    <row r="1841" spans="1:3" x14ac:dyDescent="0.25">
      <c r="A1841">
        <v>9101</v>
      </c>
      <c r="B1841">
        <v>335367.62219999998</v>
      </c>
      <c r="C1841">
        <v>3059923.8642000002</v>
      </c>
    </row>
    <row r="1842" spans="1:3" x14ac:dyDescent="0.25">
      <c r="A1842">
        <v>9102</v>
      </c>
      <c r="B1842">
        <v>335413.16720000003</v>
      </c>
      <c r="C1842">
        <v>3059864.6606999999</v>
      </c>
    </row>
    <row r="1843" spans="1:3" x14ac:dyDescent="0.25">
      <c r="A1843">
        <v>9103</v>
      </c>
      <c r="B1843">
        <v>335456.88579999999</v>
      </c>
      <c r="C1843">
        <v>3059813.1655000001</v>
      </c>
    </row>
    <row r="1844" spans="1:3" x14ac:dyDescent="0.25">
      <c r="A1844">
        <v>9104</v>
      </c>
      <c r="B1844">
        <v>335483.47480000003</v>
      </c>
      <c r="C1844">
        <v>3059780.1505</v>
      </c>
    </row>
    <row r="1845" spans="1:3" x14ac:dyDescent="0.25">
      <c r="A1845">
        <v>9105</v>
      </c>
      <c r="B1845">
        <v>335511.01630000002</v>
      </c>
      <c r="C1845">
        <v>3059746.1620999998</v>
      </c>
    </row>
    <row r="1846" spans="1:3" x14ac:dyDescent="0.25">
      <c r="A1846">
        <v>9106</v>
      </c>
      <c r="B1846">
        <v>335547.10359999997</v>
      </c>
      <c r="C1846">
        <v>3059701.4931000001</v>
      </c>
    </row>
    <row r="1847" spans="1:3" x14ac:dyDescent="0.25">
      <c r="A1847">
        <v>9107</v>
      </c>
      <c r="B1847">
        <v>335600.3701</v>
      </c>
      <c r="C1847">
        <v>3059641.9449999998</v>
      </c>
    </row>
    <row r="1848" spans="1:3" x14ac:dyDescent="0.25">
      <c r="A1848">
        <v>9108</v>
      </c>
      <c r="B1848">
        <v>335661.13990000001</v>
      </c>
      <c r="C1848">
        <v>3059565.9674</v>
      </c>
    </row>
    <row r="1849" spans="1:3" x14ac:dyDescent="0.25">
      <c r="A1849">
        <v>9109</v>
      </c>
      <c r="B1849">
        <v>335694.47470000002</v>
      </c>
      <c r="C1849">
        <v>3059531.9007000001</v>
      </c>
    </row>
    <row r="1850" spans="1:3" x14ac:dyDescent="0.25">
      <c r="A1850">
        <v>9110</v>
      </c>
      <c r="B1850">
        <v>335731.38620000001</v>
      </c>
      <c r="C1850">
        <v>3059476.6551999999</v>
      </c>
    </row>
    <row r="1851" spans="1:3" x14ac:dyDescent="0.25">
      <c r="A1851">
        <v>9111</v>
      </c>
      <c r="B1851">
        <v>335759.88219999999</v>
      </c>
      <c r="C1851">
        <v>3059430.7590999999</v>
      </c>
    </row>
    <row r="1852" spans="1:3" x14ac:dyDescent="0.25">
      <c r="A1852">
        <v>9112</v>
      </c>
      <c r="B1852">
        <v>335764.46240000002</v>
      </c>
      <c r="C1852">
        <v>3059423.3821999999</v>
      </c>
    </row>
    <row r="1853" spans="1:3" x14ac:dyDescent="0.25">
      <c r="A1853">
        <v>9113</v>
      </c>
      <c r="B1853">
        <v>335776.74050000001</v>
      </c>
      <c r="C1853">
        <v>3059403.0463</v>
      </c>
    </row>
    <row r="1854" spans="1:3" x14ac:dyDescent="0.25">
      <c r="A1854">
        <v>9114</v>
      </c>
      <c r="B1854">
        <v>335829.64150000003</v>
      </c>
      <c r="C1854">
        <v>3059369.9164</v>
      </c>
    </row>
    <row r="1855" spans="1:3" x14ac:dyDescent="0.25">
      <c r="A1855">
        <v>9115</v>
      </c>
      <c r="B1855">
        <v>335857.79060000001</v>
      </c>
      <c r="C1855">
        <v>3059345.0444</v>
      </c>
    </row>
    <row r="1856" spans="1:3" x14ac:dyDescent="0.25">
      <c r="A1856">
        <v>9116</v>
      </c>
      <c r="B1856">
        <v>335906.58679999999</v>
      </c>
      <c r="C1856">
        <v>3059302.8451999999</v>
      </c>
    </row>
    <row r="1857" spans="1:3" x14ac:dyDescent="0.25">
      <c r="A1857">
        <v>9117</v>
      </c>
      <c r="B1857">
        <v>335952.93410000001</v>
      </c>
      <c r="C1857">
        <v>3059231.1438000002</v>
      </c>
    </row>
    <row r="1858" spans="1:3" x14ac:dyDescent="0.25">
      <c r="A1858">
        <v>9118</v>
      </c>
      <c r="B1858">
        <v>335981.08140000002</v>
      </c>
      <c r="C1858">
        <v>3059170.2527999999</v>
      </c>
    </row>
    <row r="1859" spans="1:3" x14ac:dyDescent="0.25">
      <c r="A1859">
        <v>9119</v>
      </c>
      <c r="B1859">
        <v>335984.29619999998</v>
      </c>
      <c r="C1859">
        <v>3059162.5839999998</v>
      </c>
    </row>
    <row r="1860" spans="1:3" x14ac:dyDescent="0.25">
      <c r="A1860">
        <v>9120</v>
      </c>
      <c r="B1860">
        <v>336080.02840000001</v>
      </c>
      <c r="C1860">
        <v>3059156.0932999998</v>
      </c>
    </row>
    <row r="1861" spans="1:3" x14ac:dyDescent="0.25">
      <c r="A1861">
        <v>9121</v>
      </c>
      <c r="B1861">
        <v>336449.3089</v>
      </c>
      <c r="C1861">
        <v>3059164.1954000001</v>
      </c>
    </row>
    <row r="1862" spans="1:3" x14ac:dyDescent="0.25">
      <c r="A1862">
        <v>9122</v>
      </c>
      <c r="B1862">
        <v>336465.63160000002</v>
      </c>
      <c r="C1862">
        <v>3059164.4019999998</v>
      </c>
    </row>
    <row r="1863" spans="1:3" x14ac:dyDescent="0.25">
      <c r="A1863">
        <v>9123</v>
      </c>
      <c r="B1863">
        <v>336846.45760000002</v>
      </c>
      <c r="C1863">
        <v>3059123.0891999998</v>
      </c>
    </row>
    <row r="1864" spans="1:3" x14ac:dyDescent="0.25">
      <c r="A1864">
        <v>9124</v>
      </c>
      <c r="B1864">
        <v>336967.30589999998</v>
      </c>
      <c r="C1864">
        <v>3059102.7469000001</v>
      </c>
    </row>
    <row r="1865" spans="1:3" x14ac:dyDescent="0.25">
      <c r="A1865">
        <v>9125</v>
      </c>
      <c r="B1865">
        <v>337131.6286</v>
      </c>
      <c r="C1865">
        <v>3059075.0885999999</v>
      </c>
    </row>
    <row r="1866" spans="1:3" x14ac:dyDescent="0.25">
      <c r="A1866">
        <v>9126</v>
      </c>
      <c r="B1866">
        <v>337405.21639999998</v>
      </c>
      <c r="C1866">
        <v>3059027.2492999998</v>
      </c>
    </row>
    <row r="1867" spans="1:3" x14ac:dyDescent="0.25">
      <c r="A1867">
        <v>9127</v>
      </c>
      <c r="B1867">
        <v>337710.8125</v>
      </c>
      <c r="C1867">
        <v>3058990.8229</v>
      </c>
    </row>
    <row r="1868" spans="1:3" x14ac:dyDescent="0.25">
      <c r="A1868">
        <v>9128</v>
      </c>
      <c r="B1868">
        <v>337713.71460000001</v>
      </c>
      <c r="C1868">
        <v>3058990.477</v>
      </c>
    </row>
    <row r="1869" spans="1:3" x14ac:dyDescent="0.25">
      <c r="A1869">
        <v>9129</v>
      </c>
      <c r="B1869">
        <v>337897.90509999997</v>
      </c>
      <c r="C1869">
        <v>3058972.6557999998</v>
      </c>
    </row>
    <row r="1870" spans="1:3" x14ac:dyDescent="0.25">
      <c r="A1870">
        <v>9130</v>
      </c>
      <c r="B1870">
        <v>338136.34470000002</v>
      </c>
      <c r="C1870">
        <v>3058911.6779</v>
      </c>
    </row>
    <row r="1871" spans="1:3" x14ac:dyDescent="0.25">
      <c r="A1871">
        <v>9131</v>
      </c>
      <c r="B1871">
        <v>338301.8652</v>
      </c>
      <c r="C1871">
        <v>3058869.3513000002</v>
      </c>
    </row>
    <row r="1872" spans="1:3" x14ac:dyDescent="0.25">
      <c r="A1872">
        <v>9132</v>
      </c>
      <c r="B1872">
        <v>339275.81630000001</v>
      </c>
      <c r="C1872">
        <v>3058620.3462999999</v>
      </c>
    </row>
    <row r="1873" spans="1:3" x14ac:dyDescent="0.25">
      <c r="A1873">
        <v>9133</v>
      </c>
      <c r="B1873">
        <v>339395.06809999997</v>
      </c>
      <c r="C1873">
        <v>3058589.8639000002</v>
      </c>
    </row>
    <row r="1874" spans="1:3" x14ac:dyDescent="0.25">
      <c r="A1874">
        <v>9134</v>
      </c>
      <c r="B1874">
        <v>339555.89240000001</v>
      </c>
      <c r="C1874">
        <v>3058557.0074</v>
      </c>
    </row>
    <row r="1875" spans="1:3" x14ac:dyDescent="0.25">
      <c r="A1875">
        <v>9135</v>
      </c>
      <c r="B1875">
        <v>339583.84499999997</v>
      </c>
      <c r="C1875">
        <v>3058571.5274</v>
      </c>
    </row>
    <row r="1876" spans="1:3" x14ac:dyDescent="0.25">
      <c r="A1876">
        <v>9136</v>
      </c>
      <c r="B1876">
        <v>340036.04220000003</v>
      </c>
      <c r="C1876">
        <v>3058556.9355000001</v>
      </c>
    </row>
    <row r="1877" spans="1:3" x14ac:dyDescent="0.25">
      <c r="A1877">
        <v>9137</v>
      </c>
      <c r="B1877">
        <v>340044.0589</v>
      </c>
      <c r="C1877">
        <v>3058579.1625999999</v>
      </c>
    </row>
    <row r="1878" spans="1:3" x14ac:dyDescent="0.25">
      <c r="A1878">
        <v>9138</v>
      </c>
      <c r="B1878">
        <v>340117.91899999999</v>
      </c>
      <c r="C1878">
        <v>3058541.6927</v>
      </c>
    </row>
    <row r="1879" spans="1:3" x14ac:dyDescent="0.25">
      <c r="A1879">
        <v>9139</v>
      </c>
      <c r="B1879">
        <v>340192.58860000002</v>
      </c>
      <c r="C1879">
        <v>3058476.1960999998</v>
      </c>
    </row>
    <row r="1880" spans="1:3" x14ac:dyDescent="0.25">
      <c r="A1880">
        <v>9140</v>
      </c>
      <c r="B1880">
        <v>340395.05310000002</v>
      </c>
      <c r="C1880">
        <v>3058366.9624999999</v>
      </c>
    </row>
    <row r="1881" spans="1:3" x14ac:dyDescent="0.25">
      <c r="A1881">
        <v>9141</v>
      </c>
      <c r="B1881">
        <v>340680.5049</v>
      </c>
      <c r="C1881">
        <v>3058190.8070999999</v>
      </c>
    </row>
    <row r="1882" spans="1:3" x14ac:dyDescent="0.25">
      <c r="A1882">
        <v>9142</v>
      </c>
      <c r="B1882">
        <v>340796.91970000003</v>
      </c>
      <c r="C1882">
        <v>3058120.3823000002</v>
      </c>
    </row>
    <row r="1883" spans="1:3" x14ac:dyDescent="0.25">
      <c r="A1883">
        <v>9143</v>
      </c>
      <c r="B1883">
        <v>340982.77600000001</v>
      </c>
      <c r="C1883">
        <v>3058007.9531999999</v>
      </c>
    </row>
    <row r="1884" spans="1:3" x14ac:dyDescent="0.25">
      <c r="A1884">
        <v>9144</v>
      </c>
      <c r="B1884">
        <v>341025.63660000003</v>
      </c>
      <c r="C1884">
        <v>3057932.9704999998</v>
      </c>
    </row>
    <row r="1885" spans="1:3" x14ac:dyDescent="0.25">
      <c r="A1885">
        <v>9145</v>
      </c>
      <c r="B1885">
        <v>341048.74489999999</v>
      </c>
      <c r="C1885">
        <v>3057892.5441000001</v>
      </c>
    </row>
    <row r="1886" spans="1:3" x14ac:dyDescent="0.25">
      <c r="A1886">
        <v>9146</v>
      </c>
      <c r="B1886">
        <v>341116.48080000002</v>
      </c>
      <c r="C1886">
        <v>3057829.2228999999</v>
      </c>
    </row>
    <row r="1887" spans="1:3" x14ac:dyDescent="0.25">
      <c r="A1887">
        <v>9147</v>
      </c>
      <c r="B1887">
        <v>341154.60060000001</v>
      </c>
      <c r="C1887">
        <v>3057753.32</v>
      </c>
    </row>
    <row r="1888" spans="1:3" x14ac:dyDescent="0.25">
      <c r="A1888">
        <v>9148</v>
      </c>
      <c r="B1888">
        <v>341172.21899999998</v>
      </c>
      <c r="C1888">
        <v>3057697.3761999998</v>
      </c>
    </row>
    <row r="1889" spans="1:3" x14ac:dyDescent="0.25">
      <c r="A1889">
        <v>9149</v>
      </c>
      <c r="B1889">
        <v>341232.25290000002</v>
      </c>
      <c r="C1889">
        <v>3057635.7162000001</v>
      </c>
    </row>
    <row r="1890" spans="1:3" x14ac:dyDescent="0.25">
      <c r="A1890">
        <v>9150</v>
      </c>
      <c r="B1890">
        <v>341283.7452</v>
      </c>
      <c r="C1890">
        <v>3057590.2960999999</v>
      </c>
    </row>
    <row r="1891" spans="1:3" x14ac:dyDescent="0.25">
      <c r="A1891">
        <v>9151</v>
      </c>
      <c r="B1891">
        <v>341299.67920000001</v>
      </c>
      <c r="C1891">
        <v>3057576.2412999999</v>
      </c>
    </row>
    <row r="1892" spans="1:3" x14ac:dyDescent="0.25">
      <c r="A1892">
        <v>9152</v>
      </c>
      <c r="B1892">
        <v>341373.71039999998</v>
      </c>
      <c r="C1892">
        <v>3057495.5473000002</v>
      </c>
    </row>
    <row r="1893" spans="1:3" x14ac:dyDescent="0.25">
      <c r="A1893">
        <v>9153</v>
      </c>
      <c r="B1893">
        <v>341433.96340000001</v>
      </c>
      <c r="C1893">
        <v>3057450.5751</v>
      </c>
    </row>
    <row r="1894" spans="1:3" x14ac:dyDescent="0.25">
      <c r="A1894">
        <v>9154</v>
      </c>
      <c r="B1894">
        <v>341479.70899999997</v>
      </c>
      <c r="C1894">
        <v>3057403.8706999999</v>
      </c>
    </row>
    <row r="1895" spans="1:3" x14ac:dyDescent="0.25">
      <c r="A1895">
        <v>9155</v>
      </c>
      <c r="B1895">
        <v>341524.38939999999</v>
      </c>
      <c r="C1895">
        <v>3057349.4950999999</v>
      </c>
    </row>
    <row r="1896" spans="1:3" x14ac:dyDescent="0.25">
      <c r="A1896">
        <v>9156</v>
      </c>
      <c r="B1896">
        <v>341570.72659999999</v>
      </c>
      <c r="C1896">
        <v>3057273.9643000001</v>
      </c>
    </row>
    <row r="1897" spans="1:3" x14ac:dyDescent="0.25">
      <c r="A1897">
        <v>9157</v>
      </c>
      <c r="B1897">
        <v>341625.13959999999</v>
      </c>
      <c r="C1897">
        <v>3057151.0172999999</v>
      </c>
    </row>
    <row r="1898" spans="1:3" x14ac:dyDescent="0.25">
      <c r="A1898">
        <v>9158</v>
      </c>
      <c r="B1898">
        <v>341681.70630000002</v>
      </c>
      <c r="C1898">
        <v>3057045.0928000002</v>
      </c>
    </row>
    <row r="1899" spans="1:3" x14ac:dyDescent="0.25">
      <c r="A1899">
        <v>9159</v>
      </c>
      <c r="B1899">
        <v>341731.02659999998</v>
      </c>
      <c r="C1899">
        <v>3056976.0065000001</v>
      </c>
    </row>
    <row r="1900" spans="1:3" x14ac:dyDescent="0.25">
      <c r="A1900">
        <v>9160</v>
      </c>
      <c r="B1900">
        <v>341723.84049999999</v>
      </c>
      <c r="C1900">
        <v>3056943.1978000002</v>
      </c>
    </row>
    <row r="1901" spans="1:3" x14ac:dyDescent="0.25">
      <c r="A1901">
        <v>9161</v>
      </c>
      <c r="B1901">
        <v>341739.87729999999</v>
      </c>
      <c r="C1901">
        <v>3056876.7047000001</v>
      </c>
    </row>
    <row r="1902" spans="1:3" x14ac:dyDescent="0.25">
      <c r="A1902">
        <v>9162</v>
      </c>
      <c r="B1902">
        <v>341746.08130000002</v>
      </c>
      <c r="C1902">
        <v>3056833.8750999998</v>
      </c>
    </row>
    <row r="1903" spans="1:3" x14ac:dyDescent="0.25">
      <c r="A1903">
        <v>9163</v>
      </c>
      <c r="B1903">
        <v>341757.3026</v>
      </c>
      <c r="C1903">
        <v>3056731.179</v>
      </c>
    </row>
    <row r="1904" spans="1:3" x14ac:dyDescent="0.25">
      <c r="A1904">
        <v>9164</v>
      </c>
      <c r="B1904">
        <v>341754.41509999998</v>
      </c>
      <c r="C1904">
        <v>3056583.1535</v>
      </c>
    </row>
    <row r="1905" spans="1:3" x14ac:dyDescent="0.25">
      <c r="A1905">
        <v>9165</v>
      </c>
      <c r="B1905">
        <v>341733.39250000002</v>
      </c>
      <c r="C1905">
        <v>3056526.0260000001</v>
      </c>
    </row>
    <row r="1906" spans="1:3" x14ac:dyDescent="0.25">
      <c r="A1906">
        <v>9166</v>
      </c>
      <c r="B1906">
        <v>341692.42940000002</v>
      </c>
      <c r="C1906">
        <v>3056532.3220000002</v>
      </c>
    </row>
    <row r="1907" spans="1:3" x14ac:dyDescent="0.25">
      <c r="A1907">
        <v>9167</v>
      </c>
      <c r="B1907">
        <v>341667.9314</v>
      </c>
      <c r="C1907">
        <v>3056542.2469000001</v>
      </c>
    </row>
    <row r="1908" spans="1:3" x14ac:dyDescent="0.25">
      <c r="A1908">
        <v>9168</v>
      </c>
      <c r="B1908">
        <v>341635.10110000003</v>
      </c>
      <c r="C1908">
        <v>3056542.6734000002</v>
      </c>
    </row>
    <row r="1909" spans="1:3" x14ac:dyDescent="0.25">
      <c r="A1909">
        <v>9169</v>
      </c>
      <c r="B1909">
        <v>341602.277</v>
      </c>
      <c r="C1909">
        <v>3056543.5802000002</v>
      </c>
    </row>
    <row r="1910" spans="1:3" x14ac:dyDescent="0.25">
      <c r="A1910">
        <v>9170</v>
      </c>
      <c r="B1910">
        <v>341592.9915</v>
      </c>
      <c r="C1910">
        <v>3056535.0548</v>
      </c>
    </row>
    <row r="1911" spans="1:3" x14ac:dyDescent="0.25">
      <c r="A1911">
        <v>9171</v>
      </c>
      <c r="B1911">
        <v>341597.47619999998</v>
      </c>
      <c r="C1911">
        <v>3056508.5778000001</v>
      </c>
    </row>
    <row r="1912" spans="1:3" x14ac:dyDescent="0.25">
      <c r="A1912">
        <v>9172</v>
      </c>
      <c r="B1912">
        <v>341604.95140000002</v>
      </c>
      <c r="C1912">
        <v>3056489.267</v>
      </c>
    </row>
    <row r="1913" spans="1:3" x14ac:dyDescent="0.25">
      <c r="A1913">
        <v>9173</v>
      </c>
      <c r="B1913">
        <v>341581.5772</v>
      </c>
      <c r="C1913">
        <v>3056474.1998000001</v>
      </c>
    </row>
    <row r="1914" spans="1:3" x14ac:dyDescent="0.25">
      <c r="A1914">
        <v>9174</v>
      </c>
      <c r="B1914">
        <v>341720.1948</v>
      </c>
      <c r="C1914">
        <v>3056513.7085000002</v>
      </c>
    </row>
    <row r="1915" spans="1:3" x14ac:dyDescent="0.25">
      <c r="A1915">
        <v>9175</v>
      </c>
      <c r="B1915">
        <v>341742.71139999997</v>
      </c>
      <c r="C1915">
        <v>3056462.7401999999</v>
      </c>
    </row>
    <row r="1916" spans="1:3" x14ac:dyDescent="0.25">
      <c r="A1916">
        <v>9176</v>
      </c>
      <c r="B1916">
        <v>341760.50300000003</v>
      </c>
      <c r="C1916">
        <v>3056419.7587000001</v>
      </c>
    </row>
    <row r="1917" spans="1:3" x14ac:dyDescent="0.25">
      <c r="A1917">
        <v>9177</v>
      </c>
      <c r="B1917">
        <v>341774.4448</v>
      </c>
      <c r="C1917">
        <v>3056377.7878</v>
      </c>
    </row>
    <row r="1918" spans="1:3" x14ac:dyDescent="0.25">
      <c r="A1918">
        <v>9178</v>
      </c>
      <c r="B1918">
        <v>341790.83189999999</v>
      </c>
      <c r="C1918">
        <v>3056338.1867</v>
      </c>
    </row>
    <row r="1919" spans="1:3" x14ac:dyDescent="0.25">
      <c r="A1919">
        <v>9179</v>
      </c>
      <c r="B1919">
        <v>341813.19020000001</v>
      </c>
      <c r="C1919">
        <v>3056274.9709999999</v>
      </c>
    </row>
    <row r="1920" spans="1:3" x14ac:dyDescent="0.25">
      <c r="A1920">
        <v>9180</v>
      </c>
      <c r="B1920">
        <v>341798.45640000002</v>
      </c>
      <c r="C1920">
        <v>3056218.7209999999</v>
      </c>
    </row>
    <row r="1921" spans="1:3" x14ac:dyDescent="0.25">
      <c r="A1921">
        <v>9181</v>
      </c>
      <c r="B1921">
        <v>341814.81089999998</v>
      </c>
      <c r="C1921">
        <v>3056202.8492999999</v>
      </c>
    </row>
    <row r="1922" spans="1:3" x14ac:dyDescent="0.25">
      <c r="A1922">
        <v>9182</v>
      </c>
      <c r="B1922">
        <v>341928.7671</v>
      </c>
      <c r="C1922">
        <v>3056092.2588999998</v>
      </c>
    </row>
    <row r="1923" spans="1:3" x14ac:dyDescent="0.25">
      <c r="A1923">
        <v>9183</v>
      </c>
      <c r="B1923">
        <v>342276.13890000002</v>
      </c>
      <c r="C1923">
        <v>3055918.6738999998</v>
      </c>
    </row>
    <row r="1924" spans="1:3" x14ac:dyDescent="0.25">
      <c r="A1924">
        <v>9184</v>
      </c>
      <c r="B1924">
        <v>342964.8431</v>
      </c>
      <c r="C1924">
        <v>3055700.3454</v>
      </c>
    </row>
    <row r="1925" spans="1:3" x14ac:dyDescent="0.25">
      <c r="A1925">
        <v>9185</v>
      </c>
      <c r="B1925">
        <v>343252.6765</v>
      </c>
      <c r="C1925">
        <v>3055620.8401000001</v>
      </c>
    </row>
    <row r="1926" spans="1:3" x14ac:dyDescent="0.25">
      <c r="A1926">
        <v>9186</v>
      </c>
      <c r="B1926">
        <v>343277.2341</v>
      </c>
      <c r="C1926">
        <v>3055595.4325999999</v>
      </c>
    </row>
    <row r="1927" spans="1:3" x14ac:dyDescent="0.25">
      <c r="A1927">
        <v>9187</v>
      </c>
      <c r="B1927">
        <v>343325.84570000001</v>
      </c>
      <c r="C1927">
        <v>3055545.1392000001</v>
      </c>
    </row>
    <row r="1928" spans="1:3" x14ac:dyDescent="0.25">
      <c r="A1928">
        <v>9188</v>
      </c>
      <c r="B1928">
        <v>343533.60619999998</v>
      </c>
      <c r="C1928">
        <v>3055541.7173000001</v>
      </c>
    </row>
    <row r="1929" spans="1:3" x14ac:dyDescent="0.25">
      <c r="A1929">
        <v>9189</v>
      </c>
      <c r="B1929">
        <v>343731.47529999999</v>
      </c>
      <c r="C1929">
        <v>3055391.9334</v>
      </c>
    </row>
    <row r="1930" spans="1:3" x14ac:dyDescent="0.25">
      <c r="A1930">
        <v>9190</v>
      </c>
      <c r="B1930">
        <v>343883.22269999998</v>
      </c>
      <c r="C1930">
        <v>3055185.6927</v>
      </c>
    </row>
    <row r="1931" spans="1:3" x14ac:dyDescent="0.25">
      <c r="A1931">
        <v>9191</v>
      </c>
      <c r="B1931">
        <v>343756.2401</v>
      </c>
      <c r="C1931">
        <v>3054818.2277000002</v>
      </c>
    </row>
    <row r="1932" spans="1:3" x14ac:dyDescent="0.25">
      <c r="A1932">
        <v>9192</v>
      </c>
      <c r="B1932">
        <v>343992.2046</v>
      </c>
      <c r="C1932">
        <v>3054660.0931000002</v>
      </c>
    </row>
    <row r="1933" spans="1:3" x14ac:dyDescent="0.25">
      <c r="A1933">
        <v>9193</v>
      </c>
      <c r="B1933">
        <v>344210.36800000002</v>
      </c>
      <c r="C1933">
        <v>3054555.4586</v>
      </c>
    </row>
    <row r="1934" spans="1:3" x14ac:dyDescent="0.25">
      <c r="A1934">
        <v>9194</v>
      </c>
      <c r="B1934">
        <v>344372.56180000002</v>
      </c>
      <c r="C1934">
        <v>3054473.6401999998</v>
      </c>
    </row>
    <row r="1935" spans="1:3" x14ac:dyDescent="0.25">
      <c r="A1935">
        <v>9195</v>
      </c>
      <c r="B1935">
        <v>344465.29310000001</v>
      </c>
      <c r="C1935">
        <v>3054379.2574</v>
      </c>
    </row>
    <row r="1936" spans="1:3" x14ac:dyDescent="0.25">
      <c r="A1936">
        <v>9196</v>
      </c>
      <c r="B1936">
        <v>344571.07880000002</v>
      </c>
      <c r="C1936">
        <v>3054320.8668</v>
      </c>
    </row>
    <row r="1937" spans="1:3" x14ac:dyDescent="0.25">
      <c r="A1937">
        <v>9197</v>
      </c>
      <c r="B1937">
        <v>344574.87829999998</v>
      </c>
      <c r="C1937">
        <v>3054318.7694999999</v>
      </c>
    </row>
    <row r="1938" spans="1:3" x14ac:dyDescent="0.25">
      <c r="A1938">
        <v>9198</v>
      </c>
      <c r="B1938">
        <v>344582.065</v>
      </c>
      <c r="C1938">
        <v>3054311.6343999999</v>
      </c>
    </row>
    <row r="1939" spans="1:3" x14ac:dyDescent="0.25">
      <c r="A1939">
        <v>9199</v>
      </c>
      <c r="B1939">
        <v>344680.75709999999</v>
      </c>
      <c r="C1939">
        <v>3054213.6505999998</v>
      </c>
    </row>
    <row r="1940" spans="1:3" x14ac:dyDescent="0.25">
      <c r="A1940">
        <v>9200</v>
      </c>
      <c r="B1940">
        <v>344829.79180000001</v>
      </c>
      <c r="C1940">
        <v>3054159.8686000002</v>
      </c>
    </row>
    <row r="1941" spans="1:3" x14ac:dyDescent="0.25">
      <c r="A1941">
        <v>9201</v>
      </c>
      <c r="B1941">
        <v>344939.75640000001</v>
      </c>
      <c r="C1941">
        <v>3054109.9478000002</v>
      </c>
    </row>
    <row r="1942" spans="1:3" x14ac:dyDescent="0.25">
      <c r="A1942">
        <v>9202</v>
      </c>
      <c r="B1942">
        <v>345045.05249999999</v>
      </c>
      <c r="C1942">
        <v>3054034.6244999999</v>
      </c>
    </row>
    <row r="1943" spans="1:3" x14ac:dyDescent="0.25">
      <c r="A1943">
        <v>9203</v>
      </c>
      <c r="B1943">
        <v>345144.12589999998</v>
      </c>
      <c r="C1943">
        <v>3054001.6584999999</v>
      </c>
    </row>
    <row r="1944" spans="1:3" x14ac:dyDescent="0.25">
      <c r="A1944">
        <v>9204</v>
      </c>
      <c r="B1944">
        <v>345165.8026</v>
      </c>
      <c r="C1944">
        <v>3053959.1057000002</v>
      </c>
    </row>
    <row r="1945" spans="1:3" x14ac:dyDescent="0.25">
      <c r="A1945">
        <v>9205</v>
      </c>
      <c r="B1945">
        <v>345217.02600000001</v>
      </c>
      <c r="C1945">
        <v>3053961.3382999999</v>
      </c>
    </row>
    <row r="1946" spans="1:3" x14ac:dyDescent="0.25">
      <c r="A1946">
        <v>9206</v>
      </c>
      <c r="B1946">
        <v>345258.16499999998</v>
      </c>
      <c r="C1946">
        <v>3053930.0690000001</v>
      </c>
    </row>
    <row r="1947" spans="1:3" x14ac:dyDescent="0.25">
      <c r="A1947">
        <v>9207</v>
      </c>
      <c r="B1947">
        <v>345294.60930000001</v>
      </c>
      <c r="C1947">
        <v>3053909.4287999999</v>
      </c>
    </row>
    <row r="1948" spans="1:3" x14ac:dyDescent="0.25">
      <c r="A1948">
        <v>9208</v>
      </c>
      <c r="B1948">
        <v>345314.12359999999</v>
      </c>
      <c r="C1948">
        <v>3053848.6469000001</v>
      </c>
    </row>
    <row r="1949" spans="1:3" x14ac:dyDescent="0.25">
      <c r="A1949">
        <v>9209</v>
      </c>
      <c r="B1949">
        <v>345287.11099999998</v>
      </c>
      <c r="C1949">
        <v>3053816.1146</v>
      </c>
    </row>
    <row r="1950" spans="1:3" x14ac:dyDescent="0.25">
      <c r="A1950">
        <v>9210</v>
      </c>
      <c r="B1950">
        <v>345281.75290000002</v>
      </c>
      <c r="C1950">
        <v>3053809.6617000001</v>
      </c>
    </row>
    <row r="1951" spans="1:3" x14ac:dyDescent="0.25">
      <c r="A1951">
        <v>9211</v>
      </c>
      <c r="B1951">
        <v>345280.08720000001</v>
      </c>
      <c r="C1951">
        <v>3053784.2829</v>
      </c>
    </row>
    <row r="1952" spans="1:3" x14ac:dyDescent="0.25">
      <c r="A1952">
        <v>9212</v>
      </c>
      <c r="B1952">
        <v>345279.35840000003</v>
      </c>
      <c r="C1952">
        <v>3053773.179</v>
      </c>
    </row>
    <row r="1953" spans="1:3" x14ac:dyDescent="0.25">
      <c r="A1953">
        <v>9213</v>
      </c>
      <c r="B1953">
        <v>345308.13760000002</v>
      </c>
      <c r="C1953">
        <v>3053757.4400999998</v>
      </c>
    </row>
    <row r="1954" spans="1:3" x14ac:dyDescent="0.25">
      <c r="A1954">
        <v>9214</v>
      </c>
      <c r="B1954">
        <v>345320.6323</v>
      </c>
      <c r="C1954">
        <v>3053781.0633</v>
      </c>
    </row>
    <row r="1955" spans="1:3" x14ac:dyDescent="0.25">
      <c r="A1955">
        <v>9215</v>
      </c>
      <c r="B1955">
        <v>343601.11820000003</v>
      </c>
      <c r="C1955">
        <v>3055490.5578000001</v>
      </c>
    </row>
    <row r="1956" spans="1:3" x14ac:dyDescent="0.25">
      <c r="A1956">
        <v>9216</v>
      </c>
      <c r="B1956">
        <v>343562.15879999998</v>
      </c>
      <c r="C1956">
        <v>3055433.5068999999</v>
      </c>
    </row>
    <row r="1957" spans="1:3" x14ac:dyDescent="0.25">
      <c r="A1957">
        <v>9217</v>
      </c>
      <c r="B1957">
        <v>343530.93040000001</v>
      </c>
      <c r="C1957">
        <v>3055385.9378</v>
      </c>
    </row>
    <row r="1958" spans="1:3" x14ac:dyDescent="0.25">
      <c r="A1958">
        <v>9218</v>
      </c>
      <c r="B1958">
        <v>343522.75510000001</v>
      </c>
      <c r="C1958">
        <v>3055373.4848000002</v>
      </c>
    </row>
    <row r="1959" spans="1:3" x14ac:dyDescent="0.25">
      <c r="A1959">
        <v>9219</v>
      </c>
      <c r="B1959">
        <v>343482.74290000001</v>
      </c>
      <c r="C1959">
        <v>3055341.3324000002</v>
      </c>
    </row>
    <row r="1960" spans="1:3" x14ac:dyDescent="0.25">
      <c r="A1960">
        <v>9220</v>
      </c>
      <c r="B1960">
        <v>343367.85729999997</v>
      </c>
      <c r="C1960">
        <v>3055297.0260999999</v>
      </c>
    </row>
    <row r="1961" spans="1:3" x14ac:dyDescent="0.25">
      <c r="A1961">
        <v>9221</v>
      </c>
      <c r="B1961">
        <v>343333.26209999999</v>
      </c>
      <c r="C1961">
        <v>3055283.6845</v>
      </c>
    </row>
    <row r="1962" spans="1:3" x14ac:dyDescent="0.25">
      <c r="A1962">
        <v>9222</v>
      </c>
      <c r="B1962">
        <v>343305.7352</v>
      </c>
      <c r="C1962">
        <v>3055246.0877999999</v>
      </c>
    </row>
    <row r="1963" spans="1:3" x14ac:dyDescent="0.25">
      <c r="A1963">
        <v>9223</v>
      </c>
      <c r="B1963">
        <v>343279.96049999999</v>
      </c>
      <c r="C1963">
        <v>3055194.5373</v>
      </c>
    </row>
    <row r="1964" spans="1:3" x14ac:dyDescent="0.25">
      <c r="A1964">
        <v>9224</v>
      </c>
      <c r="B1964">
        <v>343251.33799999999</v>
      </c>
      <c r="C1964">
        <v>3055146.8662999999</v>
      </c>
    </row>
    <row r="1965" spans="1:3" x14ac:dyDescent="0.25">
      <c r="A1965">
        <v>9225</v>
      </c>
      <c r="B1965">
        <v>343140.11589999998</v>
      </c>
      <c r="C1965">
        <v>3055003.9386</v>
      </c>
    </row>
    <row r="1966" spans="1:3" x14ac:dyDescent="0.25">
      <c r="A1966">
        <v>9226</v>
      </c>
      <c r="B1966">
        <v>343112.7316</v>
      </c>
      <c r="C1966">
        <v>3054967.7086</v>
      </c>
    </row>
    <row r="1967" spans="1:3" x14ac:dyDescent="0.25">
      <c r="A1967">
        <v>9227</v>
      </c>
      <c r="B1967">
        <v>343070.35119999998</v>
      </c>
      <c r="C1967">
        <v>3054911.639</v>
      </c>
    </row>
    <row r="1968" spans="1:3" x14ac:dyDescent="0.25">
      <c r="A1968">
        <v>9228</v>
      </c>
      <c r="B1968">
        <v>342993.00809999998</v>
      </c>
      <c r="C1968">
        <v>3054830.9663</v>
      </c>
    </row>
    <row r="1969" spans="1:3" x14ac:dyDescent="0.25">
      <c r="A1969">
        <v>9229</v>
      </c>
      <c r="B1969">
        <v>342931.28409999999</v>
      </c>
      <c r="C1969">
        <v>3054650.6480999999</v>
      </c>
    </row>
    <row r="1970" spans="1:3" x14ac:dyDescent="0.25">
      <c r="A1970">
        <v>9230</v>
      </c>
      <c r="B1970">
        <v>342872.95649999997</v>
      </c>
      <c r="C1970">
        <v>3054546.6696000001</v>
      </c>
    </row>
    <row r="1971" spans="1:3" x14ac:dyDescent="0.25">
      <c r="A1971">
        <v>9231</v>
      </c>
      <c r="B1971">
        <v>342786.81900000002</v>
      </c>
      <c r="C1971">
        <v>3054458.4221999999</v>
      </c>
    </row>
    <row r="1972" spans="1:3" x14ac:dyDescent="0.25">
      <c r="A1972">
        <v>9232</v>
      </c>
      <c r="B1972">
        <v>342774.19</v>
      </c>
      <c r="C1972">
        <v>3054302.9289000002</v>
      </c>
    </row>
    <row r="1973" spans="1:3" x14ac:dyDescent="0.25">
      <c r="A1973">
        <v>9233</v>
      </c>
      <c r="B1973">
        <v>340078.17450000002</v>
      </c>
      <c r="C1973">
        <v>3058566.7080000001</v>
      </c>
    </row>
    <row r="1974" spans="1:3" x14ac:dyDescent="0.25">
      <c r="A1974">
        <v>9234</v>
      </c>
      <c r="B1974">
        <v>340096.93199999997</v>
      </c>
      <c r="C1974">
        <v>3058608.8516000002</v>
      </c>
    </row>
    <row r="1975" spans="1:3" x14ac:dyDescent="0.25">
      <c r="A1975">
        <v>9235</v>
      </c>
      <c r="B1975">
        <v>340137.38160000002</v>
      </c>
      <c r="C1975">
        <v>3058653.5060999999</v>
      </c>
    </row>
    <row r="1976" spans="1:3" x14ac:dyDescent="0.25">
      <c r="A1976">
        <v>9236</v>
      </c>
      <c r="B1976">
        <v>340116.9595</v>
      </c>
      <c r="C1976">
        <v>3058673.4060999998</v>
      </c>
    </row>
    <row r="1977" spans="1:3" x14ac:dyDescent="0.25">
      <c r="A1977">
        <v>9237</v>
      </c>
      <c r="B1977">
        <v>340077.22139999998</v>
      </c>
      <c r="C1977">
        <v>3058712.1285999999</v>
      </c>
    </row>
    <row r="1978" spans="1:3" x14ac:dyDescent="0.25">
      <c r="A1978">
        <v>9238</v>
      </c>
      <c r="B1978">
        <v>340217.41560000001</v>
      </c>
      <c r="C1978">
        <v>3058901.2736999998</v>
      </c>
    </row>
    <row r="1979" spans="1:3" x14ac:dyDescent="0.25">
      <c r="A1979">
        <v>9239</v>
      </c>
      <c r="B1979">
        <v>340162.17580000003</v>
      </c>
      <c r="C1979">
        <v>3058492.6049000002</v>
      </c>
    </row>
    <row r="1980" spans="1:3" x14ac:dyDescent="0.25">
      <c r="A1980">
        <v>9240</v>
      </c>
      <c r="B1980">
        <v>340172.326</v>
      </c>
      <c r="C1980">
        <v>3058429.0762</v>
      </c>
    </row>
    <row r="1981" spans="1:3" x14ac:dyDescent="0.25">
      <c r="A1981">
        <v>9241</v>
      </c>
      <c r="B1981">
        <v>340246.15759999998</v>
      </c>
      <c r="C1981">
        <v>3058205.2604999999</v>
      </c>
    </row>
    <row r="1982" spans="1:3" x14ac:dyDescent="0.25">
      <c r="A1982">
        <v>9242</v>
      </c>
      <c r="B1982">
        <v>340294.88689999998</v>
      </c>
      <c r="C1982">
        <v>3058082.8703999999</v>
      </c>
    </row>
    <row r="1983" spans="1:3" x14ac:dyDescent="0.25">
      <c r="A1983">
        <v>9243</v>
      </c>
      <c r="B1983">
        <v>340360.0626</v>
      </c>
      <c r="C1983">
        <v>3057971.9108000002</v>
      </c>
    </row>
    <row r="1984" spans="1:3" x14ac:dyDescent="0.25">
      <c r="A1984">
        <v>9244</v>
      </c>
      <c r="B1984">
        <v>340267.50689999998</v>
      </c>
      <c r="C1984">
        <v>3057881.8689999999</v>
      </c>
    </row>
    <row r="1985" spans="1:3" x14ac:dyDescent="0.25">
      <c r="A1985">
        <v>9245</v>
      </c>
      <c r="B1985">
        <v>340227.40850000002</v>
      </c>
      <c r="C1985">
        <v>3057744.6534000002</v>
      </c>
    </row>
    <row r="1986" spans="1:3" x14ac:dyDescent="0.25">
      <c r="A1986">
        <v>9246</v>
      </c>
      <c r="B1986">
        <v>340193.78639999998</v>
      </c>
      <c r="C1986">
        <v>3057594.9171000002</v>
      </c>
    </row>
    <row r="1987" spans="1:3" x14ac:dyDescent="0.25">
      <c r="A1987">
        <v>9247</v>
      </c>
      <c r="B1987">
        <v>340176.45490000001</v>
      </c>
      <c r="C1987">
        <v>3057492.4770999998</v>
      </c>
    </row>
    <row r="1988" spans="1:3" x14ac:dyDescent="0.25">
      <c r="A1988">
        <v>9248</v>
      </c>
      <c r="B1988">
        <v>340185.049</v>
      </c>
      <c r="C1988">
        <v>3057447.2538000001</v>
      </c>
    </row>
    <row r="1989" spans="1:3" x14ac:dyDescent="0.25">
      <c r="A1989">
        <v>9249</v>
      </c>
      <c r="B1989">
        <v>338670.57650000002</v>
      </c>
      <c r="C1989">
        <v>3058149.4194999998</v>
      </c>
    </row>
    <row r="1990" spans="1:3" x14ac:dyDescent="0.25">
      <c r="A1990">
        <v>9250</v>
      </c>
      <c r="B1990">
        <v>338654.05160000001</v>
      </c>
      <c r="C1990">
        <v>3058214.1164000002</v>
      </c>
    </row>
    <row r="1991" spans="1:3" x14ac:dyDescent="0.25">
      <c r="A1991">
        <v>9251</v>
      </c>
      <c r="B1991">
        <v>338658.63219999999</v>
      </c>
      <c r="C1991">
        <v>3058268.3276</v>
      </c>
    </row>
    <row r="1992" spans="1:3" x14ac:dyDescent="0.25">
      <c r="A1992">
        <v>9252</v>
      </c>
      <c r="B1992">
        <v>338644.78940000001</v>
      </c>
      <c r="C1992">
        <v>3058316.7790999999</v>
      </c>
    </row>
    <row r="1993" spans="1:3" x14ac:dyDescent="0.25">
      <c r="A1993">
        <v>9253</v>
      </c>
      <c r="B1993">
        <v>338632.47440000001</v>
      </c>
      <c r="C1993">
        <v>3058371.2135999999</v>
      </c>
    </row>
    <row r="1994" spans="1:3" x14ac:dyDescent="0.25">
      <c r="A1994">
        <v>9254</v>
      </c>
      <c r="B1994">
        <v>338604.0772</v>
      </c>
      <c r="C1994">
        <v>3058578.3472000002</v>
      </c>
    </row>
    <row r="1995" spans="1:3" x14ac:dyDescent="0.25">
      <c r="A1995">
        <v>9255</v>
      </c>
      <c r="B1995">
        <v>338632.64150000003</v>
      </c>
      <c r="C1995">
        <v>3058784.7749000001</v>
      </c>
    </row>
    <row r="1996" spans="1:3" x14ac:dyDescent="0.25">
      <c r="A1996">
        <v>9256</v>
      </c>
      <c r="B1996">
        <v>338636.71980000002</v>
      </c>
      <c r="C1996">
        <v>3058816.9249</v>
      </c>
    </row>
    <row r="1997" spans="1:3" x14ac:dyDescent="0.25">
      <c r="A1997">
        <v>9257</v>
      </c>
      <c r="B1997">
        <v>338645.04200000002</v>
      </c>
      <c r="C1997">
        <v>3058882.5312000001</v>
      </c>
    </row>
    <row r="1998" spans="1:3" x14ac:dyDescent="0.25">
      <c r="A1998">
        <v>9258</v>
      </c>
      <c r="B1998">
        <v>338687.87819999998</v>
      </c>
      <c r="C1998">
        <v>3058981.8566999999</v>
      </c>
    </row>
    <row r="1999" spans="1:3" x14ac:dyDescent="0.25">
      <c r="A1999">
        <v>9259</v>
      </c>
      <c r="B1999">
        <v>338739.6863</v>
      </c>
      <c r="C1999">
        <v>3059131.9476000001</v>
      </c>
    </row>
    <row r="2000" spans="1:3" x14ac:dyDescent="0.25">
      <c r="A2000">
        <v>9260</v>
      </c>
      <c r="B2000">
        <v>338743.91749999998</v>
      </c>
      <c r="C2000">
        <v>3059146.4619999998</v>
      </c>
    </row>
    <row r="2001" spans="1:3" x14ac:dyDescent="0.25">
      <c r="A2001">
        <v>9261</v>
      </c>
      <c r="B2001">
        <v>338749.31359999999</v>
      </c>
      <c r="C2001">
        <v>3059164.9723999999</v>
      </c>
    </row>
    <row r="2002" spans="1:3" x14ac:dyDescent="0.25">
      <c r="A2002">
        <v>9262</v>
      </c>
      <c r="B2002">
        <v>338807.63809999998</v>
      </c>
      <c r="C2002">
        <v>3059396.5192</v>
      </c>
    </row>
    <row r="2003" spans="1:3" x14ac:dyDescent="0.25">
      <c r="A2003">
        <v>9263</v>
      </c>
      <c r="B2003">
        <v>338751.6385</v>
      </c>
      <c r="C2003">
        <v>3058108.9627999999</v>
      </c>
    </row>
    <row r="2004" spans="1:3" x14ac:dyDescent="0.25">
      <c r="A2004">
        <v>9264</v>
      </c>
      <c r="B2004">
        <v>338846.54820000002</v>
      </c>
      <c r="C2004">
        <v>3058129.8001000001</v>
      </c>
    </row>
    <row r="2005" spans="1:3" x14ac:dyDescent="0.25">
      <c r="A2005">
        <v>9265</v>
      </c>
      <c r="B2005">
        <v>338856.87</v>
      </c>
      <c r="C2005">
        <v>3058143.5918000001</v>
      </c>
    </row>
    <row r="2006" spans="1:3" x14ac:dyDescent="0.25">
      <c r="A2006">
        <v>9266</v>
      </c>
      <c r="B2006">
        <v>338871.35220000002</v>
      </c>
      <c r="C2006">
        <v>3058143.4002</v>
      </c>
    </row>
    <row r="2007" spans="1:3" x14ac:dyDescent="0.25">
      <c r="A2007">
        <v>9267</v>
      </c>
      <c r="B2007">
        <v>338952.3934</v>
      </c>
      <c r="C2007">
        <v>3058201.7637</v>
      </c>
    </row>
    <row r="2008" spans="1:3" x14ac:dyDescent="0.25">
      <c r="A2008">
        <v>9268</v>
      </c>
      <c r="B2008">
        <v>338983.98759999999</v>
      </c>
      <c r="C2008">
        <v>3058181.1741999998</v>
      </c>
    </row>
    <row r="2009" spans="1:3" x14ac:dyDescent="0.25">
      <c r="A2009">
        <v>9269</v>
      </c>
      <c r="B2009">
        <v>339031.10570000001</v>
      </c>
      <c r="C2009">
        <v>3058166.1430000002</v>
      </c>
    </row>
    <row r="2010" spans="1:3" x14ac:dyDescent="0.25">
      <c r="A2010">
        <v>9270</v>
      </c>
      <c r="B2010">
        <v>338675.26980000001</v>
      </c>
      <c r="C2010">
        <v>3058102.7694999999</v>
      </c>
    </row>
    <row r="2011" spans="1:3" x14ac:dyDescent="0.25">
      <c r="A2011">
        <v>9271</v>
      </c>
      <c r="B2011">
        <v>338702.24080000003</v>
      </c>
      <c r="C2011">
        <v>3057924.4648000002</v>
      </c>
    </row>
    <row r="2012" spans="1:3" x14ac:dyDescent="0.25">
      <c r="A2012">
        <v>9272</v>
      </c>
      <c r="B2012">
        <v>338660.27130000002</v>
      </c>
      <c r="C2012">
        <v>3057672.023</v>
      </c>
    </row>
    <row r="2013" spans="1:3" x14ac:dyDescent="0.25">
      <c r="A2013">
        <v>9273</v>
      </c>
      <c r="B2013">
        <v>338723.59519999998</v>
      </c>
      <c r="C2013">
        <v>3057458.5284000002</v>
      </c>
    </row>
    <row r="2014" spans="1:3" x14ac:dyDescent="0.25">
      <c r="A2014">
        <v>9274</v>
      </c>
      <c r="B2014">
        <v>338728.60690000001</v>
      </c>
      <c r="C2014">
        <v>3057435.8873999999</v>
      </c>
    </row>
    <row r="2015" spans="1:3" x14ac:dyDescent="0.25">
      <c r="A2015">
        <v>9275</v>
      </c>
      <c r="B2015">
        <v>338755.70559999999</v>
      </c>
      <c r="C2015">
        <v>3057440.3319000001</v>
      </c>
    </row>
    <row r="2016" spans="1:3" x14ac:dyDescent="0.25">
      <c r="A2016">
        <v>9276</v>
      </c>
      <c r="B2016">
        <v>338788.77529999998</v>
      </c>
      <c r="C2016">
        <v>3057458.1461999998</v>
      </c>
    </row>
    <row r="2017" spans="1:3" x14ac:dyDescent="0.25">
      <c r="A2017">
        <v>9277</v>
      </c>
      <c r="B2017">
        <v>338807.9057</v>
      </c>
      <c r="C2017">
        <v>3057472.1697999998</v>
      </c>
    </row>
    <row r="2018" spans="1:3" x14ac:dyDescent="0.25">
      <c r="A2018">
        <v>9278</v>
      </c>
      <c r="B2018">
        <v>338820.95559999999</v>
      </c>
      <c r="C2018">
        <v>3057481.7360999999</v>
      </c>
    </row>
    <row r="2019" spans="1:3" x14ac:dyDescent="0.25">
      <c r="A2019">
        <v>9279</v>
      </c>
      <c r="B2019">
        <v>338829.27740000002</v>
      </c>
      <c r="C2019">
        <v>3057483.1746</v>
      </c>
    </row>
    <row r="2020" spans="1:3" x14ac:dyDescent="0.25">
      <c r="A2020">
        <v>9280</v>
      </c>
      <c r="B2020">
        <v>338884.30599999998</v>
      </c>
      <c r="C2020">
        <v>3057489.0636</v>
      </c>
    </row>
    <row r="2021" spans="1:3" x14ac:dyDescent="0.25">
      <c r="A2021">
        <v>9281</v>
      </c>
      <c r="B2021">
        <v>338911.3346</v>
      </c>
      <c r="C2021">
        <v>3057488.2259</v>
      </c>
    </row>
    <row r="2022" spans="1:3" x14ac:dyDescent="0.25">
      <c r="A2022">
        <v>9282</v>
      </c>
      <c r="B2022">
        <v>338939.30969999998</v>
      </c>
      <c r="C2022">
        <v>3057485.9349000002</v>
      </c>
    </row>
    <row r="2023" spans="1:3" x14ac:dyDescent="0.25">
      <c r="A2023">
        <v>9283</v>
      </c>
      <c r="B2023">
        <v>339170.43969999999</v>
      </c>
      <c r="C2023">
        <v>3057455.8646</v>
      </c>
    </row>
    <row r="2024" spans="1:3" x14ac:dyDescent="0.25">
      <c r="A2024">
        <v>9284</v>
      </c>
      <c r="B2024">
        <v>338867.4155</v>
      </c>
      <c r="C2024">
        <v>3057489.7672000001</v>
      </c>
    </row>
    <row r="2025" spans="1:3" x14ac:dyDescent="0.25">
      <c r="A2025">
        <v>9285</v>
      </c>
      <c r="B2025">
        <v>338864.31410000002</v>
      </c>
      <c r="C2025">
        <v>3057465.1923000002</v>
      </c>
    </row>
    <row r="2026" spans="1:3" x14ac:dyDescent="0.25">
      <c r="A2026">
        <v>9286</v>
      </c>
      <c r="B2026">
        <v>338848.52260000003</v>
      </c>
      <c r="C2026">
        <v>3057439.4643000001</v>
      </c>
    </row>
    <row r="2027" spans="1:3" x14ac:dyDescent="0.25">
      <c r="A2027">
        <v>9287</v>
      </c>
      <c r="B2027">
        <v>338837.65399999998</v>
      </c>
      <c r="C2027">
        <v>3057420.8758</v>
      </c>
    </row>
    <row r="2028" spans="1:3" x14ac:dyDescent="0.25">
      <c r="A2028">
        <v>9288</v>
      </c>
      <c r="B2028">
        <v>338793.46090000001</v>
      </c>
      <c r="C2028">
        <v>3059128.4040000001</v>
      </c>
    </row>
    <row r="2029" spans="1:3" x14ac:dyDescent="0.25">
      <c r="A2029">
        <v>9289</v>
      </c>
      <c r="B2029">
        <v>338798.16320000001</v>
      </c>
      <c r="C2029">
        <v>3059140.6587</v>
      </c>
    </row>
    <row r="2030" spans="1:3" x14ac:dyDescent="0.25">
      <c r="A2030">
        <v>9290</v>
      </c>
      <c r="B2030">
        <v>338716.58990000002</v>
      </c>
      <c r="C2030">
        <v>3059181.26</v>
      </c>
    </row>
    <row r="2031" spans="1:3" x14ac:dyDescent="0.25">
      <c r="A2031">
        <v>9291</v>
      </c>
      <c r="B2031">
        <v>338653.1286</v>
      </c>
      <c r="C2031">
        <v>3059228.6842999998</v>
      </c>
    </row>
    <row r="2032" spans="1:3" x14ac:dyDescent="0.25">
      <c r="A2032">
        <v>9292</v>
      </c>
      <c r="B2032">
        <v>338634.0379</v>
      </c>
      <c r="C2032">
        <v>3059242.4704999998</v>
      </c>
    </row>
    <row r="2033" spans="1:3" x14ac:dyDescent="0.25">
      <c r="A2033">
        <v>9293</v>
      </c>
      <c r="B2033">
        <v>338628.7401</v>
      </c>
      <c r="C2033">
        <v>3059246.2962000002</v>
      </c>
    </row>
    <row r="2034" spans="1:3" x14ac:dyDescent="0.25">
      <c r="A2034">
        <v>9294</v>
      </c>
      <c r="B2034">
        <v>338612.28470000002</v>
      </c>
      <c r="C2034">
        <v>3059279.6510000001</v>
      </c>
    </row>
    <row r="2035" spans="1:3" x14ac:dyDescent="0.25">
      <c r="A2035">
        <v>9295</v>
      </c>
      <c r="B2035">
        <v>338589.98629999999</v>
      </c>
      <c r="C2035">
        <v>3059309.2412999999</v>
      </c>
    </row>
    <row r="2036" spans="1:3" x14ac:dyDescent="0.25">
      <c r="A2036">
        <v>9296</v>
      </c>
      <c r="B2036">
        <v>338543.39750000002</v>
      </c>
      <c r="C2036">
        <v>3059336.5122000002</v>
      </c>
    </row>
    <row r="2037" spans="1:3" x14ac:dyDescent="0.25">
      <c r="A2037">
        <v>9297</v>
      </c>
      <c r="B2037">
        <v>338501.277</v>
      </c>
      <c r="C2037">
        <v>3059363.9641999998</v>
      </c>
    </row>
    <row r="2038" spans="1:3" x14ac:dyDescent="0.25">
      <c r="A2038">
        <v>9298</v>
      </c>
      <c r="B2038">
        <v>338459.70319999999</v>
      </c>
      <c r="C2038">
        <v>3059396.2113999999</v>
      </c>
    </row>
    <row r="2039" spans="1:3" x14ac:dyDescent="0.25">
      <c r="A2039">
        <v>9299</v>
      </c>
      <c r="B2039">
        <v>338427.54810000001</v>
      </c>
      <c r="C2039">
        <v>3059418.1831999999</v>
      </c>
    </row>
    <row r="2040" spans="1:3" x14ac:dyDescent="0.25">
      <c r="A2040">
        <v>9300</v>
      </c>
      <c r="B2040">
        <v>338421.84499999997</v>
      </c>
      <c r="C2040">
        <v>3059424.9822</v>
      </c>
    </row>
    <row r="2041" spans="1:3" x14ac:dyDescent="0.25">
      <c r="A2041">
        <v>9301</v>
      </c>
      <c r="B2041">
        <v>337877.73839999997</v>
      </c>
      <c r="C2041">
        <v>3059095.6412999998</v>
      </c>
    </row>
    <row r="2042" spans="1:3" x14ac:dyDescent="0.25">
      <c r="A2042">
        <v>9302</v>
      </c>
      <c r="B2042">
        <v>337919.12280000001</v>
      </c>
      <c r="C2042">
        <v>3059122.5378</v>
      </c>
    </row>
    <row r="2043" spans="1:3" x14ac:dyDescent="0.25">
      <c r="A2043">
        <v>9303</v>
      </c>
      <c r="B2043">
        <v>337923.625</v>
      </c>
      <c r="C2043">
        <v>3059130.7270999998</v>
      </c>
    </row>
    <row r="2044" spans="1:3" x14ac:dyDescent="0.25">
      <c r="A2044">
        <v>9304</v>
      </c>
      <c r="B2044">
        <v>337941.29369999998</v>
      </c>
      <c r="C2044">
        <v>3059162.8654999998</v>
      </c>
    </row>
    <row r="2045" spans="1:3" x14ac:dyDescent="0.25">
      <c r="A2045">
        <v>9305</v>
      </c>
      <c r="B2045">
        <v>337953.38050000003</v>
      </c>
      <c r="C2045">
        <v>3059184.8508000001</v>
      </c>
    </row>
    <row r="2046" spans="1:3" x14ac:dyDescent="0.25">
      <c r="A2046">
        <v>9306</v>
      </c>
      <c r="B2046">
        <v>337969.23090000002</v>
      </c>
      <c r="C2046">
        <v>3059218.733</v>
      </c>
    </row>
    <row r="2047" spans="1:3" x14ac:dyDescent="0.25">
      <c r="A2047">
        <v>9307</v>
      </c>
      <c r="B2047">
        <v>337985.64</v>
      </c>
      <c r="C2047">
        <v>3059209.9213999999</v>
      </c>
    </row>
    <row r="2048" spans="1:3" x14ac:dyDescent="0.25">
      <c r="A2048">
        <v>9308</v>
      </c>
      <c r="B2048">
        <v>337985.79109999997</v>
      </c>
      <c r="C2048">
        <v>3059210.2932000002</v>
      </c>
    </row>
    <row r="2049" spans="1:3" x14ac:dyDescent="0.25">
      <c r="A2049">
        <v>9309</v>
      </c>
      <c r="B2049">
        <v>337999.23090000002</v>
      </c>
      <c r="C2049">
        <v>3059243.3665999998</v>
      </c>
    </row>
    <row r="2050" spans="1:3" x14ac:dyDescent="0.25">
      <c r="A2050">
        <v>9310</v>
      </c>
      <c r="B2050">
        <v>337981.42660000001</v>
      </c>
      <c r="C2050">
        <v>3059280.9449</v>
      </c>
    </row>
    <row r="2051" spans="1:3" x14ac:dyDescent="0.25">
      <c r="A2051">
        <v>9311</v>
      </c>
      <c r="B2051">
        <v>337994.52970000001</v>
      </c>
      <c r="C2051">
        <v>3059286.0532999998</v>
      </c>
    </row>
    <row r="2052" spans="1:3" x14ac:dyDescent="0.25">
      <c r="A2052">
        <v>9312</v>
      </c>
      <c r="B2052">
        <v>338048.83439999999</v>
      </c>
      <c r="C2052">
        <v>3059303.5800999999</v>
      </c>
    </row>
    <row r="2053" spans="1:3" x14ac:dyDescent="0.25">
      <c r="A2053">
        <v>9313</v>
      </c>
      <c r="B2053">
        <v>338060.10249999998</v>
      </c>
      <c r="C2053">
        <v>3059315.9164999998</v>
      </c>
    </row>
    <row r="2054" spans="1:3" x14ac:dyDescent="0.25">
      <c r="A2054">
        <v>9314</v>
      </c>
      <c r="B2054">
        <v>338096.7452</v>
      </c>
      <c r="C2054">
        <v>3059348.5658999998</v>
      </c>
    </row>
    <row r="2055" spans="1:3" x14ac:dyDescent="0.25">
      <c r="A2055">
        <v>9315</v>
      </c>
      <c r="B2055">
        <v>338100.1361</v>
      </c>
      <c r="C2055">
        <v>3059385.7393999998</v>
      </c>
    </row>
    <row r="2056" spans="1:3" x14ac:dyDescent="0.25">
      <c r="A2056">
        <v>9316</v>
      </c>
      <c r="B2056">
        <v>338104.5148</v>
      </c>
      <c r="C2056">
        <v>3059424.5803999999</v>
      </c>
    </row>
    <row r="2057" spans="1:3" x14ac:dyDescent="0.25">
      <c r="A2057">
        <v>9317</v>
      </c>
      <c r="B2057">
        <v>338109.26120000001</v>
      </c>
      <c r="C2057">
        <v>3059454.7722</v>
      </c>
    </row>
    <row r="2058" spans="1:3" x14ac:dyDescent="0.25">
      <c r="A2058">
        <v>9318</v>
      </c>
      <c r="B2058">
        <v>337888.91009999998</v>
      </c>
      <c r="C2058">
        <v>3059086.0510999998</v>
      </c>
    </row>
    <row r="2059" spans="1:3" x14ac:dyDescent="0.25">
      <c r="A2059">
        <v>9319</v>
      </c>
      <c r="B2059">
        <v>337801.32309999998</v>
      </c>
      <c r="C2059">
        <v>3059161.24</v>
      </c>
    </row>
    <row r="2060" spans="1:3" x14ac:dyDescent="0.25">
      <c r="A2060">
        <v>9320</v>
      </c>
      <c r="B2060">
        <v>337769.69130000001</v>
      </c>
      <c r="C2060">
        <v>3059218.9556</v>
      </c>
    </row>
    <row r="2061" spans="1:3" x14ac:dyDescent="0.25">
      <c r="A2061">
        <v>9321</v>
      </c>
      <c r="B2061">
        <v>337722.94429999997</v>
      </c>
      <c r="C2061">
        <v>3059267.9761000001</v>
      </c>
    </row>
    <row r="2062" spans="1:3" x14ac:dyDescent="0.25">
      <c r="A2062">
        <v>9322</v>
      </c>
      <c r="B2062">
        <v>335440.14069999999</v>
      </c>
      <c r="C2062">
        <v>3059832.8892000001</v>
      </c>
    </row>
    <row r="2063" spans="1:3" x14ac:dyDescent="0.25">
      <c r="A2063">
        <v>9323</v>
      </c>
      <c r="B2063">
        <v>335393.45990000002</v>
      </c>
      <c r="C2063">
        <v>3059772.8431000002</v>
      </c>
    </row>
    <row r="2064" spans="1:3" x14ac:dyDescent="0.25">
      <c r="A2064">
        <v>9324</v>
      </c>
      <c r="B2064">
        <v>335332.69809999998</v>
      </c>
      <c r="C2064">
        <v>3059706.4320999999</v>
      </c>
    </row>
    <row r="2065" spans="1:3" x14ac:dyDescent="0.25">
      <c r="A2065">
        <v>9325</v>
      </c>
      <c r="B2065">
        <v>335306.94890000002</v>
      </c>
      <c r="C2065">
        <v>3059658.7568000001</v>
      </c>
    </row>
    <row r="2066" spans="1:3" x14ac:dyDescent="0.25">
      <c r="A2066">
        <v>9326</v>
      </c>
      <c r="B2066">
        <v>335282.3089</v>
      </c>
      <c r="C2066">
        <v>3059603.8627999998</v>
      </c>
    </row>
    <row r="2067" spans="1:3" x14ac:dyDescent="0.25">
      <c r="A2067">
        <v>9327</v>
      </c>
      <c r="B2067">
        <v>335275.57270000002</v>
      </c>
      <c r="C2067">
        <v>3059569.8569</v>
      </c>
    </row>
    <row r="2068" spans="1:3" x14ac:dyDescent="0.25">
      <c r="A2068">
        <v>9328</v>
      </c>
      <c r="B2068">
        <v>335273.25540000002</v>
      </c>
      <c r="C2068">
        <v>3059541.3139999998</v>
      </c>
    </row>
    <row r="2069" spans="1:3" x14ac:dyDescent="0.25">
      <c r="A2069">
        <v>9329</v>
      </c>
      <c r="B2069">
        <v>335272.35570000001</v>
      </c>
      <c r="C2069">
        <v>3059540.0561000002</v>
      </c>
    </row>
    <row r="2070" spans="1:3" x14ac:dyDescent="0.25">
      <c r="A2070">
        <v>9330</v>
      </c>
      <c r="B2070">
        <v>335245.69839999999</v>
      </c>
      <c r="C2070">
        <v>3059502.7872000001</v>
      </c>
    </row>
    <row r="2071" spans="1:3" x14ac:dyDescent="0.25">
      <c r="A2071">
        <v>9331</v>
      </c>
      <c r="B2071">
        <v>335231.36440000002</v>
      </c>
      <c r="C2071">
        <v>3059515.9287999999</v>
      </c>
    </row>
    <row r="2072" spans="1:3" x14ac:dyDescent="0.25">
      <c r="A2072">
        <v>9332</v>
      </c>
      <c r="B2072">
        <v>335291.54940000002</v>
      </c>
      <c r="C2072">
        <v>3059644.5580000002</v>
      </c>
    </row>
    <row r="2073" spans="1:3" x14ac:dyDescent="0.25">
      <c r="A2073">
        <v>9333</v>
      </c>
      <c r="B2073">
        <v>335306.33620000002</v>
      </c>
      <c r="C2073">
        <v>3059635.912</v>
      </c>
    </row>
    <row r="2074" spans="1:3" x14ac:dyDescent="0.25">
      <c r="A2074">
        <v>9334</v>
      </c>
      <c r="B2074">
        <v>335331.06599999999</v>
      </c>
      <c r="C2074">
        <v>3059621.4523</v>
      </c>
    </row>
    <row r="2075" spans="1:3" x14ac:dyDescent="0.25">
      <c r="A2075">
        <v>9335</v>
      </c>
      <c r="B2075">
        <v>335384.29389999999</v>
      </c>
      <c r="C2075">
        <v>3059594.7996999999</v>
      </c>
    </row>
    <row r="2076" spans="1:3" x14ac:dyDescent="0.25">
      <c r="A2076">
        <v>9336</v>
      </c>
      <c r="B2076">
        <v>335440.30330000003</v>
      </c>
      <c r="C2076">
        <v>3059569.0306000002</v>
      </c>
    </row>
    <row r="2077" spans="1:3" x14ac:dyDescent="0.25">
      <c r="A2077">
        <v>9337</v>
      </c>
      <c r="B2077">
        <v>335446.66720000003</v>
      </c>
      <c r="C2077">
        <v>3059566.1027000002</v>
      </c>
    </row>
    <row r="2078" spans="1:3" x14ac:dyDescent="0.25">
      <c r="A2078">
        <v>9338</v>
      </c>
      <c r="B2078">
        <v>335465.48910000001</v>
      </c>
      <c r="C2078">
        <v>3059556.5013000001</v>
      </c>
    </row>
    <row r="2079" spans="1:3" x14ac:dyDescent="0.25">
      <c r="A2079">
        <v>9339</v>
      </c>
      <c r="B2079">
        <v>335518.22889999999</v>
      </c>
      <c r="C2079">
        <v>3059529.5980000002</v>
      </c>
    </row>
    <row r="2080" spans="1:3" x14ac:dyDescent="0.25">
      <c r="A2080">
        <v>9340</v>
      </c>
      <c r="B2080">
        <v>335580.60279999999</v>
      </c>
      <c r="C2080">
        <v>3059500.9015000002</v>
      </c>
    </row>
    <row r="2081" spans="1:3" x14ac:dyDescent="0.25">
      <c r="A2081">
        <v>9341</v>
      </c>
      <c r="B2081">
        <v>335610.83980000002</v>
      </c>
      <c r="C2081">
        <v>3059478.7623000001</v>
      </c>
    </row>
    <row r="2082" spans="1:3" x14ac:dyDescent="0.25">
      <c r="A2082">
        <v>9342</v>
      </c>
      <c r="B2082">
        <v>335756.99589999998</v>
      </c>
      <c r="C2082">
        <v>3059435.4078000002</v>
      </c>
    </row>
    <row r="2083" spans="1:3" x14ac:dyDescent="0.25">
      <c r="A2083">
        <v>9343</v>
      </c>
      <c r="B2083">
        <v>335723.34899999999</v>
      </c>
      <c r="C2083">
        <v>3059399.8045000001</v>
      </c>
    </row>
    <row r="2084" spans="1:3" x14ac:dyDescent="0.25">
      <c r="A2084">
        <v>9344</v>
      </c>
      <c r="B2084">
        <v>335757.94140000001</v>
      </c>
      <c r="C2084">
        <v>3059369.4426000002</v>
      </c>
    </row>
    <row r="2085" spans="1:3" x14ac:dyDescent="0.25">
      <c r="A2085">
        <v>9345</v>
      </c>
      <c r="B2085">
        <v>335754.71019999997</v>
      </c>
      <c r="C2085">
        <v>3059365.6970000002</v>
      </c>
    </row>
    <row r="2086" spans="1:3" x14ac:dyDescent="0.25">
      <c r="A2086">
        <v>9346</v>
      </c>
      <c r="B2086">
        <v>335716.98830000003</v>
      </c>
      <c r="C2086">
        <v>3059321.9703000002</v>
      </c>
    </row>
    <row r="2087" spans="1:3" x14ac:dyDescent="0.25">
      <c r="A2087">
        <v>9347</v>
      </c>
      <c r="B2087">
        <v>335682.64850000001</v>
      </c>
      <c r="C2087">
        <v>3059292.0162</v>
      </c>
    </row>
    <row r="2088" spans="1:3" x14ac:dyDescent="0.25">
      <c r="A2088">
        <v>9348</v>
      </c>
      <c r="B2088">
        <v>335613.75799999997</v>
      </c>
      <c r="C2088">
        <v>3059235.7609000001</v>
      </c>
    </row>
    <row r="2089" spans="1:3" x14ac:dyDescent="0.25">
      <c r="A2089">
        <v>9349</v>
      </c>
      <c r="B2089">
        <v>335987.864</v>
      </c>
      <c r="C2089">
        <v>3059154.0729999999</v>
      </c>
    </row>
    <row r="2090" spans="1:3" x14ac:dyDescent="0.25">
      <c r="A2090">
        <v>9350</v>
      </c>
      <c r="B2090">
        <v>335965.16269999999</v>
      </c>
      <c r="C2090">
        <v>3059135.4087</v>
      </c>
    </row>
    <row r="2091" spans="1:3" x14ac:dyDescent="0.25">
      <c r="A2091">
        <v>9351</v>
      </c>
      <c r="B2091">
        <v>335926.00520000001</v>
      </c>
      <c r="C2091">
        <v>3059131.6139000002</v>
      </c>
    </row>
    <row r="2092" spans="1:3" x14ac:dyDescent="0.25">
      <c r="A2092">
        <v>9352</v>
      </c>
      <c r="B2092">
        <v>335847.99160000001</v>
      </c>
      <c r="C2092">
        <v>3059110.5734999999</v>
      </c>
    </row>
    <row r="2093" spans="1:3" x14ac:dyDescent="0.25">
      <c r="A2093">
        <v>9353</v>
      </c>
      <c r="B2093">
        <v>335749.44839999999</v>
      </c>
      <c r="C2093">
        <v>3059147.1469999999</v>
      </c>
    </row>
    <row r="2094" spans="1:3" x14ac:dyDescent="0.25">
      <c r="A2094">
        <v>9354</v>
      </c>
      <c r="B2094">
        <v>335717.36</v>
      </c>
      <c r="C2094">
        <v>3059109.5673000002</v>
      </c>
    </row>
    <row r="2095" spans="1:3" x14ac:dyDescent="0.25">
      <c r="A2095">
        <v>9355</v>
      </c>
      <c r="B2095">
        <v>335714.7697</v>
      </c>
      <c r="C2095">
        <v>3059103.8454999998</v>
      </c>
    </row>
    <row r="2096" spans="1:3" x14ac:dyDescent="0.25">
      <c r="A2096">
        <v>9356</v>
      </c>
      <c r="B2096">
        <v>335695.35940000002</v>
      </c>
      <c r="C2096">
        <v>3059060.7640999998</v>
      </c>
    </row>
    <row r="2097" spans="1:3" x14ac:dyDescent="0.25">
      <c r="A2097">
        <v>9357</v>
      </c>
      <c r="B2097">
        <v>335688.59019999998</v>
      </c>
      <c r="C2097">
        <v>3059024.2355999998</v>
      </c>
    </row>
    <row r="2098" spans="1:3" x14ac:dyDescent="0.25">
      <c r="A2098">
        <v>9358</v>
      </c>
      <c r="B2098">
        <v>335688.93849999999</v>
      </c>
      <c r="C2098">
        <v>3058996.3758</v>
      </c>
    </row>
    <row r="2099" spans="1:3" x14ac:dyDescent="0.25">
      <c r="A2099">
        <v>9359</v>
      </c>
      <c r="B2099">
        <v>335688.79869999998</v>
      </c>
      <c r="C2099">
        <v>3058996.0063999998</v>
      </c>
    </row>
    <row r="2100" spans="1:3" x14ac:dyDescent="0.25">
      <c r="A2100">
        <v>9360</v>
      </c>
      <c r="B2100">
        <v>335675.9215</v>
      </c>
      <c r="C2100">
        <v>3058961.9726</v>
      </c>
    </row>
    <row r="2101" spans="1:3" x14ac:dyDescent="0.25">
      <c r="A2101">
        <v>9361</v>
      </c>
      <c r="B2101">
        <v>335660.16360000003</v>
      </c>
      <c r="C2101">
        <v>3058939.1326000001</v>
      </c>
    </row>
    <row r="2102" spans="1:3" x14ac:dyDescent="0.25">
      <c r="A2102">
        <v>9362</v>
      </c>
      <c r="B2102">
        <v>335638.12719999999</v>
      </c>
      <c r="C2102">
        <v>3058951.9167999998</v>
      </c>
    </row>
    <row r="2103" spans="1:3" x14ac:dyDescent="0.25">
      <c r="A2103">
        <v>9363</v>
      </c>
      <c r="B2103">
        <v>335620.31209999998</v>
      </c>
      <c r="C2103">
        <v>3058955.5191000002</v>
      </c>
    </row>
    <row r="2104" spans="1:3" x14ac:dyDescent="0.25">
      <c r="A2104">
        <v>9364</v>
      </c>
      <c r="B2104">
        <v>335595.83620000002</v>
      </c>
      <c r="C2104">
        <v>3058966.4153</v>
      </c>
    </row>
    <row r="2105" spans="1:3" x14ac:dyDescent="0.25">
      <c r="A2105">
        <v>9365</v>
      </c>
      <c r="B2105">
        <v>335572.77610000002</v>
      </c>
      <c r="C2105">
        <v>3058974.8911000001</v>
      </c>
    </row>
    <row r="2106" spans="1:3" x14ac:dyDescent="0.25">
      <c r="A2106">
        <v>9366</v>
      </c>
      <c r="B2106">
        <v>335570.55709999998</v>
      </c>
      <c r="C2106">
        <v>3058989.3289000001</v>
      </c>
    </row>
    <row r="2107" spans="1:3" x14ac:dyDescent="0.25">
      <c r="A2107">
        <v>9367</v>
      </c>
      <c r="B2107">
        <v>335565.40279999998</v>
      </c>
      <c r="C2107">
        <v>3059000.9248000002</v>
      </c>
    </row>
    <row r="2108" spans="1:3" x14ac:dyDescent="0.25">
      <c r="A2108">
        <v>9368</v>
      </c>
      <c r="B2108">
        <v>335557.37170000002</v>
      </c>
      <c r="C2108">
        <v>3059014.0003</v>
      </c>
    </row>
    <row r="2109" spans="1:3" x14ac:dyDescent="0.25">
      <c r="A2109">
        <v>9369</v>
      </c>
      <c r="B2109">
        <v>335541.70159999997</v>
      </c>
      <c r="C2109">
        <v>3059033.4223000002</v>
      </c>
    </row>
    <row r="2110" spans="1:3" x14ac:dyDescent="0.25">
      <c r="A2110">
        <v>9370</v>
      </c>
      <c r="B2110">
        <v>335510.98320000002</v>
      </c>
      <c r="C2110">
        <v>3059039.6593999998</v>
      </c>
    </row>
    <row r="2111" spans="1:3" x14ac:dyDescent="0.25">
      <c r="A2111">
        <v>9371</v>
      </c>
      <c r="B2111">
        <v>335332.0491</v>
      </c>
      <c r="C2111">
        <v>3059004.9624999999</v>
      </c>
    </row>
    <row r="2112" spans="1:3" x14ac:dyDescent="0.25">
      <c r="A2112">
        <v>9372</v>
      </c>
      <c r="B2112">
        <v>335318.8077</v>
      </c>
      <c r="C2112">
        <v>3059002.395</v>
      </c>
    </row>
    <row r="2113" spans="1:3" x14ac:dyDescent="0.25">
      <c r="A2113">
        <v>9373</v>
      </c>
      <c r="B2113">
        <v>335314.2035</v>
      </c>
      <c r="C2113">
        <v>3058990.3914999999</v>
      </c>
    </row>
    <row r="2114" spans="1:3" x14ac:dyDescent="0.25">
      <c r="A2114">
        <v>9374</v>
      </c>
      <c r="B2114">
        <v>335305.48930000002</v>
      </c>
      <c r="C2114">
        <v>3058952.9287999999</v>
      </c>
    </row>
    <row r="2115" spans="1:3" x14ac:dyDescent="0.25">
      <c r="A2115">
        <v>9375</v>
      </c>
      <c r="B2115">
        <v>335301.33529999998</v>
      </c>
      <c r="C2115">
        <v>3058931.3730000001</v>
      </c>
    </row>
    <row r="2116" spans="1:3" x14ac:dyDescent="0.25">
      <c r="A2116">
        <v>9376</v>
      </c>
      <c r="B2116">
        <v>335302.96100000001</v>
      </c>
      <c r="C2116">
        <v>3058908.7785999998</v>
      </c>
    </row>
    <row r="2117" spans="1:3" x14ac:dyDescent="0.25">
      <c r="A2117">
        <v>9377</v>
      </c>
      <c r="B2117">
        <v>335309.40740000003</v>
      </c>
      <c r="C2117">
        <v>3058885.6386000002</v>
      </c>
    </row>
    <row r="2118" spans="1:3" x14ac:dyDescent="0.25">
      <c r="A2118">
        <v>9378</v>
      </c>
      <c r="B2118">
        <v>335312.67009999999</v>
      </c>
      <c r="C2118">
        <v>3058841.2897999999</v>
      </c>
    </row>
    <row r="2119" spans="1:3" x14ac:dyDescent="0.25">
      <c r="A2119">
        <v>9379</v>
      </c>
      <c r="B2119">
        <v>335301.00099999999</v>
      </c>
      <c r="C2119">
        <v>3058799.5441000001</v>
      </c>
    </row>
    <row r="2120" spans="1:3" x14ac:dyDescent="0.25">
      <c r="A2120">
        <v>9380</v>
      </c>
      <c r="B2120">
        <v>335294.29700000002</v>
      </c>
      <c r="C2120">
        <v>3058767.9369000001</v>
      </c>
    </row>
    <row r="2121" spans="1:3" x14ac:dyDescent="0.25">
      <c r="A2121">
        <v>9381</v>
      </c>
      <c r="B2121">
        <v>335535.0993</v>
      </c>
      <c r="C2121">
        <v>3059045.0377000002</v>
      </c>
    </row>
    <row r="2122" spans="1:3" x14ac:dyDescent="0.25">
      <c r="A2122">
        <v>9382</v>
      </c>
      <c r="B2122">
        <v>335512.29229999997</v>
      </c>
      <c r="C2122">
        <v>3059072.2401999999</v>
      </c>
    </row>
    <row r="2123" spans="1:3" x14ac:dyDescent="0.25">
      <c r="A2123">
        <v>9383</v>
      </c>
      <c r="B2123">
        <v>335500.43859999999</v>
      </c>
      <c r="C2123">
        <v>3059088.2489</v>
      </c>
    </row>
    <row r="2124" spans="1:3" x14ac:dyDescent="0.25">
      <c r="A2124">
        <v>9384</v>
      </c>
      <c r="B2124">
        <v>335490.01360000001</v>
      </c>
      <c r="C2124">
        <v>3059102.7974</v>
      </c>
    </row>
    <row r="2125" spans="1:3" x14ac:dyDescent="0.25">
      <c r="A2125">
        <v>9385</v>
      </c>
      <c r="B2125">
        <v>335656.68089999998</v>
      </c>
      <c r="C2125">
        <v>3058913.6055000001</v>
      </c>
    </row>
    <row r="2126" spans="1:3" x14ac:dyDescent="0.25">
      <c r="A2126">
        <v>9386</v>
      </c>
      <c r="B2126">
        <v>335656.38280000002</v>
      </c>
      <c r="C2126">
        <v>3058891.5173999998</v>
      </c>
    </row>
    <row r="2127" spans="1:3" x14ac:dyDescent="0.25">
      <c r="A2127">
        <v>9387</v>
      </c>
      <c r="B2127">
        <v>335656.6385</v>
      </c>
      <c r="C2127">
        <v>3058880.2727999999</v>
      </c>
    </row>
    <row r="2128" spans="1:3" x14ac:dyDescent="0.25">
      <c r="A2128">
        <v>9388</v>
      </c>
      <c r="B2128">
        <v>336216.41700000002</v>
      </c>
      <c r="C2128">
        <v>3059159.0860000001</v>
      </c>
    </row>
    <row r="2129" spans="1:3" x14ac:dyDescent="0.25">
      <c r="A2129">
        <v>9389</v>
      </c>
      <c r="B2129">
        <v>336226.19290000002</v>
      </c>
      <c r="C2129">
        <v>3059204.1734000002</v>
      </c>
    </row>
    <row r="2130" spans="1:3" x14ac:dyDescent="0.25">
      <c r="A2130">
        <v>9390</v>
      </c>
      <c r="B2130">
        <v>336211.12099999998</v>
      </c>
      <c r="C2130">
        <v>3059232.2307000002</v>
      </c>
    </row>
    <row r="2131" spans="1:3" x14ac:dyDescent="0.25">
      <c r="A2131">
        <v>9391</v>
      </c>
      <c r="B2131">
        <v>336240.29629999999</v>
      </c>
      <c r="C2131">
        <v>3059247.6866000001</v>
      </c>
    </row>
    <row r="2132" spans="1:3" x14ac:dyDescent="0.25">
      <c r="A2132">
        <v>9392</v>
      </c>
      <c r="B2132">
        <v>336238.17979999998</v>
      </c>
      <c r="C2132">
        <v>3059269.8064999999</v>
      </c>
    </row>
    <row r="2133" spans="1:3" x14ac:dyDescent="0.25">
      <c r="A2133">
        <v>9393</v>
      </c>
      <c r="B2133">
        <v>336268.9596</v>
      </c>
      <c r="C2133">
        <v>3059296.8868</v>
      </c>
    </row>
    <row r="2134" spans="1:3" x14ac:dyDescent="0.25">
      <c r="A2134">
        <v>9394</v>
      </c>
      <c r="B2134">
        <v>336522.9472</v>
      </c>
      <c r="C2134">
        <v>3059165.1275999998</v>
      </c>
    </row>
    <row r="2135" spans="1:3" x14ac:dyDescent="0.25">
      <c r="A2135">
        <v>9395</v>
      </c>
      <c r="B2135">
        <v>336515.6361</v>
      </c>
      <c r="C2135">
        <v>3059177.9525000001</v>
      </c>
    </row>
    <row r="2136" spans="1:3" x14ac:dyDescent="0.25">
      <c r="A2136">
        <v>9396</v>
      </c>
      <c r="B2136">
        <v>336500.74959999998</v>
      </c>
      <c r="C2136">
        <v>3059183.9153</v>
      </c>
    </row>
    <row r="2137" spans="1:3" x14ac:dyDescent="0.25">
      <c r="A2137">
        <v>9397</v>
      </c>
      <c r="B2137">
        <v>336486.41680000001</v>
      </c>
      <c r="C2137">
        <v>3059195.1535999998</v>
      </c>
    </row>
    <row r="2138" spans="1:3" x14ac:dyDescent="0.25">
      <c r="A2138">
        <v>9398</v>
      </c>
      <c r="B2138">
        <v>336476.39600000001</v>
      </c>
      <c r="C2138">
        <v>3059203.9325999999</v>
      </c>
    </row>
    <row r="2139" spans="1:3" x14ac:dyDescent="0.25">
      <c r="A2139">
        <v>9399</v>
      </c>
      <c r="B2139">
        <v>336465.32610000001</v>
      </c>
      <c r="C2139">
        <v>3059206.4826000002</v>
      </c>
    </row>
    <row r="2140" spans="1:3" x14ac:dyDescent="0.25">
      <c r="A2140">
        <v>9400</v>
      </c>
      <c r="B2140">
        <v>336978.95419999998</v>
      </c>
      <c r="C2140">
        <v>3059100.7862</v>
      </c>
    </row>
    <row r="2141" spans="1:3" x14ac:dyDescent="0.25">
      <c r="A2141">
        <v>9401</v>
      </c>
      <c r="B2141">
        <v>336970.63689999998</v>
      </c>
      <c r="C2141">
        <v>3059121.6661999999</v>
      </c>
    </row>
    <row r="2142" spans="1:3" x14ac:dyDescent="0.25">
      <c r="A2142">
        <v>9402</v>
      </c>
      <c r="B2142">
        <v>336976.84080000001</v>
      </c>
      <c r="C2142">
        <v>3059152.3193000001</v>
      </c>
    </row>
    <row r="2143" spans="1:3" x14ac:dyDescent="0.25">
      <c r="A2143">
        <v>9403</v>
      </c>
      <c r="B2143">
        <v>336988.8885</v>
      </c>
      <c r="C2143">
        <v>3059186.736</v>
      </c>
    </row>
    <row r="2144" spans="1:3" x14ac:dyDescent="0.25">
      <c r="A2144">
        <v>9404</v>
      </c>
      <c r="B2144">
        <v>336984.64</v>
      </c>
      <c r="C2144">
        <v>3059230.0153000001</v>
      </c>
    </row>
    <row r="2145" spans="1:3" x14ac:dyDescent="0.25">
      <c r="A2145">
        <v>9405</v>
      </c>
      <c r="B2145">
        <v>336985.14130000002</v>
      </c>
      <c r="C2145">
        <v>3059267.4679</v>
      </c>
    </row>
    <row r="2146" spans="1:3" x14ac:dyDescent="0.25">
      <c r="A2146">
        <v>9406</v>
      </c>
      <c r="B2146">
        <v>336988.44890000002</v>
      </c>
      <c r="C2146">
        <v>3059298.1593999998</v>
      </c>
    </row>
    <row r="2147" spans="1:3" x14ac:dyDescent="0.25">
      <c r="A2147">
        <v>9407</v>
      </c>
      <c r="B2147">
        <v>335935.3872</v>
      </c>
      <c r="C2147">
        <v>3062477.2108999998</v>
      </c>
    </row>
    <row r="2148" spans="1:3" x14ac:dyDescent="0.25">
      <c r="A2148">
        <v>9408</v>
      </c>
      <c r="B2148">
        <v>335879.32449999999</v>
      </c>
      <c r="C2148">
        <v>3062527.5192999998</v>
      </c>
    </row>
    <row r="2149" spans="1:3" x14ac:dyDescent="0.25">
      <c r="A2149">
        <v>9409</v>
      </c>
      <c r="B2149">
        <v>335843.37410000002</v>
      </c>
      <c r="C2149">
        <v>3062554.2740000002</v>
      </c>
    </row>
    <row r="2150" spans="1:3" x14ac:dyDescent="0.25">
      <c r="A2150">
        <v>9410</v>
      </c>
      <c r="B2150">
        <v>335817.45809999999</v>
      </c>
      <c r="C2150">
        <v>3062590.7444000002</v>
      </c>
    </row>
    <row r="2151" spans="1:3" x14ac:dyDescent="0.25">
      <c r="A2151">
        <v>9411</v>
      </c>
      <c r="B2151">
        <v>335804.78830000001</v>
      </c>
      <c r="C2151">
        <v>3062630.3195000002</v>
      </c>
    </row>
    <row r="2152" spans="1:3" x14ac:dyDescent="0.25">
      <c r="A2152">
        <v>9412</v>
      </c>
      <c r="B2152">
        <v>335737.48440000002</v>
      </c>
      <c r="C2152">
        <v>3062657.4977000002</v>
      </c>
    </row>
    <row r="2153" spans="1:3" x14ac:dyDescent="0.25">
      <c r="A2153">
        <v>9413</v>
      </c>
      <c r="B2153">
        <v>335694.9117</v>
      </c>
      <c r="C2153">
        <v>3062682.7001999998</v>
      </c>
    </row>
    <row r="2154" spans="1:3" x14ac:dyDescent="0.25">
      <c r="A2154">
        <v>9414</v>
      </c>
      <c r="B2154">
        <v>335650.4227</v>
      </c>
      <c r="C2154">
        <v>3062688.2269000001</v>
      </c>
    </row>
    <row r="2155" spans="1:3" x14ac:dyDescent="0.25">
      <c r="A2155">
        <v>9415</v>
      </c>
      <c r="B2155">
        <v>335599.26640000002</v>
      </c>
      <c r="C2155">
        <v>3062688.9183</v>
      </c>
    </row>
    <row r="2156" spans="1:3" x14ac:dyDescent="0.25">
      <c r="A2156">
        <v>9416</v>
      </c>
      <c r="B2156">
        <v>335544.86989999999</v>
      </c>
      <c r="C2156">
        <v>3062694.9408</v>
      </c>
    </row>
    <row r="2157" spans="1:3" x14ac:dyDescent="0.25">
      <c r="A2157">
        <v>9417</v>
      </c>
      <c r="B2157">
        <v>335531.69689999998</v>
      </c>
      <c r="C2157">
        <v>3062696.3993000002</v>
      </c>
    </row>
    <row r="2158" spans="1:3" x14ac:dyDescent="0.25">
      <c r="A2158">
        <v>9418</v>
      </c>
      <c r="B2158">
        <v>335736.54080000002</v>
      </c>
      <c r="C2158">
        <v>3059151.9375999998</v>
      </c>
    </row>
    <row r="2159" spans="1:3" x14ac:dyDescent="0.25">
      <c r="A2159">
        <v>9419</v>
      </c>
      <c r="B2159">
        <v>335741.22389999998</v>
      </c>
      <c r="C2159">
        <v>3059168.7982999999</v>
      </c>
    </row>
    <row r="2160" spans="1:3" x14ac:dyDescent="0.25">
      <c r="A2160">
        <v>9420</v>
      </c>
      <c r="B2160">
        <v>335755.25020000001</v>
      </c>
      <c r="C2160">
        <v>3059219.298</v>
      </c>
    </row>
    <row r="2161" spans="1:3" x14ac:dyDescent="0.25">
      <c r="A2161">
        <v>9421</v>
      </c>
      <c r="B2161">
        <v>335774.37939999998</v>
      </c>
      <c r="C2161">
        <v>3059260.5077</v>
      </c>
    </row>
    <row r="2162" spans="1:3" x14ac:dyDescent="0.25">
      <c r="A2162">
        <v>9422</v>
      </c>
      <c r="B2162">
        <v>339623.29739999998</v>
      </c>
      <c r="C2162">
        <v>3058634.4029000001</v>
      </c>
    </row>
    <row r="2163" spans="1:3" x14ac:dyDescent="0.25">
      <c r="A2163">
        <v>9423</v>
      </c>
      <c r="B2163">
        <v>339590.99339999998</v>
      </c>
      <c r="C2163">
        <v>3058659.8777000001</v>
      </c>
    </row>
    <row r="2164" spans="1:3" x14ac:dyDescent="0.25">
      <c r="A2164">
        <v>9424</v>
      </c>
      <c r="B2164">
        <v>339539.55969999998</v>
      </c>
      <c r="C2164">
        <v>3058672.0515000001</v>
      </c>
    </row>
    <row r="2165" spans="1:3" x14ac:dyDescent="0.25">
      <c r="A2165">
        <v>9425</v>
      </c>
      <c r="B2165">
        <v>339266.89049999998</v>
      </c>
      <c r="C2165">
        <v>3058622.6283</v>
      </c>
    </row>
    <row r="2166" spans="1:3" x14ac:dyDescent="0.25">
      <c r="A2166">
        <v>9426</v>
      </c>
      <c r="B2166">
        <v>339256.98</v>
      </c>
      <c r="C2166">
        <v>3058558.7612999999</v>
      </c>
    </row>
    <row r="2167" spans="1:3" x14ac:dyDescent="0.25">
      <c r="A2167">
        <v>9427</v>
      </c>
      <c r="B2167">
        <v>339257.17389999999</v>
      </c>
      <c r="C2167">
        <v>3058546.9166999999</v>
      </c>
    </row>
    <row r="2168" spans="1:3" x14ac:dyDescent="0.25">
      <c r="A2168">
        <v>9428</v>
      </c>
      <c r="B2168">
        <v>339257.43699999998</v>
      </c>
      <c r="C2168">
        <v>3058530.8354000002</v>
      </c>
    </row>
    <row r="2169" spans="1:3" x14ac:dyDescent="0.25">
      <c r="A2169">
        <v>9429</v>
      </c>
      <c r="B2169">
        <v>339159.57209999999</v>
      </c>
      <c r="C2169">
        <v>3058650.0619000001</v>
      </c>
    </row>
    <row r="2170" spans="1:3" x14ac:dyDescent="0.25">
      <c r="A2170">
        <v>9430</v>
      </c>
      <c r="B2170">
        <v>339162.33769999997</v>
      </c>
      <c r="C2170">
        <v>3058664.5120999999</v>
      </c>
    </row>
    <row r="2171" spans="1:3" x14ac:dyDescent="0.25">
      <c r="A2171">
        <v>9431</v>
      </c>
      <c r="B2171">
        <v>339177.26779999997</v>
      </c>
      <c r="C2171">
        <v>3058742.5227000001</v>
      </c>
    </row>
    <row r="2172" spans="1:3" x14ac:dyDescent="0.25">
      <c r="A2172">
        <v>9432</v>
      </c>
      <c r="B2172">
        <v>339293.11249999999</v>
      </c>
      <c r="C2172">
        <v>3058864.9879000001</v>
      </c>
    </row>
    <row r="2173" spans="1:3" x14ac:dyDescent="0.25">
      <c r="A2173">
        <v>9433</v>
      </c>
      <c r="B2173">
        <v>339315.1776</v>
      </c>
      <c r="C2173">
        <v>3058848.0684000002</v>
      </c>
    </row>
    <row r="2174" spans="1:3" x14ac:dyDescent="0.25">
      <c r="A2174">
        <v>9434</v>
      </c>
      <c r="B2174">
        <v>338835.90039999998</v>
      </c>
      <c r="C2174">
        <v>3059473.7404</v>
      </c>
    </row>
    <row r="2175" spans="1:3" x14ac:dyDescent="0.25">
      <c r="A2175">
        <v>9435</v>
      </c>
      <c r="B2175">
        <v>338835.56020000001</v>
      </c>
      <c r="C2175">
        <v>3059480.0713</v>
      </c>
    </row>
    <row r="2176" spans="1:3" x14ac:dyDescent="0.25">
      <c r="A2176">
        <v>9436</v>
      </c>
      <c r="B2176">
        <v>338832.92</v>
      </c>
      <c r="C2176">
        <v>3059529.2047999999</v>
      </c>
    </row>
    <row r="2177" spans="1:3" x14ac:dyDescent="0.25">
      <c r="A2177">
        <v>9437</v>
      </c>
      <c r="B2177">
        <v>338893.33669999999</v>
      </c>
      <c r="C2177">
        <v>3059759.5449000001</v>
      </c>
    </row>
    <row r="2178" spans="1:3" x14ac:dyDescent="0.25">
      <c r="A2178">
        <v>9438</v>
      </c>
      <c r="B2178">
        <v>338920.29800000001</v>
      </c>
      <c r="C2178">
        <v>3059988.0655</v>
      </c>
    </row>
    <row r="2179" spans="1:3" x14ac:dyDescent="0.25">
      <c r="A2179">
        <v>9439</v>
      </c>
      <c r="B2179">
        <v>338827.01610000001</v>
      </c>
      <c r="C2179">
        <v>3060299.0477</v>
      </c>
    </row>
    <row r="2180" spans="1:3" x14ac:dyDescent="0.25">
      <c r="A2180">
        <v>9440</v>
      </c>
      <c r="B2180">
        <v>338855.30249999999</v>
      </c>
      <c r="C2180">
        <v>3060502.9093999998</v>
      </c>
    </row>
    <row r="2181" spans="1:3" x14ac:dyDescent="0.25">
      <c r="A2181">
        <v>9441</v>
      </c>
      <c r="B2181">
        <v>338830.24180000002</v>
      </c>
      <c r="C2181">
        <v>3060542.6512000002</v>
      </c>
    </row>
    <row r="2182" spans="1:3" x14ac:dyDescent="0.25">
      <c r="A2182">
        <v>9442</v>
      </c>
      <c r="B2182">
        <v>338822.25030000001</v>
      </c>
      <c r="C2182">
        <v>3060562.4619999998</v>
      </c>
    </row>
    <row r="2183" spans="1:3" x14ac:dyDescent="0.25">
      <c r="A2183">
        <v>9443</v>
      </c>
      <c r="B2183">
        <v>338790.94579999999</v>
      </c>
      <c r="C2183">
        <v>3060566.9818000002</v>
      </c>
    </row>
    <row r="2184" spans="1:3" x14ac:dyDescent="0.25">
      <c r="A2184">
        <v>9444</v>
      </c>
      <c r="B2184">
        <v>338767.95880000002</v>
      </c>
      <c r="C2184">
        <v>3060576.3177</v>
      </c>
    </row>
    <row r="2185" spans="1:3" x14ac:dyDescent="0.25">
      <c r="A2185">
        <v>9445</v>
      </c>
      <c r="B2185">
        <v>338770.565</v>
      </c>
      <c r="C2185">
        <v>3060586.1356000002</v>
      </c>
    </row>
    <row r="2186" spans="1:3" x14ac:dyDescent="0.25">
      <c r="A2186">
        <v>9446</v>
      </c>
      <c r="B2186">
        <v>338839.1091</v>
      </c>
      <c r="C2186">
        <v>3060386.2022000002</v>
      </c>
    </row>
    <row r="2187" spans="1:3" x14ac:dyDescent="0.25">
      <c r="A2187">
        <v>9447</v>
      </c>
      <c r="B2187">
        <v>338819.13140000001</v>
      </c>
      <c r="C2187">
        <v>3060389.2628000001</v>
      </c>
    </row>
    <row r="2188" spans="1:3" x14ac:dyDescent="0.25">
      <c r="A2188">
        <v>9448</v>
      </c>
      <c r="B2188">
        <v>338811.87809999997</v>
      </c>
      <c r="C2188">
        <v>3060402.4956</v>
      </c>
    </row>
    <row r="2189" spans="1:3" x14ac:dyDescent="0.25">
      <c r="A2189">
        <v>9449</v>
      </c>
      <c r="B2189">
        <v>338799.60810000001</v>
      </c>
      <c r="C2189">
        <v>3060410.8686000002</v>
      </c>
    </row>
    <row r="2190" spans="1:3" x14ac:dyDescent="0.25">
      <c r="A2190">
        <v>9450</v>
      </c>
      <c r="B2190">
        <v>338769.92099999997</v>
      </c>
      <c r="C2190">
        <v>3060412.9038999998</v>
      </c>
    </row>
    <row r="2191" spans="1:3" x14ac:dyDescent="0.25">
      <c r="A2191">
        <v>9451</v>
      </c>
      <c r="B2191">
        <v>338850.19099999999</v>
      </c>
      <c r="C2191">
        <v>3059595.05</v>
      </c>
    </row>
    <row r="2192" spans="1:3" x14ac:dyDescent="0.25">
      <c r="A2192">
        <v>9452</v>
      </c>
      <c r="B2192">
        <v>339071.97830000002</v>
      </c>
      <c r="C2192">
        <v>3059582.9043000001</v>
      </c>
    </row>
    <row r="2193" spans="1:3" x14ac:dyDescent="0.25">
      <c r="A2193">
        <v>9453</v>
      </c>
      <c r="B2193">
        <v>339078.09820000001</v>
      </c>
      <c r="C2193">
        <v>3059515.0822000001</v>
      </c>
    </row>
    <row r="2194" spans="1:3" x14ac:dyDescent="0.25">
      <c r="A2194">
        <v>9454</v>
      </c>
      <c r="B2194">
        <v>339096.0871</v>
      </c>
      <c r="C2194">
        <v>3059470.9150999999</v>
      </c>
    </row>
    <row r="2195" spans="1:3" x14ac:dyDescent="0.25">
      <c r="A2195">
        <v>9455</v>
      </c>
      <c r="B2195">
        <v>339117.7843</v>
      </c>
      <c r="C2195">
        <v>3059457.4907</v>
      </c>
    </row>
    <row r="2196" spans="1:3" x14ac:dyDescent="0.25">
      <c r="A2196">
        <v>9456</v>
      </c>
      <c r="B2196">
        <v>339133.4277</v>
      </c>
      <c r="C2196">
        <v>3059423.2078</v>
      </c>
    </row>
    <row r="2197" spans="1:3" x14ac:dyDescent="0.25">
      <c r="A2197">
        <v>9457</v>
      </c>
      <c r="B2197">
        <v>339155.7746</v>
      </c>
      <c r="C2197">
        <v>3059365.2291999999</v>
      </c>
    </row>
    <row r="2198" spans="1:3" x14ac:dyDescent="0.25">
      <c r="A2198">
        <v>9458</v>
      </c>
      <c r="B2198">
        <v>339166.45</v>
      </c>
      <c r="C2198">
        <v>3059329.7801000001</v>
      </c>
    </row>
    <row r="2199" spans="1:3" x14ac:dyDescent="0.25">
      <c r="A2199">
        <v>9459</v>
      </c>
      <c r="B2199">
        <v>339173.02130000002</v>
      </c>
      <c r="C2199">
        <v>3059264.8247000002</v>
      </c>
    </row>
    <row r="2200" spans="1:3" x14ac:dyDescent="0.25">
      <c r="A2200">
        <v>9460</v>
      </c>
      <c r="B2200">
        <v>339184.86989999999</v>
      </c>
      <c r="C2200">
        <v>3059224.4331</v>
      </c>
    </row>
    <row r="2201" spans="1:3" x14ac:dyDescent="0.25">
      <c r="A2201">
        <v>9461</v>
      </c>
      <c r="B2201">
        <v>339182.24339999998</v>
      </c>
      <c r="C2201">
        <v>3059150.5660999999</v>
      </c>
    </row>
    <row r="2202" spans="1:3" x14ac:dyDescent="0.25">
      <c r="A2202">
        <v>9462</v>
      </c>
      <c r="B2202">
        <v>339193.97710000002</v>
      </c>
      <c r="C2202">
        <v>3059122.7705000001</v>
      </c>
    </row>
    <row r="2203" spans="1:3" x14ac:dyDescent="0.25">
      <c r="A2203">
        <v>9463</v>
      </c>
      <c r="B2203">
        <v>339229.30160000001</v>
      </c>
      <c r="C2203">
        <v>3059119.7681999998</v>
      </c>
    </row>
    <row r="2204" spans="1:3" x14ac:dyDescent="0.25">
      <c r="A2204">
        <v>9464</v>
      </c>
      <c r="B2204">
        <v>339275.85609999998</v>
      </c>
      <c r="C2204">
        <v>3059144.6087000002</v>
      </c>
    </row>
    <row r="2205" spans="1:3" x14ac:dyDescent="0.25">
      <c r="A2205">
        <v>9465</v>
      </c>
      <c r="B2205">
        <v>339311.57819999999</v>
      </c>
      <c r="C2205">
        <v>3059161.7916000001</v>
      </c>
    </row>
    <row r="2206" spans="1:3" x14ac:dyDescent="0.25">
      <c r="A2206">
        <v>9466</v>
      </c>
      <c r="B2206">
        <v>339407.36680000002</v>
      </c>
      <c r="C2206">
        <v>3059086.1129000001</v>
      </c>
    </row>
    <row r="2207" spans="1:3" x14ac:dyDescent="0.25">
      <c r="A2207">
        <v>9467</v>
      </c>
      <c r="B2207">
        <v>339479.26569999999</v>
      </c>
      <c r="C2207">
        <v>3059025.2434999999</v>
      </c>
    </row>
    <row r="2208" spans="1:3" x14ac:dyDescent="0.25">
      <c r="A2208">
        <v>9468</v>
      </c>
      <c r="B2208">
        <v>339493.08539999998</v>
      </c>
      <c r="C2208">
        <v>3059013.5438999999</v>
      </c>
    </row>
    <row r="2209" spans="1:3" x14ac:dyDescent="0.25">
      <c r="A2209">
        <v>9469</v>
      </c>
      <c r="B2209">
        <v>339576.31819999998</v>
      </c>
      <c r="C2209">
        <v>3058940.1867999998</v>
      </c>
    </row>
    <row r="2210" spans="1:3" x14ac:dyDescent="0.25">
      <c r="A2210">
        <v>9470</v>
      </c>
      <c r="B2210">
        <v>339643.56310000003</v>
      </c>
      <c r="C2210">
        <v>3058875.0465000002</v>
      </c>
    </row>
    <row r="2211" spans="1:3" x14ac:dyDescent="0.25">
      <c r="A2211">
        <v>9471</v>
      </c>
      <c r="B2211">
        <v>339620.73940000002</v>
      </c>
      <c r="C2211">
        <v>3058849.9882999999</v>
      </c>
    </row>
    <row r="2212" spans="1:3" x14ac:dyDescent="0.25">
      <c r="A2212">
        <v>9472</v>
      </c>
      <c r="B2212">
        <v>339618.4351</v>
      </c>
      <c r="C2212">
        <v>3058847.4583999999</v>
      </c>
    </row>
    <row r="2213" spans="1:3" x14ac:dyDescent="0.25">
      <c r="A2213">
        <v>9473</v>
      </c>
      <c r="B2213">
        <v>339672.17320000002</v>
      </c>
      <c r="C2213">
        <v>3058790.9125000001</v>
      </c>
    </row>
    <row r="2214" spans="1:3" x14ac:dyDescent="0.25">
      <c r="A2214">
        <v>9474</v>
      </c>
      <c r="B2214">
        <v>338679.28259999998</v>
      </c>
      <c r="C2214">
        <v>3059198.5627000001</v>
      </c>
    </row>
    <row r="2215" spans="1:3" x14ac:dyDescent="0.25">
      <c r="A2215">
        <v>9475</v>
      </c>
      <c r="B2215">
        <v>338647.07290000003</v>
      </c>
      <c r="C2215">
        <v>3059193.0567999999</v>
      </c>
    </row>
    <row r="2216" spans="1:3" x14ac:dyDescent="0.25">
      <c r="A2216">
        <v>9476</v>
      </c>
      <c r="B2216">
        <v>338621.44959999999</v>
      </c>
      <c r="C2216">
        <v>3059190.5224000001</v>
      </c>
    </row>
    <row r="2217" spans="1:3" x14ac:dyDescent="0.25">
      <c r="A2217">
        <v>9477</v>
      </c>
      <c r="B2217">
        <v>338599.88770000002</v>
      </c>
      <c r="C2217">
        <v>3059183.0074</v>
      </c>
    </row>
    <row r="2218" spans="1:3" x14ac:dyDescent="0.25">
      <c r="A2218">
        <v>9478</v>
      </c>
      <c r="B2218">
        <v>335938.63589999999</v>
      </c>
      <c r="C2218">
        <v>3059135.1562000001</v>
      </c>
    </row>
    <row r="2219" spans="1:3" x14ac:dyDescent="0.25">
      <c r="A2219">
        <v>9479</v>
      </c>
      <c r="B2219">
        <v>335947.57630000002</v>
      </c>
      <c r="C2219">
        <v>3059094.4816000001</v>
      </c>
    </row>
    <row r="2220" spans="1:3" x14ac:dyDescent="0.25">
      <c r="A2220">
        <v>9480</v>
      </c>
      <c r="B2220">
        <v>335960.17170000001</v>
      </c>
      <c r="C2220">
        <v>3059053.5860000001</v>
      </c>
    </row>
    <row r="2221" spans="1:3" x14ac:dyDescent="0.25">
      <c r="A2221">
        <v>9481</v>
      </c>
      <c r="B2221">
        <v>335981.82860000001</v>
      </c>
      <c r="C2221">
        <v>3058988.2821999998</v>
      </c>
    </row>
    <row r="2222" spans="1:3" x14ac:dyDescent="0.25">
      <c r="A2222">
        <v>9482</v>
      </c>
      <c r="B2222">
        <v>335994.45439999999</v>
      </c>
      <c r="C2222">
        <v>3058949.6277999999</v>
      </c>
    </row>
    <row r="2223" spans="1:3" x14ac:dyDescent="0.25">
      <c r="A2223">
        <v>9483</v>
      </c>
      <c r="B2223">
        <v>336037.364</v>
      </c>
      <c r="C2223">
        <v>3058928.4065999999</v>
      </c>
    </row>
    <row r="2224" spans="1:3" x14ac:dyDescent="0.25">
      <c r="A2224">
        <v>9484</v>
      </c>
      <c r="B2224">
        <v>336048.74099999998</v>
      </c>
      <c r="C2224">
        <v>3058936.4734</v>
      </c>
    </row>
    <row r="2225" spans="1:3" x14ac:dyDescent="0.25">
      <c r="A2225">
        <v>9485</v>
      </c>
      <c r="B2225">
        <v>336488.21980000002</v>
      </c>
      <c r="C2225">
        <v>3059164.6880000001</v>
      </c>
    </row>
    <row r="2226" spans="1:3" x14ac:dyDescent="0.25">
      <c r="A2226">
        <v>9486</v>
      </c>
      <c r="B2226">
        <v>336491.43569999997</v>
      </c>
      <c r="C2226">
        <v>3059121.074</v>
      </c>
    </row>
    <row r="2227" spans="1:3" x14ac:dyDescent="0.25">
      <c r="A2227">
        <v>9487</v>
      </c>
      <c r="B2227">
        <v>336492.67700000003</v>
      </c>
      <c r="C2227">
        <v>3059101.6286999998</v>
      </c>
    </row>
    <row r="2228" spans="1:3" x14ac:dyDescent="0.25">
      <c r="A2228">
        <v>9488</v>
      </c>
      <c r="B2228">
        <v>337896.78980000003</v>
      </c>
      <c r="C2228">
        <v>3059079.2869000002</v>
      </c>
    </row>
    <row r="2229" spans="1:3" x14ac:dyDescent="0.25">
      <c r="A2229">
        <v>9489</v>
      </c>
      <c r="B2229">
        <v>337941.0993</v>
      </c>
      <c r="C2229">
        <v>3059080.4926</v>
      </c>
    </row>
    <row r="2230" spans="1:3" x14ac:dyDescent="0.25">
      <c r="A2230">
        <v>9490</v>
      </c>
      <c r="B2230">
        <v>337985.41259999998</v>
      </c>
      <c r="C2230">
        <v>3059079.9029999999</v>
      </c>
    </row>
    <row r="2231" spans="1:3" x14ac:dyDescent="0.25">
      <c r="A2231">
        <v>9491</v>
      </c>
      <c r="B2231">
        <v>338014.3554</v>
      </c>
      <c r="C2231">
        <v>3059053.2707000002</v>
      </c>
    </row>
    <row r="2232" spans="1:3" x14ac:dyDescent="0.25">
      <c r="A2232">
        <v>9492</v>
      </c>
      <c r="B2232">
        <v>338053.29</v>
      </c>
      <c r="C2232">
        <v>3059015.39</v>
      </c>
    </row>
    <row r="2233" spans="1:3" x14ac:dyDescent="0.25">
      <c r="A2233">
        <v>9493</v>
      </c>
      <c r="B2233">
        <v>338093.53720000002</v>
      </c>
      <c r="C2233">
        <v>3058984.4040999999</v>
      </c>
    </row>
    <row r="2234" spans="1:3" x14ac:dyDescent="0.25">
      <c r="A2234">
        <v>9494</v>
      </c>
      <c r="B2234">
        <v>338139.3394</v>
      </c>
      <c r="C2234">
        <v>3058926.2563</v>
      </c>
    </row>
    <row r="2235" spans="1:3" x14ac:dyDescent="0.25">
      <c r="A2235">
        <v>9495</v>
      </c>
      <c r="B2235">
        <v>335938.60729999997</v>
      </c>
      <c r="C2235">
        <v>3059135.2862</v>
      </c>
    </row>
    <row r="2236" spans="1:3" x14ac:dyDescent="0.25">
      <c r="A2236">
        <v>9496</v>
      </c>
      <c r="B2236">
        <v>337729.57699999999</v>
      </c>
      <c r="C2236">
        <v>3059261.0219999999</v>
      </c>
    </row>
    <row r="2237" spans="1:3" x14ac:dyDescent="0.25">
      <c r="A2237">
        <v>9497</v>
      </c>
      <c r="B2237">
        <v>337736.39390000002</v>
      </c>
      <c r="C2237">
        <v>3059253.8722999999</v>
      </c>
    </row>
    <row r="2238" spans="1:3" x14ac:dyDescent="0.25">
      <c r="A2238">
        <v>9498</v>
      </c>
      <c r="B2238">
        <v>335731.7107</v>
      </c>
      <c r="C2238">
        <v>3059408.6524</v>
      </c>
    </row>
    <row r="2239" spans="1:3" x14ac:dyDescent="0.25">
      <c r="A2239">
        <v>9499</v>
      </c>
      <c r="B2239">
        <v>344573.50809999998</v>
      </c>
      <c r="C2239">
        <v>3054316.2031999999</v>
      </c>
    </row>
    <row r="2240" spans="1:3" x14ac:dyDescent="0.25">
      <c r="A2240">
        <v>9500</v>
      </c>
      <c r="B2240">
        <v>340792.57569999999</v>
      </c>
      <c r="C2240">
        <v>3058123.5184999998</v>
      </c>
    </row>
    <row r="2241" spans="1:3" x14ac:dyDescent="0.25">
      <c r="A2241">
        <v>9501</v>
      </c>
      <c r="B2241">
        <v>339266.75459999999</v>
      </c>
      <c r="C2241">
        <v>3058621.7524000001</v>
      </c>
    </row>
    <row r="2242" spans="1:3" x14ac:dyDescent="0.25">
      <c r="A2242">
        <v>9502</v>
      </c>
      <c r="B2242">
        <v>339159.57400000002</v>
      </c>
      <c r="C2242">
        <v>3058650.0660000001</v>
      </c>
    </row>
    <row r="2243" spans="1:3" x14ac:dyDescent="0.25">
      <c r="A2243">
        <v>9503</v>
      </c>
      <c r="B2243">
        <v>338632.64360000001</v>
      </c>
      <c r="C2243">
        <v>3058784.7829</v>
      </c>
    </row>
    <row r="2244" spans="1:3" x14ac:dyDescent="0.25">
      <c r="A2244">
        <v>9504</v>
      </c>
      <c r="B2244">
        <v>335716.7549</v>
      </c>
      <c r="C2244">
        <v>3059103.6427000002</v>
      </c>
    </row>
    <row r="2245" spans="1:3" x14ac:dyDescent="0.25">
      <c r="A2245">
        <v>9505</v>
      </c>
      <c r="B2245">
        <v>335938.59869999997</v>
      </c>
      <c r="C2245">
        <v>3059135.2837</v>
      </c>
    </row>
    <row r="2246" spans="1:3" x14ac:dyDescent="0.25">
      <c r="A2246">
        <v>9506</v>
      </c>
      <c r="B2246">
        <v>335938.63530000002</v>
      </c>
      <c r="C2246">
        <v>3059135.2862999998</v>
      </c>
    </row>
    <row r="2247" spans="1:3" x14ac:dyDescent="0.25">
      <c r="A2247">
        <v>9507</v>
      </c>
      <c r="B2247">
        <v>337985.60230000003</v>
      </c>
      <c r="C2247">
        <v>3059209.9416</v>
      </c>
    </row>
    <row r="2248" spans="1:3" x14ac:dyDescent="0.25">
      <c r="A2248">
        <v>9508</v>
      </c>
      <c r="B2248">
        <v>335756.03690000001</v>
      </c>
      <c r="C2248">
        <v>3059434.3931</v>
      </c>
    </row>
    <row r="2249" spans="1:3" x14ac:dyDescent="0.25">
      <c r="A2249">
        <v>9509</v>
      </c>
      <c r="B2249">
        <v>338832.87910000002</v>
      </c>
      <c r="C2249">
        <v>3059475.5203999998</v>
      </c>
    </row>
    <row r="2250" spans="1:3" x14ac:dyDescent="0.25">
      <c r="A2250">
        <v>9510</v>
      </c>
      <c r="B2250">
        <v>338835.56890000001</v>
      </c>
      <c r="C2250">
        <v>3059479.9097000002</v>
      </c>
    </row>
    <row r="2251" spans="1:3" x14ac:dyDescent="0.25">
      <c r="A2251">
        <v>9511</v>
      </c>
      <c r="B2251">
        <v>335468.93459999998</v>
      </c>
      <c r="C2251">
        <v>3059553.9144000001</v>
      </c>
    </row>
    <row r="2252" spans="1:3" x14ac:dyDescent="0.25">
      <c r="A2252">
        <v>9512</v>
      </c>
      <c r="B2252">
        <v>335284.30979999999</v>
      </c>
      <c r="C2252">
        <v>3061151.4366000001</v>
      </c>
    </row>
    <row r="2253" spans="1:3" x14ac:dyDescent="0.25">
      <c r="A2253">
        <v>9513</v>
      </c>
      <c r="B2253">
        <v>335330.82390000002</v>
      </c>
      <c r="C2253">
        <v>3061197.3758999999</v>
      </c>
    </row>
    <row r="2254" spans="1:3" x14ac:dyDescent="0.25">
      <c r="A2254">
        <v>9514</v>
      </c>
      <c r="B2254">
        <v>335387.522</v>
      </c>
      <c r="C2254">
        <v>3061272.4531999999</v>
      </c>
    </row>
    <row r="2255" spans="1:3" x14ac:dyDescent="0.25">
      <c r="A2255">
        <v>9515</v>
      </c>
      <c r="B2255">
        <v>335439.81040000002</v>
      </c>
      <c r="C2255">
        <v>3061342.3519000001</v>
      </c>
    </row>
    <row r="2256" spans="1:3" x14ac:dyDescent="0.25">
      <c r="A2256">
        <v>9516</v>
      </c>
      <c r="B2256">
        <v>335478.6851</v>
      </c>
      <c r="C2256">
        <v>3061390.7749000001</v>
      </c>
    </row>
    <row r="2257" spans="1:3" x14ac:dyDescent="0.25">
      <c r="A2257">
        <v>9517</v>
      </c>
      <c r="B2257">
        <v>335486.39319999999</v>
      </c>
      <c r="C2257">
        <v>3061400.3631000002</v>
      </c>
    </row>
    <row r="2258" spans="1:3" x14ac:dyDescent="0.25">
      <c r="A2258">
        <v>9518</v>
      </c>
      <c r="B2258">
        <v>335486.77750000003</v>
      </c>
      <c r="C2258">
        <v>3061400.8413</v>
      </c>
    </row>
    <row r="2259" spans="1:3" x14ac:dyDescent="0.25">
      <c r="A2259">
        <v>9519</v>
      </c>
      <c r="B2259">
        <v>335487.09139999998</v>
      </c>
      <c r="C2259">
        <v>3061401.2316999999</v>
      </c>
    </row>
    <row r="2260" spans="1:3" x14ac:dyDescent="0.25">
      <c r="A2260">
        <v>9520</v>
      </c>
      <c r="B2260">
        <v>335631.7977</v>
      </c>
      <c r="C2260">
        <v>3061533.5405000001</v>
      </c>
    </row>
    <row r="2261" spans="1:3" x14ac:dyDescent="0.25">
      <c r="A2261">
        <v>9521</v>
      </c>
      <c r="B2261">
        <v>335776.67440000002</v>
      </c>
      <c r="C2261">
        <v>3061616.5296999998</v>
      </c>
    </row>
    <row r="2262" spans="1:3" x14ac:dyDescent="0.25">
      <c r="A2262">
        <v>9522</v>
      </c>
      <c r="B2262">
        <v>335886.2156</v>
      </c>
      <c r="C2262">
        <v>3061681.9515999998</v>
      </c>
    </row>
    <row r="2263" spans="1:3" x14ac:dyDescent="0.25">
      <c r="A2263">
        <v>9523</v>
      </c>
      <c r="B2263">
        <v>335902.87660000002</v>
      </c>
      <c r="C2263">
        <v>3061691.3947999999</v>
      </c>
    </row>
    <row r="2264" spans="1:3" x14ac:dyDescent="0.25">
      <c r="A2264">
        <v>9524</v>
      </c>
      <c r="B2264">
        <v>335991.80579999997</v>
      </c>
      <c r="C2264">
        <v>3061741.9781999998</v>
      </c>
    </row>
    <row r="2265" spans="1:3" x14ac:dyDescent="0.25">
      <c r="A2265">
        <v>9525</v>
      </c>
      <c r="B2265">
        <v>336085.67070000002</v>
      </c>
      <c r="C2265">
        <v>3061796.4164999998</v>
      </c>
    </row>
    <row r="2266" spans="1:3" x14ac:dyDescent="0.25">
      <c r="A2266">
        <v>9526</v>
      </c>
      <c r="B2266">
        <v>336089.57160000002</v>
      </c>
      <c r="C2266">
        <v>3061798.6789000002</v>
      </c>
    </row>
    <row r="2267" spans="1:3" x14ac:dyDescent="0.25">
      <c r="A2267">
        <v>9527</v>
      </c>
      <c r="B2267">
        <v>336199.24949999998</v>
      </c>
      <c r="C2267">
        <v>3061850.7700999998</v>
      </c>
    </row>
    <row r="2268" spans="1:3" x14ac:dyDescent="0.25">
      <c r="A2268">
        <v>9528</v>
      </c>
      <c r="B2268">
        <v>336367.80859999999</v>
      </c>
      <c r="C2268">
        <v>3061990.5301999999</v>
      </c>
    </row>
    <row r="2269" spans="1:3" x14ac:dyDescent="0.25">
      <c r="A2269">
        <v>9529</v>
      </c>
      <c r="B2269">
        <v>336405.4326</v>
      </c>
      <c r="C2269">
        <v>3062033.8303999999</v>
      </c>
    </row>
    <row r="2270" spans="1:3" x14ac:dyDescent="0.25">
      <c r="A2270">
        <v>9530</v>
      </c>
      <c r="B2270">
        <v>336383.80290000001</v>
      </c>
      <c r="C2270">
        <v>3062098.6143999998</v>
      </c>
    </row>
    <row r="2271" spans="1:3" x14ac:dyDescent="0.25">
      <c r="A2271">
        <v>9531</v>
      </c>
      <c r="B2271">
        <v>336382.91800000001</v>
      </c>
      <c r="C2271">
        <v>3062099.5663000001</v>
      </c>
    </row>
    <row r="2272" spans="1:3" x14ac:dyDescent="0.25">
      <c r="A2272">
        <v>9532</v>
      </c>
      <c r="B2272">
        <v>336328.05300000001</v>
      </c>
      <c r="C2272">
        <v>3062141.7609999999</v>
      </c>
    </row>
    <row r="2273" spans="1:3" x14ac:dyDescent="0.25">
      <c r="A2273">
        <v>9533</v>
      </c>
      <c r="B2273">
        <v>336328.08529999998</v>
      </c>
      <c r="C2273">
        <v>3062141.7784000002</v>
      </c>
    </row>
    <row r="2274" spans="1:3" x14ac:dyDescent="0.25">
      <c r="A2274">
        <v>9534</v>
      </c>
      <c r="B2274">
        <v>336328.21759999997</v>
      </c>
      <c r="C2274">
        <v>3062141.8530999999</v>
      </c>
    </row>
    <row r="2275" spans="1:3" x14ac:dyDescent="0.25">
      <c r="A2275">
        <v>9535</v>
      </c>
      <c r="B2275">
        <v>336331.6238</v>
      </c>
      <c r="C2275">
        <v>3062155.6636999999</v>
      </c>
    </row>
    <row r="2276" spans="1:3" x14ac:dyDescent="0.25">
      <c r="A2276">
        <v>9536</v>
      </c>
      <c r="B2276">
        <v>336331.18170000002</v>
      </c>
      <c r="C2276">
        <v>3062156.1716999998</v>
      </c>
    </row>
    <row r="2277" spans="1:3" x14ac:dyDescent="0.25">
      <c r="A2277">
        <v>9537</v>
      </c>
      <c r="B2277">
        <v>336331.08649999998</v>
      </c>
      <c r="C2277">
        <v>3062156.2810999998</v>
      </c>
    </row>
    <row r="2278" spans="1:3" x14ac:dyDescent="0.25">
      <c r="A2278">
        <v>9538</v>
      </c>
      <c r="B2278">
        <v>336205.21889999998</v>
      </c>
      <c r="C2278">
        <v>3062273.2392000002</v>
      </c>
    </row>
    <row r="2279" spans="1:3" x14ac:dyDescent="0.25">
      <c r="A2279">
        <v>9539</v>
      </c>
      <c r="B2279">
        <v>336141.3247</v>
      </c>
      <c r="C2279">
        <v>3062309.7626</v>
      </c>
    </row>
    <row r="2280" spans="1:3" x14ac:dyDescent="0.25">
      <c r="A2280">
        <v>9540</v>
      </c>
      <c r="B2280">
        <v>336138.47659999999</v>
      </c>
      <c r="C2280">
        <v>3062311.2790000001</v>
      </c>
    </row>
    <row r="2281" spans="1:3" x14ac:dyDescent="0.25">
      <c r="A2281">
        <v>9541</v>
      </c>
      <c r="B2281">
        <v>336073.9572</v>
      </c>
      <c r="C2281">
        <v>3062325.1211999999</v>
      </c>
    </row>
    <row r="2282" spans="1:3" x14ac:dyDescent="0.25">
      <c r="A2282">
        <v>9542</v>
      </c>
      <c r="B2282">
        <v>336078.68310000002</v>
      </c>
      <c r="C2282">
        <v>3062332.9098</v>
      </c>
    </row>
    <row r="2283" spans="1:3" x14ac:dyDescent="0.25">
      <c r="A2283">
        <v>9543</v>
      </c>
      <c r="B2283">
        <v>336015.65590000001</v>
      </c>
      <c r="C2283">
        <v>3062386.1546</v>
      </c>
    </row>
    <row r="2284" spans="1:3" x14ac:dyDescent="0.25">
      <c r="A2284">
        <v>9544</v>
      </c>
      <c r="B2284">
        <v>335968.01789999998</v>
      </c>
      <c r="C2284">
        <v>3062441.0816000002</v>
      </c>
    </row>
    <row r="2285" spans="1:3" x14ac:dyDescent="0.25">
      <c r="A2285">
        <v>9545</v>
      </c>
      <c r="B2285">
        <v>335935.67320000002</v>
      </c>
      <c r="C2285">
        <v>3062476.8942999998</v>
      </c>
    </row>
    <row r="2286" spans="1:3" x14ac:dyDescent="0.25">
      <c r="A2286">
        <v>9546</v>
      </c>
      <c r="B2286">
        <v>335935.20059999998</v>
      </c>
      <c r="C2286">
        <v>3062477.3783999998</v>
      </c>
    </row>
    <row r="2287" spans="1:3" x14ac:dyDescent="0.25">
      <c r="A2287">
        <v>9547</v>
      </c>
      <c r="B2287">
        <v>335928.59519999998</v>
      </c>
      <c r="C2287">
        <v>3062483.3058000002</v>
      </c>
    </row>
    <row r="2288" spans="1:3" x14ac:dyDescent="0.25">
      <c r="A2288">
        <v>9548</v>
      </c>
      <c r="B2288">
        <v>335928.32179999998</v>
      </c>
      <c r="C2288">
        <v>3062483.5510999998</v>
      </c>
    </row>
    <row r="2289" spans="1:3" x14ac:dyDescent="0.25">
      <c r="A2289">
        <v>9549</v>
      </c>
      <c r="B2289">
        <v>335950.23379999999</v>
      </c>
      <c r="C2289">
        <v>3062542.7297</v>
      </c>
    </row>
    <row r="2290" spans="1:3" x14ac:dyDescent="0.25">
      <c r="A2290">
        <v>9550</v>
      </c>
      <c r="B2290">
        <v>335934.16039999999</v>
      </c>
      <c r="C2290">
        <v>3062751.3232</v>
      </c>
    </row>
    <row r="2291" spans="1:3" x14ac:dyDescent="0.25">
      <c r="A2291">
        <v>9551</v>
      </c>
      <c r="B2291">
        <v>335933.35470000003</v>
      </c>
      <c r="C2291">
        <v>3062761.7801999999</v>
      </c>
    </row>
    <row r="2292" spans="1:3" x14ac:dyDescent="0.25">
      <c r="A2292">
        <v>9552</v>
      </c>
      <c r="B2292">
        <v>336009.33720000001</v>
      </c>
      <c r="C2292">
        <v>3062872.2001999998</v>
      </c>
    </row>
    <row r="2293" spans="1:3" x14ac:dyDescent="0.25">
      <c r="A2293">
        <v>9553</v>
      </c>
      <c r="B2293">
        <v>336047.50660000002</v>
      </c>
      <c r="C2293">
        <v>3062962.6949</v>
      </c>
    </row>
    <row r="2294" spans="1:3" x14ac:dyDescent="0.25">
      <c r="A2294">
        <v>9554</v>
      </c>
      <c r="B2294">
        <v>336048.27470000001</v>
      </c>
      <c r="C2294">
        <v>3062964.0869</v>
      </c>
    </row>
    <row r="2295" spans="1:3" x14ac:dyDescent="0.25">
      <c r="A2295">
        <v>9555</v>
      </c>
      <c r="B2295">
        <v>336063.7623</v>
      </c>
      <c r="C2295">
        <v>3062990.7418</v>
      </c>
    </row>
    <row r="2296" spans="1:3" x14ac:dyDescent="0.25">
      <c r="A2296">
        <v>9556</v>
      </c>
      <c r="B2296">
        <v>336133.57520000002</v>
      </c>
      <c r="C2296">
        <v>3063083.7418</v>
      </c>
    </row>
    <row r="2297" spans="1:3" x14ac:dyDescent="0.25">
      <c r="A2297">
        <v>9557</v>
      </c>
      <c r="B2297">
        <v>336143.8541</v>
      </c>
      <c r="C2297">
        <v>3063090.0928000002</v>
      </c>
    </row>
    <row r="2298" spans="1:3" x14ac:dyDescent="0.25">
      <c r="A2298">
        <v>9558</v>
      </c>
      <c r="B2298">
        <v>336173.87849999999</v>
      </c>
      <c r="C2298">
        <v>3063108.3659999999</v>
      </c>
    </row>
    <row r="2299" spans="1:3" x14ac:dyDescent="0.25">
      <c r="A2299">
        <v>9559</v>
      </c>
      <c r="B2299">
        <v>336212.36489999999</v>
      </c>
      <c r="C2299">
        <v>3063131.2003000001</v>
      </c>
    </row>
    <row r="2300" spans="1:3" x14ac:dyDescent="0.25">
      <c r="A2300">
        <v>9560</v>
      </c>
      <c r="B2300">
        <v>336213.68770000001</v>
      </c>
      <c r="C2300">
        <v>3063179.6367000001</v>
      </c>
    </row>
    <row r="2301" spans="1:3" x14ac:dyDescent="0.25">
      <c r="A2301">
        <v>9561</v>
      </c>
      <c r="B2301">
        <v>336224.09649999999</v>
      </c>
      <c r="C2301">
        <v>3063199.5937000001</v>
      </c>
    </row>
    <row r="2302" spans="1:3" x14ac:dyDescent="0.25">
      <c r="A2302">
        <v>9562</v>
      </c>
      <c r="B2302">
        <v>336230.37329999998</v>
      </c>
      <c r="C2302">
        <v>3063233.2966999998</v>
      </c>
    </row>
    <row r="2303" spans="1:3" x14ac:dyDescent="0.25">
      <c r="A2303">
        <v>9563</v>
      </c>
      <c r="B2303">
        <v>336232.23920000001</v>
      </c>
      <c r="C2303">
        <v>3063243.3158</v>
      </c>
    </row>
    <row r="2304" spans="1:3" x14ac:dyDescent="0.25">
      <c r="A2304">
        <v>9564</v>
      </c>
      <c r="B2304">
        <v>336232.2144</v>
      </c>
      <c r="C2304">
        <v>3063246.8757000002</v>
      </c>
    </row>
    <row r="2305" spans="1:3" x14ac:dyDescent="0.25">
      <c r="A2305">
        <v>9565</v>
      </c>
      <c r="B2305">
        <v>336231.60159999999</v>
      </c>
      <c r="C2305">
        <v>3063250.3435</v>
      </c>
    </row>
    <row r="2306" spans="1:3" x14ac:dyDescent="0.25">
      <c r="A2306">
        <v>9566</v>
      </c>
      <c r="B2306">
        <v>336230.63390000002</v>
      </c>
      <c r="C2306">
        <v>3063255.8185999999</v>
      </c>
    </row>
    <row r="2307" spans="1:3" x14ac:dyDescent="0.25">
      <c r="A2307">
        <v>9567</v>
      </c>
      <c r="B2307">
        <v>336228.82900000003</v>
      </c>
      <c r="C2307">
        <v>3063266.037</v>
      </c>
    </row>
    <row r="2308" spans="1:3" x14ac:dyDescent="0.25">
      <c r="A2308">
        <v>9568</v>
      </c>
      <c r="B2308">
        <v>336228.13699999999</v>
      </c>
      <c r="C2308">
        <v>3063278.8709999998</v>
      </c>
    </row>
    <row r="2309" spans="1:3" x14ac:dyDescent="0.25">
      <c r="A2309">
        <v>9569</v>
      </c>
      <c r="B2309">
        <v>336228.91899999999</v>
      </c>
      <c r="C2309">
        <v>3063287.844</v>
      </c>
    </row>
    <row r="2310" spans="1:3" x14ac:dyDescent="0.25">
      <c r="A2310">
        <v>9570</v>
      </c>
      <c r="B2310">
        <v>336229.81790000002</v>
      </c>
      <c r="C2310">
        <v>3063298.1661</v>
      </c>
    </row>
    <row r="2311" spans="1:3" x14ac:dyDescent="0.25">
      <c r="A2311">
        <v>9571</v>
      </c>
      <c r="B2311">
        <v>336230.92229999998</v>
      </c>
      <c r="C2311">
        <v>3063310.8442000002</v>
      </c>
    </row>
    <row r="2312" spans="1:3" x14ac:dyDescent="0.25">
      <c r="A2312">
        <v>9572</v>
      </c>
      <c r="B2312">
        <v>336231.30339999998</v>
      </c>
      <c r="C2312">
        <v>3063317.8697000002</v>
      </c>
    </row>
    <row r="2313" spans="1:3" x14ac:dyDescent="0.25">
      <c r="A2313">
        <v>9573</v>
      </c>
      <c r="B2313">
        <v>336234.2782</v>
      </c>
      <c r="C2313">
        <v>3063373.6664999998</v>
      </c>
    </row>
    <row r="2314" spans="1:3" x14ac:dyDescent="0.25">
      <c r="A2314">
        <v>9574</v>
      </c>
      <c r="B2314">
        <v>336234.75770000002</v>
      </c>
      <c r="C2314">
        <v>3063380.6190999998</v>
      </c>
    </row>
    <row r="2315" spans="1:3" x14ac:dyDescent="0.25">
      <c r="A2315">
        <v>9575</v>
      </c>
      <c r="B2315">
        <v>336235.01549999998</v>
      </c>
      <c r="C2315">
        <v>3063384.3566999999</v>
      </c>
    </row>
    <row r="2316" spans="1:3" x14ac:dyDescent="0.25">
      <c r="A2316">
        <v>10001</v>
      </c>
      <c r="B2316">
        <v>336222.88780000003</v>
      </c>
      <c r="C2316">
        <v>3063430.7683000001</v>
      </c>
    </row>
    <row r="2317" spans="1:3" x14ac:dyDescent="0.25">
      <c r="A2317">
        <v>10002</v>
      </c>
      <c r="B2317">
        <v>336213.36719999998</v>
      </c>
      <c r="C2317">
        <v>3063450.3627999998</v>
      </c>
    </row>
    <row r="2318" spans="1:3" x14ac:dyDescent="0.25">
      <c r="A2318">
        <v>10003</v>
      </c>
      <c r="B2318">
        <v>336206.90370000002</v>
      </c>
      <c r="C2318">
        <v>3063469.9161999999</v>
      </c>
    </row>
    <row r="2319" spans="1:3" x14ac:dyDescent="0.25">
      <c r="A2319">
        <v>10004</v>
      </c>
      <c r="B2319">
        <v>336208.51730000001</v>
      </c>
      <c r="C2319">
        <v>3063469.7337000002</v>
      </c>
    </row>
    <row r="2320" spans="1:3" x14ac:dyDescent="0.25">
      <c r="A2320">
        <v>10005</v>
      </c>
      <c r="B2320">
        <v>336237.43400000001</v>
      </c>
      <c r="C2320">
        <v>3063466.4632999999</v>
      </c>
    </row>
    <row r="2321" spans="1:3" x14ac:dyDescent="0.25">
      <c r="A2321">
        <v>10006</v>
      </c>
      <c r="B2321">
        <v>336269.79849999998</v>
      </c>
      <c r="C2321">
        <v>3063462.9857999999</v>
      </c>
    </row>
    <row r="2322" spans="1:3" x14ac:dyDescent="0.25">
      <c r="A2322">
        <v>10007</v>
      </c>
      <c r="B2322">
        <v>336284.48910000001</v>
      </c>
      <c r="C2322">
        <v>3063464.0046000001</v>
      </c>
    </row>
    <row r="2323" spans="1:3" x14ac:dyDescent="0.25">
      <c r="A2323">
        <v>10008</v>
      </c>
      <c r="B2323">
        <v>336292.83889999997</v>
      </c>
      <c r="C2323">
        <v>3063493.6998000001</v>
      </c>
    </row>
    <row r="2324" spans="1:3" x14ac:dyDescent="0.25">
      <c r="A2324">
        <v>10009</v>
      </c>
      <c r="B2324">
        <v>336301.8002</v>
      </c>
      <c r="C2324">
        <v>3063523.3868</v>
      </c>
    </row>
    <row r="2325" spans="1:3" x14ac:dyDescent="0.25">
      <c r="A2325">
        <v>10010</v>
      </c>
      <c r="B2325">
        <v>336306.33399999997</v>
      </c>
      <c r="C2325">
        <v>3063542.1834999998</v>
      </c>
    </row>
    <row r="2326" spans="1:3" x14ac:dyDescent="0.25">
      <c r="A2326">
        <v>10011</v>
      </c>
      <c r="B2326">
        <v>336312.1398</v>
      </c>
      <c r="C2326">
        <v>3063564.6131000002</v>
      </c>
    </row>
    <row r="2327" spans="1:3" x14ac:dyDescent="0.25">
      <c r="A2327">
        <v>10012</v>
      </c>
      <c r="B2327">
        <v>336319.8371</v>
      </c>
      <c r="C2327">
        <v>3063591.2752999999</v>
      </c>
    </row>
    <row r="2328" spans="1:3" x14ac:dyDescent="0.25">
      <c r="A2328">
        <v>10013</v>
      </c>
      <c r="B2328">
        <v>336326.89840000001</v>
      </c>
      <c r="C2328">
        <v>3063616.1211000001</v>
      </c>
    </row>
    <row r="2329" spans="1:3" x14ac:dyDescent="0.25">
      <c r="A2329">
        <v>10014</v>
      </c>
      <c r="B2329">
        <v>336330.76750000002</v>
      </c>
      <c r="C2329">
        <v>3063630.9726</v>
      </c>
    </row>
    <row r="2330" spans="1:3" x14ac:dyDescent="0.25">
      <c r="A2330">
        <v>10015</v>
      </c>
      <c r="B2330">
        <v>336342.35440000001</v>
      </c>
      <c r="C2330">
        <v>3063674.0066999998</v>
      </c>
    </row>
    <row r="2331" spans="1:3" x14ac:dyDescent="0.25">
      <c r="A2331">
        <v>10016</v>
      </c>
      <c r="B2331">
        <v>336361.82140000002</v>
      </c>
      <c r="C2331">
        <v>3063666.4449999998</v>
      </c>
    </row>
    <row r="2332" spans="1:3" x14ac:dyDescent="0.25">
      <c r="A2332">
        <v>10017</v>
      </c>
      <c r="B2332">
        <v>336380.70150000002</v>
      </c>
      <c r="C2332">
        <v>3063660.716</v>
      </c>
    </row>
    <row r="2333" spans="1:3" x14ac:dyDescent="0.25">
      <c r="A2333">
        <v>10018</v>
      </c>
      <c r="B2333">
        <v>336399.5735</v>
      </c>
      <c r="C2333">
        <v>3063654.3788999999</v>
      </c>
    </row>
    <row r="2334" spans="1:3" x14ac:dyDescent="0.25">
      <c r="A2334">
        <v>10019</v>
      </c>
      <c r="B2334">
        <v>336423.92369999998</v>
      </c>
      <c r="C2334">
        <v>3063646.1431999998</v>
      </c>
    </row>
    <row r="2335" spans="1:3" x14ac:dyDescent="0.25">
      <c r="A2335">
        <v>10020</v>
      </c>
      <c r="B2335">
        <v>336451.35560000001</v>
      </c>
      <c r="C2335">
        <v>3063639.6910000001</v>
      </c>
    </row>
    <row r="2336" spans="1:3" x14ac:dyDescent="0.25">
      <c r="A2336">
        <v>10021</v>
      </c>
      <c r="B2336">
        <v>336474.52389999997</v>
      </c>
      <c r="C2336">
        <v>3063634.5129</v>
      </c>
    </row>
    <row r="2337" spans="1:3" x14ac:dyDescent="0.25">
      <c r="A2337">
        <v>10022</v>
      </c>
      <c r="B2337">
        <v>336500.09700000001</v>
      </c>
      <c r="C2337">
        <v>3063626.2607999998</v>
      </c>
    </row>
    <row r="2338" spans="1:3" x14ac:dyDescent="0.25">
      <c r="A2338">
        <v>10023</v>
      </c>
      <c r="B2338">
        <v>336513.09659999999</v>
      </c>
      <c r="C2338">
        <v>3063622.7368000001</v>
      </c>
    </row>
    <row r="2339" spans="1:3" x14ac:dyDescent="0.25">
      <c r="A2339">
        <v>10024</v>
      </c>
      <c r="B2339">
        <v>336518.98550000001</v>
      </c>
      <c r="C2339">
        <v>3063621.1403000001</v>
      </c>
    </row>
    <row r="2340" spans="1:3" x14ac:dyDescent="0.25">
      <c r="A2340">
        <v>10025</v>
      </c>
      <c r="B2340">
        <v>336544.56679999997</v>
      </c>
      <c r="C2340">
        <v>3063613.4966000002</v>
      </c>
    </row>
    <row r="2341" spans="1:3" x14ac:dyDescent="0.25">
      <c r="A2341">
        <v>10026</v>
      </c>
      <c r="B2341">
        <v>336558.29920000001</v>
      </c>
      <c r="C2341">
        <v>3063611.4870000002</v>
      </c>
    </row>
    <row r="2342" spans="1:3" x14ac:dyDescent="0.25">
      <c r="A2342">
        <v>10027</v>
      </c>
      <c r="B2342">
        <v>336584.51650000003</v>
      </c>
      <c r="C2342">
        <v>3063605.6598</v>
      </c>
    </row>
    <row r="2343" spans="1:3" x14ac:dyDescent="0.25">
      <c r="A2343">
        <v>10028</v>
      </c>
      <c r="B2343">
        <v>336605.18199999997</v>
      </c>
      <c r="C2343">
        <v>3063596.2573000002</v>
      </c>
    </row>
    <row r="2344" spans="1:3" x14ac:dyDescent="0.25">
      <c r="A2344">
        <v>10029</v>
      </c>
      <c r="B2344">
        <v>336617.90740000003</v>
      </c>
      <c r="C2344">
        <v>3063587.5699</v>
      </c>
    </row>
    <row r="2345" spans="1:3" x14ac:dyDescent="0.25">
      <c r="A2345">
        <v>10030</v>
      </c>
      <c r="B2345">
        <v>336640.45630000002</v>
      </c>
      <c r="C2345">
        <v>3063581.7919999999</v>
      </c>
    </row>
    <row r="2346" spans="1:3" x14ac:dyDescent="0.25">
      <c r="A2346">
        <v>10031</v>
      </c>
      <c r="B2346">
        <v>336738.17469999997</v>
      </c>
      <c r="C2346">
        <v>3063555.1694999998</v>
      </c>
    </row>
    <row r="2347" spans="1:3" x14ac:dyDescent="0.25">
      <c r="A2347">
        <v>10032</v>
      </c>
      <c r="B2347">
        <v>336741.44750000001</v>
      </c>
      <c r="C2347">
        <v>3063554.2779000001</v>
      </c>
    </row>
    <row r="2348" spans="1:3" x14ac:dyDescent="0.25">
      <c r="A2348">
        <v>10033</v>
      </c>
      <c r="B2348">
        <v>336767.9215</v>
      </c>
      <c r="C2348">
        <v>3063547.4259000001</v>
      </c>
    </row>
    <row r="2349" spans="1:3" x14ac:dyDescent="0.25">
      <c r="A2349">
        <v>10034</v>
      </c>
      <c r="B2349">
        <v>336778.0122</v>
      </c>
      <c r="C2349">
        <v>3063544.8143000002</v>
      </c>
    </row>
    <row r="2350" spans="1:3" x14ac:dyDescent="0.25">
      <c r="A2350">
        <v>10035</v>
      </c>
      <c r="B2350">
        <v>336797.01520000002</v>
      </c>
      <c r="C2350">
        <v>3063548.2089999998</v>
      </c>
    </row>
    <row r="2351" spans="1:3" x14ac:dyDescent="0.25">
      <c r="A2351">
        <v>10036</v>
      </c>
      <c r="B2351">
        <v>336823.84419999999</v>
      </c>
      <c r="C2351">
        <v>3063542.3741000001</v>
      </c>
    </row>
    <row r="2352" spans="1:3" x14ac:dyDescent="0.25">
      <c r="A2352">
        <v>10037</v>
      </c>
      <c r="B2352">
        <v>336837.05709999998</v>
      </c>
      <c r="C2352">
        <v>3063539.1104000001</v>
      </c>
    </row>
    <row r="2353" spans="1:3" x14ac:dyDescent="0.25">
      <c r="A2353">
        <v>10038</v>
      </c>
      <c r="B2353">
        <v>336852.49109999998</v>
      </c>
      <c r="C2353">
        <v>3063535.2980999998</v>
      </c>
    </row>
    <row r="2354" spans="1:3" x14ac:dyDescent="0.25">
      <c r="A2354">
        <v>10039</v>
      </c>
      <c r="B2354">
        <v>336887.22779999999</v>
      </c>
      <c r="C2354">
        <v>3063526.3155999999</v>
      </c>
    </row>
    <row r="2355" spans="1:3" x14ac:dyDescent="0.25">
      <c r="A2355">
        <v>10040</v>
      </c>
      <c r="B2355">
        <v>336912.82579999999</v>
      </c>
      <c r="C2355">
        <v>3063519.889</v>
      </c>
    </row>
    <row r="2356" spans="1:3" x14ac:dyDescent="0.25">
      <c r="A2356">
        <v>10041</v>
      </c>
      <c r="B2356">
        <v>336939.60590000002</v>
      </c>
      <c r="C2356">
        <v>3063510.4051000001</v>
      </c>
    </row>
    <row r="2357" spans="1:3" x14ac:dyDescent="0.25">
      <c r="A2357">
        <v>10042</v>
      </c>
      <c r="B2357">
        <v>336959.00829999999</v>
      </c>
      <c r="C2357">
        <v>3063497.9785000002</v>
      </c>
    </row>
    <row r="2358" spans="1:3" x14ac:dyDescent="0.25">
      <c r="A2358">
        <v>10043</v>
      </c>
      <c r="B2358">
        <v>336982.78029999998</v>
      </c>
      <c r="C2358">
        <v>3063492.1849000002</v>
      </c>
    </row>
    <row r="2359" spans="1:3" x14ac:dyDescent="0.25">
      <c r="A2359">
        <v>10044</v>
      </c>
      <c r="B2359">
        <v>337013.31060000003</v>
      </c>
      <c r="C2359">
        <v>3063488.7340000002</v>
      </c>
    </row>
    <row r="2360" spans="1:3" x14ac:dyDescent="0.25">
      <c r="A2360">
        <v>10045</v>
      </c>
      <c r="B2360">
        <v>337035.34620000003</v>
      </c>
      <c r="C2360">
        <v>3063490.2634999999</v>
      </c>
    </row>
    <row r="2361" spans="1:3" x14ac:dyDescent="0.25">
      <c r="A2361">
        <v>10046</v>
      </c>
      <c r="B2361">
        <v>337055.23369999998</v>
      </c>
      <c r="C2361">
        <v>3063491.2135999999</v>
      </c>
    </row>
    <row r="2362" spans="1:3" x14ac:dyDescent="0.25">
      <c r="A2362">
        <v>10047</v>
      </c>
      <c r="B2362">
        <v>337084.02759999997</v>
      </c>
      <c r="C2362">
        <v>3063495.0858999998</v>
      </c>
    </row>
    <row r="2363" spans="1:3" x14ac:dyDescent="0.25">
      <c r="A2363">
        <v>10048</v>
      </c>
      <c r="B2363">
        <v>337107.93819999998</v>
      </c>
      <c r="C2363">
        <v>3063499.6321</v>
      </c>
    </row>
    <row r="2364" spans="1:3" x14ac:dyDescent="0.25">
      <c r="A2364">
        <v>10049</v>
      </c>
      <c r="B2364">
        <v>337130.03080000001</v>
      </c>
      <c r="C2364">
        <v>3063505.4191999999</v>
      </c>
    </row>
    <row r="2365" spans="1:3" x14ac:dyDescent="0.25">
      <c r="A2365">
        <v>10050</v>
      </c>
      <c r="B2365">
        <v>337150.90059999999</v>
      </c>
      <c r="C2365">
        <v>3063511.2228000001</v>
      </c>
    </row>
    <row r="2366" spans="1:3" x14ac:dyDescent="0.25">
      <c r="A2366">
        <v>10051</v>
      </c>
      <c r="B2366">
        <v>337173.0257</v>
      </c>
      <c r="C2366">
        <v>3063519.4429000001</v>
      </c>
    </row>
    <row r="2367" spans="1:3" x14ac:dyDescent="0.25">
      <c r="A2367">
        <v>10052</v>
      </c>
      <c r="B2367">
        <v>337197.03399999999</v>
      </c>
      <c r="C2367">
        <v>3063531.2875999999</v>
      </c>
    </row>
    <row r="2368" spans="1:3" x14ac:dyDescent="0.25">
      <c r="A2368">
        <v>10053</v>
      </c>
      <c r="B2368">
        <v>337217.98509999999</v>
      </c>
      <c r="C2368">
        <v>3063543.1732999999</v>
      </c>
    </row>
    <row r="2369" spans="1:3" x14ac:dyDescent="0.25">
      <c r="A2369">
        <v>10054</v>
      </c>
      <c r="B2369">
        <v>337237.11820000003</v>
      </c>
      <c r="C2369">
        <v>3063556.3</v>
      </c>
    </row>
    <row r="2370" spans="1:3" x14ac:dyDescent="0.25">
      <c r="A2370">
        <v>10055</v>
      </c>
      <c r="B2370">
        <v>337251.32740000001</v>
      </c>
      <c r="C2370">
        <v>3063567.0594000001</v>
      </c>
    </row>
    <row r="2371" spans="1:3" x14ac:dyDescent="0.25">
      <c r="A2371">
        <v>10056</v>
      </c>
      <c r="B2371">
        <v>337264.34629999998</v>
      </c>
      <c r="C2371">
        <v>3063580.2680000002</v>
      </c>
    </row>
    <row r="2372" spans="1:3" x14ac:dyDescent="0.25">
      <c r="A2372">
        <v>10057</v>
      </c>
      <c r="B2372">
        <v>337282.57459999999</v>
      </c>
      <c r="C2372">
        <v>3063593.9849999999</v>
      </c>
    </row>
    <row r="2373" spans="1:3" x14ac:dyDescent="0.25">
      <c r="A2373">
        <v>10058</v>
      </c>
      <c r="B2373">
        <v>337286.58519999997</v>
      </c>
      <c r="C2373">
        <v>3063597.003</v>
      </c>
    </row>
    <row r="2374" spans="1:3" x14ac:dyDescent="0.25">
      <c r="A2374">
        <v>10059</v>
      </c>
      <c r="B2374">
        <v>337298.33230000001</v>
      </c>
      <c r="C2374">
        <v>3063606.5787999998</v>
      </c>
    </row>
    <row r="2375" spans="1:3" x14ac:dyDescent="0.25">
      <c r="A2375">
        <v>10060</v>
      </c>
      <c r="B2375">
        <v>337314.46509999997</v>
      </c>
      <c r="C2375">
        <v>3063624.0038000001</v>
      </c>
    </row>
    <row r="2376" spans="1:3" x14ac:dyDescent="0.25">
      <c r="A2376">
        <v>10061</v>
      </c>
      <c r="B2376">
        <v>337328.16039999999</v>
      </c>
      <c r="C2376">
        <v>3063642.0698000002</v>
      </c>
    </row>
    <row r="2377" spans="1:3" x14ac:dyDescent="0.25">
      <c r="A2377">
        <v>10062</v>
      </c>
      <c r="B2377">
        <v>337339.25510000001</v>
      </c>
      <c r="C2377">
        <v>3063660.0184999998</v>
      </c>
    </row>
    <row r="2378" spans="1:3" x14ac:dyDescent="0.25">
      <c r="A2378">
        <v>10063</v>
      </c>
      <c r="B2378">
        <v>337350.5209</v>
      </c>
      <c r="C2378">
        <v>3063679.3336</v>
      </c>
    </row>
    <row r="2379" spans="1:3" x14ac:dyDescent="0.25">
      <c r="A2379">
        <v>10064</v>
      </c>
      <c r="B2379">
        <v>337363.58840000001</v>
      </c>
      <c r="C2379">
        <v>3063696.1913000001</v>
      </c>
    </row>
    <row r="2380" spans="1:3" x14ac:dyDescent="0.25">
      <c r="A2380">
        <v>10065</v>
      </c>
      <c r="B2380">
        <v>337373.63939999999</v>
      </c>
      <c r="C2380">
        <v>3063716.1309000002</v>
      </c>
    </row>
    <row r="2381" spans="1:3" x14ac:dyDescent="0.25">
      <c r="A2381">
        <v>10066</v>
      </c>
      <c r="B2381">
        <v>337383.70669999998</v>
      </c>
      <c r="C2381">
        <v>3063737.2867999999</v>
      </c>
    </row>
    <row r="2382" spans="1:3" x14ac:dyDescent="0.25">
      <c r="A2382">
        <v>10067</v>
      </c>
      <c r="B2382">
        <v>337393.12190000003</v>
      </c>
      <c r="C2382">
        <v>3063755.41</v>
      </c>
    </row>
    <row r="2383" spans="1:3" x14ac:dyDescent="0.25">
      <c r="A2383">
        <v>10068</v>
      </c>
      <c r="B2383">
        <v>337401.92570000002</v>
      </c>
      <c r="C2383">
        <v>3063773.5413000002</v>
      </c>
    </row>
    <row r="2384" spans="1:3" x14ac:dyDescent="0.25">
      <c r="A2384">
        <v>10069</v>
      </c>
      <c r="B2384">
        <v>337410.06920000003</v>
      </c>
      <c r="C2384">
        <v>3063788.0315999999</v>
      </c>
    </row>
    <row r="2385" spans="1:3" x14ac:dyDescent="0.25">
      <c r="A2385">
        <v>10070</v>
      </c>
      <c r="B2385">
        <v>337421.21039999998</v>
      </c>
      <c r="C2385">
        <v>3063809.4772000001</v>
      </c>
    </row>
    <row r="2386" spans="1:3" x14ac:dyDescent="0.25">
      <c r="A2386">
        <v>10071</v>
      </c>
      <c r="B2386">
        <v>337431.93780000001</v>
      </c>
      <c r="C2386">
        <v>3063834.2740000002</v>
      </c>
    </row>
    <row r="2387" spans="1:3" x14ac:dyDescent="0.25">
      <c r="A2387">
        <v>10072</v>
      </c>
      <c r="B2387">
        <v>337446.9449</v>
      </c>
      <c r="C2387">
        <v>3063859.0134999999</v>
      </c>
    </row>
    <row r="2388" spans="1:3" x14ac:dyDescent="0.25">
      <c r="A2388">
        <v>10073</v>
      </c>
      <c r="B2388">
        <v>337458.85430000001</v>
      </c>
      <c r="C2388">
        <v>3063880.7529000002</v>
      </c>
    </row>
    <row r="2389" spans="1:3" x14ac:dyDescent="0.25">
      <c r="A2389">
        <v>10074</v>
      </c>
      <c r="B2389">
        <v>337470.16039999999</v>
      </c>
      <c r="C2389">
        <v>3063903.1085999999</v>
      </c>
    </row>
    <row r="2390" spans="1:3" x14ac:dyDescent="0.25">
      <c r="A2390">
        <v>10075</v>
      </c>
      <c r="B2390">
        <v>337483.3088</v>
      </c>
      <c r="C2390">
        <v>3063926.048</v>
      </c>
    </row>
    <row r="2391" spans="1:3" x14ac:dyDescent="0.25">
      <c r="A2391">
        <v>10076</v>
      </c>
      <c r="B2391">
        <v>337492.12040000001</v>
      </c>
      <c r="C2391">
        <v>3063944.7872000001</v>
      </c>
    </row>
    <row r="2392" spans="1:3" x14ac:dyDescent="0.25">
      <c r="A2392">
        <v>10077</v>
      </c>
      <c r="B2392">
        <v>337507.13949999999</v>
      </c>
      <c r="C2392">
        <v>3063970.4389</v>
      </c>
    </row>
    <row r="2393" spans="1:3" x14ac:dyDescent="0.25">
      <c r="A2393">
        <v>10078</v>
      </c>
      <c r="B2393">
        <v>337517.18199999997</v>
      </c>
      <c r="C2393">
        <v>3063989.7699000002</v>
      </c>
    </row>
    <row r="2394" spans="1:3" x14ac:dyDescent="0.25">
      <c r="A2394">
        <v>10079</v>
      </c>
      <c r="B2394">
        <v>337520.13250000001</v>
      </c>
      <c r="C2394">
        <v>3063995.9127000002</v>
      </c>
    </row>
    <row r="2395" spans="1:3" x14ac:dyDescent="0.25">
      <c r="A2395">
        <v>10080</v>
      </c>
      <c r="B2395">
        <v>337528.50420000002</v>
      </c>
      <c r="C2395">
        <v>3064013.3418000001</v>
      </c>
    </row>
    <row r="2396" spans="1:3" x14ac:dyDescent="0.25">
      <c r="A2396">
        <v>10081</v>
      </c>
      <c r="B2396">
        <v>337538.5466</v>
      </c>
      <c r="C2396">
        <v>3064032.6727999998</v>
      </c>
    </row>
    <row r="2397" spans="1:3" x14ac:dyDescent="0.25">
      <c r="A2397">
        <v>10082</v>
      </c>
      <c r="B2397">
        <v>337551.70280000003</v>
      </c>
      <c r="C2397">
        <v>3064056.2201999999</v>
      </c>
    </row>
    <row r="2398" spans="1:3" x14ac:dyDescent="0.25">
      <c r="A2398">
        <v>10083</v>
      </c>
      <c r="B2398">
        <v>337561.16629999998</v>
      </c>
      <c r="C2398">
        <v>3064077.9920000001</v>
      </c>
    </row>
    <row r="2399" spans="1:3" x14ac:dyDescent="0.25">
      <c r="A2399">
        <v>10084</v>
      </c>
      <c r="B2399">
        <v>337579.33350000001</v>
      </c>
      <c r="C2399">
        <v>3064110.4445000002</v>
      </c>
    </row>
    <row r="2400" spans="1:3" x14ac:dyDescent="0.25">
      <c r="A2400">
        <v>10085</v>
      </c>
      <c r="B2400">
        <v>337595.03259999998</v>
      </c>
      <c r="C2400">
        <v>3064141.2571999999</v>
      </c>
    </row>
    <row r="2401" spans="1:3" x14ac:dyDescent="0.25">
      <c r="A2401">
        <v>10086</v>
      </c>
      <c r="B2401">
        <v>337605.72690000001</v>
      </c>
      <c r="C2401">
        <v>3064163.6206999999</v>
      </c>
    </row>
    <row r="2402" spans="1:3" x14ac:dyDescent="0.25">
      <c r="A2402">
        <v>10087</v>
      </c>
      <c r="B2402">
        <v>337615.15769999998</v>
      </c>
      <c r="C2402">
        <v>3064182.9597</v>
      </c>
    </row>
    <row r="2403" spans="1:3" x14ac:dyDescent="0.25">
      <c r="A2403">
        <v>10088</v>
      </c>
      <c r="B2403">
        <v>337627.03200000001</v>
      </c>
      <c r="C2403">
        <v>3064202.1139000002</v>
      </c>
    </row>
    <row r="2404" spans="1:3" x14ac:dyDescent="0.25">
      <c r="A2404">
        <v>10089</v>
      </c>
      <c r="B2404">
        <v>337638.31310000003</v>
      </c>
      <c r="C2404">
        <v>3064222.6447000001</v>
      </c>
    </row>
    <row r="2405" spans="1:3" x14ac:dyDescent="0.25">
      <c r="A2405">
        <v>10090</v>
      </c>
      <c r="B2405">
        <v>337650.21370000002</v>
      </c>
      <c r="C2405">
        <v>3064243.7755</v>
      </c>
    </row>
    <row r="2406" spans="1:3" x14ac:dyDescent="0.25">
      <c r="A2406">
        <v>10091</v>
      </c>
      <c r="B2406">
        <v>337662.75819999998</v>
      </c>
      <c r="C2406">
        <v>3064267.3306999998</v>
      </c>
    </row>
    <row r="2407" spans="1:3" x14ac:dyDescent="0.25">
      <c r="A2407">
        <v>10092</v>
      </c>
      <c r="B2407">
        <v>337672.79210000002</v>
      </c>
      <c r="C2407">
        <v>3064286.0532</v>
      </c>
    </row>
    <row r="2408" spans="1:3" x14ac:dyDescent="0.25">
      <c r="A2408">
        <v>10093</v>
      </c>
      <c r="B2408">
        <v>337681.57880000002</v>
      </c>
      <c r="C2408">
        <v>3064302.9674999998</v>
      </c>
    </row>
    <row r="2409" spans="1:3" x14ac:dyDescent="0.25">
      <c r="A2409">
        <v>10094</v>
      </c>
      <c r="B2409">
        <v>337691.46389999997</v>
      </c>
      <c r="C2409">
        <v>3064321.9961000001</v>
      </c>
    </row>
    <row r="2410" spans="1:3" x14ac:dyDescent="0.25">
      <c r="A2410">
        <v>10095</v>
      </c>
      <c r="B2410">
        <v>337704.652</v>
      </c>
      <c r="C2410">
        <v>3064347.9756999998</v>
      </c>
    </row>
    <row r="2411" spans="1:3" x14ac:dyDescent="0.25">
      <c r="A2411">
        <v>10096</v>
      </c>
      <c r="B2411">
        <v>337714.07439999998</v>
      </c>
      <c r="C2411">
        <v>3064366.7063000002</v>
      </c>
    </row>
    <row r="2412" spans="1:3" x14ac:dyDescent="0.25">
      <c r="A2412">
        <v>10097</v>
      </c>
      <c r="B2412">
        <v>337727.1813</v>
      </c>
      <c r="C2412">
        <v>3064386.6041999999</v>
      </c>
    </row>
    <row r="2413" spans="1:3" x14ac:dyDescent="0.25">
      <c r="A2413">
        <v>10098</v>
      </c>
      <c r="B2413">
        <v>337738.47830000002</v>
      </c>
      <c r="C2413">
        <v>3064408.3509999998</v>
      </c>
    </row>
    <row r="2414" spans="1:3" x14ac:dyDescent="0.25">
      <c r="A2414">
        <v>10099</v>
      </c>
      <c r="B2414">
        <v>337747.86</v>
      </c>
      <c r="C2414">
        <v>3064424.0406999998</v>
      </c>
    </row>
    <row r="2415" spans="1:3" x14ac:dyDescent="0.25">
      <c r="A2415">
        <v>10100</v>
      </c>
      <c r="B2415">
        <v>337757.30670000002</v>
      </c>
      <c r="C2415">
        <v>3064444.5956999999</v>
      </c>
    </row>
    <row r="2416" spans="1:3" x14ac:dyDescent="0.25">
      <c r="A2416">
        <v>10101</v>
      </c>
      <c r="B2416">
        <v>337768.60359999997</v>
      </c>
      <c r="C2416">
        <v>3064466.3424999998</v>
      </c>
    </row>
    <row r="2417" spans="1:3" x14ac:dyDescent="0.25">
      <c r="A2417">
        <v>10102</v>
      </c>
      <c r="B2417">
        <v>337777.43070000003</v>
      </c>
      <c r="C2417">
        <v>3064486.2974</v>
      </c>
    </row>
    <row r="2418" spans="1:3" x14ac:dyDescent="0.25">
      <c r="A2418">
        <v>10103</v>
      </c>
      <c r="B2418">
        <v>337774.73810000002</v>
      </c>
      <c r="C2418">
        <v>3064520.6091</v>
      </c>
    </row>
    <row r="2419" spans="1:3" x14ac:dyDescent="0.25">
      <c r="A2419">
        <v>10104</v>
      </c>
      <c r="B2419">
        <v>337765.13390000002</v>
      </c>
      <c r="C2419">
        <v>3064527.0630999999</v>
      </c>
    </row>
    <row r="2420" spans="1:3" x14ac:dyDescent="0.25">
      <c r="A2420">
        <v>10105</v>
      </c>
      <c r="B2420">
        <v>337737.67109999998</v>
      </c>
      <c r="C2420">
        <v>3064531.0794000002</v>
      </c>
    </row>
    <row r="2421" spans="1:3" x14ac:dyDescent="0.25">
      <c r="A2421">
        <v>10106</v>
      </c>
      <c r="B2421">
        <v>337715.71059999999</v>
      </c>
      <c r="C2421">
        <v>3064535.0222</v>
      </c>
    </row>
    <row r="2422" spans="1:3" x14ac:dyDescent="0.25">
      <c r="A2422">
        <v>10107</v>
      </c>
      <c r="B2422">
        <v>337691.38579999999</v>
      </c>
      <c r="C2422">
        <v>3064545.0792</v>
      </c>
    </row>
    <row r="2423" spans="1:3" x14ac:dyDescent="0.25">
      <c r="A2423">
        <v>10108</v>
      </c>
      <c r="B2423">
        <v>337665.18640000001</v>
      </c>
      <c r="C2423">
        <v>3064552.1200999999</v>
      </c>
    </row>
    <row r="2424" spans="1:3" x14ac:dyDescent="0.25">
      <c r="A2424">
        <v>10109</v>
      </c>
      <c r="B2424">
        <v>337642.66340000002</v>
      </c>
      <c r="C2424">
        <v>3064559.7201</v>
      </c>
    </row>
    <row r="2425" spans="1:3" x14ac:dyDescent="0.25">
      <c r="A2425">
        <v>10110</v>
      </c>
      <c r="B2425">
        <v>337621.3468</v>
      </c>
      <c r="C2425">
        <v>3064566.0874999999</v>
      </c>
    </row>
    <row r="2426" spans="1:3" x14ac:dyDescent="0.25">
      <c r="A2426">
        <v>10111</v>
      </c>
      <c r="B2426">
        <v>337597.63160000002</v>
      </c>
      <c r="C2426">
        <v>3064575.9844999998</v>
      </c>
    </row>
    <row r="2427" spans="1:3" x14ac:dyDescent="0.25">
      <c r="A2427">
        <v>10112</v>
      </c>
      <c r="B2427">
        <v>337572.71189999999</v>
      </c>
      <c r="C2427">
        <v>3064587.2662999998</v>
      </c>
    </row>
    <row r="2428" spans="1:3" x14ac:dyDescent="0.25">
      <c r="A2428">
        <v>10113</v>
      </c>
      <c r="B2428">
        <v>337549.02309999999</v>
      </c>
      <c r="C2428">
        <v>3064599.1398999998</v>
      </c>
    </row>
    <row r="2429" spans="1:3" x14ac:dyDescent="0.25">
      <c r="A2429">
        <v>10114</v>
      </c>
      <c r="B2429">
        <v>337525.98639999999</v>
      </c>
      <c r="C2429">
        <v>3064614.0460999999</v>
      </c>
    </row>
    <row r="2430" spans="1:3" x14ac:dyDescent="0.25">
      <c r="A2430">
        <v>10115</v>
      </c>
      <c r="B2430">
        <v>337505.35460000002</v>
      </c>
      <c r="C2430">
        <v>3064625.8788000001</v>
      </c>
    </row>
    <row r="2431" spans="1:3" x14ac:dyDescent="0.25">
      <c r="A2431">
        <v>10116</v>
      </c>
      <c r="B2431">
        <v>337487.804</v>
      </c>
      <c r="C2431">
        <v>3064639.4951999998</v>
      </c>
    </row>
    <row r="2432" spans="1:3" x14ac:dyDescent="0.25">
      <c r="A2432">
        <v>10117</v>
      </c>
      <c r="B2432">
        <v>337466.58519999997</v>
      </c>
      <c r="C2432">
        <v>3064653.1606999999</v>
      </c>
    </row>
    <row r="2433" spans="1:3" x14ac:dyDescent="0.25">
      <c r="A2433">
        <v>10118</v>
      </c>
      <c r="B2433">
        <v>337449.03470000002</v>
      </c>
      <c r="C2433">
        <v>3064666.7771000001</v>
      </c>
    </row>
    <row r="2434" spans="1:3" x14ac:dyDescent="0.25">
      <c r="A2434">
        <v>10119</v>
      </c>
      <c r="B2434">
        <v>337431.47610000003</v>
      </c>
      <c r="C2434">
        <v>3064679.7853999999</v>
      </c>
    </row>
    <row r="2435" spans="1:3" x14ac:dyDescent="0.25">
      <c r="A2435">
        <v>10120</v>
      </c>
      <c r="B2435">
        <v>337401.34370000003</v>
      </c>
      <c r="C2435">
        <v>3064701.3254</v>
      </c>
    </row>
    <row r="2436" spans="1:3" x14ac:dyDescent="0.25">
      <c r="A2436">
        <v>10121</v>
      </c>
      <c r="B2436">
        <v>337381.96730000002</v>
      </c>
      <c r="C2436">
        <v>3064715.5745999999</v>
      </c>
    </row>
    <row r="2437" spans="1:3" x14ac:dyDescent="0.25">
      <c r="A2437">
        <v>10122</v>
      </c>
      <c r="B2437">
        <v>337360.13750000001</v>
      </c>
      <c r="C2437">
        <v>3064729.2483000001</v>
      </c>
    </row>
    <row r="2438" spans="1:3" x14ac:dyDescent="0.25">
      <c r="A2438">
        <v>10123</v>
      </c>
      <c r="B2438">
        <v>337337.75329999998</v>
      </c>
      <c r="C2438">
        <v>3064747.1872999999</v>
      </c>
    </row>
    <row r="2439" spans="1:3" x14ac:dyDescent="0.25">
      <c r="A2439">
        <v>10124</v>
      </c>
      <c r="B2439">
        <v>337314.03519999998</v>
      </c>
      <c r="C2439">
        <v>3064764.074</v>
      </c>
    </row>
    <row r="2440" spans="1:3" x14ac:dyDescent="0.25">
      <c r="A2440">
        <v>10125</v>
      </c>
      <c r="B2440">
        <v>337309.89140000002</v>
      </c>
      <c r="C2440">
        <v>3064767.0244</v>
      </c>
    </row>
    <row r="2441" spans="1:3" x14ac:dyDescent="0.25">
      <c r="A2441">
        <v>10126</v>
      </c>
      <c r="B2441">
        <v>337299.91889999999</v>
      </c>
      <c r="C2441">
        <v>3064774.2749999999</v>
      </c>
    </row>
    <row r="2442" spans="1:3" x14ac:dyDescent="0.25">
      <c r="A2442">
        <v>10127</v>
      </c>
      <c r="B2442">
        <v>337286.87969999999</v>
      </c>
      <c r="C2442">
        <v>3064783.7552999998</v>
      </c>
    </row>
    <row r="2443" spans="1:3" x14ac:dyDescent="0.25">
      <c r="A2443">
        <v>10128</v>
      </c>
      <c r="B2443">
        <v>337266.29320000001</v>
      </c>
      <c r="C2443">
        <v>3064798.9331</v>
      </c>
    </row>
    <row r="2444" spans="1:3" x14ac:dyDescent="0.25">
      <c r="A2444">
        <v>10129</v>
      </c>
      <c r="B2444">
        <v>337244.52879999997</v>
      </c>
      <c r="C2444">
        <v>3064817.4720999999</v>
      </c>
    </row>
    <row r="2445" spans="1:3" x14ac:dyDescent="0.25">
      <c r="A2445">
        <v>10130</v>
      </c>
      <c r="B2445">
        <v>337223.9301</v>
      </c>
      <c r="C2445">
        <v>3064831.7377999998</v>
      </c>
    </row>
    <row r="2446" spans="1:3" x14ac:dyDescent="0.25">
      <c r="A2446">
        <v>10131</v>
      </c>
      <c r="B2446">
        <v>337204.57049999997</v>
      </c>
      <c r="C2446">
        <v>3064847.2034</v>
      </c>
    </row>
    <row r="2447" spans="1:3" x14ac:dyDescent="0.25">
      <c r="A2447">
        <v>10132</v>
      </c>
      <c r="B2447">
        <v>337187.6482</v>
      </c>
      <c r="C2447">
        <v>3064862.0281000002</v>
      </c>
    </row>
    <row r="2448" spans="1:3" x14ac:dyDescent="0.25">
      <c r="A2448">
        <v>10133</v>
      </c>
      <c r="B2448">
        <v>337169.43800000002</v>
      </c>
      <c r="C2448">
        <v>3064872.0041</v>
      </c>
    </row>
    <row r="2449" spans="1:3" x14ac:dyDescent="0.25">
      <c r="A2449">
        <v>10134</v>
      </c>
      <c r="B2449">
        <v>337154.11339999997</v>
      </c>
      <c r="C2449">
        <v>3064880.5728000002</v>
      </c>
    </row>
    <row r="2450" spans="1:3" x14ac:dyDescent="0.25">
      <c r="A2450">
        <v>10135</v>
      </c>
      <c r="B2450">
        <v>337131.05330000003</v>
      </c>
      <c r="C2450">
        <v>3064893.6551000001</v>
      </c>
    </row>
    <row r="2451" spans="1:3" x14ac:dyDescent="0.25">
      <c r="A2451">
        <v>10136</v>
      </c>
      <c r="B2451">
        <v>337109.18320000003</v>
      </c>
      <c r="C2451">
        <v>3064904.2884999998</v>
      </c>
    </row>
    <row r="2452" spans="1:3" x14ac:dyDescent="0.25">
      <c r="A2452">
        <v>10137</v>
      </c>
      <c r="B2452">
        <v>337085.48739999998</v>
      </c>
      <c r="C2452">
        <v>3064915.5545999999</v>
      </c>
    </row>
    <row r="2453" spans="1:3" x14ac:dyDescent="0.25">
      <c r="A2453">
        <v>10138</v>
      </c>
      <c r="B2453">
        <v>337061.1312</v>
      </c>
      <c r="C2453">
        <v>3064923.1801</v>
      </c>
    </row>
    <row r="2454" spans="1:3" x14ac:dyDescent="0.25">
      <c r="A2454">
        <v>10139</v>
      </c>
      <c r="B2454">
        <v>337039.28580000001</v>
      </c>
      <c r="C2454">
        <v>3064935.6379999998</v>
      </c>
    </row>
    <row r="2455" spans="1:3" x14ac:dyDescent="0.25">
      <c r="A2455">
        <v>10140</v>
      </c>
      <c r="B2455">
        <v>337034.03649999999</v>
      </c>
      <c r="C2455">
        <v>3064954.5639999998</v>
      </c>
    </row>
    <row r="2456" spans="1:3" x14ac:dyDescent="0.25">
      <c r="A2456">
        <v>10141</v>
      </c>
      <c r="B2456">
        <v>336985.08639999997</v>
      </c>
      <c r="C2456">
        <v>3064997.6455999999</v>
      </c>
    </row>
    <row r="2457" spans="1:3" x14ac:dyDescent="0.25">
      <c r="A2457">
        <v>10142</v>
      </c>
      <c r="B2457">
        <v>337022.5906</v>
      </c>
      <c r="C2457">
        <v>3065012.9567</v>
      </c>
    </row>
    <row r="2458" spans="1:3" x14ac:dyDescent="0.25">
      <c r="A2458">
        <v>10143</v>
      </c>
      <c r="B2458">
        <v>336963.45270000002</v>
      </c>
      <c r="C2458">
        <v>3064980.2968000001</v>
      </c>
    </row>
    <row r="2459" spans="1:3" x14ac:dyDescent="0.25">
      <c r="A2459">
        <v>10144</v>
      </c>
      <c r="B2459">
        <v>336927.3995</v>
      </c>
      <c r="C2459">
        <v>3064981.9970999998</v>
      </c>
    </row>
    <row r="2460" spans="1:3" x14ac:dyDescent="0.25">
      <c r="A2460">
        <v>10145</v>
      </c>
      <c r="B2460">
        <v>336893.84080000001</v>
      </c>
      <c r="C2460">
        <v>3064987.3135000002</v>
      </c>
    </row>
    <row r="2461" spans="1:3" x14ac:dyDescent="0.25">
      <c r="A2461">
        <v>10146</v>
      </c>
      <c r="B2461">
        <v>336872.38650000002</v>
      </c>
      <c r="C2461">
        <v>3064983.3437999999</v>
      </c>
    </row>
    <row r="2462" spans="1:3" x14ac:dyDescent="0.25">
      <c r="A2462">
        <v>10147</v>
      </c>
      <c r="B2462">
        <v>336869.6213</v>
      </c>
      <c r="C2462">
        <v>3064983.7116</v>
      </c>
    </row>
    <row r="2463" spans="1:3" x14ac:dyDescent="0.25">
      <c r="A2463">
        <v>10148</v>
      </c>
      <c r="B2463">
        <v>336841.86820000003</v>
      </c>
      <c r="C2463">
        <v>3064987.4029999999</v>
      </c>
    </row>
    <row r="2464" spans="1:3" x14ac:dyDescent="0.25">
      <c r="A2464">
        <v>10149</v>
      </c>
      <c r="B2464">
        <v>336821.16409999999</v>
      </c>
      <c r="C2464">
        <v>3064993.7634999999</v>
      </c>
    </row>
    <row r="2465" spans="1:3" x14ac:dyDescent="0.25">
      <c r="A2465">
        <v>10150</v>
      </c>
      <c r="B2465">
        <v>336791.99920000002</v>
      </c>
      <c r="C2465">
        <v>3065007.5366000002</v>
      </c>
    </row>
    <row r="2466" spans="1:3" x14ac:dyDescent="0.25">
      <c r="A2466">
        <v>10151</v>
      </c>
      <c r="B2466">
        <v>336767.16269999999</v>
      </c>
      <c r="C2466">
        <v>3065024.9010000001</v>
      </c>
    </row>
    <row r="2467" spans="1:3" x14ac:dyDescent="0.25">
      <c r="A2467">
        <v>10152</v>
      </c>
      <c r="B2467">
        <v>336725.74939999997</v>
      </c>
      <c r="C2467">
        <v>3065059.9750999999</v>
      </c>
    </row>
    <row r="2468" spans="1:3" x14ac:dyDescent="0.25">
      <c r="A2468">
        <v>10153</v>
      </c>
      <c r="B2468">
        <v>336706.96120000002</v>
      </c>
      <c r="C2468">
        <v>3065072.3923999998</v>
      </c>
    </row>
    <row r="2469" spans="1:3" x14ac:dyDescent="0.25">
      <c r="A2469">
        <v>10154</v>
      </c>
      <c r="B2469">
        <v>336688.72720000002</v>
      </c>
      <c r="C2469">
        <v>3065080.5446000001</v>
      </c>
    </row>
    <row r="2470" spans="1:3" x14ac:dyDescent="0.25">
      <c r="A2470">
        <v>10155</v>
      </c>
      <c r="B2470">
        <v>336663.77659999998</v>
      </c>
      <c r="C2470">
        <v>3065089.3953</v>
      </c>
    </row>
    <row r="2471" spans="1:3" x14ac:dyDescent="0.25">
      <c r="A2471">
        <v>10156</v>
      </c>
      <c r="B2471">
        <v>336621.83120000002</v>
      </c>
      <c r="C2471">
        <v>3065107.5981999999</v>
      </c>
    </row>
    <row r="2472" spans="1:3" x14ac:dyDescent="0.25">
      <c r="A2472">
        <v>10157</v>
      </c>
      <c r="B2472">
        <v>336602.99410000001</v>
      </c>
      <c r="C2472">
        <v>3065116.3668</v>
      </c>
    </row>
    <row r="2473" spans="1:3" x14ac:dyDescent="0.25">
      <c r="A2473">
        <v>10158</v>
      </c>
      <c r="B2473">
        <v>336581.71169999999</v>
      </c>
      <c r="C2473">
        <v>3065125.1683999998</v>
      </c>
    </row>
    <row r="2474" spans="1:3" x14ac:dyDescent="0.25">
      <c r="A2474">
        <v>10159</v>
      </c>
      <c r="B2474">
        <v>336557.36440000002</v>
      </c>
      <c r="C2474">
        <v>3065133.4029999999</v>
      </c>
    </row>
    <row r="2475" spans="1:3" x14ac:dyDescent="0.25">
      <c r="A2475">
        <v>10160</v>
      </c>
      <c r="B2475">
        <v>336538.5356</v>
      </c>
      <c r="C2475">
        <v>3065142.7798000001</v>
      </c>
    </row>
    <row r="2476" spans="1:3" x14ac:dyDescent="0.25">
      <c r="A2476">
        <v>10161</v>
      </c>
      <c r="B2476">
        <v>336513.95429999998</v>
      </c>
      <c r="C2476">
        <v>3065156.3396999999</v>
      </c>
    </row>
    <row r="2477" spans="1:3" x14ac:dyDescent="0.25">
      <c r="A2477">
        <v>10162</v>
      </c>
      <c r="B2477">
        <v>336465.30920000002</v>
      </c>
      <c r="C2477">
        <v>3065176.4578999998</v>
      </c>
    </row>
    <row r="2478" spans="1:3" x14ac:dyDescent="0.25">
      <c r="A2478">
        <v>10163</v>
      </c>
      <c r="B2478">
        <v>336439.76400000002</v>
      </c>
      <c r="C2478">
        <v>3065186.5336000002</v>
      </c>
    </row>
    <row r="2479" spans="1:3" x14ac:dyDescent="0.25">
      <c r="A2479">
        <v>10164</v>
      </c>
      <c r="B2479">
        <v>336417.8786</v>
      </c>
      <c r="C2479">
        <v>3065195.9517000001</v>
      </c>
    </row>
    <row r="2480" spans="1:3" x14ac:dyDescent="0.25">
      <c r="A2480">
        <v>10165</v>
      </c>
      <c r="B2480">
        <v>336397.2242</v>
      </c>
      <c r="C2480">
        <v>3065205.9616</v>
      </c>
    </row>
    <row r="2481" spans="1:3" x14ac:dyDescent="0.25">
      <c r="A2481">
        <v>10166</v>
      </c>
      <c r="B2481">
        <v>336375.97480000003</v>
      </c>
      <c r="C2481">
        <v>3065217.196</v>
      </c>
    </row>
    <row r="2482" spans="1:3" x14ac:dyDescent="0.25">
      <c r="A2482">
        <v>10167</v>
      </c>
      <c r="B2482">
        <v>336488.40909999999</v>
      </c>
      <c r="C2482">
        <v>3065166.4153</v>
      </c>
    </row>
    <row r="2483" spans="1:3" x14ac:dyDescent="0.25">
      <c r="A2483">
        <v>10168</v>
      </c>
      <c r="B2483">
        <v>336492.48590000003</v>
      </c>
      <c r="C2483">
        <v>3065151.3065999998</v>
      </c>
    </row>
    <row r="2484" spans="1:3" x14ac:dyDescent="0.25">
      <c r="A2484">
        <v>10169</v>
      </c>
      <c r="B2484">
        <v>336487.31689999998</v>
      </c>
      <c r="C2484">
        <v>3065130.6960999998</v>
      </c>
    </row>
    <row r="2485" spans="1:3" x14ac:dyDescent="0.25">
      <c r="A2485">
        <v>10170</v>
      </c>
      <c r="B2485">
        <v>336482.81650000002</v>
      </c>
      <c r="C2485">
        <v>3065114.3341999999</v>
      </c>
    </row>
    <row r="2486" spans="1:3" x14ac:dyDescent="0.25">
      <c r="A2486">
        <v>10171</v>
      </c>
      <c r="B2486">
        <v>336477.68839999998</v>
      </c>
      <c r="C2486">
        <v>3065096.7642999999</v>
      </c>
    </row>
    <row r="2487" spans="1:3" x14ac:dyDescent="0.25">
      <c r="A2487">
        <v>10172</v>
      </c>
      <c r="B2487">
        <v>336475.12030000001</v>
      </c>
      <c r="C2487">
        <v>3065087.6752999998</v>
      </c>
    </row>
    <row r="2488" spans="1:3" x14ac:dyDescent="0.25">
      <c r="A2488">
        <v>10173</v>
      </c>
      <c r="B2488">
        <v>336477.34470000002</v>
      </c>
      <c r="C2488">
        <v>3065071.2228999999</v>
      </c>
    </row>
    <row r="2489" spans="1:3" x14ac:dyDescent="0.25">
      <c r="A2489">
        <v>10174</v>
      </c>
      <c r="B2489">
        <v>336475.3224</v>
      </c>
      <c r="C2489">
        <v>3065057.2604999999</v>
      </c>
    </row>
    <row r="2490" spans="1:3" x14ac:dyDescent="0.25">
      <c r="A2490">
        <v>10175</v>
      </c>
      <c r="B2490">
        <v>336470.24339999998</v>
      </c>
      <c r="C2490">
        <v>3065043.3393000001</v>
      </c>
    </row>
    <row r="2491" spans="1:3" x14ac:dyDescent="0.25">
      <c r="A2491">
        <v>10176</v>
      </c>
      <c r="B2491">
        <v>336468.19660000002</v>
      </c>
      <c r="C2491">
        <v>3065027.5526000001</v>
      </c>
    </row>
    <row r="2492" spans="1:3" x14ac:dyDescent="0.25">
      <c r="A2492">
        <v>10177</v>
      </c>
      <c r="B2492">
        <v>336469.73590000003</v>
      </c>
      <c r="C2492">
        <v>3065005.6351000001</v>
      </c>
    </row>
    <row r="2493" spans="1:3" x14ac:dyDescent="0.25">
      <c r="A2493">
        <v>10178</v>
      </c>
      <c r="B2493">
        <v>336466.41729999997</v>
      </c>
      <c r="C2493">
        <v>3064986.216</v>
      </c>
    </row>
    <row r="2494" spans="1:3" x14ac:dyDescent="0.25">
      <c r="A2494">
        <v>10179</v>
      </c>
      <c r="B2494">
        <v>336500.43589999998</v>
      </c>
      <c r="C2494">
        <v>3064969.6397000002</v>
      </c>
    </row>
    <row r="2495" spans="1:3" x14ac:dyDescent="0.25">
      <c r="A2495">
        <v>10180</v>
      </c>
      <c r="B2495">
        <v>336499.92550000001</v>
      </c>
      <c r="C2495">
        <v>3064968.4320999999</v>
      </c>
    </row>
    <row r="2496" spans="1:3" x14ac:dyDescent="0.25">
      <c r="A2496">
        <v>10181</v>
      </c>
      <c r="B2496">
        <v>336489.69929999998</v>
      </c>
      <c r="C2496">
        <v>3064944.2377999998</v>
      </c>
    </row>
    <row r="2497" spans="1:3" x14ac:dyDescent="0.25">
      <c r="A2497">
        <v>10182</v>
      </c>
      <c r="B2497">
        <v>336485.75290000002</v>
      </c>
      <c r="C2497">
        <v>3064923.6105</v>
      </c>
    </row>
    <row r="2498" spans="1:3" x14ac:dyDescent="0.25">
      <c r="A2498">
        <v>10183</v>
      </c>
      <c r="B2498">
        <v>336481.17070000002</v>
      </c>
      <c r="C2498">
        <v>3064901.1669999999</v>
      </c>
    </row>
    <row r="2499" spans="1:3" x14ac:dyDescent="0.25">
      <c r="A2499">
        <v>10184</v>
      </c>
      <c r="B2499">
        <v>336442.16690000001</v>
      </c>
      <c r="C2499">
        <v>3064910.8157000002</v>
      </c>
    </row>
    <row r="2500" spans="1:3" x14ac:dyDescent="0.25">
      <c r="A2500">
        <v>10185</v>
      </c>
      <c r="B2500">
        <v>336420.80239999999</v>
      </c>
      <c r="C2500">
        <v>3064913.5362999998</v>
      </c>
    </row>
    <row r="2501" spans="1:3" x14ac:dyDescent="0.25">
      <c r="A2501">
        <v>10186</v>
      </c>
      <c r="B2501">
        <v>336392.76209999999</v>
      </c>
      <c r="C2501">
        <v>3064919.9963000002</v>
      </c>
    </row>
    <row r="2502" spans="1:3" x14ac:dyDescent="0.25">
      <c r="A2502">
        <v>10187</v>
      </c>
      <c r="B2502">
        <v>336370.1912</v>
      </c>
      <c r="C2502">
        <v>3064923.9497000002</v>
      </c>
    </row>
    <row r="2503" spans="1:3" x14ac:dyDescent="0.25">
      <c r="A2503">
        <v>10188</v>
      </c>
      <c r="B2503">
        <v>336343.9523</v>
      </c>
      <c r="C2503">
        <v>3064927.9526</v>
      </c>
    </row>
    <row r="2504" spans="1:3" x14ac:dyDescent="0.25">
      <c r="A2504">
        <v>10189</v>
      </c>
      <c r="B2504">
        <v>336318.95250000001</v>
      </c>
      <c r="C2504">
        <v>3064933.1553000002</v>
      </c>
    </row>
    <row r="2505" spans="1:3" x14ac:dyDescent="0.25">
      <c r="A2505">
        <v>10190</v>
      </c>
      <c r="B2505">
        <v>336294.56400000001</v>
      </c>
      <c r="C2505">
        <v>3064938.3498</v>
      </c>
    </row>
    <row r="2506" spans="1:3" x14ac:dyDescent="0.25">
      <c r="A2506">
        <v>10191</v>
      </c>
      <c r="B2506">
        <v>337784.52720000001</v>
      </c>
      <c r="C2506">
        <v>3064514.0307</v>
      </c>
    </row>
    <row r="2507" spans="1:3" x14ac:dyDescent="0.25">
      <c r="A2507">
        <v>10192</v>
      </c>
      <c r="B2507">
        <v>337784.94059999997</v>
      </c>
      <c r="C2507">
        <v>3064519.7067</v>
      </c>
    </row>
    <row r="2508" spans="1:3" x14ac:dyDescent="0.25">
      <c r="A2508">
        <v>10193</v>
      </c>
      <c r="B2508">
        <v>337786.7732</v>
      </c>
      <c r="C2508">
        <v>3064544.8700999999</v>
      </c>
    </row>
    <row r="2509" spans="1:3" x14ac:dyDescent="0.25">
      <c r="A2509">
        <v>10194</v>
      </c>
      <c r="B2509">
        <v>337793.77429999999</v>
      </c>
      <c r="C2509">
        <v>3064565.4575</v>
      </c>
    </row>
    <row r="2510" spans="1:3" x14ac:dyDescent="0.25">
      <c r="A2510">
        <v>10195</v>
      </c>
      <c r="B2510">
        <v>337795.91680000001</v>
      </c>
      <c r="C2510">
        <v>3064588.5427999999</v>
      </c>
    </row>
    <row r="2511" spans="1:3" x14ac:dyDescent="0.25">
      <c r="A2511">
        <v>10196</v>
      </c>
      <c r="B2511">
        <v>337796.80420000001</v>
      </c>
      <c r="C2511">
        <v>3064609.2116999999</v>
      </c>
    </row>
    <row r="2512" spans="1:3" x14ac:dyDescent="0.25">
      <c r="A2512">
        <v>10197</v>
      </c>
      <c r="B2512">
        <v>337802.05219999998</v>
      </c>
      <c r="C2512">
        <v>3064635.9049999998</v>
      </c>
    </row>
    <row r="2513" spans="1:3" x14ac:dyDescent="0.25">
      <c r="A2513">
        <v>10198</v>
      </c>
      <c r="B2513">
        <v>337806.63620000001</v>
      </c>
      <c r="C2513">
        <v>3064658.6534000002</v>
      </c>
    </row>
    <row r="2514" spans="1:3" x14ac:dyDescent="0.25">
      <c r="A2514">
        <v>10199</v>
      </c>
      <c r="B2514">
        <v>337808.82740000001</v>
      </c>
      <c r="C2514">
        <v>3064685.3873999999</v>
      </c>
    </row>
    <row r="2515" spans="1:3" x14ac:dyDescent="0.25">
      <c r="A2515">
        <v>10200</v>
      </c>
      <c r="B2515">
        <v>337810.92930000002</v>
      </c>
      <c r="C2515">
        <v>3064705.4317999999</v>
      </c>
    </row>
    <row r="2516" spans="1:3" x14ac:dyDescent="0.25">
      <c r="A2516">
        <v>10201</v>
      </c>
      <c r="B2516">
        <v>337812.46860000002</v>
      </c>
      <c r="C2516">
        <v>3064729.1331000002</v>
      </c>
    </row>
    <row r="2517" spans="1:3" x14ac:dyDescent="0.25">
      <c r="A2517">
        <v>10202</v>
      </c>
      <c r="B2517">
        <v>337814.5624</v>
      </c>
      <c r="C2517">
        <v>3064748.5691999998</v>
      </c>
    </row>
    <row r="2518" spans="1:3" x14ac:dyDescent="0.25">
      <c r="A2518">
        <v>10203</v>
      </c>
      <c r="B2518">
        <v>337814.83029999997</v>
      </c>
      <c r="C2518">
        <v>3064768.6379</v>
      </c>
    </row>
    <row r="2519" spans="1:3" x14ac:dyDescent="0.25">
      <c r="A2519">
        <v>10204</v>
      </c>
      <c r="B2519">
        <v>337816.32079999999</v>
      </c>
      <c r="C2519">
        <v>3064788.6902000001</v>
      </c>
    </row>
    <row r="2520" spans="1:3" x14ac:dyDescent="0.25">
      <c r="A2520">
        <v>10205</v>
      </c>
      <c r="B2520">
        <v>337815.97730000003</v>
      </c>
      <c r="C2520">
        <v>3064808.767</v>
      </c>
    </row>
    <row r="2521" spans="1:3" x14ac:dyDescent="0.25">
      <c r="A2521">
        <v>10206</v>
      </c>
      <c r="B2521">
        <v>337813.81599999999</v>
      </c>
      <c r="C2521">
        <v>3064830.0846000002</v>
      </c>
    </row>
    <row r="2522" spans="1:3" x14ac:dyDescent="0.25">
      <c r="A2522">
        <v>10207</v>
      </c>
      <c r="B2522">
        <v>337812.86930000002</v>
      </c>
      <c r="C2522">
        <v>3064850.7776000001</v>
      </c>
    </row>
    <row r="2523" spans="1:3" x14ac:dyDescent="0.25">
      <c r="A2523">
        <v>10208</v>
      </c>
      <c r="B2523">
        <v>337810.07640000002</v>
      </c>
      <c r="C2523">
        <v>3064870.5828999998</v>
      </c>
    </row>
    <row r="2524" spans="1:3" x14ac:dyDescent="0.25">
      <c r="A2524">
        <v>10209</v>
      </c>
      <c r="B2524">
        <v>337803.01620000001</v>
      </c>
      <c r="C2524">
        <v>3064891.3574000001</v>
      </c>
    </row>
    <row r="2525" spans="1:3" x14ac:dyDescent="0.25">
      <c r="A2525">
        <v>10210</v>
      </c>
      <c r="B2525">
        <v>337796.58360000001</v>
      </c>
      <c r="C2525">
        <v>3064913.3401000001</v>
      </c>
    </row>
    <row r="2526" spans="1:3" x14ac:dyDescent="0.25">
      <c r="A2526">
        <v>10211</v>
      </c>
      <c r="B2526">
        <v>337788.30080000003</v>
      </c>
      <c r="C2526">
        <v>3064934.1309000002</v>
      </c>
    </row>
    <row r="2527" spans="1:3" x14ac:dyDescent="0.25">
      <c r="A2527">
        <v>10212</v>
      </c>
      <c r="B2527">
        <v>337779.99359999999</v>
      </c>
      <c r="C2527">
        <v>3064953.0973</v>
      </c>
    </row>
    <row r="2528" spans="1:3" x14ac:dyDescent="0.25">
      <c r="A2528">
        <v>10213</v>
      </c>
      <c r="B2528">
        <v>337772.20850000001</v>
      </c>
      <c r="C2528">
        <v>3064965.3661000002</v>
      </c>
    </row>
    <row r="2529" spans="1:3" x14ac:dyDescent="0.25">
      <c r="A2529">
        <v>10214</v>
      </c>
      <c r="B2529">
        <v>337763.28600000002</v>
      </c>
      <c r="C2529">
        <v>3064984.0364999999</v>
      </c>
    </row>
    <row r="2530" spans="1:3" x14ac:dyDescent="0.25">
      <c r="A2530">
        <v>10215</v>
      </c>
      <c r="B2530">
        <v>337751.90590000001</v>
      </c>
      <c r="C2530">
        <v>3065001.8273999998</v>
      </c>
    </row>
    <row r="2531" spans="1:3" x14ac:dyDescent="0.25">
      <c r="A2531">
        <v>10216</v>
      </c>
      <c r="B2531">
        <v>337739.31949999998</v>
      </c>
      <c r="C2531">
        <v>3065020.8509</v>
      </c>
    </row>
    <row r="2532" spans="1:3" x14ac:dyDescent="0.25">
      <c r="A2532">
        <v>10217</v>
      </c>
      <c r="B2532">
        <v>337729.74099999998</v>
      </c>
      <c r="C2532">
        <v>3065036.1847999999</v>
      </c>
    </row>
    <row r="2533" spans="1:3" x14ac:dyDescent="0.25">
      <c r="A2533">
        <v>10218</v>
      </c>
      <c r="B2533">
        <v>337720.7415</v>
      </c>
      <c r="C2533">
        <v>3065049.0780000002</v>
      </c>
    </row>
    <row r="2534" spans="1:3" x14ac:dyDescent="0.25">
      <c r="A2534">
        <v>10219</v>
      </c>
      <c r="B2534">
        <v>337710.5355</v>
      </c>
      <c r="C2534">
        <v>3065063.2037</v>
      </c>
    </row>
    <row r="2535" spans="1:3" x14ac:dyDescent="0.25">
      <c r="A2535">
        <v>10220</v>
      </c>
      <c r="B2535">
        <v>337699.75880000001</v>
      </c>
      <c r="C2535">
        <v>3065080.3783</v>
      </c>
    </row>
    <row r="2536" spans="1:3" x14ac:dyDescent="0.25">
      <c r="A2536">
        <v>10221</v>
      </c>
      <c r="B2536">
        <v>337688.9497</v>
      </c>
      <c r="C2536">
        <v>3065095.1203000001</v>
      </c>
    </row>
    <row r="2537" spans="1:3" x14ac:dyDescent="0.25">
      <c r="A2537">
        <v>10222</v>
      </c>
      <c r="B2537">
        <v>337679.96639999998</v>
      </c>
      <c r="C2537">
        <v>3065109.2297</v>
      </c>
    </row>
    <row r="2538" spans="1:3" x14ac:dyDescent="0.25">
      <c r="A2538">
        <v>10223</v>
      </c>
      <c r="B2538">
        <v>337669.76870000002</v>
      </c>
      <c r="C2538">
        <v>3065123.9635999999</v>
      </c>
    </row>
    <row r="2539" spans="1:3" x14ac:dyDescent="0.25">
      <c r="A2539">
        <v>10224</v>
      </c>
      <c r="B2539">
        <v>336643.12180000002</v>
      </c>
      <c r="C2539">
        <v>3065099.4048000001</v>
      </c>
    </row>
    <row r="2540" spans="1:3" x14ac:dyDescent="0.25">
      <c r="A2540">
        <v>10225</v>
      </c>
      <c r="B2540">
        <v>336648.74089999998</v>
      </c>
      <c r="C2540">
        <v>3065119.4010999999</v>
      </c>
    </row>
    <row r="2541" spans="1:3" x14ac:dyDescent="0.25">
      <c r="A2541">
        <v>10226</v>
      </c>
      <c r="B2541">
        <v>336662.23119999998</v>
      </c>
      <c r="C2541">
        <v>3065122.2609000001</v>
      </c>
    </row>
    <row r="2542" spans="1:3" x14ac:dyDescent="0.25">
      <c r="A2542">
        <v>10227</v>
      </c>
      <c r="B2542">
        <v>336669.70630000002</v>
      </c>
      <c r="C2542">
        <v>3065132.5005000001</v>
      </c>
    </row>
    <row r="2543" spans="1:3" x14ac:dyDescent="0.25">
      <c r="A2543">
        <v>10228</v>
      </c>
      <c r="B2543">
        <v>336676.55359999998</v>
      </c>
      <c r="C2543">
        <v>3065141.5320000001</v>
      </c>
    </row>
    <row r="2544" spans="1:3" x14ac:dyDescent="0.25">
      <c r="A2544">
        <v>10229</v>
      </c>
      <c r="B2544">
        <v>336685.03879999998</v>
      </c>
      <c r="C2544">
        <v>3065135.9438</v>
      </c>
    </row>
    <row r="2545" spans="1:3" x14ac:dyDescent="0.25">
      <c r="A2545">
        <v>10230</v>
      </c>
      <c r="B2545">
        <v>336746.614</v>
      </c>
      <c r="C2545">
        <v>3065042.8160999999</v>
      </c>
    </row>
    <row r="2546" spans="1:3" x14ac:dyDescent="0.25">
      <c r="A2546">
        <v>10231</v>
      </c>
      <c r="B2546">
        <v>336728.96789999999</v>
      </c>
      <c r="C2546">
        <v>3065005.8593000001</v>
      </c>
    </row>
    <row r="2547" spans="1:3" x14ac:dyDescent="0.25">
      <c r="A2547">
        <v>10232</v>
      </c>
      <c r="B2547">
        <v>336721.50579999998</v>
      </c>
      <c r="C2547">
        <v>3064971.1642</v>
      </c>
    </row>
    <row r="2548" spans="1:3" x14ac:dyDescent="0.25">
      <c r="A2548">
        <v>10233</v>
      </c>
      <c r="B2548">
        <v>336715.10969999997</v>
      </c>
      <c r="C2548">
        <v>3064941.4254000001</v>
      </c>
    </row>
    <row r="2549" spans="1:3" x14ac:dyDescent="0.25">
      <c r="A2549">
        <v>10234</v>
      </c>
      <c r="B2549">
        <v>336708.86050000001</v>
      </c>
      <c r="C2549">
        <v>3064922.6203999999</v>
      </c>
    </row>
    <row r="2550" spans="1:3" x14ac:dyDescent="0.25">
      <c r="A2550">
        <v>10235</v>
      </c>
      <c r="B2550">
        <v>336703.58380000002</v>
      </c>
      <c r="C2550">
        <v>3064901.8139</v>
      </c>
    </row>
    <row r="2551" spans="1:3" x14ac:dyDescent="0.25">
      <c r="A2551">
        <v>10236</v>
      </c>
      <c r="B2551">
        <v>336702.25060000003</v>
      </c>
      <c r="C2551">
        <v>3064876.9778</v>
      </c>
    </row>
    <row r="2552" spans="1:3" x14ac:dyDescent="0.25">
      <c r="A2552">
        <v>10237</v>
      </c>
      <c r="B2552">
        <v>336705.26579999999</v>
      </c>
      <c r="C2552">
        <v>3064851.9312</v>
      </c>
    </row>
    <row r="2553" spans="1:3" x14ac:dyDescent="0.25">
      <c r="A2553">
        <v>10238</v>
      </c>
      <c r="B2553">
        <v>336705.8469</v>
      </c>
      <c r="C2553">
        <v>3064847.1044999999</v>
      </c>
    </row>
    <row r="2554" spans="1:3" x14ac:dyDescent="0.25">
      <c r="A2554">
        <v>10239</v>
      </c>
      <c r="B2554">
        <v>336707.43119999999</v>
      </c>
      <c r="C2554">
        <v>3064816.264</v>
      </c>
    </row>
    <row r="2555" spans="1:3" x14ac:dyDescent="0.25">
      <c r="A2555">
        <v>10240</v>
      </c>
      <c r="B2555">
        <v>336703.8725</v>
      </c>
      <c r="C2555">
        <v>3064774.5567000001</v>
      </c>
    </row>
    <row r="2556" spans="1:3" x14ac:dyDescent="0.25">
      <c r="A2556">
        <v>10241</v>
      </c>
      <c r="B2556">
        <v>337434.12949999998</v>
      </c>
      <c r="C2556">
        <v>3064553.6611000001</v>
      </c>
    </row>
    <row r="2557" spans="1:3" x14ac:dyDescent="0.25">
      <c r="A2557">
        <v>10242</v>
      </c>
      <c r="B2557">
        <v>337456.20669999998</v>
      </c>
      <c r="C2557">
        <v>3064599.3572</v>
      </c>
    </row>
    <row r="2558" spans="1:3" x14ac:dyDescent="0.25">
      <c r="A2558">
        <v>10243</v>
      </c>
      <c r="B2558">
        <v>337477.07150000002</v>
      </c>
      <c r="C2558">
        <v>3064646.4071999998</v>
      </c>
    </row>
    <row r="2559" spans="1:3" x14ac:dyDescent="0.25">
      <c r="A2559">
        <v>10244</v>
      </c>
      <c r="B2559">
        <v>337490.98930000002</v>
      </c>
      <c r="C2559">
        <v>3064662.4944000002</v>
      </c>
    </row>
    <row r="2560" spans="1:3" x14ac:dyDescent="0.25">
      <c r="A2560">
        <v>10245</v>
      </c>
      <c r="B2560">
        <v>337506.83260000002</v>
      </c>
      <c r="C2560">
        <v>3064680.8070999999</v>
      </c>
    </row>
    <row r="2561" spans="1:3" x14ac:dyDescent="0.25">
      <c r="A2561">
        <v>10246</v>
      </c>
      <c r="B2561">
        <v>337518.85009999998</v>
      </c>
      <c r="C2561">
        <v>3064715.1395999999</v>
      </c>
    </row>
    <row r="2562" spans="1:3" x14ac:dyDescent="0.25">
      <c r="A2562">
        <v>10247</v>
      </c>
      <c r="B2562">
        <v>337519.35519999999</v>
      </c>
      <c r="C2562">
        <v>3064752.9109999998</v>
      </c>
    </row>
    <row r="2563" spans="1:3" x14ac:dyDescent="0.25">
      <c r="A2563">
        <v>10248</v>
      </c>
      <c r="B2563">
        <v>337521.70880000002</v>
      </c>
      <c r="C2563">
        <v>3064805.4402000001</v>
      </c>
    </row>
    <row r="2564" spans="1:3" x14ac:dyDescent="0.25">
      <c r="A2564">
        <v>10249</v>
      </c>
      <c r="B2564">
        <v>337492.01449999999</v>
      </c>
      <c r="C2564">
        <v>3064807.4797999999</v>
      </c>
    </row>
    <row r="2565" spans="1:3" x14ac:dyDescent="0.25">
      <c r="A2565">
        <v>10250</v>
      </c>
      <c r="B2565">
        <v>337095.38199999998</v>
      </c>
      <c r="C2565">
        <v>3064910.8509999998</v>
      </c>
    </row>
    <row r="2566" spans="1:3" x14ac:dyDescent="0.25">
      <c r="A2566">
        <v>10251</v>
      </c>
      <c r="B2566">
        <v>336233.9376</v>
      </c>
      <c r="C2566">
        <v>3063410.4728000001</v>
      </c>
    </row>
    <row r="2567" spans="1:3" x14ac:dyDescent="0.25">
      <c r="A2567">
        <v>10252</v>
      </c>
      <c r="B2567">
        <v>336231.60600000003</v>
      </c>
      <c r="C2567">
        <v>3063414.7570000002</v>
      </c>
    </row>
    <row r="2568" spans="1:3" x14ac:dyDescent="0.25">
      <c r="A2568">
        <v>10253</v>
      </c>
      <c r="B2568">
        <v>336225.97230000002</v>
      </c>
      <c r="C2568">
        <v>3063425.1028</v>
      </c>
    </row>
    <row r="2569" spans="1:3" x14ac:dyDescent="0.25">
      <c r="A2569">
        <v>10254</v>
      </c>
      <c r="B2569">
        <v>336225.57169999997</v>
      </c>
      <c r="C2569">
        <v>3063425.8387000002</v>
      </c>
    </row>
    <row r="2570" spans="1:3" x14ac:dyDescent="0.25">
      <c r="A2570">
        <v>10255</v>
      </c>
      <c r="B2570">
        <v>336222.61660000001</v>
      </c>
      <c r="C2570">
        <v>3063431.3265</v>
      </c>
    </row>
    <row r="2571" spans="1:3" x14ac:dyDescent="0.25">
      <c r="A2571">
        <v>10256</v>
      </c>
      <c r="B2571">
        <v>336221.42670000001</v>
      </c>
      <c r="C2571">
        <v>3063433.7754000002</v>
      </c>
    </row>
    <row r="2572" spans="1:3" x14ac:dyDescent="0.25">
      <c r="A2572">
        <v>10257</v>
      </c>
      <c r="B2572">
        <v>336218.16480000003</v>
      </c>
      <c r="C2572">
        <v>3063440.4889000002</v>
      </c>
    </row>
    <row r="2573" spans="1:3" x14ac:dyDescent="0.25">
      <c r="A2573">
        <v>10258</v>
      </c>
      <c r="B2573">
        <v>336217.29369999998</v>
      </c>
      <c r="C2573">
        <v>3063442.2815999999</v>
      </c>
    </row>
    <row r="2574" spans="1:3" x14ac:dyDescent="0.25">
      <c r="A2574">
        <v>10259</v>
      </c>
      <c r="B2574">
        <v>336216.00559999997</v>
      </c>
      <c r="C2574">
        <v>3063444.9325999999</v>
      </c>
    </row>
    <row r="2575" spans="1:3" x14ac:dyDescent="0.25">
      <c r="A2575">
        <v>10260</v>
      </c>
      <c r="B2575">
        <v>336213.20360000001</v>
      </c>
      <c r="C2575">
        <v>3063450.8577999999</v>
      </c>
    </row>
    <row r="2576" spans="1:3" x14ac:dyDescent="0.25">
      <c r="A2576">
        <v>10261</v>
      </c>
      <c r="B2576">
        <v>336211.3346</v>
      </c>
      <c r="C2576">
        <v>3063456.5117000001</v>
      </c>
    </row>
    <row r="2577" spans="1:3" x14ac:dyDescent="0.25">
      <c r="A2577">
        <v>10262</v>
      </c>
      <c r="B2577">
        <v>336210.92700000003</v>
      </c>
      <c r="C2577">
        <v>3063457.7450000001</v>
      </c>
    </row>
    <row r="2578" spans="1:3" x14ac:dyDescent="0.25">
      <c r="A2578">
        <v>10263</v>
      </c>
      <c r="B2578">
        <v>336210.57089999999</v>
      </c>
      <c r="C2578">
        <v>3063458.8221999998</v>
      </c>
    </row>
    <row r="2579" spans="1:3" x14ac:dyDescent="0.25">
      <c r="A2579">
        <v>10264</v>
      </c>
      <c r="B2579">
        <v>336276.05479999998</v>
      </c>
      <c r="C2579">
        <v>3063463.4197</v>
      </c>
    </row>
    <row r="2580" spans="1:3" x14ac:dyDescent="0.25">
      <c r="A2580">
        <v>10265</v>
      </c>
      <c r="B2580">
        <v>336279.9069</v>
      </c>
      <c r="C2580">
        <v>3063463.6867999998</v>
      </c>
    </row>
    <row r="2581" spans="1:3" x14ac:dyDescent="0.25">
      <c r="A2581">
        <v>10266</v>
      </c>
      <c r="B2581">
        <v>336282.69199999998</v>
      </c>
      <c r="C2581">
        <v>3063463.88</v>
      </c>
    </row>
    <row r="2582" spans="1:3" x14ac:dyDescent="0.25">
      <c r="A2582">
        <v>10267</v>
      </c>
      <c r="B2582">
        <v>336235.13679999998</v>
      </c>
      <c r="C2582">
        <v>3063466.7231000001</v>
      </c>
    </row>
    <row r="2583" spans="1:3" x14ac:dyDescent="0.25">
      <c r="A2583">
        <v>10268</v>
      </c>
      <c r="B2583">
        <v>336207.69069999998</v>
      </c>
      <c r="C2583">
        <v>3063467.5353000001</v>
      </c>
    </row>
    <row r="2584" spans="1:3" x14ac:dyDescent="0.25">
      <c r="A2584">
        <v>10269</v>
      </c>
      <c r="B2584">
        <v>336207.11800000002</v>
      </c>
      <c r="C2584">
        <v>3063469.2710000002</v>
      </c>
    </row>
    <row r="2585" spans="1:3" x14ac:dyDescent="0.25">
      <c r="A2585">
        <v>10270</v>
      </c>
      <c r="B2585">
        <v>336209.08470000001</v>
      </c>
      <c r="C2585">
        <v>3063469.6694999998</v>
      </c>
    </row>
    <row r="2586" spans="1:3" x14ac:dyDescent="0.25">
      <c r="A2586">
        <v>10271</v>
      </c>
      <c r="B2586">
        <v>336291.804</v>
      </c>
      <c r="C2586">
        <v>3063490.0192</v>
      </c>
    </row>
    <row r="2587" spans="1:3" x14ac:dyDescent="0.25">
      <c r="A2587">
        <v>10272</v>
      </c>
      <c r="B2587">
        <v>337039.67619999999</v>
      </c>
      <c r="C2587">
        <v>3063490.4704</v>
      </c>
    </row>
    <row r="2588" spans="1:3" x14ac:dyDescent="0.25">
      <c r="A2588">
        <v>10273</v>
      </c>
      <c r="B2588">
        <v>336991.48639999999</v>
      </c>
      <c r="C2588">
        <v>3063491.2008000002</v>
      </c>
    </row>
    <row r="2589" spans="1:3" x14ac:dyDescent="0.25">
      <c r="A2589">
        <v>10274</v>
      </c>
      <c r="B2589">
        <v>337087.11930000002</v>
      </c>
      <c r="C2589">
        <v>3063495.6737000002</v>
      </c>
    </row>
    <row r="2590" spans="1:3" x14ac:dyDescent="0.25">
      <c r="A2590">
        <v>10275</v>
      </c>
      <c r="B2590">
        <v>337130.39319999999</v>
      </c>
      <c r="C2590">
        <v>3063505.52</v>
      </c>
    </row>
    <row r="2591" spans="1:3" x14ac:dyDescent="0.25">
      <c r="A2591">
        <v>10276</v>
      </c>
      <c r="B2591">
        <v>336943.55180000002</v>
      </c>
      <c r="C2591">
        <v>3063507.8779000002</v>
      </c>
    </row>
    <row r="2592" spans="1:3" x14ac:dyDescent="0.25">
      <c r="A2592">
        <v>10277</v>
      </c>
      <c r="B2592">
        <v>336297.3763</v>
      </c>
      <c r="C2592">
        <v>3063508.7311999998</v>
      </c>
    </row>
    <row r="2593" spans="1:3" x14ac:dyDescent="0.25">
      <c r="A2593">
        <v>10278</v>
      </c>
      <c r="B2593">
        <v>337169.7953</v>
      </c>
      <c r="C2593">
        <v>3063518.2426999998</v>
      </c>
    </row>
    <row r="2594" spans="1:3" x14ac:dyDescent="0.25">
      <c r="A2594">
        <v>10279</v>
      </c>
      <c r="B2594">
        <v>336301.391</v>
      </c>
      <c r="C2594">
        <v>3063522.0279999999</v>
      </c>
    </row>
    <row r="2595" spans="1:3" x14ac:dyDescent="0.25">
      <c r="A2595">
        <v>10280</v>
      </c>
      <c r="B2595">
        <v>337203.47560000001</v>
      </c>
      <c r="C2595">
        <v>3063534.9419999998</v>
      </c>
    </row>
    <row r="2596" spans="1:3" x14ac:dyDescent="0.25">
      <c r="A2596">
        <v>10281</v>
      </c>
      <c r="B2596">
        <v>336837.23019999999</v>
      </c>
      <c r="C2596">
        <v>3063539.0676000002</v>
      </c>
    </row>
    <row r="2597" spans="1:3" x14ac:dyDescent="0.25">
      <c r="A2597">
        <v>10282</v>
      </c>
      <c r="B2597">
        <v>336815.8161</v>
      </c>
      <c r="C2597">
        <v>3063544.1200999999</v>
      </c>
    </row>
    <row r="2598" spans="1:3" x14ac:dyDescent="0.25">
      <c r="A2598">
        <v>10283</v>
      </c>
      <c r="B2598">
        <v>336307.00939999998</v>
      </c>
      <c r="C2598">
        <v>3063544.7927000001</v>
      </c>
    </row>
    <row r="2599" spans="1:3" x14ac:dyDescent="0.25">
      <c r="A2599">
        <v>10284</v>
      </c>
      <c r="B2599">
        <v>336774.3848</v>
      </c>
      <c r="C2599">
        <v>3063545.7530999999</v>
      </c>
    </row>
    <row r="2600" spans="1:3" x14ac:dyDescent="0.25">
      <c r="A2600">
        <v>10285</v>
      </c>
      <c r="B2600">
        <v>337233.71480000002</v>
      </c>
      <c r="C2600">
        <v>3063553.9649999999</v>
      </c>
    </row>
    <row r="2601" spans="1:3" x14ac:dyDescent="0.25">
      <c r="A2601">
        <v>10286</v>
      </c>
      <c r="B2601">
        <v>336314.2745</v>
      </c>
      <c r="C2601">
        <v>3063572.0074999998</v>
      </c>
    </row>
    <row r="2602" spans="1:3" x14ac:dyDescent="0.25">
      <c r="A2602">
        <v>10287</v>
      </c>
      <c r="B2602">
        <v>337258.61489999999</v>
      </c>
      <c r="C2602">
        <v>3063574.4531</v>
      </c>
    </row>
    <row r="2603" spans="1:3" x14ac:dyDescent="0.25">
      <c r="A2603">
        <v>10288</v>
      </c>
      <c r="B2603">
        <v>337282.40299999999</v>
      </c>
      <c r="C2603">
        <v>3063593.8558999998</v>
      </c>
    </row>
    <row r="2604" spans="1:3" x14ac:dyDescent="0.25">
      <c r="A2604">
        <v>10289</v>
      </c>
      <c r="B2604">
        <v>336323.2231</v>
      </c>
      <c r="C2604">
        <v>3063603.1891000001</v>
      </c>
    </row>
    <row r="2605" spans="1:3" x14ac:dyDescent="0.25">
      <c r="A2605">
        <v>10290</v>
      </c>
      <c r="B2605">
        <v>336324.45079999999</v>
      </c>
      <c r="C2605">
        <v>3063607.5088</v>
      </c>
    </row>
    <row r="2606" spans="1:3" x14ac:dyDescent="0.25">
      <c r="A2606">
        <v>10291</v>
      </c>
      <c r="B2606">
        <v>336555.87819999998</v>
      </c>
      <c r="C2606">
        <v>3063611.8413</v>
      </c>
    </row>
    <row r="2607" spans="1:3" x14ac:dyDescent="0.25">
      <c r="A2607">
        <v>10292</v>
      </c>
      <c r="B2607">
        <v>337310.54619999998</v>
      </c>
      <c r="C2607">
        <v>3063619.7710000002</v>
      </c>
    </row>
    <row r="2608" spans="1:3" x14ac:dyDescent="0.25">
      <c r="A2608">
        <v>10293</v>
      </c>
      <c r="B2608">
        <v>336329.29460000002</v>
      </c>
      <c r="C2608">
        <v>3063625.3190000001</v>
      </c>
    </row>
    <row r="2609" spans="1:3" x14ac:dyDescent="0.25">
      <c r="A2609">
        <v>10294</v>
      </c>
      <c r="B2609">
        <v>336330.21799999999</v>
      </c>
      <c r="C2609">
        <v>3063628.8632999999</v>
      </c>
    </row>
    <row r="2610" spans="1:3" x14ac:dyDescent="0.25">
      <c r="A2610">
        <v>10295</v>
      </c>
      <c r="B2610">
        <v>337329.98100000003</v>
      </c>
      <c r="C2610">
        <v>3063645.0151</v>
      </c>
    </row>
    <row r="2611" spans="1:3" x14ac:dyDescent="0.25">
      <c r="A2611">
        <v>10296</v>
      </c>
      <c r="B2611">
        <v>337352.01669999998</v>
      </c>
      <c r="C2611">
        <v>3063681.2631999999</v>
      </c>
    </row>
    <row r="2612" spans="1:3" x14ac:dyDescent="0.25">
      <c r="A2612">
        <v>10297</v>
      </c>
      <c r="B2612">
        <v>337371.30479999998</v>
      </c>
      <c r="C2612">
        <v>3063711.4994000001</v>
      </c>
    </row>
    <row r="2613" spans="1:3" x14ac:dyDescent="0.25">
      <c r="A2613">
        <v>10298</v>
      </c>
      <c r="B2613">
        <v>337398.83360000001</v>
      </c>
      <c r="C2613">
        <v>3063767.1732000001</v>
      </c>
    </row>
    <row r="2614" spans="1:3" x14ac:dyDescent="0.25">
      <c r="A2614">
        <v>10299</v>
      </c>
      <c r="B2614">
        <v>337420.02279999998</v>
      </c>
      <c r="C2614">
        <v>3063807.1910999999</v>
      </c>
    </row>
    <row r="2615" spans="1:3" x14ac:dyDescent="0.25">
      <c r="A2615">
        <v>10300</v>
      </c>
      <c r="B2615">
        <v>337446.6531</v>
      </c>
      <c r="C2615">
        <v>3063858.5325000002</v>
      </c>
    </row>
    <row r="2616" spans="1:3" x14ac:dyDescent="0.25">
      <c r="A2616">
        <v>10301</v>
      </c>
      <c r="B2616">
        <v>337465.73070000001</v>
      </c>
      <c r="C2616">
        <v>3063894.3498</v>
      </c>
    </row>
    <row r="2617" spans="1:3" x14ac:dyDescent="0.25">
      <c r="A2617">
        <v>10302</v>
      </c>
      <c r="B2617">
        <v>337489.77120000002</v>
      </c>
      <c r="C2617">
        <v>3063939.7913000002</v>
      </c>
    </row>
    <row r="2618" spans="1:3" x14ac:dyDescent="0.25">
      <c r="A2618">
        <v>10303</v>
      </c>
      <c r="B2618">
        <v>337512.65039999998</v>
      </c>
      <c r="C2618">
        <v>3063981.0469</v>
      </c>
    </row>
    <row r="2619" spans="1:3" x14ac:dyDescent="0.25">
      <c r="A2619">
        <v>10304</v>
      </c>
      <c r="B2619">
        <v>337520.08929999999</v>
      </c>
      <c r="C2619">
        <v>3063995.8226999999</v>
      </c>
    </row>
    <row r="2620" spans="1:3" x14ac:dyDescent="0.25">
      <c r="A2620">
        <v>10305</v>
      </c>
      <c r="B2620">
        <v>337533.10609999998</v>
      </c>
      <c r="C2620">
        <v>3064022.2001999998</v>
      </c>
    </row>
    <row r="2621" spans="1:3" x14ac:dyDescent="0.25">
      <c r="A2621">
        <v>10306</v>
      </c>
      <c r="B2621">
        <v>337555.30459999997</v>
      </c>
      <c r="C2621">
        <v>3064064.5065000001</v>
      </c>
    </row>
    <row r="2622" spans="1:3" x14ac:dyDescent="0.25">
      <c r="A2622">
        <v>10307</v>
      </c>
      <c r="B2622">
        <v>337567.35070000001</v>
      </c>
      <c r="C2622">
        <v>3064089.0392999998</v>
      </c>
    </row>
    <row r="2623" spans="1:3" x14ac:dyDescent="0.25">
      <c r="A2623">
        <v>10308</v>
      </c>
      <c r="B2623">
        <v>337782.18430000002</v>
      </c>
      <c r="C2623">
        <v>3064515.6052000001</v>
      </c>
    </row>
    <row r="2624" spans="1:3" x14ac:dyDescent="0.25">
      <c r="A2624">
        <v>10309</v>
      </c>
      <c r="B2624">
        <v>336877.70199999999</v>
      </c>
      <c r="C2624">
        <v>3064984.3280000002</v>
      </c>
    </row>
    <row r="2625" spans="1:3" x14ac:dyDescent="0.25">
      <c r="A2625">
        <v>10310</v>
      </c>
      <c r="B2625">
        <v>336878.15629999997</v>
      </c>
      <c r="C2625">
        <v>3064984.4114000001</v>
      </c>
    </row>
    <row r="2626" spans="1:3" x14ac:dyDescent="0.25">
      <c r="A2626">
        <v>10311</v>
      </c>
      <c r="B2626">
        <v>336883.89360000001</v>
      </c>
      <c r="C2626">
        <v>3064985.4730000002</v>
      </c>
    </row>
    <row r="2627" spans="1:3" x14ac:dyDescent="0.25">
      <c r="A2627">
        <v>11001</v>
      </c>
      <c r="B2627">
        <v>336081.84450000001</v>
      </c>
      <c r="C2627">
        <v>3063115.4597</v>
      </c>
    </row>
    <row r="2628" spans="1:3" x14ac:dyDescent="0.25">
      <c r="A2628">
        <v>11002</v>
      </c>
      <c r="B2628">
        <v>336106.06640000001</v>
      </c>
      <c r="C2628">
        <v>3063132.5953000002</v>
      </c>
    </row>
    <row r="2629" spans="1:3" x14ac:dyDescent="0.25">
      <c r="A2629">
        <v>11003</v>
      </c>
      <c r="B2629">
        <v>335745.51569999999</v>
      </c>
      <c r="C2629">
        <v>3062977.4756</v>
      </c>
    </row>
    <row r="2630" spans="1:3" x14ac:dyDescent="0.25">
      <c r="A2630">
        <v>11004</v>
      </c>
      <c r="B2630">
        <v>335728.80160000001</v>
      </c>
      <c r="C2630">
        <v>3062963.6206999999</v>
      </c>
    </row>
    <row r="2631" spans="1:3" x14ac:dyDescent="0.25">
      <c r="A2631">
        <v>11005</v>
      </c>
      <c r="B2631">
        <v>336221.29989999998</v>
      </c>
      <c r="C2631">
        <v>3063433.7138</v>
      </c>
    </row>
    <row r="2632" spans="1:3" x14ac:dyDescent="0.25">
      <c r="A2632">
        <v>11006</v>
      </c>
      <c r="B2632">
        <v>336212.75199999998</v>
      </c>
      <c r="C2632">
        <v>3063450.7085000002</v>
      </c>
    </row>
    <row r="2633" spans="1:3" x14ac:dyDescent="0.25">
      <c r="A2633">
        <v>11007</v>
      </c>
      <c r="B2633">
        <v>336196.43349999998</v>
      </c>
      <c r="C2633">
        <v>3063466.2352999998</v>
      </c>
    </row>
    <row r="2634" spans="1:3" x14ac:dyDescent="0.25">
      <c r="A2634">
        <v>11008</v>
      </c>
      <c r="B2634">
        <v>336195.99800000002</v>
      </c>
      <c r="C2634">
        <v>3063466.6496000001</v>
      </c>
    </row>
    <row r="2635" spans="1:3" x14ac:dyDescent="0.25">
      <c r="A2635">
        <v>11009</v>
      </c>
      <c r="B2635">
        <v>336167.37119999999</v>
      </c>
      <c r="C2635">
        <v>3063469.9456000002</v>
      </c>
    </row>
    <row r="2636" spans="1:3" x14ac:dyDescent="0.25">
      <c r="A2636">
        <v>11010</v>
      </c>
      <c r="B2636">
        <v>336132.11070000002</v>
      </c>
      <c r="C2636">
        <v>3063473.4750000001</v>
      </c>
    </row>
    <row r="2637" spans="1:3" x14ac:dyDescent="0.25">
      <c r="A2637">
        <v>11011</v>
      </c>
      <c r="B2637">
        <v>336127.05180000002</v>
      </c>
      <c r="C2637">
        <v>3063473.9813000001</v>
      </c>
    </row>
    <row r="2638" spans="1:3" x14ac:dyDescent="0.25">
      <c r="A2638">
        <v>11012</v>
      </c>
      <c r="B2638">
        <v>336118.1347</v>
      </c>
      <c r="C2638">
        <v>3063476.9885999998</v>
      </c>
    </row>
    <row r="2639" spans="1:3" x14ac:dyDescent="0.25">
      <c r="A2639">
        <v>11013</v>
      </c>
      <c r="B2639">
        <v>336115.20689999999</v>
      </c>
      <c r="C2639">
        <v>3063420.0101000001</v>
      </c>
    </row>
    <row r="2640" spans="1:3" x14ac:dyDescent="0.25">
      <c r="A2640">
        <v>11014</v>
      </c>
      <c r="B2640">
        <v>336102.90230000002</v>
      </c>
      <c r="C2640">
        <v>3063375.3577000001</v>
      </c>
    </row>
    <row r="2641" spans="1:3" x14ac:dyDescent="0.25">
      <c r="A2641">
        <v>11015</v>
      </c>
      <c r="B2641">
        <v>336095.6153</v>
      </c>
      <c r="C2641">
        <v>3063355.6660000002</v>
      </c>
    </row>
    <row r="2642" spans="1:3" x14ac:dyDescent="0.25">
      <c r="A2642">
        <v>11016</v>
      </c>
      <c r="B2642">
        <v>336094.2255</v>
      </c>
      <c r="C2642">
        <v>3063339.3872000002</v>
      </c>
    </row>
    <row r="2643" spans="1:3" x14ac:dyDescent="0.25">
      <c r="A2643">
        <v>11017</v>
      </c>
      <c r="B2643">
        <v>336089.95770000003</v>
      </c>
      <c r="C2643">
        <v>3063326.6394000002</v>
      </c>
    </row>
    <row r="2644" spans="1:3" x14ac:dyDescent="0.25">
      <c r="A2644">
        <v>11018</v>
      </c>
      <c r="B2644">
        <v>336088.14769999997</v>
      </c>
      <c r="C2644">
        <v>3063322.5893999999</v>
      </c>
    </row>
    <row r="2645" spans="1:3" x14ac:dyDescent="0.25">
      <c r="A2645">
        <v>11019</v>
      </c>
      <c r="B2645">
        <v>336078.06890000001</v>
      </c>
      <c r="C2645">
        <v>3063312.8303</v>
      </c>
    </row>
    <row r="2646" spans="1:3" x14ac:dyDescent="0.25">
      <c r="A2646">
        <v>11020</v>
      </c>
      <c r="B2646">
        <v>336044.43969999999</v>
      </c>
      <c r="C2646">
        <v>3063292.3295999998</v>
      </c>
    </row>
    <row r="2647" spans="1:3" x14ac:dyDescent="0.25">
      <c r="A2647">
        <v>11021</v>
      </c>
      <c r="B2647">
        <v>336011.38760000002</v>
      </c>
      <c r="C2647">
        <v>3063271.2390999999</v>
      </c>
    </row>
    <row r="2648" spans="1:3" x14ac:dyDescent="0.25">
      <c r="A2648">
        <v>11022</v>
      </c>
      <c r="B2648">
        <v>335990.99410000001</v>
      </c>
      <c r="C2648">
        <v>3063234.2622000002</v>
      </c>
    </row>
    <row r="2649" spans="1:3" x14ac:dyDescent="0.25">
      <c r="A2649">
        <v>11023</v>
      </c>
      <c r="B2649">
        <v>335983.17670000001</v>
      </c>
      <c r="C2649">
        <v>3063218.6518999999</v>
      </c>
    </row>
    <row r="2650" spans="1:3" x14ac:dyDescent="0.25">
      <c r="A2650">
        <v>11024</v>
      </c>
      <c r="B2650">
        <v>335973.15600000002</v>
      </c>
      <c r="C2650">
        <v>3063205.5030999999</v>
      </c>
    </row>
    <row r="2651" spans="1:3" x14ac:dyDescent="0.25">
      <c r="A2651">
        <v>11025</v>
      </c>
      <c r="B2651">
        <v>335961.37680000003</v>
      </c>
      <c r="C2651">
        <v>3063199.8413</v>
      </c>
    </row>
    <row r="2652" spans="1:3" x14ac:dyDescent="0.25">
      <c r="A2652">
        <v>11026</v>
      </c>
      <c r="B2652">
        <v>335835.3542</v>
      </c>
      <c r="C2652">
        <v>3063192.1617000001</v>
      </c>
    </row>
    <row r="2653" spans="1:3" x14ac:dyDescent="0.25">
      <c r="A2653">
        <v>11027</v>
      </c>
      <c r="B2653">
        <v>335828.44030000002</v>
      </c>
      <c r="C2653">
        <v>3063191.7404</v>
      </c>
    </row>
    <row r="2654" spans="1:3" x14ac:dyDescent="0.25">
      <c r="A2654">
        <v>11028</v>
      </c>
      <c r="B2654">
        <v>335825.75089999998</v>
      </c>
      <c r="C2654">
        <v>3063209.2387000001</v>
      </c>
    </row>
    <row r="2655" spans="1:3" x14ac:dyDescent="0.25">
      <c r="A2655">
        <v>11029</v>
      </c>
      <c r="B2655">
        <v>335814.9731</v>
      </c>
      <c r="C2655">
        <v>3063234.4130000002</v>
      </c>
    </row>
    <row r="2656" spans="1:3" x14ac:dyDescent="0.25">
      <c r="A2656">
        <v>11030</v>
      </c>
      <c r="B2656">
        <v>335810.63079999998</v>
      </c>
      <c r="C2656">
        <v>3063259.5003999998</v>
      </c>
    </row>
    <row r="2657" spans="1:3" x14ac:dyDescent="0.25">
      <c r="A2657">
        <v>11031</v>
      </c>
      <c r="B2657">
        <v>335809.09570000001</v>
      </c>
      <c r="C2657">
        <v>3063275.8188</v>
      </c>
    </row>
    <row r="2658" spans="1:3" x14ac:dyDescent="0.25">
      <c r="A2658">
        <v>11032</v>
      </c>
      <c r="B2658">
        <v>335805.32270000002</v>
      </c>
      <c r="C2658">
        <v>3063299.7343000001</v>
      </c>
    </row>
    <row r="2659" spans="1:3" x14ac:dyDescent="0.25">
      <c r="A2659">
        <v>11033</v>
      </c>
      <c r="B2659">
        <v>335805.43280000001</v>
      </c>
      <c r="C2659">
        <v>3063307.8816999998</v>
      </c>
    </row>
    <row r="2660" spans="1:3" x14ac:dyDescent="0.25">
      <c r="A2660">
        <v>11034</v>
      </c>
      <c r="B2660">
        <v>335808.51510000002</v>
      </c>
      <c r="C2660">
        <v>3063319.4811999998</v>
      </c>
    </row>
    <row r="2661" spans="1:3" x14ac:dyDescent="0.25">
      <c r="A2661">
        <v>11035</v>
      </c>
      <c r="B2661">
        <v>335819.84279999998</v>
      </c>
      <c r="C2661">
        <v>3063335.0438999999</v>
      </c>
    </row>
    <row r="2662" spans="1:3" x14ac:dyDescent="0.25">
      <c r="A2662">
        <v>11036</v>
      </c>
      <c r="B2662">
        <v>335825.33600000001</v>
      </c>
      <c r="C2662">
        <v>3063351.8494000002</v>
      </c>
    </row>
    <row r="2663" spans="1:3" x14ac:dyDescent="0.25">
      <c r="A2663">
        <v>11037</v>
      </c>
      <c r="B2663">
        <v>335833.67570000002</v>
      </c>
      <c r="C2663">
        <v>3063362.7958999998</v>
      </c>
    </row>
    <row r="2664" spans="1:3" x14ac:dyDescent="0.25">
      <c r="A2664">
        <v>11038</v>
      </c>
      <c r="B2664">
        <v>335840.84529999999</v>
      </c>
      <c r="C2664">
        <v>3063373.7582</v>
      </c>
    </row>
    <row r="2665" spans="1:3" x14ac:dyDescent="0.25">
      <c r="A2665">
        <v>11039</v>
      </c>
      <c r="B2665">
        <v>335848.00699999998</v>
      </c>
      <c r="C2665">
        <v>3063384.1384999999</v>
      </c>
    </row>
    <row r="2666" spans="1:3" x14ac:dyDescent="0.25">
      <c r="A2666">
        <v>11040</v>
      </c>
      <c r="B2666">
        <v>335855.17660000001</v>
      </c>
      <c r="C2666">
        <v>3063395.1008000001</v>
      </c>
    </row>
    <row r="2667" spans="1:3" x14ac:dyDescent="0.25">
      <c r="A2667">
        <v>11041</v>
      </c>
      <c r="B2667">
        <v>335866.39419999998</v>
      </c>
      <c r="C2667">
        <v>3063424.9183</v>
      </c>
    </row>
    <row r="2668" spans="1:3" x14ac:dyDescent="0.25">
      <c r="A2668">
        <v>11042</v>
      </c>
      <c r="B2668">
        <v>335872.17009999999</v>
      </c>
      <c r="C2668">
        <v>3063440.2716000001</v>
      </c>
    </row>
    <row r="2669" spans="1:3" x14ac:dyDescent="0.25">
      <c r="A2669">
        <v>11043</v>
      </c>
      <c r="B2669">
        <v>335857.32880000002</v>
      </c>
      <c r="C2669">
        <v>3063467.8284999998</v>
      </c>
    </row>
    <row r="2670" spans="1:3" x14ac:dyDescent="0.25">
      <c r="A2670">
        <v>11044</v>
      </c>
      <c r="B2670">
        <v>335840.5282</v>
      </c>
      <c r="C2670">
        <v>3063480.2784000002</v>
      </c>
    </row>
    <row r="2671" spans="1:3" x14ac:dyDescent="0.25">
      <c r="A2671">
        <v>11045</v>
      </c>
      <c r="B2671">
        <v>335828.36849999998</v>
      </c>
      <c r="C2671">
        <v>3063489.7555</v>
      </c>
    </row>
    <row r="2672" spans="1:3" x14ac:dyDescent="0.25">
      <c r="A2672">
        <v>11046</v>
      </c>
      <c r="B2672">
        <v>335822.85619999998</v>
      </c>
      <c r="C2672">
        <v>3063514.8580999998</v>
      </c>
    </row>
    <row r="2673" spans="1:3" x14ac:dyDescent="0.25">
      <c r="A2673">
        <v>11047</v>
      </c>
      <c r="B2673">
        <v>335826.17099999997</v>
      </c>
      <c r="C2673">
        <v>3063551.3791</v>
      </c>
    </row>
    <row r="2674" spans="1:3" x14ac:dyDescent="0.25">
      <c r="A2674">
        <v>11048</v>
      </c>
      <c r="B2674">
        <v>335834.20850000001</v>
      </c>
      <c r="C2674">
        <v>3063583.2831999999</v>
      </c>
    </row>
    <row r="2675" spans="1:3" x14ac:dyDescent="0.25">
      <c r="A2675">
        <v>11049</v>
      </c>
      <c r="B2675">
        <v>335844.90029999998</v>
      </c>
      <c r="C2675">
        <v>3063638.4331</v>
      </c>
    </row>
    <row r="2676" spans="1:3" x14ac:dyDescent="0.25">
      <c r="A2676">
        <v>11050</v>
      </c>
      <c r="B2676">
        <v>335842.27380000002</v>
      </c>
      <c r="C2676">
        <v>3063660.5863000001</v>
      </c>
    </row>
    <row r="2677" spans="1:3" x14ac:dyDescent="0.25">
      <c r="A2677">
        <v>11051</v>
      </c>
      <c r="B2677">
        <v>335847.34220000001</v>
      </c>
      <c r="C2677">
        <v>3063681.5748000001</v>
      </c>
    </row>
    <row r="2678" spans="1:3" x14ac:dyDescent="0.25">
      <c r="A2678">
        <v>11052</v>
      </c>
      <c r="B2678">
        <v>335848.11580000003</v>
      </c>
      <c r="C2678">
        <v>3063695.5332999998</v>
      </c>
    </row>
    <row r="2679" spans="1:3" x14ac:dyDescent="0.25">
      <c r="A2679">
        <v>11053</v>
      </c>
      <c r="B2679">
        <v>335850.5894</v>
      </c>
      <c r="C2679">
        <v>3063705.3946000002</v>
      </c>
    </row>
    <row r="2680" spans="1:3" x14ac:dyDescent="0.25">
      <c r="A2680">
        <v>11054</v>
      </c>
      <c r="B2680">
        <v>335860.16960000002</v>
      </c>
      <c r="C2680">
        <v>3063721.5624000002</v>
      </c>
    </row>
    <row r="2681" spans="1:3" x14ac:dyDescent="0.25">
      <c r="A2681">
        <v>11055</v>
      </c>
      <c r="B2681">
        <v>335865.00679999997</v>
      </c>
      <c r="C2681">
        <v>3063733.1379</v>
      </c>
    </row>
    <row r="2682" spans="1:3" x14ac:dyDescent="0.25">
      <c r="A2682">
        <v>11056</v>
      </c>
      <c r="B2682">
        <v>335866.87969999999</v>
      </c>
      <c r="C2682">
        <v>3063741.8432</v>
      </c>
    </row>
    <row r="2683" spans="1:3" x14ac:dyDescent="0.25">
      <c r="A2683">
        <v>11057</v>
      </c>
      <c r="B2683">
        <v>335869.81719999999</v>
      </c>
      <c r="C2683">
        <v>3063750.4308000002</v>
      </c>
    </row>
    <row r="2684" spans="1:3" x14ac:dyDescent="0.25">
      <c r="A2684">
        <v>11058</v>
      </c>
      <c r="B2684">
        <v>335866.9509</v>
      </c>
      <c r="C2684">
        <v>3063751.2475999999</v>
      </c>
    </row>
    <row r="2685" spans="1:3" x14ac:dyDescent="0.25">
      <c r="A2685">
        <v>11059</v>
      </c>
      <c r="B2685">
        <v>335749.74579999998</v>
      </c>
      <c r="C2685">
        <v>3063784.6466999999</v>
      </c>
    </row>
    <row r="2686" spans="1:3" x14ac:dyDescent="0.25">
      <c r="A2686">
        <v>11060</v>
      </c>
      <c r="B2686">
        <v>335574.90490000002</v>
      </c>
      <c r="C2686">
        <v>3063835.9016</v>
      </c>
    </row>
    <row r="2687" spans="1:3" x14ac:dyDescent="0.25">
      <c r="A2687">
        <v>11061</v>
      </c>
      <c r="B2687">
        <v>335433.8064</v>
      </c>
      <c r="C2687">
        <v>3063872.7330999998</v>
      </c>
    </row>
    <row r="2688" spans="1:3" x14ac:dyDescent="0.25">
      <c r="A2688">
        <v>11062</v>
      </c>
      <c r="B2688">
        <v>335413.81189999997</v>
      </c>
      <c r="C2688">
        <v>3063880.3694000002</v>
      </c>
    </row>
    <row r="2689" spans="1:3" x14ac:dyDescent="0.25">
      <c r="A2689">
        <v>11063</v>
      </c>
      <c r="B2689">
        <v>335974.82919999998</v>
      </c>
      <c r="C2689">
        <v>3063207.1231999998</v>
      </c>
    </row>
    <row r="2690" spans="1:3" x14ac:dyDescent="0.25">
      <c r="A2690">
        <v>11064</v>
      </c>
      <c r="B2690">
        <v>335993.61310000002</v>
      </c>
      <c r="C2690">
        <v>3063211.5263999999</v>
      </c>
    </row>
    <row r="2691" spans="1:3" x14ac:dyDescent="0.25">
      <c r="A2691">
        <v>11065</v>
      </c>
      <c r="B2691">
        <v>336006.4682</v>
      </c>
      <c r="C2691">
        <v>3063210.1888000001</v>
      </c>
    </row>
    <row r="2692" spans="1:3" x14ac:dyDescent="0.25">
      <c r="A2692">
        <v>11066</v>
      </c>
      <c r="B2692">
        <v>336025.07939999999</v>
      </c>
      <c r="C2692">
        <v>3063201.7889</v>
      </c>
    </row>
    <row r="2693" spans="1:3" x14ac:dyDescent="0.25">
      <c r="A2693">
        <v>11067</v>
      </c>
      <c r="B2693">
        <v>336049.43900000001</v>
      </c>
      <c r="C2693">
        <v>3063185.7447000002</v>
      </c>
    </row>
    <row r="2694" spans="1:3" x14ac:dyDescent="0.25">
      <c r="A2694">
        <v>11068</v>
      </c>
      <c r="B2694">
        <v>336081.31780000002</v>
      </c>
      <c r="C2694">
        <v>3063163.1963999998</v>
      </c>
    </row>
    <row r="2695" spans="1:3" x14ac:dyDescent="0.25">
      <c r="A2695">
        <v>11069</v>
      </c>
      <c r="B2695">
        <v>336047.9166</v>
      </c>
      <c r="C2695">
        <v>3063072.844</v>
      </c>
    </row>
    <row r="2696" spans="1:3" x14ac:dyDescent="0.25">
      <c r="A2696">
        <v>11070</v>
      </c>
      <c r="B2696">
        <v>336018.13880000002</v>
      </c>
      <c r="C2696">
        <v>3063034.2467999998</v>
      </c>
    </row>
    <row r="2697" spans="1:3" x14ac:dyDescent="0.25">
      <c r="A2697">
        <v>11071</v>
      </c>
      <c r="B2697">
        <v>336001.89520000003</v>
      </c>
      <c r="C2697">
        <v>3063001.2877000002</v>
      </c>
    </row>
    <row r="2698" spans="1:3" x14ac:dyDescent="0.25">
      <c r="A2698">
        <v>11072</v>
      </c>
      <c r="B2698">
        <v>335992.93900000001</v>
      </c>
      <c r="C2698">
        <v>3062988.0207000002</v>
      </c>
    </row>
    <row r="2699" spans="1:3" x14ac:dyDescent="0.25">
      <c r="A2699">
        <v>11073</v>
      </c>
      <c r="B2699">
        <v>335976.62560000003</v>
      </c>
      <c r="C2699">
        <v>3062964.1236999999</v>
      </c>
    </row>
    <row r="2700" spans="1:3" x14ac:dyDescent="0.25">
      <c r="A2700">
        <v>11074</v>
      </c>
      <c r="B2700">
        <v>335974.43369999999</v>
      </c>
      <c r="C2700">
        <v>3062960.9128</v>
      </c>
    </row>
    <row r="2701" spans="1:3" x14ac:dyDescent="0.25">
      <c r="A2701">
        <v>11075</v>
      </c>
      <c r="B2701">
        <v>335966.59259999997</v>
      </c>
      <c r="C2701">
        <v>3062943.5562999998</v>
      </c>
    </row>
    <row r="2702" spans="1:3" x14ac:dyDescent="0.25">
      <c r="A2702">
        <v>11076</v>
      </c>
      <c r="B2702">
        <v>335951.97830000002</v>
      </c>
      <c r="C2702">
        <v>3062901.2617000001</v>
      </c>
    </row>
    <row r="2703" spans="1:3" x14ac:dyDescent="0.25">
      <c r="A2703">
        <v>11077</v>
      </c>
      <c r="B2703">
        <v>335942.26419999998</v>
      </c>
      <c r="C2703">
        <v>3062875.1992000001</v>
      </c>
    </row>
    <row r="2704" spans="1:3" x14ac:dyDescent="0.25">
      <c r="A2704">
        <v>11078</v>
      </c>
      <c r="B2704">
        <v>335937.8469</v>
      </c>
      <c r="C2704">
        <v>3062851.3934999998</v>
      </c>
    </row>
    <row r="2705" spans="1:3" x14ac:dyDescent="0.25">
      <c r="A2705">
        <v>11079</v>
      </c>
      <c r="B2705">
        <v>335925.33309999999</v>
      </c>
      <c r="C2705">
        <v>3062834.6819000002</v>
      </c>
    </row>
    <row r="2706" spans="1:3" x14ac:dyDescent="0.25">
      <c r="A2706">
        <v>11080</v>
      </c>
      <c r="B2706">
        <v>335903.39559999999</v>
      </c>
      <c r="C2706">
        <v>3062813.4408999998</v>
      </c>
    </row>
    <row r="2707" spans="1:3" x14ac:dyDescent="0.25">
      <c r="A2707">
        <v>11081</v>
      </c>
      <c r="B2707">
        <v>335895.81020000001</v>
      </c>
      <c r="C2707">
        <v>3062810.5858999998</v>
      </c>
    </row>
    <row r="2708" spans="1:3" x14ac:dyDescent="0.25">
      <c r="A2708">
        <v>11082</v>
      </c>
      <c r="B2708">
        <v>335864.57780000003</v>
      </c>
      <c r="C2708">
        <v>3062798.8306</v>
      </c>
    </row>
    <row r="2709" spans="1:3" x14ac:dyDescent="0.25">
      <c r="A2709">
        <v>11083</v>
      </c>
      <c r="B2709">
        <v>335819.60720000003</v>
      </c>
      <c r="C2709">
        <v>3062805.2585</v>
      </c>
    </row>
    <row r="2710" spans="1:3" x14ac:dyDescent="0.25">
      <c r="A2710">
        <v>11084</v>
      </c>
      <c r="B2710">
        <v>335780.1974</v>
      </c>
      <c r="C2710">
        <v>3062876.8047000002</v>
      </c>
    </row>
    <row r="2711" spans="1:3" x14ac:dyDescent="0.25">
      <c r="A2711">
        <v>11085</v>
      </c>
      <c r="B2711">
        <v>335757.83630000002</v>
      </c>
      <c r="C2711">
        <v>3062910.8673</v>
      </c>
    </row>
    <row r="2712" spans="1:3" x14ac:dyDescent="0.25">
      <c r="A2712">
        <v>11086</v>
      </c>
      <c r="B2712">
        <v>335757.85200000001</v>
      </c>
      <c r="C2712">
        <v>3062912.0312999999</v>
      </c>
    </row>
    <row r="2713" spans="1:3" x14ac:dyDescent="0.25">
      <c r="A2713">
        <v>11087</v>
      </c>
      <c r="B2713">
        <v>335728.02020000003</v>
      </c>
      <c r="C2713">
        <v>3062965.0082</v>
      </c>
    </row>
    <row r="2714" spans="1:3" x14ac:dyDescent="0.25">
      <c r="A2714">
        <v>11088</v>
      </c>
      <c r="B2714">
        <v>335721.85090000002</v>
      </c>
      <c r="C2714">
        <v>3062975.9641</v>
      </c>
    </row>
    <row r="2715" spans="1:3" x14ac:dyDescent="0.25">
      <c r="A2715">
        <v>11089</v>
      </c>
      <c r="B2715">
        <v>335687.57089999999</v>
      </c>
      <c r="C2715">
        <v>3063033.9785000002</v>
      </c>
    </row>
    <row r="2716" spans="1:3" x14ac:dyDescent="0.25">
      <c r="A2716">
        <v>11090</v>
      </c>
      <c r="B2716">
        <v>335677.66749999998</v>
      </c>
      <c r="C2716">
        <v>3063040.5893000001</v>
      </c>
    </row>
    <row r="2717" spans="1:3" x14ac:dyDescent="0.25">
      <c r="A2717">
        <v>11091</v>
      </c>
      <c r="B2717">
        <v>335643.2414</v>
      </c>
      <c r="C2717">
        <v>3063091.1127999998</v>
      </c>
    </row>
    <row r="2718" spans="1:3" x14ac:dyDescent="0.25">
      <c r="A2718">
        <v>11092</v>
      </c>
      <c r="B2718">
        <v>335597.13059999997</v>
      </c>
      <c r="C2718">
        <v>3063142.9583999999</v>
      </c>
    </row>
    <row r="2719" spans="1:3" x14ac:dyDescent="0.25">
      <c r="A2719">
        <v>11093</v>
      </c>
      <c r="B2719">
        <v>335938.685</v>
      </c>
      <c r="C2719">
        <v>3063198.1447999999</v>
      </c>
    </row>
    <row r="2720" spans="1:3" x14ac:dyDescent="0.25">
      <c r="A2720">
        <v>11094</v>
      </c>
      <c r="B2720">
        <v>335927.98330000002</v>
      </c>
      <c r="C2720">
        <v>3063161.19</v>
      </c>
    </row>
    <row r="2721" spans="1:3" x14ac:dyDescent="0.25">
      <c r="A2721">
        <v>11095</v>
      </c>
      <c r="B2721">
        <v>335923.50319999998</v>
      </c>
      <c r="C2721">
        <v>3063132.7291999999</v>
      </c>
    </row>
    <row r="2722" spans="1:3" x14ac:dyDescent="0.25">
      <c r="A2722">
        <v>11096</v>
      </c>
      <c r="B2722">
        <v>335919.09379999997</v>
      </c>
      <c r="C2722">
        <v>3063109.5059000002</v>
      </c>
    </row>
    <row r="2723" spans="1:3" x14ac:dyDescent="0.25">
      <c r="A2723">
        <v>11097</v>
      </c>
      <c r="B2723">
        <v>335927.72019999998</v>
      </c>
      <c r="C2723">
        <v>3063098.3302000002</v>
      </c>
    </row>
    <row r="2724" spans="1:3" x14ac:dyDescent="0.25">
      <c r="A2724">
        <v>11098</v>
      </c>
      <c r="B2724">
        <v>335928.28960000002</v>
      </c>
      <c r="C2724">
        <v>3063097.1584000001</v>
      </c>
    </row>
    <row r="2725" spans="1:3" x14ac:dyDescent="0.25">
      <c r="A2725">
        <v>11099</v>
      </c>
      <c r="B2725">
        <v>335936.8296</v>
      </c>
      <c r="C2725">
        <v>3063079.5809999998</v>
      </c>
    </row>
    <row r="2726" spans="1:3" x14ac:dyDescent="0.25">
      <c r="A2726">
        <v>11100</v>
      </c>
      <c r="B2726">
        <v>335955.27610000002</v>
      </c>
      <c r="C2726">
        <v>3063058.9597</v>
      </c>
    </row>
    <row r="2727" spans="1:3" x14ac:dyDescent="0.25">
      <c r="A2727">
        <v>11101</v>
      </c>
      <c r="B2727">
        <v>335948.66</v>
      </c>
      <c r="C2727">
        <v>3063045.6612999998</v>
      </c>
    </row>
    <row r="2728" spans="1:3" x14ac:dyDescent="0.25">
      <c r="A2728">
        <v>11102</v>
      </c>
      <c r="B2728">
        <v>335937.84659999999</v>
      </c>
      <c r="C2728">
        <v>3063024.8525</v>
      </c>
    </row>
    <row r="2729" spans="1:3" x14ac:dyDescent="0.25">
      <c r="A2729">
        <v>11103</v>
      </c>
      <c r="B2729">
        <v>335928.9155</v>
      </c>
      <c r="C2729">
        <v>3063005.1477999999</v>
      </c>
    </row>
    <row r="2730" spans="1:3" x14ac:dyDescent="0.25">
      <c r="A2730">
        <v>11104</v>
      </c>
      <c r="B2730">
        <v>335919.75349999999</v>
      </c>
      <c r="C2730">
        <v>3062984.9334999998</v>
      </c>
    </row>
    <row r="2731" spans="1:3" x14ac:dyDescent="0.25">
      <c r="A2731">
        <v>11105</v>
      </c>
      <c r="B2731">
        <v>335907.83270000003</v>
      </c>
      <c r="C2731">
        <v>3062968.7963</v>
      </c>
    </row>
    <row r="2732" spans="1:3" x14ac:dyDescent="0.25">
      <c r="A2732">
        <v>11106</v>
      </c>
      <c r="B2732">
        <v>335874.78350000002</v>
      </c>
      <c r="C2732">
        <v>3062991.3612000002</v>
      </c>
    </row>
    <row r="2733" spans="1:3" x14ac:dyDescent="0.25">
      <c r="A2733">
        <v>11107</v>
      </c>
      <c r="B2733">
        <v>335856.86709999997</v>
      </c>
      <c r="C2733">
        <v>3063007.9010999999</v>
      </c>
    </row>
    <row r="2734" spans="1:3" x14ac:dyDescent="0.25">
      <c r="A2734">
        <v>11108</v>
      </c>
      <c r="B2734">
        <v>335841.821</v>
      </c>
      <c r="C2734">
        <v>3063020.3278000001</v>
      </c>
    </row>
    <row r="2735" spans="1:3" x14ac:dyDescent="0.25">
      <c r="A2735">
        <v>11109</v>
      </c>
      <c r="B2735">
        <v>335843.06959999999</v>
      </c>
      <c r="C2735">
        <v>3063026.1316999998</v>
      </c>
    </row>
    <row r="2736" spans="1:3" x14ac:dyDescent="0.25">
      <c r="A2736">
        <v>11110</v>
      </c>
      <c r="B2736">
        <v>335818.65490000002</v>
      </c>
      <c r="C2736">
        <v>3063038.1028</v>
      </c>
    </row>
    <row r="2737" spans="1:3" x14ac:dyDescent="0.25">
      <c r="A2737">
        <v>11111</v>
      </c>
      <c r="B2737">
        <v>335367.16200000001</v>
      </c>
      <c r="C2737">
        <v>3063531.3941000002</v>
      </c>
    </row>
    <row r="2738" spans="1:3" x14ac:dyDescent="0.25">
      <c r="A2738">
        <v>11112</v>
      </c>
      <c r="B2738">
        <v>335367.40710000001</v>
      </c>
      <c r="C2738">
        <v>3063536.2192000002</v>
      </c>
    </row>
    <row r="2739" spans="1:3" x14ac:dyDescent="0.25">
      <c r="A2739">
        <v>11113</v>
      </c>
      <c r="B2739">
        <v>335368.75760000001</v>
      </c>
      <c r="C2739">
        <v>3063562.8032</v>
      </c>
    </row>
    <row r="2740" spans="1:3" x14ac:dyDescent="0.25">
      <c r="A2740">
        <v>11114</v>
      </c>
      <c r="B2740">
        <v>335363.29149999999</v>
      </c>
      <c r="C2740">
        <v>3063591.1411000001</v>
      </c>
    </row>
    <row r="2741" spans="1:3" x14ac:dyDescent="0.25">
      <c r="A2741">
        <v>11115</v>
      </c>
      <c r="B2741">
        <v>335415.5098</v>
      </c>
      <c r="C2741">
        <v>3063601.7494999999</v>
      </c>
    </row>
    <row r="2742" spans="1:3" x14ac:dyDescent="0.25">
      <c r="A2742">
        <v>11116</v>
      </c>
      <c r="B2742">
        <v>335443.62209999998</v>
      </c>
      <c r="C2742">
        <v>3063603.6971</v>
      </c>
    </row>
    <row r="2743" spans="1:3" x14ac:dyDescent="0.25">
      <c r="A2743">
        <v>11117</v>
      </c>
      <c r="B2743">
        <v>335463.52840000001</v>
      </c>
      <c r="C2743">
        <v>3063604.5918000001</v>
      </c>
    </row>
    <row r="2744" spans="1:3" x14ac:dyDescent="0.25">
      <c r="A2744">
        <v>11118</v>
      </c>
      <c r="B2744">
        <v>335473.2352</v>
      </c>
      <c r="C2744">
        <v>3063630.0704999999</v>
      </c>
    </row>
    <row r="2745" spans="1:3" x14ac:dyDescent="0.25">
      <c r="A2745">
        <v>11119</v>
      </c>
      <c r="B2745">
        <v>335484.03320000001</v>
      </c>
      <c r="C2745">
        <v>3063649.7138999999</v>
      </c>
    </row>
    <row r="2746" spans="1:3" x14ac:dyDescent="0.25">
      <c r="A2746">
        <v>11120</v>
      </c>
      <c r="B2746">
        <v>335492.39669999998</v>
      </c>
      <c r="C2746">
        <v>3063662.4057</v>
      </c>
    </row>
    <row r="2747" spans="1:3" x14ac:dyDescent="0.25">
      <c r="A2747">
        <v>11121</v>
      </c>
      <c r="B2747">
        <v>335509.3125</v>
      </c>
      <c r="C2747">
        <v>3063701.7557999999</v>
      </c>
    </row>
    <row r="2748" spans="1:3" x14ac:dyDescent="0.25">
      <c r="A2748">
        <v>11122</v>
      </c>
      <c r="B2748">
        <v>335397.98090000002</v>
      </c>
      <c r="C2748">
        <v>3063473.9356</v>
      </c>
    </row>
    <row r="2749" spans="1:3" x14ac:dyDescent="0.25">
      <c r="A2749">
        <v>11123</v>
      </c>
      <c r="B2749">
        <v>335403.56520000001</v>
      </c>
      <c r="C2749">
        <v>3063466.3933999999</v>
      </c>
    </row>
    <row r="2750" spans="1:3" x14ac:dyDescent="0.25">
      <c r="A2750">
        <v>11124</v>
      </c>
      <c r="B2750">
        <v>335426.7121</v>
      </c>
      <c r="C2750">
        <v>3063435.1310000001</v>
      </c>
    </row>
    <row r="2751" spans="1:3" x14ac:dyDescent="0.25">
      <c r="A2751">
        <v>11125</v>
      </c>
      <c r="B2751">
        <v>335450.76329999999</v>
      </c>
      <c r="C2751">
        <v>3063396.3897000002</v>
      </c>
    </row>
    <row r="2752" spans="1:3" x14ac:dyDescent="0.25">
      <c r="A2752">
        <v>11126</v>
      </c>
      <c r="B2752">
        <v>335472.66350000002</v>
      </c>
      <c r="C2752">
        <v>3063371.6469000001</v>
      </c>
    </row>
    <row r="2753" spans="1:3" x14ac:dyDescent="0.25">
      <c r="A2753">
        <v>11127</v>
      </c>
      <c r="B2753">
        <v>335494.62689999997</v>
      </c>
      <c r="C2753">
        <v>3063351.5597000001</v>
      </c>
    </row>
    <row r="2754" spans="1:3" x14ac:dyDescent="0.25">
      <c r="A2754">
        <v>11128</v>
      </c>
      <c r="B2754">
        <v>335518.83590000001</v>
      </c>
      <c r="C2754">
        <v>3063324.4574000002</v>
      </c>
    </row>
    <row r="2755" spans="1:3" x14ac:dyDescent="0.25">
      <c r="A2755">
        <v>11129</v>
      </c>
      <c r="B2755">
        <v>335561.57709999999</v>
      </c>
      <c r="C2755">
        <v>3063283.1348999999</v>
      </c>
    </row>
    <row r="2756" spans="1:3" x14ac:dyDescent="0.25">
      <c r="A2756">
        <v>11130</v>
      </c>
      <c r="B2756">
        <v>335615.13250000001</v>
      </c>
      <c r="C2756">
        <v>3063262.6206</v>
      </c>
    </row>
    <row r="2757" spans="1:3" x14ac:dyDescent="0.25">
      <c r="A2757">
        <v>11131</v>
      </c>
      <c r="B2757">
        <v>335640.95640000002</v>
      </c>
      <c r="C2757">
        <v>3063253.0512000001</v>
      </c>
    </row>
    <row r="2758" spans="1:3" x14ac:dyDescent="0.25">
      <c r="A2758">
        <v>11132</v>
      </c>
      <c r="B2758">
        <v>335647.73700000002</v>
      </c>
      <c r="C2758">
        <v>3063250.5386000001</v>
      </c>
    </row>
    <row r="2759" spans="1:3" x14ac:dyDescent="0.25">
      <c r="A2759">
        <v>11133</v>
      </c>
      <c r="B2759">
        <v>335647.53080000001</v>
      </c>
      <c r="C2759">
        <v>3063249.9843000001</v>
      </c>
    </row>
    <row r="2760" spans="1:3" x14ac:dyDescent="0.25">
      <c r="A2760">
        <v>11134</v>
      </c>
      <c r="B2760">
        <v>335634.37849999999</v>
      </c>
      <c r="C2760">
        <v>3063214.6310999999</v>
      </c>
    </row>
    <row r="2761" spans="1:3" x14ac:dyDescent="0.25">
      <c r="A2761">
        <v>11135</v>
      </c>
      <c r="B2761">
        <v>335612.6249</v>
      </c>
      <c r="C2761">
        <v>3063163.7034</v>
      </c>
    </row>
    <row r="2762" spans="1:3" x14ac:dyDescent="0.25">
      <c r="A2762">
        <v>11136</v>
      </c>
      <c r="B2762">
        <v>335549.52470000001</v>
      </c>
      <c r="C2762">
        <v>3063084.2310000001</v>
      </c>
    </row>
    <row r="2763" spans="1:3" x14ac:dyDescent="0.25">
      <c r="A2763">
        <v>11137</v>
      </c>
      <c r="B2763">
        <v>335523.2476</v>
      </c>
      <c r="C2763">
        <v>3063045.0054000001</v>
      </c>
    </row>
    <row r="2764" spans="1:3" x14ac:dyDescent="0.25">
      <c r="A2764">
        <v>11138</v>
      </c>
      <c r="B2764">
        <v>335507.19949999999</v>
      </c>
      <c r="C2764">
        <v>3063026.5961000002</v>
      </c>
    </row>
    <row r="2765" spans="1:3" x14ac:dyDescent="0.25">
      <c r="A2765">
        <v>11139</v>
      </c>
      <c r="B2765">
        <v>335500.4276</v>
      </c>
      <c r="C2765">
        <v>3063032.0167</v>
      </c>
    </row>
    <row r="2766" spans="1:3" x14ac:dyDescent="0.25">
      <c r="A2766">
        <v>11140</v>
      </c>
      <c r="B2766">
        <v>335480.571</v>
      </c>
      <c r="C2766">
        <v>3063047.9111000001</v>
      </c>
    </row>
    <row r="2767" spans="1:3" x14ac:dyDescent="0.25">
      <c r="A2767">
        <v>11141</v>
      </c>
      <c r="B2767">
        <v>335470.37089999998</v>
      </c>
      <c r="C2767">
        <v>3063072.4961999999</v>
      </c>
    </row>
    <row r="2768" spans="1:3" x14ac:dyDescent="0.25">
      <c r="A2768">
        <v>11142</v>
      </c>
      <c r="B2768">
        <v>335456.70789999998</v>
      </c>
      <c r="C2768">
        <v>3063100.6205000002</v>
      </c>
    </row>
    <row r="2769" spans="1:3" x14ac:dyDescent="0.25">
      <c r="A2769">
        <v>11143</v>
      </c>
      <c r="B2769">
        <v>335447.72529999999</v>
      </c>
      <c r="C2769">
        <v>3063128.6814999999</v>
      </c>
    </row>
    <row r="2770" spans="1:3" x14ac:dyDescent="0.25">
      <c r="A2770">
        <v>11144</v>
      </c>
      <c r="B2770">
        <v>335434.77500000002</v>
      </c>
      <c r="C2770">
        <v>3063169.1375000002</v>
      </c>
    </row>
    <row r="2771" spans="1:3" x14ac:dyDescent="0.25">
      <c r="A2771">
        <v>11145</v>
      </c>
      <c r="B2771">
        <v>335434.25150000001</v>
      </c>
      <c r="C2771">
        <v>3063170.7727999999</v>
      </c>
    </row>
    <row r="2772" spans="1:3" x14ac:dyDescent="0.25">
      <c r="A2772">
        <v>11146</v>
      </c>
      <c r="B2772">
        <v>335419.68650000001</v>
      </c>
      <c r="C2772">
        <v>3063218.6993999998</v>
      </c>
    </row>
    <row r="2773" spans="1:3" x14ac:dyDescent="0.25">
      <c r="A2773">
        <v>11147</v>
      </c>
      <c r="B2773">
        <v>335396.96260000003</v>
      </c>
      <c r="C2773">
        <v>3063269.0646000002</v>
      </c>
    </row>
    <row r="2774" spans="1:3" x14ac:dyDescent="0.25">
      <c r="A2774">
        <v>11148</v>
      </c>
      <c r="B2774">
        <v>335385.64020000002</v>
      </c>
      <c r="C2774">
        <v>3063297.1570000001</v>
      </c>
    </row>
    <row r="2775" spans="1:3" x14ac:dyDescent="0.25">
      <c r="A2775">
        <v>11149</v>
      </c>
      <c r="B2775">
        <v>335371.91460000002</v>
      </c>
      <c r="C2775">
        <v>3063320.6253</v>
      </c>
    </row>
    <row r="2776" spans="1:3" x14ac:dyDescent="0.25">
      <c r="A2776">
        <v>11150</v>
      </c>
      <c r="B2776">
        <v>335358.25219999999</v>
      </c>
      <c r="C2776">
        <v>3063348.7492</v>
      </c>
    </row>
    <row r="2777" spans="1:3" x14ac:dyDescent="0.25">
      <c r="A2777">
        <v>11151</v>
      </c>
      <c r="B2777">
        <v>335340.98499999999</v>
      </c>
      <c r="C2777">
        <v>3063369.9372</v>
      </c>
    </row>
    <row r="2778" spans="1:3" x14ac:dyDescent="0.25">
      <c r="A2778">
        <v>11152</v>
      </c>
      <c r="B2778">
        <v>335322.65830000001</v>
      </c>
      <c r="C2778">
        <v>3063399.2883000001</v>
      </c>
    </row>
    <row r="2779" spans="1:3" x14ac:dyDescent="0.25">
      <c r="A2779">
        <v>11153</v>
      </c>
      <c r="B2779">
        <v>335365.67670000001</v>
      </c>
      <c r="C2779">
        <v>3063508.1321</v>
      </c>
    </row>
    <row r="2780" spans="1:3" x14ac:dyDescent="0.25">
      <c r="A2780">
        <v>11154</v>
      </c>
      <c r="B2780">
        <v>335357.82650000002</v>
      </c>
      <c r="C2780">
        <v>3063512.0336000002</v>
      </c>
    </row>
    <row r="2781" spans="1:3" x14ac:dyDescent="0.25">
      <c r="A2781">
        <v>11155</v>
      </c>
      <c r="B2781">
        <v>335315.11099999998</v>
      </c>
      <c r="C2781">
        <v>3063533.2631000001</v>
      </c>
    </row>
    <row r="2782" spans="1:3" x14ac:dyDescent="0.25">
      <c r="A2782">
        <v>11156</v>
      </c>
      <c r="B2782">
        <v>335245.571</v>
      </c>
      <c r="C2782">
        <v>3063583.0976</v>
      </c>
    </row>
    <row r="2783" spans="1:3" x14ac:dyDescent="0.25">
      <c r="A2783">
        <v>11157</v>
      </c>
      <c r="B2783">
        <v>335187.66879999998</v>
      </c>
      <c r="C2783">
        <v>3063628.1181000001</v>
      </c>
    </row>
    <row r="2784" spans="1:3" x14ac:dyDescent="0.25">
      <c r="A2784">
        <v>11158</v>
      </c>
      <c r="B2784">
        <v>335157.56359999999</v>
      </c>
      <c r="C2784">
        <v>3063651.8081999999</v>
      </c>
    </row>
    <row r="2785" spans="1:3" x14ac:dyDescent="0.25">
      <c r="A2785">
        <v>11159</v>
      </c>
      <c r="B2785">
        <v>335129.57760000002</v>
      </c>
      <c r="C2785">
        <v>3063659.1723000002</v>
      </c>
    </row>
    <row r="2786" spans="1:3" x14ac:dyDescent="0.25">
      <c r="A2786">
        <v>11160</v>
      </c>
      <c r="B2786">
        <v>335088.93469999998</v>
      </c>
      <c r="C2786">
        <v>3063674.8185000001</v>
      </c>
    </row>
    <row r="2787" spans="1:3" x14ac:dyDescent="0.25">
      <c r="A2787">
        <v>11161</v>
      </c>
      <c r="B2787">
        <v>335084.33380000002</v>
      </c>
      <c r="C2787">
        <v>3063677.4241999998</v>
      </c>
    </row>
    <row r="2788" spans="1:3" x14ac:dyDescent="0.25">
      <c r="A2788">
        <v>11162</v>
      </c>
      <c r="B2788">
        <v>335078.38059999997</v>
      </c>
      <c r="C2788">
        <v>3063680.8204000001</v>
      </c>
    </row>
    <row r="2789" spans="1:3" x14ac:dyDescent="0.25">
      <c r="A2789">
        <v>11163</v>
      </c>
      <c r="B2789">
        <v>335101.06890000001</v>
      </c>
      <c r="C2789">
        <v>3063714.2711999998</v>
      </c>
    </row>
    <row r="2790" spans="1:3" x14ac:dyDescent="0.25">
      <c r="A2790">
        <v>11164</v>
      </c>
      <c r="B2790">
        <v>335385.77490000002</v>
      </c>
      <c r="C2790">
        <v>3063486.8566000001</v>
      </c>
    </row>
    <row r="2791" spans="1:3" x14ac:dyDescent="0.25">
      <c r="A2791">
        <v>11165</v>
      </c>
      <c r="B2791">
        <v>335391.78399999999</v>
      </c>
      <c r="C2791">
        <v>3063490.5669</v>
      </c>
    </row>
    <row r="2792" spans="1:3" x14ac:dyDescent="0.25">
      <c r="A2792">
        <v>11166</v>
      </c>
      <c r="B2792">
        <v>335415.37199999997</v>
      </c>
      <c r="C2792">
        <v>3063505.1310000001</v>
      </c>
    </row>
    <row r="2793" spans="1:3" x14ac:dyDescent="0.25">
      <c r="A2793">
        <v>11167</v>
      </c>
      <c r="B2793">
        <v>335447.08919999999</v>
      </c>
      <c r="C2793">
        <v>3063514.0145</v>
      </c>
    </row>
    <row r="2794" spans="1:3" x14ac:dyDescent="0.25">
      <c r="A2794">
        <v>11168</v>
      </c>
      <c r="B2794">
        <v>335475.31189999997</v>
      </c>
      <c r="C2794">
        <v>3063524.1094999998</v>
      </c>
    </row>
    <row r="2795" spans="1:3" x14ac:dyDescent="0.25">
      <c r="A2795">
        <v>11169</v>
      </c>
      <c r="B2795">
        <v>335509.47930000001</v>
      </c>
      <c r="C2795">
        <v>3063541.1085999999</v>
      </c>
    </row>
    <row r="2796" spans="1:3" x14ac:dyDescent="0.25">
      <c r="A2796">
        <v>11170</v>
      </c>
      <c r="B2796">
        <v>335538.88770000002</v>
      </c>
      <c r="C2796">
        <v>3063552.3517999998</v>
      </c>
    </row>
    <row r="2797" spans="1:3" x14ac:dyDescent="0.25">
      <c r="A2797">
        <v>11171</v>
      </c>
      <c r="B2797">
        <v>335547.32990000001</v>
      </c>
      <c r="C2797">
        <v>3063570.8631000002</v>
      </c>
    </row>
    <row r="2798" spans="1:3" x14ac:dyDescent="0.25">
      <c r="A2798">
        <v>11172</v>
      </c>
      <c r="B2798">
        <v>335571.0454</v>
      </c>
      <c r="C2798">
        <v>3063593.8243</v>
      </c>
    </row>
    <row r="2799" spans="1:3" x14ac:dyDescent="0.25">
      <c r="A2799">
        <v>11173</v>
      </c>
      <c r="B2799">
        <v>335603.5073</v>
      </c>
      <c r="C2799">
        <v>3063571.2673999998</v>
      </c>
    </row>
    <row r="2800" spans="1:3" x14ac:dyDescent="0.25">
      <c r="A2800">
        <v>11174</v>
      </c>
      <c r="B2800">
        <v>335619.01679999998</v>
      </c>
      <c r="C2800">
        <v>3063593.1754999999</v>
      </c>
    </row>
    <row r="2801" spans="1:3" x14ac:dyDescent="0.25">
      <c r="A2801">
        <v>11175</v>
      </c>
      <c r="B2801">
        <v>335626.11570000002</v>
      </c>
      <c r="C2801">
        <v>3063598.9</v>
      </c>
    </row>
    <row r="2802" spans="1:3" x14ac:dyDescent="0.25">
      <c r="A2802">
        <v>11176</v>
      </c>
      <c r="B2802">
        <v>335640.32909999997</v>
      </c>
      <c r="C2802">
        <v>3063611.5129</v>
      </c>
    </row>
    <row r="2803" spans="1:3" x14ac:dyDescent="0.25">
      <c r="A2803">
        <v>11177</v>
      </c>
      <c r="B2803">
        <v>335656.92989999999</v>
      </c>
      <c r="C2803">
        <v>3063627.5858</v>
      </c>
    </row>
    <row r="2804" spans="1:3" x14ac:dyDescent="0.25">
      <c r="A2804">
        <v>11178</v>
      </c>
      <c r="B2804">
        <v>335665.2145</v>
      </c>
      <c r="C2804">
        <v>3063634.4583000001</v>
      </c>
    </row>
    <row r="2805" spans="1:3" x14ac:dyDescent="0.25">
      <c r="A2805">
        <v>11179</v>
      </c>
      <c r="B2805">
        <v>335103.125</v>
      </c>
      <c r="C2805">
        <v>3063669.3557000002</v>
      </c>
    </row>
    <row r="2806" spans="1:3" x14ac:dyDescent="0.25">
      <c r="A2806">
        <v>11180</v>
      </c>
      <c r="B2806">
        <v>335089.68609999999</v>
      </c>
      <c r="C2806">
        <v>3063651.5647</v>
      </c>
    </row>
    <row r="2807" spans="1:3" x14ac:dyDescent="0.25">
      <c r="A2807">
        <v>11181</v>
      </c>
      <c r="B2807">
        <v>335074.28629999998</v>
      </c>
      <c r="C2807">
        <v>3063637.8045000001</v>
      </c>
    </row>
    <row r="2808" spans="1:3" x14ac:dyDescent="0.25">
      <c r="A2808">
        <v>11182</v>
      </c>
      <c r="B2808">
        <v>335050.72769999999</v>
      </c>
      <c r="C2808">
        <v>3063626.4832000001</v>
      </c>
    </row>
    <row r="2809" spans="1:3" x14ac:dyDescent="0.25">
      <c r="A2809">
        <v>11183</v>
      </c>
      <c r="B2809">
        <v>335088.83189999999</v>
      </c>
      <c r="C2809">
        <v>3063674.8580999998</v>
      </c>
    </row>
    <row r="2810" spans="1:3" x14ac:dyDescent="0.25">
      <c r="A2810">
        <v>11184</v>
      </c>
      <c r="B2810">
        <v>335729.02020000003</v>
      </c>
      <c r="C2810">
        <v>3062963.8018999998</v>
      </c>
    </row>
    <row r="2811" spans="1:3" x14ac:dyDescent="0.25">
      <c r="A2811">
        <v>11185</v>
      </c>
      <c r="B2811">
        <v>335938.66600000003</v>
      </c>
      <c r="C2811">
        <v>3063198.4572999999</v>
      </c>
    </row>
    <row r="2812" spans="1:3" x14ac:dyDescent="0.25">
      <c r="A2812">
        <v>11186</v>
      </c>
      <c r="B2812">
        <v>335985.30359999998</v>
      </c>
      <c r="C2812">
        <v>3063209.5784999998</v>
      </c>
    </row>
    <row r="2813" spans="1:3" x14ac:dyDescent="0.25">
      <c r="A2813">
        <v>11187</v>
      </c>
      <c r="B2813">
        <v>335647.73379999999</v>
      </c>
      <c r="C2813">
        <v>3063250.53</v>
      </c>
    </row>
    <row r="2814" spans="1:3" x14ac:dyDescent="0.25">
      <c r="A2814">
        <v>11188</v>
      </c>
      <c r="B2814">
        <v>336233.93829999998</v>
      </c>
      <c r="C2814">
        <v>3063410.4764999999</v>
      </c>
    </row>
    <row r="2815" spans="1:3" x14ac:dyDescent="0.25">
      <c r="A2815">
        <v>11189</v>
      </c>
      <c r="B2815">
        <v>336231.60969999997</v>
      </c>
      <c r="C2815">
        <v>3063414.7579000001</v>
      </c>
    </row>
    <row r="2816" spans="1:3" x14ac:dyDescent="0.25">
      <c r="A2816">
        <v>11190</v>
      </c>
      <c r="B2816">
        <v>336225.9792</v>
      </c>
      <c r="C2816">
        <v>3063425.1102999998</v>
      </c>
    </row>
    <row r="2817" spans="1:3" x14ac:dyDescent="0.25">
      <c r="A2817">
        <v>11191</v>
      </c>
      <c r="B2817">
        <v>336225.57980000001</v>
      </c>
      <c r="C2817">
        <v>3063425.8446999998</v>
      </c>
    </row>
    <row r="2818" spans="1:3" x14ac:dyDescent="0.25">
      <c r="A2818">
        <v>11192</v>
      </c>
      <c r="B2818">
        <v>336222.89870000002</v>
      </c>
      <c r="C2818">
        <v>3063430.7741999999</v>
      </c>
    </row>
    <row r="2819" spans="1:3" x14ac:dyDescent="0.25">
      <c r="A2819">
        <v>11193</v>
      </c>
      <c r="B2819">
        <v>336222.56359999999</v>
      </c>
      <c r="C2819">
        <v>3063431.3903000001</v>
      </c>
    </row>
    <row r="2820" spans="1:3" x14ac:dyDescent="0.25">
      <c r="A2820">
        <v>11194</v>
      </c>
      <c r="B2820">
        <v>336217.97230000002</v>
      </c>
      <c r="C2820">
        <v>3063440.3295999998</v>
      </c>
    </row>
    <row r="2821" spans="1:3" x14ac:dyDescent="0.25">
      <c r="A2821">
        <v>11195</v>
      </c>
      <c r="B2821">
        <v>336217.04920000001</v>
      </c>
      <c r="C2821">
        <v>3063442.1649000002</v>
      </c>
    </row>
    <row r="2822" spans="1:3" x14ac:dyDescent="0.25">
      <c r="A2822">
        <v>11196</v>
      </c>
      <c r="B2822">
        <v>336215.71179999999</v>
      </c>
      <c r="C2822">
        <v>3063444.824</v>
      </c>
    </row>
    <row r="2823" spans="1:3" x14ac:dyDescent="0.25">
      <c r="A2823">
        <v>11197</v>
      </c>
      <c r="B2823">
        <v>336116.5784</v>
      </c>
      <c r="C2823">
        <v>3063446.7003000001</v>
      </c>
    </row>
    <row r="2824" spans="1:3" x14ac:dyDescent="0.25">
      <c r="A2824">
        <v>11198</v>
      </c>
      <c r="B2824">
        <v>336213.01500000001</v>
      </c>
      <c r="C2824">
        <v>3063450.1856</v>
      </c>
    </row>
    <row r="2825" spans="1:3" x14ac:dyDescent="0.25">
      <c r="A2825">
        <v>11199</v>
      </c>
      <c r="B2825">
        <v>336208.99050000001</v>
      </c>
      <c r="C2825">
        <v>3063454.2875000001</v>
      </c>
    </row>
    <row r="2826" spans="1:3" x14ac:dyDescent="0.25">
      <c r="A2826">
        <v>11200</v>
      </c>
      <c r="B2826">
        <v>336207.33639999997</v>
      </c>
      <c r="C2826">
        <v>3063455.8613999998</v>
      </c>
    </row>
    <row r="2827" spans="1:3" x14ac:dyDescent="0.25">
      <c r="A2827">
        <v>11201</v>
      </c>
      <c r="B2827">
        <v>336206.65120000002</v>
      </c>
      <c r="C2827">
        <v>3063456.5133000002</v>
      </c>
    </row>
    <row r="2828" spans="1:3" x14ac:dyDescent="0.25">
      <c r="A2828">
        <v>11202</v>
      </c>
      <c r="B2828">
        <v>336202.12339999998</v>
      </c>
      <c r="C2828">
        <v>3063460.8215000001</v>
      </c>
    </row>
    <row r="2829" spans="1:3" x14ac:dyDescent="0.25">
      <c r="A2829">
        <v>11203</v>
      </c>
      <c r="B2829">
        <v>336200.0906</v>
      </c>
      <c r="C2829">
        <v>3063462.7557000001</v>
      </c>
    </row>
    <row r="2830" spans="1:3" x14ac:dyDescent="0.25">
      <c r="A2830">
        <v>11204</v>
      </c>
      <c r="B2830">
        <v>336199.02149999997</v>
      </c>
      <c r="C2830">
        <v>3063463.7729000002</v>
      </c>
    </row>
    <row r="2831" spans="1:3" x14ac:dyDescent="0.25">
      <c r="A2831">
        <v>11205</v>
      </c>
      <c r="B2831">
        <v>336198.45179999998</v>
      </c>
      <c r="C2831">
        <v>3063464.3149000001</v>
      </c>
    </row>
    <row r="2832" spans="1:3" x14ac:dyDescent="0.25">
      <c r="A2832">
        <v>11206</v>
      </c>
      <c r="B2832">
        <v>336190.63559999998</v>
      </c>
      <c r="C2832">
        <v>3063467.2680000002</v>
      </c>
    </row>
    <row r="2833" spans="1:3" x14ac:dyDescent="0.25">
      <c r="A2833">
        <v>11207</v>
      </c>
      <c r="B2833">
        <v>336178.65210000001</v>
      </c>
      <c r="C2833">
        <v>3063468.6468000002</v>
      </c>
    </row>
    <row r="2834" spans="1:3" x14ac:dyDescent="0.25">
      <c r="A2834">
        <v>11208</v>
      </c>
      <c r="B2834">
        <v>336173.0759</v>
      </c>
      <c r="C2834">
        <v>3063469.2888000002</v>
      </c>
    </row>
    <row r="2835" spans="1:3" x14ac:dyDescent="0.25">
      <c r="A2835">
        <v>11209</v>
      </c>
      <c r="B2835">
        <v>336154.92420000001</v>
      </c>
      <c r="C2835">
        <v>3063471.1915000002</v>
      </c>
    </row>
    <row r="2836" spans="1:3" x14ac:dyDescent="0.25">
      <c r="A2836">
        <v>11210</v>
      </c>
      <c r="B2836">
        <v>336151.68670000002</v>
      </c>
      <c r="C2836">
        <v>3063471.5155000002</v>
      </c>
    </row>
    <row r="2837" spans="1:3" x14ac:dyDescent="0.25">
      <c r="A2837">
        <v>11211</v>
      </c>
      <c r="B2837">
        <v>336131.57669999998</v>
      </c>
      <c r="C2837">
        <v>3063473.5284000002</v>
      </c>
    </row>
    <row r="2838" spans="1:3" x14ac:dyDescent="0.25">
      <c r="A2838">
        <v>11212</v>
      </c>
      <c r="B2838">
        <v>336118.00410000002</v>
      </c>
      <c r="C2838">
        <v>3063474.4462000001</v>
      </c>
    </row>
    <row r="2839" spans="1:3" x14ac:dyDescent="0.25">
      <c r="A2839">
        <v>11213</v>
      </c>
      <c r="B2839">
        <v>336122.71730000002</v>
      </c>
      <c r="C2839">
        <v>3063475.4430999998</v>
      </c>
    </row>
    <row r="2840" spans="1:3" x14ac:dyDescent="0.25">
      <c r="A2840">
        <v>11214</v>
      </c>
      <c r="B2840">
        <v>336118.72509999998</v>
      </c>
      <c r="C2840">
        <v>3063476.7895</v>
      </c>
    </row>
    <row r="2841" spans="1:3" x14ac:dyDescent="0.25">
      <c r="A2841">
        <v>11215</v>
      </c>
      <c r="B2841">
        <v>335386.75640000001</v>
      </c>
      <c r="C2841">
        <v>3063485.8176000002</v>
      </c>
    </row>
    <row r="2842" spans="1:3" x14ac:dyDescent="0.25">
      <c r="A2842">
        <v>11216</v>
      </c>
      <c r="B2842">
        <v>335365.89289999998</v>
      </c>
      <c r="C2842">
        <v>3063511.5186000001</v>
      </c>
    </row>
    <row r="2843" spans="1:3" x14ac:dyDescent="0.25">
      <c r="A2843">
        <v>11217</v>
      </c>
      <c r="B2843">
        <v>335078.67869999999</v>
      </c>
      <c r="C2843">
        <v>3063681.2598000001</v>
      </c>
    </row>
    <row r="2844" spans="1:3" x14ac:dyDescent="0.25">
      <c r="A2844">
        <v>11218</v>
      </c>
      <c r="B2844">
        <v>335869.7671</v>
      </c>
      <c r="C2844">
        <v>3063750.2842999999</v>
      </c>
    </row>
    <row r="2845" spans="1:3" x14ac:dyDescent="0.25">
      <c r="A2845">
        <v>11219</v>
      </c>
      <c r="B2845">
        <v>335869.36369999999</v>
      </c>
      <c r="C2845">
        <v>3063750.5610000002</v>
      </c>
    </row>
    <row r="2846" spans="1:3" x14ac:dyDescent="0.25">
      <c r="A2846" t="s">
        <v>9041</v>
      </c>
      <c r="B2846">
        <v>336147.6251</v>
      </c>
      <c r="C2846">
        <v>3063662.4457999999</v>
      </c>
    </row>
    <row r="2847" spans="1:3" x14ac:dyDescent="0.25">
      <c r="A2847" t="s">
        <v>9042</v>
      </c>
      <c r="B2847">
        <v>336034.24209999997</v>
      </c>
      <c r="C2847">
        <v>3063768.2187000001</v>
      </c>
    </row>
    <row r="2848" spans="1:3" x14ac:dyDescent="0.25">
      <c r="A2848" t="s">
        <v>9043</v>
      </c>
      <c r="B2848">
        <v>336186.95390000002</v>
      </c>
      <c r="C2848">
        <v>3063077.6639</v>
      </c>
    </row>
    <row r="2849" spans="1:3" x14ac:dyDescent="0.25">
      <c r="A2849" t="s">
        <v>9044</v>
      </c>
      <c r="B2849">
        <v>336113.39939999999</v>
      </c>
      <c r="C2849">
        <v>3062982.031</v>
      </c>
    </row>
    <row r="2850" spans="1:3" x14ac:dyDescent="0.25">
      <c r="A2850" t="s">
        <v>9045</v>
      </c>
      <c r="B2850">
        <v>336050.21480000002</v>
      </c>
      <c r="C2850">
        <v>3062961.2004999998</v>
      </c>
    </row>
    <row r="2851" spans="1:3" x14ac:dyDescent="0.25">
      <c r="A2851" t="s">
        <v>9046</v>
      </c>
      <c r="B2851">
        <v>336017.15</v>
      </c>
      <c r="C2851">
        <v>3062722.2653000001</v>
      </c>
    </row>
    <row r="2852" spans="1:3" x14ac:dyDescent="0.25">
      <c r="A2852" t="s">
        <v>9047</v>
      </c>
      <c r="B2852">
        <v>335911.7022</v>
      </c>
      <c r="C2852">
        <v>3062756.8665999998</v>
      </c>
    </row>
    <row r="2853" spans="1:3" x14ac:dyDescent="0.25">
      <c r="A2853" t="s">
        <v>9048</v>
      </c>
      <c r="B2853">
        <v>336037.27120000002</v>
      </c>
      <c r="C2853">
        <v>3062760.7026999998</v>
      </c>
    </row>
    <row r="2854" spans="1:3" x14ac:dyDescent="0.25">
      <c r="A2854" t="s">
        <v>9049</v>
      </c>
      <c r="B2854">
        <v>335857.60590000002</v>
      </c>
      <c r="C2854">
        <v>3062694.1491</v>
      </c>
    </row>
    <row r="2855" spans="1:3" x14ac:dyDescent="0.25">
      <c r="A2855" t="s">
        <v>9050</v>
      </c>
      <c r="B2855">
        <v>336416.34110000002</v>
      </c>
      <c r="C2855">
        <v>3061843.2111</v>
      </c>
    </row>
    <row r="2856" spans="1:3" x14ac:dyDescent="0.25">
      <c r="A2856" t="s">
        <v>9051</v>
      </c>
      <c r="B2856">
        <v>336634.36900000001</v>
      </c>
      <c r="C2856">
        <v>3061823.4515</v>
      </c>
    </row>
    <row r="2857" spans="1:3" x14ac:dyDescent="0.25">
      <c r="A2857" t="s">
        <v>9052</v>
      </c>
      <c r="B2857">
        <v>336875.81939999998</v>
      </c>
      <c r="C2857">
        <v>3061688.0244</v>
      </c>
    </row>
    <row r="2858" spans="1:3" x14ac:dyDescent="0.25">
      <c r="A2858" t="s">
        <v>9053</v>
      </c>
      <c r="B2858">
        <v>337573.60369999998</v>
      </c>
      <c r="C2858">
        <v>3061499.9523999998</v>
      </c>
    </row>
    <row r="2859" spans="1:3" x14ac:dyDescent="0.25">
      <c r="A2859" t="s">
        <v>9054</v>
      </c>
      <c r="B2859">
        <v>337935.88900000002</v>
      </c>
      <c r="C2859">
        <v>3061515.0088999998</v>
      </c>
    </row>
    <row r="2860" spans="1:3" x14ac:dyDescent="0.25">
      <c r="A2860" t="s">
        <v>9055</v>
      </c>
      <c r="B2860">
        <v>337383.62209999998</v>
      </c>
      <c r="C2860">
        <v>3061461.0865000002</v>
      </c>
    </row>
    <row r="2861" spans="1:3" x14ac:dyDescent="0.25">
      <c r="A2861" t="s">
        <v>9056</v>
      </c>
      <c r="B2861">
        <v>336229.79690000002</v>
      </c>
      <c r="C2861">
        <v>3061780.0435000001</v>
      </c>
    </row>
    <row r="2862" spans="1:3" x14ac:dyDescent="0.25">
      <c r="A2862" t="s">
        <v>9057</v>
      </c>
      <c r="B2862">
        <v>336203.5515</v>
      </c>
      <c r="C2862">
        <v>3061742.7590000001</v>
      </c>
    </row>
    <row r="2863" spans="1:3" x14ac:dyDescent="0.25">
      <c r="A2863" t="s">
        <v>9058</v>
      </c>
      <c r="B2863">
        <v>336439.86109999998</v>
      </c>
      <c r="C2863">
        <v>3061590.2560000001</v>
      </c>
    </row>
    <row r="2864" spans="1:3" x14ac:dyDescent="0.25">
      <c r="A2864" t="s">
        <v>9059</v>
      </c>
      <c r="B2864">
        <v>336354.96519999998</v>
      </c>
      <c r="C2864">
        <v>3061621.2625000002</v>
      </c>
    </row>
    <row r="2865" spans="1:3" x14ac:dyDescent="0.25">
      <c r="A2865" t="s">
        <v>9060</v>
      </c>
      <c r="B2865">
        <v>335523.31089999998</v>
      </c>
      <c r="C2865">
        <v>3061384.1658000001</v>
      </c>
    </row>
    <row r="2866" spans="1:3" x14ac:dyDescent="0.25">
      <c r="A2866" t="s">
        <v>9061</v>
      </c>
      <c r="B2866">
        <v>335554.28600000002</v>
      </c>
      <c r="C2866">
        <v>3061398.9819</v>
      </c>
    </row>
    <row r="2867" spans="1:3" x14ac:dyDescent="0.25">
      <c r="A2867" t="s">
        <v>9062</v>
      </c>
      <c r="B2867">
        <v>335651.88400000002</v>
      </c>
      <c r="C2867">
        <v>3061498.4909999999</v>
      </c>
    </row>
    <row r="2868" spans="1:3" x14ac:dyDescent="0.25">
      <c r="A2868" t="s">
        <v>9063</v>
      </c>
      <c r="B2868">
        <v>335915.53249999997</v>
      </c>
      <c r="C2868">
        <v>3061661.2316999999</v>
      </c>
    </row>
    <row r="2869" spans="1:3" x14ac:dyDescent="0.25">
      <c r="A2869" t="s">
        <v>9064</v>
      </c>
      <c r="B2869">
        <v>336008.67259999999</v>
      </c>
      <c r="C2869">
        <v>3061849.6867</v>
      </c>
    </row>
    <row r="2870" spans="1:3" x14ac:dyDescent="0.25">
      <c r="A2870" t="s">
        <v>9065</v>
      </c>
      <c r="B2870">
        <v>336055.2635</v>
      </c>
      <c r="C2870">
        <v>3061824.8909</v>
      </c>
    </row>
    <row r="2871" spans="1:3" x14ac:dyDescent="0.25">
      <c r="A2871" t="s">
        <v>9066</v>
      </c>
      <c r="B2871">
        <v>336092.0258</v>
      </c>
      <c r="C2871">
        <v>3061788.2220999999</v>
      </c>
    </row>
    <row r="2872" spans="1:3" x14ac:dyDescent="0.25">
      <c r="A2872" t="s">
        <v>9067</v>
      </c>
      <c r="B2872">
        <v>335483.26400000002</v>
      </c>
      <c r="C2872">
        <v>3061403.6658000001</v>
      </c>
    </row>
    <row r="2873" spans="1:3" x14ac:dyDescent="0.25">
      <c r="A2873" t="s">
        <v>9068</v>
      </c>
      <c r="B2873">
        <v>337949.91509999998</v>
      </c>
      <c r="C2873">
        <v>3061542.8991</v>
      </c>
    </row>
    <row r="2874" spans="1:3" x14ac:dyDescent="0.25">
      <c r="A2874" t="s">
        <v>9069</v>
      </c>
      <c r="B2874">
        <v>336559.38510000001</v>
      </c>
      <c r="C2874">
        <v>3061898.8698</v>
      </c>
    </row>
    <row r="2875" spans="1:3" x14ac:dyDescent="0.25">
      <c r="A2875" t="s">
        <v>9070</v>
      </c>
      <c r="B2875">
        <v>335269.9963</v>
      </c>
      <c r="C2875">
        <v>3061156.4081999999</v>
      </c>
    </row>
    <row r="2876" spans="1:3" x14ac:dyDescent="0.25">
      <c r="A2876" t="s">
        <v>9071</v>
      </c>
      <c r="B2876">
        <v>336388.99839999998</v>
      </c>
      <c r="C2876">
        <v>3062981.5211</v>
      </c>
    </row>
    <row r="2877" spans="1:3" x14ac:dyDescent="0.25">
      <c r="A2877" t="s">
        <v>9072</v>
      </c>
      <c r="B2877">
        <v>336434.07179999998</v>
      </c>
      <c r="C2877">
        <v>3062961.4232999999</v>
      </c>
    </row>
    <row r="2878" spans="1:3" x14ac:dyDescent="0.25">
      <c r="A2878" t="s">
        <v>9073</v>
      </c>
      <c r="B2878">
        <v>337003.23560000001</v>
      </c>
      <c r="C2878">
        <v>3062925.2510000002</v>
      </c>
    </row>
    <row r="2879" spans="1:3" x14ac:dyDescent="0.25">
      <c r="A2879" t="s">
        <v>9074</v>
      </c>
      <c r="B2879">
        <v>337200.44500000001</v>
      </c>
      <c r="C2879">
        <v>3062726.4811999998</v>
      </c>
    </row>
    <row r="2880" spans="1:3" x14ac:dyDescent="0.25">
      <c r="A2880" t="s">
        <v>9075</v>
      </c>
      <c r="B2880">
        <v>337178.63799999998</v>
      </c>
      <c r="C2880">
        <v>3062731.4474999998</v>
      </c>
    </row>
    <row r="2881" spans="1:3" x14ac:dyDescent="0.25">
      <c r="A2881" t="s">
        <v>9076</v>
      </c>
      <c r="B2881">
        <v>336823.80489999999</v>
      </c>
      <c r="C2881">
        <v>3062724.5011</v>
      </c>
    </row>
    <row r="2882" spans="1:3" x14ac:dyDescent="0.25">
      <c r="A2882" t="s">
        <v>9077</v>
      </c>
      <c r="B2882">
        <v>336580.4902</v>
      </c>
      <c r="C2882">
        <v>3062731.2714999998</v>
      </c>
    </row>
    <row r="2883" spans="1:3" x14ac:dyDescent="0.25">
      <c r="A2883" t="s">
        <v>9078</v>
      </c>
      <c r="B2883">
        <v>336911.73239999998</v>
      </c>
      <c r="C2883">
        <v>3062647.0789999999</v>
      </c>
    </row>
    <row r="2884" spans="1:3" x14ac:dyDescent="0.25">
      <c r="A2884" t="s">
        <v>9079</v>
      </c>
      <c r="B2884">
        <v>336879.7401</v>
      </c>
      <c r="C2884">
        <v>3062497.8284999998</v>
      </c>
    </row>
    <row r="2885" spans="1:3" x14ac:dyDescent="0.25">
      <c r="A2885" t="s">
        <v>9080</v>
      </c>
      <c r="B2885">
        <v>336829.91869999998</v>
      </c>
      <c r="C2885">
        <v>3062518.6586000002</v>
      </c>
    </row>
    <row r="2886" spans="1:3" x14ac:dyDescent="0.25">
      <c r="A2886" t="s">
        <v>9081</v>
      </c>
      <c r="B2886">
        <v>336646.92550000001</v>
      </c>
      <c r="C2886">
        <v>3062318.8382000001</v>
      </c>
    </row>
    <row r="2887" spans="1:3" x14ac:dyDescent="0.25">
      <c r="A2887" t="s">
        <v>9082</v>
      </c>
      <c r="B2887">
        <v>336331.23989999999</v>
      </c>
      <c r="C2887">
        <v>3062429.0247</v>
      </c>
    </row>
    <row r="2888" spans="1:3" x14ac:dyDescent="0.25">
      <c r="A2888" t="s">
        <v>9083</v>
      </c>
      <c r="B2888">
        <v>336250.59419999999</v>
      </c>
      <c r="C2888">
        <v>3062437.0954999998</v>
      </c>
    </row>
    <row r="2889" spans="1:3" x14ac:dyDescent="0.25">
      <c r="A2889" t="s">
        <v>9084</v>
      </c>
      <c r="B2889">
        <v>336791.11050000001</v>
      </c>
      <c r="C2889">
        <v>3062248.7962000002</v>
      </c>
    </row>
    <row r="2890" spans="1:3" x14ac:dyDescent="0.25">
      <c r="A2890" t="s">
        <v>9085</v>
      </c>
      <c r="B2890">
        <v>336790.10430000001</v>
      </c>
      <c r="C2890">
        <v>3062261.0339000002</v>
      </c>
    </row>
    <row r="2891" spans="1:3" x14ac:dyDescent="0.25">
      <c r="A2891" t="s">
        <v>9086</v>
      </c>
      <c r="B2891">
        <v>336786.43469999998</v>
      </c>
      <c r="C2891">
        <v>3062359.7702000001</v>
      </c>
    </row>
    <row r="2892" spans="1:3" x14ac:dyDescent="0.25">
      <c r="A2892" t="s">
        <v>9087</v>
      </c>
      <c r="B2892">
        <v>336589.41039999999</v>
      </c>
      <c r="C2892">
        <v>3062194.6313999998</v>
      </c>
    </row>
    <row r="2893" spans="1:3" x14ac:dyDescent="0.25">
      <c r="A2893" t="s">
        <v>9088</v>
      </c>
      <c r="B2893">
        <v>337454.42509999999</v>
      </c>
      <c r="C2893">
        <v>3062282.4073000001</v>
      </c>
    </row>
    <row r="2894" spans="1:3" x14ac:dyDescent="0.25">
      <c r="A2894" t="s">
        <v>9089</v>
      </c>
      <c r="B2894">
        <v>337456.14250000002</v>
      </c>
      <c r="C2894">
        <v>3062060.6011999999</v>
      </c>
    </row>
    <row r="2895" spans="1:3" x14ac:dyDescent="0.25">
      <c r="A2895" t="s">
        <v>9090</v>
      </c>
      <c r="B2895">
        <v>337458.91970000003</v>
      </c>
      <c r="C2895">
        <v>3061874.2864000001</v>
      </c>
    </row>
    <row r="2896" spans="1:3" x14ac:dyDescent="0.25">
      <c r="A2896" t="s">
        <v>9091</v>
      </c>
      <c r="B2896">
        <v>337458.43150000001</v>
      </c>
      <c r="C2896">
        <v>3061849.4268</v>
      </c>
    </row>
    <row r="2897" spans="1:3" x14ac:dyDescent="0.25">
      <c r="A2897" t="s">
        <v>9092</v>
      </c>
      <c r="B2897">
        <v>337347.00790000003</v>
      </c>
      <c r="C2897">
        <v>3061896.7385999998</v>
      </c>
    </row>
    <row r="2898" spans="1:3" x14ac:dyDescent="0.25">
      <c r="A2898" t="s">
        <v>9093</v>
      </c>
      <c r="B2898">
        <v>337391.59139999998</v>
      </c>
      <c r="C2898">
        <v>3062061.4767999998</v>
      </c>
    </row>
    <row r="2899" spans="1:3" x14ac:dyDescent="0.25">
      <c r="A2899" t="s">
        <v>9094</v>
      </c>
      <c r="B2899">
        <v>337305.64840000001</v>
      </c>
      <c r="C2899">
        <v>3062140.6161000002</v>
      </c>
    </row>
    <row r="2900" spans="1:3" x14ac:dyDescent="0.25">
      <c r="A2900" t="s">
        <v>9095</v>
      </c>
      <c r="B2900">
        <v>337418.98320000002</v>
      </c>
      <c r="C2900">
        <v>3062126.2943000002</v>
      </c>
    </row>
    <row r="2901" spans="1:3" x14ac:dyDescent="0.25">
      <c r="A2901" t="s">
        <v>9096</v>
      </c>
      <c r="B2901">
        <v>336915.39</v>
      </c>
      <c r="C2901">
        <v>3061971.4051000001</v>
      </c>
    </row>
    <row r="2902" spans="1:3" x14ac:dyDescent="0.25">
      <c r="A2902" t="s">
        <v>9097</v>
      </c>
      <c r="B2902">
        <v>336686.47399999999</v>
      </c>
      <c r="C2902">
        <v>3062027.0671000001</v>
      </c>
    </row>
    <row r="2903" spans="1:3" x14ac:dyDescent="0.25">
      <c r="A2903" t="s">
        <v>9098</v>
      </c>
      <c r="B2903">
        <v>336741.40120000002</v>
      </c>
      <c r="C2903">
        <v>3062087.6365</v>
      </c>
    </row>
    <row r="2904" spans="1:3" x14ac:dyDescent="0.25">
      <c r="A2904" t="s">
        <v>9099</v>
      </c>
      <c r="B2904">
        <v>336765.8186</v>
      </c>
      <c r="C2904">
        <v>3062075.6664999998</v>
      </c>
    </row>
    <row r="2905" spans="1:3" x14ac:dyDescent="0.25">
      <c r="A2905" t="s">
        <v>9100</v>
      </c>
      <c r="B2905">
        <v>336505.39779999998</v>
      </c>
      <c r="C2905">
        <v>3063587.3341000001</v>
      </c>
    </row>
    <row r="2906" spans="1:3" x14ac:dyDescent="0.25">
      <c r="A2906" t="s">
        <v>9101</v>
      </c>
      <c r="B2906">
        <v>336730.0575</v>
      </c>
      <c r="C2906">
        <v>3063518.0244</v>
      </c>
    </row>
    <row r="2907" spans="1:3" x14ac:dyDescent="0.25">
      <c r="A2907" t="s">
        <v>9102</v>
      </c>
      <c r="B2907">
        <v>336760.44910000003</v>
      </c>
      <c r="C2907">
        <v>3063511.4575999998</v>
      </c>
    </row>
    <row r="2908" spans="1:3" x14ac:dyDescent="0.25">
      <c r="A2908" t="s">
        <v>9103</v>
      </c>
      <c r="B2908">
        <v>336599.75910000002</v>
      </c>
      <c r="C2908">
        <v>3063015.2807999998</v>
      </c>
    </row>
    <row r="2909" spans="1:3" x14ac:dyDescent="0.25">
      <c r="A2909" t="s">
        <v>9104</v>
      </c>
      <c r="B2909">
        <v>336636.38370000001</v>
      </c>
      <c r="C2909">
        <v>3063099.0660999999</v>
      </c>
    </row>
    <row r="2910" spans="1:3" x14ac:dyDescent="0.25">
      <c r="A2910" t="s">
        <v>9105</v>
      </c>
      <c r="B2910">
        <v>336625.63449999999</v>
      </c>
      <c r="C2910">
        <v>3063171.7782999999</v>
      </c>
    </row>
    <row r="2911" spans="1:3" x14ac:dyDescent="0.25">
      <c r="A2911" t="s">
        <v>9106</v>
      </c>
      <c r="B2911">
        <v>336940.18079999997</v>
      </c>
      <c r="C2911">
        <v>3063153.9763000002</v>
      </c>
    </row>
    <row r="2912" spans="1:3" x14ac:dyDescent="0.25">
      <c r="A2912" t="s">
        <v>9107</v>
      </c>
      <c r="B2912">
        <v>337013.00599999999</v>
      </c>
      <c r="C2912">
        <v>3063173.9542</v>
      </c>
    </row>
    <row r="2913" spans="1:3" x14ac:dyDescent="0.25">
      <c r="A2913" t="s">
        <v>9108</v>
      </c>
      <c r="B2913">
        <v>337156.98599999998</v>
      </c>
      <c r="C2913">
        <v>3063220.3360000001</v>
      </c>
    </row>
    <row r="2914" spans="1:3" x14ac:dyDescent="0.25">
      <c r="A2914" t="s">
        <v>9109</v>
      </c>
      <c r="B2914">
        <v>336716.61670000001</v>
      </c>
      <c r="C2914">
        <v>3063194.5196000002</v>
      </c>
    </row>
    <row r="2915" spans="1:3" x14ac:dyDescent="0.25">
      <c r="A2915" t="s">
        <v>9110</v>
      </c>
      <c r="B2915">
        <v>335531.69689999998</v>
      </c>
      <c r="C2915">
        <v>3062696.3993000002</v>
      </c>
    </row>
    <row r="2916" spans="1:3" x14ac:dyDescent="0.25">
      <c r="A2916" t="s">
        <v>9111</v>
      </c>
      <c r="B2916">
        <v>335935.3872</v>
      </c>
      <c r="C2916">
        <v>3062477.2108999998</v>
      </c>
    </row>
    <row r="2917" spans="1:3" x14ac:dyDescent="0.25">
      <c r="A2917" t="s">
        <v>9112</v>
      </c>
      <c r="B2917">
        <v>336307.86050000001</v>
      </c>
      <c r="C2917">
        <v>3062130.3634000001</v>
      </c>
    </row>
    <row r="2918" spans="1:3" x14ac:dyDescent="0.25">
      <c r="A2918" t="s">
        <v>9113</v>
      </c>
      <c r="B2918">
        <v>335297.46789999999</v>
      </c>
      <c r="C2918">
        <v>3061151.8212000001</v>
      </c>
    </row>
    <row r="2919" spans="1:3" x14ac:dyDescent="0.25">
      <c r="A2919" t="s">
        <v>9114</v>
      </c>
      <c r="B2919">
        <v>335610.83980000002</v>
      </c>
      <c r="C2919">
        <v>3059478.7623000001</v>
      </c>
    </row>
    <row r="2920" spans="1:3" x14ac:dyDescent="0.25">
      <c r="A2920" t="s">
        <v>9115</v>
      </c>
      <c r="B2920">
        <v>335459.11949999997</v>
      </c>
      <c r="C2920">
        <v>3059540.8418999999</v>
      </c>
    </row>
    <row r="2921" spans="1:3" x14ac:dyDescent="0.25">
      <c r="A2921" t="s">
        <v>9116</v>
      </c>
      <c r="B2921">
        <v>335245.69839999999</v>
      </c>
      <c r="C2921">
        <v>3059502.7872000001</v>
      </c>
    </row>
    <row r="2922" spans="1:3" x14ac:dyDescent="0.25">
      <c r="A2922" t="s">
        <v>9117</v>
      </c>
      <c r="B2922">
        <v>335273.25540000002</v>
      </c>
      <c r="C2922">
        <v>3059541.3139999998</v>
      </c>
    </row>
    <row r="2923" spans="1:3" x14ac:dyDescent="0.25">
      <c r="A2923" t="s">
        <v>9118</v>
      </c>
      <c r="B2923">
        <v>335275.57270000002</v>
      </c>
      <c r="C2923">
        <v>3059569.8569</v>
      </c>
    </row>
    <row r="2924" spans="1:3" x14ac:dyDescent="0.25">
      <c r="A2924" t="s">
        <v>9119</v>
      </c>
      <c r="B2924">
        <v>335231.36440000002</v>
      </c>
      <c r="C2924">
        <v>3059515.9287999999</v>
      </c>
    </row>
    <row r="2925" spans="1:3" x14ac:dyDescent="0.25">
      <c r="A2925" t="s">
        <v>9120</v>
      </c>
      <c r="B2925">
        <v>335613.75799999997</v>
      </c>
      <c r="C2925">
        <v>3059235.7609000001</v>
      </c>
    </row>
    <row r="2926" spans="1:3" x14ac:dyDescent="0.25">
      <c r="A2926" t="s">
        <v>9121</v>
      </c>
      <c r="B2926">
        <v>335723.34899999999</v>
      </c>
      <c r="C2926">
        <v>3059399.8045000001</v>
      </c>
    </row>
    <row r="2927" spans="1:3" x14ac:dyDescent="0.25">
      <c r="A2927" t="s">
        <v>9122</v>
      </c>
      <c r="B2927">
        <v>335694.47470000002</v>
      </c>
      <c r="C2927">
        <v>3059531.9007000001</v>
      </c>
    </row>
    <row r="2928" spans="1:3" x14ac:dyDescent="0.25">
      <c r="A2928" t="s">
        <v>9123</v>
      </c>
      <c r="B2928">
        <v>335754.50689999998</v>
      </c>
      <c r="C2928">
        <v>3059164.1886</v>
      </c>
    </row>
    <row r="2929" spans="1:3" x14ac:dyDescent="0.25">
      <c r="A2929" t="s">
        <v>9124</v>
      </c>
      <c r="B2929">
        <v>335774.37939999998</v>
      </c>
      <c r="C2929">
        <v>3059260.5077</v>
      </c>
    </row>
    <row r="2930" spans="1:3" x14ac:dyDescent="0.25">
      <c r="A2930" t="s">
        <v>9125</v>
      </c>
      <c r="B2930">
        <v>335756.55170000001</v>
      </c>
      <c r="C2930">
        <v>3059254.5896000001</v>
      </c>
    </row>
    <row r="2931" spans="1:3" x14ac:dyDescent="0.25">
      <c r="A2931" t="s">
        <v>9126</v>
      </c>
      <c r="B2931">
        <v>335656.6385</v>
      </c>
      <c r="C2931">
        <v>3058880.2727999999</v>
      </c>
    </row>
    <row r="2932" spans="1:3" x14ac:dyDescent="0.25">
      <c r="A2932" t="s">
        <v>9127</v>
      </c>
      <c r="B2932">
        <v>335656.68089999998</v>
      </c>
      <c r="C2932">
        <v>3058913.6055000001</v>
      </c>
    </row>
    <row r="2933" spans="1:3" x14ac:dyDescent="0.25">
      <c r="A2933" t="s">
        <v>9128</v>
      </c>
      <c r="B2933">
        <v>335642.2427</v>
      </c>
      <c r="C2933">
        <v>3058912.0684000002</v>
      </c>
    </row>
    <row r="2934" spans="1:3" x14ac:dyDescent="0.25">
      <c r="A2934" t="s">
        <v>9129</v>
      </c>
      <c r="B2934">
        <v>335490.01360000001</v>
      </c>
      <c r="C2934">
        <v>3059102.7974</v>
      </c>
    </row>
    <row r="2935" spans="1:3" x14ac:dyDescent="0.25">
      <c r="A2935" t="s">
        <v>9130</v>
      </c>
      <c r="B2935">
        <v>335329.17930000002</v>
      </c>
      <c r="C2935">
        <v>3059023.9597</v>
      </c>
    </row>
    <row r="2936" spans="1:3" x14ac:dyDescent="0.25">
      <c r="A2936" t="s">
        <v>9131</v>
      </c>
      <c r="B2936">
        <v>335294.29700000002</v>
      </c>
      <c r="C2936">
        <v>3058767.9369000001</v>
      </c>
    </row>
    <row r="2937" spans="1:3" x14ac:dyDescent="0.25">
      <c r="A2937" t="s">
        <v>9132</v>
      </c>
      <c r="B2937">
        <v>336268.9596</v>
      </c>
      <c r="C2937">
        <v>3059296.8868</v>
      </c>
    </row>
    <row r="2938" spans="1:3" x14ac:dyDescent="0.25">
      <c r="A2938" t="s">
        <v>9133</v>
      </c>
      <c r="B2938">
        <v>336465.32610000001</v>
      </c>
      <c r="C2938">
        <v>3059206.4826000002</v>
      </c>
    </row>
    <row r="2939" spans="1:3" x14ac:dyDescent="0.25">
      <c r="A2939" t="s">
        <v>9134</v>
      </c>
      <c r="B2939">
        <v>336984.64</v>
      </c>
      <c r="C2939">
        <v>3059230.0153000001</v>
      </c>
    </row>
    <row r="2940" spans="1:3" x14ac:dyDescent="0.25">
      <c r="A2940" t="s">
        <v>9135</v>
      </c>
      <c r="B2940">
        <v>336988.44890000002</v>
      </c>
      <c r="C2940">
        <v>3059298.1593999998</v>
      </c>
    </row>
    <row r="2941" spans="1:3" x14ac:dyDescent="0.25">
      <c r="A2941" t="s">
        <v>9136</v>
      </c>
      <c r="B2941">
        <v>337722.94429999997</v>
      </c>
      <c r="C2941">
        <v>3059267.9761000001</v>
      </c>
    </row>
    <row r="2942" spans="1:3" x14ac:dyDescent="0.25">
      <c r="A2942" t="s">
        <v>9137</v>
      </c>
      <c r="B2942">
        <v>337736.39390000002</v>
      </c>
      <c r="C2942">
        <v>3059253.8722999999</v>
      </c>
    </row>
    <row r="2943" spans="1:3" x14ac:dyDescent="0.25">
      <c r="A2943" t="s">
        <v>9138</v>
      </c>
      <c r="B2943">
        <v>337729.576</v>
      </c>
      <c r="C2943">
        <v>3059261.0218000002</v>
      </c>
    </row>
    <row r="2944" spans="1:3" x14ac:dyDescent="0.25">
      <c r="A2944" t="s">
        <v>9139</v>
      </c>
      <c r="B2944">
        <v>342774.19</v>
      </c>
      <c r="C2944">
        <v>3054302.9289000002</v>
      </c>
    </row>
    <row r="2945" spans="1:3" x14ac:dyDescent="0.25">
      <c r="A2945" t="s">
        <v>9140</v>
      </c>
      <c r="B2945">
        <v>345320.6323</v>
      </c>
      <c r="C2945">
        <v>3053781.0633</v>
      </c>
    </row>
    <row r="2946" spans="1:3" x14ac:dyDescent="0.25">
      <c r="A2946" t="s">
        <v>9141</v>
      </c>
      <c r="B2946">
        <v>344548.01169999997</v>
      </c>
      <c r="C2946">
        <v>3054268.4515</v>
      </c>
    </row>
    <row r="2947" spans="1:3" x14ac:dyDescent="0.25">
      <c r="A2947" t="s">
        <v>9142</v>
      </c>
      <c r="B2947">
        <v>343883.22269999998</v>
      </c>
      <c r="C2947">
        <v>3055185.6927</v>
      </c>
    </row>
    <row r="2948" spans="1:3" x14ac:dyDescent="0.25">
      <c r="A2948" t="s">
        <v>9143</v>
      </c>
      <c r="B2948">
        <v>343277.2341</v>
      </c>
      <c r="C2948">
        <v>3055595.4325999999</v>
      </c>
    </row>
    <row r="2949" spans="1:3" x14ac:dyDescent="0.25">
      <c r="A2949" t="s">
        <v>9144</v>
      </c>
      <c r="B2949">
        <v>341813.19020000001</v>
      </c>
      <c r="C2949">
        <v>3056274.9709999999</v>
      </c>
    </row>
    <row r="2950" spans="1:3" x14ac:dyDescent="0.25">
      <c r="A2950" t="s">
        <v>9145</v>
      </c>
      <c r="B2950">
        <v>341581.5772</v>
      </c>
      <c r="C2950">
        <v>3056474.1998000001</v>
      </c>
    </row>
    <row r="2951" spans="1:3" x14ac:dyDescent="0.25">
      <c r="A2951" t="s">
        <v>9146</v>
      </c>
      <c r="B2951">
        <v>341681.70630000002</v>
      </c>
      <c r="C2951">
        <v>3057045.0928000002</v>
      </c>
    </row>
    <row r="2952" spans="1:3" x14ac:dyDescent="0.25">
      <c r="A2952" t="s">
        <v>9147</v>
      </c>
      <c r="B2952">
        <v>341283.7452</v>
      </c>
      <c r="C2952">
        <v>3057590.2960999999</v>
      </c>
    </row>
    <row r="2953" spans="1:3" x14ac:dyDescent="0.25">
      <c r="A2953" t="s">
        <v>9148</v>
      </c>
      <c r="B2953">
        <v>341003.63750000001</v>
      </c>
      <c r="C2953">
        <v>3057917.0737999999</v>
      </c>
    </row>
    <row r="2954" spans="1:3" x14ac:dyDescent="0.25">
      <c r="A2954" t="s">
        <v>9149</v>
      </c>
      <c r="B2954">
        <v>340810.17310000001</v>
      </c>
      <c r="C2954">
        <v>3058147.8931</v>
      </c>
    </row>
    <row r="2955" spans="1:3" x14ac:dyDescent="0.25">
      <c r="A2955" t="s">
        <v>9150</v>
      </c>
      <c r="B2955">
        <v>340172.326</v>
      </c>
      <c r="C2955">
        <v>3058429.0762</v>
      </c>
    </row>
    <row r="2956" spans="1:3" x14ac:dyDescent="0.25">
      <c r="A2956" t="s">
        <v>9151</v>
      </c>
      <c r="B2956">
        <v>340267.50689999998</v>
      </c>
      <c r="C2956">
        <v>3057881.8689999999</v>
      </c>
    </row>
    <row r="2957" spans="1:3" x14ac:dyDescent="0.25">
      <c r="A2957" t="s">
        <v>9152</v>
      </c>
      <c r="B2957">
        <v>340185.049</v>
      </c>
      <c r="C2957">
        <v>3057447.2538000001</v>
      </c>
    </row>
    <row r="2958" spans="1:3" x14ac:dyDescent="0.25">
      <c r="A2958" t="s">
        <v>9153</v>
      </c>
      <c r="B2958">
        <v>340044.0589</v>
      </c>
      <c r="C2958">
        <v>3058579.1625999999</v>
      </c>
    </row>
    <row r="2959" spans="1:3" x14ac:dyDescent="0.25">
      <c r="A2959" t="s">
        <v>9154</v>
      </c>
      <c r="B2959">
        <v>340217.41560000001</v>
      </c>
      <c r="C2959">
        <v>3058901.2736999998</v>
      </c>
    </row>
    <row r="2960" spans="1:3" x14ac:dyDescent="0.25">
      <c r="A2960" t="s">
        <v>9155</v>
      </c>
      <c r="B2960">
        <v>339623.29739999998</v>
      </c>
      <c r="C2960">
        <v>3058634.4029000001</v>
      </c>
    </row>
    <row r="2961" spans="1:3" x14ac:dyDescent="0.25">
      <c r="A2961" t="s">
        <v>9156</v>
      </c>
      <c r="B2961">
        <v>339590.99339999998</v>
      </c>
      <c r="C2961">
        <v>3058659.8777000001</v>
      </c>
    </row>
    <row r="2962" spans="1:3" x14ac:dyDescent="0.25">
      <c r="A2962" t="s">
        <v>9157</v>
      </c>
      <c r="B2962">
        <v>339539.55969999998</v>
      </c>
      <c r="C2962">
        <v>3058672.0515000001</v>
      </c>
    </row>
    <row r="2963" spans="1:3" x14ac:dyDescent="0.25">
      <c r="A2963" t="s">
        <v>9158</v>
      </c>
      <c r="B2963">
        <v>339257.43699999998</v>
      </c>
      <c r="C2963">
        <v>3058530.8354000002</v>
      </c>
    </row>
    <row r="2964" spans="1:3" x14ac:dyDescent="0.25">
      <c r="A2964" t="s">
        <v>9159</v>
      </c>
      <c r="B2964">
        <v>339177.26779999997</v>
      </c>
      <c r="C2964">
        <v>3058742.5227000001</v>
      </c>
    </row>
    <row r="2965" spans="1:3" x14ac:dyDescent="0.25">
      <c r="A2965" t="s">
        <v>9160</v>
      </c>
      <c r="B2965">
        <v>339315.1776</v>
      </c>
      <c r="C2965">
        <v>3058848.0684000002</v>
      </c>
    </row>
    <row r="2966" spans="1:3" x14ac:dyDescent="0.25">
      <c r="A2966" t="s">
        <v>9161</v>
      </c>
      <c r="B2966">
        <v>338632.47440000001</v>
      </c>
      <c r="C2966">
        <v>3058371.2135999999</v>
      </c>
    </row>
    <row r="2967" spans="1:3" x14ac:dyDescent="0.25">
      <c r="A2967" t="s">
        <v>9162</v>
      </c>
      <c r="B2967">
        <v>338675.26980000001</v>
      </c>
      <c r="C2967">
        <v>3058102.7694999999</v>
      </c>
    </row>
    <row r="2968" spans="1:3" x14ac:dyDescent="0.25">
      <c r="A2968" t="s">
        <v>9163</v>
      </c>
      <c r="B2968">
        <v>338751.6385</v>
      </c>
      <c r="C2968">
        <v>3058108.9627999999</v>
      </c>
    </row>
    <row r="2969" spans="1:3" x14ac:dyDescent="0.25">
      <c r="A2969" t="s">
        <v>9164</v>
      </c>
      <c r="B2969">
        <v>339031.10570000001</v>
      </c>
      <c r="C2969">
        <v>3058166.1430000002</v>
      </c>
    </row>
    <row r="2970" spans="1:3" x14ac:dyDescent="0.25">
      <c r="A2970" t="s">
        <v>9165</v>
      </c>
      <c r="B2970">
        <v>338728.60690000001</v>
      </c>
      <c r="C2970">
        <v>3057435.8873999999</v>
      </c>
    </row>
    <row r="2971" spans="1:3" x14ac:dyDescent="0.25">
      <c r="A2971" t="s">
        <v>9166</v>
      </c>
      <c r="B2971">
        <v>338837.65399999998</v>
      </c>
      <c r="C2971">
        <v>3057420.8758</v>
      </c>
    </row>
    <row r="2972" spans="1:3" x14ac:dyDescent="0.25">
      <c r="A2972" t="s">
        <v>9167</v>
      </c>
      <c r="B2972">
        <v>339170.43969999999</v>
      </c>
      <c r="C2972">
        <v>3057455.8646</v>
      </c>
    </row>
    <row r="2973" spans="1:3" x14ac:dyDescent="0.25">
      <c r="A2973" t="s">
        <v>9168</v>
      </c>
      <c r="B2973">
        <v>338793.46090000001</v>
      </c>
      <c r="C2973">
        <v>3059128.4040000001</v>
      </c>
    </row>
    <row r="2974" spans="1:3" x14ac:dyDescent="0.25">
      <c r="A2974" t="s">
        <v>9169</v>
      </c>
      <c r="B2974">
        <v>338798.16320000001</v>
      </c>
      <c r="C2974">
        <v>3059140.6587</v>
      </c>
    </row>
    <row r="2975" spans="1:3" x14ac:dyDescent="0.25">
      <c r="A2975" t="s">
        <v>9170</v>
      </c>
      <c r="B2975">
        <v>338421.84499999997</v>
      </c>
      <c r="C2975">
        <v>3059424.9822</v>
      </c>
    </row>
    <row r="2976" spans="1:3" x14ac:dyDescent="0.25">
      <c r="A2976" t="s">
        <v>9171</v>
      </c>
      <c r="B2976">
        <v>338770.565</v>
      </c>
      <c r="C2976">
        <v>3060586.1356000002</v>
      </c>
    </row>
    <row r="2977" spans="1:3" x14ac:dyDescent="0.25">
      <c r="A2977" t="s">
        <v>9172</v>
      </c>
      <c r="B2977">
        <v>339037.87699999998</v>
      </c>
      <c r="C2977">
        <v>3060140.8717</v>
      </c>
    </row>
    <row r="2978" spans="1:3" x14ac:dyDescent="0.25">
      <c r="A2978" t="s">
        <v>9173</v>
      </c>
      <c r="B2978">
        <v>338855.30249999999</v>
      </c>
      <c r="C2978">
        <v>3060502.9093999998</v>
      </c>
    </row>
    <row r="2979" spans="1:3" x14ac:dyDescent="0.25">
      <c r="A2979" t="s">
        <v>9174</v>
      </c>
      <c r="B2979">
        <v>338769.92099999997</v>
      </c>
      <c r="C2979">
        <v>3060412.9038999998</v>
      </c>
    </row>
    <row r="2980" spans="1:3" x14ac:dyDescent="0.25">
      <c r="A2980" t="s">
        <v>9175</v>
      </c>
      <c r="B2980">
        <v>338826.27630000003</v>
      </c>
      <c r="C2980">
        <v>3059479.4103000001</v>
      </c>
    </row>
    <row r="2981" spans="1:3" x14ac:dyDescent="0.25">
      <c r="A2981" t="s">
        <v>9176</v>
      </c>
      <c r="B2981">
        <v>339071.97830000002</v>
      </c>
      <c r="C2981">
        <v>3059582.9043000001</v>
      </c>
    </row>
    <row r="2982" spans="1:3" x14ac:dyDescent="0.25">
      <c r="A2982" t="s">
        <v>9177</v>
      </c>
      <c r="B2982">
        <v>339193.97710000002</v>
      </c>
      <c r="C2982">
        <v>3059122.7705000001</v>
      </c>
    </row>
    <row r="2983" spans="1:3" x14ac:dyDescent="0.25">
      <c r="A2983" t="s">
        <v>9178</v>
      </c>
      <c r="B2983">
        <v>339672.17320000002</v>
      </c>
      <c r="C2983">
        <v>3058790.9125000001</v>
      </c>
    </row>
    <row r="2984" spans="1:3" x14ac:dyDescent="0.25">
      <c r="A2984" t="s">
        <v>9179</v>
      </c>
      <c r="B2984">
        <v>339479.26569999999</v>
      </c>
      <c r="C2984">
        <v>3059025.2434999999</v>
      </c>
    </row>
    <row r="2985" spans="1:3" x14ac:dyDescent="0.25">
      <c r="A2985" t="s">
        <v>9180</v>
      </c>
      <c r="B2985">
        <v>339311.57819999999</v>
      </c>
      <c r="C2985">
        <v>3059161.7916000001</v>
      </c>
    </row>
    <row r="2986" spans="1:3" x14ac:dyDescent="0.25">
      <c r="A2986" t="s">
        <v>9181</v>
      </c>
      <c r="B2986">
        <v>339216.90710000001</v>
      </c>
      <c r="C2986">
        <v>3059103.2012</v>
      </c>
    </row>
    <row r="2987" spans="1:3" x14ac:dyDescent="0.25">
      <c r="A2987" t="s">
        <v>9182</v>
      </c>
      <c r="B2987">
        <v>338599.88770000002</v>
      </c>
      <c r="C2987">
        <v>3059183.0074</v>
      </c>
    </row>
    <row r="2988" spans="1:3" x14ac:dyDescent="0.25">
      <c r="A2988" t="s">
        <v>9183</v>
      </c>
      <c r="B2988">
        <v>336071.99859999999</v>
      </c>
      <c r="C2988">
        <v>3062320.9257999999</v>
      </c>
    </row>
    <row r="2989" spans="1:3" x14ac:dyDescent="0.25">
      <c r="A2989" t="s">
        <v>9184</v>
      </c>
      <c r="B2989">
        <v>335283.70529999997</v>
      </c>
      <c r="C2989">
        <v>3061151.4188999999</v>
      </c>
    </row>
    <row r="2990" spans="1:3" x14ac:dyDescent="0.25">
      <c r="A2990" t="s">
        <v>9185</v>
      </c>
      <c r="B2990">
        <v>335431.18410000001</v>
      </c>
      <c r="C2990">
        <v>3059544.1949999998</v>
      </c>
    </row>
    <row r="2991" spans="1:3" x14ac:dyDescent="0.25">
      <c r="A2991" t="s">
        <v>9186</v>
      </c>
      <c r="B2991">
        <v>335730.20480000001</v>
      </c>
      <c r="C2991">
        <v>3059102.2689999999</v>
      </c>
    </row>
    <row r="2992" spans="1:3" x14ac:dyDescent="0.25">
      <c r="A2992" t="s">
        <v>9336</v>
      </c>
      <c r="B2992">
        <v>335731.7107</v>
      </c>
      <c r="C2992">
        <v>3059408.6524</v>
      </c>
    </row>
    <row r="2993" spans="1:3" x14ac:dyDescent="0.25">
      <c r="A2993" t="s">
        <v>9187</v>
      </c>
      <c r="B2993">
        <v>338970.18650000001</v>
      </c>
      <c r="C2993">
        <v>3059572.9057999998</v>
      </c>
    </row>
    <row r="2994" spans="1:3" x14ac:dyDescent="0.25">
      <c r="A2994" t="s">
        <v>9188</v>
      </c>
      <c r="B2994">
        <v>335926.00520000001</v>
      </c>
      <c r="C2994">
        <v>3059131.6139000002</v>
      </c>
    </row>
    <row r="2995" spans="1:3" x14ac:dyDescent="0.25">
      <c r="A2995" t="s">
        <v>9189</v>
      </c>
      <c r="B2995">
        <v>335994.45439999999</v>
      </c>
      <c r="C2995">
        <v>3058949.6277999999</v>
      </c>
    </row>
    <row r="2996" spans="1:3" x14ac:dyDescent="0.25">
      <c r="A2996" t="s">
        <v>9190</v>
      </c>
      <c r="B2996">
        <v>336048.74099999998</v>
      </c>
      <c r="C2996">
        <v>3058936.4734</v>
      </c>
    </row>
    <row r="2997" spans="1:3" x14ac:dyDescent="0.25">
      <c r="A2997" t="s">
        <v>9191</v>
      </c>
      <c r="B2997">
        <v>336492.67700000003</v>
      </c>
      <c r="C2997">
        <v>3059101.6286999998</v>
      </c>
    </row>
    <row r="2998" spans="1:3" x14ac:dyDescent="0.25">
      <c r="A2998" t="s">
        <v>9192</v>
      </c>
      <c r="B2998">
        <v>338139.3394</v>
      </c>
      <c r="C2998">
        <v>3058926.2563</v>
      </c>
    </row>
    <row r="2999" spans="1:3" x14ac:dyDescent="0.25">
      <c r="A2999" t="s">
        <v>9193</v>
      </c>
      <c r="B2999">
        <v>337985.41259999998</v>
      </c>
      <c r="C2999">
        <v>3059079.9029999999</v>
      </c>
    </row>
    <row r="3000" spans="1:3" x14ac:dyDescent="0.25">
      <c r="A3000" t="s">
        <v>9194</v>
      </c>
      <c r="B3000">
        <v>337941.29369999998</v>
      </c>
      <c r="C3000">
        <v>3059162.8654999998</v>
      </c>
    </row>
    <row r="3001" spans="1:3" x14ac:dyDescent="0.25">
      <c r="A3001" t="s">
        <v>9195</v>
      </c>
      <c r="B3001">
        <v>337969.23090000002</v>
      </c>
      <c r="C3001">
        <v>3059218.733</v>
      </c>
    </row>
    <row r="3002" spans="1:3" x14ac:dyDescent="0.25">
      <c r="A3002" t="s">
        <v>9196</v>
      </c>
      <c r="B3002">
        <v>338109.26120000001</v>
      </c>
      <c r="C3002">
        <v>3059454.7722</v>
      </c>
    </row>
    <row r="3003" spans="1:3" x14ac:dyDescent="0.25">
      <c r="A3003" t="s">
        <v>9197</v>
      </c>
      <c r="B3003">
        <v>337450.94640000002</v>
      </c>
      <c r="C3003">
        <v>3062345.2337000002</v>
      </c>
    </row>
    <row r="3004" spans="1:3" x14ac:dyDescent="0.25">
      <c r="A3004" t="s">
        <v>9198</v>
      </c>
      <c r="B3004">
        <v>337770.58779999998</v>
      </c>
      <c r="C3004">
        <v>3062977.1705</v>
      </c>
    </row>
    <row r="3005" spans="1:3" x14ac:dyDescent="0.25">
      <c r="A3005" t="s">
        <v>9199</v>
      </c>
      <c r="B3005">
        <v>337936.01620000001</v>
      </c>
      <c r="C3005">
        <v>3063321.6537000001</v>
      </c>
    </row>
    <row r="3006" spans="1:3" x14ac:dyDescent="0.25">
      <c r="A3006" t="s">
        <v>9200</v>
      </c>
      <c r="B3006">
        <v>338306.30440000002</v>
      </c>
      <c r="C3006">
        <v>3063844.9515</v>
      </c>
    </row>
    <row r="3007" spans="1:3" x14ac:dyDescent="0.25">
      <c r="A3007" t="s">
        <v>9201</v>
      </c>
      <c r="B3007">
        <v>338418.80589999998</v>
      </c>
      <c r="C3007">
        <v>3064033.1943999999</v>
      </c>
    </row>
    <row r="3008" spans="1:3" x14ac:dyDescent="0.25">
      <c r="A3008" t="s">
        <v>9202</v>
      </c>
      <c r="B3008">
        <v>338568.9351</v>
      </c>
      <c r="C3008">
        <v>3064499.7137000002</v>
      </c>
    </row>
    <row r="3009" spans="1:3" x14ac:dyDescent="0.25">
      <c r="A3009" t="s">
        <v>9203</v>
      </c>
      <c r="B3009">
        <v>338650.76539999997</v>
      </c>
      <c r="C3009">
        <v>3064273.3933000001</v>
      </c>
    </row>
    <row r="3010" spans="1:3" x14ac:dyDescent="0.25">
      <c r="A3010" t="s">
        <v>9204</v>
      </c>
      <c r="B3010">
        <v>338821.56349999999</v>
      </c>
      <c r="C3010">
        <v>3064270.3996000001</v>
      </c>
    </row>
    <row r="3011" spans="1:3" x14ac:dyDescent="0.25">
      <c r="A3011" t="s">
        <v>9205</v>
      </c>
      <c r="B3011">
        <v>338942.4791</v>
      </c>
      <c r="C3011">
        <v>3064387.6702000001</v>
      </c>
    </row>
    <row r="3012" spans="1:3" x14ac:dyDescent="0.25">
      <c r="A3012" t="s">
        <v>9206</v>
      </c>
      <c r="B3012">
        <v>338993.12760000001</v>
      </c>
      <c r="C3012">
        <v>3064262.7878</v>
      </c>
    </row>
    <row r="3013" spans="1:3" x14ac:dyDescent="0.25">
      <c r="A3013" t="s">
        <v>9207</v>
      </c>
      <c r="B3013">
        <v>338868.18489999999</v>
      </c>
      <c r="C3013">
        <v>3064035.3769999999</v>
      </c>
    </row>
    <row r="3014" spans="1:3" x14ac:dyDescent="0.25">
      <c r="A3014" t="s">
        <v>9208</v>
      </c>
      <c r="B3014">
        <v>339042.02250000002</v>
      </c>
      <c r="C3014">
        <v>3063775.2387000001</v>
      </c>
    </row>
    <row r="3015" spans="1:3" x14ac:dyDescent="0.25">
      <c r="A3015" t="s">
        <v>9209</v>
      </c>
      <c r="B3015">
        <v>338619.45510000002</v>
      </c>
      <c r="C3015">
        <v>3063677.8218999999</v>
      </c>
    </row>
    <row r="3016" spans="1:3" x14ac:dyDescent="0.25">
      <c r="A3016" t="s">
        <v>9210</v>
      </c>
      <c r="B3016">
        <v>338608.92379999999</v>
      </c>
      <c r="C3016">
        <v>3063810.0824000002</v>
      </c>
    </row>
    <row r="3017" spans="1:3" x14ac:dyDescent="0.25">
      <c r="A3017" t="s">
        <v>9211</v>
      </c>
      <c r="B3017">
        <v>338530.55440000002</v>
      </c>
      <c r="C3017">
        <v>3063900.7549999999</v>
      </c>
    </row>
    <row r="3018" spans="1:3" x14ac:dyDescent="0.25">
      <c r="A3018" t="s">
        <v>9212</v>
      </c>
      <c r="B3018">
        <v>337616.53899999999</v>
      </c>
      <c r="C3018">
        <v>3062660.4021000001</v>
      </c>
    </row>
    <row r="3019" spans="1:3" x14ac:dyDescent="0.25">
      <c r="A3019" t="s">
        <v>9213</v>
      </c>
      <c r="B3019">
        <v>337849.89419999998</v>
      </c>
      <c r="C3019">
        <v>3063154.2990000001</v>
      </c>
    </row>
    <row r="3020" spans="1:3" x14ac:dyDescent="0.25">
      <c r="A3020" t="s">
        <v>9214</v>
      </c>
      <c r="B3020">
        <v>338093.07569999999</v>
      </c>
      <c r="C3020">
        <v>3063560.6905</v>
      </c>
    </row>
    <row r="3021" spans="1:3" x14ac:dyDescent="0.25">
      <c r="A3021" t="s">
        <v>9215</v>
      </c>
      <c r="B3021">
        <v>338895.47840000002</v>
      </c>
      <c r="C3021">
        <v>3063710.8287</v>
      </c>
    </row>
    <row r="3022" spans="1:3" x14ac:dyDescent="0.25">
      <c r="A3022" t="s">
        <v>9216</v>
      </c>
      <c r="B3022">
        <v>335305.67670000001</v>
      </c>
      <c r="C3022">
        <v>3063964.2226999998</v>
      </c>
    </row>
    <row r="3023" spans="1:3" x14ac:dyDescent="0.25">
      <c r="A3023" t="s">
        <v>9217</v>
      </c>
      <c r="B3023">
        <v>335484.87589999998</v>
      </c>
      <c r="C3023">
        <v>3064169.5394000001</v>
      </c>
    </row>
    <row r="3024" spans="1:3" x14ac:dyDescent="0.25">
      <c r="A3024" t="s">
        <v>9218</v>
      </c>
      <c r="B3024">
        <v>335813.60070000001</v>
      </c>
      <c r="C3024">
        <v>3064042.8028000002</v>
      </c>
    </row>
    <row r="3025" spans="1:3" x14ac:dyDescent="0.25">
      <c r="A3025" t="s">
        <v>9219</v>
      </c>
      <c r="B3025">
        <v>335593.78240000003</v>
      </c>
      <c r="C3025">
        <v>3064434.2420000001</v>
      </c>
    </row>
    <row r="3026" spans="1:3" x14ac:dyDescent="0.25">
      <c r="A3026" t="s">
        <v>9220</v>
      </c>
      <c r="B3026">
        <v>335701.50400000002</v>
      </c>
      <c r="C3026">
        <v>3064438.2080999999</v>
      </c>
    </row>
    <row r="3027" spans="1:3" x14ac:dyDescent="0.25">
      <c r="A3027" t="s">
        <v>9221</v>
      </c>
      <c r="B3027">
        <v>335697.90990000003</v>
      </c>
      <c r="C3027">
        <v>3064405.3616999998</v>
      </c>
    </row>
    <row r="3028" spans="1:3" x14ac:dyDescent="0.25">
      <c r="A3028" t="s">
        <v>9222</v>
      </c>
      <c r="B3028">
        <v>335256.52059999999</v>
      </c>
      <c r="C3028">
        <v>3064320.8605</v>
      </c>
    </row>
    <row r="3029" spans="1:3" x14ac:dyDescent="0.25">
      <c r="A3029" t="s">
        <v>9223</v>
      </c>
      <c r="B3029">
        <v>335322.3652</v>
      </c>
      <c r="C3029">
        <v>3064452.8297999999</v>
      </c>
    </row>
    <row r="3030" spans="1:3" x14ac:dyDescent="0.25">
      <c r="A3030" t="s">
        <v>9224</v>
      </c>
      <c r="B3030">
        <v>335324.85210000002</v>
      </c>
      <c r="C3030">
        <v>3064602.8286000001</v>
      </c>
    </row>
    <row r="3031" spans="1:3" x14ac:dyDescent="0.25">
      <c r="A3031" t="s">
        <v>9225</v>
      </c>
      <c r="B3031">
        <v>335512.0269</v>
      </c>
      <c r="C3031">
        <v>3064502.6823999998</v>
      </c>
    </row>
    <row r="3032" spans="1:3" x14ac:dyDescent="0.25">
      <c r="A3032" t="s">
        <v>9226</v>
      </c>
      <c r="B3032">
        <v>335749.8725</v>
      </c>
      <c r="C3032">
        <v>3064689.2640999998</v>
      </c>
    </row>
    <row r="3033" spans="1:3" x14ac:dyDescent="0.25">
      <c r="A3033" t="s">
        <v>9227</v>
      </c>
      <c r="B3033">
        <v>335981.4522</v>
      </c>
      <c r="C3033">
        <v>3064782.39</v>
      </c>
    </row>
    <row r="3034" spans="1:3" x14ac:dyDescent="0.25">
      <c r="A3034" t="s">
        <v>9228</v>
      </c>
      <c r="B3034">
        <v>336035.93930000003</v>
      </c>
      <c r="C3034">
        <v>3064828.6828999999</v>
      </c>
    </row>
    <row r="3035" spans="1:3" x14ac:dyDescent="0.25">
      <c r="A3035" t="s">
        <v>9229</v>
      </c>
      <c r="B3035">
        <v>335637.07400000002</v>
      </c>
      <c r="C3035">
        <v>3064947.9166999999</v>
      </c>
    </row>
    <row r="3036" spans="1:3" x14ac:dyDescent="0.25">
      <c r="A3036" t="s">
        <v>9230</v>
      </c>
      <c r="B3036">
        <v>335695.96899999998</v>
      </c>
      <c r="C3036">
        <v>3064897.5542000001</v>
      </c>
    </row>
    <row r="3037" spans="1:3" x14ac:dyDescent="0.25">
      <c r="A3037" t="s">
        <v>9231</v>
      </c>
      <c r="B3037">
        <v>335781.88050000003</v>
      </c>
      <c r="C3037">
        <v>3065039.9493</v>
      </c>
    </row>
    <row r="3038" spans="1:3" x14ac:dyDescent="0.25">
      <c r="A3038" t="s">
        <v>9232</v>
      </c>
      <c r="B3038">
        <v>335887.19439999998</v>
      </c>
      <c r="C3038">
        <v>3065095.5573999998</v>
      </c>
    </row>
    <row r="3039" spans="1:3" x14ac:dyDescent="0.25">
      <c r="A3039" t="s">
        <v>9233</v>
      </c>
      <c r="B3039">
        <v>336026.19040000002</v>
      </c>
      <c r="C3039">
        <v>3065370.8157000002</v>
      </c>
    </row>
    <row r="3040" spans="1:3" x14ac:dyDescent="0.25">
      <c r="A3040" t="s">
        <v>9234</v>
      </c>
      <c r="B3040">
        <v>336227.58889999997</v>
      </c>
      <c r="C3040">
        <v>3065293.9857999999</v>
      </c>
    </row>
    <row r="3041" spans="1:3" x14ac:dyDescent="0.25">
      <c r="A3041" t="s">
        <v>9235</v>
      </c>
      <c r="B3041">
        <v>336227.24969999999</v>
      </c>
      <c r="C3041">
        <v>3065425.0392999998</v>
      </c>
    </row>
    <row r="3042" spans="1:3" x14ac:dyDescent="0.25">
      <c r="A3042" t="s">
        <v>9236</v>
      </c>
      <c r="B3042">
        <v>336024.9228</v>
      </c>
      <c r="C3042">
        <v>3065478.8297999999</v>
      </c>
    </row>
    <row r="3043" spans="1:3" x14ac:dyDescent="0.25">
      <c r="A3043" t="s">
        <v>9237</v>
      </c>
      <c r="B3043">
        <v>335977.49479999999</v>
      </c>
      <c r="C3043">
        <v>3065599.6664999998</v>
      </c>
    </row>
    <row r="3044" spans="1:3" x14ac:dyDescent="0.25">
      <c r="A3044" t="s">
        <v>9238</v>
      </c>
      <c r="B3044">
        <v>336044.61119999998</v>
      </c>
      <c r="C3044">
        <v>3065624.9685</v>
      </c>
    </row>
    <row r="3045" spans="1:3" x14ac:dyDescent="0.25">
      <c r="A3045" t="s">
        <v>9239</v>
      </c>
      <c r="B3045">
        <v>336370.00890000002</v>
      </c>
      <c r="C3045">
        <v>3063842.5008</v>
      </c>
    </row>
    <row r="3046" spans="1:3" x14ac:dyDescent="0.25">
      <c r="A3046" t="s">
        <v>9240</v>
      </c>
      <c r="B3046">
        <v>336298.71360000002</v>
      </c>
      <c r="C3046">
        <v>3063962.0539000002</v>
      </c>
    </row>
    <row r="3047" spans="1:3" x14ac:dyDescent="0.25">
      <c r="A3047" t="s">
        <v>9241</v>
      </c>
      <c r="B3047">
        <v>336348.82679999998</v>
      </c>
      <c r="C3047">
        <v>3063961.7228999999</v>
      </c>
    </row>
    <row r="3048" spans="1:3" x14ac:dyDescent="0.25">
      <c r="A3048" t="s">
        <v>9242</v>
      </c>
      <c r="B3048">
        <v>336154.28370000003</v>
      </c>
      <c r="C3048">
        <v>3064046.3114</v>
      </c>
    </row>
    <row r="3049" spans="1:3" x14ac:dyDescent="0.25">
      <c r="A3049" t="s">
        <v>9243</v>
      </c>
      <c r="B3049">
        <v>335907.58860000002</v>
      </c>
      <c r="C3049">
        <v>3064061.1968999999</v>
      </c>
    </row>
    <row r="3050" spans="1:3" x14ac:dyDescent="0.25">
      <c r="A3050" t="s">
        <v>9244</v>
      </c>
      <c r="B3050">
        <v>335896.00870000001</v>
      </c>
      <c r="C3050">
        <v>3064018.7727000001</v>
      </c>
    </row>
    <row r="3051" spans="1:3" x14ac:dyDescent="0.25">
      <c r="A3051" t="s">
        <v>9245</v>
      </c>
      <c r="B3051">
        <v>335936.63390000002</v>
      </c>
      <c r="C3051">
        <v>3064133.6436000001</v>
      </c>
    </row>
    <row r="3052" spans="1:3" x14ac:dyDescent="0.25">
      <c r="A3052" t="s">
        <v>9246</v>
      </c>
      <c r="B3052">
        <v>335942.43900000001</v>
      </c>
      <c r="C3052">
        <v>3064238.8809000002</v>
      </c>
    </row>
    <row r="3053" spans="1:3" x14ac:dyDescent="0.25">
      <c r="A3053" t="s">
        <v>9247</v>
      </c>
      <c r="B3053">
        <v>336038.16029999999</v>
      </c>
      <c r="C3053">
        <v>3064458.9243000001</v>
      </c>
    </row>
    <row r="3054" spans="1:3" x14ac:dyDescent="0.25">
      <c r="A3054" t="s">
        <v>9248</v>
      </c>
      <c r="B3054">
        <v>336200.5907</v>
      </c>
      <c r="C3054">
        <v>3064409.7902000002</v>
      </c>
    </row>
    <row r="3055" spans="1:3" x14ac:dyDescent="0.25">
      <c r="A3055" t="s">
        <v>9249</v>
      </c>
      <c r="B3055">
        <v>336387.56089999998</v>
      </c>
      <c r="C3055">
        <v>3064522.3415000001</v>
      </c>
    </row>
    <row r="3056" spans="1:3" x14ac:dyDescent="0.25">
      <c r="A3056" t="s">
        <v>9250</v>
      </c>
      <c r="B3056">
        <v>336756.16739999998</v>
      </c>
      <c r="C3056">
        <v>3064547.7977999998</v>
      </c>
    </row>
    <row r="3057" spans="1:3" x14ac:dyDescent="0.25">
      <c r="A3057" t="s">
        <v>9251</v>
      </c>
      <c r="B3057">
        <v>336699.80940000003</v>
      </c>
      <c r="C3057">
        <v>3064176.1387999998</v>
      </c>
    </row>
    <row r="3058" spans="1:3" x14ac:dyDescent="0.25">
      <c r="A3058" t="s">
        <v>9252</v>
      </c>
      <c r="B3058">
        <v>336627.99770000001</v>
      </c>
      <c r="C3058">
        <v>3064065.3311000001</v>
      </c>
    </row>
    <row r="3059" spans="1:3" x14ac:dyDescent="0.25">
      <c r="A3059" t="s">
        <v>9253</v>
      </c>
      <c r="B3059">
        <v>336628.39659999998</v>
      </c>
      <c r="C3059">
        <v>3064049.5101999999</v>
      </c>
    </row>
    <row r="3060" spans="1:3" x14ac:dyDescent="0.25">
      <c r="A3060" t="s">
        <v>9254</v>
      </c>
      <c r="B3060">
        <v>336073.08</v>
      </c>
      <c r="C3060">
        <v>3064565.7366999998</v>
      </c>
    </row>
    <row r="3061" spans="1:3" x14ac:dyDescent="0.25">
      <c r="A3061" t="s">
        <v>9255</v>
      </c>
      <c r="B3061">
        <v>336073.52889999998</v>
      </c>
      <c r="C3061">
        <v>3064627.4424999999</v>
      </c>
    </row>
    <row r="3062" spans="1:3" x14ac:dyDescent="0.25">
      <c r="A3062" t="s">
        <v>9256</v>
      </c>
      <c r="B3062">
        <v>336091.90840000001</v>
      </c>
      <c r="C3062">
        <v>3064737.6211000001</v>
      </c>
    </row>
    <row r="3063" spans="1:3" x14ac:dyDescent="0.25">
      <c r="A3063" t="s">
        <v>9257</v>
      </c>
      <c r="B3063">
        <v>336153.9633</v>
      </c>
      <c r="C3063">
        <v>3064723.1183000002</v>
      </c>
    </row>
    <row r="3064" spans="1:3" x14ac:dyDescent="0.25">
      <c r="A3064" t="s">
        <v>9258</v>
      </c>
      <c r="B3064">
        <v>336233.35889999999</v>
      </c>
      <c r="C3064">
        <v>3064707.1258</v>
      </c>
    </row>
    <row r="3065" spans="1:3" x14ac:dyDescent="0.25">
      <c r="A3065" t="s">
        <v>9259</v>
      </c>
      <c r="B3065">
        <v>336158.25079999998</v>
      </c>
      <c r="C3065">
        <v>3064986.8700999999</v>
      </c>
    </row>
    <row r="3066" spans="1:3" x14ac:dyDescent="0.25">
      <c r="A3066" t="s">
        <v>9260</v>
      </c>
      <c r="B3066">
        <v>336178.63189999998</v>
      </c>
      <c r="C3066">
        <v>3065047.2677000002</v>
      </c>
    </row>
    <row r="3067" spans="1:3" x14ac:dyDescent="0.25">
      <c r="A3067" t="s">
        <v>9261</v>
      </c>
      <c r="B3067">
        <v>336271.53210000001</v>
      </c>
      <c r="C3067">
        <v>3065131.3514</v>
      </c>
    </row>
    <row r="3068" spans="1:3" x14ac:dyDescent="0.25">
      <c r="A3068" t="s">
        <v>9262</v>
      </c>
      <c r="B3068">
        <v>336585.46120000002</v>
      </c>
      <c r="C3068">
        <v>3064522.6664999998</v>
      </c>
    </row>
    <row r="3069" spans="1:3" x14ac:dyDescent="0.25">
      <c r="A3069" t="s">
        <v>9263</v>
      </c>
      <c r="B3069">
        <v>335990.99410000001</v>
      </c>
      <c r="C3069">
        <v>3063234.2622000002</v>
      </c>
    </row>
    <row r="3070" spans="1:3" x14ac:dyDescent="0.25">
      <c r="A3070" t="s">
        <v>9264</v>
      </c>
      <c r="B3070">
        <v>336106.06640000001</v>
      </c>
      <c r="C3070">
        <v>3063132.5953000002</v>
      </c>
    </row>
    <row r="3071" spans="1:3" x14ac:dyDescent="0.25">
      <c r="A3071" t="s">
        <v>9265</v>
      </c>
      <c r="B3071">
        <v>335938.685</v>
      </c>
      <c r="C3071">
        <v>3063198.1447999999</v>
      </c>
    </row>
    <row r="3072" spans="1:3" x14ac:dyDescent="0.25">
      <c r="A3072" t="s">
        <v>9266</v>
      </c>
      <c r="B3072">
        <v>335928.9155</v>
      </c>
      <c r="C3072">
        <v>3063005.1477999999</v>
      </c>
    </row>
    <row r="3073" spans="1:3" x14ac:dyDescent="0.25">
      <c r="A3073" t="s">
        <v>9267</v>
      </c>
      <c r="B3073">
        <v>335818.65490000002</v>
      </c>
      <c r="C3073">
        <v>3063038.1028</v>
      </c>
    </row>
    <row r="3074" spans="1:3" x14ac:dyDescent="0.25">
      <c r="A3074" t="s">
        <v>9268</v>
      </c>
      <c r="B3074">
        <v>335860.16960000002</v>
      </c>
      <c r="C3074">
        <v>3063721.5624000002</v>
      </c>
    </row>
    <row r="3075" spans="1:3" x14ac:dyDescent="0.25">
      <c r="A3075" t="s">
        <v>9269</v>
      </c>
      <c r="B3075">
        <v>335844.90029999998</v>
      </c>
      <c r="C3075">
        <v>3063638.4331</v>
      </c>
    </row>
    <row r="3076" spans="1:3" x14ac:dyDescent="0.25">
      <c r="A3076" t="s">
        <v>9270</v>
      </c>
      <c r="B3076">
        <v>335826.17099999997</v>
      </c>
      <c r="C3076">
        <v>3063551.3791</v>
      </c>
    </row>
    <row r="3077" spans="1:3" x14ac:dyDescent="0.25">
      <c r="A3077" t="s">
        <v>9271</v>
      </c>
      <c r="B3077">
        <v>335866.39419999998</v>
      </c>
      <c r="C3077">
        <v>3063424.9183</v>
      </c>
    </row>
    <row r="3078" spans="1:3" x14ac:dyDescent="0.25">
      <c r="A3078" t="s">
        <v>9272</v>
      </c>
      <c r="B3078">
        <v>335835.3542</v>
      </c>
      <c r="C3078">
        <v>3063192.1617000001</v>
      </c>
    </row>
    <row r="3079" spans="1:3" x14ac:dyDescent="0.25">
      <c r="A3079" t="s">
        <v>9273</v>
      </c>
      <c r="B3079">
        <v>335745.51569999999</v>
      </c>
      <c r="C3079">
        <v>3062977.4756</v>
      </c>
    </row>
    <row r="3080" spans="1:3" x14ac:dyDescent="0.25">
      <c r="A3080" t="s">
        <v>9274</v>
      </c>
      <c r="B3080">
        <v>335322.65830000001</v>
      </c>
      <c r="C3080">
        <v>3063399.2883000001</v>
      </c>
    </row>
    <row r="3081" spans="1:3" x14ac:dyDescent="0.25">
      <c r="A3081" t="s">
        <v>9275</v>
      </c>
      <c r="B3081">
        <v>335640.95640000002</v>
      </c>
      <c r="C3081">
        <v>3063253.0512000001</v>
      </c>
    </row>
    <row r="3082" spans="1:3" x14ac:dyDescent="0.25">
      <c r="A3082" t="s">
        <v>9276</v>
      </c>
      <c r="B3082">
        <v>335050.72769999999</v>
      </c>
      <c r="C3082">
        <v>3063626.4832000001</v>
      </c>
    </row>
    <row r="3083" spans="1:3" x14ac:dyDescent="0.25">
      <c r="A3083" t="s">
        <v>9277</v>
      </c>
      <c r="B3083">
        <v>335101.06890000001</v>
      </c>
      <c r="C3083">
        <v>3063714.2711999998</v>
      </c>
    </row>
    <row r="3084" spans="1:3" x14ac:dyDescent="0.25">
      <c r="A3084" t="s">
        <v>9278</v>
      </c>
      <c r="B3084">
        <v>335403.56520000001</v>
      </c>
      <c r="C3084">
        <v>3063466.3933999999</v>
      </c>
    </row>
    <row r="3085" spans="1:3" x14ac:dyDescent="0.25">
      <c r="A3085" t="s">
        <v>9279</v>
      </c>
      <c r="B3085">
        <v>335547.32990000001</v>
      </c>
      <c r="C3085">
        <v>3063570.8631000002</v>
      </c>
    </row>
    <row r="3086" spans="1:3" x14ac:dyDescent="0.25">
      <c r="A3086" t="s">
        <v>9280</v>
      </c>
      <c r="B3086">
        <v>335665.2145</v>
      </c>
      <c r="C3086">
        <v>3063634.4583000001</v>
      </c>
    </row>
    <row r="3087" spans="1:3" x14ac:dyDescent="0.25">
      <c r="A3087" t="s">
        <v>9281</v>
      </c>
      <c r="B3087">
        <v>335367.40710000001</v>
      </c>
      <c r="C3087">
        <v>3063536.2192000002</v>
      </c>
    </row>
    <row r="3088" spans="1:3" x14ac:dyDescent="0.25">
      <c r="A3088" t="s">
        <v>9282</v>
      </c>
      <c r="B3088">
        <v>335473.2352</v>
      </c>
      <c r="C3088">
        <v>3063630.0704999999</v>
      </c>
    </row>
    <row r="3089" spans="1:3" x14ac:dyDescent="0.25">
      <c r="A3089" t="s">
        <v>9283</v>
      </c>
      <c r="B3089">
        <v>335509.3125</v>
      </c>
      <c r="C3089">
        <v>3063701.7557999999</v>
      </c>
    </row>
    <row r="3090" spans="1:3" x14ac:dyDescent="0.25">
      <c r="A3090" t="s">
        <v>9284</v>
      </c>
      <c r="B3090">
        <v>335413.81189999997</v>
      </c>
      <c r="C3090">
        <v>3063880.3694000002</v>
      </c>
    </row>
    <row r="3091" spans="1:3" x14ac:dyDescent="0.25">
      <c r="A3091" t="s">
        <v>9285</v>
      </c>
      <c r="B3091">
        <v>337421.9915</v>
      </c>
      <c r="C3091">
        <v>3064170.8975999998</v>
      </c>
    </row>
    <row r="3092" spans="1:3" x14ac:dyDescent="0.25">
      <c r="A3092" t="s">
        <v>9286</v>
      </c>
      <c r="B3092">
        <v>337410.9828</v>
      </c>
      <c r="C3092">
        <v>3064251.8333999999</v>
      </c>
    </row>
    <row r="3093" spans="1:3" x14ac:dyDescent="0.25">
      <c r="A3093" t="s">
        <v>9287</v>
      </c>
      <c r="B3093">
        <v>337355.28039999999</v>
      </c>
      <c r="C3093">
        <v>3064183.2883000001</v>
      </c>
    </row>
    <row r="3094" spans="1:3" x14ac:dyDescent="0.25">
      <c r="A3094" t="s">
        <v>9288</v>
      </c>
      <c r="B3094">
        <v>337521.0307</v>
      </c>
      <c r="C3094">
        <v>3063995.3705000002</v>
      </c>
    </row>
    <row r="3095" spans="1:3" x14ac:dyDescent="0.25">
      <c r="A3095" t="s">
        <v>9289</v>
      </c>
      <c r="B3095">
        <v>337283.58840000001</v>
      </c>
      <c r="C3095">
        <v>3063592.2806000002</v>
      </c>
    </row>
    <row r="3096" spans="1:3" x14ac:dyDescent="0.25">
      <c r="A3096" t="s">
        <v>9290</v>
      </c>
      <c r="B3096">
        <v>336836.30719999998</v>
      </c>
      <c r="C3096">
        <v>3063535.3308999999</v>
      </c>
    </row>
    <row r="3097" spans="1:3" x14ac:dyDescent="0.25">
      <c r="A3097" t="s">
        <v>9291</v>
      </c>
      <c r="B3097">
        <v>336841.9227</v>
      </c>
      <c r="C3097">
        <v>3063628.5898000002</v>
      </c>
    </row>
    <row r="3098" spans="1:3" x14ac:dyDescent="0.25">
      <c r="A3098" t="s">
        <v>9292</v>
      </c>
      <c r="B3098">
        <v>336818.56650000002</v>
      </c>
      <c r="C3098">
        <v>3063672.4342999998</v>
      </c>
    </row>
    <row r="3099" spans="1:3" x14ac:dyDescent="0.25">
      <c r="A3099" t="s">
        <v>9293</v>
      </c>
      <c r="B3099">
        <v>336700.81359999999</v>
      </c>
      <c r="C3099">
        <v>3063795.7138999999</v>
      </c>
    </row>
    <row r="3100" spans="1:3" x14ac:dyDescent="0.25">
      <c r="A3100" t="s">
        <v>9294</v>
      </c>
      <c r="B3100">
        <v>336825.83539999998</v>
      </c>
      <c r="C3100">
        <v>3063861.5564000001</v>
      </c>
    </row>
    <row r="3101" spans="1:3" x14ac:dyDescent="0.25">
      <c r="A3101" t="s">
        <v>9295</v>
      </c>
      <c r="B3101">
        <v>336861.41139999998</v>
      </c>
      <c r="C3101">
        <v>3064006.3094000001</v>
      </c>
    </row>
    <row r="3102" spans="1:3" x14ac:dyDescent="0.25">
      <c r="A3102" t="s">
        <v>9296</v>
      </c>
      <c r="B3102">
        <v>336860.1888</v>
      </c>
      <c r="C3102">
        <v>3064013.5460000001</v>
      </c>
    </row>
    <row r="3103" spans="1:3" x14ac:dyDescent="0.25">
      <c r="A3103" t="s">
        <v>9297</v>
      </c>
      <c r="B3103">
        <v>336858.48050000001</v>
      </c>
      <c r="C3103">
        <v>3064036.1586000002</v>
      </c>
    </row>
    <row r="3104" spans="1:3" x14ac:dyDescent="0.25">
      <c r="A3104" t="s">
        <v>9298</v>
      </c>
      <c r="B3104">
        <v>336958.62219999998</v>
      </c>
      <c r="C3104">
        <v>3064096.0962999999</v>
      </c>
    </row>
    <row r="3105" spans="1:3" x14ac:dyDescent="0.25">
      <c r="A3105" t="s">
        <v>9299</v>
      </c>
      <c r="B3105">
        <v>336921.45169999998</v>
      </c>
      <c r="C3105">
        <v>3064279.0339000002</v>
      </c>
    </row>
    <row r="3106" spans="1:3" x14ac:dyDescent="0.25">
      <c r="A3106" t="s">
        <v>9300</v>
      </c>
      <c r="B3106">
        <v>336893.1888</v>
      </c>
      <c r="C3106">
        <v>3064387.8239000002</v>
      </c>
    </row>
    <row r="3107" spans="1:3" x14ac:dyDescent="0.25">
      <c r="A3107" t="s">
        <v>9301</v>
      </c>
      <c r="B3107">
        <v>336995.46029999998</v>
      </c>
      <c r="C3107">
        <v>3064379.8813999998</v>
      </c>
    </row>
    <row r="3108" spans="1:3" x14ac:dyDescent="0.25">
      <c r="A3108" t="s">
        <v>9302</v>
      </c>
      <c r="B3108">
        <v>336984.5135</v>
      </c>
      <c r="C3108">
        <v>3064624.4909999999</v>
      </c>
    </row>
    <row r="3109" spans="1:3" x14ac:dyDescent="0.25">
      <c r="A3109" t="s">
        <v>9303</v>
      </c>
      <c r="B3109">
        <v>337120.77360000001</v>
      </c>
      <c r="C3109">
        <v>3064489.4855</v>
      </c>
    </row>
    <row r="3110" spans="1:3" x14ac:dyDescent="0.25">
      <c r="A3110" t="s">
        <v>9304</v>
      </c>
      <c r="B3110">
        <v>336987.78759999998</v>
      </c>
      <c r="C3110">
        <v>3064656.5457000001</v>
      </c>
    </row>
    <row r="3111" spans="1:3" x14ac:dyDescent="0.25">
      <c r="A3111" t="s">
        <v>9305</v>
      </c>
      <c r="B3111">
        <v>336875.10009999998</v>
      </c>
      <c r="C3111">
        <v>3064704.1545000002</v>
      </c>
    </row>
    <row r="3112" spans="1:3" x14ac:dyDescent="0.25">
      <c r="A3112" t="s">
        <v>9306</v>
      </c>
      <c r="B3112">
        <v>336870.12890000001</v>
      </c>
      <c r="C3112">
        <v>3064712.7028000001</v>
      </c>
    </row>
    <row r="3113" spans="1:3" x14ac:dyDescent="0.25">
      <c r="A3113" t="s">
        <v>9307</v>
      </c>
      <c r="B3113">
        <v>336924.43979999999</v>
      </c>
      <c r="C3113">
        <v>3065160.0987</v>
      </c>
    </row>
    <row r="3114" spans="1:3" x14ac:dyDescent="0.25">
      <c r="A3114" t="s">
        <v>9308</v>
      </c>
      <c r="B3114">
        <v>337012.5392</v>
      </c>
      <c r="C3114">
        <v>3065300.6343</v>
      </c>
    </row>
    <row r="3115" spans="1:3" x14ac:dyDescent="0.25">
      <c r="A3115" t="s">
        <v>9309</v>
      </c>
      <c r="B3115">
        <v>336896.22820000001</v>
      </c>
      <c r="C3115">
        <v>3065427.0332999998</v>
      </c>
    </row>
    <row r="3116" spans="1:3" x14ac:dyDescent="0.25">
      <c r="A3116" t="s">
        <v>9310</v>
      </c>
      <c r="B3116">
        <v>337078.49080000003</v>
      </c>
      <c r="C3116">
        <v>3065646.1579</v>
      </c>
    </row>
    <row r="3117" spans="1:3" x14ac:dyDescent="0.25">
      <c r="A3117" t="s">
        <v>9311</v>
      </c>
      <c r="B3117">
        <v>337042.56780000002</v>
      </c>
      <c r="C3117">
        <v>3065676.1656999998</v>
      </c>
    </row>
    <row r="3118" spans="1:3" x14ac:dyDescent="0.25">
      <c r="A3118" t="s">
        <v>9312</v>
      </c>
      <c r="B3118">
        <v>336978.61859999999</v>
      </c>
      <c r="C3118">
        <v>3065678.2930000001</v>
      </c>
    </row>
    <row r="3119" spans="1:3" x14ac:dyDescent="0.25">
      <c r="A3119" t="s">
        <v>9313</v>
      </c>
      <c r="B3119">
        <v>337774.73810000002</v>
      </c>
      <c r="C3119">
        <v>3064520.6091</v>
      </c>
    </row>
    <row r="3120" spans="1:3" x14ac:dyDescent="0.25">
      <c r="A3120" t="s">
        <v>9314</v>
      </c>
      <c r="B3120">
        <v>337802.05219999998</v>
      </c>
      <c r="C3120">
        <v>3064635.9049999998</v>
      </c>
    </row>
    <row r="3121" spans="1:3" x14ac:dyDescent="0.25">
      <c r="A3121" t="s">
        <v>9315</v>
      </c>
      <c r="B3121">
        <v>337669.76870000002</v>
      </c>
      <c r="C3121">
        <v>3065123.9635999999</v>
      </c>
    </row>
    <row r="3122" spans="1:3" x14ac:dyDescent="0.25">
      <c r="A3122" t="s">
        <v>9316</v>
      </c>
      <c r="B3122">
        <v>337549.02309999999</v>
      </c>
      <c r="C3122">
        <v>3064599.1398999998</v>
      </c>
    </row>
    <row r="3123" spans="1:3" x14ac:dyDescent="0.25">
      <c r="A3123" t="s">
        <v>9317</v>
      </c>
      <c r="B3123">
        <v>337299.91889999999</v>
      </c>
      <c r="C3123">
        <v>3064774.2749999999</v>
      </c>
    </row>
    <row r="3124" spans="1:3" x14ac:dyDescent="0.25">
      <c r="A3124" t="s">
        <v>9318</v>
      </c>
      <c r="B3124">
        <v>337109.18320000003</v>
      </c>
      <c r="C3124">
        <v>3064904.2884999998</v>
      </c>
    </row>
    <row r="3125" spans="1:3" x14ac:dyDescent="0.25">
      <c r="A3125" t="s">
        <v>9319</v>
      </c>
      <c r="B3125">
        <v>337095.38099999999</v>
      </c>
      <c r="C3125">
        <v>3064910.8506999998</v>
      </c>
    </row>
    <row r="3126" spans="1:3" x14ac:dyDescent="0.25">
      <c r="A3126" t="s">
        <v>9320</v>
      </c>
      <c r="B3126">
        <v>337034.03649999999</v>
      </c>
      <c r="C3126">
        <v>3064954.5639999998</v>
      </c>
    </row>
    <row r="3127" spans="1:3" x14ac:dyDescent="0.25">
      <c r="A3127" t="s">
        <v>9321</v>
      </c>
      <c r="B3127">
        <v>337039.28580000001</v>
      </c>
      <c r="C3127">
        <v>3064935.6379999998</v>
      </c>
    </row>
    <row r="3128" spans="1:3" x14ac:dyDescent="0.25">
      <c r="A3128" t="s">
        <v>9322</v>
      </c>
      <c r="B3128">
        <v>337022.5906</v>
      </c>
      <c r="C3128">
        <v>3065012.9567</v>
      </c>
    </row>
    <row r="3129" spans="1:3" x14ac:dyDescent="0.25">
      <c r="A3129" t="s">
        <v>9323</v>
      </c>
      <c r="B3129">
        <v>336869.6213</v>
      </c>
      <c r="C3129">
        <v>3064983.7116</v>
      </c>
    </row>
    <row r="3130" spans="1:3" x14ac:dyDescent="0.25">
      <c r="A3130" t="s">
        <v>9324</v>
      </c>
      <c r="B3130">
        <v>336703.8725</v>
      </c>
      <c r="C3130">
        <v>3064774.5567000001</v>
      </c>
    </row>
    <row r="3131" spans="1:3" x14ac:dyDescent="0.25">
      <c r="A3131" t="s">
        <v>9325</v>
      </c>
      <c r="B3131">
        <v>336705.26579999999</v>
      </c>
      <c r="C3131">
        <v>3064851.9312</v>
      </c>
    </row>
    <row r="3132" spans="1:3" x14ac:dyDescent="0.25">
      <c r="A3132" t="s">
        <v>9326</v>
      </c>
      <c r="B3132">
        <v>336685.03879999998</v>
      </c>
      <c r="C3132">
        <v>3065135.9438</v>
      </c>
    </row>
    <row r="3133" spans="1:3" x14ac:dyDescent="0.25">
      <c r="A3133" t="s">
        <v>9327</v>
      </c>
      <c r="B3133">
        <v>336466.41729999997</v>
      </c>
      <c r="C3133">
        <v>3064986.216</v>
      </c>
    </row>
    <row r="3134" spans="1:3" x14ac:dyDescent="0.25">
      <c r="A3134" t="s">
        <v>9328</v>
      </c>
      <c r="B3134">
        <v>336481.17070000002</v>
      </c>
      <c r="C3134">
        <v>3064901.1669999999</v>
      </c>
    </row>
    <row r="3135" spans="1:3" x14ac:dyDescent="0.25">
      <c r="A3135" t="s">
        <v>9329</v>
      </c>
      <c r="B3135">
        <v>336294.56400000001</v>
      </c>
      <c r="C3135">
        <v>3064938.3498</v>
      </c>
    </row>
    <row r="3136" spans="1:3" x14ac:dyDescent="0.25">
      <c r="A3136" t="s">
        <v>9330</v>
      </c>
      <c r="B3136">
        <v>336375.97480000003</v>
      </c>
      <c r="C3136">
        <v>3065217.196</v>
      </c>
    </row>
    <row r="3137" spans="1:3" x14ac:dyDescent="0.25">
      <c r="A3137" t="s">
        <v>9331</v>
      </c>
      <c r="B3137">
        <v>337492.01449999999</v>
      </c>
      <c r="C3137">
        <v>3064807.4797999999</v>
      </c>
    </row>
    <row r="3138" spans="1:3" x14ac:dyDescent="0.25">
      <c r="A3138" t="s">
        <v>9332</v>
      </c>
      <c r="B3138">
        <v>337434.12949999998</v>
      </c>
      <c r="C3138">
        <v>3064553.6611000001</v>
      </c>
    </row>
    <row r="3139" spans="1:3" x14ac:dyDescent="0.25">
      <c r="A3139" t="s">
        <v>9333</v>
      </c>
      <c r="B3139">
        <v>336643.12180000002</v>
      </c>
      <c r="C3139">
        <v>3065099.4048000001</v>
      </c>
    </row>
  </sheetData>
  <autoFilter ref="A1:C2566" xr:uid="{E42E5978-C24F-4F1F-8C9E-B4B8081A28E2}">
    <sortState xmlns:xlrd2="http://schemas.microsoft.com/office/spreadsheetml/2017/richdata2" ref="A2:C2566">
      <sortCondition ref="A1:A2566"/>
    </sortState>
  </autoFilter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ADB8E-5FC6-45C5-AB3D-E79C82684D07}">
  <dimension ref="A1:V295"/>
  <sheetViews>
    <sheetView topLeftCell="B1" workbookViewId="0">
      <selection activeCell="V2" sqref="V2"/>
    </sheetView>
    <sheetView workbookViewId="1"/>
  </sheetViews>
  <sheetFormatPr defaultRowHeight="15" x14ac:dyDescent="0.25"/>
  <cols>
    <col min="1" max="1" width="30.28515625" bestFit="1" customWidth="1"/>
    <col min="5" max="5" width="37" bestFit="1" customWidth="1"/>
    <col min="9" max="9" width="6.140625" bestFit="1" customWidth="1"/>
    <col min="10" max="10" width="17" bestFit="1" customWidth="1"/>
    <col min="17" max="17" width="11.5703125" bestFit="1" customWidth="1"/>
    <col min="19" max="19" width="10.140625" bestFit="1" customWidth="1"/>
  </cols>
  <sheetData>
    <row r="1" spans="1:22" x14ac:dyDescent="0.25">
      <c r="A1" t="s">
        <v>66</v>
      </c>
      <c r="B1" t="s">
        <v>67</v>
      </c>
      <c r="C1" t="s">
        <v>68</v>
      </c>
      <c r="D1" t="s">
        <v>69</v>
      </c>
      <c r="E1" t="s">
        <v>70</v>
      </c>
      <c r="F1" t="s">
        <v>9338</v>
      </c>
      <c r="H1" t="s">
        <v>279</v>
      </c>
      <c r="I1" t="s">
        <v>281</v>
      </c>
      <c r="J1" t="s">
        <v>8428</v>
      </c>
      <c r="K1" t="s">
        <v>282</v>
      </c>
      <c r="L1" t="s">
        <v>9337</v>
      </c>
      <c r="M1" t="s">
        <v>9353</v>
      </c>
      <c r="N1" t="s">
        <v>9354</v>
      </c>
    </row>
    <row r="2" spans="1:22" x14ac:dyDescent="0.25">
      <c r="A2" t="s">
        <v>163</v>
      </c>
      <c r="B2">
        <v>100</v>
      </c>
      <c r="C2">
        <v>11</v>
      </c>
      <c r="D2">
        <v>0.4</v>
      </c>
      <c r="E2" t="s">
        <v>164</v>
      </c>
      <c r="F2" t="s">
        <v>9341</v>
      </c>
      <c r="H2" t="s">
        <v>271</v>
      </c>
      <c r="I2">
        <v>9263</v>
      </c>
      <c r="J2" t="str">
        <f t="shared" ref="J2:J65" si="0">H2&amp;"_"&amp;I2</f>
        <v>LUB_9263</v>
      </c>
      <c r="K2" t="str">
        <f t="shared" ref="K2:K65" si="1">I2&amp;"load"</f>
        <v>9263load</v>
      </c>
      <c r="L2" t="str">
        <f>J2</f>
        <v>LUB_9263</v>
      </c>
      <c r="M2">
        <v>3</v>
      </c>
      <c r="N2">
        <v>0.4</v>
      </c>
      <c r="P2" t="s">
        <v>296</v>
      </c>
      <c r="Q2" t="str">
        <f>"Load."&amp;L2</f>
        <v>Load.LUB_9263</v>
      </c>
      <c r="R2" t="str">
        <f>"phases="&amp;M2</f>
        <v>phases=3</v>
      </c>
      <c r="S2" t="str">
        <f>"Bus1="&amp;K2</f>
        <v>Bus1=9263load</v>
      </c>
      <c r="T2" t="str">
        <f>"kV="&amp;N2</f>
        <v>kV=0.4</v>
      </c>
      <c r="U2" t="str">
        <f>"kW="&amp;B2*0.9</f>
        <v>kW=90</v>
      </c>
      <c r="V2" t="s">
        <v>9355</v>
      </c>
    </row>
    <row r="3" spans="1:22" x14ac:dyDescent="0.25">
      <c r="A3" t="s">
        <v>86</v>
      </c>
      <c r="B3">
        <v>100</v>
      </c>
      <c r="C3">
        <v>11</v>
      </c>
      <c r="D3">
        <v>0.4</v>
      </c>
      <c r="E3" t="s">
        <v>86</v>
      </c>
      <c r="F3" t="s">
        <v>9341</v>
      </c>
      <c r="H3" t="s">
        <v>268</v>
      </c>
      <c r="I3">
        <v>6005</v>
      </c>
      <c r="J3" t="str">
        <f t="shared" si="0"/>
        <v>IM1_6005</v>
      </c>
      <c r="K3" t="str">
        <f t="shared" si="1"/>
        <v>6005load</v>
      </c>
      <c r="L3" t="str">
        <f t="shared" ref="L3:L66" si="2">J3</f>
        <v>IM1_6005</v>
      </c>
      <c r="M3">
        <v>3</v>
      </c>
      <c r="N3">
        <v>0.4</v>
      </c>
      <c r="P3" t="s">
        <v>296</v>
      </c>
      <c r="Q3" t="str">
        <f t="shared" ref="Q3:Q66" si="3">"Load."&amp;L3</f>
        <v>Load.IM1_6005</v>
      </c>
      <c r="R3" t="str">
        <f t="shared" ref="R3:R66" si="4">"phases="&amp;M3</f>
        <v>phases=3</v>
      </c>
      <c r="S3" t="str">
        <f t="shared" ref="S3:S66" si="5">"Bus1="&amp;K3</f>
        <v>Bus1=6005load</v>
      </c>
      <c r="T3" t="str">
        <f t="shared" ref="T3:T66" si="6">"kV="&amp;N3</f>
        <v>kV=0.4</v>
      </c>
      <c r="U3" t="str">
        <f t="shared" ref="U3:U66" si="7">"kW="&amp;B3*0.9</f>
        <v>kW=90</v>
      </c>
      <c r="V3" t="s">
        <v>9355</v>
      </c>
    </row>
    <row r="4" spans="1:22" x14ac:dyDescent="0.25">
      <c r="A4" t="s">
        <v>86</v>
      </c>
      <c r="B4">
        <v>100</v>
      </c>
      <c r="C4">
        <v>11</v>
      </c>
      <c r="D4">
        <v>0.4</v>
      </c>
      <c r="E4" t="s">
        <v>86</v>
      </c>
      <c r="F4" t="s">
        <v>9341</v>
      </c>
      <c r="H4" t="s">
        <v>268</v>
      </c>
      <c r="I4">
        <v>6007</v>
      </c>
      <c r="J4" t="str">
        <f t="shared" si="0"/>
        <v>IM1_6007</v>
      </c>
      <c r="K4" t="str">
        <f t="shared" si="1"/>
        <v>6007load</v>
      </c>
      <c r="L4" t="str">
        <f t="shared" si="2"/>
        <v>IM1_6007</v>
      </c>
      <c r="M4">
        <v>3</v>
      </c>
      <c r="N4">
        <v>0.4</v>
      </c>
      <c r="P4" t="s">
        <v>296</v>
      </c>
      <c r="Q4" t="str">
        <f t="shared" si="3"/>
        <v>Load.IM1_6007</v>
      </c>
      <c r="R4" t="str">
        <f t="shared" si="4"/>
        <v>phases=3</v>
      </c>
      <c r="S4" t="str">
        <f t="shared" si="5"/>
        <v>Bus1=6007load</v>
      </c>
      <c r="T4" t="str">
        <f t="shared" si="6"/>
        <v>kV=0.4</v>
      </c>
      <c r="U4" t="str">
        <f t="shared" si="7"/>
        <v>kW=90</v>
      </c>
      <c r="V4" t="s">
        <v>9355</v>
      </c>
    </row>
    <row r="5" spans="1:22" x14ac:dyDescent="0.25">
      <c r="A5" t="s">
        <v>99</v>
      </c>
      <c r="B5">
        <v>400</v>
      </c>
      <c r="C5">
        <v>11</v>
      </c>
      <c r="D5">
        <v>0.4</v>
      </c>
      <c r="E5" t="s">
        <v>99</v>
      </c>
      <c r="F5" t="s">
        <v>9339</v>
      </c>
      <c r="H5" t="s">
        <v>271</v>
      </c>
      <c r="I5">
        <v>9019</v>
      </c>
      <c r="J5" t="str">
        <f t="shared" si="0"/>
        <v>LUB_9019</v>
      </c>
      <c r="K5" t="str">
        <f t="shared" si="1"/>
        <v>9019load</v>
      </c>
      <c r="L5" t="str">
        <f t="shared" si="2"/>
        <v>LUB_9019</v>
      </c>
      <c r="M5">
        <v>3</v>
      </c>
      <c r="N5">
        <v>0.4</v>
      </c>
      <c r="P5" t="s">
        <v>296</v>
      </c>
      <c r="Q5" t="str">
        <f t="shared" si="3"/>
        <v>Load.LUB_9019</v>
      </c>
      <c r="R5" t="str">
        <f t="shared" si="4"/>
        <v>phases=3</v>
      </c>
      <c r="S5" t="str">
        <f t="shared" si="5"/>
        <v>Bus1=9019load</v>
      </c>
      <c r="T5" t="str">
        <f t="shared" si="6"/>
        <v>kV=0.4</v>
      </c>
      <c r="U5" t="str">
        <f t="shared" si="7"/>
        <v>kW=360</v>
      </c>
      <c r="V5" t="s">
        <v>9355</v>
      </c>
    </row>
    <row r="6" spans="1:22" x14ac:dyDescent="0.25">
      <c r="A6" t="s">
        <v>99</v>
      </c>
      <c r="B6">
        <v>400</v>
      </c>
      <c r="C6">
        <v>11</v>
      </c>
      <c r="D6">
        <v>0.4</v>
      </c>
      <c r="E6" t="s">
        <v>100</v>
      </c>
      <c r="F6" t="s">
        <v>9339</v>
      </c>
      <c r="H6" t="s">
        <v>269</v>
      </c>
      <c r="I6">
        <v>7062</v>
      </c>
      <c r="J6" t="str">
        <f t="shared" si="0"/>
        <v>IM2_7062</v>
      </c>
      <c r="K6" t="str">
        <f t="shared" si="1"/>
        <v>7062load</v>
      </c>
      <c r="L6" t="str">
        <f t="shared" si="2"/>
        <v>IM2_7062</v>
      </c>
      <c r="M6">
        <v>3</v>
      </c>
      <c r="N6">
        <v>0.4</v>
      </c>
      <c r="P6" t="s">
        <v>296</v>
      </c>
      <c r="Q6" t="str">
        <f t="shared" si="3"/>
        <v>Load.IM2_7062</v>
      </c>
      <c r="R6" t="str">
        <f t="shared" si="4"/>
        <v>phases=3</v>
      </c>
      <c r="S6" t="str">
        <f t="shared" si="5"/>
        <v>Bus1=7062load</v>
      </c>
      <c r="T6" t="str">
        <f t="shared" si="6"/>
        <v>kV=0.4</v>
      </c>
      <c r="U6" t="str">
        <f t="shared" si="7"/>
        <v>kW=360</v>
      </c>
      <c r="V6" t="s">
        <v>9355</v>
      </c>
    </row>
    <row r="7" spans="1:22" x14ac:dyDescent="0.25">
      <c r="A7" t="s">
        <v>185</v>
      </c>
      <c r="B7">
        <v>400</v>
      </c>
      <c r="C7">
        <v>11</v>
      </c>
      <c r="D7">
        <v>0.4</v>
      </c>
      <c r="E7" t="s">
        <v>186</v>
      </c>
      <c r="F7" t="s">
        <v>9341</v>
      </c>
      <c r="H7" t="s">
        <v>271</v>
      </c>
      <c r="I7">
        <v>9017</v>
      </c>
      <c r="J7" t="str">
        <f t="shared" si="0"/>
        <v>LUB_9017</v>
      </c>
      <c r="K7" t="str">
        <f t="shared" si="1"/>
        <v>9017load</v>
      </c>
      <c r="L7" t="str">
        <f t="shared" si="2"/>
        <v>LUB_9017</v>
      </c>
      <c r="M7">
        <v>3</v>
      </c>
      <c r="N7">
        <v>0.4</v>
      </c>
      <c r="P7" t="s">
        <v>296</v>
      </c>
      <c r="Q7" t="str">
        <f t="shared" si="3"/>
        <v>Load.LUB_9017</v>
      </c>
      <c r="R7" t="str">
        <f t="shared" si="4"/>
        <v>phases=3</v>
      </c>
      <c r="S7" t="str">
        <f t="shared" si="5"/>
        <v>Bus1=9017load</v>
      </c>
      <c r="T7" t="str">
        <f t="shared" si="6"/>
        <v>kV=0.4</v>
      </c>
      <c r="U7" t="str">
        <f t="shared" si="7"/>
        <v>kW=360</v>
      </c>
      <c r="V7" t="s">
        <v>9355</v>
      </c>
    </row>
    <row r="8" spans="1:22" x14ac:dyDescent="0.25">
      <c r="A8" t="s">
        <v>106</v>
      </c>
      <c r="B8">
        <v>250</v>
      </c>
      <c r="C8">
        <v>11</v>
      </c>
      <c r="D8">
        <v>0.4</v>
      </c>
      <c r="E8" t="s">
        <v>107</v>
      </c>
      <c r="F8" t="s">
        <v>9341</v>
      </c>
      <c r="H8" t="s">
        <v>271</v>
      </c>
      <c r="I8">
        <v>9002</v>
      </c>
      <c r="J8" t="str">
        <f t="shared" si="0"/>
        <v>LUB_9002</v>
      </c>
      <c r="K8" t="str">
        <f t="shared" si="1"/>
        <v>9002load</v>
      </c>
      <c r="L8" t="str">
        <f t="shared" si="2"/>
        <v>LUB_9002</v>
      </c>
      <c r="M8">
        <v>3</v>
      </c>
      <c r="N8">
        <v>0.4</v>
      </c>
      <c r="P8" t="s">
        <v>296</v>
      </c>
      <c r="Q8" t="str">
        <f t="shared" si="3"/>
        <v>Load.LUB_9002</v>
      </c>
      <c r="R8" t="str">
        <f t="shared" si="4"/>
        <v>phases=3</v>
      </c>
      <c r="S8" t="str">
        <f t="shared" si="5"/>
        <v>Bus1=9002load</v>
      </c>
      <c r="T8" t="str">
        <f t="shared" si="6"/>
        <v>kV=0.4</v>
      </c>
      <c r="U8" t="str">
        <f t="shared" si="7"/>
        <v>kW=225</v>
      </c>
      <c r="V8" t="s">
        <v>9355</v>
      </c>
    </row>
    <row r="9" spans="1:22" x14ac:dyDescent="0.25">
      <c r="A9" t="s">
        <v>195</v>
      </c>
      <c r="B9">
        <v>50</v>
      </c>
      <c r="C9">
        <v>11</v>
      </c>
      <c r="D9">
        <v>0.4</v>
      </c>
      <c r="E9" t="s">
        <v>196</v>
      </c>
      <c r="F9" t="s">
        <v>9347</v>
      </c>
      <c r="H9" t="s">
        <v>271</v>
      </c>
      <c r="I9">
        <v>9024</v>
      </c>
      <c r="J9" t="str">
        <f t="shared" si="0"/>
        <v>LUB_9024</v>
      </c>
      <c r="K9" t="str">
        <f t="shared" si="1"/>
        <v>9024load</v>
      </c>
      <c r="L9" t="str">
        <f t="shared" si="2"/>
        <v>LUB_9024</v>
      </c>
      <c r="M9">
        <v>3</v>
      </c>
      <c r="N9">
        <v>0.4</v>
      </c>
      <c r="P9" t="s">
        <v>296</v>
      </c>
      <c r="Q9" t="str">
        <f t="shared" si="3"/>
        <v>Load.LUB_9024</v>
      </c>
      <c r="R9" t="str">
        <f t="shared" si="4"/>
        <v>phases=3</v>
      </c>
      <c r="S9" t="str">
        <f t="shared" si="5"/>
        <v>Bus1=9024load</v>
      </c>
      <c r="T9" t="str">
        <f t="shared" si="6"/>
        <v>kV=0.4</v>
      </c>
      <c r="U9" t="str">
        <f t="shared" si="7"/>
        <v>kW=45</v>
      </c>
      <c r="V9" t="s">
        <v>9355</v>
      </c>
    </row>
    <row r="10" spans="1:22" x14ac:dyDescent="0.25">
      <c r="A10" t="s">
        <v>112</v>
      </c>
      <c r="B10">
        <v>350</v>
      </c>
      <c r="C10">
        <v>11</v>
      </c>
      <c r="D10">
        <v>0.4</v>
      </c>
      <c r="E10" t="s">
        <v>113</v>
      </c>
      <c r="F10" t="s">
        <v>9349</v>
      </c>
      <c r="H10" t="s">
        <v>271</v>
      </c>
      <c r="I10">
        <v>9331</v>
      </c>
      <c r="J10" t="str">
        <f t="shared" si="0"/>
        <v>LUB_9331</v>
      </c>
      <c r="K10" t="str">
        <f t="shared" si="1"/>
        <v>9331load</v>
      </c>
      <c r="L10" t="str">
        <f t="shared" si="2"/>
        <v>LUB_9331</v>
      </c>
      <c r="M10">
        <v>3</v>
      </c>
      <c r="N10">
        <v>0.4</v>
      </c>
      <c r="P10" t="s">
        <v>296</v>
      </c>
      <c r="Q10" t="str">
        <f t="shared" si="3"/>
        <v>Load.LUB_9331</v>
      </c>
      <c r="R10" t="str">
        <f t="shared" si="4"/>
        <v>phases=3</v>
      </c>
      <c r="S10" t="str">
        <f t="shared" si="5"/>
        <v>Bus1=9331load</v>
      </c>
      <c r="T10" t="str">
        <f t="shared" si="6"/>
        <v>kV=0.4</v>
      </c>
      <c r="U10" t="str">
        <f t="shared" si="7"/>
        <v>kW=315</v>
      </c>
      <c r="V10" t="s">
        <v>9355</v>
      </c>
    </row>
    <row r="11" spans="1:22" x14ac:dyDescent="0.25">
      <c r="A11" t="s">
        <v>200</v>
      </c>
      <c r="B11">
        <v>150</v>
      </c>
      <c r="C11">
        <v>11</v>
      </c>
      <c r="D11">
        <v>0.4</v>
      </c>
      <c r="E11" t="s">
        <v>201</v>
      </c>
      <c r="F11" t="s">
        <v>9349</v>
      </c>
      <c r="H11" t="s">
        <v>271</v>
      </c>
      <c r="I11">
        <v>9484</v>
      </c>
      <c r="J11" t="str">
        <f t="shared" si="0"/>
        <v>LUB_9484</v>
      </c>
      <c r="K11" t="str">
        <f t="shared" si="1"/>
        <v>9484load</v>
      </c>
      <c r="L11" t="str">
        <f t="shared" si="2"/>
        <v>LUB_9484</v>
      </c>
      <c r="M11">
        <v>3</v>
      </c>
      <c r="N11">
        <v>0.4</v>
      </c>
      <c r="P11" t="s">
        <v>296</v>
      </c>
      <c r="Q11" t="str">
        <f t="shared" si="3"/>
        <v>Load.LUB_9484</v>
      </c>
      <c r="R11" t="str">
        <f t="shared" si="4"/>
        <v>phases=3</v>
      </c>
      <c r="S11" t="str">
        <f t="shared" si="5"/>
        <v>Bus1=9484load</v>
      </c>
      <c r="T11" t="str">
        <f t="shared" si="6"/>
        <v>kV=0.4</v>
      </c>
      <c r="U11" t="str">
        <f t="shared" si="7"/>
        <v>kW=135</v>
      </c>
      <c r="V11" t="s">
        <v>9355</v>
      </c>
    </row>
    <row r="12" spans="1:22" x14ac:dyDescent="0.25">
      <c r="A12" t="s">
        <v>147</v>
      </c>
      <c r="B12">
        <v>100</v>
      </c>
      <c r="C12">
        <v>11</v>
      </c>
      <c r="D12">
        <v>0.4</v>
      </c>
      <c r="E12" t="s">
        <v>148</v>
      </c>
      <c r="F12" t="s">
        <v>9341</v>
      </c>
      <c r="H12" t="s">
        <v>271</v>
      </c>
      <c r="I12">
        <v>9011</v>
      </c>
      <c r="J12" t="str">
        <f t="shared" si="0"/>
        <v>LUB_9011</v>
      </c>
      <c r="K12" t="str">
        <f t="shared" si="1"/>
        <v>9011load</v>
      </c>
      <c r="L12" t="str">
        <f t="shared" si="2"/>
        <v>LUB_9011</v>
      </c>
      <c r="M12">
        <v>3</v>
      </c>
      <c r="N12">
        <v>0.4</v>
      </c>
      <c r="P12" t="s">
        <v>296</v>
      </c>
      <c r="Q12" t="str">
        <f t="shared" si="3"/>
        <v>Load.LUB_9011</v>
      </c>
      <c r="R12" t="str">
        <f t="shared" si="4"/>
        <v>phases=3</v>
      </c>
      <c r="S12" t="str">
        <f t="shared" si="5"/>
        <v>Bus1=9011load</v>
      </c>
      <c r="T12" t="str">
        <f t="shared" si="6"/>
        <v>kV=0.4</v>
      </c>
      <c r="U12" t="str">
        <f t="shared" si="7"/>
        <v>kW=90</v>
      </c>
      <c r="V12" t="s">
        <v>9355</v>
      </c>
    </row>
    <row r="13" spans="1:22" x14ac:dyDescent="0.25">
      <c r="A13" t="s">
        <v>173</v>
      </c>
      <c r="B13">
        <v>100</v>
      </c>
      <c r="C13">
        <v>11</v>
      </c>
      <c r="D13">
        <v>0.4</v>
      </c>
      <c r="E13" t="s">
        <v>174</v>
      </c>
      <c r="F13" t="s">
        <v>9341</v>
      </c>
      <c r="H13" t="s">
        <v>271</v>
      </c>
      <c r="I13">
        <v>9445</v>
      </c>
      <c r="J13" t="str">
        <f t="shared" si="0"/>
        <v>LUB_9445</v>
      </c>
      <c r="K13" t="str">
        <f t="shared" si="1"/>
        <v>9445load</v>
      </c>
      <c r="L13" t="str">
        <f t="shared" si="2"/>
        <v>LUB_9445</v>
      </c>
      <c r="M13">
        <v>3</v>
      </c>
      <c r="N13">
        <v>0.4</v>
      </c>
      <c r="P13" t="s">
        <v>296</v>
      </c>
      <c r="Q13" t="str">
        <f t="shared" si="3"/>
        <v>Load.LUB_9445</v>
      </c>
      <c r="R13" t="str">
        <f t="shared" si="4"/>
        <v>phases=3</v>
      </c>
      <c r="S13" t="str">
        <f t="shared" si="5"/>
        <v>Bus1=9445load</v>
      </c>
      <c r="T13" t="str">
        <f t="shared" si="6"/>
        <v>kV=0.4</v>
      </c>
      <c r="U13" t="str">
        <f t="shared" si="7"/>
        <v>kW=90</v>
      </c>
      <c r="V13" t="s">
        <v>9355</v>
      </c>
    </row>
    <row r="14" spans="1:22" x14ac:dyDescent="0.25">
      <c r="A14" t="s">
        <v>126</v>
      </c>
      <c r="B14">
        <v>100</v>
      </c>
      <c r="C14">
        <v>11</v>
      </c>
      <c r="D14">
        <v>0.4</v>
      </c>
      <c r="E14" t="s">
        <v>127</v>
      </c>
      <c r="F14" t="s">
        <v>9341</v>
      </c>
      <c r="H14" t="s">
        <v>271</v>
      </c>
      <c r="I14">
        <v>9008</v>
      </c>
      <c r="J14" t="str">
        <f t="shared" si="0"/>
        <v>LUB_9008</v>
      </c>
      <c r="K14" t="str">
        <f t="shared" si="1"/>
        <v>9008load</v>
      </c>
      <c r="L14" t="str">
        <f t="shared" si="2"/>
        <v>LUB_9008</v>
      </c>
      <c r="M14">
        <v>3</v>
      </c>
      <c r="N14">
        <v>0.4</v>
      </c>
      <c r="P14" t="s">
        <v>296</v>
      </c>
      <c r="Q14" t="str">
        <f t="shared" si="3"/>
        <v>Load.LUB_9008</v>
      </c>
      <c r="R14" t="str">
        <f t="shared" si="4"/>
        <v>phases=3</v>
      </c>
      <c r="S14" t="str">
        <f t="shared" si="5"/>
        <v>Bus1=9008load</v>
      </c>
      <c r="T14" t="str">
        <f t="shared" si="6"/>
        <v>kV=0.4</v>
      </c>
      <c r="U14" t="str">
        <f t="shared" si="7"/>
        <v>kW=90</v>
      </c>
      <c r="V14" t="s">
        <v>9355</v>
      </c>
    </row>
    <row r="15" spans="1:22" x14ac:dyDescent="0.25">
      <c r="A15" t="s">
        <v>110</v>
      </c>
      <c r="B15">
        <v>100</v>
      </c>
      <c r="C15">
        <v>11</v>
      </c>
      <c r="D15">
        <v>0.4</v>
      </c>
      <c r="E15" t="s">
        <v>111</v>
      </c>
      <c r="F15" t="s">
        <v>9341</v>
      </c>
      <c r="H15" t="s">
        <v>271</v>
      </c>
      <c r="I15">
        <v>9327</v>
      </c>
      <c r="J15" t="str">
        <f t="shared" si="0"/>
        <v>LUB_9327</v>
      </c>
      <c r="K15" t="str">
        <f t="shared" si="1"/>
        <v>9327load</v>
      </c>
      <c r="L15" t="str">
        <f t="shared" si="2"/>
        <v>LUB_9327</v>
      </c>
      <c r="M15">
        <v>3</v>
      </c>
      <c r="N15">
        <v>0.4</v>
      </c>
      <c r="P15" t="s">
        <v>296</v>
      </c>
      <c r="Q15" t="str">
        <f t="shared" si="3"/>
        <v>Load.LUB_9327</v>
      </c>
      <c r="R15" t="str">
        <f t="shared" si="4"/>
        <v>phases=3</v>
      </c>
      <c r="S15" t="str">
        <f t="shared" si="5"/>
        <v>Bus1=9327load</v>
      </c>
      <c r="T15" t="str">
        <f t="shared" si="6"/>
        <v>kV=0.4</v>
      </c>
      <c r="U15" t="str">
        <f t="shared" si="7"/>
        <v>kW=90</v>
      </c>
      <c r="V15" t="s">
        <v>9355</v>
      </c>
    </row>
    <row r="16" spans="1:22" x14ac:dyDescent="0.25">
      <c r="A16" t="s">
        <v>91</v>
      </c>
      <c r="B16">
        <v>100</v>
      </c>
      <c r="C16">
        <v>11</v>
      </c>
      <c r="D16">
        <v>0.4</v>
      </c>
      <c r="E16" t="s">
        <v>91</v>
      </c>
      <c r="F16" t="s">
        <v>9340</v>
      </c>
      <c r="H16" t="s">
        <v>268</v>
      </c>
      <c r="I16">
        <v>6079</v>
      </c>
      <c r="J16" t="str">
        <f t="shared" si="0"/>
        <v>IM1_6079</v>
      </c>
      <c r="K16" t="str">
        <f t="shared" si="1"/>
        <v>6079load</v>
      </c>
      <c r="L16" t="str">
        <f t="shared" si="2"/>
        <v>IM1_6079</v>
      </c>
      <c r="M16">
        <v>3</v>
      </c>
      <c r="N16">
        <v>0.4</v>
      </c>
      <c r="P16" t="s">
        <v>296</v>
      </c>
      <c r="Q16" t="str">
        <f t="shared" si="3"/>
        <v>Load.IM1_6079</v>
      </c>
      <c r="R16" t="str">
        <f t="shared" si="4"/>
        <v>phases=3</v>
      </c>
      <c r="S16" t="str">
        <f t="shared" si="5"/>
        <v>Bus1=6079load</v>
      </c>
      <c r="T16" t="str">
        <f t="shared" si="6"/>
        <v>kV=0.4</v>
      </c>
      <c r="U16" t="str">
        <f t="shared" si="7"/>
        <v>kW=90</v>
      </c>
      <c r="V16" t="s">
        <v>9355</v>
      </c>
    </row>
    <row r="17" spans="1:22" x14ac:dyDescent="0.25">
      <c r="A17" t="s">
        <v>97</v>
      </c>
      <c r="B17">
        <v>50</v>
      </c>
      <c r="C17">
        <v>11</v>
      </c>
      <c r="D17">
        <v>0.4</v>
      </c>
      <c r="E17" t="s">
        <v>97</v>
      </c>
      <c r="F17" t="s">
        <v>9341</v>
      </c>
      <c r="H17" t="s">
        <v>268</v>
      </c>
      <c r="I17">
        <v>6109</v>
      </c>
      <c r="J17" t="str">
        <f t="shared" si="0"/>
        <v>IM1_6109</v>
      </c>
      <c r="K17" t="str">
        <f t="shared" si="1"/>
        <v>6109load</v>
      </c>
      <c r="L17" t="str">
        <f t="shared" si="2"/>
        <v>IM1_6109</v>
      </c>
      <c r="M17">
        <v>3</v>
      </c>
      <c r="N17">
        <v>0.4</v>
      </c>
      <c r="P17" t="s">
        <v>296</v>
      </c>
      <c r="Q17" t="str">
        <f t="shared" si="3"/>
        <v>Load.IM1_6109</v>
      </c>
      <c r="R17" t="str">
        <f t="shared" si="4"/>
        <v>phases=3</v>
      </c>
      <c r="S17" t="str">
        <f t="shared" si="5"/>
        <v>Bus1=6109load</v>
      </c>
      <c r="T17" t="str">
        <f t="shared" si="6"/>
        <v>kV=0.4</v>
      </c>
      <c r="U17" t="str">
        <f t="shared" si="7"/>
        <v>kW=45</v>
      </c>
      <c r="V17" t="s">
        <v>9355</v>
      </c>
    </row>
    <row r="18" spans="1:22" x14ac:dyDescent="0.25">
      <c r="A18" t="s">
        <v>202</v>
      </c>
      <c r="B18">
        <v>800</v>
      </c>
      <c r="C18">
        <v>11</v>
      </c>
      <c r="D18">
        <v>0.4</v>
      </c>
      <c r="E18" t="s">
        <v>203</v>
      </c>
      <c r="F18" t="s">
        <v>9341</v>
      </c>
      <c r="H18" t="s">
        <v>271</v>
      </c>
      <c r="I18">
        <v>9487</v>
      </c>
      <c r="J18" t="str">
        <f t="shared" si="0"/>
        <v>LUB_9487</v>
      </c>
      <c r="K18" t="str">
        <f t="shared" si="1"/>
        <v>9487load</v>
      </c>
      <c r="L18" t="str">
        <f t="shared" si="2"/>
        <v>LUB_9487</v>
      </c>
      <c r="M18">
        <v>3</v>
      </c>
      <c r="N18">
        <v>0.4</v>
      </c>
      <c r="P18" t="s">
        <v>296</v>
      </c>
      <c r="Q18" t="str">
        <f t="shared" si="3"/>
        <v>Load.LUB_9487</v>
      </c>
      <c r="R18" t="str">
        <f t="shared" si="4"/>
        <v>phases=3</v>
      </c>
      <c r="S18" t="str">
        <f t="shared" si="5"/>
        <v>Bus1=9487load</v>
      </c>
      <c r="T18" t="str">
        <f t="shared" si="6"/>
        <v>kV=0.4</v>
      </c>
      <c r="U18" t="str">
        <f t="shared" si="7"/>
        <v>kW=720</v>
      </c>
      <c r="V18" t="s">
        <v>9355</v>
      </c>
    </row>
    <row r="19" spans="1:22" x14ac:dyDescent="0.25">
      <c r="A19" t="s">
        <v>189</v>
      </c>
      <c r="B19">
        <v>50</v>
      </c>
      <c r="C19">
        <v>11</v>
      </c>
      <c r="D19">
        <v>0.4</v>
      </c>
      <c r="E19" t="s">
        <v>190</v>
      </c>
      <c r="F19" t="s">
        <v>9349</v>
      </c>
      <c r="H19" t="s">
        <v>271</v>
      </c>
      <c r="I19">
        <v>9021</v>
      </c>
      <c r="J19" t="str">
        <f t="shared" si="0"/>
        <v>LUB_9021</v>
      </c>
      <c r="K19" t="str">
        <f t="shared" si="1"/>
        <v>9021load</v>
      </c>
      <c r="L19" t="str">
        <f t="shared" si="2"/>
        <v>LUB_9021</v>
      </c>
      <c r="M19">
        <v>3</v>
      </c>
      <c r="N19">
        <v>0.4</v>
      </c>
      <c r="P19" t="s">
        <v>296</v>
      </c>
      <c r="Q19" t="str">
        <f t="shared" si="3"/>
        <v>Load.LUB_9021</v>
      </c>
      <c r="R19" t="str">
        <f t="shared" si="4"/>
        <v>phases=3</v>
      </c>
      <c r="S19" t="str">
        <f t="shared" si="5"/>
        <v>Bus1=9021load</v>
      </c>
      <c r="T19" t="str">
        <f t="shared" si="6"/>
        <v>kV=0.4</v>
      </c>
      <c r="U19" t="str">
        <f t="shared" si="7"/>
        <v>kW=45</v>
      </c>
      <c r="V19" t="s">
        <v>9355</v>
      </c>
    </row>
    <row r="20" spans="1:22" x14ac:dyDescent="0.25">
      <c r="A20" t="s">
        <v>183</v>
      </c>
      <c r="B20">
        <v>100</v>
      </c>
      <c r="C20">
        <v>11</v>
      </c>
      <c r="D20">
        <v>0.4</v>
      </c>
      <c r="E20" t="s">
        <v>184</v>
      </c>
      <c r="F20" t="s">
        <v>9341</v>
      </c>
      <c r="H20" t="s">
        <v>271</v>
      </c>
      <c r="I20">
        <v>9465</v>
      </c>
      <c r="J20" t="str">
        <f t="shared" si="0"/>
        <v>LUB_9465</v>
      </c>
      <c r="K20" t="str">
        <f t="shared" si="1"/>
        <v>9465load</v>
      </c>
      <c r="L20" t="str">
        <f t="shared" si="2"/>
        <v>LUB_9465</v>
      </c>
      <c r="M20">
        <v>3</v>
      </c>
      <c r="N20">
        <v>0.4</v>
      </c>
      <c r="P20" t="s">
        <v>296</v>
      </c>
      <c r="Q20" t="str">
        <f t="shared" si="3"/>
        <v>Load.LUB_9465</v>
      </c>
      <c r="R20" t="str">
        <f t="shared" si="4"/>
        <v>phases=3</v>
      </c>
      <c r="S20" t="str">
        <f t="shared" si="5"/>
        <v>Bus1=9465load</v>
      </c>
      <c r="T20" t="str">
        <f t="shared" si="6"/>
        <v>kV=0.4</v>
      </c>
      <c r="U20" t="str">
        <f t="shared" si="7"/>
        <v>kW=90</v>
      </c>
      <c r="V20" t="s">
        <v>9355</v>
      </c>
    </row>
    <row r="21" spans="1:22" x14ac:dyDescent="0.25">
      <c r="A21" t="s">
        <v>114</v>
      </c>
      <c r="B21">
        <v>500</v>
      </c>
      <c r="C21">
        <v>11</v>
      </c>
      <c r="D21">
        <v>0.4</v>
      </c>
      <c r="E21" t="s">
        <v>115</v>
      </c>
      <c r="F21" t="s">
        <v>9341</v>
      </c>
      <c r="H21" t="s">
        <v>271</v>
      </c>
      <c r="I21">
        <v>9348</v>
      </c>
      <c r="J21" t="str">
        <f t="shared" si="0"/>
        <v>LUB_9348</v>
      </c>
      <c r="K21" t="str">
        <f t="shared" si="1"/>
        <v>9348load</v>
      </c>
      <c r="L21" t="str">
        <f t="shared" si="2"/>
        <v>LUB_9348</v>
      </c>
      <c r="M21">
        <v>3</v>
      </c>
      <c r="N21">
        <v>0.4</v>
      </c>
      <c r="P21" t="s">
        <v>296</v>
      </c>
      <c r="Q21" t="str">
        <f t="shared" si="3"/>
        <v>Load.LUB_9348</v>
      </c>
      <c r="R21" t="str">
        <f t="shared" si="4"/>
        <v>phases=3</v>
      </c>
      <c r="S21" t="str">
        <f t="shared" si="5"/>
        <v>Bus1=9348load</v>
      </c>
      <c r="T21" t="str">
        <f t="shared" si="6"/>
        <v>kV=0.4</v>
      </c>
      <c r="U21" t="str">
        <f t="shared" si="7"/>
        <v>kW=450</v>
      </c>
      <c r="V21" t="s">
        <v>9355</v>
      </c>
    </row>
    <row r="22" spans="1:22" x14ac:dyDescent="0.25">
      <c r="A22" t="s">
        <v>198</v>
      </c>
      <c r="B22">
        <v>250</v>
      </c>
      <c r="C22">
        <v>11</v>
      </c>
      <c r="D22">
        <v>0.4</v>
      </c>
      <c r="E22" t="s">
        <v>199</v>
      </c>
      <c r="F22" t="s">
        <v>9341</v>
      </c>
      <c r="H22" t="s">
        <v>271</v>
      </c>
      <c r="I22">
        <v>9482</v>
      </c>
      <c r="J22" t="str">
        <f t="shared" si="0"/>
        <v>LUB_9482</v>
      </c>
      <c r="K22" t="str">
        <f t="shared" si="1"/>
        <v>9482load</v>
      </c>
      <c r="L22" t="str">
        <f t="shared" si="2"/>
        <v>LUB_9482</v>
      </c>
      <c r="M22">
        <v>3</v>
      </c>
      <c r="N22">
        <v>0.4</v>
      </c>
      <c r="P22" t="s">
        <v>296</v>
      </c>
      <c r="Q22" t="str">
        <f t="shared" si="3"/>
        <v>Load.LUB_9482</v>
      </c>
      <c r="R22" t="str">
        <f t="shared" si="4"/>
        <v>phases=3</v>
      </c>
      <c r="S22" t="str">
        <f t="shared" si="5"/>
        <v>Bus1=9482load</v>
      </c>
      <c r="T22" t="str">
        <f t="shared" si="6"/>
        <v>kV=0.4</v>
      </c>
      <c r="U22" t="str">
        <f t="shared" si="7"/>
        <v>kW=225</v>
      </c>
      <c r="V22" t="s">
        <v>9355</v>
      </c>
    </row>
    <row r="23" spans="1:22" x14ac:dyDescent="0.25">
      <c r="A23" t="s">
        <v>122</v>
      </c>
      <c r="B23">
        <v>100</v>
      </c>
      <c r="C23">
        <v>11</v>
      </c>
      <c r="D23">
        <v>0.4</v>
      </c>
      <c r="E23" t="s">
        <v>123</v>
      </c>
      <c r="F23" t="s">
        <v>9350</v>
      </c>
      <c r="H23" t="s">
        <v>271</v>
      </c>
      <c r="I23">
        <v>9007</v>
      </c>
      <c r="J23" t="str">
        <f t="shared" si="0"/>
        <v>LUB_9007</v>
      </c>
      <c r="K23" t="str">
        <f t="shared" si="1"/>
        <v>9007load</v>
      </c>
      <c r="L23" t="str">
        <f t="shared" si="2"/>
        <v>LUB_9007</v>
      </c>
      <c r="M23">
        <v>3</v>
      </c>
      <c r="N23">
        <v>0.4</v>
      </c>
      <c r="P23" t="s">
        <v>296</v>
      </c>
      <c r="Q23" t="str">
        <f t="shared" si="3"/>
        <v>Load.LUB_9007</v>
      </c>
      <c r="R23" t="str">
        <f t="shared" si="4"/>
        <v>phases=3</v>
      </c>
      <c r="S23" t="str">
        <f t="shared" si="5"/>
        <v>Bus1=9007load</v>
      </c>
      <c r="T23" t="str">
        <f t="shared" si="6"/>
        <v>kV=0.4</v>
      </c>
      <c r="U23" t="str">
        <f t="shared" si="7"/>
        <v>kW=90</v>
      </c>
      <c r="V23" t="s">
        <v>9355</v>
      </c>
    </row>
    <row r="24" spans="1:22" x14ac:dyDescent="0.25">
      <c r="A24" t="s">
        <v>94</v>
      </c>
      <c r="B24">
        <v>100</v>
      </c>
      <c r="C24">
        <v>11</v>
      </c>
      <c r="D24">
        <v>0.4</v>
      </c>
      <c r="E24" t="s">
        <v>94</v>
      </c>
      <c r="F24" t="s">
        <v>9347</v>
      </c>
      <c r="H24" t="s">
        <v>268</v>
      </c>
      <c r="I24">
        <v>6127</v>
      </c>
      <c r="J24" t="str">
        <f t="shared" si="0"/>
        <v>IM1_6127</v>
      </c>
      <c r="K24" t="str">
        <f t="shared" si="1"/>
        <v>6127load</v>
      </c>
      <c r="L24" t="str">
        <f t="shared" si="2"/>
        <v>IM1_6127</v>
      </c>
      <c r="M24">
        <v>3</v>
      </c>
      <c r="N24">
        <v>0.4</v>
      </c>
      <c r="P24" t="s">
        <v>296</v>
      </c>
      <c r="Q24" t="str">
        <f t="shared" si="3"/>
        <v>Load.IM1_6127</v>
      </c>
      <c r="R24" t="str">
        <f t="shared" si="4"/>
        <v>phases=3</v>
      </c>
      <c r="S24" t="str">
        <f t="shared" si="5"/>
        <v>Bus1=6127load</v>
      </c>
      <c r="T24" t="str">
        <f t="shared" si="6"/>
        <v>kV=0.4</v>
      </c>
      <c r="U24" t="str">
        <f t="shared" si="7"/>
        <v>kW=90</v>
      </c>
      <c r="V24" t="s">
        <v>9355</v>
      </c>
    </row>
    <row r="25" spans="1:22" x14ac:dyDescent="0.25">
      <c r="A25" t="s">
        <v>94</v>
      </c>
      <c r="B25">
        <v>150</v>
      </c>
      <c r="C25">
        <v>11</v>
      </c>
      <c r="D25">
        <v>0.4</v>
      </c>
      <c r="E25" t="s">
        <v>101</v>
      </c>
      <c r="F25" t="s">
        <v>9347</v>
      </c>
      <c r="H25" t="s">
        <v>271</v>
      </c>
      <c r="I25">
        <v>9417</v>
      </c>
      <c r="J25" t="str">
        <f t="shared" si="0"/>
        <v>LUB_9417</v>
      </c>
      <c r="K25" t="str">
        <f t="shared" si="1"/>
        <v>9417load</v>
      </c>
      <c r="L25" t="str">
        <f t="shared" si="2"/>
        <v>LUB_9417</v>
      </c>
      <c r="M25">
        <v>3</v>
      </c>
      <c r="N25">
        <v>0.4</v>
      </c>
      <c r="P25" t="s">
        <v>296</v>
      </c>
      <c r="Q25" t="str">
        <f t="shared" si="3"/>
        <v>Load.LUB_9417</v>
      </c>
      <c r="R25" t="str">
        <f t="shared" si="4"/>
        <v>phases=3</v>
      </c>
      <c r="S25" t="str">
        <f t="shared" si="5"/>
        <v>Bus1=9417load</v>
      </c>
      <c r="T25" t="str">
        <f t="shared" si="6"/>
        <v>kV=0.4</v>
      </c>
      <c r="U25" t="str">
        <f t="shared" si="7"/>
        <v>kW=135</v>
      </c>
      <c r="V25" t="s">
        <v>9355</v>
      </c>
    </row>
    <row r="26" spans="1:22" x14ac:dyDescent="0.25">
      <c r="A26" t="s">
        <v>120</v>
      </c>
      <c r="B26">
        <v>50</v>
      </c>
      <c r="C26">
        <v>11</v>
      </c>
      <c r="D26">
        <v>0.4</v>
      </c>
      <c r="E26" t="s">
        <v>121</v>
      </c>
      <c r="F26" t="s">
        <v>9341</v>
      </c>
      <c r="H26" t="s">
        <v>271</v>
      </c>
      <c r="I26">
        <v>9421</v>
      </c>
      <c r="J26" t="str">
        <f t="shared" si="0"/>
        <v>LUB_9421</v>
      </c>
      <c r="K26" t="str">
        <f t="shared" si="1"/>
        <v>9421load</v>
      </c>
      <c r="L26" t="str">
        <f t="shared" si="2"/>
        <v>LUB_9421</v>
      </c>
      <c r="M26">
        <v>3</v>
      </c>
      <c r="N26">
        <v>0.4</v>
      </c>
      <c r="P26" t="s">
        <v>296</v>
      </c>
      <c r="Q26" t="str">
        <f t="shared" si="3"/>
        <v>Load.LUB_9421</v>
      </c>
      <c r="R26" t="str">
        <f t="shared" si="4"/>
        <v>phases=3</v>
      </c>
      <c r="S26" t="str">
        <f t="shared" si="5"/>
        <v>Bus1=9421load</v>
      </c>
      <c r="T26" t="str">
        <f t="shared" si="6"/>
        <v>kV=0.4</v>
      </c>
      <c r="U26" t="str">
        <f t="shared" si="7"/>
        <v>kW=45</v>
      </c>
      <c r="V26" t="s">
        <v>9355</v>
      </c>
    </row>
    <row r="27" spans="1:22" x14ac:dyDescent="0.25">
      <c r="A27" t="s">
        <v>193</v>
      </c>
      <c r="B27">
        <v>100</v>
      </c>
      <c r="C27">
        <v>11</v>
      </c>
      <c r="D27">
        <v>0.4</v>
      </c>
      <c r="E27" t="s">
        <v>194</v>
      </c>
      <c r="F27" t="s">
        <v>9341</v>
      </c>
      <c r="H27" t="s">
        <v>271</v>
      </c>
      <c r="I27">
        <v>9498</v>
      </c>
      <c r="J27" t="str">
        <f t="shared" si="0"/>
        <v>LUB_9498</v>
      </c>
      <c r="K27" t="str">
        <f t="shared" si="1"/>
        <v>9498load</v>
      </c>
      <c r="L27" t="str">
        <f t="shared" si="2"/>
        <v>LUB_9498</v>
      </c>
      <c r="M27">
        <v>3</v>
      </c>
      <c r="N27">
        <v>0.4</v>
      </c>
      <c r="P27" t="s">
        <v>296</v>
      </c>
      <c r="Q27" t="str">
        <f t="shared" si="3"/>
        <v>Load.LUB_9498</v>
      </c>
      <c r="R27" t="str">
        <f t="shared" si="4"/>
        <v>phases=3</v>
      </c>
      <c r="S27" t="str">
        <f t="shared" si="5"/>
        <v>Bus1=9498load</v>
      </c>
      <c r="T27" t="str">
        <f t="shared" si="6"/>
        <v>kV=0.4</v>
      </c>
      <c r="U27" t="str">
        <f t="shared" si="7"/>
        <v>kW=90</v>
      </c>
      <c r="V27" t="s">
        <v>9355</v>
      </c>
    </row>
    <row r="28" spans="1:22" x14ac:dyDescent="0.25">
      <c r="A28" t="s">
        <v>133</v>
      </c>
      <c r="B28">
        <v>100</v>
      </c>
      <c r="C28">
        <v>11</v>
      </c>
      <c r="D28">
        <v>0.4</v>
      </c>
      <c r="E28" t="s">
        <v>134</v>
      </c>
      <c r="F28" t="s">
        <v>9341</v>
      </c>
      <c r="H28" t="s">
        <v>271</v>
      </c>
      <c r="I28">
        <v>9404</v>
      </c>
      <c r="J28" t="str">
        <f t="shared" si="0"/>
        <v>LUB_9404</v>
      </c>
      <c r="K28" t="str">
        <f t="shared" si="1"/>
        <v>9404load</v>
      </c>
      <c r="L28" t="str">
        <f t="shared" si="2"/>
        <v>LUB_9404</v>
      </c>
      <c r="M28">
        <v>3</v>
      </c>
      <c r="N28">
        <v>0.4</v>
      </c>
      <c r="P28" t="s">
        <v>296</v>
      </c>
      <c r="Q28" t="str">
        <f t="shared" si="3"/>
        <v>Load.LUB_9404</v>
      </c>
      <c r="R28" t="str">
        <f t="shared" si="4"/>
        <v>phases=3</v>
      </c>
      <c r="S28" t="str">
        <f t="shared" si="5"/>
        <v>Bus1=9404load</v>
      </c>
      <c r="T28" t="str">
        <f t="shared" si="6"/>
        <v>kV=0.4</v>
      </c>
      <c r="U28" t="str">
        <f t="shared" si="7"/>
        <v>kW=90</v>
      </c>
      <c r="V28" t="s">
        <v>9355</v>
      </c>
    </row>
    <row r="29" spans="1:22" x14ac:dyDescent="0.25">
      <c r="A29" t="s">
        <v>76</v>
      </c>
      <c r="B29">
        <v>200</v>
      </c>
      <c r="C29">
        <v>11</v>
      </c>
      <c r="D29">
        <v>0.4</v>
      </c>
      <c r="E29" t="s">
        <v>77</v>
      </c>
      <c r="F29" t="s">
        <v>9343</v>
      </c>
      <c r="H29" t="s">
        <v>268</v>
      </c>
      <c r="I29">
        <v>6011</v>
      </c>
      <c r="J29" t="str">
        <f t="shared" si="0"/>
        <v>IM1_6011</v>
      </c>
      <c r="K29" t="str">
        <f t="shared" si="1"/>
        <v>6011load</v>
      </c>
      <c r="L29" t="str">
        <f t="shared" si="2"/>
        <v>IM1_6011</v>
      </c>
      <c r="M29">
        <v>3</v>
      </c>
      <c r="N29">
        <v>0.4</v>
      </c>
      <c r="P29" t="s">
        <v>296</v>
      </c>
      <c r="Q29" t="str">
        <f t="shared" si="3"/>
        <v>Load.IM1_6011</v>
      </c>
      <c r="R29" t="str">
        <f t="shared" si="4"/>
        <v>phases=3</v>
      </c>
      <c r="S29" t="str">
        <f t="shared" si="5"/>
        <v>Bus1=6011load</v>
      </c>
      <c r="T29" t="str">
        <f t="shared" si="6"/>
        <v>kV=0.4</v>
      </c>
      <c r="U29" t="str">
        <f t="shared" si="7"/>
        <v>kW=180</v>
      </c>
      <c r="V29" t="s">
        <v>9355</v>
      </c>
    </row>
    <row r="30" spans="1:22" x14ac:dyDescent="0.25">
      <c r="A30" t="s">
        <v>78</v>
      </c>
      <c r="B30">
        <v>200</v>
      </c>
      <c r="C30">
        <v>11</v>
      </c>
      <c r="D30">
        <v>0.4</v>
      </c>
      <c r="E30" t="s">
        <v>77</v>
      </c>
      <c r="F30" t="s">
        <v>9343</v>
      </c>
      <c r="H30" t="s">
        <v>268</v>
      </c>
      <c r="I30">
        <v>6018</v>
      </c>
      <c r="J30" t="str">
        <f t="shared" si="0"/>
        <v>IM1_6018</v>
      </c>
      <c r="K30" t="str">
        <f t="shared" si="1"/>
        <v>6018load</v>
      </c>
      <c r="L30" t="str">
        <f t="shared" si="2"/>
        <v>IM1_6018</v>
      </c>
      <c r="M30">
        <v>3</v>
      </c>
      <c r="N30">
        <v>0.4</v>
      </c>
      <c r="P30" t="s">
        <v>296</v>
      </c>
      <c r="Q30" t="str">
        <f t="shared" si="3"/>
        <v>Load.IM1_6018</v>
      </c>
      <c r="R30" t="str">
        <f t="shared" si="4"/>
        <v>phases=3</v>
      </c>
      <c r="S30" t="str">
        <f t="shared" si="5"/>
        <v>Bus1=6018load</v>
      </c>
      <c r="T30" t="str">
        <f t="shared" si="6"/>
        <v>kV=0.4</v>
      </c>
      <c r="U30" t="str">
        <f t="shared" si="7"/>
        <v>kW=180</v>
      </c>
      <c r="V30" t="s">
        <v>9355</v>
      </c>
    </row>
    <row r="31" spans="1:22" x14ac:dyDescent="0.25">
      <c r="A31" t="s">
        <v>78</v>
      </c>
      <c r="B31">
        <v>100</v>
      </c>
      <c r="C31">
        <v>11</v>
      </c>
      <c r="D31">
        <v>0.4</v>
      </c>
      <c r="E31" t="s">
        <v>77</v>
      </c>
      <c r="F31" t="s">
        <v>9343</v>
      </c>
      <c r="H31" t="s">
        <v>268</v>
      </c>
      <c r="I31">
        <v>6073</v>
      </c>
      <c r="J31" t="str">
        <f t="shared" si="0"/>
        <v>IM1_6073</v>
      </c>
      <c r="K31" t="str">
        <f t="shared" si="1"/>
        <v>6073load</v>
      </c>
      <c r="L31" t="str">
        <f t="shared" si="2"/>
        <v>IM1_6073</v>
      </c>
      <c r="M31">
        <v>3</v>
      </c>
      <c r="N31">
        <v>0.4</v>
      </c>
      <c r="P31" t="s">
        <v>296</v>
      </c>
      <c r="Q31" t="str">
        <f t="shared" si="3"/>
        <v>Load.IM1_6073</v>
      </c>
      <c r="R31" t="str">
        <f t="shared" si="4"/>
        <v>phases=3</v>
      </c>
      <c r="S31" t="str">
        <f t="shared" si="5"/>
        <v>Bus1=6073load</v>
      </c>
      <c r="T31" t="str">
        <f t="shared" si="6"/>
        <v>kV=0.4</v>
      </c>
      <c r="U31" t="str">
        <f t="shared" si="7"/>
        <v>kW=90</v>
      </c>
      <c r="V31" t="s">
        <v>9355</v>
      </c>
    </row>
    <row r="32" spans="1:22" x14ac:dyDescent="0.25">
      <c r="A32" t="s">
        <v>78</v>
      </c>
      <c r="B32">
        <v>200</v>
      </c>
      <c r="C32">
        <v>11</v>
      </c>
      <c r="D32">
        <v>0.4</v>
      </c>
      <c r="E32" t="s">
        <v>77</v>
      </c>
      <c r="F32" t="s">
        <v>9343</v>
      </c>
      <c r="H32" t="s">
        <v>268</v>
      </c>
      <c r="I32">
        <v>6038</v>
      </c>
      <c r="J32" t="str">
        <f t="shared" si="0"/>
        <v>IM1_6038</v>
      </c>
      <c r="K32" t="str">
        <f t="shared" si="1"/>
        <v>6038load</v>
      </c>
      <c r="L32" t="str">
        <f t="shared" si="2"/>
        <v>IM1_6038</v>
      </c>
      <c r="M32">
        <v>3</v>
      </c>
      <c r="N32">
        <v>0.4</v>
      </c>
      <c r="P32" t="s">
        <v>296</v>
      </c>
      <c r="Q32" t="str">
        <f t="shared" si="3"/>
        <v>Load.IM1_6038</v>
      </c>
      <c r="R32" t="str">
        <f t="shared" si="4"/>
        <v>phases=3</v>
      </c>
      <c r="S32" t="str">
        <f t="shared" si="5"/>
        <v>Bus1=6038load</v>
      </c>
      <c r="T32" t="str">
        <f t="shared" si="6"/>
        <v>kV=0.4</v>
      </c>
      <c r="U32" t="str">
        <f t="shared" si="7"/>
        <v>kW=180</v>
      </c>
      <c r="V32" t="s">
        <v>9355</v>
      </c>
    </row>
    <row r="33" spans="1:22" x14ac:dyDescent="0.25">
      <c r="A33" t="s">
        <v>78</v>
      </c>
      <c r="B33">
        <v>100</v>
      </c>
      <c r="C33">
        <v>11</v>
      </c>
      <c r="D33">
        <v>0.4</v>
      </c>
      <c r="E33" t="s">
        <v>77</v>
      </c>
      <c r="F33" t="s">
        <v>9343</v>
      </c>
      <c r="H33" t="s">
        <v>268</v>
      </c>
      <c r="I33">
        <v>6045</v>
      </c>
      <c r="J33" t="str">
        <f t="shared" si="0"/>
        <v>IM1_6045</v>
      </c>
      <c r="K33" t="str">
        <f t="shared" si="1"/>
        <v>6045load</v>
      </c>
      <c r="L33" t="str">
        <f t="shared" si="2"/>
        <v>IM1_6045</v>
      </c>
      <c r="M33">
        <v>3</v>
      </c>
      <c r="N33">
        <v>0.4</v>
      </c>
      <c r="P33" t="s">
        <v>296</v>
      </c>
      <c r="Q33" t="str">
        <f t="shared" si="3"/>
        <v>Load.IM1_6045</v>
      </c>
      <c r="R33" t="str">
        <f t="shared" si="4"/>
        <v>phases=3</v>
      </c>
      <c r="S33" t="str">
        <f t="shared" si="5"/>
        <v>Bus1=6045load</v>
      </c>
      <c r="T33" t="str">
        <f t="shared" si="6"/>
        <v>kV=0.4</v>
      </c>
      <c r="U33" t="str">
        <f t="shared" si="7"/>
        <v>kW=90</v>
      </c>
      <c r="V33" t="s">
        <v>9355</v>
      </c>
    </row>
    <row r="34" spans="1:22" x14ac:dyDescent="0.25">
      <c r="A34" t="s">
        <v>78</v>
      </c>
      <c r="B34">
        <v>100</v>
      </c>
      <c r="C34">
        <v>11</v>
      </c>
      <c r="D34">
        <v>0.4</v>
      </c>
      <c r="E34" t="s">
        <v>77</v>
      </c>
      <c r="F34" t="s">
        <v>9343</v>
      </c>
      <c r="H34" t="s">
        <v>268</v>
      </c>
      <c r="I34">
        <v>6035</v>
      </c>
      <c r="J34" t="str">
        <f t="shared" si="0"/>
        <v>IM1_6035</v>
      </c>
      <c r="K34" t="str">
        <f t="shared" si="1"/>
        <v>6035load</v>
      </c>
      <c r="L34" t="str">
        <f t="shared" si="2"/>
        <v>IM1_6035</v>
      </c>
      <c r="M34">
        <v>3</v>
      </c>
      <c r="N34">
        <v>0.4</v>
      </c>
      <c r="P34" t="s">
        <v>296</v>
      </c>
      <c r="Q34" t="str">
        <f t="shared" si="3"/>
        <v>Load.IM1_6035</v>
      </c>
      <c r="R34" t="str">
        <f t="shared" si="4"/>
        <v>phases=3</v>
      </c>
      <c r="S34" t="str">
        <f t="shared" si="5"/>
        <v>Bus1=6035load</v>
      </c>
      <c r="T34" t="str">
        <f t="shared" si="6"/>
        <v>kV=0.4</v>
      </c>
      <c r="U34" t="str">
        <f t="shared" si="7"/>
        <v>kW=90</v>
      </c>
      <c r="V34" t="s">
        <v>9355</v>
      </c>
    </row>
    <row r="35" spans="1:22" x14ac:dyDescent="0.25">
      <c r="A35" t="s">
        <v>80</v>
      </c>
      <c r="B35">
        <v>250</v>
      </c>
      <c r="C35">
        <v>11</v>
      </c>
      <c r="D35">
        <v>0.4</v>
      </c>
      <c r="E35" t="s">
        <v>77</v>
      </c>
      <c r="F35" t="s">
        <v>9343</v>
      </c>
      <c r="H35" t="s">
        <v>268</v>
      </c>
      <c r="I35">
        <v>6123</v>
      </c>
      <c r="J35" t="str">
        <f t="shared" si="0"/>
        <v>IM1_6123</v>
      </c>
      <c r="K35" t="str">
        <f t="shared" si="1"/>
        <v>6123load</v>
      </c>
      <c r="L35" t="str">
        <f t="shared" si="2"/>
        <v>IM1_6123</v>
      </c>
      <c r="M35">
        <v>3</v>
      </c>
      <c r="N35">
        <v>0.4</v>
      </c>
      <c r="P35" t="s">
        <v>296</v>
      </c>
      <c r="Q35" t="str">
        <f t="shared" si="3"/>
        <v>Load.IM1_6123</v>
      </c>
      <c r="R35" t="str">
        <f t="shared" si="4"/>
        <v>phases=3</v>
      </c>
      <c r="S35" t="str">
        <f t="shared" si="5"/>
        <v>Bus1=6123load</v>
      </c>
      <c r="T35" t="str">
        <f t="shared" si="6"/>
        <v>kV=0.4</v>
      </c>
      <c r="U35" t="str">
        <f t="shared" si="7"/>
        <v>kW=225</v>
      </c>
      <c r="V35" t="s">
        <v>9355</v>
      </c>
    </row>
    <row r="36" spans="1:22" x14ac:dyDescent="0.25">
      <c r="A36" t="s">
        <v>81</v>
      </c>
      <c r="B36">
        <v>100</v>
      </c>
      <c r="C36">
        <v>11</v>
      </c>
      <c r="D36">
        <v>0.4</v>
      </c>
      <c r="E36" t="s">
        <v>77</v>
      </c>
      <c r="F36" t="s">
        <v>9351</v>
      </c>
      <c r="H36" t="s">
        <v>268</v>
      </c>
      <c r="I36">
        <v>6001</v>
      </c>
      <c r="J36" t="str">
        <f t="shared" si="0"/>
        <v>IM1_6001</v>
      </c>
      <c r="K36" t="str">
        <f t="shared" si="1"/>
        <v>6001load</v>
      </c>
      <c r="L36" t="str">
        <f t="shared" si="2"/>
        <v>IM1_6001</v>
      </c>
      <c r="M36">
        <v>3</v>
      </c>
      <c r="N36">
        <v>0.4</v>
      </c>
      <c r="P36" t="s">
        <v>296</v>
      </c>
      <c r="Q36" t="str">
        <f t="shared" si="3"/>
        <v>Load.IM1_6001</v>
      </c>
      <c r="R36" t="str">
        <f t="shared" si="4"/>
        <v>phases=3</v>
      </c>
      <c r="S36" t="str">
        <f t="shared" si="5"/>
        <v>Bus1=6001load</v>
      </c>
      <c r="T36" t="str">
        <f t="shared" si="6"/>
        <v>kV=0.4</v>
      </c>
      <c r="U36" t="str">
        <f t="shared" si="7"/>
        <v>kW=90</v>
      </c>
      <c r="V36" t="s">
        <v>9355</v>
      </c>
    </row>
    <row r="37" spans="1:22" x14ac:dyDescent="0.25">
      <c r="A37" t="s">
        <v>82</v>
      </c>
      <c r="B37">
        <v>100</v>
      </c>
      <c r="C37">
        <v>11</v>
      </c>
      <c r="D37">
        <v>0.4</v>
      </c>
      <c r="E37" t="s">
        <v>77</v>
      </c>
      <c r="F37" t="s">
        <v>9343</v>
      </c>
      <c r="H37" t="s">
        <v>268</v>
      </c>
      <c r="I37">
        <v>6092</v>
      </c>
      <c r="J37" t="str">
        <f t="shared" si="0"/>
        <v>IM1_6092</v>
      </c>
      <c r="K37" t="str">
        <f t="shared" si="1"/>
        <v>6092load</v>
      </c>
      <c r="L37" t="str">
        <f t="shared" si="2"/>
        <v>IM1_6092</v>
      </c>
      <c r="M37">
        <v>3</v>
      </c>
      <c r="N37">
        <v>0.4</v>
      </c>
      <c r="P37" t="s">
        <v>296</v>
      </c>
      <c r="Q37" t="str">
        <f t="shared" si="3"/>
        <v>Load.IM1_6092</v>
      </c>
      <c r="R37" t="str">
        <f t="shared" si="4"/>
        <v>phases=3</v>
      </c>
      <c r="S37" t="str">
        <f t="shared" si="5"/>
        <v>Bus1=6092load</v>
      </c>
      <c r="T37" t="str">
        <f t="shared" si="6"/>
        <v>kV=0.4</v>
      </c>
      <c r="U37" t="str">
        <f t="shared" si="7"/>
        <v>kW=90</v>
      </c>
      <c r="V37" t="s">
        <v>9355</v>
      </c>
    </row>
    <row r="38" spans="1:22" x14ac:dyDescent="0.25">
      <c r="A38" t="s">
        <v>83</v>
      </c>
      <c r="B38">
        <v>100</v>
      </c>
      <c r="C38">
        <v>11</v>
      </c>
      <c r="D38">
        <v>0.4</v>
      </c>
      <c r="E38" t="s">
        <v>77</v>
      </c>
      <c r="F38" t="s">
        <v>9343</v>
      </c>
      <c r="H38" t="s">
        <v>268</v>
      </c>
      <c r="I38">
        <v>6104</v>
      </c>
      <c r="J38" t="str">
        <f t="shared" si="0"/>
        <v>IM1_6104</v>
      </c>
      <c r="K38" t="str">
        <f t="shared" si="1"/>
        <v>6104load</v>
      </c>
      <c r="L38" t="str">
        <f t="shared" si="2"/>
        <v>IM1_6104</v>
      </c>
      <c r="M38">
        <v>3</v>
      </c>
      <c r="N38">
        <v>0.4</v>
      </c>
      <c r="P38" t="s">
        <v>296</v>
      </c>
      <c r="Q38" t="str">
        <f t="shared" si="3"/>
        <v>Load.IM1_6104</v>
      </c>
      <c r="R38" t="str">
        <f t="shared" si="4"/>
        <v>phases=3</v>
      </c>
      <c r="S38" t="str">
        <f t="shared" si="5"/>
        <v>Bus1=6104load</v>
      </c>
      <c r="T38" t="str">
        <f t="shared" si="6"/>
        <v>kV=0.4</v>
      </c>
      <c r="U38" t="str">
        <f t="shared" si="7"/>
        <v>kW=90</v>
      </c>
      <c r="V38" t="s">
        <v>9355</v>
      </c>
    </row>
    <row r="39" spans="1:22" x14ac:dyDescent="0.25">
      <c r="A39" t="s">
        <v>85</v>
      </c>
      <c r="B39">
        <v>100</v>
      </c>
      <c r="C39">
        <v>11</v>
      </c>
      <c r="D39">
        <v>0.4</v>
      </c>
      <c r="E39" t="s">
        <v>77</v>
      </c>
      <c r="F39" t="s">
        <v>9343</v>
      </c>
      <c r="H39" t="s">
        <v>268</v>
      </c>
      <c r="I39">
        <v>6099</v>
      </c>
      <c r="J39" t="str">
        <f t="shared" si="0"/>
        <v>IM1_6099</v>
      </c>
      <c r="K39" t="str">
        <f t="shared" si="1"/>
        <v>6099load</v>
      </c>
      <c r="L39" t="str">
        <f t="shared" si="2"/>
        <v>IM1_6099</v>
      </c>
      <c r="M39">
        <v>3</v>
      </c>
      <c r="N39">
        <v>0.4</v>
      </c>
      <c r="P39" t="s">
        <v>296</v>
      </c>
      <c r="Q39" t="str">
        <f t="shared" si="3"/>
        <v>Load.IM1_6099</v>
      </c>
      <c r="R39" t="str">
        <f t="shared" si="4"/>
        <v>phases=3</v>
      </c>
      <c r="S39" t="str">
        <f t="shared" si="5"/>
        <v>Bus1=6099load</v>
      </c>
      <c r="T39" t="str">
        <f t="shared" si="6"/>
        <v>kV=0.4</v>
      </c>
      <c r="U39" t="str">
        <f t="shared" si="7"/>
        <v>kW=90</v>
      </c>
      <c r="V39" t="s">
        <v>9355</v>
      </c>
    </row>
    <row r="40" spans="1:22" x14ac:dyDescent="0.25">
      <c r="A40" t="s">
        <v>87</v>
      </c>
      <c r="B40">
        <v>200</v>
      </c>
      <c r="C40">
        <v>11</v>
      </c>
      <c r="D40">
        <v>0.4</v>
      </c>
      <c r="E40" t="s">
        <v>77</v>
      </c>
      <c r="F40" t="s">
        <v>9345</v>
      </c>
      <c r="H40" t="s">
        <v>268</v>
      </c>
      <c r="I40">
        <v>6112</v>
      </c>
      <c r="J40" t="str">
        <f t="shared" si="0"/>
        <v>IM1_6112</v>
      </c>
      <c r="K40" t="str">
        <f t="shared" si="1"/>
        <v>6112load</v>
      </c>
      <c r="L40" t="str">
        <f t="shared" si="2"/>
        <v>IM1_6112</v>
      </c>
      <c r="M40">
        <v>3</v>
      </c>
      <c r="N40">
        <v>0.4</v>
      </c>
      <c r="P40" t="s">
        <v>296</v>
      </c>
      <c r="Q40" t="str">
        <f t="shared" si="3"/>
        <v>Load.IM1_6112</v>
      </c>
      <c r="R40" t="str">
        <f t="shared" si="4"/>
        <v>phases=3</v>
      </c>
      <c r="S40" t="str">
        <f t="shared" si="5"/>
        <v>Bus1=6112load</v>
      </c>
      <c r="T40" t="str">
        <f t="shared" si="6"/>
        <v>kV=0.4</v>
      </c>
      <c r="U40" t="str">
        <f t="shared" si="7"/>
        <v>kW=180</v>
      </c>
      <c r="V40" t="s">
        <v>9355</v>
      </c>
    </row>
    <row r="41" spans="1:22" x14ac:dyDescent="0.25">
      <c r="A41" t="s">
        <v>88</v>
      </c>
      <c r="B41">
        <v>100</v>
      </c>
      <c r="C41">
        <v>11</v>
      </c>
      <c r="D41">
        <v>0.4</v>
      </c>
      <c r="E41" t="s">
        <v>77</v>
      </c>
      <c r="F41" t="s">
        <v>9343</v>
      </c>
      <c r="H41" t="s">
        <v>268</v>
      </c>
      <c r="I41">
        <v>6120</v>
      </c>
      <c r="J41" t="str">
        <f t="shared" si="0"/>
        <v>IM1_6120</v>
      </c>
      <c r="K41" t="str">
        <f t="shared" si="1"/>
        <v>6120load</v>
      </c>
      <c r="L41" t="str">
        <f t="shared" si="2"/>
        <v>IM1_6120</v>
      </c>
      <c r="M41">
        <v>3</v>
      </c>
      <c r="N41">
        <v>0.4</v>
      </c>
      <c r="P41" t="s">
        <v>296</v>
      </c>
      <c r="Q41" t="str">
        <f t="shared" si="3"/>
        <v>Load.IM1_6120</v>
      </c>
      <c r="R41" t="str">
        <f t="shared" si="4"/>
        <v>phases=3</v>
      </c>
      <c r="S41" t="str">
        <f t="shared" si="5"/>
        <v>Bus1=6120load</v>
      </c>
      <c r="T41" t="str">
        <f t="shared" si="6"/>
        <v>kV=0.4</v>
      </c>
      <c r="U41" t="str">
        <f t="shared" si="7"/>
        <v>kW=90</v>
      </c>
      <c r="V41" t="s">
        <v>9355</v>
      </c>
    </row>
    <row r="42" spans="1:22" x14ac:dyDescent="0.25">
      <c r="A42" t="s">
        <v>89</v>
      </c>
      <c r="B42">
        <v>100</v>
      </c>
      <c r="C42">
        <v>11</v>
      </c>
      <c r="D42">
        <v>0.4</v>
      </c>
      <c r="E42" t="s">
        <v>77</v>
      </c>
      <c r="F42" t="s">
        <v>9341</v>
      </c>
      <c r="H42" t="s">
        <v>268</v>
      </c>
      <c r="I42">
        <v>6117</v>
      </c>
      <c r="J42" t="str">
        <f t="shared" si="0"/>
        <v>IM1_6117</v>
      </c>
      <c r="K42" t="str">
        <f t="shared" si="1"/>
        <v>6117load</v>
      </c>
      <c r="L42" t="str">
        <f t="shared" si="2"/>
        <v>IM1_6117</v>
      </c>
      <c r="M42">
        <v>3</v>
      </c>
      <c r="N42">
        <v>0.4</v>
      </c>
      <c r="P42" t="s">
        <v>296</v>
      </c>
      <c r="Q42" t="str">
        <f t="shared" si="3"/>
        <v>Load.IM1_6117</v>
      </c>
      <c r="R42" t="str">
        <f t="shared" si="4"/>
        <v>phases=3</v>
      </c>
      <c r="S42" t="str">
        <f t="shared" si="5"/>
        <v>Bus1=6117load</v>
      </c>
      <c r="T42" t="str">
        <f t="shared" si="6"/>
        <v>kV=0.4</v>
      </c>
      <c r="U42" t="str">
        <f t="shared" si="7"/>
        <v>kW=90</v>
      </c>
      <c r="V42" t="s">
        <v>9355</v>
      </c>
    </row>
    <row r="43" spans="1:22" x14ac:dyDescent="0.25">
      <c r="A43" t="s">
        <v>90</v>
      </c>
      <c r="B43">
        <v>200</v>
      </c>
      <c r="C43">
        <v>11</v>
      </c>
      <c r="D43">
        <v>0.4</v>
      </c>
      <c r="E43" t="s">
        <v>77</v>
      </c>
      <c r="F43" t="s">
        <v>9343</v>
      </c>
      <c r="H43" t="s">
        <v>268</v>
      </c>
      <c r="I43">
        <v>6082</v>
      </c>
      <c r="J43" t="str">
        <f t="shared" si="0"/>
        <v>IM1_6082</v>
      </c>
      <c r="K43" t="str">
        <f t="shared" si="1"/>
        <v>6082load</v>
      </c>
      <c r="L43" t="str">
        <f t="shared" si="2"/>
        <v>IM1_6082</v>
      </c>
      <c r="M43">
        <v>3</v>
      </c>
      <c r="N43">
        <v>0.4</v>
      </c>
      <c r="P43" t="s">
        <v>296</v>
      </c>
      <c r="Q43" t="str">
        <f t="shared" si="3"/>
        <v>Load.IM1_6082</v>
      </c>
      <c r="R43" t="str">
        <f t="shared" si="4"/>
        <v>phases=3</v>
      </c>
      <c r="S43" t="str">
        <f t="shared" si="5"/>
        <v>Bus1=6082load</v>
      </c>
      <c r="T43" t="str">
        <f t="shared" si="6"/>
        <v>kV=0.4</v>
      </c>
      <c r="U43" t="str">
        <f t="shared" si="7"/>
        <v>kW=180</v>
      </c>
      <c r="V43" t="s">
        <v>9355</v>
      </c>
    </row>
    <row r="44" spans="1:22" x14ac:dyDescent="0.25">
      <c r="A44" t="s">
        <v>92</v>
      </c>
      <c r="B44">
        <v>100</v>
      </c>
      <c r="C44">
        <v>11</v>
      </c>
      <c r="D44">
        <v>0.4</v>
      </c>
      <c r="E44" t="s">
        <v>77</v>
      </c>
      <c r="F44" t="s">
        <v>9346</v>
      </c>
      <c r="H44" t="s">
        <v>268</v>
      </c>
      <c r="I44">
        <v>6076</v>
      </c>
      <c r="J44" t="str">
        <f t="shared" si="0"/>
        <v>IM1_6076</v>
      </c>
      <c r="K44" t="str">
        <f t="shared" si="1"/>
        <v>6076load</v>
      </c>
      <c r="L44" t="str">
        <f t="shared" si="2"/>
        <v>IM1_6076</v>
      </c>
      <c r="M44">
        <v>3</v>
      </c>
      <c r="N44">
        <v>0.4</v>
      </c>
      <c r="P44" t="s">
        <v>296</v>
      </c>
      <c r="Q44" t="str">
        <f t="shared" si="3"/>
        <v>Load.IM1_6076</v>
      </c>
      <c r="R44" t="str">
        <f t="shared" si="4"/>
        <v>phases=3</v>
      </c>
      <c r="S44" t="str">
        <f t="shared" si="5"/>
        <v>Bus1=6076load</v>
      </c>
      <c r="T44" t="str">
        <f t="shared" si="6"/>
        <v>kV=0.4</v>
      </c>
      <c r="U44" t="str">
        <f t="shared" si="7"/>
        <v>kW=90</v>
      </c>
      <c r="V44" t="s">
        <v>9355</v>
      </c>
    </row>
    <row r="45" spans="1:22" x14ac:dyDescent="0.25">
      <c r="A45" t="s">
        <v>93</v>
      </c>
      <c r="B45">
        <v>100</v>
      </c>
      <c r="C45">
        <v>11</v>
      </c>
      <c r="D45">
        <v>0.4</v>
      </c>
      <c r="E45" t="s">
        <v>77</v>
      </c>
      <c r="F45" t="s">
        <v>9343</v>
      </c>
      <c r="H45" t="s">
        <v>268</v>
      </c>
      <c r="I45">
        <v>6129</v>
      </c>
      <c r="J45" t="str">
        <f t="shared" si="0"/>
        <v>IM1_6129</v>
      </c>
      <c r="K45" t="str">
        <f t="shared" si="1"/>
        <v>6129load</v>
      </c>
      <c r="L45" t="str">
        <f t="shared" si="2"/>
        <v>IM1_6129</v>
      </c>
      <c r="M45">
        <v>3</v>
      </c>
      <c r="N45">
        <v>0.4</v>
      </c>
      <c r="P45" t="s">
        <v>296</v>
      </c>
      <c r="Q45" t="str">
        <f t="shared" si="3"/>
        <v>Load.IM1_6129</v>
      </c>
      <c r="R45" t="str">
        <f t="shared" si="4"/>
        <v>phases=3</v>
      </c>
      <c r="S45" t="str">
        <f t="shared" si="5"/>
        <v>Bus1=6129load</v>
      </c>
      <c r="T45" t="str">
        <f t="shared" si="6"/>
        <v>kV=0.4</v>
      </c>
      <c r="U45" t="str">
        <f t="shared" si="7"/>
        <v>kW=90</v>
      </c>
      <c r="V45" t="s">
        <v>9355</v>
      </c>
    </row>
    <row r="46" spans="1:22" x14ac:dyDescent="0.25">
      <c r="A46" t="s">
        <v>96</v>
      </c>
      <c r="B46">
        <v>100</v>
      </c>
      <c r="C46">
        <v>11</v>
      </c>
      <c r="D46">
        <v>0.4</v>
      </c>
      <c r="E46" t="s">
        <v>77</v>
      </c>
      <c r="F46" t="s">
        <v>9343</v>
      </c>
      <c r="H46" t="s">
        <v>268</v>
      </c>
      <c r="I46">
        <v>6083</v>
      </c>
      <c r="J46" t="str">
        <f t="shared" si="0"/>
        <v>IM1_6083</v>
      </c>
      <c r="K46" t="str">
        <f t="shared" si="1"/>
        <v>6083load</v>
      </c>
      <c r="L46" t="str">
        <f t="shared" si="2"/>
        <v>IM1_6083</v>
      </c>
      <c r="M46">
        <v>3</v>
      </c>
      <c r="N46">
        <v>0.4</v>
      </c>
      <c r="P46" t="s">
        <v>296</v>
      </c>
      <c r="Q46" t="str">
        <f t="shared" si="3"/>
        <v>Load.IM1_6083</v>
      </c>
      <c r="R46" t="str">
        <f t="shared" si="4"/>
        <v>phases=3</v>
      </c>
      <c r="S46" t="str">
        <f t="shared" si="5"/>
        <v>Bus1=6083load</v>
      </c>
      <c r="T46" t="str">
        <f t="shared" si="6"/>
        <v>kV=0.4</v>
      </c>
      <c r="U46" t="str">
        <f t="shared" si="7"/>
        <v>kW=90</v>
      </c>
      <c r="V46" t="s">
        <v>9355</v>
      </c>
    </row>
    <row r="47" spans="1:22" x14ac:dyDescent="0.25">
      <c r="A47" t="s">
        <v>78</v>
      </c>
      <c r="B47">
        <v>100</v>
      </c>
      <c r="C47">
        <v>11</v>
      </c>
      <c r="D47">
        <v>0.4</v>
      </c>
      <c r="E47" t="s">
        <v>77</v>
      </c>
      <c r="F47" t="s">
        <v>9344</v>
      </c>
      <c r="H47" t="s">
        <v>270</v>
      </c>
      <c r="I47">
        <v>8038</v>
      </c>
      <c r="J47" t="str">
        <f t="shared" si="0"/>
        <v>KOT_8038</v>
      </c>
      <c r="K47" t="str">
        <f t="shared" si="1"/>
        <v>8038load</v>
      </c>
      <c r="L47" t="str">
        <f t="shared" si="2"/>
        <v>KOT_8038</v>
      </c>
      <c r="M47">
        <v>3</v>
      </c>
      <c r="N47">
        <v>0.4</v>
      </c>
      <c r="P47" t="s">
        <v>296</v>
      </c>
      <c r="Q47" t="str">
        <f t="shared" si="3"/>
        <v>Load.KOT_8038</v>
      </c>
      <c r="R47" t="str">
        <f t="shared" si="4"/>
        <v>phases=3</v>
      </c>
      <c r="S47" t="str">
        <f t="shared" si="5"/>
        <v>Bus1=8038load</v>
      </c>
      <c r="T47" t="str">
        <f t="shared" si="6"/>
        <v>kV=0.4</v>
      </c>
      <c r="U47" t="str">
        <f t="shared" si="7"/>
        <v>kW=90</v>
      </c>
      <c r="V47" t="s">
        <v>9355</v>
      </c>
    </row>
    <row r="48" spans="1:22" x14ac:dyDescent="0.25">
      <c r="A48" t="s">
        <v>78</v>
      </c>
      <c r="B48">
        <v>200</v>
      </c>
      <c r="C48">
        <v>11</v>
      </c>
      <c r="D48">
        <v>0.4</v>
      </c>
      <c r="E48" t="s">
        <v>77</v>
      </c>
      <c r="F48" t="s">
        <v>9344</v>
      </c>
      <c r="H48" t="s">
        <v>270</v>
      </c>
      <c r="I48">
        <v>8034</v>
      </c>
      <c r="J48" t="str">
        <f t="shared" si="0"/>
        <v>KOT_8034</v>
      </c>
      <c r="K48" t="str">
        <f t="shared" si="1"/>
        <v>8034load</v>
      </c>
      <c r="L48" t="str">
        <f t="shared" si="2"/>
        <v>KOT_8034</v>
      </c>
      <c r="M48">
        <v>3</v>
      </c>
      <c r="N48">
        <v>0.4</v>
      </c>
      <c r="P48" t="s">
        <v>296</v>
      </c>
      <c r="Q48" t="str">
        <f t="shared" si="3"/>
        <v>Load.KOT_8034</v>
      </c>
      <c r="R48" t="str">
        <f t="shared" si="4"/>
        <v>phases=3</v>
      </c>
      <c r="S48" t="str">
        <f t="shared" si="5"/>
        <v>Bus1=8034load</v>
      </c>
      <c r="T48" t="str">
        <f t="shared" si="6"/>
        <v>kV=0.4</v>
      </c>
      <c r="U48" t="str">
        <f t="shared" si="7"/>
        <v>kW=180</v>
      </c>
      <c r="V48" t="s">
        <v>9355</v>
      </c>
    </row>
    <row r="49" spans="1:22" x14ac:dyDescent="0.25">
      <c r="A49" t="s">
        <v>78</v>
      </c>
      <c r="B49">
        <v>200</v>
      </c>
      <c r="C49">
        <v>11</v>
      </c>
      <c r="D49">
        <v>0.4</v>
      </c>
      <c r="E49" t="s">
        <v>77</v>
      </c>
      <c r="F49" t="s">
        <v>9344</v>
      </c>
      <c r="H49" t="s">
        <v>270</v>
      </c>
      <c r="I49">
        <v>8009</v>
      </c>
      <c r="J49" t="str">
        <f t="shared" si="0"/>
        <v>KOT_8009</v>
      </c>
      <c r="K49" t="str">
        <f t="shared" si="1"/>
        <v>8009load</v>
      </c>
      <c r="L49" t="str">
        <f t="shared" si="2"/>
        <v>KOT_8009</v>
      </c>
      <c r="M49">
        <v>3</v>
      </c>
      <c r="N49">
        <v>0.4</v>
      </c>
      <c r="P49" t="s">
        <v>296</v>
      </c>
      <c r="Q49" t="str">
        <f t="shared" si="3"/>
        <v>Load.KOT_8009</v>
      </c>
      <c r="R49" t="str">
        <f t="shared" si="4"/>
        <v>phases=3</v>
      </c>
      <c r="S49" t="str">
        <f t="shared" si="5"/>
        <v>Bus1=8009load</v>
      </c>
      <c r="T49" t="str">
        <f t="shared" si="6"/>
        <v>kV=0.4</v>
      </c>
      <c r="U49" t="str">
        <f t="shared" si="7"/>
        <v>kW=180</v>
      </c>
      <c r="V49" t="s">
        <v>9355</v>
      </c>
    </row>
    <row r="50" spans="1:22" x14ac:dyDescent="0.25">
      <c r="A50" t="s">
        <v>78</v>
      </c>
      <c r="B50">
        <v>100</v>
      </c>
      <c r="C50">
        <v>11</v>
      </c>
      <c r="D50">
        <v>0.4</v>
      </c>
      <c r="E50" t="s">
        <v>77</v>
      </c>
      <c r="F50" t="s">
        <v>9344</v>
      </c>
      <c r="H50" t="s">
        <v>270</v>
      </c>
      <c r="I50">
        <v>8162</v>
      </c>
      <c r="J50" t="str">
        <f t="shared" si="0"/>
        <v>KOT_8162</v>
      </c>
      <c r="K50" t="str">
        <f t="shared" si="1"/>
        <v>8162load</v>
      </c>
      <c r="L50" t="str">
        <f t="shared" si="2"/>
        <v>KOT_8162</v>
      </c>
      <c r="M50">
        <v>3</v>
      </c>
      <c r="N50">
        <v>0.4</v>
      </c>
      <c r="P50" t="s">
        <v>296</v>
      </c>
      <c r="Q50" t="str">
        <f t="shared" si="3"/>
        <v>Load.KOT_8162</v>
      </c>
      <c r="R50" t="str">
        <f t="shared" si="4"/>
        <v>phases=3</v>
      </c>
      <c r="S50" t="str">
        <f t="shared" si="5"/>
        <v>Bus1=8162load</v>
      </c>
      <c r="T50" t="str">
        <f t="shared" si="6"/>
        <v>kV=0.4</v>
      </c>
      <c r="U50" t="str">
        <f t="shared" si="7"/>
        <v>kW=90</v>
      </c>
      <c r="V50" t="s">
        <v>9355</v>
      </c>
    </row>
    <row r="51" spans="1:22" x14ac:dyDescent="0.25">
      <c r="A51" t="s">
        <v>78</v>
      </c>
      <c r="B51">
        <v>200</v>
      </c>
      <c r="C51">
        <v>11</v>
      </c>
      <c r="D51">
        <v>0.4</v>
      </c>
      <c r="E51" t="s">
        <v>77</v>
      </c>
      <c r="F51" t="s">
        <v>9344</v>
      </c>
      <c r="H51" t="s">
        <v>270</v>
      </c>
      <c r="I51">
        <v>8164</v>
      </c>
      <c r="J51" t="str">
        <f t="shared" si="0"/>
        <v>KOT_8164</v>
      </c>
      <c r="K51" t="str">
        <f t="shared" si="1"/>
        <v>8164load</v>
      </c>
      <c r="L51" t="str">
        <f t="shared" si="2"/>
        <v>KOT_8164</v>
      </c>
      <c r="M51">
        <v>3</v>
      </c>
      <c r="N51">
        <v>0.4</v>
      </c>
      <c r="P51" t="s">
        <v>296</v>
      </c>
      <c r="Q51" t="str">
        <f t="shared" si="3"/>
        <v>Load.KOT_8164</v>
      </c>
      <c r="R51" t="str">
        <f t="shared" si="4"/>
        <v>phases=3</v>
      </c>
      <c r="S51" t="str">
        <f t="shared" si="5"/>
        <v>Bus1=8164load</v>
      </c>
      <c r="T51" t="str">
        <f t="shared" si="6"/>
        <v>kV=0.4</v>
      </c>
      <c r="U51" t="str">
        <f t="shared" si="7"/>
        <v>kW=180</v>
      </c>
      <c r="V51" t="s">
        <v>9355</v>
      </c>
    </row>
    <row r="52" spans="1:22" x14ac:dyDescent="0.25">
      <c r="A52" t="s">
        <v>78</v>
      </c>
      <c r="B52">
        <v>200</v>
      </c>
      <c r="C52">
        <v>11</v>
      </c>
      <c r="D52">
        <v>0.4</v>
      </c>
      <c r="E52" t="s">
        <v>77</v>
      </c>
      <c r="F52" t="s">
        <v>9344</v>
      </c>
      <c r="H52" t="s">
        <v>270</v>
      </c>
      <c r="I52">
        <v>8182</v>
      </c>
      <c r="J52" t="str">
        <f t="shared" si="0"/>
        <v>KOT_8182</v>
      </c>
      <c r="K52" t="str">
        <f t="shared" si="1"/>
        <v>8182load</v>
      </c>
      <c r="L52" t="str">
        <f t="shared" si="2"/>
        <v>KOT_8182</v>
      </c>
      <c r="M52">
        <v>3</v>
      </c>
      <c r="N52">
        <v>0.4</v>
      </c>
      <c r="P52" t="s">
        <v>296</v>
      </c>
      <c r="Q52" t="str">
        <f t="shared" si="3"/>
        <v>Load.KOT_8182</v>
      </c>
      <c r="R52" t="str">
        <f t="shared" si="4"/>
        <v>phases=3</v>
      </c>
      <c r="S52" t="str">
        <f t="shared" si="5"/>
        <v>Bus1=8182load</v>
      </c>
      <c r="T52" t="str">
        <f t="shared" si="6"/>
        <v>kV=0.4</v>
      </c>
      <c r="U52" t="str">
        <f t="shared" si="7"/>
        <v>kW=180</v>
      </c>
      <c r="V52" t="s">
        <v>9355</v>
      </c>
    </row>
    <row r="53" spans="1:22" x14ac:dyDescent="0.25">
      <c r="A53" t="s">
        <v>78</v>
      </c>
      <c r="B53">
        <v>200</v>
      </c>
      <c r="C53">
        <v>11</v>
      </c>
      <c r="D53">
        <v>0.4</v>
      </c>
      <c r="E53" t="s">
        <v>77</v>
      </c>
      <c r="F53" t="s">
        <v>9344</v>
      </c>
      <c r="H53" t="s">
        <v>270</v>
      </c>
      <c r="I53">
        <v>8193</v>
      </c>
      <c r="J53" t="str">
        <f t="shared" si="0"/>
        <v>KOT_8193</v>
      </c>
      <c r="K53" t="str">
        <f t="shared" si="1"/>
        <v>8193load</v>
      </c>
      <c r="L53" t="str">
        <f t="shared" si="2"/>
        <v>KOT_8193</v>
      </c>
      <c r="M53">
        <v>3</v>
      </c>
      <c r="N53">
        <v>0.4</v>
      </c>
      <c r="P53" t="s">
        <v>296</v>
      </c>
      <c r="Q53" t="str">
        <f t="shared" si="3"/>
        <v>Load.KOT_8193</v>
      </c>
      <c r="R53" t="str">
        <f t="shared" si="4"/>
        <v>phases=3</v>
      </c>
      <c r="S53" t="str">
        <f t="shared" si="5"/>
        <v>Bus1=8193load</v>
      </c>
      <c r="T53" t="str">
        <f t="shared" si="6"/>
        <v>kV=0.4</v>
      </c>
      <c r="U53" t="str">
        <f t="shared" si="7"/>
        <v>kW=180</v>
      </c>
      <c r="V53" t="s">
        <v>9355</v>
      </c>
    </row>
    <row r="54" spans="1:22" x14ac:dyDescent="0.25">
      <c r="A54" t="s">
        <v>78</v>
      </c>
      <c r="B54">
        <v>200</v>
      </c>
      <c r="C54">
        <v>11</v>
      </c>
      <c r="D54">
        <v>0.4</v>
      </c>
      <c r="E54" t="s">
        <v>77</v>
      </c>
      <c r="F54" t="s">
        <v>9344</v>
      </c>
      <c r="H54" t="s">
        <v>270</v>
      </c>
      <c r="I54">
        <v>8160</v>
      </c>
      <c r="J54" t="str">
        <f t="shared" si="0"/>
        <v>KOT_8160</v>
      </c>
      <c r="K54" t="str">
        <f t="shared" si="1"/>
        <v>8160load</v>
      </c>
      <c r="L54" t="str">
        <f t="shared" si="2"/>
        <v>KOT_8160</v>
      </c>
      <c r="M54">
        <v>3</v>
      </c>
      <c r="N54">
        <v>0.4</v>
      </c>
      <c r="P54" t="s">
        <v>296</v>
      </c>
      <c r="Q54" t="str">
        <f t="shared" si="3"/>
        <v>Load.KOT_8160</v>
      </c>
      <c r="R54" t="str">
        <f t="shared" si="4"/>
        <v>phases=3</v>
      </c>
      <c r="S54" t="str">
        <f t="shared" si="5"/>
        <v>Bus1=8160load</v>
      </c>
      <c r="T54" t="str">
        <f t="shared" si="6"/>
        <v>kV=0.4</v>
      </c>
      <c r="U54" t="str">
        <f t="shared" si="7"/>
        <v>kW=180</v>
      </c>
      <c r="V54" t="s">
        <v>9355</v>
      </c>
    </row>
    <row r="55" spans="1:22" x14ac:dyDescent="0.25">
      <c r="A55" t="s">
        <v>78</v>
      </c>
      <c r="B55">
        <v>150</v>
      </c>
      <c r="C55">
        <v>11</v>
      </c>
      <c r="D55">
        <v>0.4</v>
      </c>
      <c r="E55" t="s">
        <v>77</v>
      </c>
      <c r="F55" t="s">
        <v>9344</v>
      </c>
      <c r="H55" t="s">
        <v>270</v>
      </c>
      <c r="I55">
        <v>8356</v>
      </c>
      <c r="J55" t="str">
        <f t="shared" si="0"/>
        <v>KOT_8356</v>
      </c>
      <c r="K55" t="str">
        <f t="shared" si="1"/>
        <v>8356load</v>
      </c>
      <c r="L55" t="str">
        <f t="shared" si="2"/>
        <v>KOT_8356</v>
      </c>
      <c r="M55">
        <v>3</v>
      </c>
      <c r="N55">
        <v>0.4</v>
      </c>
      <c r="P55" t="s">
        <v>296</v>
      </c>
      <c r="Q55" t="str">
        <f t="shared" si="3"/>
        <v>Load.KOT_8356</v>
      </c>
      <c r="R55" t="str">
        <f t="shared" si="4"/>
        <v>phases=3</v>
      </c>
      <c r="S55" t="str">
        <f t="shared" si="5"/>
        <v>Bus1=8356load</v>
      </c>
      <c r="T55" t="str">
        <f t="shared" si="6"/>
        <v>kV=0.4</v>
      </c>
      <c r="U55" t="str">
        <f t="shared" si="7"/>
        <v>kW=135</v>
      </c>
      <c r="V55" t="s">
        <v>9355</v>
      </c>
    </row>
    <row r="56" spans="1:22" x14ac:dyDescent="0.25">
      <c r="A56" t="s">
        <v>78</v>
      </c>
      <c r="B56">
        <v>200</v>
      </c>
      <c r="C56">
        <v>11</v>
      </c>
      <c r="D56">
        <v>0.4</v>
      </c>
      <c r="E56" t="s">
        <v>77</v>
      </c>
      <c r="F56" t="s">
        <v>9344</v>
      </c>
      <c r="H56" t="s">
        <v>270</v>
      </c>
      <c r="I56">
        <v>8358</v>
      </c>
      <c r="J56" t="str">
        <f t="shared" si="0"/>
        <v>KOT_8358</v>
      </c>
      <c r="K56" t="str">
        <f t="shared" si="1"/>
        <v>8358load</v>
      </c>
      <c r="L56" t="str">
        <f t="shared" si="2"/>
        <v>KOT_8358</v>
      </c>
      <c r="M56">
        <v>3</v>
      </c>
      <c r="N56">
        <v>0.4</v>
      </c>
      <c r="P56" t="s">
        <v>296</v>
      </c>
      <c r="Q56" t="str">
        <f t="shared" si="3"/>
        <v>Load.KOT_8358</v>
      </c>
      <c r="R56" t="str">
        <f t="shared" si="4"/>
        <v>phases=3</v>
      </c>
      <c r="S56" t="str">
        <f t="shared" si="5"/>
        <v>Bus1=8358load</v>
      </c>
      <c r="T56" t="str">
        <f t="shared" si="6"/>
        <v>kV=0.4</v>
      </c>
      <c r="U56" t="str">
        <f t="shared" si="7"/>
        <v>kW=180</v>
      </c>
      <c r="V56" t="s">
        <v>9355</v>
      </c>
    </row>
    <row r="57" spans="1:22" x14ac:dyDescent="0.25">
      <c r="A57" t="s">
        <v>78</v>
      </c>
      <c r="B57">
        <v>100</v>
      </c>
      <c r="C57">
        <v>11</v>
      </c>
      <c r="D57">
        <v>0.4</v>
      </c>
      <c r="E57" t="s">
        <v>77</v>
      </c>
      <c r="F57" t="s">
        <v>9344</v>
      </c>
      <c r="H57" t="s">
        <v>270</v>
      </c>
      <c r="I57">
        <v>8136</v>
      </c>
      <c r="J57" t="str">
        <f t="shared" si="0"/>
        <v>KOT_8136</v>
      </c>
      <c r="K57" t="str">
        <f t="shared" si="1"/>
        <v>8136load</v>
      </c>
      <c r="L57" t="str">
        <f t="shared" si="2"/>
        <v>KOT_8136</v>
      </c>
      <c r="M57">
        <v>3</v>
      </c>
      <c r="N57">
        <v>0.4</v>
      </c>
      <c r="P57" t="s">
        <v>296</v>
      </c>
      <c r="Q57" t="str">
        <f t="shared" si="3"/>
        <v>Load.KOT_8136</v>
      </c>
      <c r="R57" t="str">
        <f t="shared" si="4"/>
        <v>phases=3</v>
      </c>
      <c r="S57" t="str">
        <f t="shared" si="5"/>
        <v>Bus1=8136load</v>
      </c>
      <c r="T57" t="str">
        <f t="shared" si="6"/>
        <v>kV=0.4</v>
      </c>
      <c r="U57" t="str">
        <f t="shared" si="7"/>
        <v>kW=90</v>
      </c>
      <c r="V57" t="s">
        <v>9355</v>
      </c>
    </row>
    <row r="58" spans="1:22" x14ac:dyDescent="0.25">
      <c r="A58" t="s">
        <v>78</v>
      </c>
      <c r="B58">
        <v>200</v>
      </c>
      <c r="C58">
        <v>11</v>
      </c>
      <c r="D58">
        <v>0.4</v>
      </c>
      <c r="E58" t="s">
        <v>77</v>
      </c>
      <c r="F58" t="s">
        <v>9344</v>
      </c>
      <c r="H58" t="s">
        <v>270</v>
      </c>
      <c r="I58">
        <v>8149</v>
      </c>
      <c r="J58" t="str">
        <f t="shared" si="0"/>
        <v>KOT_8149</v>
      </c>
      <c r="K58" t="str">
        <f t="shared" si="1"/>
        <v>8149load</v>
      </c>
      <c r="L58" t="str">
        <f t="shared" si="2"/>
        <v>KOT_8149</v>
      </c>
      <c r="M58">
        <v>3</v>
      </c>
      <c r="N58">
        <v>0.4</v>
      </c>
      <c r="P58" t="s">
        <v>296</v>
      </c>
      <c r="Q58" t="str">
        <f t="shared" si="3"/>
        <v>Load.KOT_8149</v>
      </c>
      <c r="R58" t="str">
        <f t="shared" si="4"/>
        <v>phases=3</v>
      </c>
      <c r="S58" t="str">
        <f t="shared" si="5"/>
        <v>Bus1=8149load</v>
      </c>
      <c r="T58" t="str">
        <f t="shared" si="6"/>
        <v>kV=0.4</v>
      </c>
      <c r="U58" t="str">
        <f t="shared" si="7"/>
        <v>kW=180</v>
      </c>
      <c r="V58" t="s">
        <v>9355</v>
      </c>
    </row>
    <row r="59" spans="1:22" x14ac:dyDescent="0.25">
      <c r="A59" t="s">
        <v>78</v>
      </c>
      <c r="B59">
        <v>100</v>
      </c>
      <c r="C59">
        <v>11</v>
      </c>
      <c r="D59">
        <v>0.4</v>
      </c>
      <c r="E59" t="s">
        <v>77</v>
      </c>
      <c r="F59" t="s">
        <v>9344</v>
      </c>
      <c r="H59" t="s">
        <v>270</v>
      </c>
      <c r="I59">
        <v>8152</v>
      </c>
      <c r="J59" t="str">
        <f t="shared" si="0"/>
        <v>KOT_8152</v>
      </c>
      <c r="K59" t="str">
        <f t="shared" si="1"/>
        <v>8152load</v>
      </c>
      <c r="L59" t="str">
        <f t="shared" si="2"/>
        <v>KOT_8152</v>
      </c>
      <c r="M59">
        <v>3</v>
      </c>
      <c r="N59">
        <v>0.4</v>
      </c>
      <c r="P59" t="s">
        <v>296</v>
      </c>
      <c r="Q59" t="str">
        <f t="shared" si="3"/>
        <v>Load.KOT_8152</v>
      </c>
      <c r="R59" t="str">
        <f t="shared" si="4"/>
        <v>phases=3</v>
      </c>
      <c r="S59" t="str">
        <f t="shared" si="5"/>
        <v>Bus1=8152load</v>
      </c>
      <c r="T59" t="str">
        <f t="shared" si="6"/>
        <v>kV=0.4</v>
      </c>
      <c r="U59" t="str">
        <f t="shared" si="7"/>
        <v>kW=90</v>
      </c>
      <c r="V59" t="s">
        <v>9355</v>
      </c>
    </row>
    <row r="60" spans="1:22" x14ac:dyDescent="0.25">
      <c r="A60" t="s">
        <v>78</v>
      </c>
      <c r="B60">
        <v>200</v>
      </c>
      <c r="C60">
        <v>11</v>
      </c>
      <c r="D60">
        <v>0.4</v>
      </c>
      <c r="E60" t="s">
        <v>77</v>
      </c>
      <c r="F60" t="s">
        <v>9344</v>
      </c>
      <c r="H60" t="s">
        <v>270</v>
      </c>
      <c r="I60">
        <v>8225</v>
      </c>
      <c r="J60" t="str">
        <f t="shared" si="0"/>
        <v>KOT_8225</v>
      </c>
      <c r="K60" t="str">
        <f t="shared" si="1"/>
        <v>8225load</v>
      </c>
      <c r="L60" t="str">
        <f t="shared" si="2"/>
        <v>KOT_8225</v>
      </c>
      <c r="M60">
        <v>3</v>
      </c>
      <c r="N60">
        <v>0.4</v>
      </c>
      <c r="P60" t="s">
        <v>296</v>
      </c>
      <c r="Q60" t="str">
        <f t="shared" si="3"/>
        <v>Load.KOT_8225</v>
      </c>
      <c r="R60" t="str">
        <f t="shared" si="4"/>
        <v>phases=3</v>
      </c>
      <c r="S60" t="str">
        <f t="shared" si="5"/>
        <v>Bus1=8225load</v>
      </c>
      <c r="T60" t="str">
        <f t="shared" si="6"/>
        <v>kV=0.4</v>
      </c>
      <c r="U60" t="str">
        <f t="shared" si="7"/>
        <v>kW=180</v>
      </c>
      <c r="V60" t="s">
        <v>9355</v>
      </c>
    </row>
    <row r="61" spans="1:22" x14ac:dyDescent="0.25">
      <c r="A61" t="s">
        <v>78</v>
      </c>
      <c r="B61">
        <v>200</v>
      </c>
      <c r="C61">
        <v>11</v>
      </c>
      <c r="D61">
        <v>0.4</v>
      </c>
      <c r="E61" t="s">
        <v>77</v>
      </c>
      <c r="F61" t="s">
        <v>9344</v>
      </c>
      <c r="H61" t="s">
        <v>270</v>
      </c>
      <c r="I61">
        <v>8223</v>
      </c>
      <c r="J61" t="str">
        <f t="shared" si="0"/>
        <v>KOT_8223</v>
      </c>
      <c r="K61" t="str">
        <f t="shared" si="1"/>
        <v>8223load</v>
      </c>
      <c r="L61" t="str">
        <f t="shared" si="2"/>
        <v>KOT_8223</v>
      </c>
      <c r="M61">
        <v>3</v>
      </c>
      <c r="N61">
        <v>0.4</v>
      </c>
      <c r="P61" t="s">
        <v>296</v>
      </c>
      <c r="Q61" t="str">
        <f t="shared" si="3"/>
        <v>Load.KOT_8223</v>
      </c>
      <c r="R61" t="str">
        <f t="shared" si="4"/>
        <v>phases=3</v>
      </c>
      <c r="S61" t="str">
        <f t="shared" si="5"/>
        <v>Bus1=8223load</v>
      </c>
      <c r="T61" t="str">
        <f t="shared" si="6"/>
        <v>kV=0.4</v>
      </c>
      <c r="U61" t="str">
        <f t="shared" si="7"/>
        <v>kW=180</v>
      </c>
      <c r="V61" t="s">
        <v>9355</v>
      </c>
    </row>
    <row r="62" spans="1:22" x14ac:dyDescent="0.25">
      <c r="A62" t="s">
        <v>78</v>
      </c>
      <c r="B62">
        <v>100</v>
      </c>
      <c r="C62">
        <v>11</v>
      </c>
      <c r="D62">
        <v>0.4</v>
      </c>
      <c r="E62" t="s">
        <v>77</v>
      </c>
      <c r="F62" t="s">
        <v>9344</v>
      </c>
      <c r="H62" t="s">
        <v>270</v>
      </c>
      <c r="I62">
        <v>8209</v>
      </c>
      <c r="J62" t="str">
        <f t="shared" si="0"/>
        <v>KOT_8209</v>
      </c>
      <c r="K62" t="str">
        <f t="shared" si="1"/>
        <v>8209load</v>
      </c>
      <c r="L62" t="str">
        <f t="shared" si="2"/>
        <v>KOT_8209</v>
      </c>
      <c r="M62">
        <v>3</v>
      </c>
      <c r="N62">
        <v>0.4</v>
      </c>
      <c r="P62" t="s">
        <v>296</v>
      </c>
      <c r="Q62" t="str">
        <f t="shared" si="3"/>
        <v>Load.KOT_8209</v>
      </c>
      <c r="R62" t="str">
        <f t="shared" si="4"/>
        <v>phases=3</v>
      </c>
      <c r="S62" t="str">
        <f t="shared" si="5"/>
        <v>Bus1=8209load</v>
      </c>
      <c r="T62" t="str">
        <f t="shared" si="6"/>
        <v>kV=0.4</v>
      </c>
      <c r="U62" t="str">
        <f t="shared" si="7"/>
        <v>kW=90</v>
      </c>
      <c r="V62" t="s">
        <v>9355</v>
      </c>
    </row>
    <row r="63" spans="1:22" x14ac:dyDescent="0.25">
      <c r="A63" t="s">
        <v>78</v>
      </c>
      <c r="B63">
        <v>200</v>
      </c>
      <c r="C63">
        <v>11</v>
      </c>
      <c r="D63">
        <v>0.4</v>
      </c>
      <c r="E63" t="s">
        <v>77</v>
      </c>
      <c r="F63" t="s">
        <v>9344</v>
      </c>
      <c r="H63" t="s">
        <v>270</v>
      </c>
      <c r="I63">
        <v>8201</v>
      </c>
      <c r="J63" t="str">
        <f t="shared" si="0"/>
        <v>KOT_8201</v>
      </c>
      <c r="K63" t="str">
        <f t="shared" si="1"/>
        <v>8201load</v>
      </c>
      <c r="L63" t="str">
        <f t="shared" si="2"/>
        <v>KOT_8201</v>
      </c>
      <c r="M63">
        <v>3</v>
      </c>
      <c r="N63">
        <v>0.4</v>
      </c>
      <c r="P63" t="s">
        <v>296</v>
      </c>
      <c r="Q63" t="str">
        <f t="shared" si="3"/>
        <v>Load.KOT_8201</v>
      </c>
      <c r="R63" t="str">
        <f t="shared" si="4"/>
        <v>phases=3</v>
      </c>
      <c r="S63" t="str">
        <f t="shared" si="5"/>
        <v>Bus1=8201load</v>
      </c>
      <c r="T63" t="str">
        <f t="shared" si="6"/>
        <v>kV=0.4</v>
      </c>
      <c r="U63" t="str">
        <f t="shared" si="7"/>
        <v>kW=180</v>
      </c>
      <c r="V63" t="s">
        <v>9355</v>
      </c>
    </row>
    <row r="64" spans="1:22" x14ac:dyDescent="0.25">
      <c r="A64" t="s">
        <v>78</v>
      </c>
      <c r="B64">
        <v>200</v>
      </c>
      <c r="C64">
        <v>11</v>
      </c>
      <c r="D64">
        <v>0.4</v>
      </c>
      <c r="E64" t="s">
        <v>77</v>
      </c>
      <c r="F64" t="s">
        <v>9344</v>
      </c>
      <c r="H64" t="s">
        <v>270</v>
      </c>
      <c r="I64">
        <v>8335</v>
      </c>
      <c r="J64" t="str">
        <f t="shared" si="0"/>
        <v>KOT_8335</v>
      </c>
      <c r="K64" t="str">
        <f t="shared" si="1"/>
        <v>8335load</v>
      </c>
      <c r="L64" t="str">
        <f t="shared" si="2"/>
        <v>KOT_8335</v>
      </c>
      <c r="M64">
        <v>3</v>
      </c>
      <c r="N64">
        <v>0.4</v>
      </c>
      <c r="P64" t="s">
        <v>296</v>
      </c>
      <c r="Q64" t="str">
        <f t="shared" si="3"/>
        <v>Load.KOT_8335</v>
      </c>
      <c r="R64" t="str">
        <f t="shared" si="4"/>
        <v>phases=3</v>
      </c>
      <c r="S64" t="str">
        <f t="shared" si="5"/>
        <v>Bus1=8335load</v>
      </c>
      <c r="T64" t="str">
        <f t="shared" si="6"/>
        <v>kV=0.4</v>
      </c>
      <c r="U64" t="str">
        <f t="shared" si="7"/>
        <v>kW=180</v>
      </c>
      <c r="V64" t="s">
        <v>9355</v>
      </c>
    </row>
    <row r="65" spans="1:22" x14ac:dyDescent="0.25">
      <c r="A65" t="s">
        <v>78</v>
      </c>
      <c r="B65">
        <v>100</v>
      </c>
      <c r="C65">
        <v>11</v>
      </c>
      <c r="D65">
        <v>0.4</v>
      </c>
      <c r="E65" t="s">
        <v>77</v>
      </c>
      <c r="F65" t="s">
        <v>9344</v>
      </c>
      <c r="H65" t="s">
        <v>270</v>
      </c>
      <c r="I65">
        <v>8333</v>
      </c>
      <c r="J65" t="str">
        <f t="shared" si="0"/>
        <v>KOT_8333</v>
      </c>
      <c r="K65" t="str">
        <f t="shared" si="1"/>
        <v>8333load</v>
      </c>
      <c r="L65" t="str">
        <f t="shared" si="2"/>
        <v>KOT_8333</v>
      </c>
      <c r="M65">
        <v>3</v>
      </c>
      <c r="N65">
        <v>0.4</v>
      </c>
      <c r="P65" t="s">
        <v>296</v>
      </c>
      <c r="Q65" t="str">
        <f t="shared" si="3"/>
        <v>Load.KOT_8333</v>
      </c>
      <c r="R65" t="str">
        <f t="shared" si="4"/>
        <v>phases=3</v>
      </c>
      <c r="S65" t="str">
        <f t="shared" si="5"/>
        <v>Bus1=8333load</v>
      </c>
      <c r="T65" t="str">
        <f t="shared" si="6"/>
        <v>kV=0.4</v>
      </c>
      <c r="U65" t="str">
        <f t="shared" si="7"/>
        <v>kW=90</v>
      </c>
      <c r="V65" t="s">
        <v>9355</v>
      </c>
    </row>
    <row r="66" spans="1:22" x14ac:dyDescent="0.25">
      <c r="A66" t="s">
        <v>78</v>
      </c>
      <c r="B66">
        <v>200</v>
      </c>
      <c r="C66">
        <v>11</v>
      </c>
      <c r="D66">
        <v>0.4</v>
      </c>
      <c r="E66" t="s">
        <v>77</v>
      </c>
      <c r="F66" t="s">
        <v>9344</v>
      </c>
      <c r="H66" t="s">
        <v>270</v>
      </c>
      <c r="I66">
        <v>8295</v>
      </c>
      <c r="J66" t="str">
        <f t="shared" ref="J66:J129" si="8">H66&amp;"_"&amp;I66</f>
        <v>KOT_8295</v>
      </c>
      <c r="K66" t="str">
        <f t="shared" ref="K66:K129" si="9">I66&amp;"load"</f>
        <v>8295load</v>
      </c>
      <c r="L66" t="str">
        <f t="shared" si="2"/>
        <v>KOT_8295</v>
      </c>
      <c r="M66">
        <v>3</v>
      </c>
      <c r="N66">
        <v>0.4</v>
      </c>
      <c r="P66" t="s">
        <v>296</v>
      </c>
      <c r="Q66" t="str">
        <f t="shared" si="3"/>
        <v>Load.KOT_8295</v>
      </c>
      <c r="R66" t="str">
        <f t="shared" si="4"/>
        <v>phases=3</v>
      </c>
      <c r="S66" t="str">
        <f t="shared" si="5"/>
        <v>Bus1=8295load</v>
      </c>
      <c r="T66" t="str">
        <f t="shared" si="6"/>
        <v>kV=0.4</v>
      </c>
      <c r="U66" t="str">
        <f t="shared" si="7"/>
        <v>kW=180</v>
      </c>
      <c r="V66" t="s">
        <v>9355</v>
      </c>
    </row>
    <row r="67" spans="1:22" x14ac:dyDescent="0.25">
      <c r="A67" t="s">
        <v>78</v>
      </c>
      <c r="B67">
        <v>300</v>
      </c>
      <c r="C67">
        <v>11</v>
      </c>
      <c r="D67">
        <v>0.4</v>
      </c>
      <c r="E67" t="s">
        <v>77</v>
      </c>
      <c r="F67" t="s">
        <v>9344</v>
      </c>
      <c r="H67" t="s">
        <v>270</v>
      </c>
      <c r="I67">
        <v>8293</v>
      </c>
      <c r="J67" t="str">
        <f t="shared" si="8"/>
        <v>KOT_8293</v>
      </c>
      <c r="K67" t="str">
        <f t="shared" si="9"/>
        <v>8293load</v>
      </c>
      <c r="L67" t="str">
        <f t="shared" ref="L67:L130" si="10">J67</f>
        <v>KOT_8293</v>
      </c>
      <c r="M67">
        <v>3</v>
      </c>
      <c r="N67">
        <v>0.4</v>
      </c>
      <c r="P67" t="s">
        <v>296</v>
      </c>
      <c r="Q67" t="str">
        <f t="shared" ref="Q67:Q130" si="11">"Load."&amp;L67</f>
        <v>Load.KOT_8293</v>
      </c>
      <c r="R67" t="str">
        <f t="shared" ref="R67:R130" si="12">"phases="&amp;M67</f>
        <v>phases=3</v>
      </c>
      <c r="S67" t="str">
        <f t="shared" ref="S67:S130" si="13">"Bus1="&amp;K67</f>
        <v>Bus1=8293load</v>
      </c>
      <c r="T67" t="str">
        <f t="shared" ref="T67:T130" si="14">"kV="&amp;N67</f>
        <v>kV=0.4</v>
      </c>
      <c r="U67" t="str">
        <f t="shared" ref="U67:U130" si="15">"kW="&amp;B67*0.9</f>
        <v>kW=270</v>
      </c>
      <c r="V67" t="s">
        <v>9355</v>
      </c>
    </row>
    <row r="68" spans="1:22" x14ac:dyDescent="0.25">
      <c r="A68" t="s">
        <v>78</v>
      </c>
      <c r="B68">
        <v>200</v>
      </c>
      <c r="C68">
        <v>11</v>
      </c>
      <c r="D68">
        <v>0.4</v>
      </c>
      <c r="E68" t="s">
        <v>77</v>
      </c>
      <c r="F68" t="s">
        <v>9344</v>
      </c>
      <c r="H68" t="s">
        <v>270</v>
      </c>
      <c r="I68">
        <v>8261</v>
      </c>
      <c r="J68" t="str">
        <f t="shared" si="8"/>
        <v>KOT_8261</v>
      </c>
      <c r="K68" t="str">
        <f t="shared" si="9"/>
        <v>8261load</v>
      </c>
      <c r="L68" t="str">
        <f t="shared" si="10"/>
        <v>KOT_8261</v>
      </c>
      <c r="M68">
        <v>3</v>
      </c>
      <c r="N68">
        <v>0.4</v>
      </c>
      <c r="P68" t="s">
        <v>296</v>
      </c>
      <c r="Q68" t="str">
        <f t="shared" si="11"/>
        <v>Load.KOT_8261</v>
      </c>
      <c r="R68" t="str">
        <f t="shared" si="12"/>
        <v>phases=3</v>
      </c>
      <c r="S68" t="str">
        <f t="shared" si="13"/>
        <v>Bus1=8261load</v>
      </c>
      <c r="T68" t="str">
        <f t="shared" si="14"/>
        <v>kV=0.4</v>
      </c>
      <c r="U68" t="str">
        <f t="shared" si="15"/>
        <v>kW=180</v>
      </c>
      <c r="V68" t="s">
        <v>9355</v>
      </c>
    </row>
    <row r="69" spans="1:22" x14ac:dyDescent="0.25">
      <c r="A69" t="s">
        <v>78</v>
      </c>
      <c r="B69">
        <v>300</v>
      </c>
      <c r="C69">
        <v>11</v>
      </c>
      <c r="D69">
        <v>0.4</v>
      </c>
      <c r="E69" t="s">
        <v>77</v>
      </c>
      <c r="F69" t="s">
        <v>9344</v>
      </c>
      <c r="H69" t="s">
        <v>270</v>
      </c>
      <c r="I69">
        <v>8273</v>
      </c>
      <c r="J69" t="str">
        <f t="shared" si="8"/>
        <v>KOT_8273</v>
      </c>
      <c r="K69" t="str">
        <f t="shared" si="9"/>
        <v>8273load</v>
      </c>
      <c r="L69" t="str">
        <f t="shared" si="10"/>
        <v>KOT_8273</v>
      </c>
      <c r="M69">
        <v>3</v>
      </c>
      <c r="N69">
        <v>0.4</v>
      </c>
      <c r="P69" t="s">
        <v>296</v>
      </c>
      <c r="Q69" t="str">
        <f t="shared" si="11"/>
        <v>Load.KOT_8273</v>
      </c>
      <c r="R69" t="str">
        <f t="shared" si="12"/>
        <v>phases=3</v>
      </c>
      <c r="S69" t="str">
        <f t="shared" si="13"/>
        <v>Bus1=8273load</v>
      </c>
      <c r="T69" t="str">
        <f t="shared" si="14"/>
        <v>kV=0.4</v>
      </c>
      <c r="U69" t="str">
        <f t="shared" si="15"/>
        <v>kW=270</v>
      </c>
      <c r="V69" t="s">
        <v>9355</v>
      </c>
    </row>
    <row r="70" spans="1:22" x14ac:dyDescent="0.25">
      <c r="A70" t="s">
        <v>78</v>
      </c>
      <c r="B70">
        <v>100</v>
      </c>
      <c r="C70">
        <v>11</v>
      </c>
      <c r="D70">
        <v>0.4</v>
      </c>
      <c r="E70" t="s">
        <v>77</v>
      </c>
      <c r="F70" t="s">
        <v>9344</v>
      </c>
      <c r="H70" t="s">
        <v>270</v>
      </c>
      <c r="I70">
        <v>8355</v>
      </c>
      <c r="J70" t="str">
        <f t="shared" si="8"/>
        <v>KOT_8355</v>
      </c>
      <c r="K70" t="str">
        <f t="shared" si="9"/>
        <v>8355load</v>
      </c>
      <c r="L70" t="str">
        <f t="shared" si="10"/>
        <v>KOT_8355</v>
      </c>
      <c r="M70">
        <v>3</v>
      </c>
      <c r="N70">
        <v>0.4</v>
      </c>
      <c r="P70" t="s">
        <v>296</v>
      </c>
      <c r="Q70" t="str">
        <f t="shared" si="11"/>
        <v>Load.KOT_8355</v>
      </c>
      <c r="R70" t="str">
        <f t="shared" si="12"/>
        <v>phases=3</v>
      </c>
      <c r="S70" t="str">
        <f t="shared" si="13"/>
        <v>Bus1=8355load</v>
      </c>
      <c r="T70" t="str">
        <f t="shared" si="14"/>
        <v>kV=0.4</v>
      </c>
      <c r="U70" t="str">
        <f t="shared" si="15"/>
        <v>kW=90</v>
      </c>
      <c r="V70" t="s">
        <v>9355</v>
      </c>
    </row>
    <row r="71" spans="1:22" x14ac:dyDescent="0.25">
      <c r="A71" t="s">
        <v>78</v>
      </c>
      <c r="B71">
        <v>100</v>
      </c>
      <c r="C71">
        <v>11</v>
      </c>
      <c r="D71">
        <v>0.4</v>
      </c>
      <c r="E71" t="s">
        <v>77</v>
      </c>
      <c r="F71" t="s">
        <v>9344</v>
      </c>
      <c r="H71" t="s">
        <v>270</v>
      </c>
      <c r="I71">
        <v>8344</v>
      </c>
      <c r="J71" t="str">
        <f t="shared" si="8"/>
        <v>KOT_8344</v>
      </c>
      <c r="K71" t="str">
        <f t="shared" si="9"/>
        <v>8344load</v>
      </c>
      <c r="L71" t="str">
        <f t="shared" si="10"/>
        <v>KOT_8344</v>
      </c>
      <c r="M71">
        <v>3</v>
      </c>
      <c r="N71">
        <v>0.4</v>
      </c>
      <c r="P71" t="s">
        <v>296</v>
      </c>
      <c r="Q71" t="str">
        <f t="shared" si="11"/>
        <v>Load.KOT_8344</v>
      </c>
      <c r="R71" t="str">
        <f t="shared" si="12"/>
        <v>phases=3</v>
      </c>
      <c r="S71" t="str">
        <f t="shared" si="13"/>
        <v>Bus1=8344load</v>
      </c>
      <c r="T71" t="str">
        <f t="shared" si="14"/>
        <v>kV=0.4</v>
      </c>
      <c r="U71" t="str">
        <f t="shared" si="15"/>
        <v>kW=90</v>
      </c>
      <c r="V71" t="s">
        <v>9355</v>
      </c>
    </row>
    <row r="72" spans="1:22" x14ac:dyDescent="0.25">
      <c r="A72" t="s">
        <v>78</v>
      </c>
      <c r="B72">
        <v>200</v>
      </c>
      <c r="C72">
        <v>11</v>
      </c>
      <c r="D72">
        <v>0.4</v>
      </c>
      <c r="E72" t="s">
        <v>77</v>
      </c>
      <c r="F72" t="s">
        <v>9344</v>
      </c>
      <c r="H72" t="s">
        <v>270</v>
      </c>
      <c r="I72">
        <v>8274</v>
      </c>
      <c r="J72" t="str">
        <f t="shared" si="8"/>
        <v>KOT_8274</v>
      </c>
      <c r="K72" t="str">
        <f t="shared" si="9"/>
        <v>8274load</v>
      </c>
      <c r="L72" t="str">
        <f t="shared" si="10"/>
        <v>KOT_8274</v>
      </c>
      <c r="M72">
        <v>3</v>
      </c>
      <c r="N72">
        <v>0.4</v>
      </c>
      <c r="P72" t="s">
        <v>296</v>
      </c>
      <c r="Q72" t="str">
        <f t="shared" si="11"/>
        <v>Load.KOT_8274</v>
      </c>
      <c r="R72" t="str">
        <f t="shared" si="12"/>
        <v>phases=3</v>
      </c>
      <c r="S72" t="str">
        <f t="shared" si="13"/>
        <v>Bus1=8274load</v>
      </c>
      <c r="T72" t="str">
        <f t="shared" si="14"/>
        <v>kV=0.4</v>
      </c>
      <c r="U72" t="str">
        <f t="shared" si="15"/>
        <v>kW=180</v>
      </c>
      <c r="V72" t="s">
        <v>9355</v>
      </c>
    </row>
    <row r="73" spans="1:22" x14ac:dyDescent="0.25">
      <c r="A73" t="s">
        <v>78</v>
      </c>
      <c r="B73">
        <v>200</v>
      </c>
      <c r="C73">
        <v>11</v>
      </c>
      <c r="D73">
        <v>0.4</v>
      </c>
      <c r="E73" t="s">
        <v>77</v>
      </c>
      <c r="F73" t="s">
        <v>9344</v>
      </c>
      <c r="H73" t="s">
        <v>270</v>
      </c>
      <c r="I73">
        <v>8296</v>
      </c>
      <c r="J73" t="str">
        <f t="shared" si="8"/>
        <v>KOT_8296</v>
      </c>
      <c r="K73" t="str">
        <f t="shared" si="9"/>
        <v>8296load</v>
      </c>
      <c r="L73" t="str">
        <f t="shared" si="10"/>
        <v>KOT_8296</v>
      </c>
      <c r="M73">
        <v>3</v>
      </c>
      <c r="N73">
        <v>0.4</v>
      </c>
      <c r="P73" t="s">
        <v>296</v>
      </c>
      <c r="Q73" t="str">
        <f t="shared" si="11"/>
        <v>Load.KOT_8296</v>
      </c>
      <c r="R73" t="str">
        <f t="shared" si="12"/>
        <v>phases=3</v>
      </c>
      <c r="S73" t="str">
        <f t="shared" si="13"/>
        <v>Bus1=8296load</v>
      </c>
      <c r="T73" t="str">
        <f t="shared" si="14"/>
        <v>kV=0.4</v>
      </c>
      <c r="U73" t="str">
        <f t="shared" si="15"/>
        <v>kW=180</v>
      </c>
      <c r="V73" t="s">
        <v>9355</v>
      </c>
    </row>
    <row r="74" spans="1:22" x14ac:dyDescent="0.25">
      <c r="A74" t="s">
        <v>78</v>
      </c>
      <c r="B74">
        <v>100</v>
      </c>
      <c r="C74">
        <v>11</v>
      </c>
      <c r="D74">
        <v>0.4</v>
      </c>
      <c r="E74" t="s">
        <v>77</v>
      </c>
      <c r="F74" t="s">
        <v>9344</v>
      </c>
      <c r="H74" t="s">
        <v>270</v>
      </c>
      <c r="I74">
        <v>8306</v>
      </c>
      <c r="J74" t="str">
        <f t="shared" si="8"/>
        <v>KOT_8306</v>
      </c>
      <c r="K74" t="str">
        <f t="shared" si="9"/>
        <v>8306load</v>
      </c>
      <c r="L74" t="str">
        <f t="shared" si="10"/>
        <v>KOT_8306</v>
      </c>
      <c r="M74">
        <v>3</v>
      </c>
      <c r="N74">
        <v>0.4</v>
      </c>
      <c r="P74" t="s">
        <v>296</v>
      </c>
      <c r="Q74" t="str">
        <f t="shared" si="11"/>
        <v>Load.KOT_8306</v>
      </c>
      <c r="R74" t="str">
        <f t="shared" si="12"/>
        <v>phases=3</v>
      </c>
      <c r="S74" t="str">
        <f t="shared" si="13"/>
        <v>Bus1=8306load</v>
      </c>
      <c r="T74" t="str">
        <f t="shared" si="14"/>
        <v>kV=0.4</v>
      </c>
      <c r="U74" t="str">
        <f t="shared" si="15"/>
        <v>kW=90</v>
      </c>
      <c r="V74" t="s">
        <v>9355</v>
      </c>
    </row>
    <row r="75" spans="1:22" x14ac:dyDescent="0.25">
      <c r="A75" t="s">
        <v>78</v>
      </c>
      <c r="B75">
        <v>100</v>
      </c>
      <c r="C75">
        <v>11</v>
      </c>
      <c r="D75">
        <v>0.4</v>
      </c>
      <c r="E75" t="s">
        <v>77</v>
      </c>
      <c r="F75" t="s">
        <v>9344</v>
      </c>
      <c r="H75" t="s">
        <v>270</v>
      </c>
      <c r="I75">
        <v>8310</v>
      </c>
      <c r="J75" t="str">
        <f t="shared" si="8"/>
        <v>KOT_8310</v>
      </c>
      <c r="K75" t="str">
        <f t="shared" si="9"/>
        <v>8310load</v>
      </c>
      <c r="L75" t="str">
        <f t="shared" si="10"/>
        <v>KOT_8310</v>
      </c>
      <c r="M75">
        <v>3</v>
      </c>
      <c r="N75">
        <v>0.4</v>
      </c>
      <c r="P75" t="s">
        <v>296</v>
      </c>
      <c r="Q75" t="str">
        <f t="shared" si="11"/>
        <v>Load.KOT_8310</v>
      </c>
      <c r="R75" t="str">
        <f t="shared" si="12"/>
        <v>phases=3</v>
      </c>
      <c r="S75" t="str">
        <f t="shared" si="13"/>
        <v>Bus1=8310load</v>
      </c>
      <c r="T75" t="str">
        <f t="shared" si="14"/>
        <v>kV=0.4</v>
      </c>
      <c r="U75" t="str">
        <f t="shared" si="15"/>
        <v>kW=90</v>
      </c>
      <c r="V75" t="s">
        <v>9355</v>
      </c>
    </row>
    <row r="76" spans="1:22" x14ac:dyDescent="0.25">
      <c r="A76" t="s">
        <v>78</v>
      </c>
      <c r="B76">
        <v>200</v>
      </c>
      <c r="C76">
        <v>11</v>
      </c>
      <c r="D76">
        <v>0.4</v>
      </c>
      <c r="E76" t="s">
        <v>77</v>
      </c>
      <c r="F76" t="s">
        <v>9344</v>
      </c>
      <c r="H76" t="s">
        <v>270</v>
      </c>
      <c r="I76">
        <v>8087</v>
      </c>
      <c r="J76" t="str">
        <f t="shared" si="8"/>
        <v>KOT_8087</v>
      </c>
      <c r="K76" t="str">
        <f t="shared" si="9"/>
        <v>8087load</v>
      </c>
      <c r="L76" t="str">
        <f t="shared" si="10"/>
        <v>KOT_8087</v>
      </c>
      <c r="M76">
        <v>3</v>
      </c>
      <c r="N76">
        <v>0.4</v>
      </c>
      <c r="P76" t="s">
        <v>296</v>
      </c>
      <c r="Q76" t="str">
        <f t="shared" si="11"/>
        <v>Load.KOT_8087</v>
      </c>
      <c r="R76" t="str">
        <f t="shared" si="12"/>
        <v>phases=3</v>
      </c>
      <c r="S76" t="str">
        <f t="shared" si="13"/>
        <v>Bus1=8087load</v>
      </c>
      <c r="T76" t="str">
        <f t="shared" si="14"/>
        <v>kV=0.4</v>
      </c>
      <c r="U76" t="str">
        <f t="shared" si="15"/>
        <v>kW=180</v>
      </c>
      <c r="V76" t="s">
        <v>9355</v>
      </c>
    </row>
    <row r="77" spans="1:22" x14ac:dyDescent="0.25">
      <c r="A77" t="s">
        <v>78</v>
      </c>
      <c r="B77">
        <v>200</v>
      </c>
      <c r="C77">
        <v>11</v>
      </c>
      <c r="D77">
        <v>0.4</v>
      </c>
      <c r="E77" t="s">
        <v>77</v>
      </c>
      <c r="F77" t="s">
        <v>9344</v>
      </c>
      <c r="H77" t="s">
        <v>270</v>
      </c>
      <c r="I77">
        <v>8359</v>
      </c>
      <c r="J77" t="str">
        <f t="shared" si="8"/>
        <v>KOT_8359</v>
      </c>
      <c r="K77" t="str">
        <f t="shared" si="9"/>
        <v>8359load</v>
      </c>
      <c r="L77" t="str">
        <f t="shared" si="10"/>
        <v>KOT_8359</v>
      </c>
      <c r="M77">
        <v>3</v>
      </c>
      <c r="N77">
        <v>0.4</v>
      </c>
      <c r="P77" t="s">
        <v>296</v>
      </c>
      <c r="Q77" t="str">
        <f t="shared" si="11"/>
        <v>Load.KOT_8359</v>
      </c>
      <c r="R77" t="str">
        <f t="shared" si="12"/>
        <v>phases=3</v>
      </c>
      <c r="S77" t="str">
        <f t="shared" si="13"/>
        <v>Bus1=8359load</v>
      </c>
      <c r="T77" t="str">
        <f t="shared" si="14"/>
        <v>kV=0.4</v>
      </c>
      <c r="U77" t="str">
        <f t="shared" si="15"/>
        <v>kW=180</v>
      </c>
      <c r="V77" t="s">
        <v>9355</v>
      </c>
    </row>
    <row r="78" spans="1:22" x14ac:dyDescent="0.25">
      <c r="A78" t="s">
        <v>78</v>
      </c>
      <c r="B78">
        <v>200</v>
      </c>
      <c r="C78">
        <v>11</v>
      </c>
      <c r="D78">
        <v>0.4</v>
      </c>
      <c r="E78" t="s">
        <v>77</v>
      </c>
      <c r="F78" t="s">
        <v>9344</v>
      </c>
      <c r="H78" t="s">
        <v>270</v>
      </c>
      <c r="I78">
        <v>8080</v>
      </c>
      <c r="J78" t="str">
        <f t="shared" si="8"/>
        <v>KOT_8080</v>
      </c>
      <c r="K78" t="str">
        <f t="shared" si="9"/>
        <v>8080load</v>
      </c>
      <c r="L78" t="str">
        <f t="shared" si="10"/>
        <v>KOT_8080</v>
      </c>
      <c r="M78">
        <v>3</v>
      </c>
      <c r="N78">
        <v>0.4</v>
      </c>
      <c r="P78" t="s">
        <v>296</v>
      </c>
      <c r="Q78" t="str">
        <f t="shared" si="11"/>
        <v>Load.KOT_8080</v>
      </c>
      <c r="R78" t="str">
        <f t="shared" si="12"/>
        <v>phases=3</v>
      </c>
      <c r="S78" t="str">
        <f t="shared" si="13"/>
        <v>Bus1=8080load</v>
      </c>
      <c r="T78" t="str">
        <f t="shared" si="14"/>
        <v>kV=0.4</v>
      </c>
      <c r="U78" t="str">
        <f t="shared" si="15"/>
        <v>kW=180</v>
      </c>
      <c r="V78" t="s">
        <v>9355</v>
      </c>
    </row>
    <row r="79" spans="1:22" x14ac:dyDescent="0.25">
      <c r="A79" t="s">
        <v>78</v>
      </c>
      <c r="B79">
        <v>200</v>
      </c>
      <c r="C79">
        <v>11</v>
      </c>
      <c r="D79">
        <v>0.4</v>
      </c>
      <c r="E79" t="s">
        <v>77</v>
      </c>
      <c r="F79" t="s">
        <v>9344</v>
      </c>
      <c r="H79" t="s">
        <v>270</v>
      </c>
      <c r="I79">
        <v>8106</v>
      </c>
      <c r="J79" t="str">
        <f t="shared" si="8"/>
        <v>KOT_8106</v>
      </c>
      <c r="K79" t="str">
        <f t="shared" si="9"/>
        <v>8106load</v>
      </c>
      <c r="L79" t="str">
        <f t="shared" si="10"/>
        <v>KOT_8106</v>
      </c>
      <c r="M79">
        <v>3</v>
      </c>
      <c r="N79">
        <v>0.4</v>
      </c>
      <c r="P79" t="s">
        <v>296</v>
      </c>
      <c r="Q79" t="str">
        <f t="shared" si="11"/>
        <v>Load.KOT_8106</v>
      </c>
      <c r="R79" t="str">
        <f t="shared" si="12"/>
        <v>phases=3</v>
      </c>
      <c r="S79" t="str">
        <f t="shared" si="13"/>
        <v>Bus1=8106load</v>
      </c>
      <c r="T79" t="str">
        <f t="shared" si="14"/>
        <v>kV=0.4</v>
      </c>
      <c r="U79" t="str">
        <f t="shared" si="15"/>
        <v>kW=180</v>
      </c>
      <c r="V79" t="s">
        <v>9355</v>
      </c>
    </row>
    <row r="80" spans="1:22" x14ac:dyDescent="0.25">
      <c r="A80" t="s">
        <v>78</v>
      </c>
      <c r="B80">
        <v>100</v>
      </c>
      <c r="C80">
        <v>11</v>
      </c>
      <c r="D80">
        <v>0.4</v>
      </c>
      <c r="E80" t="s">
        <v>77</v>
      </c>
      <c r="F80" t="s">
        <v>9344</v>
      </c>
      <c r="H80" t="s">
        <v>270</v>
      </c>
      <c r="I80">
        <v>8113</v>
      </c>
      <c r="J80" t="str">
        <f t="shared" si="8"/>
        <v>KOT_8113</v>
      </c>
      <c r="K80" t="str">
        <f t="shared" si="9"/>
        <v>8113load</v>
      </c>
      <c r="L80" t="str">
        <f t="shared" si="10"/>
        <v>KOT_8113</v>
      </c>
      <c r="M80">
        <v>3</v>
      </c>
      <c r="N80">
        <v>0.4</v>
      </c>
      <c r="P80" t="s">
        <v>296</v>
      </c>
      <c r="Q80" t="str">
        <f t="shared" si="11"/>
        <v>Load.KOT_8113</v>
      </c>
      <c r="R80" t="str">
        <f t="shared" si="12"/>
        <v>phases=3</v>
      </c>
      <c r="S80" t="str">
        <f t="shared" si="13"/>
        <v>Bus1=8113load</v>
      </c>
      <c r="T80" t="str">
        <f t="shared" si="14"/>
        <v>kV=0.4</v>
      </c>
      <c r="U80" t="str">
        <f t="shared" si="15"/>
        <v>kW=90</v>
      </c>
      <c r="V80" t="s">
        <v>9355</v>
      </c>
    </row>
    <row r="81" spans="1:22" x14ac:dyDescent="0.25">
      <c r="A81" t="s">
        <v>78</v>
      </c>
      <c r="B81">
        <v>200</v>
      </c>
      <c r="C81">
        <v>11</v>
      </c>
      <c r="D81">
        <v>0.4</v>
      </c>
      <c r="E81" t="s">
        <v>77</v>
      </c>
      <c r="F81" t="s">
        <v>9344</v>
      </c>
      <c r="H81" t="s">
        <v>270</v>
      </c>
      <c r="I81">
        <v>8116</v>
      </c>
      <c r="J81" t="str">
        <f t="shared" si="8"/>
        <v>KOT_8116</v>
      </c>
      <c r="K81" t="str">
        <f t="shared" si="9"/>
        <v>8116load</v>
      </c>
      <c r="L81" t="str">
        <f t="shared" si="10"/>
        <v>KOT_8116</v>
      </c>
      <c r="M81">
        <v>3</v>
      </c>
      <c r="N81">
        <v>0.4</v>
      </c>
      <c r="P81" t="s">
        <v>296</v>
      </c>
      <c r="Q81" t="str">
        <f t="shared" si="11"/>
        <v>Load.KOT_8116</v>
      </c>
      <c r="R81" t="str">
        <f t="shared" si="12"/>
        <v>phases=3</v>
      </c>
      <c r="S81" t="str">
        <f t="shared" si="13"/>
        <v>Bus1=8116load</v>
      </c>
      <c r="T81" t="str">
        <f t="shared" si="14"/>
        <v>kV=0.4</v>
      </c>
      <c r="U81" t="str">
        <f t="shared" si="15"/>
        <v>kW=180</v>
      </c>
      <c r="V81" t="s">
        <v>9355</v>
      </c>
    </row>
    <row r="82" spans="1:22" x14ac:dyDescent="0.25">
      <c r="A82" t="s">
        <v>78</v>
      </c>
      <c r="B82">
        <v>200</v>
      </c>
      <c r="C82">
        <v>11</v>
      </c>
      <c r="D82">
        <v>0.4</v>
      </c>
      <c r="E82" t="s">
        <v>77</v>
      </c>
      <c r="F82" t="s">
        <v>9344</v>
      </c>
      <c r="H82" t="s">
        <v>270</v>
      </c>
      <c r="I82">
        <v>8103</v>
      </c>
      <c r="J82" t="str">
        <f t="shared" si="8"/>
        <v>KOT_8103</v>
      </c>
      <c r="K82" t="str">
        <f t="shared" si="9"/>
        <v>8103load</v>
      </c>
      <c r="L82" t="str">
        <f t="shared" si="10"/>
        <v>KOT_8103</v>
      </c>
      <c r="M82">
        <v>3</v>
      </c>
      <c r="N82">
        <v>0.4</v>
      </c>
      <c r="P82" t="s">
        <v>296</v>
      </c>
      <c r="Q82" t="str">
        <f t="shared" si="11"/>
        <v>Load.KOT_8103</v>
      </c>
      <c r="R82" t="str">
        <f t="shared" si="12"/>
        <v>phases=3</v>
      </c>
      <c r="S82" t="str">
        <f t="shared" si="13"/>
        <v>Bus1=8103load</v>
      </c>
      <c r="T82" t="str">
        <f t="shared" si="14"/>
        <v>kV=0.4</v>
      </c>
      <c r="U82" t="str">
        <f t="shared" si="15"/>
        <v>kW=180</v>
      </c>
      <c r="V82" t="s">
        <v>9355</v>
      </c>
    </row>
    <row r="83" spans="1:22" x14ac:dyDescent="0.25">
      <c r="A83" t="s">
        <v>78</v>
      </c>
      <c r="B83">
        <v>200</v>
      </c>
      <c r="C83">
        <v>11</v>
      </c>
      <c r="D83">
        <v>0.4</v>
      </c>
      <c r="E83" t="s">
        <v>77</v>
      </c>
      <c r="F83" t="s">
        <v>9344</v>
      </c>
      <c r="H83" t="s">
        <v>270</v>
      </c>
      <c r="I83">
        <v>8097</v>
      </c>
      <c r="J83" t="str">
        <f t="shared" si="8"/>
        <v>KOT_8097</v>
      </c>
      <c r="K83" t="str">
        <f t="shared" si="9"/>
        <v>8097load</v>
      </c>
      <c r="L83" t="str">
        <f t="shared" si="10"/>
        <v>KOT_8097</v>
      </c>
      <c r="M83">
        <v>3</v>
      </c>
      <c r="N83">
        <v>0.4</v>
      </c>
      <c r="P83" t="s">
        <v>296</v>
      </c>
      <c r="Q83" t="str">
        <f t="shared" si="11"/>
        <v>Load.KOT_8097</v>
      </c>
      <c r="R83" t="str">
        <f t="shared" si="12"/>
        <v>phases=3</v>
      </c>
      <c r="S83" t="str">
        <f t="shared" si="13"/>
        <v>Bus1=8097load</v>
      </c>
      <c r="T83" t="str">
        <f t="shared" si="14"/>
        <v>kV=0.4</v>
      </c>
      <c r="U83" t="str">
        <f t="shared" si="15"/>
        <v>kW=180</v>
      </c>
      <c r="V83" t="s">
        <v>9355</v>
      </c>
    </row>
    <row r="84" spans="1:22" x14ac:dyDescent="0.25">
      <c r="A84" t="s">
        <v>78</v>
      </c>
      <c r="B84">
        <v>200</v>
      </c>
      <c r="C84">
        <v>11</v>
      </c>
      <c r="D84">
        <v>0.4</v>
      </c>
      <c r="E84" t="s">
        <v>77</v>
      </c>
      <c r="F84" t="s">
        <v>9344</v>
      </c>
      <c r="H84" t="s">
        <v>270</v>
      </c>
      <c r="I84">
        <v>8089</v>
      </c>
      <c r="J84" t="str">
        <f t="shared" si="8"/>
        <v>KOT_8089</v>
      </c>
      <c r="K84" t="str">
        <f t="shared" si="9"/>
        <v>8089load</v>
      </c>
      <c r="L84" t="str">
        <f t="shared" si="10"/>
        <v>KOT_8089</v>
      </c>
      <c r="M84">
        <v>3</v>
      </c>
      <c r="N84">
        <v>0.4</v>
      </c>
      <c r="P84" t="s">
        <v>296</v>
      </c>
      <c r="Q84" t="str">
        <f t="shared" si="11"/>
        <v>Load.KOT_8089</v>
      </c>
      <c r="R84" t="str">
        <f t="shared" si="12"/>
        <v>phases=3</v>
      </c>
      <c r="S84" t="str">
        <f t="shared" si="13"/>
        <v>Bus1=8089load</v>
      </c>
      <c r="T84" t="str">
        <f t="shared" si="14"/>
        <v>kV=0.4</v>
      </c>
      <c r="U84" t="str">
        <f t="shared" si="15"/>
        <v>kW=180</v>
      </c>
      <c r="V84" t="s">
        <v>9355</v>
      </c>
    </row>
    <row r="85" spans="1:22" x14ac:dyDescent="0.25">
      <c r="A85" t="s">
        <v>78</v>
      </c>
      <c r="B85">
        <v>200</v>
      </c>
      <c r="C85">
        <v>11</v>
      </c>
      <c r="D85">
        <v>0.4</v>
      </c>
      <c r="E85" t="s">
        <v>77</v>
      </c>
      <c r="F85" t="s">
        <v>9344</v>
      </c>
      <c r="H85" t="s">
        <v>270</v>
      </c>
      <c r="I85">
        <v>8123</v>
      </c>
      <c r="J85" t="str">
        <f t="shared" si="8"/>
        <v>KOT_8123</v>
      </c>
      <c r="K85" t="str">
        <f t="shared" si="9"/>
        <v>8123load</v>
      </c>
      <c r="L85" t="str">
        <f t="shared" si="10"/>
        <v>KOT_8123</v>
      </c>
      <c r="M85">
        <v>3</v>
      </c>
      <c r="N85">
        <v>0.4</v>
      </c>
      <c r="P85" t="s">
        <v>296</v>
      </c>
      <c r="Q85" t="str">
        <f t="shared" si="11"/>
        <v>Load.KOT_8123</v>
      </c>
      <c r="R85" t="str">
        <f t="shared" si="12"/>
        <v>phases=3</v>
      </c>
      <c r="S85" t="str">
        <f t="shared" si="13"/>
        <v>Bus1=8123load</v>
      </c>
      <c r="T85" t="str">
        <f t="shared" si="14"/>
        <v>kV=0.4</v>
      </c>
      <c r="U85" t="str">
        <f t="shared" si="15"/>
        <v>kW=180</v>
      </c>
      <c r="V85" t="s">
        <v>9355</v>
      </c>
    </row>
    <row r="86" spans="1:22" x14ac:dyDescent="0.25">
      <c r="A86" t="s">
        <v>104</v>
      </c>
      <c r="B86">
        <v>200</v>
      </c>
      <c r="C86">
        <v>11</v>
      </c>
      <c r="D86">
        <v>0.4</v>
      </c>
      <c r="E86" t="s">
        <v>77</v>
      </c>
      <c r="F86" t="s">
        <v>9349</v>
      </c>
      <c r="H86" t="s">
        <v>271</v>
      </c>
      <c r="I86">
        <v>9004</v>
      </c>
      <c r="J86" t="str">
        <f t="shared" si="8"/>
        <v>LUB_9004</v>
      </c>
      <c r="K86" t="str">
        <f t="shared" si="9"/>
        <v>9004load</v>
      </c>
      <c r="L86" t="str">
        <f t="shared" si="10"/>
        <v>LUB_9004</v>
      </c>
      <c r="M86">
        <v>3</v>
      </c>
      <c r="N86">
        <v>0.4</v>
      </c>
      <c r="P86" t="s">
        <v>296</v>
      </c>
      <c r="Q86" t="str">
        <f t="shared" si="11"/>
        <v>Load.LUB_9004</v>
      </c>
      <c r="R86" t="str">
        <f t="shared" si="12"/>
        <v>phases=3</v>
      </c>
      <c r="S86" t="str">
        <f t="shared" si="13"/>
        <v>Bus1=9004load</v>
      </c>
      <c r="T86" t="str">
        <f t="shared" si="14"/>
        <v>kV=0.4</v>
      </c>
      <c r="U86" t="str">
        <f t="shared" si="15"/>
        <v>kW=180</v>
      </c>
      <c r="V86" t="s">
        <v>9355</v>
      </c>
    </row>
    <row r="87" spans="1:22" x14ac:dyDescent="0.25">
      <c r="A87" t="s">
        <v>99</v>
      </c>
      <c r="B87">
        <v>300</v>
      </c>
      <c r="C87">
        <v>11</v>
      </c>
      <c r="D87">
        <v>0.4</v>
      </c>
      <c r="E87" t="s">
        <v>77</v>
      </c>
      <c r="F87" t="s">
        <v>9343</v>
      </c>
      <c r="H87" t="s">
        <v>271</v>
      </c>
      <c r="I87">
        <v>9080</v>
      </c>
      <c r="J87" t="str">
        <f t="shared" si="8"/>
        <v>LUB_9080</v>
      </c>
      <c r="K87" t="str">
        <f t="shared" si="9"/>
        <v>9080load</v>
      </c>
      <c r="L87" t="str">
        <f t="shared" si="10"/>
        <v>LUB_9080</v>
      </c>
      <c r="M87">
        <v>3</v>
      </c>
      <c r="N87">
        <v>0.4</v>
      </c>
      <c r="P87" t="s">
        <v>296</v>
      </c>
      <c r="Q87" t="str">
        <f t="shared" si="11"/>
        <v>Load.LUB_9080</v>
      </c>
      <c r="R87" t="str">
        <f t="shared" si="12"/>
        <v>phases=3</v>
      </c>
      <c r="S87" t="str">
        <f t="shared" si="13"/>
        <v>Bus1=9080load</v>
      </c>
      <c r="T87" t="str">
        <f t="shared" si="14"/>
        <v>kV=0.4</v>
      </c>
      <c r="U87" t="str">
        <f t="shared" si="15"/>
        <v>kW=270</v>
      </c>
      <c r="V87" t="s">
        <v>9355</v>
      </c>
    </row>
    <row r="88" spans="1:22" x14ac:dyDescent="0.25">
      <c r="A88" t="s">
        <v>105</v>
      </c>
      <c r="B88">
        <v>150</v>
      </c>
      <c r="C88">
        <v>11</v>
      </c>
      <c r="D88">
        <v>0.4</v>
      </c>
      <c r="E88" t="s">
        <v>77</v>
      </c>
      <c r="F88" t="s">
        <v>9343</v>
      </c>
      <c r="H88" t="s">
        <v>271</v>
      </c>
      <c r="I88">
        <v>9341</v>
      </c>
      <c r="J88" t="str">
        <f t="shared" si="8"/>
        <v>LUB_9341</v>
      </c>
      <c r="K88" t="str">
        <f t="shared" si="9"/>
        <v>9341load</v>
      </c>
      <c r="L88" t="str">
        <f t="shared" si="10"/>
        <v>LUB_9341</v>
      </c>
      <c r="M88">
        <v>3</v>
      </c>
      <c r="N88">
        <v>0.4</v>
      </c>
      <c r="P88" t="s">
        <v>296</v>
      </c>
      <c r="Q88" t="str">
        <f t="shared" si="11"/>
        <v>Load.LUB_9341</v>
      </c>
      <c r="R88" t="str">
        <f t="shared" si="12"/>
        <v>phases=3</v>
      </c>
      <c r="S88" t="str">
        <f t="shared" si="13"/>
        <v>Bus1=9341load</v>
      </c>
      <c r="T88" t="str">
        <f t="shared" si="14"/>
        <v>kV=0.4</v>
      </c>
      <c r="U88" t="str">
        <f t="shared" si="15"/>
        <v>kW=135</v>
      </c>
      <c r="V88" t="s">
        <v>9355</v>
      </c>
    </row>
    <row r="89" spans="1:22" x14ac:dyDescent="0.25">
      <c r="A89" t="s">
        <v>108</v>
      </c>
      <c r="B89">
        <v>100</v>
      </c>
      <c r="C89">
        <v>11</v>
      </c>
      <c r="D89">
        <v>0.4</v>
      </c>
      <c r="E89" t="s">
        <v>77</v>
      </c>
      <c r="F89" t="s">
        <v>9341</v>
      </c>
      <c r="H89" t="s">
        <v>271</v>
      </c>
      <c r="I89">
        <v>9330</v>
      </c>
      <c r="J89" t="str">
        <f t="shared" si="8"/>
        <v>LUB_9330</v>
      </c>
      <c r="K89" t="str">
        <f t="shared" si="9"/>
        <v>9330load</v>
      </c>
      <c r="L89" t="str">
        <f t="shared" si="10"/>
        <v>LUB_9330</v>
      </c>
      <c r="M89">
        <v>3</v>
      </c>
      <c r="N89">
        <v>0.4</v>
      </c>
      <c r="P89" t="s">
        <v>296</v>
      </c>
      <c r="Q89" t="str">
        <f t="shared" si="11"/>
        <v>Load.LUB_9330</v>
      </c>
      <c r="R89" t="str">
        <f t="shared" si="12"/>
        <v>phases=3</v>
      </c>
      <c r="S89" t="str">
        <f t="shared" si="13"/>
        <v>Bus1=9330load</v>
      </c>
      <c r="T89" t="str">
        <f t="shared" si="14"/>
        <v>kV=0.4</v>
      </c>
      <c r="U89" t="str">
        <f t="shared" si="15"/>
        <v>kW=90</v>
      </c>
      <c r="V89" t="s">
        <v>9355</v>
      </c>
    </row>
    <row r="90" spans="1:22" x14ac:dyDescent="0.25">
      <c r="A90" t="s">
        <v>109</v>
      </c>
      <c r="B90">
        <v>200</v>
      </c>
      <c r="C90">
        <v>11</v>
      </c>
      <c r="D90">
        <v>0.4</v>
      </c>
      <c r="E90" t="s">
        <v>77</v>
      </c>
      <c r="F90" t="s">
        <v>9341</v>
      </c>
      <c r="H90" t="s">
        <v>271</v>
      </c>
      <c r="I90">
        <v>9328</v>
      </c>
      <c r="J90" t="str">
        <f t="shared" si="8"/>
        <v>LUB_9328</v>
      </c>
      <c r="K90" t="str">
        <f t="shared" si="9"/>
        <v>9328load</v>
      </c>
      <c r="L90" t="str">
        <f t="shared" si="10"/>
        <v>LUB_9328</v>
      </c>
      <c r="M90">
        <v>3</v>
      </c>
      <c r="N90">
        <v>0.4</v>
      </c>
      <c r="P90" t="s">
        <v>296</v>
      </c>
      <c r="Q90" t="str">
        <f t="shared" si="11"/>
        <v>Load.LUB_9328</v>
      </c>
      <c r="R90" t="str">
        <f t="shared" si="12"/>
        <v>phases=3</v>
      </c>
      <c r="S90" t="str">
        <f t="shared" si="13"/>
        <v>Bus1=9328load</v>
      </c>
      <c r="T90" t="str">
        <f t="shared" si="14"/>
        <v>kV=0.4</v>
      </c>
      <c r="U90" t="str">
        <f t="shared" si="15"/>
        <v>kW=180</v>
      </c>
      <c r="V90" t="s">
        <v>9355</v>
      </c>
    </row>
    <row r="91" spans="1:22" x14ac:dyDescent="0.25">
      <c r="A91" t="s">
        <v>116</v>
      </c>
      <c r="B91">
        <v>100</v>
      </c>
      <c r="C91">
        <v>11</v>
      </c>
      <c r="D91">
        <v>0.4</v>
      </c>
      <c r="E91" t="s">
        <v>77</v>
      </c>
      <c r="F91" t="s">
        <v>9351</v>
      </c>
      <c r="H91" t="s">
        <v>271</v>
      </c>
      <c r="I91">
        <v>9343</v>
      </c>
      <c r="J91" t="str">
        <f t="shared" si="8"/>
        <v>LUB_9343</v>
      </c>
      <c r="K91" t="str">
        <f t="shared" si="9"/>
        <v>9343load</v>
      </c>
      <c r="L91" t="str">
        <f t="shared" si="10"/>
        <v>LUB_9343</v>
      </c>
      <c r="M91">
        <v>3</v>
      </c>
      <c r="N91">
        <v>0.4</v>
      </c>
      <c r="P91" t="s">
        <v>296</v>
      </c>
      <c r="Q91" t="str">
        <f t="shared" si="11"/>
        <v>Load.LUB_9343</v>
      </c>
      <c r="R91" t="str">
        <f t="shared" si="12"/>
        <v>phases=3</v>
      </c>
      <c r="S91" t="str">
        <f t="shared" si="13"/>
        <v>Bus1=9343load</v>
      </c>
      <c r="T91" t="str">
        <f t="shared" si="14"/>
        <v>kV=0.4</v>
      </c>
      <c r="U91" t="str">
        <f t="shared" si="15"/>
        <v>kW=90</v>
      </c>
      <c r="V91" t="s">
        <v>9355</v>
      </c>
    </row>
    <row r="92" spans="1:22" x14ac:dyDescent="0.25">
      <c r="A92" t="s">
        <v>117</v>
      </c>
      <c r="B92">
        <v>200</v>
      </c>
      <c r="C92">
        <v>11</v>
      </c>
      <c r="D92">
        <v>0.4</v>
      </c>
      <c r="E92" t="s">
        <v>77</v>
      </c>
      <c r="F92" t="s">
        <v>9351</v>
      </c>
      <c r="H92" t="s">
        <v>271</v>
      </c>
      <c r="I92">
        <v>9109</v>
      </c>
      <c r="J92" t="str">
        <f t="shared" si="8"/>
        <v>LUB_9109</v>
      </c>
      <c r="K92" t="str">
        <f t="shared" si="9"/>
        <v>9109load</v>
      </c>
      <c r="L92" t="str">
        <f t="shared" si="10"/>
        <v>LUB_9109</v>
      </c>
      <c r="M92">
        <v>3</v>
      </c>
      <c r="N92">
        <v>0.4</v>
      </c>
      <c r="P92" t="s">
        <v>296</v>
      </c>
      <c r="Q92" t="str">
        <f t="shared" si="11"/>
        <v>Load.LUB_9109</v>
      </c>
      <c r="R92" t="str">
        <f t="shared" si="12"/>
        <v>phases=3</v>
      </c>
      <c r="S92" t="str">
        <f t="shared" si="13"/>
        <v>Bus1=9109load</v>
      </c>
      <c r="T92" t="str">
        <f t="shared" si="14"/>
        <v>kV=0.4</v>
      </c>
      <c r="U92" t="str">
        <f t="shared" si="15"/>
        <v>kW=180</v>
      </c>
      <c r="V92" t="s">
        <v>9355</v>
      </c>
    </row>
    <row r="93" spans="1:22" x14ac:dyDescent="0.25">
      <c r="A93" t="s">
        <v>124</v>
      </c>
      <c r="B93">
        <v>150</v>
      </c>
      <c r="C93">
        <v>11</v>
      </c>
      <c r="D93">
        <v>0.4</v>
      </c>
      <c r="E93" t="s">
        <v>77</v>
      </c>
      <c r="F93" t="s">
        <v>9341</v>
      </c>
      <c r="H93" t="s">
        <v>271</v>
      </c>
      <c r="I93">
        <v>9387</v>
      </c>
      <c r="J93" t="str">
        <f t="shared" si="8"/>
        <v>LUB_9387</v>
      </c>
      <c r="K93" t="str">
        <f t="shared" si="9"/>
        <v>9387load</v>
      </c>
      <c r="L93" t="str">
        <f t="shared" si="10"/>
        <v>LUB_9387</v>
      </c>
      <c r="M93">
        <v>3</v>
      </c>
      <c r="N93">
        <v>0.4</v>
      </c>
      <c r="P93" t="s">
        <v>296</v>
      </c>
      <c r="Q93" t="str">
        <f t="shared" si="11"/>
        <v>Load.LUB_9387</v>
      </c>
      <c r="R93" t="str">
        <f t="shared" si="12"/>
        <v>phases=3</v>
      </c>
      <c r="S93" t="str">
        <f t="shared" si="13"/>
        <v>Bus1=9387load</v>
      </c>
      <c r="T93" t="str">
        <f t="shared" si="14"/>
        <v>kV=0.4</v>
      </c>
      <c r="U93" t="str">
        <f t="shared" si="15"/>
        <v>kW=135</v>
      </c>
      <c r="V93" t="s">
        <v>9355</v>
      </c>
    </row>
    <row r="94" spans="1:22" x14ac:dyDescent="0.25">
      <c r="A94" t="s">
        <v>125</v>
      </c>
      <c r="B94">
        <v>100</v>
      </c>
      <c r="C94">
        <v>11</v>
      </c>
      <c r="D94">
        <v>0.4</v>
      </c>
      <c r="E94" t="s">
        <v>77</v>
      </c>
      <c r="F94" t="s">
        <v>9343</v>
      </c>
      <c r="H94" t="s">
        <v>271</v>
      </c>
      <c r="I94">
        <v>9385</v>
      </c>
      <c r="J94" t="str">
        <f t="shared" si="8"/>
        <v>LUB_9385</v>
      </c>
      <c r="K94" t="str">
        <f t="shared" si="9"/>
        <v>9385load</v>
      </c>
      <c r="L94" t="str">
        <f t="shared" si="10"/>
        <v>LUB_9385</v>
      </c>
      <c r="M94">
        <v>3</v>
      </c>
      <c r="N94">
        <v>0.4</v>
      </c>
      <c r="P94" t="s">
        <v>296</v>
      </c>
      <c r="Q94" t="str">
        <f t="shared" si="11"/>
        <v>Load.LUB_9385</v>
      </c>
      <c r="R94" t="str">
        <f t="shared" si="12"/>
        <v>phases=3</v>
      </c>
      <c r="S94" t="str">
        <f t="shared" si="13"/>
        <v>Bus1=9385load</v>
      </c>
      <c r="T94" t="str">
        <f t="shared" si="14"/>
        <v>kV=0.4</v>
      </c>
      <c r="U94" t="str">
        <f t="shared" si="15"/>
        <v>kW=90</v>
      </c>
      <c r="V94" t="s">
        <v>9355</v>
      </c>
    </row>
    <row r="95" spans="1:22" x14ac:dyDescent="0.25">
      <c r="A95" t="s">
        <v>128</v>
      </c>
      <c r="B95">
        <v>100</v>
      </c>
      <c r="C95">
        <v>11</v>
      </c>
      <c r="D95">
        <v>0.4</v>
      </c>
      <c r="E95" t="s">
        <v>77</v>
      </c>
      <c r="F95" t="s">
        <v>9343</v>
      </c>
      <c r="H95" t="s">
        <v>271</v>
      </c>
      <c r="I95">
        <v>9384</v>
      </c>
      <c r="J95" t="str">
        <f t="shared" si="8"/>
        <v>LUB_9384</v>
      </c>
      <c r="K95" t="str">
        <f t="shared" si="9"/>
        <v>9384load</v>
      </c>
      <c r="L95" t="str">
        <f t="shared" si="10"/>
        <v>LUB_9384</v>
      </c>
      <c r="M95">
        <v>3</v>
      </c>
      <c r="N95">
        <v>0.4</v>
      </c>
      <c r="P95" t="s">
        <v>296</v>
      </c>
      <c r="Q95" t="str">
        <f t="shared" si="11"/>
        <v>Load.LUB_9384</v>
      </c>
      <c r="R95" t="str">
        <f t="shared" si="12"/>
        <v>phases=3</v>
      </c>
      <c r="S95" t="str">
        <f t="shared" si="13"/>
        <v>Bus1=9384load</v>
      </c>
      <c r="T95" t="str">
        <f t="shared" si="14"/>
        <v>kV=0.4</v>
      </c>
      <c r="U95" t="str">
        <f t="shared" si="15"/>
        <v>kW=90</v>
      </c>
      <c r="V95" t="s">
        <v>9355</v>
      </c>
    </row>
    <row r="96" spans="1:22" x14ac:dyDescent="0.25">
      <c r="A96" t="s">
        <v>129</v>
      </c>
      <c r="B96">
        <v>200</v>
      </c>
      <c r="C96">
        <v>11</v>
      </c>
      <c r="D96">
        <v>0.4</v>
      </c>
      <c r="E96" t="s">
        <v>77</v>
      </c>
      <c r="F96" t="s">
        <v>9343</v>
      </c>
      <c r="H96" t="s">
        <v>271</v>
      </c>
      <c r="I96">
        <v>9003</v>
      </c>
      <c r="J96" t="str">
        <f t="shared" si="8"/>
        <v>LUB_9003</v>
      </c>
      <c r="K96" t="str">
        <f t="shared" si="9"/>
        <v>9003load</v>
      </c>
      <c r="L96" t="str">
        <f t="shared" si="10"/>
        <v>LUB_9003</v>
      </c>
      <c r="M96">
        <v>3</v>
      </c>
      <c r="N96">
        <v>0.4</v>
      </c>
      <c r="P96" t="s">
        <v>296</v>
      </c>
      <c r="Q96" t="str">
        <f t="shared" si="11"/>
        <v>Load.LUB_9003</v>
      </c>
      <c r="R96" t="str">
        <f t="shared" si="12"/>
        <v>phases=3</v>
      </c>
      <c r="S96" t="str">
        <f t="shared" si="13"/>
        <v>Bus1=9003load</v>
      </c>
      <c r="T96" t="str">
        <f t="shared" si="14"/>
        <v>kV=0.4</v>
      </c>
      <c r="U96" t="str">
        <f t="shared" si="15"/>
        <v>kW=180</v>
      </c>
      <c r="V96" t="s">
        <v>9355</v>
      </c>
    </row>
    <row r="97" spans="1:22" x14ac:dyDescent="0.25">
      <c r="A97" t="s">
        <v>130</v>
      </c>
      <c r="B97">
        <v>100</v>
      </c>
      <c r="C97">
        <v>11</v>
      </c>
      <c r="D97">
        <v>0.4</v>
      </c>
      <c r="E97" t="s">
        <v>77</v>
      </c>
      <c r="F97" t="s">
        <v>9343</v>
      </c>
      <c r="H97" t="s">
        <v>271</v>
      </c>
      <c r="I97">
        <v>9380</v>
      </c>
      <c r="J97" t="str">
        <f t="shared" si="8"/>
        <v>LUB_9380</v>
      </c>
      <c r="K97" t="str">
        <f t="shared" si="9"/>
        <v>9380load</v>
      </c>
      <c r="L97" t="str">
        <f t="shared" si="10"/>
        <v>LUB_9380</v>
      </c>
      <c r="M97">
        <v>3</v>
      </c>
      <c r="N97">
        <v>0.4</v>
      </c>
      <c r="P97" t="s">
        <v>296</v>
      </c>
      <c r="Q97" t="str">
        <f t="shared" si="11"/>
        <v>Load.LUB_9380</v>
      </c>
      <c r="R97" t="str">
        <f t="shared" si="12"/>
        <v>phases=3</v>
      </c>
      <c r="S97" t="str">
        <f t="shared" si="13"/>
        <v>Bus1=9380load</v>
      </c>
      <c r="T97" t="str">
        <f t="shared" si="14"/>
        <v>kV=0.4</v>
      </c>
      <c r="U97" t="str">
        <f t="shared" si="15"/>
        <v>kW=90</v>
      </c>
      <c r="V97" t="s">
        <v>9355</v>
      </c>
    </row>
    <row r="98" spans="1:22" x14ac:dyDescent="0.25">
      <c r="A98" t="s">
        <v>131</v>
      </c>
      <c r="B98">
        <v>100</v>
      </c>
      <c r="C98">
        <v>11</v>
      </c>
      <c r="D98">
        <v>0.4</v>
      </c>
      <c r="E98" t="s">
        <v>77</v>
      </c>
      <c r="F98" t="s">
        <v>9343</v>
      </c>
      <c r="H98" t="s">
        <v>271</v>
      </c>
      <c r="I98">
        <v>9393</v>
      </c>
      <c r="J98" t="str">
        <f t="shared" si="8"/>
        <v>LUB_9393</v>
      </c>
      <c r="K98" t="str">
        <f t="shared" si="9"/>
        <v>9393load</v>
      </c>
      <c r="L98" t="str">
        <f t="shared" si="10"/>
        <v>LUB_9393</v>
      </c>
      <c r="M98">
        <v>3</v>
      </c>
      <c r="N98">
        <v>0.4</v>
      </c>
      <c r="P98" t="s">
        <v>296</v>
      </c>
      <c r="Q98" t="str">
        <f t="shared" si="11"/>
        <v>Load.LUB_9393</v>
      </c>
      <c r="R98" t="str">
        <f t="shared" si="12"/>
        <v>phases=3</v>
      </c>
      <c r="S98" t="str">
        <f t="shared" si="13"/>
        <v>Bus1=9393load</v>
      </c>
      <c r="T98" t="str">
        <f t="shared" si="14"/>
        <v>kV=0.4</v>
      </c>
      <c r="U98" t="str">
        <f t="shared" si="15"/>
        <v>kW=90</v>
      </c>
      <c r="V98" t="s">
        <v>9355</v>
      </c>
    </row>
    <row r="99" spans="1:22" x14ac:dyDescent="0.25">
      <c r="A99" t="s">
        <v>132</v>
      </c>
      <c r="B99">
        <v>50</v>
      </c>
      <c r="C99">
        <v>11</v>
      </c>
      <c r="D99">
        <v>0.4</v>
      </c>
      <c r="E99" t="s">
        <v>77</v>
      </c>
      <c r="F99" t="s">
        <v>9343</v>
      </c>
      <c r="H99" t="s">
        <v>271</v>
      </c>
      <c r="I99">
        <v>9399</v>
      </c>
      <c r="J99" t="str">
        <f t="shared" si="8"/>
        <v>LUB_9399</v>
      </c>
      <c r="K99" t="str">
        <f t="shared" si="9"/>
        <v>9399load</v>
      </c>
      <c r="L99" t="str">
        <f t="shared" si="10"/>
        <v>LUB_9399</v>
      </c>
      <c r="M99">
        <v>3</v>
      </c>
      <c r="N99">
        <v>0.4</v>
      </c>
      <c r="P99" t="s">
        <v>296</v>
      </c>
      <c r="Q99" t="str">
        <f t="shared" si="11"/>
        <v>Load.LUB_9399</v>
      </c>
      <c r="R99" t="str">
        <f t="shared" si="12"/>
        <v>phases=3</v>
      </c>
      <c r="S99" t="str">
        <f t="shared" si="13"/>
        <v>Bus1=9399load</v>
      </c>
      <c r="T99" t="str">
        <f t="shared" si="14"/>
        <v>kV=0.4</v>
      </c>
      <c r="U99" t="str">
        <f t="shared" si="15"/>
        <v>kW=45</v>
      </c>
      <c r="V99" t="s">
        <v>9355</v>
      </c>
    </row>
    <row r="100" spans="1:22" x14ac:dyDescent="0.25">
      <c r="A100" t="s">
        <v>135</v>
      </c>
      <c r="B100">
        <v>100</v>
      </c>
      <c r="C100">
        <v>11</v>
      </c>
      <c r="D100">
        <v>0.4</v>
      </c>
      <c r="E100" t="s">
        <v>77</v>
      </c>
      <c r="F100" t="s">
        <v>9343</v>
      </c>
      <c r="H100" t="s">
        <v>271</v>
      </c>
      <c r="I100">
        <v>9406</v>
      </c>
      <c r="J100" t="str">
        <f t="shared" si="8"/>
        <v>LUB_9406</v>
      </c>
      <c r="K100" t="str">
        <f t="shared" si="9"/>
        <v>9406load</v>
      </c>
      <c r="L100" t="str">
        <f t="shared" si="10"/>
        <v>LUB_9406</v>
      </c>
      <c r="M100">
        <v>3</v>
      </c>
      <c r="N100">
        <v>0.4</v>
      </c>
      <c r="P100" t="s">
        <v>296</v>
      </c>
      <c r="Q100" t="str">
        <f t="shared" si="11"/>
        <v>Load.LUB_9406</v>
      </c>
      <c r="R100" t="str">
        <f t="shared" si="12"/>
        <v>phases=3</v>
      </c>
      <c r="S100" t="str">
        <f t="shared" si="13"/>
        <v>Bus1=9406load</v>
      </c>
      <c r="T100" t="str">
        <f t="shared" si="14"/>
        <v>kV=0.4</v>
      </c>
      <c r="U100" t="str">
        <f t="shared" si="15"/>
        <v>kW=90</v>
      </c>
      <c r="V100" t="s">
        <v>9355</v>
      </c>
    </row>
    <row r="101" spans="1:22" x14ac:dyDescent="0.25">
      <c r="A101" t="s">
        <v>136</v>
      </c>
      <c r="B101">
        <v>100</v>
      </c>
      <c r="C101">
        <v>11</v>
      </c>
      <c r="D101">
        <v>0.4</v>
      </c>
      <c r="E101" t="s">
        <v>77</v>
      </c>
      <c r="F101" t="s">
        <v>9343</v>
      </c>
      <c r="H101" t="s">
        <v>271</v>
      </c>
      <c r="I101">
        <v>9321</v>
      </c>
      <c r="J101" t="str">
        <f t="shared" si="8"/>
        <v>LUB_9321</v>
      </c>
      <c r="K101" t="str">
        <f t="shared" si="9"/>
        <v>9321load</v>
      </c>
      <c r="L101" t="str">
        <f t="shared" si="10"/>
        <v>LUB_9321</v>
      </c>
      <c r="M101">
        <v>3</v>
      </c>
      <c r="N101">
        <v>0.4</v>
      </c>
      <c r="P101" t="s">
        <v>296</v>
      </c>
      <c r="Q101" t="str">
        <f t="shared" si="11"/>
        <v>Load.LUB_9321</v>
      </c>
      <c r="R101" t="str">
        <f t="shared" si="12"/>
        <v>phases=3</v>
      </c>
      <c r="S101" t="str">
        <f t="shared" si="13"/>
        <v>Bus1=9321load</v>
      </c>
      <c r="T101" t="str">
        <f t="shared" si="14"/>
        <v>kV=0.4</v>
      </c>
      <c r="U101" t="str">
        <f t="shared" si="15"/>
        <v>kW=90</v>
      </c>
      <c r="V101" t="s">
        <v>9355</v>
      </c>
    </row>
    <row r="102" spans="1:22" x14ac:dyDescent="0.25">
      <c r="A102" t="s">
        <v>137</v>
      </c>
      <c r="B102">
        <v>100</v>
      </c>
      <c r="C102">
        <v>11</v>
      </c>
      <c r="D102">
        <v>0.4</v>
      </c>
      <c r="E102" t="s">
        <v>77</v>
      </c>
      <c r="F102" t="s">
        <v>9343</v>
      </c>
      <c r="H102" t="s">
        <v>271</v>
      </c>
      <c r="I102">
        <v>9497</v>
      </c>
      <c r="J102" t="str">
        <f t="shared" si="8"/>
        <v>LUB_9497</v>
      </c>
      <c r="K102" t="str">
        <f t="shared" si="9"/>
        <v>9497load</v>
      </c>
      <c r="L102" t="str">
        <f t="shared" si="10"/>
        <v>LUB_9497</v>
      </c>
      <c r="M102">
        <v>3</v>
      </c>
      <c r="N102">
        <v>0.4</v>
      </c>
      <c r="P102" t="s">
        <v>296</v>
      </c>
      <c r="Q102" t="str">
        <f t="shared" si="11"/>
        <v>Load.LUB_9497</v>
      </c>
      <c r="R102" t="str">
        <f t="shared" si="12"/>
        <v>phases=3</v>
      </c>
      <c r="S102" t="str">
        <f t="shared" si="13"/>
        <v>Bus1=9497load</v>
      </c>
      <c r="T102" t="str">
        <f t="shared" si="14"/>
        <v>kV=0.4</v>
      </c>
      <c r="U102" t="str">
        <f t="shared" si="15"/>
        <v>kW=90</v>
      </c>
      <c r="V102" t="s">
        <v>9355</v>
      </c>
    </row>
    <row r="103" spans="1:22" x14ac:dyDescent="0.25">
      <c r="A103" t="s">
        <v>137</v>
      </c>
      <c r="B103">
        <v>200</v>
      </c>
      <c r="C103">
        <v>11</v>
      </c>
      <c r="D103">
        <v>0.4</v>
      </c>
      <c r="E103" t="s">
        <v>77</v>
      </c>
      <c r="F103" t="s">
        <v>9343</v>
      </c>
      <c r="H103" t="s">
        <v>271</v>
      </c>
      <c r="I103">
        <v>9496</v>
      </c>
      <c r="J103" t="str">
        <f t="shared" si="8"/>
        <v>LUB_9496</v>
      </c>
      <c r="K103" t="str">
        <f t="shared" si="9"/>
        <v>9496load</v>
      </c>
      <c r="L103" t="str">
        <f t="shared" si="10"/>
        <v>LUB_9496</v>
      </c>
      <c r="M103">
        <v>3</v>
      </c>
      <c r="N103">
        <v>0.4</v>
      </c>
      <c r="P103" t="s">
        <v>296</v>
      </c>
      <c r="Q103" t="str">
        <f t="shared" si="11"/>
        <v>Load.LUB_9496</v>
      </c>
      <c r="R103" t="str">
        <f t="shared" si="12"/>
        <v>phases=3</v>
      </c>
      <c r="S103" t="str">
        <f t="shared" si="13"/>
        <v>Bus1=9496load</v>
      </c>
      <c r="T103" t="str">
        <f t="shared" si="14"/>
        <v>kV=0.4</v>
      </c>
      <c r="U103" t="str">
        <f t="shared" si="15"/>
        <v>kW=180</v>
      </c>
      <c r="V103" t="s">
        <v>9355</v>
      </c>
    </row>
    <row r="104" spans="1:22" x14ac:dyDescent="0.25">
      <c r="A104" t="s">
        <v>138</v>
      </c>
      <c r="B104">
        <v>25</v>
      </c>
      <c r="C104">
        <v>11</v>
      </c>
      <c r="D104">
        <v>0.4</v>
      </c>
      <c r="E104" t="s">
        <v>77</v>
      </c>
      <c r="F104" t="s">
        <v>9343</v>
      </c>
      <c r="H104" t="s">
        <v>271</v>
      </c>
      <c r="I104">
        <v>9232</v>
      </c>
      <c r="J104" t="str">
        <f t="shared" si="8"/>
        <v>LUB_9232</v>
      </c>
      <c r="K104" t="str">
        <f t="shared" si="9"/>
        <v>9232load</v>
      </c>
      <c r="L104" t="str">
        <f t="shared" si="10"/>
        <v>LUB_9232</v>
      </c>
      <c r="M104">
        <v>3</v>
      </c>
      <c r="N104">
        <v>0.4</v>
      </c>
      <c r="P104" t="s">
        <v>296</v>
      </c>
      <c r="Q104" t="str">
        <f t="shared" si="11"/>
        <v>Load.LUB_9232</v>
      </c>
      <c r="R104" t="str">
        <f t="shared" si="12"/>
        <v>phases=3</v>
      </c>
      <c r="S104" t="str">
        <f t="shared" si="13"/>
        <v>Bus1=9232load</v>
      </c>
      <c r="T104" t="str">
        <f t="shared" si="14"/>
        <v>kV=0.4</v>
      </c>
      <c r="U104" t="str">
        <f t="shared" si="15"/>
        <v>kW=22.5</v>
      </c>
      <c r="V104" t="s">
        <v>9355</v>
      </c>
    </row>
    <row r="105" spans="1:22" x14ac:dyDescent="0.25">
      <c r="A105" t="s">
        <v>139</v>
      </c>
      <c r="B105">
        <v>25</v>
      </c>
      <c r="C105">
        <v>11</v>
      </c>
      <c r="D105">
        <v>0.4</v>
      </c>
      <c r="E105" t="s">
        <v>77</v>
      </c>
      <c r="F105" t="s">
        <v>9343</v>
      </c>
      <c r="H105" t="s">
        <v>271</v>
      </c>
      <c r="I105">
        <v>9214</v>
      </c>
      <c r="J105" t="str">
        <f t="shared" si="8"/>
        <v>LUB_9214</v>
      </c>
      <c r="K105" t="str">
        <f t="shared" si="9"/>
        <v>9214load</v>
      </c>
      <c r="L105" t="str">
        <f t="shared" si="10"/>
        <v>LUB_9214</v>
      </c>
      <c r="M105">
        <v>3</v>
      </c>
      <c r="N105">
        <v>0.4</v>
      </c>
      <c r="P105" t="s">
        <v>296</v>
      </c>
      <c r="Q105" t="str">
        <f t="shared" si="11"/>
        <v>Load.LUB_9214</v>
      </c>
      <c r="R105" t="str">
        <f t="shared" si="12"/>
        <v>phases=3</v>
      </c>
      <c r="S105" t="str">
        <f t="shared" si="13"/>
        <v>Bus1=9214load</v>
      </c>
      <c r="T105" t="str">
        <f t="shared" si="14"/>
        <v>kV=0.4</v>
      </c>
      <c r="U105" t="str">
        <f t="shared" si="15"/>
        <v>kW=22.5</v>
      </c>
      <c r="V105" t="s">
        <v>9355</v>
      </c>
    </row>
    <row r="106" spans="1:22" x14ac:dyDescent="0.25">
      <c r="A106" t="s">
        <v>140</v>
      </c>
      <c r="B106">
        <v>15</v>
      </c>
      <c r="C106">
        <v>11</v>
      </c>
      <c r="D106">
        <v>0.23</v>
      </c>
      <c r="E106" t="s">
        <v>77</v>
      </c>
      <c r="F106" t="s">
        <v>9343</v>
      </c>
      <c r="H106" t="s">
        <v>271</v>
      </c>
      <c r="I106">
        <v>9009</v>
      </c>
      <c r="J106" t="str">
        <f t="shared" si="8"/>
        <v>LUB_9009</v>
      </c>
      <c r="K106" t="str">
        <f t="shared" si="9"/>
        <v>9009load</v>
      </c>
      <c r="L106" t="str">
        <f t="shared" si="10"/>
        <v>LUB_9009</v>
      </c>
      <c r="M106">
        <v>3</v>
      </c>
      <c r="N106">
        <v>0.4</v>
      </c>
      <c r="P106" t="s">
        <v>296</v>
      </c>
      <c r="Q106" t="str">
        <f t="shared" si="11"/>
        <v>Load.LUB_9009</v>
      </c>
      <c r="R106" t="str">
        <f t="shared" si="12"/>
        <v>phases=3</v>
      </c>
      <c r="S106" t="str">
        <f t="shared" si="13"/>
        <v>Bus1=9009load</v>
      </c>
      <c r="T106" t="str">
        <f t="shared" si="14"/>
        <v>kV=0.4</v>
      </c>
      <c r="U106" t="str">
        <f t="shared" si="15"/>
        <v>kW=13.5</v>
      </c>
      <c r="V106" t="s">
        <v>9355</v>
      </c>
    </row>
    <row r="107" spans="1:22" x14ac:dyDescent="0.25">
      <c r="A107" t="s">
        <v>141</v>
      </c>
      <c r="B107">
        <v>25</v>
      </c>
      <c r="C107">
        <v>11</v>
      </c>
      <c r="D107">
        <v>0.4</v>
      </c>
      <c r="E107" t="s">
        <v>77</v>
      </c>
      <c r="F107" t="s">
        <v>9343</v>
      </c>
      <c r="H107" t="s">
        <v>271</v>
      </c>
      <c r="I107">
        <v>9190</v>
      </c>
      <c r="J107" t="str">
        <f t="shared" si="8"/>
        <v>LUB_9190</v>
      </c>
      <c r="K107" t="str">
        <f t="shared" si="9"/>
        <v>9190load</v>
      </c>
      <c r="L107" t="str">
        <f t="shared" si="10"/>
        <v>LUB_9190</v>
      </c>
      <c r="M107">
        <v>3</v>
      </c>
      <c r="N107">
        <v>0.4</v>
      </c>
      <c r="P107" t="s">
        <v>296</v>
      </c>
      <c r="Q107" t="str">
        <f t="shared" si="11"/>
        <v>Load.LUB_9190</v>
      </c>
      <c r="R107" t="str">
        <f t="shared" si="12"/>
        <v>phases=3</v>
      </c>
      <c r="S107" t="str">
        <f t="shared" si="13"/>
        <v>Bus1=9190load</v>
      </c>
      <c r="T107" t="str">
        <f t="shared" si="14"/>
        <v>kV=0.4</v>
      </c>
      <c r="U107" t="str">
        <f t="shared" si="15"/>
        <v>kW=22.5</v>
      </c>
      <c r="V107" t="s">
        <v>9355</v>
      </c>
    </row>
    <row r="108" spans="1:22" x14ac:dyDescent="0.25">
      <c r="A108" t="s">
        <v>142</v>
      </c>
      <c r="B108">
        <v>25</v>
      </c>
      <c r="C108">
        <v>11</v>
      </c>
      <c r="D108">
        <v>0.4</v>
      </c>
      <c r="E108" t="s">
        <v>77</v>
      </c>
      <c r="F108" t="s">
        <v>9343</v>
      </c>
      <c r="H108" t="s">
        <v>271</v>
      </c>
      <c r="I108">
        <v>9186</v>
      </c>
      <c r="J108" t="str">
        <f t="shared" si="8"/>
        <v>LUB_9186</v>
      </c>
      <c r="K108" t="str">
        <f t="shared" si="9"/>
        <v>9186load</v>
      </c>
      <c r="L108" t="str">
        <f t="shared" si="10"/>
        <v>LUB_9186</v>
      </c>
      <c r="M108">
        <v>3</v>
      </c>
      <c r="N108">
        <v>0.4</v>
      </c>
      <c r="P108" t="s">
        <v>296</v>
      </c>
      <c r="Q108" t="str">
        <f t="shared" si="11"/>
        <v>Load.LUB_9186</v>
      </c>
      <c r="R108" t="str">
        <f t="shared" si="12"/>
        <v>phases=3</v>
      </c>
      <c r="S108" t="str">
        <f t="shared" si="13"/>
        <v>Bus1=9186load</v>
      </c>
      <c r="T108" t="str">
        <f t="shared" si="14"/>
        <v>kV=0.4</v>
      </c>
      <c r="U108" t="str">
        <f t="shared" si="15"/>
        <v>kW=22.5</v>
      </c>
      <c r="V108" t="s">
        <v>9355</v>
      </c>
    </row>
    <row r="109" spans="1:22" x14ac:dyDescent="0.25">
      <c r="A109" t="s">
        <v>143</v>
      </c>
      <c r="B109">
        <v>50</v>
      </c>
      <c r="C109">
        <v>11</v>
      </c>
      <c r="D109">
        <v>0.4</v>
      </c>
      <c r="E109" t="s">
        <v>77</v>
      </c>
      <c r="F109" t="s">
        <v>9343</v>
      </c>
      <c r="H109" t="s">
        <v>271</v>
      </c>
      <c r="I109">
        <v>9179</v>
      </c>
      <c r="J109" t="str">
        <f t="shared" si="8"/>
        <v>LUB_9179</v>
      </c>
      <c r="K109" t="str">
        <f t="shared" si="9"/>
        <v>9179load</v>
      </c>
      <c r="L109" t="str">
        <f t="shared" si="10"/>
        <v>LUB_9179</v>
      </c>
      <c r="M109">
        <v>3</v>
      </c>
      <c r="N109">
        <v>0.4</v>
      </c>
      <c r="P109" t="s">
        <v>296</v>
      </c>
      <c r="Q109" t="str">
        <f t="shared" si="11"/>
        <v>Load.LUB_9179</v>
      </c>
      <c r="R109" t="str">
        <f t="shared" si="12"/>
        <v>phases=3</v>
      </c>
      <c r="S109" t="str">
        <f t="shared" si="13"/>
        <v>Bus1=9179load</v>
      </c>
      <c r="T109" t="str">
        <f t="shared" si="14"/>
        <v>kV=0.4</v>
      </c>
      <c r="U109" t="str">
        <f t="shared" si="15"/>
        <v>kW=45</v>
      </c>
      <c r="V109" t="s">
        <v>9355</v>
      </c>
    </row>
    <row r="110" spans="1:22" x14ac:dyDescent="0.25">
      <c r="A110" t="s">
        <v>144</v>
      </c>
      <c r="B110">
        <v>200</v>
      </c>
      <c r="C110">
        <v>11</v>
      </c>
      <c r="D110">
        <v>0.4</v>
      </c>
      <c r="E110" t="s">
        <v>77</v>
      </c>
      <c r="F110" t="s">
        <v>9343</v>
      </c>
      <c r="H110" t="s">
        <v>271</v>
      </c>
      <c r="I110">
        <v>9173</v>
      </c>
      <c r="J110" t="str">
        <f t="shared" si="8"/>
        <v>LUB_9173</v>
      </c>
      <c r="K110" t="str">
        <f t="shared" si="9"/>
        <v>9173load</v>
      </c>
      <c r="L110" t="str">
        <f t="shared" si="10"/>
        <v>LUB_9173</v>
      </c>
      <c r="M110">
        <v>3</v>
      </c>
      <c r="N110">
        <v>0.4</v>
      </c>
      <c r="P110" t="s">
        <v>296</v>
      </c>
      <c r="Q110" t="str">
        <f t="shared" si="11"/>
        <v>Load.LUB_9173</v>
      </c>
      <c r="R110" t="str">
        <f t="shared" si="12"/>
        <v>phases=3</v>
      </c>
      <c r="S110" t="str">
        <f t="shared" si="13"/>
        <v>Bus1=9173load</v>
      </c>
      <c r="T110" t="str">
        <f t="shared" si="14"/>
        <v>kV=0.4</v>
      </c>
      <c r="U110" t="str">
        <f t="shared" si="15"/>
        <v>kW=180</v>
      </c>
      <c r="V110" t="s">
        <v>9355</v>
      </c>
    </row>
    <row r="111" spans="1:22" x14ac:dyDescent="0.25">
      <c r="A111" t="s">
        <v>145</v>
      </c>
      <c r="B111">
        <v>100</v>
      </c>
      <c r="C111">
        <v>11</v>
      </c>
      <c r="D111">
        <v>0.4</v>
      </c>
      <c r="E111" t="s">
        <v>77</v>
      </c>
      <c r="F111" t="s">
        <v>9343</v>
      </c>
      <c r="H111" t="s">
        <v>271</v>
      </c>
      <c r="I111">
        <v>9158</v>
      </c>
      <c r="J111" t="str">
        <f t="shared" si="8"/>
        <v>LUB_9158</v>
      </c>
      <c r="K111" t="str">
        <f t="shared" si="9"/>
        <v>9158load</v>
      </c>
      <c r="L111" t="str">
        <f t="shared" si="10"/>
        <v>LUB_9158</v>
      </c>
      <c r="M111">
        <v>3</v>
      </c>
      <c r="N111">
        <v>0.4</v>
      </c>
      <c r="P111" t="s">
        <v>296</v>
      </c>
      <c r="Q111" t="str">
        <f t="shared" si="11"/>
        <v>Load.LUB_9158</v>
      </c>
      <c r="R111" t="str">
        <f t="shared" si="12"/>
        <v>phases=3</v>
      </c>
      <c r="S111" t="str">
        <f t="shared" si="13"/>
        <v>Bus1=9158load</v>
      </c>
      <c r="T111" t="str">
        <f t="shared" si="14"/>
        <v>kV=0.4</v>
      </c>
      <c r="U111" t="str">
        <f t="shared" si="15"/>
        <v>kW=90</v>
      </c>
      <c r="V111" t="s">
        <v>9355</v>
      </c>
    </row>
    <row r="112" spans="1:22" x14ac:dyDescent="0.25">
      <c r="A112" t="s">
        <v>146</v>
      </c>
      <c r="B112">
        <v>100</v>
      </c>
      <c r="C112">
        <v>11</v>
      </c>
      <c r="D112">
        <v>0.4</v>
      </c>
      <c r="E112" t="s">
        <v>77</v>
      </c>
      <c r="F112" t="s">
        <v>9343</v>
      </c>
      <c r="H112" t="s">
        <v>271</v>
      </c>
      <c r="I112">
        <v>9150</v>
      </c>
      <c r="J112" t="str">
        <f t="shared" si="8"/>
        <v>LUB_9150</v>
      </c>
      <c r="K112" t="str">
        <f t="shared" si="9"/>
        <v>9150load</v>
      </c>
      <c r="L112" t="str">
        <f t="shared" si="10"/>
        <v>LUB_9150</v>
      </c>
      <c r="M112">
        <v>3</v>
      </c>
      <c r="N112">
        <v>0.4</v>
      </c>
      <c r="P112" t="s">
        <v>296</v>
      </c>
      <c r="Q112" t="str">
        <f t="shared" si="11"/>
        <v>Load.LUB_9150</v>
      </c>
      <c r="R112" t="str">
        <f t="shared" si="12"/>
        <v>phases=3</v>
      </c>
      <c r="S112" t="str">
        <f t="shared" si="13"/>
        <v>Bus1=9150load</v>
      </c>
      <c r="T112" t="str">
        <f t="shared" si="14"/>
        <v>kV=0.4</v>
      </c>
      <c r="U112" t="str">
        <f t="shared" si="15"/>
        <v>kW=90</v>
      </c>
      <c r="V112" t="s">
        <v>9355</v>
      </c>
    </row>
    <row r="113" spans="1:22" x14ac:dyDescent="0.25">
      <c r="A113" t="s">
        <v>149</v>
      </c>
      <c r="B113">
        <v>50</v>
      </c>
      <c r="C113">
        <v>11</v>
      </c>
      <c r="D113">
        <v>0.4</v>
      </c>
      <c r="E113" t="s">
        <v>77</v>
      </c>
      <c r="F113" t="s">
        <v>9343</v>
      </c>
      <c r="H113" t="s">
        <v>271</v>
      </c>
      <c r="I113">
        <v>9013</v>
      </c>
      <c r="J113" t="str">
        <f t="shared" si="8"/>
        <v>LUB_9013</v>
      </c>
      <c r="K113" t="str">
        <f t="shared" si="9"/>
        <v>9013load</v>
      </c>
      <c r="L113" t="str">
        <f t="shared" si="10"/>
        <v>LUB_9013</v>
      </c>
      <c r="M113">
        <v>3</v>
      </c>
      <c r="N113">
        <v>0.4</v>
      </c>
      <c r="P113" t="s">
        <v>296</v>
      </c>
      <c r="Q113" t="str">
        <f t="shared" si="11"/>
        <v>Load.LUB_9013</v>
      </c>
      <c r="R113" t="str">
        <f t="shared" si="12"/>
        <v>phases=3</v>
      </c>
      <c r="S113" t="str">
        <f t="shared" si="13"/>
        <v>Bus1=9013load</v>
      </c>
      <c r="T113" t="str">
        <f t="shared" si="14"/>
        <v>kV=0.4</v>
      </c>
      <c r="U113" t="str">
        <f t="shared" si="15"/>
        <v>kW=45</v>
      </c>
      <c r="V113" t="s">
        <v>9355</v>
      </c>
    </row>
    <row r="114" spans="1:22" x14ac:dyDescent="0.25">
      <c r="A114" t="s">
        <v>150</v>
      </c>
      <c r="B114">
        <v>100</v>
      </c>
      <c r="C114">
        <v>11</v>
      </c>
      <c r="D114">
        <v>0.4</v>
      </c>
      <c r="E114" t="s">
        <v>77</v>
      </c>
      <c r="F114" t="s">
        <v>9343</v>
      </c>
      <c r="H114" t="s">
        <v>271</v>
      </c>
      <c r="I114">
        <v>9240</v>
      </c>
      <c r="J114" t="str">
        <f t="shared" si="8"/>
        <v>LUB_9240</v>
      </c>
      <c r="K114" t="str">
        <f t="shared" si="9"/>
        <v>9240load</v>
      </c>
      <c r="L114" t="str">
        <f t="shared" si="10"/>
        <v>LUB_9240</v>
      </c>
      <c r="M114">
        <v>3</v>
      </c>
      <c r="N114">
        <v>0.4</v>
      </c>
      <c r="P114" t="s">
        <v>296</v>
      </c>
      <c r="Q114" t="str">
        <f t="shared" si="11"/>
        <v>Load.LUB_9240</v>
      </c>
      <c r="R114" t="str">
        <f t="shared" si="12"/>
        <v>phases=3</v>
      </c>
      <c r="S114" t="str">
        <f t="shared" si="13"/>
        <v>Bus1=9240load</v>
      </c>
      <c r="T114" t="str">
        <f t="shared" si="14"/>
        <v>kV=0.4</v>
      </c>
      <c r="U114" t="str">
        <f t="shared" si="15"/>
        <v>kW=90</v>
      </c>
      <c r="V114" t="s">
        <v>9355</v>
      </c>
    </row>
    <row r="115" spans="1:22" x14ac:dyDescent="0.25">
      <c r="A115" t="s">
        <v>151</v>
      </c>
      <c r="B115">
        <v>100</v>
      </c>
      <c r="C115">
        <v>11</v>
      </c>
      <c r="D115">
        <v>0.4</v>
      </c>
      <c r="E115" t="s">
        <v>77</v>
      </c>
      <c r="F115" t="s">
        <v>9343</v>
      </c>
      <c r="H115" t="s">
        <v>271</v>
      </c>
      <c r="I115">
        <v>9244</v>
      </c>
      <c r="J115" t="str">
        <f t="shared" si="8"/>
        <v>LUB_9244</v>
      </c>
      <c r="K115" t="str">
        <f t="shared" si="9"/>
        <v>9244load</v>
      </c>
      <c r="L115" t="str">
        <f t="shared" si="10"/>
        <v>LUB_9244</v>
      </c>
      <c r="M115">
        <v>3</v>
      </c>
      <c r="N115">
        <v>0.4</v>
      </c>
      <c r="P115" t="s">
        <v>296</v>
      </c>
      <c r="Q115" t="str">
        <f t="shared" si="11"/>
        <v>Load.LUB_9244</v>
      </c>
      <c r="R115" t="str">
        <f t="shared" si="12"/>
        <v>phases=3</v>
      </c>
      <c r="S115" t="str">
        <f t="shared" si="13"/>
        <v>Bus1=9244load</v>
      </c>
      <c r="T115" t="str">
        <f t="shared" si="14"/>
        <v>kV=0.4</v>
      </c>
      <c r="U115" t="str">
        <f t="shared" si="15"/>
        <v>kW=90</v>
      </c>
      <c r="V115" t="s">
        <v>9355</v>
      </c>
    </row>
    <row r="116" spans="1:22" x14ac:dyDescent="0.25">
      <c r="A116" t="s">
        <v>152</v>
      </c>
      <c r="B116">
        <v>50</v>
      </c>
      <c r="C116">
        <v>11</v>
      </c>
      <c r="D116">
        <v>0.4</v>
      </c>
      <c r="E116" t="s">
        <v>77</v>
      </c>
      <c r="F116" t="s">
        <v>9343</v>
      </c>
      <c r="H116" t="s">
        <v>271</v>
      </c>
      <c r="I116">
        <v>9248</v>
      </c>
      <c r="J116" t="str">
        <f t="shared" si="8"/>
        <v>LUB_9248</v>
      </c>
      <c r="K116" t="str">
        <f t="shared" si="9"/>
        <v>9248load</v>
      </c>
      <c r="L116" t="str">
        <f t="shared" si="10"/>
        <v>LUB_9248</v>
      </c>
      <c r="M116">
        <v>3</v>
      </c>
      <c r="N116">
        <v>0.4</v>
      </c>
      <c r="P116" t="s">
        <v>296</v>
      </c>
      <c r="Q116" t="str">
        <f t="shared" si="11"/>
        <v>Load.LUB_9248</v>
      </c>
      <c r="R116" t="str">
        <f t="shared" si="12"/>
        <v>phases=3</v>
      </c>
      <c r="S116" t="str">
        <f t="shared" si="13"/>
        <v>Bus1=9248load</v>
      </c>
      <c r="T116" t="str">
        <f t="shared" si="14"/>
        <v>kV=0.4</v>
      </c>
      <c r="U116" t="str">
        <f t="shared" si="15"/>
        <v>kW=45</v>
      </c>
      <c r="V116" t="s">
        <v>9355</v>
      </c>
    </row>
    <row r="117" spans="1:22" x14ac:dyDescent="0.25">
      <c r="A117" t="s">
        <v>153</v>
      </c>
      <c r="B117">
        <v>200</v>
      </c>
      <c r="C117">
        <v>11</v>
      </c>
      <c r="D117">
        <v>0.4</v>
      </c>
      <c r="E117" t="s">
        <v>77</v>
      </c>
      <c r="F117" t="s">
        <v>9343</v>
      </c>
      <c r="H117" t="s">
        <v>271</v>
      </c>
      <c r="I117">
        <v>9137</v>
      </c>
      <c r="J117" t="str">
        <f t="shared" si="8"/>
        <v>LUB_9137</v>
      </c>
      <c r="K117" t="str">
        <f t="shared" si="9"/>
        <v>9137load</v>
      </c>
      <c r="L117" t="str">
        <f t="shared" si="10"/>
        <v>LUB_9137</v>
      </c>
      <c r="M117">
        <v>3</v>
      </c>
      <c r="N117">
        <v>0.4</v>
      </c>
      <c r="P117" t="s">
        <v>296</v>
      </c>
      <c r="Q117" t="str">
        <f t="shared" si="11"/>
        <v>Load.LUB_9137</v>
      </c>
      <c r="R117" t="str">
        <f t="shared" si="12"/>
        <v>phases=3</v>
      </c>
      <c r="S117" t="str">
        <f t="shared" si="13"/>
        <v>Bus1=9137load</v>
      </c>
      <c r="T117" t="str">
        <f t="shared" si="14"/>
        <v>kV=0.4</v>
      </c>
      <c r="U117" t="str">
        <f t="shared" si="15"/>
        <v>kW=180</v>
      </c>
      <c r="V117" t="s">
        <v>9355</v>
      </c>
    </row>
    <row r="118" spans="1:22" x14ac:dyDescent="0.25">
      <c r="A118" t="s">
        <v>154</v>
      </c>
      <c r="B118">
        <v>200</v>
      </c>
      <c r="C118">
        <v>11</v>
      </c>
      <c r="D118">
        <v>0.4</v>
      </c>
      <c r="E118" t="s">
        <v>77</v>
      </c>
      <c r="F118" t="s">
        <v>9343</v>
      </c>
      <c r="H118" t="s">
        <v>271</v>
      </c>
      <c r="I118">
        <v>9238</v>
      </c>
      <c r="J118" t="str">
        <f t="shared" si="8"/>
        <v>LUB_9238</v>
      </c>
      <c r="K118" t="str">
        <f t="shared" si="9"/>
        <v>9238load</v>
      </c>
      <c r="L118" t="str">
        <f t="shared" si="10"/>
        <v>LUB_9238</v>
      </c>
      <c r="M118">
        <v>3</v>
      </c>
      <c r="N118">
        <v>0.4</v>
      </c>
      <c r="P118" t="s">
        <v>296</v>
      </c>
      <c r="Q118" t="str">
        <f t="shared" si="11"/>
        <v>Load.LUB_9238</v>
      </c>
      <c r="R118" t="str">
        <f t="shared" si="12"/>
        <v>phases=3</v>
      </c>
      <c r="S118" t="str">
        <f t="shared" si="13"/>
        <v>Bus1=9238load</v>
      </c>
      <c r="T118" t="str">
        <f t="shared" si="14"/>
        <v>kV=0.4</v>
      </c>
      <c r="U118" t="str">
        <f t="shared" si="15"/>
        <v>kW=180</v>
      </c>
      <c r="V118" t="s">
        <v>9355</v>
      </c>
    </row>
    <row r="119" spans="1:22" x14ac:dyDescent="0.25">
      <c r="A119" t="s">
        <v>155</v>
      </c>
      <c r="B119">
        <v>100</v>
      </c>
      <c r="C119">
        <v>11</v>
      </c>
      <c r="D119">
        <v>0.4</v>
      </c>
      <c r="E119" t="s">
        <v>77</v>
      </c>
      <c r="F119" t="s">
        <v>9343</v>
      </c>
      <c r="H119" t="s">
        <v>271</v>
      </c>
      <c r="I119">
        <v>9422</v>
      </c>
      <c r="J119" t="str">
        <f t="shared" si="8"/>
        <v>LUB_9422</v>
      </c>
      <c r="K119" t="str">
        <f t="shared" si="9"/>
        <v>9422load</v>
      </c>
      <c r="L119" t="str">
        <f t="shared" si="10"/>
        <v>LUB_9422</v>
      </c>
      <c r="M119">
        <v>3</v>
      </c>
      <c r="N119">
        <v>0.4</v>
      </c>
      <c r="P119" t="s">
        <v>296</v>
      </c>
      <c r="Q119" t="str">
        <f t="shared" si="11"/>
        <v>Load.LUB_9422</v>
      </c>
      <c r="R119" t="str">
        <f t="shared" si="12"/>
        <v>phases=3</v>
      </c>
      <c r="S119" t="str">
        <f t="shared" si="13"/>
        <v>Bus1=9422load</v>
      </c>
      <c r="T119" t="str">
        <f t="shared" si="14"/>
        <v>kV=0.4</v>
      </c>
      <c r="U119" t="str">
        <f t="shared" si="15"/>
        <v>kW=90</v>
      </c>
      <c r="V119" t="s">
        <v>9355</v>
      </c>
    </row>
    <row r="120" spans="1:22" x14ac:dyDescent="0.25">
      <c r="A120" t="s">
        <v>156</v>
      </c>
      <c r="B120">
        <v>200</v>
      </c>
      <c r="C120">
        <v>11</v>
      </c>
      <c r="D120">
        <v>0.4</v>
      </c>
      <c r="E120" t="s">
        <v>77</v>
      </c>
      <c r="F120" t="s">
        <v>9343</v>
      </c>
      <c r="H120" t="s">
        <v>271</v>
      </c>
      <c r="I120">
        <v>9423</v>
      </c>
      <c r="J120" t="str">
        <f t="shared" si="8"/>
        <v>LUB_9423</v>
      </c>
      <c r="K120" t="str">
        <f t="shared" si="9"/>
        <v>9423load</v>
      </c>
      <c r="L120" t="str">
        <f t="shared" si="10"/>
        <v>LUB_9423</v>
      </c>
      <c r="M120">
        <v>3</v>
      </c>
      <c r="N120">
        <v>0.4</v>
      </c>
      <c r="P120" t="s">
        <v>296</v>
      </c>
      <c r="Q120" t="str">
        <f t="shared" si="11"/>
        <v>Load.LUB_9423</v>
      </c>
      <c r="R120" t="str">
        <f t="shared" si="12"/>
        <v>phases=3</v>
      </c>
      <c r="S120" t="str">
        <f t="shared" si="13"/>
        <v>Bus1=9423load</v>
      </c>
      <c r="T120" t="str">
        <f t="shared" si="14"/>
        <v>kV=0.4</v>
      </c>
      <c r="U120" t="str">
        <f t="shared" si="15"/>
        <v>kW=180</v>
      </c>
      <c r="V120" t="s">
        <v>9355</v>
      </c>
    </row>
    <row r="121" spans="1:22" x14ac:dyDescent="0.25">
      <c r="A121" t="s">
        <v>157</v>
      </c>
      <c r="B121">
        <v>100</v>
      </c>
      <c r="C121">
        <v>11</v>
      </c>
      <c r="D121">
        <v>0.4</v>
      </c>
      <c r="E121" t="s">
        <v>77</v>
      </c>
      <c r="F121" t="s">
        <v>9343</v>
      </c>
      <c r="H121" t="s">
        <v>271</v>
      </c>
      <c r="I121">
        <v>9424</v>
      </c>
      <c r="J121" t="str">
        <f t="shared" si="8"/>
        <v>LUB_9424</v>
      </c>
      <c r="K121" t="str">
        <f t="shared" si="9"/>
        <v>9424load</v>
      </c>
      <c r="L121" t="str">
        <f t="shared" si="10"/>
        <v>LUB_9424</v>
      </c>
      <c r="M121">
        <v>3</v>
      </c>
      <c r="N121">
        <v>0.4</v>
      </c>
      <c r="P121" t="s">
        <v>296</v>
      </c>
      <c r="Q121" t="str">
        <f t="shared" si="11"/>
        <v>Load.LUB_9424</v>
      </c>
      <c r="R121" t="str">
        <f t="shared" si="12"/>
        <v>phases=3</v>
      </c>
      <c r="S121" t="str">
        <f t="shared" si="13"/>
        <v>Bus1=9424load</v>
      </c>
      <c r="T121" t="str">
        <f t="shared" si="14"/>
        <v>kV=0.4</v>
      </c>
      <c r="U121" t="str">
        <f t="shared" si="15"/>
        <v>kW=90</v>
      </c>
      <c r="V121" t="s">
        <v>9355</v>
      </c>
    </row>
    <row r="122" spans="1:22" x14ac:dyDescent="0.25">
      <c r="A122" t="s">
        <v>158</v>
      </c>
      <c r="B122">
        <v>100</v>
      </c>
      <c r="C122">
        <v>11</v>
      </c>
      <c r="D122">
        <v>0.4</v>
      </c>
      <c r="E122" t="s">
        <v>77</v>
      </c>
      <c r="F122" t="s">
        <v>9343</v>
      </c>
      <c r="H122" t="s">
        <v>271</v>
      </c>
      <c r="I122">
        <v>9428</v>
      </c>
      <c r="J122" t="str">
        <f t="shared" si="8"/>
        <v>LUB_9428</v>
      </c>
      <c r="K122" t="str">
        <f t="shared" si="9"/>
        <v>9428load</v>
      </c>
      <c r="L122" t="str">
        <f t="shared" si="10"/>
        <v>LUB_9428</v>
      </c>
      <c r="M122">
        <v>3</v>
      </c>
      <c r="N122">
        <v>0.4</v>
      </c>
      <c r="P122" t="s">
        <v>296</v>
      </c>
      <c r="Q122" t="str">
        <f t="shared" si="11"/>
        <v>Load.LUB_9428</v>
      </c>
      <c r="R122" t="str">
        <f t="shared" si="12"/>
        <v>phases=3</v>
      </c>
      <c r="S122" t="str">
        <f t="shared" si="13"/>
        <v>Bus1=9428load</v>
      </c>
      <c r="T122" t="str">
        <f t="shared" si="14"/>
        <v>kV=0.4</v>
      </c>
      <c r="U122" t="str">
        <f t="shared" si="15"/>
        <v>kW=90</v>
      </c>
      <c r="V122" t="s">
        <v>9355</v>
      </c>
    </row>
    <row r="123" spans="1:22" x14ac:dyDescent="0.25">
      <c r="A123" t="s">
        <v>159</v>
      </c>
      <c r="B123">
        <v>200</v>
      </c>
      <c r="C123">
        <v>11</v>
      </c>
      <c r="D123">
        <v>0.4</v>
      </c>
      <c r="E123" t="s">
        <v>77</v>
      </c>
      <c r="F123" t="s">
        <v>9343</v>
      </c>
      <c r="H123" t="s">
        <v>271</v>
      </c>
      <c r="I123">
        <v>9431</v>
      </c>
      <c r="J123" t="str">
        <f t="shared" si="8"/>
        <v>LUB_9431</v>
      </c>
      <c r="K123" t="str">
        <f t="shared" si="9"/>
        <v>9431load</v>
      </c>
      <c r="L123" t="str">
        <f t="shared" si="10"/>
        <v>LUB_9431</v>
      </c>
      <c r="M123">
        <v>3</v>
      </c>
      <c r="N123">
        <v>0.4</v>
      </c>
      <c r="P123" t="s">
        <v>296</v>
      </c>
      <c r="Q123" t="str">
        <f t="shared" si="11"/>
        <v>Load.LUB_9431</v>
      </c>
      <c r="R123" t="str">
        <f t="shared" si="12"/>
        <v>phases=3</v>
      </c>
      <c r="S123" t="str">
        <f t="shared" si="13"/>
        <v>Bus1=9431load</v>
      </c>
      <c r="T123" t="str">
        <f t="shared" si="14"/>
        <v>kV=0.4</v>
      </c>
      <c r="U123" t="str">
        <f t="shared" si="15"/>
        <v>kW=180</v>
      </c>
      <c r="V123" t="s">
        <v>9355</v>
      </c>
    </row>
    <row r="124" spans="1:22" x14ac:dyDescent="0.25">
      <c r="A124" t="s">
        <v>160</v>
      </c>
      <c r="B124">
        <v>250</v>
      </c>
      <c r="C124">
        <v>11</v>
      </c>
      <c r="D124">
        <v>0.4</v>
      </c>
      <c r="E124" t="s">
        <v>77</v>
      </c>
      <c r="F124" t="s">
        <v>9343</v>
      </c>
      <c r="H124" t="s">
        <v>271</v>
      </c>
      <c r="I124">
        <v>9433</v>
      </c>
      <c r="J124" t="str">
        <f t="shared" si="8"/>
        <v>LUB_9433</v>
      </c>
      <c r="K124" t="str">
        <f t="shared" si="9"/>
        <v>9433load</v>
      </c>
      <c r="L124" t="str">
        <f t="shared" si="10"/>
        <v>LUB_9433</v>
      </c>
      <c r="M124">
        <v>3</v>
      </c>
      <c r="N124">
        <v>0.4</v>
      </c>
      <c r="P124" t="s">
        <v>296</v>
      </c>
      <c r="Q124" t="str">
        <f t="shared" si="11"/>
        <v>Load.LUB_9433</v>
      </c>
      <c r="R124" t="str">
        <f t="shared" si="12"/>
        <v>phases=3</v>
      </c>
      <c r="S124" t="str">
        <f t="shared" si="13"/>
        <v>Bus1=9433load</v>
      </c>
      <c r="T124" t="str">
        <f t="shared" si="14"/>
        <v>kV=0.4</v>
      </c>
      <c r="U124" t="str">
        <f t="shared" si="15"/>
        <v>kW=225</v>
      </c>
      <c r="V124" t="s">
        <v>9355</v>
      </c>
    </row>
    <row r="125" spans="1:22" x14ac:dyDescent="0.25">
      <c r="A125" t="s">
        <v>161</v>
      </c>
      <c r="B125">
        <v>50</v>
      </c>
      <c r="C125">
        <v>11</v>
      </c>
      <c r="D125">
        <v>0.4</v>
      </c>
      <c r="E125" t="s">
        <v>77</v>
      </c>
      <c r="F125" t="s">
        <v>9343</v>
      </c>
      <c r="H125" t="s">
        <v>271</v>
      </c>
      <c r="I125">
        <v>9253</v>
      </c>
      <c r="J125" t="str">
        <f t="shared" si="8"/>
        <v>LUB_9253</v>
      </c>
      <c r="K125" t="str">
        <f t="shared" si="9"/>
        <v>9253load</v>
      </c>
      <c r="L125" t="str">
        <f t="shared" si="10"/>
        <v>LUB_9253</v>
      </c>
      <c r="M125">
        <v>3</v>
      </c>
      <c r="N125">
        <v>0.4</v>
      </c>
      <c r="P125" t="s">
        <v>296</v>
      </c>
      <c r="Q125" t="str">
        <f t="shared" si="11"/>
        <v>Load.LUB_9253</v>
      </c>
      <c r="R125" t="str">
        <f t="shared" si="12"/>
        <v>phases=3</v>
      </c>
      <c r="S125" t="str">
        <f t="shared" si="13"/>
        <v>Bus1=9253load</v>
      </c>
      <c r="T125" t="str">
        <f t="shared" si="14"/>
        <v>kV=0.4</v>
      </c>
      <c r="U125" t="str">
        <f t="shared" si="15"/>
        <v>kW=45</v>
      </c>
      <c r="V125" t="s">
        <v>9355</v>
      </c>
    </row>
    <row r="126" spans="1:22" x14ac:dyDescent="0.25">
      <c r="A126" t="s">
        <v>162</v>
      </c>
      <c r="B126">
        <v>100</v>
      </c>
      <c r="C126">
        <v>11</v>
      </c>
      <c r="D126">
        <v>0.4</v>
      </c>
      <c r="E126" t="s">
        <v>77</v>
      </c>
      <c r="F126" t="s">
        <v>9343</v>
      </c>
      <c r="H126" t="s">
        <v>271</v>
      </c>
      <c r="I126">
        <v>9270</v>
      </c>
      <c r="J126" t="str">
        <f t="shared" si="8"/>
        <v>LUB_9270</v>
      </c>
      <c r="K126" t="str">
        <f t="shared" si="9"/>
        <v>9270load</v>
      </c>
      <c r="L126" t="str">
        <f t="shared" si="10"/>
        <v>LUB_9270</v>
      </c>
      <c r="M126">
        <v>3</v>
      </c>
      <c r="N126">
        <v>0.4</v>
      </c>
      <c r="P126" t="s">
        <v>296</v>
      </c>
      <c r="Q126" t="str">
        <f t="shared" si="11"/>
        <v>Load.LUB_9270</v>
      </c>
      <c r="R126" t="str">
        <f t="shared" si="12"/>
        <v>phases=3</v>
      </c>
      <c r="S126" t="str">
        <f t="shared" si="13"/>
        <v>Bus1=9270load</v>
      </c>
      <c r="T126" t="str">
        <f t="shared" si="14"/>
        <v>kV=0.4</v>
      </c>
      <c r="U126" t="str">
        <f t="shared" si="15"/>
        <v>kW=90</v>
      </c>
      <c r="V126" t="s">
        <v>9355</v>
      </c>
    </row>
    <row r="127" spans="1:22" x14ac:dyDescent="0.25">
      <c r="A127" t="s">
        <v>167</v>
      </c>
      <c r="B127">
        <v>100</v>
      </c>
      <c r="C127">
        <v>11</v>
      </c>
      <c r="D127">
        <v>0.4</v>
      </c>
      <c r="E127" t="s">
        <v>77</v>
      </c>
      <c r="F127" t="s">
        <v>9343</v>
      </c>
      <c r="H127" t="s">
        <v>271</v>
      </c>
      <c r="I127">
        <v>9274</v>
      </c>
      <c r="J127" t="str">
        <f t="shared" si="8"/>
        <v>LUB_9274</v>
      </c>
      <c r="K127" t="str">
        <f t="shared" si="9"/>
        <v>9274load</v>
      </c>
      <c r="L127" t="str">
        <f t="shared" si="10"/>
        <v>LUB_9274</v>
      </c>
      <c r="M127">
        <v>3</v>
      </c>
      <c r="N127">
        <v>0.4</v>
      </c>
      <c r="P127" t="s">
        <v>296</v>
      </c>
      <c r="Q127" t="str">
        <f t="shared" si="11"/>
        <v>Load.LUB_9274</v>
      </c>
      <c r="R127" t="str">
        <f t="shared" si="12"/>
        <v>phases=3</v>
      </c>
      <c r="S127" t="str">
        <f t="shared" si="13"/>
        <v>Bus1=9274load</v>
      </c>
      <c r="T127" t="str">
        <f t="shared" si="14"/>
        <v>kV=0.4</v>
      </c>
      <c r="U127" t="str">
        <f t="shared" si="15"/>
        <v>kW=90</v>
      </c>
      <c r="V127" t="s">
        <v>9355</v>
      </c>
    </row>
    <row r="128" spans="1:22" x14ac:dyDescent="0.25">
      <c r="A128" t="s">
        <v>168</v>
      </c>
      <c r="B128">
        <v>50</v>
      </c>
      <c r="C128">
        <v>11</v>
      </c>
      <c r="D128">
        <v>0.4</v>
      </c>
      <c r="E128" t="s">
        <v>77</v>
      </c>
      <c r="F128" t="s">
        <v>9343</v>
      </c>
      <c r="H128" t="s">
        <v>271</v>
      </c>
      <c r="I128">
        <v>9287</v>
      </c>
      <c r="J128" t="str">
        <f t="shared" si="8"/>
        <v>LUB_9287</v>
      </c>
      <c r="K128" t="str">
        <f t="shared" si="9"/>
        <v>9287load</v>
      </c>
      <c r="L128" t="str">
        <f t="shared" si="10"/>
        <v>LUB_9287</v>
      </c>
      <c r="M128">
        <v>3</v>
      </c>
      <c r="N128">
        <v>0.4</v>
      </c>
      <c r="P128" t="s">
        <v>296</v>
      </c>
      <c r="Q128" t="str">
        <f t="shared" si="11"/>
        <v>Load.LUB_9287</v>
      </c>
      <c r="R128" t="str">
        <f t="shared" si="12"/>
        <v>phases=3</v>
      </c>
      <c r="S128" t="str">
        <f t="shared" si="13"/>
        <v>Bus1=9287load</v>
      </c>
      <c r="T128" t="str">
        <f t="shared" si="14"/>
        <v>kV=0.4</v>
      </c>
      <c r="U128" t="str">
        <f t="shared" si="15"/>
        <v>kW=45</v>
      </c>
      <c r="V128" t="s">
        <v>9355</v>
      </c>
    </row>
    <row r="129" spans="1:22" x14ac:dyDescent="0.25">
      <c r="A129" t="s">
        <v>169</v>
      </c>
      <c r="B129">
        <v>100</v>
      </c>
      <c r="C129">
        <v>11</v>
      </c>
      <c r="D129">
        <v>0.4</v>
      </c>
      <c r="E129" t="s">
        <v>77</v>
      </c>
      <c r="F129" t="s">
        <v>9343</v>
      </c>
      <c r="H129" t="s">
        <v>271</v>
      </c>
      <c r="I129">
        <v>9283</v>
      </c>
      <c r="J129" t="str">
        <f t="shared" si="8"/>
        <v>LUB_9283</v>
      </c>
      <c r="K129" t="str">
        <f t="shared" si="9"/>
        <v>9283load</v>
      </c>
      <c r="L129" t="str">
        <f t="shared" si="10"/>
        <v>LUB_9283</v>
      </c>
      <c r="M129">
        <v>3</v>
      </c>
      <c r="N129">
        <v>0.4</v>
      </c>
      <c r="P129" t="s">
        <v>296</v>
      </c>
      <c r="Q129" t="str">
        <f t="shared" si="11"/>
        <v>Load.LUB_9283</v>
      </c>
      <c r="R129" t="str">
        <f t="shared" si="12"/>
        <v>phases=3</v>
      </c>
      <c r="S129" t="str">
        <f t="shared" si="13"/>
        <v>Bus1=9283load</v>
      </c>
      <c r="T129" t="str">
        <f t="shared" si="14"/>
        <v>kV=0.4</v>
      </c>
      <c r="U129" t="str">
        <f t="shared" si="15"/>
        <v>kW=90</v>
      </c>
      <c r="V129" t="s">
        <v>9355</v>
      </c>
    </row>
    <row r="130" spans="1:22" x14ac:dyDescent="0.25">
      <c r="A130" t="s">
        <v>170</v>
      </c>
      <c r="B130">
        <v>100</v>
      </c>
      <c r="C130">
        <v>11</v>
      </c>
      <c r="D130">
        <v>0.4</v>
      </c>
      <c r="E130" t="s">
        <v>77</v>
      </c>
      <c r="F130" t="s">
        <v>9343</v>
      </c>
      <c r="H130" t="s">
        <v>271</v>
      </c>
      <c r="I130">
        <v>9288</v>
      </c>
      <c r="J130" t="str">
        <f t="shared" ref="J130:J193" si="16">H130&amp;"_"&amp;I130</f>
        <v>LUB_9288</v>
      </c>
      <c r="K130" t="str">
        <f t="shared" ref="K130:K193" si="17">I130&amp;"load"</f>
        <v>9288load</v>
      </c>
      <c r="L130" t="str">
        <f t="shared" si="10"/>
        <v>LUB_9288</v>
      </c>
      <c r="M130">
        <v>3</v>
      </c>
      <c r="N130">
        <v>0.4</v>
      </c>
      <c r="P130" t="s">
        <v>296</v>
      </c>
      <c r="Q130" t="str">
        <f t="shared" si="11"/>
        <v>Load.LUB_9288</v>
      </c>
      <c r="R130" t="str">
        <f t="shared" si="12"/>
        <v>phases=3</v>
      </c>
      <c r="S130" t="str">
        <f t="shared" si="13"/>
        <v>Bus1=9288load</v>
      </c>
      <c r="T130" t="str">
        <f t="shared" si="14"/>
        <v>kV=0.4</v>
      </c>
      <c r="U130" t="str">
        <f t="shared" si="15"/>
        <v>kW=90</v>
      </c>
      <c r="V130" t="s">
        <v>9355</v>
      </c>
    </row>
    <row r="131" spans="1:22" x14ac:dyDescent="0.25">
      <c r="A131" t="s">
        <v>171</v>
      </c>
      <c r="B131">
        <v>250</v>
      </c>
      <c r="C131">
        <v>11</v>
      </c>
      <c r="D131">
        <v>0.4</v>
      </c>
      <c r="E131" t="s">
        <v>77</v>
      </c>
      <c r="F131" t="s">
        <v>9343</v>
      </c>
      <c r="H131" t="s">
        <v>271</v>
      </c>
      <c r="I131">
        <v>9289</v>
      </c>
      <c r="J131" t="str">
        <f t="shared" si="16"/>
        <v>LUB_9289</v>
      </c>
      <c r="K131" t="str">
        <f t="shared" si="17"/>
        <v>9289load</v>
      </c>
      <c r="L131" t="str">
        <f t="shared" ref="L131:L194" si="18">J131</f>
        <v>LUB_9289</v>
      </c>
      <c r="M131">
        <v>3</v>
      </c>
      <c r="N131">
        <v>0.4</v>
      </c>
      <c r="P131" t="s">
        <v>296</v>
      </c>
      <c r="Q131" t="str">
        <f t="shared" ref="Q131:Q194" si="19">"Load."&amp;L131</f>
        <v>Load.LUB_9289</v>
      </c>
      <c r="R131" t="str">
        <f t="shared" ref="R131:R194" si="20">"phases="&amp;M131</f>
        <v>phases=3</v>
      </c>
      <c r="S131" t="str">
        <f t="shared" ref="S131:S194" si="21">"Bus1="&amp;K131</f>
        <v>Bus1=9289load</v>
      </c>
      <c r="T131" t="str">
        <f t="shared" ref="T131:T194" si="22">"kV="&amp;N131</f>
        <v>kV=0.4</v>
      </c>
      <c r="U131" t="str">
        <f t="shared" ref="U131:U194" si="23">"kW="&amp;B131*0.9</f>
        <v>kW=225</v>
      </c>
      <c r="V131" t="s">
        <v>9355</v>
      </c>
    </row>
    <row r="132" spans="1:22" x14ac:dyDescent="0.25">
      <c r="A132" t="s">
        <v>172</v>
      </c>
      <c r="B132">
        <v>100</v>
      </c>
      <c r="C132">
        <v>11</v>
      </c>
      <c r="D132">
        <v>0.4</v>
      </c>
      <c r="E132" t="s">
        <v>77</v>
      </c>
      <c r="F132" t="s">
        <v>9343</v>
      </c>
      <c r="H132" t="s">
        <v>271</v>
      </c>
      <c r="I132">
        <v>9300</v>
      </c>
      <c r="J132" t="str">
        <f t="shared" si="16"/>
        <v>LUB_9300</v>
      </c>
      <c r="K132" t="str">
        <f t="shared" si="17"/>
        <v>9300load</v>
      </c>
      <c r="L132" t="str">
        <f t="shared" si="18"/>
        <v>LUB_9300</v>
      </c>
      <c r="M132">
        <v>3</v>
      </c>
      <c r="N132">
        <v>0.4</v>
      </c>
      <c r="P132" t="s">
        <v>296</v>
      </c>
      <c r="Q132" t="str">
        <f t="shared" si="19"/>
        <v>Load.LUB_9300</v>
      </c>
      <c r="R132" t="str">
        <f t="shared" si="20"/>
        <v>phases=3</v>
      </c>
      <c r="S132" t="str">
        <f t="shared" si="21"/>
        <v>Bus1=9300load</v>
      </c>
      <c r="T132" t="str">
        <f t="shared" si="22"/>
        <v>kV=0.4</v>
      </c>
      <c r="U132" t="str">
        <f t="shared" si="23"/>
        <v>kW=90</v>
      </c>
      <c r="V132" t="s">
        <v>9355</v>
      </c>
    </row>
    <row r="133" spans="1:22" x14ac:dyDescent="0.25">
      <c r="A133" t="s">
        <v>175</v>
      </c>
      <c r="B133">
        <v>100</v>
      </c>
      <c r="C133">
        <v>11</v>
      </c>
      <c r="D133">
        <v>0.4</v>
      </c>
      <c r="E133" t="s">
        <v>77</v>
      </c>
      <c r="F133" t="s">
        <v>9343</v>
      </c>
      <c r="H133" t="s">
        <v>271</v>
      </c>
      <c r="I133">
        <v>9015</v>
      </c>
      <c r="J133" t="str">
        <f t="shared" si="16"/>
        <v>LUB_9015</v>
      </c>
      <c r="K133" t="str">
        <f t="shared" si="17"/>
        <v>9015load</v>
      </c>
      <c r="L133" t="str">
        <f t="shared" si="18"/>
        <v>LUB_9015</v>
      </c>
      <c r="M133">
        <v>3</v>
      </c>
      <c r="N133">
        <v>0.4</v>
      </c>
      <c r="P133" t="s">
        <v>296</v>
      </c>
      <c r="Q133" t="str">
        <f t="shared" si="19"/>
        <v>Load.LUB_9015</v>
      </c>
      <c r="R133" t="str">
        <f t="shared" si="20"/>
        <v>phases=3</v>
      </c>
      <c r="S133" t="str">
        <f t="shared" si="21"/>
        <v>Bus1=9015load</v>
      </c>
      <c r="T133" t="str">
        <f t="shared" si="22"/>
        <v>kV=0.4</v>
      </c>
      <c r="U133" t="str">
        <f t="shared" si="23"/>
        <v>kW=90</v>
      </c>
      <c r="V133" t="s">
        <v>9355</v>
      </c>
    </row>
    <row r="134" spans="1:22" x14ac:dyDescent="0.25">
      <c r="A134" t="s">
        <v>176</v>
      </c>
      <c r="B134">
        <v>100</v>
      </c>
      <c r="C134">
        <v>11</v>
      </c>
      <c r="D134">
        <v>0.4</v>
      </c>
      <c r="E134" t="s">
        <v>77</v>
      </c>
      <c r="F134" t="s">
        <v>9343</v>
      </c>
      <c r="H134" t="s">
        <v>271</v>
      </c>
      <c r="I134">
        <v>9440</v>
      </c>
      <c r="J134" t="str">
        <f t="shared" si="16"/>
        <v>LUB_9440</v>
      </c>
      <c r="K134" t="str">
        <f t="shared" si="17"/>
        <v>9440load</v>
      </c>
      <c r="L134" t="str">
        <f t="shared" si="18"/>
        <v>LUB_9440</v>
      </c>
      <c r="M134">
        <v>3</v>
      </c>
      <c r="N134">
        <v>0.4</v>
      </c>
      <c r="P134" t="s">
        <v>296</v>
      </c>
      <c r="Q134" t="str">
        <f t="shared" si="19"/>
        <v>Load.LUB_9440</v>
      </c>
      <c r="R134" t="str">
        <f t="shared" si="20"/>
        <v>phases=3</v>
      </c>
      <c r="S134" t="str">
        <f t="shared" si="21"/>
        <v>Bus1=9440load</v>
      </c>
      <c r="T134" t="str">
        <f t="shared" si="22"/>
        <v>kV=0.4</v>
      </c>
      <c r="U134" t="str">
        <f t="shared" si="23"/>
        <v>kW=90</v>
      </c>
      <c r="V134" t="s">
        <v>9355</v>
      </c>
    </row>
    <row r="135" spans="1:22" x14ac:dyDescent="0.25">
      <c r="A135" t="s">
        <v>177</v>
      </c>
      <c r="B135">
        <v>100</v>
      </c>
      <c r="C135">
        <v>11</v>
      </c>
      <c r="D135">
        <v>0.4</v>
      </c>
      <c r="E135" t="s">
        <v>77</v>
      </c>
      <c r="F135" t="s">
        <v>9343</v>
      </c>
      <c r="H135" t="s">
        <v>271</v>
      </c>
      <c r="I135">
        <v>9450</v>
      </c>
      <c r="J135" t="str">
        <f t="shared" si="16"/>
        <v>LUB_9450</v>
      </c>
      <c r="K135" t="str">
        <f t="shared" si="17"/>
        <v>9450load</v>
      </c>
      <c r="L135" t="str">
        <f t="shared" si="18"/>
        <v>LUB_9450</v>
      </c>
      <c r="M135">
        <v>3</v>
      </c>
      <c r="N135">
        <v>0.4</v>
      </c>
      <c r="P135" t="s">
        <v>296</v>
      </c>
      <c r="Q135" t="str">
        <f t="shared" si="19"/>
        <v>Load.LUB_9450</v>
      </c>
      <c r="R135" t="str">
        <f t="shared" si="20"/>
        <v>phases=3</v>
      </c>
      <c r="S135" t="str">
        <f t="shared" si="21"/>
        <v>Bus1=9450load</v>
      </c>
      <c r="T135" t="str">
        <f t="shared" si="22"/>
        <v>kV=0.4</v>
      </c>
      <c r="U135" t="str">
        <f t="shared" si="23"/>
        <v>kW=90</v>
      </c>
      <c r="V135" t="s">
        <v>9355</v>
      </c>
    </row>
    <row r="136" spans="1:22" x14ac:dyDescent="0.25">
      <c r="A136" t="s">
        <v>178</v>
      </c>
      <c r="B136">
        <v>50</v>
      </c>
      <c r="C136">
        <v>11</v>
      </c>
      <c r="D136">
        <v>0.4</v>
      </c>
      <c r="E136" t="s">
        <v>77</v>
      </c>
      <c r="F136" t="s">
        <v>9343</v>
      </c>
      <c r="H136" t="s">
        <v>271</v>
      </c>
      <c r="I136">
        <v>9016</v>
      </c>
      <c r="J136" t="str">
        <f t="shared" si="16"/>
        <v>LUB_9016</v>
      </c>
      <c r="K136" t="str">
        <f t="shared" si="17"/>
        <v>9016load</v>
      </c>
      <c r="L136" t="str">
        <f t="shared" si="18"/>
        <v>LUB_9016</v>
      </c>
      <c r="M136">
        <v>3</v>
      </c>
      <c r="N136">
        <v>0.4</v>
      </c>
      <c r="P136" t="s">
        <v>296</v>
      </c>
      <c r="Q136" t="str">
        <f t="shared" si="19"/>
        <v>Load.LUB_9016</v>
      </c>
      <c r="R136" t="str">
        <f t="shared" si="20"/>
        <v>phases=3</v>
      </c>
      <c r="S136" t="str">
        <f t="shared" si="21"/>
        <v>Bus1=9016load</v>
      </c>
      <c r="T136" t="str">
        <f t="shared" si="22"/>
        <v>kV=0.4</v>
      </c>
      <c r="U136" t="str">
        <f t="shared" si="23"/>
        <v>kW=45</v>
      </c>
      <c r="V136" t="s">
        <v>9355</v>
      </c>
    </row>
    <row r="137" spans="1:22" x14ac:dyDescent="0.25">
      <c r="A137" t="s">
        <v>179</v>
      </c>
      <c r="B137">
        <v>100</v>
      </c>
      <c r="C137">
        <v>11</v>
      </c>
      <c r="D137">
        <v>0.4</v>
      </c>
      <c r="E137" t="s">
        <v>77</v>
      </c>
      <c r="F137" t="s">
        <v>9341</v>
      </c>
      <c r="H137" t="s">
        <v>271</v>
      </c>
      <c r="I137">
        <v>9452</v>
      </c>
      <c r="J137" t="str">
        <f t="shared" si="16"/>
        <v>LUB_9452</v>
      </c>
      <c r="K137" t="str">
        <f t="shared" si="17"/>
        <v>9452load</v>
      </c>
      <c r="L137" t="str">
        <f t="shared" si="18"/>
        <v>LUB_9452</v>
      </c>
      <c r="M137">
        <v>3</v>
      </c>
      <c r="N137">
        <v>0.4</v>
      </c>
      <c r="P137" t="s">
        <v>296</v>
      </c>
      <c r="Q137" t="str">
        <f t="shared" si="19"/>
        <v>Load.LUB_9452</v>
      </c>
      <c r="R137" t="str">
        <f t="shared" si="20"/>
        <v>phases=3</v>
      </c>
      <c r="S137" t="str">
        <f t="shared" si="21"/>
        <v>Bus1=9452load</v>
      </c>
      <c r="T137" t="str">
        <f t="shared" si="22"/>
        <v>kV=0.4</v>
      </c>
      <c r="U137" t="str">
        <f t="shared" si="23"/>
        <v>kW=90</v>
      </c>
      <c r="V137" t="s">
        <v>9355</v>
      </c>
    </row>
    <row r="138" spans="1:22" x14ac:dyDescent="0.25">
      <c r="A138" t="s">
        <v>180</v>
      </c>
      <c r="B138">
        <v>100</v>
      </c>
      <c r="C138">
        <v>11</v>
      </c>
      <c r="D138">
        <v>0.4</v>
      </c>
      <c r="E138" t="s">
        <v>77</v>
      </c>
      <c r="F138" t="s">
        <v>9343</v>
      </c>
      <c r="H138" t="s">
        <v>271</v>
      </c>
      <c r="I138">
        <v>9462</v>
      </c>
      <c r="J138" t="str">
        <f t="shared" si="16"/>
        <v>LUB_9462</v>
      </c>
      <c r="K138" t="str">
        <f t="shared" si="17"/>
        <v>9462load</v>
      </c>
      <c r="L138" t="str">
        <f t="shared" si="18"/>
        <v>LUB_9462</v>
      </c>
      <c r="M138">
        <v>3</v>
      </c>
      <c r="N138">
        <v>0.4</v>
      </c>
      <c r="P138" t="s">
        <v>296</v>
      </c>
      <c r="Q138" t="str">
        <f t="shared" si="19"/>
        <v>Load.LUB_9462</v>
      </c>
      <c r="R138" t="str">
        <f t="shared" si="20"/>
        <v>phases=3</v>
      </c>
      <c r="S138" t="str">
        <f t="shared" si="21"/>
        <v>Bus1=9462load</v>
      </c>
      <c r="T138" t="str">
        <f t="shared" si="22"/>
        <v>kV=0.4</v>
      </c>
      <c r="U138" t="str">
        <f t="shared" si="23"/>
        <v>kW=90</v>
      </c>
      <c r="V138" t="s">
        <v>9355</v>
      </c>
    </row>
    <row r="139" spans="1:22" x14ac:dyDescent="0.25">
      <c r="A139" t="s">
        <v>181</v>
      </c>
      <c r="B139">
        <v>50</v>
      </c>
      <c r="C139">
        <v>11</v>
      </c>
      <c r="D139">
        <v>0.4</v>
      </c>
      <c r="E139" t="s">
        <v>77</v>
      </c>
      <c r="F139" t="s">
        <v>9349</v>
      </c>
      <c r="H139" t="s">
        <v>271</v>
      </c>
      <c r="I139">
        <v>9473</v>
      </c>
      <c r="J139" t="str">
        <f t="shared" si="16"/>
        <v>LUB_9473</v>
      </c>
      <c r="K139" t="str">
        <f t="shared" si="17"/>
        <v>9473load</v>
      </c>
      <c r="L139" t="str">
        <f t="shared" si="18"/>
        <v>LUB_9473</v>
      </c>
      <c r="M139">
        <v>3</v>
      </c>
      <c r="N139">
        <v>0.4</v>
      </c>
      <c r="P139" t="s">
        <v>296</v>
      </c>
      <c r="Q139" t="str">
        <f t="shared" si="19"/>
        <v>Load.LUB_9473</v>
      </c>
      <c r="R139" t="str">
        <f t="shared" si="20"/>
        <v>phases=3</v>
      </c>
      <c r="S139" t="str">
        <f t="shared" si="21"/>
        <v>Bus1=9473load</v>
      </c>
      <c r="T139" t="str">
        <f t="shared" si="22"/>
        <v>kV=0.4</v>
      </c>
      <c r="U139" t="str">
        <f t="shared" si="23"/>
        <v>kW=45</v>
      </c>
      <c r="V139" t="s">
        <v>9355</v>
      </c>
    </row>
    <row r="140" spans="1:22" x14ac:dyDescent="0.25">
      <c r="A140" t="s">
        <v>182</v>
      </c>
      <c r="B140">
        <v>100</v>
      </c>
      <c r="C140">
        <v>11</v>
      </c>
      <c r="D140">
        <v>0.4</v>
      </c>
      <c r="E140" t="s">
        <v>77</v>
      </c>
      <c r="F140" t="s">
        <v>9343</v>
      </c>
      <c r="H140" t="s">
        <v>271</v>
      </c>
      <c r="I140">
        <v>9467</v>
      </c>
      <c r="J140" t="str">
        <f t="shared" si="16"/>
        <v>LUB_9467</v>
      </c>
      <c r="K140" t="str">
        <f t="shared" si="17"/>
        <v>9467load</v>
      </c>
      <c r="L140" t="str">
        <f t="shared" si="18"/>
        <v>LUB_9467</v>
      </c>
      <c r="M140">
        <v>3</v>
      </c>
      <c r="N140">
        <v>0.4</v>
      </c>
      <c r="P140" t="s">
        <v>296</v>
      </c>
      <c r="Q140" t="str">
        <f t="shared" si="19"/>
        <v>Load.LUB_9467</v>
      </c>
      <c r="R140" t="str">
        <f t="shared" si="20"/>
        <v>phases=3</v>
      </c>
      <c r="S140" t="str">
        <f t="shared" si="21"/>
        <v>Bus1=9467load</v>
      </c>
      <c r="T140" t="str">
        <f t="shared" si="22"/>
        <v>kV=0.4</v>
      </c>
      <c r="U140" t="str">
        <f t="shared" si="23"/>
        <v>kW=90</v>
      </c>
      <c r="V140" t="s">
        <v>9355</v>
      </c>
    </row>
    <row r="141" spans="1:22" x14ac:dyDescent="0.25">
      <c r="A141" t="s">
        <v>188</v>
      </c>
      <c r="B141">
        <v>75</v>
      </c>
      <c r="C141">
        <v>11</v>
      </c>
      <c r="D141">
        <v>0.4</v>
      </c>
      <c r="E141" t="s">
        <v>77</v>
      </c>
      <c r="F141" t="s">
        <v>9341</v>
      </c>
      <c r="H141" t="s">
        <v>271</v>
      </c>
      <c r="I141">
        <v>9018</v>
      </c>
      <c r="J141" t="str">
        <f t="shared" si="16"/>
        <v>LUB_9018</v>
      </c>
      <c r="K141" t="str">
        <f t="shared" si="17"/>
        <v>9018load</v>
      </c>
      <c r="L141" t="str">
        <f t="shared" si="18"/>
        <v>LUB_9018</v>
      </c>
      <c r="M141">
        <v>3</v>
      </c>
      <c r="N141">
        <v>0.4</v>
      </c>
      <c r="P141" t="s">
        <v>296</v>
      </c>
      <c r="Q141" t="str">
        <f t="shared" si="19"/>
        <v>Load.LUB_9018</v>
      </c>
      <c r="R141" t="str">
        <f t="shared" si="20"/>
        <v>phases=3</v>
      </c>
      <c r="S141" t="str">
        <f t="shared" si="21"/>
        <v>Bus1=9018load</v>
      </c>
      <c r="T141" t="str">
        <f t="shared" si="22"/>
        <v>kV=0.4</v>
      </c>
      <c r="U141" t="str">
        <f t="shared" si="23"/>
        <v>kW=67.5</v>
      </c>
      <c r="V141" t="s">
        <v>9355</v>
      </c>
    </row>
    <row r="142" spans="1:22" x14ac:dyDescent="0.25">
      <c r="A142" t="s">
        <v>197</v>
      </c>
      <c r="B142">
        <v>100</v>
      </c>
      <c r="C142">
        <v>11</v>
      </c>
      <c r="D142">
        <v>0.4</v>
      </c>
      <c r="E142" t="s">
        <v>77</v>
      </c>
      <c r="F142" t="s">
        <v>9343</v>
      </c>
      <c r="H142" t="s">
        <v>271</v>
      </c>
      <c r="I142">
        <v>9351</v>
      </c>
      <c r="J142" t="str">
        <f t="shared" si="16"/>
        <v>LUB_9351</v>
      </c>
      <c r="K142" t="str">
        <f t="shared" si="17"/>
        <v>9351load</v>
      </c>
      <c r="L142" t="str">
        <f t="shared" si="18"/>
        <v>LUB_9351</v>
      </c>
      <c r="M142">
        <v>3</v>
      </c>
      <c r="N142">
        <v>0.4</v>
      </c>
      <c r="P142" t="s">
        <v>296</v>
      </c>
      <c r="Q142" t="str">
        <f t="shared" si="19"/>
        <v>Load.LUB_9351</v>
      </c>
      <c r="R142" t="str">
        <f t="shared" si="20"/>
        <v>phases=3</v>
      </c>
      <c r="S142" t="str">
        <f t="shared" si="21"/>
        <v>Bus1=9351load</v>
      </c>
      <c r="T142" t="str">
        <f t="shared" si="22"/>
        <v>kV=0.4</v>
      </c>
      <c r="U142" t="str">
        <f t="shared" si="23"/>
        <v>kW=90</v>
      </c>
      <c r="V142" t="s">
        <v>9355</v>
      </c>
    </row>
    <row r="143" spans="1:22" x14ac:dyDescent="0.25">
      <c r="A143" t="s">
        <v>205</v>
      </c>
      <c r="B143">
        <v>100</v>
      </c>
      <c r="C143">
        <v>11</v>
      </c>
      <c r="D143">
        <v>0.4</v>
      </c>
      <c r="E143" t="s">
        <v>77</v>
      </c>
      <c r="F143" t="s">
        <v>9343</v>
      </c>
      <c r="H143" t="s">
        <v>271</v>
      </c>
      <c r="I143">
        <v>9490</v>
      </c>
      <c r="J143" t="str">
        <f t="shared" si="16"/>
        <v>LUB_9490</v>
      </c>
      <c r="K143" t="str">
        <f t="shared" si="17"/>
        <v>9490load</v>
      </c>
      <c r="L143" t="str">
        <f t="shared" si="18"/>
        <v>LUB_9490</v>
      </c>
      <c r="M143">
        <v>3</v>
      </c>
      <c r="N143">
        <v>0.4</v>
      </c>
      <c r="P143" t="s">
        <v>296</v>
      </c>
      <c r="Q143" t="str">
        <f t="shared" si="19"/>
        <v>Load.LUB_9490</v>
      </c>
      <c r="R143" t="str">
        <f t="shared" si="20"/>
        <v>phases=3</v>
      </c>
      <c r="S143" t="str">
        <f t="shared" si="21"/>
        <v>Bus1=9490load</v>
      </c>
      <c r="T143" t="str">
        <f t="shared" si="22"/>
        <v>kV=0.4</v>
      </c>
      <c r="U143" t="str">
        <f t="shared" si="23"/>
        <v>kW=90</v>
      </c>
      <c r="V143" t="s">
        <v>9355</v>
      </c>
    </row>
    <row r="144" spans="1:22" x14ac:dyDescent="0.25">
      <c r="A144" t="s">
        <v>206</v>
      </c>
      <c r="B144">
        <v>200</v>
      </c>
      <c r="C144">
        <v>11</v>
      </c>
      <c r="D144">
        <v>0.4</v>
      </c>
      <c r="E144" t="s">
        <v>77</v>
      </c>
      <c r="F144" t="s">
        <v>9343</v>
      </c>
      <c r="H144" t="s">
        <v>271</v>
      </c>
      <c r="I144">
        <v>9304</v>
      </c>
      <c r="J144" t="str">
        <f t="shared" si="16"/>
        <v>LUB_9304</v>
      </c>
      <c r="K144" t="str">
        <f t="shared" si="17"/>
        <v>9304load</v>
      </c>
      <c r="L144" t="str">
        <f t="shared" si="18"/>
        <v>LUB_9304</v>
      </c>
      <c r="M144">
        <v>3</v>
      </c>
      <c r="N144">
        <v>0.4</v>
      </c>
      <c r="P144" t="s">
        <v>296</v>
      </c>
      <c r="Q144" t="str">
        <f t="shared" si="19"/>
        <v>Load.LUB_9304</v>
      </c>
      <c r="R144" t="str">
        <f t="shared" si="20"/>
        <v>phases=3</v>
      </c>
      <c r="S144" t="str">
        <f t="shared" si="21"/>
        <v>Bus1=9304load</v>
      </c>
      <c r="T144" t="str">
        <f t="shared" si="22"/>
        <v>kV=0.4</v>
      </c>
      <c r="U144" t="str">
        <f t="shared" si="23"/>
        <v>kW=180</v>
      </c>
      <c r="V144" t="s">
        <v>9355</v>
      </c>
    </row>
    <row r="145" spans="1:22" x14ac:dyDescent="0.25">
      <c r="A145" t="s">
        <v>207</v>
      </c>
      <c r="B145">
        <v>100</v>
      </c>
      <c r="C145">
        <v>11</v>
      </c>
      <c r="D145">
        <v>0.4</v>
      </c>
      <c r="E145" t="s">
        <v>77</v>
      </c>
      <c r="F145" t="s">
        <v>9343</v>
      </c>
      <c r="H145" t="s">
        <v>271</v>
      </c>
      <c r="I145">
        <v>9306</v>
      </c>
      <c r="J145" t="str">
        <f t="shared" si="16"/>
        <v>LUB_9306</v>
      </c>
      <c r="K145" t="str">
        <f t="shared" si="17"/>
        <v>9306load</v>
      </c>
      <c r="L145" t="str">
        <f t="shared" si="18"/>
        <v>LUB_9306</v>
      </c>
      <c r="M145">
        <v>3</v>
      </c>
      <c r="N145">
        <v>0.4</v>
      </c>
      <c r="P145" t="s">
        <v>296</v>
      </c>
      <c r="Q145" t="str">
        <f t="shared" si="19"/>
        <v>Load.LUB_9306</v>
      </c>
      <c r="R145" t="str">
        <f t="shared" si="20"/>
        <v>phases=3</v>
      </c>
      <c r="S145" t="str">
        <f t="shared" si="21"/>
        <v>Bus1=9306load</v>
      </c>
      <c r="T145" t="str">
        <f t="shared" si="22"/>
        <v>kV=0.4</v>
      </c>
      <c r="U145" t="str">
        <f t="shared" si="23"/>
        <v>kW=90</v>
      </c>
      <c r="V145" t="s">
        <v>9355</v>
      </c>
    </row>
    <row r="146" spans="1:22" x14ac:dyDescent="0.25">
      <c r="A146" t="s">
        <v>208</v>
      </c>
      <c r="B146">
        <v>200</v>
      </c>
      <c r="C146">
        <v>11</v>
      </c>
      <c r="D146">
        <v>0.4</v>
      </c>
      <c r="E146" t="s">
        <v>77</v>
      </c>
      <c r="F146" t="s">
        <v>9343</v>
      </c>
      <c r="H146" t="s">
        <v>271</v>
      </c>
      <c r="I146">
        <v>9317</v>
      </c>
      <c r="J146" t="str">
        <f t="shared" si="16"/>
        <v>LUB_9317</v>
      </c>
      <c r="K146" t="str">
        <f t="shared" si="17"/>
        <v>9317load</v>
      </c>
      <c r="L146" t="str">
        <f t="shared" si="18"/>
        <v>LUB_9317</v>
      </c>
      <c r="M146">
        <v>3</v>
      </c>
      <c r="N146">
        <v>0.4</v>
      </c>
      <c r="P146" t="s">
        <v>296</v>
      </c>
      <c r="Q146" t="str">
        <f t="shared" si="19"/>
        <v>Load.LUB_9317</v>
      </c>
      <c r="R146" t="str">
        <f t="shared" si="20"/>
        <v>phases=3</v>
      </c>
      <c r="S146" t="str">
        <f t="shared" si="21"/>
        <v>Bus1=9317load</v>
      </c>
      <c r="T146" t="str">
        <f t="shared" si="22"/>
        <v>kV=0.4</v>
      </c>
      <c r="U146" t="str">
        <f t="shared" si="23"/>
        <v>kW=180</v>
      </c>
      <c r="V146" t="s">
        <v>9355</v>
      </c>
    </row>
    <row r="147" spans="1:22" x14ac:dyDescent="0.25">
      <c r="A147" t="s">
        <v>209</v>
      </c>
      <c r="B147">
        <v>100</v>
      </c>
      <c r="C147">
        <v>11</v>
      </c>
      <c r="D147">
        <v>0.4</v>
      </c>
      <c r="E147" t="s">
        <v>210</v>
      </c>
      <c r="F147" t="s">
        <v>9341</v>
      </c>
      <c r="H147" t="s">
        <v>266</v>
      </c>
      <c r="I147">
        <v>4045</v>
      </c>
      <c r="J147" t="str">
        <f t="shared" si="16"/>
        <v>GOT_4045</v>
      </c>
      <c r="K147" t="str">
        <f t="shared" si="17"/>
        <v>4045load</v>
      </c>
      <c r="L147" t="str">
        <f t="shared" si="18"/>
        <v>GOT_4045</v>
      </c>
      <c r="M147">
        <v>3</v>
      </c>
      <c r="N147">
        <v>0.4</v>
      </c>
      <c r="P147" t="s">
        <v>296</v>
      </c>
      <c r="Q147" t="str">
        <f t="shared" si="19"/>
        <v>Load.GOT_4045</v>
      </c>
      <c r="R147" t="str">
        <f t="shared" si="20"/>
        <v>phases=3</v>
      </c>
      <c r="S147" t="str">
        <f t="shared" si="21"/>
        <v>Bus1=4045load</v>
      </c>
      <c r="T147" t="str">
        <f t="shared" si="22"/>
        <v>kV=0.4</v>
      </c>
      <c r="U147" t="str">
        <f t="shared" si="23"/>
        <v>kW=90</v>
      </c>
      <c r="V147" t="s">
        <v>9355</v>
      </c>
    </row>
    <row r="148" spans="1:22" x14ac:dyDescent="0.25">
      <c r="A148" t="s">
        <v>78</v>
      </c>
      <c r="B148">
        <v>200</v>
      </c>
      <c r="C148">
        <v>11</v>
      </c>
      <c r="D148">
        <v>0.4</v>
      </c>
      <c r="E148" t="s">
        <v>210</v>
      </c>
      <c r="F148" t="s">
        <v>9343</v>
      </c>
      <c r="H148" t="s">
        <v>266</v>
      </c>
      <c r="I148">
        <v>4056</v>
      </c>
      <c r="J148" t="str">
        <f t="shared" si="16"/>
        <v>GOT_4056</v>
      </c>
      <c r="K148" t="str">
        <f t="shared" si="17"/>
        <v>4056load</v>
      </c>
      <c r="L148" t="str">
        <f t="shared" si="18"/>
        <v>GOT_4056</v>
      </c>
      <c r="M148">
        <v>3</v>
      </c>
      <c r="N148">
        <v>0.4</v>
      </c>
      <c r="P148" t="s">
        <v>296</v>
      </c>
      <c r="Q148" t="str">
        <f t="shared" si="19"/>
        <v>Load.GOT_4056</v>
      </c>
      <c r="R148" t="str">
        <f t="shared" si="20"/>
        <v>phases=3</v>
      </c>
      <c r="S148" t="str">
        <f t="shared" si="21"/>
        <v>Bus1=4056load</v>
      </c>
      <c r="T148" t="str">
        <f t="shared" si="22"/>
        <v>kV=0.4</v>
      </c>
      <c r="U148" t="str">
        <f t="shared" si="23"/>
        <v>kW=180</v>
      </c>
      <c r="V148" t="s">
        <v>9355</v>
      </c>
    </row>
    <row r="149" spans="1:22" x14ac:dyDescent="0.25">
      <c r="A149" t="s">
        <v>78</v>
      </c>
      <c r="B149">
        <v>200</v>
      </c>
      <c r="C149">
        <v>11</v>
      </c>
      <c r="D149">
        <v>0.4</v>
      </c>
      <c r="E149" t="s">
        <v>210</v>
      </c>
      <c r="F149" t="s">
        <v>9343</v>
      </c>
      <c r="H149" t="s">
        <v>266</v>
      </c>
      <c r="I149">
        <v>4061</v>
      </c>
      <c r="J149" t="str">
        <f t="shared" si="16"/>
        <v>GOT_4061</v>
      </c>
      <c r="K149" t="str">
        <f t="shared" si="17"/>
        <v>4061load</v>
      </c>
      <c r="L149" t="str">
        <f t="shared" si="18"/>
        <v>GOT_4061</v>
      </c>
      <c r="M149">
        <v>3</v>
      </c>
      <c r="N149">
        <v>0.4</v>
      </c>
      <c r="P149" t="s">
        <v>296</v>
      </c>
      <c r="Q149" t="str">
        <f t="shared" si="19"/>
        <v>Load.GOT_4061</v>
      </c>
      <c r="R149" t="str">
        <f t="shared" si="20"/>
        <v>phases=3</v>
      </c>
      <c r="S149" t="str">
        <f t="shared" si="21"/>
        <v>Bus1=4061load</v>
      </c>
      <c r="T149" t="str">
        <f t="shared" si="22"/>
        <v>kV=0.4</v>
      </c>
      <c r="U149" t="str">
        <f t="shared" si="23"/>
        <v>kW=180</v>
      </c>
      <c r="V149" t="s">
        <v>9355</v>
      </c>
    </row>
    <row r="150" spans="1:22" x14ac:dyDescent="0.25">
      <c r="A150" t="s">
        <v>211</v>
      </c>
      <c r="B150">
        <v>300</v>
      </c>
      <c r="C150">
        <v>11</v>
      </c>
      <c r="D150">
        <v>0.4</v>
      </c>
      <c r="E150" t="s">
        <v>210</v>
      </c>
      <c r="F150" t="s">
        <v>9343</v>
      </c>
      <c r="H150" t="s">
        <v>266</v>
      </c>
      <c r="I150">
        <v>4069</v>
      </c>
      <c r="J150" t="str">
        <f t="shared" si="16"/>
        <v>GOT_4069</v>
      </c>
      <c r="K150" t="str">
        <f t="shared" si="17"/>
        <v>4069load</v>
      </c>
      <c r="L150" t="str">
        <f t="shared" si="18"/>
        <v>GOT_4069</v>
      </c>
      <c r="M150">
        <v>3</v>
      </c>
      <c r="N150">
        <v>0.4</v>
      </c>
      <c r="P150" t="s">
        <v>296</v>
      </c>
      <c r="Q150" t="str">
        <f t="shared" si="19"/>
        <v>Load.GOT_4069</v>
      </c>
      <c r="R150" t="str">
        <f t="shared" si="20"/>
        <v>phases=3</v>
      </c>
      <c r="S150" t="str">
        <f t="shared" si="21"/>
        <v>Bus1=4069load</v>
      </c>
      <c r="T150" t="str">
        <f t="shared" si="22"/>
        <v>kV=0.4</v>
      </c>
      <c r="U150" t="str">
        <f t="shared" si="23"/>
        <v>kW=270</v>
      </c>
      <c r="V150" t="s">
        <v>9355</v>
      </c>
    </row>
    <row r="151" spans="1:22" x14ac:dyDescent="0.25">
      <c r="A151" t="s">
        <v>78</v>
      </c>
      <c r="B151">
        <v>100</v>
      </c>
      <c r="C151">
        <v>11</v>
      </c>
      <c r="D151">
        <v>0.4</v>
      </c>
      <c r="E151" t="s">
        <v>210</v>
      </c>
      <c r="F151" t="s">
        <v>9343</v>
      </c>
      <c r="H151" t="s">
        <v>266</v>
      </c>
      <c r="I151">
        <v>4072</v>
      </c>
      <c r="J151" t="str">
        <f t="shared" si="16"/>
        <v>GOT_4072</v>
      </c>
      <c r="K151" t="str">
        <f t="shared" si="17"/>
        <v>4072load</v>
      </c>
      <c r="L151" t="str">
        <f t="shared" si="18"/>
        <v>GOT_4072</v>
      </c>
      <c r="M151">
        <v>3</v>
      </c>
      <c r="N151">
        <v>0.4</v>
      </c>
      <c r="P151" t="s">
        <v>296</v>
      </c>
      <c r="Q151" t="str">
        <f t="shared" si="19"/>
        <v>Load.GOT_4072</v>
      </c>
      <c r="R151" t="str">
        <f t="shared" si="20"/>
        <v>phases=3</v>
      </c>
      <c r="S151" t="str">
        <f t="shared" si="21"/>
        <v>Bus1=4072load</v>
      </c>
      <c r="T151" t="str">
        <f t="shared" si="22"/>
        <v>kV=0.4</v>
      </c>
      <c r="U151" t="str">
        <f t="shared" si="23"/>
        <v>kW=90</v>
      </c>
      <c r="V151" t="s">
        <v>9355</v>
      </c>
    </row>
    <row r="152" spans="1:22" x14ac:dyDescent="0.25">
      <c r="A152" t="s">
        <v>78</v>
      </c>
      <c r="B152">
        <v>200</v>
      </c>
      <c r="C152">
        <v>11</v>
      </c>
      <c r="D152">
        <v>0.4</v>
      </c>
      <c r="E152" t="s">
        <v>210</v>
      </c>
      <c r="F152" t="s">
        <v>9343</v>
      </c>
      <c r="H152" t="s">
        <v>266</v>
      </c>
      <c r="I152">
        <v>4081</v>
      </c>
      <c r="J152" t="str">
        <f t="shared" si="16"/>
        <v>GOT_4081</v>
      </c>
      <c r="K152" t="str">
        <f t="shared" si="17"/>
        <v>4081load</v>
      </c>
      <c r="L152" t="str">
        <f t="shared" si="18"/>
        <v>GOT_4081</v>
      </c>
      <c r="M152">
        <v>3</v>
      </c>
      <c r="N152">
        <v>0.4</v>
      </c>
      <c r="P152" t="s">
        <v>296</v>
      </c>
      <c r="Q152" t="str">
        <f t="shared" si="19"/>
        <v>Load.GOT_4081</v>
      </c>
      <c r="R152" t="str">
        <f t="shared" si="20"/>
        <v>phases=3</v>
      </c>
      <c r="S152" t="str">
        <f t="shared" si="21"/>
        <v>Bus1=4081load</v>
      </c>
      <c r="T152" t="str">
        <f t="shared" si="22"/>
        <v>kV=0.4</v>
      </c>
      <c r="U152" t="str">
        <f t="shared" si="23"/>
        <v>kW=180</v>
      </c>
      <c r="V152" t="s">
        <v>9355</v>
      </c>
    </row>
    <row r="153" spans="1:22" x14ac:dyDescent="0.25">
      <c r="A153" t="s">
        <v>78</v>
      </c>
      <c r="B153">
        <v>200</v>
      </c>
      <c r="C153">
        <v>11</v>
      </c>
      <c r="D153">
        <v>0.4</v>
      </c>
      <c r="E153" t="s">
        <v>210</v>
      </c>
      <c r="F153" t="s">
        <v>9343</v>
      </c>
      <c r="H153" t="s">
        <v>266</v>
      </c>
      <c r="I153">
        <v>4109</v>
      </c>
      <c r="J153" t="str">
        <f t="shared" si="16"/>
        <v>GOT_4109</v>
      </c>
      <c r="K153" t="str">
        <f t="shared" si="17"/>
        <v>4109load</v>
      </c>
      <c r="L153" t="str">
        <f t="shared" si="18"/>
        <v>GOT_4109</v>
      </c>
      <c r="M153">
        <v>3</v>
      </c>
      <c r="N153">
        <v>0.4</v>
      </c>
      <c r="P153" t="s">
        <v>296</v>
      </c>
      <c r="Q153" t="str">
        <f t="shared" si="19"/>
        <v>Load.GOT_4109</v>
      </c>
      <c r="R153" t="str">
        <f t="shared" si="20"/>
        <v>phases=3</v>
      </c>
      <c r="S153" t="str">
        <f t="shared" si="21"/>
        <v>Bus1=4109load</v>
      </c>
      <c r="T153" t="str">
        <f t="shared" si="22"/>
        <v>kV=0.4</v>
      </c>
      <c r="U153" t="str">
        <f t="shared" si="23"/>
        <v>kW=180</v>
      </c>
      <c r="V153" t="s">
        <v>9355</v>
      </c>
    </row>
    <row r="154" spans="1:22" x14ac:dyDescent="0.25">
      <c r="A154" t="s">
        <v>78</v>
      </c>
      <c r="B154">
        <v>200</v>
      </c>
      <c r="C154">
        <v>11</v>
      </c>
      <c r="D154">
        <v>0.4</v>
      </c>
      <c r="E154" t="s">
        <v>210</v>
      </c>
      <c r="F154" t="s">
        <v>9343</v>
      </c>
      <c r="H154" t="s">
        <v>266</v>
      </c>
      <c r="I154">
        <v>4106</v>
      </c>
      <c r="J154" t="str">
        <f t="shared" si="16"/>
        <v>GOT_4106</v>
      </c>
      <c r="K154" t="str">
        <f t="shared" si="17"/>
        <v>4106load</v>
      </c>
      <c r="L154" t="str">
        <f t="shared" si="18"/>
        <v>GOT_4106</v>
      </c>
      <c r="M154">
        <v>3</v>
      </c>
      <c r="N154">
        <v>0.4</v>
      </c>
      <c r="P154" t="s">
        <v>296</v>
      </c>
      <c r="Q154" t="str">
        <f t="shared" si="19"/>
        <v>Load.GOT_4106</v>
      </c>
      <c r="R154" t="str">
        <f t="shared" si="20"/>
        <v>phases=3</v>
      </c>
      <c r="S154" t="str">
        <f t="shared" si="21"/>
        <v>Bus1=4106load</v>
      </c>
      <c r="T154" t="str">
        <f t="shared" si="22"/>
        <v>kV=0.4</v>
      </c>
      <c r="U154" t="str">
        <f t="shared" si="23"/>
        <v>kW=180</v>
      </c>
      <c r="V154" t="s">
        <v>9355</v>
      </c>
    </row>
    <row r="155" spans="1:22" x14ac:dyDescent="0.25">
      <c r="A155" t="s">
        <v>78</v>
      </c>
      <c r="B155">
        <v>100</v>
      </c>
      <c r="C155">
        <v>11</v>
      </c>
      <c r="D155">
        <v>0.4</v>
      </c>
      <c r="E155" t="s">
        <v>210</v>
      </c>
      <c r="F155" t="s">
        <v>9343</v>
      </c>
      <c r="H155" t="s">
        <v>266</v>
      </c>
      <c r="I155">
        <v>4115</v>
      </c>
      <c r="J155" t="str">
        <f t="shared" si="16"/>
        <v>GOT_4115</v>
      </c>
      <c r="K155" t="str">
        <f t="shared" si="17"/>
        <v>4115load</v>
      </c>
      <c r="L155" t="str">
        <f t="shared" si="18"/>
        <v>GOT_4115</v>
      </c>
      <c r="M155">
        <v>3</v>
      </c>
      <c r="N155">
        <v>0.4</v>
      </c>
      <c r="P155" t="s">
        <v>296</v>
      </c>
      <c r="Q155" t="str">
        <f t="shared" si="19"/>
        <v>Load.GOT_4115</v>
      </c>
      <c r="R155" t="str">
        <f t="shared" si="20"/>
        <v>phases=3</v>
      </c>
      <c r="S155" t="str">
        <f t="shared" si="21"/>
        <v>Bus1=4115load</v>
      </c>
      <c r="T155" t="str">
        <f t="shared" si="22"/>
        <v>kV=0.4</v>
      </c>
      <c r="U155" t="str">
        <f t="shared" si="23"/>
        <v>kW=90</v>
      </c>
      <c r="V155" t="s">
        <v>9355</v>
      </c>
    </row>
    <row r="156" spans="1:22" x14ac:dyDescent="0.25">
      <c r="A156" t="s">
        <v>78</v>
      </c>
      <c r="B156">
        <v>200</v>
      </c>
      <c r="C156">
        <v>11</v>
      </c>
      <c r="D156">
        <v>0.4</v>
      </c>
      <c r="E156" t="s">
        <v>210</v>
      </c>
      <c r="F156" t="s">
        <v>9343</v>
      </c>
      <c r="H156" t="s">
        <v>266</v>
      </c>
      <c r="I156">
        <v>4101</v>
      </c>
      <c r="J156" t="str">
        <f t="shared" si="16"/>
        <v>GOT_4101</v>
      </c>
      <c r="K156" t="str">
        <f t="shared" si="17"/>
        <v>4101load</v>
      </c>
      <c r="L156" t="str">
        <f t="shared" si="18"/>
        <v>GOT_4101</v>
      </c>
      <c r="M156">
        <v>3</v>
      </c>
      <c r="N156">
        <v>0.4</v>
      </c>
      <c r="P156" t="s">
        <v>296</v>
      </c>
      <c r="Q156" t="str">
        <f t="shared" si="19"/>
        <v>Load.GOT_4101</v>
      </c>
      <c r="R156" t="str">
        <f t="shared" si="20"/>
        <v>phases=3</v>
      </c>
      <c r="S156" t="str">
        <f t="shared" si="21"/>
        <v>Bus1=4101load</v>
      </c>
      <c r="T156" t="str">
        <f t="shared" si="22"/>
        <v>kV=0.4</v>
      </c>
      <c r="U156" t="str">
        <f t="shared" si="23"/>
        <v>kW=180</v>
      </c>
      <c r="V156" t="s">
        <v>9355</v>
      </c>
    </row>
    <row r="157" spans="1:22" x14ac:dyDescent="0.25">
      <c r="A157" t="s">
        <v>78</v>
      </c>
      <c r="B157">
        <v>200</v>
      </c>
      <c r="C157">
        <v>11</v>
      </c>
      <c r="D157">
        <v>0.4</v>
      </c>
      <c r="E157" t="s">
        <v>210</v>
      </c>
      <c r="F157" t="s">
        <v>9343</v>
      </c>
      <c r="H157" t="s">
        <v>266</v>
      </c>
      <c r="I157">
        <v>4092</v>
      </c>
      <c r="J157" t="str">
        <f t="shared" si="16"/>
        <v>GOT_4092</v>
      </c>
      <c r="K157" t="str">
        <f t="shared" si="17"/>
        <v>4092load</v>
      </c>
      <c r="L157" t="str">
        <f t="shared" si="18"/>
        <v>GOT_4092</v>
      </c>
      <c r="M157">
        <v>3</v>
      </c>
      <c r="N157">
        <v>0.4</v>
      </c>
      <c r="P157" t="s">
        <v>296</v>
      </c>
      <c r="Q157" t="str">
        <f t="shared" si="19"/>
        <v>Load.GOT_4092</v>
      </c>
      <c r="R157" t="str">
        <f t="shared" si="20"/>
        <v>phases=3</v>
      </c>
      <c r="S157" t="str">
        <f t="shared" si="21"/>
        <v>Bus1=4092load</v>
      </c>
      <c r="T157" t="str">
        <f t="shared" si="22"/>
        <v>kV=0.4</v>
      </c>
      <c r="U157" t="str">
        <f t="shared" si="23"/>
        <v>kW=180</v>
      </c>
      <c r="V157" t="s">
        <v>9355</v>
      </c>
    </row>
    <row r="158" spans="1:22" x14ac:dyDescent="0.25">
      <c r="A158" t="s">
        <v>78</v>
      </c>
      <c r="B158">
        <v>300</v>
      </c>
      <c r="C158">
        <v>11</v>
      </c>
      <c r="D158">
        <v>0.4</v>
      </c>
      <c r="E158" t="s">
        <v>210</v>
      </c>
      <c r="F158" t="s">
        <v>9343</v>
      </c>
      <c r="H158" t="s">
        <v>266</v>
      </c>
      <c r="I158">
        <v>4143</v>
      </c>
      <c r="J158" t="str">
        <f t="shared" si="16"/>
        <v>GOT_4143</v>
      </c>
      <c r="K158" t="str">
        <f t="shared" si="17"/>
        <v>4143load</v>
      </c>
      <c r="L158" t="str">
        <f t="shared" si="18"/>
        <v>GOT_4143</v>
      </c>
      <c r="M158">
        <v>3</v>
      </c>
      <c r="N158">
        <v>0.4</v>
      </c>
      <c r="P158" t="s">
        <v>296</v>
      </c>
      <c r="Q158" t="str">
        <f t="shared" si="19"/>
        <v>Load.GOT_4143</v>
      </c>
      <c r="R158" t="str">
        <f t="shared" si="20"/>
        <v>phases=3</v>
      </c>
      <c r="S158" t="str">
        <f t="shared" si="21"/>
        <v>Bus1=4143load</v>
      </c>
      <c r="T158" t="str">
        <f t="shared" si="22"/>
        <v>kV=0.4</v>
      </c>
      <c r="U158" t="str">
        <f t="shared" si="23"/>
        <v>kW=270</v>
      </c>
      <c r="V158" t="s">
        <v>9355</v>
      </c>
    </row>
    <row r="159" spans="1:22" x14ac:dyDescent="0.25">
      <c r="A159" t="s">
        <v>78</v>
      </c>
      <c r="B159">
        <v>100</v>
      </c>
      <c r="C159">
        <v>11</v>
      </c>
      <c r="D159">
        <v>0.4</v>
      </c>
      <c r="E159" t="s">
        <v>210</v>
      </c>
      <c r="F159" t="s">
        <v>9343</v>
      </c>
      <c r="H159" t="s">
        <v>266</v>
      </c>
      <c r="I159">
        <v>4144</v>
      </c>
      <c r="J159" t="str">
        <f t="shared" si="16"/>
        <v>GOT_4144</v>
      </c>
      <c r="K159" t="str">
        <f t="shared" si="17"/>
        <v>4144load</v>
      </c>
      <c r="L159" t="str">
        <f t="shared" si="18"/>
        <v>GOT_4144</v>
      </c>
      <c r="M159">
        <v>3</v>
      </c>
      <c r="N159">
        <v>0.4</v>
      </c>
      <c r="P159" t="s">
        <v>296</v>
      </c>
      <c r="Q159" t="str">
        <f t="shared" si="19"/>
        <v>Load.GOT_4144</v>
      </c>
      <c r="R159" t="str">
        <f t="shared" si="20"/>
        <v>phases=3</v>
      </c>
      <c r="S159" t="str">
        <f t="shared" si="21"/>
        <v>Bus1=4144load</v>
      </c>
      <c r="T159" t="str">
        <f t="shared" si="22"/>
        <v>kV=0.4</v>
      </c>
      <c r="U159" t="str">
        <f t="shared" si="23"/>
        <v>kW=90</v>
      </c>
      <c r="V159" t="s">
        <v>9355</v>
      </c>
    </row>
    <row r="160" spans="1:22" x14ac:dyDescent="0.25">
      <c r="A160" t="s">
        <v>78</v>
      </c>
      <c r="B160">
        <v>200</v>
      </c>
      <c r="C160">
        <v>11</v>
      </c>
      <c r="D160">
        <v>0.4</v>
      </c>
      <c r="E160" t="s">
        <v>210</v>
      </c>
      <c r="F160" t="s">
        <v>9343</v>
      </c>
      <c r="H160" t="s">
        <v>266</v>
      </c>
      <c r="I160">
        <v>4147</v>
      </c>
      <c r="J160" t="str">
        <f t="shared" si="16"/>
        <v>GOT_4147</v>
      </c>
      <c r="K160" t="str">
        <f t="shared" si="17"/>
        <v>4147load</v>
      </c>
      <c r="L160" t="str">
        <f t="shared" si="18"/>
        <v>GOT_4147</v>
      </c>
      <c r="M160">
        <v>3</v>
      </c>
      <c r="N160">
        <v>0.4</v>
      </c>
      <c r="P160" t="s">
        <v>296</v>
      </c>
      <c r="Q160" t="str">
        <f t="shared" si="19"/>
        <v>Load.GOT_4147</v>
      </c>
      <c r="R160" t="str">
        <f t="shared" si="20"/>
        <v>phases=3</v>
      </c>
      <c r="S160" t="str">
        <f t="shared" si="21"/>
        <v>Bus1=4147load</v>
      </c>
      <c r="T160" t="str">
        <f t="shared" si="22"/>
        <v>kV=0.4</v>
      </c>
      <c r="U160" t="str">
        <f t="shared" si="23"/>
        <v>kW=180</v>
      </c>
      <c r="V160" t="s">
        <v>9355</v>
      </c>
    </row>
    <row r="161" spans="1:22" x14ac:dyDescent="0.25">
      <c r="A161" t="s">
        <v>78</v>
      </c>
      <c r="B161">
        <v>200</v>
      </c>
      <c r="C161">
        <v>11</v>
      </c>
      <c r="D161">
        <v>0.4</v>
      </c>
      <c r="E161" t="s">
        <v>210</v>
      </c>
      <c r="F161" t="s">
        <v>9343</v>
      </c>
      <c r="H161" t="s">
        <v>266</v>
      </c>
      <c r="I161">
        <v>4085</v>
      </c>
      <c r="J161" t="str">
        <f t="shared" si="16"/>
        <v>GOT_4085</v>
      </c>
      <c r="K161" t="str">
        <f t="shared" si="17"/>
        <v>4085load</v>
      </c>
      <c r="L161" t="str">
        <f t="shared" si="18"/>
        <v>GOT_4085</v>
      </c>
      <c r="M161">
        <v>3</v>
      </c>
      <c r="N161">
        <v>0.4</v>
      </c>
      <c r="P161" t="s">
        <v>296</v>
      </c>
      <c r="Q161" t="str">
        <f t="shared" si="19"/>
        <v>Load.GOT_4085</v>
      </c>
      <c r="R161" t="str">
        <f t="shared" si="20"/>
        <v>phases=3</v>
      </c>
      <c r="S161" t="str">
        <f t="shared" si="21"/>
        <v>Bus1=4085load</v>
      </c>
      <c r="T161" t="str">
        <f t="shared" si="22"/>
        <v>kV=0.4</v>
      </c>
      <c r="U161" t="str">
        <f t="shared" si="23"/>
        <v>kW=180</v>
      </c>
      <c r="V161" t="s">
        <v>9355</v>
      </c>
    </row>
    <row r="162" spans="1:22" x14ac:dyDescent="0.25">
      <c r="A162" t="s">
        <v>78</v>
      </c>
      <c r="B162">
        <v>200</v>
      </c>
      <c r="C162">
        <v>11</v>
      </c>
      <c r="D162">
        <v>0.4</v>
      </c>
      <c r="E162" t="s">
        <v>77</v>
      </c>
      <c r="F162" t="s">
        <v>9343</v>
      </c>
      <c r="H162" t="s">
        <v>266</v>
      </c>
      <c r="I162">
        <v>4052</v>
      </c>
      <c r="J162" t="str">
        <f t="shared" si="16"/>
        <v>GOT_4052</v>
      </c>
      <c r="K162" t="str">
        <f t="shared" si="17"/>
        <v>4052load</v>
      </c>
      <c r="L162" t="str">
        <f t="shared" si="18"/>
        <v>GOT_4052</v>
      </c>
      <c r="M162">
        <v>3</v>
      </c>
      <c r="N162">
        <v>0.4</v>
      </c>
      <c r="P162" t="s">
        <v>296</v>
      </c>
      <c r="Q162" t="str">
        <f t="shared" si="19"/>
        <v>Load.GOT_4052</v>
      </c>
      <c r="R162" t="str">
        <f t="shared" si="20"/>
        <v>phases=3</v>
      </c>
      <c r="S162" t="str">
        <f t="shared" si="21"/>
        <v>Bus1=4052load</v>
      </c>
      <c r="T162" t="str">
        <f t="shared" si="22"/>
        <v>kV=0.4</v>
      </c>
      <c r="U162" t="str">
        <f t="shared" si="23"/>
        <v>kW=180</v>
      </c>
      <c r="V162" t="s">
        <v>9355</v>
      </c>
    </row>
    <row r="163" spans="1:22" x14ac:dyDescent="0.25">
      <c r="A163" t="s">
        <v>78</v>
      </c>
      <c r="B163">
        <v>150</v>
      </c>
      <c r="C163">
        <v>11</v>
      </c>
      <c r="D163">
        <v>0.4</v>
      </c>
      <c r="E163" t="s">
        <v>77</v>
      </c>
      <c r="F163" t="s">
        <v>9343</v>
      </c>
      <c r="H163" t="s">
        <v>266</v>
      </c>
      <c r="I163">
        <v>4058</v>
      </c>
      <c r="J163" t="str">
        <f t="shared" si="16"/>
        <v>GOT_4058</v>
      </c>
      <c r="K163" t="str">
        <f t="shared" si="17"/>
        <v>4058load</v>
      </c>
      <c r="L163" t="str">
        <f t="shared" si="18"/>
        <v>GOT_4058</v>
      </c>
      <c r="M163">
        <v>3</v>
      </c>
      <c r="N163">
        <v>0.4</v>
      </c>
      <c r="P163" t="s">
        <v>296</v>
      </c>
      <c r="Q163" t="str">
        <f t="shared" si="19"/>
        <v>Load.GOT_4058</v>
      </c>
      <c r="R163" t="str">
        <f t="shared" si="20"/>
        <v>phases=3</v>
      </c>
      <c r="S163" t="str">
        <f t="shared" si="21"/>
        <v>Bus1=4058load</v>
      </c>
      <c r="T163" t="str">
        <f t="shared" si="22"/>
        <v>kV=0.4</v>
      </c>
      <c r="U163" t="str">
        <f t="shared" si="23"/>
        <v>kW=135</v>
      </c>
      <c r="V163" t="s">
        <v>9355</v>
      </c>
    </row>
    <row r="164" spans="1:22" x14ac:dyDescent="0.25">
      <c r="A164" t="s">
        <v>78</v>
      </c>
      <c r="B164">
        <v>100</v>
      </c>
      <c r="C164">
        <v>11</v>
      </c>
      <c r="D164">
        <v>0.4</v>
      </c>
      <c r="E164" t="s">
        <v>77</v>
      </c>
      <c r="F164" t="s">
        <v>9343</v>
      </c>
      <c r="H164" t="s">
        <v>266</v>
      </c>
      <c r="I164">
        <v>4065</v>
      </c>
      <c r="J164" t="str">
        <f t="shared" si="16"/>
        <v>GOT_4065</v>
      </c>
      <c r="K164" t="str">
        <f t="shared" si="17"/>
        <v>4065load</v>
      </c>
      <c r="L164" t="str">
        <f t="shared" si="18"/>
        <v>GOT_4065</v>
      </c>
      <c r="M164">
        <v>3</v>
      </c>
      <c r="N164">
        <v>0.4</v>
      </c>
      <c r="P164" t="s">
        <v>296</v>
      </c>
      <c r="Q164" t="str">
        <f t="shared" si="19"/>
        <v>Load.GOT_4065</v>
      </c>
      <c r="R164" t="str">
        <f t="shared" si="20"/>
        <v>phases=3</v>
      </c>
      <c r="S164" t="str">
        <f t="shared" si="21"/>
        <v>Bus1=4065load</v>
      </c>
      <c r="T164" t="str">
        <f t="shared" si="22"/>
        <v>kV=0.4</v>
      </c>
      <c r="U164" t="str">
        <f t="shared" si="23"/>
        <v>kW=90</v>
      </c>
      <c r="V164" t="s">
        <v>9355</v>
      </c>
    </row>
    <row r="165" spans="1:22" x14ac:dyDescent="0.25">
      <c r="A165" t="s">
        <v>78</v>
      </c>
      <c r="B165">
        <v>100</v>
      </c>
      <c r="C165">
        <v>11</v>
      </c>
      <c r="D165">
        <v>0.4</v>
      </c>
      <c r="E165" t="s">
        <v>77</v>
      </c>
      <c r="F165" t="s">
        <v>9343</v>
      </c>
      <c r="H165" t="s">
        <v>266</v>
      </c>
      <c r="I165">
        <v>4140</v>
      </c>
      <c r="J165" t="str">
        <f t="shared" si="16"/>
        <v>GOT_4140</v>
      </c>
      <c r="K165" t="str">
        <f t="shared" si="17"/>
        <v>4140load</v>
      </c>
      <c r="L165" t="str">
        <f t="shared" si="18"/>
        <v>GOT_4140</v>
      </c>
      <c r="M165">
        <v>3</v>
      </c>
      <c r="N165">
        <v>0.4</v>
      </c>
      <c r="P165" t="s">
        <v>296</v>
      </c>
      <c r="Q165" t="str">
        <f t="shared" si="19"/>
        <v>Load.GOT_4140</v>
      </c>
      <c r="R165" t="str">
        <f t="shared" si="20"/>
        <v>phases=3</v>
      </c>
      <c r="S165" t="str">
        <f t="shared" si="21"/>
        <v>Bus1=4140load</v>
      </c>
      <c r="T165" t="str">
        <f t="shared" si="22"/>
        <v>kV=0.4</v>
      </c>
      <c r="U165" t="str">
        <f t="shared" si="23"/>
        <v>kW=90</v>
      </c>
      <c r="V165" t="s">
        <v>9355</v>
      </c>
    </row>
    <row r="166" spans="1:22" x14ac:dyDescent="0.25">
      <c r="A166" t="s">
        <v>78</v>
      </c>
      <c r="B166">
        <v>200</v>
      </c>
      <c r="C166">
        <v>11</v>
      </c>
      <c r="D166">
        <v>0.4</v>
      </c>
      <c r="E166" t="s">
        <v>77</v>
      </c>
      <c r="F166" t="s">
        <v>9343</v>
      </c>
      <c r="H166" t="s">
        <v>265</v>
      </c>
      <c r="I166">
        <v>3026</v>
      </c>
      <c r="J166" t="str">
        <f t="shared" si="16"/>
        <v>DHO_3026</v>
      </c>
      <c r="K166" t="str">
        <f t="shared" si="17"/>
        <v>3026load</v>
      </c>
      <c r="L166" t="str">
        <f t="shared" si="18"/>
        <v>DHO_3026</v>
      </c>
      <c r="M166">
        <v>3</v>
      </c>
      <c r="N166">
        <v>0.4</v>
      </c>
      <c r="P166" t="s">
        <v>296</v>
      </c>
      <c r="Q166" t="str">
        <f t="shared" si="19"/>
        <v>Load.DHO_3026</v>
      </c>
      <c r="R166" t="str">
        <f t="shared" si="20"/>
        <v>phases=3</v>
      </c>
      <c r="S166" t="str">
        <f t="shared" si="21"/>
        <v>Bus1=3026load</v>
      </c>
      <c r="T166" t="str">
        <f t="shared" si="22"/>
        <v>kV=0.4</v>
      </c>
      <c r="U166" t="str">
        <f t="shared" si="23"/>
        <v>kW=180</v>
      </c>
      <c r="V166" t="s">
        <v>9355</v>
      </c>
    </row>
    <row r="167" spans="1:22" x14ac:dyDescent="0.25">
      <c r="A167" t="s">
        <v>78</v>
      </c>
      <c r="B167">
        <v>200</v>
      </c>
      <c r="C167">
        <v>11</v>
      </c>
      <c r="D167">
        <v>0.4</v>
      </c>
      <c r="E167" t="s">
        <v>77</v>
      </c>
      <c r="F167" t="s">
        <v>9343</v>
      </c>
      <c r="H167" t="s">
        <v>265</v>
      </c>
      <c r="I167">
        <v>3039</v>
      </c>
      <c r="J167" t="str">
        <f t="shared" si="16"/>
        <v>DHO_3039</v>
      </c>
      <c r="K167" t="str">
        <f t="shared" si="17"/>
        <v>3039load</v>
      </c>
      <c r="L167" t="str">
        <f t="shared" si="18"/>
        <v>DHO_3039</v>
      </c>
      <c r="M167">
        <v>3</v>
      </c>
      <c r="N167">
        <v>0.4</v>
      </c>
      <c r="P167" t="s">
        <v>296</v>
      </c>
      <c r="Q167" t="str">
        <f t="shared" si="19"/>
        <v>Load.DHO_3039</v>
      </c>
      <c r="R167" t="str">
        <f t="shared" si="20"/>
        <v>phases=3</v>
      </c>
      <c r="S167" t="str">
        <f t="shared" si="21"/>
        <v>Bus1=3039load</v>
      </c>
      <c r="T167" t="str">
        <f t="shared" si="22"/>
        <v>kV=0.4</v>
      </c>
      <c r="U167" t="str">
        <f t="shared" si="23"/>
        <v>kW=180</v>
      </c>
      <c r="V167" t="s">
        <v>9355</v>
      </c>
    </row>
    <row r="168" spans="1:22" x14ac:dyDescent="0.25">
      <c r="A168" t="s">
        <v>78</v>
      </c>
      <c r="B168">
        <v>200</v>
      </c>
      <c r="C168">
        <v>11</v>
      </c>
      <c r="D168">
        <v>0.4</v>
      </c>
      <c r="E168" t="s">
        <v>77</v>
      </c>
      <c r="F168" t="s">
        <v>9343</v>
      </c>
      <c r="H168" t="s">
        <v>265</v>
      </c>
      <c r="I168">
        <v>3095</v>
      </c>
      <c r="J168" t="str">
        <f t="shared" si="16"/>
        <v>DHO_3095</v>
      </c>
      <c r="K168" t="str">
        <f t="shared" si="17"/>
        <v>3095load</v>
      </c>
      <c r="L168" t="str">
        <f t="shared" si="18"/>
        <v>DHO_3095</v>
      </c>
      <c r="M168">
        <v>3</v>
      </c>
      <c r="N168">
        <v>0.4</v>
      </c>
      <c r="P168" t="s">
        <v>296</v>
      </c>
      <c r="Q168" t="str">
        <f t="shared" si="19"/>
        <v>Load.DHO_3095</v>
      </c>
      <c r="R168" t="str">
        <f t="shared" si="20"/>
        <v>phases=3</v>
      </c>
      <c r="S168" t="str">
        <f t="shared" si="21"/>
        <v>Bus1=3095load</v>
      </c>
      <c r="T168" t="str">
        <f t="shared" si="22"/>
        <v>kV=0.4</v>
      </c>
      <c r="U168" t="str">
        <f t="shared" si="23"/>
        <v>kW=180</v>
      </c>
      <c r="V168" t="s">
        <v>9355</v>
      </c>
    </row>
    <row r="169" spans="1:22" x14ac:dyDescent="0.25">
      <c r="A169" t="s">
        <v>78</v>
      </c>
      <c r="B169">
        <v>200</v>
      </c>
      <c r="C169">
        <v>11</v>
      </c>
      <c r="D169">
        <v>0.4</v>
      </c>
      <c r="E169" t="s">
        <v>77</v>
      </c>
      <c r="F169" t="s">
        <v>9343</v>
      </c>
      <c r="H169" t="s">
        <v>265</v>
      </c>
      <c r="I169">
        <v>3045</v>
      </c>
      <c r="J169" t="str">
        <f t="shared" si="16"/>
        <v>DHO_3045</v>
      </c>
      <c r="K169" t="str">
        <f t="shared" si="17"/>
        <v>3045load</v>
      </c>
      <c r="L169" t="str">
        <f t="shared" si="18"/>
        <v>DHO_3045</v>
      </c>
      <c r="M169">
        <v>3</v>
      </c>
      <c r="N169">
        <v>0.4</v>
      </c>
      <c r="P169" t="s">
        <v>296</v>
      </c>
      <c r="Q169" t="str">
        <f t="shared" si="19"/>
        <v>Load.DHO_3045</v>
      </c>
      <c r="R169" t="str">
        <f t="shared" si="20"/>
        <v>phases=3</v>
      </c>
      <c r="S169" t="str">
        <f t="shared" si="21"/>
        <v>Bus1=3045load</v>
      </c>
      <c r="T169" t="str">
        <f t="shared" si="22"/>
        <v>kV=0.4</v>
      </c>
      <c r="U169" t="str">
        <f t="shared" si="23"/>
        <v>kW=180</v>
      </c>
      <c r="V169" t="s">
        <v>9355</v>
      </c>
    </row>
    <row r="170" spans="1:22" x14ac:dyDescent="0.25">
      <c r="A170" t="s">
        <v>78</v>
      </c>
      <c r="B170">
        <v>200</v>
      </c>
      <c r="C170">
        <v>11</v>
      </c>
      <c r="D170">
        <v>0.4</v>
      </c>
      <c r="E170" t="s">
        <v>77</v>
      </c>
      <c r="F170" t="s">
        <v>9343</v>
      </c>
      <c r="H170" t="s">
        <v>265</v>
      </c>
      <c r="I170">
        <v>3051</v>
      </c>
      <c r="J170" t="str">
        <f t="shared" si="16"/>
        <v>DHO_3051</v>
      </c>
      <c r="K170" t="str">
        <f t="shared" si="17"/>
        <v>3051load</v>
      </c>
      <c r="L170" t="str">
        <f t="shared" si="18"/>
        <v>DHO_3051</v>
      </c>
      <c r="M170">
        <v>3</v>
      </c>
      <c r="N170">
        <v>0.4</v>
      </c>
      <c r="P170" t="s">
        <v>296</v>
      </c>
      <c r="Q170" t="str">
        <f t="shared" si="19"/>
        <v>Load.DHO_3051</v>
      </c>
      <c r="R170" t="str">
        <f t="shared" si="20"/>
        <v>phases=3</v>
      </c>
      <c r="S170" t="str">
        <f t="shared" si="21"/>
        <v>Bus1=3051load</v>
      </c>
      <c r="T170" t="str">
        <f t="shared" si="22"/>
        <v>kV=0.4</v>
      </c>
      <c r="U170" t="str">
        <f t="shared" si="23"/>
        <v>kW=180</v>
      </c>
      <c r="V170" t="s">
        <v>9355</v>
      </c>
    </row>
    <row r="171" spans="1:22" x14ac:dyDescent="0.25">
      <c r="A171" t="s">
        <v>78</v>
      </c>
      <c r="B171">
        <v>200</v>
      </c>
      <c r="C171">
        <v>11</v>
      </c>
      <c r="D171">
        <v>0.4</v>
      </c>
      <c r="E171" t="s">
        <v>77</v>
      </c>
      <c r="F171" t="s">
        <v>9343</v>
      </c>
      <c r="H171" t="s">
        <v>265</v>
      </c>
      <c r="I171">
        <v>3001</v>
      </c>
      <c r="J171" t="str">
        <f t="shared" si="16"/>
        <v>DHO_3001</v>
      </c>
      <c r="K171" t="str">
        <f t="shared" si="17"/>
        <v>3001load</v>
      </c>
      <c r="L171" t="str">
        <f t="shared" si="18"/>
        <v>DHO_3001</v>
      </c>
      <c r="M171">
        <v>3</v>
      </c>
      <c r="N171">
        <v>0.4</v>
      </c>
      <c r="P171" t="s">
        <v>296</v>
      </c>
      <c r="Q171" t="str">
        <f t="shared" si="19"/>
        <v>Load.DHO_3001</v>
      </c>
      <c r="R171" t="str">
        <f t="shared" si="20"/>
        <v>phases=3</v>
      </c>
      <c r="S171" t="str">
        <f t="shared" si="21"/>
        <v>Bus1=3001load</v>
      </c>
      <c r="T171" t="str">
        <f t="shared" si="22"/>
        <v>kV=0.4</v>
      </c>
      <c r="U171" t="str">
        <f t="shared" si="23"/>
        <v>kW=180</v>
      </c>
      <c r="V171" t="s">
        <v>9355</v>
      </c>
    </row>
    <row r="172" spans="1:22" x14ac:dyDescent="0.25">
      <c r="A172" t="s">
        <v>78</v>
      </c>
      <c r="B172">
        <v>200</v>
      </c>
      <c r="C172">
        <v>11</v>
      </c>
      <c r="D172">
        <v>0.4</v>
      </c>
      <c r="E172" t="s">
        <v>77</v>
      </c>
      <c r="F172" t="s">
        <v>9343</v>
      </c>
      <c r="H172" t="s">
        <v>265</v>
      </c>
      <c r="I172">
        <v>3097</v>
      </c>
      <c r="J172" t="str">
        <f t="shared" si="16"/>
        <v>DHO_3097</v>
      </c>
      <c r="K172" t="str">
        <f t="shared" si="17"/>
        <v>3097load</v>
      </c>
      <c r="L172" t="str">
        <f t="shared" si="18"/>
        <v>DHO_3097</v>
      </c>
      <c r="M172">
        <v>3</v>
      </c>
      <c r="N172">
        <v>0.4</v>
      </c>
      <c r="P172" t="s">
        <v>296</v>
      </c>
      <c r="Q172" t="str">
        <f t="shared" si="19"/>
        <v>Load.DHO_3097</v>
      </c>
      <c r="R172" t="str">
        <f t="shared" si="20"/>
        <v>phases=3</v>
      </c>
      <c r="S172" t="str">
        <f t="shared" si="21"/>
        <v>Bus1=3097load</v>
      </c>
      <c r="T172" t="str">
        <f t="shared" si="22"/>
        <v>kV=0.4</v>
      </c>
      <c r="U172" t="str">
        <f t="shared" si="23"/>
        <v>kW=180</v>
      </c>
      <c r="V172" t="s">
        <v>9355</v>
      </c>
    </row>
    <row r="173" spans="1:22" x14ac:dyDescent="0.25">
      <c r="A173" t="s">
        <v>78</v>
      </c>
      <c r="B173">
        <v>100</v>
      </c>
      <c r="C173">
        <v>11</v>
      </c>
      <c r="D173">
        <v>0.4</v>
      </c>
      <c r="E173" t="s">
        <v>77</v>
      </c>
      <c r="F173" t="s">
        <v>9343</v>
      </c>
      <c r="H173" t="s">
        <v>265</v>
      </c>
      <c r="I173">
        <v>3101</v>
      </c>
      <c r="J173" t="str">
        <f t="shared" si="16"/>
        <v>DHO_3101</v>
      </c>
      <c r="K173" t="str">
        <f t="shared" si="17"/>
        <v>3101load</v>
      </c>
      <c r="L173" t="str">
        <f t="shared" si="18"/>
        <v>DHO_3101</v>
      </c>
      <c r="M173">
        <v>3</v>
      </c>
      <c r="N173">
        <v>0.4</v>
      </c>
      <c r="P173" t="s">
        <v>296</v>
      </c>
      <c r="Q173" t="str">
        <f t="shared" si="19"/>
        <v>Load.DHO_3101</v>
      </c>
      <c r="R173" t="str">
        <f t="shared" si="20"/>
        <v>phases=3</v>
      </c>
      <c r="S173" t="str">
        <f t="shared" si="21"/>
        <v>Bus1=3101load</v>
      </c>
      <c r="T173" t="str">
        <f t="shared" si="22"/>
        <v>kV=0.4</v>
      </c>
      <c r="U173" t="str">
        <f t="shared" si="23"/>
        <v>kW=90</v>
      </c>
      <c r="V173" t="s">
        <v>9355</v>
      </c>
    </row>
    <row r="174" spans="1:22" x14ac:dyDescent="0.25">
      <c r="A174" t="s">
        <v>78</v>
      </c>
      <c r="B174">
        <v>100</v>
      </c>
      <c r="C174">
        <v>11</v>
      </c>
      <c r="D174">
        <v>0.4</v>
      </c>
      <c r="E174" t="s">
        <v>77</v>
      </c>
      <c r="F174" t="s">
        <v>9343</v>
      </c>
      <c r="H174" t="s">
        <v>265</v>
      </c>
      <c r="I174">
        <v>3107</v>
      </c>
      <c r="J174" t="str">
        <f t="shared" si="16"/>
        <v>DHO_3107</v>
      </c>
      <c r="K174" t="str">
        <f t="shared" si="17"/>
        <v>3107load</v>
      </c>
      <c r="L174" t="str">
        <f t="shared" si="18"/>
        <v>DHO_3107</v>
      </c>
      <c r="M174">
        <v>3</v>
      </c>
      <c r="N174">
        <v>0.4</v>
      </c>
      <c r="P174" t="s">
        <v>296</v>
      </c>
      <c r="Q174" t="str">
        <f t="shared" si="19"/>
        <v>Load.DHO_3107</v>
      </c>
      <c r="R174" t="str">
        <f t="shared" si="20"/>
        <v>phases=3</v>
      </c>
      <c r="S174" t="str">
        <f t="shared" si="21"/>
        <v>Bus1=3107load</v>
      </c>
      <c r="T174" t="str">
        <f t="shared" si="22"/>
        <v>kV=0.4</v>
      </c>
      <c r="U174" t="str">
        <f t="shared" si="23"/>
        <v>kW=90</v>
      </c>
      <c r="V174" t="s">
        <v>9355</v>
      </c>
    </row>
    <row r="175" spans="1:22" x14ac:dyDescent="0.25">
      <c r="A175" t="s">
        <v>78</v>
      </c>
      <c r="B175">
        <v>200</v>
      </c>
      <c r="C175">
        <v>11</v>
      </c>
      <c r="D175">
        <v>0.4</v>
      </c>
      <c r="E175" t="s">
        <v>77</v>
      </c>
      <c r="F175" t="s">
        <v>9343</v>
      </c>
      <c r="H175" t="s">
        <v>265</v>
      </c>
      <c r="I175">
        <v>3118</v>
      </c>
      <c r="J175" t="str">
        <f t="shared" si="16"/>
        <v>DHO_3118</v>
      </c>
      <c r="K175" t="str">
        <f t="shared" si="17"/>
        <v>3118load</v>
      </c>
      <c r="L175" t="str">
        <f t="shared" si="18"/>
        <v>DHO_3118</v>
      </c>
      <c r="M175">
        <v>3</v>
      </c>
      <c r="N175">
        <v>0.4</v>
      </c>
      <c r="P175" t="s">
        <v>296</v>
      </c>
      <c r="Q175" t="str">
        <f t="shared" si="19"/>
        <v>Load.DHO_3118</v>
      </c>
      <c r="R175" t="str">
        <f t="shared" si="20"/>
        <v>phases=3</v>
      </c>
      <c r="S175" t="str">
        <f t="shared" si="21"/>
        <v>Bus1=3118load</v>
      </c>
      <c r="T175" t="str">
        <f t="shared" si="22"/>
        <v>kV=0.4</v>
      </c>
      <c r="U175" t="str">
        <f t="shared" si="23"/>
        <v>kW=180</v>
      </c>
      <c r="V175" t="s">
        <v>9355</v>
      </c>
    </row>
    <row r="176" spans="1:22" x14ac:dyDescent="0.25">
      <c r="A176" t="s">
        <v>78</v>
      </c>
      <c r="B176">
        <v>100</v>
      </c>
      <c r="C176">
        <v>11</v>
      </c>
      <c r="D176">
        <v>0.4</v>
      </c>
      <c r="E176" t="s">
        <v>77</v>
      </c>
      <c r="F176" t="s">
        <v>9343</v>
      </c>
      <c r="H176" t="s">
        <v>265</v>
      </c>
      <c r="I176">
        <v>3069</v>
      </c>
      <c r="J176" t="str">
        <f t="shared" si="16"/>
        <v>DHO_3069</v>
      </c>
      <c r="K176" t="str">
        <f t="shared" si="17"/>
        <v>3069load</v>
      </c>
      <c r="L176" t="str">
        <f t="shared" si="18"/>
        <v>DHO_3069</v>
      </c>
      <c r="M176">
        <v>3</v>
      </c>
      <c r="N176">
        <v>0.4</v>
      </c>
      <c r="P176" t="s">
        <v>296</v>
      </c>
      <c r="Q176" t="str">
        <f t="shared" si="19"/>
        <v>Load.DHO_3069</v>
      </c>
      <c r="R176" t="str">
        <f t="shared" si="20"/>
        <v>phases=3</v>
      </c>
      <c r="S176" t="str">
        <f t="shared" si="21"/>
        <v>Bus1=3069load</v>
      </c>
      <c r="T176" t="str">
        <f t="shared" si="22"/>
        <v>kV=0.4</v>
      </c>
      <c r="U176" t="str">
        <f t="shared" si="23"/>
        <v>kW=90</v>
      </c>
      <c r="V176" t="s">
        <v>9355</v>
      </c>
    </row>
    <row r="177" spans="1:22" x14ac:dyDescent="0.25">
      <c r="A177" t="s">
        <v>78</v>
      </c>
      <c r="B177">
        <v>200</v>
      </c>
      <c r="C177">
        <v>11</v>
      </c>
      <c r="D177">
        <v>0.4</v>
      </c>
      <c r="E177" t="s">
        <v>77</v>
      </c>
      <c r="F177" t="s">
        <v>9343</v>
      </c>
      <c r="H177" t="s">
        <v>265</v>
      </c>
      <c r="I177">
        <v>3122</v>
      </c>
      <c r="J177" t="str">
        <f t="shared" si="16"/>
        <v>DHO_3122</v>
      </c>
      <c r="K177" t="str">
        <f t="shared" si="17"/>
        <v>3122load</v>
      </c>
      <c r="L177" t="str">
        <f t="shared" si="18"/>
        <v>DHO_3122</v>
      </c>
      <c r="M177">
        <v>3</v>
      </c>
      <c r="N177">
        <v>0.4</v>
      </c>
      <c r="P177" t="s">
        <v>296</v>
      </c>
      <c r="Q177" t="str">
        <f t="shared" si="19"/>
        <v>Load.DHO_3122</v>
      </c>
      <c r="R177" t="str">
        <f t="shared" si="20"/>
        <v>phases=3</v>
      </c>
      <c r="S177" t="str">
        <f t="shared" si="21"/>
        <v>Bus1=3122load</v>
      </c>
      <c r="T177" t="str">
        <f t="shared" si="22"/>
        <v>kV=0.4</v>
      </c>
      <c r="U177" t="str">
        <f t="shared" si="23"/>
        <v>kW=180</v>
      </c>
      <c r="V177" t="s">
        <v>9355</v>
      </c>
    </row>
    <row r="178" spans="1:22" x14ac:dyDescent="0.25">
      <c r="A178" t="s">
        <v>78</v>
      </c>
      <c r="B178">
        <v>200</v>
      </c>
      <c r="C178">
        <v>11</v>
      </c>
      <c r="D178">
        <v>0.4</v>
      </c>
      <c r="E178" t="s">
        <v>77</v>
      </c>
      <c r="F178" t="s">
        <v>9343</v>
      </c>
      <c r="H178" t="s">
        <v>265</v>
      </c>
      <c r="I178">
        <v>3119</v>
      </c>
      <c r="J178" t="str">
        <f t="shared" si="16"/>
        <v>DHO_3119</v>
      </c>
      <c r="K178" t="str">
        <f t="shared" si="17"/>
        <v>3119load</v>
      </c>
      <c r="L178" t="str">
        <f t="shared" si="18"/>
        <v>DHO_3119</v>
      </c>
      <c r="M178">
        <v>3</v>
      </c>
      <c r="N178">
        <v>0.4</v>
      </c>
      <c r="P178" t="s">
        <v>296</v>
      </c>
      <c r="Q178" t="str">
        <f t="shared" si="19"/>
        <v>Load.DHO_3119</v>
      </c>
      <c r="R178" t="str">
        <f t="shared" si="20"/>
        <v>phases=3</v>
      </c>
      <c r="S178" t="str">
        <f t="shared" si="21"/>
        <v>Bus1=3119load</v>
      </c>
      <c r="T178" t="str">
        <f t="shared" si="22"/>
        <v>kV=0.4</v>
      </c>
      <c r="U178" t="str">
        <f t="shared" si="23"/>
        <v>kW=180</v>
      </c>
      <c r="V178" t="s">
        <v>9355</v>
      </c>
    </row>
    <row r="179" spans="1:22" x14ac:dyDescent="0.25">
      <c r="A179" t="s">
        <v>78</v>
      </c>
      <c r="B179">
        <v>100</v>
      </c>
      <c r="C179">
        <v>11</v>
      </c>
      <c r="D179">
        <v>0.4</v>
      </c>
      <c r="E179" t="s">
        <v>77</v>
      </c>
      <c r="F179" t="s">
        <v>9343</v>
      </c>
      <c r="H179" t="s">
        <v>265</v>
      </c>
      <c r="I179">
        <v>3137</v>
      </c>
      <c r="J179" t="str">
        <f t="shared" si="16"/>
        <v>DHO_3137</v>
      </c>
      <c r="K179" t="str">
        <f t="shared" si="17"/>
        <v>3137load</v>
      </c>
      <c r="L179" t="str">
        <f t="shared" si="18"/>
        <v>DHO_3137</v>
      </c>
      <c r="M179">
        <v>3</v>
      </c>
      <c r="N179">
        <v>0.4</v>
      </c>
      <c r="P179" t="s">
        <v>296</v>
      </c>
      <c r="Q179" t="str">
        <f t="shared" si="19"/>
        <v>Load.DHO_3137</v>
      </c>
      <c r="R179" t="str">
        <f t="shared" si="20"/>
        <v>phases=3</v>
      </c>
      <c r="S179" t="str">
        <f t="shared" si="21"/>
        <v>Bus1=3137load</v>
      </c>
      <c r="T179" t="str">
        <f t="shared" si="22"/>
        <v>kV=0.4</v>
      </c>
      <c r="U179" t="str">
        <f t="shared" si="23"/>
        <v>kW=90</v>
      </c>
      <c r="V179" t="s">
        <v>9355</v>
      </c>
    </row>
    <row r="180" spans="1:22" x14ac:dyDescent="0.25">
      <c r="A180" t="s">
        <v>78</v>
      </c>
      <c r="B180">
        <v>100</v>
      </c>
      <c r="C180">
        <v>11</v>
      </c>
      <c r="D180">
        <v>0.4</v>
      </c>
      <c r="E180" t="s">
        <v>77</v>
      </c>
      <c r="F180" t="s">
        <v>9343</v>
      </c>
      <c r="H180" t="s">
        <v>265</v>
      </c>
      <c r="I180">
        <v>3133</v>
      </c>
      <c r="J180" t="str">
        <f t="shared" si="16"/>
        <v>DHO_3133</v>
      </c>
      <c r="K180" t="str">
        <f t="shared" si="17"/>
        <v>3133load</v>
      </c>
      <c r="L180" t="str">
        <f t="shared" si="18"/>
        <v>DHO_3133</v>
      </c>
      <c r="M180">
        <v>3</v>
      </c>
      <c r="N180">
        <v>0.4</v>
      </c>
      <c r="P180" t="s">
        <v>296</v>
      </c>
      <c r="Q180" t="str">
        <f t="shared" si="19"/>
        <v>Load.DHO_3133</v>
      </c>
      <c r="R180" t="str">
        <f t="shared" si="20"/>
        <v>phases=3</v>
      </c>
      <c r="S180" t="str">
        <f t="shared" si="21"/>
        <v>Bus1=3133load</v>
      </c>
      <c r="T180" t="str">
        <f t="shared" si="22"/>
        <v>kV=0.4</v>
      </c>
      <c r="U180" t="str">
        <f t="shared" si="23"/>
        <v>kW=90</v>
      </c>
      <c r="V180" t="s">
        <v>9355</v>
      </c>
    </row>
    <row r="181" spans="1:22" x14ac:dyDescent="0.25">
      <c r="A181" t="s">
        <v>78</v>
      </c>
      <c r="B181">
        <v>100</v>
      </c>
      <c r="C181">
        <v>11</v>
      </c>
      <c r="D181">
        <v>0.4</v>
      </c>
      <c r="E181" t="s">
        <v>77</v>
      </c>
      <c r="F181" t="s">
        <v>9343</v>
      </c>
      <c r="H181" t="s">
        <v>265</v>
      </c>
      <c r="I181">
        <v>3151</v>
      </c>
      <c r="J181" t="str">
        <f t="shared" si="16"/>
        <v>DHO_3151</v>
      </c>
      <c r="K181" t="str">
        <f t="shared" si="17"/>
        <v>3151load</v>
      </c>
      <c r="L181" t="str">
        <f t="shared" si="18"/>
        <v>DHO_3151</v>
      </c>
      <c r="M181">
        <v>3</v>
      </c>
      <c r="N181">
        <v>0.4</v>
      </c>
      <c r="P181" t="s">
        <v>296</v>
      </c>
      <c r="Q181" t="str">
        <f t="shared" si="19"/>
        <v>Load.DHO_3151</v>
      </c>
      <c r="R181" t="str">
        <f t="shared" si="20"/>
        <v>phases=3</v>
      </c>
      <c r="S181" t="str">
        <f t="shared" si="21"/>
        <v>Bus1=3151load</v>
      </c>
      <c r="T181" t="str">
        <f t="shared" si="22"/>
        <v>kV=0.4</v>
      </c>
      <c r="U181" t="str">
        <f t="shared" si="23"/>
        <v>kW=90</v>
      </c>
      <c r="V181" t="s">
        <v>9355</v>
      </c>
    </row>
    <row r="182" spans="1:22" x14ac:dyDescent="0.25">
      <c r="A182" t="s">
        <v>78</v>
      </c>
      <c r="B182">
        <v>100</v>
      </c>
      <c r="C182">
        <v>11</v>
      </c>
      <c r="D182">
        <v>0.4</v>
      </c>
      <c r="E182" t="s">
        <v>77</v>
      </c>
      <c r="F182" t="s">
        <v>9343</v>
      </c>
      <c r="H182" t="s">
        <v>265</v>
      </c>
      <c r="I182">
        <v>3163</v>
      </c>
      <c r="J182" t="str">
        <f t="shared" si="16"/>
        <v>DHO_3163</v>
      </c>
      <c r="K182" t="str">
        <f t="shared" si="17"/>
        <v>3163load</v>
      </c>
      <c r="L182" t="str">
        <f t="shared" si="18"/>
        <v>DHO_3163</v>
      </c>
      <c r="M182">
        <v>3</v>
      </c>
      <c r="N182">
        <v>0.4</v>
      </c>
      <c r="P182" t="s">
        <v>296</v>
      </c>
      <c r="Q182" t="str">
        <f t="shared" si="19"/>
        <v>Load.DHO_3163</v>
      </c>
      <c r="R182" t="str">
        <f t="shared" si="20"/>
        <v>phases=3</v>
      </c>
      <c r="S182" t="str">
        <f t="shared" si="21"/>
        <v>Bus1=3163load</v>
      </c>
      <c r="T182" t="str">
        <f t="shared" si="22"/>
        <v>kV=0.4</v>
      </c>
      <c r="U182" t="str">
        <f t="shared" si="23"/>
        <v>kW=90</v>
      </c>
      <c r="V182" t="s">
        <v>9355</v>
      </c>
    </row>
    <row r="183" spans="1:22" x14ac:dyDescent="0.25">
      <c r="A183" t="s">
        <v>78</v>
      </c>
      <c r="B183">
        <v>200</v>
      </c>
      <c r="C183">
        <v>11</v>
      </c>
      <c r="D183">
        <v>0.4</v>
      </c>
      <c r="E183" t="s">
        <v>77</v>
      </c>
      <c r="F183" t="s">
        <v>9343</v>
      </c>
      <c r="H183" t="s">
        <v>265</v>
      </c>
      <c r="I183">
        <v>3173</v>
      </c>
      <c r="J183" t="str">
        <f t="shared" si="16"/>
        <v>DHO_3173</v>
      </c>
      <c r="K183" t="str">
        <f t="shared" si="17"/>
        <v>3173load</v>
      </c>
      <c r="L183" t="str">
        <f t="shared" si="18"/>
        <v>DHO_3173</v>
      </c>
      <c r="M183">
        <v>3</v>
      </c>
      <c r="N183">
        <v>0.4</v>
      </c>
      <c r="P183" t="s">
        <v>296</v>
      </c>
      <c r="Q183" t="str">
        <f t="shared" si="19"/>
        <v>Load.DHO_3173</v>
      </c>
      <c r="R183" t="str">
        <f t="shared" si="20"/>
        <v>phases=3</v>
      </c>
      <c r="S183" t="str">
        <f t="shared" si="21"/>
        <v>Bus1=3173load</v>
      </c>
      <c r="T183" t="str">
        <f t="shared" si="22"/>
        <v>kV=0.4</v>
      </c>
      <c r="U183" t="str">
        <f t="shared" si="23"/>
        <v>kW=180</v>
      </c>
      <c r="V183" t="s">
        <v>9355</v>
      </c>
    </row>
    <row r="184" spans="1:22" x14ac:dyDescent="0.25">
      <c r="A184" t="s">
        <v>78</v>
      </c>
      <c r="B184">
        <v>200</v>
      </c>
      <c r="C184">
        <v>11</v>
      </c>
      <c r="D184">
        <v>0.4</v>
      </c>
      <c r="E184" t="s">
        <v>77</v>
      </c>
      <c r="F184" t="s">
        <v>9343</v>
      </c>
      <c r="H184" t="s">
        <v>265</v>
      </c>
      <c r="I184">
        <v>3177</v>
      </c>
      <c r="J184" t="str">
        <f t="shared" si="16"/>
        <v>DHO_3177</v>
      </c>
      <c r="K184" t="str">
        <f t="shared" si="17"/>
        <v>3177load</v>
      </c>
      <c r="L184" t="str">
        <f t="shared" si="18"/>
        <v>DHO_3177</v>
      </c>
      <c r="M184">
        <v>3</v>
      </c>
      <c r="N184">
        <v>0.4</v>
      </c>
      <c r="P184" t="s">
        <v>296</v>
      </c>
      <c r="Q184" t="str">
        <f t="shared" si="19"/>
        <v>Load.DHO_3177</v>
      </c>
      <c r="R184" t="str">
        <f t="shared" si="20"/>
        <v>phases=3</v>
      </c>
      <c r="S184" t="str">
        <f t="shared" si="21"/>
        <v>Bus1=3177load</v>
      </c>
      <c r="T184" t="str">
        <f t="shared" si="22"/>
        <v>kV=0.4</v>
      </c>
      <c r="U184" t="str">
        <f t="shared" si="23"/>
        <v>kW=180</v>
      </c>
      <c r="V184" t="s">
        <v>9355</v>
      </c>
    </row>
    <row r="185" spans="1:22" x14ac:dyDescent="0.25">
      <c r="A185" t="s">
        <v>78</v>
      </c>
      <c r="B185">
        <v>100</v>
      </c>
      <c r="C185">
        <v>11</v>
      </c>
      <c r="D185">
        <v>0.4</v>
      </c>
      <c r="E185" t="s">
        <v>77</v>
      </c>
      <c r="F185" t="s">
        <v>9343</v>
      </c>
      <c r="H185" t="s">
        <v>265</v>
      </c>
      <c r="I185">
        <v>3199</v>
      </c>
      <c r="J185" t="str">
        <f t="shared" si="16"/>
        <v>DHO_3199</v>
      </c>
      <c r="K185" t="str">
        <f t="shared" si="17"/>
        <v>3199load</v>
      </c>
      <c r="L185" t="str">
        <f t="shared" si="18"/>
        <v>DHO_3199</v>
      </c>
      <c r="M185">
        <v>3</v>
      </c>
      <c r="N185">
        <v>0.4</v>
      </c>
      <c r="P185" t="s">
        <v>296</v>
      </c>
      <c r="Q185" t="str">
        <f t="shared" si="19"/>
        <v>Load.DHO_3199</v>
      </c>
      <c r="R185" t="str">
        <f t="shared" si="20"/>
        <v>phases=3</v>
      </c>
      <c r="S185" t="str">
        <f t="shared" si="21"/>
        <v>Bus1=3199load</v>
      </c>
      <c r="T185" t="str">
        <f t="shared" si="22"/>
        <v>kV=0.4</v>
      </c>
      <c r="U185" t="str">
        <f t="shared" si="23"/>
        <v>kW=90</v>
      </c>
      <c r="V185" t="s">
        <v>9355</v>
      </c>
    </row>
    <row r="186" spans="1:22" x14ac:dyDescent="0.25">
      <c r="A186" t="s">
        <v>78</v>
      </c>
      <c r="B186">
        <v>200</v>
      </c>
      <c r="C186">
        <v>11</v>
      </c>
      <c r="D186">
        <v>0.4</v>
      </c>
      <c r="E186" t="s">
        <v>77</v>
      </c>
      <c r="F186" t="s">
        <v>9343</v>
      </c>
      <c r="H186" t="s">
        <v>265</v>
      </c>
      <c r="I186">
        <v>3182</v>
      </c>
      <c r="J186" t="str">
        <f t="shared" si="16"/>
        <v>DHO_3182</v>
      </c>
      <c r="K186" t="str">
        <f t="shared" si="17"/>
        <v>3182load</v>
      </c>
      <c r="L186" t="str">
        <f t="shared" si="18"/>
        <v>DHO_3182</v>
      </c>
      <c r="M186">
        <v>3</v>
      </c>
      <c r="N186">
        <v>0.4</v>
      </c>
      <c r="P186" t="s">
        <v>296</v>
      </c>
      <c r="Q186" t="str">
        <f t="shared" si="19"/>
        <v>Load.DHO_3182</v>
      </c>
      <c r="R186" t="str">
        <f t="shared" si="20"/>
        <v>phases=3</v>
      </c>
      <c r="S186" t="str">
        <f t="shared" si="21"/>
        <v>Bus1=3182load</v>
      </c>
      <c r="T186" t="str">
        <f t="shared" si="22"/>
        <v>kV=0.4</v>
      </c>
      <c r="U186" t="str">
        <f t="shared" si="23"/>
        <v>kW=180</v>
      </c>
      <c r="V186" t="s">
        <v>9355</v>
      </c>
    </row>
    <row r="187" spans="1:22" x14ac:dyDescent="0.25">
      <c r="A187" t="s">
        <v>78</v>
      </c>
      <c r="B187">
        <v>100</v>
      </c>
      <c r="C187">
        <v>11</v>
      </c>
      <c r="D187">
        <v>0.4</v>
      </c>
      <c r="E187" t="s">
        <v>77</v>
      </c>
      <c r="F187" t="s">
        <v>9343</v>
      </c>
      <c r="H187" t="s">
        <v>265</v>
      </c>
      <c r="I187">
        <v>3189</v>
      </c>
      <c r="J187" t="str">
        <f t="shared" si="16"/>
        <v>DHO_3189</v>
      </c>
      <c r="K187" t="str">
        <f t="shared" si="17"/>
        <v>3189load</v>
      </c>
      <c r="L187" t="str">
        <f t="shared" si="18"/>
        <v>DHO_3189</v>
      </c>
      <c r="M187">
        <v>3</v>
      </c>
      <c r="N187">
        <v>0.4</v>
      </c>
      <c r="P187" t="s">
        <v>296</v>
      </c>
      <c r="Q187" t="str">
        <f t="shared" si="19"/>
        <v>Load.DHO_3189</v>
      </c>
      <c r="R187" t="str">
        <f t="shared" si="20"/>
        <v>phases=3</v>
      </c>
      <c r="S187" t="str">
        <f t="shared" si="21"/>
        <v>Bus1=3189load</v>
      </c>
      <c r="T187" t="str">
        <f t="shared" si="22"/>
        <v>kV=0.4</v>
      </c>
      <c r="U187" t="str">
        <f t="shared" si="23"/>
        <v>kW=90</v>
      </c>
      <c r="V187" t="s">
        <v>9355</v>
      </c>
    </row>
    <row r="188" spans="1:22" x14ac:dyDescent="0.25">
      <c r="A188" t="s">
        <v>78</v>
      </c>
      <c r="B188">
        <v>200</v>
      </c>
      <c r="C188">
        <v>11</v>
      </c>
      <c r="D188">
        <v>0.4</v>
      </c>
      <c r="E188" t="s">
        <v>77</v>
      </c>
      <c r="F188" t="s">
        <v>9343</v>
      </c>
      <c r="H188" t="s">
        <v>265</v>
      </c>
      <c r="I188">
        <v>3191</v>
      </c>
      <c r="J188" t="str">
        <f t="shared" si="16"/>
        <v>DHO_3191</v>
      </c>
      <c r="K188" t="str">
        <f t="shared" si="17"/>
        <v>3191load</v>
      </c>
      <c r="L188" t="str">
        <f t="shared" si="18"/>
        <v>DHO_3191</v>
      </c>
      <c r="M188">
        <v>3</v>
      </c>
      <c r="N188">
        <v>0.4</v>
      </c>
      <c r="P188" t="s">
        <v>296</v>
      </c>
      <c r="Q188" t="str">
        <f t="shared" si="19"/>
        <v>Load.DHO_3191</v>
      </c>
      <c r="R188" t="str">
        <f t="shared" si="20"/>
        <v>phases=3</v>
      </c>
      <c r="S188" t="str">
        <f t="shared" si="21"/>
        <v>Bus1=3191load</v>
      </c>
      <c r="T188" t="str">
        <f t="shared" si="22"/>
        <v>kV=0.4</v>
      </c>
      <c r="U188" t="str">
        <f t="shared" si="23"/>
        <v>kW=180</v>
      </c>
      <c r="V188" t="s">
        <v>9355</v>
      </c>
    </row>
    <row r="189" spans="1:22" x14ac:dyDescent="0.25">
      <c r="A189" t="s">
        <v>212</v>
      </c>
      <c r="B189">
        <v>100</v>
      </c>
      <c r="C189">
        <v>11</v>
      </c>
      <c r="D189">
        <v>0.4</v>
      </c>
      <c r="E189" t="s">
        <v>77</v>
      </c>
      <c r="F189" t="s">
        <v>9343</v>
      </c>
      <c r="H189" t="s">
        <v>264</v>
      </c>
      <c r="I189">
        <v>2185</v>
      </c>
      <c r="J189" t="str">
        <f t="shared" si="16"/>
        <v>BAN_2185</v>
      </c>
      <c r="K189" t="str">
        <f t="shared" si="17"/>
        <v>2185load</v>
      </c>
      <c r="L189" t="str">
        <f t="shared" si="18"/>
        <v>BAN_2185</v>
      </c>
      <c r="M189">
        <v>3</v>
      </c>
      <c r="N189">
        <v>0.4</v>
      </c>
      <c r="P189" t="s">
        <v>296</v>
      </c>
      <c r="Q189" t="str">
        <f t="shared" si="19"/>
        <v>Load.BAN_2185</v>
      </c>
      <c r="R189" t="str">
        <f t="shared" si="20"/>
        <v>phases=3</v>
      </c>
      <c r="S189" t="str">
        <f t="shared" si="21"/>
        <v>Bus1=2185load</v>
      </c>
      <c r="T189" t="str">
        <f t="shared" si="22"/>
        <v>kV=0.4</v>
      </c>
      <c r="U189" t="str">
        <f t="shared" si="23"/>
        <v>kW=90</v>
      </c>
      <c r="V189" t="s">
        <v>9355</v>
      </c>
    </row>
    <row r="190" spans="1:22" x14ac:dyDescent="0.25">
      <c r="A190" t="s">
        <v>213</v>
      </c>
      <c r="B190">
        <v>200</v>
      </c>
      <c r="C190">
        <v>11</v>
      </c>
      <c r="D190">
        <v>0.4</v>
      </c>
      <c r="E190" t="s">
        <v>77</v>
      </c>
      <c r="F190" t="s">
        <v>9343</v>
      </c>
      <c r="H190" t="s">
        <v>264</v>
      </c>
      <c r="I190">
        <v>2056</v>
      </c>
      <c r="J190" t="str">
        <f t="shared" si="16"/>
        <v>BAN_2056</v>
      </c>
      <c r="K190" t="str">
        <f t="shared" si="17"/>
        <v>2056load</v>
      </c>
      <c r="L190" t="str">
        <f t="shared" si="18"/>
        <v>BAN_2056</v>
      </c>
      <c r="M190">
        <v>3</v>
      </c>
      <c r="N190">
        <v>0.4</v>
      </c>
      <c r="P190" t="s">
        <v>296</v>
      </c>
      <c r="Q190" t="str">
        <f t="shared" si="19"/>
        <v>Load.BAN_2056</v>
      </c>
      <c r="R190" t="str">
        <f t="shared" si="20"/>
        <v>phases=3</v>
      </c>
      <c r="S190" t="str">
        <f t="shared" si="21"/>
        <v>Bus1=2056load</v>
      </c>
      <c r="T190" t="str">
        <f t="shared" si="22"/>
        <v>kV=0.4</v>
      </c>
      <c r="U190" t="str">
        <f t="shared" si="23"/>
        <v>kW=180</v>
      </c>
      <c r="V190" t="s">
        <v>9355</v>
      </c>
    </row>
    <row r="191" spans="1:22" x14ac:dyDescent="0.25">
      <c r="A191" t="s">
        <v>214</v>
      </c>
      <c r="B191">
        <v>200</v>
      </c>
      <c r="C191">
        <v>11</v>
      </c>
      <c r="D191">
        <v>0.4</v>
      </c>
      <c r="E191" t="s">
        <v>77</v>
      </c>
      <c r="F191" t="s">
        <v>9343</v>
      </c>
      <c r="H191" t="s">
        <v>264</v>
      </c>
      <c r="I191">
        <v>2059</v>
      </c>
      <c r="J191" t="str">
        <f t="shared" si="16"/>
        <v>BAN_2059</v>
      </c>
      <c r="K191" t="str">
        <f t="shared" si="17"/>
        <v>2059load</v>
      </c>
      <c r="L191" t="str">
        <f t="shared" si="18"/>
        <v>BAN_2059</v>
      </c>
      <c r="M191">
        <v>3</v>
      </c>
      <c r="N191">
        <v>0.4</v>
      </c>
      <c r="P191" t="s">
        <v>296</v>
      </c>
      <c r="Q191" t="str">
        <f t="shared" si="19"/>
        <v>Load.BAN_2059</v>
      </c>
      <c r="R191" t="str">
        <f t="shared" si="20"/>
        <v>phases=3</v>
      </c>
      <c r="S191" t="str">
        <f t="shared" si="21"/>
        <v>Bus1=2059load</v>
      </c>
      <c r="T191" t="str">
        <f t="shared" si="22"/>
        <v>kV=0.4</v>
      </c>
      <c r="U191" t="str">
        <f t="shared" si="23"/>
        <v>kW=180</v>
      </c>
      <c r="V191" t="s">
        <v>9355</v>
      </c>
    </row>
    <row r="192" spans="1:22" x14ac:dyDescent="0.25">
      <c r="A192" t="s">
        <v>78</v>
      </c>
      <c r="B192">
        <v>200</v>
      </c>
      <c r="C192">
        <v>11</v>
      </c>
      <c r="D192">
        <v>0.4</v>
      </c>
      <c r="E192" t="s">
        <v>77</v>
      </c>
      <c r="F192" t="s">
        <v>9343</v>
      </c>
      <c r="H192" t="s">
        <v>264</v>
      </c>
      <c r="I192">
        <v>2037</v>
      </c>
      <c r="J192" t="str">
        <f t="shared" si="16"/>
        <v>BAN_2037</v>
      </c>
      <c r="K192" t="str">
        <f t="shared" si="17"/>
        <v>2037load</v>
      </c>
      <c r="L192" t="str">
        <f t="shared" si="18"/>
        <v>BAN_2037</v>
      </c>
      <c r="M192">
        <v>3</v>
      </c>
      <c r="N192">
        <v>0.4</v>
      </c>
      <c r="P192" t="s">
        <v>296</v>
      </c>
      <c r="Q192" t="str">
        <f t="shared" si="19"/>
        <v>Load.BAN_2037</v>
      </c>
      <c r="R192" t="str">
        <f t="shared" si="20"/>
        <v>phases=3</v>
      </c>
      <c r="S192" t="str">
        <f t="shared" si="21"/>
        <v>Bus1=2037load</v>
      </c>
      <c r="T192" t="str">
        <f t="shared" si="22"/>
        <v>kV=0.4</v>
      </c>
      <c r="U192" t="str">
        <f t="shared" si="23"/>
        <v>kW=180</v>
      </c>
      <c r="V192" t="s">
        <v>9355</v>
      </c>
    </row>
    <row r="193" spans="1:22" x14ac:dyDescent="0.25">
      <c r="A193" t="s">
        <v>215</v>
      </c>
      <c r="B193">
        <v>100</v>
      </c>
      <c r="C193">
        <v>11</v>
      </c>
      <c r="D193">
        <v>0.4</v>
      </c>
      <c r="E193" t="s">
        <v>77</v>
      </c>
      <c r="F193" t="s">
        <v>9347</v>
      </c>
      <c r="H193" t="s">
        <v>264</v>
      </c>
      <c r="I193">
        <v>2048</v>
      </c>
      <c r="J193" t="str">
        <f t="shared" si="16"/>
        <v>BAN_2048</v>
      </c>
      <c r="K193" t="str">
        <f t="shared" si="17"/>
        <v>2048load</v>
      </c>
      <c r="L193" t="str">
        <f t="shared" si="18"/>
        <v>BAN_2048</v>
      </c>
      <c r="M193">
        <v>3</v>
      </c>
      <c r="N193">
        <v>0.4</v>
      </c>
      <c r="P193" t="s">
        <v>296</v>
      </c>
      <c r="Q193" t="str">
        <f t="shared" si="19"/>
        <v>Load.BAN_2048</v>
      </c>
      <c r="R193" t="str">
        <f t="shared" si="20"/>
        <v>phases=3</v>
      </c>
      <c r="S193" t="str">
        <f t="shared" si="21"/>
        <v>Bus1=2048load</v>
      </c>
      <c r="T193" t="str">
        <f t="shared" si="22"/>
        <v>kV=0.4</v>
      </c>
      <c r="U193" t="str">
        <f t="shared" si="23"/>
        <v>kW=90</v>
      </c>
      <c r="V193" t="s">
        <v>9355</v>
      </c>
    </row>
    <row r="194" spans="1:22" x14ac:dyDescent="0.25">
      <c r="A194" t="s">
        <v>32</v>
      </c>
      <c r="B194">
        <v>200</v>
      </c>
      <c r="C194">
        <v>11</v>
      </c>
      <c r="D194">
        <v>0.4</v>
      </c>
      <c r="E194" t="s">
        <v>77</v>
      </c>
      <c r="F194" t="s">
        <v>9343</v>
      </c>
      <c r="H194" t="s">
        <v>264</v>
      </c>
      <c r="I194">
        <v>2051</v>
      </c>
      <c r="J194" t="str">
        <f t="shared" ref="J194:J257" si="24">H194&amp;"_"&amp;I194</f>
        <v>BAN_2051</v>
      </c>
      <c r="K194" t="str">
        <f t="shared" ref="K194:K257" si="25">I194&amp;"load"</f>
        <v>2051load</v>
      </c>
      <c r="L194" t="str">
        <f t="shared" si="18"/>
        <v>BAN_2051</v>
      </c>
      <c r="M194">
        <v>3</v>
      </c>
      <c r="N194">
        <v>0.4</v>
      </c>
      <c r="P194" t="s">
        <v>296</v>
      </c>
      <c r="Q194" t="str">
        <f t="shared" si="19"/>
        <v>Load.BAN_2051</v>
      </c>
      <c r="R194" t="str">
        <f t="shared" si="20"/>
        <v>phases=3</v>
      </c>
      <c r="S194" t="str">
        <f t="shared" si="21"/>
        <v>Bus1=2051load</v>
      </c>
      <c r="T194" t="str">
        <f t="shared" si="22"/>
        <v>kV=0.4</v>
      </c>
      <c r="U194" t="str">
        <f t="shared" si="23"/>
        <v>kW=180</v>
      </c>
      <c r="V194" t="s">
        <v>9355</v>
      </c>
    </row>
    <row r="195" spans="1:22" x14ac:dyDescent="0.25">
      <c r="A195" t="s">
        <v>216</v>
      </c>
      <c r="B195">
        <v>200</v>
      </c>
      <c r="C195">
        <v>11</v>
      </c>
      <c r="D195">
        <v>0.4</v>
      </c>
      <c r="E195" t="s">
        <v>77</v>
      </c>
      <c r="F195" t="s">
        <v>9343</v>
      </c>
      <c r="H195" t="s">
        <v>264</v>
      </c>
      <c r="I195">
        <v>2064</v>
      </c>
      <c r="J195" t="str">
        <f t="shared" si="24"/>
        <v>BAN_2064</v>
      </c>
      <c r="K195" t="str">
        <f t="shared" si="25"/>
        <v>2064load</v>
      </c>
      <c r="L195" t="str">
        <f t="shared" ref="L195:L258" si="26">J195</f>
        <v>BAN_2064</v>
      </c>
      <c r="M195">
        <v>3</v>
      </c>
      <c r="N195">
        <v>0.4</v>
      </c>
      <c r="P195" t="s">
        <v>296</v>
      </c>
      <c r="Q195" t="str">
        <f t="shared" ref="Q195:Q258" si="27">"Load."&amp;L195</f>
        <v>Load.BAN_2064</v>
      </c>
      <c r="R195" t="str">
        <f t="shared" ref="R195:R258" si="28">"phases="&amp;M195</f>
        <v>phases=3</v>
      </c>
      <c r="S195" t="str">
        <f t="shared" ref="S195:S258" si="29">"Bus1="&amp;K195</f>
        <v>Bus1=2064load</v>
      </c>
      <c r="T195" t="str">
        <f t="shared" ref="T195:T258" si="30">"kV="&amp;N195</f>
        <v>kV=0.4</v>
      </c>
      <c r="U195" t="str">
        <f t="shared" ref="U195:U258" si="31">"kW="&amp;B195*0.9</f>
        <v>kW=180</v>
      </c>
      <c r="V195" t="s">
        <v>9355</v>
      </c>
    </row>
    <row r="196" spans="1:22" x14ac:dyDescent="0.25">
      <c r="A196" t="s">
        <v>217</v>
      </c>
      <c r="B196">
        <v>200</v>
      </c>
      <c r="C196">
        <v>11</v>
      </c>
      <c r="D196">
        <v>0.4</v>
      </c>
      <c r="E196" t="s">
        <v>77</v>
      </c>
      <c r="F196" t="s">
        <v>9343</v>
      </c>
      <c r="H196" t="s">
        <v>264</v>
      </c>
      <c r="I196">
        <v>2070</v>
      </c>
      <c r="J196" t="str">
        <f t="shared" si="24"/>
        <v>BAN_2070</v>
      </c>
      <c r="K196" t="str">
        <f t="shared" si="25"/>
        <v>2070load</v>
      </c>
      <c r="L196" t="str">
        <f t="shared" si="26"/>
        <v>BAN_2070</v>
      </c>
      <c r="M196">
        <v>3</v>
      </c>
      <c r="N196">
        <v>0.4</v>
      </c>
      <c r="P196" t="s">
        <v>296</v>
      </c>
      <c r="Q196" t="str">
        <f t="shared" si="27"/>
        <v>Load.BAN_2070</v>
      </c>
      <c r="R196" t="str">
        <f t="shared" si="28"/>
        <v>phases=3</v>
      </c>
      <c r="S196" t="str">
        <f t="shared" si="29"/>
        <v>Bus1=2070load</v>
      </c>
      <c r="T196" t="str">
        <f t="shared" si="30"/>
        <v>kV=0.4</v>
      </c>
      <c r="U196" t="str">
        <f t="shared" si="31"/>
        <v>kW=180</v>
      </c>
      <c r="V196" t="s">
        <v>9355</v>
      </c>
    </row>
    <row r="197" spans="1:22" x14ac:dyDescent="0.25">
      <c r="A197" t="s">
        <v>218</v>
      </c>
      <c r="B197">
        <v>200</v>
      </c>
      <c r="C197">
        <v>11</v>
      </c>
      <c r="D197">
        <v>0.4</v>
      </c>
      <c r="E197" t="s">
        <v>77</v>
      </c>
      <c r="F197" t="s">
        <v>9343</v>
      </c>
      <c r="H197" t="s">
        <v>264</v>
      </c>
      <c r="I197">
        <v>2081</v>
      </c>
      <c r="J197" t="str">
        <f t="shared" si="24"/>
        <v>BAN_2081</v>
      </c>
      <c r="K197" t="str">
        <f t="shared" si="25"/>
        <v>2081load</v>
      </c>
      <c r="L197" t="str">
        <f t="shared" si="26"/>
        <v>BAN_2081</v>
      </c>
      <c r="M197">
        <v>3</v>
      </c>
      <c r="N197">
        <v>0.4</v>
      </c>
      <c r="P197" t="s">
        <v>296</v>
      </c>
      <c r="Q197" t="str">
        <f t="shared" si="27"/>
        <v>Load.BAN_2081</v>
      </c>
      <c r="R197" t="str">
        <f t="shared" si="28"/>
        <v>phases=3</v>
      </c>
      <c r="S197" t="str">
        <f t="shared" si="29"/>
        <v>Bus1=2081load</v>
      </c>
      <c r="T197" t="str">
        <f t="shared" si="30"/>
        <v>kV=0.4</v>
      </c>
      <c r="U197" t="str">
        <f t="shared" si="31"/>
        <v>kW=180</v>
      </c>
      <c r="V197" t="s">
        <v>9355</v>
      </c>
    </row>
    <row r="198" spans="1:22" x14ac:dyDescent="0.25">
      <c r="A198" t="s">
        <v>78</v>
      </c>
      <c r="B198">
        <v>100</v>
      </c>
      <c r="C198">
        <v>11</v>
      </c>
      <c r="D198">
        <v>0.4</v>
      </c>
      <c r="E198" t="s">
        <v>77</v>
      </c>
      <c r="F198" t="s">
        <v>9343</v>
      </c>
      <c r="H198" t="s">
        <v>264</v>
      </c>
      <c r="I198">
        <v>2087</v>
      </c>
      <c r="J198" t="str">
        <f t="shared" si="24"/>
        <v>BAN_2087</v>
      </c>
      <c r="K198" t="str">
        <f t="shared" si="25"/>
        <v>2087load</v>
      </c>
      <c r="L198" t="str">
        <f t="shared" si="26"/>
        <v>BAN_2087</v>
      </c>
      <c r="M198">
        <v>3</v>
      </c>
      <c r="N198">
        <v>0.4</v>
      </c>
      <c r="P198" t="s">
        <v>296</v>
      </c>
      <c r="Q198" t="str">
        <f t="shared" si="27"/>
        <v>Load.BAN_2087</v>
      </c>
      <c r="R198" t="str">
        <f t="shared" si="28"/>
        <v>phases=3</v>
      </c>
      <c r="S198" t="str">
        <f t="shared" si="29"/>
        <v>Bus1=2087load</v>
      </c>
      <c r="T198" t="str">
        <f t="shared" si="30"/>
        <v>kV=0.4</v>
      </c>
      <c r="U198" t="str">
        <f t="shared" si="31"/>
        <v>kW=90</v>
      </c>
      <c r="V198" t="s">
        <v>9355</v>
      </c>
    </row>
    <row r="199" spans="1:22" x14ac:dyDescent="0.25">
      <c r="A199" t="s">
        <v>219</v>
      </c>
      <c r="B199">
        <v>250</v>
      </c>
      <c r="C199">
        <v>11</v>
      </c>
      <c r="D199">
        <v>0.4</v>
      </c>
      <c r="E199" t="s">
        <v>77</v>
      </c>
      <c r="F199" t="s">
        <v>9343</v>
      </c>
      <c r="H199" t="s">
        <v>264</v>
      </c>
      <c r="I199">
        <v>2098</v>
      </c>
      <c r="J199" t="str">
        <f t="shared" si="24"/>
        <v>BAN_2098</v>
      </c>
      <c r="K199" t="str">
        <f t="shared" si="25"/>
        <v>2098load</v>
      </c>
      <c r="L199" t="str">
        <f t="shared" si="26"/>
        <v>BAN_2098</v>
      </c>
      <c r="M199">
        <v>3</v>
      </c>
      <c r="N199">
        <v>0.4</v>
      </c>
      <c r="P199" t="s">
        <v>296</v>
      </c>
      <c r="Q199" t="str">
        <f t="shared" si="27"/>
        <v>Load.BAN_2098</v>
      </c>
      <c r="R199" t="str">
        <f t="shared" si="28"/>
        <v>phases=3</v>
      </c>
      <c r="S199" t="str">
        <f t="shared" si="29"/>
        <v>Bus1=2098load</v>
      </c>
      <c r="T199" t="str">
        <f t="shared" si="30"/>
        <v>kV=0.4</v>
      </c>
      <c r="U199" t="str">
        <f t="shared" si="31"/>
        <v>kW=225</v>
      </c>
      <c r="V199" t="s">
        <v>9355</v>
      </c>
    </row>
    <row r="200" spans="1:22" x14ac:dyDescent="0.25">
      <c r="A200" t="s">
        <v>220</v>
      </c>
      <c r="B200">
        <v>200</v>
      </c>
      <c r="C200">
        <v>11</v>
      </c>
      <c r="D200">
        <v>0.4</v>
      </c>
      <c r="E200" t="s">
        <v>77</v>
      </c>
      <c r="F200" t="s">
        <v>9343</v>
      </c>
      <c r="H200" t="s">
        <v>264</v>
      </c>
      <c r="I200">
        <v>2121</v>
      </c>
      <c r="J200" t="str">
        <f t="shared" si="24"/>
        <v>BAN_2121</v>
      </c>
      <c r="K200" t="str">
        <f t="shared" si="25"/>
        <v>2121load</v>
      </c>
      <c r="L200" t="str">
        <f t="shared" si="26"/>
        <v>BAN_2121</v>
      </c>
      <c r="M200">
        <v>3</v>
      </c>
      <c r="N200">
        <v>0.4</v>
      </c>
      <c r="P200" t="s">
        <v>296</v>
      </c>
      <c r="Q200" t="str">
        <f t="shared" si="27"/>
        <v>Load.BAN_2121</v>
      </c>
      <c r="R200" t="str">
        <f t="shared" si="28"/>
        <v>phases=3</v>
      </c>
      <c r="S200" t="str">
        <f t="shared" si="29"/>
        <v>Bus1=2121load</v>
      </c>
      <c r="T200" t="str">
        <f t="shared" si="30"/>
        <v>kV=0.4</v>
      </c>
      <c r="U200" t="str">
        <f t="shared" si="31"/>
        <v>kW=180</v>
      </c>
      <c r="V200" t="s">
        <v>9355</v>
      </c>
    </row>
    <row r="201" spans="1:22" x14ac:dyDescent="0.25">
      <c r="A201" t="s">
        <v>78</v>
      </c>
      <c r="B201">
        <v>100</v>
      </c>
      <c r="C201">
        <v>11</v>
      </c>
      <c r="D201">
        <v>0.4</v>
      </c>
      <c r="E201" t="s">
        <v>77</v>
      </c>
      <c r="F201" t="s">
        <v>9343</v>
      </c>
      <c r="H201" t="s">
        <v>264</v>
      </c>
      <c r="I201">
        <v>2140</v>
      </c>
      <c r="J201" t="str">
        <f t="shared" si="24"/>
        <v>BAN_2140</v>
      </c>
      <c r="K201" t="str">
        <f t="shared" si="25"/>
        <v>2140load</v>
      </c>
      <c r="L201" t="str">
        <f t="shared" si="26"/>
        <v>BAN_2140</v>
      </c>
      <c r="M201">
        <v>3</v>
      </c>
      <c r="N201">
        <v>0.4</v>
      </c>
      <c r="P201" t="s">
        <v>296</v>
      </c>
      <c r="Q201" t="str">
        <f t="shared" si="27"/>
        <v>Load.BAN_2140</v>
      </c>
      <c r="R201" t="str">
        <f t="shared" si="28"/>
        <v>phases=3</v>
      </c>
      <c r="S201" t="str">
        <f t="shared" si="29"/>
        <v>Bus1=2140load</v>
      </c>
      <c r="T201" t="str">
        <f t="shared" si="30"/>
        <v>kV=0.4</v>
      </c>
      <c r="U201" t="str">
        <f t="shared" si="31"/>
        <v>kW=90</v>
      </c>
      <c r="V201" t="s">
        <v>9355</v>
      </c>
    </row>
    <row r="202" spans="1:22" x14ac:dyDescent="0.25">
      <c r="A202" t="s">
        <v>221</v>
      </c>
      <c r="B202">
        <v>200</v>
      </c>
      <c r="C202">
        <v>11</v>
      </c>
      <c r="D202">
        <v>0.4</v>
      </c>
      <c r="E202" t="s">
        <v>77</v>
      </c>
      <c r="F202" t="s">
        <v>9343</v>
      </c>
      <c r="H202" t="s">
        <v>264</v>
      </c>
      <c r="I202">
        <v>2146</v>
      </c>
      <c r="J202" t="str">
        <f t="shared" si="24"/>
        <v>BAN_2146</v>
      </c>
      <c r="K202" t="str">
        <f t="shared" si="25"/>
        <v>2146load</v>
      </c>
      <c r="L202" t="str">
        <f t="shared" si="26"/>
        <v>BAN_2146</v>
      </c>
      <c r="M202">
        <v>3</v>
      </c>
      <c r="N202">
        <v>0.4</v>
      </c>
      <c r="P202" t="s">
        <v>296</v>
      </c>
      <c r="Q202" t="str">
        <f t="shared" si="27"/>
        <v>Load.BAN_2146</v>
      </c>
      <c r="R202" t="str">
        <f t="shared" si="28"/>
        <v>phases=3</v>
      </c>
      <c r="S202" t="str">
        <f t="shared" si="29"/>
        <v>Bus1=2146load</v>
      </c>
      <c r="T202" t="str">
        <f t="shared" si="30"/>
        <v>kV=0.4</v>
      </c>
      <c r="U202" t="str">
        <f t="shared" si="31"/>
        <v>kW=180</v>
      </c>
      <c r="V202" t="s">
        <v>9355</v>
      </c>
    </row>
    <row r="203" spans="1:22" x14ac:dyDescent="0.25">
      <c r="A203" t="s">
        <v>221</v>
      </c>
      <c r="B203">
        <v>100</v>
      </c>
      <c r="C203">
        <v>11</v>
      </c>
      <c r="D203">
        <v>0.4</v>
      </c>
      <c r="E203" t="s">
        <v>77</v>
      </c>
      <c r="F203" t="s">
        <v>9343</v>
      </c>
      <c r="H203" t="s">
        <v>264</v>
      </c>
      <c r="I203">
        <v>2147</v>
      </c>
      <c r="J203" t="str">
        <f t="shared" si="24"/>
        <v>BAN_2147</v>
      </c>
      <c r="K203" t="str">
        <f t="shared" si="25"/>
        <v>2147load</v>
      </c>
      <c r="L203" t="str">
        <f t="shared" si="26"/>
        <v>BAN_2147</v>
      </c>
      <c r="M203">
        <v>3</v>
      </c>
      <c r="N203">
        <v>0.4</v>
      </c>
      <c r="P203" t="s">
        <v>296</v>
      </c>
      <c r="Q203" t="str">
        <f t="shared" si="27"/>
        <v>Load.BAN_2147</v>
      </c>
      <c r="R203" t="str">
        <f t="shared" si="28"/>
        <v>phases=3</v>
      </c>
      <c r="S203" t="str">
        <f t="shared" si="29"/>
        <v>Bus1=2147load</v>
      </c>
      <c r="T203" t="str">
        <f t="shared" si="30"/>
        <v>kV=0.4</v>
      </c>
      <c r="U203" t="str">
        <f t="shared" si="31"/>
        <v>kW=90</v>
      </c>
      <c r="V203" t="s">
        <v>9355</v>
      </c>
    </row>
    <row r="204" spans="1:22" x14ac:dyDescent="0.25">
      <c r="A204" t="s">
        <v>222</v>
      </c>
      <c r="B204">
        <v>200</v>
      </c>
      <c r="C204">
        <v>11</v>
      </c>
      <c r="D204">
        <v>0.4</v>
      </c>
      <c r="E204" t="s">
        <v>77</v>
      </c>
      <c r="F204" t="s">
        <v>9343</v>
      </c>
      <c r="H204" t="s">
        <v>264</v>
      </c>
      <c r="I204">
        <v>2152</v>
      </c>
      <c r="J204" t="str">
        <f t="shared" si="24"/>
        <v>BAN_2152</v>
      </c>
      <c r="K204" t="str">
        <f t="shared" si="25"/>
        <v>2152load</v>
      </c>
      <c r="L204" t="str">
        <f t="shared" si="26"/>
        <v>BAN_2152</v>
      </c>
      <c r="M204">
        <v>3</v>
      </c>
      <c r="N204">
        <v>0.4</v>
      </c>
      <c r="P204" t="s">
        <v>296</v>
      </c>
      <c r="Q204" t="str">
        <f t="shared" si="27"/>
        <v>Load.BAN_2152</v>
      </c>
      <c r="R204" t="str">
        <f t="shared" si="28"/>
        <v>phases=3</v>
      </c>
      <c r="S204" t="str">
        <f t="shared" si="29"/>
        <v>Bus1=2152load</v>
      </c>
      <c r="T204" t="str">
        <f t="shared" si="30"/>
        <v>kV=0.4</v>
      </c>
      <c r="U204" t="str">
        <f t="shared" si="31"/>
        <v>kW=180</v>
      </c>
      <c r="V204" t="s">
        <v>9355</v>
      </c>
    </row>
    <row r="205" spans="1:22" x14ac:dyDescent="0.25">
      <c r="A205" t="s">
        <v>222</v>
      </c>
      <c r="B205">
        <v>100</v>
      </c>
      <c r="C205">
        <v>11</v>
      </c>
      <c r="D205">
        <v>0.4</v>
      </c>
      <c r="E205" t="s">
        <v>77</v>
      </c>
      <c r="F205" t="s">
        <v>9343</v>
      </c>
      <c r="H205" t="s">
        <v>264</v>
      </c>
      <c r="I205">
        <v>2155</v>
      </c>
      <c r="J205" t="str">
        <f t="shared" si="24"/>
        <v>BAN_2155</v>
      </c>
      <c r="K205" t="str">
        <f t="shared" si="25"/>
        <v>2155load</v>
      </c>
      <c r="L205" t="str">
        <f t="shared" si="26"/>
        <v>BAN_2155</v>
      </c>
      <c r="M205">
        <v>3</v>
      </c>
      <c r="N205">
        <v>0.4</v>
      </c>
      <c r="P205" t="s">
        <v>296</v>
      </c>
      <c r="Q205" t="str">
        <f t="shared" si="27"/>
        <v>Load.BAN_2155</v>
      </c>
      <c r="R205" t="str">
        <f t="shared" si="28"/>
        <v>phases=3</v>
      </c>
      <c r="S205" t="str">
        <f t="shared" si="29"/>
        <v>Bus1=2155load</v>
      </c>
      <c r="T205" t="str">
        <f t="shared" si="30"/>
        <v>kV=0.4</v>
      </c>
      <c r="U205" t="str">
        <f t="shared" si="31"/>
        <v>kW=90</v>
      </c>
      <c r="V205" t="s">
        <v>9355</v>
      </c>
    </row>
    <row r="206" spans="1:22" x14ac:dyDescent="0.25">
      <c r="A206" t="s">
        <v>223</v>
      </c>
      <c r="B206">
        <v>100</v>
      </c>
      <c r="C206">
        <v>11</v>
      </c>
      <c r="D206">
        <v>0.4</v>
      </c>
      <c r="E206" t="s">
        <v>77</v>
      </c>
      <c r="F206" t="s">
        <v>9343</v>
      </c>
      <c r="H206" t="s">
        <v>264</v>
      </c>
      <c r="I206">
        <v>2166</v>
      </c>
      <c r="J206" t="str">
        <f t="shared" si="24"/>
        <v>BAN_2166</v>
      </c>
      <c r="K206" t="str">
        <f t="shared" si="25"/>
        <v>2166load</v>
      </c>
      <c r="L206" t="str">
        <f t="shared" si="26"/>
        <v>BAN_2166</v>
      </c>
      <c r="M206">
        <v>3</v>
      </c>
      <c r="N206">
        <v>0.4</v>
      </c>
      <c r="P206" t="s">
        <v>296</v>
      </c>
      <c r="Q206" t="str">
        <f t="shared" si="27"/>
        <v>Load.BAN_2166</v>
      </c>
      <c r="R206" t="str">
        <f t="shared" si="28"/>
        <v>phases=3</v>
      </c>
      <c r="S206" t="str">
        <f t="shared" si="29"/>
        <v>Bus1=2166load</v>
      </c>
      <c r="T206" t="str">
        <f t="shared" si="30"/>
        <v>kV=0.4</v>
      </c>
      <c r="U206" t="str">
        <f t="shared" si="31"/>
        <v>kW=90</v>
      </c>
      <c r="V206" t="s">
        <v>9355</v>
      </c>
    </row>
    <row r="207" spans="1:22" x14ac:dyDescent="0.25">
      <c r="A207" t="s">
        <v>78</v>
      </c>
      <c r="B207">
        <v>200</v>
      </c>
      <c r="C207">
        <v>11</v>
      </c>
      <c r="D207">
        <v>0.4</v>
      </c>
      <c r="E207" t="s">
        <v>77</v>
      </c>
      <c r="F207" t="s">
        <v>9343</v>
      </c>
      <c r="H207" t="s">
        <v>264</v>
      </c>
      <c r="I207">
        <v>2162</v>
      </c>
      <c r="J207" t="str">
        <f t="shared" si="24"/>
        <v>BAN_2162</v>
      </c>
      <c r="K207" t="str">
        <f t="shared" si="25"/>
        <v>2162load</v>
      </c>
      <c r="L207" t="str">
        <f t="shared" si="26"/>
        <v>BAN_2162</v>
      </c>
      <c r="M207">
        <v>3</v>
      </c>
      <c r="N207">
        <v>0.4</v>
      </c>
      <c r="P207" t="s">
        <v>296</v>
      </c>
      <c r="Q207" t="str">
        <f t="shared" si="27"/>
        <v>Load.BAN_2162</v>
      </c>
      <c r="R207" t="str">
        <f t="shared" si="28"/>
        <v>phases=3</v>
      </c>
      <c r="S207" t="str">
        <f t="shared" si="29"/>
        <v>Bus1=2162load</v>
      </c>
      <c r="T207" t="str">
        <f t="shared" si="30"/>
        <v>kV=0.4</v>
      </c>
      <c r="U207" t="str">
        <f t="shared" si="31"/>
        <v>kW=180</v>
      </c>
      <c r="V207" t="s">
        <v>9355</v>
      </c>
    </row>
    <row r="208" spans="1:22" x14ac:dyDescent="0.25">
      <c r="A208" t="s">
        <v>78</v>
      </c>
      <c r="B208">
        <v>300</v>
      </c>
      <c r="C208">
        <v>11</v>
      </c>
      <c r="D208">
        <v>0.4</v>
      </c>
      <c r="E208" t="s">
        <v>77</v>
      </c>
      <c r="F208" t="s">
        <v>9343</v>
      </c>
      <c r="H208" t="s">
        <v>264</v>
      </c>
      <c r="I208">
        <v>2165</v>
      </c>
      <c r="J208" t="str">
        <f t="shared" si="24"/>
        <v>BAN_2165</v>
      </c>
      <c r="K208" t="str">
        <f t="shared" si="25"/>
        <v>2165load</v>
      </c>
      <c r="L208" t="str">
        <f t="shared" si="26"/>
        <v>BAN_2165</v>
      </c>
      <c r="M208">
        <v>3</v>
      </c>
      <c r="N208">
        <v>0.4</v>
      </c>
      <c r="P208" t="s">
        <v>296</v>
      </c>
      <c r="Q208" t="str">
        <f t="shared" si="27"/>
        <v>Load.BAN_2165</v>
      </c>
      <c r="R208" t="str">
        <f t="shared" si="28"/>
        <v>phases=3</v>
      </c>
      <c r="S208" t="str">
        <f t="shared" si="29"/>
        <v>Bus1=2165load</v>
      </c>
      <c r="T208" t="str">
        <f t="shared" si="30"/>
        <v>kV=0.4</v>
      </c>
      <c r="U208" t="str">
        <f t="shared" si="31"/>
        <v>kW=270</v>
      </c>
      <c r="V208" t="s">
        <v>9355</v>
      </c>
    </row>
    <row r="209" spans="1:22" x14ac:dyDescent="0.25">
      <c r="A209" t="s">
        <v>224</v>
      </c>
      <c r="B209">
        <v>200</v>
      </c>
      <c r="C209">
        <v>11</v>
      </c>
      <c r="D209">
        <v>0.4</v>
      </c>
      <c r="E209" t="s">
        <v>77</v>
      </c>
      <c r="F209" t="s">
        <v>9343</v>
      </c>
      <c r="H209" t="s">
        <v>264</v>
      </c>
      <c r="I209">
        <v>2175</v>
      </c>
      <c r="J209" t="str">
        <f t="shared" si="24"/>
        <v>BAN_2175</v>
      </c>
      <c r="K209" t="str">
        <f t="shared" si="25"/>
        <v>2175load</v>
      </c>
      <c r="L209" t="str">
        <f t="shared" si="26"/>
        <v>BAN_2175</v>
      </c>
      <c r="M209">
        <v>3</v>
      </c>
      <c r="N209">
        <v>0.4</v>
      </c>
      <c r="P209" t="s">
        <v>296</v>
      </c>
      <c r="Q209" t="str">
        <f t="shared" si="27"/>
        <v>Load.BAN_2175</v>
      </c>
      <c r="R209" t="str">
        <f t="shared" si="28"/>
        <v>phases=3</v>
      </c>
      <c r="S209" t="str">
        <f t="shared" si="29"/>
        <v>Bus1=2175load</v>
      </c>
      <c r="T209" t="str">
        <f t="shared" si="30"/>
        <v>kV=0.4</v>
      </c>
      <c r="U209" t="str">
        <f t="shared" si="31"/>
        <v>kW=180</v>
      </c>
      <c r="V209" t="s">
        <v>9355</v>
      </c>
    </row>
    <row r="210" spans="1:22" x14ac:dyDescent="0.25">
      <c r="A210" t="s">
        <v>78</v>
      </c>
      <c r="B210">
        <v>100</v>
      </c>
      <c r="C210">
        <v>11</v>
      </c>
      <c r="D210">
        <v>0.4</v>
      </c>
      <c r="E210" t="s">
        <v>77</v>
      </c>
      <c r="F210" t="s">
        <v>9343</v>
      </c>
      <c r="H210" t="s">
        <v>264</v>
      </c>
      <c r="I210">
        <v>2177</v>
      </c>
      <c r="J210" t="str">
        <f t="shared" si="24"/>
        <v>BAN_2177</v>
      </c>
      <c r="K210" t="str">
        <f t="shared" si="25"/>
        <v>2177load</v>
      </c>
      <c r="L210" t="str">
        <f t="shared" si="26"/>
        <v>BAN_2177</v>
      </c>
      <c r="M210">
        <v>3</v>
      </c>
      <c r="N210">
        <v>0.4</v>
      </c>
      <c r="P210" t="s">
        <v>296</v>
      </c>
      <c r="Q210" t="str">
        <f t="shared" si="27"/>
        <v>Load.BAN_2177</v>
      </c>
      <c r="R210" t="str">
        <f t="shared" si="28"/>
        <v>phases=3</v>
      </c>
      <c r="S210" t="str">
        <f t="shared" si="29"/>
        <v>Bus1=2177load</v>
      </c>
      <c r="T210" t="str">
        <f t="shared" si="30"/>
        <v>kV=0.4</v>
      </c>
      <c r="U210" t="str">
        <f t="shared" si="31"/>
        <v>kW=90</v>
      </c>
      <c r="V210" t="s">
        <v>9355</v>
      </c>
    </row>
    <row r="211" spans="1:22" x14ac:dyDescent="0.25">
      <c r="A211" t="s">
        <v>78</v>
      </c>
      <c r="B211">
        <v>100</v>
      </c>
      <c r="C211">
        <v>11</v>
      </c>
      <c r="D211">
        <v>0.4</v>
      </c>
      <c r="E211" t="s">
        <v>77</v>
      </c>
      <c r="F211" t="s">
        <v>9343</v>
      </c>
      <c r="H211" t="s">
        <v>264</v>
      </c>
      <c r="I211">
        <v>2184</v>
      </c>
      <c r="J211" t="str">
        <f t="shared" si="24"/>
        <v>BAN_2184</v>
      </c>
      <c r="K211" t="str">
        <f t="shared" si="25"/>
        <v>2184load</v>
      </c>
      <c r="L211" t="str">
        <f t="shared" si="26"/>
        <v>BAN_2184</v>
      </c>
      <c r="M211">
        <v>3</v>
      </c>
      <c r="N211">
        <v>0.4</v>
      </c>
      <c r="P211" t="s">
        <v>296</v>
      </c>
      <c r="Q211" t="str">
        <f t="shared" si="27"/>
        <v>Load.BAN_2184</v>
      </c>
      <c r="R211" t="str">
        <f t="shared" si="28"/>
        <v>phases=3</v>
      </c>
      <c r="S211" t="str">
        <f t="shared" si="29"/>
        <v>Bus1=2184load</v>
      </c>
      <c r="T211" t="str">
        <f t="shared" si="30"/>
        <v>kV=0.4</v>
      </c>
      <c r="U211" t="str">
        <f t="shared" si="31"/>
        <v>kW=90</v>
      </c>
      <c r="V211" t="s">
        <v>9355</v>
      </c>
    </row>
    <row r="212" spans="1:22" x14ac:dyDescent="0.25">
      <c r="A212" t="s">
        <v>78</v>
      </c>
      <c r="B212">
        <v>200</v>
      </c>
      <c r="C212">
        <v>11</v>
      </c>
      <c r="D212">
        <v>0.4</v>
      </c>
      <c r="E212" t="s">
        <v>77</v>
      </c>
      <c r="F212" t="s">
        <v>9343</v>
      </c>
      <c r="H212" t="s">
        <v>264</v>
      </c>
      <c r="I212">
        <v>2111</v>
      </c>
      <c r="J212" t="str">
        <f t="shared" si="24"/>
        <v>BAN_2111</v>
      </c>
      <c r="K212" t="str">
        <f t="shared" si="25"/>
        <v>2111load</v>
      </c>
      <c r="L212" t="str">
        <f t="shared" si="26"/>
        <v>BAN_2111</v>
      </c>
      <c r="M212">
        <v>3</v>
      </c>
      <c r="N212">
        <v>0.4</v>
      </c>
      <c r="P212" t="s">
        <v>296</v>
      </c>
      <c r="Q212" t="str">
        <f t="shared" si="27"/>
        <v>Load.BAN_2111</v>
      </c>
      <c r="R212" t="str">
        <f t="shared" si="28"/>
        <v>phases=3</v>
      </c>
      <c r="S212" t="str">
        <f t="shared" si="29"/>
        <v>Bus1=2111load</v>
      </c>
      <c r="T212" t="str">
        <f t="shared" si="30"/>
        <v>kV=0.4</v>
      </c>
      <c r="U212" t="str">
        <f t="shared" si="31"/>
        <v>kW=180</v>
      </c>
      <c r="V212" t="s">
        <v>9355</v>
      </c>
    </row>
    <row r="213" spans="1:22" x14ac:dyDescent="0.25">
      <c r="A213" t="s">
        <v>78</v>
      </c>
      <c r="B213">
        <v>200</v>
      </c>
      <c r="C213">
        <v>11</v>
      </c>
      <c r="D213">
        <v>0.4</v>
      </c>
      <c r="E213" t="s">
        <v>77</v>
      </c>
      <c r="F213" t="s">
        <v>9343</v>
      </c>
      <c r="H213" t="s">
        <v>273</v>
      </c>
      <c r="I213">
        <v>11022</v>
      </c>
      <c r="J213" t="str">
        <f t="shared" si="24"/>
        <v>SAN_11022</v>
      </c>
      <c r="K213" t="str">
        <f t="shared" si="25"/>
        <v>11022load</v>
      </c>
      <c r="L213" t="str">
        <f t="shared" si="26"/>
        <v>SAN_11022</v>
      </c>
      <c r="M213">
        <v>3</v>
      </c>
      <c r="N213">
        <v>0.4</v>
      </c>
      <c r="P213" t="s">
        <v>296</v>
      </c>
      <c r="Q213" t="str">
        <f t="shared" si="27"/>
        <v>Load.SAN_11022</v>
      </c>
      <c r="R213" t="str">
        <f t="shared" si="28"/>
        <v>phases=3</v>
      </c>
      <c r="S213" t="str">
        <f t="shared" si="29"/>
        <v>Bus1=11022load</v>
      </c>
      <c r="T213" t="str">
        <f t="shared" si="30"/>
        <v>kV=0.4</v>
      </c>
      <c r="U213" t="str">
        <f t="shared" si="31"/>
        <v>kW=180</v>
      </c>
      <c r="V213" t="s">
        <v>9355</v>
      </c>
    </row>
    <row r="214" spans="1:22" x14ac:dyDescent="0.25">
      <c r="A214" t="s">
        <v>78</v>
      </c>
      <c r="B214">
        <v>100</v>
      </c>
      <c r="C214">
        <v>11</v>
      </c>
      <c r="D214">
        <v>0.4</v>
      </c>
      <c r="E214" t="s">
        <v>77</v>
      </c>
      <c r="F214" t="s">
        <v>9343</v>
      </c>
      <c r="H214" t="s">
        <v>273</v>
      </c>
      <c r="I214">
        <v>11002</v>
      </c>
      <c r="J214" t="str">
        <f t="shared" si="24"/>
        <v>SAN_11002</v>
      </c>
      <c r="K214" t="str">
        <f t="shared" si="25"/>
        <v>11002load</v>
      </c>
      <c r="L214" t="str">
        <f t="shared" si="26"/>
        <v>SAN_11002</v>
      </c>
      <c r="M214">
        <v>3</v>
      </c>
      <c r="N214">
        <v>0.4</v>
      </c>
      <c r="P214" t="s">
        <v>296</v>
      </c>
      <c r="Q214" t="str">
        <f t="shared" si="27"/>
        <v>Load.SAN_11002</v>
      </c>
      <c r="R214" t="str">
        <f t="shared" si="28"/>
        <v>phases=3</v>
      </c>
      <c r="S214" t="str">
        <f t="shared" si="29"/>
        <v>Bus1=11002load</v>
      </c>
      <c r="T214" t="str">
        <f t="shared" si="30"/>
        <v>kV=0.4</v>
      </c>
      <c r="U214" t="str">
        <f t="shared" si="31"/>
        <v>kW=90</v>
      </c>
      <c r="V214" t="s">
        <v>9355</v>
      </c>
    </row>
    <row r="215" spans="1:22" x14ac:dyDescent="0.25">
      <c r="A215" t="s">
        <v>78</v>
      </c>
      <c r="B215">
        <v>100</v>
      </c>
      <c r="C215">
        <v>11</v>
      </c>
      <c r="D215">
        <v>0.4</v>
      </c>
      <c r="E215" t="s">
        <v>77</v>
      </c>
      <c r="F215" t="s">
        <v>9343</v>
      </c>
      <c r="H215" t="s">
        <v>273</v>
      </c>
      <c r="I215">
        <v>11093</v>
      </c>
      <c r="J215" t="str">
        <f t="shared" si="24"/>
        <v>SAN_11093</v>
      </c>
      <c r="K215" t="str">
        <f t="shared" si="25"/>
        <v>11093load</v>
      </c>
      <c r="L215" t="str">
        <f t="shared" si="26"/>
        <v>SAN_11093</v>
      </c>
      <c r="M215">
        <v>3</v>
      </c>
      <c r="N215">
        <v>0.4</v>
      </c>
      <c r="P215" t="s">
        <v>296</v>
      </c>
      <c r="Q215" t="str">
        <f t="shared" si="27"/>
        <v>Load.SAN_11093</v>
      </c>
      <c r="R215" t="str">
        <f t="shared" si="28"/>
        <v>phases=3</v>
      </c>
      <c r="S215" t="str">
        <f t="shared" si="29"/>
        <v>Bus1=11093load</v>
      </c>
      <c r="T215" t="str">
        <f t="shared" si="30"/>
        <v>kV=0.4</v>
      </c>
      <c r="U215" t="str">
        <f t="shared" si="31"/>
        <v>kW=90</v>
      </c>
      <c r="V215" t="s">
        <v>9355</v>
      </c>
    </row>
    <row r="216" spans="1:22" x14ac:dyDescent="0.25">
      <c r="A216" t="s">
        <v>78</v>
      </c>
      <c r="B216">
        <v>200</v>
      </c>
      <c r="C216">
        <v>11</v>
      </c>
      <c r="D216">
        <v>0.4</v>
      </c>
      <c r="E216" t="s">
        <v>77</v>
      </c>
      <c r="F216" t="s">
        <v>9343</v>
      </c>
      <c r="H216" t="s">
        <v>273</v>
      </c>
      <c r="I216">
        <v>11103</v>
      </c>
      <c r="J216" t="str">
        <f t="shared" si="24"/>
        <v>SAN_11103</v>
      </c>
      <c r="K216" t="str">
        <f t="shared" si="25"/>
        <v>11103load</v>
      </c>
      <c r="L216" t="str">
        <f t="shared" si="26"/>
        <v>SAN_11103</v>
      </c>
      <c r="M216">
        <v>3</v>
      </c>
      <c r="N216">
        <v>0.4</v>
      </c>
      <c r="P216" t="s">
        <v>296</v>
      </c>
      <c r="Q216" t="str">
        <f t="shared" si="27"/>
        <v>Load.SAN_11103</v>
      </c>
      <c r="R216" t="str">
        <f t="shared" si="28"/>
        <v>phases=3</v>
      </c>
      <c r="S216" t="str">
        <f t="shared" si="29"/>
        <v>Bus1=11103load</v>
      </c>
      <c r="T216" t="str">
        <f t="shared" si="30"/>
        <v>kV=0.4</v>
      </c>
      <c r="U216" t="str">
        <f t="shared" si="31"/>
        <v>kW=180</v>
      </c>
      <c r="V216" t="s">
        <v>9355</v>
      </c>
    </row>
    <row r="217" spans="1:22" x14ac:dyDescent="0.25">
      <c r="A217" t="s">
        <v>78</v>
      </c>
      <c r="B217">
        <v>100</v>
      </c>
      <c r="C217">
        <v>11</v>
      </c>
      <c r="D217">
        <v>0.4</v>
      </c>
      <c r="E217" t="s">
        <v>77</v>
      </c>
      <c r="F217" t="s">
        <v>9343</v>
      </c>
      <c r="H217" t="s">
        <v>273</v>
      </c>
      <c r="I217">
        <v>11110</v>
      </c>
      <c r="J217" t="str">
        <f t="shared" si="24"/>
        <v>SAN_11110</v>
      </c>
      <c r="K217" t="str">
        <f t="shared" si="25"/>
        <v>11110load</v>
      </c>
      <c r="L217" t="str">
        <f t="shared" si="26"/>
        <v>SAN_11110</v>
      </c>
      <c r="M217">
        <v>3</v>
      </c>
      <c r="N217">
        <v>0.4</v>
      </c>
      <c r="P217" t="s">
        <v>296</v>
      </c>
      <c r="Q217" t="str">
        <f t="shared" si="27"/>
        <v>Load.SAN_11110</v>
      </c>
      <c r="R217" t="str">
        <f t="shared" si="28"/>
        <v>phases=3</v>
      </c>
      <c r="S217" t="str">
        <f t="shared" si="29"/>
        <v>Bus1=11110load</v>
      </c>
      <c r="T217" t="str">
        <f t="shared" si="30"/>
        <v>kV=0.4</v>
      </c>
      <c r="U217" t="str">
        <f t="shared" si="31"/>
        <v>kW=90</v>
      </c>
      <c r="V217" t="s">
        <v>9355</v>
      </c>
    </row>
    <row r="218" spans="1:22" x14ac:dyDescent="0.25">
      <c r="A218" t="s">
        <v>78</v>
      </c>
      <c r="B218">
        <v>200</v>
      </c>
      <c r="C218">
        <v>11</v>
      </c>
      <c r="D218">
        <v>0.4</v>
      </c>
      <c r="E218" t="s">
        <v>77</v>
      </c>
      <c r="F218" t="s">
        <v>9343</v>
      </c>
      <c r="H218" t="s">
        <v>273</v>
      </c>
      <c r="I218">
        <v>11054</v>
      </c>
      <c r="J218" t="str">
        <f t="shared" si="24"/>
        <v>SAN_11054</v>
      </c>
      <c r="K218" t="str">
        <f t="shared" si="25"/>
        <v>11054load</v>
      </c>
      <c r="L218" t="str">
        <f t="shared" si="26"/>
        <v>SAN_11054</v>
      </c>
      <c r="M218">
        <v>3</v>
      </c>
      <c r="N218">
        <v>0.4</v>
      </c>
      <c r="P218" t="s">
        <v>296</v>
      </c>
      <c r="Q218" t="str">
        <f t="shared" si="27"/>
        <v>Load.SAN_11054</v>
      </c>
      <c r="R218" t="str">
        <f t="shared" si="28"/>
        <v>phases=3</v>
      </c>
      <c r="S218" t="str">
        <f t="shared" si="29"/>
        <v>Bus1=11054load</v>
      </c>
      <c r="T218" t="str">
        <f t="shared" si="30"/>
        <v>kV=0.4</v>
      </c>
      <c r="U218" t="str">
        <f t="shared" si="31"/>
        <v>kW=180</v>
      </c>
      <c r="V218" t="s">
        <v>9355</v>
      </c>
    </row>
    <row r="219" spans="1:22" x14ac:dyDescent="0.25">
      <c r="A219" t="s">
        <v>78</v>
      </c>
      <c r="B219">
        <v>100</v>
      </c>
      <c r="C219">
        <v>11</v>
      </c>
      <c r="D219">
        <v>0.4</v>
      </c>
      <c r="E219" t="s">
        <v>77</v>
      </c>
      <c r="F219" t="s">
        <v>9343</v>
      </c>
      <c r="H219" t="s">
        <v>273</v>
      </c>
      <c r="I219">
        <v>11049</v>
      </c>
      <c r="J219" t="str">
        <f t="shared" si="24"/>
        <v>SAN_11049</v>
      </c>
      <c r="K219" t="str">
        <f t="shared" si="25"/>
        <v>11049load</v>
      </c>
      <c r="L219" t="str">
        <f t="shared" si="26"/>
        <v>SAN_11049</v>
      </c>
      <c r="M219">
        <v>3</v>
      </c>
      <c r="N219">
        <v>0.4</v>
      </c>
      <c r="P219" t="s">
        <v>296</v>
      </c>
      <c r="Q219" t="str">
        <f t="shared" si="27"/>
        <v>Load.SAN_11049</v>
      </c>
      <c r="R219" t="str">
        <f t="shared" si="28"/>
        <v>phases=3</v>
      </c>
      <c r="S219" t="str">
        <f t="shared" si="29"/>
        <v>Bus1=11049load</v>
      </c>
      <c r="T219" t="str">
        <f t="shared" si="30"/>
        <v>kV=0.4</v>
      </c>
      <c r="U219" t="str">
        <f t="shared" si="31"/>
        <v>kW=90</v>
      </c>
      <c r="V219" t="s">
        <v>9355</v>
      </c>
    </row>
    <row r="220" spans="1:22" x14ac:dyDescent="0.25">
      <c r="A220" t="s">
        <v>78</v>
      </c>
      <c r="B220">
        <v>150</v>
      </c>
      <c r="C220">
        <v>11</v>
      </c>
      <c r="D220">
        <v>0.4</v>
      </c>
      <c r="E220" t="s">
        <v>77</v>
      </c>
      <c r="F220" t="s">
        <v>9343</v>
      </c>
      <c r="H220" t="s">
        <v>273</v>
      </c>
      <c r="I220">
        <v>11047</v>
      </c>
      <c r="J220" t="str">
        <f t="shared" si="24"/>
        <v>SAN_11047</v>
      </c>
      <c r="K220" t="str">
        <f t="shared" si="25"/>
        <v>11047load</v>
      </c>
      <c r="L220" t="str">
        <f t="shared" si="26"/>
        <v>SAN_11047</v>
      </c>
      <c r="M220">
        <v>3</v>
      </c>
      <c r="N220">
        <v>0.4</v>
      </c>
      <c r="P220" t="s">
        <v>296</v>
      </c>
      <c r="Q220" t="str">
        <f t="shared" si="27"/>
        <v>Load.SAN_11047</v>
      </c>
      <c r="R220" t="str">
        <f t="shared" si="28"/>
        <v>phases=3</v>
      </c>
      <c r="S220" t="str">
        <f t="shared" si="29"/>
        <v>Bus1=11047load</v>
      </c>
      <c r="T220" t="str">
        <f t="shared" si="30"/>
        <v>kV=0.4</v>
      </c>
      <c r="U220" t="str">
        <f t="shared" si="31"/>
        <v>kW=135</v>
      </c>
      <c r="V220" t="s">
        <v>9355</v>
      </c>
    </row>
    <row r="221" spans="1:22" x14ac:dyDescent="0.25">
      <c r="A221" t="s">
        <v>78</v>
      </c>
      <c r="B221">
        <v>100</v>
      </c>
      <c r="C221">
        <v>11</v>
      </c>
      <c r="D221">
        <v>0.4</v>
      </c>
      <c r="E221" t="s">
        <v>77</v>
      </c>
      <c r="F221" t="s">
        <v>9343</v>
      </c>
      <c r="H221" t="s">
        <v>273</v>
      </c>
      <c r="I221">
        <v>11041</v>
      </c>
      <c r="J221" t="str">
        <f t="shared" si="24"/>
        <v>SAN_11041</v>
      </c>
      <c r="K221" t="str">
        <f t="shared" si="25"/>
        <v>11041load</v>
      </c>
      <c r="L221" t="str">
        <f t="shared" si="26"/>
        <v>SAN_11041</v>
      </c>
      <c r="M221">
        <v>3</v>
      </c>
      <c r="N221">
        <v>0.4</v>
      </c>
      <c r="P221" t="s">
        <v>296</v>
      </c>
      <c r="Q221" t="str">
        <f t="shared" si="27"/>
        <v>Load.SAN_11041</v>
      </c>
      <c r="R221" t="str">
        <f t="shared" si="28"/>
        <v>phases=3</v>
      </c>
      <c r="S221" t="str">
        <f t="shared" si="29"/>
        <v>Bus1=11041load</v>
      </c>
      <c r="T221" t="str">
        <f t="shared" si="30"/>
        <v>kV=0.4</v>
      </c>
      <c r="U221" t="str">
        <f t="shared" si="31"/>
        <v>kW=90</v>
      </c>
      <c r="V221" t="s">
        <v>9355</v>
      </c>
    </row>
    <row r="222" spans="1:22" x14ac:dyDescent="0.25">
      <c r="A222" t="s">
        <v>78</v>
      </c>
      <c r="B222">
        <v>200</v>
      </c>
      <c r="C222">
        <v>11</v>
      </c>
      <c r="D222">
        <v>0.4</v>
      </c>
      <c r="E222" t="s">
        <v>77</v>
      </c>
      <c r="F222" t="s">
        <v>9343</v>
      </c>
      <c r="H222" t="s">
        <v>273</v>
      </c>
      <c r="I222">
        <v>11026</v>
      </c>
      <c r="J222" t="str">
        <f t="shared" si="24"/>
        <v>SAN_11026</v>
      </c>
      <c r="K222" t="str">
        <f t="shared" si="25"/>
        <v>11026load</v>
      </c>
      <c r="L222" t="str">
        <f t="shared" si="26"/>
        <v>SAN_11026</v>
      </c>
      <c r="M222">
        <v>3</v>
      </c>
      <c r="N222">
        <v>0.4</v>
      </c>
      <c r="P222" t="s">
        <v>296</v>
      </c>
      <c r="Q222" t="str">
        <f t="shared" si="27"/>
        <v>Load.SAN_11026</v>
      </c>
      <c r="R222" t="str">
        <f t="shared" si="28"/>
        <v>phases=3</v>
      </c>
      <c r="S222" t="str">
        <f t="shared" si="29"/>
        <v>Bus1=11026load</v>
      </c>
      <c r="T222" t="str">
        <f t="shared" si="30"/>
        <v>kV=0.4</v>
      </c>
      <c r="U222" t="str">
        <f t="shared" si="31"/>
        <v>kW=180</v>
      </c>
      <c r="V222" t="s">
        <v>9355</v>
      </c>
    </row>
    <row r="223" spans="1:22" x14ac:dyDescent="0.25">
      <c r="A223" t="s">
        <v>78</v>
      </c>
      <c r="B223">
        <v>200</v>
      </c>
      <c r="C223">
        <v>11</v>
      </c>
      <c r="D223">
        <v>0.4</v>
      </c>
      <c r="E223" t="s">
        <v>77</v>
      </c>
      <c r="F223" t="s">
        <v>9343</v>
      </c>
      <c r="H223" t="s">
        <v>273</v>
      </c>
      <c r="I223">
        <v>11003</v>
      </c>
      <c r="J223" t="str">
        <f t="shared" si="24"/>
        <v>SAN_11003</v>
      </c>
      <c r="K223" t="str">
        <f t="shared" si="25"/>
        <v>11003load</v>
      </c>
      <c r="L223" t="str">
        <f t="shared" si="26"/>
        <v>SAN_11003</v>
      </c>
      <c r="M223">
        <v>3</v>
      </c>
      <c r="N223">
        <v>0.4</v>
      </c>
      <c r="P223" t="s">
        <v>296</v>
      </c>
      <c r="Q223" t="str">
        <f t="shared" si="27"/>
        <v>Load.SAN_11003</v>
      </c>
      <c r="R223" t="str">
        <f t="shared" si="28"/>
        <v>phases=3</v>
      </c>
      <c r="S223" t="str">
        <f t="shared" si="29"/>
        <v>Bus1=11003load</v>
      </c>
      <c r="T223" t="str">
        <f t="shared" si="30"/>
        <v>kV=0.4</v>
      </c>
      <c r="U223" t="str">
        <f t="shared" si="31"/>
        <v>kW=180</v>
      </c>
      <c r="V223" t="s">
        <v>9355</v>
      </c>
    </row>
    <row r="224" spans="1:22" x14ac:dyDescent="0.25">
      <c r="A224" t="s">
        <v>78</v>
      </c>
      <c r="B224">
        <v>200</v>
      </c>
      <c r="C224">
        <v>11</v>
      </c>
      <c r="D224">
        <v>0.4</v>
      </c>
      <c r="E224" t="s">
        <v>77</v>
      </c>
      <c r="F224" t="s">
        <v>9343</v>
      </c>
      <c r="H224" t="s">
        <v>273</v>
      </c>
      <c r="I224">
        <v>11152</v>
      </c>
      <c r="J224" t="str">
        <f t="shared" si="24"/>
        <v>SAN_11152</v>
      </c>
      <c r="K224" t="str">
        <f t="shared" si="25"/>
        <v>11152load</v>
      </c>
      <c r="L224" t="str">
        <f t="shared" si="26"/>
        <v>SAN_11152</v>
      </c>
      <c r="M224">
        <v>3</v>
      </c>
      <c r="N224">
        <v>0.4</v>
      </c>
      <c r="P224" t="s">
        <v>296</v>
      </c>
      <c r="Q224" t="str">
        <f t="shared" si="27"/>
        <v>Load.SAN_11152</v>
      </c>
      <c r="R224" t="str">
        <f t="shared" si="28"/>
        <v>phases=3</v>
      </c>
      <c r="S224" t="str">
        <f t="shared" si="29"/>
        <v>Bus1=11152load</v>
      </c>
      <c r="T224" t="str">
        <f t="shared" si="30"/>
        <v>kV=0.4</v>
      </c>
      <c r="U224" t="str">
        <f t="shared" si="31"/>
        <v>kW=180</v>
      </c>
      <c r="V224" t="s">
        <v>9355</v>
      </c>
    </row>
    <row r="225" spans="1:22" x14ac:dyDescent="0.25">
      <c r="A225" t="s">
        <v>78</v>
      </c>
      <c r="B225">
        <v>150</v>
      </c>
      <c r="C225">
        <v>11</v>
      </c>
      <c r="D225">
        <v>0.4</v>
      </c>
      <c r="E225" t="s">
        <v>77</v>
      </c>
      <c r="F225" t="s">
        <v>9343</v>
      </c>
      <c r="H225" t="s">
        <v>273</v>
      </c>
      <c r="I225">
        <v>11131</v>
      </c>
      <c r="J225" t="str">
        <f t="shared" si="24"/>
        <v>SAN_11131</v>
      </c>
      <c r="K225" t="str">
        <f t="shared" si="25"/>
        <v>11131load</v>
      </c>
      <c r="L225" t="str">
        <f t="shared" si="26"/>
        <v>SAN_11131</v>
      </c>
      <c r="M225">
        <v>3</v>
      </c>
      <c r="N225">
        <v>0.4</v>
      </c>
      <c r="P225" t="s">
        <v>296</v>
      </c>
      <c r="Q225" t="str">
        <f t="shared" si="27"/>
        <v>Load.SAN_11131</v>
      </c>
      <c r="R225" t="str">
        <f t="shared" si="28"/>
        <v>phases=3</v>
      </c>
      <c r="S225" t="str">
        <f t="shared" si="29"/>
        <v>Bus1=11131load</v>
      </c>
      <c r="T225" t="str">
        <f t="shared" si="30"/>
        <v>kV=0.4</v>
      </c>
      <c r="U225" t="str">
        <f t="shared" si="31"/>
        <v>kW=135</v>
      </c>
      <c r="V225" t="s">
        <v>9355</v>
      </c>
    </row>
    <row r="226" spans="1:22" x14ac:dyDescent="0.25">
      <c r="A226" t="s">
        <v>78</v>
      </c>
      <c r="B226">
        <v>100</v>
      </c>
      <c r="C226">
        <v>11</v>
      </c>
      <c r="D226">
        <v>0.4</v>
      </c>
      <c r="E226" t="s">
        <v>77</v>
      </c>
      <c r="F226" t="s">
        <v>9343</v>
      </c>
      <c r="H226" t="s">
        <v>273</v>
      </c>
      <c r="I226">
        <v>11182</v>
      </c>
      <c r="J226" t="str">
        <f t="shared" si="24"/>
        <v>SAN_11182</v>
      </c>
      <c r="K226" t="str">
        <f t="shared" si="25"/>
        <v>11182load</v>
      </c>
      <c r="L226" t="str">
        <f t="shared" si="26"/>
        <v>SAN_11182</v>
      </c>
      <c r="M226">
        <v>3</v>
      </c>
      <c r="N226">
        <v>0.4</v>
      </c>
      <c r="P226" t="s">
        <v>296</v>
      </c>
      <c r="Q226" t="str">
        <f t="shared" si="27"/>
        <v>Load.SAN_11182</v>
      </c>
      <c r="R226" t="str">
        <f t="shared" si="28"/>
        <v>phases=3</v>
      </c>
      <c r="S226" t="str">
        <f t="shared" si="29"/>
        <v>Bus1=11182load</v>
      </c>
      <c r="T226" t="str">
        <f t="shared" si="30"/>
        <v>kV=0.4</v>
      </c>
      <c r="U226" t="str">
        <f t="shared" si="31"/>
        <v>kW=90</v>
      </c>
      <c r="V226" t="s">
        <v>9355</v>
      </c>
    </row>
    <row r="227" spans="1:22" x14ac:dyDescent="0.25">
      <c r="A227" t="s">
        <v>78</v>
      </c>
      <c r="B227">
        <v>200</v>
      </c>
      <c r="C227">
        <v>11</v>
      </c>
      <c r="D227">
        <v>0.4</v>
      </c>
      <c r="E227" t="s">
        <v>77</v>
      </c>
      <c r="F227" t="s">
        <v>9343</v>
      </c>
      <c r="H227" t="s">
        <v>273</v>
      </c>
      <c r="I227">
        <v>11163</v>
      </c>
      <c r="J227" t="str">
        <f t="shared" si="24"/>
        <v>SAN_11163</v>
      </c>
      <c r="K227" t="str">
        <f t="shared" si="25"/>
        <v>11163load</v>
      </c>
      <c r="L227" t="str">
        <f t="shared" si="26"/>
        <v>SAN_11163</v>
      </c>
      <c r="M227">
        <v>3</v>
      </c>
      <c r="N227">
        <v>0.4</v>
      </c>
      <c r="P227" t="s">
        <v>296</v>
      </c>
      <c r="Q227" t="str">
        <f t="shared" si="27"/>
        <v>Load.SAN_11163</v>
      </c>
      <c r="R227" t="str">
        <f t="shared" si="28"/>
        <v>phases=3</v>
      </c>
      <c r="S227" t="str">
        <f t="shared" si="29"/>
        <v>Bus1=11163load</v>
      </c>
      <c r="T227" t="str">
        <f t="shared" si="30"/>
        <v>kV=0.4</v>
      </c>
      <c r="U227" t="str">
        <f t="shared" si="31"/>
        <v>kW=180</v>
      </c>
      <c r="V227" t="s">
        <v>9355</v>
      </c>
    </row>
    <row r="228" spans="1:22" x14ac:dyDescent="0.25">
      <c r="A228" t="s">
        <v>78</v>
      </c>
      <c r="B228">
        <v>200</v>
      </c>
      <c r="C228">
        <v>11</v>
      </c>
      <c r="D228">
        <v>0.4</v>
      </c>
      <c r="E228" t="s">
        <v>77</v>
      </c>
      <c r="F228" t="s">
        <v>9343</v>
      </c>
      <c r="H228" t="s">
        <v>273</v>
      </c>
      <c r="I228">
        <v>11123</v>
      </c>
      <c r="J228" t="str">
        <f t="shared" si="24"/>
        <v>SAN_11123</v>
      </c>
      <c r="K228" t="str">
        <f t="shared" si="25"/>
        <v>11123load</v>
      </c>
      <c r="L228" t="str">
        <f t="shared" si="26"/>
        <v>SAN_11123</v>
      </c>
      <c r="M228">
        <v>3</v>
      </c>
      <c r="N228">
        <v>0.4</v>
      </c>
      <c r="P228" t="s">
        <v>296</v>
      </c>
      <c r="Q228" t="str">
        <f t="shared" si="27"/>
        <v>Load.SAN_11123</v>
      </c>
      <c r="R228" t="str">
        <f t="shared" si="28"/>
        <v>phases=3</v>
      </c>
      <c r="S228" t="str">
        <f t="shared" si="29"/>
        <v>Bus1=11123load</v>
      </c>
      <c r="T228" t="str">
        <f t="shared" si="30"/>
        <v>kV=0.4</v>
      </c>
      <c r="U228" t="str">
        <f t="shared" si="31"/>
        <v>kW=180</v>
      </c>
      <c r="V228" t="s">
        <v>9355</v>
      </c>
    </row>
    <row r="229" spans="1:22" x14ac:dyDescent="0.25">
      <c r="A229" t="s">
        <v>78</v>
      </c>
      <c r="B229">
        <v>100</v>
      </c>
      <c r="C229">
        <v>11</v>
      </c>
      <c r="D229">
        <v>0.4</v>
      </c>
      <c r="E229" t="s">
        <v>77</v>
      </c>
      <c r="F229" t="s">
        <v>9343</v>
      </c>
      <c r="H229" t="s">
        <v>273</v>
      </c>
      <c r="I229">
        <v>11171</v>
      </c>
      <c r="J229" t="str">
        <f t="shared" si="24"/>
        <v>SAN_11171</v>
      </c>
      <c r="K229" t="str">
        <f t="shared" si="25"/>
        <v>11171load</v>
      </c>
      <c r="L229" t="str">
        <f t="shared" si="26"/>
        <v>SAN_11171</v>
      </c>
      <c r="M229">
        <v>3</v>
      </c>
      <c r="N229">
        <v>0.4</v>
      </c>
      <c r="P229" t="s">
        <v>296</v>
      </c>
      <c r="Q229" t="str">
        <f t="shared" si="27"/>
        <v>Load.SAN_11171</v>
      </c>
      <c r="R229" t="str">
        <f t="shared" si="28"/>
        <v>phases=3</v>
      </c>
      <c r="S229" t="str">
        <f t="shared" si="29"/>
        <v>Bus1=11171load</v>
      </c>
      <c r="T229" t="str">
        <f t="shared" si="30"/>
        <v>kV=0.4</v>
      </c>
      <c r="U229" t="str">
        <f t="shared" si="31"/>
        <v>kW=90</v>
      </c>
      <c r="V229" t="s">
        <v>9355</v>
      </c>
    </row>
    <row r="230" spans="1:22" x14ac:dyDescent="0.25">
      <c r="A230" t="s">
        <v>78</v>
      </c>
      <c r="B230">
        <v>100</v>
      </c>
      <c r="C230">
        <v>11</v>
      </c>
      <c r="D230">
        <v>0.4</v>
      </c>
      <c r="E230" t="s">
        <v>77</v>
      </c>
      <c r="F230" t="s">
        <v>9343</v>
      </c>
      <c r="H230" t="s">
        <v>273</v>
      </c>
      <c r="I230">
        <v>11178</v>
      </c>
      <c r="J230" t="str">
        <f t="shared" si="24"/>
        <v>SAN_11178</v>
      </c>
      <c r="K230" t="str">
        <f t="shared" si="25"/>
        <v>11178load</v>
      </c>
      <c r="L230" t="str">
        <f t="shared" si="26"/>
        <v>SAN_11178</v>
      </c>
      <c r="M230">
        <v>3</v>
      </c>
      <c r="N230">
        <v>0.4</v>
      </c>
      <c r="P230" t="s">
        <v>296</v>
      </c>
      <c r="Q230" t="str">
        <f t="shared" si="27"/>
        <v>Load.SAN_11178</v>
      </c>
      <c r="R230" t="str">
        <f t="shared" si="28"/>
        <v>phases=3</v>
      </c>
      <c r="S230" t="str">
        <f t="shared" si="29"/>
        <v>Bus1=11178load</v>
      </c>
      <c r="T230" t="str">
        <f t="shared" si="30"/>
        <v>kV=0.4</v>
      </c>
      <c r="U230" t="str">
        <f t="shared" si="31"/>
        <v>kW=90</v>
      </c>
      <c r="V230" t="s">
        <v>9355</v>
      </c>
    </row>
    <row r="231" spans="1:22" x14ac:dyDescent="0.25">
      <c r="A231" t="s">
        <v>78</v>
      </c>
      <c r="B231">
        <v>200</v>
      </c>
      <c r="C231">
        <v>11</v>
      </c>
      <c r="D231">
        <v>0.4</v>
      </c>
      <c r="E231" t="s">
        <v>77</v>
      </c>
      <c r="F231" t="s">
        <v>9343</v>
      </c>
      <c r="H231" t="s">
        <v>273</v>
      </c>
      <c r="I231">
        <v>11112</v>
      </c>
      <c r="J231" t="str">
        <f t="shared" si="24"/>
        <v>SAN_11112</v>
      </c>
      <c r="K231" t="str">
        <f t="shared" si="25"/>
        <v>11112load</v>
      </c>
      <c r="L231" t="str">
        <f t="shared" si="26"/>
        <v>SAN_11112</v>
      </c>
      <c r="M231">
        <v>3</v>
      </c>
      <c r="N231">
        <v>0.4</v>
      </c>
      <c r="P231" t="s">
        <v>296</v>
      </c>
      <c r="Q231" t="str">
        <f t="shared" si="27"/>
        <v>Load.SAN_11112</v>
      </c>
      <c r="R231" t="str">
        <f t="shared" si="28"/>
        <v>phases=3</v>
      </c>
      <c r="S231" t="str">
        <f t="shared" si="29"/>
        <v>Bus1=11112load</v>
      </c>
      <c r="T231" t="str">
        <f t="shared" si="30"/>
        <v>kV=0.4</v>
      </c>
      <c r="U231" t="str">
        <f t="shared" si="31"/>
        <v>kW=180</v>
      </c>
      <c r="V231" t="s">
        <v>9355</v>
      </c>
    </row>
    <row r="232" spans="1:22" x14ac:dyDescent="0.25">
      <c r="A232" t="s">
        <v>78</v>
      </c>
      <c r="B232">
        <v>200</v>
      </c>
      <c r="C232">
        <v>11</v>
      </c>
      <c r="D232">
        <v>0.4</v>
      </c>
      <c r="E232" t="s">
        <v>77</v>
      </c>
      <c r="F232" t="s">
        <v>9343</v>
      </c>
      <c r="H232" t="s">
        <v>273</v>
      </c>
      <c r="I232">
        <v>11118</v>
      </c>
      <c r="J232" t="str">
        <f t="shared" si="24"/>
        <v>SAN_11118</v>
      </c>
      <c r="K232" t="str">
        <f t="shared" si="25"/>
        <v>11118load</v>
      </c>
      <c r="L232" t="str">
        <f t="shared" si="26"/>
        <v>SAN_11118</v>
      </c>
      <c r="M232">
        <v>3</v>
      </c>
      <c r="N232">
        <v>0.4</v>
      </c>
      <c r="P232" t="s">
        <v>296</v>
      </c>
      <c r="Q232" t="str">
        <f t="shared" si="27"/>
        <v>Load.SAN_11118</v>
      </c>
      <c r="R232" t="str">
        <f t="shared" si="28"/>
        <v>phases=3</v>
      </c>
      <c r="S232" t="str">
        <f t="shared" si="29"/>
        <v>Bus1=11118load</v>
      </c>
      <c r="T232" t="str">
        <f t="shared" si="30"/>
        <v>kV=0.4</v>
      </c>
      <c r="U232" t="str">
        <f t="shared" si="31"/>
        <v>kW=180</v>
      </c>
      <c r="V232" t="s">
        <v>9355</v>
      </c>
    </row>
    <row r="233" spans="1:22" x14ac:dyDescent="0.25">
      <c r="A233" t="s">
        <v>78</v>
      </c>
      <c r="B233">
        <v>200</v>
      </c>
      <c r="C233">
        <v>11</v>
      </c>
      <c r="D233">
        <v>0.4</v>
      </c>
      <c r="E233" t="s">
        <v>77</v>
      </c>
      <c r="F233" t="s">
        <v>9343</v>
      </c>
      <c r="H233" t="s">
        <v>273</v>
      </c>
      <c r="I233">
        <v>11121</v>
      </c>
      <c r="J233" t="str">
        <f t="shared" si="24"/>
        <v>SAN_11121</v>
      </c>
      <c r="K233" t="str">
        <f t="shared" si="25"/>
        <v>11121load</v>
      </c>
      <c r="L233" t="str">
        <f t="shared" si="26"/>
        <v>SAN_11121</v>
      </c>
      <c r="M233">
        <v>3</v>
      </c>
      <c r="N233">
        <v>0.4</v>
      </c>
      <c r="P233" t="s">
        <v>296</v>
      </c>
      <c r="Q233" t="str">
        <f t="shared" si="27"/>
        <v>Load.SAN_11121</v>
      </c>
      <c r="R233" t="str">
        <f t="shared" si="28"/>
        <v>phases=3</v>
      </c>
      <c r="S233" t="str">
        <f t="shared" si="29"/>
        <v>Bus1=11121load</v>
      </c>
      <c r="T233" t="str">
        <f t="shared" si="30"/>
        <v>kV=0.4</v>
      </c>
      <c r="U233" t="str">
        <f t="shared" si="31"/>
        <v>kW=180</v>
      </c>
      <c r="V233" t="s">
        <v>9355</v>
      </c>
    </row>
    <row r="234" spans="1:22" x14ac:dyDescent="0.25">
      <c r="A234" t="s">
        <v>78</v>
      </c>
      <c r="B234">
        <v>300</v>
      </c>
      <c r="C234">
        <v>11</v>
      </c>
      <c r="D234">
        <v>0.4</v>
      </c>
      <c r="E234" t="s">
        <v>77</v>
      </c>
      <c r="F234" t="s">
        <v>9343</v>
      </c>
      <c r="H234" t="s">
        <v>273</v>
      </c>
      <c r="I234">
        <v>11062</v>
      </c>
      <c r="J234" t="str">
        <f t="shared" si="24"/>
        <v>SAN_11062</v>
      </c>
      <c r="K234" t="str">
        <f t="shared" si="25"/>
        <v>11062load</v>
      </c>
      <c r="L234" t="str">
        <f t="shared" si="26"/>
        <v>SAN_11062</v>
      </c>
      <c r="M234">
        <v>3</v>
      </c>
      <c r="N234">
        <v>0.4</v>
      </c>
      <c r="P234" t="s">
        <v>296</v>
      </c>
      <c r="Q234" t="str">
        <f t="shared" si="27"/>
        <v>Load.SAN_11062</v>
      </c>
      <c r="R234" t="str">
        <f t="shared" si="28"/>
        <v>phases=3</v>
      </c>
      <c r="S234" t="str">
        <f t="shared" si="29"/>
        <v>Bus1=11062load</v>
      </c>
      <c r="T234" t="str">
        <f t="shared" si="30"/>
        <v>kV=0.4</v>
      </c>
      <c r="U234" t="str">
        <f t="shared" si="31"/>
        <v>kW=270</v>
      </c>
      <c r="V234" t="s">
        <v>9355</v>
      </c>
    </row>
    <row r="235" spans="1:22" x14ac:dyDescent="0.25">
      <c r="A235" t="s">
        <v>78</v>
      </c>
      <c r="B235">
        <v>200</v>
      </c>
      <c r="C235">
        <v>11</v>
      </c>
      <c r="D235">
        <v>0.4</v>
      </c>
      <c r="E235" t="s">
        <v>77</v>
      </c>
      <c r="F235" t="s">
        <v>9343</v>
      </c>
      <c r="H235" t="s">
        <v>263</v>
      </c>
      <c r="I235">
        <v>1076</v>
      </c>
      <c r="J235" t="str">
        <f t="shared" si="24"/>
        <v>BAG_1076</v>
      </c>
      <c r="K235" t="str">
        <f t="shared" si="25"/>
        <v>1076load</v>
      </c>
      <c r="L235" t="str">
        <f t="shared" si="26"/>
        <v>BAG_1076</v>
      </c>
      <c r="M235">
        <v>3</v>
      </c>
      <c r="N235">
        <v>0.4</v>
      </c>
      <c r="P235" t="s">
        <v>296</v>
      </c>
      <c r="Q235" t="str">
        <f t="shared" si="27"/>
        <v>Load.BAG_1076</v>
      </c>
      <c r="R235" t="str">
        <f t="shared" si="28"/>
        <v>phases=3</v>
      </c>
      <c r="S235" t="str">
        <f t="shared" si="29"/>
        <v>Bus1=1076load</v>
      </c>
      <c r="T235" t="str">
        <f t="shared" si="30"/>
        <v>kV=0.4</v>
      </c>
      <c r="U235" t="str">
        <f t="shared" si="31"/>
        <v>kW=180</v>
      </c>
      <c r="V235" t="s">
        <v>9355</v>
      </c>
    </row>
    <row r="236" spans="1:22" x14ac:dyDescent="0.25">
      <c r="A236" t="s">
        <v>78</v>
      </c>
      <c r="B236">
        <v>200</v>
      </c>
      <c r="C236">
        <v>11</v>
      </c>
      <c r="D236">
        <v>0.4</v>
      </c>
      <c r="E236" t="s">
        <v>77</v>
      </c>
      <c r="F236" t="s">
        <v>9343</v>
      </c>
      <c r="H236" t="s">
        <v>263</v>
      </c>
      <c r="I236">
        <v>1115</v>
      </c>
      <c r="J236" t="str">
        <f t="shared" si="24"/>
        <v>BAG_1115</v>
      </c>
      <c r="K236" t="str">
        <f t="shared" si="25"/>
        <v>1115load</v>
      </c>
      <c r="L236" t="str">
        <f t="shared" si="26"/>
        <v>BAG_1115</v>
      </c>
      <c r="M236">
        <v>3</v>
      </c>
      <c r="N236">
        <v>0.4</v>
      </c>
      <c r="P236" t="s">
        <v>296</v>
      </c>
      <c r="Q236" t="str">
        <f t="shared" si="27"/>
        <v>Load.BAG_1115</v>
      </c>
      <c r="R236" t="str">
        <f t="shared" si="28"/>
        <v>phases=3</v>
      </c>
      <c r="S236" t="str">
        <f t="shared" si="29"/>
        <v>Bus1=1115load</v>
      </c>
      <c r="T236" t="str">
        <f t="shared" si="30"/>
        <v>kV=0.4</v>
      </c>
      <c r="U236" t="str">
        <f t="shared" si="31"/>
        <v>kW=180</v>
      </c>
      <c r="V236" t="s">
        <v>9355</v>
      </c>
    </row>
    <row r="237" spans="1:22" x14ac:dyDescent="0.25">
      <c r="A237" t="s">
        <v>78</v>
      </c>
      <c r="B237">
        <v>300</v>
      </c>
      <c r="C237">
        <v>11</v>
      </c>
      <c r="D237">
        <v>0.4</v>
      </c>
      <c r="E237" t="s">
        <v>77</v>
      </c>
      <c r="F237" t="s">
        <v>9343</v>
      </c>
      <c r="H237" t="s">
        <v>263</v>
      </c>
      <c r="I237">
        <v>1113</v>
      </c>
      <c r="J237" t="str">
        <f t="shared" si="24"/>
        <v>BAG_1113</v>
      </c>
      <c r="K237" t="str">
        <f t="shared" si="25"/>
        <v>1113load</v>
      </c>
      <c r="L237" t="str">
        <f t="shared" si="26"/>
        <v>BAG_1113</v>
      </c>
      <c r="M237">
        <v>3</v>
      </c>
      <c r="N237">
        <v>0.4</v>
      </c>
      <c r="P237" t="s">
        <v>296</v>
      </c>
      <c r="Q237" t="str">
        <f t="shared" si="27"/>
        <v>Load.BAG_1113</v>
      </c>
      <c r="R237" t="str">
        <f t="shared" si="28"/>
        <v>phases=3</v>
      </c>
      <c r="S237" t="str">
        <f t="shared" si="29"/>
        <v>Bus1=1113load</v>
      </c>
      <c r="T237" t="str">
        <f t="shared" si="30"/>
        <v>kV=0.4</v>
      </c>
      <c r="U237" t="str">
        <f t="shared" si="31"/>
        <v>kW=270</v>
      </c>
      <c r="V237" t="s">
        <v>9355</v>
      </c>
    </row>
    <row r="238" spans="1:22" x14ac:dyDescent="0.25">
      <c r="A238" t="s">
        <v>78</v>
      </c>
      <c r="B238">
        <v>100</v>
      </c>
      <c r="C238">
        <v>11</v>
      </c>
      <c r="D238">
        <v>0.4</v>
      </c>
      <c r="E238" t="s">
        <v>77</v>
      </c>
      <c r="F238" t="s">
        <v>9343</v>
      </c>
      <c r="H238" t="s">
        <v>263</v>
      </c>
      <c r="I238">
        <v>1066</v>
      </c>
      <c r="J238" t="str">
        <f t="shared" si="24"/>
        <v>BAG_1066</v>
      </c>
      <c r="K238" t="str">
        <f t="shared" si="25"/>
        <v>1066load</v>
      </c>
      <c r="L238" t="str">
        <f t="shared" si="26"/>
        <v>BAG_1066</v>
      </c>
      <c r="M238">
        <v>3</v>
      </c>
      <c r="N238">
        <v>0.4</v>
      </c>
      <c r="P238" t="s">
        <v>296</v>
      </c>
      <c r="Q238" t="str">
        <f t="shared" si="27"/>
        <v>Load.BAG_1066</v>
      </c>
      <c r="R238" t="str">
        <f t="shared" si="28"/>
        <v>phases=3</v>
      </c>
      <c r="S238" t="str">
        <f t="shared" si="29"/>
        <v>Bus1=1066load</v>
      </c>
      <c r="T238" t="str">
        <f t="shared" si="30"/>
        <v>kV=0.4</v>
      </c>
      <c r="U238" t="str">
        <f t="shared" si="31"/>
        <v>kW=90</v>
      </c>
      <c r="V238" t="s">
        <v>9355</v>
      </c>
    </row>
    <row r="239" spans="1:22" x14ac:dyDescent="0.25">
      <c r="A239" t="s">
        <v>78</v>
      </c>
      <c r="B239">
        <v>200</v>
      </c>
      <c r="C239">
        <v>11</v>
      </c>
      <c r="D239">
        <v>0.4</v>
      </c>
      <c r="E239" t="s">
        <v>77</v>
      </c>
      <c r="F239" t="s">
        <v>9343</v>
      </c>
      <c r="H239" t="s">
        <v>263</v>
      </c>
      <c r="I239">
        <v>1055</v>
      </c>
      <c r="J239" t="str">
        <f t="shared" si="24"/>
        <v>BAG_1055</v>
      </c>
      <c r="K239" t="str">
        <f t="shared" si="25"/>
        <v>1055load</v>
      </c>
      <c r="L239" t="str">
        <f t="shared" si="26"/>
        <v>BAG_1055</v>
      </c>
      <c r="M239">
        <v>3</v>
      </c>
      <c r="N239">
        <v>0.4</v>
      </c>
      <c r="P239" t="s">
        <v>296</v>
      </c>
      <c r="Q239" t="str">
        <f t="shared" si="27"/>
        <v>Load.BAG_1055</v>
      </c>
      <c r="R239" t="str">
        <f t="shared" si="28"/>
        <v>phases=3</v>
      </c>
      <c r="S239" t="str">
        <f t="shared" si="29"/>
        <v>Bus1=1055load</v>
      </c>
      <c r="T239" t="str">
        <f t="shared" si="30"/>
        <v>kV=0.4</v>
      </c>
      <c r="U239" t="str">
        <f t="shared" si="31"/>
        <v>kW=180</v>
      </c>
      <c r="V239" t="s">
        <v>9355</v>
      </c>
    </row>
    <row r="240" spans="1:22" x14ac:dyDescent="0.25">
      <c r="A240" t="s">
        <v>225</v>
      </c>
      <c r="B240">
        <v>100</v>
      </c>
      <c r="C240">
        <v>11</v>
      </c>
      <c r="D240">
        <v>0.4</v>
      </c>
      <c r="E240" t="s">
        <v>77</v>
      </c>
      <c r="F240" t="s">
        <v>9343</v>
      </c>
      <c r="H240" t="s">
        <v>263</v>
      </c>
      <c r="I240">
        <v>1045</v>
      </c>
      <c r="J240" t="str">
        <f t="shared" si="24"/>
        <v>BAG_1045</v>
      </c>
      <c r="K240" t="str">
        <f t="shared" si="25"/>
        <v>1045load</v>
      </c>
      <c r="L240" t="str">
        <f t="shared" si="26"/>
        <v>BAG_1045</v>
      </c>
      <c r="M240">
        <v>3</v>
      </c>
      <c r="N240">
        <v>0.4</v>
      </c>
      <c r="P240" t="s">
        <v>296</v>
      </c>
      <c r="Q240" t="str">
        <f t="shared" si="27"/>
        <v>Load.BAG_1045</v>
      </c>
      <c r="R240" t="str">
        <f t="shared" si="28"/>
        <v>phases=3</v>
      </c>
      <c r="S240" t="str">
        <f t="shared" si="29"/>
        <v>Bus1=1045load</v>
      </c>
      <c r="T240" t="str">
        <f t="shared" si="30"/>
        <v>kV=0.4</v>
      </c>
      <c r="U240" t="str">
        <f t="shared" si="31"/>
        <v>kW=90</v>
      </c>
      <c r="V240" t="s">
        <v>9355</v>
      </c>
    </row>
    <row r="241" spans="1:22" x14ac:dyDescent="0.25">
      <c r="A241" t="s">
        <v>226</v>
      </c>
      <c r="B241">
        <v>200</v>
      </c>
      <c r="C241">
        <v>11</v>
      </c>
      <c r="D241">
        <v>0.4</v>
      </c>
      <c r="E241" t="s">
        <v>77</v>
      </c>
      <c r="F241" t="s">
        <v>9343</v>
      </c>
      <c r="H241" t="s">
        <v>263</v>
      </c>
      <c r="I241">
        <v>1039</v>
      </c>
      <c r="J241" t="str">
        <f t="shared" si="24"/>
        <v>BAG_1039</v>
      </c>
      <c r="K241" t="str">
        <f t="shared" si="25"/>
        <v>1039load</v>
      </c>
      <c r="L241" t="str">
        <f t="shared" si="26"/>
        <v>BAG_1039</v>
      </c>
      <c r="M241">
        <v>3</v>
      </c>
      <c r="N241">
        <v>0.4</v>
      </c>
      <c r="P241" t="s">
        <v>296</v>
      </c>
      <c r="Q241" t="str">
        <f t="shared" si="27"/>
        <v>Load.BAG_1039</v>
      </c>
      <c r="R241" t="str">
        <f t="shared" si="28"/>
        <v>phases=3</v>
      </c>
      <c r="S241" t="str">
        <f t="shared" si="29"/>
        <v>Bus1=1039load</v>
      </c>
      <c r="T241" t="str">
        <f t="shared" si="30"/>
        <v>kV=0.4</v>
      </c>
      <c r="U241" t="str">
        <f t="shared" si="31"/>
        <v>kW=180</v>
      </c>
      <c r="V241" t="s">
        <v>9355</v>
      </c>
    </row>
    <row r="242" spans="1:22" x14ac:dyDescent="0.25">
      <c r="A242" t="s">
        <v>227</v>
      </c>
      <c r="B242">
        <v>100</v>
      </c>
      <c r="C242">
        <v>11</v>
      </c>
      <c r="D242">
        <v>0.4</v>
      </c>
      <c r="E242" t="s">
        <v>77</v>
      </c>
      <c r="F242" t="s">
        <v>9343</v>
      </c>
      <c r="H242" t="s">
        <v>263</v>
      </c>
      <c r="I242">
        <v>1037</v>
      </c>
      <c r="J242" t="str">
        <f t="shared" si="24"/>
        <v>BAG_1037</v>
      </c>
      <c r="K242" t="str">
        <f t="shared" si="25"/>
        <v>1037load</v>
      </c>
      <c r="L242" t="str">
        <f t="shared" si="26"/>
        <v>BAG_1037</v>
      </c>
      <c r="M242">
        <v>3</v>
      </c>
      <c r="N242">
        <v>0.4</v>
      </c>
      <c r="P242" t="s">
        <v>296</v>
      </c>
      <c r="Q242" t="str">
        <f t="shared" si="27"/>
        <v>Load.BAG_1037</v>
      </c>
      <c r="R242" t="str">
        <f t="shared" si="28"/>
        <v>phases=3</v>
      </c>
      <c r="S242" t="str">
        <f t="shared" si="29"/>
        <v>Bus1=1037load</v>
      </c>
      <c r="T242" t="str">
        <f t="shared" si="30"/>
        <v>kV=0.4</v>
      </c>
      <c r="U242" t="str">
        <f t="shared" si="31"/>
        <v>kW=90</v>
      </c>
      <c r="V242" t="s">
        <v>9355</v>
      </c>
    </row>
    <row r="243" spans="1:22" x14ac:dyDescent="0.25">
      <c r="A243" t="s">
        <v>228</v>
      </c>
      <c r="B243">
        <v>200</v>
      </c>
      <c r="C243">
        <v>11</v>
      </c>
      <c r="D243">
        <v>0.4</v>
      </c>
      <c r="E243" t="s">
        <v>77</v>
      </c>
      <c r="F243" t="s">
        <v>9343</v>
      </c>
      <c r="H243" t="s">
        <v>263</v>
      </c>
      <c r="I243">
        <v>1078</v>
      </c>
      <c r="J243" t="str">
        <f t="shared" si="24"/>
        <v>BAG_1078</v>
      </c>
      <c r="K243" t="str">
        <f t="shared" si="25"/>
        <v>1078load</v>
      </c>
      <c r="L243" t="str">
        <f t="shared" si="26"/>
        <v>BAG_1078</v>
      </c>
      <c r="M243">
        <v>3</v>
      </c>
      <c r="N243">
        <v>0.4</v>
      </c>
      <c r="P243" t="s">
        <v>296</v>
      </c>
      <c r="Q243" t="str">
        <f t="shared" si="27"/>
        <v>Load.BAG_1078</v>
      </c>
      <c r="R243" t="str">
        <f t="shared" si="28"/>
        <v>phases=3</v>
      </c>
      <c r="S243" t="str">
        <f t="shared" si="29"/>
        <v>Bus1=1078load</v>
      </c>
      <c r="T243" t="str">
        <f t="shared" si="30"/>
        <v>kV=0.4</v>
      </c>
      <c r="U243" t="str">
        <f t="shared" si="31"/>
        <v>kW=180</v>
      </c>
      <c r="V243" t="s">
        <v>9355</v>
      </c>
    </row>
    <row r="244" spans="1:22" x14ac:dyDescent="0.25">
      <c r="A244" t="s">
        <v>229</v>
      </c>
      <c r="B244">
        <v>100</v>
      </c>
      <c r="C244">
        <v>11</v>
      </c>
      <c r="D244">
        <v>0.4</v>
      </c>
      <c r="E244" t="s">
        <v>77</v>
      </c>
      <c r="F244" t="s">
        <v>9343</v>
      </c>
      <c r="H244" t="s">
        <v>263</v>
      </c>
      <c r="I244">
        <v>1085</v>
      </c>
      <c r="J244" t="str">
        <f t="shared" si="24"/>
        <v>BAG_1085</v>
      </c>
      <c r="K244" t="str">
        <f t="shared" si="25"/>
        <v>1085load</v>
      </c>
      <c r="L244" t="str">
        <f t="shared" si="26"/>
        <v>BAG_1085</v>
      </c>
      <c r="M244">
        <v>3</v>
      </c>
      <c r="N244">
        <v>0.4</v>
      </c>
      <c r="P244" t="s">
        <v>296</v>
      </c>
      <c r="Q244" t="str">
        <f t="shared" si="27"/>
        <v>Load.BAG_1085</v>
      </c>
      <c r="R244" t="str">
        <f t="shared" si="28"/>
        <v>phases=3</v>
      </c>
      <c r="S244" t="str">
        <f t="shared" si="29"/>
        <v>Bus1=1085load</v>
      </c>
      <c r="T244" t="str">
        <f t="shared" si="30"/>
        <v>kV=0.4</v>
      </c>
      <c r="U244" t="str">
        <f t="shared" si="31"/>
        <v>kW=90</v>
      </c>
      <c r="V244" t="s">
        <v>9355</v>
      </c>
    </row>
    <row r="245" spans="1:22" x14ac:dyDescent="0.25">
      <c r="A245" t="s">
        <v>78</v>
      </c>
      <c r="B245">
        <v>200</v>
      </c>
      <c r="C245">
        <v>11</v>
      </c>
      <c r="D245">
        <v>0.4</v>
      </c>
      <c r="E245" t="s">
        <v>77</v>
      </c>
      <c r="F245" t="s">
        <v>9343</v>
      </c>
      <c r="H245" t="s">
        <v>263</v>
      </c>
      <c r="I245">
        <v>1093</v>
      </c>
      <c r="J245" t="str">
        <f t="shared" si="24"/>
        <v>BAG_1093</v>
      </c>
      <c r="K245" t="str">
        <f t="shared" si="25"/>
        <v>1093load</v>
      </c>
      <c r="L245" t="str">
        <f t="shared" si="26"/>
        <v>BAG_1093</v>
      </c>
      <c r="M245">
        <v>3</v>
      </c>
      <c r="N245">
        <v>0.4</v>
      </c>
      <c r="P245" t="s">
        <v>296</v>
      </c>
      <c r="Q245" t="str">
        <f t="shared" si="27"/>
        <v>Load.BAG_1093</v>
      </c>
      <c r="R245" t="str">
        <f t="shared" si="28"/>
        <v>phases=3</v>
      </c>
      <c r="S245" t="str">
        <f t="shared" si="29"/>
        <v>Bus1=1093load</v>
      </c>
      <c r="T245" t="str">
        <f t="shared" si="30"/>
        <v>kV=0.4</v>
      </c>
      <c r="U245" t="str">
        <f t="shared" si="31"/>
        <v>kW=180</v>
      </c>
      <c r="V245" t="s">
        <v>9355</v>
      </c>
    </row>
    <row r="246" spans="1:22" x14ac:dyDescent="0.25">
      <c r="A246" t="s">
        <v>78</v>
      </c>
      <c r="B246">
        <v>100</v>
      </c>
      <c r="C246">
        <v>11</v>
      </c>
      <c r="D246">
        <v>0.4</v>
      </c>
      <c r="E246" t="s">
        <v>77</v>
      </c>
      <c r="F246" t="s">
        <v>9343</v>
      </c>
      <c r="H246" t="s">
        <v>263</v>
      </c>
      <c r="I246">
        <v>1216</v>
      </c>
      <c r="J246" t="str">
        <f t="shared" si="24"/>
        <v>BAG_1216</v>
      </c>
      <c r="K246" t="str">
        <f t="shared" si="25"/>
        <v>1216load</v>
      </c>
      <c r="L246" t="str">
        <f t="shared" si="26"/>
        <v>BAG_1216</v>
      </c>
      <c r="M246">
        <v>3</v>
      </c>
      <c r="N246">
        <v>0.4</v>
      </c>
      <c r="P246" t="s">
        <v>296</v>
      </c>
      <c r="Q246" t="str">
        <f t="shared" si="27"/>
        <v>Load.BAG_1216</v>
      </c>
      <c r="R246" t="str">
        <f t="shared" si="28"/>
        <v>phases=3</v>
      </c>
      <c r="S246" t="str">
        <f t="shared" si="29"/>
        <v>Bus1=1216load</v>
      </c>
      <c r="T246" t="str">
        <f t="shared" si="30"/>
        <v>kV=0.4</v>
      </c>
      <c r="U246" t="str">
        <f t="shared" si="31"/>
        <v>kW=90</v>
      </c>
      <c r="V246" t="s">
        <v>9355</v>
      </c>
    </row>
    <row r="247" spans="1:22" x14ac:dyDescent="0.25">
      <c r="A247" t="s">
        <v>78</v>
      </c>
      <c r="B247">
        <v>300</v>
      </c>
      <c r="C247">
        <v>11</v>
      </c>
      <c r="D247">
        <v>0.4</v>
      </c>
      <c r="E247" t="s">
        <v>77</v>
      </c>
      <c r="F247" t="s">
        <v>9343</v>
      </c>
      <c r="H247" t="s">
        <v>263</v>
      </c>
      <c r="I247">
        <v>1095</v>
      </c>
      <c r="J247" t="str">
        <f t="shared" si="24"/>
        <v>BAG_1095</v>
      </c>
      <c r="K247" t="str">
        <f t="shared" si="25"/>
        <v>1095load</v>
      </c>
      <c r="L247" t="str">
        <f t="shared" si="26"/>
        <v>BAG_1095</v>
      </c>
      <c r="M247">
        <v>3</v>
      </c>
      <c r="N247">
        <v>0.4</v>
      </c>
      <c r="P247" t="s">
        <v>296</v>
      </c>
      <c r="Q247" t="str">
        <f t="shared" si="27"/>
        <v>Load.BAG_1095</v>
      </c>
      <c r="R247" t="str">
        <f t="shared" si="28"/>
        <v>phases=3</v>
      </c>
      <c r="S247" t="str">
        <f t="shared" si="29"/>
        <v>Bus1=1095load</v>
      </c>
      <c r="T247" t="str">
        <f t="shared" si="30"/>
        <v>kV=0.4</v>
      </c>
      <c r="U247" t="str">
        <f t="shared" si="31"/>
        <v>kW=270</v>
      </c>
      <c r="V247" t="s">
        <v>9355</v>
      </c>
    </row>
    <row r="248" spans="1:22" x14ac:dyDescent="0.25">
      <c r="A248" t="s">
        <v>230</v>
      </c>
      <c r="B248">
        <v>100</v>
      </c>
      <c r="C248">
        <v>11</v>
      </c>
      <c r="D248">
        <v>0.4</v>
      </c>
      <c r="E248" t="s">
        <v>77</v>
      </c>
      <c r="F248" t="s">
        <v>9343</v>
      </c>
      <c r="H248" t="s">
        <v>263</v>
      </c>
      <c r="I248">
        <v>1102</v>
      </c>
      <c r="J248" t="str">
        <f t="shared" si="24"/>
        <v>BAG_1102</v>
      </c>
      <c r="K248" t="str">
        <f t="shared" si="25"/>
        <v>1102load</v>
      </c>
      <c r="L248" t="str">
        <f t="shared" si="26"/>
        <v>BAG_1102</v>
      </c>
      <c r="M248">
        <v>3</v>
      </c>
      <c r="N248">
        <v>0.4</v>
      </c>
      <c r="P248" t="s">
        <v>296</v>
      </c>
      <c r="Q248" t="str">
        <f t="shared" si="27"/>
        <v>Load.BAG_1102</v>
      </c>
      <c r="R248" t="str">
        <f t="shared" si="28"/>
        <v>phases=3</v>
      </c>
      <c r="S248" t="str">
        <f t="shared" si="29"/>
        <v>Bus1=1102load</v>
      </c>
      <c r="T248" t="str">
        <f t="shared" si="30"/>
        <v>kV=0.4</v>
      </c>
      <c r="U248" t="str">
        <f t="shared" si="31"/>
        <v>kW=90</v>
      </c>
      <c r="V248" t="s">
        <v>9355</v>
      </c>
    </row>
    <row r="249" spans="1:22" x14ac:dyDescent="0.25">
      <c r="A249" t="s">
        <v>231</v>
      </c>
      <c r="B249">
        <v>100</v>
      </c>
      <c r="C249">
        <v>11</v>
      </c>
      <c r="D249">
        <v>0.4</v>
      </c>
      <c r="E249" t="s">
        <v>77</v>
      </c>
      <c r="F249" t="s">
        <v>9343</v>
      </c>
      <c r="H249" t="s">
        <v>263</v>
      </c>
      <c r="I249">
        <v>1117</v>
      </c>
      <c r="J249" t="str">
        <f t="shared" si="24"/>
        <v>BAG_1117</v>
      </c>
      <c r="K249" t="str">
        <f t="shared" si="25"/>
        <v>1117load</v>
      </c>
      <c r="L249" t="str">
        <f t="shared" si="26"/>
        <v>BAG_1117</v>
      </c>
      <c r="M249">
        <v>3</v>
      </c>
      <c r="N249">
        <v>0.4</v>
      </c>
      <c r="P249" t="s">
        <v>296</v>
      </c>
      <c r="Q249" t="str">
        <f t="shared" si="27"/>
        <v>Load.BAG_1117</v>
      </c>
      <c r="R249" t="str">
        <f t="shared" si="28"/>
        <v>phases=3</v>
      </c>
      <c r="S249" t="str">
        <f t="shared" si="29"/>
        <v>Bus1=1117load</v>
      </c>
      <c r="T249" t="str">
        <f t="shared" si="30"/>
        <v>kV=0.4</v>
      </c>
      <c r="U249" t="str">
        <f t="shared" si="31"/>
        <v>kW=90</v>
      </c>
      <c r="V249" t="s">
        <v>9355</v>
      </c>
    </row>
    <row r="250" spans="1:22" x14ac:dyDescent="0.25">
      <c r="A250" t="s">
        <v>232</v>
      </c>
      <c r="B250">
        <v>100</v>
      </c>
      <c r="C250">
        <v>11</v>
      </c>
      <c r="D250">
        <v>0.4</v>
      </c>
      <c r="E250" t="s">
        <v>77</v>
      </c>
      <c r="F250" t="s">
        <v>9343</v>
      </c>
      <c r="H250" t="s">
        <v>263</v>
      </c>
      <c r="I250">
        <v>1130</v>
      </c>
      <c r="J250" t="str">
        <f t="shared" si="24"/>
        <v>BAG_1130</v>
      </c>
      <c r="K250" t="str">
        <f t="shared" si="25"/>
        <v>1130load</v>
      </c>
      <c r="L250" t="str">
        <f t="shared" si="26"/>
        <v>BAG_1130</v>
      </c>
      <c r="M250">
        <v>3</v>
      </c>
      <c r="N250">
        <v>0.4</v>
      </c>
      <c r="P250" t="s">
        <v>296</v>
      </c>
      <c r="Q250" t="str">
        <f t="shared" si="27"/>
        <v>Load.BAG_1130</v>
      </c>
      <c r="R250" t="str">
        <f t="shared" si="28"/>
        <v>phases=3</v>
      </c>
      <c r="S250" t="str">
        <f t="shared" si="29"/>
        <v>Bus1=1130load</v>
      </c>
      <c r="T250" t="str">
        <f t="shared" si="30"/>
        <v>kV=0.4</v>
      </c>
      <c r="U250" t="str">
        <f t="shared" si="31"/>
        <v>kW=90</v>
      </c>
      <c r="V250" t="s">
        <v>9355</v>
      </c>
    </row>
    <row r="251" spans="1:22" x14ac:dyDescent="0.25">
      <c r="A251" t="s">
        <v>233</v>
      </c>
      <c r="B251">
        <v>100</v>
      </c>
      <c r="C251">
        <v>11</v>
      </c>
      <c r="D251">
        <v>0.4</v>
      </c>
      <c r="E251" t="s">
        <v>77</v>
      </c>
      <c r="F251" t="s">
        <v>9343</v>
      </c>
      <c r="H251" t="s">
        <v>263</v>
      </c>
      <c r="I251">
        <v>1127</v>
      </c>
      <c r="J251" t="str">
        <f t="shared" si="24"/>
        <v>BAG_1127</v>
      </c>
      <c r="K251" t="str">
        <f t="shared" si="25"/>
        <v>1127load</v>
      </c>
      <c r="L251" t="str">
        <f t="shared" si="26"/>
        <v>BAG_1127</v>
      </c>
      <c r="M251">
        <v>3</v>
      </c>
      <c r="N251">
        <v>0.4</v>
      </c>
      <c r="P251" t="s">
        <v>296</v>
      </c>
      <c r="Q251" t="str">
        <f t="shared" si="27"/>
        <v>Load.BAG_1127</v>
      </c>
      <c r="R251" t="str">
        <f t="shared" si="28"/>
        <v>phases=3</v>
      </c>
      <c r="S251" t="str">
        <f t="shared" si="29"/>
        <v>Bus1=1127load</v>
      </c>
      <c r="T251" t="str">
        <f t="shared" si="30"/>
        <v>kV=0.4</v>
      </c>
      <c r="U251" t="str">
        <f t="shared" si="31"/>
        <v>kW=90</v>
      </c>
      <c r="V251" t="s">
        <v>9355</v>
      </c>
    </row>
    <row r="252" spans="1:22" x14ac:dyDescent="0.25">
      <c r="A252" t="s">
        <v>234</v>
      </c>
      <c r="B252">
        <v>100</v>
      </c>
      <c r="C252">
        <v>11</v>
      </c>
      <c r="D252">
        <v>0.4</v>
      </c>
      <c r="E252" t="s">
        <v>77</v>
      </c>
      <c r="F252" t="s">
        <v>9343</v>
      </c>
      <c r="H252" t="s">
        <v>263</v>
      </c>
      <c r="I252">
        <v>1146</v>
      </c>
      <c r="J252" t="str">
        <f t="shared" si="24"/>
        <v>BAG_1146</v>
      </c>
      <c r="K252" t="str">
        <f t="shared" si="25"/>
        <v>1146load</v>
      </c>
      <c r="L252" t="str">
        <f t="shared" si="26"/>
        <v>BAG_1146</v>
      </c>
      <c r="M252">
        <v>3</v>
      </c>
      <c r="N252">
        <v>0.4</v>
      </c>
      <c r="P252" t="s">
        <v>296</v>
      </c>
      <c r="Q252" t="str">
        <f t="shared" si="27"/>
        <v>Load.BAG_1146</v>
      </c>
      <c r="R252" t="str">
        <f t="shared" si="28"/>
        <v>phases=3</v>
      </c>
      <c r="S252" t="str">
        <f t="shared" si="29"/>
        <v>Bus1=1146load</v>
      </c>
      <c r="T252" t="str">
        <f t="shared" si="30"/>
        <v>kV=0.4</v>
      </c>
      <c r="U252" t="str">
        <f t="shared" si="31"/>
        <v>kW=90</v>
      </c>
      <c r="V252" t="s">
        <v>9355</v>
      </c>
    </row>
    <row r="253" spans="1:22" x14ac:dyDescent="0.25">
      <c r="A253" t="s">
        <v>235</v>
      </c>
      <c r="B253">
        <v>100</v>
      </c>
      <c r="C253">
        <v>11</v>
      </c>
      <c r="D253">
        <v>0.4</v>
      </c>
      <c r="E253" t="s">
        <v>77</v>
      </c>
      <c r="F253" t="s">
        <v>9343</v>
      </c>
      <c r="H253" t="s">
        <v>263</v>
      </c>
      <c r="I253">
        <v>1139</v>
      </c>
      <c r="J253" t="str">
        <f t="shared" si="24"/>
        <v>BAG_1139</v>
      </c>
      <c r="K253" t="str">
        <f t="shared" si="25"/>
        <v>1139load</v>
      </c>
      <c r="L253" t="str">
        <f t="shared" si="26"/>
        <v>BAG_1139</v>
      </c>
      <c r="M253">
        <v>3</v>
      </c>
      <c r="N253">
        <v>0.4</v>
      </c>
      <c r="P253" t="s">
        <v>296</v>
      </c>
      <c r="Q253" t="str">
        <f t="shared" si="27"/>
        <v>Load.BAG_1139</v>
      </c>
      <c r="R253" t="str">
        <f t="shared" si="28"/>
        <v>phases=3</v>
      </c>
      <c r="S253" t="str">
        <f t="shared" si="29"/>
        <v>Bus1=1139load</v>
      </c>
      <c r="T253" t="str">
        <f t="shared" si="30"/>
        <v>kV=0.4</v>
      </c>
      <c r="U253" t="str">
        <f t="shared" si="31"/>
        <v>kW=90</v>
      </c>
      <c r="V253" t="s">
        <v>9355</v>
      </c>
    </row>
    <row r="254" spans="1:22" x14ac:dyDescent="0.25">
      <c r="A254" t="s">
        <v>236</v>
      </c>
      <c r="B254">
        <v>300</v>
      </c>
      <c r="C254">
        <v>11</v>
      </c>
      <c r="D254">
        <v>0.4</v>
      </c>
      <c r="E254" t="s">
        <v>77</v>
      </c>
      <c r="F254" t="s">
        <v>9343</v>
      </c>
      <c r="H254" t="s">
        <v>263</v>
      </c>
      <c r="I254">
        <v>1148</v>
      </c>
      <c r="J254" t="str">
        <f t="shared" si="24"/>
        <v>BAG_1148</v>
      </c>
      <c r="K254" t="str">
        <f t="shared" si="25"/>
        <v>1148load</v>
      </c>
      <c r="L254" t="str">
        <f t="shared" si="26"/>
        <v>BAG_1148</v>
      </c>
      <c r="M254">
        <v>3</v>
      </c>
      <c r="N254">
        <v>0.4</v>
      </c>
      <c r="P254" t="s">
        <v>296</v>
      </c>
      <c r="Q254" t="str">
        <f t="shared" si="27"/>
        <v>Load.BAG_1148</v>
      </c>
      <c r="R254" t="str">
        <f t="shared" si="28"/>
        <v>phases=3</v>
      </c>
      <c r="S254" t="str">
        <f t="shared" si="29"/>
        <v>Bus1=1148load</v>
      </c>
      <c r="T254" t="str">
        <f t="shared" si="30"/>
        <v>kV=0.4</v>
      </c>
      <c r="U254" t="str">
        <f t="shared" si="31"/>
        <v>kW=270</v>
      </c>
      <c r="V254" t="s">
        <v>9355</v>
      </c>
    </row>
    <row r="255" spans="1:22" x14ac:dyDescent="0.25">
      <c r="A255" t="s">
        <v>237</v>
      </c>
      <c r="B255">
        <v>200</v>
      </c>
      <c r="C255">
        <v>11</v>
      </c>
      <c r="D255">
        <v>0.4</v>
      </c>
      <c r="E255" t="s">
        <v>77</v>
      </c>
      <c r="F255" t="s">
        <v>9343</v>
      </c>
      <c r="H255" t="s">
        <v>263</v>
      </c>
      <c r="I255">
        <v>1215</v>
      </c>
      <c r="J255" t="str">
        <f t="shared" si="24"/>
        <v>BAG_1215</v>
      </c>
      <c r="K255" t="str">
        <f t="shared" si="25"/>
        <v>1215load</v>
      </c>
      <c r="L255" t="str">
        <f t="shared" si="26"/>
        <v>BAG_1215</v>
      </c>
      <c r="M255">
        <v>3</v>
      </c>
      <c r="N255">
        <v>0.4</v>
      </c>
      <c r="P255" t="s">
        <v>296</v>
      </c>
      <c r="Q255" t="str">
        <f t="shared" si="27"/>
        <v>Load.BAG_1215</v>
      </c>
      <c r="R255" t="str">
        <f t="shared" si="28"/>
        <v>phases=3</v>
      </c>
      <c r="S255" t="str">
        <f t="shared" si="29"/>
        <v>Bus1=1215load</v>
      </c>
      <c r="T255" t="str">
        <f t="shared" si="30"/>
        <v>kV=0.4</v>
      </c>
      <c r="U255" t="str">
        <f t="shared" si="31"/>
        <v>kW=180</v>
      </c>
      <c r="V255" t="s">
        <v>9355</v>
      </c>
    </row>
    <row r="256" spans="1:22" x14ac:dyDescent="0.25">
      <c r="A256" t="s">
        <v>238</v>
      </c>
      <c r="B256">
        <v>100</v>
      </c>
      <c r="C256">
        <v>11</v>
      </c>
      <c r="D256">
        <v>0.4</v>
      </c>
      <c r="E256" t="s">
        <v>77</v>
      </c>
      <c r="F256" t="s">
        <v>9343</v>
      </c>
      <c r="H256" t="s">
        <v>263</v>
      </c>
      <c r="I256">
        <v>1156</v>
      </c>
      <c r="J256" t="str">
        <f t="shared" si="24"/>
        <v>BAG_1156</v>
      </c>
      <c r="K256" t="str">
        <f t="shared" si="25"/>
        <v>1156load</v>
      </c>
      <c r="L256" t="str">
        <f t="shared" si="26"/>
        <v>BAG_1156</v>
      </c>
      <c r="M256">
        <v>3</v>
      </c>
      <c r="N256">
        <v>0.4</v>
      </c>
      <c r="P256" t="s">
        <v>296</v>
      </c>
      <c r="Q256" t="str">
        <f t="shared" si="27"/>
        <v>Load.BAG_1156</v>
      </c>
      <c r="R256" t="str">
        <f t="shared" si="28"/>
        <v>phases=3</v>
      </c>
      <c r="S256" t="str">
        <f t="shared" si="29"/>
        <v>Bus1=1156load</v>
      </c>
      <c r="T256" t="str">
        <f t="shared" si="30"/>
        <v>kV=0.4</v>
      </c>
      <c r="U256" t="str">
        <f t="shared" si="31"/>
        <v>kW=90</v>
      </c>
      <c r="V256" t="s">
        <v>9355</v>
      </c>
    </row>
    <row r="257" spans="1:22" x14ac:dyDescent="0.25">
      <c r="A257" t="s">
        <v>239</v>
      </c>
      <c r="B257">
        <v>100</v>
      </c>
      <c r="C257">
        <v>11</v>
      </c>
      <c r="D257">
        <v>0.4</v>
      </c>
      <c r="E257" t="s">
        <v>77</v>
      </c>
      <c r="F257" t="s">
        <v>9343</v>
      </c>
      <c r="H257" t="s">
        <v>263</v>
      </c>
      <c r="I257">
        <v>1178</v>
      </c>
      <c r="J257" t="str">
        <f t="shared" si="24"/>
        <v>BAG_1178</v>
      </c>
      <c r="K257" t="str">
        <f t="shared" si="25"/>
        <v>1178load</v>
      </c>
      <c r="L257" t="str">
        <f t="shared" si="26"/>
        <v>BAG_1178</v>
      </c>
      <c r="M257">
        <v>3</v>
      </c>
      <c r="N257">
        <v>0.4</v>
      </c>
      <c r="P257" t="s">
        <v>296</v>
      </c>
      <c r="Q257" t="str">
        <f t="shared" si="27"/>
        <v>Load.BAG_1178</v>
      </c>
      <c r="R257" t="str">
        <f t="shared" si="28"/>
        <v>phases=3</v>
      </c>
      <c r="S257" t="str">
        <f t="shared" si="29"/>
        <v>Bus1=1178load</v>
      </c>
      <c r="T257" t="str">
        <f t="shared" si="30"/>
        <v>kV=0.4</v>
      </c>
      <c r="U257" t="str">
        <f t="shared" si="31"/>
        <v>kW=90</v>
      </c>
      <c r="V257" t="s">
        <v>9355</v>
      </c>
    </row>
    <row r="258" spans="1:22" x14ac:dyDescent="0.25">
      <c r="A258" t="s">
        <v>240</v>
      </c>
      <c r="B258">
        <v>200</v>
      </c>
      <c r="C258">
        <v>11</v>
      </c>
      <c r="D258">
        <v>0.4</v>
      </c>
      <c r="E258" t="s">
        <v>77</v>
      </c>
      <c r="F258" t="s">
        <v>9343</v>
      </c>
      <c r="H258" t="s">
        <v>263</v>
      </c>
      <c r="I258">
        <v>1185</v>
      </c>
      <c r="J258" t="str">
        <f t="shared" ref="J258:J295" si="32">H258&amp;"_"&amp;I258</f>
        <v>BAG_1185</v>
      </c>
      <c r="K258" t="str">
        <f t="shared" ref="K258:K295" si="33">I258&amp;"load"</f>
        <v>1185load</v>
      </c>
      <c r="L258" t="str">
        <f t="shared" si="26"/>
        <v>BAG_1185</v>
      </c>
      <c r="M258">
        <v>3</v>
      </c>
      <c r="N258">
        <v>0.4</v>
      </c>
      <c r="P258" t="s">
        <v>296</v>
      </c>
      <c r="Q258" t="str">
        <f t="shared" si="27"/>
        <v>Load.BAG_1185</v>
      </c>
      <c r="R258" t="str">
        <f t="shared" si="28"/>
        <v>phases=3</v>
      </c>
      <c r="S258" t="str">
        <f t="shared" si="29"/>
        <v>Bus1=1185load</v>
      </c>
      <c r="T258" t="str">
        <f t="shared" si="30"/>
        <v>kV=0.4</v>
      </c>
      <c r="U258" t="str">
        <f t="shared" si="31"/>
        <v>kW=180</v>
      </c>
      <c r="V258" t="s">
        <v>9355</v>
      </c>
    </row>
    <row r="259" spans="1:22" x14ac:dyDescent="0.25">
      <c r="A259" t="s">
        <v>241</v>
      </c>
      <c r="B259">
        <v>100</v>
      </c>
      <c r="C259">
        <v>11</v>
      </c>
      <c r="D259">
        <v>0.4</v>
      </c>
      <c r="E259" t="s">
        <v>77</v>
      </c>
      <c r="F259" t="s">
        <v>9343</v>
      </c>
      <c r="H259" t="s">
        <v>263</v>
      </c>
      <c r="I259">
        <v>1191</v>
      </c>
      <c r="J259" t="str">
        <f t="shared" si="32"/>
        <v>BAG_1191</v>
      </c>
      <c r="K259" t="str">
        <f t="shared" si="33"/>
        <v>1191load</v>
      </c>
      <c r="L259" t="str">
        <f t="shared" ref="L259:L295" si="34">J259</f>
        <v>BAG_1191</v>
      </c>
      <c r="M259">
        <v>3</v>
      </c>
      <c r="N259">
        <v>0.4</v>
      </c>
      <c r="P259" t="s">
        <v>296</v>
      </c>
      <c r="Q259" t="str">
        <f t="shared" ref="Q259:Q295" si="35">"Load."&amp;L259</f>
        <v>Load.BAG_1191</v>
      </c>
      <c r="R259" t="str">
        <f t="shared" ref="R259:R295" si="36">"phases="&amp;M259</f>
        <v>phases=3</v>
      </c>
      <c r="S259" t="str">
        <f t="shared" ref="S259:S295" si="37">"Bus1="&amp;K259</f>
        <v>Bus1=1191load</v>
      </c>
      <c r="T259" t="str">
        <f t="shared" ref="T259:T295" si="38">"kV="&amp;N259</f>
        <v>kV=0.4</v>
      </c>
      <c r="U259" t="str">
        <f t="shared" ref="U259:U295" si="39">"kW="&amp;B259*0.9</f>
        <v>kW=90</v>
      </c>
      <c r="V259" t="s">
        <v>9355</v>
      </c>
    </row>
    <row r="260" spans="1:22" x14ac:dyDescent="0.25">
      <c r="A260" t="s">
        <v>242</v>
      </c>
      <c r="B260">
        <v>200</v>
      </c>
      <c r="C260">
        <v>11</v>
      </c>
      <c r="D260">
        <v>0.4</v>
      </c>
      <c r="E260" t="s">
        <v>77</v>
      </c>
      <c r="F260" t="s">
        <v>9343</v>
      </c>
      <c r="H260" t="s">
        <v>263</v>
      </c>
      <c r="I260">
        <v>1209</v>
      </c>
      <c r="J260" t="str">
        <f t="shared" si="32"/>
        <v>BAG_1209</v>
      </c>
      <c r="K260" t="str">
        <f t="shared" si="33"/>
        <v>1209load</v>
      </c>
      <c r="L260" t="str">
        <f t="shared" si="34"/>
        <v>BAG_1209</v>
      </c>
      <c r="M260">
        <v>3</v>
      </c>
      <c r="N260">
        <v>0.4</v>
      </c>
      <c r="P260" t="s">
        <v>296</v>
      </c>
      <c r="Q260" t="str">
        <f t="shared" si="35"/>
        <v>Load.BAG_1209</v>
      </c>
      <c r="R260" t="str">
        <f t="shared" si="36"/>
        <v>phases=3</v>
      </c>
      <c r="S260" t="str">
        <f t="shared" si="37"/>
        <v>Bus1=1209load</v>
      </c>
      <c r="T260" t="str">
        <f t="shared" si="38"/>
        <v>kV=0.4</v>
      </c>
      <c r="U260" t="str">
        <f t="shared" si="39"/>
        <v>kW=180</v>
      </c>
      <c r="V260" t="s">
        <v>9355</v>
      </c>
    </row>
    <row r="261" spans="1:22" x14ac:dyDescent="0.25">
      <c r="A261" t="s">
        <v>243</v>
      </c>
      <c r="B261">
        <v>100</v>
      </c>
      <c r="C261">
        <v>11</v>
      </c>
      <c r="D261">
        <v>0.4</v>
      </c>
      <c r="E261" t="s">
        <v>77</v>
      </c>
      <c r="F261" t="s">
        <v>9343</v>
      </c>
      <c r="H261" t="s">
        <v>263</v>
      </c>
      <c r="I261">
        <v>1211</v>
      </c>
      <c r="J261" t="str">
        <f t="shared" si="32"/>
        <v>BAG_1211</v>
      </c>
      <c r="K261" t="str">
        <f t="shared" si="33"/>
        <v>1211load</v>
      </c>
      <c r="L261" t="str">
        <f t="shared" si="34"/>
        <v>BAG_1211</v>
      </c>
      <c r="M261">
        <v>3</v>
      </c>
      <c r="N261">
        <v>0.4</v>
      </c>
      <c r="P261" t="s">
        <v>296</v>
      </c>
      <c r="Q261" t="str">
        <f t="shared" si="35"/>
        <v>Load.BAG_1211</v>
      </c>
      <c r="R261" t="str">
        <f t="shared" si="36"/>
        <v>phases=3</v>
      </c>
      <c r="S261" t="str">
        <f t="shared" si="37"/>
        <v>Bus1=1211load</v>
      </c>
      <c r="T261" t="str">
        <f t="shared" si="38"/>
        <v>kV=0.4</v>
      </c>
      <c r="U261" t="str">
        <f t="shared" si="39"/>
        <v>kW=90</v>
      </c>
      <c r="V261" t="s">
        <v>9355</v>
      </c>
    </row>
    <row r="262" spans="1:22" x14ac:dyDescent="0.25">
      <c r="A262" t="s">
        <v>78</v>
      </c>
      <c r="B262">
        <v>100</v>
      </c>
      <c r="C262">
        <v>11</v>
      </c>
      <c r="D262">
        <v>0.4</v>
      </c>
      <c r="E262" t="s">
        <v>77</v>
      </c>
      <c r="F262" t="s">
        <v>9343</v>
      </c>
      <c r="H262" t="s">
        <v>263</v>
      </c>
      <c r="I262">
        <v>1214</v>
      </c>
      <c r="J262" t="str">
        <f t="shared" si="32"/>
        <v>BAG_1214</v>
      </c>
      <c r="K262" t="str">
        <f t="shared" si="33"/>
        <v>1214load</v>
      </c>
      <c r="L262" t="str">
        <f t="shared" si="34"/>
        <v>BAG_1214</v>
      </c>
      <c r="M262">
        <v>3</v>
      </c>
      <c r="N262">
        <v>0.4</v>
      </c>
      <c r="P262" t="s">
        <v>296</v>
      </c>
      <c r="Q262" t="str">
        <f t="shared" si="35"/>
        <v>Load.BAG_1214</v>
      </c>
      <c r="R262" t="str">
        <f t="shared" si="36"/>
        <v>phases=3</v>
      </c>
      <c r="S262" t="str">
        <f t="shared" si="37"/>
        <v>Bus1=1214load</v>
      </c>
      <c r="T262" t="str">
        <f t="shared" si="38"/>
        <v>kV=0.4</v>
      </c>
      <c r="U262" t="str">
        <f t="shared" si="39"/>
        <v>kW=90</v>
      </c>
      <c r="V262" t="s">
        <v>9355</v>
      </c>
    </row>
    <row r="263" spans="1:22" x14ac:dyDescent="0.25">
      <c r="A263" t="s">
        <v>244</v>
      </c>
      <c r="B263">
        <v>100</v>
      </c>
      <c r="C263">
        <v>11</v>
      </c>
      <c r="D263">
        <v>0.4</v>
      </c>
      <c r="E263" t="s">
        <v>210</v>
      </c>
      <c r="F263" t="s">
        <v>9343</v>
      </c>
      <c r="H263" t="s">
        <v>272</v>
      </c>
      <c r="I263">
        <v>10103</v>
      </c>
      <c r="J263" t="str">
        <f t="shared" si="32"/>
        <v>NEW_10103</v>
      </c>
      <c r="K263" t="str">
        <f t="shared" si="33"/>
        <v>10103load</v>
      </c>
      <c r="L263" t="str">
        <f t="shared" si="34"/>
        <v>NEW_10103</v>
      </c>
      <c r="M263">
        <v>3</v>
      </c>
      <c r="N263">
        <v>0.4</v>
      </c>
      <c r="P263" t="s">
        <v>296</v>
      </c>
      <c r="Q263" t="str">
        <f t="shared" si="35"/>
        <v>Load.NEW_10103</v>
      </c>
      <c r="R263" t="str">
        <f t="shared" si="36"/>
        <v>phases=3</v>
      </c>
      <c r="S263" t="str">
        <f t="shared" si="37"/>
        <v>Bus1=10103load</v>
      </c>
      <c r="T263" t="str">
        <f t="shared" si="38"/>
        <v>kV=0.4</v>
      </c>
      <c r="U263" t="str">
        <f t="shared" si="39"/>
        <v>kW=90</v>
      </c>
      <c r="V263" t="s">
        <v>9355</v>
      </c>
    </row>
    <row r="264" spans="1:22" x14ac:dyDescent="0.25">
      <c r="A264" t="s">
        <v>245</v>
      </c>
      <c r="B264">
        <v>200</v>
      </c>
      <c r="C264">
        <v>11</v>
      </c>
      <c r="D264">
        <v>0.4</v>
      </c>
      <c r="E264" t="s">
        <v>210</v>
      </c>
      <c r="F264" t="s">
        <v>9343</v>
      </c>
      <c r="H264" t="s">
        <v>272</v>
      </c>
      <c r="I264">
        <v>10197</v>
      </c>
      <c r="J264" t="str">
        <f t="shared" si="32"/>
        <v>NEW_10197</v>
      </c>
      <c r="K264" t="str">
        <f t="shared" si="33"/>
        <v>10197load</v>
      </c>
      <c r="L264" t="str">
        <f t="shared" si="34"/>
        <v>NEW_10197</v>
      </c>
      <c r="M264">
        <v>3</v>
      </c>
      <c r="N264">
        <v>0.4</v>
      </c>
      <c r="P264" t="s">
        <v>296</v>
      </c>
      <c r="Q264" t="str">
        <f t="shared" si="35"/>
        <v>Load.NEW_10197</v>
      </c>
      <c r="R264" t="str">
        <f t="shared" si="36"/>
        <v>phases=3</v>
      </c>
      <c r="S264" t="str">
        <f t="shared" si="37"/>
        <v>Bus1=10197load</v>
      </c>
      <c r="T264" t="str">
        <f t="shared" si="38"/>
        <v>kV=0.4</v>
      </c>
      <c r="U264" t="str">
        <f t="shared" si="39"/>
        <v>kW=180</v>
      </c>
      <c r="V264" t="s">
        <v>9355</v>
      </c>
    </row>
    <row r="265" spans="1:22" x14ac:dyDescent="0.25">
      <c r="A265" t="s">
        <v>246</v>
      </c>
      <c r="B265">
        <v>200</v>
      </c>
      <c r="C265">
        <v>11</v>
      </c>
      <c r="D265">
        <v>0.4</v>
      </c>
      <c r="E265" t="s">
        <v>210</v>
      </c>
      <c r="F265" t="s">
        <v>9343</v>
      </c>
      <c r="H265" t="s">
        <v>272</v>
      </c>
      <c r="I265">
        <v>10223</v>
      </c>
      <c r="J265" t="str">
        <f t="shared" si="32"/>
        <v>NEW_10223</v>
      </c>
      <c r="K265" t="str">
        <f t="shared" si="33"/>
        <v>10223load</v>
      </c>
      <c r="L265" t="str">
        <f t="shared" si="34"/>
        <v>NEW_10223</v>
      </c>
      <c r="M265">
        <v>3</v>
      </c>
      <c r="N265">
        <v>0.4</v>
      </c>
      <c r="P265" t="s">
        <v>296</v>
      </c>
      <c r="Q265" t="str">
        <f t="shared" si="35"/>
        <v>Load.NEW_10223</v>
      </c>
      <c r="R265" t="str">
        <f t="shared" si="36"/>
        <v>phases=3</v>
      </c>
      <c r="S265" t="str">
        <f t="shared" si="37"/>
        <v>Bus1=10223load</v>
      </c>
      <c r="T265" t="str">
        <f t="shared" si="38"/>
        <v>kV=0.4</v>
      </c>
      <c r="U265" t="str">
        <f t="shared" si="39"/>
        <v>kW=180</v>
      </c>
      <c r="V265" t="s">
        <v>9355</v>
      </c>
    </row>
    <row r="266" spans="1:22" x14ac:dyDescent="0.25">
      <c r="A266" t="s">
        <v>247</v>
      </c>
      <c r="B266">
        <v>200</v>
      </c>
      <c r="C266">
        <v>11</v>
      </c>
      <c r="D266">
        <v>0.4</v>
      </c>
      <c r="E266" t="s">
        <v>210</v>
      </c>
      <c r="F266" t="s">
        <v>9343</v>
      </c>
      <c r="H266" t="s">
        <v>272</v>
      </c>
      <c r="I266">
        <v>10113</v>
      </c>
      <c r="J266" t="str">
        <f t="shared" si="32"/>
        <v>NEW_10113</v>
      </c>
      <c r="K266" t="str">
        <f t="shared" si="33"/>
        <v>10113load</v>
      </c>
      <c r="L266" t="str">
        <f t="shared" si="34"/>
        <v>NEW_10113</v>
      </c>
      <c r="M266">
        <v>3</v>
      </c>
      <c r="N266">
        <v>0.4</v>
      </c>
      <c r="P266" t="s">
        <v>296</v>
      </c>
      <c r="Q266" t="str">
        <f t="shared" si="35"/>
        <v>Load.NEW_10113</v>
      </c>
      <c r="R266" t="str">
        <f t="shared" si="36"/>
        <v>phases=3</v>
      </c>
      <c r="S266" t="str">
        <f t="shared" si="37"/>
        <v>Bus1=10113load</v>
      </c>
      <c r="T266" t="str">
        <f t="shared" si="38"/>
        <v>kV=0.4</v>
      </c>
      <c r="U266" t="str">
        <f t="shared" si="39"/>
        <v>kW=180</v>
      </c>
      <c r="V266" t="s">
        <v>9355</v>
      </c>
    </row>
    <row r="267" spans="1:22" x14ac:dyDescent="0.25">
      <c r="A267" t="s">
        <v>248</v>
      </c>
      <c r="B267">
        <v>300</v>
      </c>
      <c r="C267">
        <v>11</v>
      </c>
      <c r="D267">
        <v>0.4</v>
      </c>
      <c r="E267" t="s">
        <v>210</v>
      </c>
      <c r="F267" t="s">
        <v>9343</v>
      </c>
      <c r="H267" t="s">
        <v>272</v>
      </c>
      <c r="I267">
        <v>10126</v>
      </c>
      <c r="J267" t="str">
        <f t="shared" si="32"/>
        <v>NEW_10126</v>
      </c>
      <c r="K267" t="str">
        <f t="shared" si="33"/>
        <v>10126load</v>
      </c>
      <c r="L267" t="str">
        <f t="shared" si="34"/>
        <v>NEW_10126</v>
      </c>
      <c r="M267">
        <v>3</v>
      </c>
      <c r="N267">
        <v>0.4</v>
      </c>
      <c r="P267" t="s">
        <v>296</v>
      </c>
      <c r="Q267" t="str">
        <f t="shared" si="35"/>
        <v>Load.NEW_10126</v>
      </c>
      <c r="R267" t="str">
        <f t="shared" si="36"/>
        <v>phases=3</v>
      </c>
      <c r="S267" t="str">
        <f t="shared" si="37"/>
        <v>Bus1=10126load</v>
      </c>
      <c r="T267" t="str">
        <f t="shared" si="38"/>
        <v>kV=0.4</v>
      </c>
      <c r="U267" t="str">
        <f t="shared" si="39"/>
        <v>kW=270</v>
      </c>
      <c r="V267" t="s">
        <v>9355</v>
      </c>
    </row>
    <row r="268" spans="1:22" x14ac:dyDescent="0.25">
      <c r="A268" t="s">
        <v>249</v>
      </c>
      <c r="B268">
        <v>100</v>
      </c>
      <c r="C268">
        <v>11</v>
      </c>
      <c r="D268">
        <v>0.4</v>
      </c>
      <c r="E268" t="s">
        <v>210</v>
      </c>
      <c r="F268" t="s">
        <v>9343</v>
      </c>
      <c r="H268" t="s">
        <v>272</v>
      </c>
      <c r="I268">
        <v>10136</v>
      </c>
      <c r="J268" t="str">
        <f t="shared" si="32"/>
        <v>NEW_10136</v>
      </c>
      <c r="K268" t="str">
        <f t="shared" si="33"/>
        <v>10136load</v>
      </c>
      <c r="L268" t="str">
        <f t="shared" si="34"/>
        <v>NEW_10136</v>
      </c>
      <c r="M268">
        <v>3</v>
      </c>
      <c r="N268">
        <v>0.4</v>
      </c>
      <c r="P268" t="s">
        <v>296</v>
      </c>
      <c r="Q268" t="str">
        <f t="shared" si="35"/>
        <v>Load.NEW_10136</v>
      </c>
      <c r="R268" t="str">
        <f t="shared" si="36"/>
        <v>phases=3</v>
      </c>
      <c r="S268" t="str">
        <f t="shared" si="37"/>
        <v>Bus1=10136load</v>
      </c>
      <c r="T268" t="str">
        <f t="shared" si="38"/>
        <v>kV=0.4</v>
      </c>
      <c r="U268" t="str">
        <f t="shared" si="39"/>
        <v>kW=90</v>
      </c>
      <c r="V268" t="s">
        <v>9355</v>
      </c>
    </row>
    <row r="269" spans="1:22" x14ac:dyDescent="0.25">
      <c r="A269" t="s">
        <v>250</v>
      </c>
      <c r="B269">
        <v>100</v>
      </c>
      <c r="C269">
        <v>11</v>
      </c>
      <c r="D269">
        <v>0.4</v>
      </c>
      <c r="E269" t="s">
        <v>210</v>
      </c>
      <c r="F269" t="s">
        <v>9343</v>
      </c>
      <c r="H269" t="s">
        <v>272</v>
      </c>
      <c r="I269">
        <v>10250</v>
      </c>
      <c r="J269" t="str">
        <f t="shared" si="32"/>
        <v>NEW_10250</v>
      </c>
      <c r="K269" t="str">
        <f t="shared" si="33"/>
        <v>10250load</v>
      </c>
      <c r="L269" t="str">
        <f t="shared" si="34"/>
        <v>NEW_10250</v>
      </c>
      <c r="M269">
        <v>3</v>
      </c>
      <c r="N269">
        <v>0.4</v>
      </c>
      <c r="P269" t="s">
        <v>296</v>
      </c>
      <c r="Q269" t="str">
        <f t="shared" si="35"/>
        <v>Load.NEW_10250</v>
      </c>
      <c r="R269" t="str">
        <f t="shared" si="36"/>
        <v>phases=3</v>
      </c>
      <c r="S269" t="str">
        <f t="shared" si="37"/>
        <v>Bus1=10250load</v>
      </c>
      <c r="T269" t="str">
        <f t="shared" si="38"/>
        <v>kV=0.4</v>
      </c>
      <c r="U269" t="str">
        <f t="shared" si="39"/>
        <v>kW=90</v>
      </c>
      <c r="V269" t="s">
        <v>9355</v>
      </c>
    </row>
    <row r="270" spans="1:22" x14ac:dyDescent="0.25">
      <c r="A270" t="s">
        <v>251</v>
      </c>
      <c r="B270">
        <v>100</v>
      </c>
      <c r="C270">
        <v>11</v>
      </c>
      <c r="D270">
        <v>0.4</v>
      </c>
      <c r="E270" t="s">
        <v>210</v>
      </c>
      <c r="F270" t="s">
        <v>9343</v>
      </c>
      <c r="H270" t="s">
        <v>272</v>
      </c>
      <c r="I270">
        <v>10140</v>
      </c>
      <c r="J270" t="str">
        <f t="shared" si="32"/>
        <v>NEW_10140</v>
      </c>
      <c r="K270" t="str">
        <f t="shared" si="33"/>
        <v>10140load</v>
      </c>
      <c r="L270" t="str">
        <f t="shared" si="34"/>
        <v>NEW_10140</v>
      </c>
      <c r="M270">
        <v>3</v>
      </c>
      <c r="N270">
        <v>0.4</v>
      </c>
      <c r="P270" t="s">
        <v>296</v>
      </c>
      <c r="Q270" t="str">
        <f t="shared" si="35"/>
        <v>Load.NEW_10140</v>
      </c>
      <c r="R270" t="str">
        <f t="shared" si="36"/>
        <v>phases=3</v>
      </c>
      <c r="S270" t="str">
        <f t="shared" si="37"/>
        <v>Bus1=10140load</v>
      </c>
      <c r="T270" t="str">
        <f t="shared" si="38"/>
        <v>kV=0.4</v>
      </c>
      <c r="U270" t="str">
        <f t="shared" si="39"/>
        <v>kW=90</v>
      </c>
      <c r="V270" t="s">
        <v>9355</v>
      </c>
    </row>
    <row r="271" spans="1:22" x14ac:dyDescent="0.25">
      <c r="A271" t="s">
        <v>251</v>
      </c>
      <c r="B271">
        <v>100</v>
      </c>
      <c r="C271">
        <v>11</v>
      </c>
      <c r="D271">
        <v>0.4</v>
      </c>
      <c r="E271" t="s">
        <v>210</v>
      </c>
      <c r="F271" t="s">
        <v>9343</v>
      </c>
      <c r="H271" t="s">
        <v>272</v>
      </c>
      <c r="I271">
        <v>10139</v>
      </c>
      <c r="J271" t="str">
        <f t="shared" si="32"/>
        <v>NEW_10139</v>
      </c>
      <c r="K271" t="str">
        <f t="shared" si="33"/>
        <v>10139load</v>
      </c>
      <c r="L271" t="str">
        <f t="shared" si="34"/>
        <v>NEW_10139</v>
      </c>
      <c r="M271">
        <v>3</v>
      </c>
      <c r="N271">
        <v>0.4</v>
      </c>
      <c r="P271" t="s">
        <v>296</v>
      </c>
      <c r="Q271" t="str">
        <f t="shared" si="35"/>
        <v>Load.NEW_10139</v>
      </c>
      <c r="R271" t="str">
        <f t="shared" si="36"/>
        <v>phases=3</v>
      </c>
      <c r="S271" t="str">
        <f t="shared" si="37"/>
        <v>Bus1=10139load</v>
      </c>
      <c r="T271" t="str">
        <f t="shared" si="38"/>
        <v>kV=0.4</v>
      </c>
      <c r="U271" t="str">
        <f t="shared" si="39"/>
        <v>kW=90</v>
      </c>
      <c r="V271" t="s">
        <v>9355</v>
      </c>
    </row>
    <row r="272" spans="1:22" x14ac:dyDescent="0.25">
      <c r="A272" t="s">
        <v>252</v>
      </c>
      <c r="B272">
        <v>100</v>
      </c>
      <c r="C272">
        <v>11</v>
      </c>
      <c r="D272">
        <v>0.4</v>
      </c>
      <c r="E272" t="s">
        <v>210</v>
      </c>
      <c r="F272" t="s">
        <v>9343</v>
      </c>
      <c r="H272" t="s">
        <v>272</v>
      </c>
      <c r="I272">
        <v>10142</v>
      </c>
      <c r="J272" t="str">
        <f t="shared" si="32"/>
        <v>NEW_10142</v>
      </c>
      <c r="K272" t="str">
        <f t="shared" si="33"/>
        <v>10142load</v>
      </c>
      <c r="L272" t="str">
        <f t="shared" si="34"/>
        <v>NEW_10142</v>
      </c>
      <c r="M272">
        <v>3</v>
      </c>
      <c r="N272">
        <v>0.4</v>
      </c>
      <c r="P272" t="s">
        <v>296</v>
      </c>
      <c r="Q272" t="str">
        <f t="shared" si="35"/>
        <v>Load.NEW_10142</v>
      </c>
      <c r="R272" t="str">
        <f t="shared" si="36"/>
        <v>phases=3</v>
      </c>
      <c r="S272" t="str">
        <f t="shared" si="37"/>
        <v>Bus1=10142load</v>
      </c>
      <c r="T272" t="str">
        <f t="shared" si="38"/>
        <v>kV=0.4</v>
      </c>
      <c r="U272" t="str">
        <f t="shared" si="39"/>
        <v>kW=90</v>
      </c>
      <c r="V272" t="s">
        <v>9355</v>
      </c>
    </row>
    <row r="273" spans="1:22" x14ac:dyDescent="0.25">
      <c r="A273" t="s">
        <v>253</v>
      </c>
      <c r="B273">
        <v>200</v>
      </c>
      <c r="C273">
        <v>11</v>
      </c>
      <c r="D273">
        <v>0.4</v>
      </c>
      <c r="E273" t="s">
        <v>210</v>
      </c>
      <c r="F273" t="s">
        <v>9343</v>
      </c>
      <c r="H273" t="s">
        <v>272</v>
      </c>
      <c r="I273">
        <v>10147</v>
      </c>
      <c r="J273" t="str">
        <f t="shared" si="32"/>
        <v>NEW_10147</v>
      </c>
      <c r="K273" t="str">
        <f t="shared" si="33"/>
        <v>10147load</v>
      </c>
      <c r="L273" t="str">
        <f t="shared" si="34"/>
        <v>NEW_10147</v>
      </c>
      <c r="M273">
        <v>3</v>
      </c>
      <c r="N273">
        <v>0.4</v>
      </c>
      <c r="P273" t="s">
        <v>296</v>
      </c>
      <c r="Q273" t="str">
        <f t="shared" si="35"/>
        <v>Load.NEW_10147</v>
      </c>
      <c r="R273" t="str">
        <f t="shared" si="36"/>
        <v>phases=3</v>
      </c>
      <c r="S273" t="str">
        <f t="shared" si="37"/>
        <v>Bus1=10147load</v>
      </c>
      <c r="T273" t="str">
        <f t="shared" si="38"/>
        <v>kV=0.4</v>
      </c>
      <c r="U273" t="str">
        <f t="shared" si="39"/>
        <v>kW=180</v>
      </c>
      <c r="V273" t="s">
        <v>9355</v>
      </c>
    </row>
    <row r="274" spans="1:22" x14ac:dyDescent="0.25">
      <c r="A274" t="s">
        <v>254</v>
      </c>
      <c r="B274">
        <v>100</v>
      </c>
      <c r="C274">
        <v>11</v>
      </c>
      <c r="D274">
        <v>0.4</v>
      </c>
      <c r="E274" t="s">
        <v>210</v>
      </c>
      <c r="F274" t="s">
        <v>9343</v>
      </c>
      <c r="H274" t="s">
        <v>272</v>
      </c>
      <c r="I274">
        <v>10240</v>
      </c>
      <c r="J274" t="str">
        <f t="shared" si="32"/>
        <v>NEW_10240</v>
      </c>
      <c r="K274" t="str">
        <f t="shared" si="33"/>
        <v>10240load</v>
      </c>
      <c r="L274" t="str">
        <f t="shared" si="34"/>
        <v>NEW_10240</v>
      </c>
      <c r="M274">
        <v>3</v>
      </c>
      <c r="N274">
        <v>0.4</v>
      </c>
      <c r="P274" t="s">
        <v>296</v>
      </c>
      <c r="Q274" t="str">
        <f t="shared" si="35"/>
        <v>Load.NEW_10240</v>
      </c>
      <c r="R274" t="str">
        <f t="shared" si="36"/>
        <v>phases=3</v>
      </c>
      <c r="S274" t="str">
        <f t="shared" si="37"/>
        <v>Bus1=10240load</v>
      </c>
      <c r="T274" t="str">
        <f t="shared" si="38"/>
        <v>kV=0.4</v>
      </c>
      <c r="U274" t="str">
        <f t="shared" si="39"/>
        <v>kW=90</v>
      </c>
      <c r="V274" t="s">
        <v>9355</v>
      </c>
    </row>
    <row r="275" spans="1:22" x14ac:dyDescent="0.25">
      <c r="A275" t="s">
        <v>255</v>
      </c>
      <c r="B275">
        <v>200</v>
      </c>
      <c r="C275">
        <v>11</v>
      </c>
      <c r="D275">
        <v>0.4</v>
      </c>
      <c r="E275" t="s">
        <v>210</v>
      </c>
      <c r="F275" t="s">
        <v>9343</v>
      </c>
      <c r="H275" t="s">
        <v>272</v>
      </c>
      <c r="I275">
        <v>10237</v>
      </c>
      <c r="J275" t="str">
        <f t="shared" si="32"/>
        <v>NEW_10237</v>
      </c>
      <c r="K275" t="str">
        <f t="shared" si="33"/>
        <v>10237load</v>
      </c>
      <c r="L275" t="str">
        <f t="shared" si="34"/>
        <v>NEW_10237</v>
      </c>
      <c r="M275">
        <v>3</v>
      </c>
      <c r="N275">
        <v>0.4</v>
      </c>
      <c r="P275" t="s">
        <v>296</v>
      </c>
      <c r="Q275" t="str">
        <f t="shared" si="35"/>
        <v>Load.NEW_10237</v>
      </c>
      <c r="R275" t="str">
        <f t="shared" si="36"/>
        <v>phases=3</v>
      </c>
      <c r="S275" t="str">
        <f t="shared" si="37"/>
        <v>Bus1=10237load</v>
      </c>
      <c r="T275" t="str">
        <f t="shared" si="38"/>
        <v>kV=0.4</v>
      </c>
      <c r="U275" t="str">
        <f t="shared" si="39"/>
        <v>kW=180</v>
      </c>
      <c r="V275" t="s">
        <v>9355</v>
      </c>
    </row>
    <row r="276" spans="1:22" x14ac:dyDescent="0.25">
      <c r="A276" t="s">
        <v>256</v>
      </c>
      <c r="B276">
        <v>200</v>
      </c>
      <c r="C276">
        <v>11</v>
      </c>
      <c r="D276">
        <v>0.4</v>
      </c>
      <c r="E276" t="s">
        <v>210</v>
      </c>
      <c r="F276" t="s">
        <v>9343</v>
      </c>
      <c r="H276" t="s">
        <v>272</v>
      </c>
      <c r="I276">
        <v>10229</v>
      </c>
      <c r="J276" t="str">
        <f t="shared" si="32"/>
        <v>NEW_10229</v>
      </c>
      <c r="K276" t="str">
        <f t="shared" si="33"/>
        <v>10229load</v>
      </c>
      <c r="L276" t="str">
        <f t="shared" si="34"/>
        <v>NEW_10229</v>
      </c>
      <c r="M276">
        <v>3</v>
      </c>
      <c r="N276">
        <v>0.4</v>
      </c>
      <c r="P276" t="s">
        <v>296</v>
      </c>
      <c r="Q276" t="str">
        <f t="shared" si="35"/>
        <v>Load.NEW_10229</v>
      </c>
      <c r="R276" t="str">
        <f t="shared" si="36"/>
        <v>phases=3</v>
      </c>
      <c r="S276" t="str">
        <f t="shared" si="37"/>
        <v>Bus1=10229load</v>
      </c>
      <c r="T276" t="str">
        <f t="shared" si="38"/>
        <v>kV=0.4</v>
      </c>
      <c r="U276" t="str">
        <f t="shared" si="39"/>
        <v>kW=180</v>
      </c>
      <c r="V276" t="s">
        <v>9355</v>
      </c>
    </row>
    <row r="277" spans="1:22" x14ac:dyDescent="0.25">
      <c r="A277" t="s">
        <v>257</v>
      </c>
      <c r="B277">
        <v>100</v>
      </c>
      <c r="C277">
        <v>11</v>
      </c>
      <c r="D277">
        <v>0.4</v>
      </c>
      <c r="E277" t="s">
        <v>210</v>
      </c>
      <c r="F277" t="s">
        <v>9343</v>
      </c>
      <c r="H277" t="s">
        <v>272</v>
      </c>
      <c r="I277">
        <v>10178</v>
      </c>
      <c r="J277" t="str">
        <f t="shared" si="32"/>
        <v>NEW_10178</v>
      </c>
      <c r="K277" t="str">
        <f t="shared" si="33"/>
        <v>10178load</v>
      </c>
      <c r="L277" t="str">
        <f t="shared" si="34"/>
        <v>NEW_10178</v>
      </c>
      <c r="M277">
        <v>3</v>
      </c>
      <c r="N277">
        <v>0.4</v>
      </c>
      <c r="P277" t="s">
        <v>296</v>
      </c>
      <c r="Q277" t="str">
        <f t="shared" si="35"/>
        <v>Load.NEW_10178</v>
      </c>
      <c r="R277" t="str">
        <f t="shared" si="36"/>
        <v>phases=3</v>
      </c>
      <c r="S277" t="str">
        <f t="shared" si="37"/>
        <v>Bus1=10178load</v>
      </c>
      <c r="T277" t="str">
        <f t="shared" si="38"/>
        <v>kV=0.4</v>
      </c>
      <c r="U277" t="str">
        <f t="shared" si="39"/>
        <v>kW=90</v>
      </c>
      <c r="V277" t="s">
        <v>9355</v>
      </c>
    </row>
    <row r="278" spans="1:22" x14ac:dyDescent="0.25">
      <c r="A278" t="s">
        <v>258</v>
      </c>
      <c r="B278">
        <v>200</v>
      </c>
      <c r="C278">
        <v>11</v>
      </c>
      <c r="D278">
        <v>0.4</v>
      </c>
      <c r="E278" t="s">
        <v>210</v>
      </c>
      <c r="F278" t="s">
        <v>9343</v>
      </c>
      <c r="H278" t="s">
        <v>272</v>
      </c>
      <c r="I278">
        <v>10183</v>
      </c>
      <c r="J278" t="str">
        <f t="shared" si="32"/>
        <v>NEW_10183</v>
      </c>
      <c r="K278" t="str">
        <f t="shared" si="33"/>
        <v>10183load</v>
      </c>
      <c r="L278" t="str">
        <f t="shared" si="34"/>
        <v>NEW_10183</v>
      </c>
      <c r="M278">
        <v>3</v>
      </c>
      <c r="N278">
        <v>0.4</v>
      </c>
      <c r="P278" t="s">
        <v>296</v>
      </c>
      <c r="Q278" t="str">
        <f t="shared" si="35"/>
        <v>Load.NEW_10183</v>
      </c>
      <c r="R278" t="str">
        <f t="shared" si="36"/>
        <v>phases=3</v>
      </c>
      <c r="S278" t="str">
        <f t="shared" si="37"/>
        <v>Bus1=10183load</v>
      </c>
      <c r="T278" t="str">
        <f t="shared" si="38"/>
        <v>kV=0.4</v>
      </c>
      <c r="U278" t="str">
        <f t="shared" si="39"/>
        <v>kW=180</v>
      </c>
      <c r="V278" t="s">
        <v>9355</v>
      </c>
    </row>
    <row r="279" spans="1:22" x14ac:dyDescent="0.25">
      <c r="A279" t="s">
        <v>259</v>
      </c>
      <c r="B279">
        <v>100</v>
      </c>
      <c r="C279">
        <v>11</v>
      </c>
      <c r="D279">
        <v>0.4</v>
      </c>
      <c r="E279" t="s">
        <v>210</v>
      </c>
      <c r="F279" t="s">
        <v>9343</v>
      </c>
      <c r="H279" t="s">
        <v>272</v>
      </c>
      <c r="I279">
        <v>10190</v>
      </c>
      <c r="J279" t="str">
        <f t="shared" si="32"/>
        <v>NEW_10190</v>
      </c>
      <c r="K279" t="str">
        <f t="shared" si="33"/>
        <v>10190load</v>
      </c>
      <c r="L279" t="str">
        <f t="shared" si="34"/>
        <v>NEW_10190</v>
      </c>
      <c r="M279">
        <v>3</v>
      </c>
      <c r="N279">
        <v>0.4</v>
      </c>
      <c r="P279" t="s">
        <v>296</v>
      </c>
      <c r="Q279" t="str">
        <f t="shared" si="35"/>
        <v>Load.NEW_10190</v>
      </c>
      <c r="R279" t="str">
        <f t="shared" si="36"/>
        <v>phases=3</v>
      </c>
      <c r="S279" t="str">
        <f t="shared" si="37"/>
        <v>Bus1=10190load</v>
      </c>
      <c r="T279" t="str">
        <f t="shared" si="38"/>
        <v>kV=0.4</v>
      </c>
      <c r="U279" t="str">
        <f t="shared" si="39"/>
        <v>kW=90</v>
      </c>
      <c r="V279" t="s">
        <v>9355</v>
      </c>
    </row>
    <row r="280" spans="1:22" x14ac:dyDescent="0.25">
      <c r="A280" t="s">
        <v>260</v>
      </c>
      <c r="B280">
        <v>100</v>
      </c>
      <c r="C280">
        <v>11</v>
      </c>
      <c r="D280">
        <v>0.4</v>
      </c>
      <c r="E280" t="s">
        <v>210</v>
      </c>
      <c r="F280" t="s">
        <v>9343</v>
      </c>
      <c r="H280" t="s">
        <v>272</v>
      </c>
      <c r="I280">
        <v>10166</v>
      </c>
      <c r="J280" t="str">
        <f t="shared" si="32"/>
        <v>NEW_10166</v>
      </c>
      <c r="K280" t="str">
        <f t="shared" si="33"/>
        <v>10166load</v>
      </c>
      <c r="L280" t="str">
        <f t="shared" si="34"/>
        <v>NEW_10166</v>
      </c>
      <c r="M280">
        <v>3</v>
      </c>
      <c r="N280">
        <v>0.4</v>
      </c>
      <c r="P280" t="s">
        <v>296</v>
      </c>
      <c r="Q280" t="str">
        <f t="shared" si="35"/>
        <v>Load.NEW_10166</v>
      </c>
      <c r="R280" t="str">
        <f t="shared" si="36"/>
        <v>phases=3</v>
      </c>
      <c r="S280" t="str">
        <f t="shared" si="37"/>
        <v>Bus1=10166load</v>
      </c>
      <c r="T280" t="str">
        <f t="shared" si="38"/>
        <v>kV=0.4</v>
      </c>
      <c r="U280" t="str">
        <f t="shared" si="39"/>
        <v>kW=90</v>
      </c>
      <c r="V280" t="s">
        <v>9355</v>
      </c>
    </row>
    <row r="281" spans="1:22" x14ac:dyDescent="0.25">
      <c r="A281" t="s">
        <v>245</v>
      </c>
      <c r="B281">
        <v>100</v>
      </c>
      <c r="C281">
        <v>11</v>
      </c>
      <c r="D281">
        <v>0.4</v>
      </c>
      <c r="E281" t="s">
        <v>77</v>
      </c>
      <c r="F281" t="s">
        <v>9343</v>
      </c>
      <c r="H281" t="s">
        <v>272</v>
      </c>
      <c r="I281">
        <v>10249</v>
      </c>
      <c r="J281" t="str">
        <f t="shared" si="32"/>
        <v>NEW_10249</v>
      </c>
      <c r="K281" t="str">
        <f t="shared" si="33"/>
        <v>10249load</v>
      </c>
      <c r="L281" t="str">
        <f t="shared" si="34"/>
        <v>NEW_10249</v>
      </c>
      <c r="M281">
        <v>3</v>
      </c>
      <c r="N281">
        <v>0.4</v>
      </c>
      <c r="P281" t="s">
        <v>296</v>
      </c>
      <c r="Q281" t="str">
        <f t="shared" si="35"/>
        <v>Load.NEW_10249</v>
      </c>
      <c r="R281" t="str">
        <f t="shared" si="36"/>
        <v>phases=3</v>
      </c>
      <c r="S281" t="str">
        <f t="shared" si="37"/>
        <v>Bus1=10249load</v>
      </c>
      <c r="T281" t="str">
        <f t="shared" si="38"/>
        <v>kV=0.4</v>
      </c>
      <c r="U281" t="str">
        <f t="shared" si="39"/>
        <v>kW=90</v>
      </c>
      <c r="V281" t="s">
        <v>9355</v>
      </c>
    </row>
    <row r="282" spans="1:22" x14ac:dyDescent="0.25">
      <c r="A282" t="s">
        <v>261</v>
      </c>
      <c r="B282">
        <v>100</v>
      </c>
      <c r="C282">
        <v>11</v>
      </c>
      <c r="D282">
        <v>0.4</v>
      </c>
      <c r="E282" t="s">
        <v>77</v>
      </c>
      <c r="F282" t="s">
        <v>9343</v>
      </c>
      <c r="H282" t="s">
        <v>272</v>
      </c>
      <c r="I282">
        <v>10241</v>
      </c>
      <c r="J282" t="str">
        <f t="shared" si="32"/>
        <v>NEW_10241</v>
      </c>
      <c r="K282" t="str">
        <f t="shared" si="33"/>
        <v>10241load</v>
      </c>
      <c r="L282" t="str">
        <f t="shared" si="34"/>
        <v>NEW_10241</v>
      </c>
      <c r="M282">
        <v>3</v>
      </c>
      <c r="N282">
        <v>0.4</v>
      </c>
      <c r="P282" t="s">
        <v>296</v>
      </c>
      <c r="Q282" t="str">
        <f t="shared" si="35"/>
        <v>Load.NEW_10241</v>
      </c>
      <c r="R282" t="str">
        <f t="shared" si="36"/>
        <v>phases=3</v>
      </c>
      <c r="S282" t="str">
        <f t="shared" si="37"/>
        <v>Bus1=10241load</v>
      </c>
      <c r="T282" t="str">
        <f t="shared" si="38"/>
        <v>kV=0.4</v>
      </c>
      <c r="U282" t="str">
        <f t="shared" si="39"/>
        <v>kW=90</v>
      </c>
      <c r="V282" t="s">
        <v>9355</v>
      </c>
    </row>
    <row r="283" spans="1:22" x14ac:dyDescent="0.25">
      <c r="A283" t="s">
        <v>262</v>
      </c>
      <c r="B283">
        <v>100</v>
      </c>
      <c r="C283">
        <v>11</v>
      </c>
      <c r="D283">
        <v>0.4</v>
      </c>
      <c r="E283" t="s">
        <v>210</v>
      </c>
      <c r="F283" t="s">
        <v>9343</v>
      </c>
      <c r="H283" t="s">
        <v>272</v>
      </c>
      <c r="I283">
        <v>10224</v>
      </c>
      <c r="J283" t="str">
        <f t="shared" si="32"/>
        <v>NEW_10224</v>
      </c>
      <c r="K283" t="str">
        <f t="shared" si="33"/>
        <v>10224load</v>
      </c>
      <c r="L283" t="str">
        <f t="shared" si="34"/>
        <v>NEW_10224</v>
      </c>
      <c r="M283">
        <v>3</v>
      </c>
      <c r="N283">
        <v>0.4</v>
      </c>
      <c r="P283" t="s">
        <v>296</v>
      </c>
      <c r="Q283" t="str">
        <f t="shared" si="35"/>
        <v>Load.NEW_10224</v>
      </c>
      <c r="R283" t="str">
        <f t="shared" si="36"/>
        <v>phases=3</v>
      </c>
      <c r="S283" t="str">
        <f t="shared" si="37"/>
        <v>Bus1=10224load</v>
      </c>
      <c r="T283" t="str">
        <f t="shared" si="38"/>
        <v>kV=0.4</v>
      </c>
      <c r="U283" t="str">
        <f t="shared" si="39"/>
        <v>kW=90</v>
      </c>
      <c r="V283" t="s">
        <v>9355</v>
      </c>
    </row>
    <row r="284" spans="1:22" x14ac:dyDescent="0.25">
      <c r="A284" t="s">
        <v>102</v>
      </c>
      <c r="B284">
        <v>200</v>
      </c>
      <c r="C284">
        <v>11</v>
      </c>
      <c r="D284">
        <v>0.4</v>
      </c>
      <c r="E284" t="s">
        <v>103</v>
      </c>
      <c r="F284" t="s">
        <v>9348</v>
      </c>
      <c r="H284" t="s">
        <v>271</v>
      </c>
      <c r="I284">
        <v>9407</v>
      </c>
      <c r="J284" t="str">
        <f t="shared" si="32"/>
        <v>LUB_9407</v>
      </c>
      <c r="K284" t="str">
        <f t="shared" si="33"/>
        <v>9407load</v>
      </c>
      <c r="L284" t="str">
        <f t="shared" si="34"/>
        <v>LUB_9407</v>
      </c>
      <c r="M284">
        <v>3</v>
      </c>
      <c r="N284">
        <v>0.4</v>
      </c>
      <c r="P284" t="s">
        <v>296</v>
      </c>
      <c r="Q284" t="str">
        <f t="shared" si="35"/>
        <v>Load.LUB_9407</v>
      </c>
      <c r="R284" t="str">
        <f t="shared" si="36"/>
        <v>phases=3</v>
      </c>
      <c r="S284" t="str">
        <f t="shared" si="37"/>
        <v>Bus1=9407load</v>
      </c>
      <c r="T284" t="str">
        <f t="shared" si="38"/>
        <v>kV=0.4</v>
      </c>
      <c r="U284" t="str">
        <f t="shared" si="39"/>
        <v>kW=180</v>
      </c>
      <c r="V284" t="s">
        <v>9355</v>
      </c>
    </row>
    <row r="285" spans="1:22" x14ac:dyDescent="0.25">
      <c r="A285" t="s">
        <v>95</v>
      </c>
      <c r="B285">
        <v>100</v>
      </c>
      <c r="C285">
        <v>11</v>
      </c>
      <c r="D285">
        <v>0.4</v>
      </c>
      <c r="E285" t="s">
        <v>95</v>
      </c>
      <c r="F285" t="s">
        <v>9341</v>
      </c>
      <c r="H285" t="s">
        <v>268</v>
      </c>
      <c r="I285">
        <v>6125</v>
      </c>
      <c r="J285" t="str">
        <f t="shared" si="32"/>
        <v>IM1_6125</v>
      </c>
      <c r="K285" t="str">
        <f t="shared" si="33"/>
        <v>6125load</v>
      </c>
      <c r="L285" t="str">
        <f t="shared" si="34"/>
        <v>IM1_6125</v>
      </c>
      <c r="M285">
        <v>3</v>
      </c>
      <c r="N285">
        <v>0.4</v>
      </c>
      <c r="P285" t="s">
        <v>296</v>
      </c>
      <c r="Q285" t="str">
        <f t="shared" si="35"/>
        <v>Load.IM1_6125</v>
      </c>
      <c r="R285" t="str">
        <f t="shared" si="36"/>
        <v>phases=3</v>
      </c>
      <c r="S285" t="str">
        <f t="shared" si="37"/>
        <v>Bus1=6125load</v>
      </c>
      <c r="T285" t="str">
        <f t="shared" si="38"/>
        <v>kV=0.4</v>
      </c>
      <c r="U285" t="str">
        <f t="shared" si="39"/>
        <v>kW=90</v>
      </c>
      <c r="V285" t="s">
        <v>9355</v>
      </c>
    </row>
    <row r="286" spans="1:22" x14ac:dyDescent="0.25">
      <c r="A286" t="s">
        <v>73</v>
      </c>
      <c r="B286">
        <v>1260</v>
      </c>
      <c r="C286">
        <v>11</v>
      </c>
      <c r="D286">
        <v>0.4</v>
      </c>
      <c r="E286" t="s">
        <v>74</v>
      </c>
      <c r="F286" t="s">
        <v>9339</v>
      </c>
      <c r="H286" t="s">
        <v>267</v>
      </c>
      <c r="I286">
        <v>5032</v>
      </c>
      <c r="J286" t="str">
        <f t="shared" si="32"/>
        <v>ICH_5032</v>
      </c>
      <c r="K286" t="str">
        <f t="shared" si="33"/>
        <v>5032load</v>
      </c>
      <c r="L286" t="str">
        <f t="shared" si="34"/>
        <v>ICH_5032</v>
      </c>
      <c r="M286">
        <v>3</v>
      </c>
      <c r="N286">
        <v>0.4</v>
      </c>
      <c r="P286" t="s">
        <v>296</v>
      </c>
      <c r="Q286" t="str">
        <f t="shared" si="35"/>
        <v>Load.ICH_5032</v>
      </c>
      <c r="R286" t="str">
        <f t="shared" si="36"/>
        <v>phases=3</v>
      </c>
      <c r="S286" t="str">
        <f t="shared" si="37"/>
        <v>Bus1=5032load</v>
      </c>
      <c r="T286" t="str">
        <f t="shared" si="38"/>
        <v>kV=0.4</v>
      </c>
      <c r="U286" t="str">
        <f t="shared" si="39"/>
        <v>kW=1134</v>
      </c>
      <c r="V286" t="s">
        <v>9355</v>
      </c>
    </row>
    <row r="287" spans="1:22" x14ac:dyDescent="0.25">
      <c r="A287" t="s">
        <v>75</v>
      </c>
      <c r="B287">
        <v>2000</v>
      </c>
      <c r="C287">
        <v>11</v>
      </c>
      <c r="D287">
        <v>0.4</v>
      </c>
      <c r="E287" t="s">
        <v>74</v>
      </c>
      <c r="F287" t="s">
        <v>9342</v>
      </c>
      <c r="H287" t="s">
        <v>267</v>
      </c>
      <c r="I287">
        <v>5028</v>
      </c>
      <c r="J287" t="str">
        <f t="shared" si="32"/>
        <v>ICH_5028</v>
      </c>
      <c r="K287" t="str">
        <f t="shared" si="33"/>
        <v>5028load</v>
      </c>
      <c r="L287" t="str">
        <f t="shared" si="34"/>
        <v>ICH_5028</v>
      </c>
      <c r="M287">
        <v>3</v>
      </c>
      <c r="N287">
        <v>0.4</v>
      </c>
      <c r="P287" t="s">
        <v>296</v>
      </c>
      <c r="Q287" t="str">
        <f t="shared" si="35"/>
        <v>Load.ICH_5028</v>
      </c>
      <c r="R287" t="str">
        <f t="shared" si="36"/>
        <v>phases=3</v>
      </c>
      <c r="S287" t="str">
        <f t="shared" si="37"/>
        <v>Bus1=5028load</v>
      </c>
      <c r="T287" t="str">
        <f t="shared" si="38"/>
        <v>kV=0.4</v>
      </c>
      <c r="U287" t="str">
        <f t="shared" si="39"/>
        <v>kW=1800</v>
      </c>
      <c r="V287" t="s">
        <v>9355</v>
      </c>
    </row>
    <row r="288" spans="1:22" x14ac:dyDescent="0.25">
      <c r="A288" t="s">
        <v>204</v>
      </c>
      <c r="B288">
        <v>100</v>
      </c>
      <c r="C288">
        <v>11</v>
      </c>
      <c r="D288">
        <v>0.4</v>
      </c>
      <c r="E288" t="s">
        <v>74</v>
      </c>
      <c r="F288" t="s">
        <v>9343</v>
      </c>
      <c r="H288" t="s">
        <v>271</v>
      </c>
      <c r="I288">
        <v>9494</v>
      </c>
      <c r="J288" t="str">
        <f t="shared" si="32"/>
        <v>LUB_9494</v>
      </c>
      <c r="K288" t="str">
        <f t="shared" si="33"/>
        <v>9494load</v>
      </c>
      <c r="L288" t="str">
        <f t="shared" si="34"/>
        <v>LUB_9494</v>
      </c>
      <c r="M288">
        <v>3</v>
      </c>
      <c r="N288">
        <v>0.4</v>
      </c>
      <c r="P288" t="s">
        <v>296</v>
      </c>
      <c r="Q288" t="str">
        <f t="shared" si="35"/>
        <v>Load.LUB_9494</v>
      </c>
      <c r="R288" t="str">
        <f t="shared" si="36"/>
        <v>phases=3</v>
      </c>
      <c r="S288" t="str">
        <f t="shared" si="37"/>
        <v>Bus1=9494load</v>
      </c>
      <c r="T288" t="str">
        <f t="shared" si="38"/>
        <v>kV=0.4</v>
      </c>
      <c r="U288" t="str">
        <f t="shared" si="39"/>
        <v>kW=90</v>
      </c>
      <c r="V288" t="s">
        <v>9355</v>
      </c>
    </row>
    <row r="289" spans="1:22" x14ac:dyDescent="0.25">
      <c r="A289" t="s">
        <v>78</v>
      </c>
      <c r="B289">
        <v>100</v>
      </c>
      <c r="C289">
        <v>11</v>
      </c>
      <c r="D289">
        <v>0.4</v>
      </c>
      <c r="E289" t="s">
        <v>79</v>
      </c>
      <c r="F289" t="s">
        <v>9341</v>
      </c>
      <c r="H289" t="s">
        <v>268</v>
      </c>
      <c r="I289">
        <v>6051</v>
      </c>
      <c r="J289" t="str">
        <f t="shared" si="32"/>
        <v>IM1_6051</v>
      </c>
      <c r="K289" t="str">
        <f t="shared" si="33"/>
        <v>6051load</v>
      </c>
      <c r="L289" t="str">
        <f t="shared" si="34"/>
        <v>IM1_6051</v>
      </c>
      <c r="M289">
        <v>3</v>
      </c>
      <c r="N289">
        <v>0.4</v>
      </c>
      <c r="P289" t="s">
        <v>296</v>
      </c>
      <c r="Q289" t="str">
        <f t="shared" si="35"/>
        <v>Load.IM1_6051</v>
      </c>
      <c r="R289" t="str">
        <f t="shared" si="36"/>
        <v>phases=3</v>
      </c>
      <c r="S289" t="str">
        <f t="shared" si="37"/>
        <v>Bus1=6051load</v>
      </c>
      <c r="T289" t="str">
        <f t="shared" si="38"/>
        <v>kV=0.4</v>
      </c>
      <c r="U289" t="str">
        <f t="shared" si="39"/>
        <v>kW=90</v>
      </c>
      <c r="V289" t="s">
        <v>9355</v>
      </c>
    </row>
    <row r="290" spans="1:22" x14ac:dyDescent="0.25">
      <c r="A290" t="s">
        <v>118</v>
      </c>
      <c r="B290">
        <v>100</v>
      </c>
      <c r="C290">
        <v>11</v>
      </c>
      <c r="D290">
        <v>0.4</v>
      </c>
      <c r="E290" t="s">
        <v>187</v>
      </c>
      <c r="F290" t="s">
        <v>9343</v>
      </c>
      <c r="H290" t="s">
        <v>271</v>
      </c>
      <c r="I290">
        <v>9477</v>
      </c>
      <c r="J290" t="str">
        <f t="shared" si="32"/>
        <v>LUB_9477</v>
      </c>
      <c r="K290" t="str">
        <f t="shared" si="33"/>
        <v>9477load</v>
      </c>
      <c r="L290" t="str">
        <f t="shared" si="34"/>
        <v>LUB_9477</v>
      </c>
      <c r="M290">
        <v>3</v>
      </c>
      <c r="N290">
        <v>0.4</v>
      </c>
      <c r="P290" t="s">
        <v>296</v>
      </c>
      <c r="Q290" t="str">
        <f t="shared" si="35"/>
        <v>Load.LUB_9477</v>
      </c>
      <c r="R290" t="str">
        <f t="shared" si="36"/>
        <v>phases=3</v>
      </c>
      <c r="S290" t="str">
        <f t="shared" si="37"/>
        <v>Bus1=9477load</v>
      </c>
      <c r="T290" t="str">
        <f t="shared" si="38"/>
        <v>kV=0.4</v>
      </c>
      <c r="U290" t="str">
        <f t="shared" si="39"/>
        <v>kW=90</v>
      </c>
      <c r="V290" t="s">
        <v>9355</v>
      </c>
    </row>
    <row r="291" spans="1:22" x14ac:dyDescent="0.25">
      <c r="A291" t="s">
        <v>98</v>
      </c>
      <c r="B291">
        <v>100</v>
      </c>
      <c r="C291">
        <v>11</v>
      </c>
      <c r="D291">
        <v>0.4</v>
      </c>
      <c r="E291" t="s">
        <v>98</v>
      </c>
      <c r="F291" t="s">
        <v>9341</v>
      </c>
      <c r="H291" t="s">
        <v>268</v>
      </c>
      <c r="I291">
        <v>6008</v>
      </c>
      <c r="J291" t="str">
        <f t="shared" si="32"/>
        <v>IM1_6008</v>
      </c>
      <c r="K291" t="str">
        <f t="shared" si="33"/>
        <v>6008load</v>
      </c>
      <c r="L291" t="str">
        <f t="shared" si="34"/>
        <v>IM1_6008</v>
      </c>
      <c r="M291">
        <v>3</v>
      </c>
      <c r="N291">
        <v>0.4</v>
      </c>
      <c r="P291" t="s">
        <v>296</v>
      </c>
      <c r="Q291" t="str">
        <f t="shared" si="35"/>
        <v>Load.IM1_6008</v>
      </c>
      <c r="R291" t="str">
        <f t="shared" si="36"/>
        <v>phases=3</v>
      </c>
      <c r="S291" t="str">
        <f t="shared" si="37"/>
        <v>Bus1=6008load</v>
      </c>
      <c r="T291" t="str">
        <f t="shared" si="38"/>
        <v>kV=0.4</v>
      </c>
      <c r="U291" t="str">
        <f t="shared" si="39"/>
        <v>kW=90</v>
      </c>
      <c r="V291" t="s">
        <v>9355</v>
      </c>
    </row>
    <row r="292" spans="1:22" x14ac:dyDescent="0.25">
      <c r="A292" t="s">
        <v>118</v>
      </c>
      <c r="B292">
        <v>100</v>
      </c>
      <c r="C292">
        <v>11</v>
      </c>
      <c r="D292">
        <v>0.4</v>
      </c>
      <c r="E292" t="s">
        <v>119</v>
      </c>
      <c r="F292" t="s">
        <v>9343</v>
      </c>
      <c r="H292" t="s">
        <v>271</v>
      </c>
      <c r="I292">
        <v>9005</v>
      </c>
      <c r="J292" t="str">
        <f t="shared" si="32"/>
        <v>LUB_9005</v>
      </c>
      <c r="K292" t="str">
        <f t="shared" si="33"/>
        <v>9005load</v>
      </c>
      <c r="L292" t="str">
        <f t="shared" si="34"/>
        <v>LUB_9005</v>
      </c>
      <c r="M292">
        <v>3</v>
      </c>
      <c r="N292">
        <v>0.4</v>
      </c>
      <c r="P292" t="s">
        <v>296</v>
      </c>
      <c r="Q292" t="str">
        <f t="shared" si="35"/>
        <v>Load.LUB_9005</v>
      </c>
      <c r="R292" t="str">
        <f t="shared" si="36"/>
        <v>phases=3</v>
      </c>
      <c r="S292" t="str">
        <f t="shared" si="37"/>
        <v>Bus1=9005load</v>
      </c>
      <c r="T292" t="str">
        <f t="shared" si="38"/>
        <v>kV=0.4</v>
      </c>
      <c r="U292" t="str">
        <f t="shared" si="39"/>
        <v>kW=90</v>
      </c>
      <c r="V292" t="s">
        <v>9355</v>
      </c>
    </row>
    <row r="293" spans="1:22" x14ac:dyDescent="0.25">
      <c r="A293" t="s">
        <v>191</v>
      </c>
      <c r="B293">
        <v>50</v>
      </c>
      <c r="C293">
        <v>11</v>
      </c>
      <c r="D293">
        <v>0.4</v>
      </c>
      <c r="E293" t="s">
        <v>192</v>
      </c>
      <c r="F293" t="s">
        <v>9343</v>
      </c>
      <c r="H293" t="s">
        <v>271</v>
      </c>
      <c r="I293">
        <v>9022</v>
      </c>
      <c r="J293" t="str">
        <f t="shared" si="32"/>
        <v>LUB_9022</v>
      </c>
      <c r="K293" t="str">
        <f t="shared" si="33"/>
        <v>9022load</v>
      </c>
      <c r="L293" t="str">
        <f t="shared" si="34"/>
        <v>LUB_9022</v>
      </c>
      <c r="M293">
        <v>3</v>
      </c>
      <c r="N293">
        <v>0.4</v>
      </c>
      <c r="P293" t="s">
        <v>296</v>
      </c>
      <c r="Q293" t="str">
        <f t="shared" si="35"/>
        <v>Load.LUB_9022</v>
      </c>
      <c r="R293" t="str">
        <f t="shared" si="36"/>
        <v>phases=3</v>
      </c>
      <c r="S293" t="str">
        <f t="shared" si="37"/>
        <v>Bus1=9022load</v>
      </c>
      <c r="T293" t="str">
        <f t="shared" si="38"/>
        <v>kV=0.4</v>
      </c>
      <c r="U293" t="str">
        <f t="shared" si="39"/>
        <v>kW=45</v>
      </c>
      <c r="V293" t="s">
        <v>9355</v>
      </c>
    </row>
    <row r="294" spans="1:22" x14ac:dyDescent="0.25">
      <c r="A294" t="s">
        <v>165</v>
      </c>
      <c r="B294">
        <v>1000</v>
      </c>
      <c r="C294">
        <v>11</v>
      </c>
      <c r="D294">
        <v>0.4</v>
      </c>
      <c r="E294" t="s">
        <v>166</v>
      </c>
      <c r="F294" t="s">
        <v>9343</v>
      </c>
      <c r="H294" t="s">
        <v>271</v>
      </c>
      <c r="I294">
        <v>9269</v>
      </c>
      <c r="J294" t="str">
        <f t="shared" si="32"/>
        <v>LUB_9269</v>
      </c>
      <c r="K294" t="str">
        <f t="shared" si="33"/>
        <v>9269load</v>
      </c>
      <c r="L294" t="str">
        <f t="shared" si="34"/>
        <v>LUB_9269</v>
      </c>
      <c r="M294">
        <v>3</v>
      </c>
      <c r="N294">
        <v>0.4</v>
      </c>
      <c r="P294" t="s">
        <v>296</v>
      </c>
      <c r="Q294" t="str">
        <f t="shared" si="35"/>
        <v>Load.LUB_9269</v>
      </c>
      <c r="R294" t="str">
        <f t="shared" si="36"/>
        <v>phases=3</v>
      </c>
      <c r="S294" t="str">
        <f t="shared" si="37"/>
        <v>Bus1=9269load</v>
      </c>
      <c r="T294" t="str">
        <f t="shared" si="38"/>
        <v>kV=0.4</v>
      </c>
      <c r="U294" t="str">
        <f t="shared" si="39"/>
        <v>kW=900</v>
      </c>
      <c r="V294" t="s">
        <v>9355</v>
      </c>
    </row>
    <row r="295" spans="1:22" x14ac:dyDescent="0.25">
      <c r="A295" t="s">
        <v>84</v>
      </c>
      <c r="B295">
        <v>100</v>
      </c>
      <c r="C295">
        <v>11</v>
      </c>
      <c r="D295">
        <v>0.4</v>
      </c>
      <c r="E295" t="s">
        <v>84</v>
      </c>
      <c r="F295" t="s">
        <v>9341</v>
      </c>
      <c r="H295" t="s">
        <v>268</v>
      </c>
      <c r="I295">
        <v>6003</v>
      </c>
      <c r="J295" t="str">
        <f t="shared" si="32"/>
        <v>IM1_6003</v>
      </c>
      <c r="K295" t="str">
        <f t="shared" si="33"/>
        <v>6003load</v>
      </c>
      <c r="L295" t="str">
        <f t="shared" si="34"/>
        <v>IM1_6003</v>
      </c>
      <c r="M295">
        <v>3</v>
      </c>
      <c r="N295">
        <v>0.4</v>
      </c>
      <c r="P295" t="s">
        <v>296</v>
      </c>
      <c r="Q295" t="str">
        <f t="shared" si="35"/>
        <v>Load.IM1_6003</v>
      </c>
      <c r="R295" t="str">
        <f t="shared" si="36"/>
        <v>phases=3</v>
      </c>
      <c r="S295" t="str">
        <f t="shared" si="37"/>
        <v>Bus1=6003load</v>
      </c>
      <c r="T295" t="str">
        <f t="shared" si="38"/>
        <v>kV=0.4</v>
      </c>
      <c r="U295" t="str">
        <f t="shared" si="39"/>
        <v>kW=90</v>
      </c>
      <c r="V295" t="s">
        <v>9355</v>
      </c>
    </row>
  </sheetData>
  <autoFilter ref="A1:K295" xr:uid="{5EAADB8E-5FC6-45C5-AB3D-E79C82684D07}">
    <sortState xmlns:xlrd2="http://schemas.microsoft.com/office/spreadsheetml/2017/richdata2" ref="A2:K295">
      <sortCondition ref="E1:E295"/>
    </sortState>
  </autoFilter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5CE28-F916-4A7E-B6B9-524A07558A6C}">
  <dimension ref="A2:G315"/>
  <sheetViews>
    <sheetView topLeftCell="A268" workbookViewId="0">
      <selection activeCell="D298" sqref="A294:G315"/>
    </sheetView>
    <sheetView topLeftCell="A46" workbookViewId="1">
      <selection activeCell="B1" sqref="B1:B1048576"/>
    </sheetView>
  </sheetViews>
  <sheetFormatPr defaultRowHeight="15" x14ac:dyDescent="0.25"/>
  <cols>
    <col min="2" max="2" width="16.140625" bestFit="1" customWidth="1"/>
  </cols>
  <sheetData>
    <row r="2" spans="1:7" x14ac:dyDescent="0.25">
      <c r="A2" t="s">
        <v>296</v>
      </c>
      <c r="B2" t="s">
        <v>10142</v>
      </c>
      <c r="C2" t="s">
        <v>306</v>
      </c>
      <c r="D2" t="s">
        <v>10143</v>
      </c>
      <c r="E2" t="s">
        <v>9650</v>
      </c>
      <c r="F2" t="s">
        <v>9651</v>
      </c>
      <c r="G2" t="s">
        <v>9355</v>
      </c>
    </row>
    <row r="3" spans="1:7" x14ac:dyDescent="0.25">
      <c r="A3" t="s">
        <v>296</v>
      </c>
      <c r="B3" t="s">
        <v>10140</v>
      </c>
      <c r="C3" t="s">
        <v>306</v>
      </c>
      <c r="D3" t="s">
        <v>10141</v>
      </c>
      <c r="E3" t="s">
        <v>9650</v>
      </c>
      <c r="F3" t="s">
        <v>9713</v>
      </c>
      <c r="G3" t="s">
        <v>9355</v>
      </c>
    </row>
    <row r="4" spans="1:7" x14ac:dyDescent="0.25">
      <c r="A4" t="s">
        <v>296</v>
      </c>
      <c r="B4" t="s">
        <v>10138</v>
      </c>
      <c r="C4" t="s">
        <v>306</v>
      </c>
      <c r="D4" t="s">
        <v>10139</v>
      </c>
      <c r="E4" t="s">
        <v>9650</v>
      </c>
      <c r="F4" t="s">
        <v>9651</v>
      </c>
      <c r="G4" t="s">
        <v>9355</v>
      </c>
    </row>
    <row r="5" spans="1:7" x14ac:dyDescent="0.25">
      <c r="A5" t="s">
        <v>296</v>
      </c>
      <c r="B5" t="s">
        <v>10136</v>
      </c>
      <c r="C5" t="s">
        <v>306</v>
      </c>
      <c r="D5" t="s">
        <v>10137</v>
      </c>
      <c r="E5" t="s">
        <v>9650</v>
      </c>
      <c r="F5" t="s">
        <v>9713</v>
      </c>
      <c r="G5" t="s">
        <v>9355</v>
      </c>
    </row>
    <row r="6" spans="1:7" x14ac:dyDescent="0.25">
      <c r="A6" t="s">
        <v>296</v>
      </c>
      <c r="B6" t="s">
        <v>10134</v>
      </c>
      <c r="C6" t="s">
        <v>306</v>
      </c>
      <c r="D6" t="s">
        <v>10135</v>
      </c>
      <c r="E6" t="s">
        <v>9650</v>
      </c>
      <c r="F6" t="s">
        <v>9651</v>
      </c>
      <c r="G6" t="s">
        <v>9355</v>
      </c>
    </row>
    <row r="7" spans="1:7" x14ac:dyDescent="0.25">
      <c r="A7" t="s">
        <v>296</v>
      </c>
      <c r="B7" t="s">
        <v>10128</v>
      </c>
      <c r="C7" t="s">
        <v>306</v>
      </c>
      <c r="D7" t="s">
        <v>10129</v>
      </c>
      <c r="E7" t="s">
        <v>9650</v>
      </c>
      <c r="F7" t="s">
        <v>9713</v>
      </c>
      <c r="G7" t="s">
        <v>9355</v>
      </c>
    </row>
    <row r="8" spans="1:7" x14ac:dyDescent="0.25">
      <c r="A8" t="s">
        <v>296</v>
      </c>
      <c r="B8" t="s">
        <v>10144</v>
      </c>
      <c r="C8" t="s">
        <v>306</v>
      </c>
      <c r="D8" t="s">
        <v>10145</v>
      </c>
      <c r="E8" t="s">
        <v>9650</v>
      </c>
      <c r="F8" t="s">
        <v>9713</v>
      </c>
      <c r="G8" t="s">
        <v>9355</v>
      </c>
    </row>
    <row r="9" spans="1:7" x14ac:dyDescent="0.25">
      <c r="A9" t="s">
        <v>296</v>
      </c>
      <c r="B9" t="s">
        <v>10146</v>
      </c>
      <c r="C9" t="s">
        <v>306</v>
      </c>
      <c r="D9" t="s">
        <v>10147</v>
      </c>
      <c r="E9" t="s">
        <v>9650</v>
      </c>
      <c r="F9" t="s">
        <v>9651</v>
      </c>
      <c r="G9" t="s">
        <v>9355</v>
      </c>
    </row>
    <row r="10" spans="1:7" x14ac:dyDescent="0.25">
      <c r="A10" t="s">
        <v>296</v>
      </c>
      <c r="B10" t="s">
        <v>10148</v>
      </c>
      <c r="C10" t="s">
        <v>306</v>
      </c>
      <c r="D10" t="s">
        <v>10149</v>
      </c>
      <c r="E10" t="s">
        <v>9650</v>
      </c>
      <c r="F10" t="s">
        <v>9713</v>
      </c>
      <c r="G10" t="s">
        <v>9355</v>
      </c>
    </row>
    <row r="11" spans="1:7" x14ac:dyDescent="0.25">
      <c r="A11" t="s">
        <v>296</v>
      </c>
      <c r="B11" t="s">
        <v>10152</v>
      </c>
      <c r="C11" t="s">
        <v>306</v>
      </c>
      <c r="D11" t="s">
        <v>10153</v>
      </c>
      <c r="E11" t="s">
        <v>9650</v>
      </c>
      <c r="F11" t="s">
        <v>9790</v>
      </c>
      <c r="G11" t="s">
        <v>9355</v>
      </c>
    </row>
    <row r="12" spans="1:7" x14ac:dyDescent="0.25">
      <c r="A12" t="s">
        <v>296</v>
      </c>
      <c r="B12" t="s">
        <v>10154</v>
      </c>
      <c r="C12" t="s">
        <v>306</v>
      </c>
      <c r="D12" t="s">
        <v>10155</v>
      </c>
      <c r="E12" t="s">
        <v>9650</v>
      </c>
      <c r="F12" t="s">
        <v>9651</v>
      </c>
      <c r="G12" t="s">
        <v>9355</v>
      </c>
    </row>
    <row r="13" spans="1:7" x14ac:dyDescent="0.25">
      <c r="A13" t="s">
        <v>296</v>
      </c>
      <c r="B13" t="s">
        <v>10132</v>
      </c>
      <c r="C13" t="s">
        <v>306</v>
      </c>
      <c r="D13" t="s">
        <v>10133</v>
      </c>
      <c r="E13" t="s">
        <v>9650</v>
      </c>
      <c r="F13" t="s">
        <v>9790</v>
      </c>
      <c r="G13" t="s">
        <v>9355</v>
      </c>
    </row>
    <row r="14" spans="1:7" x14ac:dyDescent="0.25">
      <c r="A14" t="s">
        <v>296</v>
      </c>
      <c r="B14" t="s">
        <v>10130</v>
      </c>
      <c r="C14" t="s">
        <v>306</v>
      </c>
      <c r="D14" t="s">
        <v>10131</v>
      </c>
      <c r="E14" t="s">
        <v>9650</v>
      </c>
      <c r="F14" t="s">
        <v>9713</v>
      </c>
      <c r="G14" t="s">
        <v>9355</v>
      </c>
    </row>
    <row r="15" spans="1:7" x14ac:dyDescent="0.25">
      <c r="A15" t="s">
        <v>296</v>
      </c>
      <c r="B15" t="s">
        <v>10156</v>
      </c>
      <c r="C15" t="s">
        <v>306</v>
      </c>
      <c r="D15" t="s">
        <v>10157</v>
      </c>
      <c r="E15" t="s">
        <v>9650</v>
      </c>
      <c r="F15" t="s">
        <v>9651</v>
      </c>
      <c r="G15" t="s">
        <v>9355</v>
      </c>
    </row>
    <row r="16" spans="1:7" x14ac:dyDescent="0.25">
      <c r="A16" t="s">
        <v>296</v>
      </c>
      <c r="B16" t="s">
        <v>10160</v>
      </c>
      <c r="C16" t="s">
        <v>306</v>
      </c>
      <c r="D16" t="s">
        <v>10161</v>
      </c>
      <c r="E16" t="s">
        <v>9650</v>
      </c>
      <c r="F16" t="s">
        <v>9651</v>
      </c>
      <c r="G16" t="s">
        <v>9355</v>
      </c>
    </row>
    <row r="17" spans="1:7" x14ac:dyDescent="0.25">
      <c r="A17" t="s">
        <v>296</v>
      </c>
      <c r="B17" t="s">
        <v>10158</v>
      </c>
      <c r="C17" t="s">
        <v>306</v>
      </c>
      <c r="D17" t="s">
        <v>10159</v>
      </c>
      <c r="E17" t="s">
        <v>9650</v>
      </c>
      <c r="F17" t="s">
        <v>9651</v>
      </c>
      <c r="G17" t="s">
        <v>9355</v>
      </c>
    </row>
    <row r="18" spans="1:7" x14ac:dyDescent="0.25">
      <c r="A18" t="s">
        <v>296</v>
      </c>
      <c r="B18" t="s">
        <v>10164</v>
      </c>
      <c r="C18" t="s">
        <v>306</v>
      </c>
      <c r="D18" t="s">
        <v>10165</v>
      </c>
      <c r="E18" t="s">
        <v>9650</v>
      </c>
      <c r="F18" t="s">
        <v>9651</v>
      </c>
      <c r="G18" t="s">
        <v>9355</v>
      </c>
    </row>
    <row r="19" spans="1:7" x14ac:dyDescent="0.25">
      <c r="A19" t="s">
        <v>296</v>
      </c>
      <c r="B19" t="s">
        <v>10162</v>
      </c>
      <c r="C19" t="s">
        <v>306</v>
      </c>
      <c r="D19" t="s">
        <v>10163</v>
      </c>
      <c r="E19" t="s">
        <v>9650</v>
      </c>
      <c r="F19" t="s">
        <v>9651</v>
      </c>
      <c r="G19" t="s">
        <v>9355</v>
      </c>
    </row>
    <row r="20" spans="1:7" x14ac:dyDescent="0.25">
      <c r="A20" t="s">
        <v>296</v>
      </c>
      <c r="B20" t="s">
        <v>10166</v>
      </c>
      <c r="C20" t="s">
        <v>306</v>
      </c>
      <c r="D20" t="s">
        <v>10167</v>
      </c>
      <c r="E20" t="s">
        <v>9650</v>
      </c>
      <c r="F20" t="s">
        <v>9790</v>
      </c>
      <c r="G20" t="s">
        <v>9355</v>
      </c>
    </row>
    <row r="21" spans="1:7" x14ac:dyDescent="0.25">
      <c r="A21" t="s">
        <v>296</v>
      </c>
      <c r="B21" t="s">
        <v>10170</v>
      </c>
      <c r="C21" t="s">
        <v>306</v>
      </c>
      <c r="D21" t="s">
        <v>10171</v>
      </c>
      <c r="E21" t="s">
        <v>9650</v>
      </c>
      <c r="F21" t="s">
        <v>9651</v>
      </c>
      <c r="G21" t="s">
        <v>9355</v>
      </c>
    </row>
    <row r="22" spans="1:7" x14ac:dyDescent="0.25">
      <c r="A22" t="s">
        <v>296</v>
      </c>
      <c r="B22" t="s">
        <v>10172</v>
      </c>
      <c r="C22" t="s">
        <v>306</v>
      </c>
      <c r="D22" t="s">
        <v>10173</v>
      </c>
      <c r="E22" t="s">
        <v>9650</v>
      </c>
      <c r="F22" t="s">
        <v>9651</v>
      </c>
      <c r="G22" t="s">
        <v>9355</v>
      </c>
    </row>
    <row r="23" spans="1:7" x14ac:dyDescent="0.25">
      <c r="A23" t="s">
        <v>296</v>
      </c>
      <c r="B23" t="s">
        <v>10174</v>
      </c>
      <c r="C23" t="s">
        <v>306</v>
      </c>
      <c r="D23" t="s">
        <v>10175</v>
      </c>
      <c r="E23" t="s">
        <v>9650</v>
      </c>
      <c r="F23" t="s">
        <v>9713</v>
      </c>
      <c r="G23" t="s">
        <v>9355</v>
      </c>
    </row>
    <row r="24" spans="1:7" x14ac:dyDescent="0.25">
      <c r="A24" t="s">
        <v>296</v>
      </c>
      <c r="B24" t="s">
        <v>10176</v>
      </c>
      <c r="C24" t="s">
        <v>306</v>
      </c>
      <c r="D24" t="s">
        <v>10177</v>
      </c>
      <c r="E24" t="s">
        <v>9650</v>
      </c>
      <c r="F24" t="s">
        <v>9651</v>
      </c>
      <c r="G24" t="s">
        <v>9355</v>
      </c>
    </row>
    <row r="25" spans="1:7" x14ac:dyDescent="0.25">
      <c r="A25" t="s">
        <v>296</v>
      </c>
      <c r="B25" t="s">
        <v>10178</v>
      </c>
      <c r="C25" t="s">
        <v>306</v>
      </c>
      <c r="D25" t="s">
        <v>10179</v>
      </c>
      <c r="E25" t="s">
        <v>9650</v>
      </c>
      <c r="F25" t="s">
        <v>9713</v>
      </c>
      <c r="G25" t="s">
        <v>9355</v>
      </c>
    </row>
    <row r="26" spans="1:7" x14ac:dyDescent="0.25">
      <c r="A26" t="s">
        <v>296</v>
      </c>
      <c r="B26" t="s">
        <v>10180</v>
      </c>
      <c r="C26" t="s">
        <v>306</v>
      </c>
      <c r="D26" t="s">
        <v>10181</v>
      </c>
      <c r="E26" t="s">
        <v>9650</v>
      </c>
      <c r="F26" t="s">
        <v>9651</v>
      </c>
      <c r="G26" t="s">
        <v>9355</v>
      </c>
    </row>
    <row r="27" spans="1:7" x14ac:dyDescent="0.25">
      <c r="A27" t="s">
        <v>296</v>
      </c>
      <c r="B27" t="s">
        <v>10182</v>
      </c>
      <c r="C27" t="s">
        <v>306</v>
      </c>
      <c r="D27" t="s">
        <v>10183</v>
      </c>
      <c r="E27" t="s">
        <v>9650</v>
      </c>
      <c r="F27" t="s">
        <v>9651</v>
      </c>
      <c r="G27" t="s">
        <v>9355</v>
      </c>
    </row>
    <row r="28" spans="1:7" x14ac:dyDescent="0.25">
      <c r="A28" t="s">
        <v>296</v>
      </c>
      <c r="B28" t="s">
        <v>10168</v>
      </c>
      <c r="C28" t="s">
        <v>306</v>
      </c>
      <c r="D28" t="s">
        <v>10169</v>
      </c>
      <c r="E28" t="s">
        <v>9650</v>
      </c>
      <c r="F28" t="s">
        <v>9713</v>
      </c>
      <c r="G28" t="s">
        <v>9355</v>
      </c>
    </row>
    <row r="29" spans="1:7" x14ac:dyDescent="0.25">
      <c r="A29" t="s">
        <v>296</v>
      </c>
      <c r="B29" t="s">
        <v>10150</v>
      </c>
      <c r="C29" t="s">
        <v>306</v>
      </c>
      <c r="D29" t="s">
        <v>10151</v>
      </c>
      <c r="E29" t="s">
        <v>9650</v>
      </c>
      <c r="F29" t="s">
        <v>9651</v>
      </c>
      <c r="G29" t="s">
        <v>9355</v>
      </c>
    </row>
    <row r="32" spans="1:7" x14ac:dyDescent="0.25">
      <c r="A32" t="s">
        <v>296</v>
      </c>
      <c r="B32" t="s">
        <v>10042</v>
      </c>
      <c r="C32" t="s">
        <v>306</v>
      </c>
      <c r="D32" t="s">
        <v>10043</v>
      </c>
      <c r="E32" t="s">
        <v>9650</v>
      </c>
      <c r="F32" t="s">
        <v>9713</v>
      </c>
      <c r="G32" t="s">
        <v>9355</v>
      </c>
    </row>
    <row r="33" spans="1:7" x14ac:dyDescent="0.25">
      <c r="A33" t="s">
        <v>296</v>
      </c>
      <c r="B33" t="s">
        <v>10044</v>
      </c>
      <c r="C33" t="s">
        <v>306</v>
      </c>
      <c r="D33" t="s">
        <v>10045</v>
      </c>
      <c r="E33" t="s">
        <v>9650</v>
      </c>
      <c r="F33" t="s">
        <v>9651</v>
      </c>
      <c r="G33" t="s">
        <v>9355</v>
      </c>
    </row>
    <row r="34" spans="1:7" x14ac:dyDescent="0.25">
      <c r="A34" t="s">
        <v>296</v>
      </c>
      <c r="B34" t="s">
        <v>10046</v>
      </c>
      <c r="C34" t="s">
        <v>306</v>
      </c>
      <c r="D34" t="s">
        <v>10047</v>
      </c>
      <c r="E34" t="s">
        <v>9650</v>
      </c>
      <c r="F34" t="s">
        <v>9713</v>
      </c>
      <c r="G34" t="s">
        <v>9355</v>
      </c>
    </row>
    <row r="35" spans="1:7" x14ac:dyDescent="0.25">
      <c r="A35" t="s">
        <v>296</v>
      </c>
      <c r="B35" t="s">
        <v>10038</v>
      </c>
      <c r="C35" t="s">
        <v>306</v>
      </c>
      <c r="D35" t="s">
        <v>10039</v>
      </c>
      <c r="E35" t="s">
        <v>9650</v>
      </c>
      <c r="F35" t="s">
        <v>9713</v>
      </c>
      <c r="G35" t="s">
        <v>9355</v>
      </c>
    </row>
    <row r="36" spans="1:7" x14ac:dyDescent="0.25">
      <c r="A36" t="s">
        <v>296</v>
      </c>
      <c r="B36" t="s">
        <v>10040</v>
      </c>
      <c r="C36" t="s">
        <v>306</v>
      </c>
      <c r="D36" t="s">
        <v>10041</v>
      </c>
      <c r="E36" t="s">
        <v>9650</v>
      </c>
      <c r="F36" t="s">
        <v>9713</v>
      </c>
      <c r="G36" t="s">
        <v>9355</v>
      </c>
    </row>
    <row r="37" spans="1:7" x14ac:dyDescent="0.25">
      <c r="A37" t="s">
        <v>296</v>
      </c>
      <c r="B37" t="s">
        <v>10048</v>
      </c>
      <c r="C37" t="s">
        <v>306</v>
      </c>
      <c r="D37" t="s">
        <v>10049</v>
      </c>
      <c r="E37" t="s">
        <v>9650</v>
      </c>
      <c r="F37" t="s">
        <v>9713</v>
      </c>
      <c r="G37" t="s">
        <v>9355</v>
      </c>
    </row>
    <row r="38" spans="1:7" x14ac:dyDescent="0.25">
      <c r="A38" t="s">
        <v>296</v>
      </c>
      <c r="B38" t="s">
        <v>10050</v>
      </c>
      <c r="C38" t="s">
        <v>306</v>
      </c>
      <c r="D38" t="s">
        <v>10051</v>
      </c>
      <c r="E38" t="s">
        <v>9650</v>
      </c>
      <c r="F38" t="s">
        <v>9713</v>
      </c>
      <c r="G38" t="s">
        <v>9355</v>
      </c>
    </row>
    <row r="39" spans="1:7" x14ac:dyDescent="0.25">
      <c r="A39" t="s">
        <v>296</v>
      </c>
      <c r="B39" t="s">
        <v>10052</v>
      </c>
      <c r="C39" t="s">
        <v>306</v>
      </c>
      <c r="D39" t="s">
        <v>10053</v>
      </c>
      <c r="E39" t="s">
        <v>9650</v>
      </c>
      <c r="F39" t="s">
        <v>9713</v>
      </c>
      <c r="G39" t="s">
        <v>9355</v>
      </c>
    </row>
    <row r="40" spans="1:7" x14ac:dyDescent="0.25">
      <c r="A40" t="s">
        <v>296</v>
      </c>
      <c r="B40" t="s">
        <v>10054</v>
      </c>
      <c r="C40" t="s">
        <v>306</v>
      </c>
      <c r="D40" t="s">
        <v>10055</v>
      </c>
      <c r="E40" t="s">
        <v>9650</v>
      </c>
      <c r="F40" t="s">
        <v>9651</v>
      </c>
      <c r="G40" t="s">
        <v>9355</v>
      </c>
    </row>
    <row r="41" spans="1:7" x14ac:dyDescent="0.25">
      <c r="A41" t="s">
        <v>296</v>
      </c>
      <c r="B41" t="s">
        <v>10056</v>
      </c>
      <c r="C41" t="s">
        <v>306</v>
      </c>
      <c r="D41" t="s">
        <v>10057</v>
      </c>
      <c r="E41" t="s">
        <v>9650</v>
      </c>
      <c r="F41" t="s">
        <v>9665</v>
      </c>
      <c r="G41" t="s">
        <v>9355</v>
      </c>
    </row>
    <row r="42" spans="1:7" x14ac:dyDescent="0.25">
      <c r="A42" t="s">
        <v>296</v>
      </c>
      <c r="B42" t="s">
        <v>10082</v>
      </c>
      <c r="C42" t="s">
        <v>306</v>
      </c>
      <c r="D42" t="s">
        <v>10083</v>
      </c>
      <c r="E42" t="s">
        <v>9650</v>
      </c>
      <c r="F42" t="s">
        <v>9713</v>
      </c>
      <c r="G42" t="s">
        <v>9355</v>
      </c>
    </row>
    <row r="43" spans="1:7" x14ac:dyDescent="0.25">
      <c r="A43" t="s">
        <v>296</v>
      </c>
      <c r="B43" t="s">
        <v>10058</v>
      </c>
      <c r="C43" t="s">
        <v>306</v>
      </c>
      <c r="D43" t="s">
        <v>10059</v>
      </c>
      <c r="E43" t="s">
        <v>9650</v>
      </c>
      <c r="F43" t="s">
        <v>9713</v>
      </c>
      <c r="G43" t="s">
        <v>9355</v>
      </c>
    </row>
    <row r="44" spans="1:7" x14ac:dyDescent="0.25">
      <c r="A44" t="s">
        <v>296</v>
      </c>
      <c r="B44" t="s">
        <v>10060</v>
      </c>
      <c r="C44" t="s">
        <v>306</v>
      </c>
      <c r="D44" t="s">
        <v>10061</v>
      </c>
      <c r="E44" t="s">
        <v>9650</v>
      </c>
      <c r="F44" t="s">
        <v>9651</v>
      </c>
      <c r="G44" t="s">
        <v>9355</v>
      </c>
    </row>
    <row r="45" spans="1:7" x14ac:dyDescent="0.25">
      <c r="A45" t="s">
        <v>296</v>
      </c>
      <c r="B45" t="s">
        <v>10062</v>
      </c>
      <c r="C45" t="s">
        <v>306</v>
      </c>
      <c r="D45" t="s">
        <v>10063</v>
      </c>
      <c r="E45" t="s">
        <v>9650</v>
      </c>
      <c r="F45" t="s">
        <v>9713</v>
      </c>
      <c r="G45" t="s">
        <v>9355</v>
      </c>
    </row>
    <row r="46" spans="1:7" x14ac:dyDescent="0.25">
      <c r="A46" t="s">
        <v>296</v>
      </c>
      <c r="B46" t="s">
        <v>10064</v>
      </c>
      <c r="C46" t="s">
        <v>306</v>
      </c>
      <c r="D46" t="s">
        <v>10065</v>
      </c>
      <c r="E46" t="s">
        <v>9650</v>
      </c>
      <c r="F46" t="s">
        <v>9651</v>
      </c>
      <c r="G46" t="s">
        <v>9355</v>
      </c>
    </row>
    <row r="47" spans="1:7" x14ac:dyDescent="0.25">
      <c r="A47" t="s">
        <v>296</v>
      </c>
      <c r="B47" t="s">
        <v>10066</v>
      </c>
      <c r="C47" t="s">
        <v>306</v>
      </c>
      <c r="D47" t="s">
        <v>10067</v>
      </c>
      <c r="E47" t="s">
        <v>9650</v>
      </c>
      <c r="F47" t="s">
        <v>9713</v>
      </c>
      <c r="G47" t="s">
        <v>9355</v>
      </c>
    </row>
    <row r="48" spans="1:7" x14ac:dyDescent="0.25">
      <c r="A48" t="s">
        <v>296</v>
      </c>
      <c r="B48" t="s">
        <v>10068</v>
      </c>
      <c r="C48" t="s">
        <v>306</v>
      </c>
      <c r="D48" t="s">
        <v>10069</v>
      </c>
      <c r="E48" t="s">
        <v>9650</v>
      </c>
      <c r="F48" t="s">
        <v>9651</v>
      </c>
      <c r="G48" t="s">
        <v>9355</v>
      </c>
    </row>
    <row r="49" spans="1:7" x14ac:dyDescent="0.25">
      <c r="A49" t="s">
        <v>296</v>
      </c>
      <c r="B49" t="s">
        <v>10072</v>
      </c>
      <c r="C49" t="s">
        <v>306</v>
      </c>
      <c r="D49" t="s">
        <v>10073</v>
      </c>
      <c r="E49" t="s">
        <v>9650</v>
      </c>
      <c r="F49" t="s">
        <v>9713</v>
      </c>
      <c r="G49" t="s">
        <v>9355</v>
      </c>
    </row>
    <row r="50" spans="1:7" x14ac:dyDescent="0.25">
      <c r="A50" t="s">
        <v>296</v>
      </c>
      <c r="B50" t="s">
        <v>10074</v>
      </c>
      <c r="C50" t="s">
        <v>306</v>
      </c>
      <c r="D50" t="s">
        <v>10075</v>
      </c>
      <c r="E50" t="s">
        <v>9650</v>
      </c>
      <c r="F50" t="s">
        <v>9790</v>
      </c>
      <c r="G50" t="s">
        <v>9355</v>
      </c>
    </row>
    <row r="51" spans="1:7" x14ac:dyDescent="0.25">
      <c r="A51" t="s">
        <v>296</v>
      </c>
      <c r="B51" t="s">
        <v>10070</v>
      </c>
      <c r="C51" t="s">
        <v>306</v>
      </c>
      <c r="D51" t="s">
        <v>10071</v>
      </c>
      <c r="E51" t="s">
        <v>9650</v>
      </c>
      <c r="F51" t="s">
        <v>9651</v>
      </c>
      <c r="G51" t="s">
        <v>9355</v>
      </c>
    </row>
    <row r="52" spans="1:7" x14ac:dyDescent="0.25">
      <c r="A52" t="s">
        <v>296</v>
      </c>
      <c r="B52" t="s">
        <v>10076</v>
      </c>
      <c r="C52" t="s">
        <v>306</v>
      </c>
      <c r="D52" t="s">
        <v>10077</v>
      </c>
      <c r="E52" t="s">
        <v>9650</v>
      </c>
      <c r="F52" t="s">
        <v>9713</v>
      </c>
      <c r="G52" t="s">
        <v>9355</v>
      </c>
    </row>
    <row r="53" spans="1:7" x14ac:dyDescent="0.25">
      <c r="A53" t="s">
        <v>296</v>
      </c>
      <c r="B53" t="s">
        <v>10078</v>
      </c>
      <c r="C53" t="s">
        <v>306</v>
      </c>
      <c r="D53" t="s">
        <v>10079</v>
      </c>
      <c r="E53" t="s">
        <v>9650</v>
      </c>
      <c r="F53" t="s">
        <v>9651</v>
      </c>
      <c r="G53" t="s">
        <v>9355</v>
      </c>
    </row>
    <row r="54" spans="1:7" x14ac:dyDescent="0.25">
      <c r="A54" t="s">
        <v>296</v>
      </c>
      <c r="B54" t="s">
        <v>10080</v>
      </c>
      <c r="C54" t="s">
        <v>306</v>
      </c>
      <c r="D54" t="s">
        <v>10081</v>
      </c>
      <c r="E54" t="s">
        <v>9650</v>
      </c>
      <c r="F54" t="s">
        <v>9651</v>
      </c>
      <c r="G54" t="s">
        <v>9355</v>
      </c>
    </row>
    <row r="55" spans="1:7" x14ac:dyDescent="0.25">
      <c r="A55" t="s">
        <v>296</v>
      </c>
      <c r="B55" t="s">
        <v>10036</v>
      </c>
      <c r="C55" t="s">
        <v>306</v>
      </c>
      <c r="D55" t="s">
        <v>10037</v>
      </c>
      <c r="E55" t="s">
        <v>9650</v>
      </c>
      <c r="F55" t="s">
        <v>9651</v>
      </c>
      <c r="G55" t="s">
        <v>9355</v>
      </c>
    </row>
    <row r="58" spans="1:7" x14ac:dyDescent="0.25">
      <c r="A58" t="s">
        <v>296</v>
      </c>
      <c r="B58" t="s">
        <v>10000</v>
      </c>
      <c r="C58" t="s">
        <v>306</v>
      </c>
      <c r="D58" t="s">
        <v>10001</v>
      </c>
      <c r="E58" t="s">
        <v>9650</v>
      </c>
      <c r="F58" t="s">
        <v>9713</v>
      </c>
      <c r="G58" t="s">
        <v>9355</v>
      </c>
    </row>
    <row r="59" spans="1:7" x14ac:dyDescent="0.25">
      <c r="A59" t="s">
        <v>296</v>
      </c>
      <c r="B59" t="s">
        <v>9990</v>
      </c>
      <c r="C59" t="s">
        <v>306</v>
      </c>
      <c r="D59" t="s">
        <v>9991</v>
      </c>
      <c r="E59" t="s">
        <v>9650</v>
      </c>
      <c r="F59" t="s">
        <v>9713</v>
      </c>
      <c r="G59" t="s">
        <v>9355</v>
      </c>
    </row>
    <row r="60" spans="1:7" x14ac:dyDescent="0.25">
      <c r="A60" t="s">
        <v>296</v>
      </c>
      <c r="B60" t="s">
        <v>9992</v>
      </c>
      <c r="C60" t="s">
        <v>306</v>
      </c>
      <c r="D60" t="s">
        <v>9993</v>
      </c>
      <c r="E60" t="s">
        <v>9650</v>
      </c>
      <c r="F60" t="s">
        <v>9713</v>
      </c>
      <c r="G60" t="s">
        <v>9355</v>
      </c>
    </row>
    <row r="61" spans="1:7" x14ac:dyDescent="0.25">
      <c r="A61" t="s">
        <v>296</v>
      </c>
      <c r="B61" t="s">
        <v>9996</v>
      </c>
      <c r="C61" t="s">
        <v>306</v>
      </c>
      <c r="D61" t="s">
        <v>9997</v>
      </c>
      <c r="E61" t="s">
        <v>9650</v>
      </c>
      <c r="F61" t="s">
        <v>9713</v>
      </c>
      <c r="G61" t="s">
        <v>9355</v>
      </c>
    </row>
    <row r="62" spans="1:7" x14ac:dyDescent="0.25">
      <c r="A62" t="s">
        <v>296</v>
      </c>
      <c r="B62" t="s">
        <v>9998</v>
      </c>
      <c r="C62" t="s">
        <v>306</v>
      </c>
      <c r="D62" t="s">
        <v>9999</v>
      </c>
      <c r="E62" t="s">
        <v>9650</v>
      </c>
      <c r="F62" t="s">
        <v>9713</v>
      </c>
      <c r="G62" t="s">
        <v>9355</v>
      </c>
    </row>
    <row r="63" spans="1:7" x14ac:dyDescent="0.25">
      <c r="A63" t="s">
        <v>296</v>
      </c>
      <c r="B63" t="s">
        <v>10010</v>
      </c>
      <c r="C63" t="s">
        <v>306</v>
      </c>
      <c r="D63" t="s">
        <v>10011</v>
      </c>
      <c r="E63" t="s">
        <v>9650</v>
      </c>
      <c r="F63" t="s">
        <v>9651</v>
      </c>
      <c r="G63" t="s">
        <v>9355</v>
      </c>
    </row>
    <row r="64" spans="1:7" x14ac:dyDescent="0.25">
      <c r="A64" t="s">
        <v>296</v>
      </c>
      <c r="B64" t="s">
        <v>9994</v>
      </c>
      <c r="C64" t="s">
        <v>306</v>
      </c>
      <c r="D64" t="s">
        <v>9995</v>
      </c>
      <c r="E64" t="s">
        <v>9650</v>
      </c>
      <c r="F64" t="s">
        <v>9713</v>
      </c>
      <c r="G64" t="s">
        <v>9355</v>
      </c>
    </row>
    <row r="65" spans="1:7" x14ac:dyDescent="0.25">
      <c r="A65" t="s">
        <v>296</v>
      </c>
      <c r="B65" t="s">
        <v>10002</v>
      </c>
      <c r="C65" t="s">
        <v>306</v>
      </c>
      <c r="D65" t="s">
        <v>10003</v>
      </c>
      <c r="E65" t="s">
        <v>9650</v>
      </c>
      <c r="F65" t="s">
        <v>9713</v>
      </c>
      <c r="G65" t="s">
        <v>9355</v>
      </c>
    </row>
    <row r="66" spans="1:7" x14ac:dyDescent="0.25">
      <c r="A66" t="s">
        <v>296</v>
      </c>
      <c r="B66" t="s">
        <v>10004</v>
      </c>
      <c r="C66" t="s">
        <v>306</v>
      </c>
      <c r="D66" t="s">
        <v>10005</v>
      </c>
      <c r="E66" t="s">
        <v>9650</v>
      </c>
      <c r="F66" t="s">
        <v>9651</v>
      </c>
      <c r="G66" t="s">
        <v>9355</v>
      </c>
    </row>
    <row r="67" spans="1:7" x14ac:dyDescent="0.25">
      <c r="A67" t="s">
        <v>296</v>
      </c>
      <c r="B67" t="s">
        <v>10006</v>
      </c>
      <c r="C67" t="s">
        <v>306</v>
      </c>
      <c r="D67" t="s">
        <v>10007</v>
      </c>
      <c r="E67" t="s">
        <v>9650</v>
      </c>
      <c r="F67" t="s">
        <v>9651</v>
      </c>
      <c r="G67" t="s">
        <v>9355</v>
      </c>
    </row>
    <row r="68" spans="1:7" x14ac:dyDescent="0.25">
      <c r="A68" t="s">
        <v>296</v>
      </c>
      <c r="B68" t="s">
        <v>10008</v>
      </c>
      <c r="C68" t="s">
        <v>306</v>
      </c>
      <c r="D68" t="s">
        <v>10009</v>
      </c>
      <c r="E68" t="s">
        <v>9650</v>
      </c>
      <c r="F68" t="s">
        <v>9713</v>
      </c>
      <c r="G68" t="s">
        <v>9355</v>
      </c>
    </row>
    <row r="69" spans="1:7" x14ac:dyDescent="0.25">
      <c r="A69" t="s">
        <v>296</v>
      </c>
      <c r="B69" t="s">
        <v>10014</v>
      </c>
      <c r="C69" t="s">
        <v>306</v>
      </c>
      <c r="D69" t="s">
        <v>10015</v>
      </c>
      <c r="E69" t="s">
        <v>9650</v>
      </c>
      <c r="F69" t="s">
        <v>9713</v>
      </c>
      <c r="G69" t="s">
        <v>9355</v>
      </c>
    </row>
    <row r="70" spans="1:7" x14ac:dyDescent="0.25">
      <c r="A70" t="s">
        <v>296</v>
      </c>
      <c r="B70" t="s">
        <v>10012</v>
      </c>
      <c r="C70" t="s">
        <v>306</v>
      </c>
      <c r="D70" t="s">
        <v>10013</v>
      </c>
      <c r="E70" t="s">
        <v>9650</v>
      </c>
      <c r="F70" t="s">
        <v>9713</v>
      </c>
      <c r="G70" t="s">
        <v>9355</v>
      </c>
    </row>
    <row r="71" spans="1:7" x14ac:dyDescent="0.25">
      <c r="A71" t="s">
        <v>296</v>
      </c>
      <c r="B71" t="s">
        <v>10018</v>
      </c>
      <c r="C71" t="s">
        <v>306</v>
      </c>
      <c r="D71" t="s">
        <v>10019</v>
      </c>
      <c r="E71" t="s">
        <v>9650</v>
      </c>
      <c r="F71" t="s">
        <v>9651</v>
      </c>
      <c r="G71" t="s">
        <v>9355</v>
      </c>
    </row>
    <row r="72" spans="1:7" x14ac:dyDescent="0.25">
      <c r="A72" t="s">
        <v>296</v>
      </c>
      <c r="B72" t="s">
        <v>10016</v>
      </c>
      <c r="C72" t="s">
        <v>306</v>
      </c>
      <c r="D72" t="s">
        <v>10017</v>
      </c>
      <c r="E72" t="s">
        <v>9650</v>
      </c>
      <c r="F72" t="s">
        <v>9651</v>
      </c>
      <c r="G72" t="s">
        <v>9355</v>
      </c>
    </row>
    <row r="73" spans="1:7" x14ac:dyDescent="0.25">
      <c r="A73" t="s">
        <v>296</v>
      </c>
      <c r="B73" t="s">
        <v>10020</v>
      </c>
      <c r="C73" t="s">
        <v>306</v>
      </c>
      <c r="D73" t="s">
        <v>10021</v>
      </c>
      <c r="E73" t="s">
        <v>9650</v>
      </c>
      <c r="F73" t="s">
        <v>9651</v>
      </c>
      <c r="G73" t="s">
        <v>9355</v>
      </c>
    </row>
    <row r="74" spans="1:7" x14ac:dyDescent="0.25">
      <c r="A74" t="s">
        <v>296</v>
      </c>
      <c r="B74" t="s">
        <v>10022</v>
      </c>
      <c r="C74" t="s">
        <v>306</v>
      </c>
      <c r="D74" t="s">
        <v>10023</v>
      </c>
      <c r="E74" t="s">
        <v>9650</v>
      </c>
      <c r="F74" t="s">
        <v>9651</v>
      </c>
      <c r="G74" t="s">
        <v>9355</v>
      </c>
    </row>
    <row r="75" spans="1:7" x14ac:dyDescent="0.25">
      <c r="A75" t="s">
        <v>296</v>
      </c>
      <c r="B75" t="s">
        <v>10024</v>
      </c>
      <c r="C75" t="s">
        <v>306</v>
      </c>
      <c r="D75" t="s">
        <v>10025</v>
      </c>
      <c r="E75" t="s">
        <v>9650</v>
      </c>
      <c r="F75" t="s">
        <v>9713</v>
      </c>
      <c r="G75" t="s">
        <v>9355</v>
      </c>
    </row>
    <row r="76" spans="1:7" x14ac:dyDescent="0.25">
      <c r="A76" t="s">
        <v>296</v>
      </c>
      <c r="B76" t="s">
        <v>10026</v>
      </c>
      <c r="C76" t="s">
        <v>306</v>
      </c>
      <c r="D76" t="s">
        <v>10027</v>
      </c>
      <c r="E76" t="s">
        <v>9650</v>
      </c>
      <c r="F76" t="s">
        <v>9713</v>
      </c>
      <c r="G76" t="s">
        <v>9355</v>
      </c>
    </row>
    <row r="77" spans="1:7" x14ac:dyDescent="0.25">
      <c r="A77" t="s">
        <v>296</v>
      </c>
      <c r="B77" t="s">
        <v>10030</v>
      </c>
      <c r="C77" t="s">
        <v>306</v>
      </c>
      <c r="D77" t="s">
        <v>10031</v>
      </c>
      <c r="E77" t="s">
        <v>9650</v>
      </c>
      <c r="F77" t="s">
        <v>9713</v>
      </c>
      <c r="G77" t="s">
        <v>9355</v>
      </c>
    </row>
    <row r="78" spans="1:7" x14ac:dyDescent="0.25">
      <c r="A78" t="s">
        <v>296</v>
      </c>
      <c r="B78" t="s">
        <v>10032</v>
      </c>
      <c r="C78" t="s">
        <v>306</v>
      </c>
      <c r="D78" t="s">
        <v>10033</v>
      </c>
      <c r="E78" t="s">
        <v>9650</v>
      </c>
      <c r="F78" t="s">
        <v>9651</v>
      </c>
      <c r="G78" t="s">
        <v>9355</v>
      </c>
    </row>
    <row r="79" spans="1:7" x14ac:dyDescent="0.25">
      <c r="A79" t="s">
        <v>296</v>
      </c>
      <c r="B79" t="s">
        <v>10034</v>
      </c>
      <c r="C79" t="s">
        <v>306</v>
      </c>
      <c r="D79" t="s">
        <v>10035</v>
      </c>
      <c r="E79" t="s">
        <v>9650</v>
      </c>
      <c r="F79" t="s">
        <v>9713</v>
      </c>
      <c r="G79" t="s">
        <v>9355</v>
      </c>
    </row>
    <row r="80" spans="1:7" x14ac:dyDescent="0.25">
      <c r="A80" t="s">
        <v>296</v>
      </c>
      <c r="B80" t="s">
        <v>10028</v>
      </c>
      <c r="C80" t="s">
        <v>306</v>
      </c>
      <c r="D80" t="s">
        <v>10029</v>
      </c>
      <c r="E80" t="s">
        <v>9650</v>
      </c>
      <c r="F80" t="s">
        <v>9651</v>
      </c>
      <c r="G80" t="s">
        <v>9355</v>
      </c>
    </row>
    <row r="83" spans="1:7" x14ac:dyDescent="0.25">
      <c r="A83" t="s">
        <v>296</v>
      </c>
      <c r="B83" t="s">
        <v>9952</v>
      </c>
      <c r="C83" t="s">
        <v>306</v>
      </c>
      <c r="D83" t="s">
        <v>9953</v>
      </c>
      <c r="E83" t="s">
        <v>9650</v>
      </c>
      <c r="F83" t="s">
        <v>9651</v>
      </c>
      <c r="G83" t="s">
        <v>9355</v>
      </c>
    </row>
    <row r="84" spans="1:7" x14ac:dyDescent="0.25">
      <c r="A84" t="s">
        <v>296</v>
      </c>
      <c r="B84" t="s">
        <v>9982</v>
      </c>
      <c r="C84" t="s">
        <v>306</v>
      </c>
      <c r="D84" t="s">
        <v>9983</v>
      </c>
      <c r="E84" t="s">
        <v>9650</v>
      </c>
      <c r="F84" t="s">
        <v>9713</v>
      </c>
      <c r="G84" t="s">
        <v>9355</v>
      </c>
    </row>
    <row r="85" spans="1:7" x14ac:dyDescent="0.25">
      <c r="A85" t="s">
        <v>296</v>
      </c>
      <c r="B85" t="s">
        <v>9954</v>
      </c>
      <c r="C85" t="s">
        <v>306</v>
      </c>
      <c r="D85" t="s">
        <v>9955</v>
      </c>
      <c r="E85" t="s">
        <v>9650</v>
      </c>
      <c r="F85" t="s">
        <v>9713</v>
      </c>
      <c r="G85" t="s">
        <v>9355</v>
      </c>
    </row>
    <row r="86" spans="1:7" x14ac:dyDescent="0.25">
      <c r="A86" t="s">
        <v>296</v>
      </c>
      <c r="B86" t="s">
        <v>9984</v>
      </c>
      <c r="C86" t="s">
        <v>306</v>
      </c>
      <c r="D86" t="s">
        <v>9985</v>
      </c>
      <c r="E86" t="s">
        <v>9650</v>
      </c>
      <c r="F86" t="s">
        <v>9674</v>
      </c>
      <c r="G86" t="s">
        <v>9355</v>
      </c>
    </row>
    <row r="87" spans="1:7" x14ac:dyDescent="0.25">
      <c r="A87" t="s">
        <v>296</v>
      </c>
      <c r="B87" t="s">
        <v>9956</v>
      </c>
      <c r="C87" t="s">
        <v>306</v>
      </c>
      <c r="D87" t="s">
        <v>9957</v>
      </c>
      <c r="E87" t="s">
        <v>9650</v>
      </c>
      <c r="F87" t="s">
        <v>9713</v>
      </c>
      <c r="G87" t="s">
        <v>9355</v>
      </c>
    </row>
    <row r="88" spans="1:7" x14ac:dyDescent="0.25">
      <c r="A88" t="s">
        <v>296</v>
      </c>
      <c r="B88" t="s">
        <v>9986</v>
      </c>
      <c r="C88" t="s">
        <v>306</v>
      </c>
      <c r="D88" t="s">
        <v>9987</v>
      </c>
      <c r="E88" t="s">
        <v>9650</v>
      </c>
      <c r="F88" t="s">
        <v>9651</v>
      </c>
      <c r="G88" t="s">
        <v>9355</v>
      </c>
    </row>
    <row r="89" spans="1:7" x14ac:dyDescent="0.25">
      <c r="A89" t="s">
        <v>296</v>
      </c>
      <c r="B89" t="s">
        <v>9958</v>
      </c>
      <c r="C89" t="s">
        <v>306</v>
      </c>
      <c r="D89" t="s">
        <v>9959</v>
      </c>
      <c r="E89" t="s">
        <v>9650</v>
      </c>
      <c r="F89" t="s">
        <v>9790</v>
      </c>
      <c r="G89" t="s">
        <v>9355</v>
      </c>
    </row>
    <row r="90" spans="1:7" x14ac:dyDescent="0.25">
      <c r="A90" t="s">
        <v>296</v>
      </c>
      <c r="B90" t="s">
        <v>9960</v>
      </c>
      <c r="C90" t="s">
        <v>306</v>
      </c>
      <c r="D90" t="s">
        <v>9961</v>
      </c>
      <c r="E90" t="s">
        <v>9650</v>
      </c>
      <c r="F90" t="s">
        <v>9651</v>
      </c>
      <c r="G90" t="s">
        <v>9355</v>
      </c>
    </row>
    <row r="91" spans="1:7" x14ac:dyDescent="0.25">
      <c r="A91" t="s">
        <v>296</v>
      </c>
      <c r="B91" t="s">
        <v>9962</v>
      </c>
      <c r="C91" t="s">
        <v>306</v>
      </c>
      <c r="D91" t="s">
        <v>9963</v>
      </c>
      <c r="E91" t="s">
        <v>9650</v>
      </c>
      <c r="F91" t="s">
        <v>9713</v>
      </c>
      <c r="G91" t="s">
        <v>9355</v>
      </c>
    </row>
    <row r="92" spans="1:7" x14ac:dyDescent="0.25">
      <c r="A92" t="s">
        <v>296</v>
      </c>
      <c r="B92" t="s">
        <v>9980</v>
      </c>
      <c r="C92" t="s">
        <v>306</v>
      </c>
      <c r="D92" t="s">
        <v>9981</v>
      </c>
      <c r="E92" t="s">
        <v>9650</v>
      </c>
      <c r="F92" t="s">
        <v>9713</v>
      </c>
      <c r="G92" t="s">
        <v>9355</v>
      </c>
    </row>
    <row r="93" spans="1:7" x14ac:dyDescent="0.25">
      <c r="A93" t="s">
        <v>296</v>
      </c>
      <c r="B93" t="s">
        <v>9972</v>
      </c>
      <c r="C93" t="s">
        <v>306</v>
      </c>
      <c r="D93" t="s">
        <v>9973</v>
      </c>
      <c r="E93" t="s">
        <v>9650</v>
      </c>
      <c r="F93" t="s">
        <v>9713</v>
      </c>
      <c r="G93" t="s">
        <v>9355</v>
      </c>
    </row>
    <row r="94" spans="1:7" x14ac:dyDescent="0.25">
      <c r="A94" t="s">
        <v>296</v>
      </c>
      <c r="B94" t="s">
        <v>9970</v>
      </c>
      <c r="C94" t="s">
        <v>306</v>
      </c>
      <c r="D94" t="s">
        <v>9971</v>
      </c>
      <c r="E94" t="s">
        <v>9650</v>
      </c>
      <c r="F94" t="s">
        <v>9713</v>
      </c>
      <c r="G94" t="s">
        <v>9355</v>
      </c>
    </row>
    <row r="95" spans="1:7" x14ac:dyDescent="0.25">
      <c r="A95" t="s">
        <v>296</v>
      </c>
      <c r="B95" t="s">
        <v>9966</v>
      </c>
      <c r="C95" t="s">
        <v>306</v>
      </c>
      <c r="D95" t="s">
        <v>9967</v>
      </c>
      <c r="E95" t="s">
        <v>9650</v>
      </c>
      <c r="F95" t="s">
        <v>9713</v>
      </c>
      <c r="G95" t="s">
        <v>9355</v>
      </c>
    </row>
    <row r="96" spans="1:7" x14ac:dyDescent="0.25">
      <c r="A96" t="s">
        <v>296</v>
      </c>
      <c r="B96" t="s">
        <v>9964</v>
      </c>
      <c r="C96" t="s">
        <v>306</v>
      </c>
      <c r="D96" t="s">
        <v>9965</v>
      </c>
      <c r="E96" t="s">
        <v>9650</v>
      </c>
      <c r="F96" t="s">
        <v>9713</v>
      </c>
      <c r="G96" t="s">
        <v>9355</v>
      </c>
    </row>
    <row r="97" spans="1:7" x14ac:dyDescent="0.25">
      <c r="A97" t="s">
        <v>296</v>
      </c>
      <c r="B97" t="s">
        <v>9968</v>
      </c>
      <c r="C97" t="s">
        <v>306</v>
      </c>
      <c r="D97" t="s">
        <v>9969</v>
      </c>
      <c r="E97" t="s">
        <v>9650</v>
      </c>
      <c r="F97" t="s">
        <v>9651</v>
      </c>
      <c r="G97" t="s">
        <v>9355</v>
      </c>
    </row>
    <row r="98" spans="1:7" x14ac:dyDescent="0.25">
      <c r="A98" t="s">
        <v>296</v>
      </c>
      <c r="B98" t="s">
        <v>9988</v>
      </c>
      <c r="C98" t="s">
        <v>306</v>
      </c>
      <c r="D98" t="s">
        <v>9989</v>
      </c>
      <c r="E98" t="s">
        <v>9650</v>
      </c>
      <c r="F98" t="s">
        <v>9651</v>
      </c>
      <c r="G98" t="s">
        <v>9355</v>
      </c>
    </row>
    <row r="99" spans="1:7" x14ac:dyDescent="0.25">
      <c r="A99" t="s">
        <v>296</v>
      </c>
      <c r="B99" t="s">
        <v>9974</v>
      </c>
      <c r="C99" t="s">
        <v>306</v>
      </c>
      <c r="D99" t="s">
        <v>9975</v>
      </c>
      <c r="E99" t="s">
        <v>9650</v>
      </c>
      <c r="F99" t="s">
        <v>9790</v>
      </c>
      <c r="G99" t="s">
        <v>9355</v>
      </c>
    </row>
    <row r="100" spans="1:7" x14ac:dyDescent="0.25">
      <c r="A100" t="s">
        <v>296</v>
      </c>
      <c r="B100" t="s">
        <v>9976</v>
      </c>
      <c r="C100" t="s">
        <v>306</v>
      </c>
      <c r="D100" t="s">
        <v>9977</v>
      </c>
      <c r="E100" t="s">
        <v>9650</v>
      </c>
      <c r="F100" t="s">
        <v>9651</v>
      </c>
      <c r="G100" t="s">
        <v>9355</v>
      </c>
    </row>
    <row r="101" spans="1:7" x14ac:dyDescent="0.25">
      <c r="A101" t="s">
        <v>296</v>
      </c>
      <c r="B101" t="s">
        <v>9978</v>
      </c>
      <c r="C101" t="s">
        <v>306</v>
      </c>
      <c r="D101" t="s">
        <v>9979</v>
      </c>
      <c r="E101" t="s">
        <v>9650</v>
      </c>
      <c r="F101" t="s">
        <v>9713</v>
      </c>
      <c r="G101" t="s">
        <v>9355</v>
      </c>
    </row>
    <row r="104" spans="1:7" x14ac:dyDescent="0.25">
      <c r="A104" t="s">
        <v>296</v>
      </c>
      <c r="B104" t="s">
        <v>10233</v>
      </c>
      <c r="C104" t="s">
        <v>306</v>
      </c>
      <c r="D104" t="s">
        <v>10234</v>
      </c>
      <c r="E104" t="s">
        <v>9650</v>
      </c>
      <c r="F104" t="s">
        <v>10235</v>
      </c>
      <c r="G104" t="s">
        <v>9355</v>
      </c>
    </row>
    <row r="105" spans="1:7" x14ac:dyDescent="0.25">
      <c r="A105" t="s">
        <v>296</v>
      </c>
      <c r="B105" t="s">
        <v>10230</v>
      </c>
      <c r="C105" t="s">
        <v>306</v>
      </c>
      <c r="D105" t="s">
        <v>10231</v>
      </c>
      <c r="E105" t="s">
        <v>9650</v>
      </c>
      <c r="F105" t="s">
        <v>10232</v>
      </c>
      <c r="G105" t="s">
        <v>9355</v>
      </c>
    </row>
    <row r="108" spans="1:7" x14ac:dyDescent="0.25">
      <c r="A108" t="s">
        <v>296</v>
      </c>
      <c r="B108" t="s">
        <v>9726</v>
      </c>
      <c r="C108" t="s">
        <v>306</v>
      </c>
      <c r="D108" t="s">
        <v>9727</v>
      </c>
      <c r="E108" t="s">
        <v>9650</v>
      </c>
      <c r="F108" t="s">
        <v>9651</v>
      </c>
      <c r="G108" t="s">
        <v>9355</v>
      </c>
    </row>
    <row r="109" spans="1:7" x14ac:dyDescent="0.25">
      <c r="A109" t="s">
        <v>296</v>
      </c>
      <c r="B109" t="s">
        <v>10251</v>
      </c>
      <c r="C109" t="s">
        <v>306</v>
      </c>
      <c r="D109" t="s">
        <v>10252</v>
      </c>
      <c r="E109" t="s">
        <v>9650</v>
      </c>
      <c r="F109" t="s">
        <v>9651</v>
      </c>
      <c r="G109" t="s">
        <v>9355</v>
      </c>
    </row>
    <row r="110" spans="1:7" x14ac:dyDescent="0.25">
      <c r="A110" t="s">
        <v>296</v>
      </c>
      <c r="B110" t="s">
        <v>9652</v>
      </c>
      <c r="C110" t="s">
        <v>306</v>
      </c>
      <c r="D110" t="s">
        <v>9653</v>
      </c>
      <c r="E110" t="s">
        <v>9650</v>
      </c>
      <c r="F110" t="s">
        <v>9651</v>
      </c>
      <c r="G110" t="s">
        <v>9355</v>
      </c>
    </row>
    <row r="111" spans="1:7" x14ac:dyDescent="0.25">
      <c r="A111" t="s">
        <v>296</v>
      </c>
      <c r="B111" t="s">
        <v>9654</v>
      </c>
      <c r="C111" t="s">
        <v>306</v>
      </c>
      <c r="D111" t="s">
        <v>9655</v>
      </c>
      <c r="E111" t="s">
        <v>9650</v>
      </c>
      <c r="F111" t="s">
        <v>9651</v>
      </c>
      <c r="G111" t="s">
        <v>9355</v>
      </c>
    </row>
    <row r="112" spans="1:7" x14ac:dyDescent="0.25">
      <c r="A112" t="s">
        <v>296</v>
      </c>
      <c r="B112" t="s">
        <v>10242</v>
      </c>
      <c r="C112" t="s">
        <v>306</v>
      </c>
      <c r="D112" t="s">
        <v>10243</v>
      </c>
      <c r="E112" t="s">
        <v>9650</v>
      </c>
      <c r="F112" t="s">
        <v>9651</v>
      </c>
      <c r="G112" t="s">
        <v>9355</v>
      </c>
    </row>
    <row r="113" spans="1:7" x14ac:dyDescent="0.25">
      <c r="A113" t="s">
        <v>296</v>
      </c>
      <c r="B113" t="s">
        <v>9711</v>
      </c>
      <c r="C113" t="s">
        <v>306</v>
      </c>
      <c r="D113" t="s">
        <v>9712</v>
      </c>
      <c r="E113" t="s">
        <v>9650</v>
      </c>
      <c r="F113" t="s">
        <v>9713</v>
      </c>
      <c r="G113" t="s">
        <v>9355</v>
      </c>
    </row>
    <row r="114" spans="1:7" x14ac:dyDescent="0.25">
      <c r="A114" t="s">
        <v>296</v>
      </c>
      <c r="B114" t="s">
        <v>9714</v>
      </c>
      <c r="C114" t="s">
        <v>306</v>
      </c>
      <c r="D114" t="s">
        <v>9715</v>
      </c>
      <c r="E114" t="s">
        <v>9650</v>
      </c>
      <c r="F114" t="s">
        <v>9713</v>
      </c>
      <c r="G114" t="s">
        <v>9355</v>
      </c>
    </row>
    <row r="115" spans="1:7" x14ac:dyDescent="0.25">
      <c r="A115" t="s">
        <v>296</v>
      </c>
      <c r="B115" t="s">
        <v>9722</v>
      </c>
      <c r="C115" t="s">
        <v>306</v>
      </c>
      <c r="D115" t="s">
        <v>9723</v>
      </c>
      <c r="E115" t="s">
        <v>9650</v>
      </c>
      <c r="F115" t="s">
        <v>9651</v>
      </c>
      <c r="G115" t="s">
        <v>9355</v>
      </c>
    </row>
    <row r="116" spans="1:7" x14ac:dyDescent="0.25">
      <c r="A116" t="s">
        <v>296</v>
      </c>
      <c r="B116" t="s">
        <v>9718</v>
      </c>
      <c r="C116" t="s">
        <v>306</v>
      </c>
      <c r="D116" t="s">
        <v>9719</v>
      </c>
      <c r="E116" t="s">
        <v>9650</v>
      </c>
      <c r="F116" t="s">
        <v>9713</v>
      </c>
      <c r="G116" t="s">
        <v>9355</v>
      </c>
    </row>
    <row r="117" spans="1:7" x14ac:dyDescent="0.25">
      <c r="A117" t="s">
        <v>296</v>
      </c>
      <c r="B117" t="s">
        <v>9720</v>
      </c>
      <c r="C117" t="s">
        <v>306</v>
      </c>
      <c r="D117" t="s">
        <v>9721</v>
      </c>
      <c r="E117" t="s">
        <v>9650</v>
      </c>
      <c r="F117" t="s">
        <v>9651</v>
      </c>
      <c r="G117" t="s">
        <v>9355</v>
      </c>
    </row>
    <row r="118" spans="1:7" x14ac:dyDescent="0.25">
      <c r="A118" t="s">
        <v>296</v>
      </c>
      <c r="B118" t="s">
        <v>10238</v>
      </c>
      <c r="C118" t="s">
        <v>306</v>
      </c>
      <c r="D118" t="s">
        <v>10239</v>
      </c>
      <c r="E118" t="s">
        <v>9650</v>
      </c>
      <c r="F118" t="s">
        <v>9651</v>
      </c>
      <c r="G118" t="s">
        <v>9355</v>
      </c>
    </row>
    <row r="119" spans="1:7" x14ac:dyDescent="0.25">
      <c r="A119" t="s">
        <v>296</v>
      </c>
      <c r="B119" t="s">
        <v>9716</v>
      </c>
      <c r="C119" t="s">
        <v>306</v>
      </c>
      <c r="D119" t="s">
        <v>9717</v>
      </c>
      <c r="E119" t="s">
        <v>9650</v>
      </c>
      <c r="F119" t="s">
        <v>9651</v>
      </c>
      <c r="G119" t="s">
        <v>9355</v>
      </c>
    </row>
    <row r="120" spans="1:7" x14ac:dyDescent="0.25">
      <c r="A120" t="s">
        <v>296</v>
      </c>
      <c r="B120" t="s">
        <v>9742</v>
      </c>
      <c r="C120" t="s">
        <v>306</v>
      </c>
      <c r="D120" t="s">
        <v>9743</v>
      </c>
      <c r="E120" t="s">
        <v>9650</v>
      </c>
      <c r="F120" t="s">
        <v>9651</v>
      </c>
      <c r="G120" t="s">
        <v>9355</v>
      </c>
    </row>
    <row r="121" spans="1:7" x14ac:dyDescent="0.25">
      <c r="A121" t="s">
        <v>296</v>
      </c>
      <c r="B121" t="s">
        <v>9683</v>
      </c>
      <c r="C121" t="s">
        <v>306</v>
      </c>
      <c r="D121" t="s">
        <v>9684</v>
      </c>
      <c r="E121" t="s">
        <v>9650</v>
      </c>
      <c r="F121" t="s">
        <v>9651</v>
      </c>
      <c r="G121" t="s">
        <v>9355</v>
      </c>
    </row>
    <row r="122" spans="1:7" x14ac:dyDescent="0.25">
      <c r="A122" t="s">
        <v>296</v>
      </c>
      <c r="B122" t="s">
        <v>9740</v>
      </c>
      <c r="C122" t="s">
        <v>306</v>
      </c>
      <c r="D122" t="s">
        <v>9741</v>
      </c>
      <c r="E122" t="s">
        <v>9650</v>
      </c>
      <c r="F122" t="s">
        <v>9713</v>
      </c>
      <c r="G122" t="s">
        <v>9355</v>
      </c>
    </row>
    <row r="123" spans="1:7" x14ac:dyDescent="0.25">
      <c r="A123" t="s">
        <v>296</v>
      </c>
      <c r="B123" t="s">
        <v>9746</v>
      </c>
      <c r="C123" t="s">
        <v>306</v>
      </c>
      <c r="D123" t="s">
        <v>9747</v>
      </c>
      <c r="E123" t="s">
        <v>9650</v>
      </c>
      <c r="F123" t="s">
        <v>9651</v>
      </c>
      <c r="G123" t="s">
        <v>9355</v>
      </c>
    </row>
    <row r="124" spans="1:7" x14ac:dyDescent="0.25">
      <c r="A124" t="s">
        <v>296</v>
      </c>
      <c r="B124" t="s">
        <v>9728</v>
      </c>
      <c r="C124" t="s">
        <v>306</v>
      </c>
      <c r="D124" t="s">
        <v>9729</v>
      </c>
      <c r="E124" t="s">
        <v>9650</v>
      </c>
      <c r="F124" t="s">
        <v>9651</v>
      </c>
      <c r="G124" t="s">
        <v>9355</v>
      </c>
    </row>
    <row r="125" spans="1:7" x14ac:dyDescent="0.25">
      <c r="A125" t="s">
        <v>296</v>
      </c>
      <c r="B125" t="s">
        <v>9732</v>
      </c>
      <c r="C125" t="s">
        <v>306</v>
      </c>
      <c r="D125" t="s">
        <v>9733</v>
      </c>
      <c r="E125" t="s">
        <v>9650</v>
      </c>
      <c r="F125" t="s">
        <v>9651</v>
      </c>
      <c r="G125" t="s">
        <v>9355</v>
      </c>
    </row>
    <row r="126" spans="1:7" x14ac:dyDescent="0.25">
      <c r="A126" t="s">
        <v>296</v>
      </c>
      <c r="B126" t="s">
        <v>9730</v>
      </c>
      <c r="C126" t="s">
        <v>306</v>
      </c>
      <c r="D126" t="s">
        <v>9731</v>
      </c>
      <c r="E126" t="s">
        <v>9650</v>
      </c>
      <c r="F126" t="s">
        <v>9651</v>
      </c>
      <c r="G126" t="s">
        <v>9355</v>
      </c>
    </row>
    <row r="127" spans="1:7" x14ac:dyDescent="0.25">
      <c r="A127" t="s">
        <v>296</v>
      </c>
      <c r="B127" t="s">
        <v>9685</v>
      </c>
      <c r="C127" t="s">
        <v>306</v>
      </c>
      <c r="D127" t="s">
        <v>9686</v>
      </c>
      <c r="E127" t="s">
        <v>9650</v>
      </c>
      <c r="F127" t="s">
        <v>9668</v>
      </c>
      <c r="G127" t="s">
        <v>9355</v>
      </c>
    </row>
    <row r="128" spans="1:7" x14ac:dyDescent="0.25">
      <c r="A128" t="s">
        <v>296</v>
      </c>
      <c r="B128" t="s">
        <v>9734</v>
      </c>
      <c r="C128" t="s">
        <v>306</v>
      </c>
      <c r="D128" t="s">
        <v>9735</v>
      </c>
      <c r="E128" t="s">
        <v>9650</v>
      </c>
      <c r="F128" t="s">
        <v>9713</v>
      </c>
      <c r="G128" t="s">
        <v>9355</v>
      </c>
    </row>
    <row r="129" spans="1:7" x14ac:dyDescent="0.25">
      <c r="A129" t="s">
        <v>296</v>
      </c>
      <c r="B129" t="s">
        <v>9738</v>
      </c>
      <c r="C129" t="s">
        <v>306</v>
      </c>
      <c r="D129" t="s">
        <v>9739</v>
      </c>
      <c r="E129" t="s">
        <v>9650</v>
      </c>
      <c r="F129" t="s">
        <v>9651</v>
      </c>
      <c r="G129" t="s">
        <v>9355</v>
      </c>
    </row>
    <row r="130" spans="1:7" x14ac:dyDescent="0.25">
      <c r="A130" t="s">
        <v>296</v>
      </c>
      <c r="B130" t="s">
        <v>9736</v>
      </c>
      <c r="C130" t="s">
        <v>306</v>
      </c>
      <c r="D130" t="s">
        <v>9737</v>
      </c>
      <c r="E130" t="s">
        <v>9650</v>
      </c>
      <c r="F130" t="s">
        <v>9651</v>
      </c>
      <c r="G130" t="s">
        <v>9355</v>
      </c>
    </row>
    <row r="131" spans="1:7" x14ac:dyDescent="0.25">
      <c r="A131" t="s">
        <v>296</v>
      </c>
      <c r="B131" t="s">
        <v>9724</v>
      </c>
      <c r="C131" t="s">
        <v>306</v>
      </c>
      <c r="D131" t="s">
        <v>9725</v>
      </c>
      <c r="E131" t="s">
        <v>9650</v>
      </c>
      <c r="F131" t="s">
        <v>9665</v>
      </c>
      <c r="G131" t="s">
        <v>9355</v>
      </c>
    </row>
    <row r="132" spans="1:7" x14ac:dyDescent="0.25">
      <c r="A132" t="s">
        <v>296</v>
      </c>
      <c r="B132" t="s">
        <v>10228</v>
      </c>
      <c r="C132" t="s">
        <v>306</v>
      </c>
      <c r="D132" t="s">
        <v>10229</v>
      </c>
      <c r="E132" t="s">
        <v>9650</v>
      </c>
      <c r="F132" t="s">
        <v>9651</v>
      </c>
      <c r="G132" t="s">
        <v>9355</v>
      </c>
    </row>
    <row r="133" spans="1:7" x14ac:dyDescent="0.25">
      <c r="A133" t="s">
        <v>296</v>
      </c>
      <c r="B133" t="s">
        <v>9701</v>
      </c>
      <c r="C133" t="s">
        <v>306</v>
      </c>
      <c r="D133" t="s">
        <v>9702</v>
      </c>
      <c r="E133" t="s">
        <v>9650</v>
      </c>
      <c r="F133" t="s">
        <v>9651</v>
      </c>
      <c r="G133" t="s">
        <v>9355</v>
      </c>
    </row>
    <row r="134" spans="1:7" x14ac:dyDescent="0.25">
      <c r="A134" t="s">
        <v>296</v>
      </c>
      <c r="B134" t="s">
        <v>9744</v>
      </c>
      <c r="C134" t="s">
        <v>306</v>
      </c>
      <c r="D134" t="s">
        <v>9745</v>
      </c>
      <c r="E134" t="s">
        <v>9650</v>
      </c>
      <c r="F134" t="s">
        <v>9651</v>
      </c>
      <c r="G134" t="s">
        <v>9355</v>
      </c>
    </row>
    <row r="137" spans="1:7" x14ac:dyDescent="0.25">
      <c r="A137" t="s">
        <v>296</v>
      </c>
      <c r="B137" t="s">
        <v>9659</v>
      </c>
      <c r="C137" t="s">
        <v>306</v>
      </c>
      <c r="D137" t="s">
        <v>9660</v>
      </c>
      <c r="E137" t="s">
        <v>9650</v>
      </c>
      <c r="F137" t="s">
        <v>9658</v>
      </c>
      <c r="G137" t="s">
        <v>9355</v>
      </c>
    </row>
    <row r="140" spans="1:7" x14ac:dyDescent="0.25">
      <c r="A140" t="s">
        <v>296</v>
      </c>
      <c r="B140" t="s">
        <v>9752</v>
      </c>
      <c r="C140" t="s">
        <v>306</v>
      </c>
      <c r="D140" t="s">
        <v>9753</v>
      </c>
      <c r="E140" t="s">
        <v>9650</v>
      </c>
      <c r="F140" t="s">
        <v>9713</v>
      </c>
      <c r="G140" t="s">
        <v>9355</v>
      </c>
    </row>
    <row r="141" spans="1:7" x14ac:dyDescent="0.25">
      <c r="A141" t="s">
        <v>296</v>
      </c>
      <c r="B141" t="s">
        <v>9750</v>
      </c>
      <c r="C141" t="s">
        <v>306</v>
      </c>
      <c r="D141" t="s">
        <v>9751</v>
      </c>
      <c r="E141" t="s">
        <v>9650</v>
      </c>
      <c r="F141" t="s">
        <v>9713</v>
      </c>
      <c r="G141" t="s">
        <v>9355</v>
      </c>
    </row>
    <row r="142" spans="1:7" x14ac:dyDescent="0.25">
      <c r="A142" t="s">
        <v>296</v>
      </c>
      <c r="B142" t="s">
        <v>9748</v>
      </c>
      <c r="C142" t="s">
        <v>306</v>
      </c>
      <c r="D142" t="s">
        <v>9749</v>
      </c>
      <c r="E142" t="s">
        <v>9650</v>
      </c>
      <c r="F142" t="s">
        <v>9651</v>
      </c>
      <c r="G142" t="s">
        <v>9355</v>
      </c>
    </row>
    <row r="143" spans="1:7" x14ac:dyDescent="0.25">
      <c r="A143" t="s">
        <v>296</v>
      </c>
      <c r="B143" t="s">
        <v>9811</v>
      </c>
      <c r="C143" t="s">
        <v>306</v>
      </c>
      <c r="D143" t="s">
        <v>9812</v>
      </c>
      <c r="E143" t="s">
        <v>9650</v>
      </c>
      <c r="F143" t="s">
        <v>9713</v>
      </c>
      <c r="G143" t="s">
        <v>9355</v>
      </c>
    </row>
    <row r="144" spans="1:7" x14ac:dyDescent="0.25">
      <c r="A144" t="s">
        <v>296</v>
      </c>
      <c r="B144" t="s">
        <v>9807</v>
      </c>
      <c r="C144" t="s">
        <v>306</v>
      </c>
      <c r="D144" t="s">
        <v>9808</v>
      </c>
      <c r="E144" t="s">
        <v>9650</v>
      </c>
      <c r="F144" t="s">
        <v>9713</v>
      </c>
      <c r="G144" t="s">
        <v>9355</v>
      </c>
    </row>
    <row r="145" spans="1:7" x14ac:dyDescent="0.25">
      <c r="A145" t="s">
        <v>296</v>
      </c>
      <c r="B145" t="s">
        <v>9823</v>
      </c>
      <c r="C145" t="s">
        <v>306</v>
      </c>
      <c r="D145" t="s">
        <v>9824</v>
      </c>
      <c r="E145" t="s">
        <v>9650</v>
      </c>
      <c r="F145" t="s">
        <v>9713</v>
      </c>
      <c r="G145" t="s">
        <v>9355</v>
      </c>
    </row>
    <row r="146" spans="1:7" x14ac:dyDescent="0.25">
      <c r="A146" t="s">
        <v>296</v>
      </c>
      <c r="B146" t="s">
        <v>9821</v>
      </c>
      <c r="C146" t="s">
        <v>306</v>
      </c>
      <c r="D146" t="s">
        <v>9822</v>
      </c>
      <c r="E146" t="s">
        <v>9650</v>
      </c>
      <c r="F146" t="s">
        <v>9713</v>
      </c>
      <c r="G146" t="s">
        <v>9355</v>
      </c>
    </row>
    <row r="147" spans="1:7" x14ac:dyDescent="0.25">
      <c r="A147" t="s">
        <v>296</v>
      </c>
      <c r="B147" t="s">
        <v>9819</v>
      </c>
      <c r="C147" t="s">
        <v>306</v>
      </c>
      <c r="D147" t="s">
        <v>9820</v>
      </c>
      <c r="E147" t="s">
        <v>9650</v>
      </c>
      <c r="F147" t="s">
        <v>9713</v>
      </c>
      <c r="G147" t="s">
        <v>9355</v>
      </c>
    </row>
    <row r="148" spans="1:7" x14ac:dyDescent="0.25">
      <c r="A148" t="s">
        <v>296</v>
      </c>
      <c r="B148" t="s">
        <v>9813</v>
      </c>
      <c r="C148" t="s">
        <v>306</v>
      </c>
      <c r="D148" t="s">
        <v>9814</v>
      </c>
      <c r="E148" t="s">
        <v>9650</v>
      </c>
      <c r="F148" t="s">
        <v>9713</v>
      </c>
      <c r="G148" t="s">
        <v>9355</v>
      </c>
    </row>
    <row r="149" spans="1:7" x14ac:dyDescent="0.25">
      <c r="A149" t="s">
        <v>296</v>
      </c>
      <c r="B149" t="s">
        <v>9815</v>
      </c>
      <c r="C149" t="s">
        <v>306</v>
      </c>
      <c r="D149" t="s">
        <v>9816</v>
      </c>
      <c r="E149" t="s">
        <v>9650</v>
      </c>
      <c r="F149" t="s">
        <v>9651</v>
      </c>
      <c r="G149" t="s">
        <v>9355</v>
      </c>
    </row>
    <row r="150" spans="1:7" x14ac:dyDescent="0.25">
      <c r="A150" t="s">
        <v>296</v>
      </c>
      <c r="B150" t="s">
        <v>9817</v>
      </c>
      <c r="C150" t="s">
        <v>306</v>
      </c>
      <c r="D150" t="s">
        <v>9818</v>
      </c>
      <c r="E150" t="s">
        <v>9650</v>
      </c>
      <c r="F150" t="s">
        <v>9713</v>
      </c>
      <c r="G150" t="s">
        <v>9355</v>
      </c>
    </row>
    <row r="151" spans="1:7" x14ac:dyDescent="0.25">
      <c r="A151" t="s">
        <v>296</v>
      </c>
      <c r="B151" t="s">
        <v>9825</v>
      </c>
      <c r="C151" t="s">
        <v>306</v>
      </c>
      <c r="D151" t="s">
        <v>9826</v>
      </c>
      <c r="E151" t="s">
        <v>9650</v>
      </c>
      <c r="F151" t="s">
        <v>9713</v>
      </c>
      <c r="G151" t="s">
        <v>9355</v>
      </c>
    </row>
    <row r="152" spans="1:7" x14ac:dyDescent="0.25">
      <c r="A152" t="s">
        <v>296</v>
      </c>
      <c r="B152" t="s">
        <v>9768</v>
      </c>
      <c r="C152" t="s">
        <v>306</v>
      </c>
      <c r="D152" t="s">
        <v>9769</v>
      </c>
      <c r="E152" t="s">
        <v>9650</v>
      </c>
      <c r="F152" t="s">
        <v>9651</v>
      </c>
      <c r="G152" t="s">
        <v>9355</v>
      </c>
    </row>
    <row r="153" spans="1:7" x14ac:dyDescent="0.25">
      <c r="A153" t="s">
        <v>296</v>
      </c>
      <c r="B153" t="s">
        <v>9770</v>
      </c>
      <c r="C153" t="s">
        <v>306</v>
      </c>
      <c r="D153" t="s">
        <v>9771</v>
      </c>
      <c r="E153" t="s">
        <v>9650</v>
      </c>
      <c r="F153" t="s">
        <v>9713</v>
      </c>
      <c r="G153" t="s">
        <v>9355</v>
      </c>
    </row>
    <row r="154" spans="1:7" x14ac:dyDescent="0.25">
      <c r="A154" t="s">
        <v>296</v>
      </c>
      <c r="B154" t="s">
        <v>9772</v>
      </c>
      <c r="C154" t="s">
        <v>306</v>
      </c>
      <c r="D154" t="s">
        <v>9773</v>
      </c>
      <c r="E154" t="s">
        <v>9650</v>
      </c>
      <c r="F154" t="s">
        <v>9651</v>
      </c>
      <c r="G154" t="s">
        <v>9355</v>
      </c>
    </row>
    <row r="155" spans="1:7" x14ac:dyDescent="0.25">
      <c r="A155" t="s">
        <v>296</v>
      </c>
      <c r="B155" t="s">
        <v>9762</v>
      </c>
      <c r="C155" t="s">
        <v>306</v>
      </c>
      <c r="D155" t="s">
        <v>9763</v>
      </c>
      <c r="E155" t="s">
        <v>9650</v>
      </c>
      <c r="F155" t="s">
        <v>9713</v>
      </c>
      <c r="G155" t="s">
        <v>9355</v>
      </c>
    </row>
    <row r="156" spans="1:7" x14ac:dyDescent="0.25">
      <c r="A156" t="s">
        <v>296</v>
      </c>
      <c r="B156" t="s">
        <v>9754</v>
      </c>
      <c r="C156" t="s">
        <v>306</v>
      </c>
      <c r="D156" t="s">
        <v>9755</v>
      </c>
      <c r="E156" t="s">
        <v>9650</v>
      </c>
      <c r="F156" t="s">
        <v>9651</v>
      </c>
      <c r="G156" t="s">
        <v>9355</v>
      </c>
    </row>
    <row r="157" spans="1:7" x14ac:dyDescent="0.25">
      <c r="A157" t="s">
        <v>296</v>
      </c>
      <c r="B157" t="s">
        <v>9756</v>
      </c>
      <c r="C157" t="s">
        <v>306</v>
      </c>
      <c r="D157" t="s">
        <v>9757</v>
      </c>
      <c r="E157" t="s">
        <v>9650</v>
      </c>
      <c r="F157" t="s">
        <v>9713</v>
      </c>
      <c r="G157" t="s">
        <v>9355</v>
      </c>
    </row>
    <row r="158" spans="1:7" x14ac:dyDescent="0.25">
      <c r="A158" t="s">
        <v>296</v>
      </c>
      <c r="B158" t="s">
        <v>9758</v>
      </c>
      <c r="C158" t="s">
        <v>306</v>
      </c>
      <c r="D158" t="s">
        <v>9759</v>
      </c>
      <c r="E158" t="s">
        <v>9650</v>
      </c>
      <c r="F158" t="s">
        <v>9713</v>
      </c>
      <c r="G158" t="s">
        <v>9355</v>
      </c>
    </row>
    <row r="159" spans="1:7" x14ac:dyDescent="0.25">
      <c r="A159" t="s">
        <v>296</v>
      </c>
      <c r="B159" t="s">
        <v>9760</v>
      </c>
      <c r="C159" t="s">
        <v>306</v>
      </c>
      <c r="D159" t="s">
        <v>9761</v>
      </c>
      <c r="E159" t="s">
        <v>9650</v>
      </c>
      <c r="F159" t="s">
        <v>9713</v>
      </c>
      <c r="G159" t="s">
        <v>9355</v>
      </c>
    </row>
    <row r="160" spans="1:7" x14ac:dyDescent="0.25">
      <c r="A160" t="s">
        <v>296</v>
      </c>
      <c r="B160" t="s">
        <v>9780</v>
      </c>
      <c r="C160" t="s">
        <v>306</v>
      </c>
      <c r="D160" t="s">
        <v>9781</v>
      </c>
      <c r="E160" t="s">
        <v>9650</v>
      </c>
      <c r="F160" t="s">
        <v>9713</v>
      </c>
      <c r="G160" t="s">
        <v>9355</v>
      </c>
    </row>
    <row r="161" spans="1:7" x14ac:dyDescent="0.25">
      <c r="A161" t="s">
        <v>296</v>
      </c>
      <c r="B161" t="s">
        <v>9778</v>
      </c>
      <c r="C161" t="s">
        <v>306</v>
      </c>
      <c r="D161" t="s">
        <v>9779</v>
      </c>
      <c r="E161" t="s">
        <v>9650</v>
      </c>
      <c r="F161" t="s">
        <v>9651</v>
      </c>
      <c r="G161" t="s">
        <v>9355</v>
      </c>
    </row>
    <row r="162" spans="1:7" x14ac:dyDescent="0.25">
      <c r="A162" t="s">
        <v>296</v>
      </c>
      <c r="B162" t="s">
        <v>9776</v>
      </c>
      <c r="C162" t="s">
        <v>306</v>
      </c>
      <c r="D162" t="s">
        <v>9777</v>
      </c>
      <c r="E162" t="s">
        <v>9650</v>
      </c>
      <c r="F162" t="s">
        <v>9713</v>
      </c>
      <c r="G162" t="s">
        <v>9355</v>
      </c>
    </row>
    <row r="163" spans="1:7" x14ac:dyDescent="0.25">
      <c r="A163" t="s">
        <v>296</v>
      </c>
      <c r="B163" t="s">
        <v>9774</v>
      </c>
      <c r="C163" t="s">
        <v>306</v>
      </c>
      <c r="D163" t="s">
        <v>9775</v>
      </c>
      <c r="E163" t="s">
        <v>9650</v>
      </c>
      <c r="F163" t="s">
        <v>9713</v>
      </c>
      <c r="G163" t="s">
        <v>9355</v>
      </c>
    </row>
    <row r="164" spans="1:7" x14ac:dyDescent="0.25">
      <c r="A164" t="s">
        <v>296</v>
      </c>
      <c r="B164" t="s">
        <v>9791</v>
      </c>
      <c r="C164" t="s">
        <v>306</v>
      </c>
      <c r="D164" t="s">
        <v>9792</v>
      </c>
      <c r="E164" t="s">
        <v>9650</v>
      </c>
      <c r="F164" t="s">
        <v>9713</v>
      </c>
      <c r="G164" t="s">
        <v>9355</v>
      </c>
    </row>
    <row r="165" spans="1:7" x14ac:dyDescent="0.25">
      <c r="A165" t="s">
        <v>296</v>
      </c>
      <c r="B165" t="s">
        <v>9793</v>
      </c>
      <c r="C165" t="s">
        <v>306</v>
      </c>
      <c r="D165" t="s">
        <v>9794</v>
      </c>
      <c r="E165" t="s">
        <v>9650</v>
      </c>
      <c r="F165" t="s">
        <v>9790</v>
      </c>
      <c r="G165" t="s">
        <v>9355</v>
      </c>
    </row>
    <row r="166" spans="1:7" x14ac:dyDescent="0.25">
      <c r="A166" t="s">
        <v>296</v>
      </c>
      <c r="B166" t="s">
        <v>9799</v>
      </c>
      <c r="C166" t="s">
        <v>306</v>
      </c>
      <c r="D166" t="s">
        <v>9800</v>
      </c>
      <c r="E166" t="s">
        <v>9650</v>
      </c>
      <c r="F166" t="s">
        <v>9713</v>
      </c>
      <c r="G166" t="s">
        <v>9355</v>
      </c>
    </row>
    <row r="167" spans="1:7" x14ac:dyDescent="0.25">
      <c r="A167" t="s">
        <v>296</v>
      </c>
      <c r="B167" t="s">
        <v>9788</v>
      </c>
      <c r="C167" t="s">
        <v>306</v>
      </c>
      <c r="D167" t="s">
        <v>9789</v>
      </c>
      <c r="E167" t="s">
        <v>9650</v>
      </c>
      <c r="F167" t="s">
        <v>9790</v>
      </c>
      <c r="G167" t="s">
        <v>9355</v>
      </c>
    </row>
    <row r="168" spans="1:7" x14ac:dyDescent="0.25">
      <c r="A168" t="s">
        <v>296</v>
      </c>
      <c r="B168" t="s">
        <v>9786</v>
      </c>
      <c r="C168" t="s">
        <v>306</v>
      </c>
      <c r="D168" t="s">
        <v>9787</v>
      </c>
      <c r="E168" t="s">
        <v>9650</v>
      </c>
      <c r="F168" t="s">
        <v>9713</v>
      </c>
      <c r="G168" t="s">
        <v>9355</v>
      </c>
    </row>
    <row r="169" spans="1:7" x14ac:dyDescent="0.25">
      <c r="A169" t="s">
        <v>296</v>
      </c>
      <c r="B169" t="s">
        <v>9801</v>
      </c>
      <c r="C169" t="s">
        <v>306</v>
      </c>
      <c r="D169" t="s">
        <v>9802</v>
      </c>
      <c r="E169" t="s">
        <v>9650</v>
      </c>
      <c r="F169" t="s">
        <v>9713</v>
      </c>
      <c r="G169" t="s">
        <v>9355</v>
      </c>
    </row>
    <row r="170" spans="1:7" x14ac:dyDescent="0.25">
      <c r="A170" t="s">
        <v>296</v>
      </c>
      <c r="B170" t="s">
        <v>9803</v>
      </c>
      <c r="C170" t="s">
        <v>306</v>
      </c>
      <c r="D170" t="s">
        <v>9804</v>
      </c>
      <c r="E170" t="s">
        <v>9650</v>
      </c>
      <c r="F170" t="s">
        <v>9651</v>
      </c>
      <c r="G170" t="s">
        <v>9355</v>
      </c>
    </row>
    <row r="171" spans="1:7" x14ac:dyDescent="0.25">
      <c r="A171" t="s">
        <v>296</v>
      </c>
      <c r="B171" t="s">
        <v>9805</v>
      </c>
      <c r="C171" t="s">
        <v>306</v>
      </c>
      <c r="D171" t="s">
        <v>9806</v>
      </c>
      <c r="E171" t="s">
        <v>9650</v>
      </c>
      <c r="F171" t="s">
        <v>9651</v>
      </c>
      <c r="G171" t="s">
        <v>9355</v>
      </c>
    </row>
    <row r="172" spans="1:7" x14ac:dyDescent="0.25">
      <c r="A172" t="s">
        <v>296</v>
      </c>
      <c r="B172" t="s">
        <v>9784</v>
      </c>
      <c r="C172" t="s">
        <v>306</v>
      </c>
      <c r="D172" t="s">
        <v>9785</v>
      </c>
      <c r="E172" t="s">
        <v>9650</v>
      </c>
      <c r="F172" t="s">
        <v>9651</v>
      </c>
      <c r="G172" t="s">
        <v>9355</v>
      </c>
    </row>
    <row r="173" spans="1:7" x14ac:dyDescent="0.25">
      <c r="A173" t="s">
        <v>296</v>
      </c>
      <c r="B173" t="s">
        <v>9782</v>
      </c>
      <c r="C173" t="s">
        <v>306</v>
      </c>
      <c r="D173" t="s">
        <v>9783</v>
      </c>
      <c r="E173" t="s">
        <v>9650</v>
      </c>
      <c r="F173" t="s">
        <v>9713</v>
      </c>
      <c r="G173" t="s">
        <v>9355</v>
      </c>
    </row>
    <row r="174" spans="1:7" x14ac:dyDescent="0.25">
      <c r="A174" t="s">
        <v>296</v>
      </c>
      <c r="B174" t="s">
        <v>9797</v>
      </c>
      <c r="C174" t="s">
        <v>306</v>
      </c>
      <c r="D174" t="s">
        <v>9798</v>
      </c>
      <c r="E174" t="s">
        <v>9650</v>
      </c>
      <c r="F174" t="s">
        <v>9651</v>
      </c>
      <c r="G174" t="s">
        <v>9355</v>
      </c>
    </row>
    <row r="175" spans="1:7" x14ac:dyDescent="0.25">
      <c r="A175" t="s">
        <v>296</v>
      </c>
      <c r="B175" t="s">
        <v>9795</v>
      </c>
      <c r="C175" t="s">
        <v>306</v>
      </c>
      <c r="D175" t="s">
        <v>9796</v>
      </c>
      <c r="E175" t="s">
        <v>9650</v>
      </c>
      <c r="F175" t="s">
        <v>9651</v>
      </c>
      <c r="G175" t="s">
        <v>9355</v>
      </c>
    </row>
    <row r="176" spans="1:7" x14ac:dyDescent="0.25">
      <c r="A176" t="s">
        <v>296</v>
      </c>
      <c r="B176" t="s">
        <v>9764</v>
      </c>
      <c r="C176" t="s">
        <v>306</v>
      </c>
      <c r="D176" t="s">
        <v>9765</v>
      </c>
      <c r="E176" t="s">
        <v>9650</v>
      </c>
      <c r="F176" t="s">
        <v>9674</v>
      </c>
      <c r="G176" t="s">
        <v>9355</v>
      </c>
    </row>
    <row r="177" spans="1:7" x14ac:dyDescent="0.25">
      <c r="A177" t="s">
        <v>296</v>
      </c>
      <c r="B177" t="s">
        <v>9766</v>
      </c>
      <c r="C177" t="s">
        <v>306</v>
      </c>
      <c r="D177" t="s">
        <v>9767</v>
      </c>
      <c r="E177" t="s">
        <v>9650</v>
      </c>
      <c r="F177" t="s">
        <v>9713</v>
      </c>
      <c r="G177" t="s">
        <v>9355</v>
      </c>
    </row>
    <row r="178" spans="1:7" x14ac:dyDescent="0.25">
      <c r="A178" t="s">
        <v>296</v>
      </c>
      <c r="B178" t="s">
        <v>9809</v>
      </c>
      <c r="C178" t="s">
        <v>306</v>
      </c>
      <c r="D178" t="s">
        <v>9810</v>
      </c>
      <c r="E178" t="s">
        <v>9650</v>
      </c>
      <c r="F178" t="s">
        <v>9713</v>
      </c>
      <c r="G178" t="s">
        <v>9355</v>
      </c>
    </row>
    <row r="181" spans="1:7" x14ac:dyDescent="0.25">
      <c r="A181" t="s">
        <v>296</v>
      </c>
      <c r="B181" t="s">
        <v>9663</v>
      </c>
      <c r="C181" t="s">
        <v>306</v>
      </c>
      <c r="D181" t="s">
        <v>9664</v>
      </c>
      <c r="E181" t="s">
        <v>9650</v>
      </c>
      <c r="F181" t="s">
        <v>9665</v>
      </c>
      <c r="G181" t="s">
        <v>9355</v>
      </c>
    </row>
    <row r="182" spans="1:7" x14ac:dyDescent="0.25">
      <c r="A182" t="s">
        <v>296</v>
      </c>
      <c r="B182" t="s">
        <v>9847</v>
      </c>
      <c r="C182" t="s">
        <v>306</v>
      </c>
      <c r="D182" t="s">
        <v>9848</v>
      </c>
      <c r="E182" t="s">
        <v>9650</v>
      </c>
      <c r="F182" t="s">
        <v>9713</v>
      </c>
      <c r="G182" t="s">
        <v>9355</v>
      </c>
    </row>
    <row r="183" spans="1:7" x14ac:dyDescent="0.25">
      <c r="A183" t="s">
        <v>296</v>
      </c>
      <c r="B183" t="s">
        <v>9827</v>
      </c>
      <c r="C183" t="s">
        <v>306</v>
      </c>
      <c r="D183" t="s">
        <v>9828</v>
      </c>
      <c r="E183" t="s">
        <v>9650</v>
      </c>
      <c r="F183" t="s">
        <v>9713</v>
      </c>
      <c r="G183" t="s">
        <v>9355</v>
      </c>
    </row>
    <row r="184" spans="1:7" x14ac:dyDescent="0.25">
      <c r="A184" t="s">
        <v>296</v>
      </c>
      <c r="B184" t="s">
        <v>10244</v>
      </c>
      <c r="C184" t="s">
        <v>306</v>
      </c>
      <c r="D184" t="s">
        <v>10245</v>
      </c>
      <c r="E184" t="s">
        <v>9650</v>
      </c>
      <c r="F184" t="s">
        <v>9651</v>
      </c>
      <c r="G184" t="s">
        <v>9355</v>
      </c>
    </row>
    <row r="185" spans="1:7" x14ac:dyDescent="0.25">
      <c r="A185" t="s">
        <v>296</v>
      </c>
      <c r="B185" t="s">
        <v>9699</v>
      </c>
      <c r="C185" t="s">
        <v>306</v>
      </c>
      <c r="D185" t="s">
        <v>9700</v>
      </c>
      <c r="E185" t="s">
        <v>9650</v>
      </c>
      <c r="F185" t="s">
        <v>9651</v>
      </c>
      <c r="G185" t="s">
        <v>9355</v>
      </c>
    </row>
    <row r="186" spans="1:7" x14ac:dyDescent="0.25">
      <c r="A186" t="s">
        <v>296</v>
      </c>
      <c r="B186" t="s">
        <v>9679</v>
      </c>
      <c r="C186" t="s">
        <v>306</v>
      </c>
      <c r="D186" t="s">
        <v>9680</v>
      </c>
      <c r="E186" t="s">
        <v>9650</v>
      </c>
      <c r="F186" t="s">
        <v>9651</v>
      </c>
      <c r="G186" t="s">
        <v>9355</v>
      </c>
    </row>
    <row r="187" spans="1:7" x14ac:dyDescent="0.25">
      <c r="A187" t="s">
        <v>296</v>
      </c>
      <c r="B187" t="s">
        <v>9868</v>
      </c>
      <c r="C187" t="s">
        <v>306</v>
      </c>
      <c r="D187" t="s">
        <v>9869</v>
      </c>
      <c r="E187" t="s">
        <v>9650</v>
      </c>
      <c r="F187" t="s">
        <v>9870</v>
      </c>
      <c r="G187" t="s">
        <v>9355</v>
      </c>
    </row>
    <row r="188" spans="1:7" x14ac:dyDescent="0.25">
      <c r="A188" t="s">
        <v>296</v>
      </c>
      <c r="B188" t="s">
        <v>9675</v>
      </c>
      <c r="C188" t="s">
        <v>306</v>
      </c>
      <c r="D188" t="s">
        <v>9676</v>
      </c>
      <c r="E188" t="s">
        <v>9650</v>
      </c>
      <c r="F188" t="s">
        <v>9651</v>
      </c>
      <c r="G188" t="s">
        <v>9355</v>
      </c>
    </row>
    <row r="189" spans="1:7" x14ac:dyDescent="0.25">
      <c r="A189" t="s">
        <v>296</v>
      </c>
      <c r="B189" t="s">
        <v>9883</v>
      </c>
      <c r="C189" t="s">
        <v>306</v>
      </c>
      <c r="D189" t="s">
        <v>9884</v>
      </c>
      <c r="E189" t="s">
        <v>9650</v>
      </c>
      <c r="F189" t="s">
        <v>9668</v>
      </c>
      <c r="G189" t="s">
        <v>9355</v>
      </c>
    </row>
    <row r="190" spans="1:7" x14ac:dyDescent="0.25">
      <c r="A190" t="s">
        <v>296</v>
      </c>
      <c r="B190" t="s">
        <v>9923</v>
      </c>
      <c r="C190" t="s">
        <v>306</v>
      </c>
      <c r="D190" t="s">
        <v>9924</v>
      </c>
      <c r="E190" t="s">
        <v>9650</v>
      </c>
      <c r="F190" t="s">
        <v>9651</v>
      </c>
      <c r="G190" t="s">
        <v>9355</v>
      </c>
    </row>
    <row r="191" spans="1:7" x14ac:dyDescent="0.25">
      <c r="A191" t="s">
        <v>296</v>
      </c>
      <c r="B191" t="s">
        <v>9929</v>
      </c>
      <c r="C191" t="s">
        <v>306</v>
      </c>
      <c r="D191" t="s">
        <v>9930</v>
      </c>
      <c r="E191" t="s">
        <v>9650</v>
      </c>
      <c r="F191" t="s">
        <v>9668</v>
      </c>
      <c r="G191" t="s">
        <v>9355</v>
      </c>
    </row>
    <row r="192" spans="1:7" x14ac:dyDescent="0.25">
      <c r="A192" t="s">
        <v>296</v>
      </c>
      <c r="B192" t="s">
        <v>9661</v>
      </c>
      <c r="C192" t="s">
        <v>306</v>
      </c>
      <c r="D192" t="s">
        <v>9662</v>
      </c>
      <c r="E192" t="s">
        <v>9650</v>
      </c>
      <c r="F192" t="s">
        <v>9658</v>
      </c>
      <c r="G192" t="s">
        <v>9355</v>
      </c>
    </row>
    <row r="193" spans="1:7" x14ac:dyDescent="0.25">
      <c r="A193" t="s">
        <v>296</v>
      </c>
      <c r="B193" t="s">
        <v>9939</v>
      </c>
      <c r="C193" t="s">
        <v>306</v>
      </c>
      <c r="D193" t="s">
        <v>9940</v>
      </c>
      <c r="E193" t="s">
        <v>9650</v>
      </c>
      <c r="F193" t="s">
        <v>9941</v>
      </c>
      <c r="G193" t="s">
        <v>9355</v>
      </c>
    </row>
    <row r="194" spans="1:7" x14ac:dyDescent="0.25">
      <c r="A194" t="s">
        <v>296</v>
      </c>
      <c r="B194" t="s">
        <v>9656</v>
      </c>
      <c r="C194" t="s">
        <v>306</v>
      </c>
      <c r="D194" t="s">
        <v>9657</v>
      </c>
      <c r="E194" t="s">
        <v>9650</v>
      </c>
      <c r="F194" t="s">
        <v>9658</v>
      </c>
      <c r="G194" t="s">
        <v>9355</v>
      </c>
    </row>
    <row r="195" spans="1:7" x14ac:dyDescent="0.25">
      <c r="A195" t="s">
        <v>296</v>
      </c>
      <c r="B195" t="s">
        <v>9690</v>
      </c>
      <c r="C195" t="s">
        <v>306</v>
      </c>
      <c r="D195" t="s">
        <v>9691</v>
      </c>
      <c r="E195" t="s">
        <v>9650</v>
      </c>
      <c r="F195" t="s">
        <v>9668</v>
      </c>
      <c r="G195" t="s">
        <v>9355</v>
      </c>
    </row>
    <row r="196" spans="1:7" x14ac:dyDescent="0.25">
      <c r="A196" t="s">
        <v>296</v>
      </c>
      <c r="B196" t="s">
        <v>10246</v>
      </c>
      <c r="C196" t="s">
        <v>306</v>
      </c>
      <c r="D196" t="s">
        <v>10247</v>
      </c>
      <c r="E196" t="s">
        <v>9650</v>
      </c>
      <c r="F196" t="s">
        <v>9668</v>
      </c>
      <c r="G196" t="s">
        <v>9355</v>
      </c>
    </row>
    <row r="197" spans="1:7" x14ac:dyDescent="0.25">
      <c r="A197" t="s">
        <v>296</v>
      </c>
      <c r="B197" t="s">
        <v>9666</v>
      </c>
      <c r="C197" t="s">
        <v>306</v>
      </c>
      <c r="D197" t="s">
        <v>9667</v>
      </c>
      <c r="E197" t="s">
        <v>9650</v>
      </c>
      <c r="F197" t="s">
        <v>9668</v>
      </c>
      <c r="G197" t="s">
        <v>9355</v>
      </c>
    </row>
    <row r="198" spans="1:7" x14ac:dyDescent="0.25">
      <c r="A198" t="s">
        <v>296</v>
      </c>
      <c r="B198" t="s">
        <v>9829</v>
      </c>
      <c r="C198" t="s">
        <v>306</v>
      </c>
      <c r="D198" t="s">
        <v>9830</v>
      </c>
      <c r="E198" t="s">
        <v>9650</v>
      </c>
      <c r="F198" t="s">
        <v>9790</v>
      </c>
      <c r="G198" t="s">
        <v>9355</v>
      </c>
    </row>
    <row r="199" spans="1:7" x14ac:dyDescent="0.25">
      <c r="A199" t="s">
        <v>296</v>
      </c>
      <c r="B199" t="s">
        <v>9839</v>
      </c>
      <c r="C199" t="s">
        <v>306</v>
      </c>
      <c r="D199" t="s">
        <v>9840</v>
      </c>
      <c r="E199" t="s">
        <v>9650</v>
      </c>
      <c r="F199" t="s">
        <v>9713</v>
      </c>
      <c r="G199" t="s">
        <v>9355</v>
      </c>
    </row>
    <row r="200" spans="1:7" x14ac:dyDescent="0.25">
      <c r="A200" t="s">
        <v>296</v>
      </c>
      <c r="B200" t="s">
        <v>9891</v>
      </c>
      <c r="C200" t="s">
        <v>306</v>
      </c>
      <c r="D200" t="s">
        <v>9892</v>
      </c>
      <c r="E200" t="s">
        <v>9650</v>
      </c>
      <c r="F200" t="s">
        <v>9713</v>
      </c>
      <c r="G200" t="s">
        <v>9355</v>
      </c>
    </row>
    <row r="201" spans="1:7" x14ac:dyDescent="0.25">
      <c r="A201" t="s">
        <v>296</v>
      </c>
      <c r="B201" t="s">
        <v>9881</v>
      </c>
      <c r="C201" t="s">
        <v>306</v>
      </c>
      <c r="D201" t="s">
        <v>9882</v>
      </c>
      <c r="E201" t="s">
        <v>9650</v>
      </c>
      <c r="F201" t="s">
        <v>9651</v>
      </c>
      <c r="G201" t="s">
        <v>9355</v>
      </c>
    </row>
    <row r="202" spans="1:7" x14ac:dyDescent="0.25">
      <c r="A202" t="s">
        <v>296</v>
      </c>
      <c r="B202" t="s">
        <v>9879</v>
      </c>
      <c r="C202" t="s">
        <v>306</v>
      </c>
      <c r="D202" t="s">
        <v>9880</v>
      </c>
      <c r="E202" t="s">
        <v>9650</v>
      </c>
      <c r="F202" t="s">
        <v>9651</v>
      </c>
      <c r="G202" t="s">
        <v>9355</v>
      </c>
    </row>
    <row r="203" spans="1:7" x14ac:dyDescent="0.25">
      <c r="A203" t="s">
        <v>296</v>
      </c>
      <c r="B203" t="s">
        <v>9877</v>
      </c>
      <c r="C203" t="s">
        <v>306</v>
      </c>
      <c r="D203" t="s">
        <v>9878</v>
      </c>
      <c r="E203" t="s">
        <v>9650</v>
      </c>
      <c r="F203" t="s">
        <v>9713</v>
      </c>
      <c r="G203" t="s">
        <v>9355</v>
      </c>
    </row>
    <row r="204" spans="1:7" x14ac:dyDescent="0.25">
      <c r="A204" t="s">
        <v>296</v>
      </c>
      <c r="B204" t="s">
        <v>9875</v>
      </c>
      <c r="C204" t="s">
        <v>306</v>
      </c>
      <c r="D204" t="s">
        <v>9876</v>
      </c>
      <c r="E204" t="s">
        <v>9650</v>
      </c>
      <c r="F204" t="s">
        <v>9668</v>
      </c>
      <c r="G204" t="s">
        <v>9355</v>
      </c>
    </row>
    <row r="205" spans="1:7" x14ac:dyDescent="0.25">
      <c r="A205" t="s">
        <v>296</v>
      </c>
      <c r="B205" t="s">
        <v>9873</v>
      </c>
      <c r="C205" t="s">
        <v>306</v>
      </c>
      <c r="D205" t="s">
        <v>9874</v>
      </c>
      <c r="E205" t="s">
        <v>9650</v>
      </c>
      <c r="F205" t="s">
        <v>9865</v>
      </c>
      <c r="G205" t="s">
        <v>9355</v>
      </c>
    </row>
    <row r="206" spans="1:7" x14ac:dyDescent="0.25">
      <c r="A206" t="s">
        <v>296</v>
      </c>
      <c r="B206" t="s">
        <v>9871</v>
      </c>
      <c r="C206" t="s">
        <v>306</v>
      </c>
      <c r="D206" t="s">
        <v>9872</v>
      </c>
      <c r="E206" t="s">
        <v>9650</v>
      </c>
      <c r="F206" t="s">
        <v>9865</v>
      </c>
      <c r="G206" t="s">
        <v>9355</v>
      </c>
    </row>
    <row r="207" spans="1:7" x14ac:dyDescent="0.25">
      <c r="A207" t="s">
        <v>296</v>
      </c>
      <c r="B207" t="s">
        <v>9866</v>
      </c>
      <c r="C207" t="s">
        <v>306</v>
      </c>
      <c r="D207" t="s">
        <v>9867</v>
      </c>
      <c r="E207" t="s">
        <v>9650</v>
      </c>
      <c r="F207" t="s">
        <v>9865</v>
      </c>
      <c r="G207" t="s">
        <v>9355</v>
      </c>
    </row>
    <row r="208" spans="1:7" x14ac:dyDescent="0.25">
      <c r="A208" t="s">
        <v>296</v>
      </c>
      <c r="B208" t="s">
        <v>9863</v>
      </c>
      <c r="C208" t="s">
        <v>306</v>
      </c>
      <c r="D208" t="s">
        <v>9864</v>
      </c>
      <c r="E208" t="s">
        <v>9650</v>
      </c>
      <c r="F208" t="s">
        <v>9865</v>
      </c>
      <c r="G208" t="s">
        <v>9355</v>
      </c>
    </row>
    <row r="209" spans="1:7" x14ac:dyDescent="0.25">
      <c r="A209" t="s">
        <v>296</v>
      </c>
      <c r="B209" t="s">
        <v>9893</v>
      </c>
      <c r="C209" t="s">
        <v>306</v>
      </c>
      <c r="D209" t="s">
        <v>9894</v>
      </c>
      <c r="E209" t="s">
        <v>9650</v>
      </c>
      <c r="F209" t="s">
        <v>9713</v>
      </c>
      <c r="G209" t="s">
        <v>9355</v>
      </c>
    </row>
    <row r="210" spans="1:7" x14ac:dyDescent="0.25">
      <c r="A210" t="s">
        <v>296</v>
      </c>
      <c r="B210" t="s">
        <v>9885</v>
      </c>
      <c r="C210" t="s">
        <v>306</v>
      </c>
      <c r="D210" t="s">
        <v>9886</v>
      </c>
      <c r="E210" t="s">
        <v>9650</v>
      </c>
      <c r="F210" t="s">
        <v>9651</v>
      </c>
      <c r="G210" t="s">
        <v>9355</v>
      </c>
    </row>
    <row r="211" spans="1:7" x14ac:dyDescent="0.25">
      <c r="A211" t="s">
        <v>296</v>
      </c>
      <c r="B211" t="s">
        <v>9887</v>
      </c>
      <c r="C211" t="s">
        <v>306</v>
      </c>
      <c r="D211" t="s">
        <v>9888</v>
      </c>
      <c r="E211" t="s">
        <v>9650</v>
      </c>
      <c r="F211" t="s">
        <v>9651</v>
      </c>
      <c r="G211" t="s">
        <v>9355</v>
      </c>
    </row>
    <row r="212" spans="1:7" x14ac:dyDescent="0.25">
      <c r="A212" t="s">
        <v>296</v>
      </c>
      <c r="B212" t="s">
        <v>9889</v>
      </c>
      <c r="C212" t="s">
        <v>306</v>
      </c>
      <c r="D212" t="s">
        <v>9890</v>
      </c>
      <c r="E212" t="s">
        <v>9650</v>
      </c>
      <c r="F212" t="s">
        <v>9668</v>
      </c>
      <c r="G212" t="s">
        <v>9355</v>
      </c>
    </row>
    <row r="213" spans="1:7" x14ac:dyDescent="0.25">
      <c r="A213" t="s">
        <v>296</v>
      </c>
      <c r="B213" t="s">
        <v>9907</v>
      </c>
      <c r="C213" t="s">
        <v>306</v>
      </c>
      <c r="D213" t="s">
        <v>9908</v>
      </c>
      <c r="E213" t="s">
        <v>9650</v>
      </c>
      <c r="F213" t="s">
        <v>9668</v>
      </c>
      <c r="G213" t="s">
        <v>9355</v>
      </c>
    </row>
    <row r="214" spans="1:7" x14ac:dyDescent="0.25">
      <c r="A214" t="s">
        <v>296</v>
      </c>
      <c r="B214" t="s">
        <v>9648</v>
      </c>
      <c r="C214" t="s">
        <v>306</v>
      </c>
      <c r="D214" t="s">
        <v>9649</v>
      </c>
      <c r="E214" t="s">
        <v>9650</v>
      </c>
      <c r="F214" t="s">
        <v>9651</v>
      </c>
      <c r="G214" t="s">
        <v>9355</v>
      </c>
    </row>
    <row r="215" spans="1:7" x14ac:dyDescent="0.25">
      <c r="A215" t="s">
        <v>296</v>
      </c>
      <c r="B215" t="s">
        <v>10248</v>
      </c>
      <c r="C215" t="s">
        <v>306</v>
      </c>
      <c r="D215" t="s">
        <v>10249</v>
      </c>
      <c r="E215" t="s">
        <v>9650</v>
      </c>
      <c r="F215" t="s">
        <v>10250</v>
      </c>
      <c r="G215" t="s">
        <v>9355</v>
      </c>
    </row>
    <row r="216" spans="1:7" x14ac:dyDescent="0.25">
      <c r="A216" t="s">
        <v>296</v>
      </c>
      <c r="B216" t="s">
        <v>9909</v>
      </c>
      <c r="C216" t="s">
        <v>306</v>
      </c>
      <c r="D216" t="s">
        <v>9910</v>
      </c>
      <c r="E216" t="s">
        <v>9650</v>
      </c>
      <c r="F216" t="s">
        <v>9651</v>
      </c>
      <c r="G216" t="s">
        <v>9355</v>
      </c>
    </row>
    <row r="217" spans="1:7" x14ac:dyDescent="0.25">
      <c r="A217" t="s">
        <v>296</v>
      </c>
      <c r="B217" t="s">
        <v>9911</v>
      </c>
      <c r="C217" t="s">
        <v>306</v>
      </c>
      <c r="D217" t="s">
        <v>9912</v>
      </c>
      <c r="E217" t="s">
        <v>9650</v>
      </c>
      <c r="F217" t="s">
        <v>9651</v>
      </c>
      <c r="G217" t="s">
        <v>9355</v>
      </c>
    </row>
    <row r="218" spans="1:7" x14ac:dyDescent="0.25">
      <c r="A218" t="s">
        <v>296</v>
      </c>
      <c r="B218" t="s">
        <v>9915</v>
      </c>
      <c r="C218" t="s">
        <v>306</v>
      </c>
      <c r="D218" t="s">
        <v>9916</v>
      </c>
      <c r="E218" t="s">
        <v>9650</v>
      </c>
      <c r="F218" t="s">
        <v>9651</v>
      </c>
      <c r="G218" t="s">
        <v>9355</v>
      </c>
    </row>
    <row r="219" spans="1:7" x14ac:dyDescent="0.25">
      <c r="A219" t="s">
        <v>296</v>
      </c>
      <c r="B219" t="s">
        <v>9913</v>
      </c>
      <c r="C219" t="s">
        <v>306</v>
      </c>
      <c r="D219" t="s">
        <v>9914</v>
      </c>
      <c r="E219" t="s">
        <v>9650</v>
      </c>
      <c r="F219" t="s">
        <v>9668</v>
      </c>
      <c r="G219" t="s">
        <v>9355</v>
      </c>
    </row>
    <row r="220" spans="1:7" x14ac:dyDescent="0.25">
      <c r="A220" t="s">
        <v>296</v>
      </c>
      <c r="B220" t="s">
        <v>9917</v>
      </c>
      <c r="C220" t="s">
        <v>306</v>
      </c>
      <c r="D220" t="s">
        <v>9918</v>
      </c>
      <c r="E220" t="s">
        <v>9650</v>
      </c>
      <c r="F220" t="s">
        <v>9651</v>
      </c>
      <c r="G220" t="s">
        <v>9355</v>
      </c>
    </row>
    <row r="221" spans="1:7" x14ac:dyDescent="0.25">
      <c r="A221" t="s">
        <v>296</v>
      </c>
      <c r="B221" t="s">
        <v>9919</v>
      </c>
      <c r="C221" t="s">
        <v>306</v>
      </c>
      <c r="D221" t="s">
        <v>9920</v>
      </c>
      <c r="E221" t="s">
        <v>9650</v>
      </c>
      <c r="F221" t="s">
        <v>9665</v>
      </c>
      <c r="G221" t="s">
        <v>9355</v>
      </c>
    </row>
    <row r="222" spans="1:7" x14ac:dyDescent="0.25">
      <c r="A222" t="s">
        <v>296</v>
      </c>
      <c r="B222" t="s">
        <v>9921</v>
      </c>
      <c r="C222" t="s">
        <v>306</v>
      </c>
      <c r="D222" t="s">
        <v>9922</v>
      </c>
      <c r="E222" t="s">
        <v>9650</v>
      </c>
      <c r="F222" t="s">
        <v>9651</v>
      </c>
      <c r="G222" t="s">
        <v>9355</v>
      </c>
    </row>
    <row r="223" spans="1:7" x14ac:dyDescent="0.25">
      <c r="A223" t="s">
        <v>296</v>
      </c>
      <c r="B223" t="s">
        <v>9946</v>
      </c>
      <c r="C223" t="s">
        <v>306</v>
      </c>
      <c r="D223" t="s">
        <v>9947</v>
      </c>
      <c r="E223" t="s">
        <v>9650</v>
      </c>
      <c r="F223" t="s">
        <v>9713</v>
      </c>
      <c r="G223" t="s">
        <v>9355</v>
      </c>
    </row>
    <row r="224" spans="1:7" x14ac:dyDescent="0.25">
      <c r="A224" t="s">
        <v>296</v>
      </c>
      <c r="B224" t="s">
        <v>9948</v>
      </c>
      <c r="C224" t="s">
        <v>306</v>
      </c>
      <c r="D224" t="s">
        <v>9949</v>
      </c>
      <c r="E224" t="s">
        <v>9650</v>
      </c>
      <c r="F224" t="s">
        <v>9651</v>
      </c>
      <c r="G224" t="s">
        <v>9355</v>
      </c>
    </row>
    <row r="225" spans="1:7" x14ac:dyDescent="0.25">
      <c r="A225" t="s">
        <v>296</v>
      </c>
      <c r="B225" t="s">
        <v>9950</v>
      </c>
      <c r="C225" t="s">
        <v>306</v>
      </c>
      <c r="D225" t="s">
        <v>9951</v>
      </c>
      <c r="E225" t="s">
        <v>9650</v>
      </c>
      <c r="F225" t="s">
        <v>9713</v>
      </c>
      <c r="G225" t="s">
        <v>9355</v>
      </c>
    </row>
    <row r="226" spans="1:7" x14ac:dyDescent="0.25">
      <c r="A226" t="s">
        <v>296</v>
      </c>
      <c r="B226" t="s">
        <v>9857</v>
      </c>
      <c r="C226" t="s">
        <v>306</v>
      </c>
      <c r="D226" t="s">
        <v>9858</v>
      </c>
      <c r="E226" t="s">
        <v>9650</v>
      </c>
      <c r="F226" t="s">
        <v>9651</v>
      </c>
      <c r="G226" t="s">
        <v>9355</v>
      </c>
    </row>
    <row r="227" spans="1:7" x14ac:dyDescent="0.25">
      <c r="A227" t="s">
        <v>296</v>
      </c>
      <c r="B227" t="s">
        <v>9681</v>
      </c>
      <c r="C227" t="s">
        <v>306</v>
      </c>
      <c r="D227" t="s">
        <v>9682</v>
      </c>
      <c r="E227" t="s">
        <v>9650</v>
      </c>
      <c r="F227" t="s">
        <v>9651</v>
      </c>
      <c r="G227" t="s">
        <v>9355</v>
      </c>
    </row>
    <row r="228" spans="1:7" x14ac:dyDescent="0.25">
      <c r="A228" t="s">
        <v>296</v>
      </c>
      <c r="B228" t="s">
        <v>9835</v>
      </c>
      <c r="C228" t="s">
        <v>306</v>
      </c>
      <c r="D228" t="s">
        <v>9836</v>
      </c>
      <c r="E228" t="s">
        <v>9650</v>
      </c>
      <c r="F228" t="s">
        <v>9713</v>
      </c>
      <c r="G228" t="s">
        <v>9355</v>
      </c>
    </row>
    <row r="229" spans="1:7" x14ac:dyDescent="0.25">
      <c r="A229" t="s">
        <v>296</v>
      </c>
      <c r="B229" t="s">
        <v>9833</v>
      </c>
      <c r="C229" t="s">
        <v>306</v>
      </c>
      <c r="D229" t="s">
        <v>9834</v>
      </c>
      <c r="E229" t="s">
        <v>9650</v>
      </c>
      <c r="F229" t="s">
        <v>9651</v>
      </c>
      <c r="G229" t="s">
        <v>9355</v>
      </c>
    </row>
    <row r="230" spans="1:7" x14ac:dyDescent="0.25">
      <c r="A230" t="s">
        <v>296</v>
      </c>
      <c r="B230" t="s">
        <v>9669</v>
      </c>
      <c r="C230" t="s">
        <v>306</v>
      </c>
      <c r="D230" t="s">
        <v>9670</v>
      </c>
      <c r="E230" t="s">
        <v>9650</v>
      </c>
      <c r="F230" t="s">
        <v>9671</v>
      </c>
      <c r="G230" t="s">
        <v>9355</v>
      </c>
    </row>
    <row r="231" spans="1:7" x14ac:dyDescent="0.25">
      <c r="A231" t="s">
        <v>296</v>
      </c>
      <c r="B231" t="s">
        <v>9831</v>
      </c>
      <c r="C231" t="s">
        <v>306</v>
      </c>
      <c r="D231" t="s">
        <v>9832</v>
      </c>
      <c r="E231" t="s">
        <v>9650</v>
      </c>
      <c r="F231" t="s">
        <v>9674</v>
      </c>
      <c r="G231" t="s">
        <v>9355</v>
      </c>
    </row>
    <row r="232" spans="1:7" x14ac:dyDescent="0.25">
      <c r="A232" t="s">
        <v>296</v>
      </c>
      <c r="B232" t="s">
        <v>9837</v>
      </c>
      <c r="C232" t="s">
        <v>306</v>
      </c>
      <c r="D232" t="s">
        <v>9838</v>
      </c>
      <c r="E232" t="s">
        <v>9650</v>
      </c>
      <c r="F232" t="s">
        <v>9651</v>
      </c>
      <c r="G232" t="s">
        <v>9355</v>
      </c>
    </row>
    <row r="233" spans="1:7" x14ac:dyDescent="0.25">
      <c r="A233" t="s">
        <v>296</v>
      </c>
      <c r="B233" t="s">
        <v>9694</v>
      </c>
      <c r="C233" t="s">
        <v>306</v>
      </c>
      <c r="D233" t="s">
        <v>9695</v>
      </c>
      <c r="E233" t="s">
        <v>9650</v>
      </c>
      <c r="F233" t="s">
        <v>9696</v>
      </c>
      <c r="G233" t="s">
        <v>9355</v>
      </c>
    </row>
    <row r="234" spans="1:7" x14ac:dyDescent="0.25">
      <c r="A234" t="s">
        <v>296</v>
      </c>
      <c r="B234" t="s">
        <v>9942</v>
      </c>
      <c r="C234" t="s">
        <v>306</v>
      </c>
      <c r="D234" t="s">
        <v>9943</v>
      </c>
      <c r="E234" t="s">
        <v>9650</v>
      </c>
      <c r="F234" t="s">
        <v>9651</v>
      </c>
      <c r="G234" t="s">
        <v>9355</v>
      </c>
    </row>
    <row r="235" spans="1:7" x14ac:dyDescent="0.25">
      <c r="A235" t="s">
        <v>296</v>
      </c>
      <c r="B235" t="s">
        <v>9849</v>
      </c>
      <c r="C235" t="s">
        <v>306</v>
      </c>
      <c r="D235" t="s">
        <v>9850</v>
      </c>
      <c r="E235" t="s">
        <v>9650</v>
      </c>
      <c r="F235" t="s">
        <v>9651</v>
      </c>
      <c r="G235" t="s">
        <v>9355</v>
      </c>
    </row>
    <row r="236" spans="1:7" x14ac:dyDescent="0.25">
      <c r="A236" t="s">
        <v>296</v>
      </c>
      <c r="B236" t="s">
        <v>9845</v>
      </c>
      <c r="C236" t="s">
        <v>306</v>
      </c>
      <c r="D236" t="s">
        <v>9846</v>
      </c>
      <c r="E236" t="s">
        <v>9650</v>
      </c>
      <c r="F236" t="s">
        <v>9651</v>
      </c>
      <c r="G236" t="s">
        <v>9355</v>
      </c>
    </row>
    <row r="237" spans="1:7" x14ac:dyDescent="0.25">
      <c r="A237" t="s">
        <v>296</v>
      </c>
      <c r="B237" t="s">
        <v>9843</v>
      </c>
      <c r="C237" t="s">
        <v>306</v>
      </c>
      <c r="D237" t="s">
        <v>9844</v>
      </c>
      <c r="E237" t="s">
        <v>9650</v>
      </c>
      <c r="F237" t="s">
        <v>9651</v>
      </c>
      <c r="G237" t="s">
        <v>9355</v>
      </c>
    </row>
    <row r="238" spans="1:7" x14ac:dyDescent="0.25">
      <c r="A238" t="s">
        <v>296</v>
      </c>
      <c r="B238" t="s">
        <v>9841</v>
      </c>
      <c r="C238" t="s">
        <v>306</v>
      </c>
      <c r="D238" t="s">
        <v>9842</v>
      </c>
      <c r="E238" t="s">
        <v>9650</v>
      </c>
      <c r="F238" t="s">
        <v>9674</v>
      </c>
      <c r="G238" t="s">
        <v>9355</v>
      </c>
    </row>
    <row r="239" spans="1:7" x14ac:dyDescent="0.25">
      <c r="A239" t="s">
        <v>296</v>
      </c>
      <c r="B239" t="s">
        <v>9851</v>
      </c>
      <c r="C239" t="s">
        <v>306</v>
      </c>
      <c r="D239" t="s">
        <v>9852</v>
      </c>
      <c r="E239" t="s">
        <v>9650</v>
      </c>
      <c r="F239" t="s">
        <v>9651</v>
      </c>
      <c r="G239" t="s">
        <v>9355</v>
      </c>
    </row>
    <row r="240" spans="1:7" x14ac:dyDescent="0.25">
      <c r="A240" t="s">
        <v>296</v>
      </c>
      <c r="B240" t="s">
        <v>9853</v>
      </c>
      <c r="C240" t="s">
        <v>306</v>
      </c>
      <c r="D240" t="s">
        <v>9854</v>
      </c>
      <c r="E240" t="s">
        <v>9650</v>
      </c>
      <c r="F240" t="s">
        <v>9668</v>
      </c>
      <c r="G240" t="s">
        <v>9355</v>
      </c>
    </row>
    <row r="241" spans="1:7" x14ac:dyDescent="0.25">
      <c r="A241" t="s">
        <v>296</v>
      </c>
      <c r="B241" t="s">
        <v>9709</v>
      </c>
      <c r="C241" t="s">
        <v>306</v>
      </c>
      <c r="D241" t="s">
        <v>9710</v>
      </c>
      <c r="E241" t="s">
        <v>9650</v>
      </c>
      <c r="F241" t="s">
        <v>9651</v>
      </c>
      <c r="G241" t="s">
        <v>9355</v>
      </c>
    </row>
    <row r="242" spans="1:7" x14ac:dyDescent="0.25">
      <c r="A242" t="s">
        <v>296</v>
      </c>
      <c r="B242" t="s">
        <v>9855</v>
      </c>
      <c r="C242" t="s">
        <v>306</v>
      </c>
      <c r="D242" t="s">
        <v>9856</v>
      </c>
      <c r="E242" t="s">
        <v>9650</v>
      </c>
      <c r="F242" t="s">
        <v>9651</v>
      </c>
      <c r="G242" t="s">
        <v>9355</v>
      </c>
    </row>
    <row r="243" spans="1:7" x14ac:dyDescent="0.25">
      <c r="A243" t="s">
        <v>296</v>
      </c>
      <c r="B243" t="s">
        <v>10226</v>
      </c>
      <c r="C243" t="s">
        <v>306</v>
      </c>
      <c r="D243" t="s">
        <v>10227</v>
      </c>
      <c r="E243" t="s">
        <v>9650</v>
      </c>
      <c r="F243" t="s">
        <v>9713</v>
      </c>
      <c r="G243" t="s">
        <v>9355</v>
      </c>
    </row>
    <row r="244" spans="1:7" x14ac:dyDescent="0.25">
      <c r="A244" t="s">
        <v>296</v>
      </c>
      <c r="B244" t="s">
        <v>9703</v>
      </c>
      <c r="C244" t="s">
        <v>306</v>
      </c>
      <c r="D244" t="s">
        <v>9704</v>
      </c>
      <c r="E244" t="s">
        <v>9650</v>
      </c>
      <c r="F244" t="s">
        <v>9674</v>
      </c>
      <c r="G244" t="s">
        <v>9355</v>
      </c>
    </row>
    <row r="245" spans="1:7" x14ac:dyDescent="0.25">
      <c r="A245" t="s">
        <v>296</v>
      </c>
      <c r="B245" t="s">
        <v>9705</v>
      </c>
      <c r="C245" t="s">
        <v>306</v>
      </c>
      <c r="D245" t="s">
        <v>9706</v>
      </c>
      <c r="E245" t="s">
        <v>9650</v>
      </c>
      <c r="F245" t="s">
        <v>9668</v>
      </c>
      <c r="G245" t="s">
        <v>9355</v>
      </c>
    </row>
    <row r="246" spans="1:7" x14ac:dyDescent="0.25">
      <c r="A246" t="s">
        <v>296</v>
      </c>
      <c r="B246" t="s">
        <v>9895</v>
      </c>
      <c r="C246" t="s">
        <v>306</v>
      </c>
      <c r="D246" t="s">
        <v>9896</v>
      </c>
      <c r="E246" t="s">
        <v>9650</v>
      </c>
      <c r="F246" t="s">
        <v>9651</v>
      </c>
      <c r="G246" t="s">
        <v>9355</v>
      </c>
    </row>
    <row r="247" spans="1:7" x14ac:dyDescent="0.25">
      <c r="A247" t="s">
        <v>296</v>
      </c>
      <c r="B247" t="s">
        <v>9897</v>
      </c>
      <c r="C247" t="s">
        <v>306</v>
      </c>
      <c r="D247" t="s">
        <v>9898</v>
      </c>
      <c r="E247" t="s">
        <v>9650</v>
      </c>
      <c r="F247" t="s">
        <v>9713</v>
      </c>
      <c r="G247" t="s">
        <v>9355</v>
      </c>
    </row>
    <row r="248" spans="1:7" x14ac:dyDescent="0.25">
      <c r="A248" t="s">
        <v>296</v>
      </c>
      <c r="B248" t="s">
        <v>9899</v>
      </c>
      <c r="C248" t="s">
        <v>306</v>
      </c>
      <c r="D248" t="s">
        <v>9900</v>
      </c>
      <c r="E248" t="s">
        <v>9650</v>
      </c>
      <c r="F248" t="s">
        <v>9651</v>
      </c>
      <c r="G248" t="s">
        <v>9355</v>
      </c>
    </row>
    <row r="249" spans="1:7" x14ac:dyDescent="0.25">
      <c r="A249" t="s">
        <v>296</v>
      </c>
      <c r="B249" t="s">
        <v>9901</v>
      </c>
      <c r="C249" t="s">
        <v>306</v>
      </c>
      <c r="D249" t="s">
        <v>9902</v>
      </c>
      <c r="E249" t="s">
        <v>9650</v>
      </c>
      <c r="F249" t="s">
        <v>9651</v>
      </c>
      <c r="G249" t="s">
        <v>9355</v>
      </c>
    </row>
    <row r="250" spans="1:7" x14ac:dyDescent="0.25">
      <c r="A250" t="s">
        <v>296</v>
      </c>
      <c r="B250" t="s">
        <v>9903</v>
      </c>
      <c r="C250" t="s">
        <v>306</v>
      </c>
      <c r="D250" t="s">
        <v>9904</v>
      </c>
      <c r="E250" t="s">
        <v>9650</v>
      </c>
      <c r="F250" t="s">
        <v>9713</v>
      </c>
      <c r="G250" t="s">
        <v>9355</v>
      </c>
    </row>
    <row r="251" spans="1:7" x14ac:dyDescent="0.25">
      <c r="A251" t="s">
        <v>296</v>
      </c>
      <c r="B251" t="s">
        <v>9905</v>
      </c>
      <c r="C251" t="s">
        <v>306</v>
      </c>
      <c r="D251" t="s">
        <v>9906</v>
      </c>
      <c r="E251" t="s">
        <v>9650</v>
      </c>
      <c r="F251" t="s">
        <v>9665</v>
      </c>
      <c r="G251" t="s">
        <v>9355</v>
      </c>
    </row>
    <row r="252" spans="1:7" x14ac:dyDescent="0.25">
      <c r="A252" t="s">
        <v>296</v>
      </c>
      <c r="B252" t="s">
        <v>9925</v>
      </c>
      <c r="C252" t="s">
        <v>306</v>
      </c>
      <c r="D252" t="s">
        <v>9926</v>
      </c>
      <c r="E252" t="s">
        <v>9650</v>
      </c>
      <c r="F252" t="s">
        <v>9651</v>
      </c>
      <c r="G252" t="s">
        <v>9355</v>
      </c>
    </row>
    <row r="253" spans="1:7" x14ac:dyDescent="0.25">
      <c r="A253" t="s">
        <v>296</v>
      </c>
      <c r="B253" t="s">
        <v>9677</v>
      </c>
      <c r="C253" t="s">
        <v>306</v>
      </c>
      <c r="D253" t="s">
        <v>9678</v>
      </c>
      <c r="E253" t="s">
        <v>9650</v>
      </c>
      <c r="F253" t="s">
        <v>9651</v>
      </c>
      <c r="G253" t="s">
        <v>9355</v>
      </c>
    </row>
    <row r="254" spans="1:7" x14ac:dyDescent="0.25">
      <c r="A254" t="s">
        <v>296</v>
      </c>
      <c r="B254" t="s">
        <v>9927</v>
      </c>
      <c r="C254" t="s">
        <v>306</v>
      </c>
      <c r="D254" t="s">
        <v>9928</v>
      </c>
      <c r="E254" t="s">
        <v>9650</v>
      </c>
      <c r="F254" t="s">
        <v>9651</v>
      </c>
      <c r="G254" t="s">
        <v>9355</v>
      </c>
    </row>
    <row r="255" spans="1:7" x14ac:dyDescent="0.25">
      <c r="A255" t="s">
        <v>296</v>
      </c>
      <c r="B255" t="s">
        <v>9931</v>
      </c>
      <c r="C255" t="s">
        <v>306</v>
      </c>
      <c r="D255" t="s">
        <v>9932</v>
      </c>
      <c r="E255" t="s">
        <v>9650</v>
      </c>
      <c r="F255" t="s">
        <v>9651</v>
      </c>
      <c r="G255" t="s">
        <v>9355</v>
      </c>
    </row>
    <row r="256" spans="1:7" x14ac:dyDescent="0.25">
      <c r="A256" t="s">
        <v>296</v>
      </c>
      <c r="B256" t="s">
        <v>9933</v>
      </c>
      <c r="C256" t="s">
        <v>306</v>
      </c>
      <c r="D256" t="s">
        <v>9934</v>
      </c>
      <c r="E256" t="s">
        <v>9650</v>
      </c>
      <c r="F256" t="s">
        <v>9651</v>
      </c>
      <c r="G256" t="s">
        <v>9355</v>
      </c>
    </row>
    <row r="257" spans="1:7" x14ac:dyDescent="0.25">
      <c r="A257" t="s">
        <v>296</v>
      </c>
      <c r="B257" t="s">
        <v>9692</v>
      </c>
      <c r="C257" t="s">
        <v>306</v>
      </c>
      <c r="D257" t="s">
        <v>9693</v>
      </c>
      <c r="E257" t="s">
        <v>9650</v>
      </c>
      <c r="F257" t="s">
        <v>9651</v>
      </c>
      <c r="G257" t="s">
        <v>9355</v>
      </c>
    </row>
    <row r="258" spans="1:7" x14ac:dyDescent="0.25">
      <c r="A258" t="s">
        <v>296</v>
      </c>
      <c r="B258" t="s">
        <v>9937</v>
      </c>
      <c r="C258" t="s">
        <v>306</v>
      </c>
      <c r="D258" t="s">
        <v>9938</v>
      </c>
      <c r="E258" t="s">
        <v>9650</v>
      </c>
      <c r="F258" t="s">
        <v>9651</v>
      </c>
      <c r="G258" t="s">
        <v>9355</v>
      </c>
    </row>
    <row r="259" spans="1:7" x14ac:dyDescent="0.25">
      <c r="A259" t="s">
        <v>296</v>
      </c>
      <c r="B259" t="s">
        <v>9935</v>
      </c>
      <c r="C259" t="s">
        <v>306</v>
      </c>
      <c r="D259" t="s">
        <v>9936</v>
      </c>
      <c r="E259" t="s">
        <v>9650</v>
      </c>
      <c r="F259" t="s">
        <v>9668</v>
      </c>
      <c r="G259" t="s">
        <v>9355</v>
      </c>
    </row>
    <row r="260" spans="1:7" x14ac:dyDescent="0.25">
      <c r="A260" t="s">
        <v>296</v>
      </c>
      <c r="B260" t="s">
        <v>10240</v>
      </c>
      <c r="C260" t="s">
        <v>306</v>
      </c>
      <c r="D260" t="s">
        <v>10241</v>
      </c>
      <c r="E260" t="s">
        <v>9650</v>
      </c>
      <c r="F260" t="s">
        <v>9651</v>
      </c>
      <c r="G260" t="s">
        <v>9355</v>
      </c>
    </row>
    <row r="261" spans="1:7" x14ac:dyDescent="0.25">
      <c r="A261" t="s">
        <v>296</v>
      </c>
      <c r="B261" t="s">
        <v>9697</v>
      </c>
      <c r="C261" t="s">
        <v>306</v>
      </c>
      <c r="D261" t="s">
        <v>9698</v>
      </c>
      <c r="E261" t="s">
        <v>9650</v>
      </c>
      <c r="F261" t="s">
        <v>9665</v>
      </c>
      <c r="G261" t="s">
        <v>9355</v>
      </c>
    </row>
    <row r="262" spans="1:7" x14ac:dyDescent="0.25">
      <c r="A262" t="s">
        <v>296</v>
      </c>
      <c r="B262" t="s">
        <v>9672</v>
      </c>
      <c r="C262" t="s">
        <v>306</v>
      </c>
      <c r="D262" t="s">
        <v>9673</v>
      </c>
      <c r="E262" t="s">
        <v>9650</v>
      </c>
      <c r="F262" t="s">
        <v>9674</v>
      </c>
      <c r="G262" t="s">
        <v>9355</v>
      </c>
    </row>
    <row r="263" spans="1:7" x14ac:dyDescent="0.25">
      <c r="A263" t="s">
        <v>296</v>
      </c>
      <c r="B263" t="s">
        <v>9687</v>
      </c>
      <c r="C263" t="s">
        <v>306</v>
      </c>
      <c r="D263" t="s">
        <v>9688</v>
      </c>
      <c r="E263" t="s">
        <v>9650</v>
      </c>
      <c r="F263" t="s">
        <v>9689</v>
      </c>
      <c r="G263" t="s">
        <v>9355</v>
      </c>
    </row>
    <row r="264" spans="1:7" x14ac:dyDescent="0.25">
      <c r="A264" t="s">
        <v>296</v>
      </c>
      <c r="B264" t="s">
        <v>9944</v>
      </c>
      <c r="C264" t="s">
        <v>306</v>
      </c>
      <c r="D264" t="s">
        <v>9945</v>
      </c>
      <c r="E264" t="s">
        <v>9650</v>
      </c>
      <c r="F264" t="s">
        <v>9651</v>
      </c>
      <c r="G264" t="s">
        <v>9355</v>
      </c>
    </row>
    <row r="265" spans="1:7" x14ac:dyDescent="0.25">
      <c r="A265" t="s">
        <v>296</v>
      </c>
      <c r="B265" t="s">
        <v>10236</v>
      </c>
      <c r="C265" t="s">
        <v>306</v>
      </c>
      <c r="D265" t="s">
        <v>10237</v>
      </c>
      <c r="E265" t="s">
        <v>9650</v>
      </c>
      <c r="F265" t="s">
        <v>9651</v>
      </c>
      <c r="G265" t="s">
        <v>9355</v>
      </c>
    </row>
    <row r="266" spans="1:7" x14ac:dyDescent="0.25">
      <c r="A266" t="s">
        <v>296</v>
      </c>
      <c r="B266" t="s">
        <v>9861</v>
      </c>
      <c r="C266" t="s">
        <v>306</v>
      </c>
      <c r="D266" t="s">
        <v>9862</v>
      </c>
      <c r="E266" t="s">
        <v>9650</v>
      </c>
      <c r="F266" t="s">
        <v>9713</v>
      </c>
      <c r="G266" t="s">
        <v>9355</v>
      </c>
    </row>
    <row r="267" spans="1:7" x14ac:dyDescent="0.25">
      <c r="A267" t="s">
        <v>296</v>
      </c>
      <c r="B267" t="s">
        <v>9859</v>
      </c>
      <c r="C267" t="s">
        <v>306</v>
      </c>
      <c r="D267" t="s">
        <v>9860</v>
      </c>
      <c r="E267" t="s">
        <v>9650</v>
      </c>
      <c r="F267" t="s">
        <v>9651</v>
      </c>
      <c r="G267" t="s">
        <v>9355</v>
      </c>
    </row>
    <row r="268" spans="1:7" x14ac:dyDescent="0.25">
      <c r="A268" t="s">
        <v>296</v>
      </c>
      <c r="B268" t="s">
        <v>9707</v>
      </c>
      <c r="C268" t="s">
        <v>306</v>
      </c>
      <c r="D268" t="s">
        <v>9708</v>
      </c>
      <c r="E268" t="s">
        <v>9650</v>
      </c>
      <c r="F268" t="s">
        <v>9651</v>
      </c>
      <c r="G268" t="s">
        <v>9355</v>
      </c>
    </row>
    <row r="271" spans="1:7" x14ac:dyDescent="0.25">
      <c r="A271" t="s">
        <v>296</v>
      </c>
      <c r="B271" t="s">
        <v>10184</v>
      </c>
      <c r="C271" t="s">
        <v>306</v>
      </c>
      <c r="D271" t="s">
        <v>10185</v>
      </c>
      <c r="E271" t="s">
        <v>9650</v>
      </c>
      <c r="F271" t="s">
        <v>9651</v>
      </c>
      <c r="G271" t="s">
        <v>9355</v>
      </c>
    </row>
    <row r="272" spans="1:7" x14ac:dyDescent="0.25">
      <c r="A272" t="s">
        <v>296</v>
      </c>
      <c r="B272" t="s">
        <v>10190</v>
      </c>
      <c r="C272" t="s">
        <v>306</v>
      </c>
      <c r="D272" t="s">
        <v>10191</v>
      </c>
      <c r="E272" t="s">
        <v>9650</v>
      </c>
      <c r="F272" t="s">
        <v>9713</v>
      </c>
      <c r="G272" t="s">
        <v>9355</v>
      </c>
    </row>
    <row r="273" spans="1:7" x14ac:dyDescent="0.25">
      <c r="A273" t="s">
        <v>296</v>
      </c>
      <c r="B273" t="s">
        <v>10192</v>
      </c>
      <c r="C273" t="s">
        <v>306</v>
      </c>
      <c r="D273" t="s">
        <v>10193</v>
      </c>
      <c r="E273" t="s">
        <v>9650</v>
      </c>
      <c r="F273" t="s">
        <v>9790</v>
      </c>
      <c r="G273" t="s">
        <v>9355</v>
      </c>
    </row>
    <row r="274" spans="1:7" x14ac:dyDescent="0.25">
      <c r="A274" t="s">
        <v>296</v>
      </c>
      <c r="B274" t="s">
        <v>10194</v>
      </c>
      <c r="C274" t="s">
        <v>306</v>
      </c>
      <c r="D274" t="s">
        <v>10195</v>
      </c>
      <c r="E274" t="s">
        <v>9650</v>
      </c>
      <c r="F274" t="s">
        <v>9651</v>
      </c>
      <c r="G274" t="s">
        <v>9355</v>
      </c>
    </row>
    <row r="275" spans="1:7" x14ac:dyDescent="0.25">
      <c r="A275" t="s">
        <v>296</v>
      </c>
      <c r="B275" t="s">
        <v>10200</v>
      </c>
      <c r="C275" t="s">
        <v>306</v>
      </c>
      <c r="D275" t="s">
        <v>10201</v>
      </c>
      <c r="E275" t="s">
        <v>9650</v>
      </c>
      <c r="F275" t="s">
        <v>9651</v>
      </c>
      <c r="G275" t="s">
        <v>9355</v>
      </c>
    </row>
    <row r="276" spans="1:7" x14ac:dyDescent="0.25">
      <c r="A276" t="s">
        <v>296</v>
      </c>
      <c r="B276" t="s">
        <v>10198</v>
      </c>
      <c r="C276" t="s">
        <v>306</v>
      </c>
      <c r="D276" t="s">
        <v>10199</v>
      </c>
      <c r="E276" t="s">
        <v>9650</v>
      </c>
      <c r="F276" t="s">
        <v>9651</v>
      </c>
      <c r="G276" t="s">
        <v>9355</v>
      </c>
    </row>
    <row r="277" spans="1:7" x14ac:dyDescent="0.25">
      <c r="A277" t="s">
        <v>296</v>
      </c>
      <c r="B277" t="s">
        <v>10202</v>
      </c>
      <c r="C277" t="s">
        <v>306</v>
      </c>
      <c r="D277" t="s">
        <v>10203</v>
      </c>
      <c r="E277" t="s">
        <v>9650</v>
      </c>
      <c r="F277" t="s">
        <v>9651</v>
      </c>
      <c r="G277" t="s">
        <v>9355</v>
      </c>
    </row>
    <row r="278" spans="1:7" x14ac:dyDescent="0.25">
      <c r="A278" t="s">
        <v>296</v>
      </c>
      <c r="B278" t="s">
        <v>10204</v>
      </c>
      <c r="C278" t="s">
        <v>306</v>
      </c>
      <c r="D278" t="s">
        <v>10205</v>
      </c>
      <c r="E278" t="s">
        <v>9650</v>
      </c>
      <c r="F278" t="s">
        <v>9713</v>
      </c>
      <c r="G278" t="s">
        <v>9355</v>
      </c>
    </row>
    <row r="279" spans="1:7" x14ac:dyDescent="0.25">
      <c r="A279" t="s">
        <v>296</v>
      </c>
      <c r="B279" t="s">
        <v>10218</v>
      </c>
      <c r="C279" t="s">
        <v>306</v>
      </c>
      <c r="D279" t="s">
        <v>10219</v>
      </c>
      <c r="E279" t="s">
        <v>9650</v>
      </c>
      <c r="F279" t="s">
        <v>9651</v>
      </c>
      <c r="G279" t="s">
        <v>9355</v>
      </c>
    </row>
    <row r="280" spans="1:7" x14ac:dyDescent="0.25">
      <c r="A280" t="s">
        <v>296</v>
      </c>
      <c r="B280" t="s">
        <v>10212</v>
      </c>
      <c r="C280" t="s">
        <v>306</v>
      </c>
      <c r="D280" t="s">
        <v>10213</v>
      </c>
      <c r="E280" t="s">
        <v>9650</v>
      </c>
      <c r="F280" t="s">
        <v>9651</v>
      </c>
      <c r="G280" t="s">
        <v>9355</v>
      </c>
    </row>
    <row r="281" spans="1:7" x14ac:dyDescent="0.25">
      <c r="A281" t="s">
        <v>296</v>
      </c>
      <c r="B281" t="s">
        <v>10214</v>
      </c>
      <c r="C281" t="s">
        <v>306</v>
      </c>
      <c r="D281" t="s">
        <v>10215</v>
      </c>
      <c r="E281" t="s">
        <v>9650</v>
      </c>
      <c r="F281" t="s">
        <v>9713</v>
      </c>
      <c r="G281" t="s">
        <v>9355</v>
      </c>
    </row>
    <row r="282" spans="1:7" x14ac:dyDescent="0.25">
      <c r="A282" t="s">
        <v>296</v>
      </c>
      <c r="B282" t="s">
        <v>10216</v>
      </c>
      <c r="C282" t="s">
        <v>306</v>
      </c>
      <c r="D282" t="s">
        <v>10217</v>
      </c>
      <c r="E282" t="s">
        <v>9650</v>
      </c>
      <c r="F282" t="s">
        <v>9651</v>
      </c>
      <c r="G282" t="s">
        <v>9355</v>
      </c>
    </row>
    <row r="283" spans="1:7" x14ac:dyDescent="0.25">
      <c r="A283" t="s">
        <v>296</v>
      </c>
      <c r="B283" t="s">
        <v>10186</v>
      </c>
      <c r="C283" t="s">
        <v>306</v>
      </c>
      <c r="D283" t="s">
        <v>10187</v>
      </c>
      <c r="E283" t="s">
        <v>9650</v>
      </c>
      <c r="F283" t="s">
        <v>9713</v>
      </c>
      <c r="G283" t="s">
        <v>9355</v>
      </c>
    </row>
    <row r="284" spans="1:7" x14ac:dyDescent="0.25">
      <c r="A284" t="s">
        <v>296</v>
      </c>
      <c r="B284" t="s">
        <v>10188</v>
      </c>
      <c r="C284" t="s">
        <v>306</v>
      </c>
      <c r="D284" t="s">
        <v>10189</v>
      </c>
      <c r="E284" t="s">
        <v>9650</v>
      </c>
      <c r="F284" t="s">
        <v>9713</v>
      </c>
      <c r="G284" t="s">
        <v>9355</v>
      </c>
    </row>
    <row r="285" spans="1:7" x14ac:dyDescent="0.25">
      <c r="A285" t="s">
        <v>296</v>
      </c>
      <c r="B285" t="s">
        <v>10224</v>
      </c>
      <c r="C285" t="s">
        <v>306</v>
      </c>
      <c r="D285" t="s">
        <v>10225</v>
      </c>
      <c r="E285" t="s">
        <v>9650</v>
      </c>
      <c r="F285" t="s">
        <v>9651</v>
      </c>
      <c r="G285" t="s">
        <v>9355</v>
      </c>
    </row>
    <row r="286" spans="1:7" x14ac:dyDescent="0.25">
      <c r="A286" t="s">
        <v>296</v>
      </c>
      <c r="B286" t="s">
        <v>10210</v>
      </c>
      <c r="C286" t="s">
        <v>306</v>
      </c>
      <c r="D286" t="s">
        <v>10211</v>
      </c>
      <c r="E286" t="s">
        <v>9650</v>
      </c>
      <c r="F286" t="s">
        <v>9713</v>
      </c>
      <c r="G286" t="s">
        <v>9355</v>
      </c>
    </row>
    <row r="287" spans="1:7" x14ac:dyDescent="0.25">
      <c r="A287" t="s">
        <v>296</v>
      </c>
      <c r="B287" t="s">
        <v>10208</v>
      </c>
      <c r="C287" t="s">
        <v>306</v>
      </c>
      <c r="D287" t="s">
        <v>10209</v>
      </c>
      <c r="E287" t="s">
        <v>9650</v>
      </c>
      <c r="F287" t="s">
        <v>9713</v>
      </c>
      <c r="G287" t="s">
        <v>9355</v>
      </c>
    </row>
    <row r="288" spans="1:7" x14ac:dyDescent="0.25">
      <c r="A288" t="s">
        <v>296</v>
      </c>
      <c r="B288" t="s">
        <v>10206</v>
      </c>
      <c r="C288" t="s">
        <v>306</v>
      </c>
      <c r="D288" t="s">
        <v>10207</v>
      </c>
      <c r="E288" t="s">
        <v>9650</v>
      </c>
      <c r="F288" t="s">
        <v>9651</v>
      </c>
      <c r="G288" t="s">
        <v>9355</v>
      </c>
    </row>
    <row r="289" spans="1:7" x14ac:dyDescent="0.25">
      <c r="A289" t="s">
        <v>296</v>
      </c>
      <c r="B289" t="s">
        <v>10222</v>
      </c>
      <c r="C289" t="s">
        <v>306</v>
      </c>
      <c r="D289" t="s">
        <v>10223</v>
      </c>
      <c r="E289" t="s">
        <v>9650</v>
      </c>
      <c r="F289" t="s">
        <v>9651</v>
      </c>
      <c r="G289" t="s">
        <v>9355</v>
      </c>
    </row>
    <row r="290" spans="1:7" x14ac:dyDescent="0.25">
      <c r="A290" t="s">
        <v>296</v>
      </c>
      <c r="B290" t="s">
        <v>10220</v>
      </c>
      <c r="C290" t="s">
        <v>306</v>
      </c>
      <c r="D290" t="s">
        <v>10221</v>
      </c>
      <c r="E290" t="s">
        <v>9650</v>
      </c>
      <c r="F290" t="s">
        <v>9651</v>
      </c>
      <c r="G290" t="s">
        <v>9355</v>
      </c>
    </row>
    <row r="291" spans="1:7" x14ac:dyDescent="0.25">
      <c r="A291" t="s">
        <v>296</v>
      </c>
      <c r="B291" t="s">
        <v>10196</v>
      </c>
      <c r="C291" t="s">
        <v>306</v>
      </c>
      <c r="D291" t="s">
        <v>10197</v>
      </c>
      <c r="E291" t="s">
        <v>9650</v>
      </c>
      <c r="F291" t="s">
        <v>9651</v>
      </c>
      <c r="G291" t="s">
        <v>9355</v>
      </c>
    </row>
    <row r="294" spans="1:7" x14ac:dyDescent="0.25">
      <c r="A294" t="s">
        <v>296</v>
      </c>
      <c r="B294" t="s">
        <v>10086</v>
      </c>
      <c r="C294" t="s">
        <v>306</v>
      </c>
      <c r="D294" t="s">
        <v>10087</v>
      </c>
      <c r="E294" t="s">
        <v>9650</v>
      </c>
      <c r="F294" t="s">
        <v>9651</v>
      </c>
      <c r="G294" t="s">
        <v>9355</v>
      </c>
    </row>
    <row r="295" spans="1:7" x14ac:dyDescent="0.25">
      <c r="A295" t="s">
        <v>296</v>
      </c>
      <c r="B295" t="s">
        <v>10104</v>
      </c>
      <c r="C295" t="s">
        <v>306</v>
      </c>
      <c r="D295" t="s">
        <v>10105</v>
      </c>
      <c r="E295" t="s">
        <v>9650</v>
      </c>
      <c r="F295" t="s">
        <v>9713</v>
      </c>
      <c r="G295" t="s">
        <v>9355</v>
      </c>
    </row>
    <row r="296" spans="1:7" x14ac:dyDescent="0.25">
      <c r="A296" t="s">
        <v>296</v>
      </c>
      <c r="B296" t="s">
        <v>10084</v>
      </c>
      <c r="C296" t="s">
        <v>306</v>
      </c>
      <c r="D296" t="s">
        <v>10085</v>
      </c>
      <c r="E296" t="s">
        <v>9650</v>
      </c>
      <c r="F296" t="s">
        <v>9713</v>
      </c>
      <c r="G296" t="s">
        <v>9355</v>
      </c>
    </row>
    <row r="297" spans="1:7" x14ac:dyDescent="0.25">
      <c r="A297" t="s">
        <v>296</v>
      </c>
      <c r="B297" t="s">
        <v>10102</v>
      </c>
      <c r="C297" t="s">
        <v>306</v>
      </c>
      <c r="D297" t="s">
        <v>10103</v>
      </c>
      <c r="E297" t="s">
        <v>9650</v>
      </c>
      <c r="F297" t="s">
        <v>9713</v>
      </c>
      <c r="G297" t="s">
        <v>9355</v>
      </c>
    </row>
    <row r="298" spans="1:7" x14ac:dyDescent="0.25">
      <c r="A298" t="s">
        <v>296</v>
      </c>
      <c r="B298" t="s">
        <v>10100</v>
      </c>
      <c r="C298" t="s">
        <v>306</v>
      </c>
      <c r="D298" t="s">
        <v>10101</v>
      </c>
      <c r="E298" t="s">
        <v>9650</v>
      </c>
      <c r="F298" t="s">
        <v>9651</v>
      </c>
      <c r="G298" t="s">
        <v>9355</v>
      </c>
    </row>
    <row r="299" spans="1:7" x14ac:dyDescent="0.25">
      <c r="A299" t="s">
        <v>296</v>
      </c>
      <c r="B299" t="s">
        <v>10098</v>
      </c>
      <c r="C299" t="s">
        <v>306</v>
      </c>
      <c r="D299" t="s">
        <v>10099</v>
      </c>
      <c r="E299" t="s">
        <v>9650</v>
      </c>
      <c r="F299" t="s">
        <v>9674</v>
      </c>
      <c r="G299" t="s">
        <v>9355</v>
      </c>
    </row>
    <row r="300" spans="1:7" x14ac:dyDescent="0.25">
      <c r="A300" t="s">
        <v>296</v>
      </c>
      <c r="B300" t="s">
        <v>10096</v>
      </c>
      <c r="C300" t="s">
        <v>306</v>
      </c>
      <c r="D300" t="s">
        <v>10097</v>
      </c>
      <c r="E300" t="s">
        <v>9650</v>
      </c>
      <c r="F300" t="s">
        <v>9651</v>
      </c>
      <c r="G300" t="s">
        <v>9355</v>
      </c>
    </row>
    <row r="301" spans="1:7" x14ac:dyDescent="0.25">
      <c r="A301" t="s">
        <v>296</v>
      </c>
      <c r="B301" t="s">
        <v>10094</v>
      </c>
      <c r="C301" t="s">
        <v>306</v>
      </c>
      <c r="D301" t="s">
        <v>10095</v>
      </c>
      <c r="E301" t="s">
        <v>9650</v>
      </c>
      <c r="F301" t="s">
        <v>9713</v>
      </c>
      <c r="G301" t="s">
        <v>9355</v>
      </c>
    </row>
    <row r="302" spans="1:7" x14ac:dyDescent="0.25">
      <c r="A302" t="s">
        <v>296</v>
      </c>
      <c r="B302" t="s">
        <v>10126</v>
      </c>
      <c r="C302" t="s">
        <v>306</v>
      </c>
      <c r="D302" t="s">
        <v>10127</v>
      </c>
      <c r="E302" t="s">
        <v>9650</v>
      </c>
      <c r="F302" t="s">
        <v>9790</v>
      </c>
      <c r="G302" t="s">
        <v>9355</v>
      </c>
    </row>
    <row r="303" spans="1:7" x14ac:dyDescent="0.25">
      <c r="A303" t="s">
        <v>296</v>
      </c>
      <c r="B303" t="s">
        <v>10088</v>
      </c>
      <c r="C303" t="s">
        <v>306</v>
      </c>
      <c r="D303" t="s">
        <v>10089</v>
      </c>
      <c r="E303" t="s">
        <v>9650</v>
      </c>
      <c r="F303" t="s">
        <v>9651</v>
      </c>
      <c r="G303" t="s">
        <v>9355</v>
      </c>
    </row>
    <row r="304" spans="1:7" x14ac:dyDescent="0.25">
      <c r="A304" t="s">
        <v>296</v>
      </c>
      <c r="B304" t="s">
        <v>10090</v>
      </c>
      <c r="C304" t="s">
        <v>306</v>
      </c>
      <c r="D304" t="s">
        <v>10091</v>
      </c>
      <c r="E304" t="s">
        <v>9650</v>
      </c>
      <c r="F304" t="s">
        <v>9713</v>
      </c>
      <c r="G304" t="s">
        <v>9355</v>
      </c>
    </row>
    <row r="305" spans="1:7" x14ac:dyDescent="0.25">
      <c r="A305" t="s">
        <v>296</v>
      </c>
      <c r="B305" t="s">
        <v>10092</v>
      </c>
      <c r="C305" t="s">
        <v>306</v>
      </c>
      <c r="D305" t="s">
        <v>10093</v>
      </c>
      <c r="E305" t="s">
        <v>9650</v>
      </c>
      <c r="F305" t="s">
        <v>9651</v>
      </c>
      <c r="G305" t="s">
        <v>9355</v>
      </c>
    </row>
    <row r="306" spans="1:7" x14ac:dyDescent="0.25">
      <c r="A306" t="s">
        <v>296</v>
      </c>
      <c r="B306" t="s">
        <v>10120</v>
      </c>
      <c r="C306" t="s">
        <v>306</v>
      </c>
      <c r="D306" t="s">
        <v>10121</v>
      </c>
      <c r="E306" t="s">
        <v>9650</v>
      </c>
      <c r="F306" t="s">
        <v>9713</v>
      </c>
      <c r="G306" t="s">
        <v>9355</v>
      </c>
    </row>
    <row r="307" spans="1:7" x14ac:dyDescent="0.25">
      <c r="A307" t="s">
        <v>296</v>
      </c>
      <c r="B307" t="s">
        <v>10122</v>
      </c>
      <c r="C307" t="s">
        <v>306</v>
      </c>
      <c r="D307" t="s">
        <v>10123</v>
      </c>
      <c r="E307" t="s">
        <v>9650</v>
      </c>
      <c r="F307" t="s">
        <v>9713</v>
      </c>
      <c r="G307" t="s">
        <v>9355</v>
      </c>
    </row>
    <row r="308" spans="1:7" x14ac:dyDescent="0.25">
      <c r="A308" t="s">
        <v>296</v>
      </c>
      <c r="B308" t="s">
        <v>10124</v>
      </c>
      <c r="C308" t="s">
        <v>306</v>
      </c>
      <c r="D308" t="s">
        <v>10125</v>
      </c>
      <c r="E308" t="s">
        <v>9650</v>
      </c>
      <c r="F308" t="s">
        <v>9713</v>
      </c>
      <c r="G308" t="s">
        <v>9355</v>
      </c>
    </row>
    <row r="309" spans="1:7" x14ac:dyDescent="0.25">
      <c r="A309" t="s">
        <v>296</v>
      </c>
      <c r="B309" t="s">
        <v>10114</v>
      </c>
      <c r="C309" t="s">
        <v>306</v>
      </c>
      <c r="D309" t="s">
        <v>10115</v>
      </c>
      <c r="E309" t="s">
        <v>9650</v>
      </c>
      <c r="F309" t="s">
        <v>9713</v>
      </c>
      <c r="G309" t="s">
        <v>9355</v>
      </c>
    </row>
    <row r="310" spans="1:7" x14ac:dyDescent="0.25">
      <c r="A310" t="s">
        <v>296</v>
      </c>
      <c r="B310" t="s">
        <v>10108</v>
      </c>
      <c r="C310" t="s">
        <v>306</v>
      </c>
      <c r="D310" t="s">
        <v>10109</v>
      </c>
      <c r="E310" t="s">
        <v>9650</v>
      </c>
      <c r="F310" t="s">
        <v>9674</v>
      </c>
      <c r="G310" t="s">
        <v>9355</v>
      </c>
    </row>
    <row r="311" spans="1:7" x14ac:dyDescent="0.25">
      <c r="A311" t="s">
        <v>296</v>
      </c>
      <c r="B311" t="s">
        <v>10106</v>
      </c>
      <c r="C311" t="s">
        <v>306</v>
      </c>
      <c r="D311" t="s">
        <v>10107</v>
      </c>
      <c r="E311" t="s">
        <v>9650</v>
      </c>
      <c r="F311" t="s">
        <v>9713</v>
      </c>
      <c r="G311" t="s">
        <v>9355</v>
      </c>
    </row>
    <row r="312" spans="1:7" x14ac:dyDescent="0.25">
      <c r="A312" t="s">
        <v>296</v>
      </c>
      <c r="B312" t="s">
        <v>10112</v>
      </c>
      <c r="C312" t="s">
        <v>306</v>
      </c>
      <c r="D312" t="s">
        <v>10113</v>
      </c>
      <c r="E312" t="s">
        <v>9650</v>
      </c>
      <c r="F312" t="s">
        <v>9713</v>
      </c>
      <c r="G312" t="s">
        <v>9355</v>
      </c>
    </row>
    <row r="313" spans="1:7" x14ac:dyDescent="0.25">
      <c r="A313" t="s">
        <v>296</v>
      </c>
      <c r="B313" t="s">
        <v>10116</v>
      </c>
      <c r="C313" t="s">
        <v>306</v>
      </c>
      <c r="D313" t="s">
        <v>10117</v>
      </c>
      <c r="E313" t="s">
        <v>9650</v>
      </c>
      <c r="F313" t="s">
        <v>9651</v>
      </c>
      <c r="G313" t="s">
        <v>9355</v>
      </c>
    </row>
    <row r="314" spans="1:7" x14ac:dyDescent="0.25">
      <c r="A314" t="s">
        <v>296</v>
      </c>
      <c r="B314" t="s">
        <v>10118</v>
      </c>
      <c r="C314" t="s">
        <v>306</v>
      </c>
      <c r="D314" t="s">
        <v>10119</v>
      </c>
      <c r="E314" t="s">
        <v>9650</v>
      </c>
      <c r="F314" t="s">
        <v>9651</v>
      </c>
      <c r="G314" t="s">
        <v>9355</v>
      </c>
    </row>
    <row r="315" spans="1:7" x14ac:dyDescent="0.25">
      <c r="A315" t="s">
        <v>296</v>
      </c>
      <c r="B315" t="s">
        <v>10110</v>
      </c>
      <c r="C315" t="s">
        <v>306</v>
      </c>
      <c r="D315" t="s">
        <v>10111</v>
      </c>
      <c r="E315" t="s">
        <v>9650</v>
      </c>
      <c r="F315" t="s">
        <v>9651</v>
      </c>
      <c r="G315" t="s">
        <v>9355</v>
      </c>
    </row>
  </sheetData>
  <autoFilter ref="A1:G1048576" xr:uid="{E715CE28-F916-4A7E-B6B9-524A07558A6C}">
    <sortState xmlns:xlrd2="http://schemas.microsoft.com/office/spreadsheetml/2017/richdata2" ref="A2:G315">
      <sortCondition ref="B1:B315"/>
    </sortState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02863-E58F-4647-A8C1-9A746FB743DA}">
  <dimension ref="A1:C12"/>
  <sheetViews>
    <sheetView workbookViewId="0">
      <selection activeCell="C2" sqref="C2:C12"/>
    </sheetView>
    <sheetView workbookViewId="1"/>
  </sheetViews>
  <sheetFormatPr defaultRowHeight="15" x14ac:dyDescent="0.25"/>
  <sheetData>
    <row r="1" spans="1:3" x14ac:dyDescent="0.25">
      <c r="A1" t="s">
        <v>65</v>
      </c>
      <c r="B1" t="s">
        <v>5</v>
      </c>
    </row>
    <row r="2" spans="1:3" x14ac:dyDescent="0.25">
      <c r="A2" t="s">
        <v>60</v>
      </c>
      <c r="B2" t="s">
        <v>60</v>
      </c>
      <c r="C2" t="s">
        <v>263</v>
      </c>
    </row>
    <row r="3" spans="1:3" x14ac:dyDescent="0.25">
      <c r="A3" t="s">
        <v>32</v>
      </c>
      <c r="B3" t="s">
        <v>32</v>
      </c>
      <c r="C3" t="s">
        <v>264</v>
      </c>
    </row>
    <row r="4" spans="1:3" x14ac:dyDescent="0.25">
      <c r="A4" t="s">
        <v>54</v>
      </c>
      <c r="B4" t="s">
        <v>54</v>
      </c>
      <c r="C4" t="s">
        <v>265</v>
      </c>
    </row>
    <row r="5" spans="1:3" x14ac:dyDescent="0.25">
      <c r="A5" t="s">
        <v>52</v>
      </c>
      <c r="B5" t="s">
        <v>52</v>
      </c>
      <c r="C5" t="s">
        <v>266</v>
      </c>
    </row>
    <row r="6" spans="1:3" x14ac:dyDescent="0.25">
      <c r="A6" t="s">
        <v>25</v>
      </c>
      <c r="B6" t="s">
        <v>25</v>
      </c>
      <c r="C6" t="s">
        <v>267</v>
      </c>
    </row>
    <row r="7" spans="1:3" x14ac:dyDescent="0.25">
      <c r="A7" t="s">
        <v>34</v>
      </c>
      <c r="B7" t="s">
        <v>34</v>
      </c>
      <c r="C7" t="s">
        <v>268</v>
      </c>
    </row>
    <row r="8" spans="1:3" x14ac:dyDescent="0.25">
      <c r="A8" t="s">
        <v>44</v>
      </c>
      <c r="B8" t="s">
        <v>44</v>
      </c>
      <c r="C8" t="s">
        <v>269</v>
      </c>
    </row>
    <row r="9" spans="1:3" x14ac:dyDescent="0.25">
      <c r="A9" t="s">
        <v>45</v>
      </c>
      <c r="B9" t="s">
        <v>45</v>
      </c>
      <c r="C9" t="s">
        <v>270</v>
      </c>
    </row>
    <row r="10" spans="1:3" x14ac:dyDescent="0.25">
      <c r="A10" t="s">
        <v>47</v>
      </c>
      <c r="B10" t="s">
        <v>47</v>
      </c>
      <c r="C10" t="s">
        <v>271</v>
      </c>
    </row>
    <row r="11" spans="1:3" x14ac:dyDescent="0.25">
      <c r="A11" t="s">
        <v>62</v>
      </c>
      <c r="B11" t="s">
        <v>62</v>
      </c>
      <c r="C11" t="s">
        <v>272</v>
      </c>
    </row>
    <row r="12" spans="1:3" x14ac:dyDescent="0.25">
      <c r="A12" t="s">
        <v>56</v>
      </c>
      <c r="B12" t="s">
        <v>56</v>
      </c>
      <c r="C12" t="s">
        <v>273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49AD9-12E3-4F17-81CC-AE615E66AAF7}">
  <dimension ref="A1:U2838"/>
  <sheetViews>
    <sheetView workbookViewId="0">
      <selection activeCell="F25" sqref="A1:U2838"/>
    </sheetView>
    <sheetView workbookViewId="1"/>
  </sheetViews>
  <sheetFormatPr defaultRowHeight="15" x14ac:dyDescent="0.25"/>
  <cols>
    <col min="1" max="1" width="5" bestFit="1" customWidth="1"/>
    <col min="2" max="2" width="8.28515625" bestFit="1" customWidth="1"/>
    <col min="3" max="3" width="12.42578125" bestFit="1" customWidth="1"/>
    <col min="4" max="4" width="9.5703125" bestFit="1" customWidth="1"/>
    <col min="5" max="5" width="9.85546875" bestFit="1" customWidth="1"/>
    <col min="6" max="6" width="12.5703125" bestFit="1" customWidth="1"/>
    <col min="7" max="7" width="12.7109375" bestFit="1" customWidth="1"/>
    <col min="8" max="8" width="9.5703125" bestFit="1" customWidth="1"/>
    <col min="9" max="9" width="11.7109375" bestFit="1" customWidth="1"/>
    <col min="10" max="10" width="15.85546875" bestFit="1" customWidth="1"/>
    <col min="11" max="11" width="8.42578125" bestFit="1" customWidth="1"/>
    <col min="12" max="12" width="10.85546875" bestFit="1" customWidth="1"/>
    <col min="13" max="13" width="12.140625" bestFit="1" customWidth="1"/>
    <col min="14" max="14" width="10.85546875" bestFit="1" customWidth="1"/>
    <col min="15" max="15" width="11.140625" bestFit="1" customWidth="1"/>
    <col min="16" max="16" width="9.5703125" bestFit="1" customWidth="1"/>
    <col min="17" max="21" width="12" bestFit="1" customWidth="1"/>
  </cols>
  <sheetData>
    <row r="1" spans="1:21" x14ac:dyDescent="0.25">
      <c r="A1" t="s">
        <v>3</v>
      </c>
      <c r="B1" t="s">
        <v>9335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</row>
    <row r="2" spans="1:21" x14ac:dyDescent="0.25">
      <c r="A2">
        <v>0</v>
      </c>
      <c r="B2" t="s">
        <v>24</v>
      </c>
      <c r="C2" t="s">
        <v>25</v>
      </c>
      <c r="D2" t="s">
        <v>26</v>
      </c>
      <c r="E2">
        <v>11</v>
      </c>
      <c r="F2" t="s">
        <v>42</v>
      </c>
      <c r="G2">
        <v>300</v>
      </c>
      <c r="H2" t="s">
        <v>27</v>
      </c>
      <c r="I2" t="s">
        <v>28</v>
      </c>
      <c r="J2" t="s">
        <v>29</v>
      </c>
      <c r="K2" t="s">
        <v>49</v>
      </c>
      <c r="L2" t="s">
        <v>31</v>
      </c>
      <c r="M2">
        <v>3</v>
      </c>
      <c r="N2" t="s">
        <v>32</v>
      </c>
      <c r="O2" t="s">
        <v>33</v>
      </c>
      <c r="P2">
        <v>4.9128499999999997</v>
      </c>
      <c r="Q2">
        <v>336236.49300000002</v>
      </c>
      <c r="R2">
        <v>3063405.7793000001</v>
      </c>
      <c r="S2">
        <v>336233.87283299997</v>
      </c>
      <c r="T2">
        <v>3063409.93512</v>
      </c>
      <c r="U2">
        <v>4.9129999999999998E-3</v>
      </c>
    </row>
    <row r="3" spans="1:21" x14ac:dyDescent="0.25">
      <c r="A3">
        <v>1</v>
      </c>
      <c r="B3" t="s">
        <v>24</v>
      </c>
      <c r="C3" t="s">
        <v>25</v>
      </c>
      <c r="D3" t="s">
        <v>26</v>
      </c>
      <c r="E3">
        <v>11</v>
      </c>
      <c r="F3" t="s">
        <v>42</v>
      </c>
      <c r="G3">
        <v>300</v>
      </c>
      <c r="H3" t="s">
        <v>27</v>
      </c>
      <c r="I3" t="s">
        <v>28</v>
      </c>
      <c r="J3" t="s">
        <v>29</v>
      </c>
      <c r="K3" t="s">
        <v>49</v>
      </c>
      <c r="L3" t="s">
        <v>31</v>
      </c>
      <c r="M3">
        <v>3</v>
      </c>
      <c r="N3" t="s">
        <v>32</v>
      </c>
      <c r="O3" t="s">
        <v>33</v>
      </c>
      <c r="P3">
        <v>5.32904</v>
      </c>
      <c r="Q3">
        <v>336233.87283299997</v>
      </c>
      <c r="R3">
        <v>3063409.93512</v>
      </c>
      <c r="S3">
        <v>336231.0307</v>
      </c>
      <c r="T3">
        <v>3063414.443</v>
      </c>
      <c r="U3">
        <v>5.3290000000000004E-3</v>
      </c>
    </row>
    <row r="4" spans="1:21" x14ac:dyDescent="0.25">
      <c r="A4">
        <v>2</v>
      </c>
      <c r="B4" t="s">
        <v>24</v>
      </c>
      <c r="C4" t="s">
        <v>25</v>
      </c>
      <c r="D4" t="s">
        <v>26</v>
      </c>
      <c r="E4">
        <v>11</v>
      </c>
      <c r="F4" t="s">
        <v>42</v>
      </c>
      <c r="G4">
        <v>300</v>
      </c>
      <c r="H4" t="s">
        <v>27</v>
      </c>
      <c r="I4" t="s">
        <v>28</v>
      </c>
      <c r="J4" t="s">
        <v>29</v>
      </c>
      <c r="K4" t="s">
        <v>49</v>
      </c>
      <c r="L4" t="s">
        <v>31</v>
      </c>
      <c r="M4">
        <v>3</v>
      </c>
      <c r="N4" t="s">
        <v>32</v>
      </c>
      <c r="O4" t="s">
        <v>33</v>
      </c>
      <c r="P4">
        <v>11.2872</v>
      </c>
      <c r="Q4">
        <v>336231.0307</v>
      </c>
      <c r="R4">
        <v>3063414.443</v>
      </c>
      <c r="S4">
        <v>336225.072721</v>
      </c>
      <c r="T4">
        <v>3063424.0296800002</v>
      </c>
      <c r="U4">
        <v>1.1287E-2</v>
      </c>
    </row>
    <row r="5" spans="1:21" x14ac:dyDescent="0.25">
      <c r="A5">
        <v>3</v>
      </c>
      <c r="B5" t="s">
        <v>24</v>
      </c>
      <c r="C5" t="s">
        <v>25</v>
      </c>
      <c r="D5" t="s">
        <v>26</v>
      </c>
      <c r="E5">
        <v>11</v>
      </c>
      <c r="F5" t="s">
        <v>42</v>
      </c>
      <c r="G5">
        <v>300</v>
      </c>
      <c r="H5" t="s">
        <v>27</v>
      </c>
      <c r="I5" t="s">
        <v>28</v>
      </c>
      <c r="J5" t="s">
        <v>29</v>
      </c>
      <c r="K5" t="s">
        <v>49</v>
      </c>
      <c r="L5" t="s">
        <v>31</v>
      </c>
      <c r="M5">
        <v>3</v>
      </c>
      <c r="N5" t="s">
        <v>32</v>
      </c>
      <c r="O5" t="s">
        <v>33</v>
      </c>
      <c r="P5">
        <v>0.80110400000000004</v>
      </c>
      <c r="Q5">
        <v>336221.44286299997</v>
      </c>
      <c r="R5">
        <v>3063429.87029</v>
      </c>
      <c r="S5">
        <v>336221.02</v>
      </c>
      <c r="T5">
        <v>3063430.5507</v>
      </c>
      <c r="U5">
        <v>8.0099999999999995E-4</v>
      </c>
    </row>
    <row r="6" spans="1:21" x14ac:dyDescent="0.25">
      <c r="A6">
        <v>4</v>
      </c>
      <c r="B6" t="s">
        <v>24</v>
      </c>
      <c r="C6" t="s">
        <v>25</v>
      </c>
      <c r="D6" t="s">
        <v>26</v>
      </c>
      <c r="E6">
        <v>11</v>
      </c>
      <c r="F6" t="s">
        <v>42</v>
      </c>
      <c r="G6">
        <v>300</v>
      </c>
      <c r="H6" t="s">
        <v>27</v>
      </c>
      <c r="I6" t="s">
        <v>28</v>
      </c>
      <c r="J6" t="s">
        <v>29</v>
      </c>
      <c r="K6" t="s">
        <v>49</v>
      </c>
      <c r="L6" t="s">
        <v>31</v>
      </c>
      <c r="M6">
        <v>3</v>
      </c>
      <c r="N6" t="s">
        <v>32</v>
      </c>
      <c r="O6" t="s">
        <v>33</v>
      </c>
      <c r="P6">
        <v>5.7850400000000004</v>
      </c>
      <c r="Q6">
        <v>336224.49650100002</v>
      </c>
      <c r="R6">
        <v>3063424.9568400001</v>
      </c>
      <c r="S6">
        <v>336221.44286299997</v>
      </c>
      <c r="T6">
        <v>3063429.87029</v>
      </c>
      <c r="U6">
        <v>5.7850000000000002E-3</v>
      </c>
    </row>
    <row r="7" spans="1:21" x14ac:dyDescent="0.25">
      <c r="A7">
        <v>5</v>
      </c>
      <c r="B7" t="s">
        <v>24</v>
      </c>
      <c r="C7" t="s">
        <v>25</v>
      </c>
      <c r="D7" t="s">
        <v>26</v>
      </c>
      <c r="E7">
        <v>11</v>
      </c>
      <c r="F7" t="s">
        <v>42</v>
      </c>
      <c r="G7">
        <v>300</v>
      </c>
      <c r="H7" t="s">
        <v>27</v>
      </c>
      <c r="I7" t="s">
        <v>28</v>
      </c>
      <c r="J7" t="s">
        <v>29</v>
      </c>
      <c r="K7" t="s">
        <v>49</v>
      </c>
      <c r="L7" t="s">
        <v>31</v>
      </c>
      <c r="M7">
        <v>3</v>
      </c>
      <c r="N7" t="s">
        <v>32</v>
      </c>
      <c r="O7" t="s">
        <v>33</v>
      </c>
      <c r="P7">
        <v>1.0916300000000001</v>
      </c>
      <c r="Q7">
        <v>336225.072721</v>
      </c>
      <c r="R7">
        <v>3063424.0296800002</v>
      </c>
      <c r="S7">
        <v>336224.49650100002</v>
      </c>
      <c r="T7">
        <v>3063424.9568400001</v>
      </c>
      <c r="U7">
        <v>1.0920000000000001E-3</v>
      </c>
    </row>
    <row r="8" spans="1:21" x14ac:dyDescent="0.25">
      <c r="A8">
        <v>6</v>
      </c>
      <c r="B8" t="s">
        <v>24</v>
      </c>
      <c r="C8" t="s">
        <v>25</v>
      </c>
      <c r="D8" t="s">
        <v>26</v>
      </c>
      <c r="E8">
        <v>11</v>
      </c>
      <c r="F8" t="s">
        <v>42</v>
      </c>
      <c r="G8">
        <v>300</v>
      </c>
      <c r="H8" t="s">
        <v>27</v>
      </c>
      <c r="I8" t="s">
        <v>28</v>
      </c>
      <c r="J8" t="s">
        <v>29</v>
      </c>
      <c r="K8" t="s">
        <v>49</v>
      </c>
      <c r="L8" t="s">
        <v>31</v>
      </c>
      <c r="M8">
        <v>3</v>
      </c>
      <c r="N8" t="s">
        <v>32</v>
      </c>
      <c r="O8" t="s">
        <v>33</v>
      </c>
      <c r="P8">
        <v>2.6359599999999999</v>
      </c>
      <c r="Q8">
        <v>336221.02</v>
      </c>
      <c r="R8">
        <v>3063430.5507</v>
      </c>
      <c r="S8">
        <v>336219.748754</v>
      </c>
      <c r="T8">
        <v>3063432.8598600002</v>
      </c>
      <c r="U8">
        <v>2.6359999999999999E-3</v>
      </c>
    </row>
    <row r="9" spans="1:21" x14ac:dyDescent="0.25">
      <c r="A9">
        <v>7</v>
      </c>
      <c r="B9" t="s">
        <v>24</v>
      </c>
      <c r="C9" t="s">
        <v>25</v>
      </c>
      <c r="D9" t="s">
        <v>26</v>
      </c>
      <c r="E9">
        <v>11</v>
      </c>
      <c r="F9" t="s">
        <v>42</v>
      </c>
      <c r="G9">
        <v>300</v>
      </c>
      <c r="H9" t="s">
        <v>27</v>
      </c>
      <c r="I9" t="s">
        <v>28</v>
      </c>
      <c r="J9" t="s">
        <v>29</v>
      </c>
      <c r="K9" t="s">
        <v>49</v>
      </c>
      <c r="L9" t="s">
        <v>31</v>
      </c>
      <c r="M9">
        <v>3</v>
      </c>
      <c r="N9" t="s">
        <v>32</v>
      </c>
      <c r="O9" t="s">
        <v>33</v>
      </c>
      <c r="P9">
        <v>7.2401400000000002</v>
      </c>
      <c r="Q9">
        <v>336219.748754</v>
      </c>
      <c r="R9">
        <v>3063432.8598600002</v>
      </c>
      <c r="S9">
        <v>336216.25704400003</v>
      </c>
      <c r="T9">
        <v>3063439.2023800001</v>
      </c>
      <c r="U9">
        <v>7.2399999999999999E-3</v>
      </c>
    </row>
    <row r="10" spans="1:21" x14ac:dyDescent="0.25">
      <c r="A10">
        <v>8</v>
      </c>
      <c r="B10" t="s">
        <v>24</v>
      </c>
      <c r="C10" t="s">
        <v>25</v>
      </c>
      <c r="D10" t="s">
        <v>26</v>
      </c>
      <c r="E10">
        <v>11</v>
      </c>
      <c r="F10" t="s">
        <v>42</v>
      </c>
      <c r="G10">
        <v>300</v>
      </c>
      <c r="H10" t="s">
        <v>27</v>
      </c>
      <c r="I10" t="s">
        <v>28</v>
      </c>
      <c r="J10" t="s">
        <v>29</v>
      </c>
      <c r="K10" t="s">
        <v>49</v>
      </c>
      <c r="L10" t="s">
        <v>31</v>
      </c>
      <c r="M10">
        <v>3</v>
      </c>
      <c r="N10" t="s">
        <v>32</v>
      </c>
      <c r="O10" t="s">
        <v>33</v>
      </c>
      <c r="P10">
        <v>3.0524</v>
      </c>
      <c r="Q10">
        <v>336215.18718200002</v>
      </c>
      <c r="R10">
        <v>3063441.14573</v>
      </c>
      <c r="S10">
        <v>336213.71509999997</v>
      </c>
      <c r="T10">
        <v>3063443.8196999999</v>
      </c>
      <c r="U10">
        <v>3.052E-3</v>
      </c>
    </row>
    <row r="11" spans="1:21" x14ac:dyDescent="0.25">
      <c r="A11">
        <v>9</v>
      </c>
      <c r="B11" t="s">
        <v>24</v>
      </c>
      <c r="C11" t="s">
        <v>25</v>
      </c>
      <c r="D11" t="s">
        <v>26</v>
      </c>
      <c r="E11">
        <v>11</v>
      </c>
      <c r="F11" t="s">
        <v>42</v>
      </c>
      <c r="G11">
        <v>300</v>
      </c>
      <c r="H11" t="s">
        <v>27</v>
      </c>
      <c r="I11" t="s">
        <v>28</v>
      </c>
      <c r="J11" t="s">
        <v>29</v>
      </c>
      <c r="K11" t="s">
        <v>49</v>
      </c>
      <c r="L11" t="s">
        <v>31</v>
      </c>
      <c r="M11">
        <v>3</v>
      </c>
      <c r="N11" t="s">
        <v>32</v>
      </c>
      <c r="O11" t="s">
        <v>33</v>
      </c>
      <c r="P11">
        <v>2.2183799999999998</v>
      </c>
      <c r="Q11">
        <v>336216.25704400003</v>
      </c>
      <c r="R11">
        <v>3063439.2023800001</v>
      </c>
      <c r="S11">
        <v>336215.18718200002</v>
      </c>
      <c r="T11">
        <v>3063441.14573</v>
      </c>
      <c r="U11">
        <v>2.2179999999999999E-3</v>
      </c>
    </row>
    <row r="12" spans="1:21" x14ac:dyDescent="0.25">
      <c r="A12">
        <v>10</v>
      </c>
      <c r="B12" t="s">
        <v>24</v>
      </c>
      <c r="C12" t="s">
        <v>25</v>
      </c>
      <c r="D12" t="s">
        <v>26</v>
      </c>
      <c r="E12">
        <v>11</v>
      </c>
      <c r="F12" t="s">
        <v>42</v>
      </c>
      <c r="G12">
        <v>300</v>
      </c>
      <c r="H12" t="s">
        <v>27</v>
      </c>
      <c r="I12" t="s">
        <v>28</v>
      </c>
      <c r="J12" t="s">
        <v>29</v>
      </c>
      <c r="K12" t="s">
        <v>49</v>
      </c>
      <c r="L12" t="s">
        <v>31</v>
      </c>
      <c r="M12">
        <v>3</v>
      </c>
      <c r="N12" t="s">
        <v>32</v>
      </c>
      <c r="O12" t="s">
        <v>33</v>
      </c>
      <c r="P12">
        <v>5.81515</v>
      </c>
      <c r="Q12">
        <v>336213.71509999997</v>
      </c>
      <c r="R12">
        <v>3063443.8196999999</v>
      </c>
      <c r="S12">
        <v>336210.76510700001</v>
      </c>
      <c r="T12">
        <v>3063448.8310400001</v>
      </c>
      <c r="U12">
        <v>5.8149999999999999E-3</v>
      </c>
    </row>
    <row r="13" spans="1:21" x14ac:dyDescent="0.25">
      <c r="A13">
        <v>11</v>
      </c>
      <c r="B13" t="s">
        <v>24</v>
      </c>
      <c r="C13" t="s">
        <v>25</v>
      </c>
      <c r="D13" t="s">
        <v>26</v>
      </c>
      <c r="E13">
        <v>11</v>
      </c>
      <c r="F13" t="s">
        <v>42</v>
      </c>
      <c r="G13">
        <v>300</v>
      </c>
      <c r="H13" t="s">
        <v>27</v>
      </c>
      <c r="I13" t="s">
        <v>28</v>
      </c>
      <c r="J13" t="s">
        <v>29</v>
      </c>
      <c r="K13" t="s">
        <v>49</v>
      </c>
      <c r="L13" t="s">
        <v>31</v>
      </c>
      <c r="M13">
        <v>3</v>
      </c>
      <c r="N13" t="s">
        <v>32</v>
      </c>
      <c r="O13" t="s">
        <v>33</v>
      </c>
      <c r="P13">
        <v>0.61000200000000004</v>
      </c>
      <c r="Q13">
        <v>336210.76510700001</v>
      </c>
      <c r="R13">
        <v>3063448.8310400001</v>
      </c>
      <c r="S13">
        <v>336210.45565600001</v>
      </c>
      <c r="T13">
        <v>3063449.3567300001</v>
      </c>
      <c r="U13">
        <v>6.0999999999999997E-4</v>
      </c>
    </row>
    <row r="14" spans="1:21" x14ac:dyDescent="0.25">
      <c r="A14">
        <v>12</v>
      </c>
      <c r="B14" t="s">
        <v>24</v>
      </c>
      <c r="C14" t="s">
        <v>25</v>
      </c>
      <c r="D14" t="s">
        <v>26</v>
      </c>
      <c r="E14">
        <v>11</v>
      </c>
      <c r="F14" t="s">
        <v>42</v>
      </c>
      <c r="G14">
        <v>300</v>
      </c>
      <c r="H14" t="s">
        <v>27</v>
      </c>
      <c r="I14" t="s">
        <v>28</v>
      </c>
      <c r="J14" t="s">
        <v>29</v>
      </c>
      <c r="K14" t="s">
        <v>49</v>
      </c>
      <c r="L14" t="s">
        <v>31</v>
      </c>
      <c r="M14">
        <v>3</v>
      </c>
      <c r="N14" t="s">
        <v>32</v>
      </c>
      <c r="O14" t="s">
        <v>33</v>
      </c>
      <c r="P14">
        <v>5.7939800000000004</v>
      </c>
      <c r="Q14">
        <v>336210.45565600001</v>
      </c>
      <c r="R14">
        <v>3063449.3567300001</v>
      </c>
      <c r="S14">
        <v>336207.516405</v>
      </c>
      <c r="T14">
        <v>3063454.3498200001</v>
      </c>
      <c r="U14">
        <v>5.7939999999999997E-3</v>
      </c>
    </row>
    <row r="15" spans="1:21" x14ac:dyDescent="0.25">
      <c r="A15">
        <v>13</v>
      </c>
      <c r="B15" t="s">
        <v>24</v>
      </c>
      <c r="C15" t="s">
        <v>25</v>
      </c>
      <c r="D15" t="s">
        <v>26</v>
      </c>
      <c r="E15">
        <v>11</v>
      </c>
      <c r="F15" t="s">
        <v>42</v>
      </c>
      <c r="G15">
        <v>300</v>
      </c>
      <c r="H15" t="s">
        <v>27</v>
      </c>
      <c r="I15" t="s">
        <v>28</v>
      </c>
      <c r="J15" t="s">
        <v>29</v>
      </c>
      <c r="K15" t="s">
        <v>49</v>
      </c>
      <c r="L15" t="s">
        <v>31</v>
      </c>
      <c r="M15">
        <v>3</v>
      </c>
      <c r="N15" t="s">
        <v>32</v>
      </c>
      <c r="O15" t="s">
        <v>33</v>
      </c>
      <c r="P15">
        <v>2.2028699999999999</v>
      </c>
      <c r="Q15">
        <v>336207.516405</v>
      </c>
      <c r="R15">
        <v>3063454.3498200001</v>
      </c>
      <c r="S15">
        <v>336206.39889999997</v>
      </c>
      <c r="T15">
        <v>3063456.2481999998</v>
      </c>
      <c r="U15">
        <v>2.2030000000000001E-3</v>
      </c>
    </row>
    <row r="16" spans="1:21" x14ac:dyDescent="0.25">
      <c r="A16">
        <v>14</v>
      </c>
      <c r="B16" t="s">
        <v>24</v>
      </c>
      <c r="C16" t="s">
        <v>25</v>
      </c>
      <c r="D16" t="s">
        <v>26</v>
      </c>
      <c r="E16">
        <v>11</v>
      </c>
      <c r="F16" t="s">
        <v>42</v>
      </c>
      <c r="G16">
        <v>300</v>
      </c>
      <c r="H16" t="s">
        <v>27</v>
      </c>
      <c r="I16" t="s">
        <v>28</v>
      </c>
      <c r="J16" t="s">
        <v>29</v>
      </c>
      <c r="K16" t="s">
        <v>49</v>
      </c>
      <c r="L16" t="s">
        <v>31</v>
      </c>
      <c r="M16">
        <v>3</v>
      </c>
      <c r="N16" t="s">
        <v>32</v>
      </c>
      <c r="O16" t="s">
        <v>33</v>
      </c>
      <c r="P16">
        <v>0.170929</v>
      </c>
      <c r="Q16">
        <v>336206.39889999997</v>
      </c>
      <c r="R16">
        <v>3063456.2481999998</v>
      </c>
      <c r="S16">
        <v>336206.30991499999</v>
      </c>
      <c r="T16">
        <v>3063456.39414</v>
      </c>
      <c r="U16">
        <v>1.7100000000000001E-4</v>
      </c>
    </row>
    <row r="17" spans="1:21" x14ac:dyDescent="0.25">
      <c r="A17">
        <v>15</v>
      </c>
      <c r="B17" t="s">
        <v>24</v>
      </c>
      <c r="C17" t="s">
        <v>25</v>
      </c>
      <c r="D17" t="s">
        <v>26</v>
      </c>
      <c r="E17">
        <v>11</v>
      </c>
      <c r="F17" t="s">
        <v>42</v>
      </c>
      <c r="G17">
        <v>300</v>
      </c>
      <c r="H17" t="s">
        <v>27</v>
      </c>
      <c r="I17" t="s">
        <v>28</v>
      </c>
      <c r="J17" t="s">
        <v>29</v>
      </c>
      <c r="K17" t="s">
        <v>49</v>
      </c>
      <c r="L17" t="s">
        <v>31</v>
      </c>
      <c r="M17">
        <v>3</v>
      </c>
      <c r="N17" t="s">
        <v>32</v>
      </c>
      <c r="O17" t="s">
        <v>33</v>
      </c>
      <c r="P17">
        <v>0.99584899999999998</v>
      </c>
      <c r="Q17">
        <v>336200.97891900002</v>
      </c>
      <c r="R17">
        <v>3063465.1373000001</v>
      </c>
      <c r="S17">
        <v>336200.460487</v>
      </c>
      <c r="T17">
        <v>3063465.9875599998</v>
      </c>
      <c r="U17">
        <v>9.9599999999999992E-4</v>
      </c>
    </row>
    <row r="18" spans="1:21" x14ac:dyDescent="0.25">
      <c r="A18">
        <v>16</v>
      </c>
      <c r="B18" t="s">
        <v>24</v>
      </c>
      <c r="C18" t="s">
        <v>25</v>
      </c>
      <c r="D18" t="s">
        <v>26</v>
      </c>
      <c r="E18">
        <v>11</v>
      </c>
      <c r="F18" t="s">
        <v>42</v>
      </c>
      <c r="G18">
        <v>300</v>
      </c>
      <c r="H18" t="s">
        <v>27</v>
      </c>
      <c r="I18" t="s">
        <v>28</v>
      </c>
      <c r="J18" t="s">
        <v>29</v>
      </c>
      <c r="K18" t="s">
        <v>49</v>
      </c>
      <c r="L18" t="s">
        <v>31</v>
      </c>
      <c r="M18">
        <v>3</v>
      </c>
      <c r="N18" t="s">
        <v>32</v>
      </c>
      <c r="O18" t="s">
        <v>33</v>
      </c>
      <c r="P18">
        <v>0.96249200000000001</v>
      </c>
      <c r="Q18">
        <v>336200.460487</v>
      </c>
      <c r="R18">
        <v>3063465.9875599998</v>
      </c>
      <c r="S18">
        <v>336199.95942000003</v>
      </c>
      <c r="T18">
        <v>3063466.8093400002</v>
      </c>
      <c r="U18">
        <v>9.6199999999999996E-4</v>
      </c>
    </row>
    <row r="19" spans="1:21" x14ac:dyDescent="0.25">
      <c r="A19">
        <v>17</v>
      </c>
      <c r="B19" t="s">
        <v>24</v>
      </c>
      <c r="C19" t="s">
        <v>25</v>
      </c>
      <c r="D19" t="s">
        <v>26</v>
      </c>
      <c r="E19">
        <v>11</v>
      </c>
      <c r="F19" t="s">
        <v>42</v>
      </c>
      <c r="G19">
        <v>300</v>
      </c>
      <c r="H19" t="s">
        <v>27</v>
      </c>
      <c r="I19" t="s">
        <v>28</v>
      </c>
      <c r="J19" t="s">
        <v>29</v>
      </c>
      <c r="K19" t="s">
        <v>49</v>
      </c>
      <c r="L19" t="s">
        <v>31</v>
      </c>
      <c r="M19">
        <v>3</v>
      </c>
      <c r="N19" t="s">
        <v>32</v>
      </c>
      <c r="O19" t="s">
        <v>33</v>
      </c>
      <c r="P19">
        <v>2.5818699999999999</v>
      </c>
      <c r="Q19">
        <v>336198.95680699998</v>
      </c>
      <c r="R19">
        <v>3063468.4536799998</v>
      </c>
      <c r="S19">
        <v>336197.6127</v>
      </c>
      <c r="T19">
        <v>3063470.6581000001</v>
      </c>
      <c r="U19">
        <v>2.5820000000000001E-3</v>
      </c>
    </row>
    <row r="20" spans="1:21" x14ac:dyDescent="0.25">
      <c r="A20">
        <v>18</v>
      </c>
      <c r="B20" t="s">
        <v>24</v>
      </c>
      <c r="C20" t="s">
        <v>25</v>
      </c>
      <c r="D20" t="s">
        <v>26</v>
      </c>
      <c r="E20">
        <v>11</v>
      </c>
      <c r="F20" t="s">
        <v>42</v>
      </c>
      <c r="G20">
        <v>300</v>
      </c>
      <c r="H20" t="s">
        <v>27</v>
      </c>
      <c r="I20" t="s">
        <v>28</v>
      </c>
      <c r="J20" t="s">
        <v>29</v>
      </c>
      <c r="K20" t="s">
        <v>49</v>
      </c>
      <c r="L20" t="s">
        <v>31</v>
      </c>
      <c r="M20">
        <v>3</v>
      </c>
      <c r="N20" t="s">
        <v>32</v>
      </c>
      <c r="O20" t="s">
        <v>33</v>
      </c>
      <c r="P20">
        <v>0.58045000000000002</v>
      </c>
      <c r="Q20">
        <v>336199.25898500002</v>
      </c>
      <c r="R20">
        <v>3063467.9580899999</v>
      </c>
      <c r="S20">
        <v>336198.95680699998</v>
      </c>
      <c r="T20">
        <v>3063468.4536799998</v>
      </c>
      <c r="U20">
        <v>5.8E-4</v>
      </c>
    </row>
    <row r="21" spans="1:21" x14ac:dyDescent="0.25">
      <c r="A21">
        <v>19</v>
      </c>
      <c r="B21" t="s">
        <v>24</v>
      </c>
      <c r="C21" t="s">
        <v>25</v>
      </c>
      <c r="D21" t="s">
        <v>26</v>
      </c>
      <c r="E21">
        <v>11</v>
      </c>
      <c r="F21" t="s">
        <v>42</v>
      </c>
      <c r="G21">
        <v>300</v>
      </c>
      <c r="H21" t="s">
        <v>27</v>
      </c>
      <c r="I21" t="s">
        <v>28</v>
      </c>
      <c r="J21" t="s">
        <v>29</v>
      </c>
      <c r="K21" t="s">
        <v>49</v>
      </c>
      <c r="L21" t="s">
        <v>31</v>
      </c>
      <c r="M21">
        <v>3</v>
      </c>
      <c r="N21" t="s">
        <v>32</v>
      </c>
      <c r="O21" t="s">
        <v>33</v>
      </c>
      <c r="P21">
        <v>1.7321</v>
      </c>
      <c r="Q21">
        <v>336201.880642</v>
      </c>
      <c r="R21">
        <v>3063463.6584200002</v>
      </c>
      <c r="S21">
        <v>336200.97891900002</v>
      </c>
      <c r="T21">
        <v>3063465.1373000001</v>
      </c>
      <c r="U21">
        <v>1.732E-3</v>
      </c>
    </row>
    <row r="22" spans="1:21" x14ac:dyDescent="0.25">
      <c r="A22">
        <v>20</v>
      </c>
      <c r="B22" t="s">
        <v>24</v>
      </c>
      <c r="C22" t="s">
        <v>25</v>
      </c>
      <c r="D22" t="s">
        <v>26</v>
      </c>
      <c r="E22">
        <v>11</v>
      </c>
      <c r="F22" t="s">
        <v>42</v>
      </c>
      <c r="G22">
        <v>300</v>
      </c>
      <c r="H22" t="s">
        <v>27</v>
      </c>
      <c r="I22" t="s">
        <v>28</v>
      </c>
      <c r="J22" t="s">
        <v>29</v>
      </c>
      <c r="K22" t="s">
        <v>49</v>
      </c>
      <c r="L22" t="s">
        <v>31</v>
      </c>
      <c r="M22">
        <v>3</v>
      </c>
      <c r="N22" t="s">
        <v>32</v>
      </c>
      <c r="O22" t="s">
        <v>33</v>
      </c>
      <c r="P22">
        <v>0.22037599999999999</v>
      </c>
      <c r="Q22">
        <v>336199.95942000003</v>
      </c>
      <c r="R22">
        <v>3063466.8093400002</v>
      </c>
      <c r="S22">
        <v>336199.84469400003</v>
      </c>
      <c r="T22">
        <v>3063466.99749</v>
      </c>
      <c r="U22">
        <v>2.2000000000000001E-4</v>
      </c>
    </row>
    <row r="23" spans="1:21" x14ac:dyDescent="0.25">
      <c r="A23">
        <v>21</v>
      </c>
      <c r="B23" t="s">
        <v>24</v>
      </c>
      <c r="C23" t="s">
        <v>25</v>
      </c>
      <c r="D23" t="s">
        <v>26</v>
      </c>
      <c r="E23">
        <v>11</v>
      </c>
      <c r="F23" t="s">
        <v>42</v>
      </c>
      <c r="G23">
        <v>300</v>
      </c>
      <c r="H23" t="s">
        <v>27</v>
      </c>
      <c r="I23" t="s">
        <v>28</v>
      </c>
      <c r="J23" t="s">
        <v>29</v>
      </c>
      <c r="K23" t="s">
        <v>49</v>
      </c>
      <c r="L23" t="s">
        <v>31</v>
      </c>
      <c r="M23">
        <v>3</v>
      </c>
      <c r="N23" t="s">
        <v>32</v>
      </c>
      <c r="O23" t="s">
        <v>33</v>
      </c>
      <c r="P23">
        <v>8.5081199999999999</v>
      </c>
      <c r="Q23">
        <v>336206.30991499999</v>
      </c>
      <c r="R23">
        <v>3063456.39414</v>
      </c>
      <c r="S23">
        <v>336201.880642</v>
      </c>
      <c r="T23">
        <v>3063463.6584200002</v>
      </c>
      <c r="U23">
        <v>8.5079999999999999E-3</v>
      </c>
    </row>
    <row r="24" spans="1:21" x14ac:dyDescent="0.25">
      <c r="A24">
        <v>22</v>
      </c>
      <c r="B24" t="s">
        <v>24</v>
      </c>
      <c r="C24" t="s">
        <v>25</v>
      </c>
      <c r="D24" t="s">
        <v>26</v>
      </c>
      <c r="E24">
        <v>11</v>
      </c>
      <c r="F24" t="s">
        <v>42</v>
      </c>
      <c r="G24">
        <v>300</v>
      </c>
      <c r="H24" t="s">
        <v>27</v>
      </c>
      <c r="I24" t="s">
        <v>28</v>
      </c>
      <c r="J24" t="s">
        <v>29</v>
      </c>
      <c r="K24" t="s">
        <v>49</v>
      </c>
      <c r="L24" t="s">
        <v>31</v>
      </c>
      <c r="M24">
        <v>3</v>
      </c>
      <c r="N24" t="s">
        <v>32</v>
      </c>
      <c r="O24" t="s">
        <v>33</v>
      </c>
      <c r="P24">
        <v>1.1250800000000001</v>
      </c>
      <c r="Q24">
        <v>336199.84469400003</v>
      </c>
      <c r="R24">
        <v>3063466.99749</v>
      </c>
      <c r="S24">
        <v>336199.25898500002</v>
      </c>
      <c r="T24">
        <v>3063467.9580899999</v>
      </c>
      <c r="U24">
        <v>1.1249999999999999E-3</v>
      </c>
    </row>
    <row r="25" spans="1:21" x14ac:dyDescent="0.25">
      <c r="A25">
        <v>23</v>
      </c>
      <c r="B25" t="s">
        <v>24</v>
      </c>
      <c r="C25" t="s">
        <v>25</v>
      </c>
      <c r="D25" t="s">
        <v>26</v>
      </c>
      <c r="E25">
        <v>11</v>
      </c>
      <c r="F25" t="s">
        <v>42</v>
      </c>
      <c r="G25">
        <v>300</v>
      </c>
      <c r="H25" t="s">
        <v>27</v>
      </c>
      <c r="I25" t="s">
        <v>28</v>
      </c>
      <c r="J25" t="s">
        <v>29</v>
      </c>
      <c r="K25" t="s">
        <v>49</v>
      </c>
      <c r="L25" t="s">
        <v>31</v>
      </c>
      <c r="M25">
        <v>3</v>
      </c>
      <c r="N25" t="s">
        <v>32</v>
      </c>
      <c r="O25" t="s">
        <v>33</v>
      </c>
      <c r="P25">
        <v>7.0845200000000004</v>
      </c>
      <c r="Q25">
        <v>336197.6127</v>
      </c>
      <c r="R25">
        <v>3063470.6581000001</v>
      </c>
      <c r="S25">
        <v>336191.4228</v>
      </c>
      <c r="T25">
        <v>3063474.1041999999</v>
      </c>
      <c r="U25">
        <v>7.0850000000000002E-3</v>
      </c>
    </row>
    <row r="26" spans="1:21" x14ac:dyDescent="0.25">
      <c r="A26">
        <v>24</v>
      </c>
      <c r="B26" t="s">
        <v>24</v>
      </c>
      <c r="C26" t="s">
        <v>25</v>
      </c>
      <c r="D26" t="s">
        <v>26</v>
      </c>
      <c r="E26">
        <v>11</v>
      </c>
      <c r="F26" t="s">
        <v>42</v>
      </c>
      <c r="G26">
        <v>300</v>
      </c>
      <c r="H26" t="s">
        <v>27</v>
      </c>
      <c r="I26" t="s">
        <v>28</v>
      </c>
      <c r="J26" t="s">
        <v>29</v>
      </c>
      <c r="K26" t="s">
        <v>49</v>
      </c>
      <c r="L26" t="s">
        <v>31</v>
      </c>
      <c r="M26">
        <v>3</v>
      </c>
      <c r="N26" t="s">
        <v>32</v>
      </c>
      <c r="O26" t="s">
        <v>33</v>
      </c>
      <c r="P26">
        <v>12.019500000000001</v>
      </c>
      <c r="Q26">
        <v>336191.4228</v>
      </c>
      <c r="R26">
        <v>3063474.1041999999</v>
      </c>
      <c r="S26">
        <v>336179.41551800002</v>
      </c>
      <c r="T26">
        <v>3063474.6462099999</v>
      </c>
      <c r="U26">
        <v>1.2019999999999999E-2</v>
      </c>
    </row>
    <row r="27" spans="1:21" x14ac:dyDescent="0.25">
      <c r="A27">
        <v>25</v>
      </c>
      <c r="B27" t="s">
        <v>24</v>
      </c>
      <c r="C27" t="s">
        <v>25</v>
      </c>
      <c r="D27" t="s">
        <v>26</v>
      </c>
      <c r="E27">
        <v>11</v>
      </c>
      <c r="F27" t="s">
        <v>42</v>
      </c>
      <c r="G27">
        <v>300</v>
      </c>
      <c r="H27" t="s">
        <v>27</v>
      </c>
      <c r="I27" t="s">
        <v>28</v>
      </c>
      <c r="J27" t="s">
        <v>29</v>
      </c>
      <c r="K27" t="s">
        <v>49</v>
      </c>
      <c r="L27" t="s">
        <v>31</v>
      </c>
      <c r="M27">
        <v>3</v>
      </c>
      <c r="N27" t="s">
        <v>32</v>
      </c>
      <c r="O27" t="s">
        <v>33</v>
      </c>
      <c r="P27">
        <v>5.69902</v>
      </c>
      <c r="Q27">
        <v>336179.41551800002</v>
      </c>
      <c r="R27">
        <v>3063474.6462099999</v>
      </c>
      <c r="S27">
        <v>336173.72230000002</v>
      </c>
      <c r="T27">
        <v>3063474.9032000001</v>
      </c>
      <c r="U27">
        <v>5.6990000000000001E-3</v>
      </c>
    </row>
    <row r="28" spans="1:21" x14ac:dyDescent="0.25">
      <c r="A28">
        <v>26</v>
      </c>
      <c r="B28" t="s">
        <v>24</v>
      </c>
      <c r="C28" t="s">
        <v>25</v>
      </c>
      <c r="D28" t="s">
        <v>26</v>
      </c>
      <c r="E28">
        <v>11</v>
      </c>
      <c r="F28" t="s">
        <v>42</v>
      </c>
      <c r="G28">
        <v>300</v>
      </c>
      <c r="H28" t="s">
        <v>27</v>
      </c>
      <c r="I28" t="s">
        <v>28</v>
      </c>
      <c r="J28" t="s">
        <v>29</v>
      </c>
      <c r="K28" t="s">
        <v>49</v>
      </c>
      <c r="L28" t="s">
        <v>31</v>
      </c>
      <c r="M28">
        <v>3</v>
      </c>
      <c r="N28" t="s">
        <v>32</v>
      </c>
      <c r="O28" t="s">
        <v>33</v>
      </c>
      <c r="P28">
        <v>5.65198</v>
      </c>
      <c r="Q28">
        <v>336173.72230000002</v>
      </c>
      <c r="R28">
        <v>3063474.9032000001</v>
      </c>
      <c r="S28">
        <v>336168.11837799998</v>
      </c>
      <c r="T28">
        <v>3063475.6386799999</v>
      </c>
      <c r="U28">
        <v>5.6519999999999999E-3</v>
      </c>
    </row>
    <row r="29" spans="1:21" x14ac:dyDescent="0.25">
      <c r="A29">
        <v>27</v>
      </c>
      <c r="B29" t="s">
        <v>24</v>
      </c>
      <c r="C29" t="s">
        <v>25</v>
      </c>
      <c r="D29" t="s">
        <v>26</v>
      </c>
      <c r="E29">
        <v>11</v>
      </c>
      <c r="F29" t="s">
        <v>42</v>
      </c>
      <c r="G29">
        <v>300</v>
      </c>
      <c r="H29" t="s">
        <v>27</v>
      </c>
      <c r="I29" t="s">
        <v>28</v>
      </c>
      <c r="J29" t="s">
        <v>29</v>
      </c>
      <c r="K29" t="s">
        <v>49</v>
      </c>
      <c r="L29" t="s">
        <v>31</v>
      </c>
      <c r="M29">
        <v>3</v>
      </c>
      <c r="N29" t="s">
        <v>32</v>
      </c>
      <c r="O29" t="s">
        <v>33</v>
      </c>
      <c r="P29">
        <v>12.7271</v>
      </c>
      <c r="Q29">
        <v>336168.11837799998</v>
      </c>
      <c r="R29">
        <v>3063475.6386799999</v>
      </c>
      <c r="S29">
        <v>336155.49944799999</v>
      </c>
      <c r="T29">
        <v>3063477.29483</v>
      </c>
      <c r="U29">
        <v>1.2727E-2</v>
      </c>
    </row>
    <row r="30" spans="1:21" x14ac:dyDescent="0.25">
      <c r="A30">
        <v>28</v>
      </c>
      <c r="B30" t="s">
        <v>24</v>
      </c>
      <c r="C30" t="s">
        <v>25</v>
      </c>
      <c r="D30" t="s">
        <v>26</v>
      </c>
      <c r="E30">
        <v>11</v>
      </c>
      <c r="F30" t="s">
        <v>42</v>
      </c>
      <c r="G30">
        <v>300</v>
      </c>
      <c r="H30" t="s">
        <v>27</v>
      </c>
      <c r="I30" t="s">
        <v>28</v>
      </c>
      <c r="J30" t="s">
        <v>29</v>
      </c>
      <c r="K30" t="s">
        <v>49</v>
      </c>
      <c r="L30" t="s">
        <v>31</v>
      </c>
      <c r="M30">
        <v>3</v>
      </c>
      <c r="N30" t="s">
        <v>32</v>
      </c>
      <c r="O30" t="s">
        <v>33</v>
      </c>
      <c r="P30">
        <v>3.2197200000000001</v>
      </c>
      <c r="Q30">
        <v>336155.49944799999</v>
      </c>
      <c r="R30">
        <v>3063477.29483</v>
      </c>
      <c r="S30">
        <v>336152.30709999998</v>
      </c>
      <c r="T30">
        <v>3063477.7138</v>
      </c>
      <c r="U30">
        <v>3.2200000000000002E-3</v>
      </c>
    </row>
    <row r="31" spans="1:21" x14ac:dyDescent="0.25">
      <c r="A31">
        <v>29</v>
      </c>
      <c r="B31" t="s">
        <v>24</v>
      </c>
      <c r="C31" t="s">
        <v>25</v>
      </c>
      <c r="D31" t="s">
        <v>26</v>
      </c>
      <c r="E31">
        <v>11</v>
      </c>
      <c r="F31" t="s">
        <v>42</v>
      </c>
      <c r="G31">
        <v>300</v>
      </c>
      <c r="H31" t="s">
        <v>27</v>
      </c>
      <c r="I31" t="s">
        <v>28</v>
      </c>
      <c r="J31" t="s">
        <v>29</v>
      </c>
      <c r="K31" t="s">
        <v>49</v>
      </c>
      <c r="L31" t="s">
        <v>31</v>
      </c>
      <c r="M31">
        <v>3</v>
      </c>
      <c r="N31" t="s">
        <v>32</v>
      </c>
      <c r="O31" t="s">
        <v>33</v>
      </c>
      <c r="P31">
        <v>19.306699999999999</v>
      </c>
      <c r="Q31">
        <v>336152.30709999998</v>
      </c>
      <c r="R31">
        <v>3063477.7138</v>
      </c>
      <c r="S31">
        <v>336133.22911399999</v>
      </c>
      <c r="T31">
        <v>3063480.67662</v>
      </c>
      <c r="U31">
        <v>1.9307000000000001E-2</v>
      </c>
    </row>
    <row r="32" spans="1:21" x14ac:dyDescent="0.25">
      <c r="A32">
        <v>30</v>
      </c>
      <c r="B32" t="s">
        <v>24</v>
      </c>
      <c r="C32" t="s">
        <v>25</v>
      </c>
      <c r="D32" t="s">
        <v>26</v>
      </c>
      <c r="E32">
        <v>11</v>
      </c>
      <c r="F32" t="s">
        <v>42</v>
      </c>
      <c r="G32">
        <v>300</v>
      </c>
      <c r="H32" t="s">
        <v>27</v>
      </c>
      <c r="I32" t="s">
        <v>28</v>
      </c>
      <c r="J32" t="s">
        <v>29</v>
      </c>
      <c r="K32" t="s">
        <v>49</v>
      </c>
      <c r="L32" t="s">
        <v>31</v>
      </c>
      <c r="M32">
        <v>3</v>
      </c>
      <c r="N32" t="s">
        <v>32</v>
      </c>
      <c r="O32" t="s">
        <v>33</v>
      </c>
      <c r="P32">
        <v>3.33447</v>
      </c>
      <c r="Q32">
        <v>336128.21257600002</v>
      </c>
      <c r="R32">
        <v>3063481.4556900002</v>
      </c>
      <c r="S32">
        <v>336124.91759999999</v>
      </c>
      <c r="T32">
        <v>3063481.9674</v>
      </c>
      <c r="U32">
        <v>3.3340000000000002E-3</v>
      </c>
    </row>
    <row r="33" spans="1:21" x14ac:dyDescent="0.25">
      <c r="A33">
        <v>31</v>
      </c>
      <c r="B33" t="s">
        <v>24</v>
      </c>
      <c r="C33" t="s">
        <v>25</v>
      </c>
      <c r="D33" t="s">
        <v>26</v>
      </c>
      <c r="E33">
        <v>11</v>
      </c>
      <c r="F33" t="s">
        <v>42</v>
      </c>
      <c r="G33">
        <v>300</v>
      </c>
      <c r="H33" t="s">
        <v>27</v>
      </c>
      <c r="I33" t="s">
        <v>28</v>
      </c>
      <c r="J33" t="s">
        <v>29</v>
      </c>
      <c r="K33" t="s">
        <v>49</v>
      </c>
      <c r="L33" t="s">
        <v>31</v>
      </c>
      <c r="M33">
        <v>3</v>
      </c>
      <c r="N33" t="s">
        <v>32</v>
      </c>
      <c r="O33" t="s">
        <v>33</v>
      </c>
      <c r="P33">
        <v>1.02003</v>
      </c>
      <c r="Q33">
        <v>336133.22911399999</v>
      </c>
      <c r="R33">
        <v>3063480.67662</v>
      </c>
      <c r="S33">
        <v>336132.221166</v>
      </c>
      <c r="T33">
        <v>3063480.8331499998</v>
      </c>
      <c r="U33">
        <v>1.0200000000000001E-3</v>
      </c>
    </row>
    <row r="34" spans="1:21" x14ac:dyDescent="0.25">
      <c r="A34">
        <v>32</v>
      </c>
      <c r="B34" t="s">
        <v>24</v>
      </c>
      <c r="C34" t="s">
        <v>25</v>
      </c>
      <c r="D34" t="s">
        <v>26</v>
      </c>
      <c r="E34">
        <v>11</v>
      </c>
      <c r="F34" t="s">
        <v>42</v>
      </c>
      <c r="G34">
        <v>300</v>
      </c>
      <c r="H34" t="s">
        <v>27</v>
      </c>
      <c r="I34" t="s">
        <v>28</v>
      </c>
      <c r="J34" t="s">
        <v>29</v>
      </c>
      <c r="K34" t="s">
        <v>49</v>
      </c>
      <c r="L34" t="s">
        <v>31</v>
      </c>
      <c r="M34">
        <v>3</v>
      </c>
      <c r="N34" t="s">
        <v>32</v>
      </c>
      <c r="O34" t="s">
        <v>33</v>
      </c>
      <c r="P34">
        <v>4.0566399999999998</v>
      </c>
      <c r="Q34">
        <v>336132.221166</v>
      </c>
      <c r="R34">
        <v>3063480.8331499998</v>
      </c>
      <c r="S34">
        <v>336128.21257600002</v>
      </c>
      <c r="T34">
        <v>3063481.4556900002</v>
      </c>
      <c r="U34">
        <v>4.0569999999999998E-3</v>
      </c>
    </row>
    <row r="35" spans="1:21" x14ac:dyDescent="0.25">
      <c r="A35">
        <v>33</v>
      </c>
      <c r="B35" t="s">
        <v>24</v>
      </c>
      <c r="C35" t="s">
        <v>25</v>
      </c>
      <c r="D35" t="s">
        <v>26</v>
      </c>
      <c r="E35">
        <v>11</v>
      </c>
      <c r="F35" t="s">
        <v>42</v>
      </c>
      <c r="G35">
        <v>300</v>
      </c>
      <c r="H35" t="s">
        <v>27</v>
      </c>
      <c r="I35" t="s">
        <v>28</v>
      </c>
      <c r="J35" t="s">
        <v>29</v>
      </c>
      <c r="K35" t="s">
        <v>49</v>
      </c>
      <c r="L35" t="s">
        <v>31</v>
      </c>
      <c r="M35">
        <v>3</v>
      </c>
      <c r="N35" t="s">
        <v>32</v>
      </c>
      <c r="O35" t="s">
        <v>33</v>
      </c>
      <c r="P35">
        <v>4.2756400000000001</v>
      </c>
      <c r="Q35">
        <v>336124.91759999999</v>
      </c>
      <c r="R35">
        <v>3063481.9674</v>
      </c>
      <c r="S35">
        <v>336120.69260000001</v>
      </c>
      <c r="T35">
        <v>3063482.6235000002</v>
      </c>
      <c r="U35">
        <v>4.2760000000000003E-3</v>
      </c>
    </row>
    <row r="36" spans="1:21" x14ac:dyDescent="0.25">
      <c r="A36">
        <v>34</v>
      </c>
      <c r="B36" t="s">
        <v>24</v>
      </c>
      <c r="C36" t="s">
        <v>25</v>
      </c>
      <c r="D36" t="s">
        <v>26</v>
      </c>
      <c r="E36">
        <v>11</v>
      </c>
      <c r="F36" t="s">
        <v>42</v>
      </c>
      <c r="G36">
        <v>300</v>
      </c>
      <c r="H36" t="s">
        <v>27</v>
      </c>
      <c r="I36" t="s">
        <v>28</v>
      </c>
      <c r="J36" t="s">
        <v>29</v>
      </c>
      <c r="K36" t="s">
        <v>49</v>
      </c>
      <c r="L36" t="s">
        <v>31</v>
      </c>
      <c r="M36">
        <v>3</v>
      </c>
      <c r="N36" t="s">
        <v>32</v>
      </c>
      <c r="O36" t="s">
        <v>33</v>
      </c>
      <c r="P36">
        <v>1.26223</v>
      </c>
      <c r="Q36">
        <v>336120.69260000001</v>
      </c>
      <c r="R36">
        <v>3063482.6235000002</v>
      </c>
      <c r="S36">
        <v>336119.43637000001</v>
      </c>
      <c r="T36">
        <v>3063482.7464200002</v>
      </c>
      <c r="U36">
        <v>1.2620000000000001E-3</v>
      </c>
    </row>
    <row r="37" spans="1:21" x14ac:dyDescent="0.25">
      <c r="A37">
        <v>35</v>
      </c>
      <c r="B37" t="s">
        <v>24</v>
      </c>
      <c r="C37" t="s">
        <v>25</v>
      </c>
      <c r="D37" t="s">
        <v>26</v>
      </c>
      <c r="E37">
        <v>11</v>
      </c>
      <c r="F37" t="s">
        <v>42</v>
      </c>
      <c r="G37">
        <v>300</v>
      </c>
      <c r="H37" t="s">
        <v>27</v>
      </c>
      <c r="I37" t="s">
        <v>28</v>
      </c>
      <c r="J37" t="s">
        <v>29</v>
      </c>
      <c r="K37" t="s">
        <v>49</v>
      </c>
      <c r="L37" t="s">
        <v>31</v>
      </c>
      <c r="M37">
        <v>3</v>
      </c>
      <c r="N37" t="s">
        <v>32</v>
      </c>
      <c r="O37" t="s">
        <v>33</v>
      </c>
      <c r="P37">
        <v>8.0157100000000003</v>
      </c>
      <c r="Q37">
        <v>336118.705113</v>
      </c>
      <c r="R37">
        <v>3063482.8179799998</v>
      </c>
      <c r="S37">
        <v>336110.72749999998</v>
      </c>
      <c r="T37">
        <v>3063483.5986000001</v>
      </c>
      <c r="U37">
        <v>8.0160000000000006E-3</v>
      </c>
    </row>
    <row r="38" spans="1:21" x14ac:dyDescent="0.25">
      <c r="A38">
        <v>36</v>
      </c>
      <c r="B38" t="s">
        <v>24</v>
      </c>
      <c r="C38" t="s">
        <v>25</v>
      </c>
      <c r="D38" t="s">
        <v>26</v>
      </c>
      <c r="E38">
        <v>11</v>
      </c>
      <c r="F38" t="s">
        <v>42</v>
      </c>
      <c r="G38">
        <v>300</v>
      </c>
      <c r="H38" t="s">
        <v>27</v>
      </c>
      <c r="I38" t="s">
        <v>28</v>
      </c>
      <c r="J38" t="s">
        <v>29</v>
      </c>
      <c r="K38" t="s">
        <v>49</v>
      </c>
      <c r="L38" t="s">
        <v>31</v>
      </c>
      <c r="M38">
        <v>3</v>
      </c>
      <c r="N38" t="s">
        <v>32</v>
      </c>
      <c r="O38" t="s">
        <v>33</v>
      </c>
      <c r="P38">
        <v>0.73474899999999999</v>
      </c>
      <c r="Q38">
        <v>336119.43637000001</v>
      </c>
      <c r="R38">
        <v>3063482.7464200002</v>
      </c>
      <c r="S38">
        <v>336118.705113</v>
      </c>
      <c r="T38">
        <v>3063482.8179799998</v>
      </c>
      <c r="U38">
        <v>7.3499999999999998E-4</v>
      </c>
    </row>
    <row r="39" spans="1:21" x14ac:dyDescent="0.25">
      <c r="A39">
        <v>37</v>
      </c>
      <c r="B39" t="s">
        <v>24</v>
      </c>
      <c r="C39" t="s">
        <v>25</v>
      </c>
      <c r="D39" t="s">
        <v>26</v>
      </c>
      <c r="E39">
        <v>11</v>
      </c>
      <c r="F39" t="s">
        <v>42</v>
      </c>
      <c r="G39">
        <v>300</v>
      </c>
      <c r="H39" t="s">
        <v>27</v>
      </c>
      <c r="I39" t="s">
        <v>28</v>
      </c>
      <c r="J39" t="s">
        <v>29</v>
      </c>
      <c r="K39" t="s">
        <v>49</v>
      </c>
      <c r="L39" t="s">
        <v>31</v>
      </c>
      <c r="M39">
        <v>3</v>
      </c>
      <c r="N39" t="s">
        <v>32</v>
      </c>
      <c r="O39" t="s">
        <v>33</v>
      </c>
      <c r="P39">
        <v>1.79257</v>
      </c>
      <c r="Q39">
        <v>336110.72749999998</v>
      </c>
      <c r="R39">
        <v>3063483.5986000001</v>
      </c>
      <c r="S39">
        <v>336110.804818</v>
      </c>
      <c r="T39">
        <v>3063485.3895</v>
      </c>
      <c r="U39">
        <v>1.7930000000000001E-3</v>
      </c>
    </row>
    <row r="40" spans="1:21" x14ac:dyDescent="0.25">
      <c r="A40">
        <v>38</v>
      </c>
      <c r="B40" t="s">
        <v>24</v>
      </c>
      <c r="C40" t="s">
        <v>25</v>
      </c>
      <c r="D40" t="s">
        <v>26</v>
      </c>
      <c r="E40">
        <v>11</v>
      </c>
      <c r="F40" t="s">
        <v>42</v>
      </c>
      <c r="G40">
        <v>300</v>
      </c>
      <c r="H40" t="s">
        <v>27</v>
      </c>
      <c r="I40" t="s">
        <v>28</v>
      </c>
      <c r="J40" t="s">
        <v>29</v>
      </c>
      <c r="K40" t="s">
        <v>49</v>
      </c>
      <c r="L40" t="s">
        <v>31</v>
      </c>
      <c r="M40">
        <v>3</v>
      </c>
      <c r="N40" t="s">
        <v>32</v>
      </c>
      <c r="O40" t="s">
        <v>33</v>
      </c>
      <c r="P40">
        <v>0.83973900000000001</v>
      </c>
      <c r="Q40">
        <v>336111.77948000003</v>
      </c>
      <c r="R40">
        <v>3063507.9652399998</v>
      </c>
      <c r="S40">
        <v>336111.81569999998</v>
      </c>
      <c r="T40">
        <v>3063508.8042000001</v>
      </c>
      <c r="U40">
        <v>8.4000000000000003E-4</v>
      </c>
    </row>
    <row r="41" spans="1:21" x14ac:dyDescent="0.25">
      <c r="A41">
        <v>39</v>
      </c>
      <c r="B41" t="s">
        <v>24</v>
      </c>
      <c r="C41" t="s">
        <v>25</v>
      </c>
      <c r="D41" t="s">
        <v>26</v>
      </c>
      <c r="E41">
        <v>11</v>
      </c>
      <c r="F41" t="s">
        <v>42</v>
      </c>
      <c r="G41">
        <v>300</v>
      </c>
      <c r="H41" t="s">
        <v>27</v>
      </c>
      <c r="I41" t="s">
        <v>28</v>
      </c>
      <c r="J41" t="s">
        <v>29</v>
      </c>
      <c r="K41" t="s">
        <v>49</v>
      </c>
      <c r="L41" t="s">
        <v>31</v>
      </c>
      <c r="M41">
        <v>3</v>
      </c>
      <c r="N41" t="s">
        <v>32</v>
      </c>
      <c r="O41" t="s">
        <v>33</v>
      </c>
      <c r="P41">
        <v>22.596800000000002</v>
      </c>
      <c r="Q41">
        <v>336110.804818</v>
      </c>
      <c r="R41">
        <v>3063485.3895</v>
      </c>
      <c r="S41">
        <v>336111.77948000003</v>
      </c>
      <c r="T41">
        <v>3063507.9652399998</v>
      </c>
      <c r="U41">
        <v>2.2596999999999999E-2</v>
      </c>
    </row>
    <row r="42" spans="1:21" x14ac:dyDescent="0.25">
      <c r="A42">
        <v>40</v>
      </c>
      <c r="B42" t="s">
        <v>24</v>
      </c>
      <c r="C42" t="s">
        <v>25</v>
      </c>
      <c r="D42" t="s">
        <v>26</v>
      </c>
      <c r="E42">
        <v>11</v>
      </c>
      <c r="F42" t="s">
        <v>42</v>
      </c>
      <c r="G42">
        <v>300</v>
      </c>
      <c r="H42" t="s">
        <v>27</v>
      </c>
      <c r="I42" t="s">
        <v>28</v>
      </c>
      <c r="J42" t="s">
        <v>29</v>
      </c>
      <c r="K42" t="s">
        <v>49</v>
      </c>
      <c r="L42" t="s">
        <v>31</v>
      </c>
      <c r="M42">
        <v>3</v>
      </c>
      <c r="N42" t="s">
        <v>32</v>
      </c>
      <c r="O42" t="s">
        <v>33</v>
      </c>
      <c r="P42">
        <v>0.92329600000000001</v>
      </c>
      <c r="Q42">
        <v>336111.81569999998</v>
      </c>
      <c r="R42">
        <v>3063508.8042000001</v>
      </c>
      <c r="S42">
        <v>336111.86264299997</v>
      </c>
      <c r="T42">
        <v>3063509.7263000002</v>
      </c>
      <c r="U42">
        <v>9.2299999999999999E-4</v>
      </c>
    </row>
    <row r="43" spans="1:21" x14ac:dyDescent="0.25">
      <c r="A43">
        <v>41</v>
      </c>
      <c r="B43" t="s">
        <v>24</v>
      </c>
      <c r="C43" t="s">
        <v>25</v>
      </c>
      <c r="D43" t="s">
        <v>26</v>
      </c>
      <c r="E43">
        <v>11</v>
      </c>
      <c r="F43" t="s">
        <v>42</v>
      </c>
      <c r="G43">
        <v>300</v>
      </c>
      <c r="H43" t="s">
        <v>27</v>
      </c>
      <c r="I43" t="s">
        <v>28</v>
      </c>
      <c r="J43" t="s">
        <v>29</v>
      </c>
      <c r="K43" t="s">
        <v>49</v>
      </c>
      <c r="L43" t="s">
        <v>31</v>
      </c>
      <c r="M43">
        <v>3</v>
      </c>
      <c r="N43" t="s">
        <v>32</v>
      </c>
      <c r="O43" t="s">
        <v>33</v>
      </c>
      <c r="P43">
        <v>3.8299400000000001</v>
      </c>
      <c r="Q43">
        <v>336113.31747299997</v>
      </c>
      <c r="R43">
        <v>3063538.3033099999</v>
      </c>
      <c r="S43">
        <v>336113.5122</v>
      </c>
      <c r="T43">
        <v>3063542.1283</v>
      </c>
      <c r="U43">
        <v>3.8300000000000001E-3</v>
      </c>
    </row>
    <row r="44" spans="1:21" x14ac:dyDescent="0.25">
      <c r="A44">
        <v>42</v>
      </c>
      <c r="B44" t="s">
        <v>24</v>
      </c>
      <c r="C44" t="s">
        <v>25</v>
      </c>
      <c r="D44" t="s">
        <v>26</v>
      </c>
      <c r="E44">
        <v>11</v>
      </c>
      <c r="F44" t="s">
        <v>42</v>
      </c>
      <c r="G44">
        <v>300</v>
      </c>
      <c r="H44" t="s">
        <v>27</v>
      </c>
      <c r="I44" t="s">
        <v>28</v>
      </c>
      <c r="J44" t="s">
        <v>29</v>
      </c>
      <c r="K44" t="s">
        <v>49</v>
      </c>
      <c r="L44" t="s">
        <v>31</v>
      </c>
      <c r="M44">
        <v>3</v>
      </c>
      <c r="N44" t="s">
        <v>32</v>
      </c>
      <c r="O44" t="s">
        <v>33</v>
      </c>
      <c r="P44">
        <v>28.614000000000001</v>
      </c>
      <c r="Q44">
        <v>336111.86264299997</v>
      </c>
      <c r="R44">
        <v>3063509.7263000002</v>
      </c>
      <c r="S44">
        <v>336113.31747299997</v>
      </c>
      <c r="T44">
        <v>3063538.3033099999</v>
      </c>
      <c r="U44">
        <v>2.8614000000000001E-2</v>
      </c>
    </row>
    <row r="45" spans="1:21" x14ac:dyDescent="0.25">
      <c r="A45">
        <v>43</v>
      </c>
      <c r="B45" t="s">
        <v>24</v>
      </c>
      <c r="C45" t="s">
        <v>25</v>
      </c>
      <c r="D45" t="s">
        <v>26</v>
      </c>
      <c r="E45">
        <v>11</v>
      </c>
      <c r="F45" t="s">
        <v>42</v>
      </c>
      <c r="G45">
        <v>300</v>
      </c>
      <c r="H45" t="s">
        <v>27</v>
      </c>
      <c r="I45" t="s">
        <v>28</v>
      </c>
      <c r="J45" t="s">
        <v>29</v>
      </c>
      <c r="K45" t="s">
        <v>49</v>
      </c>
      <c r="L45" t="s">
        <v>31</v>
      </c>
      <c r="M45">
        <v>3</v>
      </c>
      <c r="N45" t="s">
        <v>32</v>
      </c>
      <c r="O45" t="s">
        <v>33</v>
      </c>
      <c r="P45">
        <v>15.149100000000001</v>
      </c>
      <c r="Q45">
        <v>336113.5122</v>
      </c>
      <c r="R45">
        <v>3063542.1283</v>
      </c>
      <c r="S45">
        <v>336115.52126399998</v>
      </c>
      <c r="T45">
        <v>3063557.1436200002</v>
      </c>
      <c r="U45">
        <v>1.5148999999999999E-2</v>
      </c>
    </row>
    <row r="46" spans="1:21" x14ac:dyDescent="0.25">
      <c r="A46">
        <v>44</v>
      </c>
      <c r="B46" t="s">
        <v>24</v>
      </c>
      <c r="C46" t="s">
        <v>25</v>
      </c>
      <c r="D46" t="s">
        <v>26</v>
      </c>
      <c r="E46">
        <v>11</v>
      </c>
      <c r="F46" t="s">
        <v>42</v>
      </c>
      <c r="G46">
        <v>300</v>
      </c>
      <c r="H46" t="s">
        <v>27</v>
      </c>
      <c r="I46" t="s">
        <v>28</v>
      </c>
      <c r="J46" t="s">
        <v>29</v>
      </c>
      <c r="K46" t="s">
        <v>49</v>
      </c>
      <c r="L46" t="s">
        <v>31</v>
      </c>
      <c r="M46">
        <v>3</v>
      </c>
      <c r="N46" t="s">
        <v>32</v>
      </c>
      <c r="O46" t="s">
        <v>33</v>
      </c>
      <c r="P46">
        <v>9.7276399999999992</v>
      </c>
      <c r="Q46">
        <v>336116.89354999998</v>
      </c>
      <c r="R46">
        <v>3063567.3997999998</v>
      </c>
      <c r="S46">
        <v>336118.18362000003</v>
      </c>
      <c r="T46">
        <v>3063577.04152</v>
      </c>
      <c r="U46">
        <v>9.7280000000000005E-3</v>
      </c>
    </row>
    <row r="47" spans="1:21" x14ac:dyDescent="0.25">
      <c r="A47">
        <v>45</v>
      </c>
      <c r="B47" t="s">
        <v>24</v>
      </c>
      <c r="C47" t="s">
        <v>25</v>
      </c>
      <c r="D47" t="s">
        <v>26</v>
      </c>
      <c r="E47">
        <v>11</v>
      </c>
      <c r="F47" t="s">
        <v>42</v>
      </c>
      <c r="G47">
        <v>300</v>
      </c>
      <c r="H47" t="s">
        <v>27</v>
      </c>
      <c r="I47" t="s">
        <v>28</v>
      </c>
      <c r="J47" t="s">
        <v>29</v>
      </c>
      <c r="K47" t="s">
        <v>49</v>
      </c>
      <c r="L47" t="s">
        <v>31</v>
      </c>
      <c r="M47">
        <v>3</v>
      </c>
      <c r="N47" t="s">
        <v>32</v>
      </c>
      <c r="O47" t="s">
        <v>33</v>
      </c>
      <c r="P47">
        <v>0.33463900000000002</v>
      </c>
      <c r="Q47">
        <v>336118.18362000003</v>
      </c>
      <c r="R47">
        <v>3063577.04152</v>
      </c>
      <c r="S47">
        <v>336118.228</v>
      </c>
      <c r="T47">
        <v>3063577.3731999998</v>
      </c>
      <c r="U47">
        <v>3.3500000000000001E-4</v>
      </c>
    </row>
    <row r="48" spans="1:21" x14ac:dyDescent="0.25">
      <c r="A48">
        <v>46</v>
      </c>
      <c r="B48" t="s">
        <v>24</v>
      </c>
      <c r="C48" t="s">
        <v>25</v>
      </c>
      <c r="D48" t="s">
        <v>26</v>
      </c>
      <c r="E48">
        <v>11</v>
      </c>
      <c r="F48" t="s">
        <v>42</v>
      </c>
      <c r="G48">
        <v>300</v>
      </c>
      <c r="H48" t="s">
        <v>27</v>
      </c>
      <c r="I48" t="s">
        <v>28</v>
      </c>
      <c r="J48" t="s">
        <v>29</v>
      </c>
      <c r="K48" t="s">
        <v>49</v>
      </c>
      <c r="L48" t="s">
        <v>31</v>
      </c>
      <c r="M48">
        <v>3</v>
      </c>
      <c r="N48" t="s">
        <v>32</v>
      </c>
      <c r="O48" t="s">
        <v>33</v>
      </c>
      <c r="P48">
        <v>10.3476</v>
      </c>
      <c r="Q48">
        <v>336115.52126399998</v>
      </c>
      <c r="R48">
        <v>3063557.1436200002</v>
      </c>
      <c r="S48">
        <v>336116.89354999998</v>
      </c>
      <c r="T48">
        <v>3063567.3997999998</v>
      </c>
      <c r="U48">
        <v>1.0348E-2</v>
      </c>
    </row>
    <row r="49" spans="1:21" x14ac:dyDescent="0.25">
      <c r="A49">
        <v>47</v>
      </c>
      <c r="B49" t="s">
        <v>24</v>
      </c>
      <c r="C49" t="s">
        <v>25</v>
      </c>
      <c r="D49" t="s">
        <v>26</v>
      </c>
      <c r="E49">
        <v>11</v>
      </c>
      <c r="F49" t="s">
        <v>42</v>
      </c>
      <c r="G49">
        <v>300</v>
      </c>
      <c r="H49" t="s">
        <v>27</v>
      </c>
      <c r="I49" t="s">
        <v>28</v>
      </c>
      <c r="J49" t="s">
        <v>29</v>
      </c>
      <c r="K49" t="s">
        <v>49</v>
      </c>
      <c r="L49" t="s">
        <v>31</v>
      </c>
      <c r="M49">
        <v>3</v>
      </c>
      <c r="N49" t="s">
        <v>32</v>
      </c>
      <c r="O49" t="s">
        <v>33</v>
      </c>
      <c r="P49">
        <v>23.1751</v>
      </c>
      <c r="Q49">
        <v>336118.228</v>
      </c>
      <c r="R49">
        <v>3063577.3731999998</v>
      </c>
      <c r="S49">
        <v>336120.63839799998</v>
      </c>
      <c r="T49">
        <v>3063600.4225599999</v>
      </c>
      <c r="U49">
        <v>2.3175000000000001E-2</v>
      </c>
    </row>
    <row r="50" spans="1:21" x14ac:dyDescent="0.25">
      <c r="A50">
        <v>48</v>
      </c>
      <c r="B50" t="s">
        <v>24</v>
      </c>
      <c r="C50" t="s">
        <v>25</v>
      </c>
      <c r="D50" t="s">
        <v>26</v>
      </c>
      <c r="E50">
        <v>11</v>
      </c>
      <c r="F50" t="s">
        <v>42</v>
      </c>
      <c r="G50">
        <v>300</v>
      </c>
      <c r="H50" t="s">
        <v>27</v>
      </c>
      <c r="I50" t="s">
        <v>28</v>
      </c>
      <c r="J50" t="s">
        <v>29</v>
      </c>
      <c r="K50" t="s">
        <v>49</v>
      </c>
      <c r="L50" t="s">
        <v>31</v>
      </c>
      <c r="M50">
        <v>3</v>
      </c>
      <c r="N50" t="s">
        <v>32</v>
      </c>
      <c r="O50" t="s">
        <v>33</v>
      </c>
      <c r="P50">
        <v>12.107799999999999</v>
      </c>
      <c r="Q50">
        <v>336120.977785</v>
      </c>
      <c r="R50">
        <v>3063603.6679400001</v>
      </c>
      <c r="S50">
        <v>336122.23710000003</v>
      </c>
      <c r="T50">
        <v>3063615.7100999998</v>
      </c>
      <c r="U50">
        <v>1.2108000000000001E-2</v>
      </c>
    </row>
    <row r="51" spans="1:21" x14ac:dyDescent="0.25">
      <c r="A51">
        <v>49</v>
      </c>
      <c r="B51" t="s">
        <v>24</v>
      </c>
      <c r="C51" t="s">
        <v>25</v>
      </c>
      <c r="D51" t="s">
        <v>26</v>
      </c>
      <c r="E51">
        <v>11</v>
      </c>
      <c r="F51" t="s">
        <v>42</v>
      </c>
      <c r="G51">
        <v>300</v>
      </c>
      <c r="H51" t="s">
        <v>27</v>
      </c>
      <c r="I51" t="s">
        <v>28</v>
      </c>
      <c r="J51" t="s">
        <v>29</v>
      </c>
      <c r="K51" t="s">
        <v>49</v>
      </c>
      <c r="L51" t="s">
        <v>31</v>
      </c>
      <c r="M51">
        <v>3</v>
      </c>
      <c r="N51" t="s">
        <v>32</v>
      </c>
      <c r="O51" t="s">
        <v>33</v>
      </c>
      <c r="P51">
        <v>3.2630699999999999</v>
      </c>
      <c r="Q51">
        <v>336120.63839799998</v>
      </c>
      <c r="R51">
        <v>3063600.4225599999</v>
      </c>
      <c r="S51">
        <v>336120.977785</v>
      </c>
      <c r="T51">
        <v>3063603.6679400001</v>
      </c>
      <c r="U51">
        <v>3.2629999999999998E-3</v>
      </c>
    </row>
    <row r="52" spans="1:21" x14ac:dyDescent="0.25">
      <c r="A52">
        <v>50</v>
      </c>
      <c r="B52" t="s">
        <v>24</v>
      </c>
      <c r="C52" t="s">
        <v>25</v>
      </c>
      <c r="D52" t="s">
        <v>26</v>
      </c>
      <c r="E52">
        <v>11</v>
      </c>
      <c r="F52" t="s">
        <v>42</v>
      </c>
      <c r="G52">
        <v>300</v>
      </c>
      <c r="H52" t="s">
        <v>27</v>
      </c>
      <c r="I52" t="s">
        <v>28</v>
      </c>
      <c r="J52" t="s">
        <v>29</v>
      </c>
      <c r="K52" t="s">
        <v>49</v>
      </c>
      <c r="L52" t="s">
        <v>31</v>
      </c>
      <c r="M52">
        <v>3</v>
      </c>
      <c r="N52" t="s">
        <v>32</v>
      </c>
      <c r="O52" t="s">
        <v>33</v>
      </c>
      <c r="P52">
        <v>4.98644</v>
      </c>
      <c r="Q52">
        <v>336122.23710000003</v>
      </c>
      <c r="R52">
        <v>3063615.7100999998</v>
      </c>
      <c r="S52">
        <v>336123.04283300001</v>
      </c>
      <c r="T52">
        <v>3063620.6310100001</v>
      </c>
      <c r="U52">
        <v>4.986E-3</v>
      </c>
    </row>
    <row r="53" spans="1:21" x14ac:dyDescent="0.25">
      <c r="A53">
        <v>51</v>
      </c>
      <c r="B53" t="s">
        <v>24</v>
      </c>
      <c r="C53" t="s">
        <v>25</v>
      </c>
      <c r="D53" t="s">
        <v>26</v>
      </c>
      <c r="E53">
        <v>11</v>
      </c>
      <c r="F53" t="s">
        <v>42</v>
      </c>
      <c r="G53">
        <v>300</v>
      </c>
      <c r="H53" t="s">
        <v>27</v>
      </c>
      <c r="I53" t="s">
        <v>28</v>
      </c>
      <c r="J53" t="s">
        <v>29</v>
      </c>
      <c r="K53" t="s">
        <v>49</v>
      </c>
      <c r="L53" t="s">
        <v>31</v>
      </c>
      <c r="M53">
        <v>3</v>
      </c>
      <c r="N53" t="s">
        <v>32</v>
      </c>
      <c r="O53" t="s">
        <v>33</v>
      </c>
      <c r="P53">
        <v>21.930099999999999</v>
      </c>
      <c r="Q53">
        <v>336123.04283300001</v>
      </c>
      <c r="R53">
        <v>3063620.6310100001</v>
      </c>
      <c r="S53">
        <v>336126.58639999997</v>
      </c>
      <c r="T53">
        <v>3063642.2729000002</v>
      </c>
      <c r="U53">
        <v>2.1930000000000002E-2</v>
      </c>
    </row>
    <row r="54" spans="1:21" x14ac:dyDescent="0.25">
      <c r="A54">
        <v>52</v>
      </c>
      <c r="B54" t="s">
        <v>24</v>
      </c>
      <c r="C54" t="s">
        <v>25</v>
      </c>
      <c r="D54" t="s">
        <v>26</v>
      </c>
      <c r="E54">
        <v>11</v>
      </c>
      <c r="F54" t="s">
        <v>42</v>
      </c>
      <c r="G54">
        <v>300</v>
      </c>
      <c r="H54" t="s">
        <v>27</v>
      </c>
      <c r="I54" t="s">
        <v>28</v>
      </c>
      <c r="J54" t="s">
        <v>29</v>
      </c>
      <c r="K54" t="s">
        <v>49</v>
      </c>
      <c r="L54" t="s">
        <v>31</v>
      </c>
      <c r="M54">
        <v>3</v>
      </c>
      <c r="N54" t="s">
        <v>32</v>
      </c>
      <c r="O54" t="s">
        <v>33</v>
      </c>
      <c r="P54">
        <v>1.2664</v>
      </c>
      <c r="Q54">
        <v>336126.58639999997</v>
      </c>
      <c r="R54">
        <v>3063642.2729000002</v>
      </c>
      <c r="S54">
        <v>336126.76123200002</v>
      </c>
      <c r="T54">
        <v>3063643.5271700001</v>
      </c>
      <c r="U54">
        <v>1.266E-3</v>
      </c>
    </row>
    <row r="55" spans="1:21" x14ac:dyDescent="0.25">
      <c r="A55">
        <v>53</v>
      </c>
      <c r="B55" t="s">
        <v>24</v>
      </c>
      <c r="C55" t="s">
        <v>25</v>
      </c>
      <c r="D55" t="s">
        <v>26</v>
      </c>
      <c r="E55">
        <v>11</v>
      </c>
      <c r="F55" t="s">
        <v>42</v>
      </c>
      <c r="G55">
        <v>300</v>
      </c>
      <c r="H55" t="s">
        <v>27</v>
      </c>
      <c r="I55" t="s">
        <v>28</v>
      </c>
      <c r="J55" t="s">
        <v>29</v>
      </c>
      <c r="K55" t="s">
        <v>49</v>
      </c>
      <c r="L55" t="s">
        <v>31</v>
      </c>
      <c r="M55">
        <v>3</v>
      </c>
      <c r="N55" t="s">
        <v>32</v>
      </c>
      <c r="O55" t="s">
        <v>33</v>
      </c>
      <c r="P55">
        <v>0.248921</v>
      </c>
      <c r="Q55">
        <v>336129.73242199997</v>
      </c>
      <c r="R55">
        <v>3063664.8430400002</v>
      </c>
      <c r="S55">
        <v>336129.766787</v>
      </c>
      <c r="T55">
        <v>3063665.0895799999</v>
      </c>
      <c r="U55">
        <v>2.4899999999999998E-4</v>
      </c>
    </row>
    <row r="56" spans="1:21" x14ac:dyDescent="0.25">
      <c r="A56">
        <v>54</v>
      </c>
      <c r="B56" t="s">
        <v>24</v>
      </c>
      <c r="C56" t="s">
        <v>25</v>
      </c>
      <c r="D56" t="s">
        <v>26</v>
      </c>
      <c r="E56">
        <v>11</v>
      </c>
      <c r="F56" t="s">
        <v>42</v>
      </c>
      <c r="G56">
        <v>300</v>
      </c>
      <c r="H56" t="s">
        <v>27</v>
      </c>
      <c r="I56" t="s">
        <v>28</v>
      </c>
      <c r="J56" t="s">
        <v>29</v>
      </c>
      <c r="K56" t="s">
        <v>49</v>
      </c>
      <c r="L56" t="s">
        <v>31</v>
      </c>
      <c r="M56">
        <v>3</v>
      </c>
      <c r="N56" t="s">
        <v>32</v>
      </c>
      <c r="O56" t="s">
        <v>33</v>
      </c>
      <c r="P56">
        <v>0.42963699999999999</v>
      </c>
      <c r="Q56">
        <v>336129.766787</v>
      </c>
      <c r="R56">
        <v>3063665.0895799999</v>
      </c>
      <c r="S56">
        <v>336129.82610000001</v>
      </c>
      <c r="T56">
        <v>3063665.5151</v>
      </c>
      <c r="U56">
        <v>4.2999999999999999E-4</v>
      </c>
    </row>
    <row r="57" spans="1:21" x14ac:dyDescent="0.25">
      <c r="A57">
        <v>55</v>
      </c>
      <c r="B57" t="s">
        <v>24</v>
      </c>
      <c r="C57" t="s">
        <v>25</v>
      </c>
      <c r="D57" t="s">
        <v>26</v>
      </c>
      <c r="E57">
        <v>11</v>
      </c>
      <c r="F57" t="s">
        <v>42</v>
      </c>
      <c r="G57">
        <v>300</v>
      </c>
      <c r="H57" t="s">
        <v>27</v>
      </c>
      <c r="I57" t="s">
        <v>28</v>
      </c>
      <c r="J57" t="s">
        <v>29</v>
      </c>
      <c r="K57" t="s">
        <v>49</v>
      </c>
      <c r="L57" t="s">
        <v>31</v>
      </c>
      <c r="M57">
        <v>3</v>
      </c>
      <c r="N57" t="s">
        <v>32</v>
      </c>
      <c r="O57" t="s">
        <v>33</v>
      </c>
      <c r="P57">
        <v>21.521899999999999</v>
      </c>
      <c r="Q57">
        <v>336126.76123200002</v>
      </c>
      <c r="R57">
        <v>3063643.5271700001</v>
      </c>
      <c r="S57">
        <v>336129.73242199997</v>
      </c>
      <c r="T57">
        <v>3063664.8430400002</v>
      </c>
      <c r="U57">
        <v>2.1521999999999999E-2</v>
      </c>
    </row>
    <row r="58" spans="1:21" x14ac:dyDescent="0.25">
      <c r="A58">
        <v>56</v>
      </c>
      <c r="B58" t="s">
        <v>24</v>
      </c>
      <c r="C58" t="s">
        <v>25</v>
      </c>
      <c r="D58" t="s">
        <v>26</v>
      </c>
      <c r="E58">
        <v>11</v>
      </c>
      <c r="F58" t="s">
        <v>42</v>
      </c>
      <c r="G58">
        <v>300</v>
      </c>
      <c r="H58" t="s">
        <v>27</v>
      </c>
      <c r="I58" t="s">
        <v>28</v>
      </c>
      <c r="J58" t="s">
        <v>29</v>
      </c>
      <c r="K58" t="s">
        <v>49</v>
      </c>
      <c r="L58" t="s">
        <v>31</v>
      </c>
      <c r="M58">
        <v>3</v>
      </c>
      <c r="N58" t="s">
        <v>32</v>
      </c>
      <c r="O58" t="s">
        <v>33</v>
      </c>
      <c r="P58">
        <v>0.365226</v>
      </c>
      <c r="Q58">
        <v>336129.82610000001</v>
      </c>
      <c r="R58">
        <v>3063665.5151</v>
      </c>
      <c r="S58">
        <v>336129.876514</v>
      </c>
      <c r="T58">
        <v>3063665.87683</v>
      </c>
      <c r="U58">
        <v>3.6499999999999998E-4</v>
      </c>
    </row>
    <row r="59" spans="1:21" x14ac:dyDescent="0.25">
      <c r="A59">
        <v>57</v>
      </c>
      <c r="B59" t="s">
        <v>24</v>
      </c>
      <c r="C59" t="s">
        <v>25</v>
      </c>
      <c r="D59" t="s">
        <v>26</v>
      </c>
      <c r="E59">
        <v>11</v>
      </c>
      <c r="F59" t="s">
        <v>42</v>
      </c>
      <c r="G59">
        <v>300</v>
      </c>
      <c r="H59" t="s">
        <v>27</v>
      </c>
      <c r="I59" t="s">
        <v>28</v>
      </c>
      <c r="J59" t="s">
        <v>29</v>
      </c>
      <c r="K59" t="s">
        <v>49</v>
      </c>
      <c r="L59" t="s">
        <v>31</v>
      </c>
      <c r="M59">
        <v>3</v>
      </c>
      <c r="N59" t="s">
        <v>32</v>
      </c>
      <c r="O59" t="s">
        <v>33</v>
      </c>
      <c r="P59">
        <v>6.8933999999999995E-2</v>
      </c>
      <c r="Q59">
        <v>336129.876514</v>
      </c>
      <c r="R59">
        <v>3063665.87683</v>
      </c>
      <c r="S59">
        <v>336129.88602899999</v>
      </c>
      <c r="T59">
        <v>3063665.9451000001</v>
      </c>
      <c r="U59">
        <v>6.8999999999999997E-5</v>
      </c>
    </row>
    <row r="60" spans="1:21" x14ac:dyDescent="0.25">
      <c r="A60">
        <v>58</v>
      </c>
      <c r="B60" t="s">
        <v>24</v>
      </c>
      <c r="C60" t="s">
        <v>25</v>
      </c>
      <c r="D60" t="s">
        <v>26</v>
      </c>
      <c r="E60">
        <v>11</v>
      </c>
      <c r="F60" t="s">
        <v>42</v>
      </c>
      <c r="G60">
        <v>300</v>
      </c>
      <c r="H60" t="s">
        <v>27</v>
      </c>
      <c r="I60" t="s">
        <v>28</v>
      </c>
      <c r="J60" t="s">
        <v>29</v>
      </c>
      <c r="K60" t="s">
        <v>49</v>
      </c>
      <c r="L60" t="s">
        <v>31</v>
      </c>
      <c r="M60">
        <v>3</v>
      </c>
      <c r="N60" t="s">
        <v>32</v>
      </c>
      <c r="O60" t="s">
        <v>33</v>
      </c>
      <c r="P60">
        <v>0.103385</v>
      </c>
      <c r="Q60">
        <v>336129.88602899999</v>
      </c>
      <c r="R60">
        <v>3063665.9451000001</v>
      </c>
      <c r="S60">
        <v>336129.90029999998</v>
      </c>
      <c r="T60">
        <v>3063666.0474999999</v>
      </c>
      <c r="U60">
        <v>1.03E-4</v>
      </c>
    </row>
    <row r="61" spans="1:21" x14ac:dyDescent="0.25">
      <c r="A61">
        <v>59</v>
      </c>
      <c r="B61" t="s">
        <v>24</v>
      </c>
      <c r="C61" t="s">
        <v>25</v>
      </c>
      <c r="D61" t="s">
        <v>26</v>
      </c>
      <c r="E61">
        <v>11</v>
      </c>
      <c r="F61" t="s">
        <v>42</v>
      </c>
      <c r="G61">
        <v>300</v>
      </c>
      <c r="H61" t="s">
        <v>27</v>
      </c>
      <c r="I61" t="s">
        <v>28</v>
      </c>
      <c r="J61" t="s">
        <v>29</v>
      </c>
      <c r="K61" t="s">
        <v>49</v>
      </c>
      <c r="L61" t="s">
        <v>31</v>
      </c>
      <c r="M61">
        <v>3</v>
      </c>
      <c r="N61" t="s">
        <v>32</v>
      </c>
      <c r="O61" t="s">
        <v>33</v>
      </c>
      <c r="P61">
        <v>7.3532099999999998</v>
      </c>
      <c r="Q61">
        <v>336129.90029999998</v>
      </c>
      <c r="R61">
        <v>3063666.0474999999</v>
      </c>
      <c r="S61">
        <v>336130.99609999999</v>
      </c>
      <c r="T61">
        <v>3063673.3185999999</v>
      </c>
      <c r="U61">
        <v>7.3530000000000002E-3</v>
      </c>
    </row>
    <row r="62" spans="1:21" x14ac:dyDescent="0.25">
      <c r="A62">
        <v>60</v>
      </c>
      <c r="B62" t="s">
        <v>24</v>
      </c>
      <c r="C62" t="s">
        <v>25</v>
      </c>
      <c r="D62" t="s">
        <v>26</v>
      </c>
      <c r="E62">
        <v>11</v>
      </c>
      <c r="F62" t="s">
        <v>42</v>
      </c>
      <c r="G62">
        <v>300</v>
      </c>
      <c r="H62" t="s">
        <v>27</v>
      </c>
      <c r="I62" t="s">
        <v>28</v>
      </c>
      <c r="J62" t="s">
        <v>29</v>
      </c>
      <c r="K62" t="s">
        <v>49</v>
      </c>
      <c r="L62" t="s">
        <v>31</v>
      </c>
      <c r="M62">
        <v>3</v>
      </c>
      <c r="N62" t="s">
        <v>32</v>
      </c>
      <c r="O62" t="s">
        <v>33</v>
      </c>
      <c r="P62">
        <v>7.2527699999999999</v>
      </c>
      <c r="Q62">
        <v>336130.99609999999</v>
      </c>
      <c r="R62">
        <v>3063673.3185999999</v>
      </c>
      <c r="S62">
        <v>336133.07202999998</v>
      </c>
      <c r="T62">
        <v>3063680.2679300001</v>
      </c>
      <c r="U62">
        <v>7.2529999999999999E-3</v>
      </c>
    </row>
    <row r="63" spans="1:21" x14ac:dyDescent="0.25">
      <c r="A63">
        <v>61</v>
      </c>
      <c r="B63" t="s">
        <v>24</v>
      </c>
      <c r="C63" t="s">
        <v>25</v>
      </c>
      <c r="D63" t="s">
        <v>26</v>
      </c>
      <c r="E63">
        <v>11</v>
      </c>
      <c r="F63" t="s">
        <v>42</v>
      </c>
      <c r="G63">
        <v>300</v>
      </c>
      <c r="H63" t="s">
        <v>27</v>
      </c>
      <c r="I63" t="s">
        <v>28</v>
      </c>
      <c r="J63" t="s">
        <v>29</v>
      </c>
      <c r="K63" t="s">
        <v>49</v>
      </c>
      <c r="L63" t="s">
        <v>31</v>
      </c>
      <c r="M63">
        <v>3</v>
      </c>
      <c r="N63" t="s">
        <v>32</v>
      </c>
      <c r="O63" t="s">
        <v>33</v>
      </c>
      <c r="P63">
        <v>3.40943</v>
      </c>
      <c r="Q63">
        <v>336133.93883200001</v>
      </c>
      <c r="R63">
        <v>3063683.1696100002</v>
      </c>
      <c r="S63">
        <v>336134.91470000002</v>
      </c>
      <c r="T63">
        <v>3063686.4364</v>
      </c>
      <c r="U63">
        <v>3.4090000000000001E-3</v>
      </c>
    </row>
    <row r="64" spans="1:21" x14ac:dyDescent="0.25">
      <c r="A64">
        <v>62</v>
      </c>
      <c r="B64" t="s">
        <v>24</v>
      </c>
      <c r="C64" t="s">
        <v>25</v>
      </c>
      <c r="D64" t="s">
        <v>26</v>
      </c>
      <c r="E64">
        <v>11</v>
      </c>
      <c r="F64" t="s">
        <v>42</v>
      </c>
      <c r="G64">
        <v>300</v>
      </c>
      <c r="H64" t="s">
        <v>27</v>
      </c>
      <c r="I64" t="s">
        <v>28</v>
      </c>
      <c r="J64" t="s">
        <v>29</v>
      </c>
      <c r="K64" t="s">
        <v>49</v>
      </c>
      <c r="L64" t="s">
        <v>31</v>
      </c>
      <c r="M64">
        <v>3</v>
      </c>
      <c r="N64" t="s">
        <v>32</v>
      </c>
      <c r="O64" t="s">
        <v>33</v>
      </c>
      <c r="P64">
        <v>1.7387699999999999</v>
      </c>
      <c r="Q64">
        <v>336133.44115199998</v>
      </c>
      <c r="R64">
        <v>3063681.5035899999</v>
      </c>
      <c r="S64">
        <v>336133.93883200001</v>
      </c>
      <c r="T64">
        <v>3063683.1696100002</v>
      </c>
      <c r="U64">
        <v>1.7390000000000001E-3</v>
      </c>
    </row>
    <row r="65" spans="1:21" x14ac:dyDescent="0.25">
      <c r="A65">
        <v>63</v>
      </c>
      <c r="B65" t="s">
        <v>24</v>
      </c>
      <c r="C65" t="s">
        <v>25</v>
      </c>
      <c r="D65" t="s">
        <v>26</v>
      </c>
      <c r="E65">
        <v>11</v>
      </c>
      <c r="F65" t="s">
        <v>42</v>
      </c>
      <c r="G65">
        <v>300</v>
      </c>
      <c r="H65" t="s">
        <v>27</v>
      </c>
      <c r="I65" t="s">
        <v>28</v>
      </c>
      <c r="J65" t="s">
        <v>29</v>
      </c>
      <c r="K65" t="s">
        <v>49</v>
      </c>
      <c r="L65" t="s">
        <v>31</v>
      </c>
      <c r="M65">
        <v>3</v>
      </c>
      <c r="N65" t="s">
        <v>32</v>
      </c>
      <c r="O65" t="s">
        <v>33</v>
      </c>
      <c r="P65">
        <v>1.28962</v>
      </c>
      <c r="Q65">
        <v>336133.07202999998</v>
      </c>
      <c r="R65">
        <v>3063680.2679300001</v>
      </c>
      <c r="S65">
        <v>336133.44115199998</v>
      </c>
      <c r="T65">
        <v>3063681.5035899999</v>
      </c>
      <c r="U65">
        <v>1.2899999999999999E-3</v>
      </c>
    </row>
    <row r="66" spans="1:21" x14ac:dyDescent="0.25">
      <c r="A66">
        <v>64</v>
      </c>
      <c r="B66" t="s">
        <v>24</v>
      </c>
      <c r="C66" t="s">
        <v>25</v>
      </c>
      <c r="D66" t="s">
        <v>26</v>
      </c>
      <c r="E66">
        <v>11</v>
      </c>
      <c r="F66" t="s">
        <v>42</v>
      </c>
      <c r="G66">
        <v>300</v>
      </c>
      <c r="H66" t="s">
        <v>27</v>
      </c>
      <c r="I66" t="s">
        <v>28</v>
      </c>
      <c r="J66" t="s">
        <v>29</v>
      </c>
      <c r="K66" t="s">
        <v>49</v>
      </c>
      <c r="L66" t="s">
        <v>31</v>
      </c>
      <c r="M66">
        <v>3</v>
      </c>
      <c r="N66" t="s">
        <v>32</v>
      </c>
      <c r="O66" t="s">
        <v>33</v>
      </c>
      <c r="P66">
        <v>7.7642300000000004</v>
      </c>
      <c r="Q66">
        <v>336134.91470000002</v>
      </c>
      <c r="R66">
        <v>3063686.4364</v>
      </c>
      <c r="S66">
        <v>336133.2708</v>
      </c>
      <c r="T66">
        <v>3063694.0246000001</v>
      </c>
      <c r="U66">
        <v>7.7640000000000001E-3</v>
      </c>
    </row>
    <row r="67" spans="1:21" x14ac:dyDescent="0.25">
      <c r="A67">
        <v>65</v>
      </c>
      <c r="B67" t="s">
        <v>24</v>
      </c>
      <c r="C67" t="s">
        <v>25</v>
      </c>
      <c r="D67" t="s">
        <v>26</v>
      </c>
      <c r="E67">
        <v>11</v>
      </c>
      <c r="F67" t="s">
        <v>42</v>
      </c>
      <c r="G67">
        <v>300</v>
      </c>
      <c r="H67" t="s">
        <v>27</v>
      </c>
      <c r="I67" t="s">
        <v>28</v>
      </c>
      <c r="J67" t="s">
        <v>29</v>
      </c>
      <c r="K67" t="s">
        <v>49</v>
      </c>
      <c r="L67" t="s">
        <v>31</v>
      </c>
      <c r="M67">
        <v>3</v>
      </c>
      <c r="N67" t="s">
        <v>32</v>
      </c>
      <c r="O67" t="s">
        <v>33</v>
      </c>
      <c r="P67">
        <v>10.123200000000001</v>
      </c>
      <c r="Q67">
        <v>336133.2708</v>
      </c>
      <c r="R67">
        <v>3063694.0246000001</v>
      </c>
      <c r="S67">
        <v>336123.58179999999</v>
      </c>
      <c r="T67">
        <v>3063696.9575</v>
      </c>
      <c r="U67">
        <v>1.0123E-2</v>
      </c>
    </row>
    <row r="68" spans="1:21" x14ac:dyDescent="0.25">
      <c r="A68">
        <v>66</v>
      </c>
      <c r="B68" t="s">
        <v>24</v>
      </c>
      <c r="C68" t="s">
        <v>25</v>
      </c>
      <c r="D68" t="s">
        <v>26</v>
      </c>
      <c r="E68">
        <v>11</v>
      </c>
      <c r="F68" t="s">
        <v>42</v>
      </c>
      <c r="G68">
        <v>300</v>
      </c>
      <c r="H68" t="s">
        <v>27</v>
      </c>
      <c r="I68" t="s">
        <v>28</v>
      </c>
      <c r="J68" t="s">
        <v>29</v>
      </c>
      <c r="K68" t="s">
        <v>49</v>
      </c>
      <c r="L68" t="s">
        <v>31</v>
      </c>
      <c r="M68">
        <v>3</v>
      </c>
      <c r="N68" t="s">
        <v>32</v>
      </c>
      <c r="O68" t="s">
        <v>33</v>
      </c>
      <c r="P68">
        <v>15.135899999999999</v>
      </c>
      <c r="Q68">
        <v>336123.58179999999</v>
      </c>
      <c r="R68">
        <v>3063696.9575</v>
      </c>
      <c r="S68">
        <v>336128.76250000001</v>
      </c>
      <c r="T68">
        <v>3063711.1792000001</v>
      </c>
      <c r="U68">
        <v>1.5136E-2</v>
      </c>
    </row>
    <row r="69" spans="1:21" x14ac:dyDescent="0.25">
      <c r="A69">
        <v>67</v>
      </c>
      <c r="B69" t="s">
        <v>24</v>
      </c>
      <c r="C69" t="s">
        <v>25</v>
      </c>
      <c r="D69" t="s">
        <v>26</v>
      </c>
      <c r="E69">
        <v>11</v>
      </c>
      <c r="F69" t="s">
        <v>42</v>
      </c>
      <c r="G69">
        <v>300</v>
      </c>
      <c r="H69" t="s">
        <v>27</v>
      </c>
      <c r="I69" t="s">
        <v>28</v>
      </c>
      <c r="J69" t="s">
        <v>29</v>
      </c>
      <c r="K69" t="s">
        <v>49</v>
      </c>
      <c r="L69" t="s">
        <v>31</v>
      </c>
      <c r="M69">
        <v>3</v>
      </c>
      <c r="N69" t="s">
        <v>32</v>
      </c>
      <c r="O69" t="s">
        <v>33</v>
      </c>
      <c r="P69">
        <v>15.648300000000001</v>
      </c>
      <c r="Q69">
        <v>336128.76250000001</v>
      </c>
      <c r="R69">
        <v>3063711.1792000001</v>
      </c>
      <c r="S69">
        <v>336132.95689999999</v>
      </c>
      <c r="T69">
        <v>3063726.2549000001</v>
      </c>
      <c r="U69">
        <v>1.5647999999999999E-2</v>
      </c>
    </row>
    <row r="70" spans="1:21" x14ac:dyDescent="0.25">
      <c r="A70">
        <v>68</v>
      </c>
      <c r="B70" t="s">
        <v>24</v>
      </c>
      <c r="C70" t="s">
        <v>25</v>
      </c>
      <c r="D70" t="s">
        <v>26</v>
      </c>
      <c r="E70">
        <v>11</v>
      </c>
      <c r="F70" t="s">
        <v>42</v>
      </c>
      <c r="G70">
        <v>300</v>
      </c>
      <c r="H70" t="s">
        <v>27</v>
      </c>
      <c r="I70" t="s">
        <v>28</v>
      </c>
      <c r="J70" t="s">
        <v>29</v>
      </c>
      <c r="K70" t="s">
        <v>49</v>
      </c>
      <c r="L70" t="s">
        <v>31</v>
      </c>
      <c r="M70">
        <v>3</v>
      </c>
      <c r="N70" t="s">
        <v>32</v>
      </c>
      <c r="O70" t="s">
        <v>33</v>
      </c>
      <c r="P70">
        <v>26.320900000000002</v>
      </c>
      <c r="Q70">
        <v>336132.95689999999</v>
      </c>
      <c r="R70">
        <v>3063726.2549000001</v>
      </c>
      <c r="S70">
        <v>336108.1299</v>
      </c>
      <c r="T70">
        <v>3063734.9963000002</v>
      </c>
      <c r="U70">
        <v>2.6321000000000001E-2</v>
      </c>
    </row>
    <row r="71" spans="1:21" x14ac:dyDescent="0.25">
      <c r="A71">
        <v>69</v>
      </c>
      <c r="B71" t="s">
        <v>24</v>
      </c>
      <c r="C71" t="s">
        <v>25</v>
      </c>
      <c r="D71" t="s">
        <v>26</v>
      </c>
      <c r="E71">
        <v>11</v>
      </c>
      <c r="F71" t="s">
        <v>42</v>
      </c>
      <c r="G71">
        <v>300</v>
      </c>
      <c r="H71" t="s">
        <v>27</v>
      </c>
      <c r="I71" t="s">
        <v>28</v>
      </c>
      <c r="J71" t="s">
        <v>29</v>
      </c>
      <c r="K71" t="s">
        <v>49</v>
      </c>
      <c r="L71" t="s">
        <v>31</v>
      </c>
      <c r="M71">
        <v>3</v>
      </c>
      <c r="N71" t="s">
        <v>32</v>
      </c>
      <c r="O71" t="s">
        <v>33</v>
      </c>
      <c r="P71">
        <v>29.0166</v>
      </c>
      <c r="Q71">
        <v>336108.1299</v>
      </c>
      <c r="R71">
        <v>3063734.9963000002</v>
      </c>
      <c r="S71">
        <v>336080.30239999999</v>
      </c>
      <c r="T71">
        <v>3063743.2179</v>
      </c>
      <c r="U71">
        <v>2.9017000000000001E-2</v>
      </c>
    </row>
    <row r="72" spans="1:21" x14ac:dyDescent="0.25">
      <c r="A72">
        <v>70</v>
      </c>
      <c r="B72" t="s">
        <v>24</v>
      </c>
      <c r="C72" t="s">
        <v>25</v>
      </c>
      <c r="D72" t="s">
        <v>26</v>
      </c>
      <c r="E72">
        <v>11</v>
      </c>
      <c r="F72" t="s">
        <v>42</v>
      </c>
      <c r="G72">
        <v>300</v>
      </c>
      <c r="H72" t="s">
        <v>27</v>
      </c>
      <c r="I72" t="s">
        <v>28</v>
      </c>
      <c r="J72" t="s">
        <v>29</v>
      </c>
      <c r="K72" t="s">
        <v>49</v>
      </c>
      <c r="L72" t="s">
        <v>31</v>
      </c>
      <c r="M72">
        <v>3</v>
      </c>
      <c r="N72" t="s">
        <v>32</v>
      </c>
      <c r="O72" t="s">
        <v>33</v>
      </c>
      <c r="P72">
        <v>28.141999999999999</v>
      </c>
      <c r="Q72">
        <v>336080.30239999999</v>
      </c>
      <c r="R72">
        <v>3063743.2179</v>
      </c>
      <c r="S72">
        <v>336052.68660000002</v>
      </c>
      <c r="T72">
        <v>3063748.6343999999</v>
      </c>
      <c r="U72">
        <v>2.8142E-2</v>
      </c>
    </row>
    <row r="73" spans="1:21" x14ac:dyDescent="0.25">
      <c r="A73">
        <v>71</v>
      </c>
      <c r="B73" t="s">
        <v>24</v>
      </c>
      <c r="C73" t="s">
        <v>25</v>
      </c>
      <c r="D73" t="s">
        <v>26</v>
      </c>
      <c r="E73">
        <v>11</v>
      </c>
      <c r="F73" t="s">
        <v>42</v>
      </c>
      <c r="G73">
        <v>300</v>
      </c>
      <c r="H73" t="s">
        <v>27</v>
      </c>
      <c r="I73" t="s">
        <v>28</v>
      </c>
      <c r="J73" t="s">
        <v>29</v>
      </c>
      <c r="K73" t="s">
        <v>49</v>
      </c>
      <c r="L73" t="s">
        <v>31</v>
      </c>
      <c r="M73">
        <v>3</v>
      </c>
      <c r="N73" t="s">
        <v>32</v>
      </c>
      <c r="O73" t="s">
        <v>33</v>
      </c>
      <c r="P73">
        <v>19.1417</v>
      </c>
      <c r="Q73">
        <v>336052.68660000002</v>
      </c>
      <c r="R73">
        <v>3063748.6343999999</v>
      </c>
      <c r="S73">
        <v>336034.068746</v>
      </c>
      <c r="T73">
        <v>3063753.0819799998</v>
      </c>
      <c r="U73">
        <v>1.9141999999999999E-2</v>
      </c>
    </row>
    <row r="74" spans="1:21" x14ac:dyDescent="0.25">
      <c r="A74">
        <v>72</v>
      </c>
      <c r="B74" t="s">
        <v>24</v>
      </c>
      <c r="C74" t="s">
        <v>25</v>
      </c>
      <c r="D74" t="s">
        <v>26</v>
      </c>
      <c r="E74">
        <v>11</v>
      </c>
      <c r="F74" t="s">
        <v>42</v>
      </c>
      <c r="G74">
        <v>300</v>
      </c>
      <c r="H74" t="s">
        <v>27</v>
      </c>
      <c r="I74" t="s">
        <v>28</v>
      </c>
      <c r="J74" t="s">
        <v>29</v>
      </c>
      <c r="K74" t="s">
        <v>49</v>
      </c>
      <c r="L74" t="s">
        <v>31</v>
      </c>
      <c r="M74">
        <v>3</v>
      </c>
      <c r="N74" t="s">
        <v>32</v>
      </c>
      <c r="O74" t="s">
        <v>33</v>
      </c>
      <c r="P74">
        <v>2.5879699999999999</v>
      </c>
      <c r="Q74">
        <v>336034.068746</v>
      </c>
      <c r="R74">
        <v>3063753.0819799998</v>
      </c>
      <c r="S74">
        <v>336031.55160000001</v>
      </c>
      <c r="T74">
        <v>3063753.6833000001</v>
      </c>
      <c r="U74">
        <v>2.588E-3</v>
      </c>
    </row>
    <row r="75" spans="1:21" x14ac:dyDescent="0.25">
      <c r="A75">
        <v>73</v>
      </c>
      <c r="B75" t="s">
        <v>24</v>
      </c>
      <c r="C75" t="s">
        <v>25</v>
      </c>
      <c r="D75" t="s">
        <v>26</v>
      </c>
      <c r="E75">
        <v>11</v>
      </c>
      <c r="F75" t="s">
        <v>42</v>
      </c>
      <c r="G75">
        <v>300</v>
      </c>
      <c r="H75" t="s">
        <v>27</v>
      </c>
      <c r="I75" t="s">
        <v>28</v>
      </c>
      <c r="J75" t="s">
        <v>29</v>
      </c>
      <c r="K75" t="s">
        <v>49</v>
      </c>
      <c r="L75" t="s">
        <v>31</v>
      </c>
      <c r="M75">
        <v>3</v>
      </c>
      <c r="N75" t="s">
        <v>32</v>
      </c>
      <c r="O75" t="s">
        <v>33</v>
      </c>
      <c r="P75">
        <v>6.5614699999999999</v>
      </c>
      <c r="Q75">
        <v>336031.55160000001</v>
      </c>
      <c r="R75">
        <v>3063753.6833000001</v>
      </c>
      <c r="S75">
        <v>336032.74583999999</v>
      </c>
      <c r="T75">
        <v>3063760.1351700001</v>
      </c>
      <c r="U75">
        <v>6.561E-3</v>
      </c>
    </row>
    <row r="76" spans="1:21" x14ac:dyDescent="0.25">
      <c r="A76">
        <v>74</v>
      </c>
      <c r="B76" t="s">
        <v>24</v>
      </c>
      <c r="C76" t="s">
        <v>25</v>
      </c>
      <c r="D76" t="s">
        <v>26</v>
      </c>
      <c r="E76">
        <v>11</v>
      </c>
      <c r="F76" t="s">
        <v>42</v>
      </c>
      <c r="G76">
        <v>300</v>
      </c>
      <c r="H76" t="s">
        <v>27</v>
      </c>
      <c r="I76" t="s">
        <v>28</v>
      </c>
      <c r="J76" t="s">
        <v>29</v>
      </c>
      <c r="K76" t="s">
        <v>49</v>
      </c>
      <c r="L76" t="s">
        <v>31</v>
      </c>
      <c r="M76">
        <v>3</v>
      </c>
      <c r="N76" t="s">
        <v>32</v>
      </c>
      <c r="O76" t="s">
        <v>33</v>
      </c>
      <c r="P76">
        <v>7.7380300000000002</v>
      </c>
      <c r="Q76">
        <v>336032.83371600002</v>
      </c>
      <c r="R76">
        <v>3063760.6099200002</v>
      </c>
      <c r="S76">
        <v>336034.24209999997</v>
      </c>
      <c r="T76">
        <v>3063768.2187000001</v>
      </c>
      <c r="U76">
        <v>7.7380000000000001E-3</v>
      </c>
    </row>
    <row r="77" spans="1:21" x14ac:dyDescent="0.25">
      <c r="A77">
        <v>75</v>
      </c>
      <c r="B77" t="s">
        <v>24</v>
      </c>
      <c r="C77" t="s">
        <v>25</v>
      </c>
      <c r="D77" t="s">
        <v>26</v>
      </c>
      <c r="E77">
        <v>11</v>
      </c>
      <c r="F77" t="s">
        <v>42</v>
      </c>
      <c r="G77">
        <v>300</v>
      </c>
      <c r="H77" t="s">
        <v>27</v>
      </c>
      <c r="I77" t="s">
        <v>28</v>
      </c>
      <c r="J77" t="s">
        <v>29</v>
      </c>
      <c r="K77" t="s">
        <v>49</v>
      </c>
      <c r="L77" t="s">
        <v>31</v>
      </c>
      <c r="M77">
        <v>3</v>
      </c>
      <c r="N77" t="s">
        <v>32</v>
      </c>
      <c r="O77" t="s">
        <v>33</v>
      </c>
      <c r="P77">
        <v>0.48281200000000002</v>
      </c>
      <c r="Q77">
        <v>336032.74583999999</v>
      </c>
      <c r="R77">
        <v>3063760.1351700001</v>
      </c>
      <c r="S77">
        <v>336032.83371600002</v>
      </c>
      <c r="T77">
        <v>3063760.6099200002</v>
      </c>
      <c r="U77">
        <v>4.8299999999999998E-4</v>
      </c>
    </row>
    <row r="78" spans="1:21" x14ac:dyDescent="0.25">
      <c r="A78">
        <v>76</v>
      </c>
      <c r="B78" t="s">
        <v>24</v>
      </c>
      <c r="C78" t="s">
        <v>25</v>
      </c>
      <c r="D78" t="s">
        <v>26</v>
      </c>
      <c r="E78">
        <v>11</v>
      </c>
      <c r="F78" t="s">
        <v>42</v>
      </c>
      <c r="G78">
        <v>300</v>
      </c>
      <c r="H78" t="s">
        <v>27</v>
      </c>
      <c r="I78" t="s">
        <v>28</v>
      </c>
      <c r="J78" t="s">
        <v>29</v>
      </c>
      <c r="K78" t="s">
        <v>49</v>
      </c>
      <c r="L78" t="s">
        <v>31</v>
      </c>
      <c r="M78">
        <v>3</v>
      </c>
      <c r="N78" t="s">
        <v>32</v>
      </c>
      <c r="O78" t="s">
        <v>33</v>
      </c>
      <c r="P78">
        <v>1.4257000000000001E-2</v>
      </c>
      <c r="Q78">
        <v>336129.90029999998</v>
      </c>
      <c r="R78">
        <v>3063666.0474999999</v>
      </c>
      <c r="S78">
        <v>336129.91436300002</v>
      </c>
      <c r="T78">
        <v>3063666.0451600002</v>
      </c>
      <c r="U78">
        <v>1.4E-5</v>
      </c>
    </row>
    <row r="79" spans="1:21" x14ac:dyDescent="0.25">
      <c r="A79">
        <v>77</v>
      </c>
      <c r="B79" t="s">
        <v>24</v>
      </c>
      <c r="C79" t="s">
        <v>25</v>
      </c>
      <c r="D79" t="s">
        <v>26</v>
      </c>
      <c r="E79">
        <v>11</v>
      </c>
      <c r="F79" t="s">
        <v>42</v>
      </c>
      <c r="G79">
        <v>300</v>
      </c>
      <c r="H79" t="s">
        <v>27</v>
      </c>
      <c r="I79" t="s">
        <v>28</v>
      </c>
      <c r="J79" t="s">
        <v>29</v>
      </c>
      <c r="K79" t="s">
        <v>49</v>
      </c>
      <c r="L79" t="s">
        <v>31</v>
      </c>
      <c r="M79">
        <v>3</v>
      </c>
      <c r="N79" t="s">
        <v>32</v>
      </c>
      <c r="O79" t="s">
        <v>33</v>
      </c>
      <c r="P79">
        <v>4.4626299999999999</v>
      </c>
      <c r="Q79">
        <v>336129.91436300002</v>
      </c>
      <c r="R79">
        <v>3063666.0451600002</v>
      </c>
      <c r="S79">
        <v>336134.31637800002</v>
      </c>
      <c r="T79">
        <v>3063665.3121500001</v>
      </c>
      <c r="U79">
        <v>4.463E-3</v>
      </c>
    </row>
    <row r="80" spans="1:21" x14ac:dyDescent="0.25">
      <c r="A80">
        <v>78</v>
      </c>
      <c r="B80" t="s">
        <v>24</v>
      </c>
      <c r="C80" t="s">
        <v>25</v>
      </c>
      <c r="D80" t="s">
        <v>26</v>
      </c>
      <c r="E80">
        <v>11</v>
      </c>
      <c r="F80" t="s">
        <v>42</v>
      </c>
      <c r="G80">
        <v>300</v>
      </c>
      <c r="H80" t="s">
        <v>27</v>
      </c>
      <c r="I80" t="s">
        <v>28</v>
      </c>
      <c r="J80" t="s">
        <v>29</v>
      </c>
      <c r="K80" t="s">
        <v>49</v>
      </c>
      <c r="L80" t="s">
        <v>31</v>
      </c>
      <c r="M80">
        <v>3</v>
      </c>
      <c r="N80" t="s">
        <v>32</v>
      </c>
      <c r="O80" t="s">
        <v>33</v>
      </c>
      <c r="P80">
        <v>1.12304</v>
      </c>
      <c r="Q80">
        <v>336135.20151699998</v>
      </c>
      <c r="R80">
        <v>3063665.1647600001</v>
      </c>
      <c r="S80">
        <v>336136.30930000002</v>
      </c>
      <c r="T80">
        <v>3063664.9802999999</v>
      </c>
      <c r="U80">
        <v>1.1230000000000001E-3</v>
      </c>
    </row>
    <row r="81" spans="1:21" x14ac:dyDescent="0.25">
      <c r="A81">
        <v>79</v>
      </c>
      <c r="B81" t="s">
        <v>24</v>
      </c>
      <c r="C81" t="s">
        <v>25</v>
      </c>
      <c r="D81" t="s">
        <v>26</v>
      </c>
      <c r="E81">
        <v>11</v>
      </c>
      <c r="F81" t="s">
        <v>42</v>
      </c>
      <c r="G81">
        <v>300</v>
      </c>
      <c r="H81" t="s">
        <v>27</v>
      </c>
      <c r="I81" t="s">
        <v>28</v>
      </c>
      <c r="J81" t="s">
        <v>29</v>
      </c>
      <c r="K81" t="s">
        <v>49</v>
      </c>
      <c r="L81" t="s">
        <v>31</v>
      </c>
      <c r="M81">
        <v>3</v>
      </c>
      <c r="N81" t="s">
        <v>32</v>
      </c>
      <c r="O81" t="s">
        <v>33</v>
      </c>
      <c r="P81">
        <v>3.7289999999999997E-2</v>
      </c>
      <c r="Q81">
        <v>336134.31637800002</v>
      </c>
      <c r="R81">
        <v>3063665.3121500001</v>
      </c>
      <c r="S81">
        <v>336134.35316200001</v>
      </c>
      <c r="T81">
        <v>3063665.3060300001</v>
      </c>
      <c r="U81">
        <v>3.6999999999999998E-5</v>
      </c>
    </row>
    <row r="82" spans="1:21" x14ac:dyDescent="0.25">
      <c r="A82">
        <v>80</v>
      </c>
      <c r="B82" t="s">
        <v>24</v>
      </c>
      <c r="C82" t="s">
        <v>25</v>
      </c>
      <c r="D82" t="s">
        <v>26</v>
      </c>
      <c r="E82">
        <v>11</v>
      </c>
      <c r="F82" t="s">
        <v>42</v>
      </c>
      <c r="G82">
        <v>300</v>
      </c>
      <c r="H82" t="s">
        <v>27</v>
      </c>
      <c r="I82" t="s">
        <v>28</v>
      </c>
      <c r="J82" t="s">
        <v>29</v>
      </c>
      <c r="K82" t="s">
        <v>49</v>
      </c>
      <c r="L82" t="s">
        <v>31</v>
      </c>
      <c r="M82">
        <v>3</v>
      </c>
      <c r="N82" t="s">
        <v>32</v>
      </c>
      <c r="O82" t="s">
        <v>33</v>
      </c>
      <c r="P82">
        <v>0.86003700000000005</v>
      </c>
      <c r="Q82">
        <v>336134.35316200001</v>
      </c>
      <c r="R82">
        <v>3063665.3060300001</v>
      </c>
      <c r="S82">
        <v>336135.20151699998</v>
      </c>
      <c r="T82">
        <v>3063665.1647600001</v>
      </c>
      <c r="U82">
        <v>8.5999999999999998E-4</v>
      </c>
    </row>
    <row r="83" spans="1:21" x14ac:dyDescent="0.25">
      <c r="A83">
        <v>81</v>
      </c>
      <c r="B83" t="s">
        <v>24</v>
      </c>
      <c r="C83" t="s">
        <v>25</v>
      </c>
      <c r="D83" t="s">
        <v>26</v>
      </c>
      <c r="E83">
        <v>11</v>
      </c>
      <c r="F83" t="s">
        <v>42</v>
      </c>
      <c r="G83">
        <v>300</v>
      </c>
      <c r="H83" t="s">
        <v>27</v>
      </c>
      <c r="I83" t="s">
        <v>28</v>
      </c>
      <c r="J83" t="s">
        <v>29</v>
      </c>
      <c r="K83" t="s">
        <v>49</v>
      </c>
      <c r="L83" t="s">
        <v>31</v>
      </c>
      <c r="M83">
        <v>3</v>
      </c>
      <c r="N83" t="s">
        <v>32</v>
      </c>
      <c r="O83" t="s">
        <v>33</v>
      </c>
      <c r="P83">
        <v>4.93588</v>
      </c>
      <c r="Q83">
        <v>336136.30930000002</v>
      </c>
      <c r="R83">
        <v>3063664.9802999999</v>
      </c>
      <c r="S83">
        <v>336141.16129999998</v>
      </c>
      <c r="T83">
        <v>3063664.0742000001</v>
      </c>
      <c r="U83">
        <v>4.9360000000000003E-3</v>
      </c>
    </row>
    <row r="84" spans="1:21" x14ac:dyDescent="0.25">
      <c r="A84">
        <v>82</v>
      </c>
      <c r="B84" t="s">
        <v>24</v>
      </c>
      <c r="C84" t="s">
        <v>25</v>
      </c>
      <c r="D84" t="s">
        <v>26</v>
      </c>
      <c r="E84">
        <v>11</v>
      </c>
      <c r="F84" t="s">
        <v>42</v>
      </c>
      <c r="G84">
        <v>300</v>
      </c>
      <c r="H84" t="s">
        <v>27</v>
      </c>
      <c r="I84" t="s">
        <v>28</v>
      </c>
      <c r="J84" t="s">
        <v>29</v>
      </c>
      <c r="K84" t="s">
        <v>49</v>
      </c>
      <c r="L84" t="s">
        <v>31</v>
      </c>
      <c r="M84">
        <v>3</v>
      </c>
      <c r="N84" t="s">
        <v>32</v>
      </c>
      <c r="O84" t="s">
        <v>33</v>
      </c>
      <c r="P84">
        <v>6.6657599999999997</v>
      </c>
      <c r="Q84">
        <v>336141.16129999998</v>
      </c>
      <c r="R84">
        <v>3063664.0742000001</v>
      </c>
      <c r="S84">
        <v>336147.6251</v>
      </c>
      <c r="T84">
        <v>3063662.4457999999</v>
      </c>
      <c r="U84">
        <v>6.6660000000000001E-3</v>
      </c>
    </row>
    <row r="85" spans="1:21" x14ac:dyDescent="0.25">
      <c r="A85">
        <v>83</v>
      </c>
      <c r="B85" t="s">
        <v>24</v>
      </c>
      <c r="C85" t="s">
        <v>34</v>
      </c>
      <c r="D85" t="s">
        <v>35</v>
      </c>
      <c r="E85">
        <v>11</v>
      </c>
      <c r="F85" t="s">
        <v>42</v>
      </c>
      <c r="G85">
        <v>120</v>
      </c>
      <c r="H85" t="s">
        <v>27</v>
      </c>
      <c r="I85" t="s">
        <v>28</v>
      </c>
      <c r="J85" t="s">
        <v>36</v>
      </c>
      <c r="K85" t="s">
        <v>49</v>
      </c>
      <c r="L85" t="s">
        <v>31</v>
      </c>
      <c r="M85">
        <v>3</v>
      </c>
      <c r="N85" t="s">
        <v>32</v>
      </c>
      <c r="O85" t="s">
        <v>33</v>
      </c>
      <c r="P85">
        <v>21.229399999999998</v>
      </c>
      <c r="Q85">
        <v>336236.49300000002</v>
      </c>
      <c r="R85">
        <v>3063405.7793000001</v>
      </c>
      <c r="S85">
        <v>336235.62330500002</v>
      </c>
      <c r="T85">
        <v>3063384.5677700001</v>
      </c>
      <c r="U85">
        <v>2.1229000000000001E-2</v>
      </c>
    </row>
    <row r="86" spans="1:21" x14ac:dyDescent="0.25">
      <c r="A86">
        <v>84</v>
      </c>
      <c r="B86" t="s">
        <v>24</v>
      </c>
      <c r="C86" t="s">
        <v>34</v>
      </c>
      <c r="D86" t="s">
        <v>35</v>
      </c>
      <c r="E86">
        <v>11</v>
      </c>
      <c r="F86" t="s">
        <v>42</v>
      </c>
      <c r="G86">
        <v>120</v>
      </c>
      <c r="H86" t="s">
        <v>27</v>
      </c>
      <c r="I86" t="s">
        <v>28</v>
      </c>
      <c r="J86" t="s">
        <v>36</v>
      </c>
      <c r="K86" t="s">
        <v>49</v>
      </c>
      <c r="L86" t="s">
        <v>31</v>
      </c>
      <c r="M86">
        <v>3</v>
      </c>
      <c r="N86" t="s">
        <v>32</v>
      </c>
      <c r="O86" t="s">
        <v>33</v>
      </c>
      <c r="P86">
        <v>13.162599999999999</v>
      </c>
      <c r="Q86">
        <v>336225.42348300002</v>
      </c>
      <c r="R86">
        <v>3063135.79788</v>
      </c>
      <c r="S86">
        <v>336224.88425499998</v>
      </c>
      <c r="T86">
        <v>3063122.6463000001</v>
      </c>
      <c r="U86">
        <v>1.3162999999999999E-2</v>
      </c>
    </row>
    <row r="87" spans="1:21" x14ac:dyDescent="0.25">
      <c r="A87">
        <v>85</v>
      </c>
      <c r="B87" t="s">
        <v>24</v>
      </c>
      <c r="C87" t="s">
        <v>34</v>
      </c>
      <c r="D87" t="s">
        <v>35</v>
      </c>
      <c r="E87">
        <v>11</v>
      </c>
      <c r="F87" t="s">
        <v>42</v>
      </c>
      <c r="G87">
        <v>120</v>
      </c>
      <c r="H87" t="s">
        <v>27</v>
      </c>
      <c r="I87" t="s">
        <v>28</v>
      </c>
      <c r="J87" t="s">
        <v>36</v>
      </c>
      <c r="K87" t="s">
        <v>49</v>
      </c>
      <c r="L87" t="s">
        <v>31</v>
      </c>
      <c r="M87">
        <v>3</v>
      </c>
      <c r="N87" t="s">
        <v>32</v>
      </c>
      <c r="O87" t="s">
        <v>33</v>
      </c>
      <c r="P87">
        <v>18.637</v>
      </c>
      <c r="Q87">
        <v>336227.83060599997</v>
      </c>
      <c r="R87">
        <v>3063194.5067099999</v>
      </c>
      <c r="S87">
        <v>336227.06711100001</v>
      </c>
      <c r="T87">
        <v>3063175.8853600002</v>
      </c>
      <c r="U87">
        <v>1.8637000000000001E-2</v>
      </c>
    </row>
    <row r="88" spans="1:21" x14ac:dyDescent="0.25">
      <c r="A88">
        <v>86</v>
      </c>
      <c r="B88" t="s">
        <v>24</v>
      </c>
      <c r="C88" t="s">
        <v>34</v>
      </c>
      <c r="D88" t="s">
        <v>35</v>
      </c>
      <c r="E88">
        <v>11</v>
      </c>
      <c r="F88" t="s">
        <v>42</v>
      </c>
      <c r="G88">
        <v>120</v>
      </c>
      <c r="H88" t="s">
        <v>27</v>
      </c>
      <c r="I88" t="s">
        <v>28</v>
      </c>
      <c r="J88" t="s">
        <v>36</v>
      </c>
      <c r="K88" t="s">
        <v>49</v>
      </c>
      <c r="L88" t="s">
        <v>31</v>
      </c>
      <c r="M88">
        <v>3</v>
      </c>
      <c r="N88" t="s">
        <v>32</v>
      </c>
      <c r="O88" t="s">
        <v>33</v>
      </c>
      <c r="P88">
        <v>0.25151299999999999</v>
      </c>
      <c r="Q88">
        <v>336229.90454999998</v>
      </c>
      <c r="R88">
        <v>3063245.0894399998</v>
      </c>
      <c r="S88">
        <v>336229.89424599998</v>
      </c>
      <c r="T88">
        <v>3063244.8381400001</v>
      </c>
      <c r="U88">
        <v>2.52E-4</v>
      </c>
    </row>
    <row r="89" spans="1:21" x14ac:dyDescent="0.25">
      <c r="A89">
        <v>87</v>
      </c>
      <c r="B89" t="s">
        <v>24</v>
      </c>
      <c r="C89" t="s">
        <v>34</v>
      </c>
      <c r="D89" t="s">
        <v>35</v>
      </c>
      <c r="E89">
        <v>11</v>
      </c>
      <c r="F89" t="s">
        <v>42</v>
      </c>
      <c r="G89">
        <v>120</v>
      </c>
      <c r="H89" t="s">
        <v>27</v>
      </c>
      <c r="I89" t="s">
        <v>28</v>
      </c>
      <c r="J89" t="s">
        <v>36</v>
      </c>
      <c r="K89" t="s">
        <v>49</v>
      </c>
      <c r="L89" t="s">
        <v>31</v>
      </c>
      <c r="M89">
        <v>3</v>
      </c>
      <c r="N89" t="s">
        <v>32</v>
      </c>
      <c r="O89" t="s">
        <v>33</v>
      </c>
      <c r="P89">
        <v>7.5313800000000004</v>
      </c>
      <c r="Q89">
        <v>336231.03876700002</v>
      </c>
      <c r="R89">
        <v>3063272.7525800001</v>
      </c>
      <c r="S89">
        <v>336230.730232</v>
      </c>
      <c r="T89">
        <v>3063265.2275100001</v>
      </c>
      <c r="U89">
        <v>7.5310000000000004E-3</v>
      </c>
    </row>
    <row r="90" spans="1:21" x14ac:dyDescent="0.25">
      <c r="A90">
        <v>88</v>
      </c>
      <c r="B90" t="s">
        <v>24</v>
      </c>
      <c r="C90" t="s">
        <v>34</v>
      </c>
      <c r="D90" t="s">
        <v>35</v>
      </c>
      <c r="E90">
        <v>11</v>
      </c>
      <c r="F90" t="s">
        <v>42</v>
      </c>
      <c r="G90">
        <v>120</v>
      </c>
      <c r="H90" t="s">
        <v>27</v>
      </c>
      <c r="I90" t="s">
        <v>28</v>
      </c>
      <c r="J90" t="s">
        <v>36</v>
      </c>
      <c r="K90" t="s">
        <v>49</v>
      </c>
      <c r="L90" t="s">
        <v>31</v>
      </c>
      <c r="M90">
        <v>3</v>
      </c>
      <c r="N90" t="s">
        <v>32</v>
      </c>
      <c r="O90" t="s">
        <v>33</v>
      </c>
      <c r="P90">
        <v>14.202999999999999</v>
      </c>
      <c r="Q90">
        <v>336232.65402800002</v>
      </c>
      <c r="R90">
        <v>3063312.1481900001</v>
      </c>
      <c r="S90">
        <v>336232.07218000002</v>
      </c>
      <c r="T90">
        <v>3063297.9571400001</v>
      </c>
      <c r="U90">
        <v>1.4203E-2</v>
      </c>
    </row>
    <row r="91" spans="1:21" x14ac:dyDescent="0.25">
      <c r="A91">
        <v>89</v>
      </c>
      <c r="B91" t="s">
        <v>24</v>
      </c>
      <c r="C91" t="s">
        <v>34</v>
      </c>
      <c r="D91" t="s">
        <v>35</v>
      </c>
      <c r="E91">
        <v>11</v>
      </c>
      <c r="F91" t="s">
        <v>42</v>
      </c>
      <c r="G91">
        <v>120</v>
      </c>
      <c r="H91" t="s">
        <v>27</v>
      </c>
      <c r="I91" t="s">
        <v>28</v>
      </c>
      <c r="J91" t="s">
        <v>36</v>
      </c>
      <c r="K91" t="s">
        <v>49</v>
      </c>
      <c r="L91" t="s">
        <v>31</v>
      </c>
      <c r="M91">
        <v>3</v>
      </c>
      <c r="N91" t="s">
        <v>32</v>
      </c>
      <c r="O91" t="s">
        <v>33</v>
      </c>
      <c r="P91">
        <v>38.545299999999997</v>
      </c>
      <c r="Q91">
        <v>336234.46423699998</v>
      </c>
      <c r="R91">
        <v>3063356.2985200002</v>
      </c>
      <c r="S91">
        <v>336232.885167</v>
      </c>
      <c r="T91">
        <v>3063317.7855799999</v>
      </c>
      <c r="U91">
        <v>3.8545000000000003E-2</v>
      </c>
    </row>
    <row r="92" spans="1:21" x14ac:dyDescent="0.25">
      <c r="A92">
        <v>90</v>
      </c>
      <c r="B92" t="s">
        <v>24</v>
      </c>
      <c r="C92" t="s">
        <v>34</v>
      </c>
      <c r="D92" t="s">
        <v>35</v>
      </c>
      <c r="E92">
        <v>11</v>
      </c>
      <c r="F92" t="s">
        <v>42</v>
      </c>
      <c r="G92">
        <v>120</v>
      </c>
      <c r="H92" t="s">
        <v>27</v>
      </c>
      <c r="I92" t="s">
        <v>28</v>
      </c>
      <c r="J92" t="s">
        <v>36</v>
      </c>
      <c r="K92" t="s">
        <v>49</v>
      </c>
      <c r="L92" t="s">
        <v>31</v>
      </c>
      <c r="M92">
        <v>3</v>
      </c>
      <c r="N92" t="s">
        <v>32</v>
      </c>
      <c r="O92" t="s">
        <v>33</v>
      </c>
      <c r="P92">
        <v>12.4336</v>
      </c>
      <c r="Q92">
        <v>336229.89424599998</v>
      </c>
      <c r="R92">
        <v>3063244.8381400001</v>
      </c>
      <c r="S92">
        <v>336229.384884</v>
      </c>
      <c r="T92">
        <v>3063232.41499</v>
      </c>
      <c r="U92">
        <v>1.2434000000000001E-2</v>
      </c>
    </row>
    <row r="93" spans="1:21" x14ac:dyDescent="0.25">
      <c r="A93">
        <v>91</v>
      </c>
      <c r="B93" t="s">
        <v>24</v>
      </c>
      <c r="C93" t="s">
        <v>34</v>
      </c>
      <c r="D93" t="s">
        <v>35</v>
      </c>
      <c r="E93">
        <v>11</v>
      </c>
      <c r="F93" t="s">
        <v>42</v>
      </c>
      <c r="G93">
        <v>120</v>
      </c>
      <c r="H93" t="s">
        <v>27</v>
      </c>
      <c r="I93" t="s">
        <v>28</v>
      </c>
      <c r="J93" t="s">
        <v>36</v>
      </c>
      <c r="K93" t="s">
        <v>49</v>
      </c>
      <c r="L93" t="s">
        <v>31</v>
      </c>
      <c r="M93">
        <v>3</v>
      </c>
      <c r="N93" t="s">
        <v>32</v>
      </c>
      <c r="O93" t="s">
        <v>33</v>
      </c>
      <c r="P93">
        <v>7.2420799999999996</v>
      </c>
      <c r="Q93">
        <v>336235.46988599998</v>
      </c>
      <c r="R93">
        <v>3063380.8259299998</v>
      </c>
      <c r="S93">
        <v>336235.17320199998</v>
      </c>
      <c r="T93">
        <v>3063373.5899299998</v>
      </c>
      <c r="U93">
        <v>7.2420000000000002E-3</v>
      </c>
    </row>
    <row r="94" spans="1:21" x14ac:dyDescent="0.25">
      <c r="A94">
        <v>92</v>
      </c>
      <c r="B94" t="s">
        <v>24</v>
      </c>
      <c r="C94" t="s">
        <v>34</v>
      </c>
      <c r="D94" t="s">
        <v>35</v>
      </c>
      <c r="E94">
        <v>11</v>
      </c>
      <c r="F94" t="s">
        <v>42</v>
      </c>
      <c r="G94">
        <v>120</v>
      </c>
      <c r="H94" t="s">
        <v>27</v>
      </c>
      <c r="I94" t="s">
        <v>28</v>
      </c>
      <c r="J94" t="s">
        <v>36</v>
      </c>
      <c r="K94" t="s">
        <v>49</v>
      </c>
      <c r="L94" t="s">
        <v>31</v>
      </c>
      <c r="M94">
        <v>3</v>
      </c>
      <c r="N94" t="s">
        <v>32</v>
      </c>
      <c r="O94" t="s">
        <v>33</v>
      </c>
      <c r="P94">
        <v>3.74498</v>
      </c>
      <c r="Q94">
        <v>336235.62330500002</v>
      </c>
      <c r="R94">
        <v>3063384.5677700001</v>
      </c>
      <c r="S94">
        <v>336235.46988599998</v>
      </c>
      <c r="T94">
        <v>3063380.8259299998</v>
      </c>
      <c r="U94">
        <v>3.7450000000000001E-3</v>
      </c>
    </row>
    <row r="95" spans="1:21" x14ac:dyDescent="0.25">
      <c r="A95">
        <v>93</v>
      </c>
      <c r="B95" t="s">
        <v>24</v>
      </c>
      <c r="C95" t="s">
        <v>34</v>
      </c>
      <c r="D95" t="s">
        <v>35</v>
      </c>
      <c r="E95">
        <v>11</v>
      </c>
      <c r="F95" t="s">
        <v>42</v>
      </c>
      <c r="G95">
        <v>120</v>
      </c>
      <c r="H95" t="s">
        <v>27</v>
      </c>
      <c r="I95" t="s">
        <v>28</v>
      </c>
      <c r="J95" t="s">
        <v>36</v>
      </c>
      <c r="K95" t="s">
        <v>49</v>
      </c>
      <c r="L95" t="s">
        <v>31</v>
      </c>
      <c r="M95">
        <v>3</v>
      </c>
      <c r="N95" t="s">
        <v>32</v>
      </c>
      <c r="O95" t="s">
        <v>33</v>
      </c>
      <c r="P95">
        <v>17.305900000000001</v>
      </c>
      <c r="Q95">
        <v>336235.17320199998</v>
      </c>
      <c r="R95">
        <v>3063373.5899299998</v>
      </c>
      <c r="S95">
        <v>336234.46423699998</v>
      </c>
      <c r="T95">
        <v>3063356.2985200002</v>
      </c>
      <c r="U95">
        <v>1.7305999999999998E-2</v>
      </c>
    </row>
    <row r="96" spans="1:21" x14ac:dyDescent="0.25">
      <c r="A96">
        <v>94</v>
      </c>
      <c r="B96" t="s">
        <v>24</v>
      </c>
      <c r="C96" t="s">
        <v>34</v>
      </c>
      <c r="D96" t="s">
        <v>35</v>
      </c>
      <c r="E96">
        <v>11</v>
      </c>
      <c r="F96" t="s">
        <v>42</v>
      </c>
      <c r="G96">
        <v>120</v>
      </c>
      <c r="H96" t="s">
        <v>27</v>
      </c>
      <c r="I96" t="s">
        <v>28</v>
      </c>
      <c r="J96" t="s">
        <v>36</v>
      </c>
      <c r="K96" t="s">
        <v>49</v>
      </c>
      <c r="L96" t="s">
        <v>31</v>
      </c>
      <c r="M96">
        <v>3</v>
      </c>
      <c r="N96" t="s">
        <v>32</v>
      </c>
      <c r="O96" t="s">
        <v>33</v>
      </c>
      <c r="P96">
        <v>5.6421299999999999</v>
      </c>
      <c r="Q96">
        <v>336232.885167</v>
      </c>
      <c r="R96">
        <v>3063317.7855799999</v>
      </c>
      <c r="S96">
        <v>336232.65402800002</v>
      </c>
      <c r="T96">
        <v>3063312.1481900001</v>
      </c>
      <c r="U96">
        <v>5.6420000000000003E-3</v>
      </c>
    </row>
    <row r="97" spans="1:21" x14ac:dyDescent="0.25">
      <c r="A97">
        <v>95</v>
      </c>
      <c r="B97" t="s">
        <v>24</v>
      </c>
      <c r="C97" t="s">
        <v>34</v>
      </c>
      <c r="D97" t="s">
        <v>35</v>
      </c>
      <c r="E97">
        <v>11</v>
      </c>
      <c r="F97" t="s">
        <v>42</v>
      </c>
      <c r="G97">
        <v>120</v>
      </c>
      <c r="H97" t="s">
        <v>27</v>
      </c>
      <c r="I97" t="s">
        <v>28</v>
      </c>
      <c r="J97" t="s">
        <v>36</v>
      </c>
      <c r="K97" t="s">
        <v>49</v>
      </c>
      <c r="L97" t="s">
        <v>31</v>
      </c>
      <c r="M97">
        <v>3</v>
      </c>
      <c r="N97" t="s">
        <v>32</v>
      </c>
      <c r="O97" t="s">
        <v>33</v>
      </c>
      <c r="P97">
        <v>10.44</v>
      </c>
      <c r="Q97">
        <v>336232.07218000002</v>
      </c>
      <c r="R97">
        <v>3063297.9571400001</v>
      </c>
      <c r="S97">
        <v>336231.64448700001</v>
      </c>
      <c r="T97">
        <v>3063287.52587</v>
      </c>
      <c r="U97">
        <v>1.044E-2</v>
      </c>
    </row>
    <row r="98" spans="1:21" x14ac:dyDescent="0.25">
      <c r="A98">
        <v>96</v>
      </c>
      <c r="B98" t="s">
        <v>24</v>
      </c>
      <c r="C98" t="s">
        <v>34</v>
      </c>
      <c r="D98" t="s">
        <v>35</v>
      </c>
      <c r="E98">
        <v>11</v>
      </c>
      <c r="F98" t="s">
        <v>42</v>
      </c>
      <c r="G98">
        <v>120</v>
      </c>
      <c r="H98" t="s">
        <v>27</v>
      </c>
      <c r="I98" t="s">
        <v>28</v>
      </c>
      <c r="J98" t="s">
        <v>36</v>
      </c>
      <c r="K98" t="s">
        <v>49</v>
      </c>
      <c r="L98" t="s">
        <v>31</v>
      </c>
      <c r="M98">
        <v>3</v>
      </c>
      <c r="N98" t="s">
        <v>32</v>
      </c>
      <c r="O98" t="s">
        <v>33</v>
      </c>
      <c r="P98">
        <v>8.8393999999999995</v>
      </c>
      <c r="Q98">
        <v>336231.64448700001</v>
      </c>
      <c r="R98">
        <v>3063287.52587</v>
      </c>
      <c r="S98">
        <v>336231.28236700001</v>
      </c>
      <c r="T98">
        <v>3063278.6938900002</v>
      </c>
      <c r="U98">
        <v>8.8389999999999996E-3</v>
      </c>
    </row>
    <row r="99" spans="1:21" x14ac:dyDescent="0.25">
      <c r="A99">
        <v>97</v>
      </c>
      <c r="B99" t="s">
        <v>24</v>
      </c>
      <c r="C99" t="s">
        <v>34</v>
      </c>
      <c r="D99" t="s">
        <v>35</v>
      </c>
      <c r="E99">
        <v>11</v>
      </c>
      <c r="F99" t="s">
        <v>42</v>
      </c>
      <c r="G99">
        <v>120</v>
      </c>
      <c r="H99" t="s">
        <v>27</v>
      </c>
      <c r="I99" t="s">
        <v>28</v>
      </c>
      <c r="J99" t="s">
        <v>36</v>
      </c>
      <c r="K99" t="s">
        <v>49</v>
      </c>
      <c r="L99" t="s">
        <v>31</v>
      </c>
      <c r="M99">
        <v>3</v>
      </c>
      <c r="N99" t="s">
        <v>32</v>
      </c>
      <c r="O99" t="s">
        <v>33</v>
      </c>
      <c r="P99">
        <v>5.9463100000000004</v>
      </c>
      <c r="Q99">
        <v>336231.28236700001</v>
      </c>
      <c r="R99">
        <v>3063278.6938900002</v>
      </c>
      <c r="S99">
        <v>336231.03876700002</v>
      </c>
      <c r="T99">
        <v>3063272.7525800001</v>
      </c>
      <c r="U99">
        <v>5.9459999999999999E-3</v>
      </c>
    </row>
    <row r="100" spans="1:21" x14ac:dyDescent="0.25">
      <c r="A100">
        <v>98</v>
      </c>
      <c r="B100" t="s">
        <v>24</v>
      </c>
      <c r="C100" t="s">
        <v>34</v>
      </c>
      <c r="D100" t="s">
        <v>35</v>
      </c>
      <c r="E100">
        <v>11</v>
      </c>
      <c r="F100" t="s">
        <v>42</v>
      </c>
      <c r="G100">
        <v>120</v>
      </c>
      <c r="H100" t="s">
        <v>27</v>
      </c>
      <c r="I100" t="s">
        <v>28</v>
      </c>
      <c r="J100" t="s">
        <v>36</v>
      </c>
      <c r="K100" t="s">
        <v>49</v>
      </c>
      <c r="L100" t="s">
        <v>31</v>
      </c>
      <c r="M100">
        <v>3</v>
      </c>
      <c r="N100" t="s">
        <v>32</v>
      </c>
      <c r="O100" t="s">
        <v>33</v>
      </c>
      <c r="P100">
        <v>9.7938100000000006</v>
      </c>
      <c r="Q100">
        <v>336230.730232</v>
      </c>
      <c r="R100">
        <v>3063265.2275100001</v>
      </c>
      <c r="S100">
        <v>336230.329012</v>
      </c>
      <c r="T100">
        <v>3063255.4419200001</v>
      </c>
      <c r="U100">
        <v>9.7940000000000006E-3</v>
      </c>
    </row>
    <row r="101" spans="1:21" x14ac:dyDescent="0.25">
      <c r="A101">
        <v>99</v>
      </c>
      <c r="B101" t="s">
        <v>24</v>
      </c>
      <c r="C101" t="s">
        <v>34</v>
      </c>
      <c r="D101" t="s">
        <v>35</v>
      </c>
      <c r="E101">
        <v>11</v>
      </c>
      <c r="F101" t="s">
        <v>42</v>
      </c>
      <c r="G101">
        <v>120</v>
      </c>
      <c r="H101" t="s">
        <v>27</v>
      </c>
      <c r="I101" t="s">
        <v>28</v>
      </c>
      <c r="J101" t="s">
        <v>36</v>
      </c>
      <c r="K101" t="s">
        <v>49</v>
      </c>
      <c r="L101" t="s">
        <v>31</v>
      </c>
      <c r="M101">
        <v>3</v>
      </c>
      <c r="N101" t="s">
        <v>32</v>
      </c>
      <c r="O101" t="s">
        <v>33</v>
      </c>
      <c r="P101">
        <v>4.5095000000000001</v>
      </c>
      <c r="Q101">
        <v>336230.329012</v>
      </c>
      <c r="R101">
        <v>3063255.4419200001</v>
      </c>
      <c r="S101">
        <v>336230.14427300001</v>
      </c>
      <c r="T101">
        <v>3063250.93621</v>
      </c>
      <c r="U101">
        <v>4.509E-3</v>
      </c>
    </row>
    <row r="102" spans="1:21" x14ac:dyDescent="0.25">
      <c r="A102">
        <v>100</v>
      </c>
      <c r="B102" t="s">
        <v>24</v>
      </c>
      <c r="C102" t="s">
        <v>34</v>
      </c>
      <c r="D102" t="s">
        <v>35</v>
      </c>
      <c r="E102">
        <v>11</v>
      </c>
      <c r="F102" t="s">
        <v>42</v>
      </c>
      <c r="G102">
        <v>120</v>
      </c>
      <c r="H102" t="s">
        <v>27</v>
      </c>
      <c r="I102" t="s">
        <v>28</v>
      </c>
      <c r="J102" t="s">
        <v>36</v>
      </c>
      <c r="K102" t="s">
        <v>49</v>
      </c>
      <c r="L102" t="s">
        <v>31</v>
      </c>
      <c r="M102">
        <v>3</v>
      </c>
      <c r="N102" t="s">
        <v>32</v>
      </c>
      <c r="O102" t="s">
        <v>33</v>
      </c>
      <c r="P102">
        <v>5.85168</v>
      </c>
      <c r="Q102">
        <v>336230.14427300001</v>
      </c>
      <c r="R102">
        <v>3063250.93621</v>
      </c>
      <c r="S102">
        <v>336229.90454999998</v>
      </c>
      <c r="T102">
        <v>3063245.0894399998</v>
      </c>
      <c r="U102">
        <v>5.8520000000000004E-3</v>
      </c>
    </row>
    <row r="103" spans="1:21" x14ac:dyDescent="0.25">
      <c r="A103">
        <v>101</v>
      </c>
      <c r="B103" t="s">
        <v>24</v>
      </c>
      <c r="C103" t="s">
        <v>34</v>
      </c>
      <c r="D103" t="s">
        <v>35</v>
      </c>
      <c r="E103">
        <v>11</v>
      </c>
      <c r="F103" t="s">
        <v>42</v>
      </c>
      <c r="G103">
        <v>120</v>
      </c>
      <c r="H103" t="s">
        <v>27</v>
      </c>
      <c r="I103" t="s">
        <v>28</v>
      </c>
      <c r="J103" t="s">
        <v>36</v>
      </c>
      <c r="K103" t="s">
        <v>49</v>
      </c>
      <c r="L103" t="s">
        <v>31</v>
      </c>
      <c r="M103">
        <v>3</v>
      </c>
      <c r="N103" t="s">
        <v>32</v>
      </c>
      <c r="O103" t="s">
        <v>33</v>
      </c>
      <c r="P103">
        <v>33.419499999999999</v>
      </c>
      <c r="Q103">
        <v>336229.384884</v>
      </c>
      <c r="R103">
        <v>3063232.41499</v>
      </c>
      <c r="S103">
        <v>336228.01579899999</v>
      </c>
      <c r="T103">
        <v>3063199.0235199998</v>
      </c>
      <c r="U103">
        <v>3.3419999999999998E-2</v>
      </c>
    </row>
    <row r="104" spans="1:21" x14ac:dyDescent="0.25">
      <c r="A104">
        <v>102</v>
      </c>
      <c r="B104" t="s">
        <v>24</v>
      </c>
      <c r="C104" t="s">
        <v>34</v>
      </c>
      <c r="D104" t="s">
        <v>35</v>
      </c>
      <c r="E104">
        <v>11</v>
      </c>
      <c r="F104" t="s">
        <v>42</v>
      </c>
      <c r="G104">
        <v>120</v>
      </c>
      <c r="H104" t="s">
        <v>27</v>
      </c>
      <c r="I104" t="s">
        <v>28</v>
      </c>
      <c r="J104" t="s">
        <v>36</v>
      </c>
      <c r="K104" t="s">
        <v>49</v>
      </c>
      <c r="L104" t="s">
        <v>31</v>
      </c>
      <c r="M104">
        <v>3</v>
      </c>
      <c r="N104" t="s">
        <v>32</v>
      </c>
      <c r="O104" t="s">
        <v>33</v>
      </c>
      <c r="P104">
        <v>4.5206</v>
      </c>
      <c r="Q104">
        <v>336228.01579899999</v>
      </c>
      <c r="R104">
        <v>3063199.0235199998</v>
      </c>
      <c r="S104">
        <v>336227.83060599997</v>
      </c>
      <c r="T104">
        <v>3063194.5067099999</v>
      </c>
      <c r="U104">
        <v>4.5209999999999998E-3</v>
      </c>
    </row>
    <row r="105" spans="1:21" x14ac:dyDescent="0.25">
      <c r="A105">
        <v>103</v>
      </c>
      <c r="B105" t="s">
        <v>24</v>
      </c>
      <c r="C105" t="s">
        <v>34</v>
      </c>
      <c r="D105" t="s">
        <v>35</v>
      </c>
      <c r="E105">
        <v>11</v>
      </c>
      <c r="F105" t="s">
        <v>42</v>
      </c>
      <c r="G105">
        <v>120</v>
      </c>
      <c r="H105" t="s">
        <v>27</v>
      </c>
      <c r="I105" t="s">
        <v>28</v>
      </c>
      <c r="J105" t="s">
        <v>36</v>
      </c>
      <c r="K105" t="s">
        <v>49</v>
      </c>
      <c r="L105" t="s">
        <v>31</v>
      </c>
      <c r="M105">
        <v>3</v>
      </c>
      <c r="N105" t="s">
        <v>32</v>
      </c>
      <c r="O105" t="s">
        <v>33</v>
      </c>
      <c r="P105">
        <v>39.772599999999997</v>
      </c>
      <c r="Q105">
        <v>336227.06711100001</v>
      </c>
      <c r="R105">
        <v>3063175.8853600002</v>
      </c>
      <c r="S105">
        <v>336225.43776399997</v>
      </c>
      <c r="T105">
        <v>3063136.1461800002</v>
      </c>
      <c r="U105">
        <v>3.9773000000000003E-2</v>
      </c>
    </row>
    <row r="106" spans="1:21" x14ac:dyDescent="0.25">
      <c r="A106">
        <v>104</v>
      </c>
      <c r="B106" t="s">
        <v>24</v>
      </c>
      <c r="C106" t="s">
        <v>34</v>
      </c>
      <c r="D106" t="s">
        <v>35</v>
      </c>
      <c r="E106">
        <v>11</v>
      </c>
      <c r="F106" t="s">
        <v>42</v>
      </c>
      <c r="G106">
        <v>120</v>
      </c>
      <c r="H106" t="s">
        <v>27</v>
      </c>
      <c r="I106" t="s">
        <v>28</v>
      </c>
      <c r="J106" t="s">
        <v>36</v>
      </c>
      <c r="K106" t="s">
        <v>49</v>
      </c>
      <c r="L106" t="s">
        <v>31</v>
      </c>
      <c r="M106">
        <v>3</v>
      </c>
      <c r="N106" t="s">
        <v>32</v>
      </c>
      <c r="O106" t="s">
        <v>33</v>
      </c>
      <c r="P106">
        <v>0.34859899999999999</v>
      </c>
      <c r="Q106">
        <v>336225.43776399997</v>
      </c>
      <c r="R106">
        <v>3063136.1461800002</v>
      </c>
      <c r="S106">
        <v>336225.42348300002</v>
      </c>
      <c r="T106">
        <v>3063135.79788</v>
      </c>
      <c r="U106">
        <v>3.4900000000000003E-4</v>
      </c>
    </row>
    <row r="107" spans="1:21" x14ac:dyDescent="0.25">
      <c r="A107">
        <v>105</v>
      </c>
      <c r="B107" t="s">
        <v>24</v>
      </c>
      <c r="C107" t="s">
        <v>34</v>
      </c>
      <c r="D107" t="s">
        <v>35</v>
      </c>
      <c r="E107">
        <v>11</v>
      </c>
      <c r="F107" t="s">
        <v>42</v>
      </c>
      <c r="G107">
        <v>120</v>
      </c>
      <c r="H107" t="s">
        <v>27</v>
      </c>
      <c r="I107" t="s">
        <v>28</v>
      </c>
      <c r="J107" t="s">
        <v>36</v>
      </c>
      <c r="K107" t="s">
        <v>49</v>
      </c>
      <c r="L107" t="s">
        <v>31</v>
      </c>
      <c r="M107">
        <v>3</v>
      </c>
      <c r="N107" t="s">
        <v>32</v>
      </c>
      <c r="O107" t="s">
        <v>33</v>
      </c>
      <c r="P107">
        <v>3.9338000000000002</v>
      </c>
      <c r="Q107">
        <v>336224.88425499998</v>
      </c>
      <c r="R107">
        <v>3063122.6463000001</v>
      </c>
      <c r="S107">
        <v>336224.7231</v>
      </c>
      <c r="T107">
        <v>3063118.7157999999</v>
      </c>
      <c r="U107">
        <v>3.934E-3</v>
      </c>
    </row>
    <row r="108" spans="1:21" x14ac:dyDescent="0.25">
      <c r="A108">
        <v>106</v>
      </c>
      <c r="B108" t="s">
        <v>24</v>
      </c>
      <c r="C108" t="s">
        <v>34</v>
      </c>
      <c r="D108" t="s">
        <v>35</v>
      </c>
      <c r="E108">
        <v>11</v>
      </c>
      <c r="F108" t="s">
        <v>42</v>
      </c>
      <c r="G108">
        <v>120</v>
      </c>
      <c r="H108" t="s">
        <v>27</v>
      </c>
      <c r="I108" t="s">
        <v>28</v>
      </c>
      <c r="J108" t="s">
        <v>36</v>
      </c>
      <c r="K108" t="s">
        <v>49</v>
      </c>
      <c r="L108" t="s">
        <v>31</v>
      </c>
      <c r="M108">
        <v>3</v>
      </c>
      <c r="N108" t="s">
        <v>32</v>
      </c>
      <c r="O108" t="s">
        <v>33</v>
      </c>
      <c r="P108">
        <v>15.200900000000001</v>
      </c>
      <c r="Q108">
        <v>336224.7231</v>
      </c>
      <c r="R108">
        <v>3063118.7157999999</v>
      </c>
      <c r="S108">
        <v>336214.43550000002</v>
      </c>
      <c r="T108">
        <v>3063107.5251000002</v>
      </c>
      <c r="U108">
        <v>1.5200999999999999E-2</v>
      </c>
    </row>
    <row r="109" spans="1:21" x14ac:dyDescent="0.25">
      <c r="A109">
        <v>107</v>
      </c>
      <c r="B109" t="s">
        <v>24</v>
      </c>
      <c r="C109" t="s">
        <v>34</v>
      </c>
      <c r="D109" t="s">
        <v>35</v>
      </c>
      <c r="E109">
        <v>11</v>
      </c>
      <c r="F109" t="s">
        <v>42</v>
      </c>
      <c r="G109">
        <v>120</v>
      </c>
      <c r="H109" t="s">
        <v>27</v>
      </c>
      <c r="I109" t="s">
        <v>28</v>
      </c>
      <c r="J109" t="s">
        <v>36</v>
      </c>
      <c r="K109" t="s">
        <v>49</v>
      </c>
      <c r="L109" t="s">
        <v>31</v>
      </c>
      <c r="M109">
        <v>3</v>
      </c>
      <c r="N109" t="s">
        <v>32</v>
      </c>
      <c r="O109" t="s">
        <v>33</v>
      </c>
      <c r="P109">
        <v>40.5824</v>
      </c>
      <c r="Q109">
        <v>336214.43550000002</v>
      </c>
      <c r="R109">
        <v>3063107.5251000002</v>
      </c>
      <c r="S109">
        <v>336186.95390000002</v>
      </c>
      <c r="T109">
        <v>3063077.6639</v>
      </c>
      <c r="U109">
        <v>4.0582E-2</v>
      </c>
    </row>
    <row r="110" spans="1:21" x14ac:dyDescent="0.25">
      <c r="A110">
        <v>108</v>
      </c>
      <c r="B110" t="s">
        <v>24</v>
      </c>
      <c r="C110" t="s">
        <v>34</v>
      </c>
      <c r="D110" t="s">
        <v>35</v>
      </c>
      <c r="E110">
        <v>11</v>
      </c>
      <c r="F110" t="s">
        <v>37</v>
      </c>
      <c r="G110">
        <v>100</v>
      </c>
      <c r="H110" t="s">
        <v>27</v>
      </c>
      <c r="I110" t="s">
        <v>38</v>
      </c>
      <c r="J110" t="s">
        <v>36</v>
      </c>
      <c r="K110" t="s">
        <v>30</v>
      </c>
      <c r="L110" t="s">
        <v>31</v>
      </c>
      <c r="M110">
        <v>3</v>
      </c>
      <c r="N110" t="s">
        <v>32</v>
      </c>
      <c r="O110" t="s">
        <v>33</v>
      </c>
      <c r="P110">
        <v>22.777799999999999</v>
      </c>
      <c r="Q110">
        <v>336186.95390000002</v>
      </c>
      <c r="R110">
        <v>3063077.6639</v>
      </c>
      <c r="S110">
        <v>336172.09269999998</v>
      </c>
      <c r="T110">
        <v>3063060.4019999998</v>
      </c>
      <c r="U110">
        <v>2.2778E-2</v>
      </c>
    </row>
    <row r="111" spans="1:21" x14ac:dyDescent="0.25">
      <c r="A111">
        <v>109</v>
      </c>
      <c r="B111" t="s">
        <v>24</v>
      </c>
      <c r="C111" t="s">
        <v>34</v>
      </c>
      <c r="D111" t="s">
        <v>35</v>
      </c>
      <c r="E111">
        <v>11</v>
      </c>
      <c r="F111" t="s">
        <v>37</v>
      </c>
      <c r="G111">
        <v>100</v>
      </c>
      <c r="H111" t="s">
        <v>27</v>
      </c>
      <c r="I111" t="s">
        <v>38</v>
      </c>
      <c r="J111" t="s">
        <v>36</v>
      </c>
      <c r="K111" t="s">
        <v>30</v>
      </c>
      <c r="L111" t="s">
        <v>31</v>
      </c>
      <c r="M111">
        <v>3</v>
      </c>
      <c r="N111" t="s">
        <v>32</v>
      </c>
      <c r="O111" t="s">
        <v>33</v>
      </c>
      <c r="P111">
        <v>26.1889</v>
      </c>
      <c r="Q111">
        <v>336172.09269999998</v>
      </c>
      <c r="R111">
        <v>3063060.4019999998</v>
      </c>
      <c r="S111">
        <v>336159.78570000001</v>
      </c>
      <c r="T111">
        <v>3063037.2850000001</v>
      </c>
      <c r="U111">
        <v>2.6189E-2</v>
      </c>
    </row>
    <row r="112" spans="1:21" x14ac:dyDescent="0.25">
      <c r="A112">
        <v>110</v>
      </c>
      <c r="B112" t="s">
        <v>24</v>
      </c>
      <c r="C112" t="s">
        <v>34</v>
      </c>
      <c r="D112" t="s">
        <v>35</v>
      </c>
      <c r="E112">
        <v>11</v>
      </c>
      <c r="F112" t="s">
        <v>37</v>
      </c>
      <c r="G112">
        <v>100</v>
      </c>
      <c r="H112" t="s">
        <v>27</v>
      </c>
      <c r="I112" t="s">
        <v>38</v>
      </c>
      <c r="J112" t="s">
        <v>36</v>
      </c>
      <c r="K112" t="s">
        <v>30</v>
      </c>
      <c r="L112" t="s">
        <v>31</v>
      </c>
      <c r="M112">
        <v>3</v>
      </c>
      <c r="N112" t="s">
        <v>32</v>
      </c>
      <c r="O112" t="s">
        <v>33</v>
      </c>
      <c r="P112">
        <v>13.8673</v>
      </c>
      <c r="Q112">
        <v>336159.78570000001</v>
      </c>
      <c r="R112">
        <v>3063037.2850000001</v>
      </c>
      <c r="S112">
        <v>336149.13329999999</v>
      </c>
      <c r="T112">
        <v>3063028.4064000002</v>
      </c>
      <c r="U112">
        <v>1.3867000000000001E-2</v>
      </c>
    </row>
    <row r="113" spans="1:21" x14ac:dyDescent="0.25">
      <c r="A113">
        <v>111</v>
      </c>
      <c r="B113" t="s">
        <v>24</v>
      </c>
      <c r="C113" t="s">
        <v>34</v>
      </c>
      <c r="D113" t="s">
        <v>35</v>
      </c>
      <c r="E113">
        <v>11</v>
      </c>
      <c r="F113" t="s">
        <v>37</v>
      </c>
      <c r="G113">
        <v>100</v>
      </c>
      <c r="H113" t="s">
        <v>27</v>
      </c>
      <c r="I113" t="s">
        <v>38</v>
      </c>
      <c r="J113" t="s">
        <v>36</v>
      </c>
      <c r="K113" t="s">
        <v>30</v>
      </c>
      <c r="L113" t="s">
        <v>31</v>
      </c>
      <c r="M113">
        <v>3</v>
      </c>
      <c r="N113" t="s">
        <v>32</v>
      </c>
      <c r="O113" t="s">
        <v>33</v>
      </c>
      <c r="P113">
        <v>4.9529100000000001</v>
      </c>
      <c r="Q113">
        <v>336149.13329999999</v>
      </c>
      <c r="R113">
        <v>3063028.4064000002</v>
      </c>
      <c r="S113">
        <v>336146.73440000002</v>
      </c>
      <c r="T113">
        <v>3063024.0732</v>
      </c>
      <c r="U113">
        <v>4.9529999999999999E-3</v>
      </c>
    </row>
    <row r="114" spans="1:21" x14ac:dyDescent="0.25">
      <c r="A114">
        <v>112</v>
      </c>
      <c r="B114" t="s">
        <v>24</v>
      </c>
      <c r="C114" t="s">
        <v>34</v>
      </c>
      <c r="D114" t="s">
        <v>35</v>
      </c>
      <c r="E114">
        <v>11</v>
      </c>
      <c r="F114" t="s">
        <v>37</v>
      </c>
      <c r="G114">
        <v>100</v>
      </c>
      <c r="H114" t="s">
        <v>27</v>
      </c>
      <c r="I114" t="s">
        <v>38</v>
      </c>
      <c r="J114" t="s">
        <v>36</v>
      </c>
      <c r="K114" t="s">
        <v>30</v>
      </c>
      <c r="L114" t="s">
        <v>31</v>
      </c>
      <c r="M114">
        <v>3</v>
      </c>
      <c r="N114" t="s">
        <v>32</v>
      </c>
      <c r="O114" t="s">
        <v>33</v>
      </c>
      <c r="P114">
        <v>15.633800000000001</v>
      </c>
      <c r="Q114">
        <v>336146.73440000002</v>
      </c>
      <c r="R114">
        <v>3063024.0732</v>
      </c>
      <c r="S114">
        <v>336139.52559999999</v>
      </c>
      <c r="T114">
        <v>3063010.2006000001</v>
      </c>
      <c r="U114">
        <v>1.5633999999999999E-2</v>
      </c>
    </row>
    <row r="115" spans="1:21" x14ac:dyDescent="0.25">
      <c r="A115">
        <v>113</v>
      </c>
      <c r="B115" t="s">
        <v>24</v>
      </c>
      <c r="C115" t="s">
        <v>34</v>
      </c>
      <c r="D115" t="s">
        <v>35</v>
      </c>
      <c r="E115">
        <v>11</v>
      </c>
      <c r="F115" t="s">
        <v>37</v>
      </c>
      <c r="G115">
        <v>100</v>
      </c>
      <c r="H115" t="s">
        <v>27</v>
      </c>
      <c r="I115" t="s">
        <v>38</v>
      </c>
      <c r="J115" t="s">
        <v>36</v>
      </c>
      <c r="K115" t="s">
        <v>30</v>
      </c>
      <c r="L115" t="s">
        <v>31</v>
      </c>
      <c r="M115">
        <v>3</v>
      </c>
      <c r="N115" t="s">
        <v>32</v>
      </c>
      <c r="O115" t="s">
        <v>33</v>
      </c>
      <c r="P115">
        <v>20.857800000000001</v>
      </c>
      <c r="Q115">
        <v>336139.52559999999</v>
      </c>
      <c r="R115">
        <v>3063010.2006000001</v>
      </c>
      <c r="S115">
        <v>336127.88199999998</v>
      </c>
      <c r="T115">
        <v>3062992.8953</v>
      </c>
      <c r="U115">
        <v>2.0858000000000002E-2</v>
      </c>
    </row>
    <row r="116" spans="1:21" x14ac:dyDescent="0.25">
      <c r="A116">
        <v>114</v>
      </c>
      <c r="B116" t="s">
        <v>24</v>
      </c>
      <c r="C116" t="s">
        <v>34</v>
      </c>
      <c r="D116" t="s">
        <v>35</v>
      </c>
      <c r="E116">
        <v>11</v>
      </c>
      <c r="F116" t="s">
        <v>37</v>
      </c>
      <c r="G116">
        <v>100</v>
      </c>
      <c r="H116" t="s">
        <v>27</v>
      </c>
      <c r="I116" t="s">
        <v>38</v>
      </c>
      <c r="J116" t="s">
        <v>36</v>
      </c>
      <c r="K116" t="s">
        <v>30</v>
      </c>
      <c r="L116" t="s">
        <v>31</v>
      </c>
      <c r="M116">
        <v>3</v>
      </c>
      <c r="N116" t="s">
        <v>32</v>
      </c>
      <c r="O116" t="s">
        <v>33</v>
      </c>
      <c r="P116">
        <v>18.104700000000001</v>
      </c>
      <c r="Q116">
        <v>336127.88199999998</v>
      </c>
      <c r="R116">
        <v>3062992.8953</v>
      </c>
      <c r="S116">
        <v>336113.39939999999</v>
      </c>
      <c r="T116">
        <v>3062982.031</v>
      </c>
      <c r="U116">
        <v>1.8105E-2</v>
      </c>
    </row>
    <row r="117" spans="1:21" x14ac:dyDescent="0.25">
      <c r="A117">
        <v>115</v>
      </c>
      <c r="B117" t="s">
        <v>24</v>
      </c>
      <c r="C117" t="s">
        <v>34</v>
      </c>
      <c r="D117" t="s">
        <v>35</v>
      </c>
      <c r="E117">
        <v>11</v>
      </c>
      <c r="F117" t="s">
        <v>37</v>
      </c>
      <c r="G117">
        <v>100</v>
      </c>
      <c r="H117" t="s">
        <v>27</v>
      </c>
      <c r="I117" t="s">
        <v>38</v>
      </c>
      <c r="J117" t="s">
        <v>36</v>
      </c>
      <c r="K117" t="s">
        <v>30</v>
      </c>
      <c r="L117" t="s">
        <v>31</v>
      </c>
      <c r="M117">
        <v>3</v>
      </c>
      <c r="N117" t="s">
        <v>32</v>
      </c>
      <c r="O117" t="s">
        <v>33</v>
      </c>
      <c r="P117">
        <v>10.422599999999999</v>
      </c>
      <c r="Q117">
        <v>336113.39939999999</v>
      </c>
      <c r="R117">
        <v>3062982.031</v>
      </c>
      <c r="S117">
        <v>336108.59350000002</v>
      </c>
      <c r="T117">
        <v>3062972.7826</v>
      </c>
      <c r="U117">
        <v>1.0423E-2</v>
      </c>
    </row>
    <row r="118" spans="1:21" x14ac:dyDescent="0.25">
      <c r="A118">
        <v>116</v>
      </c>
      <c r="B118" t="s">
        <v>24</v>
      </c>
      <c r="C118" t="s">
        <v>34</v>
      </c>
      <c r="D118" t="s">
        <v>35</v>
      </c>
      <c r="E118">
        <v>11</v>
      </c>
      <c r="F118" t="s">
        <v>37</v>
      </c>
      <c r="G118">
        <v>100</v>
      </c>
      <c r="H118" t="s">
        <v>27</v>
      </c>
      <c r="I118" t="s">
        <v>38</v>
      </c>
      <c r="J118" t="s">
        <v>36</v>
      </c>
      <c r="K118" t="s">
        <v>30</v>
      </c>
      <c r="L118" t="s">
        <v>31</v>
      </c>
      <c r="M118">
        <v>3</v>
      </c>
      <c r="N118" t="s">
        <v>32</v>
      </c>
      <c r="O118" t="s">
        <v>33</v>
      </c>
      <c r="P118">
        <v>8.7466799999999996</v>
      </c>
      <c r="Q118">
        <v>336108.59350000002</v>
      </c>
      <c r="R118">
        <v>3062972.7826</v>
      </c>
      <c r="S118">
        <v>336104.10369999998</v>
      </c>
      <c r="T118">
        <v>3062965.2762000002</v>
      </c>
      <c r="U118">
        <v>8.7469999999999996E-3</v>
      </c>
    </row>
    <row r="119" spans="1:21" x14ac:dyDescent="0.25">
      <c r="A119">
        <v>117</v>
      </c>
      <c r="B119" t="s">
        <v>24</v>
      </c>
      <c r="C119" t="s">
        <v>34</v>
      </c>
      <c r="D119" t="s">
        <v>35</v>
      </c>
      <c r="E119">
        <v>11</v>
      </c>
      <c r="F119" t="s">
        <v>37</v>
      </c>
      <c r="G119">
        <v>100</v>
      </c>
      <c r="H119" t="s">
        <v>27</v>
      </c>
      <c r="I119" t="s">
        <v>38</v>
      </c>
      <c r="J119" t="s">
        <v>36</v>
      </c>
      <c r="K119" t="s">
        <v>30</v>
      </c>
      <c r="L119" t="s">
        <v>31</v>
      </c>
      <c r="M119">
        <v>3</v>
      </c>
      <c r="N119" t="s">
        <v>32</v>
      </c>
      <c r="O119" t="s">
        <v>33</v>
      </c>
      <c r="P119">
        <v>14.859</v>
      </c>
      <c r="Q119">
        <v>336104.10369999998</v>
      </c>
      <c r="R119">
        <v>3062965.2762000002</v>
      </c>
      <c r="S119">
        <v>336096.90669999999</v>
      </c>
      <c r="T119">
        <v>3062952.2765000002</v>
      </c>
      <c r="U119">
        <v>1.4859000000000001E-2</v>
      </c>
    </row>
    <row r="120" spans="1:21" x14ac:dyDescent="0.25">
      <c r="A120">
        <v>118</v>
      </c>
      <c r="B120" t="s">
        <v>24</v>
      </c>
      <c r="C120" t="s">
        <v>34</v>
      </c>
      <c r="D120" t="s">
        <v>35</v>
      </c>
      <c r="E120">
        <v>11</v>
      </c>
      <c r="F120" t="s">
        <v>37</v>
      </c>
      <c r="G120">
        <v>100</v>
      </c>
      <c r="H120" t="s">
        <v>27</v>
      </c>
      <c r="I120" t="s">
        <v>38</v>
      </c>
      <c r="J120" t="s">
        <v>36</v>
      </c>
      <c r="K120" t="s">
        <v>30</v>
      </c>
      <c r="L120" t="s">
        <v>31</v>
      </c>
      <c r="M120">
        <v>3</v>
      </c>
      <c r="N120" t="s">
        <v>32</v>
      </c>
      <c r="O120" t="s">
        <v>33</v>
      </c>
      <c r="P120">
        <v>15.2431</v>
      </c>
      <c r="Q120">
        <v>336096.90669999999</v>
      </c>
      <c r="R120">
        <v>3062952.2765000002</v>
      </c>
      <c r="S120">
        <v>336089.99430000002</v>
      </c>
      <c r="T120">
        <v>3062938.6908</v>
      </c>
      <c r="U120">
        <v>1.5243E-2</v>
      </c>
    </row>
    <row r="121" spans="1:21" x14ac:dyDescent="0.25">
      <c r="A121">
        <v>119</v>
      </c>
      <c r="B121" t="s">
        <v>24</v>
      </c>
      <c r="C121" t="s">
        <v>34</v>
      </c>
      <c r="D121" t="s">
        <v>35</v>
      </c>
      <c r="E121">
        <v>11</v>
      </c>
      <c r="F121" t="s">
        <v>37</v>
      </c>
      <c r="G121">
        <v>100</v>
      </c>
      <c r="H121" t="s">
        <v>27</v>
      </c>
      <c r="I121" t="s">
        <v>38</v>
      </c>
      <c r="J121" t="s">
        <v>36</v>
      </c>
      <c r="K121" t="s">
        <v>30</v>
      </c>
      <c r="L121" t="s">
        <v>31</v>
      </c>
      <c r="M121">
        <v>3</v>
      </c>
      <c r="N121" t="s">
        <v>32</v>
      </c>
      <c r="O121" t="s">
        <v>33</v>
      </c>
      <c r="P121">
        <v>4.4861800000000001</v>
      </c>
      <c r="Q121">
        <v>336089.99430000002</v>
      </c>
      <c r="R121">
        <v>3062938.6908</v>
      </c>
      <c r="S121">
        <v>336087.80570000003</v>
      </c>
      <c r="T121">
        <v>3062934.7747</v>
      </c>
      <c r="U121">
        <v>4.4860000000000004E-3</v>
      </c>
    </row>
    <row r="122" spans="1:21" x14ac:dyDescent="0.25">
      <c r="A122">
        <v>120</v>
      </c>
      <c r="B122" t="s">
        <v>24</v>
      </c>
      <c r="C122" t="s">
        <v>34</v>
      </c>
      <c r="D122" t="s">
        <v>35</v>
      </c>
      <c r="E122">
        <v>11</v>
      </c>
      <c r="F122" t="s">
        <v>37</v>
      </c>
      <c r="G122">
        <v>100</v>
      </c>
      <c r="H122" t="s">
        <v>27</v>
      </c>
      <c r="I122" t="s">
        <v>38</v>
      </c>
      <c r="J122" t="s">
        <v>36</v>
      </c>
      <c r="K122" t="s">
        <v>30</v>
      </c>
      <c r="L122" t="s">
        <v>31</v>
      </c>
      <c r="M122">
        <v>3</v>
      </c>
      <c r="N122" t="s">
        <v>32</v>
      </c>
      <c r="O122" t="s">
        <v>33</v>
      </c>
      <c r="P122">
        <v>12.7212</v>
      </c>
      <c r="Q122">
        <v>336087.80570000003</v>
      </c>
      <c r="R122">
        <v>3062934.7747</v>
      </c>
      <c r="S122">
        <v>336081.59970000002</v>
      </c>
      <c r="T122">
        <v>3062923.67</v>
      </c>
      <c r="U122">
        <v>1.2721E-2</v>
      </c>
    </row>
    <row r="123" spans="1:21" x14ac:dyDescent="0.25">
      <c r="A123">
        <v>121</v>
      </c>
      <c r="B123" t="s">
        <v>24</v>
      </c>
      <c r="C123" t="s">
        <v>34</v>
      </c>
      <c r="D123" t="s">
        <v>35</v>
      </c>
      <c r="E123">
        <v>11</v>
      </c>
      <c r="F123" t="s">
        <v>37</v>
      </c>
      <c r="G123">
        <v>100</v>
      </c>
      <c r="H123" t="s">
        <v>27</v>
      </c>
      <c r="I123" t="s">
        <v>38</v>
      </c>
      <c r="J123" t="s">
        <v>36</v>
      </c>
      <c r="K123" t="s">
        <v>30</v>
      </c>
      <c r="L123" t="s">
        <v>31</v>
      </c>
      <c r="M123">
        <v>3</v>
      </c>
      <c r="N123" t="s">
        <v>32</v>
      </c>
      <c r="O123" t="s">
        <v>33</v>
      </c>
      <c r="P123">
        <v>16.9466</v>
      </c>
      <c r="Q123">
        <v>336081.59970000002</v>
      </c>
      <c r="R123">
        <v>3062923.67</v>
      </c>
      <c r="S123">
        <v>336074.37119999999</v>
      </c>
      <c r="T123">
        <v>3062908.3424</v>
      </c>
      <c r="U123">
        <v>1.6947E-2</v>
      </c>
    </row>
    <row r="124" spans="1:21" x14ac:dyDescent="0.25">
      <c r="A124">
        <v>122</v>
      </c>
      <c r="B124" t="s">
        <v>24</v>
      </c>
      <c r="C124" t="s">
        <v>34</v>
      </c>
      <c r="D124" t="s">
        <v>35</v>
      </c>
      <c r="E124">
        <v>11</v>
      </c>
      <c r="F124" t="s">
        <v>37</v>
      </c>
      <c r="G124">
        <v>100</v>
      </c>
      <c r="H124" t="s">
        <v>27</v>
      </c>
      <c r="I124" t="s">
        <v>38</v>
      </c>
      <c r="J124" t="s">
        <v>36</v>
      </c>
      <c r="K124" t="s">
        <v>30</v>
      </c>
      <c r="L124" t="s">
        <v>31</v>
      </c>
      <c r="M124">
        <v>3</v>
      </c>
      <c r="N124" t="s">
        <v>32</v>
      </c>
      <c r="O124" t="s">
        <v>33</v>
      </c>
      <c r="P124">
        <v>22.155000000000001</v>
      </c>
      <c r="Q124">
        <v>336074.37119999999</v>
      </c>
      <c r="R124">
        <v>3062908.3424</v>
      </c>
      <c r="S124">
        <v>336064.73969999998</v>
      </c>
      <c r="T124">
        <v>3062888.3905000002</v>
      </c>
      <c r="U124">
        <v>2.2155000000000001E-2</v>
      </c>
    </row>
    <row r="125" spans="1:21" x14ac:dyDescent="0.25">
      <c r="A125">
        <v>123</v>
      </c>
      <c r="B125" t="s">
        <v>24</v>
      </c>
      <c r="C125" t="s">
        <v>34</v>
      </c>
      <c r="D125" t="s">
        <v>35</v>
      </c>
      <c r="E125">
        <v>11</v>
      </c>
      <c r="F125" t="s">
        <v>37</v>
      </c>
      <c r="G125">
        <v>100</v>
      </c>
      <c r="H125" t="s">
        <v>27</v>
      </c>
      <c r="I125" t="s">
        <v>38</v>
      </c>
      <c r="J125" t="s">
        <v>36</v>
      </c>
      <c r="K125" t="s">
        <v>30</v>
      </c>
      <c r="L125" t="s">
        <v>31</v>
      </c>
      <c r="M125">
        <v>3</v>
      </c>
      <c r="N125" t="s">
        <v>32</v>
      </c>
      <c r="O125" t="s">
        <v>33</v>
      </c>
      <c r="P125">
        <v>14.556699999999999</v>
      </c>
      <c r="Q125">
        <v>336064.73969999998</v>
      </c>
      <c r="R125">
        <v>3062888.3905000002</v>
      </c>
      <c r="S125">
        <v>336060.45610000001</v>
      </c>
      <c r="T125">
        <v>3062874.4783000001</v>
      </c>
      <c r="U125">
        <v>1.4557E-2</v>
      </c>
    </row>
    <row r="126" spans="1:21" x14ac:dyDescent="0.25">
      <c r="A126">
        <v>124</v>
      </c>
      <c r="B126" t="s">
        <v>24</v>
      </c>
      <c r="C126" t="s">
        <v>34</v>
      </c>
      <c r="D126" t="s">
        <v>35</v>
      </c>
      <c r="E126">
        <v>11</v>
      </c>
      <c r="F126" t="s">
        <v>37</v>
      </c>
      <c r="G126">
        <v>100</v>
      </c>
      <c r="H126" t="s">
        <v>27</v>
      </c>
      <c r="I126" t="s">
        <v>38</v>
      </c>
      <c r="J126" t="s">
        <v>36</v>
      </c>
      <c r="K126" t="s">
        <v>30</v>
      </c>
      <c r="L126" t="s">
        <v>31</v>
      </c>
      <c r="M126">
        <v>3</v>
      </c>
      <c r="N126" t="s">
        <v>32</v>
      </c>
      <c r="O126" t="s">
        <v>33</v>
      </c>
      <c r="P126">
        <v>27.096399999999999</v>
      </c>
      <c r="Q126">
        <v>336060.45610000001</v>
      </c>
      <c r="R126">
        <v>3062874.4783000001</v>
      </c>
      <c r="S126">
        <v>336050.46139999997</v>
      </c>
      <c r="T126">
        <v>3062849.2925999998</v>
      </c>
      <c r="U126">
        <v>2.7095999999999999E-2</v>
      </c>
    </row>
    <row r="127" spans="1:21" x14ac:dyDescent="0.25">
      <c r="A127">
        <v>125</v>
      </c>
      <c r="B127" t="s">
        <v>24</v>
      </c>
      <c r="C127" t="s">
        <v>34</v>
      </c>
      <c r="D127" t="s">
        <v>35</v>
      </c>
      <c r="E127">
        <v>11</v>
      </c>
      <c r="F127" t="s">
        <v>37</v>
      </c>
      <c r="G127">
        <v>100</v>
      </c>
      <c r="H127" t="s">
        <v>27</v>
      </c>
      <c r="I127" t="s">
        <v>38</v>
      </c>
      <c r="J127" t="s">
        <v>36</v>
      </c>
      <c r="K127" t="s">
        <v>30</v>
      </c>
      <c r="L127" t="s">
        <v>31</v>
      </c>
      <c r="M127">
        <v>3</v>
      </c>
      <c r="N127" t="s">
        <v>32</v>
      </c>
      <c r="O127" t="s">
        <v>33</v>
      </c>
      <c r="P127">
        <v>13.345800000000001</v>
      </c>
      <c r="Q127">
        <v>336050.46139999997</v>
      </c>
      <c r="R127">
        <v>3062849.2925999998</v>
      </c>
      <c r="S127">
        <v>336043.28779999999</v>
      </c>
      <c r="T127">
        <v>3062838.0386999999</v>
      </c>
      <c r="U127">
        <v>1.3346E-2</v>
      </c>
    </row>
    <row r="128" spans="1:21" x14ac:dyDescent="0.25">
      <c r="A128">
        <v>126</v>
      </c>
      <c r="B128" t="s">
        <v>24</v>
      </c>
      <c r="C128" t="s">
        <v>34</v>
      </c>
      <c r="D128" t="s">
        <v>35</v>
      </c>
      <c r="E128">
        <v>11</v>
      </c>
      <c r="F128" t="s">
        <v>37</v>
      </c>
      <c r="G128">
        <v>100</v>
      </c>
      <c r="H128" t="s">
        <v>27</v>
      </c>
      <c r="I128" t="s">
        <v>38</v>
      </c>
      <c r="J128" t="s">
        <v>36</v>
      </c>
      <c r="K128" t="s">
        <v>30</v>
      </c>
      <c r="L128" t="s">
        <v>31</v>
      </c>
      <c r="M128">
        <v>3</v>
      </c>
      <c r="N128" t="s">
        <v>32</v>
      </c>
      <c r="O128" t="s">
        <v>33</v>
      </c>
      <c r="P128">
        <v>15.1866</v>
      </c>
      <c r="Q128">
        <v>336043.28779999999</v>
      </c>
      <c r="R128">
        <v>3062838.0386999999</v>
      </c>
      <c r="S128">
        <v>336046.30550000002</v>
      </c>
      <c r="T128">
        <v>3062823.1549</v>
      </c>
      <c r="U128">
        <v>1.5187000000000001E-2</v>
      </c>
    </row>
    <row r="129" spans="1:21" x14ac:dyDescent="0.25">
      <c r="A129">
        <v>127</v>
      </c>
      <c r="B129" t="s">
        <v>24</v>
      </c>
      <c r="C129" t="s">
        <v>34</v>
      </c>
      <c r="D129" t="s">
        <v>35</v>
      </c>
      <c r="E129">
        <v>11</v>
      </c>
      <c r="F129" t="s">
        <v>37</v>
      </c>
      <c r="G129">
        <v>100</v>
      </c>
      <c r="H129" t="s">
        <v>27</v>
      </c>
      <c r="I129" t="s">
        <v>38</v>
      </c>
      <c r="J129" t="s">
        <v>36</v>
      </c>
      <c r="K129" t="s">
        <v>30</v>
      </c>
      <c r="L129" t="s">
        <v>31</v>
      </c>
      <c r="M129">
        <v>3</v>
      </c>
      <c r="N129" t="s">
        <v>32</v>
      </c>
      <c r="O129" t="s">
        <v>33</v>
      </c>
      <c r="P129">
        <v>16.698</v>
      </c>
      <c r="Q129">
        <v>336046.30550000002</v>
      </c>
      <c r="R129">
        <v>3062823.1549</v>
      </c>
      <c r="S129">
        <v>336054.30009999999</v>
      </c>
      <c r="T129">
        <v>3062808.4950999999</v>
      </c>
      <c r="U129">
        <v>1.6698000000000001E-2</v>
      </c>
    </row>
    <row r="130" spans="1:21" x14ac:dyDescent="0.25">
      <c r="A130">
        <v>128</v>
      </c>
      <c r="B130" t="s">
        <v>24</v>
      </c>
      <c r="C130" t="s">
        <v>34</v>
      </c>
      <c r="D130" t="s">
        <v>35</v>
      </c>
      <c r="E130">
        <v>11</v>
      </c>
      <c r="F130" t="s">
        <v>37</v>
      </c>
      <c r="G130">
        <v>100</v>
      </c>
      <c r="H130" t="s">
        <v>27</v>
      </c>
      <c r="I130" t="s">
        <v>38</v>
      </c>
      <c r="J130" t="s">
        <v>36</v>
      </c>
      <c r="K130" t="s">
        <v>30</v>
      </c>
      <c r="L130" t="s">
        <v>31</v>
      </c>
      <c r="M130">
        <v>3</v>
      </c>
      <c r="N130" t="s">
        <v>32</v>
      </c>
      <c r="O130" t="s">
        <v>33</v>
      </c>
      <c r="P130">
        <v>9.3537400000000002</v>
      </c>
      <c r="Q130">
        <v>336054.30009999999</v>
      </c>
      <c r="R130">
        <v>3062808.4950999999</v>
      </c>
      <c r="S130">
        <v>336053.29700000002</v>
      </c>
      <c r="T130">
        <v>3062799.1952999998</v>
      </c>
      <c r="U130">
        <v>9.3539999999999995E-3</v>
      </c>
    </row>
    <row r="131" spans="1:21" x14ac:dyDescent="0.25">
      <c r="A131">
        <v>129</v>
      </c>
      <c r="B131" t="s">
        <v>24</v>
      </c>
      <c r="C131" t="s">
        <v>34</v>
      </c>
      <c r="D131" t="s">
        <v>35</v>
      </c>
      <c r="E131">
        <v>11</v>
      </c>
      <c r="F131" t="s">
        <v>37</v>
      </c>
      <c r="G131">
        <v>100</v>
      </c>
      <c r="H131" t="s">
        <v>27</v>
      </c>
      <c r="I131" t="s">
        <v>38</v>
      </c>
      <c r="J131" t="s">
        <v>36</v>
      </c>
      <c r="K131" t="s">
        <v>30</v>
      </c>
      <c r="L131" t="s">
        <v>31</v>
      </c>
      <c r="M131">
        <v>3</v>
      </c>
      <c r="N131" t="s">
        <v>32</v>
      </c>
      <c r="O131" t="s">
        <v>33</v>
      </c>
      <c r="P131">
        <v>13.79</v>
      </c>
      <c r="Q131">
        <v>336053.29700000002</v>
      </c>
      <c r="R131">
        <v>3062799.1952999998</v>
      </c>
      <c r="S131">
        <v>336051.35739999998</v>
      </c>
      <c r="T131">
        <v>3062785.5424000002</v>
      </c>
      <c r="U131">
        <v>1.379E-2</v>
      </c>
    </row>
    <row r="132" spans="1:21" x14ac:dyDescent="0.25">
      <c r="A132">
        <v>130</v>
      </c>
      <c r="B132" t="s">
        <v>24</v>
      </c>
      <c r="C132" t="s">
        <v>34</v>
      </c>
      <c r="D132" t="s">
        <v>35</v>
      </c>
      <c r="E132">
        <v>11</v>
      </c>
      <c r="F132" t="s">
        <v>37</v>
      </c>
      <c r="G132">
        <v>100</v>
      </c>
      <c r="H132" t="s">
        <v>27</v>
      </c>
      <c r="I132" t="s">
        <v>38</v>
      </c>
      <c r="J132" t="s">
        <v>36</v>
      </c>
      <c r="K132" t="s">
        <v>30</v>
      </c>
      <c r="L132" t="s">
        <v>31</v>
      </c>
      <c r="M132">
        <v>3</v>
      </c>
      <c r="N132" t="s">
        <v>32</v>
      </c>
      <c r="O132" t="s">
        <v>33</v>
      </c>
      <c r="P132">
        <v>9.9035399999999996</v>
      </c>
      <c r="Q132">
        <v>336051.35739999998</v>
      </c>
      <c r="R132">
        <v>3062785.5424000002</v>
      </c>
      <c r="S132">
        <v>336044.2426</v>
      </c>
      <c r="T132">
        <v>3062778.6532999999</v>
      </c>
      <c r="U132">
        <v>9.9039999999999996E-3</v>
      </c>
    </row>
    <row r="133" spans="1:21" x14ac:dyDescent="0.25">
      <c r="A133">
        <v>131</v>
      </c>
      <c r="B133" t="s">
        <v>24</v>
      </c>
      <c r="C133" t="s">
        <v>34</v>
      </c>
      <c r="D133" t="s">
        <v>35</v>
      </c>
      <c r="E133">
        <v>11</v>
      </c>
      <c r="F133" t="s">
        <v>37</v>
      </c>
      <c r="G133">
        <v>100</v>
      </c>
      <c r="H133" t="s">
        <v>27</v>
      </c>
      <c r="I133" t="s">
        <v>38</v>
      </c>
      <c r="J133" t="s">
        <v>36</v>
      </c>
      <c r="K133" t="s">
        <v>30</v>
      </c>
      <c r="L133" t="s">
        <v>31</v>
      </c>
      <c r="M133">
        <v>3</v>
      </c>
      <c r="N133" t="s">
        <v>32</v>
      </c>
      <c r="O133" t="s">
        <v>33</v>
      </c>
      <c r="P133">
        <v>8.1122300000000003</v>
      </c>
      <c r="Q133">
        <v>336044.2426</v>
      </c>
      <c r="R133">
        <v>3062778.6532999999</v>
      </c>
      <c r="S133">
        <v>336041.21529999998</v>
      </c>
      <c r="T133">
        <v>3062771.1271000002</v>
      </c>
      <c r="U133">
        <v>8.1119999999999994E-3</v>
      </c>
    </row>
    <row r="134" spans="1:21" x14ac:dyDescent="0.25">
      <c r="A134">
        <v>132</v>
      </c>
      <c r="B134" t="s">
        <v>24</v>
      </c>
      <c r="C134" t="s">
        <v>34</v>
      </c>
      <c r="D134" t="s">
        <v>35</v>
      </c>
      <c r="E134">
        <v>11</v>
      </c>
      <c r="F134" t="s">
        <v>37</v>
      </c>
      <c r="G134">
        <v>100</v>
      </c>
      <c r="H134" t="s">
        <v>27</v>
      </c>
      <c r="I134" t="s">
        <v>38</v>
      </c>
      <c r="J134" t="s">
        <v>36</v>
      </c>
      <c r="K134" t="s">
        <v>30</v>
      </c>
      <c r="L134" t="s">
        <v>31</v>
      </c>
      <c r="M134">
        <v>3</v>
      </c>
      <c r="N134" t="s">
        <v>32</v>
      </c>
      <c r="O134" t="s">
        <v>33</v>
      </c>
      <c r="P134">
        <v>11.1456</v>
      </c>
      <c r="Q134">
        <v>336041.21529999998</v>
      </c>
      <c r="R134">
        <v>3062771.1271000002</v>
      </c>
      <c r="S134">
        <v>336037.27120000002</v>
      </c>
      <c r="T134">
        <v>3062760.7026999998</v>
      </c>
      <c r="U134">
        <v>1.1146E-2</v>
      </c>
    </row>
    <row r="135" spans="1:21" x14ac:dyDescent="0.25">
      <c r="A135">
        <v>133</v>
      </c>
      <c r="B135" t="s">
        <v>24</v>
      </c>
      <c r="C135" t="s">
        <v>34</v>
      </c>
      <c r="D135" t="s">
        <v>35</v>
      </c>
      <c r="E135">
        <v>11</v>
      </c>
      <c r="F135" t="s">
        <v>37</v>
      </c>
      <c r="G135">
        <v>100</v>
      </c>
      <c r="H135" t="s">
        <v>27</v>
      </c>
      <c r="I135" t="s">
        <v>38</v>
      </c>
      <c r="J135" t="s">
        <v>36</v>
      </c>
      <c r="K135" t="s">
        <v>30</v>
      </c>
      <c r="L135" t="s">
        <v>31</v>
      </c>
      <c r="M135">
        <v>3</v>
      </c>
      <c r="N135" t="s">
        <v>32</v>
      </c>
      <c r="O135" t="s">
        <v>33</v>
      </c>
      <c r="P135">
        <v>16.1935</v>
      </c>
      <c r="Q135">
        <v>336037.27120000002</v>
      </c>
      <c r="R135">
        <v>3062760.7026999998</v>
      </c>
      <c r="S135">
        <v>336028.8921</v>
      </c>
      <c r="T135">
        <v>3062746.8456000001</v>
      </c>
      <c r="U135">
        <v>1.6192999999999999E-2</v>
      </c>
    </row>
    <row r="136" spans="1:21" x14ac:dyDescent="0.25">
      <c r="A136">
        <v>134</v>
      </c>
      <c r="B136" t="s">
        <v>24</v>
      </c>
      <c r="C136" t="s">
        <v>34</v>
      </c>
      <c r="D136" t="s">
        <v>35</v>
      </c>
      <c r="E136">
        <v>11</v>
      </c>
      <c r="F136" t="s">
        <v>37</v>
      </c>
      <c r="G136">
        <v>100</v>
      </c>
      <c r="H136" t="s">
        <v>27</v>
      </c>
      <c r="I136" t="s">
        <v>38</v>
      </c>
      <c r="J136" t="s">
        <v>36</v>
      </c>
      <c r="K136" t="s">
        <v>30</v>
      </c>
      <c r="L136" t="s">
        <v>31</v>
      </c>
      <c r="M136">
        <v>3</v>
      </c>
      <c r="N136" t="s">
        <v>32</v>
      </c>
      <c r="O136" t="s">
        <v>33</v>
      </c>
      <c r="P136">
        <v>19.591799999999999</v>
      </c>
      <c r="Q136">
        <v>336028.8921</v>
      </c>
      <c r="R136">
        <v>3062746.8456000001</v>
      </c>
      <c r="S136">
        <v>336018.71860000002</v>
      </c>
      <c r="T136">
        <v>3062730.1022999999</v>
      </c>
      <c r="U136">
        <v>1.9591999999999998E-2</v>
      </c>
    </row>
    <row r="137" spans="1:21" x14ac:dyDescent="0.25">
      <c r="A137">
        <v>135</v>
      </c>
      <c r="B137" t="s">
        <v>24</v>
      </c>
      <c r="C137" t="s">
        <v>34</v>
      </c>
      <c r="D137" t="s">
        <v>35</v>
      </c>
      <c r="E137">
        <v>11</v>
      </c>
      <c r="F137" t="s">
        <v>37</v>
      </c>
      <c r="G137">
        <v>100</v>
      </c>
      <c r="H137" t="s">
        <v>27</v>
      </c>
      <c r="I137" t="s">
        <v>38</v>
      </c>
      <c r="J137" t="s">
        <v>36</v>
      </c>
      <c r="K137" t="s">
        <v>30</v>
      </c>
      <c r="L137" t="s">
        <v>31</v>
      </c>
      <c r="M137">
        <v>3</v>
      </c>
      <c r="N137" t="s">
        <v>32</v>
      </c>
      <c r="O137" t="s">
        <v>33</v>
      </c>
      <c r="P137">
        <v>7.9924400000000002</v>
      </c>
      <c r="Q137">
        <v>336018.71860000002</v>
      </c>
      <c r="R137">
        <v>3062730.1022999999</v>
      </c>
      <c r="S137">
        <v>336017.15</v>
      </c>
      <c r="T137">
        <v>3062722.2653000001</v>
      </c>
      <c r="U137">
        <v>7.9920000000000008E-3</v>
      </c>
    </row>
    <row r="138" spans="1:21" x14ac:dyDescent="0.25">
      <c r="A138">
        <v>136</v>
      </c>
      <c r="B138" t="s">
        <v>24</v>
      </c>
      <c r="C138" t="s">
        <v>34</v>
      </c>
      <c r="D138" t="s">
        <v>35</v>
      </c>
      <c r="E138">
        <v>11</v>
      </c>
      <c r="F138" t="s">
        <v>37</v>
      </c>
      <c r="G138">
        <v>100</v>
      </c>
      <c r="H138" t="s">
        <v>27</v>
      </c>
      <c r="I138" t="s">
        <v>38</v>
      </c>
      <c r="J138" t="s">
        <v>36</v>
      </c>
      <c r="K138" t="s">
        <v>30</v>
      </c>
      <c r="L138" t="s">
        <v>31</v>
      </c>
      <c r="M138">
        <v>3</v>
      </c>
      <c r="N138" t="s">
        <v>32</v>
      </c>
      <c r="O138" t="s">
        <v>33</v>
      </c>
      <c r="P138">
        <v>13.280200000000001</v>
      </c>
      <c r="Q138">
        <v>336017.15</v>
      </c>
      <c r="R138">
        <v>3062722.2653000001</v>
      </c>
      <c r="S138">
        <v>336004.0098</v>
      </c>
      <c r="T138">
        <v>3062724.1886999998</v>
      </c>
      <c r="U138">
        <v>1.328E-2</v>
      </c>
    </row>
    <row r="139" spans="1:21" x14ac:dyDescent="0.25">
      <c r="A139">
        <v>137</v>
      </c>
      <c r="B139" t="s">
        <v>24</v>
      </c>
      <c r="C139" t="s">
        <v>34</v>
      </c>
      <c r="D139" t="s">
        <v>35</v>
      </c>
      <c r="E139">
        <v>11</v>
      </c>
      <c r="F139" t="s">
        <v>37</v>
      </c>
      <c r="G139">
        <v>100</v>
      </c>
      <c r="H139" t="s">
        <v>27</v>
      </c>
      <c r="I139" t="s">
        <v>38</v>
      </c>
      <c r="J139" t="s">
        <v>36</v>
      </c>
      <c r="K139" t="s">
        <v>30</v>
      </c>
      <c r="L139" t="s">
        <v>31</v>
      </c>
      <c r="M139">
        <v>3</v>
      </c>
      <c r="N139" t="s">
        <v>32</v>
      </c>
      <c r="O139" t="s">
        <v>33</v>
      </c>
      <c r="P139">
        <v>29.034199999999998</v>
      </c>
      <c r="Q139">
        <v>336004.0098</v>
      </c>
      <c r="R139">
        <v>3062724.1886999998</v>
      </c>
      <c r="S139">
        <v>335976.63770000002</v>
      </c>
      <c r="T139">
        <v>3062733.8713000002</v>
      </c>
      <c r="U139">
        <v>2.9034000000000001E-2</v>
      </c>
    </row>
    <row r="140" spans="1:21" x14ac:dyDescent="0.25">
      <c r="A140">
        <v>138</v>
      </c>
      <c r="B140" t="s">
        <v>24</v>
      </c>
      <c r="C140" t="s">
        <v>34</v>
      </c>
      <c r="D140" t="s">
        <v>35</v>
      </c>
      <c r="E140">
        <v>11</v>
      </c>
      <c r="F140" t="s">
        <v>37</v>
      </c>
      <c r="G140">
        <v>100</v>
      </c>
      <c r="H140" t="s">
        <v>27</v>
      </c>
      <c r="I140" t="s">
        <v>38</v>
      </c>
      <c r="J140" t="s">
        <v>36</v>
      </c>
      <c r="K140" t="s">
        <v>30</v>
      </c>
      <c r="L140" t="s">
        <v>31</v>
      </c>
      <c r="M140">
        <v>3</v>
      </c>
      <c r="N140" t="s">
        <v>32</v>
      </c>
      <c r="O140" t="s">
        <v>33</v>
      </c>
      <c r="P140">
        <v>14.6218</v>
      </c>
      <c r="Q140">
        <v>335976.63770000002</v>
      </c>
      <c r="R140">
        <v>3062733.8713000002</v>
      </c>
      <c r="S140">
        <v>335962.65120000002</v>
      </c>
      <c r="T140">
        <v>3062738.1345000002</v>
      </c>
      <c r="U140">
        <v>1.4622E-2</v>
      </c>
    </row>
    <row r="141" spans="1:21" x14ac:dyDescent="0.25">
      <c r="A141">
        <v>139</v>
      </c>
      <c r="B141" t="s">
        <v>24</v>
      </c>
      <c r="C141" t="s">
        <v>34</v>
      </c>
      <c r="D141" t="s">
        <v>35</v>
      </c>
      <c r="E141">
        <v>11</v>
      </c>
      <c r="F141" t="s">
        <v>37</v>
      </c>
      <c r="G141">
        <v>100</v>
      </c>
      <c r="H141" t="s">
        <v>27</v>
      </c>
      <c r="I141" t="s">
        <v>38</v>
      </c>
      <c r="J141" t="s">
        <v>36</v>
      </c>
      <c r="K141" t="s">
        <v>30</v>
      </c>
      <c r="L141" t="s">
        <v>31</v>
      </c>
      <c r="M141">
        <v>3</v>
      </c>
      <c r="N141" t="s">
        <v>32</v>
      </c>
      <c r="O141" t="s">
        <v>33</v>
      </c>
      <c r="P141">
        <v>13.735900000000001</v>
      </c>
      <c r="Q141">
        <v>335962.65120000002</v>
      </c>
      <c r="R141">
        <v>3062738.1345000002</v>
      </c>
      <c r="S141">
        <v>335950.74790000002</v>
      </c>
      <c r="T141">
        <v>3062744.9890999999</v>
      </c>
      <c r="U141">
        <v>1.3736E-2</v>
      </c>
    </row>
    <row r="142" spans="1:21" x14ac:dyDescent="0.25">
      <c r="A142">
        <v>140</v>
      </c>
      <c r="B142" t="s">
        <v>24</v>
      </c>
      <c r="C142" t="s">
        <v>34</v>
      </c>
      <c r="D142" t="s">
        <v>35</v>
      </c>
      <c r="E142">
        <v>11</v>
      </c>
      <c r="F142" t="s">
        <v>37</v>
      </c>
      <c r="G142">
        <v>100</v>
      </c>
      <c r="H142" t="s">
        <v>27</v>
      </c>
      <c r="I142" t="s">
        <v>38</v>
      </c>
      <c r="J142" t="s">
        <v>36</v>
      </c>
      <c r="K142" t="s">
        <v>30</v>
      </c>
      <c r="L142" t="s">
        <v>31</v>
      </c>
      <c r="M142">
        <v>3</v>
      </c>
      <c r="N142" t="s">
        <v>32</v>
      </c>
      <c r="O142" t="s">
        <v>33</v>
      </c>
      <c r="P142">
        <v>9.9036100000000005</v>
      </c>
      <c r="Q142">
        <v>335950.74790000002</v>
      </c>
      <c r="R142">
        <v>3062744.9890999999</v>
      </c>
      <c r="S142">
        <v>335943.82140000002</v>
      </c>
      <c r="T142">
        <v>3062752.0676000002</v>
      </c>
      <c r="U142">
        <v>9.9039999999999996E-3</v>
      </c>
    </row>
    <row r="143" spans="1:21" x14ac:dyDescent="0.25">
      <c r="A143">
        <v>141</v>
      </c>
      <c r="B143" t="s">
        <v>24</v>
      </c>
      <c r="C143" t="s">
        <v>34</v>
      </c>
      <c r="D143" t="s">
        <v>35</v>
      </c>
      <c r="E143">
        <v>11</v>
      </c>
      <c r="F143" t="s">
        <v>37</v>
      </c>
      <c r="G143">
        <v>100</v>
      </c>
      <c r="H143" t="s">
        <v>27</v>
      </c>
      <c r="I143" t="s">
        <v>38</v>
      </c>
      <c r="J143" t="s">
        <v>36</v>
      </c>
      <c r="K143" t="s">
        <v>30</v>
      </c>
      <c r="L143" t="s">
        <v>31</v>
      </c>
      <c r="M143">
        <v>3</v>
      </c>
      <c r="N143" t="s">
        <v>32</v>
      </c>
      <c r="O143" t="s">
        <v>33</v>
      </c>
      <c r="P143">
        <v>11.586399999999999</v>
      </c>
      <c r="Q143">
        <v>335943.82140000002</v>
      </c>
      <c r="R143">
        <v>3062752.0676000002</v>
      </c>
      <c r="S143">
        <v>335937.24427700002</v>
      </c>
      <c r="T143">
        <v>3062761.6063000001</v>
      </c>
      <c r="U143">
        <v>1.1586000000000001E-2</v>
      </c>
    </row>
    <row r="144" spans="1:21" x14ac:dyDescent="0.25">
      <c r="A144">
        <v>142</v>
      </c>
      <c r="B144" t="s">
        <v>24</v>
      </c>
      <c r="C144" t="s">
        <v>34</v>
      </c>
      <c r="D144" t="s">
        <v>35</v>
      </c>
      <c r="E144">
        <v>11</v>
      </c>
      <c r="F144" t="s">
        <v>37</v>
      </c>
      <c r="G144">
        <v>100</v>
      </c>
      <c r="H144" t="s">
        <v>27</v>
      </c>
      <c r="I144" t="s">
        <v>38</v>
      </c>
      <c r="J144" t="s">
        <v>36</v>
      </c>
      <c r="K144" t="s">
        <v>30</v>
      </c>
      <c r="L144" t="s">
        <v>31</v>
      </c>
      <c r="M144">
        <v>3</v>
      </c>
      <c r="N144" t="s">
        <v>32</v>
      </c>
      <c r="O144" t="s">
        <v>33</v>
      </c>
      <c r="P144">
        <v>0.54623999999999995</v>
      </c>
      <c r="Q144">
        <v>335937.24427700002</v>
      </c>
      <c r="R144">
        <v>3062761.6063000001</v>
      </c>
      <c r="S144">
        <v>335936.93420000002</v>
      </c>
      <c r="T144">
        <v>3062762.0559999999</v>
      </c>
      <c r="U144">
        <v>5.4600000000000004E-4</v>
      </c>
    </row>
    <row r="145" spans="1:21" x14ac:dyDescent="0.25">
      <c r="A145">
        <v>143</v>
      </c>
      <c r="B145" t="s">
        <v>24</v>
      </c>
      <c r="C145" t="s">
        <v>34</v>
      </c>
      <c r="D145" t="s">
        <v>35</v>
      </c>
      <c r="E145">
        <v>11</v>
      </c>
      <c r="F145" t="s">
        <v>37</v>
      </c>
      <c r="G145">
        <v>100</v>
      </c>
      <c r="H145" t="s">
        <v>27</v>
      </c>
      <c r="I145" t="s">
        <v>38</v>
      </c>
      <c r="J145" t="s">
        <v>36</v>
      </c>
      <c r="K145" t="s">
        <v>30</v>
      </c>
      <c r="L145" t="s">
        <v>31</v>
      </c>
      <c r="M145">
        <v>3</v>
      </c>
      <c r="N145" t="s">
        <v>32</v>
      </c>
      <c r="O145" t="s">
        <v>33</v>
      </c>
      <c r="P145">
        <v>3.9033500000000001</v>
      </c>
      <c r="Q145">
        <v>335936.93420000002</v>
      </c>
      <c r="R145">
        <v>3062762.0559999999</v>
      </c>
      <c r="S145">
        <v>335933.11087099998</v>
      </c>
      <c r="T145">
        <v>3062761.2696699998</v>
      </c>
      <c r="U145">
        <v>3.9029999999999998E-3</v>
      </c>
    </row>
    <row r="146" spans="1:21" x14ac:dyDescent="0.25">
      <c r="A146">
        <v>144</v>
      </c>
      <c r="B146" t="s">
        <v>24</v>
      </c>
      <c r="C146" t="s">
        <v>34</v>
      </c>
      <c r="D146" t="s">
        <v>35</v>
      </c>
      <c r="E146">
        <v>11</v>
      </c>
      <c r="F146" t="s">
        <v>37</v>
      </c>
      <c r="G146">
        <v>100</v>
      </c>
      <c r="H146" t="s">
        <v>27</v>
      </c>
      <c r="I146" t="s">
        <v>38</v>
      </c>
      <c r="J146" t="s">
        <v>36</v>
      </c>
      <c r="K146" t="s">
        <v>30</v>
      </c>
      <c r="L146" t="s">
        <v>31</v>
      </c>
      <c r="M146">
        <v>3</v>
      </c>
      <c r="N146" t="s">
        <v>32</v>
      </c>
      <c r="O146" t="s">
        <v>33</v>
      </c>
      <c r="P146">
        <v>10.017200000000001</v>
      </c>
      <c r="Q146">
        <v>335933.11087099998</v>
      </c>
      <c r="R146">
        <v>3062761.2696699998</v>
      </c>
      <c r="S146">
        <v>335923.299023</v>
      </c>
      <c r="T146">
        <v>3062759.2516899998</v>
      </c>
      <c r="U146">
        <v>1.0017E-2</v>
      </c>
    </row>
    <row r="147" spans="1:21" x14ac:dyDescent="0.25">
      <c r="A147">
        <v>145</v>
      </c>
      <c r="B147" t="s">
        <v>24</v>
      </c>
      <c r="C147" t="s">
        <v>34</v>
      </c>
      <c r="D147" t="s">
        <v>35</v>
      </c>
      <c r="E147">
        <v>11</v>
      </c>
      <c r="F147" t="s">
        <v>37</v>
      </c>
      <c r="G147">
        <v>100</v>
      </c>
      <c r="H147" t="s">
        <v>27</v>
      </c>
      <c r="I147" t="s">
        <v>38</v>
      </c>
      <c r="J147" t="s">
        <v>36</v>
      </c>
      <c r="K147" t="s">
        <v>30</v>
      </c>
      <c r="L147" t="s">
        <v>31</v>
      </c>
      <c r="M147">
        <v>3</v>
      </c>
      <c r="N147" t="s">
        <v>32</v>
      </c>
      <c r="O147" t="s">
        <v>33</v>
      </c>
      <c r="P147">
        <v>11.839600000000001</v>
      </c>
      <c r="Q147">
        <v>335923.299023</v>
      </c>
      <c r="R147">
        <v>3062759.2516899998</v>
      </c>
      <c r="S147">
        <v>335911.7022</v>
      </c>
      <c r="T147">
        <v>3062756.8665999998</v>
      </c>
      <c r="U147">
        <v>1.184E-2</v>
      </c>
    </row>
    <row r="148" spans="1:21" x14ac:dyDescent="0.25">
      <c r="A148">
        <v>146</v>
      </c>
      <c r="B148" t="s">
        <v>24</v>
      </c>
      <c r="C148" t="s">
        <v>34</v>
      </c>
      <c r="D148" t="s">
        <v>35</v>
      </c>
      <c r="E148">
        <v>11</v>
      </c>
      <c r="F148" t="s">
        <v>37</v>
      </c>
      <c r="G148">
        <v>100</v>
      </c>
      <c r="H148" t="s">
        <v>27</v>
      </c>
      <c r="I148" t="s">
        <v>38</v>
      </c>
      <c r="J148" t="s">
        <v>36</v>
      </c>
      <c r="K148" t="s">
        <v>30</v>
      </c>
      <c r="L148" t="s">
        <v>31</v>
      </c>
      <c r="M148">
        <v>3</v>
      </c>
      <c r="N148" t="s">
        <v>32</v>
      </c>
      <c r="O148" t="s">
        <v>33</v>
      </c>
      <c r="P148">
        <v>31.729700000000001</v>
      </c>
      <c r="Q148">
        <v>335911.7022</v>
      </c>
      <c r="R148">
        <v>3062756.8665999998</v>
      </c>
      <c r="S148">
        <v>335880.0699</v>
      </c>
      <c r="T148">
        <v>3062754.3829999999</v>
      </c>
      <c r="U148">
        <v>3.1730000000000001E-2</v>
      </c>
    </row>
    <row r="149" spans="1:21" x14ac:dyDescent="0.25">
      <c r="A149">
        <v>147</v>
      </c>
      <c r="B149" t="s">
        <v>24</v>
      </c>
      <c r="C149" t="s">
        <v>34</v>
      </c>
      <c r="D149" t="s">
        <v>35</v>
      </c>
      <c r="E149">
        <v>11</v>
      </c>
      <c r="F149" t="s">
        <v>37</v>
      </c>
      <c r="G149">
        <v>100</v>
      </c>
      <c r="H149" t="s">
        <v>27</v>
      </c>
      <c r="I149" t="s">
        <v>38</v>
      </c>
      <c r="J149" t="s">
        <v>36</v>
      </c>
      <c r="K149" t="s">
        <v>30</v>
      </c>
      <c r="L149" t="s">
        <v>31</v>
      </c>
      <c r="M149">
        <v>3</v>
      </c>
      <c r="N149" t="s">
        <v>32</v>
      </c>
      <c r="O149" t="s">
        <v>33</v>
      </c>
      <c r="P149">
        <v>14.279</v>
      </c>
      <c r="Q149">
        <v>335880.0699</v>
      </c>
      <c r="R149">
        <v>3062754.3829999999</v>
      </c>
      <c r="S149">
        <v>335866.83149999997</v>
      </c>
      <c r="T149">
        <v>3062749.0318</v>
      </c>
      <c r="U149">
        <v>1.4279E-2</v>
      </c>
    </row>
    <row r="150" spans="1:21" x14ac:dyDescent="0.25">
      <c r="A150">
        <v>148</v>
      </c>
      <c r="B150" t="s">
        <v>24</v>
      </c>
      <c r="C150" t="s">
        <v>34</v>
      </c>
      <c r="D150" t="s">
        <v>35</v>
      </c>
      <c r="E150">
        <v>11</v>
      </c>
      <c r="F150" t="s">
        <v>37</v>
      </c>
      <c r="G150">
        <v>100</v>
      </c>
      <c r="H150" t="s">
        <v>27</v>
      </c>
      <c r="I150" t="s">
        <v>38</v>
      </c>
      <c r="J150" t="s">
        <v>36</v>
      </c>
      <c r="K150" t="s">
        <v>30</v>
      </c>
      <c r="L150" t="s">
        <v>31</v>
      </c>
      <c r="M150">
        <v>3</v>
      </c>
      <c r="N150" t="s">
        <v>32</v>
      </c>
      <c r="O150" t="s">
        <v>33</v>
      </c>
      <c r="P150">
        <v>23.7563</v>
      </c>
      <c r="Q150">
        <v>335866.83149999997</v>
      </c>
      <c r="R150">
        <v>3062749.0318</v>
      </c>
      <c r="S150">
        <v>335843.37430000002</v>
      </c>
      <c r="T150">
        <v>3062745.2738999999</v>
      </c>
      <c r="U150">
        <v>2.3755999999999999E-2</v>
      </c>
    </row>
    <row r="151" spans="1:21" x14ac:dyDescent="0.25">
      <c r="A151">
        <v>149</v>
      </c>
      <c r="B151" t="s">
        <v>24</v>
      </c>
      <c r="C151" t="s">
        <v>34</v>
      </c>
      <c r="D151" t="s">
        <v>35</v>
      </c>
      <c r="E151">
        <v>11</v>
      </c>
      <c r="F151" t="s">
        <v>37</v>
      </c>
      <c r="G151">
        <v>100</v>
      </c>
      <c r="H151" t="s">
        <v>27</v>
      </c>
      <c r="I151" t="s">
        <v>38</v>
      </c>
      <c r="J151" t="s">
        <v>36</v>
      </c>
      <c r="K151" t="s">
        <v>30</v>
      </c>
      <c r="L151" t="s">
        <v>31</v>
      </c>
      <c r="M151">
        <v>3</v>
      </c>
      <c r="N151" t="s">
        <v>32</v>
      </c>
      <c r="O151" t="s">
        <v>33</v>
      </c>
      <c r="P151">
        <v>17.721900000000002</v>
      </c>
      <c r="Q151">
        <v>335843.37430000002</v>
      </c>
      <c r="R151">
        <v>3062745.2738999999</v>
      </c>
      <c r="S151">
        <v>335847.53039999999</v>
      </c>
      <c r="T151">
        <v>3062728.0462000002</v>
      </c>
      <c r="U151">
        <v>1.7722000000000002E-2</v>
      </c>
    </row>
    <row r="152" spans="1:21" x14ac:dyDescent="0.25">
      <c r="A152">
        <v>150</v>
      </c>
      <c r="B152" t="s">
        <v>24</v>
      </c>
      <c r="C152" t="s">
        <v>34</v>
      </c>
      <c r="D152" t="s">
        <v>35</v>
      </c>
      <c r="E152">
        <v>11</v>
      </c>
      <c r="F152" t="s">
        <v>37</v>
      </c>
      <c r="G152">
        <v>100</v>
      </c>
      <c r="H152" t="s">
        <v>27</v>
      </c>
      <c r="I152" t="s">
        <v>38</v>
      </c>
      <c r="J152" t="s">
        <v>36</v>
      </c>
      <c r="K152" t="s">
        <v>30</v>
      </c>
      <c r="L152" t="s">
        <v>31</v>
      </c>
      <c r="M152">
        <v>3</v>
      </c>
      <c r="N152" t="s">
        <v>32</v>
      </c>
      <c r="O152" t="s">
        <v>33</v>
      </c>
      <c r="P152">
        <v>21.753799999999998</v>
      </c>
      <c r="Q152">
        <v>335847.53039999999</v>
      </c>
      <c r="R152">
        <v>3062728.0462000002</v>
      </c>
      <c r="S152">
        <v>335851.92420000001</v>
      </c>
      <c r="T152">
        <v>3062706.7407</v>
      </c>
      <c r="U152">
        <v>2.1753999999999999E-2</v>
      </c>
    </row>
    <row r="153" spans="1:21" x14ac:dyDescent="0.25">
      <c r="A153">
        <v>151</v>
      </c>
      <c r="B153" t="s">
        <v>24</v>
      </c>
      <c r="C153" t="s">
        <v>34</v>
      </c>
      <c r="D153" t="s">
        <v>35</v>
      </c>
      <c r="E153">
        <v>11</v>
      </c>
      <c r="F153" t="s">
        <v>37</v>
      </c>
      <c r="G153">
        <v>100</v>
      </c>
      <c r="H153" t="s">
        <v>27</v>
      </c>
      <c r="I153" t="s">
        <v>38</v>
      </c>
      <c r="J153" t="s">
        <v>36</v>
      </c>
      <c r="K153" t="s">
        <v>30</v>
      </c>
      <c r="L153" t="s">
        <v>31</v>
      </c>
      <c r="M153">
        <v>3</v>
      </c>
      <c r="N153" t="s">
        <v>32</v>
      </c>
      <c r="O153" t="s">
        <v>33</v>
      </c>
      <c r="P153">
        <v>13.8141</v>
      </c>
      <c r="Q153">
        <v>335851.92420000001</v>
      </c>
      <c r="R153">
        <v>3062706.7407</v>
      </c>
      <c r="S153">
        <v>335857.60590000002</v>
      </c>
      <c r="T153">
        <v>3062694.1491</v>
      </c>
      <c r="U153">
        <v>1.3814E-2</v>
      </c>
    </row>
    <row r="154" spans="1:21" x14ac:dyDescent="0.25">
      <c r="A154">
        <v>152</v>
      </c>
      <c r="B154" t="s">
        <v>24</v>
      </c>
      <c r="C154" t="s">
        <v>34</v>
      </c>
      <c r="D154" t="s">
        <v>35</v>
      </c>
      <c r="E154">
        <v>11</v>
      </c>
      <c r="F154" t="s">
        <v>37</v>
      </c>
      <c r="G154">
        <v>100</v>
      </c>
      <c r="H154" t="s">
        <v>27</v>
      </c>
      <c r="I154" t="s">
        <v>38</v>
      </c>
      <c r="J154" t="s">
        <v>36</v>
      </c>
      <c r="K154" t="s">
        <v>30</v>
      </c>
      <c r="L154" t="s">
        <v>31</v>
      </c>
      <c r="M154">
        <v>3</v>
      </c>
      <c r="N154" t="s">
        <v>32</v>
      </c>
      <c r="O154" t="s">
        <v>33</v>
      </c>
      <c r="P154">
        <v>23.928100000000001</v>
      </c>
      <c r="Q154">
        <v>335857.60590000002</v>
      </c>
      <c r="R154">
        <v>3062694.1491</v>
      </c>
      <c r="S154">
        <v>335859.03899999999</v>
      </c>
      <c r="T154">
        <v>3062670.264</v>
      </c>
      <c r="U154">
        <v>2.3928000000000001E-2</v>
      </c>
    </row>
    <row r="155" spans="1:21" x14ac:dyDescent="0.25">
      <c r="A155">
        <v>153</v>
      </c>
      <c r="B155" t="s">
        <v>24</v>
      </c>
      <c r="C155" t="s">
        <v>34</v>
      </c>
      <c r="D155" t="s">
        <v>35</v>
      </c>
      <c r="E155">
        <v>11</v>
      </c>
      <c r="F155" t="s">
        <v>37</v>
      </c>
      <c r="G155">
        <v>100</v>
      </c>
      <c r="H155" t="s">
        <v>27</v>
      </c>
      <c r="I155" t="s">
        <v>38</v>
      </c>
      <c r="J155" t="s">
        <v>36</v>
      </c>
      <c r="K155" t="s">
        <v>30</v>
      </c>
      <c r="L155" t="s">
        <v>31</v>
      </c>
      <c r="M155">
        <v>3</v>
      </c>
      <c r="N155" t="s">
        <v>32</v>
      </c>
      <c r="O155" t="s">
        <v>33</v>
      </c>
      <c r="P155">
        <v>23.464500000000001</v>
      </c>
      <c r="Q155">
        <v>335859.03899999999</v>
      </c>
      <c r="R155">
        <v>3062670.264</v>
      </c>
      <c r="S155">
        <v>335861.65010000003</v>
      </c>
      <c r="T155">
        <v>3062646.9452</v>
      </c>
      <c r="U155">
        <v>2.3465E-2</v>
      </c>
    </row>
    <row r="156" spans="1:21" x14ac:dyDescent="0.25">
      <c r="A156">
        <v>154</v>
      </c>
      <c r="B156" t="s">
        <v>24</v>
      </c>
      <c r="C156" t="s">
        <v>34</v>
      </c>
      <c r="D156" t="s">
        <v>35</v>
      </c>
      <c r="E156">
        <v>11</v>
      </c>
      <c r="F156" t="s">
        <v>37</v>
      </c>
      <c r="G156">
        <v>100</v>
      </c>
      <c r="H156" t="s">
        <v>27</v>
      </c>
      <c r="I156" t="s">
        <v>38</v>
      </c>
      <c r="J156" t="s">
        <v>36</v>
      </c>
      <c r="K156" t="s">
        <v>30</v>
      </c>
      <c r="L156" t="s">
        <v>31</v>
      </c>
      <c r="M156">
        <v>3</v>
      </c>
      <c r="N156" t="s">
        <v>32</v>
      </c>
      <c r="O156" t="s">
        <v>33</v>
      </c>
      <c r="P156">
        <v>12.9246</v>
      </c>
      <c r="Q156">
        <v>335861.65010000003</v>
      </c>
      <c r="R156">
        <v>3062646.9452</v>
      </c>
      <c r="S156">
        <v>335863.23249999998</v>
      </c>
      <c r="T156">
        <v>3062634.1178000001</v>
      </c>
      <c r="U156">
        <v>1.2925000000000001E-2</v>
      </c>
    </row>
    <row r="157" spans="1:21" x14ac:dyDescent="0.25">
      <c r="A157">
        <v>155</v>
      </c>
      <c r="B157" t="s">
        <v>24</v>
      </c>
      <c r="C157" t="s">
        <v>34</v>
      </c>
      <c r="D157" t="s">
        <v>35</v>
      </c>
      <c r="E157">
        <v>11</v>
      </c>
      <c r="F157" t="s">
        <v>37</v>
      </c>
      <c r="G157">
        <v>100</v>
      </c>
      <c r="H157" t="s">
        <v>27</v>
      </c>
      <c r="I157" t="s">
        <v>38</v>
      </c>
      <c r="J157" t="s">
        <v>36</v>
      </c>
      <c r="K157" t="s">
        <v>30</v>
      </c>
      <c r="L157" t="s">
        <v>31</v>
      </c>
      <c r="M157">
        <v>3</v>
      </c>
      <c r="N157" t="s">
        <v>32</v>
      </c>
      <c r="O157" t="s">
        <v>33</v>
      </c>
      <c r="P157">
        <v>10.7738</v>
      </c>
      <c r="Q157">
        <v>335863.23249999998</v>
      </c>
      <c r="R157">
        <v>3062634.1178000001</v>
      </c>
      <c r="S157">
        <v>335866.6054</v>
      </c>
      <c r="T157">
        <v>3062623.8856000002</v>
      </c>
      <c r="U157">
        <v>1.0774000000000001E-2</v>
      </c>
    </row>
    <row r="158" spans="1:21" x14ac:dyDescent="0.25">
      <c r="A158">
        <v>156</v>
      </c>
      <c r="B158" t="s">
        <v>24</v>
      </c>
      <c r="C158" t="s">
        <v>34</v>
      </c>
      <c r="D158" t="s">
        <v>35</v>
      </c>
      <c r="E158">
        <v>11</v>
      </c>
      <c r="F158" t="s">
        <v>37</v>
      </c>
      <c r="G158">
        <v>100</v>
      </c>
      <c r="H158" t="s">
        <v>27</v>
      </c>
      <c r="I158" t="s">
        <v>38</v>
      </c>
      <c r="J158" t="s">
        <v>36</v>
      </c>
      <c r="K158" t="s">
        <v>30</v>
      </c>
      <c r="L158" t="s">
        <v>31</v>
      </c>
      <c r="M158">
        <v>3</v>
      </c>
      <c r="N158" t="s">
        <v>32</v>
      </c>
      <c r="O158" t="s">
        <v>33</v>
      </c>
      <c r="P158">
        <v>292.06799999999998</v>
      </c>
      <c r="Q158">
        <v>335866.6054</v>
      </c>
      <c r="R158">
        <v>3062623.8856000002</v>
      </c>
      <c r="S158">
        <v>336091.2329</v>
      </c>
      <c r="T158">
        <v>3062437.2141</v>
      </c>
      <c r="U158">
        <v>0.29206799999999999</v>
      </c>
    </row>
    <row r="159" spans="1:21" x14ac:dyDescent="0.25">
      <c r="A159">
        <v>157</v>
      </c>
      <c r="B159" t="s">
        <v>24</v>
      </c>
      <c r="C159" t="s">
        <v>34</v>
      </c>
      <c r="D159" t="s">
        <v>35</v>
      </c>
      <c r="E159">
        <v>11</v>
      </c>
      <c r="F159" t="s">
        <v>37</v>
      </c>
      <c r="G159">
        <v>100</v>
      </c>
      <c r="H159" t="s">
        <v>27</v>
      </c>
      <c r="I159" t="s">
        <v>38</v>
      </c>
      <c r="J159" t="s">
        <v>36</v>
      </c>
      <c r="K159" t="s">
        <v>30</v>
      </c>
      <c r="L159" t="s">
        <v>31</v>
      </c>
      <c r="M159">
        <v>3</v>
      </c>
      <c r="N159" t="s">
        <v>32</v>
      </c>
      <c r="O159" t="s">
        <v>33</v>
      </c>
      <c r="P159">
        <v>351.94799999999998</v>
      </c>
      <c r="Q159">
        <v>336091.2329</v>
      </c>
      <c r="R159">
        <v>3062437.2141</v>
      </c>
      <c r="S159">
        <v>336361.91989999998</v>
      </c>
      <c r="T159">
        <v>3062212.2793999999</v>
      </c>
      <c r="U159">
        <v>0.35194799999999998</v>
      </c>
    </row>
    <row r="160" spans="1:21" x14ac:dyDescent="0.25">
      <c r="A160">
        <v>158</v>
      </c>
      <c r="B160" t="s">
        <v>24</v>
      </c>
      <c r="C160" t="s">
        <v>34</v>
      </c>
      <c r="D160" t="s">
        <v>35</v>
      </c>
      <c r="E160">
        <v>11</v>
      </c>
      <c r="F160" t="s">
        <v>37</v>
      </c>
      <c r="G160">
        <v>100</v>
      </c>
      <c r="H160" t="s">
        <v>27</v>
      </c>
      <c r="I160" t="s">
        <v>38</v>
      </c>
      <c r="J160" t="s">
        <v>36</v>
      </c>
      <c r="K160" t="s">
        <v>30</v>
      </c>
      <c r="L160" t="s">
        <v>31</v>
      </c>
      <c r="M160">
        <v>3</v>
      </c>
      <c r="N160" t="s">
        <v>32</v>
      </c>
      <c r="O160" t="s">
        <v>33</v>
      </c>
      <c r="P160">
        <v>30.843299999999999</v>
      </c>
      <c r="Q160">
        <v>336361.91989999998</v>
      </c>
      <c r="R160">
        <v>3062212.2793999999</v>
      </c>
      <c r="S160">
        <v>336385.6422</v>
      </c>
      <c r="T160">
        <v>3062192.5674000001</v>
      </c>
      <c r="U160">
        <v>3.0842999999999999E-2</v>
      </c>
    </row>
    <row r="161" spans="1:21" x14ac:dyDescent="0.25">
      <c r="A161">
        <v>159</v>
      </c>
      <c r="B161" t="s">
        <v>24</v>
      </c>
      <c r="C161" t="s">
        <v>34</v>
      </c>
      <c r="D161" t="s">
        <v>35</v>
      </c>
      <c r="E161">
        <v>11</v>
      </c>
      <c r="F161" t="s">
        <v>37</v>
      </c>
      <c r="G161">
        <v>100</v>
      </c>
      <c r="H161" t="s">
        <v>27</v>
      </c>
      <c r="I161" t="s">
        <v>38</v>
      </c>
      <c r="J161" t="s">
        <v>36</v>
      </c>
      <c r="K161" t="s">
        <v>30</v>
      </c>
      <c r="L161" t="s">
        <v>31</v>
      </c>
      <c r="M161">
        <v>3</v>
      </c>
      <c r="N161" t="s">
        <v>32</v>
      </c>
      <c r="O161" t="s">
        <v>33</v>
      </c>
      <c r="P161">
        <v>23.7745</v>
      </c>
      <c r="Q161">
        <v>336089.99430000002</v>
      </c>
      <c r="R161">
        <v>3062938.6908</v>
      </c>
      <c r="S161">
        <v>336069.68040000001</v>
      </c>
      <c r="T161">
        <v>3062951.0427999999</v>
      </c>
      <c r="U161">
        <v>2.3774E-2</v>
      </c>
    </row>
    <row r="162" spans="1:21" x14ac:dyDescent="0.25">
      <c r="A162">
        <v>160</v>
      </c>
      <c r="B162" t="s">
        <v>24</v>
      </c>
      <c r="C162" t="s">
        <v>34</v>
      </c>
      <c r="D162" t="s">
        <v>35</v>
      </c>
      <c r="E162">
        <v>11</v>
      </c>
      <c r="F162" t="s">
        <v>37</v>
      </c>
      <c r="G162">
        <v>100</v>
      </c>
      <c r="H162" t="s">
        <v>27</v>
      </c>
      <c r="I162" t="s">
        <v>38</v>
      </c>
      <c r="J162" t="s">
        <v>36</v>
      </c>
      <c r="K162" t="s">
        <v>30</v>
      </c>
      <c r="L162" t="s">
        <v>31</v>
      </c>
      <c r="M162">
        <v>3</v>
      </c>
      <c r="N162" t="s">
        <v>32</v>
      </c>
      <c r="O162" t="s">
        <v>33</v>
      </c>
      <c r="P162">
        <v>8.3988999999999994</v>
      </c>
      <c r="Q162">
        <v>336069.68040000001</v>
      </c>
      <c r="R162">
        <v>3062951.0427999999</v>
      </c>
      <c r="S162">
        <v>336062.23430000001</v>
      </c>
      <c r="T162">
        <v>3062954.9282999998</v>
      </c>
      <c r="U162">
        <v>8.3990000000000002E-3</v>
      </c>
    </row>
    <row r="163" spans="1:21" x14ac:dyDescent="0.25">
      <c r="A163">
        <v>161</v>
      </c>
      <c r="B163" t="s">
        <v>24</v>
      </c>
      <c r="C163" t="s">
        <v>34</v>
      </c>
      <c r="D163" t="s">
        <v>35</v>
      </c>
      <c r="E163">
        <v>11</v>
      </c>
      <c r="F163" t="s">
        <v>37</v>
      </c>
      <c r="G163">
        <v>100</v>
      </c>
      <c r="H163" t="s">
        <v>27</v>
      </c>
      <c r="I163" t="s">
        <v>38</v>
      </c>
      <c r="J163" t="s">
        <v>36</v>
      </c>
      <c r="K163" t="s">
        <v>30</v>
      </c>
      <c r="L163" t="s">
        <v>31</v>
      </c>
      <c r="M163">
        <v>3</v>
      </c>
      <c r="N163" t="s">
        <v>32</v>
      </c>
      <c r="O163" t="s">
        <v>33</v>
      </c>
      <c r="P163">
        <v>13.557600000000001</v>
      </c>
      <c r="Q163">
        <v>336062.23430000001</v>
      </c>
      <c r="R163">
        <v>3062954.9282999998</v>
      </c>
      <c r="S163">
        <v>336050.21480000002</v>
      </c>
      <c r="T163">
        <v>3062961.2004999998</v>
      </c>
      <c r="U163">
        <v>1.3558000000000001E-2</v>
      </c>
    </row>
    <row r="164" spans="1:21" x14ac:dyDescent="0.25">
      <c r="A164">
        <v>162</v>
      </c>
      <c r="B164" t="s">
        <v>24</v>
      </c>
      <c r="C164" t="s">
        <v>34</v>
      </c>
      <c r="D164" t="s">
        <v>35</v>
      </c>
      <c r="E164">
        <v>11</v>
      </c>
      <c r="F164" t="s">
        <v>37</v>
      </c>
      <c r="G164">
        <v>100</v>
      </c>
      <c r="H164" t="s">
        <v>27</v>
      </c>
      <c r="I164" t="s">
        <v>38</v>
      </c>
      <c r="J164" t="s">
        <v>39</v>
      </c>
      <c r="K164" t="s">
        <v>30</v>
      </c>
      <c r="L164" t="s">
        <v>31</v>
      </c>
      <c r="M164">
        <v>3</v>
      </c>
      <c r="N164" t="s">
        <v>40</v>
      </c>
      <c r="O164" t="s">
        <v>41</v>
      </c>
      <c r="P164">
        <v>53.534700000000001</v>
      </c>
      <c r="Q164">
        <v>336385.6422</v>
      </c>
      <c r="R164">
        <v>3062192.5674000001</v>
      </c>
      <c r="S164">
        <v>336430.27669999999</v>
      </c>
      <c r="T164">
        <v>3062163.0085</v>
      </c>
      <c r="U164">
        <v>5.3534999999999999E-2</v>
      </c>
    </row>
    <row r="165" spans="1:21" x14ac:dyDescent="0.25">
      <c r="A165">
        <v>163</v>
      </c>
      <c r="B165" t="s">
        <v>24</v>
      </c>
      <c r="C165" t="s">
        <v>34</v>
      </c>
      <c r="D165" t="s">
        <v>35</v>
      </c>
      <c r="E165">
        <v>11</v>
      </c>
      <c r="F165" t="s">
        <v>37</v>
      </c>
      <c r="G165">
        <v>100</v>
      </c>
      <c r="H165" t="s">
        <v>27</v>
      </c>
      <c r="I165" t="s">
        <v>38</v>
      </c>
      <c r="J165" t="s">
        <v>39</v>
      </c>
      <c r="K165" t="s">
        <v>30</v>
      </c>
      <c r="L165" t="s">
        <v>31</v>
      </c>
      <c r="M165">
        <v>3</v>
      </c>
      <c r="N165" t="s">
        <v>40</v>
      </c>
      <c r="O165" t="s">
        <v>41</v>
      </c>
      <c r="P165">
        <v>70.635900000000007</v>
      </c>
      <c r="Q165">
        <v>336430.27669999999</v>
      </c>
      <c r="R165">
        <v>3062163.0085</v>
      </c>
      <c r="S165">
        <v>336390.37390000001</v>
      </c>
      <c r="T165">
        <v>3062104.7230000002</v>
      </c>
      <c r="U165">
        <v>7.0636000000000004E-2</v>
      </c>
    </row>
    <row r="166" spans="1:21" x14ac:dyDescent="0.25">
      <c r="A166">
        <v>164</v>
      </c>
      <c r="B166" t="s">
        <v>24</v>
      </c>
      <c r="C166" t="s">
        <v>34</v>
      </c>
      <c r="D166" t="s">
        <v>35</v>
      </c>
      <c r="E166">
        <v>11</v>
      </c>
      <c r="F166" t="s">
        <v>37</v>
      </c>
      <c r="G166">
        <v>100</v>
      </c>
      <c r="H166" t="s">
        <v>27</v>
      </c>
      <c r="I166" t="s">
        <v>38</v>
      </c>
      <c r="J166" t="s">
        <v>39</v>
      </c>
      <c r="K166" t="s">
        <v>30</v>
      </c>
      <c r="L166" t="s">
        <v>31</v>
      </c>
      <c r="M166">
        <v>3</v>
      </c>
      <c r="N166" t="s">
        <v>40</v>
      </c>
      <c r="O166" t="s">
        <v>41</v>
      </c>
      <c r="P166">
        <v>28.713100000000001</v>
      </c>
      <c r="Q166">
        <v>336390.37390000001</v>
      </c>
      <c r="R166">
        <v>3062104.7230000002</v>
      </c>
      <c r="S166">
        <v>336409.606157</v>
      </c>
      <c r="T166">
        <v>3062083.4025099999</v>
      </c>
      <c r="U166">
        <v>2.8712999999999999E-2</v>
      </c>
    </row>
    <row r="167" spans="1:21" x14ac:dyDescent="0.25">
      <c r="A167">
        <v>165</v>
      </c>
      <c r="B167" t="s">
        <v>24</v>
      </c>
      <c r="C167" t="s">
        <v>34</v>
      </c>
      <c r="D167" t="s">
        <v>35</v>
      </c>
      <c r="E167">
        <v>11</v>
      </c>
      <c r="F167" t="s">
        <v>37</v>
      </c>
      <c r="G167">
        <v>100</v>
      </c>
      <c r="H167" t="s">
        <v>27</v>
      </c>
      <c r="I167" t="s">
        <v>38</v>
      </c>
      <c r="J167" t="s">
        <v>39</v>
      </c>
      <c r="K167" t="s">
        <v>30</v>
      </c>
      <c r="L167" t="s">
        <v>31</v>
      </c>
      <c r="M167">
        <v>3</v>
      </c>
      <c r="N167" t="s">
        <v>40</v>
      </c>
      <c r="O167" t="s">
        <v>41</v>
      </c>
      <c r="P167">
        <v>10.765700000000001</v>
      </c>
      <c r="Q167">
        <v>336409.606157</v>
      </c>
      <c r="R167">
        <v>3062083.4025099999</v>
      </c>
      <c r="S167">
        <v>336416.81709999999</v>
      </c>
      <c r="T167">
        <v>3062075.4086000002</v>
      </c>
      <c r="U167">
        <v>1.0766E-2</v>
      </c>
    </row>
    <row r="168" spans="1:21" x14ac:dyDescent="0.25">
      <c r="A168">
        <v>166</v>
      </c>
      <c r="B168" t="s">
        <v>24</v>
      </c>
      <c r="C168" t="s">
        <v>34</v>
      </c>
      <c r="D168" t="s">
        <v>35</v>
      </c>
      <c r="E168">
        <v>11</v>
      </c>
      <c r="F168" t="s">
        <v>37</v>
      </c>
      <c r="G168">
        <v>100</v>
      </c>
      <c r="H168" t="s">
        <v>27</v>
      </c>
      <c r="I168" t="s">
        <v>38</v>
      </c>
      <c r="J168" t="s">
        <v>39</v>
      </c>
      <c r="K168" t="s">
        <v>30</v>
      </c>
      <c r="L168" t="s">
        <v>31</v>
      </c>
      <c r="M168">
        <v>3</v>
      </c>
      <c r="N168" t="s">
        <v>40</v>
      </c>
      <c r="O168" t="s">
        <v>41</v>
      </c>
      <c r="P168">
        <v>15.6351</v>
      </c>
      <c r="Q168">
        <v>336416.81709999999</v>
      </c>
      <c r="R168">
        <v>3062075.4086000002</v>
      </c>
      <c r="S168">
        <v>336424.14943799999</v>
      </c>
      <c r="T168">
        <v>3062061.5994199999</v>
      </c>
      <c r="U168">
        <v>1.5635E-2</v>
      </c>
    </row>
    <row r="169" spans="1:21" x14ac:dyDescent="0.25">
      <c r="A169">
        <v>167</v>
      </c>
      <c r="B169" t="s">
        <v>24</v>
      </c>
      <c r="C169" t="s">
        <v>34</v>
      </c>
      <c r="D169" t="s">
        <v>35</v>
      </c>
      <c r="E169">
        <v>11</v>
      </c>
      <c r="F169" t="s">
        <v>37</v>
      </c>
      <c r="G169">
        <v>100</v>
      </c>
      <c r="H169" t="s">
        <v>27</v>
      </c>
      <c r="I169" t="s">
        <v>38</v>
      </c>
      <c r="J169" t="s">
        <v>39</v>
      </c>
      <c r="K169" t="s">
        <v>30</v>
      </c>
      <c r="L169" t="s">
        <v>31</v>
      </c>
      <c r="M169">
        <v>3</v>
      </c>
      <c r="N169" t="s">
        <v>40</v>
      </c>
      <c r="O169" t="s">
        <v>41</v>
      </c>
      <c r="P169">
        <v>1.3927700000000001</v>
      </c>
      <c r="Q169">
        <v>336424.14943799999</v>
      </c>
      <c r="R169">
        <v>3062061.5994199999</v>
      </c>
      <c r="S169">
        <v>336424.8026</v>
      </c>
      <c r="T169">
        <v>3062060.3692999999</v>
      </c>
      <c r="U169">
        <v>1.3929999999999999E-3</v>
      </c>
    </row>
    <row r="170" spans="1:21" x14ac:dyDescent="0.25">
      <c r="A170">
        <v>168</v>
      </c>
      <c r="B170" t="s">
        <v>24</v>
      </c>
      <c r="C170" t="s">
        <v>34</v>
      </c>
      <c r="D170" t="s">
        <v>35</v>
      </c>
      <c r="E170">
        <v>11</v>
      </c>
      <c r="F170" t="s">
        <v>42</v>
      </c>
      <c r="G170">
        <v>300</v>
      </c>
      <c r="H170" t="s">
        <v>27</v>
      </c>
      <c r="I170" t="s">
        <v>28</v>
      </c>
      <c r="J170" t="s">
        <v>39</v>
      </c>
      <c r="K170" t="s">
        <v>49</v>
      </c>
      <c r="L170" t="s">
        <v>31</v>
      </c>
      <c r="M170">
        <v>3</v>
      </c>
      <c r="N170" t="s">
        <v>40</v>
      </c>
      <c r="O170" t="s">
        <v>41</v>
      </c>
      <c r="P170">
        <v>3.22288</v>
      </c>
      <c r="Q170">
        <v>336424.8026</v>
      </c>
      <c r="R170">
        <v>3062060.3692999999</v>
      </c>
      <c r="S170">
        <v>336424.67055600003</v>
      </c>
      <c r="T170">
        <v>3062057.1491200002</v>
      </c>
      <c r="U170">
        <v>3.2230000000000002E-3</v>
      </c>
    </row>
    <row r="171" spans="1:21" x14ac:dyDescent="0.25">
      <c r="A171">
        <v>169</v>
      </c>
      <c r="B171" t="s">
        <v>24</v>
      </c>
      <c r="C171" t="s">
        <v>34</v>
      </c>
      <c r="D171" t="s">
        <v>35</v>
      </c>
      <c r="E171">
        <v>11</v>
      </c>
      <c r="F171" t="s">
        <v>42</v>
      </c>
      <c r="G171">
        <v>300</v>
      </c>
      <c r="H171" t="s">
        <v>27</v>
      </c>
      <c r="I171" t="s">
        <v>28</v>
      </c>
      <c r="J171" t="s">
        <v>39</v>
      </c>
      <c r="K171" t="s">
        <v>49</v>
      </c>
      <c r="L171" t="s">
        <v>31</v>
      </c>
      <c r="M171">
        <v>3</v>
      </c>
      <c r="N171" t="s">
        <v>40</v>
      </c>
      <c r="O171" t="s">
        <v>41</v>
      </c>
      <c r="P171">
        <v>29.817900000000002</v>
      </c>
      <c r="Q171">
        <v>336424.67055600003</v>
      </c>
      <c r="R171">
        <v>3062057.1491200002</v>
      </c>
      <c r="S171">
        <v>336423.44890000002</v>
      </c>
      <c r="T171">
        <v>3062027.3563000001</v>
      </c>
      <c r="U171">
        <v>2.9818000000000001E-2</v>
      </c>
    </row>
    <row r="172" spans="1:21" x14ac:dyDescent="0.25">
      <c r="A172">
        <v>170</v>
      </c>
      <c r="B172" t="s">
        <v>24</v>
      </c>
      <c r="C172" t="s">
        <v>34</v>
      </c>
      <c r="D172" t="s">
        <v>35</v>
      </c>
      <c r="E172">
        <v>11</v>
      </c>
      <c r="F172" t="s">
        <v>37</v>
      </c>
      <c r="G172">
        <v>100</v>
      </c>
      <c r="H172" t="s">
        <v>27</v>
      </c>
      <c r="I172" t="s">
        <v>38</v>
      </c>
      <c r="J172" t="s">
        <v>39</v>
      </c>
      <c r="K172" t="s">
        <v>30</v>
      </c>
      <c r="L172" t="s">
        <v>31</v>
      </c>
      <c r="M172">
        <v>3</v>
      </c>
      <c r="N172" t="s">
        <v>40</v>
      </c>
      <c r="O172" t="s">
        <v>41</v>
      </c>
      <c r="P172">
        <v>55.859699999999997</v>
      </c>
      <c r="Q172">
        <v>336423.44890000002</v>
      </c>
      <c r="R172">
        <v>3062027.3563000001</v>
      </c>
      <c r="S172">
        <v>336385.14740000002</v>
      </c>
      <c r="T172">
        <v>3061986.6954999999</v>
      </c>
      <c r="U172">
        <v>5.586E-2</v>
      </c>
    </row>
    <row r="173" spans="1:21" x14ac:dyDescent="0.25">
      <c r="A173">
        <v>171</v>
      </c>
      <c r="B173" t="s">
        <v>24</v>
      </c>
      <c r="C173" t="s">
        <v>34</v>
      </c>
      <c r="D173" t="s">
        <v>35</v>
      </c>
      <c r="E173">
        <v>11</v>
      </c>
      <c r="F173" t="s">
        <v>37</v>
      </c>
      <c r="G173">
        <v>100</v>
      </c>
      <c r="H173" t="s">
        <v>27</v>
      </c>
      <c r="I173" t="s">
        <v>38</v>
      </c>
      <c r="J173" t="s">
        <v>39</v>
      </c>
      <c r="K173" t="s">
        <v>30</v>
      </c>
      <c r="L173" t="s">
        <v>31</v>
      </c>
      <c r="M173">
        <v>3</v>
      </c>
      <c r="N173" t="s">
        <v>40</v>
      </c>
      <c r="O173" t="s">
        <v>41</v>
      </c>
      <c r="P173">
        <v>37.038699999999999</v>
      </c>
      <c r="Q173">
        <v>336385.14740000002</v>
      </c>
      <c r="R173">
        <v>3061986.6954999999</v>
      </c>
      <c r="S173">
        <v>336361.11479999998</v>
      </c>
      <c r="T173">
        <v>3061958.5122000002</v>
      </c>
      <c r="U173">
        <v>3.7039000000000002E-2</v>
      </c>
    </row>
    <row r="174" spans="1:21" x14ac:dyDescent="0.25">
      <c r="A174">
        <v>172</v>
      </c>
      <c r="B174" t="s">
        <v>24</v>
      </c>
      <c r="C174" t="s">
        <v>34</v>
      </c>
      <c r="D174" t="s">
        <v>35</v>
      </c>
      <c r="E174">
        <v>11</v>
      </c>
      <c r="F174" t="s">
        <v>37</v>
      </c>
      <c r="G174">
        <v>100</v>
      </c>
      <c r="H174" t="s">
        <v>27</v>
      </c>
      <c r="I174" t="s">
        <v>38</v>
      </c>
      <c r="J174" t="s">
        <v>39</v>
      </c>
      <c r="K174" t="s">
        <v>30</v>
      </c>
      <c r="L174" t="s">
        <v>31</v>
      </c>
      <c r="M174">
        <v>3</v>
      </c>
      <c r="N174" t="s">
        <v>40</v>
      </c>
      <c r="O174" t="s">
        <v>41</v>
      </c>
      <c r="P174">
        <v>35.900300000000001</v>
      </c>
      <c r="Q174">
        <v>336361.11479999998</v>
      </c>
      <c r="R174">
        <v>3061958.5122000002</v>
      </c>
      <c r="S174">
        <v>336337.29300000001</v>
      </c>
      <c r="T174">
        <v>3061931.6542000002</v>
      </c>
      <c r="U174">
        <v>3.5900000000000001E-2</v>
      </c>
    </row>
    <row r="175" spans="1:21" x14ac:dyDescent="0.25">
      <c r="A175">
        <v>173</v>
      </c>
      <c r="B175" t="s">
        <v>24</v>
      </c>
      <c r="C175" t="s">
        <v>34</v>
      </c>
      <c r="D175" t="s">
        <v>35</v>
      </c>
      <c r="E175">
        <v>11</v>
      </c>
      <c r="F175" t="s">
        <v>37</v>
      </c>
      <c r="G175">
        <v>100</v>
      </c>
      <c r="H175" t="s">
        <v>27</v>
      </c>
      <c r="I175" t="s">
        <v>38</v>
      </c>
      <c r="J175" t="s">
        <v>39</v>
      </c>
      <c r="K175" t="s">
        <v>30</v>
      </c>
      <c r="L175" t="s">
        <v>31</v>
      </c>
      <c r="M175">
        <v>3</v>
      </c>
      <c r="N175" t="s">
        <v>40</v>
      </c>
      <c r="O175" t="s">
        <v>41</v>
      </c>
      <c r="P175">
        <v>20.709499999999998</v>
      </c>
      <c r="Q175">
        <v>336337.29300000001</v>
      </c>
      <c r="R175">
        <v>3061931.6542000002</v>
      </c>
      <c r="S175">
        <v>336323.55103999999</v>
      </c>
      <c r="T175">
        <v>3061916.1608600002</v>
      </c>
      <c r="U175">
        <v>2.0709999999999999E-2</v>
      </c>
    </row>
    <row r="176" spans="1:21" x14ac:dyDescent="0.25">
      <c r="A176">
        <v>174</v>
      </c>
      <c r="B176" t="s">
        <v>24</v>
      </c>
      <c r="C176" t="s">
        <v>34</v>
      </c>
      <c r="D176" t="s">
        <v>35</v>
      </c>
      <c r="E176">
        <v>11</v>
      </c>
      <c r="F176" t="s">
        <v>37</v>
      </c>
      <c r="G176">
        <v>100</v>
      </c>
      <c r="H176" t="s">
        <v>27</v>
      </c>
      <c r="I176" t="s">
        <v>38</v>
      </c>
      <c r="J176" t="s">
        <v>39</v>
      </c>
      <c r="K176" t="s">
        <v>30</v>
      </c>
      <c r="L176" t="s">
        <v>31</v>
      </c>
      <c r="M176">
        <v>3</v>
      </c>
      <c r="N176" t="s">
        <v>40</v>
      </c>
      <c r="O176" t="s">
        <v>41</v>
      </c>
      <c r="P176">
        <v>41.710900000000002</v>
      </c>
      <c r="Q176">
        <v>336323.55103999999</v>
      </c>
      <c r="R176">
        <v>3061916.1608600002</v>
      </c>
      <c r="S176">
        <v>336295.87349999999</v>
      </c>
      <c r="T176">
        <v>3061884.9558999999</v>
      </c>
      <c r="U176">
        <v>4.1710999999999998E-2</v>
      </c>
    </row>
    <row r="177" spans="1:21" x14ac:dyDescent="0.25">
      <c r="A177">
        <v>175</v>
      </c>
      <c r="B177" t="s">
        <v>24</v>
      </c>
      <c r="C177" t="s">
        <v>34</v>
      </c>
      <c r="D177" t="s">
        <v>35</v>
      </c>
      <c r="E177">
        <v>11</v>
      </c>
      <c r="F177" t="s">
        <v>37</v>
      </c>
      <c r="G177">
        <v>100</v>
      </c>
      <c r="H177" t="s">
        <v>27</v>
      </c>
      <c r="I177" t="s">
        <v>38</v>
      </c>
      <c r="J177" t="s">
        <v>39</v>
      </c>
      <c r="K177" t="s">
        <v>30</v>
      </c>
      <c r="L177" t="s">
        <v>31</v>
      </c>
      <c r="M177">
        <v>3</v>
      </c>
      <c r="N177" t="s">
        <v>40</v>
      </c>
      <c r="O177" t="s">
        <v>41</v>
      </c>
      <c r="P177">
        <v>106.94199999999999</v>
      </c>
      <c r="Q177">
        <v>336295.87349999999</v>
      </c>
      <c r="R177">
        <v>3061884.9558999999</v>
      </c>
      <c r="S177">
        <v>336205.89449999999</v>
      </c>
      <c r="T177">
        <v>3061827.1603000001</v>
      </c>
      <c r="U177">
        <v>0.106942</v>
      </c>
    </row>
    <row r="178" spans="1:21" x14ac:dyDescent="0.25">
      <c r="A178">
        <v>176</v>
      </c>
      <c r="B178" t="s">
        <v>24</v>
      </c>
      <c r="C178" t="s">
        <v>34</v>
      </c>
      <c r="D178" t="s">
        <v>35</v>
      </c>
      <c r="E178">
        <v>11</v>
      </c>
      <c r="F178" t="s">
        <v>37</v>
      </c>
      <c r="G178">
        <v>100</v>
      </c>
      <c r="H178" t="s">
        <v>27</v>
      </c>
      <c r="I178" t="s">
        <v>38</v>
      </c>
      <c r="J178" t="s">
        <v>39</v>
      </c>
      <c r="K178" t="s">
        <v>30</v>
      </c>
      <c r="L178" t="s">
        <v>31</v>
      </c>
      <c r="M178">
        <v>3</v>
      </c>
      <c r="N178" t="s">
        <v>40</v>
      </c>
      <c r="O178" t="s">
        <v>41</v>
      </c>
      <c r="P178">
        <v>2.1282800000000002</v>
      </c>
      <c r="Q178">
        <v>336205.89449999999</v>
      </c>
      <c r="R178">
        <v>3061827.1603000001</v>
      </c>
      <c r="S178">
        <v>336204.10379999998</v>
      </c>
      <c r="T178">
        <v>3061826.0101000001</v>
      </c>
      <c r="U178">
        <v>2.1280000000000001E-3</v>
      </c>
    </row>
    <row r="179" spans="1:21" x14ac:dyDescent="0.25">
      <c r="A179">
        <v>177</v>
      </c>
      <c r="B179" t="s">
        <v>24</v>
      </c>
      <c r="C179" t="s">
        <v>34</v>
      </c>
      <c r="D179" t="s">
        <v>35</v>
      </c>
      <c r="E179">
        <v>11</v>
      </c>
      <c r="F179" t="s">
        <v>37</v>
      </c>
      <c r="G179">
        <v>100</v>
      </c>
      <c r="H179" t="s">
        <v>27</v>
      </c>
      <c r="I179" t="s">
        <v>38</v>
      </c>
      <c r="J179" t="s">
        <v>39</v>
      </c>
      <c r="K179" t="s">
        <v>30</v>
      </c>
      <c r="L179" t="s">
        <v>31</v>
      </c>
      <c r="M179">
        <v>3</v>
      </c>
      <c r="N179" t="s">
        <v>40</v>
      </c>
      <c r="O179" t="s">
        <v>41</v>
      </c>
      <c r="P179">
        <v>10.235200000000001</v>
      </c>
      <c r="Q179">
        <v>336204.10379999998</v>
      </c>
      <c r="R179">
        <v>3061826.0101000001</v>
      </c>
      <c r="S179">
        <v>336195.12499400001</v>
      </c>
      <c r="T179">
        <v>3061821.09681</v>
      </c>
      <c r="U179">
        <v>1.0234999999999999E-2</v>
      </c>
    </row>
    <row r="180" spans="1:21" x14ac:dyDescent="0.25">
      <c r="A180">
        <v>178</v>
      </c>
      <c r="B180" t="s">
        <v>24</v>
      </c>
      <c r="C180" t="s">
        <v>34</v>
      </c>
      <c r="D180" t="s">
        <v>35</v>
      </c>
      <c r="E180">
        <v>11</v>
      </c>
      <c r="F180" t="s">
        <v>37</v>
      </c>
      <c r="G180">
        <v>100</v>
      </c>
      <c r="H180" t="s">
        <v>27</v>
      </c>
      <c r="I180" t="s">
        <v>38</v>
      </c>
      <c r="J180" t="s">
        <v>39</v>
      </c>
      <c r="K180" t="s">
        <v>30</v>
      </c>
      <c r="L180" t="s">
        <v>31</v>
      </c>
      <c r="M180">
        <v>3</v>
      </c>
      <c r="N180" t="s">
        <v>40</v>
      </c>
      <c r="O180" t="s">
        <v>41</v>
      </c>
      <c r="P180">
        <v>98.551500000000004</v>
      </c>
      <c r="Q180">
        <v>336195.12499400001</v>
      </c>
      <c r="R180">
        <v>3061821.09681</v>
      </c>
      <c r="S180">
        <v>336108.67090000003</v>
      </c>
      <c r="T180">
        <v>3061773.7883000001</v>
      </c>
      <c r="U180">
        <v>9.8552000000000001E-2</v>
      </c>
    </row>
    <row r="181" spans="1:21" x14ac:dyDescent="0.25">
      <c r="A181">
        <v>179</v>
      </c>
      <c r="B181" t="s">
        <v>24</v>
      </c>
      <c r="C181" t="s">
        <v>34</v>
      </c>
      <c r="D181" t="s">
        <v>35</v>
      </c>
      <c r="E181">
        <v>11</v>
      </c>
      <c r="F181" t="s">
        <v>37</v>
      </c>
      <c r="G181">
        <v>100</v>
      </c>
      <c r="H181" t="s">
        <v>27</v>
      </c>
      <c r="I181" t="s">
        <v>38</v>
      </c>
      <c r="J181" t="s">
        <v>39</v>
      </c>
      <c r="K181" t="s">
        <v>30</v>
      </c>
      <c r="L181" t="s">
        <v>31</v>
      </c>
      <c r="M181">
        <v>3</v>
      </c>
      <c r="N181" t="s">
        <v>40</v>
      </c>
      <c r="O181" t="s">
        <v>41</v>
      </c>
      <c r="P181">
        <v>9.0212500000000002</v>
      </c>
      <c r="Q181">
        <v>336108.67090000003</v>
      </c>
      <c r="R181">
        <v>3061773.7883000001</v>
      </c>
      <c r="S181">
        <v>336100.9057</v>
      </c>
      <c r="T181">
        <v>3061769.1965000001</v>
      </c>
      <c r="U181">
        <v>9.0209999999999995E-3</v>
      </c>
    </row>
    <row r="182" spans="1:21" x14ac:dyDescent="0.25">
      <c r="A182">
        <v>180</v>
      </c>
      <c r="B182" t="s">
        <v>24</v>
      </c>
      <c r="C182" t="s">
        <v>34</v>
      </c>
      <c r="D182" t="s">
        <v>35</v>
      </c>
      <c r="E182">
        <v>11</v>
      </c>
      <c r="F182" t="s">
        <v>37</v>
      </c>
      <c r="G182">
        <v>100</v>
      </c>
      <c r="H182" t="s">
        <v>27</v>
      </c>
      <c r="I182" t="s">
        <v>38</v>
      </c>
      <c r="J182" t="s">
        <v>39</v>
      </c>
      <c r="K182" t="s">
        <v>30</v>
      </c>
      <c r="L182" t="s">
        <v>31</v>
      </c>
      <c r="M182">
        <v>3</v>
      </c>
      <c r="N182" t="s">
        <v>40</v>
      </c>
      <c r="O182" t="s">
        <v>41</v>
      </c>
      <c r="P182">
        <v>3.3230599999999999</v>
      </c>
      <c r="Q182">
        <v>336100.9057</v>
      </c>
      <c r="R182">
        <v>3061769.1965000001</v>
      </c>
      <c r="S182">
        <v>336098.04529699998</v>
      </c>
      <c r="T182">
        <v>3061767.5051000002</v>
      </c>
      <c r="U182">
        <v>3.323E-3</v>
      </c>
    </row>
    <row r="183" spans="1:21" x14ac:dyDescent="0.25">
      <c r="A183">
        <v>181</v>
      </c>
      <c r="B183" t="s">
        <v>24</v>
      </c>
      <c r="C183" t="s">
        <v>34</v>
      </c>
      <c r="D183" t="s">
        <v>35</v>
      </c>
      <c r="E183">
        <v>11</v>
      </c>
      <c r="F183" t="s">
        <v>37</v>
      </c>
      <c r="G183">
        <v>100</v>
      </c>
      <c r="H183" t="s">
        <v>27</v>
      </c>
      <c r="I183" t="s">
        <v>38</v>
      </c>
      <c r="J183" t="s">
        <v>39</v>
      </c>
      <c r="K183" t="s">
        <v>30</v>
      </c>
      <c r="L183" t="s">
        <v>31</v>
      </c>
      <c r="M183">
        <v>3</v>
      </c>
      <c r="N183" t="s">
        <v>40</v>
      </c>
      <c r="O183" t="s">
        <v>41</v>
      </c>
      <c r="P183">
        <v>126.29300000000001</v>
      </c>
      <c r="Q183">
        <v>336098.04529699998</v>
      </c>
      <c r="R183">
        <v>3061767.5051000002</v>
      </c>
      <c r="S183">
        <v>335989.3358</v>
      </c>
      <c r="T183">
        <v>3061703.2237</v>
      </c>
      <c r="U183">
        <v>0.12629299999999999</v>
      </c>
    </row>
    <row r="184" spans="1:21" x14ac:dyDescent="0.25">
      <c r="A184">
        <v>182</v>
      </c>
      <c r="B184" t="s">
        <v>24</v>
      </c>
      <c r="C184" t="s">
        <v>34</v>
      </c>
      <c r="D184" t="s">
        <v>35</v>
      </c>
      <c r="E184">
        <v>11</v>
      </c>
      <c r="F184" t="s">
        <v>37</v>
      </c>
      <c r="G184">
        <v>100</v>
      </c>
      <c r="H184" t="s">
        <v>27</v>
      </c>
      <c r="I184" t="s">
        <v>38</v>
      </c>
      <c r="J184" t="s">
        <v>39</v>
      </c>
      <c r="K184" t="s">
        <v>30</v>
      </c>
      <c r="L184" t="s">
        <v>31</v>
      </c>
      <c r="M184">
        <v>3</v>
      </c>
      <c r="N184" t="s">
        <v>40</v>
      </c>
      <c r="O184" t="s">
        <v>41</v>
      </c>
      <c r="P184">
        <v>84.913200000000003</v>
      </c>
      <c r="Q184">
        <v>335989.3358</v>
      </c>
      <c r="R184">
        <v>3061703.2237</v>
      </c>
      <c r="S184">
        <v>335915.53249999997</v>
      </c>
      <c r="T184">
        <v>3061661.2316999999</v>
      </c>
      <c r="U184">
        <v>8.4913000000000002E-2</v>
      </c>
    </row>
    <row r="185" spans="1:21" x14ac:dyDescent="0.25">
      <c r="A185">
        <v>183</v>
      </c>
      <c r="B185" t="s">
        <v>24</v>
      </c>
      <c r="C185" t="s">
        <v>34</v>
      </c>
      <c r="D185" t="s">
        <v>35</v>
      </c>
      <c r="E185">
        <v>11</v>
      </c>
      <c r="F185" t="s">
        <v>37</v>
      </c>
      <c r="G185">
        <v>100</v>
      </c>
      <c r="H185" t="s">
        <v>27</v>
      </c>
      <c r="I185" t="s">
        <v>38</v>
      </c>
      <c r="J185" t="s">
        <v>39</v>
      </c>
      <c r="K185" t="s">
        <v>30</v>
      </c>
      <c r="L185" t="s">
        <v>31</v>
      </c>
      <c r="M185">
        <v>3</v>
      </c>
      <c r="N185" t="s">
        <v>40</v>
      </c>
      <c r="O185" t="s">
        <v>41</v>
      </c>
      <c r="P185">
        <v>103.627</v>
      </c>
      <c r="Q185">
        <v>335915.53249999997</v>
      </c>
      <c r="R185">
        <v>3061661.2316999999</v>
      </c>
      <c r="S185">
        <v>335827.23430000001</v>
      </c>
      <c r="T185">
        <v>3061606.9918</v>
      </c>
      <c r="U185">
        <v>0.103627</v>
      </c>
    </row>
    <row r="186" spans="1:21" x14ac:dyDescent="0.25">
      <c r="A186">
        <v>184</v>
      </c>
      <c r="B186" t="s">
        <v>24</v>
      </c>
      <c r="C186" t="s">
        <v>34</v>
      </c>
      <c r="D186" t="s">
        <v>35</v>
      </c>
      <c r="E186">
        <v>11</v>
      </c>
      <c r="F186" t="s">
        <v>37</v>
      </c>
      <c r="G186">
        <v>100</v>
      </c>
      <c r="H186" t="s">
        <v>27</v>
      </c>
      <c r="I186" t="s">
        <v>38</v>
      </c>
      <c r="J186" t="s">
        <v>39</v>
      </c>
      <c r="K186" t="s">
        <v>30</v>
      </c>
      <c r="L186" t="s">
        <v>31</v>
      </c>
      <c r="M186">
        <v>3</v>
      </c>
      <c r="N186" t="s">
        <v>40</v>
      </c>
      <c r="O186" t="s">
        <v>41</v>
      </c>
      <c r="P186">
        <v>127.38500000000001</v>
      </c>
      <c r="Q186">
        <v>335827.23430000001</v>
      </c>
      <c r="R186">
        <v>3061606.9918</v>
      </c>
      <c r="S186">
        <v>335718.5282</v>
      </c>
      <c r="T186">
        <v>3061540.5839999998</v>
      </c>
      <c r="U186">
        <v>0.127385</v>
      </c>
    </row>
    <row r="187" spans="1:21" x14ac:dyDescent="0.25">
      <c r="A187">
        <v>185</v>
      </c>
      <c r="B187" t="s">
        <v>24</v>
      </c>
      <c r="C187" t="s">
        <v>34</v>
      </c>
      <c r="D187" t="s">
        <v>35</v>
      </c>
      <c r="E187">
        <v>11</v>
      </c>
      <c r="F187" t="s">
        <v>37</v>
      </c>
      <c r="G187">
        <v>100</v>
      </c>
      <c r="H187" t="s">
        <v>27</v>
      </c>
      <c r="I187" t="s">
        <v>38</v>
      </c>
      <c r="J187" t="s">
        <v>39</v>
      </c>
      <c r="K187" t="s">
        <v>30</v>
      </c>
      <c r="L187" t="s">
        <v>31</v>
      </c>
      <c r="M187">
        <v>3</v>
      </c>
      <c r="N187" t="s">
        <v>40</v>
      </c>
      <c r="O187" t="s">
        <v>41</v>
      </c>
      <c r="P187">
        <v>78.824299999999994</v>
      </c>
      <c r="Q187">
        <v>335718.5282</v>
      </c>
      <c r="R187">
        <v>3061540.5839999998</v>
      </c>
      <c r="S187">
        <v>335651.88400000002</v>
      </c>
      <c r="T187">
        <v>3061498.4909999999</v>
      </c>
      <c r="U187">
        <v>7.8824000000000005E-2</v>
      </c>
    </row>
    <row r="188" spans="1:21" x14ac:dyDescent="0.25">
      <c r="A188">
        <v>186</v>
      </c>
      <c r="B188" t="s">
        <v>24</v>
      </c>
      <c r="C188" t="s">
        <v>34</v>
      </c>
      <c r="D188" t="s">
        <v>35</v>
      </c>
      <c r="E188">
        <v>11</v>
      </c>
      <c r="F188" t="s">
        <v>37</v>
      </c>
      <c r="G188">
        <v>100</v>
      </c>
      <c r="H188" t="s">
        <v>27</v>
      </c>
      <c r="I188" t="s">
        <v>38</v>
      </c>
      <c r="J188" t="s">
        <v>39</v>
      </c>
      <c r="K188" t="s">
        <v>30</v>
      </c>
      <c r="L188" t="s">
        <v>31</v>
      </c>
      <c r="M188">
        <v>3</v>
      </c>
      <c r="N188" t="s">
        <v>40</v>
      </c>
      <c r="O188" t="s">
        <v>41</v>
      </c>
      <c r="P188">
        <v>43.546100000000003</v>
      </c>
      <c r="Q188">
        <v>335651.88400000002</v>
      </c>
      <c r="R188">
        <v>3061498.4909999999</v>
      </c>
      <c r="S188">
        <v>335615.06660000002</v>
      </c>
      <c r="T188">
        <v>3061475.2371</v>
      </c>
      <c r="U188">
        <v>4.3546000000000001E-2</v>
      </c>
    </row>
    <row r="189" spans="1:21" x14ac:dyDescent="0.25">
      <c r="A189">
        <v>187</v>
      </c>
      <c r="B189" t="s">
        <v>24</v>
      </c>
      <c r="C189" t="s">
        <v>34</v>
      </c>
      <c r="D189" t="s">
        <v>35</v>
      </c>
      <c r="E189">
        <v>11</v>
      </c>
      <c r="F189" t="s">
        <v>37</v>
      </c>
      <c r="G189">
        <v>100</v>
      </c>
      <c r="H189" t="s">
        <v>27</v>
      </c>
      <c r="I189" t="s">
        <v>38</v>
      </c>
      <c r="J189" t="s">
        <v>39</v>
      </c>
      <c r="K189" t="s">
        <v>30</v>
      </c>
      <c r="L189" t="s">
        <v>31</v>
      </c>
      <c r="M189">
        <v>3</v>
      </c>
      <c r="N189" t="s">
        <v>40</v>
      </c>
      <c r="O189" t="s">
        <v>41</v>
      </c>
      <c r="P189">
        <v>65.536199999999994</v>
      </c>
      <c r="Q189">
        <v>335615.06660000002</v>
      </c>
      <c r="R189">
        <v>3061475.2371</v>
      </c>
      <c r="S189">
        <v>335565.80829999998</v>
      </c>
      <c r="T189">
        <v>3061432.0096</v>
      </c>
      <c r="U189">
        <v>6.5535999999999997E-2</v>
      </c>
    </row>
    <row r="190" spans="1:21" x14ac:dyDescent="0.25">
      <c r="A190">
        <v>188</v>
      </c>
      <c r="B190" t="s">
        <v>24</v>
      </c>
      <c r="C190" t="s">
        <v>34</v>
      </c>
      <c r="D190" t="s">
        <v>35</v>
      </c>
      <c r="E190">
        <v>11</v>
      </c>
      <c r="F190" t="s">
        <v>37</v>
      </c>
      <c r="G190">
        <v>100</v>
      </c>
      <c r="H190" t="s">
        <v>27</v>
      </c>
      <c r="I190" t="s">
        <v>38</v>
      </c>
      <c r="J190" t="s">
        <v>39</v>
      </c>
      <c r="K190" t="s">
        <v>30</v>
      </c>
      <c r="L190" t="s">
        <v>31</v>
      </c>
      <c r="M190">
        <v>3</v>
      </c>
      <c r="N190" t="s">
        <v>40</v>
      </c>
      <c r="O190" t="s">
        <v>41</v>
      </c>
      <c r="P190">
        <v>34.577599999999997</v>
      </c>
      <c r="Q190">
        <v>335565.80829999998</v>
      </c>
      <c r="R190">
        <v>3061432.0096</v>
      </c>
      <c r="S190">
        <v>335542.845378</v>
      </c>
      <c r="T190">
        <v>3061406.1578199998</v>
      </c>
      <c r="U190">
        <v>3.4577999999999998E-2</v>
      </c>
    </row>
    <row r="191" spans="1:21" x14ac:dyDescent="0.25">
      <c r="A191">
        <v>189</v>
      </c>
      <c r="B191" t="s">
        <v>24</v>
      </c>
      <c r="C191" t="s">
        <v>34</v>
      </c>
      <c r="D191" t="s">
        <v>35</v>
      </c>
      <c r="E191">
        <v>11</v>
      </c>
      <c r="F191" t="s">
        <v>37</v>
      </c>
      <c r="G191">
        <v>100</v>
      </c>
      <c r="H191" t="s">
        <v>27</v>
      </c>
      <c r="I191" t="s">
        <v>38</v>
      </c>
      <c r="J191" t="s">
        <v>39</v>
      </c>
      <c r="K191" t="s">
        <v>30</v>
      </c>
      <c r="L191" t="s">
        <v>31</v>
      </c>
      <c r="M191">
        <v>3</v>
      </c>
      <c r="N191" t="s">
        <v>40</v>
      </c>
      <c r="O191" t="s">
        <v>41</v>
      </c>
      <c r="P191">
        <v>29.414999999999999</v>
      </c>
      <c r="Q191">
        <v>335542.845378</v>
      </c>
      <c r="R191">
        <v>3061406.1578199998</v>
      </c>
      <c r="S191">
        <v>335523.31089999998</v>
      </c>
      <c r="T191">
        <v>3061384.1658000001</v>
      </c>
      <c r="U191">
        <v>2.9415E-2</v>
      </c>
    </row>
    <row r="192" spans="1:21" x14ac:dyDescent="0.25">
      <c r="A192">
        <v>190</v>
      </c>
      <c r="B192" t="s">
        <v>24</v>
      </c>
      <c r="C192" t="s">
        <v>34</v>
      </c>
      <c r="D192" t="s">
        <v>35</v>
      </c>
      <c r="E192">
        <v>11</v>
      </c>
      <c r="F192" t="s">
        <v>37</v>
      </c>
      <c r="G192">
        <v>100</v>
      </c>
      <c r="H192" t="s">
        <v>27</v>
      </c>
      <c r="I192" t="s">
        <v>38</v>
      </c>
      <c r="J192" t="s">
        <v>39</v>
      </c>
      <c r="K192" t="s">
        <v>30</v>
      </c>
      <c r="L192" t="s">
        <v>31</v>
      </c>
      <c r="M192">
        <v>3</v>
      </c>
      <c r="N192" t="s">
        <v>40</v>
      </c>
      <c r="O192" t="s">
        <v>41</v>
      </c>
      <c r="P192">
        <v>97.375500000000002</v>
      </c>
      <c r="Q192">
        <v>336323.55099999998</v>
      </c>
      <c r="R192">
        <v>3061916.1609</v>
      </c>
      <c r="S192">
        <v>336420.62209999998</v>
      </c>
      <c r="T192">
        <v>3061908.4668999999</v>
      </c>
      <c r="U192">
        <v>9.7376000000000004E-2</v>
      </c>
    </row>
    <row r="193" spans="1:21" x14ac:dyDescent="0.25">
      <c r="A193">
        <v>191</v>
      </c>
      <c r="B193" t="s">
        <v>24</v>
      </c>
      <c r="C193" t="s">
        <v>34</v>
      </c>
      <c r="D193" t="s">
        <v>35</v>
      </c>
      <c r="E193">
        <v>11</v>
      </c>
      <c r="F193" t="s">
        <v>37</v>
      </c>
      <c r="G193">
        <v>100</v>
      </c>
      <c r="H193" t="s">
        <v>27</v>
      </c>
      <c r="I193" t="s">
        <v>38</v>
      </c>
      <c r="J193" t="s">
        <v>39</v>
      </c>
      <c r="K193" t="s">
        <v>30</v>
      </c>
      <c r="L193" t="s">
        <v>31</v>
      </c>
      <c r="M193">
        <v>3</v>
      </c>
      <c r="N193" t="s">
        <v>40</v>
      </c>
      <c r="O193" t="s">
        <v>41</v>
      </c>
      <c r="P193">
        <v>25.562899999999999</v>
      </c>
      <c r="Q193">
        <v>336420.62209999998</v>
      </c>
      <c r="R193">
        <v>3061908.4668999999</v>
      </c>
      <c r="S193">
        <v>336446.10509899998</v>
      </c>
      <c r="T193">
        <v>3061906.4471800001</v>
      </c>
      <c r="U193">
        <v>2.5562999999999999E-2</v>
      </c>
    </row>
    <row r="194" spans="1:21" x14ac:dyDescent="0.25">
      <c r="A194">
        <v>192</v>
      </c>
      <c r="B194" t="s">
        <v>24</v>
      </c>
      <c r="C194" t="s">
        <v>34</v>
      </c>
      <c r="D194" t="s">
        <v>35</v>
      </c>
      <c r="E194">
        <v>11</v>
      </c>
      <c r="F194" t="s">
        <v>37</v>
      </c>
      <c r="G194">
        <v>100</v>
      </c>
      <c r="H194" t="s">
        <v>27</v>
      </c>
      <c r="I194" t="s">
        <v>38</v>
      </c>
      <c r="J194" t="s">
        <v>39</v>
      </c>
      <c r="K194" t="s">
        <v>30</v>
      </c>
      <c r="L194" t="s">
        <v>31</v>
      </c>
      <c r="M194">
        <v>3</v>
      </c>
      <c r="N194" t="s">
        <v>40</v>
      </c>
      <c r="O194" t="s">
        <v>41</v>
      </c>
      <c r="P194">
        <v>10.082100000000001</v>
      </c>
      <c r="Q194">
        <v>336446.10509899998</v>
      </c>
      <c r="R194">
        <v>3061906.4471800001</v>
      </c>
      <c r="S194">
        <v>336456.1557</v>
      </c>
      <c r="T194">
        <v>3061905.6505999998</v>
      </c>
      <c r="U194">
        <v>1.0082000000000001E-2</v>
      </c>
    </row>
    <row r="195" spans="1:21" x14ac:dyDescent="0.25">
      <c r="A195">
        <v>193</v>
      </c>
      <c r="B195" t="s">
        <v>24</v>
      </c>
      <c r="C195" t="s">
        <v>34</v>
      </c>
      <c r="D195" t="s">
        <v>35</v>
      </c>
      <c r="E195">
        <v>11</v>
      </c>
      <c r="F195" t="s">
        <v>37</v>
      </c>
      <c r="G195">
        <v>100</v>
      </c>
      <c r="H195" t="s">
        <v>27</v>
      </c>
      <c r="I195" t="s">
        <v>38</v>
      </c>
      <c r="J195" t="s">
        <v>39</v>
      </c>
      <c r="K195" t="s">
        <v>30</v>
      </c>
      <c r="L195" t="s">
        <v>31</v>
      </c>
      <c r="M195">
        <v>3</v>
      </c>
      <c r="N195" t="s">
        <v>40</v>
      </c>
      <c r="O195" t="s">
        <v>41</v>
      </c>
      <c r="P195">
        <v>85.624600000000001</v>
      </c>
      <c r="Q195">
        <v>336456.1557</v>
      </c>
      <c r="R195">
        <v>3061905.6505999998</v>
      </c>
      <c r="S195">
        <v>336539.59509999998</v>
      </c>
      <c r="T195">
        <v>3061886.4297000002</v>
      </c>
      <c r="U195">
        <v>8.5625000000000007E-2</v>
      </c>
    </row>
    <row r="196" spans="1:21" x14ac:dyDescent="0.25">
      <c r="A196">
        <v>194</v>
      </c>
      <c r="B196" t="s">
        <v>24</v>
      </c>
      <c r="C196" t="s">
        <v>34</v>
      </c>
      <c r="D196" t="s">
        <v>35</v>
      </c>
      <c r="E196">
        <v>11</v>
      </c>
      <c r="F196" t="s">
        <v>37</v>
      </c>
      <c r="G196">
        <v>100</v>
      </c>
      <c r="H196" t="s">
        <v>27</v>
      </c>
      <c r="I196" t="s">
        <v>38</v>
      </c>
      <c r="J196" t="s">
        <v>39</v>
      </c>
      <c r="K196" t="s">
        <v>30</v>
      </c>
      <c r="L196" t="s">
        <v>31</v>
      </c>
      <c r="M196">
        <v>3</v>
      </c>
      <c r="N196" t="s">
        <v>40</v>
      </c>
      <c r="O196" t="s">
        <v>41</v>
      </c>
      <c r="P196">
        <v>13.7944</v>
      </c>
      <c r="Q196">
        <v>336539.59509999998</v>
      </c>
      <c r="R196">
        <v>3061886.4297000002</v>
      </c>
      <c r="S196">
        <v>336551.92070000002</v>
      </c>
      <c r="T196">
        <v>3061880.2357999999</v>
      </c>
      <c r="U196">
        <v>1.3794000000000001E-2</v>
      </c>
    </row>
    <row r="197" spans="1:21" x14ac:dyDescent="0.25">
      <c r="A197">
        <v>195</v>
      </c>
      <c r="B197" t="s">
        <v>24</v>
      </c>
      <c r="C197" t="s">
        <v>34</v>
      </c>
      <c r="D197" t="s">
        <v>35</v>
      </c>
      <c r="E197">
        <v>11</v>
      </c>
      <c r="F197" t="s">
        <v>37</v>
      </c>
      <c r="G197">
        <v>100</v>
      </c>
      <c r="H197" t="s">
        <v>27</v>
      </c>
      <c r="I197" t="s">
        <v>38</v>
      </c>
      <c r="J197" t="s">
        <v>39</v>
      </c>
      <c r="K197" t="s">
        <v>30</v>
      </c>
      <c r="L197" t="s">
        <v>31</v>
      </c>
      <c r="M197">
        <v>3</v>
      </c>
      <c r="N197" t="s">
        <v>40</v>
      </c>
      <c r="O197" t="s">
        <v>41</v>
      </c>
      <c r="P197">
        <v>73.180999999999997</v>
      </c>
      <c r="Q197">
        <v>336551.92070000002</v>
      </c>
      <c r="R197">
        <v>3061880.2357999999</v>
      </c>
      <c r="S197">
        <v>336617.30979999999</v>
      </c>
      <c r="T197">
        <v>3061847.3766999999</v>
      </c>
      <c r="U197">
        <v>7.3180999999999996E-2</v>
      </c>
    </row>
    <row r="198" spans="1:21" x14ac:dyDescent="0.25">
      <c r="A198">
        <v>196</v>
      </c>
      <c r="B198" t="s">
        <v>24</v>
      </c>
      <c r="C198" t="s">
        <v>34</v>
      </c>
      <c r="D198" t="s">
        <v>35</v>
      </c>
      <c r="E198">
        <v>11</v>
      </c>
      <c r="F198" t="s">
        <v>37</v>
      </c>
      <c r="G198">
        <v>100</v>
      </c>
      <c r="H198" t="s">
        <v>27</v>
      </c>
      <c r="I198" t="s">
        <v>38</v>
      </c>
      <c r="J198" t="s">
        <v>39</v>
      </c>
      <c r="K198" t="s">
        <v>30</v>
      </c>
      <c r="L198" t="s">
        <v>31</v>
      </c>
      <c r="M198">
        <v>3</v>
      </c>
      <c r="N198" t="s">
        <v>40</v>
      </c>
      <c r="O198" t="s">
        <v>41</v>
      </c>
      <c r="P198">
        <v>25.335899999999999</v>
      </c>
      <c r="Q198">
        <v>336617.30979999999</v>
      </c>
      <c r="R198">
        <v>3061847.3766999999</v>
      </c>
      <c r="S198">
        <v>336639.50290000002</v>
      </c>
      <c r="T198">
        <v>3061835.1549</v>
      </c>
      <c r="U198">
        <v>2.5336000000000001E-2</v>
      </c>
    </row>
    <row r="199" spans="1:21" x14ac:dyDescent="0.25">
      <c r="A199">
        <v>197</v>
      </c>
      <c r="B199" t="s">
        <v>24</v>
      </c>
      <c r="C199" t="s">
        <v>34</v>
      </c>
      <c r="D199" t="s">
        <v>35</v>
      </c>
      <c r="E199">
        <v>11</v>
      </c>
      <c r="F199" t="s">
        <v>37</v>
      </c>
      <c r="G199">
        <v>100</v>
      </c>
      <c r="H199" t="s">
        <v>27</v>
      </c>
      <c r="I199" t="s">
        <v>38</v>
      </c>
      <c r="J199" t="s">
        <v>39</v>
      </c>
      <c r="K199" t="s">
        <v>30</v>
      </c>
      <c r="L199" t="s">
        <v>31</v>
      </c>
      <c r="M199">
        <v>3</v>
      </c>
      <c r="N199" t="s">
        <v>40</v>
      </c>
      <c r="O199" t="s">
        <v>41</v>
      </c>
      <c r="P199">
        <v>188.59</v>
      </c>
      <c r="Q199">
        <v>336639.50290000002</v>
      </c>
      <c r="R199">
        <v>3061835.1549</v>
      </c>
      <c r="S199">
        <v>336804.70079999999</v>
      </c>
      <c r="T199">
        <v>3061744.1823</v>
      </c>
      <c r="U199">
        <v>0.18859000000000001</v>
      </c>
    </row>
    <row r="200" spans="1:21" x14ac:dyDescent="0.25">
      <c r="A200">
        <v>198</v>
      </c>
      <c r="B200" t="s">
        <v>24</v>
      </c>
      <c r="C200" t="s">
        <v>34</v>
      </c>
      <c r="D200" t="s">
        <v>35</v>
      </c>
      <c r="E200">
        <v>11</v>
      </c>
      <c r="F200" t="s">
        <v>37</v>
      </c>
      <c r="G200">
        <v>100</v>
      </c>
      <c r="H200" t="s">
        <v>27</v>
      </c>
      <c r="I200" t="s">
        <v>38</v>
      </c>
      <c r="J200" t="s">
        <v>39</v>
      </c>
      <c r="K200" t="s">
        <v>30</v>
      </c>
      <c r="L200" t="s">
        <v>31</v>
      </c>
      <c r="M200">
        <v>3</v>
      </c>
      <c r="N200" t="s">
        <v>40</v>
      </c>
      <c r="O200" t="s">
        <v>41</v>
      </c>
      <c r="P200">
        <v>90.617699999999999</v>
      </c>
      <c r="Q200">
        <v>336804.70079999999</v>
      </c>
      <c r="R200">
        <v>3061744.1823</v>
      </c>
      <c r="S200">
        <v>336875.81939999998</v>
      </c>
      <c r="T200">
        <v>3061688.0244</v>
      </c>
      <c r="U200">
        <v>9.0618000000000004E-2</v>
      </c>
    </row>
    <row r="201" spans="1:21" x14ac:dyDescent="0.25">
      <c r="A201">
        <v>199</v>
      </c>
      <c r="B201" t="s">
        <v>24</v>
      </c>
      <c r="C201" t="s">
        <v>34</v>
      </c>
      <c r="D201" t="s">
        <v>35</v>
      </c>
      <c r="E201">
        <v>11</v>
      </c>
      <c r="F201" t="s">
        <v>37</v>
      </c>
      <c r="G201">
        <v>100</v>
      </c>
      <c r="H201" t="s">
        <v>27</v>
      </c>
      <c r="I201" t="s">
        <v>38</v>
      </c>
      <c r="J201" t="s">
        <v>39</v>
      </c>
      <c r="K201" t="s">
        <v>30</v>
      </c>
      <c r="L201" t="s">
        <v>31</v>
      </c>
      <c r="M201">
        <v>3</v>
      </c>
      <c r="N201" t="s">
        <v>40</v>
      </c>
      <c r="O201" t="s">
        <v>41</v>
      </c>
      <c r="P201">
        <v>69.966700000000003</v>
      </c>
      <c r="Q201">
        <v>336875.81939999998</v>
      </c>
      <c r="R201">
        <v>3061688.0244</v>
      </c>
      <c r="S201">
        <v>336926.11469999998</v>
      </c>
      <c r="T201">
        <v>3061639.3857</v>
      </c>
      <c r="U201">
        <v>6.9967000000000001E-2</v>
      </c>
    </row>
    <row r="202" spans="1:21" x14ac:dyDescent="0.25">
      <c r="A202">
        <v>200</v>
      </c>
      <c r="B202" t="s">
        <v>24</v>
      </c>
      <c r="C202" t="s">
        <v>34</v>
      </c>
      <c r="D202" t="s">
        <v>35</v>
      </c>
      <c r="E202">
        <v>11</v>
      </c>
      <c r="F202" t="s">
        <v>37</v>
      </c>
      <c r="G202">
        <v>100</v>
      </c>
      <c r="H202" t="s">
        <v>27</v>
      </c>
      <c r="I202" t="s">
        <v>38</v>
      </c>
      <c r="J202" t="s">
        <v>39</v>
      </c>
      <c r="K202" t="s">
        <v>30</v>
      </c>
      <c r="L202" t="s">
        <v>31</v>
      </c>
      <c r="M202">
        <v>3</v>
      </c>
      <c r="N202" t="s">
        <v>40</v>
      </c>
      <c r="O202" t="s">
        <v>41</v>
      </c>
      <c r="P202">
        <v>69.322699999999998</v>
      </c>
      <c r="Q202">
        <v>336926.11469999998</v>
      </c>
      <c r="R202">
        <v>3061639.3857</v>
      </c>
      <c r="S202">
        <v>336972.73550000001</v>
      </c>
      <c r="T202">
        <v>3061588.0813000002</v>
      </c>
      <c r="U202">
        <v>6.9322999999999996E-2</v>
      </c>
    </row>
    <row r="203" spans="1:21" x14ac:dyDescent="0.25">
      <c r="A203">
        <v>201</v>
      </c>
      <c r="B203" t="s">
        <v>24</v>
      </c>
      <c r="C203" t="s">
        <v>34</v>
      </c>
      <c r="D203" t="s">
        <v>35</v>
      </c>
      <c r="E203">
        <v>11</v>
      </c>
      <c r="F203" t="s">
        <v>37</v>
      </c>
      <c r="G203">
        <v>100</v>
      </c>
      <c r="H203" t="s">
        <v>27</v>
      </c>
      <c r="I203" t="s">
        <v>38</v>
      </c>
      <c r="J203" t="s">
        <v>39</v>
      </c>
      <c r="K203" t="s">
        <v>30</v>
      </c>
      <c r="L203" t="s">
        <v>31</v>
      </c>
      <c r="M203">
        <v>3</v>
      </c>
      <c r="N203" t="s">
        <v>40</v>
      </c>
      <c r="O203" t="s">
        <v>41</v>
      </c>
      <c r="P203">
        <v>94.326899999999995</v>
      </c>
      <c r="Q203">
        <v>336972.73550000001</v>
      </c>
      <c r="R203">
        <v>3061588.0813000002</v>
      </c>
      <c r="S203">
        <v>337057.70610000001</v>
      </c>
      <c r="T203">
        <v>3061547.1231999998</v>
      </c>
      <c r="U203">
        <v>9.4326999999999994E-2</v>
      </c>
    </row>
    <row r="204" spans="1:21" x14ac:dyDescent="0.25">
      <c r="A204">
        <v>202</v>
      </c>
      <c r="B204" t="s">
        <v>24</v>
      </c>
      <c r="C204" t="s">
        <v>34</v>
      </c>
      <c r="D204" t="s">
        <v>35</v>
      </c>
      <c r="E204">
        <v>11</v>
      </c>
      <c r="F204" t="s">
        <v>37</v>
      </c>
      <c r="G204">
        <v>100</v>
      </c>
      <c r="H204" t="s">
        <v>27</v>
      </c>
      <c r="I204" t="s">
        <v>38</v>
      </c>
      <c r="J204" t="s">
        <v>39</v>
      </c>
      <c r="K204" t="s">
        <v>30</v>
      </c>
      <c r="L204" t="s">
        <v>31</v>
      </c>
      <c r="M204">
        <v>3</v>
      </c>
      <c r="N204" t="s">
        <v>40</v>
      </c>
      <c r="O204" t="s">
        <v>41</v>
      </c>
      <c r="P204">
        <v>103.405</v>
      </c>
      <c r="Q204">
        <v>337057.70610000001</v>
      </c>
      <c r="R204">
        <v>3061547.1231999998</v>
      </c>
      <c r="S204">
        <v>337147.54389999999</v>
      </c>
      <c r="T204">
        <v>3061495.9191000001</v>
      </c>
      <c r="U204">
        <v>0.103405</v>
      </c>
    </row>
    <row r="205" spans="1:21" x14ac:dyDescent="0.25">
      <c r="A205">
        <v>203</v>
      </c>
      <c r="B205" t="s">
        <v>24</v>
      </c>
      <c r="C205" t="s">
        <v>34</v>
      </c>
      <c r="D205" t="s">
        <v>35</v>
      </c>
      <c r="E205">
        <v>11</v>
      </c>
      <c r="F205" t="s">
        <v>37</v>
      </c>
      <c r="G205">
        <v>100</v>
      </c>
      <c r="H205" t="s">
        <v>27</v>
      </c>
      <c r="I205" t="s">
        <v>38</v>
      </c>
      <c r="J205" t="s">
        <v>39</v>
      </c>
      <c r="K205" t="s">
        <v>30</v>
      </c>
      <c r="L205" t="s">
        <v>31</v>
      </c>
      <c r="M205">
        <v>3</v>
      </c>
      <c r="N205" t="s">
        <v>40</v>
      </c>
      <c r="O205" t="s">
        <v>41</v>
      </c>
      <c r="P205">
        <v>77.692899999999995</v>
      </c>
      <c r="Q205">
        <v>337147.54389999999</v>
      </c>
      <c r="R205">
        <v>3061495.9191000001</v>
      </c>
      <c r="S205">
        <v>337221.84230000002</v>
      </c>
      <c r="T205">
        <v>3061473.2048999998</v>
      </c>
      <c r="U205">
        <v>7.7692999999999998E-2</v>
      </c>
    </row>
    <row r="206" spans="1:21" x14ac:dyDescent="0.25">
      <c r="A206">
        <v>204</v>
      </c>
      <c r="B206" t="s">
        <v>24</v>
      </c>
      <c r="C206" t="s">
        <v>34</v>
      </c>
      <c r="D206" t="s">
        <v>35</v>
      </c>
      <c r="E206">
        <v>11</v>
      </c>
      <c r="F206" t="s">
        <v>37</v>
      </c>
      <c r="G206">
        <v>100</v>
      </c>
      <c r="H206" t="s">
        <v>27</v>
      </c>
      <c r="I206" t="s">
        <v>38</v>
      </c>
      <c r="J206" t="s">
        <v>39</v>
      </c>
      <c r="K206" t="s">
        <v>30</v>
      </c>
      <c r="L206" t="s">
        <v>31</v>
      </c>
      <c r="M206">
        <v>3</v>
      </c>
      <c r="N206" t="s">
        <v>40</v>
      </c>
      <c r="O206" t="s">
        <v>41</v>
      </c>
      <c r="P206">
        <v>116.867</v>
      </c>
      <c r="Q206">
        <v>337221.84230000002</v>
      </c>
      <c r="R206">
        <v>3061473.2048999998</v>
      </c>
      <c r="S206">
        <v>337338.1409</v>
      </c>
      <c r="T206">
        <v>3061461.6943999999</v>
      </c>
      <c r="U206">
        <v>0.116867</v>
      </c>
    </row>
    <row r="207" spans="1:21" x14ac:dyDescent="0.25">
      <c r="A207">
        <v>205</v>
      </c>
      <c r="B207" t="s">
        <v>24</v>
      </c>
      <c r="C207" t="s">
        <v>34</v>
      </c>
      <c r="D207" t="s">
        <v>35</v>
      </c>
      <c r="E207">
        <v>11</v>
      </c>
      <c r="F207" t="s">
        <v>37</v>
      </c>
      <c r="G207">
        <v>100</v>
      </c>
      <c r="H207" t="s">
        <v>27</v>
      </c>
      <c r="I207" t="s">
        <v>38</v>
      </c>
      <c r="J207" t="s">
        <v>39</v>
      </c>
      <c r="K207" t="s">
        <v>30</v>
      </c>
      <c r="L207" t="s">
        <v>31</v>
      </c>
      <c r="M207">
        <v>3</v>
      </c>
      <c r="N207" t="s">
        <v>40</v>
      </c>
      <c r="O207" t="s">
        <v>41</v>
      </c>
      <c r="P207">
        <v>45.485300000000002</v>
      </c>
      <c r="Q207">
        <v>337338.1409</v>
      </c>
      <c r="R207">
        <v>3061461.6943999999</v>
      </c>
      <c r="S207">
        <v>337383.62209999998</v>
      </c>
      <c r="T207">
        <v>3061461.0865000002</v>
      </c>
      <c r="U207">
        <v>4.5484999999999998E-2</v>
      </c>
    </row>
    <row r="208" spans="1:21" x14ac:dyDescent="0.25">
      <c r="A208">
        <v>206</v>
      </c>
      <c r="B208" t="s">
        <v>24</v>
      </c>
      <c r="C208" t="s">
        <v>34</v>
      </c>
      <c r="D208" t="s">
        <v>35</v>
      </c>
      <c r="E208">
        <v>11</v>
      </c>
      <c r="F208" t="s">
        <v>37</v>
      </c>
      <c r="G208">
        <v>100</v>
      </c>
      <c r="H208" t="s">
        <v>27</v>
      </c>
      <c r="I208" t="s">
        <v>38</v>
      </c>
      <c r="J208" t="s">
        <v>39</v>
      </c>
      <c r="K208" t="s">
        <v>30</v>
      </c>
      <c r="L208" t="s">
        <v>31</v>
      </c>
      <c r="M208">
        <v>3</v>
      </c>
      <c r="N208" t="s">
        <v>40</v>
      </c>
      <c r="O208" t="s">
        <v>41</v>
      </c>
      <c r="P208">
        <v>55.499299999999998</v>
      </c>
      <c r="Q208">
        <v>337383.62209999998</v>
      </c>
      <c r="R208">
        <v>3061461.0865000002</v>
      </c>
      <c r="S208">
        <v>337439.12119999999</v>
      </c>
      <c r="T208">
        <v>3061461.2497999999</v>
      </c>
      <c r="U208">
        <v>5.5499E-2</v>
      </c>
    </row>
    <row r="209" spans="1:21" x14ac:dyDescent="0.25">
      <c r="A209">
        <v>207</v>
      </c>
      <c r="B209" t="s">
        <v>24</v>
      </c>
      <c r="C209" t="s">
        <v>34</v>
      </c>
      <c r="D209" t="s">
        <v>35</v>
      </c>
      <c r="E209">
        <v>11</v>
      </c>
      <c r="F209" t="s">
        <v>37</v>
      </c>
      <c r="G209">
        <v>100</v>
      </c>
      <c r="H209" t="s">
        <v>27</v>
      </c>
      <c r="I209" t="s">
        <v>38</v>
      </c>
      <c r="J209" t="s">
        <v>39</v>
      </c>
      <c r="K209" t="s">
        <v>30</v>
      </c>
      <c r="L209" t="s">
        <v>31</v>
      </c>
      <c r="M209">
        <v>3</v>
      </c>
      <c r="N209" t="s">
        <v>40</v>
      </c>
      <c r="O209" t="s">
        <v>41</v>
      </c>
      <c r="P209">
        <v>68.499700000000004</v>
      </c>
      <c r="Q209">
        <v>337439.12119999999</v>
      </c>
      <c r="R209">
        <v>3061461.2497999999</v>
      </c>
      <c r="S209">
        <v>337506.60239999997</v>
      </c>
      <c r="T209">
        <v>3061473.0183999999</v>
      </c>
      <c r="U209">
        <v>6.8500000000000005E-2</v>
      </c>
    </row>
    <row r="210" spans="1:21" x14ac:dyDescent="0.25">
      <c r="A210">
        <v>208</v>
      </c>
      <c r="B210" t="s">
        <v>24</v>
      </c>
      <c r="C210" t="s">
        <v>34</v>
      </c>
      <c r="D210" t="s">
        <v>35</v>
      </c>
      <c r="E210">
        <v>11</v>
      </c>
      <c r="F210" t="s">
        <v>37</v>
      </c>
      <c r="G210">
        <v>100</v>
      </c>
      <c r="H210" t="s">
        <v>27</v>
      </c>
      <c r="I210" t="s">
        <v>38</v>
      </c>
      <c r="J210" t="s">
        <v>39</v>
      </c>
      <c r="K210" t="s">
        <v>30</v>
      </c>
      <c r="L210" t="s">
        <v>31</v>
      </c>
      <c r="M210">
        <v>3</v>
      </c>
      <c r="N210" t="s">
        <v>40</v>
      </c>
      <c r="O210" t="s">
        <v>41</v>
      </c>
      <c r="P210">
        <v>54.020200000000003</v>
      </c>
      <c r="Q210">
        <v>337506.60239999997</v>
      </c>
      <c r="R210">
        <v>3061473.0183999999</v>
      </c>
      <c r="S210">
        <v>337555.8077</v>
      </c>
      <c r="T210">
        <v>3061450.7244000002</v>
      </c>
      <c r="U210">
        <v>5.4019999999999999E-2</v>
      </c>
    </row>
    <row r="211" spans="1:21" x14ac:dyDescent="0.25">
      <c r="A211">
        <v>209</v>
      </c>
      <c r="B211" t="s">
        <v>24</v>
      </c>
      <c r="C211" t="s">
        <v>34</v>
      </c>
      <c r="D211" t="s">
        <v>35</v>
      </c>
      <c r="E211">
        <v>11</v>
      </c>
      <c r="F211" t="s">
        <v>37</v>
      </c>
      <c r="G211">
        <v>100</v>
      </c>
      <c r="H211" t="s">
        <v>27</v>
      </c>
      <c r="I211" t="s">
        <v>38</v>
      </c>
      <c r="J211" t="s">
        <v>39</v>
      </c>
      <c r="K211" t="s">
        <v>30</v>
      </c>
      <c r="L211" t="s">
        <v>31</v>
      </c>
      <c r="M211">
        <v>3</v>
      </c>
      <c r="N211" t="s">
        <v>40</v>
      </c>
      <c r="O211" t="s">
        <v>41</v>
      </c>
      <c r="P211">
        <v>11.504799999999999</v>
      </c>
      <c r="Q211">
        <v>337555.8077</v>
      </c>
      <c r="R211">
        <v>3061450.7244000002</v>
      </c>
      <c r="S211">
        <v>337566.28710000002</v>
      </c>
      <c r="T211">
        <v>3061445.9764</v>
      </c>
      <c r="U211">
        <v>1.1505E-2</v>
      </c>
    </row>
    <row r="212" spans="1:21" x14ac:dyDescent="0.25">
      <c r="A212">
        <v>210</v>
      </c>
      <c r="B212" t="s">
        <v>24</v>
      </c>
      <c r="C212" t="s">
        <v>34</v>
      </c>
      <c r="D212" t="s">
        <v>35</v>
      </c>
      <c r="E212">
        <v>11</v>
      </c>
      <c r="F212" t="s">
        <v>37</v>
      </c>
      <c r="G212">
        <v>100</v>
      </c>
      <c r="H212" t="s">
        <v>27</v>
      </c>
      <c r="I212" t="s">
        <v>38</v>
      </c>
      <c r="J212" t="s">
        <v>39</v>
      </c>
      <c r="K212" t="s">
        <v>30</v>
      </c>
      <c r="L212" t="s">
        <v>31</v>
      </c>
      <c r="M212">
        <v>3</v>
      </c>
      <c r="N212" t="s">
        <v>40</v>
      </c>
      <c r="O212" t="s">
        <v>41</v>
      </c>
      <c r="P212">
        <v>54.4696</v>
      </c>
      <c r="Q212">
        <v>337566.28710000002</v>
      </c>
      <c r="R212">
        <v>3061445.9764</v>
      </c>
      <c r="S212">
        <v>337573.60369999998</v>
      </c>
      <c r="T212">
        <v>3061499.9523999998</v>
      </c>
      <c r="U212">
        <v>5.4469999999999998E-2</v>
      </c>
    </row>
    <row r="213" spans="1:21" x14ac:dyDescent="0.25">
      <c r="A213">
        <v>211</v>
      </c>
      <c r="B213" t="s">
        <v>24</v>
      </c>
      <c r="C213" t="s">
        <v>34</v>
      </c>
      <c r="D213" t="s">
        <v>35</v>
      </c>
      <c r="E213">
        <v>11</v>
      </c>
      <c r="F213" t="s">
        <v>37</v>
      </c>
      <c r="G213">
        <v>100</v>
      </c>
      <c r="H213" t="s">
        <v>27</v>
      </c>
      <c r="I213" t="s">
        <v>38</v>
      </c>
      <c r="J213" t="s">
        <v>39</v>
      </c>
      <c r="K213" t="s">
        <v>30</v>
      </c>
      <c r="L213" t="s">
        <v>31</v>
      </c>
      <c r="M213">
        <v>3</v>
      </c>
      <c r="N213" t="s">
        <v>40</v>
      </c>
      <c r="O213" t="s">
        <v>41</v>
      </c>
      <c r="P213">
        <v>76.462999999999994</v>
      </c>
      <c r="Q213">
        <v>337573.60369999998</v>
      </c>
      <c r="R213">
        <v>3061499.9523999998</v>
      </c>
      <c r="S213">
        <v>337649.9755</v>
      </c>
      <c r="T213">
        <v>3061496.2181000002</v>
      </c>
      <c r="U213">
        <v>7.6463000000000003E-2</v>
      </c>
    </row>
    <row r="214" spans="1:21" x14ac:dyDescent="0.25">
      <c r="A214">
        <v>212</v>
      </c>
      <c r="B214" t="s">
        <v>24</v>
      </c>
      <c r="C214" t="s">
        <v>34</v>
      </c>
      <c r="D214" t="s">
        <v>35</v>
      </c>
      <c r="E214">
        <v>11</v>
      </c>
      <c r="F214" t="s">
        <v>37</v>
      </c>
      <c r="G214">
        <v>100</v>
      </c>
      <c r="H214" t="s">
        <v>27</v>
      </c>
      <c r="I214" t="s">
        <v>38</v>
      </c>
      <c r="J214" t="s">
        <v>39</v>
      </c>
      <c r="K214" t="s">
        <v>30</v>
      </c>
      <c r="L214" t="s">
        <v>31</v>
      </c>
      <c r="M214">
        <v>3</v>
      </c>
      <c r="N214" t="s">
        <v>40</v>
      </c>
      <c r="O214" t="s">
        <v>41</v>
      </c>
      <c r="P214">
        <v>70.131</v>
      </c>
      <c r="Q214">
        <v>337649.9755</v>
      </c>
      <c r="R214">
        <v>3061496.2181000002</v>
      </c>
      <c r="S214">
        <v>337718.9497</v>
      </c>
      <c r="T214">
        <v>3061483.5329999998</v>
      </c>
      <c r="U214">
        <v>7.0130999999999999E-2</v>
      </c>
    </row>
    <row r="215" spans="1:21" x14ac:dyDescent="0.25">
      <c r="A215">
        <v>213</v>
      </c>
      <c r="B215" t="s">
        <v>24</v>
      </c>
      <c r="C215" t="s">
        <v>34</v>
      </c>
      <c r="D215" t="s">
        <v>35</v>
      </c>
      <c r="E215">
        <v>11</v>
      </c>
      <c r="F215" t="s">
        <v>37</v>
      </c>
      <c r="G215">
        <v>100</v>
      </c>
      <c r="H215" t="s">
        <v>27</v>
      </c>
      <c r="I215" t="s">
        <v>38</v>
      </c>
      <c r="J215" t="s">
        <v>39</v>
      </c>
      <c r="K215" t="s">
        <v>30</v>
      </c>
      <c r="L215" t="s">
        <v>31</v>
      </c>
      <c r="M215">
        <v>3</v>
      </c>
      <c r="N215" t="s">
        <v>40</v>
      </c>
      <c r="O215" t="s">
        <v>41</v>
      </c>
      <c r="P215">
        <v>62.968299999999999</v>
      </c>
      <c r="Q215">
        <v>337718.9497</v>
      </c>
      <c r="R215">
        <v>3061483.5329999998</v>
      </c>
      <c r="S215">
        <v>337780.647</v>
      </c>
      <c r="T215">
        <v>3061470.9452</v>
      </c>
      <c r="U215">
        <v>6.2967999999999996E-2</v>
      </c>
    </row>
    <row r="216" spans="1:21" x14ac:dyDescent="0.25">
      <c r="A216">
        <v>214</v>
      </c>
      <c r="B216" t="s">
        <v>24</v>
      </c>
      <c r="C216" t="s">
        <v>34</v>
      </c>
      <c r="D216" t="s">
        <v>35</v>
      </c>
      <c r="E216">
        <v>11</v>
      </c>
      <c r="F216" t="s">
        <v>37</v>
      </c>
      <c r="G216">
        <v>100</v>
      </c>
      <c r="H216" t="s">
        <v>27</v>
      </c>
      <c r="I216" t="s">
        <v>38</v>
      </c>
      <c r="J216" t="s">
        <v>39</v>
      </c>
      <c r="K216" t="s">
        <v>30</v>
      </c>
      <c r="L216" t="s">
        <v>31</v>
      </c>
      <c r="M216">
        <v>3</v>
      </c>
      <c r="N216" t="s">
        <v>40</v>
      </c>
      <c r="O216" t="s">
        <v>41</v>
      </c>
      <c r="P216">
        <v>89.717699999999994</v>
      </c>
      <c r="Q216">
        <v>337780.647</v>
      </c>
      <c r="R216">
        <v>3061470.9452</v>
      </c>
      <c r="S216">
        <v>337865.63959999999</v>
      </c>
      <c r="T216">
        <v>3061499.6771999998</v>
      </c>
      <c r="U216">
        <v>8.9718000000000006E-2</v>
      </c>
    </row>
    <row r="217" spans="1:21" x14ac:dyDescent="0.25">
      <c r="A217">
        <v>215</v>
      </c>
      <c r="B217" t="s">
        <v>24</v>
      </c>
      <c r="C217" t="s">
        <v>34</v>
      </c>
      <c r="D217" t="s">
        <v>35</v>
      </c>
      <c r="E217">
        <v>11</v>
      </c>
      <c r="F217" t="s">
        <v>37</v>
      </c>
      <c r="G217">
        <v>100</v>
      </c>
      <c r="H217" t="s">
        <v>27</v>
      </c>
      <c r="I217" t="s">
        <v>38</v>
      </c>
      <c r="J217" t="s">
        <v>39</v>
      </c>
      <c r="K217" t="s">
        <v>30</v>
      </c>
      <c r="L217" t="s">
        <v>31</v>
      </c>
      <c r="M217">
        <v>3</v>
      </c>
      <c r="N217" t="s">
        <v>40</v>
      </c>
      <c r="O217" t="s">
        <v>41</v>
      </c>
      <c r="P217">
        <v>67.134699999999995</v>
      </c>
      <c r="Q217">
        <v>337865.63959999999</v>
      </c>
      <c r="R217">
        <v>3061499.6771999998</v>
      </c>
      <c r="S217">
        <v>337925.37617</v>
      </c>
      <c r="T217">
        <v>3061530.3139599999</v>
      </c>
      <c r="U217">
        <v>6.7135E-2</v>
      </c>
    </row>
    <row r="218" spans="1:21" x14ac:dyDescent="0.25">
      <c r="A218">
        <v>216</v>
      </c>
      <c r="B218" t="s">
        <v>24</v>
      </c>
      <c r="C218" t="s">
        <v>34</v>
      </c>
      <c r="D218" t="s">
        <v>35</v>
      </c>
      <c r="E218">
        <v>11</v>
      </c>
      <c r="F218" t="s">
        <v>37</v>
      </c>
      <c r="G218">
        <v>100</v>
      </c>
      <c r="H218" t="s">
        <v>27</v>
      </c>
      <c r="I218" t="s">
        <v>38</v>
      </c>
      <c r="J218" t="s">
        <v>39</v>
      </c>
      <c r="K218" t="s">
        <v>30</v>
      </c>
      <c r="L218" t="s">
        <v>31</v>
      </c>
      <c r="M218">
        <v>3</v>
      </c>
      <c r="N218" t="s">
        <v>40</v>
      </c>
      <c r="O218" t="s">
        <v>41</v>
      </c>
      <c r="P218">
        <v>27.577999999999999</v>
      </c>
      <c r="Q218">
        <v>337925.37617</v>
      </c>
      <c r="R218">
        <v>3061530.3139599999</v>
      </c>
      <c r="S218">
        <v>337949.91509999998</v>
      </c>
      <c r="T218">
        <v>3061542.8991</v>
      </c>
      <c r="U218">
        <v>2.7577999999999998E-2</v>
      </c>
    </row>
    <row r="219" spans="1:21" x14ac:dyDescent="0.25">
      <c r="A219">
        <v>217</v>
      </c>
      <c r="B219" t="s">
        <v>24</v>
      </c>
      <c r="C219" t="s">
        <v>34</v>
      </c>
      <c r="D219" t="s">
        <v>35</v>
      </c>
      <c r="E219">
        <v>11</v>
      </c>
      <c r="F219" t="s">
        <v>37</v>
      </c>
      <c r="G219">
        <v>100</v>
      </c>
      <c r="H219" t="s">
        <v>27</v>
      </c>
      <c r="I219" t="s">
        <v>38</v>
      </c>
      <c r="J219" t="s">
        <v>39</v>
      </c>
      <c r="K219" t="s">
        <v>30</v>
      </c>
      <c r="L219" t="s">
        <v>31</v>
      </c>
      <c r="M219">
        <v>3</v>
      </c>
      <c r="N219" t="s">
        <v>40</v>
      </c>
      <c r="O219" t="s">
        <v>41</v>
      </c>
      <c r="P219">
        <v>38.908999999999999</v>
      </c>
      <c r="Q219">
        <v>336108.67090000003</v>
      </c>
      <c r="R219">
        <v>3061773.7883000001</v>
      </c>
      <c r="S219">
        <v>336144.63419999997</v>
      </c>
      <c r="T219">
        <v>3061758.9372</v>
      </c>
      <c r="U219">
        <v>3.8908999999999999E-2</v>
      </c>
    </row>
    <row r="220" spans="1:21" x14ac:dyDescent="0.25">
      <c r="A220">
        <v>218</v>
      </c>
      <c r="B220" t="s">
        <v>24</v>
      </c>
      <c r="C220" t="s">
        <v>34</v>
      </c>
      <c r="D220" t="s">
        <v>35</v>
      </c>
      <c r="E220">
        <v>11</v>
      </c>
      <c r="F220" t="s">
        <v>37</v>
      </c>
      <c r="G220">
        <v>100</v>
      </c>
      <c r="H220" t="s">
        <v>27</v>
      </c>
      <c r="I220" t="s">
        <v>38</v>
      </c>
      <c r="J220" t="s">
        <v>39</v>
      </c>
      <c r="K220" t="s">
        <v>30</v>
      </c>
      <c r="L220" t="s">
        <v>31</v>
      </c>
      <c r="M220">
        <v>3</v>
      </c>
      <c r="N220" t="s">
        <v>40</v>
      </c>
      <c r="O220" t="s">
        <v>41</v>
      </c>
      <c r="P220">
        <v>61.098100000000002</v>
      </c>
      <c r="Q220">
        <v>336144.63419999997</v>
      </c>
      <c r="R220">
        <v>3061758.9372</v>
      </c>
      <c r="S220">
        <v>336203.5515</v>
      </c>
      <c r="T220">
        <v>3061742.7590000001</v>
      </c>
      <c r="U220">
        <v>6.1098E-2</v>
      </c>
    </row>
    <row r="221" spans="1:21" x14ac:dyDescent="0.25">
      <c r="A221">
        <v>219</v>
      </c>
      <c r="B221" t="s">
        <v>24</v>
      </c>
      <c r="C221" t="s">
        <v>34</v>
      </c>
      <c r="D221" t="s">
        <v>35</v>
      </c>
      <c r="E221">
        <v>11</v>
      </c>
      <c r="F221" t="s">
        <v>37</v>
      </c>
      <c r="G221">
        <v>100</v>
      </c>
      <c r="H221" t="s">
        <v>27</v>
      </c>
      <c r="I221" t="s">
        <v>38</v>
      </c>
      <c r="J221" t="s">
        <v>39</v>
      </c>
      <c r="K221" t="s">
        <v>30</v>
      </c>
      <c r="L221" t="s">
        <v>31</v>
      </c>
      <c r="M221">
        <v>3</v>
      </c>
      <c r="N221" t="s">
        <v>40</v>
      </c>
      <c r="O221" t="s">
        <v>41</v>
      </c>
      <c r="P221">
        <v>41.807600000000001</v>
      </c>
      <c r="Q221">
        <v>336203.5515</v>
      </c>
      <c r="R221">
        <v>3061742.7590000001</v>
      </c>
      <c r="S221">
        <v>336230.41330000001</v>
      </c>
      <c r="T221">
        <v>3061710.7228000001</v>
      </c>
      <c r="U221">
        <v>4.1807999999999998E-2</v>
      </c>
    </row>
    <row r="222" spans="1:21" x14ac:dyDescent="0.25">
      <c r="A222">
        <v>220</v>
      </c>
      <c r="B222" t="s">
        <v>24</v>
      </c>
      <c r="C222" t="s">
        <v>34</v>
      </c>
      <c r="D222" t="s">
        <v>35</v>
      </c>
      <c r="E222">
        <v>11</v>
      </c>
      <c r="F222" t="s">
        <v>37</v>
      </c>
      <c r="G222">
        <v>100</v>
      </c>
      <c r="H222" t="s">
        <v>27</v>
      </c>
      <c r="I222" t="s">
        <v>38</v>
      </c>
      <c r="J222" t="s">
        <v>39</v>
      </c>
      <c r="K222" t="s">
        <v>30</v>
      </c>
      <c r="L222" t="s">
        <v>31</v>
      </c>
      <c r="M222">
        <v>3</v>
      </c>
      <c r="N222" t="s">
        <v>40</v>
      </c>
      <c r="O222" t="s">
        <v>41</v>
      </c>
      <c r="P222">
        <v>54.867800000000003</v>
      </c>
      <c r="Q222">
        <v>336230.41330000001</v>
      </c>
      <c r="R222">
        <v>3061710.7228000001</v>
      </c>
      <c r="S222">
        <v>336272.7022</v>
      </c>
      <c r="T222">
        <v>3061675.7639000001</v>
      </c>
      <c r="U222">
        <v>5.4868E-2</v>
      </c>
    </row>
    <row r="223" spans="1:21" x14ac:dyDescent="0.25">
      <c r="A223">
        <v>221</v>
      </c>
      <c r="B223" t="s">
        <v>24</v>
      </c>
      <c r="C223" t="s">
        <v>34</v>
      </c>
      <c r="D223" t="s">
        <v>35</v>
      </c>
      <c r="E223">
        <v>11</v>
      </c>
      <c r="F223" t="s">
        <v>37</v>
      </c>
      <c r="G223">
        <v>100</v>
      </c>
      <c r="H223" t="s">
        <v>27</v>
      </c>
      <c r="I223" t="s">
        <v>38</v>
      </c>
      <c r="J223" t="s">
        <v>39</v>
      </c>
      <c r="K223" t="s">
        <v>30</v>
      </c>
      <c r="L223" t="s">
        <v>31</v>
      </c>
      <c r="M223">
        <v>3</v>
      </c>
      <c r="N223" t="s">
        <v>40</v>
      </c>
      <c r="O223" t="s">
        <v>41</v>
      </c>
      <c r="P223">
        <v>58.448500000000003</v>
      </c>
      <c r="Q223">
        <v>336272.7022</v>
      </c>
      <c r="R223">
        <v>3061675.7639000001</v>
      </c>
      <c r="S223">
        <v>336321.39510000002</v>
      </c>
      <c r="T223">
        <v>3061643.4339000001</v>
      </c>
      <c r="U223">
        <v>5.8449000000000001E-2</v>
      </c>
    </row>
    <row r="224" spans="1:21" x14ac:dyDescent="0.25">
      <c r="A224">
        <v>222</v>
      </c>
      <c r="B224" t="s">
        <v>24</v>
      </c>
      <c r="C224" t="s">
        <v>34</v>
      </c>
      <c r="D224" t="s">
        <v>35</v>
      </c>
      <c r="E224">
        <v>11</v>
      </c>
      <c r="F224" t="s">
        <v>37</v>
      </c>
      <c r="G224">
        <v>100</v>
      </c>
      <c r="H224" t="s">
        <v>27</v>
      </c>
      <c r="I224" t="s">
        <v>38</v>
      </c>
      <c r="J224" t="s">
        <v>39</v>
      </c>
      <c r="K224" t="s">
        <v>30</v>
      </c>
      <c r="L224" t="s">
        <v>31</v>
      </c>
      <c r="M224">
        <v>3</v>
      </c>
      <c r="N224" t="s">
        <v>40</v>
      </c>
      <c r="O224" t="s">
        <v>41</v>
      </c>
      <c r="P224">
        <v>23.546199999999999</v>
      </c>
      <c r="Q224">
        <v>336321.39510000002</v>
      </c>
      <c r="R224">
        <v>3061643.4339000001</v>
      </c>
      <c r="S224">
        <v>336330.19910000003</v>
      </c>
      <c r="T224">
        <v>3061621.5956000001</v>
      </c>
      <c r="U224">
        <v>2.3546000000000001E-2</v>
      </c>
    </row>
    <row r="225" spans="1:21" x14ac:dyDescent="0.25">
      <c r="A225">
        <v>223</v>
      </c>
      <c r="B225" t="s">
        <v>24</v>
      </c>
      <c r="C225" t="s">
        <v>34</v>
      </c>
      <c r="D225" t="s">
        <v>35</v>
      </c>
      <c r="E225">
        <v>11</v>
      </c>
      <c r="F225" t="s">
        <v>37</v>
      </c>
      <c r="G225">
        <v>100</v>
      </c>
      <c r="H225" t="s">
        <v>27</v>
      </c>
      <c r="I225" t="s">
        <v>38</v>
      </c>
      <c r="J225" t="s">
        <v>39</v>
      </c>
      <c r="K225" t="s">
        <v>30</v>
      </c>
      <c r="L225" t="s">
        <v>31</v>
      </c>
      <c r="M225">
        <v>3</v>
      </c>
      <c r="N225" t="s">
        <v>40</v>
      </c>
      <c r="O225" t="s">
        <v>41</v>
      </c>
      <c r="P225">
        <v>24.7683</v>
      </c>
      <c r="Q225">
        <v>336330.19910000003</v>
      </c>
      <c r="R225">
        <v>3061621.5956000001</v>
      </c>
      <c r="S225">
        <v>336354.96519999998</v>
      </c>
      <c r="T225">
        <v>3061621.2625000002</v>
      </c>
      <c r="U225">
        <v>2.4767999999999998E-2</v>
      </c>
    </row>
    <row r="226" spans="1:21" x14ac:dyDescent="0.25">
      <c r="A226">
        <v>224</v>
      </c>
      <c r="B226" t="s">
        <v>24</v>
      </c>
      <c r="C226" t="s">
        <v>34</v>
      </c>
      <c r="D226" t="s">
        <v>35</v>
      </c>
      <c r="E226">
        <v>11</v>
      </c>
      <c r="F226" t="s">
        <v>37</v>
      </c>
      <c r="G226">
        <v>100</v>
      </c>
      <c r="H226" t="s">
        <v>27</v>
      </c>
      <c r="I226" t="s">
        <v>38</v>
      </c>
      <c r="J226" t="s">
        <v>39</v>
      </c>
      <c r="K226" t="s">
        <v>30</v>
      </c>
      <c r="L226" t="s">
        <v>31</v>
      </c>
      <c r="M226">
        <v>3</v>
      </c>
      <c r="N226" t="s">
        <v>40</v>
      </c>
      <c r="O226" t="s">
        <v>41</v>
      </c>
      <c r="P226">
        <v>22.535900000000002</v>
      </c>
      <c r="Q226">
        <v>336354.96519999998</v>
      </c>
      <c r="R226">
        <v>3061621.2625000002</v>
      </c>
      <c r="S226">
        <v>336377.49910000002</v>
      </c>
      <c r="T226">
        <v>3061620.9594000001</v>
      </c>
      <c r="U226">
        <v>2.2536E-2</v>
      </c>
    </row>
    <row r="227" spans="1:21" x14ac:dyDescent="0.25">
      <c r="A227">
        <v>225</v>
      </c>
      <c r="B227" t="s">
        <v>24</v>
      </c>
      <c r="C227" t="s">
        <v>34</v>
      </c>
      <c r="D227" t="s">
        <v>35</v>
      </c>
      <c r="E227">
        <v>11</v>
      </c>
      <c r="F227" t="s">
        <v>37</v>
      </c>
      <c r="G227">
        <v>100</v>
      </c>
      <c r="H227" t="s">
        <v>27</v>
      </c>
      <c r="I227" t="s">
        <v>38</v>
      </c>
      <c r="J227" t="s">
        <v>39</v>
      </c>
      <c r="K227" t="s">
        <v>30</v>
      </c>
      <c r="L227" t="s">
        <v>31</v>
      </c>
      <c r="M227">
        <v>3</v>
      </c>
      <c r="N227" t="s">
        <v>40</v>
      </c>
      <c r="O227" t="s">
        <v>41</v>
      </c>
      <c r="P227">
        <v>29.9282</v>
      </c>
      <c r="Q227">
        <v>336377.49910000002</v>
      </c>
      <c r="R227">
        <v>3061620.9594000001</v>
      </c>
      <c r="S227">
        <v>336394.45319999999</v>
      </c>
      <c r="T227">
        <v>3061596.2965000002</v>
      </c>
      <c r="U227">
        <v>2.9928E-2</v>
      </c>
    </row>
    <row r="228" spans="1:21" x14ac:dyDescent="0.25">
      <c r="A228">
        <v>226</v>
      </c>
      <c r="B228" t="s">
        <v>24</v>
      </c>
      <c r="C228" t="s">
        <v>34</v>
      </c>
      <c r="D228" t="s">
        <v>35</v>
      </c>
      <c r="E228">
        <v>11</v>
      </c>
      <c r="F228" t="s">
        <v>37</v>
      </c>
      <c r="G228">
        <v>100</v>
      </c>
      <c r="H228" t="s">
        <v>27</v>
      </c>
      <c r="I228" t="s">
        <v>38</v>
      </c>
      <c r="J228" t="s">
        <v>39</v>
      </c>
      <c r="K228" t="s">
        <v>30</v>
      </c>
      <c r="L228" t="s">
        <v>31</v>
      </c>
      <c r="M228">
        <v>3</v>
      </c>
      <c r="N228" t="s">
        <v>40</v>
      </c>
      <c r="O228" t="s">
        <v>41</v>
      </c>
      <c r="P228">
        <v>45.807899999999997</v>
      </c>
      <c r="Q228">
        <v>336394.45319999999</v>
      </c>
      <c r="R228">
        <v>3061596.2965000002</v>
      </c>
      <c r="S228">
        <v>336439.86109999998</v>
      </c>
      <c r="T228">
        <v>3061590.2560000001</v>
      </c>
      <c r="U228">
        <v>4.5808000000000001E-2</v>
      </c>
    </row>
    <row r="229" spans="1:21" x14ac:dyDescent="0.25">
      <c r="A229">
        <v>227</v>
      </c>
      <c r="B229" t="s">
        <v>24</v>
      </c>
      <c r="C229" t="s">
        <v>34</v>
      </c>
      <c r="D229" t="s">
        <v>35</v>
      </c>
      <c r="E229">
        <v>11</v>
      </c>
      <c r="F229" t="s">
        <v>37</v>
      </c>
      <c r="G229">
        <v>100</v>
      </c>
      <c r="H229" t="s">
        <v>27</v>
      </c>
      <c r="I229" t="s">
        <v>38</v>
      </c>
      <c r="J229" t="s">
        <v>39</v>
      </c>
      <c r="K229" t="s">
        <v>30</v>
      </c>
      <c r="L229" t="s">
        <v>31</v>
      </c>
      <c r="M229">
        <v>3</v>
      </c>
      <c r="N229" t="s">
        <v>40</v>
      </c>
      <c r="O229" t="s">
        <v>41</v>
      </c>
      <c r="P229">
        <v>29.799399999999999</v>
      </c>
      <c r="Q229">
        <v>336446.10509999999</v>
      </c>
      <c r="R229">
        <v>3061906.4471999998</v>
      </c>
      <c r="S229">
        <v>336441.96639999998</v>
      </c>
      <c r="T229">
        <v>3061876.9366000001</v>
      </c>
      <c r="U229">
        <v>2.9798999999999999E-2</v>
      </c>
    </row>
    <row r="230" spans="1:21" x14ac:dyDescent="0.25">
      <c r="A230">
        <v>228</v>
      </c>
      <c r="B230" t="s">
        <v>24</v>
      </c>
      <c r="C230" t="s">
        <v>34</v>
      </c>
      <c r="D230" t="s">
        <v>35</v>
      </c>
      <c r="E230">
        <v>11</v>
      </c>
      <c r="F230" t="s">
        <v>37</v>
      </c>
      <c r="G230">
        <v>100</v>
      </c>
      <c r="H230" t="s">
        <v>27</v>
      </c>
      <c r="I230" t="s">
        <v>38</v>
      </c>
      <c r="J230" t="s">
        <v>39</v>
      </c>
      <c r="K230" t="s">
        <v>30</v>
      </c>
      <c r="L230" t="s">
        <v>31</v>
      </c>
      <c r="M230">
        <v>3</v>
      </c>
      <c r="N230" t="s">
        <v>40</v>
      </c>
      <c r="O230" t="s">
        <v>41</v>
      </c>
      <c r="P230">
        <v>42.356400000000001</v>
      </c>
      <c r="Q230">
        <v>336441.96639999998</v>
      </c>
      <c r="R230">
        <v>3061876.9366000001</v>
      </c>
      <c r="S230">
        <v>336416.34110000002</v>
      </c>
      <c r="T230">
        <v>3061843.2111</v>
      </c>
      <c r="U230">
        <v>4.2355999999999998E-2</v>
      </c>
    </row>
    <row r="231" spans="1:21" x14ac:dyDescent="0.25">
      <c r="A231">
        <v>229</v>
      </c>
      <c r="B231" t="s">
        <v>24</v>
      </c>
      <c r="C231" t="s">
        <v>34</v>
      </c>
      <c r="D231" t="s">
        <v>35</v>
      </c>
      <c r="E231">
        <v>11</v>
      </c>
      <c r="F231" t="s">
        <v>37</v>
      </c>
      <c r="G231">
        <v>100</v>
      </c>
      <c r="H231" t="s">
        <v>27</v>
      </c>
      <c r="I231" t="s">
        <v>38</v>
      </c>
      <c r="J231" t="s">
        <v>39</v>
      </c>
      <c r="K231" t="s">
        <v>30</v>
      </c>
      <c r="L231" t="s">
        <v>31</v>
      </c>
      <c r="M231">
        <v>3</v>
      </c>
      <c r="N231" t="s">
        <v>40</v>
      </c>
      <c r="O231" t="s">
        <v>41</v>
      </c>
      <c r="P231">
        <v>12.7799</v>
      </c>
      <c r="Q231">
        <v>336639.50290000002</v>
      </c>
      <c r="R231">
        <v>3061835.1549</v>
      </c>
      <c r="S231">
        <v>336634.36900000001</v>
      </c>
      <c r="T231">
        <v>3061823.4515</v>
      </c>
      <c r="U231">
        <v>1.278E-2</v>
      </c>
    </row>
    <row r="232" spans="1:21" x14ac:dyDescent="0.25">
      <c r="A232">
        <v>230</v>
      </c>
      <c r="B232" t="s">
        <v>24</v>
      </c>
      <c r="C232" t="s">
        <v>34</v>
      </c>
      <c r="D232" t="s">
        <v>35</v>
      </c>
      <c r="E232">
        <v>11</v>
      </c>
      <c r="F232" t="s">
        <v>37</v>
      </c>
      <c r="G232">
        <v>100</v>
      </c>
      <c r="H232" t="s">
        <v>27</v>
      </c>
      <c r="I232" t="s">
        <v>38</v>
      </c>
      <c r="J232" t="s">
        <v>39</v>
      </c>
      <c r="K232" t="s">
        <v>30</v>
      </c>
      <c r="L232" t="s">
        <v>31</v>
      </c>
      <c r="M232">
        <v>3</v>
      </c>
      <c r="N232" t="s">
        <v>40</v>
      </c>
      <c r="O232" t="s">
        <v>41</v>
      </c>
      <c r="P232">
        <v>18.567799999999998</v>
      </c>
      <c r="Q232">
        <v>337925.3762</v>
      </c>
      <c r="R232">
        <v>3061530.3139</v>
      </c>
      <c r="S232">
        <v>337935.88900000002</v>
      </c>
      <c r="T232">
        <v>3061515.0088999998</v>
      </c>
      <c r="U232">
        <v>1.8568000000000001E-2</v>
      </c>
    </row>
    <row r="233" spans="1:21" x14ac:dyDescent="0.25">
      <c r="A233">
        <v>231</v>
      </c>
      <c r="B233" t="s">
        <v>24</v>
      </c>
      <c r="C233" t="s">
        <v>34</v>
      </c>
      <c r="D233" t="s">
        <v>35</v>
      </c>
      <c r="E233">
        <v>11</v>
      </c>
      <c r="F233" t="s">
        <v>37</v>
      </c>
      <c r="G233">
        <v>100</v>
      </c>
      <c r="H233" t="s">
        <v>27</v>
      </c>
      <c r="I233" t="s">
        <v>38</v>
      </c>
      <c r="J233" t="s">
        <v>39</v>
      </c>
      <c r="K233" t="s">
        <v>30</v>
      </c>
      <c r="L233" t="s">
        <v>31</v>
      </c>
      <c r="M233">
        <v>3</v>
      </c>
      <c r="N233" t="s">
        <v>40</v>
      </c>
      <c r="O233" t="s">
        <v>41</v>
      </c>
      <c r="P233">
        <v>53.735599999999998</v>
      </c>
      <c r="Q233">
        <v>336195.125</v>
      </c>
      <c r="R233">
        <v>3061821.0967999999</v>
      </c>
      <c r="S233">
        <v>336229.79690000002</v>
      </c>
      <c r="T233">
        <v>3061780.0435000001</v>
      </c>
      <c r="U233">
        <v>5.3735999999999999E-2</v>
      </c>
    </row>
    <row r="234" spans="1:21" x14ac:dyDescent="0.25">
      <c r="A234">
        <v>232</v>
      </c>
      <c r="B234" t="s">
        <v>24</v>
      </c>
      <c r="C234" t="s">
        <v>34</v>
      </c>
      <c r="D234" t="s">
        <v>35</v>
      </c>
      <c r="E234">
        <v>11</v>
      </c>
      <c r="F234" t="s">
        <v>37</v>
      </c>
      <c r="G234">
        <v>100</v>
      </c>
      <c r="H234" t="s">
        <v>27</v>
      </c>
      <c r="I234" t="s">
        <v>38</v>
      </c>
      <c r="J234" t="s">
        <v>39</v>
      </c>
      <c r="K234" t="s">
        <v>30</v>
      </c>
      <c r="L234" t="s">
        <v>31</v>
      </c>
      <c r="M234">
        <v>3</v>
      </c>
      <c r="N234" t="s">
        <v>40</v>
      </c>
      <c r="O234" t="s">
        <v>41</v>
      </c>
      <c r="P234">
        <v>13.504799999999999</v>
      </c>
      <c r="Q234">
        <v>335542.84539999999</v>
      </c>
      <c r="R234">
        <v>3061406.1578000002</v>
      </c>
      <c r="S234">
        <v>335554.28600000002</v>
      </c>
      <c r="T234">
        <v>3061398.9819</v>
      </c>
      <c r="U234">
        <v>1.3505E-2</v>
      </c>
    </row>
    <row r="235" spans="1:21" x14ac:dyDescent="0.25">
      <c r="A235">
        <v>233</v>
      </c>
      <c r="B235" t="s">
        <v>24</v>
      </c>
      <c r="C235" t="s">
        <v>34</v>
      </c>
      <c r="D235" t="s">
        <v>35</v>
      </c>
      <c r="E235">
        <v>11</v>
      </c>
      <c r="F235" t="s">
        <v>42</v>
      </c>
      <c r="G235">
        <v>300</v>
      </c>
      <c r="H235" t="s">
        <v>27</v>
      </c>
      <c r="I235" t="s">
        <v>28</v>
      </c>
      <c r="J235" t="s">
        <v>39</v>
      </c>
      <c r="K235" t="s">
        <v>49</v>
      </c>
      <c r="L235" t="s">
        <v>31</v>
      </c>
      <c r="M235">
        <v>3</v>
      </c>
      <c r="N235" t="s">
        <v>40</v>
      </c>
      <c r="O235" t="s">
        <v>41</v>
      </c>
      <c r="P235">
        <v>0.82612099999999999</v>
      </c>
      <c r="Q235">
        <v>336098.0453</v>
      </c>
      <c r="R235">
        <v>3061767.5051000002</v>
      </c>
      <c r="S235">
        <v>336097.81479700003</v>
      </c>
      <c r="T235">
        <v>3061768.2984099998</v>
      </c>
      <c r="U235">
        <v>8.2600000000000002E-4</v>
      </c>
    </row>
    <row r="236" spans="1:21" x14ac:dyDescent="0.25">
      <c r="A236">
        <v>234</v>
      </c>
      <c r="B236" t="s">
        <v>24</v>
      </c>
      <c r="C236" t="s">
        <v>34</v>
      </c>
      <c r="D236" t="s">
        <v>35</v>
      </c>
      <c r="E236">
        <v>11</v>
      </c>
      <c r="F236" t="s">
        <v>42</v>
      </c>
      <c r="G236">
        <v>300</v>
      </c>
      <c r="H236" t="s">
        <v>27</v>
      </c>
      <c r="I236" t="s">
        <v>28</v>
      </c>
      <c r="J236" t="s">
        <v>39</v>
      </c>
      <c r="K236" t="s">
        <v>49</v>
      </c>
      <c r="L236" t="s">
        <v>31</v>
      </c>
      <c r="M236">
        <v>3</v>
      </c>
      <c r="N236" t="s">
        <v>40</v>
      </c>
      <c r="O236" t="s">
        <v>41</v>
      </c>
      <c r="P236">
        <v>20.747699999999998</v>
      </c>
      <c r="Q236">
        <v>336097.81479700003</v>
      </c>
      <c r="R236">
        <v>3061768.2984099998</v>
      </c>
      <c r="S236">
        <v>336092.0258</v>
      </c>
      <c r="T236">
        <v>3061788.2220999999</v>
      </c>
      <c r="U236">
        <v>2.0747999999999999E-2</v>
      </c>
    </row>
    <row r="237" spans="1:21" x14ac:dyDescent="0.25">
      <c r="A237">
        <v>235</v>
      </c>
      <c r="B237" t="s">
        <v>24</v>
      </c>
      <c r="C237" t="s">
        <v>34</v>
      </c>
      <c r="D237" t="s">
        <v>35</v>
      </c>
      <c r="E237">
        <v>11</v>
      </c>
      <c r="F237" t="s">
        <v>37</v>
      </c>
      <c r="G237">
        <v>100</v>
      </c>
      <c r="H237" t="s">
        <v>27</v>
      </c>
      <c r="I237" t="s">
        <v>38</v>
      </c>
      <c r="J237" t="s">
        <v>39</v>
      </c>
      <c r="K237" t="s">
        <v>30</v>
      </c>
      <c r="L237" t="s">
        <v>31</v>
      </c>
      <c r="M237">
        <v>3</v>
      </c>
      <c r="N237" t="s">
        <v>40</v>
      </c>
      <c r="O237" t="s">
        <v>41</v>
      </c>
      <c r="P237">
        <v>9.5119500000000006</v>
      </c>
      <c r="Q237">
        <v>336092.0258</v>
      </c>
      <c r="R237">
        <v>3061788.2220999999</v>
      </c>
      <c r="S237">
        <v>336086.36518999998</v>
      </c>
      <c r="T237">
        <v>3061795.8663499998</v>
      </c>
      <c r="U237">
        <v>9.5119999999999996E-3</v>
      </c>
    </row>
    <row r="238" spans="1:21" x14ac:dyDescent="0.25">
      <c r="A238">
        <v>236</v>
      </c>
      <c r="B238" t="s">
        <v>24</v>
      </c>
      <c r="C238" t="s">
        <v>34</v>
      </c>
      <c r="D238" t="s">
        <v>35</v>
      </c>
      <c r="E238">
        <v>11</v>
      </c>
      <c r="F238" t="s">
        <v>37</v>
      </c>
      <c r="G238">
        <v>100</v>
      </c>
      <c r="H238" t="s">
        <v>27</v>
      </c>
      <c r="I238" t="s">
        <v>38</v>
      </c>
      <c r="J238" t="s">
        <v>39</v>
      </c>
      <c r="K238" t="s">
        <v>30</v>
      </c>
      <c r="L238" t="s">
        <v>31</v>
      </c>
      <c r="M238">
        <v>3</v>
      </c>
      <c r="N238" t="s">
        <v>40</v>
      </c>
      <c r="O238" t="s">
        <v>41</v>
      </c>
      <c r="P238">
        <v>8.6899300000000004</v>
      </c>
      <c r="Q238">
        <v>336086.01415800001</v>
      </c>
      <c r="R238">
        <v>3061796.3404000001</v>
      </c>
      <c r="S238">
        <v>336080.84273700003</v>
      </c>
      <c r="T238">
        <v>3061803.3240399999</v>
      </c>
      <c r="U238">
        <v>8.6899999999999998E-3</v>
      </c>
    </row>
    <row r="239" spans="1:21" x14ac:dyDescent="0.25">
      <c r="A239">
        <v>237</v>
      </c>
      <c r="B239" t="s">
        <v>24</v>
      </c>
      <c r="C239" t="s">
        <v>34</v>
      </c>
      <c r="D239" t="s">
        <v>35</v>
      </c>
      <c r="E239">
        <v>11</v>
      </c>
      <c r="F239" t="s">
        <v>37</v>
      </c>
      <c r="G239">
        <v>100</v>
      </c>
      <c r="H239" t="s">
        <v>27</v>
      </c>
      <c r="I239" t="s">
        <v>38</v>
      </c>
      <c r="J239" t="s">
        <v>39</v>
      </c>
      <c r="K239" t="s">
        <v>30</v>
      </c>
      <c r="L239" t="s">
        <v>31</v>
      </c>
      <c r="M239">
        <v>3</v>
      </c>
      <c r="N239" t="s">
        <v>40</v>
      </c>
      <c r="O239" t="s">
        <v>41</v>
      </c>
      <c r="P239">
        <v>0.589866</v>
      </c>
      <c r="Q239">
        <v>336086.36518999998</v>
      </c>
      <c r="R239">
        <v>3061795.8663499998</v>
      </c>
      <c r="S239">
        <v>336086.01415800001</v>
      </c>
      <c r="T239">
        <v>3061796.3404000001</v>
      </c>
      <c r="U239">
        <v>5.9000000000000003E-4</v>
      </c>
    </row>
    <row r="240" spans="1:21" x14ac:dyDescent="0.25">
      <c r="A240">
        <v>238</v>
      </c>
      <c r="B240" t="s">
        <v>24</v>
      </c>
      <c r="C240" t="s">
        <v>34</v>
      </c>
      <c r="D240" t="s">
        <v>35</v>
      </c>
      <c r="E240">
        <v>11</v>
      </c>
      <c r="F240" t="s">
        <v>37</v>
      </c>
      <c r="G240">
        <v>100</v>
      </c>
      <c r="H240" t="s">
        <v>27</v>
      </c>
      <c r="I240" t="s">
        <v>38</v>
      </c>
      <c r="J240" t="s">
        <v>39</v>
      </c>
      <c r="K240" t="s">
        <v>30</v>
      </c>
      <c r="L240" t="s">
        <v>31</v>
      </c>
      <c r="M240">
        <v>3</v>
      </c>
      <c r="N240" t="s">
        <v>40</v>
      </c>
      <c r="O240" t="s">
        <v>41</v>
      </c>
      <c r="P240">
        <v>14.422700000000001</v>
      </c>
      <c r="Q240">
        <v>336080.34483000002</v>
      </c>
      <c r="R240">
        <v>3061803.9964200002</v>
      </c>
      <c r="S240">
        <v>336071.76179999998</v>
      </c>
      <c r="T240">
        <v>3061815.5872</v>
      </c>
      <c r="U240">
        <v>1.4423E-2</v>
      </c>
    </row>
    <row r="241" spans="1:21" x14ac:dyDescent="0.25">
      <c r="A241">
        <v>239</v>
      </c>
      <c r="B241" t="s">
        <v>24</v>
      </c>
      <c r="C241" t="s">
        <v>34</v>
      </c>
      <c r="D241" t="s">
        <v>35</v>
      </c>
      <c r="E241">
        <v>11</v>
      </c>
      <c r="F241" t="s">
        <v>37</v>
      </c>
      <c r="G241">
        <v>100</v>
      </c>
      <c r="H241" t="s">
        <v>27</v>
      </c>
      <c r="I241" t="s">
        <v>38</v>
      </c>
      <c r="J241" t="s">
        <v>39</v>
      </c>
      <c r="K241" t="s">
        <v>30</v>
      </c>
      <c r="L241" t="s">
        <v>31</v>
      </c>
      <c r="M241">
        <v>3</v>
      </c>
      <c r="N241" t="s">
        <v>40</v>
      </c>
      <c r="O241" t="s">
        <v>41</v>
      </c>
      <c r="P241">
        <v>0.83667000000000002</v>
      </c>
      <c r="Q241">
        <v>336080.84273700003</v>
      </c>
      <c r="R241">
        <v>3061803.3240399999</v>
      </c>
      <c r="S241">
        <v>336080.34483000002</v>
      </c>
      <c r="T241">
        <v>3061803.9964200002</v>
      </c>
      <c r="U241">
        <v>8.3699999999999996E-4</v>
      </c>
    </row>
    <row r="242" spans="1:21" x14ac:dyDescent="0.25">
      <c r="A242">
        <v>240</v>
      </c>
      <c r="B242" t="s">
        <v>24</v>
      </c>
      <c r="C242" t="s">
        <v>34</v>
      </c>
      <c r="D242" t="s">
        <v>35</v>
      </c>
      <c r="E242">
        <v>11</v>
      </c>
      <c r="F242" t="s">
        <v>37</v>
      </c>
      <c r="G242">
        <v>100</v>
      </c>
      <c r="H242" t="s">
        <v>27</v>
      </c>
      <c r="I242" t="s">
        <v>38</v>
      </c>
      <c r="J242" t="s">
        <v>39</v>
      </c>
      <c r="K242" t="s">
        <v>30</v>
      </c>
      <c r="L242" t="s">
        <v>31</v>
      </c>
      <c r="M242">
        <v>3</v>
      </c>
      <c r="N242" t="s">
        <v>40</v>
      </c>
      <c r="O242" t="s">
        <v>41</v>
      </c>
      <c r="P242">
        <v>18.940799999999999</v>
      </c>
      <c r="Q242">
        <v>336071.76179999998</v>
      </c>
      <c r="R242">
        <v>3061815.5872</v>
      </c>
      <c r="S242">
        <v>336055.2635</v>
      </c>
      <c r="T242">
        <v>3061824.8909</v>
      </c>
      <c r="U242">
        <v>1.8941E-2</v>
      </c>
    </row>
    <row r="243" spans="1:21" x14ac:dyDescent="0.25">
      <c r="A243">
        <v>241</v>
      </c>
      <c r="B243" t="s">
        <v>24</v>
      </c>
      <c r="C243" t="s">
        <v>34</v>
      </c>
      <c r="D243" t="s">
        <v>35</v>
      </c>
      <c r="E243">
        <v>11</v>
      </c>
      <c r="F243" t="s">
        <v>37</v>
      </c>
      <c r="G243">
        <v>100</v>
      </c>
      <c r="H243" t="s">
        <v>27</v>
      </c>
      <c r="I243" t="s">
        <v>38</v>
      </c>
      <c r="J243" t="s">
        <v>39</v>
      </c>
      <c r="K243" t="s">
        <v>30</v>
      </c>
      <c r="L243" t="s">
        <v>31</v>
      </c>
      <c r="M243">
        <v>3</v>
      </c>
      <c r="N243" t="s">
        <v>40</v>
      </c>
      <c r="O243" t="s">
        <v>41</v>
      </c>
      <c r="P243">
        <v>38.420299999999997</v>
      </c>
      <c r="Q243">
        <v>336055.2635</v>
      </c>
      <c r="R243">
        <v>3061824.8909</v>
      </c>
      <c r="S243">
        <v>336021.7977</v>
      </c>
      <c r="T243">
        <v>3061843.7629999998</v>
      </c>
      <c r="U243">
        <v>3.8420000000000003E-2</v>
      </c>
    </row>
    <row r="244" spans="1:21" x14ac:dyDescent="0.25">
      <c r="A244">
        <v>242</v>
      </c>
      <c r="B244" t="s">
        <v>24</v>
      </c>
      <c r="C244" t="s">
        <v>34</v>
      </c>
      <c r="D244" t="s">
        <v>35</v>
      </c>
      <c r="E244">
        <v>11</v>
      </c>
      <c r="F244" t="s">
        <v>37</v>
      </c>
      <c r="G244">
        <v>100</v>
      </c>
      <c r="H244" t="s">
        <v>27</v>
      </c>
      <c r="I244" t="s">
        <v>38</v>
      </c>
      <c r="J244" t="s">
        <v>39</v>
      </c>
      <c r="K244" t="s">
        <v>30</v>
      </c>
      <c r="L244" t="s">
        <v>31</v>
      </c>
      <c r="M244">
        <v>3</v>
      </c>
      <c r="N244" t="s">
        <v>40</v>
      </c>
      <c r="O244" t="s">
        <v>41</v>
      </c>
      <c r="P244">
        <v>14.399900000000001</v>
      </c>
      <c r="Q244">
        <v>336021.7977</v>
      </c>
      <c r="R244">
        <v>3061843.7629999998</v>
      </c>
      <c r="S244">
        <v>336008.67259999999</v>
      </c>
      <c r="T244">
        <v>3061849.6867</v>
      </c>
      <c r="U244">
        <v>1.44E-2</v>
      </c>
    </row>
    <row r="245" spans="1:21" x14ac:dyDescent="0.25">
      <c r="A245">
        <v>243</v>
      </c>
      <c r="B245" t="s">
        <v>24</v>
      </c>
      <c r="C245" t="s">
        <v>34</v>
      </c>
      <c r="D245" t="s">
        <v>35</v>
      </c>
      <c r="E245">
        <v>11</v>
      </c>
      <c r="F245" t="s">
        <v>42</v>
      </c>
      <c r="G245">
        <v>300</v>
      </c>
      <c r="H245" t="s">
        <v>27</v>
      </c>
      <c r="I245" t="s">
        <v>28</v>
      </c>
      <c r="J245" t="s">
        <v>39</v>
      </c>
      <c r="K245" t="s">
        <v>49</v>
      </c>
      <c r="L245" t="s">
        <v>31</v>
      </c>
      <c r="M245">
        <v>3</v>
      </c>
      <c r="N245" t="s">
        <v>40</v>
      </c>
      <c r="O245" t="s">
        <v>41</v>
      </c>
      <c r="P245">
        <v>39.487200000000001</v>
      </c>
      <c r="Q245">
        <v>335523.31089999998</v>
      </c>
      <c r="R245">
        <v>3061384.1658000001</v>
      </c>
      <c r="S245">
        <v>335487.80880399997</v>
      </c>
      <c r="T245">
        <v>3061401.4528000001</v>
      </c>
      <c r="U245">
        <v>3.9487000000000001E-2</v>
      </c>
    </row>
    <row r="246" spans="1:21" x14ac:dyDescent="0.25">
      <c r="A246">
        <v>244</v>
      </c>
      <c r="B246" t="s">
        <v>24</v>
      </c>
      <c r="C246" t="s">
        <v>34</v>
      </c>
      <c r="D246" t="s">
        <v>35</v>
      </c>
      <c r="E246">
        <v>11</v>
      </c>
      <c r="F246" t="s">
        <v>42</v>
      </c>
      <c r="G246">
        <v>300</v>
      </c>
      <c r="H246" t="s">
        <v>27</v>
      </c>
      <c r="I246" t="s">
        <v>28</v>
      </c>
      <c r="J246" t="s">
        <v>39</v>
      </c>
      <c r="K246" t="s">
        <v>49</v>
      </c>
      <c r="L246" t="s">
        <v>31</v>
      </c>
      <c r="M246">
        <v>3</v>
      </c>
      <c r="N246" t="s">
        <v>40</v>
      </c>
      <c r="O246" t="s">
        <v>41</v>
      </c>
      <c r="P246">
        <v>4.2799100000000001</v>
      </c>
      <c r="Q246">
        <v>335487.11197500001</v>
      </c>
      <c r="R246">
        <v>3061401.7921099998</v>
      </c>
      <c r="S246">
        <v>335483.26400000002</v>
      </c>
      <c r="T246">
        <v>3061403.6658000001</v>
      </c>
      <c r="U246">
        <v>4.28E-3</v>
      </c>
    </row>
    <row r="247" spans="1:21" x14ac:dyDescent="0.25">
      <c r="A247">
        <v>245</v>
      </c>
      <c r="B247" t="s">
        <v>24</v>
      </c>
      <c r="C247" t="s">
        <v>34</v>
      </c>
      <c r="D247" t="s">
        <v>35</v>
      </c>
      <c r="E247">
        <v>11</v>
      </c>
      <c r="F247" t="s">
        <v>42</v>
      </c>
      <c r="G247">
        <v>300</v>
      </c>
      <c r="H247" t="s">
        <v>27</v>
      </c>
      <c r="I247" t="s">
        <v>28</v>
      </c>
      <c r="J247" t="s">
        <v>39</v>
      </c>
      <c r="K247" t="s">
        <v>49</v>
      </c>
      <c r="L247" t="s">
        <v>31</v>
      </c>
      <c r="M247">
        <v>3</v>
      </c>
      <c r="N247" t="s">
        <v>40</v>
      </c>
      <c r="O247" t="s">
        <v>41</v>
      </c>
      <c r="P247">
        <v>0.77504899999999999</v>
      </c>
      <c r="Q247">
        <v>335487.80880399997</v>
      </c>
      <c r="R247">
        <v>3061401.4528000001</v>
      </c>
      <c r="S247">
        <v>335487.11197500001</v>
      </c>
      <c r="T247">
        <v>3061401.7921099998</v>
      </c>
      <c r="U247">
        <v>7.7499999999999997E-4</v>
      </c>
    </row>
    <row r="248" spans="1:21" x14ac:dyDescent="0.25">
      <c r="A248">
        <v>246</v>
      </c>
      <c r="B248" t="s">
        <v>24</v>
      </c>
      <c r="C248" t="s">
        <v>34</v>
      </c>
      <c r="D248" t="s">
        <v>35</v>
      </c>
      <c r="E248">
        <v>11</v>
      </c>
      <c r="F248" t="s">
        <v>37</v>
      </c>
      <c r="G248">
        <v>100</v>
      </c>
      <c r="H248" t="s">
        <v>27</v>
      </c>
      <c r="I248" t="s">
        <v>38</v>
      </c>
      <c r="J248" t="s">
        <v>39</v>
      </c>
      <c r="K248" t="s">
        <v>30</v>
      </c>
      <c r="L248" t="s">
        <v>31</v>
      </c>
      <c r="M248">
        <v>3</v>
      </c>
      <c r="N248" t="s">
        <v>40</v>
      </c>
      <c r="O248" t="s">
        <v>41</v>
      </c>
      <c r="P248">
        <v>23.3752</v>
      </c>
      <c r="Q248">
        <v>336539.59509999998</v>
      </c>
      <c r="R248">
        <v>3061886.4297000002</v>
      </c>
      <c r="S248">
        <v>336559.38510000001</v>
      </c>
      <c r="T248">
        <v>3061898.8698</v>
      </c>
      <c r="U248">
        <v>2.3375E-2</v>
      </c>
    </row>
    <row r="249" spans="1:21" x14ac:dyDescent="0.25">
      <c r="A249">
        <v>247</v>
      </c>
      <c r="B249" t="s">
        <v>24</v>
      </c>
      <c r="C249" t="s">
        <v>44</v>
      </c>
      <c r="D249" t="s">
        <v>43</v>
      </c>
      <c r="E249">
        <v>11</v>
      </c>
      <c r="F249" t="s">
        <v>37</v>
      </c>
      <c r="G249">
        <v>100</v>
      </c>
      <c r="H249" t="s">
        <v>27</v>
      </c>
      <c r="I249" t="s">
        <v>38</v>
      </c>
      <c r="J249" t="s">
        <v>39</v>
      </c>
      <c r="K249" t="s">
        <v>30</v>
      </c>
      <c r="L249" t="s">
        <v>31</v>
      </c>
      <c r="M249">
        <v>3</v>
      </c>
      <c r="N249" t="s">
        <v>40</v>
      </c>
      <c r="O249" t="s">
        <v>41</v>
      </c>
      <c r="P249">
        <v>23.078700000000001</v>
      </c>
      <c r="Q249">
        <v>336236.49300000002</v>
      </c>
      <c r="R249">
        <v>3063405.7793000001</v>
      </c>
      <c r="S249">
        <v>336226.57880000002</v>
      </c>
      <c r="T249">
        <v>3063384.9386</v>
      </c>
      <c r="U249">
        <v>2.3078999999999999E-2</v>
      </c>
    </row>
    <row r="250" spans="1:21" x14ac:dyDescent="0.25">
      <c r="A250">
        <v>248</v>
      </c>
      <c r="B250" t="s">
        <v>24</v>
      </c>
      <c r="C250" t="s">
        <v>44</v>
      </c>
      <c r="D250" t="s">
        <v>43</v>
      </c>
      <c r="E250">
        <v>11</v>
      </c>
      <c r="F250" t="s">
        <v>37</v>
      </c>
      <c r="G250">
        <v>100</v>
      </c>
      <c r="H250" t="s">
        <v>27</v>
      </c>
      <c r="I250" t="s">
        <v>38</v>
      </c>
      <c r="J250" t="s">
        <v>39</v>
      </c>
      <c r="K250" t="s">
        <v>30</v>
      </c>
      <c r="L250" t="s">
        <v>31</v>
      </c>
      <c r="M250">
        <v>3</v>
      </c>
      <c r="N250" t="s">
        <v>40</v>
      </c>
      <c r="O250" t="s">
        <v>41</v>
      </c>
      <c r="P250">
        <v>3.74648</v>
      </c>
      <c r="Q250">
        <v>336226.57880000002</v>
      </c>
      <c r="R250">
        <v>3063384.9386</v>
      </c>
      <c r="S250">
        <v>336226.31959999999</v>
      </c>
      <c r="T250">
        <v>3063381.2011000002</v>
      </c>
      <c r="U250">
        <v>3.7460000000000002E-3</v>
      </c>
    </row>
    <row r="251" spans="1:21" x14ac:dyDescent="0.25">
      <c r="A251">
        <v>249</v>
      </c>
      <c r="B251" t="s">
        <v>24</v>
      </c>
      <c r="C251" t="s">
        <v>44</v>
      </c>
      <c r="D251" t="s">
        <v>43</v>
      </c>
      <c r="E251">
        <v>11</v>
      </c>
      <c r="F251" t="s">
        <v>37</v>
      </c>
      <c r="G251">
        <v>100</v>
      </c>
      <c r="H251" t="s">
        <v>27</v>
      </c>
      <c r="I251" t="s">
        <v>38</v>
      </c>
      <c r="J251" t="s">
        <v>39</v>
      </c>
      <c r="K251" t="s">
        <v>30</v>
      </c>
      <c r="L251" t="s">
        <v>31</v>
      </c>
      <c r="M251">
        <v>3</v>
      </c>
      <c r="N251" t="s">
        <v>40</v>
      </c>
      <c r="O251" t="s">
        <v>41</v>
      </c>
      <c r="P251">
        <v>6.9653</v>
      </c>
      <c r="Q251">
        <v>336226.31959999999</v>
      </c>
      <c r="R251">
        <v>3063381.2011000002</v>
      </c>
      <c r="S251">
        <v>336225.83762499999</v>
      </c>
      <c r="T251">
        <v>3063374.2524999999</v>
      </c>
      <c r="U251">
        <v>6.9649999999999998E-3</v>
      </c>
    </row>
    <row r="252" spans="1:21" x14ac:dyDescent="0.25">
      <c r="A252">
        <v>250</v>
      </c>
      <c r="B252" t="s">
        <v>24</v>
      </c>
      <c r="C252" t="s">
        <v>44</v>
      </c>
      <c r="D252" t="s">
        <v>43</v>
      </c>
      <c r="E252">
        <v>11</v>
      </c>
      <c r="F252" t="s">
        <v>37</v>
      </c>
      <c r="G252">
        <v>100</v>
      </c>
      <c r="H252" t="s">
        <v>27</v>
      </c>
      <c r="I252" t="s">
        <v>38</v>
      </c>
      <c r="J252" t="s">
        <v>39</v>
      </c>
      <c r="K252" t="s">
        <v>30</v>
      </c>
      <c r="L252" t="s">
        <v>31</v>
      </c>
      <c r="M252">
        <v>3</v>
      </c>
      <c r="N252" t="s">
        <v>40</v>
      </c>
      <c r="O252" t="s">
        <v>41</v>
      </c>
      <c r="P252">
        <v>1.2081900000000001</v>
      </c>
      <c r="Q252">
        <v>336221.58000199997</v>
      </c>
      <c r="R252">
        <v>3063312.8705899999</v>
      </c>
      <c r="S252">
        <v>336221.4964</v>
      </c>
      <c r="T252">
        <v>3063311.6653</v>
      </c>
      <c r="U252">
        <v>1.2080000000000001E-3</v>
      </c>
    </row>
    <row r="253" spans="1:21" x14ac:dyDescent="0.25">
      <c r="A253">
        <v>251</v>
      </c>
      <c r="B253" t="s">
        <v>24</v>
      </c>
      <c r="C253" t="s">
        <v>44</v>
      </c>
      <c r="D253" t="s">
        <v>43</v>
      </c>
      <c r="E253">
        <v>11</v>
      </c>
      <c r="F253" t="s">
        <v>37</v>
      </c>
      <c r="G253">
        <v>100</v>
      </c>
      <c r="H253" t="s">
        <v>27</v>
      </c>
      <c r="I253" t="s">
        <v>38</v>
      </c>
      <c r="J253" t="s">
        <v>39</v>
      </c>
      <c r="K253" t="s">
        <v>30</v>
      </c>
      <c r="L253" t="s">
        <v>31</v>
      </c>
      <c r="M253">
        <v>3</v>
      </c>
      <c r="N253" t="s">
        <v>40</v>
      </c>
      <c r="O253" t="s">
        <v>41</v>
      </c>
      <c r="P253">
        <v>29.565000000000001</v>
      </c>
      <c r="Q253">
        <v>336224.63685299997</v>
      </c>
      <c r="R253">
        <v>3063356.9410299999</v>
      </c>
      <c r="S253">
        <v>336222.59105500003</v>
      </c>
      <c r="T253">
        <v>3063327.4468800002</v>
      </c>
      <c r="U253">
        <v>2.9565000000000001E-2</v>
      </c>
    </row>
    <row r="254" spans="1:21" x14ac:dyDescent="0.25">
      <c r="A254">
        <v>252</v>
      </c>
      <c r="B254" t="s">
        <v>24</v>
      </c>
      <c r="C254" t="s">
        <v>44</v>
      </c>
      <c r="D254" t="s">
        <v>43</v>
      </c>
      <c r="E254">
        <v>11</v>
      </c>
      <c r="F254" t="s">
        <v>37</v>
      </c>
      <c r="G254">
        <v>100</v>
      </c>
      <c r="H254" t="s">
        <v>27</v>
      </c>
      <c r="I254" t="s">
        <v>38</v>
      </c>
      <c r="J254" t="s">
        <v>39</v>
      </c>
      <c r="K254" t="s">
        <v>30</v>
      </c>
      <c r="L254" t="s">
        <v>31</v>
      </c>
      <c r="M254">
        <v>3</v>
      </c>
      <c r="N254" t="s">
        <v>40</v>
      </c>
      <c r="O254" t="s">
        <v>41</v>
      </c>
      <c r="P254">
        <v>17.353100000000001</v>
      </c>
      <c r="Q254">
        <v>336225.83762499999</v>
      </c>
      <c r="R254">
        <v>3063374.2524999999</v>
      </c>
      <c r="S254">
        <v>336224.63685299997</v>
      </c>
      <c r="T254">
        <v>3063356.9410299999</v>
      </c>
      <c r="U254">
        <v>1.7353E-2</v>
      </c>
    </row>
    <row r="255" spans="1:21" x14ac:dyDescent="0.25">
      <c r="A255">
        <v>253</v>
      </c>
      <c r="B255" t="s">
        <v>24</v>
      </c>
      <c r="C255" t="s">
        <v>44</v>
      </c>
      <c r="D255" t="s">
        <v>43</v>
      </c>
      <c r="E255">
        <v>11</v>
      </c>
      <c r="F255" t="s">
        <v>37</v>
      </c>
      <c r="G255">
        <v>100</v>
      </c>
      <c r="H255" t="s">
        <v>27</v>
      </c>
      <c r="I255" t="s">
        <v>38</v>
      </c>
      <c r="J255" t="s">
        <v>39</v>
      </c>
      <c r="K255" t="s">
        <v>30</v>
      </c>
      <c r="L255" t="s">
        <v>31</v>
      </c>
      <c r="M255">
        <v>3</v>
      </c>
      <c r="N255" t="s">
        <v>40</v>
      </c>
      <c r="O255" t="s">
        <v>41</v>
      </c>
      <c r="P255">
        <v>14.6113</v>
      </c>
      <c r="Q255">
        <v>336222.59105500003</v>
      </c>
      <c r="R255">
        <v>3063327.4468800002</v>
      </c>
      <c r="S255">
        <v>336221.58000199997</v>
      </c>
      <c r="T255">
        <v>3063312.8705899999</v>
      </c>
      <c r="U255">
        <v>1.4611000000000001E-2</v>
      </c>
    </row>
    <row r="256" spans="1:21" x14ac:dyDescent="0.25">
      <c r="A256">
        <v>254</v>
      </c>
      <c r="B256" t="s">
        <v>24</v>
      </c>
      <c r="C256" t="s">
        <v>44</v>
      </c>
      <c r="D256" t="s">
        <v>43</v>
      </c>
      <c r="E256">
        <v>11</v>
      </c>
      <c r="F256" t="s">
        <v>37</v>
      </c>
      <c r="G256">
        <v>100</v>
      </c>
      <c r="H256" t="s">
        <v>27</v>
      </c>
      <c r="I256" t="s">
        <v>38</v>
      </c>
      <c r="J256" t="s">
        <v>39</v>
      </c>
      <c r="K256" t="s">
        <v>30</v>
      </c>
      <c r="L256" t="s">
        <v>31</v>
      </c>
      <c r="M256">
        <v>3</v>
      </c>
      <c r="N256" t="s">
        <v>40</v>
      </c>
      <c r="O256" t="s">
        <v>41</v>
      </c>
      <c r="P256">
        <v>38.0672</v>
      </c>
      <c r="Q256">
        <v>336221.4964</v>
      </c>
      <c r="R256">
        <v>3063311.6653</v>
      </c>
      <c r="S256">
        <v>336218.08217900002</v>
      </c>
      <c r="T256">
        <v>3063273.75147</v>
      </c>
      <c r="U256">
        <v>3.8066999999999997E-2</v>
      </c>
    </row>
    <row r="257" spans="1:21" x14ac:dyDescent="0.25">
      <c r="A257">
        <v>255</v>
      </c>
      <c r="B257" t="s">
        <v>24</v>
      </c>
      <c r="C257" t="s">
        <v>44</v>
      </c>
      <c r="D257" t="s">
        <v>43</v>
      </c>
      <c r="E257">
        <v>11</v>
      </c>
      <c r="F257" t="s">
        <v>37</v>
      </c>
      <c r="G257">
        <v>100</v>
      </c>
      <c r="H257" t="s">
        <v>27</v>
      </c>
      <c r="I257" t="s">
        <v>38</v>
      </c>
      <c r="J257" t="s">
        <v>39</v>
      </c>
      <c r="K257" t="s">
        <v>30</v>
      </c>
      <c r="L257" t="s">
        <v>31</v>
      </c>
      <c r="M257">
        <v>3</v>
      </c>
      <c r="N257" t="s">
        <v>40</v>
      </c>
      <c r="O257" t="s">
        <v>41</v>
      </c>
      <c r="P257">
        <v>3.6746799999999999</v>
      </c>
      <c r="Q257">
        <v>336218.08217900002</v>
      </c>
      <c r="R257">
        <v>3063273.75147</v>
      </c>
      <c r="S257">
        <v>336217.75260000001</v>
      </c>
      <c r="T257">
        <v>3063270.0915999999</v>
      </c>
      <c r="U257">
        <v>3.6749999999999999E-3</v>
      </c>
    </row>
    <row r="258" spans="1:21" x14ac:dyDescent="0.25">
      <c r="A258">
        <v>256</v>
      </c>
      <c r="B258" t="s">
        <v>24</v>
      </c>
      <c r="C258" t="s">
        <v>44</v>
      </c>
      <c r="D258" t="s">
        <v>43</v>
      </c>
      <c r="E258">
        <v>11</v>
      </c>
      <c r="F258" t="s">
        <v>37</v>
      </c>
      <c r="G258">
        <v>100</v>
      </c>
      <c r="H258" t="s">
        <v>27</v>
      </c>
      <c r="I258" t="s">
        <v>38</v>
      </c>
      <c r="J258" t="s">
        <v>39</v>
      </c>
      <c r="K258" t="s">
        <v>30</v>
      </c>
      <c r="L258" t="s">
        <v>31</v>
      </c>
      <c r="M258">
        <v>3</v>
      </c>
      <c r="N258" t="s">
        <v>40</v>
      </c>
      <c r="O258" t="s">
        <v>41</v>
      </c>
      <c r="P258">
        <v>5.9882299999999997</v>
      </c>
      <c r="Q258">
        <v>336217.75260000001</v>
      </c>
      <c r="R258">
        <v>3063270.0915999999</v>
      </c>
      <c r="S258">
        <v>336218.85377699998</v>
      </c>
      <c r="T258">
        <v>3063264.2054900001</v>
      </c>
      <c r="U258">
        <v>5.9880000000000003E-3</v>
      </c>
    </row>
    <row r="259" spans="1:21" x14ac:dyDescent="0.25">
      <c r="A259">
        <v>257</v>
      </c>
      <c r="B259" t="s">
        <v>24</v>
      </c>
      <c r="C259" t="s">
        <v>44</v>
      </c>
      <c r="D259" t="s">
        <v>43</v>
      </c>
      <c r="E259">
        <v>11</v>
      </c>
      <c r="F259" t="s">
        <v>37</v>
      </c>
      <c r="G259">
        <v>100</v>
      </c>
      <c r="H259" t="s">
        <v>27</v>
      </c>
      <c r="I259" t="s">
        <v>38</v>
      </c>
      <c r="J259" t="s">
        <v>39</v>
      </c>
      <c r="K259" t="s">
        <v>30</v>
      </c>
      <c r="L259" t="s">
        <v>31</v>
      </c>
      <c r="M259">
        <v>3</v>
      </c>
      <c r="N259" t="s">
        <v>40</v>
      </c>
      <c r="O259" t="s">
        <v>41</v>
      </c>
      <c r="P259">
        <v>10.391999999999999</v>
      </c>
      <c r="Q259">
        <v>336218.85377699998</v>
      </c>
      <c r="R259">
        <v>3063264.2054900001</v>
      </c>
      <c r="S259">
        <v>336220.76475799998</v>
      </c>
      <c r="T259">
        <v>3063253.9907399998</v>
      </c>
      <c r="U259">
        <v>1.0392E-2</v>
      </c>
    </row>
    <row r="260" spans="1:21" x14ac:dyDescent="0.25">
      <c r="A260">
        <v>258</v>
      </c>
      <c r="B260" t="s">
        <v>24</v>
      </c>
      <c r="C260" t="s">
        <v>44</v>
      </c>
      <c r="D260" t="s">
        <v>43</v>
      </c>
      <c r="E260">
        <v>11</v>
      </c>
      <c r="F260" t="s">
        <v>37</v>
      </c>
      <c r="G260">
        <v>100</v>
      </c>
      <c r="H260" t="s">
        <v>27</v>
      </c>
      <c r="I260" t="s">
        <v>38</v>
      </c>
      <c r="J260" t="s">
        <v>39</v>
      </c>
      <c r="K260" t="s">
        <v>30</v>
      </c>
      <c r="L260" t="s">
        <v>31</v>
      </c>
      <c r="M260">
        <v>3</v>
      </c>
      <c r="N260" t="s">
        <v>40</v>
      </c>
      <c r="O260" t="s">
        <v>41</v>
      </c>
      <c r="P260">
        <v>8.9996200000000002</v>
      </c>
      <c r="Q260">
        <v>336220.76475799998</v>
      </c>
      <c r="R260">
        <v>3063253.9907399998</v>
      </c>
      <c r="S260">
        <v>336222.41970000003</v>
      </c>
      <c r="T260">
        <v>3063245.1446000002</v>
      </c>
      <c r="U260">
        <v>8.9999999999999993E-3</v>
      </c>
    </row>
    <row r="261" spans="1:21" x14ac:dyDescent="0.25">
      <c r="A261">
        <v>259</v>
      </c>
      <c r="B261" t="s">
        <v>24</v>
      </c>
      <c r="C261" t="s">
        <v>44</v>
      </c>
      <c r="D261" t="s">
        <v>43</v>
      </c>
      <c r="E261">
        <v>11</v>
      </c>
      <c r="F261" t="s">
        <v>37</v>
      </c>
      <c r="G261">
        <v>100</v>
      </c>
      <c r="H261" t="s">
        <v>27</v>
      </c>
      <c r="I261" t="s">
        <v>38</v>
      </c>
      <c r="J261" t="s">
        <v>39</v>
      </c>
      <c r="K261" t="s">
        <v>30</v>
      </c>
      <c r="L261" t="s">
        <v>31</v>
      </c>
      <c r="M261">
        <v>3</v>
      </c>
      <c r="N261" t="s">
        <v>40</v>
      </c>
      <c r="O261" t="s">
        <v>41</v>
      </c>
      <c r="P261">
        <v>45.003999999999998</v>
      </c>
      <c r="Q261">
        <v>336222.41970000003</v>
      </c>
      <c r="R261">
        <v>3063245.1446000002</v>
      </c>
      <c r="S261">
        <v>336214.09179999999</v>
      </c>
      <c r="T261">
        <v>3063200.9177999999</v>
      </c>
      <c r="U261">
        <v>4.5004000000000002E-2</v>
      </c>
    </row>
    <row r="262" spans="1:21" x14ac:dyDescent="0.25">
      <c r="A262">
        <v>260</v>
      </c>
      <c r="B262" t="s">
        <v>24</v>
      </c>
      <c r="C262" t="s">
        <v>44</v>
      </c>
      <c r="D262" t="s">
        <v>43</v>
      </c>
      <c r="E262">
        <v>11</v>
      </c>
      <c r="F262" t="s">
        <v>37</v>
      </c>
      <c r="G262">
        <v>100</v>
      </c>
      <c r="H262" t="s">
        <v>27</v>
      </c>
      <c r="I262" t="s">
        <v>38</v>
      </c>
      <c r="J262" t="s">
        <v>39</v>
      </c>
      <c r="K262" t="s">
        <v>30</v>
      </c>
      <c r="L262" t="s">
        <v>31</v>
      </c>
      <c r="M262">
        <v>3</v>
      </c>
      <c r="N262" t="s">
        <v>40</v>
      </c>
      <c r="O262" t="s">
        <v>41</v>
      </c>
      <c r="P262">
        <v>27.605599999999999</v>
      </c>
      <c r="Q262">
        <v>336214.09179999999</v>
      </c>
      <c r="R262">
        <v>3063200.9177999999</v>
      </c>
      <c r="S262">
        <v>336202.86189300002</v>
      </c>
      <c r="T262">
        <v>3063175.6995399999</v>
      </c>
      <c r="U262">
        <v>2.7605999999999999E-2</v>
      </c>
    </row>
    <row r="263" spans="1:21" x14ac:dyDescent="0.25">
      <c r="A263">
        <v>261</v>
      </c>
      <c r="B263" t="s">
        <v>24</v>
      </c>
      <c r="C263" t="s">
        <v>44</v>
      </c>
      <c r="D263" t="s">
        <v>43</v>
      </c>
      <c r="E263">
        <v>11</v>
      </c>
      <c r="F263" t="s">
        <v>37</v>
      </c>
      <c r="G263">
        <v>100</v>
      </c>
      <c r="H263" t="s">
        <v>27</v>
      </c>
      <c r="I263" t="s">
        <v>38</v>
      </c>
      <c r="J263" t="s">
        <v>39</v>
      </c>
      <c r="K263" t="s">
        <v>30</v>
      </c>
      <c r="L263" t="s">
        <v>31</v>
      </c>
      <c r="M263">
        <v>3</v>
      </c>
      <c r="N263" t="s">
        <v>40</v>
      </c>
      <c r="O263" t="s">
        <v>41</v>
      </c>
      <c r="P263">
        <v>6.1182600000000003</v>
      </c>
      <c r="Q263">
        <v>336202.86189300002</v>
      </c>
      <c r="R263">
        <v>3063175.6995399999</v>
      </c>
      <c r="S263">
        <v>336200.37300000002</v>
      </c>
      <c r="T263">
        <v>3063170.1104000001</v>
      </c>
      <c r="U263">
        <v>6.1180000000000002E-3</v>
      </c>
    </row>
    <row r="264" spans="1:21" x14ac:dyDescent="0.25">
      <c r="A264">
        <v>262</v>
      </c>
      <c r="B264" t="s">
        <v>24</v>
      </c>
      <c r="C264" t="s">
        <v>44</v>
      </c>
      <c r="D264" t="s">
        <v>43</v>
      </c>
      <c r="E264">
        <v>11</v>
      </c>
      <c r="F264" t="s">
        <v>37</v>
      </c>
      <c r="G264">
        <v>100</v>
      </c>
      <c r="H264" t="s">
        <v>27</v>
      </c>
      <c r="I264" t="s">
        <v>38</v>
      </c>
      <c r="J264" t="s">
        <v>39</v>
      </c>
      <c r="K264" t="s">
        <v>30</v>
      </c>
      <c r="L264" t="s">
        <v>31</v>
      </c>
      <c r="M264">
        <v>3</v>
      </c>
      <c r="N264" t="s">
        <v>40</v>
      </c>
      <c r="O264" t="s">
        <v>41</v>
      </c>
      <c r="P264">
        <v>32.709099999999999</v>
      </c>
      <c r="Q264">
        <v>336200.37300000002</v>
      </c>
      <c r="R264">
        <v>3063170.1104000001</v>
      </c>
      <c r="S264">
        <v>336208.13189999998</v>
      </c>
      <c r="T264">
        <v>3063138.3349000001</v>
      </c>
      <c r="U264">
        <v>3.2709000000000002E-2</v>
      </c>
    </row>
    <row r="265" spans="1:21" x14ac:dyDescent="0.25">
      <c r="A265">
        <v>263</v>
      </c>
      <c r="B265" t="s">
        <v>24</v>
      </c>
      <c r="C265" t="s">
        <v>44</v>
      </c>
      <c r="D265" t="s">
        <v>43</v>
      </c>
      <c r="E265">
        <v>11</v>
      </c>
      <c r="F265" t="s">
        <v>37</v>
      </c>
      <c r="G265">
        <v>100</v>
      </c>
      <c r="H265" t="s">
        <v>27</v>
      </c>
      <c r="I265" t="s">
        <v>38</v>
      </c>
      <c r="J265" t="s">
        <v>39</v>
      </c>
      <c r="K265" t="s">
        <v>30</v>
      </c>
      <c r="L265" t="s">
        <v>31</v>
      </c>
      <c r="M265">
        <v>3</v>
      </c>
      <c r="N265" t="s">
        <v>40</v>
      </c>
      <c r="O265" t="s">
        <v>41</v>
      </c>
      <c r="P265">
        <v>44.752299999999998</v>
      </c>
      <c r="Q265">
        <v>336208.13189999998</v>
      </c>
      <c r="R265">
        <v>3063138.3349000001</v>
      </c>
      <c r="S265">
        <v>336169.44179999997</v>
      </c>
      <c r="T265">
        <v>3063115.8439000002</v>
      </c>
      <c r="U265">
        <v>4.4752E-2</v>
      </c>
    </row>
    <row r="266" spans="1:21" x14ac:dyDescent="0.25">
      <c r="A266">
        <v>264</v>
      </c>
      <c r="B266" t="s">
        <v>24</v>
      </c>
      <c r="C266" t="s">
        <v>44</v>
      </c>
      <c r="D266" t="s">
        <v>43</v>
      </c>
      <c r="E266">
        <v>11</v>
      </c>
      <c r="F266" t="s">
        <v>37</v>
      </c>
      <c r="G266">
        <v>100</v>
      </c>
      <c r="H266" t="s">
        <v>27</v>
      </c>
      <c r="I266" t="s">
        <v>38</v>
      </c>
      <c r="J266" t="s">
        <v>39</v>
      </c>
      <c r="K266" t="s">
        <v>30</v>
      </c>
      <c r="L266" t="s">
        <v>31</v>
      </c>
      <c r="M266">
        <v>3</v>
      </c>
      <c r="N266" t="s">
        <v>40</v>
      </c>
      <c r="O266" t="s">
        <v>41</v>
      </c>
      <c r="P266">
        <v>1.1050500000000001</v>
      </c>
      <c r="Q266">
        <v>336169.44179999997</v>
      </c>
      <c r="R266">
        <v>3063115.8439000002</v>
      </c>
      <c r="S266">
        <v>336168.48644100002</v>
      </c>
      <c r="T266">
        <v>3063115.2885400001</v>
      </c>
      <c r="U266">
        <v>1.1050000000000001E-3</v>
      </c>
    </row>
    <row r="267" spans="1:21" x14ac:dyDescent="0.25">
      <c r="A267">
        <v>265</v>
      </c>
      <c r="B267" t="s">
        <v>24</v>
      </c>
      <c r="C267" t="s">
        <v>44</v>
      </c>
      <c r="D267" t="s">
        <v>43</v>
      </c>
      <c r="E267">
        <v>11</v>
      </c>
      <c r="F267" t="s">
        <v>37</v>
      </c>
      <c r="G267">
        <v>100</v>
      </c>
      <c r="H267" t="s">
        <v>27</v>
      </c>
      <c r="I267" t="s">
        <v>38</v>
      </c>
      <c r="J267" t="s">
        <v>39</v>
      </c>
      <c r="K267" t="s">
        <v>30</v>
      </c>
      <c r="L267" t="s">
        <v>31</v>
      </c>
      <c r="M267">
        <v>3</v>
      </c>
      <c r="N267" t="s">
        <v>40</v>
      </c>
      <c r="O267" t="s">
        <v>41</v>
      </c>
      <c r="P267">
        <v>22.241499999999998</v>
      </c>
      <c r="Q267">
        <v>336158.13835299999</v>
      </c>
      <c r="R267">
        <v>3063109.2730999999</v>
      </c>
      <c r="S267">
        <v>336138.90970000002</v>
      </c>
      <c r="T267">
        <v>3063098.0953000002</v>
      </c>
      <c r="U267">
        <v>2.2241E-2</v>
      </c>
    </row>
    <row r="268" spans="1:21" x14ac:dyDescent="0.25">
      <c r="A268">
        <v>266</v>
      </c>
      <c r="B268" t="s">
        <v>24</v>
      </c>
      <c r="C268" t="s">
        <v>44</v>
      </c>
      <c r="D268" t="s">
        <v>43</v>
      </c>
      <c r="E268">
        <v>11</v>
      </c>
      <c r="F268" t="s">
        <v>37</v>
      </c>
      <c r="G268">
        <v>100</v>
      </c>
      <c r="H268" t="s">
        <v>27</v>
      </c>
      <c r="I268" t="s">
        <v>38</v>
      </c>
      <c r="J268" t="s">
        <v>39</v>
      </c>
      <c r="K268" t="s">
        <v>30</v>
      </c>
      <c r="L268" t="s">
        <v>31</v>
      </c>
      <c r="M268">
        <v>3</v>
      </c>
      <c r="N268" t="s">
        <v>40</v>
      </c>
      <c r="O268" t="s">
        <v>41</v>
      </c>
      <c r="P268">
        <v>11.9695</v>
      </c>
      <c r="Q268">
        <v>336168.48644100002</v>
      </c>
      <c r="R268">
        <v>3063115.2885400001</v>
      </c>
      <c r="S268">
        <v>336158.13835299999</v>
      </c>
      <c r="T268">
        <v>3063109.2730999999</v>
      </c>
      <c r="U268">
        <v>1.1969E-2</v>
      </c>
    </row>
    <row r="269" spans="1:21" x14ac:dyDescent="0.25">
      <c r="A269">
        <v>267</v>
      </c>
      <c r="B269" t="s">
        <v>24</v>
      </c>
      <c r="C269" t="s">
        <v>44</v>
      </c>
      <c r="D269" t="s">
        <v>43</v>
      </c>
      <c r="E269">
        <v>11</v>
      </c>
      <c r="F269" t="s">
        <v>37</v>
      </c>
      <c r="G269">
        <v>100</v>
      </c>
      <c r="H269" t="s">
        <v>27</v>
      </c>
      <c r="I269" t="s">
        <v>38</v>
      </c>
      <c r="J269" t="s">
        <v>39</v>
      </c>
      <c r="K269" t="s">
        <v>30</v>
      </c>
      <c r="L269" t="s">
        <v>31</v>
      </c>
      <c r="M269">
        <v>3</v>
      </c>
      <c r="N269" t="s">
        <v>40</v>
      </c>
      <c r="O269" t="s">
        <v>41</v>
      </c>
      <c r="P269">
        <v>12.1027</v>
      </c>
      <c r="Q269">
        <v>336138.90970000002</v>
      </c>
      <c r="R269">
        <v>3063098.0953000002</v>
      </c>
      <c r="S269">
        <v>336128.99609999999</v>
      </c>
      <c r="T269">
        <v>3063091.1529999999</v>
      </c>
      <c r="U269">
        <v>1.2102999999999999E-2</v>
      </c>
    </row>
    <row r="270" spans="1:21" x14ac:dyDescent="0.25">
      <c r="A270">
        <v>268</v>
      </c>
      <c r="B270" t="s">
        <v>24</v>
      </c>
      <c r="C270" t="s">
        <v>44</v>
      </c>
      <c r="D270" t="s">
        <v>43</v>
      </c>
      <c r="E270">
        <v>11</v>
      </c>
      <c r="F270" t="s">
        <v>37</v>
      </c>
      <c r="G270">
        <v>100</v>
      </c>
      <c r="H270" t="s">
        <v>27</v>
      </c>
      <c r="I270" t="s">
        <v>38</v>
      </c>
      <c r="J270" t="s">
        <v>39</v>
      </c>
      <c r="K270" t="s">
        <v>30</v>
      </c>
      <c r="L270" t="s">
        <v>31</v>
      </c>
      <c r="M270">
        <v>3</v>
      </c>
      <c r="N270" t="s">
        <v>40</v>
      </c>
      <c r="O270" t="s">
        <v>41</v>
      </c>
      <c r="P270">
        <v>9.3133999999999997</v>
      </c>
      <c r="Q270">
        <v>336128.99609999999</v>
      </c>
      <c r="R270">
        <v>3063091.1529999999</v>
      </c>
      <c r="S270">
        <v>336121.36723500001</v>
      </c>
      <c r="T270">
        <v>3063085.8107400001</v>
      </c>
      <c r="U270">
        <v>9.3130000000000001E-3</v>
      </c>
    </row>
    <row r="271" spans="1:21" x14ac:dyDescent="0.25">
      <c r="A271">
        <v>269</v>
      </c>
      <c r="B271" t="s">
        <v>24</v>
      </c>
      <c r="C271" t="s">
        <v>44</v>
      </c>
      <c r="D271" t="s">
        <v>43</v>
      </c>
      <c r="E271">
        <v>11</v>
      </c>
      <c r="F271" t="s">
        <v>37</v>
      </c>
      <c r="G271">
        <v>100</v>
      </c>
      <c r="H271" t="s">
        <v>27</v>
      </c>
      <c r="I271" t="s">
        <v>38</v>
      </c>
      <c r="J271" t="s">
        <v>39</v>
      </c>
      <c r="K271" t="s">
        <v>30</v>
      </c>
      <c r="L271" t="s">
        <v>31</v>
      </c>
      <c r="M271">
        <v>3</v>
      </c>
      <c r="N271" t="s">
        <v>40</v>
      </c>
      <c r="O271" t="s">
        <v>41</v>
      </c>
      <c r="P271">
        <v>22.307500000000001</v>
      </c>
      <c r="Q271">
        <v>336121.36723500001</v>
      </c>
      <c r="R271">
        <v>3063085.8107400001</v>
      </c>
      <c r="S271">
        <v>336103.09450000001</v>
      </c>
      <c r="T271">
        <v>3063073.0148999998</v>
      </c>
      <c r="U271">
        <v>2.2308000000000001E-2</v>
      </c>
    </row>
    <row r="272" spans="1:21" x14ac:dyDescent="0.25">
      <c r="A272">
        <v>270</v>
      </c>
      <c r="B272" t="s">
        <v>24</v>
      </c>
      <c r="C272" t="s">
        <v>44</v>
      </c>
      <c r="D272" t="s">
        <v>43</v>
      </c>
      <c r="E272">
        <v>11</v>
      </c>
      <c r="F272" t="s">
        <v>37</v>
      </c>
      <c r="G272">
        <v>100</v>
      </c>
      <c r="H272" t="s">
        <v>27</v>
      </c>
      <c r="I272" t="s">
        <v>38</v>
      </c>
      <c r="J272" t="s">
        <v>39</v>
      </c>
      <c r="K272" t="s">
        <v>30</v>
      </c>
      <c r="L272" t="s">
        <v>31</v>
      </c>
      <c r="M272">
        <v>3</v>
      </c>
      <c r="N272" t="s">
        <v>40</v>
      </c>
      <c r="O272" t="s">
        <v>41</v>
      </c>
      <c r="P272">
        <v>36.992600000000003</v>
      </c>
      <c r="Q272">
        <v>336103.09450000001</v>
      </c>
      <c r="R272">
        <v>3063073.0148999998</v>
      </c>
      <c r="S272">
        <v>336083.58986200002</v>
      </c>
      <c r="T272">
        <v>3063041.5820900002</v>
      </c>
      <c r="U272">
        <v>3.6992999999999998E-2</v>
      </c>
    </row>
    <row r="273" spans="1:21" x14ac:dyDescent="0.25">
      <c r="A273">
        <v>271</v>
      </c>
      <c r="B273" t="s">
        <v>24</v>
      </c>
      <c r="C273" t="s">
        <v>44</v>
      </c>
      <c r="D273" t="s">
        <v>43</v>
      </c>
      <c r="E273">
        <v>11</v>
      </c>
      <c r="F273" t="s">
        <v>37</v>
      </c>
      <c r="G273">
        <v>100</v>
      </c>
      <c r="H273" t="s">
        <v>27</v>
      </c>
      <c r="I273" t="s">
        <v>38</v>
      </c>
      <c r="J273" t="s">
        <v>39</v>
      </c>
      <c r="K273" t="s">
        <v>30</v>
      </c>
      <c r="L273" t="s">
        <v>31</v>
      </c>
      <c r="M273">
        <v>3</v>
      </c>
      <c r="N273" t="s">
        <v>40</v>
      </c>
      <c r="O273" t="s">
        <v>41</v>
      </c>
      <c r="P273">
        <v>53.833399999999997</v>
      </c>
      <c r="Q273">
        <v>336083.58986200002</v>
      </c>
      <c r="R273">
        <v>3063041.5820900002</v>
      </c>
      <c r="S273">
        <v>336055.2058</v>
      </c>
      <c r="T273">
        <v>3062995.8396000001</v>
      </c>
      <c r="U273">
        <v>5.3832999999999999E-2</v>
      </c>
    </row>
    <row r="274" spans="1:21" x14ac:dyDescent="0.25">
      <c r="A274">
        <v>272</v>
      </c>
      <c r="B274" t="s">
        <v>24</v>
      </c>
      <c r="C274" t="s">
        <v>44</v>
      </c>
      <c r="D274" t="s">
        <v>43</v>
      </c>
      <c r="E274">
        <v>11</v>
      </c>
      <c r="F274" t="s">
        <v>37</v>
      </c>
      <c r="G274">
        <v>100</v>
      </c>
      <c r="H274" t="s">
        <v>27</v>
      </c>
      <c r="I274" t="s">
        <v>38</v>
      </c>
      <c r="J274" t="s">
        <v>39</v>
      </c>
      <c r="K274" t="s">
        <v>30</v>
      </c>
      <c r="L274" t="s">
        <v>31</v>
      </c>
      <c r="M274">
        <v>3</v>
      </c>
      <c r="N274" t="s">
        <v>40</v>
      </c>
      <c r="O274" t="s">
        <v>41</v>
      </c>
      <c r="P274">
        <v>20.7761</v>
      </c>
      <c r="Q274">
        <v>336055.2058</v>
      </c>
      <c r="R274">
        <v>3062995.8396000001</v>
      </c>
      <c r="S274">
        <v>336044.84373299999</v>
      </c>
      <c r="T274">
        <v>3062977.8320200001</v>
      </c>
      <c r="U274">
        <v>2.0775999999999999E-2</v>
      </c>
    </row>
    <row r="275" spans="1:21" x14ac:dyDescent="0.25">
      <c r="A275">
        <v>273</v>
      </c>
      <c r="B275" t="s">
        <v>24</v>
      </c>
      <c r="C275" t="s">
        <v>44</v>
      </c>
      <c r="D275" t="s">
        <v>43</v>
      </c>
      <c r="E275">
        <v>11</v>
      </c>
      <c r="F275" t="s">
        <v>37</v>
      </c>
      <c r="G275">
        <v>100</v>
      </c>
      <c r="H275" t="s">
        <v>27</v>
      </c>
      <c r="I275" t="s">
        <v>38</v>
      </c>
      <c r="J275" t="s">
        <v>39</v>
      </c>
      <c r="K275" t="s">
        <v>30</v>
      </c>
      <c r="L275" t="s">
        <v>31</v>
      </c>
      <c r="M275">
        <v>3</v>
      </c>
      <c r="N275" t="s">
        <v>40</v>
      </c>
      <c r="O275" t="s">
        <v>41</v>
      </c>
      <c r="P275">
        <v>10.3786</v>
      </c>
      <c r="Q275">
        <v>336044.84373299999</v>
      </c>
      <c r="R275">
        <v>3062977.8320200001</v>
      </c>
      <c r="S275">
        <v>336039.66739999998</v>
      </c>
      <c r="T275">
        <v>3062968.8363999999</v>
      </c>
      <c r="U275">
        <v>1.0378999999999999E-2</v>
      </c>
    </row>
    <row r="276" spans="1:21" x14ac:dyDescent="0.25">
      <c r="A276">
        <v>274</v>
      </c>
      <c r="B276" t="s">
        <v>24</v>
      </c>
      <c r="C276" t="s">
        <v>44</v>
      </c>
      <c r="D276" t="s">
        <v>43</v>
      </c>
      <c r="E276">
        <v>11</v>
      </c>
      <c r="F276" t="s">
        <v>37</v>
      </c>
      <c r="G276">
        <v>100</v>
      </c>
      <c r="H276" t="s">
        <v>27</v>
      </c>
      <c r="I276" t="s">
        <v>38</v>
      </c>
      <c r="J276" t="s">
        <v>39</v>
      </c>
      <c r="K276" t="s">
        <v>30</v>
      </c>
      <c r="L276" t="s">
        <v>31</v>
      </c>
      <c r="M276">
        <v>3</v>
      </c>
      <c r="N276" t="s">
        <v>40</v>
      </c>
      <c r="O276" t="s">
        <v>41</v>
      </c>
      <c r="P276">
        <v>1.09527</v>
      </c>
      <c r="Q276">
        <v>336039.66739999998</v>
      </c>
      <c r="R276">
        <v>3062968.8363999999</v>
      </c>
      <c r="S276">
        <v>336039.12113599997</v>
      </c>
      <c r="T276">
        <v>3062967.8870799998</v>
      </c>
      <c r="U276">
        <v>1.0950000000000001E-3</v>
      </c>
    </row>
    <row r="277" spans="1:21" x14ac:dyDescent="0.25">
      <c r="A277">
        <v>275</v>
      </c>
      <c r="B277" t="s">
        <v>24</v>
      </c>
      <c r="C277" t="s">
        <v>44</v>
      </c>
      <c r="D277" t="s">
        <v>43</v>
      </c>
      <c r="E277">
        <v>11</v>
      </c>
      <c r="F277" t="s">
        <v>37</v>
      </c>
      <c r="G277">
        <v>100</v>
      </c>
      <c r="H277" t="s">
        <v>27</v>
      </c>
      <c r="I277" t="s">
        <v>38</v>
      </c>
      <c r="J277" t="s">
        <v>39</v>
      </c>
      <c r="K277" t="s">
        <v>30</v>
      </c>
      <c r="L277" t="s">
        <v>31</v>
      </c>
      <c r="M277">
        <v>3</v>
      </c>
      <c r="N277" t="s">
        <v>40</v>
      </c>
      <c r="O277" t="s">
        <v>41</v>
      </c>
      <c r="P277">
        <v>34.052799999999998</v>
      </c>
      <c r="Q277">
        <v>336039.12113599997</v>
      </c>
      <c r="R277">
        <v>3062967.8870799998</v>
      </c>
      <c r="S277">
        <v>336022.1373</v>
      </c>
      <c r="T277">
        <v>3062938.372</v>
      </c>
      <c r="U277">
        <v>3.4053E-2</v>
      </c>
    </row>
    <row r="278" spans="1:21" x14ac:dyDescent="0.25">
      <c r="A278">
        <v>276</v>
      </c>
      <c r="B278" t="s">
        <v>24</v>
      </c>
      <c r="C278" t="s">
        <v>44</v>
      </c>
      <c r="D278" t="s">
        <v>43</v>
      </c>
      <c r="E278">
        <v>11</v>
      </c>
      <c r="F278" t="s">
        <v>37</v>
      </c>
      <c r="G278">
        <v>100</v>
      </c>
      <c r="H278" t="s">
        <v>27</v>
      </c>
      <c r="I278" t="s">
        <v>38</v>
      </c>
      <c r="J278" t="s">
        <v>39</v>
      </c>
      <c r="K278" t="s">
        <v>30</v>
      </c>
      <c r="L278" t="s">
        <v>31</v>
      </c>
      <c r="M278">
        <v>3</v>
      </c>
      <c r="N278" t="s">
        <v>40</v>
      </c>
      <c r="O278" t="s">
        <v>41</v>
      </c>
      <c r="P278">
        <v>16.636399999999998</v>
      </c>
      <c r="Q278">
        <v>336022.1373</v>
      </c>
      <c r="R278">
        <v>3062938.372</v>
      </c>
      <c r="S278">
        <v>336016.70652800001</v>
      </c>
      <c r="T278">
        <v>3062922.6469399999</v>
      </c>
      <c r="U278">
        <v>1.6636000000000001E-2</v>
      </c>
    </row>
    <row r="279" spans="1:21" x14ac:dyDescent="0.25">
      <c r="A279">
        <v>277</v>
      </c>
      <c r="B279" t="s">
        <v>24</v>
      </c>
      <c r="C279" t="s">
        <v>44</v>
      </c>
      <c r="D279" t="s">
        <v>43</v>
      </c>
      <c r="E279">
        <v>11</v>
      </c>
      <c r="F279" t="s">
        <v>37</v>
      </c>
      <c r="G279">
        <v>100</v>
      </c>
      <c r="H279" t="s">
        <v>27</v>
      </c>
      <c r="I279" t="s">
        <v>38</v>
      </c>
      <c r="J279" t="s">
        <v>39</v>
      </c>
      <c r="K279" t="s">
        <v>30</v>
      </c>
      <c r="L279" t="s">
        <v>31</v>
      </c>
      <c r="M279">
        <v>3</v>
      </c>
      <c r="N279" t="s">
        <v>40</v>
      </c>
      <c r="O279" t="s">
        <v>41</v>
      </c>
      <c r="P279">
        <v>50.424599999999998</v>
      </c>
      <c r="Q279">
        <v>336016.70652800001</v>
      </c>
      <c r="R279">
        <v>3062922.6469399999</v>
      </c>
      <c r="S279">
        <v>336000.24599999998</v>
      </c>
      <c r="T279">
        <v>3062874.9846999999</v>
      </c>
      <c r="U279">
        <v>5.0424999999999998E-2</v>
      </c>
    </row>
    <row r="280" spans="1:21" x14ac:dyDescent="0.25">
      <c r="A280">
        <v>278</v>
      </c>
      <c r="B280" t="s">
        <v>24</v>
      </c>
      <c r="C280" t="s">
        <v>44</v>
      </c>
      <c r="D280" t="s">
        <v>43</v>
      </c>
      <c r="E280">
        <v>11</v>
      </c>
      <c r="F280" t="s">
        <v>37</v>
      </c>
      <c r="G280">
        <v>100</v>
      </c>
      <c r="H280" t="s">
        <v>27</v>
      </c>
      <c r="I280" t="s">
        <v>38</v>
      </c>
      <c r="J280" t="s">
        <v>39</v>
      </c>
      <c r="K280" t="s">
        <v>30</v>
      </c>
      <c r="L280" t="s">
        <v>31</v>
      </c>
      <c r="M280">
        <v>3</v>
      </c>
      <c r="N280" t="s">
        <v>40</v>
      </c>
      <c r="O280" t="s">
        <v>41</v>
      </c>
      <c r="P280">
        <v>44.183700000000002</v>
      </c>
      <c r="Q280">
        <v>336000.24599999998</v>
      </c>
      <c r="R280">
        <v>3062874.9846999999</v>
      </c>
      <c r="S280">
        <v>335981.51250000001</v>
      </c>
      <c r="T280">
        <v>3062834.969</v>
      </c>
      <c r="U280">
        <v>4.4184000000000001E-2</v>
      </c>
    </row>
    <row r="281" spans="1:21" x14ac:dyDescent="0.25">
      <c r="A281">
        <v>279</v>
      </c>
      <c r="B281" t="s">
        <v>24</v>
      </c>
      <c r="C281" t="s">
        <v>44</v>
      </c>
      <c r="D281" t="s">
        <v>43</v>
      </c>
      <c r="E281">
        <v>11</v>
      </c>
      <c r="F281" t="s">
        <v>37</v>
      </c>
      <c r="G281">
        <v>100</v>
      </c>
      <c r="H281" t="s">
        <v>27</v>
      </c>
      <c r="I281" t="s">
        <v>38</v>
      </c>
      <c r="J281" t="s">
        <v>39</v>
      </c>
      <c r="K281" t="s">
        <v>30</v>
      </c>
      <c r="L281" t="s">
        <v>31</v>
      </c>
      <c r="M281">
        <v>3</v>
      </c>
      <c r="N281" t="s">
        <v>40</v>
      </c>
      <c r="O281" t="s">
        <v>41</v>
      </c>
      <c r="P281">
        <v>33.1873</v>
      </c>
      <c r="Q281">
        <v>335981.51250000001</v>
      </c>
      <c r="R281">
        <v>3062834.969</v>
      </c>
      <c r="S281">
        <v>335963.39840000001</v>
      </c>
      <c r="T281">
        <v>3062807.1612</v>
      </c>
      <c r="U281">
        <v>3.3187000000000001E-2</v>
      </c>
    </row>
    <row r="282" spans="1:21" x14ac:dyDescent="0.25">
      <c r="A282">
        <v>280</v>
      </c>
      <c r="B282" t="s">
        <v>24</v>
      </c>
      <c r="C282" t="s">
        <v>44</v>
      </c>
      <c r="D282" t="s">
        <v>43</v>
      </c>
      <c r="E282">
        <v>11</v>
      </c>
      <c r="F282" t="s">
        <v>37</v>
      </c>
      <c r="G282">
        <v>100</v>
      </c>
      <c r="H282" t="s">
        <v>27</v>
      </c>
      <c r="I282" t="s">
        <v>38</v>
      </c>
      <c r="J282" t="s">
        <v>39</v>
      </c>
      <c r="K282" t="s">
        <v>30</v>
      </c>
      <c r="L282" t="s">
        <v>31</v>
      </c>
      <c r="M282">
        <v>3</v>
      </c>
      <c r="N282" t="s">
        <v>40</v>
      </c>
      <c r="O282" t="s">
        <v>41</v>
      </c>
      <c r="P282">
        <v>46.5595</v>
      </c>
      <c r="Q282">
        <v>335963.39840000001</v>
      </c>
      <c r="R282">
        <v>3062807.1612</v>
      </c>
      <c r="S282">
        <v>335928.08450699999</v>
      </c>
      <c r="T282">
        <v>3062776.8178400001</v>
      </c>
      <c r="U282">
        <v>4.6559999999999997E-2</v>
      </c>
    </row>
    <row r="283" spans="1:21" x14ac:dyDescent="0.25">
      <c r="A283">
        <v>281</v>
      </c>
      <c r="B283" t="s">
        <v>24</v>
      </c>
      <c r="C283" t="s">
        <v>44</v>
      </c>
      <c r="D283" t="s">
        <v>43</v>
      </c>
      <c r="E283">
        <v>11</v>
      </c>
      <c r="F283" t="s">
        <v>37</v>
      </c>
      <c r="G283">
        <v>100</v>
      </c>
      <c r="H283" t="s">
        <v>27</v>
      </c>
      <c r="I283" t="s">
        <v>38</v>
      </c>
      <c r="J283" t="s">
        <v>39</v>
      </c>
      <c r="K283" t="s">
        <v>30</v>
      </c>
      <c r="L283" t="s">
        <v>31</v>
      </c>
      <c r="M283">
        <v>3</v>
      </c>
      <c r="N283" t="s">
        <v>40</v>
      </c>
      <c r="O283" t="s">
        <v>41</v>
      </c>
      <c r="P283">
        <v>7.4390900000000002</v>
      </c>
      <c r="Q283">
        <v>335928.08450699999</v>
      </c>
      <c r="R283">
        <v>3062776.8178400001</v>
      </c>
      <c r="S283">
        <v>335922.44219999999</v>
      </c>
      <c r="T283">
        <v>3062771.9696999998</v>
      </c>
      <c r="U283">
        <v>7.4390000000000003E-3</v>
      </c>
    </row>
    <row r="284" spans="1:21" x14ac:dyDescent="0.25">
      <c r="A284">
        <v>282</v>
      </c>
      <c r="B284" t="s">
        <v>24</v>
      </c>
      <c r="C284" t="s">
        <v>44</v>
      </c>
      <c r="D284" t="s">
        <v>43</v>
      </c>
      <c r="E284">
        <v>11</v>
      </c>
      <c r="F284" t="s">
        <v>37</v>
      </c>
      <c r="G284">
        <v>100</v>
      </c>
      <c r="H284" t="s">
        <v>27</v>
      </c>
      <c r="I284" t="s">
        <v>38</v>
      </c>
      <c r="J284" t="s">
        <v>39</v>
      </c>
      <c r="K284" t="s">
        <v>30</v>
      </c>
      <c r="L284" t="s">
        <v>31</v>
      </c>
      <c r="M284">
        <v>3</v>
      </c>
      <c r="N284" t="s">
        <v>40</v>
      </c>
      <c r="O284" t="s">
        <v>41</v>
      </c>
      <c r="P284">
        <v>13.925599999999999</v>
      </c>
      <c r="Q284">
        <v>335922.44219999999</v>
      </c>
      <c r="R284">
        <v>3062771.9696999998</v>
      </c>
      <c r="S284">
        <v>335923.53850000002</v>
      </c>
      <c r="T284">
        <v>3062758.0872999998</v>
      </c>
      <c r="U284">
        <v>1.3925999999999999E-2</v>
      </c>
    </row>
    <row r="285" spans="1:21" x14ac:dyDescent="0.25">
      <c r="A285">
        <v>283</v>
      </c>
      <c r="B285" t="s">
        <v>24</v>
      </c>
      <c r="C285" t="s">
        <v>44</v>
      </c>
      <c r="D285" t="s">
        <v>43</v>
      </c>
      <c r="E285">
        <v>11</v>
      </c>
      <c r="F285" t="s">
        <v>37</v>
      </c>
      <c r="G285">
        <v>100</v>
      </c>
      <c r="H285" t="s">
        <v>27</v>
      </c>
      <c r="I285" t="s">
        <v>38</v>
      </c>
      <c r="J285" t="s">
        <v>39</v>
      </c>
      <c r="K285" t="s">
        <v>30</v>
      </c>
      <c r="L285" t="s">
        <v>31</v>
      </c>
      <c r="M285">
        <v>3</v>
      </c>
      <c r="N285" t="s">
        <v>40</v>
      </c>
      <c r="O285" t="s">
        <v>41</v>
      </c>
      <c r="P285">
        <v>216.77199999999999</v>
      </c>
      <c r="Q285">
        <v>335923.53850000002</v>
      </c>
      <c r="R285">
        <v>3062758.0872999998</v>
      </c>
      <c r="S285">
        <v>335940.60389999999</v>
      </c>
      <c r="T285">
        <v>3062541.9876999999</v>
      </c>
      <c r="U285">
        <v>0.21677199999999999</v>
      </c>
    </row>
    <row r="286" spans="1:21" x14ac:dyDescent="0.25">
      <c r="A286">
        <v>284</v>
      </c>
      <c r="B286" t="s">
        <v>24</v>
      </c>
      <c r="C286" t="s">
        <v>44</v>
      </c>
      <c r="D286" t="s">
        <v>43</v>
      </c>
      <c r="E286">
        <v>11</v>
      </c>
      <c r="F286" t="s">
        <v>37</v>
      </c>
      <c r="G286">
        <v>100</v>
      </c>
      <c r="H286" t="s">
        <v>27</v>
      </c>
      <c r="I286" t="s">
        <v>38</v>
      </c>
      <c r="J286" t="s">
        <v>39</v>
      </c>
      <c r="K286" t="s">
        <v>30</v>
      </c>
      <c r="L286" t="s">
        <v>31</v>
      </c>
      <c r="M286">
        <v>3</v>
      </c>
      <c r="N286" t="s">
        <v>40</v>
      </c>
      <c r="O286" t="s">
        <v>41</v>
      </c>
      <c r="P286">
        <v>63.548200000000001</v>
      </c>
      <c r="Q286">
        <v>335940.60389999999</v>
      </c>
      <c r="R286">
        <v>3062541.9876999999</v>
      </c>
      <c r="S286">
        <v>335925.39270000003</v>
      </c>
      <c r="T286">
        <v>3062480.2869000002</v>
      </c>
      <c r="U286">
        <v>6.3547999999999993E-2</v>
      </c>
    </row>
    <row r="287" spans="1:21" x14ac:dyDescent="0.25">
      <c r="A287">
        <v>285</v>
      </c>
      <c r="B287" t="s">
        <v>24</v>
      </c>
      <c r="C287" t="s">
        <v>44</v>
      </c>
      <c r="D287" t="s">
        <v>43</v>
      </c>
      <c r="E287">
        <v>11</v>
      </c>
      <c r="F287" t="s">
        <v>37</v>
      </c>
      <c r="G287">
        <v>100</v>
      </c>
      <c r="H287" t="s">
        <v>27</v>
      </c>
      <c r="I287" t="s">
        <v>38</v>
      </c>
      <c r="J287" t="s">
        <v>39</v>
      </c>
      <c r="K287" t="s">
        <v>30</v>
      </c>
      <c r="L287" t="s">
        <v>31</v>
      </c>
      <c r="M287">
        <v>3</v>
      </c>
      <c r="N287" t="s">
        <v>40</v>
      </c>
      <c r="O287" t="s">
        <v>41</v>
      </c>
      <c r="P287">
        <v>0.780775</v>
      </c>
      <c r="Q287">
        <v>335925.39270000003</v>
      </c>
      <c r="R287">
        <v>3062480.2869000002</v>
      </c>
      <c r="S287">
        <v>335925.2059</v>
      </c>
      <c r="T287">
        <v>3062479.5288</v>
      </c>
      <c r="U287">
        <v>7.8100000000000001E-4</v>
      </c>
    </row>
    <row r="288" spans="1:21" x14ac:dyDescent="0.25">
      <c r="A288">
        <v>286</v>
      </c>
      <c r="B288" t="s">
        <v>24</v>
      </c>
      <c r="C288" t="s">
        <v>44</v>
      </c>
      <c r="D288" t="s">
        <v>43</v>
      </c>
      <c r="E288">
        <v>11</v>
      </c>
      <c r="F288" t="s">
        <v>37</v>
      </c>
      <c r="G288">
        <v>100</v>
      </c>
      <c r="H288" t="s">
        <v>27</v>
      </c>
      <c r="I288" t="s">
        <v>38</v>
      </c>
      <c r="J288" t="s">
        <v>39</v>
      </c>
      <c r="K288" t="s">
        <v>30</v>
      </c>
      <c r="L288" t="s">
        <v>31</v>
      </c>
      <c r="M288">
        <v>3</v>
      </c>
      <c r="N288" t="s">
        <v>40</v>
      </c>
      <c r="O288" t="s">
        <v>41</v>
      </c>
      <c r="P288">
        <v>8.2355300000000007</v>
      </c>
      <c r="Q288">
        <v>335925.2059</v>
      </c>
      <c r="R288">
        <v>3062479.5288</v>
      </c>
      <c r="S288">
        <v>335930.41537499998</v>
      </c>
      <c r="T288">
        <v>3062473.1502899998</v>
      </c>
      <c r="U288">
        <v>8.2360000000000003E-3</v>
      </c>
    </row>
    <row r="289" spans="1:21" x14ac:dyDescent="0.25">
      <c r="A289">
        <v>287</v>
      </c>
      <c r="B289" t="s">
        <v>24</v>
      </c>
      <c r="C289" t="s">
        <v>44</v>
      </c>
      <c r="D289" t="s">
        <v>43</v>
      </c>
      <c r="E289">
        <v>11</v>
      </c>
      <c r="F289" t="s">
        <v>37</v>
      </c>
      <c r="G289">
        <v>100</v>
      </c>
      <c r="H289" t="s">
        <v>27</v>
      </c>
      <c r="I289" t="s">
        <v>38</v>
      </c>
      <c r="J289" t="s">
        <v>39</v>
      </c>
      <c r="K289" t="s">
        <v>30</v>
      </c>
      <c r="L289" t="s">
        <v>31</v>
      </c>
      <c r="M289">
        <v>3</v>
      </c>
      <c r="N289" t="s">
        <v>40</v>
      </c>
      <c r="O289" t="s">
        <v>41</v>
      </c>
      <c r="P289">
        <v>0.74652799999999997</v>
      </c>
      <c r="Q289">
        <v>335930.41537499998</v>
      </c>
      <c r="R289">
        <v>3062473.1502899998</v>
      </c>
      <c r="S289">
        <v>335930.88760000002</v>
      </c>
      <c r="T289">
        <v>3062472.5721</v>
      </c>
      <c r="U289">
        <v>7.4700000000000005E-4</v>
      </c>
    </row>
    <row r="290" spans="1:21" x14ac:dyDescent="0.25">
      <c r="A290">
        <v>288</v>
      </c>
      <c r="B290" t="s">
        <v>24</v>
      </c>
      <c r="C290" t="s">
        <v>44</v>
      </c>
      <c r="D290" t="s">
        <v>43</v>
      </c>
      <c r="E290">
        <v>11</v>
      </c>
      <c r="F290" t="s">
        <v>37</v>
      </c>
      <c r="G290">
        <v>100</v>
      </c>
      <c r="H290" t="s">
        <v>27</v>
      </c>
      <c r="I290" t="s">
        <v>38</v>
      </c>
      <c r="J290" t="s">
        <v>39</v>
      </c>
      <c r="K290" t="s">
        <v>30</v>
      </c>
      <c r="L290" t="s">
        <v>31</v>
      </c>
      <c r="M290">
        <v>3</v>
      </c>
      <c r="N290" t="s">
        <v>40</v>
      </c>
      <c r="O290" t="s">
        <v>41</v>
      </c>
      <c r="P290">
        <v>48.316600000000001</v>
      </c>
      <c r="Q290">
        <v>335930.88760000002</v>
      </c>
      <c r="R290">
        <v>3062472.5721</v>
      </c>
      <c r="S290">
        <v>335961.4509</v>
      </c>
      <c r="T290">
        <v>3062435.1505</v>
      </c>
      <c r="U290">
        <v>4.8316999999999999E-2</v>
      </c>
    </row>
    <row r="291" spans="1:21" x14ac:dyDescent="0.25">
      <c r="A291">
        <v>289</v>
      </c>
      <c r="B291" t="s">
        <v>24</v>
      </c>
      <c r="C291" t="s">
        <v>44</v>
      </c>
      <c r="D291" t="s">
        <v>43</v>
      </c>
      <c r="E291">
        <v>11</v>
      </c>
      <c r="F291" t="s">
        <v>37</v>
      </c>
      <c r="G291">
        <v>100</v>
      </c>
      <c r="H291" t="s">
        <v>27</v>
      </c>
      <c r="I291" t="s">
        <v>38</v>
      </c>
      <c r="J291" t="s">
        <v>39</v>
      </c>
      <c r="K291" t="s">
        <v>30</v>
      </c>
      <c r="L291" t="s">
        <v>31</v>
      </c>
      <c r="M291">
        <v>3</v>
      </c>
      <c r="N291" t="s">
        <v>40</v>
      </c>
      <c r="O291" t="s">
        <v>41</v>
      </c>
      <c r="P291">
        <v>72.337400000000002</v>
      </c>
      <c r="Q291">
        <v>335961.4509</v>
      </c>
      <c r="R291">
        <v>3062435.1505</v>
      </c>
      <c r="S291">
        <v>336008.1249</v>
      </c>
      <c r="T291">
        <v>3062379.8853000002</v>
      </c>
      <c r="U291">
        <v>7.2336999999999999E-2</v>
      </c>
    </row>
    <row r="292" spans="1:21" x14ac:dyDescent="0.25">
      <c r="A292">
        <v>290</v>
      </c>
      <c r="B292" t="s">
        <v>24</v>
      </c>
      <c r="C292" t="s">
        <v>44</v>
      </c>
      <c r="D292" t="s">
        <v>43</v>
      </c>
      <c r="E292">
        <v>11</v>
      </c>
      <c r="F292" t="s">
        <v>37</v>
      </c>
      <c r="G292">
        <v>100</v>
      </c>
      <c r="H292" t="s">
        <v>27</v>
      </c>
      <c r="I292" t="s">
        <v>38</v>
      </c>
      <c r="J292" t="s">
        <v>39</v>
      </c>
      <c r="K292" t="s">
        <v>30</v>
      </c>
      <c r="L292" t="s">
        <v>31</v>
      </c>
      <c r="M292">
        <v>3</v>
      </c>
      <c r="N292" t="s">
        <v>40</v>
      </c>
      <c r="O292" t="s">
        <v>41</v>
      </c>
      <c r="P292">
        <v>24.059699999999999</v>
      </c>
      <c r="Q292">
        <v>336008.1249</v>
      </c>
      <c r="R292">
        <v>3062379.8853000002</v>
      </c>
      <c r="S292">
        <v>336025.44751000003</v>
      </c>
      <c r="T292">
        <v>3062363.1881400002</v>
      </c>
      <c r="U292">
        <v>2.4060000000000002E-2</v>
      </c>
    </row>
    <row r="293" spans="1:21" x14ac:dyDescent="0.25">
      <c r="A293">
        <v>291</v>
      </c>
      <c r="B293" t="s">
        <v>24</v>
      </c>
      <c r="C293" t="s">
        <v>44</v>
      </c>
      <c r="D293" t="s">
        <v>43</v>
      </c>
      <c r="E293">
        <v>11</v>
      </c>
      <c r="F293" t="s">
        <v>37</v>
      </c>
      <c r="G293">
        <v>100</v>
      </c>
      <c r="H293" t="s">
        <v>27</v>
      </c>
      <c r="I293" t="s">
        <v>38</v>
      </c>
      <c r="J293" t="s">
        <v>39</v>
      </c>
      <c r="K293" t="s">
        <v>30</v>
      </c>
      <c r="L293" t="s">
        <v>31</v>
      </c>
      <c r="M293">
        <v>3</v>
      </c>
      <c r="N293" t="s">
        <v>40</v>
      </c>
      <c r="O293" t="s">
        <v>41</v>
      </c>
      <c r="P293">
        <v>30.822700000000001</v>
      </c>
      <c r="Q293">
        <v>336025.44751000003</v>
      </c>
      <c r="R293">
        <v>3062363.1881400002</v>
      </c>
      <c r="S293">
        <v>336047.63939999999</v>
      </c>
      <c r="T293">
        <v>3062341.7974999999</v>
      </c>
      <c r="U293">
        <v>3.0823E-2</v>
      </c>
    </row>
    <row r="294" spans="1:21" x14ac:dyDescent="0.25">
      <c r="A294">
        <v>292</v>
      </c>
      <c r="B294" t="s">
        <v>24</v>
      </c>
      <c r="C294" t="s">
        <v>44</v>
      </c>
      <c r="D294" t="s">
        <v>43</v>
      </c>
      <c r="E294">
        <v>11</v>
      </c>
      <c r="F294" t="s">
        <v>37</v>
      </c>
      <c r="G294">
        <v>100</v>
      </c>
      <c r="H294" t="s">
        <v>27</v>
      </c>
      <c r="I294" t="s">
        <v>38</v>
      </c>
      <c r="J294" t="s">
        <v>39</v>
      </c>
      <c r="K294" t="s">
        <v>30</v>
      </c>
      <c r="L294" t="s">
        <v>31</v>
      </c>
      <c r="M294">
        <v>3</v>
      </c>
      <c r="N294" t="s">
        <v>40</v>
      </c>
      <c r="O294" t="s">
        <v>41</v>
      </c>
      <c r="P294">
        <v>14.9415</v>
      </c>
      <c r="Q294">
        <v>336047.63939999999</v>
      </c>
      <c r="R294">
        <v>3062341.7974999999</v>
      </c>
      <c r="S294">
        <v>336060.26489400002</v>
      </c>
      <c r="T294">
        <v>3062333.8072500001</v>
      </c>
      <c r="U294">
        <v>1.4940999999999999E-2</v>
      </c>
    </row>
    <row r="295" spans="1:21" x14ac:dyDescent="0.25">
      <c r="A295">
        <v>293</v>
      </c>
      <c r="B295" t="s">
        <v>24</v>
      </c>
      <c r="C295" t="s">
        <v>44</v>
      </c>
      <c r="D295" t="s">
        <v>43</v>
      </c>
      <c r="E295">
        <v>11</v>
      </c>
      <c r="F295" t="s">
        <v>37</v>
      </c>
      <c r="G295">
        <v>100</v>
      </c>
      <c r="H295" t="s">
        <v>27</v>
      </c>
      <c r="I295" t="s">
        <v>38</v>
      </c>
      <c r="J295" t="s">
        <v>39</v>
      </c>
      <c r="K295" t="s">
        <v>30</v>
      </c>
      <c r="L295" t="s">
        <v>31</v>
      </c>
      <c r="M295">
        <v>3</v>
      </c>
      <c r="N295" t="s">
        <v>40</v>
      </c>
      <c r="O295" t="s">
        <v>41</v>
      </c>
      <c r="P295">
        <v>1.29956</v>
      </c>
      <c r="Q295">
        <v>336072.98367400002</v>
      </c>
      <c r="R295">
        <v>3062325.7579700002</v>
      </c>
      <c r="S295">
        <v>336074.08179999999</v>
      </c>
      <c r="T295">
        <v>3062325.0630000001</v>
      </c>
      <c r="U295">
        <v>1.2999999999999999E-3</v>
      </c>
    </row>
    <row r="296" spans="1:21" x14ac:dyDescent="0.25">
      <c r="A296">
        <v>294</v>
      </c>
      <c r="B296" t="s">
        <v>24</v>
      </c>
      <c r="C296" t="s">
        <v>44</v>
      </c>
      <c r="D296" t="s">
        <v>43</v>
      </c>
      <c r="E296">
        <v>11</v>
      </c>
      <c r="F296" t="s">
        <v>37</v>
      </c>
      <c r="G296">
        <v>100</v>
      </c>
      <c r="H296" t="s">
        <v>27</v>
      </c>
      <c r="I296" t="s">
        <v>38</v>
      </c>
      <c r="J296" t="s">
        <v>39</v>
      </c>
      <c r="K296" t="s">
        <v>30</v>
      </c>
      <c r="L296" t="s">
        <v>31</v>
      </c>
      <c r="M296">
        <v>3</v>
      </c>
      <c r="N296" t="s">
        <v>40</v>
      </c>
      <c r="O296" t="s">
        <v>41</v>
      </c>
      <c r="P296">
        <v>15.0519</v>
      </c>
      <c r="Q296">
        <v>336060.26489400002</v>
      </c>
      <c r="R296">
        <v>3062333.8072500001</v>
      </c>
      <c r="S296">
        <v>336072.98367400002</v>
      </c>
      <c r="T296">
        <v>3062325.7579700002</v>
      </c>
      <c r="U296">
        <v>1.5051999999999999E-2</v>
      </c>
    </row>
    <row r="297" spans="1:21" x14ac:dyDescent="0.25">
      <c r="A297">
        <v>295</v>
      </c>
      <c r="B297" t="s">
        <v>24</v>
      </c>
      <c r="C297" t="s">
        <v>44</v>
      </c>
      <c r="D297" t="s">
        <v>43</v>
      </c>
      <c r="E297">
        <v>11</v>
      </c>
      <c r="F297" t="s">
        <v>37</v>
      </c>
      <c r="G297">
        <v>100</v>
      </c>
      <c r="H297" t="s">
        <v>27</v>
      </c>
      <c r="I297" t="s">
        <v>38</v>
      </c>
      <c r="J297" t="s">
        <v>39</v>
      </c>
      <c r="K297" t="s">
        <v>30</v>
      </c>
      <c r="L297" t="s">
        <v>31</v>
      </c>
      <c r="M297">
        <v>3</v>
      </c>
      <c r="N297" t="s">
        <v>40</v>
      </c>
      <c r="O297" t="s">
        <v>41</v>
      </c>
      <c r="P297">
        <v>0.45212599999999997</v>
      </c>
      <c r="Q297">
        <v>336074.08179999999</v>
      </c>
      <c r="R297">
        <v>3062325.0630000001</v>
      </c>
      <c r="S297">
        <v>336074.46384699998</v>
      </c>
      <c r="T297">
        <v>3062324.8212199998</v>
      </c>
      <c r="U297">
        <v>4.5199999999999998E-4</v>
      </c>
    </row>
    <row r="298" spans="1:21" x14ac:dyDescent="0.25">
      <c r="A298">
        <v>296</v>
      </c>
      <c r="B298" t="s">
        <v>24</v>
      </c>
      <c r="C298" t="s">
        <v>44</v>
      </c>
      <c r="D298" t="s">
        <v>43</v>
      </c>
      <c r="E298">
        <v>11</v>
      </c>
      <c r="F298" t="s">
        <v>37</v>
      </c>
      <c r="G298">
        <v>100</v>
      </c>
      <c r="H298" t="s">
        <v>27</v>
      </c>
      <c r="I298" t="s">
        <v>38</v>
      </c>
      <c r="J298" t="s">
        <v>39</v>
      </c>
      <c r="K298" t="s">
        <v>30</v>
      </c>
      <c r="L298" t="s">
        <v>31</v>
      </c>
      <c r="M298">
        <v>3</v>
      </c>
      <c r="N298" t="s">
        <v>40</v>
      </c>
      <c r="O298" t="s">
        <v>41</v>
      </c>
      <c r="P298">
        <v>29.635999999999999</v>
      </c>
      <c r="Q298">
        <v>336074.46384699998</v>
      </c>
      <c r="R298">
        <v>3062324.8212199998</v>
      </c>
      <c r="S298">
        <v>336099.50630000001</v>
      </c>
      <c r="T298">
        <v>3062308.9728999999</v>
      </c>
      <c r="U298">
        <v>2.9635999999999999E-2</v>
      </c>
    </row>
    <row r="299" spans="1:21" x14ac:dyDescent="0.25">
      <c r="A299">
        <v>297</v>
      </c>
      <c r="B299" t="s">
        <v>24</v>
      </c>
      <c r="C299" t="s">
        <v>44</v>
      </c>
      <c r="D299" t="s">
        <v>43</v>
      </c>
      <c r="E299">
        <v>11</v>
      </c>
      <c r="F299" t="s">
        <v>37</v>
      </c>
      <c r="G299">
        <v>100</v>
      </c>
      <c r="H299" t="s">
        <v>27</v>
      </c>
      <c r="I299" t="s">
        <v>38</v>
      </c>
      <c r="J299" t="s">
        <v>39</v>
      </c>
      <c r="K299" t="s">
        <v>30</v>
      </c>
      <c r="L299" t="s">
        <v>31</v>
      </c>
      <c r="M299">
        <v>3</v>
      </c>
      <c r="N299" t="s">
        <v>40</v>
      </c>
      <c r="O299" t="s">
        <v>41</v>
      </c>
      <c r="P299">
        <v>3.8238300000000001</v>
      </c>
      <c r="Q299">
        <v>336099.50630000001</v>
      </c>
      <c r="R299">
        <v>3062308.9728999999</v>
      </c>
      <c r="S299">
        <v>336103.25878899998</v>
      </c>
      <c r="T299">
        <v>3062308.23771</v>
      </c>
      <c r="U299">
        <v>3.8240000000000001E-3</v>
      </c>
    </row>
    <row r="300" spans="1:21" x14ac:dyDescent="0.25">
      <c r="A300">
        <v>298</v>
      </c>
      <c r="B300" t="s">
        <v>24</v>
      </c>
      <c r="C300" t="s">
        <v>44</v>
      </c>
      <c r="D300" t="s">
        <v>43</v>
      </c>
      <c r="E300">
        <v>11</v>
      </c>
      <c r="F300" t="s">
        <v>37</v>
      </c>
      <c r="G300">
        <v>100</v>
      </c>
      <c r="H300" t="s">
        <v>27</v>
      </c>
      <c r="I300" t="s">
        <v>38</v>
      </c>
      <c r="J300" t="s">
        <v>39</v>
      </c>
      <c r="K300" t="s">
        <v>30</v>
      </c>
      <c r="L300" t="s">
        <v>31</v>
      </c>
      <c r="M300">
        <v>3</v>
      </c>
      <c r="N300" t="s">
        <v>40</v>
      </c>
      <c r="O300" t="s">
        <v>41</v>
      </c>
      <c r="P300">
        <v>34.084200000000003</v>
      </c>
      <c r="Q300">
        <v>336103.25878899998</v>
      </c>
      <c r="R300">
        <v>3062308.23771</v>
      </c>
      <c r="S300">
        <v>336136.7071</v>
      </c>
      <c r="T300">
        <v>3062301.6845</v>
      </c>
      <c r="U300">
        <v>3.4084000000000003E-2</v>
      </c>
    </row>
    <row r="301" spans="1:21" x14ac:dyDescent="0.25">
      <c r="A301">
        <v>299</v>
      </c>
      <c r="B301" t="s">
        <v>24</v>
      </c>
      <c r="C301" t="s">
        <v>44</v>
      </c>
      <c r="D301" t="s">
        <v>43</v>
      </c>
      <c r="E301">
        <v>11</v>
      </c>
      <c r="F301" t="s">
        <v>37</v>
      </c>
      <c r="G301">
        <v>100</v>
      </c>
      <c r="H301" t="s">
        <v>27</v>
      </c>
      <c r="I301" t="s">
        <v>38</v>
      </c>
      <c r="J301" t="s">
        <v>39</v>
      </c>
      <c r="K301" t="s">
        <v>30</v>
      </c>
      <c r="L301" t="s">
        <v>31</v>
      </c>
      <c r="M301">
        <v>3</v>
      </c>
      <c r="N301" t="s">
        <v>40</v>
      </c>
      <c r="O301" t="s">
        <v>41</v>
      </c>
      <c r="P301">
        <v>73.597499999999997</v>
      </c>
      <c r="Q301">
        <v>336136.7071</v>
      </c>
      <c r="R301">
        <v>3062301.6845</v>
      </c>
      <c r="S301">
        <v>336200.81099999999</v>
      </c>
      <c r="T301">
        <v>3062265.5281000002</v>
      </c>
      <c r="U301">
        <v>7.3597999999999997E-2</v>
      </c>
    </row>
    <row r="302" spans="1:21" x14ac:dyDescent="0.25">
      <c r="A302">
        <v>300</v>
      </c>
      <c r="B302" t="s">
        <v>24</v>
      </c>
      <c r="C302" t="s">
        <v>44</v>
      </c>
      <c r="D302" t="s">
        <v>43</v>
      </c>
      <c r="E302">
        <v>11</v>
      </c>
      <c r="F302" t="s">
        <v>37</v>
      </c>
      <c r="G302">
        <v>100</v>
      </c>
      <c r="H302" t="s">
        <v>27</v>
      </c>
      <c r="I302" t="s">
        <v>38</v>
      </c>
      <c r="J302" t="s">
        <v>39</v>
      </c>
      <c r="K302" t="s">
        <v>30</v>
      </c>
      <c r="L302" t="s">
        <v>31</v>
      </c>
      <c r="M302">
        <v>3</v>
      </c>
      <c r="N302" t="s">
        <v>40</v>
      </c>
      <c r="O302" t="s">
        <v>41</v>
      </c>
      <c r="P302">
        <v>64.860100000000003</v>
      </c>
      <c r="Q302">
        <v>336200.81099999999</v>
      </c>
      <c r="R302">
        <v>3062265.5281000002</v>
      </c>
      <c r="S302">
        <v>336250.7438</v>
      </c>
      <c r="T302">
        <v>3062224.1329999999</v>
      </c>
      <c r="U302">
        <v>6.4860000000000001E-2</v>
      </c>
    </row>
    <row r="303" spans="1:21" x14ac:dyDescent="0.25">
      <c r="A303">
        <v>301</v>
      </c>
      <c r="B303" t="s">
        <v>24</v>
      </c>
      <c r="C303" t="s">
        <v>44</v>
      </c>
      <c r="D303" t="s">
        <v>43</v>
      </c>
      <c r="E303">
        <v>11</v>
      </c>
      <c r="F303" t="s">
        <v>37</v>
      </c>
      <c r="G303">
        <v>100</v>
      </c>
      <c r="H303" t="s">
        <v>27</v>
      </c>
      <c r="I303" t="s">
        <v>38</v>
      </c>
      <c r="J303" t="s">
        <v>39</v>
      </c>
      <c r="K303" t="s">
        <v>30</v>
      </c>
      <c r="L303" t="s">
        <v>31</v>
      </c>
      <c r="M303">
        <v>3</v>
      </c>
      <c r="N303" t="s">
        <v>40</v>
      </c>
      <c r="O303" t="s">
        <v>41</v>
      </c>
      <c r="P303">
        <v>104.104</v>
      </c>
      <c r="Q303">
        <v>336250.7438</v>
      </c>
      <c r="R303">
        <v>3062224.1329999999</v>
      </c>
      <c r="S303">
        <v>336323.55550000002</v>
      </c>
      <c r="T303">
        <v>3062149.7280000001</v>
      </c>
      <c r="U303">
        <v>0.104104</v>
      </c>
    </row>
    <row r="304" spans="1:21" x14ac:dyDescent="0.25">
      <c r="A304">
        <v>302</v>
      </c>
      <c r="B304" t="s">
        <v>24</v>
      </c>
      <c r="C304" t="s">
        <v>44</v>
      </c>
      <c r="D304" t="s">
        <v>43</v>
      </c>
      <c r="E304">
        <v>11</v>
      </c>
      <c r="F304" t="s">
        <v>37</v>
      </c>
      <c r="G304">
        <v>100</v>
      </c>
      <c r="H304" t="s">
        <v>27</v>
      </c>
      <c r="I304" t="s">
        <v>38</v>
      </c>
      <c r="J304" t="s">
        <v>39</v>
      </c>
      <c r="K304" t="s">
        <v>30</v>
      </c>
      <c r="L304" t="s">
        <v>31</v>
      </c>
      <c r="M304">
        <v>3</v>
      </c>
      <c r="N304" t="s">
        <v>40</v>
      </c>
      <c r="O304" t="s">
        <v>41</v>
      </c>
      <c r="P304">
        <v>0.14532</v>
      </c>
      <c r="Q304">
        <v>336323.55550000002</v>
      </c>
      <c r="R304">
        <v>3062149.7280000001</v>
      </c>
      <c r="S304">
        <v>336323.65710000001</v>
      </c>
      <c r="T304">
        <v>3062149.6241000001</v>
      </c>
      <c r="U304">
        <v>1.45E-4</v>
      </c>
    </row>
    <row r="305" spans="1:21" x14ac:dyDescent="0.25">
      <c r="A305">
        <v>303</v>
      </c>
      <c r="B305" t="s">
        <v>24</v>
      </c>
      <c r="C305" t="s">
        <v>44</v>
      </c>
      <c r="D305" t="s">
        <v>43</v>
      </c>
      <c r="E305">
        <v>11</v>
      </c>
      <c r="F305" t="s">
        <v>37</v>
      </c>
      <c r="G305">
        <v>100</v>
      </c>
      <c r="H305" t="s">
        <v>27</v>
      </c>
      <c r="I305" t="s">
        <v>38</v>
      </c>
      <c r="J305" t="s">
        <v>39</v>
      </c>
      <c r="K305" t="s">
        <v>30</v>
      </c>
      <c r="L305" t="s">
        <v>31</v>
      </c>
      <c r="M305">
        <v>3</v>
      </c>
      <c r="N305" t="s">
        <v>40</v>
      </c>
      <c r="O305" t="s">
        <v>41</v>
      </c>
      <c r="P305">
        <v>0.38975500000000002</v>
      </c>
      <c r="Q305">
        <v>336323.65710000001</v>
      </c>
      <c r="R305">
        <v>3062149.6241000001</v>
      </c>
      <c r="S305">
        <v>336323.92028100003</v>
      </c>
      <c r="T305">
        <v>3062149.3366200002</v>
      </c>
      <c r="U305">
        <v>3.8999999999999999E-4</v>
      </c>
    </row>
    <row r="306" spans="1:21" x14ac:dyDescent="0.25">
      <c r="A306">
        <v>304</v>
      </c>
      <c r="B306" t="s">
        <v>24</v>
      </c>
      <c r="C306" t="s">
        <v>44</v>
      </c>
      <c r="D306" t="s">
        <v>43</v>
      </c>
      <c r="E306">
        <v>11</v>
      </c>
      <c r="F306" t="s">
        <v>37</v>
      </c>
      <c r="G306">
        <v>100</v>
      </c>
      <c r="H306" t="s">
        <v>27</v>
      </c>
      <c r="I306" t="s">
        <v>38</v>
      </c>
      <c r="J306" t="s">
        <v>39</v>
      </c>
      <c r="K306" t="s">
        <v>30</v>
      </c>
      <c r="L306" t="s">
        <v>31</v>
      </c>
      <c r="M306">
        <v>3</v>
      </c>
      <c r="N306" t="s">
        <v>40</v>
      </c>
      <c r="O306" t="s">
        <v>41</v>
      </c>
      <c r="P306">
        <v>0.28392400000000001</v>
      </c>
      <c r="Q306">
        <v>336323.92028100003</v>
      </c>
      <c r="R306">
        <v>3062149.3366200002</v>
      </c>
      <c r="S306">
        <v>336324.11200000002</v>
      </c>
      <c r="T306">
        <v>3062149.1272</v>
      </c>
      <c r="U306">
        <v>2.8400000000000002E-4</v>
      </c>
    </row>
    <row r="307" spans="1:21" x14ac:dyDescent="0.25">
      <c r="A307">
        <v>305</v>
      </c>
      <c r="B307" t="s">
        <v>24</v>
      </c>
      <c r="C307" t="s">
        <v>44</v>
      </c>
      <c r="D307" t="s">
        <v>43</v>
      </c>
      <c r="E307">
        <v>11</v>
      </c>
      <c r="F307" t="s">
        <v>37</v>
      </c>
      <c r="G307">
        <v>100</v>
      </c>
      <c r="H307" t="s">
        <v>27</v>
      </c>
      <c r="I307" t="s">
        <v>38</v>
      </c>
      <c r="J307" t="s">
        <v>39</v>
      </c>
      <c r="K307" t="s">
        <v>30</v>
      </c>
      <c r="L307" t="s">
        <v>31</v>
      </c>
      <c r="M307">
        <v>3</v>
      </c>
      <c r="N307" t="s">
        <v>40</v>
      </c>
      <c r="O307" t="s">
        <v>41</v>
      </c>
      <c r="P307">
        <v>10.8156</v>
      </c>
      <c r="Q307">
        <v>336324.11200000002</v>
      </c>
      <c r="R307">
        <v>3062149.1272</v>
      </c>
      <c r="S307">
        <v>336331.41484799999</v>
      </c>
      <c r="T307">
        <v>3062141.1493799998</v>
      </c>
      <c r="U307">
        <v>1.0815999999999999E-2</v>
      </c>
    </row>
    <row r="308" spans="1:21" x14ac:dyDescent="0.25">
      <c r="A308">
        <v>306</v>
      </c>
      <c r="B308" t="s">
        <v>24</v>
      </c>
      <c r="C308" t="s">
        <v>44</v>
      </c>
      <c r="D308" t="s">
        <v>43</v>
      </c>
      <c r="E308">
        <v>11</v>
      </c>
      <c r="F308" t="s">
        <v>37</v>
      </c>
      <c r="G308">
        <v>100</v>
      </c>
      <c r="H308" t="s">
        <v>27</v>
      </c>
      <c r="I308" t="s">
        <v>38</v>
      </c>
      <c r="J308" t="s">
        <v>39</v>
      </c>
      <c r="K308" t="s">
        <v>30</v>
      </c>
      <c r="L308" t="s">
        <v>31</v>
      </c>
      <c r="M308">
        <v>3</v>
      </c>
      <c r="N308" t="s">
        <v>40</v>
      </c>
      <c r="O308" t="s">
        <v>41</v>
      </c>
      <c r="P308">
        <v>23.303100000000001</v>
      </c>
      <c r="Q308">
        <v>336359.92331699998</v>
      </c>
      <c r="R308">
        <v>3062110.0059699998</v>
      </c>
      <c r="S308">
        <v>336375.65789999999</v>
      </c>
      <c r="T308">
        <v>3062092.8171000001</v>
      </c>
      <c r="U308">
        <v>2.3303000000000001E-2</v>
      </c>
    </row>
    <row r="309" spans="1:21" x14ac:dyDescent="0.25">
      <c r="A309">
        <v>307</v>
      </c>
      <c r="B309" t="s">
        <v>24</v>
      </c>
      <c r="C309" t="s">
        <v>44</v>
      </c>
      <c r="D309" t="s">
        <v>43</v>
      </c>
      <c r="E309">
        <v>11</v>
      </c>
      <c r="F309" t="s">
        <v>37</v>
      </c>
      <c r="G309">
        <v>100</v>
      </c>
      <c r="H309" t="s">
        <v>27</v>
      </c>
      <c r="I309" t="s">
        <v>38</v>
      </c>
      <c r="J309" t="s">
        <v>39</v>
      </c>
      <c r="K309" t="s">
        <v>30</v>
      </c>
      <c r="L309" t="s">
        <v>31</v>
      </c>
      <c r="M309">
        <v>3</v>
      </c>
      <c r="N309" t="s">
        <v>40</v>
      </c>
      <c r="O309" t="s">
        <v>41</v>
      </c>
      <c r="P309">
        <v>42.221400000000003</v>
      </c>
      <c r="Q309">
        <v>336331.41484799999</v>
      </c>
      <c r="R309">
        <v>3062141.1493799998</v>
      </c>
      <c r="S309">
        <v>336359.92331699998</v>
      </c>
      <c r="T309">
        <v>3062110.0059699998</v>
      </c>
      <c r="U309">
        <v>4.2221000000000002E-2</v>
      </c>
    </row>
    <row r="310" spans="1:21" x14ac:dyDescent="0.25">
      <c r="A310">
        <v>308</v>
      </c>
      <c r="B310" t="s">
        <v>24</v>
      </c>
      <c r="C310" t="s">
        <v>44</v>
      </c>
      <c r="D310" t="s">
        <v>43</v>
      </c>
      <c r="E310">
        <v>11</v>
      </c>
      <c r="F310" t="s">
        <v>37</v>
      </c>
      <c r="G310">
        <v>100</v>
      </c>
      <c r="H310" t="s">
        <v>27</v>
      </c>
      <c r="I310" t="s">
        <v>38</v>
      </c>
      <c r="J310" t="s">
        <v>39</v>
      </c>
      <c r="K310" t="s">
        <v>30</v>
      </c>
      <c r="L310" t="s">
        <v>31</v>
      </c>
      <c r="M310">
        <v>3</v>
      </c>
      <c r="N310" t="s">
        <v>40</v>
      </c>
      <c r="O310" t="s">
        <v>41</v>
      </c>
      <c r="P310">
        <v>46.768500000000003</v>
      </c>
      <c r="Q310">
        <v>336375.65789999999</v>
      </c>
      <c r="R310">
        <v>3062092.8171000001</v>
      </c>
      <c r="S310">
        <v>336403.92749999999</v>
      </c>
      <c r="T310">
        <v>3062055.5595999998</v>
      </c>
      <c r="U310">
        <v>4.6767999999999997E-2</v>
      </c>
    </row>
    <row r="311" spans="1:21" x14ac:dyDescent="0.25">
      <c r="A311">
        <v>309</v>
      </c>
      <c r="B311" t="s">
        <v>24</v>
      </c>
      <c r="C311" t="s">
        <v>44</v>
      </c>
      <c r="D311" t="s">
        <v>43</v>
      </c>
      <c r="E311">
        <v>11</v>
      </c>
      <c r="F311" t="s">
        <v>37</v>
      </c>
      <c r="G311">
        <v>100</v>
      </c>
      <c r="H311" t="s">
        <v>27</v>
      </c>
      <c r="I311" t="s">
        <v>38</v>
      </c>
      <c r="J311" t="s">
        <v>39</v>
      </c>
      <c r="K311" t="s">
        <v>30</v>
      </c>
      <c r="L311" t="s">
        <v>31</v>
      </c>
      <c r="M311">
        <v>3</v>
      </c>
      <c r="N311" t="s">
        <v>40</v>
      </c>
      <c r="O311" t="s">
        <v>41</v>
      </c>
      <c r="P311">
        <v>19.087</v>
      </c>
      <c r="Q311">
        <v>336403.92749999999</v>
      </c>
      <c r="R311">
        <v>3062055.5595999998</v>
      </c>
      <c r="S311">
        <v>336396.41350000002</v>
      </c>
      <c r="T311">
        <v>3062038.0139000001</v>
      </c>
      <c r="U311">
        <v>1.9087E-2</v>
      </c>
    </row>
    <row r="312" spans="1:21" x14ac:dyDescent="0.25">
      <c r="A312">
        <v>310</v>
      </c>
      <c r="B312" t="s">
        <v>24</v>
      </c>
      <c r="C312" t="s">
        <v>44</v>
      </c>
      <c r="D312" t="s">
        <v>43</v>
      </c>
      <c r="E312">
        <v>11</v>
      </c>
      <c r="F312" t="s">
        <v>37</v>
      </c>
      <c r="G312">
        <v>100</v>
      </c>
      <c r="H312" t="s">
        <v>27</v>
      </c>
      <c r="I312" t="s">
        <v>38</v>
      </c>
      <c r="J312" t="s">
        <v>39</v>
      </c>
      <c r="K312" t="s">
        <v>30</v>
      </c>
      <c r="L312" t="s">
        <v>31</v>
      </c>
      <c r="M312">
        <v>3</v>
      </c>
      <c r="N312" t="s">
        <v>40</v>
      </c>
      <c r="O312" t="s">
        <v>41</v>
      </c>
      <c r="P312">
        <v>2.87182</v>
      </c>
      <c r="Q312">
        <v>336396.41350000002</v>
      </c>
      <c r="R312">
        <v>3062038.0139000001</v>
      </c>
      <c r="S312">
        <v>336394.53519999998</v>
      </c>
      <c r="T312">
        <v>3062035.8415000001</v>
      </c>
      <c r="U312">
        <v>2.872E-3</v>
      </c>
    </row>
    <row r="313" spans="1:21" x14ac:dyDescent="0.25">
      <c r="A313">
        <v>311</v>
      </c>
      <c r="B313" t="s">
        <v>24</v>
      </c>
      <c r="C313" t="s">
        <v>44</v>
      </c>
      <c r="D313" t="s">
        <v>43</v>
      </c>
      <c r="E313">
        <v>11</v>
      </c>
      <c r="F313" t="s">
        <v>37</v>
      </c>
      <c r="G313">
        <v>100</v>
      </c>
      <c r="H313" t="s">
        <v>27</v>
      </c>
      <c r="I313" t="s">
        <v>38</v>
      </c>
      <c r="J313" t="s">
        <v>39</v>
      </c>
      <c r="K313" t="s">
        <v>30</v>
      </c>
      <c r="L313" t="s">
        <v>31</v>
      </c>
      <c r="M313">
        <v>3</v>
      </c>
      <c r="N313" t="s">
        <v>40</v>
      </c>
      <c r="O313" t="s">
        <v>41</v>
      </c>
      <c r="P313">
        <v>51.526499999999999</v>
      </c>
      <c r="Q313">
        <v>336394.53519999998</v>
      </c>
      <c r="R313">
        <v>3062035.8415000001</v>
      </c>
      <c r="S313">
        <v>336360.8346</v>
      </c>
      <c r="T313">
        <v>3061996.8640000001</v>
      </c>
      <c r="U313">
        <v>5.1526000000000002E-2</v>
      </c>
    </row>
    <row r="314" spans="1:21" x14ac:dyDescent="0.25">
      <c r="A314">
        <v>312</v>
      </c>
      <c r="B314" t="s">
        <v>24</v>
      </c>
      <c r="C314" t="s">
        <v>44</v>
      </c>
      <c r="D314" t="s">
        <v>43</v>
      </c>
      <c r="E314">
        <v>11</v>
      </c>
      <c r="F314" t="s">
        <v>37</v>
      </c>
      <c r="G314">
        <v>100</v>
      </c>
      <c r="H314" t="s">
        <v>27</v>
      </c>
      <c r="I314" t="s">
        <v>38</v>
      </c>
      <c r="J314" t="s">
        <v>39</v>
      </c>
      <c r="K314" t="s">
        <v>30</v>
      </c>
      <c r="L314" t="s">
        <v>31</v>
      </c>
      <c r="M314">
        <v>3</v>
      </c>
      <c r="N314" t="s">
        <v>40</v>
      </c>
      <c r="O314" t="s">
        <v>41</v>
      </c>
      <c r="P314">
        <v>27.7194</v>
      </c>
      <c r="Q314">
        <v>336360.8346</v>
      </c>
      <c r="R314">
        <v>3061996.8640000001</v>
      </c>
      <c r="S314">
        <v>336342.28865100001</v>
      </c>
      <c r="T314">
        <v>3061976.2627300001</v>
      </c>
      <c r="U314">
        <v>2.7719000000000001E-2</v>
      </c>
    </row>
    <row r="315" spans="1:21" x14ac:dyDescent="0.25">
      <c r="A315">
        <v>313</v>
      </c>
      <c r="B315" t="s">
        <v>24</v>
      </c>
      <c r="C315" t="s">
        <v>44</v>
      </c>
      <c r="D315" t="s">
        <v>43</v>
      </c>
      <c r="E315">
        <v>11</v>
      </c>
      <c r="F315" t="s">
        <v>37</v>
      </c>
      <c r="G315">
        <v>100</v>
      </c>
      <c r="H315" t="s">
        <v>27</v>
      </c>
      <c r="I315" t="s">
        <v>38</v>
      </c>
      <c r="J315" t="s">
        <v>39</v>
      </c>
      <c r="K315" t="s">
        <v>30</v>
      </c>
      <c r="L315" t="s">
        <v>31</v>
      </c>
      <c r="M315">
        <v>3</v>
      </c>
      <c r="N315" t="s">
        <v>40</v>
      </c>
      <c r="O315" t="s">
        <v>41</v>
      </c>
      <c r="P315">
        <v>37.848500000000001</v>
      </c>
      <c r="Q315">
        <v>336342.28865100001</v>
      </c>
      <c r="R315">
        <v>3061976.2627300001</v>
      </c>
      <c r="S315">
        <v>336316.9657</v>
      </c>
      <c r="T315">
        <v>3061948.1334000002</v>
      </c>
      <c r="U315">
        <v>3.7849000000000001E-2</v>
      </c>
    </row>
    <row r="316" spans="1:21" x14ac:dyDescent="0.25">
      <c r="A316">
        <v>314</v>
      </c>
      <c r="B316" t="s">
        <v>24</v>
      </c>
      <c r="C316" t="s">
        <v>44</v>
      </c>
      <c r="D316" t="s">
        <v>43</v>
      </c>
      <c r="E316">
        <v>11</v>
      </c>
      <c r="F316" t="s">
        <v>37</v>
      </c>
      <c r="G316">
        <v>100</v>
      </c>
      <c r="H316" t="s">
        <v>27</v>
      </c>
      <c r="I316" t="s">
        <v>38</v>
      </c>
      <c r="J316" t="s">
        <v>39</v>
      </c>
      <c r="K316" t="s">
        <v>30</v>
      </c>
      <c r="L316" t="s">
        <v>31</v>
      </c>
      <c r="M316">
        <v>3</v>
      </c>
      <c r="N316" t="s">
        <v>40</v>
      </c>
      <c r="O316" t="s">
        <v>41</v>
      </c>
      <c r="P316">
        <v>52.95</v>
      </c>
      <c r="Q316">
        <v>336316.9657</v>
      </c>
      <c r="R316">
        <v>3061948.1334000002</v>
      </c>
      <c r="S316">
        <v>336278.0454</v>
      </c>
      <c r="T316">
        <v>3061912.2319999998</v>
      </c>
      <c r="U316">
        <v>5.2949999999999997E-2</v>
      </c>
    </row>
    <row r="317" spans="1:21" x14ac:dyDescent="0.25">
      <c r="A317">
        <v>315</v>
      </c>
      <c r="B317" t="s">
        <v>24</v>
      </c>
      <c r="C317" t="s">
        <v>44</v>
      </c>
      <c r="D317" t="s">
        <v>43</v>
      </c>
      <c r="E317">
        <v>11</v>
      </c>
      <c r="F317" t="s">
        <v>37</v>
      </c>
      <c r="G317">
        <v>100</v>
      </c>
      <c r="H317" t="s">
        <v>27</v>
      </c>
      <c r="I317" t="s">
        <v>38</v>
      </c>
      <c r="J317" t="s">
        <v>39</v>
      </c>
      <c r="K317" t="s">
        <v>30</v>
      </c>
      <c r="L317" t="s">
        <v>31</v>
      </c>
      <c r="M317">
        <v>3</v>
      </c>
      <c r="N317" t="s">
        <v>40</v>
      </c>
      <c r="O317" t="s">
        <v>41</v>
      </c>
      <c r="P317">
        <v>98.749899999999997</v>
      </c>
      <c r="Q317">
        <v>336278.0454</v>
      </c>
      <c r="R317">
        <v>3061912.2319999998</v>
      </c>
      <c r="S317">
        <v>336194.54739999998</v>
      </c>
      <c r="T317">
        <v>3061859.5098999999</v>
      </c>
      <c r="U317">
        <v>9.8750000000000004E-2</v>
      </c>
    </row>
    <row r="318" spans="1:21" x14ac:dyDescent="0.25">
      <c r="A318">
        <v>316</v>
      </c>
      <c r="B318" t="s">
        <v>24</v>
      </c>
      <c r="C318" t="s">
        <v>44</v>
      </c>
      <c r="D318" t="s">
        <v>43</v>
      </c>
      <c r="E318">
        <v>11</v>
      </c>
      <c r="F318" t="s">
        <v>37</v>
      </c>
      <c r="G318">
        <v>100</v>
      </c>
      <c r="H318" t="s">
        <v>27</v>
      </c>
      <c r="I318" t="s">
        <v>38</v>
      </c>
      <c r="J318" t="s">
        <v>39</v>
      </c>
      <c r="K318" t="s">
        <v>30</v>
      </c>
      <c r="L318" t="s">
        <v>31</v>
      </c>
      <c r="M318">
        <v>3</v>
      </c>
      <c r="N318" t="s">
        <v>40</v>
      </c>
      <c r="O318" t="s">
        <v>41</v>
      </c>
      <c r="P318">
        <v>117.849</v>
      </c>
      <c r="Q318">
        <v>336194.54739999998</v>
      </c>
      <c r="R318">
        <v>3061859.5098999999</v>
      </c>
      <c r="S318">
        <v>336088.496132</v>
      </c>
      <c r="T318">
        <v>3061808.1133500002</v>
      </c>
      <c r="U318">
        <v>0.117849</v>
      </c>
    </row>
    <row r="319" spans="1:21" x14ac:dyDescent="0.25">
      <c r="A319">
        <v>317</v>
      </c>
      <c r="B319" t="s">
        <v>24</v>
      </c>
      <c r="C319" t="s">
        <v>44</v>
      </c>
      <c r="D319" t="s">
        <v>43</v>
      </c>
      <c r="E319">
        <v>11</v>
      </c>
      <c r="F319" t="s">
        <v>37</v>
      </c>
      <c r="G319">
        <v>100</v>
      </c>
      <c r="H319" t="s">
        <v>27</v>
      </c>
      <c r="I319" t="s">
        <v>38</v>
      </c>
      <c r="J319" t="s">
        <v>39</v>
      </c>
      <c r="K319" t="s">
        <v>30</v>
      </c>
      <c r="L319" t="s">
        <v>31</v>
      </c>
      <c r="M319">
        <v>3</v>
      </c>
      <c r="N319" t="s">
        <v>40</v>
      </c>
      <c r="O319" t="s">
        <v>41</v>
      </c>
      <c r="P319">
        <v>3.81351</v>
      </c>
      <c r="Q319">
        <v>336088.496132</v>
      </c>
      <c r="R319">
        <v>3061808.1133500002</v>
      </c>
      <c r="S319">
        <v>336085.06439999997</v>
      </c>
      <c r="T319">
        <v>3061806.4501999998</v>
      </c>
      <c r="U319">
        <v>3.8140000000000001E-3</v>
      </c>
    </row>
    <row r="320" spans="1:21" x14ac:dyDescent="0.25">
      <c r="A320">
        <v>318</v>
      </c>
      <c r="B320" t="s">
        <v>24</v>
      </c>
      <c r="C320" t="s">
        <v>44</v>
      </c>
      <c r="D320" t="s">
        <v>43</v>
      </c>
      <c r="E320">
        <v>11</v>
      </c>
      <c r="F320" t="s">
        <v>37</v>
      </c>
      <c r="G320">
        <v>100</v>
      </c>
      <c r="H320" t="s">
        <v>27</v>
      </c>
      <c r="I320" t="s">
        <v>38</v>
      </c>
      <c r="J320" t="s">
        <v>39</v>
      </c>
      <c r="K320" t="s">
        <v>30</v>
      </c>
      <c r="L320" t="s">
        <v>31</v>
      </c>
      <c r="M320">
        <v>3</v>
      </c>
      <c r="N320" t="s">
        <v>40</v>
      </c>
      <c r="O320" t="s">
        <v>41</v>
      </c>
      <c r="P320">
        <v>1.4577899999999999</v>
      </c>
      <c r="Q320">
        <v>336085.06439999997</v>
      </c>
      <c r="R320">
        <v>3061806.4501999998</v>
      </c>
      <c r="S320">
        <v>336083.75255799998</v>
      </c>
      <c r="T320">
        <v>3061805.8144100001</v>
      </c>
      <c r="U320">
        <v>1.4580000000000001E-3</v>
      </c>
    </row>
    <row r="321" spans="1:21" x14ac:dyDescent="0.25">
      <c r="A321">
        <v>319</v>
      </c>
      <c r="B321" t="s">
        <v>24</v>
      </c>
      <c r="C321" t="s">
        <v>44</v>
      </c>
      <c r="D321" t="s">
        <v>43</v>
      </c>
      <c r="E321">
        <v>11</v>
      </c>
      <c r="F321" t="s">
        <v>37</v>
      </c>
      <c r="G321">
        <v>100</v>
      </c>
      <c r="H321" t="s">
        <v>27</v>
      </c>
      <c r="I321" t="s">
        <v>38</v>
      </c>
      <c r="J321" t="s">
        <v>39</v>
      </c>
      <c r="K321" t="s">
        <v>30</v>
      </c>
      <c r="L321" t="s">
        <v>31</v>
      </c>
      <c r="M321">
        <v>3</v>
      </c>
      <c r="N321" t="s">
        <v>40</v>
      </c>
      <c r="O321" t="s">
        <v>41</v>
      </c>
      <c r="P321">
        <v>3.0640200000000002</v>
      </c>
      <c r="Q321">
        <v>336083.75255799998</v>
      </c>
      <c r="R321">
        <v>3061805.8144100001</v>
      </c>
      <c r="S321">
        <v>336080.99530000001</v>
      </c>
      <c r="T321">
        <v>3061804.4780999999</v>
      </c>
      <c r="U321">
        <v>3.0639999999999999E-3</v>
      </c>
    </row>
    <row r="322" spans="1:21" x14ac:dyDescent="0.25">
      <c r="A322">
        <v>320</v>
      </c>
      <c r="B322" t="s">
        <v>24</v>
      </c>
      <c r="C322" t="s">
        <v>44</v>
      </c>
      <c r="D322" t="s">
        <v>43</v>
      </c>
      <c r="E322">
        <v>11</v>
      </c>
      <c r="F322" t="s">
        <v>37</v>
      </c>
      <c r="G322">
        <v>100</v>
      </c>
      <c r="H322" t="s">
        <v>27</v>
      </c>
      <c r="I322" t="s">
        <v>38</v>
      </c>
      <c r="J322" t="s">
        <v>39</v>
      </c>
      <c r="K322" t="s">
        <v>30</v>
      </c>
      <c r="L322" t="s">
        <v>31</v>
      </c>
      <c r="M322">
        <v>3</v>
      </c>
      <c r="N322" t="s">
        <v>40</v>
      </c>
      <c r="O322" t="s">
        <v>41</v>
      </c>
      <c r="P322">
        <v>108.509</v>
      </c>
      <c r="Q322">
        <v>336080.99530000001</v>
      </c>
      <c r="R322">
        <v>3061804.4780999999</v>
      </c>
      <c r="S322">
        <v>335987.2352</v>
      </c>
      <c r="T322">
        <v>3061749.8590000002</v>
      </c>
      <c r="U322">
        <v>0.10850899999999999</v>
      </c>
    </row>
    <row r="323" spans="1:21" x14ac:dyDescent="0.25">
      <c r="A323">
        <v>321</v>
      </c>
      <c r="B323" t="s">
        <v>24</v>
      </c>
      <c r="C323" t="s">
        <v>44</v>
      </c>
      <c r="D323" t="s">
        <v>43</v>
      </c>
      <c r="E323">
        <v>11</v>
      </c>
      <c r="F323" t="s">
        <v>37</v>
      </c>
      <c r="G323">
        <v>100</v>
      </c>
      <c r="H323" t="s">
        <v>27</v>
      </c>
      <c r="I323" t="s">
        <v>38</v>
      </c>
      <c r="J323" t="s">
        <v>39</v>
      </c>
      <c r="K323" t="s">
        <v>30</v>
      </c>
      <c r="L323" t="s">
        <v>31</v>
      </c>
      <c r="M323">
        <v>3</v>
      </c>
      <c r="N323" t="s">
        <v>40</v>
      </c>
      <c r="O323" t="s">
        <v>41</v>
      </c>
      <c r="P323">
        <v>15.6396</v>
      </c>
      <c r="Q323">
        <v>335987.2352</v>
      </c>
      <c r="R323">
        <v>3061749.8590000002</v>
      </c>
      <c r="S323">
        <v>335973.64899399999</v>
      </c>
      <c r="T323">
        <v>3061742.1123100002</v>
      </c>
      <c r="U323">
        <v>1.5640000000000001E-2</v>
      </c>
    </row>
    <row r="324" spans="1:21" x14ac:dyDescent="0.25">
      <c r="A324">
        <v>322</v>
      </c>
      <c r="B324" t="s">
        <v>24</v>
      </c>
      <c r="C324" t="s">
        <v>44</v>
      </c>
      <c r="D324" t="s">
        <v>43</v>
      </c>
      <c r="E324">
        <v>11</v>
      </c>
      <c r="F324" t="s">
        <v>37</v>
      </c>
      <c r="G324">
        <v>100</v>
      </c>
      <c r="H324" t="s">
        <v>27</v>
      </c>
      <c r="I324" t="s">
        <v>38</v>
      </c>
      <c r="J324" t="s">
        <v>39</v>
      </c>
      <c r="K324" t="s">
        <v>30</v>
      </c>
      <c r="L324" t="s">
        <v>31</v>
      </c>
      <c r="M324">
        <v>3</v>
      </c>
      <c r="N324" t="s">
        <v>40</v>
      </c>
      <c r="O324" t="s">
        <v>41</v>
      </c>
      <c r="P324">
        <v>86.579099999999997</v>
      </c>
      <c r="Q324">
        <v>335973.64899399999</v>
      </c>
      <c r="R324">
        <v>3061742.1123100002</v>
      </c>
      <c r="S324">
        <v>335898.43709999998</v>
      </c>
      <c r="T324">
        <v>3061699.2274000002</v>
      </c>
      <c r="U324">
        <v>8.6579000000000003E-2</v>
      </c>
    </row>
    <row r="325" spans="1:21" x14ac:dyDescent="0.25">
      <c r="A325">
        <v>323</v>
      </c>
      <c r="B325" t="s">
        <v>24</v>
      </c>
      <c r="C325" t="s">
        <v>44</v>
      </c>
      <c r="D325" t="s">
        <v>43</v>
      </c>
      <c r="E325">
        <v>11</v>
      </c>
      <c r="F325" t="s">
        <v>37</v>
      </c>
      <c r="G325">
        <v>100</v>
      </c>
      <c r="H325" t="s">
        <v>27</v>
      </c>
      <c r="I325" t="s">
        <v>38</v>
      </c>
      <c r="J325" t="s">
        <v>39</v>
      </c>
      <c r="K325" t="s">
        <v>30</v>
      </c>
      <c r="L325" t="s">
        <v>31</v>
      </c>
      <c r="M325">
        <v>3</v>
      </c>
      <c r="N325" t="s">
        <v>40</v>
      </c>
      <c r="O325" t="s">
        <v>41</v>
      </c>
      <c r="P325">
        <v>0.78774699999999998</v>
      </c>
      <c r="Q325">
        <v>335898.43709999998</v>
      </c>
      <c r="R325">
        <v>3061699.2274000002</v>
      </c>
      <c r="S325">
        <v>335897.75277600001</v>
      </c>
      <c r="T325">
        <v>3061698.83721</v>
      </c>
      <c r="U325">
        <v>7.8799999999999996E-4</v>
      </c>
    </row>
    <row r="326" spans="1:21" x14ac:dyDescent="0.25">
      <c r="A326">
        <v>324</v>
      </c>
      <c r="B326" t="s">
        <v>24</v>
      </c>
      <c r="C326" t="s">
        <v>44</v>
      </c>
      <c r="D326" t="s">
        <v>43</v>
      </c>
      <c r="E326">
        <v>11</v>
      </c>
      <c r="F326" t="s">
        <v>37</v>
      </c>
      <c r="G326">
        <v>100</v>
      </c>
      <c r="H326" t="s">
        <v>27</v>
      </c>
      <c r="I326" t="s">
        <v>38</v>
      </c>
      <c r="J326" t="s">
        <v>39</v>
      </c>
      <c r="K326" t="s">
        <v>30</v>
      </c>
      <c r="L326" t="s">
        <v>31</v>
      </c>
      <c r="M326">
        <v>3</v>
      </c>
      <c r="N326" t="s">
        <v>40</v>
      </c>
      <c r="O326" t="s">
        <v>41</v>
      </c>
      <c r="P326">
        <v>18.363299999999999</v>
      </c>
      <c r="Q326">
        <v>335897.75277600001</v>
      </c>
      <c r="R326">
        <v>3061698.83721</v>
      </c>
      <c r="S326">
        <v>335881.80040000001</v>
      </c>
      <c r="T326">
        <v>3061689.7415</v>
      </c>
      <c r="U326">
        <v>1.8363000000000001E-2</v>
      </c>
    </row>
    <row r="327" spans="1:21" x14ac:dyDescent="0.25">
      <c r="A327">
        <v>325</v>
      </c>
      <c r="B327" t="s">
        <v>24</v>
      </c>
      <c r="C327" t="s">
        <v>44</v>
      </c>
      <c r="D327" t="s">
        <v>43</v>
      </c>
      <c r="E327">
        <v>11</v>
      </c>
      <c r="F327" t="s">
        <v>37</v>
      </c>
      <c r="G327">
        <v>100</v>
      </c>
      <c r="H327" t="s">
        <v>27</v>
      </c>
      <c r="I327" t="s">
        <v>38</v>
      </c>
      <c r="J327" t="s">
        <v>39</v>
      </c>
      <c r="K327" t="s">
        <v>30</v>
      </c>
      <c r="L327" t="s">
        <v>31</v>
      </c>
      <c r="M327">
        <v>3</v>
      </c>
      <c r="N327" t="s">
        <v>40</v>
      </c>
      <c r="O327" t="s">
        <v>41</v>
      </c>
      <c r="P327">
        <v>59.897199999999998</v>
      </c>
      <c r="Q327">
        <v>335881.80040000001</v>
      </c>
      <c r="R327">
        <v>3061689.7415</v>
      </c>
      <c r="S327">
        <v>335830.24257399997</v>
      </c>
      <c r="T327">
        <v>3061659.25428</v>
      </c>
      <c r="U327">
        <v>5.9896999999999999E-2</v>
      </c>
    </row>
    <row r="328" spans="1:21" x14ac:dyDescent="0.25">
      <c r="A328">
        <v>326</v>
      </c>
      <c r="B328" t="s">
        <v>24</v>
      </c>
      <c r="C328" t="s">
        <v>44</v>
      </c>
      <c r="D328" t="s">
        <v>43</v>
      </c>
      <c r="E328">
        <v>11</v>
      </c>
      <c r="F328" t="s">
        <v>37</v>
      </c>
      <c r="G328">
        <v>100</v>
      </c>
      <c r="H328" t="s">
        <v>27</v>
      </c>
      <c r="I328" t="s">
        <v>38</v>
      </c>
      <c r="J328" t="s">
        <v>39</v>
      </c>
      <c r="K328" t="s">
        <v>30</v>
      </c>
      <c r="L328" t="s">
        <v>31</v>
      </c>
      <c r="M328">
        <v>3</v>
      </c>
      <c r="N328" t="s">
        <v>40</v>
      </c>
      <c r="O328" t="s">
        <v>41</v>
      </c>
      <c r="P328">
        <v>68.088399999999993</v>
      </c>
      <c r="Q328">
        <v>335830.24257399997</v>
      </c>
      <c r="R328">
        <v>3061659.25428</v>
      </c>
      <c r="S328">
        <v>335771.63400000002</v>
      </c>
      <c r="T328">
        <v>3061624.5978000001</v>
      </c>
      <c r="U328">
        <v>6.8087999999999996E-2</v>
      </c>
    </row>
    <row r="329" spans="1:21" x14ac:dyDescent="0.25">
      <c r="A329">
        <v>327</v>
      </c>
      <c r="B329" t="s">
        <v>24</v>
      </c>
      <c r="C329" t="s">
        <v>44</v>
      </c>
      <c r="D329" t="s">
        <v>43</v>
      </c>
      <c r="E329">
        <v>11</v>
      </c>
      <c r="F329" t="s">
        <v>37</v>
      </c>
      <c r="G329">
        <v>100</v>
      </c>
      <c r="H329" t="s">
        <v>27</v>
      </c>
      <c r="I329" t="s">
        <v>38</v>
      </c>
      <c r="J329" t="s">
        <v>39</v>
      </c>
      <c r="K329" t="s">
        <v>30</v>
      </c>
      <c r="L329" t="s">
        <v>31</v>
      </c>
      <c r="M329">
        <v>3</v>
      </c>
      <c r="N329" t="s">
        <v>40</v>
      </c>
      <c r="O329" t="s">
        <v>41</v>
      </c>
      <c r="P329">
        <v>158.07499999999999</v>
      </c>
      <c r="Q329">
        <v>335771.63400000002</v>
      </c>
      <c r="R329">
        <v>3061624.5978000001</v>
      </c>
      <c r="S329">
        <v>335633.89140000002</v>
      </c>
      <c r="T329">
        <v>3061547.0440000002</v>
      </c>
      <c r="U329">
        <v>0.15807499999999999</v>
      </c>
    </row>
    <row r="330" spans="1:21" x14ac:dyDescent="0.25">
      <c r="A330">
        <v>328</v>
      </c>
      <c r="B330" t="s">
        <v>24</v>
      </c>
      <c r="C330" t="s">
        <v>44</v>
      </c>
      <c r="D330" t="s">
        <v>43</v>
      </c>
      <c r="E330">
        <v>11</v>
      </c>
      <c r="F330" t="s">
        <v>37</v>
      </c>
      <c r="G330">
        <v>100</v>
      </c>
      <c r="H330" t="s">
        <v>27</v>
      </c>
      <c r="I330" t="s">
        <v>38</v>
      </c>
      <c r="J330" t="s">
        <v>39</v>
      </c>
      <c r="K330" t="s">
        <v>30</v>
      </c>
      <c r="L330" t="s">
        <v>31</v>
      </c>
      <c r="M330">
        <v>3</v>
      </c>
      <c r="N330" t="s">
        <v>40</v>
      </c>
      <c r="O330" t="s">
        <v>41</v>
      </c>
      <c r="P330">
        <v>8.41723</v>
      </c>
      <c r="Q330">
        <v>335633.89140000002</v>
      </c>
      <c r="R330">
        <v>3061547.0440000002</v>
      </c>
      <c r="S330">
        <v>335627.05949999997</v>
      </c>
      <c r="T330">
        <v>3061542.1272</v>
      </c>
      <c r="U330">
        <v>8.4169999999999991E-3</v>
      </c>
    </row>
    <row r="331" spans="1:21" x14ac:dyDescent="0.25">
      <c r="A331">
        <v>329</v>
      </c>
      <c r="B331" t="s">
        <v>24</v>
      </c>
      <c r="C331" t="s">
        <v>44</v>
      </c>
      <c r="D331" t="s">
        <v>43</v>
      </c>
      <c r="E331">
        <v>11</v>
      </c>
      <c r="F331" t="s">
        <v>37</v>
      </c>
      <c r="G331">
        <v>100</v>
      </c>
      <c r="H331" t="s">
        <v>27</v>
      </c>
      <c r="I331" t="s">
        <v>38</v>
      </c>
      <c r="J331" t="s">
        <v>39</v>
      </c>
      <c r="K331" t="s">
        <v>30</v>
      </c>
      <c r="L331" t="s">
        <v>31</v>
      </c>
      <c r="M331">
        <v>3</v>
      </c>
      <c r="N331" t="s">
        <v>40</v>
      </c>
      <c r="O331" t="s">
        <v>41</v>
      </c>
      <c r="P331">
        <v>20.984300000000001</v>
      </c>
      <c r="Q331">
        <v>335627.05949999997</v>
      </c>
      <c r="R331">
        <v>3061542.1272</v>
      </c>
      <c r="S331">
        <v>335610.02751300001</v>
      </c>
      <c r="T331">
        <v>3061529.86944</v>
      </c>
      <c r="U331">
        <v>2.0983999999999999E-2</v>
      </c>
    </row>
    <row r="332" spans="1:21" x14ac:dyDescent="0.25">
      <c r="A332">
        <v>330</v>
      </c>
      <c r="B332" t="s">
        <v>24</v>
      </c>
      <c r="C332" t="s">
        <v>44</v>
      </c>
      <c r="D332" t="s">
        <v>43</v>
      </c>
      <c r="E332">
        <v>11</v>
      </c>
      <c r="F332" t="s">
        <v>37</v>
      </c>
      <c r="G332">
        <v>100</v>
      </c>
      <c r="H332" t="s">
        <v>27</v>
      </c>
      <c r="I332" t="s">
        <v>38</v>
      </c>
      <c r="J332" t="s">
        <v>39</v>
      </c>
      <c r="K332" t="s">
        <v>30</v>
      </c>
      <c r="L332" t="s">
        <v>31</v>
      </c>
      <c r="M332">
        <v>3</v>
      </c>
      <c r="N332" t="s">
        <v>40</v>
      </c>
      <c r="O332" t="s">
        <v>41</v>
      </c>
      <c r="P332">
        <v>70.207300000000004</v>
      </c>
      <c r="Q332">
        <v>335610.02751300001</v>
      </c>
      <c r="R332">
        <v>3061529.86944</v>
      </c>
      <c r="S332">
        <v>335553.04350000003</v>
      </c>
      <c r="T332">
        <v>3061488.8585999999</v>
      </c>
      <c r="U332">
        <v>7.0207000000000006E-2</v>
      </c>
    </row>
    <row r="333" spans="1:21" x14ac:dyDescent="0.25">
      <c r="A333">
        <v>331</v>
      </c>
      <c r="B333" t="s">
        <v>24</v>
      </c>
      <c r="C333" t="s">
        <v>44</v>
      </c>
      <c r="D333" t="s">
        <v>43</v>
      </c>
      <c r="E333">
        <v>11</v>
      </c>
      <c r="F333" t="s">
        <v>37</v>
      </c>
      <c r="G333">
        <v>100</v>
      </c>
      <c r="H333" t="s">
        <v>27</v>
      </c>
      <c r="I333" t="s">
        <v>38</v>
      </c>
      <c r="J333" t="s">
        <v>39</v>
      </c>
      <c r="K333" t="s">
        <v>30</v>
      </c>
      <c r="L333" t="s">
        <v>31</v>
      </c>
      <c r="M333">
        <v>3</v>
      </c>
      <c r="N333" t="s">
        <v>40</v>
      </c>
      <c r="O333" t="s">
        <v>41</v>
      </c>
      <c r="P333">
        <v>27.288699999999999</v>
      </c>
      <c r="Q333">
        <v>335553.04350000003</v>
      </c>
      <c r="R333">
        <v>3061488.8585999999</v>
      </c>
      <c r="S333">
        <v>335530.76789999998</v>
      </c>
      <c r="T333">
        <v>3061473.0956999999</v>
      </c>
      <c r="U333">
        <v>2.7289000000000001E-2</v>
      </c>
    </row>
    <row r="334" spans="1:21" x14ac:dyDescent="0.25">
      <c r="A334">
        <v>332</v>
      </c>
      <c r="B334" t="s">
        <v>24</v>
      </c>
      <c r="C334" t="s">
        <v>44</v>
      </c>
      <c r="D334" t="s">
        <v>43</v>
      </c>
      <c r="E334">
        <v>11</v>
      </c>
      <c r="F334" t="s">
        <v>37</v>
      </c>
      <c r="G334">
        <v>100</v>
      </c>
      <c r="H334" t="s">
        <v>27</v>
      </c>
      <c r="I334" t="s">
        <v>38</v>
      </c>
      <c r="J334" t="s">
        <v>39</v>
      </c>
      <c r="K334" t="s">
        <v>30</v>
      </c>
      <c r="L334" t="s">
        <v>31</v>
      </c>
      <c r="M334">
        <v>3</v>
      </c>
      <c r="N334" t="s">
        <v>40</v>
      </c>
      <c r="O334" t="s">
        <v>41</v>
      </c>
      <c r="P334">
        <v>81.076999999999998</v>
      </c>
      <c r="Q334">
        <v>335530.76789999998</v>
      </c>
      <c r="R334">
        <v>3061473.0956999999</v>
      </c>
      <c r="S334">
        <v>335481.01800799998</v>
      </c>
      <c r="T334">
        <v>3061409.0767299999</v>
      </c>
      <c r="U334">
        <v>8.1076999999999996E-2</v>
      </c>
    </row>
    <row r="335" spans="1:21" x14ac:dyDescent="0.25">
      <c r="A335">
        <v>333</v>
      </c>
      <c r="B335" t="s">
        <v>24</v>
      </c>
      <c r="C335" t="s">
        <v>44</v>
      </c>
      <c r="D335" t="s">
        <v>43</v>
      </c>
      <c r="E335">
        <v>11</v>
      </c>
      <c r="F335" t="s">
        <v>37</v>
      </c>
      <c r="G335">
        <v>100</v>
      </c>
      <c r="H335" t="s">
        <v>27</v>
      </c>
      <c r="I335" t="s">
        <v>38</v>
      </c>
      <c r="J335" t="s">
        <v>39</v>
      </c>
      <c r="K335" t="s">
        <v>30</v>
      </c>
      <c r="L335" t="s">
        <v>31</v>
      </c>
      <c r="M335">
        <v>3</v>
      </c>
      <c r="N335" t="s">
        <v>40</v>
      </c>
      <c r="O335" t="s">
        <v>41</v>
      </c>
      <c r="P335">
        <v>2.3092899999999998</v>
      </c>
      <c r="Q335">
        <v>335481.01800799998</v>
      </c>
      <c r="R335">
        <v>3061409.0767299999</v>
      </c>
      <c r="S335">
        <v>335479.60100000002</v>
      </c>
      <c r="T335">
        <v>3061407.2533</v>
      </c>
      <c r="U335">
        <v>2.3089999999999999E-3</v>
      </c>
    </row>
    <row r="336" spans="1:21" x14ac:dyDescent="0.25">
      <c r="A336">
        <v>334</v>
      </c>
      <c r="B336" t="s">
        <v>24</v>
      </c>
      <c r="C336" t="s">
        <v>44</v>
      </c>
      <c r="D336" t="s">
        <v>43</v>
      </c>
      <c r="E336">
        <v>11</v>
      </c>
      <c r="F336" t="s">
        <v>37</v>
      </c>
      <c r="G336">
        <v>100</v>
      </c>
      <c r="H336" t="s">
        <v>27</v>
      </c>
      <c r="I336" t="s">
        <v>38</v>
      </c>
      <c r="J336" t="s">
        <v>39</v>
      </c>
      <c r="K336" t="s">
        <v>30</v>
      </c>
      <c r="L336" t="s">
        <v>31</v>
      </c>
      <c r="M336">
        <v>3</v>
      </c>
      <c r="N336" t="s">
        <v>40</v>
      </c>
      <c r="O336" t="s">
        <v>41</v>
      </c>
      <c r="P336">
        <v>0.58518099999999995</v>
      </c>
      <c r="Q336">
        <v>335479.60100000002</v>
      </c>
      <c r="R336">
        <v>3061407.2533</v>
      </c>
      <c r="S336">
        <v>335479.24193700001</v>
      </c>
      <c r="T336">
        <v>3061406.7912300001</v>
      </c>
      <c r="U336">
        <v>5.8500000000000002E-4</v>
      </c>
    </row>
    <row r="337" spans="1:21" x14ac:dyDescent="0.25">
      <c r="A337">
        <v>335</v>
      </c>
      <c r="B337" t="s">
        <v>24</v>
      </c>
      <c r="C337" t="s">
        <v>44</v>
      </c>
      <c r="D337" t="s">
        <v>43</v>
      </c>
      <c r="E337">
        <v>11</v>
      </c>
      <c r="F337" t="s">
        <v>37</v>
      </c>
      <c r="G337">
        <v>100</v>
      </c>
      <c r="H337" t="s">
        <v>27</v>
      </c>
      <c r="I337" t="s">
        <v>38</v>
      </c>
      <c r="J337" t="s">
        <v>39</v>
      </c>
      <c r="K337" t="s">
        <v>30</v>
      </c>
      <c r="L337" t="s">
        <v>31</v>
      </c>
      <c r="M337">
        <v>3</v>
      </c>
      <c r="N337" t="s">
        <v>40</v>
      </c>
      <c r="O337" t="s">
        <v>41</v>
      </c>
      <c r="P337">
        <v>0.52940200000000004</v>
      </c>
      <c r="Q337">
        <v>335479.24193700001</v>
      </c>
      <c r="R337">
        <v>3061406.7912300001</v>
      </c>
      <c r="S337">
        <v>335478.91710000002</v>
      </c>
      <c r="T337">
        <v>3061406.3731999998</v>
      </c>
      <c r="U337">
        <v>5.2899999999999996E-4</v>
      </c>
    </row>
    <row r="338" spans="1:21" x14ac:dyDescent="0.25">
      <c r="A338">
        <v>336</v>
      </c>
      <c r="B338" t="s">
        <v>24</v>
      </c>
      <c r="C338" t="s">
        <v>44</v>
      </c>
      <c r="D338" t="s">
        <v>43</v>
      </c>
      <c r="E338">
        <v>11</v>
      </c>
      <c r="F338" t="s">
        <v>37</v>
      </c>
      <c r="G338">
        <v>100</v>
      </c>
      <c r="H338" t="s">
        <v>27</v>
      </c>
      <c r="I338" t="s">
        <v>38</v>
      </c>
      <c r="J338" t="s">
        <v>39</v>
      </c>
      <c r="K338" t="s">
        <v>30</v>
      </c>
      <c r="L338" t="s">
        <v>31</v>
      </c>
      <c r="M338">
        <v>3</v>
      </c>
      <c r="N338" t="s">
        <v>40</v>
      </c>
      <c r="O338" t="s">
        <v>41</v>
      </c>
      <c r="P338">
        <v>12.302899999999999</v>
      </c>
      <c r="Q338">
        <v>335478.91710000002</v>
      </c>
      <c r="R338">
        <v>3061406.3731999998</v>
      </c>
      <c r="S338">
        <v>335471.29590000003</v>
      </c>
      <c r="T338">
        <v>3061396.7151000001</v>
      </c>
      <c r="U338">
        <v>1.2303E-2</v>
      </c>
    </row>
    <row r="339" spans="1:21" x14ac:dyDescent="0.25">
      <c r="A339">
        <v>337</v>
      </c>
      <c r="B339" t="s">
        <v>24</v>
      </c>
      <c r="C339" t="s">
        <v>44</v>
      </c>
      <c r="D339" t="s">
        <v>43</v>
      </c>
      <c r="E339">
        <v>11</v>
      </c>
      <c r="F339" t="s">
        <v>37</v>
      </c>
      <c r="G339">
        <v>100</v>
      </c>
      <c r="H339" t="s">
        <v>27</v>
      </c>
      <c r="I339" t="s">
        <v>38</v>
      </c>
      <c r="J339" t="s">
        <v>39</v>
      </c>
      <c r="K339" t="s">
        <v>30</v>
      </c>
      <c r="L339" t="s">
        <v>31</v>
      </c>
      <c r="M339">
        <v>3</v>
      </c>
      <c r="N339" t="s">
        <v>40</v>
      </c>
      <c r="O339" t="s">
        <v>41</v>
      </c>
      <c r="P339">
        <v>1.7157800000000001</v>
      </c>
      <c r="Q339">
        <v>335471.29590000003</v>
      </c>
      <c r="R339">
        <v>3061396.7151000001</v>
      </c>
      <c r="S339">
        <v>335470.23303200002</v>
      </c>
      <c r="T339">
        <v>3061395.3681800002</v>
      </c>
      <c r="U339">
        <v>1.7160000000000001E-3</v>
      </c>
    </row>
    <row r="340" spans="1:21" x14ac:dyDescent="0.25">
      <c r="A340">
        <v>338</v>
      </c>
      <c r="B340" t="s">
        <v>24</v>
      </c>
      <c r="C340" t="s">
        <v>44</v>
      </c>
      <c r="D340" t="s">
        <v>43</v>
      </c>
      <c r="E340">
        <v>11</v>
      </c>
      <c r="F340" t="s">
        <v>37</v>
      </c>
      <c r="G340">
        <v>100</v>
      </c>
      <c r="H340" t="s">
        <v>27</v>
      </c>
      <c r="I340" t="s">
        <v>38</v>
      </c>
      <c r="J340" t="s">
        <v>39</v>
      </c>
      <c r="K340" t="s">
        <v>30</v>
      </c>
      <c r="L340" t="s">
        <v>31</v>
      </c>
      <c r="M340">
        <v>3</v>
      </c>
      <c r="N340" t="s">
        <v>40</v>
      </c>
      <c r="O340" t="s">
        <v>41</v>
      </c>
      <c r="P340">
        <v>1.42066</v>
      </c>
      <c r="Q340">
        <v>335433.51385300001</v>
      </c>
      <c r="R340">
        <v>3061348.8356499998</v>
      </c>
      <c r="S340">
        <v>335432.63380000001</v>
      </c>
      <c r="T340">
        <v>3061347.7204</v>
      </c>
      <c r="U340">
        <v>1.421E-3</v>
      </c>
    </row>
    <row r="341" spans="1:21" x14ac:dyDescent="0.25">
      <c r="A341">
        <v>339</v>
      </c>
      <c r="B341" t="s">
        <v>24</v>
      </c>
      <c r="C341" t="s">
        <v>44</v>
      </c>
      <c r="D341" t="s">
        <v>43</v>
      </c>
      <c r="E341">
        <v>11</v>
      </c>
      <c r="F341" t="s">
        <v>37</v>
      </c>
      <c r="G341">
        <v>100</v>
      </c>
      <c r="H341" t="s">
        <v>27</v>
      </c>
      <c r="I341" t="s">
        <v>38</v>
      </c>
      <c r="J341" t="s">
        <v>39</v>
      </c>
      <c r="K341" t="s">
        <v>30</v>
      </c>
      <c r="L341" t="s">
        <v>31</v>
      </c>
      <c r="M341">
        <v>3</v>
      </c>
      <c r="N341" t="s">
        <v>40</v>
      </c>
      <c r="O341" t="s">
        <v>41</v>
      </c>
      <c r="P341">
        <v>59.275399999999998</v>
      </c>
      <c r="Q341">
        <v>335470.23303200002</v>
      </c>
      <c r="R341">
        <v>3061395.3681800002</v>
      </c>
      <c r="S341">
        <v>335433.51385300001</v>
      </c>
      <c r="T341">
        <v>3061348.8356499998</v>
      </c>
      <c r="U341">
        <v>5.9275000000000001E-2</v>
      </c>
    </row>
    <row r="342" spans="1:21" x14ac:dyDescent="0.25">
      <c r="A342">
        <v>340</v>
      </c>
      <c r="B342" t="s">
        <v>24</v>
      </c>
      <c r="C342" t="s">
        <v>44</v>
      </c>
      <c r="D342" t="s">
        <v>43</v>
      </c>
      <c r="E342">
        <v>11</v>
      </c>
      <c r="F342" t="s">
        <v>37</v>
      </c>
      <c r="G342">
        <v>100</v>
      </c>
      <c r="H342" t="s">
        <v>27</v>
      </c>
      <c r="I342" t="s">
        <v>38</v>
      </c>
      <c r="J342" t="s">
        <v>39</v>
      </c>
      <c r="K342" t="s">
        <v>30</v>
      </c>
      <c r="L342" t="s">
        <v>31</v>
      </c>
      <c r="M342">
        <v>3</v>
      </c>
      <c r="N342" t="s">
        <v>40</v>
      </c>
      <c r="O342" t="s">
        <v>41</v>
      </c>
      <c r="P342">
        <v>87.292299999999997</v>
      </c>
      <c r="Q342">
        <v>335432.63380000001</v>
      </c>
      <c r="R342">
        <v>3061347.7204</v>
      </c>
      <c r="S342">
        <v>335380.17210000003</v>
      </c>
      <c r="T342">
        <v>3061277.9514000001</v>
      </c>
      <c r="U342">
        <v>8.7291999999999995E-2</v>
      </c>
    </row>
    <row r="343" spans="1:21" x14ac:dyDescent="0.25">
      <c r="A343">
        <v>341</v>
      </c>
      <c r="B343" t="s">
        <v>24</v>
      </c>
      <c r="C343" t="s">
        <v>44</v>
      </c>
      <c r="D343" t="s">
        <v>43</v>
      </c>
      <c r="E343">
        <v>11</v>
      </c>
      <c r="F343" t="s">
        <v>37</v>
      </c>
      <c r="G343">
        <v>100</v>
      </c>
      <c r="H343" t="s">
        <v>27</v>
      </c>
      <c r="I343" t="s">
        <v>38</v>
      </c>
      <c r="J343" t="s">
        <v>39</v>
      </c>
      <c r="K343" t="s">
        <v>30</v>
      </c>
      <c r="L343" t="s">
        <v>31</v>
      </c>
      <c r="M343">
        <v>3</v>
      </c>
      <c r="N343" t="s">
        <v>40</v>
      </c>
      <c r="O343" t="s">
        <v>41</v>
      </c>
      <c r="P343">
        <v>28.387</v>
      </c>
      <c r="Q343">
        <v>335380.17210000003</v>
      </c>
      <c r="R343">
        <v>3061277.9514000001</v>
      </c>
      <c r="S343">
        <v>335362.97292799997</v>
      </c>
      <c r="T343">
        <v>3061255.3679399998</v>
      </c>
      <c r="U343">
        <v>2.8386999999999999E-2</v>
      </c>
    </row>
    <row r="344" spans="1:21" x14ac:dyDescent="0.25">
      <c r="A344">
        <v>342</v>
      </c>
      <c r="B344" t="s">
        <v>24</v>
      </c>
      <c r="C344" t="s">
        <v>44</v>
      </c>
      <c r="D344" t="s">
        <v>43</v>
      </c>
      <c r="E344">
        <v>11</v>
      </c>
      <c r="F344" t="s">
        <v>37</v>
      </c>
      <c r="G344">
        <v>100</v>
      </c>
      <c r="H344" t="s">
        <v>27</v>
      </c>
      <c r="I344" t="s">
        <v>38</v>
      </c>
      <c r="J344" t="s">
        <v>39</v>
      </c>
      <c r="K344" t="s">
        <v>30</v>
      </c>
      <c r="L344" t="s">
        <v>31</v>
      </c>
      <c r="M344">
        <v>3</v>
      </c>
      <c r="N344" t="s">
        <v>40</v>
      </c>
      <c r="O344" t="s">
        <v>41</v>
      </c>
      <c r="P344">
        <v>65.634200000000007</v>
      </c>
      <c r="Q344">
        <v>335362.97292799997</v>
      </c>
      <c r="R344">
        <v>3061255.3679399998</v>
      </c>
      <c r="S344">
        <v>335323.20640000002</v>
      </c>
      <c r="T344">
        <v>3061203.1523000002</v>
      </c>
      <c r="U344">
        <v>6.5633999999999998E-2</v>
      </c>
    </row>
    <row r="345" spans="1:21" x14ac:dyDescent="0.25">
      <c r="A345">
        <v>343</v>
      </c>
      <c r="B345" t="s">
        <v>24</v>
      </c>
      <c r="C345" t="s">
        <v>44</v>
      </c>
      <c r="D345" t="s">
        <v>43</v>
      </c>
      <c r="E345">
        <v>11</v>
      </c>
      <c r="F345" t="s">
        <v>37</v>
      </c>
      <c r="G345">
        <v>100</v>
      </c>
      <c r="H345" t="s">
        <v>27</v>
      </c>
      <c r="I345" t="s">
        <v>38</v>
      </c>
      <c r="J345" t="s">
        <v>39</v>
      </c>
      <c r="K345" t="s">
        <v>30</v>
      </c>
      <c r="L345" t="s">
        <v>31</v>
      </c>
      <c r="M345">
        <v>3</v>
      </c>
      <c r="N345" t="s">
        <v>40</v>
      </c>
      <c r="O345" t="s">
        <v>41</v>
      </c>
      <c r="P345">
        <v>23.952100000000002</v>
      </c>
      <c r="Q345">
        <v>335323.20640000002</v>
      </c>
      <c r="R345">
        <v>3061203.1523000002</v>
      </c>
      <c r="S345">
        <v>335308.919444</v>
      </c>
      <c r="T345">
        <v>3061183.9277400002</v>
      </c>
      <c r="U345">
        <v>2.3952000000000001E-2</v>
      </c>
    </row>
    <row r="346" spans="1:21" x14ac:dyDescent="0.25">
      <c r="A346">
        <v>344</v>
      </c>
      <c r="B346" t="s">
        <v>24</v>
      </c>
      <c r="C346" t="s">
        <v>44</v>
      </c>
      <c r="D346" t="s">
        <v>43</v>
      </c>
      <c r="E346">
        <v>11</v>
      </c>
      <c r="F346" t="s">
        <v>37</v>
      </c>
      <c r="G346">
        <v>100</v>
      </c>
      <c r="H346" t="s">
        <v>27</v>
      </c>
      <c r="I346" t="s">
        <v>38</v>
      </c>
      <c r="J346" t="s">
        <v>39</v>
      </c>
      <c r="K346" t="s">
        <v>30</v>
      </c>
      <c r="L346" t="s">
        <v>31</v>
      </c>
      <c r="M346">
        <v>3</v>
      </c>
      <c r="N346" t="s">
        <v>40</v>
      </c>
      <c r="O346" t="s">
        <v>41</v>
      </c>
      <c r="P346">
        <v>8.5320300000000007</v>
      </c>
      <c r="Q346">
        <v>335289.474024</v>
      </c>
      <c r="R346">
        <v>3061157.7619400001</v>
      </c>
      <c r="S346">
        <v>335284.38482400001</v>
      </c>
      <c r="T346">
        <v>3061150.9139</v>
      </c>
      <c r="U346">
        <v>8.5319999999999997E-3</v>
      </c>
    </row>
    <row r="347" spans="1:21" x14ac:dyDescent="0.25">
      <c r="A347">
        <v>345</v>
      </c>
      <c r="B347" t="s">
        <v>24</v>
      </c>
      <c r="C347" t="s">
        <v>44</v>
      </c>
      <c r="D347" t="s">
        <v>43</v>
      </c>
      <c r="E347">
        <v>11</v>
      </c>
      <c r="F347" t="s">
        <v>37</v>
      </c>
      <c r="G347">
        <v>100</v>
      </c>
      <c r="H347" t="s">
        <v>27</v>
      </c>
      <c r="I347" t="s">
        <v>38</v>
      </c>
      <c r="J347" t="s">
        <v>39</v>
      </c>
      <c r="K347" t="s">
        <v>30</v>
      </c>
      <c r="L347" t="s">
        <v>31</v>
      </c>
      <c r="M347">
        <v>3</v>
      </c>
      <c r="N347" t="s">
        <v>40</v>
      </c>
      <c r="O347" t="s">
        <v>41</v>
      </c>
      <c r="P347">
        <v>32.600200000000001</v>
      </c>
      <c r="Q347">
        <v>335308.919444</v>
      </c>
      <c r="R347">
        <v>3061183.9277400002</v>
      </c>
      <c r="S347">
        <v>335289.474024</v>
      </c>
      <c r="T347">
        <v>3061157.7619400001</v>
      </c>
      <c r="U347">
        <v>3.2599999999999997E-2</v>
      </c>
    </row>
    <row r="348" spans="1:21" x14ac:dyDescent="0.25">
      <c r="A348">
        <v>346</v>
      </c>
      <c r="B348" t="s">
        <v>24</v>
      </c>
      <c r="C348" t="s">
        <v>44</v>
      </c>
      <c r="D348" t="s">
        <v>43</v>
      </c>
      <c r="E348">
        <v>11</v>
      </c>
      <c r="F348" t="s">
        <v>37</v>
      </c>
      <c r="G348">
        <v>100</v>
      </c>
      <c r="H348" t="s">
        <v>27</v>
      </c>
      <c r="I348" t="s">
        <v>38</v>
      </c>
      <c r="J348" t="s">
        <v>39</v>
      </c>
      <c r="K348" t="s">
        <v>30</v>
      </c>
      <c r="L348" t="s">
        <v>31</v>
      </c>
      <c r="M348">
        <v>3</v>
      </c>
      <c r="N348" t="s">
        <v>40</v>
      </c>
      <c r="O348" t="s">
        <v>41</v>
      </c>
      <c r="P348">
        <v>9.6437999999999996E-2</v>
      </c>
      <c r="Q348">
        <v>335284.38482400001</v>
      </c>
      <c r="R348">
        <v>3061150.9139</v>
      </c>
      <c r="S348">
        <v>335284.3273</v>
      </c>
      <c r="T348">
        <v>3061150.8365000002</v>
      </c>
      <c r="U348">
        <v>9.6000000000000002E-5</v>
      </c>
    </row>
    <row r="349" spans="1:21" x14ac:dyDescent="0.25">
      <c r="A349">
        <v>347</v>
      </c>
      <c r="B349" t="s">
        <v>24</v>
      </c>
      <c r="C349" t="s">
        <v>44</v>
      </c>
      <c r="D349" t="s">
        <v>43</v>
      </c>
      <c r="E349">
        <v>11</v>
      </c>
      <c r="F349" t="s">
        <v>37</v>
      </c>
      <c r="G349">
        <v>100</v>
      </c>
      <c r="H349" t="s">
        <v>27</v>
      </c>
      <c r="I349" t="s">
        <v>38</v>
      </c>
      <c r="J349" t="s">
        <v>39</v>
      </c>
      <c r="K349" t="s">
        <v>30</v>
      </c>
      <c r="L349" t="s">
        <v>31</v>
      </c>
      <c r="M349">
        <v>3</v>
      </c>
      <c r="N349" t="s">
        <v>40</v>
      </c>
      <c r="O349" t="s">
        <v>41</v>
      </c>
      <c r="P349">
        <v>4.7313700000000001</v>
      </c>
      <c r="Q349">
        <v>335284.3273</v>
      </c>
      <c r="R349">
        <v>3061150.8365000002</v>
      </c>
      <c r="S349">
        <v>335281.50510000001</v>
      </c>
      <c r="T349">
        <v>3061147.0389999999</v>
      </c>
      <c r="U349">
        <v>4.731E-3</v>
      </c>
    </row>
    <row r="350" spans="1:21" x14ac:dyDescent="0.25">
      <c r="A350">
        <v>348</v>
      </c>
      <c r="B350" t="s">
        <v>24</v>
      </c>
      <c r="C350" t="s">
        <v>44</v>
      </c>
      <c r="D350" t="s">
        <v>43</v>
      </c>
      <c r="E350">
        <v>11</v>
      </c>
      <c r="F350" t="s">
        <v>37</v>
      </c>
      <c r="G350">
        <v>100</v>
      </c>
      <c r="H350" t="s">
        <v>27</v>
      </c>
      <c r="I350" t="s">
        <v>38</v>
      </c>
      <c r="J350" t="s">
        <v>39</v>
      </c>
      <c r="K350" t="s">
        <v>30</v>
      </c>
      <c r="L350" t="s">
        <v>31</v>
      </c>
      <c r="M350">
        <v>3</v>
      </c>
      <c r="N350" t="s">
        <v>40</v>
      </c>
      <c r="O350" t="s">
        <v>41</v>
      </c>
      <c r="P350">
        <v>0.20885000000000001</v>
      </c>
      <c r="Q350">
        <v>335281.50510000001</v>
      </c>
      <c r="R350">
        <v>3061147.0389999999</v>
      </c>
      <c r="S350">
        <v>335281.34313400002</v>
      </c>
      <c r="T350">
        <v>3061147.1708499999</v>
      </c>
      <c r="U350">
        <v>2.0900000000000001E-4</v>
      </c>
    </row>
    <row r="351" spans="1:21" x14ac:dyDescent="0.25">
      <c r="A351">
        <v>349</v>
      </c>
      <c r="B351" t="s">
        <v>24</v>
      </c>
      <c r="C351" t="s">
        <v>44</v>
      </c>
      <c r="D351" t="s">
        <v>43</v>
      </c>
      <c r="E351">
        <v>11</v>
      </c>
      <c r="F351" t="s">
        <v>37</v>
      </c>
      <c r="G351">
        <v>100</v>
      </c>
      <c r="H351" t="s">
        <v>27</v>
      </c>
      <c r="I351" t="s">
        <v>38</v>
      </c>
      <c r="J351" t="s">
        <v>39</v>
      </c>
      <c r="K351" t="s">
        <v>30</v>
      </c>
      <c r="L351" t="s">
        <v>31</v>
      </c>
      <c r="M351">
        <v>3</v>
      </c>
      <c r="N351" t="s">
        <v>40</v>
      </c>
      <c r="O351" t="s">
        <v>41</v>
      </c>
      <c r="P351">
        <v>13.7814</v>
      </c>
      <c r="Q351">
        <v>335280.683907</v>
      </c>
      <c r="R351">
        <v>3061147.7075299998</v>
      </c>
      <c r="S351">
        <v>335269.9963</v>
      </c>
      <c r="T351">
        <v>3061156.4081999999</v>
      </c>
      <c r="U351">
        <v>1.3781E-2</v>
      </c>
    </row>
    <row r="352" spans="1:21" x14ac:dyDescent="0.25">
      <c r="A352">
        <v>350</v>
      </c>
      <c r="B352" t="s">
        <v>24</v>
      </c>
      <c r="C352" t="s">
        <v>44</v>
      </c>
      <c r="D352" t="s">
        <v>43</v>
      </c>
      <c r="E352">
        <v>11</v>
      </c>
      <c r="F352" t="s">
        <v>37</v>
      </c>
      <c r="G352">
        <v>100</v>
      </c>
      <c r="H352" t="s">
        <v>27</v>
      </c>
      <c r="I352" t="s">
        <v>38</v>
      </c>
      <c r="J352" t="s">
        <v>39</v>
      </c>
      <c r="K352" t="s">
        <v>30</v>
      </c>
      <c r="L352" t="s">
        <v>31</v>
      </c>
      <c r="M352">
        <v>3</v>
      </c>
      <c r="N352" t="s">
        <v>40</v>
      </c>
      <c r="O352" t="s">
        <v>41</v>
      </c>
      <c r="P352">
        <v>0.85005699999999995</v>
      </c>
      <c r="Q352">
        <v>335281.34313400002</v>
      </c>
      <c r="R352">
        <v>3061147.1708499999</v>
      </c>
      <c r="S352">
        <v>335280.683907</v>
      </c>
      <c r="T352">
        <v>3061147.7075299998</v>
      </c>
      <c r="U352">
        <v>8.4999999999999995E-4</v>
      </c>
    </row>
    <row r="353" spans="1:21" x14ac:dyDescent="0.25">
      <c r="A353">
        <v>351</v>
      </c>
      <c r="B353" t="s">
        <v>24</v>
      </c>
      <c r="C353" t="s">
        <v>45</v>
      </c>
      <c r="D353" t="s">
        <v>46</v>
      </c>
      <c r="E353">
        <v>11</v>
      </c>
      <c r="F353" t="s">
        <v>37</v>
      </c>
      <c r="G353">
        <v>100</v>
      </c>
      <c r="H353" t="s">
        <v>27</v>
      </c>
      <c r="I353" t="s">
        <v>38</v>
      </c>
      <c r="J353" t="s">
        <v>36</v>
      </c>
      <c r="K353" t="s">
        <v>30</v>
      </c>
      <c r="L353" t="s">
        <v>31</v>
      </c>
      <c r="M353">
        <v>3</v>
      </c>
      <c r="N353" t="s">
        <v>32</v>
      </c>
      <c r="O353" t="s">
        <v>33</v>
      </c>
      <c r="P353">
        <v>18.808399999999999</v>
      </c>
      <c r="Q353">
        <v>336219.12</v>
      </c>
      <c r="R353">
        <v>3063176.2111999998</v>
      </c>
      <c r="S353">
        <v>336225.19170600001</v>
      </c>
      <c r="T353">
        <v>3063194.0126200002</v>
      </c>
      <c r="U353">
        <v>1.8807999999999998E-2</v>
      </c>
    </row>
    <row r="354" spans="1:21" x14ac:dyDescent="0.25">
      <c r="A354">
        <v>352</v>
      </c>
      <c r="B354" t="s">
        <v>24</v>
      </c>
      <c r="C354" t="s">
        <v>45</v>
      </c>
      <c r="D354" t="s">
        <v>46</v>
      </c>
      <c r="E354">
        <v>11</v>
      </c>
      <c r="F354" t="s">
        <v>37</v>
      </c>
      <c r="G354">
        <v>100</v>
      </c>
      <c r="H354" t="s">
        <v>27</v>
      </c>
      <c r="I354" t="s">
        <v>38</v>
      </c>
      <c r="J354" t="s">
        <v>36</v>
      </c>
      <c r="K354" t="s">
        <v>30</v>
      </c>
      <c r="L354" t="s">
        <v>31</v>
      </c>
      <c r="M354">
        <v>3</v>
      </c>
      <c r="N354" t="s">
        <v>32</v>
      </c>
      <c r="O354" t="s">
        <v>33</v>
      </c>
      <c r="P354">
        <v>5.34199</v>
      </c>
      <c r="Q354">
        <v>336225.19170600001</v>
      </c>
      <c r="R354">
        <v>3063194.0126200002</v>
      </c>
      <c r="S354">
        <v>336226.91619999998</v>
      </c>
      <c r="T354">
        <v>3063199.0685999999</v>
      </c>
      <c r="U354">
        <v>5.3420000000000004E-3</v>
      </c>
    </row>
    <row r="355" spans="1:21" x14ac:dyDescent="0.25">
      <c r="A355">
        <v>353</v>
      </c>
      <c r="B355" t="s">
        <v>24</v>
      </c>
      <c r="C355" t="s">
        <v>45</v>
      </c>
      <c r="D355" t="s">
        <v>46</v>
      </c>
      <c r="E355">
        <v>11</v>
      </c>
      <c r="F355" t="s">
        <v>37</v>
      </c>
      <c r="G355">
        <v>100</v>
      </c>
      <c r="H355" t="s">
        <v>27</v>
      </c>
      <c r="I355" t="s">
        <v>38</v>
      </c>
      <c r="J355" t="s">
        <v>36</v>
      </c>
      <c r="K355" t="s">
        <v>30</v>
      </c>
      <c r="L355" t="s">
        <v>31</v>
      </c>
      <c r="M355">
        <v>3</v>
      </c>
      <c r="N355" t="s">
        <v>32</v>
      </c>
      <c r="O355" t="s">
        <v>33</v>
      </c>
      <c r="P355">
        <v>34.470100000000002</v>
      </c>
      <c r="Q355">
        <v>336226.91619999998</v>
      </c>
      <c r="R355">
        <v>3063199.0685999999</v>
      </c>
      <c r="S355">
        <v>336236.72350000002</v>
      </c>
      <c r="T355">
        <v>3063232.1140999999</v>
      </c>
      <c r="U355">
        <v>3.4470000000000001E-2</v>
      </c>
    </row>
    <row r="356" spans="1:21" x14ac:dyDescent="0.25">
      <c r="A356">
        <v>354</v>
      </c>
      <c r="B356" t="s">
        <v>24</v>
      </c>
      <c r="C356" t="s">
        <v>45</v>
      </c>
      <c r="D356" t="s">
        <v>46</v>
      </c>
      <c r="E356">
        <v>11</v>
      </c>
      <c r="F356" t="s">
        <v>37</v>
      </c>
      <c r="G356">
        <v>100</v>
      </c>
      <c r="H356" t="s">
        <v>27</v>
      </c>
      <c r="I356" t="s">
        <v>38</v>
      </c>
      <c r="J356" t="s">
        <v>36</v>
      </c>
      <c r="K356" t="s">
        <v>30</v>
      </c>
      <c r="L356" t="s">
        <v>31</v>
      </c>
      <c r="M356">
        <v>3</v>
      </c>
      <c r="N356" t="s">
        <v>32</v>
      </c>
      <c r="O356" t="s">
        <v>33</v>
      </c>
      <c r="P356">
        <v>13.328900000000001</v>
      </c>
      <c r="Q356">
        <v>336236.72350000002</v>
      </c>
      <c r="R356">
        <v>3063232.1140999999</v>
      </c>
      <c r="S356">
        <v>336234.832757</v>
      </c>
      <c r="T356">
        <v>3063245.30822</v>
      </c>
      <c r="U356">
        <v>1.3329000000000001E-2</v>
      </c>
    </row>
    <row r="357" spans="1:21" x14ac:dyDescent="0.25">
      <c r="A357">
        <v>355</v>
      </c>
      <c r="B357" t="s">
        <v>24</v>
      </c>
      <c r="C357" t="s">
        <v>45</v>
      </c>
      <c r="D357" t="s">
        <v>46</v>
      </c>
      <c r="E357">
        <v>11</v>
      </c>
      <c r="F357" t="s">
        <v>37</v>
      </c>
      <c r="G357">
        <v>100</v>
      </c>
      <c r="H357" t="s">
        <v>27</v>
      </c>
      <c r="I357" t="s">
        <v>38</v>
      </c>
      <c r="J357" t="s">
        <v>36</v>
      </c>
      <c r="K357" t="s">
        <v>30</v>
      </c>
      <c r="L357" t="s">
        <v>31</v>
      </c>
      <c r="M357">
        <v>3</v>
      </c>
      <c r="N357" t="s">
        <v>32</v>
      </c>
      <c r="O357" t="s">
        <v>33</v>
      </c>
      <c r="P357">
        <v>5.5237299999999996</v>
      </c>
      <c r="Q357">
        <v>336234.832757</v>
      </c>
      <c r="R357">
        <v>3063245.30822</v>
      </c>
      <c r="S357">
        <v>336234.04920000001</v>
      </c>
      <c r="T357">
        <v>3063250.7760999999</v>
      </c>
      <c r="U357">
        <v>5.5240000000000003E-3</v>
      </c>
    </row>
    <row r="358" spans="1:21" x14ac:dyDescent="0.25">
      <c r="A358">
        <v>356</v>
      </c>
      <c r="B358" t="s">
        <v>24</v>
      </c>
      <c r="C358" t="s">
        <v>45</v>
      </c>
      <c r="D358" t="s">
        <v>46</v>
      </c>
      <c r="E358">
        <v>11</v>
      </c>
      <c r="F358" t="s">
        <v>37</v>
      </c>
      <c r="G358">
        <v>100</v>
      </c>
      <c r="H358" t="s">
        <v>27</v>
      </c>
      <c r="I358" t="s">
        <v>38</v>
      </c>
      <c r="J358" t="s">
        <v>36</v>
      </c>
      <c r="K358" t="s">
        <v>30</v>
      </c>
      <c r="L358" t="s">
        <v>31</v>
      </c>
      <c r="M358">
        <v>3</v>
      </c>
      <c r="N358" t="s">
        <v>32</v>
      </c>
      <c r="O358" t="s">
        <v>33</v>
      </c>
      <c r="P358">
        <v>7.0290699999999999</v>
      </c>
      <c r="Q358">
        <v>336234.04920000001</v>
      </c>
      <c r="R358">
        <v>3063250.7760999999</v>
      </c>
      <c r="S358">
        <v>336228.84659999999</v>
      </c>
      <c r="T358">
        <v>3063255.5027000001</v>
      </c>
      <c r="U358">
        <v>7.0289999999999997E-3</v>
      </c>
    </row>
    <row r="359" spans="1:21" x14ac:dyDescent="0.25">
      <c r="A359">
        <v>357</v>
      </c>
      <c r="B359" t="s">
        <v>24</v>
      </c>
      <c r="C359" t="s">
        <v>45</v>
      </c>
      <c r="D359" t="s">
        <v>46</v>
      </c>
      <c r="E359">
        <v>11</v>
      </c>
      <c r="F359" t="s">
        <v>37</v>
      </c>
      <c r="G359">
        <v>100</v>
      </c>
      <c r="H359" t="s">
        <v>27</v>
      </c>
      <c r="I359" t="s">
        <v>38</v>
      </c>
      <c r="J359" t="s">
        <v>36</v>
      </c>
      <c r="K359" t="s">
        <v>30</v>
      </c>
      <c r="L359" t="s">
        <v>31</v>
      </c>
      <c r="M359">
        <v>3</v>
      </c>
      <c r="N359" t="s">
        <v>32</v>
      </c>
      <c r="O359" t="s">
        <v>33</v>
      </c>
      <c r="P359">
        <v>10.4984</v>
      </c>
      <c r="Q359">
        <v>336228.84659999999</v>
      </c>
      <c r="R359">
        <v>3063255.5027000001</v>
      </c>
      <c r="S359">
        <v>336225.46970000002</v>
      </c>
      <c r="T359">
        <v>3063265.4432000001</v>
      </c>
      <c r="U359">
        <v>1.0498E-2</v>
      </c>
    </row>
    <row r="360" spans="1:21" x14ac:dyDescent="0.25">
      <c r="A360">
        <v>358</v>
      </c>
      <c r="B360" t="s">
        <v>24</v>
      </c>
      <c r="C360" t="s">
        <v>45</v>
      </c>
      <c r="D360" t="s">
        <v>46</v>
      </c>
      <c r="E360">
        <v>11</v>
      </c>
      <c r="F360" t="s">
        <v>37</v>
      </c>
      <c r="G360">
        <v>100</v>
      </c>
      <c r="H360" t="s">
        <v>27</v>
      </c>
      <c r="I360" t="s">
        <v>38</v>
      </c>
      <c r="J360" t="s">
        <v>36</v>
      </c>
      <c r="K360" t="s">
        <v>30</v>
      </c>
      <c r="L360" t="s">
        <v>31</v>
      </c>
      <c r="M360">
        <v>3</v>
      </c>
      <c r="N360" t="s">
        <v>32</v>
      </c>
      <c r="O360" t="s">
        <v>33</v>
      </c>
      <c r="P360">
        <v>2.4220899999999999</v>
      </c>
      <c r="Q360">
        <v>336225.46970000002</v>
      </c>
      <c r="R360">
        <v>3063265.4432000001</v>
      </c>
      <c r="S360">
        <v>336226.11561600002</v>
      </c>
      <c r="T360">
        <v>3063267.77758</v>
      </c>
      <c r="U360">
        <v>2.4220000000000001E-3</v>
      </c>
    </row>
    <row r="361" spans="1:21" x14ac:dyDescent="0.25">
      <c r="A361">
        <v>359</v>
      </c>
      <c r="B361" t="s">
        <v>24</v>
      </c>
      <c r="C361" t="s">
        <v>45</v>
      </c>
      <c r="D361" t="s">
        <v>46</v>
      </c>
      <c r="E361">
        <v>11</v>
      </c>
      <c r="F361" t="s">
        <v>37</v>
      </c>
      <c r="G361">
        <v>100</v>
      </c>
      <c r="H361" t="s">
        <v>27</v>
      </c>
      <c r="I361" t="s">
        <v>38</v>
      </c>
      <c r="J361" t="s">
        <v>36</v>
      </c>
      <c r="K361" t="s">
        <v>30</v>
      </c>
      <c r="L361" t="s">
        <v>31</v>
      </c>
      <c r="M361">
        <v>3</v>
      </c>
      <c r="N361" t="s">
        <v>32</v>
      </c>
      <c r="O361" t="s">
        <v>33</v>
      </c>
      <c r="P361">
        <v>6.0864900000000004</v>
      </c>
      <c r="Q361">
        <v>336227.53707399999</v>
      </c>
      <c r="R361">
        <v>3063272.9148200001</v>
      </c>
      <c r="S361">
        <v>336229.16019999998</v>
      </c>
      <c r="T361">
        <v>3063278.7809000001</v>
      </c>
      <c r="U361">
        <v>6.0860000000000003E-3</v>
      </c>
    </row>
    <row r="362" spans="1:21" x14ac:dyDescent="0.25">
      <c r="A362">
        <v>360</v>
      </c>
      <c r="B362" t="s">
        <v>24</v>
      </c>
      <c r="C362" t="s">
        <v>45</v>
      </c>
      <c r="D362" t="s">
        <v>46</v>
      </c>
      <c r="E362">
        <v>11</v>
      </c>
      <c r="F362" t="s">
        <v>37</v>
      </c>
      <c r="G362">
        <v>100</v>
      </c>
      <c r="H362" t="s">
        <v>27</v>
      </c>
      <c r="I362" t="s">
        <v>38</v>
      </c>
      <c r="J362" t="s">
        <v>36</v>
      </c>
      <c r="K362" t="s">
        <v>30</v>
      </c>
      <c r="L362" t="s">
        <v>31</v>
      </c>
      <c r="M362">
        <v>3</v>
      </c>
      <c r="N362" t="s">
        <v>32</v>
      </c>
      <c r="O362" t="s">
        <v>33</v>
      </c>
      <c r="P362">
        <v>5.3302699999999996</v>
      </c>
      <c r="Q362">
        <v>336226.11561600002</v>
      </c>
      <c r="R362">
        <v>3063267.77758</v>
      </c>
      <c r="S362">
        <v>336227.53707399999</v>
      </c>
      <c r="T362">
        <v>3063272.9148200001</v>
      </c>
      <c r="U362">
        <v>5.3299999999999997E-3</v>
      </c>
    </row>
    <row r="363" spans="1:21" x14ac:dyDescent="0.25">
      <c r="A363">
        <v>361</v>
      </c>
      <c r="B363" t="s">
        <v>24</v>
      </c>
      <c r="C363" t="s">
        <v>45</v>
      </c>
      <c r="D363" t="s">
        <v>46</v>
      </c>
      <c r="E363">
        <v>11</v>
      </c>
      <c r="F363" t="s">
        <v>37</v>
      </c>
      <c r="G363">
        <v>100</v>
      </c>
      <c r="H363" t="s">
        <v>27</v>
      </c>
      <c r="I363" t="s">
        <v>38</v>
      </c>
      <c r="J363" t="s">
        <v>36</v>
      </c>
      <c r="K363" t="s">
        <v>30</v>
      </c>
      <c r="L363" t="s">
        <v>31</v>
      </c>
      <c r="M363">
        <v>3</v>
      </c>
      <c r="N363" t="s">
        <v>32</v>
      </c>
      <c r="O363" t="s">
        <v>33</v>
      </c>
      <c r="P363">
        <v>9.6430100000000003</v>
      </c>
      <c r="Q363">
        <v>336229.16019999998</v>
      </c>
      <c r="R363">
        <v>3063278.7809000001</v>
      </c>
      <c r="S363">
        <v>336233.37300000002</v>
      </c>
      <c r="T363">
        <v>3063287.4550000001</v>
      </c>
      <c r="U363">
        <v>9.6430000000000005E-3</v>
      </c>
    </row>
    <row r="364" spans="1:21" x14ac:dyDescent="0.25">
      <c r="A364">
        <v>362</v>
      </c>
      <c r="B364" t="s">
        <v>24</v>
      </c>
      <c r="C364" t="s">
        <v>45</v>
      </c>
      <c r="D364" t="s">
        <v>46</v>
      </c>
      <c r="E364">
        <v>11</v>
      </c>
      <c r="F364" t="s">
        <v>37</v>
      </c>
      <c r="G364">
        <v>100</v>
      </c>
      <c r="H364" t="s">
        <v>27</v>
      </c>
      <c r="I364" t="s">
        <v>38</v>
      </c>
      <c r="J364" t="s">
        <v>36</v>
      </c>
      <c r="K364" t="s">
        <v>30</v>
      </c>
      <c r="L364" t="s">
        <v>31</v>
      </c>
      <c r="M364">
        <v>3</v>
      </c>
      <c r="N364" t="s">
        <v>32</v>
      </c>
      <c r="O364" t="s">
        <v>33</v>
      </c>
      <c r="P364">
        <v>10.5413</v>
      </c>
      <c r="Q364">
        <v>336233.37300000002</v>
      </c>
      <c r="R364">
        <v>3063287.4550000001</v>
      </c>
      <c r="S364">
        <v>336232.34399999998</v>
      </c>
      <c r="T364">
        <v>3063297.946</v>
      </c>
      <c r="U364">
        <v>1.0541E-2</v>
      </c>
    </row>
    <row r="365" spans="1:21" x14ac:dyDescent="0.25">
      <c r="A365">
        <v>363</v>
      </c>
      <c r="B365" t="s">
        <v>24</v>
      </c>
      <c r="C365" t="s">
        <v>45</v>
      </c>
      <c r="D365" t="s">
        <v>46</v>
      </c>
      <c r="E365">
        <v>11</v>
      </c>
      <c r="F365" t="s">
        <v>37</v>
      </c>
      <c r="G365">
        <v>100</v>
      </c>
      <c r="H365" t="s">
        <v>27</v>
      </c>
      <c r="I365" t="s">
        <v>38</v>
      </c>
      <c r="J365" t="s">
        <v>36</v>
      </c>
      <c r="K365" t="s">
        <v>30</v>
      </c>
      <c r="L365" t="s">
        <v>31</v>
      </c>
      <c r="M365">
        <v>3</v>
      </c>
      <c r="N365" t="s">
        <v>32</v>
      </c>
      <c r="O365" t="s">
        <v>33</v>
      </c>
      <c r="P365">
        <v>13.975300000000001</v>
      </c>
      <c r="Q365">
        <v>336232.34399999998</v>
      </c>
      <c r="R365">
        <v>3063297.946</v>
      </c>
      <c r="S365">
        <v>336234.172158</v>
      </c>
      <c r="T365">
        <v>3063311.80125</v>
      </c>
      <c r="U365">
        <v>1.3975E-2</v>
      </c>
    </row>
    <row r="366" spans="1:21" x14ac:dyDescent="0.25">
      <c r="A366">
        <v>364</v>
      </c>
      <c r="B366" t="s">
        <v>24</v>
      </c>
      <c r="C366" t="s">
        <v>45</v>
      </c>
      <c r="D366" t="s">
        <v>46</v>
      </c>
      <c r="E366">
        <v>11</v>
      </c>
      <c r="F366" t="s">
        <v>37</v>
      </c>
      <c r="G366">
        <v>100</v>
      </c>
      <c r="H366" t="s">
        <v>27</v>
      </c>
      <c r="I366" t="s">
        <v>38</v>
      </c>
      <c r="J366" t="s">
        <v>36</v>
      </c>
      <c r="K366" t="s">
        <v>30</v>
      </c>
      <c r="L366" t="s">
        <v>31</v>
      </c>
      <c r="M366">
        <v>3</v>
      </c>
      <c r="N366" t="s">
        <v>32</v>
      </c>
      <c r="O366" t="s">
        <v>33</v>
      </c>
      <c r="P366">
        <v>5.9507899999999996</v>
      </c>
      <c r="Q366">
        <v>336234.172158</v>
      </c>
      <c r="R366">
        <v>3063311.80125</v>
      </c>
      <c r="S366">
        <v>336234.95059999998</v>
      </c>
      <c r="T366">
        <v>3063317.7009000001</v>
      </c>
      <c r="U366">
        <v>5.9509999999999997E-3</v>
      </c>
    </row>
    <row r="367" spans="1:21" x14ac:dyDescent="0.25">
      <c r="A367">
        <v>365</v>
      </c>
      <c r="B367" t="s">
        <v>24</v>
      </c>
      <c r="C367" t="s">
        <v>45</v>
      </c>
      <c r="D367" t="s">
        <v>46</v>
      </c>
      <c r="E367">
        <v>11</v>
      </c>
      <c r="F367" t="s">
        <v>37</v>
      </c>
      <c r="G367">
        <v>100</v>
      </c>
      <c r="H367" t="s">
        <v>27</v>
      </c>
      <c r="I367" t="s">
        <v>38</v>
      </c>
      <c r="J367" t="s">
        <v>36</v>
      </c>
      <c r="K367" t="s">
        <v>30</v>
      </c>
      <c r="L367" t="s">
        <v>31</v>
      </c>
      <c r="M367">
        <v>3</v>
      </c>
      <c r="N367" t="s">
        <v>32</v>
      </c>
      <c r="O367" t="s">
        <v>33</v>
      </c>
      <c r="P367">
        <v>0.71394400000000002</v>
      </c>
      <c r="Q367">
        <v>336234.95059999998</v>
      </c>
      <c r="R367">
        <v>3063317.7009000001</v>
      </c>
      <c r="S367">
        <v>336234.32850599999</v>
      </c>
      <c r="T367">
        <v>3063318.0512100002</v>
      </c>
      <c r="U367">
        <v>7.1400000000000001E-4</v>
      </c>
    </row>
    <row r="368" spans="1:21" x14ac:dyDescent="0.25">
      <c r="A368">
        <v>366</v>
      </c>
      <c r="B368" t="s">
        <v>24</v>
      </c>
      <c r="C368" t="s">
        <v>45</v>
      </c>
      <c r="D368" t="s">
        <v>46</v>
      </c>
      <c r="E368">
        <v>11</v>
      </c>
      <c r="F368" t="s">
        <v>37</v>
      </c>
      <c r="G368">
        <v>100</v>
      </c>
      <c r="H368" t="s">
        <v>27</v>
      </c>
      <c r="I368" t="s">
        <v>38</v>
      </c>
      <c r="J368" t="s">
        <v>36</v>
      </c>
      <c r="K368" t="s">
        <v>30</v>
      </c>
      <c r="L368" t="s">
        <v>31</v>
      </c>
      <c r="M368">
        <v>3</v>
      </c>
      <c r="N368" t="s">
        <v>32</v>
      </c>
      <c r="O368" t="s">
        <v>33</v>
      </c>
      <c r="P368">
        <v>19.9467</v>
      </c>
      <c r="Q368">
        <v>336234.32850599999</v>
      </c>
      <c r="R368">
        <v>3063318.0512100002</v>
      </c>
      <c r="S368">
        <v>336216.94799999997</v>
      </c>
      <c r="T368">
        <v>3063327.8382999999</v>
      </c>
      <c r="U368">
        <v>1.9946999999999999E-2</v>
      </c>
    </row>
    <row r="369" spans="1:21" x14ac:dyDescent="0.25">
      <c r="A369">
        <v>367</v>
      </c>
      <c r="B369" t="s">
        <v>24</v>
      </c>
      <c r="C369" t="s">
        <v>45</v>
      </c>
      <c r="D369" t="s">
        <v>46</v>
      </c>
      <c r="E369">
        <v>11</v>
      </c>
      <c r="F369" t="s">
        <v>37</v>
      </c>
      <c r="G369">
        <v>100</v>
      </c>
      <c r="H369" t="s">
        <v>27</v>
      </c>
      <c r="I369" t="s">
        <v>38</v>
      </c>
      <c r="J369" t="s">
        <v>36</v>
      </c>
      <c r="K369" t="s">
        <v>30</v>
      </c>
      <c r="L369" t="s">
        <v>31</v>
      </c>
      <c r="M369">
        <v>3</v>
      </c>
      <c r="N369" t="s">
        <v>32</v>
      </c>
      <c r="O369" t="s">
        <v>33</v>
      </c>
      <c r="P369">
        <v>18.3108</v>
      </c>
      <c r="Q369">
        <v>336216.94799999997</v>
      </c>
      <c r="R369">
        <v>3063327.8382999999</v>
      </c>
      <c r="S369">
        <v>336206.02850000001</v>
      </c>
      <c r="T369">
        <v>3063342.5369000002</v>
      </c>
      <c r="U369">
        <v>1.8311000000000001E-2</v>
      </c>
    </row>
    <row r="370" spans="1:21" x14ac:dyDescent="0.25">
      <c r="A370">
        <v>368</v>
      </c>
      <c r="B370" t="s">
        <v>24</v>
      </c>
      <c r="C370" t="s">
        <v>45</v>
      </c>
      <c r="D370" t="s">
        <v>46</v>
      </c>
      <c r="E370">
        <v>11</v>
      </c>
      <c r="F370" t="s">
        <v>37</v>
      </c>
      <c r="G370">
        <v>100</v>
      </c>
      <c r="H370" t="s">
        <v>27</v>
      </c>
      <c r="I370" t="s">
        <v>38</v>
      </c>
      <c r="J370" t="s">
        <v>36</v>
      </c>
      <c r="K370" t="s">
        <v>30</v>
      </c>
      <c r="L370" t="s">
        <v>31</v>
      </c>
      <c r="M370">
        <v>3</v>
      </c>
      <c r="N370" t="s">
        <v>32</v>
      </c>
      <c r="O370" t="s">
        <v>33</v>
      </c>
      <c r="P370">
        <v>42.936300000000003</v>
      </c>
      <c r="Q370">
        <v>336206.02850000001</v>
      </c>
      <c r="R370">
        <v>3063342.5369000002</v>
      </c>
      <c r="S370">
        <v>336235.70309999998</v>
      </c>
      <c r="T370">
        <v>3063373.5682000001</v>
      </c>
      <c r="U370">
        <v>4.2936000000000002E-2</v>
      </c>
    </row>
    <row r="371" spans="1:21" x14ac:dyDescent="0.25">
      <c r="A371">
        <v>369</v>
      </c>
      <c r="B371" t="s">
        <v>24</v>
      </c>
      <c r="C371" t="s">
        <v>45</v>
      </c>
      <c r="D371" t="s">
        <v>46</v>
      </c>
      <c r="E371">
        <v>11</v>
      </c>
      <c r="F371" t="s">
        <v>37</v>
      </c>
      <c r="G371">
        <v>100</v>
      </c>
      <c r="H371" t="s">
        <v>27</v>
      </c>
      <c r="I371" t="s">
        <v>38</v>
      </c>
      <c r="J371" t="s">
        <v>36</v>
      </c>
      <c r="K371" t="s">
        <v>30</v>
      </c>
      <c r="L371" t="s">
        <v>31</v>
      </c>
      <c r="M371">
        <v>3</v>
      </c>
      <c r="N371" t="s">
        <v>32</v>
      </c>
      <c r="O371" t="s">
        <v>33</v>
      </c>
      <c r="P371">
        <v>40.094799999999999</v>
      </c>
      <c r="Q371">
        <v>336219.12</v>
      </c>
      <c r="R371">
        <v>3063176.2111999998</v>
      </c>
      <c r="S371">
        <v>336222.55940000003</v>
      </c>
      <c r="T371">
        <v>3063136.2642000001</v>
      </c>
      <c r="U371">
        <v>4.0094999999999999E-2</v>
      </c>
    </row>
    <row r="372" spans="1:21" x14ac:dyDescent="0.25">
      <c r="A372">
        <v>370</v>
      </c>
      <c r="B372" t="s">
        <v>24</v>
      </c>
      <c r="C372" t="s">
        <v>45</v>
      </c>
      <c r="D372" t="s">
        <v>46</v>
      </c>
      <c r="E372">
        <v>11</v>
      </c>
      <c r="F372" t="s">
        <v>42</v>
      </c>
      <c r="G372">
        <v>120</v>
      </c>
      <c r="H372" t="s">
        <v>27</v>
      </c>
      <c r="I372" t="s">
        <v>28</v>
      </c>
      <c r="J372" t="s">
        <v>36</v>
      </c>
      <c r="K372" t="s">
        <v>49</v>
      </c>
      <c r="L372" t="s">
        <v>31</v>
      </c>
      <c r="M372">
        <v>3</v>
      </c>
      <c r="N372" t="s">
        <v>32</v>
      </c>
      <c r="O372" t="s">
        <v>33</v>
      </c>
      <c r="P372">
        <v>14.876300000000001</v>
      </c>
      <c r="Q372">
        <v>336222.55940000003</v>
      </c>
      <c r="R372">
        <v>3063136.2642000001</v>
      </c>
      <c r="S372">
        <v>336228.22560000001</v>
      </c>
      <c r="T372">
        <v>3063122.5093</v>
      </c>
      <c r="U372">
        <v>1.4876E-2</v>
      </c>
    </row>
    <row r="373" spans="1:21" x14ac:dyDescent="0.25">
      <c r="A373">
        <v>371</v>
      </c>
      <c r="B373" t="s">
        <v>24</v>
      </c>
      <c r="C373" t="s">
        <v>45</v>
      </c>
      <c r="D373" t="s">
        <v>46</v>
      </c>
      <c r="E373">
        <v>11</v>
      </c>
      <c r="F373" t="s">
        <v>42</v>
      </c>
      <c r="G373">
        <v>120</v>
      </c>
      <c r="H373" t="s">
        <v>27</v>
      </c>
      <c r="I373" t="s">
        <v>28</v>
      </c>
      <c r="J373" t="s">
        <v>36</v>
      </c>
      <c r="K373" t="s">
        <v>49</v>
      </c>
      <c r="L373" t="s">
        <v>31</v>
      </c>
      <c r="M373">
        <v>3</v>
      </c>
      <c r="N373" t="s">
        <v>32</v>
      </c>
      <c r="O373" t="s">
        <v>33</v>
      </c>
      <c r="P373">
        <v>14.249000000000001</v>
      </c>
      <c r="Q373">
        <v>336228.22560000001</v>
      </c>
      <c r="R373">
        <v>3063122.5093</v>
      </c>
      <c r="S373">
        <v>336241.01409999997</v>
      </c>
      <c r="T373">
        <v>3063116.2253999999</v>
      </c>
      <c r="U373">
        <v>1.4249E-2</v>
      </c>
    </row>
    <row r="374" spans="1:21" x14ac:dyDescent="0.25">
      <c r="A374">
        <v>372</v>
      </c>
      <c r="B374" t="s">
        <v>24</v>
      </c>
      <c r="C374" t="s">
        <v>45</v>
      </c>
      <c r="D374" t="s">
        <v>46</v>
      </c>
      <c r="E374">
        <v>11</v>
      </c>
      <c r="F374" t="s">
        <v>42</v>
      </c>
      <c r="G374">
        <v>120</v>
      </c>
      <c r="H374" t="s">
        <v>27</v>
      </c>
      <c r="I374" t="s">
        <v>28</v>
      </c>
      <c r="J374" t="s">
        <v>36</v>
      </c>
      <c r="K374" t="s">
        <v>49</v>
      </c>
      <c r="L374" t="s">
        <v>31</v>
      </c>
      <c r="M374">
        <v>3</v>
      </c>
      <c r="N374" t="s">
        <v>32</v>
      </c>
      <c r="O374" t="s">
        <v>33</v>
      </c>
      <c r="P374">
        <v>24.309200000000001</v>
      </c>
      <c r="Q374">
        <v>336241.01409999997</v>
      </c>
      <c r="R374">
        <v>3063116.2253999999</v>
      </c>
      <c r="S374">
        <v>336262.51160000003</v>
      </c>
      <c r="T374">
        <v>3063104.8766000001</v>
      </c>
      <c r="U374">
        <v>2.4309000000000001E-2</v>
      </c>
    </row>
    <row r="375" spans="1:21" x14ac:dyDescent="0.25">
      <c r="A375">
        <v>373</v>
      </c>
      <c r="B375" t="s">
        <v>24</v>
      </c>
      <c r="C375" t="s">
        <v>45</v>
      </c>
      <c r="D375" t="s">
        <v>46</v>
      </c>
      <c r="E375">
        <v>11</v>
      </c>
      <c r="F375" t="s">
        <v>42</v>
      </c>
      <c r="G375">
        <v>120</v>
      </c>
      <c r="H375" t="s">
        <v>27</v>
      </c>
      <c r="I375" t="s">
        <v>28</v>
      </c>
      <c r="J375" t="s">
        <v>36</v>
      </c>
      <c r="K375" t="s">
        <v>49</v>
      </c>
      <c r="L375" t="s">
        <v>31</v>
      </c>
      <c r="M375">
        <v>3</v>
      </c>
      <c r="N375" t="s">
        <v>32</v>
      </c>
      <c r="O375" t="s">
        <v>33</v>
      </c>
      <c r="P375">
        <v>16.690300000000001</v>
      </c>
      <c r="Q375">
        <v>336262.51160000003</v>
      </c>
      <c r="R375">
        <v>3063104.8766000001</v>
      </c>
      <c r="S375">
        <v>336276.43109999999</v>
      </c>
      <c r="T375">
        <v>3063095.6671000002</v>
      </c>
      <c r="U375">
        <v>1.669E-2</v>
      </c>
    </row>
    <row r="376" spans="1:21" x14ac:dyDescent="0.25">
      <c r="A376">
        <v>374</v>
      </c>
      <c r="B376" t="s">
        <v>24</v>
      </c>
      <c r="C376" t="s">
        <v>45</v>
      </c>
      <c r="D376" t="s">
        <v>46</v>
      </c>
      <c r="E376">
        <v>11</v>
      </c>
      <c r="F376" t="s">
        <v>42</v>
      </c>
      <c r="G376">
        <v>120</v>
      </c>
      <c r="H376" t="s">
        <v>27</v>
      </c>
      <c r="I376" t="s">
        <v>28</v>
      </c>
      <c r="J376" t="s">
        <v>36</v>
      </c>
      <c r="K376" t="s">
        <v>49</v>
      </c>
      <c r="L376" t="s">
        <v>31</v>
      </c>
      <c r="M376">
        <v>3</v>
      </c>
      <c r="N376" t="s">
        <v>32</v>
      </c>
      <c r="O376" t="s">
        <v>33</v>
      </c>
      <c r="P376">
        <v>21.454699999999999</v>
      </c>
      <c r="Q376">
        <v>336276.43109999999</v>
      </c>
      <c r="R376">
        <v>3063095.6671000002</v>
      </c>
      <c r="S376">
        <v>336295.01130000001</v>
      </c>
      <c r="T376">
        <v>3063084.9396000002</v>
      </c>
      <c r="U376">
        <v>2.1454999999999998E-2</v>
      </c>
    </row>
    <row r="377" spans="1:21" x14ac:dyDescent="0.25">
      <c r="A377">
        <v>375</v>
      </c>
      <c r="B377" t="s">
        <v>24</v>
      </c>
      <c r="C377" t="s">
        <v>45</v>
      </c>
      <c r="D377" t="s">
        <v>46</v>
      </c>
      <c r="E377">
        <v>11</v>
      </c>
      <c r="F377" t="s">
        <v>42</v>
      </c>
      <c r="G377">
        <v>120</v>
      </c>
      <c r="H377" t="s">
        <v>27</v>
      </c>
      <c r="I377" t="s">
        <v>28</v>
      </c>
      <c r="J377" t="s">
        <v>36</v>
      </c>
      <c r="K377" t="s">
        <v>49</v>
      </c>
      <c r="L377" t="s">
        <v>31</v>
      </c>
      <c r="M377">
        <v>3</v>
      </c>
      <c r="N377" t="s">
        <v>32</v>
      </c>
      <c r="O377" t="s">
        <v>33</v>
      </c>
      <c r="P377">
        <v>20.2212</v>
      </c>
      <c r="Q377">
        <v>336295.01130000001</v>
      </c>
      <c r="R377">
        <v>3063084.9396000002</v>
      </c>
      <c r="S377">
        <v>336308.85629999998</v>
      </c>
      <c r="T377">
        <v>3063070.2015</v>
      </c>
      <c r="U377">
        <v>2.0220999999999999E-2</v>
      </c>
    </row>
    <row r="378" spans="1:21" x14ac:dyDescent="0.25">
      <c r="A378">
        <v>376</v>
      </c>
      <c r="B378" t="s">
        <v>24</v>
      </c>
      <c r="C378" t="s">
        <v>45</v>
      </c>
      <c r="D378" t="s">
        <v>46</v>
      </c>
      <c r="E378">
        <v>11</v>
      </c>
      <c r="F378" t="s">
        <v>42</v>
      </c>
      <c r="G378">
        <v>120</v>
      </c>
      <c r="H378" t="s">
        <v>27</v>
      </c>
      <c r="I378" t="s">
        <v>28</v>
      </c>
      <c r="J378" t="s">
        <v>36</v>
      </c>
      <c r="K378" t="s">
        <v>49</v>
      </c>
      <c r="L378" t="s">
        <v>31</v>
      </c>
      <c r="M378">
        <v>3</v>
      </c>
      <c r="N378" t="s">
        <v>32</v>
      </c>
      <c r="O378" t="s">
        <v>33</v>
      </c>
      <c r="P378">
        <v>18.796299999999999</v>
      </c>
      <c r="Q378">
        <v>336308.85629999998</v>
      </c>
      <c r="R378">
        <v>3063070.2015</v>
      </c>
      <c r="S378">
        <v>336324.51530000003</v>
      </c>
      <c r="T378">
        <v>3063059.8045000001</v>
      </c>
      <c r="U378">
        <v>1.8796E-2</v>
      </c>
    </row>
    <row r="379" spans="1:21" x14ac:dyDescent="0.25">
      <c r="A379">
        <v>377</v>
      </c>
      <c r="B379" t="s">
        <v>24</v>
      </c>
      <c r="C379" t="s">
        <v>45</v>
      </c>
      <c r="D379" t="s">
        <v>46</v>
      </c>
      <c r="E379">
        <v>11</v>
      </c>
      <c r="F379" t="s">
        <v>42</v>
      </c>
      <c r="G379">
        <v>120</v>
      </c>
      <c r="H379" t="s">
        <v>27</v>
      </c>
      <c r="I379" t="s">
        <v>28</v>
      </c>
      <c r="J379" t="s">
        <v>36</v>
      </c>
      <c r="K379" t="s">
        <v>49</v>
      </c>
      <c r="L379" t="s">
        <v>31</v>
      </c>
      <c r="M379">
        <v>3</v>
      </c>
      <c r="N379" t="s">
        <v>32</v>
      </c>
      <c r="O379" t="s">
        <v>33</v>
      </c>
      <c r="P379">
        <v>23.792400000000001</v>
      </c>
      <c r="Q379">
        <v>336324.51530000003</v>
      </c>
      <c r="R379">
        <v>3063059.8045000001</v>
      </c>
      <c r="S379">
        <v>336338.2978</v>
      </c>
      <c r="T379">
        <v>3063040.4106000001</v>
      </c>
      <c r="U379">
        <v>2.3792000000000001E-2</v>
      </c>
    </row>
    <row r="380" spans="1:21" x14ac:dyDescent="0.25">
      <c r="A380">
        <v>378</v>
      </c>
      <c r="B380" t="s">
        <v>24</v>
      </c>
      <c r="C380" t="s">
        <v>45</v>
      </c>
      <c r="D380" t="s">
        <v>46</v>
      </c>
      <c r="E380">
        <v>11</v>
      </c>
      <c r="F380" t="s">
        <v>42</v>
      </c>
      <c r="G380">
        <v>120</v>
      </c>
      <c r="H380" t="s">
        <v>27</v>
      </c>
      <c r="I380" t="s">
        <v>28</v>
      </c>
      <c r="J380" t="s">
        <v>36</v>
      </c>
      <c r="K380" t="s">
        <v>49</v>
      </c>
      <c r="L380" t="s">
        <v>31</v>
      </c>
      <c r="M380">
        <v>3</v>
      </c>
      <c r="N380" t="s">
        <v>32</v>
      </c>
      <c r="O380" t="s">
        <v>33</v>
      </c>
      <c r="P380">
        <v>30.186199999999999</v>
      </c>
      <c r="Q380">
        <v>336338.2978</v>
      </c>
      <c r="R380">
        <v>3063040.4106000001</v>
      </c>
      <c r="S380">
        <v>336353.45289999997</v>
      </c>
      <c r="T380">
        <v>3063014.3045000001</v>
      </c>
      <c r="U380">
        <v>3.0186000000000001E-2</v>
      </c>
    </row>
    <row r="381" spans="1:21" x14ac:dyDescent="0.25">
      <c r="A381">
        <v>379</v>
      </c>
      <c r="B381" t="s">
        <v>24</v>
      </c>
      <c r="C381" t="s">
        <v>45</v>
      </c>
      <c r="D381" t="s">
        <v>46</v>
      </c>
      <c r="E381">
        <v>11</v>
      </c>
      <c r="F381" t="s">
        <v>42</v>
      </c>
      <c r="G381">
        <v>120</v>
      </c>
      <c r="H381" t="s">
        <v>27</v>
      </c>
      <c r="I381" t="s">
        <v>28</v>
      </c>
      <c r="J381" t="s">
        <v>36</v>
      </c>
      <c r="K381" t="s">
        <v>49</v>
      </c>
      <c r="L381" t="s">
        <v>31</v>
      </c>
      <c r="M381">
        <v>3</v>
      </c>
      <c r="N381" t="s">
        <v>32</v>
      </c>
      <c r="O381" t="s">
        <v>33</v>
      </c>
      <c r="P381">
        <v>24.410299999999999</v>
      </c>
      <c r="Q381">
        <v>336353.45289999997</v>
      </c>
      <c r="R381">
        <v>3063014.3045000001</v>
      </c>
      <c r="S381">
        <v>336371.66639999999</v>
      </c>
      <c r="T381">
        <v>3062998.0523999999</v>
      </c>
      <c r="U381">
        <v>2.4410000000000001E-2</v>
      </c>
    </row>
    <row r="382" spans="1:21" x14ac:dyDescent="0.25">
      <c r="A382">
        <v>380</v>
      </c>
      <c r="B382" t="s">
        <v>24</v>
      </c>
      <c r="C382" t="s">
        <v>45</v>
      </c>
      <c r="D382" t="s">
        <v>46</v>
      </c>
      <c r="E382">
        <v>11</v>
      </c>
      <c r="F382" t="s">
        <v>37</v>
      </c>
      <c r="G382">
        <v>100</v>
      </c>
      <c r="H382" t="s">
        <v>27</v>
      </c>
      <c r="I382" t="s">
        <v>38</v>
      </c>
      <c r="J382" t="s">
        <v>36</v>
      </c>
      <c r="K382" t="s">
        <v>30</v>
      </c>
      <c r="L382" t="s">
        <v>31</v>
      </c>
      <c r="M382">
        <v>3</v>
      </c>
      <c r="N382" t="s">
        <v>32</v>
      </c>
      <c r="O382" t="s">
        <v>33</v>
      </c>
      <c r="P382">
        <v>23.951699999999999</v>
      </c>
      <c r="Q382">
        <v>336371.66639999999</v>
      </c>
      <c r="R382">
        <v>3062998.0523999999</v>
      </c>
      <c r="S382">
        <v>336388.99839999998</v>
      </c>
      <c r="T382">
        <v>3062981.5211</v>
      </c>
      <c r="U382">
        <v>2.3952000000000001E-2</v>
      </c>
    </row>
    <row r="383" spans="1:21" x14ac:dyDescent="0.25">
      <c r="A383">
        <v>381</v>
      </c>
      <c r="B383" t="s">
        <v>24</v>
      </c>
      <c r="C383" t="s">
        <v>45</v>
      </c>
      <c r="D383" t="s">
        <v>46</v>
      </c>
      <c r="E383">
        <v>11</v>
      </c>
      <c r="F383" t="s">
        <v>37</v>
      </c>
      <c r="G383">
        <v>100</v>
      </c>
      <c r="H383" t="s">
        <v>27</v>
      </c>
      <c r="I383" t="s">
        <v>38</v>
      </c>
      <c r="J383" t="s">
        <v>36</v>
      </c>
      <c r="K383" t="s">
        <v>30</v>
      </c>
      <c r="L383" t="s">
        <v>31</v>
      </c>
      <c r="M383">
        <v>3</v>
      </c>
      <c r="N383" t="s">
        <v>32</v>
      </c>
      <c r="O383" t="s">
        <v>33</v>
      </c>
      <c r="P383">
        <v>16.545400000000001</v>
      </c>
      <c r="Q383">
        <v>336388.99839999998</v>
      </c>
      <c r="R383">
        <v>3062981.5211</v>
      </c>
      <c r="S383">
        <v>336399.65340000001</v>
      </c>
      <c r="T383">
        <v>3062968.8632</v>
      </c>
      <c r="U383">
        <v>1.6545000000000001E-2</v>
      </c>
    </row>
    <row r="384" spans="1:21" x14ac:dyDescent="0.25">
      <c r="A384">
        <v>382</v>
      </c>
      <c r="B384" t="s">
        <v>24</v>
      </c>
      <c r="C384" t="s">
        <v>45</v>
      </c>
      <c r="D384" t="s">
        <v>46</v>
      </c>
      <c r="E384">
        <v>11</v>
      </c>
      <c r="F384" t="s">
        <v>37</v>
      </c>
      <c r="G384">
        <v>100</v>
      </c>
      <c r="H384" t="s">
        <v>27</v>
      </c>
      <c r="I384" t="s">
        <v>38</v>
      </c>
      <c r="J384" t="s">
        <v>36</v>
      </c>
      <c r="K384" t="s">
        <v>30</v>
      </c>
      <c r="L384" t="s">
        <v>31</v>
      </c>
      <c r="M384">
        <v>3</v>
      </c>
      <c r="N384" t="s">
        <v>32</v>
      </c>
      <c r="O384" t="s">
        <v>33</v>
      </c>
      <c r="P384">
        <v>10.718299999999999</v>
      </c>
      <c r="Q384">
        <v>336399.65340000001</v>
      </c>
      <c r="R384">
        <v>3062968.8632</v>
      </c>
      <c r="S384">
        <v>336409.24400000001</v>
      </c>
      <c r="T384">
        <v>3062964.0775000001</v>
      </c>
      <c r="U384">
        <v>1.0718E-2</v>
      </c>
    </row>
    <row r="385" spans="1:21" x14ac:dyDescent="0.25">
      <c r="A385">
        <v>383</v>
      </c>
      <c r="B385" t="s">
        <v>24</v>
      </c>
      <c r="C385" t="s">
        <v>45</v>
      </c>
      <c r="D385" t="s">
        <v>46</v>
      </c>
      <c r="E385">
        <v>11</v>
      </c>
      <c r="F385" t="s">
        <v>37</v>
      </c>
      <c r="G385">
        <v>100</v>
      </c>
      <c r="H385" t="s">
        <v>27</v>
      </c>
      <c r="I385" t="s">
        <v>38</v>
      </c>
      <c r="J385" t="s">
        <v>36</v>
      </c>
      <c r="K385" t="s">
        <v>30</v>
      </c>
      <c r="L385" t="s">
        <v>31</v>
      </c>
      <c r="M385">
        <v>3</v>
      </c>
      <c r="N385" t="s">
        <v>32</v>
      </c>
      <c r="O385" t="s">
        <v>33</v>
      </c>
      <c r="P385">
        <v>14.478899999999999</v>
      </c>
      <c r="Q385">
        <v>336409.24400000001</v>
      </c>
      <c r="R385">
        <v>3062964.0775000001</v>
      </c>
      <c r="S385">
        <v>336423.5502</v>
      </c>
      <c r="T385">
        <v>3062961.8478000001</v>
      </c>
      <c r="U385">
        <v>1.4479000000000001E-2</v>
      </c>
    </row>
    <row r="386" spans="1:21" x14ac:dyDescent="0.25">
      <c r="A386">
        <v>384</v>
      </c>
      <c r="B386" t="s">
        <v>24</v>
      </c>
      <c r="C386" t="s">
        <v>45</v>
      </c>
      <c r="D386" t="s">
        <v>46</v>
      </c>
      <c r="E386">
        <v>11</v>
      </c>
      <c r="F386" t="s">
        <v>37</v>
      </c>
      <c r="G386">
        <v>100</v>
      </c>
      <c r="H386" t="s">
        <v>27</v>
      </c>
      <c r="I386" t="s">
        <v>38</v>
      </c>
      <c r="J386" t="s">
        <v>36</v>
      </c>
      <c r="K386" t="s">
        <v>30</v>
      </c>
      <c r="L386" t="s">
        <v>31</v>
      </c>
      <c r="M386">
        <v>3</v>
      </c>
      <c r="N386" t="s">
        <v>32</v>
      </c>
      <c r="O386" t="s">
        <v>33</v>
      </c>
      <c r="P386">
        <v>10.530200000000001</v>
      </c>
      <c r="Q386">
        <v>336423.5502</v>
      </c>
      <c r="R386">
        <v>3062961.8478000001</v>
      </c>
      <c r="S386">
        <v>336434.07179999998</v>
      </c>
      <c r="T386">
        <v>3062961.4232999999</v>
      </c>
      <c r="U386">
        <v>1.0529999999999999E-2</v>
      </c>
    </row>
    <row r="387" spans="1:21" x14ac:dyDescent="0.25">
      <c r="A387">
        <v>385</v>
      </c>
      <c r="B387" t="s">
        <v>24</v>
      </c>
      <c r="C387" t="s">
        <v>45</v>
      </c>
      <c r="D387" t="s">
        <v>46</v>
      </c>
      <c r="E387">
        <v>11</v>
      </c>
      <c r="F387" t="s">
        <v>37</v>
      </c>
      <c r="G387">
        <v>100</v>
      </c>
      <c r="H387" t="s">
        <v>27</v>
      </c>
      <c r="I387" t="s">
        <v>38</v>
      </c>
      <c r="J387" t="s">
        <v>36</v>
      </c>
      <c r="K387" t="s">
        <v>30</v>
      </c>
      <c r="L387" t="s">
        <v>31</v>
      </c>
      <c r="M387">
        <v>3</v>
      </c>
      <c r="N387" t="s">
        <v>32</v>
      </c>
      <c r="O387" t="s">
        <v>33</v>
      </c>
      <c r="P387">
        <v>11.126200000000001</v>
      </c>
      <c r="Q387">
        <v>336434.07179999998</v>
      </c>
      <c r="R387">
        <v>3062961.4232999999</v>
      </c>
      <c r="S387">
        <v>336445.18900000001</v>
      </c>
      <c r="T387">
        <v>3062960.9747000001</v>
      </c>
      <c r="U387">
        <v>1.1126E-2</v>
      </c>
    </row>
    <row r="388" spans="1:21" x14ac:dyDescent="0.25">
      <c r="A388">
        <v>386</v>
      </c>
      <c r="B388" t="s">
        <v>24</v>
      </c>
      <c r="C388" t="s">
        <v>45</v>
      </c>
      <c r="D388" t="s">
        <v>46</v>
      </c>
      <c r="E388">
        <v>11</v>
      </c>
      <c r="F388" t="s">
        <v>37</v>
      </c>
      <c r="G388">
        <v>100</v>
      </c>
      <c r="H388" t="s">
        <v>27</v>
      </c>
      <c r="I388" t="s">
        <v>38</v>
      </c>
      <c r="J388" t="s">
        <v>36</v>
      </c>
      <c r="K388" t="s">
        <v>30</v>
      </c>
      <c r="L388" t="s">
        <v>31</v>
      </c>
      <c r="M388">
        <v>3</v>
      </c>
      <c r="N388" t="s">
        <v>32</v>
      </c>
      <c r="O388" t="s">
        <v>33</v>
      </c>
      <c r="P388">
        <v>14.4026</v>
      </c>
      <c r="Q388">
        <v>336445.18900000001</v>
      </c>
      <c r="R388">
        <v>3062960.9747000001</v>
      </c>
      <c r="S388">
        <v>336459.27309999999</v>
      </c>
      <c r="T388">
        <v>3062963.9866999998</v>
      </c>
      <c r="U388">
        <v>1.4402999999999999E-2</v>
      </c>
    </row>
    <row r="389" spans="1:21" x14ac:dyDescent="0.25">
      <c r="A389">
        <v>387</v>
      </c>
      <c r="B389" t="s">
        <v>24</v>
      </c>
      <c r="C389" t="s">
        <v>45</v>
      </c>
      <c r="D389" t="s">
        <v>46</v>
      </c>
      <c r="E389">
        <v>11</v>
      </c>
      <c r="F389" t="s">
        <v>37</v>
      </c>
      <c r="G389">
        <v>100</v>
      </c>
      <c r="H389" t="s">
        <v>27</v>
      </c>
      <c r="I389" t="s">
        <v>38</v>
      </c>
      <c r="J389" t="s">
        <v>36</v>
      </c>
      <c r="K389" t="s">
        <v>30</v>
      </c>
      <c r="L389" t="s">
        <v>31</v>
      </c>
      <c r="M389">
        <v>3</v>
      </c>
      <c r="N389" t="s">
        <v>32</v>
      </c>
      <c r="O389" t="s">
        <v>33</v>
      </c>
      <c r="P389">
        <v>31.548999999999999</v>
      </c>
      <c r="Q389">
        <v>336459.27309999999</v>
      </c>
      <c r="R389">
        <v>3062963.9866999998</v>
      </c>
      <c r="S389">
        <v>336488.96659999999</v>
      </c>
      <c r="T389">
        <v>3062974.6466999999</v>
      </c>
      <c r="U389">
        <v>3.1549000000000001E-2</v>
      </c>
    </row>
    <row r="390" spans="1:21" x14ac:dyDescent="0.25">
      <c r="A390">
        <v>388</v>
      </c>
      <c r="B390" t="s">
        <v>24</v>
      </c>
      <c r="C390" t="s">
        <v>45</v>
      </c>
      <c r="D390" t="s">
        <v>46</v>
      </c>
      <c r="E390">
        <v>11</v>
      </c>
      <c r="F390" t="s">
        <v>37</v>
      </c>
      <c r="G390">
        <v>100</v>
      </c>
      <c r="H390" t="s">
        <v>27</v>
      </c>
      <c r="I390" t="s">
        <v>38</v>
      </c>
      <c r="J390" t="s">
        <v>36</v>
      </c>
      <c r="K390" t="s">
        <v>30</v>
      </c>
      <c r="L390" t="s">
        <v>31</v>
      </c>
      <c r="M390">
        <v>3</v>
      </c>
      <c r="N390" t="s">
        <v>32</v>
      </c>
      <c r="O390" t="s">
        <v>33</v>
      </c>
      <c r="P390">
        <v>41.2136</v>
      </c>
      <c r="Q390">
        <v>336488.96659999999</v>
      </c>
      <c r="R390">
        <v>3062974.6466999999</v>
      </c>
      <c r="S390">
        <v>336529.17119999998</v>
      </c>
      <c r="T390">
        <v>3062983.7104000002</v>
      </c>
      <c r="U390">
        <v>4.1214000000000001E-2</v>
      </c>
    </row>
    <row r="391" spans="1:21" x14ac:dyDescent="0.25">
      <c r="A391">
        <v>389</v>
      </c>
      <c r="B391" t="s">
        <v>24</v>
      </c>
      <c r="C391" t="s">
        <v>45</v>
      </c>
      <c r="D391" t="s">
        <v>46</v>
      </c>
      <c r="E391">
        <v>11</v>
      </c>
      <c r="F391" t="s">
        <v>37</v>
      </c>
      <c r="G391">
        <v>100</v>
      </c>
      <c r="H391" t="s">
        <v>27</v>
      </c>
      <c r="I391" t="s">
        <v>38</v>
      </c>
      <c r="J391" t="s">
        <v>36</v>
      </c>
      <c r="K391" t="s">
        <v>30</v>
      </c>
      <c r="L391" t="s">
        <v>31</v>
      </c>
      <c r="M391">
        <v>3</v>
      </c>
      <c r="N391" t="s">
        <v>32</v>
      </c>
      <c r="O391" t="s">
        <v>33</v>
      </c>
      <c r="P391">
        <v>24.201599999999999</v>
      </c>
      <c r="Q391">
        <v>336529.17119999998</v>
      </c>
      <c r="R391">
        <v>3062983.7104000002</v>
      </c>
      <c r="S391">
        <v>336553.201</v>
      </c>
      <c r="T391">
        <v>3062986.5888</v>
      </c>
      <c r="U391">
        <v>2.4202000000000001E-2</v>
      </c>
    </row>
    <row r="392" spans="1:21" x14ac:dyDescent="0.25">
      <c r="A392">
        <v>390</v>
      </c>
      <c r="B392" t="s">
        <v>24</v>
      </c>
      <c r="C392" t="s">
        <v>45</v>
      </c>
      <c r="D392" t="s">
        <v>46</v>
      </c>
      <c r="E392">
        <v>11</v>
      </c>
      <c r="F392" t="s">
        <v>37</v>
      </c>
      <c r="G392">
        <v>100</v>
      </c>
      <c r="H392" t="s">
        <v>27</v>
      </c>
      <c r="I392" t="s">
        <v>38</v>
      </c>
      <c r="J392" t="s">
        <v>36</v>
      </c>
      <c r="K392" t="s">
        <v>30</v>
      </c>
      <c r="L392" t="s">
        <v>31</v>
      </c>
      <c r="M392">
        <v>3</v>
      </c>
      <c r="N392" t="s">
        <v>32</v>
      </c>
      <c r="O392" t="s">
        <v>33</v>
      </c>
      <c r="P392">
        <v>2.3670499999999999</v>
      </c>
      <c r="Q392">
        <v>336553.201</v>
      </c>
      <c r="R392">
        <v>3062986.5888</v>
      </c>
      <c r="S392">
        <v>336555.48499000003</v>
      </c>
      <c r="T392">
        <v>3062987.2103400002</v>
      </c>
      <c r="U392">
        <v>2.3670000000000002E-3</v>
      </c>
    </row>
    <row r="393" spans="1:21" x14ac:dyDescent="0.25">
      <c r="A393">
        <v>391</v>
      </c>
      <c r="B393" t="s">
        <v>24</v>
      </c>
      <c r="C393" t="s">
        <v>45</v>
      </c>
      <c r="D393" t="s">
        <v>46</v>
      </c>
      <c r="E393">
        <v>11</v>
      </c>
      <c r="F393" t="s">
        <v>37</v>
      </c>
      <c r="G393">
        <v>100</v>
      </c>
      <c r="H393" t="s">
        <v>27</v>
      </c>
      <c r="I393" t="s">
        <v>38</v>
      </c>
      <c r="J393" t="s">
        <v>36</v>
      </c>
      <c r="K393" t="s">
        <v>30</v>
      </c>
      <c r="L393" t="s">
        <v>31</v>
      </c>
      <c r="M393">
        <v>3</v>
      </c>
      <c r="N393" t="s">
        <v>32</v>
      </c>
      <c r="O393" t="s">
        <v>33</v>
      </c>
      <c r="P393">
        <v>15.5883</v>
      </c>
      <c r="Q393">
        <v>336555.48499000003</v>
      </c>
      <c r="R393">
        <v>3062987.2103400002</v>
      </c>
      <c r="S393">
        <v>336570.52630000003</v>
      </c>
      <c r="T393">
        <v>3062991.3034999999</v>
      </c>
      <c r="U393">
        <v>1.5587999999999999E-2</v>
      </c>
    </row>
    <row r="394" spans="1:21" x14ac:dyDescent="0.25">
      <c r="A394">
        <v>392</v>
      </c>
      <c r="B394" t="s">
        <v>24</v>
      </c>
      <c r="C394" t="s">
        <v>45</v>
      </c>
      <c r="D394" t="s">
        <v>46</v>
      </c>
      <c r="E394">
        <v>11</v>
      </c>
      <c r="F394" t="s">
        <v>37</v>
      </c>
      <c r="G394">
        <v>100</v>
      </c>
      <c r="H394" t="s">
        <v>27</v>
      </c>
      <c r="I394" t="s">
        <v>38</v>
      </c>
      <c r="J394" t="s">
        <v>36</v>
      </c>
      <c r="K394" t="s">
        <v>30</v>
      </c>
      <c r="L394" t="s">
        <v>31</v>
      </c>
      <c r="M394">
        <v>3</v>
      </c>
      <c r="N394" t="s">
        <v>32</v>
      </c>
      <c r="O394" t="s">
        <v>33</v>
      </c>
      <c r="P394">
        <v>7.2656599999999996</v>
      </c>
      <c r="Q394">
        <v>336570.52630000003</v>
      </c>
      <c r="R394">
        <v>3062991.3034999999</v>
      </c>
      <c r="S394">
        <v>336577.67070800002</v>
      </c>
      <c r="T394">
        <v>3062992.6253399998</v>
      </c>
      <c r="U394">
        <v>7.2659999999999999E-3</v>
      </c>
    </row>
    <row r="395" spans="1:21" x14ac:dyDescent="0.25">
      <c r="A395">
        <v>393</v>
      </c>
      <c r="B395" t="s">
        <v>24</v>
      </c>
      <c r="C395" t="s">
        <v>45</v>
      </c>
      <c r="D395" t="s">
        <v>46</v>
      </c>
      <c r="E395">
        <v>11</v>
      </c>
      <c r="F395" t="s">
        <v>37</v>
      </c>
      <c r="G395">
        <v>100</v>
      </c>
      <c r="H395" t="s">
        <v>27</v>
      </c>
      <c r="I395" t="s">
        <v>38</v>
      </c>
      <c r="J395" t="s">
        <v>36</v>
      </c>
      <c r="K395" t="s">
        <v>30</v>
      </c>
      <c r="L395" t="s">
        <v>31</v>
      </c>
      <c r="M395">
        <v>3</v>
      </c>
      <c r="N395" t="s">
        <v>32</v>
      </c>
      <c r="O395" t="s">
        <v>33</v>
      </c>
      <c r="P395">
        <v>12.1226</v>
      </c>
      <c r="Q395">
        <v>336577.67070800002</v>
      </c>
      <c r="R395">
        <v>3062992.6253399998</v>
      </c>
      <c r="S395">
        <v>336589.59100000001</v>
      </c>
      <c r="T395">
        <v>3062994.8308000001</v>
      </c>
      <c r="U395">
        <v>1.2123E-2</v>
      </c>
    </row>
    <row r="396" spans="1:21" x14ac:dyDescent="0.25">
      <c r="A396">
        <v>394</v>
      </c>
      <c r="B396" t="s">
        <v>24</v>
      </c>
      <c r="C396" t="s">
        <v>45</v>
      </c>
      <c r="D396" t="s">
        <v>46</v>
      </c>
      <c r="E396">
        <v>11</v>
      </c>
      <c r="F396" t="s">
        <v>37</v>
      </c>
      <c r="G396">
        <v>100</v>
      </c>
      <c r="H396" t="s">
        <v>27</v>
      </c>
      <c r="I396" t="s">
        <v>38</v>
      </c>
      <c r="J396" t="s">
        <v>36</v>
      </c>
      <c r="K396" t="s">
        <v>30</v>
      </c>
      <c r="L396" t="s">
        <v>31</v>
      </c>
      <c r="M396">
        <v>3</v>
      </c>
      <c r="N396" t="s">
        <v>32</v>
      </c>
      <c r="O396" t="s">
        <v>33</v>
      </c>
      <c r="P396">
        <v>10.623699999999999</v>
      </c>
      <c r="Q396">
        <v>336589.59100000001</v>
      </c>
      <c r="R396">
        <v>3062994.8308000001</v>
      </c>
      <c r="S396">
        <v>336600.20929999999</v>
      </c>
      <c r="T396">
        <v>3062995.1680000001</v>
      </c>
      <c r="U396">
        <v>1.0624E-2</v>
      </c>
    </row>
    <row r="397" spans="1:21" x14ac:dyDescent="0.25">
      <c r="A397">
        <v>395</v>
      </c>
      <c r="B397" t="s">
        <v>24</v>
      </c>
      <c r="C397" t="s">
        <v>45</v>
      </c>
      <c r="D397" t="s">
        <v>46</v>
      </c>
      <c r="E397">
        <v>11</v>
      </c>
      <c r="F397" t="s">
        <v>37</v>
      </c>
      <c r="G397">
        <v>100</v>
      </c>
      <c r="H397" t="s">
        <v>27</v>
      </c>
      <c r="I397" t="s">
        <v>38</v>
      </c>
      <c r="J397" t="s">
        <v>36</v>
      </c>
      <c r="K397" t="s">
        <v>30</v>
      </c>
      <c r="L397" t="s">
        <v>31</v>
      </c>
      <c r="M397">
        <v>3</v>
      </c>
      <c r="N397" t="s">
        <v>32</v>
      </c>
      <c r="O397" t="s">
        <v>33</v>
      </c>
      <c r="P397">
        <v>28.0321</v>
      </c>
      <c r="Q397">
        <v>336600.20929999999</v>
      </c>
      <c r="R397">
        <v>3062995.1680000001</v>
      </c>
      <c r="S397">
        <v>336628.22730000003</v>
      </c>
      <c r="T397">
        <v>3062996.0578000001</v>
      </c>
      <c r="U397">
        <v>2.8032000000000001E-2</v>
      </c>
    </row>
    <row r="398" spans="1:21" x14ac:dyDescent="0.25">
      <c r="A398">
        <v>396</v>
      </c>
      <c r="B398" t="s">
        <v>24</v>
      </c>
      <c r="C398" t="s">
        <v>45</v>
      </c>
      <c r="D398" t="s">
        <v>46</v>
      </c>
      <c r="E398">
        <v>11</v>
      </c>
      <c r="F398" t="s">
        <v>37</v>
      </c>
      <c r="G398">
        <v>100</v>
      </c>
      <c r="H398" t="s">
        <v>27</v>
      </c>
      <c r="I398" t="s">
        <v>38</v>
      </c>
      <c r="J398" t="s">
        <v>36</v>
      </c>
      <c r="K398" t="s">
        <v>30</v>
      </c>
      <c r="L398" t="s">
        <v>31</v>
      </c>
      <c r="M398">
        <v>3</v>
      </c>
      <c r="N398" t="s">
        <v>32</v>
      </c>
      <c r="O398" t="s">
        <v>33</v>
      </c>
      <c r="P398">
        <v>33.412599999999998</v>
      </c>
      <c r="Q398">
        <v>336628.22730000003</v>
      </c>
      <c r="R398">
        <v>3062996.0578000001</v>
      </c>
      <c r="S398">
        <v>336661.54739999998</v>
      </c>
      <c r="T398">
        <v>3062993.5729</v>
      </c>
      <c r="U398">
        <v>3.3412999999999998E-2</v>
      </c>
    </row>
    <row r="399" spans="1:21" x14ac:dyDescent="0.25">
      <c r="A399">
        <v>397</v>
      </c>
      <c r="B399" t="s">
        <v>24</v>
      </c>
      <c r="C399" t="s">
        <v>45</v>
      </c>
      <c r="D399" t="s">
        <v>46</v>
      </c>
      <c r="E399">
        <v>11</v>
      </c>
      <c r="F399" t="s">
        <v>37</v>
      </c>
      <c r="G399">
        <v>100</v>
      </c>
      <c r="H399" t="s">
        <v>27</v>
      </c>
      <c r="I399" t="s">
        <v>38</v>
      </c>
      <c r="J399" t="s">
        <v>36</v>
      </c>
      <c r="K399" t="s">
        <v>30</v>
      </c>
      <c r="L399" t="s">
        <v>31</v>
      </c>
      <c r="M399">
        <v>3</v>
      </c>
      <c r="N399" t="s">
        <v>32</v>
      </c>
      <c r="O399" t="s">
        <v>33</v>
      </c>
      <c r="P399">
        <v>37.397100000000002</v>
      </c>
      <c r="Q399">
        <v>336661.54739999998</v>
      </c>
      <c r="R399">
        <v>3062993.5729</v>
      </c>
      <c r="S399">
        <v>336697.39069999999</v>
      </c>
      <c r="T399">
        <v>3062982.9053000002</v>
      </c>
      <c r="U399">
        <v>3.7397E-2</v>
      </c>
    </row>
    <row r="400" spans="1:21" x14ac:dyDescent="0.25">
      <c r="A400">
        <v>398</v>
      </c>
      <c r="B400" t="s">
        <v>24</v>
      </c>
      <c r="C400" t="s">
        <v>45</v>
      </c>
      <c r="D400" t="s">
        <v>46</v>
      </c>
      <c r="E400">
        <v>11</v>
      </c>
      <c r="F400" t="s">
        <v>37</v>
      </c>
      <c r="G400">
        <v>100</v>
      </c>
      <c r="H400" t="s">
        <v>27</v>
      </c>
      <c r="I400" t="s">
        <v>38</v>
      </c>
      <c r="J400" t="s">
        <v>36</v>
      </c>
      <c r="K400" t="s">
        <v>30</v>
      </c>
      <c r="L400" t="s">
        <v>31</v>
      </c>
      <c r="M400">
        <v>3</v>
      </c>
      <c r="N400" t="s">
        <v>32</v>
      </c>
      <c r="O400" t="s">
        <v>33</v>
      </c>
      <c r="P400">
        <v>29.651399999999999</v>
      </c>
      <c r="Q400">
        <v>336697.39069999999</v>
      </c>
      <c r="R400">
        <v>3062982.9053000002</v>
      </c>
      <c r="S400">
        <v>336725.95630000002</v>
      </c>
      <c r="T400">
        <v>3062974.9547000001</v>
      </c>
      <c r="U400">
        <v>2.9651E-2</v>
      </c>
    </row>
    <row r="401" spans="1:21" x14ac:dyDescent="0.25">
      <c r="A401">
        <v>399</v>
      </c>
      <c r="B401" t="s">
        <v>24</v>
      </c>
      <c r="C401" t="s">
        <v>45</v>
      </c>
      <c r="D401" t="s">
        <v>46</v>
      </c>
      <c r="E401">
        <v>11</v>
      </c>
      <c r="F401" t="s">
        <v>37</v>
      </c>
      <c r="G401">
        <v>100</v>
      </c>
      <c r="H401" t="s">
        <v>27</v>
      </c>
      <c r="I401" t="s">
        <v>38</v>
      </c>
      <c r="J401" t="s">
        <v>36</v>
      </c>
      <c r="K401" t="s">
        <v>30</v>
      </c>
      <c r="L401" t="s">
        <v>31</v>
      </c>
      <c r="M401">
        <v>3</v>
      </c>
      <c r="N401" t="s">
        <v>32</v>
      </c>
      <c r="O401" t="s">
        <v>33</v>
      </c>
      <c r="P401">
        <v>11.9665</v>
      </c>
      <c r="Q401">
        <v>336725.95630000002</v>
      </c>
      <c r="R401">
        <v>3062974.9547000001</v>
      </c>
      <c r="S401">
        <v>336734.32610000001</v>
      </c>
      <c r="T401">
        <v>3062966.4023000002</v>
      </c>
      <c r="U401">
        <v>1.1965999999999999E-2</v>
      </c>
    </row>
    <row r="402" spans="1:21" x14ac:dyDescent="0.25">
      <c r="A402">
        <v>400</v>
      </c>
      <c r="B402" t="s">
        <v>24</v>
      </c>
      <c r="C402" t="s">
        <v>45</v>
      </c>
      <c r="D402" t="s">
        <v>46</v>
      </c>
      <c r="E402">
        <v>11</v>
      </c>
      <c r="F402" t="s">
        <v>37</v>
      </c>
      <c r="G402">
        <v>100</v>
      </c>
      <c r="H402" t="s">
        <v>27</v>
      </c>
      <c r="I402" t="s">
        <v>38</v>
      </c>
      <c r="J402" t="s">
        <v>36</v>
      </c>
      <c r="K402" t="s">
        <v>30</v>
      </c>
      <c r="L402" t="s">
        <v>31</v>
      </c>
      <c r="M402">
        <v>3</v>
      </c>
      <c r="N402" t="s">
        <v>32</v>
      </c>
      <c r="O402" t="s">
        <v>33</v>
      </c>
      <c r="P402">
        <v>16.989899999999999</v>
      </c>
      <c r="Q402">
        <v>336734.32610000001</v>
      </c>
      <c r="R402">
        <v>3062966.4023000002</v>
      </c>
      <c r="S402">
        <v>336744.97360000003</v>
      </c>
      <c r="T402">
        <v>3062953.1627000002</v>
      </c>
      <c r="U402">
        <v>1.6990000000000002E-2</v>
      </c>
    </row>
    <row r="403" spans="1:21" x14ac:dyDescent="0.25">
      <c r="A403">
        <v>401</v>
      </c>
      <c r="B403" t="s">
        <v>24</v>
      </c>
      <c r="C403" t="s">
        <v>45</v>
      </c>
      <c r="D403" t="s">
        <v>46</v>
      </c>
      <c r="E403">
        <v>11</v>
      </c>
      <c r="F403" t="s">
        <v>37</v>
      </c>
      <c r="G403">
        <v>100</v>
      </c>
      <c r="H403" t="s">
        <v>27</v>
      </c>
      <c r="I403" t="s">
        <v>38</v>
      </c>
      <c r="J403" t="s">
        <v>36</v>
      </c>
      <c r="K403" t="s">
        <v>30</v>
      </c>
      <c r="L403" t="s">
        <v>31</v>
      </c>
      <c r="M403">
        <v>3</v>
      </c>
      <c r="N403" t="s">
        <v>32</v>
      </c>
      <c r="O403" t="s">
        <v>33</v>
      </c>
      <c r="P403">
        <v>19.895199999999999</v>
      </c>
      <c r="Q403">
        <v>336744.97360000003</v>
      </c>
      <c r="R403">
        <v>3062953.1627000002</v>
      </c>
      <c r="S403">
        <v>336762.09960000002</v>
      </c>
      <c r="T403">
        <v>3062943.0375000001</v>
      </c>
      <c r="U403">
        <v>1.9894999999999999E-2</v>
      </c>
    </row>
    <row r="404" spans="1:21" x14ac:dyDescent="0.25">
      <c r="A404">
        <v>402</v>
      </c>
      <c r="B404" t="s">
        <v>24</v>
      </c>
      <c r="C404" t="s">
        <v>45</v>
      </c>
      <c r="D404" t="s">
        <v>46</v>
      </c>
      <c r="E404">
        <v>11</v>
      </c>
      <c r="F404" t="s">
        <v>37</v>
      </c>
      <c r="G404">
        <v>100</v>
      </c>
      <c r="H404" t="s">
        <v>27</v>
      </c>
      <c r="I404" t="s">
        <v>38</v>
      </c>
      <c r="J404" t="s">
        <v>36</v>
      </c>
      <c r="K404" t="s">
        <v>30</v>
      </c>
      <c r="L404" t="s">
        <v>31</v>
      </c>
      <c r="M404">
        <v>3</v>
      </c>
      <c r="N404" t="s">
        <v>32</v>
      </c>
      <c r="O404" t="s">
        <v>33</v>
      </c>
      <c r="P404">
        <v>25.096599999999999</v>
      </c>
      <c r="Q404">
        <v>336762.09960000002</v>
      </c>
      <c r="R404">
        <v>3062943.0375000001</v>
      </c>
      <c r="S404">
        <v>336784.17509999999</v>
      </c>
      <c r="T404">
        <v>3062931.0997000001</v>
      </c>
      <c r="U404">
        <v>2.5097000000000001E-2</v>
      </c>
    </row>
    <row r="405" spans="1:21" x14ac:dyDescent="0.25">
      <c r="A405">
        <v>403</v>
      </c>
      <c r="B405" t="s">
        <v>24</v>
      </c>
      <c r="C405" t="s">
        <v>45</v>
      </c>
      <c r="D405" t="s">
        <v>46</v>
      </c>
      <c r="E405">
        <v>11</v>
      </c>
      <c r="F405" t="s">
        <v>37</v>
      </c>
      <c r="G405">
        <v>100</v>
      </c>
      <c r="H405" t="s">
        <v>27</v>
      </c>
      <c r="I405" t="s">
        <v>38</v>
      </c>
      <c r="J405" t="s">
        <v>36</v>
      </c>
      <c r="K405" t="s">
        <v>30</v>
      </c>
      <c r="L405" t="s">
        <v>31</v>
      </c>
      <c r="M405">
        <v>3</v>
      </c>
      <c r="N405" t="s">
        <v>32</v>
      </c>
      <c r="O405" t="s">
        <v>33</v>
      </c>
      <c r="P405">
        <v>19.851900000000001</v>
      </c>
      <c r="Q405">
        <v>336784.17509999999</v>
      </c>
      <c r="R405">
        <v>3062931.0997000001</v>
      </c>
      <c r="S405">
        <v>336798.91800000001</v>
      </c>
      <c r="T405">
        <v>3062917.8051</v>
      </c>
      <c r="U405">
        <v>1.9852000000000002E-2</v>
      </c>
    </row>
    <row r="406" spans="1:21" x14ac:dyDescent="0.25">
      <c r="A406">
        <v>404</v>
      </c>
      <c r="B406" t="s">
        <v>24</v>
      </c>
      <c r="C406" t="s">
        <v>45</v>
      </c>
      <c r="D406" t="s">
        <v>46</v>
      </c>
      <c r="E406">
        <v>11</v>
      </c>
      <c r="F406" t="s">
        <v>37</v>
      </c>
      <c r="G406">
        <v>100</v>
      </c>
      <c r="H406" t="s">
        <v>27</v>
      </c>
      <c r="I406" t="s">
        <v>38</v>
      </c>
      <c r="J406" t="s">
        <v>36</v>
      </c>
      <c r="K406" t="s">
        <v>30</v>
      </c>
      <c r="L406" t="s">
        <v>31</v>
      </c>
      <c r="M406">
        <v>3</v>
      </c>
      <c r="N406" t="s">
        <v>32</v>
      </c>
      <c r="O406" t="s">
        <v>33</v>
      </c>
      <c r="P406">
        <v>19.383299999999998</v>
      </c>
      <c r="Q406">
        <v>336798.91800000001</v>
      </c>
      <c r="R406">
        <v>3062917.8051</v>
      </c>
      <c r="S406">
        <v>336816.66039999999</v>
      </c>
      <c r="T406">
        <v>3062910</v>
      </c>
      <c r="U406">
        <v>1.9383000000000001E-2</v>
      </c>
    </row>
    <row r="407" spans="1:21" x14ac:dyDescent="0.25">
      <c r="A407">
        <v>405</v>
      </c>
      <c r="B407" t="s">
        <v>24</v>
      </c>
      <c r="C407" t="s">
        <v>45</v>
      </c>
      <c r="D407" t="s">
        <v>46</v>
      </c>
      <c r="E407">
        <v>11</v>
      </c>
      <c r="F407" t="s">
        <v>37</v>
      </c>
      <c r="G407">
        <v>100</v>
      </c>
      <c r="H407" t="s">
        <v>27</v>
      </c>
      <c r="I407" t="s">
        <v>38</v>
      </c>
      <c r="J407" t="s">
        <v>36</v>
      </c>
      <c r="K407" t="s">
        <v>30</v>
      </c>
      <c r="L407" t="s">
        <v>31</v>
      </c>
      <c r="M407">
        <v>3</v>
      </c>
      <c r="N407" t="s">
        <v>32</v>
      </c>
      <c r="O407" t="s">
        <v>33</v>
      </c>
      <c r="P407">
        <v>27.757300000000001</v>
      </c>
      <c r="Q407">
        <v>336816.66039999999</v>
      </c>
      <c r="R407">
        <v>3062910</v>
      </c>
      <c r="S407">
        <v>336843.38540000003</v>
      </c>
      <c r="T407">
        <v>3062917.4994000001</v>
      </c>
      <c r="U407">
        <v>2.7757E-2</v>
      </c>
    </row>
    <row r="408" spans="1:21" x14ac:dyDescent="0.25">
      <c r="A408">
        <v>406</v>
      </c>
      <c r="B408" t="s">
        <v>24</v>
      </c>
      <c r="C408" t="s">
        <v>45</v>
      </c>
      <c r="D408" t="s">
        <v>46</v>
      </c>
      <c r="E408">
        <v>11</v>
      </c>
      <c r="F408" t="s">
        <v>37</v>
      </c>
      <c r="G408">
        <v>100</v>
      </c>
      <c r="H408" t="s">
        <v>27</v>
      </c>
      <c r="I408" t="s">
        <v>38</v>
      </c>
      <c r="J408" t="s">
        <v>36</v>
      </c>
      <c r="K408" t="s">
        <v>30</v>
      </c>
      <c r="L408" t="s">
        <v>31</v>
      </c>
      <c r="M408">
        <v>3</v>
      </c>
      <c r="N408" t="s">
        <v>32</v>
      </c>
      <c r="O408" t="s">
        <v>33</v>
      </c>
      <c r="P408">
        <v>34.960299999999997</v>
      </c>
      <c r="Q408">
        <v>336843.38540000003</v>
      </c>
      <c r="R408">
        <v>3062917.4994000001</v>
      </c>
      <c r="S408">
        <v>336878.23859999998</v>
      </c>
      <c r="T408">
        <v>3062920.2333</v>
      </c>
      <c r="U408">
        <v>3.4959999999999998E-2</v>
      </c>
    </row>
    <row r="409" spans="1:21" x14ac:dyDescent="0.25">
      <c r="A409">
        <v>407</v>
      </c>
      <c r="B409" t="s">
        <v>24</v>
      </c>
      <c r="C409" t="s">
        <v>45</v>
      </c>
      <c r="D409" t="s">
        <v>46</v>
      </c>
      <c r="E409">
        <v>11</v>
      </c>
      <c r="F409" t="s">
        <v>37</v>
      </c>
      <c r="G409">
        <v>100</v>
      </c>
      <c r="H409" t="s">
        <v>27</v>
      </c>
      <c r="I409" t="s">
        <v>38</v>
      </c>
      <c r="J409" t="s">
        <v>36</v>
      </c>
      <c r="K409" t="s">
        <v>30</v>
      </c>
      <c r="L409" t="s">
        <v>31</v>
      </c>
      <c r="M409">
        <v>3</v>
      </c>
      <c r="N409" t="s">
        <v>32</v>
      </c>
      <c r="O409" t="s">
        <v>33</v>
      </c>
      <c r="P409">
        <v>26.727699999999999</v>
      </c>
      <c r="Q409">
        <v>336878.23859999998</v>
      </c>
      <c r="R409">
        <v>3062920.2333</v>
      </c>
      <c r="S409">
        <v>336903.51659999997</v>
      </c>
      <c r="T409">
        <v>3062928.9163000002</v>
      </c>
      <c r="U409">
        <v>2.6727999999999998E-2</v>
      </c>
    </row>
    <row r="410" spans="1:21" x14ac:dyDescent="0.25">
      <c r="A410">
        <v>408</v>
      </c>
      <c r="B410" t="s">
        <v>24</v>
      </c>
      <c r="C410" t="s">
        <v>45</v>
      </c>
      <c r="D410" t="s">
        <v>46</v>
      </c>
      <c r="E410">
        <v>11</v>
      </c>
      <c r="F410" t="s">
        <v>37</v>
      </c>
      <c r="G410">
        <v>100</v>
      </c>
      <c r="H410" t="s">
        <v>27</v>
      </c>
      <c r="I410" t="s">
        <v>38</v>
      </c>
      <c r="J410" t="s">
        <v>36</v>
      </c>
      <c r="K410" t="s">
        <v>30</v>
      </c>
      <c r="L410" t="s">
        <v>31</v>
      </c>
      <c r="M410">
        <v>3</v>
      </c>
      <c r="N410" t="s">
        <v>32</v>
      </c>
      <c r="O410" t="s">
        <v>33</v>
      </c>
      <c r="P410">
        <v>12.7963</v>
      </c>
      <c r="Q410">
        <v>336903.51659999997</v>
      </c>
      <c r="R410">
        <v>3062928.9163000002</v>
      </c>
      <c r="S410">
        <v>336912.41710000002</v>
      </c>
      <c r="T410">
        <v>3062938.1101000002</v>
      </c>
      <c r="U410">
        <v>1.2796E-2</v>
      </c>
    </row>
    <row r="411" spans="1:21" x14ac:dyDescent="0.25">
      <c r="A411">
        <v>409</v>
      </c>
      <c r="B411" t="s">
        <v>24</v>
      </c>
      <c r="C411" t="s">
        <v>45</v>
      </c>
      <c r="D411" t="s">
        <v>46</v>
      </c>
      <c r="E411">
        <v>11</v>
      </c>
      <c r="F411" t="s">
        <v>37</v>
      </c>
      <c r="G411">
        <v>100</v>
      </c>
      <c r="H411" t="s">
        <v>27</v>
      </c>
      <c r="I411" t="s">
        <v>38</v>
      </c>
      <c r="J411" t="s">
        <v>36</v>
      </c>
      <c r="K411" t="s">
        <v>30</v>
      </c>
      <c r="L411" t="s">
        <v>31</v>
      </c>
      <c r="M411">
        <v>3</v>
      </c>
      <c r="N411" t="s">
        <v>32</v>
      </c>
      <c r="O411" t="s">
        <v>33</v>
      </c>
      <c r="P411">
        <v>18.158999999999999</v>
      </c>
      <c r="Q411">
        <v>336912.41710000002</v>
      </c>
      <c r="R411">
        <v>3062938.1101000002</v>
      </c>
      <c r="S411">
        <v>336930.54180000001</v>
      </c>
      <c r="T411">
        <v>3062936.9939999999</v>
      </c>
      <c r="U411">
        <v>1.8159000000000002E-2</v>
      </c>
    </row>
    <row r="412" spans="1:21" x14ac:dyDescent="0.25">
      <c r="A412">
        <v>410</v>
      </c>
      <c r="B412" t="s">
        <v>24</v>
      </c>
      <c r="C412" t="s">
        <v>45</v>
      </c>
      <c r="D412" t="s">
        <v>46</v>
      </c>
      <c r="E412">
        <v>11</v>
      </c>
      <c r="F412" t="s">
        <v>37</v>
      </c>
      <c r="G412">
        <v>100</v>
      </c>
      <c r="H412" t="s">
        <v>27</v>
      </c>
      <c r="I412" t="s">
        <v>38</v>
      </c>
      <c r="J412" t="s">
        <v>36</v>
      </c>
      <c r="K412" t="s">
        <v>30</v>
      </c>
      <c r="L412" t="s">
        <v>31</v>
      </c>
      <c r="M412">
        <v>3</v>
      </c>
      <c r="N412" t="s">
        <v>32</v>
      </c>
      <c r="O412" t="s">
        <v>33</v>
      </c>
      <c r="P412">
        <v>37.829599999999999</v>
      </c>
      <c r="Q412">
        <v>336930.54180000001</v>
      </c>
      <c r="R412">
        <v>3062936.9939999999</v>
      </c>
      <c r="S412">
        <v>336968.24209999997</v>
      </c>
      <c r="T412">
        <v>3062933.8690999998</v>
      </c>
      <c r="U412">
        <v>3.7830000000000003E-2</v>
      </c>
    </row>
    <row r="413" spans="1:21" x14ac:dyDescent="0.25">
      <c r="A413">
        <v>411</v>
      </c>
      <c r="B413" t="s">
        <v>24</v>
      </c>
      <c r="C413" t="s">
        <v>45</v>
      </c>
      <c r="D413" t="s">
        <v>46</v>
      </c>
      <c r="E413">
        <v>11</v>
      </c>
      <c r="F413" t="s">
        <v>37</v>
      </c>
      <c r="G413">
        <v>100</v>
      </c>
      <c r="H413" t="s">
        <v>27</v>
      </c>
      <c r="I413" t="s">
        <v>38</v>
      </c>
      <c r="J413" t="s">
        <v>36</v>
      </c>
      <c r="K413" t="s">
        <v>30</v>
      </c>
      <c r="L413" t="s">
        <v>31</v>
      </c>
      <c r="M413">
        <v>3</v>
      </c>
      <c r="N413" t="s">
        <v>32</v>
      </c>
      <c r="O413" t="s">
        <v>33</v>
      </c>
      <c r="P413">
        <v>36.039099999999998</v>
      </c>
      <c r="Q413">
        <v>336968.24209999997</v>
      </c>
      <c r="R413">
        <v>3062933.8690999998</v>
      </c>
      <c r="S413">
        <v>337003.23560000001</v>
      </c>
      <c r="T413">
        <v>3062925.2510000002</v>
      </c>
      <c r="U413">
        <v>3.6039000000000002E-2</v>
      </c>
    </row>
    <row r="414" spans="1:21" x14ac:dyDescent="0.25">
      <c r="A414">
        <v>412</v>
      </c>
      <c r="B414" t="s">
        <v>24</v>
      </c>
      <c r="C414" t="s">
        <v>45</v>
      </c>
      <c r="D414" t="s">
        <v>46</v>
      </c>
      <c r="E414">
        <v>11</v>
      </c>
      <c r="F414" t="s">
        <v>37</v>
      </c>
      <c r="G414">
        <v>100</v>
      </c>
      <c r="H414" t="s">
        <v>27</v>
      </c>
      <c r="I414" t="s">
        <v>38</v>
      </c>
      <c r="J414" t="s">
        <v>36</v>
      </c>
      <c r="K414" t="s">
        <v>30</v>
      </c>
      <c r="L414" t="s">
        <v>31</v>
      </c>
      <c r="M414">
        <v>3</v>
      </c>
      <c r="N414" t="s">
        <v>32</v>
      </c>
      <c r="O414" t="s">
        <v>33</v>
      </c>
      <c r="P414">
        <v>41.250399999999999</v>
      </c>
      <c r="Q414">
        <v>337003.23560000001</v>
      </c>
      <c r="R414">
        <v>3062925.2510000002</v>
      </c>
      <c r="S414">
        <v>337044.47739999997</v>
      </c>
      <c r="T414">
        <v>3062924.4071999998</v>
      </c>
      <c r="U414">
        <v>4.1250000000000002E-2</v>
      </c>
    </row>
    <row r="415" spans="1:21" x14ac:dyDescent="0.25">
      <c r="A415">
        <v>413</v>
      </c>
      <c r="B415" t="s">
        <v>24</v>
      </c>
      <c r="C415" t="s">
        <v>45</v>
      </c>
      <c r="D415" t="s">
        <v>46</v>
      </c>
      <c r="E415">
        <v>11</v>
      </c>
      <c r="F415" t="s">
        <v>37</v>
      </c>
      <c r="G415">
        <v>100</v>
      </c>
      <c r="H415" t="s">
        <v>27</v>
      </c>
      <c r="I415" t="s">
        <v>38</v>
      </c>
      <c r="J415" t="s">
        <v>36</v>
      </c>
      <c r="K415" t="s">
        <v>30</v>
      </c>
      <c r="L415" t="s">
        <v>31</v>
      </c>
      <c r="M415">
        <v>3</v>
      </c>
      <c r="N415" t="s">
        <v>32</v>
      </c>
      <c r="O415" t="s">
        <v>33</v>
      </c>
      <c r="P415">
        <v>29.827000000000002</v>
      </c>
      <c r="Q415">
        <v>337044.47739999997</v>
      </c>
      <c r="R415">
        <v>3062924.4071999998</v>
      </c>
      <c r="S415">
        <v>337073.96759999997</v>
      </c>
      <c r="T415">
        <v>3062919.9375</v>
      </c>
      <c r="U415">
        <v>2.9826999999999999E-2</v>
      </c>
    </row>
    <row r="416" spans="1:21" x14ac:dyDescent="0.25">
      <c r="A416">
        <v>414</v>
      </c>
      <c r="B416" t="s">
        <v>24</v>
      </c>
      <c r="C416" t="s">
        <v>45</v>
      </c>
      <c r="D416" t="s">
        <v>46</v>
      </c>
      <c r="E416">
        <v>11</v>
      </c>
      <c r="F416" t="s">
        <v>37</v>
      </c>
      <c r="G416">
        <v>100</v>
      </c>
      <c r="H416" t="s">
        <v>27</v>
      </c>
      <c r="I416" t="s">
        <v>38</v>
      </c>
      <c r="J416" t="s">
        <v>36</v>
      </c>
      <c r="K416" t="s">
        <v>30</v>
      </c>
      <c r="L416" t="s">
        <v>31</v>
      </c>
      <c r="M416">
        <v>3</v>
      </c>
      <c r="N416" t="s">
        <v>32</v>
      </c>
      <c r="O416" t="s">
        <v>33</v>
      </c>
      <c r="P416">
        <v>35.285499999999999</v>
      </c>
      <c r="Q416">
        <v>337073.96759999997</v>
      </c>
      <c r="R416">
        <v>3062919.9375</v>
      </c>
      <c r="S416">
        <v>337106.55469999998</v>
      </c>
      <c r="T416">
        <v>3062906.4042000002</v>
      </c>
      <c r="U416">
        <v>3.5285999999999998E-2</v>
      </c>
    </row>
    <row r="417" spans="1:21" x14ac:dyDescent="0.25">
      <c r="A417">
        <v>415</v>
      </c>
      <c r="B417" t="s">
        <v>24</v>
      </c>
      <c r="C417" t="s">
        <v>45</v>
      </c>
      <c r="D417" t="s">
        <v>46</v>
      </c>
      <c r="E417">
        <v>11</v>
      </c>
      <c r="F417" t="s">
        <v>37</v>
      </c>
      <c r="G417">
        <v>100</v>
      </c>
      <c r="H417" t="s">
        <v>27</v>
      </c>
      <c r="I417" t="s">
        <v>38</v>
      </c>
      <c r="J417" t="s">
        <v>36</v>
      </c>
      <c r="K417" t="s">
        <v>30</v>
      </c>
      <c r="L417" t="s">
        <v>31</v>
      </c>
      <c r="M417">
        <v>3</v>
      </c>
      <c r="N417" t="s">
        <v>32</v>
      </c>
      <c r="O417" t="s">
        <v>33</v>
      </c>
      <c r="P417">
        <v>14.825799999999999</v>
      </c>
      <c r="Q417">
        <v>337106.55469999998</v>
      </c>
      <c r="R417">
        <v>3062906.4042000002</v>
      </c>
      <c r="S417">
        <v>337120.83769999997</v>
      </c>
      <c r="T417">
        <v>3062902.4293999998</v>
      </c>
      <c r="U417">
        <v>1.4826000000000001E-2</v>
      </c>
    </row>
    <row r="418" spans="1:21" x14ac:dyDescent="0.25">
      <c r="A418">
        <v>416</v>
      </c>
      <c r="B418" t="s">
        <v>24</v>
      </c>
      <c r="C418" t="s">
        <v>45</v>
      </c>
      <c r="D418" t="s">
        <v>46</v>
      </c>
      <c r="E418">
        <v>11</v>
      </c>
      <c r="F418" t="s">
        <v>37</v>
      </c>
      <c r="G418">
        <v>100</v>
      </c>
      <c r="H418" t="s">
        <v>27</v>
      </c>
      <c r="I418" t="s">
        <v>38</v>
      </c>
      <c r="J418" t="s">
        <v>36</v>
      </c>
      <c r="K418" t="s">
        <v>30</v>
      </c>
      <c r="L418" t="s">
        <v>31</v>
      </c>
      <c r="M418">
        <v>3</v>
      </c>
      <c r="N418" t="s">
        <v>32</v>
      </c>
      <c r="O418" t="s">
        <v>33</v>
      </c>
      <c r="P418">
        <v>23.832999999999998</v>
      </c>
      <c r="Q418">
        <v>337120.83769999997</v>
      </c>
      <c r="R418">
        <v>3062902.4293999998</v>
      </c>
      <c r="S418">
        <v>337143.86910000001</v>
      </c>
      <c r="T418">
        <v>3062896.3001999999</v>
      </c>
      <c r="U418">
        <v>2.3833E-2</v>
      </c>
    </row>
    <row r="419" spans="1:21" x14ac:dyDescent="0.25">
      <c r="A419">
        <v>417</v>
      </c>
      <c r="B419" t="s">
        <v>24</v>
      </c>
      <c r="C419" t="s">
        <v>45</v>
      </c>
      <c r="D419" t="s">
        <v>46</v>
      </c>
      <c r="E419">
        <v>11</v>
      </c>
      <c r="F419" t="s">
        <v>37</v>
      </c>
      <c r="G419">
        <v>100</v>
      </c>
      <c r="H419" t="s">
        <v>27</v>
      </c>
      <c r="I419" t="s">
        <v>38</v>
      </c>
      <c r="J419" t="s">
        <v>36</v>
      </c>
      <c r="K419" t="s">
        <v>30</v>
      </c>
      <c r="L419" t="s">
        <v>31</v>
      </c>
      <c r="M419">
        <v>3</v>
      </c>
      <c r="N419" t="s">
        <v>32</v>
      </c>
      <c r="O419" t="s">
        <v>33</v>
      </c>
      <c r="P419">
        <v>27.830300000000001</v>
      </c>
      <c r="Q419">
        <v>337143.86910000001</v>
      </c>
      <c r="R419">
        <v>3062896.3001999999</v>
      </c>
      <c r="S419">
        <v>337171.67830000003</v>
      </c>
      <c r="T419">
        <v>3062897.3829999999</v>
      </c>
      <c r="U419">
        <v>2.7830000000000001E-2</v>
      </c>
    </row>
    <row r="420" spans="1:21" x14ac:dyDescent="0.25">
      <c r="A420">
        <v>418</v>
      </c>
      <c r="B420" t="s">
        <v>24</v>
      </c>
      <c r="C420" t="s">
        <v>45</v>
      </c>
      <c r="D420" t="s">
        <v>46</v>
      </c>
      <c r="E420">
        <v>11</v>
      </c>
      <c r="F420" t="s">
        <v>37</v>
      </c>
      <c r="G420">
        <v>100</v>
      </c>
      <c r="H420" t="s">
        <v>27</v>
      </c>
      <c r="I420" t="s">
        <v>38</v>
      </c>
      <c r="J420" t="s">
        <v>36</v>
      </c>
      <c r="K420" t="s">
        <v>30</v>
      </c>
      <c r="L420" t="s">
        <v>31</v>
      </c>
      <c r="M420">
        <v>3</v>
      </c>
      <c r="N420" t="s">
        <v>32</v>
      </c>
      <c r="O420" t="s">
        <v>33</v>
      </c>
      <c r="P420">
        <v>36.537799999999997</v>
      </c>
      <c r="Q420">
        <v>337171.67830000003</v>
      </c>
      <c r="R420">
        <v>3062897.3829999999</v>
      </c>
      <c r="S420">
        <v>337208.00959999999</v>
      </c>
      <c r="T420">
        <v>3062901.2620999999</v>
      </c>
      <c r="U420">
        <v>3.6538000000000001E-2</v>
      </c>
    </row>
    <row r="421" spans="1:21" x14ac:dyDescent="0.25">
      <c r="A421">
        <v>419</v>
      </c>
      <c r="B421" t="s">
        <v>24</v>
      </c>
      <c r="C421" t="s">
        <v>45</v>
      </c>
      <c r="D421" t="s">
        <v>46</v>
      </c>
      <c r="E421">
        <v>11</v>
      </c>
      <c r="F421" t="s">
        <v>37</v>
      </c>
      <c r="G421">
        <v>100</v>
      </c>
      <c r="H421" t="s">
        <v>27</v>
      </c>
      <c r="I421" t="s">
        <v>38</v>
      </c>
      <c r="J421" t="s">
        <v>36</v>
      </c>
      <c r="K421" t="s">
        <v>30</v>
      </c>
      <c r="L421" t="s">
        <v>31</v>
      </c>
      <c r="M421">
        <v>3</v>
      </c>
      <c r="N421" t="s">
        <v>32</v>
      </c>
      <c r="O421" t="s">
        <v>33</v>
      </c>
      <c r="P421">
        <v>7.0271600000000003</v>
      </c>
      <c r="Q421">
        <v>337208.00959999999</v>
      </c>
      <c r="R421">
        <v>3062901.2620999999</v>
      </c>
      <c r="S421">
        <v>337215.03399999999</v>
      </c>
      <c r="T421">
        <v>3062901.4591000001</v>
      </c>
      <c r="U421">
        <v>7.0270000000000003E-3</v>
      </c>
    </row>
    <row r="422" spans="1:21" x14ac:dyDescent="0.25">
      <c r="A422">
        <v>420</v>
      </c>
      <c r="B422" t="s">
        <v>24</v>
      </c>
      <c r="C422" t="s">
        <v>45</v>
      </c>
      <c r="D422" t="s">
        <v>46</v>
      </c>
      <c r="E422">
        <v>11</v>
      </c>
      <c r="F422" t="s">
        <v>37</v>
      </c>
      <c r="G422">
        <v>100</v>
      </c>
      <c r="H422" t="s">
        <v>27</v>
      </c>
      <c r="I422" t="s">
        <v>38</v>
      </c>
      <c r="J422" t="s">
        <v>36</v>
      </c>
      <c r="K422" t="s">
        <v>30</v>
      </c>
      <c r="L422" t="s">
        <v>31</v>
      </c>
      <c r="M422">
        <v>3</v>
      </c>
      <c r="N422" t="s">
        <v>32</v>
      </c>
      <c r="O422" t="s">
        <v>33</v>
      </c>
      <c r="P422">
        <v>69.847999999999999</v>
      </c>
      <c r="Q422">
        <v>337215.03399999999</v>
      </c>
      <c r="R422">
        <v>3062901.4591000001</v>
      </c>
      <c r="S422">
        <v>337215.09129999997</v>
      </c>
      <c r="T422">
        <v>3062971.3070999999</v>
      </c>
      <c r="U422">
        <v>6.9847999999999993E-2</v>
      </c>
    </row>
    <row r="423" spans="1:21" x14ac:dyDescent="0.25">
      <c r="A423">
        <v>421</v>
      </c>
      <c r="B423" t="s">
        <v>24</v>
      </c>
      <c r="C423" t="s">
        <v>45</v>
      </c>
      <c r="D423" t="s">
        <v>46</v>
      </c>
      <c r="E423">
        <v>11</v>
      </c>
      <c r="F423" t="s">
        <v>37</v>
      </c>
      <c r="G423">
        <v>100</v>
      </c>
      <c r="H423" t="s">
        <v>27</v>
      </c>
      <c r="I423" t="s">
        <v>38</v>
      </c>
      <c r="J423" t="s">
        <v>36</v>
      </c>
      <c r="K423" t="s">
        <v>30</v>
      </c>
      <c r="L423" t="s">
        <v>31</v>
      </c>
      <c r="M423">
        <v>3</v>
      </c>
      <c r="N423" t="s">
        <v>32</v>
      </c>
      <c r="O423" t="s">
        <v>33</v>
      </c>
      <c r="P423">
        <v>59.625500000000002</v>
      </c>
      <c r="Q423">
        <v>337215.09129999997</v>
      </c>
      <c r="R423">
        <v>3062971.3070999999</v>
      </c>
      <c r="S423">
        <v>337210.32809999998</v>
      </c>
      <c r="T423">
        <v>3063030.7420000001</v>
      </c>
      <c r="U423">
        <v>5.9624999999999997E-2</v>
      </c>
    </row>
    <row r="424" spans="1:21" x14ac:dyDescent="0.25">
      <c r="A424">
        <v>422</v>
      </c>
      <c r="B424" t="s">
        <v>24</v>
      </c>
      <c r="C424" t="s">
        <v>45</v>
      </c>
      <c r="D424" t="s">
        <v>46</v>
      </c>
      <c r="E424">
        <v>11</v>
      </c>
      <c r="F424" t="s">
        <v>37</v>
      </c>
      <c r="G424">
        <v>100</v>
      </c>
      <c r="H424" t="s">
        <v>27</v>
      </c>
      <c r="I424" t="s">
        <v>38</v>
      </c>
      <c r="J424" t="s">
        <v>36</v>
      </c>
      <c r="K424" t="s">
        <v>30</v>
      </c>
      <c r="L424" t="s">
        <v>31</v>
      </c>
      <c r="M424">
        <v>3</v>
      </c>
      <c r="N424" t="s">
        <v>32</v>
      </c>
      <c r="O424" t="s">
        <v>33</v>
      </c>
      <c r="P424">
        <v>48.890099999999997</v>
      </c>
      <c r="Q424">
        <v>337210.32809999998</v>
      </c>
      <c r="R424">
        <v>3063030.7420000001</v>
      </c>
      <c r="S424">
        <v>337210.69010000001</v>
      </c>
      <c r="T424">
        <v>3063079.6307999999</v>
      </c>
      <c r="U424">
        <v>4.8890000000000003E-2</v>
      </c>
    </row>
    <row r="425" spans="1:21" x14ac:dyDescent="0.25">
      <c r="A425">
        <v>423</v>
      </c>
      <c r="B425" t="s">
        <v>24</v>
      </c>
      <c r="C425" t="s">
        <v>45</v>
      </c>
      <c r="D425" t="s">
        <v>46</v>
      </c>
      <c r="E425">
        <v>11</v>
      </c>
      <c r="F425" t="s">
        <v>37</v>
      </c>
      <c r="G425">
        <v>100</v>
      </c>
      <c r="H425" t="s">
        <v>27</v>
      </c>
      <c r="I425" t="s">
        <v>38</v>
      </c>
      <c r="J425" t="s">
        <v>36</v>
      </c>
      <c r="K425" t="s">
        <v>30</v>
      </c>
      <c r="L425" t="s">
        <v>31</v>
      </c>
      <c r="M425">
        <v>3</v>
      </c>
      <c r="N425" t="s">
        <v>32</v>
      </c>
      <c r="O425" t="s">
        <v>33</v>
      </c>
      <c r="P425">
        <v>37.183999999999997</v>
      </c>
      <c r="Q425">
        <v>337210.69010000001</v>
      </c>
      <c r="R425">
        <v>3063079.6307999999</v>
      </c>
      <c r="S425">
        <v>337207.08960000001</v>
      </c>
      <c r="T425">
        <v>3063116.6401</v>
      </c>
      <c r="U425">
        <v>3.7184000000000002E-2</v>
      </c>
    </row>
    <row r="426" spans="1:21" x14ac:dyDescent="0.25">
      <c r="A426">
        <v>424</v>
      </c>
      <c r="B426" t="s">
        <v>24</v>
      </c>
      <c r="C426" t="s">
        <v>45</v>
      </c>
      <c r="D426" t="s">
        <v>46</v>
      </c>
      <c r="E426">
        <v>11</v>
      </c>
      <c r="F426" t="s">
        <v>37</v>
      </c>
      <c r="G426">
        <v>100</v>
      </c>
      <c r="H426" t="s">
        <v>27</v>
      </c>
      <c r="I426" t="s">
        <v>38</v>
      </c>
      <c r="J426" t="s">
        <v>36</v>
      </c>
      <c r="K426" t="s">
        <v>30</v>
      </c>
      <c r="L426" t="s">
        <v>31</v>
      </c>
      <c r="M426">
        <v>3</v>
      </c>
      <c r="N426" t="s">
        <v>32</v>
      </c>
      <c r="O426" t="s">
        <v>33</v>
      </c>
      <c r="P426">
        <v>69.600700000000003</v>
      </c>
      <c r="Q426">
        <v>337207.08960000001</v>
      </c>
      <c r="R426">
        <v>3063116.6401</v>
      </c>
      <c r="S426">
        <v>337198.65240000002</v>
      </c>
      <c r="T426">
        <v>3063185.7275</v>
      </c>
      <c r="U426">
        <v>6.9600999999999996E-2</v>
      </c>
    </row>
    <row r="427" spans="1:21" x14ac:dyDescent="0.25">
      <c r="A427">
        <v>425</v>
      </c>
      <c r="B427" t="s">
        <v>24</v>
      </c>
      <c r="C427" t="s">
        <v>45</v>
      </c>
      <c r="D427" t="s">
        <v>46</v>
      </c>
      <c r="E427">
        <v>11</v>
      </c>
      <c r="F427" t="s">
        <v>37</v>
      </c>
      <c r="G427">
        <v>100</v>
      </c>
      <c r="H427" t="s">
        <v>27</v>
      </c>
      <c r="I427" t="s">
        <v>38</v>
      </c>
      <c r="J427" t="s">
        <v>36</v>
      </c>
      <c r="K427" t="s">
        <v>30</v>
      </c>
      <c r="L427" t="s">
        <v>31</v>
      </c>
      <c r="M427">
        <v>3</v>
      </c>
      <c r="N427" t="s">
        <v>32</v>
      </c>
      <c r="O427" t="s">
        <v>33</v>
      </c>
      <c r="P427">
        <v>49.987299999999998</v>
      </c>
      <c r="Q427">
        <v>337198.65240000002</v>
      </c>
      <c r="R427">
        <v>3063185.7275</v>
      </c>
      <c r="S427">
        <v>337179.95909999998</v>
      </c>
      <c r="T427">
        <v>3063232.0879000002</v>
      </c>
      <c r="U427">
        <v>4.9986999999999997E-2</v>
      </c>
    </row>
    <row r="428" spans="1:21" x14ac:dyDescent="0.25">
      <c r="A428">
        <v>426</v>
      </c>
      <c r="B428" t="s">
        <v>24</v>
      </c>
      <c r="C428" t="s">
        <v>45</v>
      </c>
      <c r="D428" t="s">
        <v>46</v>
      </c>
      <c r="E428">
        <v>11</v>
      </c>
      <c r="F428" t="s">
        <v>37</v>
      </c>
      <c r="G428">
        <v>100</v>
      </c>
      <c r="H428" t="s">
        <v>27</v>
      </c>
      <c r="I428" t="s">
        <v>38</v>
      </c>
      <c r="J428" t="s">
        <v>36</v>
      </c>
      <c r="K428" t="s">
        <v>30</v>
      </c>
      <c r="L428" t="s">
        <v>31</v>
      </c>
      <c r="M428">
        <v>3</v>
      </c>
      <c r="N428" t="s">
        <v>32</v>
      </c>
      <c r="O428" t="s">
        <v>33</v>
      </c>
      <c r="P428">
        <v>2.9721600000000001</v>
      </c>
      <c r="Q428">
        <v>337179.95909999998</v>
      </c>
      <c r="R428">
        <v>3063232.0879000002</v>
      </c>
      <c r="S428">
        <v>337178.84764499997</v>
      </c>
      <c r="T428">
        <v>3063234.84442</v>
      </c>
      <c r="U428">
        <v>2.9719999999999998E-3</v>
      </c>
    </row>
    <row r="429" spans="1:21" x14ac:dyDescent="0.25">
      <c r="A429">
        <v>427</v>
      </c>
      <c r="B429" t="s">
        <v>24</v>
      </c>
      <c r="C429" t="s">
        <v>45</v>
      </c>
      <c r="D429" t="s">
        <v>46</v>
      </c>
      <c r="E429">
        <v>11</v>
      </c>
      <c r="F429" t="s">
        <v>37</v>
      </c>
      <c r="G429">
        <v>100</v>
      </c>
      <c r="H429" t="s">
        <v>27</v>
      </c>
      <c r="I429" t="s">
        <v>38</v>
      </c>
      <c r="J429" t="s">
        <v>36</v>
      </c>
      <c r="K429" t="s">
        <v>30</v>
      </c>
      <c r="L429" t="s">
        <v>31</v>
      </c>
      <c r="M429">
        <v>3</v>
      </c>
      <c r="N429" t="s">
        <v>32</v>
      </c>
      <c r="O429" t="s">
        <v>33</v>
      </c>
      <c r="P429">
        <v>7.6168100000000001</v>
      </c>
      <c r="Q429">
        <v>337178.84764499997</v>
      </c>
      <c r="R429">
        <v>3063234.84442</v>
      </c>
      <c r="S429">
        <v>337175.99930000002</v>
      </c>
      <c r="T429">
        <v>3063241.9086000002</v>
      </c>
      <c r="U429">
        <v>7.6169999999999996E-3</v>
      </c>
    </row>
    <row r="430" spans="1:21" x14ac:dyDescent="0.25">
      <c r="A430">
        <v>428</v>
      </c>
      <c r="B430" t="s">
        <v>24</v>
      </c>
      <c r="C430" t="s">
        <v>45</v>
      </c>
      <c r="D430" t="s">
        <v>46</v>
      </c>
      <c r="E430">
        <v>11</v>
      </c>
      <c r="F430" t="s">
        <v>37</v>
      </c>
      <c r="G430">
        <v>100</v>
      </c>
      <c r="H430" t="s">
        <v>27</v>
      </c>
      <c r="I430" t="s">
        <v>38</v>
      </c>
      <c r="J430" t="s">
        <v>36</v>
      </c>
      <c r="K430" t="s">
        <v>30</v>
      </c>
      <c r="L430" t="s">
        <v>31</v>
      </c>
      <c r="M430">
        <v>3</v>
      </c>
      <c r="N430" t="s">
        <v>32</v>
      </c>
      <c r="O430" t="s">
        <v>33</v>
      </c>
      <c r="P430">
        <v>33.2864</v>
      </c>
      <c r="Q430">
        <v>337175.99930000002</v>
      </c>
      <c r="R430">
        <v>3063241.9086000002</v>
      </c>
      <c r="S430">
        <v>337159.80690000003</v>
      </c>
      <c r="T430">
        <v>3063270.9911000002</v>
      </c>
      <c r="U430">
        <v>3.3286000000000003E-2</v>
      </c>
    </row>
    <row r="431" spans="1:21" x14ac:dyDescent="0.25">
      <c r="A431">
        <v>429</v>
      </c>
      <c r="B431" t="s">
        <v>24</v>
      </c>
      <c r="C431" t="s">
        <v>45</v>
      </c>
      <c r="D431" t="s">
        <v>46</v>
      </c>
      <c r="E431">
        <v>11</v>
      </c>
      <c r="F431" t="s">
        <v>37</v>
      </c>
      <c r="G431">
        <v>100</v>
      </c>
      <c r="H431" t="s">
        <v>27</v>
      </c>
      <c r="I431" t="s">
        <v>38</v>
      </c>
      <c r="J431" t="s">
        <v>36</v>
      </c>
      <c r="K431" t="s">
        <v>30</v>
      </c>
      <c r="L431" t="s">
        <v>31</v>
      </c>
      <c r="M431">
        <v>3</v>
      </c>
      <c r="N431" t="s">
        <v>32</v>
      </c>
      <c r="O431" t="s">
        <v>33</v>
      </c>
      <c r="P431">
        <v>32.491100000000003</v>
      </c>
      <c r="Q431">
        <v>337159.80690000003</v>
      </c>
      <c r="R431">
        <v>3063270.9911000002</v>
      </c>
      <c r="S431">
        <v>337144.00150000001</v>
      </c>
      <c r="T431">
        <v>3063299.3788000001</v>
      </c>
      <c r="U431">
        <v>3.2490999999999999E-2</v>
      </c>
    </row>
    <row r="432" spans="1:21" x14ac:dyDescent="0.25">
      <c r="A432">
        <v>430</v>
      </c>
      <c r="B432" t="s">
        <v>24</v>
      </c>
      <c r="C432" t="s">
        <v>45</v>
      </c>
      <c r="D432" t="s">
        <v>46</v>
      </c>
      <c r="E432">
        <v>11</v>
      </c>
      <c r="F432" t="s">
        <v>37</v>
      </c>
      <c r="G432">
        <v>100</v>
      </c>
      <c r="H432" t="s">
        <v>27</v>
      </c>
      <c r="I432" t="s">
        <v>38</v>
      </c>
      <c r="J432" t="s">
        <v>36</v>
      </c>
      <c r="K432" t="s">
        <v>30</v>
      </c>
      <c r="L432" t="s">
        <v>31</v>
      </c>
      <c r="M432">
        <v>3</v>
      </c>
      <c r="N432" t="s">
        <v>32</v>
      </c>
      <c r="O432" t="s">
        <v>33</v>
      </c>
      <c r="P432">
        <v>70.187200000000004</v>
      </c>
      <c r="Q432">
        <v>337144.00150000001</v>
      </c>
      <c r="R432">
        <v>3063299.3788000001</v>
      </c>
      <c r="S432">
        <v>337107.35509999999</v>
      </c>
      <c r="T432">
        <v>3063359.2393</v>
      </c>
      <c r="U432">
        <v>7.0186999999999999E-2</v>
      </c>
    </row>
    <row r="433" spans="1:21" x14ac:dyDescent="0.25">
      <c r="A433">
        <v>431</v>
      </c>
      <c r="B433" t="s">
        <v>24</v>
      </c>
      <c r="C433" t="s">
        <v>45</v>
      </c>
      <c r="D433" t="s">
        <v>46</v>
      </c>
      <c r="E433">
        <v>11</v>
      </c>
      <c r="F433" t="s">
        <v>37</v>
      </c>
      <c r="G433">
        <v>100</v>
      </c>
      <c r="H433" t="s">
        <v>27</v>
      </c>
      <c r="I433" t="s">
        <v>38</v>
      </c>
      <c r="J433" t="s">
        <v>36</v>
      </c>
      <c r="K433" t="s">
        <v>30</v>
      </c>
      <c r="L433" t="s">
        <v>31</v>
      </c>
      <c r="M433">
        <v>3</v>
      </c>
      <c r="N433" t="s">
        <v>32</v>
      </c>
      <c r="O433" t="s">
        <v>33</v>
      </c>
      <c r="P433">
        <v>56.865099999999998</v>
      </c>
      <c r="Q433">
        <v>337107.35509999999</v>
      </c>
      <c r="R433">
        <v>3063359.2393</v>
      </c>
      <c r="S433">
        <v>337060.38929999998</v>
      </c>
      <c r="T433">
        <v>3063391.2995000002</v>
      </c>
      <c r="U433">
        <v>5.6864999999999999E-2</v>
      </c>
    </row>
    <row r="434" spans="1:21" x14ac:dyDescent="0.25">
      <c r="A434">
        <v>432</v>
      </c>
      <c r="B434" t="s">
        <v>24</v>
      </c>
      <c r="C434" t="s">
        <v>45</v>
      </c>
      <c r="D434" t="s">
        <v>46</v>
      </c>
      <c r="E434">
        <v>11</v>
      </c>
      <c r="F434" t="s">
        <v>37</v>
      </c>
      <c r="G434">
        <v>100</v>
      </c>
      <c r="H434" t="s">
        <v>27</v>
      </c>
      <c r="I434" t="s">
        <v>38</v>
      </c>
      <c r="J434" t="s">
        <v>36</v>
      </c>
      <c r="K434" t="s">
        <v>30</v>
      </c>
      <c r="L434" t="s">
        <v>31</v>
      </c>
      <c r="M434">
        <v>3</v>
      </c>
      <c r="N434" t="s">
        <v>32</v>
      </c>
      <c r="O434" t="s">
        <v>33</v>
      </c>
      <c r="P434">
        <v>55.622900000000001</v>
      </c>
      <c r="Q434">
        <v>337060.38929999998</v>
      </c>
      <c r="R434">
        <v>3063391.2995000002</v>
      </c>
      <c r="S434">
        <v>337017.56559999997</v>
      </c>
      <c r="T434">
        <v>3063426.7965000002</v>
      </c>
      <c r="U434">
        <v>5.5622999999999999E-2</v>
      </c>
    </row>
    <row r="435" spans="1:21" x14ac:dyDescent="0.25">
      <c r="A435">
        <v>433</v>
      </c>
      <c r="B435" t="s">
        <v>24</v>
      </c>
      <c r="C435" t="s">
        <v>45</v>
      </c>
      <c r="D435" t="s">
        <v>46</v>
      </c>
      <c r="E435">
        <v>11</v>
      </c>
      <c r="F435" t="s">
        <v>37</v>
      </c>
      <c r="G435">
        <v>100</v>
      </c>
      <c r="H435" t="s">
        <v>27</v>
      </c>
      <c r="I435" t="s">
        <v>38</v>
      </c>
      <c r="J435" t="s">
        <v>36</v>
      </c>
      <c r="K435" t="s">
        <v>30</v>
      </c>
      <c r="L435" t="s">
        <v>31</v>
      </c>
      <c r="M435">
        <v>3</v>
      </c>
      <c r="N435" t="s">
        <v>32</v>
      </c>
      <c r="O435" t="s">
        <v>33</v>
      </c>
      <c r="P435">
        <v>50.4161</v>
      </c>
      <c r="Q435">
        <v>337017.56559999997</v>
      </c>
      <c r="R435">
        <v>3063426.7965000002</v>
      </c>
      <c r="S435">
        <v>336972.08072099998</v>
      </c>
      <c r="T435">
        <v>3063448.5430200002</v>
      </c>
      <c r="U435">
        <v>5.0416000000000002E-2</v>
      </c>
    </row>
    <row r="436" spans="1:21" x14ac:dyDescent="0.25">
      <c r="A436">
        <v>434</v>
      </c>
      <c r="B436" t="s">
        <v>24</v>
      </c>
      <c r="C436" t="s">
        <v>45</v>
      </c>
      <c r="D436" t="s">
        <v>46</v>
      </c>
      <c r="E436">
        <v>11</v>
      </c>
      <c r="F436" t="s">
        <v>37</v>
      </c>
      <c r="G436">
        <v>100</v>
      </c>
      <c r="H436" t="s">
        <v>27</v>
      </c>
      <c r="I436" t="s">
        <v>38</v>
      </c>
      <c r="J436" t="s">
        <v>36</v>
      </c>
      <c r="K436" t="s">
        <v>30</v>
      </c>
      <c r="L436" t="s">
        <v>31</v>
      </c>
      <c r="M436">
        <v>3</v>
      </c>
      <c r="N436" t="s">
        <v>32</v>
      </c>
      <c r="O436" t="s">
        <v>33</v>
      </c>
      <c r="P436">
        <v>31.926500000000001</v>
      </c>
      <c r="Q436">
        <v>336972.08072099998</v>
      </c>
      <c r="R436">
        <v>3063448.5430200002</v>
      </c>
      <c r="S436">
        <v>336943.277</v>
      </c>
      <c r="T436">
        <v>3063462.3141999999</v>
      </c>
      <c r="U436">
        <v>3.1926000000000003E-2</v>
      </c>
    </row>
    <row r="437" spans="1:21" x14ac:dyDescent="0.25">
      <c r="A437">
        <v>435</v>
      </c>
      <c r="B437" t="s">
        <v>24</v>
      </c>
      <c r="C437" t="s">
        <v>45</v>
      </c>
      <c r="D437" t="s">
        <v>46</v>
      </c>
      <c r="E437">
        <v>11</v>
      </c>
      <c r="F437" t="s">
        <v>37</v>
      </c>
      <c r="G437">
        <v>100</v>
      </c>
      <c r="H437" t="s">
        <v>27</v>
      </c>
      <c r="I437" t="s">
        <v>38</v>
      </c>
      <c r="J437" t="s">
        <v>36</v>
      </c>
      <c r="K437" t="s">
        <v>30</v>
      </c>
      <c r="L437" t="s">
        <v>31</v>
      </c>
      <c r="M437">
        <v>3</v>
      </c>
      <c r="N437" t="s">
        <v>32</v>
      </c>
      <c r="O437" t="s">
        <v>33</v>
      </c>
      <c r="P437">
        <v>27.801200000000001</v>
      </c>
      <c r="Q437">
        <v>336943.277</v>
      </c>
      <c r="R437">
        <v>3063462.3141999999</v>
      </c>
      <c r="S437">
        <v>336917.017093</v>
      </c>
      <c r="T437">
        <v>3063471.44239</v>
      </c>
      <c r="U437">
        <v>2.7800999999999999E-2</v>
      </c>
    </row>
    <row r="438" spans="1:21" x14ac:dyDescent="0.25">
      <c r="A438">
        <v>436</v>
      </c>
      <c r="B438" t="s">
        <v>24</v>
      </c>
      <c r="C438" t="s">
        <v>45</v>
      </c>
      <c r="D438" t="s">
        <v>46</v>
      </c>
      <c r="E438">
        <v>11</v>
      </c>
      <c r="F438" t="s">
        <v>37</v>
      </c>
      <c r="G438">
        <v>100</v>
      </c>
      <c r="H438" t="s">
        <v>27</v>
      </c>
      <c r="I438" t="s">
        <v>38</v>
      </c>
      <c r="J438" t="s">
        <v>36</v>
      </c>
      <c r="K438" t="s">
        <v>30</v>
      </c>
      <c r="L438" t="s">
        <v>31</v>
      </c>
      <c r="M438">
        <v>3</v>
      </c>
      <c r="N438" t="s">
        <v>32</v>
      </c>
      <c r="O438" t="s">
        <v>33</v>
      </c>
      <c r="P438">
        <v>35.106000000000002</v>
      </c>
      <c r="Q438">
        <v>336917.017093</v>
      </c>
      <c r="R438">
        <v>3063471.44239</v>
      </c>
      <c r="S438">
        <v>336883.85739999998</v>
      </c>
      <c r="T438">
        <v>3063482.969</v>
      </c>
      <c r="U438">
        <v>3.5105999999999998E-2</v>
      </c>
    </row>
    <row r="439" spans="1:21" x14ac:dyDescent="0.25">
      <c r="A439">
        <v>437</v>
      </c>
      <c r="B439" t="s">
        <v>24</v>
      </c>
      <c r="C439" t="s">
        <v>45</v>
      </c>
      <c r="D439" t="s">
        <v>46</v>
      </c>
      <c r="E439">
        <v>11</v>
      </c>
      <c r="F439" t="s">
        <v>37</v>
      </c>
      <c r="G439">
        <v>100</v>
      </c>
      <c r="H439" t="s">
        <v>27</v>
      </c>
      <c r="I439" t="s">
        <v>38</v>
      </c>
      <c r="J439" t="s">
        <v>36</v>
      </c>
      <c r="K439" t="s">
        <v>30</v>
      </c>
      <c r="L439" t="s">
        <v>31</v>
      </c>
      <c r="M439">
        <v>3</v>
      </c>
      <c r="N439" t="s">
        <v>32</v>
      </c>
      <c r="O439" t="s">
        <v>33</v>
      </c>
      <c r="P439">
        <v>22.604900000000001</v>
      </c>
      <c r="Q439">
        <v>336883.85739999998</v>
      </c>
      <c r="R439">
        <v>3063482.969</v>
      </c>
      <c r="S439">
        <v>336861.983526</v>
      </c>
      <c r="T439">
        <v>3063488.6712500001</v>
      </c>
      <c r="U439">
        <v>2.2605E-2</v>
      </c>
    </row>
    <row r="440" spans="1:21" x14ac:dyDescent="0.25">
      <c r="A440">
        <v>438</v>
      </c>
      <c r="B440" t="s">
        <v>24</v>
      </c>
      <c r="C440" t="s">
        <v>45</v>
      </c>
      <c r="D440" t="s">
        <v>46</v>
      </c>
      <c r="E440">
        <v>11</v>
      </c>
      <c r="F440" t="s">
        <v>37</v>
      </c>
      <c r="G440">
        <v>100</v>
      </c>
      <c r="H440" t="s">
        <v>27</v>
      </c>
      <c r="I440" t="s">
        <v>38</v>
      </c>
      <c r="J440" t="s">
        <v>36</v>
      </c>
      <c r="K440" t="s">
        <v>30</v>
      </c>
      <c r="L440" t="s">
        <v>31</v>
      </c>
      <c r="M440">
        <v>3</v>
      </c>
      <c r="N440" t="s">
        <v>32</v>
      </c>
      <c r="O440" t="s">
        <v>33</v>
      </c>
      <c r="P440">
        <v>34.085900000000002</v>
      </c>
      <c r="Q440">
        <v>336861.983526</v>
      </c>
      <c r="R440">
        <v>3063488.6712500001</v>
      </c>
      <c r="S440">
        <v>336828.99993300001</v>
      </c>
      <c r="T440">
        <v>3063497.2696699998</v>
      </c>
      <c r="U440">
        <v>3.4085999999999998E-2</v>
      </c>
    </row>
    <row r="441" spans="1:21" x14ac:dyDescent="0.25">
      <c r="A441">
        <v>439</v>
      </c>
      <c r="B441" t="s">
        <v>24</v>
      </c>
      <c r="C441" t="s">
        <v>45</v>
      </c>
      <c r="D441" t="s">
        <v>46</v>
      </c>
      <c r="E441">
        <v>11</v>
      </c>
      <c r="F441" t="s">
        <v>37</v>
      </c>
      <c r="G441">
        <v>100</v>
      </c>
      <c r="H441" t="s">
        <v>27</v>
      </c>
      <c r="I441" t="s">
        <v>38</v>
      </c>
      <c r="J441" t="s">
        <v>36</v>
      </c>
      <c r="K441" t="s">
        <v>30</v>
      </c>
      <c r="L441" t="s">
        <v>31</v>
      </c>
      <c r="M441">
        <v>3</v>
      </c>
      <c r="N441" t="s">
        <v>32</v>
      </c>
      <c r="O441" t="s">
        <v>33</v>
      </c>
      <c r="P441">
        <v>0.64313100000000001</v>
      </c>
      <c r="Q441">
        <v>336828.99993300001</v>
      </c>
      <c r="R441">
        <v>3063497.2696699998</v>
      </c>
      <c r="S441">
        <v>336828.37760000001</v>
      </c>
      <c r="T441">
        <v>3063497.4319000002</v>
      </c>
      <c r="U441">
        <v>6.4300000000000002E-4</v>
      </c>
    </row>
    <row r="442" spans="1:21" x14ac:dyDescent="0.25">
      <c r="A442">
        <v>440</v>
      </c>
      <c r="B442" t="s">
        <v>24</v>
      </c>
      <c r="C442" t="s">
        <v>45</v>
      </c>
      <c r="D442" t="s">
        <v>46</v>
      </c>
      <c r="E442">
        <v>11</v>
      </c>
      <c r="F442" t="s">
        <v>37</v>
      </c>
      <c r="G442">
        <v>100</v>
      </c>
      <c r="H442" t="s">
        <v>27</v>
      </c>
      <c r="I442" t="s">
        <v>38</v>
      </c>
      <c r="J442" t="s">
        <v>36</v>
      </c>
      <c r="K442" t="s">
        <v>30</v>
      </c>
      <c r="L442" t="s">
        <v>31</v>
      </c>
      <c r="M442">
        <v>3</v>
      </c>
      <c r="N442" t="s">
        <v>32</v>
      </c>
      <c r="O442" t="s">
        <v>33</v>
      </c>
      <c r="P442">
        <v>2.4412400000000001</v>
      </c>
      <c r="Q442">
        <v>336828.37760000001</v>
      </c>
      <c r="R442">
        <v>3063497.4319000002</v>
      </c>
      <c r="S442">
        <v>336826.01530000003</v>
      </c>
      <c r="T442">
        <v>3063498.0477</v>
      </c>
      <c r="U442">
        <v>2.441E-3</v>
      </c>
    </row>
    <row r="443" spans="1:21" x14ac:dyDescent="0.25">
      <c r="A443">
        <v>441</v>
      </c>
      <c r="B443" t="s">
        <v>24</v>
      </c>
      <c r="C443" t="s">
        <v>45</v>
      </c>
      <c r="D443" t="s">
        <v>46</v>
      </c>
      <c r="E443">
        <v>11</v>
      </c>
      <c r="F443" t="s">
        <v>37</v>
      </c>
      <c r="G443">
        <v>100</v>
      </c>
      <c r="H443" t="s">
        <v>27</v>
      </c>
      <c r="I443" t="s">
        <v>38</v>
      </c>
      <c r="J443" t="s">
        <v>36</v>
      </c>
      <c r="K443" t="s">
        <v>30</v>
      </c>
      <c r="L443" t="s">
        <v>31</v>
      </c>
      <c r="M443">
        <v>3</v>
      </c>
      <c r="N443" t="s">
        <v>32</v>
      </c>
      <c r="O443" t="s">
        <v>33</v>
      </c>
      <c r="P443">
        <v>56.560400000000001</v>
      </c>
      <c r="Q443">
        <v>336826.01530000003</v>
      </c>
      <c r="R443">
        <v>3063498.0477</v>
      </c>
      <c r="S443">
        <v>336770.57919999998</v>
      </c>
      <c r="T443">
        <v>3063509.2688000002</v>
      </c>
      <c r="U443">
        <v>5.6559999999999999E-2</v>
      </c>
    </row>
    <row r="444" spans="1:21" x14ac:dyDescent="0.25">
      <c r="A444">
        <v>442</v>
      </c>
      <c r="B444" t="s">
        <v>24</v>
      </c>
      <c r="C444" t="s">
        <v>45</v>
      </c>
      <c r="D444" t="s">
        <v>46</v>
      </c>
      <c r="E444">
        <v>11</v>
      </c>
      <c r="F444" t="s">
        <v>37</v>
      </c>
      <c r="G444">
        <v>100</v>
      </c>
      <c r="H444" t="s">
        <v>27</v>
      </c>
      <c r="I444" t="s">
        <v>38</v>
      </c>
      <c r="J444" t="s">
        <v>36</v>
      </c>
      <c r="K444" t="s">
        <v>30</v>
      </c>
      <c r="L444" t="s">
        <v>31</v>
      </c>
      <c r="M444">
        <v>3</v>
      </c>
      <c r="N444" t="s">
        <v>32</v>
      </c>
      <c r="O444" t="s">
        <v>33</v>
      </c>
      <c r="P444">
        <v>10.363899999999999</v>
      </c>
      <c r="Q444">
        <v>336770.57919999998</v>
      </c>
      <c r="R444">
        <v>3063509.2688000002</v>
      </c>
      <c r="S444">
        <v>336760.44910000003</v>
      </c>
      <c r="T444">
        <v>3063511.4575999998</v>
      </c>
      <c r="U444">
        <v>1.0364E-2</v>
      </c>
    </row>
    <row r="445" spans="1:21" x14ac:dyDescent="0.25">
      <c r="A445">
        <v>443</v>
      </c>
      <c r="B445" t="s">
        <v>24</v>
      </c>
      <c r="C445" t="s">
        <v>45</v>
      </c>
      <c r="D445" t="s">
        <v>46</v>
      </c>
      <c r="E445">
        <v>11</v>
      </c>
      <c r="F445" t="s">
        <v>37</v>
      </c>
      <c r="G445">
        <v>100</v>
      </c>
      <c r="H445" t="s">
        <v>27</v>
      </c>
      <c r="I445" t="s">
        <v>38</v>
      </c>
      <c r="J445" t="s">
        <v>36</v>
      </c>
      <c r="K445" t="s">
        <v>30</v>
      </c>
      <c r="L445" t="s">
        <v>31</v>
      </c>
      <c r="M445">
        <v>3</v>
      </c>
      <c r="N445" t="s">
        <v>32</v>
      </c>
      <c r="O445" t="s">
        <v>33</v>
      </c>
      <c r="P445">
        <v>31.093</v>
      </c>
      <c r="Q445">
        <v>336760.44910000003</v>
      </c>
      <c r="R445">
        <v>3063511.4575999998</v>
      </c>
      <c r="S445">
        <v>336730.05749400001</v>
      </c>
      <c r="T445">
        <v>3063518.0243700002</v>
      </c>
      <c r="U445">
        <v>3.1092999999999999E-2</v>
      </c>
    </row>
    <row r="446" spans="1:21" x14ac:dyDescent="0.25">
      <c r="A446">
        <v>444</v>
      </c>
      <c r="B446" t="s">
        <v>24</v>
      </c>
      <c r="C446" t="s">
        <v>45</v>
      </c>
      <c r="D446" t="s">
        <v>46</v>
      </c>
      <c r="E446">
        <v>11</v>
      </c>
      <c r="F446" t="s">
        <v>37</v>
      </c>
      <c r="G446">
        <v>100</v>
      </c>
      <c r="H446" t="s">
        <v>27</v>
      </c>
      <c r="I446" t="s">
        <v>38</v>
      </c>
      <c r="J446" t="s">
        <v>36</v>
      </c>
      <c r="K446" t="s">
        <v>30</v>
      </c>
      <c r="L446" t="s">
        <v>31</v>
      </c>
      <c r="M446">
        <v>3</v>
      </c>
      <c r="N446" t="s">
        <v>32</v>
      </c>
      <c r="O446" t="s">
        <v>33</v>
      </c>
      <c r="P446">
        <v>20.211500000000001</v>
      </c>
      <c r="Q446">
        <v>336730.05749400001</v>
      </c>
      <c r="R446">
        <v>3063518.0243700002</v>
      </c>
      <c r="S446">
        <v>336710.30190000002</v>
      </c>
      <c r="T446">
        <v>3063522.2930000001</v>
      </c>
      <c r="U446">
        <v>2.0211E-2</v>
      </c>
    </row>
    <row r="447" spans="1:21" x14ac:dyDescent="0.25">
      <c r="A447">
        <v>445</v>
      </c>
      <c r="B447" t="s">
        <v>24</v>
      </c>
      <c r="C447" t="s">
        <v>45</v>
      </c>
      <c r="D447" t="s">
        <v>46</v>
      </c>
      <c r="E447">
        <v>11</v>
      </c>
      <c r="F447" t="s">
        <v>37</v>
      </c>
      <c r="G447">
        <v>100</v>
      </c>
      <c r="H447" t="s">
        <v>27</v>
      </c>
      <c r="I447" t="s">
        <v>38</v>
      </c>
      <c r="J447" t="s">
        <v>36</v>
      </c>
      <c r="K447" t="s">
        <v>30</v>
      </c>
      <c r="L447" t="s">
        <v>31</v>
      </c>
      <c r="M447">
        <v>3</v>
      </c>
      <c r="N447" t="s">
        <v>32</v>
      </c>
      <c r="O447" t="s">
        <v>33</v>
      </c>
      <c r="P447">
        <v>14.734</v>
      </c>
      <c r="Q447">
        <v>336710.30190000002</v>
      </c>
      <c r="R447">
        <v>3063522.2930000001</v>
      </c>
      <c r="S447">
        <v>336695.90658399998</v>
      </c>
      <c r="T447">
        <v>3063525.4341600002</v>
      </c>
      <c r="U447">
        <v>1.4734000000000001E-2</v>
      </c>
    </row>
    <row r="448" spans="1:21" x14ac:dyDescent="0.25">
      <c r="A448">
        <v>446</v>
      </c>
      <c r="B448" t="s">
        <v>24</v>
      </c>
      <c r="C448" t="s">
        <v>45</v>
      </c>
      <c r="D448" t="s">
        <v>46</v>
      </c>
      <c r="E448">
        <v>11</v>
      </c>
      <c r="F448" t="s">
        <v>37</v>
      </c>
      <c r="G448">
        <v>100</v>
      </c>
      <c r="H448" t="s">
        <v>27</v>
      </c>
      <c r="I448" t="s">
        <v>38</v>
      </c>
      <c r="J448" t="s">
        <v>36</v>
      </c>
      <c r="K448" t="s">
        <v>30</v>
      </c>
      <c r="L448" t="s">
        <v>31</v>
      </c>
      <c r="M448">
        <v>3</v>
      </c>
      <c r="N448" t="s">
        <v>32</v>
      </c>
      <c r="O448" t="s">
        <v>33</v>
      </c>
      <c r="P448">
        <v>33.685600000000001</v>
      </c>
      <c r="Q448">
        <v>336695.90658399998</v>
      </c>
      <c r="R448">
        <v>3063525.4341600002</v>
      </c>
      <c r="S448">
        <v>336662.99540000001</v>
      </c>
      <c r="T448">
        <v>3063532.6156000001</v>
      </c>
      <c r="U448">
        <v>3.3686000000000001E-2</v>
      </c>
    </row>
    <row r="449" spans="1:21" x14ac:dyDescent="0.25">
      <c r="A449">
        <v>447</v>
      </c>
      <c r="B449" t="s">
        <v>24</v>
      </c>
      <c r="C449" t="s">
        <v>45</v>
      </c>
      <c r="D449" t="s">
        <v>46</v>
      </c>
      <c r="E449">
        <v>11</v>
      </c>
      <c r="F449" t="s">
        <v>37</v>
      </c>
      <c r="G449">
        <v>100</v>
      </c>
      <c r="H449" t="s">
        <v>27</v>
      </c>
      <c r="I449" t="s">
        <v>38</v>
      </c>
      <c r="J449" t="s">
        <v>36</v>
      </c>
      <c r="K449" t="s">
        <v>30</v>
      </c>
      <c r="L449" t="s">
        <v>31</v>
      </c>
      <c r="M449">
        <v>3</v>
      </c>
      <c r="N449" t="s">
        <v>32</v>
      </c>
      <c r="O449" t="s">
        <v>33</v>
      </c>
      <c r="P449">
        <v>24.247599999999998</v>
      </c>
      <c r="Q449">
        <v>336662.99540000001</v>
      </c>
      <c r="R449">
        <v>3063532.6156000001</v>
      </c>
      <c r="S449">
        <v>336639.30989999999</v>
      </c>
      <c r="T449">
        <v>3063537.8061000002</v>
      </c>
      <c r="U449">
        <v>2.4247999999999999E-2</v>
      </c>
    </row>
    <row r="450" spans="1:21" x14ac:dyDescent="0.25">
      <c r="A450">
        <v>448</v>
      </c>
      <c r="B450" t="s">
        <v>24</v>
      </c>
      <c r="C450" t="s">
        <v>45</v>
      </c>
      <c r="D450" t="s">
        <v>46</v>
      </c>
      <c r="E450">
        <v>11</v>
      </c>
      <c r="F450" t="s">
        <v>37</v>
      </c>
      <c r="G450">
        <v>100</v>
      </c>
      <c r="H450" t="s">
        <v>27</v>
      </c>
      <c r="I450" t="s">
        <v>38</v>
      </c>
      <c r="J450" t="s">
        <v>36</v>
      </c>
      <c r="K450" t="s">
        <v>30</v>
      </c>
      <c r="L450" t="s">
        <v>31</v>
      </c>
      <c r="M450">
        <v>3</v>
      </c>
      <c r="N450" t="s">
        <v>32</v>
      </c>
      <c r="O450" t="s">
        <v>33</v>
      </c>
      <c r="P450">
        <v>30.583300000000001</v>
      </c>
      <c r="Q450">
        <v>336639.30989999999</v>
      </c>
      <c r="R450">
        <v>3063537.8061000002</v>
      </c>
      <c r="S450">
        <v>336611.99400000001</v>
      </c>
      <c r="T450">
        <v>3063551.5603</v>
      </c>
      <c r="U450">
        <v>3.0582999999999999E-2</v>
      </c>
    </row>
    <row r="451" spans="1:21" x14ac:dyDescent="0.25">
      <c r="A451">
        <v>449</v>
      </c>
      <c r="B451" t="s">
        <v>24</v>
      </c>
      <c r="C451" t="s">
        <v>45</v>
      </c>
      <c r="D451" t="s">
        <v>46</v>
      </c>
      <c r="E451">
        <v>11</v>
      </c>
      <c r="F451" t="s">
        <v>37</v>
      </c>
      <c r="G451">
        <v>100</v>
      </c>
      <c r="H451" t="s">
        <v>27</v>
      </c>
      <c r="I451" t="s">
        <v>38</v>
      </c>
      <c r="J451" t="s">
        <v>36</v>
      </c>
      <c r="K451" t="s">
        <v>30</v>
      </c>
      <c r="L451" t="s">
        <v>31</v>
      </c>
      <c r="M451">
        <v>3</v>
      </c>
      <c r="N451" t="s">
        <v>32</v>
      </c>
      <c r="O451" t="s">
        <v>33</v>
      </c>
      <c r="P451">
        <v>47.725099999999998</v>
      </c>
      <c r="Q451">
        <v>336611.99400000001</v>
      </c>
      <c r="R451">
        <v>3063551.5603</v>
      </c>
      <c r="S451">
        <v>336566.55050000001</v>
      </c>
      <c r="T451">
        <v>3063566.1401999998</v>
      </c>
      <c r="U451">
        <v>4.7724999999999997E-2</v>
      </c>
    </row>
    <row r="452" spans="1:21" x14ac:dyDescent="0.25">
      <c r="A452">
        <v>450</v>
      </c>
      <c r="B452" t="s">
        <v>24</v>
      </c>
      <c r="C452" t="s">
        <v>45</v>
      </c>
      <c r="D452" t="s">
        <v>46</v>
      </c>
      <c r="E452">
        <v>11</v>
      </c>
      <c r="F452" t="s">
        <v>37</v>
      </c>
      <c r="G452">
        <v>100</v>
      </c>
      <c r="H452" t="s">
        <v>27</v>
      </c>
      <c r="I452" t="s">
        <v>38</v>
      </c>
      <c r="J452" t="s">
        <v>36</v>
      </c>
      <c r="K452" t="s">
        <v>30</v>
      </c>
      <c r="L452" t="s">
        <v>31</v>
      </c>
      <c r="M452">
        <v>3</v>
      </c>
      <c r="N452" t="s">
        <v>32</v>
      </c>
      <c r="O452" t="s">
        <v>33</v>
      </c>
      <c r="P452">
        <v>22.3047</v>
      </c>
      <c r="Q452">
        <v>336566.55050000001</v>
      </c>
      <c r="R452">
        <v>3063566.1401999998</v>
      </c>
      <c r="S452">
        <v>336546.50313600001</v>
      </c>
      <c r="T452">
        <v>3063575.9178499999</v>
      </c>
      <c r="U452">
        <v>2.2304999999999998E-2</v>
      </c>
    </row>
    <row r="453" spans="1:21" x14ac:dyDescent="0.25">
      <c r="A453">
        <v>451</v>
      </c>
      <c r="B453" t="s">
        <v>24</v>
      </c>
      <c r="C453" t="s">
        <v>45</v>
      </c>
      <c r="D453" t="s">
        <v>46</v>
      </c>
      <c r="E453">
        <v>11</v>
      </c>
      <c r="F453" t="s">
        <v>37</v>
      </c>
      <c r="G453">
        <v>100</v>
      </c>
      <c r="H453" t="s">
        <v>27</v>
      </c>
      <c r="I453" t="s">
        <v>38</v>
      </c>
      <c r="J453" t="s">
        <v>36</v>
      </c>
      <c r="K453" t="s">
        <v>30</v>
      </c>
      <c r="L453" t="s">
        <v>31</v>
      </c>
      <c r="M453">
        <v>3</v>
      </c>
      <c r="N453" t="s">
        <v>32</v>
      </c>
      <c r="O453" t="s">
        <v>33</v>
      </c>
      <c r="P453">
        <v>2.2724099999999998</v>
      </c>
      <c r="Q453">
        <v>336546.50313600001</v>
      </c>
      <c r="R453">
        <v>3063575.9178499999</v>
      </c>
      <c r="S453">
        <v>336544.4607</v>
      </c>
      <c r="T453">
        <v>3063576.9139999999</v>
      </c>
      <c r="U453">
        <v>2.2720000000000001E-3</v>
      </c>
    </row>
    <row r="454" spans="1:21" x14ac:dyDescent="0.25">
      <c r="A454">
        <v>452</v>
      </c>
      <c r="B454" t="s">
        <v>24</v>
      </c>
      <c r="C454" t="s">
        <v>45</v>
      </c>
      <c r="D454" t="s">
        <v>46</v>
      </c>
      <c r="E454">
        <v>11</v>
      </c>
      <c r="F454" t="s">
        <v>37</v>
      </c>
      <c r="G454">
        <v>100</v>
      </c>
      <c r="H454" t="s">
        <v>27</v>
      </c>
      <c r="I454" t="s">
        <v>38</v>
      </c>
      <c r="J454" t="s">
        <v>36</v>
      </c>
      <c r="K454" t="s">
        <v>30</v>
      </c>
      <c r="L454" t="s">
        <v>31</v>
      </c>
      <c r="M454">
        <v>3</v>
      </c>
      <c r="N454" t="s">
        <v>32</v>
      </c>
      <c r="O454" t="s">
        <v>33</v>
      </c>
      <c r="P454">
        <v>27.229299999999999</v>
      </c>
      <c r="Q454">
        <v>336544.4607</v>
      </c>
      <c r="R454">
        <v>3063576.9139999999</v>
      </c>
      <c r="S454">
        <v>336518.15135599999</v>
      </c>
      <c r="T454">
        <v>3063583.9320700001</v>
      </c>
      <c r="U454">
        <v>2.7229E-2</v>
      </c>
    </row>
    <row r="455" spans="1:21" x14ac:dyDescent="0.25">
      <c r="A455">
        <v>453</v>
      </c>
      <c r="B455" t="s">
        <v>24</v>
      </c>
      <c r="C455" t="s">
        <v>45</v>
      </c>
      <c r="D455" t="s">
        <v>46</v>
      </c>
      <c r="E455">
        <v>11</v>
      </c>
      <c r="F455" t="s">
        <v>37</v>
      </c>
      <c r="G455">
        <v>100</v>
      </c>
      <c r="H455" t="s">
        <v>27</v>
      </c>
      <c r="I455" t="s">
        <v>38</v>
      </c>
      <c r="J455" t="s">
        <v>36</v>
      </c>
      <c r="K455" t="s">
        <v>30</v>
      </c>
      <c r="L455" t="s">
        <v>31</v>
      </c>
      <c r="M455">
        <v>3</v>
      </c>
      <c r="N455" t="s">
        <v>32</v>
      </c>
      <c r="O455" t="s">
        <v>33</v>
      </c>
      <c r="P455">
        <v>7.2650300000000003</v>
      </c>
      <c r="Q455">
        <v>336518.15135599999</v>
      </c>
      <c r="R455">
        <v>3063583.9320700001</v>
      </c>
      <c r="S455">
        <v>336511.13178</v>
      </c>
      <c r="T455">
        <v>3063585.80455</v>
      </c>
      <c r="U455">
        <v>7.2649999999999998E-3</v>
      </c>
    </row>
    <row r="456" spans="1:21" x14ac:dyDescent="0.25">
      <c r="A456">
        <v>454</v>
      </c>
      <c r="B456" t="s">
        <v>24</v>
      </c>
      <c r="C456" t="s">
        <v>45</v>
      </c>
      <c r="D456" t="s">
        <v>46</v>
      </c>
      <c r="E456">
        <v>11</v>
      </c>
      <c r="F456" t="s">
        <v>37</v>
      </c>
      <c r="G456">
        <v>100</v>
      </c>
      <c r="H456" t="s">
        <v>27</v>
      </c>
      <c r="I456" t="s">
        <v>38</v>
      </c>
      <c r="J456" t="s">
        <v>36</v>
      </c>
      <c r="K456" t="s">
        <v>30</v>
      </c>
      <c r="L456" t="s">
        <v>31</v>
      </c>
      <c r="M456">
        <v>3</v>
      </c>
      <c r="N456" t="s">
        <v>32</v>
      </c>
      <c r="O456" t="s">
        <v>33</v>
      </c>
      <c r="P456">
        <v>5.9344799999999998</v>
      </c>
      <c r="Q456">
        <v>336511.13178</v>
      </c>
      <c r="R456">
        <v>3063585.80455</v>
      </c>
      <c r="S456">
        <v>336505.39779999998</v>
      </c>
      <c r="T456">
        <v>3063587.3341000001</v>
      </c>
      <c r="U456">
        <v>5.934E-3</v>
      </c>
    </row>
    <row r="457" spans="1:21" x14ac:dyDescent="0.25">
      <c r="A457">
        <v>455</v>
      </c>
      <c r="B457" t="s">
        <v>24</v>
      </c>
      <c r="C457" t="s">
        <v>45</v>
      </c>
      <c r="D457" t="s">
        <v>46</v>
      </c>
      <c r="E457">
        <v>11</v>
      </c>
      <c r="F457" t="s">
        <v>37</v>
      </c>
      <c r="G457">
        <v>100</v>
      </c>
      <c r="H457" t="s">
        <v>27</v>
      </c>
      <c r="I457" t="s">
        <v>38</v>
      </c>
      <c r="J457" t="s">
        <v>36</v>
      </c>
      <c r="K457" t="s">
        <v>30</v>
      </c>
      <c r="L457" t="s">
        <v>31</v>
      </c>
      <c r="M457">
        <v>3</v>
      </c>
      <c r="N457" t="s">
        <v>32</v>
      </c>
      <c r="O457" t="s">
        <v>33</v>
      </c>
      <c r="P457">
        <v>0.59811499999999995</v>
      </c>
      <c r="Q457">
        <v>337178.84759999998</v>
      </c>
      <c r="R457">
        <v>3063234.8443999998</v>
      </c>
      <c r="S457">
        <v>337178.34924499999</v>
      </c>
      <c r="T457">
        <v>3063234.5136699998</v>
      </c>
      <c r="U457">
        <v>5.9800000000000001E-4</v>
      </c>
    </row>
    <row r="458" spans="1:21" x14ac:dyDescent="0.25">
      <c r="A458">
        <v>456</v>
      </c>
      <c r="B458" t="s">
        <v>24</v>
      </c>
      <c r="C458" t="s">
        <v>45</v>
      </c>
      <c r="D458" t="s">
        <v>46</v>
      </c>
      <c r="E458">
        <v>11</v>
      </c>
      <c r="F458" t="s">
        <v>37</v>
      </c>
      <c r="G458">
        <v>100</v>
      </c>
      <c r="H458" t="s">
        <v>27</v>
      </c>
      <c r="I458" t="s">
        <v>38</v>
      </c>
      <c r="J458" t="s">
        <v>36</v>
      </c>
      <c r="K458" t="s">
        <v>30</v>
      </c>
      <c r="L458" t="s">
        <v>31</v>
      </c>
      <c r="M458">
        <v>3</v>
      </c>
      <c r="N458" t="s">
        <v>32</v>
      </c>
      <c r="O458" t="s">
        <v>33</v>
      </c>
      <c r="P458">
        <v>25.639700000000001</v>
      </c>
      <c r="Q458">
        <v>337178.34924499999</v>
      </c>
      <c r="R458">
        <v>3063234.5136699998</v>
      </c>
      <c r="S458">
        <v>337156.98599999998</v>
      </c>
      <c r="T458">
        <v>3063220.3360000001</v>
      </c>
      <c r="U458">
        <v>2.564E-2</v>
      </c>
    </row>
    <row r="459" spans="1:21" x14ac:dyDescent="0.25">
      <c r="A459">
        <v>457</v>
      </c>
      <c r="B459" t="s">
        <v>24</v>
      </c>
      <c r="C459" t="s">
        <v>45</v>
      </c>
      <c r="D459" t="s">
        <v>46</v>
      </c>
      <c r="E459">
        <v>11</v>
      </c>
      <c r="F459" t="s">
        <v>37</v>
      </c>
      <c r="G459">
        <v>100</v>
      </c>
      <c r="H459" t="s">
        <v>27</v>
      </c>
      <c r="I459" t="s">
        <v>38</v>
      </c>
      <c r="J459" t="s">
        <v>36</v>
      </c>
      <c r="K459" t="s">
        <v>30</v>
      </c>
      <c r="L459" t="s">
        <v>31</v>
      </c>
      <c r="M459">
        <v>3</v>
      </c>
      <c r="N459" t="s">
        <v>32</v>
      </c>
      <c r="O459" t="s">
        <v>33</v>
      </c>
      <c r="P459">
        <v>34.253300000000003</v>
      </c>
      <c r="Q459">
        <v>337156.98599999998</v>
      </c>
      <c r="R459">
        <v>3063220.3360000001</v>
      </c>
      <c r="S459">
        <v>337125.78450000001</v>
      </c>
      <c r="T459">
        <v>3063206.2025000001</v>
      </c>
      <c r="U459">
        <v>3.4252999999999999E-2</v>
      </c>
    </row>
    <row r="460" spans="1:21" x14ac:dyDescent="0.25">
      <c r="A460">
        <v>458</v>
      </c>
      <c r="B460" t="s">
        <v>24</v>
      </c>
      <c r="C460" t="s">
        <v>45</v>
      </c>
      <c r="D460" t="s">
        <v>46</v>
      </c>
      <c r="E460">
        <v>11</v>
      </c>
      <c r="F460" t="s">
        <v>37</v>
      </c>
      <c r="G460">
        <v>100</v>
      </c>
      <c r="H460" t="s">
        <v>27</v>
      </c>
      <c r="I460" t="s">
        <v>38</v>
      </c>
      <c r="J460" t="s">
        <v>36</v>
      </c>
      <c r="K460" t="s">
        <v>30</v>
      </c>
      <c r="L460" t="s">
        <v>31</v>
      </c>
      <c r="M460">
        <v>3</v>
      </c>
      <c r="N460" t="s">
        <v>32</v>
      </c>
      <c r="O460" t="s">
        <v>33</v>
      </c>
      <c r="P460">
        <v>22.505800000000001</v>
      </c>
      <c r="Q460">
        <v>337125.78450000001</v>
      </c>
      <c r="R460">
        <v>3063206.2025000001</v>
      </c>
      <c r="S460">
        <v>337103.50650000002</v>
      </c>
      <c r="T460">
        <v>3063203.0085999998</v>
      </c>
      <c r="U460">
        <v>2.2506000000000002E-2</v>
      </c>
    </row>
    <row r="461" spans="1:21" x14ac:dyDescent="0.25">
      <c r="A461">
        <v>459</v>
      </c>
      <c r="B461" t="s">
        <v>24</v>
      </c>
      <c r="C461" t="s">
        <v>45</v>
      </c>
      <c r="D461" t="s">
        <v>46</v>
      </c>
      <c r="E461">
        <v>11</v>
      </c>
      <c r="F461" t="s">
        <v>37</v>
      </c>
      <c r="G461">
        <v>100</v>
      </c>
      <c r="H461" t="s">
        <v>27</v>
      </c>
      <c r="I461" t="s">
        <v>38</v>
      </c>
      <c r="J461" t="s">
        <v>36</v>
      </c>
      <c r="K461" t="s">
        <v>30</v>
      </c>
      <c r="L461" t="s">
        <v>31</v>
      </c>
      <c r="M461">
        <v>3</v>
      </c>
      <c r="N461" t="s">
        <v>32</v>
      </c>
      <c r="O461" t="s">
        <v>33</v>
      </c>
      <c r="P461">
        <v>26.354500000000002</v>
      </c>
      <c r="Q461">
        <v>337103.50650000002</v>
      </c>
      <c r="R461">
        <v>3063203.0085999998</v>
      </c>
      <c r="S461">
        <v>337077.19569999998</v>
      </c>
      <c r="T461">
        <v>3063204.5252</v>
      </c>
      <c r="U461">
        <v>2.6353999999999999E-2</v>
      </c>
    </row>
    <row r="462" spans="1:21" x14ac:dyDescent="0.25">
      <c r="A462">
        <v>460</v>
      </c>
      <c r="B462" t="s">
        <v>24</v>
      </c>
      <c r="C462" t="s">
        <v>45</v>
      </c>
      <c r="D462" t="s">
        <v>46</v>
      </c>
      <c r="E462">
        <v>11</v>
      </c>
      <c r="F462" t="s">
        <v>37</v>
      </c>
      <c r="G462">
        <v>100</v>
      </c>
      <c r="H462" t="s">
        <v>27</v>
      </c>
      <c r="I462" t="s">
        <v>38</v>
      </c>
      <c r="J462" t="s">
        <v>36</v>
      </c>
      <c r="K462" t="s">
        <v>30</v>
      </c>
      <c r="L462" t="s">
        <v>31</v>
      </c>
      <c r="M462">
        <v>3</v>
      </c>
      <c r="N462" t="s">
        <v>32</v>
      </c>
      <c r="O462" t="s">
        <v>33</v>
      </c>
      <c r="P462">
        <v>21.928000000000001</v>
      </c>
      <c r="Q462">
        <v>337077.19569999998</v>
      </c>
      <c r="R462">
        <v>3063204.5252</v>
      </c>
      <c r="S462">
        <v>337055.59629999998</v>
      </c>
      <c r="T462">
        <v>3063208.307</v>
      </c>
      <c r="U462">
        <v>2.1928E-2</v>
      </c>
    </row>
    <row r="463" spans="1:21" x14ac:dyDescent="0.25">
      <c r="A463">
        <v>461</v>
      </c>
      <c r="B463" t="s">
        <v>24</v>
      </c>
      <c r="C463" t="s">
        <v>45</v>
      </c>
      <c r="D463" t="s">
        <v>46</v>
      </c>
      <c r="E463">
        <v>11</v>
      </c>
      <c r="F463" t="s">
        <v>37</v>
      </c>
      <c r="G463">
        <v>100</v>
      </c>
      <c r="H463" t="s">
        <v>27</v>
      </c>
      <c r="I463" t="s">
        <v>38</v>
      </c>
      <c r="J463" t="s">
        <v>36</v>
      </c>
      <c r="K463" t="s">
        <v>30</v>
      </c>
      <c r="L463" t="s">
        <v>31</v>
      </c>
      <c r="M463">
        <v>3</v>
      </c>
      <c r="N463" t="s">
        <v>32</v>
      </c>
      <c r="O463" t="s">
        <v>33</v>
      </c>
      <c r="P463">
        <v>12.796099999999999</v>
      </c>
      <c r="Q463">
        <v>337055.59629999998</v>
      </c>
      <c r="R463">
        <v>3063208.307</v>
      </c>
      <c r="S463">
        <v>337046.696</v>
      </c>
      <c r="T463">
        <v>3063199.1132999999</v>
      </c>
      <c r="U463">
        <v>1.2796E-2</v>
      </c>
    </row>
    <row r="464" spans="1:21" x14ac:dyDescent="0.25">
      <c r="A464">
        <v>462</v>
      </c>
      <c r="B464" t="s">
        <v>24</v>
      </c>
      <c r="C464" t="s">
        <v>45</v>
      </c>
      <c r="D464" t="s">
        <v>46</v>
      </c>
      <c r="E464">
        <v>11</v>
      </c>
      <c r="F464" t="s">
        <v>37</v>
      </c>
      <c r="G464">
        <v>100</v>
      </c>
      <c r="H464" t="s">
        <v>27</v>
      </c>
      <c r="I464" t="s">
        <v>38</v>
      </c>
      <c r="J464" t="s">
        <v>36</v>
      </c>
      <c r="K464" t="s">
        <v>30</v>
      </c>
      <c r="L464" t="s">
        <v>31</v>
      </c>
      <c r="M464">
        <v>3</v>
      </c>
      <c r="N464" t="s">
        <v>32</v>
      </c>
      <c r="O464" t="s">
        <v>33</v>
      </c>
      <c r="P464">
        <v>19.973299999999998</v>
      </c>
      <c r="Q464">
        <v>337046.696</v>
      </c>
      <c r="R464">
        <v>3063199.1132999999</v>
      </c>
      <c r="S464">
        <v>337030.73639999999</v>
      </c>
      <c r="T464">
        <v>3063187.1039</v>
      </c>
      <c r="U464">
        <v>1.9973000000000001E-2</v>
      </c>
    </row>
    <row r="465" spans="1:21" x14ac:dyDescent="0.25">
      <c r="A465">
        <v>463</v>
      </c>
      <c r="B465" t="s">
        <v>24</v>
      </c>
      <c r="C465" t="s">
        <v>45</v>
      </c>
      <c r="D465" t="s">
        <v>46</v>
      </c>
      <c r="E465">
        <v>11</v>
      </c>
      <c r="F465" t="s">
        <v>37</v>
      </c>
      <c r="G465">
        <v>100</v>
      </c>
      <c r="H465" t="s">
        <v>27</v>
      </c>
      <c r="I465" t="s">
        <v>38</v>
      </c>
      <c r="J465" t="s">
        <v>36</v>
      </c>
      <c r="K465" t="s">
        <v>30</v>
      </c>
      <c r="L465" t="s">
        <v>31</v>
      </c>
      <c r="M465">
        <v>3</v>
      </c>
      <c r="N465" t="s">
        <v>32</v>
      </c>
      <c r="O465" t="s">
        <v>33</v>
      </c>
      <c r="P465">
        <v>9.5774299999999997</v>
      </c>
      <c r="Q465">
        <v>337030.73639999999</v>
      </c>
      <c r="R465">
        <v>3063187.1039</v>
      </c>
      <c r="S465">
        <v>337023.05290000001</v>
      </c>
      <c r="T465">
        <v>3063181.3862999999</v>
      </c>
      <c r="U465">
        <v>9.5770000000000004E-3</v>
      </c>
    </row>
    <row r="466" spans="1:21" x14ac:dyDescent="0.25">
      <c r="A466">
        <v>464</v>
      </c>
      <c r="B466" t="s">
        <v>24</v>
      </c>
      <c r="C466" t="s">
        <v>45</v>
      </c>
      <c r="D466" t="s">
        <v>46</v>
      </c>
      <c r="E466">
        <v>11</v>
      </c>
      <c r="F466" t="s">
        <v>37</v>
      </c>
      <c r="G466">
        <v>100</v>
      </c>
      <c r="H466" t="s">
        <v>27</v>
      </c>
      <c r="I466" t="s">
        <v>38</v>
      </c>
      <c r="J466" t="s">
        <v>36</v>
      </c>
      <c r="K466" t="s">
        <v>30</v>
      </c>
      <c r="L466" t="s">
        <v>31</v>
      </c>
      <c r="M466">
        <v>3</v>
      </c>
      <c r="N466" t="s">
        <v>32</v>
      </c>
      <c r="O466" t="s">
        <v>33</v>
      </c>
      <c r="P466">
        <v>12.4971</v>
      </c>
      <c r="Q466">
        <v>337023.05290000001</v>
      </c>
      <c r="R466">
        <v>3063181.3862999999</v>
      </c>
      <c r="S466">
        <v>337013.00599999999</v>
      </c>
      <c r="T466">
        <v>3063173.9542</v>
      </c>
      <c r="U466">
        <v>1.2496999999999999E-2</v>
      </c>
    </row>
    <row r="467" spans="1:21" x14ac:dyDescent="0.25">
      <c r="A467">
        <v>465</v>
      </c>
      <c r="B467" t="s">
        <v>24</v>
      </c>
      <c r="C467" t="s">
        <v>45</v>
      </c>
      <c r="D467" t="s">
        <v>46</v>
      </c>
      <c r="E467">
        <v>11</v>
      </c>
      <c r="F467" t="s">
        <v>37</v>
      </c>
      <c r="G467">
        <v>100</v>
      </c>
      <c r="H467" t="s">
        <v>27</v>
      </c>
      <c r="I467" t="s">
        <v>38</v>
      </c>
      <c r="J467" t="s">
        <v>36</v>
      </c>
      <c r="K467" t="s">
        <v>30</v>
      </c>
      <c r="L467" t="s">
        <v>31</v>
      </c>
      <c r="M467">
        <v>3</v>
      </c>
      <c r="N467" t="s">
        <v>32</v>
      </c>
      <c r="O467" t="s">
        <v>33</v>
      </c>
      <c r="P467">
        <v>7.0210299999999997</v>
      </c>
      <c r="Q467">
        <v>337013.00599999999</v>
      </c>
      <c r="R467">
        <v>3063173.9542</v>
      </c>
      <c r="S467">
        <v>337005.98560000001</v>
      </c>
      <c r="T467">
        <v>3063174.0482999999</v>
      </c>
      <c r="U467">
        <v>7.0210000000000003E-3</v>
      </c>
    </row>
    <row r="468" spans="1:21" x14ac:dyDescent="0.25">
      <c r="A468">
        <v>466</v>
      </c>
      <c r="B468" t="s">
        <v>24</v>
      </c>
      <c r="C468" t="s">
        <v>45</v>
      </c>
      <c r="D468" t="s">
        <v>46</v>
      </c>
      <c r="E468">
        <v>11</v>
      </c>
      <c r="F468" t="s">
        <v>37</v>
      </c>
      <c r="G468">
        <v>100</v>
      </c>
      <c r="H468" t="s">
        <v>27</v>
      </c>
      <c r="I468" t="s">
        <v>38</v>
      </c>
      <c r="J468" t="s">
        <v>36</v>
      </c>
      <c r="K468" t="s">
        <v>30</v>
      </c>
      <c r="L468" t="s">
        <v>31</v>
      </c>
      <c r="M468">
        <v>3</v>
      </c>
      <c r="N468" t="s">
        <v>32</v>
      </c>
      <c r="O468" t="s">
        <v>33</v>
      </c>
      <c r="P468">
        <v>48.121200000000002</v>
      </c>
      <c r="Q468">
        <v>337005.98560000001</v>
      </c>
      <c r="R468">
        <v>3063174.0482999999</v>
      </c>
      <c r="S468">
        <v>336959.9474</v>
      </c>
      <c r="T468">
        <v>3063188.0529999998</v>
      </c>
      <c r="U468">
        <v>4.8120999999999997E-2</v>
      </c>
    </row>
    <row r="469" spans="1:21" x14ac:dyDescent="0.25">
      <c r="A469">
        <v>467</v>
      </c>
      <c r="B469" t="s">
        <v>24</v>
      </c>
      <c r="C469" t="s">
        <v>45</v>
      </c>
      <c r="D469" t="s">
        <v>46</v>
      </c>
      <c r="E469">
        <v>11</v>
      </c>
      <c r="F469" t="s">
        <v>37</v>
      </c>
      <c r="G469">
        <v>100</v>
      </c>
      <c r="H469" t="s">
        <v>27</v>
      </c>
      <c r="I469" t="s">
        <v>38</v>
      </c>
      <c r="J469" t="s">
        <v>36</v>
      </c>
      <c r="K469" t="s">
        <v>30</v>
      </c>
      <c r="L469" t="s">
        <v>31</v>
      </c>
      <c r="M469">
        <v>3</v>
      </c>
      <c r="N469" t="s">
        <v>32</v>
      </c>
      <c r="O469" t="s">
        <v>33</v>
      </c>
      <c r="P469">
        <v>1.40754</v>
      </c>
      <c r="Q469">
        <v>336954.12560000003</v>
      </c>
      <c r="R469">
        <v>3063192.3848000001</v>
      </c>
      <c r="S469">
        <v>336953.520365</v>
      </c>
      <c r="T469">
        <v>3063191.1140299998</v>
      </c>
      <c r="U469">
        <v>1.408E-3</v>
      </c>
    </row>
    <row r="470" spans="1:21" x14ac:dyDescent="0.25">
      <c r="A470">
        <v>468</v>
      </c>
      <c r="B470" t="s">
        <v>24</v>
      </c>
      <c r="C470" t="s">
        <v>45</v>
      </c>
      <c r="D470" t="s">
        <v>46</v>
      </c>
      <c r="E470">
        <v>11</v>
      </c>
      <c r="F470" t="s">
        <v>37</v>
      </c>
      <c r="G470">
        <v>100</v>
      </c>
      <c r="H470" t="s">
        <v>27</v>
      </c>
      <c r="I470" t="s">
        <v>38</v>
      </c>
      <c r="J470" t="s">
        <v>36</v>
      </c>
      <c r="K470" t="s">
        <v>30</v>
      </c>
      <c r="L470" t="s">
        <v>31</v>
      </c>
      <c r="M470">
        <v>3</v>
      </c>
      <c r="N470" t="s">
        <v>32</v>
      </c>
      <c r="O470" t="s">
        <v>33</v>
      </c>
      <c r="P470">
        <v>16.7271</v>
      </c>
      <c r="Q470">
        <v>336953.520365</v>
      </c>
      <c r="R470">
        <v>3063191.1140299998</v>
      </c>
      <c r="S470">
        <v>336946.32780000003</v>
      </c>
      <c r="T470">
        <v>3063176.0123000001</v>
      </c>
      <c r="U470">
        <v>1.6726999999999999E-2</v>
      </c>
    </row>
    <row r="471" spans="1:21" x14ac:dyDescent="0.25">
      <c r="A471">
        <v>469</v>
      </c>
      <c r="B471" t="s">
        <v>24</v>
      </c>
      <c r="C471" t="s">
        <v>45</v>
      </c>
      <c r="D471" t="s">
        <v>46</v>
      </c>
      <c r="E471">
        <v>11</v>
      </c>
      <c r="F471" t="s">
        <v>37</v>
      </c>
      <c r="G471">
        <v>100</v>
      </c>
      <c r="H471" t="s">
        <v>27</v>
      </c>
      <c r="I471" t="s">
        <v>38</v>
      </c>
      <c r="J471" t="s">
        <v>36</v>
      </c>
      <c r="K471" t="s">
        <v>30</v>
      </c>
      <c r="L471" t="s">
        <v>31</v>
      </c>
      <c r="M471">
        <v>3</v>
      </c>
      <c r="N471" t="s">
        <v>32</v>
      </c>
      <c r="O471" t="s">
        <v>33</v>
      </c>
      <c r="P471">
        <v>7.08148</v>
      </c>
      <c r="Q471">
        <v>336946.32780000003</v>
      </c>
      <c r="R471">
        <v>3063176.0123000001</v>
      </c>
      <c r="S471">
        <v>336945.06400000001</v>
      </c>
      <c r="T471">
        <v>3063169.0444999998</v>
      </c>
      <c r="U471">
        <v>7.0809999999999996E-3</v>
      </c>
    </row>
    <row r="472" spans="1:21" x14ac:dyDescent="0.25">
      <c r="A472">
        <v>470</v>
      </c>
      <c r="B472" t="s">
        <v>24</v>
      </c>
      <c r="C472" t="s">
        <v>45</v>
      </c>
      <c r="D472" t="s">
        <v>46</v>
      </c>
      <c r="E472">
        <v>11</v>
      </c>
      <c r="F472" t="s">
        <v>37</v>
      </c>
      <c r="G472">
        <v>100</v>
      </c>
      <c r="H472" t="s">
        <v>27</v>
      </c>
      <c r="I472" t="s">
        <v>38</v>
      </c>
      <c r="J472" t="s">
        <v>36</v>
      </c>
      <c r="K472" t="s">
        <v>30</v>
      </c>
      <c r="L472" t="s">
        <v>31</v>
      </c>
      <c r="M472">
        <v>3</v>
      </c>
      <c r="N472" t="s">
        <v>32</v>
      </c>
      <c r="O472" t="s">
        <v>33</v>
      </c>
      <c r="P472">
        <v>15.839700000000001</v>
      </c>
      <c r="Q472">
        <v>336945.06400000001</v>
      </c>
      <c r="R472">
        <v>3063169.0444999998</v>
      </c>
      <c r="S472">
        <v>336940.18079999997</v>
      </c>
      <c r="T472">
        <v>3063153.9763000002</v>
      </c>
      <c r="U472">
        <v>1.584E-2</v>
      </c>
    </row>
    <row r="473" spans="1:21" x14ac:dyDescent="0.25">
      <c r="A473">
        <v>471</v>
      </c>
      <c r="B473" t="s">
        <v>24</v>
      </c>
      <c r="C473" t="s">
        <v>45</v>
      </c>
      <c r="D473" t="s">
        <v>46</v>
      </c>
      <c r="E473">
        <v>11</v>
      </c>
      <c r="F473" t="s">
        <v>37</v>
      </c>
      <c r="G473">
        <v>100</v>
      </c>
      <c r="H473" t="s">
        <v>27</v>
      </c>
      <c r="I473" t="s">
        <v>38</v>
      </c>
      <c r="J473" t="s">
        <v>36</v>
      </c>
      <c r="K473" t="s">
        <v>30</v>
      </c>
      <c r="L473" t="s">
        <v>31</v>
      </c>
      <c r="M473">
        <v>3</v>
      </c>
      <c r="N473" t="s">
        <v>32</v>
      </c>
      <c r="O473" t="s">
        <v>33</v>
      </c>
      <c r="P473">
        <v>14.587</v>
      </c>
      <c r="Q473">
        <v>336555.48499999999</v>
      </c>
      <c r="R473">
        <v>3062987.2102999999</v>
      </c>
      <c r="S473">
        <v>336567.30531299999</v>
      </c>
      <c r="T473">
        <v>3062995.7577999998</v>
      </c>
      <c r="U473">
        <v>1.4586999999999999E-2</v>
      </c>
    </row>
    <row r="474" spans="1:21" x14ac:dyDescent="0.25">
      <c r="A474">
        <v>472</v>
      </c>
      <c r="B474" t="s">
        <v>24</v>
      </c>
      <c r="C474" t="s">
        <v>45</v>
      </c>
      <c r="D474" t="s">
        <v>46</v>
      </c>
      <c r="E474">
        <v>11</v>
      </c>
      <c r="F474" t="s">
        <v>37</v>
      </c>
      <c r="G474">
        <v>100</v>
      </c>
      <c r="H474" t="s">
        <v>27</v>
      </c>
      <c r="I474" t="s">
        <v>38</v>
      </c>
      <c r="J474" t="s">
        <v>36</v>
      </c>
      <c r="K474" t="s">
        <v>30</v>
      </c>
      <c r="L474" t="s">
        <v>31</v>
      </c>
      <c r="M474">
        <v>3</v>
      </c>
      <c r="N474" t="s">
        <v>32</v>
      </c>
      <c r="O474" t="s">
        <v>33</v>
      </c>
      <c r="P474">
        <v>10.651300000000001</v>
      </c>
      <c r="Q474">
        <v>336567.30531299999</v>
      </c>
      <c r="R474">
        <v>3062995.7577999998</v>
      </c>
      <c r="S474">
        <v>336575.93640000001</v>
      </c>
      <c r="T474">
        <v>3063001.9991000001</v>
      </c>
      <c r="U474">
        <v>1.0651000000000001E-2</v>
      </c>
    </row>
    <row r="475" spans="1:21" x14ac:dyDescent="0.25">
      <c r="A475">
        <v>473</v>
      </c>
      <c r="B475" t="s">
        <v>24</v>
      </c>
      <c r="C475" t="s">
        <v>45</v>
      </c>
      <c r="D475" t="s">
        <v>46</v>
      </c>
      <c r="E475">
        <v>11</v>
      </c>
      <c r="F475" t="s">
        <v>37</v>
      </c>
      <c r="G475">
        <v>100</v>
      </c>
      <c r="H475" t="s">
        <v>27</v>
      </c>
      <c r="I475" t="s">
        <v>38</v>
      </c>
      <c r="J475" t="s">
        <v>36</v>
      </c>
      <c r="K475" t="s">
        <v>30</v>
      </c>
      <c r="L475" t="s">
        <v>31</v>
      </c>
      <c r="M475">
        <v>3</v>
      </c>
      <c r="N475" t="s">
        <v>32</v>
      </c>
      <c r="O475" t="s">
        <v>33</v>
      </c>
      <c r="P475">
        <v>27.274999999999999</v>
      </c>
      <c r="Q475">
        <v>336575.93640000001</v>
      </c>
      <c r="R475">
        <v>3063001.9991000001</v>
      </c>
      <c r="S475">
        <v>336599.75910000002</v>
      </c>
      <c r="T475">
        <v>3063015.2807999998</v>
      </c>
      <c r="U475">
        <v>2.7275000000000001E-2</v>
      </c>
    </row>
    <row r="476" spans="1:21" x14ac:dyDescent="0.25">
      <c r="A476">
        <v>474</v>
      </c>
      <c r="B476" t="s">
        <v>24</v>
      </c>
      <c r="C476" t="s">
        <v>45</v>
      </c>
      <c r="D476" t="s">
        <v>46</v>
      </c>
      <c r="E476">
        <v>11</v>
      </c>
      <c r="F476" t="s">
        <v>37</v>
      </c>
      <c r="G476">
        <v>100</v>
      </c>
      <c r="H476" t="s">
        <v>27</v>
      </c>
      <c r="I476" t="s">
        <v>38</v>
      </c>
      <c r="J476" t="s">
        <v>36</v>
      </c>
      <c r="K476" t="s">
        <v>30</v>
      </c>
      <c r="L476" t="s">
        <v>31</v>
      </c>
      <c r="M476">
        <v>3</v>
      </c>
      <c r="N476" t="s">
        <v>32</v>
      </c>
      <c r="O476" t="s">
        <v>33</v>
      </c>
      <c r="P476">
        <v>28.7502</v>
      </c>
      <c r="Q476">
        <v>336599.75910000002</v>
      </c>
      <c r="R476">
        <v>3063015.2807999998</v>
      </c>
      <c r="S476">
        <v>336624.8702</v>
      </c>
      <c r="T476">
        <v>3063029.281</v>
      </c>
      <c r="U476">
        <v>2.8750000000000001E-2</v>
      </c>
    </row>
    <row r="477" spans="1:21" x14ac:dyDescent="0.25">
      <c r="A477">
        <v>475</v>
      </c>
      <c r="B477" t="s">
        <v>24</v>
      </c>
      <c r="C477" t="s">
        <v>45</v>
      </c>
      <c r="D477" t="s">
        <v>46</v>
      </c>
      <c r="E477">
        <v>11</v>
      </c>
      <c r="F477" t="s">
        <v>37</v>
      </c>
      <c r="G477">
        <v>100</v>
      </c>
      <c r="H477" t="s">
        <v>27</v>
      </c>
      <c r="I477" t="s">
        <v>38</v>
      </c>
      <c r="J477" t="s">
        <v>36</v>
      </c>
      <c r="K477" t="s">
        <v>30</v>
      </c>
      <c r="L477" t="s">
        <v>31</v>
      </c>
      <c r="M477">
        <v>3</v>
      </c>
      <c r="N477" t="s">
        <v>32</v>
      </c>
      <c r="O477" t="s">
        <v>33</v>
      </c>
      <c r="P477">
        <v>16.956900000000001</v>
      </c>
      <c r="Q477">
        <v>336624.8702</v>
      </c>
      <c r="R477">
        <v>3063029.281</v>
      </c>
      <c r="S477">
        <v>336636.158</v>
      </c>
      <c r="T477">
        <v>3063041.9349000002</v>
      </c>
      <c r="U477">
        <v>1.6957E-2</v>
      </c>
    </row>
    <row r="478" spans="1:21" x14ac:dyDescent="0.25">
      <c r="A478">
        <v>476</v>
      </c>
      <c r="B478" t="s">
        <v>24</v>
      </c>
      <c r="C478" t="s">
        <v>45</v>
      </c>
      <c r="D478" t="s">
        <v>46</v>
      </c>
      <c r="E478">
        <v>11</v>
      </c>
      <c r="F478" t="s">
        <v>37</v>
      </c>
      <c r="G478">
        <v>100</v>
      </c>
      <c r="H478" t="s">
        <v>27</v>
      </c>
      <c r="I478" t="s">
        <v>38</v>
      </c>
      <c r="J478" t="s">
        <v>36</v>
      </c>
      <c r="K478" t="s">
        <v>30</v>
      </c>
      <c r="L478" t="s">
        <v>31</v>
      </c>
      <c r="M478">
        <v>3</v>
      </c>
      <c r="N478" t="s">
        <v>32</v>
      </c>
      <c r="O478" t="s">
        <v>33</v>
      </c>
      <c r="P478">
        <v>11.873200000000001</v>
      </c>
      <c r="Q478">
        <v>336636.158</v>
      </c>
      <c r="R478">
        <v>3063041.9349000002</v>
      </c>
      <c r="S478">
        <v>336638.65460000001</v>
      </c>
      <c r="T478">
        <v>3063053.5427000001</v>
      </c>
      <c r="U478">
        <v>1.1873E-2</v>
      </c>
    </row>
    <row r="479" spans="1:21" x14ac:dyDescent="0.25">
      <c r="A479">
        <v>477</v>
      </c>
      <c r="B479" t="s">
        <v>24</v>
      </c>
      <c r="C479" t="s">
        <v>45</v>
      </c>
      <c r="D479" t="s">
        <v>46</v>
      </c>
      <c r="E479">
        <v>11</v>
      </c>
      <c r="F479" t="s">
        <v>37</v>
      </c>
      <c r="G479">
        <v>100</v>
      </c>
      <c r="H479" t="s">
        <v>27</v>
      </c>
      <c r="I479" t="s">
        <v>38</v>
      </c>
      <c r="J479" t="s">
        <v>36</v>
      </c>
      <c r="K479" t="s">
        <v>30</v>
      </c>
      <c r="L479" t="s">
        <v>31</v>
      </c>
      <c r="M479">
        <v>3</v>
      </c>
      <c r="N479" t="s">
        <v>32</v>
      </c>
      <c r="O479" t="s">
        <v>33</v>
      </c>
      <c r="P479">
        <v>11.058400000000001</v>
      </c>
      <c r="Q479">
        <v>336638.65460000001</v>
      </c>
      <c r="R479">
        <v>3063053.5427000001</v>
      </c>
      <c r="S479">
        <v>336638.80310000002</v>
      </c>
      <c r="T479">
        <v>3063064.6000999999</v>
      </c>
      <c r="U479">
        <v>1.1058E-2</v>
      </c>
    </row>
    <row r="480" spans="1:21" x14ac:dyDescent="0.25">
      <c r="A480">
        <v>478</v>
      </c>
      <c r="B480" t="s">
        <v>24</v>
      </c>
      <c r="C480" t="s">
        <v>45</v>
      </c>
      <c r="D480" t="s">
        <v>46</v>
      </c>
      <c r="E480">
        <v>11</v>
      </c>
      <c r="F480" t="s">
        <v>37</v>
      </c>
      <c r="G480">
        <v>100</v>
      </c>
      <c r="H480" t="s">
        <v>27</v>
      </c>
      <c r="I480" t="s">
        <v>38</v>
      </c>
      <c r="J480" t="s">
        <v>36</v>
      </c>
      <c r="K480" t="s">
        <v>30</v>
      </c>
      <c r="L480" t="s">
        <v>31</v>
      </c>
      <c r="M480">
        <v>3</v>
      </c>
      <c r="N480" t="s">
        <v>32</v>
      </c>
      <c r="O480" t="s">
        <v>33</v>
      </c>
      <c r="P480">
        <v>11.6403</v>
      </c>
      <c r="Q480">
        <v>336638.80310000002</v>
      </c>
      <c r="R480">
        <v>3063064.6000999999</v>
      </c>
      <c r="S480">
        <v>336638.9595</v>
      </c>
      <c r="T480">
        <v>3063076.2393</v>
      </c>
      <c r="U480">
        <v>1.1639999999999999E-2</v>
      </c>
    </row>
    <row r="481" spans="1:21" x14ac:dyDescent="0.25">
      <c r="A481">
        <v>479</v>
      </c>
      <c r="B481" t="s">
        <v>24</v>
      </c>
      <c r="C481" t="s">
        <v>45</v>
      </c>
      <c r="D481" t="s">
        <v>46</v>
      </c>
      <c r="E481">
        <v>11</v>
      </c>
      <c r="F481" t="s">
        <v>37</v>
      </c>
      <c r="G481">
        <v>100</v>
      </c>
      <c r="H481" t="s">
        <v>27</v>
      </c>
      <c r="I481" t="s">
        <v>38</v>
      </c>
      <c r="J481" t="s">
        <v>36</v>
      </c>
      <c r="K481" t="s">
        <v>30</v>
      </c>
      <c r="L481" t="s">
        <v>31</v>
      </c>
      <c r="M481">
        <v>3</v>
      </c>
      <c r="N481" t="s">
        <v>32</v>
      </c>
      <c r="O481" t="s">
        <v>33</v>
      </c>
      <c r="P481">
        <v>13.968400000000001</v>
      </c>
      <c r="Q481">
        <v>336638.9595</v>
      </c>
      <c r="R481">
        <v>3063076.2393</v>
      </c>
      <c r="S481">
        <v>336639.1471</v>
      </c>
      <c r="T481">
        <v>3063090.2064</v>
      </c>
      <c r="U481">
        <v>1.3968E-2</v>
      </c>
    </row>
    <row r="482" spans="1:21" x14ac:dyDescent="0.25">
      <c r="A482">
        <v>480</v>
      </c>
      <c r="B482" t="s">
        <v>24</v>
      </c>
      <c r="C482" t="s">
        <v>45</v>
      </c>
      <c r="D482" t="s">
        <v>46</v>
      </c>
      <c r="E482">
        <v>11</v>
      </c>
      <c r="F482" t="s">
        <v>37</v>
      </c>
      <c r="G482">
        <v>100</v>
      </c>
      <c r="H482" t="s">
        <v>27</v>
      </c>
      <c r="I482" t="s">
        <v>38</v>
      </c>
      <c r="J482" t="s">
        <v>36</v>
      </c>
      <c r="K482" t="s">
        <v>30</v>
      </c>
      <c r="L482" t="s">
        <v>31</v>
      </c>
      <c r="M482">
        <v>3</v>
      </c>
      <c r="N482" t="s">
        <v>32</v>
      </c>
      <c r="O482" t="s">
        <v>33</v>
      </c>
      <c r="P482">
        <v>9.2806599999999992</v>
      </c>
      <c r="Q482">
        <v>336639.1471</v>
      </c>
      <c r="R482">
        <v>3063090.2064</v>
      </c>
      <c r="S482">
        <v>336636.38370000001</v>
      </c>
      <c r="T482">
        <v>3063099.0660999999</v>
      </c>
      <c r="U482">
        <v>9.2809999999999993E-3</v>
      </c>
    </row>
    <row r="483" spans="1:21" x14ac:dyDescent="0.25">
      <c r="A483">
        <v>481</v>
      </c>
      <c r="B483" t="s">
        <v>24</v>
      </c>
      <c r="C483" t="s">
        <v>45</v>
      </c>
      <c r="D483" t="s">
        <v>46</v>
      </c>
      <c r="E483">
        <v>11</v>
      </c>
      <c r="F483" t="s">
        <v>37</v>
      </c>
      <c r="G483">
        <v>100</v>
      </c>
      <c r="H483" t="s">
        <v>27</v>
      </c>
      <c r="I483" t="s">
        <v>38</v>
      </c>
      <c r="J483" t="s">
        <v>36</v>
      </c>
      <c r="K483" t="s">
        <v>30</v>
      </c>
      <c r="L483" t="s">
        <v>31</v>
      </c>
      <c r="M483">
        <v>3</v>
      </c>
      <c r="N483" t="s">
        <v>32</v>
      </c>
      <c r="O483" t="s">
        <v>33</v>
      </c>
      <c r="P483">
        <v>15.211</v>
      </c>
      <c r="Q483">
        <v>336636.38370000001</v>
      </c>
      <c r="R483">
        <v>3063099.0660999999</v>
      </c>
      <c r="S483">
        <v>336631.85440000001</v>
      </c>
      <c r="T483">
        <v>3063113.5871000001</v>
      </c>
      <c r="U483">
        <v>1.5211000000000001E-2</v>
      </c>
    </row>
    <row r="484" spans="1:21" x14ac:dyDescent="0.25">
      <c r="A484">
        <v>482</v>
      </c>
      <c r="B484" t="s">
        <v>24</v>
      </c>
      <c r="C484" t="s">
        <v>45</v>
      </c>
      <c r="D484" t="s">
        <v>46</v>
      </c>
      <c r="E484">
        <v>11</v>
      </c>
      <c r="F484" t="s">
        <v>37</v>
      </c>
      <c r="G484">
        <v>100</v>
      </c>
      <c r="H484" t="s">
        <v>27</v>
      </c>
      <c r="I484" t="s">
        <v>38</v>
      </c>
      <c r="J484" t="s">
        <v>36</v>
      </c>
      <c r="K484" t="s">
        <v>30</v>
      </c>
      <c r="L484" t="s">
        <v>31</v>
      </c>
      <c r="M484">
        <v>3</v>
      </c>
      <c r="N484" t="s">
        <v>32</v>
      </c>
      <c r="O484" t="s">
        <v>33</v>
      </c>
      <c r="P484">
        <v>29.124199999999998</v>
      </c>
      <c r="Q484">
        <v>336631.85440000001</v>
      </c>
      <c r="R484">
        <v>3063113.5871000001</v>
      </c>
      <c r="S484">
        <v>336631.07530000003</v>
      </c>
      <c r="T484">
        <v>3063142.7009000001</v>
      </c>
      <c r="U484">
        <v>2.9124000000000001E-2</v>
      </c>
    </row>
    <row r="485" spans="1:21" x14ac:dyDescent="0.25">
      <c r="A485">
        <v>483</v>
      </c>
      <c r="B485" t="s">
        <v>24</v>
      </c>
      <c r="C485" t="s">
        <v>45</v>
      </c>
      <c r="D485" t="s">
        <v>46</v>
      </c>
      <c r="E485">
        <v>11</v>
      </c>
      <c r="F485" t="s">
        <v>37</v>
      </c>
      <c r="G485">
        <v>100</v>
      </c>
      <c r="H485" t="s">
        <v>27</v>
      </c>
      <c r="I485" t="s">
        <v>38</v>
      </c>
      <c r="J485" t="s">
        <v>36</v>
      </c>
      <c r="K485" t="s">
        <v>30</v>
      </c>
      <c r="L485" t="s">
        <v>31</v>
      </c>
      <c r="M485">
        <v>3</v>
      </c>
      <c r="N485" t="s">
        <v>32</v>
      </c>
      <c r="O485" t="s">
        <v>33</v>
      </c>
      <c r="P485">
        <v>29.582000000000001</v>
      </c>
      <c r="Q485">
        <v>336631.07530000003</v>
      </c>
      <c r="R485">
        <v>3063142.7009000001</v>
      </c>
      <c r="S485">
        <v>336625.63449999999</v>
      </c>
      <c r="T485">
        <v>3063171.7782999999</v>
      </c>
      <c r="U485">
        <v>2.9582000000000001E-2</v>
      </c>
    </row>
    <row r="486" spans="1:21" x14ac:dyDescent="0.25">
      <c r="A486">
        <v>484</v>
      </c>
      <c r="B486" t="s">
        <v>24</v>
      </c>
      <c r="C486" t="s">
        <v>45</v>
      </c>
      <c r="D486" t="s">
        <v>46</v>
      </c>
      <c r="E486">
        <v>11</v>
      </c>
      <c r="F486" t="s">
        <v>37</v>
      </c>
      <c r="G486">
        <v>100</v>
      </c>
      <c r="H486" t="s">
        <v>27</v>
      </c>
      <c r="I486" t="s">
        <v>38</v>
      </c>
      <c r="J486" t="s">
        <v>36</v>
      </c>
      <c r="K486" t="s">
        <v>30</v>
      </c>
      <c r="L486" t="s">
        <v>31</v>
      </c>
      <c r="M486">
        <v>3</v>
      </c>
      <c r="N486" t="s">
        <v>32</v>
      </c>
      <c r="O486" t="s">
        <v>33</v>
      </c>
      <c r="P486">
        <v>11.9741</v>
      </c>
      <c r="Q486">
        <v>336625.63449999999</v>
      </c>
      <c r="R486">
        <v>3063171.7782999999</v>
      </c>
      <c r="S486">
        <v>336623.43219999998</v>
      </c>
      <c r="T486">
        <v>3063183.5480999998</v>
      </c>
      <c r="U486">
        <v>1.1974E-2</v>
      </c>
    </row>
    <row r="487" spans="1:21" x14ac:dyDescent="0.25">
      <c r="A487">
        <v>485</v>
      </c>
      <c r="B487" t="s">
        <v>24</v>
      </c>
      <c r="C487" t="s">
        <v>45</v>
      </c>
      <c r="D487" t="s">
        <v>46</v>
      </c>
      <c r="E487">
        <v>11</v>
      </c>
      <c r="F487" t="s">
        <v>37</v>
      </c>
      <c r="G487">
        <v>100</v>
      </c>
      <c r="H487" t="s">
        <v>27</v>
      </c>
      <c r="I487" t="s">
        <v>38</v>
      </c>
      <c r="J487" t="s">
        <v>36</v>
      </c>
      <c r="K487" t="s">
        <v>30</v>
      </c>
      <c r="L487" t="s">
        <v>31</v>
      </c>
      <c r="M487">
        <v>3</v>
      </c>
      <c r="N487" t="s">
        <v>32</v>
      </c>
      <c r="O487" t="s">
        <v>33</v>
      </c>
      <c r="P487">
        <v>22.7058</v>
      </c>
      <c r="Q487">
        <v>336623.43219999998</v>
      </c>
      <c r="R487">
        <v>3063183.5480999998</v>
      </c>
      <c r="S487">
        <v>336624.3222</v>
      </c>
      <c r="T487">
        <v>3063206.2365000001</v>
      </c>
      <c r="U487">
        <v>2.2706E-2</v>
      </c>
    </row>
    <row r="488" spans="1:21" x14ac:dyDescent="0.25">
      <c r="A488">
        <v>486</v>
      </c>
      <c r="B488" t="s">
        <v>24</v>
      </c>
      <c r="C488" t="s">
        <v>45</v>
      </c>
      <c r="D488" t="s">
        <v>46</v>
      </c>
      <c r="E488">
        <v>11</v>
      </c>
      <c r="F488" t="s">
        <v>37</v>
      </c>
      <c r="G488">
        <v>100</v>
      </c>
      <c r="H488" t="s">
        <v>27</v>
      </c>
      <c r="I488" t="s">
        <v>38</v>
      </c>
      <c r="J488" t="s">
        <v>36</v>
      </c>
      <c r="K488" t="s">
        <v>30</v>
      </c>
      <c r="L488" t="s">
        <v>31</v>
      </c>
      <c r="M488">
        <v>3</v>
      </c>
      <c r="N488" t="s">
        <v>32</v>
      </c>
      <c r="O488" t="s">
        <v>33</v>
      </c>
      <c r="P488">
        <v>10.489699999999999</v>
      </c>
      <c r="Q488">
        <v>336624.3222</v>
      </c>
      <c r="R488">
        <v>3063206.2365000001</v>
      </c>
      <c r="S488">
        <v>336634.23359999998</v>
      </c>
      <c r="T488">
        <v>3063202.8015999999</v>
      </c>
      <c r="U488">
        <v>1.0489999999999999E-2</v>
      </c>
    </row>
    <row r="489" spans="1:21" x14ac:dyDescent="0.25">
      <c r="A489">
        <v>487</v>
      </c>
      <c r="B489" t="s">
        <v>24</v>
      </c>
      <c r="C489" t="s">
        <v>45</v>
      </c>
      <c r="D489" t="s">
        <v>46</v>
      </c>
      <c r="E489">
        <v>11</v>
      </c>
      <c r="F489" t="s">
        <v>37</v>
      </c>
      <c r="G489">
        <v>100</v>
      </c>
      <c r="H489" t="s">
        <v>27</v>
      </c>
      <c r="I489" t="s">
        <v>38</v>
      </c>
      <c r="J489" t="s">
        <v>36</v>
      </c>
      <c r="K489" t="s">
        <v>30</v>
      </c>
      <c r="L489" t="s">
        <v>31</v>
      </c>
      <c r="M489">
        <v>3</v>
      </c>
      <c r="N489" t="s">
        <v>32</v>
      </c>
      <c r="O489" t="s">
        <v>33</v>
      </c>
      <c r="P489">
        <v>4.3041</v>
      </c>
      <c r="Q489">
        <v>336634.23359999998</v>
      </c>
      <c r="R489">
        <v>3063202.8015999999</v>
      </c>
      <c r="S489">
        <v>336638.30040000001</v>
      </c>
      <c r="T489">
        <v>3063201.3922000001</v>
      </c>
      <c r="U489">
        <v>4.3039999999999997E-3</v>
      </c>
    </row>
    <row r="490" spans="1:21" x14ac:dyDescent="0.25">
      <c r="A490">
        <v>488</v>
      </c>
      <c r="B490" t="s">
        <v>24</v>
      </c>
      <c r="C490" t="s">
        <v>45</v>
      </c>
      <c r="D490" t="s">
        <v>46</v>
      </c>
      <c r="E490">
        <v>11</v>
      </c>
      <c r="F490" t="s">
        <v>37</v>
      </c>
      <c r="G490">
        <v>100</v>
      </c>
      <c r="H490" t="s">
        <v>27</v>
      </c>
      <c r="I490" t="s">
        <v>38</v>
      </c>
      <c r="J490" t="s">
        <v>36</v>
      </c>
      <c r="K490" t="s">
        <v>30</v>
      </c>
      <c r="L490" t="s">
        <v>31</v>
      </c>
      <c r="M490">
        <v>3</v>
      </c>
      <c r="N490" t="s">
        <v>32</v>
      </c>
      <c r="O490" t="s">
        <v>33</v>
      </c>
      <c r="P490">
        <v>29.254000000000001</v>
      </c>
      <c r="Q490">
        <v>336638.30040000001</v>
      </c>
      <c r="R490">
        <v>3063201.3922000001</v>
      </c>
      <c r="S490">
        <v>336666.88880000002</v>
      </c>
      <c r="T490">
        <v>3063195.1875</v>
      </c>
      <c r="U490">
        <v>2.9253999999999999E-2</v>
      </c>
    </row>
    <row r="491" spans="1:21" x14ac:dyDescent="0.25">
      <c r="A491">
        <v>489</v>
      </c>
      <c r="B491" t="s">
        <v>24</v>
      </c>
      <c r="C491" t="s">
        <v>45</v>
      </c>
      <c r="D491" t="s">
        <v>46</v>
      </c>
      <c r="E491">
        <v>11</v>
      </c>
      <c r="F491" t="s">
        <v>37</v>
      </c>
      <c r="G491">
        <v>100</v>
      </c>
      <c r="H491" t="s">
        <v>27</v>
      </c>
      <c r="I491" t="s">
        <v>38</v>
      </c>
      <c r="J491" t="s">
        <v>36</v>
      </c>
      <c r="K491" t="s">
        <v>30</v>
      </c>
      <c r="L491" t="s">
        <v>31</v>
      </c>
      <c r="M491">
        <v>3</v>
      </c>
      <c r="N491" t="s">
        <v>32</v>
      </c>
      <c r="O491" t="s">
        <v>33</v>
      </c>
      <c r="P491">
        <v>26.328900000000001</v>
      </c>
      <c r="Q491">
        <v>336666.88880000002</v>
      </c>
      <c r="R491">
        <v>3063195.1875</v>
      </c>
      <c r="S491">
        <v>336693.21529999998</v>
      </c>
      <c r="T491">
        <v>3063194.8339</v>
      </c>
      <c r="U491">
        <v>2.6329000000000002E-2</v>
      </c>
    </row>
    <row r="492" spans="1:21" x14ac:dyDescent="0.25">
      <c r="A492">
        <v>490</v>
      </c>
      <c r="B492" t="s">
        <v>24</v>
      </c>
      <c r="C492" t="s">
        <v>45</v>
      </c>
      <c r="D492" t="s">
        <v>46</v>
      </c>
      <c r="E492">
        <v>11</v>
      </c>
      <c r="F492" t="s">
        <v>37</v>
      </c>
      <c r="G492">
        <v>100</v>
      </c>
      <c r="H492" t="s">
        <v>27</v>
      </c>
      <c r="I492" t="s">
        <v>38</v>
      </c>
      <c r="J492" t="s">
        <v>36</v>
      </c>
      <c r="K492" t="s">
        <v>30</v>
      </c>
      <c r="L492" t="s">
        <v>31</v>
      </c>
      <c r="M492">
        <v>3</v>
      </c>
      <c r="N492" t="s">
        <v>32</v>
      </c>
      <c r="O492" t="s">
        <v>33</v>
      </c>
      <c r="P492">
        <v>23.403500000000001</v>
      </c>
      <c r="Q492">
        <v>336693.21529999998</v>
      </c>
      <c r="R492">
        <v>3063194.8339</v>
      </c>
      <c r="S492">
        <v>336716.61670000001</v>
      </c>
      <c r="T492">
        <v>3063194.5196000002</v>
      </c>
      <c r="U492">
        <v>2.3404000000000001E-2</v>
      </c>
    </row>
    <row r="493" spans="1:21" x14ac:dyDescent="0.25">
      <c r="A493">
        <v>491</v>
      </c>
      <c r="B493" t="s">
        <v>24</v>
      </c>
      <c r="C493" t="s">
        <v>45</v>
      </c>
      <c r="D493" t="s">
        <v>46</v>
      </c>
      <c r="E493">
        <v>11</v>
      </c>
      <c r="F493" t="s">
        <v>37</v>
      </c>
      <c r="G493">
        <v>100</v>
      </c>
      <c r="H493" t="s">
        <v>27</v>
      </c>
      <c r="I493" t="s">
        <v>38</v>
      </c>
      <c r="J493" t="s">
        <v>36</v>
      </c>
      <c r="K493" t="s">
        <v>30</v>
      </c>
      <c r="L493" t="s">
        <v>31</v>
      </c>
      <c r="M493">
        <v>3</v>
      </c>
      <c r="N493" t="s">
        <v>32</v>
      </c>
      <c r="O493" t="s">
        <v>33</v>
      </c>
      <c r="P493">
        <v>112.52200000000001</v>
      </c>
      <c r="Q493">
        <v>337215.03399999999</v>
      </c>
      <c r="R493">
        <v>3062901.4591000001</v>
      </c>
      <c r="S493">
        <v>337226.70189999999</v>
      </c>
      <c r="T493">
        <v>3062789.5441000001</v>
      </c>
      <c r="U493">
        <v>0.112522</v>
      </c>
    </row>
    <row r="494" spans="1:21" x14ac:dyDescent="0.25">
      <c r="A494">
        <v>492</v>
      </c>
      <c r="B494" t="s">
        <v>24</v>
      </c>
      <c r="C494" t="s">
        <v>45</v>
      </c>
      <c r="D494" t="s">
        <v>46</v>
      </c>
      <c r="E494">
        <v>11</v>
      </c>
      <c r="F494" t="s">
        <v>37</v>
      </c>
      <c r="G494">
        <v>100</v>
      </c>
      <c r="H494" t="s">
        <v>27</v>
      </c>
      <c r="I494" t="s">
        <v>38</v>
      </c>
      <c r="J494" t="s">
        <v>36</v>
      </c>
      <c r="K494" t="s">
        <v>30</v>
      </c>
      <c r="L494" t="s">
        <v>31</v>
      </c>
      <c r="M494">
        <v>3</v>
      </c>
      <c r="N494" t="s">
        <v>32</v>
      </c>
      <c r="O494" t="s">
        <v>33</v>
      </c>
      <c r="P494">
        <v>64.119399999999999</v>
      </c>
      <c r="Q494">
        <v>337226.70189999999</v>
      </c>
      <c r="R494">
        <v>3062789.5441000001</v>
      </c>
      <c r="S494">
        <v>337222.3346</v>
      </c>
      <c r="T494">
        <v>3062725.5735999998</v>
      </c>
      <c r="U494">
        <v>6.4118999999999995E-2</v>
      </c>
    </row>
    <row r="495" spans="1:21" x14ac:dyDescent="0.25">
      <c r="A495">
        <v>493</v>
      </c>
      <c r="B495" t="s">
        <v>24</v>
      </c>
      <c r="C495" t="s">
        <v>45</v>
      </c>
      <c r="D495" t="s">
        <v>46</v>
      </c>
      <c r="E495">
        <v>11</v>
      </c>
      <c r="F495" t="s">
        <v>37</v>
      </c>
      <c r="G495">
        <v>100</v>
      </c>
      <c r="H495" t="s">
        <v>27</v>
      </c>
      <c r="I495" t="s">
        <v>38</v>
      </c>
      <c r="J495" t="s">
        <v>36</v>
      </c>
      <c r="K495" t="s">
        <v>30</v>
      </c>
      <c r="L495" t="s">
        <v>31</v>
      </c>
      <c r="M495">
        <v>3</v>
      </c>
      <c r="N495" t="s">
        <v>32</v>
      </c>
      <c r="O495" t="s">
        <v>33</v>
      </c>
      <c r="P495">
        <v>4.9528800000000004</v>
      </c>
      <c r="Q495">
        <v>337222.3346</v>
      </c>
      <c r="R495">
        <v>3062725.5735999998</v>
      </c>
      <c r="S495">
        <v>337217.92030100001</v>
      </c>
      <c r="T495">
        <v>3062723.3275000001</v>
      </c>
      <c r="U495">
        <v>4.9529999999999999E-3</v>
      </c>
    </row>
    <row r="496" spans="1:21" x14ac:dyDescent="0.25">
      <c r="A496">
        <v>494</v>
      </c>
      <c r="B496" t="s">
        <v>24</v>
      </c>
      <c r="C496" t="s">
        <v>45</v>
      </c>
      <c r="D496" t="s">
        <v>46</v>
      </c>
      <c r="E496">
        <v>11</v>
      </c>
      <c r="F496" t="s">
        <v>37</v>
      </c>
      <c r="G496">
        <v>100</v>
      </c>
      <c r="H496" t="s">
        <v>27</v>
      </c>
      <c r="I496" t="s">
        <v>38</v>
      </c>
      <c r="J496" t="s">
        <v>36</v>
      </c>
      <c r="K496" t="s">
        <v>30</v>
      </c>
      <c r="L496" t="s">
        <v>31</v>
      </c>
      <c r="M496">
        <v>3</v>
      </c>
      <c r="N496" t="s">
        <v>32</v>
      </c>
      <c r="O496" t="s">
        <v>33</v>
      </c>
      <c r="P496">
        <v>15.105399999999999</v>
      </c>
      <c r="Q496">
        <v>337217.92030100001</v>
      </c>
      <c r="R496">
        <v>3062723.3275000001</v>
      </c>
      <c r="S496">
        <v>337204.45750000002</v>
      </c>
      <c r="T496">
        <v>3062716.4772999999</v>
      </c>
      <c r="U496">
        <v>1.5105E-2</v>
      </c>
    </row>
    <row r="497" spans="1:21" x14ac:dyDescent="0.25">
      <c r="A497">
        <v>495</v>
      </c>
      <c r="B497" t="s">
        <v>24</v>
      </c>
      <c r="C497" t="s">
        <v>45</v>
      </c>
      <c r="D497" t="s">
        <v>46</v>
      </c>
      <c r="E497">
        <v>11</v>
      </c>
      <c r="F497" t="s">
        <v>37</v>
      </c>
      <c r="G497">
        <v>100</v>
      </c>
      <c r="H497" t="s">
        <v>27</v>
      </c>
      <c r="I497" t="s">
        <v>38</v>
      </c>
      <c r="J497" t="s">
        <v>36</v>
      </c>
      <c r="K497" t="s">
        <v>30</v>
      </c>
      <c r="L497" t="s">
        <v>31</v>
      </c>
      <c r="M497">
        <v>3</v>
      </c>
      <c r="N497" t="s">
        <v>32</v>
      </c>
      <c r="O497" t="s">
        <v>33</v>
      </c>
      <c r="P497">
        <v>16.2803</v>
      </c>
      <c r="Q497">
        <v>337204.45750000002</v>
      </c>
      <c r="R497">
        <v>3062716.4772999999</v>
      </c>
      <c r="S497">
        <v>337189.94749699999</v>
      </c>
      <c r="T497">
        <v>3062709.0943100001</v>
      </c>
      <c r="U497">
        <v>1.6279999999999999E-2</v>
      </c>
    </row>
    <row r="498" spans="1:21" x14ac:dyDescent="0.25">
      <c r="A498">
        <v>496</v>
      </c>
      <c r="B498" t="s">
        <v>24</v>
      </c>
      <c r="C498" t="s">
        <v>45</v>
      </c>
      <c r="D498" t="s">
        <v>46</v>
      </c>
      <c r="E498">
        <v>11</v>
      </c>
      <c r="F498" t="s">
        <v>37</v>
      </c>
      <c r="G498">
        <v>100</v>
      </c>
      <c r="H498" t="s">
        <v>27</v>
      </c>
      <c r="I498" t="s">
        <v>38</v>
      </c>
      <c r="J498" t="s">
        <v>36</v>
      </c>
      <c r="K498" t="s">
        <v>30</v>
      </c>
      <c r="L498" t="s">
        <v>31</v>
      </c>
      <c r="M498">
        <v>3</v>
      </c>
      <c r="N498" t="s">
        <v>32</v>
      </c>
      <c r="O498" t="s">
        <v>33</v>
      </c>
      <c r="P498">
        <v>56.209400000000002</v>
      </c>
      <c r="Q498">
        <v>337189.94749699999</v>
      </c>
      <c r="R498">
        <v>3062709.0943100001</v>
      </c>
      <c r="S498">
        <v>337139.85029999999</v>
      </c>
      <c r="T498">
        <v>3062683.6038000002</v>
      </c>
      <c r="U498">
        <v>5.6209000000000002E-2</v>
      </c>
    </row>
    <row r="499" spans="1:21" x14ac:dyDescent="0.25">
      <c r="A499">
        <v>497</v>
      </c>
      <c r="B499" t="s">
        <v>24</v>
      </c>
      <c r="C499" t="s">
        <v>45</v>
      </c>
      <c r="D499" t="s">
        <v>46</v>
      </c>
      <c r="E499">
        <v>11</v>
      </c>
      <c r="F499" t="s">
        <v>37</v>
      </c>
      <c r="G499">
        <v>100</v>
      </c>
      <c r="H499" t="s">
        <v>27</v>
      </c>
      <c r="I499" t="s">
        <v>38</v>
      </c>
      <c r="J499" t="s">
        <v>36</v>
      </c>
      <c r="K499" t="s">
        <v>30</v>
      </c>
      <c r="L499" t="s">
        <v>31</v>
      </c>
      <c r="M499">
        <v>3</v>
      </c>
      <c r="N499" t="s">
        <v>32</v>
      </c>
      <c r="O499" t="s">
        <v>33</v>
      </c>
      <c r="P499">
        <v>143.30199999999999</v>
      </c>
      <c r="Q499">
        <v>337139.85029999999</v>
      </c>
      <c r="R499">
        <v>3062683.6038000002</v>
      </c>
      <c r="S499">
        <v>337021.21370399999</v>
      </c>
      <c r="T499">
        <v>3062603.2246900001</v>
      </c>
      <c r="U499">
        <v>0.14330200000000001</v>
      </c>
    </row>
    <row r="500" spans="1:21" x14ac:dyDescent="0.25">
      <c r="A500">
        <v>498</v>
      </c>
      <c r="B500" t="s">
        <v>24</v>
      </c>
      <c r="C500" t="s">
        <v>45</v>
      </c>
      <c r="D500" t="s">
        <v>46</v>
      </c>
      <c r="E500">
        <v>11</v>
      </c>
      <c r="F500" t="s">
        <v>37</v>
      </c>
      <c r="G500">
        <v>100</v>
      </c>
      <c r="H500" t="s">
        <v>27</v>
      </c>
      <c r="I500" t="s">
        <v>38</v>
      </c>
      <c r="J500" t="s">
        <v>36</v>
      </c>
      <c r="K500" t="s">
        <v>30</v>
      </c>
      <c r="L500" t="s">
        <v>31</v>
      </c>
      <c r="M500">
        <v>3</v>
      </c>
      <c r="N500" t="s">
        <v>32</v>
      </c>
      <c r="O500" t="s">
        <v>33</v>
      </c>
      <c r="P500">
        <v>6.8495699999999999</v>
      </c>
      <c r="Q500">
        <v>337019.15036099998</v>
      </c>
      <c r="R500">
        <v>3062601.82338</v>
      </c>
      <c r="S500">
        <v>337013.47820000001</v>
      </c>
      <c r="T500">
        <v>3062597.9837000002</v>
      </c>
      <c r="U500">
        <v>6.8500000000000002E-3</v>
      </c>
    </row>
    <row r="501" spans="1:21" x14ac:dyDescent="0.25">
      <c r="A501">
        <v>499</v>
      </c>
      <c r="B501" t="s">
        <v>24</v>
      </c>
      <c r="C501" t="s">
        <v>45</v>
      </c>
      <c r="D501" t="s">
        <v>46</v>
      </c>
      <c r="E501">
        <v>11</v>
      </c>
      <c r="F501" t="s">
        <v>37</v>
      </c>
      <c r="G501">
        <v>100</v>
      </c>
      <c r="H501" t="s">
        <v>27</v>
      </c>
      <c r="I501" t="s">
        <v>38</v>
      </c>
      <c r="J501" t="s">
        <v>36</v>
      </c>
      <c r="K501" t="s">
        <v>30</v>
      </c>
      <c r="L501" t="s">
        <v>31</v>
      </c>
      <c r="M501">
        <v>3</v>
      </c>
      <c r="N501" t="s">
        <v>32</v>
      </c>
      <c r="O501" t="s">
        <v>33</v>
      </c>
      <c r="P501">
        <v>93.213899999999995</v>
      </c>
      <c r="Q501">
        <v>337013.47820000001</v>
      </c>
      <c r="R501">
        <v>3062597.9837000002</v>
      </c>
      <c r="S501">
        <v>336938.99579999998</v>
      </c>
      <c r="T501">
        <v>3062541.9372</v>
      </c>
      <c r="U501">
        <v>9.3214000000000005E-2</v>
      </c>
    </row>
    <row r="502" spans="1:21" x14ac:dyDescent="0.25">
      <c r="A502">
        <v>500</v>
      </c>
      <c r="B502" t="s">
        <v>24</v>
      </c>
      <c r="C502" t="s">
        <v>45</v>
      </c>
      <c r="D502" t="s">
        <v>46</v>
      </c>
      <c r="E502">
        <v>11</v>
      </c>
      <c r="F502" t="s">
        <v>37</v>
      </c>
      <c r="G502">
        <v>100</v>
      </c>
      <c r="H502" t="s">
        <v>27</v>
      </c>
      <c r="I502" t="s">
        <v>38</v>
      </c>
      <c r="J502" t="s">
        <v>36</v>
      </c>
      <c r="K502" t="s">
        <v>30</v>
      </c>
      <c r="L502" t="s">
        <v>31</v>
      </c>
      <c r="M502">
        <v>3</v>
      </c>
      <c r="N502" t="s">
        <v>32</v>
      </c>
      <c r="O502" t="s">
        <v>33</v>
      </c>
      <c r="P502">
        <v>60.742600000000003</v>
      </c>
      <c r="Q502">
        <v>336938.99579999998</v>
      </c>
      <c r="R502">
        <v>3062541.9372</v>
      </c>
      <c r="S502">
        <v>336890.52100000001</v>
      </c>
      <c r="T502">
        <v>3062505.3332000002</v>
      </c>
      <c r="U502">
        <v>6.0742999999999998E-2</v>
      </c>
    </row>
    <row r="503" spans="1:21" x14ac:dyDescent="0.25">
      <c r="A503">
        <v>501</v>
      </c>
      <c r="B503" t="s">
        <v>24</v>
      </c>
      <c r="C503" t="s">
        <v>45</v>
      </c>
      <c r="D503" t="s">
        <v>46</v>
      </c>
      <c r="E503">
        <v>11</v>
      </c>
      <c r="F503" t="s">
        <v>37</v>
      </c>
      <c r="G503">
        <v>100</v>
      </c>
      <c r="H503" t="s">
        <v>27</v>
      </c>
      <c r="I503" t="s">
        <v>38</v>
      </c>
      <c r="J503" t="s">
        <v>36</v>
      </c>
      <c r="K503" t="s">
        <v>30</v>
      </c>
      <c r="L503" t="s">
        <v>31</v>
      </c>
      <c r="M503">
        <v>3</v>
      </c>
      <c r="N503" t="s">
        <v>32</v>
      </c>
      <c r="O503" t="s">
        <v>33</v>
      </c>
      <c r="P503">
        <v>13.1358</v>
      </c>
      <c r="Q503">
        <v>336890.52100000001</v>
      </c>
      <c r="R503">
        <v>3062505.3332000002</v>
      </c>
      <c r="S503">
        <v>336879.7401</v>
      </c>
      <c r="T503">
        <v>3062497.8284999998</v>
      </c>
      <c r="U503">
        <v>1.3136E-2</v>
      </c>
    </row>
    <row r="504" spans="1:21" x14ac:dyDescent="0.25">
      <c r="A504">
        <v>502</v>
      </c>
      <c r="B504" t="s">
        <v>24</v>
      </c>
      <c r="C504" t="s">
        <v>45</v>
      </c>
      <c r="D504" t="s">
        <v>46</v>
      </c>
      <c r="E504">
        <v>11</v>
      </c>
      <c r="F504" t="s">
        <v>37</v>
      </c>
      <c r="G504">
        <v>100</v>
      </c>
      <c r="H504" t="s">
        <v>27</v>
      </c>
      <c r="I504" t="s">
        <v>38</v>
      </c>
      <c r="J504" t="s">
        <v>36</v>
      </c>
      <c r="K504" t="s">
        <v>30</v>
      </c>
      <c r="L504" t="s">
        <v>31</v>
      </c>
      <c r="M504">
        <v>3</v>
      </c>
      <c r="N504" t="s">
        <v>32</v>
      </c>
      <c r="O504" t="s">
        <v>33</v>
      </c>
      <c r="P504">
        <v>94.821100000000001</v>
      </c>
      <c r="Q504">
        <v>336879.7401</v>
      </c>
      <c r="R504">
        <v>3062497.8284999998</v>
      </c>
      <c r="S504">
        <v>336801.91769999999</v>
      </c>
      <c r="T504">
        <v>3062443.6554999999</v>
      </c>
      <c r="U504">
        <v>9.4821000000000003E-2</v>
      </c>
    </row>
    <row r="505" spans="1:21" x14ac:dyDescent="0.25">
      <c r="A505">
        <v>503</v>
      </c>
      <c r="B505" t="s">
        <v>24</v>
      </c>
      <c r="C505" t="s">
        <v>45</v>
      </c>
      <c r="D505" t="s">
        <v>46</v>
      </c>
      <c r="E505">
        <v>11</v>
      </c>
      <c r="F505" t="s">
        <v>37</v>
      </c>
      <c r="G505">
        <v>100</v>
      </c>
      <c r="H505" t="s">
        <v>27</v>
      </c>
      <c r="I505" t="s">
        <v>38</v>
      </c>
      <c r="J505" t="s">
        <v>36</v>
      </c>
      <c r="K505" t="s">
        <v>30</v>
      </c>
      <c r="L505" t="s">
        <v>31</v>
      </c>
      <c r="M505">
        <v>3</v>
      </c>
      <c r="N505" t="s">
        <v>32</v>
      </c>
      <c r="O505" t="s">
        <v>33</v>
      </c>
      <c r="P505">
        <v>60.907200000000003</v>
      </c>
      <c r="Q505">
        <v>336801.91769999999</v>
      </c>
      <c r="R505">
        <v>3062443.6554999999</v>
      </c>
      <c r="S505">
        <v>336756.10320000001</v>
      </c>
      <c r="T505">
        <v>3062403.5218000002</v>
      </c>
      <c r="U505">
        <v>6.0907000000000003E-2</v>
      </c>
    </row>
    <row r="506" spans="1:21" x14ac:dyDescent="0.25">
      <c r="A506">
        <v>504</v>
      </c>
      <c r="B506" t="s">
        <v>24</v>
      </c>
      <c r="C506" t="s">
        <v>45</v>
      </c>
      <c r="D506" t="s">
        <v>46</v>
      </c>
      <c r="E506">
        <v>11</v>
      </c>
      <c r="F506" t="s">
        <v>37</v>
      </c>
      <c r="G506">
        <v>100</v>
      </c>
      <c r="H506" t="s">
        <v>27</v>
      </c>
      <c r="I506" t="s">
        <v>38</v>
      </c>
      <c r="J506" t="s">
        <v>36</v>
      </c>
      <c r="K506" t="s">
        <v>30</v>
      </c>
      <c r="L506" t="s">
        <v>31</v>
      </c>
      <c r="M506">
        <v>3</v>
      </c>
      <c r="N506" t="s">
        <v>32</v>
      </c>
      <c r="O506" t="s">
        <v>33</v>
      </c>
      <c r="P506">
        <v>5.218</v>
      </c>
      <c r="Q506">
        <v>336756.10320000001</v>
      </c>
      <c r="R506">
        <v>3062403.5218000002</v>
      </c>
      <c r="S506">
        <v>336752.17820000002</v>
      </c>
      <c r="T506">
        <v>3062400.0835000002</v>
      </c>
      <c r="U506">
        <v>5.2180000000000004E-3</v>
      </c>
    </row>
    <row r="507" spans="1:21" x14ac:dyDescent="0.25">
      <c r="A507">
        <v>505</v>
      </c>
      <c r="B507" t="s">
        <v>24</v>
      </c>
      <c r="C507" t="s">
        <v>45</v>
      </c>
      <c r="D507" t="s">
        <v>46</v>
      </c>
      <c r="E507">
        <v>11</v>
      </c>
      <c r="F507" t="s">
        <v>37</v>
      </c>
      <c r="G507">
        <v>100</v>
      </c>
      <c r="H507" t="s">
        <v>27</v>
      </c>
      <c r="I507" t="s">
        <v>38</v>
      </c>
      <c r="J507" t="s">
        <v>36</v>
      </c>
      <c r="K507" t="s">
        <v>30</v>
      </c>
      <c r="L507" t="s">
        <v>31</v>
      </c>
      <c r="M507">
        <v>3</v>
      </c>
      <c r="N507" t="s">
        <v>32</v>
      </c>
      <c r="O507" t="s">
        <v>33</v>
      </c>
      <c r="P507">
        <v>59.727600000000002</v>
      </c>
      <c r="Q507">
        <v>336752.17820000002</v>
      </c>
      <c r="R507">
        <v>3062400.0835000002</v>
      </c>
      <c r="S507">
        <v>336700.2856</v>
      </c>
      <c r="T507">
        <v>3062370.5109000001</v>
      </c>
      <c r="U507">
        <v>5.9728000000000003E-2</v>
      </c>
    </row>
    <row r="508" spans="1:21" x14ac:dyDescent="0.25">
      <c r="A508">
        <v>506</v>
      </c>
      <c r="B508" t="s">
        <v>24</v>
      </c>
      <c r="C508" t="s">
        <v>45</v>
      </c>
      <c r="D508" t="s">
        <v>46</v>
      </c>
      <c r="E508">
        <v>11</v>
      </c>
      <c r="F508" t="s">
        <v>37</v>
      </c>
      <c r="G508">
        <v>100</v>
      </c>
      <c r="H508" t="s">
        <v>27</v>
      </c>
      <c r="I508" t="s">
        <v>38</v>
      </c>
      <c r="J508" t="s">
        <v>36</v>
      </c>
      <c r="K508" t="s">
        <v>30</v>
      </c>
      <c r="L508" t="s">
        <v>31</v>
      </c>
      <c r="M508">
        <v>3</v>
      </c>
      <c r="N508" t="s">
        <v>32</v>
      </c>
      <c r="O508" t="s">
        <v>33</v>
      </c>
      <c r="P508">
        <v>74.278999999999996</v>
      </c>
      <c r="Q508">
        <v>336700.2856</v>
      </c>
      <c r="R508">
        <v>3062370.5109000001</v>
      </c>
      <c r="S508">
        <v>336646.92550000001</v>
      </c>
      <c r="T508">
        <v>3062318.8382000001</v>
      </c>
      <c r="U508">
        <v>7.4278999999999998E-2</v>
      </c>
    </row>
    <row r="509" spans="1:21" x14ac:dyDescent="0.25">
      <c r="A509">
        <v>507</v>
      </c>
      <c r="B509" t="s">
        <v>24</v>
      </c>
      <c r="C509" t="s">
        <v>45</v>
      </c>
      <c r="D509" t="s">
        <v>46</v>
      </c>
      <c r="E509">
        <v>11</v>
      </c>
      <c r="F509" t="s">
        <v>37</v>
      </c>
      <c r="G509">
        <v>100</v>
      </c>
      <c r="H509" t="s">
        <v>27</v>
      </c>
      <c r="I509" t="s">
        <v>38</v>
      </c>
      <c r="J509" t="s">
        <v>36</v>
      </c>
      <c r="K509" t="s">
        <v>30</v>
      </c>
      <c r="L509" t="s">
        <v>31</v>
      </c>
      <c r="M509">
        <v>3</v>
      </c>
      <c r="N509" t="s">
        <v>32</v>
      </c>
      <c r="O509" t="s">
        <v>33</v>
      </c>
      <c r="P509">
        <v>28.122399999999999</v>
      </c>
      <c r="Q509">
        <v>336646.92550000001</v>
      </c>
      <c r="R509">
        <v>3062318.8382000001</v>
      </c>
      <c r="S509">
        <v>336619.90259999997</v>
      </c>
      <c r="T509">
        <v>3062311.0517000002</v>
      </c>
      <c r="U509">
        <v>2.8122000000000001E-2</v>
      </c>
    </row>
    <row r="510" spans="1:21" x14ac:dyDescent="0.25">
      <c r="A510">
        <v>508</v>
      </c>
      <c r="B510" t="s">
        <v>24</v>
      </c>
      <c r="C510" t="s">
        <v>45</v>
      </c>
      <c r="D510" t="s">
        <v>46</v>
      </c>
      <c r="E510">
        <v>11</v>
      </c>
      <c r="F510" t="s">
        <v>37</v>
      </c>
      <c r="G510">
        <v>100</v>
      </c>
      <c r="H510" t="s">
        <v>27</v>
      </c>
      <c r="I510" t="s">
        <v>38</v>
      </c>
      <c r="J510" t="s">
        <v>36</v>
      </c>
      <c r="K510" t="s">
        <v>30</v>
      </c>
      <c r="L510" t="s">
        <v>31</v>
      </c>
      <c r="M510">
        <v>3</v>
      </c>
      <c r="N510" t="s">
        <v>32</v>
      </c>
      <c r="O510" t="s">
        <v>33</v>
      </c>
      <c r="P510">
        <v>24.685500000000001</v>
      </c>
      <c r="Q510">
        <v>336619.90259999997</v>
      </c>
      <c r="R510">
        <v>3062311.0517000002</v>
      </c>
      <c r="S510">
        <v>336595.29810000001</v>
      </c>
      <c r="T510">
        <v>3062309.0537999999</v>
      </c>
      <c r="U510">
        <v>2.4684999999999999E-2</v>
      </c>
    </row>
    <row r="511" spans="1:21" x14ac:dyDescent="0.25">
      <c r="A511">
        <v>509</v>
      </c>
      <c r="B511" t="s">
        <v>24</v>
      </c>
      <c r="C511" t="s">
        <v>45</v>
      </c>
      <c r="D511" t="s">
        <v>46</v>
      </c>
      <c r="E511">
        <v>11</v>
      </c>
      <c r="F511" t="s">
        <v>37</v>
      </c>
      <c r="G511">
        <v>100</v>
      </c>
      <c r="H511" t="s">
        <v>27</v>
      </c>
      <c r="I511" t="s">
        <v>38</v>
      </c>
      <c r="J511" t="s">
        <v>36</v>
      </c>
      <c r="K511" t="s">
        <v>30</v>
      </c>
      <c r="L511" t="s">
        <v>31</v>
      </c>
      <c r="M511">
        <v>3</v>
      </c>
      <c r="N511" t="s">
        <v>32</v>
      </c>
      <c r="O511" t="s">
        <v>33</v>
      </c>
      <c r="P511">
        <v>76.209100000000007</v>
      </c>
      <c r="Q511">
        <v>336595.29810000001</v>
      </c>
      <c r="R511">
        <v>3062309.0537999999</v>
      </c>
      <c r="S511">
        <v>336519.30080000003</v>
      </c>
      <c r="T511">
        <v>3062314.7318000002</v>
      </c>
      <c r="U511">
        <v>7.6208999999999999E-2</v>
      </c>
    </row>
    <row r="512" spans="1:21" x14ac:dyDescent="0.25">
      <c r="A512">
        <v>510</v>
      </c>
      <c r="B512" t="s">
        <v>24</v>
      </c>
      <c r="C512" t="s">
        <v>45</v>
      </c>
      <c r="D512" t="s">
        <v>46</v>
      </c>
      <c r="E512">
        <v>11</v>
      </c>
      <c r="F512" t="s">
        <v>37</v>
      </c>
      <c r="G512">
        <v>100</v>
      </c>
      <c r="H512" t="s">
        <v>27</v>
      </c>
      <c r="I512" t="s">
        <v>38</v>
      </c>
      <c r="J512" t="s">
        <v>36</v>
      </c>
      <c r="K512" t="s">
        <v>30</v>
      </c>
      <c r="L512" t="s">
        <v>31</v>
      </c>
      <c r="M512">
        <v>3</v>
      </c>
      <c r="N512" t="s">
        <v>32</v>
      </c>
      <c r="O512" t="s">
        <v>33</v>
      </c>
      <c r="P512">
        <v>32.105200000000004</v>
      </c>
      <c r="Q512">
        <v>336519.30080000003</v>
      </c>
      <c r="R512">
        <v>3062314.7318000002</v>
      </c>
      <c r="S512">
        <v>336525.03110000002</v>
      </c>
      <c r="T512">
        <v>3062346.3215000001</v>
      </c>
      <c r="U512">
        <v>3.2105000000000002E-2</v>
      </c>
    </row>
    <row r="513" spans="1:21" x14ac:dyDescent="0.25">
      <c r="A513">
        <v>511</v>
      </c>
      <c r="B513" t="s">
        <v>24</v>
      </c>
      <c r="C513" t="s">
        <v>45</v>
      </c>
      <c r="D513" t="s">
        <v>46</v>
      </c>
      <c r="E513">
        <v>11</v>
      </c>
      <c r="F513" t="s">
        <v>37</v>
      </c>
      <c r="G513">
        <v>100</v>
      </c>
      <c r="H513" t="s">
        <v>27</v>
      </c>
      <c r="I513" t="s">
        <v>38</v>
      </c>
      <c r="J513" t="s">
        <v>36</v>
      </c>
      <c r="K513" t="s">
        <v>30</v>
      </c>
      <c r="L513" t="s">
        <v>31</v>
      </c>
      <c r="M513">
        <v>3</v>
      </c>
      <c r="N513" t="s">
        <v>32</v>
      </c>
      <c r="O513" t="s">
        <v>33</v>
      </c>
      <c r="P513">
        <v>3.3046600000000002</v>
      </c>
      <c r="Q513">
        <v>336525.03110000002</v>
      </c>
      <c r="R513">
        <v>3062346.3215000001</v>
      </c>
      <c r="S513">
        <v>336525.62089999998</v>
      </c>
      <c r="T513">
        <v>3062349.5731000002</v>
      </c>
      <c r="U513">
        <v>3.3050000000000002E-3</v>
      </c>
    </row>
    <row r="514" spans="1:21" x14ac:dyDescent="0.25">
      <c r="A514">
        <v>512</v>
      </c>
      <c r="B514" t="s">
        <v>24</v>
      </c>
      <c r="C514" t="s">
        <v>45</v>
      </c>
      <c r="D514" t="s">
        <v>46</v>
      </c>
      <c r="E514">
        <v>11</v>
      </c>
      <c r="F514" t="s">
        <v>37</v>
      </c>
      <c r="G514">
        <v>100</v>
      </c>
      <c r="H514" t="s">
        <v>27</v>
      </c>
      <c r="I514" t="s">
        <v>38</v>
      </c>
      <c r="J514" t="s">
        <v>36</v>
      </c>
      <c r="K514" t="s">
        <v>30</v>
      </c>
      <c r="L514" t="s">
        <v>31</v>
      </c>
      <c r="M514">
        <v>3</v>
      </c>
      <c r="N514" t="s">
        <v>32</v>
      </c>
      <c r="O514" t="s">
        <v>33</v>
      </c>
      <c r="P514">
        <v>9.0623000000000005</v>
      </c>
      <c r="Q514">
        <v>336525.62089999998</v>
      </c>
      <c r="R514">
        <v>3062349.5731000002</v>
      </c>
      <c r="S514">
        <v>336527.94770000002</v>
      </c>
      <c r="T514">
        <v>3062358.3316000002</v>
      </c>
      <c r="U514">
        <v>9.0620000000000006E-3</v>
      </c>
    </row>
    <row r="515" spans="1:21" x14ac:dyDescent="0.25">
      <c r="A515">
        <v>513</v>
      </c>
      <c r="B515" t="s">
        <v>24</v>
      </c>
      <c r="C515" t="s">
        <v>45</v>
      </c>
      <c r="D515" t="s">
        <v>46</v>
      </c>
      <c r="E515">
        <v>11</v>
      </c>
      <c r="F515" t="s">
        <v>37</v>
      </c>
      <c r="G515">
        <v>100</v>
      </c>
      <c r="H515" t="s">
        <v>27</v>
      </c>
      <c r="I515" t="s">
        <v>38</v>
      </c>
      <c r="J515" t="s">
        <v>36</v>
      </c>
      <c r="K515" t="s">
        <v>30</v>
      </c>
      <c r="L515" t="s">
        <v>31</v>
      </c>
      <c r="M515">
        <v>3</v>
      </c>
      <c r="N515" t="s">
        <v>32</v>
      </c>
      <c r="O515" t="s">
        <v>33</v>
      </c>
      <c r="P515">
        <v>29.347300000000001</v>
      </c>
      <c r="Q515">
        <v>336527.94770000002</v>
      </c>
      <c r="R515">
        <v>3062358.3316000002</v>
      </c>
      <c r="S515">
        <v>336535.48269999999</v>
      </c>
      <c r="T515">
        <v>3062386.6951000001</v>
      </c>
      <c r="U515">
        <v>2.9347000000000002E-2</v>
      </c>
    </row>
    <row r="516" spans="1:21" x14ac:dyDescent="0.25">
      <c r="A516">
        <v>514</v>
      </c>
      <c r="B516" t="s">
        <v>24</v>
      </c>
      <c r="C516" t="s">
        <v>45</v>
      </c>
      <c r="D516" t="s">
        <v>46</v>
      </c>
      <c r="E516">
        <v>11</v>
      </c>
      <c r="F516" t="s">
        <v>37</v>
      </c>
      <c r="G516">
        <v>100</v>
      </c>
      <c r="H516" t="s">
        <v>27</v>
      </c>
      <c r="I516" t="s">
        <v>38</v>
      </c>
      <c r="J516" t="s">
        <v>36</v>
      </c>
      <c r="K516" t="s">
        <v>30</v>
      </c>
      <c r="L516" t="s">
        <v>31</v>
      </c>
      <c r="M516">
        <v>3</v>
      </c>
      <c r="N516" t="s">
        <v>32</v>
      </c>
      <c r="O516" t="s">
        <v>33</v>
      </c>
      <c r="P516">
        <v>35.235199999999999</v>
      </c>
      <c r="Q516">
        <v>336535.48269999999</v>
      </c>
      <c r="R516">
        <v>3062386.6951000001</v>
      </c>
      <c r="S516">
        <v>336540.63260000001</v>
      </c>
      <c r="T516">
        <v>3062421.5518999998</v>
      </c>
      <c r="U516">
        <v>3.5235000000000002E-2</v>
      </c>
    </row>
    <row r="517" spans="1:21" x14ac:dyDescent="0.25">
      <c r="A517">
        <v>515</v>
      </c>
      <c r="B517" t="s">
        <v>24</v>
      </c>
      <c r="C517" t="s">
        <v>45</v>
      </c>
      <c r="D517" t="s">
        <v>46</v>
      </c>
      <c r="E517">
        <v>11</v>
      </c>
      <c r="F517" t="s">
        <v>37</v>
      </c>
      <c r="G517">
        <v>100</v>
      </c>
      <c r="H517" t="s">
        <v>27</v>
      </c>
      <c r="I517" t="s">
        <v>38</v>
      </c>
      <c r="J517" t="s">
        <v>36</v>
      </c>
      <c r="K517" t="s">
        <v>30</v>
      </c>
      <c r="L517" t="s">
        <v>31</v>
      </c>
      <c r="M517">
        <v>3</v>
      </c>
      <c r="N517" t="s">
        <v>32</v>
      </c>
      <c r="O517" t="s">
        <v>33</v>
      </c>
      <c r="P517">
        <v>42.385399999999997</v>
      </c>
      <c r="Q517">
        <v>336540.63260000001</v>
      </c>
      <c r="R517">
        <v>3062421.5518999998</v>
      </c>
      <c r="S517">
        <v>336498.57010000001</v>
      </c>
      <c r="T517">
        <v>3062426.7741</v>
      </c>
      <c r="U517">
        <v>4.2384999999999999E-2</v>
      </c>
    </row>
    <row r="518" spans="1:21" x14ac:dyDescent="0.25">
      <c r="A518">
        <v>516</v>
      </c>
      <c r="B518" t="s">
        <v>24</v>
      </c>
      <c r="C518" t="s">
        <v>45</v>
      </c>
      <c r="D518" t="s">
        <v>46</v>
      </c>
      <c r="E518">
        <v>11</v>
      </c>
      <c r="F518" t="s">
        <v>37</v>
      </c>
      <c r="G518">
        <v>100</v>
      </c>
      <c r="H518" t="s">
        <v>27</v>
      </c>
      <c r="I518" t="s">
        <v>38</v>
      </c>
      <c r="J518" t="s">
        <v>36</v>
      </c>
      <c r="K518" t="s">
        <v>30</v>
      </c>
      <c r="L518" t="s">
        <v>31</v>
      </c>
      <c r="M518">
        <v>3</v>
      </c>
      <c r="N518" t="s">
        <v>32</v>
      </c>
      <c r="O518" t="s">
        <v>33</v>
      </c>
      <c r="P518">
        <v>43.5488</v>
      </c>
      <c r="Q518">
        <v>336498.57010000001</v>
      </c>
      <c r="R518">
        <v>3062426.7741</v>
      </c>
      <c r="S518">
        <v>336455.33750000002</v>
      </c>
      <c r="T518">
        <v>3062432.0122000002</v>
      </c>
      <c r="U518">
        <v>4.3548999999999997E-2</v>
      </c>
    </row>
    <row r="519" spans="1:21" x14ac:dyDescent="0.25">
      <c r="A519">
        <v>517</v>
      </c>
      <c r="B519" t="s">
        <v>24</v>
      </c>
      <c r="C519" t="s">
        <v>45</v>
      </c>
      <c r="D519" t="s">
        <v>46</v>
      </c>
      <c r="E519">
        <v>11</v>
      </c>
      <c r="F519" t="s">
        <v>37</v>
      </c>
      <c r="G519">
        <v>100</v>
      </c>
      <c r="H519" t="s">
        <v>27</v>
      </c>
      <c r="I519" t="s">
        <v>38</v>
      </c>
      <c r="J519" t="s">
        <v>36</v>
      </c>
      <c r="K519" t="s">
        <v>30</v>
      </c>
      <c r="L519" t="s">
        <v>31</v>
      </c>
      <c r="M519">
        <v>3</v>
      </c>
      <c r="N519" t="s">
        <v>32</v>
      </c>
      <c r="O519" t="s">
        <v>33</v>
      </c>
      <c r="P519">
        <v>40.059899999999999</v>
      </c>
      <c r="Q519">
        <v>336455.33750000002</v>
      </c>
      <c r="R519">
        <v>3062432.0122000002</v>
      </c>
      <c r="S519">
        <v>336415.4901</v>
      </c>
      <c r="T519">
        <v>3062427.8912999998</v>
      </c>
      <c r="U519">
        <v>4.0059999999999998E-2</v>
      </c>
    </row>
    <row r="520" spans="1:21" x14ac:dyDescent="0.25">
      <c r="A520">
        <v>518</v>
      </c>
      <c r="B520" t="s">
        <v>24</v>
      </c>
      <c r="C520" t="s">
        <v>45</v>
      </c>
      <c r="D520" t="s">
        <v>46</v>
      </c>
      <c r="E520">
        <v>11</v>
      </c>
      <c r="F520" t="s">
        <v>37</v>
      </c>
      <c r="G520">
        <v>100</v>
      </c>
      <c r="H520" t="s">
        <v>27</v>
      </c>
      <c r="I520" t="s">
        <v>38</v>
      </c>
      <c r="J520" t="s">
        <v>36</v>
      </c>
      <c r="K520" t="s">
        <v>30</v>
      </c>
      <c r="L520" t="s">
        <v>31</v>
      </c>
      <c r="M520">
        <v>3</v>
      </c>
      <c r="N520" t="s">
        <v>32</v>
      </c>
      <c r="O520" t="s">
        <v>33</v>
      </c>
      <c r="P520">
        <v>58.5124</v>
      </c>
      <c r="Q520">
        <v>336415.4901</v>
      </c>
      <c r="R520">
        <v>3062427.8912999998</v>
      </c>
      <c r="S520">
        <v>336356.98300000001</v>
      </c>
      <c r="T520">
        <v>3062428.6782999998</v>
      </c>
      <c r="U520">
        <v>5.8512000000000002E-2</v>
      </c>
    </row>
    <row r="521" spans="1:21" x14ac:dyDescent="0.25">
      <c r="A521">
        <v>519</v>
      </c>
      <c r="B521" t="s">
        <v>24</v>
      </c>
      <c r="C521" t="s">
        <v>45</v>
      </c>
      <c r="D521" t="s">
        <v>46</v>
      </c>
      <c r="E521">
        <v>11</v>
      </c>
      <c r="F521" t="s">
        <v>37</v>
      </c>
      <c r="G521">
        <v>100</v>
      </c>
      <c r="H521" t="s">
        <v>27</v>
      </c>
      <c r="I521" t="s">
        <v>38</v>
      </c>
      <c r="J521" t="s">
        <v>36</v>
      </c>
      <c r="K521" t="s">
        <v>30</v>
      </c>
      <c r="L521" t="s">
        <v>31</v>
      </c>
      <c r="M521">
        <v>3</v>
      </c>
      <c r="N521" t="s">
        <v>32</v>
      </c>
      <c r="O521" t="s">
        <v>33</v>
      </c>
      <c r="P521">
        <v>25.7454</v>
      </c>
      <c r="Q521">
        <v>336356.98300000001</v>
      </c>
      <c r="R521">
        <v>3062428.6782999998</v>
      </c>
      <c r="S521">
        <v>336331.23989999999</v>
      </c>
      <c r="T521">
        <v>3062429.0247</v>
      </c>
      <c r="U521">
        <v>2.5745000000000001E-2</v>
      </c>
    </row>
    <row r="522" spans="1:21" x14ac:dyDescent="0.25">
      <c r="A522">
        <v>520</v>
      </c>
      <c r="B522" t="s">
        <v>24</v>
      </c>
      <c r="C522" t="s">
        <v>45</v>
      </c>
      <c r="D522" t="s">
        <v>46</v>
      </c>
      <c r="E522">
        <v>11</v>
      </c>
      <c r="F522" t="s">
        <v>37</v>
      </c>
      <c r="G522">
        <v>100</v>
      </c>
      <c r="H522" t="s">
        <v>27</v>
      </c>
      <c r="I522" t="s">
        <v>38</v>
      </c>
      <c r="J522" t="s">
        <v>36</v>
      </c>
      <c r="K522" t="s">
        <v>30</v>
      </c>
      <c r="L522" t="s">
        <v>31</v>
      </c>
      <c r="M522">
        <v>3</v>
      </c>
      <c r="N522" t="s">
        <v>32</v>
      </c>
      <c r="O522" t="s">
        <v>33</v>
      </c>
      <c r="P522">
        <v>35.561900000000001</v>
      </c>
      <c r="Q522">
        <v>336331.23989999999</v>
      </c>
      <c r="R522">
        <v>3062429.0247</v>
      </c>
      <c r="S522">
        <v>336308.1974</v>
      </c>
      <c r="T522">
        <v>3062456.1113999998</v>
      </c>
      <c r="U522">
        <v>3.5562000000000003E-2</v>
      </c>
    </row>
    <row r="523" spans="1:21" x14ac:dyDescent="0.25">
      <c r="A523">
        <v>521</v>
      </c>
      <c r="B523" t="s">
        <v>24</v>
      </c>
      <c r="C523" t="s">
        <v>45</v>
      </c>
      <c r="D523" t="s">
        <v>46</v>
      </c>
      <c r="E523">
        <v>11</v>
      </c>
      <c r="F523" t="s">
        <v>37</v>
      </c>
      <c r="G523">
        <v>100</v>
      </c>
      <c r="H523" t="s">
        <v>27</v>
      </c>
      <c r="I523" t="s">
        <v>38</v>
      </c>
      <c r="J523" t="s">
        <v>36</v>
      </c>
      <c r="K523" t="s">
        <v>30</v>
      </c>
      <c r="L523" t="s">
        <v>31</v>
      </c>
      <c r="M523">
        <v>3</v>
      </c>
      <c r="N523" t="s">
        <v>32</v>
      </c>
      <c r="O523" t="s">
        <v>33</v>
      </c>
      <c r="P523">
        <v>30.978100000000001</v>
      </c>
      <c r="Q523">
        <v>336308.1974</v>
      </c>
      <c r="R523">
        <v>3062456.1113999998</v>
      </c>
      <c r="S523">
        <v>336277.69540000003</v>
      </c>
      <c r="T523">
        <v>3062450.7009999999</v>
      </c>
      <c r="U523">
        <v>3.0977999999999999E-2</v>
      </c>
    </row>
    <row r="524" spans="1:21" x14ac:dyDescent="0.25">
      <c r="A524">
        <v>522</v>
      </c>
      <c r="B524" t="s">
        <v>24</v>
      </c>
      <c r="C524" t="s">
        <v>45</v>
      </c>
      <c r="D524" t="s">
        <v>46</v>
      </c>
      <c r="E524">
        <v>11</v>
      </c>
      <c r="F524" t="s">
        <v>37</v>
      </c>
      <c r="G524">
        <v>100</v>
      </c>
      <c r="H524" t="s">
        <v>27</v>
      </c>
      <c r="I524" t="s">
        <v>38</v>
      </c>
      <c r="J524" t="s">
        <v>36</v>
      </c>
      <c r="K524" t="s">
        <v>30</v>
      </c>
      <c r="L524" t="s">
        <v>31</v>
      </c>
      <c r="M524">
        <v>3</v>
      </c>
      <c r="N524" t="s">
        <v>32</v>
      </c>
      <c r="O524" t="s">
        <v>33</v>
      </c>
      <c r="P524">
        <v>30.3247</v>
      </c>
      <c r="Q524">
        <v>336277.69540000003</v>
      </c>
      <c r="R524">
        <v>3062450.7009999999</v>
      </c>
      <c r="S524">
        <v>336250.59419999999</v>
      </c>
      <c r="T524">
        <v>3062437.0954999998</v>
      </c>
      <c r="U524">
        <v>3.0325000000000001E-2</v>
      </c>
    </row>
    <row r="525" spans="1:21" x14ac:dyDescent="0.25">
      <c r="A525">
        <v>523</v>
      </c>
      <c r="B525" t="s">
        <v>24</v>
      </c>
      <c r="C525" t="s">
        <v>45</v>
      </c>
      <c r="D525" t="s">
        <v>46</v>
      </c>
      <c r="E525">
        <v>11</v>
      </c>
      <c r="F525" t="s">
        <v>37</v>
      </c>
      <c r="G525">
        <v>100</v>
      </c>
      <c r="H525" t="s">
        <v>27</v>
      </c>
      <c r="I525" t="s">
        <v>38</v>
      </c>
      <c r="J525" t="s">
        <v>36</v>
      </c>
      <c r="K525" t="s">
        <v>30</v>
      </c>
      <c r="L525" t="s">
        <v>31</v>
      </c>
      <c r="M525">
        <v>3</v>
      </c>
      <c r="N525" t="s">
        <v>32</v>
      </c>
      <c r="O525" t="s">
        <v>33</v>
      </c>
      <c r="P525">
        <v>1.30291</v>
      </c>
      <c r="Q525">
        <v>336250.59419999999</v>
      </c>
      <c r="R525">
        <v>3062437.0954999998</v>
      </c>
      <c r="S525">
        <v>336251.16360000003</v>
      </c>
      <c r="T525">
        <v>3062435.9235999999</v>
      </c>
      <c r="U525">
        <v>1.3029999999999999E-3</v>
      </c>
    </row>
    <row r="526" spans="1:21" x14ac:dyDescent="0.25">
      <c r="A526">
        <v>524</v>
      </c>
      <c r="B526" t="s">
        <v>24</v>
      </c>
      <c r="C526" t="s">
        <v>45</v>
      </c>
      <c r="D526" t="s">
        <v>46</v>
      </c>
      <c r="E526">
        <v>11</v>
      </c>
      <c r="F526" t="s">
        <v>37</v>
      </c>
      <c r="G526">
        <v>100</v>
      </c>
      <c r="H526" t="s">
        <v>27</v>
      </c>
      <c r="I526" t="s">
        <v>38</v>
      </c>
      <c r="J526" t="s">
        <v>36</v>
      </c>
      <c r="K526" t="s">
        <v>30</v>
      </c>
      <c r="L526" t="s">
        <v>31</v>
      </c>
      <c r="M526">
        <v>3</v>
      </c>
      <c r="N526" t="s">
        <v>32</v>
      </c>
      <c r="O526" t="s">
        <v>33</v>
      </c>
      <c r="P526">
        <v>4.42936</v>
      </c>
      <c r="Q526">
        <v>337019.15036099998</v>
      </c>
      <c r="R526">
        <v>3062601.82338</v>
      </c>
      <c r="S526">
        <v>337014.88821100001</v>
      </c>
      <c r="T526">
        <v>3062603.0289099999</v>
      </c>
      <c r="U526">
        <v>4.4289999999999998E-3</v>
      </c>
    </row>
    <row r="527" spans="1:21" x14ac:dyDescent="0.25">
      <c r="A527">
        <v>525</v>
      </c>
      <c r="B527" t="s">
        <v>24</v>
      </c>
      <c r="C527" t="s">
        <v>45</v>
      </c>
      <c r="D527" t="s">
        <v>46</v>
      </c>
      <c r="E527">
        <v>11</v>
      </c>
      <c r="F527" t="s">
        <v>37</v>
      </c>
      <c r="G527">
        <v>100</v>
      </c>
      <c r="H527" t="s">
        <v>27</v>
      </c>
      <c r="I527" t="s">
        <v>38</v>
      </c>
      <c r="J527" t="s">
        <v>36</v>
      </c>
      <c r="K527" t="s">
        <v>30</v>
      </c>
      <c r="L527" t="s">
        <v>31</v>
      </c>
      <c r="M527">
        <v>3</v>
      </c>
      <c r="N527" t="s">
        <v>32</v>
      </c>
      <c r="O527" t="s">
        <v>33</v>
      </c>
      <c r="P527">
        <v>29.879799999999999</v>
      </c>
      <c r="Q527">
        <v>337014.90371099999</v>
      </c>
      <c r="R527">
        <v>3062603.02361</v>
      </c>
      <c r="S527">
        <v>336986.1519</v>
      </c>
      <c r="T527">
        <v>3062611.1559000001</v>
      </c>
      <c r="U527">
        <v>2.988E-2</v>
      </c>
    </row>
    <row r="528" spans="1:21" x14ac:dyDescent="0.25">
      <c r="A528">
        <v>526</v>
      </c>
      <c r="B528" t="s">
        <v>24</v>
      </c>
      <c r="C528" t="s">
        <v>45</v>
      </c>
      <c r="D528" t="s">
        <v>46</v>
      </c>
      <c r="E528">
        <v>11</v>
      </c>
      <c r="F528" t="s">
        <v>37</v>
      </c>
      <c r="G528">
        <v>100</v>
      </c>
      <c r="H528" t="s">
        <v>27</v>
      </c>
      <c r="I528" t="s">
        <v>38</v>
      </c>
      <c r="J528" t="s">
        <v>36</v>
      </c>
      <c r="K528" t="s">
        <v>30</v>
      </c>
      <c r="L528" t="s">
        <v>31</v>
      </c>
      <c r="M528">
        <v>3</v>
      </c>
      <c r="N528" t="s">
        <v>32</v>
      </c>
      <c r="O528" t="s">
        <v>33</v>
      </c>
      <c r="P528">
        <v>19.733899999999998</v>
      </c>
      <c r="Q528">
        <v>336986.1519</v>
      </c>
      <c r="R528">
        <v>3062611.1559000001</v>
      </c>
      <c r="S528">
        <v>336966.8995</v>
      </c>
      <c r="T528">
        <v>3062615.4885999998</v>
      </c>
      <c r="U528">
        <v>1.9734000000000002E-2</v>
      </c>
    </row>
    <row r="529" spans="1:21" x14ac:dyDescent="0.25">
      <c r="A529">
        <v>527</v>
      </c>
      <c r="B529" t="s">
        <v>24</v>
      </c>
      <c r="C529" t="s">
        <v>45</v>
      </c>
      <c r="D529" t="s">
        <v>46</v>
      </c>
      <c r="E529">
        <v>11</v>
      </c>
      <c r="F529" t="s">
        <v>37</v>
      </c>
      <c r="G529">
        <v>100</v>
      </c>
      <c r="H529" t="s">
        <v>27</v>
      </c>
      <c r="I529" t="s">
        <v>38</v>
      </c>
      <c r="J529" t="s">
        <v>36</v>
      </c>
      <c r="K529" t="s">
        <v>30</v>
      </c>
      <c r="L529" t="s">
        <v>31</v>
      </c>
      <c r="M529">
        <v>3</v>
      </c>
      <c r="N529" t="s">
        <v>32</v>
      </c>
      <c r="O529" t="s">
        <v>33</v>
      </c>
      <c r="P529">
        <v>14.376799999999999</v>
      </c>
      <c r="Q529">
        <v>336966.8995</v>
      </c>
      <c r="R529">
        <v>3062615.4885999998</v>
      </c>
      <c r="S529">
        <v>336954.114</v>
      </c>
      <c r="T529">
        <v>3062622.0630000001</v>
      </c>
      <c r="U529">
        <v>1.4376999999999999E-2</v>
      </c>
    </row>
    <row r="530" spans="1:21" x14ac:dyDescent="0.25">
      <c r="A530">
        <v>528</v>
      </c>
      <c r="B530" t="s">
        <v>24</v>
      </c>
      <c r="C530" t="s">
        <v>45</v>
      </c>
      <c r="D530" t="s">
        <v>46</v>
      </c>
      <c r="E530">
        <v>11</v>
      </c>
      <c r="F530" t="s">
        <v>37</v>
      </c>
      <c r="G530">
        <v>100</v>
      </c>
      <c r="H530" t="s">
        <v>27</v>
      </c>
      <c r="I530" t="s">
        <v>38</v>
      </c>
      <c r="J530" t="s">
        <v>36</v>
      </c>
      <c r="K530" t="s">
        <v>30</v>
      </c>
      <c r="L530" t="s">
        <v>31</v>
      </c>
      <c r="M530">
        <v>3</v>
      </c>
      <c r="N530" t="s">
        <v>32</v>
      </c>
      <c r="O530" t="s">
        <v>33</v>
      </c>
      <c r="P530">
        <v>13.6259</v>
      </c>
      <c r="Q530">
        <v>336954.114</v>
      </c>
      <c r="R530">
        <v>3062622.0630000001</v>
      </c>
      <c r="S530">
        <v>336944.2929</v>
      </c>
      <c r="T530">
        <v>3062631.5081000002</v>
      </c>
      <c r="U530">
        <v>1.3625999999999999E-2</v>
      </c>
    </row>
    <row r="531" spans="1:21" x14ac:dyDescent="0.25">
      <c r="A531">
        <v>529</v>
      </c>
      <c r="B531" t="s">
        <v>24</v>
      </c>
      <c r="C531" t="s">
        <v>45</v>
      </c>
      <c r="D531" t="s">
        <v>46</v>
      </c>
      <c r="E531">
        <v>11</v>
      </c>
      <c r="F531" t="s">
        <v>37</v>
      </c>
      <c r="G531">
        <v>100</v>
      </c>
      <c r="H531" t="s">
        <v>27</v>
      </c>
      <c r="I531" t="s">
        <v>38</v>
      </c>
      <c r="J531" t="s">
        <v>36</v>
      </c>
      <c r="K531" t="s">
        <v>30</v>
      </c>
      <c r="L531" t="s">
        <v>31</v>
      </c>
      <c r="M531">
        <v>3</v>
      </c>
      <c r="N531" t="s">
        <v>32</v>
      </c>
      <c r="O531" t="s">
        <v>33</v>
      </c>
      <c r="P531">
        <v>20.912099999999999</v>
      </c>
      <c r="Q531">
        <v>336944.2929</v>
      </c>
      <c r="R531">
        <v>3062631.5081000002</v>
      </c>
      <c r="S531">
        <v>336927.49</v>
      </c>
      <c r="T531">
        <v>3062643.9572000001</v>
      </c>
      <c r="U531">
        <v>2.0912E-2</v>
      </c>
    </row>
    <row r="532" spans="1:21" x14ac:dyDescent="0.25">
      <c r="A532">
        <v>530</v>
      </c>
      <c r="B532" t="s">
        <v>24</v>
      </c>
      <c r="C532" t="s">
        <v>45</v>
      </c>
      <c r="D532" t="s">
        <v>46</v>
      </c>
      <c r="E532">
        <v>11</v>
      </c>
      <c r="F532" t="s">
        <v>37</v>
      </c>
      <c r="G532">
        <v>100</v>
      </c>
      <c r="H532" t="s">
        <v>27</v>
      </c>
      <c r="I532" t="s">
        <v>38</v>
      </c>
      <c r="J532" t="s">
        <v>36</v>
      </c>
      <c r="K532" t="s">
        <v>30</v>
      </c>
      <c r="L532" t="s">
        <v>31</v>
      </c>
      <c r="M532">
        <v>3</v>
      </c>
      <c r="N532" t="s">
        <v>32</v>
      </c>
      <c r="O532" t="s">
        <v>33</v>
      </c>
      <c r="P532">
        <v>16.0639</v>
      </c>
      <c r="Q532">
        <v>336927.49</v>
      </c>
      <c r="R532">
        <v>3062643.9572000001</v>
      </c>
      <c r="S532">
        <v>336911.73239999998</v>
      </c>
      <c r="T532">
        <v>3062647.0789999999</v>
      </c>
      <c r="U532">
        <v>1.6063999999999998E-2</v>
      </c>
    </row>
    <row r="533" spans="1:21" x14ac:dyDescent="0.25">
      <c r="A533">
        <v>531</v>
      </c>
      <c r="B533" t="s">
        <v>24</v>
      </c>
      <c r="C533" t="s">
        <v>45</v>
      </c>
      <c r="D533" t="s">
        <v>46</v>
      </c>
      <c r="E533">
        <v>11</v>
      </c>
      <c r="F533" t="s">
        <v>37</v>
      </c>
      <c r="G533">
        <v>100</v>
      </c>
      <c r="H533" t="s">
        <v>27</v>
      </c>
      <c r="I533" t="s">
        <v>38</v>
      </c>
      <c r="J533" t="s">
        <v>36</v>
      </c>
      <c r="K533" t="s">
        <v>30</v>
      </c>
      <c r="L533" t="s">
        <v>31</v>
      </c>
      <c r="M533">
        <v>3</v>
      </c>
      <c r="N533" t="s">
        <v>32</v>
      </c>
      <c r="O533" t="s">
        <v>33</v>
      </c>
      <c r="P533">
        <v>12.0322</v>
      </c>
      <c r="Q533">
        <v>337217.9203</v>
      </c>
      <c r="R533">
        <v>3062723.3275000001</v>
      </c>
      <c r="S533">
        <v>337206.07936500001</v>
      </c>
      <c r="T533">
        <v>3062725.4643899999</v>
      </c>
      <c r="U533">
        <v>1.2031999999999999E-2</v>
      </c>
    </row>
    <row r="534" spans="1:21" x14ac:dyDescent="0.25">
      <c r="A534">
        <v>532</v>
      </c>
      <c r="B534" t="s">
        <v>24</v>
      </c>
      <c r="C534" t="s">
        <v>45</v>
      </c>
      <c r="D534" t="s">
        <v>46</v>
      </c>
      <c r="E534">
        <v>11</v>
      </c>
      <c r="F534" t="s">
        <v>37</v>
      </c>
      <c r="G534">
        <v>100</v>
      </c>
      <c r="H534" t="s">
        <v>27</v>
      </c>
      <c r="I534" t="s">
        <v>38</v>
      </c>
      <c r="J534" t="s">
        <v>36</v>
      </c>
      <c r="K534" t="s">
        <v>30</v>
      </c>
      <c r="L534" t="s">
        <v>31</v>
      </c>
      <c r="M534">
        <v>3</v>
      </c>
      <c r="N534" t="s">
        <v>32</v>
      </c>
      <c r="O534" t="s">
        <v>33</v>
      </c>
      <c r="P534">
        <v>5.7253800000000004</v>
      </c>
      <c r="Q534">
        <v>337206.07936500001</v>
      </c>
      <c r="R534">
        <v>3062725.4643899999</v>
      </c>
      <c r="S534">
        <v>337200.44500000001</v>
      </c>
      <c r="T534">
        <v>3062726.4811999998</v>
      </c>
      <c r="U534">
        <v>5.7250000000000001E-3</v>
      </c>
    </row>
    <row r="535" spans="1:21" x14ac:dyDescent="0.25">
      <c r="A535">
        <v>533</v>
      </c>
      <c r="B535" t="s">
        <v>24</v>
      </c>
      <c r="C535" t="s">
        <v>45</v>
      </c>
      <c r="D535" t="s">
        <v>46</v>
      </c>
      <c r="E535">
        <v>11</v>
      </c>
      <c r="F535" t="s">
        <v>37</v>
      </c>
      <c r="G535">
        <v>100</v>
      </c>
      <c r="H535" t="s">
        <v>27</v>
      </c>
      <c r="I535" t="s">
        <v>38</v>
      </c>
      <c r="J535" t="s">
        <v>36</v>
      </c>
      <c r="K535" t="s">
        <v>30</v>
      </c>
      <c r="L535" t="s">
        <v>31</v>
      </c>
      <c r="M535">
        <v>3</v>
      </c>
      <c r="N535" t="s">
        <v>32</v>
      </c>
      <c r="O535" t="s">
        <v>33</v>
      </c>
      <c r="P535">
        <v>10.4229</v>
      </c>
      <c r="Q535">
        <v>337200.44500000001</v>
      </c>
      <c r="R535">
        <v>3062726.4811999998</v>
      </c>
      <c r="S535">
        <v>337190.18780000001</v>
      </c>
      <c r="T535">
        <v>3062728.3322999999</v>
      </c>
      <c r="U535">
        <v>1.0423E-2</v>
      </c>
    </row>
    <row r="536" spans="1:21" x14ac:dyDescent="0.25">
      <c r="A536">
        <v>534</v>
      </c>
      <c r="B536" t="s">
        <v>24</v>
      </c>
      <c r="C536" t="s">
        <v>45</v>
      </c>
      <c r="D536" t="s">
        <v>46</v>
      </c>
      <c r="E536">
        <v>11</v>
      </c>
      <c r="F536" t="s">
        <v>37</v>
      </c>
      <c r="G536">
        <v>100</v>
      </c>
      <c r="H536" t="s">
        <v>27</v>
      </c>
      <c r="I536" t="s">
        <v>38</v>
      </c>
      <c r="J536" t="s">
        <v>36</v>
      </c>
      <c r="K536" t="s">
        <v>30</v>
      </c>
      <c r="L536" t="s">
        <v>31</v>
      </c>
      <c r="M536">
        <v>3</v>
      </c>
      <c r="N536" t="s">
        <v>32</v>
      </c>
      <c r="O536" t="s">
        <v>33</v>
      </c>
      <c r="P536">
        <v>11.9625</v>
      </c>
      <c r="Q536">
        <v>337190.18780000001</v>
      </c>
      <c r="R536">
        <v>3062728.3322999999</v>
      </c>
      <c r="S536">
        <v>337178.63799999998</v>
      </c>
      <c r="T536">
        <v>3062731.4474999998</v>
      </c>
      <c r="U536">
        <v>1.1963E-2</v>
      </c>
    </row>
    <row r="537" spans="1:21" x14ac:dyDescent="0.25">
      <c r="A537">
        <v>535</v>
      </c>
      <c r="B537" t="s">
        <v>24</v>
      </c>
      <c r="C537" t="s">
        <v>45</v>
      </c>
      <c r="D537" t="s">
        <v>46</v>
      </c>
      <c r="E537">
        <v>11</v>
      </c>
      <c r="F537" t="s">
        <v>37</v>
      </c>
      <c r="G537">
        <v>100</v>
      </c>
      <c r="H537" t="s">
        <v>27</v>
      </c>
      <c r="I537" t="s">
        <v>38</v>
      </c>
      <c r="J537" t="s">
        <v>36</v>
      </c>
      <c r="K537" t="s">
        <v>30</v>
      </c>
      <c r="L537" t="s">
        <v>31</v>
      </c>
      <c r="M537">
        <v>3</v>
      </c>
      <c r="N537" t="s">
        <v>32</v>
      </c>
      <c r="O537" t="s">
        <v>33</v>
      </c>
      <c r="P537">
        <v>32.725200000000001</v>
      </c>
      <c r="Q537">
        <v>337178.63799999998</v>
      </c>
      <c r="R537">
        <v>3062731.4474999998</v>
      </c>
      <c r="S537">
        <v>337147.04190000001</v>
      </c>
      <c r="T537">
        <v>3062739.9696</v>
      </c>
      <c r="U537">
        <v>3.2724999999999997E-2</v>
      </c>
    </row>
    <row r="538" spans="1:21" x14ac:dyDescent="0.25">
      <c r="A538">
        <v>536</v>
      </c>
      <c r="B538" t="s">
        <v>24</v>
      </c>
      <c r="C538" t="s">
        <v>45</v>
      </c>
      <c r="D538" t="s">
        <v>46</v>
      </c>
      <c r="E538">
        <v>11</v>
      </c>
      <c r="F538" t="s">
        <v>37</v>
      </c>
      <c r="G538">
        <v>100</v>
      </c>
      <c r="H538" t="s">
        <v>27</v>
      </c>
      <c r="I538" t="s">
        <v>38</v>
      </c>
      <c r="J538" t="s">
        <v>36</v>
      </c>
      <c r="K538" t="s">
        <v>30</v>
      </c>
      <c r="L538" t="s">
        <v>31</v>
      </c>
      <c r="M538">
        <v>3</v>
      </c>
      <c r="N538" t="s">
        <v>32</v>
      </c>
      <c r="O538" t="s">
        <v>33</v>
      </c>
      <c r="P538">
        <v>44.775599999999997</v>
      </c>
      <c r="Q538">
        <v>337147.04190000001</v>
      </c>
      <c r="R538">
        <v>3062739.9696</v>
      </c>
      <c r="S538">
        <v>337102.64789999998</v>
      </c>
      <c r="T538">
        <v>3062745.8029</v>
      </c>
      <c r="U538">
        <v>4.4776000000000003E-2</v>
      </c>
    </row>
    <row r="539" spans="1:21" x14ac:dyDescent="0.25">
      <c r="A539">
        <v>537</v>
      </c>
      <c r="B539" t="s">
        <v>24</v>
      </c>
      <c r="C539" t="s">
        <v>45</v>
      </c>
      <c r="D539" t="s">
        <v>46</v>
      </c>
      <c r="E539">
        <v>11</v>
      </c>
      <c r="F539" t="s">
        <v>37</v>
      </c>
      <c r="G539">
        <v>100</v>
      </c>
      <c r="H539" t="s">
        <v>27</v>
      </c>
      <c r="I539" t="s">
        <v>38</v>
      </c>
      <c r="J539" t="s">
        <v>36</v>
      </c>
      <c r="K539" t="s">
        <v>30</v>
      </c>
      <c r="L539" t="s">
        <v>31</v>
      </c>
      <c r="M539">
        <v>3</v>
      </c>
      <c r="N539" t="s">
        <v>32</v>
      </c>
      <c r="O539" t="s">
        <v>33</v>
      </c>
      <c r="P539">
        <v>28.6938</v>
      </c>
      <c r="Q539">
        <v>337102.64789999998</v>
      </c>
      <c r="R539">
        <v>3062745.8029</v>
      </c>
      <c r="S539">
        <v>337073.99589999998</v>
      </c>
      <c r="T539">
        <v>3062747.3509</v>
      </c>
      <c r="U539">
        <v>2.8694000000000001E-2</v>
      </c>
    </row>
    <row r="540" spans="1:21" x14ac:dyDescent="0.25">
      <c r="A540">
        <v>538</v>
      </c>
      <c r="B540" t="s">
        <v>24</v>
      </c>
      <c r="C540" t="s">
        <v>45</v>
      </c>
      <c r="D540" t="s">
        <v>46</v>
      </c>
      <c r="E540">
        <v>11</v>
      </c>
      <c r="F540" t="s">
        <v>37</v>
      </c>
      <c r="G540">
        <v>100</v>
      </c>
      <c r="H540" t="s">
        <v>27</v>
      </c>
      <c r="I540" t="s">
        <v>38</v>
      </c>
      <c r="J540" t="s">
        <v>36</v>
      </c>
      <c r="K540" t="s">
        <v>30</v>
      </c>
      <c r="L540" t="s">
        <v>31</v>
      </c>
      <c r="M540">
        <v>3</v>
      </c>
      <c r="N540" t="s">
        <v>32</v>
      </c>
      <c r="O540" t="s">
        <v>33</v>
      </c>
      <c r="P540">
        <v>5.7576599999999996</v>
      </c>
      <c r="Q540">
        <v>337073.99589999998</v>
      </c>
      <c r="R540">
        <v>3062747.3509</v>
      </c>
      <c r="S540">
        <v>337068.76160000003</v>
      </c>
      <c r="T540">
        <v>3062749.7494000001</v>
      </c>
      <c r="U540">
        <v>5.7580000000000001E-3</v>
      </c>
    </row>
    <row r="541" spans="1:21" x14ac:dyDescent="0.25">
      <c r="A541">
        <v>539</v>
      </c>
      <c r="B541" t="s">
        <v>24</v>
      </c>
      <c r="C541" t="s">
        <v>45</v>
      </c>
      <c r="D541" t="s">
        <v>46</v>
      </c>
      <c r="E541">
        <v>11</v>
      </c>
      <c r="F541" t="s">
        <v>37</v>
      </c>
      <c r="G541">
        <v>100</v>
      </c>
      <c r="H541" t="s">
        <v>27</v>
      </c>
      <c r="I541" t="s">
        <v>38</v>
      </c>
      <c r="J541" t="s">
        <v>36</v>
      </c>
      <c r="K541" t="s">
        <v>30</v>
      </c>
      <c r="L541" t="s">
        <v>31</v>
      </c>
      <c r="M541">
        <v>3</v>
      </c>
      <c r="N541" t="s">
        <v>32</v>
      </c>
      <c r="O541" t="s">
        <v>33</v>
      </c>
      <c r="P541">
        <v>9.4338499999999996</v>
      </c>
      <c r="Q541">
        <v>337068.76160000003</v>
      </c>
      <c r="R541">
        <v>3062749.7494000001</v>
      </c>
      <c r="S541">
        <v>337059.38510000001</v>
      </c>
      <c r="T541">
        <v>3062748.7108</v>
      </c>
      <c r="U541">
        <v>9.4339999999999997E-3</v>
      </c>
    </row>
    <row r="542" spans="1:21" x14ac:dyDescent="0.25">
      <c r="A542">
        <v>540</v>
      </c>
      <c r="B542" t="s">
        <v>24</v>
      </c>
      <c r="C542" t="s">
        <v>45</v>
      </c>
      <c r="D542" t="s">
        <v>46</v>
      </c>
      <c r="E542">
        <v>11</v>
      </c>
      <c r="F542" t="s">
        <v>37</v>
      </c>
      <c r="G542">
        <v>100</v>
      </c>
      <c r="H542" t="s">
        <v>27</v>
      </c>
      <c r="I542" t="s">
        <v>38</v>
      </c>
      <c r="J542" t="s">
        <v>36</v>
      </c>
      <c r="K542" t="s">
        <v>30</v>
      </c>
      <c r="L542" t="s">
        <v>31</v>
      </c>
      <c r="M542">
        <v>3</v>
      </c>
      <c r="N542" t="s">
        <v>32</v>
      </c>
      <c r="O542" t="s">
        <v>33</v>
      </c>
      <c r="P542">
        <v>14.049799999999999</v>
      </c>
      <c r="Q542">
        <v>337059.38510000001</v>
      </c>
      <c r="R542">
        <v>3062748.7108</v>
      </c>
      <c r="S542">
        <v>337049.88390000002</v>
      </c>
      <c r="T542">
        <v>3062738.3607000001</v>
      </c>
      <c r="U542">
        <v>1.405E-2</v>
      </c>
    </row>
    <row r="543" spans="1:21" x14ac:dyDescent="0.25">
      <c r="A543">
        <v>541</v>
      </c>
      <c r="B543" t="s">
        <v>24</v>
      </c>
      <c r="C543" t="s">
        <v>45</v>
      </c>
      <c r="D543" t="s">
        <v>46</v>
      </c>
      <c r="E543">
        <v>11</v>
      </c>
      <c r="F543" t="s">
        <v>37</v>
      </c>
      <c r="G543">
        <v>100</v>
      </c>
      <c r="H543" t="s">
        <v>27</v>
      </c>
      <c r="I543" t="s">
        <v>38</v>
      </c>
      <c r="J543" t="s">
        <v>36</v>
      </c>
      <c r="K543" t="s">
        <v>30</v>
      </c>
      <c r="L543" t="s">
        <v>31</v>
      </c>
      <c r="M543">
        <v>3</v>
      </c>
      <c r="N543" t="s">
        <v>32</v>
      </c>
      <c r="O543" t="s">
        <v>33</v>
      </c>
      <c r="P543">
        <v>7.0635500000000002</v>
      </c>
      <c r="Q543">
        <v>337049.88390000002</v>
      </c>
      <c r="R543">
        <v>3062738.3607000001</v>
      </c>
      <c r="S543">
        <v>337043.4093</v>
      </c>
      <c r="T543">
        <v>3062735.537</v>
      </c>
      <c r="U543">
        <v>7.064E-3</v>
      </c>
    </row>
    <row r="544" spans="1:21" x14ac:dyDescent="0.25">
      <c r="A544">
        <v>542</v>
      </c>
      <c r="B544" t="s">
        <v>24</v>
      </c>
      <c r="C544" t="s">
        <v>45</v>
      </c>
      <c r="D544" t="s">
        <v>46</v>
      </c>
      <c r="E544">
        <v>11</v>
      </c>
      <c r="F544" t="s">
        <v>37</v>
      </c>
      <c r="G544">
        <v>100</v>
      </c>
      <c r="H544" t="s">
        <v>27</v>
      </c>
      <c r="I544" t="s">
        <v>38</v>
      </c>
      <c r="J544" t="s">
        <v>36</v>
      </c>
      <c r="K544" t="s">
        <v>30</v>
      </c>
      <c r="L544" t="s">
        <v>31</v>
      </c>
      <c r="M544">
        <v>3</v>
      </c>
      <c r="N544" t="s">
        <v>32</v>
      </c>
      <c r="O544" t="s">
        <v>33</v>
      </c>
      <c r="P544">
        <v>23.305199999999999</v>
      </c>
      <c r="Q544">
        <v>337043.4093</v>
      </c>
      <c r="R544">
        <v>3062735.537</v>
      </c>
      <c r="S544">
        <v>337021.2709</v>
      </c>
      <c r="T544">
        <v>3062742.8187000002</v>
      </c>
      <c r="U544">
        <v>2.3304999999999999E-2</v>
      </c>
    </row>
    <row r="545" spans="1:21" x14ac:dyDescent="0.25">
      <c r="A545">
        <v>543</v>
      </c>
      <c r="B545" t="s">
        <v>24</v>
      </c>
      <c r="C545" t="s">
        <v>45</v>
      </c>
      <c r="D545" t="s">
        <v>46</v>
      </c>
      <c r="E545">
        <v>11</v>
      </c>
      <c r="F545" t="s">
        <v>37</v>
      </c>
      <c r="G545">
        <v>100</v>
      </c>
      <c r="H545" t="s">
        <v>27</v>
      </c>
      <c r="I545" t="s">
        <v>38</v>
      </c>
      <c r="J545" t="s">
        <v>36</v>
      </c>
      <c r="K545" t="s">
        <v>30</v>
      </c>
      <c r="L545" t="s">
        <v>31</v>
      </c>
      <c r="M545">
        <v>3</v>
      </c>
      <c r="N545" t="s">
        <v>32</v>
      </c>
      <c r="O545" t="s">
        <v>33</v>
      </c>
      <c r="P545">
        <v>46.439399999999999</v>
      </c>
      <c r="Q545">
        <v>337021.2709</v>
      </c>
      <c r="R545">
        <v>3062742.8187000002</v>
      </c>
      <c r="S545">
        <v>336976.98619999998</v>
      </c>
      <c r="T545">
        <v>3062756.8001999999</v>
      </c>
      <c r="U545">
        <v>4.6439000000000001E-2</v>
      </c>
    </row>
    <row r="546" spans="1:21" x14ac:dyDescent="0.25">
      <c r="A546">
        <v>544</v>
      </c>
      <c r="B546" t="s">
        <v>24</v>
      </c>
      <c r="C546" t="s">
        <v>45</v>
      </c>
      <c r="D546" t="s">
        <v>46</v>
      </c>
      <c r="E546">
        <v>11</v>
      </c>
      <c r="F546" t="s">
        <v>37</v>
      </c>
      <c r="G546">
        <v>100</v>
      </c>
      <c r="H546" t="s">
        <v>27</v>
      </c>
      <c r="I546" t="s">
        <v>38</v>
      </c>
      <c r="J546" t="s">
        <v>36</v>
      </c>
      <c r="K546" t="s">
        <v>30</v>
      </c>
      <c r="L546" t="s">
        <v>31</v>
      </c>
      <c r="M546">
        <v>3</v>
      </c>
      <c r="N546" t="s">
        <v>32</v>
      </c>
      <c r="O546" t="s">
        <v>33</v>
      </c>
      <c r="P546">
        <v>18.175599999999999</v>
      </c>
      <c r="Q546">
        <v>336976.98619999998</v>
      </c>
      <c r="R546">
        <v>3062756.8001999999</v>
      </c>
      <c r="S546">
        <v>336958.83390000003</v>
      </c>
      <c r="T546">
        <v>3062755.8794</v>
      </c>
      <c r="U546">
        <v>1.8176000000000001E-2</v>
      </c>
    </row>
    <row r="547" spans="1:21" x14ac:dyDescent="0.25">
      <c r="A547">
        <v>545</v>
      </c>
      <c r="B547" t="s">
        <v>24</v>
      </c>
      <c r="C547" t="s">
        <v>45</v>
      </c>
      <c r="D547" t="s">
        <v>46</v>
      </c>
      <c r="E547">
        <v>11</v>
      </c>
      <c r="F547" t="s">
        <v>37</v>
      </c>
      <c r="G547">
        <v>100</v>
      </c>
      <c r="H547" t="s">
        <v>27</v>
      </c>
      <c r="I547" t="s">
        <v>38</v>
      </c>
      <c r="J547" t="s">
        <v>36</v>
      </c>
      <c r="K547" t="s">
        <v>30</v>
      </c>
      <c r="L547" t="s">
        <v>31</v>
      </c>
      <c r="M547">
        <v>3</v>
      </c>
      <c r="N547" t="s">
        <v>32</v>
      </c>
      <c r="O547" t="s">
        <v>33</v>
      </c>
      <c r="P547">
        <v>33.941099999999999</v>
      </c>
      <c r="Q547">
        <v>336958.83390000003</v>
      </c>
      <c r="R547">
        <v>3062755.8794</v>
      </c>
      <c r="S547">
        <v>336924.89299999998</v>
      </c>
      <c r="T547">
        <v>3062755.7524000001</v>
      </c>
      <c r="U547">
        <v>3.3940999999999999E-2</v>
      </c>
    </row>
    <row r="548" spans="1:21" x14ac:dyDescent="0.25">
      <c r="A548">
        <v>546</v>
      </c>
      <c r="B548" t="s">
        <v>24</v>
      </c>
      <c r="C548" t="s">
        <v>45</v>
      </c>
      <c r="D548" t="s">
        <v>46</v>
      </c>
      <c r="E548">
        <v>11</v>
      </c>
      <c r="F548" t="s">
        <v>37</v>
      </c>
      <c r="G548">
        <v>100</v>
      </c>
      <c r="H548" t="s">
        <v>27</v>
      </c>
      <c r="I548" t="s">
        <v>38</v>
      </c>
      <c r="J548" t="s">
        <v>36</v>
      </c>
      <c r="K548" t="s">
        <v>30</v>
      </c>
      <c r="L548" t="s">
        <v>31</v>
      </c>
      <c r="M548">
        <v>3</v>
      </c>
      <c r="N548" t="s">
        <v>32</v>
      </c>
      <c r="O548" t="s">
        <v>33</v>
      </c>
      <c r="P548">
        <v>15.5373</v>
      </c>
      <c r="Q548">
        <v>336924.89299999998</v>
      </c>
      <c r="R548">
        <v>3062755.7524000001</v>
      </c>
      <c r="S548">
        <v>336910.19640000002</v>
      </c>
      <c r="T548">
        <v>3062750.7107000002</v>
      </c>
      <c r="U548">
        <v>1.5537E-2</v>
      </c>
    </row>
    <row r="549" spans="1:21" x14ac:dyDescent="0.25">
      <c r="A549">
        <v>547</v>
      </c>
      <c r="B549" t="s">
        <v>24</v>
      </c>
      <c r="C549" t="s">
        <v>45</v>
      </c>
      <c r="D549" t="s">
        <v>46</v>
      </c>
      <c r="E549">
        <v>11</v>
      </c>
      <c r="F549" t="s">
        <v>37</v>
      </c>
      <c r="G549">
        <v>100</v>
      </c>
      <c r="H549" t="s">
        <v>27</v>
      </c>
      <c r="I549" t="s">
        <v>38</v>
      </c>
      <c r="J549" t="s">
        <v>36</v>
      </c>
      <c r="K549" t="s">
        <v>30</v>
      </c>
      <c r="L549" t="s">
        <v>31</v>
      </c>
      <c r="M549">
        <v>3</v>
      </c>
      <c r="N549" t="s">
        <v>32</v>
      </c>
      <c r="O549" t="s">
        <v>33</v>
      </c>
      <c r="P549">
        <v>9.9035299999999999</v>
      </c>
      <c r="Q549">
        <v>336910.19640000002</v>
      </c>
      <c r="R549">
        <v>3062750.7107000002</v>
      </c>
      <c r="S549">
        <v>336903.0821</v>
      </c>
      <c r="T549">
        <v>3062743.8210999998</v>
      </c>
      <c r="U549">
        <v>9.9039999999999996E-3</v>
      </c>
    </row>
    <row r="550" spans="1:21" x14ac:dyDescent="0.25">
      <c r="A550">
        <v>548</v>
      </c>
      <c r="B550" t="s">
        <v>24</v>
      </c>
      <c r="C550" t="s">
        <v>45</v>
      </c>
      <c r="D550" t="s">
        <v>46</v>
      </c>
      <c r="E550">
        <v>11</v>
      </c>
      <c r="F550" t="s">
        <v>37</v>
      </c>
      <c r="G550">
        <v>100</v>
      </c>
      <c r="H550" t="s">
        <v>27</v>
      </c>
      <c r="I550" t="s">
        <v>38</v>
      </c>
      <c r="J550" t="s">
        <v>36</v>
      </c>
      <c r="K550" t="s">
        <v>30</v>
      </c>
      <c r="L550" t="s">
        <v>31</v>
      </c>
      <c r="M550">
        <v>3</v>
      </c>
      <c r="N550" t="s">
        <v>32</v>
      </c>
      <c r="O550" t="s">
        <v>33</v>
      </c>
      <c r="P550">
        <v>23.4693</v>
      </c>
      <c r="Q550">
        <v>336903.0821</v>
      </c>
      <c r="R550">
        <v>3062743.8210999998</v>
      </c>
      <c r="S550">
        <v>336879.65649999998</v>
      </c>
      <c r="T550">
        <v>3062742.3890999998</v>
      </c>
      <c r="U550">
        <v>2.3469E-2</v>
      </c>
    </row>
    <row r="551" spans="1:21" x14ac:dyDescent="0.25">
      <c r="A551">
        <v>549</v>
      </c>
      <c r="B551" t="s">
        <v>24</v>
      </c>
      <c r="C551" t="s">
        <v>45</v>
      </c>
      <c r="D551" t="s">
        <v>46</v>
      </c>
      <c r="E551">
        <v>11</v>
      </c>
      <c r="F551" t="s">
        <v>37</v>
      </c>
      <c r="G551">
        <v>100</v>
      </c>
      <c r="H551" t="s">
        <v>27</v>
      </c>
      <c r="I551" t="s">
        <v>38</v>
      </c>
      <c r="J551" t="s">
        <v>36</v>
      </c>
      <c r="K551" t="s">
        <v>30</v>
      </c>
      <c r="L551" t="s">
        <v>31</v>
      </c>
      <c r="M551">
        <v>3</v>
      </c>
      <c r="N551" t="s">
        <v>32</v>
      </c>
      <c r="O551" t="s">
        <v>33</v>
      </c>
      <c r="P551">
        <v>25.824100000000001</v>
      </c>
      <c r="Q551">
        <v>336879.65649999998</v>
      </c>
      <c r="R551">
        <v>3062742.3890999998</v>
      </c>
      <c r="S551">
        <v>336854.5772</v>
      </c>
      <c r="T551">
        <v>3062748.5463</v>
      </c>
      <c r="U551">
        <v>2.5824E-2</v>
      </c>
    </row>
    <row r="552" spans="1:21" x14ac:dyDescent="0.25">
      <c r="A552">
        <v>550</v>
      </c>
      <c r="B552" t="s">
        <v>24</v>
      </c>
      <c r="C552" t="s">
        <v>45</v>
      </c>
      <c r="D552" t="s">
        <v>46</v>
      </c>
      <c r="E552">
        <v>11</v>
      </c>
      <c r="F552" t="s">
        <v>37</v>
      </c>
      <c r="G552">
        <v>100</v>
      </c>
      <c r="H552" t="s">
        <v>27</v>
      </c>
      <c r="I552" t="s">
        <v>38</v>
      </c>
      <c r="J552" t="s">
        <v>36</v>
      </c>
      <c r="K552" t="s">
        <v>30</v>
      </c>
      <c r="L552" t="s">
        <v>31</v>
      </c>
      <c r="M552">
        <v>3</v>
      </c>
      <c r="N552" t="s">
        <v>32</v>
      </c>
      <c r="O552" t="s">
        <v>33</v>
      </c>
      <c r="P552">
        <v>9.1112699999999993</v>
      </c>
      <c r="Q552">
        <v>336854.5772</v>
      </c>
      <c r="R552">
        <v>3062748.5463</v>
      </c>
      <c r="S552">
        <v>336848.63299999997</v>
      </c>
      <c r="T552">
        <v>3062741.6411000001</v>
      </c>
      <c r="U552">
        <v>9.1109999999999993E-3</v>
      </c>
    </row>
    <row r="553" spans="1:21" x14ac:dyDescent="0.25">
      <c r="A553">
        <v>551</v>
      </c>
      <c r="B553" t="s">
        <v>24</v>
      </c>
      <c r="C553" t="s">
        <v>45</v>
      </c>
      <c r="D553" t="s">
        <v>46</v>
      </c>
      <c r="E553">
        <v>11</v>
      </c>
      <c r="F553" t="s">
        <v>37</v>
      </c>
      <c r="G553">
        <v>100</v>
      </c>
      <c r="H553" t="s">
        <v>27</v>
      </c>
      <c r="I553" t="s">
        <v>38</v>
      </c>
      <c r="J553" t="s">
        <v>36</v>
      </c>
      <c r="K553" t="s">
        <v>30</v>
      </c>
      <c r="L553" t="s">
        <v>31</v>
      </c>
      <c r="M553">
        <v>3</v>
      </c>
      <c r="N553" t="s">
        <v>32</v>
      </c>
      <c r="O553" t="s">
        <v>33</v>
      </c>
      <c r="P553">
        <v>19.884399999999999</v>
      </c>
      <c r="Q553">
        <v>336848.63299999997</v>
      </c>
      <c r="R553">
        <v>3062741.6411000001</v>
      </c>
      <c r="S553">
        <v>336833.24979999999</v>
      </c>
      <c r="T553">
        <v>3062729.0416000001</v>
      </c>
      <c r="U553">
        <v>1.9883999999999999E-2</v>
      </c>
    </row>
    <row r="554" spans="1:21" x14ac:dyDescent="0.25">
      <c r="A554">
        <v>552</v>
      </c>
      <c r="B554" t="s">
        <v>24</v>
      </c>
      <c r="C554" t="s">
        <v>45</v>
      </c>
      <c r="D554" t="s">
        <v>46</v>
      </c>
      <c r="E554">
        <v>11</v>
      </c>
      <c r="F554" t="s">
        <v>37</v>
      </c>
      <c r="G554">
        <v>100</v>
      </c>
      <c r="H554" t="s">
        <v>27</v>
      </c>
      <c r="I554" t="s">
        <v>38</v>
      </c>
      <c r="J554" t="s">
        <v>36</v>
      </c>
      <c r="K554" t="s">
        <v>30</v>
      </c>
      <c r="L554" t="s">
        <v>31</v>
      </c>
      <c r="M554">
        <v>3</v>
      </c>
      <c r="N554" t="s">
        <v>32</v>
      </c>
      <c r="O554" t="s">
        <v>33</v>
      </c>
      <c r="P554">
        <v>10.4796</v>
      </c>
      <c r="Q554">
        <v>336833.24979999999</v>
      </c>
      <c r="R554">
        <v>3062729.0416000001</v>
      </c>
      <c r="S554">
        <v>336823.80489999999</v>
      </c>
      <c r="T554">
        <v>3062724.5011</v>
      </c>
      <c r="U554">
        <v>1.048E-2</v>
      </c>
    </row>
    <row r="555" spans="1:21" x14ac:dyDescent="0.25">
      <c r="A555">
        <v>553</v>
      </c>
      <c r="B555" t="s">
        <v>24</v>
      </c>
      <c r="C555" t="s">
        <v>45</v>
      </c>
      <c r="D555" t="s">
        <v>46</v>
      </c>
      <c r="E555">
        <v>11</v>
      </c>
      <c r="F555" t="s">
        <v>37</v>
      </c>
      <c r="G555">
        <v>100</v>
      </c>
      <c r="H555" t="s">
        <v>27</v>
      </c>
      <c r="I555" t="s">
        <v>38</v>
      </c>
      <c r="J555" t="s">
        <v>36</v>
      </c>
      <c r="K555" t="s">
        <v>30</v>
      </c>
      <c r="L555" t="s">
        <v>31</v>
      </c>
      <c r="M555">
        <v>3</v>
      </c>
      <c r="N555" t="s">
        <v>32</v>
      </c>
      <c r="O555" t="s">
        <v>33</v>
      </c>
      <c r="P555">
        <v>11.738799999999999</v>
      </c>
      <c r="Q555">
        <v>336823.80489999999</v>
      </c>
      <c r="R555">
        <v>3062724.5011</v>
      </c>
      <c r="S555">
        <v>336813.22519999999</v>
      </c>
      <c r="T555">
        <v>3062719.4149000002</v>
      </c>
      <c r="U555">
        <v>1.1738999999999999E-2</v>
      </c>
    </row>
    <row r="556" spans="1:21" x14ac:dyDescent="0.25">
      <c r="A556">
        <v>554</v>
      </c>
      <c r="B556" t="s">
        <v>24</v>
      </c>
      <c r="C556" t="s">
        <v>45</v>
      </c>
      <c r="D556" t="s">
        <v>46</v>
      </c>
      <c r="E556">
        <v>11</v>
      </c>
      <c r="F556" t="s">
        <v>37</v>
      </c>
      <c r="G556">
        <v>100</v>
      </c>
      <c r="H556" t="s">
        <v>27</v>
      </c>
      <c r="I556" t="s">
        <v>38</v>
      </c>
      <c r="J556" t="s">
        <v>36</v>
      </c>
      <c r="K556" t="s">
        <v>30</v>
      </c>
      <c r="L556" t="s">
        <v>31</v>
      </c>
      <c r="M556">
        <v>3</v>
      </c>
      <c r="N556" t="s">
        <v>32</v>
      </c>
      <c r="O556" t="s">
        <v>33</v>
      </c>
      <c r="P556">
        <v>16.1935</v>
      </c>
      <c r="Q556">
        <v>336813.22519999999</v>
      </c>
      <c r="R556">
        <v>3062719.4149000002</v>
      </c>
      <c r="S556">
        <v>336804.8469</v>
      </c>
      <c r="T556">
        <v>3062705.5573</v>
      </c>
      <c r="U556">
        <v>1.6192999999999999E-2</v>
      </c>
    </row>
    <row r="557" spans="1:21" x14ac:dyDescent="0.25">
      <c r="A557">
        <v>555</v>
      </c>
      <c r="B557" t="s">
        <v>24</v>
      </c>
      <c r="C557" t="s">
        <v>45</v>
      </c>
      <c r="D557" t="s">
        <v>46</v>
      </c>
      <c r="E557">
        <v>11</v>
      </c>
      <c r="F557" t="s">
        <v>37</v>
      </c>
      <c r="G557">
        <v>100</v>
      </c>
      <c r="H557" t="s">
        <v>27</v>
      </c>
      <c r="I557" t="s">
        <v>38</v>
      </c>
      <c r="J557" t="s">
        <v>36</v>
      </c>
      <c r="K557" t="s">
        <v>30</v>
      </c>
      <c r="L557" t="s">
        <v>31</v>
      </c>
      <c r="M557">
        <v>3</v>
      </c>
      <c r="N557" t="s">
        <v>32</v>
      </c>
      <c r="O557" t="s">
        <v>33</v>
      </c>
      <c r="P557">
        <v>46.008099999999999</v>
      </c>
      <c r="Q557">
        <v>336804.8469</v>
      </c>
      <c r="R557">
        <v>3062705.5573</v>
      </c>
      <c r="S557">
        <v>336759.29070000001</v>
      </c>
      <c r="T557">
        <v>3062711.9896</v>
      </c>
      <c r="U557">
        <v>4.6008E-2</v>
      </c>
    </row>
    <row r="558" spans="1:21" x14ac:dyDescent="0.25">
      <c r="A558">
        <v>556</v>
      </c>
      <c r="B558" t="s">
        <v>24</v>
      </c>
      <c r="C558" t="s">
        <v>45</v>
      </c>
      <c r="D558" t="s">
        <v>46</v>
      </c>
      <c r="E558">
        <v>11</v>
      </c>
      <c r="F558" t="s">
        <v>37</v>
      </c>
      <c r="G558">
        <v>100</v>
      </c>
      <c r="H558" t="s">
        <v>27</v>
      </c>
      <c r="I558" t="s">
        <v>38</v>
      </c>
      <c r="J558" t="s">
        <v>36</v>
      </c>
      <c r="K558" t="s">
        <v>30</v>
      </c>
      <c r="L558" t="s">
        <v>31</v>
      </c>
      <c r="M558">
        <v>3</v>
      </c>
      <c r="N558" t="s">
        <v>32</v>
      </c>
      <c r="O558" t="s">
        <v>33</v>
      </c>
      <c r="P558">
        <v>22.0154</v>
      </c>
      <c r="Q558">
        <v>336759.29070000001</v>
      </c>
      <c r="R558">
        <v>3062711.9896</v>
      </c>
      <c r="S558">
        <v>336738.31459999998</v>
      </c>
      <c r="T558">
        <v>3062718.6740999999</v>
      </c>
      <c r="U558">
        <v>2.2015E-2</v>
      </c>
    </row>
    <row r="559" spans="1:21" x14ac:dyDescent="0.25">
      <c r="A559">
        <v>557</v>
      </c>
      <c r="B559" t="s">
        <v>24</v>
      </c>
      <c r="C559" t="s">
        <v>45</v>
      </c>
      <c r="D559" t="s">
        <v>46</v>
      </c>
      <c r="E559">
        <v>11</v>
      </c>
      <c r="F559" t="s">
        <v>37</v>
      </c>
      <c r="G559">
        <v>100</v>
      </c>
      <c r="H559" t="s">
        <v>27</v>
      </c>
      <c r="I559" t="s">
        <v>38</v>
      </c>
      <c r="J559" t="s">
        <v>36</v>
      </c>
      <c r="K559" t="s">
        <v>30</v>
      </c>
      <c r="L559" t="s">
        <v>31</v>
      </c>
      <c r="M559">
        <v>3</v>
      </c>
      <c r="N559" t="s">
        <v>32</v>
      </c>
      <c r="O559" t="s">
        <v>33</v>
      </c>
      <c r="P559">
        <v>22.355699999999999</v>
      </c>
      <c r="Q559">
        <v>336738.31459999998</v>
      </c>
      <c r="R559">
        <v>3062718.6740999999</v>
      </c>
      <c r="S559">
        <v>336716.11369999999</v>
      </c>
      <c r="T559">
        <v>3062721.3004999999</v>
      </c>
      <c r="U559">
        <v>2.2356000000000001E-2</v>
      </c>
    </row>
    <row r="560" spans="1:21" x14ac:dyDescent="0.25">
      <c r="A560">
        <v>558</v>
      </c>
      <c r="B560" t="s">
        <v>24</v>
      </c>
      <c r="C560" t="s">
        <v>45</v>
      </c>
      <c r="D560" t="s">
        <v>46</v>
      </c>
      <c r="E560">
        <v>11</v>
      </c>
      <c r="F560" t="s">
        <v>37</v>
      </c>
      <c r="G560">
        <v>100</v>
      </c>
      <c r="H560" t="s">
        <v>27</v>
      </c>
      <c r="I560" t="s">
        <v>38</v>
      </c>
      <c r="J560" t="s">
        <v>36</v>
      </c>
      <c r="K560" t="s">
        <v>30</v>
      </c>
      <c r="L560" t="s">
        <v>31</v>
      </c>
      <c r="M560">
        <v>3</v>
      </c>
      <c r="N560" t="s">
        <v>32</v>
      </c>
      <c r="O560" t="s">
        <v>33</v>
      </c>
      <c r="P560">
        <v>31.601199999999999</v>
      </c>
      <c r="Q560">
        <v>336716.11369999999</v>
      </c>
      <c r="R560">
        <v>3062721.3004999999</v>
      </c>
      <c r="S560">
        <v>336684.52850000001</v>
      </c>
      <c r="T560">
        <v>3062722.3067000001</v>
      </c>
      <c r="U560">
        <v>3.1600999999999997E-2</v>
      </c>
    </row>
    <row r="561" spans="1:21" x14ac:dyDescent="0.25">
      <c r="A561">
        <v>559</v>
      </c>
      <c r="B561" t="s">
        <v>24</v>
      </c>
      <c r="C561" t="s">
        <v>45</v>
      </c>
      <c r="D561" t="s">
        <v>46</v>
      </c>
      <c r="E561">
        <v>11</v>
      </c>
      <c r="F561" t="s">
        <v>37</v>
      </c>
      <c r="G561">
        <v>100</v>
      </c>
      <c r="H561" t="s">
        <v>27</v>
      </c>
      <c r="I561" t="s">
        <v>38</v>
      </c>
      <c r="J561" t="s">
        <v>36</v>
      </c>
      <c r="K561" t="s">
        <v>30</v>
      </c>
      <c r="L561" t="s">
        <v>31</v>
      </c>
      <c r="M561">
        <v>3</v>
      </c>
      <c r="N561" t="s">
        <v>32</v>
      </c>
      <c r="O561" t="s">
        <v>33</v>
      </c>
      <c r="P561">
        <v>19.927800000000001</v>
      </c>
      <c r="Q561">
        <v>336684.52850000001</v>
      </c>
      <c r="R561">
        <v>3062722.3067000001</v>
      </c>
      <c r="S561">
        <v>336664.65220000001</v>
      </c>
      <c r="T561">
        <v>3062723.7377999998</v>
      </c>
      <c r="U561">
        <v>1.9928000000000001E-2</v>
      </c>
    </row>
    <row r="562" spans="1:21" x14ac:dyDescent="0.25">
      <c r="A562">
        <v>560</v>
      </c>
      <c r="B562" t="s">
        <v>24</v>
      </c>
      <c r="C562" t="s">
        <v>45</v>
      </c>
      <c r="D562" t="s">
        <v>46</v>
      </c>
      <c r="E562">
        <v>11</v>
      </c>
      <c r="F562" t="s">
        <v>37</v>
      </c>
      <c r="G562">
        <v>100</v>
      </c>
      <c r="H562" t="s">
        <v>27</v>
      </c>
      <c r="I562" t="s">
        <v>38</v>
      </c>
      <c r="J562" t="s">
        <v>36</v>
      </c>
      <c r="K562" t="s">
        <v>30</v>
      </c>
      <c r="L562" t="s">
        <v>31</v>
      </c>
      <c r="M562">
        <v>3</v>
      </c>
      <c r="N562" t="s">
        <v>32</v>
      </c>
      <c r="O562" t="s">
        <v>33</v>
      </c>
      <c r="P562">
        <v>27.598400000000002</v>
      </c>
      <c r="Q562">
        <v>336664.65220000001</v>
      </c>
      <c r="R562">
        <v>3062723.7377999998</v>
      </c>
      <c r="S562">
        <v>336637.18589999998</v>
      </c>
      <c r="T562">
        <v>3062726.4350999999</v>
      </c>
      <c r="U562">
        <v>2.7598000000000001E-2</v>
      </c>
    </row>
    <row r="563" spans="1:21" x14ac:dyDescent="0.25">
      <c r="A563">
        <v>561</v>
      </c>
      <c r="B563" t="s">
        <v>24</v>
      </c>
      <c r="C563" t="s">
        <v>45</v>
      </c>
      <c r="D563" t="s">
        <v>46</v>
      </c>
      <c r="E563">
        <v>11</v>
      </c>
      <c r="F563" t="s">
        <v>37</v>
      </c>
      <c r="G563">
        <v>100</v>
      </c>
      <c r="H563" t="s">
        <v>27</v>
      </c>
      <c r="I563" t="s">
        <v>38</v>
      </c>
      <c r="J563" t="s">
        <v>36</v>
      </c>
      <c r="K563" t="s">
        <v>30</v>
      </c>
      <c r="L563" t="s">
        <v>31</v>
      </c>
      <c r="M563">
        <v>3</v>
      </c>
      <c r="N563" t="s">
        <v>32</v>
      </c>
      <c r="O563" t="s">
        <v>33</v>
      </c>
      <c r="P563">
        <v>19.902200000000001</v>
      </c>
      <c r="Q563">
        <v>336637.18589999998</v>
      </c>
      <c r="R563">
        <v>3062726.4350999999</v>
      </c>
      <c r="S563">
        <v>336617.28619999997</v>
      </c>
      <c r="T563">
        <v>3062726.1203999999</v>
      </c>
      <c r="U563">
        <v>1.9902E-2</v>
      </c>
    </row>
    <row r="564" spans="1:21" x14ac:dyDescent="0.25">
      <c r="A564">
        <v>562</v>
      </c>
      <c r="B564" t="s">
        <v>24</v>
      </c>
      <c r="C564" t="s">
        <v>45</v>
      </c>
      <c r="D564" t="s">
        <v>46</v>
      </c>
      <c r="E564">
        <v>11</v>
      </c>
      <c r="F564" t="s">
        <v>37</v>
      </c>
      <c r="G564">
        <v>100</v>
      </c>
      <c r="H564" t="s">
        <v>27</v>
      </c>
      <c r="I564" t="s">
        <v>38</v>
      </c>
      <c r="J564" t="s">
        <v>36</v>
      </c>
      <c r="K564" t="s">
        <v>30</v>
      </c>
      <c r="L564" t="s">
        <v>31</v>
      </c>
      <c r="M564">
        <v>3</v>
      </c>
      <c r="N564" t="s">
        <v>32</v>
      </c>
      <c r="O564" t="s">
        <v>33</v>
      </c>
      <c r="P564">
        <v>22.819299999999998</v>
      </c>
      <c r="Q564">
        <v>336617.28619999997</v>
      </c>
      <c r="R564">
        <v>3062726.1203999999</v>
      </c>
      <c r="S564">
        <v>336594.46899999998</v>
      </c>
      <c r="T564">
        <v>3062726.4268999998</v>
      </c>
      <c r="U564">
        <v>2.2818999999999999E-2</v>
      </c>
    </row>
    <row r="565" spans="1:21" x14ac:dyDescent="0.25">
      <c r="A565">
        <v>563</v>
      </c>
      <c r="B565" t="s">
        <v>24</v>
      </c>
      <c r="C565" t="s">
        <v>45</v>
      </c>
      <c r="D565" t="s">
        <v>46</v>
      </c>
      <c r="E565">
        <v>11</v>
      </c>
      <c r="F565" t="s">
        <v>37</v>
      </c>
      <c r="G565">
        <v>100</v>
      </c>
      <c r="H565" t="s">
        <v>27</v>
      </c>
      <c r="I565" t="s">
        <v>38</v>
      </c>
      <c r="J565" t="s">
        <v>36</v>
      </c>
      <c r="K565" t="s">
        <v>30</v>
      </c>
      <c r="L565" t="s">
        <v>31</v>
      </c>
      <c r="M565">
        <v>3</v>
      </c>
      <c r="N565" t="s">
        <v>32</v>
      </c>
      <c r="O565" t="s">
        <v>33</v>
      </c>
      <c r="P565">
        <v>14.794499999999999</v>
      </c>
      <c r="Q565">
        <v>336594.46899999998</v>
      </c>
      <c r="R565">
        <v>3062726.4268999998</v>
      </c>
      <c r="S565">
        <v>336580.4902</v>
      </c>
      <c r="T565">
        <v>3062731.2714999998</v>
      </c>
      <c r="U565">
        <v>1.4794E-2</v>
      </c>
    </row>
    <row r="566" spans="1:21" x14ac:dyDescent="0.25">
      <c r="A566">
        <v>564</v>
      </c>
      <c r="B566" t="s">
        <v>24</v>
      </c>
      <c r="C566" t="s">
        <v>45</v>
      </c>
      <c r="D566" t="s">
        <v>46</v>
      </c>
      <c r="E566">
        <v>11</v>
      </c>
      <c r="F566" t="s">
        <v>42</v>
      </c>
      <c r="G566">
        <v>120</v>
      </c>
      <c r="H566" t="s">
        <v>27</v>
      </c>
      <c r="I566" t="s">
        <v>28</v>
      </c>
      <c r="J566" t="s">
        <v>36</v>
      </c>
      <c r="K566" t="s">
        <v>49</v>
      </c>
      <c r="L566" t="s">
        <v>31</v>
      </c>
      <c r="M566">
        <v>3</v>
      </c>
      <c r="N566" t="s">
        <v>32</v>
      </c>
      <c r="O566" t="s">
        <v>33</v>
      </c>
      <c r="P566">
        <v>43.235599999999998</v>
      </c>
      <c r="Q566">
        <v>337189.94750000001</v>
      </c>
      <c r="R566">
        <v>3062709.0943</v>
      </c>
      <c r="S566">
        <v>337197.5527</v>
      </c>
      <c r="T566">
        <v>3062666.5328000002</v>
      </c>
      <c r="U566">
        <v>4.3235999999999997E-2</v>
      </c>
    </row>
    <row r="567" spans="1:21" x14ac:dyDescent="0.25">
      <c r="A567">
        <v>565</v>
      </c>
      <c r="B567" t="s">
        <v>24</v>
      </c>
      <c r="C567" t="s">
        <v>45</v>
      </c>
      <c r="D567" t="s">
        <v>46</v>
      </c>
      <c r="E567">
        <v>11</v>
      </c>
      <c r="F567" t="s">
        <v>37</v>
      </c>
      <c r="G567">
        <v>100</v>
      </c>
      <c r="H567" t="s">
        <v>27</v>
      </c>
      <c r="I567" t="s">
        <v>38</v>
      </c>
      <c r="J567" t="s">
        <v>36</v>
      </c>
      <c r="K567" t="s">
        <v>30</v>
      </c>
      <c r="L567" t="s">
        <v>31</v>
      </c>
      <c r="M567">
        <v>3</v>
      </c>
      <c r="N567" t="s">
        <v>32</v>
      </c>
      <c r="O567" t="s">
        <v>33</v>
      </c>
      <c r="P567">
        <v>96.325199999999995</v>
      </c>
      <c r="Q567">
        <v>337197.5527</v>
      </c>
      <c r="R567">
        <v>3062666.5328000002</v>
      </c>
      <c r="S567">
        <v>337124.73330000002</v>
      </c>
      <c r="T567">
        <v>3062603.4781999998</v>
      </c>
      <c r="U567">
        <v>9.6324999999999994E-2</v>
      </c>
    </row>
    <row r="568" spans="1:21" x14ac:dyDescent="0.25">
      <c r="A568">
        <v>566</v>
      </c>
      <c r="B568" t="s">
        <v>24</v>
      </c>
      <c r="C568" t="s">
        <v>45</v>
      </c>
      <c r="D568" t="s">
        <v>46</v>
      </c>
      <c r="E568">
        <v>11</v>
      </c>
      <c r="F568" t="s">
        <v>37</v>
      </c>
      <c r="G568">
        <v>100</v>
      </c>
      <c r="H568" t="s">
        <v>27</v>
      </c>
      <c r="I568" t="s">
        <v>38</v>
      </c>
      <c r="J568" t="s">
        <v>36</v>
      </c>
      <c r="K568" t="s">
        <v>30</v>
      </c>
      <c r="L568" t="s">
        <v>31</v>
      </c>
      <c r="M568">
        <v>3</v>
      </c>
      <c r="N568" t="s">
        <v>32</v>
      </c>
      <c r="O568" t="s">
        <v>33</v>
      </c>
      <c r="P568">
        <v>62.607300000000002</v>
      </c>
      <c r="Q568">
        <v>337124.73330000002</v>
      </c>
      <c r="R568">
        <v>3062603.4781999998</v>
      </c>
      <c r="S568">
        <v>337073.9191</v>
      </c>
      <c r="T568">
        <v>3062566.9051000001</v>
      </c>
      <c r="U568">
        <v>6.2606999999999996E-2</v>
      </c>
    </row>
    <row r="569" spans="1:21" x14ac:dyDescent="0.25">
      <c r="A569">
        <v>567</v>
      </c>
      <c r="B569" t="s">
        <v>24</v>
      </c>
      <c r="C569" t="s">
        <v>45</v>
      </c>
      <c r="D569" t="s">
        <v>46</v>
      </c>
      <c r="E569">
        <v>11</v>
      </c>
      <c r="F569" t="s">
        <v>37</v>
      </c>
      <c r="G569">
        <v>100</v>
      </c>
      <c r="H569" t="s">
        <v>27</v>
      </c>
      <c r="I569" t="s">
        <v>38</v>
      </c>
      <c r="J569" t="s">
        <v>36</v>
      </c>
      <c r="K569" t="s">
        <v>30</v>
      </c>
      <c r="L569" t="s">
        <v>31</v>
      </c>
      <c r="M569">
        <v>3</v>
      </c>
      <c r="N569" t="s">
        <v>32</v>
      </c>
      <c r="O569" t="s">
        <v>33</v>
      </c>
      <c r="P569">
        <v>69.965100000000007</v>
      </c>
      <c r="Q569">
        <v>337073.9191</v>
      </c>
      <c r="R569">
        <v>3062566.9051000001</v>
      </c>
      <c r="S569">
        <v>337017.76880000002</v>
      </c>
      <c r="T569">
        <v>3062525.1647999999</v>
      </c>
      <c r="U569">
        <v>6.9964999999999999E-2</v>
      </c>
    </row>
    <row r="570" spans="1:21" x14ac:dyDescent="0.25">
      <c r="A570">
        <v>568</v>
      </c>
      <c r="B570" t="s">
        <v>24</v>
      </c>
      <c r="C570" t="s">
        <v>45</v>
      </c>
      <c r="D570" t="s">
        <v>46</v>
      </c>
      <c r="E570">
        <v>11</v>
      </c>
      <c r="F570" t="s">
        <v>37</v>
      </c>
      <c r="G570">
        <v>100</v>
      </c>
      <c r="H570" t="s">
        <v>27</v>
      </c>
      <c r="I570" t="s">
        <v>38</v>
      </c>
      <c r="J570" t="s">
        <v>36</v>
      </c>
      <c r="K570" t="s">
        <v>30</v>
      </c>
      <c r="L570" t="s">
        <v>31</v>
      </c>
      <c r="M570">
        <v>3</v>
      </c>
      <c r="N570" t="s">
        <v>32</v>
      </c>
      <c r="O570" t="s">
        <v>33</v>
      </c>
      <c r="P570">
        <v>78.741299999999995</v>
      </c>
      <c r="Q570">
        <v>337017.76880000002</v>
      </c>
      <c r="R570">
        <v>3062525.1647999999</v>
      </c>
      <c r="S570">
        <v>336951.65639999998</v>
      </c>
      <c r="T570">
        <v>3062482.3939</v>
      </c>
      <c r="U570">
        <v>7.8741000000000005E-2</v>
      </c>
    </row>
    <row r="571" spans="1:21" x14ac:dyDescent="0.25">
      <c r="A571">
        <v>569</v>
      </c>
      <c r="B571" t="s">
        <v>24</v>
      </c>
      <c r="C571" t="s">
        <v>45</v>
      </c>
      <c r="D571" t="s">
        <v>46</v>
      </c>
      <c r="E571">
        <v>11</v>
      </c>
      <c r="F571" t="s">
        <v>37</v>
      </c>
      <c r="G571">
        <v>100</v>
      </c>
      <c r="H571" t="s">
        <v>27</v>
      </c>
      <c r="I571" t="s">
        <v>38</v>
      </c>
      <c r="J571" t="s">
        <v>36</v>
      </c>
      <c r="K571" t="s">
        <v>30</v>
      </c>
      <c r="L571" t="s">
        <v>31</v>
      </c>
      <c r="M571">
        <v>3</v>
      </c>
      <c r="N571" t="s">
        <v>32</v>
      </c>
      <c r="O571" t="s">
        <v>33</v>
      </c>
      <c r="P571">
        <v>53.243499999999997</v>
      </c>
      <c r="Q571">
        <v>336951.65639999998</v>
      </c>
      <c r="R571">
        <v>3062482.3939</v>
      </c>
      <c r="S571">
        <v>336909.80200000003</v>
      </c>
      <c r="T571">
        <v>3062449.4838</v>
      </c>
      <c r="U571">
        <v>5.3242999999999999E-2</v>
      </c>
    </row>
    <row r="572" spans="1:21" x14ac:dyDescent="0.25">
      <c r="A572">
        <v>570</v>
      </c>
      <c r="B572" t="s">
        <v>24</v>
      </c>
      <c r="C572" t="s">
        <v>45</v>
      </c>
      <c r="D572" t="s">
        <v>46</v>
      </c>
      <c r="E572">
        <v>11</v>
      </c>
      <c r="F572" t="s">
        <v>37</v>
      </c>
      <c r="G572">
        <v>100</v>
      </c>
      <c r="H572" t="s">
        <v>27</v>
      </c>
      <c r="I572" t="s">
        <v>38</v>
      </c>
      <c r="J572" t="s">
        <v>36</v>
      </c>
      <c r="K572" t="s">
        <v>30</v>
      </c>
      <c r="L572" t="s">
        <v>31</v>
      </c>
      <c r="M572">
        <v>3</v>
      </c>
      <c r="N572" t="s">
        <v>32</v>
      </c>
      <c r="O572" t="s">
        <v>33</v>
      </c>
      <c r="P572">
        <v>6.94353</v>
      </c>
      <c r="Q572">
        <v>336909.80200000003</v>
      </c>
      <c r="R572">
        <v>3062449.4838</v>
      </c>
      <c r="S572">
        <v>336904.34370000003</v>
      </c>
      <c r="T572">
        <v>3062445.1919999998</v>
      </c>
      <c r="U572">
        <v>6.9439999999999997E-3</v>
      </c>
    </row>
    <row r="573" spans="1:21" x14ac:dyDescent="0.25">
      <c r="A573">
        <v>571</v>
      </c>
      <c r="B573" t="s">
        <v>24</v>
      </c>
      <c r="C573" t="s">
        <v>45</v>
      </c>
      <c r="D573" t="s">
        <v>46</v>
      </c>
      <c r="E573">
        <v>11</v>
      </c>
      <c r="F573" t="s">
        <v>37</v>
      </c>
      <c r="G573">
        <v>100</v>
      </c>
      <c r="H573" t="s">
        <v>27</v>
      </c>
      <c r="I573" t="s">
        <v>38</v>
      </c>
      <c r="J573" t="s">
        <v>36</v>
      </c>
      <c r="K573" t="s">
        <v>30</v>
      </c>
      <c r="L573" t="s">
        <v>31</v>
      </c>
      <c r="M573">
        <v>3</v>
      </c>
      <c r="N573" t="s">
        <v>32</v>
      </c>
      <c r="O573" t="s">
        <v>33</v>
      </c>
      <c r="P573">
        <v>72.185100000000006</v>
      </c>
      <c r="Q573">
        <v>336904.34370000003</v>
      </c>
      <c r="R573">
        <v>3062445.1919999998</v>
      </c>
      <c r="S573">
        <v>336845.84419999999</v>
      </c>
      <c r="T573">
        <v>3062402.9013</v>
      </c>
      <c r="U573">
        <v>7.2184999999999999E-2</v>
      </c>
    </row>
    <row r="574" spans="1:21" x14ac:dyDescent="0.25">
      <c r="A574">
        <v>572</v>
      </c>
      <c r="B574" t="s">
        <v>24</v>
      </c>
      <c r="C574" t="s">
        <v>45</v>
      </c>
      <c r="D574" t="s">
        <v>46</v>
      </c>
      <c r="E574">
        <v>11</v>
      </c>
      <c r="F574" t="s">
        <v>37</v>
      </c>
      <c r="G574">
        <v>100</v>
      </c>
      <c r="H574" t="s">
        <v>27</v>
      </c>
      <c r="I574" t="s">
        <v>38</v>
      </c>
      <c r="J574" t="s">
        <v>36</v>
      </c>
      <c r="K574" t="s">
        <v>30</v>
      </c>
      <c r="L574" t="s">
        <v>31</v>
      </c>
      <c r="M574">
        <v>3</v>
      </c>
      <c r="N574" t="s">
        <v>32</v>
      </c>
      <c r="O574" t="s">
        <v>33</v>
      </c>
      <c r="P574">
        <v>60.743200000000002</v>
      </c>
      <c r="Q574">
        <v>336845.84419999999</v>
      </c>
      <c r="R574">
        <v>3062402.9013</v>
      </c>
      <c r="S574">
        <v>336797.36859999999</v>
      </c>
      <c r="T574">
        <v>3062366.2973000002</v>
      </c>
      <c r="U574">
        <v>6.0742999999999998E-2</v>
      </c>
    </row>
    <row r="575" spans="1:21" x14ac:dyDescent="0.25">
      <c r="A575">
        <v>573</v>
      </c>
      <c r="B575" t="s">
        <v>24</v>
      </c>
      <c r="C575" t="s">
        <v>45</v>
      </c>
      <c r="D575" t="s">
        <v>46</v>
      </c>
      <c r="E575">
        <v>11</v>
      </c>
      <c r="F575" t="s">
        <v>37</v>
      </c>
      <c r="G575">
        <v>100</v>
      </c>
      <c r="H575" t="s">
        <v>27</v>
      </c>
      <c r="I575" t="s">
        <v>38</v>
      </c>
      <c r="J575" t="s">
        <v>36</v>
      </c>
      <c r="K575" t="s">
        <v>30</v>
      </c>
      <c r="L575" t="s">
        <v>31</v>
      </c>
      <c r="M575">
        <v>3</v>
      </c>
      <c r="N575" t="s">
        <v>32</v>
      </c>
      <c r="O575" t="s">
        <v>33</v>
      </c>
      <c r="P575">
        <v>12.7339</v>
      </c>
      <c r="Q575">
        <v>336797.36859999999</v>
      </c>
      <c r="R575">
        <v>3062366.2973000002</v>
      </c>
      <c r="S575">
        <v>336786.43469999998</v>
      </c>
      <c r="T575">
        <v>3062359.7702000001</v>
      </c>
      <c r="U575">
        <v>1.2734000000000001E-2</v>
      </c>
    </row>
    <row r="576" spans="1:21" x14ac:dyDescent="0.25">
      <c r="A576">
        <v>574</v>
      </c>
      <c r="B576" t="s">
        <v>24</v>
      </c>
      <c r="C576" t="s">
        <v>45</v>
      </c>
      <c r="D576" t="s">
        <v>46</v>
      </c>
      <c r="E576">
        <v>11</v>
      </c>
      <c r="F576" t="s">
        <v>37</v>
      </c>
      <c r="G576">
        <v>100</v>
      </c>
      <c r="H576" t="s">
        <v>27</v>
      </c>
      <c r="I576" t="s">
        <v>38</v>
      </c>
      <c r="J576" t="s">
        <v>36</v>
      </c>
      <c r="K576" t="s">
        <v>30</v>
      </c>
      <c r="L576" t="s">
        <v>31</v>
      </c>
      <c r="M576">
        <v>3</v>
      </c>
      <c r="N576" t="s">
        <v>32</v>
      </c>
      <c r="O576" t="s">
        <v>33</v>
      </c>
      <c r="P576">
        <v>14.3292</v>
      </c>
      <c r="Q576">
        <v>336786.43469999998</v>
      </c>
      <c r="R576">
        <v>3062359.7702000001</v>
      </c>
      <c r="S576">
        <v>336774.13101299998</v>
      </c>
      <c r="T576">
        <v>3062352.4254800002</v>
      </c>
      <c r="U576">
        <v>1.4329E-2</v>
      </c>
    </row>
    <row r="577" spans="1:21" x14ac:dyDescent="0.25">
      <c r="A577">
        <v>575</v>
      </c>
      <c r="B577" t="s">
        <v>24</v>
      </c>
      <c r="C577" t="s">
        <v>45</v>
      </c>
      <c r="D577" t="s">
        <v>46</v>
      </c>
      <c r="E577">
        <v>11</v>
      </c>
      <c r="F577" t="s">
        <v>37</v>
      </c>
      <c r="G577">
        <v>100</v>
      </c>
      <c r="H577" t="s">
        <v>27</v>
      </c>
      <c r="I577" t="s">
        <v>38</v>
      </c>
      <c r="J577" t="s">
        <v>36</v>
      </c>
      <c r="K577" t="s">
        <v>30</v>
      </c>
      <c r="L577" t="s">
        <v>31</v>
      </c>
      <c r="M577">
        <v>3</v>
      </c>
      <c r="N577" t="s">
        <v>32</v>
      </c>
      <c r="O577" t="s">
        <v>33</v>
      </c>
      <c r="P577">
        <v>39.5777</v>
      </c>
      <c r="Q577">
        <v>336774.13101299998</v>
      </c>
      <c r="R577">
        <v>3062352.4254800002</v>
      </c>
      <c r="S577">
        <v>336740.14779999998</v>
      </c>
      <c r="T577">
        <v>3062332.1390999998</v>
      </c>
      <c r="U577">
        <v>3.9578000000000002E-2</v>
      </c>
    </row>
    <row r="578" spans="1:21" x14ac:dyDescent="0.25">
      <c r="A578">
        <v>576</v>
      </c>
      <c r="B578" t="s">
        <v>24</v>
      </c>
      <c r="C578" t="s">
        <v>45</v>
      </c>
      <c r="D578" t="s">
        <v>46</v>
      </c>
      <c r="E578">
        <v>11</v>
      </c>
      <c r="F578" t="s">
        <v>37</v>
      </c>
      <c r="G578">
        <v>100</v>
      </c>
      <c r="H578" t="s">
        <v>27</v>
      </c>
      <c r="I578" t="s">
        <v>38</v>
      </c>
      <c r="J578" t="s">
        <v>36</v>
      </c>
      <c r="K578" t="s">
        <v>30</v>
      </c>
      <c r="L578" t="s">
        <v>31</v>
      </c>
      <c r="M578">
        <v>3</v>
      </c>
      <c r="N578" t="s">
        <v>32</v>
      </c>
      <c r="O578" t="s">
        <v>33</v>
      </c>
      <c r="P578">
        <v>20.654</v>
      </c>
      <c r="Q578">
        <v>336740.14779999998</v>
      </c>
      <c r="R578">
        <v>3062332.1390999998</v>
      </c>
      <c r="S578">
        <v>336724.74829999998</v>
      </c>
      <c r="T578">
        <v>3062318.3753</v>
      </c>
      <c r="U578">
        <v>2.0653999999999999E-2</v>
      </c>
    </row>
    <row r="579" spans="1:21" x14ac:dyDescent="0.25">
      <c r="A579">
        <v>577</v>
      </c>
      <c r="B579" t="s">
        <v>24</v>
      </c>
      <c r="C579" t="s">
        <v>45</v>
      </c>
      <c r="D579" t="s">
        <v>46</v>
      </c>
      <c r="E579">
        <v>11</v>
      </c>
      <c r="F579" t="s">
        <v>37</v>
      </c>
      <c r="G579">
        <v>100</v>
      </c>
      <c r="H579" t="s">
        <v>27</v>
      </c>
      <c r="I579" t="s">
        <v>38</v>
      </c>
      <c r="J579" t="s">
        <v>36</v>
      </c>
      <c r="K579" t="s">
        <v>30</v>
      </c>
      <c r="L579" t="s">
        <v>31</v>
      </c>
      <c r="M579">
        <v>3</v>
      </c>
      <c r="N579" t="s">
        <v>32</v>
      </c>
      <c r="O579" t="s">
        <v>33</v>
      </c>
      <c r="P579">
        <v>48.303899999999999</v>
      </c>
      <c r="Q579">
        <v>336724.74829999998</v>
      </c>
      <c r="R579">
        <v>3062318.3753</v>
      </c>
      <c r="S579">
        <v>336689.19839999999</v>
      </c>
      <c r="T579">
        <v>3062285.6726000002</v>
      </c>
      <c r="U579">
        <v>4.8304E-2</v>
      </c>
    </row>
    <row r="580" spans="1:21" x14ac:dyDescent="0.25">
      <c r="A580">
        <v>578</v>
      </c>
      <c r="B580" t="s">
        <v>24</v>
      </c>
      <c r="C580" t="s">
        <v>45</v>
      </c>
      <c r="D580" t="s">
        <v>46</v>
      </c>
      <c r="E580">
        <v>11</v>
      </c>
      <c r="F580" t="s">
        <v>37</v>
      </c>
      <c r="G580">
        <v>100</v>
      </c>
      <c r="H580" t="s">
        <v>27</v>
      </c>
      <c r="I580" t="s">
        <v>38</v>
      </c>
      <c r="J580" t="s">
        <v>36</v>
      </c>
      <c r="K580" t="s">
        <v>30</v>
      </c>
      <c r="L580" t="s">
        <v>31</v>
      </c>
      <c r="M580">
        <v>3</v>
      </c>
      <c r="N580" t="s">
        <v>32</v>
      </c>
      <c r="O580" t="s">
        <v>33</v>
      </c>
      <c r="P580">
        <v>19.315799999999999</v>
      </c>
      <c r="Q580">
        <v>336689.19839999999</v>
      </c>
      <c r="R580">
        <v>3062285.6726000002</v>
      </c>
      <c r="S580">
        <v>336673.80729999999</v>
      </c>
      <c r="T580">
        <v>3062274.0016000001</v>
      </c>
      <c r="U580">
        <v>1.9316E-2</v>
      </c>
    </row>
    <row r="581" spans="1:21" x14ac:dyDescent="0.25">
      <c r="A581">
        <v>579</v>
      </c>
      <c r="B581" t="s">
        <v>24</v>
      </c>
      <c r="C581" t="s">
        <v>45</v>
      </c>
      <c r="D581" t="s">
        <v>46</v>
      </c>
      <c r="E581">
        <v>11</v>
      </c>
      <c r="F581" t="s">
        <v>37</v>
      </c>
      <c r="G581">
        <v>100</v>
      </c>
      <c r="H581" t="s">
        <v>27</v>
      </c>
      <c r="I581" t="s">
        <v>38</v>
      </c>
      <c r="J581" t="s">
        <v>36</v>
      </c>
      <c r="K581" t="s">
        <v>30</v>
      </c>
      <c r="L581" t="s">
        <v>31</v>
      </c>
      <c r="M581">
        <v>3</v>
      </c>
      <c r="N581" t="s">
        <v>32</v>
      </c>
      <c r="O581" t="s">
        <v>33</v>
      </c>
      <c r="P581">
        <v>8.1366099999999992</v>
      </c>
      <c r="Q581">
        <v>336673.80729999999</v>
      </c>
      <c r="R581">
        <v>3062274.0016000001</v>
      </c>
      <c r="S581">
        <v>336667.32390000002</v>
      </c>
      <c r="T581">
        <v>3062269.0852999999</v>
      </c>
      <c r="U581">
        <v>8.1370000000000001E-3</v>
      </c>
    </row>
    <row r="582" spans="1:21" x14ac:dyDescent="0.25">
      <c r="A582">
        <v>580</v>
      </c>
      <c r="B582" t="s">
        <v>24</v>
      </c>
      <c r="C582" t="s">
        <v>45</v>
      </c>
      <c r="D582" t="s">
        <v>46</v>
      </c>
      <c r="E582">
        <v>11</v>
      </c>
      <c r="F582" t="s">
        <v>37</v>
      </c>
      <c r="G582">
        <v>100</v>
      </c>
      <c r="H582" t="s">
        <v>27</v>
      </c>
      <c r="I582" t="s">
        <v>38</v>
      </c>
      <c r="J582" t="s">
        <v>36</v>
      </c>
      <c r="K582" t="s">
        <v>30</v>
      </c>
      <c r="L582" t="s">
        <v>31</v>
      </c>
      <c r="M582">
        <v>3</v>
      </c>
      <c r="N582" t="s">
        <v>32</v>
      </c>
      <c r="O582" t="s">
        <v>33</v>
      </c>
      <c r="P582">
        <v>36.328099999999999</v>
      </c>
      <c r="Q582">
        <v>336667.32390000002</v>
      </c>
      <c r="R582">
        <v>3062269.0852999999</v>
      </c>
      <c r="S582">
        <v>336640.6593</v>
      </c>
      <c r="T582">
        <v>3062244.4128</v>
      </c>
      <c r="U582">
        <v>3.6327999999999999E-2</v>
      </c>
    </row>
    <row r="583" spans="1:21" x14ac:dyDescent="0.25">
      <c r="A583">
        <v>581</v>
      </c>
      <c r="B583" t="s">
        <v>24</v>
      </c>
      <c r="C583" t="s">
        <v>45</v>
      </c>
      <c r="D583" t="s">
        <v>46</v>
      </c>
      <c r="E583">
        <v>11</v>
      </c>
      <c r="F583" t="s">
        <v>37</v>
      </c>
      <c r="G583">
        <v>100</v>
      </c>
      <c r="H583" t="s">
        <v>27</v>
      </c>
      <c r="I583" t="s">
        <v>38</v>
      </c>
      <c r="J583" t="s">
        <v>36</v>
      </c>
      <c r="K583" t="s">
        <v>30</v>
      </c>
      <c r="L583" t="s">
        <v>31</v>
      </c>
      <c r="M583">
        <v>3</v>
      </c>
      <c r="N583" t="s">
        <v>32</v>
      </c>
      <c r="O583" t="s">
        <v>33</v>
      </c>
      <c r="P583">
        <v>54.109400000000001</v>
      </c>
      <c r="Q583">
        <v>336640.6593</v>
      </c>
      <c r="R583">
        <v>3062244.4128</v>
      </c>
      <c r="S583">
        <v>336600.38130000001</v>
      </c>
      <c r="T583">
        <v>3062208.2809000001</v>
      </c>
      <c r="U583">
        <v>5.4108999999999997E-2</v>
      </c>
    </row>
    <row r="584" spans="1:21" x14ac:dyDescent="0.25">
      <c r="A584">
        <v>582</v>
      </c>
      <c r="B584" t="s">
        <v>24</v>
      </c>
      <c r="C584" t="s">
        <v>45</v>
      </c>
      <c r="D584" t="s">
        <v>46</v>
      </c>
      <c r="E584">
        <v>11</v>
      </c>
      <c r="F584" t="s">
        <v>37</v>
      </c>
      <c r="G584">
        <v>100</v>
      </c>
      <c r="H584" t="s">
        <v>27</v>
      </c>
      <c r="I584" t="s">
        <v>38</v>
      </c>
      <c r="J584" t="s">
        <v>36</v>
      </c>
      <c r="K584" t="s">
        <v>30</v>
      </c>
      <c r="L584" t="s">
        <v>31</v>
      </c>
      <c r="M584">
        <v>3</v>
      </c>
      <c r="N584" t="s">
        <v>32</v>
      </c>
      <c r="O584" t="s">
        <v>33</v>
      </c>
      <c r="P584">
        <v>17.512</v>
      </c>
      <c r="Q584">
        <v>336600.38130000001</v>
      </c>
      <c r="R584">
        <v>3062208.2809000001</v>
      </c>
      <c r="S584">
        <v>336589.41039999999</v>
      </c>
      <c r="T584">
        <v>3062194.6313999998</v>
      </c>
      <c r="U584">
        <v>1.7512E-2</v>
      </c>
    </row>
    <row r="585" spans="1:21" x14ac:dyDescent="0.25">
      <c r="A585">
        <v>583</v>
      </c>
      <c r="B585" t="s">
        <v>24</v>
      </c>
      <c r="C585" t="s">
        <v>45</v>
      </c>
      <c r="D585" t="s">
        <v>46</v>
      </c>
      <c r="E585">
        <v>11</v>
      </c>
      <c r="F585" t="s">
        <v>37</v>
      </c>
      <c r="G585">
        <v>100</v>
      </c>
      <c r="H585" t="s">
        <v>27</v>
      </c>
      <c r="I585" t="s">
        <v>38</v>
      </c>
      <c r="J585" t="s">
        <v>36</v>
      </c>
      <c r="K585" t="s">
        <v>30</v>
      </c>
      <c r="L585" t="s">
        <v>31</v>
      </c>
      <c r="M585">
        <v>3</v>
      </c>
      <c r="N585" t="s">
        <v>32</v>
      </c>
      <c r="O585" t="s">
        <v>33</v>
      </c>
      <c r="P585">
        <v>29.325199999999999</v>
      </c>
      <c r="Q585">
        <v>336774.13099999999</v>
      </c>
      <c r="R585">
        <v>3062352.4254999999</v>
      </c>
      <c r="S585">
        <v>336768.7071</v>
      </c>
      <c r="T585">
        <v>3062323.6063000001</v>
      </c>
      <c r="U585">
        <v>2.9325E-2</v>
      </c>
    </row>
    <row r="586" spans="1:21" x14ac:dyDescent="0.25">
      <c r="A586">
        <v>584</v>
      </c>
      <c r="B586" t="s">
        <v>24</v>
      </c>
      <c r="C586" t="s">
        <v>45</v>
      </c>
      <c r="D586" t="s">
        <v>46</v>
      </c>
      <c r="E586">
        <v>11</v>
      </c>
      <c r="F586" t="s">
        <v>37</v>
      </c>
      <c r="G586">
        <v>100</v>
      </c>
      <c r="H586" t="s">
        <v>27</v>
      </c>
      <c r="I586" t="s">
        <v>38</v>
      </c>
      <c r="J586" t="s">
        <v>36</v>
      </c>
      <c r="K586" t="s">
        <v>30</v>
      </c>
      <c r="L586" t="s">
        <v>31</v>
      </c>
      <c r="M586">
        <v>3</v>
      </c>
      <c r="N586" t="s">
        <v>32</v>
      </c>
      <c r="O586" t="s">
        <v>33</v>
      </c>
      <c r="P586">
        <v>17.8109</v>
      </c>
      <c r="Q586">
        <v>336768.7071</v>
      </c>
      <c r="R586">
        <v>3062323.6063000001</v>
      </c>
      <c r="S586">
        <v>336764.96230000001</v>
      </c>
      <c r="T586">
        <v>3062306.1935000001</v>
      </c>
      <c r="U586">
        <v>1.7811E-2</v>
      </c>
    </row>
    <row r="587" spans="1:21" x14ac:dyDescent="0.25">
      <c r="A587">
        <v>585</v>
      </c>
      <c r="B587" t="s">
        <v>24</v>
      </c>
      <c r="C587" t="s">
        <v>45</v>
      </c>
      <c r="D587" t="s">
        <v>46</v>
      </c>
      <c r="E587">
        <v>11</v>
      </c>
      <c r="F587" t="s">
        <v>37</v>
      </c>
      <c r="G587">
        <v>100</v>
      </c>
      <c r="H587" t="s">
        <v>27</v>
      </c>
      <c r="I587" t="s">
        <v>38</v>
      </c>
      <c r="J587" t="s">
        <v>36</v>
      </c>
      <c r="K587" t="s">
        <v>30</v>
      </c>
      <c r="L587" t="s">
        <v>31</v>
      </c>
      <c r="M587">
        <v>3</v>
      </c>
      <c r="N587" t="s">
        <v>32</v>
      </c>
      <c r="O587" t="s">
        <v>33</v>
      </c>
      <c r="P587">
        <v>23.545400000000001</v>
      </c>
      <c r="Q587">
        <v>336764.96230000001</v>
      </c>
      <c r="R587">
        <v>3062306.1935000001</v>
      </c>
      <c r="S587">
        <v>336768.16029999999</v>
      </c>
      <c r="T587">
        <v>3062282.8662999999</v>
      </c>
      <c r="U587">
        <v>2.3545E-2</v>
      </c>
    </row>
    <row r="588" spans="1:21" x14ac:dyDescent="0.25">
      <c r="A588">
        <v>586</v>
      </c>
      <c r="B588" t="s">
        <v>24</v>
      </c>
      <c r="C588" t="s">
        <v>45</v>
      </c>
      <c r="D588" t="s">
        <v>46</v>
      </c>
      <c r="E588">
        <v>11</v>
      </c>
      <c r="F588" t="s">
        <v>37</v>
      </c>
      <c r="G588">
        <v>100</v>
      </c>
      <c r="H588" t="s">
        <v>27</v>
      </c>
      <c r="I588" t="s">
        <v>38</v>
      </c>
      <c r="J588" t="s">
        <v>36</v>
      </c>
      <c r="K588" t="s">
        <v>30</v>
      </c>
      <c r="L588" t="s">
        <v>31</v>
      </c>
      <c r="M588">
        <v>3</v>
      </c>
      <c r="N588" t="s">
        <v>32</v>
      </c>
      <c r="O588" t="s">
        <v>33</v>
      </c>
      <c r="P588">
        <v>30.954699999999999</v>
      </c>
      <c r="Q588">
        <v>336768.16029999999</v>
      </c>
      <c r="R588">
        <v>3062282.8662999999</v>
      </c>
      <c r="S588">
        <v>336790.10430000001</v>
      </c>
      <c r="T588">
        <v>3062261.0339000002</v>
      </c>
      <c r="U588">
        <v>3.0955E-2</v>
      </c>
    </row>
    <row r="589" spans="1:21" x14ac:dyDescent="0.25">
      <c r="A589">
        <v>587</v>
      </c>
      <c r="B589" t="s">
        <v>24</v>
      </c>
      <c r="C589" t="s">
        <v>45</v>
      </c>
      <c r="D589" t="s">
        <v>46</v>
      </c>
      <c r="E589">
        <v>11</v>
      </c>
      <c r="F589" t="s">
        <v>37</v>
      </c>
      <c r="G589">
        <v>100</v>
      </c>
      <c r="H589" t="s">
        <v>27</v>
      </c>
      <c r="I589" t="s">
        <v>38</v>
      </c>
      <c r="J589" t="s">
        <v>36</v>
      </c>
      <c r="K589" t="s">
        <v>30</v>
      </c>
      <c r="L589" t="s">
        <v>31</v>
      </c>
      <c r="M589">
        <v>3</v>
      </c>
      <c r="N589" t="s">
        <v>32</v>
      </c>
      <c r="O589" t="s">
        <v>33</v>
      </c>
      <c r="P589">
        <v>8.2323299999999993</v>
      </c>
      <c r="Q589">
        <v>336790.10430000001</v>
      </c>
      <c r="R589">
        <v>3062261.0339000002</v>
      </c>
      <c r="S589">
        <v>336791.16509999998</v>
      </c>
      <c r="T589">
        <v>3062252.8701999998</v>
      </c>
      <c r="U589">
        <v>8.2319999999999997E-3</v>
      </c>
    </row>
    <row r="590" spans="1:21" x14ac:dyDescent="0.25">
      <c r="A590">
        <v>588</v>
      </c>
      <c r="B590" t="s">
        <v>24</v>
      </c>
      <c r="C590" t="s">
        <v>45</v>
      </c>
      <c r="D590" t="s">
        <v>46</v>
      </c>
      <c r="E590">
        <v>11</v>
      </c>
      <c r="F590" t="s">
        <v>37</v>
      </c>
      <c r="G590">
        <v>100</v>
      </c>
      <c r="H590" t="s">
        <v>27</v>
      </c>
      <c r="I590" t="s">
        <v>38</v>
      </c>
      <c r="J590" t="s">
        <v>36</v>
      </c>
      <c r="K590" t="s">
        <v>30</v>
      </c>
      <c r="L590" t="s">
        <v>31</v>
      </c>
      <c r="M590">
        <v>3</v>
      </c>
      <c r="N590" t="s">
        <v>32</v>
      </c>
      <c r="O590" t="s">
        <v>33</v>
      </c>
      <c r="P590">
        <v>4.07437</v>
      </c>
      <c r="Q590">
        <v>336791.16509999998</v>
      </c>
      <c r="R590">
        <v>3062252.8701999998</v>
      </c>
      <c r="S590">
        <v>336791.11050000001</v>
      </c>
      <c r="T590">
        <v>3062248.7962000002</v>
      </c>
      <c r="U590">
        <v>4.0740000000000004E-3</v>
      </c>
    </row>
    <row r="591" spans="1:21" x14ac:dyDescent="0.25">
      <c r="A591">
        <v>589</v>
      </c>
      <c r="B591" t="s">
        <v>24</v>
      </c>
      <c r="C591" t="s">
        <v>45</v>
      </c>
      <c r="D591" t="s">
        <v>46</v>
      </c>
      <c r="E591">
        <v>11</v>
      </c>
      <c r="F591" t="s">
        <v>37</v>
      </c>
      <c r="G591">
        <v>100</v>
      </c>
      <c r="H591" t="s">
        <v>27</v>
      </c>
      <c r="I591" t="s">
        <v>38</v>
      </c>
      <c r="J591" t="s">
        <v>36</v>
      </c>
      <c r="K591" t="s">
        <v>30</v>
      </c>
      <c r="L591" t="s">
        <v>31</v>
      </c>
      <c r="M591">
        <v>3</v>
      </c>
      <c r="N591" t="s">
        <v>32</v>
      </c>
      <c r="O591" t="s">
        <v>33</v>
      </c>
      <c r="P591">
        <v>22.312999999999999</v>
      </c>
      <c r="Q591">
        <v>337197.5527</v>
      </c>
      <c r="R591">
        <v>3062666.5328000002</v>
      </c>
      <c r="S591">
        <v>337209.58960000001</v>
      </c>
      <c r="T591">
        <v>3062647.7448999998</v>
      </c>
      <c r="U591">
        <v>2.2313E-2</v>
      </c>
    </row>
    <row r="592" spans="1:21" x14ac:dyDescent="0.25">
      <c r="A592">
        <v>590</v>
      </c>
      <c r="B592" t="s">
        <v>24</v>
      </c>
      <c r="C592" t="s">
        <v>45</v>
      </c>
      <c r="D592" t="s">
        <v>46</v>
      </c>
      <c r="E592">
        <v>11</v>
      </c>
      <c r="F592" t="s">
        <v>37</v>
      </c>
      <c r="G592">
        <v>100</v>
      </c>
      <c r="H592" t="s">
        <v>27</v>
      </c>
      <c r="I592" t="s">
        <v>38</v>
      </c>
      <c r="J592" t="s">
        <v>36</v>
      </c>
      <c r="K592" t="s">
        <v>30</v>
      </c>
      <c r="L592" t="s">
        <v>31</v>
      </c>
      <c r="M592">
        <v>3</v>
      </c>
      <c r="N592" t="s">
        <v>32</v>
      </c>
      <c r="O592" t="s">
        <v>33</v>
      </c>
      <c r="P592">
        <v>19.349299999999999</v>
      </c>
      <c r="Q592">
        <v>337209.58960000001</v>
      </c>
      <c r="R592">
        <v>3062647.7448999998</v>
      </c>
      <c r="S592">
        <v>337211.6728</v>
      </c>
      <c r="T592">
        <v>3062628.5081000002</v>
      </c>
      <c r="U592">
        <v>1.9349000000000002E-2</v>
      </c>
    </row>
    <row r="593" spans="1:21" x14ac:dyDescent="0.25">
      <c r="A593">
        <v>591</v>
      </c>
      <c r="B593" t="s">
        <v>24</v>
      </c>
      <c r="C593" t="s">
        <v>45</v>
      </c>
      <c r="D593" t="s">
        <v>46</v>
      </c>
      <c r="E593">
        <v>11</v>
      </c>
      <c r="F593" t="s">
        <v>37</v>
      </c>
      <c r="G593">
        <v>100</v>
      </c>
      <c r="H593" t="s">
        <v>27</v>
      </c>
      <c r="I593" t="s">
        <v>38</v>
      </c>
      <c r="J593" t="s">
        <v>36</v>
      </c>
      <c r="K593" t="s">
        <v>30</v>
      </c>
      <c r="L593" t="s">
        <v>31</v>
      </c>
      <c r="M593">
        <v>3</v>
      </c>
      <c r="N593" t="s">
        <v>32</v>
      </c>
      <c r="O593" t="s">
        <v>33</v>
      </c>
      <c r="P593">
        <v>32.594000000000001</v>
      </c>
      <c r="Q593">
        <v>337211.6728</v>
      </c>
      <c r="R593">
        <v>3062628.5081000002</v>
      </c>
      <c r="S593">
        <v>337211.2365</v>
      </c>
      <c r="T593">
        <v>3062595.9169999999</v>
      </c>
      <c r="U593">
        <v>3.2593999999999998E-2</v>
      </c>
    </row>
    <row r="594" spans="1:21" x14ac:dyDescent="0.25">
      <c r="A594">
        <v>592</v>
      </c>
      <c r="B594" t="s">
        <v>24</v>
      </c>
      <c r="C594" t="s">
        <v>45</v>
      </c>
      <c r="D594" t="s">
        <v>46</v>
      </c>
      <c r="E594">
        <v>11</v>
      </c>
      <c r="F594" t="s">
        <v>37</v>
      </c>
      <c r="G594">
        <v>100</v>
      </c>
      <c r="H594" t="s">
        <v>27</v>
      </c>
      <c r="I594" t="s">
        <v>38</v>
      </c>
      <c r="J594" t="s">
        <v>36</v>
      </c>
      <c r="K594" t="s">
        <v>30</v>
      </c>
      <c r="L594" t="s">
        <v>31</v>
      </c>
      <c r="M594">
        <v>3</v>
      </c>
      <c r="N594" t="s">
        <v>32</v>
      </c>
      <c r="O594" t="s">
        <v>33</v>
      </c>
      <c r="P594">
        <v>41.736800000000002</v>
      </c>
      <c r="Q594">
        <v>337211.2365</v>
      </c>
      <c r="R594">
        <v>3062595.9169999999</v>
      </c>
      <c r="S594">
        <v>337216.53409999999</v>
      </c>
      <c r="T594">
        <v>3062554.5178</v>
      </c>
      <c r="U594">
        <v>4.1737000000000003E-2</v>
      </c>
    </row>
    <row r="595" spans="1:21" x14ac:dyDescent="0.25">
      <c r="A595">
        <v>593</v>
      </c>
      <c r="B595" t="s">
        <v>24</v>
      </c>
      <c r="C595" t="s">
        <v>45</v>
      </c>
      <c r="D595" t="s">
        <v>46</v>
      </c>
      <c r="E595">
        <v>11</v>
      </c>
      <c r="F595" t="s">
        <v>42</v>
      </c>
      <c r="G595">
        <v>120</v>
      </c>
      <c r="H595" t="s">
        <v>27</v>
      </c>
      <c r="I595" t="s">
        <v>28</v>
      </c>
      <c r="J595" t="s">
        <v>36</v>
      </c>
      <c r="K595" t="s">
        <v>49</v>
      </c>
      <c r="L595" t="s">
        <v>31</v>
      </c>
      <c r="M595">
        <v>3</v>
      </c>
      <c r="N595" t="s">
        <v>32</v>
      </c>
      <c r="O595" t="s">
        <v>33</v>
      </c>
      <c r="P595">
        <v>35.444200000000002</v>
      </c>
      <c r="Q595">
        <v>337216.53409999999</v>
      </c>
      <c r="R595">
        <v>3062554.5178</v>
      </c>
      <c r="S595">
        <v>337224.8504</v>
      </c>
      <c r="T595">
        <v>3062520.0630000001</v>
      </c>
      <c r="U595">
        <v>3.5444000000000003E-2</v>
      </c>
    </row>
    <row r="596" spans="1:21" x14ac:dyDescent="0.25">
      <c r="A596">
        <v>594</v>
      </c>
      <c r="B596" t="s">
        <v>24</v>
      </c>
      <c r="C596" t="s">
        <v>45</v>
      </c>
      <c r="D596" t="s">
        <v>46</v>
      </c>
      <c r="E596">
        <v>11</v>
      </c>
      <c r="F596" t="s">
        <v>42</v>
      </c>
      <c r="G596">
        <v>120</v>
      </c>
      <c r="H596" t="s">
        <v>27</v>
      </c>
      <c r="I596" t="s">
        <v>28</v>
      </c>
      <c r="J596" t="s">
        <v>36</v>
      </c>
      <c r="K596" t="s">
        <v>49</v>
      </c>
      <c r="L596" t="s">
        <v>31</v>
      </c>
      <c r="M596">
        <v>3</v>
      </c>
      <c r="N596" t="s">
        <v>32</v>
      </c>
      <c r="O596" t="s">
        <v>33</v>
      </c>
      <c r="P596">
        <v>66.951700000000002</v>
      </c>
      <c r="Q596">
        <v>337224.8504</v>
      </c>
      <c r="R596">
        <v>3062520.0630000001</v>
      </c>
      <c r="S596">
        <v>337248.58980000002</v>
      </c>
      <c r="T596">
        <v>3062457.4613000001</v>
      </c>
      <c r="U596">
        <v>6.6951999999999998E-2</v>
      </c>
    </row>
    <row r="597" spans="1:21" x14ac:dyDescent="0.25">
      <c r="A597">
        <v>595</v>
      </c>
      <c r="B597" t="s">
        <v>24</v>
      </c>
      <c r="C597" t="s">
        <v>45</v>
      </c>
      <c r="D597" t="s">
        <v>46</v>
      </c>
      <c r="E597">
        <v>11</v>
      </c>
      <c r="F597" t="s">
        <v>42</v>
      </c>
      <c r="G597">
        <v>120</v>
      </c>
      <c r="H597" t="s">
        <v>27</v>
      </c>
      <c r="I597" t="s">
        <v>28</v>
      </c>
      <c r="J597" t="s">
        <v>36</v>
      </c>
      <c r="K597" t="s">
        <v>49</v>
      </c>
      <c r="L597" t="s">
        <v>31</v>
      </c>
      <c r="M597">
        <v>3</v>
      </c>
      <c r="N597" t="s">
        <v>32</v>
      </c>
      <c r="O597" t="s">
        <v>33</v>
      </c>
      <c r="P597">
        <v>60.287500000000001</v>
      </c>
      <c r="Q597">
        <v>337248.58980000002</v>
      </c>
      <c r="R597">
        <v>3062457.4613000001</v>
      </c>
      <c r="S597">
        <v>337277.72739999997</v>
      </c>
      <c r="T597">
        <v>3062404.6826999998</v>
      </c>
      <c r="U597">
        <v>6.0287E-2</v>
      </c>
    </row>
    <row r="598" spans="1:21" x14ac:dyDescent="0.25">
      <c r="A598">
        <v>596</v>
      </c>
      <c r="B598" t="s">
        <v>24</v>
      </c>
      <c r="C598" t="s">
        <v>45</v>
      </c>
      <c r="D598" t="s">
        <v>46</v>
      </c>
      <c r="E598">
        <v>11</v>
      </c>
      <c r="F598" t="s">
        <v>42</v>
      </c>
      <c r="G598">
        <v>120</v>
      </c>
      <c r="H598" t="s">
        <v>27</v>
      </c>
      <c r="I598" t="s">
        <v>28</v>
      </c>
      <c r="J598" t="s">
        <v>36</v>
      </c>
      <c r="K598" t="s">
        <v>49</v>
      </c>
      <c r="L598" t="s">
        <v>31</v>
      </c>
      <c r="M598">
        <v>3</v>
      </c>
      <c r="N598" t="s">
        <v>32</v>
      </c>
      <c r="O598" t="s">
        <v>33</v>
      </c>
      <c r="P598">
        <v>61.485399999999998</v>
      </c>
      <c r="Q598">
        <v>337277.72739999997</v>
      </c>
      <c r="R598">
        <v>3062404.6826999998</v>
      </c>
      <c r="S598">
        <v>337320.4388</v>
      </c>
      <c r="T598">
        <v>3062360.4539000001</v>
      </c>
      <c r="U598">
        <v>6.1484999999999998E-2</v>
      </c>
    </row>
    <row r="599" spans="1:21" x14ac:dyDescent="0.25">
      <c r="A599">
        <v>597</v>
      </c>
      <c r="B599" t="s">
        <v>24</v>
      </c>
      <c r="C599" t="s">
        <v>45</v>
      </c>
      <c r="D599" t="s">
        <v>46</v>
      </c>
      <c r="E599">
        <v>11</v>
      </c>
      <c r="F599" t="s">
        <v>42</v>
      </c>
      <c r="G599">
        <v>120</v>
      </c>
      <c r="H599" t="s">
        <v>27</v>
      </c>
      <c r="I599" t="s">
        <v>28</v>
      </c>
      <c r="J599" t="s">
        <v>36</v>
      </c>
      <c r="K599" t="s">
        <v>49</v>
      </c>
      <c r="L599" t="s">
        <v>31</v>
      </c>
      <c r="M599">
        <v>3</v>
      </c>
      <c r="N599" t="s">
        <v>32</v>
      </c>
      <c r="O599" t="s">
        <v>33</v>
      </c>
      <c r="P599">
        <v>55.521599999999999</v>
      </c>
      <c r="Q599">
        <v>337320.4388</v>
      </c>
      <c r="R599">
        <v>3062360.4539000001</v>
      </c>
      <c r="S599">
        <v>337368.04109999997</v>
      </c>
      <c r="T599">
        <v>3062331.8764999998</v>
      </c>
      <c r="U599">
        <v>5.5522000000000002E-2</v>
      </c>
    </row>
    <row r="600" spans="1:21" x14ac:dyDescent="0.25">
      <c r="A600">
        <v>598</v>
      </c>
      <c r="B600" t="s">
        <v>24</v>
      </c>
      <c r="C600" t="s">
        <v>45</v>
      </c>
      <c r="D600" t="s">
        <v>46</v>
      </c>
      <c r="E600">
        <v>11</v>
      </c>
      <c r="F600" t="s">
        <v>42</v>
      </c>
      <c r="G600">
        <v>120</v>
      </c>
      <c r="H600" t="s">
        <v>27</v>
      </c>
      <c r="I600" t="s">
        <v>28</v>
      </c>
      <c r="J600" t="s">
        <v>36</v>
      </c>
      <c r="K600" t="s">
        <v>49</v>
      </c>
      <c r="L600" t="s">
        <v>31</v>
      </c>
      <c r="M600">
        <v>3</v>
      </c>
      <c r="N600" t="s">
        <v>32</v>
      </c>
      <c r="O600" t="s">
        <v>33</v>
      </c>
      <c r="P600">
        <v>89.797600000000003</v>
      </c>
      <c r="Q600">
        <v>337368.04109999997</v>
      </c>
      <c r="R600">
        <v>3062331.8764999998</v>
      </c>
      <c r="S600">
        <v>337451.27100000001</v>
      </c>
      <c r="T600">
        <v>3062298.1661999999</v>
      </c>
      <c r="U600">
        <v>8.9798000000000003E-2</v>
      </c>
    </row>
    <row r="601" spans="1:21" x14ac:dyDescent="0.25">
      <c r="A601">
        <v>599</v>
      </c>
      <c r="B601" t="s">
        <v>24</v>
      </c>
      <c r="C601" t="s">
        <v>45</v>
      </c>
      <c r="D601" t="s">
        <v>46</v>
      </c>
      <c r="E601">
        <v>11</v>
      </c>
      <c r="F601" t="s">
        <v>42</v>
      </c>
      <c r="G601">
        <v>120</v>
      </c>
      <c r="H601" t="s">
        <v>27</v>
      </c>
      <c r="I601" t="s">
        <v>28</v>
      </c>
      <c r="J601" t="s">
        <v>36</v>
      </c>
      <c r="K601" t="s">
        <v>49</v>
      </c>
      <c r="L601" t="s">
        <v>31</v>
      </c>
      <c r="M601">
        <v>3</v>
      </c>
      <c r="N601" t="s">
        <v>32</v>
      </c>
      <c r="O601" t="s">
        <v>33</v>
      </c>
      <c r="P601">
        <v>6.3477399999999999</v>
      </c>
      <c r="Q601">
        <v>337451.27100000001</v>
      </c>
      <c r="R601">
        <v>3062298.1661999999</v>
      </c>
      <c r="S601">
        <v>337457.41009999998</v>
      </c>
      <c r="T601">
        <v>3062296.5521</v>
      </c>
      <c r="U601">
        <v>6.3480000000000003E-3</v>
      </c>
    </row>
    <row r="602" spans="1:21" x14ac:dyDescent="0.25">
      <c r="A602">
        <v>600</v>
      </c>
      <c r="B602" t="s">
        <v>24</v>
      </c>
      <c r="C602" t="s">
        <v>45</v>
      </c>
      <c r="D602" t="s">
        <v>46</v>
      </c>
      <c r="E602">
        <v>11</v>
      </c>
      <c r="F602" t="s">
        <v>42</v>
      </c>
      <c r="G602">
        <v>120</v>
      </c>
      <c r="H602" t="s">
        <v>27</v>
      </c>
      <c r="I602" t="s">
        <v>28</v>
      </c>
      <c r="J602" t="s">
        <v>36</v>
      </c>
      <c r="K602" t="s">
        <v>49</v>
      </c>
      <c r="L602" t="s">
        <v>31</v>
      </c>
      <c r="M602">
        <v>3</v>
      </c>
      <c r="N602" t="s">
        <v>32</v>
      </c>
      <c r="O602" t="s">
        <v>33</v>
      </c>
      <c r="P602">
        <v>0.88757600000000003</v>
      </c>
      <c r="Q602">
        <v>337457.41009999998</v>
      </c>
      <c r="R602">
        <v>3062296.5521</v>
      </c>
      <c r="S602">
        <v>337458.26850000001</v>
      </c>
      <c r="T602">
        <v>3062296.3264000001</v>
      </c>
      <c r="U602">
        <v>8.8800000000000001E-4</v>
      </c>
    </row>
    <row r="603" spans="1:21" x14ac:dyDescent="0.25">
      <c r="A603">
        <v>601</v>
      </c>
      <c r="B603" t="s">
        <v>24</v>
      </c>
      <c r="C603" t="s">
        <v>45</v>
      </c>
      <c r="D603" t="s">
        <v>46</v>
      </c>
      <c r="E603">
        <v>11</v>
      </c>
      <c r="F603" t="s">
        <v>42</v>
      </c>
      <c r="G603">
        <v>120</v>
      </c>
      <c r="H603" t="s">
        <v>27</v>
      </c>
      <c r="I603" t="s">
        <v>28</v>
      </c>
      <c r="J603" t="s">
        <v>36</v>
      </c>
      <c r="K603" t="s">
        <v>49</v>
      </c>
      <c r="L603" t="s">
        <v>31</v>
      </c>
      <c r="M603">
        <v>3</v>
      </c>
      <c r="N603" t="s">
        <v>32</v>
      </c>
      <c r="O603" t="s">
        <v>33</v>
      </c>
      <c r="P603">
        <v>5.2982100000000001</v>
      </c>
      <c r="Q603">
        <v>337458.26850000001</v>
      </c>
      <c r="R603">
        <v>3062296.3264000001</v>
      </c>
      <c r="S603">
        <v>337463.52639999997</v>
      </c>
      <c r="T603">
        <v>3062295.6740999999</v>
      </c>
      <c r="U603">
        <v>5.2979999999999998E-3</v>
      </c>
    </row>
    <row r="604" spans="1:21" x14ac:dyDescent="0.25">
      <c r="A604">
        <v>602</v>
      </c>
      <c r="B604" t="s">
        <v>24</v>
      </c>
      <c r="C604" t="s">
        <v>45</v>
      </c>
      <c r="D604" t="s">
        <v>46</v>
      </c>
      <c r="E604">
        <v>11</v>
      </c>
      <c r="F604" t="s">
        <v>37</v>
      </c>
      <c r="G604">
        <v>100</v>
      </c>
      <c r="H604" t="s">
        <v>27</v>
      </c>
      <c r="I604" t="s">
        <v>38</v>
      </c>
      <c r="J604" t="s">
        <v>36</v>
      </c>
      <c r="K604" t="s">
        <v>30</v>
      </c>
      <c r="L604" t="s">
        <v>31</v>
      </c>
      <c r="M604">
        <v>3</v>
      </c>
      <c r="N604" t="s">
        <v>32</v>
      </c>
      <c r="O604" t="s">
        <v>33</v>
      </c>
      <c r="P604">
        <v>31.6023</v>
      </c>
      <c r="Q604">
        <v>337463.52639999997</v>
      </c>
      <c r="R604">
        <v>3062295.6740999999</v>
      </c>
      <c r="S604">
        <v>337495.1127</v>
      </c>
      <c r="T604">
        <v>3062294.6699000001</v>
      </c>
      <c r="U604">
        <v>3.1601999999999998E-2</v>
      </c>
    </row>
    <row r="605" spans="1:21" x14ac:dyDescent="0.25">
      <c r="A605">
        <v>603</v>
      </c>
      <c r="B605" t="s">
        <v>24</v>
      </c>
      <c r="C605" t="s">
        <v>45</v>
      </c>
      <c r="D605" t="s">
        <v>46</v>
      </c>
      <c r="E605">
        <v>11</v>
      </c>
      <c r="F605" t="s">
        <v>37</v>
      </c>
      <c r="G605">
        <v>100</v>
      </c>
      <c r="H605" t="s">
        <v>27</v>
      </c>
      <c r="I605" t="s">
        <v>38</v>
      </c>
      <c r="J605" t="s">
        <v>36</v>
      </c>
      <c r="K605" t="s">
        <v>30</v>
      </c>
      <c r="L605" t="s">
        <v>31</v>
      </c>
      <c r="M605">
        <v>3</v>
      </c>
      <c r="N605" t="s">
        <v>32</v>
      </c>
      <c r="O605" t="s">
        <v>33</v>
      </c>
      <c r="P605">
        <v>55.686999999999998</v>
      </c>
      <c r="Q605">
        <v>337495.1127</v>
      </c>
      <c r="R605">
        <v>3062294.6699000001</v>
      </c>
      <c r="S605">
        <v>337550.51280800003</v>
      </c>
      <c r="T605">
        <v>3062289.0246799998</v>
      </c>
      <c r="U605">
        <v>5.5687E-2</v>
      </c>
    </row>
    <row r="606" spans="1:21" x14ac:dyDescent="0.25">
      <c r="A606">
        <v>604</v>
      </c>
      <c r="B606" t="s">
        <v>24</v>
      </c>
      <c r="C606" t="s">
        <v>45</v>
      </c>
      <c r="D606" t="s">
        <v>46</v>
      </c>
      <c r="E606">
        <v>11</v>
      </c>
      <c r="F606" t="s">
        <v>37</v>
      </c>
      <c r="G606">
        <v>100</v>
      </c>
      <c r="H606" t="s">
        <v>27</v>
      </c>
      <c r="I606" t="s">
        <v>38</v>
      </c>
      <c r="J606" t="s">
        <v>36</v>
      </c>
      <c r="K606" t="s">
        <v>30</v>
      </c>
      <c r="L606" t="s">
        <v>31</v>
      </c>
      <c r="M606">
        <v>3</v>
      </c>
      <c r="N606" t="s">
        <v>32</v>
      </c>
      <c r="O606" t="s">
        <v>33</v>
      </c>
      <c r="P606">
        <v>23.613299999999999</v>
      </c>
      <c r="Q606">
        <v>337550.51280800003</v>
      </c>
      <c r="R606">
        <v>3062289.0246799998</v>
      </c>
      <c r="S606">
        <v>337574.00449999998</v>
      </c>
      <c r="T606">
        <v>3062286.6309000002</v>
      </c>
      <c r="U606">
        <v>2.3612999999999999E-2</v>
      </c>
    </row>
    <row r="607" spans="1:21" x14ac:dyDescent="0.25">
      <c r="A607">
        <v>605</v>
      </c>
      <c r="B607" t="s">
        <v>24</v>
      </c>
      <c r="C607" t="s">
        <v>45</v>
      </c>
      <c r="D607" t="s">
        <v>46</v>
      </c>
      <c r="E607">
        <v>11</v>
      </c>
      <c r="F607" t="s">
        <v>37</v>
      </c>
      <c r="G607">
        <v>100</v>
      </c>
      <c r="H607" t="s">
        <v>27</v>
      </c>
      <c r="I607" t="s">
        <v>38</v>
      </c>
      <c r="J607" t="s">
        <v>36</v>
      </c>
      <c r="K607" t="s">
        <v>30</v>
      </c>
      <c r="L607" t="s">
        <v>31</v>
      </c>
      <c r="M607">
        <v>3</v>
      </c>
      <c r="N607" t="s">
        <v>32</v>
      </c>
      <c r="O607" t="s">
        <v>33</v>
      </c>
      <c r="P607">
        <v>67.010999999999996</v>
      </c>
      <c r="Q607">
        <v>337574.00449999998</v>
      </c>
      <c r="R607">
        <v>3062286.6309000002</v>
      </c>
      <c r="S607">
        <v>337640.61749999999</v>
      </c>
      <c r="T607">
        <v>3062279.3383999998</v>
      </c>
      <c r="U607">
        <v>6.7011000000000001E-2</v>
      </c>
    </row>
    <row r="608" spans="1:21" x14ac:dyDescent="0.25">
      <c r="A608">
        <v>606</v>
      </c>
      <c r="B608" t="s">
        <v>24</v>
      </c>
      <c r="C608" t="s">
        <v>45</v>
      </c>
      <c r="D608" t="s">
        <v>46</v>
      </c>
      <c r="E608">
        <v>11</v>
      </c>
      <c r="F608" t="s">
        <v>37</v>
      </c>
      <c r="G608">
        <v>100</v>
      </c>
      <c r="H608" t="s">
        <v>27</v>
      </c>
      <c r="I608" t="s">
        <v>38</v>
      </c>
      <c r="J608" t="s">
        <v>36</v>
      </c>
      <c r="K608" t="s">
        <v>30</v>
      </c>
      <c r="L608" t="s">
        <v>31</v>
      </c>
      <c r="M608">
        <v>3</v>
      </c>
      <c r="N608" t="s">
        <v>32</v>
      </c>
      <c r="O608" t="s">
        <v>33</v>
      </c>
      <c r="P608">
        <v>47.484499999999997</v>
      </c>
      <c r="Q608">
        <v>337640.61749999999</v>
      </c>
      <c r="R608">
        <v>3062279.3383999998</v>
      </c>
      <c r="S608">
        <v>337687.96970000002</v>
      </c>
      <c r="T608">
        <v>3062275.7958999998</v>
      </c>
      <c r="U608">
        <v>4.7484999999999999E-2</v>
      </c>
    </row>
    <row r="609" spans="1:21" x14ac:dyDescent="0.25">
      <c r="A609">
        <v>607</v>
      </c>
      <c r="B609" t="s">
        <v>24</v>
      </c>
      <c r="C609" t="s">
        <v>45</v>
      </c>
      <c r="D609" t="s">
        <v>46</v>
      </c>
      <c r="E609">
        <v>11</v>
      </c>
      <c r="F609" t="s">
        <v>37</v>
      </c>
      <c r="G609">
        <v>100</v>
      </c>
      <c r="H609" t="s">
        <v>27</v>
      </c>
      <c r="I609" t="s">
        <v>38</v>
      </c>
      <c r="J609" t="s">
        <v>36</v>
      </c>
      <c r="K609" t="s">
        <v>30</v>
      </c>
      <c r="L609" t="s">
        <v>31</v>
      </c>
      <c r="M609">
        <v>3</v>
      </c>
      <c r="N609" t="s">
        <v>32</v>
      </c>
      <c r="O609" t="s">
        <v>33</v>
      </c>
      <c r="P609">
        <v>70.9054</v>
      </c>
      <c r="Q609">
        <v>337687.96970000002</v>
      </c>
      <c r="R609">
        <v>3062275.7958999998</v>
      </c>
      <c r="S609">
        <v>337757.41509999998</v>
      </c>
      <c r="T609">
        <v>3062261.4810000001</v>
      </c>
      <c r="U609">
        <v>7.0904999999999996E-2</v>
      </c>
    </row>
    <row r="610" spans="1:21" x14ac:dyDescent="0.25">
      <c r="A610">
        <v>608</v>
      </c>
      <c r="B610" t="s">
        <v>24</v>
      </c>
      <c r="C610" t="s">
        <v>45</v>
      </c>
      <c r="D610" t="s">
        <v>46</v>
      </c>
      <c r="E610">
        <v>11</v>
      </c>
      <c r="F610" t="s">
        <v>37</v>
      </c>
      <c r="G610">
        <v>100</v>
      </c>
      <c r="H610" t="s">
        <v>27</v>
      </c>
      <c r="I610" t="s">
        <v>38</v>
      </c>
      <c r="J610" t="s">
        <v>36</v>
      </c>
      <c r="K610" t="s">
        <v>30</v>
      </c>
      <c r="L610" t="s">
        <v>31</v>
      </c>
      <c r="M610">
        <v>3</v>
      </c>
      <c r="N610" t="s">
        <v>32</v>
      </c>
      <c r="O610" t="s">
        <v>33</v>
      </c>
      <c r="P610">
        <v>14.233700000000001</v>
      </c>
      <c r="Q610">
        <v>337757.41509999998</v>
      </c>
      <c r="R610">
        <v>3062261.4810000001</v>
      </c>
      <c r="S610">
        <v>337756.06959999999</v>
      </c>
      <c r="T610">
        <v>3062247.3110000002</v>
      </c>
      <c r="U610">
        <v>1.4234E-2</v>
      </c>
    </row>
    <row r="611" spans="1:21" x14ac:dyDescent="0.25">
      <c r="A611">
        <v>609</v>
      </c>
      <c r="B611" t="s">
        <v>24</v>
      </c>
      <c r="C611" t="s">
        <v>45</v>
      </c>
      <c r="D611" t="s">
        <v>46</v>
      </c>
      <c r="E611">
        <v>11</v>
      </c>
      <c r="F611" t="s">
        <v>37</v>
      </c>
      <c r="G611">
        <v>100</v>
      </c>
      <c r="H611" t="s">
        <v>27</v>
      </c>
      <c r="I611" t="s">
        <v>38</v>
      </c>
      <c r="J611" t="s">
        <v>36</v>
      </c>
      <c r="K611" t="s">
        <v>30</v>
      </c>
      <c r="L611" t="s">
        <v>31</v>
      </c>
      <c r="M611">
        <v>3</v>
      </c>
      <c r="N611" t="s">
        <v>32</v>
      </c>
      <c r="O611" t="s">
        <v>33</v>
      </c>
      <c r="P611">
        <v>7.3736199999999998</v>
      </c>
      <c r="Q611">
        <v>337756.06959999999</v>
      </c>
      <c r="R611">
        <v>3062247.3110000002</v>
      </c>
      <c r="S611">
        <v>337755.3726</v>
      </c>
      <c r="T611">
        <v>3062239.9704</v>
      </c>
      <c r="U611">
        <v>7.3740000000000003E-3</v>
      </c>
    </row>
    <row r="612" spans="1:21" x14ac:dyDescent="0.25">
      <c r="A612">
        <v>610</v>
      </c>
      <c r="B612" t="s">
        <v>24</v>
      </c>
      <c r="C612" t="s">
        <v>45</v>
      </c>
      <c r="D612" t="s">
        <v>46</v>
      </c>
      <c r="E612">
        <v>11</v>
      </c>
      <c r="F612" t="s">
        <v>37</v>
      </c>
      <c r="G612">
        <v>100</v>
      </c>
      <c r="H612" t="s">
        <v>27</v>
      </c>
      <c r="I612" t="s">
        <v>38</v>
      </c>
      <c r="J612" t="s">
        <v>36</v>
      </c>
      <c r="K612" t="s">
        <v>30</v>
      </c>
      <c r="L612" t="s">
        <v>31</v>
      </c>
      <c r="M612">
        <v>3</v>
      </c>
      <c r="N612" t="s">
        <v>32</v>
      </c>
      <c r="O612" t="s">
        <v>33</v>
      </c>
      <c r="P612">
        <v>30.403199999999998</v>
      </c>
      <c r="Q612">
        <v>337755.3726</v>
      </c>
      <c r="R612">
        <v>3062239.9704</v>
      </c>
      <c r="S612">
        <v>337744.4608</v>
      </c>
      <c r="T612">
        <v>3062211.5928000002</v>
      </c>
      <c r="U612">
        <v>3.0402999999999999E-2</v>
      </c>
    </row>
    <row r="613" spans="1:21" x14ac:dyDescent="0.25">
      <c r="A613">
        <v>611</v>
      </c>
      <c r="B613" t="s">
        <v>24</v>
      </c>
      <c r="C613" t="s">
        <v>45</v>
      </c>
      <c r="D613" t="s">
        <v>46</v>
      </c>
      <c r="E613">
        <v>11</v>
      </c>
      <c r="F613" t="s">
        <v>37</v>
      </c>
      <c r="G613">
        <v>100</v>
      </c>
      <c r="H613" t="s">
        <v>27</v>
      </c>
      <c r="I613" t="s">
        <v>38</v>
      </c>
      <c r="J613" t="s">
        <v>36</v>
      </c>
      <c r="K613" t="s">
        <v>30</v>
      </c>
      <c r="L613" t="s">
        <v>31</v>
      </c>
      <c r="M613">
        <v>3</v>
      </c>
      <c r="N613" t="s">
        <v>32</v>
      </c>
      <c r="O613" t="s">
        <v>33</v>
      </c>
      <c r="P613">
        <v>44.397199999999998</v>
      </c>
      <c r="Q613">
        <v>337744.4608</v>
      </c>
      <c r="R613">
        <v>3062211.5928000002</v>
      </c>
      <c r="S613">
        <v>337731.02230000001</v>
      </c>
      <c r="T613">
        <v>3062169.2782999999</v>
      </c>
      <c r="U613">
        <v>4.4396999999999999E-2</v>
      </c>
    </row>
    <row r="614" spans="1:21" x14ac:dyDescent="0.25">
      <c r="A614">
        <v>612</v>
      </c>
      <c r="B614" t="s">
        <v>24</v>
      </c>
      <c r="C614" t="s">
        <v>45</v>
      </c>
      <c r="D614" t="s">
        <v>46</v>
      </c>
      <c r="E614">
        <v>11</v>
      </c>
      <c r="F614" t="s">
        <v>37</v>
      </c>
      <c r="G614">
        <v>100</v>
      </c>
      <c r="H614" t="s">
        <v>27</v>
      </c>
      <c r="I614" t="s">
        <v>38</v>
      </c>
      <c r="J614" t="s">
        <v>36</v>
      </c>
      <c r="K614" t="s">
        <v>30</v>
      </c>
      <c r="L614" t="s">
        <v>31</v>
      </c>
      <c r="M614">
        <v>3</v>
      </c>
      <c r="N614" t="s">
        <v>32</v>
      </c>
      <c r="O614" t="s">
        <v>33</v>
      </c>
      <c r="P614">
        <v>55.108699999999999</v>
      </c>
      <c r="Q614">
        <v>337731.02230000001</v>
      </c>
      <c r="R614">
        <v>3062169.2782999999</v>
      </c>
      <c r="S614">
        <v>337715.10359999997</v>
      </c>
      <c r="T614">
        <v>3062116.5188000002</v>
      </c>
      <c r="U614">
        <v>5.5108999999999998E-2</v>
      </c>
    </row>
    <row r="615" spans="1:21" x14ac:dyDescent="0.25">
      <c r="A615">
        <v>613</v>
      </c>
      <c r="B615" t="s">
        <v>24</v>
      </c>
      <c r="C615" t="s">
        <v>45</v>
      </c>
      <c r="D615" t="s">
        <v>46</v>
      </c>
      <c r="E615">
        <v>11</v>
      </c>
      <c r="F615" t="s">
        <v>37</v>
      </c>
      <c r="G615">
        <v>100</v>
      </c>
      <c r="H615" t="s">
        <v>27</v>
      </c>
      <c r="I615" t="s">
        <v>38</v>
      </c>
      <c r="J615" t="s">
        <v>36</v>
      </c>
      <c r="K615" t="s">
        <v>30</v>
      </c>
      <c r="L615" t="s">
        <v>31</v>
      </c>
      <c r="M615">
        <v>3</v>
      </c>
      <c r="N615" t="s">
        <v>32</v>
      </c>
      <c r="O615" t="s">
        <v>33</v>
      </c>
      <c r="P615">
        <v>67.9559</v>
      </c>
      <c r="Q615">
        <v>337715.10359999997</v>
      </c>
      <c r="R615">
        <v>3062116.5188000002</v>
      </c>
      <c r="S615">
        <v>337693.17859999998</v>
      </c>
      <c r="T615">
        <v>3062052.1970000002</v>
      </c>
      <c r="U615">
        <v>6.7956000000000003E-2</v>
      </c>
    </row>
    <row r="616" spans="1:21" x14ac:dyDescent="0.25">
      <c r="A616">
        <v>614</v>
      </c>
      <c r="B616" t="s">
        <v>24</v>
      </c>
      <c r="C616" t="s">
        <v>45</v>
      </c>
      <c r="D616" t="s">
        <v>46</v>
      </c>
      <c r="E616">
        <v>11</v>
      </c>
      <c r="F616" t="s">
        <v>37</v>
      </c>
      <c r="G616">
        <v>100</v>
      </c>
      <c r="H616" t="s">
        <v>27</v>
      </c>
      <c r="I616" t="s">
        <v>38</v>
      </c>
      <c r="J616" t="s">
        <v>36</v>
      </c>
      <c r="K616" t="s">
        <v>30</v>
      </c>
      <c r="L616" t="s">
        <v>31</v>
      </c>
      <c r="M616">
        <v>3</v>
      </c>
      <c r="N616" t="s">
        <v>32</v>
      </c>
      <c r="O616" t="s">
        <v>33</v>
      </c>
      <c r="P616">
        <v>78.191000000000003</v>
      </c>
      <c r="Q616">
        <v>337693.17859999998</v>
      </c>
      <c r="R616">
        <v>3062052.1970000002</v>
      </c>
      <c r="S616">
        <v>337655.97899999999</v>
      </c>
      <c r="T616">
        <v>3061983.4218000001</v>
      </c>
      <c r="U616">
        <v>7.8190999999999997E-2</v>
      </c>
    </row>
    <row r="617" spans="1:21" x14ac:dyDescent="0.25">
      <c r="A617">
        <v>615</v>
      </c>
      <c r="B617" t="s">
        <v>24</v>
      </c>
      <c r="C617" t="s">
        <v>45</v>
      </c>
      <c r="D617" t="s">
        <v>46</v>
      </c>
      <c r="E617">
        <v>11</v>
      </c>
      <c r="F617" t="s">
        <v>37</v>
      </c>
      <c r="G617">
        <v>100</v>
      </c>
      <c r="H617" t="s">
        <v>27</v>
      </c>
      <c r="I617" t="s">
        <v>38</v>
      </c>
      <c r="J617" t="s">
        <v>36</v>
      </c>
      <c r="K617" t="s">
        <v>30</v>
      </c>
      <c r="L617" t="s">
        <v>31</v>
      </c>
      <c r="M617">
        <v>3</v>
      </c>
      <c r="N617" t="s">
        <v>32</v>
      </c>
      <c r="O617" t="s">
        <v>33</v>
      </c>
      <c r="P617">
        <v>5.8206199999999999</v>
      </c>
      <c r="Q617">
        <v>337655.97899999999</v>
      </c>
      <c r="R617">
        <v>3061983.4218000001</v>
      </c>
      <c r="S617">
        <v>337655.90130000003</v>
      </c>
      <c r="T617">
        <v>3061977.6017</v>
      </c>
      <c r="U617">
        <v>5.8209999999999998E-3</v>
      </c>
    </row>
    <row r="618" spans="1:21" x14ac:dyDescent="0.25">
      <c r="A618">
        <v>616</v>
      </c>
      <c r="B618" t="s">
        <v>24</v>
      </c>
      <c r="C618" t="s">
        <v>45</v>
      </c>
      <c r="D618" t="s">
        <v>46</v>
      </c>
      <c r="E618">
        <v>11</v>
      </c>
      <c r="F618" t="s">
        <v>37</v>
      </c>
      <c r="G618">
        <v>100</v>
      </c>
      <c r="H618" t="s">
        <v>27</v>
      </c>
      <c r="I618" t="s">
        <v>38</v>
      </c>
      <c r="J618" t="s">
        <v>36</v>
      </c>
      <c r="K618" t="s">
        <v>30</v>
      </c>
      <c r="L618" t="s">
        <v>31</v>
      </c>
      <c r="M618">
        <v>3</v>
      </c>
      <c r="N618" t="s">
        <v>32</v>
      </c>
      <c r="O618" t="s">
        <v>33</v>
      </c>
      <c r="P618">
        <v>57.399000000000001</v>
      </c>
      <c r="Q618">
        <v>337655.90130000003</v>
      </c>
      <c r="R618">
        <v>3061977.6017</v>
      </c>
      <c r="S618">
        <v>337627.14889999997</v>
      </c>
      <c r="T618">
        <v>3061927.9232999999</v>
      </c>
      <c r="U618">
        <v>5.7398999999999999E-2</v>
      </c>
    </row>
    <row r="619" spans="1:21" x14ac:dyDescent="0.25">
      <c r="A619">
        <v>617</v>
      </c>
      <c r="B619" t="s">
        <v>24</v>
      </c>
      <c r="C619" t="s">
        <v>45</v>
      </c>
      <c r="D619" t="s">
        <v>46</v>
      </c>
      <c r="E619">
        <v>11</v>
      </c>
      <c r="F619" t="s">
        <v>37</v>
      </c>
      <c r="G619">
        <v>100</v>
      </c>
      <c r="H619" t="s">
        <v>27</v>
      </c>
      <c r="I619" t="s">
        <v>38</v>
      </c>
      <c r="J619" t="s">
        <v>36</v>
      </c>
      <c r="K619" t="s">
        <v>30</v>
      </c>
      <c r="L619" t="s">
        <v>31</v>
      </c>
      <c r="M619">
        <v>3</v>
      </c>
      <c r="N619" t="s">
        <v>32</v>
      </c>
      <c r="O619" t="s">
        <v>33</v>
      </c>
      <c r="P619">
        <v>109.238</v>
      </c>
      <c r="Q619">
        <v>337627.14889999997</v>
      </c>
      <c r="R619">
        <v>3061927.9232999999</v>
      </c>
      <c r="S619">
        <v>337543.6949</v>
      </c>
      <c r="T619">
        <v>3061857.4366000001</v>
      </c>
      <c r="U619">
        <v>0.109238</v>
      </c>
    </row>
    <row r="620" spans="1:21" x14ac:dyDescent="0.25">
      <c r="A620">
        <v>618</v>
      </c>
      <c r="B620" t="s">
        <v>24</v>
      </c>
      <c r="C620" t="s">
        <v>45</v>
      </c>
      <c r="D620" t="s">
        <v>46</v>
      </c>
      <c r="E620">
        <v>11</v>
      </c>
      <c r="F620" t="s">
        <v>37</v>
      </c>
      <c r="G620">
        <v>100</v>
      </c>
      <c r="H620" t="s">
        <v>27</v>
      </c>
      <c r="I620" t="s">
        <v>38</v>
      </c>
      <c r="J620" t="s">
        <v>36</v>
      </c>
      <c r="K620" t="s">
        <v>30</v>
      </c>
      <c r="L620" t="s">
        <v>31</v>
      </c>
      <c r="M620">
        <v>3</v>
      </c>
      <c r="N620" t="s">
        <v>32</v>
      </c>
      <c r="O620" t="s">
        <v>33</v>
      </c>
      <c r="P620">
        <v>64.408799999999999</v>
      </c>
      <c r="Q620">
        <v>337543.6949</v>
      </c>
      <c r="R620">
        <v>3061857.4366000001</v>
      </c>
      <c r="S620">
        <v>337505.3897</v>
      </c>
      <c r="T620">
        <v>3061805.6562000001</v>
      </c>
      <c r="U620">
        <v>6.4408999999999994E-2</v>
      </c>
    </row>
    <row r="621" spans="1:21" x14ac:dyDescent="0.25">
      <c r="A621">
        <v>619</v>
      </c>
      <c r="B621" t="s">
        <v>24</v>
      </c>
      <c r="C621" t="s">
        <v>45</v>
      </c>
      <c r="D621" t="s">
        <v>46</v>
      </c>
      <c r="E621">
        <v>11</v>
      </c>
      <c r="F621" t="s">
        <v>37</v>
      </c>
      <c r="G621">
        <v>100</v>
      </c>
      <c r="H621" t="s">
        <v>27</v>
      </c>
      <c r="I621" t="s">
        <v>38</v>
      </c>
      <c r="J621" t="s">
        <v>36</v>
      </c>
      <c r="K621" t="s">
        <v>30</v>
      </c>
      <c r="L621" t="s">
        <v>31</v>
      </c>
      <c r="M621">
        <v>3</v>
      </c>
      <c r="N621" t="s">
        <v>32</v>
      </c>
      <c r="O621" t="s">
        <v>33</v>
      </c>
      <c r="P621">
        <v>18.764399999999998</v>
      </c>
      <c r="Q621">
        <v>337505.3897</v>
      </c>
      <c r="R621">
        <v>3061805.6562000001</v>
      </c>
      <c r="S621">
        <v>337494.23009999999</v>
      </c>
      <c r="T621">
        <v>3061790.5709000002</v>
      </c>
      <c r="U621">
        <v>1.8763999999999999E-2</v>
      </c>
    </row>
    <row r="622" spans="1:21" x14ac:dyDescent="0.25">
      <c r="A622">
        <v>620</v>
      </c>
      <c r="B622" t="s">
        <v>24</v>
      </c>
      <c r="C622" t="s">
        <v>45</v>
      </c>
      <c r="D622" t="s">
        <v>46</v>
      </c>
      <c r="E622">
        <v>11</v>
      </c>
      <c r="F622" t="s">
        <v>37</v>
      </c>
      <c r="G622">
        <v>100</v>
      </c>
      <c r="H622" t="s">
        <v>27</v>
      </c>
      <c r="I622" t="s">
        <v>38</v>
      </c>
      <c r="J622" t="s">
        <v>36</v>
      </c>
      <c r="K622" t="s">
        <v>30</v>
      </c>
      <c r="L622" t="s">
        <v>31</v>
      </c>
      <c r="M622">
        <v>3</v>
      </c>
      <c r="N622" t="s">
        <v>32</v>
      </c>
      <c r="O622" t="s">
        <v>33</v>
      </c>
      <c r="P622">
        <v>17.865600000000001</v>
      </c>
      <c r="Q622">
        <v>337494.23009999999</v>
      </c>
      <c r="R622">
        <v>3061790.5709000002</v>
      </c>
      <c r="S622">
        <v>337488.15360000002</v>
      </c>
      <c r="T622">
        <v>3061773.7703999998</v>
      </c>
      <c r="U622">
        <v>1.7866E-2</v>
      </c>
    </row>
    <row r="623" spans="1:21" x14ac:dyDescent="0.25">
      <c r="A623">
        <v>621</v>
      </c>
      <c r="B623" t="s">
        <v>24</v>
      </c>
      <c r="C623" t="s">
        <v>45</v>
      </c>
      <c r="D623" t="s">
        <v>46</v>
      </c>
      <c r="E623">
        <v>11</v>
      </c>
      <c r="F623" t="s">
        <v>37</v>
      </c>
      <c r="G623">
        <v>100</v>
      </c>
      <c r="H623" t="s">
        <v>27</v>
      </c>
      <c r="I623" t="s">
        <v>38</v>
      </c>
      <c r="J623" t="s">
        <v>36</v>
      </c>
      <c r="K623" t="s">
        <v>30</v>
      </c>
      <c r="L623" t="s">
        <v>31</v>
      </c>
      <c r="M623">
        <v>3</v>
      </c>
      <c r="N623" t="s">
        <v>32</v>
      </c>
      <c r="O623" t="s">
        <v>33</v>
      </c>
      <c r="P623">
        <v>34.679099999999998</v>
      </c>
      <c r="Q623">
        <v>337488.15360000002</v>
      </c>
      <c r="R623">
        <v>3061773.7703999998</v>
      </c>
      <c r="S623">
        <v>337463.31319999998</v>
      </c>
      <c r="T623">
        <v>3061797.9693999998</v>
      </c>
      <c r="U623">
        <v>3.4679000000000001E-2</v>
      </c>
    </row>
    <row r="624" spans="1:21" x14ac:dyDescent="0.25">
      <c r="A624">
        <v>622</v>
      </c>
      <c r="B624" t="s">
        <v>24</v>
      </c>
      <c r="C624" t="s">
        <v>45</v>
      </c>
      <c r="D624" t="s">
        <v>46</v>
      </c>
      <c r="E624">
        <v>11</v>
      </c>
      <c r="F624" t="s">
        <v>37</v>
      </c>
      <c r="G624">
        <v>100</v>
      </c>
      <c r="H624" t="s">
        <v>27</v>
      </c>
      <c r="I624" t="s">
        <v>38</v>
      </c>
      <c r="J624" t="s">
        <v>36</v>
      </c>
      <c r="K624" t="s">
        <v>30</v>
      </c>
      <c r="L624" t="s">
        <v>31</v>
      </c>
      <c r="M624">
        <v>3</v>
      </c>
      <c r="N624" t="s">
        <v>32</v>
      </c>
      <c r="O624" t="s">
        <v>33</v>
      </c>
      <c r="P624">
        <v>37.3369</v>
      </c>
      <c r="Q624">
        <v>337463.31319999998</v>
      </c>
      <c r="R624">
        <v>3061797.9693999998</v>
      </c>
      <c r="S624">
        <v>337456.7819</v>
      </c>
      <c r="T624">
        <v>3061834.7305999999</v>
      </c>
      <c r="U624">
        <v>3.7337000000000002E-2</v>
      </c>
    </row>
    <row r="625" spans="1:21" x14ac:dyDescent="0.25">
      <c r="A625">
        <v>623</v>
      </c>
      <c r="B625" t="s">
        <v>24</v>
      </c>
      <c r="C625" t="s">
        <v>45</v>
      </c>
      <c r="D625" t="s">
        <v>46</v>
      </c>
      <c r="E625">
        <v>11</v>
      </c>
      <c r="F625" t="s">
        <v>37</v>
      </c>
      <c r="G625">
        <v>100</v>
      </c>
      <c r="H625" t="s">
        <v>27</v>
      </c>
      <c r="I625" t="s">
        <v>38</v>
      </c>
      <c r="J625" t="s">
        <v>36</v>
      </c>
      <c r="K625" t="s">
        <v>30</v>
      </c>
      <c r="L625" t="s">
        <v>31</v>
      </c>
      <c r="M625">
        <v>3</v>
      </c>
      <c r="N625" t="s">
        <v>32</v>
      </c>
      <c r="O625" t="s">
        <v>33</v>
      </c>
      <c r="P625">
        <v>4.7171900000000004</v>
      </c>
      <c r="Q625">
        <v>337456.7819</v>
      </c>
      <c r="R625">
        <v>3061834.7305999999</v>
      </c>
      <c r="S625">
        <v>337452.09340000001</v>
      </c>
      <c r="T625">
        <v>3061834.2111</v>
      </c>
      <c r="U625">
        <v>4.7169999999999998E-3</v>
      </c>
    </row>
    <row r="626" spans="1:21" x14ac:dyDescent="0.25">
      <c r="A626">
        <v>624</v>
      </c>
      <c r="B626" t="s">
        <v>24</v>
      </c>
      <c r="C626" t="s">
        <v>45</v>
      </c>
      <c r="D626" t="s">
        <v>46</v>
      </c>
      <c r="E626">
        <v>11</v>
      </c>
      <c r="F626" t="s">
        <v>37</v>
      </c>
      <c r="G626">
        <v>100</v>
      </c>
      <c r="H626" t="s">
        <v>27</v>
      </c>
      <c r="I626" t="s">
        <v>38</v>
      </c>
      <c r="J626" t="s">
        <v>36</v>
      </c>
      <c r="K626" t="s">
        <v>30</v>
      </c>
      <c r="L626" t="s">
        <v>31</v>
      </c>
      <c r="M626">
        <v>3</v>
      </c>
      <c r="N626" t="s">
        <v>32</v>
      </c>
      <c r="O626" t="s">
        <v>33</v>
      </c>
      <c r="P626">
        <v>36.274099999999997</v>
      </c>
      <c r="Q626">
        <v>337452.09340000001</v>
      </c>
      <c r="R626">
        <v>3061834.2111</v>
      </c>
      <c r="S626">
        <v>337418.32890000002</v>
      </c>
      <c r="T626">
        <v>3061847.469</v>
      </c>
      <c r="U626">
        <v>3.6274000000000001E-2</v>
      </c>
    </row>
    <row r="627" spans="1:21" x14ac:dyDescent="0.25">
      <c r="A627">
        <v>625</v>
      </c>
      <c r="B627" t="s">
        <v>24</v>
      </c>
      <c r="C627" t="s">
        <v>45</v>
      </c>
      <c r="D627" t="s">
        <v>46</v>
      </c>
      <c r="E627">
        <v>11</v>
      </c>
      <c r="F627" t="s">
        <v>37</v>
      </c>
      <c r="G627">
        <v>100</v>
      </c>
      <c r="H627" t="s">
        <v>27</v>
      </c>
      <c r="I627" t="s">
        <v>38</v>
      </c>
      <c r="J627" t="s">
        <v>36</v>
      </c>
      <c r="K627" t="s">
        <v>30</v>
      </c>
      <c r="L627" t="s">
        <v>31</v>
      </c>
      <c r="M627">
        <v>3</v>
      </c>
      <c r="N627" t="s">
        <v>32</v>
      </c>
      <c r="O627" t="s">
        <v>33</v>
      </c>
      <c r="P627">
        <v>37.7575</v>
      </c>
      <c r="Q627">
        <v>337418.32890000002</v>
      </c>
      <c r="R627">
        <v>3061847.469</v>
      </c>
      <c r="S627">
        <v>337387.6066</v>
      </c>
      <c r="T627">
        <v>3061869.4182000002</v>
      </c>
      <c r="U627">
        <v>3.7756999999999999E-2</v>
      </c>
    </row>
    <row r="628" spans="1:21" x14ac:dyDescent="0.25">
      <c r="A628">
        <v>626</v>
      </c>
      <c r="B628" t="s">
        <v>24</v>
      </c>
      <c r="C628" t="s">
        <v>45</v>
      </c>
      <c r="D628" t="s">
        <v>46</v>
      </c>
      <c r="E628">
        <v>11</v>
      </c>
      <c r="F628" t="s">
        <v>37</v>
      </c>
      <c r="G628">
        <v>100</v>
      </c>
      <c r="H628" t="s">
        <v>27</v>
      </c>
      <c r="I628" t="s">
        <v>38</v>
      </c>
      <c r="J628" t="s">
        <v>36</v>
      </c>
      <c r="K628" t="s">
        <v>30</v>
      </c>
      <c r="L628" t="s">
        <v>31</v>
      </c>
      <c r="M628">
        <v>3</v>
      </c>
      <c r="N628" t="s">
        <v>32</v>
      </c>
      <c r="O628" t="s">
        <v>33</v>
      </c>
      <c r="P628">
        <v>26.9941</v>
      </c>
      <c r="Q628">
        <v>337387.6066</v>
      </c>
      <c r="R628">
        <v>3061869.4182000002</v>
      </c>
      <c r="S628">
        <v>337366.76890000002</v>
      </c>
      <c r="T628">
        <v>3061886.5783000002</v>
      </c>
      <c r="U628">
        <v>2.6994000000000001E-2</v>
      </c>
    </row>
    <row r="629" spans="1:21" x14ac:dyDescent="0.25">
      <c r="A629">
        <v>627</v>
      </c>
      <c r="B629" t="s">
        <v>24</v>
      </c>
      <c r="C629" t="s">
        <v>45</v>
      </c>
      <c r="D629" t="s">
        <v>46</v>
      </c>
      <c r="E629">
        <v>11</v>
      </c>
      <c r="F629" t="s">
        <v>37</v>
      </c>
      <c r="G629">
        <v>100</v>
      </c>
      <c r="H629" t="s">
        <v>27</v>
      </c>
      <c r="I629" t="s">
        <v>38</v>
      </c>
      <c r="J629" t="s">
        <v>36</v>
      </c>
      <c r="K629" t="s">
        <v>30</v>
      </c>
      <c r="L629" t="s">
        <v>31</v>
      </c>
      <c r="M629">
        <v>3</v>
      </c>
      <c r="N629" t="s">
        <v>32</v>
      </c>
      <c r="O629" t="s">
        <v>33</v>
      </c>
      <c r="P629">
        <v>22.22</v>
      </c>
      <c r="Q629">
        <v>337366.76890000002</v>
      </c>
      <c r="R629">
        <v>3061886.5783000002</v>
      </c>
      <c r="S629">
        <v>337347.00790000003</v>
      </c>
      <c r="T629">
        <v>3061896.7385999998</v>
      </c>
      <c r="U629">
        <v>2.222E-2</v>
      </c>
    </row>
    <row r="630" spans="1:21" x14ac:dyDescent="0.25">
      <c r="A630">
        <v>628</v>
      </c>
      <c r="B630" t="s">
        <v>24</v>
      </c>
      <c r="C630" t="s">
        <v>45</v>
      </c>
      <c r="D630" t="s">
        <v>46</v>
      </c>
      <c r="E630">
        <v>11</v>
      </c>
      <c r="F630" t="s">
        <v>37</v>
      </c>
      <c r="G630">
        <v>100</v>
      </c>
      <c r="H630" t="s">
        <v>27</v>
      </c>
      <c r="I630" t="s">
        <v>38</v>
      </c>
      <c r="J630" t="s">
        <v>36</v>
      </c>
      <c r="K630" t="s">
        <v>30</v>
      </c>
      <c r="L630" t="s">
        <v>31</v>
      </c>
      <c r="M630">
        <v>3</v>
      </c>
      <c r="N630" t="s">
        <v>32</v>
      </c>
      <c r="O630" t="s">
        <v>33</v>
      </c>
      <c r="P630">
        <v>11.3939</v>
      </c>
      <c r="Q630">
        <v>336915.39</v>
      </c>
      <c r="R630">
        <v>3061971.4051000001</v>
      </c>
      <c r="S630">
        <v>336904.62420000002</v>
      </c>
      <c r="T630">
        <v>3061975.1357</v>
      </c>
      <c r="U630">
        <v>1.1394E-2</v>
      </c>
    </row>
    <row r="631" spans="1:21" x14ac:dyDescent="0.25">
      <c r="A631">
        <v>629</v>
      </c>
      <c r="B631" t="s">
        <v>24</v>
      </c>
      <c r="C631" t="s">
        <v>45</v>
      </c>
      <c r="D631" t="s">
        <v>46</v>
      </c>
      <c r="E631">
        <v>11</v>
      </c>
      <c r="F631" t="s">
        <v>37</v>
      </c>
      <c r="G631">
        <v>100</v>
      </c>
      <c r="H631" t="s">
        <v>27</v>
      </c>
      <c r="I631" t="s">
        <v>38</v>
      </c>
      <c r="J631" t="s">
        <v>36</v>
      </c>
      <c r="K631" t="s">
        <v>30</v>
      </c>
      <c r="L631" t="s">
        <v>31</v>
      </c>
      <c r="M631">
        <v>3</v>
      </c>
      <c r="N631" t="s">
        <v>32</v>
      </c>
      <c r="O631" t="s">
        <v>33</v>
      </c>
      <c r="P631">
        <v>37.105499999999999</v>
      </c>
      <c r="Q631">
        <v>336904.62420000002</v>
      </c>
      <c r="R631">
        <v>3061975.1357</v>
      </c>
      <c r="S631">
        <v>336873.88750000001</v>
      </c>
      <c r="T631">
        <v>3061995.9221000001</v>
      </c>
      <c r="U631">
        <v>3.7106E-2</v>
      </c>
    </row>
    <row r="632" spans="1:21" x14ac:dyDescent="0.25">
      <c r="A632">
        <v>630</v>
      </c>
      <c r="B632" t="s">
        <v>24</v>
      </c>
      <c r="C632" t="s">
        <v>45</v>
      </c>
      <c r="D632" t="s">
        <v>46</v>
      </c>
      <c r="E632">
        <v>11</v>
      </c>
      <c r="F632" t="s">
        <v>37</v>
      </c>
      <c r="G632">
        <v>100</v>
      </c>
      <c r="H632" t="s">
        <v>27</v>
      </c>
      <c r="I632" t="s">
        <v>38</v>
      </c>
      <c r="J632" t="s">
        <v>36</v>
      </c>
      <c r="K632" t="s">
        <v>30</v>
      </c>
      <c r="L632" t="s">
        <v>31</v>
      </c>
      <c r="M632">
        <v>3</v>
      </c>
      <c r="N632" t="s">
        <v>32</v>
      </c>
      <c r="O632" t="s">
        <v>33</v>
      </c>
      <c r="P632">
        <v>22.485800000000001</v>
      </c>
      <c r="Q632">
        <v>336873.88750000001</v>
      </c>
      <c r="R632">
        <v>3061995.9221000001</v>
      </c>
      <c r="S632">
        <v>336856.22570000001</v>
      </c>
      <c r="T632">
        <v>3062009.8387000002</v>
      </c>
      <c r="U632">
        <v>2.2485999999999999E-2</v>
      </c>
    </row>
    <row r="633" spans="1:21" x14ac:dyDescent="0.25">
      <c r="A633">
        <v>631</v>
      </c>
      <c r="B633" t="s">
        <v>24</v>
      </c>
      <c r="C633" t="s">
        <v>45</v>
      </c>
      <c r="D633" t="s">
        <v>46</v>
      </c>
      <c r="E633">
        <v>11</v>
      </c>
      <c r="F633" t="s">
        <v>37</v>
      </c>
      <c r="G633">
        <v>100</v>
      </c>
      <c r="H633" t="s">
        <v>27</v>
      </c>
      <c r="I633" t="s">
        <v>38</v>
      </c>
      <c r="J633" t="s">
        <v>36</v>
      </c>
      <c r="K633" t="s">
        <v>30</v>
      </c>
      <c r="L633" t="s">
        <v>31</v>
      </c>
      <c r="M633">
        <v>3</v>
      </c>
      <c r="N633" t="s">
        <v>32</v>
      </c>
      <c r="O633" t="s">
        <v>33</v>
      </c>
      <c r="P633">
        <v>19.515799999999999</v>
      </c>
      <c r="Q633">
        <v>336856.22570000001</v>
      </c>
      <c r="R633">
        <v>3062009.8387000002</v>
      </c>
      <c r="S633">
        <v>336841.17729999998</v>
      </c>
      <c r="T633">
        <v>3062022.2650000001</v>
      </c>
      <c r="U633">
        <v>1.9515999999999999E-2</v>
      </c>
    </row>
    <row r="634" spans="1:21" x14ac:dyDescent="0.25">
      <c r="A634">
        <v>632</v>
      </c>
      <c r="B634" t="s">
        <v>24</v>
      </c>
      <c r="C634" t="s">
        <v>45</v>
      </c>
      <c r="D634" t="s">
        <v>46</v>
      </c>
      <c r="E634">
        <v>11</v>
      </c>
      <c r="F634" t="s">
        <v>37</v>
      </c>
      <c r="G634">
        <v>100</v>
      </c>
      <c r="H634" t="s">
        <v>27</v>
      </c>
      <c r="I634" t="s">
        <v>38</v>
      </c>
      <c r="J634" t="s">
        <v>36</v>
      </c>
      <c r="K634" t="s">
        <v>30</v>
      </c>
      <c r="L634" t="s">
        <v>31</v>
      </c>
      <c r="M634">
        <v>3</v>
      </c>
      <c r="N634" t="s">
        <v>32</v>
      </c>
      <c r="O634" t="s">
        <v>33</v>
      </c>
      <c r="P634">
        <v>5.1945399999999999</v>
      </c>
      <c r="Q634">
        <v>336841.17729999998</v>
      </c>
      <c r="R634">
        <v>3062022.2650000001</v>
      </c>
      <c r="S634">
        <v>336836.10149999999</v>
      </c>
      <c r="T634">
        <v>3062023.3692999999</v>
      </c>
      <c r="U634">
        <v>5.195E-3</v>
      </c>
    </row>
    <row r="635" spans="1:21" x14ac:dyDescent="0.25">
      <c r="A635">
        <v>633</v>
      </c>
      <c r="B635" t="s">
        <v>24</v>
      </c>
      <c r="C635" t="s">
        <v>45</v>
      </c>
      <c r="D635" t="s">
        <v>46</v>
      </c>
      <c r="E635">
        <v>11</v>
      </c>
      <c r="F635" t="s">
        <v>37</v>
      </c>
      <c r="G635">
        <v>100</v>
      </c>
      <c r="H635" t="s">
        <v>27</v>
      </c>
      <c r="I635" t="s">
        <v>38</v>
      </c>
      <c r="J635" t="s">
        <v>36</v>
      </c>
      <c r="K635" t="s">
        <v>30</v>
      </c>
      <c r="L635" t="s">
        <v>31</v>
      </c>
      <c r="M635">
        <v>3</v>
      </c>
      <c r="N635" t="s">
        <v>32</v>
      </c>
      <c r="O635" t="s">
        <v>33</v>
      </c>
      <c r="P635">
        <v>12.416600000000001</v>
      </c>
      <c r="Q635">
        <v>336836.10149999999</v>
      </c>
      <c r="R635">
        <v>3062023.3692999999</v>
      </c>
      <c r="S635">
        <v>336827.03370000003</v>
      </c>
      <c r="T635">
        <v>3062014.8872000002</v>
      </c>
      <c r="U635">
        <v>1.2416999999999999E-2</v>
      </c>
    </row>
    <row r="636" spans="1:21" x14ac:dyDescent="0.25">
      <c r="A636">
        <v>634</v>
      </c>
      <c r="B636" t="s">
        <v>24</v>
      </c>
      <c r="C636" t="s">
        <v>45</v>
      </c>
      <c r="D636" t="s">
        <v>46</v>
      </c>
      <c r="E636">
        <v>11</v>
      </c>
      <c r="F636" t="s">
        <v>37</v>
      </c>
      <c r="G636">
        <v>100</v>
      </c>
      <c r="H636" t="s">
        <v>27</v>
      </c>
      <c r="I636" t="s">
        <v>38</v>
      </c>
      <c r="J636" t="s">
        <v>36</v>
      </c>
      <c r="K636" t="s">
        <v>30</v>
      </c>
      <c r="L636" t="s">
        <v>31</v>
      </c>
      <c r="M636">
        <v>3</v>
      </c>
      <c r="N636" t="s">
        <v>32</v>
      </c>
      <c r="O636" t="s">
        <v>33</v>
      </c>
      <c r="P636">
        <v>3.8762599999999998</v>
      </c>
      <c r="Q636">
        <v>336827.03370000003</v>
      </c>
      <c r="R636">
        <v>3062014.8872000002</v>
      </c>
      <c r="S636">
        <v>336824.5048</v>
      </c>
      <c r="T636">
        <v>3062011.9495000001</v>
      </c>
      <c r="U636">
        <v>3.8760000000000001E-3</v>
      </c>
    </row>
    <row r="637" spans="1:21" x14ac:dyDescent="0.25">
      <c r="A637">
        <v>635</v>
      </c>
      <c r="B637" t="s">
        <v>24</v>
      </c>
      <c r="C637" t="s">
        <v>45</v>
      </c>
      <c r="D637" t="s">
        <v>46</v>
      </c>
      <c r="E637">
        <v>11</v>
      </c>
      <c r="F637" t="s">
        <v>37</v>
      </c>
      <c r="G637">
        <v>100</v>
      </c>
      <c r="H637" t="s">
        <v>27</v>
      </c>
      <c r="I637" t="s">
        <v>38</v>
      </c>
      <c r="J637" t="s">
        <v>36</v>
      </c>
      <c r="K637" t="s">
        <v>30</v>
      </c>
      <c r="L637" t="s">
        <v>31</v>
      </c>
      <c r="M637">
        <v>3</v>
      </c>
      <c r="N637" t="s">
        <v>32</v>
      </c>
      <c r="O637" t="s">
        <v>33</v>
      </c>
      <c r="P637">
        <v>18.903500000000001</v>
      </c>
      <c r="Q637">
        <v>336824.5048</v>
      </c>
      <c r="R637">
        <v>3062011.9495000001</v>
      </c>
      <c r="S637">
        <v>336812.17219999997</v>
      </c>
      <c r="T637">
        <v>3061997.6230000001</v>
      </c>
      <c r="U637">
        <v>1.8903E-2</v>
      </c>
    </row>
    <row r="638" spans="1:21" x14ac:dyDescent="0.25">
      <c r="A638">
        <v>636</v>
      </c>
      <c r="B638" t="s">
        <v>24</v>
      </c>
      <c r="C638" t="s">
        <v>45</v>
      </c>
      <c r="D638" t="s">
        <v>46</v>
      </c>
      <c r="E638">
        <v>11</v>
      </c>
      <c r="F638" t="s">
        <v>37</v>
      </c>
      <c r="G638">
        <v>100</v>
      </c>
      <c r="H638" t="s">
        <v>27</v>
      </c>
      <c r="I638" t="s">
        <v>38</v>
      </c>
      <c r="J638" t="s">
        <v>36</v>
      </c>
      <c r="K638" t="s">
        <v>30</v>
      </c>
      <c r="L638" t="s">
        <v>31</v>
      </c>
      <c r="M638">
        <v>3</v>
      </c>
      <c r="N638" t="s">
        <v>32</v>
      </c>
      <c r="O638" t="s">
        <v>33</v>
      </c>
      <c r="P638">
        <v>14.788500000000001</v>
      </c>
      <c r="Q638">
        <v>337456.7819</v>
      </c>
      <c r="R638">
        <v>3061834.7305999999</v>
      </c>
      <c r="S638">
        <v>337458.43150000001</v>
      </c>
      <c r="T638">
        <v>3061849.4268</v>
      </c>
      <c r="U638">
        <v>1.4788000000000001E-2</v>
      </c>
    </row>
    <row r="639" spans="1:21" x14ac:dyDescent="0.25">
      <c r="A639">
        <v>637</v>
      </c>
      <c r="B639" t="s">
        <v>24</v>
      </c>
      <c r="C639" t="s">
        <v>45</v>
      </c>
      <c r="D639" t="s">
        <v>46</v>
      </c>
      <c r="E639">
        <v>11</v>
      </c>
      <c r="F639" t="s">
        <v>37</v>
      </c>
      <c r="G639">
        <v>100</v>
      </c>
      <c r="H639" t="s">
        <v>27</v>
      </c>
      <c r="I639" t="s">
        <v>38</v>
      </c>
      <c r="J639" t="s">
        <v>36</v>
      </c>
      <c r="K639" t="s">
        <v>30</v>
      </c>
      <c r="L639" t="s">
        <v>31</v>
      </c>
      <c r="M639">
        <v>3</v>
      </c>
      <c r="N639" t="s">
        <v>32</v>
      </c>
      <c r="O639" t="s">
        <v>33</v>
      </c>
      <c r="P639">
        <v>1.5887100000000001</v>
      </c>
      <c r="Q639">
        <v>337458.43150000001</v>
      </c>
      <c r="R639">
        <v>3061849.4268</v>
      </c>
      <c r="S639">
        <v>337458.60869999998</v>
      </c>
      <c r="T639">
        <v>3061851.0055999998</v>
      </c>
      <c r="U639">
        <v>1.5889999999999999E-3</v>
      </c>
    </row>
    <row r="640" spans="1:21" x14ac:dyDescent="0.25">
      <c r="A640">
        <v>638</v>
      </c>
      <c r="B640" t="s">
        <v>24</v>
      </c>
      <c r="C640" t="s">
        <v>45</v>
      </c>
      <c r="D640" t="s">
        <v>46</v>
      </c>
      <c r="E640">
        <v>11</v>
      </c>
      <c r="F640" t="s">
        <v>37</v>
      </c>
      <c r="G640">
        <v>100</v>
      </c>
      <c r="H640" t="s">
        <v>27</v>
      </c>
      <c r="I640" t="s">
        <v>38</v>
      </c>
      <c r="J640" t="s">
        <v>36</v>
      </c>
      <c r="K640" t="s">
        <v>30</v>
      </c>
      <c r="L640" t="s">
        <v>31</v>
      </c>
      <c r="M640">
        <v>3</v>
      </c>
      <c r="N640" t="s">
        <v>32</v>
      </c>
      <c r="O640" t="s">
        <v>33</v>
      </c>
      <c r="P640">
        <v>23.282900000000001</v>
      </c>
      <c r="Q640">
        <v>337458.60869999998</v>
      </c>
      <c r="R640">
        <v>3061851.0055999998</v>
      </c>
      <c r="S640">
        <v>337458.91970000003</v>
      </c>
      <c r="T640">
        <v>3061874.2864000001</v>
      </c>
      <c r="U640">
        <v>2.3283000000000002E-2</v>
      </c>
    </row>
    <row r="641" spans="1:21" x14ac:dyDescent="0.25">
      <c r="A641">
        <v>639</v>
      </c>
      <c r="B641" t="s">
        <v>24</v>
      </c>
      <c r="C641" t="s">
        <v>45</v>
      </c>
      <c r="D641" t="s">
        <v>46</v>
      </c>
      <c r="E641">
        <v>11</v>
      </c>
      <c r="F641" t="s">
        <v>37</v>
      </c>
      <c r="G641">
        <v>100</v>
      </c>
      <c r="H641" t="s">
        <v>27</v>
      </c>
      <c r="I641" t="s">
        <v>38</v>
      </c>
      <c r="J641" t="s">
        <v>36</v>
      </c>
      <c r="K641" t="s">
        <v>30</v>
      </c>
      <c r="L641" t="s">
        <v>31</v>
      </c>
      <c r="M641">
        <v>3</v>
      </c>
      <c r="N641" t="s">
        <v>32</v>
      </c>
      <c r="O641" t="s">
        <v>33</v>
      </c>
      <c r="P641">
        <v>13.388299999999999</v>
      </c>
      <c r="Q641">
        <v>337347.00790000003</v>
      </c>
      <c r="R641">
        <v>3061896.7385999998</v>
      </c>
      <c r="S641">
        <v>337347.04070000001</v>
      </c>
      <c r="T641">
        <v>3061910.1269</v>
      </c>
      <c r="U641">
        <v>1.3388000000000001E-2</v>
      </c>
    </row>
    <row r="642" spans="1:21" x14ac:dyDescent="0.25">
      <c r="A642">
        <v>640</v>
      </c>
      <c r="B642" t="s">
        <v>24</v>
      </c>
      <c r="C642" t="s">
        <v>45</v>
      </c>
      <c r="D642" t="s">
        <v>46</v>
      </c>
      <c r="E642">
        <v>11</v>
      </c>
      <c r="F642" t="s">
        <v>37</v>
      </c>
      <c r="G642">
        <v>100</v>
      </c>
      <c r="H642" t="s">
        <v>27</v>
      </c>
      <c r="I642" t="s">
        <v>38</v>
      </c>
      <c r="J642" t="s">
        <v>36</v>
      </c>
      <c r="K642" t="s">
        <v>30</v>
      </c>
      <c r="L642" t="s">
        <v>31</v>
      </c>
      <c r="M642">
        <v>3</v>
      </c>
      <c r="N642" t="s">
        <v>32</v>
      </c>
      <c r="O642" t="s">
        <v>33</v>
      </c>
      <c r="P642">
        <v>13.1355</v>
      </c>
      <c r="Q642">
        <v>337347.04070000001</v>
      </c>
      <c r="R642">
        <v>3061910.1269</v>
      </c>
      <c r="S642">
        <v>337350.1373</v>
      </c>
      <c r="T642">
        <v>3061922.8922000001</v>
      </c>
      <c r="U642">
        <v>1.3136E-2</v>
      </c>
    </row>
    <row r="643" spans="1:21" x14ac:dyDescent="0.25">
      <c r="A643">
        <v>641</v>
      </c>
      <c r="B643" t="s">
        <v>24</v>
      </c>
      <c r="C643" t="s">
        <v>45</v>
      </c>
      <c r="D643" t="s">
        <v>46</v>
      </c>
      <c r="E643">
        <v>11</v>
      </c>
      <c r="F643" t="s">
        <v>37</v>
      </c>
      <c r="G643">
        <v>100</v>
      </c>
      <c r="H643" t="s">
        <v>27</v>
      </c>
      <c r="I643" t="s">
        <v>38</v>
      </c>
      <c r="J643" t="s">
        <v>36</v>
      </c>
      <c r="K643" t="s">
        <v>30</v>
      </c>
      <c r="L643" t="s">
        <v>31</v>
      </c>
      <c r="M643">
        <v>3</v>
      </c>
      <c r="N643" t="s">
        <v>32</v>
      </c>
      <c r="O643" t="s">
        <v>33</v>
      </c>
      <c r="P643">
        <v>10.7355</v>
      </c>
      <c r="Q643">
        <v>337350.1373</v>
      </c>
      <c r="R643">
        <v>3061922.8922000001</v>
      </c>
      <c r="S643">
        <v>337352.61780000001</v>
      </c>
      <c r="T643">
        <v>3061933.3372</v>
      </c>
      <c r="U643">
        <v>1.0735E-2</v>
      </c>
    </row>
    <row r="644" spans="1:21" x14ac:dyDescent="0.25">
      <c r="A644">
        <v>642</v>
      </c>
      <c r="B644" t="s">
        <v>24</v>
      </c>
      <c r="C644" t="s">
        <v>45</v>
      </c>
      <c r="D644" t="s">
        <v>46</v>
      </c>
      <c r="E644">
        <v>11</v>
      </c>
      <c r="F644" t="s">
        <v>37</v>
      </c>
      <c r="G644">
        <v>100</v>
      </c>
      <c r="H644" t="s">
        <v>27</v>
      </c>
      <c r="I644" t="s">
        <v>38</v>
      </c>
      <c r="J644" t="s">
        <v>36</v>
      </c>
      <c r="K644" t="s">
        <v>30</v>
      </c>
      <c r="L644" t="s">
        <v>31</v>
      </c>
      <c r="M644">
        <v>3</v>
      </c>
      <c r="N644" t="s">
        <v>32</v>
      </c>
      <c r="O644" t="s">
        <v>33</v>
      </c>
      <c r="P644">
        <v>12.7959</v>
      </c>
      <c r="Q644">
        <v>337352.61780000001</v>
      </c>
      <c r="R644">
        <v>3061933.3372</v>
      </c>
      <c r="S644">
        <v>337359.20159999997</v>
      </c>
      <c r="T644">
        <v>3061944.3094000001</v>
      </c>
      <c r="U644">
        <v>1.2796E-2</v>
      </c>
    </row>
    <row r="645" spans="1:21" x14ac:dyDescent="0.25">
      <c r="A645">
        <v>643</v>
      </c>
      <c r="B645" t="s">
        <v>24</v>
      </c>
      <c r="C645" t="s">
        <v>45</v>
      </c>
      <c r="D645" t="s">
        <v>46</v>
      </c>
      <c r="E645">
        <v>11</v>
      </c>
      <c r="F645" t="s">
        <v>37</v>
      </c>
      <c r="G645">
        <v>100</v>
      </c>
      <c r="H645" t="s">
        <v>27</v>
      </c>
      <c r="I645" t="s">
        <v>38</v>
      </c>
      <c r="J645" t="s">
        <v>36</v>
      </c>
      <c r="K645" t="s">
        <v>30</v>
      </c>
      <c r="L645" t="s">
        <v>31</v>
      </c>
      <c r="M645">
        <v>3</v>
      </c>
      <c r="N645" t="s">
        <v>32</v>
      </c>
      <c r="O645" t="s">
        <v>33</v>
      </c>
      <c r="P645">
        <v>5.3677599999999996</v>
      </c>
      <c r="Q645">
        <v>337359.20159999997</v>
      </c>
      <c r="R645">
        <v>3061944.3094000001</v>
      </c>
      <c r="S645">
        <v>337360.44189999998</v>
      </c>
      <c r="T645">
        <v>3061949.5318999998</v>
      </c>
      <c r="U645">
        <v>5.3680000000000004E-3</v>
      </c>
    </row>
    <row r="646" spans="1:21" x14ac:dyDescent="0.25">
      <c r="A646">
        <v>644</v>
      </c>
      <c r="B646" t="s">
        <v>24</v>
      </c>
      <c r="C646" t="s">
        <v>45</v>
      </c>
      <c r="D646" t="s">
        <v>46</v>
      </c>
      <c r="E646">
        <v>11</v>
      </c>
      <c r="F646" t="s">
        <v>37</v>
      </c>
      <c r="G646">
        <v>100</v>
      </c>
      <c r="H646" t="s">
        <v>27</v>
      </c>
      <c r="I646" t="s">
        <v>38</v>
      </c>
      <c r="J646" t="s">
        <v>36</v>
      </c>
      <c r="K646" t="s">
        <v>30</v>
      </c>
      <c r="L646" t="s">
        <v>31</v>
      </c>
      <c r="M646">
        <v>3</v>
      </c>
      <c r="N646" t="s">
        <v>32</v>
      </c>
      <c r="O646" t="s">
        <v>33</v>
      </c>
      <c r="P646">
        <v>10.168200000000001</v>
      </c>
      <c r="Q646">
        <v>337360.44189999998</v>
      </c>
      <c r="R646">
        <v>3061949.5318999998</v>
      </c>
      <c r="S646">
        <v>337362.91450000001</v>
      </c>
      <c r="T646">
        <v>3061959.3949000002</v>
      </c>
      <c r="U646">
        <v>1.0168E-2</v>
      </c>
    </row>
    <row r="647" spans="1:21" x14ac:dyDescent="0.25">
      <c r="A647">
        <v>645</v>
      </c>
      <c r="B647" t="s">
        <v>24</v>
      </c>
      <c r="C647" t="s">
        <v>45</v>
      </c>
      <c r="D647" t="s">
        <v>46</v>
      </c>
      <c r="E647">
        <v>11</v>
      </c>
      <c r="F647" t="s">
        <v>37</v>
      </c>
      <c r="G647">
        <v>100</v>
      </c>
      <c r="H647" t="s">
        <v>27</v>
      </c>
      <c r="I647" t="s">
        <v>38</v>
      </c>
      <c r="J647" t="s">
        <v>36</v>
      </c>
      <c r="K647" t="s">
        <v>30</v>
      </c>
      <c r="L647" t="s">
        <v>31</v>
      </c>
      <c r="M647">
        <v>3</v>
      </c>
      <c r="N647" t="s">
        <v>32</v>
      </c>
      <c r="O647" t="s">
        <v>33</v>
      </c>
      <c r="P647">
        <v>13.5021</v>
      </c>
      <c r="Q647">
        <v>337362.91450000001</v>
      </c>
      <c r="R647">
        <v>3061959.3949000002</v>
      </c>
      <c r="S647">
        <v>337364.84869999997</v>
      </c>
      <c r="T647">
        <v>3061972.7577</v>
      </c>
      <c r="U647">
        <v>1.3502E-2</v>
      </c>
    </row>
    <row r="648" spans="1:21" x14ac:dyDescent="0.25">
      <c r="A648">
        <v>646</v>
      </c>
      <c r="B648" t="s">
        <v>24</v>
      </c>
      <c r="C648" t="s">
        <v>45</v>
      </c>
      <c r="D648" t="s">
        <v>46</v>
      </c>
      <c r="E648">
        <v>11</v>
      </c>
      <c r="F648" t="s">
        <v>37</v>
      </c>
      <c r="G648">
        <v>100</v>
      </c>
      <c r="H648" t="s">
        <v>27</v>
      </c>
      <c r="I648" t="s">
        <v>38</v>
      </c>
      <c r="J648" t="s">
        <v>36</v>
      </c>
      <c r="K648" t="s">
        <v>30</v>
      </c>
      <c r="L648" t="s">
        <v>31</v>
      </c>
      <c r="M648">
        <v>3</v>
      </c>
      <c r="N648" t="s">
        <v>32</v>
      </c>
      <c r="O648" t="s">
        <v>33</v>
      </c>
      <c r="P648">
        <v>5.8207199999999997</v>
      </c>
      <c r="Q648">
        <v>337364.84869999997</v>
      </c>
      <c r="R648">
        <v>3061972.7577</v>
      </c>
      <c r="S648">
        <v>337364.92660000001</v>
      </c>
      <c r="T648">
        <v>3061978.5778999999</v>
      </c>
      <c r="U648">
        <v>5.8209999999999998E-3</v>
      </c>
    </row>
    <row r="649" spans="1:21" x14ac:dyDescent="0.25">
      <c r="A649">
        <v>647</v>
      </c>
      <c r="B649" t="s">
        <v>24</v>
      </c>
      <c r="C649" t="s">
        <v>45</v>
      </c>
      <c r="D649" t="s">
        <v>46</v>
      </c>
      <c r="E649">
        <v>11</v>
      </c>
      <c r="F649" t="s">
        <v>37</v>
      </c>
      <c r="G649">
        <v>100</v>
      </c>
      <c r="H649" t="s">
        <v>27</v>
      </c>
      <c r="I649" t="s">
        <v>38</v>
      </c>
      <c r="J649" t="s">
        <v>36</v>
      </c>
      <c r="K649" t="s">
        <v>30</v>
      </c>
      <c r="L649" t="s">
        <v>31</v>
      </c>
      <c r="M649">
        <v>3</v>
      </c>
      <c r="N649" t="s">
        <v>32</v>
      </c>
      <c r="O649" t="s">
        <v>33</v>
      </c>
      <c r="P649">
        <v>23.0671</v>
      </c>
      <c r="Q649">
        <v>337364.92660000001</v>
      </c>
      <c r="R649">
        <v>3061978.5778999999</v>
      </c>
      <c r="S649">
        <v>337361.13439999998</v>
      </c>
      <c r="T649">
        <v>3062001.3311000001</v>
      </c>
      <c r="U649">
        <v>2.3067000000000001E-2</v>
      </c>
    </row>
    <row r="650" spans="1:21" x14ac:dyDescent="0.25">
      <c r="A650">
        <v>648</v>
      </c>
      <c r="B650" t="s">
        <v>24</v>
      </c>
      <c r="C650" t="s">
        <v>45</v>
      </c>
      <c r="D650" t="s">
        <v>46</v>
      </c>
      <c r="E650">
        <v>11</v>
      </c>
      <c r="F650" t="s">
        <v>37</v>
      </c>
      <c r="G650">
        <v>100</v>
      </c>
      <c r="H650" t="s">
        <v>27</v>
      </c>
      <c r="I650" t="s">
        <v>38</v>
      </c>
      <c r="J650" t="s">
        <v>36</v>
      </c>
      <c r="K650" t="s">
        <v>30</v>
      </c>
      <c r="L650" t="s">
        <v>31</v>
      </c>
      <c r="M650">
        <v>3</v>
      </c>
      <c r="N650" t="s">
        <v>32</v>
      </c>
      <c r="O650" t="s">
        <v>33</v>
      </c>
      <c r="P650">
        <v>27.474900000000002</v>
      </c>
      <c r="Q650">
        <v>337361.13439999998</v>
      </c>
      <c r="R650">
        <v>3062001.3311000001</v>
      </c>
      <c r="S650">
        <v>337371.42330000002</v>
      </c>
      <c r="T650">
        <v>3062026.8067000001</v>
      </c>
      <c r="U650">
        <v>2.7474999999999999E-2</v>
      </c>
    </row>
    <row r="651" spans="1:21" x14ac:dyDescent="0.25">
      <c r="A651">
        <v>649</v>
      </c>
      <c r="B651" t="s">
        <v>24</v>
      </c>
      <c r="C651" t="s">
        <v>45</v>
      </c>
      <c r="D651" t="s">
        <v>46</v>
      </c>
      <c r="E651">
        <v>11</v>
      </c>
      <c r="F651" t="s">
        <v>37</v>
      </c>
      <c r="G651">
        <v>100</v>
      </c>
      <c r="H651" t="s">
        <v>27</v>
      </c>
      <c r="I651" t="s">
        <v>38</v>
      </c>
      <c r="J651" t="s">
        <v>36</v>
      </c>
      <c r="K651" t="s">
        <v>30</v>
      </c>
      <c r="L651" t="s">
        <v>31</v>
      </c>
      <c r="M651">
        <v>3</v>
      </c>
      <c r="N651" t="s">
        <v>32</v>
      </c>
      <c r="O651" t="s">
        <v>33</v>
      </c>
      <c r="P651">
        <v>26.579599999999999</v>
      </c>
      <c r="Q651">
        <v>337371.42330000002</v>
      </c>
      <c r="R651">
        <v>3062026.8067000001</v>
      </c>
      <c r="S651">
        <v>337383.44410000002</v>
      </c>
      <c r="T651">
        <v>3062050.5126999998</v>
      </c>
      <c r="U651">
        <v>2.6579999999999999E-2</v>
      </c>
    </row>
    <row r="652" spans="1:21" x14ac:dyDescent="0.25">
      <c r="A652">
        <v>650</v>
      </c>
      <c r="B652" t="s">
        <v>24</v>
      </c>
      <c r="C652" t="s">
        <v>45</v>
      </c>
      <c r="D652" t="s">
        <v>46</v>
      </c>
      <c r="E652">
        <v>11</v>
      </c>
      <c r="F652" t="s">
        <v>37</v>
      </c>
      <c r="G652">
        <v>100</v>
      </c>
      <c r="H652" t="s">
        <v>27</v>
      </c>
      <c r="I652" t="s">
        <v>38</v>
      </c>
      <c r="J652" t="s">
        <v>36</v>
      </c>
      <c r="K652" t="s">
        <v>30</v>
      </c>
      <c r="L652" t="s">
        <v>31</v>
      </c>
      <c r="M652">
        <v>3</v>
      </c>
      <c r="N652" t="s">
        <v>32</v>
      </c>
      <c r="O652" t="s">
        <v>33</v>
      </c>
      <c r="P652">
        <v>13.659800000000001</v>
      </c>
      <c r="Q652">
        <v>337383.44410000002</v>
      </c>
      <c r="R652">
        <v>3062050.5126999998</v>
      </c>
      <c r="S652">
        <v>337391.59139999998</v>
      </c>
      <c r="T652">
        <v>3062061.4767999998</v>
      </c>
      <c r="U652">
        <v>1.366E-2</v>
      </c>
    </row>
    <row r="653" spans="1:21" x14ac:dyDescent="0.25">
      <c r="A653">
        <v>651</v>
      </c>
      <c r="B653" t="s">
        <v>24</v>
      </c>
      <c r="C653" t="s">
        <v>45</v>
      </c>
      <c r="D653" t="s">
        <v>46</v>
      </c>
      <c r="E653">
        <v>11</v>
      </c>
      <c r="F653" t="s">
        <v>37</v>
      </c>
      <c r="G653">
        <v>100</v>
      </c>
      <c r="H653" t="s">
        <v>27</v>
      </c>
      <c r="I653" t="s">
        <v>38</v>
      </c>
      <c r="J653" t="s">
        <v>36</v>
      </c>
      <c r="K653" t="s">
        <v>30</v>
      </c>
      <c r="L653" t="s">
        <v>31</v>
      </c>
      <c r="M653">
        <v>3</v>
      </c>
      <c r="N653" t="s">
        <v>32</v>
      </c>
      <c r="O653" t="s">
        <v>33</v>
      </c>
      <c r="P653">
        <v>11.9724</v>
      </c>
      <c r="Q653">
        <v>336812.17219999997</v>
      </c>
      <c r="R653">
        <v>3061997.6230000001</v>
      </c>
      <c r="S653">
        <v>336803.86379999999</v>
      </c>
      <c r="T653">
        <v>3061989.0027000001</v>
      </c>
      <c r="U653">
        <v>1.1972E-2</v>
      </c>
    </row>
    <row r="654" spans="1:21" x14ac:dyDescent="0.25">
      <c r="A654">
        <v>652</v>
      </c>
      <c r="B654" t="s">
        <v>24</v>
      </c>
      <c r="C654" t="s">
        <v>45</v>
      </c>
      <c r="D654" t="s">
        <v>46</v>
      </c>
      <c r="E654">
        <v>11</v>
      </c>
      <c r="F654" t="s">
        <v>37</v>
      </c>
      <c r="G654">
        <v>100</v>
      </c>
      <c r="H654" t="s">
        <v>27</v>
      </c>
      <c r="I654" t="s">
        <v>38</v>
      </c>
      <c r="J654" t="s">
        <v>36</v>
      </c>
      <c r="K654" t="s">
        <v>30</v>
      </c>
      <c r="L654" t="s">
        <v>31</v>
      </c>
      <c r="M654">
        <v>3</v>
      </c>
      <c r="N654" t="s">
        <v>32</v>
      </c>
      <c r="O654" t="s">
        <v>33</v>
      </c>
      <c r="P654">
        <v>18.241199999999999</v>
      </c>
      <c r="Q654">
        <v>336803.86379999999</v>
      </c>
      <c r="R654">
        <v>3061989.0027000001</v>
      </c>
      <c r="S654">
        <v>336789.6654</v>
      </c>
      <c r="T654">
        <v>3061977.5507999999</v>
      </c>
      <c r="U654">
        <v>1.8241E-2</v>
      </c>
    </row>
    <row r="655" spans="1:21" x14ac:dyDescent="0.25">
      <c r="A655">
        <v>653</v>
      </c>
      <c r="B655" t="s">
        <v>24</v>
      </c>
      <c r="C655" t="s">
        <v>45</v>
      </c>
      <c r="D655" t="s">
        <v>46</v>
      </c>
      <c r="E655">
        <v>11</v>
      </c>
      <c r="F655" t="s">
        <v>37</v>
      </c>
      <c r="G655">
        <v>100</v>
      </c>
      <c r="H655" t="s">
        <v>27</v>
      </c>
      <c r="I655" t="s">
        <v>38</v>
      </c>
      <c r="J655" t="s">
        <v>36</v>
      </c>
      <c r="K655" t="s">
        <v>30</v>
      </c>
      <c r="L655" t="s">
        <v>31</v>
      </c>
      <c r="M655">
        <v>3</v>
      </c>
      <c r="N655" t="s">
        <v>32</v>
      </c>
      <c r="O655" t="s">
        <v>33</v>
      </c>
      <c r="P655">
        <v>14.894500000000001</v>
      </c>
      <c r="Q655">
        <v>336789.6654</v>
      </c>
      <c r="R655">
        <v>3061977.5507999999</v>
      </c>
      <c r="S655">
        <v>336781.88740000001</v>
      </c>
      <c r="T655">
        <v>3061964.8484999998</v>
      </c>
      <c r="U655">
        <v>1.4893999999999999E-2</v>
      </c>
    </row>
    <row r="656" spans="1:21" x14ac:dyDescent="0.25">
      <c r="A656">
        <v>654</v>
      </c>
      <c r="B656" t="s">
        <v>24</v>
      </c>
      <c r="C656" t="s">
        <v>45</v>
      </c>
      <c r="D656" t="s">
        <v>46</v>
      </c>
      <c r="E656">
        <v>11</v>
      </c>
      <c r="F656" t="s">
        <v>37</v>
      </c>
      <c r="G656">
        <v>100</v>
      </c>
      <c r="H656" t="s">
        <v>27</v>
      </c>
      <c r="I656" t="s">
        <v>38</v>
      </c>
      <c r="J656" t="s">
        <v>36</v>
      </c>
      <c r="K656" t="s">
        <v>30</v>
      </c>
      <c r="L656" t="s">
        <v>31</v>
      </c>
      <c r="M656">
        <v>3</v>
      </c>
      <c r="N656" t="s">
        <v>32</v>
      </c>
      <c r="O656" t="s">
        <v>33</v>
      </c>
      <c r="P656">
        <v>22.801500000000001</v>
      </c>
      <c r="Q656">
        <v>336781.88740000001</v>
      </c>
      <c r="R656">
        <v>3061964.8484999998</v>
      </c>
      <c r="S656">
        <v>336764.13939999999</v>
      </c>
      <c r="T656">
        <v>3061950.5336000002</v>
      </c>
      <c r="U656">
        <v>2.2800999999999998E-2</v>
      </c>
    </row>
    <row r="657" spans="1:21" x14ac:dyDescent="0.25">
      <c r="A657">
        <v>655</v>
      </c>
      <c r="B657" t="s">
        <v>24</v>
      </c>
      <c r="C657" t="s">
        <v>45</v>
      </c>
      <c r="D657" t="s">
        <v>46</v>
      </c>
      <c r="E657">
        <v>11</v>
      </c>
      <c r="F657" t="s">
        <v>37</v>
      </c>
      <c r="G657">
        <v>100</v>
      </c>
      <c r="H657" t="s">
        <v>27</v>
      </c>
      <c r="I657" t="s">
        <v>38</v>
      </c>
      <c r="J657" t="s">
        <v>36</v>
      </c>
      <c r="K657" t="s">
        <v>30</v>
      </c>
      <c r="L657" t="s">
        <v>31</v>
      </c>
      <c r="M657">
        <v>3</v>
      </c>
      <c r="N657" t="s">
        <v>32</v>
      </c>
      <c r="O657" t="s">
        <v>33</v>
      </c>
      <c r="P657">
        <v>26.034400000000002</v>
      </c>
      <c r="Q657">
        <v>336764.13939999999</v>
      </c>
      <c r="R657">
        <v>3061950.5336000002</v>
      </c>
      <c r="S657">
        <v>336745.06569999998</v>
      </c>
      <c r="T657">
        <v>3061968.2532000002</v>
      </c>
      <c r="U657">
        <v>2.6034000000000002E-2</v>
      </c>
    </row>
    <row r="658" spans="1:21" x14ac:dyDescent="0.25">
      <c r="A658">
        <v>656</v>
      </c>
      <c r="B658" t="s">
        <v>24</v>
      </c>
      <c r="C658" t="s">
        <v>45</v>
      </c>
      <c r="D658" t="s">
        <v>46</v>
      </c>
      <c r="E658">
        <v>11</v>
      </c>
      <c r="F658" t="s">
        <v>37</v>
      </c>
      <c r="G658">
        <v>100</v>
      </c>
      <c r="H658" t="s">
        <v>27</v>
      </c>
      <c r="I658" t="s">
        <v>38</v>
      </c>
      <c r="J658" t="s">
        <v>36</v>
      </c>
      <c r="K658" t="s">
        <v>30</v>
      </c>
      <c r="L658" t="s">
        <v>31</v>
      </c>
      <c r="M658">
        <v>3</v>
      </c>
      <c r="N658" t="s">
        <v>32</v>
      </c>
      <c r="O658" t="s">
        <v>33</v>
      </c>
      <c r="P658">
        <v>26.281700000000001</v>
      </c>
      <c r="Q658">
        <v>336745.06569999998</v>
      </c>
      <c r="R658">
        <v>3061968.2532000002</v>
      </c>
      <c r="S658">
        <v>336724.2133</v>
      </c>
      <c r="T658">
        <v>3061984.2503</v>
      </c>
      <c r="U658">
        <v>2.6282E-2</v>
      </c>
    </row>
    <row r="659" spans="1:21" x14ac:dyDescent="0.25">
      <c r="A659">
        <v>657</v>
      </c>
      <c r="B659" t="s">
        <v>24</v>
      </c>
      <c r="C659" t="s">
        <v>45</v>
      </c>
      <c r="D659" t="s">
        <v>46</v>
      </c>
      <c r="E659">
        <v>11</v>
      </c>
      <c r="F659" t="s">
        <v>37</v>
      </c>
      <c r="G659">
        <v>100</v>
      </c>
      <c r="H659" t="s">
        <v>27</v>
      </c>
      <c r="I659" t="s">
        <v>38</v>
      </c>
      <c r="J659" t="s">
        <v>36</v>
      </c>
      <c r="K659" t="s">
        <v>30</v>
      </c>
      <c r="L659" t="s">
        <v>31</v>
      </c>
      <c r="M659">
        <v>3</v>
      </c>
      <c r="N659" t="s">
        <v>32</v>
      </c>
      <c r="O659" t="s">
        <v>33</v>
      </c>
      <c r="P659">
        <v>11.5253</v>
      </c>
      <c r="Q659">
        <v>336724.2133</v>
      </c>
      <c r="R659">
        <v>3061984.2503</v>
      </c>
      <c r="S659">
        <v>336714.34490000003</v>
      </c>
      <c r="T659">
        <v>3061990.2039999999</v>
      </c>
      <c r="U659">
        <v>1.1525000000000001E-2</v>
      </c>
    </row>
    <row r="660" spans="1:21" x14ac:dyDescent="0.25">
      <c r="A660">
        <v>658</v>
      </c>
      <c r="B660" t="s">
        <v>24</v>
      </c>
      <c r="C660" t="s">
        <v>45</v>
      </c>
      <c r="D660" t="s">
        <v>46</v>
      </c>
      <c r="E660">
        <v>11</v>
      </c>
      <c r="F660" t="s">
        <v>37</v>
      </c>
      <c r="G660">
        <v>100</v>
      </c>
      <c r="H660" t="s">
        <v>27</v>
      </c>
      <c r="I660" t="s">
        <v>38</v>
      </c>
      <c r="J660" t="s">
        <v>36</v>
      </c>
      <c r="K660" t="s">
        <v>30</v>
      </c>
      <c r="L660" t="s">
        <v>31</v>
      </c>
      <c r="M660">
        <v>3</v>
      </c>
      <c r="N660" t="s">
        <v>32</v>
      </c>
      <c r="O660" t="s">
        <v>33</v>
      </c>
      <c r="P660">
        <v>15.7593</v>
      </c>
      <c r="Q660">
        <v>336714.34490000003</v>
      </c>
      <c r="R660">
        <v>3061990.2039999999</v>
      </c>
      <c r="S660">
        <v>336713.38559999998</v>
      </c>
      <c r="T660">
        <v>3062005.9341000002</v>
      </c>
      <c r="U660">
        <v>1.5758999999999999E-2</v>
      </c>
    </row>
    <row r="661" spans="1:21" x14ac:dyDescent="0.25">
      <c r="A661">
        <v>659</v>
      </c>
      <c r="B661" t="s">
        <v>24</v>
      </c>
      <c r="C661" t="s">
        <v>45</v>
      </c>
      <c r="D661" t="s">
        <v>46</v>
      </c>
      <c r="E661">
        <v>11</v>
      </c>
      <c r="F661" t="s">
        <v>37</v>
      </c>
      <c r="G661">
        <v>100</v>
      </c>
      <c r="H661" t="s">
        <v>27</v>
      </c>
      <c r="I661" t="s">
        <v>38</v>
      </c>
      <c r="J661" t="s">
        <v>36</v>
      </c>
      <c r="K661" t="s">
        <v>30</v>
      </c>
      <c r="L661" t="s">
        <v>31</v>
      </c>
      <c r="M661">
        <v>3</v>
      </c>
      <c r="N661" t="s">
        <v>32</v>
      </c>
      <c r="O661" t="s">
        <v>33</v>
      </c>
      <c r="P661">
        <v>15.4184</v>
      </c>
      <c r="Q661">
        <v>336713.38559999998</v>
      </c>
      <c r="R661">
        <v>3062005.9341000002</v>
      </c>
      <c r="S661">
        <v>336701.22369999997</v>
      </c>
      <c r="T661">
        <v>3062015.4112</v>
      </c>
      <c r="U661">
        <v>1.5417999999999999E-2</v>
      </c>
    </row>
    <row r="662" spans="1:21" x14ac:dyDescent="0.25">
      <c r="A662">
        <v>660</v>
      </c>
      <c r="B662" t="s">
        <v>24</v>
      </c>
      <c r="C662" t="s">
        <v>45</v>
      </c>
      <c r="D662" t="s">
        <v>46</v>
      </c>
      <c r="E662">
        <v>11</v>
      </c>
      <c r="F662" t="s">
        <v>37</v>
      </c>
      <c r="G662">
        <v>100</v>
      </c>
      <c r="H662" t="s">
        <v>27</v>
      </c>
      <c r="I662" t="s">
        <v>38</v>
      </c>
      <c r="J662" t="s">
        <v>36</v>
      </c>
      <c r="K662" t="s">
        <v>30</v>
      </c>
      <c r="L662" t="s">
        <v>31</v>
      </c>
      <c r="M662">
        <v>3</v>
      </c>
      <c r="N662" t="s">
        <v>32</v>
      </c>
      <c r="O662" t="s">
        <v>33</v>
      </c>
      <c r="P662">
        <v>18.799299999999999</v>
      </c>
      <c r="Q662">
        <v>336701.22369999997</v>
      </c>
      <c r="R662">
        <v>3062015.4112</v>
      </c>
      <c r="S662">
        <v>336686.47399999999</v>
      </c>
      <c r="T662">
        <v>3062027.0671000001</v>
      </c>
      <c r="U662">
        <v>1.8799E-2</v>
      </c>
    </row>
    <row r="663" spans="1:21" x14ac:dyDescent="0.25">
      <c r="A663">
        <v>661</v>
      </c>
      <c r="B663" t="s">
        <v>24</v>
      </c>
      <c r="C663" t="s">
        <v>45</v>
      </c>
      <c r="D663" t="s">
        <v>46</v>
      </c>
      <c r="E663">
        <v>11</v>
      </c>
      <c r="F663" t="s">
        <v>37</v>
      </c>
      <c r="G663">
        <v>100</v>
      </c>
      <c r="H663" t="s">
        <v>27</v>
      </c>
      <c r="I663" t="s">
        <v>38</v>
      </c>
      <c r="J663" t="s">
        <v>36</v>
      </c>
      <c r="K663" t="s">
        <v>30</v>
      </c>
      <c r="L663" t="s">
        <v>31</v>
      </c>
      <c r="M663">
        <v>3</v>
      </c>
      <c r="N663" t="s">
        <v>32</v>
      </c>
      <c r="O663" t="s">
        <v>33</v>
      </c>
      <c r="P663">
        <v>13.674099999999999</v>
      </c>
      <c r="Q663">
        <v>336686.47399999999</v>
      </c>
      <c r="R663">
        <v>3062027.0671000001</v>
      </c>
      <c r="S663">
        <v>336675.74550000002</v>
      </c>
      <c r="T663">
        <v>3062035.5452999999</v>
      </c>
      <c r="U663">
        <v>1.3674E-2</v>
      </c>
    </row>
    <row r="664" spans="1:21" x14ac:dyDescent="0.25">
      <c r="A664">
        <v>662</v>
      </c>
      <c r="B664" t="s">
        <v>24</v>
      </c>
      <c r="C664" t="s">
        <v>45</v>
      </c>
      <c r="D664" t="s">
        <v>46</v>
      </c>
      <c r="E664">
        <v>11</v>
      </c>
      <c r="F664" t="s">
        <v>37</v>
      </c>
      <c r="G664">
        <v>100</v>
      </c>
      <c r="H664" t="s">
        <v>27</v>
      </c>
      <c r="I664" t="s">
        <v>38</v>
      </c>
      <c r="J664" t="s">
        <v>36</v>
      </c>
      <c r="K664" t="s">
        <v>30</v>
      </c>
      <c r="L664" t="s">
        <v>31</v>
      </c>
      <c r="M664">
        <v>3</v>
      </c>
      <c r="N664" t="s">
        <v>32</v>
      </c>
      <c r="O664" t="s">
        <v>33</v>
      </c>
      <c r="P664">
        <v>37.1539</v>
      </c>
      <c r="Q664">
        <v>336675.74550000002</v>
      </c>
      <c r="R664">
        <v>3062035.5452999999</v>
      </c>
      <c r="S664">
        <v>336649.1753</v>
      </c>
      <c r="T664">
        <v>3062061.5151999998</v>
      </c>
      <c r="U664">
        <v>3.7154E-2</v>
      </c>
    </row>
    <row r="665" spans="1:21" x14ac:dyDescent="0.25">
      <c r="A665">
        <v>663</v>
      </c>
      <c r="B665" t="s">
        <v>24</v>
      </c>
      <c r="C665" t="s">
        <v>45</v>
      </c>
      <c r="D665" t="s">
        <v>46</v>
      </c>
      <c r="E665">
        <v>11</v>
      </c>
      <c r="F665" t="s">
        <v>37</v>
      </c>
      <c r="G665">
        <v>100</v>
      </c>
      <c r="H665" t="s">
        <v>27</v>
      </c>
      <c r="I665" t="s">
        <v>38</v>
      </c>
      <c r="J665" t="s">
        <v>36</v>
      </c>
      <c r="K665" t="s">
        <v>30</v>
      </c>
      <c r="L665" t="s">
        <v>31</v>
      </c>
      <c r="M665">
        <v>3</v>
      </c>
      <c r="N665" t="s">
        <v>32</v>
      </c>
      <c r="O665" t="s">
        <v>33</v>
      </c>
      <c r="P665">
        <v>29.3047</v>
      </c>
      <c r="Q665">
        <v>336649.1753</v>
      </c>
      <c r="R665">
        <v>3062061.5151999998</v>
      </c>
      <c r="S665">
        <v>336628.38569999998</v>
      </c>
      <c r="T665">
        <v>3062082.1685000001</v>
      </c>
      <c r="U665">
        <v>2.9305000000000001E-2</v>
      </c>
    </row>
    <row r="666" spans="1:21" x14ac:dyDescent="0.25">
      <c r="A666">
        <v>664</v>
      </c>
      <c r="B666" t="s">
        <v>24</v>
      </c>
      <c r="C666" t="s">
        <v>45</v>
      </c>
      <c r="D666" t="s">
        <v>46</v>
      </c>
      <c r="E666">
        <v>11</v>
      </c>
      <c r="F666" t="s">
        <v>37</v>
      </c>
      <c r="G666">
        <v>100</v>
      </c>
      <c r="H666" t="s">
        <v>27</v>
      </c>
      <c r="I666" t="s">
        <v>38</v>
      </c>
      <c r="J666" t="s">
        <v>36</v>
      </c>
      <c r="K666" t="s">
        <v>30</v>
      </c>
      <c r="L666" t="s">
        <v>31</v>
      </c>
      <c r="M666">
        <v>3</v>
      </c>
      <c r="N666" t="s">
        <v>32</v>
      </c>
      <c r="O666" t="s">
        <v>33</v>
      </c>
      <c r="P666">
        <v>29.828199999999999</v>
      </c>
      <c r="Q666">
        <v>336628.38569999998</v>
      </c>
      <c r="R666">
        <v>3062082.1685000001</v>
      </c>
      <c r="S666">
        <v>336605.82530000003</v>
      </c>
      <c r="T666">
        <v>3062101.6812999998</v>
      </c>
      <c r="U666">
        <v>2.9828E-2</v>
      </c>
    </row>
    <row r="667" spans="1:21" x14ac:dyDescent="0.25">
      <c r="A667">
        <v>665</v>
      </c>
      <c r="B667" t="s">
        <v>24</v>
      </c>
      <c r="C667" t="s">
        <v>45</v>
      </c>
      <c r="D667" t="s">
        <v>46</v>
      </c>
      <c r="E667">
        <v>11</v>
      </c>
      <c r="F667" t="s">
        <v>37</v>
      </c>
      <c r="G667">
        <v>100</v>
      </c>
      <c r="H667" t="s">
        <v>27</v>
      </c>
      <c r="I667" t="s">
        <v>38</v>
      </c>
      <c r="J667" t="s">
        <v>36</v>
      </c>
      <c r="K667" t="s">
        <v>30</v>
      </c>
      <c r="L667" t="s">
        <v>31</v>
      </c>
      <c r="M667">
        <v>3</v>
      </c>
      <c r="N667" t="s">
        <v>32</v>
      </c>
      <c r="O667" t="s">
        <v>33</v>
      </c>
      <c r="P667">
        <v>19.767099999999999</v>
      </c>
      <c r="Q667">
        <v>336605.82530000003</v>
      </c>
      <c r="R667">
        <v>3062101.6812999998</v>
      </c>
      <c r="S667">
        <v>336589.59149999998</v>
      </c>
      <c r="T667">
        <v>3062112.9596000002</v>
      </c>
      <c r="U667">
        <v>1.9767E-2</v>
      </c>
    </row>
    <row r="668" spans="1:21" x14ac:dyDescent="0.25">
      <c r="A668">
        <v>666</v>
      </c>
      <c r="B668" t="s">
        <v>24</v>
      </c>
      <c r="C668" t="s">
        <v>45</v>
      </c>
      <c r="D668" t="s">
        <v>46</v>
      </c>
      <c r="E668">
        <v>11</v>
      </c>
      <c r="F668" t="s">
        <v>37</v>
      </c>
      <c r="G668">
        <v>100</v>
      </c>
      <c r="H668" t="s">
        <v>27</v>
      </c>
      <c r="I668" t="s">
        <v>38</v>
      </c>
      <c r="J668" t="s">
        <v>36</v>
      </c>
      <c r="K668" t="s">
        <v>30</v>
      </c>
      <c r="L668" t="s">
        <v>31</v>
      </c>
      <c r="M668">
        <v>3</v>
      </c>
      <c r="N668" t="s">
        <v>32</v>
      </c>
      <c r="O668" t="s">
        <v>33</v>
      </c>
      <c r="P668">
        <v>19.820900000000002</v>
      </c>
      <c r="Q668">
        <v>336589.59149999998</v>
      </c>
      <c r="R668">
        <v>3062112.9596000002</v>
      </c>
      <c r="S668">
        <v>336576.33</v>
      </c>
      <c r="T668">
        <v>3062127.6905999999</v>
      </c>
      <c r="U668">
        <v>1.9820999999999998E-2</v>
      </c>
    </row>
    <row r="669" spans="1:21" x14ac:dyDescent="0.25">
      <c r="A669">
        <v>667</v>
      </c>
      <c r="B669" t="s">
        <v>24</v>
      </c>
      <c r="C669" t="s">
        <v>45</v>
      </c>
      <c r="D669" t="s">
        <v>46</v>
      </c>
      <c r="E669">
        <v>11</v>
      </c>
      <c r="F669" t="s">
        <v>37</v>
      </c>
      <c r="G669">
        <v>100</v>
      </c>
      <c r="H669" t="s">
        <v>27</v>
      </c>
      <c r="I669" t="s">
        <v>38</v>
      </c>
      <c r="J669" t="s">
        <v>36</v>
      </c>
      <c r="K669" t="s">
        <v>30</v>
      </c>
      <c r="L669" t="s">
        <v>31</v>
      </c>
      <c r="M669">
        <v>3</v>
      </c>
      <c r="N669" t="s">
        <v>32</v>
      </c>
      <c r="O669" t="s">
        <v>33</v>
      </c>
      <c r="P669">
        <v>21.398</v>
      </c>
      <c r="Q669">
        <v>336686.47399999999</v>
      </c>
      <c r="R669">
        <v>3062027.0671000001</v>
      </c>
      <c r="S669">
        <v>336701.00589999999</v>
      </c>
      <c r="T669">
        <v>3062042.7736999998</v>
      </c>
      <c r="U669">
        <v>2.1398E-2</v>
      </c>
    </row>
    <row r="670" spans="1:21" x14ac:dyDescent="0.25">
      <c r="A670">
        <v>668</v>
      </c>
      <c r="B670" t="s">
        <v>24</v>
      </c>
      <c r="C670" t="s">
        <v>45</v>
      </c>
      <c r="D670" t="s">
        <v>46</v>
      </c>
      <c r="E670">
        <v>11</v>
      </c>
      <c r="F670" t="s">
        <v>37</v>
      </c>
      <c r="G670">
        <v>100</v>
      </c>
      <c r="H670" t="s">
        <v>27</v>
      </c>
      <c r="I670" t="s">
        <v>38</v>
      </c>
      <c r="J670" t="s">
        <v>36</v>
      </c>
      <c r="K670" t="s">
        <v>30</v>
      </c>
      <c r="L670" t="s">
        <v>31</v>
      </c>
      <c r="M670">
        <v>3</v>
      </c>
      <c r="N670" t="s">
        <v>32</v>
      </c>
      <c r="O670" t="s">
        <v>33</v>
      </c>
      <c r="P670">
        <v>9.2190799999999999</v>
      </c>
      <c r="Q670">
        <v>336701.00589999999</v>
      </c>
      <c r="R670">
        <v>3062042.7736999998</v>
      </c>
      <c r="S670">
        <v>336706.37329999998</v>
      </c>
      <c r="T670">
        <v>3062050.2692</v>
      </c>
      <c r="U670">
        <v>9.2189999999999998E-3</v>
      </c>
    </row>
    <row r="671" spans="1:21" x14ac:dyDescent="0.25">
      <c r="A671">
        <v>669</v>
      </c>
      <c r="B671" t="s">
        <v>24</v>
      </c>
      <c r="C671" t="s">
        <v>45</v>
      </c>
      <c r="D671" t="s">
        <v>46</v>
      </c>
      <c r="E671">
        <v>11</v>
      </c>
      <c r="F671" t="s">
        <v>37</v>
      </c>
      <c r="G671">
        <v>100</v>
      </c>
      <c r="H671" t="s">
        <v>27</v>
      </c>
      <c r="I671" t="s">
        <v>38</v>
      </c>
      <c r="J671" t="s">
        <v>36</v>
      </c>
      <c r="K671" t="s">
        <v>30</v>
      </c>
      <c r="L671" t="s">
        <v>31</v>
      </c>
      <c r="M671">
        <v>3</v>
      </c>
      <c r="N671" t="s">
        <v>32</v>
      </c>
      <c r="O671" t="s">
        <v>33</v>
      </c>
      <c r="P671">
        <v>8.6779899999999994</v>
      </c>
      <c r="Q671">
        <v>336706.37329999998</v>
      </c>
      <c r="R671">
        <v>3062050.2692</v>
      </c>
      <c r="S671">
        <v>336712.8873</v>
      </c>
      <c r="T671">
        <v>3062056.0029000002</v>
      </c>
      <c r="U671">
        <v>8.6779999999999999E-3</v>
      </c>
    </row>
    <row r="672" spans="1:21" x14ac:dyDescent="0.25">
      <c r="A672">
        <v>670</v>
      </c>
      <c r="B672" t="s">
        <v>24</v>
      </c>
      <c r="C672" t="s">
        <v>45</v>
      </c>
      <c r="D672" t="s">
        <v>46</v>
      </c>
      <c r="E672">
        <v>11</v>
      </c>
      <c r="F672" t="s">
        <v>37</v>
      </c>
      <c r="G672">
        <v>100</v>
      </c>
      <c r="H672" t="s">
        <v>27</v>
      </c>
      <c r="I672" t="s">
        <v>38</v>
      </c>
      <c r="J672" t="s">
        <v>36</v>
      </c>
      <c r="K672" t="s">
        <v>30</v>
      </c>
      <c r="L672" t="s">
        <v>31</v>
      </c>
      <c r="M672">
        <v>3</v>
      </c>
      <c r="N672" t="s">
        <v>32</v>
      </c>
      <c r="O672" t="s">
        <v>33</v>
      </c>
      <c r="P672">
        <v>11.5799</v>
      </c>
      <c r="Q672">
        <v>336712.8873</v>
      </c>
      <c r="R672">
        <v>3062056.0029000002</v>
      </c>
      <c r="S672">
        <v>336720.61070000002</v>
      </c>
      <c r="T672">
        <v>3062064.6309000002</v>
      </c>
      <c r="U672">
        <v>1.158E-2</v>
      </c>
    </row>
    <row r="673" spans="1:21" x14ac:dyDescent="0.25">
      <c r="A673">
        <v>671</v>
      </c>
      <c r="B673" t="s">
        <v>24</v>
      </c>
      <c r="C673" t="s">
        <v>45</v>
      </c>
      <c r="D673" t="s">
        <v>46</v>
      </c>
      <c r="E673">
        <v>11</v>
      </c>
      <c r="F673" t="s">
        <v>37</v>
      </c>
      <c r="G673">
        <v>100</v>
      </c>
      <c r="H673" t="s">
        <v>27</v>
      </c>
      <c r="I673" t="s">
        <v>38</v>
      </c>
      <c r="J673" t="s">
        <v>36</v>
      </c>
      <c r="K673" t="s">
        <v>30</v>
      </c>
      <c r="L673" t="s">
        <v>31</v>
      </c>
      <c r="M673">
        <v>3</v>
      </c>
      <c r="N673" t="s">
        <v>32</v>
      </c>
      <c r="O673" t="s">
        <v>33</v>
      </c>
      <c r="P673">
        <v>6.0002300000000002</v>
      </c>
      <c r="Q673">
        <v>336720.61070000002</v>
      </c>
      <c r="R673">
        <v>3062064.6309000002</v>
      </c>
      <c r="S673">
        <v>336723.60639999999</v>
      </c>
      <c r="T673">
        <v>3062069.8297999999</v>
      </c>
      <c r="U673">
        <v>6.0000000000000001E-3</v>
      </c>
    </row>
    <row r="674" spans="1:21" x14ac:dyDescent="0.25">
      <c r="A674">
        <v>672</v>
      </c>
      <c r="B674" t="s">
        <v>24</v>
      </c>
      <c r="C674" t="s">
        <v>45</v>
      </c>
      <c r="D674" t="s">
        <v>46</v>
      </c>
      <c r="E674">
        <v>11</v>
      </c>
      <c r="F674" t="s">
        <v>37</v>
      </c>
      <c r="G674">
        <v>100</v>
      </c>
      <c r="H674" t="s">
        <v>27</v>
      </c>
      <c r="I674" t="s">
        <v>38</v>
      </c>
      <c r="J674" t="s">
        <v>36</v>
      </c>
      <c r="K674" t="s">
        <v>30</v>
      </c>
      <c r="L674" t="s">
        <v>31</v>
      </c>
      <c r="M674">
        <v>3</v>
      </c>
      <c r="N674" t="s">
        <v>32</v>
      </c>
      <c r="O674" t="s">
        <v>33</v>
      </c>
      <c r="P674">
        <v>3.3013400000000002</v>
      </c>
      <c r="Q674">
        <v>336723.60639999999</v>
      </c>
      <c r="R674">
        <v>3062069.8297999999</v>
      </c>
      <c r="S674">
        <v>336725.978</v>
      </c>
      <c r="T674">
        <v>3062072.1264</v>
      </c>
      <c r="U674">
        <v>3.3010000000000001E-3</v>
      </c>
    </row>
    <row r="675" spans="1:21" x14ac:dyDescent="0.25">
      <c r="A675">
        <v>673</v>
      </c>
      <c r="B675" t="s">
        <v>24</v>
      </c>
      <c r="C675" t="s">
        <v>45</v>
      </c>
      <c r="D675" t="s">
        <v>46</v>
      </c>
      <c r="E675">
        <v>11</v>
      </c>
      <c r="F675" t="s">
        <v>37</v>
      </c>
      <c r="G675">
        <v>100</v>
      </c>
      <c r="H675" t="s">
        <v>27</v>
      </c>
      <c r="I675" t="s">
        <v>38</v>
      </c>
      <c r="J675" t="s">
        <v>36</v>
      </c>
      <c r="K675" t="s">
        <v>30</v>
      </c>
      <c r="L675" t="s">
        <v>31</v>
      </c>
      <c r="M675">
        <v>3</v>
      </c>
      <c r="N675" t="s">
        <v>32</v>
      </c>
      <c r="O675" t="s">
        <v>33</v>
      </c>
      <c r="P675">
        <v>5.3784200000000002</v>
      </c>
      <c r="Q675">
        <v>336725.978</v>
      </c>
      <c r="R675">
        <v>3062072.1264</v>
      </c>
      <c r="S675">
        <v>336729.54320000001</v>
      </c>
      <c r="T675">
        <v>3062076.1534000002</v>
      </c>
      <c r="U675">
        <v>5.378E-3</v>
      </c>
    </row>
    <row r="676" spans="1:21" x14ac:dyDescent="0.25">
      <c r="A676">
        <v>674</v>
      </c>
      <c r="B676" t="s">
        <v>24</v>
      </c>
      <c r="C676" t="s">
        <v>45</v>
      </c>
      <c r="D676" t="s">
        <v>46</v>
      </c>
      <c r="E676">
        <v>11</v>
      </c>
      <c r="F676" t="s">
        <v>37</v>
      </c>
      <c r="G676">
        <v>100</v>
      </c>
      <c r="H676" t="s">
        <v>27</v>
      </c>
      <c r="I676" t="s">
        <v>38</v>
      </c>
      <c r="J676" t="s">
        <v>36</v>
      </c>
      <c r="K676" t="s">
        <v>30</v>
      </c>
      <c r="L676" t="s">
        <v>31</v>
      </c>
      <c r="M676">
        <v>3</v>
      </c>
      <c r="N676" t="s">
        <v>32</v>
      </c>
      <c r="O676" t="s">
        <v>33</v>
      </c>
      <c r="P676">
        <v>7.0297000000000001</v>
      </c>
      <c r="Q676">
        <v>336729.54320000001</v>
      </c>
      <c r="R676">
        <v>3062076.1534000002</v>
      </c>
      <c r="S676">
        <v>336734.87150000001</v>
      </c>
      <c r="T676">
        <v>3062080.7387999999</v>
      </c>
      <c r="U676">
        <v>7.0299999999999998E-3</v>
      </c>
    </row>
    <row r="677" spans="1:21" x14ac:dyDescent="0.25">
      <c r="A677">
        <v>675</v>
      </c>
      <c r="B677" t="s">
        <v>24</v>
      </c>
      <c r="C677" t="s">
        <v>45</v>
      </c>
      <c r="D677" t="s">
        <v>46</v>
      </c>
      <c r="E677">
        <v>11</v>
      </c>
      <c r="F677" t="s">
        <v>37</v>
      </c>
      <c r="G677">
        <v>100</v>
      </c>
      <c r="H677" t="s">
        <v>27</v>
      </c>
      <c r="I677" t="s">
        <v>38</v>
      </c>
      <c r="J677" t="s">
        <v>36</v>
      </c>
      <c r="K677" t="s">
        <v>30</v>
      </c>
      <c r="L677" t="s">
        <v>31</v>
      </c>
      <c r="M677">
        <v>3</v>
      </c>
      <c r="N677" t="s">
        <v>32</v>
      </c>
      <c r="O677" t="s">
        <v>33</v>
      </c>
      <c r="P677">
        <v>7.4280499999999998</v>
      </c>
      <c r="Q677">
        <v>336734.87150000001</v>
      </c>
      <c r="R677">
        <v>3062080.7387999999</v>
      </c>
      <c r="S677">
        <v>336740.20760000002</v>
      </c>
      <c r="T677">
        <v>3062085.9062000001</v>
      </c>
      <c r="U677">
        <v>7.4279999999999997E-3</v>
      </c>
    </row>
    <row r="678" spans="1:21" x14ac:dyDescent="0.25">
      <c r="A678">
        <v>676</v>
      </c>
      <c r="B678" t="s">
        <v>24</v>
      </c>
      <c r="C678" t="s">
        <v>45</v>
      </c>
      <c r="D678" t="s">
        <v>46</v>
      </c>
      <c r="E678">
        <v>11</v>
      </c>
      <c r="F678" t="s">
        <v>37</v>
      </c>
      <c r="G678">
        <v>100</v>
      </c>
      <c r="H678" t="s">
        <v>27</v>
      </c>
      <c r="I678" t="s">
        <v>38</v>
      </c>
      <c r="J678" t="s">
        <v>36</v>
      </c>
      <c r="K678" t="s">
        <v>30</v>
      </c>
      <c r="L678" t="s">
        <v>31</v>
      </c>
      <c r="M678">
        <v>3</v>
      </c>
      <c r="N678" t="s">
        <v>32</v>
      </c>
      <c r="O678" t="s">
        <v>33</v>
      </c>
      <c r="P678">
        <v>2.1020500000000002</v>
      </c>
      <c r="Q678">
        <v>336740.20760000002</v>
      </c>
      <c r="R678">
        <v>3062085.9062000001</v>
      </c>
      <c r="S678">
        <v>336741.40120000002</v>
      </c>
      <c r="T678">
        <v>3062087.6365</v>
      </c>
      <c r="U678">
        <v>2.1020000000000001E-3</v>
      </c>
    </row>
    <row r="679" spans="1:21" x14ac:dyDescent="0.25">
      <c r="A679">
        <v>677</v>
      </c>
      <c r="B679" t="s">
        <v>24</v>
      </c>
      <c r="C679" t="s">
        <v>45</v>
      </c>
      <c r="D679" t="s">
        <v>46</v>
      </c>
      <c r="E679">
        <v>11</v>
      </c>
      <c r="F679" t="s">
        <v>37</v>
      </c>
      <c r="G679">
        <v>100</v>
      </c>
      <c r="H679" t="s">
        <v>27</v>
      </c>
      <c r="I679" t="s">
        <v>38</v>
      </c>
      <c r="J679" t="s">
        <v>36</v>
      </c>
      <c r="K679" t="s">
        <v>30</v>
      </c>
      <c r="L679" t="s">
        <v>31</v>
      </c>
      <c r="M679">
        <v>3</v>
      </c>
      <c r="N679" t="s">
        <v>32</v>
      </c>
      <c r="O679" t="s">
        <v>33</v>
      </c>
      <c r="P679">
        <v>4.1267100000000001</v>
      </c>
      <c r="Q679">
        <v>336741.40120000002</v>
      </c>
      <c r="R679">
        <v>3062087.6365</v>
      </c>
      <c r="S679">
        <v>336744.36570000002</v>
      </c>
      <c r="T679">
        <v>3062090.5073000002</v>
      </c>
      <c r="U679">
        <v>4.1269999999999996E-3</v>
      </c>
    </row>
    <row r="680" spans="1:21" x14ac:dyDescent="0.25">
      <c r="A680">
        <v>678</v>
      </c>
      <c r="B680" t="s">
        <v>24</v>
      </c>
      <c r="C680" t="s">
        <v>45</v>
      </c>
      <c r="D680" t="s">
        <v>46</v>
      </c>
      <c r="E680">
        <v>11</v>
      </c>
      <c r="F680" t="s">
        <v>37</v>
      </c>
      <c r="G680">
        <v>100</v>
      </c>
      <c r="H680" t="s">
        <v>27</v>
      </c>
      <c r="I680" t="s">
        <v>38</v>
      </c>
      <c r="J680" t="s">
        <v>36</v>
      </c>
      <c r="K680" t="s">
        <v>30</v>
      </c>
      <c r="L680" t="s">
        <v>31</v>
      </c>
      <c r="M680">
        <v>3</v>
      </c>
      <c r="N680" t="s">
        <v>32</v>
      </c>
      <c r="O680" t="s">
        <v>33</v>
      </c>
      <c r="P680">
        <v>7.1175100000000002</v>
      </c>
      <c r="Q680">
        <v>336744.36570000002</v>
      </c>
      <c r="R680">
        <v>3062090.5073000002</v>
      </c>
      <c r="S680">
        <v>336751.37109999999</v>
      </c>
      <c r="T680">
        <v>3062089.2489999998</v>
      </c>
      <c r="U680">
        <v>7.1180000000000002E-3</v>
      </c>
    </row>
    <row r="681" spans="1:21" x14ac:dyDescent="0.25">
      <c r="A681">
        <v>679</v>
      </c>
      <c r="B681" t="s">
        <v>24</v>
      </c>
      <c r="C681" t="s">
        <v>45</v>
      </c>
      <c r="D681" t="s">
        <v>46</v>
      </c>
      <c r="E681">
        <v>11</v>
      </c>
      <c r="F681" t="s">
        <v>37</v>
      </c>
      <c r="G681">
        <v>100</v>
      </c>
      <c r="H681" t="s">
        <v>27</v>
      </c>
      <c r="I681" t="s">
        <v>38</v>
      </c>
      <c r="J681" t="s">
        <v>36</v>
      </c>
      <c r="K681" t="s">
        <v>30</v>
      </c>
      <c r="L681" t="s">
        <v>31</v>
      </c>
      <c r="M681">
        <v>3</v>
      </c>
      <c r="N681" t="s">
        <v>32</v>
      </c>
      <c r="O681" t="s">
        <v>33</v>
      </c>
      <c r="P681">
        <v>10.049200000000001</v>
      </c>
      <c r="Q681">
        <v>336751.37109999999</v>
      </c>
      <c r="R681">
        <v>3062089.2489999998</v>
      </c>
      <c r="S681">
        <v>336759.48420000001</v>
      </c>
      <c r="T681">
        <v>3062083.3190000001</v>
      </c>
      <c r="U681">
        <v>1.0049000000000001E-2</v>
      </c>
    </row>
    <row r="682" spans="1:21" x14ac:dyDescent="0.25">
      <c r="A682">
        <v>680</v>
      </c>
      <c r="B682" t="s">
        <v>24</v>
      </c>
      <c r="C682" t="s">
        <v>45</v>
      </c>
      <c r="D682" t="s">
        <v>46</v>
      </c>
      <c r="E682">
        <v>11</v>
      </c>
      <c r="F682" t="s">
        <v>37</v>
      </c>
      <c r="G682">
        <v>100</v>
      </c>
      <c r="H682" t="s">
        <v>27</v>
      </c>
      <c r="I682" t="s">
        <v>38</v>
      </c>
      <c r="J682" t="s">
        <v>36</v>
      </c>
      <c r="K682" t="s">
        <v>30</v>
      </c>
      <c r="L682" t="s">
        <v>31</v>
      </c>
      <c r="M682">
        <v>3</v>
      </c>
      <c r="N682" t="s">
        <v>32</v>
      </c>
      <c r="O682" t="s">
        <v>33</v>
      </c>
      <c r="P682">
        <v>9.9340499999999992</v>
      </c>
      <c r="Q682">
        <v>336759.48420000001</v>
      </c>
      <c r="R682">
        <v>3062083.3190000001</v>
      </c>
      <c r="S682">
        <v>336765.8186</v>
      </c>
      <c r="T682">
        <v>3062075.6664999998</v>
      </c>
      <c r="U682">
        <v>9.9340000000000001E-3</v>
      </c>
    </row>
    <row r="683" spans="1:21" x14ac:dyDescent="0.25">
      <c r="A683">
        <v>681</v>
      </c>
      <c r="B683" t="s">
        <v>24</v>
      </c>
      <c r="C683" t="s">
        <v>45</v>
      </c>
      <c r="D683" t="s">
        <v>46</v>
      </c>
      <c r="E683">
        <v>11</v>
      </c>
      <c r="F683" t="s">
        <v>37</v>
      </c>
      <c r="G683">
        <v>100</v>
      </c>
      <c r="H683" t="s">
        <v>27</v>
      </c>
      <c r="I683" t="s">
        <v>38</v>
      </c>
      <c r="J683" t="s">
        <v>36</v>
      </c>
      <c r="K683" t="s">
        <v>30</v>
      </c>
      <c r="L683" t="s">
        <v>31</v>
      </c>
      <c r="M683">
        <v>3</v>
      </c>
      <c r="N683" t="s">
        <v>32</v>
      </c>
      <c r="O683" t="s">
        <v>33</v>
      </c>
      <c r="P683">
        <v>18.267199999999999</v>
      </c>
      <c r="Q683">
        <v>337550.51280000003</v>
      </c>
      <c r="R683">
        <v>3062289.0246000001</v>
      </c>
      <c r="S683">
        <v>337546.14980000001</v>
      </c>
      <c r="T683">
        <v>3062271.2861000001</v>
      </c>
      <c r="U683">
        <v>1.8266999999999999E-2</v>
      </c>
    </row>
    <row r="684" spans="1:21" x14ac:dyDescent="0.25">
      <c r="A684">
        <v>682</v>
      </c>
      <c r="B684" t="s">
        <v>24</v>
      </c>
      <c r="C684" t="s">
        <v>45</v>
      </c>
      <c r="D684" t="s">
        <v>46</v>
      </c>
      <c r="E684">
        <v>11</v>
      </c>
      <c r="F684" t="s">
        <v>37</v>
      </c>
      <c r="G684">
        <v>100</v>
      </c>
      <c r="H684" t="s">
        <v>27</v>
      </c>
      <c r="I684" t="s">
        <v>38</v>
      </c>
      <c r="J684" t="s">
        <v>36</v>
      </c>
      <c r="K684" t="s">
        <v>30</v>
      </c>
      <c r="L684" t="s">
        <v>31</v>
      </c>
      <c r="M684">
        <v>3</v>
      </c>
      <c r="N684" t="s">
        <v>32</v>
      </c>
      <c r="O684" t="s">
        <v>33</v>
      </c>
      <c r="P684">
        <v>21.117999999999999</v>
      </c>
      <c r="Q684">
        <v>337546.14980000001</v>
      </c>
      <c r="R684">
        <v>3062271.2861000001</v>
      </c>
      <c r="S684">
        <v>337537.11709999997</v>
      </c>
      <c r="T684">
        <v>3062252.1973000001</v>
      </c>
      <c r="U684">
        <v>2.1118000000000001E-2</v>
      </c>
    </row>
    <row r="685" spans="1:21" x14ac:dyDescent="0.25">
      <c r="A685">
        <v>683</v>
      </c>
      <c r="B685" t="s">
        <v>24</v>
      </c>
      <c r="C685" t="s">
        <v>45</v>
      </c>
      <c r="D685" t="s">
        <v>46</v>
      </c>
      <c r="E685">
        <v>11</v>
      </c>
      <c r="F685" t="s">
        <v>37</v>
      </c>
      <c r="G685">
        <v>100</v>
      </c>
      <c r="H685" t="s">
        <v>27</v>
      </c>
      <c r="I685" t="s">
        <v>38</v>
      </c>
      <c r="J685" t="s">
        <v>36</v>
      </c>
      <c r="K685" t="s">
        <v>30</v>
      </c>
      <c r="L685" t="s">
        <v>31</v>
      </c>
      <c r="M685">
        <v>3</v>
      </c>
      <c r="N685" t="s">
        <v>32</v>
      </c>
      <c r="O685" t="s">
        <v>33</v>
      </c>
      <c r="P685">
        <v>0.38251099999999999</v>
      </c>
      <c r="Q685">
        <v>337537.11709999997</v>
      </c>
      <c r="R685">
        <v>3062252.1973000001</v>
      </c>
      <c r="S685">
        <v>337537.0086</v>
      </c>
      <c r="T685">
        <v>3062251.8305000002</v>
      </c>
      <c r="U685">
        <v>3.8299999999999999E-4</v>
      </c>
    </row>
    <row r="686" spans="1:21" x14ac:dyDescent="0.25">
      <c r="A686">
        <v>684</v>
      </c>
      <c r="B686" t="s">
        <v>24</v>
      </c>
      <c r="C686" t="s">
        <v>45</v>
      </c>
      <c r="D686" t="s">
        <v>46</v>
      </c>
      <c r="E686">
        <v>11</v>
      </c>
      <c r="F686" t="s">
        <v>37</v>
      </c>
      <c r="G686">
        <v>100</v>
      </c>
      <c r="H686" t="s">
        <v>27</v>
      </c>
      <c r="I686" t="s">
        <v>38</v>
      </c>
      <c r="J686" t="s">
        <v>36</v>
      </c>
      <c r="K686" t="s">
        <v>30</v>
      </c>
      <c r="L686" t="s">
        <v>31</v>
      </c>
      <c r="M686">
        <v>3</v>
      </c>
      <c r="N686" t="s">
        <v>32</v>
      </c>
      <c r="O686" t="s">
        <v>33</v>
      </c>
      <c r="P686">
        <v>14.734299999999999</v>
      </c>
      <c r="Q686">
        <v>337537.0086</v>
      </c>
      <c r="R686">
        <v>3062251.8305000002</v>
      </c>
      <c r="S686">
        <v>337532.8272</v>
      </c>
      <c r="T686">
        <v>3062237.702</v>
      </c>
      <c r="U686">
        <v>1.4734000000000001E-2</v>
      </c>
    </row>
    <row r="687" spans="1:21" x14ac:dyDescent="0.25">
      <c r="A687">
        <v>685</v>
      </c>
      <c r="B687" t="s">
        <v>24</v>
      </c>
      <c r="C687" t="s">
        <v>45</v>
      </c>
      <c r="D687" t="s">
        <v>46</v>
      </c>
      <c r="E687">
        <v>11</v>
      </c>
      <c r="F687" t="s">
        <v>37</v>
      </c>
      <c r="G687">
        <v>100</v>
      </c>
      <c r="H687" t="s">
        <v>27</v>
      </c>
      <c r="I687" t="s">
        <v>38</v>
      </c>
      <c r="J687" t="s">
        <v>36</v>
      </c>
      <c r="K687" t="s">
        <v>30</v>
      </c>
      <c r="L687" t="s">
        <v>31</v>
      </c>
      <c r="M687">
        <v>3</v>
      </c>
      <c r="N687" t="s">
        <v>32</v>
      </c>
      <c r="O687" t="s">
        <v>33</v>
      </c>
      <c r="P687">
        <v>21.547899999999998</v>
      </c>
      <c r="Q687">
        <v>337532.8272</v>
      </c>
      <c r="R687">
        <v>3062237.702</v>
      </c>
      <c r="S687">
        <v>337525.53419999999</v>
      </c>
      <c r="T687">
        <v>3062217.4257999999</v>
      </c>
      <c r="U687">
        <v>2.1548000000000001E-2</v>
      </c>
    </row>
    <row r="688" spans="1:21" x14ac:dyDescent="0.25">
      <c r="A688">
        <v>686</v>
      </c>
      <c r="B688" t="s">
        <v>24</v>
      </c>
      <c r="C688" t="s">
        <v>45</v>
      </c>
      <c r="D688" t="s">
        <v>46</v>
      </c>
      <c r="E688">
        <v>11</v>
      </c>
      <c r="F688" t="s">
        <v>37</v>
      </c>
      <c r="G688">
        <v>100</v>
      </c>
      <c r="H688" t="s">
        <v>27</v>
      </c>
      <c r="I688" t="s">
        <v>38</v>
      </c>
      <c r="J688" t="s">
        <v>36</v>
      </c>
      <c r="K688" t="s">
        <v>30</v>
      </c>
      <c r="L688" t="s">
        <v>31</v>
      </c>
      <c r="M688">
        <v>3</v>
      </c>
      <c r="N688" t="s">
        <v>32</v>
      </c>
      <c r="O688" t="s">
        <v>33</v>
      </c>
      <c r="P688">
        <v>13.3873</v>
      </c>
      <c r="Q688">
        <v>337525.53419999999</v>
      </c>
      <c r="R688">
        <v>3062217.4257999999</v>
      </c>
      <c r="S688">
        <v>337525.3554</v>
      </c>
      <c r="T688">
        <v>3062204.0397000001</v>
      </c>
      <c r="U688">
        <v>1.3387E-2</v>
      </c>
    </row>
    <row r="689" spans="1:21" x14ac:dyDescent="0.25">
      <c r="A689">
        <v>687</v>
      </c>
      <c r="B689" t="s">
        <v>24</v>
      </c>
      <c r="C689" t="s">
        <v>45</v>
      </c>
      <c r="D689" t="s">
        <v>46</v>
      </c>
      <c r="E689">
        <v>11</v>
      </c>
      <c r="F689" t="s">
        <v>37</v>
      </c>
      <c r="G689">
        <v>100</v>
      </c>
      <c r="H689" t="s">
        <v>27</v>
      </c>
      <c r="I689" t="s">
        <v>38</v>
      </c>
      <c r="J689" t="s">
        <v>36</v>
      </c>
      <c r="K689" t="s">
        <v>30</v>
      </c>
      <c r="L689" t="s">
        <v>31</v>
      </c>
      <c r="M689">
        <v>3</v>
      </c>
      <c r="N689" t="s">
        <v>32</v>
      </c>
      <c r="O689" t="s">
        <v>33</v>
      </c>
      <c r="P689">
        <v>17.127199999999998</v>
      </c>
      <c r="Q689">
        <v>337525.3554</v>
      </c>
      <c r="R689">
        <v>3062204.0397000001</v>
      </c>
      <c r="S689">
        <v>337519.87199999997</v>
      </c>
      <c r="T689">
        <v>3062187.8139999998</v>
      </c>
      <c r="U689">
        <v>1.7127E-2</v>
      </c>
    </row>
    <row r="690" spans="1:21" x14ac:dyDescent="0.25">
      <c r="A690">
        <v>688</v>
      </c>
      <c r="B690" t="s">
        <v>24</v>
      </c>
      <c r="C690" t="s">
        <v>45</v>
      </c>
      <c r="D690" t="s">
        <v>46</v>
      </c>
      <c r="E690">
        <v>11</v>
      </c>
      <c r="F690" t="s">
        <v>37</v>
      </c>
      <c r="G690">
        <v>100</v>
      </c>
      <c r="H690" t="s">
        <v>27</v>
      </c>
      <c r="I690" t="s">
        <v>38</v>
      </c>
      <c r="J690" t="s">
        <v>36</v>
      </c>
      <c r="K690" t="s">
        <v>30</v>
      </c>
      <c r="L690" t="s">
        <v>31</v>
      </c>
      <c r="M690">
        <v>3</v>
      </c>
      <c r="N690" t="s">
        <v>32</v>
      </c>
      <c r="O690" t="s">
        <v>33</v>
      </c>
      <c r="P690">
        <v>14.9689</v>
      </c>
      <c r="Q690">
        <v>337519.87199999997</v>
      </c>
      <c r="R690">
        <v>3062187.8139999998</v>
      </c>
      <c r="S690">
        <v>337523.18810000003</v>
      </c>
      <c r="T690">
        <v>3062173.2170000002</v>
      </c>
      <c r="U690">
        <v>1.4969E-2</v>
      </c>
    </row>
    <row r="691" spans="1:21" x14ac:dyDescent="0.25">
      <c r="A691">
        <v>689</v>
      </c>
      <c r="B691" t="s">
        <v>24</v>
      </c>
      <c r="C691" t="s">
        <v>45</v>
      </c>
      <c r="D691" t="s">
        <v>46</v>
      </c>
      <c r="E691">
        <v>11</v>
      </c>
      <c r="F691" t="s">
        <v>37</v>
      </c>
      <c r="G691">
        <v>100</v>
      </c>
      <c r="H691" t="s">
        <v>27</v>
      </c>
      <c r="I691" t="s">
        <v>38</v>
      </c>
      <c r="J691" t="s">
        <v>36</v>
      </c>
      <c r="K691" t="s">
        <v>30</v>
      </c>
      <c r="L691" t="s">
        <v>31</v>
      </c>
      <c r="M691">
        <v>3</v>
      </c>
      <c r="N691" t="s">
        <v>32</v>
      </c>
      <c r="O691" t="s">
        <v>33</v>
      </c>
      <c r="P691">
        <v>17.682099999999998</v>
      </c>
      <c r="Q691">
        <v>337523.18810000003</v>
      </c>
      <c r="R691">
        <v>3062173.2170000002</v>
      </c>
      <c r="S691">
        <v>337517.69689999998</v>
      </c>
      <c r="T691">
        <v>3062156.4092000001</v>
      </c>
      <c r="U691">
        <v>1.7682E-2</v>
      </c>
    </row>
    <row r="692" spans="1:21" x14ac:dyDescent="0.25">
      <c r="A692">
        <v>690</v>
      </c>
      <c r="B692" t="s">
        <v>24</v>
      </c>
      <c r="C692" t="s">
        <v>45</v>
      </c>
      <c r="D692" t="s">
        <v>46</v>
      </c>
      <c r="E692">
        <v>11</v>
      </c>
      <c r="F692" t="s">
        <v>37</v>
      </c>
      <c r="G692">
        <v>100</v>
      </c>
      <c r="H692" t="s">
        <v>27</v>
      </c>
      <c r="I692" t="s">
        <v>38</v>
      </c>
      <c r="J692" t="s">
        <v>36</v>
      </c>
      <c r="K692" t="s">
        <v>30</v>
      </c>
      <c r="L692" t="s">
        <v>31</v>
      </c>
      <c r="M692">
        <v>3</v>
      </c>
      <c r="N692" t="s">
        <v>32</v>
      </c>
      <c r="O692" t="s">
        <v>33</v>
      </c>
      <c r="P692">
        <v>14.331799999999999</v>
      </c>
      <c r="Q692">
        <v>337517.69689999998</v>
      </c>
      <c r="R692">
        <v>3062156.4092000001</v>
      </c>
      <c r="S692">
        <v>337511.09</v>
      </c>
      <c r="T692">
        <v>3062143.6910999999</v>
      </c>
      <c r="U692">
        <v>1.4331999999999999E-2</v>
      </c>
    </row>
    <row r="693" spans="1:21" x14ac:dyDescent="0.25">
      <c r="A693">
        <v>691</v>
      </c>
      <c r="B693" t="s">
        <v>24</v>
      </c>
      <c r="C693" t="s">
        <v>45</v>
      </c>
      <c r="D693" t="s">
        <v>46</v>
      </c>
      <c r="E693">
        <v>11</v>
      </c>
      <c r="F693" t="s">
        <v>37</v>
      </c>
      <c r="G693">
        <v>100</v>
      </c>
      <c r="H693" t="s">
        <v>27</v>
      </c>
      <c r="I693" t="s">
        <v>38</v>
      </c>
      <c r="J693" t="s">
        <v>36</v>
      </c>
      <c r="K693" t="s">
        <v>30</v>
      </c>
      <c r="L693" t="s">
        <v>31</v>
      </c>
      <c r="M693">
        <v>3</v>
      </c>
      <c r="N693" t="s">
        <v>32</v>
      </c>
      <c r="O693" t="s">
        <v>33</v>
      </c>
      <c r="P693">
        <v>11.4396</v>
      </c>
      <c r="Q693">
        <v>337511.09</v>
      </c>
      <c r="R693">
        <v>3062143.6910999999</v>
      </c>
      <c r="S693">
        <v>337508.01689999999</v>
      </c>
      <c r="T693">
        <v>3062132.6719999998</v>
      </c>
      <c r="U693">
        <v>1.1440000000000001E-2</v>
      </c>
    </row>
    <row r="694" spans="1:21" x14ac:dyDescent="0.25">
      <c r="A694">
        <v>692</v>
      </c>
      <c r="B694" t="s">
        <v>24</v>
      </c>
      <c r="C694" t="s">
        <v>45</v>
      </c>
      <c r="D694" t="s">
        <v>46</v>
      </c>
      <c r="E694">
        <v>11</v>
      </c>
      <c r="F694" t="s">
        <v>37</v>
      </c>
      <c r="G694">
        <v>100</v>
      </c>
      <c r="H694" t="s">
        <v>27</v>
      </c>
      <c r="I694" t="s">
        <v>38</v>
      </c>
      <c r="J694" t="s">
        <v>36</v>
      </c>
      <c r="K694" t="s">
        <v>30</v>
      </c>
      <c r="L694" t="s">
        <v>31</v>
      </c>
      <c r="M694">
        <v>3</v>
      </c>
      <c r="N694" t="s">
        <v>32</v>
      </c>
      <c r="O694" t="s">
        <v>33</v>
      </c>
      <c r="P694">
        <v>13.501899999999999</v>
      </c>
      <c r="Q694">
        <v>337508.01689999999</v>
      </c>
      <c r="R694">
        <v>3062132.6719999998</v>
      </c>
      <c r="S694">
        <v>337509.59330000001</v>
      </c>
      <c r="T694">
        <v>3062119.2623999999</v>
      </c>
      <c r="U694">
        <v>1.3502E-2</v>
      </c>
    </row>
    <row r="695" spans="1:21" x14ac:dyDescent="0.25">
      <c r="A695">
        <v>693</v>
      </c>
      <c r="B695" t="s">
        <v>24</v>
      </c>
      <c r="C695" t="s">
        <v>45</v>
      </c>
      <c r="D695" t="s">
        <v>46</v>
      </c>
      <c r="E695">
        <v>11</v>
      </c>
      <c r="F695" t="s">
        <v>37</v>
      </c>
      <c r="G695">
        <v>100</v>
      </c>
      <c r="H695" t="s">
        <v>27</v>
      </c>
      <c r="I695" t="s">
        <v>38</v>
      </c>
      <c r="J695" t="s">
        <v>36</v>
      </c>
      <c r="K695" t="s">
        <v>30</v>
      </c>
      <c r="L695" t="s">
        <v>31</v>
      </c>
      <c r="M695">
        <v>3</v>
      </c>
      <c r="N695" t="s">
        <v>32</v>
      </c>
      <c r="O695" t="s">
        <v>33</v>
      </c>
      <c r="P695">
        <v>2.9102600000000001</v>
      </c>
      <c r="Q695">
        <v>337509.59330000001</v>
      </c>
      <c r="R695">
        <v>3062119.2623999999</v>
      </c>
      <c r="S695">
        <v>337509.55440000002</v>
      </c>
      <c r="T695">
        <v>3062116.3524000002</v>
      </c>
      <c r="U695">
        <v>2.9099999999999998E-3</v>
      </c>
    </row>
    <row r="696" spans="1:21" x14ac:dyDescent="0.25">
      <c r="A696">
        <v>694</v>
      </c>
      <c r="B696" t="s">
        <v>24</v>
      </c>
      <c r="C696" t="s">
        <v>45</v>
      </c>
      <c r="D696" t="s">
        <v>46</v>
      </c>
      <c r="E696">
        <v>11</v>
      </c>
      <c r="F696" t="s">
        <v>37</v>
      </c>
      <c r="G696">
        <v>100</v>
      </c>
      <c r="H696" t="s">
        <v>27</v>
      </c>
      <c r="I696" t="s">
        <v>38</v>
      </c>
      <c r="J696" t="s">
        <v>36</v>
      </c>
      <c r="K696" t="s">
        <v>30</v>
      </c>
      <c r="L696" t="s">
        <v>31</v>
      </c>
      <c r="M696">
        <v>3</v>
      </c>
      <c r="N696" t="s">
        <v>32</v>
      </c>
      <c r="O696" t="s">
        <v>33</v>
      </c>
      <c r="P696">
        <v>17.4512</v>
      </c>
      <c r="Q696">
        <v>337509.55440000002</v>
      </c>
      <c r="R696">
        <v>3062116.3524000002</v>
      </c>
      <c r="S696">
        <v>337492.53259999998</v>
      </c>
      <c r="T696">
        <v>3062112.5049999999</v>
      </c>
      <c r="U696">
        <v>1.7451000000000001E-2</v>
      </c>
    </row>
    <row r="697" spans="1:21" x14ac:dyDescent="0.25">
      <c r="A697">
        <v>695</v>
      </c>
      <c r="B697" t="s">
        <v>24</v>
      </c>
      <c r="C697" t="s">
        <v>45</v>
      </c>
      <c r="D697" t="s">
        <v>46</v>
      </c>
      <c r="E697">
        <v>11</v>
      </c>
      <c r="F697" t="s">
        <v>37</v>
      </c>
      <c r="G697">
        <v>100</v>
      </c>
      <c r="H697" t="s">
        <v>27</v>
      </c>
      <c r="I697" t="s">
        <v>38</v>
      </c>
      <c r="J697" t="s">
        <v>36</v>
      </c>
      <c r="K697" t="s">
        <v>30</v>
      </c>
      <c r="L697" t="s">
        <v>31</v>
      </c>
      <c r="M697">
        <v>3</v>
      </c>
      <c r="N697" t="s">
        <v>32</v>
      </c>
      <c r="O697" t="s">
        <v>33</v>
      </c>
      <c r="P697">
        <v>5.29826</v>
      </c>
      <c r="Q697">
        <v>337492.53259999998</v>
      </c>
      <c r="R697">
        <v>3062112.5049999999</v>
      </c>
      <c r="S697">
        <v>337487.25910000002</v>
      </c>
      <c r="T697">
        <v>3062111.9934</v>
      </c>
      <c r="U697">
        <v>5.2979999999999998E-3</v>
      </c>
    </row>
    <row r="698" spans="1:21" x14ac:dyDescent="0.25">
      <c r="A698">
        <v>696</v>
      </c>
      <c r="B698" t="s">
        <v>24</v>
      </c>
      <c r="C698" t="s">
        <v>45</v>
      </c>
      <c r="D698" t="s">
        <v>46</v>
      </c>
      <c r="E698">
        <v>11</v>
      </c>
      <c r="F698" t="s">
        <v>37</v>
      </c>
      <c r="G698">
        <v>100</v>
      </c>
      <c r="H698" t="s">
        <v>27</v>
      </c>
      <c r="I698" t="s">
        <v>38</v>
      </c>
      <c r="J698" t="s">
        <v>36</v>
      </c>
      <c r="K698" t="s">
        <v>30</v>
      </c>
      <c r="L698" t="s">
        <v>31</v>
      </c>
      <c r="M698">
        <v>3</v>
      </c>
      <c r="N698" t="s">
        <v>32</v>
      </c>
      <c r="O698" t="s">
        <v>33</v>
      </c>
      <c r="P698">
        <v>25.772400000000001</v>
      </c>
      <c r="Q698">
        <v>337487.25910000002</v>
      </c>
      <c r="R698">
        <v>3062111.9934</v>
      </c>
      <c r="S698">
        <v>337461.53090000001</v>
      </c>
      <c r="T698">
        <v>3062113.5014</v>
      </c>
      <c r="U698">
        <v>2.5772E-2</v>
      </c>
    </row>
    <row r="699" spans="1:21" x14ac:dyDescent="0.25">
      <c r="A699">
        <v>697</v>
      </c>
      <c r="B699" t="s">
        <v>24</v>
      </c>
      <c r="C699" t="s">
        <v>45</v>
      </c>
      <c r="D699" t="s">
        <v>46</v>
      </c>
      <c r="E699">
        <v>11</v>
      </c>
      <c r="F699" t="s">
        <v>37</v>
      </c>
      <c r="G699">
        <v>100</v>
      </c>
      <c r="H699" t="s">
        <v>27</v>
      </c>
      <c r="I699" t="s">
        <v>38</v>
      </c>
      <c r="J699" t="s">
        <v>36</v>
      </c>
      <c r="K699" t="s">
        <v>30</v>
      </c>
      <c r="L699" t="s">
        <v>31</v>
      </c>
      <c r="M699">
        <v>3</v>
      </c>
      <c r="N699" t="s">
        <v>32</v>
      </c>
      <c r="O699" t="s">
        <v>33</v>
      </c>
      <c r="P699">
        <v>14.6746</v>
      </c>
      <c r="Q699">
        <v>337461.53090000001</v>
      </c>
      <c r="R699">
        <v>3062113.5014</v>
      </c>
      <c r="S699">
        <v>337446.91940000001</v>
      </c>
      <c r="T699">
        <v>3062114.8607999999</v>
      </c>
      <c r="U699">
        <v>1.4675000000000001E-2</v>
      </c>
    </row>
    <row r="700" spans="1:21" x14ac:dyDescent="0.25">
      <c r="A700">
        <v>698</v>
      </c>
      <c r="B700" t="s">
        <v>24</v>
      </c>
      <c r="C700" t="s">
        <v>45</v>
      </c>
      <c r="D700" t="s">
        <v>46</v>
      </c>
      <c r="E700">
        <v>11</v>
      </c>
      <c r="F700" t="s">
        <v>37</v>
      </c>
      <c r="G700">
        <v>100</v>
      </c>
      <c r="H700" t="s">
        <v>27</v>
      </c>
      <c r="I700" t="s">
        <v>38</v>
      </c>
      <c r="J700" t="s">
        <v>36</v>
      </c>
      <c r="K700" t="s">
        <v>30</v>
      </c>
      <c r="L700" t="s">
        <v>31</v>
      </c>
      <c r="M700">
        <v>3</v>
      </c>
      <c r="N700" t="s">
        <v>32</v>
      </c>
      <c r="O700" t="s">
        <v>33</v>
      </c>
      <c r="P700">
        <v>19.070900000000002</v>
      </c>
      <c r="Q700">
        <v>337446.91940000001</v>
      </c>
      <c r="R700">
        <v>3062114.8607999999</v>
      </c>
      <c r="S700">
        <v>337450.76610000001</v>
      </c>
      <c r="T700">
        <v>3062096.1819000002</v>
      </c>
      <c r="U700">
        <v>1.9071000000000001E-2</v>
      </c>
    </row>
    <row r="701" spans="1:21" x14ac:dyDescent="0.25">
      <c r="A701">
        <v>699</v>
      </c>
      <c r="B701" t="s">
        <v>24</v>
      </c>
      <c r="C701" t="s">
        <v>45</v>
      </c>
      <c r="D701" t="s">
        <v>46</v>
      </c>
      <c r="E701">
        <v>11</v>
      </c>
      <c r="F701" t="s">
        <v>37</v>
      </c>
      <c r="G701">
        <v>100</v>
      </c>
      <c r="H701" t="s">
        <v>27</v>
      </c>
      <c r="I701" t="s">
        <v>38</v>
      </c>
      <c r="J701" t="s">
        <v>36</v>
      </c>
      <c r="K701" t="s">
        <v>30</v>
      </c>
      <c r="L701" t="s">
        <v>31</v>
      </c>
      <c r="M701">
        <v>3</v>
      </c>
      <c r="N701" t="s">
        <v>32</v>
      </c>
      <c r="O701" t="s">
        <v>33</v>
      </c>
      <c r="P701">
        <v>17.213000000000001</v>
      </c>
      <c r="Q701">
        <v>337450.76610000001</v>
      </c>
      <c r="R701">
        <v>3062096.1819000002</v>
      </c>
      <c r="S701">
        <v>337457.57709999999</v>
      </c>
      <c r="T701">
        <v>3062080.3738000002</v>
      </c>
      <c r="U701">
        <v>1.7212999999999999E-2</v>
      </c>
    </row>
    <row r="702" spans="1:21" x14ac:dyDescent="0.25">
      <c r="A702">
        <v>700</v>
      </c>
      <c r="B702" t="s">
        <v>24</v>
      </c>
      <c r="C702" t="s">
        <v>45</v>
      </c>
      <c r="D702" t="s">
        <v>46</v>
      </c>
      <c r="E702">
        <v>11</v>
      </c>
      <c r="F702" t="s">
        <v>37</v>
      </c>
      <c r="G702">
        <v>100</v>
      </c>
      <c r="H702" t="s">
        <v>27</v>
      </c>
      <c r="I702" t="s">
        <v>38</v>
      </c>
      <c r="J702" t="s">
        <v>36</v>
      </c>
      <c r="K702" t="s">
        <v>30</v>
      </c>
      <c r="L702" t="s">
        <v>31</v>
      </c>
      <c r="M702">
        <v>3</v>
      </c>
      <c r="N702" t="s">
        <v>32</v>
      </c>
      <c r="O702" t="s">
        <v>33</v>
      </c>
      <c r="P702">
        <v>6.4293399999999998</v>
      </c>
      <c r="Q702">
        <v>337457.57709999999</v>
      </c>
      <c r="R702">
        <v>3062080.3738000002</v>
      </c>
      <c r="S702">
        <v>337458.07669999998</v>
      </c>
      <c r="T702">
        <v>3062073.9638999999</v>
      </c>
      <c r="U702">
        <v>6.4289999999999998E-3</v>
      </c>
    </row>
    <row r="703" spans="1:21" x14ac:dyDescent="0.25">
      <c r="A703">
        <v>701</v>
      </c>
      <c r="B703" t="s">
        <v>24</v>
      </c>
      <c r="C703" t="s">
        <v>45</v>
      </c>
      <c r="D703" t="s">
        <v>46</v>
      </c>
      <c r="E703">
        <v>11</v>
      </c>
      <c r="F703" t="s">
        <v>37</v>
      </c>
      <c r="G703">
        <v>100</v>
      </c>
      <c r="H703" t="s">
        <v>27</v>
      </c>
      <c r="I703" t="s">
        <v>38</v>
      </c>
      <c r="J703" t="s">
        <v>36</v>
      </c>
      <c r="K703" t="s">
        <v>30</v>
      </c>
      <c r="L703" t="s">
        <v>31</v>
      </c>
      <c r="M703">
        <v>3</v>
      </c>
      <c r="N703" t="s">
        <v>32</v>
      </c>
      <c r="O703" t="s">
        <v>33</v>
      </c>
      <c r="P703">
        <v>10.623100000000001</v>
      </c>
      <c r="Q703">
        <v>337458.07669999998</v>
      </c>
      <c r="R703">
        <v>3062073.9638999999</v>
      </c>
      <c r="S703">
        <v>337456.1814</v>
      </c>
      <c r="T703">
        <v>3062063.5112000001</v>
      </c>
      <c r="U703">
        <v>1.0623E-2</v>
      </c>
    </row>
    <row r="704" spans="1:21" x14ac:dyDescent="0.25">
      <c r="A704">
        <v>702</v>
      </c>
      <c r="B704" t="s">
        <v>24</v>
      </c>
      <c r="C704" t="s">
        <v>45</v>
      </c>
      <c r="D704" t="s">
        <v>46</v>
      </c>
      <c r="E704">
        <v>11</v>
      </c>
      <c r="F704" t="s">
        <v>37</v>
      </c>
      <c r="G704">
        <v>100</v>
      </c>
      <c r="H704" t="s">
        <v>27</v>
      </c>
      <c r="I704" t="s">
        <v>38</v>
      </c>
      <c r="J704" t="s">
        <v>36</v>
      </c>
      <c r="K704" t="s">
        <v>30</v>
      </c>
      <c r="L704" t="s">
        <v>31</v>
      </c>
      <c r="M704">
        <v>3</v>
      </c>
      <c r="N704" t="s">
        <v>32</v>
      </c>
      <c r="O704" t="s">
        <v>33</v>
      </c>
      <c r="P704">
        <v>2.9102600000000001</v>
      </c>
      <c r="Q704">
        <v>337456.1814</v>
      </c>
      <c r="R704">
        <v>3062063.5112000001</v>
      </c>
      <c r="S704">
        <v>337456.14250000002</v>
      </c>
      <c r="T704">
        <v>3062060.6011999999</v>
      </c>
      <c r="U704">
        <v>2.9099999999999998E-3</v>
      </c>
    </row>
    <row r="705" spans="1:21" x14ac:dyDescent="0.25">
      <c r="A705">
        <v>703</v>
      </c>
      <c r="B705" t="s">
        <v>24</v>
      </c>
      <c r="C705" t="s">
        <v>45</v>
      </c>
      <c r="D705" t="s">
        <v>46</v>
      </c>
      <c r="E705">
        <v>11</v>
      </c>
      <c r="F705" t="s">
        <v>37</v>
      </c>
      <c r="G705">
        <v>100</v>
      </c>
      <c r="H705" t="s">
        <v>27</v>
      </c>
      <c r="I705" t="s">
        <v>38</v>
      </c>
      <c r="J705" t="s">
        <v>36</v>
      </c>
      <c r="K705" t="s">
        <v>30</v>
      </c>
      <c r="L705" t="s">
        <v>31</v>
      </c>
      <c r="M705">
        <v>3</v>
      </c>
      <c r="N705" t="s">
        <v>32</v>
      </c>
      <c r="O705" t="s">
        <v>33</v>
      </c>
      <c r="P705">
        <v>2.7875399999999999</v>
      </c>
      <c r="Q705">
        <v>337451.27100000001</v>
      </c>
      <c r="R705">
        <v>3062298.1661999999</v>
      </c>
      <c r="S705">
        <v>337451.81806800002</v>
      </c>
      <c r="T705">
        <v>3062295.4328700001</v>
      </c>
      <c r="U705">
        <v>2.7880000000000001E-3</v>
      </c>
    </row>
    <row r="706" spans="1:21" x14ac:dyDescent="0.25">
      <c r="A706">
        <v>704</v>
      </c>
      <c r="B706" t="s">
        <v>24</v>
      </c>
      <c r="C706" t="s">
        <v>45</v>
      </c>
      <c r="D706" t="s">
        <v>46</v>
      </c>
      <c r="E706">
        <v>11</v>
      </c>
      <c r="F706" t="s">
        <v>37</v>
      </c>
      <c r="G706">
        <v>100</v>
      </c>
      <c r="H706" t="s">
        <v>27</v>
      </c>
      <c r="I706" t="s">
        <v>38</v>
      </c>
      <c r="J706" t="s">
        <v>36</v>
      </c>
      <c r="K706" t="s">
        <v>30</v>
      </c>
      <c r="L706" t="s">
        <v>31</v>
      </c>
      <c r="M706">
        <v>3</v>
      </c>
      <c r="N706" t="s">
        <v>32</v>
      </c>
      <c r="O706" t="s">
        <v>33</v>
      </c>
      <c r="P706">
        <v>12.8941</v>
      </c>
      <c r="Q706">
        <v>337451.89456400002</v>
      </c>
      <c r="R706">
        <v>3062295.0506699998</v>
      </c>
      <c r="S706">
        <v>337454.42509999999</v>
      </c>
      <c r="T706">
        <v>3062282.4073000001</v>
      </c>
      <c r="U706">
        <v>1.2893999999999999E-2</v>
      </c>
    </row>
    <row r="707" spans="1:21" x14ac:dyDescent="0.25">
      <c r="A707">
        <v>705</v>
      </c>
      <c r="B707" t="s">
        <v>24</v>
      </c>
      <c r="C707" t="s">
        <v>45</v>
      </c>
      <c r="D707" t="s">
        <v>46</v>
      </c>
      <c r="E707">
        <v>11</v>
      </c>
      <c r="F707" t="s">
        <v>37</v>
      </c>
      <c r="G707">
        <v>100</v>
      </c>
      <c r="H707" t="s">
        <v>27</v>
      </c>
      <c r="I707" t="s">
        <v>38</v>
      </c>
      <c r="J707" t="s">
        <v>36</v>
      </c>
      <c r="K707" t="s">
        <v>30</v>
      </c>
      <c r="L707" t="s">
        <v>31</v>
      </c>
      <c r="M707">
        <v>3</v>
      </c>
      <c r="N707" t="s">
        <v>32</v>
      </c>
      <c r="O707" t="s">
        <v>33</v>
      </c>
      <c r="P707">
        <v>0.38977600000000001</v>
      </c>
      <c r="Q707">
        <v>337451.81806800002</v>
      </c>
      <c r="R707">
        <v>3062295.4328700001</v>
      </c>
      <c r="S707">
        <v>337451.89456400002</v>
      </c>
      <c r="T707">
        <v>3062295.0506699998</v>
      </c>
      <c r="U707">
        <v>3.8999999999999999E-4</v>
      </c>
    </row>
    <row r="708" spans="1:21" x14ac:dyDescent="0.25">
      <c r="A708">
        <v>706</v>
      </c>
      <c r="B708" t="s">
        <v>24</v>
      </c>
      <c r="C708" t="s">
        <v>45</v>
      </c>
      <c r="D708" t="s">
        <v>46</v>
      </c>
      <c r="E708">
        <v>11</v>
      </c>
      <c r="F708" t="s">
        <v>37</v>
      </c>
      <c r="G708">
        <v>100</v>
      </c>
      <c r="H708" t="s">
        <v>27</v>
      </c>
      <c r="I708" t="s">
        <v>38</v>
      </c>
      <c r="J708" t="s">
        <v>36</v>
      </c>
      <c r="K708" t="s">
        <v>30</v>
      </c>
      <c r="L708" t="s">
        <v>31</v>
      </c>
      <c r="M708">
        <v>3</v>
      </c>
      <c r="N708" t="s">
        <v>32</v>
      </c>
      <c r="O708" t="s">
        <v>33</v>
      </c>
      <c r="P708">
        <v>11.303900000000001</v>
      </c>
      <c r="Q708">
        <v>337454.42509999999</v>
      </c>
      <c r="R708">
        <v>3062282.4073000001</v>
      </c>
      <c r="S708">
        <v>337456.6177</v>
      </c>
      <c r="T708">
        <v>3062271.3180999998</v>
      </c>
      <c r="U708">
        <v>1.1304E-2</v>
      </c>
    </row>
    <row r="709" spans="1:21" x14ac:dyDescent="0.25">
      <c r="A709">
        <v>707</v>
      </c>
      <c r="B709" t="s">
        <v>24</v>
      </c>
      <c r="C709" t="s">
        <v>45</v>
      </c>
      <c r="D709" t="s">
        <v>46</v>
      </c>
      <c r="E709">
        <v>11</v>
      </c>
      <c r="F709" t="s">
        <v>37</v>
      </c>
      <c r="G709">
        <v>100</v>
      </c>
      <c r="H709" t="s">
        <v>27</v>
      </c>
      <c r="I709" t="s">
        <v>38</v>
      </c>
      <c r="J709" t="s">
        <v>36</v>
      </c>
      <c r="K709" t="s">
        <v>30</v>
      </c>
      <c r="L709" t="s">
        <v>31</v>
      </c>
      <c r="M709">
        <v>3</v>
      </c>
      <c r="N709" t="s">
        <v>32</v>
      </c>
      <c r="O709" t="s">
        <v>33</v>
      </c>
      <c r="P709">
        <v>14.5983</v>
      </c>
      <c r="Q709">
        <v>337456.6177</v>
      </c>
      <c r="R709">
        <v>3062271.3180999998</v>
      </c>
      <c r="S709">
        <v>337455.25309999997</v>
      </c>
      <c r="T709">
        <v>3062256.7837</v>
      </c>
      <c r="U709">
        <v>1.4598E-2</v>
      </c>
    </row>
    <row r="710" spans="1:21" x14ac:dyDescent="0.25">
      <c r="A710">
        <v>708</v>
      </c>
      <c r="B710" t="s">
        <v>24</v>
      </c>
      <c r="C710" t="s">
        <v>45</v>
      </c>
      <c r="D710" t="s">
        <v>46</v>
      </c>
      <c r="E710">
        <v>11</v>
      </c>
      <c r="F710" t="s">
        <v>37</v>
      </c>
      <c r="G710">
        <v>100</v>
      </c>
      <c r="H710" t="s">
        <v>27</v>
      </c>
      <c r="I710" t="s">
        <v>38</v>
      </c>
      <c r="J710" t="s">
        <v>36</v>
      </c>
      <c r="K710" t="s">
        <v>30</v>
      </c>
      <c r="L710" t="s">
        <v>31</v>
      </c>
      <c r="M710">
        <v>3</v>
      </c>
      <c r="N710" t="s">
        <v>32</v>
      </c>
      <c r="O710" t="s">
        <v>33</v>
      </c>
      <c r="P710">
        <v>18.953700000000001</v>
      </c>
      <c r="Q710">
        <v>337455.25309999997</v>
      </c>
      <c r="R710">
        <v>3062256.7837</v>
      </c>
      <c r="S710">
        <v>337451.49369999999</v>
      </c>
      <c r="T710">
        <v>3062238.2066000002</v>
      </c>
      <c r="U710">
        <v>1.8953999999999999E-2</v>
      </c>
    </row>
    <row r="711" spans="1:21" x14ac:dyDescent="0.25">
      <c r="A711">
        <v>709</v>
      </c>
      <c r="B711" t="s">
        <v>24</v>
      </c>
      <c r="C711" t="s">
        <v>45</v>
      </c>
      <c r="D711" t="s">
        <v>46</v>
      </c>
      <c r="E711">
        <v>11</v>
      </c>
      <c r="F711" t="s">
        <v>37</v>
      </c>
      <c r="G711">
        <v>100</v>
      </c>
      <c r="H711" t="s">
        <v>27</v>
      </c>
      <c r="I711" t="s">
        <v>38</v>
      </c>
      <c r="J711" t="s">
        <v>36</v>
      </c>
      <c r="K711" t="s">
        <v>30</v>
      </c>
      <c r="L711" t="s">
        <v>31</v>
      </c>
      <c r="M711">
        <v>3</v>
      </c>
      <c r="N711" t="s">
        <v>32</v>
      </c>
      <c r="O711" t="s">
        <v>33</v>
      </c>
      <c r="P711">
        <v>20.3278</v>
      </c>
      <c r="Q711">
        <v>337451.49369999999</v>
      </c>
      <c r="R711">
        <v>3062238.2066000002</v>
      </c>
      <c r="S711">
        <v>337441.89140000002</v>
      </c>
      <c r="T711">
        <v>3062220.2897000001</v>
      </c>
      <c r="U711">
        <v>2.0327999999999999E-2</v>
      </c>
    </row>
    <row r="712" spans="1:21" x14ac:dyDescent="0.25">
      <c r="A712">
        <v>710</v>
      </c>
      <c r="B712" t="s">
        <v>24</v>
      </c>
      <c r="C712" t="s">
        <v>45</v>
      </c>
      <c r="D712" t="s">
        <v>46</v>
      </c>
      <c r="E712">
        <v>11</v>
      </c>
      <c r="F712" t="s">
        <v>37</v>
      </c>
      <c r="G712">
        <v>100</v>
      </c>
      <c r="H712" t="s">
        <v>27</v>
      </c>
      <c r="I712" t="s">
        <v>38</v>
      </c>
      <c r="J712" t="s">
        <v>36</v>
      </c>
      <c r="K712" t="s">
        <v>30</v>
      </c>
      <c r="L712" t="s">
        <v>31</v>
      </c>
      <c r="M712">
        <v>3</v>
      </c>
      <c r="N712" t="s">
        <v>32</v>
      </c>
      <c r="O712" t="s">
        <v>33</v>
      </c>
      <c r="P712">
        <v>37.450200000000002</v>
      </c>
      <c r="Q712">
        <v>337441.89140000002</v>
      </c>
      <c r="R712">
        <v>3062220.2897000001</v>
      </c>
      <c r="S712">
        <v>337433.7953</v>
      </c>
      <c r="T712">
        <v>3062183.7250999999</v>
      </c>
      <c r="U712">
        <v>3.7449999999999997E-2</v>
      </c>
    </row>
    <row r="713" spans="1:21" x14ac:dyDescent="0.25">
      <c r="A713">
        <v>711</v>
      </c>
      <c r="B713" t="s">
        <v>24</v>
      </c>
      <c r="C713" t="s">
        <v>45</v>
      </c>
      <c r="D713" t="s">
        <v>46</v>
      </c>
      <c r="E713">
        <v>11</v>
      </c>
      <c r="F713" t="s">
        <v>37</v>
      </c>
      <c r="G713">
        <v>100</v>
      </c>
      <c r="H713" t="s">
        <v>27</v>
      </c>
      <c r="I713" t="s">
        <v>38</v>
      </c>
      <c r="J713" t="s">
        <v>36</v>
      </c>
      <c r="K713" t="s">
        <v>30</v>
      </c>
      <c r="L713" t="s">
        <v>31</v>
      </c>
      <c r="M713">
        <v>3</v>
      </c>
      <c r="N713" t="s">
        <v>32</v>
      </c>
      <c r="O713" t="s">
        <v>33</v>
      </c>
      <c r="P713">
        <v>22.887899999999998</v>
      </c>
      <c r="Q713">
        <v>337433.7953</v>
      </c>
      <c r="R713">
        <v>3062183.7250999999</v>
      </c>
      <c r="S713">
        <v>337430.56650000002</v>
      </c>
      <c r="T713">
        <v>3062161.0660999999</v>
      </c>
      <c r="U713">
        <v>2.2887999999999999E-2</v>
      </c>
    </row>
    <row r="714" spans="1:21" x14ac:dyDescent="0.25">
      <c r="A714">
        <v>712</v>
      </c>
      <c r="B714" t="s">
        <v>24</v>
      </c>
      <c r="C714" t="s">
        <v>45</v>
      </c>
      <c r="D714" t="s">
        <v>46</v>
      </c>
      <c r="E714">
        <v>11</v>
      </c>
      <c r="F714" t="s">
        <v>37</v>
      </c>
      <c r="G714">
        <v>100</v>
      </c>
      <c r="H714" t="s">
        <v>27</v>
      </c>
      <c r="I714" t="s">
        <v>38</v>
      </c>
      <c r="J714" t="s">
        <v>36</v>
      </c>
      <c r="K714" t="s">
        <v>30</v>
      </c>
      <c r="L714" t="s">
        <v>31</v>
      </c>
      <c r="M714">
        <v>3</v>
      </c>
      <c r="N714" t="s">
        <v>32</v>
      </c>
      <c r="O714" t="s">
        <v>33</v>
      </c>
      <c r="P714">
        <v>16.982600000000001</v>
      </c>
      <c r="Q714">
        <v>337430.56650000002</v>
      </c>
      <c r="R714">
        <v>3062161.0660999999</v>
      </c>
      <c r="S714">
        <v>337423.92060000001</v>
      </c>
      <c r="T714">
        <v>3062145.4378999998</v>
      </c>
      <c r="U714">
        <v>1.6983000000000002E-2</v>
      </c>
    </row>
    <row r="715" spans="1:21" x14ac:dyDescent="0.25">
      <c r="A715">
        <v>713</v>
      </c>
      <c r="B715" t="s">
        <v>24</v>
      </c>
      <c r="C715" t="s">
        <v>45</v>
      </c>
      <c r="D715" t="s">
        <v>46</v>
      </c>
      <c r="E715">
        <v>11</v>
      </c>
      <c r="F715" t="s">
        <v>37</v>
      </c>
      <c r="G715">
        <v>100</v>
      </c>
      <c r="H715" t="s">
        <v>27</v>
      </c>
      <c r="I715" t="s">
        <v>38</v>
      </c>
      <c r="J715" t="s">
        <v>36</v>
      </c>
      <c r="K715" t="s">
        <v>30</v>
      </c>
      <c r="L715" t="s">
        <v>31</v>
      </c>
      <c r="M715">
        <v>3</v>
      </c>
      <c r="N715" t="s">
        <v>32</v>
      </c>
      <c r="O715" t="s">
        <v>33</v>
      </c>
      <c r="P715">
        <v>9.3128299999999999</v>
      </c>
      <c r="Q715">
        <v>337423.92060000001</v>
      </c>
      <c r="R715">
        <v>3062145.4378999998</v>
      </c>
      <c r="S715">
        <v>337423.79609999998</v>
      </c>
      <c r="T715">
        <v>3062136.1258999999</v>
      </c>
      <c r="U715">
        <v>9.3130000000000001E-3</v>
      </c>
    </row>
    <row r="716" spans="1:21" x14ac:dyDescent="0.25">
      <c r="A716">
        <v>714</v>
      </c>
      <c r="B716" t="s">
        <v>24</v>
      </c>
      <c r="C716" t="s">
        <v>45</v>
      </c>
      <c r="D716" t="s">
        <v>46</v>
      </c>
      <c r="E716">
        <v>11</v>
      </c>
      <c r="F716" t="s">
        <v>37</v>
      </c>
      <c r="G716">
        <v>100</v>
      </c>
      <c r="H716" t="s">
        <v>27</v>
      </c>
      <c r="I716" t="s">
        <v>38</v>
      </c>
      <c r="J716" t="s">
        <v>36</v>
      </c>
      <c r="K716" t="s">
        <v>30</v>
      </c>
      <c r="L716" t="s">
        <v>31</v>
      </c>
      <c r="M716">
        <v>3</v>
      </c>
      <c r="N716" t="s">
        <v>32</v>
      </c>
      <c r="O716" t="s">
        <v>33</v>
      </c>
      <c r="P716">
        <v>10.946400000000001</v>
      </c>
      <c r="Q716">
        <v>337423.79609999998</v>
      </c>
      <c r="R716">
        <v>3062136.1258999999</v>
      </c>
      <c r="S716">
        <v>337418.98320000002</v>
      </c>
      <c r="T716">
        <v>3062126.2943000002</v>
      </c>
      <c r="U716">
        <v>1.0946000000000001E-2</v>
      </c>
    </row>
    <row r="717" spans="1:21" x14ac:dyDescent="0.25">
      <c r="A717">
        <v>715</v>
      </c>
      <c r="B717" t="s">
        <v>24</v>
      </c>
      <c r="C717" t="s">
        <v>45</v>
      </c>
      <c r="D717" t="s">
        <v>46</v>
      </c>
      <c r="E717">
        <v>11</v>
      </c>
      <c r="F717" t="s">
        <v>37</v>
      </c>
      <c r="G717">
        <v>100</v>
      </c>
      <c r="H717" t="s">
        <v>27</v>
      </c>
      <c r="I717" t="s">
        <v>38</v>
      </c>
      <c r="J717" t="s">
        <v>36</v>
      </c>
      <c r="K717" t="s">
        <v>30</v>
      </c>
      <c r="L717" t="s">
        <v>31</v>
      </c>
      <c r="M717">
        <v>3</v>
      </c>
      <c r="N717" t="s">
        <v>32</v>
      </c>
      <c r="O717" t="s">
        <v>33</v>
      </c>
      <c r="P717">
        <v>2.9830199999999998</v>
      </c>
      <c r="Q717">
        <v>337418.98320000002</v>
      </c>
      <c r="R717">
        <v>3062126.2943000002</v>
      </c>
      <c r="S717">
        <v>337416.05</v>
      </c>
      <c r="T717">
        <v>3062125.7514</v>
      </c>
      <c r="U717">
        <v>2.983E-3</v>
      </c>
    </row>
    <row r="718" spans="1:21" x14ac:dyDescent="0.25">
      <c r="A718">
        <v>716</v>
      </c>
      <c r="B718" t="s">
        <v>24</v>
      </c>
      <c r="C718" t="s">
        <v>45</v>
      </c>
      <c r="D718" t="s">
        <v>46</v>
      </c>
      <c r="E718">
        <v>11</v>
      </c>
      <c r="F718" t="s">
        <v>37</v>
      </c>
      <c r="G718">
        <v>100</v>
      </c>
      <c r="H718" t="s">
        <v>27</v>
      </c>
      <c r="I718" t="s">
        <v>38</v>
      </c>
      <c r="J718" t="s">
        <v>36</v>
      </c>
      <c r="K718" t="s">
        <v>30</v>
      </c>
      <c r="L718" t="s">
        <v>31</v>
      </c>
      <c r="M718">
        <v>3</v>
      </c>
      <c r="N718" t="s">
        <v>32</v>
      </c>
      <c r="O718" t="s">
        <v>33</v>
      </c>
      <c r="P718">
        <v>18.4939</v>
      </c>
      <c r="Q718">
        <v>337416.05</v>
      </c>
      <c r="R718">
        <v>3062125.7514</v>
      </c>
      <c r="S718">
        <v>337398.57530000003</v>
      </c>
      <c r="T718">
        <v>3062131.8061000002</v>
      </c>
      <c r="U718">
        <v>1.8494E-2</v>
      </c>
    </row>
    <row r="719" spans="1:21" x14ac:dyDescent="0.25">
      <c r="A719">
        <v>717</v>
      </c>
      <c r="B719" t="s">
        <v>24</v>
      </c>
      <c r="C719" t="s">
        <v>45</v>
      </c>
      <c r="D719" t="s">
        <v>46</v>
      </c>
      <c r="E719">
        <v>11</v>
      </c>
      <c r="F719" t="s">
        <v>37</v>
      </c>
      <c r="G719">
        <v>100</v>
      </c>
      <c r="H719" t="s">
        <v>27</v>
      </c>
      <c r="I719" t="s">
        <v>38</v>
      </c>
      <c r="J719" t="s">
        <v>36</v>
      </c>
      <c r="K719" t="s">
        <v>30</v>
      </c>
      <c r="L719" t="s">
        <v>31</v>
      </c>
      <c r="M719">
        <v>3</v>
      </c>
      <c r="N719" t="s">
        <v>32</v>
      </c>
      <c r="O719" t="s">
        <v>33</v>
      </c>
      <c r="P719">
        <v>11.1327</v>
      </c>
      <c r="Q719">
        <v>337398.57530000003</v>
      </c>
      <c r="R719">
        <v>3062131.8061000002</v>
      </c>
      <c r="S719">
        <v>337387.46659999999</v>
      </c>
      <c r="T719">
        <v>3062132.5367000001</v>
      </c>
      <c r="U719">
        <v>1.1133000000000001E-2</v>
      </c>
    </row>
    <row r="720" spans="1:21" x14ac:dyDescent="0.25">
      <c r="A720">
        <v>718</v>
      </c>
      <c r="B720" t="s">
        <v>24</v>
      </c>
      <c r="C720" t="s">
        <v>45</v>
      </c>
      <c r="D720" t="s">
        <v>46</v>
      </c>
      <c r="E720">
        <v>11</v>
      </c>
      <c r="F720" t="s">
        <v>37</v>
      </c>
      <c r="G720">
        <v>100</v>
      </c>
      <c r="H720" t="s">
        <v>27</v>
      </c>
      <c r="I720" t="s">
        <v>38</v>
      </c>
      <c r="J720" t="s">
        <v>36</v>
      </c>
      <c r="K720" t="s">
        <v>30</v>
      </c>
      <c r="L720" t="s">
        <v>31</v>
      </c>
      <c r="M720">
        <v>3</v>
      </c>
      <c r="N720" t="s">
        <v>32</v>
      </c>
      <c r="O720" t="s">
        <v>33</v>
      </c>
      <c r="P720">
        <v>10.7494</v>
      </c>
      <c r="Q720">
        <v>337387.46659999999</v>
      </c>
      <c r="R720">
        <v>3062132.5367000001</v>
      </c>
      <c r="S720">
        <v>337377.57459999999</v>
      </c>
      <c r="T720">
        <v>3062136.7437</v>
      </c>
      <c r="U720">
        <v>1.0749E-2</v>
      </c>
    </row>
    <row r="721" spans="1:21" x14ac:dyDescent="0.25">
      <c r="A721">
        <v>719</v>
      </c>
      <c r="B721" t="s">
        <v>24</v>
      </c>
      <c r="C721" t="s">
        <v>45</v>
      </c>
      <c r="D721" t="s">
        <v>46</v>
      </c>
      <c r="E721">
        <v>11</v>
      </c>
      <c r="F721" t="s">
        <v>37</v>
      </c>
      <c r="G721">
        <v>100</v>
      </c>
      <c r="H721" t="s">
        <v>27</v>
      </c>
      <c r="I721" t="s">
        <v>38</v>
      </c>
      <c r="J721" t="s">
        <v>36</v>
      </c>
      <c r="K721" t="s">
        <v>30</v>
      </c>
      <c r="L721" t="s">
        <v>31</v>
      </c>
      <c r="M721">
        <v>3</v>
      </c>
      <c r="N721" t="s">
        <v>32</v>
      </c>
      <c r="O721" t="s">
        <v>33</v>
      </c>
      <c r="P721">
        <v>18.288</v>
      </c>
      <c r="Q721">
        <v>337377.57459999999</v>
      </c>
      <c r="R721">
        <v>3062136.7437</v>
      </c>
      <c r="S721">
        <v>337359.4682</v>
      </c>
      <c r="T721">
        <v>3062139.3143000002</v>
      </c>
      <c r="U721">
        <v>1.8287999999999999E-2</v>
      </c>
    </row>
    <row r="722" spans="1:21" x14ac:dyDescent="0.25">
      <c r="A722">
        <v>720</v>
      </c>
      <c r="B722" t="s">
        <v>24</v>
      </c>
      <c r="C722" t="s">
        <v>45</v>
      </c>
      <c r="D722" t="s">
        <v>46</v>
      </c>
      <c r="E722">
        <v>11</v>
      </c>
      <c r="F722" t="s">
        <v>37</v>
      </c>
      <c r="G722">
        <v>100</v>
      </c>
      <c r="H722" t="s">
        <v>27</v>
      </c>
      <c r="I722" t="s">
        <v>38</v>
      </c>
      <c r="J722" t="s">
        <v>36</v>
      </c>
      <c r="K722" t="s">
        <v>30</v>
      </c>
      <c r="L722" t="s">
        <v>31</v>
      </c>
      <c r="M722">
        <v>3</v>
      </c>
      <c r="N722" t="s">
        <v>32</v>
      </c>
      <c r="O722" t="s">
        <v>33</v>
      </c>
      <c r="P722">
        <v>11.7027</v>
      </c>
      <c r="Q722">
        <v>337359.4682</v>
      </c>
      <c r="R722">
        <v>3062139.3143000002</v>
      </c>
      <c r="S722">
        <v>337347.76650000003</v>
      </c>
      <c r="T722">
        <v>3062139.4706999999</v>
      </c>
      <c r="U722">
        <v>1.1703E-2</v>
      </c>
    </row>
    <row r="723" spans="1:21" x14ac:dyDescent="0.25">
      <c r="A723">
        <v>721</v>
      </c>
      <c r="B723" t="s">
        <v>24</v>
      </c>
      <c r="C723" t="s">
        <v>45</v>
      </c>
      <c r="D723" t="s">
        <v>46</v>
      </c>
      <c r="E723">
        <v>11</v>
      </c>
      <c r="F723" t="s">
        <v>37</v>
      </c>
      <c r="G723">
        <v>100</v>
      </c>
      <c r="H723" t="s">
        <v>27</v>
      </c>
      <c r="I723" t="s">
        <v>38</v>
      </c>
      <c r="J723" t="s">
        <v>36</v>
      </c>
      <c r="K723" t="s">
        <v>30</v>
      </c>
      <c r="L723" t="s">
        <v>31</v>
      </c>
      <c r="M723">
        <v>3</v>
      </c>
      <c r="N723" t="s">
        <v>32</v>
      </c>
      <c r="O723" t="s">
        <v>33</v>
      </c>
      <c r="P723">
        <v>11.7171</v>
      </c>
      <c r="Q723">
        <v>337347.76650000003</v>
      </c>
      <c r="R723">
        <v>3062139.4706999999</v>
      </c>
      <c r="S723">
        <v>337336.07270000002</v>
      </c>
      <c r="T723">
        <v>3062140.2091999999</v>
      </c>
      <c r="U723">
        <v>1.1717E-2</v>
      </c>
    </row>
    <row r="724" spans="1:21" x14ac:dyDescent="0.25">
      <c r="A724">
        <v>722</v>
      </c>
      <c r="B724" t="s">
        <v>24</v>
      </c>
      <c r="C724" t="s">
        <v>45</v>
      </c>
      <c r="D724" t="s">
        <v>46</v>
      </c>
      <c r="E724">
        <v>11</v>
      </c>
      <c r="F724" t="s">
        <v>37</v>
      </c>
      <c r="G724">
        <v>100</v>
      </c>
      <c r="H724" t="s">
        <v>27</v>
      </c>
      <c r="I724" t="s">
        <v>38</v>
      </c>
      <c r="J724" t="s">
        <v>36</v>
      </c>
      <c r="K724" t="s">
        <v>30</v>
      </c>
      <c r="L724" t="s">
        <v>31</v>
      </c>
      <c r="M724">
        <v>3</v>
      </c>
      <c r="N724" t="s">
        <v>32</v>
      </c>
      <c r="O724" t="s">
        <v>33</v>
      </c>
      <c r="P724">
        <v>8.7770899999999994</v>
      </c>
      <c r="Q724">
        <v>337336.07270000002</v>
      </c>
      <c r="R724">
        <v>3062140.2091999999</v>
      </c>
      <c r="S724">
        <v>337327.29639999999</v>
      </c>
      <c r="T724">
        <v>3062140.3265999998</v>
      </c>
      <c r="U724">
        <v>8.7770000000000001E-3</v>
      </c>
    </row>
    <row r="725" spans="1:21" x14ac:dyDescent="0.25">
      <c r="A725">
        <v>723</v>
      </c>
      <c r="B725" t="s">
        <v>24</v>
      </c>
      <c r="C725" t="s">
        <v>45</v>
      </c>
      <c r="D725" t="s">
        <v>46</v>
      </c>
      <c r="E725">
        <v>11</v>
      </c>
      <c r="F725" t="s">
        <v>37</v>
      </c>
      <c r="G725">
        <v>100</v>
      </c>
      <c r="H725" t="s">
        <v>27</v>
      </c>
      <c r="I725" t="s">
        <v>38</v>
      </c>
      <c r="J725" t="s">
        <v>36</v>
      </c>
      <c r="K725" t="s">
        <v>30</v>
      </c>
      <c r="L725" t="s">
        <v>31</v>
      </c>
      <c r="M725">
        <v>3</v>
      </c>
      <c r="N725" t="s">
        <v>32</v>
      </c>
      <c r="O725" t="s">
        <v>33</v>
      </c>
      <c r="P725">
        <v>7.0215300000000003</v>
      </c>
      <c r="Q725">
        <v>337327.29639999999</v>
      </c>
      <c r="R725">
        <v>3062140.3265999998</v>
      </c>
      <c r="S725">
        <v>337320.27549999999</v>
      </c>
      <c r="T725">
        <v>3062140.4205</v>
      </c>
      <c r="U725">
        <v>7.0219999999999996E-3</v>
      </c>
    </row>
    <row r="726" spans="1:21" x14ac:dyDescent="0.25">
      <c r="A726">
        <v>724</v>
      </c>
      <c r="B726" t="s">
        <v>24</v>
      </c>
      <c r="C726" t="s">
        <v>45</v>
      </c>
      <c r="D726" t="s">
        <v>46</v>
      </c>
      <c r="E726">
        <v>11</v>
      </c>
      <c r="F726" t="s">
        <v>37</v>
      </c>
      <c r="G726">
        <v>100</v>
      </c>
      <c r="H726" t="s">
        <v>27</v>
      </c>
      <c r="I726" t="s">
        <v>38</v>
      </c>
      <c r="J726" t="s">
        <v>36</v>
      </c>
      <c r="K726" t="s">
        <v>30</v>
      </c>
      <c r="L726" t="s">
        <v>31</v>
      </c>
      <c r="M726">
        <v>3</v>
      </c>
      <c r="N726" t="s">
        <v>32</v>
      </c>
      <c r="O726" t="s">
        <v>33</v>
      </c>
      <c r="P726">
        <v>7.02163</v>
      </c>
      <c r="Q726">
        <v>337320.27549999999</v>
      </c>
      <c r="R726">
        <v>3062140.4205</v>
      </c>
      <c r="S726">
        <v>337313.25449999998</v>
      </c>
      <c r="T726">
        <v>3062140.5144000002</v>
      </c>
      <c r="U726">
        <v>7.0219999999999996E-3</v>
      </c>
    </row>
    <row r="727" spans="1:21" x14ac:dyDescent="0.25">
      <c r="A727">
        <v>725</v>
      </c>
      <c r="B727" t="s">
        <v>24</v>
      </c>
      <c r="C727" t="s">
        <v>45</v>
      </c>
      <c r="D727" t="s">
        <v>46</v>
      </c>
      <c r="E727">
        <v>11</v>
      </c>
      <c r="F727" t="s">
        <v>37</v>
      </c>
      <c r="G727">
        <v>100</v>
      </c>
      <c r="H727" t="s">
        <v>27</v>
      </c>
      <c r="I727" t="s">
        <v>38</v>
      </c>
      <c r="J727" t="s">
        <v>36</v>
      </c>
      <c r="K727" t="s">
        <v>30</v>
      </c>
      <c r="L727" t="s">
        <v>31</v>
      </c>
      <c r="M727">
        <v>3</v>
      </c>
      <c r="N727" t="s">
        <v>32</v>
      </c>
      <c r="O727" t="s">
        <v>33</v>
      </c>
      <c r="P727">
        <v>7.6067799999999997</v>
      </c>
      <c r="Q727">
        <v>337313.25449999998</v>
      </c>
      <c r="R727">
        <v>3062140.5144000002</v>
      </c>
      <c r="S727">
        <v>337305.64840000001</v>
      </c>
      <c r="T727">
        <v>3062140.6161000002</v>
      </c>
      <c r="U727">
        <v>7.607E-3</v>
      </c>
    </row>
    <row r="728" spans="1:21" x14ac:dyDescent="0.25">
      <c r="A728">
        <v>726</v>
      </c>
      <c r="B728" t="s">
        <v>24</v>
      </c>
      <c r="C728" t="s">
        <v>45</v>
      </c>
      <c r="D728" t="s">
        <v>46</v>
      </c>
      <c r="E728">
        <v>11</v>
      </c>
      <c r="F728" t="s">
        <v>37</v>
      </c>
      <c r="G728">
        <v>100</v>
      </c>
      <c r="H728" t="s">
        <v>27</v>
      </c>
      <c r="I728" t="s">
        <v>38</v>
      </c>
      <c r="J728" t="s">
        <v>36</v>
      </c>
      <c r="K728" t="s">
        <v>30</v>
      </c>
      <c r="L728" t="s">
        <v>31</v>
      </c>
      <c r="M728">
        <v>3</v>
      </c>
      <c r="N728" t="s">
        <v>32</v>
      </c>
      <c r="O728" t="s">
        <v>33</v>
      </c>
      <c r="P728">
        <v>23.298300000000001</v>
      </c>
      <c r="Q728">
        <v>336879.7401</v>
      </c>
      <c r="R728">
        <v>3062497.8284999998</v>
      </c>
      <c r="S728">
        <v>336856.95439999999</v>
      </c>
      <c r="T728">
        <v>3062502.6889999998</v>
      </c>
      <c r="U728">
        <v>2.3297999999999999E-2</v>
      </c>
    </row>
    <row r="729" spans="1:21" x14ac:dyDescent="0.25">
      <c r="A729">
        <v>727</v>
      </c>
      <c r="B729" t="s">
        <v>24</v>
      </c>
      <c r="C729" t="s">
        <v>45</v>
      </c>
      <c r="D729" t="s">
        <v>46</v>
      </c>
      <c r="E729">
        <v>11</v>
      </c>
      <c r="F729" t="s">
        <v>37</v>
      </c>
      <c r="G729">
        <v>100</v>
      </c>
      <c r="H729" t="s">
        <v>27</v>
      </c>
      <c r="I729" t="s">
        <v>38</v>
      </c>
      <c r="J729" t="s">
        <v>36</v>
      </c>
      <c r="K729" t="s">
        <v>30</v>
      </c>
      <c r="L729" t="s">
        <v>31</v>
      </c>
      <c r="M729">
        <v>3</v>
      </c>
      <c r="N729" t="s">
        <v>32</v>
      </c>
      <c r="O729" t="s">
        <v>33</v>
      </c>
      <c r="P729">
        <v>31.4</v>
      </c>
      <c r="Q729">
        <v>336856.95439999999</v>
      </c>
      <c r="R729">
        <v>3062502.6889999998</v>
      </c>
      <c r="S729">
        <v>336829.91869999998</v>
      </c>
      <c r="T729">
        <v>3062518.6586000002</v>
      </c>
      <c r="U729">
        <v>3.1399999999999997E-2</v>
      </c>
    </row>
    <row r="730" spans="1:21" x14ac:dyDescent="0.25">
      <c r="A730">
        <v>728</v>
      </c>
      <c r="B730" t="s">
        <v>24</v>
      </c>
      <c r="C730" t="s">
        <v>45</v>
      </c>
      <c r="D730" t="s">
        <v>46</v>
      </c>
      <c r="E730">
        <v>11</v>
      </c>
      <c r="F730" t="s">
        <v>42</v>
      </c>
      <c r="G730">
        <v>300</v>
      </c>
      <c r="H730" t="s">
        <v>27</v>
      </c>
      <c r="I730" t="s">
        <v>28</v>
      </c>
      <c r="J730" t="s">
        <v>36</v>
      </c>
      <c r="K730" t="s">
        <v>49</v>
      </c>
      <c r="L730" t="s">
        <v>31</v>
      </c>
      <c r="M730">
        <v>3</v>
      </c>
      <c r="N730" t="s">
        <v>32</v>
      </c>
      <c r="O730" t="s">
        <v>33</v>
      </c>
      <c r="P730">
        <v>7.4005700000000001</v>
      </c>
      <c r="Q730">
        <v>336235.70309999998</v>
      </c>
      <c r="R730">
        <v>3063373.5682000001</v>
      </c>
      <c r="S730">
        <v>336235.88452700002</v>
      </c>
      <c r="T730">
        <v>3063380.9665399999</v>
      </c>
      <c r="U730">
        <v>7.4009999999999996E-3</v>
      </c>
    </row>
    <row r="731" spans="1:21" x14ac:dyDescent="0.25">
      <c r="A731">
        <v>729</v>
      </c>
      <c r="B731" t="s">
        <v>24</v>
      </c>
      <c r="C731" t="s">
        <v>45</v>
      </c>
      <c r="D731" t="s">
        <v>46</v>
      </c>
      <c r="E731">
        <v>11</v>
      </c>
      <c r="F731" t="s">
        <v>42</v>
      </c>
      <c r="G731">
        <v>300</v>
      </c>
      <c r="H731" t="s">
        <v>27</v>
      </c>
      <c r="I731" t="s">
        <v>28</v>
      </c>
      <c r="J731" t="s">
        <v>36</v>
      </c>
      <c r="K731" t="s">
        <v>49</v>
      </c>
      <c r="L731" t="s">
        <v>31</v>
      </c>
      <c r="M731">
        <v>3</v>
      </c>
      <c r="N731" t="s">
        <v>32</v>
      </c>
      <c r="O731" t="s">
        <v>33</v>
      </c>
      <c r="P731">
        <v>3.7427299999999999</v>
      </c>
      <c r="Q731">
        <v>336235.88452700002</v>
      </c>
      <c r="R731">
        <v>3063380.9665399999</v>
      </c>
      <c r="S731">
        <v>336235.97628100001</v>
      </c>
      <c r="T731">
        <v>3063384.7081499998</v>
      </c>
      <c r="U731">
        <v>3.7429999999999998E-3</v>
      </c>
    </row>
    <row r="732" spans="1:21" x14ac:dyDescent="0.25">
      <c r="A732">
        <v>730</v>
      </c>
      <c r="B732" t="s">
        <v>24</v>
      </c>
      <c r="C732" t="s">
        <v>45</v>
      </c>
      <c r="D732" t="s">
        <v>46</v>
      </c>
      <c r="E732">
        <v>11</v>
      </c>
      <c r="F732" t="s">
        <v>42</v>
      </c>
      <c r="G732">
        <v>300</v>
      </c>
      <c r="H732" t="s">
        <v>27</v>
      </c>
      <c r="I732" t="s">
        <v>28</v>
      </c>
      <c r="J732" t="s">
        <v>36</v>
      </c>
      <c r="K732" t="s">
        <v>49</v>
      </c>
      <c r="L732" t="s">
        <v>31</v>
      </c>
      <c r="M732">
        <v>3</v>
      </c>
      <c r="N732" t="s">
        <v>32</v>
      </c>
      <c r="O732" t="s">
        <v>33</v>
      </c>
      <c r="P732">
        <v>21.077500000000001</v>
      </c>
      <c r="Q732">
        <v>336235.97628100001</v>
      </c>
      <c r="R732">
        <v>3063384.7081499998</v>
      </c>
      <c r="S732">
        <v>336236.49300000002</v>
      </c>
      <c r="T732">
        <v>3063405.7793000001</v>
      </c>
      <c r="U732">
        <v>2.1076999999999999E-2</v>
      </c>
    </row>
    <row r="733" spans="1:21" x14ac:dyDescent="0.25">
      <c r="A733">
        <v>731</v>
      </c>
      <c r="B733" t="s">
        <v>24</v>
      </c>
      <c r="C733" t="s">
        <v>45</v>
      </c>
      <c r="D733" t="s">
        <v>46</v>
      </c>
      <c r="E733">
        <v>11</v>
      </c>
      <c r="F733" t="s">
        <v>37</v>
      </c>
      <c r="G733">
        <v>100</v>
      </c>
      <c r="H733" t="s">
        <v>27</v>
      </c>
      <c r="I733" t="s">
        <v>38</v>
      </c>
      <c r="J733" t="s">
        <v>36</v>
      </c>
      <c r="K733" t="s">
        <v>30</v>
      </c>
      <c r="L733" t="s">
        <v>31</v>
      </c>
      <c r="M733">
        <v>3</v>
      </c>
      <c r="N733" t="s">
        <v>32</v>
      </c>
      <c r="O733" t="s">
        <v>33</v>
      </c>
      <c r="P733">
        <v>7.25657</v>
      </c>
      <c r="Q733">
        <v>336959.9474</v>
      </c>
      <c r="R733">
        <v>3063188.0529999998</v>
      </c>
      <c r="S733">
        <v>336954.12560000003</v>
      </c>
      <c r="T733">
        <v>3063192.3848000001</v>
      </c>
      <c r="U733">
        <v>7.2570000000000004E-3</v>
      </c>
    </row>
    <row r="734" spans="1:21" x14ac:dyDescent="0.25">
      <c r="A734">
        <v>732</v>
      </c>
      <c r="B734" t="s">
        <v>24</v>
      </c>
      <c r="C734" t="s">
        <v>45</v>
      </c>
      <c r="D734" t="s">
        <v>46</v>
      </c>
      <c r="E734">
        <v>11</v>
      </c>
      <c r="F734" t="s">
        <v>37</v>
      </c>
      <c r="G734">
        <v>100</v>
      </c>
      <c r="H734" t="s">
        <v>27</v>
      </c>
      <c r="I734" t="s">
        <v>38</v>
      </c>
      <c r="J734" t="s">
        <v>36</v>
      </c>
      <c r="K734" t="s">
        <v>30</v>
      </c>
      <c r="L734" t="s">
        <v>31</v>
      </c>
      <c r="M734">
        <v>3</v>
      </c>
      <c r="N734" t="s">
        <v>32</v>
      </c>
      <c r="O734" t="s">
        <v>33</v>
      </c>
      <c r="P734">
        <v>31.781400000000001</v>
      </c>
      <c r="Q734">
        <v>336576.33</v>
      </c>
      <c r="R734">
        <v>3062127.6905999999</v>
      </c>
      <c r="S734">
        <v>336552.57890000002</v>
      </c>
      <c r="T734">
        <v>3062148.8080000002</v>
      </c>
      <c r="U734">
        <v>3.1780999999999997E-2</v>
      </c>
    </row>
    <row r="735" spans="1:21" x14ac:dyDescent="0.25">
      <c r="A735">
        <v>733</v>
      </c>
      <c r="B735" t="s">
        <v>24</v>
      </c>
      <c r="C735" t="s">
        <v>45</v>
      </c>
      <c r="D735" t="s">
        <v>46</v>
      </c>
      <c r="E735">
        <v>11</v>
      </c>
      <c r="F735" t="s">
        <v>37</v>
      </c>
      <c r="G735">
        <v>100</v>
      </c>
      <c r="H735" t="s">
        <v>27</v>
      </c>
      <c r="I735" t="s">
        <v>38</v>
      </c>
      <c r="J735" t="s">
        <v>36</v>
      </c>
      <c r="K735" t="s">
        <v>30</v>
      </c>
      <c r="L735" t="s">
        <v>31</v>
      </c>
      <c r="M735">
        <v>3</v>
      </c>
      <c r="N735" t="s">
        <v>32</v>
      </c>
      <c r="O735" t="s">
        <v>33</v>
      </c>
      <c r="P735">
        <v>58.790700000000001</v>
      </c>
      <c r="Q735">
        <v>336589.41039999999</v>
      </c>
      <c r="R735">
        <v>3062194.6313999998</v>
      </c>
      <c r="S735">
        <v>336552.57890000002</v>
      </c>
      <c r="T735">
        <v>3062148.8080000002</v>
      </c>
      <c r="U735">
        <v>5.8791000000000003E-2</v>
      </c>
    </row>
    <row r="736" spans="1:21" x14ac:dyDescent="0.25">
      <c r="A736">
        <v>734</v>
      </c>
      <c r="B736" t="s">
        <v>24</v>
      </c>
      <c r="C736" t="s">
        <v>47</v>
      </c>
      <c r="D736" t="s">
        <v>48</v>
      </c>
      <c r="E736">
        <v>11</v>
      </c>
      <c r="F736" t="s">
        <v>42</v>
      </c>
      <c r="G736">
        <v>300</v>
      </c>
      <c r="H736" t="s">
        <v>27</v>
      </c>
      <c r="I736" t="s">
        <v>38</v>
      </c>
      <c r="J736" t="s">
        <v>39</v>
      </c>
      <c r="K736" t="s">
        <v>49</v>
      </c>
      <c r="L736" t="s">
        <v>31</v>
      </c>
      <c r="M736">
        <v>3</v>
      </c>
      <c r="N736" t="s">
        <v>40</v>
      </c>
      <c r="O736" t="s">
        <v>41</v>
      </c>
      <c r="P736">
        <v>21.473500000000001</v>
      </c>
      <c r="Q736">
        <v>336236.49300000002</v>
      </c>
      <c r="R736">
        <v>3063405.7793000001</v>
      </c>
      <c r="S736">
        <v>336235.01547899999</v>
      </c>
      <c r="T736">
        <v>3063384.35672</v>
      </c>
      <c r="U736">
        <v>2.1472999999999999E-2</v>
      </c>
    </row>
    <row r="737" spans="1:21" x14ac:dyDescent="0.25">
      <c r="A737">
        <v>735</v>
      </c>
      <c r="B737" t="s">
        <v>24</v>
      </c>
      <c r="C737" t="s">
        <v>47</v>
      </c>
      <c r="D737" t="s">
        <v>48</v>
      </c>
      <c r="E737">
        <v>11</v>
      </c>
      <c r="F737" t="s">
        <v>42</v>
      </c>
      <c r="G737">
        <v>300</v>
      </c>
      <c r="H737" t="s">
        <v>27</v>
      </c>
      <c r="I737" t="s">
        <v>38</v>
      </c>
      <c r="J737" t="s">
        <v>39</v>
      </c>
      <c r="K737" t="s">
        <v>49</v>
      </c>
      <c r="L737" t="s">
        <v>31</v>
      </c>
      <c r="M737">
        <v>3</v>
      </c>
      <c r="N737" t="s">
        <v>40</v>
      </c>
      <c r="O737" t="s">
        <v>41</v>
      </c>
      <c r="P737">
        <v>6.9691599999999996</v>
      </c>
      <c r="Q737">
        <v>336234.75769599999</v>
      </c>
      <c r="R737">
        <v>3063380.6191199999</v>
      </c>
      <c r="S737">
        <v>336234.27817000001</v>
      </c>
      <c r="T737">
        <v>3063373.6664800001</v>
      </c>
      <c r="U737">
        <v>6.9690000000000004E-3</v>
      </c>
    </row>
    <row r="738" spans="1:21" x14ac:dyDescent="0.25">
      <c r="A738">
        <v>736</v>
      </c>
      <c r="B738" t="s">
        <v>24</v>
      </c>
      <c r="C738" t="s">
        <v>47</v>
      </c>
      <c r="D738" t="s">
        <v>48</v>
      </c>
      <c r="E738">
        <v>11</v>
      </c>
      <c r="F738" t="s">
        <v>42</v>
      </c>
      <c r="G738">
        <v>300</v>
      </c>
      <c r="H738" t="s">
        <v>27</v>
      </c>
      <c r="I738" t="s">
        <v>38</v>
      </c>
      <c r="J738" t="s">
        <v>39</v>
      </c>
      <c r="K738" t="s">
        <v>49</v>
      </c>
      <c r="L738" t="s">
        <v>31</v>
      </c>
      <c r="M738">
        <v>3</v>
      </c>
      <c r="N738" t="s">
        <v>40</v>
      </c>
      <c r="O738" t="s">
        <v>41</v>
      </c>
      <c r="P738">
        <v>3.74648</v>
      </c>
      <c r="Q738">
        <v>336235.01547899999</v>
      </c>
      <c r="R738">
        <v>3063384.35672</v>
      </c>
      <c r="S738">
        <v>336234.75769599999</v>
      </c>
      <c r="T738">
        <v>3063380.6191199999</v>
      </c>
      <c r="U738">
        <v>3.7460000000000002E-3</v>
      </c>
    </row>
    <row r="739" spans="1:21" x14ac:dyDescent="0.25">
      <c r="A739">
        <v>737</v>
      </c>
      <c r="B739" t="s">
        <v>24</v>
      </c>
      <c r="C739" t="s">
        <v>47</v>
      </c>
      <c r="D739" t="s">
        <v>48</v>
      </c>
      <c r="E739">
        <v>11</v>
      </c>
      <c r="F739" t="s">
        <v>42</v>
      </c>
      <c r="G739">
        <v>300</v>
      </c>
      <c r="H739" t="s">
        <v>27</v>
      </c>
      <c r="I739" t="s">
        <v>38</v>
      </c>
      <c r="J739" t="s">
        <v>39</v>
      </c>
      <c r="K739" t="s">
        <v>49</v>
      </c>
      <c r="L739" t="s">
        <v>31</v>
      </c>
      <c r="M739">
        <v>3</v>
      </c>
      <c r="N739" t="s">
        <v>40</v>
      </c>
      <c r="O739" t="s">
        <v>41</v>
      </c>
      <c r="P739">
        <v>17.352499999999999</v>
      </c>
      <c r="Q739">
        <v>336234.27817000001</v>
      </c>
      <c r="R739">
        <v>3063373.6664800001</v>
      </c>
      <c r="S739">
        <v>336233.08419999998</v>
      </c>
      <c r="T739">
        <v>3063356.3550999998</v>
      </c>
      <c r="U739">
        <v>1.7353E-2</v>
      </c>
    </row>
    <row r="740" spans="1:21" x14ac:dyDescent="0.25">
      <c r="A740">
        <v>738</v>
      </c>
      <c r="B740" t="s">
        <v>24</v>
      </c>
      <c r="C740" t="s">
        <v>47</v>
      </c>
      <c r="D740" t="s">
        <v>48</v>
      </c>
      <c r="E740">
        <v>11</v>
      </c>
      <c r="F740" t="s">
        <v>37</v>
      </c>
      <c r="G740">
        <v>100</v>
      </c>
      <c r="H740" t="s">
        <v>27</v>
      </c>
      <c r="I740" t="s">
        <v>38</v>
      </c>
      <c r="J740" t="s">
        <v>39</v>
      </c>
      <c r="K740" t="s">
        <v>30</v>
      </c>
      <c r="L740" t="s">
        <v>31</v>
      </c>
      <c r="M740">
        <v>3</v>
      </c>
      <c r="N740" t="s">
        <v>40</v>
      </c>
      <c r="O740" t="s">
        <v>41</v>
      </c>
      <c r="P740">
        <v>38.526600000000002</v>
      </c>
      <c r="Q740">
        <v>336233.08419999998</v>
      </c>
      <c r="R740">
        <v>3063356.3550999998</v>
      </c>
      <c r="S740">
        <v>336231.30338699999</v>
      </c>
      <c r="T740">
        <v>3063317.8696699999</v>
      </c>
      <c r="U740">
        <v>3.8526999999999999E-2</v>
      </c>
    </row>
    <row r="741" spans="1:21" x14ac:dyDescent="0.25">
      <c r="A741">
        <v>739</v>
      </c>
      <c r="B741" t="s">
        <v>24</v>
      </c>
      <c r="C741" t="s">
        <v>47</v>
      </c>
      <c r="D741" t="s">
        <v>48</v>
      </c>
      <c r="E741">
        <v>11</v>
      </c>
      <c r="F741" t="s">
        <v>37</v>
      </c>
      <c r="G741">
        <v>100</v>
      </c>
      <c r="H741" t="s">
        <v>27</v>
      </c>
      <c r="I741" t="s">
        <v>38</v>
      </c>
      <c r="J741" t="s">
        <v>39</v>
      </c>
      <c r="K741" t="s">
        <v>30</v>
      </c>
      <c r="L741" t="s">
        <v>31</v>
      </c>
      <c r="M741">
        <v>3</v>
      </c>
      <c r="N741" t="s">
        <v>40</v>
      </c>
      <c r="O741" t="s">
        <v>41</v>
      </c>
      <c r="P741">
        <v>5.6614199999999997</v>
      </c>
      <c r="Q741">
        <v>336231.30338699999</v>
      </c>
      <c r="R741">
        <v>3063317.8696699999</v>
      </c>
      <c r="S741">
        <v>336231.0417</v>
      </c>
      <c r="T741">
        <v>3063312.2143000001</v>
      </c>
      <c r="U741">
        <v>5.6610000000000002E-3</v>
      </c>
    </row>
    <row r="742" spans="1:21" x14ac:dyDescent="0.25">
      <c r="A742">
        <v>740</v>
      </c>
      <c r="B742" t="s">
        <v>24</v>
      </c>
      <c r="C742" t="s">
        <v>47</v>
      </c>
      <c r="D742" t="s">
        <v>48</v>
      </c>
      <c r="E742">
        <v>11</v>
      </c>
      <c r="F742" t="s">
        <v>37</v>
      </c>
      <c r="G742">
        <v>100</v>
      </c>
      <c r="H742" t="s">
        <v>27</v>
      </c>
      <c r="I742" t="s">
        <v>38</v>
      </c>
      <c r="J742" t="s">
        <v>39</v>
      </c>
      <c r="K742" t="s">
        <v>30</v>
      </c>
      <c r="L742" t="s">
        <v>31</v>
      </c>
      <c r="M742">
        <v>3</v>
      </c>
      <c r="N742" t="s">
        <v>40</v>
      </c>
      <c r="O742" t="s">
        <v>41</v>
      </c>
      <c r="P742">
        <v>1.37531</v>
      </c>
      <c r="Q742">
        <v>336231.0417</v>
      </c>
      <c r="R742">
        <v>3063312.2143000001</v>
      </c>
      <c r="S742">
        <v>336230.92234500003</v>
      </c>
      <c r="T742">
        <v>3063310.84418</v>
      </c>
      <c r="U742">
        <v>1.3749999999999999E-3</v>
      </c>
    </row>
    <row r="743" spans="1:21" x14ac:dyDescent="0.25">
      <c r="A743">
        <v>741</v>
      </c>
      <c r="B743" t="s">
        <v>24</v>
      </c>
      <c r="C743" t="s">
        <v>47</v>
      </c>
      <c r="D743" t="s">
        <v>48</v>
      </c>
      <c r="E743">
        <v>11</v>
      </c>
      <c r="F743" t="s">
        <v>37</v>
      </c>
      <c r="G743">
        <v>100</v>
      </c>
      <c r="H743" t="s">
        <v>27</v>
      </c>
      <c r="I743" t="s">
        <v>38</v>
      </c>
      <c r="J743" t="s">
        <v>39</v>
      </c>
      <c r="K743" t="s">
        <v>30</v>
      </c>
      <c r="L743" t="s">
        <v>31</v>
      </c>
      <c r="M743">
        <v>3</v>
      </c>
      <c r="N743" t="s">
        <v>40</v>
      </c>
      <c r="O743" t="s">
        <v>41</v>
      </c>
      <c r="P743">
        <v>12.726100000000001</v>
      </c>
      <c r="Q743">
        <v>336230.92234500003</v>
      </c>
      <c r="R743">
        <v>3063310.84418</v>
      </c>
      <c r="S743">
        <v>336229.81791699998</v>
      </c>
      <c r="T743">
        <v>3063298.1660500001</v>
      </c>
      <c r="U743">
        <v>1.2725999999999999E-2</v>
      </c>
    </row>
    <row r="744" spans="1:21" x14ac:dyDescent="0.25">
      <c r="A744">
        <v>742</v>
      </c>
      <c r="B744" t="s">
        <v>24</v>
      </c>
      <c r="C744" t="s">
        <v>47</v>
      </c>
      <c r="D744" t="s">
        <v>48</v>
      </c>
      <c r="E744">
        <v>11</v>
      </c>
      <c r="F744" t="s">
        <v>37</v>
      </c>
      <c r="G744">
        <v>100</v>
      </c>
      <c r="H744" t="s">
        <v>27</v>
      </c>
      <c r="I744" t="s">
        <v>38</v>
      </c>
      <c r="J744" t="s">
        <v>39</v>
      </c>
      <c r="K744" t="s">
        <v>30</v>
      </c>
      <c r="L744" t="s">
        <v>31</v>
      </c>
      <c r="M744">
        <v>3</v>
      </c>
      <c r="N744" t="s">
        <v>40</v>
      </c>
      <c r="O744" t="s">
        <v>41</v>
      </c>
      <c r="P744">
        <v>10.3621</v>
      </c>
      <c r="Q744">
        <v>336229.81791699998</v>
      </c>
      <c r="R744">
        <v>3063298.1660500001</v>
      </c>
      <c r="S744">
        <v>336228.918649</v>
      </c>
      <c r="T744">
        <v>3063287.8430300001</v>
      </c>
      <c r="U744">
        <v>1.0362E-2</v>
      </c>
    </row>
    <row r="745" spans="1:21" x14ac:dyDescent="0.25">
      <c r="A745">
        <v>743</v>
      </c>
      <c r="B745" t="s">
        <v>24</v>
      </c>
      <c r="C745" t="s">
        <v>47</v>
      </c>
      <c r="D745" t="s">
        <v>48</v>
      </c>
      <c r="E745">
        <v>11</v>
      </c>
      <c r="F745" t="s">
        <v>37</v>
      </c>
      <c r="G745">
        <v>100</v>
      </c>
      <c r="H745" t="s">
        <v>27</v>
      </c>
      <c r="I745" t="s">
        <v>38</v>
      </c>
      <c r="J745" t="s">
        <v>39</v>
      </c>
      <c r="K745" t="s">
        <v>30</v>
      </c>
      <c r="L745" t="s">
        <v>31</v>
      </c>
      <c r="M745">
        <v>3</v>
      </c>
      <c r="N745" t="s">
        <v>40</v>
      </c>
      <c r="O745" t="s">
        <v>41</v>
      </c>
      <c r="P745">
        <v>9.0069800000000004</v>
      </c>
      <c r="Q745">
        <v>336228.918649</v>
      </c>
      <c r="R745">
        <v>3063287.8430300001</v>
      </c>
      <c r="S745">
        <v>336228.13698499999</v>
      </c>
      <c r="T745">
        <v>3063278.87004</v>
      </c>
      <c r="U745">
        <v>9.0069999999999994E-3</v>
      </c>
    </row>
    <row r="746" spans="1:21" x14ac:dyDescent="0.25">
      <c r="A746">
        <v>744</v>
      </c>
      <c r="B746" t="s">
        <v>24</v>
      </c>
      <c r="C746" t="s">
        <v>47</v>
      </c>
      <c r="D746" t="s">
        <v>48</v>
      </c>
      <c r="E746">
        <v>11</v>
      </c>
      <c r="F746" t="s">
        <v>37</v>
      </c>
      <c r="G746">
        <v>100</v>
      </c>
      <c r="H746" t="s">
        <v>27</v>
      </c>
      <c r="I746" t="s">
        <v>38</v>
      </c>
      <c r="J746" t="s">
        <v>39</v>
      </c>
      <c r="K746" t="s">
        <v>30</v>
      </c>
      <c r="L746" t="s">
        <v>31</v>
      </c>
      <c r="M746">
        <v>3</v>
      </c>
      <c r="N746" t="s">
        <v>40</v>
      </c>
      <c r="O746" t="s">
        <v>41</v>
      </c>
      <c r="P746">
        <v>5.9997699999999998</v>
      </c>
      <c r="Q746">
        <v>336228.13698499999</v>
      </c>
      <c r="R746">
        <v>3063278.87004</v>
      </c>
      <c r="S746">
        <v>336227.61629999999</v>
      </c>
      <c r="T746">
        <v>3063272.8928999999</v>
      </c>
      <c r="U746">
        <v>6.0000000000000001E-3</v>
      </c>
    </row>
    <row r="747" spans="1:21" x14ac:dyDescent="0.25">
      <c r="A747">
        <v>745</v>
      </c>
      <c r="B747" t="s">
        <v>24</v>
      </c>
      <c r="C747" t="s">
        <v>47</v>
      </c>
      <c r="D747" t="s">
        <v>48</v>
      </c>
      <c r="E747">
        <v>11</v>
      </c>
      <c r="F747" t="s">
        <v>37</v>
      </c>
      <c r="G747">
        <v>100</v>
      </c>
      <c r="H747" t="s">
        <v>27</v>
      </c>
      <c r="I747" t="s">
        <v>38</v>
      </c>
      <c r="J747" t="s">
        <v>39</v>
      </c>
      <c r="K747" t="s">
        <v>30</v>
      </c>
      <c r="L747" t="s">
        <v>31</v>
      </c>
      <c r="M747">
        <v>3</v>
      </c>
      <c r="N747" t="s">
        <v>40</v>
      </c>
      <c r="O747" t="s">
        <v>41</v>
      </c>
      <c r="P747">
        <v>6.9624199999999998</v>
      </c>
      <c r="Q747">
        <v>336227.61629999999</v>
      </c>
      <c r="R747">
        <v>3063272.8928999999</v>
      </c>
      <c r="S747">
        <v>336228.82802199997</v>
      </c>
      <c r="T747">
        <v>3063266.0367299998</v>
      </c>
      <c r="U747">
        <v>6.9620000000000003E-3</v>
      </c>
    </row>
    <row r="748" spans="1:21" x14ac:dyDescent="0.25">
      <c r="A748">
        <v>746</v>
      </c>
      <c r="B748" t="s">
        <v>24</v>
      </c>
      <c r="C748" t="s">
        <v>47</v>
      </c>
      <c r="D748" t="s">
        <v>48</v>
      </c>
      <c r="E748">
        <v>11</v>
      </c>
      <c r="F748" t="s">
        <v>37</v>
      </c>
      <c r="G748">
        <v>100</v>
      </c>
      <c r="H748" t="s">
        <v>27</v>
      </c>
      <c r="I748" t="s">
        <v>38</v>
      </c>
      <c r="J748" t="s">
        <v>39</v>
      </c>
      <c r="K748" t="s">
        <v>30</v>
      </c>
      <c r="L748" t="s">
        <v>31</v>
      </c>
      <c r="M748">
        <v>3</v>
      </c>
      <c r="N748" t="s">
        <v>40</v>
      </c>
      <c r="O748" t="s">
        <v>41</v>
      </c>
      <c r="P748">
        <v>1.9240299999999999</v>
      </c>
      <c r="Q748">
        <v>336232.214446</v>
      </c>
      <c r="R748">
        <v>3063246.87567</v>
      </c>
      <c r="S748">
        <v>336232.54930000001</v>
      </c>
      <c r="T748">
        <v>3063244.9810000001</v>
      </c>
      <c r="U748">
        <v>1.9239999999999999E-3</v>
      </c>
    </row>
    <row r="749" spans="1:21" x14ac:dyDescent="0.25">
      <c r="A749">
        <v>747</v>
      </c>
      <c r="B749" t="s">
        <v>24</v>
      </c>
      <c r="C749" t="s">
        <v>47</v>
      </c>
      <c r="D749" t="s">
        <v>48</v>
      </c>
      <c r="E749">
        <v>11</v>
      </c>
      <c r="F749" t="s">
        <v>37</v>
      </c>
      <c r="G749">
        <v>100</v>
      </c>
      <c r="H749" t="s">
        <v>27</v>
      </c>
      <c r="I749" t="s">
        <v>38</v>
      </c>
      <c r="J749" t="s">
        <v>39</v>
      </c>
      <c r="K749" t="s">
        <v>30</v>
      </c>
      <c r="L749" t="s">
        <v>31</v>
      </c>
      <c r="M749">
        <v>3</v>
      </c>
      <c r="N749" t="s">
        <v>40</v>
      </c>
      <c r="O749" t="s">
        <v>41</v>
      </c>
      <c r="P749">
        <v>10.3765</v>
      </c>
      <c r="Q749">
        <v>336228.82802199997</v>
      </c>
      <c r="R749">
        <v>3063266.0367299998</v>
      </c>
      <c r="S749">
        <v>336230.63392400002</v>
      </c>
      <c r="T749">
        <v>3063255.8185800002</v>
      </c>
      <c r="U749">
        <v>1.0377000000000001E-2</v>
      </c>
    </row>
    <row r="750" spans="1:21" x14ac:dyDescent="0.25">
      <c r="A750">
        <v>748</v>
      </c>
      <c r="B750" t="s">
        <v>24</v>
      </c>
      <c r="C750" t="s">
        <v>47</v>
      </c>
      <c r="D750" t="s">
        <v>48</v>
      </c>
      <c r="E750">
        <v>11</v>
      </c>
      <c r="F750" t="s">
        <v>37</v>
      </c>
      <c r="G750">
        <v>100</v>
      </c>
      <c r="H750" t="s">
        <v>27</v>
      </c>
      <c r="I750" t="s">
        <v>38</v>
      </c>
      <c r="J750" t="s">
        <v>39</v>
      </c>
      <c r="K750" t="s">
        <v>30</v>
      </c>
      <c r="L750" t="s">
        <v>31</v>
      </c>
      <c r="M750">
        <v>3</v>
      </c>
      <c r="N750" t="s">
        <v>40</v>
      </c>
      <c r="O750" t="s">
        <v>41</v>
      </c>
      <c r="P750">
        <v>5.55992</v>
      </c>
      <c r="Q750">
        <v>336230.63392400002</v>
      </c>
      <c r="R750">
        <v>3063255.8185800002</v>
      </c>
      <c r="S750">
        <v>336231.60155700002</v>
      </c>
      <c r="T750">
        <v>3063250.3435200001</v>
      </c>
      <c r="U750">
        <v>5.5599999999999998E-3</v>
      </c>
    </row>
    <row r="751" spans="1:21" x14ac:dyDescent="0.25">
      <c r="A751">
        <v>749</v>
      </c>
      <c r="B751" t="s">
        <v>24</v>
      </c>
      <c r="C751" t="s">
        <v>47</v>
      </c>
      <c r="D751" t="s">
        <v>48</v>
      </c>
      <c r="E751">
        <v>11</v>
      </c>
      <c r="F751" t="s">
        <v>37</v>
      </c>
      <c r="G751">
        <v>100</v>
      </c>
      <c r="H751" t="s">
        <v>27</v>
      </c>
      <c r="I751" t="s">
        <v>38</v>
      </c>
      <c r="J751" t="s">
        <v>39</v>
      </c>
      <c r="K751" t="s">
        <v>30</v>
      </c>
      <c r="L751" t="s">
        <v>31</v>
      </c>
      <c r="M751">
        <v>3</v>
      </c>
      <c r="N751" t="s">
        <v>40</v>
      </c>
      <c r="O751" t="s">
        <v>41</v>
      </c>
      <c r="P751">
        <v>3.5215900000000002</v>
      </c>
      <c r="Q751">
        <v>336231.60155700002</v>
      </c>
      <c r="R751">
        <v>3063250.3435200001</v>
      </c>
      <c r="S751">
        <v>336232.214446</v>
      </c>
      <c r="T751">
        <v>3063246.87567</v>
      </c>
      <c r="U751">
        <v>3.522E-3</v>
      </c>
    </row>
    <row r="752" spans="1:21" x14ac:dyDescent="0.25">
      <c r="A752">
        <v>750</v>
      </c>
      <c r="B752" t="s">
        <v>24</v>
      </c>
      <c r="C752" t="s">
        <v>47</v>
      </c>
      <c r="D752" t="s">
        <v>48</v>
      </c>
      <c r="E752">
        <v>11</v>
      </c>
      <c r="F752" t="s">
        <v>37</v>
      </c>
      <c r="G752">
        <v>100</v>
      </c>
      <c r="H752" t="s">
        <v>27</v>
      </c>
      <c r="I752" t="s">
        <v>38</v>
      </c>
      <c r="J752" t="s">
        <v>39</v>
      </c>
      <c r="K752" t="s">
        <v>30</v>
      </c>
      <c r="L752" t="s">
        <v>31</v>
      </c>
      <c r="M752">
        <v>3</v>
      </c>
      <c r="N752" t="s">
        <v>40</v>
      </c>
      <c r="O752" t="s">
        <v>41</v>
      </c>
      <c r="P752">
        <v>1.6937800000000001</v>
      </c>
      <c r="Q752">
        <v>336232.54930000001</v>
      </c>
      <c r="R752">
        <v>3063244.9810000001</v>
      </c>
      <c r="S752">
        <v>336232.23918700003</v>
      </c>
      <c r="T752">
        <v>3063243.3158499999</v>
      </c>
      <c r="U752">
        <v>1.694E-3</v>
      </c>
    </row>
    <row r="753" spans="1:21" x14ac:dyDescent="0.25">
      <c r="A753">
        <v>751</v>
      </c>
      <c r="B753" t="s">
        <v>24</v>
      </c>
      <c r="C753" t="s">
        <v>47</v>
      </c>
      <c r="D753" t="s">
        <v>48</v>
      </c>
      <c r="E753">
        <v>11</v>
      </c>
      <c r="F753" t="s">
        <v>37</v>
      </c>
      <c r="G753">
        <v>100</v>
      </c>
      <c r="H753" t="s">
        <v>27</v>
      </c>
      <c r="I753" t="s">
        <v>38</v>
      </c>
      <c r="J753" t="s">
        <v>39</v>
      </c>
      <c r="K753" t="s">
        <v>30</v>
      </c>
      <c r="L753" t="s">
        <v>31</v>
      </c>
      <c r="M753">
        <v>3</v>
      </c>
      <c r="N753" t="s">
        <v>40</v>
      </c>
      <c r="O753" t="s">
        <v>41</v>
      </c>
      <c r="P753">
        <v>10.1914</v>
      </c>
      <c r="Q753">
        <v>336232.23918700003</v>
      </c>
      <c r="R753">
        <v>3063243.3158499999</v>
      </c>
      <c r="S753">
        <v>336230.37326099997</v>
      </c>
      <c r="T753">
        <v>3063233.2967500002</v>
      </c>
      <c r="U753">
        <v>1.0191E-2</v>
      </c>
    </row>
    <row r="754" spans="1:21" x14ac:dyDescent="0.25">
      <c r="A754">
        <v>752</v>
      </c>
      <c r="B754" t="s">
        <v>24</v>
      </c>
      <c r="C754" t="s">
        <v>47</v>
      </c>
      <c r="D754" t="s">
        <v>48</v>
      </c>
      <c r="E754">
        <v>11</v>
      </c>
      <c r="F754" t="s">
        <v>37</v>
      </c>
      <c r="G754">
        <v>100</v>
      </c>
      <c r="H754" t="s">
        <v>27</v>
      </c>
      <c r="I754" t="s">
        <v>38</v>
      </c>
      <c r="J754" t="s">
        <v>39</v>
      </c>
      <c r="K754" t="s">
        <v>30</v>
      </c>
      <c r="L754" t="s">
        <v>31</v>
      </c>
      <c r="M754">
        <v>3</v>
      </c>
      <c r="N754" t="s">
        <v>40</v>
      </c>
      <c r="O754" t="s">
        <v>41</v>
      </c>
      <c r="P754">
        <v>34.282499999999999</v>
      </c>
      <c r="Q754">
        <v>336230.37326099997</v>
      </c>
      <c r="R754">
        <v>3063233.2967500002</v>
      </c>
      <c r="S754">
        <v>336224.09651499998</v>
      </c>
      <c r="T754">
        <v>3063199.5937299998</v>
      </c>
      <c r="U754">
        <v>3.4283000000000001E-2</v>
      </c>
    </row>
    <row r="755" spans="1:21" x14ac:dyDescent="0.25">
      <c r="A755">
        <v>753</v>
      </c>
      <c r="B755" t="s">
        <v>24</v>
      </c>
      <c r="C755" t="s">
        <v>47</v>
      </c>
      <c r="D755" t="s">
        <v>48</v>
      </c>
      <c r="E755">
        <v>11</v>
      </c>
      <c r="F755" t="s">
        <v>37</v>
      </c>
      <c r="G755">
        <v>100</v>
      </c>
      <c r="H755" t="s">
        <v>27</v>
      </c>
      <c r="I755" t="s">
        <v>38</v>
      </c>
      <c r="J755" t="s">
        <v>39</v>
      </c>
      <c r="K755" t="s">
        <v>30</v>
      </c>
      <c r="L755" t="s">
        <v>31</v>
      </c>
      <c r="M755">
        <v>3</v>
      </c>
      <c r="N755" t="s">
        <v>40</v>
      </c>
      <c r="O755" t="s">
        <v>41</v>
      </c>
      <c r="P755">
        <v>4.9807199999999998</v>
      </c>
      <c r="Q755">
        <v>336224.09651499998</v>
      </c>
      <c r="R755">
        <v>3063199.5937299998</v>
      </c>
      <c r="S755">
        <v>336223.18459999998</v>
      </c>
      <c r="T755">
        <v>3063194.6971999998</v>
      </c>
      <c r="U755">
        <v>4.9810000000000002E-3</v>
      </c>
    </row>
    <row r="756" spans="1:21" x14ac:dyDescent="0.25">
      <c r="A756">
        <v>754</v>
      </c>
      <c r="B756" t="s">
        <v>24</v>
      </c>
      <c r="C756" t="s">
        <v>47</v>
      </c>
      <c r="D756" t="s">
        <v>48</v>
      </c>
      <c r="E756">
        <v>11</v>
      </c>
      <c r="F756" t="s">
        <v>37</v>
      </c>
      <c r="G756">
        <v>100</v>
      </c>
      <c r="H756" t="s">
        <v>27</v>
      </c>
      <c r="I756" t="s">
        <v>38</v>
      </c>
      <c r="J756" t="s">
        <v>39</v>
      </c>
      <c r="K756" t="s">
        <v>30</v>
      </c>
      <c r="L756" t="s">
        <v>31</v>
      </c>
      <c r="M756">
        <v>3</v>
      </c>
      <c r="N756" t="s">
        <v>40</v>
      </c>
      <c r="O756" t="s">
        <v>41</v>
      </c>
      <c r="P756">
        <v>17.8048</v>
      </c>
      <c r="Q756">
        <v>336223.18459999998</v>
      </c>
      <c r="R756">
        <v>3063194.6971999998</v>
      </c>
      <c r="S756">
        <v>336213.68773300003</v>
      </c>
      <c r="T756">
        <v>3063179.63668</v>
      </c>
      <c r="U756">
        <v>1.7805000000000001E-2</v>
      </c>
    </row>
    <row r="757" spans="1:21" x14ac:dyDescent="0.25">
      <c r="A757">
        <v>755</v>
      </c>
      <c r="B757" t="s">
        <v>24</v>
      </c>
      <c r="C757" t="s">
        <v>47</v>
      </c>
      <c r="D757" t="s">
        <v>48</v>
      </c>
      <c r="E757">
        <v>11</v>
      </c>
      <c r="F757" t="s">
        <v>37</v>
      </c>
      <c r="G757">
        <v>100</v>
      </c>
      <c r="H757" t="s">
        <v>27</v>
      </c>
      <c r="I757" t="s">
        <v>38</v>
      </c>
      <c r="J757" t="s">
        <v>39</v>
      </c>
      <c r="K757" t="s">
        <v>30</v>
      </c>
      <c r="L757" t="s">
        <v>31</v>
      </c>
      <c r="M757">
        <v>3</v>
      </c>
      <c r="N757" t="s">
        <v>40</v>
      </c>
      <c r="O757" t="s">
        <v>41</v>
      </c>
      <c r="P757">
        <v>8.0838400000000004</v>
      </c>
      <c r="Q757">
        <v>336213.68773300003</v>
      </c>
      <c r="R757">
        <v>3063179.63668</v>
      </c>
      <c r="S757">
        <v>336209.37589999998</v>
      </c>
      <c r="T757">
        <v>3063172.7988</v>
      </c>
      <c r="U757">
        <v>8.0839999999999992E-3</v>
      </c>
    </row>
    <row r="758" spans="1:21" x14ac:dyDescent="0.25">
      <c r="A758">
        <v>756</v>
      </c>
      <c r="B758" t="s">
        <v>24</v>
      </c>
      <c r="C758" t="s">
        <v>47</v>
      </c>
      <c r="D758" t="s">
        <v>48</v>
      </c>
      <c r="E758">
        <v>11</v>
      </c>
      <c r="F758" t="s">
        <v>37</v>
      </c>
      <c r="G758">
        <v>100</v>
      </c>
      <c r="H758" t="s">
        <v>27</v>
      </c>
      <c r="I758" t="s">
        <v>38</v>
      </c>
      <c r="J758" t="s">
        <v>39</v>
      </c>
      <c r="K758" t="s">
        <v>30</v>
      </c>
      <c r="L758" t="s">
        <v>31</v>
      </c>
      <c r="M758">
        <v>3</v>
      </c>
      <c r="N758" t="s">
        <v>40</v>
      </c>
      <c r="O758" t="s">
        <v>41</v>
      </c>
      <c r="P758">
        <v>38.429600000000001</v>
      </c>
      <c r="Q758">
        <v>336209.37589999998</v>
      </c>
      <c r="R758">
        <v>3063172.7988</v>
      </c>
      <c r="S758">
        <v>336220.4572</v>
      </c>
      <c r="T758">
        <v>3063136.0014999998</v>
      </c>
      <c r="U758">
        <v>3.8429999999999999E-2</v>
      </c>
    </row>
    <row r="759" spans="1:21" x14ac:dyDescent="0.25">
      <c r="A759">
        <v>757</v>
      </c>
      <c r="B759" t="s">
        <v>24</v>
      </c>
      <c r="C759" t="s">
        <v>47</v>
      </c>
      <c r="D759" t="s">
        <v>48</v>
      </c>
      <c r="E759">
        <v>11</v>
      </c>
      <c r="F759" t="s">
        <v>37</v>
      </c>
      <c r="G759">
        <v>100</v>
      </c>
      <c r="H759" t="s">
        <v>27</v>
      </c>
      <c r="I759" t="s">
        <v>38</v>
      </c>
      <c r="J759" t="s">
        <v>39</v>
      </c>
      <c r="K759" t="s">
        <v>30</v>
      </c>
      <c r="L759" t="s">
        <v>31</v>
      </c>
      <c r="M759">
        <v>3</v>
      </c>
      <c r="N759" t="s">
        <v>40</v>
      </c>
      <c r="O759" t="s">
        <v>41</v>
      </c>
      <c r="P759">
        <v>9.4093800000000005</v>
      </c>
      <c r="Q759">
        <v>336220.4572</v>
      </c>
      <c r="R759">
        <v>3063136.0014999998</v>
      </c>
      <c r="S759">
        <v>336212.36492899997</v>
      </c>
      <c r="T759">
        <v>3063131.2002900001</v>
      </c>
      <c r="U759">
        <v>9.4090000000000007E-3</v>
      </c>
    </row>
    <row r="760" spans="1:21" x14ac:dyDescent="0.25">
      <c r="A760">
        <v>758</v>
      </c>
      <c r="B760" t="s">
        <v>24</v>
      </c>
      <c r="C760" t="s">
        <v>47</v>
      </c>
      <c r="D760" t="s">
        <v>48</v>
      </c>
      <c r="E760">
        <v>11</v>
      </c>
      <c r="F760" t="s">
        <v>37</v>
      </c>
      <c r="G760">
        <v>100</v>
      </c>
      <c r="H760" t="s">
        <v>27</v>
      </c>
      <c r="I760" t="s">
        <v>38</v>
      </c>
      <c r="J760" t="s">
        <v>39</v>
      </c>
      <c r="K760" t="s">
        <v>30</v>
      </c>
      <c r="L760" t="s">
        <v>31</v>
      </c>
      <c r="M760">
        <v>3</v>
      </c>
      <c r="N760" t="s">
        <v>40</v>
      </c>
      <c r="O760" t="s">
        <v>41</v>
      </c>
      <c r="P760">
        <v>1.1826700000000001</v>
      </c>
      <c r="Q760">
        <v>336173.87852199998</v>
      </c>
      <c r="R760">
        <v>3063108.3659700002</v>
      </c>
      <c r="S760">
        <v>336172.86139999999</v>
      </c>
      <c r="T760">
        <v>3063107.7625000002</v>
      </c>
      <c r="U760">
        <v>1.183E-3</v>
      </c>
    </row>
    <row r="761" spans="1:21" x14ac:dyDescent="0.25">
      <c r="A761">
        <v>759</v>
      </c>
      <c r="B761" t="s">
        <v>24</v>
      </c>
      <c r="C761" t="s">
        <v>47</v>
      </c>
      <c r="D761" t="s">
        <v>48</v>
      </c>
      <c r="E761">
        <v>11</v>
      </c>
      <c r="F761" t="s">
        <v>37</v>
      </c>
      <c r="G761">
        <v>100</v>
      </c>
      <c r="H761" t="s">
        <v>27</v>
      </c>
      <c r="I761" t="s">
        <v>38</v>
      </c>
      <c r="J761" t="s">
        <v>39</v>
      </c>
      <c r="K761" t="s">
        <v>30</v>
      </c>
      <c r="L761" t="s">
        <v>31</v>
      </c>
      <c r="M761">
        <v>3</v>
      </c>
      <c r="N761" t="s">
        <v>40</v>
      </c>
      <c r="O761" t="s">
        <v>41</v>
      </c>
      <c r="P761">
        <v>44.750500000000002</v>
      </c>
      <c r="Q761">
        <v>336212.36492899997</v>
      </c>
      <c r="R761">
        <v>3063131.2002900001</v>
      </c>
      <c r="S761">
        <v>336173.87852199998</v>
      </c>
      <c r="T761">
        <v>3063108.3659700002</v>
      </c>
      <c r="U761">
        <v>4.4750999999999999E-2</v>
      </c>
    </row>
    <row r="762" spans="1:21" x14ac:dyDescent="0.25">
      <c r="A762">
        <v>760</v>
      </c>
      <c r="B762" t="s">
        <v>24</v>
      </c>
      <c r="C762" t="s">
        <v>47</v>
      </c>
      <c r="D762" t="s">
        <v>48</v>
      </c>
      <c r="E762">
        <v>11</v>
      </c>
      <c r="F762" t="s">
        <v>37</v>
      </c>
      <c r="G762">
        <v>100</v>
      </c>
      <c r="H762" t="s">
        <v>27</v>
      </c>
      <c r="I762" t="s">
        <v>38</v>
      </c>
      <c r="J762" t="s">
        <v>39</v>
      </c>
      <c r="K762" t="s">
        <v>30</v>
      </c>
      <c r="L762" t="s">
        <v>31</v>
      </c>
      <c r="M762">
        <v>3</v>
      </c>
      <c r="N762" t="s">
        <v>40</v>
      </c>
      <c r="O762" t="s">
        <v>41</v>
      </c>
      <c r="P762">
        <v>11.97</v>
      </c>
      <c r="Q762">
        <v>336172.86139999999</v>
      </c>
      <c r="R762">
        <v>3063107.7625000002</v>
      </c>
      <c r="S762">
        <v>336162.56699999998</v>
      </c>
      <c r="T762">
        <v>3063101.6546999998</v>
      </c>
      <c r="U762">
        <v>1.197E-2</v>
      </c>
    </row>
    <row r="763" spans="1:21" x14ac:dyDescent="0.25">
      <c r="A763">
        <v>761</v>
      </c>
      <c r="B763" t="s">
        <v>24</v>
      </c>
      <c r="C763" t="s">
        <v>47</v>
      </c>
      <c r="D763" t="s">
        <v>48</v>
      </c>
      <c r="E763">
        <v>11</v>
      </c>
      <c r="F763" t="s">
        <v>37</v>
      </c>
      <c r="G763">
        <v>100</v>
      </c>
      <c r="H763" t="s">
        <v>27</v>
      </c>
      <c r="I763" t="s">
        <v>38</v>
      </c>
      <c r="J763" t="s">
        <v>39</v>
      </c>
      <c r="K763" t="s">
        <v>30</v>
      </c>
      <c r="L763" t="s">
        <v>31</v>
      </c>
      <c r="M763">
        <v>3</v>
      </c>
      <c r="N763" t="s">
        <v>40</v>
      </c>
      <c r="O763" t="s">
        <v>41</v>
      </c>
      <c r="P763">
        <v>21.996600000000001</v>
      </c>
      <c r="Q763">
        <v>336162.56699999998</v>
      </c>
      <c r="R763">
        <v>3063101.6546999998</v>
      </c>
      <c r="S763">
        <v>336143.85412600002</v>
      </c>
      <c r="T763">
        <v>3063090.0927800001</v>
      </c>
      <c r="U763">
        <v>2.1996999999999999E-2</v>
      </c>
    </row>
    <row r="764" spans="1:21" x14ac:dyDescent="0.25">
      <c r="A764">
        <v>762</v>
      </c>
      <c r="B764" t="s">
        <v>24</v>
      </c>
      <c r="C764" t="s">
        <v>47</v>
      </c>
      <c r="D764" t="s">
        <v>48</v>
      </c>
      <c r="E764">
        <v>11</v>
      </c>
      <c r="F764" t="s">
        <v>37</v>
      </c>
      <c r="G764">
        <v>100</v>
      </c>
      <c r="H764" t="s">
        <v>27</v>
      </c>
      <c r="I764" t="s">
        <v>38</v>
      </c>
      <c r="J764" t="s">
        <v>39</v>
      </c>
      <c r="K764" t="s">
        <v>30</v>
      </c>
      <c r="L764" t="s">
        <v>31</v>
      </c>
      <c r="M764">
        <v>3</v>
      </c>
      <c r="N764" t="s">
        <v>40</v>
      </c>
      <c r="O764" t="s">
        <v>41</v>
      </c>
      <c r="P764">
        <v>8.8276699999999995</v>
      </c>
      <c r="Q764">
        <v>336133.57515599998</v>
      </c>
      <c r="R764">
        <v>3063083.7418300002</v>
      </c>
      <c r="S764">
        <v>336126.06530000002</v>
      </c>
      <c r="T764">
        <v>3063079.1017999998</v>
      </c>
      <c r="U764">
        <v>8.8280000000000008E-3</v>
      </c>
    </row>
    <row r="765" spans="1:21" x14ac:dyDescent="0.25">
      <c r="A765">
        <v>763</v>
      </c>
      <c r="B765" t="s">
        <v>24</v>
      </c>
      <c r="C765" t="s">
        <v>47</v>
      </c>
      <c r="D765" t="s">
        <v>48</v>
      </c>
      <c r="E765">
        <v>11</v>
      </c>
      <c r="F765" t="s">
        <v>37</v>
      </c>
      <c r="G765">
        <v>100</v>
      </c>
      <c r="H765" t="s">
        <v>27</v>
      </c>
      <c r="I765" t="s">
        <v>38</v>
      </c>
      <c r="J765" t="s">
        <v>39</v>
      </c>
      <c r="K765" t="s">
        <v>30</v>
      </c>
      <c r="L765" t="s">
        <v>31</v>
      </c>
      <c r="M765">
        <v>3</v>
      </c>
      <c r="N765" t="s">
        <v>40</v>
      </c>
      <c r="O765" t="s">
        <v>41</v>
      </c>
      <c r="P765">
        <v>12.082700000000001</v>
      </c>
      <c r="Q765">
        <v>336143.85412600002</v>
      </c>
      <c r="R765">
        <v>3063090.0927800001</v>
      </c>
      <c r="S765">
        <v>336133.57515599998</v>
      </c>
      <c r="T765">
        <v>3063083.7418300002</v>
      </c>
      <c r="U765">
        <v>1.2083E-2</v>
      </c>
    </row>
    <row r="766" spans="1:21" x14ac:dyDescent="0.25">
      <c r="A766">
        <v>764</v>
      </c>
      <c r="B766" t="s">
        <v>24</v>
      </c>
      <c r="C766" t="s">
        <v>47</v>
      </c>
      <c r="D766" t="s">
        <v>48</v>
      </c>
      <c r="E766">
        <v>11</v>
      </c>
      <c r="F766" t="s">
        <v>37</v>
      </c>
      <c r="G766">
        <v>100</v>
      </c>
      <c r="H766" t="s">
        <v>27</v>
      </c>
      <c r="I766" t="s">
        <v>38</v>
      </c>
      <c r="J766" t="s">
        <v>39</v>
      </c>
      <c r="K766" t="s">
        <v>30</v>
      </c>
      <c r="L766" t="s">
        <v>31</v>
      </c>
      <c r="M766">
        <v>3</v>
      </c>
      <c r="N766" t="s">
        <v>40</v>
      </c>
      <c r="O766" t="s">
        <v>41</v>
      </c>
      <c r="P766">
        <v>54.767499999999998</v>
      </c>
      <c r="Q766">
        <v>336126.06530000002</v>
      </c>
      <c r="R766">
        <v>3063079.1017999998</v>
      </c>
      <c r="S766">
        <v>336091.22830000002</v>
      </c>
      <c r="T766">
        <v>3063036.8423000001</v>
      </c>
      <c r="U766">
        <v>5.4767999999999997E-2</v>
      </c>
    </row>
    <row r="767" spans="1:21" x14ac:dyDescent="0.25">
      <c r="A767">
        <v>765</v>
      </c>
      <c r="B767" t="s">
        <v>24</v>
      </c>
      <c r="C767" t="s">
        <v>47</v>
      </c>
      <c r="D767" t="s">
        <v>48</v>
      </c>
      <c r="E767">
        <v>11</v>
      </c>
      <c r="F767" t="s">
        <v>37</v>
      </c>
      <c r="G767">
        <v>100</v>
      </c>
      <c r="H767" t="s">
        <v>27</v>
      </c>
      <c r="I767" t="s">
        <v>38</v>
      </c>
      <c r="J767" t="s">
        <v>39</v>
      </c>
      <c r="K767" t="s">
        <v>30</v>
      </c>
      <c r="L767" t="s">
        <v>31</v>
      </c>
      <c r="M767">
        <v>3</v>
      </c>
      <c r="N767" t="s">
        <v>40</v>
      </c>
      <c r="O767" t="s">
        <v>41</v>
      </c>
      <c r="P767">
        <v>53.662300000000002</v>
      </c>
      <c r="Q767">
        <v>336091.22830000002</v>
      </c>
      <c r="R767">
        <v>3063036.8423000001</v>
      </c>
      <c r="S767">
        <v>336063.76227900002</v>
      </c>
      <c r="T767">
        <v>3062990.7417700002</v>
      </c>
      <c r="U767">
        <v>5.3662000000000001E-2</v>
      </c>
    </row>
    <row r="768" spans="1:21" x14ac:dyDescent="0.25">
      <c r="A768">
        <v>766</v>
      </c>
      <c r="B768" t="s">
        <v>24</v>
      </c>
      <c r="C768" t="s">
        <v>47</v>
      </c>
      <c r="D768" t="s">
        <v>48</v>
      </c>
      <c r="E768">
        <v>11</v>
      </c>
      <c r="F768" t="s">
        <v>37</v>
      </c>
      <c r="G768">
        <v>100</v>
      </c>
      <c r="H768" t="s">
        <v>27</v>
      </c>
      <c r="I768" t="s">
        <v>38</v>
      </c>
      <c r="J768" t="s">
        <v>39</v>
      </c>
      <c r="K768" t="s">
        <v>30</v>
      </c>
      <c r="L768" t="s">
        <v>31</v>
      </c>
      <c r="M768">
        <v>3</v>
      </c>
      <c r="N768" t="s">
        <v>40</v>
      </c>
      <c r="O768" t="s">
        <v>41</v>
      </c>
      <c r="P768">
        <v>20.627500000000001</v>
      </c>
      <c r="Q768">
        <v>336063.76227900002</v>
      </c>
      <c r="R768">
        <v>3062990.7417700002</v>
      </c>
      <c r="S768">
        <v>336053.20449999999</v>
      </c>
      <c r="T768">
        <v>3062973.0210000002</v>
      </c>
      <c r="U768">
        <v>2.0627E-2</v>
      </c>
    </row>
    <row r="769" spans="1:21" x14ac:dyDescent="0.25">
      <c r="A769">
        <v>767</v>
      </c>
      <c r="B769" t="s">
        <v>24</v>
      </c>
      <c r="C769" t="s">
        <v>47</v>
      </c>
      <c r="D769" t="s">
        <v>48</v>
      </c>
      <c r="E769">
        <v>11</v>
      </c>
      <c r="F769" t="s">
        <v>37</v>
      </c>
      <c r="G769">
        <v>100</v>
      </c>
      <c r="H769" t="s">
        <v>27</v>
      </c>
      <c r="I769" t="s">
        <v>38</v>
      </c>
      <c r="J769" t="s">
        <v>39</v>
      </c>
      <c r="K769" t="s">
        <v>30</v>
      </c>
      <c r="L769" t="s">
        <v>31</v>
      </c>
      <c r="M769">
        <v>3</v>
      </c>
      <c r="N769" t="s">
        <v>40</v>
      </c>
      <c r="O769" t="s">
        <v>41</v>
      </c>
      <c r="P769">
        <v>10.203900000000001</v>
      </c>
      <c r="Q769">
        <v>336053.20449999999</v>
      </c>
      <c r="R769">
        <v>3062973.0210000002</v>
      </c>
      <c r="S769">
        <v>336048.274737</v>
      </c>
      <c r="T769">
        <v>3062964.0869300002</v>
      </c>
      <c r="U769">
        <v>1.0204E-2</v>
      </c>
    </row>
    <row r="770" spans="1:21" x14ac:dyDescent="0.25">
      <c r="A770">
        <v>768</v>
      </c>
      <c r="B770" t="s">
        <v>24</v>
      </c>
      <c r="C770" t="s">
        <v>47</v>
      </c>
      <c r="D770" t="s">
        <v>48</v>
      </c>
      <c r="E770">
        <v>11</v>
      </c>
      <c r="F770" t="s">
        <v>37</v>
      </c>
      <c r="G770">
        <v>100</v>
      </c>
      <c r="H770" t="s">
        <v>27</v>
      </c>
      <c r="I770" t="s">
        <v>38</v>
      </c>
      <c r="J770" t="s">
        <v>39</v>
      </c>
      <c r="K770" t="s">
        <v>30</v>
      </c>
      <c r="L770" t="s">
        <v>31</v>
      </c>
      <c r="M770">
        <v>3</v>
      </c>
      <c r="N770" t="s">
        <v>40</v>
      </c>
      <c r="O770" t="s">
        <v>41</v>
      </c>
      <c r="P770">
        <v>1.2718</v>
      </c>
      <c r="Q770">
        <v>336048.274737</v>
      </c>
      <c r="R770">
        <v>3062964.0869300002</v>
      </c>
      <c r="S770">
        <v>336047.66029999999</v>
      </c>
      <c r="T770">
        <v>3062962.9734</v>
      </c>
      <c r="U770">
        <v>1.2719999999999999E-3</v>
      </c>
    </row>
    <row r="771" spans="1:21" x14ac:dyDescent="0.25">
      <c r="A771">
        <v>769</v>
      </c>
      <c r="B771" t="s">
        <v>24</v>
      </c>
      <c r="C771" t="s">
        <v>47</v>
      </c>
      <c r="D771" t="s">
        <v>48</v>
      </c>
      <c r="E771">
        <v>11</v>
      </c>
      <c r="F771" t="s">
        <v>37</v>
      </c>
      <c r="G771">
        <v>100</v>
      </c>
      <c r="H771" t="s">
        <v>27</v>
      </c>
      <c r="I771" t="s">
        <v>38</v>
      </c>
      <c r="J771" t="s">
        <v>39</v>
      </c>
      <c r="K771" t="s">
        <v>30</v>
      </c>
      <c r="L771" t="s">
        <v>31</v>
      </c>
      <c r="M771">
        <v>3</v>
      </c>
      <c r="N771" t="s">
        <v>40</v>
      </c>
      <c r="O771" t="s">
        <v>41</v>
      </c>
      <c r="P771">
        <v>0.31810899999999998</v>
      </c>
      <c r="Q771">
        <v>336047.66029999999</v>
      </c>
      <c r="R771">
        <v>3062962.9734</v>
      </c>
      <c r="S771">
        <v>336047.50661300001</v>
      </c>
      <c r="T771">
        <v>3062962.6948799998</v>
      </c>
      <c r="U771">
        <v>3.1799999999999998E-4</v>
      </c>
    </row>
    <row r="772" spans="1:21" x14ac:dyDescent="0.25">
      <c r="A772">
        <v>770</v>
      </c>
      <c r="B772" t="s">
        <v>24</v>
      </c>
      <c r="C772" t="s">
        <v>47</v>
      </c>
      <c r="D772" t="s">
        <v>48</v>
      </c>
      <c r="E772">
        <v>11</v>
      </c>
      <c r="F772" t="s">
        <v>37</v>
      </c>
      <c r="G772">
        <v>100</v>
      </c>
      <c r="H772" t="s">
        <v>27</v>
      </c>
      <c r="I772" t="s">
        <v>38</v>
      </c>
      <c r="J772" t="s">
        <v>39</v>
      </c>
      <c r="K772" t="s">
        <v>30</v>
      </c>
      <c r="L772" t="s">
        <v>31</v>
      </c>
      <c r="M772">
        <v>3</v>
      </c>
      <c r="N772" t="s">
        <v>40</v>
      </c>
      <c r="O772" t="s">
        <v>41</v>
      </c>
      <c r="P772">
        <v>48.6233</v>
      </c>
      <c r="Q772">
        <v>336047.50661300001</v>
      </c>
      <c r="R772">
        <v>3062962.6948799998</v>
      </c>
      <c r="S772">
        <v>336024.01530000003</v>
      </c>
      <c r="T772">
        <v>3062920.1228</v>
      </c>
      <c r="U772">
        <v>4.8623E-2</v>
      </c>
    </row>
    <row r="773" spans="1:21" x14ac:dyDescent="0.25">
      <c r="A773">
        <v>771</v>
      </c>
      <c r="B773" t="s">
        <v>24</v>
      </c>
      <c r="C773" t="s">
        <v>47</v>
      </c>
      <c r="D773" t="s">
        <v>48</v>
      </c>
      <c r="E773">
        <v>11</v>
      </c>
      <c r="F773" t="s">
        <v>37</v>
      </c>
      <c r="G773">
        <v>100</v>
      </c>
      <c r="H773" t="s">
        <v>27</v>
      </c>
      <c r="I773" t="s">
        <v>38</v>
      </c>
      <c r="J773" t="s">
        <v>39</v>
      </c>
      <c r="K773" t="s">
        <v>30</v>
      </c>
      <c r="L773" t="s">
        <v>31</v>
      </c>
      <c r="M773">
        <v>3</v>
      </c>
      <c r="N773" t="s">
        <v>40</v>
      </c>
      <c r="O773" t="s">
        <v>41</v>
      </c>
      <c r="P773">
        <v>50.120100000000001</v>
      </c>
      <c r="Q773">
        <v>336024.01530000003</v>
      </c>
      <c r="R773">
        <v>3062920.1228</v>
      </c>
      <c r="S773">
        <v>336009.33721099998</v>
      </c>
      <c r="T773">
        <v>3062872.2001800002</v>
      </c>
      <c r="U773">
        <v>5.0119999999999998E-2</v>
      </c>
    </row>
    <row r="774" spans="1:21" x14ac:dyDescent="0.25">
      <c r="A774">
        <v>772</v>
      </c>
      <c r="B774" t="s">
        <v>24</v>
      </c>
      <c r="C774" t="s">
        <v>47</v>
      </c>
      <c r="D774" t="s">
        <v>48</v>
      </c>
      <c r="E774">
        <v>11</v>
      </c>
      <c r="F774" t="s">
        <v>37</v>
      </c>
      <c r="G774">
        <v>100</v>
      </c>
      <c r="H774" t="s">
        <v>27</v>
      </c>
      <c r="I774" t="s">
        <v>38</v>
      </c>
      <c r="J774" t="s">
        <v>39</v>
      </c>
      <c r="K774" t="s">
        <v>30</v>
      </c>
      <c r="L774" t="s">
        <v>31</v>
      </c>
      <c r="M774">
        <v>3</v>
      </c>
      <c r="N774" t="s">
        <v>40</v>
      </c>
      <c r="O774" t="s">
        <v>41</v>
      </c>
      <c r="P774">
        <v>27.8889</v>
      </c>
      <c r="Q774">
        <v>336009.33721099998</v>
      </c>
      <c r="R774">
        <v>3062872.2001800002</v>
      </c>
      <c r="S774">
        <v>336001.16970000003</v>
      </c>
      <c r="T774">
        <v>3062845.534</v>
      </c>
      <c r="U774">
        <v>2.7889000000000001E-2</v>
      </c>
    </row>
    <row r="775" spans="1:21" x14ac:dyDescent="0.25">
      <c r="A775">
        <v>773</v>
      </c>
      <c r="B775" t="s">
        <v>24</v>
      </c>
      <c r="C775" t="s">
        <v>47</v>
      </c>
      <c r="D775" t="s">
        <v>48</v>
      </c>
      <c r="E775">
        <v>11</v>
      </c>
      <c r="F775" t="s">
        <v>37</v>
      </c>
      <c r="G775">
        <v>100</v>
      </c>
      <c r="H775" t="s">
        <v>27</v>
      </c>
      <c r="I775" t="s">
        <v>38</v>
      </c>
      <c r="J775" t="s">
        <v>39</v>
      </c>
      <c r="K775" t="s">
        <v>30</v>
      </c>
      <c r="L775" t="s">
        <v>31</v>
      </c>
      <c r="M775">
        <v>3</v>
      </c>
      <c r="N775" t="s">
        <v>40</v>
      </c>
      <c r="O775" t="s">
        <v>41</v>
      </c>
      <c r="P775">
        <v>54.947800000000001</v>
      </c>
      <c r="Q775">
        <v>336001.16970000003</v>
      </c>
      <c r="R775">
        <v>3062845.534</v>
      </c>
      <c r="S775">
        <v>335970.62939999998</v>
      </c>
      <c r="T775">
        <v>3062799.8552000001</v>
      </c>
      <c r="U775">
        <v>5.4947999999999997E-2</v>
      </c>
    </row>
    <row r="776" spans="1:21" x14ac:dyDescent="0.25">
      <c r="A776">
        <v>774</v>
      </c>
      <c r="B776" t="s">
        <v>24</v>
      </c>
      <c r="C776" t="s">
        <v>47</v>
      </c>
      <c r="D776" t="s">
        <v>48</v>
      </c>
      <c r="E776">
        <v>11</v>
      </c>
      <c r="F776" t="s">
        <v>37</v>
      </c>
      <c r="G776">
        <v>100</v>
      </c>
      <c r="H776" t="s">
        <v>27</v>
      </c>
      <c r="I776" t="s">
        <v>38</v>
      </c>
      <c r="J776" t="s">
        <v>39</v>
      </c>
      <c r="K776" t="s">
        <v>30</v>
      </c>
      <c r="L776" t="s">
        <v>31</v>
      </c>
      <c r="M776">
        <v>3</v>
      </c>
      <c r="N776" t="s">
        <v>40</v>
      </c>
      <c r="O776" t="s">
        <v>41</v>
      </c>
      <c r="P776">
        <v>47.399299999999997</v>
      </c>
      <c r="Q776">
        <v>335970.62939999998</v>
      </c>
      <c r="R776">
        <v>3062799.8552000001</v>
      </c>
      <c r="S776">
        <v>335932.60100000002</v>
      </c>
      <c r="T776">
        <v>3062771.5614999998</v>
      </c>
      <c r="U776">
        <v>4.7398999999999997E-2</v>
      </c>
    </row>
    <row r="777" spans="1:21" x14ac:dyDescent="0.25">
      <c r="A777">
        <v>775</v>
      </c>
      <c r="B777" t="s">
        <v>24</v>
      </c>
      <c r="C777" t="s">
        <v>47</v>
      </c>
      <c r="D777" t="s">
        <v>48</v>
      </c>
      <c r="E777">
        <v>11</v>
      </c>
      <c r="F777" t="s">
        <v>37</v>
      </c>
      <c r="G777">
        <v>100</v>
      </c>
      <c r="H777" t="s">
        <v>27</v>
      </c>
      <c r="I777" t="s">
        <v>38</v>
      </c>
      <c r="J777" t="s">
        <v>39</v>
      </c>
      <c r="K777" t="s">
        <v>30</v>
      </c>
      <c r="L777" t="s">
        <v>31</v>
      </c>
      <c r="M777">
        <v>3</v>
      </c>
      <c r="N777" t="s">
        <v>40</v>
      </c>
      <c r="O777" t="s">
        <v>41</v>
      </c>
      <c r="P777">
        <v>9.8102999999999998</v>
      </c>
      <c r="Q777">
        <v>335932.60100000002</v>
      </c>
      <c r="R777">
        <v>3062771.5614999998</v>
      </c>
      <c r="S777">
        <v>335933.35465499997</v>
      </c>
      <c r="T777">
        <v>3062761.7801899998</v>
      </c>
      <c r="U777">
        <v>9.8099999999999993E-3</v>
      </c>
    </row>
    <row r="778" spans="1:21" x14ac:dyDescent="0.25">
      <c r="A778">
        <v>776</v>
      </c>
      <c r="B778" t="s">
        <v>24</v>
      </c>
      <c r="C778" t="s">
        <v>47</v>
      </c>
      <c r="D778" t="s">
        <v>48</v>
      </c>
      <c r="E778">
        <v>11</v>
      </c>
      <c r="F778" t="s">
        <v>37</v>
      </c>
      <c r="G778">
        <v>100</v>
      </c>
      <c r="H778" t="s">
        <v>27</v>
      </c>
      <c r="I778" t="s">
        <v>38</v>
      </c>
      <c r="J778" t="s">
        <v>39</v>
      </c>
      <c r="K778" t="s">
        <v>30</v>
      </c>
      <c r="L778" t="s">
        <v>31</v>
      </c>
      <c r="M778">
        <v>3</v>
      </c>
      <c r="N778" t="s">
        <v>40</v>
      </c>
      <c r="O778" t="s">
        <v>41</v>
      </c>
      <c r="P778">
        <v>2.71983</v>
      </c>
      <c r="Q778">
        <v>335933.35465499997</v>
      </c>
      <c r="R778">
        <v>3062761.7801899998</v>
      </c>
      <c r="S778">
        <v>335933.56359999999</v>
      </c>
      <c r="T778">
        <v>3062759.0684000002</v>
      </c>
      <c r="U778">
        <v>2.7200000000000002E-3</v>
      </c>
    </row>
    <row r="779" spans="1:21" x14ac:dyDescent="0.25">
      <c r="A779">
        <v>777</v>
      </c>
      <c r="B779" t="s">
        <v>24</v>
      </c>
      <c r="C779" t="s">
        <v>47</v>
      </c>
      <c r="D779" t="s">
        <v>48</v>
      </c>
      <c r="E779">
        <v>11</v>
      </c>
      <c r="F779" t="s">
        <v>37</v>
      </c>
      <c r="G779">
        <v>100</v>
      </c>
      <c r="H779" t="s">
        <v>27</v>
      </c>
      <c r="I779" t="s">
        <v>38</v>
      </c>
      <c r="J779" t="s">
        <v>39</v>
      </c>
      <c r="K779" t="s">
        <v>30</v>
      </c>
      <c r="L779" t="s">
        <v>31</v>
      </c>
      <c r="M779">
        <v>3</v>
      </c>
      <c r="N779" t="s">
        <v>40</v>
      </c>
      <c r="O779" t="s">
        <v>41</v>
      </c>
      <c r="P779">
        <v>7.7682000000000002</v>
      </c>
      <c r="Q779">
        <v>335933.56359999999</v>
      </c>
      <c r="R779">
        <v>3062759.0684000002</v>
      </c>
      <c r="S779">
        <v>335934.16041900002</v>
      </c>
      <c r="T779">
        <v>3062751.3231600001</v>
      </c>
      <c r="U779">
        <v>7.7679999999999997E-3</v>
      </c>
    </row>
    <row r="780" spans="1:21" x14ac:dyDescent="0.25">
      <c r="A780">
        <v>778</v>
      </c>
      <c r="B780" t="s">
        <v>24</v>
      </c>
      <c r="C780" t="s">
        <v>47</v>
      </c>
      <c r="D780" t="s">
        <v>48</v>
      </c>
      <c r="E780">
        <v>11</v>
      </c>
      <c r="F780" t="s">
        <v>37</v>
      </c>
      <c r="G780">
        <v>100</v>
      </c>
      <c r="H780" t="s">
        <v>27</v>
      </c>
      <c r="I780" t="s">
        <v>38</v>
      </c>
      <c r="J780" t="s">
        <v>39</v>
      </c>
      <c r="K780" t="s">
        <v>30</v>
      </c>
      <c r="L780" t="s">
        <v>31</v>
      </c>
      <c r="M780">
        <v>3</v>
      </c>
      <c r="N780" t="s">
        <v>40</v>
      </c>
      <c r="O780" t="s">
        <v>41</v>
      </c>
      <c r="P780">
        <v>209.21199999999999</v>
      </c>
      <c r="Q780">
        <v>335934.16041900002</v>
      </c>
      <c r="R780">
        <v>3062751.3231600001</v>
      </c>
      <c r="S780">
        <v>335950.23384399997</v>
      </c>
      <c r="T780">
        <v>3062542.7297499999</v>
      </c>
      <c r="U780">
        <v>0.20921200000000001</v>
      </c>
    </row>
    <row r="781" spans="1:21" x14ac:dyDescent="0.25">
      <c r="A781">
        <v>779</v>
      </c>
      <c r="B781" t="s">
        <v>24</v>
      </c>
      <c r="C781" t="s">
        <v>47</v>
      </c>
      <c r="D781" t="s">
        <v>48</v>
      </c>
      <c r="E781">
        <v>11</v>
      </c>
      <c r="F781" t="s">
        <v>37</v>
      </c>
      <c r="G781">
        <v>100</v>
      </c>
      <c r="H781" t="s">
        <v>27</v>
      </c>
      <c r="I781" t="s">
        <v>38</v>
      </c>
      <c r="J781" t="s">
        <v>39</v>
      </c>
      <c r="K781" t="s">
        <v>30</v>
      </c>
      <c r="L781" t="s">
        <v>31</v>
      </c>
      <c r="M781">
        <v>3</v>
      </c>
      <c r="N781" t="s">
        <v>40</v>
      </c>
      <c r="O781" t="s">
        <v>41</v>
      </c>
      <c r="P781">
        <v>5.7264699999999999</v>
      </c>
      <c r="Q781">
        <v>335950.23384399997</v>
      </c>
      <c r="R781">
        <v>3062542.7297499999</v>
      </c>
      <c r="S781">
        <v>335950.67379999999</v>
      </c>
      <c r="T781">
        <v>3062537.0202000001</v>
      </c>
      <c r="U781">
        <v>5.7260000000000002E-3</v>
      </c>
    </row>
    <row r="782" spans="1:21" x14ac:dyDescent="0.25">
      <c r="A782">
        <v>780</v>
      </c>
      <c r="B782" t="s">
        <v>24</v>
      </c>
      <c r="C782" t="s">
        <v>47</v>
      </c>
      <c r="D782" t="s">
        <v>48</v>
      </c>
      <c r="E782">
        <v>11</v>
      </c>
      <c r="F782" t="s">
        <v>37</v>
      </c>
      <c r="G782">
        <v>100</v>
      </c>
      <c r="H782" t="s">
        <v>27</v>
      </c>
      <c r="I782" t="s">
        <v>38</v>
      </c>
      <c r="J782" t="s">
        <v>39</v>
      </c>
      <c r="K782" t="s">
        <v>30</v>
      </c>
      <c r="L782" t="s">
        <v>31</v>
      </c>
      <c r="M782">
        <v>3</v>
      </c>
      <c r="N782" t="s">
        <v>40</v>
      </c>
      <c r="O782" t="s">
        <v>41</v>
      </c>
      <c r="P782">
        <v>61.731900000000003</v>
      </c>
      <c r="Q782">
        <v>335950.67379999999</v>
      </c>
      <c r="R782">
        <v>3062537.0202000001</v>
      </c>
      <c r="S782">
        <v>335935.3872</v>
      </c>
      <c r="T782">
        <v>3062477.2108999998</v>
      </c>
      <c r="U782">
        <v>6.1732000000000002E-2</v>
      </c>
    </row>
    <row r="783" spans="1:21" x14ac:dyDescent="0.25">
      <c r="A783">
        <v>781</v>
      </c>
      <c r="B783" t="s">
        <v>24</v>
      </c>
      <c r="C783" t="s">
        <v>47</v>
      </c>
      <c r="D783" t="s">
        <v>48</v>
      </c>
      <c r="E783">
        <v>11</v>
      </c>
      <c r="F783" t="s">
        <v>37</v>
      </c>
      <c r="G783">
        <v>100</v>
      </c>
      <c r="H783" t="s">
        <v>27</v>
      </c>
      <c r="I783" t="s">
        <v>38</v>
      </c>
      <c r="J783" t="s">
        <v>39</v>
      </c>
      <c r="K783" t="s">
        <v>30</v>
      </c>
      <c r="L783" t="s">
        <v>31</v>
      </c>
      <c r="M783">
        <v>3</v>
      </c>
      <c r="N783" t="s">
        <v>40</v>
      </c>
      <c r="O783" t="s">
        <v>41</v>
      </c>
      <c r="P783">
        <v>0.42666100000000001</v>
      </c>
      <c r="Q783">
        <v>335935.3872</v>
      </c>
      <c r="R783">
        <v>3062477.2108999998</v>
      </c>
      <c r="S783">
        <v>335935.673174</v>
      </c>
      <c r="T783">
        <v>3062476.89426</v>
      </c>
      <c r="U783">
        <v>4.2700000000000002E-4</v>
      </c>
    </row>
    <row r="784" spans="1:21" x14ac:dyDescent="0.25">
      <c r="A784">
        <v>782</v>
      </c>
      <c r="B784" t="s">
        <v>24</v>
      </c>
      <c r="C784" t="s">
        <v>47</v>
      </c>
      <c r="D784" t="s">
        <v>48</v>
      </c>
      <c r="E784">
        <v>11</v>
      </c>
      <c r="F784" t="s">
        <v>37</v>
      </c>
      <c r="G784">
        <v>100</v>
      </c>
      <c r="H784" t="s">
        <v>27</v>
      </c>
      <c r="I784" t="s">
        <v>38</v>
      </c>
      <c r="J784" t="s">
        <v>39</v>
      </c>
      <c r="K784" t="s">
        <v>30</v>
      </c>
      <c r="L784" t="s">
        <v>31</v>
      </c>
      <c r="M784">
        <v>3</v>
      </c>
      <c r="N784" t="s">
        <v>40</v>
      </c>
      <c r="O784" t="s">
        <v>41</v>
      </c>
      <c r="P784">
        <v>36.458399999999997</v>
      </c>
      <c r="Q784">
        <v>335968.01792299998</v>
      </c>
      <c r="R784">
        <v>3062441.0816100002</v>
      </c>
      <c r="S784">
        <v>335992.4546</v>
      </c>
      <c r="T784">
        <v>3062414.0249000001</v>
      </c>
      <c r="U784">
        <v>3.6457999999999997E-2</v>
      </c>
    </row>
    <row r="785" spans="1:21" x14ac:dyDescent="0.25">
      <c r="A785">
        <v>783</v>
      </c>
      <c r="B785" t="s">
        <v>24</v>
      </c>
      <c r="C785" t="s">
        <v>47</v>
      </c>
      <c r="D785" t="s">
        <v>48</v>
      </c>
      <c r="E785">
        <v>11</v>
      </c>
      <c r="F785" t="s">
        <v>37</v>
      </c>
      <c r="G785">
        <v>100</v>
      </c>
      <c r="H785" t="s">
        <v>27</v>
      </c>
      <c r="I785" t="s">
        <v>38</v>
      </c>
      <c r="J785" t="s">
        <v>39</v>
      </c>
      <c r="K785" t="s">
        <v>30</v>
      </c>
      <c r="L785" t="s">
        <v>31</v>
      </c>
      <c r="M785">
        <v>3</v>
      </c>
      <c r="N785" t="s">
        <v>40</v>
      </c>
      <c r="O785" t="s">
        <v>41</v>
      </c>
      <c r="P785">
        <v>48.256900000000002</v>
      </c>
      <c r="Q785">
        <v>335935.673174</v>
      </c>
      <c r="R785">
        <v>3062476.89426</v>
      </c>
      <c r="S785">
        <v>335968.01792299998</v>
      </c>
      <c r="T785">
        <v>3062441.0816100002</v>
      </c>
      <c r="U785">
        <v>4.8257000000000001E-2</v>
      </c>
    </row>
    <row r="786" spans="1:21" x14ac:dyDescent="0.25">
      <c r="A786">
        <v>784</v>
      </c>
      <c r="B786" t="s">
        <v>24</v>
      </c>
      <c r="C786" t="s">
        <v>47</v>
      </c>
      <c r="D786" t="s">
        <v>48</v>
      </c>
      <c r="E786">
        <v>11</v>
      </c>
      <c r="F786" t="s">
        <v>37</v>
      </c>
      <c r="G786">
        <v>100</v>
      </c>
      <c r="H786" t="s">
        <v>27</v>
      </c>
      <c r="I786" t="s">
        <v>38</v>
      </c>
      <c r="J786" t="s">
        <v>39</v>
      </c>
      <c r="K786" t="s">
        <v>30</v>
      </c>
      <c r="L786" t="s">
        <v>31</v>
      </c>
      <c r="M786">
        <v>3</v>
      </c>
      <c r="N786" t="s">
        <v>40</v>
      </c>
      <c r="O786" t="s">
        <v>41</v>
      </c>
      <c r="P786">
        <v>36.263599999999997</v>
      </c>
      <c r="Q786">
        <v>335992.4546</v>
      </c>
      <c r="R786">
        <v>3062414.0249000001</v>
      </c>
      <c r="S786">
        <v>336015.655876</v>
      </c>
      <c r="T786">
        <v>3062386.1546499999</v>
      </c>
      <c r="U786">
        <v>3.6263999999999998E-2</v>
      </c>
    </row>
    <row r="787" spans="1:21" x14ac:dyDescent="0.25">
      <c r="A787">
        <v>785</v>
      </c>
      <c r="B787" t="s">
        <v>24</v>
      </c>
      <c r="C787" t="s">
        <v>47</v>
      </c>
      <c r="D787" t="s">
        <v>48</v>
      </c>
      <c r="E787">
        <v>11</v>
      </c>
      <c r="F787" t="s">
        <v>37</v>
      </c>
      <c r="G787">
        <v>100</v>
      </c>
      <c r="H787" t="s">
        <v>27</v>
      </c>
      <c r="I787" t="s">
        <v>38</v>
      </c>
      <c r="J787" t="s">
        <v>39</v>
      </c>
      <c r="K787" t="s">
        <v>30</v>
      </c>
      <c r="L787" t="s">
        <v>31</v>
      </c>
      <c r="M787">
        <v>3</v>
      </c>
      <c r="N787" t="s">
        <v>40</v>
      </c>
      <c r="O787" t="s">
        <v>41</v>
      </c>
      <c r="P787">
        <v>23.126999999999999</v>
      </c>
      <c r="Q787">
        <v>336015.655876</v>
      </c>
      <c r="R787">
        <v>3062386.1546499999</v>
      </c>
      <c r="S787">
        <v>336030.45240000001</v>
      </c>
      <c r="T787">
        <v>3062368.3805</v>
      </c>
      <c r="U787">
        <v>2.3127000000000002E-2</v>
      </c>
    </row>
    <row r="788" spans="1:21" x14ac:dyDescent="0.25">
      <c r="A788">
        <v>786</v>
      </c>
      <c r="B788" t="s">
        <v>24</v>
      </c>
      <c r="C788" t="s">
        <v>47</v>
      </c>
      <c r="D788" t="s">
        <v>48</v>
      </c>
      <c r="E788">
        <v>11</v>
      </c>
      <c r="F788" t="s">
        <v>37</v>
      </c>
      <c r="G788">
        <v>100</v>
      </c>
      <c r="H788" t="s">
        <v>27</v>
      </c>
      <c r="I788" t="s">
        <v>38</v>
      </c>
      <c r="J788" t="s">
        <v>39</v>
      </c>
      <c r="K788" t="s">
        <v>30</v>
      </c>
      <c r="L788" t="s">
        <v>31</v>
      </c>
      <c r="M788">
        <v>3</v>
      </c>
      <c r="N788" t="s">
        <v>40</v>
      </c>
      <c r="O788" t="s">
        <v>41</v>
      </c>
      <c r="P788">
        <v>43.934899999999999</v>
      </c>
      <c r="Q788">
        <v>336030.45240000001</v>
      </c>
      <c r="R788">
        <v>3062368.3805</v>
      </c>
      <c r="S788">
        <v>336064.8358</v>
      </c>
      <c r="T788">
        <v>3062341.0298000001</v>
      </c>
      <c r="U788">
        <v>4.3935000000000002E-2</v>
      </c>
    </row>
    <row r="789" spans="1:21" x14ac:dyDescent="0.25">
      <c r="A789">
        <v>787</v>
      </c>
      <c r="B789" t="s">
        <v>24</v>
      </c>
      <c r="C789" t="s">
        <v>47</v>
      </c>
      <c r="D789" t="s">
        <v>48</v>
      </c>
      <c r="E789">
        <v>11</v>
      </c>
      <c r="F789" t="s">
        <v>37</v>
      </c>
      <c r="G789">
        <v>100</v>
      </c>
      <c r="H789" t="s">
        <v>27</v>
      </c>
      <c r="I789" t="s">
        <v>38</v>
      </c>
      <c r="J789" t="s">
        <v>39</v>
      </c>
      <c r="K789" t="s">
        <v>30</v>
      </c>
      <c r="L789" t="s">
        <v>31</v>
      </c>
      <c r="M789">
        <v>3</v>
      </c>
      <c r="N789" t="s">
        <v>40</v>
      </c>
      <c r="O789" t="s">
        <v>41</v>
      </c>
      <c r="P789">
        <v>15.060499999999999</v>
      </c>
      <c r="Q789">
        <v>336064.8358</v>
      </c>
      <c r="R789">
        <v>3062341.0298000001</v>
      </c>
      <c r="S789">
        <v>336077.82740000001</v>
      </c>
      <c r="T789">
        <v>3062333.4116000002</v>
      </c>
      <c r="U789">
        <v>1.506E-2</v>
      </c>
    </row>
    <row r="790" spans="1:21" x14ac:dyDescent="0.25">
      <c r="A790">
        <v>788</v>
      </c>
      <c r="B790" t="s">
        <v>24</v>
      </c>
      <c r="C790" t="s">
        <v>47</v>
      </c>
      <c r="D790" t="s">
        <v>48</v>
      </c>
      <c r="E790">
        <v>11</v>
      </c>
      <c r="F790" t="s">
        <v>37</v>
      </c>
      <c r="G790">
        <v>100</v>
      </c>
      <c r="H790" t="s">
        <v>27</v>
      </c>
      <c r="I790" t="s">
        <v>38</v>
      </c>
      <c r="J790" t="s">
        <v>39</v>
      </c>
      <c r="K790" t="s">
        <v>30</v>
      </c>
      <c r="L790" t="s">
        <v>31</v>
      </c>
      <c r="M790">
        <v>3</v>
      </c>
      <c r="N790" t="s">
        <v>40</v>
      </c>
      <c r="O790" t="s">
        <v>41</v>
      </c>
      <c r="P790">
        <v>0.99196899999999999</v>
      </c>
      <c r="Q790">
        <v>336077.82740000001</v>
      </c>
      <c r="R790">
        <v>3062333.4116000002</v>
      </c>
      <c r="S790">
        <v>336078.68310099997</v>
      </c>
      <c r="T790">
        <v>3062332.9098299998</v>
      </c>
      <c r="U790">
        <v>9.9200000000000004E-4</v>
      </c>
    </row>
    <row r="791" spans="1:21" x14ac:dyDescent="0.25">
      <c r="A791">
        <v>789</v>
      </c>
      <c r="B791" t="s">
        <v>24</v>
      </c>
      <c r="C791" t="s">
        <v>47</v>
      </c>
      <c r="D791" t="s">
        <v>48</v>
      </c>
      <c r="E791">
        <v>11</v>
      </c>
      <c r="F791" t="s">
        <v>37</v>
      </c>
      <c r="G791">
        <v>100</v>
      </c>
      <c r="H791" t="s">
        <v>27</v>
      </c>
      <c r="I791" t="s">
        <v>38</v>
      </c>
      <c r="J791" t="s">
        <v>39</v>
      </c>
      <c r="K791" t="s">
        <v>30</v>
      </c>
      <c r="L791" t="s">
        <v>31</v>
      </c>
      <c r="M791">
        <v>3</v>
      </c>
      <c r="N791" t="s">
        <v>40</v>
      </c>
      <c r="O791" t="s">
        <v>41</v>
      </c>
      <c r="P791">
        <v>30.579699999999999</v>
      </c>
      <c r="Q791">
        <v>336078.68310099997</v>
      </c>
      <c r="R791">
        <v>3062332.9098299998</v>
      </c>
      <c r="S791">
        <v>336105.06199999998</v>
      </c>
      <c r="T791">
        <v>3062317.4415000002</v>
      </c>
      <c r="U791">
        <v>3.058E-2</v>
      </c>
    </row>
    <row r="792" spans="1:21" x14ac:dyDescent="0.25">
      <c r="A792">
        <v>790</v>
      </c>
      <c r="B792" t="s">
        <v>24</v>
      </c>
      <c r="C792" t="s">
        <v>47</v>
      </c>
      <c r="D792" t="s">
        <v>48</v>
      </c>
      <c r="E792">
        <v>11</v>
      </c>
      <c r="F792" t="s">
        <v>37</v>
      </c>
      <c r="G792">
        <v>100</v>
      </c>
      <c r="H792" t="s">
        <v>27</v>
      </c>
      <c r="I792" t="s">
        <v>38</v>
      </c>
      <c r="J792" t="s">
        <v>39</v>
      </c>
      <c r="K792" t="s">
        <v>30</v>
      </c>
      <c r="L792" t="s">
        <v>31</v>
      </c>
      <c r="M792">
        <v>3</v>
      </c>
      <c r="N792" t="s">
        <v>40</v>
      </c>
      <c r="O792" t="s">
        <v>41</v>
      </c>
      <c r="P792">
        <v>33.978099999999998</v>
      </c>
      <c r="Q792">
        <v>336105.06199999998</v>
      </c>
      <c r="R792">
        <v>3062317.4415000002</v>
      </c>
      <c r="S792">
        <v>336138.47657100001</v>
      </c>
      <c r="T792">
        <v>3062311.27899</v>
      </c>
      <c r="U792">
        <v>3.3978000000000001E-2</v>
      </c>
    </row>
    <row r="793" spans="1:21" x14ac:dyDescent="0.25">
      <c r="A793">
        <v>791</v>
      </c>
      <c r="B793" t="s">
        <v>24</v>
      </c>
      <c r="C793" t="s">
        <v>47</v>
      </c>
      <c r="D793" t="s">
        <v>48</v>
      </c>
      <c r="E793">
        <v>11</v>
      </c>
      <c r="F793" t="s">
        <v>37</v>
      </c>
      <c r="G793">
        <v>100</v>
      </c>
      <c r="H793" t="s">
        <v>27</v>
      </c>
      <c r="I793" t="s">
        <v>38</v>
      </c>
      <c r="J793" t="s">
        <v>39</v>
      </c>
      <c r="K793" t="s">
        <v>30</v>
      </c>
      <c r="L793" t="s">
        <v>31</v>
      </c>
      <c r="M793">
        <v>3</v>
      </c>
      <c r="N793" t="s">
        <v>40</v>
      </c>
      <c r="O793" t="s">
        <v>41</v>
      </c>
      <c r="P793">
        <v>0.29329300000000003</v>
      </c>
      <c r="Q793">
        <v>336138.47657100001</v>
      </c>
      <c r="R793">
        <v>3062311.27899</v>
      </c>
      <c r="S793">
        <v>336138.76500000001</v>
      </c>
      <c r="T793">
        <v>3062311.2258000001</v>
      </c>
      <c r="U793">
        <v>2.9300000000000002E-4</v>
      </c>
    </row>
    <row r="794" spans="1:21" x14ac:dyDescent="0.25">
      <c r="A794">
        <v>792</v>
      </c>
      <c r="B794" t="s">
        <v>24</v>
      </c>
      <c r="C794" t="s">
        <v>47</v>
      </c>
      <c r="D794" t="s">
        <v>48</v>
      </c>
      <c r="E794">
        <v>11</v>
      </c>
      <c r="F794" t="s">
        <v>37</v>
      </c>
      <c r="G794">
        <v>100</v>
      </c>
      <c r="H794" t="s">
        <v>27</v>
      </c>
      <c r="I794" t="s">
        <v>38</v>
      </c>
      <c r="J794" t="s">
        <v>39</v>
      </c>
      <c r="K794" t="s">
        <v>30</v>
      </c>
      <c r="L794" t="s">
        <v>31</v>
      </c>
      <c r="M794">
        <v>3</v>
      </c>
      <c r="N794" t="s">
        <v>40</v>
      </c>
      <c r="O794" t="s">
        <v>41</v>
      </c>
      <c r="P794">
        <v>2.94842</v>
      </c>
      <c r="Q794">
        <v>336138.76500000001</v>
      </c>
      <c r="R794">
        <v>3062311.2258000001</v>
      </c>
      <c r="S794">
        <v>336141.32472899999</v>
      </c>
      <c r="T794">
        <v>3062309.7626</v>
      </c>
      <c r="U794">
        <v>2.9480000000000001E-3</v>
      </c>
    </row>
    <row r="795" spans="1:21" x14ac:dyDescent="0.25">
      <c r="A795">
        <v>793</v>
      </c>
      <c r="B795" t="s">
        <v>24</v>
      </c>
      <c r="C795" t="s">
        <v>47</v>
      </c>
      <c r="D795" t="s">
        <v>48</v>
      </c>
      <c r="E795">
        <v>11</v>
      </c>
      <c r="F795" t="s">
        <v>37</v>
      </c>
      <c r="G795">
        <v>100</v>
      </c>
      <c r="H795" t="s">
        <v>27</v>
      </c>
      <c r="I795" t="s">
        <v>38</v>
      </c>
      <c r="J795" t="s">
        <v>39</v>
      </c>
      <c r="K795" t="s">
        <v>30</v>
      </c>
      <c r="L795" t="s">
        <v>31</v>
      </c>
      <c r="M795">
        <v>3</v>
      </c>
      <c r="N795" t="s">
        <v>40</v>
      </c>
      <c r="O795" t="s">
        <v>41</v>
      </c>
      <c r="P795">
        <v>20.556999999999999</v>
      </c>
      <c r="Q795">
        <v>336205.21886000002</v>
      </c>
      <c r="R795">
        <v>3062273.2392299999</v>
      </c>
      <c r="S795">
        <v>336223.06579999998</v>
      </c>
      <c r="T795">
        <v>3062263.0375000001</v>
      </c>
      <c r="U795">
        <v>2.0556999999999999E-2</v>
      </c>
    </row>
    <row r="796" spans="1:21" x14ac:dyDescent="0.25">
      <c r="A796">
        <v>794</v>
      </c>
      <c r="B796" t="s">
        <v>24</v>
      </c>
      <c r="C796" t="s">
        <v>47</v>
      </c>
      <c r="D796" t="s">
        <v>48</v>
      </c>
      <c r="E796">
        <v>11</v>
      </c>
      <c r="F796" t="s">
        <v>37</v>
      </c>
      <c r="G796">
        <v>100</v>
      </c>
      <c r="H796" t="s">
        <v>27</v>
      </c>
      <c r="I796" t="s">
        <v>38</v>
      </c>
      <c r="J796" t="s">
        <v>39</v>
      </c>
      <c r="K796" t="s">
        <v>30</v>
      </c>
      <c r="L796" t="s">
        <v>31</v>
      </c>
      <c r="M796">
        <v>3</v>
      </c>
      <c r="N796" t="s">
        <v>40</v>
      </c>
      <c r="O796" t="s">
        <v>41</v>
      </c>
      <c r="P796">
        <v>73.596299999999999</v>
      </c>
      <c r="Q796">
        <v>336141.32472899999</v>
      </c>
      <c r="R796">
        <v>3062309.7626</v>
      </c>
      <c r="S796">
        <v>336205.21886000002</v>
      </c>
      <c r="T796">
        <v>3062273.2392299999</v>
      </c>
      <c r="U796">
        <v>7.3595999999999995E-2</v>
      </c>
    </row>
    <row r="797" spans="1:21" x14ac:dyDescent="0.25">
      <c r="A797">
        <v>795</v>
      </c>
      <c r="B797" t="s">
        <v>24</v>
      </c>
      <c r="C797" t="s">
        <v>47</v>
      </c>
      <c r="D797" t="s">
        <v>48</v>
      </c>
      <c r="E797">
        <v>11</v>
      </c>
      <c r="F797" t="s">
        <v>37</v>
      </c>
      <c r="G797">
        <v>100</v>
      </c>
      <c r="H797" t="s">
        <v>27</v>
      </c>
      <c r="I797" t="s">
        <v>38</v>
      </c>
      <c r="J797" t="s">
        <v>39</v>
      </c>
      <c r="K797" t="s">
        <v>30</v>
      </c>
      <c r="L797" t="s">
        <v>31</v>
      </c>
      <c r="M797">
        <v>3</v>
      </c>
      <c r="N797" t="s">
        <v>40</v>
      </c>
      <c r="O797" t="s">
        <v>41</v>
      </c>
      <c r="P797">
        <v>90.778499999999994</v>
      </c>
      <c r="Q797">
        <v>336223.06579999998</v>
      </c>
      <c r="R797">
        <v>3062263.0375000001</v>
      </c>
      <c r="S797">
        <v>336290.79129999998</v>
      </c>
      <c r="T797">
        <v>3062202.5891999998</v>
      </c>
      <c r="U797">
        <v>9.0778999999999999E-2</v>
      </c>
    </row>
    <row r="798" spans="1:21" x14ac:dyDescent="0.25">
      <c r="A798">
        <v>796</v>
      </c>
      <c r="B798" t="s">
        <v>24</v>
      </c>
      <c r="C798" t="s">
        <v>47</v>
      </c>
      <c r="D798" t="s">
        <v>48</v>
      </c>
      <c r="E798">
        <v>11</v>
      </c>
      <c r="F798" t="s">
        <v>37</v>
      </c>
      <c r="G798">
        <v>100</v>
      </c>
      <c r="H798" t="s">
        <v>27</v>
      </c>
      <c r="I798" t="s">
        <v>38</v>
      </c>
      <c r="J798" t="s">
        <v>39</v>
      </c>
      <c r="K798" t="s">
        <v>30</v>
      </c>
      <c r="L798" t="s">
        <v>31</v>
      </c>
      <c r="M798">
        <v>3</v>
      </c>
      <c r="N798" t="s">
        <v>40</v>
      </c>
      <c r="O798" t="s">
        <v>41</v>
      </c>
      <c r="P798">
        <v>61.385199999999998</v>
      </c>
      <c r="Q798">
        <v>336290.79129999998</v>
      </c>
      <c r="R798">
        <v>3062202.5891999998</v>
      </c>
      <c r="S798">
        <v>336331.08650700003</v>
      </c>
      <c r="T798">
        <v>3062156.2811500002</v>
      </c>
      <c r="U798">
        <v>6.1385000000000002E-2</v>
      </c>
    </row>
    <row r="799" spans="1:21" x14ac:dyDescent="0.25">
      <c r="A799">
        <v>797</v>
      </c>
      <c r="B799" t="s">
        <v>24</v>
      </c>
      <c r="C799" t="s">
        <v>47</v>
      </c>
      <c r="D799" t="s">
        <v>48</v>
      </c>
      <c r="E799">
        <v>11</v>
      </c>
      <c r="F799" t="s">
        <v>37</v>
      </c>
      <c r="G799">
        <v>100</v>
      </c>
      <c r="H799" t="s">
        <v>27</v>
      </c>
      <c r="I799" t="s">
        <v>38</v>
      </c>
      <c r="J799" t="s">
        <v>39</v>
      </c>
      <c r="K799" t="s">
        <v>30</v>
      </c>
      <c r="L799" t="s">
        <v>31</v>
      </c>
      <c r="M799">
        <v>3</v>
      </c>
      <c r="N799" t="s">
        <v>40</v>
      </c>
      <c r="O799" t="s">
        <v>41</v>
      </c>
      <c r="P799">
        <v>0.138265</v>
      </c>
      <c r="Q799">
        <v>336331.18173800001</v>
      </c>
      <c r="R799">
        <v>3062156.1717099999</v>
      </c>
      <c r="S799">
        <v>336331.27250000002</v>
      </c>
      <c r="T799">
        <v>3062156.0674000001</v>
      </c>
      <c r="U799">
        <v>1.3799999999999999E-4</v>
      </c>
    </row>
    <row r="800" spans="1:21" x14ac:dyDescent="0.25">
      <c r="A800">
        <v>798</v>
      </c>
      <c r="B800" t="s">
        <v>24</v>
      </c>
      <c r="C800" t="s">
        <v>47</v>
      </c>
      <c r="D800" t="s">
        <v>48</v>
      </c>
      <c r="E800">
        <v>11</v>
      </c>
      <c r="F800" t="s">
        <v>37</v>
      </c>
      <c r="G800">
        <v>100</v>
      </c>
      <c r="H800" t="s">
        <v>27</v>
      </c>
      <c r="I800" t="s">
        <v>38</v>
      </c>
      <c r="J800" t="s">
        <v>39</v>
      </c>
      <c r="K800" t="s">
        <v>30</v>
      </c>
      <c r="L800" t="s">
        <v>31</v>
      </c>
      <c r="M800">
        <v>3</v>
      </c>
      <c r="N800" t="s">
        <v>40</v>
      </c>
      <c r="O800" t="s">
        <v>41</v>
      </c>
      <c r="P800">
        <v>0.14507400000000001</v>
      </c>
      <c r="Q800">
        <v>336331.08650700003</v>
      </c>
      <c r="R800">
        <v>3062156.2811500002</v>
      </c>
      <c r="S800">
        <v>336331.18173800001</v>
      </c>
      <c r="T800">
        <v>3062156.1717099999</v>
      </c>
      <c r="U800">
        <v>1.45E-4</v>
      </c>
    </row>
    <row r="801" spans="1:21" x14ac:dyDescent="0.25">
      <c r="A801">
        <v>799</v>
      </c>
      <c r="B801" t="s">
        <v>24</v>
      </c>
      <c r="C801" t="s">
        <v>47</v>
      </c>
      <c r="D801" t="s">
        <v>48</v>
      </c>
      <c r="E801">
        <v>11</v>
      </c>
      <c r="F801" t="s">
        <v>37</v>
      </c>
      <c r="G801">
        <v>100</v>
      </c>
      <c r="H801" t="s">
        <v>27</v>
      </c>
      <c r="I801" t="s">
        <v>38</v>
      </c>
      <c r="J801" t="s">
        <v>39</v>
      </c>
      <c r="K801" t="s">
        <v>30</v>
      </c>
      <c r="L801" t="s">
        <v>31</v>
      </c>
      <c r="M801">
        <v>3</v>
      </c>
      <c r="N801" t="s">
        <v>40</v>
      </c>
      <c r="O801" t="s">
        <v>41</v>
      </c>
      <c r="P801">
        <v>0.535188</v>
      </c>
      <c r="Q801">
        <v>336331.27250000002</v>
      </c>
      <c r="R801">
        <v>3062156.0674000001</v>
      </c>
      <c r="S801">
        <v>336331.623815</v>
      </c>
      <c r="T801">
        <v>3062155.6636600001</v>
      </c>
      <c r="U801">
        <v>5.3499999999999999E-4</v>
      </c>
    </row>
    <row r="802" spans="1:21" x14ac:dyDescent="0.25">
      <c r="A802">
        <v>800</v>
      </c>
      <c r="B802" t="s">
        <v>24</v>
      </c>
      <c r="C802" t="s">
        <v>47</v>
      </c>
      <c r="D802" t="s">
        <v>48</v>
      </c>
      <c r="E802">
        <v>11</v>
      </c>
      <c r="F802" t="s">
        <v>37</v>
      </c>
      <c r="G802">
        <v>100</v>
      </c>
      <c r="H802" t="s">
        <v>27</v>
      </c>
      <c r="I802" t="s">
        <v>38</v>
      </c>
      <c r="J802" t="s">
        <v>39</v>
      </c>
      <c r="K802" t="s">
        <v>30</v>
      </c>
      <c r="L802" t="s">
        <v>31</v>
      </c>
      <c r="M802">
        <v>3</v>
      </c>
      <c r="N802" t="s">
        <v>40</v>
      </c>
      <c r="O802" t="s">
        <v>41</v>
      </c>
      <c r="P802">
        <v>10.568300000000001</v>
      </c>
      <c r="Q802">
        <v>336331.623815</v>
      </c>
      <c r="R802">
        <v>3062155.6636600001</v>
      </c>
      <c r="S802">
        <v>336338.5612</v>
      </c>
      <c r="T802">
        <v>3062147.6910999999</v>
      </c>
      <c r="U802">
        <v>1.0567999999999999E-2</v>
      </c>
    </row>
    <row r="803" spans="1:21" x14ac:dyDescent="0.25">
      <c r="A803">
        <v>801</v>
      </c>
      <c r="B803" t="s">
        <v>24</v>
      </c>
      <c r="C803" t="s">
        <v>47</v>
      </c>
      <c r="D803" t="s">
        <v>48</v>
      </c>
      <c r="E803">
        <v>11</v>
      </c>
      <c r="F803" t="s">
        <v>37</v>
      </c>
      <c r="G803">
        <v>100</v>
      </c>
      <c r="H803" t="s">
        <v>27</v>
      </c>
      <c r="I803" t="s">
        <v>38</v>
      </c>
      <c r="J803" t="s">
        <v>39</v>
      </c>
      <c r="K803" t="s">
        <v>30</v>
      </c>
      <c r="L803" t="s">
        <v>31</v>
      </c>
      <c r="M803">
        <v>3</v>
      </c>
      <c r="N803" t="s">
        <v>40</v>
      </c>
      <c r="O803" t="s">
        <v>41</v>
      </c>
      <c r="P803">
        <v>42.221400000000003</v>
      </c>
      <c r="Q803">
        <v>336338.5612</v>
      </c>
      <c r="R803">
        <v>3062147.6910999999</v>
      </c>
      <c r="S803">
        <v>336367.10310000001</v>
      </c>
      <c r="T803">
        <v>3062116.5783000002</v>
      </c>
      <c r="U803">
        <v>4.2221000000000002E-2</v>
      </c>
    </row>
    <row r="804" spans="1:21" x14ac:dyDescent="0.25">
      <c r="A804">
        <v>802</v>
      </c>
      <c r="B804" t="s">
        <v>24</v>
      </c>
      <c r="C804" t="s">
        <v>47</v>
      </c>
      <c r="D804" t="s">
        <v>48</v>
      </c>
      <c r="E804">
        <v>11</v>
      </c>
      <c r="F804" t="s">
        <v>37</v>
      </c>
      <c r="G804">
        <v>100</v>
      </c>
      <c r="H804" t="s">
        <v>27</v>
      </c>
      <c r="I804" t="s">
        <v>38</v>
      </c>
      <c r="J804" t="s">
        <v>39</v>
      </c>
      <c r="K804" t="s">
        <v>30</v>
      </c>
      <c r="L804" t="s">
        <v>31</v>
      </c>
      <c r="M804">
        <v>3</v>
      </c>
      <c r="N804" t="s">
        <v>40</v>
      </c>
      <c r="O804" t="s">
        <v>41</v>
      </c>
      <c r="P804">
        <v>23.227499999999999</v>
      </c>
      <c r="Q804">
        <v>336367.10310000001</v>
      </c>
      <c r="R804">
        <v>3062116.5783000002</v>
      </c>
      <c r="S804">
        <v>336382.91798000003</v>
      </c>
      <c r="T804">
        <v>3062099.56629</v>
      </c>
      <c r="U804">
        <v>2.3227999999999999E-2</v>
      </c>
    </row>
    <row r="805" spans="1:21" x14ac:dyDescent="0.25">
      <c r="A805">
        <v>803</v>
      </c>
      <c r="B805" t="s">
        <v>24</v>
      </c>
      <c r="C805" t="s">
        <v>47</v>
      </c>
      <c r="D805" t="s">
        <v>48</v>
      </c>
      <c r="E805">
        <v>11</v>
      </c>
      <c r="F805" t="s">
        <v>37</v>
      </c>
      <c r="G805">
        <v>100</v>
      </c>
      <c r="H805" t="s">
        <v>27</v>
      </c>
      <c r="I805" t="s">
        <v>38</v>
      </c>
      <c r="J805" t="s">
        <v>39</v>
      </c>
      <c r="K805" t="s">
        <v>30</v>
      </c>
      <c r="L805" t="s">
        <v>31</v>
      </c>
      <c r="M805">
        <v>3</v>
      </c>
      <c r="N805" t="s">
        <v>40</v>
      </c>
      <c r="O805" t="s">
        <v>41</v>
      </c>
      <c r="P805">
        <v>1.2996799999999999</v>
      </c>
      <c r="Q805">
        <v>336382.91798000003</v>
      </c>
      <c r="R805">
        <v>3062099.56629</v>
      </c>
      <c r="S805">
        <v>336383.80289200001</v>
      </c>
      <c r="T805">
        <v>3062098.6143899998</v>
      </c>
      <c r="U805">
        <v>1.2999999999999999E-3</v>
      </c>
    </row>
    <row r="806" spans="1:21" x14ac:dyDescent="0.25">
      <c r="A806">
        <v>804</v>
      </c>
      <c r="B806" t="s">
        <v>24</v>
      </c>
      <c r="C806" t="s">
        <v>47</v>
      </c>
      <c r="D806" t="s">
        <v>48</v>
      </c>
      <c r="E806">
        <v>11</v>
      </c>
      <c r="F806" t="s">
        <v>37</v>
      </c>
      <c r="G806">
        <v>100</v>
      </c>
      <c r="H806" t="s">
        <v>27</v>
      </c>
      <c r="I806" t="s">
        <v>38</v>
      </c>
      <c r="J806" t="s">
        <v>39</v>
      </c>
      <c r="K806" t="s">
        <v>30</v>
      </c>
      <c r="L806" t="s">
        <v>31</v>
      </c>
      <c r="M806">
        <v>3</v>
      </c>
      <c r="N806" t="s">
        <v>40</v>
      </c>
      <c r="O806" t="s">
        <v>41</v>
      </c>
      <c r="P806">
        <v>28.581800000000001</v>
      </c>
      <c r="Q806">
        <v>336383.80289200001</v>
      </c>
      <c r="R806">
        <v>3062098.6143899998</v>
      </c>
      <c r="S806">
        <v>336403.26329999999</v>
      </c>
      <c r="T806">
        <v>3062077.6809</v>
      </c>
      <c r="U806">
        <v>2.8582E-2</v>
      </c>
    </row>
    <row r="807" spans="1:21" x14ac:dyDescent="0.25">
      <c r="A807">
        <v>805</v>
      </c>
      <c r="B807" t="s">
        <v>24</v>
      </c>
      <c r="C807" t="s">
        <v>47</v>
      </c>
      <c r="D807" t="s">
        <v>48</v>
      </c>
      <c r="E807">
        <v>11</v>
      </c>
      <c r="F807" t="s">
        <v>37</v>
      </c>
      <c r="G807">
        <v>100</v>
      </c>
      <c r="H807" t="s">
        <v>27</v>
      </c>
      <c r="I807" t="s">
        <v>38</v>
      </c>
      <c r="J807" t="s">
        <v>39</v>
      </c>
      <c r="K807" t="s">
        <v>30</v>
      </c>
      <c r="L807" t="s">
        <v>31</v>
      </c>
      <c r="M807">
        <v>3</v>
      </c>
      <c r="N807" t="s">
        <v>40</v>
      </c>
      <c r="O807" t="s">
        <v>41</v>
      </c>
      <c r="P807">
        <v>24.093399999999999</v>
      </c>
      <c r="Q807">
        <v>336403.26329999999</v>
      </c>
      <c r="R807">
        <v>3062077.6809</v>
      </c>
      <c r="S807">
        <v>336416.40629999997</v>
      </c>
      <c r="T807">
        <v>3062057.4879999999</v>
      </c>
      <c r="U807">
        <v>2.4093E-2</v>
      </c>
    </row>
    <row r="808" spans="1:21" x14ac:dyDescent="0.25">
      <c r="A808">
        <v>806</v>
      </c>
      <c r="B808" t="s">
        <v>24</v>
      </c>
      <c r="C808" t="s">
        <v>47</v>
      </c>
      <c r="D808" t="s">
        <v>48</v>
      </c>
      <c r="E808">
        <v>11</v>
      </c>
      <c r="F808" t="s">
        <v>37</v>
      </c>
      <c r="G808">
        <v>100</v>
      </c>
      <c r="H808" t="s">
        <v>27</v>
      </c>
      <c r="I808" t="s">
        <v>38</v>
      </c>
      <c r="J808" t="s">
        <v>39</v>
      </c>
      <c r="K808" t="s">
        <v>30</v>
      </c>
      <c r="L808" t="s">
        <v>31</v>
      </c>
      <c r="M808">
        <v>3</v>
      </c>
      <c r="N808" t="s">
        <v>40</v>
      </c>
      <c r="O808" t="s">
        <v>41</v>
      </c>
      <c r="P808">
        <v>26.078800000000001</v>
      </c>
      <c r="Q808">
        <v>336416.40629999997</v>
      </c>
      <c r="R808">
        <v>3062057.4879999999</v>
      </c>
      <c r="S808">
        <v>336405.43260599999</v>
      </c>
      <c r="T808">
        <v>3062033.8303499999</v>
      </c>
      <c r="U808">
        <v>2.6079000000000001E-2</v>
      </c>
    </row>
    <row r="809" spans="1:21" x14ac:dyDescent="0.25">
      <c r="A809">
        <v>807</v>
      </c>
      <c r="B809" t="s">
        <v>24</v>
      </c>
      <c r="C809" t="s">
        <v>47</v>
      </c>
      <c r="D809" t="s">
        <v>48</v>
      </c>
      <c r="E809">
        <v>11</v>
      </c>
      <c r="F809" t="s">
        <v>37</v>
      </c>
      <c r="G809">
        <v>100</v>
      </c>
      <c r="H809" t="s">
        <v>27</v>
      </c>
      <c r="I809" t="s">
        <v>38</v>
      </c>
      <c r="J809" t="s">
        <v>39</v>
      </c>
      <c r="K809" t="s">
        <v>30</v>
      </c>
      <c r="L809" t="s">
        <v>31</v>
      </c>
      <c r="M809">
        <v>3</v>
      </c>
      <c r="N809" t="s">
        <v>40</v>
      </c>
      <c r="O809" t="s">
        <v>41</v>
      </c>
      <c r="P809">
        <v>4.2213700000000003</v>
      </c>
      <c r="Q809">
        <v>336405.43260599999</v>
      </c>
      <c r="R809">
        <v>3062033.8303499999</v>
      </c>
      <c r="S809">
        <v>336403.65629999997</v>
      </c>
      <c r="T809">
        <v>3062030.0008999999</v>
      </c>
      <c r="U809">
        <v>4.2209999999999999E-3</v>
      </c>
    </row>
    <row r="810" spans="1:21" x14ac:dyDescent="0.25">
      <c r="A810">
        <v>808</v>
      </c>
      <c r="B810" t="s">
        <v>24</v>
      </c>
      <c r="C810" t="s">
        <v>47</v>
      </c>
      <c r="D810" t="s">
        <v>48</v>
      </c>
      <c r="E810">
        <v>11</v>
      </c>
      <c r="F810" t="s">
        <v>37</v>
      </c>
      <c r="G810">
        <v>100</v>
      </c>
      <c r="H810" t="s">
        <v>27</v>
      </c>
      <c r="I810" t="s">
        <v>38</v>
      </c>
      <c r="J810" t="s">
        <v>39</v>
      </c>
      <c r="K810" t="s">
        <v>30</v>
      </c>
      <c r="L810" t="s">
        <v>31</v>
      </c>
      <c r="M810">
        <v>3</v>
      </c>
      <c r="N810" t="s">
        <v>40</v>
      </c>
      <c r="O810" t="s">
        <v>41</v>
      </c>
      <c r="P810">
        <v>6.2272600000000002</v>
      </c>
      <c r="Q810">
        <v>336403.65629999997</v>
      </c>
      <c r="R810">
        <v>3062030.0008999999</v>
      </c>
      <c r="S810">
        <v>336399.46960000001</v>
      </c>
      <c r="T810">
        <v>3062025.3911000001</v>
      </c>
      <c r="U810">
        <v>6.2269999999999999E-3</v>
      </c>
    </row>
    <row r="811" spans="1:21" x14ac:dyDescent="0.25">
      <c r="A811">
        <v>809</v>
      </c>
      <c r="B811" t="s">
        <v>24</v>
      </c>
      <c r="C811" t="s">
        <v>47</v>
      </c>
      <c r="D811" t="s">
        <v>48</v>
      </c>
      <c r="E811">
        <v>11</v>
      </c>
      <c r="F811" t="s">
        <v>37</v>
      </c>
      <c r="G811">
        <v>100</v>
      </c>
      <c r="H811" t="s">
        <v>27</v>
      </c>
      <c r="I811" t="s">
        <v>38</v>
      </c>
      <c r="J811" t="s">
        <v>39</v>
      </c>
      <c r="K811" t="s">
        <v>30</v>
      </c>
      <c r="L811" t="s">
        <v>31</v>
      </c>
      <c r="M811">
        <v>3</v>
      </c>
      <c r="N811" t="s">
        <v>40</v>
      </c>
      <c r="O811" t="s">
        <v>41</v>
      </c>
      <c r="P811">
        <v>47.092500000000001</v>
      </c>
      <c r="Q811">
        <v>336399.46960000001</v>
      </c>
      <c r="R811">
        <v>3062025.3911000001</v>
      </c>
      <c r="S811">
        <v>336367.80856400001</v>
      </c>
      <c r="T811">
        <v>3061990.5301799998</v>
      </c>
      <c r="U811">
        <v>4.7093000000000003E-2</v>
      </c>
    </row>
    <row r="812" spans="1:21" x14ac:dyDescent="0.25">
      <c r="A812">
        <v>810</v>
      </c>
      <c r="B812" t="s">
        <v>24</v>
      </c>
      <c r="C812" t="s">
        <v>47</v>
      </c>
      <c r="D812" t="s">
        <v>48</v>
      </c>
      <c r="E812">
        <v>11</v>
      </c>
      <c r="F812" t="s">
        <v>37</v>
      </c>
      <c r="G812">
        <v>100</v>
      </c>
      <c r="H812" t="s">
        <v>27</v>
      </c>
      <c r="I812" t="s">
        <v>38</v>
      </c>
      <c r="J812" t="s">
        <v>39</v>
      </c>
      <c r="K812" t="s">
        <v>30</v>
      </c>
      <c r="L812" t="s">
        <v>31</v>
      </c>
      <c r="M812">
        <v>3</v>
      </c>
      <c r="N812" t="s">
        <v>40</v>
      </c>
      <c r="O812" t="s">
        <v>41</v>
      </c>
      <c r="P812">
        <v>27.6783</v>
      </c>
      <c r="Q812">
        <v>336367.80856400001</v>
      </c>
      <c r="R812">
        <v>3061990.5301799998</v>
      </c>
      <c r="S812">
        <v>336349.2</v>
      </c>
      <c r="T812">
        <v>3061970.0408999999</v>
      </c>
      <c r="U812">
        <v>2.7678000000000001E-2</v>
      </c>
    </row>
    <row r="813" spans="1:21" x14ac:dyDescent="0.25">
      <c r="A813">
        <v>811</v>
      </c>
      <c r="B813" t="s">
        <v>24</v>
      </c>
      <c r="C813" t="s">
        <v>47</v>
      </c>
      <c r="D813" t="s">
        <v>48</v>
      </c>
      <c r="E813">
        <v>11</v>
      </c>
      <c r="F813" t="s">
        <v>37</v>
      </c>
      <c r="G813">
        <v>100</v>
      </c>
      <c r="H813" t="s">
        <v>27</v>
      </c>
      <c r="I813" t="s">
        <v>38</v>
      </c>
      <c r="J813" t="s">
        <v>39</v>
      </c>
      <c r="K813" t="s">
        <v>30</v>
      </c>
      <c r="L813" t="s">
        <v>31</v>
      </c>
      <c r="M813">
        <v>3</v>
      </c>
      <c r="N813" t="s">
        <v>40</v>
      </c>
      <c r="O813" t="s">
        <v>41</v>
      </c>
      <c r="P813">
        <v>39.180500000000002</v>
      </c>
      <c r="Q813">
        <v>336349.2</v>
      </c>
      <c r="R813">
        <v>3061970.0408999999</v>
      </c>
      <c r="S813">
        <v>336324.14350000001</v>
      </c>
      <c r="T813">
        <v>3061939.9197999998</v>
      </c>
      <c r="U813">
        <v>3.918E-2</v>
      </c>
    </row>
    <row r="814" spans="1:21" x14ac:dyDescent="0.25">
      <c r="A814">
        <v>812</v>
      </c>
      <c r="B814" t="s">
        <v>24</v>
      </c>
      <c r="C814" t="s">
        <v>47</v>
      </c>
      <c r="D814" t="s">
        <v>48</v>
      </c>
      <c r="E814">
        <v>11</v>
      </c>
      <c r="F814" t="s">
        <v>37</v>
      </c>
      <c r="G814">
        <v>100</v>
      </c>
      <c r="H814" t="s">
        <v>27</v>
      </c>
      <c r="I814" t="s">
        <v>38</v>
      </c>
      <c r="J814" t="s">
        <v>39</v>
      </c>
      <c r="K814" t="s">
        <v>30</v>
      </c>
      <c r="L814" t="s">
        <v>31</v>
      </c>
      <c r="M814">
        <v>3</v>
      </c>
      <c r="N814" t="s">
        <v>40</v>
      </c>
      <c r="O814" t="s">
        <v>41</v>
      </c>
      <c r="P814">
        <v>15.6669</v>
      </c>
      <c r="Q814">
        <v>336324.14350000001</v>
      </c>
      <c r="R814">
        <v>3061939.9197999998</v>
      </c>
      <c r="S814">
        <v>336314.12430000002</v>
      </c>
      <c r="T814">
        <v>3061927.8753999998</v>
      </c>
      <c r="U814">
        <v>1.5667E-2</v>
      </c>
    </row>
    <row r="815" spans="1:21" x14ac:dyDescent="0.25">
      <c r="A815">
        <v>813</v>
      </c>
      <c r="B815" t="s">
        <v>24</v>
      </c>
      <c r="C815" t="s">
        <v>47</v>
      </c>
      <c r="D815" t="s">
        <v>48</v>
      </c>
      <c r="E815">
        <v>11</v>
      </c>
      <c r="F815" t="s">
        <v>37</v>
      </c>
      <c r="G815">
        <v>100</v>
      </c>
      <c r="H815" t="s">
        <v>27</v>
      </c>
      <c r="I815" t="s">
        <v>38</v>
      </c>
      <c r="J815" t="s">
        <v>39</v>
      </c>
      <c r="K815" t="s">
        <v>30</v>
      </c>
      <c r="L815" t="s">
        <v>31</v>
      </c>
      <c r="M815">
        <v>3</v>
      </c>
      <c r="N815" t="s">
        <v>40</v>
      </c>
      <c r="O815" t="s">
        <v>41</v>
      </c>
      <c r="P815">
        <v>73.872799999999998</v>
      </c>
      <c r="Q815">
        <v>336314.12430000002</v>
      </c>
      <c r="R815">
        <v>3061927.8753999998</v>
      </c>
      <c r="S815">
        <v>336256.54470000003</v>
      </c>
      <c r="T815">
        <v>3061881.5959999999</v>
      </c>
      <c r="U815">
        <v>7.3872999999999994E-2</v>
      </c>
    </row>
    <row r="816" spans="1:21" x14ac:dyDescent="0.25">
      <c r="A816">
        <v>814</v>
      </c>
      <c r="B816" t="s">
        <v>24</v>
      </c>
      <c r="C816" t="s">
        <v>47</v>
      </c>
      <c r="D816" t="s">
        <v>48</v>
      </c>
      <c r="E816">
        <v>11</v>
      </c>
      <c r="F816" t="s">
        <v>37</v>
      </c>
      <c r="G816">
        <v>100</v>
      </c>
      <c r="H816" t="s">
        <v>27</v>
      </c>
      <c r="I816" t="s">
        <v>38</v>
      </c>
      <c r="J816" t="s">
        <v>39</v>
      </c>
      <c r="K816" t="s">
        <v>30</v>
      </c>
      <c r="L816" t="s">
        <v>31</v>
      </c>
      <c r="M816">
        <v>3</v>
      </c>
      <c r="N816" t="s">
        <v>40</v>
      </c>
      <c r="O816" t="s">
        <v>41</v>
      </c>
      <c r="P816">
        <v>64.566800000000001</v>
      </c>
      <c r="Q816">
        <v>336256.54470000003</v>
      </c>
      <c r="R816">
        <v>3061881.5959999999</v>
      </c>
      <c r="S816">
        <v>336199.685</v>
      </c>
      <c r="T816">
        <v>3061851.0044</v>
      </c>
      <c r="U816">
        <v>6.4566999999999999E-2</v>
      </c>
    </row>
    <row r="817" spans="1:21" x14ac:dyDescent="0.25">
      <c r="A817">
        <v>815</v>
      </c>
      <c r="B817" t="s">
        <v>24</v>
      </c>
      <c r="C817" t="s">
        <v>47</v>
      </c>
      <c r="D817" t="s">
        <v>48</v>
      </c>
      <c r="E817">
        <v>11</v>
      </c>
      <c r="F817" t="s">
        <v>37</v>
      </c>
      <c r="G817">
        <v>100</v>
      </c>
      <c r="H817" t="s">
        <v>27</v>
      </c>
      <c r="I817" t="s">
        <v>38</v>
      </c>
      <c r="J817" t="s">
        <v>39</v>
      </c>
      <c r="K817" t="s">
        <v>30</v>
      </c>
      <c r="L817" t="s">
        <v>31</v>
      </c>
      <c r="M817">
        <v>3</v>
      </c>
      <c r="N817" t="s">
        <v>40</v>
      </c>
      <c r="O817" t="s">
        <v>41</v>
      </c>
      <c r="P817">
        <v>0.49450499999999997</v>
      </c>
      <c r="Q817">
        <v>336199.685</v>
      </c>
      <c r="R817">
        <v>3061851.0044</v>
      </c>
      <c r="S817">
        <v>336199.24952100002</v>
      </c>
      <c r="T817">
        <v>3061850.7701099999</v>
      </c>
      <c r="U817">
        <v>4.95E-4</v>
      </c>
    </row>
    <row r="818" spans="1:21" x14ac:dyDescent="0.25">
      <c r="A818">
        <v>816</v>
      </c>
      <c r="B818" t="s">
        <v>24</v>
      </c>
      <c r="C818" t="s">
        <v>47</v>
      </c>
      <c r="D818" t="s">
        <v>48</v>
      </c>
      <c r="E818">
        <v>11</v>
      </c>
      <c r="F818" t="s">
        <v>37</v>
      </c>
      <c r="G818">
        <v>100</v>
      </c>
      <c r="H818" t="s">
        <v>27</v>
      </c>
      <c r="I818" t="s">
        <v>38</v>
      </c>
      <c r="J818" t="s">
        <v>39</v>
      </c>
      <c r="K818" t="s">
        <v>30</v>
      </c>
      <c r="L818" t="s">
        <v>31</v>
      </c>
      <c r="M818">
        <v>3</v>
      </c>
      <c r="N818" t="s">
        <v>40</v>
      </c>
      <c r="O818" t="s">
        <v>41</v>
      </c>
      <c r="P818">
        <v>19.963799999999999</v>
      </c>
      <c r="Q818">
        <v>336199.24952100002</v>
      </c>
      <c r="R818">
        <v>3061850.7701099999</v>
      </c>
      <c r="S818">
        <v>336181.66869999998</v>
      </c>
      <c r="T818">
        <v>3061841.3114</v>
      </c>
      <c r="U818">
        <v>1.9963999999999999E-2</v>
      </c>
    </row>
    <row r="819" spans="1:21" x14ac:dyDescent="0.25">
      <c r="A819">
        <v>817</v>
      </c>
      <c r="B819" t="s">
        <v>24</v>
      </c>
      <c r="C819" t="s">
        <v>47</v>
      </c>
      <c r="D819" t="s">
        <v>48</v>
      </c>
      <c r="E819">
        <v>11</v>
      </c>
      <c r="F819" t="s">
        <v>37</v>
      </c>
      <c r="G819">
        <v>100</v>
      </c>
      <c r="H819" t="s">
        <v>27</v>
      </c>
      <c r="I819" t="s">
        <v>38</v>
      </c>
      <c r="J819" t="s">
        <v>39</v>
      </c>
      <c r="K819" t="s">
        <v>30</v>
      </c>
      <c r="L819" t="s">
        <v>31</v>
      </c>
      <c r="M819">
        <v>3</v>
      </c>
      <c r="N819" t="s">
        <v>40</v>
      </c>
      <c r="O819" t="s">
        <v>41</v>
      </c>
      <c r="P819">
        <v>98.344300000000004</v>
      </c>
      <c r="Q819">
        <v>336181.66869999998</v>
      </c>
      <c r="R819">
        <v>3061841.3114</v>
      </c>
      <c r="S819">
        <v>336092.30119999999</v>
      </c>
      <c r="T819">
        <v>3061800.2620000001</v>
      </c>
      <c r="U819">
        <v>9.8344000000000001E-2</v>
      </c>
    </row>
    <row r="820" spans="1:21" x14ac:dyDescent="0.25">
      <c r="A820">
        <v>818</v>
      </c>
      <c r="B820" t="s">
        <v>24</v>
      </c>
      <c r="C820" t="s">
        <v>47</v>
      </c>
      <c r="D820" t="s">
        <v>48</v>
      </c>
      <c r="E820">
        <v>11</v>
      </c>
      <c r="F820" t="s">
        <v>37</v>
      </c>
      <c r="G820">
        <v>100</v>
      </c>
      <c r="H820" t="s">
        <v>27</v>
      </c>
      <c r="I820" t="s">
        <v>38</v>
      </c>
      <c r="J820" t="s">
        <v>39</v>
      </c>
      <c r="K820" t="s">
        <v>30</v>
      </c>
      <c r="L820" t="s">
        <v>31</v>
      </c>
      <c r="M820">
        <v>3</v>
      </c>
      <c r="N820" t="s">
        <v>40</v>
      </c>
      <c r="O820" t="s">
        <v>41</v>
      </c>
      <c r="P820">
        <v>3.1554600000000002</v>
      </c>
      <c r="Q820">
        <v>336092.30119999999</v>
      </c>
      <c r="R820">
        <v>3061800.2620000001</v>
      </c>
      <c r="S820">
        <v>336089.571604</v>
      </c>
      <c r="T820">
        <v>3061798.6788900001</v>
      </c>
      <c r="U820">
        <v>3.1549999999999998E-3</v>
      </c>
    </row>
    <row r="821" spans="1:21" x14ac:dyDescent="0.25">
      <c r="A821">
        <v>819</v>
      </c>
      <c r="B821" t="s">
        <v>24</v>
      </c>
      <c r="C821" t="s">
        <v>47</v>
      </c>
      <c r="D821" t="s">
        <v>48</v>
      </c>
      <c r="E821">
        <v>11</v>
      </c>
      <c r="F821" t="s">
        <v>37</v>
      </c>
      <c r="G821">
        <v>100</v>
      </c>
      <c r="H821" t="s">
        <v>27</v>
      </c>
      <c r="I821" t="s">
        <v>38</v>
      </c>
      <c r="J821" t="s">
        <v>39</v>
      </c>
      <c r="K821" t="s">
        <v>30</v>
      </c>
      <c r="L821" t="s">
        <v>31</v>
      </c>
      <c r="M821">
        <v>3</v>
      </c>
      <c r="N821" t="s">
        <v>40</v>
      </c>
      <c r="O821" t="s">
        <v>41</v>
      </c>
      <c r="P821">
        <v>2.1303100000000001</v>
      </c>
      <c r="Q821">
        <v>336089.571604</v>
      </c>
      <c r="R821">
        <v>3061798.6788900001</v>
      </c>
      <c r="S821">
        <v>336087.72879999998</v>
      </c>
      <c r="T821">
        <v>3061797.6101000002</v>
      </c>
      <c r="U821">
        <v>2.1299999999999999E-3</v>
      </c>
    </row>
    <row r="822" spans="1:21" x14ac:dyDescent="0.25">
      <c r="A822">
        <v>820</v>
      </c>
      <c r="B822" t="s">
        <v>24</v>
      </c>
      <c r="C822" t="s">
        <v>47</v>
      </c>
      <c r="D822" t="s">
        <v>48</v>
      </c>
      <c r="E822">
        <v>11</v>
      </c>
      <c r="F822" t="s">
        <v>37</v>
      </c>
      <c r="G822">
        <v>100</v>
      </c>
      <c r="H822" t="s">
        <v>27</v>
      </c>
      <c r="I822" t="s">
        <v>38</v>
      </c>
      <c r="J822" t="s">
        <v>39</v>
      </c>
      <c r="K822" t="s">
        <v>30</v>
      </c>
      <c r="L822" t="s">
        <v>31</v>
      </c>
      <c r="M822">
        <v>3</v>
      </c>
      <c r="N822" t="s">
        <v>40</v>
      </c>
      <c r="O822" t="s">
        <v>41</v>
      </c>
      <c r="P822">
        <v>2.37914</v>
      </c>
      <c r="Q822">
        <v>336087.72879999998</v>
      </c>
      <c r="R822">
        <v>3061797.6101000002</v>
      </c>
      <c r="S822">
        <v>336085.67073999997</v>
      </c>
      <c r="T822">
        <v>3061796.4164999998</v>
      </c>
      <c r="U822">
        <v>2.379E-3</v>
      </c>
    </row>
    <row r="823" spans="1:21" x14ac:dyDescent="0.25">
      <c r="A823">
        <v>821</v>
      </c>
      <c r="B823" t="s">
        <v>24</v>
      </c>
      <c r="C823" t="s">
        <v>47</v>
      </c>
      <c r="D823" t="s">
        <v>48</v>
      </c>
      <c r="E823">
        <v>11</v>
      </c>
      <c r="F823" t="s">
        <v>37</v>
      </c>
      <c r="G823">
        <v>100</v>
      </c>
      <c r="H823" t="s">
        <v>27</v>
      </c>
      <c r="I823" t="s">
        <v>38</v>
      </c>
      <c r="J823" t="s">
        <v>39</v>
      </c>
      <c r="K823" t="s">
        <v>30</v>
      </c>
      <c r="L823" t="s">
        <v>31</v>
      </c>
      <c r="M823">
        <v>3</v>
      </c>
      <c r="N823" t="s">
        <v>40</v>
      </c>
      <c r="O823" t="s">
        <v>41</v>
      </c>
      <c r="P823">
        <v>15.706899999999999</v>
      </c>
      <c r="Q823">
        <v>335991.80579100002</v>
      </c>
      <c r="R823">
        <v>3061741.9781800001</v>
      </c>
      <c r="S823">
        <v>335978.21860000002</v>
      </c>
      <c r="T823">
        <v>3061734.0981000001</v>
      </c>
      <c r="U823">
        <v>1.5706999999999999E-2</v>
      </c>
    </row>
    <row r="824" spans="1:21" x14ac:dyDescent="0.25">
      <c r="A824">
        <v>822</v>
      </c>
      <c r="B824" t="s">
        <v>24</v>
      </c>
      <c r="C824" t="s">
        <v>47</v>
      </c>
      <c r="D824" t="s">
        <v>48</v>
      </c>
      <c r="E824">
        <v>11</v>
      </c>
      <c r="F824" t="s">
        <v>37</v>
      </c>
      <c r="G824">
        <v>100</v>
      </c>
      <c r="H824" t="s">
        <v>27</v>
      </c>
      <c r="I824" t="s">
        <v>38</v>
      </c>
      <c r="J824" t="s">
        <v>39</v>
      </c>
      <c r="K824" t="s">
        <v>30</v>
      </c>
      <c r="L824" t="s">
        <v>31</v>
      </c>
      <c r="M824">
        <v>3</v>
      </c>
      <c r="N824" t="s">
        <v>40</v>
      </c>
      <c r="O824" t="s">
        <v>41</v>
      </c>
      <c r="P824">
        <v>108.509</v>
      </c>
      <c r="Q824">
        <v>336085.67073999997</v>
      </c>
      <c r="R824">
        <v>3061796.4164999998</v>
      </c>
      <c r="S824">
        <v>335991.80579100002</v>
      </c>
      <c r="T824">
        <v>3061741.9781800001</v>
      </c>
      <c r="U824">
        <v>0.10850899999999999</v>
      </c>
    </row>
    <row r="825" spans="1:21" x14ac:dyDescent="0.25">
      <c r="A825">
        <v>823</v>
      </c>
      <c r="B825" t="s">
        <v>24</v>
      </c>
      <c r="C825" t="s">
        <v>47</v>
      </c>
      <c r="D825" t="s">
        <v>48</v>
      </c>
      <c r="E825">
        <v>11</v>
      </c>
      <c r="F825" t="s">
        <v>37</v>
      </c>
      <c r="G825">
        <v>100</v>
      </c>
      <c r="H825" t="s">
        <v>27</v>
      </c>
      <c r="I825" t="s">
        <v>38</v>
      </c>
      <c r="J825" t="s">
        <v>39</v>
      </c>
      <c r="K825" t="s">
        <v>30</v>
      </c>
      <c r="L825" t="s">
        <v>31</v>
      </c>
      <c r="M825">
        <v>3</v>
      </c>
      <c r="N825" t="s">
        <v>40</v>
      </c>
      <c r="O825" t="s">
        <v>41</v>
      </c>
      <c r="P825">
        <v>86.602500000000006</v>
      </c>
      <c r="Q825">
        <v>335978.21860000002</v>
      </c>
      <c r="R825">
        <v>3061734.0981000001</v>
      </c>
      <c r="S825">
        <v>335902.87657700002</v>
      </c>
      <c r="T825">
        <v>3061691.3947700001</v>
      </c>
      <c r="U825">
        <v>8.6602999999999999E-2</v>
      </c>
    </row>
    <row r="826" spans="1:21" x14ac:dyDescent="0.25">
      <c r="A826">
        <v>824</v>
      </c>
      <c r="B826" t="s">
        <v>24</v>
      </c>
      <c r="C826" t="s">
        <v>47</v>
      </c>
      <c r="D826" t="s">
        <v>48</v>
      </c>
      <c r="E826">
        <v>11</v>
      </c>
      <c r="F826" t="s">
        <v>37</v>
      </c>
      <c r="G826">
        <v>100</v>
      </c>
      <c r="H826" t="s">
        <v>27</v>
      </c>
      <c r="I826" t="s">
        <v>38</v>
      </c>
      <c r="J826" t="s">
        <v>39</v>
      </c>
      <c r="K826" t="s">
        <v>30</v>
      </c>
      <c r="L826" t="s">
        <v>31</v>
      </c>
      <c r="M826">
        <v>3</v>
      </c>
      <c r="N826" t="s">
        <v>40</v>
      </c>
      <c r="O826" t="s">
        <v>41</v>
      </c>
      <c r="P826">
        <v>0.76470800000000005</v>
      </c>
      <c r="Q826">
        <v>335902.87657700002</v>
      </c>
      <c r="R826">
        <v>3061691.3947700001</v>
      </c>
      <c r="S826">
        <v>335902.21130000002</v>
      </c>
      <c r="T826">
        <v>3061691.0177000002</v>
      </c>
      <c r="U826">
        <v>7.6499999999999995E-4</v>
      </c>
    </row>
    <row r="827" spans="1:21" x14ac:dyDescent="0.25">
      <c r="A827">
        <v>825</v>
      </c>
      <c r="B827" t="s">
        <v>24</v>
      </c>
      <c r="C827" t="s">
        <v>47</v>
      </c>
      <c r="D827" t="s">
        <v>48</v>
      </c>
      <c r="E827">
        <v>11</v>
      </c>
      <c r="F827" t="s">
        <v>37</v>
      </c>
      <c r="G827">
        <v>100</v>
      </c>
      <c r="H827" t="s">
        <v>27</v>
      </c>
      <c r="I827" t="s">
        <v>38</v>
      </c>
      <c r="J827" t="s">
        <v>39</v>
      </c>
      <c r="K827" t="s">
        <v>30</v>
      </c>
      <c r="L827" t="s">
        <v>31</v>
      </c>
      <c r="M827">
        <v>3</v>
      </c>
      <c r="N827" t="s">
        <v>40</v>
      </c>
      <c r="O827" t="s">
        <v>41</v>
      </c>
      <c r="P827">
        <v>18.386299999999999</v>
      </c>
      <c r="Q827">
        <v>335902.21130000002</v>
      </c>
      <c r="R827">
        <v>3061691.0177000002</v>
      </c>
      <c r="S827">
        <v>335886.21557599999</v>
      </c>
      <c r="T827">
        <v>3061681.9515999998</v>
      </c>
      <c r="U827">
        <v>1.8386E-2</v>
      </c>
    </row>
    <row r="828" spans="1:21" x14ac:dyDescent="0.25">
      <c r="A828">
        <v>826</v>
      </c>
      <c r="B828" t="s">
        <v>24</v>
      </c>
      <c r="C828" t="s">
        <v>47</v>
      </c>
      <c r="D828" t="s">
        <v>48</v>
      </c>
      <c r="E828">
        <v>11</v>
      </c>
      <c r="F828" t="s">
        <v>37</v>
      </c>
      <c r="G828">
        <v>100</v>
      </c>
      <c r="H828" t="s">
        <v>27</v>
      </c>
      <c r="I828" t="s">
        <v>38</v>
      </c>
      <c r="J828" t="s">
        <v>39</v>
      </c>
      <c r="K828" t="s">
        <v>30</v>
      </c>
      <c r="L828" t="s">
        <v>31</v>
      </c>
      <c r="M828">
        <v>3</v>
      </c>
      <c r="N828" t="s">
        <v>40</v>
      </c>
      <c r="O828" t="s">
        <v>41</v>
      </c>
      <c r="P828">
        <v>59.742800000000003</v>
      </c>
      <c r="Q828">
        <v>335886.21557599999</v>
      </c>
      <c r="R828">
        <v>3061681.9515999998</v>
      </c>
      <c r="S828">
        <v>335834.24060000002</v>
      </c>
      <c r="T828">
        <v>3061652.4931000001</v>
      </c>
      <c r="U828">
        <v>5.9742999999999997E-2</v>
      </c>
    </row>
    <row r="829" spans="1:21" x14ac:dyDescent="0.25">
      <c r="A829">
        <v>827</v>
      </c>
      <c r="B829" t="s">
        <v>24</v>
      </c>
      <c r="C829" t="s">
        <v>47</v>
      </c>
      <c r="D829" t="s">
        <v>48</v>
      </c>
      <c r="E829">
        <v>11</v>
      </c>
      <c r="F829" t="s">
        <v>37</v>
      </c>
      <c r="G829">
        <v>100</v>
      </c>
      <c r="H829" t="s">
        <v>27</v>
      </c>
      <c r="I829" t="s">
        <v>38</v>
      </c>
      <c r="J829" t="s">
        <v>39</v>
      </c>
      <c r="K829" t="s">
        <v>30</v>
      </c>
      <c r="L829" t="s">
        <v>31</v>
      </c>
      <c r="M829">
        <v>3</v>
      </c>
      <c r="N829" t="s">
        <v>40</v>
      </c>
      <c r="O829" t="s">
        <v>41</v>
      </c>
      <c r="P829">
        <v>67.876599999999996</v>
      </c>
      <c r="Q829">
        <v>335834.24060000002</v>
      </c>
      <c r="R829">
        <v>3061652.4931000001</v>
      </c>
      <c r="S829">
        <v>335776.674398</v>
      </c>
      <c r="T829">
        <v>3061616.5296900002</v>
      </c>
      <c r="U829">
        <v>6.7877000000000007E-2</v>
      </c>
    </row>
    <row r="830" spans="1:21" x14ac:dyDescent="0.25">
      <c r="A830">
        <v>828</v>
      </c>
      <c r="B830" t="s">
        <v>24</v>
      </c>
      <c r="C830" t="s">
        <v>47</v>
      </c>
      <c r="D830" t="s">
        <v>48</v>
      </c>
      <c r="E830">
        <v>11</v>
      </c>
      <c r="F830" t="s">
        <v>37</v>
      </c>
      <c r="G830">
        <v>100</v>
      </c>
      <c r="H830" t="s">
        <v>27</v>
      </c>
      <c r="I830" t="s">
        <v>38</v>
      </c>
      <c r="J830" t="s">
        <v>39</v>
      </c>
      <c r="K830" t="s">
        <v>30</v>
      </c>
      <c r="L830" t="s">
        <v>31</v>
      </c>
      <c r="M830">
        <v>3</v>
      </c>
      <c r="N830" t="s">
        <v>40</v>
      </c>
      <c r="O830" t="s">
        <v>41</v>
      </c>
      <c r="P830">
        <v>49.217399999999998</v>
      </c>
      <c r="Q830">
        <v>335776.674398</v>
      </c>
      <c r="R830">
        <v>3061616.5296900002</v>
      </c>
      <c r="S830">
        <v>335734.93310000002</v>
      </c>
      <c r="T830">
        <v>3061590.4526</v>
      </c>
      <c r="U830">
        <v>4.9216999999999997E-2</v>
      </c>
    </row>
    <row r="831" spans="1:21" x14ac:dyDescent="0.25">
      <c r="A831">
        <v>829</v>
      </c>
      <c r="B831" t="s">
        <v>24</v>
      </c>
      <c r="C831" t="s">
        <v>47</v>
      </c>
      <c r="D831" t="s">
        <v>48</v>
      </c>
      <c r="E831">
        <v>11</v>
      </c>
      <c r="F831" t="s">
        <v>37</v>
      </c>
      <c r="G831">
        <v>100</v>
      </c>
      <c r="H831" t="s">
        <v>27</v>
      </c>
      <c r="I831" t="s">
        <v>38</v>
      </c>
      <c r="J831" t="s">
        <v>39</v>
      </c>
      <c r="K831" t="s">
        <v>30</v>
      </c>
      <c r="L831" t="s">
        <v>31</v>
      </c>
      <c r="M831">
        <v>3</v>
      </c>
      <c r="N831" t="s">
        <v>40</v>
      </c>
      <c r="O831" t="s">
        <v>41</v>
      </c>
      <c r="P831">
        <v>113.35</v>
      </c>
      <c r="Q831">
        <v>335734.93310000002</v>
      </c>
      <c r="R831">
        <v>3061590.4526</v>
      </c>
      <c r="S831">
        <v>335635.69069999998</v>
      </c>
      <c r="T831">
        <v>3061535.6886999998</v>
      </c>
      <c r="U831">
        <v>0.11335000000000001</v>
      </c>
    </row>
    <row r="832" spans="1:21" x14ac:dyDescent="0.25">
      <c r="A832">
        <v>830</v>
      </c>
      <c r="B832" t="s">
        <v>24</v>
      </c>
      <c r="C832" t="s">
        <v>47</v>
      </c>
      <c r="D832" t="s">
        <v>48</v>
      </c>
      <c r="E832">
        <v>11</v>
      </c>
      <c r="F832" t="s">
        <v>37</v>
      </c>
      <c r="G832">
        <v>100</v>
      </c>
      <c r="H832" t="s">
        <v>27</v>
      </c>
      <c r="I832" t="s">
        <v>38</v>
      </c>
      <c r="J832" t="s">
        <v>39</v>
      </c>
      <c r="K832" t="s">
        <v>30</v>
      </c>
      <c r="L832" t="s">
        <v>31</v>
      </c>
      <c r="M832">
        <v>3</v>
      </c>
      <c r="N832" t="s">
        <v>40</v>
      </c>
      <c r="O832" t="s">
        <v>41</v>
      </c>
      <c r="P832">
        <v>4.4463600000000003</v>
      </c>
      <c r="Q832">
        <v>335635.69069999998</v>
      </c>
      <c r="R832">
        <v>3061535.6886999998</v>
      </c>
      <c r="S832">
        <v>335631.797708</v>
      </c>
      <c r="T832">
        <v>3061533.5405100002</v>
      </c>
      <c r="U832">
        <v>4.4460000000000003E-3</v>
      </c>
    </row>
    <row r="833" spans="1:21" x14ac:dyDescent="0.25">
      <c r="A833">
        <v>831</v>
      </c>
      <c r="B833" t="s">
        <v>24</v>
      </c>
      <c r="C833" t="s">
        <v>47</v>
      </c>
      <c r="D833" t="s">
        <v>48</v>
      </c>
      <c r="E833">
        <v>11</v>
      </c>
      <c r="F833" t="s">
        <v>37</v>
      </c>
      <c r="G833">
        <v>100</v>
      </c>
      <c r="H833" t="s">
        <v>27</v>
      </c>
      <c r="I833" t="s">
        <v>38</v>
      </c>
      <c r="J833" t="s">
        <v>39</v>
      </c>
      <c r="K833" t="s">
        <v>30</v>
      </c>
      <c r="L833" t="s">
        <v>31</v>
      </c>
      <c r="M833">
        <v>3</v>
      </c>
      <c r="N833" t="s">
        <v>40</v>
      </c>
      <c r="O833" t="s">
        <v>41</v>
      </c>
      <c r="P833">
        <v>19.956800000000001</v>
      </c>
      <c r="Q833">
        <v>335631.797708</v>
      </c>
      <c r="R833">
        <v>3061533.5405100002</v>
      </c>
      <c r="S833">
        <v>335614.32459999999</v>
      </c>
      <c r="T833">
        <v>3061523.8986999998</v>
      </c>
      <c r="U833">
        <v>1.9956999999999999E-2</v>
      </c>
    </row>
    <row r="834" spans="1:21" x14ac:dyDescent="0.25">
      <c r="A834">
        <v>832</v>
      </c>
      <c r="B834" t="s">
        <v>24</v>
      </c>
      <c r="C834" t="s">
        <v>47</v>
      </c>
      <c r="D834" t="s">
        <v>48</v>
      </c>
      <c r="E834">
        <v>11</v>
      </c>
      <c r="F834" t="s">
        <v>37</v>
      </c>
      <c r="G834">
        <v>100</v>
      </c>
      <c r="H834" t="s">
        <v>27</v>
      </c>
      <c r="I834" t="s">
        <v>38</v>
      </c>
      <c r="J834" t="s">
        <v>39</v>
      </c>
      <c r="K834" t="s">
        <v>30</v>
      </c>
      <c r="L834" t="s">
        <v>31</v>
      </c>
      <c r="M834">
        <v>3</v>
      </c>
      <c r="N834" t="s">
        <v>40</v>
      </c>
      <c r="O834" t="s">
        <v>41</v>
      </c>
      <c r="P834">
        <v>96.513300000000001</v>
      </c>
      <c r="Q834">
        <v>335614.32459999999</v>
      </c>
      <c r="R834">
        <v>3061523.8986999998</v>
      </c>
      <c r="S834">
        <v>335538.69549999997</v>
      </c>
      <c r="T834">
        <v>3061463.9399000001</v>
      </c>
      <c r="U834">
        <v>9.6513000000000002E-2</v>
      </c>
    </row>
    <row r="835" spans="1:21" x14ac:dyDescent="0.25">
      <c r="A835">
        <v>833</v>
      </c>
      <c r="B835" t="s">
        <v>24</v>
      </c>
      <c r="C835" t="s">
        <v>47</v>
      </c>
      <c r="D835" t="s">
        <v>48</v>
      </c>
      <c r="E835">
        <v>11</v>
      </c>
      <c r="F835" t="s">
        <v>37</v>
      </c>
      <c r="G835">
        <v>100</v>
      </c>
      <c r="H835" t="s">
        <v>27</v>
      </c>
      <c r="I835" t="s">
        <v>38</v>
      </c>
      <c r="J835" t="s">
        <v>39</v>
      </c>
      <c r="K835" t="s">
        <v>30</v>
      </c>
      <c r="L835" t="s">
        <v>31</v>
      </c>
      <c r="M835">
        <v>3</v>
      </c>
      <c r="N835" t="s">
        <v>40</v>
      </c>
      <c r="O835" t="s">
        <v>41</v>
      </c>
      <c r="P835">
        <v>78.743499999999997</v>
      </c>
      <c r="Q835">
        <v>335538.69549999997</v>
      </c>
      <c r="R835">
        <v>3061463.9399000001</v>
      </c>
      <c r="S835">
        <v>335488.63780000003</v>
      </c>
      <c r="T835">
        <v>3061403.1553000002</v>
      </c>
      <c r="U835">
        <v>7.8743999999999995E-2</v>
      </c>
    </row>
    <row r="836" spans="1:21" x14ac:dyDescent="0.25">
      <c r="A836">
        <v>834</v>
      </c>
      <c r="B836" t="s">
        <v>24</v>
      </c>
      <c r="C836" t="s">
        <v>47</v>
      </c>
      <c r="D836" t="s">
        <v>48</v>
      </c>
      <c r="E836">
        <v>11</v>
      </c>
      <c r="F836" t="s">
        <v>37</v>
      </c>
      <c r="G836">
        <v>100</v>
      </c>
      <c r="H836" t="s">
        <v>27</v>
      </c>
      <c r="I836" t="s">
        <v>38</v>
      </c>
      <c r="J836" t="s">
        <v>39</v>
      </c>
      <c r="K836" t="s">
        <v>30</v>
      </c>
      <c r="L836" t="s">
        <v>31</v>
      </c>
      <c r="M836">
        <v>3</v>
      </c>
      <c r="N836" t="s">
        <v>40</v>
      </c>
      <c r="O836" t="s">
        <v>41</v>
      </c>
      <c r="P836">
        <v>2.4680900000000001</v>
      </c>
      <c r="Q836">
        <v>335488.63780000003</v>
      </c>
      <c r="R836">
        <v>3061403.1553000002</v>
      </c>
      <c r="S836">
        <v>335487.09142000001</v>
      </c>
      <c r="T836">
        <v>3061401.23171</v>
      </c>
      <c r="U836">
        <v>2.4680000000000001E-3</v>
      </c>
    </row>
    <row r="837" spans="1:21" x14ac:dyDescent="0.25">
      <c r="A837">
        <v>835</v>
      </c>
      <c r="B837" t="s">
        <v>24</v>
      </c>
      <c r="C837" t="s">
        <v>47</v>
      </c>
      <c r="D837" t="s">
        <v>48</v>
      </c>
      <c r="E837">
        <v>11</v>
      </c>
      <c r="F837" t="s">
        <v>37</v>
      </c>
      <c r="G837">
        <v>100</v>
      </c>
      <c r="H837" t="s">
        <v>27</v>
      </c>
      <c r="I837" t="s">
        <v>38</v>
      </c>
      <c r="J837" t="s">
        <v>39</v>
      </c>
      <c r="K837" t="s">
        <v>30</v>
      </c>
      <c r="L837" t="s">
        <v>31</v>
      </c>
      <c r="M837">
        <v>3</v>
      </c>
      <c r="N837" t="s">
        <v>40</v>
      </c>
      <c r="O837" t="s">
        <v>41</v>
      </c>
      <c r="P837">
        <v>0.52035699999999996</v>
      </c>
      <c r="Q837">
        <v>335486.77752900001</v>
      </c>
      <c r="R837">
        <v>3061400.8412600001</v>
      </c>
      <c r="S837">
        <v>335486.45150000002</v>
      </c>
      <c r="T837">
        <v>3061400.4356999998</v>
      </c>
      <c r="U837">
        <v>5.1999999999999995E-4</v>
      </c>
    </row>
    <row r="838" spans="1:21" x14ac:dyDescent="0.25">
      <c r="A838">
        <v>836</v>
      </c>
      <c r="B838" t="s">
        <v>24</v>
      </c>
      <c r="C838" t="s">
        <v>47</v>
      </c>
      <c r="D838" t="s">
        <v>48</v>
      </c>
      <c r="E838">
        <v>11</v>
      </c>
      <c r="F838" t="s">
        <v>37</v>
      </c>
      <c r="G838">
        <v>100</v>
      </c>
      <c r="H838" t="s">
        <v>27</v>
      </c>
      <c r="I838" t="s">
        <v>38</v>
      </c>
      <c r="J838" t="s">
        <v>39</v>
      </c>
      <c r="K838" t="s">
        <v>30</v>
      </c>
      <c r="L838" t="s">
        <v>31</v>
      </c>
      <c r="M838">
        <v>3</v>
      </c>
      <c r="N838" t="s">
        <v>40</v>
      </c>
      <c r="O838" t="s">
        <v>41</v>
      </c>
      <c r="P838">
        <v>0.50098399999999998</v>
      </c>
      <c r="Q838">
        <v>335487.09142000001</v>
      </c>
      <c r="R838">
        <v>3061401.23171</v>
      </c>
      <c r="S838">
        <v>335486.77752900001</v>
      </c>
      <c r="T838">
        <v>3061400.8412600001</v>
      </c>
      <c r="U838">
        <v>5.0100000000000003E-4</v>
      </c>
    </row>
    <row r="839" spans="1:21" x14ac:dyDescent="0.25">
      <c r="A839">
        <v>837</v>
      </c>
      <c r="B839" t="s">
        <v>24</v>
      </c>
      <c r="C839" t="s">
        <v>47</v>
      </c>
      <c r="D839" t="s">
        <v>48</v>
      </c>
      <c r="E839">
        <v>11</v>
      </c>
      <c r="F839" t="s">
        <v>37</v>
      </c>
      <c r="G839">
        <v>100</v>
      </c>
      <c r="H839" t="s">
        <v>27</v>
      </c>
      <c r="I839" t="s">
        <v>38</v>
      </c>
      <c r="J839" t="s">
        <v>39</v>
      </c>
      <c r="K839" t="s">
        <v>30</v>
      </c>
      <c r="L839" t="s">
        <v>31</v>
      </c>
      <c r="M839">
        <v>3</v>
      </c>
      <c r="N839" t="s">
        <v>40</v>
      </c>
      <c r="O839" t="s">
        <v>41</v>
      </c>
      <c r="P839">
        <v>9.3118999999999993E-2</v>
      </c>
      <c r="Q839">
        <v>335486.45150000002</v>
      </c>
      <c r="R839">
        <v>3061400.4356999998</v>
      </c>
      <c r="S839">
        <v>335486.39315600001</v>
      </c>
      <c r="T839">
        <v>3061400.3631199999</v>
      </c>
      <c r="U839">
        <v>9.2999999999999997E-5</v>
      </c>
    </row>
    <row r="840" spans="1:21" x14ac:dyDescent="0.25">
      <c r="A840">
        <v>838</v>
      </c>
      <c r="B840" t="s">
        <v>24</v>
      </c>
      <c r="C840" t="s">
        <v>47</v>
      </c>
      <c r="D840" t="s">
        <v>48</v>
      </c>
      <c r="E840">
        <v>11</v>
      </c>
      <c r="F840" t="s">
        <v>37</v>
      </c>
      <c r="G840">
        <v>100</v>
      </c>
      <c r="H840" t="s">
        <v>27</v>
      </c>
      <c r="I840" t="s">
        <v>38</v>
      </c>
      <c r="J840" t="s">
        <v>39</v>
      </c>
      <c r="K840" t="s">
        <v>30</v>
      </c>
      <c r="L840" t="s">
        <v>31</v>
      </c>
      <c r="M840">
        <v>3</v>
      </c>
      <c r="N840" t="s">
        <v>40</v>
      </c>
      <c r="O840" t="s">
        <v>41</v>
      </c>
      <c r="P840">
        <v>1.62998</v>
      </c>
      <c r="Q840">
        <v>335478.68506699998</v>
      </c>
      <c r="R840">
        <v>3061390.7748799999</v>
      </c>
      <c r="S840">
        <v>335477.66379999998</v>
      </c>
      <c r="T840">
        <v>3061389.5044999998</v>
      </c>
      <c r="U840">
        <v>1.6299999999999999E-3</v>
      </c>
    </row>
    <row r="841" spans="1:21" x14ac:dyDescent="0.25">
      <c r="A841">
        <v>839</v>
      </c>
      <c r="B841" t="s">
        <v>24</v>
      </c>
      <c r="C841" t="s">
        <v>47</v>
      </c>
      <c r="D841" t="s">
        <v>48</v>
      </c>
      <c r="E841">
        <v>11</v>
      </c>
      <c r="F841" t="s">
        <v>37</v>
      </c>
      <c r="G841">
        <v>100</v>
      </c>
      <c r="H841" t="s">
        <v>27</v>
      </c>
      <c r="I841" t="s">
        <v>38</v>
      </c>
      <c r="J841" t="s">
        <v>39</v>
      </c>
      <c r="K841" t="s">
        <v>30</v>
      </c>
      <c r="L841" t="s">
        <v>31</v>
      </c>
      <c r="M841">
        <v>3</v>
      </c>
      <c r="N841" t="s">
        <v>40</v>
      </c>
      <c r="O841" t="s">
        <v>41</v>
      </c>
      <c r="P841">
        <v>12.3024</v>
      </c>
      <c r="Q841">
        <v>335486.39315600001</v>
      </c>
      <c r="R841">
        <v>3061400.3631199999</v>
      </c>
      <c r="S841">
        <v>335478.68506699998</v>
      </c>
      <c r="T841">
        <v>3061390.7748799999</v>
      </c>
      <c r="U841">
        <v>1.2302E-2</v>
      </c>
    </row>
    <row r="842" spans="1:21" x14ac:dyDescent="0.25">
      <c r="A842">
        <v>840</v>
      </c>
      <c r="B842" t="s">
        <v>24</v>
      </c>
      <c r="C842" t="s">
        <v>47</v>
      </c>
      <c r="D842" t="s">
        <v>48</v>
      </c>
      <c r="E842">
        <v>11</v>
      </c>
      <c r="F842" t="s">
        <v>37</v>
      </c>
      <c r="G842">
        <v>100</v>
      </c>
      <c r="H842" t="s">
        <v>27</v>
      </c>
      <c r="I842" t="s">
        <v>38</v>
      </c>
      <c r="J842" t="s">
        <v>39</v>
      </c>
      <c r="K842" t="s">
        <v>30</v>
      </c>
      <c r="L842" t="s">
        <v>31</v>
      </c>
      <c r="M842">
        <v>3</v>
      </c>
      <c r="N842" t="s">
        <v>40</v>
      </c>
      <c r="O842" t="s">
        <v>41</v>
      </c>
      <c r="P842">
        <v>59.277799999999999</v>
      </c>
      <c r="Q842">
        <v>335477.66379999998</v>
      </c>
      <c r="R842">
        <v>3061389.5044999998</v>
      </c>
      <c r="S842">
        <v>335440.52309999999</v>
      </c>
      <c r="T842">
        <v>3061343.3045999999</v>
      </c>
      <c r="U842">
        <v>5.9277999999999997E-2</v>
      </c>
    </row>
    <row r="843" spans="1:21" x14ac:dyDescent="0.25">
      <c r="A843">
        <v>841</v>
      </c>
      <c r="B843" t="s">
        <v>24</v>
      </c>
      <c r="C843" t="s">
        <v>47</v>
      </c>
      <c r="D843" t="s">
        <v>48</v>
      </c>
      <c r="E843">
        <v>11</v>
      </c>
      <c r="F843" t="s">
        <v>37</v>
      </c>
      <c r="G843">
        <v>100</v>
      </c>
      <c r="H843" t="s">
        <v>27</v>
      </c>
      <c r="I843" t="s">
        <v>38</v>
      </c>
      <c r="J843" t="s">
        <v>39</v>
      </c>
      <c r="K843" t="s">
        <v>30</v>
      </c>
      <c r="L843" t="s">
        <v>31</v>
      </c>
      <c r="M843">
        <v>3</v>
      </c>
      <c r="N843" t="s">
        <v>40</v>
      </c>
      <c r="O843" t="s">
        <v>41</v>
      </c>
      <c r="P843">
        <v>1.18981</v>
      </c>
      <c r="Q843">
        <v>335440.52309999999</v>
      </c>
      <c r="R843">
        <v>3061343.3045999999</v>
      </c>
      <c r="S843">
        <v>335439.81040000002</v>
      </c>
      <c r="T843">
        <v>3061342.3518699999</v>
      </c>
      <c r="U843">
        <v>1.1900000000000001E-3</v>
      </c>
    </row>
    <row r="844" spans="1:21" x14ac:dyDescent="0.25">
      <c r="A844">
        <v>842</v>
      </c>
      <c r="B844" t="s">
        <v>24</v>
      </c>
      <c r="C844" t="s">
        <v>47</v>
      </c>
      <c r="D844" t="s">
        <v>48</v>
      </c>
      <c r="E844">
        <v>11</v>
      </c>
      <c r="F844" t="s">
        <v>37</v>
      </c>
      <c r="G844">
        <v>100</v>
      </c>
      <c r="H844" t="s">
        <v>27</v>
      </c>
      <c r="I844" t="s">
        <v>38</v>
      </c>
      <c r="J844" t="s">
        <v>39</v>
      </c>
      <c r="K844" t="s">
        <v>30</v>
      </c>
      <c r="L844" t="s">
        <v>31</v>
      </c>
      <c r="M844">
        <v>3</v>
      </c>
      <c r="N844" t="s">
        <v>40</v>
      </c>
      <c r="O844" t="s">
        <v>41</v>
      </c>
      <c r="P844">
        <v>28.467199999999998</v>
      </c>
      <c r="Q844">
        <v>335387.52199199999</v>
      </c>
      <c r="R844">
        <v>3061272.4532400002</v>
      </c>
      <c r="S844">
        <v>335370.46999999997</v>
      </c>
      <c r="T844">
        <v>3061249.6582999998</v>
      </c>
      <c r="U844">
        <v>2.8466999999999999E-2</v>
      </c>
    </row>
    <row r="845" spans="1:21" x14ac:dyDescent="0.25">
      <c r="A845">
        <v>843</v>
      </c>
      <c r="B845" t="s">
        <v>24</v>
      </c>
      <c r="C845" t="s">
        <v>47</v>
      </c>
      <c r="D845" t="s">
        <v>48</v>
      </c>
      <c r="E845">
        <v>11</v>
      </c>
      <c r="F845" t="s">
        <v>37</v>
      </c>
      <c r="G845">
        <v>100</v>
      </c>
      <c r="H845" t="s">
        <v>27</v>
      </c>
      <c r="I845" t="s">
        <v>38</v>
      </c>
      <c r="J845" t="s">
        <v>39</v>
      </c>
      <c r="K845" t="s">
        <v>30</v>
      </c>
      <c r="L845" t="s">
        <v>31</v>
      </c>
      <c r="M845">
        <v>3</v>
      </c>
      <c r="N845" t="s">
        <v>40</v>
      </c>
      <c r="O845" t="s">
        <v>41</v>
      </c>
      <c r="P845">
        <v>87.292000000000002</v>
      </c>
      <c r="Q845">
        <v>335439.81040000002</v>
      </c>
      <c r="R845">
        <v>3061342.3518699999</v>
      </c>
      <c r="S845">
        <v>335387.52199199999</v>
      </c>
      <c r="T845">
        <v>3061272.4532400002</v>
      </c>
      <c r="U845">
        <v>8.7291999999999995E-2</v>
      </c>
    </row>
    <row r="846" spans="1:21" x14ac:dyDescent="0.25">
      <c r="A846">
        <v>844</v>
      </c>
      <c r="B846" t="s">
        <v>24</v>
      </c>
      <c r="C846" t="s">
        <v>47</v>
      </c>
      <c r="D846" t="s">
        <v>48</v>
      </c>
      <c r="E846">
        <v>11</v>
      </c>
      <c r="F846" t="s">
        <v>37</v>
      </c>
      <c r="G846">
        <v>100</v>
      </c>
      <c r="H846" t="s">
        <v>27</v>
      </c>
      <c r="I846" t="s">
        <v>38</v>
      </c>
      <c r="J846" t="s">
        <v>39</v>
      </c>
      <c r="K846" t="s">
        <v>30</v>
      </c>
      <c r="L846" t="s">
        <v>31</v>
      </c>
      <c r="M846">
        <v>3</v>
      </c>
      <c r="N846" t="s">
        <v>40</v>
      </c>
      <c r="O846" t="s">
        <v>41</v>
      </c>
      <c r="P846">
        <v>65.614500000000007</v>
      </c>
      <c r="Q846">
        <v>335370.46999999997</v>
      </c>
      <c r="R846">
        <v>3061249.6582999998</v>
      </c>
      <c r="S846">
        <v>335330.82391600002</v>
      </c>
      <c r="T846">
        <v>3061197.3758899998</v>
      </c>
      <c r="U846">
        <v>6.5614000000000006E-2</v>
      </c>
    </row>
    <row r="847" spans="1:21" x14ac:dyDescent="0.25">
      <c r="A847">
        <v>845</v>
      </c>
      <c r="B847" t="s">
        <v>24</v>
      </c>
      <c r="C847" t="s">
        <v>47</v>
      </c>
      <c r="D847" t="s">
        <v>48</v>
      </c>
      <c r="E847">
        <v>11</v>
      </c>
      <c r="F847" t="s">
        <v>37</v>
      </c>
      <c r="G847">
        <v>100</v>
      </c>
      <c r="H847" t="s">
        <v>27</v>
      </c>
      <c r="I847" t="s">
        <v>38</v>
      </c>
      <c r="J847" t="s">
        <v>39</v>
      </c>
      <c r="K847" t="s">
        <v>30</v>
      </c>
      <c r="L847" t="s">
        <v>31</v>
      </c>
      <c r="M847">
        <v>3</v>
      </c>
      <c r="N847" t="s">
        <v>40</v>
      </c>
      <c r="O847" t="s">
        <v>41</v>
      </c>
      <c r="P847">
        <v>23.860600000000002</v>
      </c>
      <c r="Q847">
        <v>335330.82391600002</v>
      </c>
      <c r="R847">
        <v>3061197.3758899998</v>
      </c>
      <c r="S847">
        <v>335316.40669999999</v>
      </c>
      <c r="T847">
        <v>3061178.3635</v>
      </c>
      <c r="U847">
        <v>2.3861E-2</v>
      </c>
    </row>
    <row r="848" spans="1:21" x14ac:dyDescent="0.25">
      <c r="A848">
        <v>846</v>
      </c>
      <c r="B848" t="s">
        <v>24</v>
      </c>
      <c r="C848" t="s">
        <v>47</v>
      </c>
      <c r="D848" t="s">
        <v>48</v>
      </c>
      <c r="E848">
        <v>11</v>
      </c>
      <c r="F848" t="s">
        <v>37</v>
      </c>
      <c r="G848">
        <v>100</v>
      </c>
      <c r="H848" t="s">
        <v>27</v>
      </c>
      <c r="I848" t="s">
        <v>38</v>
      </c>
      <c r="J848" t="s">
        <v>39</v>
      </c>
      <c r="K848" t="s">
        <v>30</v>
      </c>
      <c r="L848" t="s">
        <v>31</v>
      </c>
      <c r="M848">
        <v>3</v>
      </c>
      <c r="N848" t="s">
        <v>40</v>
      </c>
      <c r="O848" t="s">
        <v>41</v>
      </c>
      <c r="P848">
        <v>32.606299999999997</v>
      </c>
      <c r="Q848">
        <v>335316.40669999999</v>
      </c>
      <c r="R848">
        <v>3061178.3635</v>
      </c>
      <c r="S848">
        <v>335297.46789999999</v>
      </c>
      <c r="T848">
        <v>3061151.8212000001</v>
      </c>
      <c r="U848">
        <v>3.2606000000000003E-2</v>
      </c>
    </row>
    <row r="849" spans="1:21" x14ac:dyDescent="0.25">
      <c r="A849">
        <v>847</v>
      </c>
      <c r="B849" t="s">
        <v>24</v>
      </c>
      <c r="C849" t="s">
        <v>47</v>
      </c>
      <c r="D849" t="s">
        <v>48</v>
      </c>
      <c r="E849">
        <v>11</v>
      </c>
      <c r="F849" t="s">
        <v>37</v>
      </c>
      <c r="G849">
        <v>100</v>
      </c>
      <c r="H849" t="s">
        <v>27</v>
      </c>
      <c r="I849" t="s">
        <v>38</v>
      </c>
      <c r="J849" t="s">
        <v>39</v>
      </c>
      <c r="K849" t="s">
        <v>30</v>
      </c>
      <c r="L849" t="s">
        <v>31</v>
      </c>
      <c r="M849">
        <v>3</v>
      </c>
      <c r="N849" t="s">
        <v>40</v>
      </c>
      <c r="O849" t="s">
        <v>41</v>
      </c>
      <c r="P849">
        <v>35.165599999999998</v>
      </c>
      <c r="Q849">
        <v>335297.46789999999</v>
      </c>
      <c r="R849">
        <v>3061151.8212000001</v>
      </c>
      <c r="S849">
        <v>335277.04259999999</v>
      </c>
      <c r="T849">
        <v>3061123.1956000002</v>
      </c>
      <c r="U849">
        <v>3.5166000000000003E-2</v>
      </c>
    </row>
    <row r="850" spans="1:21" x14ac:dyDescent="0.25">
      <c r="A850">
        <v>848</v>
      </c>
      <c r="B850" t="s">
        <v>24</v>
      </c>
      <c r="C850" t="s">
        <v>47</v>
      </c>
      <c r="D850" t="s">
        <v>48</v>
      </c>
      <c r="E850">
        <v>11</v>
      </c>
      <c r="F850" t="s">
        <v>37</v>
      </c>
      <c r="G850">
        <v>100</v>
      </c>
      <c r="H850" t="s">
        <v>27</v>
      </c>
      <c r="I850" t="s">
        <v>38</v>
      </c>
      <c r="J850" t="s">
        <v>39</v>
      </c>
      <c r="K850" t="s">
        <v>30</v>
      </c>
      <c r="L850" t="s">
        <v>31</v>
      </c>
      <c r="M850">
        <v>3</v>
      </c>
      <c r="N850" t="s">
        <v>40</v>
      </c>
      <c r="O850" t="s">
        <v>41</v>
      </c>
      <c r="P850">
        <v>105.652</v>
      </c>
      <c r="Q850">
        <v>335277.04259999999</v>
      </c>
      <c r="R850">
        <v>3061123.1956000002</v>
      </c>
      <c r="S850">
        <v>335214.10550000001</v>
      </c>
      <c r="T850">
        <v>3061038.3354000002</v>
      </c>
      <c r="U850">
        <v>0.105652</v>
      </c>
    </row>
    <row r="851" spans="1:21" x14ac:dyDescent="0.25">
      <c r="A851">
        <v>849</v>
      </c>
      <c r="B851" t="s">
        <v>24</v>
      </c>
      <c r="C851" t="s">
        <v>47</v>
      </c>
      <c r="D851" t="s">
        <v>48</v>
      </c>
      <c r="E851">
        <v>11</v>
      </c>
      <c r="F851" t="s">
        <v>37</v>
      </c>
      <c r="G851">
        <v>100</v>
      </c>
      <c r="H851" t="s">
        <v>27</v>
      </c>
      <c r="I851" t="s">
        <v>38</v>
      </c>
      <c r="J851" t="s">
        <v>39</v>
      </c>
      <c r="K851" t="s">
        <v>30</v>
      </c>
      <c r="L851" t="s">
        <v>31</v>
      </c>
      <c r="M851">
        <v>3</v>
      </c>
      <c r="N851" t="s">
        <v>40</v>
      </c>
      <c r="O851" t="s">
        <v>41</v>
      </c>
      <c r="P851">
        <v>90.052899999999994</v>
      </c>
      <c r="Q851">
        <v>335214.10550000001</v>
      </c>
      <c r="R851">
        <v>3061038.3354000002</v>
      </c>
      <c r="S851">
        <v>335159.07510000002</v>
      </c>
      <c r="T851">
        <v>3060967.0529999998</v>
      </c>
      <c r="U851">
        <v>9.0052999999999994E-2</v>
      </c>
    </row>
    <row r="852" spans="1:21" x14ac:dyDescent="0.25">
      <c r="A852">
        <v>850</v>
      </c>
      <c r="B852" t="s">
        <v>24</v>
      </c>
      <c r="C852" t="s">
        <v>47</v>
      </c>
      <c r="D852" t="s">
        <v>48</v>
      </c>
      <c r="E852">
        <v>11</v>
      </c>
      <c r="F852" t="s">
        <v>37</v>
      </c>
      <c r="G852">
        <v>100</v>
      </c>
      <c r="H852" t="s">
        <v>27</v>
      </c>
      <c r="I852" t="s">
        <v>38</v>
      </c>
      <c r="J852" t="s">
        <v>39</v>
      </c>
      <c r="K852" t="s">
        <v>30</v>
      </c>
      <c r="L852" t="s">
        <v>31</v>
      </c>
      <c r="M852">
        <v>3</v>
      </c>
      <c r="N852" t="s">
        <v>40</v>
      </c>
      <c r="O852" t="s">
        <v>41</v>
      </c>
      <c r="P852">
        <v>76.465100000000007</v>
      </c>
      <c r="Q852">
        <v>335159.07510000002</v>
      </c>
      <c r="R852">
        <v>3060967.0529999998</v>
      </c>
      <c r="S852">
        <v>335110.85279999999</v>
      </c>
      <c r="T852">
        <v>3060907.7105999999</v>
      </c>
      <c r="U852">
        <v>7.6465000000000005E-2</v>
      </c>
    </row>
    <row r="853" spans="1:21" x14ac:dyDescent="0.25">
      <c r="A853">
        <v>851</v>
      </c>
      <c r="B853" t="s">
        <v>24</v>
      </c>
      <c r="C853" t="s">
        <v>47</v>
      </c>
      <c r="D853" t="s">
        <v>48</v>
      </c>
      <c r="E853">
        <v>11</v>
      </c>
      <c r="F853" t="s">
        <v>37</v>
      </c>
      <c r="G853">
        <v>100</v>
      </c>
      <c r="H853" t="s">
        <v>27</v>
      </c>
      <c r="I853" t="s">
        <v>38</v>
      </c>
      <c r="J853" t="s">
        <v>39</v>
      </c>
      <c r="K853" t="s">
        <v>30</v>
      </c>
      <c r="L853" t="s">
        <v>31</v>
      </c>
      <c r="M853">
        <v>3</v>
      </c>
      <c r="N853" t="s">
        <v>40</v>
      </c>
      <c r="O853" t="s">
        <v>41</v>
      </c>
      <c r="P853">
        <v>28.255500000000001</v>
      </c>
      <c r="Q853">
        <v>335110.85279999999</v>
      </c>
      <c r="R853">
        <v>3060907.7105999999</v>
      </c>
      <c r="S853">
        <v>335093.96629999997</v>
      </c>
      <c r="T853">
        <v>3060885.0562999998</v>
      </c>
      <c r="U853">
        <v>2.8254999999999999E-2</v>
      </c>
    </row>
    <row r="854" spans="1:21" x14ac:dyDescent="0.25">
      <c r="A854">
        <v>852</v>
      </c>
      <c r="B854" t="s">
        <v>24</v>
      </c>
      <c r="C854" t="s">
        <v>47</v>
      </c>
      <c r="D854" t="s">
        <v>48</v>
      </c>
      <c r="E854">
        <v>11</v>
      </c>
      <c r="F854" t="s">
        <v>42</v>
      </c>
      <c r="G854">
        <v>300</v>
      </c>
      <c r="H854" t="s">
        <v>27</v>
      </c>
      <c r="I854" t="s">
        <v>38</v>
      </c>
      <c r="J854" t="s">
        <v>39</v>
      </c>
      <c r="K854" t="s">
        <v>49</v>
      </c>
      <c r="L854" t="s">
        <v>31</v>
      </c>
      <c r="M854">
        <v>3</v>
      </c>
      <c r="N854" t="s">
        <v>40</v>
      </c>
      <c r="O854" t="s">
        <v>41</v>
      </c>
      <c r="P854">
        <v>42.21</v>
      </c>
      <c r="Q854">
        <v>335093.96629999997</v>
      </c>
      <c r="R854">
        <v>3060885.0562999998</v>
      </c>
      <c r="S854">
        <v>335122.79019999999</v>
      </c>
      <c r="T854">
        <v>3060854.2201999999</v>
      </c>
      <c r="U854">
        <v>4.2209999999999998E-2</v>
      </c>
    </row>
    <row r="855" spans="1:21" x14ac:dyDescent="0.25">
      <c r="A855">
        <v>853</v>
      </c>
      <c r="B855" t="s">
        <v>24</v>
      </c>
      <c r="C855" t="s">
        <v>47</v>
      </c>
      <c r="D855" t="s">
        <v>48</v>
      </c>
      <c r="E855">
        <v>11</v>
      </c>
      <c r="F855" t="s">
        <v>42</v>
      </c>
      <c r="G855">
        <v>300</v>
      </c>
      <c r="H855" t="s">
        <v>27</v>
      </c>
      <c r="I855" t="s">
        <v>38</v>
      </c>
      <c r="J855" t="s">
        <v>39</v>
      </c>
      <c r="K855" t="s">
        <v>49</v>
      </c>
      <c r="L855" t="s">
        <v>31</v>
      </c>
      <c r="M855">
        <v>3</v>
      </c>
      <c r="N855" t="s">
        <v>40</v>
      </c>
      <c r="O855" t="s">
        <v>41</v>
      </c>
      <c r="P855">
        <v>105.465</v>
      </c>
      <c r="Q855">
        <v>335122.79019999999</v>
      </c>
      <c r="R855">
        <v>3060854.2201999999</v>
      </c>
      <c r="S855">
        <v>335055.19699999999</v>
      </c>
      <c r="T855">
        <v>3060773.2634000001</v>
      </c>
      <c r="U855">
        <v>0.105465</v>
      </c>
    </row>
    <row r="856" spans="1:21" x14ac:dyDescent="0.25">
      <c r="A856">
        <v>854</v>
      </c>
      <c r="B856" t="s">
        <v>24</v>
      </c>
      <c r="C856" t="s">
        <v>47</v>
      </c>
      <c r="D856" t="s">
        <v>48</v>
      </c>
      <c r="E856">
        <v>11</v>
      </c>
      <c r="F856" t="s">
        <v>42</v>
      </c>
      <c r="G856">
        <v>300</v>
      </c>
      <c r="H856" t="s">
        <v>27</v>
      </c>
      <c r="I856" t="s">
        <v>38</v>
      </c>
      <c r="J856" t="s">
        <v>39</v>
      </c>
      <c r="K856" t="s">
        <v>49</v>
      </c>
      <c r="L856" t="s">
        <v>31</v>
      </c>
      <c r="M856">
        <v>3</v>
      </c>
      <c r="N856" t="s">
        <v>40</v>
      </c>
      <c r="O856" t="s">
        <v>41</v>
      </c>
      <c r="P856">
        <v>114.214</v>
      </c>
      <c r="Q856">
        <v>335055.19699999999</v>
      </c>
      <c r="R856">
        <v>3060773.2634000001</v>
      </c>
      <c r="S856">
        <v>335092.83720000001</v>
      </c>
      <c r="T856">
        <v>3060665.4295000001</v>
      </c>
      <c r="U856">
        <v>0.114214</v>
      </c>
    </row>
    <row r="857" spans="1:21" x14ac:dyDescent="0.25">
      <c r="A857">
        <v>855</v>
      </c>
      <c r="B857" t="s">
        <v>24</v>
      </c>
      <c r="C857" t="s">
        <v>47</v>
      </c>
      <c r="D857" t="s">
        <v>48</v>
      </c>
      <c r="E857">
        <v>11</v>
      </c>
      <c r="F857" t="s">
        <v>42</v>
      </c>
      <c r="G857">
        <v>300</v>
      </c>
      <c r="H857" t="s">
        <v>27</v>
      </c>
      <c r="I857" t="s">
        <v>38</v>
      </c>
      <c r="J857" t="s">
        <v>39</v>
      </c>
      <c r="K857" t="s">
        <v>49</v>
      </c>
      <c r="L857" t="s">
        <v>31</v>
      </c>
      <c r="M857">
        <v>3</v>
      </c>
      <c r="N857" t="s">
        <v>40</v>
      </c>
      <c r="O857" t="s">
        <v>41</v>
      </c>
      <c r="P857">
        <v>102.82599999999999</v>
      </c>
      <c r="Q857">
        <v>335092.83720000001</v>
      </c>
      <c r="R857">
        <v>3060665.4295000001</v>
      </c>
      <c r="S857">
        <v>335087.58390000003</v>
      </c>
      <c r="T857">
        <v>3060562.7379000001</v>
      </c>
      <c r="U857">
        <v>0.102826</v>
      </c>
    </row>
    <row r="858" spans="1:21" x14ac:dyDescent="0.25">
      <c r="A858">
        <v>856</v>
      </c>
      <c r="B858" t="s">
        <v>24</v>
      </c>
      <c r="C858" t="s">
        <v>47</v>
      </c>
      <c r="D858" t="s">
        <v>48</v>
      </c>
      <c r="E858">
        <v>11</v>
      </c>
      <c r="F858" t="s">
        <v>42</v>
      </c>
      <c r="G858">
        <v>300</v>
      </c>
      <c r="H858" t="s">
        <v>27</v>
      </c>
      <c r="I858" t="s">
        <v>38</v>
      </c>
      <c r="J858" t="s">
        <v>39</v>
      </c>
      <c r="K858" t="s">
        <v>49</v>
      </c>
      <c r="L858" t="s">
        <v>31</v>
      </c>
      <c r="M858">
        <v>3</v>
      </c>
      <c r="N858" t="s">
        <v>40</v>
      </c>
      <c r="O858" t="s">
        <v>41</v>
      </c>
      <c r="P858">
        <v>98.383399999999995</v>
      </c>
      <c r="Q858">
        <v>335087.58390000003</v>
      </c>
      <c r="R858">
        <v>3060562.7379000001</v>
      </c>
      <c r="S858">
        <v>335106.55109999998</v>
      </c>
      <c r="T858">
        <v>3060466.2001</v>
      </c>
      <c r="U858">
        <v>9.8382999999999998E-2</v>
      </c>
    </row>
    <row r="859" spans="1:21" x14ac:dyDescent="0.25">
      <c r="A859">
        <v>857</v>
      </c>
      <c r="B859" t="s">
        <v>24</v>
      </c>
      <c r="C859" t="s">
        <v>47</v>
      </c>
      <c r="D859" t="s">
        <v>48</v>
      </c>
      <c r="E859">
        <v>11</v>
      </c>
      <c r="F859" t="s">
        <v>42</v>
      </c>
      <c r="G859">
        <v>300</v>
      </c>
      <c r="H859" t="s">
        <v>27</v>
      </c>
      <c r="I859" t="s">
        <v>38</v>
      </c>
      <c r="J859" t="s">
        <v>39</v>
      </c>
      <c r="K859" t="s">
        <v>49</v>
      </c>
      <c r="L859" t="s">
        <v>31</v>
      </c>
      <c r="M859">
        <v>3</v>
      </c>
      <c r="N859" t="s">
        <v>40</v>
      </c>
      <c r="O859" t="s">
        <v>41</v>
      </c>
      <c r="P859">
        <v>65.212299999999999</v>
      </c>
      <c r="Q859">
        <v>335106.55109999998</v>
      </c>
      <c r="R859">
        <v>3060466.2001</v>
      </c>
      <c r="S859">
        <v>335116.29800000001</v>
      </c>
      <c r="T859">
        <v>3060401.7203000002</v>
      </c>
      <c r="U859">
        <v>6.5212000000000006E-2</v>
      </c>
    </row>
    <row r="860" spans="1:21" x14ac:dyDescent="0.25">
      <c r="A860">
        <v>858</v>
      </c>
      <c r="B860" t="s">
        <v>24</v>
      </c>
      <c r="C860" t="s">
        <v>47</v>
      </c>
      <c r="D860" t="s">
        <v>48</v>
      </c>
      <c r="E860">
        <v>11</v>
      </c>
      <c r="F860" t="s">
        <v>42</v>
      </c>
      <c r="G860">
        <v>300</v>
      </c>
      <c r="H860" t="s">
        <v>27</v>
      </c>
      <c r="I860" t="s">
        <v>38</v>
      </c>
      <c r="J860" t="s">
        <v>39</v>
      </c>
      <c r="K860" t="s">
        <v>49</v>
      </c>
      <c r="L860" t="s">
        <v>31</v>
      </c>
      <c r="M860">
        <v>3</v>
      </c>
      <c r="N860" t="s">
        <v>40</v>
      </c>
      <c r="O860" t="s">
        <v>41</v>
      </c>
      <c r="P860">
        <v>50.086300000000001</v>
      </c>
      <c r="Q860">
        <v>335116.29800000001</v>
      </c>
      <c r="R860">
        <v>3060401.7203000002</v>
      </c>
      <c r="S860">
        <v>335119.4829</v>
      </c>
      <c r="T860">
        <v>3060351.7354000001</v>
      </c>
      <c r="U860">
        <v>5.0085999999999999E-2</v>
      </c>
    </row>
    <row r="861" spans="1:21" x14ac:dyDescent="0.25">
      <c r="A861">
        <v>859</v>
      </c>
      <c r="B861" t="s">
        <v>24</v>
      </c>
      <c r="C861" t="s">
        <v>47</v>
      </c>
      <c r="D861" t="s">
        <v>48</v>
      </c>
      <c r="E861">
        <v>11</v>
      </c>
      <c r="F861" t="s">
        <v>42</v>
      </c>
      <c r="G861">
        <v>300</v>
      </c>
      <c r="H861" t="s">
        <v>27</v>
      </c>
      <c r="I861" t="s">
        <v>38</v>
      </c>
      <c r="J861" t="s">
        <v>39</v>
      </c>
      <c r="K861" t="s">
        <v>49</v>
      </c>
      <c r="L861" t="s">
        <v>31</v>
      </c>
      <c r="M861">
        <v>3</v>
      </c>
      <c r="N861" t="s">
        <v>40</v>
      </c>
      <c r="O861" t="s">
        <v>41</v>
      </c>
      <c r="P861">
        <v>34.625900000000001</v>
      </c>
      <c r="Q861">
        <v>335119.4829</v>
      </c>
      <c r="R861">
        <v>3060351.7354000001</v>
      </c>
      <c r="S861">
        <v>335120.94530000002</v>
      </c>
      <c r="T861">
        <v>3060317.1403999999</v>
      </c>
      <c r="U861">
        <v>3.4625999999999997E-2</v>
      </c>
    </row>
    <row r="862" spans="1:21" x14ac:dyDescent="0.25">
      <c r="A862">
        <v>860</v>
      </c>
      <c r="B862" t="s">
        <v>24</v>
      </c>
      <c r="C862" t="s">
        <v>47</v>
      </c>
      <c r="D862" t="s">
        <v>48</v>
      </c>
      <c r="E862">
        <v>11</v>
      </c>
      <c r="F862" t="s">
        <v>42</v>
      </c>
      <c r="G862">
        <v>300</v>
      </c>
      <c r="H862" t="s">
        <v>27</v>
      </c>
      <c r="I862" t="s">
        <v>38</v>
      </c>
      <c r="J862" t="s">
        <v>39</v>
      </c>
      <c r="K862" t="s">
        <v>49</v>
      </c>
      <c r="L862" t="s">
        <v>31</v>
      </c>
      <c r="M862">
        <v>3</v>
      </c>
      <c r="N862" t="s">
        <v>40</v>
      </c>
      <c r="O862" t="s">
        <v>41</v>
      </c>
      <c r="P862">
        <v>47.145499999999998</v>
      </c>
      <c r="Q862">
        <v>335120.94530000002</v>
      </c>
      <c r="R862">
        <v>3060317.1403999999</v>
      </c>
      <c r="S862">
        <v>335117.41200000001</v>
      </c>
      <c r="T862">
        <v>3060270.1274999999</v>
      </c>
      <c r="U862">
        <v>4.7144999999999999E-2</v>
      </c>
    </row>
    <row r="863" spans="1:21" x14ac:dyDescent="0.25">
      <c r="A863">
        <v>861</v>
      </c>
      <c r="B863" t="s">
        <v>24</v>
      </c>
      <c r="C863" t="s">
        <v>47</v>
      </c>
      <c r="D863" t="s">
        <v>48</v>
      </c>
      <c r="E863">
        <v>11</v>
      </c>
      <c r="F863" t="s">
        <v>42</v>
      </c>
      <c r="G863">
        <v>300</v>
      </c>
      <c r="H863" t="s">
        <v>27</v>
      </c>
      <c r="I863" t="s">
        <v>38</v>
      </c>
      <c r="J863" t="s">
        <v>39</v>
      </c>
      <c r="K863" t="s">
        <v>49</v>
      </c>
      <c r="L863" t="s">
        <v>31</v>
      </c>
      <c r="M863">
        <v>3</v>
      </c>
      <c r="N863" t="s">
        <v>40</v>
      </c>
      <c r="O863" t="s">
        <v>41</v>
      </c>
      <c r="P863">
        <v>98.885900000000007</v>
      </c>
      <c r="Q863">
        <v>335117.41200000001</v>
      </c>
      <c r="R863">
        <v>3060270.1274999999</v>
      </c>
      <c r="S863">
        <v>335159.64889999997</v>
      </c>
      <c r="T863">
        <v>3060180.7157000001</v>
      </c>
      <c r="U863">
        <v>9.8886000000000002E-2</v>
      </c>
    </row>
    <row r="864" spans="1:21" x14ac:dyDescent="0.25">
      <c r="A864">
        <v>862</v>
      </c>
      <c r="B864" t="s">
        <v>24</v>
      </c>
      <c r="C864" t="s">
        <v>47</v>
      </c>
      <c r="D864" t="s">
        <v>48</v>
      </c>
      <c r="E864">
        <v>11</v>
      </c>
      <c r="F864" t="s">
        <v>42</v>
      </c>
      <c r="G864">
        <v>300</v>
      </c>
      <c r="H864" t="s">
        <v>27</v>
      </c>
      <c r="I864" t="s">
        <v>38</v>
      </c>
      <c r="J864" t="s">
        <v>39</v>
      </c>
      <c r="K864" t="s">
        <v>49</v>
      </c>
      <c r="L864" t="s">
        <v>31</v>
      </c>
      <c r="M864">
        <v>3</v>
      </c>
      <c r="N864" t="s">
        <v>40</v>
      </c>
      <c r="O864" t="s">
        <v>41</v>
      </c>
      <c r="P864">
        <v>59.441600000000001</v>
      </c>
      <c r="Q864">
        <v>335159.64889999997</v>
      </c>
      <c r="R864">
        <v>3060180.7157000001</v>
      </c>
      <c r="S864">
        <v>335182.07579999999</v>
      </c>
      <c r="T864">
        <v>3060125.6672</v>
      </c>
      <c r="U864">
        <v>5.9442000000000002E-2</v>
      </c>
    </row>
    <row r="865" spans="1:21" x14ac:dyDescent="0.25">
      <c r="A865">
        <v>863</v>
      </c>
      <c r="B865" t="s">
        <v>24</v>
      </c>
      <c r="C865" t="s">
        <v>47</v>
      </c>
      <c r="D865" t="s">
        <v>48</v>
      </c>
      <c r="E865">
        <v>11</v>
      </c>
      <c r="F865" t="s">
        <v>42</v>
      </c>
      <c r="G865">
        <v>300</v>
      </c>
      <c r="H865" t="s">
        <v>27</v>
      </c>
      <c r="I865" t="s">
        <v>38</v>
      </c>
      <c r="J865" t="s">
        <v>39</v>
      </c>
      <c r="K865" t="s">
        <v>49</v>
      </c>
      <c r="L865" t="s">
        <v>31</v>
      </c>
      <c r="M865">
        <v>3</v>
      </c>
      <c r="N865" t="s">
        <v>40</v>
      </c>
      <c r="O865" t="s">
        <v>41</v>
      </c>
      <c r="P865">
        <v>23.836500000000001</v>
      </c>
      <c r="Q865">
        <v>335182.07579999999</v>
      </c>
      <c r="R865">
        <v>3060125.6672</v>
      </c>
      <c r="S865">
        <v>335198.25260000001</v>
      </c>
      <c r="T865">
        <v>3060108.1603000001</v>
      </c>
      <c r="U865">
        <v>2.3837000000000001E-2</v>
      </c>
    </row>
    <row r="866" spans="1:21" x14ac:dyDescent="0.25">
      <c r="A866">
        <v>864</v>
      </c>
      <c r="B866" t="s">
        <v>24</v>
      </c>
      <c r="C866" t="s">
        <v>47</v>
      </c>
      <c r="D866" t="s">
        <v>48</v>
      </c>
      <c r="E866">
        <v>11</v>
      </c>
      <c r="F866" t="s">
        <v>42</v>
      </c>
      <c r="G866">
        <v>300</v>
      </c>
      <c r="H866" t="s">
        <v>27</v>
      </c>
      <c r="I866" t="s">
        <v>38</v>
      </c>
      <c r="J866" t="s">
        <v>39</v>
      </c>
      <c r="K866" t="s">
        <v>49</v>
      </c>
      <c r="L866" t="s">
        <v>31</v>
      </c>
      <c r="M866">
        <v>3</v>
      </c>
      <c r="N866" t="s">
        <v>40</v>
      </c>
      <c r="O866" t="s">
        <v>41</v>
      </c>
      <c r="P866">
        <v>51.8033</v>
      </c>
      <c r="Q866">
        <v>335198.25260000001</v>
      </c>
      <c r="R866">
        <v>3060108.1603000001</v>
      </c>
      <c r="S866">
        <v>335232.48489999998</v>
      </c>
      <c r="T866">
        <v>3060069.2793000001</v>
      </c>
      <c r="U866">
        <v>5.1803000000000002E-2</v>
      </c>
    </row>
    <row r="867" spans="1:21" x14ac:dyDescent="0.25">
      <c r="A867">
        <v>865</v>
      </c>
      <c r="B867" t="s">
        <v>24</v>
      </c>
      <c r="C867" t="s">
        <v>47</v>
      </c>
      <c r="D867" t="s">
        <v>48</v>
      </c>
      <c r="E867">
        <v>11</v>
      </c>
      <c r="F867" t="s">
        <v>42</v>
      </c>
      <c r="G867">
        <v>300</v>
      </c>
      <c r="H867" t="s">
        <v>27</v>
      </c>
      <c r="I867" t="s">
        <v>38</v>
      </c>
      <c r="J867" t="s">
        <v>39</v>
      </c>
      <c r="K867" t="s">
        <v>49</v>
      </c>
      <c r="L867" t="s">
        <v>31</v>
      </c>
      <c r="M867">
        <v>3</v>
      </c>
      <c r="N867" t="s">
        <v>40</v>
      </c>
      <c r="O867" t="s">
        <v>41</v>
      </c>
      <c r="P867">
        <v>35.6188</v>
      </c>
      <c r="Q867">
        <v>335232.48489999998</v>
      </c>
      <c r="R867">
        <v>3060069.2793000001</v>
      </c>
      <c r="S867">
        <v>335254.31089999998</v>
      </c>
      <c r="T867">
        <v>3060041.1310999999</v>
      </c>
      <c r="U867">
        <v>3.5618999999999998E-2</v>
      </c>
    </row>
    <row r="868" spans="1:21" x14ac:dyDescent="0.25">
      <c r="A868">
        <v>866</v>
      </c>
      <c r="B868" t="s">
        <v>24</v>
      </c>
      <c r="C868" t="s">
        <v>47</v>
      </c>
      <c r="D868" t="s">
        <v>48</v>
      </c>
      <c r="E868">
        <v>11</v>
      </c>
      <c r="F868" t="s">
        <v>42</v>
      </c>
      <c r="G868">
        <v>300</v>
      </c>
      <c r="H868" t="s">
        <v>27</v>
      </c>
      <c r="I868" t="s">
        <v>38</v>
      </c>
      <c r="J868" t="s">
        <v>39</v>
      </c>
      <c r="K868" t="s">
        <v>49</v>
      </c>
      <c r="L868" t="s">
        <v>31</v>
      </c>
      <c r="M868">
        <v>3</v>
      </c>
      <c r="N868" t="s">
        <v>40</v>
      </c>
      <c r="O868" t="s">
        <v>41</v>
      </c>
      <c r="P868">
        <v>40.297600000000003</v>
      </c>
      <c r="Q868">
        <v>335254.31089999998</v>
      </c>
      <c r="R868">
        <v>3060041.1310999999</v>
      </c>
      <c r="S868">
        <v>335279.9595</v>
      </c>
      <c r="T868">
        <v>3060010.0498000002</v>
      </c>
      <c r="U868">
        <v>4.0298E-2</v>
      </c>
    </row>
    <row r="869" spans="1:21" x14ac:dyDescent="0.25">
      <c r="A869">
        <v>867</v>
      </c>
      <c r="B869" t="s">
        <v>24</v>
      </c>
      <c r="C869" t="s">
        <v>47</v>
      </c>
      <c r="D869" t="s">
        <v>48</v>
      </c>
      <c r="E869">
        <v>11</v>
      </c>
      <c r="F869" t="s">
        <v>37</v>
      </c>
      <c r="G869">
        <v>100</v>
      </c>
      <c r="H869" t="s">
        <v>27</v>
      </c>
      <c r="I869" t="s">
        <v>38</v>
      </c>
      <c r="J869" t="s">
        <v>39</v>
      </c>
      <c r="K869" t="s">
        <v>30</v>
      </c>
      <c r="L869" t="s">
        <v>31</v>
      </c>
      <c r="M869">
        <v>3</v>
      </c>
      <c r="N869" t="s">
        <v>40</v>
      </c>
      <c r="O869" t="s">
        <v>41</v>
      </c>
      <c r="P869">
        <v>122.934</v>
      </c>
      <c r="Q869">
        <v>335279.9595</v>
      </c>
      <c r="R869">
        <v>3060010.0498000002</v>
      </c>
      <c r="S869">
        <v>335367.62219999998</v>
      </c>
      <c r="T869">
        <v>3059923.8642000002</v>
      </c>
      <c r="U869">
        <v>0.122934</v>
      </c>
    </row>
    <row r="870" spans="1:21" x14ac:dyDescent="0.25">
      <c r="A870">
        <v>868</v>
      </c>
      <c r="B870" t="s">
        <v>24</v>
      </c>
      <c r="C870" t="s">
        <v>47</v>
      </c>
      <c r="D870" t="s">
        <v>48</v>
      </c>
      <c r="E870">
        <v>11</v>
      </c>
      <c r="F870" t="s">
        <v>37</v>
      </c>
      <c r="G870">
        <v>100</v>
      </c>
      <c r="H870" t="s">
        <v>27</v>
      </c>
      <c r="I870" t="s">
        <v>38</v>
      </c>
      <c r="J870" t="s">
        <v>39</v>
      </c>
      <c r="K870" t="s">
        <v>30</v>
      </c>
      <c r="L870" t="s">
        <v>31</v>
      </c>
      <c r="M870">
        <v>3</v>
      </c>
      <c r="N870" t="s">
        <v>40</v>
      </c>
      <c r="O870" t="s">
        <v>41</v>
      </c>
      <c r="P870">
        <v>74.695400000000006</v>
      </c>
      <c r="Q870">
        <v>335367.62219999998</v>
      </c>
      <c r="R870">
        <v>3059923.8642000002</v>
      </c>
      <c r="S870">
        <v>335413.16720000003</v>
      </c>
      <c r="T870">
        <v>3059864.6606999999</v>
      </c>
      <c r="U870">
        <v>7.4694999999999998E-2</v>
      </c>
    </row>
    <row r="871" spans="1:21" x14ac:dyDescent="0.25">
      <c r="A871">
        <v>869</v>
      </c>
      <c r="B871" t="s">
        <v>24</v>
      </c>
      <c r="C871" t="s">
        <v>47</v>
      </c>
      <c r="D871" t="s">
        <v>48</v>
      </c>
      <c r="E871">
        <v>11</v>
      </c>
      <c r="F871" t="s">
        <v>37</v>
      </c>
      <c r="G871">
        <v>100</v>
      </c>
      <c r="H871" t="s">
        <v>27</v>
      </c>
      <c r="I871" t="s">
        <v>38</v>
      </c>
      <c r="J871" t="s">
        <v>39</v>
      </c>
      <c r="K871" t="s">
        <v>30</v>
      </c>
      <c r="L871" t="s">
        <v>31</v>
      </c>
      <c r="M871">
        <v>3</v>
      </c>
      <c r="N871" t="s">
        <v>40</v>
      </c>
      <c r="O871" t="s">
        <v>41</v>
      </c>
      <c r="P871">
        <v>41.677300000000002</v>
      </c>
      <c r="Q871">
        <v>335413.16720000003</v>
      </c>
      <c r="R871">
        <v>3059864.6606999999</v>
      </c>
      <c r="S871">
        <v>335440.14069700002</v>
      </c>
      <c r="T871">
        <v>3059832.8892000001</v>
      </c>
      <c r="U871">
        <v>4.1676999999999999E-2</v>
      </c>
    </row>
    <row r="872" spans="1:21" x14ac:dyDescent="0.25">
      <c r="A872">
        <v>870</v>
      </c>
      <c r="B872" t="s">
        <v>24</v>
      </c>
      <c r="C872" t="s">
        <v>47</v>
      </c>
      <c r="D872" t="s">
        <v>48</v>
      </c>
      <c r="E872">
        <v>11</v>
      </c>
      <c r="F872" t="s">
        <v>37</v>
      </c>
      <c r="G872">
        <v>100</v>
      </c>
      <c r="H872" t="s">
        <v>27</v>
      </c>
      <c r="I872" t="s">
        <v>38</v>
      </c>
      <c r="J872" t="s">
        <v>39</v>
      </c>
      <c r="K872" t="s">
        <v>30</v>
      </c>
      <c r="L872" t="s">
        <v>31</v>
      </c>
      <c r="M872">
        <v>3</v>
      </c>
      <c r="N872" t="s">
        <v>40</v>
      </c>
      <c r="O872" t="s">
        <v>41</v>
      </c>
      <c r="P872">
        <v>25.873200000000001</v>
      </c>
      <c r="Q872">
        <v>335440.14069700002</v>
      </c>
      <c r="R872">
        <v>3059832.8892000001</v>
      </c>
      <c r="S872">
        <v>335456.88579999999</v>
      </c>
      <c r="T872">
        <v>3059813.1655000001</v>
      </c>
      <c r="U872">
        <v>2.5873E-2</v>
      </c>
    </row>
    <row r="873" spans="1:21" x14ac:dyDescent="0.25">
      <c r="A873">
        <v>871</v>
      </c>
      <c r="B873" t="s">
        <v>24</v>
      </c>
      <c r="C873" t="s">
        <v>47</v>
      </c>
      <c r="D873" t="s">
        <v>48</v>
      </c>
      <c r="E873">
        <v>11</v>
      </c>
      <c r="F873" t="s">
        <v>37</v>
      </c>
      <c r="G873">
        <v>100</v>
      </c>
      <c r="H873" t="s">
        <v>27</v>
      </c>
      <c r="I873" t="s">
        <v>38</v>
      </c>
      <c r="J873" t="s">
        <v>39</v>
      </c>
      <c r="K873" t="s">
        <v>30</v>
      </c>
      <c r="L873" t="s">
        <v>31</v>
      </c>
      <c r="M873">
        <v>3</v>
      </c>
      <c r="N873" t="s">
        <v>40</v>
      </c>
      <c r="O873" t="s">
        <v>41</v>
      </c>
      <c r="P873">
        <v>42.390599999999999</v>
      </c>
      <c r="Q873">
        <v>335456.88579999999</v>
      </c>
      <c r="R873">
        <v>3059813.1655000001</v>
      </c>
      <c r="S873">
        <v>335483.47480000003</v>
      </c>
      <c r="T873">
        <v>3059780.1505</v>
      </c>
      <c r="U873">
        <v>4.2390999999999998E-2</v>
      </c>
    </row>
    <row r="874" spans="1:21" x14ac:dyDescent="0.25">
      <c r="A874">
        <v>872</v>
      </c>
      <c r="B874" t="s">
        <v>24</v>
      </c>
      <c r="C874" t="s">
        <v>47</v>
      </c>
      <c r="D874" t="s">
        <v>48</v>
      </c>
      <c r="E874">
        <v>11</v>
      </c>
      <c r="F874" t="s">
        <v>37</v>
      </c>
      <c r="G874">
        <v>100</v>
      </c>
      <c r="H874" t="s">
        <v>27</v>
      </c>
      <c r="I874" t="s">
        <v>38</v>
      </c>
      <c r="J874" t="s">
        <v>39</v>
      </c>
      <c r="K874" t="s">
        <v>30</v>
      </c>
      <c r="L874" t="s">
        <v>31</v>
      </c>
      <c r="M874">
        <v>3</v>
      </c>
      <c r="N874" t="s">
        <v>40</v>
      </c>
      <c r="O874" t="s">
        <v>41</v>
      </c>
      <c r="P874">
        <v>43.746400000000001</v>
      </c>
      <c r="Q874">
        <v>335483.47480000003</v>
      </c>
      <c r="R874">
        <v>3059780.1505</v>
      </c>
      <c r="S874">
        <v>335511.01630000002</v>
      </c>
      <c r="T874">
        <v>3059746.1620999998</v>
      </c>
      <c r="U874">
        <v>4.3746E-2</v>
      </c>
    </row>
    <row r="875" spans="1:21" x14ac:dyDescent="0.25">
      <c r="A875">
        <v>873</v>
      </c>
      <c r="B875" t="s">
        <v>24</v>
      </c>
      <c r="C875" t="s">
        <v>47</v>
      </c>
      <c r="D875" t="s">
        <v>48</v>
      </c>
      <c r="E875">
        <v>11</v>
      </c>
      <c r="F875" t="s">
        <v>37</v>
      </c>
      <c r="G875">
        <v>100</v>
      </c>
      <c r="H875" t="s">
        <v>27</v>
      </c>
      <c r="I875" t="s">
        <v>38</v>
      </c>
      <c r="J875" t="s">
        <v>39</v>
      </c>
      <c r="K875" t="s">
        <v>30</v>
      </c>
      <c r="L875" t="s">
        <v>31</v>
      </c>
      <c r="M875">
        <v>3</v>
      </c>
      <c r="N875" t="s">
        <v>40</v>
      </c>
      <c r="O875" t="s">
        <v>41</v>
      </c>
      <c r="P875">
        <v>57.424799999999998</v>
      </c>
      <c r="Q875">
        <v>335511.01630000002</v>
      </c>
      <c r="R875">
        <v>3059746.1620999998</v>
      </c>
      <c r="S875">
        <v>335547.10359999997</v>
      </c>
      <c r="T875">
        <v>3059701.4931000001</v>
      </c>
      <c r="U875">
        <v>5.7424999999999997E-2</v>
      </c>
    </row>
    <row r="876" spans="1:21" x14ac:dyDescent="0.25">
      <c r="A876">
        <v>874</v>
      </c>
      <c r="B876" t="s">
        <v>24</v>
      </c>
      <c r="C876" t="s">
        <v>47</v>
      </c>
      <c r="D876" t="s">
        <v>48</v>
      </c>
      <c r="E876">
        <v>11</v>
      </c>
      <c r="F876" t="s">
        <v>37</v>
      </c>
      <c r="G876">
        <v>100</v>
      </c>
      <c r="H876" t="s">
        <v>27</v>
      </c>
      <c r="I876" t="s">
        <v>38</v>
      </c>
      <c r="J876" t="s">
        <v>39</v>
      </c>
      <c r="K876" t="s">
        <v>30</v>
      </c>
      <c r="L876" t="s">
        <v>31</v>
      </c>
      <c r="M876">
        <v>3</v>
      </c>
      <c r="N876" t="s">
        <v>40</v>
      </c>
      <c r="O876" t="s">
        <v>41</v>
      </c>
      <c r="P876">
        <v>79.895499999999998</v>
      </c>
      <c r="Q876">
        <v>335547.10359999997</v>
      </c>
      <c r="R876">
        <v>3059701.4931000001</v>
      </c>
      <c r="S876">
        <v>335600.3701</v>
      </c>
      <c r="T876">
        <v>3059641.9449999998</v>
      </c>
      <c r="U876">
        <v>7.9895999999999995E-2</v>
      </c>
    </row>
    <row r="877" spans="1:21" x14ac:dyDescent="0.25">
      <c r="A877">
        <v>875</v>
      </c>
      <c r="B877" t="s">
        <v>24</v>
      </c>
      <c r="C877" t="s">
        <v>47</v>
      </c>
      <c r="D877" t="s">
        <v>48</v>
      </c>
      <c r="E877">
        <v>11</v>
      </c>
      <c r="F877" t="s">
        <v>37</v>
      </c>
      <c r="G877">
        <v>100</v>
      </c>
      <c r="H877" t="s">
        <v>27</v>
      </c>
      <c r="I877" t="s">
        <v>38</v>
      </c>
      <c r="J877" t="s">
        <v>39</v>
      </c>
      <c r="K877" t="s">
        <v>30</v>
      </c>
      <c r="L877" t="s">
        <v>31</v>
      </c>
      <c r="M877">
        <v>3</v>
      </c>
      <c r="N877" t="s">
        <v>40</v>
      </c>
      <c r="O877" t="s">
        <v>41</v>
      </c>
      <c r="P877">
        <v>97.2911</v>
      </c>
      <c r="Q877">
        <v>335600.3701</v>
      </c>
      <c r="R877">
        <v>3059641.9449999998</v>
      </c>
      <c r="S877">
        <v>335661.13990000001</v>
      </c>
      <c r="T877">
        <v>3059565.9674</v>
      </c>
      <c r="U877">
        <v>9.7291000000000002E-2</v>
      </c>
    </row>
    <row r="878" spans="1:21" x14ac:dyDescent="0.25">
      <c r="A878">
        <v>876</v>
      </c>
      <c r="B878" t="s">
        <v>24</v>
      </c>
      <c r="C878" t="s">
        <v>47</v>
      </c>
      <c r="D878" t="s">
        <v>48</v>
      </c>
      <c r="E878">
        <v>11</v>
      </c>
      <c r="F878" t="s">
        <v>37</v>
      </c>
      <c r="G878">
        <v>100</v>
      </c>
      <c r="H878" t="s">
        <v>27</v>
      </c>
      <c r="I878" t="s">
        <v>38</v>
      </c>
      <c r="J878" t="s">
        <v>39</v>
      </c>
      <c r="K878" t="s">
        <v>30</v>
      </c>
      <c r="L878" t="s">
        <v>31</v>
      </c>
      <c r="M878">
        <v>3</v>
      </c>
      <c r="N878" t="s">
        <v>40</v>
      </c>
      <c r="O878" t="s">
        <v>41</v>
      </c>
      <c r="P878">
        <v>47.6629</v>
      </c>
      <c r="Q878">
        <v>335661.13990000001</v>
      </c>
      <c r="R878">
        <v>3059565.9674</v>
      </c>
      <c r="S878">
        <v>335694.47470000002</v>
      </c>
      <c r="T878">
        <v>3059531.9007000001</v>
      </c>
      <c r="U878">
        <v>4.7662999999999997E-2</v>
      </c>
    </row>
    <row r="879" spans="1:21" x14ac:dyDescent="0.25">
      <c r="A879">
        <v>877</v>
      </c>
      <c r="B879" t="s">
        <v>24</v>
      </c>
      <c r="C879" t="s">
        <v>47</v>
      </c>
      <c r="D879" t="s">
        <v>48</v>
      </c>
      <c r="E879">
        <v>11</v>
      </c>
      <c r="F879" t="s">
        <v>37</v>
      </c>
      <c r="G879">
        <v>100</v>
      </c>
      <c r="H879" t="s">
        <v>27</v>
      </c>
      <c r="I879" t="s">
        <v>38</v>
      </c>
      <c r="J879" t="s">
        <v>39</v>
      </c>
      <c r="K879" t="s">
        <v>30</v>
      </c>
      <c r="L879" t="s">
        <v>31</v>
      </c>
      <c r="M879">
        <v>3</v>
      </c>
      <c r="N879" t="s">
        <v>40</v>
      </c>
      <c r="O879" t="s">
        <v>41</v>
      </c>
      <c r="P879">
        <v>66.441900000000004</v>
      </c>
      <c r="Q879">
        <v>335694.47470000002</v>
      </c>
      <c r="R879">
        <v>3059531.9007000001</v>
      </c>
      <c r="S879">
        <v>335731.38620000001</v>
      </c>
      <c r="T879">
        <v>3059476.6551999999</v>
      </c>
      <c r="U879">
        <v>6.6442000000000001E-2</v>
      </c>
    </row>
    <row r="880" spans="1:21" x14ac:dyDescent="0.25">
      <c r="A880">
        <v>878</v>
      </c>
      <c r="B880" t="s">
        <v>24</v>
      </c>
      <c r="C880" t="s">
        <v>47</v>
      </c>
      <c r="D880" t="s">
        <v>48</v>
      </c>
      <c r="E880">
        <v>11</v>
      </c>
      <c r="F880" t="s">
        <v>37</v>
      </c>
      <c r="G880">
        <v>100</v>
      </c>
      <c r="H880" t="s">
        <v>27</v>
      </c>
      <c r="I880" t="s">
        <v>38</v>
      </c>
      <c r="J880" t="s">
        <v>39</v>
      </c>
      <c r="K880" t="s">
        <v>30</v>
      </c>
      <c r="L880" t="s">
        <v>31</v>
      </c>
      <c r="M880">
        <v>3</v>
      </c>
      <c r="N880" t="s">
        <v>40</v>
      </c>
      <c r="O880" t="s">
        <v>41</v>
      </c>
      <c r="P880">
        <v>48.551099999999998</v>
      </c>
      <c r="Q880">
        <v>335731.38620000001</v>
      </c>
      <c r="R880">
        <v>3059476.6551999999</v>
      </c>
      <c r="S880">
        <v>335756.99590899999</v>
      </c>
      <c r="T880">
        <v>3059435.4078099998</v>
      </c>
      <c r="U880">
        <v>4.8550999999999997E-2</v>
      </c>
    </row>
    <row r="881" spans="1:21" x14ac:dyDescent="0.25">
      <c r="A881">
        <v>879</v>
      </c>
      <c r="B881" t="s">
        <v>24</v>
      </c>
      <c r="C881" t="s">
        <v>47</v>
      </c>
      <c r="D881" t="s">
        <v>48</v>
      </c>
      <c r="E881">
        <v>11</v>
      </c>
      <c r="F881" t="s">
        <v>37</v>
      </c>
      <c r="G881">
        <v>100</v>
      </c>
      <c r="H881" t="s">
        <v>27</v>
      </c>
      <c r="I881" t="s">
        <v>38</v>
      </c>
      <c r="J881" t="s">
        <v>39</v>
      </c>
      <c r="K881" t="s">
        <v>30</v>
      </c>
      <c r="L881" t="s">
        <v>31</v>
      </c>
      <c r="M881">
        <v>3</v>
      </c>
      <c r="N881" t="s">
        <v>40</v>
      </c>
      <c r="O881" t="s">
        <v>41</v>
      </c>
      <c r="P881">
        <v>5.4718499999999999</v>
      </c>
      <c r="Q881">
        <v>335756.99590899999</v>
      </c>
      <c r="R881">
        <v>3059435.4078099998</v>
      </c>
      <c r="S881">
        <v>335759.88219999999</v>
      </c>
      <c r="T881">
        <v>3059430.7590999999</v>
      </c>
      <c r="U881">
        <v>5.4720000000000003E-3</v>
      </c>
    </row>
    <row r="882" spans="1:21" x14ac:dyDescent="0.25">
      <c r="A882">
        <v>880</v>
      </c>
      <c r="B882" t="s">
        <v>24</v>
      </c>
      <c r="C882" t="s">
        <v>47</v>
      </c>
      <c r="D882" t="s">
        <v>48</v>
      </c>
      <c r="E882">
        <v>11</v>
      </c>
      <c r="F882" t="s">
        <v>37</v>
      </c>
      <c r="G882">
        <v>100</v>
      </c>
      <c r="H882" t="s">
        <v>27</v>
      </c>
      <c r="I882" t="s">
        <v>38</v>
      </c>
      <c r="J882" t="s">
        <v>39</v>
      </c>
      <c r="K882" t="s">
        <v>30</v>
      </c>
      <c r="L882" t="s">
        <v>31</v>
      </c>
      <c r="M882">
        <v>3</v>
      </c>
      <c r="N882" t="s">
        <v>40</v>
      </c>
      <c r="O882" t="s">
        <v>41</v>
      </c>
      <c r="P882">
        <v>8.6831399999999999</v>
      </c>
      <c r="Q882">
        <v>335759.88219999999</v>
      </c>
      <c r="R882">
        <v>3059430.7590999999</v>
      </c>
      <c r="S882">
        <v>335764.46240000002</v>
      </c>
      <c r="T882">
        <v>3059423.3821999999</v>
      </c>
      <c r="U882">
        <v>8.6829999999999997E-3</v>
      </c>
    </row>
    <row r="883" spans="1:21" x14ac:dyDescent="0.25">
      <c r="A883">
        <v>881</v>
      </c>
      <c r="B883" t="s">
        <v>24</v>
      </c>
      <c r="C883" t="s">
        <v>47</v>
      </c>
      <c r="D883" t="s">
        <v>48</v>
      </c>
      <c r="E883">
        <v>11</v>
      </c>
      <c r="F883" t="s">
        <v>37</v>
      </c>
      <c r="G883">
        <v>100</v>
      </c>
      <c r="H883" t="s">
        <v>27</v>
      </c>
      <c r="I883" t="s">
        <v>38</v>
      </c>
      <c r="J883" t="s">
        <v>39</v>
      </c>
      <c r="K883" t="s">
        <v>30</v>
      </c>
      <c r="L883" t="s">
        <v>31</v>
      </c>
      <c r="M883">
        <v>3</v>
      </c>
      <c r="N883" t="s">
        <v>40</v>
      </c>
      <c r="O883" t="s">
        <v>41</v>
      </c>
      <c r="P883">
        <v>23.754999999999999</v>
      </c>
      <c r="Q883">
        <v>335764.46240000002</v>
      </c>
      <c r="R883">
        <v>3059423.3821999999</v>
      </c>
      <c r="S883">
        <v>335776.74050000001</v>
      </c>
      <c r="T883">
        <v>3059403.0463</v>
      </c>
      <c r="U883">
        <v>2.3754999999999998E-2</v>
      </c>
    </row>
    <row r="884" spans="1:21" x14ac:dyDescent="0.25">
      <c r="A884">
        <v>882</v>
      </c>
      <c r="B884" t="s">
        <v>24</v>
      </c>
      <c r="C884" t="s">
        <v>47</v>
      </c>
      <c r="D884" t="s">
        <v>48</v>
      </c>
      <c r="E884">
        <v>11</v>
      </c>
      <c r="F884" t="s">
        <v>37</v>
      </c>
      <c r="G884">
        <v>100</v>
      </c>
      <c r="H884" t="s">
        <v>27</v>
      </c>
      <c r="I884" t="s">
        <v>38</v>
      </c>
      <c r="J884" t="s">
        <v>39</v>
      </c>
      <c r="K884" t="s">
        <v>30</v>
      </c>
      <c r="L884" t="s">
        <v>31</v>
      </c>
      <c r="M884">
        <v>3</v>
      </c>
      <c r="N884" t="s">
        <v>40</v>
      </c>
      <c r="O884" t="s">
        <v>41</v>
      </c>
      <c r="P884">
        <v>62.418799999999997</v>
      </c>
      <c r="Q884">
        <v>335776.74050000001</v>
      </c>
      <c r="R884">
        <v>3059403.0463</v>
      </c>
      <c r="S884">
        <v>335829.64150000003</v>
      </c>
      <c r="T884">
        <v>3059369.9164</v>
      </c>
      <c r="U884">
        <v>6.2419000000000002E-2</v>
      </c>
    </row>
    <row r="885" spans="1:21" x14ac:dyDescent="0.25">
      <c r="A885">
        <v>883</v>
      </c>
      <c r="B885" t="s">
        <v>24</v>
      </c>
      <c r="C885" t="s">
        <v>47</v>
      </c>
      <c r="D885" t="s">
        <v>48</v>
      </c>
      <c r="E885">
        <v>11</v>
      </c>
      <c r="F885" t="s">
        <v>37</v>
      </c>
      <c r="G885">
        <v>100</v>
      </c>
      <c r="H885" t="s">
        <v>27</v>
      </c>
      <c r="I885" t="s">
        <v>38</v>
      </c>
      <c r="J885" t="s">
        <v>39</v>
      </c>
      <c r="K885" t="s">
        <v>30</v>
      </c>
      <c r="L885" t="s">
        <v>31</v>
      </c>
      <c r="M885">
        <v>3</v>
      </c>
      <c r="N885" t="s">
        <v>40</v>
      </c>
      <c r="O885" t="s">
        <v>41</v>
      </c>
      <c r="P885">
        <v>37.563099999999999</v>
      </c>
      <c r="Q885">
        <v>335829.64150000003</v>
      </c>
      <c r="R885">
        <v>3059369.9164</v>
      </c>
      <c r="S885">
        <v>335857.79060000001</v>
      </c>
      <c r="T885">
        <v>3059345.0444</v>
      </c>
      <c r="U885">
        <v>3.7562999999999999E-2</v>
      </c>
    </row>
    <row r="886" spans="1:21" x14ac:dyDescent="0.25">
      <c r="A886">
        <v>884</v>
      </c>
      <c r="B886" t="s">
        <v>24</v>
      </c>
      <c r="C886" t="s">
        <v>47</v>
      </c>
      <c r="D886" t="s">
        <v>48</v>
      </c>
      <c r="E886">
        <v>11</v>
      </c>
      <c r="F886" t="s">
        <v>37</v>
      </c>
      <c r="G886">
        <v>100</v>
      </c>
      <c r="H886" t="s">
        <v>27</v>
      </c>
      <c r="I886" t="s">
        <v>38</v>
      </c>
      <c r="J886" t="s">
        <v>39</v>
      </c>
      <c r="K886" t="s">
        <v>30</v>
      </c>
      <c r="L886" t="s">
        <v>31</v>
      </c>
      <c r="M886">
        <v>3</v>
      </c>
      <c r="N886" t="s">
        <v>40</v>
      </c>
      <c r="O886" t="s">
        <v>41</v>
      </c>
      <c r="P886">
        <v>64.512299999999996</v>
      </c>
      <c r="Q886">
        <v>335857.79060000001</v>
      </c>
      <c r="R886">
        <v>3059345.0444</v>
      </c>
      <c r="S886">
        <v>335906.58679999999</v>
      </c>
      <c r="T886">
        <v>3059302.8451999999</v>
      </c>
      <c r="U886">
        <v>6.4512E-2</v>
      </c>
    </row>
    <row r="887" spans="1:21" x14ac:dyDescent="0.25">
      <c r="A887">
        <v>885</v>
      </c>
      <c r="B887" t="s">
        <v>24</v>
      </c>
      <c r="C887" t="s">
        <v>47</v>
      </c>
      <c r="D887" t="s">
        <v>48</v>
      </c>
      <c r="E887">
        <v>11</v>
      </c>
      <c r="F887" t="s">
        <v>37</v>
      </c>
      <c r="G887">
        <v>100</v>
      </c>
      <c r="H887" t="s">
        <v>27</v>
      </c>
      <c r="I887" t="s">
        <v>38</v>
      </c>
      <c r="J887" t="s">
        <v>39</v>
      </c>
      <c r="K887" t="s">
        <v>30</v>
      </c>
      <c r="L887" t="s">
        <v>31</v>
      </c>
      <c r="M887">
        <v>3</v>
      </c>
      <c r="N887" t="s">
        <v>40</v>
      </c>
      <c r="O887" t="s">
        <v>41</v>
      </c>
      <c r="P887">
        <v>85.376599999999996</v>
      </c>
      <c r="Q887">
        <v>335906.58679999999</v>
      </c>
      <c r="R887">
        <v>3059302.8451999999</v>
      </c>
      <c r="S887">
        <v>335952.93410000001</v>
      </c>
      <c r="T887">
        <v>3059231.1438000002</v>
      </c>
      <c r="U887">
        <v>8.5376999999999995E-2</v>
      </c>
    </row>
    <row r="888" spans="1:21" x14ac:dyDescent="0.25">
      <c r="A888">
        <v>886</v>
      </c>
      <c r="B888" t="s">
        <v>24</v>
      </c>
      <c r="C888" t="s">
        <v>47</v>
      </c>
      <c r="D888" t="s">
        <v>48</v>
      </c>
      <c r="E888">
        <v>11</v>
      </c>
      <c r="F888" t="s">
        <v>37</v>
      </c>
      <c r="G888">
        <v>100</v>
      </c>
      <c r="H888" t="s">
        <v>27</v>
      </c>
      <c r="I888" t="s">
        <v>38</v>
      </c>
      <c r="J888" t="s">
        <v>39</v>
      </c>
      <c r="K888" t="s">
        <v>30</v>
      </c>
      <c r="L888" t="s">
        <v>31</v>
      </c>
      <c r="M888">
        <v>3</v>
      </c>
      <c r="N888" t="s">
        <v>40</v>
      </c>
      <c r="O888" t="s">
        <v>41</v>
      </c>
      <c r="P888">
        <v>67.081900000000005</v>
      </c>
      <c r="Q888">
        <v>335952.93410000001</v>
      </c>
      <c r="R888">
        <v>3059231.1438000002</v>
      </c>
      <c r="S888">
        <v>335981.08140000002</v>
      </c>
      <c r="T888">
        <v>3059170.2527999999</v>
      </c>
      <c r="U888">
        <v>6.7082000000000003E-2</v>
      </c>
    </row>
    <row r="889" spans="1:21" x14ac:dyDescent="0.25">
      <c r="A889">
        <v>887</v>
      </c>
      <c r="B889" t="s">
        <v>24</v>
      </c>
      <c r="C889" t="s">
        <v>47</v>
      </c>
      <c r="D889" t="s">
        <v>48</v>
      </c>
      <c r="E889">
        <v>11</v>
      </c>
      <c r="F889" t="s">
        <v>37</v>
      </c>
      <c r="G889">
        <v>100</v>
      </c>
      <c r="H889" t="s">
        <v>27</v>
      </c>
      <c r="I889" t="s">
        <v>38</v>
      </c>
      <c r="J889" t="s">
        <v>39</v>
      </c>
      <c r="K889" t="s">
        <v>30</v>
      </c>
      <c r="L889" t="s">
        <v>31</v>
      </c>
      <c r="M889">
        <v>3</v>
      </c>
      <c r="N889" t="s">
        <v>40</v>
      </c>
      <c r="O889" t="s">
        <v>41</v>
      </c>
      <c r="P889">
        <v>8.3153699999999997</v>
      </c>
      <c r="Q889">
        <v>335981.08140000002</v>
      </c>
      <c r="R889">
        <v>3059170.2527999999</v>
      </c>
      <c r="S889">
        <v>335984.29619999998</v>
      </c>
      <c r="T889">
        <v>3059162.5839999998</v>
      </c>
      <c r="U889">
        <v>8.3149999999999995E-3</v>
      </c>
    </row>
    <row r="890" spans="1:21" x14ac:dyDescent="0.25">
      <c r="A890">
        <v>888</v>
      </c>
      <c r="B890" t="s">
        <v>24</v>
      </c>
      <c r="C890" t="s">
        <v>47</v>
      </c>
      <c r="D890" t="s">
        <v>48</v>
      </c>
      <c r="E890">
        <v>11</v>
      </c>
      <c r="F890" t="s">
        <v>37</v>
      </c>
      <c r="G890">
        <v>100</v>
      </c>
      <c r="H890" t="s">
        <v>27</v>
      </c>
      <c r="I890" t="s">
        <v>38</v>
      </c>
      <c r="J890" t="s">
        <v>39</v>
      </c>
      <c r="K890" t="s">
        <v>30</v>
      </c>
      <c r="L890" t="s">
        <v>31</v>
      </c>
      <c r="M890">
        <v>3</v>
      </c>
      <c r="N890" t="s">
        <v>40</v>
      </c>
      <c r="O890" t="s">
        <v>41</v>
      </c>
      <c r="P890">
        <v>9.2285599999999999</v>
      </c>
      <c r="Q890">
        <v>335984.29619999998</v>
      </c>
      <c r="R890">
        <v>3059162.5839999998</v>
      </c>
      <c r="S890">
        <v>335987.864</v>
      </c>
      <c r="T890">
        <v>3059154.0729999999</v>
      </c>
      <c r="U890">
        <v>9.2289999999999994E-3</v>
      </c>
    </row>
    <row r="891" spans="1:21" x14ac:dyDescent="0.25">
      <c r="A891">
        <v>889</v>
      </c>
      <c r="B891" t="s">
        <v>24</v>
      </c>
      <c r="C891" t="s">
        <v>47</v>
      </c>
      <c r="D891" t="s">
        <v>48</v>
      </c>
      <c r="E891">
        <v>11</v>
      </c>
      <c r="F891" t="s">
        <v>37</v>
      </c>
      <c r="G891">
        <v>100</v>
      </c>
      <c r="H891" t="s">
        <v>27</v>
      </c>
      <c r="I891" t="s">
        <v>38</v>
      </c>
      <c r="J891" t="s">
        <v>39</v>
      </c>
      <c r="K891" t="s">
        <v>30</v>
      </c>
      <c r="L891" t="s">
        <v>31</v>
      </c>
      <c r="M891">
        <v>3</v>
      </c>
      <c r="N891" t="s">
        <v>40</v>
      </c>
      <c r="O891" t="s">
        <v>41</v>
      </c>
      <c r="P891">
        <v>92.186499999999995</v>
      </c>
      <c r="Q891">
        <v>335987.864</v>
      </c>
      <c r="R891">
        <v>3059154.0729999999</v>
      </c>
      <c r="S891">
        <v>336080.02840000001</v>
      </c>
      <c r="T891">
        <v>3059156.0932999998</v>
      </c>
      <c r="U891">
        <v>9.2187000000000005E-2</v>
      </c>
    </row>
    <row r="892" spans="1:21" x14ac:dyDescent="0.25">
      <c r="A892">
        <v>890</v>
      </c>
      <c r="B892" t="s">
        <v>24</v>
      </c>
      <c r="C892" t="s">
        <v>47</v>
      </c>
      <c r="D892" t="s">
        <v>48</v>
      </c>
      <c r="E892">
        <v>11</v>
      </c>
      <c r="F892" t="s">
        <v>37</v>
      </c>
      <c r="G892">
        <v>100</v>
      </c>
      <c r="H892" t="s">
        <v>27</v>
      </c>
      <c r="I892" t="s">
        <v>38</v>
      </c>
      <c r="J892" t="s">
        <v>39</v>
      </c>
      <c r="K892" t="s">
        <v>30</v>
      </c>
      <c r="L892" t="s">
        <v>31</v>
      </c>
      <c r="M892">
        <v>3</v>
      </c>
      <c r="N892" t="s">
        <v>40</v>
      </c>
      <c r="O892" t="s">
        <v>41</v>
      </c>
      <c r="P892">
        <v>136.42099999999999</v>
      </c>
      <c r="Q892">
        <v>336080.02840000001</v>
      </c>
      <c r="R892">
        <v>3059156.0932999998</v>
      </c>
      <c r="S892">
        <v>336216.416172</v>
      </c>
      <c r="T892">
        <v>3059159.08568</v>
      </c>
      <c r="U892">
        <v>0.13642099999999999</v>
      </c>
    </row>
    <row r="893" spans="1:21" x14ac:dyDescent="0.25">
      <c r="A893">
        <v>891</v>
      </c>
      <c r="B893" t="s">
        <v>24</v>
      </c>
      <c r="C893" t="s">
        <v>47</v>
      </c>
      <c r="D893" t="s">
        <v>48</v>
      </c>
      <c r="E893">
        <v>11</v>
      </c>
      <c r="F893" t="s">
        <v>37</v>
      </c>
      <c r="G893">
        <v>100</v>
      </c>
      <c r="H893" t="s">
        <v>27</v>
      </c>
      <c r="I893" t="s">
        <v>38</v>
      </c>
      <c r="J893" t="s">
        <v>39</v>
      </c>
      <c r="K893" t="s">
        <v>30</v>
      </c>
      <c r="L893" t="s">
        <v>31</v>
      </c>
      <c r="M893">
        <v>3</v>
      </c>
      <c r="N893" t="s">
        <v>40</v>
      </c>
      <c r="O893" t="s">
        <v>41</v>
      </c>
      <c r="P893">
        <v>232.94900000000001</v>
      </c>
      <c r="Q893">
        <v>336216.416172</v>
      </c>
      <c r="R893">
        <v>3059159.08568</v>
      </c>
      <c r="S893">
        <v>336449.3089</v>
      </c>
      <c r="T893">
        <v>3059164.1954000001</v>
      </c>
      <c r="U893">
        <v>0.23294899999999999</v>
      </c>
    </row>
    <row r="894" spans="1:21" x14ac:dyDescent="0.25">
      <c r="A894">
        <v>892</v>
      </c>
      <c r="B894" t="s">
        <v>24</v>
      </c>
      <c r="C894" t="s">
        <v>47</v>
      </c>
      <c r="D894" t="s">
        <v>48</v>
      </c>
      <c r="E894">
        <v>11</v>
      </c>
      <c r="F894" t="s">
        <v>37</v>
      </c>
      <c r="G894">
        <v>100</v>
      </c>
      <c r="H894" t="s">
        <v>27</v>
      </c>
      <c r="I894" t="s">
        <v>38</v>
      </c>
      <c r="J894" t="s">
        <v>39</v>
      </c>
      <c r="K894" t="s">
        <v>30</v>
      </c>
      <c r="L894" t="s">
        <v>31</v>
      </c>
      <c r="M894">
        <v>3</v>
      </c>
      <c r="N894" t="s">
        <v>40</v>
      </c>
      <c r="O894" t="s">
        <v>41</v>
      </c>
      <c r="P894">
        <v>16.324000000000002</v>
      </c>
      <c r="Q894">
        <v>336449.3089</v>
      </c>
      <c r="R894">
        <v>3059164.1954000001</v>
      </c>
      <c r="S894">
        <v>336465.63160000002</v>
      </c>
      <c r="T894">
        <v>3059164.4019999998</v>
      </c>
      <c r="U894">
        <v>1.6324000000000002E-2</v>
      </c>
    </row>
    <row r="895" spans="1:21" x14ac:dyDescent="0.25">
      <c r="A895">
        <v>893</v>
      </c>
      <c r="B895" t="s">
        <v>24</v>
      </c>
      <c r="C895" t="s">
        <v>47</v>
      </c>
      <c r="D895" t="s">
        <v>48</v>
      </c>
      <c r="E895">
        <v>11</v>
      </c>
      <c r="F895" t="s">
        <v>37</v>
      </c>
      <c r="G895">
        <v>100</v>
      </c>
      <c r="H895" t="s">
        <v>27</v>
      </c>
      <c r="I895" t="s">
        <v>38</v>
      </c>
      <c r="J895" t="s">
        <v>39</v>
      </c>
      <c r="K895" t="s">
        <v>30</v>
      </c>
      <c r="L895" t="s">
        <v>31</v>
      </c>
      <c r="M895">
        <v>3</v>
      </c>
      <c r="N895" t="s">
        <v>40</v>
      </c>
      <c r="O895" t="s">
        <v>41</v>
      </c>
      <c r="P895">
        <v>22.59</v>
      </c>
      <c r="Q895">
        <v>336465.63160000002</v>
      </c>
      <c r="R895">
        <v>3059164.4019999998</v>
      </c>
      <c r="S895">
        <v>336488.21980000002</v>
      </c>
      <c r="T895">
        <v>3059164.6879599998</v>
      </c>
      <c r="U895">
        <v>2.2589999999999999E-2</v>
      </c>
    </row>
    <row r="896" spans="1:21" x14ac:dyDescent="0.25">
      <c r="A896">
        <v>894</v>
      </c>
      <c r="B896" t="s">
        <v>24</v>
      </c>
      <c r="C896" t="s">
        <v>47</v>
      </c>
      <c r="D896" t="s">
        <v>48</v>
      </c>
      <c r="E896">
        <v>11</v>
      </c>
      <c r="F896" t="s">
        <v>37</v>
      </c>
      <c r="G896">
        <v>100</v>
      </c>
      <c r="H896" t="s">
        <v>27</v>
      </c>
      <c r="I896" t="s">
        <v>38</v>
      </c>
      <c r="J896" t="s">
        <v>39</v>
      </c>
      <c r="K896" t="s">
        <v>30</v>
      </c>
      <c r="L896" t="s">
        <v>31</v>
      </c>
      <c r="M896">
        <v>3</v>
      </c>
      <c r="N896" t="s">
        <v>40</v>
      </c>
      <c r="O896" t="s">
        <v>41</v>
      </c>
      <c r="P896">
        <v>34.730200000000004</v>
      </c>
      <c r="Q896">
        <v>336488.21980000002</v>
      </c>
      <c r="R896">
        <v>3059164.6879599998</v>
      </c>
      <c r="S896">
        <v>336522.9472</v>
      </c>
      <c r="T896">
        <v>3059165.1275999998</v>
      </c>
      <c r="U896">
        <v>3.4729999999999997E-2</v>
      </c>
    </row>
    <row r="897" spans="1:21" x14ac:dyDescent="0.25">
      <c r="A897">
        <v>895</v>
      </c>
      <c r="B897" t="s">
        <v>24</v>
      </c>
      <c r="C897" t="s">
        <v>47</v>
      </c>
      <c r="D897" t="s">
        <v>48</v>
      </c>
      <c r="E897">
        <v>11</v>
      </c>
      <c r="F897" t="s">
        <v>37</v>
      </c>
      <c r="G897">
        <v>100</v>
      </c>
      <c r="H897" t="s">
        <v>27</v>
      </c>
      <c r="I897" t="s">
        <v>38</v>
      </c>
      <c r="J897" t="s">
        <v>39</v>
      </c>
      <c r="K897" t="s">
        <v>30</v>
      </c>
      <c r="L897" t="s">
        <v>31</v>
      </c>
      <c r="M897">
        <v>3</v>
      </c>
      <c r="N897" t="s">
        <v>40</v>
      </c>
      <c r="O897" t="s">
        <v>41</v>
      </c>
      <c r="P897">
        <v>326.23</v>
      </c>
      <c r="Q897">
        <v>336522.9472</v>
      </c>
      <c r="R897">
        <v>3059165.1275999998</v>
      </c>
      <c r="S897">
        <v>336846.45760000002</v>
      </c>
      <c r="T897">
        <v>3059123.0891999998</v>
      </c>
      <c r="U897">
        <v>0.32623000000000002</v>
      </c>
    </row>
    <row r="898" spans="1:21" x14ac:dyDescent="0.25">
      <c r="A898">
        <v>896</v>
      </c>
      <c r="B898" t="s">
        <v>24</v>
      </c>
      <c r="C898" t="s">
        <v>47</v>
      </c>
      <c r="D898" t="s">
        <v>48</v>
      </c>
      <c r="E898">
        <v>11</v>
      </c>
      <c r="F898" t="s">
        <v>37</v>
      </c>
      <c r="G898">
        <v>100</v>
      </c>
      <c r="H898" t="s">
        <v>27</v>
      </c>
      <c r="I898" t="s">
        <v>38</v>
      </c>
      <c r="J898" t="s">
        <v>39</v>
      </c>
      <c r="K898" t="s">
        <v>30</v>
      </c>
      <c r="L898" t="s">
        <v>31</v>
      </c>
      <c r="M898">
        <v>3</v>
      </c>
      <c r="N898" t="s">
        <v>40</v>
      </c>
      <c r="O898" t="s">
        <v>41</v>
      </c>
      <c r="P898">
        <v>122.548</v>
      </c>
      <c r="Q898">
        <v>336846.45760000002</v>
      </c>
      <c r="R898">
        <v>3059123.0891999998</v>
      </c>
      <c r="S898">
        <v>336967.30589999998</v>
      </c>
      <c r="T898">
        <v>3059102.7469000001</v>
      </c>
      <c r="U898">
        <v>0.122548</v>
      </c>
    </row>
    <row r="899" spans="1:21" x14ac:dyDescent="0.25">
      <c r="A899">
        <v>897</v>
      </c>
      <c r="B899" t="s">
        <v>24</v>
      </c>
      <c r="C899" t="s">
        <v>47</v>
      </c>
      <c r="D899" t="s">
        <v>48</v>
      </c>
      <c r="E899">
        <v>11</v>
      </c>
      <c r="F899" t="s">
        <v>37</v>
      </c>
      <c r="G899">
        <v>100</v>
      </c>
      <c r="H899" t="s">
        <v>27</v>
      </c>
      <c r="I899" t="s">
        <v>38</v>
      </c>
      <c r="J899" t="s">
        <v>39</v>
      </c>
      <c r="K899" t="s">
        <v>30</v>
      </c>
      <c r="L899" t="s">
        <v>31</v>
      </c>
      <c r="M899">
        <v>3</v>
      </c>
      <c r="N899" t="s">
        <v>40</v>
      </c>
      <c r="O899" t="s">
        <v>41</v>
      </c>
      <c r="P899">
        <v>11.812200000000001</v>
      </c>
      <c r="Q899">
        <v>336967.30589999998</v>
      </c>
      <c r="R899">
        <v>3059102.7469000001</v>
      </c>
      <c r="S899">
        <v>336978.95421499998</v>
      </c>
      <c r="T899">
        <v>3059100.7862900002</v>
      </c>
      <c r="U899">
        <v>1.1812E-2</v>
      </c>
    </row>
    <row r="900" spans="1:21" x14ac:dyDescent="0.25">
      <c r="A900">
        <v>898</v>
      </c>
      <c r="B900" t="s">
        <v>24</v>
      </c>
      <c r="C900" t="s">
        <v>47</v>
      </c>
      <c r="D900" t="s">
        <v>48</v>
      </c>
      <c r="E900">
        <v>11</v>
      </c>
      <c r="F900" t="s">
        <v>37</v>
      </c>
      <c r="G900">
        <v>100</v>
      </c>
      <c r="H900" t="s">
        <v>27</v>
      </c>
      <c r="I900" t="s">
        <v>38</v>
      </c>
      <c r="J900" t="s">
        <v>39</v>
      </c>
      <c r="K900" t="s">
        <v>30</v>
      </c>
      <c r="L900" t="s">
        <v>31</v>
      </c>
      <c r="M900">
        <v>3</v>
      </c>
      <c r="N900" t="s">
        <v>40</v>
      </c>
      <c r="O900" t="s">
        <v>41</v>
      </c>
      <c r="P900">
        <v>154.822</v>
      </c>
      <c r="Q900">
        <v>336978.95421499998</v>
      </c>
      <c r="R900">
        <v>3059100.7862900002</v>
      </c>
      <c r="S900">
        <v>337131.6286</v>
      </c>
      <c r="T900">
        <v>3059075.0885999999</v>
      </c>
      <c r="U900">
        <v>0.15482199999999999</v>
      </c>
    </row>
    <row r="901" spans="1:21" x14ac:dyDescent="0.25">
      <c r="A901">
        <v>899</v>
      </c>
      <c r="B901" t="s">
        <v>24</v>
      </c>
      <c r="C901" t="s">
        <v>47</v>
      </c>
      <c r="D901" t="s">
        <v>48</v>
      </c>
      <c r="E901">
        <v>11</v>
      </c>
      <c r="F901" t="s">
        <v>37</v>
      </c>
      <c r="G901">
        <v>100</v>
      </c>
      <c r="H901" t="s">
        <v>27</v>
      </c>
      <c r="I901" t="s">
        <v>38</v>
      </c>
      <c r="J901" t="s">
        <v>39</v>
      </c>
      <c r="K901" t="s">
        <v>30</v>
      </c>
      <c r="L901" t="s">
        <v>31</v>
      </c>
      <c r="M901">
        <v>3</v>
      </c>
      <c r="N901" t="s">
        <v>40</v>
      </c>
      <c r="O901" t="s">
        <v>41</v>
      </c>
      <c r="P901">
        <v>277.73899999999998</v>
      </c>
      <c r="Q901">
        <v>337131.6286</v>
      </c>
      <c r="R901">
        <v>3059075.0885999999</v>
      </c>
      <c r="S901">
        <v>337405.21639999998</v>
      </c>
      <c r="T901">
        <v>3059027.2492999998</v>
      </c>
      <c r="U901">
        <v>0.27773900000000001</v>
      </c>
    </row>
    <row r="902" spans="1:21" x14ac:dyDescent="0.25">
      <c r="A902">
        <v>900</v>
      </c>
      <c r="B902" t="s">
        <v>24</v>
      </c>
      <c r="C902" t="s">
        <v>47</v>
      </c>
      <c r="D902" t="s">
        <v>48</v>
      </c>
      <c r="E902">
        <v>11</v>
      </c>
      <c r="F902" t="s">
        <v>37</v>
      </c>
      <c r="G902">
        <v>100</v>
      </c>
      <c r="H902" t="s">
        <v>27</v>
      </c>
      <c r="I902" t="s">
        <v>38</v>
      </c>
      <c r="J902" t="s">
        <v>39</v>
      </c>
      <c r="K902" t="s">
        <v>30</v>
      </c>
      <c r="L902" t="s">
        <v>31</v>
      </c>
      <c r="M902">
        <v>3</v>
      </c>
      <c r="N902" t="s">
        <v>40</v>
      </c>
      <c r="O902" t="s">
        <v>41</v>
      </c>
      <c r="P902">
        <v>307.75900000000001</v>
      </c>
      <c r="Q902">
        <v>337405.21639999998</v>
      </c>
      <c r="R902">
        <v>3059027.2492999998</v>
      </c>
      <c r="S902">
        <v>337710.8125</v>
      </c>
      <c r="T902">
        <v>3058990.8229</v>
      </c>
      <c r="U902">
        <v>0.307759</v>
      </c>
    </row>
    <row r="903" spans="1:21" x14ac:dyDescent="0.25">
      <c r="A903">
        <v>901</v>
      </c>
      <c r="B903" t="s">
        <v>24</v>
      </c>
      <c r="C903" t="s">
        <v>47</v>
      </c>
      <c r="D903" t="s">
        <v>48</v>
      </c>
      <c r="E903">
        <v>11</v>
      </c>
      <c r="F903" t="s">
        <v>37</v>
      </c>
      <c r="G903">
        <v>100</v>
      </c>
      <c r="H903" t="s">
        <v>27</v>
      </c>
      <c r="I903" t="s">
        <v>38</v>
      </c>
      <c r="J903" t="s">
        <v>39</v>
      </c>
      <c r="K903" t="s">
        <v>30</v>
      </c>
      <c r="L903" t="s">
        <v>31</v>
      </c>
      <c r="M903">
        <v>3</v>
      </c>
      <c r="N903" t="s">
        <v>40</v>
      </c>
      <c r="O903" t="s">
        <v>41</v>
      </c>
      <c r="P903">
        <v>2.9226399999999999</v>
      </c>
      <c r="Q903">
        <v>337710.8125</v>
      </c>
      <c r="R903">
        <v>3058990.8229</v>
      </c>
      <c r="S903">
        <v>337713.71460000001</v>
      </c>
      <c r="T903">
        <v>3058990.477</v>
      </c>
      <c r="U903">
        <v>2.9229999999999998E-3</v>
      </c>
    </row>
    <row r="904" spans="1:21" x14ac:dyDescent="0.25">
      <c r="A904">
        <v>902</v>
      </c>
      <c r="B904" t="s">
        <v>24</v>
      </c>
      <c r="C904" t="s">
        <v>47</v>
      </c>
      <c r="D904" t="s">
        <v>48</v>
      </c>
      <c r="E904">
        <v>11</v>
      </c>
      <c r="F904" t="s">
        <v>37</v>
      </c>
      <c r="G904">
        <v>100</v>
      </c>
      <c r="H904" t="s">
        <v>27</v>
      </c>
      <c r="I904" t="s">
        <v>38</v>
      </c>
      <c r="J904" t="s">
        <v>39</v>
      </c>
      <c r="K904" t="s">
        <v>30</v>
      </c>
      <c r="L904" t="s">
        <v>31</v>
      </c>
      <c r="M904">
        <v>3</v>
      </c>
      <c r="N904" t="s">
        <v>40</v>
      </c>
      <c r="O904" t="s">
        <v>41</v>
      </c>
      <c r="P904">
        <v>185.05099999999999</v>
      </c>
      <c r="Q904">
        <v>337713.71460000001</v>
      </c>
      <c r="R904">
        <v>3058990.477</v>
      </c>
      <c r="S904">
        <v>337897.90509999997</v>
      </c>
      <c r="T904">
        <v>3058972.6557999998</v>
      </c>
      <c r="U904">
        <v>0.18505099999999999</v>
      </c>
    </row>
    <row r="905" spans="1:21" x14ac:dyDescent="0.25">
      <c r="A905">
        <v>903</v>
      </c>
      <c r="B905" t="s">
        <v>24</v>
      </c>
      <c r="C905" t="s">
        <v>47</v>
      </c>
      <c r="D905" t="s">
        <v>48</v>
      </c>
      <c r="E905">
        <v>11</v>
      </c>
      <c r="F905" t="s">
        <v>37</v>
      </c>
      <c r="G905">
        <v>100</v>
      </c>
      <c r="H905" t="s">
        <v>27</v>
      </c>
      <c r="I905" t="s">
        <v>38</v>
      </c>
      <c r="J905" t="s">
        <v>39</v>
      </c>
      <c r="K905" t="s">
        <v>30</v>
      </c>
      <c r="L905" t="s">
        <v>31</v>
      </c>
      <c r="M905">
        <v>3</v>
      </c>
      <c r="N905" t="s">
        <v>40</v>
      </c>
      <c r="O905" t="s">
        <v>41</v>
      </c>
      <c r="P905">
        <v>246.113</v>
      </c>
      <c r="Q905">
        <v>337897.90509999997</v>
      </c>
      <c r="R905">
        <v>3058972.6557999998</v>
      </c>
      <c r="S905">
        <v>338136.34470000002</v>
      </c>
      <c r="T905">
        <v>3058911.6779</v>
      </c>
      <c r="U905">
        <v>0.246113</v>
      </c>
    </row>
    <row r="906" spans="1:21" x14ac:dyDescent="0.25">
      <c r="A906">
        <v>904</v>
      </c>
      <c r="B906" t="s">
        <v>24</v>
      </c>
      <c r="C906" t="s">
        <v>47</v>
      </c>
      <c r="D906" t="s">
        <v>48</v>
      </c>
      <c r="E906">
        <v>11</v>
      </c>
      <c r="F906" t="s">
        <v>37</v>
      </c>
      <c r="G906">
        <v>100</v>
      </c>
      <c r="H906" t="s">
        <v>27</v>
      </c>
      <c r="I906" t="s">
        <v>38</v>
      </c>
      <c r="J906" t="s">
        <v>39</v>
      </c>
      <c r="K906" t="s">
        <v>30</v>
      </c>
      <c r="L906" t="s">
        <v>31</v>
      </c>
      <c r="M906">
        <v>3</v>
      </c>
      <c r="N906" t="s">
        <v>40</v>
      </c>
      <c r="O906" t="s">
        <v>41</v>
      </c>
      <c r="P906">
        <v>170.84700000000001</v>
      </c>
      <c r="Q906">
        <v>338136.34470000002</v>
      </c>
      <c r="R906">
        <v>3058911.6779</v>
      </c>
      <c r="S906">
        <v>338301.8652</v>
      </c>
      <c r="T906">
        <v>3058869.3513000002</v>
      </c>
      <c r="U906">
        <v>0.170847</v>
      </c>
    </row>
    <row r="907" spans="1:21" x14ac:dyDescent="0.25">
      <c r="A907">
        <v>905</v>
      </c>
      <c r="B907" t="s">
        <v>24</v>
      </c>
      <c r="C907" t="s">
        <v>47</v>
      </c>
      <c r="D907" t="s">
        <v>48</v>
      </c>
      <c r="E907">
        <v>11</v>
      </c>
      <c r="F907" t="s">
        <v>37</v>
      </c>
      <c r="G907">
        <v>100</v>
      </c>
      <c r="H907" t="s">
        <v>27</v>
      </c>
      <c r="I907" t="s">
        <v>38</v>
      </c>
      <c r="J907" t="s">
        <v>39</v>
      </c>
      <c r="K907" t="s">
        <v>30</v>
      </c>
      <c r="L907" t="s">
        <v>31</v>
      </c>
      <c r="M907">
        <v>3</v>
      </c>
      <c r="N907" t="s">
        <v>40</v>
      </c>
      <c r="O907" t="s">
        <v>41</v>
      </c>
      <c r="P907">
        <v>341.41800000000001</v>
      </c>
      <c r="Q907">
        <v>338301.8652</v>
      </c>
      <c r="R907">
        <v>3058869.3513000002</v>
      </c>
      <c r="S907">
        <v>338632.64355099999</v>
      </c>
      <c r="T907">
        <v>3058784.7829200001</v>
      </c>
      <c r="U907">
        <v>0.341418</v>
      </c>
    </row>
    <row r="908" spans="1:21" x14ac:dyDescent="0.25">
      <c r="A908">
        <v>906</v>
      </c>
      <c r="B908" t="s">
        <v>24</v>
      </c>
      <c r="C908" t="s">
        <v>47</v>
      </c>
      <c r="D908" t="s">
        <v>48</v>
      </c>
      <c r="E908">
        <v>11</v>
      </c>
      <c r="F908" t="s">
        <v>37</v>
      </c>
      <c r="G908">
        <v>100</v>
      </c>
      <c r="H908" t="s">
        <v>27</v>
      </c>
      <c r="I908" t="s">
        <v>38</v>
      </c>
      <c r="J908" t="s">
        <v>39</v>
      </c>
      <c r="K908" t="s">
        <v>30</v>
      </c>
      <c r="L908" t="s">
        <v>31</v>
      </c>
      <c r="M908">
        <v>3</v>
      </c>
      <c r="N908" t="s">
        <v>40</v>
      </c>
      <c r="O908" t="s">
        <v>41</v>
      </c>
      <c r="P908">
        <v>9.2128899999999998</v>
      </c>
      <c r="Q908">
        <v>339266.890503</v>
      </c>
      <c r="R908">
        <v>3058622.6283100001</v>
      </c>
      <c r="S908">
        <v>339275.81630000001</v>
      </c>
      <c r="T908">
        <v>3058620.3462999999</v>
      </c>
      <c r="U908">
        <v>9.2130000000000007E-3</v>
      </c>
    </row>
    <row r="909" spans="1:21" x14ac:dyDescent="0.25">
      <c r="A909">
        <v>907</v>
      </c>
      <c r="B909" t="s">
        <v>24</v>
      </c>
      <c r="C909" t="s">
        <v>47</v>
      </c>
      <c r="D909" t="s">
        <v>48</v>
      </c>
      <c r="E909">
        <v>11</v>
      </c>
      <c r="F909" t="s">
        <v>37</v>
      </c>
      <c r="G909">
        <v>100</v>
      </c>
      <c r="H909" t="s">
        <v>27</v>
      </c>
      <c r="I909" t="s">
        <v>38</v>
      </c>
      <c r="J909" t="s">
        <v>39</v>
      </c>
      <c r="K909" t="s">
        <v>30</v>
      </c>
      <c r="L909" t="s">
        <v>31</v>
      </c>
      <c r="M909">
        <v>3</v>
      </c>
      <c r="N909" t="s">
        <v>40</v>
      </c>
      <c r="O909" t="s">
        <v>41</v>
      </c>
      <c r="P909">
        <v>543.87800000000004</v>
      </c>
      <c r="Q909">
        <v>338632.64355099999</v>
      </c>
      <c r="R909">
        <v>3058784.7829200001</v>
      </c>
      <c r="S909">
        <v>339159.57304799999</v>
      </c>
      <c r="T909">
        <v>3058650.0656099999</v>
      </c>
      <c r="U909">
        <v>0.54387799999999997</v>
      </c>
    </row>
    <row r="910" spans="1:21" x14ac:dyDescent="0.25">
      <c r="A910">
        <v>908</v>
      </c>
      <c r="B910" t="s">
        <v>24</v>
      </c>
      <c r="C910" t="s">
        <v>47</v>
      </c>
      <c r="D910" t="s">
        <v>48</v>
      </c>
      <c r="E910">
        <v>11</v>
      </c>
      <c r="F910" t="s">
        <v>37</v>
      </c>
      <c r="G910">
        <v>100</v>
      </c>
      <c r="H910" t="s">
        <v>27</v>
      </c>
      <c r="I910" t="s">
        <v>38</v>
      </c>
      <c r="J910" t="s">
        <v>39</v>
      </c>
      <c r="K910" t="s">
        <v>30</v>
      </c>
      <c r="L910" t="s">
        <v>31</v>
      </c>
      <c r="M910">
        <v>3</v>
      </c>
      <c r="N910" t="s">
        <v>40</v>
      </c>
      <c r="O910" t="s">
        <v>41</v>
      </c>
      <c r="P910">
        <v>110.76900000000001</v>
      </c>
      <c r="Q910">
        <v>339159.57304799999</v>
      </c>
      <c r="R910">
        <v>3058650.0656099999</v>
      </c>
      <c r="S910">
        <v>339266.890503</v>
      </c>
      <c r="T910">
        <v>3058622.6283100001</v>
      </c>
      <c r="U910">
        <v>0.11076900000000001</v>
      </c>
    </row>
    <row r="911" spans="1:21" x14ac:dyDescent="0.25">
      <c r="A911">
        <v>909</v>
      </c>
      <c r="B911" t="s">
        <v>24</v>
      </c>
      <c r="C911" t="s">
        <v>47</v>
      </c>
      <c r="D911" t="s">
        <v>48</v>
      </c>
      <c r="E911">
        <v>11</v>
      </c>
      <c r="F911" t="s">
        <v>37</v>
      </c>
      <c r="G911">
        <v>100</v>
      </c>
      <c r="H911" t="s">
        <v>27</v>
      </c>
      <c r="I911" t="s">
        <v>38</v>
      </c>
      <c r="J911" t="s">
        <v>39</v>
      </c>
      <c r="K911" t="s">
        <v>30</v>
      </c>
      <c r="L911" t="s">
        <v>31</v>
      </c>
      <c r="M911">
        <v>3</v>
      </c>
      <c r="N911" t="s">
        <v>40</v>
      </c>
      <c r="O911" t="s">
        <v>41</v>
      </c>
      <c r="P911">
        <v>123.086</v>
      </c>
      <c r="Q911">
        <v>339275.81630000001</v>
      </c>
      <c r="R911">
        <v>3058620.3462999999</v>
      </c>
      <c r="S911">
        <v>339395.06809999997</v>
      </c>
      <c r="T911">
        <v>3058589.8639000002</v>
      </c>
      <c r="U911">
        <v>0.123086</v>
      </c>
    </row>
    <row r="912" spans="1:21" x14ac:dyDescent="0.25">
      <c r="A912">
        <v>910</v>
      </c>
      <c r="B912" t="s">
        <v>24</v>
      </c>
      <c r="C912" t="s">
        <v>47</v>
      </c>
      <c r="D912" t="s">
        <v>48</v>
      </c>
      <c r="E912">
        <v>11</v>
      </c>
      <c r="F912" t="s">
        <v>37</v>
      </c>
      <c r="G912">
        <v>100</v>
      </c>
      <c r="H912" t="s">
        <v>27</v>
      </c>
      <c r="I912" t="s">
        <v>38</v>
      </c>
      <c r="J912" t="s">
        <v>39</v>
      </c>
      <c r="K912" t="s">
        <v>30</v>
      </c>
      <c r="L912" t="s">
        <v>31</v>
      </c>
      <c r="M912">
        <v>3</v>
      </c>
      <c r="N912" t="s">
        <v>40</v>
      </c>
      <c r="O912" t="s">
        <v>41</v>
      </c>
      <c r="P912">
        <v>164.14599999999999</v>
      </c>
      <c r="Q912">
        <v>339395.06809999997</v>
      </c>
      <c r="R912">
        <v>3058589.8639000002</v>
      </c>
      <c r="S912">
        <v>339555.89240000001</v>
      </c>
      <c r="T912">
        <v>3058557.0074</v>
      </c>
      <c r="U912">
        <v>0.16414599999999999</v>
      </c>
    </row>
    <row r="913" spans="1:21" x14ac:dyDescent="0.25">
      <c r="A913">
        <v>911</v>
      </c>
      <c r="B913" t="s">
        <v>24</v>
      </c>
      <c r="C913" t="s">
        <v>47</v>
      </c>
      <c r="D913" t="s">
        <v>48</v>
      </c>
      <c r="E913">
        <v>11</v>
      </c>
      <c r="F913" t="s">
        <v>37</v>
      </c>
      <c r="G913">
        <v>100</v>
      </c>
      <c r="H913" t="s">
        <v>27</v>
      </c>
      <c r="I913" t="s">
        <v>38</v>
      </c>
      <c r="J913" t="s">
        <v>39</v>
      </c>
      <c r="K913" t="s">
        <v>30</v>
      </c>
      <c r="L913" t="s">
        <v>31</v>
      </c>
      <c r="M913">
        <v>3</v>
      </c>
      <c r="N913" t="s">
        <v>40</v>
      </c>
      <c r="O913" t="s">
        <v>41</v>
      </c>
      <c r="P913">
        <v>31.498899999999999</v>
      </c>
      <c r="Q913">
        <v>339555.89240000001</v>
      </c>
      <c r="R913">
        <v>3058557.0074</v>
      </c>
      <c r="S913">
        <v>339583.84499999997</v>
      </c>
      <c r="T913">
        <v>3058571.5274</v>
      </c>
      <c r="U913">
        <v>3.1498999999999999E-2</v>
      </c>
    </row>
    <row r="914" spans="1:21" x14ac:dyDescent="0.25">
      <c r="A914">
        <v>912</v>
      </c>
      <c r="B914" t="s">
        <v>24</v>
      </c>
      <c r="C914" t="s">
        <v>47</v>
      </c>
      <c r="D914" t="s">
        <v>48</v>
      </c>
      <c r="E914">
        <v>11</v>
      </c>
      <c r="F914" t="s">
        <v>37</v>
      </c>
      <c r="G914">
        <v>100</v>
      </c>
      <c r="H914" t="s">
        <v>27</v>
      </c>
      <c r="I914" t="s">
        <v>38</v>
      </c>
      <c r="J914" t="s">
        <v>39</v>
      </c>
      <c r="K914" t="s">
        <v>30</v>
      </c>
      <c r="L914" t="s">
        <v>31</v>
      </c>
      <c r="M914">
        <v>3</v>
      </c>
      <c r="N914" t="s">
        <v>40</v>
      </c>
      <c r="O914" t="s">
        <v>41</v>
      </c>
      <c r="P914">
        <v>74.228200000000001</v>
      </c>
      <c r="Q914">
        <v>339583.84499999997</v>
      </c>
      <c r="R914">
        <v>3058571.5274</v>
      </c>
      <c r="S914">
        <v>339623.29739999998</v>
      </c>
      <c r="T914">
        <v>3058634.4029000001</v>
      </c>
      <c r="U914">
        <v>7.4228000000000002E-2</v>
      </c>
    </row>
    <row r="915" spans="1:21" x14ac:dyDescent="0.25">
      <c r="A915">
        <v>913</v>
      </c>
      <c r="B915" t="s">
        <v>24</v>
      </c>
      <c r="C915" t="s">
        <v>47</v>
      </c>
      <c r="D915" t="s">
        <v>48</v>
      </c>
      <c r="E915">
        <v>11</v>
      </c>
      <c r="F915" t="s">
        <v>37</v>
      </c>
      <c r="G915">
        <v>100</v>
      </c>
      <c r="H915" t="s">
        <v>27</v>
      </c>
      <c r="I915" t="s">
        <v>38</v>
      </c>
      <c r="J915" t="s">
        <v>39</v>
      </c>
      <c r="K915" t="s">
        <v>30</v>
      </c>
      <c r="L915" t="s">
        <v>31</v>
      </c>
      <c r="M915">
        <v>3</v>
      </c>
      <c r="N915" t="s">
        <v>40</v>
      </c>
      <c r="O915" t="s">
        <v>41</v>
      </c>
      <c r="P915">
        <v>419.952</v>
      </c>
      <c r="Q915">
        <v>339623.29739999998</v>
      </c>
      <c r="R915">
        <v>3058634.4029000001</v>
      </c>
      <c r="S915">
        <v>340036.04220000003</v>
      </c>
      <c r="T915">
        <v>3058556.9355000001</v>
      </c>
      <c r="U915">
        <v>0.41995199999999999</v>
      </c>
    </row>
    <row r="916" spans="1:21" x14ac:dyDescent="0.25">
      <c r="A916">
        <v>914</v>
      </c>
      <c r="B916" t="s">
        <v>24</v>
      </c>
      <c r="C916" t="s">
        <v>47</v>
      </c>
      <c r="D916" t="s">
        <v>48</v>
      </c>
      <c r="E916">
        <v>11</v>
      </c>
      <c r="F916" t="s">
        <v>37</v>
      </c>
      <c r="G916">
        <v>100</v>
      </c>
      <c r="H916" t="s">
        <v>27</v>
      </c>
      <c r="I916" t="s">
        <v>38</v>
      </c>
      <c r="J916" t="s">
        <v>39</v>
      </c>
      <c r="K916" t="s">
        <v>30</v>
      </c>
      <c r="L916" t="s">
        <v>31</v>
      </c>
      <c r="M916">
        <v>3</v>
      </c>
      <c r="N916" t="s">
        <v>40</v>
      </c>
      <c r="O916" t="s">
        <v>41</v>
      </c>
      <c r="P916">
        <v>23.628599999999999</v>
      </c>
      <c r="Q916">
        <v>340036.04220000003</v>
      </c>
      <c r="R916">
        <v>3058556.9355000001</v>
      </c>
      <c r="S916">
        <v>340044.0589</v>
      </c>
      <c r="T916">
        <v>3058579.1625999999</v>
      </c>
      <c r="U916">
        <v>2.3629000000000001E-2</v>
      </c>
    </row>
    <row r="917" spans="1:21" x14ac:dyDescent="0.25">
      <c r="A917">
        <v>915</v>
      </c>
      <c r="B917" t="s">
        <v>24</v>
      </c>
      <c r="C917" t="s">
        <v>47</v>
      </c>
      <c r="D917" t="s">
        <v>48</v>
      </c>
      <c r="E917">
        <v>11</v>
      </c>
      <c r="F917" t="s">
        <v>37</v>
      </c>
      <c r="G917">
        <v>100</v>
      </c>
      <c r="H917" t="s">
        <v>27</v>
      </c>
      <c r="I917" t="s">
        <v>38</v>
      </c>
      <c r="J917" t="s">
        <v>39</v>
      </c>
      <c r="K917" t="s">
        <v>30</v>
      </c>
      <c r="L917" t="s">
        <v>31</v>
      </c>
      <c r="M917">
        <v>3</v>
      </c>
      <c r="N917" t="s">
        <v>40</v>
      </c>
      <c r="O917" t="s">
        <v>41</v>
      </c>
      <c r="P917">
        <v>36.317900000000002</v>
      </c>
      <c r="Q917">
        <v>340044.0589</v>
      </c>
      <c r="R917">
        <v>3058579.1625999999</v>
      </c>
      <c r="S917">
        <v>340078.17450000002</v>
      </c>
      <c r="T917">
        <v>3058566.7080000001</v>
      </c>
      <c r="U917">
        <v>3.6318000000000003E-2</v>
      </c>
    </row>
    <row r="918" spans="1:21" x14ac:dyDescent="0.25">
      <c r="A918">
        <v>916</v>
      </c>
      <c r="B918" t="s">
        <v>24</v>
      </c>
      <c r="C918" t="s">
        <v>47</v>
      </c>
      <c r="D918" t="s">
        <v>48</v>
      </c>
      <c r="E918">
        <v>11</v>
      </c>
      <c r="F918" t="s">
        <v>37</v>
      </c>
      <c r="G918">
        <v>100</v>
      </c>
      <c r="H918" t="s">
        <v>27</v>
      </c>
      <c r="I918" t="s">
        <v>38</v>
      </c>
      <c r="J918" t="s">
        <v>39</v>
      </c>
      <c r="K918" t="s">
        <v>30</v>
      </c>
      <c r="L918" t="s">
        <v>31</v>
      </c>
      <c r="M918">
        <v>3</v>
      </c>
      <c r="N918" t="s">
        <v>40</v>
      </c>
      <c r="O918" t="s">
        <v>41</v>
      </c>
      <c r="P918">
        <v>46.961599999999997</v>
      </c>
      <c r="Q918">
        <v>340078.17450000002</v>
      </c>
      <c r="R918">
        <v>3058566.7080000001</v>
      </c>
      <c r="S918">
        <v>340117.91899999999</v>
      </c>
      <c r="T918">
        <v>3058541.6927</v>
      </c>
      <c r="U918">
        <v>4.6961999999999997E-2</v>
      </c>
    </row>
    <row r="919" spans="1:21" x14ac:dyDescent="0.25">
      <c r="A919">
        <v>917</v>
      </c>
      <c r="B919" t="s">
        <v>24</v>
      </c>
      <c r="C919" t="s">
        <v>47</v>
      </c>
      <c r="D919" t="s">
        <v>48</v>
      </c>
      <c r="E919">
        <v>11</v>
      </c>
      <c r="F919" t="s">
        <v>37</v>
      </c>
      <c r="G919">
        <v>100</v>
      </c>
      <c r="H919" t="s">
        <v>27</v>
      </c>
      <c r="I919" t="s">
        <v>38</v>
      </c>
      <c r="J919" t="s">
        <v>39</v>
      </c>
      <c r="K919" t="s">
        <v>30</v>
      </c>
      <c r="L919" t="s">
        <v>31</v>
      </c>
      <c r="M919">
        <v>3</v>
      </c>
      <c r="N919" t="s">
        <v>40</v>
      </c>
      <c r="O919" t="s">
        <v>41</v>
      </c>
      <c r="P919">
        <v>66.0929</v>
      </c>
      <c r="Q919">
        <v>340117.91899999999</v>
      </c>
      <c r="R919">
        <v>3058541.6927</v>
      </c>
      <c r="S919">
        <v>340162.17580000003</v>
      </c>
      <c r="T919">
        <v>3058492.6049000002</v>
      </c>
      <c r="U919">
        <v>6.6092999999999999E-2</v>
      </c>
    </row>
    <row r="920" spans="1:21" x14ac:dyDescent="0.25">
      <c r="A920">
        <v>918</v>
      </c>
      <c r="B920" t="s">
        <v>24</v>
      </c>
      <c r="C920" t="s">
        <v>47</v>
      </c>
      <c r="D920" t="s">
        <v>48</v>
      </c>
      <c r="E920">
        <v>11</v>
      </c>
      <c r="F920" t="s">
        <v>37</v>
      </c>
      <c r="G920">
        <v>100</v>
      </c>
      <c r="H920" t="s">
        <v>27</v>
      </c>
      <c r="I920" t="s">
        <v>38</v>
      </c>
      <c r="J920" t="s">
        <v>39</v>
      </c>
      <c r="K920" t="s">
        <v>30</v>
      </c>
      <c r="L920" t="s">
        <v>31</v>
      </c>
      <c r="M920">
        <v>3</v>
      </c>
      <c r="N920" t="s">
        <v>40</v>
      </c>
      <c r="O920" t="s">
        <v>41</v>
      </c>
      <c r="P920">
        <v>34.557000000000002</v>
      </c>
      <c r="Q920">
        <v>340162.17580000003</v>
      </c>
      <c r="R920">
        <v>3058492.6049000002</v>
      </c>
      <c r="S920">
        <v>340192.58860000002</v>
      </c>
      <c r="T920">
        <v>3058476.1960999998</v>
      </c>
      <c r="U920">
        <v>3.4556999999999997E-2</v>
      </c>
    </row>
    <row r="921" spans="1:21" x14ac:dyDescent="0.25">
      <c r="A921">
        <v>919</v>
      </c>
      <c r="B921" t="s">
        <v>24</v>
      </c>
      <c r="C921" t="s">
        <v>47</v>
      </c>
      <c r="D921" t="s">
        <v>48</v>
      </c>
      <c r="E921">
        <v>11</v>
      </c>
      <c r="F921" t="s">
        <v>37</v>
      </c>
      <c r="G921">
        <v>100</v>
      </c>
      <c r="H921" t="s">
        <v>27</v>
      </c>
      <c r="I921" t="s">
        <v>38</v>
      </c>
      <c r="J921" t="s">
        <v>39</v>
      </c>
      <c r="K921" t="s">
        <v>30</v>
      </c>
      <c r="L921" t="s">
        <v>31</v>
      </c>
      <c r="M921">
        <v>3</v>
      </c>
      <c r="N921" t="s">
        <v>40</v>
      </c>
      <c r="O921" t="s">
        <v>41</v>
      </c>
      <c r="P921">
        <v>230.05199999999999</v>
      </c>
      <c r="Q921">
        <v>340192.58860000002</v>
      </c>
      <c r="R921">
        <v>3058476.1960999998</v>
      </c>
      <c r="S921">
        <v>340395.05310000002</v>
      </c>
      <c r="T921">
        <v>3058366.9624999999</v>
      </c>
      <c r="U921">
        <v>0.23005200000000001</v>
      </c>
    </row>
    <row r="922" spans="1:21" x14ac:dyDescent="0.25">
      <c r="A922">
        <v>920</v>
      </c>
      <c r="B922" t="s">
        <v>24</v>
      </c>
      <c r="C922" t="s">
        <v>47</v>
      </c>
      <c r="D922" t="s">
        <v>48</v>
      </c>
      <c r="E922">
        <v>11</v>
      </c>
      <c r="F922" t="s">
        <v>37</v>
      </c>
      <c r="G922">
        <v>100</v>
      </c>
      <c r="H922" t="s">
        <v>27</v>
      </c>
      <c r="I922" t="s">
        <v>38</v>
      </c>
      <c r="J922" t="s">
        <v>39</v>
      </c>
      <c r="K922" t="s">
        <v>30</v>
      </c>
      <c r="L922" t="s">
        <v>31</v>
      </c>
      <c r="M922">
        <v>3</v>
      </c>
      <c r="N922" t="s">
        <v>40</v>
      </c>
      <c r="O922" t="s">
        <v>41</v>
      </c>
      <c r="P922">
        <v>335.43</v>
      </c>
      <c r="Q922">
        <v>340395.05310000002</v>
      </c>
      <c r="R922">
        <v>3058366.9624999999</v>
      </c>
      <c r="S922">
        <v>340680.5049</v>
      </c>
      <c r="T922">
        <v>3058190.8070999999</v>
      </c>
      <c r="U922">
        <v>0.33543000000000001</v>
      </c>
    </row>
    <row r="923" spans="1:21" x14ac:dyDescent="0.25">
      <c r="A923">
        <v>921</v>
      </c>
      <c r="B923" t="s">
        <v>24</v>
      </c>
      <c r="C923" t="s">
        <v>47</v>
      </c>
      <c r="D923" t="s">
        <v>48</v>
      </c>
      <c r="E923">
        <v>11</v>
      </c>
      <c r="F923" t="s">
        <v>37</v>
      </c>
      <c r="G923">
        <v>100</v>
      </c>
      <c r="H923" t="s">
        <v>27</v>
      </c>
      <c r="I923" t="s">
        <v>38</v>
      </c>
      <c r="J923" t="s">
        <v>39</v>
      </c>
      <c r="K923" t="s">
        <v>30</v>
      </c>
      <c r="L923" t="s">
        <v>31</v>
      </c>
      <c r="M923">
        <v>3</v>
      </c>
      <c r="N923" t="s">
        <v>40</v>
      </c>
      <c r="O923" t="s">
        <v>41</v>
      </c>
      <c r="P923">
        <v>130.68299999999999</v>
      </c>
      <c r="Q923">
        <v>340680.5049</v>
      </c>
      <c r="R923">
        <v>3058190.8070999999</v>
      </c>
      <c r="S923">
        <v>340792.320282</v>
      </c>
      <c r="T923">
        <v>3058123.1647000001</v>
      </c>
      <c r="U923">
        <v>0.13068299999999999</v>
      </c>
    </row>
    <row r="924" spans="1:21" x14ac:dyDescent="0.25">
      <c r="A924">
        <v>922</v>
      </c>
      <c r="B924" t="s">
        <v>24</v>
      </c>
      <c r="C924" t="s">
        <v>47</v>
      </c>
      <c r="D924" t="s">
        <v>48</v>
      </c>
      <c r="E924">
        <v>11</v>
      </c>
      <c r="F924" t="s">
        <v>37</v>
      </c>
      <c r="G924">
        <v>100</v>
      </c>
      <c r="H924" t="s">
        <v>27</v>
      </c>
      <c r="I924" t="s">
        <v>38</v>
      </c>
      <c r="J924" t="s">
        <v>39</v>
      </c>
      <c r="K924" t="s">
        <v>30</v>
      </c>
      <c r="L924" t="s">
        <v>31</v>
      </c>
      <c r="M924">
        <v>3</v>
      </c>
      <c r="N924" t="s">
        <v>40</v>
      </c>
      <c r="O924" t="s">
        <v>41</v>
      </c>
      <c r="P924">
        <v>5.37554</v>
      </c>
      <c r="Q924">
        <v>340792.320282</v>
      </c>
      <c r="R924">
        <v>3058123.1647000001</v>
      </c>
      <c r="S924">
        <v>340796.91970000003</v>
      </c>
      <c r="T924">
        <v>3058120.3823000002</v>
      </c>
      <c r="U924">
        <v>5.3759999999999997E-3</v>
      </c>
    </row>
    <row r="925" spans="1:21" x14ac:dyDescent="0.25">
      <c r="A925">
        <v>923</v>
      </c>
      <c r="B925" t="s">
        <v>24</v>
      </c>
      <c r="C925" t="s">
        <v>47</v>
      </c>
      <c r="D925" t="s">
        <v>48</v>
      </c>
      <c r="E925">
        <v>11</v>
      </c>
      <c r="F925" t="s">
        <v>37</v>
      </c>
      <c r="G925">
        <v>100</v>
      </c>
      <c r="H925" t="s">
        <v>27</v>
      </c>
      <c r="I925" t="s">
        <v>38</v>
      </c>
      <c r="J925" t="s">
        <v>39</v>
      </c>
      <c r="K925" t="s">
        <v>30</v>
      </c>
      <c r="L925" t="s">
        <v>31</v>
      </c>
      <c r="M925">
        <v>3</v>
      </c>
      <c r="N925" t="s">
        <v>40</v>
      </c>
      <c r="O925" t="s">
        <v>41</v>
      </c>
      <c r="P925">
        <v>217.21600000000001</v>
      </c>
      <c r="Q925">
        <v>340796.91970000003</v>
      </c>
      <c r="R925">
        <v>3058120.3823000002</v>
      </c>
      <c r="S925">
        <v>340982.77600000001</v>
      </c>
      <c r="T925">
        <v>3058007.9531999999</v>
      </c>
      <c r="U925">
        <v>0.21721599999999999</v>
      </c>
    </row>
    <row r="926" spans="1:21" x14ac:dyDescent="0.25">
      <c r="A926">
        <v>924</v>
      </c>
      <c r="B926" t="s">
        <v>24</v>
      </c>
      <c r="C926" t="s">
        <v>47</v>
      </c>
      <c r="D926" t="s">
        <v>48</v>
      </c>
      <c r="E926">
        <v>11</v>
      </c>
      <c r="F926" t="s">
        <v>37</v>
      </c>
      <c r="G926">
        <v>100</v>
      </c>
      <c r="H926" t="s">
        <v>27</v>
      </c>
      <c r="I926" t="s">
        <v>38</v>
      </c>
      <c r="J926" t="s">
        <v>39</v>
      </c>
      <c r="K926" t="s">
        <v>30</v>
      </c>
      <c r="L926" t="s">
        <v>31</v>
      </c>
      <c r="M926">
        <v>3</v>
      </c>
      <c r="N926" t="s">
        <v>40</v>
      </c>
      <c r="O926" t="s">
        <v>41</v>
      </c>
      <c r="P926">
        <v>86.367999999999995</v>
      </c>
      <c r="Q926">
        <v>340982.77600000001</v>
      </c>
      <c r="R926">
        <v>3058007.9531999999</v>
      </c>
      <c r="S926">
        <v>341025.63660000003</v>
      </c>
      <c r="T926">
        <v>3057932.9704999998</v>
      </c>
      <c r="U926">
        <v>8.6368E-2</v>
      </c>
    </row>
    <row r="927" spans="1:21" x14ac:dyDescent="0.25">
      <c r="A927">
        <v>925</v>
      </c>
      <c r="B927" t="s">
        <v>24</v>
      </c>
      <c r="C927" t="s">
        <v>47</v>
      </c>
      <c r="D927" t="s">
        <v>48</v>
      </c>
      <c r="E927">
        <v>11</v>
      </c>
      <c r="F927" t="s">
        <v>37</v>
      </c>
      <c r="G927">
        <v>100</v>
      </c>
      <c r="H927" t="s">
        <v>27</v>
      </c>
      <c r="I927" t="s">
        <v>38</v>
      </c>
      <c r="J927" t="s">
        <v>39</v>
      </c>
      <c r="K927" t="s">
        <v>30</v>
      </c>
      <c r="L927" t="s">
        <v>31</v>
      </c>
      <c r="M927">
        <v>3</v>
      </c>
      <c r="N927" t="s">
        <v>40</v>
      </c>
      <c r="O927" t="s">
        <v>41</v>
      </c>
      <c r="P927">
        <v>2.88103</v>
      </c>
      <c r="Q927">
        <v>341025.63660000003</v>
      </c>
      <c r="R927">
        <v>3057932.9704999998</v>
      </c>
      <c r="S927">
        <v>341027.06634100003</v>
      </c>
      <c r="T927">
        <v>3057930.4692699998</v>
      </c>
      <c r="U927">
        <v>2.8809999999999999E-3</v>
      </c>
    </row>
    <row r="928" spans="1:21" x14ac:dyDescent="0.25">
      <c r="A928">
        <v>926</v>
      </c>
      <c r="B928" t="s">
        <v>24</v>
      </c>
      <c r="C928" t="s">
        <v>47</v>
      </c>
      <c r="D928" t="s">
        <v>48</v>
      </c>
      <c r="E928">
        <v>11</v>
      </c>
      <c r="F928" t="s">
        <v>37</v>
      </c>
      <c r="G928">
        <v>100</v>
      </c>
      <c r="H928" t="s">
        <v>27</v>
      </c>
      <c r="I928" t="s">
        <v>38</v>
      </c>
      <c r="J928" t="s">
        <v>39</v>
      </c>
      <c r="K928" t="s">
        <v>30</v>
      </c>
      <c r="L928" t="s">
        <v>31</v>
      </c>
      <c r="M928">
        <v>3</v>
      </c>
      <c r="N928" t="s">
        <v>40</v>
      </c>
      <c r="O928" t="s">
        <v>41</v>
      </c>
      <c r="P928">
        <v>43.683799999999998</v>
      </c>
      <c r="Q928">
        <v>341027.06634100003</v>
      </c>
      <c r="R928">
        <v>3057930.4692699998</v>
      </c>
      <c r="S928">
        <v>341048.74489999999</v>
      </c>
      <c r="T928">
        <v>3057892.5441000001</v>
      </c>
      <c r="U928">
        <v>4.3684000000000001E-2</v>
      </c>
    </row>
    <row r="929" spans="1:21" x14ac:dyDescent="0.25">
      <c r="A929">
        <v>927</v>
      </c>
      <c r="B929" t="s">
        <v>24</v>
      </c>
      <c r="C929" t="s">
        <v>47</v>
      </c>
      <c r="D929" t="s">
        <v>48</v>
      </c>
      <c r="E929">
        <v>11</v>
      </c>
      <c r="F929" t="s">
        <v>37</v>
      </c>
      <c r="G929">
        <v>100</v>
      </c>
      <c r="H929" t="s">
        <v>27</v>
      </c>
      <c r="I929" t="s">
        <v>38</v>
      </c>
      <c r="J929" t="s">
        <v>39</v>
      </c>
      <c r="K929" t="s">
        <v>30</v>
      </c>
      <c r="L929" t="s">
        <v>31</v>
      </c>
      <c r="M929">
        <v>3</v>
      </c>
      <c r="N929" t="s">
        <v>40</v>
      </c>
      <c r="O929" t="s">
        <v>41</v>
      </c>
      <c r="P929">
        <v>92.7239</v>
      </c>
      <c r="Q929">
        <v>341048.74489999999</v>
      </c>
      <c r="R929">
        <v>3057892.5441000001</v>
      </c>
      <c r="S929">
        <v>341116.48080000002</v>
      </c>
      <c r="T929">
        <v>3057829.2228999999</v>
      </c>
      <c r="U929">
        <v>9.2724000000000001E-2</v>
      </c>
    </row>
    <row r="930" spans="1:21" x14ac:dyDescent="0.25">
      <c r="A930">
        <v>928</v>
      </c>
      <c r="B930" t="s">
        <v>24</v>
      </c>
      <c r="C930" t="s">
        <v>47</v>
      </c>
      <c r="D930" t="s">
        <v>48</v>
      </c>
      <c r="E930">
        <v>11</v>
      </c>
      <c r="F930" t="s">
        <v>37</v>
      </c>
      <c r="G930">
        <v>100</v>
      </c>
      <c r="H930" t="s">
        <v>27</v>
      </c>
      <c r="I930" t="s">
        <v>38</v>
      </c>
      <c r="J930" t="s">
        <v>39</v>
      </c>
      <c r="K930" t="s">
        <v>30</v>
      </c>
      <c r="L930" t="s">
        <v>31</v>
      </c>
      <c r="M930">
        <v>3</v>
      </c>
      <c r="N930" t="s">
        <v>40</v>
      </c>
      <c r="O930" t="s">
        <v>41</v>
      </c>
      <c r="P930">
        <v>84.937399999999997</v>
      </c>
      <c r="Q930">
        <v>341116.48080000002</v>
      </c>
      <c r="R930">
        <v>3057829.2228999999</v>
      </c>
      <c r="S930">
        <v>341154.60060000001</v>
      </c>
      <c r="T930">
        <v>3057753.32</v>
      </c>
      <c r="U930">
        <v>8.4936999999999999E-2</v>
      </c>
    </row>
    <row r="931" spans="1:21" x14ac:dyDescent="0.25">
      <c r="A931">
        <v>929</v>
      </c>
      <c r="B931" t="s">
        <v>24</v>
      </c>
      <c r="C931" t="s">
        <v>47</v>
      </c>
      <c r="D931" t="s">
        <v>48</v>
      </c>
      <c r="E931">
        <v>11</v>
      </c>
      <c r="F931" t="s">
        <v>37</v>
      </c>
      <c r="G931">
        <v>100</v>
      </c>
      <c r="H931" t="s">
        <v>27</v>
      </c>
      <c r="I931" t="s">
        <v>38</v>
      </c>
      <c r="J931" t="s">
        <v>39</v>
      </c>
      <c r="K931" t="s">
        <v>30</v>
      </c>
      <c r="L931" t="s">
        <v>31</v>
      </c>
      <c r="M931">
        <v>3</v>
      </c>
      <c r="N931" t="s">
        <v>40</v>
      </c>
      <c r="O931" t="s">
        <v>41</v>
      </c>
      <c r="P931">
        <v>58.652500000000003</v>
      </c>
      <c r="Q931">
        <v>341154.60060000001</v>
      </c>
      <c r="R931">
        <v>3057753.32</v>
      </c>
      <c r="S931">
        <v>341172.21899999998</v>
      </c>
      <c r="T931">
        <v>3057697.3761999998</v>
      </c>
      <c r="U931">
        <v>5.8652999999999997E-2</v>
      </c>
    </row>
    <row r="932" spans="1:21" x14ac:dyDescent="0.25">
      <c r="A932">
        <v>930</v>
      </c>
      <c r="B932" t="s">
        <v>24</v>
      </c>
      <c r="C932" t="s">
        <v>47</v>
      </c>
      <c r="D932" t="s">
        <v>48</v>
      </c>
      <c r="E932">
        <v>11</v>
      </c>
      <c r="F932" t="s">
        <v>37</v>
      </c>
      <c r="G932">
        <v>100</v>
      </c>
      <c r="H932" t="s">
        <v>27</v>
      </c>
      <c r="I932" t="s">
        <v>38</v>
      </c>
      <c r="J932" t="s">
        <v>39</v>
      </c>
      <c r="K932" t="s">
        <v>30</v>
      </c>
      <c r="L932" t="s">
        <v>31</v>
      </c>
      <c r="M932">
        <v>3</v>
      </c>
      <c r="N932" t="s">
        <v>40</v>
      </c>
      <c r="O932" t="s">
        <v>41</v>
      </c>
      <c r="P932">
        <v>86.058300000000003</v>
      </c>
      <c r="Q932">
        <v>341172.21899999998</v>
      </c>
      <c r="R932">
        <v>3057697.3761999998</v>
      </c>
      <c r="S932">
        <v>341232.25290000002</v>
      </c>
      <c r="T932">
        <v>3057635.7162000001</v>
      </c>
      <c r="U932">
        <v>8.6057999999999996E-2</v>
      </c>
    </row>
    <row r="933" spans="1:21" x14ac:dyDescent="0.25">
      <c r="A933">
        <v>931</v>
      </c>
      <c r="B933" t="s">
        <v>24</v>
      </c>
      <c r="C933" t="s">
        <v>47</v>
      </c>
      <c r="D933" t="s">
        <v>48</v>
      </c>
      <c r="E933">
        <v>11</v>
      </c>
      <c r="F933" t="s">
        <v>37</v>
      </c>
      <c r="G933">
        <v>100</v>
      </c>
      <c r="H933" t="s">
        <v>27</v>
      </c>
      <c r="I933" t="s">
        <v>38</v>
      </c>
      <c r="J933" t="s">
        <v>39</v>
      </c>
      <c r="K933" t="s">
        <v>30</v>
      </c>
      <c r="L933" t="s">
        <v>31</v>
      </c>
      <c r="M933">
        <v>3</v>
      </c>
      <c r="N933" t="s">
        <v>40</v>
      </c>
      <c r="O933" t="s">
        <v>41</v>
      </c>
      <c r="P933">
        <v>68.661799999999999</v>
      </c>
      <c r="Q933">
        <v>341232.25290000002</v>
      </c>
      <c r="R933">
        <v>3057635.7162000001</v>
      </c>
      <c r="S933">
        <v>341283.7452</v>
      </c>
      <c r="T933">
        <v>3057590.2960999999</v>
      </c>
      <c r="U933">
        <v>6.8662000000000001E-2</v>
      </c>
    </row>
    <row r="934" spans="1:21" x14ac:dyDescent="0.25">
      <c r="A934">
        <v>932</v>
      </c>
      <c r="B934" t="s">
        <v>24</v>
      </c>
      <c r="C934" t="s">
        <v>47</v>
      </c>
      <c r="D934" t="s">
        <v>48</v>
      </c>
      <c r="E934">
        <v>11</v>
      </c>
      <c r="F934" t="s">
        <v>37</v>
      </c>
      <c r="G934">
        <v>100</v>
      </c>
      <c r="H934" t="s">
        <v>27</v>
      </c>
      <c r="I934" t="s">
        <v>38</v>
      </c>
      <c r="J934" t="s">
        <v>39</v>
      </c>
      <c r="K934" t="s">
        <v>30</v>
      </c>
      <c r="L934" t="s">
        <v>31</v>
      </c>
      <c r="M934">
        <v>3</v>
      </c>
      <c r="N934" t="s">
        <v>40</v>
      </c>
      <c r="O934" t="s">
        <v>41</v>
      </c>
      <c r="P934">
        <v>21.2469</v>
      </c>
      <c r="Q934">
        <v>341283.7452</v>
      </c>
      <c r="R934">
        <v>3057590.2960999999</v>
      </c>
      <c r="S934">
        <v>341299.67920000001</v>
      </c>
      <c r="T934">
        <v>3057576.2412999999</v>
      </c>
      <c r="U934">
        <v>2.1246999999999999E-2</v>
      </c>
    </row>
    <row r="935" spans="1:21" x14ac:dyDescent="0.25">
      <c r="A935">
        <v>933</v>
      </c>
      <c r="B935" t="s">
        <v>24</v>
      </c>
      <c r="C935" t="s">
        <v>47</v>
      </c>
      <c r="D935" t="s">
        <v>48</v>
      </c>
      <c r="E935">
        <v>11</v>
      </c>
      <c r="F935" t="s">
        <v>37</v>
      </c>
      <c r="G935">
        <v>100</v>
      </c>
      <c r="H935" t="s">
        <v>27</v>
      </c>
      <c r="I935" t="s">
        <v>38</v>
      </c>
      <c r="J935" t="s">
        <v>39</v>
      </c>
      <c r="K935" t="s">
        <v>30</v>
      </c>
      <c r="L935" t="s">
        <v>31</v>
      </c>
      <c r="M935">
        <v>3</v>
      </c>
      <c r="N935" t="s">
        <v>40</v>
      </c>
      <c r="O935" t="s">
        <v>41</v>
      </c>
      <c r="P935">
        <v>109.509</v>
      </c>
      <c r="Q935">
        <v>341299.67920000001</v>
      </c>
      <c r="R935">
        <v>3057576.2412999999</v>
      </c>
      <c r="S935">
        <v>341373.71039999998</v>
      </c>
      <c r="T935">
        <v>3057495.5473000002</v>
      </c>
      <c r="U935">
        <v>0.109509</v>
      </c>
    </row>
    <row r="936" spans="1:21" x14ac:dyDescent="0.25">
      <c r="A936">
        <v>934</v>
      </c>
      <c r="B936" t="s">
        <v>24</v>
      </c>
      <c r="C936" t="s">
        <v>47</v>
      </c>
      <c r="D936" t="s">
        <v>48</v>
      </c>
      <c r="E936">
        <v>11</v>
      </c>
      <c r="F936" t="s">
        <v>37</v>
      </c>
      <c r="G936">
        <v>100</v>
      </c>
      <c r="H936" t="s">
        <v>27</v>
      </c>
      <c r="I936" t="s">
        <v>38</v>
      </c>
      <c r="J936" t="s">
        <v>39</v>
      </c>
      <c r="K936" t="s">
        <v>30</v>
      </c>
      <c r="L936" t="s">
        <v>31</v>
      </c>
      <c r="M936">
        <v>3</v>
      </c>
      <c r="N936" t="s">
        <v>40</v>
      </c>
      <c r="O936" t="s">
        <v>41</v>
      </c>
      <c r="P936">
        <v>75.185900000000004</v>
      </c>
      <c r="Q936">
        <v>341373.71039999998</v>
      </c>
      <c r="R936">
        <v>3057495.5473000002</v>
      </c>
      <c r="S936">
        <v>341433.96340000001</v>
      </c>
      <c r="T936">
        <v>3057450.5751</v>
      </c>
      <c r="U936">
        <v>7.5186000000000003E-2</v>
      </c>
    </row>
    <row r="937" spans="1:21" x14ac:dyDescent="0.25">
      <c r="A937">
        <v>935</v>
      </c>
      <c r="B937" t="s">
        <v>24</v>
      </c>
      <c r="C937" t="s">
        <v>47</v>
      </c>
      <c r="D937" t="s">
        <v>48</v>
      </c>
      <c r="E937">
        <v>11</v>
      </c>
      <c r="F937" t="s">
        <v>37</v>
      </c>
      <c r="G937">
        <v>100</v>
      </c>
      <c r="H937" t="s">
        <v>27</v>
      </c>
      <c r="I937" t="s">
        <v>38</v>
      </c>
      <c r="J937" t="s">
        <v>39</v>
      </c>
      <c r="K937" t="s">
        <v>30</v>
      </c>
      <c r="L937" t="s">
        <v>31</v>
      </c>
      <c r="M937">
        <v>3</v>
      </c>
      <c r="N937" t="s">
        <v>40</v>
      </c>
      <c r="O937" t="s">
        <v>41</v>
      </c>
      <c r="P937">
        <v>65.375500000000002</v>
      </c>
      <c r="Q937">
        <v>341433.96340000001</v>
      </c>
      <c r="R937">
        <v>3057450.5751</v>
      </c>
      <c r="S937">
        <v>341479.70899999997</v>
      </c>
      <c r="T937">
        <v>3057403.8706999999</v>
      </c>
      <c r="U937">
        <v>6.5376000000000004E-2</v>
      </c>
    </row>
    <row r="938" spans="1:21" x14ac:dyDescent="0.25">
      <c r="A938">
        <v>936</v>
      </c>
      <c r="B938" t="s">
        <v>24</v>
      </c>
      <c r="C938" t="s">
        <v>47</v>
      </c>
      <c r="D938" t="s">
        <v>48</v>
      </c>
      <c r="E938">
        <v>11</v>
      </c>
      <c r="F938" t="s">
        <v>37</v>
      </c>
      <c r="G938">
        <v>100</v>
      </c>
      <c r="H938" t="s">
        <v>27</v>
      </c>
      <c r="I938" t="s">
        <v>38</v>
      </c>
      <c r="J938" t="s">
        <v>39</v>
      </c>
      <c r="K938" t="s">
        <v>30</v>
      </c>
      <c r="L938" t="s">
        <v>31</v>
      </c>
      <c r="M938">
        <v>3</v>
      </c>
      <c r="N938" t="s">
        <v>40</v>
      </c>
      <c r="O938" t="s">
        <v>41</v>
      </c>
      <c r="P938">
        <v>70.377899999999997</v>
      </c>
      <c r="Q938">
        <v>341479.70899999997</v>
      </c>
      <c r="R938">
        <v>3057403.8706999999</v>
      </c>
      <c r="S938">
        <v>341524.38939999999</v>
      </c>
      <c r="T938">
        <v>3057349.4950999999</v>
      </c>
      <c r="U938">
        <v>7.0377999999999996E-2</v>
      </c>
    </row>
    <row r="939" spans="1:21" x14ac:dyDescent="0.25">
      <c r="A939">
        <v>937</v>
      </c>
      <c r="B939" t="s">
        <v>24</v>
      </c>
      <c r="C939" t="s">
        <v>47</v>
      </c>
      <c r="D939" t="s">
        <v>48</v>
      </c>
      <c r="E939">
        <v>11</v>
      </c>
      <c r="F939" t="s">
        <v>37</v>
      </c>
      <c r="G939">
        <v>100</v>
      </c>
      <c r="H939" t="s">
        <v>27</v>
      </c>
      <c r="I939" t="s">
        <v>38</v>
      </c>
      <c r="J939" t="s">
        <v>39</v>
      </c>
      <c r="K939" t="s">
        <v>30</v>
      </c>
      <c r="L939" t="s">
        <v>31</v>
      </c>
      <c r="M939">
        <v>3</v>
      </c>
      <c r="N939" t="s">
        <v>40</v>
      </c>
      <c r="O939" t="s">
        <v>41</v>
      </c>
      <c r="P939">
        <v>88.611699999999999</v>
      </c>
      <c r="Q939">
        <v>341524.38939999999</v>
      </c>
      <c r="R939">
        <v>3057349.4950999999</v>
      </c>
      <c r="S939">
        <v>341570.72659999999</v>
      </c>
      <c r="T939">
        <v>3057273.9643000001</v>
      </c>
      <c r="U939">
        <v>8.8611999999999996E-2</v>
      </c>
    </row>
    <row r="940" spans="1:21" x14ac:dyDescent="0.25">
      <c r="A940">
        <v>938</v>
      </c>
      <c r="B940" t="s">
        <v>24</v>
      </c>
      <c r="C940" t="s">
        <v>47</v>
      </c>
      <c r="D940" t="s">
        <v>48</v>
      </c>
      <c r="E940">
        <v>11</v>
      </c>
      <c r="F940" t="s">
        <v>37</v>
      </c>
      <c r="G940">
        <v>100</v>
      </c>
      <c r="H940" t="s">
        <v>27</v>
      </c>
      <c r="I940" t="s">
        <v>38</v>
      </c>
      <c r="J940" t="s">
        <v>39</v>
      </c>
      <c r="K940" t="s">
        <v>30</v>
      </c>
      <c r="L940" t="s">
        <v>31</v>
      </c>
      <c r="M940">
        <v>3</v>
      </c>
      <c r="N940" t="s">
        <v>40</v>
      </c>
      <c r="O940" t="s">
        <v>41</v>
      </c>
      <c r="P940">
        <v>134.44999999999999</v>
      </c>
      <c r="Q940">
        <v>341570.72659999999</v>
      </c>
      <c r="R940">
        <v>3057273.9643000001</v>
      </c>
      <c r="S940">
        <v>341625.13959999999</v>
      </c>
      <c r="T940">
        <v>3057151.0172999999</v>
      </c>
      <c r="U940">
        <v>0.13444999999999999</v>
      </c>
    </row>
    <row r="941" spans="1:21" x14ac:dyDescent="0.25">
      <c r="A941">
        <v>939</v>
      </c>
      <c r="B941" t="s">
        <v>24</v>
      </c>
      <c r="C941" t="s">
        <v>47</v>
      </c>
      <c r="D941" t="s">
        <v>48</v>
      </c>
      <c r="E941">
        <v>11</v>
      </c>
      <c r="F941" t="s">
        <v>37</v>
      </c>
      <c r="G941">
        <v>100</v>
      </c>
      <c r="H941" t="s">
        <v>27</v>
      </c>
      <c r="I941" t="s">
        <v>38</v>
      </c>
      <c r="J941" t="s">
        <v>39</v>
      </c>
      <c r="K941" t="s">
        <v>30</v>
      </c>
      <c r="L941" t="s">
        <v>31</v>
      </c>
      <c r="M941">
        <v>3</v>
      </c>
      <c r="N941" t="s">
        <v>40</v>
      </c>
      <c r="O941" t="s">
        <v>41</v>
      </c>
      <c r="P941">
        <v>120.08199999999999</v>
      </c>
      <c r="Q941">
        <v>341625.13959999999</v>
      </c>
      <c r="R941">
        <v>3057151.0172999999</v>
      </c>
      <c r="S941">
        <v>341681.70630000002</v>
      </c>
      <c r="T941">
        <v>3057045.0928000002</v>
      </c>
      <c r="U941">
        <v>0.12008199999999999</v>
      </c>
    </row>
    <row r="942" spans="1:21" x14ac:dyDescent="0.25">
      <c r="A942">
        <v>940</v>
      </c>
      <c r="B942" t="s">
        <v>24</v>
      </c>
      <c r="C942" t="s">
        <v>47</v>
      </c>
      <c r="D942" t="s">
        <v>48</v>
      </c>
      <c r="E942">
        <v>11</v>
      </c>
      <c r="F942" t="s">
        <v>37</v>
      </c>
      <c r="G942">
        <v>100</v>
      </c>
      <c r="H942" t="s">
        <v>27</v>
      </c>
      <c r="I942" t="s">
        <v>38</v>
      </c>
      <c r="J942" t="s">
        <v>39</v>
      </c>
      <c r="K942" t="s">
        <v>30</v>
      </c>
      <c r="L942" t="s">
        <v>31</v>
      </c>
      <c r="M942">
        <v>3</v>
      </c>
      <c r="N942" t="s">
        <v>40</v>
      </c>
      <c r="O942" t="s">
        <v>41</v>
      </c>
      <c r="P942">
        <v>84.884699999999995</v>
      </c>
      <c r="Q942">
        <v>341681.70630000002</v>
      </c>
      <c r="R942">
        <v>3057045.0928000002</v>
      </c>
      <c r="S942">
        <v>341731.02659999998</v>
      </c>
      <c r="T942">
        <v>3056976.0065000001</v>
      </c>
      <c r="U942">
        <v>8.4885000000000002E-2</v>
      </c>
    </row>
    <row r="943" spans="1:21" x14ac:dyDescent="0.25">
      <c r="A943">
        <v>941</v>
      </c>
      <c r="B943" t="s">
        <v>24</v>
      </c>
      <c r="C943" t="s">
        <v>47</v>
      </c>
      <c r="D943" t="s">
        <v>48</v>
      </c>
      <c r="E943">
        <v>11</v>
      </c>
      <c r="F943" t="s">
        <v>37</v>
      </c>
      <c r="G943">
        <v>100</v>
      </c>
      <c r="H943" t="s">
        <v>27</v>
      </c>
      <c r="I943" t="s">
        <v>38</v>
      </c>
      <c r="J943" t="s">
        <v>39</v>
      </c>
      <c r="K943" t="s">
        <v>30</v>
      </c>
      <c r="L943" t="s">
        <v>31</v>
      </c>
      <c r="M943">
        <v>3</v>
      </c>
      <c r="N943" t="s">
        <v>40</v>
      </c>
      <c r="O943" t="s">
        <v>41</v>
      </c>
      <c r="P943">
        <v>33.586500000000001</v>
      </c>
      <c r="Q943">
        <v>341731.02659999998</v>
      </c>
      <c r="R943">
        <v>3056976.0065000001</v>
      </c>
      <c r="S943">
        <v>341723.84049999999</v>
      </c>
      <c r="T943">
        <v>3056943.1978000002</v>
      </c>
      <c r="U943">
        <v>3.3585999999999998E-2</v>
      </c>
    </row>
    <row r="944" spans="1:21" x14ac:dyDescent="0.25">
      <c r="A944">
        <v>942</v>
      </c>
      <c r="B944" t="s">
        <v>24</v>
      </c>
      <c r="C944" t="s">
        <v>47</v>
      </c>
      <c r="D944" t="s">
        <v>48</v>
      </c>
      <c r="E944">
        <v>11</v>
      </c>
      <c r="F944" t="s">
        <v>37</v>
      </c>
      <c r="G944">
        <v>100</v>
      </c>
      <c r="H944" t="s">
        <v>27</v>
      </c>
      <c r="I944" t="s">
        <v>38</v>
      </c>
      <c r="J944" t="s">
        <v>39</v>
      </c>
      <c r="K944" t="s">
        <v>30</v>
      </c>
      <c r="L944" t="s">
        <v>31</v>
      </c>
      <c r="M944">
        <v>3</v>
      </c>
      <c r="N944" t="s">
        <v>40</v>
      </c>
      <c r="O944" t="s">
        <v>41</v>
      </c>
      <c r="P944">
        <v>68.399600000000007</v>
      </c>
      <c r="Q944">
        <v>341723.84049999999</v>
      </c>
      <c r="R944">
        <v>3056943.1978000002</v>
      </c>
      <c r="S944">
        <v>341739.87729999999</v>
      </c>
      <c r="T944">
        <v>3056876.7047000001</v>
      </c>
      <c r="U944">
        <v>6.8400000000000002E-2</v>
      </c>
    </row>
    <row r="945" spans="1:21" x14ac:dyDescent="0.25">
      <c r="A945">
        <v>943</v>
      </c>
      <c r="B945" t="s">
        <v>24</v>
      </c>
      <c r="C945" t="s">
        <v>47</v>
      </c>
      <c r="D945" t="s">
        <v>48</v>
      </c>
      <c r="E945">
        <v>11</v>
      </c>
      <c r="F945" t="s">
        <v>37</v>
      </c>
      <c r="G945">
        <v>100</v>
      </c>
      <c r="H945" t="s">
        <v>27</v>
      </c>
      <c r="I945" t="s">
        <v>38</v>
      </c>
      <c r="J945" t="s">
        <v>39</v>
      </c>
      <c r="K945" t="s">
        <v>30</v>
      </c>
      <c r="L945" t="s">
        <v>31</v>
      </c>
      <c r="M945">
        <v>3</v>
      </c>
      <c r="N945" t="s">
        <v>40</v>
      </c>
      <c r="O945" t="s">
        <v>41</v>
      </c>
      <c r="P945">
        <v>43.276600000000002</v>
      </c>
      <c r="Q945">
        <v>341739.87729999999</v>
      </c>
      <c r="R945">
        <v>3056876.7047000001</v>
      </c>
      <c r="S945">
        <v>341746.08130000002</v>
      </c>
      <c r="T945">
        <v>3056833.8750999998</v>
      </c>
      <c r="U945">
        <v>4.3277000000000003E-2</v>
      </c>
    </row>
    <row r="946" spans="1:21" x14ac:dyDescent="0.25">
      <c r="A946">
        <v>944</v>
      </c>
      <c r="B946" t="s">
        <v>24</v>
      </c>
      <c r="C946" t="s">
        <v>47</v>
      </c>
      <c r="D946" t="s">
        <v>48</v>
      </c>
      <c r="E946">
        <v>11</v>
      </c>
      <c r="F946" t="s">
        <v>37</v>
      </c>
      <c r="G946">
        <v>100</v>
      </c>
      <c r="H946" t="s">
        <v>27</v>
      </c>
      <c r="I946" t="s">
        <v>38</v>
      </c>
      <c r="J946" t="s">
        <v>39</v>
      </c>
      <c r="K946" t="s">
        <v>30</v>
      </c>
      <c r="L946" t="s">
        <v>31</v>
      </c>
      <c r="M946">
        <v>3</v>
      </c>
      <c r="N946" t="s">
        <v>40</v>
      </c>
      <c r="O946" t="s">
        <v>41</v>
      </c>
      <c r="P946">
        <v>103.307</v>
      </c>
      <c r="Q946">
        <v>341746.08130000002</v>
      </c>
      <c r="R946">
        <v>3056833.8750999998</v>
      </c>
      <c r="S946">
        <v>341757.3026</v>
      </c>
      <c r="T946">
        <v>3056731.179</v>
      </c>
      <c r="U946">
        <v>0.103307</v>
      </c>
    </row>
    <row r="947" spans="1:21" x14ac:dyDescent="0.25">
      <c r="A947">
        <v>945</v>
      </c>
      <c r="B947" t="s">
        <v>24</v>
      </c>
      <c r="C947" t="s">
        <v>47</v>
      </c>
      <c r="D947" t="s">
        <v>48</v>
      </c>
      <c r="E947">
        <v>11</v>
      </c>
      <c r="F947" t="s">
        <v>37</v>
      </c>
      <c r="G947">
        <v>100</v>
      </c>
      <c r="H947" t="s">
        <v>27</v>
      </c>
      <c r="I947" t="s">
        <v>38</v>
      </c>
      <c r="J947" t="s">
        <v>39</v>
      </c>
      <c r="K947" t="s">
        <v>30</v>
      </c>
      <c r="L947" t="s">
        <v>31</v>
      </c>
      <c r="M947">
        <v>3</v>
      </c>
      <c r="N947" t="s">
        <v>40</v>
      </c>
      <c r="O947" t="s">
        <v>41</v>
      </c>
      <c r="P947">
        <v>148.054</v>
      </c>
      <c r="Q947">
        <v>341757.3026</v>
      </c>
      <c r="R947">
        <v>3056731.179</v>
      </c>
      <c r="S947">
        <v>341754.41509999998</v>
      </c>
      <c r="T947">
        <v>3056583.1535</v>
      </c>
      <c r="U947">
        <v>0.14805399999999999</v>
      </c>
    </row>
    <row r="948" spans="1:21" x14ac:dyDescent="0.25">
      <c r="A948">
        <v>946</v>
      </c>
      <c r="B948" t="s">
        <v>24</v>
      </c>
      <c r="C948" t="s">
        <v>47</v>
      </c>
      <c r="D948" t="s">
        <v>48</v>
      </c>
      <c r="E948">
        <v>11</v>
      </c>
      <c r="F948" t="s">
        <v>37</v>
      </c>
      <c r="G948">
        <v>100</v>
      </c>
      <c r="H948" t="s">
        <v>27</v>
      </c>
      <c r="I948" t="s">
        <v>38</v>
      </c>
      <c r="J948" t="s">
        <v>39</v>
      </c>
      <c r="K948" t="s">
        <v>30</v>
      </c>
      <c r="L948" t="s">
        <v>31</v>
      </c>
      <c r="M948">
        <v>3</v>
      </c>
      <c r="N948" t="s">
        <v>40</v>
      </c>
      <c r="O948" t="s">
        <v>41</v>
      </c>
      <c r="P948">
        <v>60.872799999999998</v>
      </c>
      <c r="Q948">
        <v>341754.41509999998</v>
      </c>
      <c r="R948">
        <v>3056583.1535</v>
      </c>
      <c r="S948">
        <v>341733.39250000002</v>
      </c>
      <c r="T948">
        <v>3056526.0260000001</v>
      </c>
      <c r="U948">
        <v>6.0872999999999997E-2</v>
      </c>
    </row>
    <row r="949" spans="1:21" x14ac:dyDescent="0.25">
      <c r="A949">
        <v>947</v>
      </c>
      <c r="B949" t="s">
        <v>24</v>
      </c>
      <c r="C949" t="s">
        <v>47</v>
      </c>
      <c r="D949" t="s">
        <v>48</v>
      </c>
      <c r="E949">
        <v>11</v>
      </c>
      <c r="F949" t="s">
        <v>37</v>
      </c>
      <c r="G949">
        <v>100</v>
      </c>
      <c r="H949" t="s">
        <v>27</v>
      </c>
      <c r="I949" t="s">
        <v>38</v>
      </c>
      <c r="J949" t="s">
        <v>39</v>
      </c>
      <c r="K949" t="s">
        <v>30</v>
      </c>
      <c r="L949" t="s">
        <v>31</v>
      </c>
      <c r="M949">
        <v>3</v>
      </c>
      <c r="N949" t="s">
        <v>40</v>
      </c>
      <c r="O949" t="s">
        <v>41</v>
      </c>
      <c r="P949">
        <v>18.052700000000002</v>
      </c>
      <c r="Q949">
        <v>341733.39250000002</v>
      </c>
      <c r="R949">
        <v>3056526.0260000001</v>
      </c>
      <c r="S949">
        <v>341720.1948</v>
      </c>
      <c r="T949">
        <v>3056513.7085000002</v>
      </c>
      <c r="U949">
        <v>1.8053E-2</v>
      </c>
    </row>
    <row r="950" spans="1:21" x14ac:dyDescent="0.25">
      <c r="A950">
        <v>948</v>
      </c>
      <c r="B950" t="s">
        <v>24</v>
      </c>
      <c r="C950" t="s">
        <v>47</v>
      </c>
      <c r="D950" t="s">
        <v>48</v>
      </c>
      <c r="E950">
        <v>11</v>
      </c>
      <c r="F950" t="s">
        <v>37</v>
      </c>
      <c r="G950">
        <v>100</v>
      </c>
      <c r="H950" t="s">
        <v>27</v>
      </c>
      <c r="I950" t="s">
        <v>38</v>
      </c>
      <c r="J950" t="s">
        <v>39</v>
      </c>
      <c r="K950" t="s">
        <v>30</v>
      </c>
      <c r="L950" t="s">
        <v>31</v>
      </c>
      <c r="M950">
        <v>3</v>
      </c>
      <c r="N950" t="s">
        <v>40</v>
      </c>
      <c r="O950" t="s">
        <v>41</v>
      </c>
      <c r="P950">
        <v>18.052700000000002</v>
      </c>
      <c r="Q950">
        <v>341720.1948</v>
      </c>
      <c r="R950">
        <v>3056513.7085000002</v>
      </c>
      <c r="S950">
        <v>341733.39250000002</v>
      </c>
      <c r="T950">
        <v>3056526.0260000001</v>
      </c>
      <c r="U950">
        <v>1.8053E-2</v>
      </c>
    </row>
    <row r="951" spans="1:21" x14ac:dyDescent="0.25">
      <c r="A951">
        <v>949</v>
      </c>
      <c r="B951" t="s">
        <v>24</v>
      </c>
      <c r="C951" t="s">
        <v>47</v>
      </c>
      <c r="D951" t="s">
        <v>48</v>
      </c>
      <c r="E951">
        <v>11</v>
      </c>
      <c r="F951" t="s">
        <v>42</v>
      </c>
      <c r="G951">
        <v>100</v>
      </c>
      <c r="H951" t="s">
        <v>27</v>
      </c>
      <c r="I951" t="s">
        <v>38</v>
      </c>
      <c r="J951" t="s">
        <v>39</v>
      </c>
      <c r="K951" t="s">
        <v>49</v>
      </c>
      <c r="L951" t="s">
        <v>31</v>
      </c>
      <c r="M951">
        <v>3</v>
      </c>
      <c r="N951" t="s">
        <v>40</v>
      </c>
      <c r="O951" t="s">
        <v>41</v>
      </c>
      <c r="P951">
        <v>33.427199999999999</v>
      </c>
      <c r="Q951">
        <v>341720.1948</v>
      </c>
      <c r="R951">
        <v>3056513.7085000002</v>
      </c>
      <c r="S951">
        <v>341692.42940000002</v>
      </c>
      <c r="T951">
        <v>3056532.3220000002</v>
      </c>
      <c r="U951">
        <v>3.3426999999999998E-2</v>
      </c>
    </row>
    <row r="952" spans="1:21" x14ac:dyDescent="0.25">
      <c r="A952">
        <v>950</v>
      </c>
      <c r="B952" t="s">
        <v>24</v>
      </c>
      <c r="C952" t="s">
        <v>47</v>
      </c>
      <c r="D952" t="s">
        <v>48</v>
      </c>
      <c r="E952">
        <v>11</v>
      </c>
      <c r="F952" t="s">
        <v>42</v>
      </c>
      <c r="G952">
        <v>100</v>
      </c>
      <c r="H952" t="s">
        <v>27</v>
      </c>
      <c r="I952" t="s">
        <v>38</v>
      </c>
      <c r="J952" t="s">
        <v>39</v>
      </c>
      <c r="K952" t="s">
        <v>49</v>
      </c>
      <c r="L952" t="s">
        <v>31</v>
      </c>
      <c r="M952">
        <v>3</v>
      </c>
      <c r="N952" t="s">
        <v>40</v>
      </c>
      <c r="O952" t="s">
        <v>41</v>
      </c>
      <c r="P952">
        <v>26.432099999999998</v>
      </c>
      <c r="Q952">
        <v>341692.42940000002</v>
      </c>
      <c r="R952">
        <v>3056532.3220000002</v>
      </c>
      <c r="S952">
        <v>341667.9314</v>
      </c>
      <c r="T952">
        <v>3056542.2469000001</v>
      </c>
      <c r="U952">
        <v>2.6432000000000001E-2</v>
      </c>
    </row>
    <row r="953" spans="1:21" x14ac:dyDescent="0.25">
      <c r="A953">
        <v>951</v>
      </c>
      <c r="B953" t="s">
        <v>24</v>
      </c>
      <c r="C953" t="s">
        <v>47</v>
      </c>
      <c r="D953" t="s">
        <v>48</v>
      </c>
      <c r="E953">
        <v>11</v>
      </c>
      <c r="F953" t="s">
        <v>42</v>
      </c>
      <c r="G953">
        <v>100</v>
      </c>
      <c r="H953" t="s">
        <v>27</v>
      </c>
      <c r="I953" t="s">
        <v>38</v>
      </c>
      <c r="J953" t="s">
        <v>39</v>
      </c>
      <c r="K953" t="s">
        <v>49</v>
      </c>
      <c r="L953" t="s">
        <v>31</v>
      </c>
      <c r="M953">
        <v>3</v>
      </c>
      <c r="N953" t="s">
        <v>40</v>
      </c>
      <c r="O953" t="s">
        <v>41</v>
      </c>
      <c r="P953">
        <v>32.833100000000002</v>
      </c>
      <c r="Q953">
        <v>341667.9314</v>
      </c>
      <c r="R953">
        <v>3056542.2469000001</v>
      </c>
      <c r="S953">
        <v>341635.10110000003</v>
      </c>
      <c r="T953">
        <v>3056542.6734000002</v>
      </c>
      <c r="U953">
        <v>3.2833000000000001E-2</v>
      </c>
    </row>
    <row r="954" spans="1:21" x14ac:dyDescent="0.25">
      <c r="A954">
        <v>952</v>
      </c>
      <c r="B954" t="s">
        <v>24</v>
      </c>
      <c r="C954" t="s">
        <v>47</v>
      </c>
      <c r="D954" t="s">
        <v>48</v>
      </c>
      <c r="E954">
        <v>11</v>
      </c>
      <c r="F954" t="s">
        <v>42</v>
      </c>
      <c r="G954">
        <v>100</v>
      </c>
      <c r="H954" t="s">
        <v>27</v>
      </c>
      <c r="I954" t="s">
        <v>38</v>
      </c>
      <c r="J954" t="s">
        <v>39</v>
      </c>
      <c r="K954" t="s">
        <v>49</v>
      </c>
      <c r="L954" t="s">
        <v>31</v>
      </c>
      <c r="M954">
        <v>3</v>
      </c>
      <c r="N954" t="s">
        <v>40</v>
      </c>
      <c r="O954" t="s">
        <v>41</v>
      </c>
      <c r="P954">
        <v>32.836599999999997</v>
      </c>
      <c r="Q954">
        <v>341635.10110000003</v>
      </c>
      <c r="R954">
        <v>3056542.6734000002</v>
      </c>
      <c r="S954">
        <v>341602.277</v>
      </c>
      <c r="T954">
        <v>3056543.5802000002</v>
      </c>
      <c r="U954">
        <v>3.2836999999999998E-2</v>
      </c>
    </row>
    <row r="955" spans="1:21" x14ac:dyDescent="0.25">
      <c r="A955">
        <v>953</v>
      </c>
      <c r="B955" t="s">
        <v>24</v>
      </c>
      <c r="C955" t="s">
        <v>47</v>
      </c>
      <c r="D955" t="s">
        <v>48</v>
      </c>
      <c r="E955">
        <v>11</v>
      </c>
      <c r="F955" t="s">
        <v>42</v>
      </c>
      <c r="G955">
        <v>100</v>
      </c>
      <c r="H955" t="s">
        <v>27</v>
      </c>
      <c r="I955" t="s">
        <v>38</v>
      </c>
      <c r="J955" t="s">
        <v>39</v>
      </c>
      <c r="K955" t="s">
        <v>49</v>
      </c>
      <c r="L955" t="s">
        <v>31</v>
      </c>
      <c r="M955">
        <v>3</v>
      </c>
      <c r="N955" t="s">
        <v>40</v>
      </c>
      <c r="O955" t="s">
        <v>41</v>
      </c>
      <c r="P955">
        <v>12.605700000000001</v>
      </c>
      <c r="Q955">
        <v>341602.277</v>
      </c>
      <c r="R955">
        <v>3056543.5802000002</v>
      </c>
      <c r="S955">
        <v>341592.9915</v>
      </c>
      <c r="T955">
        <v>3056535.0548</v>
      </c>
      <c r="U955">
        <v>1.2605999999999999E-2</v>
      </c>
    </row>
    <row r="956" spans="1:21" x14ac:dyDescent="0.25">
      <c r="A956">
        <v>954</v>
      </c>
      <c r="B956" t="s">
        <v>24</v>
      </c>
      <c r="C956" t="s">
        <v>47</v>
      </c>
      <c r="D956" t="s">
        <v>48</v>
      </c>
      <c r="E956">
        <v>11</v>
      </c>
      <c r="F956" t="s">
        <v>42</v>
      </c>
      <c r="G956">
        <v>100</v>
      </c>
      <c r="H956" t="s">
        <v>27</v>
      </c>
      <c r="I956" t="s">
        <v>38</v>
      </c>
      <c r="J956" t="s">
        <v>39</v>
      </c>
      <c r="K956" t="s">
        <v>49</v>
      </c>
      <c r="L956" t="s">
        <v>31</v>
      </c>
      <c r="M956">
        <v>3</v>
      </c>
      <c r="N956" t="s">
        <v>40</v>
      </c>
      <c r="O956" t="s">
        <v>41</v>
      </c>
      <c r="P956">
        <v>26.854099999999999</v>
      </c>
      <c r="Q956">
        <v>341592.9915</v>
      </c>
      <c r="R956">
        <v>3056535.0548</v>
      </c>
      <c r="S956">
        <v>341597.47619999998</v>
      </c>
      <c r="T956">
        <v>3056508.5778000001</v>
      </c>
      <c r="U956">
        <v>2.6853999999999999E-2</v>
      </c>
    </row>
    <row r="957" spans="1:21" x14ac:dyDescent="0.25">
      <c r="A957">
        <v>955</v>
      </c>
      <c r="B957" t="s">
        <v>24</v>
      </c>
      <c r="C957" t="s">
        <v>47</v>
      </c>
      <c r="D957" t="s">
        <v>48</v>
      </c>
      <c r="E957">
        <v>11</v>
      </c>
      <c r="F957" t="s">
        <v>42</v>
      </c>
      <c r="G957">
        <v>100</v>
      </c>
      <c r="H957" t="s">
        <v>27</v>
      </c>
      <c r="I957" t="s">
        <v>38</v>
      </c>
      <c r="J957" t="s">
        <v>39</v>
      </c>
      <c r="K957" t="s">
        <v>49</v>
      </c>
      <c r="L957" t="s">
        <v>31</v>
      </c>
      <c r="M957">
        <v>3</v>
      </c>
      <c r="N957" t="s">
        <v>40</v>
      </c>
      <c r="O957" t="s">
        <v>41</v>
      </c>
      <c r="P957">
        <v>20.707100000000001</v>
      </c>
      <c r="Q957">
        <v>341597.47619999998</v>
      </c>
      <c r="R957">
        <v>3056508.5778000001</v>
      </c>
      <c r="S957">
        <v>341604.95140000002</v>
      </c>
      <c r="T957">
        <v>3056489.267</v>
      </c>
      <c r="U957">
        <v>2.0707E-2</v>
      </c>
    </row>
    <row r="958" spans="1:21" x14ac:dyDescent="0.25">
      <c r="A958">
        <v>956</v>
      </c>
      <c r="B958" t="s">
        <v>24</v>
      </c>
      <c r="C958" t="s">
        <v>47</v>
      </c>
      <c r="D958" t="s">
        <v>48</v>
      </c>
      <c r="E958">
        <v>11</v>
      </c>
      <c r="F958" t="s">
        <v>42</v>
      </c>
      <c r="G958">
        <v>100</v>
      </c>
      <c r="H958" t="s">
        <v>27</v>
      </c>
      <c r="I958" t="s">
        <v>38</v>
      </c>
      <c r="J958" t="s">
        <v>39</v>
      </c>
      <c r="K958" t="s">
        <v>49</v>
      </c>
      <c r="L958" t="s">
        <v>31</v>
      </c>
      <c r="M958">
        <v>3</v>
      </c>
      <c r="N958" t="s">
        <v>40</v>
      </c>
      <c r="O958" t="s">
        <v>41</v>
      </c>
      <c r="P958">
        <v>27.8096</v>
      </c>
      <c r="Q958">
        <v>341604.95140000002</v>
      </c>
      <c r="R958">
        <v>3056489.267</v>
      </c>
      <c r="S958">
        <v>341581.5772</v>
      </c>
      <c r="T958">
        <v>3056474.1998000001</v>
      </c>
      <c r="U958">
        <v>2.7810000000000001E-2</v>
      </c>
    </row>
    <row r="959" spans="1:21" x14ac:dyDescent="0.25">
      <c r="A959">
        <v>957</v>
      </c>
      <c r="B959" t="s">
        <v>24</v>
      </c>
      <c r="C959" t="s">
        <v>47</v>
      </c>
      <c r="D959" t="s">
        <v>48</v>
      </c>
      <c r="E959">
        <v>11</v>
      </c>
      <c r="F959" t="s">
        <v>37</v>
      </c>
      <c r="G959">
        <v>100</v>
      </c>
      <c r="H959" t="s">
        <v>27</v>
      </c>
      <c r="I959" t="s">
        <v>38</v>
      </c>
      <c r="J959" t="s">
        <v>39</v>
      </c>
      <c r="K959" t="s">
        <v>30</v>
      </c>
      <c r="L959" t="s">
        <v>31</v>
      </c>
      <c r="M959">
        <v>3</v>
      </c>
      <c r="N959" t="s">
        <v>40</v>
      </c>
      <c r="O959" t="s">
        <v>41</v>
      </c>
      <c r="P959">
        <v>55.720399999999998</v>
      </c>
      <c r="Q959">
        <v>341720.1948</v>
      </c>
      <c r="R959">
        <v>3056513.7085000002</v>
      </c>
      <c r="S959">
        <v>341742.71139999997</v>
      </c>
      <c r="T959">
        <v>3056462.7401999999</v>
      </c>
      <c r="U959">
        <v>5.5719999999999999E-2</v>
      </c>
    </row>
    <row r="960" spans="1:21" x14ac:dyDescent="0.25">
      <c r="A960">
        <v>958</v>
      </c>
      <c r="B960" t="s">
        <v>24</v>
      </c>
      <c r="C960" t="s">
        <v>47</v>
      </c>
      <c r="D960" t="s">
        <v>48</v>
      </c>
      <c r="E960">
        <v>11</v>
      </c>
      <c r="F960" t="s">
        <v>37</v>
      </c>
      <c r="G960">
        <v>100</v>
      </c>
      <c r="H960" t="s">
        <v>27</v>
      </c>
      <c r="I960" t="s">
        <v>38</v>
      </c>
      <c r="J960" t="s">
        <v>39</v>
      </c>
      <c r="K960" t="s">
        <v>30</v>
      </c>
      <c r="L960" t="s">
        <v>31</v>
      </c>
      <c r="M960">
        <v>3</v>
      </c>
      <c r="N960" t="s">
        <v>40</v>
      </c>
      <c r="O960" t="s">
        <v>41</v>
      </c>
      <c r="P960">
        <v>46.518300000000004</v>
      </c>
      <c r="Q960">
        <v>341742.71139999997</v>
      </c>
      <c r="R960">
        <v>3056462.7401999999</v>
      </c>
      <c r="S960">
        <v>341760.50300000003</v>
      </c>
      <c r="T960">
        <v>3056419.7587000001</v>
      </c>
      <c r="U960">
        <v>4.6517999999999997E-2</v>
      </c>
    </row>
    <row r="961" spans="1:21" x14ac:dyDescent="0.25">
      <c r="A961">
        <v>959</v>
      </c>
      <c r="B961" t="s">
        <v>24</v>
      </c>
      <c r="C961" t="s">
        <v>47</v>
      </c>
      <c r="D961" t="s">
        <v>48</v>
      </c>
      <c r="E961">
        <v>11</v>
      </c>
      <c r="F961" t="s">
        <v>37</v>
      </c>
      <c r="G961">
        <v>100</v>
      </c>
      <c r="H961" t="s">
        <v>27</v>
      </c>
      <c r="I961" t="s">
        <v>38</v>
      </c>
      <c r="J961" t="s">
        <v>39</v>
      </c>
      <c r="K961" t="s">
        <v>30</v>
      </c>
      <c r="L961" t="s">
        <v>31</v>
      </c>
      <c r="M961">
        <v>3</v>
      </c>
      <c r="N961" t="s">
        <v>40</v>
      </c>
      <c r="O961" t="s">
        <v>41</v>
      </c>
      <c r="P961">
        <v>44.225900000000003</v>
      </c>
      <c r="Q961">
        <v>341760.50300000003</v>
      </c>
      <c r="R961">
        <v>3056419.7587000001</v>
      </c>
      <c r="S961">
        <v>341774.4448</v>
      </c>
      <c r="T961">
        <v>3056377.7878</v>
      </c>
      <c r="U961">
        <v>4.4226000000000001E-2</v>
      </c>
    </row>
    <row r="962" spans="1:21" x14ac:dyDescent="0.25">
      <c r="A962">
        <v>960</v>
      </c>
      <c r="B962" t="s">
        <v>24</v>
      </c>
      <c r="C962" t="s">
        <v>47</v>
      </c>
      <c r="D962" t="s">
        <v>48</v>
      </c>
      <c r="E962">
        <v>11</v>
      </c>
      <c r="F962" t="s">
        <v>37</v>
      </c>
      <c r="G962">
        <v>100</v>
      </c>
      <c r="H962" t="s">
        <v>27</v>
      </c>
      <c r="I962" t="s">
        <v>38</v>
      </c>
      <c r="J962" t="s">
        <v>39</v>
      </c>
      <c r="K962" t="s">
        <v>30</v>
      </c>
      <c r="L962" t="s">
        <v>31</v>
      </c>
      <c r="M962">
        <v>3</v>
      </c>
      <c r="N962" t="s">
        <v>40</v>
      </c>
      <c r="O962" t="s">
        <v>41</v>
      </c>
      <c r="P962">
        <v>42.857700000000001</v>
      </c>
      <c r="Q962">
        <v>341774.4448</v>
      </c>
      <c r="R962">
        <v>3056377.7878</v>
      </c>
      <c r="S962">
        <v>341790.83189999999</v>
      </c>
      <c r="T962">
        <v>3056338.1867</v>
      </c>
      <c r="U962">
        <v>4.2858E-2</v>
      </c>
    </row>
    <row r="963" spans="1:21" x14ac:dyDescent="0.25">
      <c r="A963">
        <v>961</v>
      </c>
      <c r="B963" t="s">
        <v>24</v>
      </c>
      <c r="C963" t="s">
        <v>47</v>
      </c>
      <c r="D963" t="s">
        <v>48</v>
      </c>
      <c r="E963">
        <v>11</v>
      </c>
      <c r="F963" t="s">
        <v>37</v>
      </c>
      <c r="G963">
        <v>100</v>
      </c>
      <c r="H963" t="s">
        <v>27</v>
      </c>
      <c r="I963" t="s">
        <v>38</v>
      </c>
      <c r="J963" t="s">
        <v>39</v>
      </c>
      <c r="K963" t="s">
        <v>30</v>
      </c>
      <c r="L963" t="s">
        <v>31</v>
      </c>
      <c r="M963">
        <v>3</v>
      </c>
      <c r="N963" t="s">
        <v>40</v>
      </c>
      <c r="O963" t="s">
        <v>41</v>
      </c>
      <c r="P963">
        <v>67.053100000000001</v>
      </c>
      <c r="Q963">
        <v>341790.83189999999</v>
      </c>
      <c r="R963">
        <v>3056338.1867</v>
      </c>
      <c r="S963">
        <v>341813.19020000001</v>
      </c>
      <c r="T963">
        <v>3056274.9709999999</v>
      </c>
      <c r="U963">
        <v>6.7053000000000001E-2</v>
      </c>
    </row>
    <row r="964" spans="1:21" x14ac:dyDescent="0.25">
      <c r="A964">
        <v>962</v>
      </c>
      <c r="B964" t="s">
        <v>24</v>
      </c>
      <c r="C964" t="s">
        <v>47</v>
      </c>
      <c r="D964" t="s">
        <v>48</v>
      </c>
      <c r="E964">
        <v>11</v>
      </c>
      <c r="F964" t="s">
        <v>37</v>
      </c>
      <c r="G964">
        <v>100</v>
      </c>
      <c r="H964" t="s">
        <v>27</v>
      </c>
      <c r="I964" t="s">
        <v>38</v>
      </c>
      <c r="J964" t="s">
        <v>39</v>
      </c>
      <c r="K964" t="s">
        <v>30</v>
      </c>
      <c r="L964" t="s">
        <v>31</v>
      </c>
      <c r="M964">
        <v>3</v>
      </c>
      <c r="N964" t="s">
        <v>40</v>
      </c>
      <c r="O964" t="s">
        <v>41</v>
      </c>
      <c r="P964">
        <v>58.147599999999997</v>
      </c>
      <c r="Q964">
        <v>341813.19020000001</v>
      </c>
      <c r="R964">
        <v>3056274.9709999999</v>
      </c>
      <c r="S964">
        <v>341798.45640000002</v>
      </c>
      <c r="T964">
        <v>3056218.7209999999</v>
      </c>
      <c r="U964">
        <v>5.8147999999999998E-2</v>
      </c>
    </row>
    <row r="965" spans="1:21" x14ac:dyDescent="0.25">
      <c r="A965">
        <v>963</v>
      </c>
      <c r="B965" t="s">
        <v>24</v>
      </c>
      <c r="C965" t="s">
        <v>47</v>
      </c>
      <c r="D965" t="s">
        <v>48</v>
      </c>
      <c r="E965">
        <v>11</v>
      </c>
      <c r="F965" t="s">
        <v>37</v>
      </c>
      <c r="G965">
        <v>100</v>
      </c>
      <c r="H965" t="s">
        <v>27</v>
      </c>
      <c r="I965" t="s">
        <v>38</v>
      </c>
      <c r="J965" t="s">
        <v>39</v>
      </c>
      <c r="K965" t="s">
        <v>30</v>
      </c>
      <c r="L965" t="s">
        <v>31</v>
      </c>
      <c r="M965">
        <v>3</v>
      </c>
      <c r="N965" t="s">
        <v>40</v>
      </c>
      <c r="O965" t="s">
        <v>41</v>
      </c>
      <c r="P965">
        <v>22.789899999999999</v>
      </c>
      <c r="Q965">
        <v>341798.45640000002</v>
      </c>
      <c r="R965">
        <v>3056218.7209999999</v>
      </c>
      <c r="S965">
        <v>341814.81089999998</v>
      </c>
      <c r="T965">
        <v>3056202.8492999999</v>
      </c>
      <c r="U965">
        <v>2.2790000000000001E-2</v>
      </c>
    </row>
    <row r="966" spans="1:21" x14ac:dyDescent="0.25">
      <c r="A966">
        <v>964</v>
      </c>
      <c r="B966" t="s">
        <v>24</v>
      </c>
      <c r="C966" t="s">
        <v>47</v>
      </c>
      <c r="D966" t="s">
        <v>48</v>
      </c>
      <c r="E966">
        <v>11</v>
      </c>
      <c r="F966" t="s">
        <v>37</v>
      </c>
      <c r="G966">
        <v>100</v>
      </c>
      <c r="H966" t="s">
        <v>27</v>
      </c>
      <c r="I966" t="s">
        <v>38</v>
      </c>
      <c r="J966" t="s">
        <v>39</v>
      </c>
      <c r="K966" t="s">
        <v>30</v>
      </c>
      <c r="L966" t="s">
        <v>31</v>
      </c>
      <c r="M966">
        <v>3</v>
      </c>
      <c r="N966" t="s">
        <v>40</v>
      </c>
      <c r="O966" t="s">
        <v>41</v>
      </c>
      <c r="P966">
        <v>158.79599999999999</v>
      </c>
      <c r="Q966">
        <v>341814.81089999998</v>
      </c>
      <c r="R966">
        <v>3056202.8492999999</v>
      </c>
      <c r="S966">
        <v>341928.7671</v>
      </c>
      <c r="T966">
        <v>3056092.2588999998</v>
      </c>
      <c r="U966">
        <v>0.15879599999999999</v>
      </c>
    </row>
    <row r="967" spans="1:21" x14ac:dyDescent="0.25">
      <c r="A967">
        <v>965</v>
      </c>
      <c r="B967" t="s">
        <v>24</v>
      </c>
      <c r="C967" t="s">
        <v>47</v>
      </c>
      <c r="D967" t="s">
        <v>48</v>
      </c>
      <c r="E967">
        <v>11</v>
      </c>
      <c r="F967" t="s">
        <v>37</v>
      </c>
      <c r="G967">
        <v>100</v>
      </c>
      <c r="H967" t="s">
        <v>27</v>
      </c>
      <c r="I967" t="s">
        <v>38</v>
      </c>
      <c r="J967" t="s">
        <v>39</v>
      </c>
      <c r="K967" t="s">
        <v>30</v>
      </c>
      <c r="L967" t="s">
        <v>31</v>
      </c>
      <c r="M967">
        <v>3</v>
      </c>
      <c r="N967" t="s">
        <v>40</v>
      </c>
      <c r="O967" t="s">
        <v>41</v>
      </c>
      <c r="P967">
        <v>388.32799999999997</v>
      </c>
      <c r="Q967">
        <v>341928.7671</v>
      </c>
      <c r="R967">
        <v>3056092.2588999998</v>
      </c>
      <c r="S967">
        <v>342276.13890000002</v>
      </c>
      <c r="T967">
        <v>3055918.6738999998</v>
      </c>
      <c r="U967">
        <v>0.38832800000000001</v>
      </c>
    </row>
    <row r="968" spans="1:21" x14ac:dyDescent="0.25">
      <c r="A968">
        <v>966</v>
      </c>
      <c r="B968" t="s">
        <v>24</v>
      </c>
      <c r="C968" t="s">
        <v>47</v>
      </c>
      <c r="D968" t="s">
        <v>48</v>
      </c>
      <c r="E968">
        <v>11</v>
      </c>
      <c r="F968" t="s">
        <v>37</v>
      </c>
      <c r="G968">
        <v>100</v>
      </c>
      <c r="H968" t="s">
        <v>27</v>
      </c>
      <c r="I968" t="s">
        <v>38</v>
      </c>
      <c r="J968" t="s">
        <v>39</v>
      </c>
      <c r="K968" t="s">
        <v>30</v>
      </c>
      <c r="L968" t="s">
        <v>31</v>
      </c>
      <c r="M968">
        <v>3</v>
      </c>
      <c r="N968" t="s">
        <v>40</v>
      </c>
      <c r="O968" t="s">
        <v>41</v>
      </c>
      <c r="P968">
        <v>722.48199999999997</v>
      </c>
      <c r="Q968">
        <v>342276.13890000002</v>
      </c>
      <c r="R968">
        <v>3055918.6738999998</v>
      </c>
      <c r="S968">
        <v>342964.8431</v>
      </c>
      <c r="T968">
        <v>3055700.3454</v>
      </c>
      <c r="U968">
        <v>0.72248199999999996</v>
      </c>
    </row>
    <row r="969" spans="1:21" x14ac:dyDescent="0.25">
      <c r="A969">
        <v>967</v>
      </c>
      <c r="B969" t="s">
        <v>24</v>
      </c>
      <c r="C969" t="s">
        <v>47</v>
      </c>
      <c r="D969" t="s">
        <v>48</v>
      </c>
      <c r="E969">
        <v>11</v>
      </c>
      <c r="F969" t="s">
        <v>37</v>
      </c>
      <c r="G969">
        <v>100</v>
      </c>
      <c r="H969" t="s">
        <v>27</v>
      </c>
      <c r="I969" t="s">
        <v>38</v>
      </c>
      <c r="J969" t="s">
        <v>39</v>
      </c>
      <c r="K969" t="s">
        <v>30</v>
      </c>
      <c r="L969" t="s">
        <v>31</v>
      </c>
      <c r="M969">
        <v>3</v>
      </c>
      <c r="N969" t="s">
        <v>40</v>
      </c>
      <c r="O969" t="s">
        <v>41</v>
      </c>
      <c r="P969">
        <v>298.61200000000002</v>
      </c>
      <c r="Q969">
        <v>342964.8431</v>
      </c>
      <c r="R969">
        <v>3055700.3454</v>
      </c>
      <c r="S969">
        <v>343252.6765</v>
      </c>
      <c r="T969">
        <v>3055620.8401000001</v>
      </c>
      <c r="U969">
        <v>0.29861199999999999</v>
      </c>
    </row>
    <row r="970" spans="1:21" x14ac:dyDescent="0.25">
      <c r="A970">
        <v>968</v>
      </c>
      <c r="B970" t="s">
        <v>24</v>
      </c>
      <c r="C970" t="s">
        <v>47</v>
      </c>
      <c r="D970" t="s">
        <v>48</v>
      </c>
      <c r="E970">
        <v>11</v>
      </c>
      <c r="F970" t="s">
        <v>37</v>
      </c>
      <c r="G970">
        <v>100</v>
      </c>
      <c r="H970" t="s">
        <v>27</v>
      </c>
      <c r="I970" t="s">
        <v>38</v>
      </c>
      <c r="J970" t="s">
        <v>39</v>
      </c>
      <c r="K970" t="s">
        <v>30</v>
      </c>
      <c r="L970" t="s">
        <v>31</v>
      </c>
      <c r="M970">
        <v>3</v>
      </c>
      <c r="N970" t="s">
        <v>40</v>
      </c>
      <c r="O970" t="s">
        <v>41</v>
      </c>
      <c r="P970">
        <v>35.335799999999999</v>
      </c>
      <c r="Q970">
        <v>343252.6765</v>
      </c>
      <c r="R970">
        <v>3055620.8401000001</v>
      </c>
      <c r="S970">
        <v>343277.2341</v>
      </c>
      <c r="T970">
        <v>3055595.4325999999</v>
      </c>
      <c r="U970">
        <v>3.5335999999999999E-2</v>
      </c>
    </row>
    <row r="971" spans="1:21" x14ac:dyDescent="0.25">
      <c r="A971">
        <v>969</v>
      </c>
      <c r="B971" t="s">
        <v>24</v>
      </c>
      <c r="C971" t="s">
        <v>47</v>
      </c>
      <c r="D971" t="s">
        <v>48</v>
      </c>
      <c r="E971">
        <v>11</v>
      </c>
      <c r="F971" t="s">
        <v>37</v>
      </c>
      <c r="G971">
        <v>100</v>
      </c>
      <c r="H971" t="s">
        <v>27</v>
      </c>
      <c r="I971" t="s">
        <v>38</v>
      </c>
      <c r="J971" t="s">
        <v>39</v>
      </c>
      <c r="K971" t="s">
        <v>30</v>
      </c>
      <c r="L971" t="s">
        <v>31</v>
      </c>
      <c r="M971">
        <v>3</v>
      </c>
      <c r="N971" t="s">
        <v>40</v>
      </c>
      <c r="O971" t="s">
        <v>41</v>
      </c>
      <c r="P971">
        <v>69.9465</v>
      </c>
      <c r="Q971">
        <v>343277.2341</v>
      </c>
      <c r="R971">
        <v>3055595.4325999999</v>
      </c>
      <c r="S971">
        <v>343325.84570000001</v>
      </c>
      <c r="T971">
        <v>3055545.1392000001</v>
      </c>
      <c r="U971">
        <v>6.9946999999999995E-2</v>
      </c>
    </row>
    <row r="972" spans="1:21" x14ac:dyDescent="0.25">
      <c r="A972">
        <v>970</v>
      </c>
      <c r="B972" t="s">
        <v>24</v>
      </c>
      <c r="C972" t="s">
        <v>47</v>
      </c>
      <c r="D972" t="s">
        <v>48</v>
      </c>
      <c r="E972">
        <v>11</v>
      </c>
      <c r="F972" t="s">
        <v>37</v>
      </c>
      <c r="G972">
        <v>100</v>
      </c>
      <c r="H972" t="s">
        <v>27</v>
      </c>
      <c r="I972" t="s">
        <v>38</v>
      </c>
      <c r="J972" t="s">
        <v>39</v>
      </c>
      <c r="K972" t="s">
        <v>30</v>
      </c>
      <c r="L972" t="s">
        <v>31</v>
      </c>
      <c r="M972">
        <v>3</v>
      </c>
      <c r="N972" t="s">
        <v>40</v>
      </c>
      <c r="O972" t="s">
        <v>41</v>
      </c>
      <c r="P972">
        <v>207.78899999999999</v>
      </c>
      <c r="Q972">
        <v>343325.84570000001</v>
      </c>
      <c r="R972">
        <v>3055545.1392000001</v>
      </c>
      <c r="S972">
        <v>343533.60619999998</v>
      </c>
      <c r="T972">
        <v>3055541.7173000001</v>
      </c>
      <c r="U972">
        <v>0.207789</v>
      </c>
    </row>
    <row r="973" spans="1:21" x14ac:dyDescent="0.25">
      <c r="A973">
        <v>971</v>
      </c>
      <c r="B973" t="s">
        <v>24</v>
      </c>
      <c r="C973" t="s">
        <v>47</v>
      </c>
      <c r="D973" t="s">
        <v>48</v>
      </c>
      <c r="E973">
        <v>11</v>
      </c>
      <c r="F973" t="s">
        <v>37</v>
      </c>
      <c r="G973">
        <v>100</v>
      </c>
      <c r="H973" t="s">
        <v>27</v>
      </c>
      <c r="I973" t="s">
        <v>38</v>
      </c>
      <c r="J973" t="s">
        <v>39</v>
      </c>
      <c r="K973" t="s">
        <v>30</v>
      </c>
      <c r="L973" t="s">
        <v>31</v>
      </c>
      <c r="M973">
        <v>3</v>
      </c>
      <c r="N973" t="s">
        <v>40</v>
      </c>
      <c r="O973" t="s">
        <v>41</v>
      </c>
      <c r="P973">
        <v>84.706299999999999</v>
      </c>
      <c r="Q973">
        <v>343533.60619999998</v>
      </c>
      <c r="R973">
        <v>3055541.7173000001</v>
      </c>
      <c r="S973">
        <v>343601.11820000003</v>
      </c>
      <c r="T973">
        <v>3055490.5578000001</v>
      </c>
      <c r="U973">
        <v>8.4706000000000004E-2</v>
      </c>
    </row>
    <row r="974" spans="1:21" x14ac:dyDescent="0.25">
      <c r="A974">
        <v>972</v>
      </c>
      <c r="B974" t="s">
        <v>24</v>
      </c>
      <c r="C974" t="s">
        <v>47</v>
      </c>
      <c r="D974" t="s">
        <v>48</v>
      </c>
      <c r="E974">
        <v>11</v>
      </c>
      <c r="F974" t="s">
        <v>37</v>
      </c>
      <c r="G974">
        <v>100</v>
      </c>
      <c r="H974" t="s">
        <v>27</v>
      </c>
      <c r="I974" t="s">
        <v>38</v>
      </c>
      <c r="J974" t="s">
        <v>39</v>
      </c>
      <c r="K974" t="s">
        <v>30</v>
      </c>
      <c r="L974" t="s">
        <v>31</v>
      </c>
      <c r="M974">
        <v>3</v>
      </c>
      <c r="N974" t="s">
        <v>40</v>
      </c>
      <c r="O974" t="s">
        <v>41</v>
      </c>
      <c r="P974">
        <v>163.46199999999999</v>
      </c>
      <c r="Q974">
        <v>343601.11820000003</v>
      </c>
      <c r="R974">
        <v>3055490.5578000001</v>
      </c>
      <c r="S974">
        <v>343731.47529999999</v>
      </c>
      <c r="T974">
        <v>3055391.9334</v>
      </c>
      <c r="U974">
        <v>0.163462</v>
      </c>
    </row>
    <row r="975" spans="1:21" x14ac:dyDescent="0.25">
      <c r="A975">
        <v>973</v>
      </c>
      <c r="B975" t="s">
        <v>24</v>
      </c>
      <c r="C975" t="s">
        <v>47</v>
      </c>
      <c r="D975" t="s">
        <v>48</v>
      </c>
      <c r="E975">
        <v>11</v>
      </c>
      <c r="F975" t="s">
        <v>37</v>
      </c>
      <c r="G975">
        <v>100</v>
      </c>
      <c r="H975" t="s">
        <v>27</v>
      </c>
      <c r="I975" t="s">
        <v>38</v>
      </c>
      <c r="J975" t="s">
        <v>39</v>
      </c>
      <c r="K975" t="s">
        <v>30</v>
      </c>
      <c r="L975" t="s">
        <v>31</v>
      </c>
      <c r="M975">
        <v>3</v>
      </c>
      <c r="N975" t="s">
        <v>40</v>
      </c>
      <c r="O975" t="s">
        <v>41</v>
      </c>
      <c r="P975">
        <v>256.05200000000002</v>
      </c>
      <c r="Q975">
        <v>343731.47529999999</v>
      </c>
      <c r="R975">
        <v>3055391.9334</v>
      </c>
      <c r="S975">
        <v>343883.22269999998</v>
      </c>
      <c r="T975">
        <v>3055185.6927</v>
      </c>
      <c r="U975">
        <v>0.256052</v>
      </c>
    </row>
    <row r="976" spans="1:21" x14ac:dyDescent="0.25">
      <c r="A976">
        <v>974</v>
      </c>
      <c r="B976" t="s">
        <v>24</v>
      </c>
      <c r="C976" t="s">
        <v>47</v>
      </c>
      <c r="D976" t="s">
        <v>48</v>
      </c>
      <c r="E976">
        <v>11</v>
      </c>
      <c r="F976" t="s">
        <v>37</v>
      </c>
      <c r="G976">
        <v>100</v>
      </c>
      <c r="H976" t="s">
        <v>27</v>
      </c>
      <c r="I976" t="s">
        <v>38</v>
      </c>
      <c r="J976" t="s">
        <v>39</v>
      </c>
      <c r="K976" t="s">
        <v>30</v>
      </c>
      <c r="L976" t="s">
        <v>31</v>
      </c>
      <c r="M976">
        <v>3</v>
      </c>
      <c r="N976" t="s">
        <v>40</v>
      </c>
      <c r="O976" t="s">
        <v>41</v>
      </c>
      <c r="P976">
        <v>388.78699999999998</v>
      </c>
      <c r="Q976">
        <v>343883.22269999998</v>
      </c>
      <c r="R976">
        <v>3055185.6927</v>
      </c>
      <c r="S976">
        <v>343756.2401</v>
      </c>
      <c r="T976">
        <v>3054818.2277000002</v>
      </c>
      <c r="U976">
        <v>0.38878699999999999</v>
      </c>
    </row>
    <row r="977" spans="1:21" x14ac:dyDescent="0.25">
      <c r="A977">
        <v>975</v>
      </c>
      <c r="B977" t="s">
        <v>24</v>
      </c>
      <c r="C977" t="s">
        <v>47</v>
      </c>
      <c r="D977" t="s">
        <v>48</v>
      </c>
      <c r="E977">
        <v>11</v>
      </c>
      <c r="F977" t="s">
        <v>37</v>
      </c>
      <c r="G977">
        <v>100</v>
      </c>
      <c r="H977" t="s">
        <v>27</v>
      </c>
      <c r="I977" t="s">
        <v>38</v>
      </c>
      <c r="J977" t="s">
        <v>39</v>
      </c>
      <c r="K977" t="s">
        <v>30</v>
      </c>
      <c r="L977" t="s">
        <v>31</v>
      </c>
      <c r="M977">
        <v>3</v>
      </c>
      <c r="N977" t="s">
        <v>40</v>
      </c>
      <c r="O977" t="s">
        <v>41</v>
      </c>
      <c r="P977">
        <v>284.05200000000002</v>
      </c>
      <c r="Q977">
        <v>343756.2401</v>
      </c>
      <c r="R977">
        <v>3054818.2277000002</v>
      </c>
      <c r="S977">
        <v>343992.2046</v>
      </c>
      <c r="T977">
        <v>3054660.0931000002</v>
      </c>
      <c r="U977">
        <v>0.28405200000000003</v>
      </c>
    </row>
    <row r="978" spans="1:21" x14ac:dyDescent="0.25">
      <c r="A978">
        <v>976</v>
      </c>
      <c r="B978" t="s">
        <v>24</v>
      </c>
      <c r="C978" t="s">
        <v>47</v>
      </c>
      <c r="D978" t="s">
        <v>48</v>
      </c>
      <c r="E978">
        <v>11</v>
      </c>
      <c r="F978" t="s">
        <v>37</v>
      </c>
      <c r="G978">
        <v>100</v>
      </c>
      <c r="H978" t="s">
        <v>27</v>
      </c>
      <c r="I978" t="s">
        <v>38</v>
      </c>
      <c r="J978" t="s">
        <v>39</v>
      </c>
      <c r="K978" t="s">
        <v>30</v>
      </c>
      <c r="L978" t="s">
        <v>31</v>
      </c>
      <c r="M978">
        <v>3</v>
      </c>
      <c r="N978" t="s">
        <v>40</v>
      </c>
      <c r="O978" t="s">
        <v>41</v>
      </c>
      <c r="P978">
        <v>241.958</v>
      </c>
      <c r="Q978">
        <v>343992.2046</v>
      </c>
      <c r="R978">
        <v>3054660.0931000002</v>
      </c>
      <c r="S978">
        <v>344210.36800000002</v>
      </c>
      <c r="T978">
        <v>3054555.4586</v>
      </c>
      <c r="U978">
        <v>0.24195800000000001</v>
      </c>
    </row>
    <row r="979" spans="1:21" x14ac:dyDescent="0.25">
      <c r="A979">
        <v>977</v>
      </c>
      <c r="B979" t="s">
        <v>24</v>
      </c>
      <c r="C979" t="s">
        <v>47</v>
      </c>
      <c r="D979" t="s">
        <v>48</v>
      </c>
      <c r="E979">
        <v>11</v>
      </c>
      <c r="F979" t="s">
        <v>37</v>
      </c>
      <c r="G979">
        <v>100</v>
      </c>
      <c r="H979" t="s">
        <v>27</v>
      </c>
      <c r="I979" t="s">
        <v>38</v>
      </c>
      <c r="J979" t="s">
        <v>39</v>
      </c>
      <c r="K979" t="s">
        <v>30</v>
      </c>
      <c r="L979" t="s">
        <v>31</v>
      </c>
      <c r="M979">
        <v>3</v>
      </c>
      <c r="N979" t="s">
        <v>40</v>
      </c>
      <c r="O979" t="s">
        <v>41</v>
      </c>
      <c r="P979">
        <v>181.66200000000001</v>
      </c>
      <c r="Q979">
        <v>344210.36800000002</v>
      </c>
      <c r="R979">
        <v>3054555.4586</v>
      </c>
      <c r="S979">
        <v>344372.56180000002</v>
      </c>
      <c r="T979">
        <v>3054473.6401999998</v>
      </c>
      <c r="U979">
        <v>0.18166199999999999</v>
      </c>
    </row>
    <row r="980" spans="1:21" x14ac:dyDescent="0.25">
      <c r="A980">
        <v>978</v>
      </c>
      <c r="B980" t="s">
        <v>24</v>
      </c>
      <c r="C980" t="s">
        <v>47</v>
      </c>
      <c r="D980" t="s">
        <v>48</v>
      </c>
      <c r="E980">
        <v>11</v>
      </c>
      <c r="F980" t="s">
        <v>37</v>
      </c>
      <c r="G980">
        <v>100</v>
      </c>
      <c r="H980" t="s">
        <v>27</v>
      </c>
      <c r="I980" t="s">
        <v>38</v>
      </c>
      <c r="J980" t="s">
        <v>39</v>
      </c>
      <c r="K980" t="s">
        <v>30</v>
      </c>
      <c r="L980" t="s">
        <v>31</v>
      </c>
      <c r="M980">
        <v>3</v>
      </c>
      <c r="N980" t="s">
        <v>40</v>
      </c>
      <c r="O980" t="s">
        <v>41</v>
      </c>
      <c r="P980">
        <v>132.315</v>
      </c>
      <c r="Q980">
        <v>344372.56180000002</v>
      </c>
      <c r="R980">
        <v>3054473.6401999998</v>
      </c>
      <c r="S980">
        <v>344465.29310000001</v>
      </c>
      <c r="T980">
        <v>3054379.2574</v>
      </c>
      <c r="U980">
        <v>0.13231499999999999</v>
      </c>
    </row>
    <row r="981" spans="1:21" x14ac:dyDescent="0.25">
      <c r="A981">
        <v>979</v>
      </c>
      <c r="B981" t="s">
        <v>24</v>
      </c>
      <c r="C981" t="s">
        <v>47</v>
      </c>
      <c r="D981" t="s">
        <v>48</v>
      </c>
      <c r="E981">
        <v>11</v>
      </c>
      <c r="F981" t="s">
        <v>37</v>
      </c>
      <c r="G981">
        <v>100</v>
      </c>
      <c r="H981" t="s">
        <v>27</v>
      </c>
      <c r="I981" t="s">
        <v>38</v>
      </c>
      <c r="J981" t="s">
        <v>39</v>
      </c>
      <c r="K981" t="s">
        <v>30</v>
      </c>
      <c r="L981" t="s">
        <v>31</v>
      </c>
      <c r="M981">
        <v>3</v>
      </c>
      <c r="N981" t="s">
        <v>40</v>
      </c>
      <c r="O981" t="s">
        <v>41</v>
      </c>
      <c r="P981">
        <v>120.831</v>
      </c>
      <c r="Q981">
        <v>344465.29310000001</v>
      </c>
      <c r="R981">
        <v>3054379.2574</v>
      </c>
      <c r="S981">
        <v>344571.07880000002</v>
      </c>
      <c r="T981">
        <v>3054320.8668</v>
      </c>
      <c r="U981">
        <v>0.12083099999999999</v>
      </c>
    </row>
    <row r="982" spans="1:21" x14ac:dyDescent="0.25">
      <c r="A982">
        <v>980</v>
      </c>
      <c r="B982" t="s">
        <v>24</v>
      </c>
      <c r="C982" t="s">
        <v>47</v>
      </c>
      <c r="D982" t="s">
        <v>48</v>
      </c>
      <c r="E982">
        <v>11</v>
      </c>
      <c r="F982" t="s">
        <v>37</v>
      </c>
      <c r="G982">
        <v>100</v>
      </c>
      <c r="H982" t="s">
        <v>27</v>
      </c>
      <c r="I982" t="s">
        <v>38</v>
      </c>
      <c r="J982" t="s">
        <v>39</v>
      </c>
      <c r="K982" t="s">
        <v>30</v>
      </c>
      <c r="L982" t="s">
        <v>31</v>
      </c>
      <c r="M982">
        <v>3</v>
      </c>
      <c r="N982" t="s">
        <v>40</v>
      </c>
      <c r="O982" t="s">
        <v>41</v>
      </c>
      <c r="P982">
        <v>4.3399200000000002</v>
      </c>
      <c r="Q982">
        <v>344571.07880000002</v>
      </c>
      <c r="R982">
        <v>3054320.8668</v>
      </c>
      <c r="S982">
        <v>344574.87829999998</v>
      </c>
      <c r="T982">
        <v>3054318.7694999999</v>
      </c>
      <c r="U982">
        <v>4.3400000000000001E-3</v>
      </c>
    </row>
    <row r="983" spans="1:21" x14ac:dyDescent="0.25">
      <c r="A983">
        <v>981</v>
      </c>
      <c r="B983" t="s">
        <v>24</v>
      </c>
      <c r="C983" t="s">
        <v>47</v>
      </c>
      <c r="D983" t="s">
        <v>48</v>
      </c>
      <c r="E983">
        <v>11</v>
      </c>
      <c r="F983" t="s">
        <v>37</v>
      </c>
      <c r="G983">
        <v>100</v>
      </c>
      <c r="H983" t="s">
        <v>27</v>
      </c>
      <c r="I983" t="s">
        <v>38</v>
      </c>
      <c r="J983" t="s">
        <v>39</v>
      </c>
      <c r="K983" t="s">
        <v>30</v>
      </c>
      <c r="L983" t="s">
        <v>31</v>
      </c>
      <c r="M983">
        <v>3</v>
      </c>
      <c r="N983" t="s">
        <v>40</v>
      </c>
      <c r="O983" t="s">
        <v>41</v>
      </c>
      <c r="P983">
        <v>10.1271</v>
      </c>
      <c r="Q983">
        <v>344574.87829999998</v>
      </c>
      <c r="R983">
        <v>3054318.7694999999</v>
      </c>
      <c r="S983">
        <v>344582.065</v>
      </c>
      <c r="T983">
        <v>3054311.6343999999</v>
      </c>
      <c r="U983">
        <v>1.0127000000000001E-2</v>
      </c>
    </row>
    <row r="984" spans="1:21" x14ac:dyDescent="0.25">
      <c r="A984">
        <v>982</v>
      </c>
      <c r="B984" t="s">
        <v>24</v>
      </c>
      <c r="C984" t="s">
        <v>47</v>
      </c>
      <c r="D984" t="s">
        <v>48</v>
      </c>
      <c r="E984">
        <v>11</v>
      </c>
      <c r="F984" t="s">
        <v>37</v>
      </c>
      <c r="G984">
        <v>100</v>
      </c>
      <c r="H984" t="s">
        <v>27</v>
      </c>
      <c r="I984" t="s">
        <v>38</v>
      </c>
      <c r="J984" t="s">
        <v>39</v>
      </c>
      <c r="K984" t="s">
        <v>30</v>
      </c>
      <c r="L984" t="s">
        <v>31</v>
      </c>
      <c r="M984">
        <v>3</v>
      </c>
      <c r="N984" t="s">
        <v>40</v>
      </c>
      <c r="O984" t="s">
        <v>41</v>
      </c>
      <c r="P984">
        <v>139.072</v>
      </c>
      <c r="Q984">
        <v>344582.065</v>
      </c>
      <c r="R984">
        <v>3054311.6343999999</v>
      </c>
      <c r="S984">
        <v>344680.75709999999</v>
      </c>
      <c r="T984">
        <v>3054213.6505999998</v>
      </c>
      <c r="U984">
        <v>0.139072</v>
      </c>
    </row>
    <row r="985" spans="1:21" x14ac:dyDescent="0.25">
      <c r="A985">
        <v>983</v>
      </c>
      <c r="B985" t="s">
        <v>24</v>
      </c>
      <c r="C985" t="s">
        <v>47</v>
      </c>
      <c r="D985" t="s">
        <v>48</v>
      </c>
      <c r="E985">
        <v>11</v>
      </c>
      <c r="F985" t="s">
        <v>37</v>
      </c>
      <c r="G985">
        <v>100</v>
      </c>
      <c r="H985" t="s">
        <v>27</v>
      </c>
      <c r="I985" t="s">
        <v>38</v>
      </c>
      <c r="J985" t="s">
        <v>39</v>
      </c>
      <c r="K985" t="s">
        <v>30</v>
      </c>
      <c r="L985" t="s">
        <v>31</v>
      </c>
      <c r="M985">
        <v>3</v>
      </c>
      <c r="N985" t="s">
        <v>40</v>
      </c>
      <c r="O985" t="s">
        <v>41</v>
      </c>
      <c r="P985">
        <v>158.44200000000001</v>
      </c>
      <c r="Q985">
        <v>344680.75709999999</v>
      </c>
      <c r="R985">
        <v>3054213.6505999998</v>
      </c>
      <c r="S985">
        <v>344829.79180000001</v>
      </c>
      <c r="T985">
        <v>3054159.8686000002</v>
      </c>
      <c r="U985">
        <v>0.158442</v>
      </c>
    </row>
    <row r="986" spans="1:21" x14ac:dyDescent="0.25">
      <c r="A986">
        <v>984</v>
      </c>
      <c r="B986" t="s">
        <v>24</v>
      </c>
      <c r="C986" t="s">
        <v>47</v>
      </c>
      <c r="D986" t="s">
        <v>48</v>
      </c>
      <c r="E986">
        <v>11</v>
      </c>
      <c r="F986" t="s">
        <v>37</v>
      </c>
      <c r="G986">
        <v>100</v>
      </c>
      <c r="H986" t="s">
        <v>27</v>
      </c>
      <c r="I986" t="s">
        <v>38</v>
      </c>
      <c r="J986" t="s">
        <v>39</v>
      </c>
      <c r="K986" t="s">
        <v>30</v>
      </c>
      <c r="L986" t="s">
        <v>31</v>
      </c>
      <c r="M986">
        <v>3</v>
      </c>
      <c r="N986" t="s">
        <v>40</v>
      </c>
      <c r="O986" t="s">
        <v>41</v>
      </c>
      <c r="P986">
        <v>120.765</v>
      </c>
      <c r="Q986">
        <v>344829.79180000001</v>
      </c>
      <c r="R986">
        <v>3054159.8686000002</v>
      </c>
      <c r="S986">
        <v>344939.75640000001</v>
      </c>
      <c r="T986">
        <v>3054109.9478000002</v>
      </c>
      <c r="U986">
        <v>0.120765</v>
      </c>
    </row>
    <row r="987" spans="1:21" x14ac:dyDescent="0.25">
      <c r="A987">
        <v>985</v>
      </c>
      <c r="B987" t="s">
        <v>24</v>
      </c>
      <c r="C987" t="s">
        <v>47</v>
      </c>
      <c r="D987" t="s">
        <v>48</v>
      </c>
      <c r="E987">
        <v>11</v>
      </c>
      <c r="F987" t="s">
        <v>37</v>
      </c>
      <c r="G987">
        <v>100</v>
      </c>
      <c r="H987" t="s">
        <v>27</v>
      </c>
      <c r="I987" t="s">
        <v>38</v>
      </c>
      <c r="J987" t="s">
        <v>39</v>
      </c>
      <c r="K987" t="s">
        <v>30</v>
      </c>
      <c r="L987" t="s">
        <v>31</v>
      </c>
      <c r="M987">
        <v>3</v>
      </c>
      <c r="N987" t="s">
        <v>40</v>
      </c>
      <c r="O987" t="s">
        <v>41</v>
      </c>
      <c r="P987">
        <v>129.464</v>
      </c>
      <c r="Q987">
        <v>344939.75640000001</v>
      </c>
      <c r="R987">
        <v>3054109.9478000002</v>
      </c>
      <c r="S987">
        <v>345045.05249999999</v>
      </c>
      <c r="T987">
        <v>3054034.6244999999</v>
      </c>
      <c r="U987">
        <v>0.129464</v>
      </c>
    </row>
    <row r="988" spans="1:21" x14ac:dyDescent="0.25">
      <c r="A988">
        <v>986</v>
      </c>
      <c r="B988" t="s">
        <v>24</v>
      </c>
      <c r="C988" t="s">
        <v>47</v>
      </c>
      <c r="D988" t="s">
        <v>48</v>
      </c>
      <c r="E988">
        <v>11</v>
      </c>
      <c r="F988" t="s">
        <v>37</v>
      </c>
      <c r="G988">
        <v>100</v>
      </c>
      <c r="H988" t="s">
        <v>27</v>
      </c>
      <c r="I988" t="s">
        <v>38</v>
      </c>
      <c r="J988" t="s">
        <v>39</v>
      </c>
      <c r="K988" t="s">
        <v>30</v>
      </c>
      <c r="L988" t="s">
        <v>31</v>
      </c>
      <c r="M988">
        <v>3</v>
      </c>
      <c r="N988" t="s">
        <v>40</v>
      </c>
      <c r="O988" t="s">
        <v>41</v>
      </c>
      <c r="P988">
        <v>104.414</v>
      </c>
      <c r="Q988">
        <v>345045.05249999999</v>
      </c>
      <c r="R988">
        <v>3054034.6244999999</v>
      </c>
      <c r="S988">
        <v>345144.12589999998</v>
      </c>
      <c r="T988">
        <v>3054001.6584999999</v>
      </c>
      <c r="U988">
        <v>0.10441400000000001</v>
      </c>
    </row>
    <row r="989" spans="1:21" x14ac:dyDescent="0.25">
      <c r="A989">
        <v>987</v>
      </c>
      <c r="B989" t="s">
        <v>24</v>
      </c>
      <c r="C989" t="s">
        <v>47</v>
      </c>
      <c r="D989" t="s">
        <v>48</v>
      </c>
      <c r="E989">
        <v>11</v>
      </c>
      <c r="F989" t="s">
        <v>37</v>
      </c>
      <c r="G989">
        <v>100</v>
      </c>
      <c r="H989" t="s">
        <v>27</v>
      </c>
      <c r="I989" t="s">
        <v>38</v>
      </c>
      <c r="J989" t="s">
        <v>39</v>
      </c>
      <c r="K989" t="s">
        <v>30</v>
      </c>
      <c r="L989" t="s">
        <v>31</v>
      </c>
      <c r="M989">
        <v>3</v>
      </c>
      <c r="N989" t="s">
        <v>40</v>
      </c>
      <c r="O989" t="s">
        <v>41</v>
      </c>
      <c r="P989">
        <v>47.755800000000001</v>
      </c>
      <c r="Q989">
        <v>345144.12589999998</v>
      </c>
      <c r="R989">
        <v>3054001.6584999999</v>
      </c>
      <c r="S989">
        <v>345165.8026</v>
      </c>
      <c r="T989">
        <v>3053959.1057000002</v>
      </c>
      <c r="U989">
        <v>4.7756E-2</v>
      </c>
    </row>
    <row r="990" spans="1:21" x14ac:dyDescent="0.25">
      <c r="A990">
        <v>988</v>
      </c>
      <c r="B990" t="s">
        <v>24</v>
      </c>
      <c r="C990" t="s">
        <v>47</v>
      </c>
      <c r="D990" t="s">
        <v>48</v>
      </c>
      <c r="E990">
        <v>11</v>
      </c>
      <c r="F990" t="s">
        <v>37</v>
      </c>
      <c r="G990">
        <v>100</v>
      </c>
      <c r="H990" t="s">
        <v>27</v>
      </c>
      <c r="I990" t="s">
        <v>38</v>
      </c>
      <c r="J990" t="s">
        <v>39</v>
      </c>
      <c r="K990" t="s">
        <v>30</v>
      </c>
      <c r="L990" t="s">
        <v>31</v>
      </c>
      <c r="M990">
        <v>3</v>
      </c>
      <c r="N990" t="s">
        <v>40</v>
      </c>
      <c r="O990" t="s">
        <v>41</v>
      </c>
      <c r="P990">
        <v>51.271999999999998</v>
      </c>
      <c r="Q990">
        <v>345165.8026</v>
      </c>
      <c r="R990">
        <v>3053959.1057000002</v>
      </c>
      <c r="S990">
        <v>345217.02600000001</v>
      </c>
      <c r="T990">
        <v>3053961.3382999999</v>
      </c>
      <c r="U990">
        <v>5.1271999999999998E-2</v>
      </c>
    </row>
    <row r="991" spans="1:21" x14ac:dyDescent="0.25">
      <c r="A991">
        <v>989</v>
      </c>
      <c r="B991" t="s">
        <v>24</v>
      </c>
      <c r="C991" t="s">
        <v>47</v>
      </c>
      <c r="D991" t="s">
        <v>48</v>
      </c>
      <c r="E991">
        <v>11</v>
      </c>
      <c r="F991" t="s">
        <v>37</v>
      </c>
      <c r="G991">
        <v>100</v>
      </c>
      <c r="H991" t="s">
        <v>27</v>
      </c>
      <c r="I991" t="s">
        <v>38</v>
      </c>
      <c r="J991" t="s">
        <v>39</v>
      </c>
      <c r="K991" t="s">
        <v>30</v>
      </c>
      <c r="L991" t="s">
        <v>31</v>
      </c>
      <c r="M991">
        <v>3</v>
      </c>
      <c r="N991" t="s">
        <v>40</v>
      </c>
      <c r="O991" t="s">
        <v>41</v>
      </c>
      <c r="P991">
        <v>51.6738</v>
      </c>
      <c r="Q991">
        <v>345217.02600000001</v>
      </c>
      <c r="R991">
        <v>3053961.3382999999</v>
      </c>
      <c r="S991">
        <v>345258.16499999998</v>
      </c>
      <c r="T991">
        <v>3053930.0690000001</v>
      </c>
      <c r="U991">
        <v>5.1673999999999998E-2</v>
      </c>
    </row>
    <row r="992" spans="1:21" x14ac:dyDescent="0.25">
      <c r="A992">
        <v>990</v>
      </c>
      <c r="B992" t="s">
        <v>24</v>
      </c>
      <c r="C992" t="s">
        <v>47</v>
      </c>
      <c r="D992" t="s">
        <v>48</v>
      </c>
      <c r="E992">
        <v>11</v>
      </c>
      <c r="F992" t="s">
        <v>37</v>
      </c>
      <c r="G992">
        <v>100</v>
      </c>
      <c r="H992" t="s">
        <v>27</v>
      </c>
      <c r="I992" t="s">
        <v>38</v>
      </c>
      <c r="J992" t="s">
        <v>39</v>
      </c>
      <c r="K992" t="s">
        <v>30</v>
      </c>
      <c r="L992" t="s">
        <v>31</v>
      </c>
      <c r="M992">
        <v>3</v>
      </c>
      <c r="N992" t="s">
        <v>40</v>
      </c>
      <c r="O992" t="s">
        <v>41</v>
      </c>
      <c r="P992">
        <v>41.883200000000002</v>
      </c>
      <c r="Q992">
        <v>345258.16499999998</v>
      </c>
      <c r="R992">
        <v>3053930.0690000001</v>
      </c>
      <c r="S992">
        <v>345294.60930000001</v>
      </c>
      <c r="T992">
        <v>3053909.4287999999</v>
      </c>
      <c r="U992">
        <v>4.1882999999999997E-2</v>
      </c>
    </row>
    <row r="993" spans="1:21" x14ac:dyDescent="0.25">
      <c r="A993">
        <v>991</v>
      </c>
      <c r="B993" t="s">
        <v>24</v>
      </c>
      <c r="C993" t="s">
        <v>47</v>
      </c>
      <c r="D993" t="s">
        <v>48</v>
      </c>
      <c r="E993">
        <v>11</v>
      </c>
      <c r="F993" t="s">
        <v>37</v>
      </c>
      <c r="G993">
        <v>100</v>
      </c>
      <c r="H993" t="s">
        <v>27</v>
      </c>
      <c r="I993" t="s">
        <v>38</v>
      </c>
      <c r="J993" t="s">
        <v>39</v>
      </c>
      <c r="K993" t="s">
        <v>30</v>
      </c>
      <c r="L993" t="s">
        <v>31</v>
      </c>
      <c r="M993">
        <v>3</v>
      </c>
      <c r="N993" t="s">
        <v>40</v>
      </c>
      <c r="O993" t="s">
        <v>41</v>
      </c>
      <c r="P993">
        <v>42.2851</v>
      </c>
      <c r="Q993">
        <v>345287.11099999998</v>
      </c>
      <c r="R993">
        <v>3053816.1146</v>
      </c>
      <c r="S993">
        <v>345314.12359999999</v>
      </c>
      <c r="T993">
        <v>3053848.6469000001</v>
      </c>
      <c r="U993">
        <v>4.2285000000000003E-2</v>
      </c>
    </row>
    <row r="994" spans="1:21" x14ac:dyDescent="0.25">
      <c r="A994">
        <v>992</v>
      </c>
      <c r="B994" t="s">
        <v>24</v>
      </c>
      <c r="C994" t="s">
        <v>47</v>
      </c>
      <c r="D994" t="s">
        <v>48</v>
      </c>
      <c r="E994">
        <v>11</v>
      </c>
      <c r="F994" t="s">
        <v>37</v>
      </c>
      <c r="G994">
        <v>100</v>
      </c>
      <c r="H994" t="s">
        <v>27</v>
      </c>
      <c r="I994" t="s">
        <v>38</v>
      </c>
      <c r="J994" t="s">
        <v>39</v>
      </c>
      <c r="K994" t="s">
        <v>30</v>
      </c>
      <c r="L994" t="s">
        <v>31</v>
      </c>
      <c r="M994">
        <v>3</v>
      </c>
      <c r="N994" t="s">
        <v>40</v>
      </c>
      <c r="O994" t="s">
        <v>41</v>
      </c>
      <c r="P994">
        <v>8.3874399999999998</v>
      </c>
      <c r="Q994">
        <v>345287.11099999998</v>
      </c>
      <c r="R994">
        <v>3053816.1146</v>
      </c>
      <c r="S994">
        <v>345281.75290000002</v>
      </c>
      <c r="T994">
        <v>3053809.6617000001</v>
      </c>
      <c r="U994">
        <v>8.3870000000000004E-3</v>
      </c>
    </row>
    <row r="995" spans="1:21" x14ac:dyDescent="0.25">
      <c r="A995">
        <v>993</v>
      </c>
      <c r="B995" t="s">
        <v>24</v>
      </c>
      <c r="C995" t="s">
        <v>47</v>
      </c>
      <c r="D995" t="s">
        <v>48</v>
      </c>
      <c r="E995">
        <v>11</v>
      </c>
      <c r="F995" t="s">
        <v>37</v>
      </c>
      <c r="G995">
        <v>100</v>
      </c>
      <c r="H995" t="s">
        <v>27</v>
      </c>
      <c r="I995" t="s">
        <v>38</v>
      </c>
      <c r="J995" t="s">
        <v>39</v>
      </c>
      <c r="K995" t="s">
        <v>30</v>
      </c>
      <c r="L995" t="s">
        <v>31</v>
      </c>
      <c r="M995">
        <v>3</v>
      </c>
      <c r="N995" t="s">
        <v>40</v>
      </c>
      <c r="O995" t="s">
        <v>41</v>
      </c>
      <c r="P995">
        <v>25.433399999999999</v>
      </c>
      <c r="Q995">
        <v>345281.75290000002</v>
      </c>
      <c r="R995">
        <v>3053809.6617000001</v>
      </c>
      <c r="S995">
        <v>345280.08720000001</v>
      </c>
      <c r="T995">
        <v>3053784.2829</v>
      </c>
      <c r="U995">
        <v>2.5433000000000001E-2</v>
      </c>
    </row>
    <row r="996" spans="1:21" x14ac:dyDescent="0.25">
      <c r="A996">
        <v>994</v>
      </c>
      <c r="B996" t="s">
        <v>24</v>
      </c>
      <c r="C996" t="s">
        <v>47</v>
      </c>
      <c r="D996" t="s">
        <v>48</v>
      </c>
      <c r="E996">
        <v>11</v>
      </c>
      <c r="F996" t="s">
        <v>37</v>
      </c>
      <c r="G996">
        <v>100</v>
      </c>
      <c r="H996" t="s">
        <v>27</v>
      </c>
      <c r="I996" t="s">
        <v>38</v>
      </c>
      <c r="J996" t="s">
        <v>39</v>
      </c>
      <c r="K996" t="s">
        <v>30</v>
      </c>
      <c r="L996" t="s">
        <v>31</v>
      </c>
      <c r="M996">
        <v>3</v>
      </c>
      <c r="N996" t="s">
        <v>40</v>
      </c>
      <c r="O996" t="s">
        <v>41</v>
      </c>
      <c r="P996">
        <v>11.127800000000001</v>
      </c>
      <c r="Q996">
        <v>345280.08720000001</v>
      </c>
      <c r="R996">
        <v>3053784.2829</v>
      </c>
      <c r="S996">
        <v>345279.35840000003</v>
      </c>
      <c r="T996">
        <v>3053773.179</v>
      </c>
      <c r="U996">
        <v>1.1128000000000001E-2</v>
      </c>
    </row>
    <row r="997" spans="1:21" x14ac:dyDescent="0.25">
      <c r="A997">
        <v>995</v>
      </c>
      <c r="B997" t="s">
        <v>24</v>
      </c>
      <c r="C997" t="s">
        <v>47</v>
      </c>
      <c r="D997" t="s">
        <v>48</v>
      </c>
      <c r="E997">
        <v>11</v>
      </c>
      <c r="F997" t="s">
        <v>37</v>
      </c>
      <c r="G997">
        <v>100</v>
      </c>
      <c r="H997" t="s">
        <v>27</v>
      </c>
      <c r="I997" t="s">
        <v>38</v>
      </c>
      <c r="J997" t="s">
        <v>39</v>
      </c>
      <c r="K997" t="s">
        <v>30</v>
      </c>
      <c r="L997" t="s">
        <v>31</v>
      </c>
      <c r="M997">
        <v>3</v>
      </c>
      <c r="N997" t="s">
        <v>40</v>
      </c>
      <c r="O997" t="s">
        <v>41</v>
      </c>
      <c r="P997">
        <v>32.8018</v>
      </c>
      <c r="Q997">
        <v>345279.35840000003</v>
      </c>
      <c r="R997">
        <v>3053773.179</v>
      </c>
      <c r="S997">
        <v>345308.13760000002</v>
      </c>
      <c r="T997">
        <v>3053757.4400999998</v>
      </c>
      <c r="U997">
        <v>3.2801999999999998E-2</v>
      </c>
    </row>
    <row r="998" spans="1:21" x14ac:dyDescent="0.25">
      <c r="A998">
        <v>996</v>
      </c>
      <c r="B998" t="s">
        <v>24</v>
      </c>
      <c r="C998" t="s">
        <v>47</v>
      </c>
      <c r="D998" t="s">
        <v>48</v>
      </c>
      <c r="E998">
        <v>11</v>
      </c>
      <c r="F998" t="s">
        <v>37</v>
      </c>
      <c r="G998">
        <v>100</v>
      </c>
      <c r="H998" t="s">
        <v>27</v>
      </c>
      <c r="I998" t="s">
        <v>38</v>
      </c>
      <c r="J998" t="s">
        <v>39</v>
      </c>
      <c r="K998" t="s">
        <v>30</v>
      </c>
      <c r="L998" t="s">
        <v>31</v>
      </c>
      <c r="M998">
        <v>3</v>
      </c>
      <c r="N998" t="s">
        <v>40</v>
      </c>
      <c r="O998" t="s">
        <v>41</v>
      </c>
      <c r="P998">
        <v>26.724</v>
      </c>
      <c r="Q998">
        <v>345308.13760000002</v>
      </c>
      <c r="R998">
        <v>3053757.4400999998</v>
      </c>
      <c r="S998">
        <v>345320.6323</v>
      </c>
      <c r="T998">
        <v>3053781.0633</v>
      </c>
      <c r="U998">
        <v>2.6724000000000001E-2</v>
      </c>
    </row>
    <row r="999" spans="1:21" x14ac:dyDescent="0.25">
      <c r="A999">
        <v>997</v>
      </c>
      <c r="B999" t="s">
        <v>24</v>
      </c>
      <c r="C999" t="s">
        <v>47</v>
      </c>
      <c r="D999" t="s">
        <v>48</v>
      </c>
      <c r="E999">
        <v>11</v>
      </c>
      <c r="F999" t="s">
        <v>37</v>
      </c>
      <c r="G999">
        <v>100</v>
      </c>
      <c r="H999" t="s">
        <v>27</v>
      </c>
      <c r="I999" t="s">
        <v>38</v>
      </c>
      <c r="J999" t="s">
        <v>39</v>
      </c>
      <c r="K999" t="s">
        <v>30</v>
      </c>
      <c r="L999" t="s">
        <v>31</v>
      </c>
      <c r="M999">
        <v>3</v>
      </c>
      <c r="N999" t="s">
        <v>40</v>
      </c>
      <c r="O999" t="s">
        <v>41</v>
      </c>
      <c r="P999">
        <v>69.084299999999999</v>
      </c>
      <c r="Q999">
        <v>343601.11820000003</v>
      </c>
      <c r="R999">
        <v>3055490.5578000001</v>
      </c>
      <c r="S999">
        <v>343562.15879999998</v>
      </c>
      <c r="T999">
        <v>3055433.5068999999</v>
      </c>
      <c r="U999">
        <v>6.9084000000000007E-2</v>
      </c>
    </row>
    <row r="1000" spans="1:21" x14ac:dyDescent="0.25">
      <c r="A1000">
        <v>998</v>
      </c>
      <c r="B1000" t="s">
        <v>24</v>
      </c>
      <c r="C1000" t="s">
        <v>47</v>
      </c>
      <c r="D1000" t="s">
        <v>48</v>
      </c>
      <c r="E1000">
        <v>11</v>
      </c>
      <c r="F1000" t="s">
        <v>37</v>
      </c>
      <c r="G1000">
        <v>100</v>
      </c>
      <c r="H1000" t="s">
        <v>27</v>
      </c>
      <c r="I1000" t="s">
        <v>38</v>
      </c>
      <c r="J1000" t="s">
        <v>39</v>
      </c>
      <c r="K1000" t="s">
        <v>30</v>
      </c>
      <c r="L1000" t="s">
        <v>31</v>
      </c>
      <c r="M1000">
        <v>3</v>
      </c>
      <c r="N1000" t="s">
        <v>40</v>
      </c>
      <c r="O1000" t="s">
        <v>41</v>
      </c>
      <c r="P1000">
        <v>56.903700000000001</v>
      </c>
      <c r="Q1000">
        <v>343562.15879999998</v>
      </c>
      <c r="R1000">
        <v>3055433.5068999999</v>
      </c>
      <c r="S1000">
        <v>343530.93040000001</v>
      </c>
      <c r="T1000">
        <v>3055385.9378</v>
      </c>
      <c r="U1000">
        <v>5.6904000000000003E-2</v>
      </c>
    </row>
    <row r="1001" spans="1:21" x14ac:dyDescent="0.25">
      <c r="A1001">
        <v>999</v>
      </c>
      <c r="B1001" t="s">
        <v>24</v>
      </c>
      <c r="C1001" t="s">
        <v>47</v>
      </c>
      <c r="D1001" t="s">
        <v>48</v>
      </c>
      <c r="E1001">
        <v>11</v>
      </c>
      <c r="F1001" t="s">
        <v>37</v>
      </c>
      <c r="G1001">
        <v>100</v>
      </c>
      <c r="H1001" t="s">
        <v>27</v>
      </c>
      <c r="I1001" t="s">
        <v>38</v>
      </c>
      <c r="J1001" t="s">
        <v>39</v>
      </c>
      <c r="K1001" t="s">
        <v>30</v>
      </c>
      <c r="L1001" t="s">
        <v>31</v>
      </c>
      <c r="M1001">
        <v>3</v>
      </c>
      <c r="N1001" t="s">
        <v>40</v>
      </c>
      <c r="O1001" t="s">
        <v>41</v>
      </c>
      <c r="P1001">
        <v>14.896699999999999</v>
      </c>
      <c r="Q1001">
        <v>343530.93040000001</v>
      </c>
      <c r="R1001">
        <v>3055385.9378</v>
      </c>
      <c r="S1001">
        <v>343522.75510000001</v>
      </c>
      <c r="T1001">
        <v>3055373.4848000002</v>
      </c>
      <c r="U1001">
        <v>1.4897000000000001E-2</v>
      </c>
    </row>
    <row r="1002" spans="1:21" x14ac:dyDescent="0.25">
      <c r="A1002">
        <v>1000</v>
      </c>
      <c r="B1002" t="s">
        <v>24</v>
      </c>
      <c r="C1002" t="s">
        <v>47</v>
      </c>
      <c r="D1002" t="s">
        <v>48</v>
      </c>
      <c r="E1002">
        <v>11</v>
      </c>
      <c r="F1002" t="s">
        <v>37</v>
      </c>
      <c r="G1002">
        <v>100</v>
      </c>
      <c r="H1002" t="s">
        <v>27</v>
      </c>
      <c r="I1002" t="s">
        <v>38</v>
      </c>
      <c r="J1002" t="s">
        <v>39</v>
      </c>
      <c r="K1002" t="s">
        <v>30</v>
      </c>
      <c r="L1002" t="s">
        <v>31</v>
      </c>
      <c r="M1002">
        <v>3</v>
      </c>
      <c r="N1002" t="s">
        <v>40</v>
      </c>
      <c r="O1002" t="s">
        <v>41</v>
      </c>
      <c r="P1002">
        <v>51.329799999999999</v>
      </c>
      <c r="Q1002">
        <v>343522.75510000001</v>
      </c>
      <c r="R1002">
        <v>3055373.4848000002</v>
      </c>
      <c r="S1002">
        <v>343482.74290000001</v>
      </c>
      <c r="T1002">
        <v>3055341.3324000002</v>
      </c>
      <c r="U1002">
        <v>5.1330000000000001E-2</v>
      </c>
    </row>
    <row r="1003" spans="1:21" x14ac:dyDescent="0.25">
      <c r="A1003">
        <v>1001</v>
      </c>
      <c r="B1003" t="s">
        <v>24</v>
      </c>
      <c r="C1003" t="s">
        <v>47</v>
      </c>
      <c r="D1003" t="s">
        <v>48</v>
      </c>
      <c r="E1003">
        <v>11</v>
      </c>
      <c r="F1003" t="s">
        <v>37</v>
      </c>
      <c r="G1003">
        <v>100</v>
      </c>
      <c r="H1003" t="s">
        <v>27</v>
      </c>
      <c r="I1003" t="s">
        <v>38</v>
      </c>
      <c r="J1003" t="s">
        <v>39</v>
      </c>
      <c r="K1003" t="s">
        <v>30</v>
      </c>
      <c r="L1003" t="s">
        <v>31</v>
      </c>
      <c r="M1003">
        <v>3</v>
      </c>
      <c r="N1003" t="s">
        <v>40</v>
      </c>
      <c r="O1003" t="s">
        <v>41</v>
      </c>
      <c r="P1003">
        <v>123.133</v>
      </c>
      <c r="Q1003">
        <v>343482.74290000001</v>
      </c>
      <c r="R1003">
        <v>3055341.3324000002</v>
      </c>
      <c r="S1003">
        <v>343367.85729999997</v>
      </c>
      <c r="T1003">
        <v>3055297.0260999999</v>
      </c>
      <c r="U1003">
        <v>0.12313300000000001</v>
      </c>
    </row>
    <row r="1004" spans="1:21" x14ac:dyDescent="0.25">
      <c r="A1004">
        <v>1002</v>
      </c>
      <c r="B1004" t="s">
        <v>24</v>
      </c>
      <c r="C1004" t="s">
        <v>47</v>
      </c>
      <c r="D1004" t="s">
        <v>48</v>
      </c>
      <c r="E1004">
        <v>11</v>
      </c>
      <c r="F1004" t="s">
        <v>37</v>
      </c>
      <c r="G1004">
        <v>100</v>
      </c>
      <c r="H1004" t="s">
        <v>27</v>
      </c>
      <c r="I1004" t="s">
        <v>38</v>
      </c>
      <c r="J1004" t="s">
        <v>39</v>
      </c>
      <c r="K1004" t="s">
        <v>30</v>
      </c>
      <c r="L1004" t="s">
        <v>31</v>
      </c>
      <c r="M1004">
        <v>3</v>
      </c>
      <c r="N1004" t="s">
        <v>40</v>
      </c>
      <c r="O1004" t="s">
        <v>41</v>
      </c>
      <c r="P1004">
        <v>37.078600000000002</v>
      </c>
      <c r="Q1004">
        <v>343367.85729999997</v>
      </c>
      <c r="R1004">
        <v>3055297.0260999999</v>
      </c>
      <c r="S1004">
        <v>343333.26209999999</v>
      </c>
      <c r="T1004">
        <v>3055283.6845</v>
      </c>
      <c r="U1004">
        <v>3.7079000000000001E-2</v>
      </c>
    </row>
    <row r="1005" spans="1:21" x14ac:dyDescent="0.25">
      <c r="A1005">
        <v>1003</v>
      </c>
      <c r="B1005" t="s">
        <v>24</v>
      </c>
      <c r="C1005" t="s">
        <v>47</v>
      </c>
      <c r="D1005" t="s">
        <v>48</v>
      </c>
      <c r="E1005">
        <v>11</v>
      </c>
      <c r="F1005" t="s">
        <v>37</v>
      </c>
      <c r="G1005">
        <v>100</v>
      </c>
      <c r="H1005" t="s">
        <v>27</v>
      </c>
      <c r="I1005" t="s">
        <v>38</v>
      </c>
      <c r="J1005" t="s">
        <v>39</v>
      </c>
      <c r="K1005" t="s">
        <v>30</v>
      </c>
      <c r="L1005" t="s">
        <v>31</v>
      </c>
      <c r="M1005">
        <v>3</v>
      </c>
      <c r="N1005" t="s">
        <v>40</v>
      </c>
      <c r="O1005" t="s">
        <v>41</v>
      </c>
      <c r="P1005">
        <v>46.596600000000002</v>
      </c>
      <c r="Q1005">
        <v>343333.26209999999</v>
      </c>
      <c r="R1005">
        <v>3055283.6845</v>
      </c>
      <c r="S1005">
        <v>343305.7352</v>
      </c>
      <c r="T1005">
        <v>3055246.0877999999</v>
      </c>
      <c r="U1005">
        <v>4.6597E-2</v>
      </c>
    </row>
    <row r="1006" spans="1:21" x14ac:dyDescent="0.25">
      <c r="A1006">
        <v>1004</v>
      </c>
      <c r="B1006" t="s">
        <v>24</v>
      </c>
      <c r="C1006" t="s">
        <v>47</v>
      </c>
      <c r="D1006" t="s">
        <v>48</v>
      </c>
      <c r="E1006">
        <v>11</v>
      </c>
      <c r="F1006" t="s">
        <v>37</v>
      </c>
      <c r="G1006">
        <v>100</v>
      </c>
      <c r="H1006" t="s">
        <v>27</v>
      </c>
      <c r="I1006" t="s">
        <v>38</v>
      </c>
      <c r="J1006" t="s">
        <v>39</v>
      </c>
      <c r="K1006" t="s">
        <v>30</v>
      </c>
      <c r="L1006" t="s">
        <v>31</v>
      </c>
      <c r="M1006">
        <v>3</v>
      </c>
      <c r="N1006" t="s">
        <v>40</v>
      </c>
      <c r="O1006" t="s">
        <v>41</v>
      </c>
      <c r="P1006">
        <v>57.634999999999998</v>
      </c>
      <c r="Q1006">
        <v>343305.7352</v>
      </c>
      <c r="R1006">
        <v>3055246.0877999999</v>
      </c>
      <c r="S1006">
        <v>343279.96049999999</v>
      </c>
      <c r="T1006">
        <v>3055194.5373</v>
      </c>
      <c r="U1006">
        <v>5.7634999999999999E-2</v>
      </c>
    </row>
    <row r="1007" spans="1:21" x14ac:dyDescent="0.25">
      <c r="A1007">
        <v>1005</v>
      </c>
      <c r="B1007" t="s">
        <v>24</v>
      </c>
      <c r="C1007" t="s">
        <v>47</v>
      </c>
      <c r="D1007" t="s">
        <v>48</v>
      </c>
      <c r="E1007">
        <v>11</v>
      </c>
      <c r="F1007" t="s">
        <v>37</v>
      </c>
      <c r="G1007">
        <v>100</v>
      </c>
      <c r="H1007" t="s">
        <v>27</v>
      </c>
      <c r="I1007" t="s">
        <v>38</v>
      </c>
      <c r="J1007" t="s">
        <v>39</v>
      </c>
      <c r="K1007" t="s">
        <v>30</v>
      </c>
      <c r="L1007" t="s">
        <v>31</v>
      </c>
      <c r="M1007">
        <v>3</v>
      </c>
      <c r="N1007" t="s">
        <v>40</v>
      </c>
      <c r="O1007" t="s">
        <v>41</v>
      </c>
      <c r="P1007">
        <v>55.603700000000003</v>
      </c>
      <c r="Q1007">
        <v>343279.96049999999</v>
      </c>
      <c r="R1007">
        <v>3055194.5373</v>
      </c>
      <c r="S1007">
        <v>343251.33799999999</v>
      </c>
      <c r="T1007">
        <v>3055146.8662999999</v>
      </c>
      <c r="U1007">
        <v>5.5604000000000001E-2</v>
      </c>
    </row>
    <row r="1008" spans="1:21" x14ac:dyDescent="0.25">
      <c r="A1008">
        <v>1006</v>
      </c>
      <c r="B1008" t="s">
        <v>24</v>
      </c>
      <c r="C1008" t="s">
        <v>47</v>
      </c>
      <c r="D1008" t="s">
        <v>48</v>
      </c>
      <c r="E1008">
        <v>11</v>
      </c>
      <c r="F1008" t="s">
        <v>37</v>
      </c>
      <c r="G1008">
        <v>100</v>
      </c>
      <c r="H1008" t="s">
        <v>27</v>
      </c>
      <c r="I1008" t="s">
        <v>38</v>
      </c>
      <c r="J1008" t="s">
        <v>39</v>
      </c>
      <c r="K1008" t="s">
        <v>30</v>
      </c>
      <c r="L1008" t="s">
        <v>31</v>
      </c>
      <c r="M1008">
        <v>3</v>
      </c>
      <c r="N1008" t="s">
        <v>40</v>
      </c>
      <c r="O1008" t="s">
        <v>41</v>
      </c>
      <c r="P1008">
        <v>181.10400000000001</v>
      </c>
      <c r="Q1008">
        <v>343251.33799999999</v>
      </c>
      <c r="R1008">
        <v>3055146.8662999999</v>
      </c>
      <c r="S1008">
        <v>343140.11589999998</v>
      </c>
      <c r="T1008">
        <v>3055003.9386</v>
      </c>
      <c r="U1008">
        <v>0.18110399999999999</v>
      </c>
    </row>
    <row r="1009" spans="1:21" x14ac:dyDescent="0.25">
      <c r="A1009">
        <v>1007</v>
      </c>
      <c r="B1009" t="s">
        <v>24</v>
      </c>
      <c r="C1009" t="s">
        <v>47</v>
      </c>
      <c r="D1009" t="s">
        <v>48</v>
      </c>
      <c r="E1009">
        <v>11</v>
      </c>
      <c r="F1009" t="s">
        <v>37</v>
      </c>
      <c r="G1009">
        <v>100</v>
      </c>
      <c r="H1009" t="s">
        <v>27</v>
      </c>
      <c r="I1009" t="s">
        <v>38</v>
      </c>
      <c r="J1009" t="s">
        <v>39</v>
      </c>
      <c r="K1009" t="s">
        <v>30</v>
      </c>
      <c r="L1009" t="s">
        <v>31</v>
      </c>
      <c r="M1009">
        <v>3</v>
      </c>
      <c r="N1009" t="s">
        <v>40</v>
      </c>
      <c r="O1009" t="s">
        <v>41</v>
      </c>
      <c r="P1009">
        <v>45.414900000000003</v>
      </c>
      <c r="Q1009">
        <v>343140.11589999998</v>
      </c>
      <c r="R1009">
        <v>3055003.9386</v>
      </c>
      <c r="S1009">
        <v>343112.7316</v>
      </c>
      <c r="T1009">
        <v>3054967.7086</v>
      </c>
      <c r="U1009">
        <v>4.5414999999999997E-2</v>
      </c>
    </row>
    <row r="1010" spans="1:21" x14ac:dyDescent="0.25">
      <c r="A1010">
        <v>1008</v>
      </c>
      <c r="B1010" t="s">
        <v>24</v>
      </c>
      <c r="C1010" t="s">
        <v>47</v>
      </c>
      <c r="D1010" t="s">
        <v>48</v>
      </c>
      <c r="E1010">
        <v>11</v>
      </c>
      <c r="F1010" t="s">
        <v>37</v>
      </c>
      <c r="G1010">
        <v>100</v>
      </c>
      <c r="H1010" t="s">
        <v>27</v>
      </c>
      <c r="I1010" t="s">
        <v>38</v>
      </c>
      <c r="J1010" t="s">
        <v>39</v>
      </c>
      <c r="K1010" t="s">
        <v>30</v>
      </c>
      <c r="L1010" t="s">
        <v>31</v>
      </c>
      <c r="M1010">
        <v>3</v>
      </c>
      <c r="N1010" t="s">
        <v>40</v>
      </c>
      <c r="O1010" t="s">
        <v>41</v>
      </c>
      <c r="P1010">
        <v>70.284400000000005</v>
      </c>
      <c r="Q1010">
        <v>343112.7316</v>
      </c>
      <c r="R1010">
        <v>3054967.7086</v>
      </c>
      <c r="S1010">
        <v>343070.35119999998</v>
      </c>
      <c r="T1010">
        <v>3054911.639</v>
      </c>
      <c r="U1010">
        <v>7.0283999999999999E-2</v>
      </c>
    </row>
    <row r="1011" spans="1:21" x14ac:dyDescent="0.25">
      <c r="A1011">
        <v>1009</v>
      </c>
      <c r="B1011" t="s">
        <v>24</v>
      </c>
      <c r="C1011" t="s">
        <v>47</v>
      </c>
      <c r="D1011" t="s">
        <v>48</v>
      </c>
      <c r="E1011">
        <v>11</v>
      </c>
      <c r="F1011" t="s">
        <v>37</v>
      </c>
      <c r="G1011">
        <v>100</v>
      </c>
      <c r="H1011" t="s">
        <v>27</v>
      </c>
      <c r="I1011" t="s">
        <v>38</v>
      </c>
      <c r="J1011" t="s">
        <v>39</v>
      </c>
      <c r="K1011" t="s">
        <v>30</v>
      </c>
      <c r="L1011" t="s">
        <v>31</v>
      </c>
      <c r="M1011">
        <v>3</v>
      </c>
      <c r="N1011" t="s">
        <v>40</v>
      </c>
      <c r="O1011" t="s">
        <v>41</v>
      </c>
      <c r="P1011">
        <v>111.759</v>
      </c>
      <c r="Q1011">
        <v>343070.35119999998</v>
      </c>
      <c r="R1011">
        <v>3054911.639</v>
      </c>
      <c r="S1011">
        <v>342993.00809999998</v>
      </c>
      <c r="T1011">
        <v>3054830.9663</v>
      </c>
      <c r="U1011">
        <v>0.111759</v>
      </c>
    </row>
    <row r="1012" spans="1:21" x14ac:dyDescent="0.25">
      <c r="A1012">
        <v>1010</v>
      </c>
      <c r="B1012" t="s">
        <v>24</v>
      </c>
      <c r="C1012" t="s">
        <v>47</v>
      </c>
      <c r="D1012" t="s">
        <v>48</v>
      </c>
      <c r="E1012">
        <v>11</v>
      </c>
      <c r="F1012" t="s">
        <v>37</v>
      </c>
      <c r="G1012">
        <v>100</v>
      </c>
      <c r="H1012" t="s">
        <v>27</v>
      </c>
      <c r="I1012" t="s">
        <v>38</v>
      </c>
      <c r="J1012" t="s">
        <v>39</v>
      </c>
      <c r="K1012" t="s">
        <v>30</v>
      </c>
      <c r="L1012" t="s">
        <v>31</v>
      </c>
      <c r="M1012">
        <v>3</v>
      </c>
      <c r="N1012" t="s">
        <v>40</v>
      </c>
      <c r="O1012" t="s">
        <v>41</v>
      </c>
      <c r="P1012">
        <v>190.59</v>
      </c>
      <c r="Q1012">
        <v>342993.00809999998</v>
      </c>
      <c r="R1012">
        <v>3054830.9663</v>
      </c>
      <c r="S1012">
        <v>342931.28409999999</v>
      </c>
      <c r="T1012">
        <v>3054650.6480999999</v>
      </c>
      <c r="U1012">
        <v>0.19059000000000001</v>
      </c>
    </row>
    <row r="1013" spans="1:21" x14ac:dyDescent="0.25">
      <c r="A1013">
        <v>1011</v>
      </c>
      <c r="B1013" t="s">
        <v>24</v>
      </c>
      <c r="C1013" t="s">
        <v>47</v>
      </c>
      <c r="D1013" t="s">
        <v>48</v>
      </c>
      <c r="E1013">
        <v>11</v>
      </c>
      <c r="F1013" t="s">
        <v>37</v>
      </c>
      <c r="G1013">
        <v>100</v>
      </c>
      <c r="H1013" t="s">
        <v>27</v>
      </c>
      <c r="I1013" t="s">
        <v>38</v>
      </c>
      <c r="J1013" t="s">
        <v>39</v>
      </c>
      <c r="K1013" t="s">
        <v>30</v>
      </c>
      <c r="L1013" t="s">
        <v>31</v>
      </c>
      <c r="M1013">
        <v>3</v>
      </c>
      <c r="N1013" t="s">
        <v>40</v>
      </c>
      <c r="O1013" t="s">
        <v>41</v>
      </c>
      <c r="P1013">
        <v>119.221</v>
      </c>
      <c r="Q1013">
        <v>342931.28409999999</v>
      </c>
      <c r="R1013">
        <v>3054650.6480999999</v>
      </c>
      <c r="S1013">
        <v>342872.95649999997</v>
      </c>
      <c r="T1013">
        <v>3054546.6696000001</v>
      </c>
      <c r="U1013">
        <v>0.11922099999999999</v>
      </c>
    </row>
    <row r="1014" spans="1:21" x14ac:dyDescent="0.25">
      <c r="A1014">
        <v>1012</v>
      </c>
      <c r="B1014" t="s">
        <v>24</v>
      </c>
      <c r="C1014" t="s">
        <v>47</v>
      </c>
      <c r="D1014" t="s">
        <v>48</v>
      </c>
      <c r="E1014">
        <v>11</v>
      </c>
      <c r="F1014" t="s">
        <v>37</v>
      </c>
      <c r="G1014">
        <v>100</v>
      </c>
      <c r="H1014" t="s">
        <v>27</v>
      </c>
      <c r="I1014" t="s">
        <v>38</v>
      </c>
      <c r="J1014" t="s">
        <v>39</v>
      </c>
      <c r="K1014" t="s">
        <v>30</v>
      </c>
      <c r="L1014" t="s">
        <v>31</v>
      </c>
      <c r="M1014">
        <v>3</v>
      </c>
      <c r="N1014" t="s">
        <v>40</v>
      </c>
      <c r="O1014" t="s">
        <v>41</v>
      </c>
      <c r="P1014">
        <v>123.318</v>
      </c>
      <c r="Q1014">
        <v>342872.95649999997</v>
      </c>
      <c r="R1014">
        <v>3054546.6696000001</v>
      </c>
      <c r="S1014">
        <v>342786.81900000002</v>
      </c>
      <c r="T1014">
        <v>3054458.4221999999</v>
      </c>
      <c r="U1014">
        <v>0.123318</v>
      </c>
    </row>
    <row r="1015" spans="1:21" x14ac:dyDescent="0.25">
      <c r="A1015">
        <v>1013</v>
      </c>
      <c r="B1015" t="s">
        <v>24</v>
      </c>
      <c r="C1015" t="s">
        <v>47</v>
      </c>
      <c r="D1015" t="s">
        <v>48</v>
      </c>
      <c r="E1015">
        <v>11</v>
      </c>
      <c r="F1015" t="s">
        <v>37</v>
      </c>
      <c r="G1015">
        <v>100</v>
      </c>
      <c r="H1015" t="s">
        <v>27</v>
      </c>
      <c r="I1015" t="s">
        <v>38</v>
      </c>
      <c r="J1015" t="s">
        <v>39</v>
      </c>
      <c r="K1015" t="s">
        <v>30</v>
      </c>
      <c r="L1015" t="s">
        <v>31</v>
      </c>
      <c r="M1015">
        <v>3</v>
      </c>
      <c r="N1015" t="s">
        <v>40</v>
      </c>
      <c r="O1015" t="s">
        <v>41</v>
      </c>
      <c r="P1015">
        <v>156.005</v>
      </c>
      <c r="Q1015">
        <v>342786.81900000002</v>
      </c>
      <c r="R1015">
        <v>3054458.4221999999</v>
      </c>
      <c r="S1015">
        <v>342774.19</v>
      </c>
      <c r="T1015">
        <v>3054302.9289000002</v>
      </c>
      <c r="U1015">
        <v>0.156005</v>
      </c>
    </row>
    <row r="1016" spans="1:21" x14ac:dyDescent="0.25">
      <c r="A1016">
        <v>1014</v>
      </c>
      <c r="B1016" t="s">
        <v>24</v>
      </c>
      <c r="C1016" t="s">
        <v>47</v>
      </c>
      <c r="D1016" t="s">
        <v>48</v>
      </c>
      <c r="E1016">
        <v>11</v>
      </c>
      <c r="F1016" t="s">
        <v>37</v>
      </c>
      <c r="G1016">
        <v>100</v>
      </c>
      <c r="H1016" t="s">
        <v>27</v>
      </c>
      <c r="I1016" t="s">
        <v>38</v>
      </c>
      <c r="J1016" t="s">
        <v>39</v>
      </c>
      <c r="K1016" t="s">
        <v>30</v>
      </c>
      <c r="L1016" t="s">
        <v>31</v>
      </c>
      <c r="M1016">
        <v>3</v>
      </c>
      <c r="N1016" t="s">
        <v>40</v>
      </c>
      <c r="O1016" t="s">
        <v>41</v>
      </c>
      <c r="P1016">
        <v>46.1295</v>
      </c>
      <c r="Q1016">
        <v>340078.17450000002</v>
      </c>
      <c r="R1016">
        <v>3058566.7080000001</v>
      </c>
      <c r="S1016">
        <v>340096.93199999997</v>
      </c>
      <c r="T1016">
        <v>3058608.8516000002</v>
      </c>
      <c r="U1016">
        <v>4.6129000000000003E-2</v>
      </c>
    </row>
    <row r="1017" spans="1:21" x14ac:dyDescent="0.25">
      <c r="A1017">
        <v>1015</v>
      </c>
      <c r="B1017" t="s">
        <v>24</v>
      </c>
      <c r="C1017" t="s">
        <v>47</v>
      </c>
      <c r="D1017" t="s">
        <v>48</v>
      </c>
      <c r="E1017">
        <v>11</v>
      </c>
      <c r="F1017" t="s">
        <v>37</v>
      </c>
      <c r="G1017">
        <v>100</v>
      </c>
      <c r="H1017" t="s">
        <v>27</v>
      </c>
      <c r="I1017" t="s">
        <v>38</v>
      </c>
      <c r="J1017" t="s">
        <v>39</v>
      </c>
      <c r="K1017" t="s">
        <v>30</v>
      </c>
      <c r="L1017" t="s">
        <v>31</v>
      </c>
      <c r="M1017">
        <v>3</v>
      </c>
      <c r="N1017" t="s">
        <v>40</v>
      </c>
      <c r="O1017" t="s">
        <v>41</v>
      </c>
      <c r="P1017">
        <v>60.251100000000001</v>
      </c>
      <c r="Q1017">
        <v>340096.93199999997</v>
      </c>
      <c r="R1017">
        <v>3058608.8516000002</v>
      </c>
      <c r="S1017">
        <v>340137.38160000002</v>
      </c>
      <c r="T1017">
        <v>3058653.5060999999</v>
      </c>
      <c r="U1017">
        <v>6.0250999999999999E-2</v>
      </c>
    </row>
    <row r="1018" spans="1:21" x14ac:dyDescent="0.25">
      <c r="A1018">
        <v>1016</v>
      </c>
      <c r="B1018" t="s">
        <v>24</v>
      </c>
      <c r="C1018" t="s">
        <v>47</v>
      </c>
      <c r="D1018" t="s">
        <v>48</v>
      </c>
      <c r="E1018">
        <v>11</v>
      </c>
      <c r="F1018" t="s">
        <v>37</v>
      </c>
      <c r="G1018">
        <v>100</v>
      </c>
      <c r="H1018" t="s">
        <v>27</v>
      </c>
      <c r="I1018" t="s">
        <v>38</v>
      </c>
      <c r="J1018" t="s">
        <v>39</v>
      </c>
      <c r="K1018" t="s">
        <v>30</v>
      </c>
      <c r="L1018" t="s">
        <v>31</v>
      </c>
      <c r="M1018">
        <v>3</v>
      </c>
      <c r="N1018" t="s">
        <v>40</v>
      </c>
      <c r="O1018" t="s">
        <v>41</v>
      </c>
      <c r="P1018">
        <v>28.514399999999998</v>
      </c>
      <c r="Q1018">
        <v>340137.38160000002</v>
      </c>
      <c r="R1018">
        <v>3058653.5060999999</v>
      </c>
      <c r="S1018">
        <v>340116.9595</v>
      </c>
      <c r="T1018">
        <v>3058673.4060999998</v>
      </c>
      <c r="U1018">
        <v>2.8514000000000001E-2</v>
      </c>
    </row>
    <row r="1019" spans="1:21" x14ac:dyDescent="0.25">
      <c r="A1019">
        <v>1017</v>
      </c>
      <c r="B1019" t="s">
        <v>24</v>
      </c>
      <c r="C1019" t="s">
        <v>47</v>
      </c>
      <c r="D1019" t="s">
        <v>48</v>
      </c>
      <c r="E1019">
        <v>11</v>
      </c>
      <c r="F1019" t="s">
        <v>37</v>
      </c>
      <c r="G1019">
        <v>100</v>
      </c>
      <c r="H1019" t="s">
        <v>27</v>
      </c>
      <c r="I1019" t="s">
        <v>38</v>
      </c>
      <c r="J1019" t="s">
        <v>39</v>
      </c>
      <c r="K1019" t="s">
        <v>30</v>
      </c>
      <c r="L1019" t="s">
        <v>31</v>
      </c>
      <c r="M1019">
        <v>3</v>
      </c>
      <c r="N1019" t="s">
        <v>40</v>
      </c>
      <c r="O1019" t="s">
        <v>41</v>
      </c>
      <c r="P1019">
        <v>55.484699999999997</v>
      </c>
      <c r="Q1019">
        <v>340116.9595</v>
      </c>
      <c r="R1019">
        <v>3058673.4060999998</v>
      </c>
      <c r="S1019">
        <v>340077.22139999998</v>
      </c>
      <c r="T1019">
        <v>3058712.1285999999</v>
      </c>
      <c r="U1019">
        <v>5.5485E-2</v>
      </c>
    </row>
    <row r="1020" spans="1:21" x14ac:dyDescent="0.25">
      <c r="A1020">
        <v>1018</v>
      </c>
      <c r="B1020" t="s">
        <v>24</v>
      </c>
      <c r="C1020" t="s">
        <v>47</v>
      </c>
      <c r="D1020" t="s">
        <v>48</v>
      </c>
      <c r="E1020">
        <v>11</v>
      </c>
      <c r="F1020" t="s">
        <v>37</v>
      </c>
      <c r="G1020">
        <v>100</v>
      </c>
      <c r="H1020" t="s">
        <v>27</v>
      </c>
      <c r="I1020" t="s">
        <v>38</v>
      </c>
      <c r="J1020" t="s">
        <v>39</v>
      </c>
      <c r="K1020" t="s">
        <v>30</v>
      </c>
      <c r="L1020" t="s">
        <v>31</v>
      </c>
      <c r="M1020">
        <v>3</v>
      </c>
      <c r="N1020" t="s">
        <v>40</v>
      </c>
      <c r="O1020" t="s">
        <v>41</v>
      </c>
      <c r="P1020">
        <v>64.334500000000006</v>
      </c>
      <c r="Q1020">
        <v>340162.17580000003</v>
      </c>
      <c r="R1020">
        <v>3058492.6049000002</v>
      </c>
      <c r="S1020">
        <v>340172.326</v>
      </c>
      <c r="T1020">
        <v>3058429.0762</v>
      </c>
      <c r="U1020">
        <v>6.4334000000000002E-2</v>
      </c>
    </row>
    <row r="1021" spans="1:21" x14ac:dyDescent="0.25">
      <c r="A1021">
        <v>1019</v>
      </c>
      <c r="B1021" t="s">
        <v>24</v>
      </c>
      <c r="C1021" t="s">
        <v>47</v>
      </c>
      <c r="D1021" t="s">
        <v>48</v>
      </c>
      <c r="E1021">
        <v>11</v>
      </c>
      <c r="F1021" t="s">
        <v>37</v>
      </c>
      <c r="G1021">
        <v>100</v>
      </c>
      <c r="H1021" t="s">
        <v>27</v>
      </c>
      <c r="I1021" t="s">
        <v>38</v>
      </c>
      <c r="J1021" t="s">
        <v>39</v>
      </c>
      <c r="K1021" t="s">
        <v>30</v>
      </c>
      <c r="L1021" t="s">
        <v>31</v>
      </c>
      <c r="M1021">
        <v>3</v>
      </c>
      <c r="N1021" t="s">
        <v>40</v>
      </c>
      <c r="O1021" t="s">
        <v>41</v>
      </c>
      <c r="P1021">
        <v>235.679</v>
      </c>
      <c r="Q1021">
        <v>340172.326</v>
      </c>
      <c r="R1021">
        <v>3058429.0762</v>
      </c>
      <c r="S1021">
        <v>340246.15759999998</v>
      </c>
      <c r="T1021">
        <v>3058205.2604999999</v>
      </c>
      <c r="U1021">
        <v>0.235679</v>
      </c>
    </row>
    <row r="1022" spans="1:21" x14ac:dyDescent="0.25">
      <c r="A1022">
        <v>1020</v>
      </c>
      <c r="B1022" t="s">
        <v>24</v>
      </c>
      <c r="C1022" t="s">
        <v>47</v>
      </c>
      <c r="D1022" t="s">
        <v>48</v>
      </c>
      <c r="E1022">
        <v>11</v>
      </c>
      <c r="F1022" t="s">
        <v>37</v>
      </c>
      <c r="G1022">
        <v>100</v>
      </c>
      <c r="H1022" t="s">
        <v>27</v>
      </c>
      <c r="I1022" t="s">
        <v>38</v>
      </c>
      <c r="J1022" t="s">
        <v>39</v>
      </c>
      <c r="K1022" t="s">
        <v>30</v>
      </c>
      <c r="L1022" t="s">
        <v>31</v>
      </c>
      <c r="M1022">
        <v>3</v>
      </c>
      <c r="N1022" t="s">
        <v>40</v>
      </c>
      <c r="O1022" t="s">
        <v>41</v>
      </c>
      <c r="P1022">
        <v>131.73400000000001</v>
      </c>
      <c r="Q1022">
        <v>340246.15759999998</v>
      </c>
      <c r="R1022">
        <v>3058205.2604999999</v>
      </c>
      <c r="S1022">
        <v>340294.88689999998</v>
      </c>
      <c r="T1022">
        <v>3058082.8703999999</v>
      </c>
      <c r="U1022">
        <v>0.13173399999999999</v>
      </c>
    </row>
    <row r="1023" spans="1:21" x14ac:dyDescent="0.25">
      <c r="A1023">
        <v>1021</v>
      </c>
      <c r="B1023" t="s">
        <v>24</v>
      </c>
      <c r="C1023" t="s">
        <v>47</v>
      </c>
      <c r="D1023" t="s">
        <v>48</v>
      </c>
      <c r="E1023">
        <v>11</v>
      </c>
      <c r="F1023" t="s">
        <v>37</v>
      </c>
      <c r="G1023">
        <v>100</v>
      </c>
      <c r="H1023" t="s">
        <v>27</v>
      </c>
      <c r="I1023" t="s">
        <v>38</v>
      </c>
      <c r="J1023" t="s">
        <v>39</v>
      </c>
      <c r="K1023" t="s">
        <v>30</v>
      </c>
      <c r="L1023" t="s">
        <v>31</v>
      </c>
      <c r="M1023">
        <v>3</v>
      </c>
      <c r="N1023" t="s">
        <v>40</v>
      </c>
      <c r="O1023" t="s">
        <v>41</v>
      </c>
      <c r="P1023">
        <v>128.685</v>
      </c>
      <c r="Q1023">
        <v>340294.88689999998</v>
      </c>
      <c r="R1023">
        <v>3058082.8703999999</v>
      </c>
      <c r="S1023">
        <v>340360.0626</v>
      </c>
      <c r="T1023">
        <v>3057971.9108000002</v>
      </c>
      <c r="U1023">
        <v>0.12868499999999999</v>
      </c>
    </row>
    <row r="1024" spans="1:21" x14ac:dyDescent="0.25">
      <c r="A1024">
        <v>1022</v>
      </c>
      <c r="B1024" t="s">
        <v>24</v>
      </c>
      <c r="C1024" t="s">
        <v>47</v>
      </c>
      <c r="D1024" t="s">
        <v>48</v>
      </c>
      <c r="E1024">
        <v>11</v>
      </c>
      <c r="F1024" t="s">
        <v>37</v>
      </c>
      <c r="G1024">
        <v>100</v>
      </c>
      <c r="H1024" t="s">
        <v>27</v>
      </c>
      <c r="I1024" t="s">
        <v>38</v>
      </c>
      <c r="J1024" t="s">
        <v>39</v>
      </c>
      <c r="K1024" t="s">
        <v>30</v>
      </c>
      <c r="L1024" t="s">
        <v>31</v>
      </c>
      <c r="M1024">
        <v>3</v>
      </c>
      <c r="N1024" t="s">
        <v>40</v>
      </c>
      <c r="O1024" t="s">
        <v>41</v>
      </c>
      <c r="P1024">
        <v>129.12799999999999</v>
      </c>
      <c r="Q1024">
        <v>340360.0626</v>
      </c>
      <c r="R1024">
        <v>3057971.9108000002</v>
      </c>
      <c r="S1024">
        <v>340267.50689999998</v>
      </c>
      <c r="T1024">
        <v>3057881.8689999999</v>
      </c>
      <c r="U1024">
        <v>0.12912799999999999</v>
      </c>
    </row>
    <row r="1025" spans="1:21" x14ac:dyDescent="0.25">
      <c r="A1025">
        <v>1023</v>
      </c>
      <c r="B1025" t="s">
        <v>24</v>
      </c>
      <c r="C1025" t="s">
        <v>47</v>
      </c>
      <c r="D1025" t="s">
        <v>48</v>
      </c>
      <c r="E1025">
        <v>11</v>
      </c>
      <c r="F1025" t="s">
        <v>37</v>
      </c>
      <c r="G1025">
        <v>100</v>
      </c>
      <c r="H1025" t="s">
        <v>27</v>
      </c>
      <c r="I1025" t="s">
        <v>38</v>
      </c>
      <c r="J1025" t="s">
        <v>39</v>
      </c>
      <c r="K1025" t="s">
        <v>30</v>
      </c>
      <c r="L1025" t="s">
        <v>31</v>
      </c>
      <c r="M1025">
        <v>3</v>
      </c>
      <c r="N1025" t="s">
        <v>40</v>
      </c>
      <c r="O1025" t="s">
        <v>41</v>
      </c>
      <c r="P1025">
        <v>142.95500000000001</v>
      </c>
      <c r="Q1025">
        <v>340267.50689999998</v>
      </c>
      <c r="R1025">
        <v>3057881.8689999999</v>
      </c>
      <c r="S1025">
        <v>340227.40850000002</v>
      </c>
      <c r="T1025">
        <v>3057744.6534000002</v>
      </c>
      <c r="U1025">
        <v>0.142955</v>
      </c>
    </row>
    <row r="1026" spans="1:21" x14ac:dyDescent="0.25">
      <c r="A1026">
        <v>1024</v>
      </c>
      <c r="B1026" t="s">
        <v>24</v>
      </c>
      <c r="C1026" t="s">
        <v>47</v>
      </c>
      <c r="D1026" t="s">
        <v>48</v>
      </c>
      <c r="E1026">
        <v>11</v>
      </c>
      <c r="F1026" t="s">
        <v>37</v>
      </c>
      <c r="G1026">
        <v>100</v>
      </c>
      <c r="H1026" t="s">
        <v>27</v>
      </c>
      <c r="I1026" t="s">
        <v>38</v>
      </c>
      <c r="J1026" t="s">
        <v>39</v>
      </c>
      <c r="K1026" t="s">
        <v>30</v>
      </c>
      <c r="L1026" t="s">
        <v>31</v>
      </c>
      <c r="M1026">
        <v>3</v>
      </c>
      <c r="N1026" t="s">
        <v>40</v>
      </c>
      <c r="O1026" t="s">
        <v>41</v>
      </c>
      <c r="P1026">
        <v>153.465</v>
      </c>
      <c r="Q1026">
        <v>340227.40850000002</v>
      </c>
      <c r="R1026">
        <v>3057744.6534000002</v>
      </c>
      <c r="S1026">
        <v>340193.78639999998</v>
      </c>
      <c r="T1026">
        <v>3057594.9171000002</v>
      </c>
      <c r="U1026">
        <v>0.15346499999999999</v>
      </c>
    </row>
    <row r="1027" spans="1:21" x14ac:dyDescent="0.25">
      <c r="A1027">
        <v>1025</v>
      </c>
      <c r="B1027" t="s">
        <v>24</v>
      </c>
      <c r="C1027" t="s">
        <v>47</v>
      </c>
      <c r="D1027" t="s">
        <v>48</v>
      </c>
      <c r="E1027">
        <v>11</v>
      </c>
      <c r="F1027" t="s">
        <v>37</v>
      </c>
      <c r="G1027">
        <v>100</v>
      </c>
      <c r="H1027" t="s">
        <v>27</v>
      </c>
      <c r="I1027" t="s">
        <v>38</v>
      </c>
      <c r="J1027" t="s">
        <v>39</v>
      </c>
      <c r="K1027" t="s">
        <v>30</v>
      </c>
      <c r="L1027" t="s">
        <v>31</v>
      </c>
      <c r="M1027">
        <v>3</v>
      </c>
      <c r="N1027" t="s">
        <v>40</v>
      </c>
      <c r="O1027" t="s">
        <v>41</v>
      </c>
      <c r="P1027">
        <v>103.896</v>
      </c>
      <c r="Q1027">
        <v>340193.78639999998</v>
      </c>
      <c r="R1027">
        <v>3057594.9171000002</v>
      </c>
      <c r="S1027">
        <v>340176.45490000001</v>
      </c>
      <c r="T1027">
        <v>3057492.4770999998</v>
      </c>
      <c r="U1027">
        <v>0.103896</v>
      </c>
    </row>
    <row r="1028" spans="1:21" x14ac:dyDescent="0.25">
      <c r="A1028">
        <v>1026</v>
      </c>
      <c r="B1028" t="s">
        <v>24</v>
      </c>
      <c r="C1028" t="s">
        <v>47</v>
      </c>
      <c r="D1028" t="s">
        <v>48</v>
      </c>
      <c r="E1028">
        <v>11</v>
      </c>
      <c r="F1028" t="s">
        <v>37</v>
      </c>
      <c r="G1028">
        <v>100</v>
      </c>
      <c r="H1028" t="s">
        <v>27</v>
      </c>
      <c r="I1028" t="s">
        <v>38</v>
      </c>
      <c r="J1028" t="s">
        <v>39</v>
      </c>
      <c r="K1028" t="s">
        <v>30</v>
      </c>
      <c r="L1028" t="s">
        <v>31</v>
      </c>
      <c r="M1028">
        <v>3</v>
      </c>
      <c r="N1028" t="s">
        <v>40</v>
      </c>
      <c r="O1028" t="s">
        <v>41</v>
      </c>
      <c r="P1028">
        <v>46.032699999999998</v>
      </c>
      <c r="Q1028">
        <v>340176.45490000001</v>
      </c>
      <c r="R1028">
        <v>3057492.4770999998</v>
      </c>
      <c r="S1028">
        <v>340185.049</v>
      </c>
      <c r="T1028">
        <v>3057447.2538000001</v>
      </c>
      <c r="U1028">
        <v>4.6032999999999998E-2</v>
      </c>
    </row>
    <row r="1029" spans="1:21" x14ac:dyDescent="0.25">
      <c r="A1029">
        <v>1027</v>
      </c>
      <c r="B1029" t="s">
        <v>24</v>
      </c>
      <c r="C1029" t="s">
        <v>47</v>
      </c>
      <c r="D1029" t="s">
        <v>48</v>
      </c>
      <c r="E1029">
        <v>11</v>
      </c>
      <c r="F1029" t="s">
        <v>37</v>
      </c>
      <c r="G1029">
        <v>100</v>
      </c>
      <c r="H1029" t="s">
        <v>27</v>
      </c>
      <c r="I1029" t="s">
        <v>38</v>
      </c>
      <c r="J1029" t="s">
        <v>39</v>
      </c>
      <c r="K1029" t="s">
        <v>30</v>
      </c>
      <c r="L1029" t="s">
        <v>31</v>
      </c>
      <c r="M1029">
        <v>3</v>
      </c>
      <c r="N1029" t="s">
        <v>40</v>
      </c>
      <c r="O1029" t="s">
        <v>41</v>
      </c>
      <c r="P1029">
        <v>32.407600000000002</v>
      </c>
      <c r="Q1029">
        <v>338632.64150000003</v>
      </c>
      <c r="R1029">
        <v>3058784.7749000001</v>
      </c>
      <c r="S1029">
        <v>338636.71980000002</v>
      </c>
      <c r="T1029">
        <v>3058816.9249</v>
      </c>
      <c r="U1029">
        <v>3.2407999999999999E-2</v>
      </c>
    </row>
    <row r="1030" spans="1:21" x14ac:dyDescent="0.25">
      <c r="A1030">
        <v>1028</v>
      </c>
      <c r="B1030" t="s">
        <v>24</v>
      </c>
      <c r="C1030" t="s">
        <v>47</v>
      </c>
      <c r="D1030" t="s">
        <v>48</v>
      </c>
      <c r="E1030">
        <v>11</v>
      </c>
      <c r="F1030" t="s">
        <v>37</v>
      </c>
      <c r="G1030">
        <v>100</v>
      </c>
      <c r="H1030" t="s">
        <v>27</v>
      </c>
      <c r="I1030" t="s">
        <v>38</v>
      </c>
      <c r="J1030" t="s">
        <v>39</v>
      </c>
      <c r="K1030" t="s">
        <v>30</v>
      </c>
      <c r="L1030" t="s">
        <v>31</v>
      </c>
      <c r="M1030">
        <v>3</v>
      </c>
      <c r="N1030" t="s">
        <v>40</v>
      </c>
      <c r="O1030" t="s">
        <v>41</v>
      </c>
      <c r="P1030">
        <v>66.132000000000005</v>
      </c>
      <c r="Q1030">
        <v>338636.71980000002</v>
      </c>
      <c r="R1030">
        <v>3058816.9249</v>
      </c>
      <c r="S1030">
        <v>338645.04200000002</v>
      </c>
      <c r="T1030">
        <v>3058882.5312000001</v>
      </c>
      <c r="U1030">
        <v>6.6131999999999996E-2</v>
      </c>
    </row>
    <row r="1031" spans="1:21" x14ac:dyDescent="0.25">
      <c r="A1031">
        <v>1029</v>
      </c>
      <c r="B1031" t="s">
        <v>24</v>
      </c>
      <c r="C1031" t="s">
        <v>47</v>
      </c>
      <c r="D1031" t="s">
        <v>48</v>
      </c>
      <c r="E1031">
        <v>11</v>
      </c>
      <c r="F1031" t="s">
        <v>37</v>
      </c>
      <c r="G1031">
        <v>100</v>
      </c>
      <c r="H1031" t="s">
        <v>27</v>
      </c>
      <c r="I1031" t="s">
        <v>38</v>
      </c>
      <c r="J1031" t="s">
        <v>39</v>
      </c>
      <c r="K1031" t="s">
        <v>30</v>
      </c>
      <c r="L1031" t="s">
        <v>31</v>
      </c>
      <c r="M1031">
        <v>3</v>
      </c>
      <c r="N1031" t="s">
        <v>40</v>
      </c>
      <c r="O1031" t="s">
        <v>41</v>
      </c>
      <c r="P1031">
        <v>108.169</v>
      </c>
      <c r="Q1031">
        <v>338645.04200000002</v>
      </c>
      <c r="R1031">
        <v>3058882.5312000001</v>
      </c>
      <c r="S1031">
        <v>338687.87819999998</v>
      </c>
      <c r="T1031">
        <v>3058981.8566999999</v>
      </c>
      <c r="U1031">
        <v>0.108169</v>
      </c>
    </row>
    <row r="1032" spans="1:21" x14ac:dyDescent="0.25">
      <c r="A1032">
        <v>1030</v>
      </c>
      <c r="B1032" t="s">
        <v>24</v>
      </c>
      <c r="C1032" t="s">
        <v>47</v>
      </c>
      <c r="D1032" t="s">
        <v>48</v>
      </c>
      <c r="E1032">
        <v>11</v>
      </c>
      <c r="F1032" t="s">
        <v>37</v>
      </c>
      <c r="G1032">
        <v>100</v>
      </c>
      <c r="H1032" t="s">
        <v>27</v>
      </c>
      <c r="I1032" t="s">
        <v>38</v>
      </c>
      <c r="J1032" t="s">
        <v>39</v>
      </c>
      <c r="K1032" t="s">
        <v>30</v>
      </c>
      <c r="L1032" t="s">
        <v>31</v>
      </c>
      <c r="M1032">
        <v>3</v>
      </c>
      <c r="N1032" t="s">
        <v>40</v>
      </c>
      <c r="O1032" t="s">
        <v>41</v>
      </c>
      <c r="P1032">
        <v>158.78100000000001</v>
      </c>
      <c r="Q1032">
        <v>338687.87819999998</v>
      </c>
      <c r="R1032">
        <v>3058981.8566999999</v>
      </c>
      <c r="S1032">
        <v>338739.6863</v>
      </c>
      <c r="T1032">
        <v>3059131.9476000001</v>
      </c>
      <c r="U1032">
        <v>0.15878100000000001</v>
      </c>
    </row>
    <row r="1033" spans="1:21" x14ac:dyDescent="0.25">
      <c r="A1033">
        <v>1031</v>
      </c>
      <c r="B1033" t="s">
        <v>24</v>
      </c>
      <c r="C1033" t="s">
        <v>47</v>
      </c>
      <c r="D1033" t="s">
        <v>48</v>
      </c>
      <c r="E1033">
        <v>11</v>
      </c>
      <c r="F1033" t="s">
        <v>37</v>
      </c>
      <c r="G1033">
        <v>100</v>
      </c>
      <c r="H1033" t="s">
        <v>27</v>
      </c>
      <c r="I1033" t="s">
        <v>38</v>
      </c>
      <c r="J1033" t="s">
        <v>39</v>
      </c>
      <c r="K1033" t="s">
        <v>30</v>
      </c>
      <c r="L1033" t="s">
        <v>31</v>
      </c>
      <c r="M1033">
        <v>3</v>
      </c>
      <c r="N1033" t="s">
        <v>40</v>
      </c>
      <c r="O1033" t="s">
        <v>41</v>
      </c>
      <c r="P1033">
        <v>15.118600000000001</v>
      </c>
      <c r="Q1033">
        <v>338739.6863</v>
      </c>
      <c r="R1033">
        <v>3059131.9476000001</v>
      </c>
      <c r="S1033">
        <v>338743.91749999998</v>
      </c>
      <c r="T1033">
        <v>3059146.4619999998</v>
      </c>
      <c r="U1033">
        <v>1.5119E-2</v>
      </c>
    </row>
    <row r="1034" spans="1:21" x14ac:dyDescent="0.25">
      <c r="A1034">
        <v>1032</v>
      </c>
      <c r="B1034" t="s">
        <v>24</v>
      </c>
      <c r="C1034" t="s">
        <v>47</v>
      </c>
      <c r="D1034" t="s">
        <v>48</v>
      </c>
      <c r="E1034">
        <v>11</v>
      </c>
      <c r="F1034" t="s">
        <v>37</v>
      </c>
      <c r="G1034">
        <v>100</v>
      </c>
      <c r="H1034" t="s">
        <v>27</v>
      </c>
      <c r="I1034" t="s">
        <v>38</v>
      </c>
      <c r="J1034" t="s">
        <v>39</v>
      </c>
      <c r="K1034" t="s">
        <v>30</v>
      </c>
      <c r="L1034" t="s">
        <v>31</v>
      </c>
      <c r="M1034">
        <v>3</v>
      </c>
      <c r="N1034" t="s">
        <v>40</v>
      </c>
      <c r="O1034" t="s">
        <v>41</v>
      </c>
      <c r="P1034">
        <v>19.280899999999999</v>
      </c>
      <c r="Q1034">
        <v>338743.91749999998</v>
      </c>
      <c r="R1034">
        <v>3059146.4619999998</v>
      </c>
      <c r="S1034">
        <v>338749.31359999999</v>
      </c>
      <c r="T1034">
        <v>3059164.9723999999</v>
      </c>
      <c r="U1034">
        <v>1.9281E-2</v>
      </c>
    </row>
    <row r="1035" spans="1:21" x14ac:dyDescent="0.25">
      <c r="A1035">
        <v>1033</v>
      </c>
      <c r="B1035" t="s">
        <v>24</v>
      </c>
      <c r="C1035" t="s">
        <v>47</v>
      </c>
      <c r="D1035" t="s">
        <v>48</v>
      </c>
      <c r="E1035">
        <v>11</v>
      </c>
      <c r="F1035" t="s">
        <v>37</v>
      </c>
      <c r="G1035">
        <v>100</v>
      </c>
      <c r="H1035" t="s">
        <v>27</v>
      </c>
      <c r="I1035" t="s">
        <v>38</v>
      </c>
      <c r="J1035" t="s">
        <v>39</v>
      </c>
      <c r="K1035" t="s">
        <v>30</v>
      </c>
      <c r="L1035" t="s">
        <v>31</v>
      </c>
      <c r="M1035">
        <v>3</v>
      </c>
      <c r="N1035" t="s">
        <v>40</v>
      </c>
      <c r="O1035" t="s">
        <v>41</v>
      </c>
      <c r="P1035">
        <v>208.39500000000001</v>
      </c>
      <c r="Q1035">
        <v>338632.64150000003</v>
      </c>
      <c r="R1035">
        <v>3058784.7749000001</v>
      </c>
      <c r="S1035">
        <v>338604.0772</v>
      </c>
      <c r="T1035">
        <v>3058578.3472000002</v>
      </c>
      <c r="U1035">
        <v>0.208395</v>
      </c>
    </row>
    <row r="1036" spans="1:21" x14ac:dyDescent="0.25">
      <c r="A1036">
        <v>1034</v>
      </c>
      <c r="B1036" t="s">
        <v>24</v>
      </c>
      <c r="C1036" t="s">
        <v>47</v>
      </c>
      <c r="D1036" t="s">
        <v>48</v>
      </c>
      <c r="E1036">
        <v>11</v>
      </c>
      <c r="F1036" t="s">
        <v>37</v>
      </c>
      <c r="G1036">
        <v>100</v>
      </c>
      <c r="H1036" t="s">
        <v>27</v>
      </c>
      <c r="I1036" t="s">
        <v>38</v>
      </c>
      <c r="J1036" t="s">
        <v>39</v>
      </c>
      <c r="K1036" t="s">
        <v>30</v>
      </c>
      <c r="L1036" t="s">
        <v>31</v>
      </c>
      <c r="M1036">
        <v>3</v>
      </c>
      <c r="N1036" t="s">
        <v>40</v>
      </c>
      <c r="O1036" t="s">
        <v>41</v>
      </c>
      <c r="P1036">
        <v>209.071</v>
      </c>
      <c r="Q1036">
        <v>338604.0772</v>
      </c>
      <c r="R1036">
        <v>3058578.3472000002</v>
      </c>
      <c r="S1036">
        <v>338632.47440000001</v>
      </c>
      <c r="T1036">
        <v>3058371.2135999999</v>
      </c>
      <c r="U1036">
        <v>0.20907100000000001</v>
      </c>
    </row>
    <row r="1037" spans="1:21" x14ac:dyDescent="0.25">
      <c r="A1037">
        <v>1035</v>
      </c>
      <c r="B1037" t="s">
        <v>24</v>
      </c>
      <c r="C1037" t="s">
        <v>47</v>
      </c>
      <c r="D1037" t="s">
        <v>48</v>
      </c>
      <c r="E1037">
        <v>11</v>
      </c>
      <c r="F1037" t="s">
        <v>37</v>
      </c>
      <c r="G1037">
        <v>100</v>
      </c>
      <c r="H1037" t="s">
        <v>27</v>
      </c>
      <c r="I1037" t="s">
        <v>38</v>
      </c>
      <c r="J1037" t="s">
        <v>39</v>
      </c>
      <c r="K1037" t="s">
        <v>30</v>
      </c>
      <c r="L1037" t="s">
        <v>31</v>
      </c>
      <c r="M1037">
        <v>3</v>
      </c>
      <c r="N1037" t="s">
        <v>40</v>
      </c>
      <c r="O1037" t="s">
        <v>41</v>
      </c>
      <c r="P1037">
        <v>55.810200000000002</v>
      </c>
      <c r="Q1037">
        <v>338632.47440000001</v>
      </c>
      <c r="R1037">
        <v>3058371.2135999999</v>
      </c>
      <c r="S1037">
        <v>338644.78940000001</v>
      </c>
      <c r="T1037">
        <v>3058316.7790999999</v>
      </c>
      <c r="U1037">
        <v>5.5809999999999998E-2</v>
      </c>
    </row>
    <row r="1038" spans="1:21" x14ac:dyDescent="0.25">
      <c r="A1038">
        <v>1036</v>
      </c>
      <c r="B1038" t="s">
        <v>24</v>
      </c>
      <c r="C1038" t="s">
        <v>47</v>
      </c>
      <c r="D1038" t="s">
        <v>48</v>
      </c>
      <c r="E1038">
        <v>11</v>
      </c>
      <c r="F1038" t="s">
        <v>37</v>
      </c>
      <c r="G1038">
        <v>100</v>
      </c>
      <c r="H1038" t="s">
        <v>27</v>
      </c>
      <c r="I1038" t="s">
        <v>38</v>
      </c>
      <c r="J1038" t="s">
        <v>39</v>
      </c>
      <c r="K1038" t="s">
        <v>30</v>
      </c>
      <c r="L1038" t="s">
        <v>31</v>
      </c>
      <c r="M1038">
        <v>3</v>
      </c>
      <c r="N1038" t="s">
        <v>40</v>
      </c>
      <c r="O1038" t="s">
        <v>41</v>
      </c>
      <c r="P1038">
        <v>50.3902</v>
      </c>
      <c r="Q1038">
        <v>338644.78940000001</v>
      </c>
      <c r="R1038">
        <v>3058316.7790999999</v>
      </c>
      <c r="S1038">
        <v>338658.63219999999</v>
      </c>
      <c r="T1038">
        <v>3058268.3276</v>
      </c>
      <c r="U1038">
        <v>5.0389999999999997E-2</v>
      </c>
    </row>
    <row r="1039" spans="1:21" x14ac:dyDescent="0.25">
      <c r="A1039">
        <v>1037</v>
      </c>
      <c r="B1039" t="s">
        <v>24</v>
      </c>
      <c r="C1039" t="s">
        <v>47</v>
      </c>
      <c r="D1039" t="s">
        <v>48</v>
      </c>
      <c r="E1039">
        <v>11</v>
      </c>
      <c r="F1039" t="s">
        <v>37</v>
      </c>
      <c r="G1039">
        <v>100</v>
      </c>
      <c r="H1039" t="s">
        <v>27</v>
      </c>
      <c r="I1039" t="s">
        <v>38</v>
      </c>
      <c r="J1039" t="s">
        <v>39</v>
      </c>
      <c r="K1039" t="s">
        <v>30</v>
      </c>
      <c r="L1039" t="s">
        <v>31</v>
      </c>
      <c r="M1039">
        <v>3</v>
      </c>
      <c r="N1039" t="s">
        <v>40</v>
      </c>
      <c r="O1039" t="s">
        <v>41</v>
      </c>
      <c r="P1039">
        <v>54.404400000000003</v>
      </c>
      <c r="Q1039">
        <v>338658.63219999999</v>
      </c>
      <c r="R1039">
        <v>3058268.3276</v>
      </c>
      <c r="S1039">
        <v>338654.05160000001</v>
      </c>
      <c r="T1039">
        <v>3058214.1164000002</v>
      </c>
      <c r="U1039">
        <v>5.4404000000000001E-2</v>
      </c>
    </row>
    <row r="1040" spans="1:21" x14ac:dyDescent="0.25">
      <c r="A1040">
        <v>1038</v>
      </c>
      <c r="B1040" t="s">
        <v>24</v>
      </c>
      <c r="C1040" t="s">
        <v>47</v>
      </c>
      <c r="D1040" t="s">
        <v>48</v>
      </c>
      <c r="E1040">
        <v>11</v>
      </c>
      <c r="F1040" t="s">
        <v>37</v>
      </c>
      <c r="G1040">
        <v>100</v>
      </c>
      <c r="H1040" t="s">
        <v>27</v>
      </c>
      <c r="I1040" t="s">
        <v>38</v>
      </c>
      <c r="J1040" t="s">
        <v>39</v>
      </c>
      <c r="K1040" t="s">
        <v>30</v>
      </c>
      <c r="L1040" t="s">
        <v>31</v>
      </c>
      <c r="M1040">
        <v>3</v>
      </c>
      <c r="N1040" t="s">
        <v>40</v>
      </c>
      <c r="O1040" t="s">
        <v>41</v>
      </c>
      <c r="P1040">
        <v>66.774000000000001</v>
      </c>
      <c r="Q1040">
        <v>338654.05160000001</v>
      </c>
      <c r="R1040">
        <v>3058214.1164000002</v>
      </c>
      <c r="S1040">
        <v>338670.57650000002</v>
      </c>
      <c r="T1040">
        <v>3058149.4194999998</v>
      </c>
      <c r="U1040">
        <v>6.6774E-2</v>
      </c>
    </row>
    <row r="1041" spans="1:21" x14ac:dyDescent="0.25">
      <c r="A1041">
        <v>1039</v>
      </c>
      <c r="B1041" t="s">
        <v>24</v>
      </c>
      <c r="C1041" t="s">
        <v>47</v>
      </c>
      <c r="D1041" t="s">
        <v>48</v>
      </c>
      <c r="E1041">
        <v>11</v>
      </c>
      <c r="F1041" t="s">
        <v>37</v>
      </c>
      <c r="G1041">
        <v>100</v>
      </c>
      <c r="H1041" t="s">
        <v>27</v>
      </c>
      <c r="I1041" t="s">
        <v>38</v>
      </c>
      <c r="J1041" t="s">
        <v>39</v>
      </c>
      <c r="K1041" t="s">
        <v>30</v>
      </c>
      <c r="L1041" t="s">
        <v>31</v>
      </c>
      <c r="M1041">
        <v>3</v>
      </c>
      <c r="N1041" t="s">
        <v>40</v>
      </c>
      <c r="O1041" t="s">
        <v>41</v>
      </c>
      <c r="P1041">
        <v>46.8855</v>
      </c>
      <c r="Q1041">
        <v>338670.57650000002</v>
      </c>
      <c r="R1041">
        <v>3058149.4194999998</v>
      </c>
      <c r="S1041">
        <v>338675.26980000001</v>
      </c>
      <c r="T1041">
        <v>3058102.7694999999</v>
      </c>
      <c r="U1041">
        <v>4.6885000000000003E-2</v>
      </c>
    </row>
    <row r="1042" spans="1:21" x14ac:dyDescent="0.25">
      <c r="A1042">
        <v>1040</v>
      </c>
      <c r="B1042" t="s">
        <v>24</v>
      </c>
      <c r="C1042" t="s">
        <v>47</v>
      </c>
      <c r="D1042" t="s">
        <v>48</v>
      </c>
      <c r="E1042">
        <v>11</v>
      </c>
      <c r="F1042" t="s">
        <v>37</v>
      </c>
      <c r="G1042">
        <v>100</v>
      </c>
      <c r="H1042" t="s">
        <v>27</v>
      </c>
      <c r="I1042" t="s">
        <v>38</v>
      </c>
      <c r="J1042" t="s">
        <v>39</v>
      </c>
      <c r="K1042" t="s">
        <v>30</v>
      </c>
      <c r="L1042" t="s">
        <v>31</v>
      </c>
      <c r="M1042">
        <v>3</v>
      </c>
      <c r="N1042" t="s">
        <v>40</v>
      </c>
      <c r="O1042" t="s">
        <v>41</v>
      </c>
      <c r="P1042">
        <v>76.619399999999999</v>
      </c>
      <c r="Q1042">
        <v>338675.26980000001</v>
      </c>
      <c r="R1042">
        <v>3058102.7694999999</v>
      </c>
      <c r="S1042">
        <v>338751.6385</v>
      </c>
      <c r="T1042">
        <v>3058108.9627999999</v>
      </c>
      <c r="U1042">
        <v>7.6619000000000007E-2</v>
      </c>
    </row>
    <row r="1043" spans="1:21" x14ac:dyDescent="0.25">
      <c r="A1043">
        <v>1041</v>
      </c>
      <c r="B1043" t="s">
        <v>24</v>
      </c>
      <c r="C1043" t="s">
        <v>47</v>
      </c>
      <c r="D1043" t="s">
        <v>48</v>
      </c>
      <c r="E1043">
        <v>11</v>
      </c>
      <c r="F1043" t="s">
        <v>37</v>
      </c>
      <c r="G1043">
        <v>100</v>
      </c>
      <c r="H1043" t="s">
        <v>27</v>
      </c>
      <c r="I1043" t="s">
        <v>38</v>
      </c>
      <c r="J1043" t="s">
        <v>39</v>
      </c>
      <c r="K1043" t="s">
        <v>30</v>
      </c>
      <c r="L1043" t="s">
        <v>31</v>
      </c>
      <c r="M1043">
        <v>3</v>
      </c>
      <c r="N1043" t="s">
        <v>40</v>
      </c>
      <c r="O1043" t="s">
        <v>41</v>
      </c>
      <c r="P1043">
        <v>97.170199999999994</v>
      </c>
      <c r="Q1043">
        <v>338751.6385</v>
      </c>
      <c r="R1043">
        <v>3058108.9627999999</v>
      </c>
      <c r="S1043">
        <v>338846.54820000002</v>
      </c>
      <c r="T1043">
        <v>3058129.8001000001</v>
      </c>
      <c r="U1043">
        <v>9.7170000000000006E-2</v>
      </c>
    </row>
    <row r="1044" spans="1:21" x14ac:dyDescent="0.25">
      <c r="A1044">
        <v>1042</v>
      </c>
      <c r="B1044" t="s">
        <v>24</v>
      </c>
      <c r="C1044" t="s">
        <v>47</v>
      </c>
      <c r="D1044" t="s">
        <v>48</v>
      </c>
      <c r="E1044">
        <v>11</v>
      </c>
      <c r="F1044" t="s">
        <v>37</v>
      </c>
      <c r="G1044">
        <v>100</v>
      </c>
      <c r="H1044" t="s">
        <v>27</v>
      </c>
      <c r="I1044" t="s">
        <v>38</v>
      </c>
      <c r="J1044" t="s">
        <v>39</v>
      </c>
      <c r="K1044" t="s">
        <v>30</v>
      </c>
      <c r="L1044" t="s">
        <v>31</v>
      </c>
      <c r="M1044">
        <v>3</v>
      </c>
      <c r="N1044" t="s">
        <v>40</v>
      </c>
      <c r="O1044" t="s">
        <v>41</v>
      </c>
      <c r="P1044">
        <v>17.226400000000002</v>
      </c>
      <c r="Q1044">
        <v>338846.54820000002</v>
      </c>
      <c r="R1044">
        <v>3058129.8001000001</v>
      </c>
      <c r="S1044">
        <v>338856.87</v>
      </c>
      <c r="T1044">
        <v>3058143.5918000001</v>
      </c>
      <c r="U1044">
        <v>1.7226000000000002E-2</v>
      </c>
    </row>
    <row r="1045" spans="1:21" x14ac:dyDescent="0.25">
      <c r="A1045">
        <v>1043</v>
      </c>
      <c r="B1045" t="s">
        <v>24</v>
      </c>
      <c r="C1045" t="s">
        <v>47</v>
      </c>
      <c r="D1045" t="s">
        <v>48</v>
      </c>
      <c r="E1045">
        <v>11</v>
      </c>
      <c r="F1045" t="s">
        <v>37</v>
      </c>
      <c r="G1045">
        <v>100</v>
      </c>
      <c r="H1045" t="s">
        <v>27</v>
      </c>
      <c r="I1045" t="s">
        <v>38</v>
      </c>
      <c r="J1045" t="s">
        <v>39</v>
      </c>
      <c r="K1045" t="s">
        <v>30</v>
      </c>
      <c r="L1045" t="s">
        <v>31</v>
      </c>
      <c r="M1045">
        <v>3</v>
      </c>
      <c r="N1045" t="s">
        <v>40</v>
      </c>
      <c r="O1045" t="s">
        <v>41</v>
      </c>
      <c r="P1045">
        <v>14.483499999999999</v>
      </c>
      <c r="Q1045">
        <v>338856.87</v>
      </c>
      <c r="R1045">
        <v>3058143.5918000001</v>
      </c>
      <c r="S1045">
        <v>338871.35220000002</v>
      </c>
      <c r="T1045">
        <v>3058143.4002</v>
      </c>
      <c r="U1045">
        <v>1.4482999999999999E-2</v>
      </c>
    </row>
    <row r="1046" spans="1:21" x14ac:dyDescent="0.25">
      <c r="A1046">
        <v>1044</v>
      </c>
      <c r="B1046" t="s">
        <v>24</v>
      </c>
      <c r="C1046" t="s">
        <v>47</v>
      </c>
      <c r="D1046" t="s">
        <v>48</v>
      </c>
      <c r="E1046">
        <v>11</v>
      </c>
      <c r="F1046" t="s">
        <v>37</v>
      </c>
      <c r="G1046">
        <v>100</v>
      </c>
      <c r="H1046" t="s">
        <v>27</v>
      </c>
      <c r="I1046" t="s">
        <v>38</v>
      </c>
      <c r="J1046" t="s">
        <v>39</v>
      </c>
      <c r="K1046" t="s">
        <v>30</v>
      </c>
      <c r="L1046" t="s">
        <v>31</v>
      </c>
      <c r="M1046">
        <v>3</v>
      </c>
      <c r="N1046" t="s">
        <v>40</v>
      </c>
      <c r="O1046" t="s">
        <v>41</v>
      </c>
      <c r="P1046">
        <v>99.869799999999998</v>
      </c>
      <c r="Q1046">
        <v>338871.35220000002</v>
      </c>
      <c r="R1046">
        <v>3058143.4002</v>
      </c>
      <c r="S1046">
        <v>338952.3934</v>
      </c>
      <c r="T1046">
        <v>3058201.7637</v>
      </c>
      <c r="U1046">
        <v>9.987E-2</v>
      </c>
    </row>
    <row r="1047" spans="1:21" x14ac:dyDescent="0.25">
      <c r="A1047">
        <v>1045</v>
      </c>
      <c r="B1047" t="s">
        <v>24</v>
      </c>
      <c r="C1047" t="s">
        <v>47</v>
      </c>
      <c r="D1047" t="s">
        <v>48</v>
      </c>
      <c r="E1047">
        <v>11</v>
      </c>
      <c r="F1047" t="s">
        <v>42</v>
      </c>
      <c r="G1047">
        <v>300</v>
      </c>
      <c r="H1047" t="s">
        <v>27</v>
      </c>
      <c r="I1047" t="s">
        <v>38</v>
      </c>
      <c r="J1047" t="s">
        <v>39</v>
      </c>
      <c r="K1047" t="s">
        <v>49</v>
      </c>
      <c r="L1047" t="s">
        <v>31</v>
      </c>
      <c r="M1047">
        <v>3</v>
      </c>
      <c r="N1047" t="s">
        <v>40</v>
      </c>
      <c r="O1047" t="s">
        <v>41</v>
      </c>
      <c r="P1047">
        <v>37.710999999999999</v>
      </c>
      <c r="Q1047">
        <v>338952.3934</v>
      </c>
      <c r="R1047">
        <v>3058201.7637</v>
      </c>
      <c r="S1047">
        <v>338983.98759999999</v>
      </c>
      <c r="T1047">
        <v>3058181.1741999998</v>
      </c>
      <c r="U1047">
        <v>3.7711000000000001E-2</v>
      </c>
    </row>
    <row r="1048" spans="1:21" x14ac:dyDescent="0.25">
      <c r="A1048">
        <v>1046</v>
      </c>
      <c r="B1048" t="s">
        <v>24</v>
      </c>
      <c r="C1048" t="s">
        <v>47</v>
      </c>
      <c r="D1048" t="s">
        <v>48</v>
      </c>
      <c r="E1048">
        <v>11</v>
      </c>
      <c r="F1048" t="s">
        <v>42</v>
      </c>
      <c r="G1048">
        <v>300</v>
      </c>
      <c r="H1048" t="s">
        <v>27</v>
      </c>
      <c r="I1048" t="s">
        <v>38</v>
      </c>
      <c r="J1048" t="s">
        <v>39</v>
      </c>
      <c r="K1048" t="s">
        <v>49</v>
      </c>
      <c r="L1048" t="s">
        <v>31</v>
      </c>
      <c r="M1048">
        <v>3</v>
      </c>
      <c r="N1048" t="s">
        <v>40</v>
      </c>
      <c r="O1048" t="s">
        <v>41</v>
      </c>
      <c r="P1048">
        <v>49.457599999999999</v>
      </c>
      <c r="Q1048">
        <v>338983.98759999999</v>
      </c>
      <c r="R1048">
        <v>3058181.1741999998</v>
      </c>
      <c r="S1048">
        <v>339031.10570000001</v>
      </c>
      <c r="T1048">
        <v>3058166.1430000002</v>
      </c>
      <c r="U1048">
        <v>4.9458000000000002E-2</v>
      </c>
    </row>
    <row r="1049" spans="1:21" x14ac:dyDescent="0.25">
      <c r="A1049">
        <v>1047</v>
      </c>
      <c r="B1049" t="s">
        <v>24</v>
      </c>
      <c r="C1049" t="s">
        <v>47</v>
      </c>
      <c r="D1049" t="s">
        <v>48</v>
      </c>
      <c r="E1049">
        <v>11</v>
      </c>
      <c r="F1049" t="s">
        <v>50</v>
      </c>
      <c r="G1049">
        <v>50</v>
      </c>
      <c r="H1049" t="s">
        <v>27</v>
      </c>
      <c r="I1049" t="s">
        <v>38</v>
      </c>
      <c r="J1049" t="s">
        <v>39</v>
      </c>
      <c r="K1049" t="s">
        <v>30</v>
      </c>
      <c r="L1049" t="s">
        <v>31</v>
      </c>
      <c r="M1049">
        <v>3</v>
      </c>
      <c r="N1049" t="s">
        <v>40</v>
      </c>
      <c r="O1049" t="s">
        <v>41</v>
      </c>
      <c r="P1049">
        <v>180.333</v>
      </c>
      <c r="Q1049">
        <v>338675.26980000001</v>
      </c>
      <c r="R1049">
        <v>3058102.7694999999</v>
      </c>
      <c r="S1049">
        <v>338702.24080000003</v>
      </c>
      <c r="T1049">
        <v>3057924.4648000002</v>
      </c>
      <c r="U1049">
        <v>0.18033299999999999</v>
      </c>
    </row>
    <row r="1050" spans="1:21" x14ac:dyDescent="0.25">
      <c r="A1050">
        <v>1048</v>
      </c>
      <c r="B1050" t="s">
        <v>24</v>
      </c>
      <c r="C1050" t="s">
        <v>47</v>
      </c>
      <c r="D1050" t="s">
        <v>48</v>
      </c>
      <c r="E1050">
        <v>11</v>
      </c>
      <c r="F1050" t="s">
        <v>50</v>
      </c>
      <c r="G1050">
        <v>50</v>
      </c>
      <c r="H1050" t="s">
        <v>27</v>
      </c>
      <c r="I1050" t="s">
        <v>38</v>
      </c>
      <c r="J1050" t="s">
        <v>39</v>
      </c>
      <c r="K1050" t="s">
        <v>30</v>
      </c>
      <c r="L1050" t="s">
        <v>31</v>
      </c>
      <c r="M1050">
        <v>3</v>
      </c>
      <c r="N1050" t="s">
        <v>40</v>
      </c>
      <c r="O1050" t="s">
        <v>41</v>
      </c>
      <c r="P1050">
        <v>255.90700000000001</v>
      </c>
      <c r="Q1050">
        <v>338702.24080000003</v>
      </c>
      <c r="R1050">
        <v>3057924.4648000002</v>
      </c>
      <c r="S1050">
        <v>338660.27130000002</v>
      </c>
      <c r="T1050">
        <v>3057672.023</v>
      </c>
      <c r="U1050">
        <v>0.255907</v>
      </c>
    </row>
    <row r="1051" spans="1:21" x14ac:dyDescent="0.25">
      <c r="A1051">
        <v>1049</v>
      </c>
      <c r="B1051" t="s">
        <v>24</v>
      </c>
      <c r="C1051" t="s">
        <v>47</v>
      </c>
      <c r="D1051" t="s">
        <v>48</v>
      </c>
      <c r="E1051">
        <v>11</v>
      </c>
      <c r="F1051" t="s">
        <v>50</v>
      </c>
      <c r="G1051">
        <v>50</v>
      </c>
      <c r="H1051" t="s">
        <v>27</v>
      </c>
      <c r="I1051" t="s">
        <v>38</v>
      </c>
      <c r="J1051" t="s">
        <v>39</v>
      </c>
      <c r="K1051" t="s">
        <v>30</v>
      </c>
      <c r="L1051" t="s">
        <v>31</v>
      </c>
      <c r="M1051">
        <v>3</v>
      </c>
      <c r="N1051" t="s">
        <v>40</v>
      </c>
      <c r="O1051" t="s">
        <v>41</v>
      </c>
      <c r="P1051">
        <v>222.68799999999999</v>
      </c>
      <c r="Q1051">
        <v>338660.27130000002</v>
      </c>
      <c r="R1051">
        <v>3057672.023</v>
      </c>
      <c r="S1051">
        <v>338723.59519999998</v>
      </c>
      <c r="T1051">
        <v>3057458.5284000002</v>
      </c>
      <c r="U1051">
        <v>0.222688</v>
      </c>
    </row>
    <row r="1052" spans="1:21" x14ac:dyDescent="0.25">
      <c r="A1052">
        <v>1050</v>
      </c>
      <c r="B1052" t="s">
        <v>24</v>
      </c>
      <c r="C1052" t="s">
        <v>47</v>
      </c>
      <c r="D1052" t="s">
        <v>48</v>
      </c>
      <c r="E1052">
        <v>11</v>
      </c>
      <c r="F1052" t="s">
        <v>50</v>
      </c>
      <c r="G1052">
        <v>50</v>
      </c>
      <c r="H1052" t="s">
        <v>27</v>
      </c>
      <c r="I1052" t="s">
        <v>38</v>
      </c>
      <c r="J1052" t="s">
        <v>39</v>
      </c>
      <c r="K1052" t="s">
        <v>30</v>
      </c>
      <c r="L1052" t="s">
        <v>31</v>
      </c>
      <c r="M1052">
        <v>3</v>
      </c>
      <c r="N1052" t="s">
        <v>40</v>
      </c>
      <c r="O1052" t="s">
        <v>41</v>
      </c>
      <c r="P1052">
        <v>23.189</v>
      </c>
      <c r="Q1052">
        <v>338723.59519999998</v>
      </c>
      <c r="R1052">
        <v>3057458.5284000002</v>
      </c>
      <c r="S1052">
        <v>338728.60690000001</v>
      </c>
      <c r="T1052">
        <v>3057435.8873999999</v>
      </c>
      <c r="U1052">
        <v>2.3189000000000001E-2</v>
      </c>
    </row>
    <row r="1053" spans="1:21" x14ac:dyDescent="0.25">
      <c r="A1053">
        <v>1051</v>
      </c>
      <c r="B1053" t="s">
        <v>24</v>
      </c>
      <c r="C1053" t="s">
        <v>47</v>
      </c>
      <c r="D1053" t="s">
        <v>48</v>
      </c>
      <c r="E1053">
        <v>11</v>
      </c>
      <c r="F1053" t="s">
        <v>50</v>
      </c>
      <c r="G1053">
        <v>50</v>
      </c>
      <c r="H1053" t="s">
        <v>27</v>
      </c>
      <c r="I1053" t="s">
        <v>38</v>
      </c>
      <c r="J1053" t="s">
        <v>39</v>
      </c>
      <c r="K1053" t="s">
        <v>30</v>
      </c>
      <c r="L1053" t="s">
        <v>31</v>
      </c>
      <c r="M1053">
        <v>3</v>
      </c>
      <c r="N1053" t="s">
        <v>40</v>
      </c>
      <c r="O1053" t="s">
        <v>41</v>
      </c>
      <c r="P1053">
        <v>27.460799999999999</v>
      </c>
      <c r="Q1053">
        <v>338728.60690000001</v>
      </c>
      <c r="R1053">
        <v>3057435.8873999999</v>
      </c>
      <c r="S1053">
        <v>338755.70559999999</v>
      </c>
      <c r="T1053">
        <v>3057440.3319000001</v>
      </c>
      <c r="U1053">
        <v>2.7460999999999999E-2</v>
      </c>
    </row>
    <row r="1054" spans="1:21" x14ac:dyDescent="0.25">
      <c r="A1054">
        <v>1052</v>
      </c>
      <c r="B1054" t="s">
        <v>24</v>
      </c>
      <c r="C1054" t="s">
        <v>47</v>
      </c>
      <c r="D1054" t="s">
        <v>48</v>
      </c>
      <c r="E1054">
        <v>11</v>
      </c>
      <c r="F1054" t="s">
        <v>50</v>
      </c>
      <c r="G1054">
        <v>50</v>
      </c>
      <c r="H1054" t="s">
        <v>27</v>
      </c>
      <c r="I1054" t="s">
        <v>38</v>
      </c>
      <c r="J1054" t="s">
        <v>39</v>
      </c>
      <c r="K1054" t="s">
        <v>30</v>
      </c>
      <c r="L1054" t="s">
        <v>31</v>
      </c>
      <c r="M1054">
        <v>3</v>
      </c>
      <c r="N1054" t="s">
        <v>40</v>
      </c>
      <c r="O1054" t="s">
        <v>41</v>
      </c>
      <c r="P1054">
        <v>37.5627</v>
      </c>
      <c r="Q1054">
        <v>338755.70559999999</v>
      </c>
      <c r="R1054">
        <v>3057440.3319000001</v>
      </c>
      <c r="S1054">
        <v>338788.77529999998</v>
      </c>
      <c r="T1054">
        <v>3057458.1461999998</v>
      </c>
      <c r="U1054">
        <v>3.7562999999999999E-2</v>
      </c>
    </row>
    <row r="1055" spans="1:21" x14ac:dyDescent="0.25">
      <c r="A1055">
        <v>1053</v>
      </c>
      <c r="B1055" t="s">
        <v>24</v>
      </c>
      <c r="C1055" t="s">
        <v>47</v>
      </c>
      <c r="D1055" t="s">
        <v>48</v>
      </c>
      <c r="E1055">
        <v>11</v>
      </c>
      <c r="F1055" t="s">
        <v>50</v>
      </c>
      <c r="G1055">
        <v>50</v>
      </c>
      <c r="H1055" t="s">
        <v>27</v>
      </c>
      <c r="I1055" t="s">
        <v>38</v>
      </c>
      <c r="J1055" t="s">
        <v>39</v>
      </c>
      <c r="K1055" t="s">
        <v>30</v>
      </c>
      <c r="L1055" t="s">
        <v>31</v>
      </c>
      <c r="M1055">
        <v>3</v>
      </c>
      <c r="N1055" t="s">
        <v>40</v>
      </c>
      <c r="O1055" t="s">
        <v>41</v>
      </c>
      <c r="P1055">
        <v>23.719899999999999</v>
      </c>
      <c r="Q1055">
        <v>338788.77529999998</v>
      </c>
      <c r="R1055">
        <v>3057458.1461999998</v>
      </c>
      <c r="S1055">
        <v>338807.9057</v>
      </c>
      <c r="T1055">
        <v>3057472.1697999998</v>
      </c>
      <c r="U1055">
        <v>2.3720000000000001E-2</v>
      </c>
    </row>
    <row r="1056" spans="1:21" x14ac:dyDescent="0.25">
      <c r="A1056">
        <v>1054</v>
      </c>
      <c r="B1056" t="s">
        <v>24</v>
      </c>
      <c r="C1056" t="s">
        <v>47</v>
      </c>
      <c r="D1056" t="s">
        <v>48</v>
      </c>
      <c r="E1056">
        <v>11</v>
      </c>
      <c r="F1056" t="s">
        <v>50</v>
      </c>
      <c r="G1056">
        <v>50</v>
      </c>
      <c r="H1056" t="s">
        <v>27</v>
      </c>
      <c r="I1056" t="s">
        <v>38</v>
      </c>
      <c r="J1056" t="s">
        <v>39</v>
      </c>
      <c r="K1056" t="s">
        <v>30</v>
      </c>
      <c r="L1056" t="s">
        <v>31</v>
      </c>
      <c r="M1056">
        <v>3</v>
      </c>
      <c r="N1056" t="s">
        <v>40</v>
      </c>
      <c r="O1056" t="s">
        <v>41</v>
      </c>
      <c r="P1056">
        <v>16.180700000000002</v>
      </c>
      <c r="Q1056">
        <v>338807.9057</v>
      </c>
      <c r="R1056">
        <v>3057472.1697999998</v>
      </c>
      <c r="S1056">
        <v>338820.95559999999</v>
      </c>
      <c r="T1056">
        <v>3057481.7360999999</v>
      </c>
      <c r="U1056">
        <v>1.6181000000000001E-2</v>
      </c>
    </row>
    <row r="1057" spans="1:21" x14ac:dyDescent="0.25">
      <c r="A1057">
        <v>1055</v>
      </c>
      <c r="B1057" t="s">
        <v>24</v>
      </c>
      <c r="C1057" t="s">
        <v>47</v>
      </c>
      <c r="D1057" t="s">
        <v>48</v>
      </c>
      <c r="E1057">
        <v>11</v>
      </c>
      <c r="F1057" t="s">
        <v>50</v>
      </c>
      <c r="G1057">
        <v>50</v>
      </c>
      <c r="H1057" t="s">
        <v>27</v>
      </c>
      <c r="I1057" t="s">
        <v>38</v>
      </c>
      <c r="J1057" t="s">
        <v>39</v>
      </c>
      <c r="K1057" t="s">
        <v>30</v>
      </c>
      <c r="L1057" t="s">
        <v>31</v>
      </c>
      <c r="M1057">
        <v>3</v>
      </c>
      <c r="N1057" t="s">
        <v>40</v>
      </c>
      <c r="O1057" t="s">
        <v>41</v>
      </c>
      <c r="P1057">
        <v>8.4452099999999994</v>
      </c>
      <c r="Q1057">
        <v>338820.95559999999</v>
      </c>
      <c r="R1057">
        <v>3057481.7360999999</v>
      </c>
      <c r="S1057">
        <v>338829.27740000002</v>
      </c>
      <c r="T1057">
        <v>3057483.1746</v>
      </c>
      <c r="U1057">
        <v>8.4449999999999994E-3</v>
      </c>
    </row>
    <row r="1058" spans="1:21" x14ac:dyDescent="0.25">
      <c r="A1058">
        <v>1056</v>
      </c>
      <c r="B1058" t="s">
        <v>24</v>
      </c>
      <c r="C1058" t="s">
        <v>47</v>
      </c>
      <c r="D1058" t="s">
        <v>48</v>
      </c>
      <c r="E1058">
        <v>11</v>
      </c>
      <c r="F1058" t="s">
        <v>50</v>
      </c>
      <c r="G1058">
        <v>50</v>
      </c>
      <c r="H1058" t="s">
        <v>27</v>
      </c>
      <c r="I1058" t="s">
        <v>38</v>
      </c>
      <c r="J1058" t="s">
        <v>39</v>
      </c>
      <c r="K1058" t="s">
        <v>30</v>
      </c>
      <c r="L1058" t="s">
        <v>31</v>
      </c>
      <c r="M1058">
        <v>3</v>
      </c>
      <c r="N1058" t="s">
        <v>40</v>
      </c>
      <c r="O1058" t="s">
        <v>41</v>
      </c>
      <c r="P1058">
        <v>38.703699999999998</v>
      </c>
      <c r="Q1058">
        <v>338829.27740000002</v>
      </c>
      <c r="R1058">
        <v>3057483.1746</v>
      </c>
      <c r="S1058">
        <v>338867.4155</v>
      </c>
      <c r="T1058">
        <v>3057489.7672000001</v>
      </c>
      <c r="U1058">
        <v>3.8704000000000002E-2</v>
      </c>
    </row>
    <row r="1059" spans="1:21" x14ac:dyDescent="0.25">
      <c r="A1059">
        <v>1057</v>
      </c>
      <c r="B1059" t="s">
        <v>24</v>
      </c>
      <c r="C1059" t="s">
        <v>47</v>
      </c>
      <c r="D1059" t="s">
        <v>48</v>
      </c>
      <c r="E1059">
        <v>11</v>
      </c>
      <c r="F1059" t="s">
        <v>50</v>
      </c>
      <c r="G1059">
        <v>50</v>
      </c>
      <c r="H1059" t="s">
        <v>27</v>
      </c>
      <c r="I1059" t="s">
        <v>38</v>
      </c>
      <c r="J1059" t="s">
        <v>39</v>
      </c>
      <c r="K1059" t="s">
        <v>30</v>
      </c>
      <c r="L1059" t="s">
        <v>31</v>
      </c>
      <c r="M1059">
        <v>3</v>
      </c>
      <c r="N1059" t="s">
        <v>40</v>
      </c>
      <c r="O1059" t="s">
        <v>41</v>
      </c>
      <c r="P1059">
        <v>16.905100000000001</v>
      </c>
      <c r="Q1059">
        <v>338867.4155</v>
      </c>
      <c r="R1059">
        <v>3057489.7672000001</v>
      </c>
      <c r="S1059">
        <v>338884.30599999998</v>
      </c>
      <c r="T1059">
        <v>3057489.0636</v>
      </c>
      <c r="U1059">
        <v>1.6905E-2</v>
      </c>
    </row>
    <row r="1060" spans="1:21" x14ac:dyDescent="0.25">
      <c r="A1060">
        <v>1058</v>
      </c>
      <c r="B1060" t="s">
        <v>24</v>
      </c>
      <c r="C1060" t="s">
        <v>47</v>
      </c>
      <c r="D1060" t="s">
        <v>48</v>
      </c>
      <c r="E1060">
        <v>11</v>
      </c>
      <c r="F1060" t="s">
        <v>50</v>
      </c>
      <c r="G1060">
        <v>50</v>
      </c>
      <c r="H1060" t="s">
        <v>27</v>
      </c>
      <c r="I1060" t="s">
        <v>38</v>
      </c>
      <c r="J1060" t="s">
        <v>39</v>
      </c>
      <c r="K1060" t="s">
        <v>30</v>
      </c>
      <c r="L1060" t="s">
        <v>31</v>
      </c>
      <c r="M1060">
        <v>3</v>
      </c>
      <c r="N1060" t="s">
        <v>40</v>
      </c>
      <c r="O1060" t="s">
        <v>41</v>
      </c>
      <c r="P1060">
        <v>27.041599999999999</v>
      </c>
      <c r="Q1060">
        <v>338884.30599999998</v>
      </c>
      <c r="R1060">
        <v>3057489.0636</v>
      </c>
      <c r="S1060">
        <v>338911.3346</v>
      </c>
      <c r="T1060">
        <v>3057488.2259</v>
      </c>
      <c r="U1060">
        <v>2.7042E-2</v>
      </c>
    </row>
    <row r="1061" spans="1:21" x14ac:dyDescent="0.25">
      <c r="A1061">
        <v>1059</v>
      </c>
      <c r="B1061" t="s">
        <v>24</v>
      </c>
      <c r="C1061" t="s">
        <v>47</v>
      </c>
      <c r="D1061" t="s">
        <v>48</v>
      </c>
      <c r="E1061">
        <v>11</v>
      </c>
      <c r="F1061" t="s">
        <v>50</v>
      </c>
      <c r="G1061">
        <v>50</v>
      </c>
      <c r="H1061" t="s">
        <v>27</v>
      </c>
      <c r="I1061" t="s">
        <v>38</v>
      </c>
      <c r="J1061" t="s">
        <v>39</v>
      </c>
      <c r="K1061" t="s">
        <v>30</v>
      </c>
      <c r="L1061" t="s">
        <v>31</v>
      </c>
      <c r="M1061">
        <v>3</v>
      </c>
      <c r="N1061" t="s">
        <v>40</v>
      </c>
      <c r="O1061" t="s">
        <v>41</v>
      </c>
      <c r="P1061">
        <v>28.0688</v>
      </c>
      <c r="Q1061">
        <v>338911.3346</v>
      </c>
      <c r="R1061">
        <v>3057488.2259</v>
      </c>
      <c r="S1061">
        <v>338939.30969999998</v>
      </c>
      <c r="T1061">
        <v>3057485.9349000002</v>
      </c>
      <c r="U1061">
        <v>2.8069E-2</v>
      </c>
    </row>
    <row r="1062" spans="1:21" x14ac:dyDescent="0.25">
      <c r="A1062">
        <v>1060</v>
      </c>
      <c r="B1062" t="s">
        <v>24</v>
      </c>
      <c r="C1062" t="s">
        <v>47</v>
      </c>
      <c r="D1062" t="s">
        <v>48</v>
      </c>
      <c r="E1062">
        <v>11</v>
      </c>
      <c r="F1062" t="s">
        <v>50</v>
      </c>
      <c r="G1062">
        <v>50</v>
      </c>
      <c r="H1062" t="s">
        <v>27</v>
      </c>
      <c r="I1062" t="s">
        <v>38</v>
      </c>
      <c r="J1062" t="s">
        <v>39</v>
      </c>
      <c r="K1062" t="s">
        <v>30</v>
      </c>
      <c r="L1062" t="s">
        <v>31</v>
      </c>
      <c r="M1062">
        <v>3</v>
      </c>
      <c r="N1062" t="s">
        <v>40</v>
      </c>
      <c r="O1062" t="s">
        <v>41</v>
      </c>
      <c r="P1062">
        <v>233.078</v>
      </c>
      <c r="Q1062">
        <v>338939.30969999998</v>
      </c>
      <c r="R1062">
        <v>3057485.9349000002</v>
      </c>
      <c r="S1062">
        <v>339170.43969999999</v>
      </c>
      <c r="T1062">
        <v>3057455.8646</v>
      </c>
      <c r="U1062">
        <v>0.23307800000000001</v>
      </c>
    </row>
    <row r="1063" spans="1:21" x14ac:dyDescent="0.25">
      <c r="A1063">
        <v>1061</v>
      </c>
      <c r="B1063" t="s">
        <v>24</v>
      </c>
      <c r="C1063" t="s">
        <v>47</v>
      </c>
      <c r="D1063" t="s">
        <v>48</v>
      </c>
      <c r="E1063">
        <v>11</v>
      </c>
      <c r="F1063" t="s">
        <v>50</v>
      </c>
      <c r="G1063">
        <v>50</v>
      </c>
      <c r="H1063" t="s">
        <v>27</v>
      </c>
      <c r="I1063" t="s">
        <v>38</v>
      </c>
      <c r="J1063" t="s">
        <v>39</v>
      </c>
      <c r="K1063" t="s">
        <v>30</v>
      </c>
      <c r="L1063" t="s">
        <v>31</v>
      </c>
      <c r="M1063">
        <v>3</v>
      </c>
      <c r="N1063" t="s">
        <v>40</v>
      </c>
      <c r="O1063" t="s">
        <v>41</v>
      </c>
      <c r="P1063">
        <v>24.7698</v>
      </c>
      <c r="Q1063">
        <v>338867.4155</v>
      </c>
      <c r="R1063">
        <v>3057489.7672000001</v>
      </c>
      <c r="S1063">
        <v>338864.31410000002</v>
      </c>
      <c r="T1063">
        <v>3057465.1923000002</v>
      </c>
      <c r="U1063">
        <v>2.477E-2</v>
      </c>
    </row>
    <row r="1064" spans="1:21" x14ac:dyDescent="0.25">
      <c r="A1064">
        <v>1062</v>
      </c>
      <c r="B1064" t="s">
        <v>24</v>
      </c>
      <c r="C1064" t="s">
        <v>47</v>
      </c>
      <c r="D1064" t="s">
        <v>48</v>
      </c>
      <c r="E1064">
        <v>11</v>
      </c>
      <c r="F1064" t="s">
        <v>50</v>
      </c>
      <c r="G1064">
        <v>50</v>
      </c>
      <c r="H1064" t="s">
        <v>27</v>
      </c>
      <c r="I1064" t="s">
        <v>38</v>
      </c>
      <c r="J1064" t="s">
        <v>39</v>
      </c>
      <c r="K1064" t="s">
        <v>30</v>
      </c>
      <c r="L1064" t="s">
        <v>31</v>
      </c>
      <c r="M1064">
        <v>3</v>
      </c>
      <c r="N1064" t="s">
        <v>40</v>
      </c>
      <c r="O1064" t="s">
        <v>41</v>
      </c>
      <c r="P1064">
        <v>30.187799999999999</v>
      </c>
      <c r="Q1064">
        <v>338864.31410000002</v>
      </c>
      <c r="R1064">
        <v>3057465.1923000002</v>
      </c>
      <c r="S1064">
        <v>338848.52260000003</v>
      </c>
      <c r="T1064">
        <v>3057439.4643000001</v>
      </c>
      <c r="U1064">
        <v>3.0188E-2</v>
      </c>
    </row>
    <row r="1065" spans="1:21" x14ac:dyDescent="0.25">
      <c r="A1065">
        <v>1063</v>
      </c>
      <c r="B1065" t="s">
        <v>24</v>
      </c>
      <c r="C1065" t="s">
        <v>47</v>
      </c>
      <c r="D1065" t="s">
        <v>48</v>
      </c>
      <c r="E1065">
        <v>11</v>
      </c>
      <c r="F1065" t="s">
        <v>50</v>
      </c>
      <c r="G1065">
        <v>50</v>
      </c>
      <c r="H1065" t="s">
        <v>27</v>
      </c>
      <c r="I1065" t="s">
        <v>38</v>
      </c>
      <c r="J1065" t="s">
        <v>39</v>
      </c>
      <c r="K1065" t="s">
        <v>30</v>
      </c>
      <c r="L1065" t="s">
        <v>31</v>
      </c>
      <c r="M1065">
        <v>3</v>
      </c>
      <c r="N1065" t="s">
        <v>40</v>
      </c>
      <c r="O1065" t="s">
        <v>41</v>
      </c>
      <c r="P1065">
        <v>21.532699999999998</v>
      </c>
      <c r="Q1065">
        <v>338848.52260000003</v>
      </c>
      <c r="R1065">
        <v>3057439.4643000001</v>
      </c>
      <c r="S1065">
        <v>338837.65399999998</v>
      </c>
      <c r="T1065">
        <v>3057420.8758</v>
      </c>
      <c r="U1065">
        <v>2.1533E-2</v>
      </c>
    </row>
    <row r="1066" spans="1:21" x14ac:dyDescent="0.25">
      <c r="A1066">
        <v>1064</v>
      </c>
      <c r="B1066" t="s">
        <v>24</v>
      </c>
      <c r="C1066" t="s">
        <v>47</v>
      </c>
      <c r="D1066" t="s">
        <v>48</v>
      </c>
      <c r="E1066">
        <v>11</v>
      </c>
      <c r="F1066" t="s">
        <v>50</v>
      </c>
      <c r="G1066">
        <v>50</v>
      </c>
      <c r="H1066" t="s">
        <v>27</v>
      </c>
      <c r="I1066" t="s">
        <v>38</v>
      </c>
      <c r="J1066" t="s">
        <v>39</v>
      </c>
      <c r="K1066" t="s">
        <v>30</v>
      </c>
      <c r="L1066" t="s">
        <v>31</v>
      </c>
      <c r="M1066">
        <v>3</v>
      </c>
      <c r="N1066" t="s">
        <v>40</v>
      </c>
      <c r="O1066" t="s">
        <v>41</v>
      </c>
      <c r="P1066">
        <v>41.124400000000001</v>
      </c>
      <c r="Q1066">
        <v>338716.58990000002</v>
      </c>
      <c r="R1066">
        <v>3059181.26</v>
      </c>
      <c r="S1066">
        <v>338679.28259999998</v>
      </c>
      <c r="T1066">
        <v>3059198.5627000001</v>
      </c>
      <c r="U1066">
        <v>4.1124000000000001E-2</v>
      </c>
    </row>
    <row r="1067" spans="1:21" x14ac:dyDescent="0.25">
      <c r="A1067">
        <v>1065</v>
      </c>
      <c r="B1067" t="s">
        <v>24</v>
      </c>
      <c r="C1067" t="s">
        <v>47</v>
      </c>
      <c r="D1067" t="s">
        <v>48</v>
      </c>
      <c r="E1067">
        <v>11</v>
      </c>
      <c r="F1067" t="s">
        <v>50</v>
      </c>
      <c r="G1067">
        <v>50</v>
      </c>
      <c r="H1067" t="s">
        <v>27</v>
      </c>
      <c r="I1067" t="s">
        <v>38</v>
      </c>
      <c r="J1067" t="s">
        <v>39</v>
      </c>
      <c r="K1067" t="s">
        <v>30</v>
      </c>
      <c r="L1067" t="s">
        <v>31</v>
      </c>
      <c r="M1067">
        <v>3</v>
      </c>
      <c r="N1067" t="s">
        <v>40</v>
      </c>
      <c r="O1067" t="s">
        <v>41</v>
      </c>
      <c r="P1067">
        <v>39.891599999999997</v>
      </c>
      <c r="Q1067">
        <v>338679.28259999998</v>
      </c>
      <c r="R1067">
        <v>3059198.5627000001</v>
      </c>
      <c r="S1067">
        <v>338653.1286</v>
      </c>
      <c r="T1067">
        <v>3059228.6842999998</v>
      </c>
      <c r="U1067">
        <v>3.9891999999999997E-2</v>
      </c>
    </row>
    <row r="1068" spans="1:21" x14ac:dyDescent="0.25">
      <c r="A1068">
        <v>1066</v>
      </c>
      <c r="B1068" t="s">
        <v>24</v>
      </c>
      <c r="C1068" t="s">
        <v>47</v>
      </c>
      <c r="D1068" t="s">
        <v>48</v>
      </c>
      <c r="E1068">
        <v>11</v>
      </c>
      <c r="F1068" t="s">
        <v>50</v>
      </c>
      <c r="G1068">
        <v>50</v>
      </c>
      <c r="H1068" t="s">
        <v>27</v>
      </c>
      <c r="I1068" t="s">
        <v>38</v>
      </c>
      <c r="J1068" t="s">
        <v>39</v>
      </c>
      <c r="K1068" t="s">
        <v>30</v>
      </c>
      <c r="L1068" t="s">
        <v>31</v>
      </c>
      <c r="M1068">
        <v>3</v>
      </c>
      <c r="N1068" t="s">
        <v>40</v>
      </c>
      <c r="O1068" t="s">
        <v>41</v>
      </c>
      <c r="P1068">
        <v>23.548100000000002</v>
      </c>
      <c r="Q1068">
        <v>338653.1286</v>
      </c>
      <c r="R1068">
        <v>3059228.6842999998</v>
      </c>
      <c r="S1068">
        <v>338634.0379</v>
      </c>
      <c r="T1068">
        <v>3059242.4704999998</v>
      </c>
      <c r="U1068">
        <v>2.3547999999999999E-2</v>
      </c>
    </row>
    <row r="1069" spans="1:21" x14ac:dyDescent="0.25">
      <c r="A1069">
        <v>1067</v>
      </c>
      <c r="B1069" t="s">
        <v>24</v>
      </c>
      <c r="C1069" t="s">
        <v>47</v>
      </c>
      <c r="D1069" t="s">
        <v>48</v>
      </c>
      <c r="E1069">
        <v>11</v>
      </c>
      <c r="F1069" t="s">
        <v>50</v>
      </c>
      <c r="G1069">
        <v>50</v>
      </c>
      <c r="H1069" t="s">
        <v>27</v>
      </c>
      <c r="I1069" t="s">
        <v>38</v>
      </c>
      <c r="J1069" t="s">
        <v>39</v>
      </c>
      <c r="K1069" t="s">
        <v>30</v>
      </c>
      <c r="L1069" t="s">
        <v>31</v>
      </c>
      <c r="M1069">
        <v>3</v>
      </c>
      <c r="N1069" t="s">
        <v>40</v>
      </c>
      <c r="O1069" t="s">
        <v>41</v>
      </c>
      <c r="P1069">
        <v>6.5347299999999997</v>
      </c>
      <c r="Q1069">
        <v>338634.0379</v>
      </c>
      <c r="R1069">
        <v>3059242.4704999998</v>
      </c>
      <c r="S1069">
        <v>338628.7401</v>
      </c>
      <c r="T1069">
        <v>3059246.2962000002</v>
      </c>
      <c r="U1069">
        <v>6.535E-3</v>
      </c>
    </row>
    <row r="1070" spans="1:21" x14ac:dyDescent="0.25">
      <c r="A1070">
        <v>1068</v>
      </c>
      <c r="B1070" t="s">
        <v>24</v>
      </c>
      <c r="C1070" t="s">
        <v>47</v>
      </c>
      <c r="D1070" t="s">
        <v>48</v>
      </c>
      <c r="E1070">
        <v>11</v>
      </c>
      <c r="F1070" t="s">
        <v>50</v>
      </c>
      <c r="G1070">
        <v>50</v>
      </c>
      <c r="H1070" t="s">
        <v>27</v>
      </c>
      <c r="I1070" t="s">
        <v>38</v>
      </c>
      <c r="J1070" t="s">
        <v>39</v>
      </c>
      <c r="K1070" t="s">
        <v>30</v>
      </c>
      <c r="L1070" t="s">
        <v>31</v>
      </c>
      <c r="M1070">
        <v>3</v>
      </c>
      <c r="N1070" t="s">
        <v>40</v>
      </c>
      <c r="O1070" t="s">
        <v>41</v>
      </c>
      <c r="P1070">
        <v>37.193100000000001</v>
      </c>
      <c r="Q1070">
        <v>338628.7401</v>
      </c>
      <c r="R1070">
        <v>3059246.2962000002</v>
      </c>
      <c r="S1070">
        <v>338612.28470000002</v>
      </c>
      <c r="T1070">
        <v>3059279.6510000001</v>
      </c>
      <c r="U1070">
        <v>3.7192999999999997E-2</v>
      </c>
    </row>
    <row r="1071" spans="1:21" x14ac:dyDescent="0.25">
      <c r="A1071">
        <v>1069</v>
      </c>
      <c r="B1071" t="s">
        <v>24</v>
      </c>
      <c r="C1071" t="s">
        <v>47</v>
      </c>
      <c r="D1071" t="s">
        <v>48</v>
      </c>
      <c r="E1071">
        <v>11</v>
      </c>
      <c r="F1071" t="s">
        <v>50</v>
      </c>
      <c r="G1071">
        <v>50</v>
      </c>
      <c r="H1071" t="s">
        <v>27</v>
      </c>
      <c r="I1071" t="s">
        <v>38</v>
      </c>
      <c r="J1071" t="s">
        <v>39</v>
      </c>
      <c r="K1071" t="s">
        <v>30</v>
      </c>
      <c r="L1071" t="s">
        <v>31</v>
      </c>
      <c r="M1071">
        <v>3</v>
      </c>
      <c r="N1071" t="s">
        <v>40</v>
      </c>
      <c r="O1071" t="s">
        <v>41</v>
      </c>
      <c r="P1071">
        <v>37.051400000000001</v>
      </c>
      <c r="Q1071">
        <v>338612.28470000002</v>
      </c>
      <c r="R1071">
        <v>3059279.6510000001</v>
      </c>
      <c r="S1071">
        <v>338589.98629999999</v>
      </c>
      <c r="T1071">
        <v>3059309.2412999999</v>
      </c>
      <c r="U1071">
        <v>3.7051000000000001E-2</v>
      </c>
    </row>
    <row r="1072" spans="1:21" x14ac:dyDescent="0.25">
      <c r="A1072">
        <v>1070</v>
      </c>
      <c r="B1072" t="s">
        <v>24</v>
      </c>
      <c r="C1072" t="s">
        <v>47</v>
      </c>
      <c r="D1072" t="s">
        <v>48</v>
      </c>
      <c r="E1072">
        <v>11</v>
      </c>
      <c r="F1072" t="s">
        <v>50</v>
      </c>
      <c r="G1072">
        <v>50</v>
      </c>
      <c r="H1072" t="s">
        <v>27</v>
      </c>
      <c r="I1072" t="s">
        <v>38</v>
      </c>
      <c r="J1072" t="s">
        <v>39</v>
      </c>
      <c r="K1072" t="s">
        <v>30</v>
      </c>
      <c r="L1072" t="s">
        <v>31</v>
      </c>
      <c r="M1072">
        <v>3</v>
      </c>
      <c r="N1072" t="s">
        <v>40</v>
      </c>
      <c r="O1072" t="s">
        <v>41</v>
      </c>
      <c r="P1072">
        <v>53.983499999999999</v>
      </c>
      <c r="Q1072">
        <v>338589.98629999999</v>
      </c>
      <c r="R1072">
        <v>3059309.2412999999</v>
      </c>
      <c r="S1072">
        <v>338543.39750000002</v>
      </c>
      <c r="T1072">
        <v>3059336.5122000002</v>
      </c>
      <c r="U1072">
        <v>5.3983000000000003E-2</v>
      </c>
    </row>
    <row r="1073" spans="1:21" x14ac:dyDescent="0.25">
      <c r="A1073">
        <v>1071</v>
      </c>
      <c r="B1073" t="s">
        <v>24</v>
      </c>
      <c r="C1073" t="s">
        <v>47</v>
      </c>
      <c r="D1073" t="s">
        <v>48</v>
      </c>
      <c r="E1073">
        <v>11</v>
      </c>
      <c r="F1073" t="s">
        <v>50</v>
      </c>
      <c r="G1073">
        <v>50</v>
      </c>
      <c r="H1073" t="s">
        <v>27</v>
      </c>
      <c r="I1073" t="s">
        <v>38</v>
      </c>
      <c r="J1073" t="s">
        <v>39</v>
      </c>
      <c r="K1073" t="s">
        <v>30</v>
      </c>
      <c r="L1073" t="s">
        <v>31</v>
      </c>
      <c r="M1073">
        <v>3</v>
      </c>
      <c r="N1073" t="s">
        <v>40</v>
      </c>
      <c r="O1073" t="s">
        <v>41</v>
      </c>
      <c r="P1073">
        <v>50.276699999999998</v>
      </c>
      <c r="Q1073">
        <v>338543.39750000002</v>
      </c>
      <c r="R1073">
        <v>3059336.5122000002</v>
      </c>
      <c r="S1073">
        <v>338501.277</v>
      </c>
      <c r="T1073">
        <v>3059363.9641999998</v>
      </c>
      <c r="U1073">
        <v>5.0277000000000002E-2</v>
      </c>
    </row>
    <row r="1074" spans="1:21" x14ac:dyDescent="0.25">
      <c r="A1074">
        <v>1072</v>
      </c>
      <c r="B1074" t="s">
        <v>24</v>
      </c>
      <c r="C1074" t="s">
        <v>47</v>
      </c>
      <c r="D1074" t="s">
        <v>48</v>
      </c>
      <c r="E1074">
        <v>11</v>
      </c>
      <c r="F1074" t="s">
        <v>50</v>
      </c>
      <c r="G1074">
        <v>50</v>
      </c>
      <c r="H1074" t="s">
        <v>27</v>
      </c>
      <c r="I1074" t="s">
        <v>38</v>
      </c>
      <c r="J1074" t="s">
        <v>39</v>
      </c>
      <c r="K1074" t="s">
        <v>30</v>
      </c>
      <c r="L1074" t="s">
        <v>31</v>
      </c>
      <c r="M1074">
        <v>3</v>
      </c>
      <c r="N1074" t="s">
        <v>40</v>
      </c>
      <c r="O1074" t="s">
        <v>41</v>
      </c>
      <c r="P1074">
        <v>52.6143</v>
      </c>
      <c r="Q1074">
        <v>338501.277</v>
      </c>
      <c r="R1074">
        <v>3059363.9641999998</v>
      </c>
      <c r="S1074">
        <v>338459.70319999999</v>
      </c>
      <c r="T1074">
        <v>3059396.2113999999</v>
      </c>
      <c r="U1074">
        <v>5.2614000000000001E-2</v>
      </c>
    </row>
    <row r="1075" spans="1:21" x14ac:dyDescent="0.25">
      <c r="A1075">
        <v>1073</v>
      </c>
      <c r="B1075" t="s">
        <v>24</v>
      </c>
      <c r="C1075" t="s">
        <v>47</v>
      </c>
      <c r="D1075" t="s">
        <v>48</v>
      </c>
      <c r="E1075">
        <v>11</v>
      </c>
      <c r="F1075" t="s">
        <v>50</v>
      </c>
      <c r="G1075">
        <v>50</v>
      </c>
      <c r="H1075" t="s">
        <v>27</v>
      </c>
      <c r="I1075" t="s">
        <v>38</v>
      </c>
      <c r="J1075" t="s">
        <v>39</v>
      </c>
      <c r="K1075" t="s">
        <v>30</v>
      </c>
      <c r="L1075" t="s">
        <v>31</v>
      </c>
      <c r="M1075">
        <v>3</v>
      </c>
      <c r="N1075" t="s">
        <v>40</v>
      </c>
      <c r="O1075" t="s">
        <v>41</v>
      </c>
      <c r="P1075">
        <v>38.945</v>
      </c>
      <c r="Q1075">
        <v>338459.70319999999</v>
      </c>
      <c r="R1075">
        <v>3059396.2113999999</v>
      </c>
      <c r="S1075">
        <v>338427.54810000001</v>
      </c>
      <c r="T1075">
        <v>3059418.1831999999</v>
      </c>
      <c r="U1075">
        <v>3.8945E-2</v>
      </c>
    </row>
    <row r="1076" spans="1:21" x14ac:dyDescent="0.25">
      <c r="A1076">
        <v>1074</v>
      </c>
      <c r="B1076" t="s">
        <v>24</v>
      </c>
      <c r="C1076" t="s">
        <v>47</v>
      </c>
      <c r="D1076" t="s">
        <v>48</v>
      </c>
      <c r="E1076">
        <v>11</v>
      </c>
      <c r="F1076" t="s">
        <v>50</v>
      </c>
      <c r="G1076">
        <v>50</v>
      </c>
      <c r="H1076" t="s">
        <v>27</v>
      </c>
      <c r="I1076" t="s">
        <v>38</v>
      </c>
      <c r="J1076" t="s">
        <v>39</v>
      </c>
      <c r="K1076" t="s">
        <v>30</v>
      </c>
      <c r="L1076" t="s">
        <v>31</v>
      </c>
      <c r="M1076">
        <v>3</v>
      </c>
      <c r="N1076" t="s">
        <v>40</v>
      </c>
      <c r="O1076" t="s">
        <v>41</v>
      </c>
      <c r="P1076">
        <v>8.8742199999999993</v>
      </c>
      <c r="Q1076">
        <v>338427.54810000001</v>
      </c>
      <c r="R1076">
        <v>3059418.1831999999</v>
      </c>
      <c r="S1076">
        <v>338421.84499999997</v>
      </c>
      <c r="T1076">
        <v>3059424.9822</v>
      </c>
      <c r="U1076">
        <v>8.8739999999999999E-3</v>
      </c>
    </row>
    <row r="1077" spans="1:21" x14ac:dyDescent="0.25">
      <c r="A1077">
        <v>1075</v>
      </c>
      <c r="B1077" t="s">
        <v>24</v>
      </c>
      <c r="C1077" t="s">
        <v>47</v>
      </c>
      <c r="D1077" t="s">
        <v>48</v>
      </c>
      <c r="E1077">
        <v>11</v>
      </c>
      <c r="F1077" t="s">
        <v>50</v>
      </c>
      <c r="G1077">
        <v>50</v>
      </c>
      <c r="H1077" t="s">
        <v>27</v>
      </c>
      <c r="I1077" t="s">
        <v>38</v>
      </c>
      <c r="J1077" t="s">
        <v>39</v>
      </c>
      <c r="K1077" t="s">
        <v>30</v>
      </c>
      <c r="L1077" t="s">
        <v>31</v>
      </c>
      <c r="M1077">
        <v>3</v>
      </c>
      <c r="N1077" t="s">
        <v>40</v>
      </c>
      <c r="O1077" t="s">
        <v>41</v>
      </c>
      <c r="P1077">
        <v>30.5626</v>
      </c>
      <c r="Q1077">
        <v>338109.26120000001</v>
      </c>
      <c r="R1077">
        <v>3059454.7722</v>
      </c>
      <c r="S1077">
        <v>338104.5148</v>
      </c>
      <c r="T1077">
        <v>3059424.5803999999</v>
      </c>
      <c r="U1077">
        <v>3.0563E-2</v>
      </c>
    </row>
    <row r="1078" spans="1:21" x14ac:dyDescent="0.25">
      <c r="A1078">
        <v>1076</v>
      </c>
      <c r="B1078" t="s">
        <v>24</v>
      </c>
      <c r="C1078" t="s">
        <v>47</v>
      </c>
      <c r="D1078" t="s">
        <v>48</v>
      </c>
      <c r="E1078">
        <v>11</v>
      </c>
      <c r="F1078" t="s">
        <v>50</v>
      </c>
      <c r="G1078">
        <v>50</v>
      </c>
      <c r="H1078" t="s">
        <v>27</v>
      </c>
      <c r="I1078" t="s">
        <v>38</v>
      </c>
      <c r="J1078" t="s">
        <v>39</v>
      </c>
      <c r="K1078" t="s">
        <v>30</v>
      </c>
      <c r="L1078" t="s">
        <v>31</v>
      </c>
      <c r="M1078">
        <v>3</v>
      </c>
      <c r="N1078" t="s">
        <v>40</v>
      </c>
      <c r="O1078" t="s">
        <v>41</v>
      </c>
      <c r="P1078">
        <v>39.087000000000003</v>
      </c>
      <c r="Q1078">
        <v>338104.5148</v>
      </c>
      <c r="R1078">
        <v>3059424.5803999999</v>
      </c>
      <c r="S1078">
        <v>338100.1361</v>
      </c>
      <c r="T1078">
        <v>3059385.7393999998</v>
      </c>
      <c r="U1078">
        <v>3.9086999999999997E-2</v>
      </c>
    </row>
    <row r="1079" spans="1:21" x14ac:dyDescent="0.25">
      <c r="A1079">
        <v>1077</v>
      </c>
      <c r="B1079" t="s">
        <v>24</v>
      </c>
      <c r="C1079" t="s">
        <v>47</v>
      </c>
      <c r="D1079" t="s">
        <v>48</v>
      </c>
      <c r="E1079">
        <v>11</v>
      </c>
      <c r="F1079" t="s">
        <v>50</v>
      </c>
      <c r="G1079">
        <v>50</v>
      </c>
      <c r="H1079" t="s">
        <v>27</v>
      </c>
      <c r="I1079" t="s">
        <v>38</v>
      </c>
      <c r="J1079" t="s">
        <v>39</v>
      </c>
      <c r="K1079" t="s">
        <v>30</v>
      </c>
      <c r="L1079" t="s">
        <v>31</v>
      </c>
      <c r="M1079">
        <v>3</v>
      </c>
      <c r="N1079" t="s">
        <v>40</v>
      </c>
      <c r="O1079" t="s">
        <v>41</v>
      </c>
      <c r="P1079">
        <v>37.327800000000003</v>
      </c>
      <c r="Q1079">
        <v>338100.1361</v>
      </c>
      <c r="R1079">
        <v>3059385.7393999998</v>
      </c>
      <c r="S1079">
        <v>338096.7452</v>
      </c>
      <c r="T1079">
        <v>3059348.5658999998</v>
      </c>
      <c r="U1079">
        <v>3.7328E-2</v>
      </c>
    </row>
    <row r="1080" spans="1:21" x14ac:dyDescent="0.25">
      <c r="A1080">
        <v>1078</v>
      </c>
      <c r="B1080" t="s">
        <v>24</v>
      </c>
      <c r="C1080" t="s">
        <v>47</v>
      </c>
      <c r="D1080" t="s">
        <v>48</v>
      </c>
      <c r="E1080">
        <v>11</v>
      </c>
      <c r="F1080" t="s">
        <v>50</v>
      </c>
      <c r="G1080">
        <v>50</v>
      </c>
      <c r="H1080" t="s">
        <v>27</v>
      </c>
      <c r="I1080" t="s">
        <v>38</v>
      </c>
      <c r="J1080" t="s">
        <v>39</v>
      </c>
      <c r="K1080" t="s">
        <v>30</v>
      </c>
      <c r="L1080" t="s">
        <v>31</v>
      </c>
      <c r="M1080">
        <v>3</v>
      </c>
      <c r="N1080" t="s">
        <v>40</v>
      </c>
      <c r="O1080" t="s">
        <v>41</v>
      </c>
      <c r="P1080">
        <v>49.078200000000002</v>
      </c>
      <c r="Q1080">
        <v>338096.7452</v>
      </c>
      <c r="R1080">
        <v>3059348.5658999998</v>
      </c>
      <c r="S1080">
        <v>338060.10249999998</v>
      </c>
      <c r="T1080">
        <v>3059315.9164999998</v>
      </c>
      <c r="U1080">
        <v>4.9077999999999997E-2</v>
      </c>
    </row>
    <row r="1081" spans="1:21" x14ac:dyDescent="0.25">
      <c r="A1081">
        <v>1079</v>
      </c>
      <c r="B1081" t="s">
        <v>24</v>
      </c>
      <c r="C1081" t="s">
        <v>47</v>
      </c>
      <c r="D1081" t="s">
        <v>48</v>
      </c>
      <c r="E1081">
        <v>11</v>
      </c>
      <c r="F1081" t="s">
        <v>50</v>
      </c>
      <c r="G1081">
        <v>50</v>
      </c>
      <c r="H1081" t="s">
        <v>27</v>
      </c>
      <c r="I1081" t="s">
        <v>38</v>
      </c>
      <c r="J1081" t="s">
        <v>39</v>
      </c>
      <c r="K1081" t="s">
        <v>30</v>
      </c>
      <c r="L1081" t="s">
        <v>31</v>
      </c>
      <c r="M1081">
        <v>3</v>
      </c>
      <c r="N1081" t="s">
        <v>40</v>
      </c>
      <c r="O1081" t="s">
        <v>41</v>
      </c>
      <c r="P1081">
        <v>16.707999999999998</v>
      </c>
      <c r="Q1081">
        <v>338060.10249999998</v>
      </c>
      <c r="R1081">
        <v>3059315.9164999998</v>
      </c>
      <c r="S1081">
        <v>338048.83439999999</v>
      </c>
      <c r="T1081">
        <v>3059303.5800999999</v>
      </c>
      <c r="U1081">
        <v>1.6708000000000001E-2</v>
      </c>
    </row>
    <row r="1082" spans="1:21" x14ac:dyDescent="0.25">
      <c r="A1082">
        <v>1080</v>
      </c>
      <c r="B1082" t="s">
        <v>24</v>
      </c>
      <c r="C1082" t="s">
        <v>47</v>
      </c>
      <c r="D1082" t="s">
        <v>48</v>
      </c>
      <c r="E1082">
        <v>11</v>
      </c>
      <c r="F1082" t="s">
        <v>50</v>
      </c>
      <c r="G1082">
        <v>50</v>
      </c>
      <c r="H1082" t="s">
        <v>27</v>
      </c>
      <c r="I1082" t="s">
        <v>38</v>
      </c>
      <c r="J1082" t="s">
        <v>39</v>
      </c>
      <c r="K1082" t="s">
        <v>30</v>
      </c>
      <c r="L1082" t="s">
        <v>31</v>
      </c>
      <c r="M1082">
        <v>3</v>
      </c>
      <c r="N1082" t="s">
        <v>40</v>
      </c>
      <c r="O1082" t="s">
        <v>41</v>
      </c>
      <c r="P1082">
        <v>57.063000000000002</v>
      </c>
      <c r="Q1082">
        <v>338048.83439999999</v>
      </c>
      <c r="R1082">
        <v>3059303.5800999999</v>
      </c>
      <c r="S1082">
        <v>337994.52970000001</v>
      </c>
      <c r="T1082">
        <v>3059286.0532999998</v>
      </c>
      <c r="U1082">
        <v>5.7063000000000003E-2</v>
      </c>
    </row>
    <row r="1083" spans="1:21" x14ac:dyDescent="0.25">
      <c r="A1083">
        <v>1081</v>
      </c>
      <c r="B1083" t="s">
        <v>24</v>
      </c>
      <c r="C1083" t="s">
        <v>47</v>
      </c>
      <c r="D1083" t="s">
        <v>48</v>
      </c>
      <c r="E1083">
        <v>11</v>
      </c>
      <c r="F1083" t="s">
        <v>50</v>
      </c>
      <c r="G1083">
        <v>50</v>
      </c>
      <c r="H1083" t="s">
        <v>27</v>
      </c>
      <c r="I1083" t="s">
        <v>38</v>
      </c>
      <c r="J1083" t="s">
        <v>39</v>
      </c>
      <c r="K1083" t="s">
        <v>30</v>
      </c>
      <c r="L1083" t="s">
        <v>31</v>
      </c>
      <c r="M1083">
        <v>3</v>
      </c>
      <c r="N1083" t="s">
        <v>40</v>
      </c>
      <c r="O1083" t="s">
        <v>41</v>
      </c>
      <c r="P1083">
        <v>14.063700000000001</v>
      </c>
      <c r="Q1083">
        <v>337994.52970000001</v>
      </c>
      <c r="R1083">
        <v>3059286.0532999998</v>
      </c>
      <c r="S1083">
        <v>337981.42660000001</v>
      </c>
      <c r="T1083">
        <v>3059280.9449</v>
      </c>
      <c r="U1083">
        <v>1.4064E-2</v>
      </c>
    </row>
    <row r="1084" spans="1:21" x14ac:dyDescent="0.25">
      <c r="A1084">
        <v>1082</v>
      </c>
      <c r="B1084" t="s">
        <v>24</v>
      </c>
      <c r="C1084" t="s">
        <v>47</v>
      </c>
      <c r="D1084" t="s">
        <v>48</v>
      </c>
      <c r="E1084">
        <v>11</v>
      </c>
      <c r="F1084" t="s">
        <v>50</v>
      </c>
      <c r="G1084">
        <v>50</v>
      </c>
      <c r="H1084" t="s">
        <v>27</v>
      </c>
      <c r="I1084" t="s">
        <v>38</v>
      </c>
      <c r="J1084" t="s">
        <v>39</v>
      </c>
      <c r="K1084" t="s">
        <v>30</v>
      </c>
      <c r="L1084" t="s">
        <v>31</v>
      </c>
      <c r="M1084">
        <v>3</v>
      </c>
      <c r="N1084" t="s">
        <v>40</v>
      </c>
      <c r="O1084" t="s">
        <v>41</v>
      </c>
      <c r="P1084">
        <v>106.637</v>
      </c>
      <c r="Q1084">
        <v>337897.90509999997</v>
      </c>
      <c r="R1084">
        <v>3058972.6557999998</v>
      </c>
      <c r="S1084">
        <v>337896.78980000003</v>
      </c>
      <c r="T1084">
        <v>3059079.2869000002</v>
      </c>
      <c r="U1084">
        <v>0.106637</v>
      </c>
    </row>
    <row r="1085" spans="1:21" x14ac:dyDescent="0.25">
      <c r="A1085">
        <v>1083</v>
      </c>
      <c r="B1085" t="s">
        <v>24</v>
      </c>
      <c r="C1085" t="s">
        <v>47</v>
      </c>
      <c r="D1085" t="s">
        <v>48</v>
      </c>
      <c r="E1085">
        <v>11</v>
      </c>
      <c r="F1085" t="s">
        <v>50</v>
      </c>
      <c r="G1085">
        <v>50</v>
      </c>
      <c r="H1085" t="s">
        <v>27</v>
      </c>
      <c r="I1085" t="s">
        <v>38</v>
      </c>
      <c r="J1085" t="s">
        <v>39</v>
      </c>
      <c r="K1085" t="s">
        <v>30</v>
      </c>
      <c r="L1085" t="s">
        <v>31</v>
      </c>
      <c r="M1085">
        <v>3</v>
      </c>
      <c r="N1085" t="s">
        <v>40</v>
      </c>
      <c r="O1085" t="s">
        <v>41</v>
      </c>
      <c r="P1085">
        <v>10.3848</v>
      </c>
      <c r="Q1085">
        <v>337896.78980000003</v>
      </c>
      <c r="R1085">
        <v>3059079.2869000002</v>
      </c>
      <c r="S1085">
        <v>337888.91009999998</v>
      </c>
      <c r="T1085">
        <v>3059086.0510999998</v>
      </c>
      <c r="U1085">
        <v>1.0385E-2</v>
      </c>
    </row>
    <row r="1086" spans="1:21" x14ac:dyDescent="0.25">
      <c r="A1086">
        <v>1084</v>
      </c>
      <c r="B1086" t="s">
        <v>24</v>
      </c>
      <c r="C1086" t="s">
        <v>47</v>
      </c>
      <c r="D1086" t="s">
        <v>48</v>
      </c>
      <c r="E1086">
        <v>11</v>
      </c>
      <c r="F1086" t="s">
        <v>50</v>
      </c>
      <c r="G1086">
        <v>50</v>
      </c>
      <c r="H1086" t="s">
        <v>27</v>
      </c>
      <c r="I1086" t="s">
        <v>38</v>
      </c>
      <c r="J1086" t="s">
        <v>39</v>
      </c>
      <c r="K1086" t="s">
        <v>30</v>
      </c>
      <c r="L1086" t="s">
        <v>31</v>
      </c>
      <c r="M1086">
        <v>3</v>
      </c>
      <c r="N1086" t="s">
        <v>40</v>
      </c>
      <c r="O1086" t="s">
        <v>41</v>
      </c>
      <c r="P1086">
        <v>14.7234</v>
      </c>
      <c r="Q1086">
        <v>337888.91009999998</v>
      </c>
      <c r="R1086">
        <v>3059086.0510999998</v>
      </c>
      <c r="S1086">
        <v>337877.73846199998</v>
      </c>
      <c r="T1086">
        <v>3059095.6413699999</v>
      </c>
      <c r="U1086">
        <v>1.4723E-2</v>
      </c>
    </row>
    <row r="1087" spans="1:21" x14ac:dyDescent="0.25">
      <c r="A1087">
        <v>1085</v>
      </c>
      <c r="B1087" t="s">
        <v>24</v>
      </c>
      <c r="C1087" t="s">
        <v>47</v>
      </c>
      <c r="D1087" t="s">
        <v>48</v>
      </c>
      <c r="E1087">
        <v>11</v>
      </c>
      <c r="F1087" t="s">
        <v>50</v>
      </c>
      <c r="G1087">
        <v>50</v>
      </c>
      <c r="H1087" t="s">
        <v>27</v>
      </c>
      <c r="I1087" t="s">
        <v>38</v>
      </c>
      <c r="J1087" t="s">
        <v>39</v>
      </c>
      <c r="K1087" t="s">
        <v>30</v>
      </c>
      <c r="L1087" t="s">
        <v>31</v>
      </c>
      <c r="M1087">
        <v>3</v>
      </c>
      <c r="N1087" t="s">
        <v>40</v>
      </c>
      <c r="O1087" t="s">
        <v>41</v>
      </c>
      <c r="P1087">
        <v>100.71</v>
      </c>
      <c r="Q1087">
        <v>337877.73846199998</v>
      </c>
      <c r="R1087">
        <v>3059095.6413699999</v>
      </c>
      <c r="S1087">
        <v>337801.32309999998</v>
      </c>
      <c r="T1087">
        <v>3059161.24</v>
      </c>
      <c r="U1087">
        <v>0.10070999999999999</v>
      </c>
    </row>
    <row r="1088" spans="1:21" x14ac:dyDescent="0.25">
      <c r="A1088">
        <v>1086</v>
      </c>
      <c r="B1088" t="s">
        <v>24</v>
      </c>
      <c r="C1088" t="s">
        <v>47</v>
      </c>
      <c r="D1088" t="s">
        <v>48</v>
      </c>
      <c r="E1088">
        <v>11</v>
      </c>
      <c r="F1088" t="s">
        <v>50</v>
      </c>
      <c r="G1088">
        <v>50</v>
      </c>
      <c r="H1088" t="s">
        <v>27</v>
      </c>
      <c r="I1088" t="s">
        <v>38</v>
      </c>
      <c r="J1088" t="s">
        <v>39</v>
      </c>
      <c r="K1088" t="s">
        <v>30</v>
      </c>
      <c r="L1088" t="s">
        <v>31</v>
      </c>
      <c r="M1088">
        <v>3</v>
      </c>
      <c r="N1088" t="s">
        <v>40</v>
      </c>
      <c r="O1088" t="s">
        <v>41</v>
      </c>
      <c r="P1088">
        <v>65.815399999999997</v>
      </c>
      <c r="Q1088">
        <v>337801.32309999998</v>
      </c>
      <c r="R1088">
        <v>3059161.24</v>
      </c>
      <c r="S1088">
        <v>337769.69130000001</v>
      </c>
      <c r="T1088">
        <v>3059218.9556</v>
      </c>
      <c r="U1088">
        <v>6.5814999999999999E-2</v>
      </c>
    </row>
    <row r="1089" spans="1:21" x14ac:dyDescent="0.25">
      <c r="A1089">
        <v>1087</v>
      </c>
      <c r="B1089" t="s">
        <v>24</v>
      </c>
      <c r="C1089" t="s">
        <v>47</v>
      </c>
      <c r="D1089" t="s">
        <v>48</v>
      </c>
      <c r="E1089">
        <v>11</v>
      </c>
      <c r="F1089" t="s">
        <v>50</v>
      </c>
      <c r="G1089">
        <v>50</v>
      </c>
      <c r="H1089" t="s">
        <v>27</v>
      </c>
      <c r="I1089" t="s">
        <v>38</v>
      </c>
      <c r="J1089" t="s">
        <v>39</v>
      </c>
      <c r="K1089" t="s">
        <v>30</v>
      </c>
      <c r="L1089" t="s">
        <v>31</v>
      </c>
      <c r="M1089">
        <v>3</v>
      </c>
      <c r="N1089" t="s">
        <v>40</v>
      </c>
      <c r="O1089" t="s">
        <v>41</v>
      </c>
      <c r="P1089">
        <v>48.248199999999997</v>
      </c>
      <c r="Q1089">
        <v>337769.69130000001</v>
      </c>
      <c r="R1089">
        <v>3059218.9556</v>
      </c>
      <c r="S1089">
        <v>337736.39394500002</v>
      </c>
      <c r="T1089">
        <v>3059253.8723399998</v>
      </c>
      <c r="U1089">
        <v>4.8247999999999999E-2</v>
      </c>
    </row>
    <row r="1090" spans="1:21" x14ac:dyDescent="0.25">
      <c r="A1090">
        <v>1088</v>
      </c>
      <c r="B1090" t="s">
        <v>24</v>
      </c>
      <c r="C1090" t="s">
        <v>47</v>
      </c>
      <c r="D1090" t="s">
        <v>48</v>
      </c>
      <c r="E1090">
        <v>11</v>
      </c>
      <c r="F1090" t="s">
        <v>50</v>
      </c>
      <c r="G1090">
        <v>50</v>
      </c>
      <c r="H1090" t="s">
        <v>27</v>
      </c>
      <c r="I1090" t="s">
        <v>38</v>
      </c>
      <c r="J1090" t="s">
        <v>39</v>
      </c>
      <c r="K1090" t="s">
        <v>30</v>
      </c>
      <c r="L1090" t="s">
        <v>31</v>
      </c>
      <c r="M1090">
        <v>3</v>
      </c>
      <c r="N1090" t="s">
        <v>40</v>
      </c>
      <c r="O1090" t="s">
        <v>41</v>
      </c>
      <c r="P1090">
        <v>9.8792299999999997</v>
      </c>
      <c r="Q1090">
        <v>337736.39394500002</v>
      </c>
      <c r="R1090">
        <v>3059253.8723399998</v>
      </c>
      <c r="S1090">
        <v>337729.57603599998</v>
      </c>
      <c r="T1090">
        <v>3059261.02183</v>
      </c>
      <c r="U1090">
        <v>9.8790000000000006E-3</v>
      </c>
    </row>
    <row r="1091" spans="1:21" x14ac:dyDescent="0.25">
      <c r="A1091">
        <v>1089</v>
      </c>
      <c r="B1091" t="s">
        <v>24</v>
      </c>
      <c r="C1091" t="s">
        <v>47</v>
      </c>
      <c r="D1091" t="s">
        <v>48</v>
      </c>
      <c r="E1091">
        <v>11</v>
      </c>
      <c r="F1091" t="s">
        <v>50</v>
      </c>
      <c r="G1091">
        <v>50</v>
      </c>
      <c r="H1091" t="s">
        <v>27</v>
      </c>
      <c r="I1091" t="s">
        <v>38</v>
      </c>
      <c r="J1091" t="s">
        <v>39</v>
      </c>
      <c r="K1091" t="s">
        <v>30</v>
      </c>
      <c r="L1091" t="s">
        <v>31</v>
      </c>
      <c r="M1091">
        <v>3</v>
      </c>
      <c r="N1091" t="s">
        <v>40</v>
      </c>
      <c r="O1091" t="s">
        <v>41</v>
      </c>
      <c r="P1091">
        <v>9.6094600000000003</v>
      </c>
      <c r="Q1091">
        <v>337729.57603599998</v>
      </c>
      <c r="R1091">
        <v>3059261.02183</v>
      </c>
      <c r="S1091">
        <v>337722.94429999997</v>
      </c>
      <c r="T1091">
        <v>3059267.9761000001</v>
      </c>
      <c r="U1091">
        <v>9.6089999999999995E-3</v>
      </c>
    </row>
    <row r="1092" spans="1:21" x14ac:dyDescent="0.25">
      <c r="A1092">
        <v>1090</v>
      </c>
      <c r="B1092" t="s">
        <v>24</v>
      </c>
      <c r="C1092" t="s">
        <v>47</v>
      </c>
      <c r="D1092" t="s">
        <v>48</v>
      </c>
      <c r="E1092">
        <v>11</v>
      </c>
      <c r="F1092" t="s">
        <v>50</v>
      </c>
      <c r="G1092">
        <v>50</v>
      </c>
      <c r="H1092" t="s">
        <v>27</v>
      </c>
      <c r="I1092" t="s">
        <v>38</v>
      </c>
      <c r="J1092" t="s">
        <v>39</v>
      </c>
      <c r="K1092" t="s">
        <v>30</v>
      </c>
      <c r="L1092" t="s">
        <v>31</v>
      </c>
      <c r="M1092">
        <v>3</v>
      </c>
      <c r="N1092" t="s">
        <v>40</v>
      </c>
      <c r="O1092" t="s">
        <v>41</v>
      </c>
      <c r="P1092">
        <v>76.056799999999996</v>
      </c>
      <c r="Q1092">
        <v>335440.14069999999</v>
      </c>
      <c r="R1092">
        <v>3059832.8892000001</v>
      </c>
      <c r="S1092">
        <v>335393.45990000002</v>
      </c>
      <c r="T1092">
        <v>3059772.8431000002</v>
      </c>
      <c r="U1092">
        <v>7.6057E-2</v>
      </c>
    </row>
    <row r="1093" spans="1:21" x14ac:dyDescent="0.25">
      <c r="A1093">
        <v>1091</v>
      </c>
      <c r="B1093" t="s">
        <v>24</v>
      </c>
      <c r="C1093" t="s">
        <v>47</v>
      </c>
      <c r="D1093" t="s">
        <v>48</v>
      </c>
      <c r="E1093">
        <v>11</v>
      </c>
      <c r="F1093" t="s">
        <v>50</v>
      </c>
      <c r="G1093">
        <v>50</v>
      </c>
      <c r="H1093" t="s">
        <v>27</v>
      </c>
      <c r="I1093" t="s">
        <v>38</v>
      </c>
      <c r="J1093" t="s">
        <v>39</v>
      </c>
      <c r="K1093" t="s">
        <v>30</v>
      </c>
      <c r="L1093" t="s">
        <v>31</v>
      </c>
      <c r="M1093">
        <v>3</v>
      </c>
      <c r="N1093" t="s">
        <v>40</v>
      </c>
      <c r="O1093" t="s">
        <v>41</v>
      </c>
      <c r="P1093">
        <v>90.013400000000004</v>
      </c>
      <c r="Q1093">
        <v>335393.45990000002</v>
      </c>
      <c r="R1093">
        <v>3059772.8431000002</v>
      </c>
      <c r="S1093">
        <v>335332.69809999998</v>
      </c>
      <c r="T1093">
        <v>3059706.4320999999</v>
      </c>
      <c r="U1093">
        <v>9.0012999999999996E-2</v>
      </c>
    </row>
    <row r="1094" spans="1:21" x14ac:dyDescent="0.25">
      <c r="A1094">
        <v>1092</v>
      </c>
      <c r="B1094" t="s">
        <v>24</v>
      </c>
      <c r="C1094" t="s">
        <v>47</v>
      </c>
      <c r="D1094" t="s">
        <v>48</v>
      </c>
      <c r="E1094">
        <v>11</v>
      </c>
      <c r="F1094" t="s">
        <v>50</v>
      </c>
      <c r="G1094">
        <v>50</v>
      </c>
      <c r="H1094" t="s">
        <v>27</v>
      </c>
      <c r="I1094" t="s">
        <v>38</v>
      </c>
      <c r="J1094" t="s">
        <v>39</v>
      </c>
      <c r="K1094" t="s">
        <v>30</v>
      </c>
      <c r="L1094" t="s">
        <v>31</v>
      </c>
      <c r="M1094">
        <v>3</v>
      </c>
      <c r="N1094" t="s">
        <v>40</v>
      </c>
      <c r="O1094" t="s">
        <v>41</v>
      </c>
      <c r="P1094">
        <v>54.1845</v>
      </c>
      <c r="Q1094">
        <v>335332.69809999998</v>
      </c>
      <c r="R1094">
        <v>3059706.4320999999</v>
      </c>
      <c r="S1094">
        <v>335306.94890000002</v>
      </c>
      <c r="T1094">
        <v>3059658.7568000001</v>
      </c>
      <c r="U1094">
        <v>5.4184000000000003E-2</v>
      </c>
    </row>
    <row r="1095" spans="1:21" x14ac:dyDescent="0.25">
      <c r="A1095">
        <v>1093</v>
      </c>
      <c r="B1095" t="s">
        <v>24</v>
      </c>
      <c r="C1095" t="s">
        <v>47</v>
      </c>
      <c r="D1095" t="s">
        <v>48</v>
      </c>
      <c r="E1095">
        <v>11</v>
      </c>
      <c r="F1095" t="s">
        <v>42</v>
      </c>
      <c r="G1095">
        <v>150</v>
      </c>
      <c r="H1095" t="s">
        <v>27</v>
      </c>
      <c r="I1095" t="s">
        <v>38</v>
      </c>
      <c r="J1095" t="s">
        <v>39</v>
      </c>
      <c r="K1095" t="s">
        <v>49</v>
      </c>
      <c r="L1095" t="s">
        <v>31</v>
      </c>
      <c r="M1095">
        <v>3</v>
      </c>
      <c r="N1095" t="s">
        <v>40</v>
      </c>
      <c r="O1095" t="s">
        <v>41</v>
      </c>
      <c r="P1095">
        <v>20.946400000000001</v>
      </c>
      <c r="Q1095">
        <v>335306.94890000002</v>
      </c>
      <c r="R1095">
        <v>3059658.7568000001</v>
      </c>
      <c r="S1095">
        <v>335291.54940000002</v>
      </c>
      <c r="T1095">
        <v>3059644.5580000002</v>
      </c>
      <c r="U1095">
        <v>2.0945999999999999E-2</v>
      </c>
    </row>
    <row r="1096" spans="1:21" x14ac:dyDescent="0.25">
      <c r="A1096">
        <v>1094</v>
      </c>
      <c r="B1096" t="s">
        <v>24</v>
      </c>
      <c r="C1096" t="s">
        <v>47</v>
      </c>
      <c r="D1096" t="s">
        <v>48</v>
      </c>
      <c r="E1096">
        <v>11</v>
      </c>
      <c r="F1096" t="s">
        <v>50</v>
      </c>
      <c r="G1096">
        <v>50</v>
      </c>
      <c r="H1096" t="s">
        <v>27</v>
      </c>
      <c r="I1096" t="s">
        <v>38</v>
      </c>
      <c r="J1096" t="s">
        <v>39</v>
      </c>
      <c r="K1096" t="s">
        <v>30</v>
      </c>
      <c r="L1096" t="s">
        <v>31</v>
      </c>
      <c r="M1096">
        <v>3</v>
      </c>
      <c r="N1096" t="s">
        <v>40</v>
      </c>
      <c r="O1096" t="s">
        <v>41</v>
      </c>
      <c r="P1096">
        <v>41.731099999999998</v>
      </c>
      <c r="Q1096">
        <v>335291.54940000002</v>
      </c>
      <c r="R1096">
        <v>3059644.5580000002</v>
      </c>
      <c r="S1096">
        <v>335282.3089</v>
      </c>
      <c r="T1096">
        <v>3059603.8627999998</v>
      </c>
      <c r="U1096">
        <v>4.1730999999999997E-2</v>
      </c>
    </row>
    <row r="1097" spans="1:21" x14ac:dyDescent="0.25">
      <c r="A1097">
        <v>1095</v>
      </c>
      <c r="B1097" t="s">
        <v>24</v>
      </c>
      <c r="C1097" t="s">
        <v>47</v>
      </c>
      <c r="D1097" t="s">
        <v>48</v>
      </c>
      <c r="E1097">
        <v>11</v>
      </c>
      <c r="F1097" t="s">
        <v>50</v>
      </c>
      <c r="G1097">
        <v>50</v>
      </c>
      <c r="H1097" t="s">
        <v>27</v>
      </c>
      <c r="I1097" t="s">
        <v>38</v>
      </c>
      <c r="J1097" t="s">
        <v>39</v>
      </c>
      <c r="K1097" t="s">
        <v>30</v>
      </c>
      <c r="L1097" t="s">
        <v>31</v>
      </c>
      <c r="M1097">
        <v>3</v>
      </c>
      <c r="N1097" t="s">
        <v>40</v>
      </c>
      <c r="O1097" t="s">
        <v>41</v>
      </c>
      <c r="P1097">
        <v>34.666699999999999</v>
      </c>
      <c r="Q1097">
        <v>335282.3089</v>
      </c>
      <c r="R1097">
        <v>3059603.8627999998</v>
      </c>
      <c r="S1097">
        <v>335275.57270000002</v>
      </c>
      <c r="T1097">
        <v>3059569.8569</v>
      </c>
      <c r="U1097">
        <v>3.4667000000000003E-2</v>
      </c>
    </row>
    <row r="1098" spans="1:21" x14ac:dyDescent="0.25">
      <c r="A1098">
        <v>1096</v>
      </c>
      <c r="B1098" t="s">
        <v>24</v>
      </c>
      <c r="C1098" t="s">
        <v>47</v>
      </c>
      <c r="D1098" t="s">
        <v>48</v>
      </c>
      <c r="E1098">
        <v>11</v>
      </c>
      <c r="F1098" t="s">
        <v>50</v>
      </c>
      <c r="G1098">
        <v>50</v>
      </c>
      <c r="H1098" t="s">
        <v>27</v>
      </c>
      <c r="I1098" t="s">
        <v>38</v>
      </c>
      <c r="J1098" t="s">
        <v>39</v>
      </c>
      <c r="K1098" t="s">
        <v>30</v>
      </c>
      <c r="L1098" t="s">
        <v>31</v>
      </c>
      <c r="M1098">
        <v>3</v>
      </c>
      <c r="N1098" t="s">
        <v>40</v>
      </c>
      <c r="O1098" t="s">
        <v>41</v>
      </c>
      <c r="P1098">
        <v>28.636800000000001</v>
      </c>
      <c r="Q1098">
        <v>335275.57270000002</v>
      </c>
      <c r="R1098">
        <v>3059569.8569</v>
      </c>
      <c r="S1098">
        <v>335273.25540000002</v>
      </c>
      <c r="T1098">
        <v>3059541.3139999998</v>
      </c>
      <c r="U1098">
        <v>2.8636999999999999E-2</v>
      </c>
    </row>
    <row r="1099" spans="1:21" x14ac:dyDescent="0.25">
      <c r="A1099">
        <v>1097</v>
      </c>
      <c r="B1099" t="s">
        <v>24</v>
      </c>
      <c r="C1099" t="s">
        <v>47</v>
      </c>
      <c r="D1099" t="s">
        <v>48</v>
      </c>
      <c r="E1099">
        <v>11</v>
      </c>
      <c r="F1099" t="s">
        <v>50</v>
      </c>
      <c r="G1099">
        <v>50</v>
      </c>
      <c r="H1099" t="s">
        <v>27</v>
      </c>
      <c r="I1099" t="s">
        <v>38</v>
      </c>
      <c r="J1099" t="s">
        <v>39</v>
      </c>
      <c r="K1099" t="s">
        <v>30</v>
      </c>
      <c r="L1099" t="s">
        <v>31</v>
      </c>
      <c r="M1099">
        <v>3</v>
      </c>
      <c r="N1099" t="s">
        <v>40</v>
      </c>
      <c r="O1099" t="s">
        <v>41</v>
      </c>
      <c r="P1099">
        <v>1.54654</v>
      </c>
      <c r="Q1099">
        <v>335273.25540000002</v>
      </c>
      <c r="R1099">
        <v>3059541.3139999998</v>
      </c>
      <c r="S1099">
        <v>335272.35570000001</v>
      </c>
      <c r="T1099">
        <v>3059540.0561000002</v>
      </c>
      <c r="U1099">
        <v>1.547E-3</v>
      </c>
    </row>
    <row r="1100" spans="1:21" x14ac:dyDescent="0.25">
      <c r="A1100">
        <v>1098</v>
      </c>
      <c r="B1100" t="s">
        <v>24</v>
      </c>
      <c r="C1100" t="s">
        <v>47</v>
      </c>
      <c r="D1100" t="s">
        <v>48</v>
      </c>
      <c r="E1100">
        <v>11</v>
      </c>
      <c r="F1100" t="s">
        <v>50</v>
      </c>
      <c r="G1100">
        <v>50</v>
      </c>
      <c r="H1100" t="s">
        <v>27</v>
      </c>
      <c r="I1100" t="s">
        <v>38</v>
      </c>
      <c r="J1100" t="s">
        <v>39</v>
      </c>
      <c r="K1100" t="s">
        <v>30</v>
      </c>
      <c r="L1100" t="s">
        <v>31</v>
      </c>
      <c r="M1100">
        <v>3</v>
      </c>
      <c r="N1100" t="s">
        <v>40</v>
      </c>
      <c r="O1100" t="s">
        <v>41</v>
      </c>
      <c r="P1100">
        <v>45.821199999999997</v>
      </c>
      <c r="Q1100">
        <v>335272.35570000001</v>
      </c>
      <c r="R1100">
        <v>3059540.0561000002</v>
      </c>
      <c r="S1100">
        <v>335245.69839999999</v>
      </c>
      <c r="T1100">
        <v>3059502.7872000001</v>
      </c>
      <c r="U1100">
        <v>4.5821000000000001E-2</v>
      </c>
    </row>
    <row r="1101" spans="1:21" x14ac:dyDescent="0.25">
      <c r="A1101">
        <v>1099</v>
      </c>
      <c r="B1101" t="s">
        <v>24</v>
      </c>
      <c r="C1101" t="s">
        <v>47</v>
      </c>
      <c r="D1101" t="s">
        <v>48</v>
      </c>
      <c r="E1101">
        <v>11</v>
      </c>
      <c r="F1101" t="s">
        <v>50</v>
      </c>
      <c r="G1101">
        <v>50</v>
      </c>
      <c r="H1101" t="s">
        <v>27</v>
      </c>
      <c r="I1101" t="s">
        <v>38</v>
      </c>
      <c r="J1101" t="s">
        <v>39</v>
      </c>
      <c r="K1101" t="s">
        <v>30</v>
      </c>
      <c r="L1101" t="s">
        <v>31</v>
      </c>
      <c r="M1101">
        <v>3</v>
      </c>
      <c r="N1101" t="s">
        <v>40</v>
      </c>
      <c r="O1101" t="s">
        <v>41</v>
      </c>
      <c r="P1101">
        <v>17.129000000000001</v>
      </c>
      <c r="Q1101">
        <v>335291.54940000002</v>
      </c>
      <c r="R1101">
        <v>3059644.5580000002</v>
      </c>
      <c r="S1101">
        <v>335306.33620000002</v>
      </c>
      <c r="T1101">
        <v>3059635.912</v>
      </c>
      <c r="U1101">
        <v>1.7128999999999998E-2</v>
      </c>
    </row>
    <row r="1102" spans="1:21" x14ac:dyDescent="0.25">
      <c r="A1102">
        <v>1100</v>
      </c>
      <c r="B1102" t="s">
        <v>24</v>
      </c>
      <c r="C1102" t="s">
        <v>47</v>
      </c>
      <c r="D1102" t="s">
        <v>48</v>
      </c>
      <c r="E1102">
        <v>11</v>
      </c>
      <c r="F1102" t="s">
        <v>50</v>
      </c>
      <c r="G1102">
        <v>50</v>
      </c>
      <c r="H1102" t="s">
        <v>27</v>
      </c>
      <c r="I1102" t="s">
        <v>38</v>
      </c>
      <c r="J1102" t="s">
        <v>39</v>
      </c>
      <c r="K1102" t="s">
        <v>30</v>
      </c>
      <c r="L1102" t="s">
        <v>31</v>
      </c>
      <c r="M1102">
        <v>3</v>
      </c>
      <c r="N1102" t="s">
        <v>40</v>
      </c>
      <c r="O1102" t="s">
        <v>41</v>
      </c>
      <c r="P1102">
        <v>28.646899999999999</v>
      </c>
      <c r="Q1102">
        <v>335306.33620000002</v>
      </c>
      <c r="R1102">
        <v>3059635.912</v>
      </c>
      <c r="S1102">
        <v>335331.06599999999</v>
      </c>
      <c r="T1102">
        <v>3059621.4523</v>
      </c>
      <c r="U1102">
        <v>2.8646999999999999E-2</v>
      </c>
    </row>
    <row r="1103" spans="1:21" x14ac:dyDescent="0.25">
      <c r="A1103">
        <v>1101</v>
      </c>
      <c r="B1103" t="s">
        <v>24</v>
      </c>
      <c r="C1103" t="s">
        <v>47</v>
      </c>
      <c r="D1103" t="s">
        <v>48</v>
      </c>
      <c r="E1103">
        <v>11</v>
      </c>
      <c r="F1103" t="s">
        <v>50</v>
      </c>
      <c r="G1103">
        <v>50</v>
      </c>
      <c r="H1103" t="s">
        <v>27</v>
      </c>
      <c r="I1103" t="s">
        <v>38</v>
      </c>
      <c r="J1103" t="s">
        <v>39</v>
      </c>
      <c r="K1103" t="s">
        <v>30</v>
      </c>
      <c r="L1103" t="s">
        <v>31</v>
      </c>
      <c r="M1103">
        <v>3</v>
      </c>
      <c r="N1103" t="s">
        <v>40</v>
      </c>
      <c r="O1103" t="s">
        <v>41</v>
      </c>
      <c r="P1103">
        <v>59.527900000000002</v>
      </c>
      <c r="Q1103">
        <v>335331.06599999999</v>
      </c>
      <c r="R1103">
        <v>3059621.4523</v>
      </c>
      <c r="S1103">
        <v>335384.29389999999</v>
      </c>
      <c r="T1103">
        <v>3059594.7996999999</v>
      </c>
      <c r="U1103">
        <v>5.9527999999999998E-2</v>
      </c>
    </row>
    <row r="1104" spans="1:21" x14ac:dyDescent="0.25">
      <c r="A1104">
        <v>1102</v>
      </c>
      <c r="B1104" t="s">
        <v>24</v>
      </c>
      <c r="C1104" t="s">
        <v>47</v>
      </c>
      <c r="D1104" t="s">
        <v>48</v>
      </c>
      <c r="E1104">
        <v>11</v>
      </c>
      <c r="F1104" t="s">
        <v>50</v>
      </c>
      <c r="G1104">
        <v>50</v>
      </c>
      <c r="H1104" t="s">
        <v>27</v>
      </c>
      <c r="I1104" t="s">
        <v>38</v>
      </c>
      <c r="J1104" t="s">
        <v>39</v>
      </c>
      <c r="K1104" t="s">
        <v>30</v>
      </c>
      <c r="L1104" t="s">
        <v>31</v>
      </c>
      <c r="M1104">
        <v>3</v>
      </c>
      <c r="N1104" t="s">
        <v>40</v>
      </c>
      <c r="O1104" t="s">
        <v>41</v>
      </c>
      <c r="P1104">
        <v>61.653100000000002</v>
      </c>
      <c r="Q1104">
        <v>335384.29389999999</v>
      </c>
      <c r="R1104">
        <v>3059594.7996999999</v>
      </c>
      <c r="S1104">
        <v>335440.30330000003</v>
      </c>
      <c r="T1104">
        <v>3059569.0306000002</v>
      </c>
      <c r="U1104">
        <v>6.1652999999999999E-2</v>
      </c>
    </row>
    <row r="1105" spans="1:21" x14ac:dyDescent="0.25">
      <c r="A1105">
        <v>1103</v>
      </c>
      <c r="B1105" t="s">
        <v>24</v>
      </c>
      <c r="C1105" t="s">
        <v>47</v>
      </c>
      <c r="D1105" t="s">
        <v>48</v>
      </c>
      <c r="E1105">
        <v>11</v>
      </c>
      <c r="F1105" t="s">
        <v>50</v>
      </c>
      <c r="G1105">
        <v>50</v>
      </c>
      <c r="H1105" t="s">
        <v>27</v>
      </c>
      <c r="I1105" t="s">
        <v>38</v>
      </c>
      <c r="J1105" t="s">
        <v>39</v>
      </c>
      <c r="K1105" t="s">
        <v>30</v>
      </c>
      <c r="L1105" t="s">
        <v>31</v>
      </c>
      <c r="M1105">
        <v>3</v>
      </c>
      <c r="N1105" t="s">
        <v>40</v>
      </c>
      <c r="O1105" t="s">
        <v>41</v>
      </c>
      <c r="P1105">
        <v>7.0051300000000003</v>
      </c>
      <c r="Q1105">
        <v>335440.30330000003</v>
      </c>
      <c r="R1105">
        <v>3059569.0306000002</v>
      </c>
      <c r="S1105">
        <v>335446.66720000003</v>
      </c>
      <c r="T1105">
        <v>3059566.1027000002</v>
      </c>
      <c r="U1105">
        <v>7.0049999999999999E-3</v>
      </c>
    </row>
    <row r="1106" spans="1:21" x14ac:dyDescent="0.25">
      <c r="A1106">
        <v>1104</v>
      </c>
      <c r="B1106" t="s">
        <v>24</v>
      </c>
      <c r="C1106" t="s">
        <v>47</v>
      </c>
      <c r="D1106" t="s">
        <v>48</v>
      </c>
      <c r="E1106">
        <v>11</v>
      </c>
      <c r="F1106" t="s">
        <v>50</v>
      </c>
      <c r="G1106">
        <v>50</v>
      </c>
      <c r="H1106" t="s">
        <v>27</v>
      </c>
      <c r="I1106" t="s">
        <v>38</v>
      </c>
      <c r="J1106" t="s">
        <v>39</v>
      </c>
      <c r="K1106" t="s">
        <v>30</v>
      </c>
      <c r="L1106" t="s">
        <v>31</v>
      </c>
      <c r="M1106">
        <v>3</v>
      </c>
      <c r="N1106" t="s">
        <v>40</v>
      </c>
      <c r="O1106" t="s">
        <v>41</v>
      </c>
      <c r="P1106">
        <v>13.139699999999999</v>
      </c>
      <c r="Q1106">
        <v>335446.66720000003</v>
      </c>
      <c r="R1106">
        <v>3059566.1027000002</v>
      </c>
      <c r="S1106">
        <v>335458.37190600001</v>
      </c>
      <c r="T1106">
        <v>3059560.13191</v>
      </c>
      <c r="U1106">
        <v>1.3140000000000001E-2</v>
      </c>
    </row>
    <row r="1107" spans="1:21" x14ac:dyDescent="0.25">
      <c r="A1107">
        <v>1105</v>
      </c>
      <c r="B1107" t="s">
        <v>24</v>
      </c>
      <c r="C1107" t="s">
        <v>47</v>
      </c>
      <c r="D1107" t="s">
        <v>48</v>
      </c>
      <c r="E1107">
        <v>11</v>
      </c>
      <c r="F1107" t="s">
        <v>50</v>
      </c>
      <c r="G1107">
        <v>50</v>
      </c>
      <c r="H1107" t="s">
        <v>27</v>
      </c>
      <c r="I1107" t="s">
        <v>38</v>
      </c>
      <c r="J1107" t="s">
        <v>39</v>
      </c>
      <c r="K1107" t="s">
        <v>30</v>
      </c>
      <c r="L1107" t="s">
        <v>31</v>
      </c>
      <c r="M1107">
        <v>3</v>
      </c>
      <c r="N1107" t="s">
        <v>40</v>
      </c>
      <c r="O1107" t="s">
        <v>41</v>
      </c>
      <c r="P1107">
        <v>7.9897299999999998</v>
      </c>
      <c r="Q1107">
        <v>335458.37190600001</v>
      </c>
      <c r="R1107">
        <v>3059560.13191</v>
      </c>
      <c r="S1107">
        <v>335465.48910000001</v>
      </c>
      <c r="T1107">
        <v>3059556.5013000001</v>
      </c>
      <c r="U1107">
        <v>7.9900000000000006E-3</v>
      </c>
    </row>
    <row r="1108" spans="1:21" x14ac:dyDescent="0.25">
      <c r="A1108">
        <v>1106</v>
      </c>
      <c r="B1108" t="s">
        <v>24</v>
      </c>
      <c r="C1108" t="s">
        <v>47</v>
      </c>
      <c r="D1108" t="s">
        <v>48</v>
      </c>
      <c r="E1108">
        <v>11</v>
      </c>
      <c r="F1108" t="s">
        <v>50</v>
      </c>
      <c r="G1108">
        <v>50</v>
      </c>
      <c r="H1108" t="s">
        <v>27</v>
      </c>
      <c r="I1108" t="s">
        <v>38</v>
      </c>
      <c r="J1108" t="s">
        <v>39</v>
      </c>
      <c r="K1108" t="s">
        <v>30</v>
      </c>
      <c r="L1108" t="s">
        <v>31</v>
      </c>
      <c r="M1108">
        <v>3</v>
      </c>
      <c r="N1108" t="s">
        <v>40</v>
      </c>
      <c r="O1108" t="s">
        <v>41</v>
      </c>
      <c r="P1108">
        <v>4.37331</v>
      </c>
      <c r="Q1108">
        <v>335465.48910000001</v>
      </c>
      <c r="R1108">
        <v>3059556.5013000001</v>
      </c>
      <c r="S1108">
        <v>335469.38481999998</v>
      </c>
      <c r="T1108">
        <v>3059554.5140399998</v>
      </c>
      <c r="U1108">
        <v>4.3730000000000002E-3</v>
      </c>
    </row>
    <row r="1109" spans="1:21" x14ac:dyDescent="0.25">
      <c r="A1109">
        <v>1107</v>
      </c>
      <c r="B1109" t="s">
        <v>24</v>
      </c>
      <c r="C1109" t="s">
        <v>47</v>
      </c>
      <c r="D1109" t="s">
        <v>48</v>
      </c>
      <c r="E1109">
        <v>11</v>
      </c>
      <c r="F1109" t="s">
        <v>50</v>
      </c>
      <c r="G1109">
        <v>50</v>
      </c>
      <c r="H1109" t="s">
        <v>27</v>
      </c>
      <c r="I1109" t="s">
        <v>38</v>
      </c>
      <c r="J1109" t="s">
        <v>39</v>
      </c>
      <c r="K1109" t="s">
        <v>30</v>
      </c>
      <c r="L1109" t="s">
        <v>31</v>
      </c>
      <c r="M1109">
        <v>3</v>
      </c>
      <c r="N1109" t="s">
        <v>40</v>
      </c>
      <c r="O1109" t="s">
        <v>41</v>
      </c>
      <c r="P1109">
        <v>54.832000000000001</v>
      </c>
      <c r="Q1109">
        <v>335469.38481999998</v>
      </c>
      <c r="R1109">
        <v>3059554.5140399998</v>
      </c>
      <c r="S1109">
        <v>335518.22889999999</v>
      </c>
      <c r="T1109">
        <v>3059529.5980000002</v>
      </c>
      <c r="U1109">
        <v>5.4831999999999999E-2</v>
      </c>
    </row>
    <row r="1110" spans="1:21" x14ac:dyDescent="0.25">
      <c r="A1110">
        <v>1108</v>
      </c>
      <c r="B1110" t="s">
        <v>24</v>
      </c>
      <c r="C1110" t="s">
        <v>47</v>
      </c>
      <c r="D1110" t="s">
        <v>48</v>
      </c>
      <c r="E1110">
        <v>11</v>
      </c>
      <c r="F1110" t="s">
        <v>50</v>
      </c>
      <c r="G1110">
        <v>50</v>
      </c>
      <c r="H1110" t="s">
        <v>27</v>
      </c>
      <c r="I1110" t="s">
        <v>38</v>
      </c>
      <c r="J1110" t="s">
        <v>39</v>
      </c>
      <c r="K1110" t="s">
        <v>30</v>
      </c>
      <c r="L1110" t="s">
        <v>31</v>
      </c>
      <c r="M1110">
        <v>3</v>
      </c>
      <c r="N1110" t="s">
        <v>40</v>
      </c>
      <c r="O1110" t="s">
        <v>41</v>
      </c>
      <c r="P1110">
        <v>68.658500000000004</v>
      </c>
      <c r="Q1110">
        <v>335518.22889999999</v>
      </c>
      <c r="R1110">
        <v>3059529.5980000002</v>
      </c>
      <c r="S1110">
        <v>335580.60279999999</v>
      </c>
      <c r="T1110">
        <v>3059500.9015000002</v>
      </c>
      <c r="U1110">
        <v>6.8658999999999998E-2</v>
      </c>
    </row>
    <row r="1111" spans="1:21" x14ac:dyDescent="0.25">
      <c r="A1111">
        <v>1109</v>
      </c>
      <c r="B1111" t="s">
        <v>24</v>
      </c>
      <c r="C1111" t="s">
        <v>47</v>
      </c>
      <c r="D1111" t="s">
        <v>48</v>
      </c>
      <c r="E1111">
        <v>11</v>
      </c>
      <c r="F1111" t="s">
        <v>50</v>
      </c>
      <c r="G1111">
        <v>50</v>
      </c>
      <c r="H1111" t="s">
        <v>27</v>
      </c>
      <c r="I1111" t="s">
        <v>38</v>
      </c>
      <c r="J1111" t="s">
        <v>39</v>
      </c>
      <c r="K1111" t="s">
        <v>30</v>
      </c>
      <c r="L1111" t="s">
        <v>31</v>
      </c>
      <c r="M1111">
        <v>3</v>
      </c>
      <c r="N1111" t="s">
        <v>40</v>
      </c>
      <c r="O1111" t="s">
        <v>41</v>
      </c>
      <c r="P1111">
        <v>37.4756</v>
      </c>
      <c r="Q1111">
        <v>335580.60279999999</v>
      </c>
      <c r="R1111">
        <v>3059500.9015000002</v>
      </c>
      <c r="S1111">
        <v>335610.83980000002</v>
      </c>
      <c r="T1111">
        <v>3059478.7623000001</v>
      </c>
      <c r="U1111">
        <v>3.7476000000000002E-2</v>
      </c>
    </row>
    <row r="1112" spans="1:21" x14ac:dyDescent="0.25">
      <c r="A1112">
        <v>1110</v>
      </c>
      <c r="B1112" t="s">
        <v>24</v>
      </c>
      <c r="C1112" t="s">
        <v>47</v>
      </c>
      <c r="D1112" t="s">
        <v>48</v>
      </c>
      <c r="E1112">
        <v>11</v>
      </c>
      <c r="F1112" t="s">
        <v>42</v>
      </c>
      <c r="G1112">
        <v>300</v>
      </c>
      <c r="H1112" t="s">
        <v>27</v>
      </c>
      <c r="I1112" t="s">
        <v>38</v>
      </c>
      <c r="J1112" t="s">
        <v>39</v>
      </c>
      <c r="K1112" t="s">
        <v>49</v>
      </c>
      <c r="L1112" t="s">
        <v>31</v>
      </c>
      <c r="M1112">
        <v>3</v>
      </c>
      <c r="N1112" t="s">
        <v>40</v>
      </c>
      <c r="O1112" t="s">
        <v>41</v>
      </c>
      <c r="P1112">
        <v>0.74984300000000004</v>
      </c>
      <c r="Q1112">
        <v>335469.3848</v>
      </c>
      <c r="R1112">
        <v>3059554.514</v>
      </c>
      <c r="S1112">
        <v>335468.93457899999</v>
      </c>
      <c r="T1112">
        <v>3059553.9143599998</v>
      </c>
      <c r="U1112">
        <v>7.5000000000000002E-4</v>
      </c>
    </row>
    <row r="1113" spans="1:21" x14ac:dyDescent="0.25">
      <c r="A1113">
        <v>1111</v>
      </c>
      <c r="B1113" t="s">
        <v>24</v>
      </c>
      <c r="C1113" t="s">
        <v>47</v>
      </c>
      <c r="D1113" t="s">
        <v>48</v>
      </c>
      <c r="E1113">
        <v>11</v>
      </c>
      <c r="F1113" t="s">
        <v>42</v>
      </c>
      <c r="G1113">
        <v>300</v>
      </c>
      <c r="H1113" t="s">
        <v>27</v>
      </c>
      <c r="I1113" t="s">
        <v>38</v>
      </c>
      <c r="J1113" t="s">
        <v>39</v>
      </c>
      <c r="K1113" t="s">
        <v>49</v>
      </c>
      <c r="L1113" t="s">
        <v>31</v>
      </c>
      <c r="M1113">
        <v>3</v>
      </c>
      <c r="N1113" t="s">
        <v>40</v>
      </c>
      <c r="O1113" t="s">
        <v>41</v>
      </c>
      <c r="P1113">
        <v>16.347000000000001</v>
      </c>
      <c r="Q1113">
        <v>335468.93457899999</v>
      </c>
      <c r="R1113">
        <v>3059553.9143599998</v>
      </c>
      <c r="S1113">
        <v>335459.11949999997</v>
      </c>
      <c r="T1113">
        <v>3059540.8418999999</v>
      </c>
      <c r="U1113">
        <v>1.6347E-2</v>
      </c>
    </row>
    <row r="1114" spans="1:21" x14ac:dyDescent="0.25">
      <c r="A1114">
        <v>1112</v>
      </c>
      <c r="B1114" t="s">
        <v>24</v>
      </c>
      <c r="C1114" t="s">
        <v>47</v>
      </c>
      <c r="D1114" t="s">
        <v>48</v>
      </c>
      <c r="E1114">
        <v>11</v>
      </c>
      <c r="F1114" t="s">
        <v>50</v>
      </c>
      <c r="G1114">
        <v>50</v>
      </c>
      <c r="H1114" t="s">
        <v>27</v>
      </c>
      <c r="I1114" t="s">
        <v>38</v>
      </c>
      <c r="J1114" t="s">
        <v>39</v>
      </c>
      <c r="K1114" t="s">
        <v>30</v>
      </c>
      <c r="L1114" t="s">
        <v>31</v>
      </c>
      <c r="M1114">
        <v>3</v>
      </c>
      <c r="N1114" t="s">
        <v>40</v>
      </c>
      <c r="O1114" t="s">
        <v>41</v>
      </c>
      <c r="P1114">
        <v>1.3961699999999999</v>
      </c>
      <c r="Q1114">
        <v>335756.99589999998</v>
      </c>
      <c r="R1114">
        <v>3059435.4078000002</v>
      </c>
      <c r="S1114">
        <v>335756.03693100001</v>
      </c>
      <c r="T1114">
        <v>3059434.3930700002</v>
      </c>
      <c r="U1114">
        <v>1.3960000000000001E-3</v>
      </c>
    </row>
    <row r="1115" spans="1:21" x14ac:dyDescent="0.25">
      <c r="A1115">
        <v>1113</v>
      </c>
      <c r="B1115" t="s">
        <v>24</v>
      </c>
      <c r="C1115" t="s">
        <v>47</v>
      </c>
      <c r="D1115" t="s">
        <v>48</v>
      </c>
      <c r="E1115">
        <v>11</v>
      </c>
      <c r="F1115" t="s">
        <v>50</v>
      </c>
      <c r="G1115">
        <v>50</v>
      </c>
      <c r="H1115" t="s">
        <v>27</v>
      </c>
      <c r="I1115" t="s">
        <v>38</v>
      </c>
      <c r="J1115" t="s">
        <v>39</v>
      </c>
      <c r="K1115" t="s">
        <v>30</v>
      </c>
      <c r="L1115" t="s">
        <v>31</v>
      </c>
      <c r="M1115">
        <v>3</v>
      </c>
      <c r="N1115" t="s">
        <v>40</v>
      </c>
      <c r="O1115" t="s">
        <v>41</v>
      </c>
      <c r="P1115">
        <v>12.1739</v>
      </c>
      <c r="Q1115">
        <v>335731.71070400003</v>
      </c>
      <c r="R1115">
        <v>3059408.6524</v>
      </c>
      <c r="S1115">
        <v>335723.34899999999</v>
      </c>
      <c r="T1115">
        <v>3059399.8045000001</v>
      </c>
      <c r="U1115">
        <v>1.2174000000000001E-2</v>
      </c>
    </row>
    <row r="1116" spans="1:21" x14ac:dyDescent="0.25">
      <c r="A1116">
        <v>1114</v>
      </c>
      <c r="B1116" t="s">
        <v>24</v>
      </c>
      <c r="C1116" t="s">
        <v>47</v>
      </c>
      <c r="D1116" t="s">
        <v>48</v>
      </c>
      <c r="E1116">
        <v>11</v>
      </c>
      <c r="F1116" t="s">
        <v>50</v>
      </c>
      <c r="G1116">
        <v>50</v>
      </c>
      <c r="H1116" t="s">
        <v>27</v>
      </c>
      <c r="I1116" t="s">
        <v>38</v>
      </c>
      <c r="J1116" t="s">
        <v>39</v>
      </c>
      <c r="K1116" t="s">
        <v>30</v>
      </c>
      <c r="L1116" t="s">
        <v>31</v>
      </c>
      <c r="M1116">
        <v>3</v>
      </c>
      <c r="N1116" t="s">
        <v>40</v>
      </c>
      <c r="O1116" t="s">
        <v>41</v>
      </c>
      <c r="P1116">
        <v>35.416800000000002</v>
      </c>
      <c r="Q1116">
        <v>335756.03693100001</v>
      </c>
      <c r="R1116">
        <v>3059434.3930700002</v>
      </c>
      <c r="S1116">
        <v>335731.71070400003</v>
      </c>
      <c r="T1116">
        <v>3059408.6524</v>
      </c>
      <c r="U1116">
        <v>3.5416999999999997E-2</v>
      </c>
    </row>
    <row r="1117" spans="1:21" x14ac:dyDescent="0.25">
      <c r="A1117">
        <v>1115</v>
      </c>
      <c r="B1117" t="s">
        <v>24</v>
      </c>
      <c r="C1117" t="s">
        <v>47</v>
      </c>
      <c r="D1117" t="s">
        <v>48</v>
      </c>
      <c r="E1117">
        <v>11</v>
      </c>
      <c r="F1117" t="s">
        <v>50</v>
      </c>
      <c r="G1117">
        <v>50</v>
      </c>
      <c r="H1117" t="s">
        <v>27</v>
      </c>
      <c r="I1117" t="s">
        <v>38</v>
      </c>
      <c r="J1117" t="s">
        <v>39</v>
      </c>
      <c r="K1117" t="s">
        <v>30</v>
      </c>
      <c r="L1117" t="s">
        <v>31</v>
      </c>
      <c r="M1117">
        <v>3</v>
      </c>
      <c r="N1117" t="s">
        <v>40</v>
      </c>
      <c r="O1117" t="s">
        <v>41</v>
      </c>
      <c r="P1117">
        <v>4.9467299999999996</v>
      </c>
      <c r="Q1117">
        <v>335757.94140000001</v>
      </c>
      <c r="R1117">
        <v>3059369.4426000002</v>
      </c>
      <c r="S1117">
        <v>335754.71019999997</v>
      </c>
      <c r="T1117">
        <v>3059365.6970000002</v>
      </c>
      <c r="U1117">
        <v>4.947E-3</v>
      </c>
    </row>
    <row r="1118" spans="1:21" x14ac:dyDescent="0.25">
      <c r="A1118">
        <v>1116</v>
      </c>
      <c r="B1118" t="s">
        <v>24</v>
      </c>
      <c r="C1118" t="s">
        <v>47</v>
      </c>
      <c r="D1118" t="s">
        <v>48</v>
      </c>
      <c r="E1118">
        <v>11</v>
      </c>
      <c r="F1118" t="s">
        <v>50</v>
      </c>
      <c r="G1118">
        <v>50</v>
      </c>
      <c r="H1118" t="s">
        <v>27</v>
      </c>
      <c r="I1118" t="s">
        <v>38</v>
      </c>
      <c r="J1118" t="s">
        <v>39</v>
      </c>
      <c r="K1118" t="s">
        <v>30</v>
      </c>
      <c r="L1118" t="s">
        <v>31</v>
      </c>
      <c r="M1118">
        <v>3</v>
      </c>
      <c r="N1118" t="s">
        <v>40</v>
      </c>
      <c r="O1118" t="s">
        <v>41</v>
      </c>
      <c r="P1118">
        <v>57.749200000000002</v>
      </c>
      <c r="Q1118">
        <v>335754.71019999997</v>
      </c>
      <c r="R1118">
        <v>3059365.6970000002</v>
      </c>
      <c r="S1118">
        <v>335716.98830000003</v>
      </c>
      <c r="T1118">
        <v>3059321.9703000002</v>
      </c>
      <c r="U1118">
        <v>5.7749000000000002E-2</v>
      </c>
    </row>
    <row r="1119" spans="1:21" x14ac:dyDescent="0.25">
      <c r="A1119">
        <v>1117</v>
      </c>
      <c r="B1119" t="s">
        <v>24</v>
      </c>
      <c r="C1119" t="s">
        <v>47</v>
      </c>
      <c r="D1119" t="s">
        <v>48</v>
      </c>
      <c r="E1119">
        <v>11</v>
      </c>
      <c r="F1119" t="s">
        <v>50</v>
      </c>
      <c r="G1119">
        <v>50</v>
      </c>
      <c r="H1119" t="s">
        <v>27</v>
      </c>
      <c r="I1119" t="s">
        <v>38</v>
      </c>
      <c r="J1119" t="s">
        <v>39</v>
      </c>
      <c r="K1119" t="s">
        <v>30</v>
      </c>
      <c r="L1119" t="s">
        <v>31</v>
      </c>
      <c r="M1119">
        <v>3</v>
      </c>
      <c r="N1119" t="s">
        <v>40</v>
      </c>
      <c r="O1119" t="s">
        <v>41</v>
      </c>
      <c r="P1119">
        <v>45.568300000000001</v>
      </c>
      <c r="Q1119">
        <v>335716.98830000003</v>
      </c>
      <c r="R1119">
        <v>3059321.9703000002</v>
      </c>
      <c r="S1119">
        <v>335682.64850000001</v>
      </c>
      <c r="T1119">
        <v>3059292.0162</v>
      </c>
      <c r="U1119">
        <v>4.5567999999999997E-2</v>
      </c>
    </row>
    <row r="1120" spans="1:21" x14ac:dyDescent="0.25">
      <c r="A1120">
        <v>1118</v>
      </c>
      <c r="B1120" t="s">
        <v>24</v>
      </c>
      <c r="C1120" t="s">
        <v>47</v>
      </c>
      <c r="D1120" t="s">
        <v>48</v>
      </c>
      <c r="E1120">
        <v>11</v>
      </c>
      <c r="F1120" t="s">
        <v>50</v>
      </c>
      <c r="G1120">
        <v>50</v>
      </c>
      <c r="H1120" t="s">
        <v>27</v>
      </c>
      <c r="I1120" t="s">
        <v>38</v>
      </c>
      <c r="J1120" t="s">
        <v>39</v>
      </c>
      <c r="K1120" t="s">
        <v>30</v>
      </c>
      <c r="L1120" t="s">
        <v>31</v>
      </c>
      <c r="M1120">
        <v>3</v>
      </c>
      <c r="N1120" t="s">
        <v>40</v>
      </c>
      <c r="O1120" t="s">
        <v>41</v>
      </c>
      <c r="P1120">
        <v>88.941299999999998</v>
      </c>
      <c r="Q1120">
        <v>335682.64850000001</v>
      </c>
      <c r="R1120">
        <v>3059292.0162</v>
      </c>
      <c r="S1120">
        <v>335613.75799999997</v>
      </c>
      <c r="T1120">
        <v>3059235.7609000001</v>
      </c>
      <c r="U1120">
        <v>8.8941000000000006E-2</v>
      </c>
    </row>
    <row r="1121" spans="1:21" x14ac:dyDescent="0.25">
      <c r="A1121">
        <v>1119</v>
      </c>
      <c r="B1121" t="s">
        <v>24</v>
      </c>
      <c r="C1121" t="s">
        <v>47</v>
      </c>
      <c r="D1121" t="s">
        <v>48</v>
      </c>
      <c r="E1121">
        <v>11</v>
      </c>
      <c r="F1121" t="s">
        <v>50</v>
      </c>
      <c r="G1121">
        <v>50</v>
      </c>
      <c r="H1121" t="s">
        <v>27</v>
      </c>
      <c r="I1121" t="s">
        <v>38</v>
      </c>
      <c r="J1121" t="s">
        <v>39</v>
      </c>
      <c r="K1121" t="s">
        <v>30</v>
      </c>
      <c r="L1121" t="s">
        <v>31</v>
      </c>
      <c r="M1121">
        <v>3</v>
      </c>
      <c r="N1121" t="s">
        <v>40</v>
      </c>
      <c r="O1121" t="s">
        <v>41</v>
      </c>
      <c r="P1121">
        <v>29.3889</v>
      </c>
      <c r="Q1121">
        <v>335987.864</v>
      </c>
      <c r="R1121">
        <v>3059154.0729999999</v>
      </c>
      <c r="S1121">
        <v>335965.16269999999</v>
      </c>
      <c r="T1121">
        <v>3059135.4087</v>
      </c>
      <c r="U1121">
        <v>2.9388999999999998E-2</v>
      </c>
    </row>
    <row r="1122" spans="1:21" x14ac:dyDescent="0.25">
      <c r="A1122">
        <v>1120</v>
      </c>
      <c r="B1122" t="s">
        <v>24</v>
      </c>
      <c r="C1122" t="s">
        <v>47</v>
      </c>
      <c r="D1122" t="s">
        <v>48</v>
      </c>
      <c r="E1122">
        <v>11</v>
      </c>
      <c r="F1122" t="s">
        <v>50</v>
      </c>
      <c r="G1122">
        <v>50</v>
      </c>
      <c r="H1122" t="s">
        <v>27</v>
      </c>
      <c r="I1122" t="s">
        <v>38</v>
      </c>
      <c r="J1122" t="s">
        <v>39</v>
      </c>
      <c r="K1122" t="s">
        <v>30</v>
      </c>
      <c r="L1122" t="s">
        <v>31</v>
      </c>
      <c r="M1122">
        <v>3</v>
      </c>
      <c r="N1122" t="s">
        <v>40</v>
      </c>
      <c r="O1122" t="s">
        <v>41</v>
      </c>
      <c r="P1122">
        <v>26.527699999999999</v>
      </c>
      <c r="Q1122">
        <v>335965.16269999999</v>
      </c>
      <c r="R1122">
        <v>3059135.4087</v>
      </c>
      <c r="S1122">
        <v>335938.63530000002</v>
      </c>
      <c r="T1122">
        <v>3059135.28633</v>
      </c>
      <c r="U1122">
        <v>2.6527999999999999E-2</v>
      </c>
    </row>
    <row r="1123" spans="1:21" x14ac:dyDescent="0.25">
      <c r="A1123">
        <v>1121</v>
      </c>
      <c r="B1123" t="s">
        <v>24</v>
      </c>
      <c r="C1123" t="s">
        <v>47</v>
      </c>
      <c r="D1123" t="s">
        <v>48</v>
      </c>
      <c r="E1123">
        <v>11</v>
      </c>
      <c r="F1123" t="s">
        <v>50</v>
      </c>
      <c r="G1123">
        <v>50</v>
      </c>
      <c r="H1123" t="s">
        <v>27</v>
      </c>
      <c r="I1123" t="s">
        <v>38</v>
      </c>
      <c r="J1123" t="s">
        <v>39</v>
      </c>
      <c r="K1123" t="s">
        <v>30</v>
      </c>
      <c r="L1123" t="s">
        <v>31</v>
      </c>
      <c r="M1123">
        <v>3</v>
      </c>
      <c r="N1123" t="s">
        <v>40</v>
      </c>
      <c r="O1123" t="s">
        <v>41</v>
      </c>
      <c r="P1123">
        <v>2.8000000000000001E-2</v>
      </c>
      <c r="Q1123">
        <v>335938.63530000002</v>
      </c>
      <c r="R1123">
        <v>3059135.28633</v>
      </c>
      <c r="S1123">
        <v>335938.60729999997</v>
      </c>
      <c r="T1123">
        <v>3059135.2862</v>
      </c>
      <c r="U1123">
        <v>2.8E-5</v>
      </c>
    </row>
    <row r="1124" spans="1:21" x14ac:dyDescent="0.25">
      <c r="A1124">
        <v>1122</v>
      </c>
      <c r="B1124" t="s">
        <v>24</v>
      </c>
      <c r="C1124" t="s">
        <v>47</v>
      </c>
      <c r="D1124" t="s">
        <v>48</v>
      </c>
      <c r="E1124">
        <v>11</v>
      </c>
      <c r="F1124" t="s">
        <v>50</v>
      </c>
      <c r="G1124">
        <v>50</v>
      </c>
      <c r="H1124" t="s">
        <v>27</v>
      </c>
      <c r="I1124" t="s">
        <v>38</v>
      </c>
      <c r="J1124" t="s">
        <v>39</v>
      </c>
      <c r="K1124" t="s">
        <v>30</v>
      </c>
      <c r="L1124" t="s">
        <v>31</v>
      </c>
      <c r="M1124">
        <v>3</v>
      </c>
      <c r="N1124" t="s">
        <v>40</v>
      </c>
      <c r="O1124" t="s">
        <v>41</v>
      </c>
      <c r="P1124">
        <v>8.9119999999999998E-3</v>
      </c>
      <c r="Q1124">
        <v>335938.60729999997</v>
      </c>
      <c r="R1124">
        <v>3059135.2862</v>
      </c>
      <c r="S1124">
        <v>335938.59874400002</v>
      </c>
      <c r="T1124">
        <v>3059135.2837100001</v>
      </c>
      <c r="U1124">
        <v>9.0000000000000002E-6</v>
      </c>
    </row>
    <row r="1125" spans="1:21" x14ac:dyDescent="0.25">
      <c r="A1125">
        <v>1123</v>
      </c>
      <c r="B1125" t="s">
        <v>24</v>
      </c>
      <c r="C1125" t="s">
        <v>47</v>
      </c>
      <c r="D1125" t="s">
        <v>48</v>
      </c>
      <c r="E1125">
        <v>11</v>
      </c>
      <c r="F1125" t="s">
        <v>50</v>
      </c>
      <c r="G1125">
        <v>50</v>
      </c>
      <c r="H1125" t="s">
        <v>27</v>
      </c>
      <c r="I1125" t="s">
        <v>38</v>
      </c>
      <c r="J1125" t="s">
        <v>39</v>
      </c>
      <c r="K1125" t="s">
        <v>30</v>
      </c>
      <c r="L1125" t="s">
        <v>31</v>
      </c>
      <c r="M1125">
        <v>3</v>
      </c>
      <c r="N1125" t="s">
        <v>40</v>
      </c>
      <c r="O1125" t="s">
        <v>41</v>
      </c>
      <c r="P1125">
        <v>13.1173</v>
      </c>
      <c r="Q1125">
        <v>335938.59874400002</v>
      </c>
      <c r="R1125">
        <v>3059135.2837100001</v>
      </c>
      <c r="S1125">
        <v>335926.00520000001</v>
      </c>
      <c r="T1125">
        <v>3059131.6139000002</v>
      </c>
      <c r="U1125">
        <v>1.3117E-2</v>
      </c>
    </row>
    <row r="1126" spans="1:21" x14ac:dyDescent="0.25">
      <c r="A1126">
        <v>1124</v>
      </c>
      <c r="B1126" t="s">
        <v>24</v>
      </c>
      <c r="C1126" t="s">
        <v>47</v>
      </c>
      <c r="D1126" t="s">
        <v>48</v>
      </c>
      <c r="E1126">
        <v>11</v>
      </c>
      <c r="F1126" t="s">
        <v>50</v>
      </c>
      <c r="G1126">
        <v>50</v>
      </c>
      <c r="H1126" t="s">
        <v>27</v>
      </c>
      <c r="I1126" t="s">
        <v>38</v>
      </c>
      <c r="J1126" t="s">
        <v>39</v>
      </c>
      <c r="K1126" t="s">
        <v>30</v>
      </c>
      <c r="L1126" t="s">
        <v>31</v>
      </c>
      <c r="M1126">
        <v>3</v>
      </c>
      <c r="N1126" t="s">
        <v>40</v>
      </c>
      <c r="O1126" t="s">
        <v>41</v>
      </c>
      <c r="P1126">
        <v>80.801100000000005</v>
      </c>
      <c r="Q1126">
        <v>335926.00520000001</v>
      </c>
      <c r="R1126">
        <v>3059131.6139000002</v>
      </c>
      <c r="S1126">
        <v>335847.99160000001</v>
      </c>
      <c r="T1126">
        <v>3059110.5734999999</v>
      </c>
      <c r="U1126">
        <v>8.0800999999999998E-2</v>
      </c>
    </row>
    <row r="1127" spans="1:21" x14ac:dyDescent="0.25">
      <c r="A1127">
        <v>1125</v>
      </c>
      <c r="B1127" t="s">
        <v>24</v>
      </c>
      <c r="C1127" t="s">
        <v>47</v>
      </c>
      <c r="D1127" t="s">
        <v>48</v>
      </c>
      <c r="E1127">
        <v>11</v>
      </c>
      <c r="F1127" t="s">
        <v>50</v>
      </c>
      <c r="G1127">
        <v>50</v>
      </c>
      <c r="H1127" t="s">
        <v>27</v>
      </c>
      <c r="I1127" t="s">
        <v>38</v>
      </c>
      <c r="J1127" t="s">
        <v>39</v>
      </c>
      <c r="K1127" t="s">
        <v>30</v>
      </c>
      <c r="L1127" t="s">
        <v>31</v>
      </c>
      <c r="M1127">
        <v>3</v>
      </c>
      <c r="N1127" t="s">
        <v>40</v>
      </c>
      <c r="O1127" t="s">
        <v>41</v>
      </c>
      <c r="P1127">
        <v>105.111</v>
      </c>
      <c r="Q1127">
        <v>335847.99160000001</v>
      </c>
      <c r="R1127">
        <v>3059110.5734999999</v>
      </c>
      <c r="S1127">
        <v>335749.44839999999</v>
      </c>
      <c r="T1127">
        <v>3059147.1469999999</v>
      </c>
      <c r="U1127">
        <v>0.105111</v>
      </c>
    </row>
    <row r="1128" spans="1:21" x14ac:dyDescent="0.25">
      <c r="A1128">
        <v>1126</v>
      </c>
      <c r="B1128" t="s">
        <v>24</v>
      </c>
      <c r="C1128" t="s">
        <v>47</v>
      </c>
      <c r="D1128" t="s">
        <v>48</v>
      </c>
      <c r="E1128">
        <v>11</v>
      </c>
      <c r="F1128" t="s">
        <v>50</v>
      </c>
      <c r="G1128">
        <v>50</v>
      </c>
      <c r="H1128" t="s">
        <v>27</v>
      </c>
      <c r="I1128" t="s">
        <v>38</v>
      </c>
      <c r="J1128" t="s">
        <v>39</v>
      </c>
      <c r="K1128" t="s">
        <v>30</v>
      </c>
      <c r="L1128" t="s">
        <v>31</v>
      </c>
      <c r="M1128">
        <v>3</v>
      </c>
      <c r="N1128" t="s">
        <v>40</v>
      </c>
      <c r="O1128" t="s">
        <v>41</v>
      </c>
      <c r="P1128">
        <v>13.767899999999999</v>
      </c>
      <c r="Q1128">
        <v>335749.44839999999</v>
      </c>
      <c r="R1128">
        <v>3059147.1469999999</v>
      </c>
      <c r="S1128">
        <v>335736.54080000002</v>
      </c>
      <c r="T1128">
        <v>3059151.9375999998</v>
      </c>
      <c r="U1128">
        <v>1.3768000000000001E-2</v>
      </c>
    </row>
    <row r="1129" spans="1:21" x14ac:dyDescent="0.25">
      <c r="A1129">
        <v>1127</v>
      </c>
      <c r="B1129" t="s">
        <v>24</v>
      </c>
      <c r="C1129" t="s">
        <v>47</v>
      </c>
      <c r="D1129" t="s">
        <v>48</v>
      </c>
      <c r="E1129">
        <v>11</v>
      </c>
      <c r="F1129" t="s">
        <v>50</v>
      </c>
      <c r="G1129">
        <v>50</v>
      </c>
      <c r="H1129" t="s">
        <v>27</v>
      </c>
      <c r="I1129" t="s">
        <v>38</v>
      </c>
      <c r="J1129" t="s">
        <v>39</v>
      </c>
      <c r="K1129" t="s">
        <v>30</v>
      </c>
      <c r="L1129" t="s">
        <v>31</v>
      </c>
      <c r="M1129">
        <v>3</v>
      </c>
      <c r="N1129" t="s">
        <v>40</v>
      </c>
      <c r="O1129" t="s">
        <v>41</v>
      </c>
      <c r="P1129">
        <v>46.509599999999999</v>
      </c>
      <c r="Q1129">
        <v>335736.54080000002</v>
      </c>
      <c r="R1129">
        <v>3059151.9375999998</v>
      </c>
      <c r="S1129">
        <v>335717.36</v>
      </c>
      <c r="T1129">
        <v>3059109.5673000002</v>
      </c>
      <c r="U1129">
        <v>4.6510000000000003E-2</v>
      </c>
    </row>
    <row r="1130" spans="1:21" x14ac:dyDescent="0.25">
      <c r="A1130">
        <v>1128</v>
      </c>
      <c r="B1130" t="s">
        <v>24</v>
      </c>
      <c r="C1130" t="s">
        <v>47</v>
      </c>
      <c r="D1130" t="s">
        <v>48</v>
      </c>
      <c r="E1130">
        <v>11</v>
      </c>
      <c r="F1130" t="s">
        <v>50</v>
      </c>
      <c r="G1130">
        <v>50</v>
      </c>
      <c r="H1130" t="s">
        <v>27</v>
      </c>
      <c r="I1130" t="s">
        <v>38</v>
      </c>
      <c r="J1130" t="s">
        <v>39</v>
      </c>
      <c r="K1130" t="s">
        <v>30</v>
      </c>
      <c r="L1130" t="s">
        <v>31</v>
      </c>
      <c r="M1130">
        <v>3</v>
      </c>
      <c r="N1130" t="s">
        <v>40</v>
      </c>
      <c r="O1130" t="s">
        <v>41</v>
      </c>
      <c r="P1130">
        <v>6.2808200000000003</v>
      </c>
      <c r="Q1130">
        <v>335717.36</v>
      </c>
      <c r="R1130">
        <v>3059109.5673000002</v>
      </c>
      <c r="S1130">
        <v>335714.7697</v>
      </c>
      <c r="T1130">
        <v>3059103.8454999998</v>
      </c>
      <c r="U1130">
        <v>6.2810000000000001E-3</v>
      </c>
    </row>
    <row r="1131" spans="1:21" x14ac:dyDescent="0.25">
      <c r="A1131">
        <v>1129</v>
      </c>
      <c r="B1131" t="s">
        <v>24</v>
      </c>
      <c r="C1131" t="s">
        <v>47</v>
      </c>
      <c r="D1131" t="s">
        <v>48</v>
      </c>
      <c r="E1131">
        <v>11</v>
      </c>
      <c r="F1131" t="s">
        <v>50</v>
      </c>
      <c r="G1131">
        <v>50</v>
      </c>
      <c r="H1131" t="s">
        <v>27</v>
      </c>
      <c r="I1131" t="s">
        <v>38</v>
      </c>
      <c r="J1131" t="s">
        <v>39</v>
      </c>
      <c r="K1131" t="s">
        <v>30</v>
      </c>
      <c r="L1131" t="s">
        <v>31</v>
      </c>
      <c r="M1131">
        <v>3</v>
      </c>
      <c r="N1131" t="s">
        <v>40</v>
      </c>
      <c r="O1131" t="s">
        <v>41</v>
      </c>
      <c r="P1131">
        <v>47.252200000000002</v>
      </c>
      <c r="Q1131">
        <v>335714.7697</v>
      </c>
      <c r="R1131">
        <v>3059103.8454999998</v>
      </c>
      <c r="S1131">
        <v>335695.35940000002</v>
      </c>
      <c r="T1131">
        <v>3059060.7640999998</v>
      </c>
      <c r="U1131">
        <v>4.7252000000000002E-2</v>
      </c>
    </row>
    <row r="1132" spans="1:21" x14ac:dyDescent="0.25">
      <c r="A1132">
        <v>1130</v>
      </c>
      <c r="B1132" t="s">
        <v>24</v>
      </c>
      <c r="C1132" t="s">
        <v>47</v>
      </c>
      <c r="D1132" t="s">
        <v>48</v>
      </c>
      <c r="E1132">
        <v>11</v>
      </c>
      <c r="F1132" t="s">
        <v>50</v>
      </c>
      <c r="G1132">
        <v>50</v>
      </c>
      <c r="H1132" t="s">
        <v>27</v>
      </c>
      <c r="I1132" t="s">
        <v>38</v>
      </c>
      <c r="J1132" t="s">
        <v>39</v>
      </c>
      <c r="K1132" t="s">
        <v>30</v>
      </c>
      <c r="L1132" t="s">
        <v>31</v>
      </c>
      <c r="M1132">
        <v>3</v>
      </c>
      <c r="N1132" t="s">
        <v>40</v>
      </c>
      <c r="O1132" t="s">
        <v>41</v>
      </c>
      <c r="P1132">
        <v>37.150399999999998</v>
      </c>
      <c r="Q1132">
        <v>335695.35940000002</v>
      </c>
      <c r="R1132">
        <v>3059060.7640999998</v>
      </c>
      <c r="S1132">
        <v>335688.59019999998</v>
      </c>
      <c r="T1132">
        <v>3059024.2355999998</v>
      </c>
      <c r="U1132">
        <v>3.7150000000000002E-2</v>
      </c>
    </row>
    <row r="1133" spans="1:21" x14ac:dyDescent="0.25">
      <c r="A1133">
        <v>1131</v>
      </c>
      <c r="B1133" t="s">
        <v>24</v>
      </c>
      <c r="C1133" t="s">
        <v>47</v>
      </c>
      <c r="D1133" t="s">
        <v>48</v>
      </c>
      <c r="E1133">
        <v>11</v>
      </c>
      <c r="F1133" t="s">
        <v>50</v>
      </c>
      <c r="G1133">
        <v>50</v>
      </c>
      <c r="H1133" t="s">
        <v>27</v>
      </c>
      <c r="I1133" t="s">
        <v>38</v>
      </c>
      <c r="J1133" t="s">
        <v>39</v>
      </c>
      <c r="K1133" t="s">
        <v>30</v>
      </c>
      <c r="L1133" t="s">
        <v>31</v>
      </c>
      <c r="M1133">
        <v>3</v>
      </c>
      <c r="N1133" t="s">
        <v>40</v>
      </c>
      <c r="O1133" t="s">
        <v>41</v>
      </c>
      <c r="P1133">
        <v>27.861999999999998</v>
      </c>
      <c r="Q1133">
        <v>335688.59019999998</v>
      </c>
      <c r="R1133">
        <v>3059024.2355999998</v>
      </c>
      <c r="S1133">
        <v>335688.93849999999</v>
      </c>
      <c r="T1133">
        <v>3058996.3758</v>
      </c>
      <c r="U1133">
        <v>2.7862000000000001E-2</v>
      </c>
    </row>
    <row r="1134" spans="1:21" x14ac:dyDescent="0.25">
      <c r="A1134">
        <v>1132</v>
      </c>
      <c r="B1134" t="s">
        <v>24</v>
      </c>
      <c r="C1134" t="s">
        <v>47</v>
      </c>
      <c r="D1134" t="s">
        <v>48</v>
      </c>
      <c r="E1134">
        <v>11</v>
      </c>
      <c r="F1134" t="s">
        <v>50</v>
      </c>
      <c r="G1134">
        <v>50</v>
      </c>
      <c r="H1134" t="s">
        <v>27</v>
      </c>
      <c r="I1134" t="s">
        <v>38</v>
      </c>
      <c r="J1134" t="s">
        <v>39</v>
      </c>
      <c r="K1134" t="s">
        <v>30</v>
      </c>
      <c r="L1134" t="s">
        <v>31</v>
      </c>
      <c r="M1134">
        <v>3</v>
      </c>
      <c r="N1134" t="s">
        <v>40</v>
      </c>
      <c r="O1134" t="s">
        <v>41</v>
      </c>
      <c r="P1134">
        <v>0.39496900000000001</v>
      </c>
      <c r="Q1134">
        <v>335688.93849999999</v>
      </c>
      <c r="R1134">
        <v>3058996.3758</v>
      </c>
      <c r="S1134">
        <v>335688.79869999998</v>
      </c>
      <c r="T1134">
        <v>3058996.0063999998</v>
      </c>
      <c r="U1134">
        <v>3.9500000000000001E-4</v>
      </c>
    </row>
    <row r="1135" spans="1:21" x14ac:dyDescent="0.25">
      <c r="A1135">
        <v>1133</v>
      </c>
      <c r="B1135" t="s">
        <v>24</v>
      </c>
      <c r="C1135" t="s">
        <v>47</v>
      </c>
      <c r="D1135" t="s">
        <v>48</v>
      </c>
      <c r="E1135">
        <v>11</v>
      </c>
      <c r="F1135" t="s">
        <v>50</v>
      </c>
      <c r="G1135">
        <v>50</v>
      </c>
      <c r="H1135" t="s">
        <v>27</v>
      </c>
      <c r="I1135" t="s">
        <v>38</v>
      </c>
      <c r="J1135" t="s">
        <v>39</v>
      </c>
      <c r="K1135" t="s">
        <v>30</v>
      </c>
      <c r="L1135" t="s">
        <v>31</v>
      </c>
      <c r="M1135">
        <v>3</v>
      </c>
      <c r="N1135" t="s">
        <v>40</v>
      </c>
      <c r="O1135" t="s">
        <v>41</v>
      </c>
      <c r="P1135">
        <v>36.388500000000001</v>
      </c>
      <c r="Q1135">
        <v>335688.79869999998</v>
      </c>
      <c r="R1135">
        <v>3058996.0063999998</v>
      </c>
      <c r="S1135">
        <v>335675.9215</v>
      </c>
      <c r="T1135">
        <v>3058961.9726</v>
      </c>
      <c r="U1135">
        <v>3.6387999999999997E-2</v>
      </c>
    </row>
    <row r="1136" spans="1:21" x14ac:dyDescent="0.25">
      <c r="A1136">
        <v>1134</v>
      </c>
      <c r="B1136" t="s">
        <v>24</v>
      </c>
      <c r="C1136" t="s">
        <v>47</v>
      </c>
      <c r="D1136" t="s">
        <v>48</v>
      </c>
      <c r="E1136">
        <v>11</v>
      </c>
      <c r="F1136" t="s">
        <v>50</v>
      </c>
      <c r="G1136">
        <v>50</v>
      </c>
      <c r="H1136" t="s">
        <v>27</v>
      </c>
      <c r="I1136" t="s">
        <v>38</v>
      </c>
      <c r="J1136" t="s">
        <v>39</v>
      </c>
      <c r="K1136" t="s">
        <v>30</v>
      </c>
      <c r="L1136" t="s">
        <v>31</v>
      </c>
      <c r="M1136">
        <v>3</v>
      </c>
      <c r="N1136" t="s">
        <v>40</v>
      </c>
      <c r="O1136" t="s">
        <v>41</v>
      </c>
      <c r="P1136">
        <v>27.7485</v>
      </c>
      <c r="Q1136">
        <v>335675.9215</v>
      </c>
      <c r="R1136">
        <v>3058961.9726</v>
      </c>
      <c r="S1136">
        <v>335660.16360000003</v>
      </c>
      <c r="T1136">
        <v>3058939.1326000001</v>
      </c>
      <c r="U1136">
        <v>2.7747999999999998E-2</v>
      </c>
    </row>
    <row r="1137" spans="1:21" x14ac:dyDescent="0.25">
      <c r="A1137">
        <v>1135</v>
      </c>
      <c r="B1137" t="s">
        <v>24</v>
      </c>
      <c r="C1137" t="s">
        <v>47</v>
      </c>
      <c r="D1137" t="s">
        <v>48</v>
      </c>
      <c r="E1137">
        <v>11</v>
      </c>
      <c r="F1137" t="s">
        <v>50</v>
      </c>
      <c r="G1137">
        <v>50</v>
      </c>
      <c r="H1137" t="s">
        <v>27</v>
      </c>
      <c r="I1137" t="s">
        <v>38</v>
      </c>
      <c r="J1137" t="s">
        <v>39</v>
      </c>
      <c r="K1137" t="s">
        <v>30</v>
      </c>
      <c r="L1137" t="s">
        <v>31</v>
      </c>
      <c r="M1137">
        <v>3</v>
      </c>
      <c r="N1137" t="s">
        <v>40</v>
      </c>
      <c r="O1137" t="s">
        <v>41</v>
      </c>
      <c r="P1137">
        <v>25.476199999999999</v>
      </c>
      <c r="Q1137">
        <v>335660.16360000003</v>
      </c>
      <c r="R1137">
        <v>3058939.1326000001</v>
      </c>
      <c r="S1137">
        <v>335638.12719999999</v>
      </c>
      <c r="T1137">
        <v>3058951.9167999998</v>
      </c>
      <c r="U1137">
        <v>2.5475999999999999E-2</v>
      </c>
    </row>
    <row r="1138" spans="1:21" x14ac:dyDescent="0.25">
      <c r="A1138">
        <v>1136</v>
      </c>
      <c r="B1138" t="s">
        <v>24</v>
      </c>
      <c r="C1138" t="s">
        <v>47</v>
      </c>
      <c r="D1138" t="s">
        <v>48</v>
      </c>
      <c r="E1138">
        <v>11</v>
      </c>
      <c r="F1138" t="s">
        <v>50</v>
      </c>
      <c r="G1138">
        <v>50</v>
      </c>
      <c r="H1138" t="s">
        <v>27</v>
      </c>
      <c r="I1138" t="s">
        <v>38</v>
      </c>
      <c r="J1138" t="s">
        <v>39</v>
      </c>
      <c r="K1138" t="s">
        <v>30</v>
      </c>
      <c r="L1138" t="s">
        <v>31</v>
      </c>
      <c r="M1138">
        <v>3</v>
      </c>
      <c r="N1138" t="s">
        <v>40</v>
      </c>
      <c r="O1138" t="s">
        <v>41</v>
      </c>
      <c r="P1138">
        <v>18.175699999999999</v>
      </c>
      <c r="Q1138">
        <v>335638.12719999999</v>
      </c>
      <c r="R1138">
        <v>3058951.9167999998</v>
      </c>
      <c r="S1138">
        <v>335620.31209999998</v>
      </c>
      <c r="T1138">
        <v>3058955.5191000002</v>
      </c>
      <c r="U1138">
        <v>1.8176000000000001E-2</v>
      </c>
    </row>
    <row r="1139" spans="1:21" x14ac:dyDescent="0.25">
      <c r="A1139">
        <v>1137</v>
      </c>
      <c r="B1139" t="s">
        <v>24</v>
      </c>
      <c r="C1139" t="s">
        <v>47</v>
      </c>
      <c r="D1139" t="s">
        <v>48</v>
      </c>
      <c r="E1139">
        <v>11</v>
      </c>
      <c r="F1139" t="s">
        <v>50</v>
      </c>
      <c r="G1139">
        <v>50</v>
      </c>
      <c r="H1139" t="s">
        <v>27</v>
      </c>
      <c r="I1139" t="s">
        <v>38</v>
      </c>
      <c r="J1139" t="s">
        <v>39</v>
      </c>
      <c r="K1139" t="s">
        <v>30</v>
      </c>
      <c r="L1139" t="s">
        <v>31</v>
      </c>
      <c r="M1139">
        <v>3</v>
      </c>
      <c r="N1139" t="s">
        <v>40</v>
      </c>
      <c r="O1139" t="s">
        <v>41</v>
      </c>
      <c r="P1139">
        <v>26.791699999999999</v>
      </c>
      <c r="Q1139">
        <v>335620.31209999998</v>
      </c>
      <c r="R1139">
        <v>3058955.5191000002</v>
      </c>
      <c r="S1139">
        <v>335595.83620000002</v>
      </c>
      <c r="T1139">
        <v>3058966.4153</v>
      </c>
      <c r="U1139">
        <v>2.6792E-2</v>
      </c>
    </row>
    <row r="1140" spans="1:21" x14ac:dyDescent="0.25">
      <c r="A1140">
        <v>1138</v>
      </c>
      <c r="B1140" t="s">
        <v>24</v>
      </c>
      <c r="C1140" t="s">
        <v>47</v>
      </c>
      <c r="D1140" t="s">
        <v>48</v>
      </c>
      <c r="E1140">
        <v>11</v>
      </c>
      <c r="F1140" t="s">
        <v>50</v>
      </c>
      <c r="G1140">
        <v>50</v>
      </c>
      <c r="H1140" t="s">
        <v>27</v>
      </c>
      <c r="I1140" t="s">
        <v>38</v>
      </c>
      <c r="J1140" t="s">
        <v>39</v>
      </c>
      <c r="K1140" t="s">
        <v>30</v>
      </c>
      <c r="L1140" t="s">
        <v>31</v>
      </c>
      <c r="M1140">
        <v>3</v>
      </c>
      <c r="N1140" t="s">
        <v>40</v>
      </c>
      <c r="O1140" t="s">
        <v>41</v>
      </c>
      <c r="P1140">
        <v>24.5684</v>
      </c>
      <c r="Q1140">
        <v>335595.83620000002</v>
      </c>
      <c r="R1140">
        <v>3058966.4153</v>
      </c>
      <c r="S1140">
        <v>335572.77610000002</v>
      </c>
      <c r="T1140">
        <v>3058974.8911000001</v>
      </c>
      <c r="U1140">
        <v>2.4568E-2</v>
      </c>
    </row>
    <row r="1141" spans="1:21" x14ac:dyDescent="0.25">
      <c r="A1141">
        <v>1139</v>
      </c>
      <c r="B1141" t="s">
        <v>24</v>
      </c>
      <c r="C1141" t="s">
        <v>47</v>
      </c>
      <c r="D1141" t="s">
        <v>48</v>
      </c>
      <c r="E1141">
        <v>11</v>
      </c>
      <c r="F1141" t="s">
        <v>50</v>
      </c>
      <c r="G1141">
        <v>50</v>
      </c>
      <c r="H1141" t="s">
        <v>27</v>
      </c>
      <c r="I1141" t="s">
        <v>38</v>
      </c>
      <c r="J1141" t="s">
        <v>39</v>
      </c>
      <c r="K1141" t="s">
        <v>30</v>
      </c>
      <c r="L1141" t="s">
        <v>31</v>
      </c>
      <c r="M1141">
        <v>3</v>
      </c>
      <c r="N1141" t="s">
        <v>40</v>
      </c>
      <c r="O1141" t="s">
        <v>41</v>
      </c>
      <c r="P1141">
        <v>14.6073</v>
      </c>
      <c r="Q1141">
        <v>335572.77610000002</v>
      </c>
      <c r="R1141">
        <v>3058974.8911000001</v>
      </c>
      <c r="S1141">
        <v>335570.55709999998</v>
      </c>
      <c r="T1141">
        <v>3058989.3289000001</v>
      </c>
      <c r="U1141">
        <v>1.4607E-2</v>
      </c>
    </row>
    <row r="1142" spans="1:21" x14ac:dyDescent="0.25">
      <c r="A1142">
        <v>1140</v>
      </c>
      <c r="B1142" t="s">
        <v>24</v>
      </c>
      <c r="C1142" t="s">
        <v>47</v>
      </c>
      <c r="D1142" t="s">
        <v>48</v>
      </c>
      <c r="E1142">
        <v>11</v>
      </c>
      <c r="F1142" t="s">
        <v>50</v>
      </c>
      <c r="G1142">
        <v>50</v>
      </c>
      <c r="H1142" t="s">
        <v>27</v>
      </c>
      <c r="I1142" t="s">
        <v>38</v>
      </c>
      <c r="J1142" t="s">
        <v>39</v>
      </c>
      <c r="K1142" t="s">
        <v>30</v>
      </c>
      <c r="L1142" t="s">
        <v>31</v>
      </c>
      <c r="M1142">
        <v>3</v>
      </c>
      <c r="N1142" t="s">
        <v>40</v>
      </c>
      <c r="O1142" t="s">
        <v>41</v>
      </c>
      <c r="P1142">
        <v>12.6898</v>
      </c>
      <c r="Q1142">
        <v>335570.55709999998</v>
      </c>
      <c r="R1142">
        <v>3058989.3289000001</v>
      </c>
      <c r="S1142">
        <v>335565.40279999998</v>
      </c>
      <c r="T1142">
        <v>3059000.9248000002</v>
      </c>
      <c r="U1142">
        <v>1.269E-2</v>
      </c>
    </row>
    <row r="1143" spans="1:21" x14ac:dyDescent="0.25">
      <c r="A1143">
        <v>1141</v>
      </c>
      <c r="B1143" t="s">
        <v>24</v>
      </c>
      <c r="C1143" t="s">
        <v>47</v>
      </c>
      <c r="D1143" t="s">
        <v>48</v>
      </c>
      <c r="E1143">
        <v>11</v>
      </c>
      <c r="F1143" t="s">
        <v>50</v>
      </c>
      <c r="G1143">
        <v>50</v>
      </c>
      <c r="H1143" t="s">
        <v>27</v>
      </c>
      <c r="I1143" t="s">
        <v>38</v>
      </c>
      <c r="J1143" t="s">
        <v>39</v>
      </c>
      <c r="K1143" t="s">
        <v>30</v>
      </c>
      <c r="L1143" t="s">
        <v>31</v>
      </c>
      <c r="M1143">
        <v>3</v>
      </c>
      <c r="N1143" t="s">
        <v>40</v>
      </c>
      <c r="O1143" t="s">
        <v>41</v>
      </c>
      <c r="P1143">
        <v>15.344900000000001</v>
      </c>
      <c r="Q1143">
        <v>335565.40279999998</v>
      </c>
      <c r="R1143">
        <v>3059000.9248000002</v>
      </c>
      <c r="S1143">
        <v>335557.37170000002</v>
      </c>
      <c r="T1143">
        <v>3059014.0003</v>
      </c>
      <c r="U1143">
        <v>1.5344999999999999E-2</v>
      </c>
    </row>
    <row r="1144" spans="1:21" x14ac:dyDescent="0.25">
      <c r="A1144">
        <v>1142</v>
      </c>
      <c r="B1144" t="s">
        <v>24</v>
      </c>
      <c r="C1144" t="s">
        <v>47</v>
      </c>
      <c r="D1144" t="s">
        <v>48</v>
      </c>
      <c r="E1144">
        <v>11</v>
      </c>
      <c r="F1144" t="s">
        <v>50</v>
      </c>
      <c r="G1144">
        <v>50</v>
      </c>
      <c r="H1144" t="s">
        <v>27</v>
      </c>
      <c r="I1144" t="s">
        <v>38</v>
      </c>
      <c r="J1144" t="s">
        <v>39</v>
      </c>
      <c r="K1144" t="s">
        <v>30</v>
      </c>
      <c r="L1144" t="s">
        <v>31</v>
      </c>
      <c r="M1144">
        <v>3</v>
      </c>
      <c r="N1144" t="s">
        <v>40</v>
      </c>
      <c r="O1144" t="s">
        <v>41</v>
      </c>
      <c r="P1144">
        <v>24.955300000000001</v>
      </c>
      <c r="Q1144">
        <v>335557.37170000002</v>
      </c>
      <c r="R1144">
        <v>3059014.0003</v>
      </c>
      <c r="S1144">
        <v>335541.70159999997</v>
      </c>
      <c r="T1144">
        <v>3059033.4223000002</v>
      </c>
      <c r="U1144">
        <v>2.4955000000000001E-2</v>
      </c>
    </row>
    <row r="1145" spans="1:21" x14ac:dyDescent="0.25">
      <c r="A1145">
        <v>1143</v>
      </c>
      <c r="B1145" t="s">
        <v>24</v>
      </c>
      <c r="C1145" t="s">
        <v>47</v>
      </c>
      <c r="D1145" t="s">
        <v>48</v>
      </c>
      <c r="E1145">
        <v>11</v>
      </c>
      <c r="F1145" t="s">
        <v>50</v>
      </c>
      <c r="G1145">
        <v>50</v>
      </c>
      <c r="H1145" t="s">
        <v>27</v>
      </c>
      <c r="I1145" t="s">
        <v>38</v>
      </c>
      <c r="J1145" t="s">
        <v>39</v>
      </c>
      <c r="K1145" t="s">
        <v>30</v>
      </c>
      <c r="L1145" t="s">
        <v>31</v>
      </c>
      <c r="M1145">
        <v>3</v>
      </c>
      <c r="N1145" t="s">
        <v>40</v>
      </c>
      <c r="O1145" t="s">
        <v>41</v>
      </c>
      <c r="P1145">
        <v>13.3607</v>
      </c>
      <c r="Q1145">
        <v>335541.70159999997</v>
      </c>
      <c r="R1145">
        <v>3059033.4223000002</v>
      </c>
      <c r="S1145">
        <v>335535.0993</v>
      </c>
      <c r="T1145">
        <v>3059045.0377000002</v>
      </c>
      <c r="U1145">
        <v>1.3361E-2</v>
      </c>
    </row>
    <row r="1146" spans="1:21" x14ac:dyDescent="0.25">
      <c r="A1146">
        <v>1144</v>
      </c>
      <c r="B1146" t="s">
        <v>24</v>
      </c>
      <c r="C1146" t="s">
        <v>47</v>
      </c>
      <c r="D1146" t="s">
        <v>48</v>
      </c>
      <c r="E1146">
        <v>11</v>
      </c>
      <c r="F1146" t="s">
        <v>50</v>
      </c>
      <c r="G1146">
        <v>50</v>
      </c>
      <c r="H1146" t="s">
        <v>27</v>
      </c>
      <c r="I1146" t="s">
        <v>38</v>
      </c>
      <c r="J1146" t="s">
        <v>39</v>
      </c>
      <c r="K1146" t="s">
        <v>30</v>
      </c>
      <c r="L1146" t="s">
        <v>31</v>
      </c>
      <c r="M1146">
        <v>3</v>
      </c>
      <c r="N1146" t="s">
        <v>40</v>
      </c>
      <c r="O1146" t="s">
        <v>41</v>
      </c>
      <c r="P1146">
        <v>24.708500000000001</v>
      </c>
      <c r="Q1146">
        <v>335535.0993</v>
      </c>
      <c r="R1146">
        <v>3059045.0377000002</v>
      </c>
      <c r="S1146">
        <v>335510.98320000002</v>
      </c>
      <c r="T1146">
        <v>3059039.6593999998</v>
      </c>
      <c r="U1146">
        <v>2.4708999999999998E-2</v>
      </c>
    </row>
    <row r="1147" spans="1:21" x14ac:dyDescent="0.25">
      <c r="A1147">
        <v>1145</v>
      </c>
      <c r="B1147" t="s">
        <v>24</v>
      </c>
      <c r="C1147" t="s">
        <v>47</v>
      </c>
      <c r="D1147" t="s">
        <v>48</v>
      </c>
      <c r="E1147">
        <v>11</v>
      </c>
      <c r="F1147" t="s">
        <v>50</v>
      </c>
      <c r="G1147">
        <v>50</v>
      </c>
      <c r="H1147" t="s">
        <v>27</v>
      </c>
      <c r="I1147" t="s">
        <v>38</v>
      </c>
      <c r="J1147" t="s">
        <v>39</v>
      </c>
      <c r="K1147" t="s">
        <v>30</v>
      </c>
      <c r="L1147" t="s">
        <v>31</v>
      </c>
      <c r="M1147">
        <v>3</v>
      </c>
      <c r="N1147" t="s">
        <v>40</v>
      </c>
      <c r="O1147" t="s">
        <v>41</v>
      </c>
      <c r="P1147">
        <v>182.267</v>
      </c>
      <c r="Q1147">
        <v>335510.98320000002</v>
      </c>
      <c r="R1147">
        <v>3059039.6593999998</v>
      </c>
      <c r="S1147">
        <v>335332.0491</v>
      </c>
      <c r="T1147">
        <v>3059004.9624999999</v>
      </c>
      <c r="U1147">
        <v>0.18226700000000001</v>
      </c>
    </row>
    <row r="1148" spans="1:21" x14ac:dyDescent="0.25">
      <c r="A1148">
        <v>1146</v>
      </c>
      <c r="B1148" t="s">
        <v>24</v>
      </c>
      <c r="C1148" t="s">
        <v>47</v>
      </c>
      <c r="D1148" t="s">
        <v>48</v>
      </c>
      <c r="E1148">
        <v>11</v>
      </c>
      <c r="F1148" t="s">
        <v>50</v>
      </c>
      <c r="G1148">
        <v>50</v>
      </c>
      <c r="H1148" t="s">
        <v>27</v>
      </c>
      <c r="I1148" t="s">
        <v>38</v>
      </c>
      <c r="J1148" t="s">
        <v>39</v>
      </c>
      <c r="K1148" t="s">
        <v>30</v>
      </c>
      <c r="L1148" t="s">
        <v>31</v>
      </c>
      <c r="M1148">
        <v>3</v>
      </c>
      <c r="N1148" t="s">
        <v>40</v>
      </c>
      <c r="O1148" t="s">
        <v>41</v>
      </c>
      <c r="P1148">
        <v>13.488</v>
      </c>
      <c r="Q1148">
        <v>335332.0491</v>
      </c>
      <c r="R1148">
        <v>3059004.9624999999</v>
      </c>
      <c r="S1148">
        <v>335318.8077</v>
      </c>
      <c r="T1148">
        <v>3059002.395</v>
      </c>
      <c r="U1148">
        <v>1.3488E-2</v>
      </c>
    </row>
    <row r="1149" spans="1:21" x14ac:dyDescent="0.25">
      <c r="A1149">
        <v>1147</v>
      </c>
      <c r="B1149" t="s">
        <v>24</v>
      </c>
      <c r="C1149" t="s">
        <v>47</v>
      </c>
      <c r="D1149" t="s">
        <v>48</v>
      </c>
      <c r="E1149">
        <v>11</v>
      </c>
      <c r="F1149" t="s">
        <v>50</v>
      </c>
      <c r="G1149">
        <v>50</v>
      </c>
      <c r="H1149" t="s">
        <v>27</v>
      </c>
      <c r="I1149" t="s">
        <v>38</v>
      </c>
      <c r="J1149" t="s">
        <v>39</v>
      </c>
      <c r="K1149" t="s">
        <v>30</v>
      </c>
      <c r="L1149" t="s">
        <v>31</v>
      </c>
      <c r="M1149">
        <v>3</v>
      </c>
      <c r="N1149" t="s">
        <v>40</v>
      </c>
      <c r="O1149" t="s">
        <v>41</v>
      </c>
      <c r="P1149">
        <v>12.856199999999999</v>
      </c>
      <c r="Q1149">
        <v>335318.8077</v>
      </c>
      <c r="R1149">
        <v>3059002.395</v>
      </c>
      <c r="S1149">
        <v>335314.2035</v>
      </c>
      <c r="T1149">
        <v>3058990.3914999999</v>
      </c>
      <c r="U1149">
        <v>1.2855999999999999E-2</v>
      </c>
    </row>
    <row r="1150" spans="1:21" x14ac:dyDescent="0.25">
      <c r="A1150">
        <v>1148</v>
      </c>
      <c r="B1150" t="s">
        <v>24</v>
      </c>
      <c r="C1150" t="s">
        <v>47</v>
      </c>
      <c r="D1150" t="s">
        <v>48</v>
      </c>
      <c r="E1150">
        <v>11</v>
      </c>
      <c r="F1150" t="s">
        <v>50</v>
      </c>
      <c r="G1150">
        <v>50</v>
      </c>
      <c r="H1150" t="s">
        <v>27</v>
      </c>
      <c r="I1150" t="s">
        <v>38</v>
      </c>
      <c r="J1150" t="s">
        <v>39</v>
      </c>
      <c r="K1150" t="s">
        <v>30</v>
      </c>
      <c r="L1150" t="s">
        <v>31</v>
      </c>
      <c r="M1150">
        <v>3</v>
      </c>
      <c r="N1150" t="s">
        <v>40</v>
      </c>
      <c r="O1150" t="s">
        <v>41</v>
      </c>
      <c r="P1150">
        <v>38.462899999999998</v>
      </c>
      <c r="Q1150">
        <v>335314.2035</v>
      </c>
      <c r="R1150">
        <v>3058990.3914999999</v>
      </c>
      <c r="S1150">
        <v>335305.48930000002</v>
      </c>
      <c r="T1150">
        <v>3058952.9287999999</v>
      </c>
      <c r="U1150">
        <v>3.8462999999999997E-2</v>
      </c>
    </row>
    <row r="1151" spans="1:21" x14ac:dyDescent="0.25">
      <c r="A1151">
        <v>1149</v>
      </c>
      <c r="B1151" t="s">
        <v>24</v>
      </c>
      <c r="C1151" t="s">
        <v>47</v>
      </c>
      <c r="D1151" t="s">
        <v>48</v>
      </c>
      <c r="E1151">
        <v>11</v>
      </c>
      <c r="F1151" t="s">
        <v>50</v>
      </c>
      <c r="G1151">
        <v>50</v>
      </c>
      <c r="H1151" t="s">
        <v>27</v>
      </c>
      <c r="I1151" t="s">
        <v>38</v>
      </c>
      <c r="J1151" t="s">
        <v>39</v>
      </c>
      <c r="K1151" t="s">
        <v>30</v>
      </c>
      <c r="L1151" t="s">
        <v>31</v>
      </c>
      <c r="M1151">
        <v>3</v>
      </c>
      <c r="N1151" t="s">
        <v>40</v>
      </c>
      <c r="O1151" t="s">
        <v>41</v>
      </c>
      <c r="P1151">
        <v>21.952400000000001</v>
      </c>
      <c r="Q1151">
        <v>335305.48930000002</v>
      </c>
      <c r="R1151">
        <v>3058952.9287999999</v>
      </c>
      <c r="S1151">
        <v>335301.33529999998</v>
      </c>
      <c r="T1151">
        <v>3058931.3730000001</v>
      </c>
      <c r="U1151">
        <v>2.1951999999999999E-2</v>
      </c>
    </row>
    <row r="1152" spans="1:21" x14ac:dyDescent="0.25">
      <c r="A1152">
        <v>1150</v>
      </c>
      <c r="B1152" t="s">
        <v>24</v>
      </c>
      <c r="C1152" t="s">
        <v>47</v>
      </c>
      <c r="D1152" t="s">
        <v>48</v>
      </c>
      <c r="E1152">
        <v>11</v>
      </c>
      <c r="F1152" t="s">
        <v>50</v>
      </c>
      <c r="G1152">
        <v>50</v>
      </c>
      <c r="H1152" t="s">
        <v>27</v>
      </c>
      <c r="I1152" t="s">
        <v>38</v>
      </c>
      <c r="J1152" t="s">
        <v>39</v>
      </c>
      <c r="K1152" t="s">
        <v>30</v>
      </c>
      <c r="L1152" t="s">
        <v>31</v>
      </c>
      <c r="M1152">
        <v>3</v>
      </c>
      <c r="N1152" t="s">
        <v>40</v>
      </c>
      <c r="O1152" t="s">
        <v>41</v>
      </c>
      <c r="P1152">
        <v>22.652799999999999</v>
      </c>
      <c r="Q1152">
        <v>335301.33529999998</v>
      </c>
      <c r="R1152">
        <v>3058931.3730000001</v>
      </c>
      <c r="S1152">
        <v>335302.96100000001</v>
      </c>
      <c r="T1152">
        <v>3058908.7785999998</v>
      </c>
      <c r="U1152">
        <v>2.2653E-2</v>
      </c>
    </row>
    <row r="1153" spans="1:21" x14ac:dyDescent="0.25">
      <c r="A1153">
        <v>1151</v>
      </c>
      <c r="B1153" t="s">
        <v>24</v>
      </c>
      <c r="C1153" t="s">
        <v>47</v>
      </c>
      <c r="D1153" t="s">
        <v>48</v>
      </c>
      <c r="E1153">
        <v>11</v>
      </c>
      <c r="F1153" t="s">
        <v>50</v>
      </c>
      <c r="G1153">
        <v>50</v>
      </c>
      <c r="H1153" t="s">
        <v>27</v>
      </c>
      <c r="I1153" t="s">
        <v>38</v>
      </c>
      <c r="J1153" t="s">
        <v>39</v>
      </c>
      <c r="K1153" t="s">
        <v>30</v>
      </c>
      <c r="L1153" t="s">
        <v>31</v>
      </c>
      <c r="M1153">
        <v>3</v>
      </c>
      <c r="N1153" t="s">
        <v>40</v>
      </c>
      <c r="O1153" t="s">
        <v>41</v>
      </c>
      <c r="P1153">
        <v>24.0212</v>
      </c>
      <c r="Q1153">
        <v>335302.96100000001</v>
      </c>
      <c r="R1153">
        <v>3058908.7785999998</v>
      </c>
      <c r="S1153">
        <v>335309.40740000003</v>
      </c>
      <c r="T1153">
        <v>3058885.6386000002</v>
      </c>
      <c r="U1153">
        <v>2.4021000000000001E-2</v>
      </c>
    </row>
    <row r="1154" spans="1:21" x14ac:dyDescent="0.25">
      <c r="A1154">
        <v>1152</v>
      </c>
      <c r="B1154" t="s">
        <v>24</v>
      </c>
      <c r="C1154" t="s">
        <v>47</v>
      </c>
      <c r="D1154" t="s">
        <v>48</v>
      </c>
      <c r="E1154">
        <v>11</v>
      </c>
      <c r="F1154" t="s">
        <v>50</v>
      </c>
      <c r="G1154">
        <v>50</v>
      </c>
      <c r="H1154" t="s">
        <v>27</v>
      </c>
      <c r="I1154" t="s">
        <v>38</v>
      </c>
      <c r="J1154" t="s">
        <v>39</v>
      </c>
      <c r="K1154" t="s">
        <v>30</v>
      </c>
      <c r="L1154" t="s">
        <v>31</v>
      </c>
      <c r="M1154">
        <v>3</v>
      </c>
      <c r="N1154" t="s">
        <v>40</v>
      </c>
      <c r="O1154" t="s">
        <v>41</v>
      </c>
      <c r="P1154">
        <v>44.468699999999998</v>
      </c>
      <c r="Q1154">
        <v>335309.40740000003</v>
      </c>
      <c r="R1154">
        <v>3058885.6386000002</v>
      </c>
      <c r="S1154">
        <v>335312.67009999999</v>
      </c>
      <c r="T1154">
        <v>3058841.2897999999</v>
      </c>
      <c r="U1154">
        <v>4.4469000000000002E-2</v>
      </c>
    </row>
    <row r="1155" spans="1:21" x14ac:dyDescent="0.25">
      <c r="A1155">
        <v>1153</v>
      </c>
      <c r="B1155" t="s">
        <v>24</v>
      </c>
      <c r="C1155" t="s">
        <v>47</v>
      </c>
      <c r="D1155" t="s">
        <v>48</v>
      </c>
      <c r="E1155">
        <v>11</v>
      </c>
      <c r="F1155" t="s">
        <v>50</v>
      </c>
      <c r="G1155">
        <v>50</v>
      </c>
      <c r="H1155" t="s">
        <v>27</v>
      </c>
      <c r="I1155" t="s">
        <v>38</v>
      </c>
      <c r="J1155" t="s">
        <v>39</v>
      </c>
      <c r="K1155" t="s">
        <v>30</v>
      </c>
      <c r="L1155" t="s">
        <v>31</v>
      </c>
      <c r="M1155">
        <v>3</v>
      </c>
      <c r="N1155" t="s">
        <v>40</v>
      </c>
      <c r="O1155" t="s">
        <v>41</v>
      </c>
      <c r="P1155">
        <v>43.345999999999997</v>
      </c>
      <c r="Q1155">
        <v>335312.67009999999</v>
      </c>
      <c r="R1155">
        <v>3058841.2897999999</v>
      </c>
      <c r="S1155">
        <v>335301.00099999999</v>
      </c>
      <c r="T1155">
        <v>3058799.5441000001</v>
      </c>
      <c r="U1155">
        <v>4.3346000000000003E-2</v>
      </c>
    </row>
    <row r="1156" spans="1:21" x14ac:dyDescent="0.25">
      <c r="A1156">
        <v>1154</v>
      </c>
      <c r="B1156" t="s">
        <v>24</v>
      </c>
      <c r="C1156" t="s">
        <v>47</v>
      </c>
      <c r="D1156" t="s">
        <v>48</v>
      </c>
      <c r="E1156">
        <v>11</v>
      </c>
      <c r="F1156" t="s">
        <v>50</v>
      </c>
      <c r="G1156">
        <v>50</v>
      </c>
      <c r="H1156" t="s">
        <v>27</v>
      </c>
      <c r="I1156" t="s">
        <v>38</v>
      </c>
      <c r="J1156" t="s">
        <v>39</v>
      </c>
      <c r="K1156" t="s">
        <v>30</v>
      </c>
      <c r="L1156" t="s">
        <v>31</v>
      </c>
      <c r="M1156">
        <v>3</v>
      </c>
      <c r="N1156" t="s">
        <v>40</v>
      </c>
      <c r="O1156" t="s">
        <v>41</v>
      </c>
      <c r="P1156">
        <v>32.310299999999998</v>
      </c>
      <c r="Q1156">
        <v>335301.00099999999</v>
      </c>
      <c r="R1156">
        <v>3058799.5441000001</v>
      </c>
      <c r="S1156">
        <v>335294.29700000002</v>
      </c>
      <c r="T1156">
        <v>3058767.9369000001</v>
      </c>
      <c r="U1156">
        <v>3.2309999999999998E-2</v>
      </c>
    </row>
    <row r="1157" spans="1:21" x14ac:dyDescent="0.25">
      <c r="A1157">
        <v>1155</v>
      </c>
      <c r="B1157" t="s">
        <v>24</v>
      </c>
      <c r="C1157" t="s">
        <v>47</v>
      </c>
      <c r="D1157" t="s">
        <v>48</v>
      </c>
      <c r="E1157">
        <v>11</v>
      </c>
      <c r="F1157" t="s">
        <v>50</v>
      </c>
      <c r="G1157">
        <v>50</v>
      </c>
      <c r="H1157" t="s">
        <v>27</v>
      </c>
      <c r="I1157" t="s">
        <v>38</v>
      </c>
      <c r="J1157" t="s">
        <v>39</v>
      </c>
      <c r="K1157" t="s">
        <v>30</v>
      </c>
      <c r="L1157" t="s">
        <v>31</v>
      </c>
      <c r="M1157">
        <v>3</v>
      </c>
      <c r="N1157" t="s">
        <v>40</v>
      </c>
      <c r="O1157" t="s">
        <v>41</v>
      </c>
      <c r="P1157">
        <v>35.498399999999997</v>
      </c>
      <c r="Q1157">
        <v>335535.0993</v>
      </c>
      <c r="R1157">
        <v>3059045.0377000002</v>
      </c>
      <c r="S1157">
        <v>335512.29229999997</v>
      </c>
      <c r="T1157">
        <v>3059072.2401999999</v>
      </c>
      <c r="U1157">
        <v>3.5498000000000002E-2</v>
      </c>
    </row>
    <row r="1158" spans="1:21" x14ac:dyDescent="0.25">
      <c r="A1158">
        <v>1156</v>
      </c>
      <c r="B1158" t="s">
        <v>24</v>
      </c>
      <c r="C1158" t="s">
        <v>47</v>
      </c>
      <c r="D1158" t="s">
        <v>48</v>
      </c>
      <c r="E1158">
        <v>11</v>
      </c>
      <c r="F1158" t="s">
        <v>50</v>
      </c>
      <c r="G1158">
        <v>50</v>
      </c>
      <c r="H1158" t="s">
        <v>27</v>
      </c>
      <c r="I1158" t="s">
        <v>38</v>
      </c>
      <c r="J1158" t="s">
        <v>39</v>
      </c>
      <c r="K1158" t="s">
        <v>30</v>
      </c>
      <c r="L1158" t="s">
        <v>31</v>
      </c>
      <c r="M1158">
        <v>3</v>
      </c>
      <c r="N1158" t="s">
        <v>40</v>
      </c>
      <c r="O1158" t="s">
        <v>41</v>
      </c>
      <c r="P1158">
        <v>19.919599999999999</v>
      </c>
      <c r="Q1158">
        <v>335512.29229999997</v>
      </c>
      <c r="R1158">
        <v>3059072.2401999999</v>
      </c>
      <c r="S1158">
        <v>335500.43859999999</v>
      </c>
      <c r="T1158">
        <v>3059088.2489</v>
      </c>
      <c r="U1158">
        <v>1.992E-2</v>
      </c>
    </row>
    <row r="1159" spans="1:21" x14ac:dyDescent="0.25">
      <c r="A1159">
        <v>1157</v>
      </c>
      <c r="B1159" t="s">
        <v>24</v>
      </c>
      <c r="C1159" t="s">
        <v>47</v>
      </c>
      <c r="D1159" t="s">
        <v>48</v>
      </c>
      <c r="E1159">
        <v>11</v>
      </c>
      <c r="F1159" t="s">
        <v>50</v>
      </c>
      <c r="G1159">
        <v>50</v>
      </c>
      <c r="H1159" t="s">
        <v>27</v>
      </c>
      <c r="I1159" t="s">
        <v>38</v>
      </c>
      <c r="J1159" t="s">
        <v>39</v>
      </c>
      <c r="K1159" t="s">
        <v>30</v>
      </c>
      <c r="L1159" t="s">
        <v>31</v>
      </c>
      <c r="M1159">
        <v>3</v>
      </c>
      <c r="N1159" t="s">
        <v>40</v>
      </c>
      <c r="O1159" t="s">
        <v>41</v>
      </c>
      <c r="P1159">
        <v>17.898</v>
      </c>
      <c r="Q1159">
        <v>335500.43859999999</v>
      </c>
      <c r="R1159">
        <v>3059088.2489</v>
      </c>
      <c r="S1159">
        <v>335490.01360000001</v>
      </c>
      <c r="T1159">
        <v>3059102.7974</v>
      </c>
      <c r="U1159">
        <v>1.7898000000000001E-2</v>
      </c>
    </row>
    <row r="1160" spans="1:21" x14ac:dyDescent="0.25">
      <c r="A1160">
        <v>1158</v>
      </c>
      <c r="B1160" t="s">
        <v>24</v>
      </c>
      <c r="C1160" t="s">
        <v>47</v>
      </c>
      <c r="D1160" t="s">
        <v>48</v>
      </c>
      <c r="E1160">
        <v>11</v>
      </c>
      <c r="F1160" t="s">
        <v>50</v>
      </c>
      <c r="G1160">
        <v>50</v>
      </c>
      <c r="H1160" t="s">
        <v>27</v>
      </c>
      <c r="I1160" t="s">
        <v>38</v>
      </c>
      <c r="J1160" t="s">
        <v>39</v>
      </c>
      <c r="K1160" t="s">
        <v>30</v>
      </c>
      <c r="L1160" t="s">
        <v>31</v>
      </c>
      <c r="M1160">
        <v>3</v>
      </c>
      <c r="N1160" t="s">
        <v>40</v>
      </c>
      <c r="O1160" t="s">
        <v>41</v>
      </c>
      <c r="P1160">
        <v>23.929200000000002</v>
      </c>
      <c r="Q1160">
        <v>335329.17930000002</v>
      </c>
      <c r="R1160">
        <v>3059023.9597</v>
      </c>
      <c r="S1160">
        <v>335318.8077</v>
      </c>
      <c r="T1160">
        <v>3059002.395</v>
      </c>
      <c r="U1160">
        <v>2.3928999999999999E-2</v>
      </c>
    </row>
    <row r="1161" spans="1:21" x14ac:dyDescent="0.25">
      <c r="A1161">
        <v>1159</v>
      </c>
      <c r="B1161" t="s">
        <v>24</v>
      </c>
      <c r="C1161" t="s">
        <v>47</v>
      </c>
      <c r="D1161" t="s">
        <v>48</v>
      </c>
      <c r="E1161">
        <v>11</v>
      </c>
      <c r="F1161" t="s">
        <v>50</v>
      </c>
      <c r="G1161">
        <v>50</v>
      </c>
      <c r="H1161" t="s">
        <v>27</v>
      </c>
      <c r="I1161" t="s">
        <v>38</v>
      </c>
      <c r="J1161" t="s">
        <v>39</v>
      </c>
      <c r="K1161" t="s">
        <v>30</v>
      </c>
      <c r="L1161" t="s">
        <v>31</v>
      </c>
      <c r="M1161">
        <v>3</v>
      </c>
      <c r="N1161" t="s">
        <v>40</v>
      </c>
      <c r="O1161" t="s">
        <v>41</v>
      </c>
      <c r="P1161">
        <v>25.7636</v>
      </c>
      <c r="Q1161">
        <v>335660.16360000003</v>
      </c>
      <c r="R1161">
        <v>3058939.1326000001</v>
      </c>
      <c r="S1161">
        <v>335656.68089999998</v>
      </c>
      <c r="T1161">
        <v>3058913.6055000001</v>
      </c>
      <c r="U1161">
        <v>2.5763999999999999E-2</v>
      </c>
    </row>
    <row r="1162" spans="1:21" x14ac:dyDescent="0.25">
      <c r="A1162">
        <v>1160</v>
      </c>
      <c r="B1162" t="s">
        <v>24</v>
      </c>
      <c r="C1162" t="s">
        <v>47</v>
      </c>
      <c r="D1162" t="s">
        <v>48</v>
      </c>
      <c r="E1162">
        <v>11</v>
      </c>
      <c r="F1162" t="s">
        <v>50</v>
      </c>
      <c r="G1162">
        <v>50</v>
      </c>
      <c r="H1162" t="s">
        <v>27</v>
      </c>
      <c r="I1162" t="s">
        <v>38</v>
      </c>
      <c r="J1162" t="s">
        <v>39</v>
      </c>
      <c r="K1162" t="s">
        <v>30</v>
      </c>
      <c r="L1162" t="s">
        <v>31</v>
      </c>
      <c r="M1162">
        <v>3</v>
      </c>
      <c r="N1162" t="s">
        <v>40</v>
      </c>
      <c r="O1162" t="s">
        <v>41</v>
      </c>
      <c r="P1162">
        <v>22.0901</v>
      </c>
      <c r="Q1162">
        <v>335656.68089999998</v>
      </c>
      <c r="R1162">
        <v>3058913.6055000001</v>
      </c>
      <c r="S1162">
        <v>335656.38280000002</v>
      </c>
      <c r="T1162">
        <v>3058891.5173999998</v>
      </c>
      <c r="U1162">
        <v>2.2089999999999999E-2</v>
      </c>
    </row>
    <row r="1163" spans="1:21" x14ac:dyDescent="0.25">
      <c r="A1163">
        <v>1161</v>
      </c>
      <c r="B1163" t="s">
        <v>24</v>
      </c>
      <c r="C1163" t="s">
        <v>47</v>
      </c>
      <c r="D1163" t="s">
        <v>48</v>
      </c>
      <c r="E1163">
        <v>11</v>
      </c>
      <c r="F1163" t="s">
        <v>50</v>
      </c>
      <c r="G1163">
        <v>50</v>
      </c>
      <c r="H1163" t="s">
        <v>27</v>
      </c>
      <c r="I1163" t="s">
        <v>38</v>
      </c>
      <c r="J1163" t="s">
        <v>39</v>
      </c>
      <c r="K1163" t="s">
        <v>30</v>
      </c>
      <c r="L1163" t="s">
        <v>31</v>
      </c>
      <c r="M1163">
        <v>3</v>
      </c>
      <c r="N1163" t="s">
        <v>40</v>
      </c>
      <c r="O1163" t="s">
        <v>41</v>
      </c>
      <c r="P1163">
        <v>46.136800000000001</v>
      </c>
      <c r="Q1163">
        <v>336216.41619999998</v>
      </c>
      <c r="R1163">
        <v>3059159.0844000001</v>
      </c>
      <c r="S1163">
        <v>336226.19290000002</v>
      </c>
      <c r="T1163">
        <v>3059204.1734000002</v>
      </c>
      <c r="U1163">
        <v>4.6136999999999997E-2</v>
      </c>
    </row>
    <row r="1164" spans="1:21" x14ac:dyDescent="0.25">
      <c r="A1164">
        <v>1162</v>
      </c>
      <c r="B1164" t="s">
        <v>24</v>
      </c>
      <c r="C1164" t="s">
        <v>47</v>
      </c>
      <c r="D1164" t="s">
        <v>48</v>
      </c>
      <c r="E1164">
        <v>11</v>
      </c>
      <c r="F1164" t="s">
        <v>50</v>
      </c>
      <c r="G1164">
        <v>50</v>
      </c>
      <c r="H1164" t="s">
        <v>27</v>
      </c>
      <c r="I1164" t="s">
        <v>38</v>
      </c>
      <c r="J1164" t="s">
        <v>39</v>
      </c>
      <c r="K1164" t="s">
        <v>30</v>
      </c>
      <c r="L1164" t="s">
        <v>31</v>
      </c>
      <c r="M1164">
        <v>3</v>
      </c>
      <c r="N1164" t="s">
        <v>40</v>
      </c>
      <c r="O1164" t="s">
        <v>41</v>
      </c>
      <c r="P1164">
        <v>31.8492</v>
      </c>
      <c r="Q1164">
        <v>336226.19290000002</v>
      </c>
      <c r="R1164">
        <v>3059204.1734000002</v>
      </c>
      <c r="S1164">
        <v>336211.12099999998</v>
      </c>
      <c r="T1164">
        <v>3059232.2307000002</v>
      </c>
      <c r="U1164">
        <v>3.1849000000000002E-2</v>
      </c>
    </row>
    <row r="1165" spans="1:21" x14ac:dyDescent="0.25">
      <c r="A1165">
        <v>1163</v>
      </c>
      <c r="B1165" t="s">
        <v>24</v>
      </c>
      <c r="C1165" t="s">
        <v>47</v>
      </c>
      <c r="D1165" t="s">
        <v>48</v>
      </c>
      <c r="E1165">
        <v>11</v>
      </c>
      <c r="F1165" t="s">
        <v>50</v>
      </c>
      <c r="G1165">
        <v>50</v>
      </c>
      <c r="H1165" t="s">
        <v>27</v>
      </c>
      <c r="I1165" t="s">
        <v>38</v>
      </c>
      <c r="J1165" t="s">
        <v>39</v>
      </c>
      <c r="K1165" t="s">
        <v>30</v>
      </c>
      <c r="L1165" t="s">
        <v>31</v>
      </c>
      <c r="M1165">
        <v>3</v>
      </c>
      <c r="N1165" t="s">
        <v>40</v>
      </c>
      <c r="O1165" t="s">
        <v>41</v>
      </c>
      <c r="P1165">
        <v>33.016399999999997</v>
      </c>
      <c r="Q1165">
        <v>336211.12099999998</v>
      </c>
      <c r="R1165">
        <v>3059232.2307000002</v>
      </c>
      <c r="S1165">
        <v>336240.29629999999</v>
      </c>
      <c r="T1165">
        <v>3059247.6866000001</v>
      </c>
      <c r="U1165">
        <v>3.3015999999999997E-2</v>
      </c>
    </row>
    <row r="1166" spans="1:21" x14ac:dyDescent="0.25">
      <c r="A1166">
        <v>1164</v>
      </c>
      <c r="B1166" t="s">
        <v>24</v>
      </c>
      <c r="C1166" t="s">
        <v>47</v>
      </c>
      <c r="D1166" t="s">
        <v>48</v>
      </c>
      <c r="E1166">
        <v>11</v>
      </c>
      <c r="F1166" t="s">
        <v>50</v>
      </c>
      <c r="G1166">
        <v>50</v>
      </c>
      <c r="H1166" t="s">
        <v>27</v>
      </c>
      <c r="I1166" t="s">
        <v>38</v>
      </c>
      <c r="J1166" t="s">
        <v>39</v>
      </c>
      <c r="K1166" t="s">
        <v>30</v>
      </c>
      <c r="L1166" t="s">
        <v>31</v>
      </c>
      <c r="M1166">
        <v>3</v>
      </c>
      <c r="N1166" t="s">
        <v>40</v>
      </c>
      <c r="O1166" t="s">
        <v>41</v>
      </c>
      <c r="P1166">
        <v>22.2209</v>
      </c>
      <c r="Q1166">
        <v>336240.29629999999</v>
      </c>
      <c r="R1166">
        <v>3059247.6866000001</v>
      </c>
      <c r="S1166">
        <v>336238.17979999998</v>
      </c>
      <c r="T1166">
        <v>3059269.8064999999</v>
      </c>
      <c r="U1166">
        <v>2.2221000000000001E-2</v>
      </c>
    </row>
    <row r="1167" spans="1:21" x14ac:dyDescent="0.25">
      <c r="A1167">
        <v>1165</v>
      </c>
      <c r="B1167" t="s">
        <v>24</v>
      </c>
      <c r="C1167" t="s">
        <v>47</v>
      </c>
      <c r="D1167" t="s">
        <v>48</v>
      </c>
      <c r="E1167">
        <v>11</v>
      </c>
      <c r="F1167" t="s">
        <v>50</v>
      </c>
      <c r="G1167">
        <v>50</v>
      </c>
      <c r="H1167" t="s">
        <v>27</v>
      </c>
      <c r="I1167" t="s">
        <v>38</v>
      </c>
      <c r="J1167" t="s">
        <v>39</v>
      </c>
      <c r="K1167" t="s">
        <v>30</v>
      </c>
      <c r="L1167" t="s">
        <v>31</v>
      </c>
      <c r="M1167">
        <v>3</v>
      </c>
      <c r="N1167" t="s">
        <v>40</v>
      </c>
      <c r="O1167" t="s">
        <v>41</v>
      </c>
      <c r="P1167">
        <v>40.9968</v>
      </c>
      <c r="Q1167">
        <v>336238.17979999998</v>
      </c>
      <c r="R1167">
        <v>3059269.8064999999</v>
      </c>
      <c r="S1167">
        <v>336268.9596</v>
      </c>
      <c r="T1167">
        <v>3059296.8868</v>
      </c>
      <c r="U1167">
        <v>4.0996999999999999E-2</v>
      </c>
    </row>
    <row r="1168" spans="1:21" x14ac:dyDescent="0.25">
      <c r="A1168">
        <v>1166</v>
      </c>
      <c r="B1168" t="s">
        <v>24</v>
      </c>
      <c r="C1168" t="s">
        <v>47</v>
      </c>
      <c r="D1168" t="s">
        <v>48</v>
      </c>
      <c r="E1168">
        <v>11</v>
      </c>
      <c r="F1168" t="s">
        <v>50</v>
      </c>
      <c r="G1168">
        <v>50</v>
      </c>
      <c r="H1168" t="s">
        <v>27</v>
      </c>
      <c r="I1168" t="s">
        <v>38</v>
      </c>
      <c r="J1168" t="s">
        <v>39</v>
      </c>
      <c r="K1168" t="s">
        <v>30</v>
      </c>
      <c r="L1168" t="s">
        <v>31</v>
      </c>
      <c r="M1168">
        <v>3</v>
      </c>
      <c r="N1168" t="s">
        <v>40</v>
      </c>
      <c r="O1168" t="s">
        <v>41</v>
      </c>
      <c r="P1168">
        <v>14.762499999999999</v>
      </c>
      <c r="Q1168">
        <v>336522.9472</v>
      </c>
      <c r="R1168">
        <v>3059165.1275999998</v>
      </c>
      <c r="S1168">
        <v>336515.6361</v>
      </c>
      <c r="T1168">
        <v>3059177.9525000001</v>
      </c>
      <c r="U1168">
        <v>1.4762000000000001E-2</v>
      </c>
    </row>
    <row r="1169" spans="1:21" x14ac:dyDescent="0.25">
      <c r="A1169">
        <v>1167</v>
      </c>
      <c r="B1169" t="s">
        <v>24</v>
      </c>
      <c r="C1169" t="s">
        <v>47</v>
      </c>
      <c r="D1169" t="s">
        <v>48</v>
      </c>
      <c r="E1169">
        <v>11</v>
      </c>
      <c r="F1169" t="s">
        <v>50</v>
      </c>
      <c r="G1169">
        <v>50</v>
      </c>
      <c r="H1169" t="s">
        <v>27</v>
      </c>
      <c r="I1169" t="s">
        <v>38</v>
      </c>
      <c r="J1169" t="s">
        <v>39</v>
      </c>
      <c r="K1169" t="s">
        <v>30</v>
      </c>
      <c r="L1169" t="s">
        <v>31</v>
      </c>
      <c r="M1169">
        <v>3</v>
      </c>
      <c r="N1169" t="s">
        <v>40</v>
      </c>
      <c r="O1169" t="s">
        <v>41</v>
      </c>
      <c r="P1169">
        <v>16.036300000000001</v>
      </c>
      <c r="Q1169">
        <v>336515.6361</v>
      </c>
      <c r="R1169">
        <v>3059177.9525000001</v>
      </c>
      <c r="S1169">
        <v>336500.74959999998</v>
      </c>
      <c r="T1169">
        <v>3059183.9153</v>
      </c>
      <c r="U1169">
        <v>1.6036000000000002E-2</v>
      </c>
    </row>
    <row r="1170" spans="1:21" x14ac:dyDescent="0.25">
      <c r="A1170">
        <v>1168</v>
      </c>
      <c r="B1170" t="s">
        <v>24</v>
      </c>
      <c r="C1170" t="s">
        <v>47</v>
      </c>
      <c r="D1170" t="s">
        <v>48</v>
      </c>
      <c r="E1170">
        <v>11</v>
      </c>
      <c r="F1170" t="s">
        <v>50</v>
      </c>
      <c r="G1170">
        <v>50</v>
      </c>
      <c r="H1170" t="s">
        <v>27</v>
      </c>
      <c r="I1170" t="s">
        <v>38</v>
      </c>
      <c r="J1170" t="s">
        <v>39</v>
      </c>
      <c r="K1170" t="s">
        <v>30</v>
      </c>
      <c r="L1170" t="s">
        <v>31</v>
      </c>
      <c r="M1170">
        <v>3</v>
      </c>
      <c r="N1170" t="s">
        <v>40</v>
      </c>
      <c r="O1170" t="s">
        <v>41</v>
      </c>
      <c r="P1170">
        <v>18.2134</v>
      </c>
      <c r="Q1170">
        <v>336500.74959999998</v>
      </c>
      <c r="R1170">
        <v>3059183.9153</v>
      </c>
      <c r="S1170">
        <v>336486.41680000001</v>
      </c>
      <c r="T1170">
        <v>3059195.1535999998</v>
      </c>
      <c r="U1170">
        <v>1.8213E-2</v>
      </c>
    </row>
    <row r="1171" spans="1:21" x14ac:dyDescent="0.25">
      <c r="A1171">
        <v>1169</v>
      </c>
      <c r="B1171" t="s">
        <v>24</v>
      </c>
      <c r="C1171" t="s">
        <v>47</v>
      </c>
      <c r="D1171" t="s">
        <v>48</v>
      </c>
      <c r="E1171">
        <v>11</v>
      </c>
      <c r="F1171" t="s">
        <v>50</v>
      </c>
      <c r="G1171">
        <v>50</v>
      </c>
      <c r="H1171" t="s">
        <v>27</v>
      </c>
      <c r="I1171" t="s">
        <v>38</v>
      </c>
      <c r="J1171" t="s">
        <v>39</v>
      </c>
      <c r="K1171" t="s">
        <v>30</v>
      </c>
      <c r="L1171" t="s">
        <v>31</v>
      </c>
      <c r="M1171">
        <v>3</v>
      </c>
      <c r="N1171" t="s">
        <v>40</v>
      </c>
      <c r="O1171" t="s">
        <v>41</v>
      </c>
      <c r="P1171">
        <v>13.3224</v>
      </c>
      <c r="Q1171">
        <v>336486.41680000001</v>
      </c>
      <c r="R1171">
        <v>3059195.1535999998</v>
      </c>
      <c r="S1171">
        <v>336476.39600000001</v>
      </c>
      <c r="T1171">
        <v>3059203.9325999999</v>
      </c>
      <c r="U1171">
        <v>1.3322000000000001E-2</v>
      </c>
    </row>
    <row r="1172" spans="1:21" x14ac:dyDescent="0.25">
      <c r="A1172">
        <v>1170</v>
      </c>
      <c r="B1172" t="s">
        <v>24</v>
      </c>
      <c r="C1172" t="s">
        <v>47</v>
      </c>
      <c r="D1172" t="s">
        <v>48</v>
      </c>
      <c r="E1172">
        <v>11</v>
      </c>
      <c r="F1172" t="s">
        <v>50</v>
      </c>
      <c r="G1172">
        <v>50</v>
      </c>
      <c r="H1172" t="s">
        <v>27</v>
      </c>
      <c r="I1172" t="s">
        <v>38</v>
      </c>
      <c r="J1172" t="s">
        <v>39</v>
      </c>
      <c r="K1172" t="s">
        <v>30</v>
      </c>
      <c r="L1172" t="s">
        <v>31</v>
      </c>
      <c r="M1172">
        <v>3</v>
      </c>
      <c r="N1172" t="s">
        <v>40</v>
      </c>
      <c r="O1172" t="s">
        <v>41</v>
      </c>
      <c r="P1172">
        <v>11.3598</v>
      </c>
      <c r="Q1172">
        <v>336476.39600000001</v>
      </c>
      <c r="R1172">
        <v>3059203.9325999999</v>
      </c>
      <c r="S1172">
        <v>336465.32610000001</v>
      </c>
      <c r="T1172">
        <v>3059206.4826000002</v>
      </c>
      <c r="U1172">
        <v>1.136E-2</v>
      </c>
    </row>
    <row r="1173" spans="1:21" x14ac:dyDescent="0.25">
      <c r="A1173">
        <v>1171</v>
      </c>
      <c r="B1173" t="s">
        <v>24</v>
      </c>
      <c r="C1173" t="s">
        <v>47</v>
      </c>
      <c r="D1173" t="s">
        <v>48</v>
      </c>
      <c r="E1173">
        <v>11</v>
      </c>
      <c r="F1173" t="s">
        <v>50</v>
      </c>
      <c r="G1173">
        <v>50</v>
      </c>
      <c r="H1173" t="s">
        <v>27</v>
      </c>
      <c r="I1173" t="s">
        <v>38</v>
      </c>
      <c r="J1173" t="s">
        <v>39</v>
      </c>
      <c r="K1173" t="s">
        <v>30</v>
      </c>
      <c r="L1173" t="s">
        <v>31</v>
      </c>
      <c r="M1173">
        <v>3</v>
      </c>
      <c r="N1173" t="s">
        <v>40</v>
      </c>
      <c r="O1173" t="s">
        <v>41</v>
      </c>
      <c r="P1173">
        <v>22.4756</v>
      </c>
      <c r="Q1173">
        <v>336978.95419999998</v>
      </c>
      <c r="R1173">
        <v>3059100.7862</v>
      </c>
      <c r="S1173">
        <v>336970.63689999998</v>
      </c>
      <c r="T1173">
        <v>3059121.6661999999</v>
      </c>
      <c r="U1173">
        <v>2.2475999999999999E-2</v>
      </c>
    </row>
    <row r="1174" spans="1:21" x14ac:dyDescent="0.25">
      <c r="A1174">
        <v>1172</v>
      </c>
      <c r="B1174" t="s">
        <v>24</v>
      </c>
      <c r="C1174" t="s">
        <v>47</v>
      </c>
      <c r="D1174" t="s">
        <v>48</v>
      </c>
      <c r="E1174">
        <v>11</v>
      </c>
      <c r="F1174" t="s">
        <v>50</v>
      </c>
      <c r="G1174">
        <v>50</v>
      </c>
      <c r="H1174" t="s">
        <v>27</v>
      </c>
      <c r="I1174" t="s">
        <v>38</v>
      </c>
      <c r="J1174" t="s">
        <v>39</v>
      </c>
      <c r="K1174" t="s">
        <v>30</v>
      </c>
      <c r="L1174" t="s">
        <v>31</v>
      </c>
      <c r="M1174">
        <v>3</v>
      </c>
      <c r="N1174" t="s">
        <v>40</v>
      </c>
      <c r="O1174" t="s">
        <v>41</v>
      </c>
      <c r="P1174">
        <v>31.2746</v>
      </c>
      <c r="Q1174">
        <v>336970.63689999998</v>
      </c>
      <c r="R1174">
        <v>3059121.6661999999</v>
      </c>
      <c r="S1174">
        <v>336976.84080000001</v>
      </c>
      <c r="T1174">
        <v>3059152.3193000001</v>
      </c>
      <c r="U1174">
        <v>3.1274999999999997E-2</v>
      </c>
    </row>
    <row r="1175" spans="1:21" x14ac:dyDescent="0.25">
      <c r="A1175">
        <v>1173</v>
      </c>
      <c r="B1175" t="s">
        <v>24</v>
      </c>
      <c r="C1175" t="s">
        <v>47</v>
      </c>
      <c r="D1175" t="s">
        <v>48</v>
      </c>
      <c r="E1175">
        <v>11</v>
      </c>
      <c r="F1175" t="s">
        <v>50</v>
      </c>
      <c r="G1175">
        <v>50</v>
      </c>
      <c r="H1175" t="s">
        <v>27</v>
      </c>
      <c r="I1175" t="s">
        <v>38</v>
      </c>
      <c r="J1175" t="s">
        <v>39</v>
      </c>
      <c r="K1175" t="s">
        <v>30</v>
      </c>
      <c r="L1175" t="s">
        <v>31</v>
      </c>
      <c r="M1175">
        <v>3</v>
      </c>
      <c r="N1175" t="s">
        <v>40</v>
      </c>
      <c r="O1175" t="s">
        <v>41</v>
      </c>
      <c r="P1175">
        <v>36.464500000000001</v>
      </c>
      <c r="Q1175">
        <v>336976.84080000001</v>
      </c>
      <c r="R1175">
        <v>3059152.3193000001</v>
      </c>
      <c r="S1175">
        <v>336988.8885</v>
      </c>
      <c r="T1175">
        <v>3059186.736</v>
      </c>
      <c r="U1175">
        <v>3.6464000000000003E-2</v>
      </c>
    </row>
    <row r="1176" spans="1:21" x14ac:dyDescent="0.25">
      <c r="A1176">
        <v>1174</v>
      </c>
      <c r="B1176" t="s">
        <v>24</v>
      </c>
      <c r="C1176" t="s">
        <v>47</v>
      </c>
      <c r="D1176" t="s">
        <v>48</v>
      </c>
      <c r="E1176">
        <v>11</v>
      </c>
      <c r="F1176" t="s">
        <v>50</v>
      </c>
      <c r="G1176">
        <v>50</v>
      </c>
      <c r="H1176" t="s">
        <v>27</v>
      </c>
      <c r="I1176" t="s">
        <v>38</v>
      </c>
      <c r="J1176" t="s">
        <v>39</v>
      </c>
      <c r="K1176" t="s">
        <v>30</v>
      </c>
      <c r="L1176" t="s">
        <v>31</v>
      </c>
      <c r="M1176">
        <v>3</v>
      </c>
      <c r="N1176" t="s">
        <v>40</v>
      </c>
      <c r="O1176" t="s">
        <v>41</v>
      </c>
      <c r="P1176">
        <v>43.487299999999998</v>
      </c>
      <c r="Q1176">
        <v>336988.8885</v>
      </c>
      <c r="R1176">
        <v>3059186.736</v>
      </c>
      <c r="S1176">
        <v>336984.64</v>
      </c>
      <c r="T1176">
        <v>3059230.0153000001</v>
      </c>
      <c r="U1176">
        <v>4.3486999999999998E-2</v>
      </c>
    </row>
    <row r="1177" spans="1:21" x14ac:dyDescent="0.25">
      <c r="A1177">
        <v>1175</v>
      </c>
      <c r="B1177" t="s">
        <v>24</v>
      </c>
      <c r="C1177" t="s">
        <v>47</v>
      </c>
      <c r="D1177" t="s">
        <v>48</v>
      </c>
      <c r="E1177">
        <v>11</v>
      </c>
      <c r="F1177" t="s">
        <v>50</v>
      </c>
      <c r="G1177">
        <v>50</v>
      </c>
      <c r="H1177" t="s">
        <v>27</v>
      </c>
      <c r="I1177" t="s">
        <v>38</v>
      </c>
      <c r="J1177" t="s">
        <v>39</v>
      </c>
      <c r="K1177" t="s">
        <v>30</v>
      </c>
      <c r="L1177" t="s">
        <v>31</v>
      </c>
      <c r="M1177">
        <v>3</v>
      </c>
      <c r="N1177" t="s">
        <v>40</v>
      </c>
      <c r="O1177" t="s">
        <v>41</v>
      </c>
      <c r="P1177">
        <v>37.456000000000003</v>
      </c>
      <c r="Q1177">
        <v>336984.64</v>
      </c>
      <c r="R1177">
        <v>3059230.0153000001</v>
      </c>
      <c r="S1177">
        <v>336985.14130000002</v>
      </c>
      <c r="T1177">
        <v>3059267.4679</v>
      </c>
      <c r="U1177">
        <v>3.7456000000000003E-2</v>
      </c>
    </row>
    <row r="1178" spans="1:21" x14ac:dyDescent="0.25">
      <c r="A1178">
        <v>1176</v>
      </c>
      <c r="B1178" t="s">
        <v>24</v>
      </c>
      <c r="C1178" t="s">
        <v>47</v>
      </c>
      <c r="D1178" t="s">
        <v>48</v>
      </c>
      <c r="E1178">
        <v>11</v>
      </c>
      <c r="F1178" t="s">
        <v>50</v>
      </c>
      <c r="G1178">
        <v>50</v>
      </c>
      <c r="H1178" t="s">
        <v>27</v>
      </c>
      <c r="I1178" t="s">
        <v>38</v>
      </c>
      <c r="J1178" t="s">
        <v>39</v>
      </c>
      <c r="K1178" t="s">
        <v>30</v>
      </c>
      <c r="L1178" t="s">
        <v>31</v>
      </c>
      <c r="M1178">
        <v>3</v>
      </c>
      <c r="N1178" t="s">
        <v>40</v>
      </c>
      <c r="O1178" t="s">
        <v>41</v>
      </c>
      <c r="P1178">
        <v>30.869199999999999</v>
      </c>
      <c r="Q1178">
        <v>336985.14130000002</v>
      </c>
      <c r="R1178">
        <v>3059267.4679</v>
      </c>
      <c r="S1178">
        <v>336988.44890000002</v>
      </c>
      <c r="T1178">
        <v>3059298.1593999998</v>
      </c>
      <c r="U1178">
        <v>3.0869000000000001E-2</v>
      </c>
    </row>
    <row r="1179" spans="1:21" x14ac:dyDescent="0.25">
      <c r="A1179">
        <v>1177</v>
      </c>
      <c r="B1179" t="s">
        <v>24</v>
      </c>
      <c r="C1179" t="s">
        <v>47</v>
      </c>
      <c r="D1179" t="s">
        <v>48</v>
      </c>
      <c r="E1179">
        <v>11</v>
      </c>
      <c r="F1179" t="s">
        <v>50</v>
      </c>
      <c r="G1179">
        <v>50</v>
      </c>
      <c r="H1179" t="s">
        <v>27</v>
      </c>
      <c r="I1179" t="s">
        <v>38</v>
      </c>
      <c r="J1179" t="s">
        <v>39</v>
      </c>
      <c r="K1179" t="s">
        <v>30</v>
      </c>
      <c r="L1179" t="s">
        <v>31</v>
      </c>
      <c r="M1179">
        <v>3</v>
      </c>
      <c r="N1179" t="s">
        <v>40</v>
      </c>
      <c r="O1179" t="s">
        <v>41</v>
      </c>
      <c r="P1179">
        <v>0.25076599999999999</v>
      </c>
      <c r="Q1179">
        <v>335935.3872</v>
      </c>
      <c r="R1179">
        <v>3062477.2108999998</v>
      </c>
      <c r="S1179">
        <v>335935.20056199998</v>
      </c>
      <c r="T1179">
        <v>3062477.3783800001</v>
      </c>
      <c r="U1179">
        <v>2.5099999999999998E-4</v>
      </c>
    </row>
    <row r="1180" spans="1:21" x14ac:dyDescent="0.25">
      <c r="A1180">
        <v>1178</v>
      </c>
      <c r="B1180" t="s">
        <v>24</v>
      </c>
      <c r="C1180" t="s">
        <v>47</v>
      </c>
      <c r="D1180" t="s">
        <v>48</v>
      </c>
      <c r="E1180">
        <v>11</v>
      </c>
      <c r="F1180" t="s">
        <v>50</v>
      </c>
      <c r="G1180">
        <v>50</v>
      </c>
      <c r="H1180" t="s">
        <v>27</v>
      </c>
      <c r="I1180" t="s">
        <v>38</v>
      </c>
      <c r="J1180" t="s">
        <v>39</v>
      </c>
      <c r="K1180" t="s">
        <v>30</v>
      </c>
      <c r="L1180" t="s">
        <v>31</v>
      </c>
      <c r="M1180">
        <v>3</v>
      </c>
      <c r="N1180" t="s">
        <v>40</v>
      </c>
      <c r="O1180" t="s">
        <v>41</v>
      </c>
      <c r="P1180">
        <v>8.8749500000000001</v>
      </c>
      <c r="Q1180">
        <v>335935.20056199998</v>
      </c>
      <c r="R1180">
        <v>3062477.3783800001</v>
      </c>
      <c r="S1180">
        <v>335928.59519800002</v>
      </c>
      <c r="T1180">
        <v>3062483.30577</v>
      </c>
      <c r="U1180">
        <v>8.8749999999999992E-3</v>
      </c>
    </row>
    <row r="1181" spans="1:21" x14ac:dyDescent="0.25">
      <c r="A1181">
        <v>1179</v>
      </c>
      <c r="B1181" t="s">
        <v>24</v>
      </c>
      <c r="C1181" t="s">
        <v>47</v>
      </c>
      <c r="D1181" t="s">
        <v>48</v>
      </c>
      <c r="E1181">
        <v>11</v>
      </c>
      <c r="F1181" t="s">
        <v>50</v>
      </c>
      <c r="G1181">
        <v>50</v>
      </c>
      <c r="H1181" t="s">
        <v>27</v>
      </c>
      <c r="I1181" t="s">
        <v>38</v>
      </c>
      <c r="J1181" t="s">
        <v>39</v>
      </c>
      <c r="K1181" t="s">
        <v>30</v>
      </c>
      <c r="L1181" t="s">
        <v>31</v>
      </c>
      <c r="M1181">
        <v>3</v>
      </c>
      <c r="N1181" t="s">
        <v>40</v>
      </c>
      <c r="O1181" t="s">
        <v>41</v>
      </c>
      <c r="P1181">
        <v>0.36728899999999998</v>
      </c>
      <c r="Q1181">
        <v>335928.59519800002</v>
      </c>
      <c r="R1181">
        <v>3062483.30577</v>
      </c>
      <c r="S1181">
        <v>335928.32183600002</v>
      </c>
      <c r="T1181">
        <v>3062483.55107</v>
      </c>
      <c r="U1181">
        <v>3.6699999999999998E-4</v>
      </c>
    </row>
    <row r="1182" spans="1:21" x14ac:dyDescent="0.25">
      <c r="A1182">
        <v>1180</v>
      </c>
      <c r="B1182" t="s">
        <v>24</v>
      </c>
      <c r="C1182" t="s">
        <v>47</v>
      </c>
      <c r="D1182" t="s">
        <v>48</v>
      </c>
      <c r="E1182">
        <v>11</v>
      </c>
      <c r="F1182" t="s">
        <v>50</v>
      </c>
      <c r="G1182">
        <v>50</v>
      </c>
      <c r="H1182" t="s">
        <v>27</v>
      </c>
      <c r="I1182" t="s">
        <v>38</v>
      </c>
      <c r="J1182" t="s">
        <v>39</v>
      </c>
      <c r="K1182" t="s">
        <v>30</v>
      </c>
      <c r="L1182" t="s">
        <v>31</v>
      </c>
      <c r="M1182">
        <v>3</v>
      </c>
      <c r="N1182" t="s">
        <v>40</v>
      </c>
      <c r="O1182" t="s">
        <v>41</v>
      </c>
      <c r="P1182">
        <v>65.832700000000003</v>
      </c>
      <c r="Q1182">
        <v>335928.32183600002</v>
      </c>
      <c r="R1182">
        <v>3062483.55107</v>
      </c>
      <c r="S1182">
        <v>335879.32449999999</v>
      </c>
      <c r="T1182">
        <v>3062527.5192999998</v>
      </c>
      <c r="U1182">
        <v>6.5833000000000003E-2</v>
      </c>
    </row>
    <row r="1183" spans="1:21" x14ac:dyDescent="0.25">
      <c r="A1183">
        <v>1181</v>
      </c>
      <c r="B1183" t="s">
        <v>24</v>
      </c>
      <c r="C1183" t="s">
        <v>47</v>
      </c>
      <c r="D1183" t="s">
        <v>48</v>
      </c>
      <c r="E1183">
        <v>11</v>
      </c>
      <c r="F1183" t="s">
        <v>50</v>
      </c>
      <c r="G1183">
        <v>50</v>
      </c>
      <c r="H1183" t="s">
        <v>27</v>
      </c>
      <c r="I1183" t="s">
        <v>38</v>
      </c>
      <c r="J1183" t="s">
        <v>39</v>
      </c>
      <c r="K1183" t="s">
        <v>30</v>
      </c>
      <c r="L1183" t="s">
        <v>31</v>
      </c>
      <c r="M1183">
        <v>3</v>
      </c>
      <c r="N1183" t="s">
        <v>40</v>
      </c>
      <c r="O1183" t="s">
        <v>41</v>
      </c>
      <c r="P1183">
        <v>44.813400000000001</v>
      </c>
      <c r="Q1183">
        <v>335879.32449999999</v>
      </c>
      <c r="R1183">
        <v>3062527.5192999998</v>
      </c>
      <c r="S1183">
        <v>335843.37410000002</v>
      </c>
      <c r="T1183">
        <v>3062554.2740000002</v>
      </c>
      <c r="U1183">
        <v>4.4812999999999999E-2</v>
      </c>
    </row>
    <row r="1184" spans="1:21" x14ac:dyDescent="0.25">
      <c r="A1184">
        <v>1182</v>
      </c>
      <c r="B1184" t="s">
        <v>24</v>
      </c>
      <c r="C1184" t="s">
        <v>47</v>
      </c>
      <c r="D1184" t="s">
        <v>48</v>
      </c>
      <c r="E1184">
        <v>11</v>
      </c>
      <c r="F1184" t="s">
        <v>50</v>
      </c>
      <c r="G1184">
        <v>50</v>
      </c>
      <c r="H1184" t="s">
        <v>27</v>
      </c>
      <c r="I1184" t="s">
        <v>38</v>
      </c>
      <c r="J1184" t="s">
        <v>39</v>
      </c>
      <c r="K1184" t="s">
        <v>30</v>
      </c>
      <c r="L1184" t="s">
        <v>31</v>
      </c>
      <c r="M1184">
        <v>3</v>
      </c>
      <c r="N1184" t="s">
        <v>40</v>
      </c>
      <c r="O1184" t="s">
        <v>41</v>
      </c>
      <c r="P1184">
        <v>44.740699999999997</v>
      </c>
      <c r="Q1184">
        <v>335843.37410000002</v>
      </c>
      <c r="R1184">
        <v>3062554.2740000002</v>
      </c>
      <c r="S1184">
        <v>335817.45809999999</v>
      </c>
      <c r="T1184">
        <v>3062590.7444000002</v>
      </c>
      <c r="U1184">
        <v>4.4741000000000003E-2</v>
      </c>
    </row>
    <row r="1185" spans="1:21" x14ac:dyDescent="0.25">
      <c r="A1185">
        <v>1183</v>
      </c>
      <c r="B1185" t="s">
        <v>24</v>
      </c>
      <c r="C1185" t="s">
        <v>47</v>
      </c>
      <c r="D1185" t="s">
        <v>48</v>
      </c>
      <c r="E1185">
        <v>11</v>
      </c>
      <c r="F1185" t="s">
        <v>50</v>
      </c>
      <c r="G1185">
        <v>50</v>
      </c>
      <c r="H1185" t="s">
        <v>27</v>
      </c>
      <c r="I1185" t="s">
        <v>38</v>
      </c>
      <c r="J1185" t="s">
        <v>39</v>
      </c>
      <c r="K1185" t="s">
        <v>30</v>
      </c>
      <c r="L1185" t="s">
        <v>31</v>
      </c>
      <c r="M1185">
        <v>3</v>
      </c>
      <c r="N1185" t="s">
        <v>40</v>
      </c>
      <c r="O1185" t="s">
        <v>41</v>
      </c>
      <c r="P1185">
        <v>41.553699999999999</v>
      </c>
      <c r="Q1185">
        <v>335817.45809999999</v>
      </c>
      <c r="R1185">
        <v>3062590.7444000002</v>
      </c>
      <c r="S1185">
        <v>335804.78830000001</v>
      </c>
      <c r="T1185">
        <v>3062630.3195000002</v>
      </c>
      <c r="U1185">
        <v>4.1554000000000001E-2</v>
      </c>
    </row>
    <row r="1186" spans="1:21" x14ac:dyDescent="0.25">
      <c r="A1186">
        <v>1184</v>
      </c>
      <c r="B1186" t="s">
        <v>24</v>
      </c>
      <c r="C1186" t="s">
        <v>47</v>
      </c>
      <c r="D1186" t="s">
        <v>48</v>
      </c>
      <c r="E1186">
        <v>11</v>
      </c>
      <c r="F1186" t="s">
        <v>50</v>
      </c>
      <c r="G1186">
        <v>50</v>
      </c>
      <c r="H1186" t="s">
        <v>27</v>
      </c>
      <c r="I1186" t="s">
        <v>38</v>
      </c>
      <c r="J1186" t="s">
        <v>39</v>
      </c>
      <c r="K1186" t="s">
        <v>30</v>
      </c>
      <c r="L1186" t="s">
        <v>31</v>
      </c>
      <c r="M1186">
        <v>3</v>
      </c>
      <c r="N1186" t="s">
        <v>40</v>
      </c>
      <c r="O1186" t="s">
        <v>41</v>
      </c>
      <c r="P1186">
        <v>72.584199999999996</v>
      </c>
      <c r="Q1186">
        <v>335804.78830000001</v>
      </c>
      <c r="R1186">
        <v>3062630.3195000002</v>
      </c>
      <c r="S1186">
        <v>335737.48440000002</v>
      </c>
      <c r="T1186">
        <v>3062657.4977000002</v>
      </c>
      <c r="U1186">
        <v>7.2583999999999996E-2</v>
      </c>
    </row>
    <row r="1187" spans="1:21" x14ac:dyDescent="0.25">
      <c r="A1187">
        <v>1185</v>
      </c>
      <c r="B1187" t="s">
        <v>24</v>
      </c>
      <c r="C1187" t="s">
        <v>47</v>
      </c>
      <c r="D1187" t="s">
        <v>48</v>
      </c>
      <c r="E1187">
        <v>11</v>
      </c>
      <c r="F1187" t="s">
        <v>50</v>
      </c>
      <c r="G1187">
        <v>50</v>
      </c>
      <c r="H1187" t="s">
        <v>27</v>
      </c>
      <c r="I1187" t="s">
        <v>38</v>
      </c>
      <c r="J1187" t="s">
        <v>39</v>
      </c>
      <c r="K1187" t="s">
        <v>30</v>
      </c>
      <c r="L1187" t="s">
        <v>31</v>
      </c>
      <c r="M1187">
        <v>3</v>
      </c>
      <c r="N1187" t="s">
        <v>40</v>
      </c>
      <c r="O1187" t="s">
        <v>41</v>
      </c>
      <c r="P1187">
        <v>49.473199999999999</v>
      </c>
      <c r="Q1187">
        <v>335737.48440000002</v>
      </c>
      <c r="R1187">
        <v>3062657.4977000002</v>
      </c>
      <c r="S1187">
        <v>335694.9117</v>
      </c>
      <c r="T1187">
        <v>3062682.7001999998</v>
      </c>
      <c r="U1187">
        <v>4.9473000000000003E-2</v>
      </c>
    </row>
    <row r="1188" spans="1:21" x14ac:dyDescent="0.25">
      <c r="A1188">
        <v>1186</v>
      </c>
      <c r="B1188" t="s">
        <v>24</v>
      </c>
      <c r="C1188" t="s">
        <v>47</v>
      </c>
      <c r="D1188" t="s">
        <v>48</v>
      </c>
      <c r="E1188">
        <v>11</v>
      </c>
      <c r="F1188" t="s">
        <v>50</v>
      </c>
      <c r="G1188">
        <v>50</v>
      </c>
      <c r="H1188" t="s">
        <v>27</v>
      </c>
      <c r="I1188" t="s">
        <v>38</v>
      </c>
      <c r="J1188" t="s">
        <v>39</v>
      </c>
      <c r="K1188" t="s">
        <v>30</v>
      </c>
      <c r="L1188" t="s">
        <v>31</v>
      </c>
      <c r="M1188">
        <v>3</v>
      </c>
      <c r="N1188" t="s">
        <v>40</v>
      </c>
      <c r="O1188" t="s">
        <v>41</v>
      </c>
      <c r="P1188">
        <v>44.831000000000003</v>
      </c>
      <c r="Q1188">
        <v>335694.9117</v>
      </c>
      <c r="R1188">
        <v>3062682.7001999998</v>
      </c>
      <c r="S1188">
        <v>335650.4227</v>
      </c>
      <c r="T1188">
        <v>3062688.2269000001</v>
      </c>
      <c r="U1188">
        <v>4.4831000000000003E-2</v>
      </c>
    </row>
    <row r="1189" spans="1:21" x14ac:dyDescent="0.25">
      <c r="A1189">
        <v>1187</v>
      </c>
      <c r="B1189" t="s">
        <v>24</v>
      </c>
      <c r="C1189" t="s">
        <v>47</v>
      </c>
      <c r="D1189" t="s">
        <v>48</v>
      </c>
      <c r="E1189">
        <v>11</v>
      </c>
      <c r="F1189" t="s">
        <v>50</v>
      </c>
      <c r="G1189">
        <v>50</v>
      </c>
      <c r="H1189" t="s">
        <v>27</v>
      </c>
      <c r="I1189" t="s">
        <v>38</v>
      </c>
      <c r="J1189" t="s">
        <v>39</v>
      </c>
      <c r="K1189" t="s">
        <v>30</v>
      </c>
      <c r="L1189" t="s">
        <v>31</v>
      </c>
      <c r="M1189">
        <v>3</v>
      </c>
      <c r="N1189" t="s">
        <v>40</v>
      </c>
      <c r="O1189" t="s">
        <v>41</v>
      </c>
      <c r="P1189">
        <v>51.161000000000001</v>
      </c>
      <c r="Q1189">
        <v>335650.4227</v>
      </c>
      <c r="R1189">
        <v>3062688.2269000001</v>
      </c>
      <c r="S1189">
        <v>335599.26640000002</v>
      </c>
      <c r="T1189">
        <v>3062688.9183</v>
      </c>
      <c r="U1189">
        <v>5.1160999999999998E-2</v>
      </c>
    </row>
    <row r="1190" spans="1:21" x14ac:dyDescent="0.25">
      <c r="A1190">
        <v>1188</v>
      </c>
      <c r="B1190" t="s">
        <v>24</v>
      </c>
      <c r="C1190" t="s">
        <v>47</v>
      </c>
      <c r="D1190" t="s">
        <v>48</v>
      </c>
      <c r="E1190">
        <v>11</v>
      </c>
      <c r="F1190" t="s">
        <v>50</v>
      </c>
      <c r="G1190">
        <v>50</v>
      </c>
      <c r="H1190" t="s">
        <v>27</v>
      </c>
      <c r="I1190" t="s">
        <v>38</v>
      </c>
      <c r="J1190" t="s">
        <v>39</v>
      </c>
      <c r="K1190" t="s">
        <v>30</v>
      </c>
      <c r="L1190" t="s">
        <v>31</v>
      </c>
      <c r="M1190">
        <v>3</v>
      </c>
      <c r="N1190" t="s">
        <v>40</v>
      </c>
      <c r="O1190" t="s">
        <v>41</v>
      </c>
      <c r="P1190">
        <v>54.728900000000003</v>
      </c>
      <c r="Q1190">
        <v>335599.26640000002</v>
      </c>
      <c r="R1190">
        <v>3062688.9183</v>
      </c>
      <c r="S1190">
        <v>335544.86989999999</v>
      </c>
      <c r="T1190">
        <v>3062694.9408</v>
      </c>
      <c r="U1190">
        <v>5.4729E-2</v>
      </c>
    </row>
    <row r="1191" spans="1:21" x14ac:dyDescent="0.25">
      <c r="A1191">
        <v>1189</v>
      </c>
      <c r="B1191" t="s">
        <v>24</v>
      </c>
      <c r="C1191" t="s">
        <v>47</v>
      </c>
      <c r="D1191" t="s">
        <v>48</v>
      </c>
      <c r="E1191">
        <v>11</v>
      </c>
      <c r="F1191" t="s">
        <v>50</v>
      </c>
      <c r="G1191">
        <v>50</v>
      </c>
      <c r="H1191" t="s">
        <v>27</v>
      </c>
      <c r="I1191" t="s">
        <v>38</v>
      </c>
      <c r="J1191" t="s">
        <v>39</v>
      </c>
      <c r="K1191" t="s">
        <v>30</v>
      </c>
      <c r="L1191" t="s">
        <v>31</v>
      </c>
      <c r="M1191">
        <v>3</v>
      </c>
      <c r="N1191" t="s">
        <v>40</v>
      </c>
      <c r="O1191" t="s">
        <v>41</v>
      </c>
      <c r="P1191">
        <v>13.253500000000001</v>
      </c>
      <c r="Q1191">
        <v>335544.86989999999</v>
      </c>
      <c r="R1191">
        <v>3062694.9408</v>
      </c>
      <c r="S1191">
        <v>335531.69689999998</v>
      </c>
      <c r="T1191">
        <v>3062696.3993000002</v>
      </c>
      <c r="U1191">
        <v>1.3252999999999999E-2</v>
      </c>
    </row>
    <row r="1192" spans="1:21" x14ac:dyDescent="0.25">
      <c r="A1192">
        <v>1190</v>
      </c>
      <c r="B1192" t="s">
        <v>24</v>
      </c>
      <c r="C1192" t="s">
        <v>47</v>
      </c>
      <c r="D1192" t="s">
        <v>48</v>
      </c>
      <c r="E1192">
        <v>11</v>
      </c>
      <c r="F1192" t="s">
        <v>50</v>
      </c>
      <c r="G1192">
        <v>50</v>
      </c>
      <c r="H1192" t="s">
        <v>27</v>
      </c>
      <c r="I1192" t="s">
        <v>38</v>
      </c>
      <c r="J1192" t="s">
        <v>39</v>
      </c>
      <c r="K1192" t="s">
        <v>30</v>
      </c>
      <c r="L1192" t="s">
        <v>31</v>
      </c>
      <c r="M1192">
        <v>3</v>
      </c>
      <c r="N1192" t="s">
        <v>40</v>
      </c>
      <c r="O1192" t="s">
        <v>41</v>
      </c>
      <c r="P1192">
        <v>11.8774</v>
      </c>
      <c r="Q1192">
        <v>336338.5612</v>
      </c>
      <c r="R1192">
        <v>3062147.6910999999</v>
      </c>
      <c r="S1192">
        <v>336328.21756800002</v>
      </c>
      <c r="T1192">
        <v>3062141.8530799998</v>
      </c>
      <c r="U1192">
        <v>1.1877E-2</v>
      </c>
    </row>
    <row r="1193" spans="1:21" x14ac:dyDescent="0.25">
      <c r="A1193">
        <v>1191</v>
      </c>
      <c r="B1193" t="s">
        <v>24</v>
      </c>
      <c r="C1193" t="s">
        <v>47</v>
      </c>
      <c r="D1193" t="s">
        <v>48</v>
      </c>
      <c r="E1193">
        <v>11</v>
      </c>
      <c r="F1193" t="s">
        <v>50</v>
      </c>
      <c r="G1193">
        <v>50</v>
      </c>
      <c r="H1193" t="s">
        <v>27</v>
      </c>
      <c r="I1193" t="s">
        <v>38</v>
      </c>
      <c r="J1193" t="s">
        <v>39</v>
      </c>
      <c r="K1193" t="s">
        <v>30</v>
      </c>
      <c r="L1193" t="s">
        <v>31</v>
      </c>
      <c r="M1193">
        <v>3</v>
      </c>
      <c r="N1193" t="s">
        <v>40</v>
      </c>
      <c r="O1193" t="s">
        <v>41</v>
      </c>
      <c r="P1193">
        <v>0.151919</v>
      </c>
      <c r="Q1193">
        <v>336328.21756800002</v>
      </c>
      <c r="R1193">
        <v>3062141.8530799998</v>
      </c>
      <c r="S1193">
        <v>336328.08526700002</v>
      </c>
      <c r="T1193">
        <v>3062141.7784099998</v>
      </c>
      <c r="U1193">
        <v>1.5200000000000001E-4</v>
      </c>
    </row>
    <row r="1194" spans="1:21" x14ac:dyDescent="0.25">
      <c r="A1194">
        <v>1192</v>
      </c>
      <c r="B1194" t="s">
        <v>24</v>
      </c>
      <c r="C1194" t="s">
        <v>47</v>
      </c>
      <c r="D1194" t="s">
        <v>48</v>
      </c>
      <c r="E1194">
        <v>11</v>
      </c>
      <c r="F1194" t="s">
        <v>50</v>
      </c>
      <c r="G1194">
        <v>50</v>
      </c>
      <c r="H1194" t="s">
        <v>27</v>
      </c>
      <c r="I1194" t="s">
        <v>38</v>
      </c>
      <c r="J1194" t="s">
        <v>39</v>
      </c>
      <c r="K1194" t="s">
        <v>30</v>
      </c>
      <c r="L1194" t="s">
        <v>31</v>
      </c>
      <c r="M1194">
        <v>3</v>
      </c>
      <c r="N1194" t="s">
        <v>40</v>
      </c>
      <c r="O1194" t="s">
        <v>41</v>
      </c>
      <c r="P1194">
        <v>3.7411E-2</v>
      </c>
      <c r="Q1194">
        <v>336328.08526700002</v>
      </c>
      <c r="R1194">
        <v>3062141.7784099998</v>
      </c>
      <c r="S1194">
        <v>336328.05268700002</v>
      </c>
      <c r="T1194">
        <v>3062141.7600199999</v>
      </c>
      <c r="U1194">
        <v>3.6999999999999998E-5</v>
      </c>
    </row>
    <row r="1195" spans="1:21" x14ac:dyDescent="0.25">
      <c r="A1195">
        <v>1193</v>
      </c>
      <c r="B1195" t="s">
        <v>24</v>
      </c>
      <c r="C1195" t="s">
        <v>47</v>
      </c>
      <c r="D1195" t="s">
        <v>48</v>
      </c>
      <c r="E1195">
        <v>11</v>
      </c>
      <c r="F1195" t="s">
        <v>50</v>
      </c>
      <c r="G1195">
        <v>50</v>
      </c>
      <c r="H1195" t="s">
        <v>27</v>
      </c>
      <c r="I1195" t="s">
        <v>38</v>
      </c>
      <c r="J1195" t="s">
        <v>39</v>
      </c>
      <c r="K1195" t="s">
        <v>30</v>
      </c>
      <c r="L1195" t="s">
        <v>31</v>
      </c>
      <c r="M1195">
        <v>3</v>
      </c>
      <c r="N1195" t="s">
        <v>40</v>
      </c>
      <c r="O1195" t="s">
        <v>41</v>
      </c>
      <c r="P1195">
        <v>23.186399999999999</v>
      </c>
      <c r="Q1195">
        <v>336328.05268700002</v>
      </c>
      <c r="R1195">
        <v>3062141.7600199999</v>
      </c>
      <c r="S1195">
        <v>336307.86050000001</v>
      </c>
      <c r="T1195">
        <v>3062130.3634000001</v>
      </c>
      <c r="U1195">
        <v>2.3185999999999998E-2</v>
      </c>
    </row>
    <row r="1196" spans="1:21" x14ac:dyDescent="0.25">
      <c r="A1196">
        <v>1194</v>
      </c>
      <c r="B1196" t="s">
        <v>24</v>
      </c>
      <c r="C1196" t="s">
        <v>47</v>
      </c>
      <c r="D1196" t="s">
        <v>48</v>
      </c>
      <c r="E1196">
        <v>11</v>
      </c>
      <c r="F1196" t="s">
        <v>50</v>
      </c>
      <c r="G1196">
        <v>50</v>
      </c>
      <c r="H1196" t="s">
        <v>27</v>
      </c>
      <c r="I1196" t="s">
        <v>38</v>
      </c>
      <c r="J1196" t="s">
        <v>39</v>
      </c>
      <c r="K1196" t="s">
        <v>30</v>
      </c>
      <c r="L1196" t="s">
        <v>31</v>
      </c>
      <c r="M1196">
        <v>3</v>
      </c>
      <c r="N1196" t="s">
        <v>40</v>
      </c>
      <c r="O1196" t="s">
        <v>41</v>
      </c>
      <c r="P1196">
        <v>19.4465</v>
      </c>
      <c r="Q1196">
        <v>335245.69839999999</v>
      </c>
      <c r="R1196">
        <v>3059502.7872000001</v>
      </c>
      <c r="S1196">
        <v>335231.36440000002</v>
      </c>
      <c r="T1196">
        <v>3059515.9287999999</v>
      </c>
      <c r="U1196">
        <v>1.9446000000000001E-2</v>
      </c>
    </row>
    <row r="1197" spans="1:21" x14ac:dyDescent="0.25">
      <c r="A1197">
        <v>1195</v>
      </c>
      <c r="B1197" t="s">
        <v>24</v>
      </c>
      <c r="C1197" t="s">
        <v>47</v>
      </c>
      <c r="D1197" t="s">
        <v>48</v>
      </c>
      <c r="E1197">
        <v>11</v>
      </c>
      <c r="F1197" t="s">
        <v>50</v>
      </c>
      <c r="G1197">
        <v>50</v>
      </c>
      <c r="H1197" t="s">
        <v>27</v>
      </c>
      <c r="I1197" t="s">
        <v>38</v>
      </c>
      <c r="J1197" t="s">
        <v>39</v>
      </c>
      <c r="K1197" t="s">
        <v>30</v>
      </c>
      <c r="L1197" t="s">
        <v>31</v>
      </c>
      <c r="M1197">
        <v>3</v>
      </c>
      <c r="N1197" t="s">
        <v>40</v>
      </c>
      <c r="O1197" t="s">
        <v>41</v>
      </c>
      <c r="P1197">
        <v>21.7455</v>
      </c>
      <c r="Q1197">
        <v>335736.54080000002</v>
      </c>
      <c r="R1197">
        <v>3059151.9375999998</v>
      </c>
      <c r="S1197">
        <v>335754.50689999998</v>
      </c>
      <c r="T1197">
        <v>3059164.1886</v>
      </c>
      <c r="U1197">
        <v>2.1746000000000001E-2</v>
      </c>
    </row>
    <row r="1198" spans="1:21" x14ac:dyDescent="0.25">
      <c r="A1198">
        <v>1196</v>
      </c>
      <c r="B1198" t="s">
        <v>24</v>
      </c>
      <c r="C1198" t="s">
        <v>47</v>
      </c>
      <c r="D1198" t="s">
        <v>48</v>
      </c>
      <c r="E1198">
        <v>11</v>
      </c>
      <c r="F1198" t="s">
        <v>50</v>
      </c>
      <c r="G1198">
        <v>50</v>
      </c>
      <c r="H1198" t="s">
        <v>27</v>
      </c>
      <c r="I1198" t="s">
        <v>38</v>
      </c>
      <c r="J1198" t="s">
        <v>39</v>
      </c>
      <c r="K1198" t="s">
        <v>30</v>
      </c>
      <c r="L1198" t="s">
        <v>31</v>
      </c>
      <c r="M1198">
        <v>3</v>
      </c>
      <c r="N1198" t="s">
        <v>40</v>
      </c>
      <c r="O1198" t="s">
        <v>41</v>
      </c>
      <c r="P1198">
        <v>17.498999999999999</v>
      </c>
      <c r="Q1198">
        <v>335736.54080000002</v>
      </c>
      <c r="R1198">
        <v>3059151.9375999998</v>
      </c>
      <c r="S1198">
        <v>335741.22389999998</v>
      </c>
      <c r="T1198">
        <v>3059168.7982999999</v>
      </c>
      <c r="U1198">
        <v>1.7499000000000001E-2</v>
      </c>
    </row>
    <row r="1199" spans="1:21" x14ac:dyDescent="0.25">
      <c r="A1199">
        <v>1197</v>
      </c>
      <c r="B1199" t="s">
        <v>24</v>
      </c>
      <c r="C1199" t="s">
        <v>47</v>
      </c>
      <c r="D1199" t="s">
        <v>48</v>
      </c>
      <c r="E1199">
        <v>11</v>
      </c>
      <c r="F1199" t="s">
        <v>50</v>
      </c>
      <c r="G1199">
        <v>50</v>
      </c>
      <c r="H1199" t="s">
        <v>27</v>
      </c>
      <c r="I1199" t="s">
        <v>38</v>
      </c>
      <c r="J1199" t="s">
        <v>39</v>
      </c>
      <c r="K1199" t="s">
        <v>30</v>
      </c>
      <c r="L1199" t="s">
        <v>31</v>
      </c>
      <c r="M1199">
        <v>3</v>
      </c>
      <c r="N1199" t="s">
        <v>40</v>
      </c>
      <c r="O1199" t="s">
        <v>41</v>
      </c>
      <c r="P1199">
        <v>52.4114</v>
      </c>
      <c r="Q1199">
        <v>335741.22389999998</v>
      </c>
      <c r="R1199">
        <v>3059168.7982999999</v>
      </c>
      <c r="S1199">
        <v>335755.25020000001</v>
      </c>
      <c r="T1199">
        <v>3059219.298</v>
      </c>
      <c r="U1199">
        <v>5.2410999999999999E-2</v>
      </c>
    </row>
    <row r="1200" spans="1:21" x14ac:dyDescent="0.25">
      <c r="A1200">
        <v>1198</v>
      </c>
      <c r="B1200" t="s">
        <v>24</v>
      </c>
      <c r="C1200" t="s">
        <v>47</v>
      </c>
      <c r="D1200" t="s">
        <v>48</v>
      </c>
      <c r="E1200">
        <v>11</v>
      </c>
      <c r="F1200" t="s">
        <v>50</v>
      </c>
      <c r="G1200">
        <v>50</v>
      </c>
      <c r="H1200" t="s">
        <v>27</v>
      </c>
      <c r="I1200" t="s">
        <v>38</v>
      </c>
      <c r="J1200" t="s">
        <v>39</v>
      </c>
      <c r="K1200" t="s">
        <v>30</v>
      </c>
      <c r="L1200" t="s">
        <v>31</v>
      </c>
      <c r="M1200">
        <v>3</v>
      </c>
      <c r="N1200" t="s">
        <v>40</v>
      </c>
      <c r="O1200" t="s">
        <v>41</v>
      </c>
      <c r="P1200">
        <v>33.333500000000001</v>
      </c>
      <c r="Q1200">
        <v>335755.25020000001</v>
      </c>
      <c r="R1200">
        <v>3059219.298</v>
      </c>
      <c r="S1200">
        <v>335769.28499100002</v>
      </c>
      <c r="T1200">
        <v>3059249.5329</v>
      </c>
      <c r="U1200">
        <v>3.3334000000000003E-2</v>
      </c>
    </row>
    <row r="1201" spans="1:21" x14ac:dyDescent="0.25">
      <c r="A1201">
        <v>1199</v>
      </c>
      <c r="B1201" t="s">
        <v>24</v>
      </c>
      <c r="C1201" t="s">
        <v>47</v>
      </c>
      <c r="D1201" t="s">
        <v>48</v>
      </c>
      <c r="E1201">
        <v>11</v>
      </c>
      <c r="F1201" t="s">
        <v>50</v>
      </c>
      <c r="G1201">
        <v>50</v>
      </c>
      <c r="H1201" t="s">
        <v>27</v>
      </c>
      <c r="I1201" t="s">
        <v>38</v>
      </c>
      <c r="J1201" t="s">
        <v>39</v>
      </c>
      <c r="K1201" t="s">
        <v>30</v>
      </c>
      <c r="L1201" t="s">
        <v>31</v>
      </c>
      <c r="M1201">
        <v>3</v>
      </c>
      <c r="N1201" t="s">
        <v>40</v>
      </c>
      <c r="O1201" t="s">
        <v>41</v>
      </c>
      <c r="P1201">
        <v>12.099600000000001</v>
      </c>
      <c r="Q1201">
        <v>335769.28499100002</v>
      </c>
      <c r="R1201">
        <v>3059249.5329</v>
      </c>
      <c r="S1201">
        <v>335774.37939999998</v>
      </c>
      <c r="T1201">
        <v>3059260.5077</v>
      </c>
      <c r="U1201">
        <v>1.21E-2</v>
      </c>
    </row>
    <row r="1202" spans="1:21" x14ac:dyDescent="0.25">
      <c r="A1202">
        <v>1200</v>
      </c>
      <c r="B1202" t="s">
        <v>24</v>
      </c>
      <c r="C1202" t="s">
        <v>47</v>
      </c>
      <c r="D1202" t="s">
        <v>48</v>
      </c>
      <c r="E1202">
        <v>11</v>
      </c>
      <c r="F1202" t="s">
        <v>50</v>
      </c>
      <c r="G1202">
        <v>50</v>
      </c>
      <c r="H1202" t="s">
        <v>27</v>
      </c>
      <c r="I1202" t="s">
        <v>38</v>
      </c>
      <c r="J1202" t="s">
        <v>39</v>
      </c>
      <c r="K1202" t="s">
        <v>30</v>
      </c>
      <c r="L1202" t="s">
        <v>31</v>
      </c>
      <c r="M1202">
        <v>3</v>
      </c>
      <c r="N1202" t="s">
        <v>40</v>
      </c>
      <c r="O1202" t="s">
        <v>41</v>
      </c>
      <c r="P1202">
        <v>13.7006</v>
      </c>
      <c r="Q1202">
        <v>335769.28499999997</v>
      </c>
      <c r="R1202">
        <v>3059249.5329</v>
      </c>
      <c r="S1202">
        <v>335756.55170000001</v>
      </c>
      <c r="T1202">
        <v>3059254.5896000001</v>
      </c>
      <c r="U1202">
        <v>1.3701E-2</v>
      </c>
    </row>
    <row r="1203" spans="1:21" x14ac:dyDescent="0.25">
      <c r="A1203">
        <v>1201</v>
      </c>
      <c r="B1203" t="s">
        <v>24</v>
      </c>
      <c r="C1203" t="s">
        <v>47</v>
      </c>
      <c r="D1203" t="s">
        <v>48</v>
      </c>
      <c r="E1203">
        <v>11</v>
      </c>
      <c r="F1203" t="s">
        <v>50</v>
      </c>
      <c r="G1203">
        <v>50</v>
      </c>
      <c r="H1203" t="s">
        <v>27</v>
      </c>
      <c r="I1203" t="s">
        <v>38</v>
      </c>
      <c r="J1203" t="s">
        <v>39</v>
      </c>
      <c r="K1203" t="s">
        <v>30</v>
      </c>
      <c r="L1203" t="s">
        <v>31</v>
      </c>
      <c r="M1203">
        <v>3</v>
      </c>
      <c r="N1203" t="s">
        <v>40</v>
      </c>
      <c r="O1203" t="s">
        <v>41</v>
      </c>
      <c r="P1203">
        <v>11.2475</v>
      </c>
      <c r="Q1203">
        <v>335656.38280000002</v>
      </c>
      <c r="R1203">
        <v>3058891.5173999998</v>
      </c>
      <c r="S1203">
        <v>335656.6385</v>
      </c>
      <c r="T1203">
        <v>3058880.2727999999</v>
      </c>
      <c r="U1203">
        <v>1.1247999999999999E-2</v>
      </c>
    </row>
    <row r="1204" spans="1:21" x14ac:dyDescent="0.25">
      <c r="A1204">
        <v>1202</v>
      </c>
      <c r="B1204" t="s">
        <v>24</v>
      </c>
      <c r="C1204" t="s">
        <v>47</v>
      </c>
      <c r="D1204" t="s">
        <v>48</v>
      </c>
      <c r="E1204">
        <v>11</v>
      </c>
      <c r="F1204" t="s">
        <v>50</v>
      </c>
      <c r="G1204">
        <v>50</v>
      </c>
      <c r="H1204" t="s">
        <v>27</v>
      </c>
      <c r="I1204" t="s">
        <v>38</v>
      </c>
      <c r="J1204" t="s">
        <v>39</v>
      </c>
      <c r="K1204" t="s">
        <v>30</v>
      </c>
      <c r="L1204" t="s">
        <v>31</v>
      </c>
      <c r="M1204">
        <v>3</v>
      </c>
      <c r="N1204" t="s">
        <v>40</v>
      </c>
      <c r="O1204" t="s">
        <v>41</v>
      </c>
      <c r="P1204">
        <v>14.5198</v>
      </c>
      <c r="Q1204">
        <v>335656.68089999998</v>
      </c>
      <c r="R1204">
        <v>3058913.6055000001</v>
      </c>
      <c r="S1204">
        <v>335642.2427</v>
      </c>
      <c r="T1204">
        <v>3058912.0684000002</v>
      </c>
      <c r="U1204">
        <v>1.452E-2</v>
      </c>
    </row>
    <row r="1205" spans="1:21" x14ac:dyDescent="0.25">
      <c r="A1205">
        <v>1203</v>
      </c>
      <c r="B1205" t="s">
        <v>24</v>
      </c>
      <c r="C1205" t="s">
        <v>47</v>
      </c>
      <c r="D1205" t="s">
        <v>48</v>
      </c>
      <c r="E1205">
        <v>11</v>
      </c>
      <c r="F1205" t="s">
        <v>50</v>
      </c>
      <c r="G1205">
        <v>50</v>
      </c>
      <c r="H1205" t="s">
        <v>27</v>
      </c>
      <c r="I1205" t="s">
        <v>38</v>
      </c>
      <c r="J1205" t="s">
        <v>39</v>
      </c>
      <c r="K1205" t="s">
        <v>30</v>
      </c>
      <c r="L1205" t="s">
        <v>31</v>
      </c>
      <c r="M1205">
        <v>3</v>
      </c>
      <c r="N1205" t="s">
        <v>40</v>
      </c>
      <c r="O1205" t="s">
        <v>41</v>
      </c>
      <c r="P1205">
        <v>2.9091499999999999</v>
      </c>
      <c r="Q1205">
        <v>344574.87829999998</v>
      </c>
      <c r="R1205">
        <v>3054318.7694999999</v>
      </c>
      <c r="S1205">
        <v>344573.50808499998</v>
      </c>
      <c r="T1205">
        <v>3054316.2032499998</v>
      </c>
      <c r="U1205">
        <v>2.9090000000000001E-3</v>
      </c>
    </row>
    <row r="1206" spans="1:21" x14ac:dyDescent="0.25">
      <c r="A1206">
        <v>1204</v>
      </c>
      <c r="B1206" t="s">
        <v>24</v>
      </c>
      <c r="C1206" t="s">
        <v>47</v>
      </c>
      <c r="D1206" t="s">
        <v>48</v>
      </c>
      <c r="E1206">
        <v>11</v>
      </c>
      <c r="F1206" t="s">
        <v>50</v>
      </c>
      <c r="G1206">
        <v>50</v>
      </c>
      <c r="H1206" t="s">
        <v>27</v>
      </c>
      <c r="I1206" t="s">
        <v>38</v>
      </c>
      <c r="J1206" t="s">
        <v>39</v>
      </c>
      <c r="K1206" t="s">
        <v>30</v>
      </c>
      <c r="L1206" t="s">
        <v>31</v>
      </c>
      <c r="M1206">
        <v>3</v>
      </c>
      <c r="N1206" t="s">
        <v>40</v>
      </c>
      <c r="O1206" t="s">
        <v>41</v>
      </c>
      <c r="P1206">
        <v>54.132199999999997</v>
      </c>
      <c r="Q1206">
        <v>344573.50808499998</v>
      </c>
      <c r="R1206">
        <v>3054316.2032499998</v>
      </c>
      <c r="S1206">
        <v>344548.01169999997</v>
      </c>
      <c r="T1206">
        <v>3054268.4515</v>
      </c>
      <c r="U1206">
        <v>5.4132E-2</v>
      </c>
    </row>
    <row r="1207" spans="1:21" x14ac:dyDescent="0.25">
      <c r="A1207">
        <v>1205</v>
      </c>
      <c r="B1207" t="s">
        <v>24</v>
      </c>
      <c r="C1207" t="s">
        <v>47</v>
      </c>
      <c r="D1207" t="s">
        <v>48</v>
      </c>
      <c r="E1207">
        <v>11</v>
      </c>
      <c r="F1207" t="s">
        <v>50</v>
      </c>
      <c r="G1207">
        <v>50</v>
      </c>
      <c r="H1207" t="s">
        <v>27</v>
      </c>
      <c r="I1207" t="s">
        <v>38</v>
      </c>
      <c r="J1207" t="s">
        <v>39</v>
      </c>
      <c r="K1207" t="s">
        <v>30</v>
      </c>
      <c r="L1207" t="s">
        <v>31</v>
      </c>
      <c r="M1207">
        <v>3</v>
      </c>
      <c r="N1207" t="s">
        <v>40</v>
      </c>
      <c r="O1207" t="s">
        <v>41</v>
      </c>
      <c r="P1207">
        <v>26.988</v>
      </c>
      <c r="Q1207">
        <v>341027.06640000001</v>
      </c>
      <c r="R1207">
        <v>3057930.4693</v>
      </c>
      <c r="S1207">
        <v>341003.63750000001</v>
      </c>
      <c r="T1207">
        <v>3057917.0737999999</v>
      </c>
      <c r="U1207">
        <v>2.6988000000000002E-2</v>
      </c>
    </row>
    <row r="1208" spans="1:21" x14ac:dyDescent="0.25">
      <c r="A1208">
        <v>1206</v>
      </c>
      <c r="B1208" t="s">
        <v>24</v>
      </c>
      <c r="C1208" t="s">
        <v>47</v>
      </c>
      <c r="D1208" t="s">
        <v>48</v>
      </c>
      <c r="E1208">
        <v>11</v>
      </c>
      <c r="F1208" t="s">
        <v>50</v>
      </c>
      <c r="G1208">
        <v>50</v>
      </c>
      <c r="H1208" t="s">
        <v>27</v>
      </c>
      <c r="I1208" t="s">
        <v>38</v>
      </c>
      <c r="J1208" t="s">
        <v>39</v>
      </c>
      <c r="K1208" t="s">
        <v>30</v>
      </c>
      <c r="L1208" t="s">
        <v>31</v>
      </c>
      <c r="M1208">
        <v>3</v>
      </c>
      <c r="N1208" t="s">
        <v>40</v>
      </c>
      <c r="O1208" t="s">
        <v>41</v>
      </c>
      <c r="P1208">
        <v>0.43611699999999998</v>
      </c>
      <c r="Q1208">
        <v>340792.32040000003</v>
      </c>
      <c r="R1208">
        <v>3058123.1649000002</v>
      </c>
      <c r="S1208">
        <v>340792.57568100002</v>
      </c>
      <c r="T1208">
        <v>3058123.5184999998</v>
      </c>
      <c r="U1208">
        <v>4.3600000000000003E-4</v>
      </c>
    </row>
    <row r="1209" spans="1:21" x14ac:dyDescent="0.25">
      <c r="A1209">
        <v>1207</v>
      </c>
      <c r="B1209" t="s">
        <v>24</v>
      </c>
      <c r="C1209" t="s">
        <v>47</v>
      </c>
      <c r="D1209" t="s">
        <v>48</v>
      </c>
      <c r="E1209">
        <v>11</v>
      </c>
      <c r="F1209" t="s">
        <v>50</v>
      </c>
      <c r="G1209">
        <v>50</v>
      </c>
      <c r="H1209" t="s">
        <v>27</v>
      </c>
      <c r="I1209" t="s">
        <v>38</v>
      </c>
      <c r="J1209" t="s">
        <v>39</v>
      </c>
      <c r="K1209" t="s">
        <v>30</v>
      </c>
      <c r="L1209" t="s">
        <v>31</v>
      </c>
      <c r="M1209">
        <v>3</v>
      </c>
      <c r="N1209" t="s">
        <v>40</v>
      </c>
      <c r="O1209" t="s">
        <v>41</v>
      </c>
      <c r="P1209">
        <v>30.063099999999999</v>
      </c>
      <c r="Q1209">
        <v>340792.57568100002</v>
      </c>
      <c r="R1209">
        <v>3058123.5184999998</v>
      </c>
      <c r="S1209">
        <v>340810.17310000001</v>
      </c>
      <c r="T1209">
        <v>3058147.8931</v>
      </c>
      <c r="U1209">
        <v>3.0062999999999999E-2</v>
      </c>
    </row>
    <row r="1210" spans="1:21" x14ac:dyDescent="0.25">
      <c r="A1210">
        <v>1208</v>
      </c>
      <c r="B1210" t="s">
        <v>24</v>
      </c>
      <c r="C1210" t="s">
        <v>47</v>
      </c>
      <c r="D1210" t="s">
        <v>48</v>
      </c>
      <c r="E1210">
        <v>11</v>
      </c>
      <c r="F1210" t="s">
        <v>50</v>
      </c>
      <c r="G1210">
        <v>50</v>
      </c>
      <c r="H1210" t="s">
        <v>27</v>
      </c>
      <c r="I1210" t="s">
        <v>38</v>
      </c>
      <c r="J1210" t="s">
        <v>39</v>
      </c>
      <c r="K1210" t="s">
        <v>30</v>
      </c>
      <c r="L1210" t="s">
        <v>31</v>
      </c>
      <c r="M1210">
        <v>3</v>
      </c>
      <c r="N1210" t="s">
        <v>40</v>
      </c>
      <c r="O1210" t="s">
        <v>41</v>
      </c>
      <c r="P1210">
        <v>235.43600000000001</v>
      </c>
      <c r="Q1210">
        <v>340077.22139999998</v>
      </c>
      <c r="R1210">
        <v>3058712.1285999999</v>
      </c>
      <c r="S1210">
        <v>340217.41560000001</v>
      </c>
      <c r="T1210">
        <v>3058901.2736999998</v>
      </c>
      <c r="U1210">
        <v>0.23543600000000001</v>
      </c>
    </row>
    <row r="1211" spans="1:21" x14ac:dyDescent="0.25">
      <c r="A1211">
        <v>1209</v>
      </c>
      <c r="B1211" t="s">
        <v>24</v>
      </c>
      <c r="C1211" t="s">
        <v>47</v>
      </c>
      <c r="D1211" t="s">
        <v>48</v>
      </c>
      <c r="E1211">
        <v>11</v>
      </c>
      <c r="F1211" t="s">
        <v>50</v>
      </c>
      <c r="G1211">
        <v>50</v>
      </c>
      <c r="H1211" t="s">
        <v>27</v>
      </c>
      <c r="I1211" t="s">
        <v>38</v>
      </c>
      <c r="J1211" t="s">
        <v>39</v>
      </c>
      <c r="K1211" t="s">
        <v>30</v>
      </c>
      <c r="L1211" t="s">
        <v>31</v>
      </c>
      <c r="M1211">
        <v>3</v>
      </c>
      <c r="N1211" t="s">
        <v>40</v>
      </c>
      <c r="O1211" t="s">
        <v>41</v>
      </c>
      <c r="P1211">
        <v>41.1402</v>
      </c>
      <c r="Q1211">
        <v>339623.29739999998</v>
      </c>
      <c r="R1211">
        <v>3058634.4029000001</v>
      </c>
      <c r="S1211">
        <v>339590.99339999998</v>
      </c>
      <c r="T1211">
        <v>3058659.8777000001</v>
      </c>
      <c r="U1211">
        <v>4.1140000000000003E-2</v>
      </c>
    </row>
    <row r="1212" spans="1:21" x14ac:dyDescent="0.25">
      <c r="A1212">
        <v>1210</v>
      </c>
      <c r="B1212" t="s">
        <v>24</v>
      </c>
      <c r="C1212" t="s">
        <v>47</v>
      </c>
      <c r="D1212" t="s">
        <v>48</v>
      </c>
      <c r="E1212">
        <v>11</v>
      </c>
      <c r="F1212" t="s">
        <v>50</v>
      </c>
      <c r="G1212">
        <v>50</v>
      </c>
      <c r="H1212" t="s">
        <v>27</v>
      </c>
      <c r="I1212" t="s">
        <v>38</v>
      </c>
      <c r="J1212" t="s">
        <v>39</v>
      </c>
      <c r="K1212" t="s">
        <v>30</v>
      </c>
      <c r="L1212" t="s">
        <v>31</v>
      </c>
      <c r="M1212">
        <v>3</v>
      </c>
      <c r="N1212" t="s">
        <v>40</v>
      </c>
      <c r="O1212" t="s">
        <v>41</v>
      </c>
      <c r="P1212">
        <v>52.854799999999997</v>
      </c>
      <c r="Q1212">
        <v>339590.99339999998</v>
      </c>
      <c r="R1212">
        <v>3058659.8777000001</v>
      </c>
      <c r="S1212">
        <v>339539.55969999998</v>
      </c>
      <c r="T1212">
        <v>3058672.0515000001</v>
      </c>
      <c r="U1212">
        <v>5.2854999999999999E-2</v>
      </c>
    </row>
    <row r="1213" spans="1:21" x14ac:dyDescent="0.25">
      <c r="A1213">
        <v>1211</v>
      </c>
      <c r="B1213" t="s">
        <v>24</v>
      </c>
      <c r="C1213" t="s">
        <v>47</v>
      </c>
      <c r="D1213" t="s">
        <v>48</v>
      </c>
      <c r="E1213">
        <v>11</v>
      </c>
      <c r="F1213" t="s">
        <v>50</v>
      </c>
      <c r="G1213">
        <v>50</v>
      </c>
      <c r="H1213" t="s">
        <v>27</v>
      </c>
      <c r="I1213" t="s">
        <v>38</v>
      </c>
      <c r="J1213" t="s">
        <v>39</v>
      </c>
      <c r="K1213" t="s">
        <v>30</v>
      </c>
      <c r="L1213" t="s">
        <v>31</v>
      </c>
      <c r="M1213">
        <v>3</v>
      </c>
      <c r="N1213" t="s">
        <v>40</v>
      </c>
      <c r="O1213" t="s">
        <v>41</v>
      </c>
      <c r="P1213">
        <v>0.88634000000000002</v>
      </c>
      <c r="Q1213">
        <v>339266.89049999998</v>
      </c>
      <c r="R1213">
        <v>3058622.6283</v>
      </c>
      <c r="S1213">
        <v>339266.75459000003</v>
      </c>
      <c r="T1213">
        <v>3058621.75244</v>
      </c>
      <c r="U1213">
        <v>8.8599999999999996E-4</v>
      </c>
    </row>
    <row r="1214" spans="1:21" x14ac:dyDescent="0.25">
      <c r="A1214">
        <v>1212</v>
      </c>
      <c r="B1214" t="s">
        <v>24</v>
      </c>
      <c r="C1214" t="s">
        <v>47</v>
      </c>
      <c r="D1214" t="s">
        <v>48</v>
      </c>
      <c r="E1214">
        <v>11</v>
      </c>
      <c r="F1214" t="s">
        <v>50</v>
      </c>
      <c r="G1214">
        <v>50</v>
      </c>
      <c r="H1214" t="s">
        <v>27</v>
      </c>
      <c r="I1214" t="s">
        <v>38</v>
      </c>
      <c r="J1214" t="s">
        <v>39</v>
      </c>
      <c r="K1214" t="s">
        <v>30</v>
      </c>
      <c r="L1214" t="s">
        <v>31</v>
      </c>
      <c r="M1214">
        <v>3</v>
      </c>
      <c r="N1214" t="s">
        <v>40</v>
      </c>
      <c r="O1214" t="s">
        <v>41</v>
      </c>
      <c r="P1214">
        <v>63.744999999999997</v>
      </c>
      <c r="Q1214">
        <v>339266.75459000003</v>
      </c>
      <c r="R1214">
        <v>3058621.75244</v>
      </c>
      <c r="S1214">
        <v>339256.98</v>
      </c>
      <c r="T1214">
        <v>3058558.7612999999</v>
      </c>
      <c r="U1214">
        <v>6.3744999999999996E-2</v>
      </c>
    </row>
    <row r="1215" spans="1:21" x14ac:dyDescent="0.25">
      <c r="A1215">
        <v>1213</v>
      </c>
      <c r="B1215" t="s">
        <v>24</v>
      </c>
      <c r="C1215" t="s">
        <v>47</v>
      </c>
      <c r="D1215" t="s">
        <v>48</v>
      </c>
      <c r="E1215">
        <v>11</v>
      </c>
      <c r="F1215" t="s">
        <v>50</v>
      </c>
      <c r="G1215">
        <v>50</v>
      </c>
      <c r="H1215" t="s">
        <v>27</v>
      </c>
      <c r="I1215" t="s">
        <v>38</v>
      </c>
      <c r="J1215" t="s">
        <v>39</v>
      </c>
      <c r="K1215" t="s">
        <v>30</v>
      </c>
      <c r="L1215" t="s">
        <v>31</v>
      </c>
      <c r="M1215">
        <v>3</v>
      </c>
      <c r="N1215" t="s">
        <v>40</v>
      </c>
      <c r="O1215" t="s">
        <v>41</v>
      </c>
      <c r="P1215">
        <v>11.8462</v>
      </c>
      <c r="Q1215">
        <v>339256.98</v>
      </c>
      <c r="R1215">
        <v>3058558.7612999999</v>
      </c>
      <c r="S1215">
        <v>339257.17389999999</v>
      </c>
      <c r="T1215">
        <v>3058546.9166999999</v>
      </c>
      <c r="U1215">
        <v>1.1846000000000001E-2</v>
      </c>
    </row>
    <row r="1216" spans="1:21" x14ac:dyDescent="0.25">
      <c r="A1216">
        <v>1214</v>
      </c>
      <c r="B1216" t="s">
        <v>24</v>
      </c>
      <c r="C1216" t="s">
        <v>47</v>
      </c>
      <c r="D1216" t="s">
        <v>48</v>
      </c>
      <c r="E1216">
        <v>11</v>
      </c>
      <c r="F1216" t="s">
        <v>50</v>
      </c>
      <c r="G1216">
        <v>50</v>
      </c>
      <c r="H1216" t="s">
        <v>27</v>
      </c>
      <c r="I1216" t="s">
        <v>38</v>
      </c>
      <c r="J1216" t="s">
        <v>39</v>
      </c>
      <c r="K1216" t="s">
        <v>30</v>
      </c>
      <c r="L1216" t="s">
        <v>31</v>
      </c>
      <c r="M1216">
        <v>3</v>
      </c>
      <c r="N1216" t="s">
        <v>40</v>
      </c>
      <c r="O1216" t="s">
        <v>41</v>
      </c>
      <c r="P1216">
        <v>16.083500000000001</v>
      </c>
      <c r="Q1216">
        <v>339257.17389999999</v>
      </c>
      <c r="R1216">
        <v>3058546.9166999999</v>
      </c>
      <c r="S1216">
        <v>339257.43699999998</v>
      </c>
      <c r="T1216">
        <v>3058530.8354000002</v>
      </c>
      <c r="U1216">
        <v>1.6083E-2</v>
      </c>
    </row>
    <row r="1217" spans="1:21" x14ac:dyDescent="0.25">
      <c r="A1217">
        <v>1215</v>
      </c>
      <c r="B1217" t="s">
        <v>24</v>
      </c>
      <c r="C1217" t="s">
        <v>47</v>
      </c>
      <c r="D1217" t="s">
        <v>48</v>
      </c>
      <c r="E1217">
        <v>11</v>
      </c>
      <c r="F1217" t="s">
        <v>50</v>
      </c>
      <c r="G1217">
        <v>50</v>
      </c>
      <c r="H1217" t="s">
        <v>27</v>
      </c>
      <c r="I1217" t="s">
        <v>38</v>
      </c>
      <c r="J1217" t="s">
        <v>39</v>
      </c>
      <c r="K1217" t="s">
        <v>30</v>
      </c>
      <c r="L1217" t="s">
        <v>31</v>
      </c>
      <c r="M1217">
        <v>3</v>
      </c>
      <c r="N1217" t="s">
        <v>40</v>
      </c>
      <c r="O1217" t="s">
        <v>41</v>
      </c>
      <c r="P1217">
        <v>14.7125</v>
      </c>
      <c r="Q1217">
        <v>339159.57209999999</v>
      </c>
      <c r="R1217">
        <v>3058650.0619000001</v>
      </c>
      <c r="S1217">
        <v>339162.33769999997</v>
      </c>
      <c r="T1217">
        <v>3058664.5120999999</v>
      </c>
      <c r="U1217">
        <v>1.4711999999999999E-2</v>
      </c>
    </row>
    <row r="1218" spans="1:21" x14ac:dyDescent="0.25">
      <c r="A1218">
        <v>1216</v>
      </c>
      <c r="B1218" t="s">
        <v>24</v>
      </c>
      <c r="C1218" t="s">
        <v>47</v>
      </c>
      <c r="D1218" t="s">
        <v>48</v>
      </c>
      <c r="E1218">
        <v>11</v>
      </c>
      <c r="F1218" t="s">
        <v>50</v>
      </c>
      <c r="G1218">
        <v>50</v>
      </c>
      <c r="H1218" t="s">
        <v>27</v>
      </c>
      <c r="I1218" t="s">
        <v>38</v>
      </c>
      <c r="J1218" t="s">
        <v>39</v>
      </c>
      <c r="K1218" t="s">
        <v>30</v>
      </c>
      <c r="L1218" t="s">
        <v>31</v>
      </c>
      <c r="M1218">
        <v>3</v>
      </c>
      <c r="N1218" t="s">
        <v>40</v>
      </c>
      <c r="O1218" t="s">
        <v>41</v>
      </c>
      <c r="P1218">
        <v>79.426500000000004</v>
      </c>
      <c r="Q1218">
        <v>339162.33769999997</v>
      </c>
      <c r="R1218">
        <v>3058664.5120999999</v>
      </c>
      <c r="S1218">
        <v>339177.26779999997</v>
      </c>
      <c r="T1218">
        <v>3058742.5227000001</v>
      </c>
      <c r="U1218">
        <v>7.9425999999999997E-2</v>
      </c>
    </row>
    <row r="1219" spans="1:21" x14ac:dyDescent="0.25">
      <c r="A1219">
        <v>1217</v>
      </c>
      <c r="B1219" t="s">
        <v>24</v>
      </c>
      <c r="C1219" t="s">
        <v>47</v>
      </c>
      <c r="D1219" t="s">
        <v>48</v>
      </c>
      <c r="E1219">
        <v>11</v>
      </c>
      <c r="F1219" t="s">
        <v>50</v>
      </c>
      <c r="G1219">
        <v>50</v>
      </c>
      <c r="H1219" t="s">
        <v>27</v>
      </c>
      <c r="I1219" t="s">
        <v>38</v>
      </c>
      <c r="J1219" t="s">
        <v>39</v>
      </c>
      <c r="K1219" t="s">
        <v>30</v>
      </c>
      <c r="L1219" t="s">
        <v>31</v>
      </c>
      <c r="M1219">
        <v>3</v>
      </c>
      <c r="N1219" t="s">
        <v>40</v>
      </c>
      <c r="O1219" t="s">
        <v>41</v>
      </c>
      <c r="P1219">
        <v>168.57599999999999</v>
      </c>
      <c r="Q1219">
        <v>339177.26779999997</v>
      </c>
      <c r="R1219">
        <v>3058742.5227000001</v>
      </c>
      <c r="S1219">
        <v>339293.11249999999</v>
      </c>
      <c r="T1219">
        <v>3058864.9879000001</v>
      </c>
      <c r="U1219">
        <v>0.168576</v>
      </c>
    </row>
    <row r="1220" spans="1:21" x14ac:dyDescent="0.25">
      <c r="A1220">
        <v>1218</v>
      </c>
      <c r="B1220" t="s">
        <v>24</v>
      </c>
      <c r="C1220" t="s">
        <v>47</v>
      </c>
      <c r="D1220" t="s">
        <v>48</v>
      </c>
      <c r="E1220">
        <v>11</v>
      </c>
      <c r="F1220" t="s">
        <v>50</v>
      </c>
      <c r="G1220">
        <v>50</v>
      </c>
      <c r="H1220" t="s">
        <v>27</v>
      </c>
      <c r="I1220" t="s">
        <v>38</v>
      </c>
      <c r="J1220" t="s">
        <v>39</v>
      </c>
      <c r="K1220" t="s">
        <v>30</v>
      </c>
      <c r="L1220" t="s">
        <v>31</v>
      </c>
      <c r="M1220">
        <v>3</v>
      </c>
      <c r="N1220" t="s">
        <v>40</v>
      </c>
      <c r="O1220" t="s">
        <v>41</v>
      </c>
      <c r="P1220">
        <v>27.805399999999999</v>
      </c>
      <c r="Q1220">
        <v>339293.11249999999</v>
      </c>
      <c r="R1220">
        <v>3058864.9879000001</v>
      </c>
      <c r="S1220">
        <v>339315.1776</v>
      </c>
      <c r="T1220">
        <v>3058848.0684000002</v>
      </c>
      <c r="U1220">
        <v>2.7805E-2</v>
      </c>
    </row>
    <row r="1221" spans="1:21" x14ac:dyDescent="0.25">
      <c r="A1221">
        <v>1219</v>
      </c>
      <c r="B1221" t="s">
        <v>24</v>
      </c>
      <c r="C1221" t="s">
        <v>47</v>
      </c>
      <c r="D1221" t="s">
        <v>48</v>
      </c>
      <c r="E1221">
        <v>11</v>
      </c>
      <c r="F1221" t="s">
        <v>50</v>
      </c>
      <c r="G1221">
        <v>50</v>
      </c>
      <c r="H1221" t="s">
        <v>27</v>
      </c>
      <c r="I1221" t="s">
        <v>38</v>
      </c>
      <c r="J1221" t="s">
        <v>39</v>
      </c>
      <c r="K1221" t="s">
        <v>30</v>
      </c>
      <c r="L1221" t="s">
        <v>31</v>
      </c>
      <c r="M1221">
        <v>3</v>
      </c>
      <c r="N1221" t="s">
        <v>40</v>
      </c>
      <c r="O1221" t="s">
        <v>41</v>
      </c>
      <c r="P1221">
        <v>36.553100000000001</v>
      </c>
      <c r="Q1221">
        <v>338716.58990000002</v>
      </c>
      <c r="R1221">
        <v>3059181.26</v>
      </c>
      <c r="S1221">
        <v>338749.31364200002</v>
      </c>
      <c r="T1221">
        <v>3059164.97248</v>
      </c>
      <c r="U1221">
        <v>3.6553000000000002E-2</v>
      </c>
    </row>
    <row r="1222" spans="1:21" x14ac:dyDescent="0.25">
      <c r="A1222">
        <v>1220</v>
      </c>
      <c r="B1222" t="s">
        <v>24</v>
      </c>
      <c r="C1222" t="s">
        <v>47</v>
      </c>
      <c r="D1222" t="s">
        <v>48</v>
      </c>
      <c r="E1222">
        <v>11</v>
      </c>
      <c r="F1222" t="s">
        <v>50</v>
      </c>
      <c r="G1222">
        <v>50</v>
      </c>
      <c r="H1222" t="s">
        <v>27</v>
      </c>
      <c r="I1222" t="s">
        <v>38</v>
      </c>
      <c r="J1222" t="s">
        <v>39</v>
      </c>
      <c r="K1222" t="s">
        <v>30</v>
      </c>
      <c r="L1222" t="s">
        <v>31</v>
      </c>
      <c r="M1222">
        <v>3</v>
      </c>
      <c r="N1222" t="s">
        <v>40</v>
      </c>
      <c r="O1222" t="s">
        <v>41</v>
      </c>
      <c r="P1222">
        <v>54.565899999999999</v>
      </c>
      <c r="Q1222">
        <v>338749.31364200002</v>
      </c>
      <c r="R1222">
        <v>3059164.97248</v>
      </c>
      <c r="S1222">
        <v>338798.16320000001</v>
      </c>
      <c r="T1222">
        <v>3059140.6587</v>
      </c>
      <c r="U1222">
        <v>5.4566000000000003E-2</v>
      </c>
    </row>
    <row r="1223" spans="1:21" x14ac:dyDescent="0.25">
      <c r="A1223">
        <v>1221</v>
      </c>
      <c r="B1223" t="s">
        <v>24</v>
      </c>
      <c r="C1223" t="s">
        <v>47</v>
      </c>
      <c r="D1223" t="s">
        <v>48</v>
      </c>
      <c r="E1223">
        <v>11</v>
      </c>
      <c r="F1223" t="s">
        <v>50</v>
      </c>
      <c r="G1223">
        <v>50</v>
      </c>
      <c r="H1223" t="s">
        <v>27</v>
      </c>
      <c r="I1223" t="s">
        <v>38</v>
      </c>
      <c r="J1223" t="s">
        <v>39</v>
      </c>
      <c r="K1223" t="s">
        <v>30</v>
      </c>
      <c r="L1223" t="s">
        <v>31</v>
      </c>
      <c r="M1223">
        <v>3</v>
      </c>
      <c r="N1223" t="s">
        <v>40</v>
      </c>
      <c r="O1223" t="s">
        <v>41</v>
      </c>
      <c r="P1223">
        <v>13.1259</v>
      </c>
      <c r="Q1223">
        <v>338798.16320000001</v>
      </c>
      <c r="R1223">
        <v>3059140.6587</v>
      </c>
      <c r="S1223">
        <v>338793.46090000001</v>
      </c>
      <c r="T1223">
        <v>3059128.4040000001</v>
      </c>
      <c r="U1223">
        <v>1.3126000000000001E-2</v>
      </c>
    </row>
    <row r="1224" spans="1:21" x14ac:dyDescent="0.25">
      <c r="A1224">
        <v>1222</v>
      </c>
      <c r="B1224" t="s">
        <v>24</v>
      </c>
      <c r="C1224" t="s">
        <v>47</v>
      </c>
      <c r="D1224" t="s">
        <v>48</v>
      </c>
      <c r="E1224">
        <v>11</v>
      </c>
      <c r="F1224" t="s">
        <v>50</v>
      </c>
      <c r="G1224">
        <v>50</v>
      </c>
      <c r="H1224" t="s">
        <v>27</v>
      </c>
      <c r="I1224" t="s">
        <v>38</v>
      </c>
      <c r="J1224" t="s">
        <v>39</v>
      </c>
      <c r="K1224" t="s">
        <v>30</v>
      </c>
      <c r="L1224" t="s">
        <v>31</v>
      </c>
      <c r="M1224">
        <v>3</v>
      </c>
      <c r="N1224" t="s">
        <v>40</v>
      </c>
      <c r="O1224" t="s">
        <v>41</v>
      </c>
      <c r="P1224">
        <v>238.78</v>
      </c>
      <c r="Q1224">
        <v>338749.31359999999</v>
      </c>
      <c r="R1224">
        <v>3059164.9723999999</v>
      </c>
      <c r="S1224">
        <v>338807.63809999998</v>
      </c>
      <c r="T1224">
        <v>3059396.5192</v>
      </c>
      <c r="U1224">
        <v>0.23877999999999999</v>
      </c>
    </row>
    <row r="1225" spans="1:21" x14ac:dyDescent="0.25">
      <c r="A1225">
        <v>1223</v>
      </c>
      <c r="B1225" t="s">
        <v>24</v>
      </c>
      <c r="C1225" t="s">
        <v>47</v>
      </c>
      <c r="D1225" t="s">
        <v>48</v>
      </c>
      <c r="E1225">
        <v>11</v>
      </c>
      <c r="F1225" t="s">
        <v>50</v>
      </c>
      <c r="G1225">
        <v>50</v>
      </c>
      <c r="H1225" t="s">
        <v>27</v>
      </c>
      <c r="I1225" t="s">
        <v>38</v>
      </c>
      <c r="J1225" t="s">
        <v>39</v>
      </c>
      <c r="K1225" t="s">
        <v>30</v>
      </c>
      <c r="L1225" t="s">
        <v>31</v>
      </c>
      <c r="M1225">
        <v>3</v>
      </c>
      <c r="N1225" t="s">
        <v>40</v>
      </c>
      <c r="O1225" t="s">
        <v>41</v>
      </c>
      <c r="P1225">
        <v>82.230599999999995</v>
      </c>
      <c r="Q1225">
        <v>338807.63809999998</v>
      </c>
      <c r="R1225">
        <v>3059396.5192</v>
      </c>
      <c r="S1225">
        <v>338835.90039999998</v>
      </c>
      <c r="T1225">
        <v>3059473.7404</v>
      </c>
      <c r="U1225">
        <v>8.2230999999999999E-2</v>
      </c>
    </row>
    <row r="1226" spans="1:21" x14ac:dyDescent="0.25">
      <c r="A1226">
        <v>1224</v>
      </c>
      <c r="B1226" t="s">
        <v>24</v>
      </c>
      <c r="C1226" t="s">
        <v>47</v>
      </c>
      <c r="D1226" t="s">
        <v>48</v>
      </c>
      <c r="E1226">
        <v>11</v>
      </c>
      <c r="F1226" t="s">
        <v>50</v>
      </c>
      <c r="G1226">
        <v>50</v>
      </c>
      <c r="H1226" t="s">
        <v>27</v>
      </c>
      <c r="I1226" t="s">
        <v>38</v>
      </c>
      <c r="J1226" t="s">
        <v>39</v>
      </c>
      <c r="K1226" t="s">
        <v>30</v>
      </c>
      <c r="L1226" t="s">
        <v>31</v>
      </c>
      <c r="M1226">
        <v>3</v>
      </c>
      <c r="N1226" t="s">
        <v>40</v>
      </c>
      <c r="O1226" t="s">
        <v>41</v>
      </c>
      <c r="P1226">
        <v>6.1781499999999996</v>
      </c>
      <c r="Q1226">
        <v>338835.90039999998</v>
      </c>
      <c r="R1226">
        <v>3059473.7404</v>
      </c>
      <c r="S1226">
        <v>338835.56888600002</v>
      </c>
      <c r="T1226">
        <v>3059479.9096499998</v>
      </c>
      <c r="U1226">
        <v>6.1780000000000003E-3</v>
      </c>
    </row>
    <row r="1227" spans="1:21" x14ac:dyDescent="0.25">
      <c r="A1227">
        <v>1225</v>
      </c>
      <c r="B1227" t="s">
        <v>24</v>
      </c>
      <c r="C1227" t="s">
        <v>47</v>
      </c>
      <c r="D1227" t="s">
        <v>48</v>
      </c>
      <c r="E1227">
        <v>11</v>
      </c>
      <c r="F1227" t="s">
        <v>50</v>
      </c>
      <c r="G1227">
        <v>50</v>
      </c>
      <c r="H1227" t="s">
        <v>27</v>
      </c>
      <c r="I1227" t="s">
        <v>38</v>
      </c>
      <c r="J1227" t="s">
        <v>39</v>
      </c>
      <c r="K1227" t="s">
        <v>30</v>
      </c>
      <c r="L1227" t="s">
        <v>31</v>
      </c>
      <c r="M1227">
        <v>3</v>
      </c>
      <c r="N1227" t="s">
        <v>40</v>
      </c>
      <c r="O1227" t="s">
        <v>41</v>
      </c>
      <c r="P1227">
        <v>0.161883</v>
      </c>
      <c r="Q1227">
        <v>338835.56888600002</v>
      </c>
      <c r="R1227">
        <v>3059479.9096499998</v>
      </c>
      <c r="S1227">
        <v>338835.56020000001</v>
      </c>
      <c r="T1227">
        <v>3059480.0713</v>
      </c>
      <c r="U1227">
        <v>1.6200000000000001E-4</v>
      </c>
    </row>
    <row r="1228" spans="1:21" x14ac:dyDescent="0.25">
      <c r="A1228">
        <v>1226</v>
      </c>
      <c r="B1228" t="s">
        <v>24</v>
      </c>
      <c r="C1228" t="s">
        <v>47</v>
      </c>
      <c r="D1228" t="s">
        <v>48</v>
      </c>
      <c r="E1228">
        <v>11</v>
      </c>
      <c r="F1228" t="s">
        <v>50</v>
      </c>
      <c r="G1228">
        <v>50</v>
      </c>
      <c r="H1228" t="s">
        <v>27</v>
      </c>
      <c r="I1228" t="s">
        <v>38</v>
      </c>
      <c r="J1228" t="s">
        <v>39</v>
      </c>
      <c r="K1228" t="s">
        <v>30</v>
      </c>
      <c r="L1228" t="s">
        <v>31</v>
      </c>
      <c r="M1228">
        <v>3</v>
      </c>
      <c r="N1228" t="s">
        <v>40</v>
      </c>
      <c r="O1228" t="s">
        <v>41</v>
      </c>
      <c r="P1228">
        <v>49.2044</v>
      </c>
      <c r="Q1228">
        <v>338835.56020000001</v>
      </c>
      <c r="R1228">
        <v>3059480.0713</v>
      </c>
      <c r="S1228">
        <v>338832.92</v>
      </c>
      <c r="T1228">
        <v>3059529.2047999999</v>
      </c>
      <c r="U1228">
        <v>4.9203999999999998E-2</v>
      </c>
    </row>
    <row r="1229" spans="1:21" x14ac:dyDescent="0.25">
      <c r="A1229">
        <v>1227</v>
      </c>
      <c r="B1229" t="s">
        <v>24</v>
      </c>
      <c r="C1229" t="s">
        <v>47</v>
      </c>
      <c r="D1229" t="s">
        <v>48</v>
      </c>
      <c r="E1229">
        <v>11</v>
      </c>
      <c r="F1229" t="s">
        <v>50</v>
      </c>
      <c r="G1229">
        <v>50</v>
      </c>
      <c r="H1229" t="s">
        <v>27</v>
      </c>
      <c r="I1229" t="s">
        <v>38</v>
      </c>
      <c r="J1229" t="s">
        <v>39</v>
      </c>
      <c r="K1229" t="s">
        <v>30</v>
      </c>
      <c r="L1229" t="s">
        <v>31</v>
      </c>
      <c r="M1229">
        <v>3</v>
      </c>
      <c r="N1229" t="s">
        <v>40</v>
      </c>
      <c r="O1229" t="s">
        <v>41</v>
      </c>
      <c r="P1229">
        <v>68.0715</v>
      </c>
      <c r="Q1229">
        <v>338832.92</v>
      </c>
      <c r="R1229">
        <v>3059529.2047999999</v>
      </c>
      <c r="S1229">
        <v>338850.19050899998</v>
      </c>
      <c r="T1229">
        <v>3059595.0490199998</v>
      </c>
      <c r="U1229">
        <v>6.8071999999999994E-2</v>
      </c>
    </row>
    <row r="1230" spans="1:21" x14ac:dyDescent="0.25">
      <c r="A1230">
        <v>1228</v>
      </c>
      <c r="B1230" t="s">
        <v>24</v>
      </c>
      <c r="C1230" t="s">
        <v>47</v>
      </c>
      <c r="D1230" t="s">
        <v>48</v>
      </c>
      <c r="E1230">
        <v>11</v>
      </c>
      <c r="F1230" t="s">
        <v>50</v>
      </c>
      <c r="G1230">
        <v>50</v>
      </c>
      <c r="H1230" t="s">
        <v>27</v>
      </c>
      <c r="I1230" t="s">
        <v>38</v>
      </c>
      <c r="J1230" t="s">
        <v>39</v>
      </c>
      <c r="K1230" t="s">
        <v>30</v>
      </c>
      <c r="L1230" t="s">
        <v>31</v>
      </c>
      <c r="M1230">
        <v>3</v>
      </c>
      <c r="N1230" t="s">
        <v>40</v>
      </c>
      <c r="O1230" t="s">
        <v>41</v>
      </c>
      <c r="P1230">
        <v>170.06</v>
      </c>
      <c r="Q1230">
        <v>338850.19050899998</v>
      </c>
      <c r="R1230">
        <v>3059595.0490199998</v>
      </c>
      <c r="S1230">
        <v>338893.33669999999</v>
      </c>
      <c r="T1230">
        <v>3059759.5449000001</v>
      </c>
      <c r="U1230">
        <v>0.17005999999999999</v>
      </c>
    </row>
    <row r="1231" spans="1:21" x14ac:dyDescent="0.25">
      <c r="A1231">
        <v>1229</v>
      </c>
      <c r="B1231" t="s">
        <v>24</v>
      </c>
      <c r="C1231" t="s">
        <v>47</v>
      </c>
      <c r="D1231" t="s">
        <v>48</v>
      </c>
      <c r="E1231">
        <v>11</v>
      </c>
      <c r="F1231" t="s">
        <v>50</v>
      </c>
      <c r="G1231">
        <v>50</v>
      </c>
      <c r="H1231" t="s">
        <v>27</v>
      </c>
      <c r="I1231" t="s">
        <v>38</v>
      </c>
      <c r="J1231" t="s">
        <v>39</v>
      </c>
      <c r="K1231" t="s">
        <v>30</v>
      </c>
      <c r="L1231" t="s">
        <v>31</v>
      </c>
      <c r="M1231">
        <v>3</v>
      </c>
      <c r="N1231" t="s">
        <v>40</v>
      </c>
      <c r="O1231" t="s">
        <v>41</v>
      </c>
      <c r="P1231">
        <v>230.10599999999999</v>
      </c>
      <c r="Q1231">
        <v>338893.33669999999</v>
      </c>
      <c r="R1231">
        <v>3059759.5449000001</v>
      </c>
      <c r="S1231">
        <v>338920.29800000001</v>
      </c>
      <c r="T1231">
        <v>3059988.0655</v>
      </c>
      <c r="U1231">
        <v>0.230106</v>
      </c>
    </row>
    <row r="1232" spans="1:21" x14ac:dyDescent="0.25">
      <c r="A1232">
        <v>1230</v>
      </c>
      <c r="B1232" t="s">
        <v>24</v>
      </c>
      <c r="C1232" t="s">
        <v>47</v>
      </c>
      <c r="D1232" t="s">
        <v>48</v>
      </c>
      <c r="E1232">
        <v>11</v>
      </c>
      <c r="F1232" t="s">
        <v>50</v>
      </c>
      <c r="G1232">
        <v>50</v>
      </c>
      <c r="H1232" t="s">
        <v>27</v>
      </c>
      <c r="I1232" t="s">
        <v>38</v>
      </c>
      <c r="J1232" t="s">
        <v>39</v>
      </c>
      <c r="K1232" t="s">
        <v>30</v>
      </c>
      <c r="L1232" t="s">
        <v>31</v>
      </c>
      <c r="M1232">
        <v>3</v>
      </c>
      <c r="N1232" t="s">
        <v>40</v>
      </c>
      <c r="O1232" t="s">
        <v>41</v>
      </c>
      <c r="P1232">
        <v>146.559</v>
      </c>
      <c r="Q1232">
        <v>338920.29800000001</v>
      </c>
      <c r="R1232">
        <v>3059988.0655</v>
      </c>
      <c r="S1232">
        <v>338878.18976099999</v>
      </c>
      <c r="T1232">
        <v>3060128.4454999999</v>
      </c>
      <c r="U1232">
        <v>0.14655899999999999</v>
      </c>
    </row>
    <row r="1233" spans="1:21" x14ac:dyDescent="0.25">
      <c r="A1233">
        <v>1231</v>
      </c>
      <c r="B1233" t="s">
        <v>24</v>
      </c>
      <c r="C1233" t="s">
        <v>47</v>
      </c>
      <c r="D1233" t="s">
        <v>48</v>
      </c>
      <c r="E1233">
        <v>11</v>
      </c>
      <c r="F1233" t="s">
        <v>50</v>
      </c>
      <c r="G1233">
        <v>50</v>
      </c>
      <c r="H1233" t="s">
        <v>27</v>
      </c>
      <c r="I1233" t="s">
        <v>38</v>
      </c>
      <c r="J1233" t="s">
        <v>39</v>
      </c>
      <c r="K1233" t="s">
        <v>30</v>
      </c>
      <c r="L1233" t="s">
        <v>31</v>
      </c>
      <c r="M1233">
        <v>3</v>
      </c>
      <c r="N1233" t="s">
        <v>40</v>
      </c>
      <c r="O1233" t="s">
        <v>41</v>
      </c>
      <c r="P1233">
        <v>178.11199999999999</v>
      </c>
      <c r="Q1233">
        <v>338878.18976099999</v>
      </c>
      <c r="R1233">
        <v>3060128.4454999999</v>
      </c>
      <c r="S1233">
        <v>338827.01610000001</v>
      </c>
      <c r="T1233">
        <v>3060299.0477</v>
      </c>
      <c r="U1233">
        <v>0.17811199999999999</v>
      </c>
    </row>
    <row r="1234" spans="1:21" x14ac:dyDescent="0.25">
      <c r="A1234">
        <v>1232</v>
      </c>
      <c r="B1234" t="s">
        <v>24</v>
      </c>
      <c r="C1234" t="s">
        <v>47</v>
      </c>
      <c r="D1234" t="s">
        <v>48</v>
      </c>
      <c r="E1234">
        <v>11</v>
      </c>
      <c r="F1234" t="s">
        <v>50</v>
      </c>
      <c r="G1234">
        <v>50</v>
      </c>
      <c r="H1234" t="s">
        <v>27</v>
      </c>
      <c r="I1234" t="s">
        <v>38</v>
      </c>
      <c r="J1234" t="s">
        <v>39</v>
      </c>
      <c r="K1234" t="s">
        <v>30</v>
      </c>
      <c r="L1234" t="s">
        <v>31</v>
      </c>
      <c r="M1234">
        <v>3</v>
      </c>
      <c r="N1234" t="s">
        <v>40</v>
      </c>
      <c r="O1234" t="s">
        <v>41</v>
      </c>
      <c r="P1234">
        <v>87.989500000000007</v>
      </c>
      <c r="Q1234">
        <v>338827.01610000001</v>
      </c>
      <c r="R1234">
        <v>3060299.0477</v>
      </c>
      <c r="S1234">
        <v>338839.10904000001</v>
      </c>
      <c r="T1234">
        <v>3060386.2022099998</v>
      </c>
      <c r="U1234">
        <v>8.7988999999999998E-2</v>
      </c>
    </row>
    <row r="1235" spans="1:21" x14ac:dyDescent="0.25">
      <c r="A1235">
        <v>1233</v>
      </c>
      <c r="B1235" t="s">
        <v>24</v>
      </c>
      <c r="C1235" t="s">
        <v>47</v>
      </c>
      <c r="D1235" t="s">
        <v>48</v>
      </c>
      <c r="E1235">
        <v>11</v>
      </c>
      <c r="F1235" t="s">
        <v>50</v>
      </c>
      <c r="G1235">
        <v>50</v>
      </c>
      <c r="H1235" t="s">
        <v>27</v>
      </c>
      <c r="I1235" t="s">
        <v>38</v>
      </c>
      <c r="J1235" t="s">
        <v>39</v>
      </c>
      <c r="K1235" t="s">
        <v>30</v>
      </c>
      <c r="L1235" t="s">
        <v>31</v>
      </c>
      <c r="M1235">
        <v>3</v>
      </c>
      <c r="N1235" t="s">
        <v>40</v>
      </c>
      <c r="O1235" t="s">
        <v>41</v>
      </c>
      <c r="P1235">
        <v>117.825</v>
      </c>
      <c r="Q1235">
        <v>338839.10904000001</v>
      </c>
      <c r="R1235">
        <v>3060386.2022099998</v>
      </c>
      <c r="S1235">
        <v>338855.30249999999</v>
      </c>
      <c r="T1235">
        <v>3060502.9093999998</v>
      </c>
      <c r="U1235">
        <v>0.117825</v>
      </c>
    </row>
    <row r="1236" spans="1:21" x14ac:dyDescent="0.25">
      <c r="A1236">
        <v>1234</v>
      </c>
      <c r="B1236" t="s">
        <v>24</v>
      </c>
      <c r="C1236" t="s">
        <v>47</v>
      </c>
      <c r="D1236" t="s">
        <v>48</v>
      </c>
      <c r="E1236">
        <v>11</v>
      </c>
      <c r="F1236" t="s">
        <v>50</v>
      </c>
      <c r="G1236">
        <v>50</v>
      </c>
      <c r="H1236" t="s">
        <v>27</v>
      </c>
      <c r="I1236" t="s">
        <v>38</v>
      </c>
      <c r="J1236" t="s">
        <v>39</v>
      </c>
      <c r="K1236" t="s">
        <v>30</v>
      </c>
      <c r="L1236" t="s">
        <v>31</v>
      </c>
      <c r="M1236">
        <v>3</v>
      </c>
      <c r="N1236" t="s">
        <v>40</v>
      </c>
      <c r="O1236" t="s">
        <v>41</v>
      </c>
      <c r="P1236">
        <v>46.983499999999999</v>
      </c>
      <c r="Q1236">
        <v>338855.30249999999</v>
      </c>
      <c r="R1236">
        <v>3060502.9093999998</v>
      </c>
      <c r="S1236">
        <v>338830.24180000002</v>
      </c>
      <c r="T1236">
        <v>3060542.6512000002</v>
      </c>
      <c r="U1236">
        <v>4.6983999999999998E-2</v>
      </c>
    </row>
    <row r="1237" spans="1:21" x14ac:dyDescent="0.25">
      <c r="A1237">
        <v>1235</v>
      </c>
      <c r="B1237" t="s">
        <v>24</v>
      </c>
      <c r="C1237" t="s">
        <v>47</v>
      </c>
      <c r="D1237" t="s">
        <v>48</v>
      </c>
      <c r="E1237">
        <v>11</v>
      </c>
      <c r="F1237" t="s">
        <v>50</v>
      </c>
      <c r="G1237">
        <v>50</v>
      </c>
      <c r="H1237" t="s">
        <v>27</v>
      </c>
      <c r="I1237" t="s">
        <v>38</v>
      </c>
      <c r="J1237" t="s">
        <v>39</v>
      </c>
      <c r="K1237" t="s">
        <v>30</v>
      </c>
      <c r="L1237" t="s">
        <v>31</v>
      </c>
      <c r="M1237">
        <v>3</v>
      </c>
      <c r="N1237" t="s">
        <v>40</v>
      </c>
      <c r="O1237" t="s">
        <v>41</v>
      </c>
      <c r="P1237">
        <v>21.361899999999999</v>
      </c>
      <c r="Q1237">
        <v>338830.24180000002</v>
      </c>
      <c r="R1237">
        <v>3060542.6512000002</v>
      </c>
      <c r="S1237">
        <v>338822.25030000001</v>
      </c>
      <c r="T1237">
        <v>3060562.4619999998</v>
      </c>
      <c r="U1237">
        <v>2.1361999999999999E-2</v>
      </c>
    </row>
    <row r="1238" spans="1:21" x14ac:dyDescent="0.25">
      <c r="A1238">
        <v>1236</v>
      </c>
      <c r="B1238" t="s">
        <v>24</v>
      </c>
      <c r="C1238" t="s">
        <v>47</v>
      </c>
      <c r="D1238" t="s">
        <v>48</v>
      </c>
      <c r="E1238">
        <v>11</v>
      </c>
      <c r="F1238" t="s">
        <v>50</v>
      </c>
      <c r="G1238">
        <v>50</v>
      </c>
      <c r="H1238" t="s">
        <v>27</v>
      </c>
      <c r="I1238" t="s">
        <v>38</v>
      </c>
      <c r="J1238" t="s">
        <v>39</v>
      </c>
      <c r="K1238" t="s">
        <v>30</v>
      </c>
      <c r="L1238" t="s">
        <v>31</v>
      </c>
      <c r="M1238">
        <v>3</v>
      </c>
      <c r="N1238" t="s">
        <v>40</v>
      </c>
      <c r="O1238" t="s">
        <v>41</v>
      </c>
      <c r="P1238">
        <v>31.629100000000001</v>
      </c>
      <c r="Q1238">
        <v>338822.25030000001</v>
      </c>
      <c r="R1238">
        <v>3060562.4619999998</v>
      </c>
      <c r="S1238">
        <v>338790.94579999999</v>
      </c>
      <c r="T1238">
        <v>3060566.9818000002</v>
      </c>
      <c r="U1238">
        <v>3.1628999999999997E-2</v>
      </c>
    </row>
    <row r="1239" spans="1:21" x14ac:dyDescent="0.25">
      <c r="A1239">
        <v>1237</v>
      </c>
      <c r="B1239" t="s">
        <v>24</v>
      </c>
      <c r="C1239" t="s">
        <v>47</v>
      </c>
      <c r="D1239" t="s">
        <v>48</v>
      </c>
      <c r="E1239">
        <v>11</v>
      </c>
      <c r="F1239" t="s">
        <v>50</v>
      </c>
      <c r="G1239">
        <v>50</v>
      </c>
      <c r="H1239" t="s">
        <v>27</v>
      </c>
      <c r="I1239" t="s">
        <v>38</v>
      </c>
      <c r="J1239" t="s">
        <v>39</v>
      </c>
      <c r="K1239" t="s">
        <v>30</v>
      </c>
      <c r="L1239" t="s">
        <v>31</v>
      </c>
      <c r="M1239">
        <v>3</v>
      </c>
      <c r="N1239" t="s">
        <v>40</v>
      </c>
      <c r="O1239" t="s">
        <v>41</v>
      </c>
      <c r="P1239">
        <v>24.810500000000001</v>
      </c>
      <c r="Q1239">
        <v>338790.94579999999</v>
      </c>
      <c r="R1239">
        <v>3060566.9818000002</v>
      </c>
      <c r="S1239">
        <v>338767.95880000002</v>
      </c>
      <c r="T1239">
        <v>3060576.3177</v>
      </c>
      <c r="U1239">
        <v>2.4811E-2</v>
      </c>
    </row>
    <row r="1240" spans="1:21" x14ac:dyDescent="0.25">
      <c r="A1240">
        <v>1238</v>
      </c>
      <c r="B1240" t="s">
        <v>24</v>
      </c>
      <c r="C1240" t="s">
        <v>47</v>
      </c>
      <c r="D1240" t="s">
        <v>48</v>
      </c>
      <c r="E1240">
        <v>11</v>
      </c>
      <c r="F1240" t="s">
        <v>50</v>
      </c>
      <c r="G1240">
        <v>50</v>
      </c>
      <c r="H1240" t="s">
        <v>27</v>
      </c>
      <c r="I1240" t="s">
        <v>38</v>
      </c>
      <c r="J1240" t="s">
        <v>39</v>
      </c>
      <c r="K1240" t="s">
        <v>30</v>
      </c>
      <c r="L1240" t="s">
        <v>31</v>
      </c>
      <c r="M1240">
        <v>3</v>
      </c>
      <c r="N1240" t="s">
        <v>40</v>
      </c>
      <c r="O1240" t="s">
        <v>41</v>
      </c>
      <c r="P1240">
        <v>10.1579</v>
      </c>
      <c r="Q1240">
        <v>338767.95880000002</v>
      </c>
      <c r="R1240">
        <v>3060576.3177</v>
      </c>
      <c r="S1240">
        <v>338770.565</v>
      </c>
      <c r="T1240">
        <v>3060586.1356000002</v>
      </c>
      <c r="U1240">
        <v>1.0158E-2</v>
      </c>
    </row>
    <row r="1241" spans="1:21" x14ac:dyDescent="0.25">
      <c r="A1241">
        <v>1239</v>
      </c>
      <c r="B1241" t="s">
        <v>24</v>
      </c>
      <c r="C1241" t="s">
        <v>47</v>
      </c>
      <c r="D1241" t="s">
        <v>48</v>
      </c>
      <c r="E1241">
        <v>11</v>
      </c>
      <c r="F1241" t="s">
        <v>50</v>
      </c>
      <c r="G1241">
        <v>50</v>
      </c>
      <c r="H1241" t="s">
        <v>27</v>
      </c>
      <c r="I1241" t="s">
        <v>38</v>
      </c>
      <c r="J1241" t="s">
        <v>39</v>
      </c>
      <c r="K1241" t="s">
        <v>30</v>
      </c>
      <c r="L1241" t="s">
        <v>31</v>
      </c>
      <c r="M1241">
        <v>3</v>
      </c>
      <c r="N1241" t="s">
        <v>40</v>
      </c>
      <c r="O1241" t="s">
        <v>41</v>
      </c>
      <c r="P1241">
        <v>160.17099999999999</v>
      </c>
      <c r="Q1241">
        <v>338878.18910000002</v>
      </c>
      <c r="R1241">
        <v>3060128.4452999998</v>
      </c>
      <c r="S1241">
        <v>339037.87699999998</v>
      </c>
      <c r="T1241">
        <v>3060140.8717</v>
      </c>
      <c r="U1241">
        <v>0.16017100000000001</v>
      </c>
    </row>
    <row r="1242" spans="1:21" x14ac:dyDescent="0.25">
      <c r="A1242">
        <v>1240</v>
      </c>
      <c r="B1242" t="s">
        <v>24</v>
      </c>
      <c r="C1242" t="s">
        <v>47</v>
      </c>
      <c r="D1242" t="s">
        <v>48</v>
      </c>
      <c r="E1242">
        <v>11</v>
      </c>
      <c r="F1242" t="s">
        <v>50</v>
      </c>
      <c r="G1242">
        <v>50</v>
      </c>
      <c r="H1242" t="s">
        <v>27</v>
      </c>
      <c r="I1242" t="s">
        <v>38</v>
      </c>
      <c r="J1242" t="s">
        <v>39</v>
      </c>
      <c r="K1242" t="s">
        <v>30</v>
      </c>
      <c r="L1242" t="s">
        <v>31</v>
      </c>
      <c r="M1242">
        <v>3</v>
      </c>
      <c r="N1242" t="s">
        <v>40</v>
      </c>
      <c r="O1242" t="s">
        <v>41</v>
      </c>
      <c r="P1242">
        <v>20.210799999999999</v>
      </c>
      <c r="Q1242">
        <v>338839.1091</v>
      </c>
      <c r="R1242">
        <v>3060386.2022000002</v>
      </c>
      <c r="S1242">
        <v>338819.13140000001</v>
      </c>
      <c r="T1242">
        <v>3060389.2628000001</v>
      </c>
      <c r="U1242">
        <v>2.0211E-2</v>
      </c>
    </row>
    <row r="1243" spans="1:21" x14ac:dyDescent="0.25">
      <c r="A1243">
        <v>1241</v>
      </c>
      <c r="B1243" t="s">
        <v>24</v>
      </c>
      <c r="C1243" t="s">
        <v>47</v>
      </c>
      <c r="D1243" t="s">
        <v>48</v>
      </c>
      <c r="E1243">
        <v>11</v>
      </c>
      <c r="F1243" t="s">
        <v>50</v>
      </c>
      <c r="G1243">
        <v>50</v>
      </c>
      <c r="H1243" t="s">
        <v>27</v>
      </c>
      <c r="I1243" t="s">
        <v>38</v>
      </c>
      <c r="J1243" t="s">
        <v>39</v>
      </c>
      <c r="K1243" t="s">
        <v>30</v>
      </c>
      <c r="L1243" t="s">
        <v>31</v>
      </c>
      <c r="M1243">
        <v>3</v>
      </c>
      <c r="N1243" t="s">
        <v>40</v>
      </c>
      <c r="O1243" t="s">
        <v>41</v>
      </c>
      <c r="P1243">
        <v>15.090299999999999</v>
      </c>
      <c r="Q1243">
        <v>338819.13140000001</v>
      </c>
      <c r="R1243">
        <v>3060389.2628000001</v>
      </c>
      <c r="S1243">
        <v>338811.87809999997</v>
      </c>
      <c r="T1243">
        <v>3060402.4956</v>
      </c>
      <c r="U1243">
        <v>1.5089999999999999E-2</v>
      </c>
    </row>
    <row r="1244" spans="1:21" x14ac:dyDescent="0.25">
      <c r="A1244">
        <v>1242</v>
      </c>
      <c r="B1244" t="s">
        <v>24</v>
      </c>
      <c r="C1244" t="s">
        <v>47</v>
      </c>
      <c r="D1244" t="s">
        <v>48</v>
      </c>
      <c r="E1244">
        <v>11</v>
      </c>
      <c r="F1244" t="s">
        <v>50</v>
      </c>
      <c r="G1244">
        <v>50</v>
      </c>
      <c r="H1244" t="s">
        <v>27</v>
      </c>
      <c r="I1244" t="s">
        <v>38</v>
      </c>
      <c r="J1244" t="s">
        <v>39</v>
      </c>
      <c r="K1244" t="s">
        <v>30</v>
      </c>
      <c r="L1244" t="s">
        <v>31</v>
      </c>
      <c r="M1244">
        <v>3</v>
      </c>
      <c r="N1244" t="s">
        <v>40</v>
      </c>
      <c r="O1244" t="s">
        <v>41</v>
      </c>
      <c r="P1244">
        <v>14.8546</v>
      </c>
      <c r="Q1244">
        <v>338811.87809999997</v>
      </c>
      <c r="R1244">
        <v>3060402.4956</v>
      </c>
      <c r="S1244">
        <v>338799.60810000001</v>
      </c>
      <c r="T1244">
        <v>3060410.8686000002</v>
      </c>
      <c r="U1244">
        <v>1.4855E-2</v>
      </c>
    </row>
    <row r="1245" spans="1:21" x14ac:dyDescent="0.25">
      <c r="A1245">
        <v>1243</v>
      </c>
      <c r="B1245" t="s">
        <v>24</v>
      </c>
      <c r="C1245" t="s">
        <v>47</v>
      </c>
      <c r="D1245" t="s">
        <v>48</v>
      </c>
      <c r="E1245">
        <v>11</v>
      </c>
      <c r="F1245" t="s">
        <v>50</v>
      </c>
      <c r="G1245">
        <v>50</v>
      </c>
      <c r="H1245" t="s">
        <v>27</v>
      </c>
      <c r="I1245" t="s">
        <v>38</v>
      </c>
      <c r="J1245" t="s">
        <v>39</v>
      </c>
      <c r="K1245" t="s">
        <v>30</v>
      </c>
      <c r="L1245" t="s">
        <v>31</v>
      </c>
      <c r="M1245">
        <v>3</v>
      </c>
      <c r="N1245" t="s">
        <v>40</v>
      </c>
      <c r="O1245" t="s">
        <v>41</v>
      </c>
      <c r="P1245">
        <v>29.756799999999998</v>
      </c>
      <c r="Q1245">
        <v>338799.60810000001</v>
      </c>
      <c r="R1245">
        <v>3060410.8686000002</v>
      </c>
      <c r="S1245">
        <v>338769.92099999997</v>
      </c>
      <c r="T1245">
        <v>3060412.9038999998</v>
      </c>
      <c r="U1245">
        <v>2.9756999999999999E-2</v>
      </c>
    </row>
    <row r="1246" spans="1:21" x14ac:dyDescent="0.25">
      <c r="A1246">
        <v>1244</v>
      </c>
      <c r="B1246" t="s">
        <v>24</v>
      </c>
      <c r="C1246" t="s">
        <v>47</v>
      </c>
      <c r="D1246" t="s">
        <v>48</v>
      </c>
      <c r="E1246">
        <v>11</v>
      </c>
      <c r="F1246" t="s">
        <v>50</v>
      </c>
      <c r="G1246">
        <v>50</v>
      </c>
      <c r="H1246" t="s">
        <v>27</v>
      </c>
      <c r="I1246" t="s">
        <v>38</v>
      </c>
      <c r="J1246" t="s">
        <v>39</v>
      </c>
      <c r="K1246" t="s">
        <v>30</v>
      </c>
      <c r="L1246" t="s">
        <v>31</v>
      </c>
      <c r="M1246">
        <v>3</v>
      </c>
      <c r="N1246" t="s">
        <v>40</v>
      </c>
      <c r="O1246" t="s">
        <v>41</v>
      </c>
      <c r="P1246">
        <v>3.5066600000000001</v>
      </c>
      <c r="Q1246">
        <v>338835.90039999998</v>
      </c>
      <c r="R1246">
        <v>3059473.7404</v>
      </c>
      <c r="S1246">
        <v>338832.87908300001</v>
      </c>
      <c r="T1246">
        <v>3059475.52037</v>
      </c>
      <c r="U1246">
        <v>3.5070000000000001E-3</v>
      </c>
    </row>
    <row r="1247" spans="1:21" x14ac:dyDescent="0.25">
      <c r="A1247">
        <v>1245</v>
      </c>
      <c r="B1247" t="s">
        <v>24</v>
      </c>
      <c r="C1247" t="s">
        <v>47</v>
      </c>
      <c r="D1247" t="s">
        <v>48</v>
      </c>
      <c r="E1247">
        <v>11</v>
      </c>
      <c r="F1247" t="s">
        <v>50</v>
      </c>
      <c r="G1247">
        <v>50</v>
      </c>
      <c r="H1247" t="s">
        <v>27</v>
      </c>
      <c r="I1247" t="s">
        <v>38</v>
      </c>
      <c r="J1247" t="s">
        <v>39</v>
      </c>
      <c r="K1247" t="s">
        <v>30</v>
      </c>
      <c r="L1247" t="s">
        <v>31</v>
      </c>
      <c r="M1247">
        <v>3</v>
      </c>
      <c r="N1247" t="s">
        <v>40</v>
      </c>
      <c r="O1247" t="s">
        <v>41</v>
      </c>
      <c r="P1247">
        <v>7.6634399999999996</v>
      </c>
      <c r="Q1247">
        <v>338832.87908300001</v>
      </c>
      <c r="R1247">
        <v>3059475.52037</v>
      </c>
      <c r="S1247">
        <v>338826.27630000003</v>
      </c>
      <c r="T1247">
        <v>3059479.4103000001</v>
      </c>
      <c r="U1247">
        <v>7.6629999999999997E-3</v>
      </c>
    </row>
    <row r="1248" spans="1:21" x14ac:dyDescent="0.25">
      <c r="A1248">
        <v>1246</v>
      </c>
      <c r="B1248" t="s">
        <v>24</v>
      </c>
      <c r="C1248" t="s">
        <v>47</v>
      </c>
      <c r="D1248" t="s">
        <v>48</v>
      </c>
      <c r="E1248">
        <v>11</v>
      </c>
      <c r="F1248" t="s">
        <v>50</v>
      </c>
      <c r="G1248">
        <v>50</v>
      </c>
      <c r="H1248" t="s">
        <v>27</v>
      </c>
      <c r="I1248" t="s">
        <v>38</v>
      </c>
      <c r="J1248" t="s">
        <v>39</v>
      </c>
      <c r="K1248" t="s">
        <v>30</v>
      </c>
      <c r="L1248" t="s">
        <v>31</v>
      </c>
      <c r="M1248">
        <v>3</v>
      </c>
      <c r="N1248" t="s">
        <v>40</v>
      </c>
      <c r="O1248" t="s">
        <v>41</v>
      </c>
      <c r="P1248">
        <v>139.95099999999999</v>
      </c>
      <c r="Q1248">
        <v>338850.19059999997</v>
      </c>
      <c r="R1248">
        <v>3059595.0490000001</v>
      </c>
      <c r="S1248">
        <v>338989.931828</v>
      </c>
      <c r="T1248">
        <v>3059587.39702</v>
      </c>
      <c r="U1248">
        <v>0.13995099999999999</v>
      </c>
    </row>
    <row r="1249" spans="1:21" x14ac:dyDescent="0.25">
      <c r="A1249">
        <v>1247</v>
      </c>
      <c r="B1249" t="s">
        <v>24</v>
      </c>
      <c r="C1249" t="s">
        <v>47</v>
      </c>
      <c r="D1249" t="s">
        <v>48</v>
      </c>
      <c r="E1249">
        <v>11</v>
      </c>
      <c r="F1249" t="s">
        <v>50</v>
      </c>
      <c r="G1249">
        <v>50</v>
      </c>
      <c r="H1249" t="s">
        <v>27</v>
      </c>
      <c r="I1249" t="s">
        <v>38</v>
      </c>
      <c r="J1249" t="s">
        <v>39</v>
      </c>
      <c r="K1249" t="s">
        <v>30</v>
      </c>
      <c r="L1249" t="s">
        <v>31</v>
      </c>
      <c r="M1249">
        <v>3</v>
      </c>
      <c r="N1249" t="s">
        <v>40</v>
      </c>
      <c r="O1249" t="s">
        <v>41</v>
      </c>
      <c r="P1249">
        <v>82.169399999999996</v>
      </c>
      <c r="Q1249">
        <v>338989.931828</v>
      </c>
      <c r="R1249">
        <v>3059587.39702</v>
      </c>
      <c r="S1249">
        <v>339071.97830000002</v>
      </c>
      <c r="T1249">
        <v>3059582.9043000001</v>
      </c>
      <c r="U1249">
        <v>8.2169000000000006E-2</v>
      </c>
    </row>
    <row r="1250" spans="1:21" x14ac:dyDescent="0.25">
      <c r="A1250">
        <v>1248</v>
      </c>
      <c r="B1250" t="s">
        <v>24</v>
      </c>
      <c r="C1250" t="s">
        <v>47</v>
      </c>
      <c r="D1250" t="s">
        <v>48</v>
      </c>
      <c r="E1250">
        <v>11</v>
      </c>
      <c r="F1250" t="s">
        <v>50</v>
      </c>
      <c r="G1250">
        <v>50</v>
      </c>
      <c r="H1250" t="s">
        <v>27</v>
      </c>
      <c r="I1250" t="s">
        <v>38</v>
      </c>
      <c r="J1250" t="s">
        <v>39</v>
      </c>
      <c r="K1250" t="s">
        <v>30</v>
      </c>
      <c r="L1250" t="s">
        <v>31</v>
      </c>
      <c r="M1250">
        <v>3</v>
      </c>
      <c r="N1250" t="s">
        <v>40</v>
      </c>
      <c r="O1250" t="s">
        <v>41</v>
      </c>
      <c r="P1250">
        <v>68.097700000000003</v>
      </c>
      <c r="Q1250">
        <v>339071.97830000002</v>
      </c>
      <c r="R1250">
        <v>3059582.9043000001</v>
      </c>
      <c r="S1250">
        <v>339078.09820000001</v>
      </c>
      <c r="T1250">
        <v>3059515.0822000001</v>
      </c>
      <c r="U1250">
        <v>6.8098000000000006E-2</v>
      </c>
    </row>
    <row r="1251" spans="1:21" x14ac:dyDescent="0.25">
      <c r="A1251">
        <v>1249</v>
      </c>
      <c r="B1251" t="s">
        <v>24</v>
      </c>
      <c r="C1251" t="s">
        <v>47</v>
      </c>
      <c r="D1251" t="s">
        <v>48</v>
      </c>
      <c r="E1251">
        <v>11</v>
      </c>
      <c r="F1251" t="s">
        <v>50</v>
      </c>
      <c r="G1251">
        <v>50</v>
      </c>
      <c r="H1251" t="s">
        <v>27</v>
      </c>
      <c r="I1251" t="s">
        <v>38</v>
      </c>
      <c r="J1251" t="s">
        <v>39</v>
      </c>
      <c r="K1251" t="s">
        <v>30</v>
      </c>
      <c r="L1251" t="s">
        <v>31</v>
      </c>
      <c r="M1251">
        <v>3</v>
      </c>
      <c r="N1251" t="s">
        <v>40</v>
      </c>
      <c r="O1251" t="s">
        <v>41</v>
      </c>
      <c r="P1251">
        <v>47.69</v>
      </c>
      <c r="Q1251">
        <v>339078.09820000001</v>
      </c>
      <c r="R1251">
        <v>3059515.0822000001</v>
      </c>
      <c r="S1251">
        <v>339096.0871</v>
      </c>
      <c r="T1251">
        <v>3059470.9150999999</v>
      </c>
      <c r="U1251">
        <v>4.7690000000000003E-2</v>
      </c>
    </row>
    <row r="1252" spans="1:21" x14ac:dyDescent="0.25">
      <c r="A1252">
        <v>1250</v>
      </c>
      <c r="B1252" t="s">
        <v>24</v>
      </c>
      <c r="C1252" t="s">
        <v>47</v>
      </c>
      <c r="D1252" t="s">
        <v>48</v>
      </c>
      <c r="E1252">
        <v>11</v>
      </c>
      <c r="F1252" t="s">
        <v>50</v>
      </c>
      <c r="G1252">
        <v>50</v>
      </c>
      <c r="H1252" t="s">
        <v>27</v>
      </c>
      <c r="I1252" t="s">
        <v>38</v>
      </c>
      <c r="J1252" t="s">
        <v>39</v>
      </c>
      <c r="K1252" t="s">
        <v>30</v>
      </c>
      <c r="L1252" t="s">
        <v>31</v>
      </c>
      <c r="M1252">
        <v>3</v>
      </c>
      <c r="N1252" t="s">
        <v>40</v>
      </c>
      <c r="O1252" t="s">
        <v>41</v>
      </c>
      <c r="P1252">
        <v>25.514399999999998</v>
      </c>
      <c r="Q1252">
        <v>339096.0871</v>
      </c>
      <c r="R1252">
        <v>3059470.9150999999</v>
      </c>
      <c r="S1252">
        <v>339117.7843</v>
      </c>
      <c r="T1252">
        <v>3059457.4907</v>
      </c>
      <c r="U1252">
        <v>2.5513999999999998E-2</v>
      </c>
    </row>
    <row r="1253" spans="1:21" x14ac:dyDescent="0.25">
      <c r="A1253">
        <v>1251</v>
      </c>
      <c r="B1253" t="s">
        <v>24</v>
      </c>
      <c r="C1253" t="s">
        <v>47</v>
      </c>
      <c r="D1253" t="s">
        <v>48</v>
      </c>
      <c r="E1253">
        <v>11</v>
      </c>
      <c r="F1253" t="s">
        <v>50</v>
      </c>
      <c r="G1253">
        <v>50</v>
      </c>
      <c r="H1253" t="s">
        <v>27</v>
      </c>
      <c r="I1253" t="s">
        <v>38</v>
      </c>
      <c r="J1253" t="s">
        <v>39</v>
      </c>
      <c r="K1253" t="s">
        <v>30</v>
      </c>
      <c r="L1253" t="s">
        <v>31</v>
      </c>
      <c r="M1253">
        <v>3</v>
      </c>
      <c r="N1253" t="s">
        <v>40</v>
      </c>
      <c r="O1253" t="s">
        <v>41</v>
      </c>
      <c r="P1253">
        <v>37.683300000000003</v>
      </c>
      <c r="Q1253">
        <v>339117.7843</v>
      </c>
      <c r="R1253">
        <v>3059457.4907</v>
      </c>
      <c r="S1253">
        <v>339133.4277</v>
      </c>
      <c r="T1253">
        <v>3059423.2078</v>
      </c>
      <c r="U1253">
        <v>3.7683000000000001E-2</v>
      </c>
    </row>
    <row r="1254" spans="1:21" x14ac:dyDescent="0.25">
      <c r="A1254">
        <v>1252</v>
      </c>
      <c r="B1254" t="s">
        <v>24</v>
      </c>
      <c r="C1254" t="s">
        <v>47</v>
      </c>
      <c r="D1254" t="s">
        <v>48</v>
      </c>
      <c r="E1254">
        <v>11</v>
      </c>
      <c r="F1254" t="s">
        <v>50</v>
      </c>
      <c r="G1254">
        <v>50</v>
      </c>
      <c r="H1254" t="s">
        <v>27</v>
      </c>
      <c r="I1254" t="s">
        <v>38</v>
      </c>
      <c r="J1254" t="s">
        <v>39</v>
      </c>
      <c r="K1254" t="s">
        <v>30</v>
      </c>
      <c r="L1254" t="s">
        <v>31</v>
      </c>
      <c r="M1254">
        <v>3</v>
      </c>
      <c r="N1254" t="s">
        <v>40</v>
      </c>
      <c r="O1254" t="s">
        <v>41</v>
      </c>
      <c r="P1254">
        <v>62.136200000000002</v>
      </c>
      <c r="Q1254">
        <v>339133.4277</v>
      </c>
      <c r="R1254">
        <v>3059423.2078</v>
      </c>
      <c r="S1254">
        <v>339155.7746</v>
      </c>
      <c r="T1254">
        <v>3059365.2291999999</v>
      </c>
      <c r="U1254">
        <v>6.2135999999999997E-2</v>
      </c>
    </row>
    <row r="1255" spans="1:21" x14ac:dyDescent="0.25">
      <c r="A1255">
        <v>1253</v>
      </c>
      <c r="B1255" t="s">
        <v>24</v>
      </c>
      <c r="C1255" t="s">
        <v>47</v>
      </c>
      <c r="D1255" t="s">
        <v>48</v>
      </c>
      <c r="E1255">
        <v>11</v>
      </c>
      <c r="F1255" t="s">
        <v>50</v>
      </c>
      <c r="G1255">
        <v>50</v>
      </c>
      <c r="H1255" t="s">
        <v>27</v>
      </c>
      <c r="I1255" t="s">
        <v>38</v>
      </c>
      <c r="J1255" t="s">
        <v>39</v>
      </c>
      <c r="K1255" t="s">
        <v>30</v>
      </c>
      <c r="L1255" t="s">
        <v>31</v>
      </c>
      <c r="M1255">
        <v>3</v>
      </c>
      <c r="N1255" t="s">
        <v>40</v>
      </c>
      <c r="O1255" t="s">
        <v>41</v>
      </c>
      <c r="P1255">
        <v>37.021700000000003</v>
      </c>
      <c r="Q1255">
        <v>339155.7746</v>
      </c>
      <c r="R1255">
        <v>3059365.2291999999</v>
      </c>
      <c r="S1255">
        <v>339166.45</v>
      </c>
      <c r="T1255">
        <v>3059329.7801000001</v>
      </c>
      <c r="U1255">
        <v>3.7021999999999999E-2</v>
      </c>
    </row>
    <row r="1256" spans="1:21" x14ac:dyDescent="0.25">
      <c r="A1256">
        <v>1254</v>
      </c>
      <c r="B1256" t="s">
        <v>24</v>
      </c>
      <c r="C1256" t="s">
        <v>47</v>
      </c>
      <c r="D1256" t="s">
        <v>48</v>
      </c>
      <c r="E1256">
        <v>11</v>
      </c>
      <c r="F1256" t="s">
        <v>50</v>
      </c>
      <c r="G1256">
        <v>50</v>
      </c>
      <c r="H1256" t="s">
        <v>27</v>
      </c>
      <c r="I1256" t="s">
        <v>38</v>
      </c>
      <c r="J1256" t="s">
        <v>39</v>
      </c>
      <c r="K1256" t="s">
        <v>30</v>
      </c>
      <c r="L1256" t="s">
        <v>31</v>
      </c>
      <c r="M1256">
        <v>3</v>
      </c>
      <c r="N1256" t="s">
        <v>40</v>
      </c>
      <c r="O1256" t="s">
        <v>41</v>
      </c>
      <c r="P1256">
        <v>65.286900000000003</v>
      </c>
      <c r="Q1256">
        <v>339166.45</v>
      </c>
      <c r="R1256">
        <v>3059329.7801000001</v>
      </c>
      <c r="S1256">
        <v>339173.02130000002</v>
      </c>
      <c r="T1256">
        <v>3059264.8247000002</v>
      </c>
      <c r="U1256">
        <v>6.5286999999999998E-2</v>
      </c>
    </row>
    <row r="1257" spans="1:21" x14ac:dyDescent="0.25">
      <c r="A1257">
        <v>1255</v>
      </c>
      <c r="B1257" t="s">
        <v>24</v>
      </c>
      <c r="C1257" t="s">
        <v>47</v>
      </c>
      <c r="D1257" t="s">
        <v>48</v>
      </c>
      <c r="E1257">
        <v>11</v>
      </c>
      <c r="F1257" t="s">
        <v>50</v>
      </c>
      <c r="G1257">
        <v>50</v>
      </c>
      <c r="H1257" t="s">
        <v>27</v>
      </c>
      <c r="I1257" t="s">
        <v>38</v>
      </c>
      <c r="J1257" t="s">
        <v>39</v>
      </c>
      <c r="K1257" t="s">
        <v>30</v>
      </c>
      <c r="L1257" t="s">
        <v>31</v>
      </c>
      <c r="M1257">
        <v>3</v>
      </c>
      <c r="N1257" t="s">
        <v>40</v>
      </c>
      <c r="O1257" t="s">
        <v>41</v>
      </c>
      <c r="P1257">
        <v>42.093600000000002</v>
      </c>
      <c r="Q1257">
        <v>339173.02130000002</v>
      </c>
      <c r="R1257">
        <v>3059264.8247000002</v>
      </c>
      <c r="S1257">
        <v>339184.86989999999</v>
      </c>
      <c r="T1257">
        <v>3059224.4331</v>
      </c>
      <c r="U1257">
        <v>4.2093999999999999E-2</v>
      </c>
    </row>
    <row r="1258" spans="1:21" x14ac:dyDescent="0.25">
      <c r="A1258">
        <v>1256</v>
      </c>
      <c r="B1258" t="s">
        <v>24</v>
      </c>
      <c r="C1258" t="s">
        <v>47</v>
      </c>
      <c r="D1258" t="s">
        <v>48</v>
      </c>
      <c r="E1258">
        <v>11</v>
      </c>
      <c r="F1258" t="s">
        <v>50</v>
      </c>
      <c r="G1258">
        <v>50</v>
      </c>
      <c r="H1258" t="s">
        <v>27</v>
      </c>
      <c r="I1258" t="s">
        <v>38</v>
      </c>
      <c r="J1258" t="s">
        <v>39</v>
      </c>
      <c r="K1258" t="s">
        <v>30</v>
      </c>
      <c r="L1258" t="s">
        <v>31</v>
      </c>
      <c r="M1258">
        <v>3</v>
      </c>
      <c r="N1258" t="s">
        <v>40</v>
      </c>
      <c r="O1258" t="s">
        <v>41</v>
      </c>
      <c r="P1258">
        <v>73.913700000000006</v>
      </c>
      <c r="Q1258">
        <v>339184.86989999999</v>
      </c>
      <c r="R1258">
        <v>3059224.4331</v>
      </c>
      <c r="S1258">
        <v>339182.24339999998</v>
      </c>
      <c r="T1258">
        <v>3059150.5660999999</v>
      </c>
      <c r="U1258">
        <v>7.3913999999999994E-2</v>
      </c>
    </row>
    <row r="1259" spans="1:21" x14ac:dyDescent="0.25">
      <c r="A1259">
        <v>1257</v>
      </c>
      <c r="B1259" t="s">
        <v>24</v>
      </c>
      <c r="C1259" t="s">
        <v>47</v>
      </c>
      <c r="D1259" t="s">
        <v>48</v>
      </c>
      <c r="E1259">
        <v>11</v>
      </c>
      <c r="F1259" t="s">
        <v>50</v>
      </c>
      <c r="G1259">
        <v>50</v>
      </c>
      <c r="H1259" t="s">
        <v>27</v>
      </c>
      <c r="I1259" t="s">
        <v>38</v>
      </c>
      <c r="J1259" t="s">
        <v>39</v>
      </c>
      <c r="K1259" t="s">
        <v>30</v>
      </c>
      <c r="L1259" t="s">
        <v>31</v>
      </c>
      <c r="M1259">
        <v>3</v>
      </c>
      <c r="N1259" t="s">
        <v>40</v>
      </c>
      <c r="O1259" t="s">
        <v>41</v>
      </c>
      <c r="P1259">
        <v>30.1708</v>
      </c>
      <c r="Q1259">
        <v>339182.24339999998</v>
      </c>
      <c r="R1259">
        <v>3059150.5660999999</v>
      </c>
      <c r="S1259">
        <v>339193.97710000002</v>
      </c>
      <c r="T1259">
        <v>3059122.7705000001</v>
      </c>
      <c r="U1259">
        <v>3.0171E-2</v>
      </c>
    </row>
    <row r="1260" spans="1:21" x14ac:dyDescent="0.25">
      <c r="A1260">
        <v>1258</v>
      </c>
      <c r="B1260" t="s">
        <v>24</v>
      </c>
      <c r="C1260" t="s">
        <v>47</v>
      </c>
      <c r="D1260" t="s">
        <v>48</v>
      </c>
      <c r="E1260">
        <v>11</v>
      </c>
      <c r="F1260" t="s">
        <v>50</v>
      </c>
      <c r="G1260">
        <v>50</v>
      </c>
      <c r="H1260" t="s">
        <v>27</v>
      </c>
      <c r="I1260" t="s">
        <v>38</v>
      </c>
      <c r="J1260" t="s">
        <v>39</v>
      </c>
      <c r="K1260" t="s">
        <v>30</v>
      </c>
      <c r="L1260" t="s">
        <v>31</v>
      </c>
      <c r="M1260">
        <v>3</v>
      </c>
      <c r="N1260" t="s">
        <v>40</v>
      </c>
      <c r="O1260" t="s">
        <v>41</v>
      </c>
      <c r="P1260">
        <v>35.451900000000002</v>
      </c>
      <c r="Q1260">
        <v>339193.97710000002</v>
      </c>
      <c r="R1260">
        <v>3059122.7705000001</v>
      </c>
      <c r="S1260">
        <v>339229.30160000001</v>
      </c>
      <c r="T1260">
        <v>3059119.7681999998</v>
      </c>
      <c r="U1260">
        <v>3.5451999999999997E-2</v>
      </c>
    </row>
    <row r="1261" spans="1:21" x14ac:dyDescent="0.25">
      <c r="A1261">
        <v>1259</v>
      </c>
      <c r="B1261" t="s">
        <v>24</v>
      </c>
      <c r="C1261" t="s">
        <v>47</v>
      </c>
      <c r="D1261" t="s">
        <v>48</v>
      </c>
      <c r="E1261">
        <v>11</v>
      </c>
      <c r="F1261" t="s">
        <v>50</v>
      </c>
      <c r="G1261">
        <v>50</v>
      </c>
      <c r="H1261" t="s">
        <v>27</v>
      </c>
      <c r="I1261" t="s">
        <v>38</v>
      </c>
      <c r="J1261" t="s">
        <v>39</v>
      </c>
      <c r="K1261" t="s">
        <v>30</v>
      </c>
      <c r="L1261" t="s">
        <v>31</v>
      </c>
      <c r="M1261">
        <v>3</v>
      </c>
      <c r="N1261" t="s">
        <v>40</v>
      </c>
      <c r="O1261" t="s">
        <v>41</v>
      </c>
      <c r="P1261">
        <v>52.767099999999999</v>
      </c>
      <c r="Q1261">
        <v>339229.30160000001</v>
      </c>
      <c r="R1261">
        <v>3059119.7681999998</v>
      </c>
      <c r="S1261">
        <v>339275.85609999998</v>
      </c>
      <c r="T1261">
        <v>3059144.6087000002</v>
      </c>
      <c r="U1261">
        <v>5.2767000000000001E-2</v>
      </c>
    </row>
    <row r="1262" spans="1:21" x14ac:dyDescent="0.25">
      <c r="A1262">
        <v>1260</v>
      </c>
      <c r="B1262" t="s">
        <v>24</v>
      </c>
      <c r="C1262" t="s">
        <v>47</v>
      </c>
      <c r="D1262" t="s">
        <v>48</v>
      </c>
      <c r="E1262">
        <v>11</v>
      </c>
      <c r="F1262" t="s">
        <v>50</v>
      </c>
      <c r="G1262">
        <v>50</v>
      </c>
      <c r="H1262" t="s">
        <v>27</v>
      </c>
      <c r="I1262" t="s">
        <v>38</v>
      </c>
      <c r="J1262" t="s">
        <v>39</v>
      </c>
      <c r="K1262" t="s">
        <v>30</v>
      </c>
      <c r="L1262" t="s">
        <v>31</v>
      </c>
      <c r="M1262">
        <v>3</v>
      </c>
      <c r="N1262" t="s">
        <v>40</v>
      </c>
      <c r="O1262" t="s">
        <v>41</v>
      </c>
      <c r="P1262">
        <v>39.639899999999997</v>
      </c>
      <c r="Q1262">
        <v>339275.85609999998</v>
      </c>
      <c r="R1262">
        <v>3059144.6087000002</v>
      </c>
      <c r="S1262">
        <v>339311.57819999999</v>
      </c>
      <c r="T1262">
        <v>3059161.7916000001</v>
      </c>
      <c r="U1262">
        <v>3.9640000000000002E-2</v>
      </c>
    </row>
    <row r="1263" spans="1:21" x14ac:dyDescent="0.25">
      <c r="A1263">
        <v>1261</v>
      </c>
      <c r="B1263" t="s">
        <v>24</v>
      </c>
      <c r="C1263" t="s">
        <v>47</v>
      </c>
      <c r="D1263" t="s">
        <v>48</v>
      </c>
      <c r="E1263">
        <v>11</v>
      </c>
      <c r="F1263" t="s">
        <v>50</v>
      </c>
      <c r="G1263">
        <v>50</v>
      </c>
      <c r="H1263" t="s">
        <v>27</v>
      </c>
      <c r="I1263" t="s">
        <v>38</v>
      </c>
      <c r="J1263" t="s">
        <v>39</v>
      </c>
      <c r="K1263" t="s">
        <v>30</v>
      </c>
      <c r="L1263" t="s">
        <v>31</v>
      </c>
      <c r="M1263">
        <v>3</v>
      </c>
      <c r="N1263" t="s">
        <v>40</v>
      </c>
      <c r="O1263" t="s">
        <v>41</v>
      </c>
      <c r="P1263">
        <v>122.077</v>
      </c>
      <c r="Q1263">
        <v>339311.57819999999</v>
      </c>
      <c r="R1263">
        <v>3059161.7916000001</v>
      </c>
      <c r="S1263">
        <v>339407.36680000002</v>
      </c>
      <c r="T1263">
        <v>3059086.1129000001</v>
      </c>
      <c r="U1263">
        <v>0.122077</v>
      </c>
    </row>
    <row r="1264" spans="1:21" x14ac:dyDescent="0.25">
      <c r="A1264">
        <v>1262</v>
      </c>
      <c r="B1264" t="s">
        <v>24</v>
      </c>
      <c r="C1264" t="s">
        <v>47</v>
      </c>
      <c r="D1264" t="s">
        <v>48</v>
      </c>
      <c r="E1264">
        <v>11</v>
      </c>
      <c r="F1264" t="s">
        <v>50</v>
      </c>
      <c r="G1264">
        <v>50</v>
      </c>
      <c r="H1264" t="s">
        <v>27</v>
      </c>
      <c r="I1264" t="s">
        <v>38</v>
      </c>
      <c r="J1264" t="s">
        <v>39</v>
      </c>
      <c r="K1264" t="s">
        <v>30</v>
      </c>
      <c r="L1264" t="s">
        <v>31</v>
      </c>
      <c r="M1264">
        <v>3</v>
      </c>
      <c r="N1264" t="s">
        <v>40</v>
      </c>
      <c r="O1264" t="s">
        <v>41</v>
      </c>
      <c r="P1264">
        <v>94.204800000000006</v>
      </c>
      <c r="Q1264">
        <v>339407.36680000002</v>
      </c>
      <c r="R1264">
        <v>3059086.1129000001</v>
      </c>
      <c r="S1264">
        <v>339479.26569999999</v>
      </c>
      <c r="T1264">
        <v>3059025.2434999999</v>
      </c>
      <c r="U1264">
        <v>9.4204999999999997E-2</v>
      </c>
    </row>
    <row r="1265" spans="1:21" x14ac:dyDescent="0.25">
      <c r="A1265">
        <v>1263</v>
      </c>
      <c r="B1265" t="s">
        <v>24</v>
      </c>
      <c r="C1265" t="s">
        <v>47</v>
      </c>
      <c r="D1265" t="s">
        <v>48</v>
      </c>
      <c r="E1265">
        <v>11</v>
      </c>
      <c r="F1265" t="s">
        <v>50</v>
      </c>
      <c r="G1265">
        <v>50</v>
      </c>
      <c r="H1265" t="s">
        <v>27</v>
      </c>
      <c r="I1265" t="s">
        <v>38</v>
      </c>
      <c r="J1265" t="s">
        <v>39</v>
      </c>
      <c r="K1265" t="s">
        <v>30</v>
      </c>
      <c r="L1265" t="s">
        <v>31</v>
      </c>
      <c r="M1265">
        <v>3</v>
      </c>
      <c r="N1265" t="s">
        <v>40</v>
      </c>
      <c r="O1265" t="s">
        <v>41</v>
      </c>
      <c r="P1265">
        <v>18.106999999999999</v>
      </c>
      <c r="Q1265">
        <v>339479.26569999999</v>
      </c>
      <c r="R1265">
        <v>3059025.2434999999</v>
      </c>
      <c r="S1265">
        <v>339493.08539999998</v>
      </c>
      <c r="T1265">
        <v>3059013.5438999999</v>
      </c>
      <c r="U1265">
        <v>1.8107000000000002E-2</v>
      </c>
    </row>
    <row r="1266" spans="1:21" x14ac:dyDescent="0.25">
      <c r="A1266">
        <v>1264</v>
      </c>
      <c r="B1266" t="s">
        <v>24</v>
      </c>
      <c r="C1266" t="s">
        <v>47</v>
      </c>
      <c r="D1266" t="s">
        <v>48</v>
      </c>
      <c r="E1266">
        <v>11</v>
      </c>
      <c r="F1266" t="s">
        <v>50</v>
      </c>
      <c r="G1266">
        <v>50</v>
      </c>
      <c r="H1266" t="s">
        <v>27</v>
      </c>
      <c r="I1266" t="s">
        <v>38</v>
      </c>
      <c r="J1266" t="s">
        <v>39</v>
      </c>
      <c r="K1266" t="s">
        <v>30</v>
      </c>
      <c r="L1266" t="s">
        <v>31</v>
      </c>
      <c r="M1266">
        <v>3</v>
      </c>
      <c r="N1266" t="s">
        <v>40</v>
      </c>
      <c r="O1266" t="s">
        <v>41</v>
      </c>
      <c r="P1266">
        <v>110.946</v>
      </c>
      <c r="Q1266">
        <v>339493.08539999998</v>
      </c>
      <c r="R1266">
        <v>3059013.5438999999</v>
      </c>
      <c r="S1266">
        <v>339576.31819999998</v>
      </c>
      <c r="T1266">
        <v>3058940.1867999998</v>
      </c>
      <c r="U1266">
        <v>0.110946</v>
      </c>
    </row>
    <row r="1267" spans="1:21" x14ac:dyDescent="0.25">
      <c r="A1267">
        <v>1265</v>
      </c>
      <c r="B1267" t="s">
        <v>24</v>
      </c>
      <c r="C1267" t="s">
        <v>47</v>
      </c>
      <c r="D1267" t="s">
        <v>48</v>
      </c>
      <c r="E1267">
        <v>11</v>
      </c>
      <c r="F1267" t="s">
        <v>50</v>
      </c>
      <c r="G1267">
        <v>50</v>
      </c>
      <c r="H1267" t="s">
        <v>27</v>
      </c>
      <c r="I1267" t="s">
        <v>38</v>
      </c>
      <c r="J1267" t="s">
        <v>39</v>
      </c>
      <c r="K1267" t="s">
        <v>30</v>
      </c>
      <c r="L1267" t="s">
        <v>31</v>
      </c>
      <c r="M1267">
        <v>3</v>
      </c>
      <c r="N1267" t="s">
        <v>40</v>
      </c>
      <c r="O1267" t="s">
        <v>41</v>
      </c>
      <c r="P1267">
        <v>93.622299999999996</v>
      </c>
      <c r="Q1267">
        <v>339576.31819999998</v>
      </c>
      <c r="R1267">
        <v>3058940.1867999998</v>
      </c>
      <c r="S1267">
        <v>339643.56310000003</v>
      </c>
      <c r="T1267">
        <v>3058875.0465000002</v>
      </c>
      <c r="U1267">
        <v>9.3621999999999997E-2</v>
      </c>
    </row>
    <row r="1268" spans="1:21" x14ac:dyDescent="0.25">
      <c r="A1268">
        <v>1266</v>
      </c>
      <c r="B1268" t="s">
        <v>24</v>
      </c>
      <c r="C1268" t="s">
        <v>47</v>
      </c>
      <c r="D1268" t="s">
        <v>48</v>
      </c>
      <c r="E1268">
        <v>11</v>
      </c>
      <c r="F1268" t="s">
        <v>50</v>
      </c>
      <c r="G1268">
        <v>50</v>
      </c>
      <c r="H1268" t="s">
        <v>27</v>
      </c>
      <c r="I1268" t="s">
        <v>38</v>
      </c>
      <c r="J1268" t="s">
        <v>39</v>
      </c>
      <c r="K1268" t="s">
        <v>30</v>
      </c>
      <c r="L1268" t="s">
        <v>31</v>
      </c>
      <c r="M1268">
        <v>3</v>
      </c>
      <c r="N1268" t="s">
        <v>40</v>
      </c>
      <c r="O1268" t="s">
        <v>41</v>
      </c>
      <c r="P1268">
        <v>33.894500000000001</v>
      </c>
      <c r="Q1268">
        <v>339643.56310000003</v>
      </c>
      <c r="R1268">
        <v>3058875.0465000002</v>
      </c>
      <c r="S1268">
        <v>339620.73940000002</v>
      </c>
      <c r="T1268">
        <v>3058849.9882999999</v>
      </c>
      <c r="U1268">
        <v>3.3894000000000001E-2</v>
      </c>
    </row>
    <row r="1269" spans="1:21" x14ac:dyDescent="0.25">
      <c r="A1269">
        <v>1267</v>
      </c>
      <c r="B1269" t="s">
        <v>24</v>
      </c>
      <c r="C1269" t="s">
        <v>47</v>
      </c>
      <c r="D1269" t="s">
        <v>48</v>
      </c>
      <c r="E1269">
        <v>11</v>
      </c>
      <c r="F1269" t="s">
        <v>50</v>
      </c>
      <c r="G1269">
        <v>50</v>
      </c>
      <c r="H1269" t="s">
        <v>27</v>
      </c>
      <c r="I1269" t="s">
        <v>38</v>
      </c>
      <c r="J1269" t="s">
        <v>39</v>
      </c>
      <c r="K1269" t="s">
        <v>30</v>
      </c>
      <c r="L1269" t="s">
        <v>31</v>
      </c>
      <c r="M1269">
        <v>3</v>
      </c>
      <c r="N1269" t="s">
        <v>40</v>
      </c>
      <c r="O1269" t="s">
        <v>41</v>
      </c>
      <c r="P1269">
        <v>3.4220199999999998</v>
      </c>
      <c r="Q1269">
        <v>339620.73940000002</v>
      </c>
      <c r="R1269">
        <v>3058849.9882999999</v>
      </c>
      <c r="S1269">
        <v>339618.4351</v>
      </c>
      <c r="T1269">
        <v>3058847.4583999999</v>
      </c>
      <c r="U1269">
        <v>3.4220000000000001E-3</v>
      </c>
    </row>
    <row r="1270" spans="1:21" x14ac:dyDescent="0.25">
      <c r="A1270">
        <v>1268</v>
      </c>
      <c r="B1270" t="s">
        <v>24</v>
      </c>
      <c r="C1270" t="s">
        <v>47</v>
      </c>
      <c r="D1270" t="s">
        <v>48</v>
      </c>
      <c r="E1270">
        <v>11</v>
      </c>
      <c r="F1270" t="s">
        <v>50</v>
      </c>
      <c r="G1270">
        <v>50</v>
      </c>
      <c r="H1270" t="s">
        <v>27</v>
      </c>
      <c r="I1270" t="s">
        <v>38</v>
      </c>
      <c r="J1270" t="s">
        <v>39</v>
      </c>
      <c r="K1270" t="s">
        <v>30</v>
      </c>
      <c r="L1270" t="s">
        <v>31</v>
      </c>
      <c r="M1270">
        <v>3</v>
      </c>
      <c r="N1270" t="s">
        <v>40</v>
      </c>
      <c r="O1270" t="s">
        <v>41</v>
      </c>
      <c r="P1270">
        <v>78.007800000000003</v>
      </c>
      <c r="Q1270">
        <v>339618.4351</v>
      </c>
      <c r="R1270">
        <v>3058847.4583999999</v>
      </c>
      <c r="S1270">
        <v>339672.17320000002</v>
      </c>
      <c r="T1270">
        <v>3058790.9125000001</v>
      </c>
      <c r="U1270">
        <v>7.8007999999999994E-2</v>
      </c>
    </row>
    <row r="1271" spans="1:21" x14ac:dyDescent="0.25">
      <c r="A1271">
        <v>1269</v>
      </c>
      <c r="B1271" t="s">
        <v>24</v>
      </c>
      <c r="C1271" t="s">
        <v>47</v>
      </c>
      <c r="D1271" t="s">
        <v>48</v>
      </c>
      <c r="E1271">
        <v>11</v>
      </c>
      <c r="F1271" t="s">
        <v>50</v>
      </c>
      <c r="G1271">
        <v>50</v>
      </c>
      <c r="H1271" t="s">
        <v>27</v>
      </c>
      <c r="I1271" t="s">
        <v>38</v>
      </c>
      <c r="J1271" t="s">
        <v>39</v>
      </c>
      <c r="K1271" t="s">
        <v>30</v>
      </c>
      <c r="L1271" t="s">
        <v>31</v>
      </c>
      <c r="M1271">
        <v>3</v>
      </c>
      <c r="N1271" t="s">
        <v>40</v>
      </c>
      <c r="O1271" t="s">
        <v>41</v>
      </c>
      <c r="P1271">
        <v>20.690300000000001</v>
      </c>
      <c r="Q1271">
        <v>339229.30160000001</v>
      </c>
      <c r="R1271">
        <v>3059119.7681999998</v>
      </c>
      <c r="S1271">
        <v>339216.90710000001</v>
      </c>
      <c r="T1271">
        <v>3059103.2012</v>
      </c>
      <c r="U1271">
        <v>2.069E-2</v>
      </c>
    </row>
    <row r="1272" spans="1:21" x14ac:dyDescent="0.25">
      <c r="A1272">
        <v>1270</v>
      </c>
      <c r="B1272" t="s">
        <v>24</v>
      </c>
      <c r="C1272" t="s">
        <v>47</v>
      </c>
      <c r="D1272" t="s">
        <v>48</v>
      </c>
      <c r="E1272">
        <v>11</v>
      </c>
      <c r="F1272" t="s">
        <v>50</v>
      </c>
      <c r="G1272">
        <v>50</v>
      </c>
      <c r="H1272" t="s">
        <v>27</v>
      </c>
      <c r="I1272" t="s">
        <v>38</v>
      </c>
      <c r="J1272" t="s">
        <v>39</v>
      </c>
      <c r="K1272" t="s">
        <v>30</v>
      </c>
      <c r="L1272" t="s">
        <v>31</v>
      </c>
      <c r="M1272">
        <v>3</v>
      </c>
      <c r="N1272" t="s">
        <v>40</v>
      </c>
      <c r="O1272" t="s">
        <v>41</v>
      </c>
      <c r="P1272">
        <v>32.676900000000003</v>
      </c>
      <c r="Q1272">
        <v>338679.28259999998</v>
      </c>
      <c r="R1272">
        <v>3059198.5627000001</v>
      </c>
      <c r="S1272">
        <v>338647.07290000003</v>
      </c>
      <c r="T1272">
        <v>3059193.0567999999</v>
      </c>
      <c r="U1272">
        <v>3.2676999999999998E-2</v>
      </c>
    </row>
    <row r="1273" spans="1:21" x14ac:dyDescent="0.25">
      <c r="A1273">
        <v>1271</v>
      </c>
      <c r="B1273" t="s">
        <v>24</v>
      </c>
      <c r="C1273" t="s">
        <v>47</v>
      </c>
      <c r="D1273" t="s">
        <v>48</v>
      </c>
      <c r="E1273">
        <v>11</v>
      </c>
      <c r="F1273" t="s">
        <v>50</v>
      </c>
      <c r="G1273">
        <v>50</v>
      </c>
      <c r="H1273" t="s">
        <v>27</v>
      </c>
      <c r="I1273" t="s">
        <v>38</v>
      </c>
      <c r="J1273" t="s">
        <v>39</v>
      </c>
      <c r="K1273" t="s">
        <v>30</v>
      </c>
      <c r="L1273" t="s">
        <v>31</v>
      </c>
      <c r="M1273">
        <v>3</v>
      </c>
      <c r="N1273" t="s">
        <v>40</v>
      </c>
      <c r="O1273" t="s">
        <v>41</v>
      </c>
      <c r="P1273">
        <v>25.7483</v>
      </c>
      <c r="Q1273">
        <v>338647.07290000003</v>
      </c>
      <c r="R1273">
        <v>3059193.0567999999</v>
      </c>
      <c r="S1273">
        <v>338621.44959999999</v>
      </c>
      <c r="T1273">
        <v>3059190.5224000001</v>
      </c>
      <c r="U1273">
        <v>2.5748E-2</v>
      </c>
    </row>
    <row r="1274" spans="1:21" x14ac:dyDescent="0.25">
      <c r="A1274">
        <v>1272</v>
      </c>
      <c r="B1274" t="s">
        <v>24</v>
      </c>
      <c r="C1274" t="s">
        <v>47</v>
      </c>
      <c r="D1274" t="s">
        <v>48</v>
      </c>
      <c r="E1274">
        <v>11</v>
      </c>
      <c r="F1274" t="s">
        <v>50</v>
      </c>
      <c r="G1274">
        <v>50</v>
      </c>
      <c r="H1274" t="s">
        <v>27</v>
      </c>
      <c r="I1274" t="s">
        <v>38</v>
      </c>
      <c r="J1274" t="s">
        <v>39</v>
      </c>
      <c r="K1274" t="s">
        <v>30</v>
      </c>
      <c r="L1274" t="s">
        <v>31</v>
      </c>
      <c r="M1274">
        <v>3</v>
      </c>
      <c r="N1274" t="s">
        <v>40</v>
      </c>
      <c r="O1274" t="s">
        <v>41</v>
      </c>
      <c r="P1274">
        <v>22.834</v>
      </c>
      <c r="Q1274">
        <v>338621.44959999999</v>
      </c>
      <c r="R1274">
        <v>3059190.5224000001</v>
      </c>
      <c r="S1274">
        <v>338599.88770000002</v>
      </c>
      <c r="T1274">
        <v>3059183.0074</v>
      </c>
      <c r="U1274">
        <v>2.2834E-2</v>
      </c>
    </row>
    <row r="1275" spans="1:21" x14ac:dyDescent="0.25">
      <c r="A1275">
        <v>1273</v>
      </c>
      <c r="B1275" t="s">
        <v>24</v>
      </c>
      <c r="C1275" t="s">
        <v>47</v>
      </c>
      <c r="D1275" t="s">
        <v>48</v>
      </c>
      <c r="E1275">
        <v>11</v>
      </c>
      <c r="F1275" t="s">
        <v>50</v>
      </c>
      <c r="G1275">
        <v>50</v>
      </c>
      <c r="H1275" t="s">
        <v>27</v>
      </c>
      <c r="I1275" t="s">
        <v>38</v>
      </c>
      <c r="J1275" t="s">
        <v>39</v>
      </c>
      <c r="K1275" t="s">
        <v>30</v>
      </c>
      <c r="L1275" t="s">
        <v>31</v>
      </c>
      <c r="M1275">
        <v>3</v>
      </c>
      <c r="N1275" t="s">
        <v>40</v>
      </c>
      <c r="O1275" t="s">
        <v>41</v>
      </c>
      <c r="P1275">
        <v>9.1493000000000002</v>
      </c>
      <c r="Q1275">
        <v>336077.82740000001</v>
      </c>
      <c r="R1275">
        <v>3062333.4116000002</v>
      </c>
      <c r="S1275">
        <v>336073.95715199999</v>
      </c>
      <c r="T1275">
        <v>3062325.1211899999</v>
      </c>
      <c r="U1275">
        <v>9.1489999999999991E-3</v>
      </c>
    </row>
    <row r="1276" spans="1:21" x14ac:dyDescent="0.25">
      <c r="A1276">
        <v>1274</v>
      </c>
      <c r="B1276" t="s">
        <v>24</v>
      </c>
      <c r="C1276" t="s">
        <v>47</v>
      </c>
      <c r="D1276" t="s">
        <v>48</v>
      </c>
      <c r="E1276">
        <v>11</v>
      </c>
      <c r="F1276" t="s">
        <v>50</v>
      </c>
      <c r="G1276">
        <v>50</v>
      </c>
      <c r="H1276" t="s">
        <v>27</v>
      </c>
      <c r="I1276" t="s">
        <v>38</v>
      </c>
      <c r="J1276" t="s">
        <v>39</v>
      </c>
      <c r="K1276" t="s">
        <v>30</v>
      </c>
      <c r="L1276" t="s">
        <v>31</v>
      </c>
      <c r="M1276">
        <v>3</v>
      </c>
      <c r="N1276" t="s">
        <v>40</v>
      </c>
      <c r="O1276" t="s">
        <v>41</v>
      </c>
      <c r="P1276">
        <v>4.6300299999999996</v>
      </c>
      <c r="Q1276">
        <v>336073.95715199999</v>
      </c>
      <c r="R1276">
        <v>3062325.1211899999</v>
      </c>
      <c r="S1276">
        <v>336071.99859999999</v>
      </c>
      <c r="T1276">
        <v>3062320.9257999999</v>
      </c>
      <c r="U1276">
        <v>4.6299999999999996E-3</v>
      </c>
    </row>
    <row r="1277" spans="1:21" x14ac:dyDescent="0.25">
      <c r="A1277">
        <v>1275</v>
      </c>
      <c r="B1277" t="s">
        <v>24</v>
      </c>
      <c r="C1277" t="s">
        <v>47</v>
      </c>
      <c r="D1277" t="s">
        <v>48</v>
      </c>
      <c r="E1277">
        <v>11</v>
      </c>
      <c r="F1277" t="s">
        <v>50</v>
      </c>
      <c r="G1277">
        <v>50</v>
      </c>
      <c r="H1277" t="s">
        <v>27</v>
      </c>
      <c r="I1277" t="s">
        <v>38</v>
      </c>
      <c r="J1277" t="s">
        <v>39</v>
      </c>
      <c r="K1277" t="s">
        <v>30</v>
      </c>
      <c r="L1277" t="s">
        <v>31</v>
      </c>
      <c r="M1277">
        <v>3</v>
      </c>
      <c r="N1277" t="s">
        <v>40</v>
      </c>
      <c r="O1277" t="s">
        <v>41</v>
      </c>
      <c r="P1277">
        <v>13.1638</v>
      </c>
      <c r="Q1277">
        <v>335297.46789999999</v>
      </c>
      <c r="R1277">
        <v>3061151.8212000001</v>
      </c>
      <c r="S1277">
        <v>335284.30975900003</v>
      </c>
      <c r="T1277">
        <v>3061151.4365699999</v>
      </c>
      <c r="U1277">
        <v>1.3164E-2</v>
      </c>
    </row>
    <row r="1278" spans="1:21" x14ac:dyDescent="0.25">
      <c r="A1278">
        <v>1276</v>
      </c>
      <c r="B1278" t="s">
        <v>24</v>
      </c>
      <c r="C1278" t="s">
        <v>47</v>
      </c>
      <c r="D1278" t="s">
        <v>48</v>
      </c>
      <c r="E1278">
        <v>11</v>
      </c>
      <c r="F1278" t="s">
        <v>50</v>
      </c>
      <c r="G1278">
        <v>50</v>
      </c>
      <c r="H1278" t="s">
        <v>27</v>
      </c>
      <c r="I1278" t="s">
        <v>38</v>
      </c>
      <c r="J1278" t="s">
        <v>39</v>
      </c>
      <c r="K1278" t="s">
        <v>30</v>
      </c>
      <c r="L1278" t="s">
        <v>31</v>
      </c>
      <c r="M1278">
        <v>3</v>
      </c>
      <c r="N1278" t="s">
        <v>40</v>
      </c>
      <c r="O1278" t="s">
        <v>41</v>
      </c>
      <c r="P1278">
        <v>0.60471699999999995</v>
      </c>
      <c r="Q1278">
        <v>335284.30975900003</v>
      </c>
      <c r="R1278">
        <v>3061151.4365699999</v>
      </c>
      <c r="S1278">
        <v>335283.70529999997</v>
      </c>
      <c r="T1278">
        <v>3061151.4188999999</v>
      </c>
      <c r="U1278">
        <v>6.0499999999999996E-4</v>
      </c>
    </row>
    <row r="1279" spans="1:21" x14ac:dyDescent="0.25">
      <c r="A1279">
        <v>1277</v>
      </c>
      <c r="B1279" t="s">
        <v>24</v>
      </c>
      <c r="C1279" t="s">
        <v>47</v>
      </c>
      <c r="D1279" t="s">
        <v>48</v>
      </c>
      <c r="E1279">
        <v>11</v>
      </c>
      <c r="F1279" t="s">
        <v>50</v>
      </c>
      <c r="G1279">
        <v>50</v>
      </c>
      <c r="H1279" t="s">
        <v>27</v>
      </c>
      <c r="I1279" t="s">
        <v>38</v>
      </c>
      <c r="J1279" t="s">
        <v>39</v>
      </c>
      <c r="K1279" t="s">
        <v>30</v>
      </c>
      <c r="L1279" t="s">
        <v>31</v>
      </c>
      <c r="M1279">
        <v>3</v>
      </c>
      <c r="N1279" t="s">
        <v>40</v>
      </c>
      <c r="O1279" t="s">
        <v>41</v>
      </c>
      <c r="P1279">
        <v>31.514500000000002</v>
      </c>
      <c r="Q1279">
        <v>335458.37190000003</v>
      </c>
      <c r="R1279">
        <v>3059560.1318999999</v>
      </c>
      <c r="S1279">
        <v>335431.18410000001</v>
      </c>
      <c r="T1279">
        <v>3059544.1949999998</v>
      </c>
      <c r="U1279">
        <v>3.1514E-2</v>
      </c>
    </row>
    <row r="1280" spans="1:21" x14ac:dyDescent="0.25">
      <c r="A1280">
        <v>1278</v>
      </c>
      <c r="B1280" t="s">
        <v>24</v>
      </c>
      <c r="C1280" t="s">
        <v>47</v>
      </c>
      <c r="D1280" t="s">
        <v>48</v>
      </c>
      <c r="E1280">
        <v>11</v>
      </c>
      <c r="F1280" t="s">
        <v>50</v>
      </c>
      <c r="G1280">
        <v>50</v>
      </c>
      <c r="H1280" t="s">
        <v>27</v>
      </c>
      <c r="I1280" t="s">
        <v>38</v>
      </c>
      <c r="J1280" t="s">
        <v>39</v>
      </c>
      <c r="K1280" t="s">
        <v>30</v>
      </c>
      <c r="L1280" t="s">
        <v>31</v>
      </c>
      <c r="M1280">
        <v>3</v>
      </c>
      <c r="N1280" t="s">
        <v>40</v>
      </c>
      <c r="O1280" t="s">
        <v>41</v>
      </c>
      <c r="P1280">
        <v>1.9955099999999999</v>
      </c>
      <c r="Q1280">
        <v>335714.7697</v>
      </c>
      <c r="R1280">
        <v>3059103.8454999998</v>
      </c>
      <c r="S1280">
        <v>335716.75488099997</v>
      </c>
      <c r="T1280">
        <v>3059103.64274</v>
      </c>
      <c r="U1280">
        <v>1.9959999999999999E-3</v>
      </c>
    </row>
    <row r="1281" spans="1:21" x14ac:dyDescent="0.25">
      <c r="A1281">
        <v>1279</v>
      </c>
      <c r="B1281" t="s">
        <v>24</v>
      </c>
      <c r="C1281" t="s">
        <v>47</v>
      </c>
      <c r="D1281" t="s">
        <v>48</v>
      </c>
      <c r="E1281">
        <v>11</v>
      </c>
      <c r="F1281" t="s">
        <v>50</v>
      </c>
      <c r="G1281">
        <v>50</v>
      </c>
      <c r="H1281" t="s">
        <v>27</v>
      </c>
      <c r="I1281" t="s">
        <v>38</v>
      </c>
      <c r="J1281" t="s">
        <v>39</v>
      </c>
      <c r="K1281" t="s">
        <v>30</v>
      </c>
      <c r="L1281" t="s">
        <v>31</v>
      </c>
      <c r="M1281">
        <v>3</v>
      </c>
      <c r="N1281" t="s">
        <v>40</v>
      </c>
      <c r="O1281" t="s">
        <v>41</v>
      </c>
      <c r="P1281">
        <v>13.5199</v>
      </c>
      <c r="Q1281">
        <v>335716.75488099997</v>
      </c>
      <c r="R1281">
        <v>3059103.64274</v>
      </c>
      <c r="S1281">
        <v>335730.20480000001</v>
      </c>
      <c r="T1281">
        <v>3059102.2689999999</v>
      </c>
      <c r="U1281">
        <v>1.3520000000000001E-2</v>
      </c>
    </row>
    <row r="1282" spans="1:21" x14ac:dyDescent="0.25">
      <c r="A1282">
        <v>1280</v>
      </c>
      <c r="B1282" t="s">
        <v>24</v>
      </c>
      <c r="C1282" t="s">
        <v>47</v>
      </c>
      <c r="D1282" t="s">
        <v>48</v>
      </c>
      <c r="E1282">
        <v>11</v>
      </c>
      <c r="F1282" t="s">
        <v>50</v>
      </c>
      <c r="G1282">
        <v>50</v>
      </c>
      <c r="H1282" t="s">
        <v>27</v>
      </c>
      <c r="I1282" t="s">
        <v>38</v>
      </c>
      <c r="J1282" t="s">
        <v>39</v>
      </c>
      <c r="K1282" t="s">
        <v>30</v>
      </c>
      <c r="L1282" t="s">
        <v>31</v>
      </c>
      <c r="M1282">
        <v>3</v>
      </c>
      <c r="N1282" t="s">
        <v>40</v>
      </c>
      <c r="O1282" t="s">
        <v>41</v>
      </c>
      <c r="P1282">
        <v>24.492000000000001</v>
      </c>
      <c r="Q1282">
        <v>338989.93180000002</v>
      </c>
      <c r="R1282">
        <v>3059587.3964999998</v>
      </c>
      <c r="S1282">
        <v>338970.18650000001</v>
      </c>
      <c r="T1282">
        <v>3059572.9057999998</v>
      </c>
      <c r="U1282">
        <v>2.4492E-2</v>
      </c>
    </row>
    <row r="1283" spans="1:21" x14ac:dyDescent="0.25">
      <c r="A1283">
        <v>1281</v>
      </c>
      <c r="B1283" t="s">
        <v>24</v>
      </c>
      <c r="C1283" t="s">
        <v>47</v>
      </c>
      <c r="D1283" t="s">
        <v>48</v>
      </c>
      <c r="E1283">
        <v>11</v>
      </c>
      <c r="F1283" t="s">
        <v>50</v>
      </c>
      <c r="G1283">
        <v>50</v>
      </c>
      <c r="H1283" t="s">
        <v>27</v>
      </c>
      <c r="I1283" t="s">
        <v>38</v>
      </c>
      <c r="J1283" t="s">
        <v>39</v>
      </c>
      <c r="K1283" t="s">
        <v>30</v>
      </c>
      <c r="L1283" t="s">
        <v>31</v>
      </c>
      <c r="M1283">
        <v>3</v>
      </c>
      <c r="N1283" t="s">
        <v>40</v>
      </c>
      <c r="O1283" t="s">
        <v>41</v>
      </c>
      <c r="P1283">
        <v>0.13310900000000001</v>
      </c>
      <c r="Q1283">
        <v>335938.60729999997</v>
      </c>
      <c r="R1283">
        <v>3059135.2862</v>
      </c>
      <c r="S1283">
        <v>335938.63589999999</v>
      </c>
      <c r="T1283">
        <v>3059135.1562000001</v>
      </c>
      <c r="U1283">
        <v>1.3300000000000001E-4</v>
      </c>
    </row>
    <row r="1284" spans="1:21" x14ac:dyDescent="0.25">
      <c r="A1284">
        <v>1282</v>
      </c>
      <c r="B1284" t="s">
        <v>24</v>
      </c>
      <c r="C1284" t="s">
        <v>47</v>
      </c>
      <c r="D1284" t="s">
        <v>48</v>
      </c>
      <c r="E1284">
        <v>11</v>
      </c>
      <c r="F1284" t="s">
        <v>50</v>
      </c>
      <c r="G1284">
        <v>50</v>
      </c>
      <c r="H1284" t="s">
        <v>27</v>
      </c>
      <c r="I1284" t="s">
        <v>38</v>
      </c>
      <c r="J1284" t="s">
        <v>39</v>
      </c>
      <c r="K1284" t="s">
        <v>30</v>
      </c>
      <c r="L1284" t="s">
        <v>31</v>
      </c>
      <c r="M1284">
        <v>3</v>
      </c>
      <c r="N1284" t="s">
        <v>40</v>
      </c>
      <c r="O1284" t="s">
        <v>41</v>
      </c>
      <c r="P1284">
        <v>41.645600000000002</v>
      </c>
      <c r="Q1284">
        <v>335938.63589999999</v>
      </c>
      <c r="R1284">
        <v>3059135.1562000001</v>
      </c>
      <c r="S1284">
        <v>335947.57630000002</v>
      </c>
      <c r="T1284">
        <v>3059094.4816000001</v>
      </c>
      <c r="U1284">
        <v>4.1646000000000002E-2</v>
      </c>
    </row>
    <row r="1285" spans="1:21" x14ac:dyDescent="0.25">
      <c r="A1285">
        <v>1283</v>
      </c>
      <c r="B1285" t="s">
        <v>24</v>
      </c>
      <c r="C1285" t="s">
        <v>47</v>
      </c>
      <c r="D1285" t="s">
        <v>48</v>
      </c>
      <c r="E1285">
        <v>11</v>
      </c>
      <c r="F1285" t="s">
        <v>50</v>
      </c>
      <c r="G1285">
        <v>50</v>
      </c>
      <c r="H1285" t="s">
        <v>27</v>
      </c>
      <c r="I1285" t="s">
        <v>38</v>
      </c>
      <c r="J1285" t="s">
        <v>39</v>
      </c>
      <c r="K1285" t="s">
        <v>30</v>
      </c>
      <c r="L1285" t="s">
        <v>31</v>
      </c>
      <c r="M1285">
        <v>3</v>
      </c>
      <c r="N1285" t="s">
        <v>40</v>
      </c>
      <c r="O1285" t="s">
        <v>41</v>
      </c>
      <c r="P1285">
        <v>42.7913</v>
      </c>
      <c r="Q1285">
        <v>335947.57630000002</v>
      </c>
      <c r="R1285">
        <v>3059094.4816000001</v>
      </c>
      <c r="S1285">
        <v>335960.17170000001</v>
      </c>
      <c r="T1285">
        <v>3059053.5860000001</v>
      </c>
      <c r="U1285">
        <v>4.2791000000000003E-2</v>
      </c>
    </row>
    <row r="1286" spans="1:21" x14ac:dyDescent="0.25">
      <c r="A1286">
        <v>1284</v>
      </c>
      <c r="B1286" t="s">
        <v>24</v>
      </c>
      <c r="C1286" t="s">
        <v>47</v>
      </c>
      <c r="D1286" t="s">
        <v>48</v>
      </c>
      <c r="E1286">
        <v>11</v>
      </c>
      <c r="F1286" t="s">
        <v>50</v>
      </c>
      <c r="G1286">
        <v>50</v>
      </c>
      <c r="H1286" t="s">
        <v>27</v>
      </c>
      <c r="I1286" t="s">
        <v>38</v>
      </c>
      <c r="J1286" t="s">
        <v>39</v>
      </c>
      <c r="K1286" t="s">
        <v>30</v>
      </c>
      <c r="L1286" t="s">
        <v>31</v>
      </c>
      <c r="M1286">
        <v>3</v>
      </c>
      <c r="N1286" t="s">
        <v>40</v>
      </c>
      <c r="O1286" t="s">
        <v>41</v>
      </c>
      <c r="P1286">
        <v>68.801199999999994</v>
      </c>
      <c r="Q1286">
        <v>335960.17170000001</v>
      </c>
      <c r="R1286">
        <v>3059053.5860000001</v>
      </c>
      <c r="S1286">
        <v>335981.82860000001</v>
      </c>
      <c r="T1286">
        <v>3058988.2821999998</v>
      </c>
      <c r="U1286">
        <v>6.8801000000000001E-2</v>
      </c>
    </row>
    <row r="1287" spans="1:21" x14ac:dyDescent="0.25">
      <c r="A1287">
        <v>1285</v>
      </c>
      <c r="B1287" t="s">
        <v>24</v>
      </c>
      <c r="C1287" t="s">
        <v>47</v>
      </c>
      <c r="D1287" t="s">
        <v>48</v>
      </c>
      <c r="E1287">
        <v>11</v>
      </c>
      <c r="F1287" t="s">
        <v>50</v>
      </c>
      <c r="G1287">
        <v>50</v>
      </c>
      <c r="H1287" t="s">
        <v>27</v>
      </c>
      <c r="I1287" t="s">
        <v>38</v>
      </c>
      <c r="J1287" t="s">
        <v>39</v>
      </c>
      <c r="K1287" t="s">
        <v>30</v>
      </c>
      <c r="L1287" t="s">
        <v>31</v>
      </c>
      <c r="M1287">
        <v>3</v>
      </c>
      <c r="N1287" t="s">
        <v>40</v>
      </c>
      <c r="O1287" t="s">
        <v>41</v>
      </c>
      <c r="P1287">
        <v>40.664200000000001</v>
      </c>
      <c r="Q1287">
        <v>335981.82860000001</v>
      </c>
      <c r="R1287">
        <v>3058988.2821999998</v>
      </c>
      <c r="S1287">
        <v>335994.45439999999</v>
      </c>
      <c r="T1287">
        <v>3058949.6277999999</v>
      </c>
      <c r="U1287">
        <v>4.0663999999999999E-2</v>
      </c>
    </row>
    <row r="1288" spans="1:21" x14ac:dyDescent="0.25">
      <c r="A1288">
        <v>1286</v>
      </c>
      <c r="B1288" t="s">
        <v>24</v>
      </c>
      <c r="C1288" t="s">
        <v>47</v>
      </c>
      <c r="D1288" t="s">
        <v>48</v>
      </c>
      <c r="E1288">
        <v>11</v>
      </c>
      <c r="F1288" t="s">
        <v>42</v>
      </c>
      <c r="G1288">
        <v>150</v>
      </c>
      <c r="H1288" t="s">
        <v>27</v>
      </c>
      <c r="I1288" t="s">
        <v>38</v>
      </c>
      <c r="J1288" t="s">
        <v>39</v>
      </c>
      <c r="K1288" t="s">
        <v>49</v>
      </c>
      <c r="L1288" t="s">
        <v>31</v>
      </c>
      <c r="M1288">
        <v>3</v>
      </c>
      <c r="N1288" t="s">
        <v>40</v>
      </c>
      <c r="O1288" t="s">
        <v>41</v>
      </c>
      <c r="P1288">
        <v>47.870399999999997</v>
      </c>
      <c r="Q1288">
        <v>335994.45439999999</v>
      </c>
      <c r="R1288">
        <v>3058949.6277999999</v>
      </c>
      <c r="S1288">
        <v>336037.364</v>
      </c>
      <c r="T1288">
        <v>3058928.4065999999</v>
      </c>
      <c r="U1288">
        <v>4.7870000000000003E-2</v>
      </c>
    </row>
    <row r="1289" spans="1:21" x14ac:dyDescent="0.25">
      <c r="A1289">
        <v>1287</v>
      </c>
      <c r="B1289" t="s">
        <v>24</v>
      </c>
      <c r="C1289" t="s">
        <v>47</v>
      </c>
      <c r="D1289" t="s">
        <v>48</v>
      </c>
      <c r="E1289">
        <v>11</v>
      </c>
      <c r="F1289" t="s">
        <v>42</v>
      </c>
      <c r="G1289">
        <v>150</v>
      </c>
      <c r="H1289" t="s">
        <v>27</v>
      </c>
      <c r="I1289" t="s">
        <v>38</v>
      </c>
      <c r="J1289" t="s">
        <v>39</v>
      </c>
      <c r="K1289" t="s">
        <v>49</v>
      </c>
      <c r="L1289" t="s">
        <v>31</v>
      </c>
      <c r="M1289">
        <v>3</v>
      </c>
      <c r="N1289" t="s">
        <v>40</v>
      </c>
      <c r="O1289" t="s">
        <v>41</v>
      </c>
      <c r="P1289">
        <v>13.9467</v>
      </c>
      <c r="Q1289">
        <v>336037.364</v>
      </c>
      <c r="R1289">
        <v>3058928.4065999999</v>
      </c>
      <c r="S1289">
        <v>336048.74099999998</v>
      </c>
      <c r="T1289">
        <v>3058936.4734</v>
      </c>
      <c r="U1289">
        <v>1.3946999999999999E-2</v>
      </c>
    </row>
    <row r="1290" spans="1:21" x14ac:dyDescent="0.25">
      <c r="A1290">
        <v>1288</v>
      </c>
      <c r="B1290" t="s">
        <v>24</v>
      </c>
      <c r="C1290" t="s">
        <v>47</v>
      </c>
      <c r="D1290" t="s">
        <v>48</v>
      </c>
      <c r="E1290">
        <v>11</v>
      </c>
      <c r="F1290" t="s">
        <v>50</v>
      </c>
      <c r="G1290">
        <v>50</v>
      </c>
      <c r="H1290" t="s">
        <v>27</v>
      </c>
      <c r="I1290" t="s">
        <v>38</v>
      </c>
      <c r="J1290" t="s">
        <v>39</v>
      </c>
      <c r="K1290" t="s">
        <v>30</v>
      </c>
      <c r="L1290" t="s">
        <v>31</v>
      </c>
      <c r="M1290">
        <v>3</v>
      </c>
      <c r="N1290" t="s">
        <v>40</v>
      </c>
      <c r="O1290" t="s">
        <v>41</v>
      </c>
      <c r="P1290">
        <v>43.732399999999998</v>
      </c>
      <c r="Q1290">
        <v>336488.21980000002</v>
      </c>
      <c r="R1290">
        <v>3059164.6880000001</v>
      </c>
      <c r="S1290">
        <v>336491.43569999997</v>
      </c>
      <c r="T1290">
        <v>3059121.074</v>
      </c>
      <c r="U1290">
        <v>4.3732E-2</v>
      </c>
    </row>
    <row r="1291" spans="1:21" x14ac:dyDescent="0.25">
      <c r="A1291">
        <v>1289</v>
      </c>
      <c r="B1291" t="s">
        <v>24</v>
      </c>
      <c r="C1291" t="s">
        <v>47</v>
      </c>
      <c r="D1291" t="s">
        <v>48</v>
      </c>
      <c r="E1291">
        <v>11</v>
      </c>
      <c r="F1291" t="s">
        <v>50</v>
      </c>
      <c r="G1291">
        <v>50</v>
      </c>
      <c r="H1291" t="s">
        <v>27</v>
      </c>
      <c r="I1291" t="s">
        <v>38</v>
      </c>
      <c r="J1291" t="s">
        <v>39</v>
      </c>
      <c r="K1291" t="s">
        <v>30</v>
      </c>
      <c r="L1291" t="s">
        <v>31</v>
      </c>
      <c r="M1291">
        <v>3</v>
      </c>
      <c r="N1291" t="s">
        <v>40</v>
      </c>
      <c r="O1291" t="s">
        <v>41</v>
      </c>
      <c r="P1291">
        <v>19.4849</v>
      </c>
      <c r="Q1291">
        <v>336491.43569999997</v>
      </c>
      <c r="R1291">
        <v>3059121.074</v>
      </c>
      <c r="S1291">
        <v>336492.67700000003</v>
      </c>
      <c r="T1291">
        <v>3059101.6286999998</v>
      </c>
      <c r="U1291">
        <v>1.9484999999999999E-2</v>
      </c>
    </row>
    <row r="1292" spans="1:21" x14ac:dyDescent="0.25">
      <c r="A1292">
        <v>1290</v>
      </c>
      <c r="B1292" t="s">
        <v>24</v>
      </c>
      <c r="C1292" t="s">
        <v>47</v>
      </c>
      <c r="D1292" t="s">
        <v>48</v>
      </c>
      <c r="E1292">
        <v>11</v>
      </c>
      <c r="F1292" t="s">
        <v>50</v>
      </c>
      <c r="G1292">
        <v>50</v>
      </c>
      <c r="H1292" t="s">
        <v>27</v>
      </c>
      <c r="I1292" t="s">
        <v>38</v>
      </c>
      <c r="J1292" t="s">
        <v>39</v>
      </c>
      <c r="K1292" t="s">
        <v>30</v>
      </c>
      <c r="L1292" t="s">
        <v>31</v>
      </c>
      <c r="M1292">
        <v>3</v>
      </c>
      <c r="N1292" t="s">
        <v>40</v>
      </c>
      <c r="O1292" t="s">
        <v>41</v>
      </c>
      <c r="P1292">
        <v>49.3568</v>
      </c>
      <c r="Q1292">
        <v>337877.73839999997</v>
      </c>
      <c r="R1292">
        <v>3059095.6412999998</v>
      </c>
      <c r="S1292">
        <v>337919.12280000001</v>
      </c>
      <c r="T1292">
        <v>3059122.5378</v>
      </c>
      <c r="U1292">
        <v>4.9356999999999998E-2</v>
      </c>
    </row>
    <row r="1293" spans="1:21" x14ac:dyDescent="0.25">
      <c r="A1293">
        <v>1291</v>
      </c>
      <c r="B1293" t="s">
        <v>24</v>
      </c>
      <c r="C1293" t="s">
        <v>47</v>
      </c>
      <c r="D1293" t="s">
        <v>48</v>
      </c>
      <c r="E1293">
        <v>11</v>
      </c>
      <c r="F1293" t="s">
        <v>50</v>
      </c>
      <c r="G1293">
        <v>50</v>
      </c>
      <c r="H1293" t="s">
        <v>27</v>
      </c>
      <c r="I1293" t="s">
        <v>38</v>
      </c>
      <c r="J1293" t="s">
        <v>39</v>
      </c>
      <c r="K1293" t="s">
        <v>30</v>
      </c>
      <c r="L1293" t="s">
        <v>31</v>
      </c>
      <c r="M1293">
        <v>3</v>
      </c>
      <c r="N1293" t="s">
        <v>40</v>
      </c>
      <c r="O1293" t="s">
        <v>41</v>
      </c>
      <c r="P1293">
        <v>9.3452900000000003</v>
      </c>
      <c r="Q1293">
        <v>337919.12280000001</v>
      </c>
      <c r="R1293">
        <v>3059122.5378</v>
      </c>
      <c r="S1293">
        <v>337923.625</v>
      </c>
      <c r="T1293">
        <v>3059130.7270999998</v>
      </c>
      <c r="U1293">
        <v>9.3449999999999991E-3</v>
      </c>
    </row>
    <row r="1294" spans="1:21" x14ac:dyDescent="0.25">
      <c r="A1294">
        <v>1292</v>
      </c>
      <c r="B1294" t="s">
        <v>24</v>
      </c>
      <c r="C1294" t="s">
        <v>47</v>
      </c>
      <c r="D1294" t="s">
        <v>48</v>
      </c>
      <c r="E1294">
        <v>11</v>
      </c>
      <c r="F1294" t="s">
        <v>50</v>
      </c>
      <c r="G1294">
        <v>50</v>
      </c>
      <c r="H1294" t="s">
        <v>27</v>
      </c>
      <c r="I1294" t="s">
        <v>38</v>
      </c>
      <c r="J1294" t="s">
        <v>39</v>
      </c>
      <c r="K1294" t="s">
        <v>30</v>
      </c>
      <c r="L1294" t="s">
        <v>31</v>
      </c>
      <c r="M1294">
        <v>3</v>
      </c>
      <c r="N1294" t="s">
        <v>40</v>
      </c>
      <c r="O1294" t="s">
        <v>41</v>
      </c>
      <c r="P1294">
        <v>36.6751</v>
      </c>
      <c r="Q1294">
        <v>337923.625</v>
      </c>
      <c r="R1294">
        <v>3059130.7270999998</v>
      </c>
      <c r="S1294">
        <v>337941.29369999998</v>
      </c>
      <c r="T1294">
        <v>3059162.8654999998</v>
      </c>
      <c r="U1294">
        <v>3.6674999999999999E-2</v>
      </c>
    </row>
    <row r="1295" spans="1:21" x14ac:dyDescent="0.25">
      <c r="A1295">
        <v>1293</v>
      </c>
      <c r="B1295" t="s">
        <v>24</v>
      </c>
      <c r="C1295" t="s">
        <v>47</v>
      </c>
      <c r="D1295" t="s">
        <v>48</v>
      </c>
      <c r="E1295">
        <v>11</v>
      </c>
      <c r="F1295" t="s">
        <v>50</v>
      </c>
      <c r="G1295">
        <v>50</v>
      </c>
      <c r="H1295" t="s">
        <v>27</v>
      </c>
      <c r="I1295" t="s">
        <v>38</v>
      </c>
      <c r="J1295" t="s">
        <v>39</v>
      </c>
      <c r="K1295" t="s">
        <v>30</v>
      </c>
      <c r="L1295" t="s">
        <v>31</v>
      </c>
      <c r="M1295">
        <v>3</v>
      </c>
      <c r="N1295" t="s">
        <v>40</v>
      </c>
      <c r="O1295" t="s">
        <v>41</v>
      </c>
      <c r="P1295">
        <v>25.088699999999999</v>
      </c>
      <c r="Q1295">
        <v>337941.29369999998</v>
      </c>
      <c r="R1295">
        <v>3059162.8654999998</v>
      </c>
      <c r="S1295">
        <v>337953.38050000003</v>
      </c>
      <c r="T1295">
        <v>3059184.8508000001</v>
      </c>
      <c r="U1295">
        <v>2.5089E-2</v>
      </c>
    </row>
    <row r="1296" spans="1:21" x14ac:dyDescent="0.25">
      <c r="A1296">
        <v>1294</v>
      </c>
      <c r="B1296" t="s">
        <v>24</v>
      </c>
      <c r="C1296" t="s">
        <v>47</v>
      </c>
      <c r="D1296" t="s">
        <v>48</v>
      </c>
      <c r="E1296">
        <v>11</v>
      </c>
      <c r="F1296" t="s">
        <v>50</v>
      </c>
      <c r="G1296">
        <v>50</v>
      </c>
      <c r="H1296" t="s">
        <v>27</v>
      </c>
      <c r="I1296" t="s">
        <v>38</v>
      </c>
      <c r="J1296" t="s">
        <v>39</v>
      </c>
      <c r="K1296" t="s">
        <v>30</v>
      </c>
      <c r="L1296" t="s">
        <v>31</v>
      </c>
      <c r="M1296">
        <v>3</v>
      </c>
      <c r="N1296" t="s">
        <v>40</v>
      </c>
      <c r="O1296" t="s">
        <v>41</v>
      </c>
      <c r="P1296">
        <v>37.406399999999998</v>
      </c>
      <c r="Q1296">
        <v>337953.38050000003</v>
      </c>
      <c r="R1296">
        <v>3059184.8508000001</v>
      </c>
      <c r="S1296">
        <v>337969.23090000002</v>
      </c>
      <c r="T1296">
        <v>3059218.733</v>
      </c>
      <c r="U1296">
        <v>3.7406000000000002E-2</v>
      </c>
    </row>
    <row r="1297" spans="1:21" x14ac:dyDescent="0.25">
      <c r="A1297">
        <v>1295</v>
      </c>
      <c r="B1297" t="s">
        <v>24</v>
      </c>
      <c r="C1297" t="s">
        <v>47</v>
      </c>
      <c r="D1297" t="s">
        <v>48</v>
      </c>
      <c r="E1297">
        <v>11</v>
      </c>
      <c r="F1297" t="s">
        <v>50</v>
      </c>
      <c r="G1297">
        <v>50</v>
      </c>
      <c r="H1297" t="s">
        <v>27</v>
      </c>
      <c r="I1297" t="s">
        <v>38</v>
      </c>
      <c r="J1297" t="s">
        <v>39</v>
      </c>
      <c r="K1297" t="s">
        <v>30</v>
      </c>
      <c r="L1297" t="s">
        <v>31</v>
      </c>
      <c r="M1297">
        <v>3</v>
      </c>
      <c r="N1297" t="s">
        <v>40</v>
      </c>
      <c r="O1297" t="s">
        <v>41</v>
      </c>
      <c r="P1297">
        <v>18.582599999999999</v>
      </c>
      <c r="Q1297">
        <v>337969.23090000002</v>
      </c>
      <c r="R1297">
        <v>3059218.733</v>
      </c>
      <c r="S1297">
        <v>337985.60231300001</v>
      </c>
      <c r="T1297">
        <v>3059209.9416399999</v>
      </c>
      <c r="U1297">
        <v>1.8582999999999999E-2</v>
      </c>
    </row>
    <row r="1298" spans="1:21" x14ac:dyDescent="0.25">
      <c r="A1298">
        <v>1296</v>
      </c>
      <c r="B1298" t="s">
        <v>24</v>
      </c>
      <c r="C1298" t="s">
        <v>47</v>
      </c>
      <c r="D1298" t="s">
        <v>48</v>
      </c>
      <c r="E1298">
        <v>11</v>
      </c>
      <c r="F1298" t="s">
        <v>50</v>
      </c>
      <c r="G1298">
        <v>50</v>
      </c>
      <c r="H1298" t="s">
        <v>27</v>
      </c>
      <c r="I1298" t="s">
        <v>38</v>
      </c>
      <c r="J1298" t="s">
        <v>39</v>
      </c>
      <c r="K1298" t="s">
        <v>30</v>
      </c>
      <c r="L1298" t="s">
        <v>31</v>
      </c>
      <c r="M1298">
        <v>3</v>
      </c>
      <c r="N1298" t="s">
        <v>40</v>
      </c>
      <c r="O1298" t="s">
        <v>41</v>
      </c>
      <c r="P1298">
        <v>4.2777000000000003E-2</v>
      </c>
      <c r="Q1298">
        <v>337985.60231300001</v>
      </c>
      <c r="R1298">
        <v>3059209.9416399999</v>
      </c>
      <c r="S1298">
        <v>337985.64</v>
      </c>
      <c r="T1298">
        <v>3059209.9213999999</v>
      </c>
      <c r="U1298">
        <v>4.3000000000000002E-5</v>
      </c>
    </row>
    <row r="1299" spans="1:21" x14ac:dyDescent="0.25">
      <c r="A1299">
        <v>1297</v>
      </c>
      <c r="B1299" t="s">
        <v>24</v>
      </c>
      <c r="C1299" t="s">
        <v>47</v>
      </c>
      <c r="D1299" t="s">
        <v>48</v>
      </c>
      <c r="E1299">
        <v>11</v>
      </c>
      <c r="F1299" t="s">
        <v>50</v>
      </c>
      <c r="G1299">
        <v>50</v>
      </c>
      <c r="H1299" t="s">
        <v>27</v>
      </c>
      <c r="I1299" t="s">
        <v>38</v>
      </c>
      <c r="J1299" t="s">
        <v>39</v>
      </c>
      <c r="K1299" t="s">
        <v>30</v>
      </c>
      <c r="L1299" t="s">
        <v>31</v>
      </c>
      <c r="M1299">
        <v>3</v>
      </c>
      <c r="N1299" t="s">
        <v>40</v>
      </c>
      <c r="O1299" t="s">
        <v>41</v>
      </c>
      <c r="P1299">
        <v>0.40133099999999999</v>
      </c>
      <c r="Q1299">
        <v>337985.64</v>
      </c>
      <c r="R1299">
        <v>3059209.9213999999</v>
      </c>
      <c r="S1299">
        <v>337985.79109999997</v>
      </c>
      <c r="T1299">
        <v>3059210.2932000002</v>
      </c>
      <c r="U1299">
        <v>4.0099999999999999E-4</v>
      </c>
    </row>
    <row r="1300" spans="1:21" x14ac:dyDescent="0.25">
      <c r="A1300">
        <v>1298</v>
      </c>
      <c r="B1300" t="s">
        <v>24</v>
      </c>
      <c r="C1300" t="s">
        <v>47</v>
      </c>
      <c r="D1300" t="s">
        <v>48</v>
      </c>
      <c r="E1300">
        <v>11</v>
      </c>
      <c r="F1300" t="s">
        <v>50</v>
      </c>
      <c r="G1300">
        <v>50</v>
      </c>
      <c r="H1300" t="s">
        <v>27</v>
      </c>
      <c r="I1300" t="s">
        <v>38</v>
      </c>
      <c r="J1300" t="s">
        <v>39</v>
      </c>
      <c r="K1300" t="s">
        <v>30</v>
      </c>
      <c r="L1300" t="s">
        <v>31</v>
      </c>
      <c r="M1300">
        <v>3</v>
      </c>
      <c r="N1300" t="s">
        <v>40</v>
      </c>
      <c r="O1300" t="s">
        <v>41</v>
      </c>
      <c r="P1300">
        <v>35.699800000000003</v>
      </c>
      <c r="Q1300">
        <v>337985.79109999997</v>
      </c>
      <c r="R1300">
        <v>3059210.2932000002</v>
      </c>
      <c r="S1300">
        <v>337999.23090000002</v>
      </c>
      <c r="T1300">
        <v>3059243.3665999998</v>
      </c>
      <c r="U1300">
        <v>3.5700000000000003E-2</v>
      </c>
    </row>
    <row r="1301" spans="1:21" x14ac:dyDescent="0.25">
      <c r="A1301">
        <v>1299</v>
      </c>
      <c r="B1301" t="s">
        <v>24</v>
      </c>
      <c r="C1301" t="s">
        <v>47</v>
      </c>
      <c r="D1301" t="s">
        <v>48</v>
      </c>
      <c r="E1301">
        <v>11</v>
      </c>
      <c r="F1301" t="s">
        <v>50</v>
      </c>
      <c r="G1301">
        <v>50</v>
      </c>
      <c r="H1301" t="s">
        <v>27</v>
      </c>
      <c r="I1301" t="s">
        <v>38</v>
      </c>
      <c r="J1301" t="s">
        <v>39</v>
      </c>
      <c r="K1301" t="s">
        <v>30</v>
      </c>
      <c r="L1301" t="s">
        <v>31</v>
      </c>
      <c r="M1301">
        <v>3</v>
      </c>
      <c r="N1301" t="s">
        <v>40</v>
      </c>
      <c r="O1301" t="s">
        <v>41</v>
      </c>
      <c r="P1301">
        <v>41.582700000000003</v>
      </c>
      <c r="Q1301">
        <v>337999.23090000002</v>
      </c>
      <c r="R1301">
        <v>3059243.3665999998</v>
      </c>
      <c r="S1301">
        <v>337981.42660000001</v>
      </c>
      <c r="T1301">
        <v>3059280.9449</v>
      </c>
      <c r="U1301">
        <v>4.1583000000000002E-2</v>
      </c>
    </row>
    <row r="1302" spans="1:21" x14ac:dyDescent="0.25">
      <c r="A1302">
        <v>1300</v>
      </c>
      <c r="B1302" t="s">
        <v>24</v>
      </c>
      <c r="C1302" t="s">
        <v>47</v>
      </c>
      <c r="D1302" t="s">
        <v>48</v>
      </c>
      <c r="E1302">
        <v>11</v>
      </c>
      <c r="F1302" t="s">
        <v>42</v>
      </c>
      <c r="G1302">
        <v>100</v>
      </c>
      <c r="H1302" t="s">
        <v>27</v>
      </c>
      <c r="I1302" t="s">
        <v>38</v>
      </c>
      <c r="J1302" t="s">
        <v>39</v>
      </c>
      <c r="K1302" t="s">
        <v>49</v>
      </c>
      <c r="L1302" t="s">
        <v>31</v>
      </c>
      <c r="M1302">
        <v>3</v>
      </c>
      <c r="N1302" t="s">
        <v>40</v>
      </c>
      <c r="O1302" t="s">
        <v>41</v>
      </c>
      <c r="P1302">
        <v>44.325899999999997</v>
      </c>
      <c r="Q1302">
        <v>337896.78980000003</v>
      </c>
      <c r="R1302">
        <v>3059079.2869000002</v>
      </c>
      <c r="S1302">
        <v>337941.0993</v>
      </c>
      <c r="T1302">
        <v>3059080.4926</v>
      </c>
      <c r="U1302">
        <v>4.4325999999999997E-2</v>
      </c>
    </row>
    <row r="1303" spans="1:21" x14ac:dyDescent="0.25">
      <c r="A1303">
        <v>1301</v>
      </c>
      <c r="B1303" t="s">
        <v>24</v>
      </c>
      <c r="C1303" t="s">
        <v>47</v>
      </c>
      <c r="D1303" t="s">
        <v>48</v>
      </c>
      <c r="E1303">
        <v>11</v>
      </c>
      <c r="F1303" t="s">
        <v>42</v>
      </c>
      <c r="G1303">
        <v>100</v>
      </c>
      <c r="H1303" t="s">
        <v>27</v>
      </c>
      <c r="I1303" t="s">
        <v>38</v>
      </c>
      <c r="J1303" t="s">
        <v>39</v>
      </c>
      <c r="K1303" t="s">
        <v>49</v>
      </c>
      <c r="L1303" t="s">
        <v>31</v>
      </c>
      <c r="M1303">
        <v>3</v>
      </c>
      <c r="N1303" t="s">
        <v>40</v>
      </c>
      <c r="O1303" t="s">
        <v>41</v>
      </c>
      <c r="P1303">
        <v>44.3172</v>
      </c>
      <c r="Q1303">
        <v>337941.0993</v>
      </c>
      <c r="R1303">
        <v>3059080.4926</v>
      </c>
      <c r="S1303">
        <v>337985.41259999998</v>
      </c>
      <c r="T1303">
        <v>3059079.9029999999</v>
      </c>
      <c r="U1303">
        <v>4.4317000000000002E-2</v>
      </c>
    </row>
    <row r="1304" spans="1:21" x14ac:dyDescent="0.25">
      <c r="A1304">
        <v>1302</v>
      </c>
      <c r="B1304" t="s">
        <v>24</v>
      </c>
      <c r="C1304" t="s">
        <v>47</v>
      </c>
      <c r="D1304" t="s">
        <v>48</v>
      </c>
      <c r="E1304">
        <v>11</v>
      </c>
      <c r="F1304" t="s">
        <v>42</v>
      </c>
      <c r="G1304">
        <v>100</v>
      </c>
      <c r="H1304" t="s">
        <v>27</v>
      </c>
      <c r="I1304" t="s">
        <v>38</v>
      </c>
      <c r="J1304" t="s">
        <v>39</v>
      </c>
      <c r="K1304" t="s">
        <v>49</v>
      </c>
      <c r="L1304" t="s">
        <v>31</v>
      </c>
      <c r="M1304">
        <v>3</v>
      </c>
      <c r="N1304" t="s">
        <v>40</v>
      </c>
      <c r="O1304" t="s">
        <v>41</v>
      </c>
      <c r="P1304">
        <v>39.331499999999998</v>
      </c>
      <c r="Q1304">
        <v>337985.41259999998</v>
      </c>
      <c r="R1304">
        <v>3059079.9029999999</v>
      </c>
      <c r="S1304">
        <v>338014.3554</v>
      </c>
      <c r="T1304">
        <v>3059053.2707000002</v>
      </c>
      <c r="U1304">
        <v>3.9330999999999998E-2</v>
      </c>
    </row>
    <row r="1305" spans="1:21" x14ac:dyDescent="0.25">
      <c r="A1305">
        <v>1303</v>
      </c>
      <c r="B1305" t="s">
        <v>24</v>
      </c>
      <c r="C1305" t="s">
        <v>47</v>
      </c>
      <c r="D1305" t="s">
        <v>48</v>
      </c>
      <c r="E1305">
        <v>11</v>
      </c>
      <c r="F1305" t="s">
        <v>42</v>
      </c>
      <c r="G1305">
        <v>100</v>
      </c>
      <c r="H1305" t="s">
        <v>27</v>
      </c>
      <c r="I1305" t="s">
        <v>38</v>
      </c>
      <c r="J1305" t="s">
        <v>39</v>
      </c>
      <c r="K1305" t="s">
        <v>49</v>
      </c>
      <c r="L1305" t="s">
        <v>31</v>
      </c>
      <c r="M1305">
        <v>3</v>
      </c>
      <c r="N1305" t="s">
        <v>40</v>
      </c>
      <c r="O1305" t="s">
        <v>41</v>
      </c>
      <c r="P1305">
        <v>54.3217</v>
      </c>
      <c r="Q1305">
        <v>338014.3554</v>
      </c>
      <c r="R1305">
        <v>3059053.2707000002</v>
      </c>
      <c r="S1305">
        <v>338053.29</v>
      </c>
      <c r="T1305">
        <v>3059015.39</v>
      </c>
      <c r="U1305">
        <v>5.4322000000000002E-2</v>
      </c>
    </row>
    <row r="1306" spans="1:21" x14ac:dyDescent="0.25">
      <c r="A1306">
        <v>1304</v>
      </c>
      <c r="B1306" t="s">
        <v>24</v>
      </c>
      <c r="C1306" t="s">
        <v>47</v>
      </c>
      <c r="D1306" t="s">
        <v>48</v>
      </c>
      <c r="E1306">
        <v>11</v>
      </c>
      <c r="F1306" t="s">
        <v>42</v>
      </c>
      <c r="G1306">
        <v>100</v>
      </c>
      <c r="H1306" t="s">
        <v>27</v>
      </c>
      <c r="I1306" t="s">
        <v>38</v>
      </c>
      <c r="J1306" t="s">
        <v>39</v>
      </c>
      <c r="K1306" t="s">
        <v>49</v>
      </c>
      <c r="L1306" t="s">
        <v>31</v>
      </c>
      <c r="M1306">
        <v>3</v>
      </c>
      <c r="N1306" t="s">
        <v>40</v>
      </c>
      <c r="O1306" t="s">
        <v>41</v>
      </c>
      <c r="P1306">
        <v>50.793300000000002</v>
      </c>
      <c r="Q1306">
        <v>338053.29</v>
      </c>
      <c r="R1306">
        <v>3059015.39</v>
      </c>
      <c r="S1306">
        <v>338093.53720000002</v>
      </c>
      <c r="T1306">
        <v>3058984.4040999999</v>
      </c>
      <c r="U1306">
        <v>5.0792999999999998E-2</v>
      </c>
    </row>
    <row r="1307" spans="1:21" x14ac:dyDescent="0.25">
      <c r="A1307">
        <v>1305</v>
      </c>
      <c r="B1307" t="s">
        <v>24</v>
      </c>
      <c r="C1307" t="s">
        <v>47</v>
      </c>
      <c r="D1307" t="s">
        <v>48</v>
      </c>
      <c r="E1307">
        <v>11</v>
      </c>
      <c r="F1307" t="s">
        <v>42</v>
      </c>
      <c r="G1307">
        <v>100</v>
      </c>
      <c r="H1307" t="s">
        <v>27</v>
      </c>
      <c r="I1307" t="s">
        <v>38</v>
      </c>
      <c r="J1307" t="s">
        <v>39</v>
      </c>
      <c r="K1307" t="s">
        <v>49</v>
      </c>
      <c r="L1307" t="s">
        <v>31</v>
      </c>
      <c r="M1307">
        <v>3</v>
      </c>
      <c r="N1307" t="s">
        <v>40</v>
      </c>
      <c r="O1307" t="s">
        <v>41</v>
      </c>
      <c r="P1307">
        <v>74.020300000000006</v>
      </c>
      <c r="Q1307">
        <v>338093.53720000002</v>
      </c>
      <c r="R1307">
        <v>3058984.4040999999</v>
      </c>
      <c r="S1307">
        <v>338139.3394</v>
      </c>
      <c r="T1307">
        <v>3058926.2563</v>
      </c>
      <c r="U1307">
        <v>7.4020000000000002E-2</v>
      </c>
    </row>
    <row r="1308" spans="1:21" x14ac:dyDescent="0.25">
      <c r="A1308">
        <v>1306</v>
      </c>
      <c r="B1308" t="s">
        <v>24</v>
      </c>
      <c r="C1308" t="s">
        <v>47</v>
      </c>
      <c r="D1308" t="s">
        <v>48</v>
      </c>
      <c r="E1308">
        <v>11</v>
      </c>
      <c r="F1308" t="s">
        <v>50</v>
      </c>
      <c r="G1308">
        <v>50</v>
      </c>
      <c r="H1308" t="s">
        <v>27</v>
      </c>
      <c r="I1308" t="s">
        <v>38</v>
      </c>
      <c r="J1308" t="s">
        <v>39</v>
      </c>
      <c r="K1308" t="s">
        <v>30</v>
      </c>
      <c r="L1308" t="s">
        <v>31</v>
      </c>
      <c r="M1308">
        <v>3</v>
      </c>
      <c r="N1308" t="s">
        <v>40</v>
      </c>
      <c r="O1308" t="s">
        <v>41</v>
      </c>
      <c r="P1308">
        <v>46.026899999999998</v>
      </c>
      <c r="Q1308">
        <v>335723.34899999999</v>
      </c>
      <c r="R1308">
        <v>3059399.8045000001</v>
      </c>
      <c r="S1308">
        <v>335757.94140000001</v>
      </c>
      <c r="T1308">
        <v>3059369.4426000002</v>
      </c>
      <c r="U1308">
        <v>4.6026999999999998E-2</v>
      </c>
    </row>
    <row r="1309" spans="1:21" x14ac:dyDescent="0.25">
      <c r="A1309">
        <v>1307</v>
      </c>
      <c r="B1309" t="s">
        <v>24</v>
      </c>
      <c r="C1309" t="s">
        <v>52</v>
      </c>
      <c r="D1309" t="s">
        <v>53</v>
      </c>
      <c r="E1309">
        <v>11</v>
      </c>
      <c r="F1309" t="s">
        <v>42</v>
      </c>
      <c r="G1309">
        <v>240</v>
      </c>
      <c r="H1309" t="s">
        <v>27</v>
      </c>
      <c r="I1309" t="s">
        <v>28</v>
      </c>
      <c r="J1309" t="s">
        <v>36</v>
      </c>
      <c r="K1309" t="s">
        <v>49</v>
      </c>
      <c r="L1309" t="s">
        <v>31</v>
      </c>
      <c r="M1309">
        <v>3</v>
      </c>
      <c r="N1309" t="s">
        <v>32</v>
      </c>
      <c r="O1309" t="s">
        <v>33</v>
      </c>
      <c r="P1309">
        <v>8.0070899999999998</v>
      </c>
      <c r="Q1309">
        <v>336236.49300000002</v>
      </c>
      <c r="R1309">
        <v>3063405.7793000001</v>
      </c>
      <c r="S1309">
        <v>336228.93105299998</v>
      </c>
      <c r="T1309">
        <v>3063408.41188</v>
      </c>
      <c r="U1309">
        <v>8.0070000000000002E-3</v>
      </c>
    </row>
    <row r="1310" spans="1:21" x14ac:dyDescent="0.25">
      <c r="A1310">
        <v>1308</v>
      </c>
      <c r="B1310" t="s">
        <v>24</v>
      </c>
      <c r="C1310" t="s">
        <v>52</v>
      </c>
      <c r="D1310" t="s">
        <v>53</v>
      </c>
      <c r="E1310">
        <v>11</v>
      </c>
      <c r="F1310" t="s">
        <v>42</v>
      </c>
      <c r="G1310">
        <v>240</v>
      </c>
      <c r="H1310" t="s">
        <v>27</v>
      </c>
      <c r="I1310" t="s">
        <v>28</v>
      </c>
      <c r="J1310" t="s">
        <v>36</v>
      </c>
      <c r="K1310" t="s">
        <v>49</v>
      </c>
      <c r="L1310" t="s">
        <v>31</v>
      </c>
      <c r="M1310">
        <v>3</v>
      </c>
      <c r="N1310" t="s">
        <v>32</v>
      </c>
      <c r="O1310" t="s">
        <v>33</v>
      </c>
      <c r="P1310">
        <v>12.534800000000001</v>
      </c>
      <c r="Q1310">
        <v>336228.93105299998</v>
      </c>
      <c r="R1310">
        <v>3063408.41188</v>
      </c>
      <c r="S1310">
        <v>336217.0931</v>
      </c>
      <c r="T1310">
        <v>3063412.5331000001</v>
      </c>
      <c r="U1310">
        <v>1.2534999999999999E-2</v>
      </c>
    </row>
    <row r="1311" spans="1:21" x14ac:dyDescent="0.25">
      <c r="A1311">
        <v>1309</v>
      </c>
      <c r="B1311" t="s">
        <v>24</v>
      </c>
      <c r="C1311" t="s">
        <v>52</v>
      </c>
      <c r="D1311" t="s">
        <v>53</v>
      </c>
      <c r="E1311">
        <v>11</v>
      </c>
      <c r="F1311" t="s">
        <v>42</v>
      </c>
      <c r="G1311">
        <v>240</v>
      </c>
      <c r="H1311" t="s">
        <v>27</v>
      </c>
      <c r="I1311" t="s">
        <v>28</v>
      </c>
      <c r="J1311" t="s">
        <v>36</v>
      </c>
      <c r="K1311" t="s">
        <v>49</v>
      </c>
      <c r="L1311" t="s">
        <v>31</v>
      </c>
      <c r="M1311">
        <v>3</v>
      </c>
      <c r="N1311" t="s">
        <v>32</v>
      </c>
      <c r="O1311" t="s">
        <v>33</v>
      </c>
      <c r="P1311">
        <v>16.7241</v>
      </c>
      <c r="Q1311">
        <v>336217.0931</v>
      </c>
      <c r="R1311">
        <v>3063412.5331000001</v>
      </c>
      <c r="S1311">
        <v>336220.35112100001</v>
      </c>
      <c r="T1311">
        <v>3063428.9368199999</v>
      </c>
      <c r="U1311">
        <v>1.6723999999999999E-2</v>
      </c>
    </row>
    <row r="1312" spans="1:21" x14ac:dyDescent="0.25">
      <c r="A1312">
        <v>1310</v>
      </c>
      <c r="B1312" t="s">
        <v>24</v>
      </c>
      <c r="C1312" t="s">
        <v>52</v>
      </c>
      <c r="D1312" t="s">
        <v>53</v>
      </c>
      <c r="E1312">
        <v>11</v>
      </c>
      <c r="F1312" t="s">
        <v>42</v>
      </c>
      <c r="G1312">
        <v>240</v>
      </c>
      <c r="H1312" t="s">
        <v>27</v>
      </c>
      <c r="I1312" t="s">
        <v>28</v>
      </c>
      <c r="J1312" t="s">
        <v>36</v>
      </c>
      <c r="K1312" t="s">
        <v>49</v>
      </c>
      <c r="L1312" t="s">
        <v>31</v>
      </c>
      <c r="M1312">
        <v>3</v>
      </c>
      <c r="N1312" t="s">
        <v>32</v>
      </c>
      <c r="O1312" t="s">
        <v>33</v>
      </c>
      <c r="P1312">
        <v>2.5797300000000001</v>
      </c>
      <c r="Q1312">
        <v>336220.79734400002</v>
      </c>
      <c r="R1312">
        <v>3063431.1834999998</v>
      </c>
      <c r="S1312">
        <v>336221.29989999998</v>
      </c>
      <c r="T1312">
        <v>3063433.7138</v>
      </c>
      <c r="U1312">
        <v>2.5799999999999998E-3</v>
      </c>
    </row>
    <row r="1313" spans="1:21" x14ac:dyDescent="0.25">
      <c r="A1313">
        <v>1311</v>
      </c>
      <c r="B1313" t="s">
        <v>24</v>
      </c>
      <c r="C1313" t="s">
        <v>52</v>
      </c>
      <c r="D1313" t="s">
        <v>53</v>
      </c>
      <c r="E1313">
        <v>11</v>
      </c>
      <c r="F1313" t="s">
        <v>42</v>
      </c>
      <c r="G1313">
        <v>240</v>
      </c>
      <c r="H1313" t="s">
        <v>27</v>
      </c>
      <c r="I1313" t="s">
        <v>28</v>
      </c>
      <c r="J1313" t="s">
        <v>36</v>
      </c>
      <c r="K1313" t="s">
        <v>49</v>
      </c>
      <c r="L1313" t="s">
        <v>31</v>
      </c>
      <c r="M1313">
        <v>3</v>
      </c>
      <c r="N1313" t="s">
        <v>32</v>
      </c>
      <c r="O1313" t="s">
        <v>33</v>
      </c>
      <c r="P1313">
        <v>0.57729600000000003</v>
      </c>
      <c r="Q1313">
        <v>336220.68488100002</v>
      </c>
      <c r="R1313">
        <v>3063430.6172600002</v>
      </c>
      <c r="S1313">
        <v>336220.79734400002</v>
      </c>
      <c r="T1313">
        <v>3063431.1834999998</v>
      </c>
      <c r="U1313">
        <v>5.7700000000000004E-4</v>
      </c>
    </row>
    <row r="1314" spans="1:21" x14ac:dyDescent="0.25">
      <c r="A1314">
        <v>1312</v>
      </c>
      <c r="B1314" t="s">
        <v>24</v>
      </c>
      <c r="C1314" t="s">
        <v>52</v>
      </c>
      <c r="D1314" t="s">
        <v>53</v>
      </c>
      <c r="E1314">
        <v>11</v>
      </c>
      <c r="F1314" t="s">
        <v>42</v>
      </c>
      <c r="G1314">
        <v>240</v>
      </c>
      <c r="H1314" t="s">
        <v>27</v>
      </c>
      <c r="I1314" t="s">
        <v>28</v>
      </c>
      <c r="J1314" t="s">
        <v>36</v>
      </c>
      <c r="K1314" t="s">
        <v>49</v>
      </c>
      <c r="L1314" t="s">
        <v>31</v>
      </c>
      <c r="M1314">
        <v>3</v>
      </c>
      <c r="N1314" t="s">
        <v>32</v>
      </c>
      <c r="O1314" t="s">
        <v>33</v>
      </c>
      <c r="P1314">
        <v>1.71326</v>
      </c>
      <c r="Q1314">
        <v>336220.35112100001</v>
      </c>
      <c r="R1314">
        <v>3063428.9368199999</v>
      </c>
      <c r="S1314">
        <v>336220.68488100002</v>
      </c>
      <c r="T1314">
        <v>3063430.6172600002</v>
      </c>
      <c r="U1314">
        <v>1.7129999999999999E-3</v>
      </c>
    </row>
    <row r="1315" spans="1:21" x14ac:dyDescent="0.25">
      <c r="A1315">
        <v>1313</v>
      </c>
      <c r="B1315" t="s">
        <v>24</v>
      </c>
      <c r="C1315" t="s">
        <v>52</v>
      </c>
      <c r="D1315" t="s">
        <v>53</v>
      </c>
      <c r="E1315">
        <v>11</v>
      </c>
      <c r="F1315" t="s">
        <v>42</v>
      </c>
      <c r="G1315">
        <v>240</v>
      </c>
      <c r="H1315" t="s">
        <v>27</v>
      </c>
      <c r="I1315" t="s">
        <v>28</v>
      </c>
      <c r="J1315" t="s">
        <v>36</v>
      </c>
      <c r="K1315" t="s">
        <v>49</v>
      </c>
      <c r="L1315" t="s">
        <v>31</v>
      </c>
      <c r="M1315">
        <v>3</v>
      </c>
      <c r="N1315" t="s">
        <v>32</v>
      </c>
      <c r="O1315" t="s">
        <v>33</v>
      </c>
      <c r="P1315">
        <v>7.8611899999999997</v>
      </c>
      <c r="Q1315">
        <v>336221.29989999998</v>
      </c>
      <c r="R1315">
        <v>3063433.7138</v>
      </c>
      <c r="S1315">
        <v>336218.61927899998</v>
      </c>
      <c r="T1315">
        <v>3063441.1038299999</v>
      </c>
      <c r="U1315">
        <v>7.8609999999999999E-3</v>
      </c>
    </row>
    <row r="1316" spans="1:21" x14ac:dyDescent="0.25">
      <c r="A1316">
        <v>1314</v>
      </c>
      <c r="B1316" t="s">
        <v>24</v>
      </c>
      <c r="C1316" t="s">
        <v>52</v>
      </c>
      <c r="D1316" t="s">
        <v>53</v>
      </c>
      <c r="E1316">
        <v>11</v>
      </c>
      <c r="F1316" t="s">
        <v>42</v>
      </c>
      <c r="G1316">
        <v>240</v>
      </c>
      <c r="H1316" t="s">
        <v>27</v>
      </c>
      <c r="I1316" t="s">
        <v>28</v>
      </c>
      <c r="J1316" t="s">
        <v>36</v>
      </c>
      <c r="K1316" t="s">
        <v>49</v>
      </c>
      <c r="L1316" t="s">
        <v>31</v>
      </c>
      <c r="M1316">
        <v>3</v>
      </c>
      <c r="N1316" t="s">
        <v>32</v>
      </c>
      <c r="O1316" t="s">
        <v>33</v>
      </c>
      <c r="P1316">
        <v>0.53476000000000001</v>
      </c>
      <c r="Q1316">
        <v>336215.04055699997</v>
      </c>
      <c r="R1316">
        <v>3063450.9697799999</v>
      </c>
      <c r="S1316">
        <v>336214.85820700001</v>
      </c>
      <c r="T1316">
        <v>3063451.4724900001</v>
      </c>
      <c r="U1316">
        <v>5.3499999999999999E-4</v>
      </c>
    </row>
    <row r="1317" spans="1:21" x14ac:dyDescent="0.25">
      <c r="A1317">
        <v>1315</v>
      </c>
      <c r="B1317" t="s">
        <v>24</v>
      </c>
      <c r="C1317" t="s">
        <v>52</v>
      </c>
      <c r="D1317" t="s">
        <v>53</v>
      </c>
      <c r="E1317">
        <v>11</v>
      </c>
      <c r="F1317" t="s">
        <v>42</v>
      </c>
      <c r="G1317">
        <v>240</v>
      </c>
      <c r="H1317" t="s">
        <v>27</v>
      </c>
      <c r="I1317" t="s">
        <v>28</v>
      </c>
      <c r="J1317" t="s">
        <v>36</v>
      </c>
      <c r="K1317" t="s">
        <v>49</v>
      </c>
      <c r="L1317" t="s">
        <v>31</v>
      </c>
      <c r="M1317">
        <v>3</v>
      </c>
      <c r="N1317" t="s">
        <v>32</v>
      </c>
      <c r="O1317" t="s">
        <v>33</v>
      </c>
      <c r="P1317">
        <v>5.9487699999999997</v>
      </c>
      <c r="Q1317">
        <v>336214.85820700001</v>
      </c>
      <c r="R1317">
        <v>3063451.4724900001</v>
      </c>
      <c r="S1317">
        <v>336212.82970900001</v>
      </c>
      <c r="T1317">
        <v>3063457.0647300002</v>
      </c>
      <c r="U1317">
        <v>5.9490000000000003E-3</v>
      </c>
    </row>
    <row r="1318" spans="1:21" x14ac:dyDescent="0.25">
      <c r="A1318">
        <v>1316</v>
      </c>
      <c r="B1318" t="s">
        <v>24</v>
      </c>
      <c r="C1318" t="s">
        <v>52</v>
      </c>
      <c r="D1318" t="s">
        <v>53</v>
      </c>
      <c r="E1318">
        <v>11</v>
      </c>
      <c r="F1318" t="s">
        <v>42</v>
      </c>
      <c r="G1318">
        <v>240</v>
      </c>
      <c r="H1318" t="s">
        <v>27</v>
      </c>
      <c r="I1318" t="s">
        <v>28</v>
      </c>
      <c r="J1318" t="s">
        <v>36</v>
      </c>
      <c r="K1318" t="s">
        <v>49</v>
      </c>
      <c r="L1318" t="s">
        <v>31</v>
      </c>
      <c r="M1318">
        <v>3</v>
      </c>
      <c r="N1318" t="s">
        <v>32</v>
      </c>
      <c r="O1318" t="s">
        <v>33</v>
      </c>
      <c r="P1318">
        <v>1.01556</v>
      </c>
      <c r="Q1318">
        <v>336212.343697</v>
      </c>
      <c r="R1318">
        <v>3063458.4045799999</v>
      </c>
      <c r="S1318">
        <v>336211.99739799998</v>
      </c>
      <c r="T1318">
        <v>3063459.3592699999</v>
      </c>
      <c r="U1318">
        <v>1.016E-3</v>
      </c>
    </row>
    <row r="1319" spans="1:21" x14ac:dyDescent="0.25">
      <c r="A1319">
        <v>1317</v>
      </c>
      <c r="B1319" t="s">
        <v>24</v>
      </c>
      <c r="C1319" t="s">
        <v>52</v>
      </c>
      <c r="D1319" t="s">
        <v>53</v>
      </c>
      <c r="E1319">
        <v>11</v>
      </c>
      <c r="F1319" t="s">
        <v>42</v>
      </c>
      <c r="G1319">
        <v>240</v>
      </c>
      <c r="H1319" t="s">
        <v>27</v>
      </c>
      <c r="I1319" t="s">
        <v>28</v>
      </c>
      <c r="J1319" t="s">
        <v>36</v>
      </c>
      <c r="K1319" t="s">
        <v>49</v>
      </c>
      <c r="L1319" t="s">
        <v>31</v>
      </c>
      <c r="M1319">
        <v>3</v>
      </c>
      <c r="N1319" t="s">
        <v>32</v>
      </c>
      <c r="O1319" t="s">
        <v>33</v>
      </c>
      <c r="P1319">
        <v>6.2695699999999999</v>
      </c>
      <c r="Q1319">
        <v>336217.17844500003</v>
      </c>
      <c r="R1319">
        <v>3063445.0759800002</v>
      </c>
      <c r="S1319">
        <v>336215.04055699997</v>
      </c>
      <c r="T1319">
        <v>3063450.9697799999</v>
      </c>
      <c r="U1319">
        <v>6.2700000000000004E-3</v>
      </c>
    </row>
    <row r="1320" spans="1:21" x14ac:dyDescent="0.25">
      <c r="A1320">
        <v>1318</v>
      </c>
      <c r="B1320" t="s">
        <v>24</v>
      </c>
      <c r="C1320" t="s">
        <v>52</v>
      </c>
      <c r="D1320" t="s">
        <v>53</v>
      </c>
      <c r="E1320">
        <v>11</v>
      </c>
      <c r="F1320" t="s">
        <v>42</v>
      </c>
      <c r="G1320">
        <v>240</v>
      </c>
      <c r="H1320" t="s">
        <v>27</v>
      </c>
      <c r="I1320" t="s">
        <v>28</v>
      </c>
      <c r="J1320" t="s">
        <v>36</v>
      </c>
      <c r="K1320" t="s">
        <v>49</v>
      </c>
      <c r="L1320" t="s">
        <v>31</v>
      </c>
      <c r="M1320">
        <v>3</v>
      </c>
      <c r="N1320" t="s">
        <v>32</v>
      </c>
      <c r="O1320" t="s">
        <v>33</v>
      </c>
      <c r="P1320">
        <v>9.1183300000000003</v>
      </c>
      <c r="Q1320">
        <v>336211.99739799998</v>
      </c>
      <c r="R1320">
        <v>3063459.3592699999</v>
      </c>
      <c r="S1320">
        <v>336208.88809999998</v>
      </c>
      <c r="T1320">
        <v>3063467.9311000002</v>
      </c>
      <c r="U1320">
        <v>9.1179999999999994E-3</v>
      </c>
    </row>
    <row r="1321" spans="1:21" x14ac:dyDescent="0.25">
      <c r="A1321">
        <v>1319</v>
      </c>
      <c r="B1321" t="s">
        <v>24</v>
      </c>
      <c r="C1321" t="s">
        <v>52</v>
      </c>
      <c r="D1321" t="s">
        <v>53</v>
      </c>
      <c r="E1321">
        <v>11</v>
      </c>
      <c r="F1321" t="s">
        <v>42</v>
      </c>
      <c r="G1321">
        <v>240</v>
      </c>
      <c r="H1321" t="s">
        <v>27</v>
      </c>
      <c r="I1321" t="s">
        <v>28</v>
      </c>
      <c r="J1321" t="s">
        <v>36</v>
      </c>
      <c r="K1321" t="s">
        <v>49</v>
      </c>
      <c r="L1321" t="s">
        <v>31</v>
      </c>
      <c r="M1321">
        <v>3</v>
      </c>
      <c r="N1321" t="s">
        <v>32</v>
      </c>
      <c r="O1321" t="s">
        <v>33</v>
      </c>
      <c r="P1321">
        <v>2.7088700000000001</v>
      </c>
      <c r="Q1321">
        <v>336218.10215499997</v>
      </c>
      <c r="R1321">
        <v>3063442.5294599999</v>
      </c>
      <c r="S1321">
        <v>336217.17844500003</v>
      </c>
      <c r="T1321">
        <v>3063445.0759800002</v>
      </c>
      <c r="U1321">
        <v>2.709E-3</v>
      </c>
    </row>
    <row r="1322" spans="1:21" x14ac:dyDescent="0.25">
      <c r="A1322">
        <v>1320</v>
      </c>
      <c r="B1322" t="s">
        <v>24</v>
      </c>
      <c r="C1322" t="s">
        <v>52</v>
      </c>
      <c r="D1322" t="s">
        <v>53</v>
      </c>
      <c r="E1322">
        <v>11</v>
      </c>
      <c r="F1322" t="s">
        <v>42</v>
      </c>
      <c r="G1322">
        <v>240</v>
      </c>
      <c r="H1322" t="s">
        <v>27</v>
      </c>
      <c r="I1322" t="s">
        <v>28</v>
      </c>
      <c r="J1322" t="s">
        <v>36</v>
      </c>
      <c r="K1322" t="s">
        <v>49</v>
      </c>
      <c r="L1322" t="s">
        <v>31</v>
      </c>
      <c r="M1322">
        <v>3</v>
      </c>
      <c r="N1322" t="s">
        <v>32</v>
      </c>
      <c r="O1322" t="s">
        <v>33</v>
      </c>
      <c r="P1322">
        <v>1.4252800000000001</v>
      </c>
      <c r="Q1322">
        <v>336212.82970900001</v>
      </c>
      <c r="R1322">
        <v>3063457.0647300002</v>
      </c>
      <c r="S1322">
        <v>336212.343697</v>
      </c>
      <c r="T1322">
        <v>3063458.4045799999</v>
      </c>
      <c r="U1322">
        <v>1.4250000000000001E-3</v>
      </c>
    </row>
    <row r="1323" spans="1:21" x14ac:dyDescent="0.25">
      <c r="A1323">
        <v>1321</v>
      </c>
      <c r="B1323" t="s">
        <v>24</v>
      </c>
      <c r="C1323" t="s">
        <v>52</v>
      </c>
      <c r="D1323" t="s">
        <v>53</v>
      </c>
      <c r="E1323">
        <v>11</v>
      </c>
      <c r="F1323" t="s">
        <v>42</v>
      </c>
      <c r="G1323">
        <v>240</v>
      </c>
      <c r="H1323" t="s">
        <v>27</v>
      </c>
      <c r="I1323" t="s">
        <v>28</v>
      </c>
      <c r="J1323" t="s">
        <v>36</v>
      </c>
      <c r="K1323" t="s">
        <v>49</v>
      </c>
      <c r="L1323" t="s">
        <v>31</v>
      </c>
      <c r="M1323">
        <v>3</v>
      </c>
      <c r="N1323" t="s">
        <v>32</v>
      </c>
      <c r="O1323" t="s">
        <v>33</v>
      </c>
      <c r="P1323">
        <v>1.5165200000000001</v>
      </c>
      <c r="Q1323">
        <v>336218.61927899998</v>
      </c>
      <c r="R1323">
        <v>3063441.1038299999</v>
      </c>
      <c r="S1323">
        <v>336218.10215499997</v>
      </c>
      <c r="T1323">
        <v>3063442.5294599999</v>
      </c>
      <c r="U1323">
        <v>1.5169999999999999E-3</v>
      </c>
    </row>
    <row r="1324" spans="1:21" x14ac:dyDescent="0.25">
      <c r="A1324">
        <v>1322</v>
      </c>
      <c r="B1324" t="s">
        <v>24</v>
      </c>
      <c r="C1324" t="s">
        <v>52</v>
      </c>
      <c r="D1324" t="s">
        <v>53</v>
      </c>
      <c r="E1324">
        <v>11</v>
      </c>
      <c r="F1324" t="s">
        <v>42</v>
      </c>
      <c r="G1324">
        <v>240</v>
      </c>
      <c r="H1324" t="s">
        <v>27</v>
      </c>
      <c r="I1324" t="s">
        <v>28</v>
      </c>
      <c r="J1324" t="s">
        <v>36</v>
      </c>
      <c r="K1324" t="s">
        <v>49</v>
      </c>
      <c r="L1324" t="s">
        <v>31</v>
      </c>
      <c r="M1324">
        <v>3</v>
      </c>
      <c r="N1324" t="s">
        <v>32</v>
      </c>
      <c r="O1324" t="s">
        <v>33</v>
      </c>
      <c r="P1324">
        <v>1.6538900000000001</v>
      </c>
      <c r="Q1324">
        <v>336208.88809999998</v>
      </c>
      <c r="R1324">
        <v>3063467.9311000002</v>
      </c>
      <c r="S1324">
        <v>336210.53875599999</v>
      </c>
      <c r="T1324">
        <v>3063467.8277099999</v>
      </c>
      <c r="U1324">
        <v>1.6540000000000001E-3</v>
      </c>
    </row>
    <row r="1325" spans="1:21" x14ac:dyDescent="0.25">
      <c r="A1325">
        <v>1323</v>
      </c>
      <c r="B1325" t="s">
        <v>24</v>
      </c>
      <c r="C1325" t="s">
        <v>52</v>
      </c>
      <c r="D1325" t="s">
        <v>53</v>
      </c>
      <c r="E1325">
        <v>11</v>
      </c>
      <c r="F1325" t="s">
        <v>42</v>
      </c>
      <c r="G1325">
        <v>240</v>
      </c>
      <c r="H1325" t="s">
        <v>27</v>
      </c>
      <c r="I1325" t="s">
        <v>28</v>
      </c>
      <c r="J1325" t="s">
        <v>36</v>
      </c>
      <c r="K1325" t="s">
        <v>49</v>
      </c>
      <c r="L1325" t="s">
        <v>31</v>
      </c>
      <c r="M1325">
        <v>3</v>
      </c>
      <c r="N1325" t="s">
        <v>32</v>
      </c>
      <c r="O1325" t="s">
        <v>33</v>
      </c>
      <c r="P1325">
        <v>6.2451999999999996</v>
      </c>
      <c r="Q1325">
        <v>336269.869014</v>
      </c>
      <c r="R1325">
        <v>3063464.11161</v>
      </c>
      <c r="S1325">
        <v>336276.10200100002</v>
      </c>
      <c r="T1325">
        <v>3063463.7212100001</v>
      </c>
      <c r="U1325">
        <v>6.2449999999999997E-3</v>
      </c>
    </row>
    <row r="1326" spans="1:21" x14ac:dyDescent="0.25">
      <c r="A1326">
        <v>1324</v>
      </c>
      <c r="B1326" t="s">
        <v>24</v>
      </c>
      <c r="C1326" t="s">
        <v>52</v>
      </c>
      <c r="D1326" t="s">
        <v>53</v>
      </c>
      <c r="E1326">
        <v>11</v>
      </c>
      <c r="F1326" t="s">
        <v>42</v>
      </c>
      <c r="G1326">
        <v>240</v>
      </c>
      <c r="H1326" t="s">
        <v>27</v>
      </c>
      <c r="I1326" t="s">
        <v>28</v>
      </c>
      <c r="J1326" t="s">
        <v>36</v>
      </c>
      <c r="K1326" t="s">
        <v>49</v>
      </c>
      <c r="L1326" t="s">
        <v>31</v>
      </c>
      <c r="M1326">
        <v>3</v>
      </c>
      <c r="N1326" t="s">
        <v>32</v>
      </c>
      <c r="O1326" t="s">
        <v>33</v>
      </c>
      <c r="P1326">
        <v>32.518599999999999</v>
      </c>
      <c r="Q1326">
        <v>336237.41402600001</v>
      </c>
      <c r="R1326">
        <v>3063466.1444000001</v>
      </c>
      <c r="S1326">
        <v>336269.869014</v>
      </c>
      <c r="T1326">
        <v>3063464.11161</v>
      </c>
      <c r="U1326">
        <v>3.2518999999999999E-2</v>
      </c>
    </row>
    <row r="1327" spans="1:21" x14ac:dyDescent="0.25">
      <c r="A1327">
        <v>1325</v>
      </c>
      <c r="B1327" t="s">
        <v>24</v>
      </c>
      <c r="C1327" t="s">
        <v>52</v>
      </c>
      <c r="D1327" t="s">
        <v>53</v>
      </c>
      <c r="E1327">
        <v>11</v>
      </c>
      <c r="F1327" t="s">
        <v>42</v>
      </c>
      <c r="G1327">
        <v>240</v>
      </c>
      <c r="H1327" t="s">
        <v>27</v>
      </c>
      <c r="I1327" t="s">
        <v>28</v>
      </c>
      <c r="J1327" t="s">
        <v>36</v>
      </c>
      <c r="K1327" t="s">
        <v>49</v>
      </c>
      <c r="L1327" t="s">
        <v>31</v>
      </c>
      <c r="M1327">
        <v>3</v>
      </c>
      <c r="N1327" t="s">
        <v>32</v>
      </c>
      <c r="O1327" t="s">
        <v>33</v>
      </c>
      <c r="P1327">
        <v>3.8265799999999999</v>
      </c>
      <c r="Q1327">
        <v>336276.10200100002</v>
      </c>
      <c r="R1327">
        <v>3063463.7212100001</v>
      </c>
      <c r="S1327">
        <v>336279.92109999998</v>
      </c>
      <c r="T1327">
        <v>3063463.4819999998</v>
      </c>
      <c r="U1327">
        <v>3.8270000000000001E-3</v>
      </c>
    </row>
    <row r="1328" spans="1:21" x14ac:dyDescent="0.25">
      <c r="A1328">
        <v>1326</v>
      </c>
      <c r="B1328" t="s">
        <v>24</v>
      </c>
      <c r="C1328" t="s">
        <v>52</v>
      </c>
      <c r="D1328" t="s">
        <v>53</v>
      </c>
      <c r="E1328">
        <v>11</v>
      </c>
      <c r="F1328" t="s">
        <v>42</v>
      </c>
      <c r="G1328">
        <v>240</v>
      </c>
      <c r="H1328" t="s">
        <v>27</v>
      </c>
      <c r="I1328" t="s">
        <v>28</v>
      </c>
      <c r="J1328" t="s">
        <v>36</v>
      </c>
      <c r="K1328" t="s">
        <v>49</v>
      </c>
      <c r="L1328" t="s">
        <v>31</v>
      </c>
      <c r="M1328">
        <v>3</v>
      </c>
      <c r="N1328" t="s">
        <v>32</v>
      </c>
      <c r="O1328" t="s">
        <v>33</v>
      </c>
      <c r="P1328">
        <v>2.3051699999999999</v>
      </c>
      <c r="Q1328">
        <v>336235.11336900003</v>
      </c>
      <c r="R1328">
        <v>3063466.2884999998</v>
      </c>
      <c r="S1328">
        <v>336237.41402600001</v>
      </c>
      <c r="T1328">
        <v>3063466.1444000001</v>
      </c>
      <c r="U1328">
        <v>2.3050000000000002E-3</v>
      </c>
    </row>
    <row r="1329" spans="1:21" x14ac:dyDescent="0.25">
      <c r="A1329">
        <v>1327</v>
      </c>
      <c r="B1329" t="s">
        <v>24</v>
      </c>
      <c r="C1329" t="s">
        <v>52</v>
      </c>
      <c r="D1329" t="s">
        <v>53</v>
      </c>
      <c r="E1329">
        <v>11</v>
      </c>
      <c r="F1329" t="s">
        <v>42</v>
      </c>
      <c r="G1329">
        <v>240</v>
      </c>
      <c r="H1329" t="s">
        <v>27</v>
      </c>
      <c r="I1329" t="s">
        <v>28</v>
      </c>
      <c r="J1329" t="s">
        <v>36</v>
      </c>
      <c r="K1329" t="s">
        <v>49</v>
      </c>
      <c r="L1329" t="s">
        <v>31</v>
      </c>
      <c r="M1329">
        <v>3</v>
      </c>
      <c r="N1329" t="s">
        <v>32</v>
      </c>
      <c r="O1329" t="s">
        <v>33</v>
      </c>
      <c r="P1329">
        <v>24.622800000000002</v>
      </c>
      <c r="Q1329">
        <v>336210.53875599999</v>
      </c>
      <c r="R1329">
        <v>3063467.8277099999</v>
      </c>
      <c r="S1329">
        <v>336235.11336900003</v>
      </c>
      <c r="T1329">
        <v>3063466.2884999998</v>
      </c>
      <c r="U1329">
        <v>2.4622999999999999E-2</v>
      </c>
    </row>
    <row r="1330" spans="1:21" x14ac:dyDescent="0.25">
      <c r="A1330">
        <v>1328</v>
      </c>
      <c r="B1330" t="s">
        <v>24</v>
      </c>
      <c r="C1330" t="s">
        <v>52</v>
      </c>
      <c r="D1330" t="s">
        <v>53</v>
      </c>
      <c r="E1330">
        <v>11</v>
      </c>
      <c r="F1330" t="s">
        <v>42</v>
      </c>
      <c r="G1330">
        <v>240</v>
      </c>
      <c r="H1330" t="s">
        <v>27</v>
      </c>
      <c r="I1330" t="s">
        <v>28</v>
      </c>
      <c r="J1330" t="s">
        <v>36</v>
      </c>
      <c r="K1330" t="s">
        <v>49</v>
      </c>
      <c r="L1330" t="s">
        <v>31</v>
      </c>
      <c r="M1330">
        <v>3</v>
      </c>
      <c r="N1330" t="s">
        <v>32</v>
      </c>
      <c r="O1330" t="s">
        <v>33</v>
      </c>
      <c r="P1330">
        <v>1.9067700000000001</v>
      </c>
      <c r="Q1330">
        <v>336279.92109999998</v>
      </c>
      <c r="R1330">
        <v>3063463.4819999998</v>
      </c>
      <c r="S1330">
        <v>336280.50952299999</v>
      </c>
      <c r="T1330">
        <v>3063465.2957000001</v>
      </c>
      <c r="U1330">
        <v>1.9070000000000001E-3</v>
      </c>
    </row>
    <row r="1331" spans="1:21" x14ac:dyDescent="0.25">
      <c r="A1331">
        <v>1329</v>
      </c>
      <c r="B1331" t="s">
        <v>24</v>
      </c>
      <c r="C1331" t="s">
        <v>52</v>
      </c>
      <c r="D1331" t="s">
        <v>53</v>
      </c>
      <c r="E1331">
        <v>11</v>
      </c>
      <c r="F1331" t="s">
        <v>42</v>
      </c>
      <c r="G1331">
        <v>240</v>
      </c>
      <c r="H1331" t="s">
        <v>27</v>
      </c>
      <c r="I1331" t="s">
        <v>28</v>
      </c>
      <c r="J1331" t="s">
        <v>36</v>
      </c>
      <c r="K1331" t="s">
        <v>49</v>
      </c>
      <c r="L1331" t="s">
        <v>31</v>
      </c>
      <c r="M1331">
        <v>3</v>
      </c>
      <c r="N1331" t="s">
        <v>32</v>
      </c>
      <c r="O1331" t="s">
        <v>33</v>
      </c>
      <c r="P1331">
        <v>26.948599999999999</v>
      </c>
      <c r="Q1331">
        <v>336280.50952299999</v>
      </c>
      <c r="R1331">
        <v>3063465.2957000001</v>
      </c>
      <c r="S1331">
        <v>336288.825794</v>
      </c>
      <c r="T1331">
        <v>3063490.9290200002</v>
      </c>
      <c r="U1331">
        <v>2.6949000000000001E-2</v>
      </c>
    </row>
    <row r="1332" spans="1:21" x14ac:dyDescent="0.25">
      <c r="A1332">
        <v>1330</v>
      </c>
      <c r="B1332" t="s">
        <v>24</v>
      </c>
      <c r="C1332" t="s">
        <v>52</v>
      </c>
      <c r="D1332" t="s">
        <v>53</v>
      </c>
      <c r="E1332">
        <v>11</v>
      </c>
      <c r="F1332" t="s">
        <v>42</v>
      </c>
      <c r="G1332">
        <v>240</v>
      </c>
      <c r="H1332" t="s">
        <v>27</v>
      </c>
      <c r="I1332" t="s">
        <v>28</v>
      </c>
      <c r="J1332" t="s">
        <v>36</v>
      </c>
      <c r="K1332" t="s">
        <v>49</v>
      </c>
      <c r="L1332" t="s">
        <v>31</v>
      </c>
      <c r="M1332">
        <v>3</v>
      </c>
      <c r="N1332" t="s">
        <v>32</v>
      </c>
      <c r="O1332" t="s">
        <v>33</v>
      </c>
      <c r="P1332">
        <v>15.643700000000001</v>
      </c>
      <c r="Q1332">
        <v>336290.02129300003</v>
      </c>
      <c r="R1332">
        <v>3063494.6139199999</v>
      </c>
      <c r="S1332">
        <v>336294.84889999998</v>
      </c>
      <c r="T1332">
        <v>3063509.4940999998</v>
      </c>
      <c r="U1332">
        <v>1.5644000000000002E-2</v>
      </c>
    </row>
    <row r="1333" spans="1:21" x14ac:dyDescent="0.25">
      <c r="A1333">
        <v>1331</v>
      </c>
      <c r="B1333" t="s">
        <v>24</v>
      </c>
      <c r="C1333" t="s">
        <v>52</v>
      </c>
      <c r="D1333" t="s">
        <v>53</v>
      </c>
      <c r="E1333">
        <v>11</v>
      </c>
      <c r="F1333" t="s">
        <v>42</v>
      </c>
      <c r="G1333">
        <v>240</v>
      </c>
      <c r="H1333" t="s">
        <v>27</v>
      </c>
      <c r="I1333" t="s">
        <v>28</v>
      </c>
      <c r="J1333" t="s">
        <v>36</v>
      </c>
      <c r="K1333" t="s">
        <v>49</v>
      </c>
      <c r="L1333" t="s">
        <v>31</v>
      </c>
      <c r="M1333">
        <v>3</v>
      </c>
      <c r="N1333" t="s">
        <v>32</v>
      </c>
      <c r="O1333" t="s">
        <v>33</v>
      </c>
      <c r="P1333">
        <v>3.87398</v>
      </c>
      <c r="Q1333">
        <v>336288.825794</v>
      </c>
      <c r="R1333">
        <v>3063490.9290200002</v>
      </c>
      <c r="S1333">
        <v>336290.02129300003</v>
      </c>
      <c r="T1333">
        <v>3063494.6139199999</v>
      </c>
      <c r="U1333">
        <v>3.8739999999999998E-3</v>
      </c>
    </row>
    <row r="1334" spans="1:21" x14ac:dyDescent="0.25">
      <c r="A1334">
        <v>1332</v>
      </c>
      <c r="B1334" t="s">
        <v>24</v>
      </c>
      <c r="C1334" t="s">
        <v>52</v>
      </c>
      <c r="D1334" t="s">
        <v>53</v>
      </c>
      <c r="E1334">
        <v>11</v>
      </c>
      <c r="F1334" t="s">
        <v>42</v>
      </c>
      <c r="G1334">
        <v>240</v>
      </c>
      <c r="H1334" t="s">
        <v>27</v>
      </c>
      <c r="I1334" t="s">
        <v>28</v>
      </c>
      <c r="J1334" t="s">
        <v>36</v>
      </c>
      <c r="K1334" t="s">
        <v>49</v>
      </c>
      <c r="L1334" t="s">
        <v>31</v>
      </c>
      <c r="M1334">
        <v>3</v>
      </c>
      <c r="N1334" t="s">
        <v>32</v>
      </c>
      <c r="O1334" t="s">
        <v>33</v>
      </c>
      <c r="P1334">
        <v>13.7911</v>
      </c>
      <c r="Q1334">
        <v>336294.84889999998</v>
      </c>
      <c r="R1334">
        <v>3063509.4940999998</v>
      </c>
      <c r="S1334">
        <v>336298.451795</v>
      </c>
      <c r="T1334">
        <v>3063522.8062399998</v>
      </c>
      <c r="U1334">
        <v>1.3790999999999999E-2</v>
      </c>
    </row>
    <row r="1335" spans="1:21" x14ac:dyDescent="0.25">
      <c r="A1335">
        <v>1333</v>
      </c>
      <c r="B1335" t="s">
        <v>24</v>
      </c>
      <c r="C1335" t="s">
        <v>52</v>
      </c>
      <c r="D1335" t="s">
        <v>53</v>
      </c>
      <c r="E1335">
        <v>11</v>
      </c>
      <c r="F1335" t="s">
        <v>42</v>
      </c>
      <c r="G1335">
        <v>240</v>
      </c>
      <c r="H1335" t="s">
        <v>27</v>
      </c>
      <c r="I1335" t="s">
        <v>28</v>
      </c>
      <c r="J1335" t="s">
        <v>36</v>
      </c>
      <c r="K1335" t="s">
        <v>49</v>
      </c>
      <c r="L1335" t="s">
        <v>31</v>
      </c>
      <c r="M1335">
        <v>3</v>
      </c>
      <c r="N1335" t="s">
        <v>32</v>
      </c>
      <c r="O1335" t="s">
        <v>33</v>
      </c>
      <c r="P1335">
        <v>12.4213</v>
      </c>
      <c r="Q1335">
        <v>336317.17756600003</v>
      </c>
      <c r="R1335">
        <v>3063591.9950999999</v>
      </c>
      <c r="S1335">
        <v>336320.42259999999</v>
      </c>
      <c r="T1335">
        <v>3063603.9849999999</v>
      </c>
      <c r="U1335">
        <v>1.2421E-2</v>
      </c>
    </row>
    <row r="1336" spans="1:21" x14ac:dyDescent="0.25">
      <c r="A1336">
        <v>1334</v>
      </c>
      <c r="B1336" t="s">
        <v>24</v>
      </c>
      <c r="C1336" t="s">
        <v>52</v>
      </c>
      <c r="D1336" t="s">
        <v>53</v>
      </c>
      <c r="E1336">
        <v>11</v>
      </c>
      <c r="F1336" t="s">
        <v>42</v>
      </c>
      <c r="G1336">
        <v>240</v>
      </c>
      <c r="H1336" t="s">
        <v>27</v>
      </c>
      <c r="I1336" t="s">
        <v>28</v>
      </c>
      <c r="J1336" t="s">
        <v>36</v>
      </c>
      <c r="K1336" t="s">
        <v>49</v>
      </c>
      <c r="L1336" t="s">
        <v>31</v>
      </c>
      <c r="M1336">
        <v>3</v>
      </c>
      <c r="N1336" t="s">
        <v>32</v>
      </c>
      <c r="O1336" t="s">
        <v>33</v>
      </c>
      <c r="P1336">
        <v>7.7067500000000004</v>
      </c>
      <c r="Q1336">
        <v>336309.92866999999</v>
      </c>
      <c r="R1336">
        <v>3063565.21154</v>
      </c>
      <c r="S1336">
        <v>336311.94204200001</v>
      </c>
      <c r="T1336">
        <v>3063572.6506400001</v>
      </c>
      <c r="U1336">
        <v>7.7070000000000003E-3</v>
      </c>
    </row>
    <row r="1337" spans="1:21" x14ac:dyDescent="0.25">
      <c r="A1337">
        <v>1335</v>
      </c>
      <c r="B1337" t="s">
        <v>24</v>
      </c>
      <c r="C1337" t="s">
        <v>52</v>
      </c>
      <c r="D1337" t="s">
        <v>53</v>
      </c>
      <c r="E1337">
        <v>11</v>
      </c>
      <c r="F1337" t="s">
        <v>42</v>
      </c>
      <c r="G1337">
        <v>240</v>
      </c>
      <c r="H1337" t="s">
        <v>27</v>
      </c>
      <c r="I1337" t="s">
        <v>28</v>
      </c>
      <c r="J1337" t="s">
        <v>36</v>
      </c>
      <c r="K1337" t="s">
        <v>49</v>
      </c>
      <c r="L1337" t="s">
        <v>31</v>
      </c>
      <c r="M1337">
        <v>3</v>
      </c>
      <c r="N1337" t="s">
        <v>32</v>
      </c>
      <c r="O1337" t="s">
        <v>33</v>
      </c>
      <c r="P1337">
        <v>2.6894800000000001</v>
      </c>
      <c r="Q1337">
        <v>336303.87622699997</v>
      </c>
      <c r="R1337">
        <v>3063542.8486899999</v>
      </c>
      <c r="S1337">
        <v>336304.57884899998</v>
      </c>
      <c r="T1337">
        <v>3063545.4447699999</v>
      </c>
      <c r="U1337">
        <v>2.689E-3</v>
      </c>
    </row>
    <row r="1338" spans="1:21" x14ac:dyDescent="0.25">
      <c r="A1338">
        <v>1336</v>
      </c>
      <c r="B1338" t="s">
        <v>24</v>
      </c>
      <c r="C1338" t="s">
        <v>52</v>
      </c>
      <c r="D1338" t="s">
        <v>53</v>
      </c>
      <c r="E1338">
        <v>11</v>
      </c>
      <c r="F1338" t="s">
        <v>42</v>
      </c>
      <c r="G1338">
        <v>240</v>
      </c>
      <c r="H1338" t="s">
        <v>27</v>
      </c>
      <c r="I1338" t="s">
        <v>28</v>
      </c>
      <c r="J1338" t="s">
        <v>36</v>
      </c>
      <c r="K1338" t="s">
        <v>49</v>
      </c>
      <c r="L1338" t="s">
        <v>31</v>
      </c>
      <c r="M1338">
        <v>3</v>
      </c>
      <c r="N1338" t="s">
        <v>32</v>
      </c>
      <c r="O1338" t="s">
        <v>33</v>
      </c>
      <c r="P1338">
        <v>19.328399999999998</v>
      </c>
      <c r="Q1338">
        <v>336298.82672700001</v>
      </c>
      <c r="R1338">
        <v>3063524.1915600002</v>
      </c>
      <c r="S1338">
        <v>336303.87622699997</v>
      </c>
      <c r="T1338">
        <v>3063542.8486899999</v>
      </c>
      <c r="U1338">
        <v>1.9328000000000001E-2</v>
      </c>
    </row>
    <row r="1339" spans="1:21" x14ac:dyDescent="0.25">
      <c r="A1339">
        <v>1337</v>
      </c>
      <c r="B1339" t="s">
        <v>24</v>
      </c>
      <c r="C1339" t="s">
        <v>52</v>
      </c>
      <c r="D1339" t="s">
        <v>53</v>
      </c>
      <c r="E1339">
        <v>11</v>
      </c>
      <c r="F1339" t="s">
        <v>42</v>
      </c>
      <c r="G1339">
        <v>240</v>
      </c>
      <c r="H1339" t="s">
        <v>27</v>
      </c>
      <c r="I1339" t="s">
        <v>28</v>
      </c>
      <c r="J1339" t="s">
        <v>36</v>
      </c>
      <c r="K1339" t="s">
        <v>49</v>
      </c>
      <c r="L1339" t="s">
        <v>31</v>
      </c>
      <c r="M1339">
        <v>3</v>
      </c>
      <c r="N1339" t="s">
        <v>32</v>
      </c>
      <c r="O1339" t="s">
        <v>33</v>
      </c>
      <c r="P1339">
        <v>20.040400000000002</v>
      </c>
      <c r="Q1339">
        <v>336311.94204200001</v>
      </c>
      <c r="R1339">
        <v>3063572.6506400001</v>
      </c>
      <c r="S1339">
        <v>336317.17756600003</v>
      </c>
      <c r="T1339">
        <v>3063591.9950999999</v>
      </c>
      <c r="U1339">
        <v>2.0039999999999999E-2</v>
      </c>
    </row>
    <row r="1340" spans="1:21" x14ac:dyDescent="0.25">
      <c r="A1340">
        <v>1338</v>
      </c>
      <c r="B1340" t="s">
        <v>24</v>
      </c>
      <c r="C1340" t="s">
        <v>52</v>
      </c>
      <c r="D1340" t="s">
        <v>53</v>
      </c>
      <c r="E1340">
        <v>11</v>
      </c>
      <c r="F1340" t="s">
        <v>42</v>
      </c>
      <c r="G1340">
        <v>240</v>
      </c>
      <c r="H1340" t="s">
        <v>27</v>
      </c>
      <c r="I1340" t="s">
        <v>28</v>
      </c>
      <c r="J1340" t="s">
        <v>36</v>
      </c>
      <c r="K1340" t="s">
        <v>49</v>
      </c>
      <c r="L1340" t="s">
        <v>31</v>
      </c>
      <c r="M1340">
        <v>3</v>
      </c>
      <c r="N1340" t="s">
        <v>32</v>
      </c>
      <c r="O1340" t="s">
        <v>33</v>
      </c>
      <c r="P1340">
        <v>20.477900000000002</v>
      </c>
      <c r="Q1340">
        <v>336304.57884899998</v>
      </c>
      <c r="R1340">
        <v>3063545.4447699999</v>
      </c>
      <c r="S1340">
        <v>336309.92866999999</v>
      </c>
      <c r="T1340">
        <v>3063565.21154</v>
      </c>
      <c r="U1340">
        <v>2.0478E-2</v>
      </c>
    </row>
    <row r="1341" spans="1:21" x14ac:dyDescent="0.25">
      <c r="A1341">
        <v>1339</v>
      </c>
      <c r="B1341" t="s">
        <v>24</v>
      </c>
      <c r="C1341" t="s">
        <v>52</v>
      </c>
      <c r="D1341" t="s">
        <v>53</v>
      </c>
      <c r="E1341">
        <v>11</v>
      </c>
      <c r="F1341" t="s">
        <v>42</v>
      </c>
      <c r="G1341">
        <v>240</v>
      </c>
      <c r="H1341" t="s">
        <v>27</v>
      </c>
      <c r="I1341" t="s">
        <v>28</v>
      </c>
      <c r="J1341" t="s">
        <v>36</v>
      </c>
      <c r="K1341" t="s">
        <v>49</v>
      </c>
      <c r="L1341" t="s">
        <v>31</v>
      </c>
      <c r="M1341">
        <v>3</v>
      </c>
      <c r="N1341" t="s">
        <v>32</v>
      </c>
      <c r="O1341" t="s">
        <v>33</v>
      </c>
      <c r="P1341">
        <v>1.43516</v>
      </c>
      <c r="Q1341">
        <v>336298.451795</v>
      </c>
      <c r="R1341">
        <v>3063522.8062399998</v>
      </c>
      <c r="S1341">
        <v>336298.82672700001</v>
      </c>
      <c r="T1341">
        <v>3063524.1915600002</v>
      </c>
      <c r="U1341">
        <v>1.4350000000000001E-3</v>
      </c>
    </row>
    <row r="1342" spans="1:21" x14ac:dyDescent="0.25">
      <c r="A1342">
        <v>1340</v>
      </c>
      <c r="B1342" t="s">
        <v>24</v>
      </c>
      <c r="C1342" t="s">
        <v>52</v>
      </c>
      <c r="D1342" t="s">
        <v>53</v>
      </c>
      <c r="E1342">
        <v>11</v>
      </c>
      <c r="F1342" t="s">
        <v>42</v>
      </c>
      <c r="G1342">
        <v>240</v>
      </c>
      <c r="H1342" t="s">
        <v>27</v>
      </c>
      <c r="I1342" t="s">
        <v>28</v>
      </c>
      <c r="J1342" t="s">
        <v>36</v>
      </c>
      <c r="K1342" t="s">
        <v>49</v>
      </c>
      <c r="L1342" t="s">
        <v>31</v>
      </c>
      <c r="M1342">
        <v>3</v>
      </c>
      <c r="N1342" t="s">
        <v>32</v>
      </c>
      <c r="O1342" t="s">
        <v>33</v>
      </c>
      <c r="P1342">
        <v>4.4453300000000002</v>
      </c>
      <c r="Q1342">
        <v>336320.42259999999</v>
      </c>
      <c r="R1342">
        <v>3063603.9849999999</v>
      </c>
      <c r="S1342">
        <v>336321.58392800001</v>
      </c>
      <c r="T1342">
        <v>3063608.2759500002</v>
      </c>
      <c r="U1342">
        <v>4.4450000000000002E-3</v>
      </c>
    </row>
    <row r="1343" spans="1:21" x14ac:dyDescent="0.25">
      <c r="A1343">
        <v>1341</v>
      </c>
      <c r="B1343" t="s">
        <v>24</v>
      </c>
      <c r="C1343" t="s">
        <v>52</v>
      </c>
      <c r="D1343" t="s">
        <v>53</v>
      </c>
      <c r="E1343">
        <v>11</v>
      </c>
      <c r="F1343" t="s">
        <v>42</v>
      </c>
      <c r="G1343">
        <v>240</v>
      </c>
      <c r="H1343" t="s">
        <v>27</v>
      </c>
      <c r="I1343" t="s">
        <v>28</v>
      </c>
      <c r="J1343" t="s">
        <v>36</v>
      </c>
      <c r="K1343" t="s">
        <v>49</v>
      </c>
      <c r="L1343" t="s">
        <v>31</v>
      </c>
      <c r="M1343">
        <v>3</v>
      </c>
      <c r="N1343" t="s">
        <v>32</v>
      </c>
      <c r="O1343" t="s">
        <v>33</v>
      </c>
      <c r="P1343">
        <v>9.4761399999999991</v>
      </c>
      <c r="Q1343">
        <v>336323.924986</v>
      </c>
      <c r="R1343">
        <v>3063616.9258400002</v>
      </c>
      <c r="S1343">
        <v>336326.40059999999</v>
      </c>
      <c r="T1343">
        <v>3063626.0729</v>
      </c>
      <c r="U1343">
        <v>9.476E-3</v>
      </c>
    </row>
    <row r="1344" spans="1:21" x14ac:dyDescent="0.25">
      <c r="A1344">
        <v>1342</v>
      </c>
      <c r="B1344" t="s">
        <v>24</v>
      </c>
      <c r="C1344" t="s">
        <v>52</v>
      </c>
      <c r="D1344" t="s">
        <v>53</v>
      </c>
      <c r="E1344">
        <v>11</v>
      </c>
      <c r="F1344" t="s">
        <v>42</v>
      </c>
      <c r="G1344">
        <v>240</v>
      </c>
      <c r="H1344" t="s">
        <v>27</v>
      </c>
      <c r="I1344" t="s">
        <v>28</v>
      </c>
      <c r="J1344" t="s">
        <v>36</v>
      </c>
      <c r="K1344" t="s">
        <v>49</v>
      </c>
      <c r="L1344" t="s">
        <v>31</v>
      </c>
      <c r="M1344">
        <v>3</v>
      </c>
      <c r="N1344" t="s">
        <v>32</v>
      </c>
      <c r="O1344" t="s">
        <v>33</v>
      </c>
      <c r="P1344">
        <v>8.9610900000000004</v>
      </c>
      <c r="Q1344">
        <v>336321.58392800001</v>
      </c>
      <c r="R1344">
        <v>3063608.2759500002</v>
      </c>
      <c r="S1344">
        <v>336323.924986</v>
      </c>
      <c r="T1344">
        <v>3063616.9258400002</v>
      </c>
      <c r="U1344">
        <v>8.9610000000000002E-3</v>
      </c>
    </row>
    <row r="1345" spans="1:21" x14ac:dyDescent="0.25">
      <c r="A1345">
        <v>1343</v>
      </c>
      <c r="B1345" t="s">
        <v>24</v>
      </c>
      <c r="C1345" t="s">
        <v>52</v>
      </c>
      <c r="D1345" t="s">
        <v>53</v>
      </c>
      <c r="E1345">
        <v>11</v>
      </c>
      <c r="F1345" t="s">
        <v>42</v>
      </c>
      <c r="G1345">
        <v>240</v>
      </c>
      <c r="H1345" t="s">
        <v>27</v>
      </c>
      <c r="I1345" t="s">
        <v>28</v>
      </c>
      <c r="J1345" t="s">
        <v>36</v>
      </c>
      <c r="K1345" t="s">
        <v>49</v>
      </c>
      <c r="L1345" t="s">
        <v>31</v>
      </c>
      <c r="M1345">
        <v>3</v>
      </c>
      <c r="N1345" t="s">
        <v>32</v>
      </c>
      <c r="O1345" t="s">
        <v>33</v>
      </c>
      <c r="P1345">
        <v>4.7703699999999998</v>
      </c>
      <c r="Q1345">
        <v>336326.40059999999</v>
      </c>
      <c r="R1345">
        <v>3063626.0729</v>
      </c>
      <c r="S1345">
        <v>336331.15345799999</v>
      </c>
      <c r="T1345">
        <v>3063626.4813399999</v>
      </c>
      <c r="U1345">
        <v>4.7699999999999999E-3</v>
      </c>
    </row>
    <row r="1346" spans="1:21" x14ac:dyDescent="0.25">
      <c r="A1346">
        <v>1344</v>
      </c>
      <c r="B1346" t="s">
        <v>24</v>
      </c>
      <c r="C1346" t="s">
        <v>52</v>
      </c>
      <c r="D1346" t="s">
        <v>53</v>
      </c>
      <c r="E1346">
        <v>11</v>
      </c>
      <c r="F1346" t="s">
        <v>42</v>
      </c>
      <c r="G1346">
        <v>240</v>
      </c>
      <c r="H1346" t="s">
        <v>27</v>
      </c>
      <c r="I1346" t="s">
        <v>28</v>
      </c>
      <c r="J1346" t="s">
        <v>36</v>
      </c>
      <c r="K1346" t="s">
        <v>49</v>
      </c>
      <c r="L1346" t="s">
        <v>31</v>
      </c>
      <c r="M1346">
        <v>3</v>
      </c>
      <c r="N1346" t="s">
        <v>32</v>
      </c>
      <c r="O1346" t="s">
        <v>33</v>
      </c>
      <c r="P1346">
        <v>0.51973599999999998</v>
      </c>
      <c r="Q1346">
        <v>336331.15345799999</v>
      </c>
      <c r="R1346">
        <v>3063626.4813399999</v>
      </c>
      <c r="S1346">
        <v>336331.67128499999</v>
      </c>
      <c r="T1346">
        <v>3063626.5258399998</v>
      </c>
      <c r="U1346">
        <v>5.1999999999999995E-4</v>
      </c>
    </row>
    <row r="1347" spans="1:21" x14ac:dyDescent="0.25">
      <c r="A1347">
        <v>1345</v>
      </c>
      <c r="B1347" t="s">
        <v>24</v>
      </c>
      <c r="C1347" t="s">
        <v>52</v>
      </c>
      <c r="D1347" t="s">
        <v>53</v>
      </c>
      <c r="E1347">
        <v>11</v>
      </c>
      <c r="F1347" t="s">
        <v>42</v>
      </c>
      <c r="G1347">
        <v>240</v>
      </c>
      <c r="H1347" t="s">
        <v>27</v>
      </c>
      <c r="I1347" t="s">
        <v>28</v>
      </c>
      <c r="J1347" t="s">
        <v>36</v>
      </c>
      <c r="K1347" t="s">
        <v>49</v>
      </c>
      <c r="L1347" t="s">
        <v>31</v>
      </c>
      <c r="M1347">
        <v>3</v>
      </c>
      <c r="N1347" t="s">
        <v>32</v>
      </c>
      <c r="O1347" t="s">
        <v>33</v>
      </c>
      <c r="P1347">
        <v>9.8828099999999992</v>
      </c>
      <c r="Q1347">
        <v>336331.67128499999</v>
      </c>
      <c r="R1347">
        <v>3063626.5258399998</v>
      </c>
      <c r="S1347">
        <v>336341.51779999997</v>
      </c>
      <c r="T1347">
        <v>3063627.372</v>
      </c>
      <c r="U1347">
        <v>9.8829999999999994E-3</v>
      </c>
    </row>
    <row r="1348" spans="1:21" x14ac:dyDescent="0.25">
      <c r="A1348">
        <v>1346</v>
      </c>
      <c r="B1348" t="s">
        <v>24</v>
      </c>
      <c r="C1348" t="s">
        <v>52</v>
      </c>
      <c r="D1348" t="s">
        <v>53</v>
      </c>
      <c r="E1348">
        <v>11</v>
      </c>
      <c r="F1348" t="s">
        <v>42</v>
      </c>
      <c r="G1348">
        <v>240</v>
      </c>
      <c r="H1348" t="s">
        <v>27</v>
      </c>
      <c r="I1348" t="s">
        <v>28</v>
      </c>
      <c r="J1348" t="s">
        <v>36</v>
      </c>
      <c r="K1348" t="s">
        <v>49</v>
      </c>
      <c r="L1348" t="s">
        <v>31</v>
      </c>
      <c r="M1348">
        <v>3</v>
      </c>
      <c r="N1348" t="s">
        <v>32</v>
      </c>
      <c r="O1348" t="s">
        <v>33</v>
      </c>
      <c r="P1348">
        <v>34.911499999999997</v>
      </c>
      <c r="Q1348">
        <v>336341.51779999997</v>
      </c>
      <c r="R1348">
        <v>3063627.372</v>
      </c>
      <c r="S1348">
        <v>336375.20282800001</v>
      </c>
      <c r="T1348">
        <v>3063618.1995199998</v>
      </c>
      <c r="U1348">
        <v>3.4911999999999999E-2</v>
      </c>
    </row>
    <row r="1349" spans="1:21" x14ac:dyDescent="0.25">
      <c r="A1349">
        <v>1347</v>
      </c>
      <c r="B1349" t="s">
        <v>24</v>
      </c>
      <c r="C1349" t="s">
        <v>52</v>
      </c>
      <c r="D1349" t="s">
        <v>53</v>
      </c>
      <c r="E1349">
        <v>11</v>
      </c>
      <c r="F1349" t="s">
        <v>42</v>
      </c>
      <c r="G1349">
        <v>240</v>
      </c>
      <c r="H1349" t="s">
        <v>27</v>
      </c>
      <c r="I1349" t="s">
        <v>28</v>
      </c>
      <c r="J1349" t="s">
        <v>36</v>
      </c>
      <c r="K1349" t="s">
        <v>49</v>
      </c>
      <c r="L1349" t="s">
        <v>31</v>
      </c>
      <c r="M1349">
        <v>3</v>
      </c>
      <c r="N1349" t="s">
        <v>32</v>
      </c>
      <c r="O1349" t="s">
        <v>33</v>
      </c>
      <c r="P1349">
        <v>30.3432</v>
      </c>
      <c r="Q1349">
        <v>336375.20282800001</v>
      </c>
      <c r="R1349">
        <v>3063618.1995199998</v>
      </c>
      <c r="S1349">
        <v>336404.47999999998</v>
      </c>
      <c r="T1349">
        <v>3063610.2272999999</v>
      </c>
      <c r="U1349">
        <v>3.0342999999999998E-2</v>
      </c>
    </row>
    <row r="1350" spans="1:21" x14ac:dyDescent="0.25">
      <c r="A1350">
        <v>1348</v>
      </c>
      <c r="B1350" t="s">
        <v>24</v>
      </c>
      <c r="C1350" t="s">
        <v>52</v>
      </c>
      <c r="D1350" t="s">
        <v>53</v>
      </c>
      <c r="E1350">
        <v>11</v>
      </c>
      <c r="F1350" t="s">
        <v>42</v>
      </c>
      <c r="G1350">
        <v>240</v>
      </c>
      <c r="H1350" t="s">
        <v>27</v>
      </c>
      <c r="I1350" t="s">
        <v>28</v>
      </c>
      <c r="J1350" t="s">
        <v>36</v>
      </c>
      <c r="K1350" t="s">
        <v>49</v>
      </c>
      <c r="L1350" t="s">
        <v>31</v>
      </c>
      <c r="M1350">
        <v>3</v>
      </c>
      <c r="N1350" t="s">
        <v>32</v>
      </c>
      <c r="O1350" t="s">
        <v>33</v>
      </c>
      <c r="P1350">
        <v>1.7464299999999999</v>
      </c>
      <c r="Q1350">
        <v>336404.47999999998</v>
      </c>
      <c r="R1350">
        <v>3063610.2272999999</v>
      </c>
      <c r="S1350">
        <v>336406.17053100001</v>
      </c>
      <c r="T1350">
        <v>3063609.7889800002</v>
      </c>
      <c r="U1350">
        <v>1.7459999999999999E-3</v>
      </c>
    </row>
    <row r="1351" spans="1:21" x14ac:dyDescent="0.25">
      <c r="A1351">
        <v>1349</v>
      </c>
      <c r="B1351" t="s">
        <v>24</v>
      </c>
      <c r="C1351" t="s">
        <v>52</v>
      </c>
      <c r="D1351" t="s">
        <v>53</v>
      </c>
      <c r="E1351">
        <v>11</v>
      </c>
      <c r="F1351" t="s">
        <v>42</v>
      </c>
      <c r="G1351">
        <v>240</v>
      </c>
      <c r="H1351" t="s">
        <v>27</v>
      </c>
      <c r="I1351" t="s">
        <v>28</v>
      </c>
      <c r="J1351" t="s">
        <v>36</v>
      </c>
      <c r="K1351" t="s">
        <v>49</v>
      </c>
      <c r="L1351" t="s">
        <v>31</v>
      </c>
      <c r="M1351">
        <v>3</v>
      </c>
      <c r="N1351" t="s">
        <v>32</v>
      </c>
      <c r="O1351" t="s">
        <v>33</v>
      </c>
      <c r="P1351">
        <v>7.2274399999999996</v>
      </c>
      <c r="Q1351">
        <v>336475.61739700002</v>
      </c>
      <c r="R1351">
        <v>3063591.78266</v>
      </c>
      <c r="S1351">
        <v>336482.61349999998</v>
      </c>
      <c r="T1351">
        <v>3063589.9687000001</v>
      </c>
      <c r="U1351">
        <v>7.2269999999999999E-3</v>
      </c>
    </row>
    <row r="1352" spans="1:21" x14ac:dyDescent="0.25">
      <c r="A1352">
        <v>1350</v>
      </c>
      <c r="B1352" t="s">
        <v>24</v>
      </c>
      <c r="C1352" t="s">
        <v>52</v>
      </c>
      <c r="D1352" t="s">
        <v>53</v>
      </c>
      <c r="E1352">
        <v>11</v>
      </c>
      <c r="F1352" t="s">
        <v>42</v>
      </c>
      <c r="G1352">
        <v>240</v>
      </c>
      <c r="H1352" t="s">
        <v>27</v>
      </c>
      <c r="I1352" t="s">
        <v>28</v>
      </c>
      <c r="J1352" t="s">
        <v>36</v>
      </c>
      <c r="K1352" t="s">
        <v>49</v>
      </c>
      <c r="L1352" t="s">
        <v>31</v>
      </c>
      <c r="M1352">
        <v>3</v>
      </c>
      <c r="N1352" t="s">
        <v>32</v>
      </c>
      <c r="O1352" t="s">
        <v>33</v>
      </c>
      <c r="P1352">
        <v>32.620100000000001</v>
      </c>
      <c r="Q1352">
        <v>336444.04142000002</v>
      </c>
      <c r="R1352">
        <v>3063599.9697400001</v>
      </c>
      <c r="S1352">
        <v>336475.61739700002</v>
      </c>
      <c r="T1352">
        <v>3063591.78266</v>
      </c>
      <c r="U1352">
        <v>3.2620000000000003E-2</v>
      </c>
    </row>
    <row r="1353" spans="1:21" x14ac:dyDescent="0.25">
      <c r="A1353">
        <v>1351</v>
      </c>
      <c r="B1353" t="s">
        <v>24</v>
      </c>
      <c r="C1353" t="s">
        <v>52</v>
      </c>
      <c r="D1353" t="s">
        <v>53</v>
      </c>
      <c r="E1353">
        <v>11</v>
      </c>
      <c r="F1353" t="s">
        <v>42</v>
      </c>
      <c r="G1353">
        <v>240</v>
      </c>
      <c r="H1353" t="s">
        <v>27</v>
      </c>
      <c r="I1353" t="s">
        <v>28</v>
      </c>
      <c r="J1353" t="s">
        <v>36</v>
      </c>
      <c r="K1353" t="s">
        <v>49</v>
      </c>
      <c r="L1353" t="s">
        <v>31</v>
      </c>
      <c r="M1353">
        <v>3</v>
      </c>
      <c r="N1353" t="s">
        <v>32</v>
      </c>
      <c r="O1353" t="s">
        <v>33</v>
      </c>
      <c r="P1353">
        <v>39.123199999999997</v>
      </c>
      <c r="Q1353">
        <v>336406.17053100001</v>
      </c>
      <c r="R1353">
        <v>3063609.7889800002</v>
      </c>
      <c r="S1353">
        <v>336444.04142000002</v>
      </c>
      <c r="T1353">
        <v>3063599.9697400001</v>
      </c>
      <c r="U1353">
        <v>3.9122999999999998E-2</v>
      </c>
    </row>
    <row r="1354" spans="1:21" x14ac:dyDescent="0.25">
      <c r="A1354">
        <v>1352</v>
      </c>
      <c r="B1354" t="s">
        <v>24</v>
      </c>
      <c r="C1354" t="s">
        <v>52</v>
      </c>
      <c r="D1354" t="s">
        <v>53</v>
      </c>
      <c r="E1354">
        <v>11</v>
      </c>
      <c r="F1354" t="s">
        <v>42</v>
      </c>
      <c r="G1354">
        <v>240</v>
      </c>
      <c r="H1354" t="s">
        <v>27</v>
      </c>
      <c r="I1354" t="s">
        <v>28</v>
      </c>
      <c r="J1354" t="s">
        <v>36</v>
      </c>
      <c r="K1354" t="s">
        <v>49</v>
      </c>
      <c r="L1354" t="s">
        <v>31</v>
      </c>
      <c r="M1354">
        <v>3</v>
      </c>
      <c r="N1354" t="s">
        <v>32</v>
      </c>
      <c r="O1354" t="s">
        <v>33</v>
      </c>
      <c r="P1354">
        <v>22.238199999999999</v>
      </c>
      <c r="Q1354">
        <v>336482.61349999998</v>
      </c>
      <c r="R1354">
        <v>3063589.9687000001</v>
      </c>
      <c r="S1354">
        <v>336503.43279300001</v>
      </c>
      <c r="T1354">
        <v>3063582.1524</v>
      </c>
      <c r="U1354">
        <v>2.2238000000000001E-2</v>
      </c>
    </row>
    <row r="1355" spans="1:21" x14ac:dyDescent="0.25">
      <c r="A1355">
        <v>1353</v>
      </c>
      <c r="B1355" t="s">
        <v>24</v>
      </c>
      <c r="C1355" t="s">
        <v>52</v>
      </c>
      <c r="D1355" t="s">
        <v>53</v>
      </c>
      <c r="E1355">
        <v>11</v>
      </c>
      <c r="F1355" t="s">
        <v>42</v>
      </c>
      <c r="G1355">
        <v>240</v>
      </c>
      <c r="H1355" t="s">
        <v>27</v>
      </c>
      <c r="I1355" t="s">
        <v>28</v>
      </c>
      <c r="J1355" t="s">
        <v>36</v>
      </c>
      <c r="K1355" t="s">
        <v>49</v>
      </c>
      <c r="L1355" t="s">
        <v>31</v>
      </c>
      <c r="M1355">
        <v>3</v>
      </c>
      <c r="N1355" t="s">
        <v>32</v>
      </c>
      <c r="O1355" t="s">
        <v>33</v>
      </c>
      <c r="P1355">
        <v>0.37568699999999999</v>
      </c>
      <c r="Q1355">
        <v>336503.44998400001</v>
      </c>
      <c r="R1355">
        <v>3063582.1459499998</v>
      </c>
      <c r="S1355">
        <v>336503.80170000001</v>
      </c>
      <c r="T1355">
        <v>3063582.0139000001</v>
      </c>
      <c r="U1355">
        <v>3.7599999999999998E-4</v>
      </c>
    </row>
    <row r="1356" spans="1:21" x14ac:dyDescent="0.25">
      <c r="A1356">
        <v>1354</v>
      </c>
      <c r="B1356" t="s">
        <v>24</v>
      </c>
      <c r="C1356" t="s">
        <v>52</v>
      </c>
      <c r="D1356" t="s">
        <v>53</v>
      </c>
      <c r="E1356">
        <v>11</v>
      </c>
      <c r="F1356" t="s">
        <v>42</v>
      </c>
      <c r="G1356">
        <v>240</v>
      </c>
      <c r="H1356" t="s">
        <v>27</v>
      </c>
      <c r="I1356" t="s">
        <v>28</v>
      </c>
      <c r="J1356" t="s">
        <v>36</v>
      </c>
      <c r="K1356" t="s">
        <v>49</v>
      </c>
      <c r="L1356" t="s">
        <v>31</v>
      </c>
      <c r="M1356">
        <v>3</v>
      </c>
      <c r="N1356" t="s">
        <v>32</v>
      </c>
      <c r="O1356" t="s">
        <v>33</v>
      </c>
      <c r="P1356">
        <v>1.8362E-2</v>
      </c>
      <c r="Q1356">
        <v>336503.43279300001</v>
      </c>
      <c r="R1356">
        <v>3063582.1524</v>
      </c>
      <c r="S1356">
        <v>336503.44998400001</v>
      </c>
      <c r="T1356">
        <v>3063582.1459499998</v>
      </c>
      <c r="U1356">
        <v>1.8E-5</v>
      </c>
    </row>
    <row r="1357" spans="1:21" x14ac:dyDescent="0.25">
      <c r="A1357">
        <v>1355</v>
      </c>
      <c r="B1357" t="s">
        <v>24</v>
      </c>
      <c r="C1357" t="s">
        <v>52</v>
      </c>
      <c r="D1357" t="s">
        <v>53</v>
      </c>
      <c r="E1357">
        <v>11</v>
      </c>
      <c r="F1357" t="s">
        <v>42</v>
      </c>
      <c r="G1357">
        <v>240</v>
      </c>
      <c r="H1357" t="s">
        <v>27</v>
      </c>
      <c r="I1357" t="s">
        <v>28</v>
      </c>
      <c r="J1357" t="s">
        <v>36</v>
      </c>
      <c r="K1357" t="s">
        <v>49</v>
      </c>
      <c r="L1357" t="s">
        <v>31</v>
      </c>
      <c r="M1357">
        <v>3</v>
      </c>
      <c r="N1357" t="s">
        <v>32</v>
      </c>
      <c r="O1357" t="s">
        <v>33</v>
      </c>
      <c r="P1357">
        <v>5.5139199999999997</v>
      </c>
      <c r="Q1357">
        <v>336503.80170000001</v>
      </c>
      <c r="R1357">
        <v>3063582.0139000001</v>
      </c>
      <c r="S1357">
        <v>336508.96380899998</v>
      </c>
      <c r="T1357">
        <v>3063580.0758799999</v>
      </c>
      <c r="U1357">
        <v>5.5139999999999998E-3</v>
      </c>
    </row>
    <row r="1358" spans="1:21" x14ac:dyDescent="0.25">
      <c r="A1358">
        <v>1356</v>
      </c>
      <c r="B1358" t="s">
        <v>24</v>
      </c>
      <c r="C1358" t="s">
        <v>52</v>
      </c>
      <c r="D1358" t="s">
        <v>53</v>
      </c>
      <c r="E1358">
        <v>11</v>
      </c>
      <c r="F1358" t="s">
        <v>42</v>
      </c>
      <c r="G1358">
        <v>240</v>
      </c>
      <c r="H1358" t="s">
        <v>27</v>
      </c>
      <c r="I1358" t="s">
        <v>28</v>
      </c>
      <c r="J1358" t="s">
        <v>36</v>
      </c>
      <c r="K1358" t="s">
        <v>49</v>
      </c>
      <c r="L1358" t="s">
        <v>31</v>
      </c>
      <c r="M1358">
        <v>3</v>
      </c>
      <c r="N1358" t="s">
        <v>32</v>
      </c>
      <c r="O1358" t="s">
        <v>33</v>
      </c>
      <c r="P1358">
        <v>7.9216199999999999</v>
      </c>
      <c r="Q1358">
        <v>336508.96380899998</v>
      </c>
      <c r="R1358">
        <v>3063580.0758799999</v>
      </c>
      <c r="S1358">
        <v>336516.38</v>
      </c>
      <c r="T1358">
        <v>3063577.2916000001</v>
      </c>
      <c r="U1358">
        <v>7.9220000000000002E-3</v>
      </c>
    </row>
    <row r="1359" spans="1:21" x14ac:dyDescent="0.25">
      <c r="A1359">
        <v>1357</v>
      </c>
      <c r="B1359" t="s">
        <v>24</v>
      </c>
      <c r="C1359" t="s">
        <v>52</v>
      </c>
      <c r="D1359" t="s">
        <v>53</v>
      </c>
      <c r="E1359">
        <v>11</v>
      </c>
      <c r="F1359" t="s">
        <v>42</v>
      </c>
      <c r="G1359">
        <v>240</v>
      </c>
      <c r="H1359" t="s">
        <v>27</v>
      </c>
      <c r="I1359" t="s">
        <v>28</v>
      </c>
      <c r="J1359" t="s">
        <v>36</v>
      </c>
      <c r="K1359" t="s">
        <v>49</v>
      </c>
      <c r="L1359" t="s">
        <v>31</v>
      </c>
      <c r="M1359">
        <v>3</v>
      </c>
      <c r="N1359" t="s">
        <v>32</v>
      </c>
      <c r="O1359" t="s">
        <v>33</v>
      </c>
      <c r="P1359">
        <v>27.4937</v>
      </c>
      <c r="Q1359">
        <v>336516.38</v>
      </c>
      <c r="R1359">
        <v>3063577.2916000001</v>
      </c>
      <c r="S1359">
        <v>336543.21869100002</v>
      </c>
      <c r="T1359">
        <v>3063571.3261600002</v>
      </c>
      <c r="U1359">
        <v>2.7494000000000001E-2</v>
      </c>
    </row>
    <row r="1360" spans="1:21" x14ac:dyDescent="0.25">
      <c r="A1360">
        <v>1358</v>
      </c>
      <c r="B1360" t="s">
        <v>24</v>
      </c>
      <c r="C1360" t="s">
        <v>52</v>
      </c>
      <c r="D1360" t="s">
        <v>53</v>
      </c>
      <c r="E1360">
        <v>11</v>
      </c>
      <c r="F1360" t="s">
        <v>42</v>
      </c>
      <c r="G1360">
        <v>240</v>
      </c>
      <c r="H1360" t="s">
        <v>27</v>
      </c>
      <c r="I1360" t="s">
        <v>28</v>
      </c>
      <c r="J1360" t="s">
        <v>36</v>
      </c>
      <c r="K1360" t="s">
        <v>49</v>
      </c>
      <c r="L1360" t="s">
        <v>31</v>
      </c>
      <c r="M1360">
        <v>3</v>
      </c>
      <c r="N1360" t="s">
        <v>32</v>
      </c>
      <c r="O1360" t="s">
        <v>33</v>
      </c>
      <c r="P1360">
        <v>2.1288800000000001</v>
      </c>
      <c r="Q1360">
        <v>336543.21869100002</v>
      </c>
      <c r="R1360">
        <v>3063571.3261600002</v>
      </c>
      <c r="S1360">
        <v>336545.29685099999</v>
      </c>
      <c r="T1360">
        <v>3063570.8642500001</v>
      </c>
      <c r="U1360">
        <v>2.1289999999999998E-3</v>
      </c>
    </row>
    <row r="1361" spans="1:21" x14ac:dyDescent="0.25">
      <c r="A1361">
        <v>1359</v>
      </c>
      <c r="B1361" t="s">
        <v>24</v>
      </c>
      <c r="C1361" t="s">
        <v>52</v>
      </c>
      <c r="D1361" t="s">
        <v>53</v>
      </c>
      <c r="E1361">
        <v>11</v>
      </c>
      <c r="F1361" t="s">
        <v>42</v>
      </c>
      <c r="G1361">
        <v>240</v>
      </c>
      <c r="H1361" t="s">
        <v>27</v>
      </c>
      <c r="I1361" t="s">
        <v>28</v>
      </c>
      <c r="J1361" t="s">
        <v>36</v>
      </c>
      <c r="K1361" t="s">
        <v>49</v>
      </c>
      <c r="L1361" t="s">
        <v>31</v>
      </c>
      <c r="M1361">
        <v>3</v>
      </c>
      <c r="N1361" t="s">
        <v>32</v>
      </c>
      <c r="O1361" t="s">
        <v>33</v>
      </c>
      <c r="P1361">
        <v>21.772300000000001</v>
      </c>
      <c r="Q1361">
        <v>336545.29685099999</v>
      </c>
      <c r="R1361">
        <v>3063570.8642500001</v>
      </c>
      <c r="S1361">
        <v>336566.55050000001</v>
      </c>
      <c r="T1361">
        <v>3063566.1401999998</v>
      </c>
      <c r="U1361">
        <v>2.1772E-2</v>
      </c>
    </row>
    <row r="1362" spans="1:21" x14ac:dyDescent="0.25">
      <c r="A1362">
        <v>1360</v>
      </c>
      <c r="B1362" t="s">
        <v>24</v>
      </c>
      <c r="C1362" t="s">
        <v>52</v>
      </c>
      <c r="D1362" t="s">
        <v>53</v>
      </c>
      <c r="E1362">
        <v>11</v>
      </c>
      <c r="F1362" t="s">
        <v>42</v>
      </c>
      <c r="G1362">
        <v>240</v>
      </c>
      <c r="H1362" t="s">
        <v>27</v>
      </c>
      <c r="I1362" t="s">
        <v>28</v>
      </c>
      <c r="J1362" t="s">
        <v>36</v>
      </c>
      <c r="K1362" t="s">
        <v>49</v>
      </c>
      <c r="L1362" t="s">
        <v>31</v>
      </c>
      <c r="M1362">
        <v>3</v>
      </c>
      <c r="N1362" t="s">
        <v>32</v>
      </c>
      <c r="O1362" t="s">
        <v>33</v>
      </c>
      <c r="P1362">
        <v>47.725099999999998</v>
      </c>
      <c r="Q1362">
        <v>336566.55050000001</v>
      </c>
      <c r="R1362">
        <v>3063566.1401999998</v>
      </c>
      <c r="S1362">
        <v>336611.99400000001</v>
      </c>
      <c r="T1362">
        <v>3063551.5603</v>
      </c>
      <c r="U1362">
        <v>4.7724999999999997E-2</v>
      </c>
    </row>
    <row r="1363" spans="1:21" x14ac:dyDescent="0.25">
      <c r="A1363">
        <v>1361</v>
      </c>
      <c r="B1363" t="s">
        <v>24</v>
      </c>
      <c r="C1363" t="s">
        <v>52</v>
      </c>
      <c r="D1363" t="s">
        <v>53</v>
      </c>
      <c r="E1363">
        <v>11</v>
      </c>
      <c r="F1363" t="s">
        <v>42</v>
      </c>
      <c r="G1363">
        <v>240</v>
      </c>
      <c r="H1363" t="s">
        <v>27</v>
      </c>
      <c r="I1363" t="s">
        <v>28</v>
      </c>
      <c r="J1363" t="s">
        <v>36</v>
      </c>
      <c r="K1363" t="s">
        <v>49</v>
      </c>
      <c r="L1363" t="s">
        <v>31</v>
      </c>
      <c r="M1363">
        <v>3</v>
      </c>
      <c r="N1363" t="s">
        <v>32</v>
      </c>
      <c r="O1363" t="s">
        <v>33</v>
      </c>
      <c r="P1363">
        <v>30.583300000000001</v>
      </c>
      <c r="Q1363">
        <v>336611.99400000001</v>
      </c>
      <c r="R1363">
        <v>3063551.5603</v>
      </c>
      <c r="S1363">
        <v>336639.30989999999</v>
      </c>
      <c r="T1363">
        <v>3063537.8061000002</v>
      </c>
      <c r="U1363">
        <v>3.0582999999999999E-2</v>
      </c>
    </row>
    <row r="1364" spans="1:21" x14ac:dyDescent="0.25">
      <c r="A1364">
        <v>1362</v>
      </c>
      <c r="B1364" t="s">
        <v>24</v>
      </c>
      <c r="C1364" t="s">
        <v>52</v>
      </c>
      <c r="D1364" t="s">
        <v>53</v>
      </c>
      <c r="E1364">
        <v>11</v>
      </c>
      <c r="F1364" t="s">
        <v>37</v>
      </c>
      <c r="G1364">
        <v>100</v>
      </c>
      <c r="H1364" t="s">
        <v>27</v>
      </c>
      <c r="I1364" t="s">
        <v>38</v>
      </c>
      <c r="J1364" t="s">
        <v>36</v>
      </c>
      <c r="K1364" t="s">
        <v>30</v>
      </c>
      <c r="L1364" t="s">
        <v>31</v>
      </c>
      <c r="M1364">
        <v>3</v>
      </c>
      <c r="N1364" t="s">
        <v>32</v>
      </c>
      <c r="O1364" t="s">
        <v>33</v>
      </c>
      <c r="P1364">
        <v>24.247599999999998</v>
      </c>
      <c r="Q1364">
        <v>336639.30989999999</v>
      </c>
      <c r="R1364">
        <v>3063537.8061000002</v>
      </c>
      <c r="S1364">
        <v>336662.99541199999</v>
      </c>
      <c r="T1364">
        <v>3063532.6156600001</v>
      </c>
      <c r="U1364">
        <v>2.4247999999999999E-2</v>
      </c>
    </row>
    <row r="1365" spans="1:21" x14ac:dyDescent="0.25">
      <c r="A1365">
        <v>1363</v>
      </c>
      <c r="B1365" t="s">
        <v>24</v>
      </c>
      <c r="C1365" t="s">
        <v>52</v>
      </c>
      <c r="D1365" t="s">
        <v>53</v>
      </c>
      <c r="E1365">
        <v>11</v>
      </c>
      <c r="F1365" t="s">
        <v>37</v>
      </c>
      <c r="G1365">
        <v>100</v>
      </c>
      <c r="H1365" t="s">
        <v>27</v>
      </c>
      <c r="I1365" t="s">
        <v>38</v>
      </c>
      <c r="J1365" t="s">
        <v>36</v>
      </c>
      <c r="K1365" t="s">
        <v>30</v>
      </c>
      <c r="L1365" t="s">
        <v>31</v>
      </c>
      <c r="M1365">
        <v>3</v>
      </c>
      <c r="N1365" t="s">
        <v>32</v>
      </c>
      <c r="O1365" t="s">
        <v>33</v>
      </c>
      <c r="P1365">
        <v>33.685600000000001</v>
      </c>
      <c r="Q1365">
        <v>336662.99541199999</v>
      </c>
      <c r="R1365">
        <v>3063532.6156600001</v>
      </c>
      <c r="S1365">
        <v>336695.90019999997</v>
      </c>
      <c r="T1365">
        <v>3063525.4049</v>
      </c>
      <c r="U1365">
        <v>3.3686000000000001E-2</v>
      </c>
    </row>
    <row r="1366" spans="1:21" x14ac:dyDescent="0.25">
      <c r="A1366">
        <v>1364</v>
      </c>
      <c r="B1366" t="s">
        <v>24</v>
      </c>
      <c r="C1366" t="s">
        <v>52</v>
      </c>
      <c r="D1366" t="s">
        <v>53</v>
      </c>
      <c r="E1366">
        <v>11</v>
      </c>
      <c r="F1366" t="s">
        <v>42</v>
      </c>
      <c r="G1366">
        <v>240</v>
      </c>
      <c r="H1366" t="s">
        <v>27</v>
      </c>
      <c r="I1366" t="s">
        <v>28</v>
      </c>
      <c r="J1366" t="s">
        <v>36</v>
      </c>
      <c r="K1366" t="s">
        <v>49</v>
      </c>
      <c r="L1366" t="s">
        <v>31</v>
      </c>
      <c r="M1366">
        <v>3</v>
      </c>
      <c r="N1366" t="s">
        <v>32</v>
      </c>
      <c r="O1366" t="s">
        <v>33</v>
      </c>
      <c r="P1366">
        <v>14.7341</v>
      </c>
      <c r="Q1366">
        <v>336695.90019999997</v>
      </c>
      <c r="R1366">
        <v>3063525.4049</v>
      </c>
      <c r="S1366">
        <v>336710.30191600003</v>
      </c>
      <c r="T1366">
        <v>3063522.2930700001</v>
      </c>
      <c r="U1366">
        <v>1.4734000000000001E-2</v>
      </c>
    </row>
    <row r="1367" spans="1:21" x14ac:dyDescent="0.25">
      <c r="A1367">
        <v>1365</v>
      </c>
      <c r="B1367" t="s">
        <v>24</v>
      </c>
      <c r="C1367" t="s">
        <v>52</v>
      </c>
      <c r="D1367" t="s">
        <v>53</v>
      </c>
      <c r="E1367">
        <v>11</v>
      </c>
      <c r="F1367" t="s">
        <v>42</v>
      </c>
      <c r="G1367">
        <v>240</v>
      </c>
      <c r="H1367" t="s">
        <v>27</v>
      </c>
      <c r="I1367" t="s">
        <v>28</v>
      </c>
      <c r="J1367" t="s">
        <v>36</v>
      </c>
      <c r="K1367" t="s">
        <v>49</v>
      </c>
      <c r="L1367" t="s">
        <v>31</v>
      </c>
      <c r="M1367">
        <v>3</v>
      </c>
      <c r="N1367" t="s">
        <v>32</v>
      </c>
      <c r="O1367" t="s">
        <v>33</v>
      </c>
      <c r="P1367">
        <v>31.093</v>
      </c>
      <c r="Q1367">
        <v>336730.05750300002</v>
      </c>
      <c r="R1367">
        <v>3063518.0244200001</v>
      </c>
      <c r="S1367">
        <v>336760.44910000003</v>
      </c>
      <c r="T1367">
        <v>3063511.4575999998</v>
      </c>
      <c r="U1367">
        <v>3.1092999999999999E-2</v>
      </c>
    </row>
    <row r="1368" spans="1:21" x14ac:dyDescent="0.25">
      <c r="A1368">
        <v>1366</v>
      </c>
      <c r="B1368" t="s">
        <v>24</v>
      </c>
      <c r="C1368" t="s">
        <v>52</v>
      </c>
      <c r="D1368" t="s">
        <v>53</v>
      </c>
      <c r="E1368">
        <v>11</v>
      </c>
      <c r="F1368" t="s">
        <v>42</v>
      </c>
      <c r="G1368">
        <v>240</v>
      </c>
      <c r="H1368" t="s">
        <v>27</v>
      </c>
      <c r="I1368" t="s">
        <v>28</v>
      </c>
      <c r="J1368" t="s">
        <v>36</v>
      </c>
      <c r="K1368" t="s">
        <v>49</v>
      </c>
      <c r="L1368" t="s">
        <v>31</v>
      </c>
      <c r="M1368">
        <v>3</v>
      </c>
      <c r="N1368" t="s">
        <v>32</v>
      </c>
      <c r="O1368" t="s">
        <v>33</v>
      </c>
      <c r="P1368">
        <v>20.211500000000001</v>
      </c>
      <c r="Q1368">
        <v>336710.30191600003</v>
      </c>
      <c r="R1368">
        <v>3063522.2930700001</v>
      </c>
      <c r="S1368">
        <v>336730.05750300002</v>
      </c>
      <c r="T1368">
        <v>3063518.0244200001</v>
      </c>
      <c r="U1368">
        <v>2.0211E-2</v>
      </c>
    </row>
    <row r="1369" spans="1:21" x14ac:dyDescent="0.25">
      <c r="A1369">
        <v>1367</v>
      </c>
      <c r="B1369" t="s">
        <v>24</v>
      </c>
      <c r="C1369" t="s">
        <v>52</v>
      </c>
      <c r="D1369" t="s">
        <v>53</v>
      </c>
      <c r="E1369">
        <v>11</v>
      </c>
      <c r="F1369" t="s">
        <v>42</v>
      </c>
      <c r="G1369">
        <v>240</v>
      </c>
      <c r="H1369" t="s">
        <v>27</v>
      </c>
      <c r="I1369" t="s">
        <v>28</v>
      </c>
      <c r="J1369" t="s">
        <v>36</v>
      </c>
      <c r="K1369" t="s">
        <v>49</v>
      </c>
      <c r="L1369" t="s">
        <v>31</v>
      </c>
      <c r="M1369">
        <v>3</v>
      </c>
      <c r="N1369" t="s">
        <v>32</v>
      </c>
      <c r="O1369" t="s">
        <v>33</v>
      </c>
      <c r="P1369">
        <v>10.363899999999999</v>
      </c>
      <c r="Q1369">
        <v>336760.44910000003</v>
      </c>
      <c r="R1369">
        <v>3063511.4575999998</v>
      </c>
      <c r="S1369">
        <v>336770.57919999998</v>
      </c>
      <c r="T1369">
        <v>3063509.2688000002</v>
      </c>
      <c r="U1369">
        <v>1.0364E-2</v>
      </c>
    </row>
    <row r="1370" spans="1:21" x14ac:dyDescent="0.25">
      <c r="A1370">
        <v>1368</v>
      </c>
      <c r="B1370" t="s">
        <v>24</v>
      </c>
      <c r="C1370" t="s">
        <v>52</v>
      </c>
      <c r="D1370" t="s">
        <v>53</v>
      </c>
      <c r="E1370">
        <v>11</v>
      </c>
      <c r="F1370" t="s">
        <v>42</v>
      </c>
      <c r="G1370">
        <v>240</v>
      </c>
      <c r="H1370" t="s">
        <v>27</v>
      </c>
      <c r="I1370" t="s">
        <v>28</v>
      </c>
      <c r="J1370" t="s">
        <v>36</v>
      </c>
      <c r="K1370" t="s">
        <v>49</v>
      </c>
      <c r="L1370" t="s">
        <v>31</v>
      </c>
      <c r="M1370">
        <v>3</v>
      </c>
      <c r="N1370" t="s">
        <v>32</v>
      </c>
      <c r="O1370" t="s">
        <v>33</v>
      </c>
      <c r="P1370">
        <v>56.560400000000001</v>
      </c>
      <c r="Q1370">
        <v>336770.57919999998</v>
      </c>
      <c r="R1370">
        <v>3063509.2688000002</v>
      </c>
      <c r="S1370">
        <v>336826.01530000003</v>
      </c>
      <c r="T1370">
        <v>3063498.0477</v>
      </c>
      <c r="U1370">
        <v>5.6559999999999999E-2</v>
      </c>
    </row>
    <row r="1371" spans="1:21" x14ac:dyDescent="0.25">
      <c r="A1371">
        <v>1369</v>
      </c>
      <c r="B1371" t="s">
        <v>24</v>
      </c>
      <c r="C1371" t="s">
        <v>52</v>
      </c>
      <c r="D1371" t="s">
        <v>53</v>
      </c>
      <c r="E1371">
        <v>11</v>
      </c>
      <c r="F1371" t="s">
        <v>42</v>
      </c>
      <c r="G1371">
        <v>240</v>
      </c>
      <c r="H1371" t="s">
        <v>27</v>
      </c>
      <c r="I1371" t="s">
        <v>28</v>
      </c>
      <c r="J1371" t="s">
        <v>36</v>
      </c>
      <c r="K1371" t="s">
        <v>49</v>
      </c>
      <c r="L1371" t="s">
        <v>31</v>
      </c>
      <c r="M1371">
        <v>3</v>
      </c>
      <c r="N1371" t="s">
        <v>32</v>
      </c>
      <c r="O1371" t="s">
        <v>33</v>
      </c>
      <c r="P1371">
        <v>2.4407199999999998</v>
      </c>
      <c r="Q1371">
        <v>336826.01530000003</v>
      </c>
      <c r="R1371">
        <v>3063498.0477</v>
      </c>
      <c r="S1371">
        <v>336828.389303</v>
      </c>
      <c r="T1371">
        <v>3063497.48092</v>
      </c>
      <c r="U1371">
        <v>2.441E-3</v>
      </c>
    </row>
    <row r="1372" spans="1:21" x14ac:dyDescent="0.25">
      <c r="A1372">
        <v>1370</v>
      </c>
      <c r="B1372" t="s">
        <v>24</v>
      </c>
      <c r="C1372" t="s">
        <v>52</v>
      </c>
      <c r="D1372" t="s">
        <v>53</v>
      </c>
      <c r="E1372">
        <v>11</v>
      </c>
      <c r="F1372" t="s">
        <v>42</v>
      </c>
      <c r="G1372">
        <v>240</v>
      </c>
      <c r="H1372" t="s">
        <v>27</v>
      </c>
      <c r="I1372" t="s">
        <v>28</v>
      </c>
      <c r="J1372" t="s">
        <v>36</v>
      </c>
      <c r="K1372" t="s">
        <v>49</v>
      </c>
      <c r="L1372" t="s">
        <v>31</v>
      </c>
      <c r="M1372">
        <v>3</v>
      </c>
      <c r="N1372" t="s">
        <v>32</v>
      </c>
      <c r="O1372" t="s">
        <v>33</v>
      </c>
      <c r="P1372">
        <v>0.64431000000000005</v>
      </c>
      <c r="Q1372">
        <v>336828.389303</v>
      </c>
      <c r="R1372">
        <v>3063497.48092</v>
      </c>
      <c r="S1372">
        <v>336829.016</v>
      </c>
      <c r="T1372">
        <v>3063497.3313000002</v>
      </c>
      <c r="U1372">
        <v>6.4400000000000004E-4</v>
      </c>
    </row>
    <row r="1373" spans="1:21" x14ac:dyDescent="0.25">
      <c r="A1373">
        <v>1371</v>
      </c>
      <c r="B1373" t="s">
        <v>24</v>
      </c>
      <c r="C1373" t="s">
        <v>52</v>
      </c>
      <c r="D1373" t="s">
        <v>53</v>
      </c>
      <c r="E1373">
        <v>11</v>
      </c>
      <c r="F1373" t="s">
        <v>42</v>
      </c>
      <c r="G1373">
        <v>240</v>
      </c>
      <c r="H1373" t="s">
        <v>27</v>
      </c>
      <c r="I1373" t="s">
        <v>28</v>
      </c>
      <c r="J1373" t="s">
        <v>36</v>
      </c>
      <c r="K1373" t="s">
        <v>49</v>
      </c>
      <c r="L1373" t="s">
        <v>31</v>
      </c>
      <c r="M1373">
        <v>3</v>
      </c>
      <c r="N1373" t="s">
        <v>32</v>
      </c>
      <c r="O1373" t="s">
        <v>33</v>
      </c>
      <c r="P1373">
        <v>34.093200000000003</v>
      </c>
      <c r="Q1373">
        <v>336829.016</v>
      </c>
      <c r="R1373">
        <v>3063497.3313000002</v>
      </c>
      <c r="S1373">
        <v>336862.17709999997</v>
      </c>
      <c r="T1373">
        <v>3063489.4138000002</v>
      </c>
      <c r="U1373">
        <v>3.4092999999999998E-2</v>
      </c>
    </row>
    <row r="1374" spans="1:21" x14ac:dyDescent="0.25">
      <c r="A1374">
        <v>1372</v>
      </c>
      <c r="B1374" t="s">
        <v>24</v>
      </c>
      <c r="C1374" t="s">
        <v>52</v>
      </c>
      <c r="D1374" t="s">
        <v>53</v>
      </c>
      <c r="E1374">
        <v>11</v>
      </c>
      <c r="F1374" t="s">
        <v>42</v>
      </c>
      <c r="G1374">
        <v>240</v>
      </c>
      <c r="H1374" t="s">
        <v>27</v>
      </c>
      <c r="I1374" t="s">
        <v>28</v>
      </c>
      <c r="J1374" t="s">
        <v>36</v>
      </c>
      <c r="K1374" t="s">
        <v>49</v>
      </c>
      <c r="L1374" t="s">
        <v>31</v>
      </c>
      <c r="M1374">
        <v>3</v>
      </c>
      <c r="N1374" t="s">
        <v>32</v>
      </c>
      <c r="O1374" t="s">
        <v>33</v>
      </c>
      <c r="P1374">
        <v>22.617899999999999</v>
      </c>
      <c r="Q1374">
        <v>336862.17709999997</v>
      </c>
      <c r="R1374">
        <v>3063489.4138000002</v>
      </c>
      <c r="S1374">
        <v>336883.85742000001</v>
      </c>
      <c r="T1374">
        <v>3063482.9690700001</v>
      </c>
      <c r="U1374">
        <v>2.2617999999999999E-2</v>
      </c>
    </row>
    <row r="1375" spans="1:21" x14ac:dyDescent="0.25">
      <c r="A1375">
        <v>1373</v>
      </c>
      <c r="B1375" t="s">
        <v>24</v>
      </c>
      <c r="C1375" t="s">
        <v>52</v>
      </c>
      <c r="D1375" t="s">
        <v>53</v>
      </c>
      <c r="E1375">
        <v>11</v>
      </c>
      <c r="F1375" t="s">
        <v>42</v>
      </c>
      <c r="G1375">
        <v>240</v>
      </c>
      <c r="H1375" t="s">
        <v>27</v>
      </c>
      <c r="I1375" t="s">
        <v>28</v>
      </c>
      <c r="J1375" t="s">
        <v>36</v>
      </c>
      <c r="K1375" t="s">
        <v>49</v>
      </c>
      <c r="L1375" t="s">
        <v>31</v>
      </c>
      <c r="M1375">
        <v>3</v>
      </c>
      <c r="N1375" t="s">
        <v>32</v>
      </c>
      <c r="O1375" t="s">
        <v>33</v>
      </c>
      <c r="P1375">
        <v>35.142499999999998</v>
      </c>
      <c r="Q1375">
        <v>336883.85742000001</v>
      </c>
      <c r="R1375">
        <v>3063482.9690700001</v>
      </c>
      <c r="S1375">
        <v>336917.54310000001</v>
      </c>
      <c r="T1375">
        <v>3063472.9556</v>
      </c>
      <c r="U1375">
        <v>3.5142E-2</v>
      </c>
    </row>
    <row r="1376" spans="1:21" x14ac:dyDescent="0.25">
      <c r="A1376">
        <v>1374</v>
      </c>
      <c r="B1376" t="s">
        <v>24</v>
      </c>
      <c r="C1376" t="s">
        <v>52</v>
      </c>
      <c r="D1376" t="s">
        <v>53</v>
      </c>
      <c r="E1376">
        <v>11</v>
      </c>
      <c r="F1376" t="s">
        <v>42</v>
      </c>
      <c r="G1376">
        <v>240</v>
      </c>
      <c r="H1376" t="s">
        <v>27</v>
      </c>
      <c r="I1376" t="s">
        <v>28</v>
      </c>
      <c r="J1376" t="s">
        <v>36</v>
      </c>
      <c r="K1376" t="s">
        <v>49</v>
      </c>
      <c r="L1376" t="s">
        <v>31</v>
      </c>
      <c r="M1376">
        <v>3</v>
      </c>
      <c r="N1376" t="s">
        <v>32</v>
      </c>
      <c r="O1376" t="s">
        <v>33</v>
      </c>
      <c r="P1376">
        <v>27.847300000000001</v>
      </c>
      <c r="Q1376">
        <v>336917.54310000001</v>
      </c>
      <c r="R1376">
        <v>3063472.9556</v>
      </c>
      <c r="S1376">
        <v>336943.27702199999</v>
      </c>
      <c r="T1376">
        <v>3063462.3142499998</v>
      </c>
      <c r="U1376">
        <v>2.7847E-2</v>
      </c>
    </row>
    <row r="1377" spans="1:21" x14ac:dyDescent="0.25">
      <c r="A1377">
        <v>1375</v>
      </c>
      <c r="B1377" t="s">
        <v>24</v>
      </c>
      <c r="C1377" t="s">
        <v>52</v>
      </c>
      <c r="D1377" t="s">
        <v>53</v>
      </c>
      <c r="E1377">
        <v>11</v>
      </c>
      <c r="F1377" t="s">
        <v>42</v>
      </c>
      <c r="G1377">
        <v>240</v>
      </c>
      <c r="H1377" t="s">
        <v>27</v>
      </c>
      <c r="I1377" t="s">
        <v>28</v>
      </c>
      <c r="J1377" t="s">
        <v>36</v>
      </c>
      <c r="K1377" t="s">
        <v>49</v>
      </c>
      <c r="L1377" t="s">
        <v>31</v>
      </c>
      <c r="M1377">
        <v>3</v>
      </c>
      <c r="N1377" t="s">
        <v>32</v>
      </c>
      <c r="O1377" t="s">
        <v>33</v>
      </c>
      <c r="P1377">
        <v>31.972899999999999</v>
      </c>
      <c r="Q1377">
        <v>336943.27702199999</v>
      </c>
      <c r="R1377">
        <v>3063462.3142499998</v>
      </c>
      <c r="S1377">
        <v>336972.82339999999</v>
      </c>
      <c r="T1377">
        <v>3063450.0964000002</v>
      </c>
      <c r="U1377">
        <v>3.1973000000000001E-2</v>
      </c>
    </row>
    <row r="1378" spans="1:21" x14ac:dyDescent="0.25">
      <c r="A1378">
        <v>1376</v>
      </c>
      <c r="B1378" t="s">
        <v>24</v>
      </c>
      <c r="C1378" t="s">
        <v>52</v>
      </c>
      <c r="D1378" t="s">
        <v>53</v>
      </c>
      <c r="E1378">
        <v>11</v>
      </c>
      <c r="F1378" t="s">
        <v>42</v>
      </c>
      <c r="G1378">
        <v>240</v>
      </c>
      <c r="H1378" t="s">
        <v>27</v>
      </c>
      <c r="I1378" t="s">
        <v>28</v>
      </c>
      <c r="J1378" t="s">
        <v>36</v>
      </c>
      <c r="K1378" t="s">
        <v>49</v>
      </c>
      <c r="L1378" t="s">
        <v>31</v>
      </c>
      <c r="M1378">
        <v>3</v>
      </c>
      <c r="N1378" t="s">
        <v>32</v>
      </c>
      <c r="O1378" t="s">
        <v>33</v>
      </c>
      <c r="P1378">
        <v>50.445500000000003</v>
      </c>
      <c r="Q1378">
        <v>336972.82339999999</v>
      </c>
      <c r="R1378">
        <v>3063450.0964000002</v>
      </c>
      <c r="S1378">
        <v>337017.56559999997</v>
      </c>
      <c r="T1378">
        <v>3063426.7965000002</v>
      </c>
      <c r="U1378">
        <v>5.0445999999999998E-2</v>
      </c>
    </row>
    <row r="1379" spans="1:21" x14ac:dyDescent="0.25">
      <c r="A1379">
        <v>1377</v>
      </c>
      <c r="B1379" t="s">
        <v>24</v>
      </c>
      <c r="C1379" t="s">
        <v>52</v>
      </c>
      <c r="D1379" t="s">
        <v>53</v>
      </c>
      <c r="E1379">
        <v>11</v>
      </c>
      <c r="F1379" t="s">
        <v>42</v>
      </c>
      <c r="G1379">
        <v>240</v>
      </c>
      <c r="H1379" t="s">
        <v>27</v>
      </c>
      <c r="I1379" t="s">
        <v>28</v>
      </c>
      <c r="J1379" t="s">
        <v>36</v>
      </c>
      <c r="K1379" t="s">
        <v>49</v>
      </c>
      <c r="L1379" t="s">
        <v>31</v>
      </c>
      <c r="M1379">
        <v>3</v>
      </c>
      <c r="N1379" t="s">
        <v>32</v>
      </c>
      <c r="O1379" t="s">
        <v>33</v>
      </c>
      <c r="P1379">
        <v>55.622900000000001</v>
      </c>
      <c r="Q1379">
        <v>337017.56559999997</v>
      </c>
      <c r="R1379">
        <v>3063426.7965000002</v>
      </c>
      <c r="S1379">
        <v>337060.38929999998</v>
      </c>
      <c r="T1379">
        <v>3063391.2995000002</v>
      </c>
      <c r="U1379">
        <v>5.5622999999999999E-2</v>
      </c>
    </row>
    <row r="1380" spans="1:21" x14ac:dyDescent="0.25">
      <c r="A1380">
        <v>1378</v>
      </c>
      <c r="B1380" t="s">
        <v>24</v>
      </c>
      <c r="C1380" t="s">
        <v>52</v>
      </c>
      <c r="D1380" t="s">
        <v>53</v>
      </c>
      <c r="E1380">
        <v>11</v>
      </c>
      <c r="F1380" t="s">
        <v>42</v>
      </c>
      <c r="G1380">
        <v>240</v>
      </c>
      <c r="H1380" t="s">
        <v>27</v>
      </c>
      <c r="I1380" t="s">
        <v>28</v>
      </c>
      <c r="J1380" t="s">
        <v>36</v>
      </c>
      <c r="K1380" t="s">
        <v>49</v>
      </c>
      <c r="L1380" t="s">
        <v>31</v>
      </c>
      <c r="M1380">
        <v>3</v>
      </c>
      <c r="N1380" t="s">
        <v>32</v>
      </c>
      <c r="O1380" t="s">
        <v>33</v>
      </c>
      <c r="P1380">
        <v>56.865099999999998</v>
      </c>
      <c r="Q1380">
        <v>337060.38929999998</v>
      </c>
      <c r="R1380">
        <v>3063391.2995000002</v>
      </c>
      <c r="S1380">
        <v>337107.35509999999</v>
      </c>
      <c r="T1380">
        <v>3063359.2393</v>
      </c>
      <c r="U1380">
        <v>5.6864999999999999E-2</v>
      </c>
    </row>
    <row r="1381" spans="1:21" x14ac:dyDescent="0.25">
      <c r="A1381">
        <v>1379</v>
      </c>
      <c r="B1381" t="s">
        <v>24</v>
      </c>
      <c r="C1381" t="s">
        <v>52</v>
      </c>
      <c r="D1381" t="s">
        <v>53</v>
      </c>
      <c r="E1381">
        <v>11</v>
      </c>
      <c r="F1381" t="s">
        <v>42</v>
      </c>
      <c r="G1381">
        <v>240</v>
      </c>
      <c r="H1381" t="s">
        <v>27</v>
      </c>
      <c r="I1381" t="s">
        <v>28</v>
      </c>
      <c r="J1381" t="s">
        <v>36</v>
      </c>
      <c r="K1381" t="s">
        <v>49</v>
      </c>
      <c r="L1381" t="s">
        <v>31</v>
      </c>
      <c r="M1381">
        <v>3</v>
      </c>
      <c r="N1381" t="s">
        <v>32</v>
      </c>
      <c r="O1381" t="s">
        <v>33</v>
      </c>
      <c r="P1381">
        <v>70.187200000000004</v>
      </c>
      <c r="Q1381">
        <v>337107.35509999999</v>
      </c>
      <c r="R1381">
        <v>3063359.2393</v>
      </c>
      <c r="S1381">
        <v>337144.00150000001</v>
      </c>
      <c r="T1381">
        <v>3063299.3788000001</v>
      </c>
      <c r="U1381">
        <v>7.0186999999999999E-2</v>
      </c>
    </row>
    <row r="1382" spans="1:21" x14ac:dyDescent="0.25">
      <c r="A1382">
        <v>1380</v>
      </c>
      <c r="B1382" t="s">
        <v>24</v>
      </c>
      <c r="C1382" t="s">
        <v>52</v>
      </c>
      <c r="D1382" t="s">
        <v>53</v>
      </c>
      <c r="E1382">
        <v>11</v>
      </c>
      <c r="F1382" t="s">
        <v>42</v>
      </c>
      <c r="G1382">
        <v>240</v>
      </c>
      <c r="H1382" t="s">
        <v>27</v>
      </c>
      <c r="I1382" t="s">
        <v>28</v>
      </c>
      <c r="J1382" t="s">
        <v>36</v>
      </c>
      <c r="K1382" t="s">
        <v>49</v>
      </c>
      <c r="L1382" t="s">
        <v>31</v>
      </c>
      <c r="M1382">
        <v>3</v>
      </c>
      <c r="N1382" t="s">
        <v>32</v>
      </c>
      <c r="O1382" t="s">
        <v>33</v>
      </c>
      <c r="P1382">
        <v>32.491100000000003</v>
      </c>
      <c r="Q1382">
        <v>337144.00150000001</v>
      </c>
      <c r="R1382">
        <v>3063299.3788000001</v>
      </c>
      <c r="S1382">
        <v>337159.80695900001</v>
      </c>
      <c r="T1382">
        <v>3063270.99113</v>
      </c>
      <c r="U1382">
        <v>3.2490999999999999E-2</v>
      </c>
    </row>
    <row r="1383" spans="1:21" x14ac:dyDescent="0.25">
      <c r="A1383">
        <v>1381</v>
      </c>
      <c r="B1383" t="s">
        <v>24</v>
      </c>
      <c r="C1383" t="s">
        <v>52</v>
      </c>
      <c r="D1383" t="s">
        <v>53</v>
      </c>
      <c r="E1383">
        <v>11</v>
      </c>
      <c r="F1383" t="s">
        <v>42</v>
      </c>
      <c r="G1383">
        <v>240</v>
      </c>
      <c r="H1383" t="s">
        <v>27</v>
      </c>
      <c r="I1383" t="s">
        <v>28</v>
      </c>
      <c r="J1383" t="s">
        <v>36</v>
      </c>
      <c r="K1383" t="s">
        <v>49</v>
      </c>
      <c r="L1383" t="s">
        <v>31</v>
      </c>
      <c r="M1383">
        <v>3</v>
      </c>
      <c r="N1383" t="s">
        <v>32</v>
      </c>
      <c r="O1383" t="s">
        <v>33</v>
      </c>
      <c r="P1383">
        <v>33.2864</v>
      </c>
      <c r="Q1383">
        <v>337159.80695900001</v>
      </c>
      <c r="R1383">
        <v>3063270.99113</v>
      </c>
      <c r="S1383">
        <v>337175.99930000002</v>
      </c>
      <c r="T1383">
        <v>3063241.9086000002</v>
      </c>
      <c r="U1383">
        <v>3.3286000000000003E-2</v>
      </c>
    </row>
    <row r="1384" spans="1:21" x14ac:dyDescent="0.25">
      <c r="A1384">
        <v>1382</v>
      </c>
      <c r="B1384" t="s">
        <v>24</v>
      </c>
      <c r="C1384" t="s">
        <v>52</v>
      </c>
      <c r="D1384" t="s">
        <v>53</v>
      </c>
      <c r="E1384">
        <v>11</v>
      </c>
      <c r="F1384" t="s">
        <v>42</v>
      </c>
      <c r="G1384">
        <v>240</v>
      </c>
      <c r="H1384" t="s">
        <v>27</v>
      </c>
      <c r="I1384" t="s">
        <v>28</v>
      </c>
      <c r="J1384" t="s">
        <v>36</v>
      </c>
      <c r="K1384" t="s">
        <v>49</v>
      </c>
      <c r="L1384" t="s">
        <v>31</v>
      </c>
      <c r="M1384">
        <v>3</v>
      </c>
      <c r="N1384" t="s">
        <v>32</v>
      </c>
      <c r="O1384" t="s">
        <v>33</v>
      </c>
      <c r="P1384">
        <v>7.6168100000000001</v>
      </c>
      <c r="Q1384">
        <v>337175.99930000002</v>
      </c>
      <c r="R1384">
        <v>3063241.9086000002</v>
      </c>
      <c r="S1384">
        <v>337178.84764499997</v>
      </c>
      <c r="T1384">
        <v>3063234.84442</v>
      </c>
      <c r="U1384">
        <v>7.6169999999999996E-3</v>
      </c>
    </row>
    <row r="1385" spans="1:21" x14ac:dyDescent="0.25">
      <c r="A1385">
        <v>1383</v>
      </c>
      <c r="B1385" t="s">
        <v>24</v>
      </c>
      <c r="C1385" t="s">
        <v>52</v>
      </c>
      <c r="D1385" t="s">
        <v>53</v>
      </c>
      <c r="E1385">
        <v>11</v>
      </c>
      <c r="F1385" t="s">
        <v>42</v>
      </c>
      <c r="G1385">
        <v>240</v>
      </c>
      <c r="H1385" t="s">
        <v>27</v>
      </c>
      <c r="I1385" t="s">
        <v>28</v>
      </c>
      <c r="J1385" t="s">
        <v>36</v>
      </c>
      <c r="K1385" t="s">
        <v>49</v>
      </c>
      <c r="L1385" t="s">
        <v>31</v>
      </c>
      <c r="M1385">
        <v>3</v>
      </c>
      <c r="N1385" t="s">
        <v>32</v>
      </c>
      <c r="O1385" t="s">
        <v>33</v>
      </c>
      <c r="P1385">
        <v>2.9721600000000001</v>
      </c>
      <c r="Q1385">
        <v>337178.84764499997</v>
      </c>
      <c r="R1385">
        <v>3063234.84442</v>
      </c>
      <c r="S1385">
        <v>337179.95909999998</v>
      </c>
      <c r="T1385">
        <v>3063232.0879000002</v>
      </c>
      <c r="U1385">
        <v>2.9719999999999998E-3</v>
      </c>
    </row>
    <row r="1386" spans="1:21" x14ac:dyDescent="0.25">
      <c r="A1386">
        <v>1384</v>
      </c>
      <c r="B1386" t="s">
        <v>24</v>
      </c>
      <c r="C1386" t="s">
        <v>52</v>
      </c>
      <c r="D1386" t="s">
        <v>53</v>
      </c>
      <c r="E1386">
        <v>11</v>
      </c>
      <c r="F1386" t="s">
        <v>42</v>
      </c>
      <c r="G1386">
        <v>240</v>
      </c>
      <c r="H1386" t="s">
        <v>27</v>
      </c>
      <c r="I1386" t="s">
        <v>28</v>
      </c>
      <c r="J1386" t="s">
        <v>36</v>
      </c>
      <c r="K1386" t="s">
        <v>49</v>
      </c>
      <c r="L1386" t="s">
        <v>31</v>
      </c>
      <c r="M1386">
        <v>3</v>
      </c>
      <c r="N1386" t="s">
        <v>32</v>
      </c>
      <c r="O1386" t="s">
        <v>33</v>
      </c>
      <c r="P1386">
        <v>49.987299999999998</v>
      </c>
      <c r="Q1386">
        <v>337179.95909999998</v>
      </c>
      <c r="R1386">
        <v>3063232.0879000002</v>
      </c>
      <c r="S1386">
        <v>337198.65240000002</v>
      </c>
      <c r="T1386">
        <v>3063185.7275</v>
      </c>
      <c r="U1386">
        <v>4.9986999999999997E-2</v>
      </c>
    </row>
    <row r="1387" spans="1:21" x14ac:dyDescent="0.25">
      <c r="A1387">
        <v>1385</v>
      </c>
      <c r="B1387" t="s">
        <v>24</v>
      </c>
      <c r="C1387" t="s">
        <v>52</v>
      </c>
      <c r="D1387" t="s">
        <v>53</v>
      </c>
      <c r="E1387">
        <v>11</v>
      </c>
      <c r="F1387" t="s">
        <v>42</v>
      </c>
      <c r="G1387">
        <v>100</v>
      </c>
      <c r="H1387" t="s">
        <v>27</v>
      </c>
      <c r="I1387" t="s">
        <v>28</v>
      </c>
      <c r="J1387" t="s">
        <v>36</v>
      </c>
      <c r="K1387" t="s">
        <v>49</v>
      </c>
      <c r="L1387" t="s">
        <v>31</v>
      </c>
      <c r="M1387">
        <v>3</v>
      </c>
      <c r="N1387" t="s">
        <v>32</v>
      </c>
      <c r="O1387" t="s">
        <v>33</v>
      </c>
      <c r="P1387">
        <v>43.358800000000002</v>
      </c>
      <c r="Q1387">
        <v>337198.65240000002</v>
      </c>
      <c r="R1387">
        <v>3063185.7275</v>
      </c>
      <c r="S1387">
        <v>337241.91360000003</v>
      </c>
      <c r="T1387">
        <v>3063182.8201000001</v>
      </c>
      <c r="U1387">
        <v>4.3359000000000002E-2</v>
      </c>
    </row>
    <row r="1388" spans="1:21" x14ac:dyDescent="0.25">
      <c r="A1388">
        <v>1386</v>
      </c>
      <c r="B1388" t="s">
        <v>24</v>
      </c>
      <c r="C1388" t="s">
        <v>52</v>
      </c>
      <c r="D1388" t="s">
        <v>53</v>
      </c>
      <c r="E1388">
        <v>11</v>
      </c>
      <c r="F1388" t="s">
        <v>37</v>
      </c>
      <c r="G1388">
        <v>100</v>
      </c>
      <c r="H1388" t="s">
        <v>27</v>
      </c>
      <c r="I1388" t="s">
        <v>38</v>
      </c>
      <c r="J1388" t="s">
        <v>36</v>
      </c>
      <c r="K1388" t="s">
        <v>30</v>
      </c>
      <c r="L1388" t="s">
        <v>31</v>
      </c>
      <c r="M1388">
        <v>3</v>
      </c>
      <c r="N1388" t="s">
        <v>32</v>
      </c>
      <c r="O1388" t="s">
        <v>33</v>
      </c>
      <c r="P1388">
        <v>55.021000000000001</v>
      </c>
      <c r="Q1388">
        <v>337241.91360000003</v>
      </c>
      <c r="R1388">
        <v>3063182.8201000001</v>
      </c>
      <c r="S1388">
        <v>337247.03169999999</v>
      </c>
      <c r="T1388">
        <v>3063128.0377000002</v>
      </c>
      <c r="U1388">
        <v>5.5021E-2</v>
      </c>
    </row>
    <row r="1389" spans="1:21" x14ac:dyDescent="0.25">
      <c r="A1389">
        <v>1387</v>
      </c>
      <c r="B1389" t="s">
        <v>24</v>
      </c>
      <c r="C1389" t="s">
        <v>52</v>
      </c>
      <c r="D1389" t="s">
        <v>53</v>
      </c>
      <c r="E1389">
        <v>11</v>
      </c>
      <c r="F1389" t="s">
        <v>37</v>
      </c>
      <c r="G1389">
        <v>100</v>
      </c>
      <c r="H1389" t="s">
        <v>27</v>
      </c>
      <c r="I1389" t="s">
        <v>38</v>
      </c>
      <c r="J1389" t="s">
        <v>36</v>
      </c>
      <c r="K1389" t="s">
        <v>30</v>
      </c>
      <c r="L1389" t="s">
        <v>31</v>
      </c>
      <c r="M1389">
        <v>3</v>
      </c>
      <c r="N1389" t="s">
        <v>32</v>
      </c>
      <c r="O1389" t="s">
        <v>33</v>
      </c>
      <c r="P1389">
        <v>99.115200000000002</v>
      </c>
      <c r="Q1389">
        <v>337247.03169999999</v>
      </c>
      <c r="R1389">
        <v>3063128.0377000002</v>
      </c>
      <c r="S1389">
        <v>337251.55790000001</v>
      </c>
      <c r="T1389">
        <v>3063029.0258999998</v>
      </c>
      <c r="U1389">
        <v>9.9114999999999995E-2</v>
      </c>
    </row>
    <row r="1390" spans="1:21" x14ac:dyDescent="0.25">
      <c r="A1390">
        <v>1388</v>
      </c>
      <c r="B1390" t="s">
        <v>24</v>
      </c>
      <c r="C1390" t="s">
        <v>52</v>
      </c>
      <c r="D1390" t="s">
        <v>53</v>
      </c>
      <c r="E1390">
        <v>11</v>
      </c>
      <c r="F1390" t="s">
        <v>37</v>
      </c>
      <c r="G1390">
        <v>100</v>
      </c>
      <c r="H1390" t="s">
        <v>27</v>
      </c>
      <c r="I1390" t="s">
        <v>38</v>
      </c>
      <c r="J1390" t="s">
        <v>36</v>
      </c>
      <c r="K1390" t="s">
        <v>30</v>
      </c>
      <c r="L1390" t="s">
        <v>31</v>
      </c>
      <c r="M1390">
        <v>3</v>
      </c>
      <c r="N1390" t="s">
        <v>32</v>
      </c>
      <c r="O1390" t="s">
        <v>33</v>
      </c>
      <c r="P1390">
        <v>128.386</v>
      </c>
      <c r="Q1390">
        <v>337251.55790000001</v>
      </c>
      <c r="R1390">
        <v>3063029.0258999998</v>
      </c>
      <c r="S1390">
        <v>337259.20500000002</v>
      </c>
      <c r="T1390">
        <v>3062900.8679</v>
      </c>
      <c r="U1390">
        <v>0.128386</v>
      </c>
    </row>
    <row r="1391" spans="1:21" x14ac:dyDescent="0.25">
      <c r="A1391">
        <v>1389</v>
      </c>
      <c r="B1391" t="s">
        <v>24</v>
      </c>
      <c r="C1391" t="s">
        <v>52</v>
      </c>
      <c r="D1391" t="s">
        <v>53</v>
      </c>
      <c r="E1391">
        <v>11</v>
      </c>
      <c r="F1391" t="s">
        <v>37</v>
      </c>
      <c r="G1391">
        <v>100</v>
      </c>
      <c r="H1391" t="s">
        <v>27</v>
      </c>
      <c r="I1391" t="s">
        <v>38</v>
      </c>
      <c r="J1391" t="s">
        <v>36</v>
      </c>
      <c r="K1391" t="s">
        <v>30</v>
      </c>
      <c r="L1391" t="s">
        <v>31</v>
      </c>
      <c r="M1391">
        <v>3</v>
      </c>
      <c r="N1391" t="s">
        <v>32</v>
      </c>
      <c r="O1391" t="s">
        <v>33</v>
      </c>
      <c r="P1391">
        <v>118.739</v>
      </c>
      <c r="Q1391">
        <v>337259.20500000002</v>
      </c>
      <c r="R1391">
        <v>3062900.8679</v>
      </c>
      <c r="S1391">
        <v>337258.78619999997</v>
      </c>
      <c r="T1391">
        <v>3062782.1298000002</v>
      </c>
      <c r="U1391">
        <v>0.118739</v>
      </c>
    </row>
    <row r="1392" spans="1:21" x14ac:dyDescent="0.25">
      <c r="A1392">
        <v>1390</v>
      </c>
      <c r="B1392" t="s">
        <v>24</v>
      </c>
      <c r="C1392" t="s">
        <v>52</v>
      </c>
      <c r="D1392" t="s">
        <v>53</v>
      </c>
      <c r="E1392">
        <v>11</v>
      </c>
      <c r="F1392" t="s">
        <v>37</v>
      </c>
      <c r="G1392">
        <v>100</v>
      </c>
      <c r="H1392" t="s">
        <v>27</v>
      </c>
      <c r="I1392" t="s">
        <v>38</v>
      </c>
      <c r="J1392" t="s">
        <v>36</v>
      </c>
      <c r="K1392" t="s">
        <v>30</v>
      </c>
      <c r="L1392" t="s">
        <v>31</v>
      </c>
      <c r="M1392">
        <v>3</v>
      </c>
      <c r="N1392" t="s">
        <v>32</v>
      </c>
      <c r="O1392" t="s">
        <v>33</v>
      </c>
      <c r="P1392">
        <v>55.504600000000003</v>
      </c>
      <c r="Q1392">
        <v>337258.78619999997</v>
      </c>
      <c r="R1392">
        <v>3062782.1298000002</v>
      </c>
      <c r="S1392">
        <v>337258.74089999998</v>
      </c>
      <c r="T1392">
        <v>3062726.6252000001</v>
      </c>
      <c r="U1392">
        <v>5.5504999999999999E-2</v>
      </c>
    </row>
    <row r="1393" spans="1:21" x14ac:dyDescent="0.25">
      <c r="A1393">
        <v>1391</v>
      </c>
      <c r="B1393" t="s">
        <v>24</v>
      </c>
      <c r="C1393" t="s">
        <v>52</v>
      </c>
      <c r="D1393" t="s">
        <v>53</v>
      </c>
      <c r="E1393">
        <v>11</v>
      </c>
      <c r="F1393" t="s">
        <v>37</v>
      </c>
      <c r="G1393">
        <v>100</v>
      </c>
      <c r="H1393" t="s">
        <v>27</v>
      </c>
      <c r="I1393" t="s">
        <v>38</v>
      </c>
      <c r="J1393" t="s">
        <v>36</v>
      </c>
      <c r="K1393" t="s">
        <v>30</v>
      </c>
      <c r="L1393" t="s">
        <v>31</v>
      </c>
      <c r="M1393">
        <v>3</v>
      </c>
      <c r="N1393" t="s">
        <v>32</v>
      </c>
      <c r="O1393" t="s">
        <v>33</v>
      </c>
      <c r="P1393">
        <v>37.627600000000001</v>
      </c>
      <c r="Q1393">
        <v>337258.74089999998</v>
      </c>
      <c r="R1393">
        <v>3062726.6252000001</v>
      </c>
      <c r="S1393">
        <v>337258.71019999997</v>
      </c>
      <c r="T1393">
        <v>3062688.9975999999</v>
      </c>
      <c r="U1393">
        <v>3.7628000000000002E-2</v>
      </c>
    </row>
    <row r="1394" spans="1:21" x14ac:dyDescent="0.25">
      <c r="A1394">
        <v>1392</v>
      </c>
      <c r="B1394" t="s">
        <v>24</v>
      </c>
      <c r="C1394" t="s">
        <v>52</v>
      </c>
      <c r="D1394" t="s">
        <v>53</v>
      </c>
      <c r="E1394">
        <v>11</v>
      </c>
      <c r="F1394" t="s">
        <v>37</v>
      </c>
      <c r="G1394">
        <v>100</v>
      </c>
      <c r="H1394" t="s">
        <v>27</v>
      </c>
      <c r="I1394" t="s">
        <v>38</v>
      </c>
      <c r="J1394" t="s">
        <v>36</v>
      </c>
      <c r="K1394" t="s">
        <v>30</v>
      </c>
      <c r="L1394" t="s">
        <v>31</v>
      </c>
      <c r="M1394">
        <v>3</v>
      </c>
      <c r="N1394" t="s">
        <v>32</v>
      </c>
      <c r="O1394" t="s">
        <v>33</v>
      </c>
      <c r="P1394">
        <v>54.723700000000001</v>
      </c>
      <c r="Q1394">
        <v>337258.71019999997</v>
      </c>
      <c r="R1394">
        <v>3062688.9975999999</v>
      </c>
      <c r="S1394">
        <v>337259.1482</v>
      </c>
      <c r="T1394">
        <v>3062634.2757000001</v>
      </c>
      <c r="U1394">
        <v>5.4724000000000002E-2</v>
      </c>
    </row>
    <row r="1395" spans="1:21" x14ac:dyDescent="0.25">
      <c r="A1395">
        <v>1393</v>
      </c>
      <c r="B1395" t="s">
        <v>24</v>
      </c>
      <c r="C1395" t="s">
        <v>52</v>
      </c>
      <c r="D1395" t="s">
        <v>53</v>
      </c>
      <c r="E1395">
        <v>11</v>
      </c>
      <c r="F1395" t="s">
        <v>37</v>
      </c>
      <c r="G1395">
        <v>100</v>
      </c>
      <c r="H1395" t="s">
        <v>27</v>
      </c>
      <c r="I1395" t="s">
        <v>38</v>
      </c>
      <c r="J1395" t="s">
        <v>36</v>
      </c>
      <c r="K1395" t="s">
        <v>30</v>
      </c>
      <c r="L1395" t="s">
        <v>31</v>
      </c>
      <c r="M1395">
        <v>3</v>
      </c>
      <c r="N1395" t="s">
        <v>32</v>
      </c>
      <c r="O1395" t="s">
        <v>33</v>
      </c>
      <c r="P1395">
        <v>65.282499999999999</v>
      </c>
      <c r="Q1395">
        <v>337259.1482</v>
      </c>
      <c r="R1395">
        <v>3062634.2757000001</v>
      </c>
      <c r="S1395">
        <v>337261.78639999998</v>
      </c>
      <c r="T1395">
        <v>3062569.0465000002</v>
      </c>
      <c r="U1395">
        <v>6.5282999999999994E-2</v>
      </c>
    </row>
    <row r="1396" spans="1:21" x14ac:dyDescent="0.25">
      <c r="A1396">
        <v>1394</v>
      </c>
      <c r="B1396" t="s">
        <v>24</v>
      </c>
      <c r="C1396" t="s">
        <v>52</v>
      </c>
      <c r="D1396" t="s">
        <v>53</v>
      </c>
      <c r="E1396">
        <v>11</v>
      </c>
      <c r="F1396" t="s">
        <v>37</v>
      </c>
      <c r="G1396">
        <v>100</v>
      </c>
      <c r="H1396" t="s">
        <v>27</v>
      </c>
      <c r="I1396" t="s">
        <v>38</v>
      </c>
      <c r="J1396" t="s">
        <v>36</v>
      </c>
      <c r="K1396" t="s">
        <v>30</v>
      </c>
      <c r="L1396" t="s">
        <v>31</v>
      </c>
      <c r="M1396">
        <v>3</v>
      </c>
      <c r="N1396" t="s">
        <v>32</v>
      </c>
      <c r="O1396" t="s">
        <v>33</v>
      </c>
      <c r="P1396">
        <v>106.535</v>
      </c>
      <c r="Q1396">
        <v>337261.78639999998</v>
      </c>
      <c r="R1396">
        <v>3062569.0465000002</v>
      </c>
      <c r="S1396">
        <v>337289.6691</v>
      </c>
      <c r="T1396">
        <v>3062466.2252000002</v>
      </c>
      <c r="U1396">
        <v>0.106535</v>
      </c>
    </row>
    <row r="1397" spans="1:21" x14ac:dyDescent="0.25">
      <c r="A1397">
        <v>1395</v>
      </c>
      <c r="B1397" t="s">
        <v>24</v>
      </c>
      <c r="C1397" t="s">
        <v>52</v>
      </c>
      <c r="D1397" t="s">
        <v>53</v>
      </c>
      <c r="E1397">
        <v>11</v>
      </c>
      <c r="F1397" t="s">
        <v>37</v>
      </c>
      <c r="G1397">
        <v>100</v>
      </c>
      <c r="H1397" t="s">
        <v>27</v>
      </c>
      <c r="I1397" t="s">
        <v>38</v>
      </c>
      <c r="J1397" t="s">
        <v>36</v>
      </c>
      <c r="K1397" t="s">
        <v>30</v>
      </c>
      <c r="L1397" t="s">
        <v>31</v>
      </c>
      <c r="M1397">
        <v>3</v>
      </c>
      <c r="N1397" t="s">
        <v>32</v>
      </c>
      <c r="O1397" t="s">
        <v>33</v>
      </c>
      <c r="P1397">
        <v>95.056399999999996</v>
      </c>
      <c r="Q1397">
        <v>337289.6691</v>
      </c>
      <c r="R1397">
        <v>3062466.2252000002</v>
      </c>
      <c r="S1397">
        <v>337351.9068</v>
      </c>
      <c r="T1397">
        <v>3062394.3769</v>
      </c>
      <c r="U1397">
        <v>9.5056000000000002E-2</v>
      </c>
    </row>
    <row r="1398" spans="1:21" x14ac:dyDescent="0.25">
      <c r="A1398">
        <v>1396</v>
      </c>
      <c r="B1398" t="s">
        <v>24</v>
      </c>
      <c r="C1398" t="s">
        <v>52</v>
      </c>
      <c r="D1398" t="s">
        <v>53</v>
      </c>
      <c r="E1398">
        <v>11</v>
      </c>
      <c r="F1398" t="s">
        <v>37</v>
      </c>
      <c r="G1398">
        <v>100</v>
      </c>
      <c r="H1398" t="s">
        <v>27</v>
      </c>
      <c r="I1398" t="s">
        <v>38</v>
      </c>
      <c r="J1398" t="s">
        <v>36</v>
      </c>
      <c r="K1398" t="s">
        <v>30</v>
      </c>
      <c r="L1398" t="s">
        <v>31</v>
      </c>
      <c r="M1398">
        <v>3</v>
      </c>
      <c r="N1398" t="s">
        <v>32</v>
      </c>
      <c r="O1398" t="s">
        <v>33</v>
      </c>
      <c r="P1398">
        <v>44.525300000000001</v>
      </c>
      <c r="Q1398">
        <v>337351.9068</v>
      </c>
      <c r="R1398">
        <v>3062394.3769</v>
      </c>
      <c r="S1398">
        <v>337392.62819999998</v>
      </c>
      <c r="T1398">
        <v>3062376.3695</v>
      </c>
      <c r="U1398">
        <v>4.4525000000000002E-2</v>
      </c>
    </row>
    <row r="1399" spans="1:21" x14ac:dyDescent="0.25">
      <c r="A1399">
        <v>1397</v>
      </c>
      <c r="B1399" t="s">
        <v>24</v>
      </c>
      <c r="C1399" t="s">
        <v>52</v>
      </c>
      <c r="D1399" t="s">
        <v>53</v>
      </c>
      <c r="E1399">
        <v>11</v>
      </c>
      <c r="F1399" t="s">
        <v>37</v>
      </c>
      <c r="G1399">
        <v>100</v>
      </c>
      <c r="H1399" t="s">
        <v>27</v>
      </c>
      <c r="I1399" t="s">
        <v>38</v>
      </c>
      <c r="J1399" t="s">
        <v>36</v>
      </c>
      <c r="K1399" t="s">
        <v>30</v>
      </c>
      <c r="L1399" t="s">
        <v>31</v>
      </c>
      <c r="M1399">
        <v>3</v>
      </c>
      <c r="N1399" t="s">
        <v>32</v>
      </c>
      <c r="O1399" t="s">
        <v>33</v>
      </c>
      <c r="P1399">
        <v>54.513500000000001</v>
      </c>
      <c r="Q1399">
        <v>337392.62819999998</v>
      </c>
      <c r="R1399">
        <v>3062376.3695</v>
      </c>
      <c r="S1399">
        <v>337439.06050000002</v>
      </c>
      <c r="T1399">
        <v>3062347.8080000002</v>
      </c>
      <c r="U1399">
        <v>5.4512999999999999E-2</v>
      </c>
    </row>
    <row r="1400" spans="1:21" x14ac:dyDescent="0.25">
      <c r="A1400">
        <v>1398</v>
      </c>
      <c r="B1400" t="s">
        <v>24</v>
      </c>
      <c r="C1400" t="s">
        <v>52</v>
      </c>
      <c r="D1400" t="s">
        <v>53</v>
      </c>
      <c r="E1400">
        <v>11</v>
      </c>
      <c r="F1400" t="s">
        <v>37</v>
      </c>
      <c r="G1400">
        <v>100</v>
      </c>
      <c r="H1400" t="s">
        <v>27</v>
      </c>
      <c r="I1400" t="s">
        <v>38</v>
      </c>
      <c r="J1400" t="s">
        <v>36</v>
      </c>
      <c r="K1400" t="s">
        <v>30</v>
      </c>
      <c r="L1400" t="s">
        <v>31</v>
      </c>
      <c r="M1400">
        <v>3</v>
      </c>
      <c r="N1400" t="s">
        <v>32</v>
      </c>
      <c r="O1400" t="s">
        <v>33</v>
      </c>
      <c r="P1400">
        <v>12.1615</v>
      </c>
      <c r="Q1400">
        <v>337439.06050000002</v>
      </c>
      <c r="R1400">
        <v>3062347.8080000002</v>
      </c>
      <c r="S1400">
        <v>337450.94640000002</v>
      </c>
      <c r="T1400">
        <v>3062345.2337000002</v>
      </c>
      <c r="U1400">
        <v>1.2161E-2</v>
      </c>
    </row>
    <row r="1401" spans="1:21" x14ac:dyDescent="0.25">
      <c r="A1401">
        <v>1399</v>
      </c>
      <c r="B1401" t="s">
        <v>24</v>
      </c>
      <c r="C1401" t="s">
        <v>52</v>
      </c>
      <c r="D1401" t="s">
        <v>53</v>
      </c>
      <c r="E1401">
        <v>11</v>
      </c>
      <c r="F1401" t="s">
        <v>37</v>
      </c>
      <c r="G1401">
        <v>100</v>
      </c>
      <c r="H1401" t="s">
        <v>27</v>
      </c>
      <c r="I1401" t="s">
        <v>38</v>
      </c>
      <c r="J1401" t="s">
        <v>36</v>
      </c>
      <c r="K1401" t="s">
        <v>30</v>
      </c>
      <c r="L1401" t="s">
        <v>31</v>
      </c>
      <c r="M1401">
        <v>3</v>
      </c>
      <c r="N1401" t="s">
        <v>32</v>
      </c>
      <c r="O1401" t="s">
        <v>33</v>
      </c>
      <c r="P1401">
        <v>52.316299999999998</v>
      </c>
      <c r="Q1401">
        <v>337450.94640000002</v>
      </c>
      <c r="R1401">
        <v>3062345.2337000002</v>
      </c>
      <c r="S1401">
        <v>337502.0772</v>
      </c>
      <c r="T1401">
        <v>3062334.1597000002</v>
      </c>
      <c r="U1401">
        <v>5.2316000000000001E-2</v>
      </c>
    </row>
    <row r="1402" spans="1:21" x14ac:dyDescent="0.25">
      <c r="A1402">
        <v>1400</v>
      </c>
      <c r="B1402" t="s">
        <v>24</v>
      </c>
      <c r="C1402" t="s">
        <v>52</v>
      </c>
      <c r="D1402" t="s">
        <v>53</v>
      </c>
      <c r="E1402">
        <v>11</v>
      </c>
      <c r="F1402" t="s">
        <v>37</v>
      </c>
      <c r="G1402">
        <v>100</v>
      </c>
      <c r="H1402" t="s">
        <v>27</v>
      </c>
      <c r="I1402" t="s">
        <v>38</v>
      </c>
      <c r="J1402" t="s">
        <v>36</v>
      </c>
      <c r="K1402" t="s">
        <v>30</v>
      </c>
      <c r="L1402" t="s">
        <v>31</v>
      </c>
      <c r="M1402">
        <v>3</v>
      </c>
      <c r="N1402" t="s">
        <v>32</v>
      </c>
      <c r="O1402" t="s">
        <v>33</v>
      </c>
      <c r="P1402">
        <v>36.445500000000003</v>
      </c>
      <c r="Q1402">
        <v>337502.0772</v>
      </c>
      <c r="R1402">
        <v>3062334.1597000002</v>
      </c>
      <c r="S1402">
        <v>337538.3051</v>
      </c>
      <c r="T1402">
        <v>3062330.1831999999</v>
      </c>
      <c r="U1402">
        <v>3.6444999999999998E-2</v>
      </c>
    </row>
    <row r="1403" spans="1:21" x14ac:dyDescent="0.25">
      <c r="A1403">
        <v>1401</v>
      </c>
      <c r="B1403" t="s">
        <v>24</v>
      </c>
      <c r="C1403" t="s">
        <v>52</v>
      </c>
      <c r="D1403" t="s">
        <v>53</v>
      </c>
      <c r="E1403">
        <v>11</v>
      </c>
      <c r="F1403" t="s">
        <v>37</v>
      </c>
      <c r="G1403">
        <v>100</v>
      </c>
      <c r="H1403" t="s">
        <v>27</v>
      </c>
      <c r="I1403" t="s">
        <v>38</v>
      </c>
      <c r="J1403" t="s">
        <v>36</v>
      </c>
      <c r="K1403" t="s">
        <v>30</v>
      </c>
      <c r="L1403" t="s">
        <v>31</v>
      </c>
      <c r="M1403">
        <v>3</v>
      </c>
      <c r="N1403" t="s">
        <v>32</v>
      </c>
      <c r="O1403" t="s">
        <v>33</v>
      </c>
      <c r="P1403">
        <v>11.997199999999999</v>
      </c>
      <c r="Q1403">
        <v>337538.3051</v>
      </c>
      <c r="R1403">
        <v>3062330.1831999999</v>
      </c>
      <c r="S1403">
        <v>337538.66970000003</v>
      </c>
      <c r="T1403">
        <v>3062342.1749</v>
      </c>
      <c r="U1403">
        <v>1.1997000000000001E-2</v>
      </c>
    </row>
    <row r="1404" spans="1:21" x14ac:dyDescent="0.25">
      <c r="A1404">
        <v>1402</v>
      </c>
      <c r="B1404" t="s">
        <v>24</v>
      </c>
      <c r="C1404" t="s">
        <v>52</v>
      </c>
      <c r="D1404" t="s">
        <v>53</v>
      </c>
      <c r="E1404">
        <v>11</v>
      </c>
      <c r="F1404" t="s">
        <v>37</v>
      </c>
      <c r="G1404">
        <v>100</v>
      </c>
      <c r="H1404" t="s">
        <v>27</v>
      </c>
      <c r="I1404" t="s">
        <v>38</v>
      </c>
      <c r="J1404" t="s">
        <v>36</v>
      </c>
      <c r="K1404" t="s">
        <v>30</v>
      </c>
      <c r="L1404" t="s">
        <v>31</v>
      </c>
      <c r="M1404">
        <v>3</v>
      </c>
      <c r="N1404" t="s">
        <v>32</v>
      </c>
      <c r="O1404" t="s">
        <v>33</v>
      </c>
      <c r="P1404">
        <v>56.694200000000002</v>
      </c>
      <c r="Q1404">
        <v>337538.66970000003</v>
      </c>
      <c r="R1404">
        <v>3062342.1749</v>
      </c>
      <c r="S1404">
        <v>337540.39260000002</v>
      </c>
      <c r="T1404">
        <v>3062398.8429</v>
      </c>
      <c r="U1404">
        <v>5.6694000000000001E-2</v>
      </c>
    </row>
    <row r="1405" spans="1:21" x14ac:dyDescent="0.25">
      <c r="A1405">
        <v>1403</v>
      </c>
      <c r="B1405" t="s">
        <v>24</v>
      </c>
      <c r="C1405" t="s">
        <v>52</v>
      </c>
      <c r="D1405" t="s">
        <v>53</v>
      </c>
      <c r="E1405">
        <v>11</v>
      </c>
      <c r="F1405" t="s">
        <v>37</v>
      </c>
      <c r="G1405">
        <v>100</v>
      </c>
      <c r="H1405" t="s">
        <v>27</v>
      </c>
      <c r="I1405" t="s">
        <v>38</v>
      </c>
      <c r="J1405" t="s">
        <v>36</v>
      </c>
      <c r="K1405" t="s">
        <v>30</v>
      </c>
      <c r="L1405" t="s">
        <v>31</v>
      </c>
      <c r="M1405">
        <v>3</v>
      </c>
      <c r="N1405" t="s">
        <v>32</v>
      </c>
      <c r="O1405" t="s">
        <v>33</v>
      </c>
      <c r="P1405">
        <v>101.09099999999999</v>
      </c>
      <c r="Q1405">
        <v>337540.39260000002</v>
      </c>
      <c r="R1405">
        <v>3062398.8429</v>
      </c>
      <c r="S1405">
        <v>337555.77120000002</v>
      </c>
      <c r="T1405">
        <v>3062498.7577999998</v>
      </c>
      <c r="U1405">
        <v>0.101091</v>
      </c>
    </row>
    <row r="1406" spans="1:21" x14ac:dyDescent="0.25">
      <c r="A1406">
        <v>1404</v>
      </c>
      <c r="B1406" t="s">
        <v>24</v>
      </c>
      <c r="C1406" t="s">
        <v>52</v>
      </c>
      <c r="D1406" t="s">
        <v>53</v>
      </c>
      <c r="E1406">
        <v>11</v>
      </c>
      <c r="F1406" t="s">
        <v>37</v>
      </c>
      <c r="G1406">
        <v>100</v>
      </c>
      <c r="H1406" t="s">
        <v>27</v>
      </c>
      <c r="I1406" t="s">
        <v>38</v>
      </c>
      <c r="J1406" t="s">
        <v>36</v>
      </c>
      <c r="K1406" t="s">
        <v>30</v>
      </c>
      <c r="L1406" t="s">
        <v>31</v>
      </c>
      <c r="M1406">
        <v>3</v>
      </c>
      <c r="N1406" t="s">
        <v>32</v>
      </c>
      <c r="O1406" t="s">
        <v>33</v>
      </c>
      <c r="P1406">
        <v>111.23399999999999</v>
      </c>
      <c r="Q1406">
        <v>337555.77120000002</v>
      </c>
      <c r="R1406">
        <v>3062498.7577999998</v>
      </c>
      <c r="S1406">
        <v>337591.11949999997</v>
      </c>
      <c r="T1406">
        <v>3062604.2259999998</v>
      </c>
      <c r="U1406">
        <v>0.111234</v>
      </c>
    </row>
    <row r="1407" spans="1:21" x14ac:dyDescent="0.25">
      <c r="A1407">
        <v>1405</v>
      </c>
      <c r="B1407" t="s">
        <v>24</v>
      </c>
      <c r="C1407" t="s">
        <v>52</v>
      </c>
      <c r="D1407" t="s">
        <v>53</v>
      </c>
      <c r="E1407">
        <v>11</v>
      </c>
      <c r="F1407" t="s">
        <v>37</v>
      </c>
      <c r="G1407">
        <v>100</v>
      </c>
      <c r="H1407" t="s">
        <v>27</v>
      </c>
      <c r="I1407" t="s">
        <v>38</v>
      </c>
      <c r="J1407" t="s">
        <v>36</v>
      </c>
      <c r="K1407" t="s">
        <v>30</v>
      </c>
      <c r="L1407" t="s">
        <v>31</v>
      </c>
      <c r="M1407">
        <v>3</v>
      </c>
      <c r="N1407" t="s">
        <v>32</v>
      </c>
      <c r="O1407" t="s">
        <v>33</v>
      </c>
      <c r="P1407">
        <v>61.659599999999998</v>
      </c>
      <c r="Q1407">
        <v>337591.11949999997</v>
      </c>
      <c r="R1407">
        <v>3062604.2259999998</v>
      </c>
      <c r="S1407">
        <v>337616.53899999999</v>
      </c>
      <c r="T1407">
        <v>3062660.4021000001</v>
      </c>
      <c r="U1407">
        <v>6.166E-2</v>
      </c>
    </row>
    <row r="1408" spans="1:21" x14ac:dyDescent="0.25">
      <c r="A1408">
        <v>1406</v>
      </c>
      <c r="B1408" t="s">
        <v>24</v>
      </c>
      <c r="C1408" t="s">
        <v>52</v>
      </c>
      <c r="D1408" t="s">
        <v>53</v>
      </c>
      <c r="E1408">
        <v>11</v>
      </c>
      <c r="F1408" t="s">
        <v>37</v>
      </c>
      <c r="G1408">
        <v>100</v>
      </c>
      <c r="H1408" t="s">
        <v>27</v>
      </c>
      <c r="I1408" t="s">
        <v>38</v>
      </c>
      <c r="J1408" t="s">
        <v>36</v>
      </c>
      <c r="K1408" t="s">
        <v>30</v>
      </c>
      <c r="L1408" t="s">
        <v>31</v>
      </c>
      <c r="M1408">
        <v>3</v>
      </c>
      <c r="N1408" t="s">
        <v>32</v>
      </c>
      <c r="O1408" t="s">
        <v>33</v>
      </c>
      <c r="P1408">
        <v>34.870600000000003</v>
      </c>
      <c r="Q1408">
        <v>337616.53899999999</v>
      </c>
      <c r="R1408">
        <v>3062660.4021000001</v>
      </c>
      <c r="S1408">
        <v>337630.91450000001</v>
      </c>
      <c r="T1408">
        <v>3062692.1716</v>
      </c>
      <c r="U1408">
        <v>3.4870999999999999E-2</v>
      </c>
    </row>
    <row r="1409" spans="1:21" x14ac:dyDescent="0.25">
      <c r="A1409">
        <v>1407</v>
      </c>
      <c r="B1409" t="s">
        <v>24</v>
      </c>
      <c r="C1409" t="s">
        <v>52</v>
      </c>
      <c r="D1409" t="s">
        <v>53</v>
      </c>
      <c r="E1409">
        <v>11</v>
      </c>
      <c r="F1409" t="s">
        <v>37</v>
      </c>
      <c r="G1409">
        <v>100</v>
      </c>
      <c r="H1409" t="s">
        <v>27</v>
      </c>
      <c r="I1409" t="s">
        <v>38</v>
      </c>
      <c r="J1409" t="s">
        <v>36</v>
      </c>
      <c r="K1409" t="s">
        <v>30</v>
      </c>
      <c r="L1409" t="s">
        <v>31</v>
      </c>
      <c r="M1409">
        <v>3</v>
      </c>
      <c r="N1409" t="s">
        <v>32</v>
      </c>
      <c r="O1409" t="s">
        <v>33</v>
      </c>
      <c r="P1409">
        <v>89.634299999999996</v>
      </c>
      <c r="Q1409">
        <v>337630.91450000001</v>
      </c>
      <c r="R1409">
        <v>3062692.1716</v>
      </c>
      <c r="S1409">
        <v>337671.77029999997</v>
      </c>
      <c r="T1409">
        <v>3062771.9533000002</v>
      </c>
      <c r="U1409">
        <v>8.9634000000000005E-2</v>
      </c>
    </row>
    <row r="1410" spans="1:21" x14ac:dyDescent="0.25">
      <c r="A1410">
        <v>1408</v>
      </c>
      <c r="B1410" t="s">
        <v>24</v>
      </c>
      <c r="C1410" t="s">
        <v>52</v>
      </c>
      <c r="D1410" t="s">
        <v>53</v>
      </c>
      <c r="E1410">
        <v>11</v>
      </c>
      <c r="F1410" t="s">
        <v>37</v>
      </c>
      <c r="G1410">
        <v>100</v>
      </c>
      <c r="H1410" t="s">
        <v>27</v>
      </c>
      <c r="I1410" t="s">
        <v>38</v>
      </c>
      <c r="J1410" t="s">
        <v>36</v>
      </c>
      <c r="K1410" t="s">
        <v>30</v>
      </c>
      <c r="L1410" t="s">
        <v>31</v>
      </c>
      <c r="M1410">
        <v>3</v>
      </c>
      <c r="N1410" t="s">
        <v>32</v>
      </c>
      <c r="O1410" t="s">
        <v>33</v>
      </c>
      <c r="P1410">
        <v>164.99100000000001</v>
      </c>
      <c r="Q1410">
        <v>337671.77029999997</v>
      </c>
      <c r="R1410">
        <v>3062771.9533000002</v>
      </c>
      <c r="S1410">
        <v>337743.38709999999</v>
      </c>
      <c r="T1410">
        <v>3062920.5909000002</v>
      </c>
      <c r="U1410">
        <v>0.164991</v>
      </c>
    </row>
    <row r="1411" spans="1:21" x14ac:dyDescent="0.25">
      <c r="A1411">
        <v>1409</v>
      </c>
      <c r="B1411" t="s">
        <v>24</v>
      </c>
      <c r="C1411" t="s">
        <v>52</v>
      </c>
      <c r="D1411" t="s">
        <v>53</v>
      </c>
      <c r="E1411">
        <v>11</v>
      </c>
      <c r="F1411" t="s">
        <v>37</v>
      </c>
      <c r="G1411">
        <v>100</v>
      </c>
      <c r="H1411" t="s">
        <v>27</v>
      </c>
      <c r="I1411" t="s">
        <v>38</v>
      </c>
      <c r="J1411" t="s">
        <v>36</v>
      </c>
      <c r="K1411" t="s">
        <v>30</v>
      </c>
      <c r="L1411" t="s">
        <v>31</v>
      </c>
      <c r="M1411">
        <v>3</v>
      </c>
      <c r="N1411" t="s">
        <v>32</v>
      </c>
      <c r="O1411" t="s">
        <v>33</v>
      </c>
      <c r="P1411">
        <v>62.778399999999998</v>
      </c>
      <c r="Q1411">
        <v>337743.38709999999</v>
      </c>
      <c r="R1411">
        <v>3062920.5909000002</v>
      </c>
      <c r="S1411">
        <v>337770.58779999998</v>
      </c>
      <c r="T1411">
        <v>3062977.1705</v>
      </c>
      <c r="U1411">
        <v>6.2778E-2</v>
      </c>
    </row>
    <row r="1412" spans="1:21" x14ac:dyDescent="0.25">
      <c r="A1412">
        <v>1410</v>
      </c>
      <c r="B1412" t="s">
        <v>24</v>
      </c>
      <c r="C1412" t="s">
        <v>52</v>
      </c>
      <c r="D1412" t="s">
        <v>53</v>
      </c>
      <c r="E1412">
        <v>11</v>
      </c>
      <c r="F1412" t="s">
        <v>37</v>
      </c>
      <c r="G1412">
        <v>100</v>
      </c>
      <c r="H1412" t="s">
        <v>27</v>
      </c>
      <c r="I1412" t="s">
        <v>38</v>
      </c>
      <c r="J1412" t="s">
        <v>36</v>
      </c>
      <c r="K1412" t="s">
        <v>30</v>
      </c>
      <c r="L1412" t="s">
        <v>31</v>
      </c>
      <c r="M1412">
        <v>3</v>
      </c>
      <c r="N1412" t="s">
        <v>32</v>
      </c>
      <c r="O1412" t="s">
        <v>33</v>
      </c>
      <c r="P1412">
        <v>46.956400000000002</v>
      </c>
      <c r="Q1412">
        <v>337770.58779999998</v>
      </c>
      <c r="R1412">
        <v>3062977.1705</v>
      </c>
      <c r="S1412">
        <v>337790.93300000002</v>
      </c>
      <c r="T1412">
        <v>3063019.4904</v>
      </c>
      <c r="U1412">
        <v>4.6955999999999998E-2</v>
      </c>
    </row>
    <row r="1413" spans="1:21" x14ac:dyDescent="0.25">
      <c r="A1413">
        <v>1411</v>
      </c>
      <c r="B1413" t="s">
        <v>24</v>
      </c>
      <c r="C1413" t="s">
        <v>52</v>
      </c>
      <c r="D1413" t="s">
        <v>53</v>
      </c>
      <c r="E1413">
        <v>11</v>
      </c>
      <c r="F1413" t="s">
        <v>37</v>
      </c>
      <c r="G1413">
        <v>100</v>
      </c>
      <c r="H1413" t="s">
        <v>27</v>
      </c>
      <c r="I1413" t="s">
        <v>38</v>
      </c>
      <c r="J1413" t="s">
        <v>36</v>
      </c>
      <c r="K1413" t="s">
        <v>30</v>
      </c>
      <c r="L1413" t="s">
        <v>31</v>
      </c>
      <c r="M1413">
        <v>3</v>
      </c>
      <c r="N1413" t="s">
        <v>32</v>
      </c>
      <c r="O1413" t="s">
        <v>33</v>
      </c>
      <c r="P1413">
        <v>147.13900000000001</v>
      </c>
      <c r="Q1413">
        <v>337790.93300000002</v>
      </c>
      <c r="R1413">
        <v>3063019.4904</v>
      </c>
      <c r="S1413">
        <v>337849.89419999998</v>
      </c>
      <c r="T1413">
        <v>3063154.2990000001</v>
      </c>
      <c r="U1413">
        <v>0.14713899999999999</v>
      </c>
    </row>
    <row r="1414" spans="1:21" x14ac:dyDescent="0.25">
      <c r="A1414">
        <v>1412</v>
      </c>
      <c r="B1414" t="s">
        <v>24</v>
      </c>
      <c r="C1414" t="s">
        <v>52</v>
      </c>
      <c r="D1414" t="s">
        <v>53</v>
      </c>
      <c r="E1414">
        <v>11</v>
      </c>
      <c r="F1414" t="s">
        <v>37</v>
      </c>
      <c r="G1414">
        <v>100</v>
      </c>
      <c r="H1414" t="s">
        <v>27</v>
      </c>
      <c r="I1414" t="s">
        <v>38</v>
      </c>
      <c r="J1414" t="s">
        <v>36</v>
      </c>
      <c r="K1414" t="s">
        <v>30</v>
      </c>
      <c r="L1414" t="s">
        <v>31</v>
      </c>
      <c r="M1414">
        <v>3</v>
      </c>
      <c r="N1414" t="s">
        <v>32</v>
      </c>
      <c r="O1414" t="s">
        <v>33</v>
      </c>
      <c r="P1414">
        <v>68.241900000000001</v>
      </c>
      <c r="Q1414">
        <v>337849.89419999998</v>
      </c>
      <c r="R1414">
        <v>3063154.2990000001</v>
      </c>
      <c r="S1414">
        <v>337877.23959999997</v>
      </c>
      <c r="T1414">
        <v>3063216.8224999998</v>
      </c>
      <c r="U1414">
        <v>6.8241999999999997E-2</v>
      </c>
    </row>
    <row r="1415" spans="1:21" x14ac:dyDescent="0.25">
      <c r="A1415">
        <v>1413</v>
      </c>
      <c r="B1415" t="s">
        <v>24</v>
      </c>
      <c r="C1415" t="s">
        <v>52</v>
      </c>
      <c r="D1415" t="s">
        <v>53</v>
      </c>
      <c r="E1415">
        <v>11</v>
      </c>
      <c r="F1415" t="s">
        <v>37</v>
      </c>
      <c r="G1415">
        <v>100</v>
      </c>
      <c r="H1415" t="s">
        <v>27</v>
      </c>
      <c r="I1415" t="s">
        <v>38</v>
      </c>
      <c r="J1415" t="s">
        <v>36</v>
      </c>
      <c r="K1415" t="s">
        <v>30</v>
      </c>
      <c r="L1415" t="s">
        <v>31</v>
      </c>
      <c r="M1415">
        <v>3</v>
      </c>
      <c r="N1415" t="s">
        <v>32</v>
      </c>
      <c r="O1415" t="s">
        <v>33</v>
      </c>
      <c r="P1415">
        <v>95.993200000000002</v>
      </c>
      <c r="Q1415">
        <v>337877.23959999997</v>
      </c>
      <c r="R1415">
        <v>3063216.8224999998</v>
      </c>
      <c r="S1415">
        <v>337925.15909999999</v>
      </c>
      <c r="T1415">
        <v>3063299.9994999999</v>
      </c>
      <c r="U1415">
        <v>9.5992999999999995E-2</v>
      </c>
    </row>
    <row r="1416" spans="1:21" x14ac:dyDescent="0.25">
      <c r="A1416">
        <v>1414</v>
      </c>
      <c r="B1416" t="s">
        <v>24</v>
      </c>
      <c r="C1416" t="s">
        <v>52</v>
      </c>
      <c r="D1416" t="s">
        <v>53</v>
      </c>
      <c r="E1416">
        <v>11</v>
      </c>
      <c r="F1416" t="s">
        <v>37</v>
      </c>
      <c r="G1416">
        <v>100</v>
      </c>
      <c r="H1416" t="s">
        <v>27</v>
      </c>
      <c r="I1416" t="s">
        <v>38</v>
      </c>
      <c r="J1416" t="s">
        <v>36</v>
      </c>
      <c r="K1416" t="s">
        <v>30</v>
      </c>
      <c r="L1416" t="s">
        <v>31</v>
      </c>
      <c r="M1416">
        <v>3</v>
      </c>
      <c r="N1416" t="s">
        <v>32</v>
      </c>
      <c r="O1416" t="s">
        <v>33</v>
      </c>
      <c r="P1416">
        <v>24.223600000000001</v>
      </c>
      <c r="Q1416">
        <v>337925.15909999999</v>
      </c>
      <c r="R1416">
        <v>3063299.9994999999</v>
      </c>
      <c r="S1416">
        <v>337936.01620000001</v>
      </c>
      <c r="T1416">
        <v>3063321.6537000001</v>
      </c>
      <c r="U1416">
        <v>2.4223999999999999E-2</v>
      </c>
    </row>
    <row r="1417" spans="1:21" x14ac:dyDescent="0.25">
      <c r="A1417">
        <v>1415</v>
      </c>
      <c r="B1417" t="s">
        <v>24</v>
      </c>
      <c r="C1417" t="s">
        <v>52</v>
      </c>
      <c r="D1417" t="s">
        <v>53</v>
      </c>
      <c r="E1417">
        <v>11</v>
      </c>
      <c r="F1417" t="s">
        <v>37</v>
      </c>
      <c r="G1417">
        <v>100</v>
      </c>
      <c r="H1417" t="s">
        <v>27</v>
      </c>
      <c r="I1417" t="s">
        <v>38</v>
      </c>
      <c r="J1417" t="s">
        <v>36</v>
      </c>
      <c r="K1417" t="s">
        <v>30</v>
      </c>
      <c r="L1417" t="s">
        <v>31</v>
      </c>
      <c r="M1417">
        <v>3</v>
      </c>
      <c r="N1417" t="s">
        <v>32</v>
      </c>
      <c r="O1417" t="s">
        <v>33</v>
      </c>
      <c r="P1417">
        <v>66.974100000000007</v>
      </c>
      <c r="Q1417">
        <v>337936.01620000001</v>
      </c>
      <c r="R1417">
        <v>3063321.6537000001</v>
      </c>
      <c r="S1417">
        <v>337966.0343</v>
      </c>
      <c r="T1417">
        <v>3063381.5238999999</v>
      </c>
      <c r="U1417">
        <v>6.6974000000000006E-2</v>
      </c>
    </row>
    <row r="1418" spans="1:21" x14ac:dyDescent="0.25">
      <c r="A1418">
        <v>1416</v>
      </c>
      <c r="B1418" t="s">
        <v>24</v>
      </c>
      <c r="C1418" t="s">
        <v>52</v>
      </c>
      <c r="D1418" t="s">
        <v>53</v>
      </c>
      <c r="E1418">
        <v>11</v>
      </c>
      <c r="F1418" t="s">
        <v>37</v>
      </c>
      <c r="G1418">
        <v>100</v>
      </c>
      <c r="H1418" t="s">
        <v>27</v>
      </c>
      <c r="I1418" t="s">
        <v>38</v>
      </c>
      <c r="J1418" t="s">
        <v>36</v>
      </c>
      <c r="K1418" t="s">
        <v>30</v>
      </c>
      <c r="L1418" t="s">
        <v>31</v>
      </c>
      <c r="M1418">
        <v>3</v>
      </c>
      <c r="N1418" t="s">
        <v>32</v>
      </c>
      <c r="O1418" t="s">
        <v>33</v>
      </c>
      <c r="P1418">
        <v>62.469299999999997</v>
      </c>
      <c r="Q1418">
        <v>337966.0343</v>
      </c>
      <c r="R1418">
        <v>3063381.5238999999</v>
      </c>
      <c r="S1418">
        <v>337998.92389999999</v>
      </c>
      <c r="T1418">
        <v>3063434.6340000001</v>
      </c>
      <c r="U1418">
        <v>6.2468999999999997E-2</v>
      </c>
    </row>
    <row r="1419" spans="1:21" x14ac:dyDescent="0.25">
      <c r="A1419">
        <v>1417</v>
      </c>
      <c r="B1419" t="s">
        <v>24</v>
      </c>
      <c r="C1419" t="s">
        <v>52</v>
      </c>
      <c r="D1419" t="s">
        <v>53</v>
      </c>
      <c r="E1419">
        <v>11</v>
      </c>
      <c r="F1419" t="s">
        <v>37</v>
      </c>
      <c r="G1419">
        <v>100</v>
      </c>
      <c r="H1419" t="s">
        <v>27</v>
      </c>
      <c r="I1419" t="s">
        <v>38</v>
      </c>
      <c r="J1419" t="s">
        <v>36</v>
      </c>
      <c r="K1419" t="s">
        <v>30</v>
      </c>
      <c r="L1419" t="s">
        <v>31</v>
      </c>
      <c r="M1419">
        <v>3</v>
      </c>
      <c r="N1419" t="s">
        <v>32</v>
      </c>
      <c r="O1419" t="s">
        <v>33</v>
      </c>
      <c r="P1419">
        <v>52.394199999999998</v>
      </c>
      <c r="Q1419">
        <v>337998.92389999999</v>
      </c>
      <c r="R1419">
        <v>3063434.6340000001</v>
      </c>
      <c r="S1419">
        <v>338029.33360000001</v>
      </c>
      <c r="T1419">
        <v>3063477.3001999999</v>
      </c>
      <c r="U1419">
        <v>5.2394000000000003E-2</v>
      </c>
    </row>
    <row r="1420" spans="1:21" x14ac:dyDescent="0.25">
      <c r="A1420">
        <v>1418</v>
      </c>
      <c r="B1420" t="s">
        <v>24</v>
      </c>
      <c r="C1420" t="s">
        <v>52</v>
      </c>
      <c r="D1420" t="s">
        <v>53</v>
      </c>
      <c r="E1420">
        <v>11</v>
      </c>
      <c r="F1420" t="s">
        <v>37</v>
      </c>
      <c r="G1420">
        <v>100</v>
      </c>
      <c r="H1420" t="s">
        <v>27</v>
      </c>
      <c r="I1420" t="s">
        <v>38</v>
      </c>
      <c r="J1420" t="s">
        <v>36</v>
      </c>
      <c r="K1420" t="s">
        <v>30</v>
      </c>
      <c r="L1420" t="s">
        <v>31</v>
      </c>
      <c r="M1420">
        <v>3</v>
      </c>
      <c r="N1420" t="s">
        <v>32</v>
      </c>
      <c r="O1420" t="s">
        <v>33</v>
      </c>
      <c r="P1420">
        <v>104.962</v>
      </c>
      <c r="Q1420">
        <v>338029.33360000001</v>
      </c>
      <c r="R1420">
        <v>3063477.3001999999</v>
      </c>
      <c r="S1420">
        <v>338093.07569999999</v>
      </c>
      <c r="T1420">
        <v>3063560.6905</v>
      </c>
      <c r="U1420">
        <v>0.104962</v>
      </c>
    </row>
    <row r="1421" spans="1:21" x14ac:dyDescent="0.25">
      <c r="A1421">
        <v>1419</v>
      </c>
      <c r="B1421" t="s">
        <v>24</v>
      </c>
      <c r="C1421" t="s">
        <v>52</v>
      </c>
      <c r="D1421" t="s">
        <v>53</v>
      </c>
      <c r="E1421">
        <v>11</v>
      </c>
      <c r="F1421" t="s">
        <v>37</v>
      </c>
      <c r="G1421">
        <v>100</v>
      </c>
      <c r="H1421" t="s">
        <v>27</v>
      </c>
      <c r="I1421" t="s">
        <v>38</v>
      </c>
      <c r="J1421" t="s">
        <v>36</v>
      </c>
      <c r="K1421" t="s">
        <v>30</v>
      </c>
      <c r="L1421" t="s">
        <v>31</v>
      </c>
      <c r="M1421">
        <v>3</v>
      </c>
      <c r="N1421" t="s">
        <v>32</v>
      </c>
      <c r="O1421" t="s">
        <v>33</v>
      </c>
      <c r="P1421">
        <v>34.2806</v>
      </c>
      <c r="Q1421">
        <v>338093.07569999999</v>
      </c>
      <c r="R1421">
        <v>3063560.6905</v>
      </c>
      <c r="S1421">
        <v>338113.89370000002</v>
      </c>
      <c r="T1421">
        <v>3063587.9259000001</v>
      </c>
      <c r="U1421">
        <v>3.4280999999999999E-2</v>
      </c>
    </row>
    <row r="1422" spans="1:21" x14ac:dyDescent="0.25">
      <c r="A1422">
        <v>1420</v>
      </c>
      <c r="B1422" t="s">
        <v>24</v>
      </c>
      <c r="C1422" t="s">
        <v>52</v>
      </c>
      <c r="D1422" t="s">
        <v>53</v>
      </c>
      <c r="E1422">
        <v>11</v>
      </c>
      <c r="F1422" t="s">
        <v>37</v>
      </c>
      <c r="G1422">
        <v>100</v>
      </c>
      <c r="H1422" t="s">
        <v>27</v>
      </c>
      <c r="I1422" t="s">
        <v>38</v>
      </c>
      <c r="J1422" t="s">
        <v>36</v>
      </c>
      <c r="K1422" t="s">
        <v>30</v>
      </c>
      <c r="L1422" t="s">
        <v>31</v>
      </c>
      <c r="M1422">
        <v>3</v>
      </c>
      <c r="N1422" t="s">
        <v>32</v>
      </c>
      <c r="O1422" t="s">
        <v>33</v>
      </c>
      <c r="P1422">
        <v>134.52099999999999</v>
      </c>
      <c r="Q1422">
        <v>338113.89370000002</v>
      </c>
      <c r="R1422">
        <v>3063587.9259000001</v>
      </c>
      <c r="S1422">
        <v>338198.9522</v>
      </c>
      <c r="T1422">
        <v>3063692.142</v>
      </c>
      <c r="U1422">
        <v>0.134521</v>
      </c>
    </row>
    <row r="1423" spans="1:21" x14ac:dyDescent="0.25">
      <c r="A1423">
        <v>1421</v>
      </c>
      <c r="B1423" t="s">
        <v>24</v>
      </c>
      <c r="C1423" t="s">
        <v>52</v>
      </c>
      <c r="D1423" t="s">
        <v>53</v>
      </c>
      <c r="E1423">
        <v>11</v>
      </c>
      <c r="F1423" t="s">
        <v>37</v>
      </c>
      <c r="G1423">
        <v>100</v>
      </c>
      <c r="H1423" t="s">
        <v>27</v>
      </c>
      <c r="I1423" t="s">
        <v>38</v>
      </c>
      <c r="J1423" t="s">
        <v>36</v>
      </c>
      <c r="K1423" t="s">
        <v>30</v>
      </c>
      <c r="L1423" t="s">
        <v>31</v>
      </c>
      <c r="M1423">
        <v>3</v>
      </c>
      <c r="N1423" t="s">
        <v>32</v>
      </c>
      <c r="O1423" t="s">
        <v>33</v>
      </c>
      <c r="P1423">
        <v>99.590400000000002</v>
      </c>
      <c r="Q1423">
        <v>338198.9522</v>
      </c>
      <c r="R1423">
        <v>3063692.142</v>
      </c>
      <c r="S1423">
        <v>338259.68349999998</v>
      </c>
      <c r="T1423">
        <v>3063771.0721</v>
      </c>
      <c r="U1423">
        <v>9.9589999999999998E-2</v>
      </c>
    </row>
    <row r="1424" spans="1:21" x14ac:dyDescent="0.25">
      <c r="A1424">
        <v>1422</v>
      </c>
      <c r="B1424" t="s">
        <v>24</v>
      </c>
      <c r="C1424" t="s">
        <v>52</v>
      </c>
      <c r="D1424" t="s">
        <v>53</v>
      </c>
      <c r="E1424">
        <v>11</v>
      </c>
      <c r="F1424" t="s">
        <v>37</v>
      </c>
      <c r="G1424">
        <v>100</v>
      </c>
      <c r="H1424" t="s">
        <v>27</v>
      </c>
      <c r="I1424" t="s">
        <v>38</v>
      </c>
      <c r="J1424" t="s">
        <v>36</v>
      </c>
      <c r="K1424" t="s">
        <v>30</v>
      </c>
      <c r="L1424" t="s">
        <v>31</v>
      </c>
      <c r="M1424">
        <v>3</v>
      </c>
      <c r="N1424" t="s">
        <v>32</v>
      </c>
      <c r="O1424" t="s">
        <v>33</v>
      </c>
      <c r="P1424">
        <v>87.359499999999997</v>
      </c>
      <c r="Q1424">
        <v>338259.68349999998</v>
      </c>
      <c r="R1424">
        <v>3063771.0721</v>
      </c>
      <c r="S1424">
        <v>338306.30440000002</v>
      </c>
      <c r="T1424">
        <v>3063844.9515</v>
      </c>
      <c r="U1424">
        <v>8.7359000000000006E-2</v>
      </c>
    </row>
    <row r="1425" spans="1:21" x14ac:dyDescent="0.25">
      <c r="A1425">
        <v>1423</v>
      </c>
      <c r="B1425" t="s">
        <v>24</v>
      </c>
      <c r="C1425" t="s">
        <v>52</v>
      </c>
      <c r="D1425" t="s">
        <v>53</v>
      </c>
      <c r="E1425">
        <v>11</v>
      </c>
      <c r="F1425" t="s">
        <v>37</v>
      </c>
      <c r="G1425">
        <v>100</v>
      </c>
      <c r="H1425" t="s">
        <v>27</v>
      </c>
      <c r="I1425" t="s">
        <v>38</v>
      </c>
      <c r="J1425" t="s">
        <v>36</v>
      </c>
      <c r="K1425" t="s">
        <v>30</v>
      </c>
      <c r="L1425" t="s">
        <v>31</v>
      </c>
      <c r="M1425">
        <v>3</v>
      </c>
      <c r="N1425" t="s">
        <v>32</v>
      </c>
      <c r="O1425" t="s">
        <v>33</v>
      </c>
      <c r="P1425">
        <v>63.966099999999997</v>
      </c>
      <c r="Q1425">
        <v>338306.30440000002</v>
      </c>
      <c r="R1425">
        <v>3063844.9515</v>
      </c>
      <c r="S1425">
        <v>338341.92097099999</v>
      </c>
      <c r="T1425">
        <v>3063898.08452</v>
      </c>
      <c r="U1425">
        <v>6.3965999999999995E-2</v>
      </c>
    </row>
    <row r="1426" spans="1:21" x14ac:dyDescent="0.25">
      <c r="A1426">
        <v>1424</v>
      </c>
      <c r="B1426" t="s">
        <v>24</v>
      </c>
      <c r="C1426" t="s">
        <v>52</v>
      </c>
      <c r="D1426" t="s">
        <v>53</v>
      </c>
      <c r="E1426">
        <v>11</v>
      </c>
      <c r="F1426" t="s">
        <v>37</v>
      </c>
      <c r="G1426">
        <v>100</v>
      </c>
      <c r="H1426" t="s">
        <v>27</v>
      </c>
      <c r="I1426" t="s">
        <v>38</v>
      </c>
      <c r="J1426" t="s">
        <v>36</v>
      </c>
      <c r="K1426" t="s">
        <v>30</v>
      </c>
      <c r="L1426" t="s">
        <v>31</v>
      </c>
      <c r="M1426">
        <v>3</v>
      </c>
      <c r="N1426" t="s">
        <v>32</v>
      </c>
      <c r="O1426" t="s">
        <v>33</v>
      </c>
      <c r="P1426">
        <v>46.459099999999999</v>
      </c>
      <c r="Q1426">
        <v>338341.92097099999</v>
      </c>
      <c r="R1426">
        <v>3063898.08452</v>
      </c>
      <c r="S1426">
        <v>338367.78960000002</v>
      </c>
      <c r="T1426">
        <v>3063936.6754999999</v>
      </c>
      <c r="U1426">
        <v>4.6459E-2</v>
      </c>
    </row>
    <row r="1427" spans="1:21" x14ac:dyDescent="0.25">
      <c r="A1427">
        <v>1425</v>
      </c>
      <c r="B1427" t="s">
        <v>24</v>
      </c>
      <c r="C1427" t="s">
        <v>52</v>
      </c>
      <c r="D1427" t="s">
        <v>53</v>
      </c>
      <c r="E1427">
        <v>11</v>
      </c>
      <c r="F1427" t="s">
        <v>37</v>
      </c>
      <c r="G1427">
        <v>100</v>
      </c>
      <c r="H1427" t="s">
        <v>27</v>
      </c>
      <c r="I1427" t="s">
        <v>38</v>
      </c>
      <c r="J1427" t="s">
        <v>36</v>
      </c>
      <c r="K1427" t="s">
        <v>30</v>
      </c>
      <c r="L1427" t="s">
        <v>31</v>
      </c>
      <c r="M1427">
        <v>3</v>
      </c>
      <c r="N1427" t="s">
        <v>32</v>
      </c>
      <c r="O1427" t="s">
        <v>33</v>
      </c>
      <c r="P1427">
        <v>88.552599999999998</v>
      </c>
      <c r="Q1427">
        <v>338367.78960000002</v>
      </c>
      <c r="R1427">
        <v>3063936.6754999999</v>
      </c>
      <c r="S1427">
        <v>338413.84749999997</v>
      </c>
      <c r="T1427">
        <v>3064012.3076999998</v>
      </c>
      <c r="U1427">
        <v>8.8553000000000007E-2</v>
      </c>
    </row>
    <row r="1428" spans="1:21" x14ac:dyDescent="0.25">
      <c r="A1428">
        <v>1426</v>
      </c>
      <c r="B1428" t="s">
        <v>24</v>
      </c>
      <c r="C1428" t="s">
        <v>52</v>
      </c>
      <c r="D1428" t="s">
        <v>53</v>
      </c>
      <c r="E1428">
        <v>11</v>
      </c>
      <c r="F1428" t="s">
        <v>37</v>
      </c>
      <c r="G1428">
        <v>100</v>
      </c>
      <c r="H1428" t="s">
        <v>27</v>
      </c>
      <c r="I1428" t="s">
        <v>38</v>
      </c>
      <c r="J1428" t="s">
        <v>36</v>
      </c>
      <c r="K1428" t="s">
        <v>30</v>
      </c>
      <c r="L1428" t="s">
        <v>31</v>
      </c>
      <c r="M1428">
        <v>3</v>
      </c>
      <c r="N1428" t="s">
        <v>32</v>
      </c>
      <c r="O1428" t="s">
        <v>33</v>
      </c>
      <c r="P1428">
        <v>21.467199999999998</v>
      </c>
      <c r="Q1428">
        <v>338413.84749999997</v>
      </c>
      <c r="R1428">
        <v>3064012.3076999998</v>
      </c>
      <c r="S1428">
        <v>338418.80589999998</v>
      </c>
      <c r="T1428">
        <v>3064033.1943999999</v>
      </c>
      <c r="U1428">
        <v>2.1467E-2</v>
      </c>
    </row>
    <row r="1429" spans="1:21" x14ac:dyDescent="0.25">
      <c r="A1429">
        <v>1427</v>
      </c>
      <c r="B1429" t="s">
        <v>24</v>
      </c>
      <c r="C1429" t="s">
        <v>52</v>
      </c>
      <c r="D1429" t="s">
        <v>53</v>
      </c>
      <c r="E1429">
        <v>11</v>
      </c>
      <c r="F1429" t="s">
        <v>37</v>
      </c>
      <c r="G1429">
        <v>100</v>
      </c>
      <c r="H1429" t="s">
        <v>27</v>
      </c>
      <c r="I1429" t="s">
        <v>38</v>
      </c>
      <c r="J1429" t="s">
        <v>36</v>
      </c>
      <c r="K1429" t="s">
        <v>30</v>
      </c>
      <c r="L1429" t="s">
        <v>31</v>
      </c>
      <c r="M1429">
        <v>3</v>
      </c>
      <c r="N1429" t="s">
        <v>32</v>
      </c>
      <c r="O1429" t="s">
        <v>33</v>
      </c>
      <c r="P1429">
        <v>58.463900000000002</v>
      </c>
      <c r="Q1429">
        <v>338418.80589999998</v>
      </c>
      <c r="R1429">
        <v>3064033.1943999999</v>
      </c>
      <c r="S1429">
        <v>338404.34659999999</v>
      </c>
      <c r="T1429">
        <v>3064089.8421</v>
      </c>
      <c r="U1429">
        <v>5.8464000000000002E-2</v>
      </c>
    </row>
    <row r="1430" spans="1:21" x14ac:dyDescent="0.25">
      <c r="A1430">
        <v>1428</v>
      </c>
      <c r="B1430" t="s">
        <v>24</v>
      </c>
      <c r="C1430" t="s">
        <v>52</v>
      </c>
      <c r="D1430" t="s">
        <v>53</v>
      </c>
      <c r="E1430">
        <v>11</v>
      </c>
      <c r="F1430" t="s">
        <v>37</v>
      </c>
      <c r="G1430">
        <v>100</v>
      </c>
      <c r="H1430" t="s">
        <v>27</v>
      </c>
      <c r="I1430" t="s">
        <v>38</v>
      </c>
      <c r="J1430" t="s">
        <v>36</v>
      </c>
      <c r="K1430" t="s">
        <v>30</v>
      </c>
      <c r="L1430" t="s">
        <v>31</v>
      </c>
      <c r="M1430">
        <v>3</v>
      </c>
      <c r="N1430" t="s">
        <v>32</v>
      </c>
      <c r="O1430" t="s">
        <v>33</v>
      </c>
      <c r="P1430">
        <v>50.967500000000001</v>
      </c>
      <c r="Q1430">
        <v>338404.34659999999</v>
      </c>
      <c r="R1430">
        <v>3064089.8421</v>
      </c>
      <c r="S1430">
        <v>338399.16979999997</v>
      </c>
      <c r="T1430">
        <v>3064140.5460000001</v>
      </c>
      <c r="U1430">
        <v>5.0966999999999998E-2</v>
      </c>
    </row>
    <row r="1431" spans="1:21" x14ac:dyDescent="0.25">
      <c r="A1431">
        <v>1429</v>
      </c>
      <c r="B1431" t="s">
        <v>24</v>
      </c>
      <c r="C1431" t="s">
        <v>52</v>
      </c>
      <c r="D1431" t="s">
        <v>53</v>
      </c>
      <c r="E1431">
        <v>11</v>
      </c>
      <c r="F1431" t="s">
        <v>37</v>
      </c>
      <c r="G1431">
        <v>100</v>
      </c>
      <c r="H1431" t="s">
        <v>27</v>
      </c>
      <c r="I1431" t="s">
        <v>38</v>
      </c>
      <c r="J1431" t="s">
        <v>36</v>
      </c>
      <c r="K1431" t="s">
        <v>30</v>
      </c>
      <c r="L1431" t="s">
        <v>31</v>
      </c>
      <c r="M1431">
        <v>3</v>
      </c>
      <c r="N1431" t="s">
        <v>32</v>
      </c>
      <c r="O1431" t="s">
        <v>33</v>
      </c>
      <c r="P1431">
        <v>75.005899999999997</v>
      </c>
      <c r="Q1431">
        <v>338399.16979999997</v>
      </c>
      <c r="R1431">
        <v>3064140.5460000001</v>
      </c>
      <c r="S1431">
        <v>338408.93489999999</v>
      </c>
      <c r="T1431">
        <v>3064214.9134999998</v>
      </c>
      <c r="U1431">
        <v>7.5006000000000003E-2</v>
      </c>
    </row>
    <row r="1432" spans="1:21" x14ac:dyDescent="0.25">
      <c r="A1432">
        <v>1430</v>
      </c>
      <c r="B1432" t="s">
        <v>24</v>
      </c>
      <c r="C1432" t="s">
        <v>52</v>
      </c>
      <c r="D1432" t="s">
        <v>53</v>
      </c>
      <c r="E1432">
        <v>11</v>
      </c>
      <c r="F1432" t="s">
        <v>37</v>
      </c>
      <c r="G1432">
        <v>100</v>
      </c>
      <c r="H1432" t="s">
        <v>27</v>
      </c>
      <c r="I1432" t="s">
        <v>38</v>
      </c>
      <c r="J1432" t="s">
        <v>36</v>
      </c>
      <c r="K1432" t="s">
        <v>30</v>
      </c>
      <c r="L1432" t="s">
        <v>31</v>
      </c>
      <c r="M1432">
        <v>3</v>
      </c>
      <c r="N1432" t="s">
        <v>32</v>
      </c>
      <c r="O1432" t="s">
        <v>33</v>
      </c>
      <c r="P1432">
        <v>49.107700000000001</v>
      </c>
      <c r="Q1432">
        <v>338408.93489999999</v>
      </c>
      <c r="R1432">
        <v>3064214.9134999998</v>
      </c>
      <c r="S1432">
        <v>338443.33559999999</v>
      </c>
      <c r="T1432">
        <v>3064249.9586</v>
      </c>
      <c r="U1432">
        <v>4.9107999999999999E-2</v>
      </c>
    </row>
    <row r="1433" spans="1:21" x14ac:dyDescent="0.25">
      <c r="A1433">
        <v>1431</v>
      </c>
      <c r="B1433" t="s">
        <v>24</v>
      </c>
      <c r="C1433" t="s">
        <v>52</v>
      </c>
      <c r="D1433" t="s">
        <v>53</v>
      </c>
      <c r="E1433">
        <v>11</v>
      </c>
      <c r="F1433" t="s">
        <v>37</v>
      </c>
      <c r="G1433">
        <v>100</v>
      </c>
      <c r="H1433" t="s">
        <v>27</v>
      </c>
      <c r="I1433" t="s">
        <v>38</v>
      </c>
      <c r="J1433" t="s">
        <v>36</v>
      </c>
      <c r="K1433" t="s">
        <v>30</v>
      </c>
      <c r="L1433" t="s">
        <v>31</v>
      </c>
      <c r="M1433">
        <v>3</v>
      </c>
      <c r="N1433" t="s">
        <v>32</v>
      </c>
      <c r="O1433" t="s">
        <v>33</v>
      </c>
      <c r="P1433">
        <v>10.845000000000001</v>
      </c>
      <c r="Q1433">
        <v>338443.33559999999</v>
      </c>
      <c r="R1433">
        <v>3064249.9586</v>
      </c>
      <c r="S1433">
        <v>338449.88630000001</v>
      </c>
      <c r="T1433">
        <v>3064258.6016000002</v>
      </c>
      <c r="U1433">
        <v>1.0845E-2</v>
      </c>
    </row>
    <row r="1434" spans="1:21" x14ac:dyDescent="0.25">
      <c r="A1434">
        <v>1432</v>
      </c>
      <c r="B1434" t="s">
        <v>24</v>
      </c>
      <c r="C1434" t="s">
        <v>52</v>
      </c>
      <c r="D1434" t="s">
        <v>53</v>
      </c>
      <c r="E1434">
        <v>11</v>
      </c>
      <c r="F1434" t="s">
        <v>37</v>
      </c>
      <c r="G1434">
        <v>100</v>
      </c>
      <c r="H1434" t="s">
        <v>27</v>
      </c>
      <c r="I1434" t="s">
        <v>38</v>
      </c>
      <c r="J1434" t="s">
        <v>36</v>
      </c>
      <c r="K1434" t="s">
        <v>30</v>
      </c>
      <c r="L1434" t="s">
        <v>31</v>
      </c>
      <c r="M1434">
        <v>3</v>
      </c>
      <c r="N1434" t="s">
        <v>32</v>
      </c>
      <c r="O1434" t="s">
        <v>33</v>
      </c>
      <c r="P1434">
        <v>217.494</v>
      </c>
      <c r="Q1434">
        <v>338449.88630000001</v>
      </c>
      <c r="R1434">
        <v>3064258.6016000002</v>
      </c>
      <c r="S1434">
        <v>338516.99420000002</v>
      </c>
      <c r="T1434">
        <v>3064465.4840000002</v>
      </c>
      <c r="U1434">
        <v>0.21749399999999999</v>
      </c>
    </row>
    <row r="1435" spans="1:21" x14ac:dyDescent="0.25">
      <c r="A1435">
        <v>1433</v>
      </c>
      <c r="B1435" t="s">
        <v>24</v>
      </c>
      <c r="C1435" t="s">
        <v>52</v>
      </c>
      <c r="D1435" t="s">
        <v>53</v>
      </c>
      <c r="E1435">
        <v>11</v>
      </c>
      <c r="F1435" t="s">
        <v>37</v>
      </c>
      <c r="G1435">
        <v>100</v>
      </c>
      <c r="H1435" t="s">
        <v>27</v>
      </c>
      <c r="I1435" t="s">
        <v>38</v>
      </c>
      <c r="J1435" t="s">
        <v>36</v>
      </c>
      <c r="K1435" t="s">
        <v>30</v>
      </c>
      <c r="L1435" t="s">
        <v>31</v>
      </c>
      <c r="M1435">
        <v>3</v>
      </c>
      <c r="N1435" t="s">
        <v>32</v>
      </c>
      <c r="O1435" t="s">
        <v>33</v>
      </c>
      <c r="P1435">
        <v>21.114100000000001</v>
      </c>
      <c r="Q1435">
        <v>338516.99420000002</v>
      </c>
      <c r="R1435">
        <v>3064465.4840000002</v>
      </c>
      <c r="S1435">
        <v>338526.02380000002</v>
      </c>
      <c r="T1435">
        <v>3064484.5699</v>
      </c>
      <c r="U1435">
        <v>2.1114000000000001E-2</v>
      </c>
    </row>
    <row r="1436" spans="1:21" x14ac:dyDescent="0.25">
      <c r="A1436">
        <v>1434</v>
      </c>
      <c r="B1436" t="s">
        <v>24</v>
      </c>
      <c r="C1436" t="s">
        <v>52</v>
      </c>
      <c r="D1436" t="s">
        <v>53</v>
      </c>
      <c r="E1436">
        <v>11</v>
      </c>
      <c r="F1436" t="s">
        <v>37</v>
      </c>
      <c r="G1436">
        <v>100</v>
      </c>
      <c r="H1436" t="s">
        <v>27</v>
      </c>
      <c r="I1436" t="s">
        <v>38</v>
      </c>
      <c r="J1436" t="s">
        <v>36</v>
      </c>
      <c r="K1436" t="s">
        <v>30</v>
      </c>
      <c r="L1436" t="s">
        <v>31</v>
      </c>
      <c r="M1436">
        <v>3</v>
      </c>
      <c r="N1436" t="s">
        <v>32</v>
      </c>
      <c r="O1436" t="s">
        <v>33</v>
      </c>
      <c r="P1436">
        <v>29.906199999999998</v>
      </c>
      <c r="Q1436">
        <v>338526.02380000002</v>
      </c>
      <c r="R1436">
        <v>3064484.5699</v>
      </c>
      <c r="S1436">
        <v>338549.66989999998</v>
      </c>
      <c r="T1436">
        <v>3064502.8796000001</v>
      </c>
      <c r="U1436">
        <v>2.9905999999999999E-2</v>
      </c>
    </row>
    <row r="1437" spans="1:21" x14ac:dyDescent="0.25">
      <c r="A1437">
        <v>1435</v>
      </c>
      <c r="B1437" t="s">
        <v>24</v>
      </c>
      <c r="C1437" t="s">
        <v>52</v>
      </c>
      <c r="D1437" t="s">
        <v>53</v>
      </c>
      <c r="E1437">
        <v>11</v>
      </c>
      <c r="F1437" t="s">
        <v>37</v>
      </c>
      <c r="G1437">
        <v>100</v>
      </c>
      <c r="H1437" t="s">
        <v>27</v>
      </c>
      <c r="I1437" t="s">
        <v>38</v>
      </c>
      <c r="J1437" t="s">
        <v>36</v>
      </c>
      <c r="K1437" t="s">
        <v>30</v>
      </c>
      <c r="L1437" t="s">
        <v>31</v>
      </c>
      <c r="M1437">
        <v>3</v>
      </c>
      <c r="N1437" t="s">
        <v>32</v>
      </c>
      <c r="O1437" t="s">
        <v>33</v>
      </c>
      <c r="P1437">
        <v>19.523599999999998</v>
      </c>
      <c r="Q1437">
        <v>338549.66989999998</v>
      </c>
      <c r="R1437">
        <v>3064502.8796000001</v>
      </c>
      <c r="S1437">
        <v>338568.9351</v>
      </c>
      <c r="T1437">
        <v>3064499.7137000002</v>
      </c>
      <c r="U1437">
        <v>1.9524E-2</v>
      </c>
    </row>
    <row r="1438" spans="1:21" x14ac:dyDescent="0.25">
      <c r="A1438">
        <v>1436</v>
      </c>
      <c r="B1438" t="s">
        <v>24</v>
      </c>
      <c r="C1438" t="s">
        <v>52</v>
      </c>
      <c r="D1438" t="s">
        <v>53</v>
      </c>
      <c r="E1438">
        <v>11</v>
      </c>
      <c r="F1438" t="s">
        <v>37</v>
      </c>
      <c r="G1438">
        <v>100</v>
      </c>
      <c r="H1438" t="s">
        <v>27</v>
      </c>
      <c r="I1438" t="s">
        <v>38</v>
      </c>
      <c r="J1438" t="s">
        <v>36</v>
      </c>
      <c r="K1438" t="s">
        <v>30</v>
      </c>
      <c r="L1438" t="s">
        <v>31</v>
      </c>
      <c r="M1438">
        <v>3</v>
      </c>
      <c r="N1438" t="s">
        <v>32</v>
      </c>
      <c r="O1438" t="s">
        <v>33</v>
      </c>
      <c r="P1438">
        <v>37.577599999999997</v>
      </c>
      <c r="Q1438">
        <v>338341.92099999997</v>
      </c>
      <c r="R1438">
        <v>3063898.0844999999</v>
      </c>
      <c r="S1438">
        <v>338375.23670000001</v>
      </c>
      <c r="T1438">
        <v>3063880.7023</v>
      </c>
      <c r="U1438">
        <v>3.7578E-2</v>
      </c>
    </row>
    <row r="1439" spans="1:21" x14ac:dyDescent="0.25">
      <c r="A1439">
        <v>1437</v>
      </c>
      <c r="B1439" t="s">
        <v>24</v>
      </c>
      <c r="C1439" t="s">
        <v>52</v>
      </c>
      <c r="D1439" t="s">
        <v>53</v>
      </c>
      <c r="E1439">
        <v>11</v>
      </c>
      <c r="F1439" t="s">
        <v>37</v>
      </c>
      <c r="G1439">
        <v>100</v>
      </c>
      <c r="H1439" t="s">
        <v>27</v>
      </c>
      <c r="I1439" t="s">
        <v>38</v>
      </c>
      <c r="J1439" t="s">
        <v>36</v>
      </c>
      <c r="K1439" t="s">
        <v>30</v>
      </c>
      <c r="L1439" t="s">
        <v>31</v>
      </c>
      <c r="M1439">
        <v>3</v>
      </c>
      <c r="N1439" t="s">
        <v>32</v>
      </c>
      <c r="O1439" t="s">
        <v>33</v>
      </c>
      <c r="P1439">
        <v>38.7226</v>
      </c>
      <c r="Q1439">
        <v>338375.23670000001</v>
      </c>
      <c r="R1439">
        <v>3063880.7023</v>
      </c>
      <c r="S1439">
        <v>338413.8077</v>
      </c>
      <c r="T1439">
        <v>3063877.2793999999</v>
      </c>
      <c r="U1439">
        <v>3.8723E-2</v>
      </c>
    </row>
    <row r="1440" spans="1:21" x14ac:dyDescent="0.25">
      <c r="A1440">
        <v>1438</v>
      </c>
      <c r="B1440" t="s">
        <v>24</v>
      </c>
      <c r="C1440" t="s">
        <v>52</v>
      </c>
      <c r="D1440" t="s">
        <v>53</v>
      </c>
      <c r="E1440">
        <v>11</v>
      </c>
      <c r="F1440" t="s">
        <v>37</v>
      </c>
      <c r="G1440">
        <v>100</v>
      </c>
      <c r="H1440" t="s">
        <v>27</v>
      </c>
      <c r="I1440" t="s">
        <v>38</v>
      </c>
      <c r="J1440" t="s">
        <v>36</v>
      </c>
      <c r="K1440" t="s">
        <v>30</v>
      </c>
      <c r="L1440" t="s">
        <v>31</v>
      </c>
      <c r="M1440">
        <v>3</v>
      </c>
      <c r="N1440" t="s">
        <v>32</v>
      </c>
      <c r="O1440" t="s">
        <v>33</v>
      </c>
      <c r="P1440">
        <v>61.563400000000001</v>
      </c>
      <c r="Q1440">
        <v>338413.8077</v>
      </c>
      <c r="R1440">
        <v>3063877.2793999999</v>
      </c>
      <c r="S1440">
        <v>338473.67839999998</v>
      </c>
      <c r="T1440">
        <v>3063891.6162999999</v>
      </c>
      <c r="U1440">
        <v>6.1563E-2</v>
      </c>
    </row>
    <row r="1441" spans="1:21" x14ac:dyDescent="0.25">
      <c r="A1441">
        <v>1439</v>
      </c>
      <c r="B1441" t="s">
        <v>24</v>
      </c>
      <c r="C1441" t="s">
        <v>52</v>
      </c>
      <c r="D1441" t="s">
        <v>53</v>
      </c>
      <c r="E1441">
        <v>11</v>
      </c>
      <c r="F1441" t="s">
        <v>37</v>
      </c>
      <c r="G1441">
        <v>100</v>
      </c>
      <c r="H1441" t="s">
        <v>27</v>
      </c>
      <c r="I1441" t="s">
        <v>38</v>
      </c>
      <c r="J1441" t="s">
        <v>36</v>
      </c>
      <c r="K1441" t="s">
        <v>30</v>
      </c>
      <c r="L1441" t="s">
        <v>31</v>
      </c>
      <c r="M1441">
        <v>3</v>
      </c>
      <c r="N1441" t="s">
        <v>32</v>
      </c>
      <c r="O1441" t="s">
        <v>33</v>
      </c>
      <c r="P1441">
        <v>57.605499999999999</v>
      </c>
      <c r="Q1441">
        <v>338473.67839999998</v>
      </c>
      <c r="R1441">
        <v>3063891.6162999999</v>
      </c>
      <c r="S1441">
        <v>338530.55440000002</v>
      </c>
      <c r="T1441">
        <v>3063900.7549999999</v>
      </c>
      <c r="U1441">
        <v>5.7605999999999997E-2</v>
      </c>
    </row>
    <row r="1442" spans="1:21" x14ac:dyDescent="0.25">
      <c r="A1442">
        <v>1440</v>
      </c>
      <c r="B1442" t="s">
        <v>24</v>
      </c>
      <c r="C1442" t="s">
        <v>52</v>
      </c>
      <c r="D1442" t="s">
        <v>53</v>
      </c>
      <c r="E1442">
        <v>11</v>
      </c>
      <c r="F1442" t="s">
        <v>37</v>
      </c>
      <c r="G1442">
        <v>100</v>
      </c>
      <c r="H1442" t="s">
        <v>27</v>
      </c>
      <c r="I1442" t="s">
        <v>38</v>
      </c>
      <c r="J1442" t="s">
        <v>36</v>
      </c>
      <c r="K1442" t="s">
        <v>30</v>
      </c>
      <c r="L1442" t="s">
        <v>31</v>
      </c>
      <c r="M1442">
        <v>3</v>
      </c>
      <c r="N1442" t="s">
        <v>32</v>
      </c>
      <c r="O1442" t="s">
        <v>33</v>
      </c>
      <c r="P1442">
        <v>64.811700000000002</v>
      </c>
      <c r="Q1442">
        <v>338530.55440000002</v>
      </c>
      <c r="R1442">
        <v>3063900.7549999999</v>
      </c>
      <c r="S1442">
        <v>338591.12560000003</v>
      </c>
      <c r="T1442">
        <v>3063923.8133999999</v>
      </c>
      <c r="U1442">
        <v>6.4811999999999995E-2</v>
      </c>
    </row>
    <row r="1443" spans="1:21" x14ac:dyDescent="0.25">
      <c r="A1443">
        <v>1441</v>
      </c>
      <c r="B1443" t="s">
        <v>24</v>
      </c>
      <c r="C1443" t="s">
        <v>52</v>
      </c>
      <c r="D1443" t="s">
        <v>53</v>
      </c>
      <c r="E1443">
        <v>11</v>
      </c>
      <c r="F1443" t="s">
        <v>37</v>
      </c>
      <c r="G1443">
        <v>100</v>
      </c>
      <c r="H1443" t="s">
        <v>27</v>
      </c>
      <c r="I1443" t="s">
        <v>38</v>
      </c>
      <c r="J1443" t="s">
        <v>36</v>
      </c>
      <c r="K1443" t="s">
        <v>30</v>
      </c>
      <c r="L1443" t="s">
        <v>31</v>
      </c>
      <c r="M1443">
        <v>3</v>
      </c>
      <c r="N1443" t="s">
        <v>32</v>
      </c>
      <c r="O1443" t="s">
        <v>33</v>
      </c>
      <c r="P1443">
        <v>34.088200000000001</v>
      </c>
      <c r="Q1443">
        <v>338591.12560000003</v>
      </c>
      <c r="R1443">
        <v>3063923.8133999999</v>
      </c>
      <c r="S1443">
        <v>338622.88520000002</v>
      </c>
      <c r="T1443">
        <v>3063936.1962000001</v>
      </c>
      <c r="U1443">
        <v>3.4088E-2</v>
      </c>
    </row>
    <row r="1444" spans="1:21" x14ac:dyDescent="0.25">
      <c r="A1444">
        <v>1442</v>
      </c>
      <c r="B1444" t="s">
        <v>24</v>
      </c>
      <c r="C1444" t="s">
        <v>52</v>
      </c>
      <c r="D1444" t="s">
        <v>53</v>
      </c>
      <c r="E1444">
        <v>11</v>
      </c>
      <c r="F1444" t="s">
        <v>37</v>
      </c>
      <c r="G1444">
        <v>100</v>
      </c>
      <c r="H1444" t="s">
        <v>27</v>
      </c>
      <c r="I1444" t="s">
        <v>38</v>
      </c>
      <c r="J1444" t="s">
        <v>36</v>
      </c>
      <c r="K1444" t="s">
        <v>30</v>
      </c>
      <c r="L1444" t="s">
        <v>31</v>
      </c>
      <c r="M1444">
        <v>3</v>
      </c>
      <c r="N1444" t="s">
        <v>32</v>
      </c>
      <c r="O1444" t="s">
        <v>33</v>
      </c>
      <c r="P1444">
        <v>67.560100000000006</v>
      </c>
      <c r="Q1444">
        <v>338622.88520000002</v>
      </c>
      <c r="R1444">
        <v>3063936.1962000001</v>
      </c>
      <c r="S1444">
        <v>338678.9693</v>
      </c>
      <c r="T1444">
        <v>3063973.8650000002</v>
      </c>
      <c r="U1444">
        <v>6.7559999999999995E-2</v>
      </c>
    </row>
    <row r="1445" spans="1:21" x14ac:dyDescent="0.25">
      <c r="A1445">
        <v>1443</v>
      </c>
      <c r="B1445" t="s">
        <v>24</v>
      </c>
      <c r="C1445" t="s">
        <v>52</v>
      </c>
      <c r="D1445" t="s">
        <v>53</v>
      </c>
      <c r="E1445">
        <v>11</v>
      </c>
      <c r="F1445" t="s">
        <v>37</v>
      </c>
      <c r="G1445">
        <v>100</v>
      </c>
      <c r="H1445" t="s">
        <v>27</v>
      </c>
      <c r="I1445" t="s">
        <v>38</v>
      </c>
      <c r="J1445" t="s">
        <v>36</v>
      </c>
      <c r="K1445" t="s">
        <v>30</v>
      </c>
      <c r="L1445" t="s">
        <v>31</v>
      </c>
      <c r="M1445">
        <v>3</v>
      </c>
      <c r="N1445" t="s">
        <v>32</v>
      </c>
      <c r="O1445" t="s">
        <v>33</v>
      </c>
      <c r="P1445">
        <v>45.249899999999997</v>
      </c>
      <c r="Q1445">
        <v>338678.9693</v>
      </c>
      <c r="R1445">
        <v>3063973.8650000002</v>
      </c>
      <c r="S1445">
        <v>338722.9903</v>
      </c>
      <c r="T1445">
        <v>3063984.3391999998</v>
      </c>
      <c r="U1445">
        <v>4.5249999999999999E-2</v>
      </c>
    </row>
    <row r="1446" spans="1:21" x14ac:dyDescent="0.25">
      <c r="A1446">
        <v>1444</v>
      </c>
      <c r="B1446" t="s">
        <v>24</v>
      </c>
      <c r="C1446" t="s">
        <v>52</v>
      </c>
      <c r="D1446" t="s">
        <v>53</v>
      </c>
      <c r="E1446">
        <v>11</v>
      </c>
      <c r="F1446" t="s">
        <v>37</v>
      </c>
      <c r="G1446">
        <v>100</v>
      </c>
      <c r="H1446" t="s">
        <v>27</v>
      </c>
      <c r="I1446" t="s">
        <v>38</v>
      </c>
      <c r="J1446" t="s">
        <v>36</v>
      </c>
      <c r="K1446" t="s">
        <v>30</v>
      </c>
      <c r="L1446" t="s">
        <v>31</v>
      </c>
      <c r="M1446">
        <v>3</v>
      </c>
      <c r="N1446" t="s">
        <v>32</v>
      </c>
      <c r="O1446" t="s">
        <v>33</v>
      </c>
      <c r="P1446">
        <v>48.228900000000003</v>
      </c>
      <c r="Q1446">
        <v>338722.9903</v>
      </c>
      <c r="R1446">
        <v>3063984.3391999998</v>
      </c>
      <c r="S1446">
        <v>338769.94390000001</v>
      </c>
      <c r="T1446">
        <v>3063995.3566000001</v>
      </c>
      <c r="U1446">
        <v>4.8229000000000001E-2</v>
      </c>
    </row>
    <row r="1447" spans="1:21" x14ac:dyDescent="0.25">
      <c r="A1447">
        <v>1445</v>
      </c>
      <c r="B1447" t="s">
        <v>24</v>
      </c>
      <c r="C1447" t="s">
        <v>52</v>
      </c>
      <c r="D1447" t="s">
        <v>53</v>
      </c>
      <c r="E1447">
        <v>11</v>
      </c>
      <c r="F1447" t="s">
        <v>37</v>
      </c>
      <c r="G1447">
        <v>100</v>
      </c>
      <c r="H1447" t="s">
        <v>27</v>
      </c>
      <c r="I1447" t="s">
        <v>38</v>
      </c>
      <c r="J1447" t="s">
        <v>36</v>
      </c>
      <c r="K1447" t="s">
        <v>30</v>
      </c>
      <c r="L1447" t="s">
        <v>31</v>
      </c>
      <c r="M1447">
        <v>3</v>
      </c>
      <c r="N1447" t="s">
        <v>32</v>
      </c>
      <c r="O1447" t="s">
        <v>33</v>
      </c>
      <c r="P1447">
        <v>50.502200000000002</v>
      </c>
      <c r="Q1447">
        <v>338769.94390000001</v>
      </c>
      <c r="R1447">
        <v>3063995.3566000001</v>
      </c>
      <c r="S1447">
        <v>338817.55959999998</v>
      </c>
      <c r="T1447">
        <v>3064012.1856</v>
      </c>
      <c r="U1447">
        <v>5.0501999999999998E-2</v>
      </c>
    </row>
    <row r="1448" spans="1:21" x14ac:dyDescent="0.25">
      <c r="A1448">
        <v>1446</v>
      </c>
      <c r="B1448" t="s">
        <v>24</v>
      </c>
      <c r="C1448" t="s">
        <v>52</v>
      </c>
      <c r="D1448" t="s">
        <v>53</v>
      </c>
      <c r="E1448">
        <v>11</v>
      </c>
      <c r="F1448" t="s">
        <v>37</v>
      </c>
      <c r="G1448">
        <v>100</v>
      </c>
      <c r="H1448" t="s">
        <v>27</v>
      </c>
      <c r="I1448" t="s">
        <v>38</v>
      </c>
      <c r="J1448" t="s">
        <v>36</v>
      </c>
      <c r="K1448" t="s">
        <v>30</v>
      </c>
      <c r="L1448" t="s">
        <v>31</v>
      </c>
      <c r="M1448">
        <v>3</v>
      </c>
      <c r="N1448" t="s">
        <v>32</v>
      </c>
      <c r="O1448" t="s">
        <v>33</v>
      </c>
      <c r="P1448">
        <v>55.6845</v>
      </c>
      <c r="Q1448">
        <v>338817.55959999998</v>
      </c>
      <c r="R1448">
        <v>3064012.1856</v>
      </c>
      <c r="S1448">
        <v>338868.18489999999</v>
      </c>
      <c r="T1448">
        <v>3064035.3769999999</v>
      </c>
      <c r="U1448">
        <v>5.5683999999999997E-2</v>
      </c>
    </row>
    <row r="1449" spans="1:21" x14ac:dyDescent="0.25">
      <c r="A1449">
        <v>1447</v>
      </c>
      <c r="B1449" t="s">
        <v>24</v>
      </c>
      <c r="C1449" t="s">
        <v>52</v>
      </c>
      <c r="D1449" t="s">
        <v>53</v>
      </c>
      <c r="E1449">
        <v>11</v>
      </c>
      <c r="F1449" t="s">
        <v>37</v>
      </c>
      <c r="G1449">
        <v>100</v>
      </c>
      <c r="H1449" t="s">
        <v>27</v>
      </c>
      <c r="I1449" t="s">
        <v>38</v>
      </c>
      <c r="J1449" t="s">
        <v>36</v>
      </c>
      <c r="K1449" t="s">
        <v>30</v>
      </c>
      <c r="L1449" t="s">
        <v>31</v>
      </c>
      <c r="M1449">
        <v>3</v>
      </c>
      <c r="N1449" t="s">
        <v>32</v>
      </c>
      <c r="O1449" t="s">
        <v>33</v>
      </c>
      <c r="P1449">
        <v>23.660599999999999</v>
      </c>
      <c r="Q1449">
        <v>338868.18489999999</v>
      </c>
      <c r="R1449">
        <v>3064035.3769999999</v>
      </c>
      <c r="S1449">
        <v>338891.63069999998</v>
      </c>
      <c r="T1449">
        <v>3064038.5583000001</v>
      </c>
      <c r="U1449">
        <v>2.3661000000000001E-2</v>
      </c>
    </row>
    <row r="1450" spans="1:21" x14ac:dyDescent="0.25">
      <c r="A1450">
        <v>1448</v>
      </c>
      <c r="B1450" t="s">
        <v>24</v>
      </c>
      <c r="C1450" t="s">
        <v>52</v>
      </c>
      <c r="D1450" t="s">
        <v>53</v>
      </c>
      <c r="E1450">
        <v>11</v>
      </c>
      <c r="F1450" t="s">
        <v>37</v>
      </c>
      <c r="G1450">
        <v>100</v>
      </c>
      <c r="H1450" t="s">
        <v>27</v>
      </c>
      <c r="I1450" t="s">
        <v>38</v>
      </c>
      <c r="J1450" t="s">
        <v>36</v>
      </c>
      <c r="K1450" t="s">
        <v>30</v>
      </c>
      <c r="L1450" t="s">
        <v>31</v>
      </c>
      <c r="M1450">
        <v>3</v>
      </c>
      <c r="N1450" t="s">
        <v>32</v>
      </c>
      <c r="O1450" t="s">
        <v>33</v>
      </c>
      <c r="P1450">
        <v>45.814500000000002</v>
      </c>
      <c r="Q1450">
        <v>338891.63069999998</v>
      </c>
      <c r="R1450">
        <v>3064038.5583000001</v>
      </c>
      <c r="S1450">
        <v>338937.3137</v>
      </c>
      <c r="T1450">
        <v>3064042.0269999998</v>
      </c>
      <c r="U1450">
        <v>4.5814000000000001E-2</v>
      </c>
    </row>
    <row r="1451" spans="1:21" x14ac:dyDescent="0.25">
      <c r="A1451">
        <v>1449</v>
      </c>
      <c r="B1451" t="s">
        <v>24</v>
      </c>
      <c r="C1451" t="s">
        <v>52</v>
      </c>
      <c r="D1451" t="s">
        <v>53</v>
      </c>
      <c r="E1451">
        <v>11</v>
      </c>
      <c r="F1451" t="s">
        <v>37</v>
      </c>
      <c r="G1451">
        <v>100</v>
      </c>
      <c r="H1451" t="s">
        <v>27</v>
      </c>
      <c r="I1451" t="s">
        <v>38</v>
      </c>
      <c r="J1451" t="s">
        <v>36</v>
      </c>
      <c r="K1451" t="s">
        <v>30</v>
      </c>
      <c r="L1451" t="s">
        <v>31</v>
      </c>
      <c r="M1451">
        <v>3</v>
      </c>
      <c r="N1451" t="s">
        <v>32</v>
      </c>
      <c r="O1451" t="s">
        <v>33</v>
      </c>
      <c r="P1451">
        <v>25.263999999999999</v>
      </c>
      <c r="Q1451">
        <v>338937.3137</v>
      </c>
      <c r="R1451">
        <v>3064042.0269999998</v>
      </c>
      <c r="S1451">
        <v>338962.49890000001</v>
      </c>
      <c r="T1451">
        <v>3064044.0213000001</v>
      </c>
      <c r="U1451">
        <v>2.5264000000000002E-2</v>
      </c>
    </row>
    <row r="1452" spans="1:21" x14ac:dyDescent="0.25">
      <c r="A1452">
        <v>1450</v>
      </c>
      <c r="B1452" t="s">
        <v>24</v>
      </c>
      <c r="C1452" t="s">
        <v>52</v>
      </c>
      <c r="D1452" t="s">
        <v>53</v>
      </c>
      <c r="E1452">
        <v>11</v>
      </c>
      <c r="F1452" t="s">
        <v>37</v>
      </c>
      <c r="G1452">
        <v>100</v>
      </c>
      <c r="H1452" t="s">
        <v>27</v>
      </c>
      <c r="I1452" t="s">
        <v>38</v>
      </c>
      <c r="J1452" t="s">
        <v>36</v>
      </c>
      <c r="K1452" t="s">
        <v>30</v>
      </c>
      <c r="L1452" t="s">
        <v>31</v>
      </c>
      <c r="M1452">
        <v>3</v>
      </c>
      <c r="N1452" t="s">
        <v>32</v>
      </c>
      <c r="O1452" t="s">
        <v>33</v>
      </c>
      <c r="P1452">
        <v>12.8569</v>
      </c>
      <c r="Q1452">
        <v>338962.49890000001</v>
      </c>
      <c r="R1452">
        <v>3064044.0213000001</v>
      </c>
      <c r="S1452">
        <v>338972.55160000001</v>
      </c>
      <c r="T1452">
        <v>3064052.0364000001</v>
      </c>
      <c r="U1452">
        <v>1.2857E-2</v>
      </c>
    </row>
    <row r="1453" spans="1:21" x14ac:dyDescent="0.25">
      <c r="A1453">
        <v>1451</v>
      </c>
      <c r="B1453" t="s">
        <v>24</v>
      </c>
      <c r="C1453" t="s">
        <v>52</v>
      </c>
      <c r="D1453" t="s">
        <v>53</v>
      </c>
      <c r="E1453">
        <v>11</v>
      </c>
      <c r="F1453" t="s">
        <v>37</v>
      </c>
      <c r="G1453">
        <v>100</v>
      </c>
      <c r="H1453" t="s">
        <v>27</v>
      </c>
      <c r="I1453" t="s">
        <v>38</v>
      </c>
      <c r="J1453" t="s">
        <v>36</v>
      </c>
      <c r="K1453" t="s">
        <v>30</v>
      </c>
      <c r="L1453" t="s">
        <v>31</v>
      </c>
      <c r="M1453">
        <v>3</v>
      </c>
      <c r="N1453" t="s">
        <v>32</v>
      </c>
      <c r="O1453" t="s">
        <v>33</v>
      </c>
      <c r="P1453">
        <v>28.425999999999998</v>
      </c>
      <c r="Q1453">
        <v>338972.55160000001</v>
      </c>
      <c r="R1453">
        <v>3064052.0364000001</v>
      </c>
      <c r="S1453">
        <v>338978.18660000002</v>
      </c>
      <c r="T1453">
        <v>3064079.8983</v>
      </c>
      <c r="U1453">
        <v>2.8426E-2</v>
      </c>
    </row>
    <row r="1454" spans="1:21" x14ac:dyDescent="0.25">
      <c r="A1454">
        <v>1452</v>
      </c>
      <c r="B1454" t="s">
        <v>24</v>
      </c>
      <c r="C1454" t="s">
        <v>52</v>
      </c>
      <c r="D1454" t="s">
        <v>53</v>
      </c>
      <c r="E1454">
        <v>11</v>
      </c>
      <c r="F1454" t="s">
        <v>37</v>
      </c>
      <c r="G1454">
        <v>100</v>
      </c>
      <c r="H1454" t="s">
        <v>27</v>
      </c>
      <c r="I1454" t="s">
        <v>38</v>
      </c>
      <c r="J1454" t="s">
        <v>36</v>
      </c>
      <c r="K1454" t="s">
        <v>30</v>
      </c>
      <c r="L1454" t="s">
        <v>31</v>
      </c>
      <c r="M1454">
        <v>3</v>
      </c>
      <c r="N1454" t="s">
        <v>32</v>
      </c>
      <c r="O1454" t="s">
        <v>33</v>
      </c>
      <c r="P1454">
        <v>28.0868</v>
      </c>
      <c r="Q1454">
        <v>338978.18660000002</v>
      </c>
      <c r="R1454">
        <v>3064079.8983</v>
      </c>
      <c r="S1454">
        <v>338975.63170000003</v>
      </c>
      <c r="T1454">
        <v>3064107.8687</v>
      </c>
      <c r="U1454">
        <v>2.8087000000000001E-2</v>
      </c>
    </row>
    <row r="1455" spans="1:21" x14ac:dyDescent="0.25">
      <c r="A1455">
        <v>1453</v>
      </c>
      <c r="B1455" t="s">
        <v>24</v>
      </c>
      <c r="C1455" t="s">
        <v>52</v>
      </c>
      <c r="D1455" t="s">
        <v>53</v>
      </c>
      <c r="E1455">
        <v>11</v>
      </c>
      <c r="F1455" t="s">
        <v>37</v>
      </c>
      <c r="G1455">
        <v>100</v>
      </c>
      <c r="H1455" t="s">
        <v>27</v>
      </c>
      <c r="I1455" t="s">
        <v>38</v>
      </c>
      <c r="J1455" t="s">
        <v>36</v>
      </c>
      <c r="K1455" t="s">
        <v>30</v>
      </c>
      <c r="L1455" t="s">
        <v>31</v>
      </c>
      <c r="M1455">
        <v>3</v>
      </c>
      <c r="N1455" t="s">
        <v>32</v>
      </c>
      <c r="O1455" t="s">
        <v>33</v>
      </c>
      <c r="P1455">
        <v>72.86</v>
      </c>
      <c r="Q1455">
        <v>338975.63170000003</v>
      </c>
      <c r="R1455">
        <v>3064107.8687</v>
      </c>
      <c r="S1455">
        <v>338972.50050000002</v>
      </c>
      <c r="T1455">
        <v>3064180.6614000001</v>
      </c>
      <c r="U1455">
        <v>7.2859999999999994E-2</v>
      </c>
    </row>
    <row r="1456" spans="1:21" x14ac:dyDescent="0.25">
      <c r="A1456">
        <v>1454</v>
      </c>
      <c r="B1456" t="s">
        <v>24</v>
      </c>
      <c r="C1456" t="s">
        <v>52</v>
      </c>
      <c r="D1456" t="s">
        <v>53</v>
      </c>
      <c r="E1456">
        <v>11</v>
      </c>
      <c r="F1456" t="s">
        <v>37</v>
      </c>
      <c r="G1456">
        <v>100</v>
      </c>
      <c r="H1456" t="s">
        <v>27</v>
      </c>
      <c r="I1456" t="s">
        <v>38</v>
      </c>
      <c r="J1456" t="s">
        <v>36</v>
      </c>
      <c r="K1456" t="s">
        <v>30</v>
      </c>
      <c r="L1456" t="s">
        <v>31</v>
      </c>
      <c r="M1456">
        <v>3</v>
      </c>
      <c r="N1456" t="s">
        <v>32</v>
      </c>
      <c r="O1456" t="s">
        <v>33</v>
      </c>
      <c r="P1456">
        <v>43.350200000000001</v>
      </c>
      <c r="Q1456">
        <v>338972.50050000002</v>
      </c>
      <c r="R1456">
        <v>3064180.6614000001</v>
      </c>
      <c r="S1456">
        <v>338984.17019999999</v>
      </c>
      <c r="T1456">
        <v>3064222.4112999998</v>
      </c>
      <c r="U1456">
        <v>4.335E-2</v>
      </c>
    </row>
    <row r="1457" spans="1:21" x14ac:dyDescent="0.25">
      <c r="A1457">
        <v>1455</v>
      </c>
      <c r="B1457" t="s">
        <v>24</v>
      </c>
      <c r="C1457" t="s">
        <v>52</v>
      </c>
      <c r="D1457" t="s">
        <v>53</v>
      </c>
      <c r="E1457">
        <v>11</v>
      </c>
      <c r="F1457" t="s">
        <v>37</v>
      </c>
      <c r="G1457">
        <v>100</v>
      </c>
      <c r="H1457" t="s">
        <v>27</v>
      </c>
      <c r="I1457" t="s">
        <v>38</v>
      </c>
      <c r="J1457" t="s">
        <v>36</v>
      </c>
      <c r="K1457" t="s">
        <v>30</v>
      </c>
      <c r="L1457" t="s">
        <v>31</v>
      </c>
      <c r="M1457">
        <v>3</v>
      </c>
      <c r="N1457" t="s">
        <v>32</v>
      </c>
      <c r="O1457" t="s">
        <v>33</v>
      </c>
      <c r="P1457">
        <v>41.358199999999997</v>
      </c>
      <c r="Q1457">
        <v>338984.17019999999</v>
      </c>
      <c r="R1457">
        <v>3064222.4112999998</v>
      </c>
      <c r="S1457">
        <v>338993.12760000001</v>
      </c>
      <c r="T1457">
        <v>3064262.7878</v>
      </c>
      <c r="U1457">
        <v>4.1357999999999999E-2</v>
      </c>
    </row>
    <row r="1458" spans="1:21" x14ac:dyDescent="0.25">
      <c r="A1458">
        <v>1456</v>
      </c>
      <c r="B1458" t="s">
        <v>24</v>
      </c>
      <c r="C1458" t="s">
        <v>52</v>
      </c>
      <c r="D1458" t="s">
        <v>53</v>
      </c>
      <c r="E1458">
        <v>11</v>
      </c>
      <c r="F1458" t="s">
        <v>37</v>
      </c>
      <c r="G1458">
        <v>100</v>
      </c>
      <c r="H1458" t="s">
        <v>27</v>
      </c>
      <c r="I1458" t="s">
        <v>38</v>
      </c>
      <c r="J1458" t="s">
        <v>36</v>
      </c>
      <c r="K1458" t="s">
        <v>30</v>
      </c>
      <c r="L1458" t="s">
        <v>31</v>
      </c>
      <c r="M1458">
        <v>3</v>
      </c>
      <c r="N1458" t="s">
        <v>32</v>
      </c>
      <c r="O1458" t="s">
        <v>33</v>
      </c>
      <c r="P1458">
        <v>9.6816399999999998</v>
      </c>
      <c r="Q1458">
        <v>338993.12760000001</v>
      </c>
      <c r="R1458">
        <v>3064262.7878</v>
      </c>
      <c r="S1458">
        <v>338995.22449699999</v>
      </c>
      <c r="T1458">
        <v>3064272.2396399998</v>
      </c>
      <c r="U1458">
        <v>9.6819999999999996E-3</v>
      </c>
    </row>
    <row r="1459" spans="1:21" x14ac:dyDescent="0.25">
      <c r="A1459">
        <v>1457</v>
      </c>
      <c r="B1459" t="s">
        <v>24</v>
      </c>
      <c r="C1459" t="s">
        <v>52</v>
      </c>
      <c r="D1459" t="s">
        <v>53</v>
      </c>
      <c r="E1459">
        <v>11</v>
      </c>
      <c r="F1459" t="s">
        <v>37</v>
      </c>
      <c r="G1459">
        <v>100</v>
      </c>
      <c r="H1459" t="s">
        <v>27</v>
      </c>
      <c r="I1459" t="s">
        <v>38</v>
      </c>
      <c r="J1459" t="s">
        <v>36</v>
      </c>
      <c r="K1459" t="s">
        <v>30</v>
      </c>
      <c r="L1459" t="s">
        <v>31</v>
      </c>
      <c r="M1459">
        <v>3</v>
      </c>
      <c r="N1459" t="s">
        <v>32</v>
      </c>
      <c r="O1459" t="s">
        <v>33</v>
      </c>
      <c r="P1459">
        <v>0.67365200000000003</v>
      </c>
      <c r="Q1459">
        <v>338995.22449699999</v>
      </c>
      <c r="R1459">
        <v>3064272.2396399998</v>
      </c>
      <c r="S1459">
        <v>338995.37040000001</v>
      </c>
      <c r="T1459">
        <v>3064272.8972999998</v>
      </c>
      <c r="U1459">
        <v>6.7400000000000001E-4</v>
      </c>
    </row>
    <row r="1460" spans="1:21" x14ac:dyDescent="0.25">
      <c r="A1460">
        <v>1458</v>
      </c>
      <c r="B1460" t="s">
        <v>24</v>
      </c>
      <c r="C1460" t="s">
        <v>52</v>
      </c>
      <c r="D1460" t="s">
        <v>53</v>
      </c>
      <c r="E1460">
        <v>11</v>
      </c>
      <c r="F1460" t="s">
        <v>37</v>
      </c>
      <c r="G1460">
        <v>100</v>
      </c>
      <c r="H1460" t="s">
        <v>27</v>
      </c>
      <c r="I1460" t="s">
        <v>38</v>
      </c>
      <c r="J1460" t="s">
        <v>36</v>
      </c>
      <c r="K1460" t="s">
        <v>30</v>
      </c>
      <c r="L1460" t="s">
        <v>31</v>
      </c>
      <c r="M1460">
        <v>3</v>
      </c>
      <c r="N1460" t="s">
        <v>32</v>
      </c>
      <c r="O1460" t="s">
        <v>33</v>
      </c>
      <c r="P1460">
        <v>2.5807000000000002</v>
      </c>
      <c r="Q1460">
        <v>338995.37040000001</v>
      </c>
      <c r="R1460">
        <v>3064272.8972999998</v>
      </c>
      <c r="S1460">
        <v>338992.79239999998</v>
      </c>
      <c r="T1460">
        <v>3064272.7792000002</v>
      </c>
      <c r="U1460">
        <v>2.581E-3</v>
      </c>
    </row>
    <row r="1461" spans="1:21" x14ac:dyDescent="0.25">
      <c r="A1461">
        <v>1459</v>
      </c>
      <c r="B1461" t="s">
        <v>24</v>
      </c>
      <c r="C1461" t="s">
        <v>52</v>
      </c>
      <c r="D1461" t="s">
        <v>53</v>
      </c>
      <c r="E1461">
        <v>11</v>
      </c>
      <c r="F1461" t="s">
        <v>37</v>
      </c>
      <c r="G1461">
        <v>100</v>
      </c>
      <c r="H1461" t="s">
        <v>27</v>
      </c>
      <c r="I1461" t="s">
        <v>38</v>
      </c>
      <c r="J1461" t="s">
        <v>36</v>
      </c>
      <c r="K1461" t="s">
        <v>30</v>
      </c>
      <c r="L1461" t="s">
        <v>31</v>
      </c>
      <c r="M1461">
        <v>3</v>
      </c>
      <c r="N1461" t="s">
        <v>32</v>
      </c>
      <c r="O1461" t="s">
        <v>33</v>
      </c>
      <c r="P1461">
        <v>0.122361</v>
      </c>
      <c r="Q1461">
        <v>338992.79239999998</v>
      </c>
      <c r="R1461">
        <v>3064272.7792000002</v>
      </c>
      <c r="S1461">
        <v>338992.67016699997</v>
      </c>
      <c r="T1461">
        <v>3064272.7736</v>
      </c>
      <c r="U1461">
        <v>1.22E-4</v>
      </c>
    </row>
    <row r="1462" spans="1:21" x14ac:dyDescent="0.25">
      <c r="A1462">
        <v>1460</v>
      </c>
      <c r="B1462" t="s">
        <v>24</v>
      </c>
      <c r="C1462" t="s">
        <v>52</v>
      </c>
      <c r="D1462" t="s">
        <v>53</v>
      </c>
      <c r="E1462">
        <v>11</v>
      </c>
      <c r="F1462" t="s">
        <v>37</v>
      </c>
      <c r="G1462">
        <v>100</v>
      </c>
      <c r="H1462" t="s">
        <v>27</v>
      </c>
      <c r="I1462" t="s">
        <v>38</v>
      </c>
      <c r="J1462" t="s">
        <v>36</v>
      </c>
      <c r="K1462" t="s">
        <v>30</v>
      </c>
      <c r="L1462" t="s">
        <v>31</v>
      </c>
      <c r="M1462">
        <v>3</v>
      </c>
      <c r="N1462" t="s">
        <v>32</v>
      </c>
      <c r="O1462" t="s">
        <v>33</v>
      </c>
      <c r="P1462">
        <v>41.636499999999998</v>
      </c>
      <c r="Q1462">
        <v>338977.8345</v>
      </c>
      <c r="R1462">
        <v>3064272.094</v>
      </c>
      <c r="S1462">
        <v>338936.24160000001</v>
      </c>
      <c r="T1462">
        <v>3064270.1886999998</v>
      </c>
      <c r="U1462">
        <v>4.1637E-2</v>
      </c>
    </row>
    <row r="1463" spans="1:21" x14ac:dyDescent="0.25">
      <c r="A1463">
        <v>1461</v>
      </c>
      <c r="B1463" t="s">
        <v>24</v>
      </c>
      <c r="C1463" t="s">
        <v>52</v>
      </c>
      <c r="D1463" t="s">
        <v>53</v>
      </c>
      <c r="E1463">
        <v>11</v>
      </c>
      <c r="F1463" t="s">
        <v>37</v>
      </c>
      <c r="G1463">
        <v>100</v>
      </c>
      <c r="H1463" t="s">
        <v>27</v>
      </c>
      <c r="I1463" t="s">
        <v>38</v>
      </c>
      <c r="J1463" t="s">
        <v>36</v>
      </c>
      <c r="K1463" t="s">
        <v>30</v>
      </c>
      <c r="L1463" t="s">
        <v>31</v>
      </c>
      <c r="M1463">
        <v>3</v>
      </c>
      <c r="N1463" t="s">
        <v>32</v>
      </c>
      <c r="O1463" t="s">
        <v>33</v>
      </c>
      <c r="P1463">
        <v>14.8512</v>
      </c>
      <c r="Q1463">
        <v>338992.67016699997</v>
      </c>
      <c r="R1463">
        <v>3064272.7736</v>
      </c>
      <c r="S1463">
        <v>338977.8345</v>
      </c>
      <c r="T1463">
        <v>3064272.094</v>
      </c>
      <c r="U1463">
        <v>1.4851E-2</v>
      </c>
    </row>
    <row r="1464" spans="1:21" x14ac:dyDescent="0.25">
      <c r="A1464">
        <v>1462</v>
      </c>
      <c r="B1464" t="s">
        <v>24</v>
      </c>
      <c r="C1464" t="s">
        <v>52</v>
      </c>
      <c r="D1464" t="s">
        <v>53</v>
      </c>
      <c r="E1464">
        <v>11</v>
      </c>
      <c r="F1464" t="s">
        <v>37</v>
      </c>
      <c r="G1464">
        <v>100</v>
      </c>
      <c r="H1464" t="s">
        <v>27</v>
      </c>
      <c r="I1464" t="s">
        <v>38</v>
      </c>
      <c r="J1464" t="s">
        <v>36</v>
      </c>
      <c r="K1464" t="s">
        <v>30</v>
      </c>
      <c r="L1464" t="s">
        <v>31</v>
      </c>
      <c r="M1464">
        <v>3</v>
      </c>
      <c r="N1464" t="s">
        <v>32</v>
      </c>
      <c r="O1464" t="s">
        <v>33</v>
      </c>
      <c r="P1464">
        <v>61.472000000000001</v>
      </c>
      <c r="Q1464">
        <v>338936.24160000001</v>
      </c>
      <c r="R1464">
        <v>3064270.1886999998</v>
      </c>
      <c r="S1464">
        <v>338874.78820000001</v>
      </c>
      <c r="T1464">
        <v>3064268.6752999998</v>
      </c>
      <c r="U1464">
        <v>6.1471999999999999E-2</v>
      </c>
    </row>
    <row r="1465" spans="1:21" x14ac:dyDescent="0.25">
      <c r="A1465">
        <v>1463</v>
      </c>
      <c r="B1465" t="s">
        <v>24</v>
      </c>
      <c r="C1465" t="s">
        <v>52</v>
      </c>
      <c r="D1465" t="s">
        <v>53</v>
      </c>
      <c r="E1465">
        <v>11</v>
      </c>
      <c r="F1465" t="s">
        <v>37</v>
      </c>
      <c r="G1465">
        <v>100</v>
      </c>
      <c r="H1465" t="s">
        <v>27</v>
      </c>
      <c r="I1465" t="s">
        <v>38</v>
      </c>
      <c r="J1465" t="s">
        <v>36</v>
      </c>
      <c r="K1465" t="s">
        <v>30</v>
      </c>
      <c r="L1465" t="s">
        <v>31</v>
      </c>
      <c r="M1465">
        <v>3</v>
      </c>
      <c r="N1465" t="s">
        <v>32</v>
      </c>
      <c r="O1465" t="s">
        <v>33</v>
      </c>
      <c r="P1465">
        <v>53.252600000000001</v>
      </c>
      <c r="Q1465">
        <v>338874.78820000001</v>
      </c>
      <c r="R1465">
        <v>3064268.6752999998</v>
      </c>
      <c r="S1465">
        <v>338821.56349999999</v>
      </c>
      <c r="T1465">
        <v>3064270.3996000001</v>
      </c>
      <c r="U1465">
        <v>5.3253000000000002E-2</v>
      </c>
    </row>
    <row r="1466" spans="1:21" x14ac:dyDescent="0.25">
      <c r="A1466">
        <v>1464</v>
      </c>
      <c r="B1466" t="s">
        <v>24</v>
      </c>
      <c r="C1466" t="s">
        <v>52</v>
      </c>
      <c r="D1466" t="s">
        <v>53</v>
      </c>
      <c r="E1466">
        <v>11</v>
      </c>
      <c r="F1466" t="s">
        <v>37</v>
      </c>
      <c r="G1466">
        <v>100</v>
      </c>
      <c r="H1466" t="s">
        <v>27</v>
      </c>
      <c r="I1466" t="s">
        <v>38</v>
      </c>
      <c r="J1466" t="s">
        <v>36</v>
      </c>
      <c r="K1466" t="s">
        <v>30</v>
      </c>
      <c r="L1466" t="s">
        <v>31</v>
      </c>
      <c r="M1466">
        <v>3</v>
      </c>
      <c r="N1466" t="s">
        <v>32</v>
      </c>
      <c r="O1466" t="s">
        <v>33</v>
      </c>
      <c r="P1466">
        <v>7.6013900000000003</v>
      </c>
      <c r="Q1466">
        <v>338821.56349999999</v>
      </c>
      <c r="R1466">
        <v>3064270.3996000001</v>
      </c>
      <c r="S1466">
        <v>338813.96610000002</v>
      </c>
      <c r="T1466">
        <v>3064270.6458000001</v>
      </c>
      <c r="U1466">
        <v>7.6010000000000001E-3</v>
      </c>
    </row>
    <row r="1467" spans="1:21" x14ac:dyDescent="0.25">
      <c r="A1467">
        <v>1465</v>
      </c>
      <c r="B1467" t="s">
        <v>24</v>
      </c>
      <c r="C1467" t="s">
        <v>52</v>
      </c>
      <c r="D1467" t="s">
        <v>53</v>
      </c>
      <c r="E1467">
        <v>11</v>
      </c>
      <c r="F1467" t="s">
        <v>37</v>
      </c>
      <c r="G1467">
        <v>100</v>
      </c>
      <c r="H1467" t="s">
        <v>27</v>
      </c>
      <c r="I1467" t="s">
        <v>38</v>
      </c>
      <c r="J1467" t="s">
        <v>36</v>
      </c>
      <c r="K1467" t="s">
        <v>30</v>
      </c>
      <c r="L1467" t="s">
        <v>31</v>
      </c>
      <c r="M1467">
        <v>3</v>
      </c>
      <c r="N1467" t="s">
        <v>32</v>
      </c>
      <c r="O1467" t="s">
        <v>33</v>
      </c>
      <c r="P1467">
        <v>56.174700000000001</v>
      </c>
      <c r="Q1467">
        <v>338813.96610000002</v>
      </c>
      <c r="R1467">
        <v>3064270.6458000001</v>
      </c>
      <c r="S1467">
        <v>338757.82380000001</v>
      </c>
      <c r="T1467">
        <v>3064272.5545000001</v>
      </c>
      <c r="U1467">
        <v>5.6175000000000003E-2</v>
      </c>
    </row>
    <row r="1468" spans="1:21" x14ac:dyDescent="0.25">
      <c r="A1468">
        <v>1466</v>
      </c>
      <c r="B1468" t="s">
        <v>24</v>
      </c>
      <c r="C1468" t="s">
        <v>52</v>
      </c>
      <c r="D1468" t="s">
        <v>53</v>
      </c>
      <c r="E1468">
        <v>11</v>
      </c>
      <c r="F1468" t="s">
        <v>37</v>
      </c>
      <c r="G1468">
        <v>100</v>
      </c>
      <c r="H1468" t="s">
        <v>27</v>
      </c>
      <c r="I1468" t="s">
        <v>38</v>
      </c>
      <c r="J1468" t="s">
        <v>36</v>
      </c>
      <c r="K1468" t="s">
        <v>30</v>
      </c>
      <c r="L1468" t="s">
        <v>31</v>
      </c>
      <c r="M1468">
        <v>3</v>
      </c>
      <c r="N1468" t="s">
        <v>32</v>
      </c>
      <c r="O1468" t="s">
        <v>33</v>
      </c>
      <c r="P1468">
        <v>107.062</v>
      </c>
      <c r="Q1468">
        <v>338757.82380000001</v>
      </c>
      <c r="R1468">
        <v>3064272.5545000001</v>
      </c>
      <c r="S1468">
        <v>338650.76539999997</v>
      </c>
      <c r="T1468">
        <v>3064273.3933000001</v>
      </c>
      <c r="U1468">
        <v>0.107062</v>
      </c>
    </row>
    <row r="1469" spans="1:21" x14ac:dyDescent="0.25">
      <c r="A1469">
        <v>1467</v>
      </c>
      <c r="B1469" t="s">
        <v>24</v>
      </c>
      <c r="C1469" t="s">
        <v>52</v>
      </c>
      <c r="D1469" t="s">
        <v>53</v>
      </c>
      <c r="E1469">
        <v>11</v>
      </c>
      <c r="F1469" t="s">
        <v>37</v>
      </c>
      <c r="G1469">
        <v>100</v>
      </c>
      <c r="H1469" t="s">
        <v>27</v>
      </c>
      <c r="I1469" t="s">
        <v>38</v>
      </c>
      <c r="J1469" t="s">
        <v>36</v>
      </c>
      <c r="K1469" t="s">
        <v>30</v>
      </c>
      <c r="L1469" t="s">
        <v>31</v>
      </c>
      <c r="M1469">
        <v>3</v>
      </c>
      <c r="N1469" t="s">
        <v>32</v>
      </c>
      <c r="O1469" t="s">
        <v>33</v>
      </c>
      <c r="P1469">
        <v>15.980700000000001</v>
      </c>
      <c r="Q1469">
        <v>338977.8345</v>
      </c>
      <c r="R1469">
        <v>3064272.094</v>
      </c>
      <c r="S1469">
        <v>338974.50400000002</v>
      </c>
      <c r="T1469">
        <v>3064287.7237999998</v>
      </c>
      <c r="U1469">
        <v>1.5980999999999999E-2</v>
      </c>
    </row>
    <row r="1470" spans="1:21" x14ac:dyDescent="0.25">
      <c r="A1470">
        <v>1468</v>
      </c>
      <c r="B1470" t="s">
        <v>24</v>
      </c>
      <c r="C1470" t="s">
        <v>52</v>
      </c>
      <c r="D1470" t="s">
        <v>53</v>
      </c>
      <c r="E1470">
        <v>11</v>
      </c>
      <c r="F1470" t="s">
        <v>37</v>
      </c>
      <c r="G1470">
        <v>100</v>
      </c>
      <c r="H1470" t="s">
        <v>27</v>
      </c>
      <c r="I1470" t="s">
        <v>38</v>
      </c>
      <c r="J1470" t="s">
        <v>36</v>
      </c>
      <c r="K1470" t="s">
        <v>30</v>
      </c>
      <c r="L1470" t="s">
        <v>31</v>
      </c>
      <c r="M1470">
        <v>3</v>
      </c>
      <c r="N1470" t="s">
        <v>32</v>
      </c>
      <c r="O1470" t="s">
        <v>33</v>
      </c>
      <c r="P1470">
        <v>26.7761</v>
      </c>
      <c r="Q1470">
        <v>338974.50400000002</v>
      </c>
      <c r="R1470">
        <v>3064287.7237999998</v>
      </c>
      <c r="S1470">
        <v>338975.4437</v>
      </c>
      <c r="T1470">
        <v>3064314.4833999998</v>
      </c>
      <c r="U1470">
        <v>2.6776000000000001E-2</v>
      </c>
    </row>
    <row r="1471" spans="1:21" x14ac:dyDescent="0.25">
      <c r="A1471">
        <v>1469</v>
      </c>
      <c r="B1471" t="s">
        <v>24</v>
      </c>
      <c r="C1471" t="s">
        <v>52</v>
      </c>
      <c r="D1471" t="s">
        <v>53</v>
      </c>
      <c r="E1471">
        <v>11</v>
      </c>
      <c r="F1471" t="s">
        <v>37</v>
      </c>
      <c r="G1471">
        <v>100</v>
      </c>
      <c r="H1471" t="s">
        <v>27</v>
      </c>
      <c r="I1471" t="s">
        <v>38</v>
      </c>
      <c r="J1471" t="s">
        <v>36</v>
      </c>
      <c r="K1471" t="s">
        <v>30</v>
      </c>
      <c r="L1471" t="s">
        <v>31</v>
      </c>
      <c r="M1471">
        <v>3</v>
      </c>
      <c r="N1471" t="s">
        <v>32</v>
      </c>
      <c r="O1471" t="s">
        <v>33</v>
      </c>
      <c r="P1471">
        <v>26.7697</v>
      </c>
      <c r="Q1471">
        <v>338975.4437</v>
      </c>
      <c r="R1471">
        <v>3064314.4833999998</v>
      </c>
      <c r="S1471">
        <v>338975.79830000002</v>
      </c>
      <c r="T1471">
        <v>3064341.2508</v>
      </c>
      <c r="U1471">
        <v>2.6769999999999999E-2</v>
      </c>
    </row>
    <row r="1472" spans="1:21" x14ac:dyDescent="0.25">
      <c r="A1472">
        <v>1470</v>
      </c>
      <c r="B1472" t="s">
        <v>24</v>
      </c>
      <c r="C1472" t="s">
        <v>52</v>
      </c>
      <c r="D1472" t="s">
        <v>53</v>
      </c>
      <c r="E1472">
        <v>11</v>
      </c>
      <c r="F1472" t="s">
        <v>37</v>
      </c>
      <c r="G1472">
        <v>100</v>
      </c>
      <c r="H1472" t="s">
        <v>27</v>
      </c>
      <c r="I1472" t="s">
        <v>38</v>
      </c>
      <c r="J1472" t="s">
        <v>36</v>
      </c>
      <c r="K1472" t="s">
        <v>30</v>
      </c>
      <c r="L1472" t="s">
        <v>31</v>
      </c>
      <c r="M1472">
        <v>3</v>
      </c>
      <c r="N1472" t="s">
        <v>32</v>
      </c>
      <c r="O1472" t="s">
        <v>33</v>
      </c>
      <c r="P1472">
        <v>16.953299999999999</v>
      </c>
      <c r="Q1472">
        <v>338975.79830000002</v>
      </c>
      <c r="R1472">
        <v>3064341.2508</v>
      </c>
      <c r="S1472">
        <v>338971.33439999999</v>
      </c>
      <c r="T1472">
        <v>3064357.6058999998</v>
      </c>
      <c r="U1472">
        <v>1.6952999999999999E-2</v>
      </c>
    </row>
    <row r="1473" spans="1:21" x14ac:dyDescent="0.25">
      <c r="A1473">
        <v>1471</v>
      </c>
      <c r="B1473" t="s">
        <v>24</v>
      </c>
      <c r="C1473" t="s">
        <v>52</v>
      </c>
      <c r="D1473" t="s">
        <v>53</v>
      </c>
      <c r="E1473">
        <v>11</v>
      </c>
      <c r="F1473" t="s">
        <v>37</v>
      </c>
      <c r="G1473">
        <v>100</v>
      </c>
      <c r="H1473" t="s">
        <v>27</v>
      </c>
      <c r="I1473" t="s">
        <v>38</v>
      </c>
      <c r="J1473" t="s">
        <v>36</v>
      </c>
      <c r="K1473" t="s">
        <v>30</v>
      </c>
      <c r="L1473" t="s">
        <v>31</v>
      </c>
      <c r="M1473">
        <v>3</v>
      </c>
      <c r="N1473" t="s">
        <v>32</v>
      </c>
      <c r="O1473" t="s">
        <v>33</v>
      </c>
      <c r="P1473">
        <v>41.671199999999999</v>
      </c>
      <c r="Q1473">
        <v>338971.33439999999</v>
      </c>
      <c r="R1473">
        <v>3064357.6058999998</v>
      </c>
      <c r="S1473">
        <v>338942.4791</v>
      </c>
      <c r="T1473">
        <v>3064387.6702000001</v>
      </c>
      <c r="U1473">
        <v>4.1671E-2</v>
      </c>
    </row>
    <row r="1474" spans="1:21" x14ac:dyDescent="0.25">
      <c r="A1474">
        <v>1472</v>
      </c>
      <c r="B1474" t="s">
        <v>24</v>
      </c>
      <c r="C1474" t="s">
        <v>52</v>
      </c>
      <c r="D1474" t="s">
        <v>53</v>
      </c>
      <c r="E1474">
        <v>11</v>
      </c>
      <c r="F1474" t="s">
        <v>37</v>
      </c>
      <c r="G1474">
        <v>100</v>
      </c>
      <c r="H1474" t="s">
        <v>27</v>
      </c>
      <c r="I1474" t="s">
        <v>38</v>
      </c>
      <c r="J1474" t="s">
        <v>36</v>
      </c>
      <c r="K1474" t="s">
        <v>30</v>
      </c>
      <c r="L1474" t="s">
        <v>31</v>
      </c>
      <c r="M1474">
        <v>3</v>
      </c>
      <c r="N1474" t="s">
        <v>32</v>
      </c>
      <c r="O1474" t="s">
        <v>33</v>
      </c>
      <c r="P1474">
        <v>33.865299999999998</v>
      </c>
      <c r="Q1474">
        <v>338375.23670000001</v>
      </c>
      <c r="R1474">
        <v>3063880.7023</v>
      </c>
      <c r="S1474">
        <v>338397.71889999998</v>
      </c>
      <c r="T1474">
        <v>3063855.3763000001</v>
      </c>
      <c r="U1474">
        <v>3.3864999999999999E-2</v>
      </c>
    </row>
    <row r="1475" spans="1:21" x14ac:dyDescent="0.25">
      <c r="A1475">
        <v>1473</v>
      </c>
      <c r="B1475" t="s">
        <v>24</v>
      </c>
      <c r="C1475" t="s">
        <v>52</v>
      </c>
      <c r="D1475" t="s">
        <v>53</v>
      </c>
      <c r="E1475">
        <v>11</v>
      </c>
      <c r="F1475" t="s">
        <v>37</v>
      </c>
      <c r="G1475">
        <v>100</v>
      </c>
      <c r="H1475" t="s">
        <v>27</v>
      </c>
      <c r="I1475" t="s">
        <v>38</v>
      </c>
      <c r="J1475" t="s">
        <v>36</v>
      </c>
      <c r="K1475" t="s">
        <v>30</v>
      </c>
      <c r="L1475" t="s">
        <v>31</v>
      </c>
      <c r="M1475">
        <v>3</v>
      </c>
      <c r="N1475" t="s">
        <v>32</v>
      </c>
      <c r="O1475" t="s">
        <v>33</v>
      </c>
      <c r="P1475">
        <v>33.008499999999998</v>
      </c>
      <c r="Q1475">
        <v>338397.71889999998</v>
      </c>
      <c r="R1475">
        <v>3063855.3763000001</v>
      </c>
      <c r="S1475">
        <v>338420.80930000002</v>
      </c>
      <c r="T1475">
        <v>3063831.7883000001</v>
      </c>
      <c r="U1475">
        <v>3.3008000000000003E-2</v>
      </c>
    </row>
    <row r="1476" spans="1:21" x14ac:dyDescent="0.25">
      <c r="A1476">
        <v>1474</v>
      </c>
      <c r="B1476" t="s">
        <v>24</v>
      </c>
      <c r="C1476" t="s">
        <v>52</v>
      </c>
      <c r="D1476" t="s">
        <v>53</v>
      </c>
      <c r="E1476">
        <v>11</v>
      </c>
      <c r="F1476" t="s">
        <v>37</v>
      </c>
      <c r="G1476">
        <v>100</v>
      </c>
      <c r="H1476" t="s">
        <v>27</v>
      </c>
      <c r="I1476" t="s">
        <v>38</v>
      </c>
      <c r="J1476" t="s">
        <v>36</v>
      </c>
      <c r="K1476" t="s">
        <v>30</v>
      </c>
      <c r="L1476" t="s">
        <v>31</v>
      </c>
      <c r="M1476">
        <v>3</v>
      </c>
      <c r="N1476" t="s">
        <v>32</v>
      </c>
      <c r="O1476" t="s">
        <v>33</v>
      </c>
      <c r="P1476">
        <v>31.5487</v>
      </c>
      <c r="Q1476">
        <v>338420.80930000002</v>
      </c>
      <c r="R1476">
        <v>3063831.7883000001</v>
      </c>
      <c r="S1476">
        <v>338445.11629999999</v>
      </c>
      <c r="T1476">
        <v>3063811.6764000002</v>
      </c>
      <c r="U1476">
        <v>3.1549000000000001E-2</v>
      </c>
    </row>
    <row r="1477" spans="1:21" x14ac:dyDescent="0.25">
      <c r="A1477">
        <v>1475</v>
      </c>
      <c r="B1477" t="s">
        <v>24</v>
      </c>
      <c r="C1477" t="s">
        <v>52</v>
      </c>
      <c r="D1477" t="s">
        <v>53</v>
      </c>
      <c r="E1477">
        <v>11</v>
      </c>
      <c r="F1477" t="s">
        <v>37</v>
      </c>
      <c r="G1477">
        <v>100</v>
      </c>
      <c r="H1477" t="s">
        <v>27</v>
      </c>
      <c r="I1477" t="s">
        <v>38</v>
      </c>
      <c r="J1477" t="s">
        <v>36</v>
      </c>
      <c r="K1477" t="s">
        <v>30</v>
      </c>
      <c r="L1477" t="s">
        <v>31</v>
      </c>
      <c r="M1477">
        <v>3</v>
      </c>
      <c r="N1477" t="s">
        <v>32</v>
      </c>
      <c r="O1477" t="s">
        <v>33</v>
      </c>
      <c r="P1477">
        <v>21.341699999999999</v>
      </c>
      <c r="Q1477">
        <v>338445.11629999999</v>
      </c>
      <c r="R1477">
        <v>3063811.6764000002</v>
      </c>
      <c r="S1477">
        <v>338461.4032</v>
      </c>
      <c r="T1477">
        <v>3063797.8848999999</v>
      </c>
      <c r="U1477">
        <v>2.1342E-2</v>
      </c>
    </row>
    <row r="1478" spans="1:21" x14ac:dyDescent="0.25">
      <c r="A1478">
        <v>1476</v>
      </c>
      <c r="B1478" t="s">
        <v>24</v>
      </c>
      <c r="C1478" t="s">
        <v>52</v>
      </c>
      <c r="D1478" t="s">
        <v>53</v>
      </c>
      <c r="E1478">
        <v>11</v>
      </c>
      <c r="F1478" t="s">
        <v>37</v>
      </c>
      <c r="G1478">
        <v>100</v>
      </c>
      <c r="H1478" t="s">
        <v>27</v>
      </c>
      <c r="I1478" t="s">
        <v>38</v>
      </c>
      <c r="J1478" t="s">
        <v>36</v>
      </c>
      <c r="K1478" t="s">
        <v>30</v>
      </c>
      <c r="L1478" t="s">
        <v>31</v>
      </c>
      <c r="M1478">
        <v>3</v>
      </c>
      <c r="N1478" t="s">
        <v>32</v>
      </c>
      <c r="O1478" t="s">
        <v>33</v>
      </c>
      <c r="P1478">
        <v>5.1939500000000001</v>
      </c>
      <c r="Q1478">
        <v>338461.4032</v>
      </c>
      <c r="R1478">
        <v>3063797.8848999999</v>
      </c>
      <c r="S1478">
        <v>338465.36700000003</v>
      </c>
      <c r="T1478">
        <v>3063794.5285</v>
      </c>
      <c r="U1478">
        <v>5.1939999999999998E-3</v>
      </c>
    </row>
    <row r="1479" spans="1:21" x14ac:dyDescent="0.25">
      <c r="A1479">
        <v>1477</v>
      </c>
      <c r="B1479" t="s">
        <v>24</v>
      </c>
      <c r="C1479" t="s">
        <v>52</v>
      </c>
      <c r="D1479" t="s">
        <v>53</v>
      </c>
      <c r="E1479">
        <v>11</v>
      </c>
      <c r="F1479" t="s">
        <v>37</v>
      </c>
      <c r="G1479">
        <v>100</v>
      </c>
      <c r="H1479" t="s">
        <v>27</v>
      </c>
      <c r="I1479" t="s">
        <v>38</v>
      </c>
      <c r="J1479" t="s">
        <v>36</v>
      </c>
      <c r="K1479" t="s">
        <v>30</v>
      </c>
      <c r="L1479" t="s">
        <v>31</v>
      </c>
      <c r="M1479">
        <v>3</v>
      </c>
      <c r="N1479" t="s">
        <v>32</v>
      </c>
      <c r="O1479" t="s">
        <v>33</v>
      </c>
      <c r="P1479">
        <v>31.848700000000001</v>
      </c>
      <c r="Q1479">
        <v>338465.36700000003</v>
      </c>
      <c r="R1479">
        <v>3063794.5285</v>
      </c>
      <c r="S1479">
        <v>338489.07370000001</v>
      </c>
      <c r="T1479">
        <v>3063773.2604</v>
      </c>
      <c r="U1479">
        <v>3.1849000000000002E-2</v>
      </c>
    </row>
    <row r="1480" spans="1:21" x14ac:dyDescent="0.25">
      <c r="A1480">
        <v>1478</v>
      </c>
      <c r="B1480" t="s">
        <v>24</v>
      </c>
      <c r="C1480" t="s">
        <v>52</v>
      </c>
      <c r="D1480" t="s">
        <v>53</v>
      </c>
      <c r="E1480">
        <v>11</v>
      </c>
      <c r="F1480" t="s">
        <v>37</v>
      </c>
      <c r="G1480">
        <v>100</v>
      </c>
      <c r="H1480" t="s">
        <v>27</v>
      </c>
      <c r="I1480" t="s">
        <v>38</v>
      </c>
      <c r="J1480" t="s">
        <v>36</v>
      </c>
      <c r="K1480" t="s">
        <v>30</v>
      </c>
      <c r="L1480" t="s">
        <v>31</v>
      </c>
      <c r="M1480">
        <v>3</v>
      </c>
      <c r="N1480" t="s">
        <v>32</v>
      </c>
      <c r="O1480" t="s">
        <v>33</v>
      </c>
      <c r="P1480">
        <v>13.853899999999999</v>
      </c>
      <c r="Q1480">
        <v>338489.07370000001</v>
      </c>
      <c r="R1480">
        <v>3063773.2604</v>
      </c>
      <c r="S1480">
        <v>338501.27370000002</v>
      </c>
      <c r="T1480">
        <v>3063766.696</v>
      </c>
      <c r="U1480">
        <v>1.3854E-2</v>
      </c>
    </row>
    <row r="1481" spans="1:21" x14ac:dyDescent="0.25">
      <c r="A1481">
        <v>1479</v>
      </c>
      <c r="B1481" t="s">
        <v>24</v>
      </c>
      <c r="C1481" t="s">
        <v>52</v>
      </c>
      <c r="D1481" t="s">
        <v>53</v>
      </c>
      <c r="E1481">
        <v>11</v>
      </c>
      <c r="F1481" t="s">
        <v>37</v>
      </c>
      <c r="G1481">
        <v>100</v>
      </c>
      <c r="H1481" t="s">
        <v>27</v>
      </c>
      <c r="I1481" t="s">
        <v>38</v>
      </c>
      <c r="J1481" t="s">
        <v>36</v>
      </c>
      <c r="K1481" t="s">
        <v>30</v>
      </c>
      <c r="L1481" t="s">
        <v>31</v>
      </c>
      <c r="M1481">
        <v>3</v>
      </c>
      <c r="N1481" t="s">
        <v>32</v>
      </c>
      <c r="O1481" t="s">
        <v>33</v>
      </c>
      <c r="P1481">
        <v>31.772600000000001</v>
      </c>
      <c r="Q1481">
        <v>338501.27370000002</v>
      </c>
      <c r="R1481">
        <v>3063766.696</v>
      </c>
      <c r="S1481">
        <v>338526.76640000002</v>
      </c>
      <c r="T1481">
        <v>3063747.7324000001</v>
      </c>
      <c r="U1481">
        <v>3.1773000000000003E-2</v>
      </c>
    </row>
    <row r="1482" spans="1:21" x14ac:dyDescent="0.25">
      <c r="A1482">
        <v>1480</v>
      </c>
      <c r="B1482" t="s">
        <v>24</v>
      </c>
      <c r="C1482" t="s">
        <v>52</v>
      </c>
      <c r="D1482" t="s">
        <v>53</v>
      </c>
      <c r="E1482">
        <v>11</v>
      </c>
      <c r="F1482" t="s">
        <v>37</v>
      </c>
      <c r="G1482">
        <v>100</v>
      </c>
      <c r="H1482" t="s">
        <v>27</v>
      </c>
      <c r="I1482" t="s">
        <v>38</v>
      </c>
      <c r="J1482" t="s">
        <v>36</v>
      </c>
      <c r="K1482" t="s">
        <v>30</v>
      </c>
      <c r="L1482" t="s">
        <v>31</v>
      </c>
      <c r="M1482">
        <v>3</v>
      </c>
      <c r="N1482" t="s">
        <v>32</v>
      </c>
      <c r="O1482" t="s">
        <v>33</v>
      </c>
      <c r="P1482">
        <v>58.996200000000002</v>
      </c>
      <c r="Q1482">
        <v>338526.76640000002</v>
      </c>
      <c r="R1482">
        <v>3063747.7324000001</v>
      </c>
      <c r="S1482">
        <v>338574.2806</v>
      </c>
      <c r="T1482">
        <v>3063712.7615999999</v>
      </c>
      <c r="U1482">
        <v>5.8996E-2</v>
      </c>
    </row>
    <row r="1483" spans="1:21" x14ac:dyDescent="0.25">
      <c r="A1483">
        <v>1481</v>
      </c>
      <c r="B1483" t="s">
        <v>24</v>
      </c>
      <c r="C1483" t="s">
        <v>52</v>
      </c>
      <c r="D1483" t="s">
        <v>53</v>
      </c>
      <c r="E1483">
        <v>11</v>
      </c>
      <c r="F1483" t="s">
        <v>37</v>
      </c>
      <c r="G1483">
        <v>100</v>
      </c>
      <c r="H1483" t="s">
        <v>27</v>
      </c>
      <c r="I1483" t="s">
        <v>38</v>
      </c>
      <c r="J1483" t="s">
        <v>36</v>
      </c>
      <c r="K1483" t="s">
        <v>30</v>
      </c>
      <c r="L1483" t="s">
        <v>31</v>
      </c>
      <c r="M1483">
        <v>3</v>
      </c>
      <c r="N1483" t="s">
        <v>32</v>
      </c>
      <c r="O1483" t="s">
        <v>33</v>
      </c>
      <c r="P1483">
        <v>57.109699999999997</v>
      </c>
      <c r="Q1483">
        <v>338574.2806</v>
      </c>
      <c r="R1483">
        <v>3063712.7615999999</v>
      </c>
      <c r="S1483">
        <v>338619.45510000002</v>
      </c>
      <c r="T1483">
        <v>3063677.8218999999</v>
      </c>
      <c r="U1483">
        <v>5.7110000000000001E-2</v>
      </c>
    </row>
    <row r="1484" spans="1:21" x14ac:dyDescent="0.25">
      <c r="A1484">
        <v>1482</v>
      </c>
      <c r="B1484" t="s">
        <v>24</v>
      </c>
      <c r="C1484" t="s">
        <v>52</v>
      </c>
      <c r="D1484" t="s">
        <v>53</v>
      </c>
      <c r="E1484">
        <v>11</v>
      </c>
      <c r="F1484" t="s">
        <v>37</v>
      </c>
      <c r="G1484">
        <v>100</v>
      </c>
      <c r="H1484" t="s">
        <v>27</v>
      </c>
      <c r="I1484" t="s">
        <v>38</v>
      </c>
      <c r="J1484" t="s">
        <v>36</v>
      </c>
      <c r="K1484" t="s">
        <v>30</v>
      </c>
      <c r="L1484" t="s">
        <v>31</v>
      </c>
      <c r="M1484">
        <v>3</v>
      </c>
      <c r="N1484" t="s">
        <v>32</v>
      </c>
      <c r="O1484" t="s">
        <v>33</v>
      </c>
      <c r="P1484">
        <v>27.378599999999999</v>
      </c>
      <c r="Q1484">
        <v>338619.45510000002</v>
      </c>
      <c r="R1484">
        <v>3063677.8218999999</v>
      </c>
      <c r="S1484">
        <v>338642.06949999998</v>
      </c>
      <c r="T1484">
        <v>3063662.3889000001</v>
      </c>
      <c r="U1484">
        <v>2.7379000000000001E-2</v>
      </c>
    </row>
    <row r="1485" spans="1:21" x14ac:dyDescent="0.25">
      <c r="A1485">
        <v>1483</v>
      </c>
      <c r="B1485" t="s">
        <v>24</v>
      </c>
      <c r="C1485" t="s">
        <v>52</v>
      </c>
      <c r="D1485" t="s">
        <v>53</v>
      </c>
      <c r="E1485">
        <v>11</v>
      </c>
      <c r="F1485" t="s">
        <v>37</v>
      </c>
      <c r="G1485">
        <v>100</v>
      </c>
      <c r="H1485" t="s">
        <v>27</v>
      </c>
      <c r="I1485" t="s">
        <v>38</v>
      </c>
      <c r="J1485" t="s">
        <v>36</v>
      </c>
      <c r="K1485" t="s">
        <v>30</v>
      </c>
      <c r="L1485" t="s">
        <v>31</v>
      </c>
      <c r="M1485">
        <v>3</v>
      </c>
      <c r="N1485" t="s">
        <v>32</v>
      </c>
      <c r="O1485" t="s">
        <v>33</v>
      </c>
      <c r="P1485">
        <v>38.774099999999997</v>
      </c>
      <c r="Q1485">
        <v>338642.06949999998</v>
      </c>
      <c r="R1485">
        <v>3063662.3889000001</v>
      </c>
      <c r="S1485">
        <v>338672.7659</v>
      </c>
      <c r="T1485">
        <v>3063638.7001</v>
      </c>
      <c r="U1485">
        <v>3.8774000000000003E-2</v>
      </c>
    </row>
    <row r="1486" spans="1:21" x14ac:dyDescent="0.25">
      <c r="A1486">
        <v>1484</v>
      </c>
      <c r="B1486" t="s">
        <v>24</v>
      </c>
      <c r="C1486" t="s">
        <v>52</v>
      </c>
      <c r="D1486" t="s">
        <v>53</v>
      </c>
      <c r="E1486">
        <v>11</v>
      </c>
      <c r="F1486" t="s">
        <v>37</v>
      </c>
      <c r="G1486">
        <v>100</v>
      </c>
      <c r="H1486" t="s">
        <v>27</v>
      </c>
      <c r="I1486" t="s">
        <v>38</v>
      </c>
      <c r="J1486" t="s">
        <v>36</v>
      </c>
      <c r="K1486" t="s">
        <v>30</v>
      </c>
      <c r="L1486" t="s">
        <v>31</v>
      </c>
      <c r="M1486">
        <v>3</v>
      </c>
      <c r="N1486" t="s">
        <v>32</v>
      </c>
      <c r="O1486" t="s">
        <v>33</v>
      </c>
      <c r="P1486">
        <v>9.1191200000000006</v>
      </c>
      <c r="Q1486">
        <v>338672.7659</v>
      </c>
      <c r="R1486">
        <v>3063638.7001</v>
      </c>
      <c r="S1486">
        <v>338676.75280000002</v>
      </c>
      <c r="T1486">
        <v>3063630.4986999999</v>
      </c>
      <c r="U1486">
        <v>9.1190000000000004E-3</v>
      </c>
    </row>
    <row r="1487" spans="1:21" x14ac:dyDescent="0.25">
      <c r="A1487">
        <v>1485</v>
      </c>
      <c r="B1487" t="s">
        <v>24</v>
      </c>
      <c r="C1487" t="s">
        <v>52</v>
      </c>
      <c r="D1487" t="s">
        <v>53</v>
      </c>
      <c r="E1487">
        <v>11</v>
      </c>
      <c r="F1487" t="s">
        <v>37</v>
      </c>
      <c r="G1487">
        <v>100</v>
      </c>
      <c r="H1487" t="s">
        <v>27</v>
      </c>
      <c r="I1487" t="s">
        <v>38</v>
      </c>
      <c r="J1487" t="s">
        <v>36</v>
      </c>
      <c r="K1487" t="s">
        <v>30</v>
      </c>
      <c r="L1487" t="s">
        <v>31</v>
      </c>
      <c r="M1487">
        <v>3</v>
      </c>
      <c r="N1487" t="s">
        <v>32</v>
      </c>
      <c r="O1487" t="s">
        <v>33</v>
      </c>
      <c r="P1487">
        <v>21.081700000000001</v>
      </c>
      <c r="Q1487">
        <v>338676.75280000002</v>
      </c>
      <c r="R1487">
        <v>3063630.4986999999</v>
      </c>
      <c r="S1487">
        <v>338674.1348</v>
      </c>
      <c r="T1487">
        <v>3063609.5802000002</v>
      </c>
      <c r="U1487">
        <v>2.1082E-2</v>
      </c>
    </row>
    <row r="1488" spans="1:21" x14ac:dyDescent="0.25">
      <c r="A1488">
        <v>1486</v>
      </c>
      <c r="B1488" t="s">
        <v>24</v>
      </c>
      <c r="C1488" t="s">
        <v>52</v>
      </c>
      <c r="D1488" t="s">
        <v>53</v>
      </c>
      <c r="E1488">
        <v>11</v>
      </c>
      <c r="F1488" t="s">
        <v>37</v>
      </c>
      <c r="G1488">
        <v>100</v>
      </c>
      <c r="H1488" t="s">
        <v>27</v>
      </c>
      <c r="I1488" t="s">
        <v>38</v>
      </c>
      <c r="J1488" t="s">
        <v>36</v>
      </c>
      <c r="K1488" t="s">
        <v>30</v>
      </c>
      <c r="L1488" t="s">
        <v>31</v>
      </c>
      <c r="M1488">
        <v>3</v>
      </c>
      <c r="N1488" t="s">
        <v>32</v>
      </c>
      <c r="O1488" t="s">
        <v>33</v>
      </c>
      <c r="P1488">
        <v>25.025400000000001</v>
      </c>
      <c r="Q1488">
        <v>338674.1348</v>
      </c>
      <c r="R1488">
        <v>3063609.5802000002</v>
      </c>
      <c r="S1488">
        <v>338673.8027</v>
      </c>
      <c r="T1488">
        <v>3063584.557</v>
      </c>
      <c r="U1488">
        <v>2.5024999999999999E-2</v>
      </c>
    </row>
    <row r="1489" spans="1:21" x14ac:dyDescent="0.25">
      <c r="A1489">
        <v>1487</v>
      </c>
      <c r="B1489" t="s">
        <v>24</v>
      </c>
      <c r="C1489" t="s">
        <v>52</v>
      </c>
      <c r="D1489" t="s">
        <v>53</v>
      </c>
      <c r="E1489">
        <v>11</v>
      </c>
      <c r="F1489" t="s">
        <v>37</v>
      </c>
      <c r="G1489">
        <v>100</v>
      </c>
      <c r="H1489" t="s">
        <v>27</v>
      </c>
      <c r="I1489" t="s">
        <v>38</v>
      </c>
      <c r="J1489" t="s">
        <v>36</v>
      </c>
      <c r="K1489" t="s">
        <v>30</v>
      </c>
      <c r="L1489" t="s">
        <v>31</v>
      </c>
      <c r="M1489">
        <v>3</v>
      </c>
      <c r="N1489" t="s">
        <v>32</v>
      </c>
      <c r="O1489" t="s">
        <v>33</v>
      </c>
      <c r="P1489">
        <v>21.954599999999999</v>
      </c>
      <c r="Q1489">
        <v>338673.8027</v>
      </c>
      <c r="R1489">
        <v>3063584.557</v>
      </c>
      <c r="S1489">
        <v>338665.34230000002</v>
      </c>
      <c r="T1489">
        <v>3063564.298</v>
      </c>
      <c r="U1489">
        <v>2.1954999999999999E-2</v>
      </c>
    </row>
    <row r="1490" spans="1:21" x14ac:dyDescent="0.25">
      <c r="A1490">
        <v>1488</v>
      </c>
      <c r="B1490" t="s">
        <v>24</v>
      </c>
      <c r="C1490" t="s">
        <v>52</v>
      </c>
      <c r="D1490" t="s">
        <v>53</v>
      </c>
      <c r="E1490">
        <v>11</v>
      </c>
      <c r="F1490" t="s">
        <v>37</v>
      </c>
      <c r="G1490">
        <v>100</v>
      </c>
      <c r="H1490" t="s">
        <v>27</v>
      </c>
      <c r="I1490" t="s">
        <v>38</v>
      </c>
      <c r="J1490" t="s">
        <v>36</v>
      </c>
      <c r="K1490" t="s">
        <v>30</v>
      </c>
      <c r="L1490" t="s">
        <v>31</v>
      </c>
      <c r="M1490">
        <v>3</v>
      </c>
      <c r="N1490" t="s">
        <v>32</v>
      </c>
      <c r="O1490" t="s">
        <v>33</v>
      </c>
      <c r="P1490">
        <v>18.036799999999999</v>
      </c>
      <c r="Q1490">
        <v>338700.63069999998</v>
      </c>
      <c r="R1490">
        <v>3063538.6338</v>
      </c>
      <c r="S1490">
        <v>338713.77659999998</v>
      </c>
      <c r="T1490">
        <v>3063550.9833</v>
      </c>
      <c r="U1490">
        <v>1.8037000000000001E-2</v>
      </c>
    </row>
    <row r="1491" spans="1:21" x14ac:dyDescent="0.25">
      <c r="A1491">
        <v>1489</v>
      </c>
      <c r="B1491" t="s">
        <v>24</v>
      </c>
      <c r="C1491" t="s">
        <v>52</v>
      </c>
      <c r="D1491" t="s">
        <v>53</v>
      </c>
      <c r="E1491">
        <v>11</v>
      </c>
      <c r="F1491" t="s">
        <v>37</v>
      </c>
      <c r="G1491">
        <v>100</v>
      </c>
      <c r="H1491" t="s">
        <v>27</v>
      </c>
      <c r="I1491" t="s">
        <v>38</v>
      </c>
      <c r="J1491" t="s">
        <v>36</v>
      </c>
      <c r="K1491" t="s">
        <v>30</v>
      </c>
      <c r="L1491" t="s">
        <v>31</v>
      </c>
      <c r="M1491">
        <v>3</v>
      </c>
      <c r="N1491" t="s">
        <v>32</v>
      </c>
      <c r="O1491" t="s">
        <v>33</v>
      </c>
      <c r="P1491">
        <v>4</v>
      </c>
      <c r="Q1491">
        <v>338713.77659999998</v>
      </c>
      <c r="R1491">
        <v>3063550.9833</v>
      </c>
      <c r="S1491">
        <v>338716.69199999998</v>
      </c>
      <c r="T1491">
        <v>3063553.7220000001</v>
      </c>
      <c r="U1491">
        <v>4.0000000000000001E-3</v>
      </c>
    </row>
    <row r="1492" spans="1:21" x14ac:dyDescent="0.25">
      <c r="A1492">
        <v>1490</v>
      </c>
      <c r="B1492" t="s">
        <v>24</v>
      </c>
      <c r="C1492" t="s">
        <v>52</v>
      </c>
      <c r="D1492" t="s">
        <v>53</v>
      </c>
      <c r="E1492">
        <v>11</v>
      </c>
      <c r="F1492" t="s">
        <v>37</v>
      </c>
      <c r="G1492">
        <v>100</v>
      </c>
      <c r="H1492" t="s">
        <v>27</v>
      </c>
      <c r="I1492" t="s">
        <v>38</v>
      </c>
      <c r="J1492" t="s">
        <v>36</v>
      </c>
      <c r="K1492" t="s">
        <v>30</v>
      </c>
      <c r="L1492" t="s">
        <v>31</v>
      </c>
      <c r="M1492">
        <v>3</v>
      </c>
      <c r="N1492" t="s">
        <v>32</v>
      </c>
      <c r="O1492" t="s">
        <v>33</v>
      </c>
      <c r="P1492">
        <v>31.358699999999999</v>
      </c>
      <c r="Q1492">
        <v>338716.69199999998</v>
      </c>
      <c r="R1492">
        <v>3063553.7220000001</v>
      </c>
      <c r="S1492">
        <v>338739.2157</v>
      </c>
      <c r="T1492">
        <v>3063575.5405999999</v>
      </c>
      <c r="U1492">
        <v>3.1358999999999998E-2</v>
      </c>
    </row>
    <row r="1493" spans="1:21" x14ac:dyDescent="0.25">
      <c r="A1493">
        <v>1491</v>
      </c>
      <c r="B1493" t="s">
        <v>24</v>
      </c>
      <c r="C1493" t="s">
        <v>52</v>
      </c>
      <c r="D1493" t="s">
        <v>53</v>
      </c>
      <c r="E1493">
        <v>11</v>
      </c>
      <c r="F1493" t="s">
        <v>37</v>
      </c>
      <c r="G1493">
        <v>100</v>
      </c>
      <c r="H1493" t="s">
        <v>27</v>
      </c>
      <c r="I1493" t="s">
        <v>38</v>
      </c>
      <c r="J1493" t="s">
        <v>36</v>
      </c>
      <c r="K1493" t="s">
        <v>30</v>
      </c>
      <c r="L1493" t="s">
        <v>31</v>
      </c>
      <c r="M1493">
        <v>3</v>
      </c>
      <c r="N1493" t="s">
        <v>32</v>
      </c>
      <c r="O1493" t="s">
        <v>33</v>
      </c>
      <c r="P1493">
        <v>47.711599999999997</v>
      </c>
      <c r="Q1493">
        <v>338739.2157</v>
      </c>
      <c r="R1493">
        <v>3063575.5405999999</v>
      </c>
      <c r="S1493">
        <v>338784.46990000003</v>
      </c>
      <c r="T1493">
        <v>3063590.6554</v>
      </c>
      <c r="U1493">
        <v>4.7711999999999997E-2</v>
      </c>
    </row>
    <row r="1494" spans="1:21" x14ac:dyDescent="0.25">
      <c r="A1494">
        <v>1492</v>
      </c>
      <c r="B1494" t="s">
        <v>24</v>
      </c>
      <c r="C1494" t="s">
        <v>52</v>
      </c>
      <c r="D1494" t="s">
        <v>53</v>
      </c>
      <c r="E1494">
        <v>11</v>
      </c>
      <c r="F1494" t="s">
        <v>37</v>
      </c>
      <c r="G1494">
        <v>100</v>
      </c>
      <c r="H1494" t="s">
        <v>27</v>
      </c>
      <c r="I1494" t="s">
        <v>38</v>
      </c>
      <c r="J1494" t="s">
        <v>36</v>
      </c>
      <c r="K1494" t="s">
        <v>30</v>
      </c>
      <c r="L1494" t="s">
        <v>31</v>
      </c>
      <c r="M1494">
        <v>3</v>
      </c>
      <c r="N1494" t="s">
        <v>32</v>
      </c>
      <c r="O1494" t="s">
        <v>33</v>
      </c>
      <c r="P1494">
        <v>26.888200000000001</v>
      </c>
      <c r="Q1494">
        <v>338784.46990000003</v>
      </c>
      <c r="R1494">
        <v>3063590.6554</v>
      </c>
      <c r="S1494">
        <v>338802.29019999999</v>
      </c>
      <c r="T1494">
        <v>3063610.7903</v>
      </c>
      <c r="U1494">
        <v>2.6887999999999999E-2</v>
      </c>
    </row>
    <row r="1495" spans="1:21" x14ac:dyDescent="0.25">
      <c r="A1495">
        <v>1493</v>
      </c>
      <c r="B1495" t="s">
        <v>24</v>
      </c>
      <c r="C1495" t="s">
        <v>52</v>
      </c>
      <c r="D1495" t="s">
        <v>53</v>
      </c>
      <c r="E1495">
        <v>11</v>
      </c>
      <c r="F1495" t="s">
        <v>37</v>
      </c>
      <c r="G1495">
        <v>100</v>
      </c>
      <c r="H1495" t="s">
        <v>27</v>
      </c>
      <c r="I1495" t="s">
        <v>38</v>
      </c>
      <c r="J1495" t="s">
        <v>36</v>
      </c>
      <c r="K1495" t="s">
        <v>30</v>
      </c>
      <c r="L1495" t="s">
        <v>31</v>
      </c>
      <c r="M1495">
        <v>3</v>
      </c>
      <c r="N1495" t="s">
        <v>32</v>
      </c>
      <c r="O1495" t="s">
        <v>33</v>
      </c>
      <c r="P1495">
        <v>28.189299999999999</v>
      </c>
      <c r="Q1495">
        <v>338802.29019999999</v>
      </c>
      <c r="R1495">
        <v>3063610.7903</v>
      </c>
      <c r="S1495">
        <v>338816.6545</v>
      </c>
      <c r="T1495">
        <v>3063635.0452999999</v>
      </c>
      <c r="U1495">
        <v>2.8188999999999999E-2</v>
      </c>
    </row>
    <row r="1496" spans="1:21" x14ac:dyDescent="0.25">
      <c r="A1496">
        <v>1494</v>
      </c>
      <c r="B1496" t="s">
        <v>24</v>
      </c>
      <c r="C1496" t="s">
        <v>52</v>
      </c>
      <c r="D1496" t="s">
        <v>53</v>
      </c>
      <c r="E1496">
        <v>11</v>
      </c>
      <c r="F1496" t="s">
        <v>37</v>
      </c>
      <c r="G1496">
        <v>100</v>
      </c>
      <c r="H1496" t="s">
        <v>27</v>
      </c>
      <c r="I1496" t="s">
        <v>38</v>
      </c>
      <c r="J1496" t="s">
        <v>36</v>
      </c>
      <c r="K1496" t="s">
        <v>30</v>
      </c>
      <c r="L1496" t="s">
        <v>31</v>
      </c>
      <c r="M1496">
        <v>3</v>
      </c>
      <c r="N1496" t="s">
        <v>32</v>
      </c>
      <c r="O1496" t="s">
        <v>33</v>
      </c>
      <c r="P1496">
        <v>42.498899999999999</v>
      </c>
      <c r="Q1496">
        <v>338816.6545</v>
      </c>
      <c r="R1496">
        <v>3063635.0452999999</v>
      </c>
      <c r="S1496">
        <v>338846.891</v>
      </c>
      <c r="T1496">
        <v>3063664.9101999998</v>
      </c>
      <c r="U1496">
        <v>4.2499000000000002E-2</v>
      </c>
    </row>
    <row r="1497" spans="1:21" x14ac:dyDescent="0.25">
      <c r="A1497">
        <v>1495</v>
      </c>
      <c r="B1497" t="s">
        <v>24</v>
      </c>
      <c r="C1497" t="s">
        <v>52</v>
      </c>
      <c r="D1497" t="s">
        <v>53</v>
      </c>
      <c r="E1497">
        <v>11</v>
      </c>
      <c r="F1497" t="s">
        <v>37</v>
      </c>
      <c r="G1497">
        <v>100</v>
      </c>
      <c r="H1497" t="s">
        <v>27</v>
      </c>
      <c r="I1497" t="s">
        <v>38</v>
      </c>
      <c r="J1497" t="s">
        <v>36</v>
      </c>
      <c r="K1497" t="s">
        <v>30</v>
      </c>
      <c r="L1497" t="s">
        <v>31</v>
      </c>
      <c r="M1497">
        <v>3</v>
      </c>
      <c r="N1497" t="s">
        <v>32</v>
      </c>
      <c r="O1497" t="s">
        <v>33</v>
      </c>
      <c r="P1497">
        <v>44.208399999999997</v>
      </c>
      <c r="Q1497">
        <v>338846.891</v>
      </c>
      <c r="R1497">
        <v>3063664.9101999998</v>
      </c>
      <c r="S1497">
        <v>338880.04460000002</v>
      </c>
      <c r="T1497">
        <v>3063694.1543999999</v>
      </c>
      <c r="U1497">
        <v>4.4207999999999997E-2</v>
      </c>
    </row>
    <row r="1498" spans="1:21" x14ac:dyDescent="0.25">
      <c r="A1498">
        <v>1496</v>
      </c>
      <c r="B1498" t="s">
        <v>24</v>
      </c>
      <c r="C1498" t="s">
        <v>52</v>
      </c>
      <c r="D1498" t="s">
        <v>53</v>
      </c>
      <c r="E1498">
        <v>11</v>
      </c>
      <c r="F1498" t="s">
        <v>37</v>
      </c>
      <c r="G1498">
        <v>100</v>
      </c>
      <c r="H1498" t="s">
        <v>27</v>
      </c>
      <c r="I1498" t="s">
        <v>38</v>
      </c>
      <c r="J1498" t="s">
        <v>36</v>
      </c>
      <c r="K1498" t="s">
        <v>30</v>
      </c>
      <c r="L1498" t="s">
        <v>31</v>
      </c>
      <c r="M1498">
        <v>3</v>
      </c>
      <c r="N1498" t="s">
        <v>32</v>
      </c>
      <c r="O1498" t="s">
        <v>33</v>
      </c>
      <c r="P1498">
        <v>22.720800000000001</v>
      </c>
      <c r="Q1498">
        <v>338880.04460000002</v>
      </c>
      <c r="R1498">
        <v>3063694.1543999999</v>
      </c>
      <c r="S1498">
        <v>338895.47840000002</v>
      </c>
      <c r="T1498">
        <v>3063710.8287</v>
      </c>
      <c r="U1498">
        <v>2.2721000000000002E-2</v>
      </c>
    </row>
    <row r="1499" spans="1:21" x14ac:dyDescent="0.25">
      <c r="A1499">
        <v>1497</v>
      </c>
      <c r="B1499" t="s">
        <v>24</v>
      </c>
      <c r="C1499" t="s">
        <v>52</v>
      </c>
      <c r="D1499" t="s">
        <v>53</v>
      </c>
      <c r="E1499">
        <v>11</v>
      </c>
      <c r="F1499" t="s">
        <v>37</v>
      </c>
      <c r="G1499">
        <v>100</v>
      </c>
      <c r="H1499" t="s">
        <v>27</v>
      </c>
      <c r="I1499" t="s">
        <v>38</v>
      </c>
      <c r="J1499" t="s">
        <v>36</v>
      </c>
      <c r="K1499" t="s">
        <v>30</v>
      </c>
      <c r="L1499" t="s">
        <v>31</v>
      </c>
      <c r="M1499">
        <v>3</v>
      </c>
      <c r="N1499" t="s">
        <v>32</v>
      </c>
      <c r="O1499" t="s">
        <v>33</v>
      </c>
      <c r="P1499">
        <v>66.114999999999995</v>
      </c>
      <c r="Q1499">
        <v>338895.47840000002</v>
      </c>
      <c r="R1499">
        <v>3063710.8287</v>
      </c>
      <c r="S1499">
        <v>338957.22749999998</v>
      </c>
      <c r="T1499">
        <v>3063734.4556999998</v>
      </c>
      <c r="U1499">
        <v>6.6114999999999993E-2</v>
      </c>
    </row>
    <row r="1500" spans="1:21" x14ac:dyDescent="0.25">
      <c r="A1500">
        <v>1498</v>
      </c>
      <c r="B1500" t="s">
        <v>24</v>
      </c>
      <c r="C1500" t="s">
        <v>52</v>
      </c>
      <c r="D1500" t="s">
        <v>53</v>
      </c>
      <c r="E1500">
        <v>11</v>
      </c>
      <c r="F1500" t="s">
        <v>37</v>
      </c>
      <c r="G1500">
        <v>100</v>
      </c>
      <c r="H1500" t="s">
        <v>27</v>
      </c>
      <c r="I1500" t="s">
        <v>38</v>
      </c>
      <c r="J1500" t="s">
        <v>36</v>
      </c>
      <c r="K1500" t="s">
        <v>30</v>
      </c>
      <c r="L1500" t="s">
        <v>31</v>
      </c>
      <c r="M1500">
        <v>3</v>
      </c>
      <c r="N1500" t="s">
        <v>32</v>
      </c>
      <c r="O1500" t="s">
        <v>33</v>
      </c>
      <c r="P1500">
        <v>69.480500000000006</v>
      </c>
      <c r="Q1500">
        <v>338957.22749999998</v>
      </c>
      <c r="R1500">
        <v>3063734.4556999998</v>
      </c>
      <c r="S1500">
        <v>339021.92450000002</v>
      </c>
      <c r="T1500">
        <v>3063759.7900999999</v>
      </c>
      <c r="U1500">
        <v>6.948E-2</v>
      </c>
    </row>
    <row r="1501" spans="1:21" x14ac:dyDescent="0.25">
      <c r="A1501">
        <v>1499</v>
      </c>
      <c r="B1501" t="s">
        <v>24</v>
      </c>
      <c r="C1501" t="s">
        <v>52</v>
      </c>
      <c r="D1501" t="s">
        <v>53</v>
      </c>
      <c r="E1501">
        <v>11</v>
      </c>
      <c r="F1501" t="s">
        <v>37</v>
      </c>
      <c r="G1501">
        <v>100</v>
      </c>
      <c r="H1501" t="s">
        <v>27</v>
      </c>
      <c r="I1501" t="s">
        <v>38</v>
      </c>
      <c r="J1501" t="s">
        <v>36</v>
      </c>
      <c r="K1501" t="s">
        <v>30</v>
      </c>
      <c r="L1501" t="s">
        <v>31</v>
      </c>
      <c r="M1501">
        <v>3</v>
      </c>
      <c r="N1501" t="s">
        <v>32</v>
      </c>
      <c r="O1501" t="s">
        <v>33</v>
      </c>
      <c r="P1501">
        <v>25.349299999999999</v>
      </c>
      <c r="Q1501">
        <v>339021.92450000002</v>
      </c>
      <c r="R1501">
        <v>3063759.7900999999</v>
      </c>
      <c r="S1501">
        <v>339042.02250000002</v>
      </c>
      <c r="T1501">
        <v>3063775.2387000001</v>
      </c>
      <c r="U1501">
        <v>2.5349E-2</v>
      </c>
    </row>
    <row r="1502" spans="1:21" x14ac:dyDescent="0.25">
      <c r="A1502">
        <v>1500</v>
      </c>
      <c r="B1502" t="s">
        <v>24</v>
      </c>
      <c r="C1502" t="s">
        <v>52</v>
      </c>
      <c r="D1502" t="s">
        <v>53</v>
      </c>
      <c r="E1502">
        <v>11</v>
      </c>
      <c r="F1502" t="s">
        <v>37</v>
      </c>
      <c r="G1502">
        <v>100</v>
      </c>
      <c r="H1502" t="s">
        <v>27</v>
      </c>
      <c r="I1502" t="s">
        <v>38</v>
      </c>
      <c r="J1502" t="s">
        <v>36</v>
      </c>
      <c r="K1502" t="s">
        <v>30</v>
      </c>
      <c r="L1502" t="s">
        <v>31</v>
      </c>
      <c r="M1502">
        <v>3</v>
      </c>
      <c r="N1502" t="s">
        <v>32</v>
      </c>
      <c r="O1502" t="s">
        <v>33</v>
      </c>
      <c r="P1502">
        <v>60.353700000000003</v>
      </c>
      <c r="Q1502">
        <v>338619.45510000002</v>
      </c>
      <c r="R1502">
        <v>3063677.8218999999</v>
      </c>
      <c r="S1502">
        <v>338613.23080000002</v>
      </c>
      <c r="T1502">
        <v>3063737.8538000002</v>
      </c>
      <c r="U1502">
        <v>6.0353999999999998E-2</v>
      </c>
    </row>
    <row r="1503" spans="1:21" x14ac:dyDescent="0.25">
      <c r="A1503">
        <v>1501</v>
      </c>
      <c r="B1503" t="s">
        <v>24</v>
      </c>
      <c r="C1503" t="s">
        <v>52</v>
      </c>
      <c r="D1503" t="s">
        <v>53</v>
      </c>
      <c r="E1503">
        <v>11</v>
      </c>
      <c r="F1503" t="s">
        <v>37</v>
      </c>
      <c r="G1503">
        <v>100</v>
      </c>
      <c r="H1503" t="s">
        <v>27</v>
      </c>
      <c r="I1503" t="s">
        <v>38</v>
      </c>
      <c r="J1503" t="s">
        <v>36</v>
      </c>
      <c r="K1503" t="s">
        <v>30</v>
      </c>
      <c r="L1503" t="s">
        <v>31</v>
      </c>
      <c r="M1503">
        <v>3</v>
      </c>
      <c r="N1503" t="s">
        <v>32</v>
      </c>
      <c r="O1503" t="s">
        <v>33</v>
      </c>
      <c r="P1503">
        <v>35.577599999999997</v>
      </c>
      <c r="Q1503">
        <v>338613.23080000002</v>
      </c>
      <c r="R1503">
        <v>3063737.8538000002</v>
      </c>
      <c r="S1503">
        <v>338611.36210000003</v>
      </c>
      <c r="T1503">
        <v>3063773.3823000002</v>
      </c>
      <c r="U1503">
        <v>3.5577999999999999E-2</v>
      </c>
    </row>
    <row r="1504" spans="1:21" x14ac:dyDescent="0.25">
      <c r="A1504">
        <v>1502</v>
      </c>
      <c r="B1504" t="s">
        <v>24</v>
      </c>
      <c r="C1504" t="s">
        <v>52</v>
      </c>
      <c r="D1504" t="s">
        <v>53</v>
      </c>
      <c r="E1504">
        <v>11</v>
      </c>
      <c r="F1504" t="s">
        <v>37</v>
      </c>
      <c r="G1504">
        <v>100</v>
      </c>
      <c r="H1504" t="s">
        <v>27</v>
      </c>
      <c r="I1504" t="s">
        <v>38</v>
      </c>
      <c r="J1504" t="s">
        <v>36</v>
      </c>
      <c r="K1504" t="s">
        <v>30</v>
      </c>
      <c r="L1504" t="s">
        <v>31</v>
      </c>
      <c r="M1504">
        <v>3</v>
      </c>
      <c r="N1504" t="s">
        <v>32</v>
      </c>
      <c r="O1504" t="s">
        <v>33</v>
      </c>
      <c r="P1504">
        <v>36.780999999999999</v>
      </c>
      <c r="Q1504">
        <v>338611.36210000003</v>
      </c>
      <c r="R1504">
        <v>3063773.3823000002</v>
      </c>
      <c r="S1504">
        <v>338608.92379999999</v>
      </c>
      <c r="T1504">
        <v>3063810.0824000002</v>
      </c>
      <c r="U1504">
        <v>3.6781000000000001E-2</v>
      </c>
    </row>
    <row r="1505" spans="1:21" x14ac:dyDescent="0.25">
      <c r="A1505">
        <v>1503</v>
      </c>
      <c r="B1505" t="s">
        <v>24</v>
      </c>
      <c r="C1505" t="s">
        <v>52</v>
      </c>
      <c r="D1505" t="s">
        <v>53</v>
      </c>
      <c r="E1505">
        <v>11</v>
      </c>
      <c r="F1505" t="s">
        <v>37</v>
      </c>
      <c r="G1505">
        <v>100</v>
      </c>
      <c r="H1505" t="s">
        <v>27</v>
      </c>
      <c r="I1505" t="s">
        <v>38</v>
      </c>
      <c r="J1505" t="s">
        <v>36</v>
      </c>
      <c r="K1505" t="s">
        <v>30</v>
      </c>
      <c r="L1505" t="s">
        <v>31</v>
      </c>
      <c r="M1505">
        <v>3</v>
      </c>
      <c r="N1505" t="s">
        <v>32</v>
      </c>
      <c r="O1505" t="s">
        <v>33</v>
      </c>
      <c r="P1505">
        <v>43.634</v>
      </c>
      <c r="Q1505">
        <v>338665.34230000002</v>
      </c>
      <c r="R1505">
        <v>3063564.298</v>
      </c>
      <c r="S1505">
        <v>338700.63069999998</v>
      </c>
      <c r="T1505">
        <v>3063538.6338</v>
      </c>
      <c r="U1505">
        <v>4.3633999999999999E-2</v>
      </c>
    </row>
    <row r="1506" spans="1:21" x14ac:dyDescent="0.25">
      <c r="A1506">
        <v>1504</v>
      </c>
      <c r="B1506" t="s">
        <v>24</v>
      </c>
      <c r="C1506" t="s">
        <v>54</v>
      </c>
      <c r="D1506" t="s">
        <v>55</v>
      </c>
      <c r="E1506">
        <v>11</v>
      </c>
      <c r="F1506" t="s">
        <v>42</v>
      </c>
      <c r="G1506">
        <v>240</v>
      </c>
      <c r="H1506" t="s">
        <v>27</v>
      </c>
      <c r="I1506" t="s">
        <v>28</v>
      </c>
      <c r="J1506" t="s">
        <v>36</v>
      </c>
      <c r="K1506" t="s">
        <v>49</v>
      </c>
      <c r="L1506" t="s">
        <v>31</v>
      </c>
      <c r="M1506">
        <v>3</v>
      </c>
      <c r="N1506" t="s">
        <v>32</v>
      </c>
      <c r="O1506" t="s">
        <v>33</v>
      </c>
      <c r="P1506">
        <v>1.58372</v>
      </c>
      <c r="Q1506">
        <v>336236.49300000002</v>
      </c>
      <c r="R1506">
        <v>3063405.7793000001</v>
      </c>
      <c r="S1506">
        <v>336235.16638100002</v>
      </c>
      <c r="T1506">
        <v>3063406.64432</v>
      </c>
      <c r="U1506">
        <v>1.5839999999999999E-3</v>
      </c>
    </row>
    <row r="1507" spans="1:21" x14ac:dyDescent="0.25">
      <c r="A1507">
        <v>1505</v>
      </c>
      <c r="B1507" t="s">
        <v>24</v>
      </c>
      <c r="C1507" t="s">
        <v>54</v>
      </c>
      <c r="D1507" t="s">
        <v>55</v>
      </c>
      <c r="E1507">
        <v>11</v>
      </c>
      <c r="F1507" t="s">
        <v>42</v>
      </c>
      <c r="G1507">
        <v>240</v>
      </c>
      <c r="H1507" t="s">
        <v>27</v>
      </c>
      <c r="I1507" t="s">
        <v>28</v>
      </c>
      <c r="J1507" t="s">
        <v>36</v>
      </c>
      <c r="K1507" t="s">
        <v>49</v>
      </c>
      <c r="L1507" t="s">
        <v>31</v>
      </c>
      <c r="M1507">
        <v>3</v>
      </c>
      <c r="N1507" t="s">
        <v>32</v>
      </c>
      <c r="O1507" t="s">
        <v>33</v>
      </c>
      <c r="P1507">
        <v>10.6318</v>
      </c>
      <c r="Q1507">
        <v>336228.69640399999</v>
      </c>
      <c r="R1507">
        <v>3063410.8630599999</v>
      </c>
      <c r="S1507">
        <v>336219.79060200002</v>
      </c>
      <c r="T1507">
        <v>3063416.67007</v>
      </c>
      <c r="U1507">
        <v>1.0632000000000001E-2</v>
      </c>
    </row>
    <row r="1508" spans="1:21" x14ac:dyDescent="0.25">
      <c r="A1508">
        <v>1506</v>
      </c>
      <c r="B1508" t="s">
        <v>24</v>
      </c>
      <c r="C1508" t="s">
        <v>54</v>
      </c>
      <c r="D1508" t="s">
        <v>55</v>
      </c>
      <c r="E1508">
        <v>11</v>
      </c>
      <c r="F1508" t="s">
        <v>42</v>
      </c>
      <c r="G1508">
        <v>240</v>
      </c>
      <c r="H1508" t="s">
        <v>27</v>
      </c>
      <c r="I1508" t="s">
        <v>28</v>
      </c>
      <c r="J1508" t="s">
        <v>36</v>
      </c>
      <c r="K1508" t="s">
        <v>49</v>
      </c>
      <c r="L1508" t="s">
        <v>31</v>
      </c>
      <c r="M1508">
        <v>3</v>
      </c>
      <c r="N1508" t="s">
        <v>32</v>
      </c>
      <c r="O1508" t="s">
        <v>33</v>
      </c>
      <c r="P1508">
        <v>14.479200000000001</v>
      </c>
      <c r="Q1508">
        <v>336219.79060200002</v>
      </c>
      <c r="R1508">
        <v>3063416.67007</v>
      </c>
      <c r="S1508">
        <v>336207.66200000001</v>
      </c>
      <c r="T1508">
        <v>3063424.5784999998</v>
      </c>
      <c r="U1508">
        <v>1.4479000000000001E-2</v>
      </c>
    </row>
    <row r="1509" spans="1:21" x14ac:dyDescent="0.25">
      <c r="A1509">
        <v>1507</v>
      </c>
      <c r="B1509" t="s">
        <v>24</v>
      </c>
      <c r="C1509" t="s">
        <v>54</v>
      </c>
      <c r="D1509" t="s">
        <v>55</v>
      </c>
      <c r="E1509">
        <v>11</v>
      </c>
      <c r="F1509" t="s">
        <v>42</v>
      </c>
      <c r="G1509">
        <v>240</v>
      </c>
      <c r="H1509" t="s">
        <v>27</v>
      </c>
      <c r="I1509" t="s">
        <v>28</v>
      </c>
      <c r="J1509" t="s">
        <v>36</v>
      </c>
      <c r="K1509" t="s">
        <v>49</v>
      </c>
      <c r="L1509" t="s">
        <v>31</v>
      </c>
      <c r="M1509">
        <v>3</v>
      </c>
      <c r="N1509" t="s">
        <v>32</v>
      </c>
      <c r="O1509" t="s">
        <v>33</v>
      </c>
      <c r="P1509">
        <v>7.7238800000000003</v>
      </c>
      <c r="Q1509">
        <v>336235.16638100002</v>
      </c>
      <c r="R1509">
        <v>3063406.64432</v>
      </c>
      <c r="S1509">
        <v>336228.69640399999</v>
      </c>
      <c r="T1509">
        <v>3063410.8630599999</v>
      </c>
      <c r="U1509">
        <v>7.724E-3</v>
      </c>
    </row>
    <row r="1510" spans="1:21" x14ac:dyDescent="0.25">
      <c r="A1510">
        <v>1508</v>
      </c>
      <c r="B1510" t="s">
        <v>24</v>
      </c>
      <c r="C1510" t="s">
        <v>54</v>
      </c>
      <c r="D1510" t="s">
        <v>55</v>
      </c>
      <c r="E1510">
        <v>11</v>
      </c>
      <c r="F1510" t="s">
        <v>42</v>
      </c>
      <c r="G1510">
        <v>240</v>
      </c>
      <c r="H1510" t="s">
        <v>27</v>
      </c>
      <c r="I1510" t="s">
        <v>28</v>
      </c>
      <c r="J1510" t="s">
        <v>36</v>
      </c>
      <c r="K1510" t="s">
        <v>49</v>
      </c>
      <c r="L1510" t="s">
        <v>31</v>
      </c>
      <c r="M1510">
        <v>3</v>
      </c>
      <c r="N1510" t="s">
        <v>32</v>
      </c>
      <c r="O1510" t="s">
        <v>33</v>
      </c>
      <c r="P1510">
        <v>19.382100000000001</v>
      </c>
      <c r="Q1510">
        <v>336207.66200000001</v>
      </c>
      <c r="R1510">
        <v>3063424.5784999998</v>
      </c>
      <c r="S1510">
        <v>336189.29869999998</v>
      </c>
      <c r="T1510">
        <v>3063430.7796999998</v>
      </c>
      <c r="U1510">
        <v>1.9382E-2</v>
      </c>
    </row>
    <row r="1511" spans="1:21" x14ac:dyDescent="0.25">
      <c r="A1511">
        <v>1509</v>
      </c>
      <c r="B1511" t="s">
        <v>24</v>
      </c>
      <c r="C1511" t="s">
        <v>54</v>
      </c>
      <c r="D1511" t="s">
        <v>55</v>
      </c>
      <c r="E1511">
        <v>11</v>
      </c>
      <c r="F1511" t="s">
        <v>42</v>
      </c>
      <c r="G1511">
        <v>240</v>
      </c>
      <c r="H1511" t="s">
        <v>27</v>
      </c>
      <c r="I1511" t="s">
        <v>28</v>
      </c>
      <c r="J1511" t="s">
        <v>36</v>
      </c>
      <c r="K1511" t="s">
        <v>49</v>
      </c>
      <c r="L1511" t="s">
        <v>31</v>
      </c>
      <c r="M1511">
        <v>3</v>
      </c>
      <c r="N1511" t="s">
        <v>32</v>
      </c>
      <c r="O1511" t="s">
        <v>33</v>
      </c>
      <c r="P1511">
        <v>0.62181600000000004</v>
      </c>
      <c r="Q1511">
        <v>336189.29869999998</v>
      </c>
      <c r="R1511">
        <v>3063430.7796999998</v>
      </c>
      <c r="S1511">
        <v>336188.6923</v>
      </c>
      <c r="T1511">
        <v>3063430.6420999998</v>
      </c>
      <c r="U1511">
        <v>6.2200000000000005E-4</v>
      </c>
    </row>
    <row r="1512" spans="1:21" x14ac:dyDescent="0.25">
      <c r="A1512">
        <v>1510</v>
      </c>
      <c r="B1512" t="s">
        <v>24</v>
      </c>
      <c r="C1512" t="s">
        <v>54</v>
      </c>
      <c r="D1512" t="s">
        <v>55</v>
      </c>
      <c r="E1512">
        <v>11</v>
      </c>
      <c r="F1512" t="s">
        <v>42</v>
      </c>
      <c r="G1512">
        <v>240</v>
      </c>
      <c r="H1512" t="s">
        <v>27</v>
      </c>
      <c r="I1512" t="s">
        <v>28</v>
      </c>
      <c r="J1512" t="s">
        <v>36</v>
      </c>
      <c r="K1512" t="s">
        <v>49</v>
      </c>
      <c r="L1512" t="s">
        <v>31</v>
      </c>
      <c r="M1512">
        <v>3</v>
      </c>
      <c r="N1512" t="s">
        <v>32</v>
      </c>
      <c r="O1512" t="s">
        <v>33</v>
      </c>
      <c r="P1512">
        <v>14.7995</v>
      </c>
      <c r="Q1512">
        <v>336188.6923</v>
      </c>
      <c r="R1512">
        <v>3063430.6420999998</v>
      </c>
      <c r="S1512">
        <v>336174.2598</v>
      </c>
      <c r="T1512">
        <v>3063427.3668</v>
      </c>
      <c r="U1512">
        <v>1.4799E-2</v>
      </c>
    </row>
    <row r="1513" spans="1:21" x14ac:dyDescent="0.25">
      <c r="A1513">
        <v>1511</v>
      </c>
      <c r="B1513" t="s">
        <v>24</v>
      </c>
      <c r="C1513" t="s">
        <v>54</v>
      </c>
      <c r="D1513" t="s">
        <v>55</v>
      </c>
      <c r="E1513">
        <v>11</v>
      </c>
      <c r="F1513" t="s">
        <v>42</v>
      </c>
      <c r="G1513">
        <v>240</v>
      </c>
      <c r="H1513" t="s">
        <v>27</v>
      </c>
      <c r="I1513" t="s">
        <v>28</v>
      </c>
      <c r="J1513" t="s">
        <v>36</v>
      </c>
      <c r="K1513" t="s">
        <v>49</v>
      </c>
      <c r="L1513" t="s">
        <v>31</v>
      </c>
      <c r="M1513">
        <v>3</v>
      </c>
      <c r="N1513" t="s">
        <v>32</v>
      </c>
      <c r="O1513" t="s">
        <v>33</v>
      </c>
      <c r="P1513">
        <v>11.889099999999999</v>
      </c>
      <c r="Q1513">
        <v>336174.2598</v>
      </c>
      <c r="R1513">
        <v>3063427.3668</v>
      </c>
      <c r="S1513">
        <v>336162.46759999997</v>
      </c>
      <c r="T1513">
        <v>3063428.8816</v>
      </c>
      <c r="U1513">
        <v>1.1889E-2</v>
      </c>
    </row>
    <row r="1514" spans="1:21" x14ac:dyDescent="0.25">
      <c r="A1514">
        <v>1512</v>
      </c>
      <c r="B1514" t="s">
        <v>24</v>
      </c>
      <c r="C1514" t="s">
        <v>54</v>
      </c>
      <c r="D1514" t="s">
        <v>55</v>
      </c>
      <c r="E1514">
        <v>11</v>
      </c>
      <c r="F1514" t="s">
        <v>42</v>
      </c>
      <c r="G1514">
        <v>240</v>
      </c>
      <c r="H1514" t="s">
        <v>27</v>
      </c>
      <c r="I1514" t="s">
        <v>28</v>
      </c>
      <c r="J1514" t="s">
        <v>36</v>
      </c>
      <c r="K1514" t="s">
        <v>49</v>
      </c>
      <c r="L1514" t="s">
        <v>31</v>
      </c>
      <c r="M1514">
        <v>3</v>
      </c>
      <c r="N1514" t="s">
        <v>32</v>
      </c>
      <c r="O1514" t="s">
        <v>33</v>
      </c>
      <c r="P1514">
        <v>18.9635</v>
      </c>
      <c r="Q1514">
        <v>336162.46759999997</v>
      </c>
      <c r="R1514">
        <v>3063428.8816</v>
      </c>
      <c r="S1514">
        <v>336144.37070000003</v>
      </c>
      <c r="T1514">
        <v>3063434.5488</v>
      </c>
      <c r="U1514">
        <v>1.8964000000000002E-2</v>
      </c>
    </row>
    <row r="1515" spans="1:21" x14ac:dyDescent="0.25">
      <c r="A1515">
        <v>1513</v>
      </c>
      <c r="B1515" t="s">
        <v>24</v>
      </c>
      <c r="C1515" t="s">
        <v>54</v>
      </c>
      <c r="D1515" t="s">
        <v>55</v>
      </c>
      <c r="E1515">
        <v>11</v>
      </c>
      <c r="F1515" t="s">
        <v>42</v>
      </c>
      <c r="G1515">
        <v>240</v>
      </c>
      <c r="H1515" t="s">
        <v>27</v>
      </c>
      <c r="I1515" t="s">
        <v>28</v>
      </c>
      <c r="J1515" t="s">
        <v>36</v>
      </c>
      <c r="K1515" t="s">
        <v>49</v>
      </c>
      <c r="L1515" t="s">
        <v>31</v>
      </c>
      <c r="M1515">
        <v>3</v>
      </c>
      <c r="N1515" t="s">
        <v>32</v>
      </c>
      <c r="O1515" t="s">
        <v>33</v>
      </c>
      <c r="P1515">
        <v>7.4900099999999998</v>
      </c>
      <c r="Q1515">
        <v>336144.37070000003</v>
      </c>
      <c r="R1515">
        <v>3063434.5488</v>
      </c>
      <c r="S1515">
        <v>336137.12709999998</v>
      </c>
      <c r="T1515">
        <v>3063436.4542</v>
      </c>
      <c r="U1515">
        <v>7.4900000000000001E-3</v>
      </c>
    </row>
    <row r="1516" spans="1:21" x14ac:dyDescent="0.25">
      <c r="A1516">
        <v>1514</v>
      </c>
      <c r="B1516" t="s">
        <v>24</v>
      </c>
      <c r="C1516" t="s">
        <v>54</v>
      </c>
      <c r="D1516" t="s">
        <v>55</v>
      </c>
      <c r="E1516">
        <v>11</v>
      </c>
      <c r="F1516" t="s">
        <v>42</v>
      </c>
      <c r="G1516">
        <v>240</v>
      </c>
      <c r="H1516" t="s">
        <v>27</v>
      </c>
      <c r="I1516" t="s">
        <v>28</v>
      </c>
      <c r="J1516" t="s">
        <v>36</v>
      </c>
      <c r="K1516" t="s">
        <v>49</v>
      </c>
      <c r="L1516" t="s">
        <v>31</v>
      </c>
      <c r="M1516">
        <v>3</v>
      </c>
      <c r="N1516" t="s">
        <v>32</v>
      </c>
      <c r="O1516" t="s">
        <v>33</v>
      </c>
      <c r="P1516">
        <v>22.3246</v>
      </c>
      <c r="Q1516">
        <v>336137.12709999998</v>
      </c>
      <c r="R1516">
        <v>3063436.4542</v>
      </c>
      <c r="S1516">
        <v>336117.27419999999</v>
      </c>
      <c r="T1516">
        <v>3063446.6645</v>
      </c>
      <c r="U1516">
        <v>2.2325000000000001E-2</v>
      </c>
    </row>
    <row r="1517" spans="1:21" x14ac:dyDescent="0.25">
      <c r="A1517">
        <v>1515</v>
      </c>
      <c r="B1517" t="s">
        <v>24</v>
      </c>
      <c r="C1517" t="s">
        <v>54</v>
      </c>
      <c r="D1517" t="s">
        <v>55</v>
      </c>
      <c r="E1517">
        <v>11</v>
      </c>
      <c r="F1517" t="s">
        <v>42</v>
      </c>
      <c r="G1517">
        <v>240</v>
      </c>
      <c r="H1517" t="s">
        <v>27</v>
      </c>
      <c r="I1517" t="s">
        <v>28</v>
      </c>
      <c r="J1517" t="s">
        <v>36</v>
      </c>
      <c r="K1517" t="s">
        <v>49</v>
      </c>
      <c r="L1517" t="s">
        <v>31</v>
      </c>
      <c r="M1517">
        <v>3</v>
      </c>
      <c r="N1517" t="s">
        <v>32</v>
      </c>
      <c r="O1517" t="s">
        <v>33</v>
      </c>
      <c r="P1517">
        <v>27.583200000000001</v>
      </c>
      <c r="Q1517">
        <v>336117.27419999999</v>
      </c>
      <c r="R1517">
        <v>3063446.6645</v>
      </c>
      <c r="S1517">
        <v>336118.056622</v>
      </c>
      <c r="T1517">
        <v>3063474.2365600001</v>
      </c>
      <c r="U1517">
        <v>2.7583E-2</v>
      </c>
    </row>
    <row r="1518" spans="1:21" x14ac:dyDescent="0.25">
      <c r="A1518">
        <v>1516</v>
      </c>
      <c r="B1518" t="s">
        <v>24</v>
      </c>
      <c r="C1518" t="s">
        <v>54</v>
      </c>
      <c r="D1518" t="s">
        <v>55</v>
      </c>
      <c r="E1518">
        <v>11</v>
      </c>
      <c r="F1518" t="s">
        <v>42</v>
      </c>
      <c r="G1518">
        <v>240</v>
      </c>
      <c r="H1518" t="s">
        <v>27</v>
      </c>
      <c r="I1518" t="s">
        <v>28</v>
      </c>
      <c r="J1518" t="s">
        <v>36</v>
      </c>
      <c r="K1518" t="s">
        <v>49</v>
      </c>
      <c r="L1518" t="s">
        <v>31</v>
      </c>
      <c r="M1518">
        <v>3</v>
      </c>
      <c r="N1518" t="s">
        <v>32</v>
      </c>
      <c r="O1518" t="s">
        <v>33</v>
      </c>
      <c r="P1518">
        <v>2.7531500000000002</v>
      </c>
      <c r="Q1518">
        <v>336118.056622</v>
      </c>
      <c r="R1518">
        <v>3063474.2365600001</v>
      </c>
      <c r="S1518">
        <v>336118.13471700001</v>
      </c>
      <c r="T1518">
        <v>3063476.9885999998</v>
      </c>
      <c r="U1518">
        <v>2.7529999999999998E-3</v>
      </c>
    </row>
    <row r="1519" spans="1:21" x14ac:dyDescent="0.25">
      <c r="A1519">
        <v>1517</v>
      </c>
      <c r="B1519" t="s">
        <v>24</v>
      </c>
      <c r="C1519" t="s">
        <v>54</v>
      </c>
      <c r="D1519" t="s">
        <v>55</v>
      </c>
      <c r="E1519">
        <v>11</v>
      </c>
      <c r="F1519" t="s">
        <v>42</v>
      </c>
      <c r="G1519">
        <v>240</v>
      </c>
      <c r="H1519" t="s">
        <v>27</v>
      </c>
      <c r="I1519" t="s">
        <v>28</v>
      </c>
      <c r="J1519" t="s">
        <v>36</v>
      </c>
      <c r="K1519" t="s">
        <v>49</v>
      </c>
      <c r="L1519" t="s">
        <v>31</v>
      </c>
      <c r="M1519">
        <v>3</v>
      </c>
      <c r="N1519" t="s">
        <v>32</v>
      </c>
      <c r="O1519" t="s">
        <v>33</v>
      </c>
      <c r="P1519">
        <v>5.1692</v>
      </c>
      <c r="Q1519">
        <v>336118.13471700001</v>
      </c>
      <c r="R1519">
        <v>3063476.9885999998</v>
      </c>
      <c r="S1519">
        <v>336118.28134599997</v>
      </c>
      <c r="T1519">
        <v>3063482.1557200002</v>
      </c>
      <c r="U1519">
        <v>5.169E-3</v>
      </c>
    </row>
    <row r="1520" spans="1:21" x14ac:dyDescent="0.25">
      <c r="A1520">
        <v>1518</v>
      </c>
      <c r="B1520" t="s">
        <v>24</v>
      </c>
      <c r="C1520" t="s">
        <v>54</v>
      </c>
      <c r="D1520" t="s">
        <v>55</v>
      </c>
      <c r="E1520">
        <v>11</v>
      </c>
      <c r="F1520" t="s">
        <v>42</v>
      </c>
      <c r="G1520">
        <v>240</v>
      </c>
      <c r="H1520" t="s">
        <v>27</v>
      </c>
      <c r="I1520" t="s">
        <v>28</v>
      </c>
      <c r="J1520" t="s">
        <v>36</v>
      </c>
      <c r="K1520" t="s">
        <v>49</v>
      </c>
      <c r="L1520" t="s">
        <v>31</v>
      </c>
      <c r="M1520">
        <v>3</v>
      </c>
      <c r="N1520" t="s">
        <v>32</v>
      </c>
      <c r="O1520" t="s">
        <v>33</v>
      </c>
      <c r="P1520">
        <v>1.66144</v>
      </c>
      <c r="Q1520">
        <v>336118.31618099997</v>
      </c>
      <c r="R1520">
        <v>3063483.38325</v>
      </c>
      <c r="S1520">
        <v>336118.36330899998</v>
      </c>
      <c r="T1520">
        <v>3063485.04403</v>
      </c>
      <c r="U1520">
        <v>1.6609999999999999E-3</v>
      </c>
    </row>
    <row r="1521" spans="1:21" x14ac:dyDescent="0.25">
      <c r="A1521">
        <v>1519</v>
      </c>
      <c r="B1521" t="s">
        <v>24</v>
      </c>
      <c r="C1521" t="s">
        <v>54</v>
      </c>
      <c r="D1521" t="s">
        <v>55</v>
      </c>
      <c r="E1521">
        <v>11</v>
      </c>
      <c r="F1521" t="s">
        <v>42</v>
      </c>
      <c r="G1521">
        <v>240</v>
      </c>
      <c r="H1521" t="s">
        <v>27</v>
      </c>
      <c r="I1521" t="s">
        <v>28</v>
      </c>
      <c r="J1521" t="s">
        <v>36</v>
      </c>
      <c r="K1521" t="s">
        <v>49</v>
      </c>
      <c r="L1521" t="s">
        <v>31</v>
      </c>
      <c r="M1521">
        <v>3</v>
      </c>
      <c r="N1521" t="s">
        <v>32</v>
      </c>
      <c r="O1521" t="s">
        <v>33</v>
      </c>
      <c r="P1521">
        <v>0.69203800000000004</v>
      </c>
      <c r="Q1521">
        <v>336118.29655000003</v>
      </c>
      <c r="R1521">
        <v>3063482.6914900001</v>
      </c>
      <c r="S1521">
        <v>336118.31618099997</v>
      </c>
      <c r="T1521">
        <v>3063483.38325</v>
      </c>
      <c r="U1521">
        <v>6.9200000000000002E-4</v>
      </c>
    </row>
    <row r="1522" spans="1:21" x14ac:dyDescent="0.25">
      <c r="A1522">
        <v>1520</v>
      </c>
      <c r="B1522" t="s">
        <v>24</v>
      </c>
      <c r="C1522" t="s">
        <v>54</v>
      </c>
      <c r="D1522" t="s">
        <v>55</v>
      </c>
      <c r="E1522">
        <v>11</v>
      </c>
      <c r="F1522" t="s">
        <v>42</v>
      </c>
      <c r="G1522">
        <v>240</v>
      </c>
      <c r="H1522" t="s">
        <v>27</v>
      </c>
      <c r="I1522" t="s">
        <v>28</v>
      </c>
      <c r="J1522" t="s">
        <v>36</v>
      </c>
      <c r="K1522" t="s">
        <v>49</v>
      </c>
      <c r="L1522" t="s">
        <v>31</v>
      </c>
      <c r="M1522">
        <v>3</v>
      </c>
      <c r="N1522" t="s">
        <v>32</v>
      </c>
      <c r="O1522" t="s">
        <v>33</v>
      </c>
      <c r="P1522">
        <v>0.53598999999999997</v>
      </c>
      <c r="Q1522">
        <v>336118.28134599997</v>
      </c>
      <c r="R1522">
        <v>3063482.1557200002</v>
      </c>
      <c r="S1522">
        <v>336118.29655000003</v>
      </c>
      <c r="T1522">
        <v>3063482.6914900001</v>
      </c>
      <c r="U1522">
        <v>5.3600000000000002E-4</v>
      </c>
    </row>
    <row r="1523" spans="1:21" x14ac:dyDescent="0.25">
      <c r="A1523">
        <v>1521</v>
      </c>
      <c r="B1523" t="s">
        <v>24</v>
      </c>
      <c r="C1523" t="s">
        <v>54</v>
      </c>
      <c r="D1523" t="s">
        <v>55</v>
      </c>
      <c r="E1523">
        <v>11</v>
      </c>
      <c r="F1523" t="s">
        <v>42</v>
      </c>
      <c r="G1523">
        <v>240</v>
      </c>
      <c r="H1523" t="s">
        <v>27</v>
      </c>
      <c r="I1523" t="s">
        <v>28</v>
      </c>
      <c r="J1523" t="s">
        <v>36</v>
      </c>
      <c r="K1523" t="s">
        <v>49</v>
      </c>
      <c r="L1523" t="s">
        <v>31</v>
      </c>
      <c r="M1523">
        <v>3</v>
      </c>
      <c r="N1523" t="s">
        <v>32</v>
      </c>
      <c r="O1523" t="s">
        <v>33</v>
      </c>
      <c r="P1523">
        <v>22.618400000000001</v>
      </c>
      <c r="Q1523">
        <v>336118.36330899998</v>
      </c>
      <c r="R1523">
        <v>3063485.04403</v>
      </c>
      <c r="S1523">
        <v>336119.0049</v>
      </c>
      <c r="T1523">
        <v>3063507.6532999999</v>
      </c>
      <c r="U1523">
        <v>2.2617999999999999E-2</v>
      </c>
    </row>
    <row r="1524" spans="1:21" x14ac:dyDescent="0.25">
      <c r="A1524">
        <v>1522</v>
      </c>
      <c r="B1524" t="s">
        <v>24</v>
      </c>
      <c r="C1524" t="s">
        <v>54</v>
      </c>
      <c r="D1524" t="s">
        <v>55</v>
      </c>
      <c r="E1524">
        <v>11</v>
      </c>
      <c r="F1524" t="s">
        <v>42</v>
      </c>
      <c r="G1524">
        <v>240</v>
      </c>
      <c r="H1524" t="s">
        <v>27</v>
      </c>
      <c r="I1524" t="s">
        <v>28</v>
      </c>
      <c r="J1524" t="s">
        <v>36</v>
      </c>
      <c r="K1524" t="s">
        <v>49</v>
      </c>
      <c r="L1524" t="s">
        <v>31</v>
      </c>
      <c r="M1524">
        <v>3</v>
      </c>
      <c r="N1524" t="s">
        <v>32</v>
      </c>
      <c r="O1524" t="s">
        <v>33</v>
      </c>
      <c r="P1524">
        <v>0.88780300000000001</v>
      </c>
      <c r="Q1524">
        <v>336119.0049</v>
      </c>
      <c r="R1524">
        <v>3063507.6532999999</v>
      </c>
      <c r="S1524">
        <v>336119.03729499999</v>
      </c>
      <c r="T1524">
        <v>3063508.5405100002</v>
      </c>
      <c r="U1524">
        <v>8.8800000000000001E-4</v>
      </c>
    </row>
    <row r="1525" spans="1:21" x14ac:dyDescent="0.25">
      <c r="A1525">
        <v>1523</v>
      </c>
      <c r="B1525" t="s">
        <v>24</v>
      </c>
      <c r="C1525" t="s">
        <v>54</v>
      </c>
      <c r="D1525" t="s">
        <v>55</v>
      </c>
      <c r="E1525">
        <v>11</v>
      </c>
      <c r="F1525" t="s">
        <v>42</v>
      </c>
      <c r="G1525">
        <v>240</v>
      </c>
      <c r="H1525" t="s">
        <v>27</v>
      </c>
      <c r="I1525" t="s">
        <v>28</v>
      </c>
      <c r="J1525" t="s">
        <v>36</v>
      </c>
      <c r="K1525" t="s">
        <v>49</v>
      </c>
      <c r="L1525" t="s">
        <v>31</v>
      </c>
      <c r="M1525">
        <v>3</v>
      </c>
      <c r="N1525" t="s">
        <v>32</v>
      </c>
      <c r="O1525" t="s">
        <v>33</v>
      </c>
      <c r="P1525">
        <v>14.345499999999999</v>
      </c>
      <c r="Q1525">
        <v>336120.25472299999</v>
      </c>
      <c r="R1525">
        <v>3063541.8821</v>
      </c>
      <c r="S1525">
        <v>336120.77818199998</v>
      </c>
      <c r="T1525">
        <v>3063556.21801</v>
      </c>
      <c r="U1525">
        <v>1.4345E-2</v>
      </c>
    </row>
    <row r="1526" spans="1:21" x14ac:dyDescent="0.25">
      <c r="A1526">
        <v>1524</v>
      </c>
      <c r="B1526" t="s">
        <v>24</v>
      </c>
      <c r="C1526" t="s">
        <v>54</v>
      </c>
      <c r="D1526" t="s">
        <v>55</v>
      </c>
      <c r="E1526">
        <v>11</v>
      </c>
      <c r="F1526" t="s">
        <v>42</v>
      </c>
      <c r="G1526">
        <v>240</v>
      </c>
      <c r="H1526" t="s">
        <v>27</v>
      </c>
      <c r="I1526" t="s">
        <v>28</v>
      </c>
      <c r="J1526" t="s">
        <v>36</v>
      </c>
      <c r="K1526" t="s">
        <v>49</v>
      </c>
      <c r="L1526" t="s">
        <v>31</v>
      </c>
      <c r="M1526">
        <v>3</v>
      </c>
      <c r="N1526" t="s">
        <v>32</v>
      </c>
      <c r="O1526" t="s">
        <v>33</v>
      </c>
      <c r="P1526">
        <v>0.81514299999999995</v>
      </c>
      <c r="Q1526">
        <v>336119.03729499999</v>
      </c>
      <c r="R1526">
        <v>3063508.5405100002</v>
      </c>
      <c r="S1526">
        <v>336119.06703999999</v>
      </c>
      <c r="T1526">
        <v>3063509.3551099999</v>
      </c>
      <c r="U1526">
        <v>8.1499999999999997E-4</v>
      </c>
    </row>
    <row r="1527" spans="1:21" x14ac:dyDescent="0.25">
      <c r="A1527">
        <v>1525</v>
      </c>
      <c r="B1527" t="s">
        <v>24</v>
      </c>
      <c r="C1527" t="s">
        <v>54</v>
      </c>
      <c r="D1527" t="s">
        <v>55</v>
      </c>
      <c r="E1527">
        <v>11</v>
      </c>
      <c r="F1527" t="s">
        <v>42</v>
      </c>
      <c r="G1527">
        <v>240</v>
      </c>
      <c r="H1527" t="s">
        <v>27</v>
      </c>
      <c r="I1527" t="s">
        <v>28</v>
      </c>
      <c r="J1527" t="s">
        <v>36</v>
      </c>
      <c r="K1527" t="s">
        <v>49</v>
      </c>
      <c r="L1527" t="s">
        <v>31</v>
      </c>
      <c r="M1527">
        <v>3</v>
      </c>
      <c r="N1527" t="s">
        <v>32</v>
      </c>
      <c r="O1527" t="s">
        <v>33</v>
      </c>
      <c r="P1527">
        <v>10.6173</v>
      </c>
      <c r="Q1527">
        <v>336120.77818199998</v>
      </c>
      <c r="R1527">
        <v>3063556.21801</v>
      </c>
      <c r="S1527">
        <v>336121.16560000001</v>
      </c>
      <c r="T1527">
        <v>3063566.8281999999</v>
      </c>
      <c r="U1527">
        <v>1.0617E-2</v>
      </c>
    </row>
    <row r="1528" spans="1:21" x14ac:dyDescent="0.25">
      <c r="A1528">
        <v>1526</v>
      </c>
      <c r="B1528" t="s">
        <v>24</v>
      </c>
      <c r="C1528" t="s">
        <v>54</v>
      </c>
      <c r="D1528" t="s">
        <v>55</v>
      </c>
      <c r="E1528">
        <v>11</v>
      </c>
      <c r="F1528" t="s">
        <v>42</v>
      </c>
      <c r="G1528">
        <v>240</v>
      </c>
      <c r="H1528" t="s">
        <v>27</v>
      </c>
      <c r="I1528" t="s">
        <v>28</v>
      </c>
      <c r="J1528" t="s">
        <v>36</v>
      </c>
      <c r="K1528" t="s">
        <v>49</v>
      </c>
      <c r="L1528" t="s">
        <v>31</v>
      </c>
      <c r="M1528">
        <v>3</v>
      </c>
      <c r="N1528" t="s">
        <v>32</v>
      </c>
      <c r="O1528" t="s">
        <v>33</v>
      </c>
      <c r="P1528">
        <v>3.93981</v>
      </c>
      <c r="Q1528">
        <v>336120.11096199998</v>
      </c>
      <c r="R1528">
        <v>3063537.9449200002</v>
      </c>
      <c r="S1528">
        <v>336120.25472299999</v>
      </c>
      <c r="T1528">
        <v>3063541.8821</v>
      </c>
      <c r="U1528">
        <v>3.9399999999999999E-3</v>
      </c>
    </row>
    <row r="1529" spans="1:21" x14ac:dyDescent="0.25">
      <c r="A1529">
        <v>1527</v>
      </c>
      <c r="B1529" t="s">
        <v>24</v>
      </c>
      <c r="C1529" t="s">
        <v>54</v>
      </c>
      <c r="D1529" t="s">
        <v>55</v>
      </c>
      <c r="E1529">
        <v>11</v>
      </c>
      <c r="F1529" t="s">
        <v>42</v>
      </c>
      <c r="G1529">
        <v>240</v>
      </c>
      <c r="H1529" t="s">
        <v>27</v>
      </c>
      <c r="I1529" t="s">
        <v>28</v>
      </c>
      <c r="J1529" t="s">
        <v>36</v>
      </c>
      <c r="K1529" t="s">
        <v>49</v>
      </c>
      <c r="L1529" t="s">
        <v>31</v>
      </c>
      <c r="M1529">
        <v>3</v>
      </c>
      <c r="N1529" t="s">
        <v>32</v>
      </c>
      <c r="O1529" t="s">
        <v>33</v>
      </c>
      <c r="P1529">
        <v>28.608899999999998</v>
      </c>
      <c r="Q1529">
        <v>336119.06703999999</v>
      </c>
      <c r="R1529">
        <v>3063509.3551099999</v>
      </c>
      <c r="S1529">
        <v>336120.11096199998</v>
      </c>
      <c r="T1529">
        <v>3063537.9449200002</v>
      </c>
      <c r="U1529">
        <v>2.8608999999999999E-2</v>
      </c>
    </row>
    <row r="1530" spans="1:21" x14ac:dyDescent="0.25">
      <c r="A1530">
        <v>1528</v>
      </c>
      <c r="B1530" t="s">
        <v>24</v>
      </c>
      <c r="C1530" t="s">
        <v>54</v>
      </c>
      <c r="D1530" t="s">
        <v>55</v>
      </c>
      <c r="E1530">
        <v>11</v>
      </c>
      <c r="F1530" t="s">
        <v>42</v>
      </c>
      <c r="G1530">
        <v>240</v>
      </c>
      <c r="H1530" t="s">
        <v>27</v>
      </c>
      <c r="I1530" t="s">
        <v>28</v>
      </c>
      <c r="J1530" t="s">
        <v>36</v>
      </c>
      <c r="K1530" t="s">
        <v>49</v>
      </c>
      <c r="L1530" t="s">
        <v>31</v>
      </c>
      <c r="M1530">
        <v>3</v>
      </c>
      <c r="N1530" t="s">
        <v>32</v>
      </c>
      <c r="O1530" t="s">
        <v>33</v>
      </c>
      <c r="P1530">
        <v>9.7522699999999993</v>
      </c>
      <c r="Q1530">
        <v>336121.16560000001</v>
      </c>
      <c r="R1530">
        <v>3063566.8281999999</v>
      </c>
      <c r="S1530">
        <v>336123.101005</v>
      </c>
      <c r="T1530">
        <v>3063576.3864899999</v>
      </c>
      <c r="U1530">
        <v>9.7520000000000003E-3</v>
      </c>
    </row>
    <row r="1531" spans="1:21" x14ac:dyDescent="0.25">
      <c r="A1531">
        <v>1529</v>
      </c>
      <c r="B1531" t="s">
        <v>24</v>
      </c>
      <c r="C1531" t="s">
        <v>54</v>
      </c>
      <c r="D1531" t="s">
        <v>55</v>
      </c>
      <c r="E1531">
        <v>11</v>
      </c>
      <c r="F1531" t="s">
        <v>42</v>
      </c>
      <c r="G1531">
        <v>240</v>
      </c>
      <c r="H1531" t="s">
        <v>27</v>
      </c>
      <c r="I1531" t="s">
        <v>28</v>
      </c>
      <c r="J1531" t="s">
        <v>36</v>
      </c>
      <c r="K1531" t="s">
        <v>49</v>
      </c>
      <c r="L1531" t="s">
        <v>31</v>
      </c>
      <c r="M1531">
        <v>3</v>
      </c>
      <c r="N1531" t="s">
        <v>32</v>
      </c>
      <c r="O1531" t="s">
        <v>33</v>
      </c>
      <c r="P1531">
        <v>9.5072000000000004E-2</v>
      </c>
      <c r="Q1531">
        <v>336123.101005</v>
      </c>
      <c r="R1531">
        <v>3063576.3864899999</v>
      </c>
      <c r="S1531">
        <v>336123.11987300002</v>
      </c>
      <c r="T1531">
        <v>3063576.4796699998</v>
      </c>
      <c r="U1531">
        <v>9.5000000000000005E-5</v>
      </c>
    </row>
    <row r="1532" spans="1:21" x14ac:dyDescent="0.25">
      <c r="A1532">
        <v>1530</v>
      </c>
      <c r="B1532" t="s">
        <v>24</v>
      </c>
      <c r="C1532" t="s">
        <v>54</v>
      </c>
      <c r="D1532" t="s">
        <v>55</v>
      </c>
      <c r="E1532">
        <v>11</v>
      </c>
      <c r="F1532" t="s">
        <v>42</v>
      </c>
      <c r="G1532">
        <v>240</v>
      </c>
      <c r="H1532" t="s">
        <v>27</v>
      </c>
      <c r="I1532" t="s">
        <v>28</v>
      </c>
      <c r="J1532" t="s">
        <v>36</v>
      </c>
      <c r="K1532" t="s">
        <v>49</v>
      </c>
      <c r="L1532" t="s">
        <v>31</v>
      </c>
      <c r="M1532">
        <v>3</v>
      </c>
      <c r="N1532" t="s">
        <v>32</v>
      </c>
      <c r="O1532" t="s">
        <v>33</v>
      </c>
      <c r="P1532">
        <v>3.3256999999999999</v>
      </c>
      <c r="Q1532">
        <v>336127.806492</v>
      </c>
      <c r="R1532">
        <v>3063599.62525</v>
      </c>
      <c r="S1532">
        <v>336128.46649999998</v>
      </c>
      <c r="T1532">
        <v>3063602.8848000001</v>
      </c>
      <c r="U1532">
        <v>3.326E-3</v>
      </c>
    </row>
    <row r="1533" spans="1:21" x14ac:dyDescent="0.25">
      <c r="A1533">
        <v>1531</v>
      </c>
      <c r="B1533" t="s">
        <v>24</v>
      </c>
      <c r="C1533" t="s">
        <v>54</v>
      </c>
      <c r="D1533" t="s">
        <v>55</v>
      </c>
      <c r="E1533">
        <v>11</v>
      </c>
      <c r="F1533" t="s">
        <v>42</v>
      </c>
      <c r="G1533">
        <v>240</v>
      </c>
      <c r="H1533" t="s">
        <v>27</v>
      </c>
      <c r="I1533" t="s">
        <v>28</v>
      </c>
      <c r="J1533" t="s">
        <v>36</v>
      </c>
      <c r="K1533" t="s">
        <v>49</v>
      </c>
      <c r="L1533" t="s">
        <v>31</v>
      </c>
      <c r="M1533">
        <v>3</v>
      </c>
      <c r="N1533" t="s">
        <v>32</v>
      </c>
      <c r="O1533" t="s">
        <v>33</v>
      </c>
      <c r="P1533">
        <v>23.615300000000001</v>
      </c>
      <c r="Q1533">
        <v>336123.11987300002</v>
      </c>
      <c r="R1533">
        <v>3063576.4796699998</v>
      </c>
      <c r="S1533">
        <v>336127.806492</v>
      </c>
      <c r="T1533">
        <v>3063599.62525</v>
      </c>
      <c r="U1533">
        <v>2.3615000000000001E-2</v>
      </c>
    </row>
    <row r="1534" spans="1:21" x14ac:dyDescent="0.25">
      <c r="A1534">
        <v>1532</v>
      </c>
      <c r="B1534" t="s">
        <v>24</v>
      </c>
      <c r="C1534" t="s">
        <v>54</v>
      </c>
      <c r="D1534" t="s">
        <v>55</v>
      </c>
      <c r="E1534">
        <v>11</v>
      </c>
      <c r="F1534" t="s">
        <v>42</v>
      </c>
      <c r="G1534">
        <v>240</v>
      </c>
      <c r="H1534" t="s">
        <v>27</v>
      </c>
      <c r="I1534" t="s">
        <v>28</v>
      </c>
      <c r="J1534" t="s">
        <v>36</v>
      </c>
      <c r="K1534" t="s">
        <v>49</v>
      </c>
      <c r="L1534" t="s">
        <v>31</v>
      </c>
      <c r="M1534">
        <v>3</v>
      </c>
      <c r="N1534" t="s">
        <v>32</v>
      </c>
      <c r="O1534" t="s">
        <v>33</v>
      </c>
      <c r="P1534">
        <v>12.088800000000001</v>
      </c>
      <c r="Q1534">
        <v>336128.46649999998</v>
      </c>
      <c r="R1534">
        <v>3063602.8848000001</v>
      </c>
      <c r="S1534">
        <v>336129.75421099999</v>
      </c>
      <c r="T1534">
        <v>3063614.9047900001</v>
      </c>
      <c r="U1534">
        <v>1.2089000000000001E-2</v>
      </c>
    </row>
    <row r="1535" spans="1:21" x14ac:dyDescent="0.25">
      <c r="A1535">
        <v>1533</v>
      </c>
      <c r="B1535" t="s">
        <v>24</v>
      </c>
      <c r="C1535" t="s">
        <v>54</v>
      </c>
      <c r="D1535" t="s">
        <v>55</v>
      </c>
      <c r="E1535">
        <v>11</v>
      </c>
      <c r="F1535" t="s">
        <v>42</v>
      </c>
      <c r="G1535">
        <v>240</v>
      </c>
      <c r="H1535" t="s">
        <v>27</v>
      </c>
      <c r="I1535" t="s">
        <v>28</v>
      </c>
      <c r="J1535" t="s">
        <v>36</v>
      </c>
      <c r="K1535" t="s">
        <v>49</v>
      </c>
      <c r="L1535" t="s">
        <v>31</v>
      </c>
      <c r="M1535">
        <v>3</v>
      </c>
      <c r="N1535" t="s">
        <v>32</v>
      </c>
      <c r="O1535" t="s">
        <v>33</v>
      </c>
      <c r="P1535">
        <v>1.1115299999999999</v>
      </c>
      <c r="Q1535">
        <v>336132.61696499999</v>
      </c>
      <c r="R1535">
        <v>3063641.62684</v>
      </c>
      <c r="S1535">
        <v>336132.73536599998</v>
      </c>
      <c r="T1535">
        <v>3063642.7320400001</v>
      </c>
      <c r="U1535">
        <v>1.1119999999999999E-3</v>
      </c>
    </row>
    <row r="1536" spans="1:21" x14ac:dyDescent="0.25">
      <c r="A1536">
        <v>1534</v>
      </c>
      <c r="B1536" t="s">
        <v>24</v>
      </c>
      <c r="C1536" t="s">
        <v>54</v>
      </c>
      <c r="D1536" t="s">
        <v>55</v>
      </c>
      <c r="E1536">
        <v>11</v>
      </c>
      <c r="F1536" t="s">
        <v>42</v>
      </c>
      <c r="G1536">
        <v>240</v>
      </c>
      <c r="H1536" t="s">
        <v>27</v>
      </c>
      <c r="I1536" t="s">
        <v>28</v>
      </c>
      <c r="J1536" t="s">
        <v>36</v>
      </c>
      <c r="K1536" t="s">
        <v>49</v>
      </c>
      <c r="L1536" t="s">
        <v>31</v>
      </c>
      <c r="M1536">
        <v>3</v>
      </c>
      <c r="N1536" t="s">
        <v>32</v>
      </c>
      <c r="O1536" t="s">
        <v>33</v>
      </c>
      <c r="P1536">
        <v>4.6884100000000002</v>
      </c>
      <c r="Q1536">
        <v>336129.75421099999</v>
      </c>
      <c r="R1536">
        <v>3063614.9047900001</v>
      </c>
      <c r="S1536">
        <v>336130.25362600002</v>
      </c>
      <c r="T1536">
        <v>3063619.5665199999</v>
      </c>
      <c r="U1536">
        <v>4.6880000000000003E-3</v>
      </c>
    </row>
    <row r="1537" spans="1:21" x14ac:dyDescent="0.25">
      <c r="A1537">
        <v>1535</v>
      </c>
      <c r="B1537" t="s">
        <v>24</v>
      </c>
      <c r="C1537" t="s">
        <v>54</v>
      </c>
      <c r="D1537" t="s">
        <v>55</v>
      </c>
      <c r="E1537">
        <v>11</v>
      </c>
      <c r="F1537" t="s">
        <v>42</v>
      </c>
      <c r="G1537">
        <v>240</v>
      </c>
      <c r="H1537" t="s">
        <v>27</v>
      </c>
      <c r="I1537" t="s">
        <v>28</v>
      </c>
      <c r="J1537" t="s">
        <v>36</v>
      </c>
      <c r="K1537" t="s">
        <v>49</v>
      </c>
      <c r="L1537" t="s">
        <v>31</v>
      </c>
      <c r="M1537">
        <v>3</v>
      </c>
      <c r="N1537" t="s">
        <v>32</v>
      </c>
      <c r="O1537" t="s">
        <v>33</v>
      </c>
      <c r="P1537">
        <v>21.4956</v>
      </c>
      <c r="Q1537">
        <v>336132.73536599998</v>
      </c>
      <c r="R1537">
        <v>3063642.7320400001</v>
      </c>
      <c r="S1537">
        <v>336135.02510000003</v>
      </c>
      <c r="T1537">
        <v>3063664.1052999999</v>
      </c>
      <c r="U1537">
        <v>2.1496000000000001E-2</v>
      </c>
    </row>
    <row r="1538" spans="1:21" x14ac:dyDescent="0.25">
      <c r="A1538">
        <v>1536</v>
      </c>
      <c r="B1538" t="s">
        <v>24</v>
      </c>
      <c r="C1538" t="s">
        <v>54</v>
      </c>
      <c r="D1538" t="s">
        <v>55</v>
      </c>
      <c r="E1538">
        <v>11</v>
      </c>
      <c r="F1538" t="s">
        <v>42</v>
      </c>
      <c r="G1538">
        <v>240</v>
      </c>
      <c r="H1538" t="s">
        <v>27</v>
      </c>
      <c r="I1538" t="s">
        <v>28</v>
      </c>
      <c r="J1538" t="s">
        <v>36</v>
      </c>
      <c r="K1538" t="s">
        <v>49</v>
      </c>
      <c r="L1538" t="s">
        <v>31</v>
      </c>
      <c r="M1538">
        <v>3</v>
      </c>
      <c r="N1538" t="s">
        <v>32</v>
      </c>
      <c r="O1538" t="s">
        <v>33</v>
      </c>
      <c r="P1538">
        <v>22.186599999999999</v>
      </c>
      <c r="Q1538">
        <v>336130.25362600002</v>
      </c>
      <c r="R1538">
        <v>3063619.5665199999</v>
      </c>
      <c r="S1538">
        <v>336132.61696499999</v>
      </c>
      <c r="T1538">
        <v>3063641.62684</v>
      </c>
      <c r="U1538">
        <v>2.2186999999999998E-2</v>
      </c>
    </row>
    <row r="1539" spans="1:21" x14ac:dyDescent="0.25">
      <c r="A1539">
        <v>1537</v>
      </c>
      <c r="B1539" t="s">
        <v>24</v>
      </c>
      <c r="C1539" t="s">
        <v>54</v>
      </c>
      <c r="D1539" t="s">
        <v>55</v>
      </c>
      <c r="E1539">
        <v>11</v>
      </c>
      <c r="F1539" t="s">
        <v>42</v>
      </c>
      <c r="G1539">
        <v>240</v>
      </c>
      <c r="H1539" t="s">
        <v>27</v>
      </c>
      <c r="I1539" t="s">
        <v>28</v>
      </c>
      <c r="J1539" t="s">
        <v>36</v>
      </c>
      <c r="K1539" t="s">
        <v>49</v>
      </c>
      <c r="L1539" t="s">
        <v>31</v>
      </c>
      <c r="M1539">
        <v>3</v>
      </c>
      <c r="N1539" t="s">
        <v>32</v>
      </c>
      <c r="O1539" t="s">
        <v>33</v>
      </c>
      <c r="P1539">
        <v>0.27592100000000003</v>
      </c>
      <c r="Q1539">
        <v>336135.02510000003</v>
      </c>
      <c r="R1539">
        <v>3063664.1052999999</v>
      </c>
      <c r="S1539">
        <v>336135.05449000001</v>
      </c>
      <c r="T1539">
        <v>3063664.37965</v>
      </c>
      <c r="U1539">
        <v>2.7599999999999999E-4</v>
      </c>
    </row>
    <row r="1540" spans="1:21" x14ac:dyDescent="0.25">
      <c r="A1540">
        <v>1538</v>
      </c>
      <c r="B1540" t="s">
        <v>24</v>
      </c>
      <c r="C1540" t="s">
        <v>54</v>
      </c>
      <c r="D1540" t="s">
        <v>55</v>
      </c>
      <c r="E1540">
        <v>11</v>
      </c>
      <c r="F1540" t="s">
        <v>42</v>
      </c>
      <c r="G1540">
        <v>240</v>
      </c>
      <c r="H1540" t="s">
        <v>27</v>
      </c>
      <c r="I1540" t="s">
        <v>28</v>
      </c>
      <c r="J1540" t="s">
        <v>36</v>
      </c>
      <c r="K1540" t="s">
        <v>49</v>
      </c>
      <c r="L1540" t="s">
        <v>31</v>
      </c>
      <c r="M1540">
        <v>3</v>
      </c>
      <c r="N1540" t="s">
        <v>32</v>
      </c>
      <c r="O1540" t="s">
        <v>33</v>
      </c>
      <c r="P1540">
        <v>0.22531499999999999</v>
      </c>
      <c r="Q1540">
        <v>336135.091426</v>
      </c>
      <c r="R1540">
        <v>3063664.72444</v>
      </c>
      <c r="S1540">
        <v>336135.11542599997</v>
      </c>
      <c r="T1540">
        <v>3063664.9484799998</v>
      </c>
      <c r="U1540">
        <v>2.2499999999999999E-4</v>
      </c>
    </row>
    <row r="1541" spans="1:21" x14ac:dyDescent="0.25">
      <c r="A1541">
        <v>1539</v>
      </c>
      <c r="B1541" t="s">
        <v>24</v>
      </c>
      <c r="C1541" t="s">
        <v>54</v>
      </c>
      <c r="D1541" t="s">
        <v>55</v>
      </c>
      <c r="E1541">
        <v>11</v>
      </c>
      <c r="F1541" t="s">
        <v>42</v>
      </c>
      <c r="G1541">
        <v>240</v>
      </c>
      <c r="H1541" t="s">
        <v>27</v>
      </c>
      <c r="I1541" t="s">
        <v>28</v>
      </c>
      <c r="J1541" t="s">
        <v>36</v>
      </c>
      <c r="K1541" t="s">
        <v>49</v>
      </c>
      <c r="L1541" t="s">
        <v>31</v>
      </c>
      <c r="M1541">
        <v>3</v>
      </c>
      <c r="N1541" t="s">
        <v>32</v>
      </c>
      <c r="O1541" t="s">
        <v>33</v>
      </c>
      <c r="P1541">
        <v>0.13301499999999999</v>
      </c>
      <c r="Q1541">
        <v>336135.13234200003</v>
      </c>
      <c r="R1541">
        <v>3063665.1063799998</v>
      </c>
      <c r="S1541">
        <v>336135.14650999999</v>
      </c>
      <c r="T1541">
        <v>3063665.2386400001</v>
      </c>
      <c r="U1541">
        <v>1.3300000000000001E-4</v>
      </c>
    </row>
    <row r="1542" spans="1:21" x14ac:dyDescent="0.25">
      <c r="A1542">
        <v>1540</v>
      </c>
      <c r="B1542" t="s">
        <v>24</v>
      </c>
      <c r="C1542" t="s">
        <v>54</v>
      </c>
      <c r="D1542" t="s">
        <v>55</v>
      </c>
      <c r="E1542">
        <v>11</v>
      </c>
      <c r="F1542" t="s">
        <v>42</v>
      </c>
      <c r="G1542">
        <v>240</v>
      </c>
      <c r="H1542" t="s">
        <v>27</v>
      </c>
      <c r="I1542" t="s">
        <v>28</v>
      </c>
      <c r="J1542" t="s">
        <v>36</v>
      </c>
      <c r="K1542" t="s">
        <v>49</v>
      </c>
      <c r="L1542" t="s">
        <v>31</v>
      </c>
      <c r="M1542">
        <v>3</v>
      </c>
      <c r="N1542" t="s">
        <v>32</v>
      </c>
      <c r="O1542" t="s">
        <v>33</v>
      </c>
      <c r="P1542">
        <v>7.3464600000000004</v>
      </c>
      <c r="Q1542">
        <v>336135.172655</v>
      </c>
      <c r="R1542">
        <v>3063665.48269</v>
      </c>
      <c r="S1542">
        <v>336135.955174</v>
      </c>
      <c r="T1542">
        <v>3063672.7873499999</v>
      </c>
      <c r="U1542">
        <v>7.3460000000000001E-3</v>
      </c>
    </row>
    <row r="1543" spans="1:21" x14ac:dyDescent="0.25">
      <c r="A1543">
        <v>1541</v>
      </c>
      <c r="B1543" t="s">
        <v>24</v>
      </c>
      <c r="C1543" t="s">
        <v>54</v>
      </c>
      <c r="D1543" t="s">
        <v>55</v>
      </c>
      <c r="E1543">
        <v>11</v>
      </c>
      <c r="F1543" t="s">
        <v>42</v>
      </c>
      <c r="G1543">
        <v>240</v>
      </c>
      <c r="H1543" t="s">
        <v>27</v>
      </c>
      <c r="I1543" t="s">
        <v>28</v>
      </c>
      <c r="J1543" t="s">
        <v>36</v>
      </c>
      <c r="K1543" t="s">
        <v>49</v>
      </c>
      <c r="L1543" t="s">
        <v>31</v>
      </c>
      <c r="M1543">
        <v>3</v>
      </c>
      <c r="N1543" t="s">
        <v>32</v>
      </c>
      <c r="O1543" t="s">
        <v>33</v>
      </c>
      <c r="P1543">
        <v>6.5080200000000001</v>
      </c>
      <c r="Q1543">
        <v>336135.955174</v>
      </c>
      <c r="R1543">
        <v>3063672.7873499999</v>
      </c>
      <c r="S1543">
        <v>336136.64838700002</v>
      </c>
      <c r="T1543">
        <v>3063679.2583499998</v>
      </c>
      <c r="U1543">
        <v>6.5079999999999999E-3</v>
      </c>
    </row>
    <row r="1544" spans="1:21" x14ac:dyDescent="0.25">
      <c r="A1544">
        <v>1542</v>
      </c>
      <c r="B1544" t="s">
        <v>24</v>
      </c>
      <c r="C1544" t="s">
        <v>54</v>
      </c>
      <c r="D1544" t="s">
        <v>55</v>
      </c>
      <c r="E1544">
        <v>11</v>
      </c>
      <c r="F1544" t="s">
        <v>42</v>
      </c>
      <c r="G1544">
        <v>240</v>
      </c>
      <c r="H1544" t="s">
        <v>27</v>
      </c>
      <c r="I1544" t="s">
        <v>28</v>
      </c>
      <c r="J1544" t="s">
        <v>36</v>
      </c>
      <c r="K1544" t="s">
        <v>49</v>
      </c>
      <c r="L1544" t="s">
        <v>31</v>
      </c>
      <c r="M1544">
        <v>3</v>
      </c>
      <c r="N1544" t="s">
        <v>32</v>
      </c>
      <c r="O1544" t="s">
        <v>33</v>
      </c>
      <c r="P1544">
        <v>0.15881100000000001</v>
      </c>
      <c r="Q1544">
        <v>336135.11542599997</v>
      </c>
      <c r="R1544">
        <v>3063664.9484799998</v>
      </c>
      <c r="S1544">
        <v>336135.13234200003</v>
      </c>
      <c r="T1544">
        <v>3063665.1063799998</v>
      </c>
      <c r="U1544">
        <v>1.5899999999999999E-4</v>
      </c>
    </row>
    <row r="1545" spans="1:21" x14ac:dyDescent="0.25">
      <c r="A1545">
        <v>1543</v>
      </c>
      <c r="B1545" t="s">
        <v>24</v>
      </c>
      <c r="C1545" t="s">
        <v>54</v>
      </c>
      <c r="D1545" t="s">
        <v>55</v>
      </c>
      <c r="E1545">
        <v>11</v>
      </c>
      <c r="F1545" t="s">
        <v>42</v>
      </c>
      <c r="G1545">
        <v>240</v>
      </c>
      <c r="H1545" t="s">
        <v>27</v>
      </c>
      <c r="I1545" t="s">
        <v>28</v>
      </c>
      <c r="J1545" t="s">
        <v>36</v>
      </c>
      <c r="K1545" t="s">
        <v>49</v>
      </c>
      <c r="L1545" t="s">
        <v>31</v>
      </c>
      <c r="M1545">
        <v>3</v>
      </c>
      <c r="N1545" t="s">
        <v>32</v>
      </c>
      <c r="O1545" t="s">
        <v>33</v>
      </c>
      <c r="P1545">
        <v>1.2543899999999999</v>
      </c>
      <c r="Q1545">
        <v>336136.64838700002</v>
      </c>
      <c r="R1545">
        <v>3063679.2583499998</v>
      </c>
      <c r="S1545">
        <v>336136.78200000001</v>
      </c>
      <c r="T1545">
        <v>3063680.5055999998</v>
      </c>
      <c r="U1545">
        <v>1.2539999999999999E-3</v>
      </c>
    </row>
    <row r="1546" spans="1:21" x14ac:dyDescent="0.25">
      <c r="A1546">
        <v>1544</v>
      </c>
      <c r="B1546" t="s">
        <v>24</v>
      </c>
      <c r="C1546" t="s">
        <v>54</v>
      </c>
      <c r="D1546" t="s">
        <v>55</v>
      </c>
      <c r="E1546">
        <v>11</v>
      </c>
      <c r="F1546" t="s">
        <v>42</v>
      </c>
      <c r="G1546">
        <v>240</v>
      </c>
      <c r="H1546" t="s">
        <v>27</v>
      </c>
      <c r="I1546" t="s">
        <v>28</v>
      </c>
      <c r="J1546" t="s">
        <v>36</v>
      </c>
      <c r="K1546" t="s">
        <v>49</v>
      </c>
      <c r="L1546" t="s">
        <v>31</v>
      </c>
      <c r="M1546">
        <v>3</v>
      </c>
      <c r="N1546" t="s">
        <v>32</v>
      </c>
      <c r="O1546" t="s">
        <v>33</v>
      </c>
      <c r="P1546">
        <v>0.245448</v>
      </c>
      <c r="Q1546">
        <v>336135.14650999999</v>
      </c>
      <c r="R1546">
        <v>3063665.2386400001</v>
      </c>
      <c r="S1546">
        <v>336135.172655</v>
      </c>
      <c r="T1546">
        <v>3063665.48269</v>
      </c>
      <c r="U1546">
        <v>2.4499999999999999E-4</v>
      </c>
    </row>
    <row r="1547" spans="1:21" x14ac:dyDescent="0.25">
      <c r="A1547">
        <v>1545</v>
      </c>
      <c r="B1547" t="s">
        <v>24</v>
      </c>
      <c r="C1547" t="s">
        <v>54</v>
      </c>
      <c r="D1547" t="s">
        <v>55</v>
      </c>
      <c r="E1547">
        <v>11</v>
      </c>
      <c r="F1547" t="s">
        <v>42</v>
      </c>
      <c r="G1547">
        <v>240</v>
      </c>
      <c r="H1547" t="s">
        <v>27</v>
      </c>
      <c r="I1547" t="s">
        <v>28</v>
      </c>
      <c r="J1547" t="s">
        <v>36</v>
      </c>
      <c r="K1547" t="s">
        <v>49</v>
      </c>
      <c r="L1547" t="s">
        <v>31</v>
      </c>
      <c r="M1547">
        <v>3</v>
      </c>
      <c r="N1547" t="s">
        <v>32</v>
      </c>
      <c r="O1547" t="s">
        <v>33</v>
      </c>
      <c r="P1547">
        <v>0.34676400000000002</v>
      </c>
      <c r="Q1547">
        <v>336135.05449000001</v>
      </c>
      <c r="R1547">
        <v>3063664.37965</v>
      </c>
      <c r="S1547">
        <v>336135.091426</v>
      </c>
      <c r="T1547">
        <v>3063664.72444</v>
      </c>
      <c r="U1547">
        <v>3.4699999999999998E-4</v>
      </c>
    </row>
    <row r="1548" spans="1:21" x14ac:dyDescent="0.25">
      <c r="A1548">
        <v>1546</v>
      </c>
      <c r="B1548" t="s">
        <v>24</v>
      </c>
      <c r="C1548" t="s">
        <v>54</v>
      </c>
      <c r="D1548" t="s">
        <v>55</v>
      </c>
      <c r="E1548">
        <v>11</v>
      </c>
      <c r="F1548" t="s">
        <v>42</v>
      </c>
      <c r="G1548">
        <v>240</v>
      </c>
      <c r="H1548" t="s">
        <v>27</v>
      </c>
      <c r="I1548" t="s">
        <v>28</v>
      </c>
      <c r="J1548" t="s">
        <v>36</v>
      </c>
      <c r="K1548" t="s">
        <v>49</v>
      </c>
      <c r="L1548" t="s">
        <v>31</v>
      </c>
      <c r="M1548">
        <v>3</v>
      </c>
      <c r="N1548" t="s">
        <v>32</v>
      </c>
      <c r="O1548" t="s">
        <v>33</v>
      </c>
      <c r="P1548">
        <v>1.8075600000000001</v>
      </c>
      <c r="Q1548">
        <v>336136.78200000001</v>
      </c>
      <c r="R1548">
        <v>3063680.5055999998</v>
      </c>
      <c r="S1548">
        <v>336136.8064</v>
      </c>
      <c r="T1548">
        <v>3063682.3130000001</v>
      </c>
      <c r="U1548">
        <v>1.8079999999999999E-3</v>
      </c>
    </row>
    <row r="1549" spans="1:21" x14ac:dyDescent="0.25">
      <c r="A1549">
        <v>1547</v>
      </c>
      <c r="B1549" t="s">
        <v>24</v>
      </c>
      <c r="C1549" t="s">
        <v>54</v>
      </c>
      <c r="D1549" t="s">
        <v>55</v>
      </c>
      <c r="E1549">
        <v>11</v>
      </c>
      <c r="F1549" t="s">
        <v>42</v>
      </c>
      <c r="G1549">
        <v>240</v>
      </c>
      <c r="H1549" t="s">
        <v>27</v>
      </c>
      <c r="I1549" t="s">
        <v>28</v>
      </c>
      <c r="J1549" t="s">
        <v>36</v>
      </c>
      <c r="K1549" t="s">
        <v>49</v>
      </c>
      <c r="L1549" t="s">
        <v>31</v>
      </c>
      <c r="M1549">
        <v>3</v>
      </c>
      <c r="N1549" t="s">
        <v>32</v>
      </c>
      <c r="O1549" t="s">
        <v>33</v>
      </c>
      <c r="P1549">
        <v>3.7194500000000001</v>
      </c>
      <c r="Q1549">
        <v>336136.8064</v>
      </c>
      <c r="R1549">
        <v>3063682.3130000001</v>
      </c>
      <c r="S1549">
        <v>336137.470401</v>
      </c>
      <c r="T1549">
        <v>3063685.9726999998</v>
      </c>
      <c r="U1549">
        <v>3.7190000000000001E-3</v>
      </c>
    </row>
    <row r="1550" spans="1:21" x14ac:dyDescent="0.25">
      <c r="A1550">
        <v>1548</v>
      </c>
      <c r="B1550" t="s">
        <v>24</v>
      </c>
      <c r="C1550" t="s">
        <v>54</v>
      </c>
      <c r="D1550" t="s">
        <v>55</v>
      </c>
      <c r="E1550">
        <v>11</v>
      </c>
      <c r="F1550" t="s">
        <v>42</v>
      </c>
      <c r="G1550">
        <v>240</v>
      </c>
      <c r="H1550" t="s">
        <v>27</v>
      </c>
      <c r="I1550" t="s">
        <v>28</v>
      </c>
      <c r="J1550" t="s">
        <v>36</v>
      </c>
      <c r="K1550" t="s">
        <v>49</v>
      </c>
      <c r="L1550" t="s">
        <v>31</v>
      </c>
      <c r="M1550">
        <v>3</v>
      </c>
      <c r="N1550" t="s">
        <v>32</v>
      </c>
      <c r="O1550" t="s">
        <v>33</v>
      </c>
      <c r="P1550">
        <v>13.867800000000001</v>
      </c>
      <c r="Q1550">
        <v>336138.75090300001</v>
      </c>
      <c r="R1550">
        <v>3063693.0303099998</v>
      </c>
      <c r="S1550">
        <v>336141.22658999998</v>
      </c>
      <c r="T1550">
        <v>3063706.6752900002</v>
      </c>
      <c r="U1550">
        <v>1.3868E-2</v>
      </c>
    </row>
    <row r="1551" spans="1:21" x14ac:dyDescent="0.25">
      <c r="A1551">
        <v>1549</v>
      </c>
      <c r="B1551" t="s">
        <v>24</v>
      </c>
      <c r="C1551" t="s">
        <v>54</v>
      </c>
      <c r="D1551" t="s">
        <v>55</v>
      </c>
      <c r="E1551">
        <v>11</v>
      </c>
      <c r="F1551" t="s">
        <v>42</v>
      </c>
      <c r="G1551">
        <v>240</v>
      </c>
      <c r="H1551" t="s">
        <v>27</v>
      </c>
      <c r="I1551" t="s">
        <v>28</v>
      </c>
      <c r="J1551" t="s">
        <v>36</v>
      </c>
      <c r="K1551" t="s">
        <v>49</v>
      </c>
      <c r="L1551" t="s">
        <v>31</v>
      </c>
      <c r="M1551">
        <v>3</v>
      </c>
      <c r="N1551" t="s">
        <v>32</v>
      </c>
      <c r="O1551" t="s">
        <v>33</v>
      </c>
      <c r="P1551">
        <v>7.1728300000000003</v>
      </c>
      <c r="Q1551">
        <v>336137.470401</v>
      </c>
      <c r="R1551">
        <v>3063685.9726999998</v>
      </c>
      <c r="S1551">
        <v>336138.75090300001</v>
      </c>
      <c r="T1551">
        <v>3063693.0303099998</v>
      </c>
      <c r="U1551">
        <v>7.1729999999999997E-3</v>
      </c>
    </row>
    <row r="1552" spans="1:21" x14ac:dyDescent="0.25">
      <c r="A1552">
        <v>1550</v>
      </c>
      <c r="B1552" t="s">
        <v>24</v>
      </c>
      <c r="C1552" t="s">
        <v>54</v>
      </c>
      <c r="D1552" t="s">
        <v>55</v>
      </c>
      <c r="E1552">
        <v>11</v>
      </c>
      <c r="F1552" t="s">
        <v>42</v>
      </c>
      <c r="G1552">
        <v>240</v>
      </c>
      <c r="H1552" t="s">
        <v>27</v>
      </c>
      <c r="I1552" t="s">
        <v>28</v>
      </c>
      <c r="J1552" t="s">
        <v>36</v>
      </c>
      <c r="K1552" t="s">
        <v>49</v>
      </c>
      <c r="L1552" t="s">
        <v>31</v>
      </c>
      <c r="M1552">
        <v>3</v>
      </c>
      <c r="N1552" t="s">
        <v>32</v>
      </c>
      <c r="O1552" t="s">
        <v>33</v>
      </c>
      <c r="P1552">
        <v>19.226400000000002</v>
      </c>
      <c r="Q1552">
        <v>336141.22658999998</v>
      </c>
      <c r="R1552">
        <v>3063706.6752900002</v>
      </c>
      <c r="S1552">
        <v>336144.65889999998</v>
      </c>
      <c r="T1552">
        <v>3063725.5928000002</v>
      </c>
      <c r="U1552">
        <v>1.9226E-2</v>
      </c>
    </row>
    <row r="1553" spans="1:21" x14ac:dyDescent="0.25">
      <c r="A1553">
        <v>1551</v>
      </c>
      <c r="B1553" t="s">
        <v>24</v>
      </c>
      <c r="C1553" t="s">
        <v>54</v>
      </c>
      <c r="D1553" t="s">
        <v>55</v>
      </c>
      <c r="E1553">
        <v>11</v>
      </c>
      <c r="F1553" t="s">
        <v>42</v>
      </c>
      <c r="G1553">
        <v>240</v>
      </c>
      <c r="H1553" t="s">
        <v>27</v>
      </c>
      <c r="I1553" t="s">
        <v>28</v>
      </c>
      <c r="J1553" t="s">
        <v>36</v>
      </c>
      <c r="K1553" t="s">
        <v>49</v>
      </c>
      <c r="L1553" t="s">
        <v>31</v>
      </c>
      <c r="M1553">
        <v>3</v>
      </c>
      <c r="N1553" t="s">
        <v>32</v>
      </c>
      <c r="O1553" t="s">
        <v>33</v>
      </c>
      <c r="P1553">
        <v>11.3683</v>
      </c>
      <c r="Q1553">
        <v>336144.65889999998</v>
      </c>
      <c r="R1553">
        <v>3063725.5928000002</v>
      </c>
      <c r="S1553">
        <v>336133.80626099999</v>
      </c>
      <c r="T1553">
        <v>3063728.9779300001</v>
      </c>
      <c r="U1553">
        <v>1.1368E-2</v>
      </c>
    </row>
    <row r="1554" spans="1:21" x14ac:dyDescent="0.25">
      <c r="A1554">
        <v>1552</v>
      </c>
      <c r="B1554" t="s">
        <v>24</v>
      </c>
      <c r="C1554" t="s">
        <v>54</v>
      </c>
      <c r="D1554" t="s">
        <v>55</v>
      </c>
      <c r="E1554">
        <v>11</v>
      </c>
      <c r="F1554" t="s">
        <v>42</v>
      </c>
      <c r="G1554">
        <v>240</v>
      </c>
      <c r="H1554" t="s">
        <v>27</v>
      </c>
      <c r="I1554" t="s">
        <v>28</v>
      </c>
      <c r="J1554" t="s">
        <v>36</v>
      </c>
      <c r="K1554" t="s">
        <v>49</v>
      </c>
      <c r="L1554" t="s">
        <v>31</v>
      </c>
      <c r="M1554">
        <v>3</v>
      </c>
      <c r="N1554" t="s">
        <v>32</v>
      </c>
      <c r="O1554" t="s">
        <v>33</v>
      </c>
      <c r="P1554">
        <v>19.552199999999999</v>
      </c>
      <c r="Q1554">
        <v>336054.291593</v>
      </c>
      <c r="R1554">
        <v>3063753.77996</v>
      </c>
      <c r="S1554">
        <v>336035.6263</v>
      </c>
      <c r="T1554">
        <v>3063759.602</v>
      </c>
      <c r="U1554">
        <v>1.9552E-2</v>
      </c>
    </row>
    <row r="1555" spans="1:21" x14ac:dyDescent="0.25">
      <c r="A1555">
        <v>1553</v>
      </c>
      <c r="B1555" t="s">
        <v>24</v>
      </c>
      <c r="C1555" t="s">
        <v>54</v>
      </c>
      <c r="D1555" t="s">
        <v>55</v>
      </c>
      <c r="E1555">
        <v>11</v>
      </c>
      <c r="F1555" t="s">
        <v>42</v>
      </c>
      <c r="G1555">
        <v>240</v>
      </c>
      <c r="H1555" t="s">
        <v>27</v>
      </c>
      <c r="I1555" t="s">
        <v>28</v>
      </c>
      <c r="J1555" t="s">
        <v>36</v>
      </c>
      <c r="K1555" t="s">
        <v>49</v>
      </c>
      <c r="L1555" t="s">
        <v>31</v>
      </c>
      <c r="M1555">
        <v>3</v>
      </c>
      <c r="N1555" t="s">
        <v>32</v>
      </c>
      <c r="O1555" t="s">
        <v>33</v>
      </c>
      <c r="P1555">
        <v>27.975999999999999</v>
      </c>
      <c r="Q1555">
        <v>336080.99850799999</v>
      </c>
      <c r="R1555">
        <v>3063745.4495999999</v>
      </c>
      <c r="S1555">
        <v>336054.291593</v>
      </c>
      <c r="T1555">
        <v>3063753.77996</v>
      </c>
      <c r="U1555">
        <v>2.7976000000000001E-2</v>
      </c>
    </row>
    <row r="1556" spans="1:21" x14ac:dyDescent="0.25">
      <c r="A1556">
        <v>1554</v>
      </c>
      <c r="B1556" t="s">
        <v>24</v>
      </c>
      <c r="C1556" t="s">
        <v>54</v>
      </c>
      <c r="D1556" t="s">
        <v>55</v>
      </c>
      <c r="E1556">
        <v>11</v>
      </c>
      <c r="F1556" t="s">
        <v>42</v>
      </c>
      <c r="G1556">
        <v>240</v>
      </c>
      <c r="H1556" t="s">
        <v>27</v>
      </c>
      <c r="I1556" t="s">
        <v>28</v>
      </c>
      <c r="J1556" t="s">
        <v>36</v>
      </c>
      <c r="K1556" t="s">
        <v>49</v>
      </c>
      <c r="L1556" t="s">
        <v>31</v>
      </c>
      <c r="M1556">
        <v>3</v>
      </c>
      <c r="N1556" t="s">
        <v>32</v>
      </c>
      <c r="O1556" t="s">
        <v>33</v>
      </c>
      <c r="P1556">
        <v>29.013300000000001</v>
      </c>
      <c r="Q1556">
        <v>336108.69573400001</v>
      </c>
      <c r="R1556">
        <v>3063736.8103499999</v>
      </c>
      <c r="S1556">
        <v>336080.99850799999</v>
      </c>
      <c r="T1556">
        <v>3063745.4495999999</v>
      </c>
      <c r="U1556">
        <v>2.9013000000000001E-2</v>
      </c>
    </row>
    <row r="1557" spans="1:21" x14ac:dyDescent="0.25">
      <c r="A1557">
        <v>1555</v>
      </c>
      <c r="B1557" t="s">
        <v>24</v>
      </c>
      <c r="C1557" t="s">
        <v>54</v>
      </c>
      <c r="D1557" t="s">
        <v>55</v>
      </c>
      <c r="E1557">
        <v>11</v>
      </c>
      <c r="F1557" t="s">
        <v>42</v>
      </c>
      <c r="G1557">
        <v>240</v>
      </c>
      <c r="H1557" t="s">
        <v>27</v>
      </c>
      <c r="I1557" t="s">
        <v>28</v>
      </c>
      <c r="J1557" t="s">
        <v>36</v>
      </c>
      <c r="K1557" t="s">
        <v>49</v>
      </c>
      <c r="L1557" t="s">
        <v>31</v>
      </c>
      <c r="M1557">
        <v>3</v>
      </c>
      <c r="N1557" t="s">
        <v>32</v>
      </c>
      <c r="O1557" t="s">
        <v>33</v>
      </c>
      <c r="P1557">
        <v>26.303699999999999</v>
      </c>
      <c r="Q1557">
        <v>336133.80626099999</v>
      </c>
      <c r="R1557">
        <v>3063728.9779300001</v>
      </c>
      <c r="S1557">
        <v>336108.69573400001</v>
      </c>
      <c r="T1557">
        <v>3063736.8103499999</v>
      </c>
      <c r="U1557">
        <v>2.6304000000000001E-2</v>
      </c>
    </row>
    <row r="1558" spans="1:21" x14ac:dyDescent="0.25">
      <c r="A1558">
        <v>1556</v>
      </c>
      <c r="B1558" t="s">
        <v>24</v>
      </c>
      <c r="C1558" t="s">
        <v>54</v>
      </c>
      <c r="D1558" t="s">
        <v>55</v>
      </c>
      <c r="E1558">
        <v>11</v>
      </c>
      <c r="F1558" t="s">
        <v>42</v>
      </c>
      <c r="G1558">
        <v>240</v>
      </c>
      <c r="H1558" t="s">
        <v>27</v>
      </c>
      <c r="I1558" t="s">
        <v>28</v>
      </c>
      <c r="J1558" t="s">
        <v>36</v>
      </c>
      <c r="K1558" t="s">
        <v>49</v>
      </c>
      <c r="L1558" t="s">
        <v>31</v>
      </c>
      <c r="M1558">
        <v>3</v>
      </c>
      <c r="N1558" t="s">
        <v>32</v>
      </c>
      <c r="O1558" t="s">
        <v>33</v>
      </c>
      <c r="P1558">
        <v>2.0096799999999999</v>
      </c>
      <c r="Q1558">
        <v>336035.6263</v>
      </c>
      <c r="R1558">
        <v>3063759.602</v>
      </c>
      <c r="S1558">
        <v>336033.71830399998</v>
      </c>
      <c r="T1558">
        <v>3063760.2331699999</v>
      </c>
      <c r="U1558">
        <v>2.0100000000000001E-3</v>
      </c>
    </row>
    <row r="1559" spans="1:21" x14ac:dyDescent="0.25">
      <c r="A1559">
        <v>1557</v>
      </c>
      <c r="B1559" t="s">
        <v>24</v>
      </c>
      <c r="C1559" t="s">
        <v>54</v>
      </c>
      <c r="D1559" t="s">
        <v>55</v>
      </c>
      <c r="E1559">
        <v>11</v>
      </c>
      <c r="F1559" t="s">
        <v>42</v>
      </c>
      <c r="G1559">
        <v>240</v>
      </c>
      <c r="H1559" t="s">
        <v>27</v>
      </c>
      <c r="I1559" t="s">
        <v>28</v>
      </c>
      <c r="J1559" t="s">
        <v>36</v>
      </c>
      <c r="K1559" t="s">
        <v>49</v>
      </c>
      <c r="L1559" t="s">
        <v>31</v>
      </c>
      <c r="M1559">
        <v>3</v>
      </c>
      <c r="N1559" t="s">
        <v>32</v>
      </c>
      <c r="O1559" t="s">
        <v>33</v>
      </c>
      <c r="P1559">
        <v>1.53992</v>
      </c>
      <c r="Q1559">
        <v>336033.71830399998</v>
      </c>
      <c r="R1559">
        <v>3063760.2331699999</v>
      </c>
      <c r="S1559">
        <v>336032.25630000001</v>
      </c>
      <c r="T1559">
        <v>3063760.7168000001</v>
      </c>
      <c r="U1559">
        <v>1.5399999999999999E-3</v>
      </c>
    </row>
    <row r="1560" spans="1:21" x14ac:dyDescent="0.25">
      <c r="A1560">
        <v>1558</v>
      </c>
      <c r="B1560" t="s">
        <v>24</v>
      </c>
      <c r="C1560" t="s">
        <v>54</v>
      </c>
      <c r="D1560" t="s">
        <v>55</v>
      </c>
      <c r="E1560">
        <v>11</v>
      </c>
      <c r="F1560" t="s">
        <v>42</v>
      </c>
      <c r="G1560">
        <v>240</v>
      </c>
      <c r="H1560" t="s">
        <v>27</v>
      </c>
      <c r="I1560" t="s">
        <v>28</v>
      </c>
      <c r="J1560" t="s">
        <v>36</v>
      </c>
      <c r="K1560" t="s">
        <v>49</v>
      </c>
      <c r="L1560" t="s">
        <v>31</v>
      </c>
      <c r="M1560">
        <v>3</v>
      </c>
      <c r="N1560" t="s">
        <v>32</v>
      </c>
      <c r="O1560" t="s">
        <v>33</v>
      </c>
      <c r="P1560">
        <v>0.47073799999999999</v>
      </c>
      <c r="Q1560">
        <v>336032.25630000001</v>
      </c>
      <c r="R1560">
        <v>3063760.7168000001</v>
      </c>
      <c r="S1560">
        <v>336031.80937999999</v>
      </c>
      <c r="T1560">
        <v>3063760.8646399998</v>
      </c>
      <c r="U1560">
        <v>4.7100000000000001E-4</v>
      </c>
    </row>
    <row r="1561" spans="1:21" x14ac:dyDescent="0.25">
      <c r="A1561">
        <v>1559</v>
      </c>
      <c r="B1561" t="s">
        <v>24</v>
      </c>
      <c r="C1561" t="s">
        <v>54</v>
      </c>
      <c r="D1561" t="s">
        <v>55</v>
      </c>
      <c r="E1561">
        <v>11</v>
      </c>
      <c r="F1561" t="s">
        <v>42</v>
      </c>
      <c r="G1561">
        <v>240</v>
      </c>
      <c r="H1561" t="s">
        <v>27</v>
      </c>
      <c r="I1561" t="s">
        <v>28</v>
      </c>
      <c r="J1561" t="s">
        <v>36</v>
      </c>
      <c r="K1561" t="s">
        <v>49</v>
      </c>
      <c r="L1561" t="s">
        <v>31</v>
      </c>
      <c r="M1561">
        <v>3</v>
      </c>
      <c r="N1561" t="s">
        <v>32</v>
      </c>
      <c r="O1561" t="s">
        <v>33</v>
      </c>
      <c r="P1561">
        <v>66.487700000000004</v>
      </c>
      <c r="Q1561">
        <v>336031.80937999999</v>
      </c>
      <c r="R1561">
        <v>3063760.8646399998</v>
      </c>
      <c r="S1561">
        <v>335968.68579999998</v>
      </c>
      <c r="T1561">
        <v>3063781.7459</v>
      </c>
      <c r="U1561">
        <v>6.6488000000000005E-2</v>
      </c>
    </row>
    <row r="1562" spans="1:21" x14ac:dyDescent="0.25">
      <c r="A1562">
        <v>1560</v>
      </c>
      <c r="B1562" t="s">
        <v>24</v>
      </c>
      <c r="C1562" t="s">
        <v>54</v>
      </c>
      <c r="D1562" t="s">
        <v>55</v>
      </c>
      <c r="E1562">
        <v>11</v>
      </c>
      <c r="F1562" t="s">
        <v>42</v>
      </c>
      <c r="G1562">
        <v>240</v>
      </c>
      <c r="H1562" t="s">
        <v>27</v>
      </c>
      <c r="I1562" t="s">
        <v>28</v>
      </c>
      <c r="J1562" t="s">
        <v>36</v>
      </c>
      <c r="K1562" t="s">
        <v>49</v>
      </c>
      <c r="L1562" t="s">
        <v>31</v>
      </c>
      <c r="M1562">
        <v>3</v>
      </c>
      <c r="N1562" t="s">
        <v>32</v>
      </c>
      <c r="O1562" t="s">
        <v>33</v>
      </c>
      <c r="P1562">
        <v>96.565700000000007</v>
      </c>
      <c r="Q1562">
        <v>335968.68579999998</v>
      </c>
      <c r="R1562">
        <v>3063781.7459</v>
      </c>
      <c r="S1562">
        <v>335873.98839999997</v>
      </c>
      <c r="T1562">
        <v>3063800.6493000002</v>
      </c>
      <c r="U1562">
        <v>9.6565999999999999E-2</v>
      </c>
    </row>
    <row r="1563" spans="1:21" x14ac:dyDescent="0.25">
      <c r="A1563">
        <v>1561</v>
      </c>
      <c r="B1563" t="s">
        <v>24</v>
      </c>
      <c r="C1563" t="s">
        <v>54</v>
      </c>
      <c r="D1563" t="s">
        <v>55</v>
      </c>
      <c r="E1563">
        <v>11</v>
      </c>
      <c r="F1563" t="s">
        <v>42</v>
      </c>
      <c r="G1563">
        <v>240</v>
      </c>
      <c r="H1563" t="s">
        <v>27</v>
      </c>
      <c r="I1563" t="s">
        <v>28</v>
      </c>
      <c r="J1563" t="s">
        <v>36</v>
      </c>
      <c r="K1563" t="s">
        <v>49</v>
      </c>
      <c r="L1563" t="s">
        <v>31</v>
      </c>
      <c r="M1563">
        <v>3</v>
      </c>
      <c r="N1563" t="s">
        <v>32</v>
      </c>
      <c r="O1563" t="s">
        <v>33</v>
      </c>
      <c r="P1563">
        <v>218.81700000000001</v>
      </c>
      <c r="Q1563">
        <v>335873.98839999997</v>
      </c>
      <c r="R1563">
        <v>3063800.6493000002</v>
      </c>
      <c r="S1563">
        <v>335661.14510000002</v>
      </c>
      <c r="T1563">
        <v>3063851.4295999999</v>
      </c>
      <c r="U1563">
        <v>0.21881700000000001</v>
      </c>
    </row>
    <row r="1564" spans="1:21" x14ac:dyDescent="0.25">
      <c r="A1564">
        <v>1562</v>
      </c>
      <c r="B1564" t="s">
        <v>24</v>
      </c>
      <c r="C1564" t="s">
        <v>54</v>
      </c>
      <c r="D1564" t="s">
        <v>55</v>
      </c>
      <c r="E1564">
        <v>11</v>
      </c>
      <c r="F1564" t="s">
        <v>42</v>
      </c>
      <c r="G1564">
        <v>240</v>
      </c>
      <c r="H1564" t="s">
        <v>27</v>
      </c>
      <c r="I1564" t="s">
        <v>28</v>
      </c>
      <c r="J1564" t="s">
        <v>36</v>
      </c>
      <c r="K1564" t="s">
        <v>49</v>
      </c>
      <c r="L1564" t="s">
        <v>31</v>
      </c>
      <c r="M1564">
        <v>3</v>
      </c>
      <c r="N1564" t="s">
        <v>32</v>
      </c>
      <c r="O1564" t="s">
        <v>33</v>
      </c>
      <c r="P1564">
        <v>98.037000000000006</v>
      </c>
      <c r="Q1564">
        <v>335661.14510000002</v>
      </c>
      <c r="R1564">
        <v>3063851.4295999999</v>
      </c>
      <c r="S1564">
        <v>335566.06150000001</v>
      </c>
      <c r="T1564">
        <v>3063875.3117999998</v>
      </c>
      <c r="U1564">
        <v>9.8036999999999999E-2</v>
      </c>
    </row>
    <row r="1565" spans="1:21" x14ac:dyDescent="0.25">
      <c r="A1565">
        <v>1563</v>
      </c>
      <c r="B1565" t="s">
        <v>24</v>
      </c>
      <c r="C1565" t="s">
        <v>54</v>
      </c>
      <c r="D1565" t="s">
        <v>55</v>
      </c>
      <c r="E1565">
        <v>11</v>
      </c>
      <c r="F1565" t="s">
        <v>42</v>
      </c>
      <c r="G1565">
        <v>240</v>
      </c>
      <c r="H1565" t="s">
        <v>27</v>
      </c>
      <c r="I1565" t="s">
        <v>28</v>
      </c>
      <c r="J1565" t="s">
        <v>36</v>
      </c>
      <c r="K1565" t="s">
        <v>49</v>
      </c>
      <c r="L1565" t="s">
        <v>31</v>
      </c>
      <c r="M1565">
        <v>3</v>
      </c>
      <c r="N1565" t="s">
        <v>32</v>
      </c>
      <c r="O1565" t="s">
        <v>33</v>
      </c>
      <c r="P1565">
        <v>104.55800000000001</v>
      </c>
      <c r="Q1565">
        <v>335566.06150000001</v>
      </c>
      <c r="R1565">
        <v>3063875.3117999998</v>
      </c>
      <c r="S1565">
        <v>335466.54599999997</v>
      </c>
      <c r="T1565">
        <v>3063907.3895</v>
      </c>
      <c r="U1565">
        <v>0.104558</v>
      </c>
    </row>
    <row r="1566" spans="1:21" x14ac:dyDescent="0.25">
      <c r="A1566">
        <v>1564</v>
      </c>
      <c r="B1566" t="s">
        <v>24</v>
      </c>
      <c r="C1566" t="s">
        <v>54</v>
      </c>
      <c r="D1566" t="s">
        <v>55</v>
      </c>
      <c r="E1566">
        <v>11</v>
      </c>
      <c r="F1566" t="s">
        <v>42</v>
      </c>
      <c r="G1566">
        <v>240</v>
      </c>
      <c r="H1566" t="s">
        <v>27</v>
      </c>
      <c r="I1566" t="s">
        <v>28</v>
      </c>
      <c r="J1566" t="s">
        <v>36</v>
      </c>
      <c r="K1566" t="s">
        <v>49</v>
      </c>
      <c r="L1566" t="s">
        <v>31</v>
      </c>
      <c r="M1566">
        <v>3</v>
      </c>
      <c r="N1566" t="s">
        <v>32</v>
      </c>
      <c r="O1566" t="s">
        <v>33</v>
      </c>
      <c r="P1566">
        <v>46.9345</v>
      </c>
      <c r="Q1566">
        <v>335466.54599999997</v>
      </c>
      <c r="R1566">
        <v>3063907.3895</v>
      </c>
      <c r="S1566">
        <v>335420.82400000002</v>
      </c>
      <c r="T1566">
        <v>3063917.9887999999</v>
      </c>
      <c r="U1566">
        <v>4.6933999999999997E-2</v>
      </c>
    </row>
    <row r="1567" spans="1:21" x14ac:dyDescent="0.25">
      <c r="A1567">
        <v>1565</v>
      </c>
      <c r="B1567" t="s">
        <v>24</v>
      </c>
      <c r="C1567" t="s">
        <v>54</v>
      </c>
      <c r="D1567" t="s">
        <v>55</v>
      </c>
      <c r="E1567">
        <v>11</v>
      </c>
      <c r="F1567" t="s">
        <v>42</v>
      </c>
      <c r="G1567">
        <v>240</v>
      </c>
      <c r="H1567" t="s">
        <v>27</v>
      </c>
      <c r="I1567" t="s">
        <v>28</v>
      </c>
      <c r="J1567" t="s">
        <v>36</v>
      </c>
      <c r="K1567" t="s">
        <v>49</v>
      </c>
      <c r="L1567" t="s">
        <v>31</v>
      </c>
      <c r="M1567">
        <v>3</v>
      </c>
      <c r="N1567" t="s">
        <v>32</v>
      </c>
      <c r="O1567" t="s">
        <v>33</v>
      </c>
      <c r="P1567">
        <v>12.5733</v>
      </c>
      <c r="Q1567">
        <v>335420.82400000002</v>
      </c>
      <c r="R1567">
        <v>3063917.9887999999</v>
      </c>
      <c r="S1567">
        <v>335408.57549999998</v>
      </c>
      <c r="T1567">
        <v>3063920.8283000002</v>
      </c>
      <c r="U1567">
        <v>1.2573000000000001E-2</v>
      </c>
    </row>
    <row r="1568" spans="1:21" x14ac:dyDescent="0.25">
      <c r="A1568">
        <v>1566</v>
      </c>
      <c r="B1568" t="s">
        <v>24</v>
      </c>
      <c r="C1568" t="s">
        <v>54</v>
      </c>
      <c r="D1568" t="s">
        <v>55</v>
      </c>
      <c r="E1568">
        <v>11</v>
      </c>
      <c r="F1568" t="s">
        <v>37</v>
      </c>
      <c r="G1568">
        <v>100</v>
      </c>
      <c r="H1568" t="s">
        <v>27</v>
      </c>
      <c r="I1568" t="s">
        <v>38</v>
      </c>
      <c r="J1568" t="s">
        <v>36</v>
      </c>
      <c r="K1568" t="s">
        <v>30</v>
      </c>
      <c r="L1568" t="s">
        <v>31</v>
      </c>
      <c r="M1568">
        <v>3</v>
      </c>
      <c r="N1568" t="s">
        <v>32</v>
      </c>
      <c r="O1568" t="s">
        <v>33</v>
      </c>
      <c r="P1568">
        <v>111.675</v>
      </c>
      <c r="Q1568">
        <v>335408.57549999998</v>
      </c>
      <c r="R1568">
        <v>3063920.8283000002</v>
      </c>
      <c r="S1568">
        <v>335305.67670000001</v>
      </c>
      <c r="T1568">
        <v>3063964.2226999998</v>
      </c>
      <c r="U1568">
        <v>0.111675</v>
      </c>
    </row>
    <row r="1569" spans="1:21" x14ac:dyDescent="0.25">
      <c r="A1569">
        <v>1567</v>
      </c>
      <c r="B1569" t="s">
        <v>24</v>
      </c>
      <c r="C1569" t="s">
        <v>54</v>
      </c>
      <c r="D1569" t="s">
        <v>55</v>
      </c>
      <c r="E1569">
        <v>11</v>
      </c>
      <c r="F1569" t="s">
        <v>37</v>
      </c>
      <c r="G1569">
        <v>100</v>
      </c>
      <c r="H1569" t="s">
        <v>27</v>
      </c>
      <c r="I1569" t="s">
        <v>38</v>
      </c>
      <c r="J1569" t="s">
        <v>36</v>
      </c>
      <c r="K1569" t="s">
        <v>30</v>
      </c>
      <c r="L1569" t="s">
        <v>31</v>
      </c>
      <c r="M1569">
        <v>3</v>
      </c>
      <c r="N1569" t="s">
        <v>32</v>
      </c>
      <c r="O1569" t="s">
        <v>33</v>
      </c>
      <c r="P1569">
        <v>10.890599999999999</v>
      </c>
      <c r="Q1569">
        <v>335305.67670000001</v>
      </c>
      <c r="R1569">
        <v>3063964.2226999998</v>
      </c>
      <c r="S1569">
        <v>335295.64199999999</v>
      </c>
      <c r="T1569">
        <v>3063968.4545999998</v>
      </c>
      <c r="U1569">
        <v>1.0891E-2</v>
      </c>
    </row>
    <row r="1570" spans="1:21" x14ac:dyDescent="0.25">
      <c r="A1570">
        <v>1568</v>
      </c>
      <c r="B1570" t="s">
        <v>24</v>
      </c>
      <c r="C1570" t="s">
        <v>54</v>
      </c>
      <c r="D1570" t="s">
        <v>55</v>
      </c>
      <c r="E1570">
        <v>11</v>
      </c>
      <c r="F1570" t="s">
        <v>37</v>
      </c>
      <c r="G1570">
        <v>100</v>
      </c>
      <c r="H1570" t="s">
        <v>27</v>
      </c>
      <c r="I1570" t="s">
        <v>38</v>
      </c>
      <c r="J1570" t="s">
        <v>36</v>
      </c>
      <c r="K1570" t="s">
        <v>30</v>
      </c>
      <c r="L1570" t="s">
        <v>31</v>
      </c>
      <c r="M1570">
        <v>3</v>
      </c>
      <c r="N1570" t="s">
        <v>32</v>
      </c>
      <c r="O1570" t="s">
        <v>33</v>
      </c>
      <c r="P1570">
        <v>68.185400000000001</v>
      </c>
      <c r="Q1570">
        <v>335295.64199999999</v>
      </c>
      <c r="R1570">
        <v>3063968.4545999998</v>
      </c>
      <c r="S1570">
        <v>335238.91119999997</v>
      </c>
      <c r="T1570">
        <v>3064006.2812999999</v>
      </c>
      <c r="U1570">
        <v>6.8184999999999996E-2</v>
      </c>
    </row>
    <row r="1571" spans="1:21" x14ac:dyDescent="0.25">
      <c r="A1571">
        <v>1569</v>
      </c>
      <c r="B1571" t="s">
        <v>24</v>
      </c>
      <c r="C1571" t="s">
        <v>54</v>
      </c>
      <c r="D1571" t="s">
        <v>55</v>
      </c>
      <c r="E1571">
        <v>11</v>
      </c>
      <c r="F1571" t="s">
        <v>37</v>
      </c>
      <c r="G1571">
        <v>100</v>
      </c>
      <c r="H1571" t="s">
        <v>27</v>
      </c>
      <c r="I1571" t="s">
        <v>38</v>
      </c>
      <c r="J1571" t="s">
        <v>36</v>
      </c>
      <c r="K1571" t="s">
        <v>30</v>
      </c>
      <c r="L1571" t="s">
        <v>31</v>
      </c>
      <c r="M1571">
        <v>3</v>
      </c>
      <c r="N1571" t="s">
        <v>32</v>
      </c>
      <c r="O1571" t="s">
        <v>33</v>
      </c>
      <c r="P1571">
        <v>65.581100000000006</v>
      </c>
      <c r="Q1571">
        <v>335238.91119999997</v>
      </c>
      <c r="R1571">
        <v>3064006.2812999999</v>
      </c>
      <c r="S1571">
        <v>335178.37530000001</v>
      </c>
      <c r="T1571">
        <v>3064031.5059000002</v>
      </c>
      <c r="U1571">
        <v>6.5581E-2</v>
      </c>
    </row>
    <row r="1572" spans="1:21" x14ac:dyDescent="0.25">
      <c r="A1572">
        <v>1570</v>
      </c>
      <c r="B1572" t="s">
        <v>24</v>
      </c>
      <c r="C1572" t="s">
        <v>54</v>
      </c>
      <c r="D1572" t="s">
        <v>55</v>
      </c>
      <c r="E1572">
        <v>11</v>
      </c>
      <c r="F1572" t="s">
        <v>42</v>
      </c>
      <c r="G1572">
        <v>240</v>
      </c>
      <c r="H1572" t="s">
        <v>27</v>
      </c>
      <c r="I1572" t="s">
        <v>28</v>
      </c>
      <c r="J1572" t="s">
        <v>36</v>
      </c>
      <c r="K1572" t="s">
        <v>49</v>
      </c>
      <c r="L1572" t="s">
        <v>31</v>
      </c>
      <c r="M1572">
        <v>3</v>
      </c>
      <c r="N1572" t="s">
        <v>32</v>
      </c>
      <c r="O1572" t="s">
        <v>33</v>
      </c>
      <c r="P1572">
        <v>59.034300000000002</v>
      </c>
      <c r="Q1572">
        <v>335178.37530000001</v>
      </c>
      <c r="R1572">
        <v>3064031.5059000002</v>
      </c>
      <c r="S1572">
        <v>335167.34970000002</v>
      </c>
      <c r="T1572">
        <v>3064089.5014999998</v>
      </c>
      <c r="U1572">
        <v>5.9034000000000003E-2</v>
      </c>
    </row>
    <row r="1573" spans="1:21" x14ac:dyDescent="0.25">
      <c r="A1573">
        <v>1571</v>
      </c>
      <c r="B1573" t="s">
        <v>24</v>
      </c>
      <c r="C1573" t="s">
        <v>54</v>
      </c>
      <c r="D1573" t="s">
        <v>55</v>
      </c>
      <c r="E1573">
        <v>11</v>
      </c>
      <c r="F1573" t="s">
        <v>42</v>
      </c>
      <c r="G1573">
        <v>240</v>
      </c>
      <c r="H1573" t="s">
        <v>27</v>
      </c>
      <c r="I1573" t="s">
        <v>28</v>
      </c>
      <c r="J1573" t="s">
        <v>36</v>
      </c>
      <c r="K1573" t="s">
        <v>49</v>
      </c>
      <c r="L1573" t="s">
        <v>31</v>
      </c>
      <c r="M1573">
        <v>3</v>
      </c>
      <c r="N1573" t="s">
        <v>32</v>
      </c>
      <c r="O1573" t="s">
        <v>33</v>
      </c>
      <c r="P1573">
        <v>57.083799999999997</v>
      </c>
      <c r="Q1573">
        <v>335167.34970000002</v>
      </c>
      <c r="R1573">
        <v>3064089.5014999998</v>
      </c>
      <c r="S1573">
        <v>335179.01089999999</v>
      </c>
      <c r="T1573">
        <v>3064145.3815000001</v>
      </c>
      <c r="U1573">
        <v>5.7084000000000003E-2</v>
      </c>
    </row>
    <row r="1574" spans="1:21" x14ac:dyDescent="0.25">
      <c r="A1574">
        <v>1572</v>
      </c>
      <c r="B1574" t="s">
        <v>24</v>
      </c>
      <c r="C1574" t="s">
        <v>54</v>
      </c>
      <c r="D1574" t="s">
        <v>55</v>
      </c>
      <c r="E1574">
        <v>11</v>
      </c>
      <c r="F1574" t="s">
        <v>37</v>
      </c>
      <c r="G1574">
        <v>100</v>
      </c>
      <c r="H1574" t="s">
        <v>27</v>
      </c>
      <c r="I1574" t="s">
        <v>38</v>
      </c>
      <c r="J1574" t="s">
        <v>36</v>
      </c>
      <c r="K1574" t="s">
        <v>30</v>
      </c>
      <c r="L1574" t="s">
        <v>31</v>
      </c>
      <c r="M1574">
        <v>3</v>
      </c>
      <c r="N1574" t="s">
        <v>32</v>
      </c>
      <c r="O1574" t="s">
        <v>33</v>
      </c>
      <c r="P1574">
        <v>114.134</v>
      </c>
      <c r="Q1574">
        <v>335179.01089999999</v>
      </c>
      <c r="R1574">
        <v>3064145.3815000001</v>
      </c>
      <c r="S1574">
        <v>335228.56140000001</v>
      </c>
      <c r="T1574">
        <v>3064248.1987999999</v>
      </c>
      <c r="U1574">
        <v>0.114134</v>
      </c>
    </row>
    <row r="1575" spans="1:21" x14ac:dyDescent="0.25">
      <c r="A1575">
        <v>1573</v>
      </c>
      <c r="B1575" t="s">
        <v>24</v>
      </c>
      <c r="C1575" t="s">
        <v>54</v>
      </c>
      <c r="D1575" t="s">
        <v>55</v>
      </c>
      <c r="E1575">
        <v>11</v>
      </c>
      <c r="F1575" t="s">
        <v>37</v>
      </c>
      <c r="G1575">
        <v>100</v>
      </c>
      <c r="H1575" t="s">
        <v>27</v>
      </c>
      <c r="I1575" t="s">
        <v>38</v>
      </c>
      <c r="J1575" t="s">
        <v>36</v>
      </c>
      <c r="K1575" t="s">
        <v>30</v>
      </c>
      <c r="L1575" t="s">
        <v>31</v>
      </c>
      <c r="M1575">
        <v>3</v>
      </c>
      <c r="N1575" t="s">
        <v>32</v>
      </c>
      <c r="O1575" t="s">
        <v>33</v>
      </c>
      <c r="P1575">
        <v>1.72862</v>
      </c>
      <c r="Q1575">
        <v>335228.56140000001</v>
      </c>
      <c r="R1575">
        <v>3064248.1987999999</v>
      </c>
      <c r="S1575">
        <v>335230.1373</v>
      </c>
      <c r="T1575">
        <v>3064247.4884000001</v>
      </c>
      <c r="U1575">
        <v>1.7290000000000001E-3</v>
      </c>
    </row>
    <row r="1576" spans="1:21" x14ac:dyDescent="0.25">
      <c r="A1576">
        <v>1574</v>
      </c>
      <c r="B1576" t="s">
        <v>24</v>
      </c>
      <c r="C1576" t="s">
        <v>54</v>
      </c>
      <c r="D1576" t="s">
        <v>55</v>
      </c>
      <c r="E1576">
        <v>11</v>
      </c>
      <c r="F1576" t="s">
        <v>37</v>
      </c>
      <c r="G1576">
        <v>100</v>
      </c>
      <c r="H1576" t="s">
        <v>27</v>
      </c>
      <c r="I1576" t="s">
        <v>38</v>
      </c>
      <c r="J1576" t="s">
        <v>36</v>
      </c>
      <c r="K1576" t="s">
        <v>30</v>
      </c>
      <c r="L1576" t="s">
        <v>31</v>
      </c>
      <c r="M1576">
        <v>3</v>
      </c>
      <c r="N1576" t="s">
        <v>32</v>
      </c>
      <c r="O1576" t="s">
        <v>33</v>
      </c>
      <c r="P1576">
        <v>49.287999999999997</v>
      </c>
      <c r="Q1576">
        <v>335230.1373</v>
      </c>
      <c r="R1576">
        <v>3064247.4884000001</v>
      </c>
      <c r="S1576">
        <v>335275.07049999997</v>
      </c>
      <c r="T1576">
        <v>3064227.2322</v>
      </c>
      <c r="U1576">
        <v>4.9287999999999998E-2</v>
      </c>
    </row>
    <row r="1577" spans="1:21" x14ac:dyDescent="0.25">
      <c r="A1577">
        <v>1575</v>
      </c>
      <c r="B1577" t="s">
        <v>24</v>
      </c>
      <c r="C1577" t="s">
        <v>54</v>
      </c>
      <c r="D1577" t="s">
        <v>55</v>
      </c>
      <c r="E1577">
        <v>11</v>
      </c>
      <c r="F1577" t="s">
        <v>37</v>
      </c>
      <c r="G1577">
        <v>100</v>
      </c>
      <c r="H1577" t="s">
        <v>27</v>
      </c>
      <c r="I1577" t="s">
        <v>38</v>
      </c>
      <c r="J1577" t="s">
        <v>36</v>
      </c>
      <c r="K1577" t="s">
        <v>30</v>
      </c>
      <c r="L1577" t="s">
        <v>31</v>
      </c>
      <c r="M1577">
        <v>3</v>
      </c>
      <c r="N1577" t="s">
        <v>32</v>
      </c>
      <c r="O1577" t="s">
        <v>33</v>
      </c>
      <c r="P1577">
        <v>45.164099999999998</v>
      </c>
      <c r="Q1577">
        <v>335275.07049999997</v>
      </c>
      <c r="R1577">
        <v>3064227.2322</v>
      </c>
      <c r="S1577">
        <v>335318.51650000003</v>
      </c>
      <c r="T1577">
        <v>3064214.8936000001</v>
      </c>
      <c r="U1577">
        <v>4.5164000000000003E-2</v>
      </c>
    </row>
    <row r="1578" spans="1:21" x14ac:dyDescent="0.25">
      <c r="A1578">
        <v>1576</v>
      </c>
      <c r="B1578" t="s">
        <v>24</v>
      </c>
      <c r="C1578" t="s">
        <v>54</v>
      </c>
      <c r="D1578" t="s">
        <v>55</v>
      </c>
      <c r="E1578">
        <v>11</v>
      </c>
      <c r="F1578" t="s">
        <v>37</v>
      </c>
      <c r="G1578">
        <v>100</v>
      </c>
      <c r="H1578" t="s">
        <v>27</v>
      </c>
      <c r="I1578" t="s">
        <v>38</v>
      </c>
      <c r="J1578" t="s">
        <v>36</v>
      </c>
      <c r="K1578" t="s">
        <v>30</v>
      </c>
      <c r="L1578" t="s">
        <v>31</v>
      </c>
      <c r="M1578">
        <v>3</v>
      </c>
      <c r="N1578" t="s">
        <v>32</v>
      </c>
      <c r="O1578" t="s">
        <v>33</v>
      </c>
      <c r="P1578">
        <v>24.5837</v>
      </c>
      <c r="Q1578">
        <v>335318.51650000003</v>
      </c>
      <c r="R1578">
        <v>3064214.8936000001</v>
      </c>
      <c r="S1578">
        <v>335342.52289999998</v>
      </c>
      <c r="T1578">
        <v>3064209.5973</v>
      </c>
      <c r="U1578">
        <v>2.4584000000000002E-2</v>
      </c>
    </row>
    <row r="1579" spans="1:21" x14ac:dyDescent="0.25">
      <c r="A1579">
        <v>1577</v>
      </c>
      <c r="B1579" t="s">
        <v>24</v>
      </c>
      <c r="C1579" t="s">
        <v>54</v>
      </c>
      <c r="D1579" t="s">
        <v>55</v>
      </c>
      <c r="E1579">
        <v>11</v>
      </c>
      <c r="F1579" t="s">
        <v>37</v>
      </c>
      <c r="G1579">
        <v>100</v>
      </c>
      <c r="H1579" t="s">
        <v>27</v>
      </c>
      <c r="I1579" t="s">
        <v>38</v>
      </c>
      <c r="J1579" t="s">
        <v>36</v>
      </c>
      <c r="K1579" t="s">
        <v>30</v>
      </c>
      <c r="L1579" t="s">
        <v>31</v>
      </c>
      <c r="M1579">
        <v>3</v>
      </c>
      <c r="N1579" t="s">
        <v>32</v>
      </c>
      <c r="O1579" t="s">
        <v>33</v>
      </c>
      <c r="P1579">
        <v>28.746700000000001</v>
      </c>
      <c r="Q1579">
        <v>335342.52289999998</v>
      </c>
      <c r="R1579">
        <v>3064209.5973</v>
      </c>
      <c r="S1579">
        <v>335371.10210000002</v>
      </c>
      <c r="T1579">
        <v>3064206.4986</v>
      </c>
      <c r="U1579">
        <v>2.8747000000000002E-2</v>
      </c>
    </row>
    <row r="1580" spans="1:21" x14ac:dyDescent="0.25">
      <c r="A1580">
        <v>1578</v>
      </c>
      <c r="B1580" t="s">
        <v>24</v>
      </c>
      <c r="C1580" t="s">
        <v>54</v>
      </c>
      <c r="D1580" t="s">
        <v>55</v>
      </c>
      <c r="E1580">
        <v>11</v>
      </c>
      <c r="F1580" t="s">
        <v>37</v>
      </c>
      <c r="G1580">
        <v>100</v>
      </c>
      <c r="H1580" t="s">
        <v>27</v>
      </c>
      <c r="I1580" t="s">
        <v>38</v>
      </c>
      <c r="J1580" t="s">
        <v>36</v>
      </c>
      <c r="K1580" t="s">
        <v>30</v>
      </c>
      <c r="L1580" t="s">
        <v>31</v>
      </c>
      <c r="M1580">
        <v>3</v>
      </c>
      <c r="N1580" t="s">
        <v>32</v>
      </c>
      <c r="O1580" t="s">
        <v>33</v>
      </c>
      <c r="P1580">
        <v>73.544200000000004</v>
      </c>
      <c r="Q1580">
        <v>335371.10210000002</v>
      </c>
      <c r="R1580">
        <v>3064206.4986</v>
      </c>
      <c r="S1580">
        <v>335441.21889999998</v>
      </c>
      <c r="T1580">
        <v>3064184.3089999999</v>
      </c>
      <c r="U1580">
        <v>7.3543999999999998E-2</v>
      </c>
    </row>
    <row r="1581" spans="1:21" x14ac:dyDescent="0.25">
      <c r="A1581">
        <v>1579</v>
      </c>
      <c r="B1581" t="s">
        <v>24</v>
      </c>
      <c r="C1581" t="s">
        <v>54</v>
      </c>
      <c r="D1581" t="s">
        <v>55</v>
      </c>
      <c r="E1581">
        <v>11</v>
      </c>
      <c r="F1581" t="s">
        <v>37</v>
      </c>
      <c r="G1581">
        <v>100</v>
      </c>
      <c r="H1581" t="s">
        <v>27</v>
      </c>
      <c r="I1581" t="s">
        <v>38</v>
      </c>
      <c r="J1581" t="s">
        <v>36</v>
      </c>
      <c r="K1581" t="s">
        <v>30</v>
      </c>
      <c r="L1581" t="s">
        <v>31</v>
      </c>
      <c r="M1581">
        <v>3</v>
      </c>
      <c r="N1581" t="s">
        <v>32</v>
      </c>
      <c r="O1581" t="s">
        <v>33</v>
      </c>
      <c r="P1581">
        <v>46.087699999999998</v>
      </c>
      <c r="Q1581">
        <v>335441.21889999998</v>
      </c>
      <c r="R1581">
        <v>3064184.3089999999</v>
      </c>
      <c r="S1581">
        <v>335484.87589999998</v>
      </c>
      <c r="T1581">
        <v>3064169.5394000001</v>
      </c>
      <c r="U1581">
        <v>4.6087999999999997E-2</v>
      </c>
    </row>
    <row r="1582" spans="1:21" x14ac:dyDescent="0.25">
      <c r="A1582">
        <v>1580</v>
      </c>
      <c r="B1582" t="s">
        <v>24</v>
      </c>
      <c r="C1582" t="s">
        <v>54</v>
      </c>
      <c r="D1582" t="s">
        <v>55</v>
      </c>
      <c r="E1582">
        <v>11</v>
      </c>
      <c r="F1582" t="s">
        <v>37</v>
      </c>
      <c r="G1582">
        <v>100</v>
      </c>
      <c r="H1582" t="s">
        <v>27</v>
      </c>
      <c r="I1582" t="s">
        <v>38</v>
      </c>
      <c r="J1582" t="s">
        <v>36</v>
      </c>
      <c r="K1582" t="s">
        <v>30</v>
      </c>
      <c r="L1582" t="s">
        <v>31</v>
      </c>
      <c r="M1582">
        <v>3</v>
      </c>
      <c r="N1582" t="s">
        <v>32</v>
      </c>
      <c r="O1582" t="s">
        <v>33</v>
      </c>
      <c r="P1582">
        <v>11.202</v>
      </c>
      <c r="Q1582">
        <v>335484.87589999998</v>
      </c>
      <c r="R1582">
        <v>3064169.5394000001</v>
      </c>
      <c r="S1582">
        <v>335495.48710000003</v>
      </c>
      <c r="T1582">
        <v>3064165.9495999999</v>
      </c>
      <c r="U1582">
        <v>1.1202E-2</v>
      </c>
    </row>
    <row r="1583" spans="1:21" x14ac:dyDescent="0.25">
      <c r="A1583">
        <v>1581</v>
      </c>
      <c r="B1583" t="s">
        <v>24</v>
      </c>
      <c r="C1583" t="s">
        <v>54</v>
      </c>
      <c r="D1583" t="s">
        <v>55</v>
      </c>
      <c r="E1583">
        <v>11</v>
      </c>
      <c r="F1583" t="s">
        <v>37</v>
      </c>
      <c r="G1583">
        <v>100</v>
      </c>
      <c r="H1583" t="s">
        <v>27</v>
      </c>
      <c r="I1583" t="s">
        <v>38</v>
      </c>
      <c r="J1583" t="s">
        <v>36</v>
      </c>
      <c r="K1583" t="s">
        <v>30</v>
      </c>
      <c r="L1583" t="s">
        <v>31</v>
      </c>
      <c r="M1583">
        <v>3</v>
      </c>
      <c r="N1583" t="s">
        <v>32</v>
      </c>
      <c r="O1583" t="s">
        <v>33</v>
      </c>
      <c r="P1583">
        <v>32.006900000000002</v>
      </c>
      <c r="Q1583">
        <v>335495.48710000003</v>
      </c>
      <c r="R1583">
        <v>3064165.9495999999</v>
      </c>
      <c r="S1583">
        <v>335526.92310000001</v>
      </c>
      <c r="T1583">
        <v>3064159.9315999998</v>
      </c>
      <c r="U1583">
        <v>3.2007000000000001E-2</v>
      </c>
    </row>
    <row r="1584" spans="1:21" x14ac:dyDescent="0.25">
      <c r="A1584">
        <v>1582</v>
      </c>
      <c r="B1584" t="s">
        <v>24</v>
      </c>
      <c r="C1584" t="s">
        <v>54</v>
      </c>
      <c r="D1584" t="s">
        <v>55</v>
      </c>
      <c r="E1584">
        <v>11</v>
      </c>
      <c r="F1584" t="s">
        <v>42</v>
      </c>
      <c r="G1584">
        <v>200</v>
      </c>
      <c r="H1584" t="s">
        <v>27</v>
      </c>
      <c r="I1584" t="s">
        <v>38</v>
      </c>
      <c r="J1584" t="s">
        <v>36</v>
      </c>
      <c r="K1584" t="s">
        <v>49</v>
      </c>
      <c r="L1584" t="s">
        <v>31</v>
      </c>
      <c r="M1584">
        <v>3</v>
      </c>
      <c r="N1584" t="s">
        <v>32</v>
      </c>
      <c r="O1584" t="s">
        <v>33</v>
      </c>
      <c r="P1584">
        <v>62.9193</v>
      </c>
      <c r="Q1584">
        <v>335526.92310000001</v>
      </c>
      <c r="R1584">
        <v>3064159.9315999998</v>
      </c>
      <c r="S1584">
        <v>335546.35940000002</v>
      </c>
      <c r="T1584">
        <v>3064219.7736</v>
      </c>
      <c r="U1584">
        <v>6.2919000000000003E-2</v>
      </c>
    </row>
    <row r="1585" spans="1:21" x14ac:dyDescent="0.25">
      <c r="A1585">
        <v>1583</v>
      </c>
      <c r="B1585" t="s">
        <v>24</v>
      </c>
      <c r="C1585" t="s">
        <v>54</v>
      </c>
      <c r="D1585" t="s">
        <v>55</v>
      </c>
      <c r="E1585">
        <v>11</v>
      </c>
      <c r="F1585" t="s">
        <v>42</v>
      </c>
      <c r="G1585">
        <v>200</v>
      </c>
      <c r="H1585" t="s">
        <v>27</v>
      </c>
      <c r="I1585" t="s">
        <v>38</v>
      </c>
      <c r="J1585" t="s">
        <v>36</v>
      </c>
      <c r="K1585" t="s">
        <v>49</v>
      </c>
      <c r="L1585" t="s">
        <v>31</v>
      </c>
      <c r="M1585">
        <v>3</v>
      </c>
      <c r="N1585" t="s">
        <v>32</v>
      </c>
      <c r="O1585" t="s">
        <v>33</v>
      </c>
      <c r="P1585">
        <v>48.3962</v>
      </c>
      <c r="Q1585">
        <v>335546.35940000002</v>
      </c>
      <c r="R1585">
        <v>3064219.7736</v>
      </c>
      <c r="S1585">
        <v>335556.53989999997</v>
      </c>
      <c r="T1585">
        <v>3064267.0869</v>
      </c>
      <c r="U1585">
        <v>4.8396000000000002E-2</v>
      </c>
    </row>
    <row r="1586" spans="1:21" x14ac:dyDescent="0.25">
      <c r="A1586">
        <v>1584</v>
      </c>
      <c r="B1586" t="s">
        <v>24</v>
      </c>
      <c r="C1586" t="s">
        <v>54</v>
      </c>
      <c r="D1586" t="s">
        <v>55</v>
      </c>
      <c r="E1586">
        <v>11</v>
      </c>
      <c r="F1586" t="s">
        <v>42</v>
      </c>
      <c r="G1586">
        <v>200</v>
      </c>
      <c r="H1586" t="s">
        <v>27</v>
      </c>
      <c r="I1586" t="s">
        <v>38</v>
      </c>
      <c r="J1586" t="s">
        <v>36</v>
      </c>
      <c r="K1586" t="s">
        <v>49</v>
      </c>
      <c r="L1586" t="s">
        <v>31</v>
      </c>
      <c r="M1586">
        <v>3</v>
      </c>
      <c r="N1586" t="s">
        <v>32</v>
      </c>
      <c r="O1586" t="s">
        <v>33</v>
      </c>
      <c r="P1586">
        <v>38.346699999999998</v>
      </c>
      <c r="Q1586">
        <v>335556.53989999997</v>
      </c>
      <c r="R1586">
        <v>3064267.0869</v>
      </c>
      <c r="S1586">
        <v>335562.50400000002</v>
      </c>
      <c r="T1586">
        <v>3064304.9670000002</v>
      </c>
      <c r="U1586">
        <v>3.8346999999999999E-2</v>
      </c>
    </row>
    <row r="1587" spans="1:21" x14ac:dyDescent="0.25">
      <c r="A1587">
        <v>1585</v>
      </c>
      <c r="B1587" t="s">
        <v>24</v>
      </c>
      <c r="C1587" t="s">
        <v>54</v>
      </c>
      <c r="D1587" t="s">
        <v>55</v>
      </c>
      <c r="E1587">
        <v>11</v>
      </c>
      <c r="F1587" t="s">
        <v>42</v>
      </c>
      <c r="G1587">
        <v>200</v>
      </c>
      <c r="H1587" t="s">
        <v>27</v>
      </c>
      <c r="I1587" t="s">
        <v>38</v>
      </c>
      <c r="J1587" t="s">
        <v>36</v>
      </c>
      <c r="K1587" t="s">
        <v>49</v>
      </c>
      <c r="L1587" t="s">
        <v>31</v>
      </c>
      <c r="M1587">
        <v>3</v>
      </c>
      <c r="N1587" t="s">
        <v>32</v>
      </c>
      <c r="O1587" t="s">
        <v>33</v>
      </c>
      <c r="P1587">
        <v>52.049900000000001</v>
      </c>
      <c r="Q1587">
        <v>335562.50400000002</v>
      </c>
      <c r="R1587">
        <v>3064304.9670000002</v>
      </c>
      <c r="S1587">
        <v>335578.61979999999</v>
      </c>
      <c r="T1587">
        <v>3064354.4591999999</v>
      </c>
      <c r="U1587">
        <v>5.2049999999999999E-2</v>
      </c>
    </row>
    <row r="1588" spans="1:21" x14ac:dyDescent="0.25">
      <c r="A1588">
        <v>1586</v>
      </c>
      <c r="B1588" t="s">
        <v>24</v>
      </c>
      <c r="C1588" t="s">
        <v>54</v>
      </c>
      <c r="D1588" t="s">
        <v>55</v>
      </c>
      <c r="E1588">
        <v>11</v>
      </c>
      <c r="F1588" t="s">
        <v>42</v>
      </c>
      <c r="G1588">
        <v>200</v>
      </c>
      <c r="H1588" t="s">
        <v>27</v>
      </c>
      <c r="I1588" t="s">
        <v>38</v>
      </c>
      <c r="J1588" t="s">
        <v>36</v>
      </c>
      <c r="K1588" t="s">
        <v>49</v>
      </c>
      <c r="L1588" t="s">
        <v>31</v>
      </c>
      <c r="M1588">
        <v>3</v>
      </c>
      <c r="N1588" t="s">
        <v>32</v>
      </c>
      <c r="O1588" t="s">
        <v>33</v>
      </c>
      <c r="P1588">
        <v>81.210800000000006</v>
      </c>
      <c r="Q1588">
        <v>335578.61979999999</v>
      </c>
      <c r="R1588">
        <v>3064354.4591999999</v>
      </c>
      <c r="S1588">
        <v>335593.78240000003</v>
      </c>
      <c r="T1588">
        <v>3064434.2420000001</v>
      </c>
      <c r="U1588">
        <v>8.1211000000000005E-2</v>
      </c>
    </row>
    <row r="1589" spans="1:21" x14ac:dyDescent="0.25">
      <c r="A1589">
        <v>1587</v>
      </c>
      <c r="B1589" t="s">
        <v>24</v>
      </c>
      <c r="C1589" t="s">
        <v>54</v>
      </c>
      <c r="D1589" t="s">
        <v>55</v>
      </c>
      <c r="E1589">
        <v>11</v>
      </c>
      <c r="F1589" t="s">
        <v>42</v>
      </c>
      <c r="G1589">
        <v>200</v>
      </c>
      <c r="H1589" t="s">
        <v>27</v>
      </c>
      <c r="I1589" t="s">
        <v>38</v>
      </c>
      <c r="J1589" t="s">
        <v>36</v>
      </c>
      <c r="K1589" t="s">
        <v>49</v>
      </c>
      <c r="L1589" t="s">
        <v>31</v>
      </c>
      <c r="M1589">
        <v>3</v>
      </c>
      <c r="N1589" t="s">
        <v>32</v>
      </c>
      <c r="O1589" t="s">
        <v>33</v>
      </c>
      <c r="P1589">
        <v>27.165099999999999</v>
      </c>
      <c r="Q1589">
        <v>335593.78240000003</v>
      </c>
      <c r="R1589">
        <v>3064434.2420000001</v>
      </c>
      <c r="S1589">
        <v>335595.93574099999</v>
      </c>
      <c r="T1589">
        <v>3064461.3215700001</v>
      </c>
      <c r="U1589">
        <v>2.7165000000000002E-2</v>
      </c>
    </row>
    <row r="1590" spans="1:21" x14ac:dyDescent="0.25">
      <c r="A1590">
        <v>1588</v>
      </c>
      <c r="B1590" t="s">
        <v>24</v>
      </c>
      <c r="C1590" t="s">
        <v>54</v>
      </c>
      <c r="D1590" t="s">
        <v>55</v>
      </c>
      <c r="E1590">
        <v>11</v>
      </c>
      <c r="F1590" t="s">
        <v>42</v>
      </c>
      <c r="G1590">
        <v>200</v>
      </c>
      <c r="H1590" t="s">
        <v>27</v>
      </c>
      <c r="I1590" t="s">
        <v>38</v>
      </c>
      <c r="J1590" t="s">
        <v>36</v>
      </c>
      <c r="K1590" t="s">
        <v>49</v>
      </c>
      <c r="L1590" t="s">
        <v>31</v>
      </c>
      <c r="M1590">
        <v>3</v>
      </c>
      <c r="N1590" t="s">
        <v>32</v>
      </c>
      <c r="O1590" t="s">
        <v>33</v>
      </c>
      <c r="P1590">
        <v>0.45867400000000003</v>
      </c>
      <c r="Q1590">
        <v>335595.93574099999</v>
      </c>
      <c r="R1590">
        <v>3064461.3215700001</v>
      </c>
      <c r="S1590">
        <v>335595.97210000001</v>
      </c>
      <c r="T1590">
        <v>3064461.7788</v>
      </c>
      <c r="U1590">
        <v>4.5899999999999999E-4</v>
      </c>
    </row>
    <row r="1591" spans="1:21" x14ac:dyDescent="0.25">
      <c r="A1591">
        <v>1589</v>
      </c>
      <c r="B1591" t="s">
        <v>24</v>
      </c>
      <c r="C1591" t="s">
        <v>54</v>
      </c>
      <c r="D1591" t="s">
        <v>55</v>
      </c>
      <c r="E1591">
        <v>11</v>
      </c>
      <c r="F1591" t="s">
        <v>42</v>
      </c>
      <c r="G1591">
        <v>200</v>
      </c>
      <c r="H1591" t="s">
        <v>27</v>
      </c>
      <c r="I1591" t="s">
        <v>38</v>
      </c>
      <c r="J1591" t="s">
        <v>36</v>
      </c>
      <c r="K1591" t="s">
        <v>49</v>
      </c>
      <c r="L1591" t="s">
        <v>31</v>
      </c>
      <c r="M1591">
        <v>3</v>
      </c>
      <c r="N1591" t="s">
        <v>32</v>
      </c>
      <c r="O1591" t="s">
        <v>33</v>
      </c>
      <c r="P1591">
        <v>3.0032299999999998</v>
      </c>
      <c r="Q1591">
        <v>335595.97210000001</v>
      </c>
      <c r="R1591">
        <v>3064461.7788</v>
      </c>
      <c r="S1591">
        <v>335598.89439999999</v>
      </c>
      <c r="T1591">
        <v>3064461.0863000001</v>
      </c>
      <c r="U1591">
        <v>3.003E-3</v>
      </c>
    </row>
    <row r="1592" spans="1:21" x14ac:dyDescent="0.25">
      <c r="A1592">
        <v>1590</v>
      </c>
      <c r="B1592" t="s">
        <v>24</v>
      </c>
      <c r="C1592" t="s">
        <v>54</v>
      </c>
      <c r="D1592" t="s">
        <v>55</v>
      </c>
      <c r="E1592">
        <v>11</v>
      </c>
      <c r="F1592" t="s">
        <v>42</v>
      </c>
      <c r="G1592">
        <v>200</v>
      </c>
      <c r="H1592" t="s">
        <v>27</v>
      </c>
      <c r="I1592" t="s">
        <v>38</v>
      </c>
      <c r="J1592" t="s">
        <v>36</v>
      </c>
      <c r="K1592" t="s">
        <v>49</v>
      </c>
      <c r="L1592" t="s">
        <v>31</v>
      </c>
      <c r="M1592">
        <v>3</v>
      </c>
      <c r="N1592" t="s">
        <v>32</v>
      </c>
      <c r="O1592" t="s">
        <v>33</v>
      </c>
      <c r="P1592">
        <v>28.177299999999999</v>
      </c>
      <c r="Q1592">
        <v>335598.89439999999</v>
      </c>
      <c r="R1592">
        <v>3064461.0863000001</v>
      </c>
      <c r="S1592">
        <v>335626.3126</v>
      </c>
      <c r="T1592">
        <v>3064454.5898000002</v>
      </c>
      <c r="U1592">
        <v>2.8177000000000001E-2</v>
      </c>
    </row>
    <row r="1593" spans="1:21" x14ac:dyDescent="0.25">
      <c r="A1593">
        <v>1591</v>
      </c>
      <c r="B1593" t="s">
        <v>24</v>
      </c>
      <c r="C1593" t="s">
        <v>54</v>
      </c>
      <c r="D1593" t="s">
        <v>55</v>
      </c>
      <c r="E1593">
        <v>11</v>
      </c>
      <c r="F1593" t="s">
        <v>42</v>
      </c>
      <c r="G1593">
        <v>200</v>
      </c>
      <c r="H1593" t="s">
        <v>27</v>
      </c>
      <c r="I1593" t="s">
        <v>38</v>
      </c>
      <c r="J1593" t="s">
        <v>36</v>
      </c>
      <c r="K1593" t="s">
        <v>49</v>
      </c>
      <c r="L1593" t="s">
        <v>31</v>
      </c>
      <c r="M1593">
        <v>3</v>
      </c>
      <c r="N1593" t="s">
        <v>32</v>
      </c>
      <c r="O1593" t="s">
        <v>33</v>
      </c>
      <c r="P1593">
        <v>27.7425</v>
      </c>
      <c r="Q1593">
        <v>335626.3126</v>
      </c>
      <c r="R1593">
        <v>3064454.5898000002</v>
      </c>
      <c r="S1593">
        <v>335654.00109999999</v>
      </c>
      <c r="T1593">
        <v>3064452.8596000001</v>
      </c>
      <c r="U1593">
        <v>2.7743E-2</v>
      </c>
    </row>
    <row r="1594" spans="1:21" x14ac:dyDescent="0.25">
      <c r="A1594">
        <v>1592</v>
      </c>
      <c r="B1594" t="s">
        <v>24</v>
      </c>
      <c r="C1594" t="s">
        <v>54</v>
      </c>
      <c r="D1594" t="s">
        <v>55</v>
      </c>
      <c r="E1594">
        <v>11</v>
      </c>
      <c r="F1594" t="s">
        <v>42</v>
      </c>
      <c r="G1594">
        <v>200</v>
      </c>
      <c r="H1594" t="s">
        <v>27</v>
      </c>
      <c r="I1594" t="s">
        <v>38</v>
      </c>
      <c r="J1594" t="s">
        <v>36</v>
      </c>
      <c r="K1594" t="s">
        <v>49</v>
      </c>
      <c r="L1594" t="s">
        <v>31</v>
      </c>
      <c r="M1594">
        <v>3</v>
      </c>
      <c r="N1594" t="s">
        <v>32</v>
      </c>
      <c r="O1594" t="s">
        <v>33</v>
      </c>
      <c r="P1594">
        <v>25.7044</v>
      </c>
      <c r="Q1594">
        <v>335654.00109999999</v>
      </c>
      <c r="R1594">
        <v>3064452.8596000001</v>
      </c>
      <c r="S1594">
        <v>335678.42469999997</v>
      </c>
      <c r="T1594">
        <v>3064444.8468999998</v>
      </c>
      <c r="U1594">
        <v>2.5704000000000001E-2</v>
      </c>
    </row>
    <row r="1595" spans="1:21" x14ac:dyDescent="0.25">
      <c r="A1595">
        <v>1593</v>
      </c>
      <c r="B1595" t="s">
        <v>24</v>
      </c>
      <c r="C1595" t="s">
        <v>54</v>
      </c>
      <c r="D1595" t="s">
        <v>55</v>
      </c>
      <c r="E1595">
        <v>11</v>
      </c>
      <c r="F1595" t="s">
        <v>42</v>
      </c>
      <c r="G1595">
        <v>200</v>
      </c>
      <c r="H1595" t="s">
        <v>27</v>
      </c>
      <c r="I1595" t="s">
        <v>38</v>
      </c>
      <c r="J1595" t="s">
        <v>36</v>
      </c>
      <c r="K1595" t="s">
        <v>49</v>
      </c>
      <c r="L1595" t="s">
        <v>31</v>
      </c>
      <c r="M1595">
        <v>3</v>
      </c>
      <c r="N1595" t="s">
        <v>32</v>
      </c>
      <c r="O1595" t="s">
        <v>33</v>
      </c>
      <c r="P1595">
        <v>24.0152</v>
      </c>
      <c r="Q1595">
        <v>335678.42469999997</v>
      </c>
      <c r="R1595">
        <v>3064444.8468999998</v>
      </c>
      <c r="S1595">
        <v>335701.50400000002</v>
      </c>
      <c r="T1595">
        <v>3064438.2080999999</v>
      </c>
      <c r="U1595">
        <v>2.4015000000000002E-2</v>
      </c>
    </row>
    <row r="1596" spans="1:21" x14ac:dyDescent="0.25">
      <c r="A1596">
        <v>1594</v>
      </c>
      <c r="B1596" t="s">
        <v>24</v>
      </c>
      <c r="C1596" t="s">
        <v>54</v>
      </c>
      <c r="D1596" t="s">
        <v>55</v>
      </c>
      <c r="E1596">
        <v>11</v>
      </c>
      <c r="F1596" t="s">
        <v>42</v>
      </c>
      <c r="G1596">
        <v>200</v>
      </c>
      <c r="H1596" t="s">
        <v>27</v>
      </c>
      <c r="I1596" t="s">
        <v>38</v>
      </c>
      <c r="J1596" t="s">
        <v>36</v>
      </c>
      <c r="K1596" t="s">
        <v>49</v>
      </c>
      <c r="L1596" t="s">
        <v>31</v>
      </c>
      <c r="M1596">
        <v>3</v>
      </c>
      <c r="N1596" t="s">
        <v>32</v>
      </c>
      <c r="O1596" t="s">
        <v>33</v>
      </c>
      <c r="P1596">
        <v>13.656599999999999</v>
      </c>
      <c r="Q1596">
        <v>335701.50400000002</v>
      </c>
      <c r="R1596">
        <v>3064438.2080999999</v>
      </c>
      <c r="S1596">
        <v>335714.86081799999</v>
      </c>
      <c r="T1596">
        <v>3064435.3626100002</v>
      </c>
      <c r="U1596">
        <v>1.3657000000000001E-2</v>
      </c>
    </row>
    <row r="1597" spans="1:21" x14ac:dyDescent="0.25">
      <c r="A1597">
        <v>1595</v>
      </c>
      <c r="B1597" t="s">
        <v>24</v>
      </c>
      <c r="C1597" t="s">
        <v>54</v>
      </c>
      <c r="D1597" t="s">
        <v>55</v>
      </c>
      <c r="E1597">
        <v>11</v>
      </c>
      <c r="F1597" t="s">
        <v>42</v>
      </c>
      <c r="G1597">
        <v>200</v>
      </c>
      <c r="H1597" t="s">
        <v>27</v>
      </c>
      <c r="I1597" t="s">
        <v>38</v>
      </c>
      <c r="J1597" t="s">
        <v>36</v>
      </c>
      <c r="K1597" t="s">
        <v>49</v>
      </c>
      <c r="L1597" t="s">
        <v>31</v>
      </c>
      <c r="M1597">
        <v>3</v>
      </c>
      <c r="N1597" t="s">
        <v>32</v>
      </c>
      <c r="O1597" t="s">
        <v>33</v>
      </c>
      <c r="P1597">
        <v>0.23810799999999999</v>
      </c>
      <c r="Q1597">
        <v>335714.86081799999</v>
      </c>
      <c r="R1597">
        <v>3064435.3626100002</v>
      </c>
      <c r="S1597">
        <v>335715.09370000003</v>
      </c>
      <c r="T1597">
        <v>3064435.3130000001</v>
      </c>
      <c r="U1597">
        <v>2.3800000000000001E-4</v>
      </c>
    </row>
    <row r="1598" spans="1:21" x14ac:dyDescent="0.25">
      <c r="A1598">
        <v>1596</v>
      </c>
      <c r="B1598" t="s">
        <v>24</v>
      </c>
      <c r="C1598" t="s">
        <v>54</v>
      </c>
      <c r="D1598" t="s">
        <v>55</v>
      </c>
      <c r="E1598">
        <v>11</v>
      </c>
      <c r="F1598" t="s">
        <v>42</v>
      </c>
      <c r="G1598">
        <v>200</v>
      </c>
      <c r="H1598" t="s">
        <v>27</v>
      </c>
      <c r="I1598" t="s">
        <v>38</v>
      </c>
      <c r="J1598" t="s">
        <v>36</v>
      </c>
      <c r="K1598" t="s">
        <v>49</v>
      </c>
      <c r="L1598" t="s">
        <v>31</v>
      </c>
      <c r="M1598">
        <v>3</v>
      </c>
      <c r="N1598" t="s">
        <v>32</v>
      </c>
      <c r="O1598" t="s">
        <v>33</v>
      </c>
      <c r="P1598">
        <v>1.71882</v>
      </c>
      <c r="Q1598">
        <v>335715.09370000003</v>
      </c>
      <c r="R1598">
        <v>3064435.3130000001</v>
      </c>
      <c r="S1598">
        <v>335715.21549999999</v>
      </c>
      <c r="T1598">
        <v>3064437.0274999999</v>
      </c>
      <c r="U1598">
        <v>1.719E-3</v>
      </c>
    </row>
    <row r="1599" spans="1:21" x14ac:dyDescent="0.25">
      <c r="A1599">
        <v>1597</v>
      </c>
      <c r="B1599" t="s">
        <v>24</v>
      </c>
      <c r="C1599" t="s">
        <v>54</v>
      </c>
      <c r="D1599" t="s">
        <v>55</v>
      </c>
      <c r="E1599">
        <v>11</v>
      </c>
      <c r="F1599" t="s">
        <v>42</v>
      </c>
      <c r="G1599">
        <v>200</v>
      </c>
      <c r="H1599" t="s">
        <v>27</v>
      </c>
      <c r="I1599" t="s">
        <v>38</v>
      </c>
      <c r="J1599" t="s">
        <v>36</v>
      </c>
      <c r="K1599" t="s">
        <v>49</v>
      </c>
      <c r="L1599" t="s">
        <v>31</v>
      </c>
      <c r="M1599">
        <v>3</v>
      </c>
      <c r="N1599" t="s">
        <v>32</v>
      </c>
      <c r="O1599" t="s">
        <v>33</v>
      </c>
      <c r="P1599">
        <v>14.1226</v>
      </c>
      <c r="Q1599">
        <v>335715.21549999999</v>
      </c>
      <c r="R1599">
        <v>3064437.0274999999</v>
      </c>
      <c r="S1599">
        <v>335716.21590000001</v>
      </c>
      <c r="T1599">
        <v>3064451.1146</v>
      </c>
      <c r="U1599">
        <v>1.4123E-2</v>
      </c>
    </row>
    <row r="1600" spans="1:21" x14ac:dyDescent="0.25">
      <c r="A1600">
        <v>1598</v>
      </c>
      <c r="B1600" t="s">
        <v>24</v>
      </c>
      <c r="C1600" t="s">
        <v>54</v>
      </c>
      <c r="D1600" t="s">
        <v>55</v>
      </c>
      <c r="E1600">
        <v>11</v>
      </c>
      <c r="F1600" t="s">
        <v>42</v>
      </c>
      <c r="G1600">
        <v>200</v>
      </c>
      <c r="H1600" t="s">
        <v>27</v>
      </c>
      <c r="I1600" t="s">
        <v>38</v>
      </c>
      <c r="J1600" t="s">
        <v>36</v>
      </c>
      <c r="K1600" t="s">
        <v>49</v>
      </c>
      <c r="L1600" t="s">
        <v>31</v>
      </c>
      <c r="M1600">
        <v>3</v>
      </c>
      <c r="N1600" t="s">
        <v>32</v>
      </c>
      <c r="O1600" t="s">
        <v>33</v>
      </c>
      <c r="P1600">
        <v>23.6065</v>
      </c>
      <c r="Q1600">
        <v>335716.21590000001</v>
      </c>
      <c r="R1600">
        <v>3064451.1146</v>
      </c>
      <c r="S1600">
        <v>335714.26250000001</v>
      </c>
      <c r="T1600">
        <v>3064474.6401</v>
      </c>
      <c r="U1600">
        <v>2.3605999999999999E-2</v>
      </c>
    </row>
    <row r="1601" spans="1:21" x14ac:dyDescent="0.25">
      <c r="A1601">
        <v>1599</v>
      </c>
      <c r="B1601" t="s">
        <v>24</v>
      </c>
      <c r="C1601" t="s">
        <v>54</v>
      </c>
      <c r="D1601" t="s">
        <v>55</v>
      </c>
      <c r="E1601">
        <v>11</v>
      </c>
      <c r="F1601" t="s">
        <v>42</v>
      </c>
      <c r="G1601">
        <v>200</v>
      </c>
      <c r="H1601" t="s">
        <v>27</v>
      </c>
      <c r="I1601" t="s">
        <v>38</v>
      </c>
      <c r="J1601" t="s">
        <v>36</v>
      </c>
      <c r="K1601" t="s">
        <v>49</v>
      </c>
      <c r="L1601" t="s">
        <v>31</v>
      </c>
      <c r="M1601">
        <v>3</v>
      </c>
      <c r="N1601" t="s">
        <v>32</v>
      </c>
      <c r="O1601" t="s">
        <v>33</v>
      </c>
      <c r="P1601">
        <v>14.0152</v>
      </c>
      <c r="Q1601">
        <v>335714.26250000001</v>
      </c>
      <c r="R1601">
        <v>3064474.6401</v>
      </c>
      <c r="S1601">
        <v>335713.9976</v>
      </c>
      <c r="T1601">
        <v>3064488.6527999998</v>
      </c>
      <c r="U1601">
        <v>1.4015E-2</v>
      </c>
    </row>
    <row r="1602" spans="1:21" x14ac:dyDescent="0.25">
      <c r="A1602">
        <v>1600</v>
      </c>
      <c r="B1602" t="s">
        <v>24</v>
      </c>
      <c r="C1602" t="s">
        <v>54</v>
      </c>
      <c r="D1602" t="s">
        <v>55</v>
      </c>
      <c r="E1602">
        <v>11</v>
      </c>
      <c r="F1602" t="s">
        <v>42</v>
      </c>
      <c r="G1602">
        <v>200</v>
      </c>
      <c r="H1602" t="s">
        <v>27</v>
      </c>
      <c r="I1602" t="s">
        <v>38</v>
      </c>
      <c r="J1602" t="s">
        <v>36</v>
      </c>
      <c r="K1602" t="s">
        <v>49</v>
      </c>
      <c r="L1602" t="s">
        <v>31</v>
      </c>
      <c r="M1602">
        <v>3</v>
      </c>
      <c r="N1602" t="s">
        <v>32</v>
      </c>
      <c r="O1602" t="s">
        <v>33</v>
      </c>
      <c r="P1602">
        <v>16.335100000000001</v>
      </c>
      <c r="Q1602">
        <v>335713.9976</v>
      </c>
      <c r="R1602">
        <v>3064488.6527999998</v>
      </c>
      <c r="S1602">
        <v>335718.29930000001</v>
      </c>
      <c r="T1602">
        <v>3064504.4112999998</v>
      </c>
      <c r="U1602">
        <v>1.6334999999999999E-2</v>
      </c>
    </row>
    <row r="1603" spans="1:21" x14ac:dyDescent="0.25">
      <c r="A1603">
        <v>1601</v>
      </c>
      <c r="B1603" t="s">
        <v>24</v>
      </c>
      <c r="C1603" t="s">
        <v>54</v>
      </c>
      <c r="D1603" t="s">
        <v>55</v>
      </c>
      <c r="E1603">
        <v>11</v>
      </c>
      <c r="F1603" t="s">
        <v>42</v>
      </c>
      <c r="G1603">
        <v>200</v>
      </c>
      <c r="H1603" t="s">
        <v>27</v>
      </c>
      <c r="I1603" t="s">
        <v>38</v>
      </c>
      <c r="J1603" t="s">
        <v>36</v>
      </c>
      <c r="K1603" t="s">
        <v>49</v>
      </c>
      <c r="L1603" t="s">
        <v>31</v>
      </c>
      <c r="M1603">
        <v>3</v>
      </c>
      <c r="N1603" t="s">
        <v>32</v>
      </c>
      <c r="O1603" t="s">
        <v>33</v>
      </c>
      <c r="P1603">
        <v>10.0077</v>
      </c>
      <c r="Q1603">
        <v>335718.29930000001</v>
      </c>
      <c r="R1603">
        <v>3064504.4112999998</v>
      </c>
      <c r="S1603">
        <v>335721.60700000002</v>
      </c>
      <c r="T1603">
        <v>3064513.8566000001</v>
      </c>
      <c r="U1603">
        <v>1.0008E-2</v>
      </c>
    </row>
    <row r="1604" spans="1:21" x14ac:dyDescent="0.25">
      <c r="A1604">
        <v>1602</v>
      </c>
      <c r="B1604" t="s">
        <v>24</v>
      </c>
      <c r="C1604" t="s">
        <v>54</v>
      </c>
      <c r="D1604" t="s">
        <v>55</v>
      </c>
      <c r="E1604">
        <v>11</v>
      </c>
      <c r="F1604" t="s">
        <v>42</v>
      </c>
      <c r="G1604">
        <v>200</v>
      </c>
      <c r="H1604" t="s">
        <v>27</v>
      </c>
      <c r="I1604" t="s">
        <v>38</v>
      </c>
      <c r="J1604" t="s">
        <v>36</v>
      </c>
      <c r="K1604" t="s">
        <v>49</v>
      </c>
      <c r="L1604" t="s">
        <v>31</v>
      </c>
      <c r="M1604">
        <v>3</v>
      </c>
      <c r="N1604" t="s">
        <v>32</v>
      </c>
      <c r="O1604" t="s">
        <v>33</v>
      </c>
      <c r="P1604">
        <v>10.724299999999999</v>
      </c>
      <c r="Q1604">
        <v>335721.60700000002</v>
      </c>
      <c r="R1604">
        <v>3064513.8566000001</v>
      </c>
      <c r="S1604">
        <v>335726.7316</v>
      </c>
      <c r="T1604">
        <v>3064523.2773000002</v>
      </c>
      <c r="U1604">
        <v>1.0723999999999999E-2</v>
      </c>
    </row>
    <row r="1605" spans="1:21" x14ac:dyDescent="0.25">
      <c r="A1605">
        <v>1603</v>
      </c>
      <c r="B1605" t="s">
        <v>24</v>
      </c>
      <c r="C1605" t="s">
        <v>54</v>
      </c>
      <c r="D1605" t="s">
        <v>55</v>
      </c>
      <c r="E1605">
        <v>11</v>
      </c>
      <c r="F1605" t="s">
        <v>42</v>
      </c>
      <c r="G1605">
        <v>200</v>
      </c>
      <c r="H1605" t="s">
        <v>27</v>
      </c>
      <c r="I1605" t="s">
        <v>38</v>
      </c>
      <c r="J1605" t="s">
        <v>36</v>
      </c>
      <c r="K1605" t="s">
        <v>49</v>
      </c>
      <c r="L1605" t="s">
        <v>31</v>
      </c>
      <c r="M1605">
        <v>3</v>
      </c>
      <c r="N1605" t="s">
        <v>32</v>
      </c>
      <c r="O1605" t="s">
        <v>33</v>
      </c>
      <c r="P1605">
        <v>8.7276199999999999</v>
      </c>
      <c r="Q1605">
        <v>335726.7316</v>
      </c>
      <c r="R1605">
        <v>3064523.2773000002</v>
      </c>
      <c r="S1605">
        <v>335734.50809999998</v>
      </c>
      <c r="T1605">
        <v>3064527.2393</v>
      </c>
      <c r="U1605">
        <v>8.7279999999999996E-3</v>
      </c>
    </row>
    <row r="1606" spans="1:21" x14ac:dyDescent="0.25">
      <c r="A1606">
        <v>1604</v>
      </c>
      <c r="B1606" t="s">
        <v>24</v>
      </c>
      <c r="C1606" t="s">
        <v>54</v>
      </c>
      <c r="D1606" t="s">
        <v>55</v>
      </c>
      <c r="E1606">
        <v>11</v>
      </c>
      <c r="F1606" t="s">
        <v>37</v>
      </c>
      <c r="G1606">
        <v>100</v>
      </c>
      <c r="H1606" t="s">
        <v>27</v>
      </c>
      <c r="I1606" t="s">
        <v>38</v>
      </c>
      <c r="J1606" t="s">
        <v>36</v>
      </c>
      <c r="K1606" t="s">
        <v>30</v>
      </c>
      <c r="L1606" t="s">
        <v>31</v>
      </c>
      <c r="M1606">
        <v>3</v>
      </c>
      <c r="N1606" t="s">
        <v>32</v>
      </c>
      <c r="O1606" t="s">
        <v>33</v>
      </c>
      <c r="P1606">
        <v>39.590499999999999</v>
      </c>
      <c r="Q1606">
        <v>335526.92310000001</v>
      </c>
      <c r="R1606">
        <v>3064159.9315999998</v>
      </c>
      <c r="S1606">
        <v>335562.58049999998</v>
      </c>
      <c r="T1606">
        <v>3064142.7281999998</v>
      </c>
      <c r="U1606">
        <v>3.959E-2</v>
      </c>
    </row>
    <row r="1607" spans="1:21" x14ac:dyDescent="0.25">
      <c r="A1607">
        <v>1605</v>
      </c>
      <c r="B1607" t="s">
        <v>24</v>
      </c>
      <c r="C1607" t="s">
        <v>54</v>
      </c>
      <c r="D1607" t="s">
        <v>55</v>
      </c>
      <c r="E1607">
        <v>11</v>
      </c>
      <c r="F1607" t="s">
        <v>37</v>
      </c>
      <c r="G1607">
        <v>100</v>
      </c>
      <c r="H1607" t="s">
        <v>27</v>
      </c>
      <c r="I1607" t="s">
        <v>38</v>
      </c>
      <c r="J1607" t="s">
        <v>36</v>
      </c>
      <c r="K1607" t="s">
        <v>30</v>
      </c>
      <c r="L1607" t="s">
        <v>31</v>
      </c>
      <c r="M1607">
        <v>3</v>
      </c>
      <c r="N1607" t="s">
        <v>32</v>
      </c>
      <c r="O1607" t="s">
        <v>33</v>
      </c>
      <c r="P1607">
        <v>22.7669</v>
      </c>
      <c r="Q1607">
        <v>335562.58049999998</v>
      </c>
      <c r="R1607">
        <v>3064142.7281999998</v>
      </c>
      <c r="S1607">
        <v>335583.35259999998</v>
      </c>
      <c r="T1607">
        <v>3064133.4087999999</v>
      </c>
      <c r="U1607">
        <v>2.2766999999999999E-2</v>
      </c>
    </row>
    <row r="1608" spans="1:21" x14ac:dyDescent="0.25">
      <c r="A1608">
        <v>1606</v>
      </c>
      <c r="B1608" t="s">
        <v>24</v>
      </c>
      <c r="C1608" t="s">
        <v>54</v>
      </c>
      <c r="D1608" t="s">
        <v>55</v>
      </c>
      <c r="E1608">
        <v>11</v>
      </c>
      <c r="F1608" t="s">
        <v>37</v>
      </c>
      <c r="G1608">
        <v>100</v>
      </c>
      <c r="H1608" t="s">
        <v>27</v>
      </c>
      <c r="I1608" t="s">
        <v>38</v>
      </c>
      <c r="J1608" t="s">
        <v>36</v>
      </c>
      <c r="K1608" t="s">
        <v>30</v>
      </c>
      <c r="L1608" t="s">
        <v>31</v>
      </c>
      <c r="M1608">
        <v>3</v>
      </c>
      <c r="N1608" t="s">
        <v>32</v>
      </c>
      <c r="O1608" t="s">
        <v>33</v>
      </c>
      <c r="P1608">
        <v>42.6661</v>
      </c>
      <c r="Q1608">
        <v>335583.35259999998</v>
      </c>
      <c r="R1608">
        <v>3064133.4087999999</v>
      </c>
      <c r="S1608">
        <v>335623.1226</v>
      </c>
      <c r="T1608">
        <v>3064117.9575999998</v>
      </c>
      <c r="U1608">
        <v>4.2666000000000003E-2</v>
      </c>
    </row>
    <row r="1609" spans="1:21" x14ac:dyDescent="0.25">
      <c r="A1609">
        <v>1607</v>
      </c>
      <c r="B1609" t="s">
        <v>24</v>
      </c>
      <c r="C1609" t="s">
        <v>54</v>
      </c>
      <c r="D1609" t="s">
        <v>55</v>
      </c>
      <c r="E1609">
        <v>11</v>
      </c>
      <c r="F1609" t="s">
        <v>37</v>
      </c>
      <c r="G1609">
        <v>100</v>
      </c>
      <c r="H1609" t="s">
        <v>27</v>
      </c>
      <c r="I1609" t="s">
        <v>38</v>
      </c>
      <c r="J1609" t="s">
        <v>36</v>
      </c>
      <c r="K1609" t="s">
        <v>30</v>
      </c>
      <c r="L1609" t="s">
        <v>31</v>
      </c>
      <c r="M1609">
        <v>3</v>
      </c>
      <c r="N1609" t="s">
        <v>32</v>
      </c>
      <c r="O1609" t="s">
        <v>33</v>
      </c>
      <c r="P1609">
        <v>55.708799999999997</v>
      </c>
      <c r="Q1609">
        <v>335623.1226</v>
      </c>
      <c r="R1609">
        <v>3064117.9575999998</v>
      </c>
      <c r="S1609">
        <v>335675.56829999998</v>
      </c>
      <c r="T1609">
        <v>3064099.1716</v>
      </c>
      <c r="U1609">
        <v>5.5709000000000002E-2</v>
      </c>
    </row>
    <row r="1610" spans="1:21" x14ac:dyDescent="0.25">
      <c r="A1610">
        <v>1608</v>
      </c>
      <c r="B1610" t="s">
        <v>24</v>
      </c>
      <c r="C1610" t="s">
        <v>54</v>
      </c>
      <c r="D1610" t="s">
        <v>55</v>
      </c>
      <c r="E1610">
        <v>11</v>
      </c>
      <c r="F1610" t="s">
        <v>37</v>
      </c>
      <c r="G1610">
        <v>100</v>
      </c>
      <c r="H1610" t="s">
        <v>27</v>
      </c>
      <c r="I1610" t="s">
        <v>38</v>
      </c>
      <c r="J1610" t="s">
        <v>36</v>
      </c>
      <c r="K1610" t="s">
        <v>30</v>
      </c>
      <c r="L1610" t="s">
        <v>31</v>
      </c>
      <c r="M1610">
        <v>3</v>
      </c>
      <c r="N1610" t="s">
        <v>32</v>
      </c>
      <c r="O1610" t="s">
        <v>33</v>
      </c>
      <c r="P1610">
        <v>35.368499999999997</v>
      </c>
      <c r="Q1610">
        <v>335675.56829999998</v>
      </c>
      <c r="R1610">
        <v>3064099.1716</v>
      </c>
      <c r="S1610">
        <v>335709.98550000001</v>
      </c>
      <c r="T1610">
        <v>3064091.0236999998</v>
      </c>
      <c r="U1610">
        <v>3.5368999999999998E-2</v>
      </c>
    </row>
    <row r="1611" spans="1:21" x14ac:dyDescent="0.25">
      <c r="A1611">
        <v>1609</v>
      </c>
      <c r="B1611" t="s">
        <v>24</v>
      </c>
      <c r="C1611" t="s">
        <v>54</v>
      </c>
      <c r="D1611" t="s">
        <v>55</v>
      </c>
      <c r="E1611">
        <v>11</v>
      </c>
      <c r="F1611" t="s">
        <v>37</v>
      </c>
      <c r="G1611">
        <v>100</v>
      </c>
      <c r="H1611" t="s">
        <v>27</v>
      </c>
      <c r="I1611" t="s">
        <v>38</v>
      </c>
      <c r="J1611" t="s">
        <v>36</v>
      </c>
      <c r="K1611" t="s">
        <v>30</v>
      </c>
      <c r="L1611" t="s">
        <v>31</v>
      </c>
      <c r="M1611">
        <v>3</v>
      </c>
      <c r="N1611" t="s">
        <v>32</v>
      </c>
      <c r="O1611" t="s">
        <v>33</v>
      </c>
      <c r="P1611">
        <v>17.111699999999999</v>
      </c>
      <c r="Q1611">
        <v>335709.98550000001</v>
      </c>
      <c r="R1611">
        <v>3064091.0236999998</v>
      </c>
      <c r="S1611">
        <v>335725.79790000001</v>
      </c>
      <c r="T1611">
        <v>3064084.4830999998</v>
      </c>
      <c r="U1611">
        <v>1.7111999999999999E-2</v>
      </c>
    </row>
    <row r="1612" spans="1:21" x14ac:dyDescent="0.25">
      <c r="A1612">
        <v>1610</v>
      </c>
      <c r="B1612" t="s">
        <v>24</v>
      </c>
      <c r="C1612" t="s">
        <v>54</v>
      </c>
      <c r="D1612" t="s">
        <v>55</v>
      </c>
      <c r="E1612">
        <v>11</v>
      </c>
      <c r="F1612" t="s">
        <v>37</v>
      </c>
      <c r="G1612">
        <v>100</v>
      </c>
      <c r="H1612" t="s">
        <v>27</v>
      </c>
      <c r="I1612" t="s">
        <v>38</v>
      </c>
      <c r="J1612" t="s">
        <v>36</v>
      </c>
      <c r="K1612" t="s">
        <v>30</v>
      </c>
      <c r="L1612" t="s">
        <v>31</v>
      </c>
      <c r="M1612">
        <v>3</v>
      </c>
      <c r="N1612" t="s">
        <v>32</v>
      </c>
      <c r="O1612" t="s">
        <v>33</v>
      </c>
      <c r="P1612">
        <v>97.1935</v>
      </c>
      <c r="Q1612">
        <v>335725.79790000001</v>
      </c>
      <c r="R1612">
        <v>3064084.4830999998</v>
      </c>
      <c r="S1612">
        <v>335813.60070000001</v>
      </c>
      <c r="T1612">
        <v>3064042.8028000002</v>
      </c>
      <c r="U1612">
        <v>9.7194000000000003E-2</v>
      </c>
    </row>
    <row r="1613" spans="1:21" x14ac:dyDescent="0.25">
      <c r="A1613">
        <v>1611</v>
      </c>
      <c r="B1613" t="s">
        <v>24</v>
      </c>
      <c r="C1613" t="s">
        <v>54</v>
      </c>
      <c r="D1613" t="s">
        <v>55</v>
      </c>
      <c r="E1613">
        <v>11</v>
      </c>
      <c r="F1613" t="s">
        <v>37</v>
      </c>
      <c r="G1613">
        <v>100</v>
      </c>
      <c r="H1613" t="s">
        <v>27</v>
      </c>
      <c r="I1613" t="s">
        <v>38</v>
      </c>
      <c r="J1613" t="s">
        <v>36</v>
      </c>
      <c r="K1613" t="s">
        <v>30</v>
      </c>
      <c r="L1613" t="s">
        <v>31</v>
      </c>
      <c r="M1613">
        <v>3</v>
      </c>
      <c r="N1613" t="s">
        <v>32</v>
      </c>
      <c r="O1613" t="s">
        <v>33</v>
      </c>
      <c r="P1613">
        <v>20.488299999999999</v>
      </c>
      <c r="Q1613">
        <v>335228.56140000001</v>
      </c>
      <c r="R1613">
        <v>3064248.1987999999</v>
      </c>
      <c r="S1613">
        <v>335235.80609999999</v>
      </c>
      <c r="T1613">
        <v>3064267.3635</v>
      </c>
      <c r="U1613">
        <v>2.0487999999999999E-2</v>
      </c>
    </row>
    <row r="1614" spans="1:21" x14ac:dyDescent="0.25">
      <c r="A1614">
        <v>1612</v>
      </c>
      <c r="B1614" t="s">
        <v>24</v>
      </c>
      <c r="C1614" t="s">
        <v>54</v>
      </c>
      <c r="D1614" t="s">
        <v>55</v>
      </c>
      <c r="E1614">
        <v>11</v>
      </c>
      <c r="F1614" t="s">
        <v>37</v>
      </c>
      <c r="G1614">
        <v>100</v>
      </c>
      <c r="H1614" t="s">
        <v>27</v>
      </c>
      <c r="I1614" t="s">
        <v>38</v>
      </c>
      <c r="J1614" t="s">
        <v>36</v>
      </c>
      <c r="K1614" t="s">
        <v>30</v>
      </c>
      <c r="L1614" t="s">
        <v>31</v>
      </c>
      <c r="M1614">
        <v>3</v>
      </c>
      <c r="N1614" t="s">
        <v>32</v>
      </c>
      <c r="O1614" t="s">
        <v>33</v>
      </c>
      <c r="P1614">
        <v>57.367400000000004</v>
      </c>
      <c r="Q1614">
        <v>335235.80609999999</v>
      </c>
      <c r="R1614">
        <v>3064267.3635</v>
      </c>
      <c r="S1614">
        <v>335256.52059999999</v>
      </c>
      <c r="T1614">
        <v>3064320.8605</v>
      </c>
      <c r="U1614">
        <v>5.7367000000000001E-2</v>
      </c>
    </row>
    <row r="1615" spans="1:21" x14ac:dyDescent="0.25">
      <c r="A1615">
        <v>1613</v>
      </c>
      <c r="B1615" t="s">
        <v>24</v>
      </c>
      <c r="C1615" t="s">
        <v>54</v>
      </c>
      <c r="D1615" t="s">
        <v>55</v>
      </c>
      <c r="E1615">
        <v>11</v>
      </c>
      <c r="F1615" t="s">
        <v>37</v>
      </c>
      <c r="G1615">
        <v>100</v>
      </c>
      <c r="H1615" t="s">
        <v>27</v>
      </c>
      <c r="I1615" t="s">
        <v>38</v>
      </c>
      <c r="J1615" t="s">
        <v>36</v>
      </c>
      <c r="K1615" t="s">
        <v>30</v>
      </c>
      <c r="L1615" t="s">
        <v>31</v>
      </c>
      <c r="M1615">
        <v>3</v>
      </c>
      <c r="N1615" t="s">
        <v>32</v>
      </c>
      <c r="O1615" t="s">
        <v>33</v>
      </c>
      <c r="P1615">
        <v>41.914099999999998</v>
      </c>
      <c r="Q1615">
        <v>335256.52059999999</v>
      </c>
      <c r="R1615">
        <v>3064320.8605</v>
      </c>
      <c r="S1615">
        <v>335271.5883</v>
      </c>
      <c r="T1615">
        <v>3064359.9726</v>
      </c>
      <c r="U1615">
        <v>4.1914E-2</v>
      </c>
    </row>
    <row r="1616" spans="1:21" x14ac:dyDescent="0.25">
      <c r="A1616">
        <v>1614</v>
      </c>
      <c r="B1616" t="s">
        <v>24</v>
      </c>
      <c r="C1616" t="s">
        <v>54</v>
      </c>
      <c r="D1616" t="s">
        <v>55</v>
      </c>
      <c r="E1616">
        <v>11</v>
      </c>
      <c r="F1616" t="s">
        <v>37</v>
      </c>
      <c r="G1616">
        <v>100</v>
      </c>
      <c r="H1616" t="s">
        <v>27</v>
      </c>
      <c r="I1616" t="s">
        <v>38</v>
      </c>
      <c r="J1616" t="s">
        <v>36</v>
      </c>
      <c r="K1616" t="s">
        <v>30</v>
      </c>
      <c r="L1616" t="s">
        <v>31</v>
      </c>
      <c r="M1616">
        <v>3</v>
      </c>
      <c r="N1616" t="s">
        <v>32</v>
      </c>
      <c r="O1616" t="s">
        <v>33</v>
      </c>
      <c r="P1616">
        <v>37.716099999999997</v>
      </c>
      <c r="Q1616">
        <v>335271.5883</v>
      </c>
      <c r="R1616">
        <v>3064359.9726</v>
      </c>
      <c r="S1616">
        <v>335291.10629999998</v>
      </c>
      <c r="T1616">
        <v>3064392.2456999999</v>
      </c>
      <c r="U1616">
        <v>3.7716E-2</v>
      </c>
    </row>
    <row r="1617" spans="1:21" x14ac:dyDescent="0.25">
      <c r="A1617">
        <v>1615</v>
      </c>
      <c r="B1617" t="s">
        <v>24</v>
      </c>
      <c r="C1617" t="s">
        <v>54</v>
      </c>
      <c r="D1617" t="s">
        <v>55</v>
      </c>
      <c r="E1617">
        <v>11</v>
      </c>
      <c r="F1617" t="s">
        <v>37</v>
      </c>
      <c r="G1617">
        <v>100</v>
      </c>
      <c r="H1617" t="s">
        <v>27</v>
      </c>
      <c r="I1617" t="s">
        <v>38</v>
      </c>
      <c r="J1617" t="s">
        <v>36</v>
      </c>
      <c r="K1617" t="s">
        <v>30</v>
      </c>
      <c r="L1617" t="s">
        <v>31</v>
      </c>
      <c r="M1617">
        <v>3</v>
      </c>
      <c r="N1617" t="s">
        <v>32</v>
      </c>
      <c r="O1617" t="s">
        <v>33</v>
      </c>
      <c r="P1617">
        <v>22.101400000000002</v>
      </c>
      <c r="Q1617">
        <v>335291.10629999998</v>
      </c>
      <c r="R1617">
        <v>3064392.2456999999</v>
      </c>
      <c r="S1617">
        <v>335304.06920000003</v>
      </c>
      <c r="T1617">
        <v>3064410.1464</v>
      </c>
      <c r="U1617">
        <v>2.2100999999999999E-2</v>
      </c>
    </row>
    <row r="1618" spans="1:21" x14ac:dyDescent="0.25">
      <c r="A1618">
        <v>1616</v>
      </c>
      <c r="B1618" t="s">
        <v>24</v>
      </c>
      <c r="C1618" t="s">
        <v>54</v>
      </c>
      <c r="D1618" t="s">
        <v>55</v>
      </c>
      <c r="E1618">
        <v>11</v>
      </c>
      <c r="F1618" t="s">
        <v>37</v>
      </c>
      <c r="G1618">
        <v>100</v>
      </c>
      <c r="H1618" t="s">
        <v>27</v>
      </c>
      <c r="I1618" t="s">
        <v>38</v>
      </c>
      <c r="J1618" t="s">
        <v>36</v>
      </c>
      <c r="K1618" t="s">
        <v>30</v>
      </c>
      <c r="L1618" t="s">
        <v>31</v>
      </c>
      <c r="M1618">
        <v>3</v>
      </c>
      <c r="N1618" t="s">
        <v>32</v>
      </c>
      <c r="O1618" t="s">
        <v>33</v>
      </c>
      <c r="P1618">
        <v>36.649000000000001</v>
      </c>
      <c r="Q1618">
        <v>335304.06920000003</v>
      </c>
      <c r="R1618">
        <v>3064410.1464</v>
      </c>
      <c r="S1618">
        <v>335322.21830000001</v>
      </c>
      <c r="T1618">
        <v>3064441.986</v>
      </c>
      <c r="U1618">
        <v>3.6649000000000001E-2</v>
      </c>
    </row>
    <row r="1619" spans="1:21" x14ac:dyDescent="0.25">
      <c r="A1619">
        <v>1617</v>
      </c>
      <c r="B1619" t="s">
        <v>24</v>
      </c>
      <c r="C1619" t="s">
        <v>54</v>
      </c>
      <c r="D1619" t="s">
        <v>55</v>
      </c>
      <c r="E1619">
        <v>11</v>
      </c>
      <c r="F1619" t="s">
        <v>37</v>
      </c>
      <c r="G1619">
        <v>100</v>
      </c>
      <c r="H1619" t="s">
        <v>27</v>
      </c>
      <c r="I1619" t="s">
        <v>38</v>
      </c>
      <c r="J1619" t="s">
        <v>36</v>
      </c>
      <c r="K1619" t="s">
        <v>30</v>
      </c>
      <c r="L1619" t="s">
        <v>31</v>
      </c>
      <c r="M1619">
        <v>3</v>
      </c>
      <c r="N1619" t="s">
        <v>32</v>
      </c>
      <c r="O1619" t="s">
        <v>33</v>
      </c>
      <c r="P1619">
        <v>10.844799999999999</v>
      </c>
      <c r="Q1619">
        <v>335322.21830000001</v>
      </c>
      <c r="R1619">
        <v>3064441.986</v>
      </c>
      <c r="S1619">
        <v>335322.3652</v>
      </c>
      <c r="T1619">
        <v>3064452.8297999999</v>
      </c>
      <c r="U1619">
        <v>1.0845E-2</v>
      </c>
    </row>
    <row r="1620" spans="1:21" x14ac:dyDescent="0.25">
      <c r="A1620">
        <v>1618</v>
      </c>
      <c r="B1620" t="s">
        <v>24</v>
      </c>
      <c r="C1620" t="s">
        <v>54</v>
      </c>
      <c r="D1620" t="s">
        <v>55</v>
      </c>
      <c r="E1620">
        <v>11</v>
      </c>
      <c r="F1620" t="s">
        <v>37</v>
      </c>
      <c r="G1620">
        <v>100</v>
      </c>
      <c r="H1620" t="s">
        <v>27</v>
      </c>
      <c r="I1620" t="s">
        <v>38</v>
      </c>
      <c r="J1620" t="s">
        <v>36</v>
      </c>
      <c r="K1620" t="s">
        <v>30</v>
      </c>
      <c r="L1620" t="s">
        <v>31</v>
      </c>
      <c r="M1620">
        <v>3</v>
      </c>
      <c r="N1620" t="s">
        <v>32</v>
      </c>
      <c r="O1620" t="s">
        <v>33</v>
      </c>
      <c r="P1620">
        <v>10.393000000000001</v>
      </c>
      <c r="Q1620">
        <v>335322.3652</v>
      </c>
      <c r="R1620">
        <v>3064452.8297999999</v>
      </c>
      <c r="S1620">
        <v>335322.50599999999</v>
      </c>
      <c r="T1620">
        <v>3064463.2217999999</v>
      </c>
      <c r="U1620">
        <v>1.0392999999999999E-2</v>
      </c>
    </row>
    <row r="1621" spans="1:21" x14ac:dyDescent="0.25">
      <c r="A1621">
        <v>1619</v>
      </c>
      <c r="B1621" t="s">
        <v>24</v>
      </c>
      <c r="C1621" t="s">
        <v>54</v>
      </c>
      <c r="D1621" t="s">
        <v>55</v>
      </c>
      <c r="E1621">
        <v>11</v>
      </c>
      <c r="F1621" t="s">
        <v>37</v>
      </c>
      <c r="G1621">
        <v>100</v>
      </c>
      <c r="H1621" t="s">
        <v>27</v>
      </c>
      <c r="I1621" t="s">
        <v>38</v>
      </c>
      <c r="J1621" t="s">
        <v>36</v>
      </c>
      <c r="K1621" t="s">
        <v>30</v>
      </c>
      <c r="L1621" t="s">
        <v>31</v>
      </c>
      <c r="M1621">
        <v>3</v>
      </c>
      <c r="N1621" t="s">
        <v>32</v>
      </c>
      <c r="O1621" t="s">
        <v>33</v>
      </c>
      <c r="P1621">
        <v>55.8474</v>
      </c>
      <c r="Q1621">
        <v>335322.50599999999</v>
      </c>
      <c r="R1621">
        <v>3064463.2217999999</v>
      </c>
      <c r="S1621">
        <v>335276.59899999999</v>
      </c>
      <c r="T1621">
        <v>3064495.0255</v>
      </c>
      <c r="U1621">
        <v>5.5847000000000001E-2</v>
      </c>
    </row>
    <row r="1622" spans="1:21" x14ac:dyDescent="0.25">
      <c r="A1622">
        <v>1620</v>
      </c>
      <c r="B1622" t="s">
        <v>24</v>
      </c>
      <c r="C1622" t="s">
        <v>54</v>
      </c>
      <c r="D1622" t="s">
        <v>55</v>
      </c>
      <c r="E1622">
        <v>11</v>
      </c>
      <c r="F1622" t="s">
        <v>37</v>
      </c>
      <c r="G1622">
        <v>100</v>
      </c>
      <c r="H1622" t="s">
        <v>27</v>
      </c>
      <c r="I1622" t="s">
        <v>38</v>
      </c>
      <c r="J1622" t="s">
        <v>36</v>
      </c>
      <c r="K1622" t="s">
        <v>30</v>
      </c>
      <c r="L1622" t="s">
        <v>31</v>
      </c>
      <c r="M1622">
        <v>3</v>
      </c>
      <c r="N1622" t="s">
        <v>32</v>
      </c>
      <c r="O1622" t="s">
        <v>33</v>
      </c>
      <c r="P1622">
        <v>38.542200000000001</v>
      </c>
      <c r="Q1622">
        <v>335276.59899999999</v>
      </c>
      <c r="R1622">
        <v>3064495.0255</v>
      </c>
      <c r="S1622">
        <v>335247.8725</v>
      </c>
      <c r="T1622">
        <v>3064520.7215999998</v>
      </c>
      <c r="U1622">
        <v>3.8542E-2</v>
      </c>
    </row>
    <row r="1623" spans="1:21" x14ac:dyDescent="0.25">
      <c r="A1623">
        <v>1621</v>
      </c>
      <c r="B1623" t="s">
        <v>24</v>
      </c>
      <c r="C1623" t="s">
        <v>54</v>
      </c>
      <c r="D1623" t="s">
        <v>55</v>
      </c>
      <c r="E1623">
        <v>11</v>
      </c>
      <c r="F1623" t="s">
        <v>37</v>
      </c>
      <c r="G1623">
        <v>100</v>
      </c>
      <c r="H1623" t="s">
        <v>27</v>
      </c>
      <c r="I1623" t="s">
        <v>38</v>
      </c>
      <c r="J1623" t="s">
        <v>36</v>
      </c>
      <c r="K1623" t="s">
        <v>30</v>
      </c>
      <c r="L1623" t="s">
        <v>31</v>
      </c>
      <c r="M1623">
        <v>3</v>
      </c>
      <c r="N1623" t="s">
        <v>32</v>
      </c>
      <c r="O1623" t="s">
        <v>33</v>
      </c>
      <c r="P1623">
        <v>34.481299999999997</v>
      </c>
      <c r="Q1623">
        <v>335247.8725</v>
      </c>
      <c r="R1623">
        <v>3064520.7215999998</v>
      </c>
      <c r="S1623">
        <v>335241.973</v>
      </c>
      <c r="T1623">
        <v>3064554.6945000002</v>
      </c>
      <c r="U1623">
        <v>3.4480999999999998E-2</v>
      </c>
    </row>
    <row r="1624" spans="1:21" x14ac:dyDescent="0.25">
      <c r="A1624">
        <v>1622</v>
      </c>
      <c r="B1624" t="s">
        <v>24</v>
      </c>
      <c r="C1624" t="s">
        <v>54</v>
      </c>
      <c r="D1624" t="s">
        <v>55</v>
      </c>
      <c r="E1624">
        <v>11</v>
      </c>
      <c r="F1624" t="s">
        <v>37</v>
      </c>
      <c r="G1624">
        <v>100</v>
      </c>
      <c r="H1624" t="s">
        <v>27</v>
      </c>
      <c r="I1624" t="s">
        <v>38</v>
      </c>
      <c r="J1624" t="s">
        <v>36</v>
      </c>
      <c r="K1624" t="s">
        <v>30</v>
      </c>
      <c r="L1624" t="s">
        <v>31</v>
      </c>
      <c r="M1624">
        <v>3</v>
      </c>
      <c r="N1624" t="s">
        <v>32</v>
      </c>
      <c r="O1624" t="s">
        <v>33</v>
      </c>
      <c r="P1624">
        <v>54.158700000000003</v>
      </c>
      <c r="Q1624">
        <v>335241.973</v>
      </c>
      <c r="R1624">
        <v>3064554.6945000002</v>
      </c>
      <c r="S1624">
        <v>335284.67369999998</v>
      </c>
      <c r="T1624">
        <v>3064588.0084000002</v>
      </c>
      <c r="U1624">
        <v>5.4158999999999999E-2</v>
      </c>
    </row>
    <row r="1625" spans="1:21" x14ac:dyDescent="0.25">
      <c r="A1625">
        <v>1623</v>
      </c>
      <c r="B1625" t="s">
        <v>24</v>
      </c>
      <c r="C1625" t="s">
        <v>54</v>
      </c>
      <c r="D1625" t="s">
        <v>55</v>
      </c>
      <c r="E1625">
        <v>11</v>
      </c>
      <c r="F1625" t="s">
        <v>37</v>
      </c>
      <c r="G1625">
        <v>100</v>
      </c>
      <c r="H1625" t="s">
        <v>27</v>
      </c>
      <c r="I1625" t="s">
        <v>38</v>
      </c>
      <c r="J1625" t="s">
        <v>36</v>
      </c>
      <c r="K1625" t="s">
        <v>30</v>
      </c>
      <c r="L1625" t="s">
        <v>31</v>
      </c>
      <c r="M1625">
        <v>3</v>
      </c>
      <c r="N1625" t="s">
        <v>32</v>
      </c>
      <c r="O1625" t="s">
        <v>33</v>
      </c>
      <c r="P1625">
        <v>42.824599999999997</v>
      </c>
      <c r="Q1625">
        <v>335284.67369999998</v>
      </c>
      <c r="R1625">
        <v>3064588.0084000002</v>
      </c>
      <c r="S1625">
        <v>335324.85210000002</v>
      </c>
      <c r="T1625">
        <v>3064602.8286000001</v>
      </c>
      <c r="U1625">
        <v>4.2825000000000002E-2</v>
      </c>
    </row>
    <row r="1626" spans="1:21" x14ac:dyDescent="0.25">
      <c r="A1626">
        <v>1624</v>
      </c>
      <c r="B1626" t="s">
        <v>24</v>
      </c>
      <c r="C1626" t="s">
        <v>54</v>
      </c>
      <c r="D1626" t="s">
        <v>55</v>
      </c>
      <c r="E1626">
        <v>11</v>
      </c>
      <c r="F1626" t="s">
        <v>37</v>
      </c>
      <c r="G1626">
        <v>100</v>
      </c>
      <c r="H1626" t="s">
        <v>27</v>
      </c>
      <c r="I1626" t="s">
        <v>38</v>
      </c>
      <c r="J1626" t="s">
        <v>36</v>
      </c>
      <c r="K1626" t="s">
        <v>30</v>
      </c>
      <c r="L1626" t="s">
        <v>31</v>
      </c>
      <c r="M1626">
        <v>3</v>
      </c>
      <c r="N1626" t="s">
        <v>32</v>
      </c>
      <c r="O1626" t="s">
        <v>33</v>
      </c>
      <c r="P1626">
        <v>29.53</v>
      </c>
      <c r="Q1626">
        <v>335322.21830000001</v>
      </c>
      <c r="R1626">
        <v>3064441.986</v>
      </c>
      <c r="S1626">
        <v>335351.73599999998</v>
      </c>
      <c r="T1626">
        <v>3064441.1340999999</v>
      </c>
      <c r="U1626">
        <v>2.9530000000000001E-2</v>
      </c>
    </row>
    <row r="1627" spans="1:21" x14ac:dyDescent="0.25">
      <c r="A1627">
        <v>1625</v>
      </c>
      <c r="B1627" t="s">
        <v>24</v>
      </c>
      <c r="C1627" t="s">
        <v>54</v>
      </c>
      <c r="D1627" t="s">
        <v>55</v>
      </c>
      <c r="E1627">
        <v>11</v>
      </c>
      <c r="F1627" t="s">
        <v>37</v>
      </c>
      <c r="G1627">
        <v>100</v>
      </c>
      <c r="H1627" t="s">
        <v>27</v>
      </c>
      <c r="I1627" t="s">
        <v>38</v>
      </c>
      <c r="J1627" t="s">
        <v>36</v>
      </c>
      <c r="K1627" t="s">
        <v>30</v>
      </c>
      <c r="L1627" t="s">
        <v>31</v>
      </c>
      <c r="M1627">
        <v>3</v>
      </c>
      <c r="N1627" t="s">
        <v>32</v>
      </c>
      <c r="O1627" t="s">
        <v>33</v>
      </c>
      <c r="P1627">
        <v>20.758600000000001</v>
      </c>
      <c r="Q1627">
        <v>335351.73599999998</v>
      </c>
      <c r="R1627">
        <v>3064441.1340999999</v>
      </c>
      <c r="S1627">
        <v>335372.12660000002</v>
      </c>
      <c r="T1627">
        <v>3064437.2426</v>
      </c>
      <c r="U1627">
        <v>2.0759E-2</v>
      </c>
    </row>
    <row r="1628" spans="1:21" x14ac:dyDescent="0.25">
      <c r="A1628">
        <v>1626</v>
      </c>
      <c r="B1628" t="s">
        <v>24</v>
      </c>
      <c r="C1628" t="s">
        <v>54</v>
      </c>
      <c r="D1628" t="s">
        <v>55</v>
      </c>
      <c r="E1628">
        <v>11</v>
      </c>
      <c r="F1628" t="s">
        <v>37</v>
      </c>
      <c r="G1628">
        <v>100</v>
      </c>
      <c r="H1628" t="s">
        <v>27</v>
      </c>
      <c r="I1628" t="s">
        <v>38</v>
      </c>
      <c r="J1628" t="s">
        <v>36</v>
      </c>
      <c r="K1628" t="s">
        <v>30</v>
      </c>
      <c r="L1628" t="s">
        <v>31</v>
      </c>
      <c r="M1628">
        <v>3</v>
      </c>
      <c r="N1628" t="s">
        <v>32</v>
      </c>
      <c r="O1628" t="s">
        <v>33</v>
      </c>
      <c r="P1628">
        <v>14.648099999999999</v>
      </c>
      <c r="Q1628">
        <v>335372.12660000002</v>
      </c>
      <c r="R1628">
        <v>3064437.2426</v>
      </c>
      <c r="S1628">
        <v>335386.63689999998</v>
      </c>
      <c r="T1628">
        <v>3064435.2384000001</v>
      </c>
      <c r="U1628">
        <v>1.4648E-2</v>
      </c>
    </row>
    <row r="1629" spans="1:21" x14ac:dyDescent="0.25">
      <c r="A1629">
        <v>1627</v>
      </c>
      <c r="B1629" t="s">
        <v>24</v>
      </c>
      <c r="C1629" t="s">
        <v>54</v>
      </c>
      <c r="D1629" t="s">
        <v>55</v>
      </c>
      <c r="E1629">
        <v>11</v>
      </c>
      <c r="F1629" t="s">
        <v>37</v>
      </c>
      <c r="G1629">
        <v>100</v>
      </c>
      <c r="H1629" t="s">
        <v>27</v>
      </c>
      <c r="I1629" t="s">
        <v>38</v>
      </c>
      <c r="J1629" t="s">
        <v>36</v>
      </c>
      <c r="K1629" t="s">
        <v>30</v>
      </c>
      <c r="L1629" t="s">
        <v>31</v>
      </c>
      <c r="M1629">
        <v>3</v>
      </c>
      <c r="N1629" t="s">
        <v>32</v>
      </c>
      <c r="O1629" t="s">
        <v>33</v>
      </c>
      <c r="P1629">
        <v>26.301200000000001</v>
      </c>
      <c r="Q1629">
        <v>335386.63689999998</v>
      </c>
      <c r="R1629">
        <v>3064435.2384000001</v>
      </c>
      <c r="S1629">
        <v>335411.2929</v>
      </c>
      <c r="T1629">
        <v>3064444.3946000002</v>
      </c>
      <c r="U1629">
        <v>2.6301000000000001E-2</v>
      </c>
    </row>
    <row r="1630" spans="1:21" x14ac:dyDescent="0.25">
      <c r="A1630">
        <v>1628</v>
      </c>
      <c r="B1630" t="s">
        <v>24</v>
      </c>
      <c r="C1630" t="s">
        <v>54</v>
      </c>
      <c r="D1630" t="s">
        <v>55</v>
      </c>
      <c r="E1630">
        <v>11</v>
      </c>
      <c r="F1630" t="s">
        <v>37</v>
      </c>
      <c r="G1630">
        <v>100</v>
      </c>
      <c r="H1630" t="s">
        <v>27</v>
      </c>
      <c r="I1630" t="s">
        <v>38</v>
      </c>
      <c r="J1630" t="s">
        <v>36</v>
      </c>
      <c r="K1630" t="s">
        <v>30</v>
      </c>
      <c r="L1630" t="s">
        <v>31</v>
      </c>
      <c r="M1630">
        <v>3</v>
      </c>
      <c r="N1630" t="s">
        <v>32</v>
      </c>
      <c r="O1630" t="s">
        <v>33</v>
      </c>
      <c r="P1630">
        <v>31.095099999999999</v>
      </c>
      <c r="Q1630">
        <v>335411.2929</v>
      </c>
      <c r="R1630">
        <v>3064444.3946000002</v>
      </c>
      <c r="S1630">
        <v>335434.29109999997</v>
      </c>
      <c r="T1630">
        <v>3064465.3228000002</v>
      </c>
      <c r="U1630">
        <v>3.1095000000000001E-2</v>
      </c>
    </row>
    <row r="1631" spans="1:21" x14ac:dyDescent="0.25">
      <c r="A1631">
        <v>1629</v>
      </c>
      <c r="B1631" t="s">
        <v>24</v>
      </c>
      <c r="C1631" t="s">
        <v>54</v>
      </c>
      <c r="D1631" t="s">
        <v>55</v>
      </c>
      <c r="E1631">
        <v>11</v>
      </c>
      <c r="F1631" t="s">
        <v>37</v>
      </c>
      <c r="G1631">
        <v>100</v>
      </c>
      <c r="H1631" t="s">
        <v>27</v>
      </c>
      <c r="I1631" t="s">
        <v>38</v>
      </c>
      <c r="J1631" t="s">
        <v>36</v>
      </c>
      <c r="K1631" t="s">
        <v>30</v>
      </c>
      <c r="L1631" t="s">
        <v>31</v>
      </c>
      <c r="M1631">
        <v>3</v>
      </c>
      <c r="N1631" t="s">
        <v>32</v>
      </c>
      <c r="O1631" t="s">
        <v>33</v>
      </c>
      <c r="P1631">
        <v>22.262899999999998</v>
      </c>
      <c r="Q1631">
        <v>335434.29109999997</v>
      </c>
      <c r="R1631">
        <v>3064465.3228000002</v>
      </c>
      <c r="S1631">
        <v>335455.28879999998</v>
      </c>
      <c r="T1631">
        <v>3064472.7209000001</v>
      </c>
      <c r="U1631">
        <v>2.2263000000000002E-2</v>
      </c>
    </row>
    <row r="1632" spans="1:21" x14ac:dyDescent="0.25">
      <c r="A1632">
        <v>1630</v>
      </c>
      <c r="B1632" t="s">
        <v>24</v>
      </c>
      <c r="C1632" t="s">
        <v>54</v>
      </c>
      <c r="D1632" t="s">
        <v>55</v>
      </c>
      <c r="E1632">
        <v>11</v>
      </c>
      <c r="F1632" t="s">
        <v>37</v>
      </c>
      <c r="G1632">
        <v>100</v>
      </c>
      <c r="H1632" t="s">
        <v>27</v>
      </c>
      <c r="I1632" t="s">
        <v>38</v>
      </c>
      <c r="J1632" t="s">
        <v>36</v>
      </c>
      <c r="K1632" t="s">
        <v>30</v>
      </c>
      <c r="L1632" t="s">
        <v>31</v>
      </c>
      <c r="M1632">
        <v>3</v>
      </c>
      <c r="N1632" t="s">
        <v>32</v>
      </c>
      <c r="O1632" t="s">
        <v>33</v>
      </c>
      <c r="P1632">
        <v>18.220600000000001</v>
      </c>
      <c r="Q1632">
        <v>335455.28879999998</v>
      </c>
      <c r="R1632">
        <v>3064472.7209000001</v>
      </c>
      <c r="S1632">
        <v>335473.43890000001</v>
      </c>
      <c r="T1632">
        <v>3064471.1194000002</v>
      </c>
      <c r="U1632">
        <v>1.8221000000000001E-2</v>
      </c>
    </row>
    <row r="1633" spans="1:21" x14ac:dyDescent="0.25">
      <c r="A1633">
        <v>1631</v>
      </c>
      <c r="B1633" t="s">
        <v>24</v>
      </c>
      <c r="C1633" t="s">
        <v>54</v>
      </c>
      <c r="D1633" t="s">
        <v>55</v>
      </c>
      <c r="E1633">
        <v>11</v>
      </c>
      <c r="F1633" t="s">
        <v>37</v>
      </c>
      <c r="G1633">
        <v>100</v>
      </c>
      <c r="H1633" t="s">
        <v>27</v>
      </c>
      <c r="I1633" t="s">
        <v>38</v>
      </c>
      <c r="J1633" t="s">
        <v>36</v>
      </c>
      <c r="K1633" t="s">
        <v>30</v>
      </c>
      <c r="L1633" t="s">
        <v>31</v>
      </c>
      <c r="M1633">
        <v>3</v>
      </c>
      <c r="N1633" t="s">
        <v>32</v>
      </c>
      <c r="O1633" t="s">
        <v>33</v>
      </c>
      <c r="P1633">
        <v>16.224799999999998</v>
      </c>
      <c r="Q1633">
        <v>335473.43890000001</v>
      </c>
      <c r="R1633">
        <v>3064471.1194000002</v>
      </c>
      <c r="S1633">
        <v>335488.94939999998</v>
      </c>
      <c r="T1633">
        <v>3064475.8804000001</v>
      </c>
      <c r="U1633">
        <v>1.6225E-2</v>
      </c>
    </row>
    <row r="1634" spans="1:21" x14ac:dyDescent="0.25">
      <c r="A1634">
        <v>1632</v>
      </c>
      <c r="B1634" t="s">
        <v>24</v>
      </c>
      <c r="C1634" t="s">
        <v>54</v>
      </c>
      <c r="D1634" t="s">
        <v>55</v>
      </c>
      <c r="E1634">
        <v>11</v>
      </c>
      <c r="F1634" t="s">
        <v>37</v>
      </c>
      <c r="G1634">
        <v>100</v>
      </c>
      <c r="H1634" t="s">
        <v>27</v>
      </c>
      <c r="I1634" t="s">
        <v>38</v>
      </c>
      <c r="J1634" t="s">
        <v>36</v>
      </c>
      <c r="K1634" t="s">
        <v>30</v>
      </c>
      <c r="L1634" t="s">
        <v>31</v>
      </c>
      <c r="M1634">
        <v>3</v>
      </c>
      <c r="N1634" t="s">
        <v>32</v>
      </c>
      <c r="O1634" t="s">
        <v>33</v>
      </c>
      <c r="P1634">
        <v>18.9024</v>
      </c>
      <c r="Q1634">
        <v>335488.94939999998</v>
      </c>
      <c r="R1634">
        <v>3064475.8804000001</v>
      </c>
      <c r="S1634">
        <v>335502.30499999999</v>
      </c>
      <c r="T1634">
        <v>3064489.2568000001</v>
      </c>
      <c r="U1634">
        <v>1.8901999999999999E-2</v>
      </c>
    </row>
    <row r="1635" spans="1:21" x14ac:dyDescent="0.25">
      <c r="A1635">
        <v>1633</v>
      </c>
      <c r="B1635" t="s">
        <v>24</v>
      </c>
      <c r="C1635" t="s">
        <v>54</v>
      </c>
      <c r="D1635" t="s">
        <v>55</v>
      </c>
      <c r="E1635">
        <v>11</v>
      </c>
      <c r="F1635" t="s">
        <v>37</v>
      </c>
      <c r="G1635">
        <v>100</v>
      </c>
      <c r="H1635" t="s">
        <v>27</v>
      </c>
      <c r="I1635" t="s">
        <v>38</v>
      </c>
      <c r="J1635" t="s">
        <v>36</v>
      </c>
      <c r="K1635" t="s">
        <v>30</v>
      </c>
      <c r="L1635" t="s">
        <v>31</v>
      </c>
      <c r="M1635">
        <v>3</v>
      </c>
      <c r="N1635" t="s">
        <v>32</v>
      </c>
      <c r="O1635" t="s">
        <v>33</v>
      </c>
      <c r="P1635">
        <v>16.575900000000001</v>
      </c>
      <c r="Q1635">
        <v>335502.30499999999</v>
      </c>
      <c r="R1635">
        <v>3064489.2568000001</v>
      </c>
      <c r="S1635">
        <v>335512.0269</v>
      </c>
      <c r="T1635">
        <v>3064502.6823999998</v>
      </c>
      <c r="U1635">
        <v>1.6576E-2</v>
      </c>
    </row>
    <row r="1636" spans="1:21" x14ac:dyDescent="0.25">
      <c r="A1636">
        <v>1634</v>
      </c>
      <c r="B1636" t="s">
        <v>24</v>
      </c>
      <c r="C1636" t="s">
        <v>54</v>
      </c>
      <c r="D1636" t="s">
        <v>55</v>
      </c>
      <c r="E1636">
        <v>11</v>
      </c>
      <c r="F1636" t="s">
        <v>37</v>
      </c>
      <c r="G1636">
        <v>100</v>
      </c>
      <c r="H1636" t="s">
        <v>27</v>
      </c>
      <c r="I1636" t="s">
        <v>38</v>
      </c>
      <c r="J1636" t="s">
        <v>36</v>
      </c>
      <c r="K1636" t="s">
        <v>30</v>
      </c>
      <c r="L1636" t="s">
        <v>31</v>
      </c>
      <c r="M1636">
        <v>3</v>
      </c>
      <c r="N1636" t="s">
        <v>32</v>
      </c>
      <c r="O1636" t="s">
        <v>33</v>
      </c>
      <c r="P1636">
        <v>16.575900000000001</v>
      </c>
      <c r="Q1636">
        <v>335734.50809999998</v>
      </c>
      <c r="R1636">
        <v>3064527.2393</v>
      </c>
      <c r="S1636">
        <v>335744.22970000003</v>
      </c>
      <c r="T1636">
        <v>3064540.665</v>
      </c>
      <c r="U1636">
        <v>1.6576E-2</v>
      </c>
    </row>
    <row r="1637" spans="1:21" x14ac:dyDescent="0.25">
      <c r="A1637">
        <v>1635</v>
      </c>
      <c r="B1637" t="s">
        <v>24</v>
      </c>
      <c r="C1637" t="s">
        <v>54</v>
      </c>
      <c r="D1637" t="s">
        <v>55</v>
      </c>
      <c r="E1637">
        <v>11</v>
      </c>
      <c r="F1637" t="s">
        <v>37</v>
      </c>
      <c r="G1637">
        <v>100</v>
      </c>
      <c r="H1637" t="s">
        <v>27</v>
      </c>
      <c r="I1637" t="s">
        <v>38</v>
      </c>
      <c r="J1637" t="s">
        <v>36</v>
      </c>
      <c r="K1637" t="s">
        <v>30</v>
      </c>
      <c r="L1637" t="s">
        <v>31</v>
      </c>
      <c r="M1637">
        <v>3</v>
      </c>
      <c r="N1637" t="s">
        <v>32</v>
      </c>
      <c r="O1637" t="s">
        <v>33</v>
      </c>
      <c r="P1637">
        <v>16.267099999999999</v>
      </c>
      <c r="Q1637">
        <v>335744.22970000003</v>
      </c>
      <c r="R1637">
        <v>3064540.665</v>
      </c>
      <c r="S1637">
        <v>335744.44949999999</v>
      </c>
      <c r="T1637">
        <v>3064556.9306000001</v>
      </c>
      <c r="U1637">
        <v>1.6267E-2</v>
      </c>
    </row>
    <row r="1638" spans="1:21" x14ac:dyDescent="0.25">
      <c r="A1638">
        <v>1636</v>
      </c>
      <c r="B1638" t="s">
        <v>24</v>
      </c>
      <c r="C1638" t="s">
        <v>54</v>
      </c>
      <c r="D1638" t="s">
        <v>55</v>
      </c>
      <c r="E1638">
        <v>11</v>
      </c>
      <c r="F1638" t="s">
        <v>37</v>
      </c>
      <c r="G1638">
        <v>100</v>
      </c>
      <c r="H1638" t="s">
        <v>27</v>
      </c>
      <c r="I1638" t="s">
        <v>38</v>
      </c>
      <c r="J1638" t="s">
        <v>36</v>
      </c>
      <c r="K1638" t="s">
        <v>30</v>
      </c>
      <c r="L1638" t="s">
        <v>31</v>
      </c>
      <c r="M1638">
        <v>3</v>
      </c>
      <c r="N1638" t="s">
        <v>32</v>
      </c>
      <c r="O1638" t="s">
        <v>33</v>
      </c>
      <c r="P1638">
        <v>11.2965</v>
      </c>
      <c r="Q1638">
        <v>335744.44949999999</v>
      </c>
      <c r="R1638">
        <v>3064556.9306000001</v>
      </c>
      <c r="S1638">
        <v>335744.60220000002</v>
      </c>
      <c r="T1638">
        <v>3064568.2261000001</v>
      </c>
      <c r="U1638">
        <v>1.1297E-2</v>
      </c>
    </row>
    <row r="1639" spans="1:21" x14ac:dyDescent="0.25">
      <c r="A1639">
        <v>1637</v>
      </c>
      <c r="B1639" t="s">
        <v>24</v>
      </c>
      <c r="C1639" t="s">
        <v>54</v>
      </c>
      <c r="D1639" t="s">
        <v>55</v>
      </c>
      <c r="E1639">
        <v>11</v>
      </c>
      <c r="F1639" t="s">
        <v>37</v>
      </c>
      <c r="G1639">
        <v>100</v>
      </c>
      <c r="H1639" t="s">
        <v>27</v>
      </c>
      <c r="I1639" t="s">
        <v>38</v>
      </c>
      <c r="J1639" t="s">
        <v>36</v>
      </c>
      <c r="K1639" t="s">
        <v>30</v>
      </c>
      <c r="L1639" t="s">
        <v>31</v>
      </c>
      <c r="M1639">
        <v>3</v>
      </c>
      <c r="N1639" t="s">
        <v>32</v>
      </c>
      <c r="O1639" t="s">
        <v>33</v>
      </c>
      <c r="P1639">
        <v>13.5558</v>
      </c>
      <c r="Q1639">
        <v>335744.60220000002</v>
      </c>
      <c r="R1639">
        <v>3064568.2261000001</v>
      </c>
      <c r="S1639">
        <v>335744.78539999999</v>
      </c>
      <c r="T1639">
        <v>3064581.7807</v>
      </c>
      <c r="U1639">
        <v>1.3556E-2</v>
      </c>
    </row>
    <row r="1640" spans="1:21" x14ac:dyDescent="0.25">
      <c r="A1640">
        <v>1638</v>
      </c>
      <c r="B1640" t="s">
        <v>24</v>
      </c>
      <c r="C1640" t="s">
        <v>54</v>
      </c>
      <c r="D1640" t="s">
        <v>55</v>
      </c>
      <c r="E1640">
        <v>11</v>
      </c>
      <c r="F1640" t="s">
        <v>37</v>
      </c>
      <c r="G1640">
        <v>100</v>
      </c>
      <c r="H1640" t="s">
        <v>27</v>
      </c>
      <c r="I1640" t="s">
        <v>38</v>
      </c>
      <c r="J1640" t="s">
        <v>36</v>
      </c>
      <c r="K1640" t="s">
        <v>30</v>
      </c>
      <c r="L1640" t="s">
        <v>31</v>
      </c>
      <c r="M1640">
        <v>3</v>
      </c>
      <c r="N1640" t="s">
        <v>32</v>
      </c>
      <c r="O1640" t="s">
        <v>33</v>
      </c>
      <c r="P1640">
        <v>6.2858200000000002</v>
      </c>
      <c r="Q1640">
        <v>335744.78539999999</v>
      </c>
      <c r="R1640">
        <v>3064581.7807</v>
      </c>
      <c r="S1640">
        <v>335748.03810000001</v>
      </c>
      <c r="T1640">
        <v>3064587.1595000001</v>
      </c>
      <c r="U1640">
        <v>6.2859999999999999E-3</v>
      </c>
    </row>
    <row r="1641" spans="1:21" x14ac:dyDescent="0.25">
      <c r="A1641">
        <v>1639</v>
      </c>
      <c r="B1641" t="s">
        <v>24</v>
      </c>
      <c r="C1641" t="s">
        <v>54</v>
      </c>
      <c r="D1641" t="s">
        <v>55</v>
      </c>
      <c r="E1641">
        <v>11</v>
      </c>
      <c r="F1641" t="s">
        <v>37</v>
      </c>
      <c r="G1641">
        <v>100</v>
      </c>
      <c r="H1641" t="s">
        <v>27</v>
      </c>
      <c r="I1641" t="s">
        <v>38</v>
      </c>
      <c r="J1641" t="s">
        <v>36</v>
      </c>
      <c r="K1641" t="s">
        <v>30</v>
      </c>
      <c r="L1641" t="s">
        <v>31</v>
      </c>
      <c r="M1641">
        <v>3</v>
      </c>
      <c r="N1641" t="s">
        <v>32</v>
      </c>
      <c r="O1641" t="s">
        <v>33</v>
      </c>
      <c r="P1641">
        <v>20.353999999999999</v>
      </c>
      <c r="Q1641">
        <v>335748.03810000001</v>
      </c>
      <c r="R1641">
        <v>3064587.1595000001</v>
      </c>
      <c r="S1641">
        <v>335749.22139999998</v>
      </c>
      <c r="T1641">
        <v>3064607.4791000001</v>
      </c>
      <c r="U1641">
        <v>2.0354000000000001E-2</v>
      </c>
    </row>
    <row r="1642" spans="1:21" x14ac:dyDescent="0.25">
      <c r="A1642">
        <v>1640</v>
      </c>
      <c r="B1642" t="s">
        <v>24</v>
      </c>
      <c r="C1642" t="s">
        <v>54</v>
      </c>
      <c r="D1642" t="s">
        <v>55</v>
      </c>
      <c r="E1642">
        <v>11</v>
      </c>
      <c r="F1642" t="s">
        <v>37</v>
      </c>
      <c r="G1642">
        <v>100</v>
      </c>
      <c r="H1642" t="s">
        <v>27</v>
      </c>
      <c r="I1642" t="s">
        <v>38</v>
      </c>
      <c r="J1642" t="s">
        <v>36</v>
      </c>
      <c r="K1642" t="s">
        <v>30</v>
      </c>
      <c r="L1642" t="s">
        <v>31</v>
      </c>
      <c r="M1642">
        <v>3</v>
      </c>
      <c r="N1642" t="s">
        <v>32</v>
      </c>
      <c r="O1642" t="s">
        <v>33</v>
      </c>
      <c r="P1642">
        <v>16.424800000000001</v>
      </c>
      <c r="Q1642">
        <v>335749.22139999998</v>
      </c>
      <c r="R1642">
        <v>3064607.4791000001</v>
      </c>
      <c r="S1642">
        <v>335747.17019999999</v>
      </c>
      <c r="T1642">
        <v>3064623.7752999999</v>
      </c>
      <c r="U1642">
        <v>1.6424999999999999E-2</v>
      </c>
    </row>
    <row r="1643" spans="1:21" x14ac:dyDescent="0.25">
      <c r="A1643">
        <v>1641</v>
      </c>
      <c r="B1643" t="s">
        <v>24</v>
      </c>
      <c r="C1643" t="s">
        <v>54</v>
      </c>
      <c r="D1643" t="s">
        <v>55</v>
      </c>
      <c r="E1643">
        <v>11</v>
      </c>
      <c r="F1643" t="s">
        <v>37</v>
      </c>
      <c r="G1643">
        <v>100</v>
      </c>
      <c r="H1643" t="s">
        <v>27</v>
      </c>
      <c r="I1643" t="s">
        <v>38</v>
      </c>
      <c r="J1643" t="s">
        <v>36</v>
      </c>
      <c r="K1643" t="s">
        <v>30</v>
      </c>
      <c r="L1643" t="s">
        <v>31</v>
      </c>
      <c r="M1643">
        <v>3</v>
      </c>
      <c r="N1643" t="s">
        <v>32</v>
      </c>
      <c r="O1643" t="s">
        <v>33</v>
      </c>
      <c r="P1643">
        <v>33.098100000000002</v>
      </c>
      <c r="Q1643">
        <v>335747.17019999999</v>
      </c>
      <c r="R1643">
        <v>3064623.7752999999</v>
      </c>
      <c r="S1643">
        <v>335744.89079999999</v>
      </c>
      <c r="T1643">
        <v>3064656.7947999998</v>
      </c>
      <c r="U1643">
        <v>3.3098000000000002E-2</v>
      </c>
    </row>
    <row r="1644" spans="1:21" x14ac:dyDescent="0.25">
      <c r="A1644">
        <v>1642</v>
      </c>
      <c r="B1644" t="s">
        <v>24</v>
      </c>
      <c r="C1644" t="s">
        <v>54</v>
      </c>
      <c r="D1644" t="s">
        <v>55</v>
      </c>
      <c r="E1644">
        <v>11</v>
      </c>
      <c r="F1644" t="s">
        <v>37</v>
      </c>
      <c r="G1644">
        <v>100</v>
      </c>
      <c r="H1644" t="s">
        <v>27</v>
      </c>
      <c r="I1644" t="s">
        <v>38</v>
      </c>
      <c r="J1644" t="s">
        <v>36</v>
      </c>
      <c r="K1644" t="s">
        <v>30</v>
      </c>
      <c r="L1644" t="s">
        <v>31</v>
      </c>
      <c r="M1644">
        <v>3</v>
      </c>
      <c r="N1644" t="s">
        <v>32</v>
      </c>
      <c r="O1644" t="s">
        <v>33</v>
      </c>
      <c r="P1644">
        <v>32.849200000000003</v>
      </c>
      <c r="Q1644">
        <v>335744.89079999999</v>
      </c>
      <c r="R1644">
        <v>3064656.7947999998</v>
      </c>
      <c r="S1644">
        <v>335749.8725</v>
      </c>
      <c r="T1644">
        <v>3064689.2640999998</v>
      </c>
      <c r="U1644">
        <v>3.2849000000000003E-2</v>
      </c>
    </row>
    <row r="1645" spans="1:21" x14ac:dyDescent="0.25">
      <c r="A1645">
        <v>1643</v>
      </c>
      <c r="B1645" t="s">
        <v>24</v>
      </c>
      <c r="C1645" t="s">
        <v>54</v>
      </c>
      <c r="D1645" t="s">
        <v>55</v>
      </c>
      <c r="E1645">
        <v>11</v>
      </c>
      <c r="F1645" t="s">
        <v>37</v>
      </c>
      <c r="G1645">
        <v>100</v>
      </c>
      <c r="H1645" t="s">
        <v>27</v>
      </c>
      <c r="I1645" t="s">
        <v>38</v>
      </c>
      <c r="J1645" t="s">
        <v>36</v>
      </c>
      <c r="K1645" t="s">
        <v>30</v>
      </c>
      <c r="L1645" t="s">
        <v>31</v>
      </c>
      <c r="M1645">
        <v>3</v>
      </c>
      <c r="N1645" t="s">
        <v>32</v>
      </c>
      <c r="O1645" t="s">
        <v>33</v>
      </c>
      <c r="P1645">
        <v>30.15</v>
      </c>
      <c r="Q1645">
        <v>335749.8725</v>
      </c>
      <c r="R1645">
        <v>3064689.2640999998</v>
      </c>
      <c r="S1645">
        <v>335764.31310000003</v>
      </c>
      <c r="T1645">
        <v>3064715.7308999998</v>
      </c>
      <c r="U1645">
        <v>3.015E-2</v>
      </c>
    </row>
    <row r="1646" spans="1:21" x14ac:dyDescent="0.25">
      <c r="A1646">
        <v>1644</v>
      </c>
      <c r="B1646" t="s">
        <v>24</v>
      </c>
      <c r="C1646" t="s">
        <v>54</v>
      </c>
      <c r="D1646" t="s">
        <v>55</v>
      </c>
      <c r="E1646">
        <v>11</v>
      </c>
      <c r="F1646" t="s">
        <v>37</v>
      </c>
      <c r="G1646">
        <v>100</v>
      </c>
      <c r="H1646" t="s">
        <v>27</v>
      </c>
      <c r="I1646" t="s">
        <v>38</v>
      </c>
      <c r="J1646" t="s">
        <v>36</v>
      </c>
      <c r="K1646" t="s">
        <v>30</v>
      </c>
      <c r="L1646" t="s">
        <v>31</v>
      </c>
      <c r="M1646">
        <v>3</v>
      </c>
      <c r="N1646" t="s">
        <v>32</v>
      </c>
      <c r="O1646" t="s">
        <v>33</v>
      </c>
      <c r="P1646">
        <v>16.040400000000002</v>
      </c>
      <c r="Q1646">
        <v>335764.31310000003</v>
      </c>
      <c r="R1646">
        <v>3064715.7308999998</v>
      </c>
      <c r="S1646">
        <v>335778.49709999998</v>
      </c>
      <c r="T1646">
        <v>3064723.2215</v>
      </c>
      <c r="U1646">
        <v>1.6039999999999999E-2</v>
      </c>
    </row>
    <row r="1647" spans="1:21" x14ac:dyDescent="0.25">
      <c r="A1647">
        <v>1645</v>
      </c>
      <c r="B1647" t="s">
        <v>24</v>
      </c>
      <c r="C1647" t="s">
        <v>54</v>
      </c>
      <c r="D1647" t="s">
        <v>55</v>
      </c>
      <c r="E1647">
        <v>11</v>
      </c>
      <c r="F1647" t="s">
        <v>37</v>
      </c>
      <c r="G1647">
        <v>100</v>
      </c>
      <c r="H1647" t="s">
        <v>27</v>
      </c>
      <c r="I1647" t="s">
        <v>38</v>
      </c>
      <c r="J1647" t="s">
        <v>36</v>
      </c>
      <c r="K1647" t="s">
        <v>30</v>
      </c>
      <c r="L1647" t="s">
        <v>31</v>
      </c>
      <c r="M1647">
        <v>3</v>
      </c>
      <c r="N1647" t="s">
        <v>32</v>
      </c>
      <c r="O1647" t="s">
        <v>33</v>
      </c>
      <c r="P1647">
        <v>13.229100000000001</v>
      </c>
      <c r="Q1647">
        <v>335778.49709999998</v>
      </c>
      <c r="R1647">
        <v>3064723.2215</v>
      </c>
      <c r="S1647">
        <v>335765.35564299999</v>
      </c>
      <c r="T1647">
        <v>3064724.7419199999</v>
      </c>
      <c r="U1647">
        <v>1.3228999999999999E-2</v>
      </c>
    </row>
    <row r="1648" spans="1:21" x14ac:dyDescent="0.25">
      <c r="A1648">
        <v>1646</v>
      </c>
      <c r="B1648" t="s">
        <v>24</v>
      </c>
      <c r="C1648" t="s">
        <v>54</v>
      </c>
      <c r="D1648" t="s">
        <v>55</v>
      </c>
      <c r="E1648">
        <v>11</v>
      </c>
      <c r="F1648" t="s">
        <v>37</v>
      </c>
      <c r="G1648">
        <v>100</v>
      </c>
      <c r="H1648" t="s">
        <v>27</v>
      </c>
      <c r="I1648" t="s">
        <v>38</v>
      </c>
      <c r="J1648" t="s">
        <v>36</v>
      </c>
      <c r="K1648" t="s">
        <v>30</v>
      </c>
      <c r="L1648" t="s">
        <v>31</v>
      </c>
      <c r="M1648">
        <v>3</v>
      </c>
      <c r="N1648" t="s">
        <v>32</v>
      </c>
      <c r="O1648" t="s">
        <v>33</v>
      </c>
      <c r="P1648">
        <v>4.5782800000000003</v>
      </c>
      <c r="Q1648">
        <v>335765.35564299999</v>
      </c>
      <c r="R1648">
        <v>3064724.7419199999</v>
      </c>
      <c r="S1648">
        <v>335760.8077</v>
      </c>
      <c r="T1648">
        <v>3064725.2681</v>
      </c>
      <c r="U1648">
        <v>4.5779999999999996E-3</v>
      </c>
    </row>
    <row r="1649" spans="1:21" x14ac:dyDescent="0.25">
      <c r="A1649">
        <v>1647</v>
      </c>
      <c r="B1649" t="s">
        <v>24</v>
      </c>
      <c r="C1649" t="s">
        <v>54</v>
      </c>
      <c r="D1649" t="s">
        <v>55</v>
      </c>
      <c r="E1649">
        <v>11</v>
      </c>
      <c r="F1649" t="s">
        <v>37</v>
      </c>
      <c r="G1649">
        <v>100</v>
      </c>
      <c r="H1649" t="s">
        <v>27</v>
      </c>
      <c r="I1649" t="s">
        <v>38</v>
      </c>
      <c r="J1649" t="s">
        <v>36</v>
      </c>
      <c r="K1649" t="s">
        <v>30</v>
      </c>
      <c r="L1649" t="s">
        <v>31</v>
      </c>
      <c r="M1649">
        <v>3</v>
      </c>
      <c r="N1649" t="s">
        <v>32</v>
      </c>
      <c r="O1649" t="s">
        <v>33</v>
      </c>
      <c r="P1649">
        <v>3.2665899999999999</v>
      </c>
      <c r="Q1649">
        <v>335760.8077</v>
      </c>
      <c r="R1649">
        <v>3064725.2681</v>
      </c>
      <c r="S1649">
        <v>335757.64860000001</v>
      </c>
      <c r="T1649">
        <v>3064726.0992000001</v>
      </c>
      <c r="U1649">
        <v>3.2669999999999999E-3</v>
      </c>
    </row>
    <row r="1650" spans="1:21" x14ac:dyDescent="0.25">
      <c r="A1650">
        <v>1648</v>
      </c>
      <c r="B1650" t="s">
        <v>24</v>
      </c>
      <c r="C1650" t="s">
        <v>54</v>
      </c>
      <c r="D1650" t="s">
        <v>55</v>
      </c>
      <c r="E1650">
        <v>11</v>
      </c>
      <c r="F1650" t="s">
        <v>37</v>
      </c>
      <c r="G1650">
        <v>100</v>
      </c>
      <c r="H1650" t="s">
        <v>27</v>
      </c>
      <c r="I1650" t="s">
        <v>38</v>
      </c>
      <c r="J1650" t="s">
        <v>36</v>
      </c>
      <c r="K1650" t="s">
        <v>30</v>
      </c>
      <c r="L1650" t="s">
        <v>31</v>
      </c>
      <c r="M1650">
        <v>3</v>
      </c>
      <c r="N1650" t="s">
        <v>32</v>
      </c>
      <c r="O1650" t="s">
        <v>33</v>
      </c>
      <c r="P1650">
        <v>22.945799999999998</v>
      </c>
      <c r="Q1650">
        <v>335757.64860000001</v>
      </c>
      <c r="R1650">
        <v>3064726.0992000001</v>
      </c>
      <c r="S1650">
        <v>335735.45789999998</v>
      </c>
      <c r="T1650">
        <v>3064731.9372999999</v>
      </c>
      <c r="U1650">
        <v>2.2946000000000001E-2</v>
      </c>
    </row>
    <row r="1651" spans="1:21" x14ac:dyDescent="0.25">
      <c r="A1651">
        <v>1649</v>
      </c>
      <c r="B1651" t="s">
        <v>24</v>
      </c>
      <c r="C1651" t="s">
        <v>54</v>
      </c>
      <c r="D1651" t="s">
        <v>55</v>
      </c>
      <c r="E1651">
        <v>11</v>
      </c>
      <c r="F1651" t="s">
        <v>37</v>
      </c>
      <c r="G1651">
        <v>100</v>
      </c>
      <c r="H1651" t="s">
        <v>27</v>
      </c>
      <c r="I1651" t="s">
        <v>38</v>
      </c>
      <c r="J1651" t="s">
        <v>36</v>
      </c>
      <c r="K1651" t="s">
        <v>30</v>
      </c>
      <c r="L1651" t="s">
        <v>31</v>
      </c>
      <c r="M1651">
        <v>3</v>
      </c>
      <c r="N1651" t="s">
        <v>32</v>
      </c>
      <c r="O1651" t="s">
        <v>33</v>
      </c>
      <c r="P1651">
        <v>70.051199999999994</v>
      </c>
      <c r="Q1651">
        <v>335735.45789999998</v>
      </c>
      <c r="R1651">
        <v>3064731.9372999999</v>
      </c>
      <c r="S1651">
        <v>335667.5477</v>
      </c>
      <c r="T1651">
        <v>3064749.1238000002</v>
      </c>
      <c r="U1651">
        <v>7.0051000000000002E-2</v>
      </c>
    </row>
    <row r="1652" spans="1:21" x14ac:dyDescent="0.25">
      <c r="A1652">
        <v>1650</v>
      </c>
      <c r="B1652" t="s">
        <v>24</v>
      </c>
      <c r="C1652" t="s">
        <v>54</v>
      </c>
      <c r="D1652" t="s">
        <v>55</v>
      </c>
      <c r="E1652">
        <v>11</v>
      </c>
      <c r="F1652" t="s">
        <v>37</v>
      </c>
      <c r="G1652">
        <v>100</v>
      </c>
      <c r="H1652" t="s">
        <v>27</v>
      </c>
      <c r="I1652" t="s">
        <v>38</v>
      </c>
      <c r="J1652" t="s">
        <v>36</v>
      </c>
      <c r="K1652" t="s">
        <v>30</v>
      </c>
      <c r="L1652" t="s">
        <v>31</v>
      </c>
      <c r="M1652">
        <v>3</v>
      </c>
      <c r="N1652" t="s">
        <v>32</v>
      </c>
      <c r="O1652" t="s">
        <v>33</v>
      </c>
      <c r="P1652">
        <v>29.354500000000002</v>
      </c>
      <c r="Q1652">
        <v>335667.5477</v>
      </c>
      <c r="R1652">
        <v>3064749.1238000002</v>
      </c>
      <c r="S1652">
        <v>335638.53389999998</v>
      </c>
      <c r="T1652">
        <v>3064753.5832000002</v>
      </c>
      <c r="U1652">
        <v>2.9354999999999999E-2</v>
      </c>
    </row>
    <row r="1653" spans="1:21" x14ac:dyDescent="0.25">
      <c r="A1653">
        <v>1651</v>
      </c>
      <c r="B1653" t="s">
        <v>24</v>
      </c>
      <c r="C1653" t="s">
        <v>54</v>
      </c>
      <c r="D1653" t="s">
        <v>55</v>
      </c>
      <c r="E1653">
        <v>11</v>
      </c>
      <c r="F1653" t="s">
        <v>37</v>
      </c>
      <c r="G1653">
        <v>100</v>
      </c>
      <c r="H1653" t="s">
        <v>27</v>
      </c>
      <c r="I1653" t="s">
        <v>38</v>
      </c>
      <c r="J1653" t="s">
        <v>36</v>
      </c>
      <c r="K1653" t="s">
        <v>30</v>
      </c>
      <c r="L1653" t="s">
        <v>31</v>
      </c>
      <c r="M1653">
        <v>3</v>
      </c>
      <c r="N1653" t="s">
        <v>32</v>
      </c>
      <c r="O1653" t="s">
        <v>33</v>
      </c>
      <c r="P1653">
        <v>16.4544</v>
      </c>
      <c r="Q1653">
        <v>335638.53389999998</v>
      </c>
      <c r="R1653">
        <v>3064753.5832000002</v>
      </c>
      <c r="S1653">
        <v>335643.28980000003</v>
      </c>
      <c r="T1653">
        <v>3064769.3352999999</v>
      </c>
      <c r="U1653">
        <v>1.6454E-2</v>
      </c>
    </row>
    <row r="1654" spans="1:21" x14ac:dyDescent="0.25">
      <c r="A1654">
        <v>1652</v>
      </c>
      <c r="B1654" t="s">
        <v>24</v>
      </c>
      <c r="C1654" t="s">
        <v>54</v>
      </c>
      <c r="D1654" t="s">
        <v>55</v>
      </c>
      <c r="E1654">
        <v>11</v>
      </c>
      <c r="F1654" t="s">
        <v>37</v>
      </c>
      <c r="G1654">
        <v>100</v>
      </c>
      <c r="H1654" t="s">
        <v>27</v>
      </c>
      <c r="I1654" t="s">
        <v>38</v>
      </c>
      <c r="J1654" t="s">
        <v>36</v>
      </c>
      <c r="K1654" t="s">
        <v>30</v>
      </c>
      <c r="L1654" t="s">
        <v>31</v>
      </c>
      <c r="M1654">
        <v>3</v>
      </c>
      <c r="N1654" t="s">
        <v>32</v>
      </c>
      <c r="O1654" t="s">
        <v>33</v>
      </c>
      <c r="P1654">
        <v>18.327200000000001</v>
      </c>
      <c r="Q1654">
        <v>335643.28980000003</v>
      </c>
      <c r="R1654">
        <v>3064769.3352999999</v>
      </c>
      <c r="S1654">
        <v>335653.48989999999</v>
      </c>
      <c r="T1654">
        <v>3064784.5617</v>
      </c>
      <c r="U1654">
        <v>1.8327E-2</v>
      </c>
    </row>
    <row r="1655" spans="1:21" x14ac:dyDescent="0.25">
      <c r="A1655">
        <v>1653</v>
      </c>
      <c r="B1655" t="s">
        <v>24</v>
      </c>
      <c r="C1655" t="s">
        <v>54</v>
      </c>
      <c r="D1655" t="s">
        <v>55</v>
      </c>
      <c r="E1655">
        <v>11</v>
      </c>
      <c r="F1655" t="s">
        <v>37</v>
      </c>
      <c r="G1655">
        <v>100</v>
      </c>
      <c r="H1655" t="s">
        <v>27</v>
      </c>
      <c r="I1655" t="s">
        <v>38</v>
      </c>
      <c r="J1655" t="s">
        <v>36</v>
      </c>
      <c r="K1655" t="s">
        <v>30</v>
      </c>
      <c r="L1655" t="s">
        <v>31</v>
      </c>
      <c r="M1655">
        <v>3</v>
      </c>
      <c r="N1655" t="s">
        <v>32</v>
      </c>
      <c r="O1655" t="s">
        <v>33</v>
      </c>
      <c r="P1655">
        <v>21.240300000000001</v>
      </c>
      <c r="Q1655">
        <v>335653.48989999999</v>
      </c>
      <c r="R1655">
        <v>3064784.5617</v>
      </c>
      <c r="S1655">
        <v>335663.28470000002</v>
      </c>
      <c r="T1655">
        <v>3064803.4087999999</v>
      </c>
      <c r="U1655">
        <v>2.1239999999999998E-2</v>
      </c>
    </row>
    <row r="1656" spans="1:21" x14ac:dyDescent="0.25">
      <c r="A1656">
        <v>1654</v>
      </c>
      <c r="B1656" t="s">
        <v>24</v>
      </c>
      <c r="C1656" t="s">
        <v>54</v>
      </c>
      <c r="D1656" t="s">
        <v>55</v>
      </c>
      <c r="E1656">
        <v>11</v>
      </c>
      <c r="F1656" t="s">
        <v>37</v>
      </c>
      <c r="G1656">
        <v>100</v>
      </c>
      <c r="H1656" t="s">
        <v>27</v>
      </c>
      <c r="I1656" t="s">
        <v>38</v>
      </c>
      <c r="J1656" t="s">
        <v>36</v>
      </c>
      <c r="K1656" t="s">
        <v>30</v>
      </c>
      <c r="L1656" t="s">
        <v>31</v>
      </c>
      <c r="M1656">
        <v>3</v>
      </c>
      <c r="N1656" t="s">
        <v>32</v>
      </c>
      <c r="O1656" t="s">
        <v>33</v>
      </c>
      <c r="P1656">
        <v>11.0097</v>
      </c>
      <c r="Q1656">
        <v>335663.28470000002</v>
      </c>
      <c r="R1656">
        <v>3064803.4087999999</v>
      </c>
      <c r="S1656">
        <v>335667.0589</v>
      </c>
      <c r="T1656">
        <v>3064813.7514</v>
      </c>
      <c r="U1656">
        <v>1.1010000000000001E-2</v>
      </c>
    </row>
    <row r="1657" spans="1:21" x14ac:dyDescent="0.25">
      <c r="A1657">
        <v>1655</v>
      </c>
      <c r="B1657" t="s">
        <v>24</v>
      </c>
      <c r="C1657" t="s">
        <v>54</v>
      </c>
      <c r="D1657" t="s">
        <v>55</v>
      </c>
      <c r="E1657">
        <v>11</v>
      </c>
      <c r="F1657" t="s">
        <v>37</v>
      </c>
      <c r="G1657">
        <v>100</v>
      </c>
      <c r="H1657" t="s">
        <v>27</v>
      </c>
      <c r="I1657" t="s">
        <v>38</v>
      </c>
      <c r="J1657" t="s">
        <v>36</v>
      </c>
      <c r="K1657" t="s">
        <v>30</v>
      </c>
      <c r="L1657" t="s">
        <v>31</v>
      </c>
      <c r="M1657">
        <v>3</v>
      </c>
      <c r="N1657" t="s">
        <v>32</v>
      </c>
      <c r="O1657" t="s">
        <v>33</v>
      </c>
      <c r="P1657">
        <v>11.783200000000001</v>
      </c>
      <c r="Q1657">
        <v>335667.0589</v>
      </c>
      <c r="R1657">
        <v>3064813.7514</v>
      </c>
      <c r="S1657">
        <v>335668.12609999999</v>
      </c>
      <c r="T1657">
        <v>3064825.4862000002</v>
      </c>
      <c r="U1657">
        <v>1.1783E-2</v>
      </c>
    </row>
    <row r="1658" spans="1:21" x14ac:dyDescent="0.25">
      <c r="A1658">
        <v>1656</v>
      </c>
      <c r="B1658" t="s">
        <v>24</v>
      </c>
      <c r="C1658" t="s">
        <v>54</v>
      </c>
      <c r="D1658" t="s">
        <v>55</v>
      </c>
      <c r="E1658">
        <v>11</v>
      </c>
      <c r="F1658" t="s">
        <v>37</v>
      </c>
      <c r="G1658">
        <v>100</v>
      </c>
      <c r="H1658" t="s">
        <v>27</v>
      </c>
      <c r="I1658" t="s">
        <v>38</v>
      </c>
      <c r="J1658" t="s">
        <v>36</v>
      </c>
      <c r="K1658" t="s">
        <v>30</v>
      </c>
      <c r="L1658" t="s">
        <v>31</v>
      </c>
      <c r="M1658">
        <v>3</v>
      </c>
      <c r="N1658" t="s">
        <v>32</v>
      </c>
      <c r="O1658" t="s">
        <v>33</v>
      </c>
      <c r="P1658">
        <v>14.713800000000001</v>
      </c>
      <c r="Q1658">
        <v>335668.12609999999</v>
      </c>
      <c r="R1658">
        <v>3064825.4862000002</v>
      </c>
      <c r="S1658">
        <v>335671.04680000001</v>
      </c>
      <c r="T1658">
        <v>3064839.9071999998</v>
      </c>
      <c r="U1658">
        <v>1.4714E-2</v>
      </c>
    </row>
    <row r="1659" spans="1:21" x14ac:dyDescent="0.25">
      <c r="A1659">
        <v>1657</v>
      </c>
      <c r="B1659" t="s">
        <v>24</v>
      </c>
      <c r="C1659" t="s">
        <v>54</v>
      </c>
      <c r="D1659" t="s">
        <v>55</v>
      </c>
      <c r="E1659">
        <v>11</v>
      </c>
      <c r="F1659" t="s">
        <v>37</v>
      </c>
      <c r="G1659">
        <v>100</v>
      </c>
      <c r="H1659" t="s">
        <v>27</v>
      </c>
      <c r="I1659" t="s">
        <v>38</v>
      </c>
      <c r="J1659" t="s">
        <v>36</v>
      </c>
      <c r="K1659" t="s">
        <v>30</v>
      </c>
      <c r="L1659" t="s">
        <v>31</v>
      </c>
      <c r="M1659">
        <v>3</v>
      </c>
      <c r="N1659" t="s">
        <v>32</v>
      </c>
      <c r="O1659" t="s">
        <v>33</v>
      </c>
      <c r="P1659">
        <v>8.4445200000000007</v>
      </c>
      <c r="Q1659">
        <v>335671.04680000001</v>
      </c>
      <c r="R1659">
        <v>3064839.9071999998</v>
      </c>
      <c r="S1659">
        <v>335673.4278</v>
      </c>
      <c r="T1659">
        <v>3064848.0090999999</v>
      </c>
      <c r="U1659">
        <v>8.4449999999999994E-3</v>
      </c>
    </row>
    <row r="1660" spans="1:21" x14ac:dyDescent="0.25">
      <c r="A1660">
        <v>1658</v>
      </c>
      <c r="B1660" t="s">
        <v>24</v>
      </c>
      <c r="C1660" t="s">
        <v>54</v>
      </c>
      <c r="D1660" t="s">
        <v>55</v>
      </c>
      <c r="E1660">
        <v>11</v>
      </c>
      <c r="F1660" t="s">
        <v>37</v>
      </c>
      <c r="G1660">
        <v>100</v>
      </c>
      <c r="H1660" t="s">
        <v>27</v>
      </c>
      <c r="I1660" t="s">
        <v>38</v>
      </c>
      <c r="J1660" t="s">
        <v>36</v>
      </c>
      <c r="K1660" t="s">
        <v>30</v>
      </c>
      <c r="L1660" t="s">
        <v>31</v>
      </c>
      <c r="M1660">
        <v>3</v>
      </c>
      <c r="N1660" t="s">
        <v>32</v>
      </c>
      <c r="O1660" t="s">
        <v>33</v>
      </c>
      <c r="P1660">
        <v>22.446200000000001</v>
      </c>
      <c r="Q1660">
        <v>335673.4278</v>
      </c>
      <c r="R1660">
        <v>3064848.0090999999</v>
      </c>
      <c r="S1660">
        <v>335680.98210000002</v>
      </c>
      <c r="T1660">
        <v>3064869.1458999999</v>
      </c>
      <c r="U1660">
        <v>2.2446000000000001E-2</v>
      </c>
    </row>
    <row r="1661" spans="1:21" x14ac:dyDescent="0.25">
      <c r="A1661">
        <v>1659</v>
      </c>
      <c r="B1661" t="s">
        <v>24</v>
      </c>
      <c r="C1661" t="s">
        <v>54</v>
      </c>
      <c r="D1661" t="s">
        <v>55</v>
      </c>
      <c r="E1661">
        <v>11</v>
      </c>
      <c r="F1661" t="s">
        <v>37</v>
      </c>
      <c r="G1661">
        <v>100</v>
      </c>
      <c r="H1661" t="s">
        <v>27</v>
      </c>
      <c r="I1661" t="s">
        <v>38</v>
      </c>
      <c r="J1661" t="s">
        <v>36</v>
      </c>
      <c r="K1661" t="s">
        <v>30</v>
      </c>
      <c r="L1661" t="s">
        <v>31</v>
      </c>
      <c r="M1661">
        <v>3</v>
      </c>
      <c r="N1661" t="s">
        <v>32</v>
      </c>
      <c r="O1661" t="s">
        <v>33</v>
      </c>
      <c r="P1661">
        <v>18.514600000000002</v>
      </c>
      <c r="Q1661">
        <v>335680.98210000002</v>
      </c>
      <c r="R1661">
        <v>3064869.1458999999</v>
      </c>
      <c r="S1661">
        <v>335665.21360000002</v>
      </c>
      <c r="T1661">
        <v>3064878.8487999998</v>
      </c>
      <c r="U1661">
        <v>1.8515E-2</v>
      </c>
    </row>
    <row r="1662" spans="1:21" x14ac:dyDescent="0.25">
      <c r="A1662">
        <v>1660</v>
      </c>
      <c r="B1662" t="s">
        <v>24</v>
      </c>
      <c r="C1662" t="s">
        <v>54</v>
      </c>
      <c r="D1662" t="s">
        <v>55</v>
      </c>
      <c r="E1662">
        <v>11</v>
      </c>
      <c r="F1662" t="s">
        <v>37</v>
      </c>
      <c r="G1662">
        <v>100</v>
      </c>
      <c r="H1662" t="s">
        <v>27</v>
      </c>
      <c r="I1662" t="s">
        <v>38</v>
      </c>
      <c r="J1662" t="s">
        <v>36</v>
      </c>
      <c r="K1662" t="s">
        <v>30</v>
      </c>
      <c r="L1662" t="s">
        <v>31</v>
      </c>
      <c r="M1662">
        <v>3</v>
      </c>
      <c r="N1662" t="s">
        <v>32</v>
      </c>
      <c r="O1662" t="s">
        <v>33</v>
      </c>
      <c r="P1662">
        <v>25.688400000000001</v>
      </c>
      <c r="Q1662">
        <v>335665.21360000002</v>
      </c>
      <c r="R1662">
        <v>3064878.8487999998</v>
      </c>
      <c r="S1662">
        <v>335670.31270000001</v>
      </c>
      <c r="T1662">
        <v>3064904.0260000001</v>
      </c>
      <c r="U1662">
        <v>2.5687999999999999E-2</v>
      </c>
    </row>
    <row r="1663" spans="1:21" x14ac:dyDescent="0.25">
      <c r="A1663">
        <v>1661</v>
      </c>
      <c r="B1663" t="s">
        <v>24</v>
      </c>
      <c r="C1663" t="s">
        <v>54</v>
      </c>
      <c r="D1663" t="s">
        <v>55</v>
      </c>
      <c r="E1663">
        <v>11</v>
      </c>
      <c r="F1663" t="s">
        <v>37</v>
      </c>
      <c r="G1663">
        <v>100</v>
      </c>
      <c r="H1663" t="s">
        <v>27</v>
      </c>
      <c r="I1663" t="s">
        <v>38</v>
      </c>
      <c r="J1663" t="s">
        <v>36</v>
      </c>
      <c r="K1663" t="s">
        <v>30</v>
      </c>
      <c r="L1663" t="s">
        <v>31</v>
      </c>
      <c r="M1663">
        <v>3</v>
      </c>
      <c r="N1663" t="s">
        <v>32</v>
      </c>
      <c r="O1663" t="s">
        <v>33</v>
      </c>
      <c r="P1663">
        <v>3.73922</v>
      </c>
      <c r="Q1663">
        <v>335670.31270000001</v>
      </c>
      <c r="R1663">
        <v>3064904.0260000001</v>
      </c>
      <c r="S1663">
        <v>335671.05499999999</v>
      </c>
      <c r="T1663">
        <v>3064907.6908</v>
      </c>
      <c r="U1663">
        <v>3.7390000000000001E-3</v>
      </c>
    </row>
    <row r="1664" spans="1:21" x14ac:dyDescent="0.25">
      <c r="A1664">
        <v>1662</v>
      </c>
      <c r="B1664" t="s">
        <v>24</v>
      </c>
      <c r="C1664" t="s">
        <v>54</v>
      </c>
      <c r="D1664" t="s">
        <v>55</v>
      </c>
      <c r="E1664">
        <v>11</v>
      </c>
      <c r="F1664" t="s">
        <v>37</v>
      </c>
      <c r="G1664">
        <v>100</v>
      </c>
      <c r="H1664" t="s">
        <v>27</v>
      </c>
      <c r="I1664" t="s">
        <v>38</v>
      </c>
      <c r="J1664" t="s">
        <v>36</v>
      </c>
      <c r="K1664" t="s">
        <v>30</v>
      </c>
      <c r="L1664" t="s">
        <v>31</v>
      </c>
      <c r="M1664">
        <v>3</v>
      </c>
      <c r="N1664" t="s">
        <v>32</v>
      </c>
      <c r="O1664" t="s">
        <v>33</v>
      </c>
      <c r="P1664">
        <v>0.69356499999999999</v>
      </c>
      <c r="Q1664">
        <v>335671.05499999999</v>
      </c>
      <c r="R1664">
        <v>3064907.6908</v>
      </c>
      <c r="S1664">
        <v>335671.69742799998</v>
      </c>
      <c r="T1664">
        <v>3064907.4294199999</v>
      </c>
      <c r="U1664">
        <v>6.9399999999999996E-4</v>
      </c>
    </row>
    <row r="1665" spans="1:21" x14ac:dyDescent="0.25">
      <c r="A1665">
        <v>1663</v>
      </c>
      <c r="B1665" t="s">
        <v>24</v>
      </c>
      <c r="C1665" t="s">
        <v>54</v>
      </c>
      <c r="D1665" t="s">
        <v>55</v>
      </c>
      <c r="E1665">
        <v>11</v>
      </c>
      <c r="F1665" t="s">
        <v>37</v>
      </c>
      <c r="G1665">
        <v>100</v>
      </c>
      <c r="H1665" t="s">
        <v>27</v>
      </c>
      <c r="I1665" t="s">
        <v>38</v>
      </c>
      <c r="J1665" t="s">
        <v>36</v>
      </c>
      <c r="K1665" t="s">
        <v>30</v>
      </c>
      <c r="L1665" t="s">
        <v>31</v>
      </c>
      <c r="M1665">
        <v>3</v>
      </c>
      <c r="N1665" t="s">
        <v>32</v>
      </c>
      <c r="O1665" t="s">
        <v>33</v>
      </c>
      <c r="P1665">
        <v>26.203600000000002</v>
      </c>
      <c r="Q1665">
        <v>335671.69742799998</v>
      </c>
      <c r="R1665">
        <v>3064907.4294199999</v>
      </c>
      <c r="S1665">
        <v>335695.96899999998</v>
      </c>
      <c r="T1665">
        <v>3064897.5542000001</v>
      </c>
      <c r="U1665">
        <v>2.6204000000000002E-2</v>
      </c>
    </row>
    <row r="1666" spans="1:21" x14ac:dyDescent="0.25">
      <c r="A1666">
        <v>1664</v>
      </c>
      <c r="B1666" t="s">
        <v>24</v>
      </c>
      <c r="C1666" t="s">
        <v>54</v>
      </c>
      <c r="D1666" t="s">
        <v>55</v>
      </c>
      <c r="E1666">
        <v>11</v>
      </c>
      <c r="F1666" t="s">
        <v>37</v>
      </c>
      <c r="G1666">
        <v>100</v>
      </c>
      <c r="H1666" t="s">
        <v>27</v>
      </c>
      <c r="I1666" t="s">
        <v>38</v>
      </c>
      <c r="J1666" t="s">
        <v>36</v>
      </c>
      <c r="K1666" t="s">
        <v>30</v>
      </c>
      <c r="L1666" t="s">
        <v>31</v>
      </c>
      <c r="M1666">
        <v>3</v>
      </c>
      <c r="N1666" t="s">
        <v>32</v>
      </c>
      <c r="O1666" t="s">
        <v>33</v>
      </c>
      <c r="P1666">
        <v>16.513100000000001</v>
      </c>
      <c r="Q1666">
        <v>335695.96899999998</v>
      </c>
      <c r="R1666">
        <v>3064897.5542000001</v>
      </c>
      <c r="S1666">
        <v>335711.26449999999</v>
      </c>
      <c r="T1666">
        <v>3064891.3308999999</v>
      </c>
      <c r="U1666">
        <v>1.6513E-2</v>
      </c>
    </row>
    <row r="1667" spans="1:21" x14ac:dyDescent="0.25">
      <c r="A1667">
        <v>1665</v>
      </c>
      <c r="B1667" t="s">
        <v>24</v>
      </c>
      <c r="C1667" t="s">
        <v>54</v>
      </c>
      <c r="D1667" t="s">
        <v>55</v>
      </c>
      <c r="E1667">
        <v>11</v>
      </c>
      <c r="F1667" t="s">
        <v>37</v>
      </c>
      <c r="G1667">
        <v>100</v>
      </c>
      <c r="H1667" t="s">
        <v>27</v>
      </c>
      <c r="I1667" t="s">
        <v>38</v>
      </c>
      <c r="J1667" t="s">
        <v>36</v>
      </c>
      <c r="K1667" t="s">
        <v>30</v>
      </c>
      <c r="L1667" t="s">
        <v>31</v>
      </c>
      <c r="M1667">
        <v>3</v>
      </c>
      <c r="N1667" t="s">
        <v>32</v>
      </c>
      <c r="O1667" t="s">
        <v>33</v>
      </c>
      <c r="P1667">
        <v>32.679600000000001</v>
      </c>
      <c r="Q1667">
        <v>335711.26449999999</v>
      </c>
      <c r="R1667">
        <v>3064891.3308999999</v>
      </c>
      <c r="S1667">
        <v>335740.59789999999</v>
      </c>
      <c r="T1667">
        <v>3064876.9257999999</v>
      </c>
      <c r="U1667">
        <v>3.2680000000000001E-2</v>
      </c>
    </row>
    <row r="1668" spans="1:21" x14ac:dyDescent="0.25">
      <c r="A1668">
        <v>1666</v>
      </c>
      <c r="B1668" t="s">
        <v>24</v>
      </c>
      <c r="C1668" t="s">
        <v>54</v>
      </c>
      <c r="D1668" t="s">
        <v>55</v>
      </c>
      <c r="E1668">
        <v>11</v>
      </c>
      <c r="F1668" t="s">
        <v>37</v>
      </c>
      <c r="G1668">
        <v>100</v>
      </c>
      <c r="H1668" t="s">
        <v>27</v>
      </c>
      <c r="I1668" t="s">
        <v>38</v>
      </c>
      <c r="J1668" t="s">
        <v>36</v>
      </c>
      <c r="K1668" t="s">
        <v>30</v>
      </c>
      <c r="L1668" t="s">
        <v>31</v>
      </c>
      <c r="M1668">
        <v>3</v>
      </c>
      <c r="N1668" t="s">
        <v>32</v>
      </c>
      <c r="O1668" t="s">
        <v>33</v>
      </c>
      <c r="P1668">
        <v>18.290400000000002</v>
      </c>
      <c r="Q1668">
        <v>335740.59789999999</v>
      </c>
      <c r="R1668">
        <v>3064876.9257999999</v>
      </c>
      <c r="S1668">
        <v>335754.0588</v>
      </c>
      <c r="T1668">
        <v>3064864.5427000001</v>
      </c>
      <c r="U1668">
        <v>1.8290000000000001E-2</v>
      </c>
    </row>
    <row r="1669" spans="1:21" x14ac:dyDescent="0.25">
      <c r="A1669">
        <v>1667</v>
      </c>
      <c r="B1669" t="s">
        <v>24</v>
      </c>
      <c r="C1669" t="s">
        <v>54</v>
      </c>
      <c r="D1669" t="s">
        <v>55</v>
      </c>
      <c r="E1669">
        <v>11</v>
      </c>
      <c r="F1669" t="s">
        <v>37</v>
      </c>
      <c r="G1669">
        <v>100</v>
      </c>
      <c r="H1669" t="s">
        <v>27</v>
      </c>
      <c r="I1669" t="s">
        <v>38</v>
      </c>
      <c r="J1669" t="s">
        <v>36</v>
      </c>
      <c r="K1669" t="s">
        <v>30</v>
      </c>
      <c r="L1669" t="s">
        <v>31</v>
      </c>
      <c r="M1669">
        <v>3</v>
      </c>
      <c r="N1669" t="s">
        <v>32</v>
      </c>
      <c r="O1669" t="s">
        <v>33</v>
      </c>
      <c r="P1669">
        <v>28.442</v>
      </c>
      <c r="Q1669">
        <v>335754.0588</v>
      </c>
      <c r="R1669">
        <v>3064864.5427000001</v>
      </c>
      <c r="S1669">
        <v>335781.20069999999</v>
      </c>
      <c r="T1669">
        <v>3064856.0417999998</v>
      </c>
      <c r="U1669">
        <v>2.8441999999999999E-2</v>
      </c>
    </row>
    <row r="1670" spans="1:21" x14ac:dyDescent="0.25">
      <c r="A1670">
        <v>1668</v>
      </c>
      <c r="B1670" t="s">
        <v>24</v>
      </c>
      <c r="C1670" t="s">
        <v>54</v>
      </c>
      <c r="D1670" t="s">
        <v>55</v>
      </c>
      <c r="E1670">
        <v>11</v>
      </c>
      <c r="F1670" t="s">
        <v>37</v>
      </c>
      <c r="G1670">
        <v>100</v>
      </c>
      <c r="H1670" t="s">
        <v>27</v>
      </c>
      <c r="I1670" t="s">
        <v>38</v>
      </c>
      <c r="J1670" t="s">
        <v>36</v>
      </c>
      <c r="K1670" t="s">
        <v>30</v>
      </c>
      <c r="L1670" t="s">
        <v>31</v>
      </c>
      <c r="M1670">
        <v>3</v>
      </c>
      <c r="N1670" t="s">
        <v>32</v>
      </c>
      <c r="O1670" t="s">
        <v>33</v>
      </c>
      <c r="P1670">
        <v>29.168500000000002</v>
      </c>
      <c r="Q1670">
        <v>335781.20069999999</v>
      </c>
      <c r="R1670">
        <v>3064856.0417999998</v>
      </c>
      <c r="S1670">
        <v>335808.31209999998</v>
      </c>
      <c r="T1670">
        <v>3064845.2818999998</v>
      </c>
      <c r="U1670">
        <v>2.9169E-2</v>
      </c>
    </row>
    <row r="1671" spans="1:21" x14ac:dyDescent="0.25">
      <c r="A1671">
        <v>1669</v>
      </c>
      <c r="B1671" t="s">
        <v>24</v>
      </c>
      <c r="C1671" t="s">
        <v>54</v>
      </c>
      <c r="D1671" t="s">
        <v>55</v>
      </c>
      <c r="E1671">
        <v>11</v>
      </c>
      <c r="F1671" t="s">
        <v>37</v>
      </c>
      <c r="G1671">
        <v>100</v>
      </c>
      <c r="H1671" t="s">
        <v>27</v>
      </c>
      <c r="I1671" t="s">
        <v>38</v>
      </c>
      <c r="J1671" t="s">
        <v>36</v>
      </c>
      <c r="K1671" t="s">
        <v>30</v>
      </c>
      <c r="L1671" t="s">
        <v>31</v>
      </c>
      <c r="M1671">
        <v>3</v>
      </c>
      <c r="N1671" t="s">
        <v>32</v>
      </c>
      <c r="O1671" t="s">
        <v>33</v>
      </c>
      <c r="P1671">
        <v>17.282800000000002</v>
      </c>
      <c r="Q1671">
        <v>335808.31209999998</v>
      </c>
      <c r="R1671">
        <v>3064845.2818999998</v>
      </c>
      <c r="S1671">
        <v>335824.11739999999</v>
      </c>
      <c r="T1671">
        <v>3064838.29</v>
      </c>
      <c r="U1671">
        <v>1.7283E-2</v>
      </c>
    </row>
    <row r="1672" spans="1:21" x14ac:dyDescent="0.25">
      <c r="A1672">
        <v>1670</v>
      </c>
      <c r="B1672" t="s">
        <v>24</v>
      </c>
      <c r="C1672" t="s">
        <v>54</v>
      </c>
      <c r="D1672" t="s">
        <v>55</v>
      </c>
      <c r="E1672">
        <v>11</v>
      </c>
      <c r="F1672" t="s">
        <v>37</v>
      </c>
      <c r="G1672">
        <v>100</v>
      </c>
      <c r="H1672" t="s">
        <v>27</v>
      </c>
      <c r="I1672" t="s">
        <v>38</v>
      </c>
      <c r="J1672" t="s">
        <v>36</v>
      </c>
      <c r="K1672" t="s">
        <v>30</v>
      </c>
      <c r="L1672" t="s">
        <v>31</v>
      </c>
      <c r="M1672">
        <v>3</v>
      </c>
      <c r="N1672" t="s">
        <v>32</v>
      </c>
      <c r="O1672" t="s">
        <v>33</v>
      </c>
      <c r="P1672">
        <v>8.9397300000000008</v>
      </c>
      <c r="Q1672">
        <v>335824.11739999999</v>
      </c>
      <c r="R1672">
        <v>3064838.29</v>
      </c>
      <c r="S1672">
        <v>335832.34179999999</v>
      </c>
      <c r="T1672">
        <v>3064841.7940000002</v>
      </c>
      <c r="U1672">
        <v>8.94E-3</v>
      </c>
    </row>
    <row r="1673" spans="1:21" x14ac:dyDescent="0.25">
      <c r="A1673">
        <v>1671</v>
      </c>
      <c r="B1673" t="s">
        <v>24</v>
      </c>
      <c r="C1673" t="s">
        <v>54</v>
      </c>
      <c r="D1673" t="s">
        <v>55</v>
      </c>
      <c r="E1673">
        <v>11</v>
      </c>
      <c r="F1673" t="s">
        <v>37</v>
      </c>
      <c r="G1673">
        <v>100</v>
      </c>
      <c r="H1673" t="s">
        <v>27</v>
      </c>
      <c r="I1673" t="s">
        <v>38</v>
      </c>
      <c r="J1673" t="s">
        <v>36</v>
      </c>
      <c r="K1673" t="s">
        <v>30</v>
      </c>
      <c r="L1673" t="s">
        <v>31</v>
      </c>
      <c r="M1673">
        <v>3</v>
      </c>
      <c r="N1673" t="s">
        <v>32</v>
      </c>
      <c r="O1673" t="s">
        <v>33</v>
      </c>
      <c r="P1673">
        <v>42.2089</v>
      </c>
      <c r="Q1673">
        <v>335832.34179999999</v>
      </c>
      <c r="R1673">
        <v>3064841.7940000002</v>
      </c>
      <c r="S1673">
        <v>335872.12800000003</v>
      </c>
      <c r="T1673">
        <v>3064827.6998000001</v>
      </c>
      <c r="U1673">
        <v>4.2209000000000003E-2</v>
      </c>
    </row>
    <row r="1674" spans="1:21" x14ac:dyDescent="0.25">
      <c r="A1674">
        <v>1672</v>
      </c>
      <c r="B1674" t="s">
        <v>24</v>
      </c>
      <c r="C1674" t="s">
        <v>54</v>
      </c>
      <c r="D1674" t="s">
        <v>55</v>
      </c>
      <c r="E1674">
        <v>11</v>
      </c>
      <c r="F1674" t="s">
        <v>37</v>
      </c>
      <c r="G1674">
        <v>100</v>
      </c>
      <c r="H1674" t="s">
        <v>27</v>
      </c>
      <c r="I1674" t="s">
        <v>38</v>
      </c>
      <c r="J1674" t="s">
        <v>36</v>
      </c>
      <c r="K1674" t="s">
        <v>30</v>
      </c>
      <c r="L1674" t="s">
        <v>31</v>
      </c>
      <c r="M1674">
        <v>3</v>
      </c>
      <c r="N1674" t="s">
        <v>32</v>
      </c>
      <c r="O1674" t="s">
        <v>33</v>
      </c>
      <c r="P1674">
        <v>39.7592</v>
      </c>
      <c r="Q1674">
        <v>335872.12800000003</v>
      </c>
      <c r="R1674">
        <v>3064827.6998000001</v>
      </c>
      <c r="S1674">
        <v>335910.6066</v>
      </c>
      <c r="T1674">
        <v>3064817.6904000002</v>
      </c>
      <c r="U1674">
        <v>3.9759000000000003E-2</v>
      </c>
    </row>
    <row r="1675" spans="1:21" x14ac:dyDescent="0.25">
      <c r="A1675">
        <v>1673</v>
      </c>
      <c r="B1675" t="s">
        <v>24</v>
      </c>
      <c r="C1675" t="s">
        <v>54</v>
      </c>
      <c r="D1675" t="s">
        <v>55</v>
      </c>
      <c r="E1675">
        <v>11</v>
      </c>
      <c r="F1675" t="s">
        <v>37</v>
      </c>
      <c r="G1675">
        <v>100</v>
      </c>
      <c r="H1675" t="s">
        <v>27</v>
      </c>
      <c r="I1675" t="s">
        <v>38</v>
      </c>
      <c r="J1675" t="s">
        <v>36</v>
      </c>
      <c r="K1675" t="s">
        <v>30</v>
      </c>
      <c r="L1675" t="s">
        <v>31</v>
      </c>
      <c r="M1675">
        <v>3</v>
      </c>
      <c r="N1675" t="s">
        <v>32</v>
      </c>
      <c r="O1675" t="s">
        <v>33</v>
      </c>
      <c r="P1675">
        <v>10.049799999999999</v>
      </c>
      <c r="Q1675">
        <v>335910.6066</v>
      </c>
      <c r="R1675">
        <v>3064817.6904000002</v>
      </c>
      <c r="S1675">
        <v>335920.10210000002</v>
      </c>
      <c r="T1675">
        <v>3064814.3988999999</v>
      </c>
      <c r="U1675">
        <v>1.005E-2</v>
      </c>
    </row>
    <row r="1676" spans="1:21" x14ac:dyDescent="0.25">
      <c r="A1676">
        <v>1674</v>
      </c>
      <c r="B1676" t="s">
        <v>24</v>
      </c>
      <c r="C1676" t="s">
        <v>54</v>
      </c>
      <c r="D1676" t="s">
        <v>55</v>
      </c>
      <c r="E1676">
        <v>11</v>
      </c>
      <c r="F1676" t="s">
        <v>37</v>
      </c>
      <c r="G1676">
        <v>100</v>
      </c>
      <c r="H1676" t="s">
        <v>27</v>
      </c>
      <c r="I1676" t="s">
        <v>38</v>
      </c>
      <c r="J1676" t="s">
        <v>36</v>
      </c>
      <c r="K1676" t="s">
        <v>30</v>
      </c>
      <c r="L1676" t="s">
        <v>31</v>
      </c>
      <c r="M1676">
        <v>3</v>
      </c>
      <c r="N1676" t="s">
        <v>32</v>
      </c>
      <c r="O1676" t="s">
        <v>33</v>
      </c>
      <c r="P1676">
        <v>69.198300000000003</v>
      </c>
      <c r="Q1676">
        <v>335920.10210000002</v>
      </c>
      <c r="R1676">
        <v>3064814.3988999999</v>
      </c>
      <c r="S1676">
        <v>335981.4522</v>
      </c>
      <c r="T1676">
        <v>3064782.39</v>
      </c>
      <c r="U1676">
        <v>6.9197999999999996E-2</v>
      </c>
    </row>
    <row r="1677" spans="1:21" x14ac:dyDescent="0.25">
      <c r="A1677">
        <v>1675</v>
      </c>
      <c r="B1677" t="s">
        <v>24</v>
      </c>
      <c r="C1677" t="s">
        <v>54</v>
      </c>
      <c r="D1677" t="s">
        <v>55</v>
      </c>
      <c r="E1677">
        <v>11</v>
      </c>
      <c r="F1677" t="s">
        <v>37</v>
      </c>
      <c r="G1677">
        <v>100</v>
      </c>
      <c r="H1677" t="s">
        <v>27</v>
      </c>
      <c r="I1677" t="s">
        <v>38</v>
      </c>
      <c r="J1677" t="s">
        <v>36</v>
      </c>
      <c r="K1677" t="s">
        <v>30</v>
      </c>
      <c r="L1677" t="s">
        <v>31</v>
      </c>
      <c r="M1677">
        <v>3</v>
      </c>
      <c r="N1677" t="s">
        <v>32</v>
      </c>
      <c r="O1677" t="s">
        <v>33</v>
      </c>
      <c r="P1677">
        <v>26.140499999999999</v>
      </c>
      <c r="Q1677">
        <v>335671.05499999999</v>
      </c>
      <c r="R1677">
        <v>3064907.6908</v>
      </c>
      <c r="S1677">
        <v>335646.6507</v>
      </c>
      <c r="T1677">
        <v>3064917.0586999999</v>
      </c>
      <c r="U1677">
        <v>2.6141000000000001E-2</v>
      </c>
    </row>
    <row r="1678" spans="1:21" x14ac:dyDescent="0.25">
      <c r="A1678">
        <v>1676</v>
      </c>
      <c r="B1678" t="s">
        <v>24</v>
      </c>
      <c r="C1678" t="s">
        <v>54</v>
      </c>
      <c r="D1678" t="s">
        <v>55</v>
      </c>
      <c r="E1678">
        <v>11</v>
      </c>
      <c r="F1678" t="s">
        <v>37</v>
      </c>
      <c r="G1678">
        <v>100</v>
      </c>
      <c r="H1678" t="s">
        <v>27</v>
      </c>
      <c r="I1678" t="s">
        <v>38</v>
      </c>
      <c r="J1678" t="s">
        <v>36</v>
      </c>
      <c r="K1678" t="s">
        <v>30</v>
      </c>
      <c r="L1678" t="s">
        <v>31</v>
      </c>
      <c r="M1678">
        <v>3</v>
      </c>
      <c r="N1678" t="s">
        <v>32</v>
      </c>
      <c r="O1678" t="s">
        <v>33</v>
      </c>
      <c r="P1678">
        <v>15.618499999999999</v>
      </c>
      <c r="Q1678">
        <v>335646.6507</v>
      </c>
      <c r="R1678">
        <v>3064917.0586999999</v>
      </c>
      <c r="S1678">
        <v>335640.94170000002</v>
      </c>
      <c r="T1678">
        <v>3064931.5964000002</v>
      </c>
      <c r="U1678">
        <v>1.5618E-2</v>
      </c>
    </row>
    <row r="1679" spans="1:21" x14ac:dyDescent="0.25">
      <c r="A1679">
        <v>1677</v>
      </c>
      <c r="B1679" t="s">
        <v>24</v>
      </c>
      <c r="C1679" t="s">
        <v>54</v>
      </c>
      <c r="D1679" t="s">
        <v>55</v>
      </c>
      <c r="E1679">
        <v>11</v>
      </c>
      <c r="F1679" t="s">
        <v>37</v>
      </c>
      <c r="G1679">
        <v>100</v>
      </c>
      <c r="H1679" t="s">
        <v>27</v>
      </c>
      <c r="I1679" t="s">
        <v>38</v>
      </c>
      <c r="J1679" t="s">
        <v>36</v>
      </c>
      <c r="K1679" t="s">
        <v>30</v>
      </c>
      <c r="L1679" t="s">
        <v>31</v>
      </c>
      <c r="M1679">
        <v>3</v>
      </c>
      <c r="N1679" t="s">
        <v>32</v>
      </c>
      <c r="O1679" t="s">
        <v>33</v>
      </c>
      <c r="P1679">
        <v>6.4755399999999996</v>
      </c>
      <c r="Q1679">
        <v>335640.94170000002</v>
      </c>
      <c r="R1679">
        <v>3064931.5964000002</v>
      </c>
      <c r="S1679">
        <v>335638.29599999997</v>
      </c>
      <c r="T1679">
        <v>3064937.5068000001</v>
      </c>
      <c r="U1679">
        <v>6.476E-3</v>
      </c>
    </row>
    <row r="1680" spans="1:21" x14ac:dyDescent="0.25">
      <c r="A1680">
        <v>1678</v>
      </c>
      <c r="B1680" t="s">
        <v>24</v>
      </c>
      <c r="C1680" t="s">
        <v>54</v>
      </c>
      <c r="D1680" t="s">
        <v>55</v>
      </c>
      <c r="E1680">
        <v>11</v>
      </c>
      <c r="F1680" t="s">
        <v>37</v>
      </c>
      <c r="G1680">
        <v>100</v>
      </c>
      <c r="H1680" t="s">
        <v>27</v>
      </c>
      <c r="I1680" t="s">
        <v>38</v>
      </c>
      <c r="J1680" t="s">
        <v>36</v>
      </c>
      <c r="K1680" t="s">
        <v>30</v>
      </c>
      <c r="L1680" t="s">
        <v>31</v>
      </c>
      <c r="M1680">
        <v>3</v>
      </c>
      <c r="N1680" t="s">
        <v>32</v>
      </c>
      <c r="O1680" t="s">
        <v>33</v>
      </c>
      <c r="P1680">
        <v>10.481400000000001</v>
      </c>
      <c r="Q1680">
        <v>335638.29599999997</v>
      </c>
      <c r="R1680">
        <v>3064937.5068000001</v>
      </c>
      <c r="S1680">
        <v>335637.07400000002</v>
      </c>
      <c r="T1680">
        <v>3064947.9166999999</v>
      </c>
      <c r="U1680">
        <v>1.0481000000000001E-2</v>
      </c>
    </row>
    <row r="1681" spans="1:21" x14ac:dyDescent="0.25">
      <c r="A1681">
        <v>1679</v>
      </c>
      <c r="B1681" t="s">
        <v>24</v>
      </c>
      <c r="C1681" t="s">
        <v>54</v>
      </c>
      <c r="D1681" t="s">
        <v>55</v>
      </c>
      <c r="E1681">
        <v>11</v>
      </c>
      <c r="F1681" t="s">
        <v>37</v>
      </c>
      <c r="G1681">
        <v>100</v>
      </c>
      <c r="H1681" t="s">
        <v>27</v>
      </c>
      <c r="I1681" t="s">
        <v>38</v>
      </c>
      <c r="J1681" t="s">
        <v>36</v>
      </c>
      <c r="K1681" t="s">
        <v>30</v>
      </c>
      <c r="L1681" t="s">
        <v>31</v>
      </c>
      <c r="M1681">
        <v>3</v>
      </c>
      <c r="N1681" t="s">
        <v>32</v>
      </c>
      <c r="O1681" t="s">
        <v>33</v>
      </c>
      <c r="P1681">
        <v>15.786799999999999</v>
      </c>
      <c r="Q1681">
        <v>335671.05499999999</v>
      </c>
      <c r="R1681">
        <v>3064907.6908</v>
      </c>
      <c r="S1681">
        <v>335667.62920000002</v>
      </c>
      <c r="T1681">
        <v>3064923.1014</v>
      </c>
      <c r="U1681">
        <v>1.5786999999999999E-2</v>
      </c>
    </row>
    <row r="1682" spans="1:21" x14ac:dyDescent="0.25">
      <c r="A1682">
        <v>1680</v>
      </c>
      <c r="B1682" t="s">
        <v>24</v>
      </c>
      <c r="C1682" t="s">
        <v>54</v>
      </c>
      <c r="D1682" t="s">
        <v>55</v>
      </c>
      <c r="E1682">
        <v>11</v>
      </c>
      <c r="F1682" t="s">
        <v>37</v>
      </c>
      <c r="G1682">
        <v>100</v>
      </c>
      <c r="H1682" t="s">
        <v>27</v>
      </c>
      <c r="I1682" t="s">
        <v>38</v>
      </c>
      <c r="J1682" t="s">
        <v>36</v>
      </c>
      <c r="K1682" t="s">
        <v>30</v>
      </c>
      <c r="L1682" t="s">
        <v>31</v>
      </c>
      <c r="M1682">
        <v>3</v>
      </c>
      <c r="N1682" t="s">
        <v>32</v>
      </c>
      <c r="O1682" t="s">
        <v>33</v>
      </c>
      <c r="P1682">
        <v>16.069800000000001</v>
      </c>
      <c r="Q1682">
        <v>335667.62920000002</v>
      </c>
      <c r="R1682">
        <v>3064923.1014</v>
      </c>
      <c r="S1682">
        <v>335659.18280000001</v>
      </c>
      <c r="T1682">
        <v>3064936.7724000001</v>
      </c>
      <c r="U1682">
        <v>1.6070000000000001E-2</v>
      </c>
    </row>
    <row r="1683" spans="1:21" x14ac:dyDescent="0.25">
      <c r="A1683">
        <v>1681</v>
      </c>
      <c r="B1683" t="s">
        <v>24</v>
      </c>
      <c r="C1683" t="s">
        <v>54</v>
      </c>
      <c r="D1683" t="s">
        <v>55</v>
      </c>
      <c r="E1683">
        <v>11</v>
      </c>
      <c r="F1683" t="s">
        <v>37</v>
      </c>
      <c r="G1683">
        <v>100</v>
      </c>
      <c r="H1683" t="s">
        <v>27</v>
      </c>
      <c r="I1683" t="s">
        <v>38</v>
      </c>
      <c r="J1683" t="s">
        <v>36</v>
      </c>
      <c r="K1683" t="s">
        <v>30</v>
      </c>
      <c r="L1683" t="s">
        <v>31</v>
      </c>
      <c r="M1683">
        <v>3</v>
      </c>
      <c r="N1683" t="s">
        <v>32</v>
      </c>
      <c r="O1683" t="s">
        <v>33</v>
      </c>
      <c r="P1683">
        <v>1.9190199999999999</v>
      </c>
      <c r="Q1683">
        <v>335659.18280000001</v>
      </c>
      <c r="R1683">
        <v>3064936.7724000001</v>
      </c>
      <c r="S1683">
        <v>335659.78039999999</v>
      </c>
      <c r="T1683">
        <v>3064938.5959999999</v>
      </c>
      <c r="U1683">
        <v>1.9189999999999999E-3</v>
      </c>
    </row>
    <row r="1684" spans="1:21" x14ac:dyDescent="0.25">
      <c r="A1684">
        <v>1682</v>
      </c>
      <c r="B1684" t="s">
        <v>24</v>
      </c>
      <c r="C1684" t="s">
        <v>54</v>
      </c>
      <c r="D1684" t="s">
        <v>55</v>
      </c>
      <c r="E1684">
        <v>11</v>
      </c>
      <c r="F1684" t="s">
        <v>37</v>
      </c>
      <c r="G1684">
        <v>100</v>
      </c>
      <c r="H1684" t="s">
        <v>27</v>
      </c>
      <c r="I1684" t="s">
        <v>38</v>
      </c>
      <c r="J1684" t="s">
        <v>36</v>
      </c>
      <c r="K1684" t="s">
        <v>30</v>
      </c>
      <c r="L1684" t="s">
        <v>31</v>
      </c>
      <c r="M1684">
        <v>3</v>
      </c>
      <c r="N1684" t="s">
        <v>32</v>
      </c>
      <c r="O1684" t="s">
        <v>33</v>
      </c>
      <c r="P1684">
        <v>19.385300000000001</v>
      </c>
      <c r="Q1684">
        <v>335659.78039999999</v>
      </c>
      <c r="R1684">
        <v>3064938.5959999999</v>
      </c>
      <c r="S1684">
        <v>335665.81650000002</v>
      </c>
      <c r="T1684">
        <v>3064957.0175999999</v>
      </c>
      <c r="U1684">
        <v>1.9384999999999999E-2</v>
      </c>
    </row>
    <row r="1685" spans="1:21" x14ac:dyDescent="0.25">
      <c r="A1685">
        <v>1683</v>
      </c>
      <c r="B1685" t="s">
        <v>24</v>
      </c>
      <c r="C1685" t="s">
        <v>54</v>
      </c>
      <c r="D1685" t="s">
        <v>55</v>
      </c>
      <c r="E1685">
        <v>11</v>
      </c>
      <c r="F1685" t="s">
        <v>37</v>
      </c>
      <c r="G1685">
        <v>100</v>
      </c>
      <c r="H1685" t="s">
        <v>27</v>
      </c>
      <c r="I1685" t="s">
        <v>38</v>
      </c>
      <c r="J1685" t="s">
        <v>36</v>
      </c>
      <c r="K1685" t="s">
        <v>30</v>
      </c>
      <c r="L1685" t="s">
        <v>31</v>
      </c>
      <c r="M1685">
        <v>3</v>
      </c>
      <c r="N1685" t="s">
        <v>32</v>
      </c>
      <c r="O1685" t="s">
        <v>33</v>
      </c>
      <c r="P1685">
        <v>10.3263</v>
      </c>
      <c r="Q1685">
        <v>335665.81650000002</v>
      </c>
      <c r="R1685">
        <v>3064957.0175999999</v>
      </c>
      <c r="S1685">
        <v>335670.93479999999</v>
      </c>
      <c r="T1685">
        <v>3064965.9862000002</v>
      </c>
      <c r="U1685">
        <v>1.0326E-2</v>
      </c>
    </row>
    <row r="1686" spans="1:21" x14ac:dyDescent="0.25">
      <c r="A1686">
        <v>1684</v>
      </c>
      <c r="B1686" t="s">
        <v>24</v>
      </c>
      <c r="C1686" t="s">
        <v>54</v>
      </c>
      <c r="D1686" t="s">
        <v>55</v>
      </c>
      <c r="E1686">
        <v>11</v>
      </c>
      <c r="F1686" t="s">
        <v>37</v>
      </c>
      <c r="G1686">
        <v>100</v>
      </c>
      <c r="H1686" t="s">
        <v>27</v>
      </c>
      <c r="I1686" t="s">
        <v>38</v>
      </c>
      <c r="J1686" t="s">
        <v>36</v>
      </c>
      <c r="K1686" t="s">
        <v>30</v>
      </c>
      <c r="L1686" t="s">
        <v>31</v>
      </c>
      <c r="M1686">
        <v>3</v>
      </c>
      <c r="N1686" t="s">
        <v>32</v>
      </c>
      <c r="O1686" t="s">
        <v>33</v>
      </c>
      <c r="P1686">
        <v>11.341799999999999</v>
      </c>
      <c r="Q1686">
        <v>335670.93479999999</v>
      </c>
      <c r="R1686">
        <v>3064965.9862000002</v>
      </c>
      <c r="S1686">
        <v>335675.61729999998</v>
      </c>
      <c r="T1686">
        <v>3064976.3163000001</v>
      </c>
      <c r="U1686">
        <v>1.1342E-2</v>
      </c>
    </row>
    <row r="1687" spans="1:21" x14ac:dyDescent="0.25">
      <c r="A1687">
        <v>1685</v>
      </c>
      <c r="B1687" t="s">
        <v>24</v>
      </c>
      <c r="C1687" t="s">
        <v>54</v>
      </c>
      <c r="D1687" t="s">
        <v>55</v>
      </c>
      <c r="E1687">
        <v>11</v>
      </c>
      <c r="F1687" t="s">
        <v>37</v>
      </c>
      <c r="G1687">
        <v>100</v>
      </c>
      <c r="H1687" t="s">
        <v>27</v>
      </c>
      <c r="I1687" t="s">
        <v>38</v>
      </c>
      <c r="J1687" t="s">
        <v>36</v>
      </c>
      <c r="K1687" t="s">
        <v>30</v>
      </c>
      <c r="L1687" t="s">
        <v>31</v>
      </c>
      <c r="M1687">
        <v>3</v>
      </c>
      <c r="N1687" t="s">
        <v>32</v>
      </c>
      <c r="O1687" t="s">
        <v>33</v>
      </c>
      <c r="P1687">
        <v>9.4995799999999999</v>
      </c>
      <c r="Q1687">
        <v>335675.61729999998</v>
      </c>
      <c r="R1687">
        <v>3064976.3163000001</v>
      </c>
      <c r="S1687">
        <v>335676.1998</v>
      </c>
      <c r="T1687">
        <v>3064985.798</v>
      </c>
      <c r="U1687">
        <v>9.4999999999999998E-3</v>
      </c>
    </row>
    <row r="1688" spans="1:21" x14ac:dyDescent="0.25">
      <c r="A1688">
        <v>1686</v>
      </c>
      <c r="B1688" t="s">
        <v>24</v>
      </c>
      <c r="C1688" t="s">
        <v>54</v>
      </c>
      <c r="D1688" t="s">
        <v>55</v>
      </c>
      <c r="E1688">
        <v>11</v>
      </c>
      <c r="F1688" t="s">
        <v>37</v>
      </c>
      <c r="G1688">
        <v>100</v>
      </c>
      <c r="H1688" t="s">
        <v>27</v>
      </c>
      <c r="I1688" t="s">
        <v>38</v>
      </c>
      <c r="J1688" t="s">
        <v>36</v>
      </c>
      <c r="K1688" t="s">
        <v>30</v>
      </c>
      <c r="L1688" t="s">
        <v>31</v>
      </c>
      <c r="M1688">
        <v>3</v>
      </c>
      <c r="N1688" t="s">
        <v>32</v>
      </c>
      <c r="O1688" t="s">
        <v>33</v>
      </c>
      <c r="P1688">
        <v>8.1838099999999994</v>
      </c>
      <c r="Q1688">
        <v>335676.1998</v>
      </c>
      <c r="R1688">
        <v>3064985.798</v>
      </c>
      <c r="S1688">
        <v>335677.2182</v>
      </c>
      <c r="T1688">
        <v>3064993.9182000002</v>
      </c>
      <c r="U1688">
        <v>8.1840000000000003E-3</v>
      </c>
    </row>
    <row r="1689" spans="1:21" x14ac:dyDescent="0.25">
      <c r="A1689">
        <v>1687</v>
      </c>
      <c r="B1689" t="s">
        <v>24</v>
      </c>
      <c r="C1689" t="s">
        <v>54</v>
      </c>
      <c r="D1689" t="s">
        <v>55</v>
      </c>
      <c r="E1689">
        <v>11</v>
      </c>
      <c r="F1689" t="s">
        <v>37</v>
      </c>
      <c r="G1689">
        <v>100</v>
      </c>
      <c r="H1689" t="s">
        <v>27</v>
      </c>
      <c r="I1689" t="s">
        <v>38</v>
      </c>
      <c r="J1689" t="s">
        <v>36</v>
      </c>
      <c r="K1689" t="s">
        <v>30</v>
      </c>
      <c r="L1689" t="s">
        <v>31</v>
      </c>
      <c r="M1689">
        <v>3</v>
      </c>
      <c r="N1689" t="s">
        <v>32</v>
      </c>
      <c r="O1689" t="s">
        <v>33</v>
      </c>
      <c r="P1689">
        <v>4.71943</v>
      </c>
      <c r="Q1689">
        <v>335677.2182</v>
      </c>
      <c r="R1689">
        <v>3064993.9182000002</v>
      </c>
      <c r="S1689">
        <v>335678.64179999998</v>
      </c>
      <c r="T1689">
        <v>3064998.4177999999</v>
      </c>
      <c r="U1689">
        <v>4.7190000000000001E-3</v>
      </c>
    </row>
    <row r="1690" spans="1:21" x14ac:dyDescent="0.25">
      <c r="A1690">
        <v>1688</v>
      </c>
      <c r="B1690" t="s">
        <v>24</v>
      </c>
      <c r="C1690" t="s">
        <v>54</v>
      </c>
      <c r="D1690" t="s">
        <v>55</v>
      </c>
      <c r="E1690">
        <v>11</v>
      </c>
      <c r="F1690" t="s">
        <v>37</v>
      </c>
      <c r="G1690">
        <v>100</v>
      </c>
      <c r="H1690" t="s">
        <v>27</v>
      </c>
      <c r="I1690" t="s">
        <v>38</v>
      </c>
      <c r="J1690" t="s">
        <v>36</v>
      </c>
      <c r="K1690" t="s">
        <v>30</v>
      </c>
      <c r="L1690" t="s">
        <v>31</v>
      </c>
      <c r="M1690">
        <v>3</v>
      </c>
      <c r="N1690" t="s">
        <v>32</v>
      </c>
      <c r="O1690" t="s">
        <v>33</v>
      </c>
      <c r="P1690">
        <v>15.061500000000001</v>
      </c>
      <c r="Q1690">
        <v>335678.64179999998</v>
      </c>
      <c r="R1690">
        <v>3064998.4177999999</v>
      </c>
      <c r="S1690">
        <v>335689.68300000002</v>
      </c>
      <c r="T1690">
        <v>3065008.6619000002</v>
      </c>
      <c r="U1690">
        <v>1.5062000000000001E-2</v>
      </c>
    </row>
    <row r="1691" spans="1:21" x14ac:dyDescent="0.25">
      <c r="A1691">
        <v>1689</v>
      </c>
      <c r="B1691" t="s">
        <v>24</v>
      </c>
      <c r="C1691" t="s">
        <v>54</v>
      </c>
      <c r="D1691" t="s">
        <v>55</v>
      </c>
      <c r="E1691">
        <v>11</v>
      </c>
      <c r="F1691" t="s">
        <v>37</v>
      </c>
      <c r="G1691">
        <v>100</v>
      </c>
      <c r="H1691" t="s">
        <v>27</v>
      </c>
      <c r="I1691" t="s">
        <v>38</v>
      </c>
      <c r="J1691" t="s">
        <v>36</v>
      </c>
      <c r="K1691" t="s">
        <v>30</v>
      </c>
      <c r="L1691" t="s">
        <v>31</v>
      </c>
      <c r="M1691">
        <v>3</v>
      </c>
      <c r="N1691" t="s">
        <v>32</v>
      </c>
      <c r="O1691" t="s">
        <v>33</v>
      </c>
      <c r="P1691">
        <v>13.335900000000001</v>
      </c>
      <c r="Q1691">
        <v>335689.68300000002</v>
      </c>
      <c r="R1691">
        <v>3065008.6619000002</v>
      </c>
      <c r="S1691">
        <v>335700.6874</v>
      </c>
      <c r="T1691">
        <v>3065016.1952</v>
      </c>
      <c r="U1691">
        <v>1.3336000000000001E-2</v>
      </c>
    </row>
    <row r="1692" spans="1:21" x14ac:dyDescent="0.25">
      <c r="A1692">
        <v>1690</v>
      </c>
      <c r="B1692" t="s">
        <v>24</v>
      </c>
      <c r="C1692" t="s">
        <v>54</v>
      </c>
      <c r="D1692" t="s">
        <v>55</v>
      </c>
      <c r="E1692">
        <v>11</v>
      </c>
      <c r="F1692" t="s">
        <v>37</v>
      </c>
      <c r="G1692">
        <v>100</v>
      </c>
      <c r="H1692" t="s">
        <v>27</v>
      </c>
      <c r="I1692" t="s">
        <v>38</v>
      </c>
      <c r="J1692" t="s">
        <v>36</v>
      </c>
      <c r="K1692" t="s">
        <v>30</v>
      </c>
      <c r="L1692" t="s">
        <v>31</v>
      </c>
      <c r="M1692">
        <v>3</v>
      </c>
      <c r="N1692" t="s">
        <v>32</v>
      </c>
      <c r="O1692" t="s">
        <v>33</v>
      </c>
      <c r="P1692">
        <v>6.3020199999999997</v>
      </c>
      <c r="Q1692">
        <v>335700.6874</v>
      </c>
      <c r="R1692">
        <v>3065016.1952</v>
      </c>
      <c r="S1692">
        <v>335706.18050000002</v>
      </c>
      <c r="T1692">
        <v>3065019.2840999998</v>
      </c>
      <c r="U1692">
        <v>6.3020000000000003E-3</v>
      </c>
    </row>
    <row r="1693" spans="1:21" x14ac:dyDescent="0.25">
      <c r="A1693">
        <v>1691</v>
      </c>
      <c r="B1693" t="s">
        <v>24</v>
      </c>
      <c r="C1693" t="s">
        <v>54</v>
      </c>
      <c r="D1693" t="s">
        <v>55</v>
      </c>
      <c r="E1693">
        <v>11</v>
      </c>
      <c r="F1693" t="s">
        <v>37</v>
      </c>
      <c r="G1693">
        <v>100</v>
      </c>
      <c r="H1693" t="s">
        <v>27</v>
      </c>
      <c r="I1693" t="s">
        <v>38</v>
      </c>
      <c r="J1693" t="s">
        <v>36</v>
      </c>
      <c r="K1693" t="s">
        <v>30</v>
      </c>
      <c r="L1693" t="s">
        <v>31</v>
      </c>
      <c r="M1693">
        <v>3</v>
      </c>
      <c r="N1693" t="s">
        <v>32</v>
      </c>
      <c r="O1693" t="s">
        <v>33</v>
      </c>
      <c r="P1693">
        <v>52.451900000000002</v>
      </c>
      <c r="Q1693">
        <v>335706.18050000002</v>
      </c>
      <c r="R1693">
        <v>3065019.2840999998</v>
      </c>
      <c r="S1693">
        <v>335756.79100000003</v>
      </c>
      <c r="T1693">
        <v>3065033.0602000002</v>
      </c>
      <c r="U1693">
        <v>5.2451999999999999E-2</v>
      </c>
    </row>
    <row r="1694" spans="1:21" x14ac:dyDescent="0.25">
      <c r="A1694">
        <v>1692</v>
      </c>
      <c r="B1694" t="s">
        <v>24</v>
      </c>
      <c r="C1694" t="s">
        <v>54</v>
      </c>
      <c r="D1694" t="s">
        <v>55</v>
      </c>
      <c r="E1694">
        <v>11</v>
      </c>
      <c r="F1694" t="s">
        <v>37</v>
      </c>
      <c r="G1694">
        <v>100</v>
      </c>
      <c r="H1694" t="s">
        <v>27</v>
      </c>
      <c r="I1694" t="s">
        <v>38</v>
      </c>
      <c r="J1694" t="s">
        <v>36</v>
      </c>
      <c r="K1694" t="s">
        <v>30</v>
      </c>
      <c r="L1694" t="s">
        <v>31</v>
      </c>
      <c r="M1694">
        <v>3</v>
      </c>
      <c r="N1694" t="s">
        <v>32</v>
      </c>
      <c r="O1694" t="s">
        <v>33</v>
      </c>
      <c r="P1694">
        <v>26.0181</v>
      </c>
      <c r="Q1694">
        <v>335756.79100000003</v>
      </c>
      <c r="R1694">
        <v>3065033.0602000002</v>
      </c>
      <c r="S1694">
        <v>335781.88050000003</v>
      </c>
      <c r="T1694">
        <v>3065039.9493</v>
      </c>
      <c r="U1694">
        <v>2.6017999999999999E-2</v>
      </c>
    </row>
    <row r="1695" spans="1:21" x14ac:dyDescent="0.25">
      <c r="A1695">
        <v>1693</v>
      </c>
      <c r="B1695" t="s">
        <v>24</v>
      </c>
      <c r="C1695" t="s">
        <v>54</v>
      </c>
      <c r="D1695" t="s">
        <v>55</v>
      </c>
      <c r="E1695">
        <v>11</v>
      </c>
      <c r="F1695" t="s">
        <v>37</v>
      </c>
      <c r="G1695">
        <v>100</v>
      </c>
      <c r="H1695" t="s">
        <v>27</v>
      </c>
      <c r="I1695" t="s">
        <v>38</v>
      </c>
      <c r="J1695" t="s">
        <v>36</v>
      </c>
      <c r="K1695" t="s">
        <v>30</v>
      </c>
      <c r="L1695" t="s">
        <v>31</v>
      </c>
      <c r="M1695">
        <v>3</v>
      </c>
      <c r="N1695" t="s">
        <v>32</v>
      </c>
      <c r="O1695" t="s">
        <v>33</v>
      </c>
      <c r="P1695">
        <v>14.6462</v>
      </c>
      <c r="Q1695">
        <v>335781.88050000003</v>
      </c>
      <c r="R1695">
        <v>3065039.9493</v>
      </c>
      <c r="S1695">
        <v>335796.00400000002</v>
      </c>
      <c r="T1695">
        <v>3065043.8273</v>
      </c>
      <c r="U1695">
        <v>1.4645999999999999E-2</v>
      </c>
    </row>
    <row r="1696" spans="1:21" x14ac:dyDescent="0.25">
      <c r="A1696">
        <v>1694</v>
      </c>
      <c r="B1696" t="s">
        <v>24</v>
      </c>
      <c r="C1696" t="s">
        <v>54</v>
      </c>
      <c r="D1696" t="s">
        <v>55</v>
      </c>
      <c r="E1696">
        <v>11</v>
      </c>
      <c r="F1696" t="s">
        <v>37</v>
      </c>
      <c r="G1696">
        <v>100</v>
      </c>
      <c r="H1696" t="s">
        <v>27</v>
      </c>
      <c r="I1696" t="s">
        <v>38</v>
      </c>
      <c r="J1696" t="s">
        <v>36</v>
      </c>
      <c r="K1696" t="s">
        <v>30</v>
      </c>
      <c r="L1696" t="s">
        <v>31</v>
      </c>
      <c r="M1696">
        <v>3</v>
      </c>
      <c r="N1696" t="s">
        <v>32</v>
      </c>
      <c r="O1696" t="s">
        <v>33</v>
      </c>
      <c r="P1696">
        <v>5.97377</v>
      </c>
      <c r="Q1696">
        <v>335796.00400000002</v>
      </c>
      <c r="R1696">
        <v>3065043.8273</v>
      </c>
      <c r="S1696">
        <v>335801.92070000002</v>
      </c>
      <c r="T1696">
        <v>3065044.6510999999</v>
      </c>
      <c r="U1696">
        <v>5.9740000000000001E-3</v>
      </c>
    </row>
    <row r="1697" spans="1:21" x14ac:dyDescent="0.25">
      <c r="A1697">
        <v>1695</v>
      </c>
      <c r="B1697" t="s">
        <v>24</v>
      </c>
      <c r="C1697" t="s">
        <v>54</v>
      </c>
      <c r="D1697" t="s">
        <v>55</v>
      </c>
      <c r="E1697">
        <v>11</v>
      </c>
      <c r="F1697" t="s">
        <v>37</v>
      </c>
      <c r="G1697">
        <v>100</v>
      </c>
      <c r="H1697" t="s">
        <v>27</v>
      </c>
      <c r="I1697" t="s">
        <v>38</v>
      </c>
      <c r="J1697" t="s">
        <v>36</v>
      </c>
      <c r="K1697" t="s">
        <v>30</v>
      </c>
      <c r="L1697" t="s">
        <v>31</v>
      </c>
      <c r="M1697">
        <v>3</v>
      </c>
      <c r="N1697" t="s">
        <v>32</v>
      </c>
      <c r="O1697" t="s">
        <v>33</v>
      </c>
      <c r="P1697">
        <v>48.809199999999997</v>
      </c>
      <c r="Q1697">
        <v>335801.92070000002</v>
      </c>
      <c r="R1697">
        <v>3065044.6510999999</v>
      </c>
      <c r="S1697">
        <v>335846.62900000002</v>
      </c>
      <c r="T1697">
        <v>3065025.0679000001</v>
      </c>
      <c r="U1697">
        <v>4.8808999999999998E-2</v>
      </c>
    </row>
    <row r="1698" spans="1:21" x14ac:dyDescent="0.25">
      <c r="A1698">
        <v>1696</v>
      </c>
      <c r="B1698" t="s">
        <v>24</v>
      </c>
      <c r="C1698" t="s">
        <v>54</v>
      </c>
      <c r="D1698" t="s">
        <v>55</v>
      </c>
      <c r="E1698">
        <v>11</v>
      </c>
      <c r="F1698" t="s">
        <v>37</v>
      </c>
      <c r="G1698">
        <v>100</v>
      </c>
      <c r="H1698" t="s">
        <v>27</v>
      </c>
      <c r="I1698" t="s">
        <v>38</v>
      </c>
      <c r="J1698" t="s">
        <v>36</v>
      </c>
      <c r="K1698" t="s">
        <v>30</v>
      </c>
      <c r="L1698" t="s">
        <v>31</v>
      </c>
      <c r="M1698">
        <v>3</v>
      </c>
      <c r="N1698" t="s">
        <v>32</v>
      </c>
      <c r="O1698" t="s">
        <v>33</v>
      </c>
      <c r="P1698">
        <v>16.209800000000001</v>
      </c>
      <c r="Q1698">
        <v>335846.62900000002</v>
      </c>
      <c r="R1698">
        <v>3065025.0679000001</v>
      </c>
      <c r="S1698">
        <v>335862.48300000001</v>
      </c>
      <c r="T1698">
        <v>3065021.6905</v>
      </c>
      <c r="U1698">
        <v>1.6209999999999999E-2</v>
      </c>
    </row>
    <row r="1699" spans="1:21" x14ac:dyDescent="0.25">
      <c r="A1699">
        <v>1697</v>
      </c>
      <c r="B1699" t="s">
        <v>24</v>
      </c>
      <c r="C1699" t="s">
        <v>54</v>
      </c>
      <c r="D1699" t="s">
        <v>55</v>
      </c>
      <c r="E1699">
        <v>11</v>
      </c>
      <c r="F1699" t="s">
        <v>37</v>
      </c>
      <c r="G1699">
        <v>100</v>
      </c>
      <c r="H1699" t="s">
        <v>27</v>
      </c>
      <c r="I1699" t="s">
        <v>38</v>
      </c>
      <c r="J1699" t="s">
        <v>36</v>
      </c>
      <c r="K1699" t="s">
        <v>30</v>
      </c>
      <c r="L1699" t="s">
        <v>31</v>
      </c>
      <c r="M1699">
        <v>3</v>
      </c>
      <c r="N1699" t="s">
        <v>32</v>
      </c>
      <c r="O1699" t="s">
        <v>33</v>
      </c>
      <c r="P1699">
        <v>12.6655</v>
      </c>
      <c r="Q1699">
        <v>335862.48300000001</v>
      </c>
      <c r="R1699">
        <v>3065021.6905</v>
      </c>
      <c r="S1699">
        <v>335874.78879999998</v>
      </c>
      <c r="T1699">
        <v>3065024.6874000002</v>
      </c>
      <c r="U1699">
        <v>1.2664999999999999E-2</v>
      </c>
    </row>
    <row r="1700" spans="1:21" x14ac:dyDescent="0.25">
      <c r="A1700">
        <v>1698</v>
      </c>
      <c r="B1700" t="s">
        <v>24</v>
      </c>
      <c r="C1700" t="s">
        <v>54</v>
      </c>
      <c r="D1700" t="s">
        <v>55</v>
      </c>
      <c r="E1700">
        <v>11</v>
      </c>
      <c r="F1700" t="s">
        <v>37</v>
      </c>
      <c r="G1700">
        <v>100</v>
      </c>
      <c r="H1700" t="s">
        <v>27</v>
      </c>
      <c r="I1700" t="s">
        <v>38</v>
      </c>
      <c r="J1700" t="s">
        <v>36</v>
      </c>
      <c r="K1700" t="s">
        <v>30</v>
      </c>
      <c r="L1700" t="s">
        <v>31</v>
      </c>
      <c r="M1700">
        <v>3</v>
      </c>
      <c r="N1700" t="s">
        <v>32</v>
      </c>
      <c r="O1700" t="s">
        <v>33</v>
      </c>
      <c r="P1700">
        <v>8.5380900000000004</v>
      </c>
      <c r="Q1700">
        <v>335874.78879999998</v>
      </c>
      <c r="R1700">
        <v>3065024.6874000002</v>
      </c>
      <c r="S1700">
        <v>335879.42839999998</v>
      </c>
      <c r="T1700">
        <v>3065031.8549000002</v>
      </c>
      <c r="U1700">
        <v>8.5380000000000005E-3</v>
      </c>
    </row>
    <row r="1701" spans="1:21" x14ac:dyDescent="0.25">
      <c r="A1701">
        <v>1699</v>
      </c>
      <c r="B1701" t="s">
        <v>24</v>
      </c>
      <c r="C1701" t="s">
        <v>54</v>
      </c>
      <c r="D1701" t="s">
        <v>55</v>
      </c>
      <c r="E1701">
        <v>11</v>
      </c>
      <c r="F1701" t="s">
        <v>37</v>
      </c>
      <c r="G1701">
        <v>100</v>
      </c>
      <c r="H1701" t="s">
        <v>27</v>
      </c>
      <c r="I1701" t="s">
        <v>38</v>
      </c>
      <c r="J1701" t="s">
        <v>36</v>
      </c>
      <c r="K1701" t="s">
        <v>30</v>
      </c>
      <c r="L1701" t="s">
        <v>31</v>
      </c>
      <c r="M1701">
        <v>3</v>
      </c>
      <c r="N1701" t="s">
        <v>32</v>
      </c>
      <c r="O1701" t="s">
        <v>33</v>
      </c>
      <c r="P1701">
        <v>14.3748</v>
      </c>
      <c r="Q1701">
        <v>335879.42839999998</v>
      </c>
      <c r="R1701">
        <v>3065031.8549000002</v>
      </c>
      <c r="S1701">
        <v>335883.7022</v>
      </c>
      <c r="T1701">
        <v>3065045.5797000001</v>
      </c>
      <c r="U1701">
        <v>1.4375000000000001E-2</v>
      </c>
    </row>
    <row r="1702" spans="1:21" x14ac:dyDescent="0.25">
      <c r="A1702">
        <v>1700</v>
      </c>
      <c r="B1702" t="s">
        <v>24</v>
      </c>
      <c r="C1702" t="s">
        <v>54</v>
      </c>
      <c r="D1702" t="s">
        <v>55</v>
      </c>
      <c r="E1702">
        <v>11</v>
      </c>
      <c r="F1702" t="s">
        <v>37</v>
      </c>
      <c r="G1702">
        <v>100</v>
      </c>
      <c r="H1702" t="s">
        <v>27</v>
      </c>
      <c r="I1702" t="s">
        <v>38</v>
      </c>
      <c r="J1702" t="s">
        <v>36</v>
      </c>
      <c r="K1702" t="s">
        <v>30</v>
      </c>
      <c r="L1702" t="s">
        <v>31</v>
      </c>
      <c r="M1702">
        <v>3</v>
      </c>
      <c r="N1702" t="s">
        <v>32</v>
      </c>
      <c r="O1702" t="s">
        <v>33</v>
      </c>
      <c r="P1702">
        <v>15.063599999999999</v>
      </c>
      <c r="Q1702">
        <v>335883.7022</v>
      </c>
      <c r="R1702">
        <v>3065045.5797000001</v>
      </c>
      <c r="S1702">
        <v>335892.04849999998</v>
      </c>
      <c r="T1702">
        <v>3065058.1197000002</v>
      </c>
      <c r="U1702">
        <v>1.5063999999999999E-2</v>
      </c>
    </row>
    <row r="1703" spans="1:21" x14ac:dyDescent="0.25">
      <c r="A1703">
        <v>1701</v>
      </c>
      <c r="B1703" t="s">
        <v>24</v>
      </c>
      <c r="C1703" t="s">
        <v>54</v>
      </c>
      <c r="D1703" t="s">
        <v>55</v>
      </c>
      <c r="E1703">
        <v>11</v>
      </c>
      <c r="F1703" t="s">
        <v>37</v>
      </c>
      <c r="G1703">
        <v>100</v>
      </c>
      <c r="H1703" t="s">
        <v>27</v>
      </c>
      <c r="I1703" t="s">
        <v>38</v>
      </c>
      <c r="J1703" t="s">
        <v>36</v>
      </c>
      <c r="K1703" t="s">
        <v>30</v>
      </c>
      <c r="L1703" t="s">
        <v>31</v>
      </c>
      <c r="M1703">
        <v>3</v>
      </c>
      <c r="N1703" t="s">
        <v>32</v>
      </c>
      <c r="O1703" t="s">
        <v>33</v>
      </c>
      <c r="P1703">
        <v>9.4886599999999994</v>
      </c>
      <c r="Q1703">
        <v>335892.04849999998</v>
      </c>
      <c r="R1703">
        <v>3065058.1197000002</v>
      </c>
      <c r="S1703">
        <v>335892.17660000001</v>
      </c>
      <c r="T1703">
        <v>3065067.6074999999</v>
      </c>
      <c r="U1703">
        <v>9.4889999999999992E-3</v>
      </c>
    </row>
    <row r="1704" spans="1:21" x14ac:dyDescent="0.25">
      <c r="A1704">
        <v>1702</v>
      </c>
      <c r="B1704" t="s">
        <v>24</v>
      </c>
      <c r="C1704" t="s">
        <v>54</v>
      </c>
      <c r="D1704" t="s">
        <v>55</v>
      </c>
      <c r="E1704">
        <v>11</v>
      </c>
      <c r="F1704" t="s">
        <v>37</v>
      </c>
      <c r="G1704">
        <v>100</v>
      </c>
      <c r="H1704" t="s">
        <v>27</v>
      </c>
      <c r="I1704" t="s">
        <v>38</v>
      </c>
      <c r="J1704" t="s">
        <v>36</v>
      </c>
      <c r="K1704" t="s">
        <v>30</v>
      </c>
      <c r="L1704" t="s">
        <v>31</v>
      </c>
      <c r="M1704">
        <v>3</v>
      </c>
      <c r="N1704" t="s">
        <v>32</v>
      </c>
      <c r="O1704" t="s">
        <v>33</v>
      </c>
      <c r="P1704">
        <v>12.704800000000001</v>
      </c>
      <c r="Q1704">
        <v>335892.17660000001</v>
      </c>
      <c r="R1704">
        <v>3065067.6074999999</v>
      </c>
      <c r="S1704">
        <v>335881.82789999997</v>
      </c>
      <c r="T1704">
        <v>3065074.9775</v>
      </c>
      <c r="U1704">
        <v>1.2704999999999999E-2</v>
      </c>
    </row>
    <row r="1705" spans="1:21" x14ac:dyDescent="0.25">
      <c r="A1705">
        <v>1703</v>
      </c>
      <c r="B1705" t="s">
        <v>24</v>
      </c>
      <c r="C1705" t="s">
        <v>54</v>
      </c>
      <c r="D1705" t="s">
        <v>55</v>
      </c>
      <c r="E1705">
        <v>11</v>
      </c>
      <c r="F1705" t="s">
        <v>37</v>
      </c>
      <c r="G1705">
        <v>100</v>
      </c>
      <c r="H1705" t="s">
        <v>27</v>
      </c>
      <c r="I1705" t="s">
        <v>38</v>
      </c>
      <c r="J1705" t="s">
        <v>36</v>
      </c>
      <c r="K1705" t="s">
        <v>30</v>
      </c>
      <c r="L1705" t="s">
        <v>31</v>
      </c>
      <c r="M1705">
        <v>3</v>
      </c>
      <c r="N1705" t="s">
        <v>32</v>
      </c>
      <c r="O1705" t="s">
        <v>33</v>
      </c>
      <c r="P1705">
        <v>7.28634</v>
      </c>
      <c r="Q1705">
        <v>335881.82789999997</v>
      </c>
      <c r="R1705">
        <v>3065074.9775</v>
      </c>
      <c r="S1705">
        <v>335881.0172</v>
      </c>
      <c r="T1705">
        <v>3065082.2185999998</v>
      </c>
      <c r="U1705">
        <v>7.2859999999999999E-3</v>
      </c>
    </row>
    <row r="1706" spans="1:21" x14ac:dyDescent="0.25">
      <c r="A1706">
        <v>1704</v>
      </c>
      <c r="B1706" t="s">
        <v>24</v>
      </c>
      <c r="C1706" t="s">
        <v>54</v>
      </c>
      <c r="D1706" t="s">
        <v>55</v>
      </c>
      <c r="E1706">
        <v>11</v>
      </c>
      <c r="F1706" t="s">
        <v>37</v>
      </c>
      <c r="G1706">
        <v>100</v>
      </c>
      <c r="H1706" t="s">
        <v>27</v>
      </c>
      <c r="I1706" t="s">
        <v>38</v>
      </c>
      <c r="J1706" t="s">
        <v>36</v>
      </c>
      <c r="K1706" t="s">
        <v>30</v>
      </c>
      <c r="L1706" t="s">
        <v>31</v>
      </c>
      <c r="M1706">
        <v>3</v>
      </c>
      <c r="N1706" t="s">
        <v>32</v>
      </c>
      <c r="O1706" t="s">
        <v>33</v>
      </c>
      <c r="P1706">
        <v>14.6997</v>
      </c>
      <c r="Q1706">
        <v>335881.0172</v>
      </c>
      <c r="R1706">
        <v>3065082.2185999998</v>
      </c>
      <c r="S1706">
        <v>335887.19439999998</v>
      </c>
      <c r="T1706">
        <v>3065095.5573999998</v>
      </c>
      <c r="U1706">
        <v>1.47E-2</v>
      </c>
    </row>
    <row r="1707" spans="1:21" x14ac:dyDescent="0.25">
      <c r="A1707">
        <v>1705</v>
      </c>
      <c r="B1707" t="s">
        <v>24</v>
      </c>
      <c r="C1707" t="s">
        <v>54</v>
      </c>
      <c r="D1707" t="s">
        <v>55</v>
      </c>
      <c r="E1707">
        <v>11</v>
      </c>
      <c r="F1707" t="s">
        <v>37</v>
      </c>
      <c r="G1707">
        <v>100</v>
      </c>
      <c r="H1707" t="s">
        <v>27</v>
      </c>
      <c r="I1707" t="s">
        <v>38</v>
      </c>
      <c r="J1707" t="s">
        <v>36</v>
      </c>
      <c r="K1707" t="s">
        <v>30</v>
      </c>
      <c r="L1707" t="s">
        <v>31</v>
      </c>
      <c r="M1707">
        <v>3</v>
      </c>
      <c r="N1707" t="s">
        <v>32</v>
      </c>
      <c r="O1707" t="s">
        <v>33</v>
      </c>
      <c r="P1707">
        <v>47.656300000000002</v>
      </c>
      <c r="Q1707">
        <v>335887.19439999998</v>
      </c>
      <c r="R1707">
        <v>3065095.5573999998</v>
      </c>
      <c r="S1707">
        <v>335907.2205</v>
      </c>
      <c r="T1707">
        <v>3065138.8018</v>
      </c>
      <c r="U1707">
        <v>4.7655999999999997E-2</v>
      </c>
    </row>
    <row r="1708" spans="1:21" x14ac:dyDescent="0.25">
      <c r="A1708">
        <v>1706</v>
      </c>
      <c r="B1708" t="s">
        <v>24</v>
      </c>
      <c r="C1708" t="s">
        <v>54</v>
      </c>
      <c r="D1708" t="s">
        <v>55</v>
      </c>
      <c r="E1708">
        <v>11</v>
      </c>
      <c r="F1708" t="s">
        <v>37</v>
      </c>
      <c r="G1708">
        <v>100</v>
      </c>
      <c r="H1708" t="s">
        <v>27</v>
      </c>
      <c r="I1708" t="s">
        <v>38</v>
      </c>
      <c r="J1708" t="s">
        <v>36</v>
      </c>
      <c r="K1708" t="s">
        <v>30</v>
      </c>
      <c r="L1708" t="s">
        <v>31</v>
      </c>
      <c r="M1708">
        <v>3</v>
      </c>
      <c r="N1708" t="s">
        <v>32</v>
      </c>
      <c r="O1708" t="s">
        <v>33</v>
      </c>
      <c r="P1708">
        <v>18.8264</v>
      </c>
      <c r="Q1708">
        <v>335907.2205</v>
      </c>
      <c r="R1708">
        <v>3065138.8018</v>
      </c>
      <c r="S1708">
        <v>335915.17359999998</v>
      </c>
      <c r="T1708">
        <v>3065155.8657999998</v>
      </c>
      <c r="U1708">
        <v>1.8825999999999999E-2</v>
      </c>
    </row>
    <row r="1709" spans="1:21" x14ac:dyDescent="0.25">
      <c r="A1709">
        <v>1707</v>
      </c>
      <c r="B1709" t="s">
        <v>24</v>
      </c>
      <c r="C1709" t="s">
        <v>54</v>
      </c>
      <c r="D1709" t="s">
        <v>55</v>
      </c>
      <c r="E1709">
        <v>11</v>
      </c>
      <c r="F1709" t="s">
        <v>37</v>
      </c>
      <c r="G1709">
        <v>100</v>
      </c>
      <c r="H1709" t="s">
        <v>27</v>
      </c>
      <c r="I1709" t="s">
        <v>38</v>
      </c>
      <c r="J1709" t="s">
        <v>36</v>
      </c>
      <c r="K1709" t="s">
        <v>30</v>
      </c>
      <c r="L1709" t="s">
        <v>31</v>
      </c>
      <c r="M1709">
        <v>3</v>
      </c>
      <c r="N1709" t="s">
        <v>32</v>
      </c>
      <c r="O1709" t="s">
        <v>33</v>
      </c>
      <c r="P1709">
        <v>81.058599999999998</v>
      </c>
      <c r="Q1709">
        <v>335915.17359999998</v>
      </c>
      <c r="R1709">
        <v>3065155.8657999998</v>
      </c>
      <c r="S1709">
        <v>335942.0992</v>
      </c>
      <c r="T1709">
        <v>3065232.3217000002</v>
      </c>
      <c r="U1709">
        <v>8.1059000000000006E-2</v>
      </c>
    </row>
    <row r="1710" spans="1:21" x14ac:dyDescent="0.25">
      <c r="A1710">
        <v>1708</v>
      </c>
      <c r="B1710" t="s">
        <v>24</v>
      </c>
      <c r="C1710" t="s">
        <v>54</v>
      </c>
      <c r="D1710" t="s">
        <v>55</v>
      </c>
      <c r="E1710">
        <v>11</v>
      </c>
      <c r="F1710" t="s">
        <v>37</v>
      </c>
      <c r="G1710">
        <v>100</v>
      </c>
      <c r="H1710" t="s">
        <v>27</v>
      </c>
      <c r="I1710" t="s">
        <v>38</v>
      </c>
      <c r="J1710" t="s">
        <v>36</v>
      </c>
      <c r="K1710" t="s">
        <v>30</v>
      </c>
      <c r="L1710" t="s">
        <v>31</v>
      </c>
      <c r="M1710">
        <v>3</v>
      </c>
      <c r="N1710" t="s">
        <v>32</v>
      </c>
      <c r="O1710" t="s">
        <v>33</v>
      </c>
      <c r="P1710">
        <v>61.472200000000001</v>
      </c>
      <c r="Q1710">
        <v>335942.0992</v>
      </c>
      <c r="R1710">
        <v>3065232.3217000002</v>
      </c>
      <c r="S1710">
        <v>335962.41600000003</v>
      </c>
      <c r="T1710">
        <v>3065290.3393999999</v>
      </c>
      <c r="U1710">
        <v>6.1471999999999999E-2</v>
      </c>
    </row>
    <row r="1711" spans="1:21" x14ac:dyDescent="0.25">
      <c r="A1711">
        <v>1709</v>
      </c>
      <c r="B1711" t="s">
        <v>24</v>
      </c>
      <c r="C1711" t="s">
        <v>54</v>
      </c>
      <c r="D1711" t="s">
        <v>55</v>
      </c>
      <c r="E1711">
        <v>11</v>
      </c>
      <c r="F1711" t="s">
        <v>37</v>
      </c>
      <c r="G1711">
        <v>100</v>
      </c>
      <c r="H1711" t="s">
        <v>27</v>
      </c>
      <c r="I1711" t="s">
        <v>38</v>
      </c>
      <c r="J1711" t="s">
        <v>36</v>
      </c>
      <c r="K1711" t="s">
        <v>30</v>
      </c>
      <c r="L1711" t="s">
        <v>31</v>
      </c>
      <c r="M1711">
        <v>3</v>
      </c>
      <c r="N1711" t="s">
        <v>32</v>
      </c>
      <c r="O1711" t="s">
        <v>33</v>
      </c>
      <c r="P1711">
        <v>34.808300000000003</v>
      </c>
      <c r="Q1711">
        <v>335962.41600000003</v>
      </c>
      <c r="R1711">
        <v>3065290.3393999999</v>
      </c>
      <c r="S1711">
        <v>335977.37670000002</v>
      </c>
      <c r="T1711">
        <v>3065321.7686000001</v>
      </c>
      <c r="U1711">
        <v>3.4807999999999999E-2</v>
      </c>
    </row>
    <row r="1712" spans="1:21" x14ac:dyDescent="0.25">
      <c r="A1712">
        <v>1710</v>
      </c>
      <c r="B1712" t="s">
        <v>24</v>
      </c>
      <c r="C1712" t="s">
        <v>54</v>
      </c>
      <c r="D1712" t="s">
        <v>55</v>
      </c>
      <c r="E1712">
        <v>11</v>
      </c>
      <c r="F1712" t="s">
        <v>37</v>
      </c>
      <c r="G1712">
        <v>100</v>
      </c>
      <c r="H1712" t="s">
        <v>27</v>
      </c>
      <c r="I1712" t="s">
        <v>38</v>
      </c>
      <c r="J1712" t="s">
        <v>36</v>
      </c>
      <c r="K1712" t="s">
        <v>30</v>
      </c>
      <c r="L1712" t="s">
        <v>31</v>
      </c>
      <c r="M1712">
        <v>3</v>
      </c>
      <c r="N1712" t="s">
        <v>32</v>
      </c>
      <c r="O1712" t="s">
        <v>33</v>
      </c>
      <c r="P1712">
        <v>19.476700000000001</v>
      </c>
      <c r="Q1712">
        <v>335977.37670000002</v>
      </c>
      <c r="R1712">
        <v>3065321.7686000001</v>
      </c>
      <c r="S1712">
        <v>335987.5943</v>
      </c>
      <c r="T1712">
        <v>3065338.35</v>
      </c>
      <c r="U1712">
        <v>1.9477000000000001E-2</v>
      </c>
    </row>
    <row r="1713" spans="1:21" x14ac:dyDescent="0.25">
      <c r="A1713">
        <v>1711</v>
      </c>
      <c r="B1713" t="s">
        <v>24</v>
      </c>
      <c r="C1713" t="s">
        <v>54</v>
      </c>
      <c r="D1713" t="s">
        <v>55</v>
      </c>
      <c r="E1713">
        <v>11</v>
      </c>
      <c r="F1713" t="s">
        <v>37</v>
      </c>
      <c r="G1713">
        <v>100</v>
      </c>
      <c r="H1713" t="s">
        <v>27</v>
      </c>
      <c r="I1713" t="s">
        <v>38</v>
      </c>
      <c r="J1713" t="s">
        <v>36</v>
      </c>
      <c r="K1713" t="s">
        <v>30</v>
      </c>
      <c r="L1713" t="s">
        <v>31</v>
      </c>
      <c r="M1713">
        <v>3</v>
      </c>
      <c r="N1713" t="s">
        <v>32</v>
      </c>
      <c r="O1713" t="s">
        <v>33</v>
      </c>
      <c r="P1713">
        <v>22.139600000000002</v>
      </c>
      <c r="Q1713">
        <v>335987.5943</v>
      </c>
      <c r="R1713">
        <v>3065338.35</v>
      </c>
      <c r="S1713">
        <v>336005.93219999998</v>
      </c>
      <c r="T1713">
        <v>3065350.7549000001</v>
      </c>
      <c r="U1713">
        <v>2.214E-2</v>
      </c>
    </row>
    <row r="1714" spans="1:21" x14ac:dyDescent="0.25">
      <c r="A1714">
        <v>1712</v>
      </c>
      <c r="B1714" t="s">
        <v>24</v>
      </c>
      <c r="C1714" t="s">
        <v>54</v>
      </c>
      <c r="D1714" t="s">
        <v>55</v>
      </c>
      <c r="E1714">
        <v>11</v>
      </c>
      <c r="F1714" t="s">
        <v>37</v>
      </c>
      <c r="G1714">
        <v>100</v>
      </c>
      <c r="H1714" t="s">
        <v>27</v>
      </c>
      <c r="I1714" t="s">
        <v>38</v>
      </c>
      <c r="J1714" t="s">
        <v>36</v>
      </c>
      <c r="K1714" t="s">
        <v>30</v>
      </c>
      <c r="L1714" t="s">
        <v>31</v>
      </c>
      <c r="M1714">
        <v>3</v>
      </c>
      <c r="N1714" t="s">
        <v>32</v>
      </c>
      <c r="O1714" t="s">
        <v>33</v>
      </c>
      <c r="P1714">
        <v>13.136100000000001</v>
      </c>
      <c r="Q1714">
        <v>336005.93219999998</v>
      </c>
      <c r="R1714">
        <v>3065350.7549000001</v>
      </c>
      <c r="S1714">
        <v>336015.14380000002</v>
      </c>
      <c r="T1714">
        <v>3065360.1198999998</v>
      </c>
      <c r="U1714">
        <v>1.3136E-2</v>
      </c>
    </row>
    <row r="1715" spans="1:21" x14ac:dyDescent="0.25">
      <c r="A1715">
        <v>1713</v>
      </c>
      <c r="B1715" t="s">
        <v>24</v>
      </c>
      <c r="C1715" t="s">
        <v>54</v>
      </c>
      <c r="D1715" t="s">
        <v>55</v>
      </c>
      <c r="E1715">
        <v>11</v>
      </c>
      <c r="F1715" t="s">
        <v>37</v>
      </c>
      <c r="G1715">
        <v>100</v>
      </c>
      <c r="H1715" t="s">
        <v>27</v>
      </c>
      <c r="I1715" t="s">
        <v>38</v>
      </c>
      <c r="J1715" t="s">
        <v>36</v>
      </c>
      <c r="K1715" t="s">
        <v>30</v>
      </c>
      <c r="L1715" t="s">
        <v>31</v>
      </c>
      <c r="M1715">
        <v>3</v>
      </c>
      <c r="N1715" t="s">
        <v>32</v>
      </c>
      <c r="O1715" t="s">
        <v>33</v>
      </c>
      <c r="P1715">
        <v>2.2667700000000002</v>
      </c>
      <c r="Q1715">
        <v>336015.14380000002</v>
      </c>
      <c r="R1715">
        <v>3065360.1198999998</v>
      </c>
      <c r="S1715">
        <v>336016.97879999998</v>
      </c>
      <c r="T1715">
        <v>3065361.4506999999</v>
      </c>
      <c r="U1715">
        <v>2.2669999999999999E-3</v>
      </c>
    </row>
    <row r="1716" spans="1:21" x14ac:dyDescent="0.25">
      <c r="A1716">
        <v>1714</v>
      </c>
      <c r="B1716" t="s">
        <v>24</v>
      </c>
      <c r="C1716" t="s">
        <v>54</v>
      </c>
      <c r="D1716" t="s">
        <v>55</v>
      </c>
      <c r="E1716">
        <v>11</v>
      </c>
      <c r="F1716" t="s">
        <v>42</v>
      </c>
      <c r="G1716">
        <v>240</v>
      </c>
      <c r="H1716" t="s">
        <v>27</v>
      </c>
      <c r="I1716" t="s">
        <v>38</v>
      </c>
      <c r="J1716" t="s">
        <v>36</v>
      </c>
      <c r="K1716" t="s">
        <v>49</v>
      </c>
      <c r="L1716" t="s">
        <v>31</v>
      </c>
      <c r="M1716">
        <v>3</v>
      </c>
      <c r="N1716" t="s">
        <v>32</v>
      </c>
      <c r="O1716" t="s">
        <v>33</v>
      </c>
      <c r="P1716">
        <v>0.71645700000000001</v>
      </c>
      <c r="Q1716">
        <v>336016.97879999998</v>
      </c>
      <c r="R1716">
        <v>3065361.4506999999</v>
      </c>
      <c r="S1716">
        <v>336016.39642200002</v>
      </c>
      <c r="T1716">
        <v>3065361.8680099999</v>
      </c>
      <c r="U1716">
        <v>7.1599999999999995E-4</v>
      </c>
    </row>
    <row r="1717" spans="1:21" x14ac:dyDescent="0.25">
      <c r="A1717">
        <v>1715</v>
      </c>
      <c r="B1717" t="s">
        <v>24</v>
      </c>
      <c r="C1717" t="s">
        <v>54</v>
      </c>
      <c r="D1717" t="s">
        <v>55</v>
      </c>
      <c r="E1717">
        <v>11</v>
      </c>
      <c r="F1717" t="s">
        <v>42</v>
      </c>
      <c r="G1717">
        <v>240</v>
      </c>
      <c r="H1717" t="s">
        <v>27</v>
      </c>
      <c r="I1717" t="s">
        <v>38</v>
      </c>
      <c r="J1717" t="s">
        <v>36</v>
      </c>
      <c r="K1717" t="s">
        <v>49</v>
      </c>
      <c r="L1717" t="s">
        <v>31</v>
      </c>
      <c r="M1717">
        <v>3</v>
      </c>
      <c r="N1717" t="s">
        <v>32</v>
      </c>
      <c r="O1717" t="s">
        <v>33</v>
      </c>
      <c r="P1717">
        <v>43.562600000000003</v>
      </c>
      <c r="Q1717">
        <v>336016.39642200002</v>
      </c>
      <c r="R1717">
        <v>3065361.8680099999</v>
      </c>
      <c r="S1717">
        <v>335980.98619999998</v>
      </c>
      <c r="T1717">
        <v>3065387.2415</v>
      </c>
      <c r="U1717">
        <v>4.3562999999999998E-2</v>
      </c>
    </row>
    <row r="1718" spans="1:21" x14ac:dyDescent="0.25">
      <c r="A1718">
        <v>1716</v>
      </c>
      <c r="B1718" t="s">
        <v>24</v>
      </c>
      <c r="C1718" t="s">
        <v>54</v>
      </c>
      <c r="D1718" t="s">
        <v>55</v>
      </c>
      <c r="E1718">
        <v>11</v>
      </c>
      <c r="F1718" t="s">
        <v>37</v>
      </c>
      <c r="G1718">
        <v>100</v>
      </c>
      <c r="H1718" t="s">
        <v>27</v>
      </c>
      <c r="I1718" t="s">
        <v>38</v>
      </c>
      <c r="J1718" t="s">
        <v>36</v>
      </c>
      <c r="K1718" t="s">
        <v>30</v>
      </c>
      <c r="L1718" t="s">
        <v>31</v>
      </c>
      <c r="M1718">
        <v>3</v>
      </c>
      <c r="N1718" t="s">
        <v>32</v>
      </c>
      <c r="O1718" t="s">
        <v>33</v>
      </c>
      <c r="P1718">
        <v>48.095999999999997</v>
      </c>
      <c r="Q1718">
        <v>335980.98619999998</v>
      </c>
      <c r="R1718">
        <v>3065387.2415</v>
      </c>
      <c r="S1718">
        <v>336026.19040000002</v>
      </c>
      <c r="T1718">
        <v>3065370.8157000002</v>
      </c>
      <c r="U1718">
        <v>4.8096E-2</v>
      </c>
    </row>
    <row r="1719" spans="1:21" x14ac:dyDescent="0.25">
      <c r="A1719">
        <v>1717</v>
      </c>
      <c r="B1719" t="s">
        <v>24</v>
      </c>
      <c r="C1719" t="s">
        <v>54</v>
      </c>
      <c r="D1719" t="s">
        <v>55</v>
      </c>
      <c r="E1719">
        <v>11</v>
      </c>
      <c r="F1719" t="s">
        <v>37</v>
      </c>
      <c r="G1719">
        <v>100</v>
      </c>
      <c r="H1719" t="s">
        <v>27</v>
      </c>
      <c r="I1719" t="s">
        <v>38</v>
      </c>
      <c r="J1719" t="s">
        <v>36</v>
      </c>
      <c r="K1719" t="s">
        <v>30</v>
      </c>
      <c r="L1719" t="s">
        <v>31</v>
      </c>
      <c r="M1719">
        <v>3</v>
      </c>
      <c r="N1719" t="s">
        <v>32</v>
      </c>
      <c r="O1719" t="s">
        <v>33</v>
      </c>
      <c r="P1719">
        <v>45.376100000000001</v>
      </c>
      <c r="Q1719">
        <v>336026.19040000002</v>
      </c>
      <c r="R1719">
        <v>3065370.8157000002</v>
      </c>
      <c r="S1719">
        <v>336068.67570000002</v>
      </c>
      <c r="T1719">
        <v>3065354.8786999998</v>
      </c>
      <c r="U1719">
        <v>4.5376E-2</v>
      </c>
    </row>
    <row r="1720" spans="1:21" x14ac:dyDescent="0.25">
      <c r="A1720">
        <v>1718</v>
      </c>
      <c r="B1720" t="s">
        <v>24</v>
      </c>
      <c r="C1720" t="s">
        <v>54</v>
      </c>
      <c r="D1720" t="s">
        <v>55</v>
      </c>
      <c r="E1720">
        <v>11</v>
      </c>
      <c r="F1720" t="s">
        <v>37</v>
      </c>
      <c r="G1720">
        <v>100</v>
      </c>
      <c r="H1720" t="s">
        <v>27</v>
      </c>
      <c r="I1720" t="s">
        <v>38</v>
      </c>
      <c r="J1720" t="s">
        <v>36</v>
      </c>
      <c r="K1720" t="s">
        <v>30</v>
      </c>
      <c r="L1720" t="s">
        <v>31</v>
      </c>
      <c r="M1720">
        <v>3</v>
      </c>
      <c r="N1720" t="s">
        <v>32</v>
      </c>
      <c r="O1720" t="s">
        <v>33</v>
      </c>
      <c r="P1720">
        <v>64.171700000000001</v>
      </c>
      <c r="Q1720">
        <v>336068.67570000002</v>
      </c>
      <c r="R1720">
        <v>3065354.8786999998</v>
      </c>
      <c r="S1720">
        <v>336129.26130000001</v>
      </c>
      <c r="T1720">
        <v>3065333.727</v>
      </c>
      <c r="U1720">
        <v>6.4172000000000007E-2</v>
      </c>
    </row>
    <row r="1721" spans="1:21" x14ac:dyDescent="0.25">
      <c r="A1721">
        <v>1719</v>
      </c>
      <c r="B1721" t="s">
        <v>24</v>
      </c>
      <c r="C1721" t="s">
        <v>54</v>
      </c>
      <c r="D1721" t="s">
        <v>55</v>
      </c>
      <c r="E1721">
        <v>11</v>
      </c>
      <c r="F1721" t="s">
        <v>37</v>
      </c>
      <c r="G1721">
        <v>100</v>
      </c>
      <c r="H1721" t="s">
        <v>27</v>
      </c>
      <c r="I1721" t="s">
        <v>38</v>
      </c>
      <c r="J1721" t="s">
        <v>36</v>
      </c>
      <c r="K1721" t="s">
        <v>30</v>
      </c>
      <c r="L1721" t="s">
        <v>31</v>
      </c>
      <c r="M1721">
        <v>3</v>
      </c>
      <c r="N1721" t="s">
        <v>32</v>
      </c>
      <c r="O1721" t="s">
        <v>33</v>
      </c>
      <c r="P1721">
        <v>65.931799999999996</v>
      </c>
      <c r="Q1721">
        <v>336129.26130000001</v>
      </c>
      <c r="R1721">
        <v>3065333.727</v>
      </c>
      <c r="S1721">
        <v>336190.71879999997</v>
      </c>
      <c r="T1721">
        <v>3065309.8527000002</v>
      </c>
      <c r="U1721">
        <v>6.5932000000000004E-2</v>
      </c>
    </row>
    <row r="1722" spans="1:21" x14ac:dyDescent="0.25">
      <c r="A1722">
        <v>1720</v>
      </c>
      <c r="B1722" t="s">
        <v>24</v>
      </c>
      <c r="C1722" t="s">
        <v>54</v>
      </c>
      <c r="D1722" t="s">
        <v>55</v>
      </c>
      <c r="E1722">
        <v>11</v>
      </c>
      <c r="F1722" t="s">
        <v>37</v>
      </c>
      <c r="G1722">
        <v>100</v>
      </c>
      <c r="H1722" t="s">
        <v>27</v>
      </c>
      <c r="I1722" t="s">
        <v>38</v>
      </c>
      <c r="J1722" t="s">
        <v>36</v>
      </c>
      <c r="K1722" t="s">
        <v>30</v>
      </c>
      <c r="L1722" t="s">
        <v>31</v>
      </c>
      <c r="M1722">
        <v>3</v>
      </c>
      <c r="N1722" t="s">
        <v>32</v>
      </c>
      <c r="O1722" t="s">
        <v>33</v>
      </c>
      <c r="P1722">
        <v>1.29678</v>
      </c>
      <c r="Q1722">
        <v>336190.71879999997</v>
      </c>
      <c r="R1722">
        <v>3065309.8527000002</v>
      </c>
      <c r="S1722">
        <v>336191.91291000001</v>
      </c>
      <c r="T1722">
        <v>3065309.3470000001</v>
      </c>
      <c r="U1722">
        <v>1.297E-3</v>
      </c>
    </row>
    <row r="1723" spans="1:21" x14ac:dyDescent="0.25">
      <c r="A1723">
        <v>1721</v>
      </c>
      <c r="B1723" t="s">
        <v>24</v>
      </c>
      <c r="C1723" t="s">
        <v>54</v>
      </c>
      <c r="D1723" t="s">
        <v>55</v>
      </c>
      <c r="E1723">
        <v>11</v>
      </c>
      <c r="F1723" t="s">
        <v>37</v>
      </c>
      <c r="G1723">
        <v>100</v>
      </c>
      <c r="H1723" t="s">
        <v>27</v>
      </c>
      <c r="I1723" t="s">
        <v>38</v>
      </c>
      <c r="J1723" t="s">
        <v>36</v>
      </c>
      <c r="K1723" t="s">
        <v>30</v>
      </c>
      <c r="L1723" t="s">
        <v>31</v>
      </c>
      <c r="M1723">
        <v>3</v>
      </c>
      <c r="N1723" t="s">
        <v>32</v>
      </c>
      <c r="O1723" t="s">
        <v>33</v>
      </c>
      <c r="P1723">
        <v>28.624700000000001</v>
      </c>
      <c r="Q1723">
        <v>336191.91291000001</v>
      </c>
      <c r="R1723">
        <v>3065309.3470000001</v>
      </c>
      <c r="S1723">
        <v>336218.27140000003</v>
      </c>
      <c r="T1723">
        <v>3065298.1842999998</v>
      </c>
      <c r="U1723">
        <v>2.8625000000000001E-2</v>
      </c>
    </row>
    <row r="1724" spans="1:21" x14ac:dyDescent="0.25">
      <c r="A1724">
        <v>1722</v>
      </c>
      <c r="B1724" t="s">
        <v>24</v>
      </c>
      <c r="C1724" t="s">
        <v>54</v>
      </c>
      <c r="D1724" t="s">
        <v>55</v>
      </c>
      <c r="E1724">
        <v>11</v>
      </c>
      <c r="F1724" t="s">
        <v>37</v>
      </c>
      <c r="G1724">
        <v>100</v>
      </c>
      <c r="H1724" t="s">
        <v>27</v>
      </c>
      <c r="I1724" t="s">
        <v>38</v>
      </c>
      <c r="J1724" t="s">
        <v>36</v>
      </c>
      <c r="K1724" t="s">
        <v>30</v>
      </c>
      <c r="L1724" t="s">
        <v>31</v>
      </c>
      <c r="M1724">
        <v>3</v>
      </c>
      <c r="N1724" t="s">
        <v>32</v>
      </c>
      <c r="O1724" t="s">
        <v>33</v>
      </c>
      <c r="P1724">
        <v>10.2197</v>
      </c>
      <c r="Q1724">
        <v>336218.27140000003</v>
      </c>
      <c r="R1724">
        <v>3065298.1842999998</v>
      </c>
      <c r="S1724">
        <v>336227.58889999997</v>
      </c>
      <c r="T1724">
        <v>3065293.9857999999</v>
      </c>
      <c r="U1724">
        <v>1.022E-2</v>
      </c>
    </row>
    <row r="1725" spans="1:21" x14ac:dyDescent="0.25">
      <c r="A1725">
        <v>1723</v>
      </c>
      <c r="B1725" t="s">
        <v>24</v>
      </c>
      <c r="C1725" t="s">
        <v>54</v>
      </c>
      <c r="D1725" t="s">
        <v>55</v>
      </c>
      <c r="E1725">
        <v>11</v>
      </c>
      <c r="F1725" t="s">
        <v>37</v>
      </c>
      <c r="G1725">
        <v>100</v>
      </c>
      <c r="H1725" t="s">
        <v>27</v>
      </c>
      <c r="I1725" t="s">
        <v>38</v>
      </c>
      <c r="J1725" t="s">
        <v>36</v>
      </c>
      <c r="K1725" t="s">
        <v>30</v>
      </c>
      <c r="L1725" t="s">
        <v>31</v>
      </c>
      <c r="M1725">
        <v>3</v>
      </c>
      <c r="N1725" t="s">
        <v>32</v>
      </c>
      <c r="O1725" t="s">
        <v>33</v>
      </c>
      <c r="P1725">
        <v>18.408100000000001</v>
      </c>
      <c r="Q1725">
        <v>335980.98619999998</v>
      </c>
      <c r="R1725">
        <v>3065387.2415</v>
      </c>
      <c r="S1725">
        <v>335966.60509999999</v>
      </c>
      <c r="T1725">
        <v>3065398.7324000001</v>
      </c>
      <c r="U1725">
        <v>1.8408000000000001E-2</v>
      </c>
    </row>
    <row r="1726" spans="1:21" x14ac:dyDescent="0.25">
      <c r="A1726">
        <v>1724</v>
      </c>
      <c r="B1726" t="s">
        <v>24</v>
      </c>
      <c r="C1726" t="s">
        <v>54</v>
      </c>
      <c r="D1726" t="s">
        <v>55</v>
      </c>
      <c r="E1726">
        <v>11</v>
      </c>
      <c r="F1726" t="s">
        <v>37</v>
      </c>
      <c r="G1726">
        <v>100</v>
      </c>
      <c r="H1726" t="s">
        <v>27</v>
      </c>
      <c r="I1726" t="s">
        <v>38</v>
      </c>
      <c r="J1726" t="s">
        <v>36</v>
      </c>
      <c r="K1726" t="s">
        <v>30</v>
      </c>
      <c r="L1726" t="s">
        <v>31</v>
      </c>
      <c r="M1726">
        <v>3</v>
      </c>
      <c r="N1726" t="s">
        <v>32</v>
      </c>
      <c r="O1726" t="s">
        <v>33</v>
      </c>
      <c r="P1726">
        <v>23.7317</v>
      </c>
      <c r="Q1726">
        <v>335966.60509999999</v>
      </c>
      <c r="R1726">
        <v>3065398.7324000001</v>
      </c>
      <c r="S1726">
        <v>335959.6433</v>
      </c>
      <c r="T1726">
        <v>3065421.42</v>
      </c>
      <c r="U1726">
        <v>2.3732E-2</v>
      </c>
    </row>
    <row r="1727" spans="1:21" x14ac:dyDescent="0.25">
      <c r="A1727">
        <v>1725</v>
      </c>
      <c r="B1727" t="s">
        <v>24</v>
      </c>
      <c r="C1727" t="s">
        <v>54</v>
      </c>
      <c r="D1727" t="s">
        <v>55</v>
      </c>
      <c r="E1727">
        <v>11</v>
      </c>
      <c r="F1727" t="s">
        <v>37</v>
      </c>
      <c r="G1727">
        <v>100</v>
      </c>
      <c r="H1727" t="s">
        <v>27</v>
      </c>
      <c r="I1727" t="s">
        <v>38</v>
      </c>
      <c r="J1727" t="s">
        <v>36</v>
      </c>
      <c r="K1727" t="s">
        <v>30</v>
      </c>
      <c r="L1727" t="s">
        <v>31</v>
      </c>
      <c r="M1727">
        <v>3</v>
      </c>
      <c r="N1727" t="s">
        <v>32</v>
      </c>
      <c r="O1727" t="s">
        <v>33</v>
      </c>
      <c r="P1727">
        <v>20.4133</v>
      </c>
      <c r="Q1727">
        <v>335959.6433</v>
      </c>
      <c r="R1727">
        <v>3065421.42</v>
      </c>
      <c r="S1727">
        <v>335958.10110000003</v>
      </c>
      <c r="T1727">
        <v>3065441.7749999999</v>
      </c>
      <c r="U1727">
        <v>2.0413000000000001E-2</v>
      </c>
    </row>
    <row r="1728" spans="1:21" x14ac:dyDescent="0.25">
      <c r="A1728">
        <v>1726</v>
      </c>
      <c r="B1728" t="s">
        <v>24</v>
      </c>
      <c r="C1728" t="s">
        <v>54</v>
      </c>
      <c r="D1728" t="s">
        <v>55</v>
      </c>
      <c r="E1728">
        <v>11</v>
      </c>
      <c r="F1728" t="s">
        <v>37</v>
      </c>
      <c r="G1728">
        <v>100</v>
      </c>
      <c r="H1728" t="s">
        <v>27</v>
      </c>
      <c r="I1728" t="s">
        <v>38</v>
      </c>
      <c r="J1728" t="s">
        <v>36</v>
      </c>
      <c r="K1728" t="s">
        <v>30</v>
      </c>
      <c r="L1728" t="s">
        <v>31</v>
      </c>
      <c r="M1728">
        <v>3</v>
      </c>
      <c r="N1728" t="s">
        <v>32</v>
      </c>
      <c r="O1728" t="s">
        <v>33</v>
      </c>
      <c r="P1728">
        <v>31.583200000000001</v>
      </c>
      <c r="Q1728">
        <v>335958.10110000003</v>
      </c>
      <c r="R1728">
        <v>3065441.7749999999</v>
      </c>
      <c r="S1728">
        <v>335988.2108</v>
      </c>
      <c r="T1728">
        <v>3065451.3095</v>
      </c>
      <c r="U1728">
        <v>3.1583E-2</v>
      </c>
    </row>
    <row r="1729" spans="1:21" x14ac:dyDescent="0.25">
      <c r="A1729">
        <v>1727</v>
      </c>
      <c r="B1729" t="s">
        <v>24</v>
      </c>
      <c r="C1729" t="s">
        <v>54</v>
      </c>
      <c r="D1729" t="s">
        <v>55</v>
      </c>
      <c r="E1729">
        <v>11</v>
      </c>
      <c r="F1729" t="s">
        <v>37</v>
      </c>
      <c r="G1729">
        <v>100</v>
      </c>
      <c r="H1729" t="s">
        <v>27</v>
      </c>
      <c r="I1729" t="s">
        <v>38</v>
      </c>
      <c r="J1729" t="s">
        <v>36</v>
      </c>
      <c r="K1729" t="s">
        <v>30</v>
      </c>
      <c r="L1729" t="s">
        <v>31</v>
      </c>
      <c r="M1729">
        <v>3</v>
      </c>
      <c r="N1729" t="s">
        <v>32</v>
      </c>
      <c r="O1729" t="s">
        <v>33</v>
      </c>
      <c r="P1729">
        <v>45.881799999999998</v>
      </c>
      <c r="Q1729">
        <v>335988.2108</v>
      </c>
      <c r="R1729">
        <v>3065451.3095</v>
      </c>
      <c r="S1729">
        <v>336024.9228</v>
      </c>
      <c r="T1729">
        <v>3065478.8297999999</v>
      </c>
      <c r="U1729">
        <v>4.5881999999999999E-2</v>
      </c>
    </row>
    <row r="1730" spans="1:21" x14ac:dyDescent="0.25">
      <c r="A1730">
        <v>1728</v>
      </c>
      <c r="B1730" t="s">
        <v>24</v>
      </c>
      <c r="C1730" t="s">
        <v>54</v>
      </c>
      <c r="D1730" t="s">
        <v>55</v>
      </c>
      <c r="E1730">
        <v>11</v>
      </c>
      <c r="F1730" t="s">
        <v>37</v>
      </c>
      <c r="G1730">
        <v>100</v>
      </c>
      <c r="H1730" t="s">
        <v>27</v>
      </c>
      <c r="I1730" t="s">
        <v>38</v>
      </c>
      <c r="J1730" t="s">
        <v>36</v>
      </c>
      <c r="K1730" t="s">
        <v>30</v>
      </c>
      <c r="L1730" t="s">
        <v>31</v>
      </c>
      <c r="M1730">
        <v>3</v>
      </c>
      <c r="N1730" t="s">
        <v>32</v>
      </c>
      <c r="O1730" t="s">
        <v>33</v>
      </c>
      <c r="P1730">
        <v>24.054300000000001</v>
      </c>
      <c r="Q1730">
        <v>335958.10110000003</v>
      </c>
      <c r="R1730">
        <v>3065441.7749999999</v>
      </c>
      <c r="S1730">
        <v>335960.69530000002</v>
      </c>
      <c r="T1730">
        <v>3065465.6889999998</v>
      </c>
      <c r="U1730">
        <v>2.4053999999999999E-2</v>
      </c>
    </row>
    <row r="1731" spans="1:21" x14ac:dyDescent="0.25">
      <c r="A1731">
        <v>1729</v>
      </c>
      <c r="B1731" t="s">
        <v>24</v>
      </c>
      <c r="C1731" t="s">
        <v>54</v>
      </c>
      <c r="D1731" t="s">
        <v>55</v>
      </c>
      <c r="E1731">
        <v>11</v>
      </c>
      <c r="F1731" t="s">
        <v>37</v>
      </c>
      <c r="G1731">
        <v>100</v>
      </c>
      <c r="H1731" t="s">
        <v>27</v>
      </c>
      <c r="I1731" t="s">
        <v>38</v>
      </c>
      <c r="J1731" t="s">
        <v>36</v>
      </c>
      <c r="K1731" t="s">
        <v>30</v>
      </c>
      <c r="L1731" t="s">
        <v>31</v>
      </c>
      <c r="M1731">
        <v>3</v>
      </c>
      <c r="N1731" t="s">
        <v>32</v>
      </c>
      <c r="O1731" t="s">
        <v>33</v>
      </c>
      <c r="P1731">
        <v>21.154499999999999</v>
      </c>
      <c r="Q1731">
        <v>335960.69530000002</v>
      </c>
      <c r="R1731">
        <v>3065465.6889999998</v>
      </c>
      <c r="S1731">
        <v>335962.87640000001</v>
      </c>
      <c r="T1731">
        <v>3065486.7308</v>
      </c>
      <c r="U1731">
        <v>2.1155E-2</v>
      </c>
    </row>
    <row r="1732" spans="1:21" x14ac:dyDescent="0.25">
      <c r="A1732">
        <v>1730</v>
      </c>
      <c r="B1732" t="s">
        <v>24</v>
      </c>
      <c r="C1732" t="s">
        <v>54</v>
      </c>
      <c r="D1732" t="s">
        <v>55</v>
      </c>
      <c r="E1732">
        <v>11</v>
      </c>
      <c r="F1732" t="s">
        <v>37</v>
      </c>
      <c r="G1732">
        <v>100</v>
      </c>
      <c r="H1732" t="s">
        <v>27</v>
      </c>
      <c r="I1732" t="s">
        <v>38</v>
      </c>
      <c r="J1732" t="s">
        <v>36</v>
      </c>
      <c r="K1732" t="s">
        <v>30</v>
      </c>
      <c r="L1732" t="s">
        <v>31</v>
      </c>
      <c r="M1732">
        <v>3</v>
      </c>
      <c r="N1732" t="s">
        <v>32</v>
      </c>
      <c r="O1732" t="s">
        <v>33</v>
      </c>
      <c r="P1732">
        <v>9.2403399999999998</v>
      </c>
      <c r="Q1732">
        <v>335962.87640000001</v>
      </c>
      <c r="R1732">
        <v>3065486.7308</v>
      </c>
      <c r="S1732">
        <v>335963.82909999997</v>
      </c>
      <c r="T1732">
        <v>3065495.9219</v>
      </c>
      <c r="U1732">
        <v>9.2399999999999999E-3</v>
      </c>
    </row>
    <row r="1733" spans="1:21" x14ac:dyDescent="0.25">
      <c r="A1733">
        <v>1731</v>
      </c>
      <c r="B1733" t="s">
        <v>24</v>
      </c>
      <c r="C1733" t="s">
        <v>54</v>
      </c>
      <c r="D1733" t="s">
        <v>55</v>
      </c>
      <c r="E1733">
        <v>11</v>
      </c>
      <c r="F1733" t="s">
        <v>37</v>
      </c>
      <c r="G1733">
        <v>100</v>
      </c>
      <c r="H1733" t="s">
        <v>27</v>
      </c>
      <c r="I1733" t="s">
        <v>38</v>
      </c>
      <c r="J1733" t="s">
        <v>36</v>
      </c>
      <c r="K1733" t="s">
        <v>30</v>
      </c>
      <c r="L1733" t="s">
        <v>31</v>
      </c>
      <c r="M1733">
        <v>3</v>
      </c>
      <c r="N1733" t="s">
        <v>32</v>
      </c>
      <c r="O1733" t="s">
        <v>33</v>
      </c>
      <c r="P1733">
        <v>42.532299999999999</v>
      </c>
      <c r="Q1733">
        <v>335963.82909999997</v>
      </c>
      <c r="R1733">
        <v>3065495.9219</v>
      </c>
      <c r="S1733">
        <v>335966.67340000003</v>
      </c>
      <c r="T1733">
        <v>3065538.3590000002</v>
      </c>
      <c r="U1733">
        <v>4.2532E-2</v>
      </c>
    </row>
    <row r="1734" spans="1:21" x14ac:dyDescent="0.25">
      <c r="A1734">
        <v>1732</v>
      </c>
      <c r="B1734" t="s">
        <v>24</v>
      </c>
      <c r="C1734" t="s">
        <v>54</v>
      </c>
      <c r="D1734" t="s">
        <v>55</v>
      </c>
      <c r="E1734">
        <v>11</v>
      </c>
      <c r="F1734" t="s">
        <v>37</v>
      </c>
      <c r="G1734">
        <v>100</v>
      </c>
      <c r="H1734" t="s">
        <v>27</v>
      </c>
      <c r="I1734" t="s">
        <v>38</v>
      </c>
      <c r="J1734" t="s">
        <v>36</v>
      </c>
      <c r="K1734" t="s">
        <v>30</v>
      </c>
      <c r="L1734" t="s">
        <v>31</v>
      </c>
      <c r="M1734">
        <v>3</v>
      </c>
      <c r="N1734" t="s">
        <v>32</v>
      </c>
      <c r="O1734" t="s">
        <v>33</v>
      </c>
      <c r="P1734">
        <v>28.9</v>
      </c>
      <c r="Q1734">
        <v>335966.67340000003</v>
      </c>
      <c r="R1734">
        <v>3065538.3590000002</v>
      </c>
      <c r="S1734">
        <v>335972.05359999998</v>
      </c>
      <c r="T1734">
        <v>3065566.7538000001</v>
      </c>
      <c r="U1734">
        <v>2.8899999999999999E-2</v>
      </c>
    </row>
    <row r="1735" spans="1:21" x14ac:dyDescent="0.25">
      <c r="A1735">
        <v>1733</v>
      </c>
      <c r="B1735" t="s">
        <v>24</v>
      </c>
      <c r="C1735" t="s">
        <v>54</v>
      </c>
      <c r="D1735" t="s">
        <v>55</v>
      </c>
      <c r="E1735">
        <v>11</v>
      </c>
      <c r="F1735" t="s">
        <v>37</v>
      </c>
      <c r="G1735">
        <v>100</v>
      </c>
      <c r="H1735" t="s">
        <v>27</v>
      </c>
      <c r="I1735" t="s">
        <v>38</v>
      </c>
      <c r="J1735" t="s">
        <v>36</v>
      </c>
      <c r="K1735" t="s">
        <v>30</v>
      </c>
      <c r="L1735" t="s">
        <v>31</v>
      </c>
      <c r="M1735">
        <v>3</v>
      </c>
      <c r="N1735" t="s">
        <v>32</v>
      </c>
      <c r="O1735" t="s">
        <v>33</v>
      </c>
      <c r="P1735">
        <v>33.359400000000001</v>
      </c>
      <c r="Q1735">
        <v>335972.05359999998</v>
      </c>
      <c r="R1735">
        <v>3065566.7538000001</v>
      </c>
      <c r="S1735">
        <v>335977.49479999999</v>
      </c>
      <c r="T1735">
        <v>3065599.6664999998</v>
      </c>
      <c r="U1735">
        <v>3.3359E-2</v>
      </c>
    </row>
    <row r="1736" spans="1:21" x14ac:dyDescent="0.25">
      <c r="A1736">
        <v>1734</v>
      </c>
      <c r="B1736" t="s">
        <v>24</v>
      </c>
      <c r="C1736" t="s">
        <v>54</v>
      </c>
      <c r="D1736" t="s">
        <v>55</v>
      </c>
      <c r="E1736">
        <v>11</v>
      </c>
      <c r="F1736" t="s">
        <v>42</v>
      </c>
      <c r="G1736">
        <v>240</v>
      </c>
      <c r="H1736" t="s">
        <v>27</v>
      </c>
      <c r="I1736" t="s">
        <v>38</v>
      </c>
      <c r="J1736" t="s">
        <v>36</v>
      </c>
      <c r="K1736" t="s">
        <v>49</v>
      </c>
      <c r="L1736" t="s">
        <v>31</v>
      </c>
      <c r="M1736">
        <v>3</v>
      </c>
      <c r="N1736" t="s">
        <v>32</v>
      </c>
      <c r="O1736" t="s">
        <v>33</v>
      </c>
      <c r="P1736">
        <v>47.0381</v>
      </c>
      <c r="Q1736">
        <v>335977.49479999999</v>
      </c>
      <c r="R1736">
        <v>3065599.6664999998</v>
      </c>
      <c r="S1736">
        <v>336016.90700000001</v>
      </c>
      <c r="T1736">
        <v>3065625.3424999998</v>
      </c>
      <c r="U1736">
        <v>4.7038000000000003E-2</v>
      </c>
    </row>
    <row r="1737" spans="1:21" x14ac:dyDescent="0.25">
      <c r="A1737">
        <v>1735</v>
      </c>
      <c r="B1737" t="s">
        <v>24</v>
      </c>
      <c r="C1737" t="s">
        <v>54</v>
      </c>
      <c r="D1737" t="s">
        <v>55</v>
      </c>
      <c r="E1737">
        <v>11</v>
      </c>
      <c r="F1737" t="s">
        <v>42</v>
      </c>
      <c r="G1737">
        <v>240</v>
      </c>
      <c r="H1737" t="s">
        <v>27</v>
      </c>
      <c r="I1737" t="s">
        <v>38</v>
      </c>
      <c r="J1737" t="s">
        <v>36</v>
      </c>
      <c r="K1737" t="s">
        <v>49</v>
      </c>
      <c r="L1737" t="s">
        <v>31</v>
      </c>
      <c r="M1737">
        <v>3</v>
      </c>
      <c r="N1737" t="s">
        <v>32</v>
      </c>
      <c r="O1737" t="s">
        <v>33</v>
      </c>
      <c r="P1737">
        <v>27.706700000000001</v>
      </c>
      <c r="Q1737">
        <v>336016.90700000001</v>
      </c>
      <c r="R1737">
        <v>3065625.3424999998</v>
      </c>
      <c r="S1737">
        <v>336044.61119999998</v>
      </c>
      <c r="T1737">
        <v>3065624.9685</v>
      </c>
      <c r="U1737">
        <v>2.7706999999999999E-2</v>
      </c>
    </row>
    <row r="1738" spans="1:21" x14ac:dyDescent="0.25">
      <c r="A1738">
        <v>1736</v>
      </c>
      <c r="B1738" t="s">
        <v>24</v>
      </c>
      <c r="C1738" t="s">
        <v>54</v>
      </c>
      <c r="D1738" t="s">
        <v>55</v>
      </c>
      <c r="E1738">
        <v>11</v>
      </c>
      <c r="F1738" t="s">
        <v>37</v>
      </c>
      <c r="G1738">
        <v>100</v>
      </c>
      <c r="H1738" t="s">
        <v>27</v>
      </c>
      <c r="I1738" t="s">
        <v>38</v>
      </c>
      <c r="J1738" t="s">
        <v>36</v>
      </c>
      <c r="K1738" t="s">
        <v>30</v>
      </c>
      <c r="L1738" t="s">
        <v>31</v>
      </c>
      <c r="M1738">
        <v>3</v>
      </c>
      <c r="N1738" t="s">
        <v>32</v>
      </c>
      <c r="O1738" t="s">
        <v>33</v>
      </c>
      <c r="P1738">
        <v>9.4953800000000008</v>
      </c>
      <c r="Q1738">
        <v>336190.71879999997</v>
      </c>
      <c r="R1738">
        <v>3065309.8527000002</v>
      </c>
      <c r="S1738">
        <v>336195.58110000001</v>
      </c>
      <c r="T1738">
        <v>3065318.0087000001</v>
      </c>
      <c r="U1738">
        <v>9.495E-3</v>
      </c>
    </row>
    <row r="1739" spans="1:21" x14ac:dyDescent="0.25">
      <c r="A1739">
        <v>1737</v>
      </c>
      <c r="B1739" t="s">
        <v>24</v>
      </c>
      <c r="C1739" t="s">
        <v>54</v>
      </c>
      <c r="D1739" t="s">
        <v>55</v>
      </c>
      <c r="E1739">
        <v>11</v>
      </c>
      <c r="F1739" t="s">
        <v>37</v>
      </c>
      <c r="G1739">
        <v>100</v>
      </c>
      <c r="H1739" t="s">
        <v>27</v>
      </c>
      <c r="I1739" t="s">
        <v>38</v>
      </c>
      <c r="J1739" t="s">
        <v>36</v>
      </c>
      <c r="K1739" t="s">
        <v>30</v>
      </c>
      <c r="L1739" t="s">
        <v>31</v>
      </c>
      <c r="M1739">
        <v>3</v>
      </c>
      <c r="N1739" t="s">
        <v>32</v>
      </c>
      <c r="O1739" t="s">
        <v>33</v>
      </c>
      <c r="P1739">
        <v>11.38</v>
      </c>
      <c r="Q1739">
        <v>336195.58110000001</v>
      </c>
      <c r="R1739">
        <v>3065318.0087000001</v>
      </c>
      <c r="S1739">
        <v>336201.40850000002</v>
      </c>
      <c r="T1739">
        <v>3065327.7834999999</v>
      </c>
      <c r="U1739">
        <v>1.1379999999999999E-2</v>
      </c>
    </row>
    <row r="1740" spans="1:21" x14ac:dyDescent="0.25">
      <c r="A1740">
        <v>1738</v>
      </c>
      <c r="B1740" t="s">
        <v>24</v>
      </c>
      <c r="C1740" t="s">
        <v>54</v>
      </c>
      <c r="D1740" t="s">
        <v>55</v>
      </c>
      <c r="E1740">
        <v>11</v>
      </c>
      <c r="F1740" t="s">
        <v>37</v>
      </c>
      <c r="G1740">
        <v>100</v>
      </c>
      <c r="H1740" t="s">
        <v>27</v>
      </c>
      <c r="I1740" t="s">
        <v>38</v>
      </c>
      <c r="J1740" t="s">
        <v>36</v>
      </c>
      <c r="K1740" t="s">
        <v>30</v>
      </c>
      <c r="L1740" t="s">
        <v>31</v>
      </c>
      <c r="M1740">
        <v>3</v>
      </c>
      <c r="N1740" t="s">
        <v>32</v>
      </c>
      <c r="O1740" t="s">
        <v>33</v>
      </c>
      <c r="P1740">
        <v>34.344299999999997</v>
      </c>
      <c r="Q1740">
        <v>336201.40850000002</v>
      </c>
      <c r="R1740">
        <v>3065327.7834999999</v>
      </c>
      <c r="S1740">
        <v>336214.10379999998</v>
      </c>
      <c r="T1740">
        <v>3065359.6952999998</v>
      </c>
      <c r="U1740">
        <v>3.4344E-2</v>
      </c>
    </row>
    <row r="1741" spans="1:21" x14ac:dyDescent="0.25">
      <c r="A1741">
        <v>1739</v>
      </c>
      <c r="B1741" t="s">
        <v>24</v>
      </c>
      <c r="C1741" t="s">
        <v>54</v>
      </c>
      <c r="D1741" t="s">
        <v>55</v>
      </c>
      <c r="E1741">
        <v>11</v>
      </c>
      <c r="F1741" t="s">
        <v>37</v>
      </c>
      <c r="G1741">
        <v>100</v>
      </c>
      <c r="H1741" t="s">
        <v>27</v>
      </c>
      <c r="I1741" t="s">
        <v>38</v>
      </c>
      <c r="J1741" t="s">
        <v>36</v>
      </c>
      <c r="K1741" t="s">
        <v>30</v>
      </c>
      <c r="L1741" t="s">
        <v>31</v>
      </c>
      <c r="M1741">
        <v>3</v>
      </c>
      <c r="N1741" t="s">
        <v>32</v>
      </c>
      <c r="O1741" t="s">
        <v>33</v>
      </c>
      <c r="P1741">
        <v>10.169</v>
      </c>
      <c r="Q1741">
        <v>336214.10379999998</v>
      </c>
      <c r="R1741">
        <v>3065359.6952999998</v>
      </c>
      <c r="S1741">
        <v>336208.76939999999</v>
      </c>
      <c r="T1741">
        <v>3065368.3528</v>
      </c>
      <c r="U1741">
        <v>1.0168999999999999E-2</v>
      </c>
    </row>
    <row r="1742" spans="1:21" x14ac:dyDescent="0.25">
      <c r="A1742">
        <v>1740</v>
      </c>
      <c r="B1742" t="s">
        <v>24</v>
      </c>
      <c r="C1742" t="s">
        <v>54</v>
      </c>
      <c r="D1742" t="s">
        <v>55</v>
      </c>
      <c r="E1742">
        <v>11</v>
      </c>
      <c r="F1742" t="s">
        <v>37</v>
      </c>
      <c r="G1742">
        <v>100</v>
      </c>
      <c r="H1742" t="s">
        <v>27</v>
      </c>
      <c r="I1742" t="s">
        <v>38</v>
      </c>
      <c r="J1742" t="s">
        <v>36</v>
      </c>
      <c r="K1742" t="s">
        <v>30</v>
      </c>
      <c r="L1742" t="s">
        <v>31</v>
      </c>
      <c r="M1742">
        <v>3</v>
      </c>
      <c r="N1742" t="s">
        <v>32</v>
      </c>
      <c r="O1742" t="s">
        <v>33</v>
      </c>
      <c r="P1742">
        <v>17.886299999999999</v>
      </c>
      <c r="Q1742">
        <v>336208.76939999999</v>
      </c>
      <c r="R1742">
        <v>3065368.3528</v>
      </c>
      <c r="S1742">
        <v>336215.35320000001</v>
      </c>
      <c r="T1742">
        <v>3065384.9833</v>
      </c>
      <c r="U1742">
        <v>1.7885999999999999E-2</v>
      </c>
    </row>
    <row r="1743" spans="1:21" x14ac:dyDescent="0.25">
      <c r="A1743">
        <v>1741</v>
      </c>
      <c r="B1743" t="s">
        <v>24</v>
      </c>
      <c r="C1743" t="s">
        <v>54</v>
      </c>
      <c r="D1743" t="s">
        <v>55</v>
      </c>
      <c r="E1743">
        <v>11</v>
      </c>
      <c r="F1743" t="s">
        <v>37</v>
      </c>
      <c r="G1743">
        <v>100</v>
      </c>
      <c r="H1743" t="s">
        <v>27</v>
      </c>
      <c r="I1743" t="s">
        <v>38</v>
      </c>
      <c r="J1743" t="s">
        <v>36</v>
      </c>
      <c r="K1743" t="s">
        <v>30</v>
      </c>
      <c r="L1743" t="s">
        <v>31</v>
      </c>
      <c r="M1743">
        <v>3</v>
      </c>
      <c r="N1743" t="s">
        <v>32</v>
      </c>
      <c r="O1743" t="s">
        <v>33</v>
      </c>
      <c r="P1743">
        <v>29.475000000000001</v>
      </c>
      <c r="Q1743">
        <v>336215.35320000001</v>
      </c>
      <c r="R1743">
        <v>3065384.9833</v>
      </c>
      <c r="S1743">
        <v>336226.17080000002</v>
      </c>
      <c r="T1743">
        <v>3065412.4015000002</v>
      </c>
      <c r="U1743">
        <v>2.9475000000000001E-2</v>
      </c>
    </row>
    <row r="1744" spans="1:21" x14ac:dyDescent="0.25">
      <c r="A1744">
        <v>1742</v>
      </c>
      <c r="B1744" t="s">
        <v>24</v>
      </c>
      <c r="C1744" t="s">
        <v>54</v>
      </c>
      <c r="D1744" t="s">
        <v>55</v>
      </c>
      <c r="E1744">
        <v>11</v>
      </c>
      <c r="F1744" t="s">
        <v>37</v>
      </c>
      <c r="G1744">
        <v>100</v>
      </c>
      <c r="H1744" t="s">
        <v>27</v>
      </c>
      <c r="I1744" t="s">
        <v>38</v>
      </c>
      <c r="J1744" t="s">
        <v>36</v>
      </c>
      <c r="K1744" t="s">
        <v>30</v>
      </c>
      <c r="L1744" t="s">
        <v>31</v>
      </c>
      <c r="M1744">
        <v>3</v>
      </c>
      <c r="N1744" t="s">
        <v>32</v>
      </c>
      <c r="O1744" t="s">
        <v>33</v>
      </c>
      <c r="P1744">
        <v>12.6838</v>
      </c>
      <c r="Q1744">
        <v>336226.17080000002</v>
      </c>
      <c r="R1744">
        <v>3065412.4015000002</v>
      </c>
      <c r="S1744">
        <v>336227.24969999999</v>
      </c>
      <c r="T1744">
        <v>3065425.0392999998</v>
      </c>
      <c r="U1744">
        <v>1.2684000000000001E-2</v>
      </c>
    </row>
    <row r="1745" spans="1:21" x14ac:dyDescent="0.25">
      <c r="A1745">
        <v>1743</v>
      </c>
      <c r="B1745" t="s">
        <v>24</v>
      </c>
      <c r="C1745" t="s">
        <v>54</v>
      </c>
      <c r="D1745" t="s">
        <v>55</v>
      </c>
      <c r="E1745">
        <v>11</v>
      </c>
      <c r="F1745" t="s">
        <v>37</v>
      </c>
      <c r="G1745">
        <v>100</v>
      </c>
      <c r="H1745" t="s">
        <v>27</v>
      </c>
      <c r="I1745" t="s">
        <v>38</v>
      </c>
      <c r="J1745" t="s">
        <v>36</v>
      </c>
      <c r="K1745" t="s">
        <v>30</v>
      </c>
      <c r="L1745" t="s">
        <v>31</v>
      </c>
      <c r="M1745">
        <v>3</v>
      </c>
      <c r="N1745" t="s">
        <v>32</v>
      </c>
      <c r="O1745" t="s">
        <v>33</v>
      </c>
      <c r="P1745">
        <v>33.042400000000001</v>
      </c>
      <c r="Q1745">
        <v>335701.50400000002</v>
      </c>
      <c r="R1745">
        <v>3064438.2080999999</v>
      </c>
      <c r="S1745">
        <v>335697.90990000003</v>
      </c>
      <c r="T1745">
        <v>3064405.3616999998</v>
      </c>
      <c r="U1745">
        <v>3.3042000000000002E-2</v>
      </c>
    </row>
    <row r="1746" spans="1:21" x14ac:dyDescent="0.25">
      <c r="A1746">
        <v>1744</v>
      </c>
      <c r="B1746" t="s">
        <v>24</v>
      </c>
      <c r="C1746" t="s">
        <v>54</v>
      </c>
      <c r="D1746" t="s">
        <v>55</v>
      </c>
      <c r="E1746">
        <v>11</v>
      </c>
      <c r="F1746" t="s">
        <v>37</v>
      </c>
      <c r="G1746">
        <v>100</v>
      </c>
      <c r="H1746" t="s">
        <v>27</v>
      </c>
      <c r="I1746" t="s">
        <v>38</v>
      </c>
      <c r="J1746" t="s">
        <v>36</v>
      </c>
      <c r="K1746" t="s">
        <v>30</v>
      </c>
      <c r="L1746" t="s">
        <v>31</v>
      </c>
      <c r="M1746">
        <v>3</v>
      </c>
      <c r="N1746" t="s">
        <v>32</v>
      </c>
      <c r="O1746" t="s">
        <v>33</v>
      </c>
      <c r="P1746">
        <v>31.975999999999999</v>
      </c>
      <c r="Q1746">
        <v>335981.4522</v>
      </c>
      <c r="R1746">
        <v>3064782.39</v>
      </c>
      <c r="S1746">
        <v>335991.14309999999</v>
      </c>
      <c r="T1746">
        <v>3064812.8621</v>
      </c>
      <c r="U1746">
        <v>3.1975999999999997E-2</v>
      </c>
    </row>
    <row r="1747" spans="1:21" x14ac:dyDescent="0.25">
      <c r="A1747">
        <v>1745</v>
      </c>
      <c r="B1747" t="s">
        <v>24</v>
      </c>
      <c r="C1747" t="s">
        <v>54</v>
      </c>
      <c r="D1747" t="s">
        <v>55</v>
      </c>
      <c r="E1747">
        <v>11</v>
      </c>
      <c r="F1747" t="s">
        <v>37</v>
      </c>
      <c r="G1747">
        <v>100</v>
      </c>
      <c r="H1747" t="s">
        <v>27</v>
      </c>
      <c r="I1747" t="s">
        <v>38</v>
      </c>
      <c r="J1747" t="s">
        <v>36</v>
      </c>
      <c r="K1747" t="s">
        <v>30</v>
      </c>
      <c r="L1747" t="s">
        <v>31</v>
      </c>
      <c r="M1747">
        <v>3</v>
      </c>
      <c r="N1747" t="s">
        <v>32</v>
      </c>
      <c r="O1747" t="s">
        <v>33</v>
      </c>
      <c r="P1747">
        <v>27.5443</v>
      </c>
      <c r="Q1747">
        <v>335991.14309999999</v>
      </c>
      <c r="R1747">
        <v>3064812.8621</v>
      </c>
      <c r="S1747">
        <v>335999.75229999999</v>
      </c>
      <c r="T1747">
        <v>3064839.0263999999</v>
      </c>
      <c r="U1747">
        <v>2.7543999999999999E-2</v>
      </c>
    </row>
    <row r="1748" spans="1:21" x14ac:dyDescent="0.25">
      <c r="A1748">
        <v>1746</v>
      </c>
      <c r="B1748" t="s">
        <v>24</v>
      </c>
      <c r="C1748" t="s">
        <v>54</v>
      </c>
      <c r="D1748" t="s">
        <v>55</v>
      </c>
      <c r="E1748">
        <v>11</v>
      </c>
      <c r="F1748" t="s">
        <v>37</v>
      </c>
      <c r="G1748">
        <v>100</v>
      </c>
      <c r="H1748" t="s">
        <v>27</v>
      </c>
      <c r="I1748" t="s">
        <v>38</v>
      </c>
      <c r="J1748" t="s">
        <v>36</v>
      </c>
      <c r="K1748" t="s">
        <v>30</v>
      </c>
      <c r="L1748" t="s">
        <v>31</v>
      </c>
      <c r="M1748">
        <v>3</v>
      </c>
      <c r="N1748" t="s">
        <v>32</v>
      </c>
      <c r="O1748" t="s">
        <v>33</v>
      </c>
      <c r="P1748">
        <v>37.636200000000002</v>
      </c>
      <c r="Q1748">
        <v>336035.93930000003</v>
      </c>
      <c r="R1748">
        <v>3064828.6828999999</v>
      </c>
      <c r="S1748">
        <v>335999.75229999999</v>
      </c>
      <c r="T1748">
        <v>3064839.0263999999</v>
      </c>
      <c r="U1748">
        <v>3.7636000000000003E-2</v>
      </c>
    </row>
    <row r="1749" spans="1:21" x14ac:dyDescent="0.25">
      <c r="A1749">
        <v>1747</v>
      </c>
      <c r="B1749" t="s">
        <v>24</v>
      </c>
      <c r="C1749" t="s">
        <v>56</v>
      </c>
      <c r="D1749" t="s">
        <v>57</v>
      </c>
      <c r="E1749">
        <v>11</v>
      </c>
      <c r="F1749" t="s">
        <v>42</v>
      </c>
      <c r="G1749">
        <v>300</v>
      </c>
      <c r="H1749" t="s">
        <v>27</v>
      </c>
      <c r="I1749" t="s">
        <v>38</v>
      </c>
      <c r="J1749" t="s">
        <v>36</v>
      </c>
      <c r="K1749" t="s">
        <v>49</v>
      </c>
      <c r="L1749" t="s">
        <v>31</v>
      </c>
      <c r="M1749">
        <v>3</v>
      </c>
      <c r="N1749" t="s">
        <v>32</v>
      </c>
      <c r="O1749" t="s">
        <v>33</v>
      </c>
      <c r="P1749">
        <v>5.3469600000000002</v>
      </c>
      <c r="Q1749">
        <v>336236.49300000002</v>
      </c>
      <c r="R1749">
        <v>3063405.7793000001</v>
      </c>
      <c r="S1749">
        <v>336233.93828499998</v>
      </c>
      <c r="T1749">
        <v>3063410.4764800002</v>
      </c>
      <c r="U1749">
        <v>5.3470000000000002E-3</v>
      </c>
    </row>
    <row r="1750" spans="1:21" x14ac:dyDescent="0.25">
      <c r="A1750">
        <v>1748</v>
      </c>
      <c r="B1750" t="s">
        <v>24</v>
      </c>
      <c r="C1750" t="s">
        <v>56</v>
      </c>
      <c r="D1750" t="s">
        <v>57</v>
      </c>
      <c r="E1750">
        <v>11</v>
      </c>
      <c r="F1750" t="s">
        <v>42</v>
      </c>
      <c r="G1750">
        <v>300</v>
      </c>
      <c r="H1750" t="s">
        <v>27</v>
      </c>
      <c r="I1750" t="s">
        <v>38</v>
      </c>
      <c r="J1750" t="s">
        <v>36</v>
      </c>
      <c r="K1750" t="s">
        <v>49</v>
      </c>
      <c r="L1750" t="s">
        <v>31</v>
      </c>
      <c r="M1750">
        <v>3</v>
      </c>
      <c r="N1750" t="s">
        <v>32</v>
      </c>
      <c r="O1750" t="s">
        <v>33</v>
      </c>
      <c r="P1750">
        <v>0.70125599999999999</v>
      </c>
      <c r="Q1750">
        <v>336222.89868699998</v>
      </c>
      <c r="R1750">
        <v>3063430.77422</v>
      </c>
      <c r="S1750">
        <v>336222.56363500003</v>
      </c>
      <c r="T1750">
        <v>3063431.3902599998</v>
      </c>
      <c r="U1750">
        <v>7.0100000000000002E-4</v>
      </c>
    </row>
    <row r="1751" spans="1:21" x14ac:dyDescent="0.25">
      <c r="A1751">
        <v>1749</v>
      </c>
      <c r="B1751" t="s">
        <v>24</v>
      </c>
      <c r="C1751" t="s">
        <v>56</v>
      </c>
      <c r="D1751" t="s">
        <v>57</v>
      </c>
      <c r="E1751">
        <v>11</v>
      </c>
      <c r="F1751" t="s">
        <v>42</v>
      </c>
      <c r="G1751">
        <v>300</v>
      </c>
      <c r="H1751" t="s">
        <v>27</v>
      </c>
      <c r="I1751" t="s">
        <v>38</v>
      </c>
      <c r="J1751" t="s">
        <v>36</v>
      </c>
      <c r="K1751" t="s">
        <v>49</v>
      </c>
      <c r="L1751" t="s">
        <v>31</v>
      </c>
      <c r="M1751">
        <v>3</v>
      </c>
      <c r="N1751" t="s">
        <v>32</v>
      </c>
      <c r="O1751" t="s">
        <v>33</v>
      </c>
      <c r="P1751">
        <v>2.6449699999999998</v>
      </c>
      <c r="Q1751">
        <v>336222.56363500003</v>
      </c>
      <c r="R1751">
        <v>3063431.3902599998</v>
      </c>
      <c r="S1751">
        <v>336221.29989999998</v>
      </c>
      <c r="T1751">
        <v>3063433.7138</v>
      </c>
      <c r="U1751">
        <v>2.6450000000000002E-3</v>
      </c>
    </row>
    <row r="1752" spans="1:21" x14ac:dyDescent="0.25">
      <c r="A1752">
        <v>1750</v>
      </c>
      <c r="B1752" t="s">
        <v>24</v>
      </c>
      <c r="C1752" t="s">
        <v>56</v>
      </c>
      <c r="D1752" t="s">
        <v>57</v>
      </c>
      <c r="E1752">
        <v>11</v>
      </c>
      <c r="F1752" t="s">
        <v>42</v>
      </c>
      <c r="G1752">
        <v>300</v>
      </c>
      <c r="H1752" t="s">
        <v>27</v>
      </c>
      <c r="I1752" t="s">
        <v>38</v>
      </c>
      <c r="J1752" t="s">
        <v>36</v>
      </c>
      <c r="K1752" t="s">
        <v>49</v>
      </c>
      <c r="L1752" t="s">
        <v>31</v>
      </c>
      <c r="M1752">
        <v>3</v>
      </c>
      <c r="N1752" t="s">
        <v>32</v>
      </c>
      <c r="O1752" t="s">
        <v>33</v>
      </c>
      <c r="P1752">
        <v>11.7845</v>
      </c>
      <c r="Q1752">
        <v>336231.60969000001</v>
      </c>
      <c r="R1752">
        <v>3063414.7579000001</v>
      </c>
      <c r="S1752">
        <v>336225.979185</v>
      </c>
      <c r="T1752">
        <v>3063425.11032</v>
      </c>
      <c r="U1752">
        <v>1.1785E-2</v>
      </c>
    </row>
    <row r="1753" spans="1:21" x14ac:dyDescent="0.25">
      <c r="A1753">
        <v>1751</v>
      </c>
      <c r="B1753" t="s">
        <v>24</v>
      </c>
      <c r="C1753" t="s">
        <v>56</v>
      </c>
      <c r="D1753" t="s">
        <v>57</v>
      </c>
      <c r="E1753">
        <v>11</v>
      </c>
      <c r="F1753" t="s">
        <v>42</v>
      </c>
      <c r="G1753">
        <v>300</v>
      </c>
      <c r="H1753" t="s">
        <v>27</v>
      </c>
      <c r="I1753" t="s">
        <v>38</v>
      </c>
      <c r="J1753" t="s">
        <v>36</v>
      </c>
      <c r="K1753" t="s">
        <v>49</v>
      </c>
      <c r="L1753" t="s">
        <v>31</v>
      </c>
      <c r="M1753">
        <v>3</v>
      </c>
      <c r="N1753" t="s">
        <v>32</v>
      </c>
      <c r="O1753" t="s">
        <v>33</v>
      </c>
      <c r="P1753">
        <v>5.61144</v>
      </c>
      <c r="Q1753">
        <v>336225.57976499997</v>
      </c>
      <c r="R1753">
        <v>3063425.8447099999</v>
      </c>
      <c r="S1753">
        <v>336222.89868699998</v>
      </c>
      <c r="T1753">
        <v>3063430.77422</v>
      </c>
      <c r="U1753">
        <v>5.6109999999999997E-3</v>
      </c>
    </row>
    <row r="1754" spans="1:21" x14ac:dyDescent="0.25">
      <c r="A1754">
        <v>1752</v>
      </c>
      <c r="B1754" t="s">
        <v>24</v>
      </c>
      <c r="C1754" t="s">
        <v>56</v>
      </c>
      <c r="D1754" t="s">
        <v>57</v>
      </c>
      <c r="E1754">
        <v>11</v>
      </c>
      <c r="F1754" t="s">
        <v>42</v>
      </c>
      <c r="G1754">
        <v>300</v>
      </c>
      <c r="H1754" t="s">
        <v>27</v>
      </c>
      <c r="I1754" t="s">
        <v>38</v>
      </c>
      <c r="J1754" t="s">
        <v>36</v>
      </c>
      <c r="K1754" t="s">
        <v>49</v>
      </c>
      <c r="L1754" t="s">
        <v>31</v>
      </c>
      <c r="M1754">
        <v>3</v>
      </c>
      <c r="N1754" t="s">
        <v>32</v>
      </c>
      <c r="O1754" t="s">
        <v>33</v>
      </c>
      <c r="P1754">
        <v>0.83597900000000003</v>
      </c>
      <c r="Q1754">
        <v>336225.979185</v>
      </c>
      <c r="R1754">
        <v>3063425.11032</v>
      </c>
      <c r="S1754">
        <v>336225.57976499997</v>
      </c>
      <c r="T1754">
        <v>3063425.8447099999</v>
      </c>
      <c r="U1754">
        <v>8.3600000000000005E-4</v>
      </c>
    </row>
    <row r="1755" spans="1:21" x14ac:dyDescent="0.25">
      <c r="A1755">
        <v>1753</v>
      </c>
      <c r="B1755" t="s">
        <v>24</v>
      </c>
      <c r="C1755" t="s">
        <v>56</v>
      </c>
      <c r="D1755" t="s">
        <v>57</v>
      </c>
      <c r="E1755">
        <v>11</v>
      </c>
      <c r="F1755" t="s">
        <v>42</v>
      </c>
      <c r="G1755">
        <v>300</v>
      </c>
      <c r="H1755" t="s">
        <v>27</v>
      </c>
      <c r="I1755" t="s">
        <v>38</v>
      </c>
      <c r="J1755" t="s">
        <v>36</v>
      </c>
      <c r="K1755" t="s">
        <v>49</v>
      </c>
      <c r="L1755" t="s">
        <v>31</v>
      </c>
      <c r="M1755">
        <v>3</v>
      </c>
      <c r="N1755" t="s">
        <v>32</v>
      </c>
      <c r="O1755" t="s">
        <v>33</v>
      </c>
      <c r="P1755">
        <v>4.8737000000000004</v>
      </c>
      <c r="Q1755">
        <v>336233.93828499998</v>
      </c>
      <c r="R1755">
        <v>3063410.4764800002</v>
      </c>
      <c r="S1755">
        <v>336231.60969000001</v>
      </c>
      <c r="T1755">
        <v>3063414.7579000001</v>
      </c>
      <c r="U1755">
        <v>4.8739999999999999E-3</v>
      </c>
    </row>
    <row r="1756" spans="1:21" x14ac:dyDescent="0.25">
      <c r="A1756">
        <v>1754</v>
      </c>
      <c r="B1756" t="s">
        <v>24</v>
      </c>
      <c r="C1756" t="s">
        <v>56</v>
      </c>
      <c r="D1756" t="s">
        <v>57</v>
      </c>
      <c r="E1756">
        <v>11</v>
      </c>
      <c r="F1756" t="s">
        <v>42</v>
      </c>
      <c r="G1756">
        <v>300</v>
      </c>
      <c r="H1756" t="s">
        <v>27</v>
      </c>
      <c r="I1756" t="s">
        <v>38</v>
      </c>
      <c r="J1756" t="s">
        <v>36</v>
      </c>
      <c r="K1756" t="s">
        <v>49</v>
      </c>
      <c r="L1756" t="s">
        <v>31</v>
      </c>
      <c r="M1756">
        <v>3</v>
      </c>
      <c r="N1756" t="s">
        <v>32</v>
      </c>
      <c r="O1756" t="s">
        <v>33</v>
      </c>
      <c r="P1756">
        <v>7.4055299999999997</v>
      </c>
      <c r="Q1756">
        <v>336221.29989999998</v>
      </c>
      <c r="R1756">
        <v>3063433.7138</v>
      </c>
      <c r="S1756">
        <v>336217.97231500002</v>
      </c>
      <c r="T1756">
        <v>3063440.3296099999</v>
      </c>
      <c r="U1756">
        <v>7.4060000000000003E-3</v>
      </c>
    </row>
    <row r="1757" spans="1:21" x14ac:dyDescent="0.25">
      <c r="A1757">
        <v>1755</v>
      </c>
      <c r="B1757" t="s">
        <v>24</v>
      </c>
      <c r="C1757" t="s">
        <v>56</v>
      </c>
      <c r="D1757" t="s">
        <v>57</v>
      </c>
      <c r="E1757">
        <v>11</v>
      </c>
      <c r="F1757" t="s">
        <v>42</v>
      </c>
      <c r="G1757">
        <v>300</v>
      </c>
      <c r="H1757" t="s">
        <v>27</v>
      </c>
      <c r="I1757" t="s">
        <v>38</v>
      </c>
      <c r="J1757" t="s">
        <v>36</v>
      </c>
      <c r="K1757" t="s">
        <v>49</v>
      </c>
      <c r="L1757" t="s">
        <v>31</v>
      </c>
      <c r="M1757">
        <v>3</v>
      </c>
      <c r="N1757" t="s">
        <v>32</v>
      </c>
      <c r="O1757" t="s">
        <v>33</v>
      </c>
      <c r="P1757">
        <v>0.58526800000000001</v>
      </c>
      <c r="Q1757">
        <v>336213.014983</v>
      </c>
      <c r="R1757">
        <v>3063450.1856399998</v>
      </c>
      <c r="S1757">
        <v>336212.75199999998</v>
      </c>
      <c r="T1757">
        <v>3063450.7085000002</v>
      </c>
      <c r="U1757">
        <v>5.8500000000000002E-4</v>
      </c>
    </row>
    <row r="1758" spans="1:21" x14ac:dyDescent="0.25">
      <c r="A1758">
        <v>1756</v>
      </c>
      <c r="B1758" t="s">
        <v>24</v>
      </c>
      <c r="C1758" t="s">
        <v>56</v>
      </c>
      <c r="D1758" t="s">
        <v>57</v>
      </c>
      <c r="E1758">
        <v>11</v>
      </c>
      <c r="F1758" t="s">
        <v>42</v>
      </c>
      <c r="G1758">
        <v>300</v>
      </c>
      <c r="H1758" t="s">
        <v>27</v>
      </c>
      <c r="I1758" t="s">
        <v>38</v>
      </c>
      <c r="J1758" t="s">
        <v>36</v>
      </c>
      <c r="K1758" t="s">
        <v>49</v>
      </c>
      <c r="L1758" t="s">
        <v>31</v>
      </c>
      <c r="M1758">
        <v>3</v>
      </c>
      <c r="N1758" t="s">
        <v>32</v>
      </c>
      <c r="O1758" t="s">
        <v>33</v>
      </c>
      <c r="P1758">
        <v>6.0016800000000003</v>
      </c>
      <c r="Q1758">
        <v>336215.71176699997</v>
      </c>
      <c r="R1758">
        <v>3063444.8239699998</v>
      </c>
      <c r="S1758">
        <v>336213.014983</v>
      </c>
      <c r="T1758">
        <v>3063450.1856399998</v>
      </c>
      <c r="U1758">
        <v>6.0020000000000004E-3</v>
      </c>
    </row>
    <row r="1759" spans="1:21" x14ac:dyDescent="0.25">
      <c r="A1759">
        <v>1757</v>
      </c>
      <c r="B1759" t="s">
        <v>24</v>
      </c>
      <c r="C1759" t="s">
        <v>56</v>
      </c>
      <c r="D1759" t="s">
        <v>57</v>
      </c>
      <c r="E1759">
        <v>11</v>
      </c>
      <c r="F1759" t="s">
        <v>42</v>
      </c>
      <c r="G1759">
        <v>300</v>
      </c>
      <c r="H1759" t="s">
        <v>27</v>
      </c>
      <c r="I1759" t="s">
        <v>38</v>
      </c>
      <c r="J1759" t="s">
        <v>36</v>
      </c>
      <c r="K1759" t="s">
        <v>49</v>
      </c>
      <c r="L1759" t="s">
        <v>31</v>
      </c>
      <c r="M1759">
        <v>3</v>
      </c>
      <c r="N1759" t="s">
        <v>32</v>
      </c>
      <c r="O1759" t="s">
        <v>33</v>
      </c>
      <c r="P1759">
        <v>2.9764599999999999</v>
      </c>
      <c r="Q1759">
        <v>336217.04920200002</v>
      </c>
      <c r="R1759">
        <v>3063442.1649199999</v>
      </c>
      <c r="S1759">
        <v>336215.71176699997</v>
      </c>
      <c r="T1759">
        <v>3063444.8239699998</v>
      </c>
      <c r="U1759">
        <v>2.9759999999999999E-3</v>
      </c>
    </row>
    <row r="1760" spans="1:21" x14ac:dyDescent="0.25">
      <c r="A1760">
        <v>1758</v>
      </c>
      <c r="B1760" t="s">
        <v>24</v>
      </c>
      <c r="C1760" t="s">
        <v>56</v>
      </c>
      <c r="D1760" t="s">
        <v>57</v>
      </c>
      <c r="E1760">
        <v>11</v>
      </c>
      <c r="F1760" t="s">
        <v>42</v>
      </c>
      <c r="G1760">
        <v>300</v>
      </c>
      <c r="H1760" t="s">
        <v>27</v>
      </c>
      <c r="I1760" t="s">
        <v>38</v>
      </c>
      <c r="J1760" t="s">
        <v>36</v>
      </c>
      <c r="K1760" t="s">
        <v>49</v>
      </c>
      <c r="L1760" t="s">
        <v>31</v>
      </c>
      <c r="M1760">
        <v>3</v>
      </c>
      <c r="N1760" t="s">
        <v>32</v>
      </c>
      <c r="O1760" t="s">
        <v>33</v>
      </c>
      <c r="P1760">
        <v>2.0543800000000001</v>
      </c>
      <c r="Q1760">
        <v>336217.97231500002</v>
      </c>
      <c r="R1760">
        <v>3063440.3296099999</v>
      </c>
      <c r="S1760">
        <v>336217.04920200002</v>
      </c>
      <c r="T1760">
        <v>3063442.1649199999</v>
      </c>
      <c r="U1760">
        <v>2.0539999999999998E-3</v>
      </c>
    </row>
    <row r="1761" spans="1:21" x14ac:dyDescent="0.25">
      <c r="A1761">
        <v>1759</v>
      </c>
      <c r="B1761" t="s">
        <v>24</v>
      </c>
      <c r="C1761" t="s">
        <v>56</v>
      </c>
      <c r="D1761" t="s">
        <v>57</v>
      </c>
      <c r="E1761">
        <v>11</v>
      </c>
      <c r="F1761" t="s">
        <v>42</v>
      </c>
      <c r="G1761">
        <v>300</v>
      </c>
      <c r="H1761" t="s">
        <v>27</v>
      </c>
      <c r="I1761" t="s">
        <v>38</v>
      </c>
      <c r="J1761" t="s">
        <v>36</v>
      </c>
      <c r="K1761" t="s">
        <v>49</v>
      </c>
      <c r="L1761" t="s">
        <v>31</v>
      </c>
      <c r="M1761">
        <v>3</v>
      </c>
      <c r="N1761" t="s">
        <v>32</v>
      </c>
      <c r="O1761" t="s">
        <v>33</v>
      </c>
      <c r="P1761">
        <v>5.1920599999999997</v>
      </c>
      <c r="Q1761">
        <v>336212.75199999998</v>
      </c>
      <c r="R1761">
        <v>3063450.7085000002</v>
      </c>
      <c r="S1761">
        <v>336208.99054700002</v>
      </c>
      <c r="T1761">
        <v>3063454.2874599998</v>
      </c>
      <c r="U1761">
        <v>5.1919999999999996E-3</v>
      </c>
    </row>
    <row r="1762" spans="1:21" x14ac:dyDescent="0.25">
      <c r="A1762">
        <v>1760</v>
      </c>
      <c r="B1762" t="s">
        <v>24</v>
      </c>
      <c r="C1762" t="s">
        <v>56</v>
      </c>
      <c r="D1762" t="s">
        <v>57</v>
      </c>
      <c r="E1762">
        <v>11</v>
      </c>
      <c r="F1762" t="s">
        <v>42</v>
      </c>
      <c r="G1762">
        <v>300</v>
      </c>
      <c r="H1762" t="s">
        <v>27</v>
      </c>
      <c r="I1762" t="s">
        <v>38</v>
      </c>
      <c r="J1762" t="s">
        <v>36</v>
      </c>
      <c r="K1762" t="s">
        <v>49</v>
      </c>
      <c r="L1762" t="s">
        <v>31</v>
      </c>
      <c r="M1762">
        <v>3</v>
      </c>
      <c r="N1762" t="s">
        <v>32</v>
      </c>
      <c r="O1762" t="s">
        <v>33</v>
      </c>
      <c r="P1762">
        <v>1.4757</v>
      </c>
      <c r="Q1762">
        <v>336200.09055999998</v>
      </c>
      <c r="R1762">
        <v>3063462.7556599998</v>
      </c>
      <c r="S1762">
        <v>336199.02147400001</v>
      </c>
      <c r="T1762">
        <v>3063463.7728800001</v>
      </c>
      <c r="U1762">
        <v>1.4760000000000001E-3</v>
      </c>
    </row>
    <row r="1763" spans="1:21" x14ac:dyDescent="0.25">
      <c r="A1763">
        <v>1761</v>
      </c>
      <c r="B1763" t="s">
        <v>24</v>
      </c>
      <c r="C1763" t="s">
        <v>56</v>
      </c>
      <c r="D1763" t="s">
        <v>57</v>
      </c>
      <c r="E1763">
        <v>11</v>
      </c>
      <c r="F1763" t="s">
        <v>42</v>
      </c>
      <c r="G1763">
        <v>300</v>
      </c>
      <c r="H1763" t="s">
        <v>27</v>
      </c>
      <c r="I1763" t="s">
        <v>38</v>
      </c>
      <c r="J1763" t="s">
        <v>36</v>
      </c>
      <c r="K1763" t="s">
        <v>49</v>
      </c>
      <c r="L1763" t="s">
        <v>31</v>
      </c>
      <c r="M1763">
        <v>3</v>
      </c>
      <c r="N1763" t="s">
        <v>32</v>
      </c>
      <c r="O1763" t="s">
        <v>33</v>
      </c>
      <c r="P1763">
        <v>6.24986</v>
      </c>
      <c r="Q1763">
        <v>336206.65117600001</v>
      </c>
      <c r="R1763">
        <v>3063456.5133400001</v>
      </c>
      <c r="S1763">
        <v>336202.12338800001</v>
      </c>
      <c r="T1763">
        <v>3063460.8214599998</v>
      </c>
      <c r="U1763">
        <v>6.2500000000000003E-3</v>
      </c>
    </row>
    <row r="1764" spans="1:21" x14ac:dyDescent="0.25">
      <c r="A1764">
        <v>1762</v>
      </c>
      <c r="B1764" t="s">
        <v>24</v>
      </c>
      <c r="C1764" t="s">
        <v>56</v>
      </c>
      <c r="D1764" t="s">
        <v>57</v>
      </c>
      <c r="E1764">
        <v>11</v>
      </c>
      <c r="F1764" t="s">
        <v>42</v>
      </c>
      <c r="G1764">
        <v>300</v>
      </c>
      <c r="H1764" t="s">
        <v>27</v>
      </c>
      <c r="I1764" t="s">
        <v>38</v>
      </c>
      <c r="J1764" t="s">
        <v>36</v>
      </c>
      <c r="K1764" t="s">
        <v>49</v>
      </c>
      <c r="L1764" t="s">
        <v>31</v>
      </c>
      <c r="M1764">
        <v>3</v>
      </c>
      <c r="N1764" t="s">
        <v>32</v>
      </c>
      <c r="O1764" t="s">
        <v>33</v>
      </c>
      <c r="P1764">
        <v>2.8059799999999999</v>
      </c>
      <c r="Q1764">
        <v>336202.12338800001</v>
      </c>
      <c r="R1764">
        <v>3063460.8214599998</v>
      </c>
      <c r="S1764">
        <v>336200.09055999998</v>
      </c>
      <c r="T1764">
        <v>3063462.7556599998</v>
      </c>
      <c r="U1764">
        <v>2.8059999999999999E-3</v>
      </c>
    </row>
    <row r="1765" spans="1:21" x14ac:dyDescent="0.25">
      <c r="A1765">
        <v>1763</v>
      </c>
      <c r="B1765" t="s">
        <v>24</v>
      </c>
      <c r="C1765" t="s">
        <v>56</v>
      </c>
      <c r="D1765" t="s">
        <v>57</v>
      </c>
      <c r="E1765">
        <v>11</v>
      </c>
      <c r="F1765" t="s">
        <v>42</v>
      </c>
      <c r="G1765">
        <v>300</v>
      </c>
      <c r="H1765" t="s">
        <v>27</v>
      </c>
      <c r="I1765" t="s">
        <v>38</v>
      </c>
      <c r="J1765" t="s">
        <v>36</v>
      </c>
      <c r="K1765" t="s">
        <v>49</v>
      </c>
      <c r="L1765" t="s">
        <v>31</v>
      </c>
      <c r="M1765">
        <v>3</v>
      </c>
      <c r="N1765" t="s">
        <v>32</v>
      </c>
      <c r="O1765" t="s">
        <v>33</v>
      </c>
      <c r="P1765">
        <v>0.78636899999999998</v>
      </c>
      <c r="Q1765">
        <v>336199.02147400001</v>
      </c>
      <c r="R1765">
        <v>3063463.7728800001</v>
      </c>
      <c r="S1765">
        <v>336198.451779</v>
      </c>
      <c r="T1765">
        <v>3063464.31494</v>
      </c>
      <c r="U1765">
        <v>7.8600000000000002E-4</v>
      </c>
    </row>
    <row r="1766" spans="1:21" x14ac:dyDescent="0.25">
      <c r="A1766">
        <v>1764</v>
      </c>
      <c r="B1766" t="s">
        <v>24</v>
      </c>
      <c r="C1766" t="s">
        <v>56</v>
      </c>
      <c r="D1766" t="s">
        <v>57</v>
      </c>
      <c r="E1766">
        <v>11</v>
      </c>
      <c r="F1766" t="s">
        <v>42</v>
      </c>
      <c r="G1766">
        <v>300</v>
      </c>
      <c r="H1766" t="s">
        <v>27</v>
      </c>
      <c r="I1766" t="s">
        <v>38</v>
      </c>
      <c r="J1766" t="s">
        <v>36</v>
      </c>
      <c r="K1766" t="s">
        <v>49</v>
      </c>
      <c r="L1766" t="s">
        <v>31</v>
      </c>
      <c r="M1766">
        <v>3</v>
      </c>
      <c r="N1766" t="s">
        <v>32</v>
      </c>
      <c r="O1766" t="s">
        <v>33</v>
      </c>
      <c r="P1766">
        <v>0.94579800000000003</v>
      </c>
      <c r="Q1766">
        <v>336207.33637099998</v>
      </c>
      <c r="R1766">
        <v>3063455.8613900002</v>
      </c>
      <c r="S1766">
        <v>336206.65117600001</v>
      </c>
      <c r="T1766">
        <v>3063456.5133400001</v>
      </c>
      <c r="U1766">
        <v>9.4600000000000001E-4</v>
      </c>
    </row>
    <row r="1767" spans="1:21" x14ac:dyDescent="0.25">
      <c r="A1767">
        <v>1765</v>
      </c>
      <c r="B1767" t="s">
        <v>24</v>
      </c>
      <c r="C1767" t="s">
        <v>56</v>
      </c>
      <c r="D1767" t="s">
        <v>57</v>
      </c>
      <c r="E1767">
        <v>11</v>
      </c>
      <c r="F1767" t="s">
        <v>42</v>
      </c>
      <c r="G1767">
        <v>300</v>
      </c>
      <c r="H1767" t="s">
        <v>27</v>
      </c>
      <c r="I1767" t="s">
        <v>38</v>
      </c>
      <c r="J1767" t="s">
        <v>36</v>
      </c>
      <c r="K1767" t="s">
        <v>49</v>
      </c>
      <c r="L1767" t="s">
        <v>31</v>
      </c>
      <c r="M1767">
        <v>3</v>
      </c>
      <c r="N1767" t="s">
        <v>32</v>
      </c>
      <c r="O1767" t="s">
        <v>33</v>
      </c>
      <c r="P1767">
        <v>2.7858999999999998</v>
      </c>
      <c r="Q1767">
        <v>336198.451779</v>
      </c>
      <c r="R1767">
        <v>3063464.31494</v>
      </c>
      <c r="S1767">
        <v>336196.43349999998</v>
      </c>
      <c r="T1767">
        <v>3063466.2352999998</v>
      </c>
      <c r="U1767">
        <v>2.7859999999999998E-3</v>
      </c>
    </row>
    <row r="1768" spans="1:21" x14ac:dyDescent="0.25">
      <c r="A1768">
        <v>1766</v>
      </c>
      <c r="B1768" t="s">
        <v>24</v>
      </c>
      <c r="C1768" t="s">
        <v>56</v>
      </c>
      <c r="D1768" t="s">
        <v>57</v>
      </c>
      <c r="E1768">
        <v>11</v>
      </c>
      <c r="F1768" t="s">
        <v>42</v>
      </c>
      <c r="G1768">
        <v>300</v>
      </c>
      <c r="H1768" t="s">
        <v>27</v>
      </c>
      <c r="I1768" t="s">
        <v>38</v>
      </c>
      <c r="J1768" t="s">
        <v>36</v>
      </c>
      <c r="K1768" t="s">
        <v>49</v>
      </c>
      <c r="L1768" t="s">
        <v>31</v>
      </c>
      <c r="M1768">
        <v>3</v>
      </c>
      <c r="N1768" t="s">
        <v>32</v>
      </c>
      <c r="O1768" t="s">
        <v>33</v>
      </c>
      <c r="P1768">
        <v>2.2833199999999998</v>
      </c>
      <c r="Q1768">
        <v>336208.99054700002</v>
      </c>
      <c r="R1768">
        <v>3063454.2874599998</v>
      </c>
      <c r="S1768">
        <v>336207.33637099998</v>
      </c>
      <c r="T1768">
        <v>3063455.8613900002</v>
      </c>
      <c r="U1768">
        <v>2.2829999999999999E-3</v>
      </c>
    </row>
    <row r="1769" spans="1:21" x14ac:dyDescent="0.25">
      <c r="A1769">
        <v>1767</v>
      </c>
      <c r="B1769" t="s">
        <v>24</v>
      </c>
      <c r="C1769" t="s">
        <v>56</v>
      </c>
      <c r="D1769" t="s">
        <v>57</v>
      </c>
      <c r="E1769">
        <v>11</v>
      </c>
      <c r="F1769" t="s">
        <v>37</v>
      </c>
      <c r="G1769">
        <v>100</v>
      </c>
      <c r="H1769" t="s">
        <v>27</v>
      </c>
      <c r="I1769" t="s">
        <v>38</v>
      </c>
      <c r="J1769" t="s">
        <v>36</v>
      </c>
      <c r="K1769" t="s">
        <v>30</v>
      </c>
      <c r="L1769" t="s">
        <v>31</v>
      </c>
      <c r="M1769">
        <v>3</v>
      </c>
      <c r="N1769" t="s">
        <v>32</v>
      </c>
      <c r="O1769" t="s">
        <v>33</v>
      </c>
      <c r="P1769">
        <v>14.233499999999999</v>
      </c>
      <c r="Q1769">
        <v>335983.17670000001</v>
      </c>
      <c r="R1769">
        <v>3063218.6518999999</v>
      </c>
      <c r="S1769">
        <v>335974.82919999998</v>
      </c>
      <c r="T1769">
        <v>3063207.1231999998</v>
      </c>
      <c r="U1769">
        <v>1.4233000000000001E-2</v>
      </c>
    </row>
    <row r="1770" spans="1:21" x14ac:dyDescent="0.25">
      <c r="A1770">
        <v>1768</v>
      </c>
      <c r="B1770" t="s">
        <v>24</v>
      </c>
      <c r="C1770" t="s">
        <v>56</v>
      </c>
      <c r="D1770" t="s">
        <v>57</v>
      </c>
      <c r="E1770">
        <v>11</v>
      </c>
      <c r="F1770" t="s">
        <v>37</v>
      </c>
      <c r="G1770">
        <v>100</v>
      </c>
      <c r="H1770" t="s">
        <v>27</v>
      </c>
      <c r="I1770" t="s">
        <v>38</v>
      </c>
      <c r="J1770" t="s">
        <v>36</v>
      </c>
      <c r="K1770" t="s">
        <v>30</v>
      </c>
      <c r="L1770" t="s">
        <v>31</v>
      </c>
      <c r="M1770">
        <v>3</v>
      </c>
      <c r="N1770" t="s">
        <v>32</v>
      </c>
      <c r="O1770" t="s">
        <v>33</v>
      </c>
      <c r="P1770">
        <v>2.3290199999999999</v>
      </c>
      <c r="Q1770">
        <v>335974.82919999998</v>
      </c>
      <c r="R1770">
        <v>3063207.1231999998</v>
      </c>
      <c r="S1770">
        <v>335973.15600000002</v>
      </c>
      <c r="T1770">
        <v>3063205.5030999999</v>
      </c>
      <c r="U1770">
        <v>2.3289999999999999E-3</v>
      </c>
    </row>
    <row r="1771" spans="1:21" x14ac:dyDescent="0.25">
      <c r="A1771">
        <v>1769</v>
      </c>
      <c r="B1771" t="s">
        <v>24</v>
      </c>
      <c r="C1771" t="s">
        <v>56</v>
      </c>
      <c r="D1771" t="s">
        <v>57</v>
      </c>
      <c r="E1771">
        <v>11</v>
      </c>
      <c r="F1771" t="s">
        <v>37</v>
      </c>
      <c r="G1771">
        <v>100</v>
      </c>
      <c r="H1771" t="s">
        <v>27</v>
      </c>
      <c r="I1771" t="s">
        <v>38</v>
      </c>
      <c r="J1771" t="s">
        <v>36</v>
      </c>
      <c r="K1771" t="s">
        <v>30</v>
      </c>
      <c r="L1771" t="s">
        <v>31</v>
      </c>
      <c r="M1771">
        <v>3</v>
      </c>
      <c r="N1771" t="s">
        <v>32</v>
      </c>
      <c r="O1771" t="s">
        <v>33</v>
      </c>
      <c r="P1771">
        <v>13.0693</v>
      </c>
      <c r="Q1771">
        <v>335973.15600000002</v>
      </c>
      <c r="R1771">
        <v>3063205.5030999999</v>
      </c>
      <c r="S1771">
        <v>335961.37680000003</v>
      </c>
      <c r="T1771">
        <v>3063199.8413</v>
      </c>
      <c r="U1771">
        <v>1.3069000000000001E-2</v>
      </c>
    </row>
    <row r="1772" spans="1:21" x14ac:dyDescent="0.25">
      <c r="A1772">
        <v>1770</v>
      </c>
      <c r="B1772" t="s">
        <v>24</v>
      </c>
      <c r="C1772" t="s">
        <v>56</v>
      </c>
      <c r="D1772" t="s">
        <v>57</v>
      </c>
      <c r="E1772">
        <v>11</v>
      </c>
      <c r="F1772" t="s">
        <v>37</v>
      </c>
      <c r="G1772">
        <v>100</v>
      </c>
      <c r="H1772" t="s">
        <v>27</v>
      </c>
      <c r="I1772" t="s">
        <v>38</v>
      </c>
      <c r="J1772" t="s">
        <v>36</v>
      </c>
      <c r="K1772" t="s">
        <v>30</v>
      </c>
      <c r="L1772" t="s">
        <v>31</v>
      </c>
      <c r="M1772">
        <v>3</v>
      </c>
      <c r="N1772" t="s">
        <v>32</v>
      </c>
      <c r="O1772" t="s">
        <v>33</v>
      </c>
      <c r="P1772">
        <v>22.753</v>
      </c>
      <c r="Q1772">
        <v>335961.37680000003</v>
      </c>
      <c r="R1772">
        <v>3063199.8413</v>
      </c>
      <c r="S1772">
        <v>335938.66595400003</v>
      </c>
      <c r="T1772">
        <v>3063198.4573400002</v>
      </c>
      <c r="U1772">
        <v>2.2752999999999999E-2</v>
      </c>
    </row>
    <row r="1773" spans="1:21" x14ac:dyDescent="0.25">
      <c r="A1773">
        <v>1771</v>
      </c>
      <c r="B1773" t="s">
        <v>24</v>
      </c>
      <c r="C1773" t="s">
        <v>56</v>
      </c>
      <c r="D1773" t="s">
        <v>57</v>
      </c>
      <c r="E1773">
        <v>11</v>
      </c>
      <c r="F1773" t="s">
        <v>37</v>
      </c>
      <c r="G1773">
        <v>100</v>
      </c>
      <c r="H1773" t="s">
        <v>27</v>
      </c>
      <c r="I1773" t="s">
        <v>38</v>
      </c>
      <c r="J1773" t="s">
        <v>36</v>
      </c>
      <c r="K1773" t="s">
        <v>30</v>
      </c>
      <c r="L1773" t="s">
        <v>31</v>
      </c>
      <c r="M1773">
        <v>3</v>
      </c>
      <c r="N1773" t="s">
        <v>32</v>
      </c>
      <c r="O1773" t="s">
        <v>33</v>
      </c>
      <c r="P1773">
        <v>103.503</v>
      </c>
      <c r="Q1773">
        <v>335938.66595400003</v>
      </c>
      <c r="R1773">
        <v>3063198.4573400002</v>
      </c>
      <c r="S1773">
        <v>335835.3542</v>
      </c>
      <c r="T1773">
        <v>3063192.1617000001</v>
      </c>
      <c r="U1773">
        <v>0.103503</v>
      </c>
    </row>
    <row r="1774" spans="1:21" x14ac:dyDescent="0.25">
      <c r="A1774">
        <v>1772</v>
      </c>
      <c r="B1774" t="s">
        <v>24</v>
      </c>
      <c r="C1774" t="s">
        <v>56</v>
      </c>
      <c r="D1774" t="s">
        <v>57</v>
      </c>
      <c r="E1774">
        <v>11</v>
      </c>
      <c r="F1774" t="s">
        <v>37</v>
      </c>
      <c r="G1774">
        <v>100</v>
      </c>
      <c r="H1774" t="s">
        <v>27</v>
      </c>
      <c r="I1774" t="s">
        <v>38</v>
      </c>
      <c r="J1774" t="s">
        <v>36</v>
      </c>
      <c r="K1774" t="s">
        <v>30</v>
      </c>
      <c r="L1774" t="s">
        <v>31</v>
      </c>
      <c r="M1774">
        <v>3</v>
      </c>
      <c r="N1774" t="s">
        <v>32</v>
      </c>
      <c r="O1774" t="s">
        <v>33</v>
      </c>
      <c r="P1774">
        <v>6.9267200000000004</v>
      </c>
      <c r="Q1774">
        <v>335835.3542</v>
      </c>
      <c r="R1774">
        <v>3063192.1617000001</v>
      </c>
      <c r="S1774">
        <v>335828.44030000002</v>
      </c>
      <c r="T1774">
        <v>3063191.7404</v>
      </c>
      <c r="U1774">
        <v>6.927E-3</v>
      </c>
    </row>
    <row r="1775" spans="1:21" x14ac:dyDescent="0.25">
      <c r="A1775">
        <v>1773</v>
      </c>
      <c r="B1775" t="s">
        <v>24</v>
      </c>
      <c r="C1775" t="s">
        <v>56</v>
      </c>
      <c r="D1775" t="s">
        <v>57</v>
      </c>
      <c r="E1775">
        <v>11</v>
      </c>
      <c r="F1775" t="s">
        <v>37</v>
      </c>
      <c r="G1775">
        <v>100</v>
      </c>
      <c r="H1775" t="s">
        <v>27</v>
      </c>
      <c r="I1775" t="s">
        <v>38</v>
      </c>
      <c r="J1775" t="s">
        <v>36</v>
      </c>
      <c r="K1775" t="s">
        <v>30</v>
      </c>
      <c r="L1775" t="s">
        <v>31</v>
      </c>
      <c r="M1775">
        <v>3</v>
      </c>
      <c r="N1775" t="s">
        <v>32</v>
      </c>
      <c r="O1775" t="s">
        <v>33</v>
      </c>
      <c r="P1775">
        <v>17.703800000000001</v>
      </c>
      <c r="Q1775">
        <v>335828.44030000002</v>
      </c>
      <c r="R1775">
        <v>3063191.7404</v>
      </c>
      <c r="S1775">
        <v>335825.75089999998</v>
      </c>
      <c r="T1775">
        <v>3063209.2387000001</v>
      </c>
      <c r="U1775">
        <v>1.7704000000000001E-2</v>
      </c>
    </row>
    <row r="1776" spans="1:21" x14ac:dyDescent="0.25">
      <c r="A1776">
        <v>1774</v>
      </c>
      <c r="B1776" t="s">
        <v>24</v>
      </c>
      <c r="C1776" t="s">
        <v>56</v>
      </c>
      <c r="D1776" t="s">
        <v>57</v>
      </c>
      <c r="E1776">
        <v>11</v>
      </c>
      <c r="F1776" t="s">
        <v>37</v>
      </c>
      <c r="G1776">
        <v>100</v>
      </c>
      <c r="H1776" t="s">
        <v>27</v>
      </c>
      <c r="I1776" t="s">
        <v>38</v>
      </c>
      <c r="J1776" t="s">
        <v>36</v>
      </c>
      <c r="K1776" t="s">
        <v>30</v>
      </c>
      <c r="L1776" t="s">
        <v>31</v>
      </c>
      <c r="M1776">
        <v>3</v>
      </c>
      <c r="N1776" t="s">
        <v>32</v>
      </c>
      <c r="O1776" t="s">
        <v>33</v>
      </c>
      <c r="P1776">
        <v>27.384399999999999</v>
      </c>
      <c r="Q1776">
        <v>335825.75089999998</v>
      </c>
      <c r="R1776">
        <v>3063209.2387000001</v>
      </c>
      <c r="S1776">
        <v>335814.9731</v>
      </c>
      <c r="T1776">
        <v>3063234.4130000002</v>
      </c>
      <c r="U1776">
        <v>2.7383999999999999E-2</v>
      </c>
    </row>
    <row r="1777" spans="1:21" x14ac:dyDescent="0.25">
      <c r="A1777">
        <v>1775</v>
      </c>
      <c r="B1777" t="s">
        <v>24</v>
      </c>
      <c r="C1777" t="s">
        <v>56</v>
      </c>
      <c r="D1777" t="s">
        <v>57</v>
      </c>
      <c r="E1777">
        <v>11</v>
      </c>
      <c r="F1777" t="s">
        <v>37</v>
      </c>
      <c r="G1777">
        <v>100</v>
      </c>
      <c r="H1777" t="s">
        <v>27</v>
      </c>
      <c r="I1777" t="s">
        <v>38</v>
      </c>
      <c r="J1777" t="s">
        <v>36</v>
      </c>
      <c r="K1777" t="s">
        <v>30</v>
      </c>
      <c r="L1777" t="s">
        <v>31</v>
      </c>
      <c r="M1777">
        <v>3</v>
      </c>
      <c r="N1777" t="s">
        <v>32</v>
      </c>
      <c r="O1777" t="s">
        <v>33</v>
      </c>
      <c r="P1777">
        <v>25.4604</v>
      </c>
      <c r="Q1777">
        <v>335814.9731</v>
      </c>
      <c r="R1777">
        <v>3063234.4130000002</v>
      </c>
      <c r="S1777">
        <v>335810.63079999998</v>
      </c>
      <c r="T1777">
        <v>3063259.5003999998</v>
      </c>
      <c r="U1777">
        <v>2.546E-2</v>
      </c>
    </row>
    <row r="1778" spans="1:21" x14ac:dyDescent="0.25">
      <c r="A1778">
        <v>1776</v>
      </c>
      <c r="B1778" t="s">
        <v>24</v>
      </c>
      <c r="C1778" t="s">
        <v>56</v>
      </c>
      <c r="D1778" t="s">
        <v>57</v>
      </c>
      <c r="E1778">
        <v>11</v>
      </c>
      <c r="F1778" t="s">
        <v>37</v>
      </c>
      <c r="G1778">
        <v>100</v>
      </c>
      <c r="H1778" t="s">
        <v>27</v>
      </c>
      <c r="I1778" t="s">
        <v>38</v>
      </c>
      <c r="J1778" t="s">
        <v>36</v>
      </c>
      <c r="K1778" s="1" t="s">
        <v>30</v>
      </c>
      <c r="L1778" t="s">
        <v>31</v>
      </c>
      <c r="M1778">
        <v>3</v>
      </c>
      <c r="N1778" t="s">
        <v>32</v>
      </c>
      <c r="O1778" t="s">
        <v>33</v>
      </c>
      <c r="P1778">
        <v>16.3904</v>
      </c>
      <c r="Q1778">
        <v>335810.63079999998</v>
      </c>
      <c r="R1778">
        <v>3063259.5003999998</v>
      </c>
      <c r="S1778">
        <v>335809.09570000001</v>
      </c>
      <c r="T1778">
        <v>3063275.8188</v>
      </c>
      <c r="U1778">
        <v>1.6389999999999998E-2</v>
      </c>
    </row>
    <row r="1779" spans="1:21" x14ac:dyDescent="0.25">
      <c r="A1779">
        <v>1777</v>
      </c>
      <c r="B1779" t="s">
        <v>24</v>
      </c>
      <c r="C1779" t="s">
        <v>56</v>
      </c>
      <c r="D1779" t="s">
        <v>57</v>
      </c>
      <c r="E1779">
        <v>11</v>
      </c>
      <c r="F1779" t="s">
        <v>37</v>
      </c>
      <c r="G1779">
        <v>100</v>
      </c>
      <c r="H1779" t="s">
        <v>27</v>
      </c>
      <c r="I1779" t="s">
        <v>38</v>
      </c>
      <c r="J1779" t="s">
        <v>36</v>
      </c>
      <c r="K1779" t="s">
        <v>30</v>
      </c>
      <c r="L1779" t="s">
        <v>31</v>
      </c>
      <c r="M1779">
        <v>3</v>
      </c>
      <c r="N1779" t="s">
        <v>32</v>
      </c>
      <c r="O1779" t="s">
        <v>33</v>
      </c>
      <c r="P1779">
        <v>24.211300000000001</v>
      </c>
      <c r="Q1779">
        <v>335809.09570000001</v>
      </c>
      <c r="R1779">
        <v>3063275.8188</v>
      </c>
      <c r="S1779">
        <v>335805.32270000002</v>
      </c>
      <c r="T1779">
        <v>3063299.7343000001</v>
      </c>
      <c r="U1779">
        <v>2.4211E-2</v>
      </c>
    </row>
    <row r="1780" spans="1:21" x14ac:dyDescent="0.25">
      <c r="A1780">
        <v>1778</v>
      </c>
      <c r="B1780" t="s">
        <v>24</v>
      </c>
      <c r="C1780" t="s">
        <v>56</v>
      </c>
      <c r="D1780" t="s">
        <v>57</v>
      </c>
      <c r="E1780">
        <v>11</v>
      </c>
      <c r="F1780" t="s">
        <v>37</v>
      </c>
      <c r="G1780">
        <v>100</v>
      </c>
      <c r="H1780" t="s">
        <v>27</v>
      </c>
      <c r="I1780" t="s">
        <v>38</v>
      </c>
      <c r="J1780" t="s">
        <v>36</v>
      </c>
      <c r="K1780" t="s">
        <v>30</v>
      </c>
      <c r="L1780" t="s">
        <v>31</v>
      </c>
      <c r="M1780">
        <v>3</v>
      </c>
      <c r="N1780" t="s">
        <v>32</v>
      </c>
      <c r="O1780" t="s">
        <v>33</v>
      </c>
      <c r="P1780">
        <v>8.1481399999999997</v>
      </c>
      <c r="Q1780">
        <v>335805.32270000002</v>
      </c>
      <c r="R1780">
        <v>3063299.7343000001</v>
      </c>
      <c r="S1780">
        <v>335805.43280000001</v>
      </c>
      <c r="T1780">
        <v>3063307.8816999998</v>
      </c>
      <c r="U1780">
        <v>8.1480000000000007E-3</v>
      </c>
    </row>
    <row r="1781" spans="1:21" x14ac:dyDescent="0.25">
      <c r="A1781">
        <v>1779</v>
      </c>
      <c r="B1781" t="s">
        <v>24</v>
      </c>
      <c r="C1781" t="s">
        <v>56</v>
      </c>
      <c r="D1781" t="s">
        <v>57</v>
      </c>
      <c r="E1781">
        <v>11</v>
      </c>
      <c r="F1781" t="s">
        <v>37</v>
      </c>
      <c r="G1781">
        <v>100</v>
      </c>
      <c r="H1781" t="s">
        <v>27</v>
      </c>
      <c r="I1781" t="s">
        <v>38</v>
      </c>
      <c r="J1781" t="s">
        <v>36</v>
      </c>
      <c r="K1781" t="s">
        <v>30</v>
      </c>
      <c r="L1781" t="s">
        <v>31</v>
      </c>
      <c r="M1781">
        <v>3</v>
      </c>
      <c r="N1781" t="s">
        <v>32</v>
      </c>
      <c r="O1781" t="s">
        <v>33</v>
      </c>
      <c r="P1781">
        <v>12.002000000000001</v>
      </c>
      <c r="Q1781">
        <v>335805.43280000001</v>
      </c>
      <c r="R1781">
        <v>3063307.8816999998</v>
      </c>
      <c r="S1781">
        <v>335808.51510000002</v>
      </c>
      <c r="T1781">
        <v>3063319.4811999998</v>
      </c>
      <c r="U1781">
        <v>1.2002000000000001E-2</v>
      </c>
    </row>
    <row r="1782" spans="1:21" x14ac:dyDescent="0.25">
      <c r="A1782">
        <v>1780</v>
      </c>
      <c r="B1782" t="s">
        <v>24</v>
      </c>
      <c r="C1782" t="s">
        <v>56</v>
      </c>
      <c r="D1782" t="s">
        <v>57</v>
      </c>
      <c r="E1782">
        <v>11</v>
      </c>
      <c r="F1782" t="s">
        <v>37</v>
      </c>
      <c r="G1782">
        <v>100</v>
      </c>
      <c r="H1782" t="s">
        <v>27</v>
      </c>
      <c r="I1782" t="s">
        <v>38</v>
      </c>
      <c r="J1782" t="s">
        <v>36</v>
      </c>
      <c r="K1782" t="s">
        <v>30</v>
      </c>
      <c r="L1782" t="s">
        <v>31</v>
      </c>
      <c r="M1782">
        <v>3</v>
      </c>
      <c r="N1782" t="s">
        <v>32</v>
      </c>
      <c r="O1782" t="s">
        <v>33</v>
      </c>
      <c r="P1782">
        <v>19.248799999999999</v>
      </c>
      <c r="Q1782">
        <v>335808.51510000002</v>
      </c>
      <c r="R1782">
        <v>3063319.4811999998</v>
      </c>
      <c r="S1782">
        <v>335819.84279999998</v>
      </c>
      <c r="T1782">
        <v>3063335.0438999999</v>
      </c>
      <c r="U1782">
        <v>1.9248999999999999E-2</v>
      </c>
    </row>
    <row r="1783" spans="1:21" x14ac:dyDescent="0.25">
      <c r="A1783">
        <v>1781</v>
      </c>
      <c r="B1783" t="s">
        <v>24</v>
      </c>
      <c r="C1783" t="s">
        <v>56</v>
      </c>
      <c r="D1783" t="s">
        <v>57</v>
      </c>
      <c r="E1783">
        <v>11</v>
      </c>
      <c r="F1783" t="s">
        <v>37</v>
      </c>
      <c r="G1783">
        <v>100</v>
      </c>
      <c r="H1783" t="s">
        <v>27</v>
      </c>
      <c r="I1783" t="s">
        <v>38</v>
      </c>
      <c r="J1783" t="s">
        <v>36</v>
      </c>
      <c r="K1783" t="s">
        <v>30</v>
      </c>
      <c r="L1783" t="s">
        <v>31</v>
      </c>
      <c r="M1783">
        <v>3</v>
      </c>
      <c r="N1783" t="s">
        <v>32</v>
      </c>
      <c r="O1783" t="s">
        <v>33</v>
      </c>
      <c r="P1783">
        <v>17.680499999999999</v>
      </c>
      <c r="Q1783">
        <v>335819.84279999998</v>
      </c>
      <c r="R1783">
        <v>3063335.0438999999</v>
      </c>
      <c r="S1783">
        <v>335825.33600000001</v>
      </c>
      <c r="T1783">
        <v>3063351.8494000002</v>
      </c>
      <c r="U1783">
        <v>1.7680000000000001E-2</v>
      </c>
    </row>
    <row r="1784" spans="1:21" x14ac:dyDescent="0.25">
      <c r="A1784">
        <v>1782</v>
      </c>
      <c r="B1784" t="s">
        <v>24</v>
      </c>
      <c r="C1784" t="s">
        <v>56</v>
      </c>
      <c r="D1784" t="s">
        <v>57</v>
      </c>
      <c r="E1784">
        <v>11</v>
      </c>
      <c r="F1784" t="s">
        <v>37</v>
      </c>
      <c r="G1784">
        <v>100</v>
      </c>
      <c r="H1784" t="s">
        <v>27</v>
      </c>
      <c r="I1784" t="s">
        <v>38</v>
      </c>
      <c r="J1784" t="s">
        <v>36</v>
      </c>
      <c r="K1784" t="s">
        <v>30</v>
      </c>
      <c r="L1784" t="s">
        <v>31</v>
      </c>
      <c r="M1784">
        <v>3</v>
      </c>
      <c r="N1784" t="s">
        <v>32</v>
      </c>
      <c r="O1784" t="s">
        <v>33</v>
      </c>
      <c r="P1784">
        <v>13.7614</v>
      </c>
      <c r="Q1784">
        <v>335825.33600000001</v>
      </c>
      <c r="R1784">
        <v>3063351.8494000002</v>
      </c>
      <c r="S1784">
        <v>335833.67570000002</v>
      </c>
      <c r="T1784">
        <v>3063362.7958999998</v>
      </c>
      <c r="U1784">
        <v>1.3761000000000001E-2</v>
      </c>
    </row>
    <row r="1785" spans="1:21" x14ac:dyDescent="0.25">
      <c r="A1785">
        <v>1783</v>
      </c>
      <c r="B1785" t="s">
        <v>24</v>
      </c>
      <c r="C1785" t="s">
        <v>56</v>
      </c>
      <c r="D1785" t="s">
        <v>57</v>
      </c>
      <c r="E1785">
        <v>11</v>
      </c>
      <c r="F1785" t="s">
        <v>37</v>
      </c>
      <c r="G1785">
        <v>100</v>
      </c>
      <c r="H1785" t="s">
        <v>27</v>
      </c>
      <c r="I1785" t="s">
        <v>38</v>
      </c>
      <c r="J1785" t="s">
        <v>36</v>
      </c>
      <c r="K1785" t="s">
        <v>30</v>
      </c>
      <c r="L1785" t="s">
        <v>31</v>
      </c>
      <c r="M1785">
        <v>3</v>
      </c>
      <c r="N1785" t="s">
        <v>32</v>
      </c>
      <c r="O1785" t="s">
        <v>33</v>
      </c>
      <c r="P1785">
        <v>13.098699999999999</v>
      </c>
      <c r="Q1785">
        <v>335833.67570000002</v>
      </c>
      <c r="R1785">
        <v>3063362.7958999998</v>
      </c>
      <c r="S1785">
        <v>335840.84529999999</v>
      </c>
      <c r="T1785">
        <v>3063373.7582</v>
      </c>
      <c r="U1785">
        <v>1.3099E-2</v>
      </c>
    </row>
    <row r="1786" spans="1:21" x14ac:dyDescent="0.25">
      <c r="A1786">
        <v>1784</v>
      </c>
      <c r="B1786" t="s">
        <v>24</v>
      </c>
      <c r="C1786" t="s">
        <v>56</v>
      </c>
      <c r="D1786" t="s">
        <v>57</v>
      </c>
      <c r="E1786">
        <v>11</v>
      </c>
      <c r="F1786" t="s">
        <v>37</v>
      </c>
      <c r="G1786">
        <v>100</v>
      </c>
      <c r="H1786" t="s">
        <v>27</v>
      </c>
      <c r="I1786" t="s">
        <v>38</v>
      </c>
      <c r="J1786" t="s">
        <v>36</v>
      </c>
      <c r="K1786" t="s">
        <v>30</v>
      </c>
      <c r="L1786" t="s">
        <v>31</v>
      </c>
      <c r="M1786">
        <v>3</v>
      </c>
      <c r="N1786" t="s">
        <v>32</v>
      </c>
      <c r="O1786" t="s">
        <v>33</v>
      </c>
      <c r="P1786">
        <v>12.6111</v>
      </c>
      <c r="Q1786">
        <v>335840.84529999999</v>
      </c>
      <c r="R1786">
        <v>3063373.7582</v>
      </c>
      <c r="S1786">
        <v>335848.00699999998</v>
      </c>
      <c r="T1786">
        <v>3063384.1384999999</v>
      </c>
      <c r="U1786">
        <v>1.2611000000000001E-2</v>
      </c>
    </row>
    <row r="1787" spans="1:21" x14ac:dyDescent="0.25">
      <c r="A1787">
        <v>1785</v>
      </c>
      <c r="B1787" t="s">
        <v>24</v>
      </c>
      <c r="C1787" t="s">
        <v>56</v>
      </c>
      <c r="D1787" t="s">
        <v>57</v>
      </c>
      <c r="E1787">
        <v>11</v>
      </c>
      <c r="F1787" t="s">
        <v>37</v>
      </c>
      <c r="G1787">
        <v>100</v>
      </c>
      <c r="H1787" t="s">
        <v>27</v>
      </c>
      <c r="I1787" t="s">
        <v>38</v>
      </c>
      <c r="J1787" t="s">
        <v>36</v>
      </c>
      <c r="K1787" t="s">
        <v>30</v>
      </c>
      <c r="L1787" t="s">
        <v>31</v>
      </c>
      <c r="M1787">
        <v>3</v>
      </c>
      <c r="N1787" t="s">
        <v>32</v>
      </c>
      <c r="O1787" t="s">
        <v>33</v>
      </c>
      <c r="P1787">
        <v>13.098699999999999</v>
      </c>
      <c r="Q1787">
        <v>335848.00699999998</v>
      </c>
      <c r="R1787">
        <v>3063384.1384999999</v>
      </c>
      <c r="S1787">
        <v>335855.17660000001</v>
      </c>
      <c r="T1787">
        <v>3063395.1008000001</v>
      </c>
      <c r="U1787">
        <v>1.3099E-2</v>
      </c>
    </row>
    <row r="1788" spans="1:21" x14ac:dyDescent="0.25">
      <c r="A1788">
        <v>1786</v>
      </c>
      <c r="B1788" t="s">
        <v>24</v>
      </c>
      <c r="C1788" t="s">
        <v>56</v>
      </c>
      <c r="D1788" t="s">
        <v>57</v>
      </c>
      <c r="E1788">
        <v>11</v>
      </c>
      <c r="F1788" t="s">
        <v>37</v>
      </c>
      <c r="G1788">
        <v>100</v>
      </c>
      <c r="H1788" t="s">
        <v>27</v>
      </c>
      <c r="I1788" t="s">
        <v>38</v>
      </c>
      <c r="J1788" t="s">
        <v>36</v>
      </c>
      <c r="K1788" t="s">
        <v>30</v>
      </c>
      <c r="L1788" t="s">
        <v>31</v>
      </c>
      <c r="M1788">
        <v>3</v>
      </c>
      <c r="N1788" t="s">
        <v>32</v>
      </c>
      <c r="O1788" t="s">
        <v>33</v>
      </c>
      <c r="P1788">
        <v>31.857800000000001</v>
      </c>
      <c r="Q1788">
        <v>335855.17660000001</v>
      </c>
      <c r="R1788">
        <v>3063395.1008000001</v>
      </c>
      <c r="S1788">
        <v>335866.39419999998</v>
      </c>
      <c r="T1788">
        <v>3063424.9183</v>
      </c>
      <c r="U1788">
        <v>3.1857999999999997E-2</v>
      </c>
    </row>
    <row r="1789" spans="1:21" x14ac:dyDescent="0.25">
      <c r="A1789">
        <v>1787</v>
      </c>
      <c r="B1789" t="s">
        <v>24</v>
      </c>
      <c r="C1789" t="s">
        <v>56</v>
      </c>
      <c r="D1789" t="s">
        <v>57</v>
      </c>
      <c r="E1789">
        <v>11</v>
      </c>
      <c r="F1789" t="s">
        <v>37</v>
      </c>
      <c r="G1789">
        <v>100</v>
      </c>
      <c r="H1789" t="s">
        <v>27</v>
      </c>
      <c r="I1789" t="s">
        <v>38</v>
      </c>
      <c r="J1789" t="s">
        <v>36</v>
      </c>
      <c r="K1789" t="s">
        <v>30</v>
      </c>
      <c r="L1789" t="s">
        <v>31</v>
      </c>
      <c r="M1789">
        <v>3</v>
      </c>
      <c r="N1789" t="s">
        <v>32</v>
      </c>
      <c r="O1789" t="s">
        <v>33</v>
      </c>
      <c r="P1789">
        <v>16.4038</v>
      </c>
      <c r="Q1789">
        <v>335866.39419999998</v>
      </c>
      <c r="R1789">
        <v>3063424.9183</v>
      </c>
      <c r="S1789">
        <v>335872.17009999999</v>
      </c>
      <c r="T1789">
        <v>3063440.2716000001</v>
      </c>
      <c r="U1789">
        <v>1.6403999999999998E-2</v>
      </c>
    </row>
    <row r="1790" spans="1:21" x14ac:dyDescent="0.25">
      <c r="A1790">
        <v>1788</v>
      </c>
      <c r="B1790" t="s">
        <v>24</v>
      </c>
      <c r="C1790" t="s">
        <v>56</v>
      </c>
      <c r="D1790" t="s">
        <v>57</v>
      </c>
      <c r="E1790">
        <v>11</v>
      </c>
      <c r="F1790" t="s">
        <v>37</v>
      </c>
      <c r="G1790">
        <v>100</v>
      </c>
      <c r="H1790" t="s">
        <v>27</v>
      </c>
      <c r="I1790" t="s">
        <v>38</v>
      </c>
      <c r="J1790" t="s">
        <v>36</v>
      </c>
      <c r="K1790" t="s">
        <v>30</v>
      </c>
      <c r="L1790" t="s">
        <v>31</v>
      </c>
      <c r="M1790">
        <v>3</v>
      </c>
      <c r="N1790" t="s">
        <v>32</v>
      </c>
      <c r="O1790" t="s">
        <v>33</v>
      </c>
      <c r="P1790">
        <v>31.299299999999999</v>
      </c>
      <c r="Q1790">
        <v>335872.17009999999</v>
      </c>
      <c r="R1790">
        <v>3063440.2716000001</v>
      </c>
      <c r="S1790">
        <v>335857.32880000002</v>
      </c>
      <c r="T1790">
        <v>3063467.8284999998</v>
      </c>
      <c r="U1790">
        <v>3.1299E-2</v>
      </c>
    </row>
    <row r="1791" spans="1:21" x14ac:dyDescent="0.25">
      <c r="A1791">
        <v>1789</v>
      </c>
      <c r="B1791" t="s">
        <v>24</v>
      </c>
      <c r="C1791" t="s">
        <v>56</v>
      </c>
      <c r="D1791" t="s">
        <v>57</v>
      </c>
      <c r="E1791">
        <v>11</v>
      </c>
      <c r="F1791" t="s">
        <v>37</v>
      </c>
      <c r="G1791">
        <v>100</v>
      </c>
      <c r="H1791" t="s">
        <v>27</v>
      </c>
      <c r="I1791" t="s">
        <v>38</v>
      </c>
      <c r="J1791" t="s">
        <v>36</v>
      </c>
      <c r="K1791" t="s">
        <v>30</v>
      </c>
      <c r="L1791" t="s">
        <v>31</v>
      </c>
      <c r="M1791">
        <v>3</v>
      </c>
      <c r="N1791" t="s">
        <v>32</v>
      </c>
      <c r="O1791" t="s">
        <v>33</v>
      </c>
      <c r="P1791">
        <v>20.910799999999998</v>
      </c>
      <c r="Q1791">
        <v>335857.32880000002</v>
      </c>
      <c r="R1791">
        <v>3063467.8284999998</v>
      </c>
      <c r="S1791">
        <v>335840.5282</v>
      </c>
      <c r="T1791">
        <v>3063480.2784000002</v>
      </c>
      <c r="U1791">
        <v>2.0910999999999999E-2</v>
      </c>
    </row>
    <row r="1792" spans="1:21" x14ac:dyDescent="0.25">
      <c r="A1792">
        <v>1790</v>
      </c>
      <c r="B1792" t="s">
        <v>24</v>
      </c>
      <c r="C1792" t="s">
        <v>56</v>
      </c>
      <c r="D1792" t="s">
        <v>57</v>
      </c>
      <c r="E1792">
        <v>11</v>
      </c>
      <c r="F1792" t="s">
        <v>37</v>
      </c>
      <c r="G1792">
        <v>100</v>
      </c>
      <c r="H1792" t="s">
        <v>27</v>
      </c>
      <c r="I1792" t="s">
        <v>38</v>
      </c>
      <c r="J1792" t="s">
        <v>36</v>
      </c>
      <c r="K1792" t="s">
        <v>30</v>
      </c>
      <c r="L1792" t="s">
        <v>31</v>
      </c>
      <c r="M1792">
        <v>3</v>
      </c>
      <c r="N1792" t="s">
        <v>32</v>
      </c>
      <c r="O1792" t="s">
        <v>33</v>
      </c>
      <c r="P1792">
        <v>15.416700000000001</v>
      </c>
      <c r="Q1792">
        <v>335840.5282</v>
      </c>
      <c r="R1792">
        <v>3063480.2784000002</v>
      </c>
      <c r="S1792">
        <v>335828.36849999998</v>
      </c>
      <c r="T1792">
        <v>3063489.7555</v>
      </c>
      <c r="U1792">
        <v>1.5417E-2</v>
      </c>
    </row>
    <row r="1793" spans="1:21" x14ac:dyDescent="0.25">
      <c r="A1793">
        <v>1791</v>
      </c>
      <c r="B1793" t="s">
        <v>24</v>
      </c>
      <c r="C1793" t="s">
        <v>56</v>
      </c>
      <c r="D1793" t="s">
        <v>57</v>
      </c>
      <c r="E1793">
        <v>11</v>
      </c>
      <c r="F1793" t="s">
        <v>37</v>
      </c>
      <c r="G1793">
        <v>100</v>
      </c>
      <c r="H1793" t="s">
        <v>27</v>
      </c>
      <c r="I1793" t="s">
        <v>38</v>
      </c>
      <c r="J1793" t="s">
        <v>36</v>
      </c>
      <c r="K1793" t="s">
        <v>30</v>
      </c>
      <c r="L1793" t="s">
        <v>31</v>
      </c>
      <c r="M1793">
        <v>3</v>
      </c>
      <c r="N1793" t="s">
        <v>32</v>
      </c>
      <c r="O1793" t="s">
        <v>33</v>
      </c>
      <c r="P1793">
        <v>25.700700000000001</v>
      </c>
      <c r="Q1793">
        <v>335828.36849999998</v>
      </c>
      <c r="R1793">
        <v>3063489.7555</v>
      </c>
      <c r="S1793">
        <v>335822.85619999998</v>
      </c>
      <c r="T1793">
        <v>3063514.8580999998</v>
      </c>
      <c r="U1793">
        <v>2.5701000000000002E-2</v>
      </c>
    </row>
    <row r="1794" spans="1:21" x14ac:dyDescent="0.25">
      <c r="A1794">
        <v>1792</v>
      </c>
      <c r="B1794" t="s">
        <v>24</v>
      </c>
      <c r="C1794" t="s">
        <v>56</v>
      </c>
      <c r="D1794" t="s">
        <v>57</v>
      </c>
      <c r="E1794">
        <v>11</v>
      </c>
      <c r="F1794" t="s">
        <v>37</v>
      </c>
      <c r="G1794">
        <v>100</v>
      </c>
      <c r="H1794" t="s">
        <v>27</v>
      </c>
      <c r="I1794" t="s">
        <v>38</v>
      </c>
      <c r="J1794" t="s">
        <v>36</v>
      </c>
      <c r="K1794" t="s">
        <v>30</v>
      </c>
      <c r="L1794" t="s">
        <v>31</v>
      </c>
      <c r="M1794">
        <v>3</v>
      </c>
      <c r="N1794" t="s">
        <v>32</v>
      </c>
      <c r="O1794" t="s">
        <v>33</v>
      </c>
      <c r="P1794">
        <v>36.671100000000003</v>
      </c>
      <c r="Q1794">
        <v>335822.85619999998</v>
      </c>
      <c r="R1794">
        <v>3063514.8580999998</v>
      </c>
      <c r="S1794">
        <v>335826.17099999997</v>
      </c>
      <c r="T1794">
        <v>3063551.3791</v>
      </c>
      <c r="U1794">
        <v>3.6671000000000002E-2</v>
      </c>
    </row>
    <row r="1795" spans="1:21" x14ac:dyDescent="0.25">
      <c r="A1795">
        <v>1793</v>
      </c>
      <c r="B1795" t="s">
        <v>24</v>
      </c>
      <c r="C1795" t="s">
        <v>56</v>
      </c>
      <c r="D1795" t="s">
        <v>57</v>
      </c>
      <c r="E1795">
        <v>11</v>
      </c>
      <c r="F1795" t="s">
        <v>37</v>
      </c>
      <c r="G1795">
        <v>100</v>
      </c>
      <c r="H1795" t="s">
        <v>27</v>
      </c>
      <c r="I1795" t="s">
        <v>38</v>
      </c>
      <c r="J1795" t="s">
        <v>36</v>
      </c>
      <c r="K1795" t="s">
        <v>30</v>
      </c>
      <c r="L1795" t="s">
        <v>31</v>
      </c>
      <c r="M1795">
        <v>3</v>
      </c>
      <c r="N1795" t="s">
        <v>32</v>
      </c>
      <c r="O1795" t="s">
        <v>33</v>
      </c>
      <c r="P1795">
        <v>32.901000000000003</v>
      </c>
      <c r="Q1795">
        <v>335826.17099999997</v>
      </c>
      <c r="R1795">
        <v>3063551.3791</v>
      </c>
      <c r="S1795">
        <v>335834.20850000001</v>
      </c>
      <c r="T1795">
        <v>3063583.2831999999</v>
      </c>
      <c r="U1795">
        <v>3.2901E-2</v>
      </c>
    </row>
    <row r="1796" spans="1:21" x14ac:dyDescent="0.25">
      <c r="A1796">
        <v>1794</v>
      </c>
      <c r="B1796" t="s">
        <v>24</v>
      </c>
      <c r="C1796" t="s">
        <v>56</v>
      </c>
      <c r="D1796" t="s">
        <v>57</v>
      </c>
      <c r="E1796">
        <v>11</v>
      </c>
      <c r="F1796" t="s">
        <v>37</v>
      </c>
      <c r="G1796">
        <v>100</v>
      </c>
      <c r="H1796" t="s">
        <v>27</v>
      </c>
      <c r="I1796" t="s">
        <v>38</v>
      </c>
      <c r="J1796" t="s">
        <v>36</v>
      </c>
      <c r="K1796" t="s">
        <v>30</v>
      </c>
      <c r="L1796" t="s">
        <v>31</v>
      </c>
      <c r="M1796">
        <v>3</v>
      </c>
      <c r="N1796" t="s">
        <v>32</v>
      </c>
      <c r="O1796" t="s">
        <v>33</v>
      </c>
      <c r="P1796">
        <v>56.176699999999997</v>
      </c>
      <c r="Q1796">
        <v>335834.20850000001</v>
      </c>
      <c r="R1796">
        <v>3063583.2831999999</v>
      </c>
      <c r="S1796">
        <v>335844.90029999998</v>
      </c>
      <c r="T1796">
        <v>3063638.4331</v>
      </c>
      <c r="U1796">
        <v>5.6176999999999998E-2</v>
      </c>
    </row>
    <row r="1797" spans="1:21" x14ac:dyDescent="0.25">
      <c r="A1797">
        <v>1795</v>
      </c>
      <c r="B1797" t="s">
        <v>24</v>
      </c>
      <c r="C1797" t="s">
        <v>56</v>
      </c>
      <c r="D1797" t="s">
        <v>57</v>
      </c>
      <c r="E1797">
        <v>11</v>
      </c>
      <c r="F1797" t="s">
        <v>37</v>
      </c>
      <c r="G1797">
        <v>100</v>
      </c>
      <c r="H1797" t="s">
        <v>27</v>
      </c>
      <c r="I1797" t="s">
        <v>38</v>
      </c>
      <c r="J1797" t="s">
        <v>36</v>
      </c>
      <c r="K1797" t="s">
        <v>30</v>
      </c>
      <c r="L1797" t="s">
        <v>31</v>
      </c>
      <c r="M1797">
        <v>3</v>
      </c>
      <c r="N1797" t="s">
        <v>32</v>
      </c>
      <c r="O1797" t="s">
        <v>33</v>
      </c>
      <c r="P1797">
        <v>22.308399999999999</v>
      </c>
      <c r="Q1797">
        <v>335844.90029999998</v>
      </c>
      <c r="R1797">
        <v>3063638.4331</v>
      </c>
      <c r="S1797">
        <v>335842.27380000002</v>
      </c>
      <c r="T1797">
        <v>3063660.5863000001</v>
      </c>
      <c r="U1797">
        <v>2.2308000000000001E-2</v>
      </c>
    </row>
    <row r="1798" spans="1:21" x14ac:dyDescent="0.25">
      <c r="A1798">
        <v>1796</v>
      </c>
      <c r="B1798" t="s">
        <v>24</v>
      </c>
      <c r="C1798" t="s">
        <v>56</v>
      </c>
      <c r="D1798" t="s">
        <v>57</v>
      </c>
      <c r="E1798">
        <v>11</v>
      </c>
      <c r="F1798" t="s">
        <v>37</v>
      </c>
      <c r="G1798">
        <v>100</v>
      </c>
      <c r="H1798" t="s">
        <v>27</v>
      </c>
      <c r="I1798" t="s">
        <v>38</v>
      </c>
      <c r="J1798" t="s">
        <v>36</v>
      </c>
      <c r="K1798" t="s">
        <v>30</v>
      </c>
      <c r="L1798" t="s">
        <v>31</v>
      </c>
      <c r="M1798">
        <v>3</v>
      </c>
      <c r="N1798" t="s">
        <v>32</v>
      </c>
      <c r="O1798" t="s">
        <v>33</v>
      </c>
      <c r="P1798">
        <v>21.591799999999999</v>
      </c>
      <c r="Q1798">
        <v>335842.27380000002</v>
      </c>
      <c r="R1798">
        <v>3063660.5863000001</v>
      </c>
      <c r="S1798">
        <v>335847.34220000001</v>
      </c>
      <c r="T1798">
        <v>3063681.5748000001</v>
      </c>
      <c r="U1798">
        <v>2.1592E-2</v>
      </c>
    </row>
    <row r="1799" spans="1:21" x14ac:dyDescent="0.25">
      <c r="A1799">
        <v>1797</v>
      </c>
      <c r="B1799" t="s">
        <v>24</v>
      </c>
      <c r="C1799" t="s">
        <v>56</v>
      </c>
      <c r="D1799" t="s">
        <v>57</v>
      </c>
      <c r="E1799">
        <v>11</v>
      </c>
      <c r="F1799" t="s">
        <v>37</v>
      </c>
      <c r="G1799">
        <v>100</v>
      </c>
      <c r="H1799" t="s">
        <v>27</v>
      </c>
      <c r="I1799" t="s">
        <v>38</v>
      </c>
      <c r="J1799" t="s">
        <v>36</v>
      </c>
      <c r="K1799" t="s">
        <v>30</v>
      </c>
      <c r="L1799" t="s">
        <v>31</v>
      </c>
      <c r="M1799">
        <v>3</v>
      </c>
      <c r="N1799" t="s">
        <v>32</v>
      </c>
      <c r="O1799" t="s">
        <v>33</v>
      </c>
      <c r="P1799">
        <v>13.979900000000001</v>
      </c>
      <c r="Q1799">
        <v>335847.34220000001</v>
      </c>
      <c r="R1799">
        <v>3063681.5748000001</v>
      </c>
      <c r="S1799">
        <v>335848.11580000003</v>
      </c>
      <c r="T1799">
        <v>3063695.5332999998</v>
      </c>
      <c r="U1799">
        <v>1.3979999999999999E-2</v>
      </c>
    </row>
    <row r="1800" spans="1:21" x14ac:dyDescent="0.25">
      <c r="A1800">
        <v>1798</v>
      </c>
      <c r="B1800" t="s">
        <v>24</v>
      </c>
      <c r="C1800" t="s">
        <v>56</v>
      </c>
      <c r="D1800" t="s">
        <v>57</v>
      </c>
      <c r="E1800">
        <v>11</v>
      </c>
      <c r="F1800" t="s">
        <v>37</v>
      </c>
      <c r="G1800">
        <v>100</v>
      </c>
      <c r="H1800" t="s">
        <v>27</v>
      </c>
      <c r="I1800" t="s">
        <v>38</v>
      </c>
      <c r="J1800" t="s">
        <v>36</v>
      </c>
      <c r="K1800" t="s">
        <v>30</v>
      </c>
      <c r="L1800" t="s">
        <v>31</v>
      </c>
      <c r="M1800">
        <v>3</v>
      </c>
      <c r="N1800" t="s">
        <v>32</v>
      </c>
      <c r="O1800" t="s">
        <v>33</v>
      </c>
      <c r="P1800">
        <v>10.1668</v>
      </c>
      <c r="Q1800">
        <v>335848.11580000003</v>
      </c>
      <c r="R1800">
        <v>3063695.5332999998</v>
      </c>
      <c r="S1800">
        <v>335850.5894</v>
      </c>
      <c r="T1800">
        <v>3063705.3946000002</v>
      </c>
      <c r="U1800">
        <v>1.0167000000000001E-2</v>
      </c>
    </row>
    <row r="1801" spans="1:21" x14ac:dyDescent="0.25">
      <c r="A1801">
        <v>1799</v>
      </c>
      <c r="B1801" t="s">
        <v>24</v>
      </c>
      <c r="C1801" t="s">
        <v>56</v>
      </c>
      <c r="D1801" t="s">
        <v>57</v>
      </c>
      <c r="E1801">
        <v>11</v>
      </c>
      <c r="F1801" t="s">
        <v>37</v>
      </c>
      <c r="G1801">
        <v>100</v>
      </c>
      <c r="H1801" t="s">
        <v>27</v>
      </c>
      <c r="I1801" t="s">
        <v>38</v>
      </c>
      <c r="J1801" t="s">
        <v>36</v>
      </c>
      <c r="K1801" t="s">
        <v>30</v>
      </c>
      <c r="L1801" t="s">
        <v>31</v>
      </c>
      <c r="M1801">
        <v>3</v>
      </c>
      <c r="N1801" t="s">
        <v>32</v>
      </c>
      <c r="O1801" t="s">
        <v>33</v>
      </c>
      <c r="P1801">
        <v>18.792999999999999</v>
      </c>
      <c r="Q1801">
        <v>335850.5894</v>
      </c>
      <c r="R1801">
        <v>3063705.3946000002</v>
      </c>
      <c r="S1801">
        <v>335860.16960000002</v>
      </c>
      <c r="T1801">
        <v>3063721.5624000002</v>
      </c>
      <c r="U1801">
        <v>1.8793000000000001E-2</v>
      </c>
    </row>
    <row r="1802" spans="1:21" x14ac:dyDescent="0.25">
      <c r="A1802">
        <v>1800</v>
      </c>
      <c r="B1802" t="s">
        <v>24</v>
      </c>
      <c r="C1802" t="s">
        <v>56</v>
      </c>
      <c r="D1802" t="s">
        <v>57</v>
      </c>
      <c r="E1802">
        <v>11</v>
      </c>
      <c r="F1802" t="s">
        <v>37</v>
      </c>
      <c r="G1802">
        <v>100</v>
      </c>
      <c r="H1802" t="s">
        <v>27</v>
      </c>
      <c r="I1802" t="s">
        <v>38</v>
      </c>
      <c r="J1802" t="s">
        <v>36</v>
      </c>
      <c r="K1802" t="s">
        <v>30</v>
      </c>
      <c r="L1802" t="s">
        <v>31</v>
      </c>
      <c r="M1802">
        <v>3</v>
      </c>
      <c r="N1802" t="s">
        <v>32</v>
      </c>
      <c r="O1802" t="s">
        <v>33</v>
      </c>
      <c r="P1802">
        <v>12.545500000000001</v>
      </c>
      <c r="Q1802">
        <v>335860.16960000002</v>
      </c>
      <c r="R1802">
        <v>3063721.5624000002</v>
      </c>
      <c r="S1802">
        <v>335865.00679999997</v>
      </c>
      <c r="T1802">
        <v>3063733.1379</v>
      </c>
      <c r="U1802">
        <v>1.2546E-2</v>
      </c>
    </row>
    <row r="1803" spans="1:21" x14ac:dyDescent="0.25">
      <c r="A1803">
        <v>1801</v>
      </c>
      <c r="B1803" t="s">
        <v>24</v>
      </c>
      <c r="C1803" t="s">
        <v>56</v>
      </c>
      <c r="D1803" t="s">
        <v>57</v>
      </c>
      <c r="E1803">
        <v>11</v>
      </c>
      <c r="F1803" t="s">
        <v>37</v>
      </c>
      <c r="G1803">
        <v>100</v>
      </c>
      <c r="H1803" t="s">
        <v>27</v>
      </c>
      <c r="I1803" t="s">
        <v>38</v>
      </c>
      <c r="J1803" t="s">
        <v>36</v>
      </c>
      <c r="K1803" t="s">
        <v>30</v>
      </c>
      <c r="L1803" t="s">
        <v>31</v>
      </c>
      <c r="M1803">
        <v>3</v>
      </c>
      <c r="N1803" t="s">
        <v>32</v>
      </c>
      <c r="O1803" t="s">
        <v>33</v>
      </c>
      <c r="P1803">
        <v>8.9044899999999991</v>
      </c>
      <c r="Q1803">
        <v>335865.00679999997</v>
      </c>
      <c r="R1803">
        <v>3063733.1379</v>
      </c>
      <c r="S1803">
        <v>335866.87969999999</v>
      </c>
      <c r="T1803">
        <v>3063741.8432</v>
      </c>
      <c r="U1803">
        <v>8.9040000000000005E-3</v>
      </c>
    </row>
    <row r="1804" spans="1:21" x14ac:dyDescent="0.25">
      <c r="A1804">
        <v>1802</v>
      </c>
      <c r="B1804" t="s">
        <v>24</v>
      </c>
      <c r="C1804" t="s">
        <v>56</v>
      </c>
      <c r="D1804" t="s">
        <v>57</v>
      </c>
      <c r="E1804">
        <v>11</v>
      </c>
      <c r="F1804" t="s">
        <v>37</v>
      </c>
      <c r="G1804">
        <v>100</v>
      </c>
      <c r="H1804" t="s">
        <v>27</v>
      </c>
      <c r="I1804" t="s">
        <v>38</v>
      </c>
      <c r="J1804" t="s">
        <v>36</v>
      </c>
      <c r="K1804" t="s">
        <v>30</v>
      </c>
      <c r="L1804" t="s">
        <v>31</v>
      </c>
      <c r="M1804">
        <v>3</v>
      </c>
      <c r="N1804" t="s">
        <v>32</v>
      </c>
      <c r="O1804" t="s">
        <v>33</v>
      </c>
      <c r="P1804">
        <v>8.9212600000000002</v>
      </c>
      <c r="Q1804">
        <v>335866.87969999999</v>
      </c>
      <c r="R1804">
        <v>3063741.8432</v>
      </c>
      <c r="S1804">
        <v>335869.76708399999</v>
      </c>
      <c r="T1804">
        <v>3063750.2842899999</v>
      </c>
      <c r="U1804">
        <v>8.9210000000000001E-3</v>
      </c>
    </row>
    <row r="1805" spans="1:21" x14ac:dyDescent="0.25">
      <c r="A1805">
        <v>1803</v>
      </c>
      <c r="B1805" t="s">
        <v>24</v>
      </c>
      <c r="C1805" t="s">
        <v>56</v>
      </c>
      <c r="D1805" t="s">
        <v>57</v>
      </c>
      <c r="E1805">
        <v>11</v>
      </c>
      <c r="F1805" t="s">
        <v>37</v>
      </c>
      <c r="G1805">
        <v>100</v>
      </c>
      <c r="H1805" t="s">
        <v>27</v>
      </c>
      <c r="I1805" t="s">
        <v>38</v>
      </c>
      <c r="J1805" t="s">
        <v>36</v>
      </c>
      <c r="K1805" t="s">
        <v>30</v>
      </c>
      <c r="L1805" t="s">
        <v>31</v>
      </c>
      <c r="M1805">
        <v>3</v>
      </c>
      <c r="N1805" t="s">
        <v>32</v>
      </c>
      <c r="O1805" t="s">
        <v>33</v>
      </c>
      <c r="P1805">
        <v>0.15484700000000001</v>
      </c>
      <c r="Q1805">
        <v>335869.76708399999</v>
      </c>
      <c r="R1805">
        <v>3063750.2842899999</v>
      </c>
      <c r="S1805">
        <v>335869.81719999999</v>
      </c>
      <c r="T1805">
        <v>3063750.4308000002</v>
      </c>
      <c r="U1805">
        <v>1.55E-4</v>
      </c>
    </row>
    <row r="1806" spans="1:21" x14ac:dyDescent="0.25">
      <c r="A1806">
        <v>1804</v>
      </c>
      <c r="B1806" t="s">
        <v>24</v>
      </c>
      <c r="C1806" t="s">
        <v>56</v>
      </c>
      <c r="D1806" t="s">
        <v>57</v>
      </c>
      <c r="E1806">
        <v>11</v>
      </c>
      <c r="F1806" t="s">
        <v>37</v>
      </c>
      <c r="G1806">
        <v>100</v>
      </c>
      <c r="H1806" t="s">
        <v>27</v>
      </c>
      <c r="I1806" t="s">
        <v>38</v>
      </c>
      <c r="J1806" t="s">
        <v>36</v>
      </c>
      <c r="K1806" t="s">
        <v>30</v>
      </c>
      <c r="L1806" t="s">
        <v>31</v>
      </c>
      <c r="M1806">
        <v>3</v>
      </c>
      <c r="N1806" t="s">
        <v>32</v>
      </c>
      <c r="O1806" t="s">
        <v>33</v>
      </c>
      <c r="P1806">
        <v>10.7584</v>
      </c>
      <c r="Q1806">
        <v>335974.82919999998</v>
      </c>
      <c r="R1806">
        <v>3063207.1231999998</v>
      </c>
      <c r="S1806">
        <v>335985.303617</v>
      </c>
      <c r="T1806">
        <v>3063209.5785400001</v>
      </c>
      <c r="U1806">
        <v>1.0758E-2</v>
      </c>
    </row>
    <row r="1807" spans="1:21" x14ac:dyDescent="0.25">
      <c r="A1807">
        <v>1805</v>
      </c>
      <c r="B1807" t="s">
        <v>24</v>
      </c>
      <c r="C1807" t="s">
        <v>56</v>
      </c>
      <c r="D1807" t="s">
        <v>57</v>
      </c>
      <c r="E1807">
        <v>11</v>
      </c>
      <c r="F1807" t="s">
        <v>37</v>
      </c>
      <c r="G1807">
        <v>100</v>
      </c>
      <c r="H1807" t="s">
        <v>27</v>
      </c>
      <c r="I1807" t="s">
        <v>38</v>
      </c>
      <c r="J1807" t="s">
        <v>36</v>
      </c>
      <c r="K1807" t="s">
        <v>30</v>
      </c>
      <c r="L1807" t="s">
        <v>31</v>
      </c>
      <c r="M1807">
        <v>3</v>
      </c>
      <c r="N1807" t="s">
        <v>32</v>
      </c>
      <c r="O1807" t="s">
        <v>33</v>
      </c>
      <c r="P1807">
        <v>8.5347299999999997</v>
      </c>
      <c r="Q1807">
        <v>335985.303617</v>
      </c>
      <c r="R1807">
        <v>3063209.5785400001</v>
      </c>
      <c r="S1807">
        <v>335993.61310000002</v>
      </c>
      <c r="T1807">
        <v>3063211.5263999999</v>
      </c>
      <c r="U1807">
        <v>8.5349999999999992E-3</v>
      </c>
    </row>
    <row r="1808" spans="1:21" x14ac:dyDescent="0.25">
      <c r="A1808">
        <v>1806</v>
      </c>
      <c r="B1808" t="s">
        <v>24</v>
      </c>
      <c r="C1808" t="s">
        <v>56</v>
      </c>
      <c r="D1808" t="s">
        <v>57</v>
      </c>
      <c r="E1808">
        <v>11</v>
      </c>
      <c r="F1808" t="s">
        <v>37</v>
      </c>
      <c r="G1808">
        <v>100</v>
      </c>
      <c r="H1808" t="s">
        <v>27</v>
      </c>
      <c r="I1808" t="s">
        <v>38</v>
      </c>
      <c r="J1808" t="s">
        <v>36</v>
      </c>
      <c r="K1808" t="s">
        <v>30</v>
      </c>
      <c r="L1808" t="s">
        <v>31</v>
      </c>
      <c r="M1808">
        <v>3</v>
      </c>
      <c r="N1808" t="s">
        <v>32</v>
      </c>
      <c r="O1808" t="s">
        <v>33</v>
      </c>
      <c r="P1808">
        <v>12.9245</v>
      </c>
      <c r="Q1808">
        <v>335993.61310000002</v>
      </c>
      <c r="R1808">
        <v>3063211.5263999999</v>
      </c>
      <c r="S1808">
        <v>336006.4682</v>
      </c>
      <c r="T1808">
        <v>3063210.1888000001</v>
      </c>
      <c r="U1808">
        <v>1.2925000000000001E-2</v>
      </c>
    </row>
    <row r="1809" spans="1:21" x14ac:dyDescent="0.25">
      <c r="A1809">
        <v>1807</v>
      </c>
      <c r="B1809" t="s">
        <v>24</v>
      </c>
      <c r="C1809" t="s">
        <v>56</v>
      </c>
      <c r="D1809" t="s">
        <v>57</v>
      </c>
      <c r="E1809">
        <v>11</v>
      </c>
      <c r="F1809" t="s">
        <v>37</v>
      </c>
      <c r="G1809">
        <v>100</v>
      </c>
      <c r="H1809" t="s">
        <v>27</v>
      </c>
      <c r="I1809" t="s">
        <v>38</v>
      </c>
      <c r="J1809" t="s">
        <v>36</v>
      </c>
      <c r="K1809" t="s">
        <v>30</v>
      </c>
      <c r="L1809" t="s">
        <v>31</v>
      </c>
      <c r="M1809">
        <v>3</v>
      </c>
      <c r="N1809" t="s">
        <v>32</v>
      </c>
      <c r="O1809" t="s">
        <v>33</v>
      </c>
      <c r="P1809">
        <v>20.419</v>
      </c>
      <c r="Q1809">
        <v>336006.4682</v>
      </c>
      <c r="R1809">
        <v>3063210.1888000001</v>
      </c>
      <c r="S1809">
        <v>336025.07939999999</v>
      </c>
      <c r="T1809">
        <v>3063201.7889</v>
      </c>
      <c r="U1809">
        <v>2.0419E-2</v>
      </c>
    </row>
    <row r="1810" spans="1:21" x14ac:dyDescent="0.25">
      <c r="A1810">
        <v>1808</v>
      </c>
      <c r="B1810" t="s">
        <v>24</v>
      </c>
      <c r="C1810" t="s">
        <v>56</v>
      </c>
      <c r="D1810" t="s">
        <v>57</v>
      </c>
      <c r="E1810">
        <v>11</v>
      </c>
      <c r="F1810" t="s">
        <v>37</v>
      </c>
      <c r="G1810">
        <v>100</v>
      </c>
      <c r="H1810" t="s">
        <v>27</v>
      </c>
      <c r="I1810" t="s">
        <v>38</v>
      </c>
      <c r="J1810" t="s">
        <v>36</v>
      </c>
      <c r="K1810" t="s">
        <v>30</v>
      </c>
      <c r="L1810" t="s">
        <v>31</v>
      </c>
      <c r="M1810">
        <v>3</v>
      </c>
      <c r="N1810" t="s">
        <v>32</v>
      </c>
      <c r="O1810" t="s">
        <v>33</v>
      </c>
      <c r="P1810">
        <v>29.168600000000001</v>
      </c>
      <c r="Q1810">
        <v>336025.07939999999</v>
      </c>
      <c r="R1810">
        <v>3063201.7889</v>
      </c>
      <c r="S1810">
        <v>336049.43900000001</v>
      </c>
      <c r="T1810">
        <v>3063185.7447000002</v>
      </c>
      <c r="U1810">
        <v>2.9169E-2</v>
      </c>
    </row>
    <row r="1811" spans="1:21" x14ac:dyDescent="0.25">
      <c r="A1811">
        <v>1809</v>
      </c>
      <c r="B1811" t="s">
        <v>24</v>
      </c>
      <c r="C1811" t="s">
        <v>56</v>
      </c>
      <c r="D1811" t="s">
        <v>57</v>
      </c>
      <c r="E1811">
        <v>11</v>
      </c>
      <c r="F1811" t="s">
        <v>37</v>
      </c>
      <c r="G1811">
        <v>100</v>
      </c>
      <c r="H1811" t="s">
        <v>27</v>
      </c>
      <c r="I1811" t="s">
        <v>38</v>
      </c>
      <c r="J1811" t="s">
        <v>36</v>
      </c>
      <c r="K1811" t="s">
        <v>30</v>
      </c>
      <c r="L1811" t="s">
        <v>31</v>
      </c>
      <c r="M1811">
        <v>3</v>
      </c>
      <c r="N1811" t="s">
        <v>32</v>
      </c>
      <c r="O1811" t="s">
        <v>33</v>
      </c>
      <c r="P1811">
        <v>39.047199999999997</v>
      </c>
      <c r="Q1811">
        <v>336049.43900000001</v>
      </c>
      <c r="R1811">
        <v>3063185.7447000002</v>
      </c>
      <c r="S1811">
        <v>336081.31780000002</v>
      </c>
      <c r="T1811">
        <v>3063163.1963999998</v>
      </c>
      <c r="U1811">
        <v>3.9046999999999998E-2</v>
      </c>
    </row>
    <row r="1812" spans="1:21" x14ac:dyDescent="0.25">
      <c r="A1812">
        <v>1810</v>
      </c>
      <c r="B1812" t="s">
        <v>24</v>
      </c>
      <c r="C1812" t="s">
        <v>56</v>
      </c>
      <c r="D1812" t="s">
        <v>57</v>
      </c>
      <c r="E1812">
        <v>11</v>
      </c>
      <c r="F1812" t="s">
        <v>37</v>
      </c>
      <c r="G1812">
        <v>100</v>
      </c>
      <c r="H1812" t="s">
        <v>27</v>
      </c>
      <c r="I1812" t="s">
        <v>38</v>
      </c>
      <c r="J1812" t="s">
        <v>36</v>
      </c>
      <c r="K1812" t="s">
        <v>30</v>
      </c>
      <c r="L1812" t="s">
        <v>31</v>
      </c>
      <c r="M1812">
        <v>3</v>
      </c>
      <c r="N1812" t="s">
        <v>32</v>
      </c>
      <c r="O1812" t="s">
        <v>33</v>
      </c>
      <c r="P1812">
        <v>39.356299999999997</v>
      </c>
      <c r="Q1812">
        <v>336081.31780000002</v>
      </c>
      <c r="R1812">
        <v>3063163.1963999998</v>
      </c>
      <c r="S1812">
        <v>336106.06640000001</v>
      </c>
      <c r="T1812">
        <v>3063132.5953000002</v>
      </c>
      <c r="U1812">
        <v>3.9356000000000002E-2</v>
      </c>
    </row>
    <row r="1813" spans="1:21" x14ac:dyDescent="0.25">
      <c r="A1813">
        <v>1811</v>
      </c>
      <c r="B1813" t="s">
        <v>24</v>
      </c>
      <c r="C1813" t="s">
        <v>56</v>
      </c>
      <c r="D1813" t="s">
        <v>57</v>
      </c>
      <c r="E1813">
        <v>11</v>
      </c>
      <c r="F1813" t="s">
        <v>37</v>
      </c>
      <c r="G1813">
        <v>100</v>
      </c>
      <c r="H1813" t="s">
        <v>27</v>
      </c>
      <c r="I1813" t="s">
        <v>38</v>
      </c>
      <c r="J1813" t="s">
        <v>36</v>
      </c>
      <c r="K1813" t="s">
        <v>30</v>
      </c>
      <c r="L1813" t="s">
        <v>31</v>
      </c>
      <c r="M1813">
        <v>3</v>
      </c>
      <c r="N1813" t="s">
        <v>32</v>
      </c>
      <c r="O1813" t="s">
        <v>33</v>
      </c>
      <c r="P1813">
        <v>29.670300000000001</v>
      </c>
      <c r="Q1813">
        <v>336106.06640000001</v>
      </c>
      <c r="R1813">
        <v>3063132.5953000002</v>
      </c>
      <c r="S1813">
        <v>336081.84450000001</v>
      </c>
      <c r="T1813">
        <v>3063115.4597</v>
      </c>
      <c r="U1813">
        <v>2.9669999999999998E-2</v>
      </c>
    </row>
    <row r="1814" spans="1:21" x14ac:dyDescent="0.25">
      <c r="A1814">
        <v>1812</v>
      </c>
      <c r="B1814" t="s">
        <v>24</v>
      </c>
      <c r="C1814" t="s">
        <v>56</v>
      </c>
      <c r="D1814" t="s">
        <v>57</v>
      </c>
      <c r="E1814">
        <v>11</v>
      </c>
      <c r="F1814" t="s">
        <v>37</v>
      </c>
      <c r="G1814">
        <v>100</v>
      </c>
      <c r="H1814" t="s">
        <v>27</v>
      </c>
      <c r="I1814" t="s">
        <v>38</v>
      </c>
      <c r="J1814" t="s">
        <v>36</v>
      </c>
      <c r="K1814" t="s">
        <v>30</v>
      </c>
      <c r="L1814" t="s">
        <v>31</v>
      </c>
      <c r="M1814">
        <v>3</v>
      </c>
      <c r="N1814" t="s">
        <v>32</v>
      </c>
      <c r="O1814" t="s">
        <v>33</v>
      </c>
      <c r="P1814">
        <v>54.472000000000001</v>
      </c>
      <c r="Q1814">
        <v>336081.84450000001</v>
      </c>
      <c r="R1814">
        <v>3063115.4597</v>
      </c>
      <c r="S1814">
        <v>336047.9166</v>
      </c>
      <c r="T1814">
        <v>3063072.844</v>
      </c>
      <c r="U1814">
        <v>5.4472E-2</v>
      </c>
    </row>
    <row r="1815" spans="1:21" x14ac:dyDescent="0.25">
      <c r="A1815">
        <v>1813</v>
      </c>
      <c r="B1815" t="s">
        <v>24</v>
      </c>
      <c r="C1815" t="s">
        <v>56</v>
      </c>
      <c r="D1815" t="s">
        <v>57</v>
      </c>
      <c r="E1815">
        <v>11</v>
      </c>
      <c r="F1815" t="s">
        <v>37</v>
      </c>
      <c r="G1815">
        <v>100</v>
      </c>
      <c r="H1815" t="s">
        <v>27</v>
      </c>
      <c r="I1815" t="s">
        <v>38</v>
      </c>
      <c r="J1815" t="s">
        <v>36</v>
      </c>
      <c r="K1815" t="s">
        <v>30</v>
      </c>
      <c r="L1815" t="s">
        <v>31</v>
      </c>
      <c r="M1815">
        <v>3</v>
      </c>
      <c r="N1815" t="s">
        <v>32</v>
      </c>
      <c r="O1815" t="s">
        <v>33</v>
      </c>
      <c r="P1815">
        <v>48.749000000000002</v>
      </c>
      <c r="Q1815">
        <v>336047.9166</v>
      </c>
      <c r="R1815">
        <v>3063072.844</v>
      </c>
      <c r="S1815">
        <v>336018.13880000002</v>
      </c>
      <c r="T1815">
        <v>3063034.2467999998</v>
      </c>
      <c r="U1815">
        <v>4.8749000000000001E-2</v>
      </c>
    </row>
    <row r="1816" spans="1:21" x14ac:dyDescent="0.25">
      <c r="A1816">
        <v>1814</v>
      </c>
      <c r="B1816" t="s">
        <v>24</v>
      </c>
      <c r="C1816" t="s">
        <v>56</v>
      </c>
      <c r="D1816" t="s">
        <v>57</v>
      </c>
      <c r="E1816">
        <v>11</v>
      </c>
      <c r="F1816" t="s">
        <v>37</v>
      </c>
      <c r="G1816">
        <v>100</v>
      </c>
      <c r="H1816" t="s">
        <v>27</v>
      </c>
      <c r="I1816" t="s">
        <v>38</v>
      </c>
      <c r="J1816" t="s">
        <v>36</v>
      </c>
      <c r="K1816" t="s">
        <v>30</v>
      </c>
      <c r="L1816" t="s">
        <v>31</v>
      </c>
      <c r="M1816">
        <v>3</v>
      </c>
      <c r="N1816" t="s">
        <v>32</v>
      </c>
      <c r="O1816" t="s">
        <v>33</v>
      </c>
      <c r="P1816">
        <v>36.744500000000002</v>
      </c>
      <c r="Q1816">
        <v>336018.13880000002</v>
      </c>
      <c r="R1816">
        <v>3063034.2467999998</v>
      </c>
      <c r="S1816">
        <v>336001.89520000003</v>
      </c>
      <c r="T1816">
        <v>3063001.2877000002</v>
      </c>
      <c r="U1816">
        <v>3.6743999999999999E-2</v>
      </c>
    </row>
    <row r="1817" spans="1:21" x14ac:dyDescent="0.25">
      <c r="A1817">
        <v>1815</v>
      </c>
      <c r="B1817" t="s">
        <v>24</v>
      </c>
      <c r="C1817" t="s">
        <v>56</v>
      </c>
      <c r="D1817" t="s">
        <v>57</v>
      </c>
      <c r="E1817">
        <v>11</v>
      </c>
      <c r="F1817" t="s">
        <v>37</v>
      </c>
      <c r="G1817">
        <v>100</v>
      </c>
      <c r="H1817" t="s">
        <v>27</v>
      </c>
      <c r="I1817" t="s">
        <v>38</v>
      </c>
      <c r="J1817" t="s">
        <v>36</v>
      </c>
      <c r="K1817" t="s">
        <v>30</v>
      </c>
      <c r="L1817" t="s">
        <v>31</v>
      </c>
      <c r="M1817">
        <v>3</v>
      </c>
      <c r="N1817" t="s">
        <v>32</v>
      </c>
      <c r="O1817" t="s">
        <v>33</v>
      </c>
      <c r="P1817">
        <v>16.007100000000001</v>
      </c>
      <c r="Q1817">
        <v>336001.89520000003</v>
      </c>
      <c r="R1817">
        <v>3063001.2877000002</v>
      </c>
      <c r="S1817">
        <v>335992.93900000001</v>
      </c>
      <c r="T1817">
        <v>3062988.0207000002</v>
      </c>
      <c r="U1817">
        <v>1.6007E-2</v>
      </c>
    </row>
    <row r="1818" spans="1:21" x14ac:dyDescent="0.25">
      <c r="A1818">
        <v>1816</v>
      </c>
      <c r="B1818" t="s">
        <v>24</v>
      </c>
      <c r="C1818" t="s">
        <v>56</v>
      </c>
      <c r="D1818" t="s">
        <v>57</v>
      </c>
      <c r="E1818">
        <v>11</v>
      </c>
      <c r="F1818" t="s">
        <v>37</v>
      </c>
      <c r="G1818">
        <v>100</v>
      </c>
      <c r="H1818" t="s">
        <v>27</v>
      </c>
      <c r="I1818" t="s">
        <v>38</v>
      </c>
      <c r="J1818" t="s">
        <v>36</v>
      </c>
      <c r="K1818" t="s">
        <v>30</v>
      </c>
      <c r="L1818" t="s">
        <v>31</v>
      </c>
      <c r="M1818">
        <v>3</v>
      </c>
      <c r="N1818" t="s">
        <v>32</v>
      </c>
      <c r="O1818" t="s">
        <v>33</v>
      </c>
      <c r="P1818">
        <v>28.9343</v>
      </c>
      <c r="Q1818">
        <v>335992.93900000001</v>
      </c>
      <c r="R1818">
        <v>3062988.0207000002</v>
      </c>
      <c r="S1818">
        <v>335976.62560000003</v>
      </c>
      <c r="T1818">
        <v>3062964.1236999999</v>
      </c>
      <c r="U1818">
        <v>2.8934000000000001E-2</v>
      </c>
    </row>
    <row r="1819" spans="1:21" x14ac:dyDescent="0.25">
      <c r="A1819">
        <v>1817</v>
      </c>
      <c r="B1819" t="s">
        <v>24</v>
      </c>
      <c r="C1819" t="s">
        <v>56</v>
      </c>
      <c r="D1819" t="s">
        <v>57</v>
      </c>
      <c r="E1819">
        <v>11</v>
      </c>
      <c r="F1819" t="s">
        <v>37</v>
      </c>
      <c r="G1819">
        <v>100</v>
      </c>
      <c r="H1819" t="s">
        <v>27</v>
      </c>
      <c r="I1819" t="s">
        <v>38</v>
      </c>
      <c r="J1819" t="s">
        <v>36</v>
      </c>
      <c r="K1819" t="s">
        <v>30</v>
      </c>
      <c r="L1819" t="s">
        <v>31</v>
      </c>
      <c r="M1819">
        <v>3</v>
      </c>
      <c r="N1819" t="s">
        <v>32</v>
      </c>
      <c r="O1819" t="s">
        <v>33</v>
      </c>
      <c r="P1819">
        <v>3.8877100000000002</v>
      </c>
      <c r="Q1819">
        <v>335976.62560000003</v>
      </c>
      <c r="R1819">
        <v>3062964.1236999999</v>
      </c>
      <c r="S1819">
        <v>335974.43369999999</v>
      </c>
      <c r="T1819">
        <v>3062960.9128</v>
      </c>
      <c r="U1819">
        <v>3.888E-3</v>
      </c>
    </row>
    <row r="1820" spans="1:21" x14ac:dyDescent="0.25">
      <c r="A1820">
        <v>1818</v>
      </c>
      <c r="B1820" t="s">
        <v>24</v>
      </c>
      <c r="C1820" t="s">
        <v>56</v>
      </c>
      <c r="D1820" t="s">
        <v>57</v>
      </c>
      <c r="E1820">
        <v>11</v>
      </c>
      <c r="F1820" t="s">
        <v>37</v>
      </c>
      <c r="G1820">
        <v>100</v>
      </c>
      <c r="H1820" t="s">
        <v>27</v>
      </c>
      <c r="I1820" t="s">
        <v>38</v>
      </c>
      <c r="J1820" t="s">
        <v>36</v>
      </c>
      <c r="K1820" t="s">
        <v>30</v>
      </c>
      <c r="L1820" t="s">
        <v>31</v>
      </c>
      <c r="M1820">
        <v>3</v>
      </c>
      <c r="N1820" t="s">
        <v>32</v>
      </c>
      <c r="O1820" t="s">
        <v>33</v>
      </c>
      <c r="P1820">
        <v>19.045500000000001</v>
      </c>
      <c r="Q1820">
        <v>335974.43369999999</v>
      </c>
      <c r="R1820">
        <v>3062960.9128</v>
      </c>
      <c r="S1820">
        <v>335966.59259999997</v>
      </c>
      <c r="T1820">
        <v>3062943.5562999998</v>
      </c>
      <c r="U1820">
        <v>1.9044999999999999E-2</v>
      </c>
    </row>
    <row r="1821" spans="1:21" x14ac:dyDescent="0.25">
      <c r="A1821">
        <v>1819</v>
      </c>
      <c r="B1821" t="s">
        <v>24</v>
      </c>
      <c r="C1821" t="s">
        <v>56</v>
      </c>
      <c r="D1821" t="s">
        <v>57</v>
      </c>
      <c r="E1821">
        <v>11</v>
      </c>
      <c r="F1821" t="s">
        <v>37</v>
      </c>
      <c r="G1821">
        <v>100</v>
      </c>
      <c r="H1821" t="s">
        <v>27</v>
      </c>
      <c r="I1821" t="s">
        <v>38</v>
      </c>
      <c r="J1821" t="s">
        <v>36</v>
      </c>
      <c r="K1821" t="s">
        <v>30</v>
      </c>
      <c r="L1821" t="s">
        <v>31</v>
      </c>
      <c r="M1821">
        <v>3</v>
      </c>
      <c r="N1821" t="s">
        <v>32</v>
      </c>
      <c r="O1821" t="s">
        <v>33</v>
      </c>
      <c r="P1821">
        <v>44.7483</v>
      </c>
      <c r="Q1821">
        <v>335966.59259999997</v>
      </c>
      <c r="R1821">
        <v>3062943.5562999998</v>
      </c>
      <c r="S1821">
        <v>335951.97830000002</v>
      </c>
      <c r="T1821">
        <v>3062901.2617000001</v>
      </c>
      <c r="U1821">
        <v>4.4748000000000003E-2</v>
      </c>
    </row>
    <row r="1822" spans="1:21" x14ac:dyDescent="0.25">
      <c r="A1822">
        <v>1820</v>
      </c>
      <c r="B1822" t="s">
        <v>24</v>
      </c>
      <c r="C1822" t="s">
        <v>56</v>
      </c>
      <c r="D1822" t="s">
        <v>57</v>
      </c>
      <c r="E1822">
        <v>11</v>
      </c>
      <c r="F1822" t="s">
        <v>37</v>
      </c>
      <c r="G1822">
        <v>100</v>
      </c>
      <c r="H1822" t="s">
        <v>27</v>
      </c>
      <c r="I1822" t="s">
        <v>38</v>
      </c>
      <c r="J1822" t="s">
        <v>36</v>
      </c>
      <c r="K1822" t="s">
        <v>30</v>
      </c>
      <c r="L1822" t="s">
        <v>31</v>
      </c>
      <c r="M1822">
        <v>3</v>
      </c>
      <c r="N1822" t="s">
        <v>32</v>
      </c>
      <c r="O1822" t="s">
        <v>33</v>
      </c>
      <c r="P1822">
        <v>27.814</v>
      </c>
      <c r="Q1822">
        <v>335951.97830000002</v>
      </c>
      <c r="R1822">
        <v>3062901.2617000001</v>
      </c>
      <c r="S1822">
        <v>335942.26419999998</v>
      </c>
      <c r="T1822">
        <v>3062875.1992000001</v>
      </c>
      <c r="U1822">
        <v>2.7813999999999998E-2</v>
      </c>
    </row>
    <row r="1823" spans="1:21" x14ac:dyDescent="0.25">
      <c r="A1823">
        <v>1821</v>
      </c>
      <c r="B1823" t="s">
        <v>24</v>
      </c>
      <c r="C1823" t="s">
        <v>56</v>
      </c>
      <c r="D1823" t="s">
        <v>57</v>
      </c>
      <c r="E1823">
        <v>11</v>
      </c>
      <c r="F1823" t="s">
        <v>37</v>
      </c>
      <c r="G1823">
        <v>100</v>
      </c>
      <c r="H1823" t="s">
        <v>27</v>
      </c>
      <c r="I1823" t="s">
        <v>38</v>
      </c>
      <c r="J1823" t="s">
        <v>36</v>
      </c>
      <c r="K1823" t="s">
        <v>30</v>
      </c>
      <c r="L1823" t="s">
        <v>31</v>
      </c>
      <c r="M1823">
        <v>3</v>
      </c>
      <c r="N1823" t="s">
        <v>32</v>
      </c>
      <c r="O1823" t="s">
        <v>33</v>
      </c>
      <c r="P1823">
        <v>24.2121</v>
      </c>
      <c r="Q1823">
        <v>335942.26419999998</v>
      </c>
      <c r="R1823">
        <v>3062875.1992000001</v>
      </c>
      <c r="S1823">
        <v>335937.8469</v>
      </c>
      <c r="T1823">
        <v>3062851.3934999998</v>
      </c>
      <c r="U1823">
        <v>2.4212000000000001E-2</v>
      </c>
    </row>
    <row r="1824" spans="1:21" x14ac:dyDescent="0.25">
      <c r="A1824">
        <v>1822</v>
      </c>
      <c r="B1824" t="s">
        <v>24</v>
      </c>
      <c r="C1824" t="s">
        <v>56</v>
      </c>
      <c r="D1824" t="s">
        <v>57</v>
      </c>
      <c r="E1824">
        <v>11</v>
      </c>
      <c r="F1824" t="s">
        <v>37</v>
      </c>
      <c r="G1824">
        <v>100</v>
      </c>
      <c r="H1824" t="s">
        <v>27</v>
      </c>
      <c r="I1824" t="s">
        <v>38</v>
      </c>
      <c r="J1824" t="s">
        <v>36</v>
      </c>
      <c r="K1824" t="s">
        <v>30</v>
      </c>
      <c r="L1824" t="s">
        <v>31</v>
      </c>
      <c r="M1824">
        <v>3</v>
      </c>
      <c r="N1824" t="s">
        <v>32</v>
      </c>
      <c r="O1824" t="s">
        <v>33</v>
      </c>
      <c r="P1824">
        <v>20.877600000000001</v>
      </c>
      <c r="Q1824">
        <v>335937.8469</v>
      </c>
      <c r="R1824">
        <v>3062851.3934999998</v>
      </c>
      <c r="S1824">
        <v>335925.33309999999</v>
      </c>
      <c r="T1824">
        <v>3062834.6819000002</v>
      </c>
      <c r="U1824">
        <v>2.0878000000000001E-2</v>
      </c>
    </row>
    <row r="1825" spans="1:21" x14ac:dyDescent="0.25">
      <c r="A1825">
        <v>1823</v>
      </c>
      <c r="B1825" t="s">
        <v>24</v>
      </c>
      <c r="C1825" t="s">
        <v>56</v>
      </c>
      <c r="D1825" t="s">
        <v>57</v>
      </c>
      <c r="E1825">
        <v>11</v>
      </c>
      <c r="F1825" t="s">
        <v>37</v>
      </c>
      <c r="G1825">
        <v>100</v>
      </c>
      <c r="H1825" t="s">
        <v>27</v>
      </c>
      <c r="I1825" t="s">
        <v>38</v>
      </c>
      <c r="J1825" t="s">
        <v>36</v>
      </c>
      <c r="K1825" t="s">
        <v>30</v>
      </c>
      <c r="L1825" t="s">
        <v>31</v>
      </c>
      <c r="M1825">
        <v>3</v>
      </c>
      <c r="N1825" t="s">
        <v>32</v>
      </c>
      <c r="O1825" t="s">
        <v>33</v>
      </c>
      <c r="P1825">
        <v>30.535799999999998</v>
      </c>
      <c r="Q1825">
        <v>335925.33309999999</v>
      </c>
      <c r="R1825">
        <v>3062834.6819000002</v>
      </c>
      <c r="S1825">
        <v>335903.39559999999</v>
      </c>
      <c r="T1825">
        <v>3062813.4408999998</v>
      </c>
      <c r="U1825">
        <v>3.0536000000000001E-2</v>
      </c>
    </row>
    <row r="1826" spans="1:21" x14ac:dyDescent="0.25">
      <c r="A1826">
        <v>1824</v>
      </c>
      <c r="B1826" t="s">
        <v>24</v>
      </c>
      <c r="C1826" t="s">
        <v>56</v>
      </c>
      <c r="D1826" t="s">
        <v>57</v>
      </c>
      <c r="E1826">
        <v>11</v>
      </c>
      <c r="F1826" t="s">
        <v>37</v>
      </c>
      <c r="G1826">
        <v>100</v>
      </c>
      <c r="H1826" t="s">
        <v>27</v>
      </c>
      <c r="I1826" t="s">
        <v>38</v>
      </c>
      <c r="J1826" t="s">
        <v>36</v>
      </c>
      <c r="K1826" t="s">
        <v>30</v>
      </c>
      <c r="L1826" t="s">
        <v>31</v>
      </c>
      <c r="M1826">
        <v>3</v>
      </c>
      <c r="N1826" t="s">
        <v>32</v>
      </c>
      <c r="O1826" t="s">
        <v>33</v>
      </c>
      <c r="P1826">
        <v>8.1048899999999993</v>
      </c>
      <c r="Q1826">
        <v>335903.39559999999</v>
      </c>
      <c r="R1826">
        <v>3062813.4408999998</v>
      </c>
      <c r="S1826">
        <v>335895.81020000001</v>
      </c>
      <c r="T1826">
        <v>3062810.5858999998</v>
      </c>
      <c r="U1826">
        <v>8.1049999999999994E-3</v>
      </c>
    </row>
    <row r="1827" spans="1:21" x14ac:dyDescent="0.25">
      <c r="A1827">
        <v>1825</v>
      </c>
      <c r="B1827" t="s">
        <v>24</v>
      </c>
      <c r="C1827" t="s">
        <v>56</v>
      </c>
      <c r="D1827" t="s">
        <v>57</v>
      </c>
      <c r="E1827">
        <v>11</v>
      </c>
      <c r="F1827" t="s">
        <v>37</v>
      </c>
      <c r="G1827">
        <v>100</v>
      </c>
      <c r="H1827" t="s">
        <v>27</v>
      </c>
      <c r="I1827" t="s">
        <v>38</v>
      </c>
      <c r="J1827" t="s">
        <v>36</v>
      </c>
      <c r="K1827" t="s">
        <v>30</v>
      </c>
      <c r="L1827" t="s">
        <v>31</v>
      </c>
      <c r="M1827">
        <v>3</v>
      </c>
      <c r="N1827" t="s">
        <v>32</v>
      </c>
      <c r="O1827" t="s">
        <v>33</v>
      </c>
      <c r="P1827">
        <v>33.371400000000001</v>
      </c>
      <c r="Q1827">
        <v>335895.81020000001</v>
      </c>
      <c r="R1827">
        <v>3062810.5858999998</v>
      </c>
      <c r="S1827">
        <v>335864.57780000003</v>
      </c>
      <c r="T1827">
        <v>3062798.8306</v>
      </c>
      <c r="U1827">
        <v>3.3370999999999998E-2</v>
      </c>
    </row>
    <row r="1828" spans="1:21" x14ac:dyDescent="0.25">
      <c r="A1828">
        <v>1826</v>
      </c>
      <c r="B1828" t="s">
        <v>24</v>
      </c>
      <c r="C1828" t="s">
        <v>56</v>
      </c>
      <c r="D1828" t="s">
        <v>57</v>
      </c>
      <c r="E1828">
        <v>11</v>
      </c>
      <c r="F1828" t="s">
        <v>37</v>
      </c>
      <c r="G1828">
        <v>100</v>
      </c>
      <c r="H1828" t="s">
        <v>27</v>
      </c>
      <c r="I1828" t="s">
        <v>38</v>
      </c>
      <c r="J1828" t="s">
        <v>36</v>
      </c>
      <c r="K1828" t="s">
        <v>30</v>
      </c>
      <c r="L1828" t="s">
        <v>31</v>
      </c>
      <c r="M1828">
        <v>3</v>
      </c>
      <c r="N1828" t="s">
        <v>32</v>
      </c>
      <c r="O1828" t="s">
        <v>33</v>
      </c>
      <c r="P1828">
        <v>45.427700000000002</v>
      </c>
      <c r="Q1828">
        <v>335864.57780000003</v>
      </c>
      <c r="R1828">
        <v>3062798.8306</v>
      </c>
      <c r="S1828">
        <v>335819.60720000003</v>
      </c>
      <c r="T1828">
        <v>3062805.2585</v>
      </c>
      <c r="U1828">
        <v>4.5428000000000003E-2</v>
      </c>
    </row>
    <row r="1829" spans="1:21" x14ac:dyDescent="0.25">
      <c r="A1829">
        <v>1827</v>
      </c>
      <c r="B1829" t="s">
        <v>24</v>
      </c>
      <c r="C1829" t="s">
        <v>56</v>
      </c>
      <c r="D1829" t="s">
        <v>57</v>
      </c>
      <c r="E1829">
        <v>11</v>
      </c>
      <c r="F1829" t="s">
        <v>37</v>
      </c>
      <c r="G1829">
        <v>100</v>
      </c>
      <c r="H1829" t="s">
        <v>27</v>
      </c>
      <c r="I1829" t="s">
        <v>38</v>
      </c>
      <c r="J1829" t="s">
        <v>36</v>
      </c>
      <c r="K1829" t="s">
        <v>30</v>
      </c>
      <c r="L1829" t="s">
        <v>31</v>
      </c>
      <c r="M1829">
        <v>3</v>
      </c>
      <c r="N1829" t="s">
        <v>32</v>
      </c>
      <c r="O1829" t="s">
        <v>33</v>
      </c>
      <c r="P1829">
        <v>81.682299999999998</v>
      </c>
      <c r="Q1829">
        <v>335819.60720000003</v>
      </c>
      <c r="R1829">
        <v>3062805.2585</v>
      </c>
      <c r="S1829">
        <v>335780.1974</v>
      </c>
      <c r="T1829">
        <v>3062876.8047000002</v>
      </c>
      <c r="U1829">
        <v>8.1682000000000005E-2</v>
      </c>
    </row>
    <row r="1830" spans="1:21" x14ac:dyDescent="0.25">
      <c r="A1830">
        <v>1828</v>
      </c>
      <c r="B1830" t="s">
        <v>24</v>
      </c>
      <c r="C1830" t="s">
        <v>56</v>
      </c>
      <c r="D1830" t="s">
        <v>57</v>
      </c>
      <c r="E1830">
        <v>11</v>
      </c>
      <c r="F1830" t="s">
        <v>37</v>
      </c>
      <c r="G1830">
        <v>100</v>
      </c>
      <c r="H1830" t="s">
        <v>27</v>
      </c>
      <c r="I1830" t="s">
        <v>38</v>
      </c>
      <c r="J1830" t="s">
        <v>36</v>
      </c>
      <c r="K1830" t="s">
        <v>30</v>
      </c>
      <c r="L1830" t="s">
        <v>31</v>
      </c>
      <c r="M1830">
        <v>3</v>
      </c>
      <c r="N1830" t="s">
        <v>32</v>
      </c>
      <c r="O1830" t="s">
        <v>33</v>
      </c>
      <c r="P1830">
        <v>40.746499999999997</v>
      </c>
      <c r="Q1830">
        <v>335780.1974</v>
      </c>
      <c r="R1830">
        <v>3062876.8047000002</v>
      </c>
      <c r="S1830">
        <v>335757.83630000002</v>
      </c>
      <c r="T1830">
        <v>3062910.8673</v>
      </c>
      <c r="U1830">
        <v>4.0746999999999998E-2</v>
      </c>
    </row>
    <row r="1831" spans="1:21" x14ac:dyDescent="0.25">
      <c r="A1831">
        <v>1829</v>
      </c>
      <c r="B1831" t="s">
        <v>24</v>
      </c>
      <c r="C1831" t="s">
        <v>56</v>
      </c>
      <c r="D1831" t="s">
        <v>57</v>
      </c>
      <c r="E1831">
        <v>11</v>
      </c>
      <c r="F1831" t="s">
        <v>37</v>
      </c>
      <c r="G1831">
        <v>100</v>
      </c>
      <c r="H1831" t="s">
        <v>27</v>
      </c>
      <c r="I1831" t="s">
        <v>38</v>
      </c>
      <c r="J1831" t="s">
        <v>36</v>
      </c>
      <c r="K1831" t="s">
        <v>30</v>
      </c>
      <c r="L1831" t="s">
        <v>31</v>
      </c>
      <c r="M1831">
        <v>3</v>
      </c>
      <c r="N1831" t="s">
        <v>32</v>
      </c>
      <c r="O1831" t="s">
        <v>33</v>
      </c>
      <c r="P1831">
        <v>1.16411</v>
      </c>
      <c r="Q1831">
        <v>335757.83630000002</v>
      </c>
      <c r="R1831">
        <v>3062910.8673</v>
      </c>
      <c r="S1831">
        <v>335757.85200000001</v>
      </c>
      <c r="T1831">
        <v>3062912.0312999999</v>
      </c>
      <c r="U1831">
        <v>1.1640000000000001E-3</v>
      </c>
    </row>
    <row r="1832" spans="1:21" x14ac:dyDescent="0.25">
      <c r="A1832">
        <v>1830</v>
      </c>
      <c r="B1832" t="s">
        <v>24</v>
      </c>
      <c r="C1832" t="s">
        <v>56</v>
      </c>
      <c r="D1832" t="s">
        <v>57</v>
      </c>
      <c r="E1832">
        <v>11</v>
      </c>
      <c r="F1832" t="s">
        <v>37</v>
      </c>
      <c r="G1832">
        <v>100</v>
      </c>
      <c r="H1832" t="s">
        <v>27</v>
      </c>
      <c r="I1832" t="s">
        <v>38</v>
      </c>
      <c r="J1832" t="s">
        <v>36</v>
      </c>
      <c r="K1832" t="s">
        <v>30</v>
      </c>
      <c r="L1832" t="s">
        <v>31</v>
      </c>
      <c r="M1832">
        <v>3</v>
      </c>
      <c r="N1832" t="s">
        <v>32</v>
      </c>
      <c r="O1832" t="s">
        <v>33</v>
      </c>
      <c r="P1832">
        <v>59.206400000000002</v>
      </c>
      <c r="Q1832">
        <v>335757.85200000001</v>
      </c>
      <c r="R1832">
        <v>3062912.0312999999</v>
      </c>
      <c r="S1832">
        <v>335728.80153499998</v>
      </c>
      <c r="T1832">
        <v>3062963.62066</v>
      </c>
      <c r="U1832">
        <v>5.9206000000000002E-2</v>
      </c>
    </row>
    <row r="1833" spans="1:21" x14ac:dyDescent="0.25">
      <c r="A1833">
        <v>1831</v>
      </c>
      <c r="B1833" t="s">
        <v>24</v>
      </c>
      <c r="C1833" t="s">
        <v>56</v>
      </c>
      <c r="D1833" t="s">
        <v>57</v>
      </c>
      <c r="E1833">
        <v>11</v>
      </c>
      <c r="F1833" t="s">
        <v>37</v>
      </c>
      <c r="G1833">
        <v>100</v>
      </c>
      <c r="H1833" t="s">
        <v>27</v>
      </c>
      <c r="I1833" t="s">
        <v>38</v>
      </c>
      <c r="J1833" t="s">
        <v>36</v>
      </c>
      <c r="K1833" t="s">
        <v>30</v>
      </c>
      <c r="L1833" t="s">
        <v>31</v>
      </c>
      <c r="M1833">
        <v>3</v>
      </c>
      <c r="N1833" t="s">
        <v>32</v>
      </c>
      <c r="O1833" t="s">
        <v>33</v>
      </c>
      <c r="P1833">
        <v>1.5924</v>
      </c>
      <c r="Q1833">
        <v>335728.80153499998</v>
      </c>
      <c r="R1833">
        <v>3062963.62066</v>
      </c>
      <c r="S1833">
        <v>335728.02020000003</v>
      </c>
      <c r="T1833">
        <v>3062965.0082</v>
      </c>
      <c r="U1833">
        <v>1.5920000000000001E-3</v>
      </c>
    </row>
    <row r="1834" spans="1:21" x14ac:dyDescent="0.25">
      <c r="A1834">
        <v>1832</v>
      </c>
      <c r="B1834" t="s">
        <v>24</v>
      </c>
      <c r="C1834" t="s">
        <v>56</v>
      </c>
      <c r="D1834" t="s">
        <v>57</v>
      </c>
      <c r="E1834">
        <v>11</v>
      </c>
      <c r="F1834" t="s">
        <v>37</v>
      </c>
      <c r="G1834">
        <v>100</v>
      </c>
      <c r="H1834" t="s">
        <v>27</v>
      </c>
      <c r="I1834" t="s">
        <v>38</v>
      </c>
      <c r="J1834" t="s">
        <v>36</v>
      </c>
      <c r="K1834" t="s">
        <v>30</v>
      </c>
      <c r="L1834" t="s">
        <v>31</v>
      </c>
      <c r="M1834">
        <v>3</v>
      </c>
      <c r="N1834" t="s">
        <v>32</v>
      </c>
      <c r="O1834" t="s">
        <v>33</v>
      </c>
      <c r="P1834">
        <v>12.573499999999999</v>
      </c>
      <c r="Q1834">
        <v>335728.02020000003</v>
      </c>
      <c r="R1834">
        <v>3062965.0082</v>
      </c>
      <c r="S1834">
        <v>335721.85090000002</v>
      </c>
      <c r="T1834">
        <v>3062975.9641</v>
      </c>
      <c r="U1834">
        <v>1.2573000000000001E-2</v>
      </c>
    </row>
    <row r="1835" spans="1:21" x14ac:dyDescent="0.25">
      <c r="A1835">
        <v>1833</v>
      </c>
      <c r="B1835" t="s">
        <v>24</v>
      </c>
      <c r="C1835" t="s">
        <v>56</v>
      </c>
      <c r="D1835" t="s">
        <v>57</v>
      </c>
      <c r="E1835">
        <v>11</v>
      </c>
      <c r="F1835" t="s">
        <v>37</v>
      </c>
      <c r="G1835">
        <v>100</v>
      </c>
      <c r="H1835" t="s">
        <v>27</v>
      </c>
      <c r="I1835" t="s">
        <v>38</v>
      </c>
      <c r="J1835" t="s">
        <v>36</v>
      </c>
      <c r="K1835" t="s">
        <v>30</v>
      </c>
      <c r="L1835" t="s">
        <v>31</v>
      </c>
      <c r="M1835">
        <v>3</v>
      </c>
      <c r="N1835" t="s">
        <v>32</v>
      </c>
      <c r="O1835" t="s">
        <v>33</v>
      </c>
      <c r="P1835">
        <v>67.385400000000004</v>
      </c>
      <c r="Q1835">
        <v>335721.85090000002</v>
      </c>
      <c r="R1835">
        <v>3062975.9641</v>
      </c>
      <c r="S1835">
        <v>335687.57089999999</v>
      </c>
      <c r="T1835">
        <v>3063033.9785000002</v>
      </c>
      <c r="U1835">
        <v>6.7385E-2</v>
      </c>
    </row>
    <row r="1836" spans="1:21" x14ac:dyDescent="0.25">
      <c r="A1836">
        <v>1834</v>
      </c>
      <c r="B1836" t="s">
        <v>24</v>
      </c>
      <c r="C1836" t="s">
        <v>56</v>
      </c>
      <c r="D1836" t="s">
        <v>57</v>
      </c>
      <c r="E1836">
        <v>11</v>
      </c>
      <c r="F1836" t="s">
        <v>37</v>
      </c>
      <c r="G1836">
        <v>100</v>
      </c>
      <c r="H1836" t="s">
        <v>27</v>
      </c>
      <c r="I1836" t="s">
        <v>38</v>
      </c>
      <c r="J1836" t="s">
        <v>36</v>
      </c>
      <c r="K1836" t="s">
        <v>30</v>
      </c>
      <c r="L1836" t="s">
        <v>31</v>
      </c>
      <c r="M1836">
        <v>3</v>
      </c>
      <c r="N1836" t="s">
        <v>32</v>
      </c>
      <c r="O1836" t="s">
        <v>33</v>
      </c>
      <c r="P1836">
        <v>38.473199999999999</v>
      </c>
      <c r="Q1836">
        <v>335938.685</v>
      </c>
      <c r="R1836">
        <v>3063198.1447999999</v>
      </c>
      <c r="S1836">
        <v>335927.98330000002</v>
      </c>
      <c r="T1836">
        <v>3063161.19</v>
      </c>
      <c r="U1836">
        <v>3.8473E-2</v>
      </c>
    </row>
    <row r="1837" spans="1:21" x14ac:dyDescent="0.25">
      <c r="A1837">
        <v>1835</v>
      </c>
      <c r="B1837" t="s">
        <v>24</v>
      </c>
      <c r="C1837" t="s">
        <v>56</v>
      </c>
      <c r="D1837" t="s">
        <v>57</v>
      </c>
      <c r="E1837">
        <v>11</v>
      </c>
      <c r="F1837" t="s">
        <v>37</v>
      </c>
      <c r="G1837">
        <v>100</v>
      </c>
      <c r="H1837" t="s">
        <v>27</v>
      </c>
      <c r="I1837" t="s">
        <v>38</v>
      </c>
      <c r="J1837" t="s">
        <v>36</v>
      </c>
      <c r="K1837" t="s">
        <v>30</v>
      </c>
      <c r="L1837" t="s">
        <v>31</v>
      </c>
      <c r="M1837">
        <v>3</v>
      </c>
      <c r="N1837" t="s">
        <v>32</v>
      </c>
      <c r="O1837" t="s">
        <v>33</v>
      </c>
      <c r="P1837">
        <v>28.811299999999999</v>
      </c>
      <c r="Q1837">
        <v>335927.98330000002</v>
      </c>
      <c r="R1837">
        <v>3063161.19</v>
      </c>
      <c r="S1837">
        <v>335923.50319999998</v>
      </c>
      <c r="T1837">
        <v>3063132.7291999999</v>
      </c>
      <c r="U1837">
        <v>2.8811E-2</v>
      </c>
    </row>
    <row r="1838" spans="1:21" x14ac:dyDescent="0.25">
      <c r="A1838">
        <v>1836</v>
      </c>
      <c r="B1838" t="s">
        <v>24</v>
      </c>
      <c r="C1838" t="s">
        <v>56</v>
      </c>
      <c r="D1838" t="s">
        <v>57</v>
      </c>
      <c r="E1838">
        <v>11</v>
      </c>
      <c r="F1838" t="s">
        <v>37</v>
      </c>
      <c r="G1838">
        <v>100</v>
      </c>
      <c r="H1838" t="s">
        <v>27</v>
      </c>
      <c r="I1838" t="s">
        <v>38</v>
      </c>
      <c r="J1838" t="s">
        <v>36</v>
      </c>
      <c r="K1838" t="s">
        <v>30</v>
      </c>
      <c r="L1838" t="s">
        <v>31</v>
      </c>
      <c r="M1838">
        <v>3</v>
      </c>
      <c r="N1838" t="s">
        <v>32</v>
      </c>
      <c r="O1838" t="s">
        <v>33</v>
      </c>
      <c r="P1838">
        <v>23.638200000000001</v>
      </c>
      <c r="Q1838">
        <v>335923.50319999998</v>
      </c>
      <c r="R1838">
        <v>3063132.7291999999</v>
      </c>
      <c r="S1838">
        <v>335919.09379999997</v>
      </c>
      <c r="T1838">
        <v>3063109.5059000002</v>
      </c>
      <c r="U1838">
        <v>2.3637999999999999E-2</v>
      </c>
    </row>
    <row r="1839" spans="1:21" x14ac:dyDescent="0.25">
      <c r="A1839">
        <v>1837</v>
      </c>
      <c r="B1839" t="s">
        <v>24</v>
      </c>
      <c r="C1839" t="s">
        <v>56</v>
      </c>
      <c r="D1839" t="s">
        <v>57</v>
      </c>
      <c r="E1839">
        <v>11</v>
      </c>
      <c r="F1839" t="s">
        <v>37</v>
      </c>
      <c r="G1839">
        <v>100</v>
      </c>
      <c r="H1839" t="s">
        <v>27</v>
      </c>
      <c r="I1839" t="s">
        <v>38</v>
      </c>
      <c r="J1839" t="s">
        <v>36</v>
      </c>
      <c r="K1839" t="s">
        <v>30</v>
      </c>
      <c r="L1839" t="s">
        <v>31</v>
      </c>
      <c r="M1839">
        <v>3</v>
      </c>
      <c r="N1839" t="s">
        <v>32</v>
      </c>
      <c r="O1839" t="s">
        <v>33</v>
      </c>
      <c r="P1839">
        <v>14.117800000000001</v>
      </c>
      <c r="Q1839">
        <v>335919.09379999997</v>
      </c>
      <c r="R1839">
        <v>3063109.5059000002</v>
      </c>
      <c r="S1839">
        <v>335927.72019999998</v>
      </c>
      <c r="T1839">
        <v>3063098.3302000002</v>
      </c>
      <c r="U1839">
        <v>1.4118E-2</v>
      </c>
    </row>
    <row r="1840" spans="1:21" x14ac:dyDescent="0.25">
      <c r="A1840">
        <v>1838</v>
      </c>
      <c r="B1840" t="s">
        <v>24</v>
      </c>
      <c r="C1840" t="s">
        <v>56</v>
      </c>
      <c r="D1840" t="s">
        <v>57</v>
      </c>
      <c r="E1840">
        <v>11</v>
      </c>
      <c r="F1840" t="s">
        <v>37</v>
      </c>
      <c r="G1840">
        <v>100</v>
      </c>
      <c r="H1840" t="s">
        <v>27</v>
      </c>
      <c r="I1840" t="s">
        <v>38</v>
      </c>
      <c r="J1840" t="s">
        <v>36</v>
      </c>
      <c r="K1840" t="s">
        <v>30</v>
      </c>
      <c r="L1840" t="s">
        <v>31</v>
      </c>
      <c r="M1840">
        <v>3</v>
      </c>
      <c r="N1840" t="s">
        <v>32</v>
      </c>
      <c r="O1840" t="s">
        <v>33</v>
      </c>
      <c r="P1840">
        <v>1.3028200000000001</v>
      </c>
      <c r="Q1840">
        <v>335927.72019999998</v>
      </c>
      <c r="R1840">
        <v>3063098.3302000002</v>
      </c>
      <c r="S1840">
        <v>335928.28960000002</v>
      </c>
      <c r="T1840">
        <v>3063097.1584000001</v>
      </c>
      <c r="U1840">
        <v>1.3029999999999999E-3</v>
      </c>
    </row>
    <row r="1841" spans="1:21" x14ac:dyDescent="0.25">
      <c r="A1841">
        <v>1839</v>
      </c>
      <c r="B1841" t="s">
        <v>24</v>
      </c>
      <c r="C1841" t="s">
        <v>56</v>
      </c>
      <c r="D1841" t="s">
        <v>57</v>
      </c>
      <c r="E1841">
        <v>11</v>
      </c>
      <c r="F1841" t="s">
        <v>37</v>
      </c>
      <c r="G1841">
        <v>100</v>
      </c>
      <c r="H1841" t="s">
        <v>27</v>
      </c>
      <c r="I1841" t="s">
        <v>38</v>
      </c>
      <c r="J1841" t="s">
        <v>36</v>
      </c>
      <c r="K1841" t="s">
        <v>30</v>
      </c>
      <c r="L1841" t="s">
        <v>31</v>
      </c>
      <c r="M1841">
        <v>3</v>
      </c>
      <c r="N1841" t="s">
        <v>32</v>
      </c>
      <c r="O1841" t="s">
        <v>33</v>
      </c>
      <c r="P1841">
        <v>19.542200000000001</v>
      </c>
      <c r="Q1841">
        <v>335928.28960000002</v>
      </c>
      <c r="R1841">
        <v>3063097.1584000001</v>
      </c>
      <c r="S1841">
        <v>335936.8296</v>
      </c>
      <c r="T1841">
        <v>3063079.5809999998</v>
      </c>
      <c r="U1841">
        <v>1.9542E-2</v>
      </c>
    </row>
    <row r="1842" spans="1:21" x14ac:dyDescent="0.25">
      <c r="A1842">
        <v>1840</v>
      </c>
      <c r="B1842" t="s">
        <v>24</v>
      </c>
      <c r="C1842" t="s">
        <v>56</v>
      </c>
      <c r="D1842" t="s">
        <v>57</v>
      </c>
      <c r="E1842">
        <v>11</v>
      </c>
      <c r="F1842" t="s">
        <v>37</v>
      </c>
      <c r="G1842">
        <v>100</v>
      </c>
      <c r="H1842" t="s">
        <v>27</v>
      </c>
      <c r="I1842" t="s">
        <v>38</v>
      </c>
      <c r="J1842" t="s">
        <v>36</v>
      </c>
      <c r="K1842" t="s">
        <v>30</v>
      </c>
      <c r="L1842" t="s">
        <v>31</v>
      </c>
      <c r="M1842">
        <v>3</v>
      </c>
      <c r="N1842" t="s">
        <v>32</v>
      </c>
      <c r="O1842" t="s">
        <v>33</v>
      </c>
      <c r="P1842">
        <v>27.667899999999999</v>
      </c>
      <c r="Q1842">
        <v>335936.8296</v>
      </c>
      <c r="R1842">
        <v>3063079.5809999998</v>
      </c>
      <c r="S1842">
        <v>335955.27610000002</v>
      </c>
      <c r="T1842">
        <v>3063058.9597</v>
      </c>
      <c r="U1842">
        <v>2.7668000000000002E-2</v>
      </c>
    </row>
    <row r="1843" spans="1:21" x14ac:dyDescent="0.25">
      <c r="A1843">
        <v>1841</v>
      </c>
      <c r="B1843" t="s">
        <v>24</v>
      </c>
      <c r="C1843" t="s">
        <v>56</v>
      </c>
      <c r="D1843" t="s">
        <v>57</v>
      </c>
      <c r="E1843">
        <v>11</v>
      </c>
      <c r="F1843" t="s">
        <v>37</v>
      </c>
      <c r="G1843">
        <v>100</v>
      </c>
      <c r="H1843" t="s">
        <v>27</v>
      </c>
      <c r="I1843" t="s">
        <v>38</v>
      </c>
      <c r="J1843" t="s">
        <v>36</v>
      </c>
      <c r="K1843" t="s">
        <v>30</v>
      </c>
      <c r="L1843" t="s">
        <v>31</v>
      </c>
      <c r="M1843">
        <v>3</v>
      </c>
      <c r="N1843" t="s">
        <v>32</v>
      </c>
      <c r="O1843" t="s">
        <v>33</v>
      </c>
      <c r="P1843">
        <v>14.853300000000001</v>
      </c>
      <c r="Q1843">
        <v>335955.27610000002</v>
      </c>
      <c r="R1843">
        <v>3063058.9597</v>
      </c>
      <c r="S1843">
        <v>335948.66</v>
      </c>
      <c r="T1843">
        <v>3063045.6612999998</v>
      </c>
      <c r="U1843">
        <v>1.4853E-2</v>
      </c>
    </row>
    <row r="1844" spans="1:21" x14ac:dyDescent="0.25">
      <c r="A1844">
        <v>1842</v>
      </c>
      <c r="B1844" t="s">
        <v>24</v>
      </c>
      <c r="C1844" t="s">
        <v>56</v>
      </c>
      <c r="D1844" t="s">
        <v>57</v>
      </c>
      <c r="E1844">
        <v>11</v>
      </c>
      <c r="F1844" t="s">
        <v>37</v>
      </c>
      <c r="G1844">
        <v>100</v>
      </c>
      <c r="H1844" t="s">
        <v>27</v>
      </c>
      <c r="I1844" t="s">
        <v>38</v>
      </c>
      <c r="J1844" t="s">
        <v>36</v>
      </c>
      <c r="K1844" t="s">
        <v>30</v>
      </c>
      <c r="L1844" t="s">
        <v>31</v>
      </c>
      <c r="M1844">
        <v>3</v>
      </c>
      <c r="N1844" t="s">
        <v>32</v>
      </c>
      <c r="O1844" t="s">
        <v>33</v>
      </c>
      <c r="P1844">
        <v>23.450700000000001</v>
      </c>
      <c r="Q1844">
        <v>335948.66</v>
      </c>
      <c r="R1844">
        <v>3063045.6612999998</v>
      </c>
      <c r="S1844">
        <v>335937.84659999999</v>
      </c>
      <c r="T1844">
        <v>3063024.8525</v>
      </c>
      <c r="U1844">
        <v>2.3451E-2</v>
      </c>
    </row>
    <row r="1845" spans="1:21" x14ac:dyDescent="0.25">
      <c r="A1845">
        <v>1843</v>
      </c>
      <c r="B1845" t="s">
        <v>24</v>
      </c>
      <c r="C1845" t="s">
        <v>56</v>
      </c>
      <c r="D1845" t="s">
        <v>57</v>
      </c>
      <c r="E1845">
        <v>11</v>
      </c>
      <c r="F1845" t="s">
        <v>37</v>
      </c>
      <c r="G1845">
        <v>100</v>
      </c>
      <c r="H1845" t="s">
        <v>27</v>
      </c>
      <c r="I1845" t="s">
        <v>38</v>
      </c>
      <c r="J1845" t="s">
        <v>36</v>
      </c>
      <c r="K1845" t="s">
        <v>30</v>
      </c>
      <c r="L1845" t="s">
        <v>31</v>
      </c>
      <c r="M1845">
        <v>3</v>
      </c>
      <c r="N1845" t="s">
        <v>32</v>
      </c>
      <c r="O1845" t="s">
        <v>33</v>
      </c>
      <c r="P1845">
        <v>21.6342</v>
      </c>
      <c r="Q1845">
        <v>335937.84659999999</v>
      </c>
      <c r="R1845">
        <v>3063024.8525</v>
      </c>
      <c r="S1845">
        <v>335928.9155</v>
      </c>
      <c r="T1845">
        <v>3063005.1477999999</v>
      </c>
      <c r="U1845">
        <v>2.1634E-2</v>
      </c>
    </row>
    <row r="1846" spans="1:21" x14ac:dyDescent="0.25">
      <c r="A1846">
        <v>1844</v>
      </c>
      <c r="B1846" t="s">
        <v>24</v>
      </c>
      <c r="C1846" t="s">
        <v>56</v>
      </c>
      <c r="D1846" t="s">
        <v>57</v>
      </c>
      <c r="E1846">
        <v>11</v>
      </c>
      <c r="F1846" t="s">
        <v>37</v>
      </c>
      <c r="G1846">
        <v>100</v>
      </c>
      <c r="H1846" t="s">
        <v>27</v>
      </c>
      <c r="I1846" t="s">
        <v>38</v>
      </c>
      <c r="J1846" t="s">
        <v>36</v>
      </c>
      <c r="K1846" t="s">
        <v>30</v>
      </c>
      <c r="L1846" t="s">
        <v>31</v>
      </c>
      <c r="M1846">
        <v>3</v>
      </c>
      <c r="N1846" t="s">
        <v>32</v>
      </c>
      <c r="O1846" t="s">
        <v>33</v>
      </c>
      <c r="P1846">
        <v>22.1937</v>
      </c>
      <c r="Q1846">
        <v>335928.9155</v>
      </c>
      <c r="R1846">
        <v>3063005.1477999999</v>
      </c>
      <c r="S1846">
        <v>335919.75349999999</v>
      </c>
      <c r="T1846">
        <v>3062984.9334999998</v>
      </c>
      <c r="U1846">
        <v>2.2193999999999998E-2</v>
      </c>
    </row>
    <row r="1847" spans="1:21" x14ac:dyDescent="0.25">
      <c r="A1847">
        <v>1845</v>
      </c>
      <c r="B1847" t="s">
        <v>24</v>
      </c>
      <c r="C1847" t="s">
        <v>56</v>
      </c>
      <c r="D1847" t="s">
        <v>57</v>
      </c>
      <c r="E1847">
        <v>11</v>
      </c>
      <c r="F1847" t="s">
        <v>37</v>
      </c>
      <c r="G1847">
        <v>100</v>
      </c>
      <c r="H1847" t="s">
        <v>27</v>
      </c>
      <c r="I1847" t="s">
        <v>38</v>
      </c>
      <c r="J1847" t="s">
        <v>36</v>
      </c>
      <c r="K1847" t="s">
        <v>30</v>
      </c>
      <c r="L1847" t="s">
        <v>31</v>
      </c>
      <c r="M1847">
        <v>3</v>
      </c>
      <c r="N1847" t="s">
        <v>32</v>
      </c>
      <c r="O1847" t="s">
        <v>33</v>
      </c>
      <c r="P1847">
        <v>20.062799999999999</v>
      </c>
      <c r="Q1847">
        <v>335919.75349999999</v>
      </c>
      <c r="R1847">
        <v>3062984.9334999998</v>
      </c>
      <c r="S1847">
        <v>335907.83270000003</v>
      </c>
      <c r="T1847">
        <v>3062968.7963</v>
      </c>
      <c r="U1847">
        <v>2.0063000000000001E-2</v>
      </c>
    </row>
    <row r="1848" spans="1:21" x14ac:dyDescent="0.25">
      <c r="A1848">
        <v>1846</v>
      </c>
      <c r="B1848" t="s">
        <v>24</v>
      </c>
      <c r="C1848" t="s">
        <v>56</v>
      </c>
      <c r="D1848" t="s">
        <v>57</v>
      </c>
      <c r="E1848">
        <v>11</v>
      </c>
      <c r="F1848" t="s">
        <v>37</v>
      </c>
      <c r="G1848">
        <v>100</v>
      </c>
      <c r="H1848" t="s">
        <v>27</v>
      </c>
      <c r="I1848" t="s">
        <v>38</v>
      </c>
      <c r="J1848" t="s">
        <v>36</v>
      </c>
      <c r="K1848" t="s">
        <v>30</v>
      </c>
      <c r="L1848" t="s">
        <v>31</v>
      </c>
      <c r="M1848">
        <v>3</v>
      </c>
      <c r="N1848" t="s">
        <v>32</v>
      </c>
      <c r="O1848" t="s">
        <v>33</v>
      </c>
      <c r="P1848">
        <v>40.017800000000001</v>
      </c>
      <c r="Q1848">
        <v>335907.83270000003</v>
      </c>
      <c r="R1848">
        <v>3062968.7963</v>
      </c>
      <c r="S1848">
        <v>335874.78350000002</v>
      </c>
      <c r="T1848">
        <v>3062991.3612000002</v>
      </c>
      <c r="U1848">
        <v>4.0017999999999998E-2</v>
      </c>
    </row>
    <row r="1849" spans="1:21" x14ac:dyDescent="0.25">
      <c r="A1849">
        <v>1847</v>
      </c>
      <c r="B1849" t="s">
        <v>24</v>
      </c>
      <c r="C1849" t="s">
        <v>56</v>
      </c>
      <c r="D1849" t="s">
        <v>57</v>
      </c>
      <c r="E1849">
        <v>11</v>
      </c>
      <c r="F1849" t="s">
        <v>37</v>
      </c>
      <c r="G1849">
        <v>100</v>
      </c>
      <c r="H1849" t="s">
        <v>27</v>
      </c>
      <c r="I1849" t="s">
        <v>38</v>
      </c>
      <c r="J1849" t="s">
        <v>36</v>
      </c>
      <c r="K1849" t="s">
        <v>30</v>
      </c>
      <c r="L1849" t="s">
        <v>31</v>
      </c>
      <c r="M1849">
        <v>3</v>
      </c>
      <c r="N1849" t="s">
        <v>32</v>
      </c>
      <c r="O1849" t="s">
        <v>33</v>
      </c>
      <c r="P1849">
        <v>24.383700000000001</v>
      </c>
      <c r="Q1849">
        <v>335874.78350000002</v>
      </c>
      <c r="R1849">
        <v>3062991.3612000002</v>
      </c>
      <c r="S1849">
        <v>335856.86709999997</v>
      </c>
      <c r="T1849">
        <v>3063007.9010999999</v>
      </c>
      <c r="U1849">
        <v>2.4383999999999999E-2</v>
      </c>
    </row>
    <row r="1850" spans="1:21" x14ac:dyDescent="0.25">
      <c r="A1850">
        <v>1848</v>
      </c>
      <c r="B1850" t="s">
        <v>24</v>
      </c>
      <c r="C1850" t="s">
        <v>56</v>
      </c>
      <c r="D1850" t="s">
        <v>57</v>
      </c>
      <c r="E1850">
        <v>11</v>
      </c>
      <c r="F1850" t="s">
        <v>37</v>
      </c>
      <c r="G1850">
        <v>100</v>
      </c>
      <c r="H1850" t="s">
        <v>27</v>
      </c>
      <c r="I1850" t="s">
        <v>38</v>
      </c>
      <c r="J1850" t="s">
        <v>36</v>
      </c>
      <c r="K1850" t="s">
        <v>30</v>
      </c>
      <c r="L1850" t="s">
        <v>31</v>
      </c>
      <c r="M1850">
        <v>3</v>
      </c>
      <c r="N1850" t="s">
        <v>32</v>
      </c>
      <c r="O1850" t="s">
        <v>33</v>
      </c>
      <c r="P1850">
        <v>19.514299999999999</v>
      </c>
      <c r="Q1850">
        <v>335856.86709999997</v>
      </c>
      <c r="R1850">
        <v>3063007.9010999999</v>
      </c>
      <c r="S1850">
        <v>335841.821</v>
      </c>
      <c r="T1850">
        <v>3063020.3278000001</v>
      </c>
      <c r="U1850">
        <v>1.9514E-2</v>
      </c>
    </row>
    <row r="1851" spans="1:21" x14ac:dyDescent="0.25">
      <c r="A1851">
        <v>1849</v>
      </c>
      <c r="B1851" t="s">
        <v>24</v>
      </c>
      <c r="C1851" t="s">
        <v>56</v>
      </c>
      <c r="D1851" t="s">
        <v>57</v>
      </c>
      <c r="E1851">
        <v>11</v>
      </c>
      <c r="F1851" t="s">
        <v>37</v>
      </c>
      <c r="G1851">
        <v>100</v>
      </c>
      <c r="H1851" t="s">
        <v>27</v>
      </c>
      <c r="I1851" t="s">
        <v>38</v>
      </c>
      <c r="J1851" t="s">
        <v>36</v>
      </c>
      <c r="K1851" t="s">
        <v>30</v>
      </c>
      <c r="L1851" t="s">
        <v>31</v>
      </c>
      <c r="M1851">
        <v>3</v>
      </c>
      <c r="N1851" t="s">
        <v>32</v>
      </c>
      <c r="O1851" t="s">
        <v>33</v>
      </c>
      <c r="P1851">
        <v>5.9366899999999996</v>
      </c>
      <c r="Q1851">
        <v>335841.821</v>
      </c>
      <c r="R1851">
        <v>3063020.3278000001</v>
      </c>
      <c r="S1851">
        <v>335843.06959999999</v>
      </c>
      <c r="T1851">
        <v>3063026.1316999998</v>
      </c>
      <c r="U1851">
        <v>5.9369999999999996E-3</v>
      </c>
    </row>
    <row r="1852" spans="1:21" x14ac:dyDescent="0.25">
      <c r="A1852">
        <v>1850</v>
      </c>
      <c r="B1852" t="s">
        <v>24</v>
      </c>
      <c r="C1852" t="s">
        <v>56</v>
      </c>
      <c r="D1852" t="s">
        <v>57</v>
      </c>
      <c r="E1852">
        <v>11</v>
      </c>
      <c r="F1852" t="s">
        <v>37</v>
      </c>
      <c r="G1852">
        <v>100</v>
      </c>
      <c r="H1852" t="s">
        <v>27</v>
      </c>
      <c r="I1852" t="s">
        <v>38</v>
      </c>
      <c r="J1852" t="s">
        <v>36</v>
      </c>
      <c r="K1852" t="s">
        <v>30</v>
      </c>
      <c r="L1852" t="s">
        <v>31</v>
      </c>
      <c r="M1852">
        <v>3</v>
      </c>
      <c r="N1852" t="s">
        <v>32</v>
      </c>
      <c r="O1852" t="s">
        <v>33</v>
      </c>
      <c r="P1852">
        <v>27.191600000000001</v>
      </c>
      <c r="Q1852">
        <v>335843.06959999999</v>
      </c>
      <c r="R1852">
        <v>3063026.1316999998</v>
      </c>
      <c r="S1852">
        <v>335818.65490000002</v>
      </c>
      <c r="T1852">
        <v>3063038.1028</v>
      </c>
      <c r="U1852">
        <v>2.7192000000000001E-2</v>
      </c>
    </row>
    <row r="1853" spans="1:21" x14ac:dyDescent="0.25">
      <c r="A1853">
        <v>1851</v>
      </c>
      <c r="B1853" t="s">
        <v>24</v>
      </c>
      <c r="C1853" t="s">
        <v>56</v>
      </c>
      <c r="D1853" t="s">
        <v>57</v>
      </c>
      <c r="E1853">
        <v>11</v>
      </c>
      <c r="F1853" t="s">
        <v>37</v>
      </c>
      <c r="G1853">
        <v>100</v>
      </c>
      <c r="H1853" t="s">
        <v>27</v>
      </c>
      <c r="I1853" t="s">
        <v>38</v>
      </c>
      <c r="J1853" t="s">
        <v>36</v>
      </c>
      <c r="K1853" t="s">
        <v>30</v>
      </c>
      <c r="L1853" t="s">
        <v>31</v>
      </c>
      <c r="M1853">
        <v>3</v>
      </c>
      <c r="N1853" t="s">
        <v>32</v>
      </c>
      <c r="O1853" t="s">
        <v>33</v>
      </c>
      <c r="P1853">
        <v>0.47154800000000002</v>
      </c>
      <c r="Q1853">
        <v>335869.81719999999</v>
      </c>
      <c r="R1853">
        <v>3063750.4308000002</v>
      </c>
      <c r="S1853">
        <v>335869.36370599997</v>
      </c>
      <c r="T1853">
        <v>3063750.5600299998</v>
      </c>
      <c r="U1853">
        <v>4.7199999999999998E-4</v>
      </c>
    </row>
    <row r="1854" spans="1:21" x14ac:dyDescent="0.25">
      <c r="A1854">
        <v>1852</v>
      </c>
      <c r="B1854" t="s">
        <v>24</v>
      </c>
      <c r="C1854" t="s">
        <v>56</v>
      </c>
      <c r="D1854" t="s">
        <v>57</v>
      </c>
      <c r="E1854">
        <v>11</v>
      </c>
      <c r="F1854" t="s">
        <v>37</v>
      </c>
      <c r="G1854">
        <v>100</v>
      </c>
      <c r="H1854" t="s">
        <v>27</v>
      </c>
      <c r="I1854" t="s">
        <v>38</v>
      </c>
      <c r="J1854" t="s">
        <v>36</v>
      </c>
      <c r="K1854" t="s">
        <v>30</v>
      </c>
      <c r="L1854" t="s">
        <v>31</v>
      </c>
      <c r="M1854">
        <v>3</v>
      </c>
      <c r="N1854" t="s">
        <v>32</v>
      </c>
      <c r="O1854" t="s">
        <v>33</v>
      </c>
      <c r="P1854">
        <v>2.5088599999999999</v>
      </c>
      <c r="Q1854">
        <v>335869.36370599997</v>
      </c>
      <c r="R1854">
        <v>3063750.5600299998</v>
      </c>
      <c r="S1854">
        <v>335866.9509</v>
      </c>
      <c r="T1854">
        <v>3063751.2475999999</v>
      </c>
      <c r="U1854">
        <v>2.5089999999999999E-3</v>
      </c>
    </row>
    <row r="1855" spans="1:21" x14ac:dyDescent="0.25">
      <c r="A1855">
        <v>1853</v>
      </c>
      <c r="B1855" t="s">
        <v>24</v>
      </c>
      <c r="C1855" t="s">
        <v>56</v>
      </c>
      <c r="D1855" t="s">
        <v>57</v>
      </c>
      <c r="E1855">
        <v>11</v>
      </c>
      <c r="F1855" t="s">
        <v>37</v>
      </c>
      <c r="G1855">
        <v>100</v>
      </c>
      <c r="H1855" t="s">
        <v>27</v>
      </c>
      <c r="I1855" t="s">
        <v>38</v>
      </c>
      <c r="J1855" t="s">
        <v>36</v>
      </c>
      <c r="K1855" t="s">
        <v>30</v>
      </c>
      <c r="L1855" t="s">
        <v>31</v>
      </c>
      <c r="M1855">
        <v>3</v>
      </c>
      <c r="N1855" t="s">
        <v>32</v>
      </c>
      <c r="O1855" t="s">
        <v>33</v>
      </c>
      <c r="P1855">
        <v>121.871</v>
      </c>
      <c r="Q1855">
        <v>335866.9509</v>
      </c>
      <c r="R1855">
        <v>3063751.2475999999</v>
      </c>
      <c r="S1855">
        <v>335749.74579999998</v>
      </c>
      <c r="T1855">
        <v>3063784.6466999999</v>
      </c>
      <c r="U1855">
        <v>0.12187099999999999</v>
      </c>
    </row>
    <row r="1856" spans="1:21" x14ac:dyDescent="0.25">
      <c r="A1856">
        <v>1854</v>
      </c>
      <c r="B1856" t="s">
        <v>24</v>
      </c>
      <c r="C1856" t="s">
        <v>56</v>
      </c>
      <c r="D1856" t="s">
        <v>57</v>
      </c>
      <c r="E1856">
        <v>11</v>
      </c>
      <c r="F1856" t="s">
        <v>37</v>
      </c>
      <c r="G1856">
        <v>100</v>
      </c>
      <c r="H1856" t="s">
        <v>27</v>
      </c>
      <c r="I1856" t="s">
        <v>38</v>
      </c>
      <c r="J1856" t="s">
        <v>36</v>
      </c>
      <c r="K1856" t="s">
        <v>30</v>
      </c>
      <c r="L1856" t="s">
        <v>31</v>
      </c>
      <c r="M1856">
        <v>3</v>
      </c>
      <c r="N1856" t="s">
        <v>32</v>
      </c>
      <c r="O1856" t="s">
        <v>33</v>
      </c>
      <c r="P1856">
        <v>182.19900000000001</v>
      </c>
      <c r="Q1856">
        <v>335749.74579999998</v>
      </c>
      <c r="R1856">
        <v>3063784.6466999999</v>
      </c>
      <c r="S1856">
        <v>335574.90490000002</v>
      </c>
      <c r="T1856">
        <v>3063835.9016</v>
      </c>
      <c r="U1856">
        <v>0.182199</v>
      </c>
    </row>
    <row r="1857" spans="1:21" x14ac:dyDescent="0.25">
      <c r="A1857">
        <v>1855</v>
      </c>
      <c r="B1857" t="s">
        <v>24</v>
      </c>
      <c r="C1857" t="s">
        <v>56</v>
      </c>
      <c r="D1857" t="s">
        <v>57</v>
      </c>
      <c r="E1857">
        <v>11</v>
      </c>
      <c r="F1857" t="s">
        <v>37</v>
      </c>
      <c r="G1857">
        <v>100</v>
      </c>
      <c r="H1857" t="s">
        <v>27</v>
      </c>
      <c r="I1857" t="s">
        <v>38</v>
      </c>
      <c r="J1857" t="s">
        <v>36</v>
      </c>
      <c r="K1857" t="s">
        <v>30</v>
      </c>
      <c r="L1857" t="s">
        <v>31</v>
      </c>
      <c r="M1857">
        <v>3</v>
      </c>
      <c r="N1857" t="s">
        <v>32</v>
      </c>
      <c r="O1857" t="s">
        <v>33</v>
      </c>
      <c r="P1857">
        <v>145.82599999999999</v>
      </c>
      <c r="Q1857">
        <v>335574.90490000002</v>
      </c>
      <c r="R1857">
        <v>3063835.9016</v>
      </c>
      <c r="S1857">
        <v>335433.8064</v>
      </c>
      <c r="T1857">
        <v>3063872.7330999998</v>
      </c>
      <c r="U1857">
        <v>0.14582600000000001</v>
      </c>
    </row>
    <row r="1858" spans="1:21" x14ac:dyDescent="0.25">
      <c r="A1858">
        <v>1856</v>
      </c>
      <c r="B1858" t="s">
        <v>24</v>
      </c>
      <c r="C1858" t="s">
        <v>56</v>
      </c>
      <c r="D1858" t="s">
        <v>57</v>
      </c>
      <c r="E1858">
        <v>11</v>
      </c>
      <c r="F1858" t="s">
        <v>37</v>
      </c>
      <c r="G1858">
        <v>100</v>
      </c>
      <c r="H1858" t="s">
        <v>27</v>
      </c>
      <c r="I1858" t="s">
        <v>38</v>
      </c>
      <c r="J1858" t="s">
        <v>36</v>
      </c>
      <c r="K1858" t="s">
        <v>30</v>
      </c>
      <c r="L1858" t="s">
        <v>31</v>
      </c>
      <c r="M1858">
        <v>3</v>
      </c>
      <c r="N1858" t="s">
        <v>32</v>
      </c>
      <c r="O1858" t="s">
        <v>33</v>
      </c>
      <c r="P1858">
        <v>21.403099999999998</v>
      </c>
      <c r="Q1858">
        <v>335433.8064</v>
      </c>
      <c r="R1858">
        <v>3063872.7330999998</v>
      </c>
      <c r="S1858">
        <v>335413.81189999997</v>
      </c>
      <c r="T1858">
        <v>3063880.3694000002</v>
      </c>
      <c r="U1858">
        <v>2.1402999999999998E-2</v>
      </c>
    </row>
    <row r="1859" spans="1:21" x14ac:dyDescent="0.25">
      <c r="A1859">
        <v>1857</v>
      </c>
      <c r="B1859" t="s">
        <v>24</v>
      </c>
      <c r="C1859" t="s">
        <v>56</v>
      </c>
      <c r="D1859" t="s">
        <v>57</v>
      </c>
      <c r="E1859">
        <v>11</v>
      </c>
      <c r="F1859" t="s">
        <v>37</v>
      </c>
      <c r="G1859">
        <v>100</v>
      </c>
      <c r="H1859" t="s">
        <v>27</v>
      </c>
      <c r="I1859" t="s">
        <v>38</v>
      </c>
      <c r="J1859" t="s">
        <v>36</v>
      </c>
      <c r="K1859" t="s">
        <v>30</v>
      </c>
      <c r="L1859" t="s">
        <v>31</v>
      </c>
      <c r="M1859">
        <v>3</v>
      </c>
      <c r="N1859" t="s">
        <v>32</v>
      </c>
      <c r="O1859" t="s">
        <v>33</v>
      </c>
      <c r="P1859">
        <v>26.618300000000001</v>
      </c>
      <c r="Q1859">
        <v>335368.75760000001</v>
      </c>
      <c r="R1859">
        <v>3063562.8032</v>
      </c>
      <c r="S1859">
        <v>335367.40710000001</v>
      </c>
      <c r="T1859">
        <v>3063536.2192000002</v>
      </c>
      <c r="U1859">
        <v>2.6617999999999999E-2</v>
      </c>
    </row>
    <row r="1860" spans="1:21" x14ac:dyDescent="0.25">
      <c r="A1860">
        <v>1858</v>
      </c>
      <c r="B1860" t="s">
        <v>24</v>
      </c>
      <c r="C1860" t="s">
        <v>56</v>
      </c>
      <c r="D1860" t="s">
        <v>57</v>
      </c>
      <c r="E1860">
        <v>11</v>
      </c>
      <c r="F1860" t="s">
        <v>37</v>
      </c>
      <c r="G1860">
        <v>100</v>
      </c>
      <c r="H1860" t="s">
        <v>27</v>
      </c>
      <c r="I1860" t="s">
        <v>38</v>
      </c>
      <c r="J1860" t="s">
        <v>36</v>
      </c>
      <c r="K1860" t="s">
        <v>30</v>
      </c>
      <c r="L1860" t="s">
        <v>31</v>
      </c>
      <c r="M1860">
        <v>3</v>
      </c>
      <c r="N1860" t="s">
        <v>32</v>
      </c>
      <c r="O1860" t="s">
        <v>33</v>
      </c>
      <c r="P1860">
        <v>4.8313199999999998</v>
      </c>
      <c r="Q1860">
        <v>335367.40710000001</v>
      </c>
      <c r="R1860">
        <v>3063536.2192000002</v>
      </c>
      <c r="S1860">
        <v>335367.16200000001</v>
      </c>
      <c r="T1860">
        <v>3063531.3941000002</v>
      </c>
      <c r="U1860">
        <v>4.8310000000000002E-3</v>
      </c>
    </row>
    <row r="1861" spans="1:21" x14ac:dyDescent="0.25">
      <c r="A1861">
        <v>1859</v>
      </c>
      <c r="B1861" t="s">
        <v>24</v>
      </c>
      <c r="C1861" t="s">
        <v>56</v>
      </c>
      <c r="D1861" t="s">
        <v>57</v>
      </c>
      <c r="E1861">
        <v>11</v>
      </c>
      <c r="F1861" t="s">
        <v>37</v>
      </c>
      <c r="G1861">
        <v>100</v>
      </c>
      <c r="H1861" t="s">
        <v>27</v>
      </c>
      <c r="I1861" t="s">
        <v>38</v>
      </c>
      <c r="J1861" t="s">
        <v>36</v>
      </c>
      <c r="K1861" t="s">
        <v>30</v>
      </c>
      <c r="L1861" t="s">
        <v>31</v>
      </c>
      <c r="M1861">
        <v>3</v>
      </c>
      <c r="N1861" t="s">
        <v>32</v>
      </c>
      <c r="O1861" t="s">
        <v>33</v>
      </c>
      <c r="P1861">
        <v>19.916</v>
      </c>
      <c r="Q1861">
        <v>335367.16200000001</v>
      </c>
      <c r="R1861">
        <v>3063531.3941000002</v>
      </c>
      <c r="S1861">
        <v>335365.89292800002</v>
      </c>
      <c r="T1861">
        <v>3063511.5185500002</v>
      </c>
      <c r="U1861">
        <v>1.9916E-2</v>
      </c>
    </row>
    <row r="1862" spans="1:21" x14ac:dyDescent="0.25">
      <c r="A1862">
        <v>1860</v>
      </c>
      <c r="B1862" t="s">
        <v>24</v>
      </c>
      <c r="C1862" t="s">
        <v>56</v>
      </c>
      <c r="D1862" t="s">
        <v>57</v>
      </c>
      <c r="E1862">
        <v>11</v>
      </c>
      <c r="F1862" t="s">
        <v>37</v>
      </c>
      <c r="G1862">
        <v>100</v>
      </c>
      <c r="H1862" t="s">
        <v>27</v>
      </c>
      <c r="I1862" t="s">
        <v>38</v>
      </c>
      <c r="J1862" t="s">
        <v>36</v>
      </c>
      <c r="K1862" t="s">
        <v>30</v>
      </c>
      <c r="L1862" t="s">
        <v>31</v>
      </c>
      <c r="M1862">
        <v>3</v>
      </c>
      <c r="N1862" t="s">
        <v>32</v>
      </c>
      <c r="O1862" t="s">
        <v>33</v>
      </c>
      <c r="P1862">
        <v>3.3933499999999999</v>
      </c>
      <c r="Q1862">
        <v>335365.89292800002</v>
      </c>
      <c r="R1862">
        <v>3063511.5185500002</v>
      </c>
      <c r="S1862">
        <v>335365.67670000001</v>
      </c>
      <c r="T1862">
        <v>3063508.1321</v>
      </c>
      <c r="U1862">
        <v>3.3930000000000002E-3</v>
      </c>
    </row>
    <row r="1863" spans="1:21" x14ac:dyDescent="0.25">
      <c r="A1863">
        <v>1861</v>
      </c>
      <c r="B1863" t="s">
        <v>24</v>
      </c>
      <c r="C1863" t="s">
        <v>56</v>
      </c>
      <c r="D1863" t="s">
        <v>57</v>
      </c>
      <c r="E1863">
        <v>11</v>
      </c>
      <c r="F1863" t="s">
        <v>37</v>
      </c>
      <c r="G1863">
        <v>100</v>
      </c>
      <c r="H1863" t="s">
        <v>27</v>
      </c>
      <c r="I1863" t="s">
        <v>38</v>
      </c>
      <c r="J1863" t="s">
        <v>36</v>
      </c>
      <c r="K1863" t="s">
        <v>30</v>
      </c>
      <c r="L1863" t="s">
        <v>31</v>
      </c>
      <c r="M1863">
        <v>3</v>
      </c>
      <c r="N1863" t="s">
        <v>32</v>
      </c>
      <c r="O1863" t="s">
        <v>33</v>
      </c>
      <c r="P1863">
        <v>29.267499999999998</v>
      </c>
      <c r="Q1863">
        <v>335365.67670000001</v>
      </c>
      <c r="R1863">
        <v>3063508.1321</v>
      </c>
      <c r="S1863">
        <v>335385.77489900001</v>
      </c>
      <c r="T1863">
        <v>3063486.8566000001</v>
      </c>
      <c r="U1863">
        <v>2.9267000000000001E-2</v>
      </c>
    </row>
    <row r="1864" spans="1:21" x14ac:dyDescent="0.25">
      <c r="A1864">
        <v>1862</v>
      </c>
      <c r="B1864" t="s">
        <v>24</v>
      </c>
      <c r="C1864" t="s">
        <v>56</v>
      </c>
      <c r="D1864" t="s">
        <v>57</v>
      </c>
      <c r="E1864">
        <v>11</v>
      </c>
      <c r="F1864" t="s">
        <v>37</v>
      </c>
      <c r="G1864">
        <v>100</v>
      </c>
      <c r="H1864" t="s">
        <v>27</v>
      </c>
      <c r="I1864" t="s">
        <v>38</v>
      </c>
      <c r="J1864" t="s">
        <v>36</v>
      </c>
      <c r="K1864" t="s">
        <v>30</v>
      </c>
      <c r="L1864" t="s">
        <v>31</v>
      </c>
      <c r="M1864">
        <v>3</v>
      </c>
      <c r="N1864" t="s">
        <v>32</v>
      </c>
      <c r="O1864" t="s">
        <v>33</v>
      </c>
      <c r="P1864">
        <v>16.345300000000002</v>
      </c>
      <c r="Q1864">
        <v>335386.75644799997</v>
      </c>
      <c r="R1864">
        <v>3063485.8175499998</v>
      </c>
      <c r="S1864">
        <v>335397.98090000002</v>
      </c>
      <c r="T1864">
        <v>3063473.9356</v>
      </c>
      <c r="U1864">
        <v>1.6344999999999998E-2</v>
      </c>
    </row>
    <row r="1865" spans="1:21" x14ac:dyDescent="0.25">
      <c r="A1865">
        <v>1863</v>
      </c>
      <c r="B1865" t="s">
        <v>24</v>
      </c>
      <c r="C1865" t="s">
        <v>56</v>
      </c>
      <c r="D1865" t="s">
        <v>57</v>
      </c>
      <c r="E1865">
        <v>11</v>
      </c>
      <c r="F1865" t="s">
        <v>37</v>
      </c>
      <c r="G1865">
        <v>100</v>
      </c>
      <c r="H1865" t="s">
        <v>27</v>
      </c>
      <c r="I1865" t="s">
        <v>38</v>
      </c>
      <c r="J1865" t="s">
        <v>36</v>
      </c>
      <c r="K1865" t="s">
        <v>30</v>
      </c>
      <c r="L1865" t="s">
        <v>31</v>
      </c>
      <c r="M1865">
        <v>3</v>
      </c>
      <c r="N1865" t="s">
        <v>32</v>
      </c>
      <c r="O1865" t="s">
        <v>33</v>
      </c>
      <c r="P1865">
        <v>1.4293499999999999</v>
      </c>
      <c r="Q1865">
        <v>335385.77489900001</v>
      </c>
      <c r="R1865">
        <v>3063486.8566000001</v>
      </c>
      <c r="S1865">
        <v>335386.75644799997</v>
      </c>
      <c r="T1865">
        <v>3063485.8175499998</v>
      </c>
      <c r="U1865">
        <v>1.4289999999999999E-3</v>
      </c>
    </row>
    <row r="1866" spans="1:21" x14ac:dyDescent="0.25">
      <c r="A1866">
        <v>1864</v>
      </c>
      <c r="B1866" t="s">
        <v>24</v>
      </c>
      <c r="C1866" t="s">
        <v>56</v>
      </c>
      <c r="D1866" t="s">
        <v>57</v>
      </c>
      <c r="E1866">
        <v>11</v>
      </c>
      <c r="F1866" t="s">
        <v>37</v>
      </c>
      <c r="G1866">
        <v>100</v>
      </c>
      <c r="H1866" t="s">
        <v>27</v>
      </c>
      <c r="I1866" t="s">
        <v>38</v>
      </c>
      <c r="J1866" t="s">
        <v>36</v>
      </c>
      <c r="K1866" t="s">
        <v>30</v>
      </c>
      <c r="L1866" t="s">
        <v>31</v>
      </c>
      <c r="M1866">
        <v>3</v>
      </c>
      <c r="N1866" t="s">
        <v>32</v>
      </c>
      <c r="O1866" t="s">
        <v>33</v>
      </c>
      <c r="P1866">
        <v>9.3845200000000002</v>
      </c>
      <c r="Q1866">
        <v>335397.98090000002</v>
      </c>
      <c r="R1866">
        <v>3063473.9356</v>
      </c>
      <c r="S1866">
        <v>335403.56520000001</v>
      </c>
      <c r="T1866">
        <v>3063466.3933999999</v>
      </c>
      <c r="U1866">
        <v>9.3849999999999992E-3</v>
      </c>
    </row>
    <row r="1867" spans="1:21" x14ac:dyDescent="0.25">
      <c r="A1867">
        <v>1865</v>
      </c>
      <c r="B1867" t="s">
        <v>24</v>
      </c>
      <c r="C1867" t="s">
        <v>56</v>
      </c>
      <c r="D1867" t="s">
        <v>57</v>
      </c>
      <c r="E1867">
        <v>11</v>
      </c>
      <c r="F1867" t="s">
        <v>37</v>
      </c>
      <c r="G1867">
        <v>100</v>
      </c>
      <c r="H1867" t="s">
        <v>27</v>
      </c>
      <c r="I1867" t="s">
        <v>38</v>
      </c>
      <c r="J1867" t="s">
        <v>36</v>
      </c>
      <c r="K1867" t="s">
        <v>30</v>
      </c>
      <c r="L1867" t="s">
        <v>31</v>
      </c>
      <c r="M1867">
        <v>3</v>
      </c>
      <c r="N1867" t="s">
        <v>32</v>
      </c>
      <c r="O1867" t="s">
        <v>33</v>
      </c>
      <c r="P1867">
        <v>38.898800000000001</v>
      </c>
      <c r="Q1867">
        <v>335403.56520000001</v>
      </c>
      <c r="R1867">
        <v>3063466.3933999999</v>
      </c>
      <c r="S1867">
        <v>335426.7121</v>
      </c>
      <c r="T1867">
        <v>3063435.1310000001</v>
      </c>
      <c r="U1867">
        <v>3.8899000000000003E-2</v>
      </c>
    </row>
    <row r="1868" spans="1:21" x14ac:dyDescent="0.25">
      <c r="A1868">
        <v>1866</v>
      </c>
      <c r="B1868" t="s">
        <v>24</v>
      </c>
      <c r="C1868" t="s">
        <v>56</v>
      </c>
      <c r="D1868" t="s">
        <v>57</v>
      </c>
      <c r="E1868">
        <v>11</v>
      </c>
      <c r="F1868" t="s">
        <v>37</v>
      </c>
      <c r="G1868">
        <v>100</v>
      </c>
      <c r="H1868" t="s">
        <v>27</v>
      </c>
      <c r="I1868" t="s">
        <v>38</v>
      </c>
      <c r="J1868" t="s">
        <v>36</v>
      </c>
      <c r="K1868" t="s">
        <v>30</v>
      </c>
      <c r="L1868" t="s">
        <v>31</v>
      </c>
      <c r="M1868">
        <v>3</v>
      </c>
      <c r="N1868" t="s">
        <v>32</v>
      </c>
      <c r="O1868" t="s">
        <v>33</v>
      </c>
      <c r="P1868">
        <v>45.599899999999998</v>
      </c>
      <c r="Q1868">
        <v>335426.7121</v>
      </c>
      <c r="R1868">
        <v>3063435.1310000001</v>
      </c>
      <c r="S1868">
        <v>335450.76329999999</v>
      </c>
      <c r="T1868">
        <v>3063396.3897000002</v>
      </c>
      <c r="U1868">
        <v>4.5600000000000002E-2</v>
      </c>
    </row>
    <row r="1869" spans="1:21" x14ac:dyDescent="0.25">
      <c r="A1869">
        <v>1867</v>
      </c>
      <c r="B1869" t="s">
        <v>24</v>
      </c>
      <c r="C1869" t="s">
        <v>56</v>
      </c>
      <c r="D1869" t="s">
        <v>57</v>
      </c>
      <c r="E1869">
        <v>11</v>
      </c>
      <c r="F1869" t="s">
        <v>37</v>
      </c>
      <c r="G1869">
        <v>100</v>
      </c>
      <c r="H1869" t="s">
        <v>27</v>
      </c>
      <c r="I1869" t="s">
        <v>38</v>
      </c>
      <c r="J1869" t="s">
        <v>36</v>
      </c>
      <c r="K1869" t="s">
        <v>30</v>
      </c>
      <c r="L1869" t="s">
        <v>31</v>
      </c>
      <c r="M1869">
        <v>3</v>
      </c>
      <c r="N1869" t="s">
        <v>32</v>
      </c>
      <c r="O1869" t="s">
        <v>33</v>
      </c>
      <c r="P1869">
        <v>33.0428</v>
      </c>
      <c r="Q1869">
        <v>335450.76329999999</v>
      </c>
      <c r="R1869">
        <v>3063396.3897000002</v>
      </c>
      <c r="S1869">
        <v>335472.66350000002</v>
      </c>
      <c r="T1869">
        <v>3063371.6469000001</v>
      </c>
      <c r="U1869">
        <v>3.3043000000000003E-2</v>
      </c>
    </row>
    <row r="1870" spans="1:21" x14ac:dyDescent="0.25">
      <c r="A1870">
        <v>1868</v>
      </c>
      <c r="B1870" t="s">
        <v>24</v>
      </c>
      <c r="C1870" t="s">
        <v>56</v>
      </c>
      <c r="D1870" t="s">
        <v>57</v>
      </c>
      <c r="E1870">
        <v>11</v>
      </c>
      <c r="F1870" t="s">
        <v>37</v>
      </c>
      <c r="G1870">
        <v>100</v>
      </c>
      <c r="H1870" t="s">
        <v>27</v>
      </c>
      <c r="I1870" t="s">
        <v>38</v>
      </c>
      <c r="J1870" t="s">
        <v>36</v>
      </c>
      <c r="K1870" t="s">
        <v>30</v>
      </c>
      <c r="L1870" t="s">
        <v>31</v>
      </c>
      <c r="M1870">
        <v>3</v>
      </c>
      <c r="N1870" t="s">
        <v>32</v>
      </c>
      <c r="O1870" t="s">
        <v>33</v>
      </c>
      <c r="P1870">
        <v>29.7638</v>
      </c>
      <c r="Q1870">
        <v>335472.66350000002</v>
      </c>
      <c r="R1870">
        <v>3063371.6469000001</v>
      </c>
      <c r="S1870">
        <v>335494.62689999997</v>
      </c>
      <c r="T1870">
        <v>3063351.5597000001</v>
      </c>
      <c r="U1870">
        <v>2.9763999999999999E-2</v>
      </c>
    </row>
    <row r="1871" spans="1:21" x14ac:dyDescent="0.25">
      <c r="A1871">
        <v>1869</v>
      </c>
      <c r="B1871" t="s">
        <v>24</v>
      </c>
      <c r="C1871" t="s">
        <v>56</v>
      </c>
      <c r="D1871" t="s">
        <v>57</v>
      </c>
      <c r="E1871">
        <v>11</v>
      </c>
      <c r="F1871" t="s">
        <v>37</v>
      </c>
      <c r="G1871">
        <v>100</v>
      </c>
      <c r="H1871" t="s">
        <v>27</v>
      </c>
      <c r="I1871" t="s">
        <v>38</v>
      </c>
      <c r="J1871" t="s">
        <v>36</v>
      </c>
      <c r="K1871" t="s">
        <v>30</v>
      </c>
      <c r="L1871" t="s">
        <v>31</v>
      </c>
      <c r="M1871">
        <v>3</v>
      </c>
      <c r="N1871" t="s">
        <v>32</v>
      </c>
      <c r="O1871" t="s">
        <v>33</v>
      </c>
      <c r="P1871">
        <v>36.340200000000003</v>
      </c>
      <c r="Q1871">
        <v>335494.62689999997</v>
      </c>
      <c r="R1871">
        <v>3063351.5597000001</v>
      </c>
      <c r="S1871">
        <v>335518.83590000001</v>
      </c>
      <c r="T1871">
        <v>3063324.4574000002</v>
      </c>
      <c r="U1871">
        <v>3.6339999999999997E-2</v>
      </c>
    </row>
    <row r="1872" spans="1:21" x14ac:dyDescent="0.25">
      <c r="A1872">
        <v>1870</v>
      </c>
      <c r="B1872" t="s">
        <v>24</v>
      </c>
      <c r="C1872" t="s">
        <v>56</v>
      </c>
      <c r="D1872" t="s">
        <v>57</v>
      </c>
      <c r="E1872">
        <v>11</v>
      </c>
      <c r="F1872" t="s">
        <v>37</v>
      </c>
      <c r="G1872">
        <v>100</v>
      </c>
      <c r="H1872" t="s">
        <v>27</v>
      </c>
      <c r="I1872" t="s">
        <v>38</v>
      </c>
      <c r="J1872" t="s">
        <v>36</v>
      </c>
      <c r="K1872" t="s">
        <v>30</v>
      </c>
      <c r="L1872" t="s">
        <v>31</v>
      </c>
      <c r="M1872">
        <v>3</v>
      </c>
      <c r="N1872" t="s">
        <v>32</v>
      </c>
      <c r="O1872" t="s">
        <v>33</v>
      </c>
      <c r="P1872">
        <v>59.450499999999998</v>
      </c>
      <c r="Q1872">
        <v>335518.83590000001</v>
      </c>
      <c r="R1872">
        <v>3063324.4574000002</v>
      </c>
      <c r="S1872">
        <v>335561.57709999999</v>
      </c>
      <c r="T1872">
        <v>3063283.1348999999</v>
      </c>
      <c r="U1872">
        <v>5.9450000000000003E-2</v>
      </c>
    </row>
    <row r="1873" spans="1:21" x14ac:dyDescent="0.25">
      <c r="A1873">
        <v>1871</v>
      </c>
      <c r="B1873" t="s">
        <v>24</v>
      </c>
      <c r="C1873" t="s">
        <v>56</v>
      </c>
      <c r="D1873" t="s">
        <v>57</v>
      </c>
      <c r="E1873">
        <v>11</v>
      </c>
      <c r="F1873" t="s">
        <v>37</v>
      </c>
      <c r="G1873">
        <v>100</v>
      </c>
      <c r="H1873" t="s">
        <v>27</v>
      </c>
      <c r="I1873" t="s">
        <v>38</v>
      </c>
      <c r="J1873" t="s">
        <v>36</v>
      </c>
      <c r="K1873" t="s">
        <v>30</v>
      </c>
      <c r="L1873" t="s">
        <v>31</v>
      </c>
      <c r="M1873">
        <v>3</v>
      </c>
      <c r="N1873" t="s">
        <v>32</v>
      </c>
      <c r="O1873" t="s">
        <v>33</v>
      </c>
      <c r="P1873">
        <v>57.35</v>
      </c>
      <c r="Q1873">
        <v>335561.57709999999</v>
      </c>
      <c r="R1873">
        <v>3063283.1348999999</v>
      </c>
      <c r="S1873">
        <v>335615.13250000001</v>
      </c>
      <c r="T1873">
        <v>3063262.6206</v>
      </c>
      <c r="U1873">
        <v>5.7349999999999998E-2</v>
      </c>
    </row>
    <row r="1874" spans="1:21" x14ac:dyDescent="0.25">
      <c r="A1874">
        <v>1872</v>
      </c>
      <c r="B1874" t="s">
        <v>24</v>
      </c>
      <c r="C1874" t="s">
        <v>56</v>
      </c>
      <c r="D1874" t="s">
        <v>57</v>
      </c>
      <c r="E1874">
        <v>11</v>
      </c>
      <c r="F1874" t="s">
        <v>37</v>
      </c>
      <c r="G1874">
        <v>100</v>
      </c>
      <c r="H1874" t="s">
        <v>27</v>
      </c>
      <c r="I1874" t="s">
        <v>38</v>
      </c>
      <c r="J1874" t="s">
        <v>36</v>
      </c>
      <c r="K1874" t="s">
        <v>30</v>
      </c>
      <c r="L1874" t="s">
        <v>31</v>
      </c>
      <c r="M1874">
        <v>3</v>
      </c>
      <c r="N1874" t="s">
        <v>32</v>
      </c>
      <c r="O1874" t="s">
        <v>33</v>
      </c>
      <c r="P1874">
        <v>27.539899999999999</v>
      </c>
      <c r="Q1874">
        <v>335615.13250000001</v>
      </c>
      <c r="R1874">
        <v>3063262.6206</v>
      </c>
      <c r="S1874">
        <v>335640.95640000002</v>
      </c>
      <c r="T1874">
        <v>3063253.0512000001</v>
      </c>
      <c r="U1874">
        <v>2.7539999999999999E-2</v>
      </c>
    </row>
    <row r="1875" spans="1:21" x14ac:dyDescent="0.25">
      <c r="A1875">
        <v>1873</v>
      </c>
      <c r="B1875" t="s">
        <v>24</v>
      </c>
      <c r="C1875" t="s">
        <v>56</v>
      </c>
      <c r="D1875" t="s">
        <v>57</v>
      </c>
      <c r="E1875">
        <v>11</v>
      </c>
      <c r="F1875" t="s">
        <v>37</v>
      </c>
      <c r="G1875">
        <v>100</v>
      </c>
      <c r="H1875" t="s">
        <v>27</v>
      </c>
      <c r="I1875" t="s">
        <v>38</v>
      </c>
      <c r="J1875" t="s">
        <v>36</v>
      </c>
      <c r="K1875" t="s">
        <v>30</v>
      </c>
      <c r="L1875" t="s">
        <v>31</v>
      </c>
      <c r="M1875">
        <v>3</v>
      </c>
      <c r="N1875" t="s">
        <v>32</v>
      </c>
      <c r="O1875" t="s">
        <v>33</v>
      </c>
      <c r="P1875">
        <v>7.23116</v>
      </c>
      <c r="Q1875">
        <v>335640.95640000002</v>
      </c>
      <c r="R1875">
        <v>3063253.0512000001</v>
      </c>
      <c r="S1875">
        <v>335647.73700000002</v>
      </c>
      <c r="T1875">
        <v>3063250.5386000001</v>
      </c>
      <c r="U1875">
        <v>7.2309999999999996E-3</v>
      </c>
    </row>
    <row r="1876" spans="1:21" x14ac:dyDescent="0.25">
      <c r="A1876">
        <v>1874</v>
      </c>
      <c r="B1876" t="s">
        <v>24</v>
      </c>
      <c r="C1876" t="s">
        <v>56</v>
      </c>
      <c r="D1876" t="s">
        <v>57</v>
      </c>
      <c r="E1876">
        <v>11</v>
      </c>
      <c r="F1876" t="s">
        <v>37</v>
      </c>
      <c r="G1876">
        <v>100</v>
      </c>
      <c r="H1876" t="s">
        <v>27</v>
      </c>
      <c r="I1876" t="s">
        <v>38</v>
      </c>
      <c r="J1876" t="s">
        <v>36</v>
      </c>
      <c r="K1876" t="s">
        <v>30</v>
      </c>
      <c r="L1876" t="s">
        <v>31</v>
      </c>
      <c r="M1876">
        <v>3</v>
      </c>
      <c r="N1876" t="s">
        <v>32</v>
      </c>
      <c r="O1876" t="s">
        <v>33</v>
      </c>
      <c r="P1876">
        <v>9.1739999999999999E-3</v>
      </c>
      <c r="Q1876">
        <v>335647.73700000002</v>
      </c>
      <c r="R1876">
        <v>3063250.5386000001</v>
      </c>
      <c r="S1876">
        <v>335647.73380099999</v>
      </c>
      <c r="T1876">
        <v>3063250.53</v>
      </c>
      <c r="U1876">
        <v>9.0000000000000002E-6</v>
      </c>
    </row>
    <row r="1877" spans="1:21" x14ac:dyDescent="0.25">
      <c r="A1877">
        <v>1875</v>
      </c>
      <c r="B1877" t="s">
        <v>24</v>
      </c>
      <c r="C1877" t="s">
        <v>56</v>
      </c>
      <c r="D1877" t="s">
        <v>57</v>
      </c>
      <c r="E1877">
        <v>11</v>
      </c>
      <c r="F1877" t="s">
        <v>37</v>
      </c>
      <c r="G1877">
        <v>100</v>
      </c>
      <c r="H1877" t="s">
        <v>27</v>
      </c>
      <c r="I1877" t="s">
        <v>38</v>
      </c>
      <c r="J1877" t="s">
        <v>36</v>
      </c>
      <c r="K1877" t="s">
        <v>30</v>
      </c>
      <c r="L1877" t="s">
        <v>31</v>
      </c>
      <c r="M1877">
        <v>3</v>
      </c>
      <c r="N1877" t="s">
        <v>32</v>
      </c>
      <c r="O1877" t="s">
        <v>33</v>
      </c>
      <c r="P1877">
        <v>0.582237</v>
      </c>
      <c r="Q1877">
        <v>335647.73380099999</v>
      </c>
      <c r="R1877">
        <v>3063250.53</v>
      </c>
      <c r="S1877">
        <v>335647.53080000001</v>
      </c>
      <c r="T1877">
        <v>3063249.9843000001</v>
      </c>
      <c r="U1877">
        <v>5.8200000000000005E-4</v>
      </c>
    </row>
    <row r="1878" spans="1:21" x14ac:dyDescent="0.25">
      <c r="A1878">
        <v>1876</v>
      </c>
      <c r="B1878" t="s">
        <v>24</v>
      </c>
      <c r="C1878" t="s">
        <v>56</v>
      </c>
      <c r="D1878" t="s">
        <v>57</v>
      </c>
      <c r="E1878">
        <v>11</v>
      </c>
      <c r="F1878" t="s">
        <v>37</v>
      </c>
      <c r="G1878">
        <v>100</v>
      </c>
      <c r="H1878" t="s">
        <v>27</v>
      </c>
      <c r="I1878" t="s">
        <v>38</v>
      </c>
      <c r="J1878" t="s">
        <v>36</v>
      </c>
      <c r="K1878" t="s">
        <v>30</v>
      </c>
      <c r="L1878" t="s">
        <v>31</v>
      </c>
      <c r="M1878">
        <v>3</v>
      </c>
      <c r="N1878" t="s">
        <v>32</v>
      </c>
      <c r="O1878" t="s">
        <v>33</v>
      </c>
      <c r="P1878">
        <v>37.720399999999998</v>
      </c>
      <c r="Q1878">
        <v>335647.53080000001</v>
      </c>
      <c r="R1878">
        <v>3063249.9843000001</v>
      </c>
      <c r="S1878">
        <v>335634.37849999999</v>
      </c>
      <c r="T1878">
        <v>3063214.6310999999</v>
      </c>
      <c r="U1878">
        <v>3.7719999999999997E-2</v>
      </c>
    </row>
    <row r="1879" spans="1:21" x14ac:dyDescent="0.25">
      <c r="A1879">
        <v>1877</v>
      </c>
      <c r="B1879" t="s">
        <v>24</v>
      </c>
      <c r="C1879" t="s">
        <v>56</v>
      </c>
      <c r="D1879" t="s">
        <v>57</v>
      </c>
      <c r="E1879">
        <v>11</v>
      </c>
      <c r="F1879" t="s">
        <v>37</v>
      </c>
      <c r="G1879">
        <v>100</v>
      </c>
      <c r="H1879" t="s">
        <v>27</v>
      </c>
      <c r="I1879" t="s">
        <v>38</v>
      </c>
      <c r="J1879" t="s">
        <v>36</v>
      </c>
      <c r="K1879" t="s">
        <v>30</v>
      </c>
      <c r="L1879" t="s">
        <v>31</v>
      </c>
      <c r="M1879">
        <v>3</v>
      </c>
      <c r="N1879" t="s">
        <v>32</v>
      </c>
      <c r="O1879" t="s">
        <v>33</v>
      </c>
      <c r="P1879">
        <v>55.379100000000001</v>
      </c>
      <c r="Q1879">
        <v>335634.37849999999</v>
      </c>
      <c r="R1879">
        <v>3063214.6310999999</v>
      </c>
      <c r="S1879">
        <v>335612.6249</v>
      </c>
      <c r="T1879">
        <v>3063163.7034</v>
      </c>
      <c r="U1879">
        <v>5.5378999999999998E-2</v>
      </c>
    </row>
    <row r="1880" spans="1:21" x14ac:dyDescent="0.25">
      <c r="A1880">
        <v>1878</v>
      </c>
      <c r="B1880" t="s">
        <v>24</v>
      </c>
      <c r="C1880" t="s">
        <v>56</v>
      </c>
      <c r="D1880" t="s">
        <v>57</v>
      </c>
      <c r="E1880">
        <v>11</v>
      </c>
      <c r="F1880" t="s">
        <v>37</v>
      </c>
      <c r="G1880">
        <v>100</v>
      </c>
      <c r="H1880" t="s">
        <v>27</v>
      </c>
      <c r="I1880" t="s">
        <v>38</v>
      </c>
      <c r="J1880" t="s">
        <v>36</v>
      </c>
      <c r="K1880" t="s">
        <v>30</v>
      </c>
      <c r="L1880" t="s">
        <v>31</v>
      </c>
      <c r="M1880">
        <v>3</v>
      </c>
      <c r="N1880" t="s">
        <v>32</v>
      </c>
      <c r="O1880" t="s">
        <v>33</v>
      </c>
      <c r="P1880">
        <v>25.892600000000002</v>
      </c>
      <c r="Q1880">
        <v>335612.6249</v>
      </c>
      <c r="R1880">
        <v>3063163.7034</v>
      </c>
      <c r="S1880">
        <v>335597.13059999997</v>
      </c>
      <c r="T1880">
        <v>3063142.9583999999</v>
      </c>
      <c r="U1880">
        <v>2.5892999999999999E-2</v>
      </c>
    </row>
    <row r="1881" spans="1:21" x14ac:dyDescent="0.25">
      <c r="A1881">
        <v>1879</v>
      </c>
      <c r="B1881" t="s">
        <v>24</v>
      </c>
      <c r="C1881" t="s">
        <v>56</v>
      </c>
      <c r="D1881" t="s">
        <v>57</v>
      </c>
      <c r="E1881">
        <v>11</v>
      </c>
      <c r="F1881" t="s">
        <v>37</v>
      </c>
      <c r="G1881">
        <v>100</v>
      </c>
      <c r="H1881" t="s">
        <v>27</v>
      </c>
      <c r="I1881" t="s">
        <v>38</v>
      </c>
      <c r="J1881" t="s">
        <v>36</v>
      </c>
      <c r="K1881" t="s">
        <v>30</v>
      </c>
      <c r="L1881" t="s">
        <v>31</v>
      </c>
      <c r="M1881">
        <v>3</v>
      </c>
      <c r="N1881" t="s">
        <v>32</v>
      </c>
      <c r="O1881" t="s">
        <v>33</v>
      </c>
      <c r="P1881">
        <v>69.384200000000007</v>
      </c>
      <c r="Q1881">
        <v>335597.13059999997</v>
      </c>
      <c r="R1881">
        <v>3063142.9583999999</v>
      </c>
      <c r="S1881">
        <v>335643.2414</v>
      </c>
      <c r="T1881">
        <v>3063091.1127999998</v>
      </c>
      <c r="U1881">
        <v>6.9384000000000001E-2</v>
      </c>
    </row>
    <row r="1882" spans="1:21" x14ac:dyDescent="0.25">
      <c r="A1882">
        <v>1880</v>
      </c>
      <c r="B1882" t="s">
        <v>24</v>
      </c>
      <c r="C1882" t="s">
        <v>56</v>
      </c>
      <c r="D1882" t="s">
        <v>57</v>
      </c>
      <c r="E1882">
        <v>11</v>
      </c>
      <c r="F1882" t="s">
        <v>37</v>
      </c>
      <c r="G1882">
        <v>100</v>
      </c>
      <c r="H1882" t="s">
        <v>27</v>
      </c>
      <c r="I1882" t="s">
        <v>38</v>
      </c>
      <c r="J1882" t="s">
        <v>36</v>
      </c>
      <c r="K1882" t="s">
        <v>30</v>
      </c>
      <c r="L1882" t="s">
        <v>31</v>
      </c>
      <c r="M1882">
        <v>3</v>
      </c>
      <c r="N1882" t="s">
        <v>32</v>
      </c>
      <c r="O1882" t="s">
        <v>33</v>
      </c>
      <c r="P1882">
        <v>61.1374</v>
      </c>
      <c r="Q1882">
        <v>335643.2414</v>
      </c>
      <c r="R1882">
        <v>3063091.1127999998</v>
      </c>
      <c r="S1882">
        <v>335677.66749999998</v>
      </c>
      <c r="T1882">
        <v>3063040.5893000001</v>
      </c>
      <c r="U1882">
        <v>6.1136999999999997E-2</v>
      </c>
    </row>
    <row r="1883" spans="1:21" x14ac:dyDescent="0.25">
      <c r="A1883">
        <v>1881</v>
      </c>
      <c r="B1883" t="s">
        <v>24</v>
      </c>
      <c r="C1883" t="s">
        <v>56</v>
      </c>
      <c r="D1883" t="s">
        <v>57</v>
      </c>
      <c r="E1883">
        <v>11</v>
      </c>
      <c r="F1883" t="s">
        <v>37</v>
      </c>
      <c r="G1883">
        <v>100</v>
      </c>
      <c r="H1883" t="s">
        <v>27</v>
      </c>
      <c r="I1883" t="s">
        <v>38</v>
      </c>
      <c r="J1883" t="s">
        <v>36</v>
      </c>
      <c r="K1883" t="s">
        <v>30</v>
      </c>
      <c r="L1883" t="s">
        <v>31</v>
      </c>
      <c r="M1883">
        <v>3</v>
      </c>
      <c r="N1883" t="s">
        <v>32</v>
      </c>
      <c r="O1883" t="s">
        <v>33</v>
      </c>
      <c r="P1883">
        <v>11.9071</v>
      </c>
      <c r="Q1883">
        <v>335677.66749999998</v>
      </c>
      <c r="R1883">
        <v>3063040.5893000001</v>
      </c>
      <c r="S1883">
        <v>335687.57089999999</v>
      </c>
      <c r="T1883">
        <v>3063033.9785000002</v>
      </c>
      <c r="U1883">
        <v>1.1906999999999999E-2</v>
      </c>
    </row>
    <row r="1884" spans="1:21" x14ac:dyDescent="0.25">
      <c r="A1884">
        <v>1882</v>
      </c>
      <c r="B1884" t="s">
        <v>24</v>
      </c>
      <c r="C1884" t="s">
        <v>56</v>
      </c>
      <c r="D1884" t="s">
        <v>57</v>
      </c>
      <c r="E1884">
        <v>11</v>
      </c>
      <c r="F1884" t="s">
        <v>37</v>
      </c>
      <c r="G1884">
        <v>100</v>
      </c>
      <c r="H1884" t="s">
        <v>27</v>
      </c>
      <c r="I1884" t="s">
        <v>38</v>
      </c>
      <c r="J1884" t="s">
        <v>36</v>
      </c>
      <c r="K1884" t="s">
        <v>30</v>
      </c>
      <c r="L1884" t="s">
        <v>31</v>
      </c>
      <c r="M1884">
        <v>3</v>
      </c>
      <c r="N1884" t="s">
        <v>32</v>
      </c>
      <c r="O1884" t="s">
        <v>33</v>
      </c>
      <c r="P1884">
        <v>75.599100000000007</v>
      </c>
      <c r="Q1884">
        <v>335597.13059999997</v>
      </c>
      <c r="R1884">
        <v>3063142.9583999999</v>
      </c>
      <c r="S1884">
        <v>335549.52470000001</v>
      </c>
      <c r="T1884">
        <v>3063084.2310000001</v>
      </c>
      <c r="U1884">
        <v>7.5599E-2</v>
      </c>
    </row>
    <row r="1885" spans="1:21" x14ac:dyDescent="0.25">
      <c r="A1885">
        <v>1883</v>
      </c>
      <c r="B1885" t="s">
        <v>24</v>
      </c>
      <c r="C1885" t="s">
        <v>56</v>
      </c>
      <c r="D1885" t="s">
        <v>57</v>
      </c>
      <c r="E1885">
        <v>11</v>
      </c>
      <c r="F1885" t="s">
        <v>37</v>
      </c>
      <c r="G1885">
        <v>100</v>
      </c>
      <c r="H1885" t="s">
        <v>27</v>
      </c>
      <c r="I1885" t="s">
        <v>38</v>
      </c>
      <c r="J1885" t="s">
        <v>36</v>
      </c>
      <c r="K1885" t="s">
        <v>30</v>
      </c>
      <c r="L1885" t="s">
        <v>31</v>
      </c>
      <c r="M1885">
        <v>3</v>
      </c>
      <c r="N1885" t="s">
        <v>32</v>
      </c>
      <c r="O1885" t="s">
        <v>33</v>
      </c>
      <c r="P1885">
        <v>47.213700000000003</v>
      </c>
      <c r="Q1885">
        <v>335549.52470000001</v>
      </c>
      <c r="R1885">
        <v>3063084.2310000001</v>
      </c>
      <c r="S1885">
        <v>335523.2476</v>
      </c>
      <c r="T1885">
        <v>3063045.0054000001</v>
      </c>
      <c r="U1885">
        <v>4.7213999999999999E-2</v>
      </c>
    </row>
    <row r="1886" spans="1:21" x14ac:dyDescent="0.25">
      <c r="A1886">
        <v>1884</v>
      </c>
      <c r="B1886" t="s">
        <v>24</v>
      </c>
      <c r="C1886" t="s">
        <v>56</v>
      </c>
      <c r="D1886" t="s">
        <v>57</v>
      </c>
      <c r="E1886">
        <v>11</v>
      </c>
      <c r="F1886" t="s">
        <v>37</v>
      </c>
      <c r="G1886">
        <v>100</v>
      </c>
      <c r="H1886" t="s">
        <v>27</v>
      </c>
      <c r="I1886" t="s">
        <v>38</v>
      </c>
      <c r="J1886" t="s">
        <v>36</v>
      </c>
      <c r="K1886" t="s">
        <v>30</v>
      </c>
      <c r="L1886" t="s">
        <v>31</v>
      </c>
      <c r="M1886">
        <v>3</v>
      </c>
      <c r="N1886" t="s">
        <v>32</v>
      </c>
      <c r="O1886" t="s">
        <v>33</v>
      </c>
      <c r="P1886">
        <v>8.7662600000000008</v>
      </c>
      <c r="Q1886">
        <v>335365.67670000001</v>
      </c>
      <c r="R1886">
        <v>3063508.1321</v>
      </c>
      <c r="S1886">
        <v>335357.82650000002</v>
      </c>
      <c r="T1886">
        <v>3063512.0336000002</v>
      </c>
      <c r="U1886">
        <v>8.7659999999999995E-3</v>
      </c>
    </row>
    <row r="1887" spans="1:21" x14ac:dyDescent="0.25">
      <c r="A1887">
        <v>1885</v>
      </c>
      <c r="B1887" t="s">
        <v>24</v>
      </c>
      <c r="C1887" t="s">
        <v>56</v>
      </c>
      <c r="D1887" t="s">
        <v>57</v>
      </c>
      <c r="E1887">
        <v>11</v>
      </c>
      <c r="F1887" t="s">
        <v>37</v>
      </c>
      <c r="G1887">
        <v>100</v>
      </c>
      <c r="H1887" t="s">
        <v>27</v>
      </c>
      <c r="I1887" t="s">
        <v>38</v>
      </c>
      <c r="J1887" t="s">
        <v>36</v>
      </c>
      <c r="K1887" t="s">
        <v>30</v>
      </c>
      <c r="L1887" t="s">
        <v>31</v>
      </c>
      <c r="M1887">
        <v>3</v>
      </c>
      <c r="N1887" t="s">
        <v>32</v>
      </c>
      <c r="O1887" t="s">
        <v>33</v>
      </c>
      <c r="P1887">
        <v>47.700200000000002</v>
      </c>
      <c r="Q1887">
        <v>335357.82650000002</v>
      </c>
      <c r="R1887">
        <v>3063512.0336000002</v>
      </c>
      <c r="S1887">
        <v>335315.11099999998</v>
      </c>
      <c r="T1887">
        <v>3063533.2631000001</v>
      </c>
      <c r="U1887">
        <v>4.7699999999999999E-2</v>
      </c>
    </row>
    <row r="1888" spans="1:21" x14ac:dyDescent="0.25">
      <c r="A1888">
        <v>1886</v>
      </c>
      <c r="B1888" t="s">
        <v>24</v>
      </c>
      <c r="C1888" t="s">
        <v>56</v>
      </c>
      <c r="D1888" t="s">
        <v>57</v>
      </c>
      <c r="E1888">
        <v>11</v>
      </c>
      <c r="F1888" t="s">
        <v>37</v>
      </c>
      <c r="G1888">
        <v>100</v>
      </c>
      <c r="H1888" t="s">
        <v>27</v>
      </c>
      <c r="I1888" t="s">
        <v>38</v>
      </c>
      <c r="J1888" t="s">
        <v>36</v>
      </c>
      <c r="K1888" t="s">
        <v>30</v>
      </c>
      <c r="L1888" t="s">
        <v>31</v>
      </c>
      <c r="M1888">
        <v>3</v>
      </c>
      <c r="N1888" t="s">
        <v>32</v>
      </c>
      <c r="O1888" t="s">
        <v>33</v>
      </c>
      <c r="P1888">
        <v>85.552800000000005</v>
      </c>
      <c r="Q1888">
        <v>335315.11099999998</v>
      </c>
      <c r="R1888">
        <v>3063533.2631000001</v>
      </c>
      <c r="S1888">
        <v>335245.571</v>
      </c>
      <c r="T1888">
        <v>3063583.0976</v>
      </c>
      <c r="U1888">
        <v>8.5553000000000004E-2</v>
      </c>
    </row>
    <row r="1889" spans="1:21" x14ac:dyDescent="0.25">
      <c r="A1889">
        <v>1887</v>
      </c>
      <c r="B1889" t="s">
        <v>24</v>
      </c>
      <c r="C1889" t="s">
        <v>56</v>
      </c>
      <c r="D1889" t="s">
        <v>57</v>
      </c>
      <c r="E1889">
        <v>11</v>
      </c>
      <c r="F1889" t="s">
        <v>37</v>
      </c>
      <c r="G1889">
        <v>100</v>
      </c>
      <c r="H1889" t="s">
        <v>27</v>
      </c>
      <c r="I1889" t="s">
        <v>38</v>
      </c>
      <c r="J1889" t="s">
        <v>36</v>
      </c>
      <c r="K1889" t="s">
        <v>30</v>
      </c>
      <c r="L1889" t="s">
        <v>31</v>
      </c>
      <c r="M1889">
        <v>3</v>
      </c>
      <c r="N1889" t="s">
        <v>32</v>
      </c>
      <c r="O1889" t="s">
        <v>33</v>
      </c>
      <c r="P1889">
        <v>73.345100000000002</v>
      </c>
      <c r="Q1889">
        <v>335245.571</v>
      </c>
      <c r="R1889">
        <v>3063583.0976</v>
      </c>
      <c r="S1889">
        <v>335187.66879999998</v>
      </c>
      <c r="T1889">
        <v>3063628.1181000001</v>
      </c>
      <c r="U1889">
        <v>7.3344999999999994E-2</v>
      </c>
    </row>
    <row r="1890" spans="1:21" x14ac:dyDescent="0.25">
      <c r="A1890">
        <v>1888</v>
      </c>
      <c r="B1890" t="s">
        <v>24</v>
      </c>
      <c r="C1890" t="s">
        <v>56</v>
      </c>
      <c r="D1890" t="s">
        <v>57</v>
      </c>
      <c r="E1890">
        <v>11</v>
      </c>
      <c r="F1890" t="s">
        <v>37</v>
      </c>
      <c r="G1890">
        <v>100</v>
      </c>
      <c r="H1890" t="s">
        <v>27</v>
      </c>
      <c r="I1890" t="s">
        <v>38</v>
      </c>
      <c r="J1890" t="s">
        <v>36</v>
      </c>
      <c r="K1890" t="s">
        <v>30</v>
      </c>
      <c r="L1890" t="s">
        <v>31</v>
      </c>
      <c r="M1890">
        <v>3</v>
      </c>
      <c r="N1890" t="s">
        <v>32</v>
      </c>
      <c r="O1890" t="s">
        <v>33</v>
      </c>
      <c r="P1890">
        <v>38.308500000000002</v>
      </c>
      <c r="Q1890">
        <v>335187.66879999998</v>
      </c>
      <c r="R1890">
        <v>3063628.1181000001</v>
      </c>
      <c r="S1890">
        <v>335157.56359999999</v>
      </c>
      <c r="T1890">
        <v>3063651.8081999999</v>
      </c>
      <c r="U1890">
        <v>3.8309000000000003E-2</v>
      </c>
    </row>
    <row r="1891" spans="1:21" x14ac:dyDescent="0.25">
      <c r="A1891">
        <v>1889</v>
      </c>
      <c r="B1891" t="s">
        <v>24</v>
      </c>
      <c r="C1891" t="s">
        <v>56</v>
      </c>
      <c r="D1891" t="s">
        <v>57</v>
      </c>
      <c r="E1891">
        <v>11</v>
      </c>
      <c r="F1891" t="s">
        <v>37</v>
      </c>
      <c r="G1891">
        <v>100</v>
      </c>
      <c r="H1891" t="s">
        <v>27</v>
      </c>
      <c r="I1891" t="s">
        <v>38</v>
      </c>
      <c r="J1891" t="s">
        <v>36</v>
      </c>
      <c r="K1891" t="s">
        <v>30</v>
      </c>
      <c r="L1891" t="s">
        <v>31</v>
      </c>
      <c r="M1891">
        <v>3</v>
      </c>
      <c r="N1891" t="s">
        <v>32</v>
      </c>
      <c r="O1891" t="s">
        <v>33</v>
      </c>
      <c r="P1891">
        <v>28.938700000000001</v>
      </c>
      <c r="Q1891">
        <v>335157.56359999999</v>
      </c>
      <c r="R1891">
        <v>3063651.8081999999</v>
      </c>
      <c r="S1891">
        <v>335129.57760000002</v>
      </c>
      <c r="T1891">
        <v>3063659.1723000002</v>
      </c>
      <c r="U1891">
        <v>2.8938999999999999E-2</v>
      </c>
    </row>
    <row r="1892" spans="1:21" x14ac:dyDescent="0.25">
      <c r="A1892">
        <v>1890</v>
      </c>
      <c r="B1892" t="s">
        <v>24</v>
      </c>
      <c r="C1892" t="s">
        <v>56</v>
      </c>
      <c r="D1892" t="s">
        <v>57</v>
      </c>
      <c r="E1892">
        <v>11</v>
      </c>
      <c r="F1892" t="s">
        <v>37</v>
      </c>
      <c r="G1892">
        <v>100</v>
      </c>
      <c r="H1892" t="s">
        <v>27</v>
      </c>
      <c r="I1892" t="s">
        <v>38</v>
      </c>
      <c r="J1892" t="s">
        <v>36</v>
      </c>
      <c r="K1892" t="s">
        <v>30</v>
      </c>
      <c r="L1892" t="s">
        <v>31</v>
      </c>
      <c r="M1892">
        <v>3</v>
      </c>
      <c r="N1892" t="s">
        <v>32</v>
      </c>
      <c r="O1892" t="s">
        <v>33</v>
      </c>
      <c r="P1892">
        <v>28.344999999999999</v>
      </c>
      <c r="Q1892">
        <v>335129.57760000002</v>
      </c>
      <c r="R1892">
        <v>3063659.1723000002</v>
      </c>
      <c r="S1892">
        <v>335103.12499799998</v>
      </c>
      <c r="T1892">
        <v>3063669.3556900001</v>
      </c>
      <c r="U1892">
        <v>2.8344999999999999E-2</v>
      </c>
    </row>
    <row r="1893" spans="1:21" x14ac:dyDescent="0.25">
      <c r="A1893">
        <v>1891</v>
      </c>
      <c r="B1893" t="s">
        <v>24</v>
      </c>
      <c r="C1893" t="s">
        <v>56</v>
      </c>
      <c r="D1893" t="s">
        <v>57</v>
      </c>
      <c r="E1893">
        <v>11</v>
      </c>
      <c r="F1893" t="s">
        <v>37</v>
      </c>
      <c r="G1893">
        <v>100</v>
      </c>
      <c r="H1893" t="s">
        <v>27</v>
      </c>
      <c r="I1893" t="s">
        <v>38</v>
      </c>
      <c r="J1893" t="s">
        <v>36</v>
      </c>
      <c r="K1893" t="s">
        <v>30</v>
      </c>
      <c r="L1893" t="s">
        <v>31</v>
      </c>
      <c r="M1893">
        <v>3</v>
      </c>
      <c r="N1893" t="s">
        <v>32</v>
      </c>
      <c r="O1893" t="s">
        <v>33</v>
      </c>
      <c r="P1893">
        <v>15.205500000000001</v>
      </c>
      <c r="Q1893">
        <v>335103.12499799998</v>
      </c>
      <c r="R1893">
        <v>3063669.3556900001</v>
      </c>
      <c r="S1893">
        <v>335088.93469999998</v>
      </c>
      <c r="T1893">
        <v>3063674.8185000001</v>
      </c>
      <c r="U1893">
        <v>1.5205E-2</v>
      </c>
    </row>
    <row r="1894" spans="1:21" x14ac:dyDescent="0.25">
      <c r="A1894">
        <v>1892</v>
      </c>
      <c r="B1894" t="s">
        <v>24</v>
      </c>
      <c r="C1894" t="s">
        <v>56</v>
      </c>
      <c r="D1894" t="s">
        <v>57</v>
      </c>
      <c r="E1894">
        <v>11</v>
      </c>
      <c r="F1894" t="s">
        <v>37</v>
      </c>
      <c r="G1894">
        <v>100</v>
      </c>
      <c r="H1894" t="s">
        <v>27</v>
      </c>
      <c r="I1894" t="s">
        <v>38</v>
      </c>
      <c r="J1894" t="s">
        <v>36</v>
      </c>
      <c r="K1894" t="s">
        <v>30</v>
      </c>
      <c r="L1894" t="s">
        <v>31</v>
      </c>
      <c r="M1894">
        <v>3</v>
      </c>
      <c r="N1894" t="s">
        <v>32</v>
      </c>
      <c r="O1894" t="s">
        <v>33</v>
      </c>
      <c r="P1894">
        <v>0.110164</v>
      </c>
      <c r="Q1894">
        <v>335088.93469999998</v>
      </c>
      <c r="R1894">
        <v>3063674.8185000001</v>
      </c>
      <c r="S1894">
        <v>335088.83189999999</v>
      </c>
      <c r="T1894">
        <v>3063674.8580999998</v>
      </c>
      <c r="U1894">
        <v>1.1E-4</v>
      </c>
    </row>
    <row r="1895" spans="1:21" x14ac:dyDescent="0.25">
      <c r="A1895">
        <v>1893</v>
      </c>
      <c r="B1895" t="s">
        <v>24</v>
      </c>
      <c r="C1895" t="s">
        <v>56</v>
      </c>
      <c r="D1895" t="s">
        <v>57</v>
      </c>
      <c r="E1895">
        <v>11</v>
      </c>
      <c r="F1895" t="s">
        <v>37</v>
      </c>
      <c r="G1895">
        <v>100</v>
      </c>
      <c r="H1895" t="s">
        <v>27</v>
      </c>
      <c r="I1895" t="s">
        <v>38</v>
      </c>
      <c r="J1895" t="s">
        <v>36</v>
      </c>
      <c r="K1895" t="s">
        <v>30</v>
      </c>
      <c r="L1895" t="s">
        <v>31</v>
      </c>
      <c r="M1895">
        <v>3</v>
      </c>
      <c r="N1895" t="s">
        <v>32</v>
      </c>
      <c r="O1895" t="s">
        <v>33</v>
      </c>
      <c r="P1895">
        <v>5.1785899999999998</v>
      </c>
      <c r="Q1895">
        <v>335088.83189999999</v>
      </c>
      <c r="R1895">
        <v>3063674.8580999998</v>
      </c>
      <c r="S1895">
        <v>335084.33380000002</v>
      </c>
      <c r="T1895">
        <v>3063677.4241999998</v>
      </c>
      <c r="U1895">
        <v>5.1789999999999996E-3</v>
      </c>
    </row>
    <row r="1896" spans="1:21" x14ac:dyDescent="0.25">
      <c r="A1896">
        <v>1894</v>
      </c>
      <c r="B1896" t="s">
        <v>24</v>
      </c>
      <c r="C1896" t="s">
        <v>56</v>
      </c>
      <c r="D1896" t="s">
        <v>57</v>
      </c>
      <c r="E1896">
        <v>11</v>
      </c>
      <c r="F1896" t="s">
        <v>37</v>
      </c>
      <c r="G1896">
        <v>100</v>
      </c>
      <c r="H1896" t="s">
        <v>27</v>
      </c>
      <c r="I1896" t="s">
        <v>38</v>
      </c>
      <c r="J1896" t="s">
        <v>36</v>
      </c>
      <c r="K1896" t="s">
        <v>30</v>
      </c>
      <c r="L1896" t="s">
        <v>31</v>
      </c>
      <c r="M1896">
        <v>3</v>
      </c>
      <c r="N1896" t="s">
        <v>32</v>
      </c>
      <c r="O1896" t="s">
        <v>33</v>
      </c>
      <c r="P1896">
        <v>6.8538100000000002</v>
      </c>
      <c r="Q1896">
        <v>335084.33380000002</v>
      </c>
      <c r="R1896">
        <v>3063677.4241999998</v>
      </c>
      <c r="S1896">
        <v>335078.38059999997</v>
      </c>
      <c r="T1896">
        <v>3063680.8204000001</v>
      </c>
      <c r="U1896">
        <v>6.8539999999999998E-3</v>
      </c>
    </row>
    <row r="1897" spans="1:21" x14ac:dyDescent="0.25">
      <c r="A1897">
        <v>1895</v>
      </c>
      <c r="B1897" t="s">
        <v>24</v>
      </c>
      <c r="C1897" t="s">
        <v>56</v>
      </c>
      <c r="D1897" t="s">
        <v>57</v>
      </c>
      <c r="E1897">
        <v>11</v>
      </c>
      <c r="F1897" t="s">
        <v>37</v>
      </c>
      <c r="G1897">
        <v>100</v>
      </c>
      <c r="H1897" t="s">
        <v>27</v>
      </c>
      <c r="I1897" t="s">
        <v>38</v>
      </c>
      <c r="J1897" t="s">
        <v>36</v>
      </c>
      <c r="K1897" t="s">
        <v>30</v>
      </c>
      <c r="L1897" t="s">
        <v>31</v>
      </c>
      <c r="M1897">
        <v>3</v>
      </c>
      <c r="N1897" t="s">
        <v>32</v>
      </c>
      <c r="O1897" t="s">
        <v>33</v>
      </c>
      <c r="P1897">
        <v>0.53099399999999997</v>
      </c>
      <c r="Q1897">
        <v>335078.38059999997</v>
      </c>
      <c r="R1897">
        <v>3063680.8204000001</v>
      </c>
      <c r="S1897">
        <v>335078.67865999998</v>
      </c>
      <c r="T1897">
        <v>3063681.25985</v>
      </c>
      <c r="U1897">
        <v>5.31E-4</v>
      </c>
    </row>
    <row r="1898" spans="1:21" x14ac:dyDescent="0.25">
      <c r="A1898">
        <v>1896</v>
      </c>
      <c r="B1898" t="s">
        <v>24</v>
      </c>
      <c r="C1898" t="s">
        <v>56</v>
      </c>
      <c r="D1898" t="s">
        <v>57</v>
      </c>
      <c r="E1898">
        <v>11</v>
      </c>
      <c r="F1898" t="s">
        <v>37</v>
      </c>
      <c r="G1898">
        <v>100</v>
      </c>
      <c r="H1898" t="s">
        <v>27</v>
      </c>
      <c r="I1898" t="s">
        <v>38</v>
      </c>
      <c r="J1898" t="s">
        <v>36</v>
      </c>
      <c r="K1898" t="s">
        <v>30</v>
      </c>
      <c r="L1898" t="s">
        <v>31</v>
      </c>
      <c r="M1898">
        <v>3</v>
      </c>
      <c r="N1898" t="s">
        <v>32</v>
      </c>
      <c r="O1898" t="s">
        <v>33</v>
      </c>
      <c r="P1898">
        <v>39.888199999999998</v>
      </c>
      <c r="Q1898">
        <v>335078.67865999998</v>
      </c>
      <c r="R1898">
        <v>3063681.25985</v>
      </c>
      <c r="S1898">
        <v>335101.06890000001</v>
      </c>
      <c r="T1898">
        <v>3063714.2711999998</v>
      </c>
      <c r="U1898">
        <v>3.9888E-2</v>
      </c>
    </row>
    <row r="1899" spans="1:21" x14ac:dyDescent="0.25">
      <c r="A1899">
        <v>1897</v>
      </c>
      <c r="B1899" t="s">
        <v>24</v>
      </c>
      <c r="C1899" t="s">
        <v>56</v>
      </c>
      <c r="D1899" t="s">
        <v>57</v>
      </c>
      <c r="E1899">
        <v>11</v>
      </c>
      <c r="F1899" t="s">
        <v>37</v>
      </c>
      <c r="G1899">
        <v>100</v>
      </c>
      <c r="H1899" t="s">
        <v>27</v>
      </c>
      <c r="I1899" t="s">
        <v>38</v>
      </c>
      <c r="J1899" t="s">
        <v>36</v>
      </c>
      <c r="K1899" t="s">
        <v>30</v>
      </c>
      <c r="L1899" t="s">
        <v>31</v>
      </c>
      <c r="M1899">
        <v>3</v>
      </c>
      <c r="N1899" t="s">
        <v>32</v>
      </c>
      <c r="O1899" t="s">
        <v>33</v>
      </c>
      <c r="P1899">
        <v>53.284999999999997</v>
      </c>
      <c r="Q1899">
        <v>335363.29149999999</v>
      </c>
      <c r="R1899">
        <v>3063591.1411000001</v>
      </c>
      <c r="S1899">
        <v>335415.5098</v>
      </c>
      <c r="T1899">
        <v>3063601.7494999999</v>
      </c>
      <c r="U1899">
        <v>5.3284999999999999E-2</v>
      </c>
    </row>
    <row r="1900" spans="1:21" x14ac:dyDescent="0.25">
      <c r="A1900">
        <v>1898</v>
      </c>
      <c r="B1900" t="s">
        <v>24</v>
      </c>
      <c r="C1900" t="s">
        <v>56</v>
      </c>
      <c r="D1900" t="s">
        <v>57</v>
      </c>
      <c r="E1900">
        <v>11</v>
      </c>
      <c r="F1900" t="s">
        <v>37</v>
      </c>
      <c r="G1900">
        <v>100</v>
      </c>
      <c r="H1900" t="s">
        <v>27</v>
      </c>
      <c r="I1900" t="s">
        <v>38</v>
      </c>
      <c r="J1900" t="s">
        <v>36</v>
      </c>
      <c r="K1900" t="s">
        <v>30</v>
      </c>
      <c r="L1900" t="s">
        <v>31</v>
      </c>
      <c r="M1900">
        <v>3</v>
      </c>
      <c r="N1900" t="s">
        <v>32</v>
      </c>
      <c r="O1900" t="s">
        <v>33</v>
      </c>
      <c r="P1900">
        <v>28.1797</v>
      </c>
      <c r="Q1900">
        <v>335415.5098</v>
      </c>
      <c r="R1900">
        <v>3063601.7494999999</v>
      </c>
      <c r="S1900">
        <v>335443.62209999998</v>
      </c>
      <c r="T1900">
        <v>3063603.6971</v>
      </c>
      <c r="U1900">
        <v>2.818E-2</v>
      </c>
    </row>
    <row r="1901" spans="1:21" x14ac:dyDescent="0.25">
      <c r="A1901">
        <v>1899</v>
      </c>
      <c r="B1901" t="s">
        <v>24</v>
      </c>
      <c r="C1901" t="s">
        <v>56</v>
      </c>
      <c r="D1901" t="s">
        <v>57</v>
      </c>
      <c r="E1901">
        <v>11</v>
      </c>
      <c r="F1901" t="s">
        <v>37</v>
      </c>
      <c r="G1901">
        <v>100</v>
      </c>
      <c r="H1901" t="s">
        <v>27</v>
      </c>
      <c r="I1901" t="s">
        <v>38</v>
      </c>
      <c r="J1901" t="s">
        <v>36</v>
      </c>
      <c r="K1901" t="s">
        <v>30</v>
      </c>
      <c r="L1901" t="s">
        <v>31</v>
      </c>
      <c r="M1901">
        <v>3</v>
      </c>
      <c r="N1901" t="s">
        <v>32</v>
      </c>
      <c r="O1901" t="s">
        <v>33</v>
      </c>
      <c r="P1901">
        <v>19.926400000000001</v>
      </c>
      <c r="Q1901">
        <v>335443.62209999998</v>
      </c>
      <c r="R1901">
        <v>3063603.6971</v>
      </c>
      <c r="S1901">
        <v>335463.52840000001</v>
      </c>
      <c r="T1901">
        <v>3063604.5918000001</v>
      </c>
      <c r="U1901">
        <v>1.9925999999999999E-2</v>
      </c>
    </row>
    <row r="1902" spans="1:21" x14ac:dyDescent="0.25">
      <c r="A1902">
        <v>1900</v>
      </c>
      <c r="B1902" t="s">
        <v>24</v>
      </c>
      <c r="C1902" t="s">
        <v>56</v>
      </c>
      <c r="D1902" t="s">
        <v>57</v>
      </c>
      <c r="E1902">
        <v>11</v>
      </c>
      <c r="F1902" t="s">
        <v>37</v>
      </c>
      <c r="G1902">
        <v>100</v>
      </c>
      <c r="H1902" t="s">
        <v>27</v>
      </c>
      <c r="I1902" t="s">
        <v>38</v>
      </c>
      <c r="J1902" t="s">
        <v>36</v>
      </c>
      <c r="K1902" t="s">
        <v>30</v>
      </c>
      <c r="L1902" t="s">
        <v>31</v>
      </c>
      <c r="M1902">
        <v>3</v>
      </c>
      <c r="N1902" t="s">
        <v>32</v>
      </c>
      <c r="O1902" t="s">
        <v>33</v>
      </c>
      <c r="P1902">
        <v>27.2651</v>
      </c>
      <c r="Q1902">
        <v>335463.52840000001</v>
      </c>
      <c r="R1902">
        <v>3063604.5918000001</v>
      </c>
      <c r="S1902">
        <v>335473.2352</v>
      </c>
      <c r="T1902">
        <v>3063630.0704999999</v>
      </c>
      <c r="U1902">
        <v>2.7265000000000001E-2</v>
      </c>
    </row>
    <row r="1903" spans="1:21" x14ac:dyDescent="0.25">
      <c r="A1903">
        <v>1901</v>
      </c>
      <c r="B1903" t="s">
        <v>24</v>
      </c>
      <c r="C1903" t="s">
        <v>56</v>
      </c>
      <c r="D1903" t="s">
        <v>57</v>
      </c>
      <c r="E1903">
        <v>11</v>
      </c>
      <c r="F1903" t="s">
        <v>37</v>
      </c>
      <c r="G1903">
        <v>100</v>
      </c>
      <c r="H1903" t="s">
        <v>27</v>
      </c>
      <c r="I1903" t="s">
        <v>38</v>
      </c>
      <c r="J1903" t="s">
        <v>36</v>
      </c>
      <c r="K1903" t="s">
        <v>30</v>
      </c>
      <c r="L1903" t="s">
        <v>31</v>
      </c>
      <c r="M1903">
        <v>3</v>
      </c>
      <c r="N1903" t="s">
        <v>32</v>
      </c>
      <c r="O1903" t="s">
        <v>33</v>
      </c>
      <c r="P1903">
        <v>22.415600000000001</v>
      </c>
      <c r="Q1903">
        <v>335473.2352</v>
      </c>
      <c r="R1903">
        <v>3063630.0704999999</v>
      </c>
      <c r="S1903">
        <v>335484.03320000001</v>
      </c>
      <c r="T1903">
        <v>3063649.7138999999</v>
      </c>
      <c r="U1903">
        <v>2.2415999999999998E-2</v>
      </c>
    </row>
    <row r="1904" spans="1:21" x14ac:dyDescent="0.25">
      <c r="A1904">
        <v>1902</v>
      </c>
      <c r="B1904" t="s">
        <v>24</v>
      </c>
      <c r="C1904" t="s">
        <v>56</v>
      </c>
      <c r="D1904" t="s">
        <v>57</v>
      </c>
      <c r="E1904">
        <v>11</v>
      </c>
      <c r="F1904" t="s">
        <v>37</v>
      </c>
      <c r="G1904">
        <v>100</v>
      </c>
      <c r="H1904" t="s">
        <v>27</v>
      </c>
      <c r="I1904" t="s">
        <v>38</v>
      </c>
      <c r="J1904" t="s">
        <v>36</v>
      </c>
      <c r="K1904" t="s">
        <v>30</v>
      </c>
      <c r="L1904" t="s">
        <v>31</v>
      </c>
      <c r="M1904">
        <v>3</v>
      </c>
      <c r="N1904" t="s">
        <v>32</v>
      </c>
      <c r="O1904" t="s">
        <v>33</v>
      </c>
      <c r="P1904">
        <v>15.1997</v>
      </c>
      <c r="Q1904">
        <v>335484.03320000001</v>
      </c>
      <c r="R1904">
        <v>3063649.7138999999</v>
      </c>
      <c r="S1904">
        <v>335492.39669999998</v>
      </c>
      <c r="T1904">
        <v>3063662.4057</v>
      </c>
      <c r="U1904">
        <v>1.52E-2</v>
      </c>
    </row>
    <row r="1905" spans="1:21" x14ac:dyDescent="0.25">
      <c r="A1905">
        <v>1903</v>
      </c>
      <c r="B1905" t="s">
        <v>24</v>
      </c>
      <c r="C1905" t="s">
        <v>56</v>
      </c>
      <c r="D1905" t="s">
        <v>57</v>
      </c>
      <c r="E1905">
        <v>11</v>
      </c>
      <c r="F1905" t="s">
        <v>37</v>
      </c>
      <c r="G1905">
        <v>100</v>
      </c>
      <c r="H1905" t="s">
        <v>27</v>
      </c>
      <c r="I1905" t="s">
        <v>38</v>
      </c>
      <c r="J1905" t="s">
        <v>36</v>
      </c>
      <c r="K1905" t="s">
        <v>30</v>
      </c>
      <c r="L1905" t="s">
        <v>31</v>
      </c>
      <c r="M1905">
        <v>3</v>
      </c>
      <c r="N1905" t="s">
        <v>32</v>
      </c>
      <c r="O1905" t="s">
        <v>33</v>
      </c>
      <c r="P1905">
        <v>42.831899999999997</v>
      </c>
      <c r="Q1905">
        <v>335492.39669999998</v>
      </c>
      <c r="R1905">
        <v>3063662.4057</v>
      </c>
      <c r="S1905">
        <v>335509.3125</v>
      </c>
      <c r="T1905">
        <v>3063701.7557999999</v>
      </c>
      <c r="U1905">
        <v>4.2832000000000002E-2</v>
      </c>
    </row>
    <row r="1906" spans="1:21" x14ac:dyDescent="0.25">
      <c r="A1906">
        <v>1904</v>
      </c>
      <c r="B1906" t="s">
        <v>24</v>
      </c>
      <c r="C1906" t="s">
        <v>56</v>
      </c>
      <c r="D1906" t="s">
        <v>57</v>
      </c>
      <c r="E1906">
        <v>11</v>
      </c>
      <c r="F1906" t="s">
        <v>37</v>
      </c>
      <c r="G1906">
        <v>100</v>
      </c>
      <c r="H1906" t="s">
        <v>27</v>
      </c>
      <c r="I1906" t="s">
        <v>38</v>
      </c>
      <c r="J1906" t="s">
        <v>36</v>
      </c>
      <c r="K1906" t="s">
        <v>30</v>
      </c>
      <c r="L1906" t="s">
        <v>31</v>
      </c>
      <c r="M1906">
        <v>3</v>
      </c>
      <c r="N1906" t="s">
        <v>32</v>
      </c>
      <c r="O1906" t="s">
        <v>33</v>
      </c>
      <c r="P1906">
        <v>7.0622699999999998</v>
      </c>
      <c r="Q1906">
        <v>335385.77490000002</v>
      </c>
      <c r="R1906">
        <v>3063486.8566000001</v>
      </c>
      <c r="S1906">
        <v>335391.78399999999</v>
      </c>
      <c r="T1906">
        <v>3063490.5669</v>
      </c>
      <c r="U1906">
        <v>7.0619999999999997E-3</v>
      </c>
    </row>
    <row r="1907" spans="1:21" x14ac:dyDescent="0.25">
      <c r="A1907">
        <v>1905</v>
      </c>
      <c r="B1907" t="s">
        <v>24</v>
      </c>
      <c r="C1907" t="s">
        <v>56</v>
      </c>
      <c r="D1907" t="s">
        <v>57</v>
      </c>
      <c r="E1907">
        <v>11</v>
      </c>
      <c r="F1907" t="s">
        <v>37</v>
      </c>
      <c r="G1907">
        <v>100</v>
      </c>
      <c r="H1907" t="s">
        <v>27</v>
      </c>
      <c r="I1907" t="s">
        <v>38</v>
      </c>
      <c r="J1907" t="s">
        <v>36</v>
      </c>
      <c r="K1907" t="s">
        <v>30</v>
      </c>
      <c r="L1907" t="s">
        <v>31</v>
      </c>
      <c r="M1907">
        <v>3</v>
      </c>
      <c r="N1907" t="s">
        <v>32</v>
      </c>
      <c r="O1907" t="s">
        <v>33</v>
      </c>
      <c r="P1907">
        <v>27.722000000000001</v>
      </c>
      <c r="Q1907">
        <v>335391.78399999999</v>
      </c>
      <c r="R1907">
        <v>3063490.5669</v>
      </c>
      <c r="S1907">
        <v>335415.37199999997</v>
      </c>
      <c r="T1907">
        <v>3063505.1310000001</v>
      </c>
      <c r="U1907">
        <v>2.7722E-2</v>
      </c>
    </row>
    <row r="1908" spans="1:21" x14ac:dyDescent="0.25">
      <c r="A1908">
        <v>1906</v>
      </c>
      <c r="B1908" t="s">
        <v>24</v>
      </c>
      <c r="C1908" t="s">
        <v>56</v>
      </c>
      <c r="D1908" t="s">
        <v>57</v>
      </c>
      <c r="E1908">
        <v>11</v>
      </c>
      <c r="F1908" t="s">
        <v>37</v>
      </c>
      <c r="G1908">
        <v>100</v>
      </c>
      <c r="H1908" t="s">
        <v>27</v>
      </c>
      <c r="I1908" t="s">
        <v>38</v>
      </c>
      <c r="J1908" t="s">
        <v>36</v>
      </c>
      <c r="K1908" t="s">
        <v>30</v>
      </c>
      <c r="L1908" t="s">
        <v>31</v>
      </c>
      <c r="M1908">
        <v>3</v>
      </c>
      <c r="N1908" t="s">
        <v>32</v>
      </c>
      <c r="O1908" t="s">
        <v>33</v>
      </c>
      <c r="P1908">
        <v>32.937800000000003</v>
      </c>
      <c r="Q1908">
        <v>335415.37199999997</v>
      </c>
      <c r="R1908">
        <v>3063505.1310000001</v>
      </c>
      <c r="S1908">
        <v>335447.08919999999</v>
      </c>
      <c r="T1908">
        <v>3063514.0145</v>
      </c>
      <c r="U1908">
        <v>3.2938000000000002E-2</v>
      </c>
    </row>
    <row r="1909" spans="1:21" x14ac:dyDescent="0.25">
      <c r="A1909">
        <v>1907</v>
      </c>
      <c r="B1909" t="s">
        <v>24</v>
      </c>
      <c r="C1909" t="s">
        <v>56</v>
      </c>
      <c r="D1909" t="s">
        <v>57</v>
      </c>
      <c r="E1909">
        <v>11</v>
      </c>
      <c r="F1909" t="s">
        <v>37</v>
      </c>
      <c r="G1909">
        <v>100</v>
      </c>
      <c r="H1909" t="s">
        <v>27</v>
      </c>
      <c r="I1909" t="s">
        <v>38</v>
      </c>
      <c r="J1909" t="s">
        <v>36</v>
      </c>
      <c r="K1909" t="s">
        <v>30</v>
      </c>
      <c r="L1909" t="s">
        <v>31</v>
      </c>
      <c r="M1909">
        <v>3</v>
      </c>
      <c r="N1909" t="s">
        <v>32</v>
      </c>
      <c r="O1909" t="s">
        <v>33</v>
      </c>
      <c r="P1909">
        <v>29.973800000000001</v>
      </c>
      <c r="Q1909">
        <v>335447.08919999999</v>
      </c>
      <c r="R1909">
        <v>3063514.0145</v>
      </c>
      <c r="S1909">
        <v>335475.31189999997</v>
      </c>
      <c r="T1909">
        <v>3063524.1094999998</v>
      </c>
      <c r="U1909">
        <v>2.9974000000000001E-2</v>
      </c>
    </row>
    <row r="1910" spans="1:21" x14ac:dyDescent="0.25">
      <c r="A1910">
        <v>1908</v>
      </c>
      <c r="B1910" t="s">
        <v>24</v>
      </c>
      <c r="C1910" t="s">
        <v>56</v>
      </c>
      <c r="D1910" t="s">
        <v>57</v>
      </c>
      <c r="E1910">
        <v>11</v>
      </c>
      <c r="F1910" t="s">
        <v>37</v>
      </c>
      <c r="G1910">
        <v>100</v>
      </c>
      <c r="H1910" t="s">
        <v>27</v>
      </c>
      <c r="I1910" t="s">
        <v>38</v>
      </c>
      <c r="J1910" t="s">
        <v>36</v>
      </c>
      <c r="K1910" t="s">
        <v>30</v>
      </c>
      <c r="L1910" t="s">
        <v>31</v>
      </c>
      <c r="M1910">
        <v>3</v>
      </c>
      <c r="N1910" t="s">
        <v>32</v>
      </c>
      <c r="O1910" t="s">
        <v>33</v>
      </c>
      <c r="P1910">
        <v>38.162599999999998</v>
      </c>
      <c r="Q1910">
        <v>335475.31189999997</v>
      </c>
      <c r="R1910">
        <v>3063524.1094999998</v>
      </c>
      <c r="S1910">
        <v>335509.47930000001</v>
      </c>
      <c r="T1910">
        <v>3063541.1085999999</v>
      </c>
      <c r="U1910">
        <v>3.8163000000000002E-2</v>
      </c>
    </row>
    <row r="1911" spans="1:21" x14ac:dyDescent="0.25">
      <c r="A1911">
        <v>1909</v>
      </c>
      <c r="B1911" t="s">
        <v>24</v>
      </c>
      <c r="C1911" t="s">
        <v>56</v>
      </c>
      <c r="D1911" t="s">
        <v>57</v>
      </c>
      <c r="E1911">
        <v>11</v>
      </c>
      <c r="F1911" t="s">
        <v>37</v>
      </c>
      <c r="G1911">
        <v>100</v>
      </c>
      <c r="H1911" t="s">
        <v>27</v>
      </c>
      <c r="I1911" t="s">
        <v>38</v>
      </c>
      <c r="J1911" t="s">
        <v>36</v>
      </c>
      <c r="K1911" t="s">
        <v>30</v>
      </c>
      <c r="L1911" t="s">
        <v>31</v>
      </c>
      <c r="M1911">
        <v>3</v>
      </c>
      <c r="N1911" t="s">
        <v>32</v>
      </c>
      <c r="O1911" t="s">
        <v>33</v>
      </c>
      <c r="P1911">
        <v>31.484300000000001</v>
      </c>
      <c r="Q1911">
        <v>335509.47930000001</v>
      </c>
      <c r="R1911">
        <v>3063541.1085999999</v>
      </c>
      <c r="S1911">
        <v>335538.88770000002</v>
      </c>
      <c r="T1911">
        <v>3063552.3517999998</v>
      </c>
      <c r="U1911">
        <v>3.1483999999999998E-2</v>
      </c>
    </row>
    <row r="1912" spans="1:21" x14ac:dyDescent="0.25">
      <c r="A1912">
        <v>1910</v>
      </c>
      <c r="B1912" t="s">
        <v>24</v>
      </c>
      <c r="C1912" t="s">
        <v>56</v>
      </c>
      <c r="D1912" t="s">
        <v>57</v>
      </c>
      <c r="E1912">
        <v>11</v>
      </c>
      <c r="F1912" t="s">
        <v>37</v>
      </c>
      <c r="G1912">
        <v>100</v>
      </c>
      <c r="H1912" t="s">
        <v>27</v>
      </c>
      <c r="I1912" t="s">
        <v>38</v>
      </c>
      <c r="J1912" t="s">
        <v>36</v>
      </c>
      <c r="K1912" t="s">
        <v>30</v>
      </c>
      <c r="L1912" t="s">
        <v>31</v>
      </c>
      <c r="M1912">
        <v>3</v>
      </c>
      <c r="N1912" t="s">
        <v>32</v>
      </c>
      <c r="O1912" t="s">
        <v>33</v>
      </c>
      <c r="P1912">
        <v>20.345500000000001</v>
      </c>
      <c r="Q1912">
        <v>335538.88770000002</v>
      </c>
      <c r="R1912">
        <v>3063552.3517999998</v>
      </c>
      <c r="S1912">
        <v>335547.32990000001</v>
      </c>
      <c r="T1912">
        <v>3063570.8631000002</v>
      </c>
      <c r="U1912">
        <v>2.0344999999999999E-2</v>
      </c>
    </row>
    <row r="1913" spans="1:21" x14ac:dyDescent="0.25">
      <c r="A1913">
        <v>1911</v>
      </c>
      <c r="B1913" t="s">
        <v>24</v>
      </c>
      <c r="C1913" t="s">
        <v>56</v>
      </c>
      <c r="D1913" t="s">
        <v>57</v>
      </c>
      <c r="E1913">
        <v>11</v>
      </c>
      <c r="F1913" t="s">
        <v>37</v>
      </c>
      <c r="G1913">
        <v>100</v>
      </c>
      <c r="H1913" t="s">
        <v>27</v>
      </c>
      <c r="I1913" t="s">
        <v>38</v>
      </c>
      <c r="J1913" t="s">
        <v>36</v>
      </c>
      <c r="K1913" t="s">
        <v>30</v>
      </c>
      <c r="L1913" t="s">
        <v>31</v>
      </c>
      <c r="M1913">
        <v>3</v>
      </c>
      <c r="N1913" t="s">
        <v>32</v>
      </c>
      <c r="O1913" t="s">
        <v>33</v>
      </c>
      <c r="P1913">
        <v>33.009700000000002</v>
      </c>
      <c r="Q1913">
        <v>335547.32990000001</v>
      </c>
      <c r="R1913">
        <v>3063570.8631000002</v>
      </c>
      <c r="S1913">
        <v>335571.0454</v>
      </c>
      <c r="T1913">
        <v>3063593.8243</v>
      </c>
      <c r="U1913">
        <v>3.3009999999999998E-2</v>
      </c>
    </row>
    <row r="1914" spans="1:21" x14ac:dyDescent="0.25">
      <c r="A1914">
        <v>1912</v>
      </c>
      <c r="B1914" t="s">
        <v>24</v>
      </c>
      <c r="C1914" t="s">
        <v>56</v>
      </c>
      <c r="D1914" t="s">
        <v>57</v>
      </c>
      <c r="E1914">
        <v>11</v>
      </c>
      <c r="F1914" t="s">
        <v>37</v>
      </c>
      <c r="G1914">
        <v>100</v>
      </c>
      <c r="H1914" t="s">
        <v>27</v>
      </c>
      <c r="I1914" t="s">
        <v>38</v>
      </c>
      <c r="J1914" t="s">
        <v>36</v>
      </c>
      <c r="K1914" t="s">
        <v>30</v>
      </c>
      <c r="L1914" t="s">
        <v>31</v>
      </c>
      <c r="M1914">
        <v>3</v>
      </c>
      <c r="N1914" t="s">
        <v>32</v>
      </c>
      <c r="O1914" t="s">
        <v>33</v>
      </c>
      <c r="P1914">
        <v>39.529600000000002</v>
      </c>
      <c r="Q1914">
        <v>335571.0454</v>
      </c>
      <c r="R1914">
        <v>3063593.8243</v>
      </c>
      <c r="S1914">
        <v>335603.5073</v>
      </c>
      <c r="T1914">
        <v>3063571.2673999998</v>
      </c>
      <c r="U1914">
        <v>3.9530000000000003E-2</v>
      </c>
    </row>
    <row r="1915" spans="1:21" x14ac:dyDescent="0.25">
      <c r="A1915">
        <v>1913</v>
      </c>
      <c r="B1915" t="s">
        <v>24</v>
      </c>
      <c r="C1915" t="s">
        <v>56</v>
      </c>
      <c r="D1915" t="s">
        <v>57</v>
      </c>
      <c r="E1915">
        <v>11</v>
      </c>
      <c r="F1915" t="s">
        <v>37</v>
      </c>
      <c r="G1915">
        <v>100</v>
      </c>
      <c r="H1915" t="s">
        <v>27</v>
      </c>
      <c r="I1915" t="s">
        <v>38</v>
      </c>
      <c r="J1915" t="s">
        <v>36</v>
      </c>
      <c r="K1915" t="s">
        <v>30</v>
      </c>
      <c r="L1915" t="s">
        <v>31</v>
      </c>
      <c r="M1915">
        <v>3</v>
      </c>
      <c r="N1915" t="s">
        <v>32</v>
      </c>
      <c r="O1915" t="s">
        <v>33</v>
      </c>
      <c r="P1915">
        <v>26.842300000000002</v>
      </c>
      <c r="Q1915">
        <v>335603.5073</v>
      </c>
      <c r="R1915">
        <v>3063571.2673999998</v>
      </c>
      <c r="S1915">
        <v>335619.01679999998</v>
      </c>
      <c r="T1915">
        <v>3063593.1754999999</v>
      </c>
      <c r="U1915">
        <v>2.6842000000000001E-2</v>
      </c>
    </row>
    <row r="1916" spans="1:21" x14ac:dyDescent="0.25">
      <c r="A1916">
        <v>1914</v>
      </c>
      <c r="B1916" t="s">
        <v>24</v>
      </c>
      <c r="C1916" t="s">
        <v>56</v>
      </c>
      <c r="D1916" t="s">
        <v>57</v>
      </c>
      <c r="E1916">
        <v>11</v>
      </c>
      <c r="F1916" t="s">
        <v>37</v>
      </c>
      <c r="G1916">
        <v>100</v>
      </c>
      <c r="H1916" t="s">
        <v>27</v>
      </c>
      <c r="I1916" t="s">
        <v>38</v>
      </c>
      <c r="J1916" t="s">
        <v>36</v>
      </c>
      <c r="K1916" t="s">
        <v>30</v>
      </c>
      <c r="L1916" t="s">
        <v>31</v>
      </c>
      <c r="M1916">
        <v>3</v>
      </c>
      <c r="N1916" t="s">
        <v>32</v>
      </c>
      <c r="O1916" t="s">
        <v>33</v>
      </c>
      <c r="P1916">
        <v>9.1194400000000009</v>
      </c>
      <c r="Q1916">
        <v>335619.01679999998</v>
      </c>
      <c r="R1916">
        <v>3063593.1754999999</v>
      </c>
      <c r="S1916">
        <v>335626.11570000002</v>
      </c>
      <c r="T1916">
        <v>3063598.9</v>
      </c>
      <c r="U1916">
        <v>9.1190000000000004E-3</v>
      </c>
    </row>
    <row r="1917" spans="1:21" x14ac:dyDescent="0.25">
      <c r="A1917">
        <v>1915</v>
      </c>
      <c r="B1917" t="s">
        <v>24</v>
      </c>
      <c r="C1917" t="s">
        <v>56</v>
      </c>
      <c r="D1917" t="s">
        <v>57</v>
      </c>
      <c r="E1917">
        <v>11</v>
      </c>
      <c r="F1917" t="s">
        <v>37</v>
      </c>
      <c r="G1917">
        <v>100</v>
      </c>
      <c r="H1917" t="s">
        <v>27</v>
      </c>
      <c r="I1917" t="s">
        <v>38</v>
      </c>
      <c r="J1917" t="s">
        <v>36</v>
      </c>
      <c r="K1917" t="s">
        <v>30</v>
      </c>
      <c r="L1917" t="s">
        <v>31</v>
      </c>
      <c r="M1917">
        <v>3</v>
      </c>
      <c r="N1917" t="s">
        <v>32</v>
      </c>
      <c r="O1917" t="s">
        <v>33</v>
      </c>
      <c r="P1917">
        <v>19.002800000000001</v>
      </c>
      <c r="Q1917">
        <v>335626.11570000002</v>
      </c>
      <c r="R1917">
        <v>3063598.9</v>
      </c>
      <c r="S1917">
        <v>335640.32909999997</v>
      </c>
      <c r="T1917">
        <v>3063611.5129</v>
      </c>
      <c r="U1917">
        <v>1.9002999999999999E-2</v>
      </c>
    </row>
    <row r="1918" spans="1:21" x14ac:dyDescent="0.25">
      <c r="A1918">
        <v>1916</v>
      </c>
      <c r="B1918" t="s">
        <v>24</v>
      </c>
      <c r="C1918" t="s">
        <v>56</v>
      </c>
      <c r="D1918" t="s">
        <v>57</v>
      </c>
      <c r="E1918">
        <v>11</v>
      </c>
      <c r="F1918" t="s">
        <v>37</v>
      </c>
      <c r="G1918">
        <v>100</v>
      </c>
      <c r="H1918" t="s">
        <v>27</v>
      </c>
      <c r="I1918" t="s">
        <v>38</v>
      </c>
      <c r="J1918" t="s">
        <v>36</v>
      </c>
      <c r="K1918" t="s">
        <v>30</v>
      </c>
      <c r="L1918" t="s">
        <v>31</v>
      </c>
      <c r="M1918">
        <v>3</v>
      </c>
      <c r="N1918" t="s">
        <v>32</v>
      </c>
      <c r="O1918" t="s">
        <v>33</v>
      </c>
      <c r="P1918">
        <v>23.1068</v>
      </c>
      <c r="Q1918">
        <v>335640.32909999997</v>
      </c>
      <c r="R1918">
        <v>3063611.5129</v>
      </c>
      <c r="S1918">
        <v>335656.92989999999</v>
      </c>
      <c r="T1918">
        <v>3063627.5858</v>
      </c>
      <c r="U1918">
        <v>2.3106999999999999E-2</v>
      </c>
    </row>
    <row r="1919" spans="1:21" x14ac:dyDescent="0.25">
      <c r="A1919">
        <v>1917</v>
      </c>
      <c r="B1919" t="s">
        <v>24</v>
      </c>
      <c r="C1919" t="s">
        <v>56</v>
      </c>
      <c r="D1919" t="s">
        <v>57</v>
      </c>
      <c r="E1919">
        <v>11</v>
      </c>
      <c r="F1919" t="s">
        <v>37</v>
      </c>
      <c r="G1919">
        <v>100</v>
      </c>
      <c r="H1919" t="s">
        <v>27</v>
      </c>
      <c r="I1919" t="s">
        <v>38</v>
      </c>
      <c r="J1919" t="s">
        <v>36</v>
      </c>
      <c r="K1919" t="s">
        <v>30</v>
      </c>
      <c r="L1919" t="s">
        <v>31</v>
      </c>
      <c r="M1919">
        <v>3</v>
      </c>
      <c r="N1919" t="s">
        <v>32</v>
      </c>
      <c r="O1919" t="s">
        <v>33</v>
      </c>
      <c r="P1919">
        <v>10.764099999999999</v>
      </c>
      <c r="Q1919">
        <v>335656.92989999999</v>
      </c>
      <c r="R1919">
        <v>3063627.5858</v>
      </c>
      <c r="S1919">
        <v>335665.2145</v>
      </c>
      <c r="T1919">
        <v>3063634.4583000001</v>
      </c>
      <c r="U1919">
        <v>1.0763999999999999E-2</v>
      </c>
    </row>
    <row r="1920" spans="1:21" x14ac:dyDescent="0.25">
      <c r="A1920">
        <v>1918</v>
      </c>
      <c r="B1920" t="s">
        <v>24</v>
      </c>
      <c r="C1920" t="s">
        <v>56</v>
      </c>
      <c r="D1920" t="s">
        <v>57</v>
      </c>
      <c r="E1920">
        <v>11</v>
      </c>
      <c r="F1920" t="s">
        <v>37</v>
      </c>
      <c r="G1920">
        <v>100</v>
      </c>
      <c r="H1920" t="s">
        <v>27</v>
      </c>
      <c r="I1920" t="s">
        <v>38</v>
      </c>
      <c r="J1920" t="s">
        <v>36</v>
      </c>
      <c r="K1920" t="s">
        <v>30</v>
      </c>
      <c r="L1920" t="s">
        <v>31</v>
      </c>
      <c r="M1920">
        <v>3</v>
      </c>
      <c r="N1920" t="s">
        <v>32</v>
      </c>
      <c r="O1920" t="s">
        <v>33</v>
      </c>
      <c r="P1920">
        <v>22.296299999999999</v>
      </c>
      <c r="Q1920">
        <v>335103.125</v>
      </c>
      <c r="R1920">
        <v>3063669.3557000002</v>
      </c>
      <c r="S1920">
        <v>335089.68609999999</v>
      </c>
      <c r="T1920">
        <v>3063651.5647</v>
      </c>
      <c r="U1920">
        <v>2.2296E-2</v>
      </c>
    </row>
    <row r="1921" spans="1:21" x14ac:dyDescent="0.25">
      <c r="A1921">
        <v>1919</v>
      </c>
      <c r="B1921" t="s">
        <v>24</v>
      </c>
      <c r="C1921" t="s">
        <v>56</v>
      </c>
      <c r="D1921" t="s">
        <v>57</v>
      </c>
      <c r="E1921">
        <v>11</v>
      </c>
      <c r="F1921" t="s">
        <v>37</v>
      </c>
      <c r="G1921">
        <v>100</v>
      </c>
      <c r="H1921" t="s">
        <v>27</v>
      </c>
      <c r="I1921" t="s">
        <v>38</v>
      </c>
      <c r="J1921" t="s">
        <v>36</v>
      </c>
      <c r="K1921" t="s">
        <v>30</v>
      </c>
      <c r="L1921" t="s">
        <v>31</v>
      </c>
      <c r="M1921">
        <v>3</v>
      </c>
      <c r="N1921" t="s">
        <v>32</v>
      </c>
      <c r="O1921" t="s">
        <v>33</v>
      </c>
      <c r="P1921">
        <v>20.651800000000001</v>
      </c>
      <c r="Q1921">
        <v>335089.68609999999</v>
      </c>
      <c r="R1921">
        <v>3063651.5647</v>
      </c>
      <c r="S1921">
        <v>335074.28629999998</v>
      </c>
      <c r="T1921">
        <v>3063637.8045000001</v>
      </c>
      <c r="U1921">
        <v>2.0652E-2</v>
      </c>
    </row>
    <row r="1922" spans="1:21" x14ac:dyDescent="0.25">
      <c r="A1922">
        <v>1920</v>
      </c>
      <c r="B1922" t="s">
        <v>24</v>
      </c>
      <c r="C1922" t="s">
        <v>56</v>
      </c>
      <c r="D1922" t="s">
        <v>57</v>
      </c>
      <c r="E1922">
        <v>11</v>
      </c>
      <c r="F1922" t="s">
        <v>37</v>
      </c>
      <c r="G1922">
        <v>100</v>
      </c>
      <c r="H1922" t="s">
        <v>27</v>
      </c>
      <c r="I1922" t="s">
        <v>38</v>
      </c>
      <c r="J1922" t="s">
        <v>36</v>
      </c>
      <c r="K1922" t="s">
        <v>30</v>
      </c>
      <c r="L1922" t="s">
        <v>31</v>
      </c>
      <c r="M1922">
        <v>3</v>
      </c>
      <c r="N1922" t="s">
        <v>32</v>
      </c>
      <c r="O1922" t="s">
        <v>33</v>
      </c>
      <c r="P1922">
        <v>26.137699999999999</v>
      </c>
      <c r="Q1922">
        <v>335074.28629999998</v>
      </c>
      <c r="R1922">
        <v>3063637.8045000001</v>
      </c>
      <c r="S1922">
        <v>335050.72769999999</v>
      </c>
      <c r="T1922">
        <v>3063626.4832000001</v>
      </c>
      <c r="U1922">
        <v>2.6138000000000002E-2</v>
      </c>
    </row>
    <row r="1923" spans="1:21" x14ac:dyDescent="0.25">
      <c r="A1923">
        <v>1921</v>
      </c>
      <c r="B1923" t="s">
        <v>24</v>
      </c>
      <c r="C1923" t="s">
        <v>56</v>
      </c>
      <c r="D1923" t="s">
        <v>57</v>
      </c>
      <c r="E1923">
        <v>11</v>
      </c>
      <c r="F1923" t="s">
        <v>37</v>
      </c>
      <c r="G1923">
        <v>100</v>
      </c>
      <c r="H1923" t="s">
        <v>27</v>
      </c>
      <c r="I1923" t="s">
        <v>38</v>
      </c>
      <c r="J1923" t="s">
        <v>36</v>
      </c>
      <c r="K1923" t="s">
        <v>30</v>
      </c>
      <c r="L1923" t="s">
        <v>31</v>
      </c>
      <c r="M1923">
        <v>3</v>
      </c>
      <c r="N1923" t="s">
        <v>32</v>
      </c>
      <c r="O1923" t="s">
        <v>33</v>
      </c>
      <c r="P1923">
        <v>24.4222</v>
      </c>
      <c r="Q1923">
        <v>335523.2476</v>
      </c>
      <c r="R1923">
        <v>3063045.0054000001</v>
      </c>
      <c r="S1923">
        <v>335507.19949999999</v>
      </c>
      <c r="T1923">
        <v>3063026.5961000002</v>
      </c>
      <c r="U1923">
        <v>2.4421999999999999E-2</v>
      </c>
    </row>
    <row r="1924" spans="1:21" x14ac:dyDescent="0.25">
      <c r="A1924">
        <v>1922</v>
      </c>
      <c r="B1924" t="s">
        <v>24</v>
      </c>
      <c r="C1924" t="s">
        <v>56</v>
      </c>
      <c r="D1924" t="s">
        <v>57</v>
      </c>
      <c r="E1924">
        <v>11</v>
      </c>
      <c r="F1924" t="s">
        <v>37</v>
      </c>
      <c r="G1924">
        <v>100</v>
      </c>
      <c r="H1924" t="s">
        <v>27</v>
      </c>
      <c r="I1924" t="s">
        <v>38</v>
      </c>
      <c r="J1924" t="s">
        <v>36</v>
      </c>
      <c r="K1924" t="s">
        <v>30</v>
      </c>
      <c r="L1924" t="s">
        <v>31</v>
      </c>
      <c r="M1924">
        <v>3</v>
      </c>
      <c r="N1924" t="s">
        <v>32</v>
      </c>
      <c r="O1924" t="s">
        <v>33</v>
      </c>
      <c r="P1924">
        <v>8.6741899999999994</v>
      </c>
      <c r="Q1924">
        <v>335507.19949999999</v>
      </c>
      <c r="R1924">
        <v>3063026.5961000002</v>
      </c>
      <c r="S1924">
        <v>335500.4276</v>
      </c>
      <c r="T1924">
        <v>3063032.0167</v>
      </c>
      <c r="U1924">
        <v>8.6739999999999994E-3</v>
      </c>
    </row>
    <row r="1925" spans="1:21" x14ac:dyDescent="0.25">
      <c r="A1925">
        <v>1923</v>
      </c>
      <c r="B1925" t="s">
        <v>24</v>
      </c>
      <c r="C1925" t="s">
        <v>56</v>
      </c>
      <c r="D1925" t="s">
        <v>57</v>
      </c>
      <c r="E1925">
        <v>11</v>
      </c>
      <c r="F1925" t="s">
        <v>37</v>
      </c>
      <c r="G1925">
        <v>100</v>
      </c>
      <c r="H1925" t="s">
        <v>27</v>
      </c>
      <c r="I1925" t="s">
        <v>38</v>
      </c>
      <c r="J1925" t="s">
        <v>36</v>
      </c>
      <c r="K1925" t="s">
        <v>30</v>
      </c>
      <c r="L1925" t="s">
        <v>31</v>
      </c>
      <c r="M1925">
        <v>3</v>
      </c>
      <c r="N1925" t="s">
        <v>32</v>
      </c>
      <c r="O1925" t="s">
        <v>33</v>
      </c>
      <c r="P1925">
        <v>25.4346</v>
      </c>
      <c r="Q1925">
        <v>335500.4276</v>
      </c>
      <c r="R1925">
        <v>3063032.0167</v>
      </c>
      <c r="S1925">
        <v>335480.571</v>
      </c>
      <c r="T1925">
        <v>3063047.9111000001</v>
      </c>
      <c r="U1925">
        <v>2.5434999999999999E-2</v>
      </c>
    </row>
    <row r="1926" spans="1:21" x14ac:dyDescent="0.25">
      <c r="A1926">
        <v>1924</v>
      </c>
      <c r="B1926" t="s">
        <v>24</v>
      </c>
      <c r="C1926" t="s">
        <v>56</v>
      </c>
      <c r="D1926" t="s">
        <v>57</v>
      </c>
      <c r="E1926">
        <v>11</v>
      </c>
      <c r="F1926" t="s">
        <v>37</v>
      </c>
      <c r="G1926">
        <v>100</v>
      </c>
      <c r="H1926" t="s">
        <v>27</v>
      </c>
      <c r="I1926" t="s">
        <v>38</v>
      </c>
      <c r="J1926" t="s">
        <v>36</v>
      </c>
      <c r="K1926" t="s">
        <v>30</v>
      </c>
      <c r="L1926" t="s">
        <v>31</v>
      </c>
      <c r="M1926">
        <v>3</v>
      </c>
      <c r="N1926" t="s">
        <v>32</v>
      </c>
      <c r="O1926" t="s">
        <v>33</v>
      </c>
      <c r="P1926">
        <v>26.617100000000001</v>
      </c>
      <c r="Q1926">
        <v>335480.571</v>
      </c>
      <c r="R1926">
        <v>3063047.9111000001</v>
      </c>
      <c r="S1926">
        <v>335470.37089999998</v>
      </c>
      <c r="T1926">
        <v>3063072.4961999999</v>
      </c>
      <c r="U1926">
        <v>2.6616999999999998E-2</v>
      </c>
    </row>
    <row r="1927" spans="1:21" x14ac:dyDescent="0.25">
      <c r="A1927">
        <v>1925</v>
      </c>
      <c r="B1927" t="s">
        <v>24</v>
      </c>
      <c r="C1927" t="s">
        <v>56</v>
      </c>
      <c r="D1927" t="s">
        <v>57</v>
      </c>
      <c r="E1927">
        <v>11</v>
      </c>
      <c r="F1927" t="s">
        <v>37</v>
      </c>
      <c r="G1927">
        <v>100</v>
      </c>
      <c r="H1927" t="s">
        <v>27</v>
      </c>
      <c r="I1927" t="s">
        <v>38</v>
      </c>
      <c r="J1927" t="s">
        <v>36</v>
      </c>
      <c r="K1927" t="s">
        <v>30</v>
      </c>
      <c r="L1927" t="s">
        <v>31</v>
      </c>
      <c r="M1927">
        <v>3</v>
      </c>
      <c r="N1927" t="s">
        <v>32</v>
      </c>
      <c r="O1927" t="s">
        <v>33</v>
      </c>
      <c r="P1927">
        <v>31.267499999999998</v>
      </c>
      <c r="Q1927">
        <v>335470.37089999998</v>
      </c>
      <c r="R1927">
        <v>3063072.4961999999</v>
      </c>
      <c r="S1927">
        <v>335456.70789999998</v>
      </c>
      <c r="T1927">
        <v>3063100.6205000002</v>
      </c>
      <c r="U1927">
        <v>3.1267000000000003E-2</v>
      </c>
    </row>
    <row r="1928" spans="1:21" x14ac:dyDescent="0.25">
      <c r="A1928">
        <v>1926</v>
      </c>
      <c r="B1928" t="s">
        <v>24</v>
      </c>
      <c r="C1928" t="s">
        <v>56</v>
      </c>
      <c r="D1928" t="s">
        <v>57</v>
      </c>
      <c r="E1928">
        <v>11</v>
      </c>
      <c r="F1928" t="s">
        <v>37</v>
      </c>
      <c r="G1928">
        <v>100</v>
      </c>
      <c r="H1928" t="s">
        <v>27</v>
      </c>
      <c r="I1928" t="s">
        <v>38</v>
      </c>
      <c r="J1928" t="s">
        <v>36</v>
      </c>
      <c r="K1928" t="s">
        <v>30</v>
      </c>
      <c r="L1928" t="s">
        <v>31</v>
      </c>
      <c r="M1928">
        <v>3</v>
      </c>
      <c r="N1928" t="s">
        <v>32</v>
      </c>
      <c r="O1928" t="s">
        <v>33</v>
      </c>
      <c r="P1928">
        <v>29.463699999999999</v>
      </c>
      <c r="Q1928">
        <v>335456.70789999998</v>
      </c>
      <c r="R1928">
        <v>3063100.6205000002</v>
      </c>
      <c r="S1928">
        <v>335447.72529999999</v>
      </c>
      <c r="T1928">
        <v>3063128.6814999999</v>
      </c>
      <c r="U1928">
        <v>2.9464000000000001E-2</v>
      </c>
    </row>
    <row r="1929" spans="1:21" x14ac:dyDescent="0.25">
      <c r="A1929">
        <v>1927</v>
      </c>
      <c r="B1929" t="s">
        <v>24</v>
      </c>
      <c r="C1929" t="s">
        <v>56</v>
      </c>
      <c r="D1929" t="s">
        <v>57</v>
      </c>
      <c r="E1929">
        <v>11</v>
      </c>
      <c r="F1929" t="s">
        <v>37</v>
      </c>
      <c r="G1929">
        <v>100</v>
      </c>
      <c r="H1929" t="s">
        <v>27</v>
      </c>
      <c r="I1929" t="s">
        <v>38</v>
      </c>
      <c r="J1929" t="s">
        <v>36</v>
      </c>
      <c r="K1929" t="s">
        <v>30</v>
      </c>
      <c r="L1929" t="s">
        <v>31</v>
      </c>
      <c r="M1929">
        <v>3</v>
      </c>
      <c r="N1929" t="s">
        <v>32</v>
      </c>
      <c r="O1929" t="s">
        <v>33</v>
      </c>
      <c r="P1929">
        <v>42.478200000000001</v>
      </c>
      <c r="Q1929">
        <v>335447.72529999999</v>
      </c>
      <c r="R1929">
        <v>3063128.6814999999</v>
      </c>
      <c r="S1929">
        <v>335434.77500000002</v>
      </c>
      <c r="T1929">
        <v>3063169.1375000002</v>
      </c>
      <c r="U1929">
        <v>4.2478000000000002E-2</v>
      </c>
    </row>
    <row r="1930" spans="1:21" x14ac:dyDescent="0.25">
      <c r="A1930">
        <v>1928</v>
      </c>
      <c r="B1930" t="s">
        <v>24</v>
      </c>
      <c r="C1930" t="s">
        <v>56</v>
      </c>
      <c r="D1930" t="s">
        <v>57</v>
      </c>
      <c r="E1930">
        <v>11</v>
      </c>
      <c r="F1930" t="s">
        <v>37</v>
      </c>
      <c r="G1930">
        <v>100</v>
      </c>
      <c r="H1930" t="s">
        <v>27</v>
      </c>
      <c r="I1930" t="s">
        <v>38</v>
      </c>
      <c r="J1930" t="s">
        <v>36</v>
      </c>
      <c r="K1930" t="s">
        <v>30</v>
      </c>
      <c r="L1930" t="s">
        <v>31</v>
      </c>
      <c r="M1930">
        <v>3</v>
      </c>
      <c r="N1930" t="s">
        <v>32</v>
      </c>
      <c r="O1930" t="s">
        <v>33</v>
      </c>
      <c r="P1930">
        <v>1.71705</v>
      </c>
      <c r="Q1930">
        <v>335434.77500000002</v>
      </c>
      <c r="R1930">
        <v>3063169.1375000002</v>
      </c>
      <c r="S1930">
        <v>335434.25150000001</v>
      </c>
      <c r="T1930">
        <v>3063170.7727999999</v>
      </c>
      <c r="U1930">
        <v>1.717E-3</v>
      </c>
    </row>
    <row r="1931" spans="1:21" x14ac:dyDescent="0.25">
      <c r="A1931">
        <v>1929</v>
      </c>
      <c r="B1931" t="s">
        <v>24</v>
      </c>
      <c r="C1931" t="s">
        <v>56</v>
      </c>
      <c r="D1931" t="s">
        <v>57</v>
      </c>
      <c r="E1931">
        <v>11</v>
      </c>
      <c r="F1931" t="s">
        <v>37</v>
      </c>
      <c r="G1931">
        <v>100</v>
      </c>
      <c r="H1931" t="s">
        <v>27</v>
      </c>
      <c r="I1931" t="s">
        <v>38</v>
      </c>
      <c r="J1931" t="s">
        <v>36</v>
      </c>
      <c r="K1931" t="s">
        <v>30</v>
      </c>
      <c r="L1931" t="s">
        <v>31</v>
      </c>
      <c r="M1931">
        <v>3</v>
      </c>
      <c r="N1931" t="s">
        <v>32</v>
      </c>
      <c r="O1931" t="s">
        <v>33</v>
      </c>
      <c r="P1931">
        <v>50.090899999999998</v>
      </c>
      <c r="Q1931">
        <v>335434.25150000001</v>
      </c>
      <c r="R1931">
        <v>3063170.7727999999</v>
      </c>
      <c r="S1931">
        <v>335419.68650000001</v>
      </c>
      <c r="T1931">
        <v>3063218.6993999998</v>
      </c>
      <c r="U1931">
        <v>5.0090999999999997E-2</v>
      </c>
    </row>
    <row r="1932" spans="1:21" x14ac:dyDescent="0.25">
      <c r="A1932">
        <v>1930</v>
      </c>
      <c r="B1932" t="s">
        <v>24</v>
      </c>
      <c r="C1932" t="s">
        <v>56</v>
      </c>
      <c r="D1932" t="s">
        <v>57</v>
      </c>
      <c r="E1932">
        <v>11</v>
      </c>
      <c r="F1932" t="s">
        <v>37</v>
      </c>
      <c r="G1932">
        <v>100</v>
      </c>
      <c r="H1932" t="s">
        <v>27</v>
      </c>
      <c r="I1932" t="s">
        <v>38</v>
      </c>
      <c r="J1932" t="s">
        <v>36</v>
      </c>
      <c r="K1932" t="s">
        <v>30</v>
      </c>
      <c r="L1932" t="s">
        <v>31</v>
      </c>
      <c r="M1932">
        <v>3</v>
      </c>
      <c r="N1932" t="s">
        <v>32</v>
      </c>
      <c r="O1932" t="s">
        <v>33</v>
      </c>
      <c r="P1932">
        <v>55.254199999999997</v>
      </c>
      <c r="Q1932">
        <v>335419.68650000001</v>
      </c>
      <c r="R1932">
        <v>3063218.6993999998</v>
      </c>
      <c r="S1932">
        <v>335396.96260000003</v>
      </c>
      <c r="T1932">
        <v>3063269.0646000002</v>
      </c>
      <c r="U1932">
        <v>5.5253999999999998E-2</v>
      </c>
    </row>
    <row r="1933" spans="1:21" x14ac:dyDescent="0.25">
      <c r="A1933">
        <v>1931</v>
      </c>
      <c r="B1933" t="s">
        <v>24</v>
      </c>
      <c r="C1933" t="s">
        <v>56</v>
      </c>
      <c r="D1933" t="s">
        <v>57</v>
      </c>
      <c r="E1933">
        <v>11</v>
      </c>
      <c r="F1933" t="s">
        <v>37</v>
      </c>
      <c r="G1933">
        <v>100</v>
      </c>
      <c r="H1933" t="s">
        <v>27</v>
      </c>
      <c r="I1933" t="s">
        <v>38</v>
      </c>
      <c r="J1933" t="s">
        <v>36</v>
      </c>
      <c r="K1933" t="s">
        <v>30</v>
      </c>
      <c r="L1933" t="s">
        <v>31</v>
      </c>
      <c r="M1933">
        <v>3</v>
      </c>
      <c r="N1933" t="s">
        <v>32</v>
      </c>
      <c r="O1933" t="s">
        <v>33</v>
      </c>
      <c r="P1933">
        <v>30.2883</v>
      </c>
      <c r="Q1933">
        <v>335396.96260000003</v>
      </c>
      <c r="R1933">
        <v>3063269.0646000002</v>
      </c>
      <c r="S1933">
        <v>335385.64020000002</v>
      </c>
      <c r="T1933">
        <v>3063297.1570000001</v>
      </c>
      <c r="U1933">
        <v>3.0287999999999999E-2</v>
      </c>
    </row>
    <row r="1934" spans="1:21" x14ac:dyDescent="0.25">
      <c r="A1934">
        <v>1932</v>
      </c>
      <c r="B1934" t="s">
        <v>24</v>
      </c>
      <c r="C1934" t="s">
        <v>56</v>
      </c>
      <c r="D1934" t="s">
        <v>57</v>
      </c>
      <c r="E1934">
        <v>11</v>
      </c>
      <c r="F1934" t="s">
        <v>37</v>
      </c>
      <c r="G1934">
        <v>100</v>
      </c>
      <c r="H1934" t="s">
        <v>27</v>
      </c>
      <c r="I1934" t="s">
        <v>38</v>
      </c>
      <c r="J1934" t="s">
        <v>36</v>
      </c>
      <c r="K1934" t="s">
        <v>30</v>
      </c>
      <c r="L1934" t="s">
        <v>31</v>
      </c>
      <c r="M1934">
        <v>3</v>
      </c>
      <c r="N1934" t="s">
        <v>32</v>
      </c>
      <c r="O1934" t="s">
        <v>33</v>
      </c>
      <c r="P1934">
        <v>27.1874</v>
      </c>
      <c r="Q1934">
        <v>335385.64020000002</v>
      </c>
      <c r="R1934">
        <v>3063297.1570000001</v>
      </c>
      <c r="S1934">
        <v>335371.91460000002</v>
      </c>
      <c r="T1934">
        <v>3063320.6253</v>
      </c>
      <c r="U1934">
        <v>2.7186999999999999E-2</v>
      </c>
    </row>
    <row r="1935" spans="1:21" x14ac:dyDescent="0.25">
      <c r="A1935">
        <v>1933</v>
      </c>
      <c r="B1935" t="s">
        <v>24</v>
      </c>
      <c r="C1935" t="s">
        <v>56</v>
      </c>
      <c r="D1935" t="s">
        <v>57</v>
      </c>
      <c r="E1935">
        <v>11</v>
      </c>
      <c r="F1935" t="s">
        <v>37</v>
      </c>
      <c r="G1935">
        <v>100</v>
      </c>
      <c r="H1935" t="s">
        <v>27</v>
      </c>
      <c r="I1935" t="s">
        <v>38</v>
      </c>
      <c r="J1935" t="s">
        <v>36</v>
      </c>
      <c r="K1935" t="s">
        <v>30</v>
      </c>
      <c r="L1935" t="s">
        <v>31</v>
      </c>
      <c r="M1935">
        <v>3</v>
      </c>
      <c r="N1935" t="s">
        <v>32</v>
      </c>
      <c r="O1935" t="s">
        <v>33</v>
      </c>
      <c r="P1935">
        <v>31.2668</v>
      </c>
      <c r="Q1935">
        <v>335371.91460000002</v>
      </c>
      <c r="R1935">
        <v>3063320.6253</v>
      </c>
      <c r="S1935">
        <v>335358.25219999999</v>
      </c>
      <c r="T1935">
        <v>3063348.7492</v>
      </c>
      <c r="U1935">
        <v>3.1267000000000003E-2</v>
      </c>
    </row>
    <row r="1936" spans="1:21" x14ac:dyDescent="0.25">
      <c r="A1936">
        <v>1934</v>
      </c>
      <c r="B1936" t="s">
        <v>24</v>
      </c>
      <c r="C1936" t="s">
        <v>56</v>
      </c>
      <c r="D1936" t="s">
        <v>57</v>
      </c>
      <c r="E1936">
        <v>11</v>
      </c>
      <c r="F1936" t="s">
        <v>37</v>
      </c>
      <c r="G1936">
        <v>100</v>
      </c>
      <c r="H1936" t="s">
        <v>27</v>
      </c>
      <c r="I1936" t="s">
        <v>38</v>
      </c>
      <c r="J1936" t="s">
        <v>36</v>
      </c>
      <c r="K1936" t="s">
        <v>30</v>
      </c>
      <c r="L1936" t="s">
        <v>31</v>
      </c>
      <c r="M1936">
        <v>3</v>
      </c>
      <c r="N1936" t="s">
        <v>32</v>
      </c>
      <c r="O1936" t="s">
        <v>33</v>
      </c>
      <c r="P1936">
        <v>27.332899999999999</v>
      </c>
      <c r="Q1936">
        <v>335358.25219999999</v>
      </c>
      <c r="R1936">
        <v>3063348.7492</v>
      </c>
      <c r="S1936">
        <v>335340.98499999999</v>
      </c>
      <c r="T1936">
        <v>3063369.9372</v>
      </c>
      <c r="U1936">
        <v>2.7333E-2</v>
      </c>
    </row>
    <row r="1937" spans="1:21" x14ac:dyDescent="0.25">
      <c r="A1937">
        <v>1935</v>
      </c>
      <c r="B1937" t="s">
        <v>24</v>
      </c>
      <c r="C1937" t="s">
        <v>56</v>
      </c>
      <c r="D1937" t="s">
        <v>57</v>
      </c>
      <c r="E1937">
        <v>11</v>
      </c>
      <c r="F1937" t="s">
        <v>37</v>
      </c>
      <c r="G1937">
        <v>100</v>
      </c>
      <c r="H1937" t="s">
        <v>27</v>
      </c>
      <c r="I1937" t="s">
        <v>38</v>
      </c>
      <c r="J1937" t="s">
        <v>36</v>
      </c>
      <c r="K1937" t="s">
        <v>30</v>
      </c>
      <c r="L1937" t="s">
        <v>31</v>
      </c>
      <c r="M1937">
        <v>3</v>
      </c>
      <c r="N1937" t="s">
        <v>32</v>
      </c>
      <c r="O1937" t="s">
        <v>33</v>
      </c>
      <c r="P1937">
        <v>34.602800000000002</v>
      </c>
      <c r="Q1937">
        <v>335340.98499999999</v>
      </c>
      <c r="R1937">
        <v>3063369.9372</v>
      </c>
      <c r="S1937">
        <v>335322.65830000001</v>
      </c>
      <c r="T1937">
        <v>3063399.2883000001</v>
      </c>
      <c r="U1937">
        <v>3.4603000000000002E-2</v>
      </c>
    </row>
    <row r="1938" spans="1:21" x14ac:dyDescent="0.25">
      <c r="A1938">
        <v>1936</v>
      </c>
      <c r="B1938" t="s">
        <v>24</v>
      </c>
      <c r="C1938" t="s">
        <v>56</v>
      </c>
      <c r="D1938" t="s">
        <v>57</v>
      </c>
      <c r="E1938">
        <v>11</v>
      </c>
      <c r="F1938" t="s">
        <v>37</v>
      </c>
      <c r="G1938">
        <v>100</v>
      </c>
      <c r="H1938" t="s">
        <v>27</v>
      </c>
      <c r="I1938" t="s">
        <v>38</v>
      </c>
      <c r="J1938" t="s">
        <v>36</v>
      </c>
      <c r="K1938" t="s">
        <v>30</v>
      </c>
      <c r="L1938" t="s">
        <v>31</v>
      </c>
      <c r="M1938">
        <v>3</v>
      </c>
      <c r="N1938" t="s">
        <v>32</v>
      </c>
      <c r="O1938" t="s">
        <v>33</v>
      </c>
      <c r="P1938">
        <v>0.60108600000000001</v>
      </c>
      <c r="Q1938">
        <v>336196.43349999998</v>
      </c>
      <c r="R1938">
        <v>3063466.2352999998</v>
      </c>
      <c r="S1938">
        <v>336195.99800000002</v>
      </c>
      <c r="T1938">
        <v>3063466.6496000001</v>
      </c>
      <c r="U1938">
        <v>6.0099999999999997E-4</v>
      </c>
    </row>
    <row r="1939" spans="1:21" x14ac:dyDescent="0.25">
      <c r="A1939">
        <v>1937</v>
      </c>
      <c r="B1939" t="s">
        <v>24</v>
      </c>
      <c r="C1939" t="s">
        <v>56</v>
      </c>
      <c r="D1939" t="s">
        <v>57</v>
      </c>
      <c r="E1939">
        <v>11</v>
      </c>
      <c r="F1939" t="s">
        <v>37</v>
      </c>
      <c r="G1939">
        <v>100</v>
      </c>
      <c r="H1939" t="s">
        <v>27</v>
      </c>
      <c r="I1939" t="s">
        <v>38</v>
      </c>
      <c r="J1939" t="s">
        <v>36</v>
      </c>
      <c r="K1939" t="s">
        <v>30</v>
      </c>
      <c r="L1939" t="s">
        <v>31</v>
      </c>
      <c r="M1939">
        <v>3</v>
      </c>
      <c r="N1939" t="s">
        <v>32</v>
      </c>
      <c r="O1939" t="s">
        <v>33</v>
      </c>
      <c r="P1939">
        <v>5.3978400000000004</v>
      </c>
      <c r="Q1939">
        <v>336195.99800000002</v>
      </c>
      <c r="R1939">
        <v>3063466.6496000001</v>
      </c>
      <c r="S1939">
        <v>336190.635588</v>
      </c>
      <c r="T1939">
        <v>3063467.2670100001</v>
      </c>
      <c r="U1939">
        <v>5.398E-3</v>
      </c>
    </row>
    <row r="1940" spans="1:21" x14ac:dyDescent="0.25">
      <c r="A1940">
        <v>1938</v>
      </c>
      <c r="B1940" t="s">
        <v>24</v>
      </c>
      <c r="C1940" t="s">
        <v>56</v>
      </c>
      <c r="D1940" t="s">
        <v>57</v>
      </c>
      <c r="E1940">
        <v>11</v>
      </c>
      <c r="F1940" t="s">
        <v>37</v>
      </c>
      <c r="G1940">
        <v>100</v>
      </c>
      <c r="H1940" t="s">
        <v>27</v>
      </c>
      <c r="I1940" t="s">
        <v>38</v>
      </c>
      <c r="J1940" t="s">
        <v>36</v>
      </c>
      <c r="K1940" t="s">
        <v>30</v>
      </c>
      <c r="L1940" t="s">
        <v>31</v>
      </c>
      <c r="M1940">
        <v>3</v>
      </c>
      <c r="N1940" t="s">
        <v>32</v>
      </c>
      <c r="O1940" t="s">
        <v>33</v>
      </c>
      <c r="P1940">
        <v>5.7423599999999997</v>
      </c>
      <c r="Q1940">
        <v>336173.07587300002</v>
      </c>
      <c r="R1940">
        <v>3063469.2887800001</v>
      </c>
      <c r="S1940">
        <v>336167.37119999999</v>
      </c>
      <c r="T1940">
        <v>3063469.9456000002</v>
      </c>
      <c r="U1940">
        <v>5.7419999999999997E-3</v>
      </c>
    </row>
    <row r="1941" spans="1:21" x14ac:dyDescent="0.25">
      <c r="A1941">
        <v>1939</v>
      </c>
      <c r="B1941" t="s">
        <v>24</v>
      </c>
      <c r="C1941" t="s">
        <v>56</v>
      </c>
      <c r="D1941" t="s">
        <v>57</v>
      </c>
      <c r="E1941">
        <v>11</v>
      </c>
      <c r="F1941" t="s">
        <v>37</v>
      </c>
      <c r="G1941">
        <v>100</v>
      </c>
      <c r="H1941" t="s">
        <v>27</v>
      </c>
      <c r="I1941" t="s">
        <v>38</v>
      </c>
      <c r="J1941" t="s">
        <v>36</v>
      </c>
      <c r="K1941" t="s">
        <v>30</v>
      </c>
      <c r="L1941" t="s">
        <v>31</v>
      </c>
      <c r="M1941">
        <v>3</v>
      </c>
      <c r="N1941" t="s">
        <v>32</v>
      </c>
      <c r="O1941" t="s">
        <v>33</v>
      </c>
      <c r="P1941">
        <v>12.0627</v>
      </c>
      <c r="Q1941">
        <v>336190.635588</v>
      </c>
      <c r="R1941">
        <v>3063467.2670100001</v>
      </c>
      <c r="S1941">
        <v>336178.65206200001</v>
      </c>
      <c r="T1941">
        <v>3063468.6467599999</v>
      </c>
      <c r="U1941">
        <v>1.2063000000000001E-2</v>
      </c>
    </row>
    <row r="1942" spans="1:21" x14ac:dyDescent="0.25">
      <c r="A1942">
        <v>1940</v>
      </c>
      <c r="B1942" t="s">
        <v>24</v>
      </c>
      <c r="C1942" t="s">
        <v>56</v>
      </c>
      <c r="D1942" t="s">
        <v>57</v>
      </c>
      <c r="E1942">
        <v>11</v>
      </c>
      <c r="F1942" t="s">
        <v>37</v>
      </c>
      <c r="G1942">
        <v>100</v>
      </c>
      <c r="H1942" t="s">
        <v>27</v>
      </c>
      <c r="I1942" t="s">
        <v>38</v>
      </c>
      <c r="J1942" t="s">
        <v>36</v>
      </c>
      <c r="K1942" t="s">
        <v>30</v>
      </c>
      <c r="L1942" t="s">
        <v>31</v>
      </c>
      <c r="M1942">
        <v>3</v>
      </c>
      <c r="N1942" t="s">
        <v>32</v>
      </c>
      <c r="O1942" t="s">
        <v>33</v>
      </c>
      <c r="P1942">
        <v>5.6130300000000002</v>
      </c>
      <c r="Q1942">
        <v>336178.65206200001</v>
      </c>
      <c r="R1942">
        <v>3063468.6467599999</v>
      </c>
      <c r="S1942">
        <v>336173.07587300002</v>
      </c>
      <c r="T1942">
        <v>3063469.2887800001</v>
      </c>
      <c r="U1942">
        <v>5.6129999999999999E-3</v>
      </c>
    </row>
    <row r="1943" spans="1:21" x14ac:dyDescent="0.25">
      <c r="A1943">
        <v>1941</v>
      </c>
      <c r="B1943" t="s">
        <v>24</v>
      </c>
      <c r="C1943" t="s">
        <v>56</v>
      </c>
      <c r="D1943" t="s">
        <v>57</v>
      </c>
      <c r="E1943">
        <v>11</v>
      </c>
      <c r="F1943" t="s">
        <v>37</v>
      </c>
      <c r="G1943">
        <v>100</v>
      </c>
      <c r="H1943" t="s">
        <v>27</v>
      </c>
      <c r="I1943" t="s">
        <v>38</v>
      </c>
      <c r="J1943" t="s">
        <v>36</v>
      </c>
      <c r="K1943" t="s">
        <v>30</v>
      </c>
      <c r="L1943" t="s">
        <v>31</v>
      </c>
      <c r="M1943">
        <v>3</v>
      </c>
      <c r="N1943" t="s">
        <v>32</v>
      </c>
      <c r="O1943" t="s">
        <v>33</v>
      </c>
      <c r="P1943">
        <v>12.5092</v>
      </c>
      <c r="Q1943">
        <v>336167.37119999999</v>
      </c>
      <c r="R1943">
        <v>3063469.9456000002</v>
      </c>
      <c r="S1943">
        <v>336154.92417000001</v>
      </c>
      <c r="T1943">
        <v>3063471.1914900001</v>
      </c>
      <c r="U1943">
        <v>1.2508999999999999E-2</v>
      </c>
    </row>
    <row r="1944" spans="1:21" x14ac:dyDescent="0.25">
      <c r="A1944">
        <v>1942</v>
      </c>
      <c r="B1944" t="s">
        <v>24</v>
      </c>
      <c r="C1944" t="s">
        <v>56</v>
      </c>
      <c r="D1944" t="s">
        <v>57</v>
      </c>
      <c r="E1944">
        <v>11</v>
      </c>
      <c r="F1944" t="s">
        <v>37</v>
      </c>
      <c r="G1944">
        <v>100</v>
      </c>
      <c r="H1944" t="s">
        <v>27</v>
      </c>
      <c r="I1944" t="s">
        <v>38</v>
      </c>
      <c r="J1944" t="s">
        <v>36</v>
      </c>
      <c r="K1944" t="s">
        <v>30</v>
      </c>
      <c r="L1944" t="s">
        <v>31</v>
      </c>
      <c r="M1944">
        <v>3</v>
      </c>
      <c r="N1944" t="s">
        <v>32</v>
      </c>
      <c r="O1944" t="s">
        <v>33</v>
      </c>
      <c r="P1944">
        <v>19.6738</v>
      </c>
      <c r="Q1944">
        <v>336151.68668500002</v>
      </c>
      <c r="R1944">
        <v>3063471.5155400001</v>
      </c>
      <c r="S1944">
        <v>336132.11070000002</v>
      </c>
      <c r="T1944">
        <v>3063473.4750000001</v>
      </c>
      <c r="U1944">
        <v>1.9674000000000001E-2</v>
      </c>
    </row>
    <row r="1945" spans="1:21" x14ac:dyDescent="0.25">
      <c r="A1945">
        <v>1943</v>
      </c>
      <c r="B1945" t="s">
        <v>24</v>
      </c>
      <c r="C1945" t="s">
        <v>56</v>
      </c>
      <c r="D1945" t="s">
        <v>57</v>
      </c>
      <c r="E1945">
        <v>11</v>
      </c>
      <c r="F1945" t="s">
        <v>37</v>
      </c>
      <c r="G1945">
        <v>100</v>
      </c>
      <c r="H1945" t="s">
        <v>27</v>
      </c>
      <c r="I1945" t="s">
        <v>38</v>
      </c>
      <c r="J1945" t="s">
        <v>36</v>
      </c>
      <c r="K1945" t="s">
        <v>30</v>
      </c>
      <c r="L1945" t="s">
        <v>31</v>
      </c>
      <c r="M1945">
        <v>3</v>
      </c>
      <c r="N1945" t="s">
        <v>32</v>
      </c>
      <c r="O1945" t="s">
        <v>33</v>
      </c>
      <c r="P1945">
        <v>3.25366</v>
      </c>
      <c r="Q1945">
        <v>336154.92417000001</v>
      </c>
      <c r="R1945">
        <v>3063471.1914900001</v>
      </c>
      <c r="S1945">
        <v>336151.68668500002</v>
      </c>
      <c r="T1945">
        <v>3063471.5155400001</v>
      </c>
      <c r="U1945">
        <v>3.2539999999999999E-3</v>
      </c>
    </row>
    <row r="1946" spans="1:21" x14ac:dyDescent="0.25">
      <c r="A1946">
        <v>1944</v>
      </c>
      <c r="B1946" t="s">
        <v>24</v>
      </c>
      <c r="C1946" t="s">
        <v>56</v>
      </c>
      <c r="D1946" t="s">
        <v>57</v>
      </c>
      <c r="E1946">
        <v>11</v>
      </c>
      <c r="F1946" t="s">
        <v>37</v>
      </c>
      <c r="G1946">
        <v>100</v>
      </c>
      <c r="H1946" t="s">
        <v>27</v>
      </c>
      <c r="I1946" t="s">
        <v>38</v>
      </c>
      <c r="J1946" t="s">
        <v>36</v>
      </c>
      <c r="K1946" t="s">
        <v>30</v>
      </c>
      <c r="L1946" t="s">
        <v>31</v>
      </c>
      <c r="M1946">
        <v>3</v>
      </c>
      <c r="N1946" t="s">
        <v>32</v>
      </c>
      <c r="O1946" t="s">
        <v>33</v>
      </c>
      <c r="P1946">
        <v>0.53667200000000004</v>
      </c>
      <c r="Q1946">
        <v>336132.11070000002</v>
      </c>
      <c r="R1946">
        <v>3063473.4750000001</v>
      </c>
      <c r="S1946">
        <v>336131.576695</v>
      </c>
      <c r="T1946">
        <v>3063473.52844</v>
      </c>
      <c r="U1946">
        <v>5.3700000000000004E-4</v>
      </c>
    </row>
    <row r="1947" spans="1:21" x14ac:dyDescent="0.25">
      <c r="A1947">
        <v>1945</v>
      </c>
      <c r="B1947" t="s">
        <v>24</v>
      </c>
      <c r="C1947" t="s">
        <v>56</v>
      </c>
      <c r="D1947" t="s">
        <v>57</v>
      </c>
      <c r="E1947">
        <v>11</v>
      </c>
      <c r="F1947" t="s">
        <v>37</v>
      </c>
      <c r="G1947">
        <v>100</v>
      </c>
      <c r="H1947" t="s">
        <v>27</v>
      </c>
      <c r="I1947" t="s">
        <v>38</v>
      </c>
      <c r="J1947" t="s">
        <v>36</v>
      </c>
      <c r="K1947" t="s">
        <v>30</v>
      </c>
      <c r="L1947" t="s">
        <v>31</v>
      </c>
      <c r="M1947">
        <v>3</v>
      </c>
      <c r="N1947" t="s">
        <v>32</v>
      </c>
      <c r="O1947" t="s">
        <v>33</v>
      </c>
      <c r="P1947">
        <v>4.5475000000000003</v>
      </c>
      <c r="Q1947">
        <v>336131.576695</v>
      </c>
      <c r="R1947">
        <v>3063473.52844</v>
      </c>
      <c r="S1947">
        <v>336127.05180000002</v>
      </c>
      <c r="T1947">
        <v>3063473.9813000001</v>
      </c>
      <c r="U1947">
        <v>4.5469999999999998E-3</v>
      </c>
    </row>
    <row r="1948" spans="1:21" x14ac:dyDescent="0.25">
      <c r="A1948">
        <v>1946</v>
      </c>
      <c r="B1948" t="s">
        <v>24</v>
      </c>
      <c r="C1948" t="s">
        <v>56</v>
      </c>
      <c r="D1948" t="s">
        <v>57</v>
      </c>
      <c r="E1948">
        <v>11</v>
      </c>
      <c r="F1948" t="s">
        <v>37</v>
      </c>
      <c r="G1948">
        <v>100</v>
      </c>
      <c r="H1948" t="s">
        <v>27</v>
      </c>
      <c r="I1948" t="s">
        <v>38</v>
      </c>
      <c r="J1948" t="s">
        <v>36</v>
      </c>
      <c r="K1948" t="s">
        <v>30</v>
      </c>
      <c r="L1948" t="s">
        <v>31</v>
      </c>
      <c r="M1948">
        <v>3</v>
      </c>
      <c r="N1948" t="s">
        <v>32</v>
      </c>
      <c r="O1948" t="s">
        <v>33</v>
      </c>
      <c r="P1948">
        <v>4.5743799999999997</v>
      </c>
      <c r="Q1948">
        <v>336127.05180000002</v>
      </c>
      <c r="R1948">
        <v>3063473.9813000001</v>
      </c>
      <c r="S1948">
        <v>336122.71728099999</v>
      </c>
      <c r="T1948">
        <v>3063475.44312</v>
      </c>
      <c r="U1948">
        <v>4.5739999999999999E-3</v>
      </c>
    </row>
    <row r="1949" spans="1:21" x14ac:dyDescent="0.25">
      <c r="A1949">
        <v>1947</v>
      </c>
      <c r="B1949" t="s">
        <v>24</v>
      </c>
      <c r="C1949" t="s">
        <v>56</v>
      </c>
      <c r="D1949" t="s">
        <v>57</v>
      </c>
      <c r="E1949">
        <v>11</v>
      </c>
      <c r="F1949" t="s">
        <v>37</v>
      </c>
      <c r="G1949">
        <v>100</v>
      </c>
      <c r="H1949" t="s">
        <v>27</v>
      </c>
      <c r="I1949" t="s">
        <v>38</v>
      </c>
      <c r="J1949" t="s">
        <v>36</v>
      </c>
      <c r="K1949" t="s">
        <v>30</v>
      </c>
      <c r="L1949" t="s">
        <v>31</v>
      </c>
      <c r="M1949">
        <v>3</v>
      </c>
      <c r="N1949" t="s">
        <v>32</v>
      </c>
      <c r="O1949" t="s">
        <v>33</v>
      </c>
      <c r="P1949">
        <v>0.62304700000000002</v>
      </c>
      <c r="Q1949">
        <v>336118.72507699998</v>
      </c>
      <c r="R1949">
        <v>3063476.7894899999</v>
      </c>
      <c r="S1949">
        <v>336118.1347</v>
      </c>
      <c r="T1949">
        <v>3063476.9885999998</v>
      </c>
      <c r="U1949">
        <v>6.2299999999999996E-4</v>
      </c>
    </row>
    <row r="1950" spans="1:21" x14ac:dyDescent="0.25">
      <c r="A1950">
        <v>1948</v>
      </c>
      <c r="B1950" t="s">
        <v>24</v>
      </c>
      <c r="C1950" t="s">
        <v>56</v>
      </c>
      <c r="D1950" t="s">
        <v>57</v>
      </c>
      <c r="E1950">
        <v>11</v>
      </c>
      <c r="F1950" t="s">
        <v>37</v>
      </c>
      <c r="G1950">
        <v>100</v>
      </c>
      <c r="H1950" t="s">
        <v>27</v>
      </c>
      <c r="I1950" t="s">
        <v>38</v>
      </c>
      <c r="J1950" t="s">
        <v>36</v>
      </c>
      <c r="K1950" t="s">
        <v>30</v>
      </c>
      <c r="L1950" t="s">
        <v>31</v>
      </c>
      <c r="M1950">
        <v>3</v>
      </c>
      <c r="N1950" t="s">
        <v>32</v>
      </c>
      <c r="O1950" t="s">
        <v>33</v>
      </c>
      <c r="P1950">
        <v>4.21312</v>
      </c>
      <c r="Q1950">
        <v>336122.71728099999</v>
      </c>
      <c r="R1950">
        <v>3063475.44312</v>
      </c>
      <c r="S1950">
        <v>336118.72507699998</v>
      </c>
      <c r="T1950">
        <v>3063476.7894899999</v>
      </c>
      <c r="U1950">
        <v>4.2129999999999997E-3</v>
      </c>
    </row>
    <row r="1951" spans="1:21" x14ac:dyDescent="0.25">
      <c r="A1951">
        <v>1949</v>
      </c>
      <c r="B1951" t="s">
        <v>24</v>
      </c>
      <c r="C1951" t="s">
        <v>56</v>
      </c>
      <c r="D1951" t="s">
        <v>57</v>
      </c>
      <c r="E1951">
        <v>11</v>
      </c>
      <c r="F1951" t="s">
        <v>37</v>
      </c>
      <c r="G1951">
        <v>100</v>
      </c>
      <c r="H1951" t="s">
        <v>27</v>
      </c>
      <c r="I1951" t="s">
        <v>38</v>
      </c>
      <c r="J1951" t="s">
        <v>36</v>
      </c>
      <c r="K1951" t="s">
        <v>30</v>
      </c>
      <c r="L1951" t="s">
        <v>31</v>
      </c>
      <c r="M1951">
        <v>3</v>
      </c>
      <c r="N1951" t="s">
        <v>32</v>
      </c>
      <c r="O1951" t="s">
        <v>33</v>
      </c>
      <c r="P1951">
        <v>2.5457399999999999</v>
      </c>
      <c r="Q1951">
        <v>336118.1347</v>
      </c>
      <c r="R1951">
        <v>3063476.9885999998</v>
      </c>
      <c r="S1951">
        <v>336118.00406100001</v>
      </c>
      <c r="T1951">
        <v>3063474.4462100002</v>
      </c>
      <c r="U1951">
        <v>2.5460000000000001E-3</v>
      </c>
    </row>
    <row r="1952" spans="1:21" x14ac:dyDescent="0.25">
      <c r="A1952">
        <v>1950</v>
      </c>
      <c r="B1952" t="s">
        <v>24</v>
      </c>
      <c r="C1952" t="s">
        <v>56</v>
      </c>
      <c r="D1952" t="s">
        <v>57</v>
      </c>
      <c r="E1952">
        <v>11</v>
      </c>
      <c r="F1952" t="s">
        <v>37</v>
      </c>
      <c r="G1952">
        <v>100</v>
      </c>
      <c r="H1952" t="s">
        <v>27</v>
      </c>
      <c r="I1952" t="s">
        <v>38</v>
      </c>
      <c r="J1952" t="s">
        <v>36</v>
      </c>
      <c r="K1952" t="s">
        <v>30</v>
      </c>
      <c r="L1952" t="s">
        <v>31</v>
      </c>
      <c r="M1952">
        <v>3</v>
      </c>
      <c r="N1952" t="s">
        <v>32</v>
      </c>
      <c r="O1952" t="s">
        <v>33</v>
      </c>
      <c r="P1952">
        <v>27.782599999999999</v>
      </c>
      <c r="Q1952">
        <v>336118.00406100001</v>
      </c>
      <c r="R1952">
        <v>3063474.4462100002</v>
      </c>
      <c r="S1952">
        <v>336116.57835500001</v>
      </c>
      <c r="T1952">
        <v>3063446.7002599998</v>
      </c>
      <c r="U1952">
        <v>2.7782999999999999E-2</v>
      </c>
    </row>
    <row r="1953" spans="1:21" x14ac:dyDescent="0.25">
      <c r="A1953">
        <v>1951</v>
      </c>
      <c r="B1953" t="s">
        <v>24</v>
      </c>
      <c r="C1953" t="s">
        <v>56</v>
      </c>
      <c r="D1953" t="s">
        <v>57</v>
      </c>
      <c r="E1953">
        <v>11</v>
      </c>
      <c r="F1953" t="s">
        <v>37</v>
      </c>
      <c r="G1953">
        <v>100</v>
      </c>
      <c r="H1953" t="s">
        <v>27</v>
      </c>
      <c r="I1953" t="s">
        <v>38</v>
      </c>
      <c r="J1953" t="s">
        <v>36</v>
      </c>
      <c r="K1953" t="s">
        <v>30</v>
      </c>
      <c r="L1953" t="s">
        <v>31</v>
      </c>
      <c r="M1953">
        <v>3</v>
      </c>
      <c r="N1953" t="s">
        <v>32</v>
      </c>
      <c r="O1953" t="s">
        <v>33</v>
      </c>
      <c r="P1953">
        <v>26.7254</v>
      </c>
      <c r="Q1953">
        <v>336116.57835500001</v>
      </c>
      <c r="R1953">
        <v>3063446.7002599998</v>
      </c>
      <c r="S1953">
        <v>336115.20689999999</v>
      </c>
      <c r="T1953">
        <v>3063420.0101000001</v>
      </c>
      <c r="U1953">
        <v>2.6724999999999999E-2</v>
      </c>
    </row>
    <row r="1954" spans="1:21" x14ac:dyDescent="0.25">
      <c r="A1954">
        <v>1952</v>
      </c>
      <c r="B1954" t="s">
        <v>24</v>
      </c>
      <c r="C1954" t="s">
        <v>56</v>
      </c>
      <c r="D1954" t="s">
        <v>57</v>
      </c>
      <c r="E1954">
        <v>11</v>
      </c>
      <c r="F1954" t="s">
        <v>37</v>
      </c>
      <c r="G1954">
        <v>100</v>
      </c>
      <c r="H1954" t="s">
        <v>27</v>
      </c>
      <c r="I1954" t="s">
        <v>38</v>
      </c>
      <c r="J1954" t="s">
        <v>36</v>
      </c>
      <c r="K1954" t="s">
        <v>30</v>
      </c>
      <c r="L1954" t="s">
        <v>31</v>
      </c>
      <c r="M1954">
        <v>3</v>
      </c>
      <c r="N1954" t="s">
        <v>32</v>
      </c>
      <c r="O1954" t="s">
        <v>33</v>
      </c>
      <c r="P1954">
        <v>46.316699999999997</v>
      </c>
      <c r="Q1954">
        <v>336115.20689999999</v>
      </c>
      <c r="R1954">
        <v>3063420.0101000001</v>
      </c>
      <c r="S1954">
        <v>336102.90230000002</v>
      </c>
      <c r="T1954">
        <v>3063375.3577000001</v>
      </c>
      <c r="U1954">
        <v>4.6316999999999997E-2</v>
      </c>
    </row>
    <row r="1955" spans="1:21" x14ac:dyDescent="0.25">
      <c r="A1955">
        <v>1953</v>
      </c>
      <c r="B1955" t="s">
        <v>24</v>
      </c>
      <c r="C1955" t="s">
        <v>56</v>
      </c>
      <c r="D1955" t="s">
        <v>57</v>
      </c>
      <c r="E1955">
        <v>11</v>
      </c>
      <c r="F1955" t="s">
        <v>37</v>
      </c>
      <c r="G1955">
        <v>100</v>
      </c>
      <c r="H1955" t="s">
        <v>27</v>
      </c>
      <c r="I1955" t="s">
        <v>38</v>
      </c>
      <c r="J1955" t="s">
        <v>36</v>
      </c>
      <c r="K1955" t="s">
        <v>30</v>
      </c>
      <c r="L1955" t="s">
        <v>31</v>
      </c>
      <c r="M1955">
        <v>3</v>
      </c>
      <c r="N1955" t="s">
        <v>32</v>
      </c>
      <c r="O1955" t="s">
        <v>33</v>
      </c>
      <c r="P1955">
        <v>20.996700000000001</v>
      </c>
      <c r="Q1955">
        <v>336102.90230000002</v>
      </c>
      <c r="R1955">
        <v>3063375.3577000001</v>
      </c>
      <c r="S1955">
        <v>336095.6153</v>
      </c>
      <c r="T1955">
        <v>3063355.6660000002</v>
      </c>
      <c r="U1955">
        <v>2.0996999999999998E-2</v>
      </c>
    </row>
    <row r="1956" spans="1:21" x14ac:dyDescent="0.25">
      <c r="A1956">
        <v>1954</v>
      </c>
      <c r="B1956" t="s">
        <v>24</v>
      </c>
      <c r="C1956" t="s">
        <v>56</v>
      </c>
      <c r="D1956" t="s">
        <v>57</v>
      </c>
      <c r="E1956">
        <v>11</v>
      </c>
      <c r="F1956" t="s">
        <v>37</v>
      </c>
      <c r="G1956">
        <v>100</v>
      </c>
      <c r="H1956" t="s">
        <v>27</v>
      </c>
      <c r="I1956" t="s">
        <v>38</v>
      </c>
      <c r="J1956" t="s">
        <v>36</v>
      </c>
      <c r="K1956" t="s">
        <v>30</v>
      </c>
      <c r="L1956" t="s">
        <v>31</v>
      </c>
      <c r="M1956">
        <v>3</v>
      </c>
      <c r="N1956" t="s">
        <v>32</v>
      </c>
      <c r="O1956" t="s">
        <v>33</v>
      </c>
      <c r="P1956">
        <v>16.338000000000001</v>
      </c>
      <c r="Q1956">
        <v>336095.6153</v>
      </c>
      <c r="R1956">
        <v>3063355.6660000002</v>
      </c>
      <c r="S1956">
        <v>336094.2255</v>
      </c>
      <c r="T1956">
        <v>3063339.3872000002</v>
      </c>
      <c r="U1956">
        <v>1.6337999999999998E-2</v>
      </c>
    </row>
    <row r="1957" spans="1:21" x14ac:dyDescent="0.25">
      <c r="A1957">
        <v>1955</v>
      </c>
      <c r="B1957" t="s">
        <v>24</v>
      </c>
      <c r="C1957" t="s">
        <v>56</v>
      </c>
      <c r="D1957" t="s">
        <v>57</v>
      </c>
      <c r="E1957">
        <v>11</v>
      </c>
      <c r="F1957" t="s">
        <v>37</v>
      </c>
      <c r="G1957">
        <v>100</v>
      </c>
      <c r="H1957" t="s">
        <v>27</v>
      </c>
      <c r="I1957" t="s">
        <v>38</v>
      </c>
      <c r="J1957" t="s">
        <v>36</v>
      </c>
      <c r="K1957" t="s">
        <v>30</v>
      </c>
      <c r="L1957" t="s">
        <v>31</v>
      </c>
      <c r="M1957">
        <v>3</v>
      </c>
      <c r="N1957" t="s">
        <v>32</v>
      </c>
      <c r="O1957" t="s">
        <v>33</v>
      </c>
      <c r="P1957">
        <v>13.443199999999999</v>
      </c>
      <c r="Q1957">
        <v>336094.2255</v>
      </c>
      <c r="R1957">
        <v>3063339.3872000002</v>
      </c>
      <c r="S1957">
        <v>336089.95770000003</v>
      </c>
      <c r="T1957">
        <v>3063326.6394000002</v>
      </c>
      <c r="U1957">
        <v>1.3443E-2</v>
      </c>
    </row>
    <row r="1958" spans="1:21" x14ac:dyDescent="0.25">
      <c r="A1958">
        <v>1956</v>
      </c>
      <c r="B1958" t="s">
        <v>24</v>
      </c>
      <c r="C1958" t="s">
        <v>56</v>
      </c>
      <c r="D1958" t="s">
        <v>57</v>
      </c>
      <c r="E1958">
        <v>11</v>
      </c>
      <c r="F1958" t="s">
        <v>37</v>
      </c>
      <c r="G1958">
        <v>100</v>
      </c>
      <c r="H1958" t="s">
        <v>27</v>
      </c>
      <c r="I1958" t="s">
        <v>38</v>
      </c>
      <c r="J1958" t="s">
        <v>36</v>
      </c>
      <c r="K1958" t="s">
        <v>30</v>
      </c>
      <c r="L1958" t="s">
        <v>31</v>
      </c>
      <c r="M1958">
        <v>3</v>
      </c>
      <c r="N1958" t="s">
        <v>32</v>
      </c>
      <c r="O1958" t="s">
        <v>33</v>
      </c>
      <c r="P1958">
        <v>4.4360600000000003</v>
      </c>
      <c r="Q1958">
        <v>336089.95770000003</v>
      </c>
      <c r="R1958">
        <v>3063326.6394000002</v>
      </c>
      <c r="S1958">
        <v>336088.14769999997</v>
      </c>
      <c r="T1958">
        <v>3063322.5893999999</v>
      </c>
      <c r="U1958">
        <v>4.4359999999999998E-3</v>
      </c>
    </row>
    <row r="1959" spans="1:21" x14ac:dyDescent="0.25">
      <c r="A1959">
        <v>1957</v>
      </c>
      <c r="B1959" t="s">
        <v>24</v>
      </c>
      <c r="C1959" t="s">
        <v>56</v>
      </c>
      <c r="D1959" t="s">
        <v>57</v>
      </c>
      <c r="E1959">
        <v>11</v>
      </c>
      <c r="F1959" t="s">
        <v>37</v>
      </c>
      <c r="G1959">
        <v>100</v>
      </c>
      <c r="H1959" t="s">
        <v>27</v>
      </c>
      <c r="I1959" t="s">
        <v>38</v>
      </c>
      <c r="J1959" t="s">
        <v>36</v>
      </c>
      <c r="K1959" t="s">
        <v>30</v>
      </c>
      <c r="L1959" t="s">
        <v>31</v>
      </c>
      <c r="M1959">
        <v>3</v>
      </c>
      <c r="N1959" t="s">
        <v>32</v>
      </c>
      <c r="O1959" t="s">
        <v>33</v>
      </c>
      <c r="P1959">
        <v>14.029299999999999</v>
      </c>
      <c r="Q1959">
        <v>336088.14769999997</v>
      </c>
      <c r="R1959">
        <v>3063322.5893999999</v>
      </c>
      <c r="S1959">
        <v>336078.06890000001</v>
      </c>
      <c r="T1959">
        <v>3063312.8303</v>
      </c>
      <c r="U1959">
        <v>1.4029E-2</v>
      </c>
    </row>
    <row r="1960" spans="1:21" x14ac:dyDescent="0.25">
      <c r="A1960">
        <v>1958</v>
      </c>
      <c r="B1960" t="s">
        <v>24</v>
      </c>
      <c r="C1960" t="s">
        <v>56</v>
      </c>
      <c r="D1960" t="s">
        <v>57</v>
      </c>
      <c r="E1960">
        <v>11</v>
      </c>
      <c r="F1960" t="s">
        <v>37</v>
      </c>
      <c r="G1960">
        <v>100</v>
      </c>
      <c r="H1960" t="s">
        <v>27</v>
      </c>
      <c r="I1960" t="s">
        <v>38</v>
      </c>
      <c r="J1960" t="s">
        <v>36</v>
      </c>
      <c r="K1960" t="s">
        <v>30</v>
      </c>
      <c r="L1960" t="s">
        <v>31</v>
      </c>
      <c r="M1960">
        <v>3</v>
      </c>
      <c r="N1960" t="s">
        <v>32</v>
      </c>
      <c r="O1960" t="s">
        <v>33</v>
      </c>
      <c r="P1960">
        <v>39.385300000000001</v>
      </c>
      <c r="Q1960">
        <v>336078.06890000001</v>
      </c>
      <c r="R1960">
        <v>3063312.8303</v>
      </c>
      <c r="S1960">
        <v>336044.43969999999</v>
      </c>
      <c r="T1960">
        <v>3063292.3295999998</v>
      </c>
      <c r="U1960">
        <v>3.9385000000000003E-2</v>
      </c>
    </row>
    <row r="1961" spans="1:21" x14ac:dyDescent="0.25">
      <c r="A1961">
        <v>1959</v>
      </c>
      <c r="B1961" t="s">
        <v>24</v>
      </c>
      <c r="C1961" t="s">
        <v>56</v>
      </c>
      <c r="D1961" t="s">
        <v>57</v>
      </c>
      <c r="E1961">
        <v>11</v>
      </c>
      <c r="F1961" t="s">
        <v>37</v>
      </c>
      <c r="G1961">
        <v>100</v>
      </c>
      <c r="H1961" t="s">
        <v>27</v>
      </c>
      <c r="I1961" t="s">
        <v>38</v>
      </c>
      <c r="J1961" t="s">
        <v>36</v>
      </c>
      <c r="K1961" t="s">
        <v>30</v>
      </c>
      <c r="L1961" t="s">
        <v>31</v>
      </c>
      <c r="M1961">
        <v>3</v>
      </c>
      <c r="N1961" t="s">
        <v>32</v>
      </c>
      <c r="O1961" t="s">
        <v>33</v>
      </c>
      <c r="P1961">
        <v>39.207799999999999</v>
      </c>
      <c r="Q1961">
        <v>336044.43969999999</v>
      </c>
      <c r="R1961">
        <v>3063292.3295999998</v>
      </c>
      <c r="S1961">
        <v>336011.38760000002</v>
      </c>
      <c r="T1961">
        <v>3063271.2390999999</v>
      </c>
      <c r="U1961">
        <v>3.9208E-2</v>
      </c>
    </row>
    <row r="1962" spans="1:21" x14ac:dyDescent="0.25">
      <c r="A1962">
        <v>1960</v>
      </c>
      <c r="B1962" t="s">
        <v>24</v>
      </c>
      <c r="C1962" t="s">
        <v>56</v>
      </c>
      <c r="D1962" t="s">
        <v>57</v>
      </c>
      <c r="E1962">
        <v>11</v>
      </c>
      <c r="F1962" t="s">
        <v>37</v>
      </c>
      <c r="G1962">
        <v>100</v>
      </c>
      <c r="H1962" t="s">
        <v>27</v>
      </c>
      <c r="I1962" t="s">
        <v>38</v>
      </c>
      <c r="J1962" t="s">
        <v>36</v>
      </c>
      <c r="K1962" t="s">
        <v>30</v>
      </c>
      <c r="L1962" t="s">
        <v>31</v>
      </c>
      <c r="M1962">
        <v>3</v>
      </c>
      <c r="N1962" t="s">
        <v>32</v>
      </c>
      <c r="O1962" t="s">
        <v>33</v>
      </c>
      <c r="P1962">
        <v>42.227800000000002</v>
      </c>
      <c r="Q1962">
        <v>336011.38760000002</v>
      </c>
      <c r="R1962">
        <v>3063271.2390999999</v>
      </c>
      <c r="S1962">
        <v>335990.99410000001</v>
      </c>
      <c r="T1962">
        <v>3063234.2622000002</v>
      </c>
      <c r="U1962">
        <v>4.2228000000000002E-2</v>
      </c>
    </row>
    <row r="1963" spans="1:21" x14ac:dyDescent="0.25">
      <c r="A1963">
        <v>1961</v>
      </c>
      <c r="B1963" t="s">
        <v>24</v>
      </c>
      <c r="C1963" t="s">
        <v>56</v>
      </c>
      <c r="D1963" t="s">
        <v>57</v>
      </c>
      <c r="E1963">
        <v>11</v>
      </c>
      <c r="F1963" t="s">
        <v>37</v>
      </c>
      <c r="G1963">
        <v>100</v>
      </c>
      <c r="H1963" t="s">
        <v>27</v>
      </c>
      <c r="I1963" t="s">
        <v>38</v>
      </c>
      <c r="J1963" t="s">
        <v>36</v>
      </c>
      <c r="K1963" t="s">
        <v>30</v>
      </c>
      <c r="L1963" t="s">
        <v>31</v>
      </c>
      <c r="M1963">
        <v>3</v>
      </c>
      <c r="N1963" t="s">
        <v>32</v>
      </c>
      <c r="O1963" t="s">
        <v>33</v>
      </c>
      <c r="P1963">
        <v>17.458300000000001</v>
      </c>
      <c r="Q1963">
        <v>335990.99410000001</v>
      </c>
      <c r="R1963">
        <v>3063234.2622000002</v>
      </c>
      <c r="S1963">
        <v>335983.17670000001</v>
      </c>
      <c r="T1963">
        <v>3063218.6518999999</v>
      </c>
      <c r="U1963">
        <v>1.7458000000000001E-2</v>
      </c>
    </row>
    <row r="1964" spans="1:21" x14ac:dyDescent="0.25">
      <c r="A1964">
        <v>1962</v>
      </c>
      <c r="B1964" t="s">
        <v>24</v>
      </c>
      <c r="C1964" t="s">
        <v>56</v>
      </c>
      <c r="D1964" t="s">
        <v>57</v>
      </c>
      <c r="E1964">
        <v>11</v>
      </c>
      <c r="F1964" t="s">
        <v>37</v>
      </c>
      <c r="G1964">
        <v>100</v>
      </c>
      <c r="H1964" t="s">
        <v>27</v>
      </c>
      <c r="I1964" t="s">
        <v>38</v>
      </c>
      <c r="J1964" t="s">
        <v>36</v>
      </c>
      <c r="K1964" t="s">
        <v>30</v>
      </c>
      <c r="L1964" t="s">
        <v>31</v>
      </c>
      <c r="M1964">
        <v>3</v>
      </c>
      <c r="N1964" t="s">
        <v>32</v>
      </c>
      <c r="O1964" t="s">
        <v>33</v>
      </c>
      <c r="P1964">
        <v>28.860299999999999</v>
      </c>
      <c r="Q1964">
        <v>335363.29149999999</v>
      </c>
      <c r="R1964">
        <v>3063591.1411000001</v>
      </c>
      <c r="S1964">
        <v>335368.75760000001</v>
      </c>
      <c r="T1964">
        <v>3063562.8032</v>
      </c>
      <c r="U1964">
        <v>2.886E-2</v>
      </c>
    </row>
    <row r="1965" spans="1:21" x14ac:dyDescent="0.25">
      <c r="A1965">
        <v>1963</v>
      </c>
      <c r="B1965" t="s">
        <v>24</v>
      </c>
      <c r="C1965" t="s">
        <v>56</v>
      </c>
      <c r="D1965" t="s">
        <v>57</v>
      </c>
      <c r="E1965">
        <v>11</v>
      </c>
      <c r="F1965" t="s">
        <v>37</v>
      </c>
      <c r="G1965">
        <v>100</v>
      </c>
      <c r="H1965" t="s">
        <v>27</v>
      </c>
      <c r="I1965" t="s">
        <v>38</v>
      </c>
      <c r="J1965" t="s">
        <v>36</v>
      </c>
      <c r="K1965" t="s">
        <v>30</v>
      </c>
      <c r="L1965" t="s">
        <v>31</v>
      </c>
      <c r="M1965">
        <v>3</v>
      </c>
      <c r="N1965" t="s">
        <v>32</v>
      </c>
      <c r="O1965" t="s">
        <v>33</v>
      </c>
      <c r="P1965">
        <v>21.425999999999998</v>
      </c>
      <c r="Q1965">
        <v>335745.51569999999</v>
      </c>
      <c r="R1965">
        <v>3062977.4756</v>
      </c>
      <c r="S1965">
        <v>335729.02016399999</v>
      </c>
      <c r="T1965">
        <v>3062963.8018800002</v>
      </c>
      <c r="U1965">
        <v>2.1426000000000001E-2</v>
      </c>
    </row>
    <row r="1966" spans="1:21" x14ac:dyDescent="0.25">
      <c r="A1966">
        <v>1964</v>
      </c>
      <c r="B1966" t="s">
        <v>24</v>
      </c>
      <c r="C1966" t="s">
        <v>56</v>
      </c>
      <c r="D1966" t="s">
        <v>57</v>
      </c>
      <c r="E1966">
        <v>11</v>
      </c>
      <c r="F1966" t="s">
        <v>37</v>
      </c>
      <c r="G1966">
        <v>100</v>
      </c>
      <c r="H1966" t="s">
        <v>27</v>
      </c>
      <c r="I1966" t="s">
        <v>38</v>
      </c>
      <c r="J1966" t="s">
        <v>36</v>
      </c>
      <c r="K1966" t="s">
        <v>30</v>
      </c>
      <c r="L1966" t="s">
        <v>31</v>
      </c>
      <c r="M1966">
        <v>3</v>
      </c>
      <c r="N1966" t="s">
        <v>32</v>
      </c>
      <c r="O1966" t="s">
        <v>33</v>
      </c>
      <c r="P1966">
        <v>0.28389300000000001</v>
      </c>
      <c r="Q1966">
        <v>335729.02016399999</v>
      </c>
      <c r="R1966">
        <v>3062963.8018800002</v>
      </c>
      <c r="S1966">
        <v>335728.80160000001</v>
      </c>
      <c r="T1966">
        <v>3062963.6206999999</v>
      </c>
      <c r="U1966">
        <v>2.8400000000000002E-4</v>
      </c>
    </row>
    <row r="1967" spans="1:21" x14ac:dyDescent="0.25">
      <c r="A1967">
        <v>1965</v>
      </c>
      <c r="B1967" t="s">
        <v>24</v>
      </c>
      <c r="C1967" t="s">
        <v>32</v>
      </c>
      <c r="D1967" t="s">
        <v>58</v>
      </c>
      <c r="E1967">
        <v>11</v>
      </c>
      <c r="F1967" t="s">
        <v>42</v>
      </c>
      <c r="G1967">
        <v>240</v>
      </c>
      <c r="H1967" t="s">
        <v>27</v>
      </c>
      <c r="I1967" t="s">
        <v>28</v>
      </c>
      <c r="J1967" t="s">
        <v>59</v>
      </c>
      <c r="K1967" t="s">
        <v>49</v>
      </c>
      <c r="L1967" t="s">
        <v>31</v>
      </c>
      <c r="M1967">
        <v>3</v>
      </c>
      <c r="N1967" t="s">
        <v>32</v>
      </c>
      <c r="O1967" t="s">
        <v>33</v>
      </c>
      <c r="P1967">
        <v>5.9380199999999999</v>
      </c>
      <c r="Q1967">
        <v>336236.49300000002</v>
      </c>
      <c r="R1967">
        <v>3063405.7793000001</v>
      </c>
      <c r="S1967">
        <v>336238.74952000001</v>
      </c>
      <c r="T1967">
        <v>3063411.2718600002</v>
      </c>
      <c r="U1967">
        <v>5.9379999999999997E-3</v>
      </c>
    </row>
    <row r="1968" spans="1:21" x14ac:dyDescent="0.25">
      <c r="A1968">
        <v>1966</v>
      </c>
      <c r="B1968" t="s">
        <v>24</v>
      </c>
      <c r="C1968" t="s">
        <v>32</v>
      </c>
      <c r="D1968" t="s">
        <v>58</v>
      </c>
      <c r="E1968">
        <v>11</v>
      </c>
      <c r="F1968" t="s">
        <v>42</v>
      </c>
      <c r="G1968">
        <v>240</v>
      </c>
      <c r="H1968" t="s">
        <v>27</v>
      </c>
      <c r="I1968" t="s">
        <v>28</v>
      </c>
      <c r="J1968" t="s">
        <v>59</v>
      </c>
      <c r="K1968" t="s">
        <v>49</v>
      </c>
      <c r="L1968" t="s">
        <v>31</v>
      </c>
      <c r="M1968">
        <v>3</v>
      </c>
      <c r="N1968" t="s">
        <v>32</v>
      </c>
      <c r="O1968" t="s">
        <v>33</v>
      </c>
      <c r="P1968">
        <v>2.53566</v>
      </c>
      <c r="Q1968">
        <v>336238.74952000001</v>
      </c>
      <c r="R1968">
        <v>3063411.2718600002</v>
      </c>
      <c r="S1968">
        <v>336239.71309999999</v>
      </c>
      <c r="T1968">
        <v>3063413.6173</v>
      </c>
      <c r="U1968">
        <v>2.5360000000000001E-3</v>
      </c>
    </row>
    <row r="1969" spans="1:21" x14ac:dyDescent="0.25">
      <c r="A1969">
        <v>1967</v>
      </c>
      <c r="B1969" t="s">
        <v>24</v>
      </c>
      <c r="C1969" t="s">
        <v>32</v>
      </c>
      <c r="D1969" t="s">
        <v>58</v>
      </c>
      <c r="E1969">
        <v>11</v>
      </c>
      <c r="F1969" t="s">
        <v>42</v>
      </c>
      <c r="G1969">
        <v>240</v>
      </c>
      <c r="H1969" t="s">
        <v>27</v>
      </c>
      <c r="I1969" t="s">
        <v>28</v>
      </c>
      <c r="J1969" t="s">
        <v>59</v>
      </c>
      <c r="K1969" t="s">
        <v>49</v>
      </c>
      <c r="L1969" t="s">
        <v>31</v>
      </c>
      <c r="M1969">
        <v>3</v>
      </c>
      <c r="N1969" t="s">
        <v>32</v>
      </c>
      <c r="O1969" t="s">
        <v>33</v>
      </c>
      <c r="P1969">
        <v>4.4250800000000003</v>
      </c>
      <c r="Q1969">
        <v>336239.71309999999</v>
      </c>
      <c r="R1969">
        <v>3063413.6173</v>
      </c>
      <c r="S1969">
        <v>336237.839033</v>
      </c>
      <c r="T1969">
        <v>3063417.6259400002</v>
      </c>
      <c r="U1969">
        <v>4.4250000000000001E-3</v>
      </c>
    </row>
    <row r="1970" spans="1:21" x14ac:dyDescent="0.25">
      <c r="A1970">
        <v>1968</v>
      </c>
      <c r="B1970" t="s">
        <v>24</v>
      </c>
      <c r="C1970" t="s">
        <v>32</v>
      </c>
      <c r="D1970" t="s">
        <v>58</v>
      </c>
      <c r="E1970">
        <v>11</v>
      </c>
      <c r="F1970" t="s">
        <v>42</v>
      </c>
      <c r="G1970">
        <v>240</v>
      </c>
      <c r="H1970" t="s">
        <v>27</v>
      </c>
      <c r="I1970" t="s">
        <v>28</v>
      </c>
      <c r="J1970" t="s">
        <v>59</v>
      </c>
      <c r="K1970" t="s">
        <v>49</v>
      </c>
      <c r="L1970" t="s">
        <v>31</v>
      </c>
      <c r="M1970">
        <v>3</v>
      </c>
      <c r="N1970" t="s">
        <v>32</v>
      </c>
      <c r="O1970" t="s">
        <v>33</v>
      </c>
      <c r="P1970">
        <v>12.263999999999999</v>
      </c>
      <c r="Q1970">
        <v>336237.839033</v>
      </c>
      <c r="R1970">
        <v>3063417.6259400002</v>
      </c>
      <c r="S1970">
        <v>336232.64510000002</v>
      </c>
      <c r="T1970">
        <v>3063428.7357999999</v>
      </c>
      <c r="U1970">
        <v>1.2264000000000001E-2</v>
      </c>
    </row>
    <row r="1971" spans="1:21" x14ac:dyDescent="0.25">
      <c r="A1971">
        <v>1969</v>
      </c>
      <c r="B1971" t="s">
        <v>24</v>
      </c>
      <c r="C1971" t="s">
        <v>32</v>
      </c>
      <c r="D1971" t="s">
        <v>58</v>
      </c>
      <c r="E1971">
        <v>11</v>
      </c>
      <c r="F1971" t="s">
        <v>42</v>
      </c>
      <c r="G1971">
        <v>240</v>
      </c>
      <c r="H1971" t="s">
        <v>27</v>
      </c>
      <c r="I1971" t="s">
        <v>28</v>
      </c>
      <c r="J1971" t="s">
        <v>59</v>
      </c>
      <c r="K1971" t="s">
        <v>49</v>
      </c>
      <c r="L1971" t="s">
        <v>31</v>
      </c>
      <c r="M1971">
        <v>3</v>
      </c>
      <c r="N1971" t="s">
        <v>32</v>
      </c>
      <c r="O1971" t="s">
        <v>33</v>
      </c>
      <c r="P1971">
        <v>1.6034200000000001</v>
      </c>
      <c r="Q1971">
        <v>336232.64510000002</v>
      </c>
      <c r="R1971">
        <v>3063428.7357999999</v>
      </c>
      <c r="S1971">
        <v>336231.64331700001</v>
      </c>
      <c r="T1971">
        <v>3063429.9877499999</v>
      </c>
      <c r="U1971">
        <v>1.603E-3</v>
      </c>
    </row>
    <row r="1972" spans="1:21" x14ac:dyDescent="0.25">
      <c r="A1972">
        <v>1970</v>
      </c>
      <c r="B1972" t="s">
        <v>24</v>
      </c>
      <c r="C1972" t="s">
        <v>32</v>
      </c>
      <c r="D1972" t="s">
        <v>58</v>
      </c>
      <c r="E1972">
        <v>11</v>
      </c>
      <c r="F1972" t="s">
        <v>42</v>
      </c>
      <c r="G1972">
        <v>240</v>
      </c>
      <c r="H1972" t="s">
        <v>27</v>
      </c>
      <c r="I1972" t="s">
        <v>28</v>
      </c>
      <c r="J1972" t="s">
        <v>59</v>
      </c>
      <c r="K1972" t="s">
        <v>49</v>
      </c>
      <c r="L1972" t="s">
        <v>31</v>
      </c>
      <c r="M1972">
        <v>3</v>
      </c>
      <c r="N1972" t="s">
        <v>32</v>
      </c>
      <c r="O1972" t="s">
        <v>33</v>
      </c>
      <c r="P1972">
        <v>0.99705900000000003</v>
      </c>
      <c r="Q1972">
        <v>336227.84484099998</v>
      </c>
      <c r="R1972">
        <v>3063434.7348000002</v>
      </c>
      <c r="S1972">
        <v>336227.221899</v>
      </c>
      <c r="T1972">
        <v>3063435.5133099998</v>
      </c>
      <c r="U1972">
        <v>9.9700000000000006E-4</v>
      </c>
    </row>
    <row r="1973" spans="1:21" x14ac:dyDescent="0.25">
      <c r="A1973">
        <v>1971</v>
      </c>
      <c r="B1973" t="s">
        <v>24</v>
      </c>
      <c r="C1973" t="s">
        <v>32</v>
      </c>
      <c r="D1973" t="s">
        <v>58</v>
      </c>
      <c r="E1973">
        <v>11</v>
      </c>
      <c r="F1973" t="s">
        <v>42</v>
      </c>
      <c r="G1973">
        <v>240</v>
      </c>
      <c r="H1973" t="s">
        <v>27</v>
      </c>
      <c r="I1973" t="s">
        <v>28</v>
      </c>
      <c r="J1973" t="s">
        <v>59</v>
      </c>
      <c r="K1973" t="s">
        <v>49</v>
      </c>
      <c r="L1973" t="s">
        <v>31</v>
      </c>
      <c r="M1973">
        <v>3</v>
      </c>
      <c r="N1973" t="s">
        <v>32</v>
      </c>
      <c r="O1973" t="s">
        <v>33</v>
      </c>
      <c r="P1973">
        <v>6.3518600000000003</v>
      </c>
      <c r="Q1973">
        <v>336225.78810800001</v>
      </c>
      <c r="R1973">
        <v>3063437.30516</v>
      </c>
      <c r="S1973">
        <v>336221.81959999999</v>
      </c>
      <c r="T1973">
        <v>3063442.2647000002</v>
      </c>
      <c r="U1973">
        <v>6.352E-3</v>
      </c>
    </row>
    <row r="1974" spans="1:21" x14ac:dyDescent="0.25">
      <c r="A1974">
        <v>1972</v>
      </c>
      <c r="B1974" t="s">
        <v>24</v>
      </c>
      <c r="C1974" t="s">
        <v>32</v>
      </c>
      <c r="D1974" t="s">
        <v>58</v>
      </c>
      <c r="E1974">
        <v>11</v>
      </c>
      <c r="F1974" t="s">
        <v>42</v>
      </c>
      <c r="G1974">
        <v>240</v>
      </c>
      <c r="H1974" t="s">
        <v>27</v>
      </c>
      <c r="I1974" t="s">
        <v>28</v>
      </c>
      <c r="J1974" t="s">
        <v>59</v>
      </c>
      <c r="K1974" t="s">
        <v>49</v>
      </c>
      <c r="L1974" t="s">
        <v>31</v>
      </c>
      <c r="M1974">
        <v>3</v>
      </c>
      <c r="N1974" t="s">
        <v>32</v>
      </c>
      <c r="O1974" t="s">
        <v>33</v>
      </c>
      <c r="P1974">
        <v>2.29488</v>
      </c>
      <c r="Q1974">
        <v>336227.221899</v>
      </c>
      <c r="R1974">
        <v>3063435.5133099998</v>
      </c>
      <c r="S1974">
        <v>336225.78810800001</v>
      </c>
      <c r="T1974">
        <v>3063437.30516</v>
      </c>
      <c r="U1974">
        <v>2.2950000000000002E-3</v>
      </c>
    </row>
    <row r="1975" spans="1:21" x14ac:dyDescent="0.25">
      <c r="A1975">
        <v>1973</v>
      </c>
      <c r="B1975" t="s">
        <v>24</v>
      </c>
      <c r="C1975" t="s">
        <v>32</v>
      </c>
      <c r="D1975" t="s">
        <v>58</v>
      </c>
      <c r="E1975">
        <v>11</v>
      </c>
      <c r="F1975" t="s">
        <v>42</v>
      </c>
      <c r="G1975">
        <v>240</v>
      </c>
      <c r="H1975" t="s">
        <v>27</v>
      </c>
      <c r="I1975" t="s">
        <v>28</v>
      </c>
      <c r="J1975" t="s">
        <v>59</v>
      </c>
      <c r="K1975" t="s">
        <v>49</v>
      </c>
      <c r="L1975" t="s">
        <v>31</v>
      </c>
      <c r="M1975">
        <v>3</v>
      </c>
      <c r="N1975" t="s">
        <v>32</v>
      </c>
      <c r="O1975" t="s">
        <v>33</v>
      </c>
      <c r="P1975">
        <v>6.0797100000000004</v>
      </c>
      <c r="Q1975">
        <v>336231.64331700001</v>
      </c>
      <c r="R1975">
        <v>3063429.9877499999</v>
      </c>
      <c r="S1975">
        <v>336227.84484099998</v>
      </c>
      <c r="T1975">
        <v>3063434.7348000002</v>
      </c>
      <c r="U1975">
        <v>6.0800000000000003E-3</v>
      </c>
    </row>
    <row r="1976" spans="1:21" x14ac:dyDescent="0.25">
      <c r="A1976">
        <v>1974</v>
      </c>
      <c r="B1976" t="s">
        <v>24</v>
      </c>
      <c r="C1976" t="s">
        <v>32</v>
      </c>
      <c r="D1976" t="s">
        <v>58</v>
      </c>
      <c r="E1976">
        <v>11</v>
      </c>
      <c r="F1976" t="s">
        <v>42</v>
      </c>
      <c r="G1976">
        <v>240</v>
      </c>
      <c r="H1976" t="s">
        <v>27</v>
      </c>
      <c r="I1976" t="s">
        <v>28</v>
      </c>
      <c r="J1976" t="s">
        <v>59</v>
      </c>
      <c r="K1976" t="s">
        <v>49</v>
      </c>
      <c r="L1976" t="s">
        <v>31</v>
      </c>
      <c r="M1976">
        <v>3</v>
      </c>
      <c r="N1976" t="s">
        <v>32</v>
      </c>
      <c r="O1976" t="s">
        <v>33</v>
      </c>
      <c r="P1976">
        <v>2.8454600000000001</v>
      </c>
      <c r="Q1976">
        <v>336221.81959999999</v>
      </c>
      <c r="R1976">
        <v>3063442.2647000002</v>
      </c>
      <c r="S1976">
        <v>336220.09048100002</v>
      </c>
      <c r="T1976">
        <v>3063444.52452</v>
      </c>
      <c r="U1976">
        <v>2.8449999999999999E-3</v>
      </c>
    </row>
    <row r="1977" spans="1:21" x14ac:dyDescent="0.25">
      <c r="A1977">
        <v>1975</v>
      </c>
      <c r="B1977" t="s">
        <v>24</v>
      </c>
      <c r="C1977" t="s">
        <v>32</v>
      </c>
      <c r="D1977" t="s">
        <v>58</v>
      </c>
      <c r="E1977">
        <v>11</v>
      </c>
      <c r="F1977" t="s">
        <v>42</v>
      </c>
      <c r="G1977">
        <v>240</v>
      </c>
      <c r="H1977" t="s">
        <v>27</v>
      </c>
      <c r="I1977" t="s">
        <v>28</v>
      </c>
      <c r="J1977" t="s">
        <v>59</v>
      </c>
      <c r="K1977" t="s">
        <v>49</v>
      </c>
      <c r="L1977" t="s">
        <v>31</v>
      </c>
      <c r="M1977">
        <v>3</v>
      </c>
      <c r="N1977" t="s">
        <v>32</v>
      </c>
      <c r="O1977" t="s">
        <v>33</v>
      </c>
      <c r="P1977">
        <v>0.64839199999999997</v>
      </c>
      <c r="Q1977">
        <v>336214.79016799998</v>
      </c>
      <c r="R1977">
        <v>3063451.4515999998</v>
      </c>
      <c r="S1977">
        <v>336214.39615500002</v>
      </c>
      <c r="T1977">
        <v>3063451.9665399999</v>
      </c>
      <c r="U1977">
        <v>6.4800000000000003E-4</v>
      </c>
    </row>
    <row r="1978" spans="1:21" x14ac:dyDescent="0.25">
      <c r="A1978">
        <v>1976</v>
      </c>
      <c r="B1978" t="s">
        <v>24</v>
      </c>
      <c r="C1978" t="s">
        <v>32</v>
      </c>
      <c r="D1978" t="s">
        <v>58</v>
      </c>
      <c r="E1978">
        <v>11</v>
      </c>
      <c r="F1978" t="s">
        <v>42</v>
      </c>
      <c r="G1978">
        <v>240</v>
      </c>
      <c r="H1978" t="s">
        <v>27</v>
      </c>
      <c r="I1978" t="s">
        <v>28</v>
      </c>
      <c r="J1978" t="s">
        <v>59</v>
      </c>
      <c r="K1978" t="s">
        <v>49</v>
      </c>
      <c r="L1978" t="s">
        <v>31</v>
      </c>
      <c r="M1978">
        <v>3</v>
      </c>
      <c r="N1978" t="s">
        <v>32</v>
      </c>
      <c r="O1978" t="s">
        <v>33</v>
      </c>
      <c r="P1978">
        <v>5.5848000000000004</v>
      </c>
      <c r="Q1978">
        <v>336214.39615500002</v>
      </c>
      <c r="R1978">
        <v>3063451.9665399999</v>
      </c>
      <c r="S1978">
        <v>336211.0024</v>
      </c>
      <c r="T1978">
        <v>3063456.4018999999</v>
      </c>
      <c r="U1978">
        <v>5.5849999999999997E-3</v>
      </c>
    </row>
    <row r="1979" spans="1:21" x14ac:dyDescent="0.25">
      <c r="A1979">
        <v>1977</v>
      </c>
      <c r="B1979" t="s">
        <v>24</v>
      </c>
      <c r="C1979" t="s">
        <v>32</v>
      </c>
      <c r="D1979" t="s">
        <v>58</v>
      </c>
      <c r="E1979">
        <v>11</v>
      </c>
      <c r="F1979" t="s">
        <v>42</v>
      </c>
      <c r="G1979">
        <v>240</v>
      </c>
      <c r="H1979" t="s">
        <v>27</v>
      </c>
      <c r="I1979" t="s">
        <v>28</v>
      </c>
      <c r="J1979" t="s">
        <v>59</v>
      </c>
      <c r="K1979" t="s">
        <v>49</v>
      </c>
      <c r="L1979" t="s">
        <v>31</v>
      </c>
      <c r="M1979">
        <v>3</v>
      </c>
      <c r="N1979" t="s">
        <v>32</v>
      </c>
      <c r="O1979" t="s">
        <v>33</v>
      </c>
      <c r="P1979">
        <v>5.4078400000000002</v>
      </c>
      <c r="Q1979">
        <v>336218.07638599997</v>
      </c>
      <c r="R1979">
        <v>3063447.1567799998</v>
      </c>
      <c r="S1979">
        <v>336214.79016799998</v>
      </c>
      <c r="T1979">
        <v>3063451.4515999998</v>
      </c>
      <c r="U1979">
        <v>5.4079999999999996E-3</v>
      </c>
    </row>
    <row r="1980" spans="1:21" x14ac:dyDescent="0.25">
      <c r="A1980">
        <v>1978</v>
      </c>
      <c r="B1980" t="s">
        <v>24</v>
      </c>
      <c r="C1980" t="s">
        <v>32</v>
      </c>
      <c r="D1980" t="s">
        <v>58</v>
      </c>
      <c r="E1980">
        <v>11</v>
      </c>
      <c r="F1980" t="s">
        <v>42</v>
      </c>
      <c r="G1980">
        <v>240</v>
      </c>
      <c r="H1980" t="s">
        <v>27</v>
      </c>
      <c r="I1980" t="s">
        <v>28</v>
      </c>
      <c r="J1980" t="s">
        <v>59</v>
      </c>
      <c r="K1980" t="s">
        <v>49</v>
      </c>
      <c r="L1980" t="s">
        <v>31</v>
      </c>
      <c r="M1980">
        <v>3</v>
      </c>
      <c r="N1980" t="s">
        <v>32</v>
      </c>
      <c r="O1980" t="s">
        <v>33</v>
      </c>
      <c r="P1980">
        <v>3.3144200000000001</v>
      </c>
      <c r="Q1980">
        <v>336220.09048100002</v>
      </c>
      <c r="R1980">
        <v>3063444.52452</v>
      </c>
      <c r="S1980">
        <v>336218.07638599997</v>
      </c>
      <c r="T1980">
        <v>3063447.1567799998</v>
      </c>
      <c r="U1980">
        <v>3.3140000000000001E-3</v>
      </c>
    </row>
    <row r="1981" spans="1:21" x14ac:dyDescent="0.25">
      <c r="A1981">
        <v>1979</v>
      </c>
      <c r="B1981" t="s">
        <v>24</v>
      </c>
      <c r="C1981" t="s">
        <v>32</v>
      </c>
      <c r="D1981" t="s">
        <v>58</v>
      </c>
      <c r="E1981">
        <v>11</v>
      </c>
      <c r="F1981" t="s">
        <v>42</v>
      </c>
      <c r="G1981">
        <v>240</v>
      </c>
      <c r="H1981" t="s">
        <v>27</v>
      </c>
      <c r="I1981" t="s">
        <v>28</v>
      </c>
      <c r="J1981" t="s">
        <v>59</v>
      </c>
      <c r="K1981" t="s">
        <v>49</v>
      </c>
      <c r="L1981" t="s">
        <v>31</v>
      </c>
      <c r="M1981">
        <v>3</v>
      </c>
      <c r="N1981" t="s">
        <v>32</v>
      </c>
      <c r="O1981" t="s">
        <v>33</v>
      </c>
      <c r="P1981">
        <v>2.4190100000000001</v>
      </c>
      <c r="Q1981">
        <v>336211.0024</v>
      </c>
      <c r="R1981">
        <v>3063456.4018999999</v>
      </c>
      <c r="S1981">
        <v>336209.63706500002</v>
      </c>
      <c r="T1981">
        <v>3063458.3987599998</v>
      </c>
      <c r="U1981">
        <v>2.4190000000000001E-3</v>
      </c>
    </row>
    <row r="1982" spans="1:21" x14ac:dyDescent="0.25">
      <c r="A1982">
        <v>1980</v>
      </c>
      <c r="B1982" t="s">
        <v>24</v>
      </c>
      <c r="C1982" t="s">
        <v>32</v>
      </c>
      <c r="D1982" t="s">
        <v>58</v>
      </c>
      <c r="E1982">
        <v>11</v>
      </c>
      <c r="F1982" t="s">
        <v>42</v>
      </c>
      <c r="G1982">
        <v>240</v>
      </c>
      <c r="H1982" t="s">
        <v>27</v>
      </c>
      <c r="I1982" t="s">
        <v>28</v>
      </c>
      <c r="J1982" t="s">
        <v>59</v>
      </c>
      <c r="K1982" t="s">
        <v>49</v>
      </c>
      <c r="L1982" t="s">
        <v>31</v>
      </c>
      <c r="M1982">
        <v>3</v>
      </c>
      <c r="N1982" t="s">
        <v>32</v>
      </c>
      <c r="O1982" t="s">
        <v>33</v>
      </c>
      <c r="P1982">
        <v>1.0613999999999999</v>
      </c>
      <c r="Q1982">
        <v>336203.99914600002</v>
      </c>
      <c r="R1982">
        <v>3063466.64445</v>
      </c>
      <c r="S1982">
        <v>336203.40006999997</v>
      </c>
      <c r="T1982">
        <v>3063467.5206200001</v>
      </c>
      <c r="U1982">
        <v>1.0610000000000001E-3</v>
      </c>
    </row>
    <row r="1983" spans="1:21" x14ac:dyDescent="0.25">
      <c r="A1983">
        <v>1981</v>
      </c>
      <c r="B1983" t="s">
        <v>24</v>
      </c>
      <c r="C1983" t="s">
        <v>32</v>
      </c>
      <c r="D1983" t="s">
        <v>58</v>
      </c>
      <c r="E1983">
        <v>11</v>
      </c>
      <c r="F1983" t="s">
        <v>42</v>
      </c>
      <c r="G1983">
        <v>240</v>
      </c>
      <c r="H1983" t="s">
        <v>27</v>
      </c>
      <c r="I1983" t="s">
        <v>28</v>
      </c>
      <c r="J1983" t="s">
        <v>59</v>
      </c>
      <c r="K1983" t="s">
        <v>49</v>
      </c>
      <c r="L1983" t="s">
        <v>31</v>
      </c>
      <c r="M1983">
        <v>3</v>
      </c>
      <c r="N1983" t="s">
        <v>32</v>
      </c>
      <c r="O1983" t="s">
        <v>33</v>
      </c>
      <c r="P1983">
        <v>1.0708899999999999</v>
      </c>
      <c r="Q1983">
        <v>336203.40006999997</v>
      </c>
      <c r="R1983">
        <v>3063467.5206200001</v>
      </c>
      <c r="S1983">
        <v>336202.795637</v>
      </c>
      <c r="T1983">
        <v>3063468.4046299998</v>
      </c>
      <c r="U1983">
        <v>1.0709999999999999E-3</v>
      </c>
    </row>
    <row r="1984" spans="1:21" x14ac:dyDescent="0.25">
      <c r="A1984">
        <v>1982</v>
      </c>
      <c r="B1984" t="s">
        <v>24</v>
      </c>
      <c r="C1984" t="s">
        <v>32</v>
      </c>
      <c r="D1984" t="s">
        <v>58</v>
      </c>
      <c r="E1984">
        <v>11</v>
      </c>
      <c r="F1984" t="s">
        <v>42</v>
      </c>
      <c r="G1984">
        <v>240</v>
      </c>
      <c r="H1984" t="s">
        <v>27</v>
      </c>
      <c r="I1984" t="s">
        <v>28</v>
      </c>
      <c r="J1984" t="s">
        <v>59</v>
      </c>
      <c r="K1984" t="s">
        <v>49</v>
      </c>
      <c r="L1984" t="s">
        <v>31</v>
      </c>
      <c r="M1984">
        <v>3</v>
      </c>
      <c r="N1984" t="s">
        <v>32</v>
      </c>
      <c r="O1984" t="s">
        <v>33</v>
      </c>
      <c r="P1984">
        <v>8.2391400000000008</v>
      </c>
      <c r="Q1984">
        <v>336209.60747500003</v>
      </c>
      <c r="R1984">
        <v>3063458.4420400001</v>
      </c>
      <c r="S1984">
        <v>336204.95714200003</v>
      </c>
      <c r="T1984">
        <v>3063465.24334</v>
      </c>
      <c r="U1984">
        <v>8.2389999999999998E-3</v>
      </c>
    </row>
    <row r="1985" spans="1:21" x14ac:dyDescent="0.25">
      <c r="A1985">
        <v>1983</v>
      </c>
      <c r="B1985" t="s">
        <v>24</v>
      </c>
      <c r="C1985" t="s">
        <v>32</v>
      </c>
      <c r="D1985" t="s">
        <v>58</v>
      </c>
      <c r="E1985">
        <v>11</v>
      </c>
      <c r="F1985" t="s">
        <v>42</v>
      </c>
      <c r="G1985">
        <v>240</v>
      </c>
      <c r="H1985" t="s">
        <v>27</v>
      </c>
      <c r="I1985" t="s">
        <v>28</v>
      </c>
      <c r="J1985" t="s">
        <v>59</v>
      </c>
      <c r="K1985" t="s">
        <v>49</v>
      </c>
      <c r="L1985" t="s">
        <v>31</v>
      </c>
      <c r="M1985">
        <v>3</v>
      </c>
      <c r="N1985" t="s">
        <v>32</v>
      </c>
      <c r="O1985" t="s">
        <v>33</v>
      </c>
      <c r="P1985">
        <v>1.6973100000000001</v>
      </c>
      <c r="Q1985">
        <v>336204.95714200003</v>
      </c>
      <c r="R1985">
        <v>3063465.24334</v>
      </c>
      <c r="S1985">
        <v>336203.99914600002</v>
      </c>
      <c r="T1985">
        <v>3063466.64445</v>
      </c>
      <c r="U1985">
        <v>1.6969999999999999E-3</v>
      </c>
    </row>
    <row r="1986" spans="1:21" x14ac:dyDescent="0.25">
      <c r="A1986">
        <v>1984</v>
      </c>
      <c r="B1986" t="s">
        <v>24</v>
      </c>
      <c r="C1986" t="s">
        <v>32</v>
      </c>
      <c r="D1986" t="s">
        <v>58</v>
      </c>
      <c r="E1986">
        <v>11</v>
      </c>
      <c r="F1986" t="s">
        <v>42</v>
      </c>
      <c r="G1986">
        <v>240</v>
      </c>
      <c r="H1986" t="s">
        <v>27</v>
      </c>
      <c r="I1986" t="s">
        <v>28</v>
      </c>
      <c r="J1986" t="s">
        <v>59</v>
      </c>
      <c r="K1986" t="s">
        <v>49</v>
      </c>
      <c r="L1986" t="s">
        <v>31</v>
      </c>
      <c r="M1986">
        <v>3</v>
      </c>
      <c r="N1986" t="s">
        <v>32</v>
      </c>
      <c r="O1986" t="s">
        <v>33</v>
      </c>
      <c r="P1986">
        <v>0.33527699999999999</v>
      </c>
      <c r="Q1986">
        <v>336202.795637</v>
      </c>
      <c r="R1986">
        <v>3063468.4046299998</v>
      </c>
      <c r="S1986">
        <v>336202.60639999999</v>
      </c>
      <c r="T1986">
        <v>3063468.6814000001</v>
      </c>
      <c r="U1986">
        <v>3.3500000000000001E-4</v>
      </c>
    </row>
    <row r="1987" spans="1:21" x14ac:dyDescent="0.25">
      <c r="A1987">
        <v>1985</v>
      </c>
      <c r="B1987" t="s">
        <v>24</v>
      </c>
      <c r="C1987" t="s">
        <v>32</v>
      </c>
      <c r="D1987" t="s">
        <v>58</v>
      </c>
      <c r="E1987">
        <v>11</v>
      </c>
      <c r="F1987" t="s">
        <v>42</v>
      </c>
      <c r="G1987">
        <v>240</v>
      </c>
      <c r="H1987" t="s">
        <v>27</v>
      </c>
      <c r="I1987" t="s">
        <v>28</v>
      </c>
      <c r="J1987" t="s">
        <v>59</v>
      </c>
      <c r="K1987" t="s">
        <v>49</v>
      </c>
      <c r="L1987" t="s">
        <v>31</v>
      </c>
      <c r="M1987">
        <v>3</v>
      </c>
      <c r="N1987" t="s">
        <v>32</v>
      </c>
      <c r="O1987" t="s">
        <v>33</v>
      </c>
      <c r="P1987">
        <v>5.2423999999999998E-2</v>
      </c>
      <c r="Q1987">
        <v>336209.63706500002</v>
      </c>
      <c r="R1987">
        <v>3063458.3987599998</v>
      </c>
      <c r="S1987">
        <v>336209.60747500003</v>
      </c>
      <c r="T1987">
        <v>3063458.4420400001</v>
      </c>
      <c r="U1987">
        <v>5.1999999999999997E-5</v>
      </c>
    </row>
    <row r="1988" spans="1:21" x14ac:dyDescent="0.25">
      <c r="A1988">
        <v>1986</v>
      </c>
      <c r="B1988" t="s">
        <v>24</v>
      </c>
      <c r="C1988" t="s">
        <v>32</v>
      </c>
      <c r="D1988" t="s">
        <v>58</v>
      </c>
      <c r="E1988">
        <v>11</v>
      </c>
      <c r="F1988" t="s">
        <v>42</v>
      </c>
      <c r="G1988">
        <v>240</v>
      </c>
      <c r="H1988" t="s">
        <v>27</v>
      </c>
      <c r="I1988" t="s">
        <v>28</v>
      </c>
      <c r="J1988" t="s">
        <v>59</v>
      </c>
      <c r="K1988" t="s">
        <v>49</v>
      </c>
      <c r="L1988" t="s">
        <v>31</v>
      </c>
      <c r="M1988">
        <v>3</v>
      </c>
      <c r="N1988" t="s">
        <v>32</v>
      </c>
      <c r="O1988" t="s">
        <v>33</v>
      </c>
      <c r="P1988">
        <v>5.1998499999999996</v>
      </c>
      <c r="Q1988">
        <v>336202.60639999999</v>
      </c>
      <c r="R1988">
        <v>3063468.6814000001</v>
      </c>
      <c r="S1988">
        <v>336197.62942200003</v>
      </c>
      <c r="T1988">
        <v>3063470.18744</v>
      </c>
      <c r="U1988">
        <v>5.1999999999999998E-3</v>
      </c>
    </row>
    <row r="1989" spans="1:21" x14ac:dyDescent="0.25">
      <c r="A1989">
        <v>1987</v>
      </c>
      <c r="B1989" t="s">
        <v>24</v>
      </c>
      <c r="C1989" t="s">
        <v>32</v>
      </c>
      <c r="D1989" t="s">
        <v>58</v>
      </c>
      <c r="E1989">
        <v>11</v>
      </c>
      <c r="F1989" t="s">
        <v>42</v>
      </c>
      <c r="G1989">
        <v>240</v>
      </c>
      <c r="H1989" t="s">
        <v>27</v>
      </c>
      <c r="I1989" t="s">
        <v>28</v>
      </c>
      <c r="J1989" t="s">
        <v>59</v>
      </c>
      <c r="K1989" t="s">
        <v>49</v>
      </c>
      <c r="L1989" t="s">
        <v>31</v>
      </c>
      <c r="M1989">
        <v>3</v>
      </c>
      <c r="N1989" t="s">
        <v>32</v>
      </c>
      <c r="O1989" t="s">
        <v>33</v>
      </c>
      <c r="P1989">
        <v>6.5381799999999997</v>
      </c>
      <c r="Q1989">
        <v>336197.11560299998</v>
      </c>
      <c r="R1989">
        <v>3063470.3429200002</v>
      </c>
      <c r="S1989">
        <v>336190.85765700002</v>
      </c>
      <c r="T1989">
        <v>3063472.2365799998</v>
      </c>
      <c r="U1989">
        <v>6.5380000000000004E-3</v>
      </c>
    </row>
    <row r="1990" spans="1:21" x14ac:dyDescent="0.25">
      <c r="A1990">
        <v>1988</v>
      </c>
      <c r="B1990" t="s">
        <v>24</v>
      </c>
      <c r="C1990" t="s">
        <v>32</v>
      </c>
      <c r="D1990" t="s">
        <v>58</v>
      </c>
      <c r="E1990">
        <v>11</v>
      </c>
      <c r="F1990" t="s">
        <v>42</v>
      </c>
      <c r="G1990">
        <v>240</v>
      </c>
      <c r="H1990" t="s">
        <v>27</v>
      </c>
      <c r="I1990" t="s">
        <v>28</v>
      </c>
      <c r="J1990" t="s">
        <v>59</v>
      </c>
      <c r="K1990" t="s">
        <v>49</v>
      </c>
      <c r="L1990" t="s">
        <v>31</v>
      </c>
      <c r="M1990">
        <v>3</v>
      </c>
      <c r="N1990" t="s">
        <v>32</v>
      </c>
      <c r="O1990" t="s">
        <v>33</v>
      </c>
      <c r="P1990">
        <v>0.15232299999999999</v>
      </c>
      <c r="Q1990">
        <v>336197.62942200003</v>
      </c>
      <c r="R1990">
        <v>3063470.18744</v>
      </c>
      <c r="S1990">
        <v>336197.48362800002</v>
      </c>
      <c r="T1990">
        <v>3063470.2315600002</v>
      </c>
      <c r="U1990">
        <v>1.5200000000000001E-4</v>
      </c>
    </row>
    <row r="1991" spans="1:21" x14ac:dyDescent="0.25">
      <c r="A1991">
        <v>1989</v>
      </c>
      <c r="B1991" t="s">
        <v>24</v>
      </c>
      <c r="C1991" t="s">
        <v>32</v>
      </c>
      <c r="D1991" t="s">
        <v>58</v>
      </c>
      <c r="E1991">
        <v>11</v>
      </c>
      <c r="F1991" t="s">
        <v>42</v>
      </c>
      <c r="G1991">
        <v>240</v>
      </c>
      <c r="H1991" t="s">
        <v>27</v>
      </c>
      <c r="I1991" t="s">
        <v>28</v>
      </c>
      <c r="J1991" t="s">
        <v>59</v>
      </c>
      <c r="K1991" t="s">
        <v>49</v>
      </c>
      <c r="L1991" t="s">
        <v>31</v>
      </c>
      <c r="M1991">
        <v>3</v>
      </c>
      <c r="N1991" t="s">
        <v>32</v>
      </c>
      <c r="O1991" t="s">
        <v>33</v>
      </c>
      <c r="P1991">
        <v>11.9055</v>
      </c>
      <c r="Q1991">
        <v>336190.85765700002</v>
      </c>
      <c r="R1991">
        <v>3063472.2365799998</v>
      </c>
      <c r="S1991">
        <v>336179.46240000002</v>
      </c>
      <c r="T1991">
        <v>3063475.6847999999</v>
      </c>
      <c r="U1991">
        <v>1.1906E-2</v>
      </c>
    </row>
    <row r="1992" spans="1:21" x14ac:dyDescent="0.25">
      <c r="A1992">
        <v>1990</v>
      </c>
      <c r="B1992" t="s">
        <v>24</v>
      </c>
      <c r="C1992" t="s">
        <v>32</v>
      </c>
      <c r="D1992" t="s">
        <v>58</v>
      </c>
      <c r="E1992">
        <v>11</v>
      </c>
      <c r="F1992" t="s">
        <v>42</v>
      </c>
      <c r="G1992">
        <v>240</v>
      </c>
      <c r="H1992" t="s">
        <v>27</v>
      </c>
      <c r="I1992" t="s">
        <v>28</v>
      </c>
      <c r="J1992" t="s">
        <v>59</v>
      </c>
      <c r="K1992" t="s">
        <v>49</v>
      </c>
      <c r="L1992" t="s">
        <v>31</v>
      </c>
      <c r="M1992">
        <v>3</v>
      </c>
      <c r="N1992" t="s">
        <v>32</v>
      </c>
      <c r="O1992" t="s">
        <v>33</v>
      </c>
      <c r="P1992">
        <v>0.38450499999999999</v>
      </c>
      <c r="Q1992">
        <v>336197.48362800002</v>
      </c>
      <c r="R1992">
        <v>3063470.2315600002</v>
      </c>
      <c r="S1992">
        <v>336197.11560299998</v>
      </c>
      <c r="T1992">
        <v>3063470.3429200002</v>
      </c>
      <c r="U1992">
        <v>3.8499999999999998E-4</v>
      </c>
    </row>
    <row r="1993" spans="1:21" x14ac:dyDescent="0.25">
      <c r="A1993">
        <v>1991</v>
      </c>
      <c r="B1993" t="s">
        <v>24</v>
      </c>
      <c r="C1993" t="s">
        <v>32</v>
      </c>
      <c r="D1993" t="s">
        <v>58</v>
      </c>
      <c r="E1993">
        <v>11</v>
      </c>
      <c r="F1993" t="s">
        <v>42</v>
      </c>
      <c r="G1993">
        <v>240</v>
      </c>
      <c r="H1993" t="s">
        <v>27</v>
      </c>
      <c r="I1993" t="s">
        <v>28</v>
      </c>
      <c r="J1993" t="s">
        <v>59</v>
      </c>
      <c r="K1993" t="s">
        <v>49</v>
      </c>
      <c r="L1993" t="s">
        <v>31</v>
      </c>
      <c r="M1993">
        <v>3</v>
      </c>
      <c r="N1993" t="s">
        <v>32</v>
      </c>
      <c r="O1993" t="s">
        <v>33</v>
      </c>
      <c r="P1993">
        <v>5.6122899999999998</v>
      </c>
      <c r="Q1993">
        <v>336179.46240000002</v>
      </c>
      <c r="R1993">
        <v>3063475.6847999999</v>
      </c>
      <c r="S1993">
        <v>336173.88727200002</v>
      </c>
      <c r="T1993">
        <v>3063476.3295999998</v>
      </c>
      <c r="U1993">
        <v>5.6119999999999998E-3</v>
      </c>
    </row>
    <row r="1994" spans="1:21" x14ac:dyDescent="0.25">
      <c r="A1994">
        <v>1992</v>
      </c>
      <c r="B1994" t="s">
        <v>24</v>
      </c>
      <c r="C1994" t="s">
        <v>32</v>
      </c>
      <c r="D1994" t="s">
        <v>58</v>
      </c>
      <c r="E1994">
        <v>11</v>
      </c>
      <c r="F1994" t="s">
        <v>42</v>
      </c>
      <c r="G1994">
        <v>240</v>
      </c>
      <c r="H1994" t="s">
        <v>27</v>
      </c>
      <c r="I1994" t="s">
        <v>28</v>
      </c>
      <c r="J1994" t="s">
        <v>59</v>
      </c>
      <c r="K1994" t="s">
        <v>49</v>
      </c>
      <c r="L1994" t="s">
        <v>31</v>
      </c>
      <c r="M1994">
        <v>3</v>
      </c>
      <c r="N1994" t="s">
        <v>32</v>
      </c>
      <c r="O1994" t="s">
        <v>33</v>
      </c>
      <c r="P1994">
        <v>12.6198</v>
      </c>
      <c r="Q1994">
        <v>336168.18581400003</v>
      </c>
      <c r="R1994">
        <v>3063476.9890100001</v>
      </c>
      <c r="S1994">
        <v>336155.6496</v>
      </c>
      <c r="T1994">
        <v>3063478.4389</v>
      </c>
      <c r="U1994">
        <v>1.2619999999999999E-2</v>
      </c>
    </row>
    <row r="1995" spans="1:21" x14ac:dyDescent="0.25">
      <c r="A1995">
        <v>1993</v>
      </c>
      <c r="B1995" t="s">
        <v>24</v>
      </c>
      <c r="C1995" t="s">
        <v>32</v>
      </c>
      <c r="D1995" t="s">
        <v>58</v>
      </c>
      <c r="E1995">
        <v>11</v>
      </c>
      <c r="F1995" t="s">
        <v>42</v>
      </c>
      <c r="G1995">
        <v>240</v>
      </c>
      <c r="H1995" t="s">
        <v>27</v>
      </c>
      <c r="I1995" t="s">
        <v>28</v>
      </c>
      <c r="J1995" t="s">
        <v>59</v>
      </c>
      <c r="K1995" t="s">
        <v>49</v>
      </c>
      <c r="L1995" t="s">
        <v>31</v>
      </c>
      <c r="M1995">
        <v>3</v>
      </c>
      <c r="N1995" t="s">
        <v>32</v>
      </c>
      <c r="O1995" t="s">
        <v>33</v>
      </c>
      <c r="P1995">
        <v>5.7394600000000002</v>
      </c>
      <c r="Q1995">
        <v>336173.88727200002</v>
      </c>
      <c r="R1995">
        <v>3063476.3295999998</v>
      </c>
      <c r="S1995">
        <v>336168.18581400003</v>
      </c>
      <c r="T1995">
        <v>3063476.9890100001</v>
      </c>
      <c r="U1995">
        <v>5.7390000000000002E-3</v>
      </c>
    </row>
    <row r="1996" spans="1:21" x14ac:dyDescent="0.25">
      <c r="A1996">
        <v>1994</v>
      </c>
      <c r="B1996" t="s">
        <v>24</v>
      </c>
      <c r="C1996" t="s">
        <v>32</v>
      </c>
      <c r="D1996" t="s">
        <v>58</v>
      </c>
      <c r="E1996">
        <v>11</v>
      </c>
      <c r="F1996" t="s">
        <v>42</v>
      </c>
      <c r="G1996">
        <v>240</v>
      </c>
      <c r="H1996" t="s">
        <v>27</v>
      </c>
      <c r="I1996" t="s">
        <v>28</v>
      </c>
      <c r="J1996" t="s">
        <v>59</v>
      </c>
      <c r="K1996" t="s">
        <v>49</v>
      </c>
      <c r="L1996" t="s">
        <v>31</v>
      </c>
      <c r="M1996">
        <v>3</v>
      </c>
      <c r="N1996" t="s">
        <v>32</v>
      </c>
      <c r="O1996" t="s">
        <v>33</v>
      </c>
      <c r="P1996">
        <v>3.17258</v>
      </c>
      <c r="Q1996">
        <v>336155.6496</v>
      </c>
      <c r="R1996">
        <v>3063478.4389</v>
      </c>
      <c r="S1996">
        <v>336152.52236399997</v>
      </c>
      <c r="T1996">
        <v>3063478.9733600002</v>
      </c>
      <c r="U1996">
        <v>3.173E-3</v>
      </c>
    </row>
    <row r="1997" spans="1:21" x14ac:dyDescent="0.25">
      <c r="A1997">
        <v>1995</v>
      </c>
      <c r="B1997" t="s">
        <v>24</v>
      </c>
      <c r="C1997" t="s">
        <v>32</v>
      </c>
      <c r="D1997" t="s">
        <v>58</v>
      </c>
      <c r="E1997">
        <v>11</v>
      </c>
      <c r="F1997" t="s">
        <v>42</v>
      </c>
      <c r="G1997">
        <v>240</v>
      </c>
      <c r="H1997" t="s">
        <v>27</v>
      </c>
      <c r="I1997" t="s">
        <v>28</v>
      </c>
      <c r="J1997" t="s">
        <v>59</v>
      </c>
      <c r="K1997" t="s">
        <v>49</v>
      </c>
      <c r="L1997" t="s">
        <v>31</v>
      </c>
      <c r="M1997">
        <v>3</v>
      </c>
      <c r="N1997" t="s">
        <v>32</v>
      </c>
      <c r="O1997" t="s">
        <v>33</v>
      </c>
      <c r="P1997">
        <v>1.1548</v>
      </c>
      <c r="Q1997">
        <v>336133.60299599997</v>
      </c>
      <c r="R1997">
        <v>3063482.20676</v>
      </c>
      <c r="S1997">
        <v>336132.46470000001</v>
      </c>
      <c r="T1997">
        <v>3063482.4013</v>
      </c>
      <c r="U1997">
        <v>1.155E-3</v>
      </c>
    </row>
    <row r="1998" spans="1:21" x14ac:dyDescent="0.25">
      <c r="A1998">
        <v>1996</v>
      </c>
      <c r="B1998" t="s">
        <v>24</v>
      </c>
      <c r="C1998" t="s">
        <v>32</v>
      </c>
      <c r="D1998" t="s">
        <v>58</v>
      </c>
      <c r="E1998">
        <v>11</v>
      </c>
      <c r="F1998" t="s">
        <v>42</v>
      </c>
      <c r="G1998">
        <v>240</v>
      </c>
      <c r="H1998" t="s">
        <v>27</v>
      </c>
      <c r="I1998" t="s">
        <v>28</v>
      </c>
      <c r="J1998" t="s">
        <v>59</v>
      </c>
      <c r="K1998" t="s">
        <v>49</v>
      </c>
      <c r="L1998" t="s">
        <v>31</v>
      </c>
      <c r="M1998">
        <v>3</v>
      </c>
      <c r="N1998" t="s">
        <v>32</v>
      </c>
      <c r="O1998" t="s">
        <v>33</v>
      </c>
      <c r="P1998">
        <v>19.1937</v>
      </c>
      <c r="Q1998">
        <v>336152.52236399997</v>
      </c>
      <c r="R1998">
        <v>3063478.9733600002</v>
      </c>
      <c r="S1998">
        <v>336133.60299599997</v>
      </c>
      <c r="T1998">
        <v>3063482.20676</v>
      </c>
      <c r="U1998">
        <v>1.9193999999999999E-2</v>
      </c>
    </row>
    <row r="1999" spans="1:21" x14ac:dyDescent="0.25">
      <c r="A1999">
        <v>1997</v>
      </c>
      <c r="B1999" t="s">
        <v>24</v>
      </c>
      <c r="C1999" t="s">
        <v>32</v>
      </c>
      <c r="D1999" t="s">
        <v>58</v>
      </c>
      <c r="E1999">
        <v>11</v>
      </c>
      <c r="F1999" t="s">
        <v>42</v>
      </c>
      <c r="G1999">
        <v>240</v>
      </c>
      <c r="H1999" t="s">
        <v>27</v>
      </c>
      <c r="I1999" t="s">
        <v>28</v>
      </c>
      <c r="J1999" t="s">
        <v>59</v>
      </c>
      <c r="K1999" t="s">
        <v>49</v>
      </c>
      <c r="L1999" t="s">
        <v>31</v>
      </c>
      <c r="M1999">
        <v>3</v>
      </c>
      <c r="N1999" t="s">
        <v>32</v>
      </c>
      <c r="O1999" t="s">
        <v>33</v>
      </c>
      <c r="P1999">
        <v>3.6253000000000002</v>
      </c>
      <c r="Q1999">
        <v>336132.46470000001</v>
      </c>
      <c r="R1999">
        <v>3063482.4013</v>
      </c>
      <c r="S1999">
        <v>336128.91219800001</v>
      </c>
      <c r="T1999">
        <v>3063483.1241700002</v>
      </c>
      <c r="U1999">
        <v>3.6250000000000002E-3</v>
      </c>
    </row>
    <row r="2000" spans="1:21" x14ac:dyDescent="0.25">
      <c r="A2000">
        <v>1998</v>
      </c>
      <c r="B2000" t="s">
        <v>24</v>
      </c>
      <c r="C2000" t="s">
        <v>32</v>
      </c>
      <c r="D2000" t="s">
        <v>58</v>
      </c>
      <c r="E2000">
        <v>11</v>
      </c>
      <c r="F2000" t="s">
        <v>42</v>
      </c>
      <c r="G2000">
        <v>240</v>
      </c>
      <c r="H2000" t="s">
        <v>27</v>
      </c>
      <c r="I2000" t="s">
        <v>28</v>
      </c>
      <c r="J2000" t="s">
        <v>59</v>
      </c>
      <c r="K2000" t="s">
        <v>49</v>
      </c>
      <c r="L2000" t="s">
        <v>31</v>
      </c>
      <c r="M2000">
        <v>3</v>
      </c>
      <c r="N2000" t="s">
        <v>32</v>
      </c>
      <c r="O2000" t="s">
        <v>33</v>
      </c>
      <c r="P2000">
        <v>3.6837300000000002</v>
      </c>
      <c r="Q2000">
        <v>336128.91219800001</v>
      </c>
      <c r="R2000">
        <v>3063483.1241700002</v>
      </c>
      <c r="S2000">
        <v>336125.30244</v>
      </c>
      <c r="T2000">
        <v>3063483.8586800001</v>
      </c>
      <c r="U2000">
        <v>3.6840000000000002E-3</v>
      </c>
    </row>
    <row r="2001" spans="1:21" x14ac:dyDescent="0.25">
      <c r="A2001">
        <v>1999</v>
      </c>
      <c r="B2001" t="s">
        <v>24</v>
      </c>
      <c r="C2001" t="s">
        <v>32</v>
      </c>
      <c r="D2001" t="s">
        <v>58</v>
      </c>
      <c r="E2001">
        <v>11</v>
      </c>
      <c r="F2001" t="s">
        <v>42</v>
      </c>
      <c r="G2001">
        <v>240</v>
      </c>
      <c r="H2001" t="s">
        <v>27</v>
      </c>
      <c r="I2001" t="s">
        <v>28</v>
      </c>
      <c r="J2001" t="s">
        <v>59</v>
      </c>
      <c r="K2001" t="s">
        <v>49</v>
      </c>
      <c r="L2001" t="s">
        <v>31</v>
      </c>
      <c r="M2001">
        <v>3</v>
      </c>
      <c r="N2001" t="s">
        <v>32</v>
      </c>
      <c r="O2001" t="s">
        <v>33</v>
      </c>
      <c r="P2001">
        <v>0.106568</v>
      </c>
      <c r="Q2001">
        <v>336119.76202800003</v>
      </c>
      <c r="R2001">
        <v>3063484.9860499999</v>
      </c>
      <c r="S2001">
        <v>336119.65759999998</v>
      </c>
      <c r="T2001">
        <v>3063485.0073000002</v>
      </c>
      <c r="U2001">
        <v>1.07E-4</v>
      </c>
    </row>
    <row r="2002" spans="1:21" x14ac:dyDescent="0.25">
      <c r="A2002">
        <v>2000</v>
      </c>
      <c r="B2002" t="s">
        <v>24</v>
      </c>
      <c r="C2002" t="s">
        <v>32</v>
      </c>
      <c r="D2002" t="s">
        <v>58</v>
      </c>
      <c r="E2002">
        <v>11</v>
      </c>
      <c r="F2002" t="s">
        <v>42</v>
      </c>
      <c r="G2002">
        <v>240</v>
      </c>
      <c r="H2002" t="s">
        <v>27</v>
      </c>
      <c r="I2002" t="s">
        <v>28</v>
      </c>
      <c r="J2002" t="s">
        <v>59</v>
      </c>
      <c r="K2002" t="s">
        <v>49</v>
      </c>
      <c r="L2002" t="s">
        <v>31</v>
      </c>
      <c r="M2002">
        <v>3</v>
      </c>
      <c r="N2002" t="s">
        <v>32</v>
      </c>
      <c r="O2002" t="s">
        <v>33</v>
      </c>
      <c r="P2002">
        <v>1.38297</v>
      </c>
      <c r="Q2002">
        <v>336121.11722299998</v>
      </c>
      <c r="R2002">
        <v>3063484.7102899998</v>
      </c>
      <c r="S2002">
        <v>336119.76202800003</v>
      </c>
      <c r="T2002">
        <v>3063484.9860499999</v>
      </c>
      <c r="U2002">
        <v>1.3829999999999999E-3</v>
      </c>
    </row>
    <row r="2003" spans="1:21" x14ac:dyDescent="0.25">
      <c r="A2003">
        <v>2001</v>
      </c>
      <c r="B2003" t="s">
        <v>24</v>
      </c>
      <c r="C2003" t="s">
        <v>32</v>
      </c>
      <c r="D2003" t="s">
        <v>58</v>
      </c>
      <c r="E2003">
        <v>11</v>
      </c>
      <c r="F2003" t="s">
        <v>42</v>
      </c>
      <c r="G2003">
        <v>240</v>
      </c>
      <c r="H2003" t="s">
        <v>27</v>
      </c>
      <c r="I2003" t="s">
        <v>28</v>
      </c>
      <c r="J2003" t="s">
        <v>59</v>
      </c>
      <c r="K2003" t="s">
        <v>49</v>
      </c>
      <c r="L2003" t="s">
        <v>31</v>
      </c>
      <c r="M2003">
        <v>3</v>
      </c>
      <c r="N2003" t="s">
        <v>32</v>
      </c>
      <c r="O2003" t="s">
        <v>33</v>
      </c>
      <c r="P2003">
        <v>4.2709799999999998</v>
      </c>
      <c r="Q2003">
        <v>336125.30244</v>
      </c>
      <c r="R2003">
        <v>3063483.8586800001</v>
      </c>
      <c r="S2003">
        <v>336121.11722299998</v>
      </c>
      <c r="T2003">
        <v>3063484.7102899998</v>
      </c>
      <c r="U2003">
        <v>4.2709999999999996E-3</v>
      </c>
    </row>
    <row r="2004" spans="1:21" x14ac:dyDescent="0.25">
      <c r="A2004">
        <v>2002</v>
      </c>
      <c r="B2004" t="s">
        <v>24</v>
      </c>
      <c r="C2004" t="s">
        <v>32</v>
      </c>
      <c r="D2004" t="s">
        <v>58</v>
      </c>
      <c r="E2004">
        <v>11</v>
      </c>
      <c r="F2004" t="s">
        <v>37</v>
      </c>
      <c r="G2004">
        <v>100</v>
      </c>
      <c r="H2004" t="s">
        <v>27</v>
      </c>
      <c r="I2004" t="s">
        <v>38</v>
      </c>
      <c r="J2004" t="s">
        <v>59</v>
      </c>
      <c r="K2004" t="s">
        <v>30</v>
      </c>
      <c r="L2004" t="s">
        <v>31</v>
      </c>
      <c r="M2004">
        <v>3</v>
      </c>
      <c r="N2004" t="s">
        <v>32</v>
      </c>
      <c r="O2004" t="s">
        <v>33</v>
      </c>
      <c r="P2004">
        <v>22.652100000000001</v>
      </c>
      <c r="Q2004">
        <v>336119.65759999998</v>
      </c>
      <c r="R2004">
        <v>3063485.0073000002</v>
      </c>
      <c r="S2004">
        <v>336119.39374099998</v>
      </c>
      <c r="T2004">
        <v>3063507.6578299999</v>
      </c>
      <c r="U2004">
        <v>2.2651999999999999E-2</v>
      </c>
    </row>
    <row r="2005" spans="1:21" x14ac:dyDescent="0.25">
      <c r="A2005">
        <v>2003</v>
      </c>
      <c r="B2005" t="s">
        <v>24</v>
      </c>
      <c r="C2005" t="s">
        <v>32</v>
      </c>
      <c r="D2005" t="s">
        <v>58</v>
      </c>
      <c r="E2005">
        <v>11</v>
      </c>
      <c r="F2005" t="s">
        <v>37</v>
      </c>
      <c r="G2005">
        <v>100</v>
      </c>
      <c r="H2005" t="s">
        <v>27</v>
      </c>
      <c r="I2005" t="s">
        <v>38</v>
      </c>
      <c r="J2005" t="s">
        <v>59</v>
      </c>
      <c r="K2005" t="s">
        <v>30</v>
      </c>
      <c r="L2005" t="s">
        <v>31</v>
      </c>
      <c r="M2005">
        <v>3</v>
      </c>
      <c r="N2005" t="s">
        <v>32</v>
      </c>
      <c r="O2005" t="s">
        <v>33</v>
      </c>
      <c r="P2005">
        <v>0.45162099999999999</v>
      </c>
      <c r="Q2005">
        <v>336119.37936100003</v>
      </c>
      <c r="R2005">
        <v>3063508.89231</v>
      </c>
      <c r="S2005">
        <v>336119.37410000002</v>
      </c>
      <c r="T2005">
        <v>3063509.3439000002</v>
      </c>
      <c r="U2005">
        <v>4.5199999999999998E-4</v>
      </c>
    </row>
    <row r="2006" spans="1:21" x14ac:dyDescent="0.25">
      <c r="A2006">
        <v>2004</v>
      </c>
      <c r="B2006" t="s">
        <v>24</v>
      </c>
      <c r="C2006" t="s">
        <v>32</v>
      </c>
      <c r="D2006" t="s">
        <v>58</v>
      </c>
      <c r="E2006">
        <v>11</v>
      </c>
      <c r="F2006" t="s">
        <v>37</v>
      </c>
      <c r="G2006">
        <v>100</v>
      </c>
      <c r="H2006" t="s">
        <v>27</v>
      </c>
      <c r="I2006" t="s">
        <v>38</v>
      </c>
      <c r="J2006" t="s">
        <v>59</v>
      </c>
      <c r="K2006" t="s">
        <v>30</v>
      </c>
      <c r="L2006" t="s">
        <v>31</v>
      </c>
      <c r="M2006">
        <v>3</v>
      </c>
      <c r="N2006" t="s">
        <v>32</v>
      </c>
      <c r="O2006" t="s">
        <v>33</v>
      </c>
      <c r="P2006">
        <v>1.2345600000000001</v>
      </c>
      <c r="Q2006">
        <v>336119.39374099998</v>
      </c>
      <c r="R2006">
        <v>3063507.6578299999</v>
      </c>
      <c r="S2006">
        <v>336119.37936100003</v>
      </c>
      <c r="T2006">
        <v>3063508.89231</v>
      </c>
      <c r="U2006">
        <v>1.235E-3</v>
      </c>
    </row>
    <row r="2007" spans="1:21" x14ac:dyDescent="0.25">
      <c r="A2007">
        <v>2005</v>
      </c>
      <c r="B2007" t="s">
        <v>24</v>
      </c>
      <c r="C2007" t="s">
        <v>32</v>
      </c>
      <c r="D2007" t="s">
        <v>58</v>
      </c>
      <c r="E2007">
        <v>11</v>
      </c>
      <c r="F2007" t="s">
        <v>37</v>
      </c>
      <c r="G2007">
        <v>100</v>
      </c>
      <c r="H2007" t="s">
        <v>27</v>
      </c>
      <c r="I2007" t="s">
        <v>38</v>
      </c>
      <c r="J2007" t="s">
        <v>59</v>
      </c>
      <c r="K2007" t="s">
        <v>30</v>
      </c>
      <c r="L2007" t="s">
        <v>31</v>
      </c>
      <c r="M2007">
        <v>3</v>
      </c>
      <c r="N2007" t="s">
        <v>32</v>
      </c>
      <c r="O2007" t="s">
        <v>33</v>
      </c>
      <c r="P2007">
        <v>28.6144</v>
      </c>
      <c r="Q2007">
        <v>336119.37410000002</v>
      </c>
      <c r="R2007">
        <v>3063509.3439000002</v>
      </c>
      <c r="S2007">
        <v>336120.98229999997</v>
      </c>
      <c r="T2007">
        <v>3063537.9131</v>
      </c>
      <c r="U2007">
        <v>2.8614000000000001E-2</v>
      </c>
    </row>
    <row r="2008" spans="1:21" x14ac:dyDescent="0.25">
      <c r="A2008">
        <v>2006</v>
      </c>
      <c r="B2008" t="s">
        <v>24</v>
      </c>
      <c r="C2008" t="s">
        <v>32</v>
      </c>
      <c r="D2008" t="s">
        <v>58</v>
      </c>
      <c r="E2008">
        <v>11</v>
      </c>
      <c r="F2008" t="s">
        <v>37</v>
      </c>
      <c r="G2008">
        <v>100</v>
      </c>
      <c r="H2008" t="s">
        <v>27</v>
      </c>
      <c r="I2008" t="s">
        <v>38</v>
      </c>
      <c r="J2008" t="s">
        <v>59</v>
      </c>
      <c r="K2008" t="s">
        <v>30</v>
      </c>
      <c r="L2008" t="s">
        <v>31</v>
      </c>
      <c r="M2008">
        <v>3</v>
      </c>
      <c r="N2008" t="s">
        <v>32</v>
      </c>
      <c r="O2008" t="s">
        <v>33</v>
      </c>
      <c r="P2008">
        <v>3.3407</v>
      </c>
      <c r="Q2008">
        <v>336120.98229999997</v>
      </c>
      <c r="R2008">
        <v>3063537.9131</v>
      </c>
      <c r="S2008">
        <v>336121.36121900001</v>
      </c>
      <c r="T2008">
        <v>3063541.2322399998</v>
      </c>
      <c r="U2008">
        <v>3.3409999999999998E-3</v>
      </c>
    </row>
    <row r="2009" spans="1:21" x14ac:dyDescent="0.25">
      <c r="A2009">
        <v>2007</v>
      </c>
      <c r="B2009" t="s">
        <v>24</v>
      </c>
      <c r="C2009" t="s">
        <v>32</v>
      </c>
      <c r="D2009" t="s">
        <v>58</v>
      </c>
      <c r="E2009">
        <v>11</v>
      </c>
      <c r="F2009" t="s">
        <v>37</v>
      </c>
      <c r="G2009">
        <v>100</v>
      </c>
      <c r="H2009" t="s">
        <v>27</v>
      </c>
      <c r="I2009" t="s">
        <v>38</v>
      </c>
      <c r="J2009" t="s">
        <v>59</v>
      </c>
      <c r="K2009" t="s">
        <v>30</v>
      </c>
      <c r="L2009" t="s">
        <v>31</v>
      </c>
      <c r="M2009">
        <v>3</v>
      </c>
      <c r="N2009" t="s">
        <v>32</v>
      </c>
      <c r="O2009" t="s">
        <v>33</v>
      </c>
      <c r="P2009">
        <v>14.9992</v>
      </c>
      <c r="Q2009">
        <v>336121.36121900001</v>
      </c>
      <c r="R2009">
        <v>3063541.2322399998</v>
      </c>
      <c r="S2009">
        <v>336123.0625</v>
      </c>
      <c r="T2009">
        <v>3063556.1346</v>
      </c>
      <c r="U2009">
        <v>1.4999E-2</v>
      </c>
    </row>
    <row r="2010" spans="1:21" x14ac:dyDescent="0.25">
      <c r="A2010">
        <v>2008</v>
      </c>
      <c r="B2010" t="s">
        <v>24</v>
      </c>
      <c r="C2010" t="s">
        <v>32</v>
      </c>
      <c r="D2010" t="s">
        <v>58</v>
      </c>
      <c r="E2010">
        <v>11</v>
      </c>
      <c r="F2010" t="s">
        <v>37</v>
      </c>
      <c r="G2010">
        <v>100</v>
      </c>
      <c r="H2010" t="s">
        <v>27</v>
      </c>
      <c r="I2010" t="s">
        <v>38</v>
      </c>
      <c r="J2010" t="s">
        <v>59</v>
      </c>
      <c r="K2010" t="s">
        <v>30</v>
      </c>
      <c r="L2010" t="s">
        <v>31</v>
      </c>
      <c r="M2010">
        <v>3</v>
      </c>
      <c r="N2010" t="s">
        <v>32</v>
      </c>
      <c r="O2010" t="s">
        <v>33</v>
      </c>
      <c r="P2010">
        <v>10.523199999999999</v>
      </c>
      <c r="Q2010">
        <v>336123.0625</v>
      </c>
      <c r="R2010">
        <v>3063556.1346</v>
      </c>
      <c r="S2010">
        <v>336123.84397599997</v>
      </c>
      <c r="T2010">
        <v>3063566.6287500001</v>
      </c>
      <c r="U2010">
        <v>1.0522999999999999E-2</v>
      </c>
    </row>
    <row r="2011" spans="1:21" x14ac:dyDescent="0.25">
      <c r="A2011">
        <v>2009</v>
      </c>
      <c r="B2011" t="s">
        <v>24</v>
      </c>
      <c r="C2011" t="s">
        <v>32</v>
      </c>
      <c r="D2011" t="s">
        <v>58</v>
      </c>
      <c r="E2011">
        <v>11</v>
      </c>
      <c r="F2011" t="s">
        <v>37</v>
      </c>
      <c r="G2011">
        <v>100</v>
      </c>
      <c r="H2011" t="s">
        <v>27</v>
      </c>
      <c r="I2011" t="s">
        <v>38</v>
      </c>
      <c r="J2011" t="s">
        <v>59</v>
      </c>
      <c r="K2011" t="s">
        <v>30</v>
      </c>
      <c r="L2011" t="s">
        <v>31</v>
      </c>
      <c r="M2011">
        <v>3</v>
      </c>
      <c r="N2011" t="s">
        <v>32</v>
      </c>
      <c r="O2011" t="s">
        <v>33</v>
      </c>
      <c r="P2011">
        <v>9.5866199999999999</v>
      </c>
      <c r="Q2011">
        <v>336123.84397599997</v>
      </c>
      <c r="R2011">
        <v>3063566.6287500001</v>
      </c>
      <c r="S2011">
        <v>336124.55589999998</v>
      </c>
      <c r="T2011">
        <v>3063576.1889</v>
      </c>
      <c r="U2011">
        <v>9.587E-3</v>
      </c>
    </row>
    <row r="2012" spans="1:21" x14ac:dyDescent="0.25">
      <c r="A2012">
        <v>2010</v>
      </c>
      <c r="B2012" t="s">
        <v>24</v>
      </c>
      <c r="C2012" t="s">
        <v>32</v>
      </c>
      <c r="D2012" t="s">
        <v>58</v>
      </c>
      <c r="E2012">
        <v>11</v>
      </c>
      <c r="F2012" t="s">
        <v>37</v>
      </c>
      <c r="G2012">
        <v>100</v>
      </c>
      <c r="H2012" t="s">
        <v>27</v>
      </c>
      <c r="I2012" t="s">
        <v>38</v>
      </c>
      <c r="J2012" t="s">
        <v>59</v>
      </c>
      <c r="K2012" t="s">
        <v>30</v>
      </c>
      <c r="L2012" t="s">
        <v>31</v>
      </c>
      <c r="M2012">
        <v>3</v>
      </c>
      <c r="N2012" t="s">
        <v>32</v>
      </c>
      <c r="O2012" t="s">
        <v>33</v>
      </c>
      <c r="P2012">
        <v>0.43828800000000001</v>
      </c>
      <c r="Q2012">
        <v>336124.55589999998</v>
      </c>
      <c r="R2012">
        <v>3063576.1889</v>
      </c>
      <c r="S2012">
        <v>336124.60701099999</v>
      </c>
      <c r="T2012">
        <v>3063576.6242</v>
      </c>
      <c r="U2012">
        <v>4.3800000000000002E-4</v>
      </c>
    </row>
    <row r="2013" spans="1:21" x14ac:dyDescent="0.25">
      <c r="A2013">
        <v>2011</v>
      </c>
      <c r="B2013" t="s">
        <v>24</v>
      </c>
      <c r="C2013" t="s">
        <v>32</v>
      </c>
      <c r="D2013" t="s">
        <v>58</v>
      </c>
      <c r="E2013">
        <v>11</v>
      </c>
      <c r="F2013" t="s">
        <v>37</v>
      </c>
      <c r="G2013">
        <v>100</v>
      </c>
      <c r="H2013" t="s">
        <v>27</v>
      </c>
      <c r="I2013" t="s">
        <v>38</v>
      </c>
      <c r="J2013" t="s">
        <v>59</v>
      </c>
      <c r="K2013" t="s">
        <v>30</v>
      </c>
      <c r="L2013" t="s">
        <v>31</v>
      </c>
      <c r="M2013">
        <v>3</v>
      </c>
      <c r="N2013" t="s">
        <v>32</v>
      </c>
      <c r="O2013" t="s">
        <v>33</v>
      </c>
      <c r="P2013">
        <v>23.258400000000002</v>
      </c>
      <c r="Q2013">
        <v>336124.60701099999</v>
      </c>
      <c r="R2013">
        <v>3063576.6242</v>
      </c>
      <c r="S2013">
        <v>336127.31929999997</v>
      </c>
      <c r="T2013">
        <v>3063599.7239000001</v>
      </c>
      <c r="U2013">
        <v>2.3258000000000001E-2</v>
      </c>
    </row>
    <row r="2014" spans="1:21" x14ac:dyDescent="0.25">
      <c r="A2014">
        <v>2012</v>
      </c>
      <c r="B2014" t="s">
        <v>24</v>
      </c>
      <c r="C2014" t="s">
        <v>32</v>
      </c>
      <c r="D2014" t="s">
        <v>58</v>
      </c>
      <c r="E2014">
        <v>11</v>
      </c>
      <c r="F2014" t="s">
        <v>37</v>
      </c>
      <c r="G2014">
        <v>100</v>
      </c>
      <c r="H2014" t="s">
        <v>27</v>
      </c>
      <c r="I2014" t="s">
        <v>38</v>
      </c>
      <c r="J2014" t="s">
        <v>59</v>
      </c>
      <c r="K2014" t="s">
        <v>30</v>
      </c>
      <c r="L2014" t="s">
        <v>31</v>
      </c>
      <c r="M2014">
        <v>3</v>
      </c>
      <c r="N2014" t="s">
        <v>32</v>
      </c>
      <c r="O2014" t="s">
        <v>33</v>
      </c>
      <c r="P2014">
        <v>3.2082299999999999</v>
      </c>
      <c r="Q2014">
        <v>336127.31929999997</v>
      </c>
      <c r="R2014">
        <v>3063599.7239000001</v>
      </c>
      <c r="S2014">
        <v>336127.46019000001</v>
      </c>
      <c r="T2014">
        <v>3063602.9290300002</v>
      </c>
      <c r="U2014">
        <v>3.2079999999999999E-3</v>
      </c>
    </row>
    <row r="2015" spans="1:21" x14ac:dyDescent="0.25">
      <c r="A2015">
        <v>2013</v>
      </c>
      <c r="B2015" t="s">
        <v>24</v>
      </c>
      <c r="C2015" t="s">
        <v>32</v>
      </c>
      <c r="D2015" t="s">
        <v>58</v>
      </c>
      <c r="E2015">
        <v>11</v>
      </c>
      <c r="F2015" t="s">
        <v>37</v>
      </c>
      <c r="G2015">
        <v>100</v>
      </c>
      <c r="H2015" t="s">
        <v>27</v>
      </c>
      <c r="I2015" t="s">
        <v>38</v>
      </c>
      <c r="J2015" t="s">
        <v>59</v>
      </c>
      <c r="K2015" t="s">
        <v>30</v>
      </c>
      <c r="L2015" t="s">
        <v>31</v>
      </c>
      <c r="M2015">
        <v>3</v>
      </c>
      <c r="N2015" t="s">
        <v>32</v>
      </c>
      <c r="O2015" t="s">
        <v>33</v>
      </c>
      <c r="P2015">
        <v>4.3342799999999997</v>
      </c>
      <c r="Q2015">
        <v>336128.01085899997</v>
      </c>
      <c r="R2015">
        <v>3063615.4563000002</v>
      </c>
      <c r="S2015">
        <v>336128.20120000001</v>
      </c>
      <c r="T2015">
        <v>3063619.7864000001</v>
      </c>
      <c r="U2015">
        <v>4.3340000000000002E-3</v>
      </c>
    </row>
    <row r="2016" spans="1:21" x14ac:dyDescent="0.25">
      <c r="A2016">
        <v>2014</v>
      </c>
      <c r="B2016" t="s">
        <v>24</v>
      </c>
      <c r="C2016" t="s">
        <v>32</v>
      </c>
      <c r="D2016" t="s">
        <v>58</v>
      </c>
      <c r="E2016">
        <v>11</v>
      </c>
      <c r="F2016" t="s">
        <v>37</v>
      </c>
      <c r="G2016">
        <v>100</v>
      </c>
      <c r="H2016" t="s">
        <v>27</v>
      </c>
      <c r="I2016" t="s">
        <v>38</v>
      </c>
      <c r="J2016" t="s">
        <v>59</v>
      </c>
      <c r="K2016" t="s">
        <v>30</v>
      </c>
      <c r="L2016" t="s">
        <v>31</v>
      </c>
      <c r="M2016">
        <v>3</v>
      </c>
      <c r="N2016" t="s">
        <v>32</v>
      </c>
      <c r="O2016" t="s">
        <v>33</v>
      </c>
      <c r="P2016">
        <v>12.539400000000001</v>
      </c>
      <c r="Q2016">
        <v>336127.46019000001</v>
      </c>
      <c r="R2016">
        <v>3063602.9290300002</v>
      </c>
      <c r="S2016">
        <v>336128.01085899997</v>
      </c>
      <c r="T2016">
        <v>3063615.4563000002</v>
      </c>
      <c r="U2016">
        <v>1.2539E-2</v>
      </c>
    </row>
    <row r="2017" spans="1:21" x14ac:dyDescent="0.25">
      <c r="A2017">
        <v>2015</v>
      </c>
      <c r="B2017" t="s">
        <v>24</v>
      </c>
      <c r="C2017" t="s">
        <v>32</v>
      </c>
      <c r="D2017" t="s">
        <v>58</v>
      </c>
      <c r="E2017">
        <v>11</v>
      </c>
      <c r="F2017" t="s">
        <v>37</v>
      </c>
      <c r="G2017">
        <v>100</v>
      </c>
      <c r="H2017" t="s">
        <v>27</v>
      </c>
      <c r="I2017" t="s">
        <v>38</v>
      </c>
      <c r="J2017" t="s">
        <v>59</v>
      </c>
      <c r="K2017" t="s">
        <v>30</v>
      </c>
      <c r="L2017" t="s">
        <v>31</v>
      </c>
      <c r="M2017">
        <v>3</v>
      </c>
      <c r="N2017" t="s">
        <v>32</v>
      </c>
      <c r="O2017" t="s">
        <v>33</v>
      </c>
      <c r="P2017">
        <v>22.017199999999999</v>
      </c>
      <c r="Q2017">
        <v>336128.20120000001</v>
      </c>
      <c r="R2017">
        <v>3063619.7864000001</v>
      </c>
      <c r="S2017">
        <v>336131.38237000001</v>
      </c>
      <c r="T2017">
        <v>3063641.5726000001</v>
      </c>
      <c r="U2017">
        <v>2.2016999999999998E-2</v>
      </c>
    </row>
    <row r="2018" spans="1:21" x14ac:dyDescent="0.25">
      <c r="A2018">
        <v>2016</v>
      </c>
      <c r="B2018" t="s">
        <v>24</v>
      </c>
      <c r="C2018" t="s">
        <v>32</v>
      </c>
      <c r="D2018" t="s">
        <v>58</v>
      </c>
      <c r="E2018">
        <v>11</v>
      </c>
      <c r="F2018" t="s">
        <v>37</v>
      </c>
      <c r="G2018">
        <v>100</v>
      </c>
      <c r="H2018" t="s">
        <v>27</v>
      </c>
      <c r="I2018" t="s">
        <v>38</v>
      </c>
      <c r="J2018" t="s">
        <v>59</v>
      </c>
      <c r="K2018" t="s">
        <v>30</v>
      </c>
      <c r="L2018" t="s">
        <v>31</v>
      </c>
      <c r="M2018">
        <v>3</v>
      </c>
      <c r="N2018" t="s">
        <v>32</v>
      </c>
      <c r="O2018" t="s">
        <v>33</v>
      </c>
      <c r="P2018">
        <v>1.29792</v>
      </c>
      <c r="Q2018">
        <v>336131.38237000001</v>
      </c>
      <c r="R2018">
        <v>3063641.5726000001</v>
      </c>
      <c r="S2018">
        <v>336131.5699</v>
      </c>
      <c r="T2018">
        <v>3063642.8569</v>
      </c>
      <c r="U2018">
        <v>1.2979999999999999E-3</v>
      </c>
    </row>
    <row r="2019" spans="1:21" x14ac:dyDescent="0.25">
      <c r="A2019">
        <v>2017</v>
      </c>
      <c r="B2019" t="s">
        <v>24</v>
      </c>
      <c r="C2019" t="s">
        <v>32</v>
      </c>
      <c r="D2019" t="s">
        <v>58</v>
      </c>
      <c r="E2019">
        <v>11</v>
      </c>
      <c r="F2019" t="s">
        <v>37</v>
      </c>
      <c r="G2019">
        <v>100</v>
      </c>
      <c r="H2019" t="s">
        <v>27</v>
      </c>
      <c r="I2019" t="s">
        <v>38</v>
      </c>
      <c r="J2019" t="s">
        <v>59</v>
      </c>
      <c r="K2019" t="s">
        <v>30</v>
      </c>
      <c r="L2019" t="s">
        <v>31</v>
      </c>
      <c r="M2019">
        <v>3</v>
      </c>
      <c r="N2019" t="s">
        <v>32</v>
      </c>
      <c r="O2019" t="s">
        <v>33</v>
      </c>
      <c r="P2019">
        <v>21.5107</v>
      </c>
      <c r="Q2019">
        <v>336131.5699</v>
      </c>
      <c r="R2019">
        <v>3063642.8569</v>
      </c>
      <c r="S2019">
        <v>336134.18193999998</v>
      </c>
      <c r="T2019">
        <v>3063664.2084499998</v>
      </c>
      <c r="U2019">
        <v>2.1510999999999999E-2</v>
      </c>
    </row>
    <row r="2020" spans="1:21" x14ac:dyDescent="0.25">
      <c r="A2020">
        <v>2018</v>
      </c>
      <c r="B2020" t="s">
        <v>24</v>
      </c>
      <c r="C2020" t="s">
        <v>32</v>
      </c>
      <c r="D2020" t="s">
        <v>58</v>
      </c>
      <c r="E2020">
        <v>11</v>
      </c>
      <c r="F2020" t="s">
        <v>37</v>
      </c>
      <c r="G2020">
        <v>100</v>
      </c>
      <c r="H2020" t="s">
        <v>27</v>
      </c>
      <c r="I2020" t="s">
        <v>38</v>
      </c>
      <c r="J2020" t="s">
        <v>59</v>
      </c>
      <c r="K2020" t="s">
        <v>30</v>
      </c>
      <c r="L2020" t="s">
        <v>31</v>
      </c>
      <c r="M2020">
        <v>3</v>
      </c>
      <c r="N2020" t="s">
        <v>32</v>
      </c>
      <c r="O2020" t="s">
        <v>33</v>
      </c>
      <c r="P2020">
        <v>0.26319999999999999</v>
      </c>
      <c r="Q2020">
        <v>336134.18193999998</v>
      </c>
      <c r="R2020">
        <v>3063664.2084499998</v>
      </c>
      <c r="S2020">
        <v>336134.21389999997</v>
      </c>
      <c r="T2020">
        <v>3063664.4696999998</v>
      </c>
      <c r="U2020">
        <v>2.63E-4</v>
      </c>
    </row>
    <row r="2021" spans="1:21" x14ac:dyDescent="0.25">
      <c r="A2021">
        <v>2019</v>
      </c>
      <c r="B2021" t="s">
        <v>24</v>
      </c>
      <c r="C2021" t="s">
        <v>32</v>
      </c>
      <c r="D2021" t="s">
        <v>58</v>
      </c>
      <c r="E2021">
        <v>11</v>
      </c>
      <c r="F2021" t="s">
        <v>37</v>
      </c>
      <c r="G2021">
        <v>100</v>
      </c>
      <c r="H2021" t="s">
        <v>27</v>
      </c>
      <c r="I2021" t="s">
        <v>38</v>
      </c>
      <c r="J2021" t="s">
        <v>59</v>
      </c>
      <c r="K2021" t="s">
        <v>30</v>
      </c>
      <c r="L2021" t="s">
        <v>31</v>
      </c>
      <c r="M2021">
        <v>3</v>
      </c>
      <c r="N2021" t="s">
        <v>32</v>
      </c>
      <c r="O2021" t="s">
        <v>33</v>
      </c>
      <c r="P2021">
        <v>0.45173000000000002</v>
      </c>
      <c r="Q2021">
        <v>336134.21389999997</v>
      </c>
      <c r="R2021">
        <v>3063664.4696999998</v>
      </c>
      <c r="S2021">
        <v>336134.268797</v>
      </c>
      <c r="T2021">
        <v>3063664.9180800002</v>
      </c>
      <c r="U2021">
        <v>4.5199999999999998E-4</v>
      </c>
    </row>
    <row r="2022" spans="1:21" x14ac:dyDescent="0.25">
      <c r="A2022">
        <v>2020</v>
      </c>
      <c r="B2022" t="s">
        <v>24</v>
      </c>
      <c r="C2022" t="s">
        <v>32</v>
      </c>
      <c r="D2022" t="s">
        <v>58</v>
      </c>
      <c r="E2022">
        <v>11</v>
      </c>
      <c r="F2022" t="s">
        <v>37</v>
      </c>
      <c r="G2022">
        <v>100</v>
      </c>
      <c r="H2022" t="s">
        <v>27</v>
      </c>
      <c r="I2022" t="s">
        <v>38</v>
      </c>
      <c r="J2022" t="s">
        <v>59</v>
      </c>
      <c r="K2022" t="s">
        <v>30</v>
      </c>
      <c r="L2022" t="s">
        <v>31</v>
      </c>
      <c r="M2022">
        <v>3</v>
      </c>
      <c r="N2022" t="s">
        <v>32</v>
      </c>
      <c r="O2022" t="s">
        <v>33</v>
      </c>
      <c r="P2022">
        <v>5.2685000000000003E-2</v>
      </c>
      <c r="Q2022">
        <v>336134.268797</v>
      </c>
      <c r="R2022">
        <v>3063664.9180800002</v>
      </c>
      <c r="S2022">
        <v>336134.27519999997</v>
      </c>
      <c r="T2022">
        <v>3063664.9703799998</v>
      </c>
      <c r="U2022">
        <v>5.3000000000000001E-5</v>
      </c>
    </row>
    <row r="2023" spans="1:21" x14ac:dyDescent="0.25">
      <c r="A2023">
        <v>2021</v>
      </c>
      <c r="B2023" t="s">
        <v>24</v>
      </c>
      <c r="C2023" t="s">
        <v>32</v>
      </c>
      <c r="D2023" t="s">
        <v>58</v>
      </c>
      <c r="E2023">
        <v>11</v>
      </c>
      <c r="F2023" t="s">
        <v>37</v>
      </c>
      <c r="G2023">
        <v>100</v>
      </c>
      <c r="H2023" t="s">
        <v>27</v>
      </c>
      <c r="I2023" t="s">
        <v>38</v>
      </c>
      <c r="J2023" t="s">
        <v>59</v>
      </c>
      <c r="K2023" t="s">
        <v>30</v>
      </c>
      <c r="L2023" t="s">
        <v>31</v>
      </c>
      <c r="M2023">
        <v>3</v>
      </c>
      <c r="N2023" t="s">
        <v>32</v>
      </c>
      <c r="O2023" t="s">
        <v>33</v>
      </c>
      <c r="P2023">
        <v>0.10254000000000001</v>
      </c>
      <c r="Q2023">
        <v>336134.30643900001</v>
      </c>
      <c r="R2023">
        <v>3063665.2255199999</v>
      </c>
      <c r="S2023">
        <v>336134.31890000001</v>
      </c>
      <c r="T2023">
        <v>3063665.3273</v>
      </c>
      <c r="U2023">
        <v>1.03E-4</v>
      </c>
    </row>
    <row r="2024" spans="1:21" x14ac:dyDescent="0.25">
      <c r="A2024">
        <v>2022</v>
      </c>
      <c r="B2024" t="s">
        <v>24</v>
      </c>
      <c r="C2024" t="s">
        <v>32</v>
      </c>
      <c r="D2024" t="s">
        <v>58</v>
      </c>
      <c r="E2024">
        <v>11</v>
      </c>
      <c r="F2024" t="s">
        <v>37</v>
      </c>
      <c r="G2024">
        <v>100</v>
      </c>
      <c r="H2024" t="s">
        <v>27</v>
      </c>
      <c r="I2024" t="s">
        <v>38</v>
      </c>
      <c r="J2024" t="s">
        <v>59</v>
      </c>
      <c r="K2024" t="s">
        <v>30</v>
      </c>
      <c r="L2024" t="s">
        <v>31</v>
      </c>
      <c r="M2024">
        <v>3</v>
      </c>
      <c r="N2024" t="s">
        <v>32</v>
      </c>
      <c r="O2024" t="s">
        <v>33</v>
      </c>
      <c r="P2024">
        <v>0.25704900000000003</v>
      </c>
      <c r="Q2024">
        <v>336134.27519999997</v>
      </c>
      <c r="R2024">
        <v>3063664.9703799998</v>
      </c>
      <c r="S2024">
        <v>336134.30643900001</v>
      </c>
      <c r="T2024">
        <v>3063665.2255199999</v>
      </c>
      <c r="U2024">
        <v>2.5700000000000001E-4</v>
      </c>
    </row>
    <row r="2025" spans="1:21" x14ac:dyDescent="0.25">
      <c r="A2025">
        <v>2023</v>
      </c>
      <c r="B2025" t="s">
        <v>24</v>
      </c>
      <c r="C2025" t="s">
        <v>32</v>
      </c>
      <c r="D2025" t="s">
        <v>58</v>
      </c>
      <c r="E2025">
        <v>11</v>
      </c>
      <c r="F2025" t="s">
        <v>37</v>
      </c>
      <c r="G2025">
        <v>100</v>
      </c>
      <c r="H2025" t="s">
        <v>27</v>
      </c>
      <c r="I2025" t="s">
        <v>38</v>
      </c>
      <c r="J2025" t="s">
        <v>59</v>
      </c>
      <c r="K2025" t="s">
        <v>30</v>
      </c>
      <c r="L2025" t="s">
        <v>31</v>
      </c>
      <c r="M2025">
        <v>3</v>
      </c>
      <c r="N2025" t="s">
        <v>32</v>
      </c>
      <c r="O2025" t="s">
        <v>33</v>
      </c>
      <c r="P2025">
        <v>7.9297000000000006E-2</v>
      </c>
      <c r="Q2025">
        <v>336134.31890000001</v>
      </c>
      <c r="R2025">
        <v>3063665.3273</v>
      </c>
      <c r="S2025">
        <v>336134.33026800002</v>
      </c>
      <c r="T2025">
        <v>3063665.4057800001</v>
      </c>
      <c r="U2025">
        <v>7.8999999999999996E-5</v>
      </c>
    </row>
    <row r="2026" spans="1:21" x14ac:dyDescent="0.25">
      <c r="A2026">
        <v>2024</v>
      </c>
      <c r="B2026" t="s">
        <v>24</v>
      </c>
      <c r="C2026" t="s">
        <v>32</v>
      </c>
      <c r="D2026" t="s">
        <v>58</v>
      </c>
      <c r="E2026">
        <v>11</v>
      </c>
      <c r="F2026" t="s">
        <v>37</v>
      </c>
      <c r="G2026">
        <v>100</v>
      </c>
      <c r="H2026" t="s">
        <v>27</v>
      </c>
      <c r="I2026" t="s">
        <v>38</v>
      </c>
      <c r="J2026" t="s">
        <v>59</v>
      </c>
      <c r="K2026" t="s">
        <v>30</v>
      </c>
      <c r="L2026" t="s">
        <v>31</v>
      </c>
      <c r="M2026">
        <v>3</v>
      </c>
      <c r="N2026" t="s">
        <v>32</v>
      </c>
      <c r="O2026" t="s">
        <v>33</v>
      </c>
      <c r="P2026">
        <v>7.3530899999999999</v>
      </c>
      <c r="Q2026">
        <v>336134.33026800002</v>
      </c>
      <c r="R2026">
        <v>3063665.4057800001</v>
      </c>
      <c r="S2026">
        <v>336135.38442800002</v>
      </c>
      <c r="T2026">
        <v>3063672.68291</v>
      </c>
      <c r="U2026">
        <v>7.3530000000000002E-3</v>
      </c>
    </row>
    <row r="2027" spans="1:21" x14ac:dyDescent="0.25">
      <c r="A2027">
        <v>2025</v>
      </c>
      <c r="B2027" t="s">
        <v>24</v>
      </c>
      <c r="C2027" t="s">
        <v>32</v>
      </c>
      <c r="D2027" t="s">
        <v>58</v>
      </c>
      <c r="E2027">
        <v>11</v>
      </c>
      <c r="F2027" t="s">
        <v>37</v>
      </c>
      <c r="G2027">
        <v>100</v>
      </c>
      <c r="H2027" t="s">
        <v>27</v>
      </c>
      <c r="I2027" t="s">
        <v>38</v>
      </c>
      <c r="J2027" t="s">
        <v>59</v>
      </c>
      <c r="K2027" t="s">
        <v>30</v>
      </c>
      <c r="L2027" t="s">
        <v>31</v>
      </c>
      <c r="M2027">
        <v>3</v>
      </c>
      <c r="N2027" t="s">
        <v>32</v>
      </c>
      <c r="O2027" t="s">
        <v>33</v>
      </c>
      <c r="P2027">
        <v>6.6772600000000004</v>
      </c>
      <c r="Q2027">
        <v>336135.38442800002</v>
      </c>
      <c r="R2027">
        <v>3063672.68291</v>
      </c>
      <c r="S2027">
        <v>336136.34169999999</v>
      </c>
      <c r="T2027">
        <v>3063679.2911999999</v>
      </c>
      <c r="U2027">
        <v>6.6769999999999998E-3</v>
      </c>
    </row>
    <row r="2028" spans="1:21" x14ac:dyDescent="0.25">
      <c r="A2028">
        <v>2026</v>
      </c>
      <c r="B2028" t="s">
        <v>24</v>
      </c>
      <c r="C2028" t="s">
        <v>32</v>
      </c>
      <c r="D2028" t="s">
        <v>58</v>
      </c>
      <c r="E2028">
        <v>11</v>
      </c>
      <c r="F2028" t="s">
        <v>42</v>
      </c>
      <c r="G2028">
        <v>240</v>
      </c>
      <c r="H2028" t="s">
        <v>27</v>
      </c>
      <c r="I2028" t="s">
        <v>28</v>
      </c>
      <c r="J2028" t="s">
        <v>59</v>
      </c>
      <c r="K2028" t="s">
        <v>49</v>
      </c>
      <c r="L2028" t="s">
        <v>31</v>
      </c>
      <c r="M2028">
        <v>3</v>
      </c>
      <c r="N2028" t="s">
        <v>32</v>
      </c>
      <c r="O2028" t="s">
        <v>33</v>
      </c>
      <c r="P2028">
        <v>1.28491</v>
      </c>
      <c r="Q2028">
        <v>336136.34169999999</v>
      </c>
      <c r="R2028">
        <v>3063679.2911999999</v>
      </c>
      <c r="S2028">
        <v>336136.90156999999</v>
      </c>
      <c r="T2028">
        <v>3063680.4477200001</v>
      </c>
      <c r="U2028">
        <v>1.2849999999999999E-3</v>
      </c>
    </row>
    <row r="2029" spans="1:21" x14ac:dyDescent="0.25">
      <c r="A2029">
        <v>2027</v>
      </c>
      <c r="B2029" t="s">
        <v>24</v>
      </c>
      <c r="C2029" t="s">
        <v>32</v>
      </c>
      <c r="D2029" t="s">
        <v>58</v>
      </c>
      <c r="E2029">
        <v>11</v>
      </c>
      <c r="F2029" t="s">
        <v>42</v>
      </c>
      <c r="G2029">
        <v>240</v>
      </c>
      <c r="H2029" t="s">
        <v>27</v>
      </c>
      <c r="I2029" t="s">
        <v>28</v>
      </c>
      <c r="J2029" t="s">
        <v>59</v>
      </c>
      <c r="K2029" t="s">
        <v>49</v>
      </c>
      <c r="L2029" t="s">
        <v>31</v>
      </c>
      <c r="M2029">
        <v>3</v>
      </c>
      <c r="N2029" t="s">
        <v>32</v>
      </c>
      <c r="O2029" t="s">
        <v>33</v>
      </c>
      <c r="P2029">
        <v>16.9497</v>
      </c>
      <c r="Q2029">
        <v>336141.53694600001</v>
      </c>
      <c r="R2029">
        <v>3063690.0229600002</v>
      </c>
      <c r="S2029">
        <v>336148.92239999998</v>
      </c>
      <c r="T2029">
        <v>3063705.2790000001</v>
      </c>
      <c r="U2029">
        <v>1.695E-2</v>
      </c>
    </row>
    <row r="2030" spans="1:21" x14ac:dyDescent="0.25">
      <c r="A2030">
        <v>2028</v>
      </c>
      <c r="B2030" t="s">
        <v>24</v>
      </c>
      <c r="C2030" t="s">
        <v>32</v>
      </c>
      <c r="D2030" t="s">
        <v>58</v>
      </c>
      <c r="E2030">
        <v>11</v>
      </c>
      <c r="F2030" t="s">
        <v>42</v>
      </c>
      <c r="G2030">
        <v>240</v>
      </c>
      <c r="H2030" t="s">
        <v>27</v>
      </c>
      <c r="I2030" t="s">
        <v>28</v>
      </c>
      <c r="J2030" t="s">
        <v>59</v>
      </c>
      <c r="K2030" t="s">
        <v>49</v>
      </c>
      <c r="L2030" t="s">
        <v>31</v>
      </c>
      <c r="M2030">
        <v>3</v>
      </c>
      <c r="N2030" t="s">
        <v>32</v>
      </c>
      <c r="O2030" t="s">
        <v>33</v>
      </c>
      <c r="P2030">
        <v>6.1136799999999996</v>
      </c>
      <c r="Q2030">
        <v>336138.873043</v>
      </c>
      <c r="R2030">
        <v>3063684.5201699999</v>
      </c>
      <c r="S2030">
        <v>336141.53694600001</v>
      </c>
      <c r="T2030">
        <v>3063690.0229600002</v>
      </c>
      <c r="U2030">
        <v>6.1139999999999996E-3</v>
      </c>
    </row>
    <row r="2031" spans="1:21" x14ac:dyDescent="0.25">
      <c r="A2031">
        <v>2029</v>
      </c>
      <c r="B2031" t="s">
        <v>24</v>
      </c>
      <c r="C2031" t="s">
        <v>32</v>
      </c>
      <c r="D2031" t="s">
        <v>58</v>
      </c>
      <c r="E2031">
        <v>11</v>
      </c>
      <c r="F2031" t="s">
        <v>42</v>
      </c>
      <c r="G2031">
        <v>240</v>
      </c>
      <c r="H2031" t="s">
        <v>27</v>
      </c>
      <c r="I2031" t="s">
        <v>28</v>
      </c>
      <c r="J2031" t="s">
        <v>59</v>
      </c>
      <c r="K2031" t="s">
        <v>49</v>
      </c>
      <c r="L2031" t="s">
        <v>31</v>
      </c>
      <c r="M2031">
        <v>3</v>
      </c>
      <c r="N2031" t="s">
        <v>32</v>
      </c>
      <c r="O2031" t="s">
        <v>33</v>
      </c>
      <c r="P2031">
        <v>2.8871199999999999</v>
      </c>
      <c r="Q2031">
        <v>336137.61504599999</v>
      </c>
      <c r="R2031">
        <v>3063681.9215299999</v>
      </c>
      <c r="S2031">
        <v>336138.873043</v>
      </c>
      <c r="T2031">
        <v>3063684.5201699999</v>
      </c>
      <c r="U2031">
        <v>2.8869999999999998E-3</v>
      </c>
    </row>
    <row r="2032" spans="1:21" x14ac:dyDescent="0.25">
      <c r="A2032">
        <v>2030</v>
      </c>
      <c r="B2032" t="s">
        <v>24</v>
      </c>
      <c r="C2032" t="s">
        <v>32</v>
      </c>
      <c r="D2032" t="s">
        <v>58</v>
      </c>
      <c r="E2032">
        <v>11</v>
      </c>
      <c r="F2032" t="s">
        <v>42</v>
      </c>
      <c r="G2032">
        <v>240</v>
      </c>
      <c r="H2032" t="s">
        <v>27</v>
      </c>
      <c r="I2032" t="s">
        <v>28</v>
      </c>
      <c r="J2032" t="s">
        <v>59</v>
      </c>
      <c r="K2032" t="s">
        <v>49</v>
      </c>
      <c r="L2032" t="s">
        <v>31</v>
      </c>
      <c r="M2032">
        <v>3</v>
      </c>
      <c r="N2032" t="s">
        <v>32</v>
      </c>
      <c r="O2032" t="s">
        <v>33</v>
      </c>
      <c r="P2032">
        <v>1.6374299999999999</v>
      </c>
      <c r="Q2032">
        <v>336136.90156999999</v>
      </c>
      <c r="R2032">
        <v>3063680.4477200001</v>
      </c>
      <c r="S2032">
        <v>336137.61504599999</v>
      </c>
      <c r="T2032">
        <v>3063681.9215299999</v>
      </c>
      <c r="U2032">
        <v>1.637E-3</v>
      </c>
    </row>
    <row r="2033" spans="1:21" x14ac:dyDescent="0.25">
      <c r="A2033">
        <v>2031</v>
      </c>
      <c r="B2033" t="s">
        <v>24</v>
      </c>
      <c r="C2033" t="s">
        <v>32</v>
      </c>
      <c r="D2033" t="s">
        <v>58</v>
      </c>
      <c r="E2033">
        <v>11</v>
      </c>
      <c r="F2033" t="s">
        <v>42</v>
      </c>
      <c r="G2033">
        <v>240</v>
      </c>
      <c r="H2033" t="s">
        <v>27</v>
      </c>
      <c r="I2033" t="s">
        <v>28</v>
      </c>
      <c r="J2033" t="s">
        <v>59</v>
      </c>
      <c r="K2033" t="s">
        <v>49</v>
      </c>
      <c r="L2033" t="s">
        <v>31</v>
      </c>
      <c r="M2033">
        <v>3</v>
      </c>
      <c r="N2033" t="s">
        <v>32</v>
      </c>
      <c r="O2033" t="s">
        <v>33</v>
      </c>
      <c r="P2033">
        <v>23.0411</v>
      </c>
      <c r="Q2033">
        <v>336148.92239999998</v>
      </c>
      <c r="R2033">
        <v>3063705.2790000001</v>
      </c>
      <c r="S2033">
        <v>336158.37849999999</v>
      </c>
      <c r="T2033">
        <v>3063726.2903</v>
      </c>
      <c r="U2033">
        <v>2.3040999999999999E-2</v>
      </c>
    </row>
    <row r="2034" spans="1:21" x14ac:dyDescent="0.25">
      <c r="A2034">
        <v>2032</v>
      </c>
      <c r="B2034" t="s">
        <v>24</v>
      </c>
      <c r="C2034" t="s">
        <v>32</v>
      </c>
      <c r="D2034" t="s">
        <v>58</v>
      </c>
      <c r="E2034">
        <v>11</v>
      </c>
      <c r="F2034" t="s">
        <v>37</v>
      </c>
      <c r="G2034">
        <v>100</v>
      </c>
      <c r="H2034" t="s">
        <v>27</v>
      </c>
      <c r="I2034" t="s">
        <v>38</v>
      </c>
      <c r="J2034" t="s">
        <v>59</v>
      </c>
      <c r="K2034" t="s">
        <v>30</v>
      </c>
      <c r="L2034" t="s">
        <v>31</v>
      </c>
      <c r="M2034">
        <v>3</v>
      </c>
      <c r="N2034" t="s">
        <v>32</v>
      </c>
      <c r="O2034" t="s">
        <v>33</v>
      </c>
      <c r="P2034">
        <v>19.4663</v>
      </c>
      <c r="Q2034">
        <v>336158.37849999999</v>
      </c>
      <c r="R2034">
        <v>3063726.2903</v>
      </c>
      <c r="S2034">
        <v>336161.08439999999</v>
      </c>
      <c r="T2034">
        <v>3063745.5676000002</v>
      </c>
      <c r="U2034">
        <v>1.9466000000000001E-2</v>
      </c>
    </row>
    <row r="2035" spans="1:21" x14ac:dyDescent="0.25">
      <c r="A2035">
        <v>2033</v>
      </c>
      <c r="B2035" t="s">
        <v>24</v>
      </c>
      <c r="C2035" t="s">
        <v>32</v>
      </c>
      <c r="D2035" t="s">
        <v>58</v>
      </c>
      <c r="E2035">
        <v>11</v>
      </c>
      <c r="F2035" t="s">
        <v>37</v>
      </c>
      <c r="G2035">
        <v>100</v>
      </c>
      <c r="H2035" t="s">
        <v>27</v>
      </c>
      <c r="I2035" t="s">
        <v>38</v>
      </c>
      <c r="J2035" t="s">
        <v>59</v>
      </c>
      <c r="K2035" t="s">
        <v>30</v>
      </c>
      <c r="L2035" t="s">
        <v>31</v>
      </c>
      <c r="M2035">
        <v>3</v>
      </c>
      <c r="N2035" t="s">
        <v>32</v>
      </c>
      <c r="O2035" t="s">
        <v>33</v>
      </c>
      <c r="P2035">
        <v>23.506399999999999</v>
      </c>
      <c r="Q2035">
        <v>336161.08439999999</v>
      </c>
      <c r="R2035">
        <v>3063745.5676000002</v>
      </c>
      <c r="S2035">
        <v>336165.67570000002</v>
      </c>
      <c r="T2035">
        <v>3063768.6213000002</v>
      </c>
      <c r="U2035">
        <v>2.3505999999999999E-2</v>
      </c>
    </row>
    <row r="2036" spans="1:21" x14ac:dyDescent="0.25">
      <c r="A2036">
        <v>2034</v>
      </c>
      <c r="B2036" t="s">
        <v>24</v>
      </c>
      <c r="C2036" t="s">
        <v>32</v>
      </c>
      <c r="D2036" t="s">
        <v>58</v>
      </c>
      <c r="E2036">
        <v>11</v>
      </c>
      <c r="F2036" t="s">
        <v>37</v>
      </c>
      <c r="G2036">
        <v>100</v>
      </c>
      <c r="H2036" t="s">
        <v>27</v>
      </c>
      <c r="I2036" t="s">
        <v>38</v>
      </c>
      <c r="J2036" t="s">
        <v>59</v>
      </c>
      <c r="K2036" t="s">
        <v>30</v>
      </c>
      <c r="L2036" t="s">
        <v>31</v>
      </c>
      <c r="M2036">
        <v>3</v>
      </c>
      <c r="N2036" t="s">
        <v>32</v>
      </c>
      <c r="O2036" t="s">
        <v>33</v>
      </c>
      <c r="P2036">
        <v>19.502400000000002</v>
      </c>
      <c r="Q2036">
        <v>336165.67570000002</v>
      </c>
      <c r="R2036">
        <v>3063768.6213000002</v>
      </c>
      <c r="S2036">
        <v>336167.16090000002</v>
      </c>
      <c r="T2036">
        <v>3063788.0671000001</v>
      </c>
      <c r="U2036">
        <v>1.9501999999999999E-2</v>
      </c>
    </row>
    <row r="2037" spans="1:21" x14ac:dyDescent="0.25">
      <c r="A2037">
        <v>2035</v>
      </c>
      <c r="B2037" t="s">
        <v>24</v>
      </c>
      <c r="C2037" t="s">
        <v>32</v>
      </c>
      <c r="D2037" t="s">
        <v>58</v>
      </c>
      <c r="E2037">
        <v>11</v>
      </c>
      <c r="F2037" t="s">
        <v>37</v>
      </c>
      <c r="G2037">
        <v>100</v>
      </c>
      <c r="H2037" t="s">
        <v>27</v>
      </c>
      <c r="I2037" t="s">
        <v>38</v>
      </c>
      <c r="J2037" t="s">
        <v>59</v>
      </c>
      <c r="K2037" t="s">
        <v>30</v>
      </c>
      <c r="L2037" t="s">
        <v>31</v>
      </c>
      <c r="M2037">
        <v>3</v>
      </c>
      <c r="N2037" t="s">
        <v>32</v>
      </c>
      <c r="O2037" t="s">
        <v>33</v>
      </c>
      <c r="P2037">
        <v>17.560500000000001</v>
      </c>
      <c r="Q2037">
        <v>336167.16090000002</v>
      </c>
      <c r="R2037">
        <v>3063788.0671000001</v>
      </c>
      <c r="S2037">
        <v>336171.67019999999</v>
      </c>
      <c r="T2037">
        <v>3063805.0388000002</v>
      </c>
      <c r="U2037">
        <v>1.7561E-2</v>
      </c>
    </row>
    <row r="2038" spans="1:21" x14ac:dyDescent="0.25">
      <c r="A2038">
        <v>2036</v>
      </c>
      <c r="B2038" t="s">
        <v>24</v>
      </c>
      <c r="C2038" t="s">
        <v>32</v>
      </c>
      <c r="D2038" t="s">
        <v>58</v>
      </c>
      <c r="E2038">
        <v>11</v>
      </c>
      <c r="F2038" t="s">
        <v>37</v>
      </c>
      <c r="G2038">
        <v>100</v>
      </c>
      <c r="H2038" t="s">
        <v>27</v>
      </c>
      <c r="I2038" t="s">
        <v>38</v>
      </c>
      <c r="J2038" t="s">
        <v>59</v>
      </c>
      <c r="K2038" t="s">
        <v>30</v>
      </c>
      <c r="L2038" t="s">
        <v>31</v>
      </c>
      <c r="M2038">
        <v>3</v>
      </c>
      <c r="N2038" t="s">
        <v>32</v>
      </c>
      <c r="O2038" t="s">
        <v>33</v>
      </c>
      <c r="P2038">
        <v>20.220800000000001</v>
      </c>
      <c r="Q2038">
        <v>336171.67019999999</v>
      </c>
      <c r="R2038">
        <v>3063805.0388000002</v>
      </c>
      <c r="S2038">
        <v>336174.38640000002</v>
      </c>
      <c r="T2038">
        <v>3063825.0762999998</v>
      </c>
      <c r="U2038">
        <v>2.0220999999999999E-2</v>
      </c>
    </row>
    <row r="2039" spans="1:21" x14ac:dyDescent="0.25">
      <c r="A2039">
        <v>2037</v>
      </c>
      <c r="B2039" t="s">
        <v>24</v>
      </c>
      <c r="C2039" t="s">
        <v>32</v>
      </c>
      <c r="D2039" t="s">
        <v>58</v>
      </c>
      <c r="E2039">
        <v>11</v>
      </c>
      <c r="F2039" t="s">
        <v>37</v>
      </c>
      <c r="G2039">
        <v>100</v>
      </c>
      <c r="H2039" t="s">
        <v>27</v>
      </c>
      <c r="I2039" t="s">
        <v>38</v>
      </c>
      <c r="J2039" t="s">
        <v>59</v>
      </c>
      <c r="K2039" t="s">
        <v>30</v>
      </c>
      <c r="L2039" t="s">
        <v>31</v>
      </c>
      <c r="M2039">
        <v>3</v>
      </c>
      <c r="N2039" t="s">
        <v>32</v>
      </c>
      <c r="O2039" t="s">
        <v>33</v>
      </c>
      <c r="P2039">
        <v>19.209199999999999</v>
      </c>
      <c r="Q2039">
        <v>336174.38640000002</v>
      </c>
      <c r="R2039">
        <v>3063825.0762999998</v>
      </c>
      <c r="S2039">
        <v>336178.3089</v>
      </c>
      <c r="T2039">
        <v>3063843.8807999999</v>
      </c>
      <c r="U2039">
        <v>1.9209E-2</v>
      </c>
    </row>
    <row r="2040" spans="1:21" x14ac:dyDescent="0.25">
      <c r="A2040">
        <v>2038</v>
      </c>
      <c r="B2040" t="s">
        <v>24</v>
      </c>
      <c r="C2040" t="s">
        <v>32</v>
      </c>
      <c r="D2040" t="s">
        <v>58</v>
      </c>
      <c r="E2040">
        <v>11</v>
      </c>
      <c r="F2040" t="s">
        <v>37</v>
      </c>
      <c r="G2040">
        <v>100</v>
      </c>
      <c r="H2040" t="s">
        <v>27</v>
      </c>
      <c r="I2040" t="s">
        <v>38</v>
      </c>
      <c r="J2040" t="s">
        <v>59</v>
      </c>
      <c r="K2040" t="s">
        <v>30</v>
      </c>
      <c r="L2040" t="s">
        <v>31</v>
      </c>
      <c r="M2040">
        <v>3</v>
      </c>
      <c r="N2040" t="s">
        <v>32</v>
      </c>
      <c r="O2040" t="s">
        <v>33</v>
      </c>
      <c r="P2040">
        <v>19.0136</v>
      </c>
      <c r="Q2040">
        <v>336178.3089</v>
      </c>
      <c r="R2040">
        <v>3063843.8807999999</v>
      </c>
      <c r="S2040">
        <v>336181.0086</v>
      </c>
      <c r="T2040">
        <v>3063862.7017999999</v>
      </c>
      <c r="U2040">
        <v>1.9014E-2</v>
      </c>
    </row>
    <row r="2041" spans="1:21" x14ac:dyDescent="0.25">
      <c r="A2041">
        <v>2039</v>
      </c>
      <c r="B2041" t="s">
        <v>24</v>
      </c>
      <c r="C2041" t="s">
        <v>32</v>
      </c>
      <c r="D2041" t="s">
        <v>58</v>
      </c>
      <c r="E2041">
        <v>11</v>
      </c>
      <c r="F2041" t="s">
        <v>37</v>
      </c>
      <c r="G2041">
        <v>100</v>
      </c>
      <c r="H2041" t="s">
        <v>27</v>
      </c>
      <c r="I2041" t="s">
        <v>38</v>
      </c>
      <c r="J2041" t="s">
        <v>59</v>
      </c>
      <c r="K2041" t="s">
        <v>30</v>
      </c>
      <c r="L2041" t="s">
        <v>31</v>
      </c>
      <c r="M2041">
        <v>3</v>
      </c>
      <c r="N2041" t="s">
        <v>32</v>
      </c>
      <c r="O2041" t="s">
        <v>33</v>
      </c>
      <c r="P2041">
        <v>27.735900000000001</v>
      </c>
      <c r="Q2041">
        <v>336181.0086</v>
      </c>
      <c r="R2041">
        <v>3063862.7017999999</v>
      </c>
      <c r="S2041">
        <v>336183.21580000001</v>
      </c>
      <c r="T2041">
        <v>3063890.3497000001</v>
      </c>
      <c r="U2041">
        <v>2.7736E-2</v>
      </c>
    </row>
    <row r="2042" spans="1:21" x14ac:dyDescent="0.25">
      <c r="A2042">
        <v>2040</v>
      </c>
      <c r="B2042" t="s">
        <v>24</v>
      </c>
      <c r="C2042" t="s">
        <v>32</v>
      </c>
      <c r="D2042" t="s">
        <v>58</v>
      </c>
      <c r="E2042">
        <v>11</v>
      </c>
      <c r="F2042" t="s">
        <v>37</v>
      </c>
      <c r="G2042">
        <v>100</v>
      </c>
      <c r="H2042" t="s">
        <v>27</v>
      </c>
      <c r="I2042" t="s">
        <v>38</v>
      </c>
      <c r="J2042" t="s">
        <v>59</v>
      </c>
      <c r="K2042" t="s">
        <v>30</v>
      </c>
      <c r="L2042" t="s">
        <v>31</v>
      </c>
      <c r="M2042">
        <v>3</v>
      </c>
      <c r="N2042" t="s">
        <v>32</v>
      </c>
      <c r="O2042" t="s">
        <v>33</v>
      </c>
      <c r="P2042">
        <v>28.0456</v>
      </c>
      <c r="Q2042">
        <v>336183.21580000001</v>
      </c>
      <c r="R2042">
        <v>3063890.3497000001</v>
      </c>
      <c r="S2042">
        <v>336189.6986</v>
      </c>
      <c r="T2042">
        <v>3063917.6357999998</v>
      </c>
      <c r="U2042">
        <v>2.8046000000000001E-2</v>
      </c>
    </row>
    <row r="2043" spans="1:21" x14ac:dyDescent="0.25">
      <c r="A2043">
        <v>2041</v>
      </c>
      <c r="B2043" t="s">
        <v>24</v>
      </c>
      <c r="C2043" t="s">
        <v>32</v>
      </c>
      <c r="D2043" t="s">
        <v>58</v>
      </c>
      <c r="E2043">
        <v>11</v>
      </c>
      <c r="F2043" t="s">
        <v>37</v>
      </c>
      <c r="G2043">
        <v>100</v>
      </c>
      <c r="H2043" t="s">
        <v>27</v>
      </c>
      <c r="I2043" t="s">
        <v>38</v>
      </c>
      <c r="J2043" t="s">
        <v>59</v>
      </c>
      <c r="K2043" t="s">
        <v>30</v>
      </c>
      <c r="L2043" t="s">
        <v>31</v>
      </c>
      <c r="M2043">
        <v>3</v>
      </c>
      <c r="N2043" t="s">
        <v>32</v>
      </c>
      <c r="O2043" t="s">
        <v>33</v>
      </c>
      <c r="P2043">
        <v>19.3352</v>
      </c>
      <c r="Q2043">
        <v>336189.6986</v>
      </c>
      <c r="R2043">
        <v>3063917.6357999998</v>
      </c>
      <c r="S2043">
        <v>336194.23249999998</v>
      </c>
      <c r="T2043">
        <v>3063936.4319000002</v>
      </c>
      <c r="U2043">
        <v>1.9335000000000001E-2</v>
      </c>
    </row>
    <row r="2044" spans="1:21" x14ac:dyDescent="0.25">
      <c r="A2044">
        <v>2042</v>
      </c>
      <c r="B2044" t="s">
        <v>24</v>
      </c>
      <c r="C2044" t="s">
        <v>32</v>
      </c>
      <c r="D2044" t="s">
        <v>58</v>
      </c>
      <c r="E2044">
        <v>11</v>
      </c>
      <c r="F2044" t="s">
        <v>37</v>
      </c>
      <c r="G2044">
        <v>100</v>
      </c>
      <c r="H2044" t="s">
        <v>27</v>
      </c>
      <c r="I2044" t="s">
        <v>38</v>
      </c>
      <c r="J2044" t="s">
        <v>59</v>
      </c>
      <c r="K2044" t="s">
        <v>30</v>
      </c>
      <c r="L2044" t="s">
        <v>31</v>
      </c>
      <c r="M2044">
        <v>3</v>
      </c>
      <c r="N2044" t="s">
        <v>32</v>
      </c>
      <c r="O2044" t="s">
        <v>33</v>
      </c>
      <c r="P2044">
        <v>23.4026</v>
      </c>
      <c r="Q2044">
        <v>336194.23249999998</v>
      </c>
      <c r="R2044">
        <v>3063936.4319000002</v>
      </c>
      <c r="S2044">
        <v>336198.21230000001</v>
      </c>
      <c r="T2044">
        <v>3063959.4936000002</v>
      </c>
      <c r="U2044">
        <v>2.3403E-2</v>
      </c>
    </row>
    <row r="2045" spans="1:21" x14ac:dyDescent="0.25">
      <c r="A2045">
        <v>2043</v>
      </c>
      <c r="B2045" t="s">
        <v>24</v>
      </c>
      <c r="C2045" t="s">
        <v>32</v>
      </c>
      <c r="D2045" t="s">
        <v>58</v>
      </c>
      <c r="E2045">
        <v>11</v>
      </c>
      <c r="F2045" t="s">
        <v>37</v>
      </c>
      <c r="G2045">
        <v>100</v>
      </c>
      <c r="H2045" t="s">
        <v>27</v>
      </c>
      <c r="I2045" t="s">
        <v>38</v>
      </c>
      <c r="J2045" t="s">
        <v>59</v>
      </c>
      <c r="K2045" t="s">
        <v>30</v>
      </c>
      <c r="L2045" t="s">
        <v>31</v>
      </c>
      <c r="M2045">
        <v>3</v>
      </c>
      <c r="N2045" t="s">
        <v>32</v>
      </c>
      <c r="O2045" t="s">
        <v>33</v>
      </c>
      <c r="P2045">
        <v>18.944500000000001</v>
      </c>
      <c r="Q2045">
        <v>336198.21230000001</v>
      </c>
      <c r="R2045">
        <v>3063959.4936000002</v>
      </c>
      <c r="S2045">
        <v>336200.30060000002</v>
      </c>
      <c r="T2045">
        <v>3063978.3226000001</v>
      </c>
      <c r="U2045">
        <v>1.8943999999999999E-2</v>
      </c>
    </row>
    <row r="2046" spans="1:21" x14ac:dyDescent="0.25">
      <c r="A2046">
        <v>2044</v>
      </c>
      <c r="B2046" t="s">
        <v>24</v>
      </c>
      <c r="C2046" t="s">
        <v>32</v>
      </c>
      <c r="D2046" t="s">
        <v>58</v>
      </c>
      <c r="E2046">
        <v>11</v>
      </c>
      <c r="F2046" t="s">
        <v>37</v>
      </c>
      <c r="G2046">
        <v>100</v>
      </c>
      <c r="H2046" t="s">
        <v>27</v>
      </c>
      <c r="I2046" t="s">
        <v>38</v>
      </c>
      <c r="J2046" t="s">
        <v>59</v>
      </c>
      <c r="K2046" t="s">
        <v>30</v>
      </c>
      <c r="L2046" t="s">
        <v>31</v>
      </c>
      <c r="M2046">
        <v>3</v>
      </c>
      <c r="N2046" t="s">
        <v>32</v>
      </c>
      <c r="O2046" t="s">
        <v>33</v>
      </c>
      <c r="P2046">
        <v>23.5061</v>
      </c>
      <c r="Q2046">
        <v>336200.30060000002</v>
      </c>
      <c r="R2046">
        <v>3063978.3226000001</v>
      </c>
      <c r="S2046">
        <v>336204.89179999998</v>
      </c>
      <c r="T2046">
        <v>3064001.3760000002</v>
      </c>
      <c r="U2046">
        <v>2.3505999999999999E-2</v>
      </c>
    </row>
    <row r="2047" spans="1:21" x14ac:dyDescent="0.25">
      <c r="A2047">
        <v>2045</v>
      </c>
      <c r="B2047" t="s">
        <v>24</v>
      </c>
      <c r="C2047" t="s">
        <v>32</v>
      </c>
      <c r="D2047" t="s">
        <v>58</v>
      </c>
      <c r="E2047">
        <v>11</v>
      </c>
      <c r="F2047" t="s">
        <v>37</v>
      </c>
      <c r="G2047">
        <v>100</v>
      </c>
      <c r="H2047" t="s">
        <v>27</v>
      </c>
      <c r="I2047" t="s">
        <v>38</v>
      </c>
      <c r="J2047" t="s">
        <v>59</v>
      </c>
      <c r="K2047" t="s">
        <v>30</v>
      </c>
      <c r="L2047" t="s">
        <v>31</v>
      </c>
      <c r="M2047">
        <v>3</v>
      </c>
      <c r="N2047" t="s">
        <v>32</v>
      </c>
      <c r="O2047" t="s">
        <v>33</v>
      </c>
      <c r="P2047">
        <v>21.118400000000001</v>
      </c>
      <c r="Q2047">
        <v>336204.89179999998</v>
      </c>
      <c r="R2047">
        <v>3064001.3760000002</v>
      </c>
      <c r="S2047">
        <v>336209.45030000003</v>
      </c>
      <c r="T2047">
        <v>3064021.9964999999</v>
      </c>
      <c r="U2047">
        <v>2.1118000000000001E-2</v>
      </c>
    </row>
    <row r="2048" spans="1:21" x14ac:dyDescent="0.25">
      <c r="A2048">
        <v>2046</v>
      </c>
      <c r="B2048" t="s">
        <v>24</v>
      </c>
      <c r="C2048" t="s">
        <v>32</v>
      </c>
      <c r="D2048" t="s">
        <v>58</v>
      </c>
      <c r="E2048">
        <v>11</v>
      </c>
      <c r="F2048" t="s">
        <v>37</v>
      </c>
      <c r="G2048">
        <v>100</v>
      </c>
      <c r="H2048" t="s">
        <v>27</v>
      </c>
      <c r="I2048" t="s">
        <v>38</v>
      </c>
      <c r="J2048" t="s">
        <v>59</v>
      </c>
      <c r="K2048" t="s">
        <v>30</v>
      </c>
      <c r="L2048" t="s">
        <v>31</v>
      </c>
      <c r="M2048">
        <v>3</v>
      </c>
      <c r="N2048" t="s">
        <v>32</v>
      </c>
      <c r="O2048" t="s">
        <v>33</v>
      </c>
      <c r="P2048">
        <v>13.395200000000001</v>
      </c>
      <c r="Q2048">
        <v>336209.45030000003</v>
      </c>
      <c r="R2048">
        <v>3064021.9964999999</v>
      </c>
      <c r="S2048">
        <v>336210.24200000003</v>
      </c>
      <c r="T2048">
        <v>3064035.3683000002</v>
      </c>
      <c r="U2048">
        <v>1.3395000000000001E-2</v>
      </c>
    </row>
    <row r="2049" spans="1:21" x14ac:dyDescent="0.25">
      <c r="A2049">
        <v>2047</v>
      </c>
      <c r="B2049" t="s">
        <v>24</v>
      </c>
      <c r="C2049" t="s">
        <v>32</v>
      </c>
      <c r="D2049" t="s">
        <v>58</v>
      </c>
      <c r="E2049">
        <v>11</v>
      </c>
      <c r="F2049" t="s">
        <v>37</v>
      </c>
      <c r="G2049">
        <v>100</v>
      </c>
      <c r="H2049" t="s">
        <v>27</v>
      </c>
      <c r="I2049" t="s">
        <v>38</v>
      </c>
      <c r="J2049" t="s">
        <v>59</v>
      </c>
      <c r="K2049" t="s">
        <v>30</v>
      </c>
      <c r="L2049" t="s">
        <v>31</v>
      </c>
      <c r="M2049">
        <v>3</v>
      </c>
      <c r="N2049" t="s">
        <v>32</v>
      </c>
      <c r="O2049" t="s">
        <v>33</v>
      </c>
      <c r="P2049">
        <v>28.727900000000002</v>
      </c>
      <c r="Q2049">
        <v>336210.24200000003</v>
      </c>
      <c r="R2049">
        <v>3064035.3683000002</v>
      </c>
      <c r="S2049">
        <v>336182.35869999998</v>
      </c>
      <c r="T2049">
        <v>3064042.2831999999</v>
      </c>
      <c r="U2049">
        <v>2.8728E-2</v>
      </c>
    </row>
    <row r="2050" spans="1:21" x14ac:dyDescent="0.25">
      <c r="A2050">
        <v>2048</v>
      </c>
      <c r="B2050" t="s">
        <v>24</v>
      </c>
      <c r="C2050" t="s">
        <v>32</v>
      </c>
      <c r="D2050" t="s">
        <v>58</v>
      </c>
      <c r="E2050">
        <v>11</v>
      </c>
      <c r="F2050" t="s">
        <v>37</v>
      </c>
      <c r="G2050">
        <v>100</v>
      </c>
      <c r="H2050" t="s">
        <v>27</v>
      </c>
      <c r="I2050" t="s">
        <v>38</v>
      </c>
      <c r="J2050" t="s">
        <v>59</v>
      </c>
      <c r="K2050" t="s">
        <v>30</v>
      </c>
      <c r="L2050" t="s">
        <v>31</v>
      </c>
      <c r="M2050">
        <v>3</v>
      </c>
      <c r="N2050" t="s">
        <v>32</v>
      </c>
      <c r="O2050" t="s">
        <v>33</v>
      </c>
      <c r="P2050">
        <v>28.362500000000001</v>
      </c>
      <c r="Q2050">
        <v>336182.35869999998</v>
      </c>
      <c r="R2050">
        <v>3064042.2831999999</v>
      </c>
      <c r="S2050">
        <v>336154.28370000003</v>
      </c>
      <c r="T2050">
        <v>3064046.3114</v>
      </c>
      <c r="U2050">
        <v>2.8362999999999999E-2</v>
      </c>
    </row>
    <row r="2051" spans="1:21" x14ac:dyDescent="0.25">
      <c r="A2051">
        <v>2049</v>
      </c>
      <c r="B2051" t="s">
        <v>24</v>
      </c>
      <c r="C2051" t="s">
        <v>32</v>
      </c>
      <c r="D2051" t="s">
        <v>58</v>
      </c>
      <c r="E2051">
        <v>11</v>
      </c>
      <c r="F2051" t="s">
        <v>37</v>
      </c>
      <c r="G2051">
        <v>100</v>
      </c>
      <c r="H2051" t="s">
        <v>27</v>
      </c>
      <c r="I2051" t="s">
        <v>38</v>
      </c>
      <c r="J2051" t="s">
        <v>59</v>
      </c>
      <c r="K2051" t="s">
        <v>30</v>
      </c>
      <c r="L2051" t="s">
        <v>31</v>
      </c>
      <c r="M2051">
        <v>3</v>
      </c>
      <c r="N2051" t="s">
        <v>32</v>
      </c>
      <c r="O2051" t="s">
        <v>33</v>
      </c>
      <c r="P2051">
        <v>22.1462</v>
      </c>
      <c r="Q2051">
        <v>336154.28370000003</v>
      </c>
      <c r="R2051">
        <v>3064046.3114</v>
      </c>
      <c r="S2051">
        <v>336132.3063</v>
      </c>
      <c r="T2051">
        <v>3064049.0408000001</v>
      </c>
      <c r="U2051">
        <v>2.2145999999999999E-2</v>
      </c>
    </row>
    <row r="2052" spans="1:21" x14ac:dyDescent="0.25">
      <c r="A2052">
        <v>2050</v>
      </c>
      <c r="B2052" t="s">
        <v>24</v>
      </c>
      <c r="C2052" t="s">
        <v>32</v>
      </c>
      <c r="D2052" t="s">
        <v>58</v>
      </c>
      <c r="E2052">
        <v>11</v>
      </c>
      <c r="F2052" t="s">
        <v>37</v>
      </c>
      <c r="G2052">
        <v>100</v>
      </c>
      <c r="H2052" t="s">
        <v>27</v>
      </c>
      <c r="I2052" t="s">
        <v>38</v>
      </c>
      <c r="J2052" t="s">
        <v>59</v>
      </c>
      <c r="K2052" t="s">
        <v>30</v>
      </c>
      <c r="L2052" t="s">
        <v>31</v>
      </c>
      <c r="M2052">
        <v>3</v>
      </c>
      <c r="N2052" t="s">
        <v>32</v>
      </c>
      <c r="O2052" t="s">
        <v>33</v>
      </c>
      <c r="P2052">
        <v>33.651899999999998</v>
      </c>
      <c r="Q2052">
        <v>336132.3063</v>
      </c>
      <c r="R2052">
        <v>3064049.0408000001</v>
      </c>
      <c r="S2052">
        <v>336098.69589999999</v>
      </c>
      <c r="T2052">
        <v>3064050.7105999999</v>
      </c>
      <c r="U2052">
        <v>3.3652000000000001E-2</v>
      </c>
    </row>
    <row r="2053" spans="1:21" x14ac:dyDescent="0.25">
      <c r="A2053">
        <v>2051</v>
      </c>
      <c r="B2053" t="s">
        <v>24</v>
      </c>
      <c r="C2053" t="s">
        <v>32</v>
      </c>
      <c r="D2053" t="s">
        <v>58</v>
      </c>
      <c r="E2053">
        <v>11</v>
      </c>
      <c r="F2053" t="s">
        <v>37</v>
      </c>
      <c r="G2053">
        <v>100</v>
      </c>
      <c r="H2053" t="s">
        <v>27</v>
      </c>
      <c r="I2053" t="s">
        <v>38</v>
      </c>
      <c r="J2053" t="s">
        <v>59</v>
      </c>
      <c r="K2053" t="s">
        <v>30</v>
      </c>
      <c r="L2053" t="s">
        <v>31</v>
      </c>
      <c r="M2053">
        <v>3</v>
      </c>
      <c r="N2053" t="s">
        <v>32</v>
      </c>
      <c r="O2053" t="s">
        <v>33</v>
      </c>
      <c r="P2053">
        <v>23.020800000000001</v>
      </c>
      <c r="Q2053">
        <v>336098.69589999999</v>
      </c>
      <c r="R2053">
        <v>3064050.7105999999</v>
      </c>
      <c r="S2053">
        <v>336076.13170000003</v>
      </c>
      <c r="T2053">
        <v>3064055.2729000002</v>
      </c>
      <c r="U2053">
        <v>2.3021E-2</v>
      </c>
    </row>
    <row r="2054" spans="1:21" x14ac:dyDescent="0.25">
      <c r="A2054">
        <v>2052</v>
      </c>
      <c r="B2054" t="s">
        <v>24</v>
      </c>
      <c r="C2054" t="s">
        <v>32</v>
      </c>
      <c r="D2054" t="s">
        <v>58</v>
      </c>
      <c r="E2054">
        <v>11</v>
      </c>
      <c r="F2054" t="s">
        <v>37</v>
      </c>
      <c r="G2054">
        <v>100</v>
      </c>
      <c r="H2054" t="s">
        <v>27</v>
      </c>
      <c r="I2054" t="s">
        <v>38</v>
      </c>
      <c r="J2054" t="s">
        <v>59</v>
      </c>
      <c r="K2054" t="s">
        <v>30</v>
      </c>
      <c r="L2054" t="s">
        <v>31</v>
      </c>
      <c r="M2054">
        <v>3</v>
      </c>
      <c r="N2054" t="s">
        <v>32</v>
      </c>
      <c r="O2054" t="s">
        <v>33</v>
      </c>
      <c r="P2054">
        <v>17.825800000000001</v>
      </c>
      <c r="Q2054">
        <v>336076.13170000003</v>
      </c>
      <c r="R2054">
        <v>3064055.2729000002</v>
      </c>
      <c r="S2054">
        <v>336058.42580000003</v>
      </c>
      <c r="T2054">
        <v>3064057.3366</v>
      </c>
      <c r="U2054">
        <v>1.7826000000000002E-2</v>
      </c>
    </row>
    <row r="2055" spans="1:21" x14ac:dyDescent="0.25">
      <c r="A2055">
        <v>2053</v>
      </c>
      <c r="B2055" t="s">
        <v>24</v>
      </c>
      <c r="C2055" t="s">
        <v>32</v>
      </c>
      <c r="D2055" t="s">
        <v>58</v>
      </c>
      <c r="E2055">
        <v>11</v>
      </c>
      <c r="F2055" t="s">
        <v>37</v>
      </c>
      <c r="G2055">
        <v>100</v>
      </c>
      <c r="H2055" t="s">
        <v>27</v>
      </c>
      <c r="I2055" t="s">
        <v>38</v>
      </c>
      <c r="J2055" t="s">
        <v>59</v>
      </c>
      <c r="K2055" t="s">
        <v>30</v>
      </c>
      <c r="L2055" t="s">
        <v>31</v>
      </c>
      <c r="M2055">
        <v>3</v>
      </c>
      <c r="N2055" t="s">
        <v>32</v>
      </c>
      <c r="O2055" t="s">
        <v>33</v>
      </c>
      <c r="P2055">
        <v>24.6464</v>
      </c>
      <c r="Q2055">
        <v>336058.42580000003</v>
      </c>
      <c r="R2055">
        <v>3064057.3366</v>
      </c>
      <c r="S2055">
        <v>336034.011</v>
      </c>
      <c r="T2055">
        <v>3064060.7074000002</v>
      </c>
      <c r="U2055">
        <v>2.4646000000000001E-2</v>
      </c>
    </row>
    <row r="2056" spans="1:21" x14ac:dyDescent="0.25">
      <c r="A2056">
        <v>2054</v>
      </c>
      <c r="B2056" t="s">
        <v>24</v>
      </c>
      <c r="C2056" t="s">
        <v>32</v>
      </c>
      <c r="D2056" t="s">
        <v>58</v>
      </c>
      <c r="E2056">
        <v>11</v>
      </c>
      <c r="F2056" t="s">
        <v>37</v>
      </c>
      <c r="G2056">
        <v>100</v>
      </c>
      <c r="H2056" t="s">
        <v>27</v>
      </c>
      <c r="I2056" t="s">
        <v>38</v>
      </c>
      <c r="J2056" t="s">
        <v>59</v>
      </c>
      <c r="K2056" t="s">
        <v>30</v>
      </c>
      <c r="L2056" t="s">
        <v>31</v>
      </c>
      <c r="M2056">
        <v>3</v>
      </c>
      <c r="N2056" t="s">
        <v>32</v>
      </c>
      <c r="O2056" t="s">
        <v>33</v>
      </c>
      <c r="P2056">
        <v>18.9939</v>
      </c>
      <c r="Q2056">
        <v>336034.011</v>
      </c>
      <c r="R2056">
        <v>3064060.7074000002</v>
      </c>
      <c r="S2056">
        <v>336015.07419999997</v>
      </c>
      <c r="T2056">
        <v>3064062.1795000001</v>
      </c>
      <c r="U2056">
        <v>1.8994E-2</v>
      </c>
    </row>
    <row r="2057" spans="1:21" x14ac:dyDescent="0.25">
      <c r="A2057">
        <v>2055</v>
      </c>
      <c r="B2057" t="s">
        <v>24</v>
      </c>
      <c r="C2057" t="s">
        <v>32</v>
      </c>
      <c r="D2057" t="s">
        <v>58</v>
      </c>
      <c r="E2057">
        <v>11</v>
      </c>
      <c r="F2057" t="s">
        <v>37</v>
      </c>
      <c r="G2057">
        <v>100</v>
      </c>
      <c r="H2057" t="s">
        <v>27</v>
      </c>
      <c r="I2057" t="s">
        <v>38</v>
      </c>
      <c r="J2057" t="s">
        <v>59</v>
      </c>
      <c r="K2057" t="s">
        <v>30</v>
      </c>
      <c r="L2057" t="s">
        <v>31</v>
      </c>
      <c r="M2057">
        <v>3</v>
      </c>
      <c r="N2057" t="s">
        <v>32</v>
      </c>
      <c r="O2057" t="s">
        <v>33</v>
      </c>
      <c r="P2057">
        <v>21.0106</v>
      </c>
      <c r="Q2057">
        <v>336015.07419999997</v>
      </c>
      <c r="R2057">
        <v>3064062.1795000001</v>
      </c>
      <c r="S2057">
        <v>335994.32780000003</v>
      </c>
      <c r="T2057">
        <v>3064065.5008</v>
      </c>
      <c r="U2057">
        <v>2.1010999999999998E-2</v>
      </c>
    </row>
    <row r="2058" spans="1:21" x14ac:dyDescent="0.25">
      <c r="A2058">
        <v>2056</v>
      </c>
      <c r="B2058" t="s">
        <v>24</v>
      </c>
      <c r="C2058" t="s">
        <v>32</v>
      </c>
      <c r="D2058" t="s">
        <v>58</v>
      </c>
      <c r="E2058">
        <v>11</v>
      </c>
      <c r="F2058" t="s">
        <v>37</v>
      </c>
      <c r="G2058">
        <v>100</v>
      </c>
      <c r="H2058" t="s">
        <v>27</v>
      </c>
      <c r="I2058" t="s">
        <v>38</v>
      </c>
      <c r="J2058" t="s">
        <v>59</v>
      </c>
      <c r="K2058" t="s">
        <v>30</v>
      </c>
      <c r="L2058" t="s">
        <v>31</v>
      </c>
      <c r="M2058">
        <v>3</v>
      </c>
      <c r="N2058" t="s">
        <v>32</v>
      </c>
      <c r="O2058" t="s">
        <v>33</v>
      </c>
      <c r="P2058">
        <v>21.478400000000001</v>
      </c>
      <c r="Q2058">
        <v>335994.32780000003</v>
      </c>
      <c r="R2058">
        <v>3064065.5008</v>
      </c>
      <c r="S2058">
        <v>335972.95360000001</v>
      </c>
      <c r="T2058">
        <v>3064067.6140999999</v>
      </c>
      <c r="U2058">
        <v>2.1478000000000001E-2</v>
      </c>
    </row>
    <row r="2059" spans="1:21" x14ac:dyDescent="0.25">
      <c r="A2059">
        <v>2057</v>
      </c>
      <c r="B2059" t="s">
        <v>24</v>
      </c>
      <c r="C2059" t="s">
        <v>32</v>
      </c>
      <c r="D2059" t="s">
        <v>58</v>
      </c>
      <c r="E2059">
        <v>11</v>
      </c>
      <c r="F2059" t="s">
        <v>37</v>
      </c>
      <c r="G2059">
        <v>100</v>
      </c>
      <c r="H2059" t="s">
        <v>27</v>
      </c>
      <c r="I2059" t="s">
        <v>38</v>
      </c>
      <c r="J2059" t="s">
        <v>59</v>
      </c>
      <c r="K2059" t="s">
        <v>30</v>
      </c>
      <c r="L2059" t="s">
        <v>31</v>
      </c>
      <c r="M2059">
        <v>3</v>
      </c>
      <c r="N2059" t="s">
        <v>32</v>
      </c>
      <c r="O2059" t="s">
        <v>33</v>
      </c>
      <c r="P2059">
        <v>22.087700000000002</v>
      </c>
      <c r="Q2059">
        <v>335972.95360000001</v>
      </c>
      <c r="R2059">
        <v>3064067.6140999999</v>
      </c>
      <c r="S2059">
        <v>335950.96799999999</v>
      </c>
      <c r="T2059">
        <v>3064069.7357000001</v>
      </c>
      <c r="U2059">
        <v>2.2088E-2</v>
      </c>
    </row>
    <row r="2060" spans="1:21" x14ac:dyDescent="0.25">
      <c r="A2060">
        <v>2058</v>
      </c>
      <c r="B2060" t="s">
        <v>24</v>
      </c>
      <c r="C2060" t="s">
        <v>32</v>
      </c>
      <c r="D2060" t="s">
        <v>58</v>
      </c>
      <c r="E2060">
        <v>11</v>
      </c>
      <c r="F2060" t="s">
        <v>37</v>
      </c>
      <c r="G2060">
        <v>100</v>
      </c>
      <c r="H2060" t="s">
        <v>27</v>
      </c>
      <c r="I2060" t="s">
        <v>38</v>
      </c>
      <c r="J2060" t="s">
        <v>59</v>
      </c>
      <c r="K2060" t="s">
        <v>30</v>
      </c>
      <c r="L2060" t="s">
        <v>31</v>
      </c>
      <c r="M2060">
        <v>3</v>
      </c>
      <c r="N2060" t="s">
        <v>32</v>
      </c>
      <c r="O2060" t="s">
        <v>33</v>
      </c>
      <c r="P2060">
        <v>21.538599999999999</v>
      </c>
      <c r="Q2060">
        <v>335950.96799999999</v>
      </c>
      <c r="R2060">
        <v>3064069.7357000001</v>
      </c>
      <c r="S2060">
        <v>335929.60200000001</v>
      </c>
      <c r="T2060">
        <v>3064072.4572999999</v>
      </c>
      <c r="U2060">
        <v>2.1538999999999999E-2</v>
      </c>
    </row>
    <row r="2061" spans="1:21" x14ac:dyDescent="0.25">
      <c r="A2061">
        <v>2059</v>
      </c>
      <c r="B2061" t="s">
        <v>24</v>
      </c>
      <c r="C2061" t="s">
        <v>32</v>
      </c>
      <c r="D2061" t="s">
        <v>58</v>
      </c>
      <c r="E2061">
        <v>11</v>
      </c>
      <c r="F2061" t="s">
        <v>37</v>
      </c>
      <c r="G2061">
        <v>100</v>
      </c>
      <c r="H2061" t="s">
        <v>27</v>
      </c>
      <c r="I2061" t="s">
        <v>38</v>
      </c>
      <c r="J2061" t="s">
        <v>59</v>
      </c>
      <c r="K2061" t="s">
        <v>30</v>
      </c>
      <c r="L2061" t="s">
        <v>31</v>
      </c>
      <c r="M2061">
        <v>3</v>
      </c>
      <c r="N2061" t="s">
        <v>32</v>
      </c>
      <c r="O2061" t="s">
        <v>33</v>
      </c>
      <c r="P2061">
        <v>17.7468</v>
      </c>
      <c r="Q2061">
        <v>335929.60200000001</v>
      </c>
      <c r="R2061">
        <v>3064072.4572999999</v>
      </c>
      <c r="S2061">
        <v>335912.05719999998</v>
      </c>
      <c r="T2061">
        <v>3064075.1272999998</v>
      </c>
      <c r="U2061">
        <v>1.7746999999999999E-2</v>
      </c>
    </row>
    <row r="2062" spans="1:21" x14ac:dyDescent="0.25">
      <c r="A2062">
        <v>2060</v>
      </c>
      <c r="B2062" t="s">
        <v>24</v>
      </c>
      <c r="C2062" t="s">
        <v>32</v>
      </c>
      <c r="D2062" t="s">
        <v>58</v>
      </c>
      <c r="E2062">
        <v>11</v>
      </c>
      <c r="F2062" t="s">
        <v>37</v>
      </c>
      <c r="G2062">
        <v>100</v>
      </c>
      <c r="H2062" t="s">
        <v>27</v>
      </c>
      <c r="I2062" t="s">
        <v>38</v>
      </c>
      <c r="J2062" t="s">
        <v>59</v>
      </c>
      <c r="K2062" t="s">
        <v>30</v>
      </c>
      <c r="L2062" t="s">
        <v>31</v>
      </c>
      <c r="M2062">
        <v>3</v>
      </c>
      <c r="N2062" t="s">
        <v>32</v>
      </c>
      <c r="O2062" t="s">
        <v>33</v>
      </c>
      <c r="P2062">
        <v>14.6296</v>
      </c>
      <c r="Q2062">
        <v>335912.05719999998</v>
      </c>
      <c r="R2062">
        <v>3064075.1272999998</v>
      </c>
      <c r="S2062">
        <v>335907.58860000002</v>
      </c>
      <c r="T2062">
        <v>3064061.1968999999</v>
      </c>
      <c r="U2062">
        <v>1.4630000000000001E-2</v>
      </c>
    </row>
    <row r="2063" spans="1:21" x14ac:dyDescent="0.25">
      <c r="A2063">
        <v>2061</v>
      </c>
      <c r="B2063" t="s">
        <v>24</v>
      </c>
      <c r="C2063" t="s">
        <v>32</v>
      </c>
      <c r="D2063" t="s">
        <v>58</v>
      </c>
      <c r="E2063">
        <v>11</v>
      </c>
      <c r="F2063" t="s">
        <v>37</v>
      </c>
      <c r="G2063">
        <v>100</v>
      </c>
      <c r="H2063" t="s">
        <v>27</v>
      </c>
      <c r="I2063" t="s">
        <v>38</v>
      </c>
      <c r="J2063" t="s">
        <v>59</v>
      </c>
      <c r="K2063" t="s">
        <v>30</v>
      </c>
      <c r="L2063" t="s">
        <v>31</v>
      </c>
      <c r="M2063">
        <v>3</v>
      </c>
      <c r="N2063" t="s">
        <v>32</v>
      </c>
      <c r="O2063" t="s">
        <v>33</v>
      </c>
      <c r="P2063">
        <v>16.744199999999999</v>
      </c>
      <c r="Q2063">
        <v>335907.58860000002</v>
      </c>
      <c r="R2063">
        <v>3064061.1968999999</v>
      </c>
      <c r="S2063">
        <v>335901.8726</v>
      </c>
      <c r="T2063">
        <v>3064045.4585000002</v>
      </c>
      <c r="U2063">
        <v>1.6743999999999998E-2</v>
      </c>
    </row>
    <row r="2064" spans="1:21" x14ac:dyDescent="0.25">
      <c r="A2064">
        <v>2062</v>
      </c>
      <c r="B2064" t="s">
        <v>24</v>
      </c>
      <c r="C2064" t="s">
        <v>32</v>
      </c>
      <c r="D2064" t="s">
        <v>58</v>
      </c>
      <c r="E2064">
        <v>11</v>
      </c>
      <c r="F2064" t="s">
        <v>37</v>
      </c>
      <c r="G2064">
        <v>100</v>
      </c>
      <c r="H2064" t="s">
        <v>27</v>
      </c>
      <c r="I2064" t="s">
        <v>38</v>
      </c>
      <c r="J2064" t="s">
        <v>59</v>
      </c>
      <c r="K2064" t="s">
        <v>30</v>
      </c>
      <c r="L2064" t="s">
        <v>31</v>
      </c>
      <c r="M2064">
        <v>3</v>
      </c>
      <c r="N2064" t="s">
        <v>32</v>
      </c>
      <c r="O2064" t="s">
        <v>33</v>
      </c>
      <c r="P2064">
        <v>11.7013</v>
      </c>
      <c r="Q2064">
        <v>335901.8726</v>
      </c>
      <c r="R2064">
        <v>3064045.4585000002</v>
      </c>
      <c r="S2064">
        <v>335899.8824</v>
      </c>
      <c r="T2064">
        <v>3064033.9276999999</v>
      </c>
      <c r="U2064">
        <v>1.1701E-2</v>
      </c>
    </row>
    <row r="2065" spans="1:21" x14ac:dyDescent="0.25">
      <c r="A2065">
        <v>2063</v>
      </c>
      <c r="B2065" t="s">
        <v>24</v>
      </c>
      <c r="C2065" t="s">
        <v>32</v>
      </c>
      <c r="D2065" t="s">
        <v>58</v>
      </c>
      <c r="E2065">
        <v>11</v>
      </c>
      <c r="F2065" t="s">
        <v>37</v>
      </c>
      <c r="G2065">
        <v>100</v>
      </c>
      <c r="H2065" t="s">
        <v>27</v>
      </c>
      <c r="I2065" t="s">
        <v>38</v>
      </c>
      <c r="J2065" t="s">
        <v>59</v>
      </c>
      <c r="K2065" t="s">
        <v>30</v>
      </c>
      <c r="L2065" t="s">
        <v>31</v>
      </c>
      <c r="M2065">
        <v>3</v>
      </c>
      <c r="N2065" t="s">
        <v>32</v>
      </c>
      <c r="O2065" t="s">
        <v>33</v>
      </c>
      <c r="P2065">
        <v>15.642200000000001</v>
      </c>
      <c r="Q2065">
        <v>335899.8824</v>
      </c>
      <c r="R2065">
        <v>3064033.9276999999</v>
      </c>
      <c r="S2065">
        <v>335896.00870000001</v>
      </c>
      <c r="T2065">
        <v>3064018.7727000001</v>
      </c>
      <c r="U2065">
        <v>1.5642E-2</v>
      </c>
    </row>
    <row r="2066" spans="1:21" x14ac:dyDescent="0.25">
      <c r="A2066">
        <v>2064</v>
      </c>
      <c r="B2066" t="s">
        <v>24</v>
      </c>
      <c r="C2066" t="s">
        <v>32</v>
      </c>
      <c r="D2066" t="s">
        <v>58</v>
      </c>
      <c r="E2066">
        <v>11</v>
      </c>
      <c r="F2066" t="s">
        <v>37</v>
      </c>
      <c r="G2066">
        <v>100</v>
      </c>
      <c r="H2066" t="s">
        <v>27</v>
      </c>
      <c r="I2066" t="s">
        <v>38</v>
      </c>
      <c r="J2066" t="s">
        <v>59</v>
      </c>
      <c r="K2066" t="s">
        <v>30</v>
      </c>
      <c r="L2066" t="s">
        <v>31</v>
      </c>
      <c r="M2066">
        <v>3</v>
      </c>
      <c r="N2066" t="s">
        <v>32</v>
      </c>
      <c r="O2066" t="s">
        <v>33</v>
      </c>
      <c r="P2066">
        <v>23.744700000000002</v>
      </c>
      <c r="Q2066">
        <v>336200.30060000002</v>
      </c>
      <c r="R2066">
        <v>3063978.3226000001</v>
      </c>
      <c r="S2066">
        <v>336222.34909999999</v>
      </c>
      <c r="T2066">
        <v>3063969.5093999999</v>
      </c>
      <c r="U2066">
        <v>2.3744999999999999E-2</v>
      </c>
    </row>
    <row r="2067" spans="1:21" x14ac:dyDescent="0.25">
      <c r="A2067">
        <v>2065</v>
      </c>
      <c r="B2067" t="s">
        <v>24</v>
      </c>
      <c r="C2067" t="s">
        <v>32</v>
      </c>
      <c r="D2067" t="s">
        <v>58</v>
      </c>
      <c r="E2067">
        <v>11</v>
      </c>
      <c r="F2067" t="s">
        <v>37</v>
      </c>
      <c r="G2067">
        <v>100</v>
      </c>
      <c r="H2067" t="s">
        <v>27</v>
      </c>
      <c r="I2067" t="s">
        <v>38</v>
      </c>
      <c r="J2067" t="s">
        <v>59</v>
      </c>
      <c r="K2067" t="s">
        <v>30</v>
      </c>
      <c r="L2067" t="s">
        <v>31</v>
      </c>
      <c r="M2067">
        <v>3</v>
      </c>
      <c r="N2067" t="s">
        <v>32</v>
      </c>
      <c r="O2067" t="s">
        <v>33</v>
      </c>
      <c r="P2067">
        <v>22.420400000000001</v>
      </c>
      <c r="Q2067">
        <v>336222.34909999999</v>
      </c>
      <c r="R2067">
        <v>3063969.5093999999</v>
      </c>
      <c r="S2067">
        <v>336244.30209999997</v>
      </c>
      <c r="T2067">
        <v>3063964.9555000002</v>
      </c>
      <c r="U2067">
        <v>2.2419999999999999E-2</v>
      </c>
    </row>
    <row r="2068" spans="1:21" x14ac:dyDescent="0.25">
      <c r="A2068">
        <v>2066</v>
      </c>
      <c r="B2068" t="s">
        <v>24</v>
      </c>
      <c r="C2068" t="s">
        <v>32</v>
      </c>
      <c r="D2068" t="s">
        <v>58</v>
      </c>
      <c r="E2068">
        <v>11</v>
      </c>
      <c r="F2068" t="s">
        <v>37</v>
      </c>
      <c r="G2068">
        <v>100</v>
      </c>
      <c r="H2068" t="s">
        <v>27</v>
      </c>
      <c r="I2068" t="s">
        <v>38</v>
      </c>
      <c r="J2068" t="s">
        <v>59</v>
      </c>
      <c r="K2068" t="s">
        <v>30</v>
      </c>
      <c r="L2068" t="s">
        <v>31</v>
      </c>
      <c r="M2068">
        <v>3</v>
      </c>
      <c r="N2068" t="s">
        <v>32</v>
      </c>
      <c r="O2068" t="s">
        <v>33</v>
      </c>
      <c r="P2068">
        <v>25.1874</v>
      </c>
      <c r="Q2068">
        <v>336244.30209999997</v>
      </c>
      <c r="R2068">
        <v>3063964.9555000002</v>
      </c>
      <c r="S2068">
        <v>336269.33669999999</v>
      </c>
      <c r="T2068">
        <v>3063962.1850999999</v>
      </c>
      <c r="U2068">
        <v>2.5187000000000001E-2</v>
      </c>
    </row>
    <row r="2069" spans="1:21" x14ac:dyDescent="0.25">
      <c r="A2069">
        <v>2067</v>
      </c>
      <c r="B2069" t="s">
        <v>24</v>
      </c>
      <c r="C2069" t="s">
        <v>32</v>
      </c>
      <c r="D2069" t="s">
        <v>58</v>
      </c>
      <c r="E2069">
        <v>11</v>
      </c>
      <c r="F2069" t="s">
        <v>37</v>
      </c>
      <c r="G2069">
        <v>100</v>
      </c>
      <c r="H2069" t="s">
        <v>27</v>
      </c>
      <c r="I2069" t="s">
        <v>38</v>
      </c>
      <c r="J2069" t="s">
        <v>59</v>
      </c>
      <c r="K2069" t="s">
        <v>30</v>
      </c>
      <c r="L2069" t="s">
        <v>31</v>
      </c>
      <c r="M2069">
        <v>3</v>
      </c>
      <c r="N2069" t="s">
        <v>32</v>
      </c>
      <c r="O2069" t="s">
        <v>33</v>
      </c>
      <c r="P2069">
        <v>15.9095</v>
      </c>
      <c r="Q2069">
        <v>336269.33669999999</v>
      </c>
      <c r="R2069">
        <v>3063962.1850999999</v>
      </c>
      <c r="S2069">
        <v>336285.24129999999</v>
      </c>
      <c r="T2069">
        <v>3063962.5792</v>
      </c>
      <c r="U2069">
        <v>1.5909E-2</v>
      </c>
    </row>
    <row r="2070" spans="1:21" x14ac:dyDescent="0.25">
      <c r="A2070">
        <v>2068</v>
      </c>
      <c r="B2070" t="s">
        <v>24</v>
      </c>
      <c r="C2070" t="s">
        <v>32</v>
      </c>
      <c r="D2070" t="s">
        <v>58</v>
      </c>
      <c r="E2070">
        <v>11</v>
      </c>
      <c r="F2070" t="s">
        <v>37</v>
      </c>
      <c r="G2070">
        <v>100</v>
      </c>
      <c r="H2070" t="s">
        <v>27</v>
      </c>
      <c r="I2070" t="s">
        <v>38</v>
      </c>
      <c r="J2070" t="s">
        <v>59</v>
      </c>
      <c r="K2070" t="s">
        <v>30</v>
      </c>
      <c r="L2070" t="s">
        <v>31</v>
      </c>
      <c r="M2070">
        <v>3</v>
      </c>
      <c r="N2070" t="s">
        <v>32</v>
      </c>
      <c r="O2070" t="s">
        <v>33</v>
      </c>
      <c r="P2070">
        <v>13.4825</v>
      </c>
      <c r="Q2070">
        <v>336285.24129999999</v>
      </c>
      <c r="R2070">
        <v>3063962.5792</v>
      </c>
      <c r="S2070">
        <v>336298.71360000002</v>
      </c>
      <c r="T2070">
        <v>3063962.0539000002</v>
      </c>
      <c r="U2070">
        <v>1.3483E-2</v>
      </c>
    </row>
    <row r="2071" spans="1:21" x14ac:dyDescent="0.25">
      <c r="A2071">
        <v>2069</v>
      </c>
      <c r="B2071" t="s">
        <v>24</v>
      </c>
      <c r="C2071" t="s">
        <v>32</v>
      </c>
      <c r="D2071" t="s">
        <v>58</v>
      </c>
      <c r="E2071">
        <v>11</v>
      </c>
      <c r="F2071" t="s">
        <v>37</v>
      </c>
      <c r="G2071">
        <v>100</v>
      </c>
      <c r="H2071" t="s">
        <v>27</v>
      </c>
      <c r="I2071" t="s">
        <v>38</v>
      </c>
      <c r="J2071" t="s">
        <v>59</v>
      </c>
      <c r="K2071" t="s">
        <v>30</v>
      </c>
      <c r="L2071" t="s">
        <v>31</v>
      </c>
      <c r="M2071">
        <v>3</v>
      </c>
      <c r="N2071" t="s">
        <v>32</v>
      </c>
      <c r="O2071" t="s">
        <v>33</v>
      </c>
      <c r="P2071">
        <v>10.372</v>
      </c>
      <c r="Q2071">
        <v>336298.71360000002</v>
      </c>
      <c r="R2071">
        <v>3063962.0539000002</v>
      </c>
      <c r="S2071">
        <v>336309.07770000002</v>
      </c>
      <c r="T2071">
        <v>3063961.6499000001</v>
      </c>
      <c r="U2071">
        <v>1.0371999999999999E-2</v>
      </c>
    </row>
    <row r="2072" spans="1:21" x14ac:dyDescent="0.25">
      <c r="A2072">
        <v>2070</v>
      </c>
      <c r="B2072" t="s">
        <v>24</v>
      </c>
      <c r="C2072" t="s">
        <v>32</v>
      </c>
      <c r="D2072" t="s">
        <v>58</v>
      </c>
      <c r="E2072">
        <v>11</v>
      </c>
      <c r="F2072" t="s">
        <v>37</v>
      </c>
      <c r="G2072">
        <v>100</v>
      </c>
      <c r="H2072" t="s">
        <v>27</v>
      </c>
      <c r="I2072" t="s">
        <v>38</v>
      </c>
      <c r="J2072" t="s">
        <v>59</v>
      </c>
      <c r="K2072" t="s">
        <v>30</v>
      </c>
      <c r="L2072" t="s">
        <v>31</v>
      </c>
      <c r="M2072">
        <v>3</v>
      </c>
      <c r="N2072" t="s">
        <v>32</v>
      </c>
      <c r="O2072" t="s">
        <v>33</v>
      </c>
      <c r="P2072">
        <v>18.9649</v>
      </c>
      <c r="Q2072">
        <v>336309.07770000002</v>
      </c>
      <c r="R2072">
        <v>3063961.6499000001</v>
      </c>
      <c r="S2072">
        <v>336328.02289999998</v>
      </c>
      <c r="T2072">
        <v>3063960.7864999999</v>
      </c>
      <c r="U2072">
        <v>1.8964999999999999E-2</v>
      </c>
    </row>
    <row r="2073" spans="1:21" x14ac:dyDescent="0.25">
      <c r="A2073">
        <v>2071</v>
      </c>
      <c r="B2073" t="s">
        <v>24</v>
      </c>
      <c r="C2073" t="s">
        <v>32</v>
      </c>
      <c r="D2073" t="s">
        <v>58</v>
      </c>
      <c r="E2073">
        <v>11</v>
      </c>
      <c r="F2073" t="s">
        <v>37</v>
      </c>
      <c r="G2073">
        <v>100</v>
      </c>
      <c r="H2073" t="s">
        <v>27</v>
      </c>
      <c r="I2073" t="s">
        <v>38</v>
      </c>
      <c r="J2073" t="s">
        <v>59</v>
      </c>
      <c r="K2073" t="s">
        <v>30</v>
      </c>
      <c r="L2073" t="s">
        <v>31</v>
      </c>
      <c r="M2073">
        <v>3</v>
      </c>
      <c r="N2073" t="s">
        <v>32</v>
      </c>
      <c r="O2073" t="s">
        <v>33</v>
      </c>
      <c r="P2073">
        <v>20.824999999999999</v>
      </c>
      <c r="Q2073">
        <v>336328.02289999998</v>
      </c>
      <c r="R2073">
        <v>3063960.7864999999</v>
      </c>
      <c r="S2073">
        <v>336348.82679999998</v>
      </c>
      <c r="T2073">
        <v>3063961.7228999999</v>
      </c>
      <c r="U2073">
        <v>2.0825E-2</v>
      </c>
    </row>
    <row r="2074" spans="1:21" x14ac:dyDescent="0.25">
      <c r="A2074">
        <v>2072</v>
      </c>
      <c r="B2074" t="s">
        <v>24</v>
      </c>
      <c r="C2074" t="s">
        <v>32</v>
      </c>
      <c r="D2074" t="s">
        <v>58</v>
      </c>
      <c r="E2074">
        <v>11</v>
      </c>
      <c r="F2074" t="s">
        <v>37</v>
      </c>
      <c r="G2074">
        <v>100</v>
      </c>
      <c r="H2074" t="s">
        <v>27</v>
      </c>
      <c r="I2074" t="s">
        <v>38</v>
      </c>
      <c r="J2074" t="s">
        <v>59</v>
      </c>
      <c r="K2074" t="s">
        <v>30</v>
      </c>
      <c r="L2074" t="s">
        <v>31</v>
      </c>
      <c r="M2074">
        <v>3</v>
      </c>
      <c r="N2074" t="s">
        <v>32</v>
      </c>
      <c r="O2074" t="s">
        <v>33</v>
      </c>
      <c r="P2074">
        <v>13.285399999999999</v>
      </c>
      <c r="Q2074">
        <v>335929.60200000001</v>
      </c>
      <c r="R2074">
        <v>3064072.4572999999</v>
      </c>
      <c r="S2074">
        <v>335925.18479999999</v>
      </c>
      <c r="T2074">
        <v>3064084.9868999999</v>
      </c>
      <c r="U2074">
        <v>1.3285E-2</v>
      </c>
    </row>
    <row r="2075" spans="1:21" x14ac:dyDescent="0.25">
      <c r="A2075">
        <v>2073</v>
      </c>
      <c r="B2075" t="s">
        <v>24</v>
      </c>
      <c r="C2075" t="s">
        <v>32</v>
      </c>
      <c r="D2075" t="s">
        <v>58</v>
      </c>
      <c r="E2075">
        <v>11</v>
      </c>
      <c r="F2075" t="s">
        <v>37</v>
      </c>
      <c r="G2075">
        <v>100</v>
      </c>
      <c r="H2075" t="s">
        <v>27</v>
      </c>
      <c r="I2075" t="s">
        <v>38</v>
      </c>
      <c r="J2075" t="s">
        <v>59</v>
      </c>
      <c r="K2075" t="s">
        <v>30</v>
      </c>
      <c r="L2075" t="s">
        <v>31</v>
      </c>
      <c r="M2075">
        <v>3</v>
      </c>
      <c r="N2075" t="s">
        <v>32</v>
      </c>
      <c r="O2075" t="s">
        <v>33</v>
      </c>
      <c r="P2075">
        <v>18.4773</v>
      </c>
      <c r="Q2075">
        <v>335925.18479999999</v>
      </c>
      <c r="R2075">
        <v>3064084.9868999999</v>
      </c>
      <c r="S2075">
        <v>335930.92550000001</v>
      </c>
      <c r="T2075">
        <v>3064102.5498000002</v>
      </c>
      <c r="U2075">
        <v>1.8477E-2</v>
      </c>
    </row>
    <row r="2076" spans="1:21" x14ac:dyDescent="0.25">
      <c r="A2076">
        <v>2074</v>
      </c>
      <c r="B2076" t="s">
        <v>24</v>
      </c>
      <c r="C2076" t="s">
        <v>32</v>
      </c>
      <c r="D2076" t="s">
        <v>58</v>
      </c>
      <c r="E2076">
        <v>11</v>
      </c>
      <c r="F2076" t="s">
        <v>37</v>
      </c>
      <c r="G2076">
        <v>100</v>
      </c>
      <c r="H2076" t="s">
        <v>27</v>
      </c>
      <c r="I2076" t="s">
        <v>38</v>
      </c>
      <c r="J2076" t="s">
        <v>59</v>
      </c>
      <c r="K2076" t="s">
        <v>30</v>
      </c>
      <c r="L2076" t="s">
        <v>31</v>
      </c>
      <c r="M2076">
        <v>3</v>
      </c>
      <c r="N2076" t="s">
        <v>32</v>
      </c>
      <c r="O2076" t="s">
        <v>33</v>
      </c>
      <c r="P2076">
        <v>20.3033</v>
      </c>
      <c r="Q2076">
        <v>335930.92550000001</v>
      </c>
      <c r="R2076">
        <v>3064102.5498000002</v>
      </c>
      <c r="S2076">
        <v>335934.25329999998</v>
      </c>
      <c r="T2076">
        <v>3064122.5784999998</v>
      </c>
      <c r="U2076">
        <v>2.0303000000000002E-2</v>
      </c>
    </row>
    <row r="2077" spans="1:21" x14ac:dyDescent="0.25">
      <c r="A2077">
        <v>2075</v>
      </c>
      <c r="B2077" t="s">
        <v>24</v>
      </c>
      <c r="C2077" t="s">
        <v>32</v>
      </c>
      <c r="D2077" t="s">
        <v>58</v>
      </c>
      <c r="E2077">
        <v>11</v>
      </c>
      <c r="F2077" t="s">
        <v>37</v>
      </c>
      <c r="G2077">
        <v>100</v>
      </c>
      <c r="H2077" t="s">
        <v>27</v>
      </c>
      <c r="I2077" t="s">
        <v>38</v>
      </c>
      <c r="J2077" t="s">
        <v>59</v>
      </c>
      <c r="K2077" t="s">
        <v>30</v>
      </c>
      <c r="L2077" t="s">
        <v>31</v>
      </c>
      <c r="M2077">
        <v>3</v>
      </c>
      <c r="N2077" t="s">
        <v>32</v>
      </c>
      <c r="O2077" t="s">
        <v>33</v>
      </c>
      <c r="P2077">
        <v>11.318300000000001</v>
      </c>
      <c r="Q2077">
        <v>335934.25329999998</v>
      </c>
      <c r="R2077">
        <v>3064122.5784999998</v>
      </c>
      <c r="S2077">
        <v>335936.63390000002</v>
      </c>
      <c r="T2077">
        <v>3064133.6436000001</v>
      </c>
      <c r="U2077">
        <v>1.1318E-2</v>
      </c>
    </row>
    <row r="2078" spans="1:21" x14ac:dyDescent="0.25">
      <c r="A2078">
        <v>2076</v>
      </c>
      <c r="B2078" t="s">
        <v>24</v>
      </c>
      <c r="C2078" t="s">
        <v>32</v>
      </c>
      <c r="D2078" t="s">
        <v>58</v>
      </c>
      <c r="E2078">
        <v>11</v>
      </c>
      <c r="F2078" t="s">
        <v>37</v>
      </c>
      <c r="G2078">
        <v>100</v>
      </c>
      <c r="H2078" t="s">
        <v>27</v>
      </c>
      <c r="I2078" t="s">
        <v>38</v>
      </c>
      <c r="J2078" t="s">
        <v>59</v>
      </c>
      <c r="K2078" t="s">
        <v>30</v>
      </c>
      <c r="L2078" t="s">
        <v>31</v>
      </c>
      <c r="M2078">
        <v>3</v>
      </c>
      <c r="N2078" t="s">
        <v>32</v>
      </c>
      <c r="O2078" t="s">
        <v>33</v>
      </c>
      <c r="P2078">
        <v>10.395799999999999</v>
      </c>
      <c r="Q2078">
        <v>335936.63390000002</v>
      </c>
      <c r="R2078">
        <v>3064133.6436000001</v>
      </c>
      <c r="S2078">
        <v>335938.82040000003</v>
      </c>
      <c r="T2078">
        <v>3064143.8069000002</v>
      </c>
      <c r="U2078">
        <v>1.0396000000000001E-2</v>
      </c>
    </row>
    <row r="2079" spans="1:21" x14ac:dyDescent="0.25">
      <c r="A2079">
        <v>2077</v>
      </c>
      <c r="B2079" t="s">
        <v>24</v>
      </c>
      <c r="C2079" t="s">
        <v>32</v>
      </c>
      <c r="D2079" t="s">
        <v>58</v>
      </c>
      <c r="E2079">
        <v>11</v>
      </c>
      <c r="F2079" t="s">
        <v>37</v>
      </c>
      <c r="G2079">
        <v>100</v>
      </c>
      <c r="H2079" t="s">
        <v>27</v>
      </c>
      <c r="I2079" t="s">
        <v>38</v>
      </c>
      <c r="J2079" t="s">
        <v>59</v>
      </c>
      <c r="K2079" t="s">
        <v>30</v>
      </c>
      <c r="L2079" t="s">
        <v>31</v>
      </c>
      <c r="M2079">
        <v>3</v>
      </c>
      <c r="N2079" t="s">
        <v>32</v>
      </c>
      <c r="O2079" t="s">
        <v>33</v>
      </c>
      <c r="P2079">
        <v>21.3232</v>
      </c>
      <c r="Q2079">
        <v>335938.82040000003</v>
      </c>
      <c r="R2079">
        <v>3064143.8069000002</v>
      </c>
      <c r="S2079">
        <v>335940.33049999998</v>
      </c>
      <c r="T2079">
        <v>3064165.0765999998</v>
      </c>
      <c r="U2079">
        <v>2.1323000000000002E-2</v>
      </c>
    </row>
    <row r="2080" spans="1:21" x14ac:dyDescent="0.25">
      <c r="A2080">
        <v>2078</v>
      </c>
      <c r="B2080" t="s">
        <v>24</v>
      </c>
      <c r="C2080" t="s">
        <v>32</v>
      </c>
      <c r="D2080" t="s">
        <v>58</v>
      </c>
      <c r="E2080">
        <v>11</v>
      </c>
      <c r="F2080" t="s">
        <v>37</v>
      </c>
      <c r="G2080">
        <v>100</v>
      </c>
      <c r="H2080" t="s">
        <v>27</v>
      </c>
      <c r="I2080" t="s">
        <v>38</v>
      </c>
      <c r="J2080" t="s">
        <v>59</v>
      </c>
      <c r="K2080" t="s">
        <v>30</v>
      </c>
      <c r="L2080" t="s">
        <v>31</v>
      </c>
      <c r="M2080">
        <v>3</v>
      </c>
      <c r="N2080" t="s">
        <v>32</v>
      </c>
      <c r="O2080" t="s">
        <v>33</v>
      </c>
      <c r="P2080">
        <v>21.4282</v>
      </c>
      <c r="Q2080">
        <v>335940.33049999998</v>
      </c>
      <c r="R2080">
        <v>3064165.0765999998</v>
      </c>
      <c r="S2080">
        <v>335938.17229999998</v>
      </c>
      <c r="T2080">
        <v>3064186.3958000001</v>
      </c>
      <c r="U2080">
        <v>2.1427999999999999E-2</v>
      </c>
    </row>
    <row r="2081" spans="1:21" x14ac:dyDescent="0.25">
      <c r="A2081">
        <v>2079</v>
      </c>
      <c r="B2081" t="s">
        <v>24</v>
      </c>
      <c r="C2081" t="s">
        <v>32</v>
      </c>
      <c r="D2081" t="s">
        <v>58</v>
      </c>
      <c r="E2081">
        <v>11</v>
      </c>
      <c r="F2081" t="s">
        <v>37</v>
      </c>
      <c r="G2081">
        <v>100</v>
      </c>
      <c r="H2081" t="s">
        <v>27</v>
      </c>
      <c r="I2081" t="s">
        <v>38</v>
      </c>
      <c r="J2081" t="s">
        <v>59</v>
      </c>
      <c r="K2081" t="s">
        <v>30</v>
      </c>
      <c r="L2081" t="s">
        <v>31</v>
      </c>
      <c r="M2081">
        <v>3</v>
      </c>
      <c r="N2081" t="s">
        <v>32</v>
      </c>
      <c r="O2081" t="s">
        <v>33</v>
      </c>
      <c r="P2081">
        <v>16.4222</v>
      </c>
      <c r="Q2081">
        <v>335938.17229999998</v>
      </c>
      <c r="R2081">
        <v>3064186.3958000001</v>
      </c>
      <c r="S2081">
        <v>335938.39390000002</v>
      </c>
      <c r="T2081">
        <v>3064202.8165000002</v>
      </c>
      <c r="U2081">
        <v>1.6421999999999999E-2</v>
      </c>
    </row>
    <row r="2082" spans="1:21" x14ac:dyDescent="0.25">
      <c r="A2082">
        <v>2080</v>
      </c>
      <c r="B2082" t="s">
        <v>24</v>
      </c>
      <c r="C2082" t="s">
        <v>32</v>
      </c>
      <c r="D2082" t="s">
        <v>58</v>
      </c>
      <c r="E2082">
        <v>11</v>
      </c>
      <c r="F2082" t="s">
        <v>37</v>
      </c>
      <c r="G2082">
        <v>100</v>
      </c>
      <c r="H2082" t="s">
        <v>27</v>
      </c>
      <c r="I2082" t="s">
        <v>38</v>
      </c>
      <c r="J2082" t="s">
        <v>59</v>
      </c>
      <c r="K2082" t="s">
        <v>30</v>
      </c>
      <c r="L2082" t="s">
        <v>31</v>
      </c>
      <c r="M2082">
        <v>3</v>
      </c>
      <c r="N2082" t="s">
        <v>32</v>
      </c>
      <c r="O2082" t="s">
        <v>33</v>
      </c>
      <c r="P2082">
        <v>26.332000000000001</v>
      </c>
      <c r="Q2082">
        <v>335938.39390000002</v>
      </c>
      <c r="R2082">
        <v>3064202.8165000002</v>
      </c>
      <c r="S2082">
        <v>335941.8039</v>
      </c>
      <c r="T2082">
        <v>3064228.9268</v>
      </c>
      <c r="U2082">
        <v>2.6332000000000001E-2</v>
      </c>
    </row>
    <row r="2083" spans="1:21" x14ac:dyDescent="0.25">
      <c r="A2083">
        <v>2081</v>
      </c>
      <c r="B2083" t="s">
        <v>24</v>
      </c>
      <c r="C2083" t="s">
        <v>32</v>
      </c>
      <c r="D2083" t="s">
        <v>58</v>
      </c>
      <c r="E2083">
        <v>11</v>
      </c>
      <c r="F2083" t="s">
        <v>37</v>
      </c>
      <c r="G2083">
        <v>100</v>
      </c>
      <c r="H2083" t="s">
        <v>27</v>
      </c>
      <c r="I2083" t="s">
        <v>38</v>
      </c>
      <c r="J2083" t="s">
        <v>59</v>
      </c>
      <c r="K2083" t="s">
        <v>30</v>
      </c>
      <c r="L2083" t="s">
        <v>31</v>
      </c>
      <c r="M2083">
        <v>3</v>
      </c>
      <c r="N2083" t="s">
        <v>32</v>
      </c>
      <c r="O2083" t="s">
        <v>33</v>
      </c>
      <c r="P2083">
        <v>9.9743399999999998</v>
      </c>
      <c r="Q2083">
        <v>335941.8039</v>
      </c>
      <c r="R2083">
        <v>3064228.9268</v>
      </c>
      <c r="S2083">
        <v>335942.43900000001</v>
      </c>
      <c r="T2083">
        <v>3064238.8809000002</v>
      </c>
      <c r="U2083">
        <v>9.9740000000000002E-3</v>
      </c>
    </row>
    <row r="2084" spans="1:21" x14ac:dyDescent="0.25">
      <c r="A2084">
        <v>2082</v>
      </c>
      <c r="B2084" t="s">
        <v>24</v>
      </c>
      <c r="C2084" t="s">
        <v>32</v>
      </c>
      <c r="D2084" t="s">
        <v>58</v>
      </c>
      <c r="E2084">
        <v>11</v>
      </c>
      <c r="F2084" t="s">
        <v>37</v>
      </c>
      <c r="G2084">
        <v>100</v>
      </c>
      <c r="H2084" t="s">
        <v>27</v>
      </c>
      <c r="I2084" t="s">
        <v>38</v>
      </c>
      <c r="J2084" t="s">
        <v>59</v>
      </c>
      <c r="K2084" t="s">
        <v>30</v>
      </c>
      <c r="L2084" t="s">
        <v>31</v>
      </c>
      <c r="M2084">
        <v>3</v>
      </c>
      <c r="N2084" t="s">
        <v>32</v>
      </c>
      <c r="O2084" t="s">
        <v>33</v>
      </c>
      <c r="P2084">
        <v>14.3855</v>
      </c>
      <c r="Q2084">
        <v>335942.43900000001</v>
      </c>
      <c r="R2084">
        <v>3064238.8809000002</v>
      </c>
      <c r="S2084">
        <v>335943.35499999998</v>
      </c>
      <c r="T2084">
        <v>3064253.2371999999</v>
      </c>
      <c r="U2084">
        <v>1.4385E-2</v>
      </c>
    </row>
    <row r="2085" spans="1:21" x14ac:dyDescent="0.25">
      <c r="A2085">
        <v>2083</v>
      </c>
      <c r="B2085" t="s">
        <v>24</v>
      </c>
      <c r="C2085" t="s">
        <v>32</v>
      </c>
      <c r="D2085" t="s">
        <v>58</v>
      </c>
      <c r="E2085">
        <v>11</v>
      </c>
      <c r="F2085" t="s">
        <v>37</v>
      </c>
      <c r="G2085">
        <v>100</v>
      </c>
      <c r="H2085" t="s">
        <v>27</v>
      </c>
      <c r="I2085" t="s">
        <v>38</v>
      </c>
      <c r="J2085" t="s">
        <v>59</v>
      </c>
      <c r="K2085" t="s">
        <v>30</v>
      </c>
      <c r="L2085" t="s">
        <v>31</v>
      </c>
      <c r="M2085">
        <v>3</v>
      </c>
      <c r="N2085" t="s">
        <v>32</v>
      </c>
      <c r="O2085" t="s">
        <v>33</v>
      </c>
      <c r="P2085">
        <v>22.473400000000002</v>
      </c>
      <c r="Q2085">
        <v>335943.35499999998</v>
      </c>
      <c r="R2085">
        <v>3064253.2371999999</v>
      </c>
      <c r="S2085">
        <v>335955.83720000001</v>
      </c>
      <c r="T2085">
        <v>3064271.9254000001</v>
      </c>
      <c r="U2085">
        <v>2.2473E-2</v>
      </c>
    </row>
    <row r="2086" spans="1:21" x14ac:dyDescent="0.25">
      <c r="A2086">
        <v>2084</v>
      </c>
      <c r="B2086" t="s">
        <v>24</v>
      </c>
      <c r="C2086" t="s">
        <v>32</v>
      </c>
      <c r="D2086" t="s">
        <v>58</v>
      </c>
      <c r="E2086">
        <v>11</v>
      </c>
      <c r="F2086" t="s">
        <v>37</v>
      </c>
      <c r="G2086">
        <v>100</v>
      </c>
      <c r="H2086" t="s">
        <v>27</v>
      </c>
      <c r="I2086" t="s">
        <v>38</v>
      </c>
      <c r="J2086" t="s">
        <v>59</v>
      </c>
      <c r="K2086" t="s">
        <v>30</v>
      </c>
      <c r="L2086" t="s">
        <v>31</v>
      </c>
      <c r="M2086">
        <v>3</v>
      </c>
      <c r="N2086" t="s">
        <v>32</v>
      </c>
      <c r="O2086" t="s">
        <v>33</v>
      </c>
      <c r="P2086">
        <v>24.331700000000001</v>
      </c>
      <c r="Q2086">
        <v>335955.83720000001</v>
      </c>
      <c r="R2086">
        <v>3064271.9254000001</v>
      </c>
      <c r="S2086">
        <v>335971.83069999999</v>
      </c>
      <c r="T2086">
        <v>3064290.2622000002</v>
      </c>
      <c r="U2086">
        <v>2.4331999999999999E-2</v>
      </c>
    </row>
    <row r="2087" spans="1:21" x14ac:dyDescent="0.25">
      <c r="A2087">
        <v>2085</v>
      </c>
      <c r="B2087" t="s">
        <v>24</v>
      </c>
      <c r="C2087" t="s">
        <v>32</v>
      </c>
      <c r="D2087" t="s">
        <v>58</v>
      </c>
      <c r="E2087">
        <v>11</v>
      </c>
      <c r="F2087" t="s">
        <v>37</v>
      </c>
      <c r="G2087">
        <v>100</v>
      </c>
      <c r="H2087" t="s">
        <v>27</v>
      </c>
      <c r="I2087" t="s">
        <v>38</v>
      </c>
      <c r="J2087" t="s">
        <v>59</v>
      </c>
      <c r="K2087" t="s">
        <v>30</v>
      </c>
      <c r="L2087" t="s">
        <v>31</v>
      </c>
      <c r="M2087">
        <v>3</v>
      </c>
      <c r="N2087" t="s">
        <v>32</v>
      </c>
      <c r="O2087" t="s">
        <v>33</v>
      </c>
      <c r="P2087">
        <v>18.595300000000002</v>
      </c>
      <c r="Q2087">
        <v>335971.83069999999</v>
      </c>
      <c r="R2087">
        <v>3064290.2622000002</v>
      </c>
      <c r="S2087">
        <v>335981.82620000001</v>
      </c>
      <c r="T2087">
        <v>3064305.9426000002</v>
      </c>
      <c r="U2087">
        <v>1.8595E-2</v>
      </c>
    </row>
    <row r="2088" spans="1:21" x14ac:dyDescent="0.25">
      <c r="A2088">
        <v>2086</v>
      </c>
      <c r="B2088" t="s">
        <v>24</v>
      </c>
      <c r="C2088" t="s">
        <v>32</v>
      </c>
      <c r="D2088" t="s">
        <v>58</v>
      </c>
      <c r="E2088">
        <v>11</v>
      </c>
      <c r="F2088" t="s">
        <v>37</v>
      </c>
      <c r="G2088">
        <v>100</v>
      </c>
      <c r="H2088" t="s">
        <v>27</v>
      </c>
      <c r="I2088" t="s">
        <v>38</v>
      </c>
      <c r="J2088" t="s">
        <v>59</v>
      </c>
      <c r="K2088" t="s">
        <v>30</v>
      </c>
      <c r="L2088" t="s">
        <v>31</v>
      </c>
      <c r="M2088">
        <v>3</v>
      </c>
      <c r="N2088" t="s">
        <v>32</v>
      </c>
      <c r="O2088" t="s">
        <v>33</v>
      </c>
      <c r="P2088">
        <v>27.0547</v>
      </c>
      <c r="Q2088">
        <v>335981.82620000001</v>
      </c>
      <c r="R2088">
        <v>3064305.9426000002</v>
      </c>
      <c r="S2088">
        <v>335996.19990000001</v>
      </c>
      <c r="T2088">
        <v>3064328.8632</v>
      </c>
      <c r="U2088">
        <v>2.7054999999999999E-2</v>
      </c>
    </row>
    <row r="2089" spans="1:21" x14ac:dyDescent="0.25">
      <c r="A2089">
        <v>2087</v>
      </c>
      <c r="B2089" t="s">
        <v>24</v>
      </c>
      <c r="C2089" t="s">
        <v>32</v>
      </c>
      <c r="D2089" t="s">
        <v>58</v>
      </c>
      <c r="E2089">
        <v>11</v>
      </c>
      <c r="F2089" t="s">
        <v>37</v>
      </c>
      <c r="G2089">
        <v>100</v>
      </c>
      <c r="H2089" t="s">
        <v>27</v>
      </c>
      <c r="I2089" t="s">
        <v>38</v>
      </c>
      <c r="J2089" t="s">
        <v>59</v>
      </c>
      <c r="K2089" t="s">
        <v>30</v>
      </c>
      <c r="L2089" t="s">
        <v>31</v>
      </c>
      <c r="M2089">
        <v>3</v>
      </c>
      <c r="N2089" t="s">
        <v>32</v>
      </c>
      <c r="O2089" t="s">
        <v>33</v>
      </c>
      <c r="P2089">
        <v>20.967300000000002</v>
      </c>
      <c r="Q2089">
        <v>335996.19990000001</v>
      </c>
      <c r="R2089">
        <v>3064328.8632</v>
      </c>
      <c r="S2089">
        <v>336005.625</v>
      </c>
      <c r="T2089">
        <v>3064347.5926999999</v>
      </c>
      <c r="U2089">
        <v>2.0967E-2</v>
      </c>
    </row>
    <row r="2090" spans="1:21" x14ac:dyDescent="0.25">
      <c r="A2090">
        <v>2088</v>
      </c>
      <c r="B2090" t="s">
        <v>24</v>
      </c>
      <c r="C2090" t="s">
        <v>32</v>
      </c>
      <c r="D2090" t="s">
        <v>58</v>
      </c>
      <c r="E2090">
        <v>11</v>
      </c>
      <c r="F2090" t="s">
        <v>37</v>
      </c>
      <c r="G2090">
        <v>100</v>
      </c>
      <c r="H2090" t="s">
        <v>27</v>
      </c>
      <c r="I2090" t="s">
        <v>38</v>
      </c>
      <c r="J2090" t="s">
        <v>59</v>
      </c>
      <c r="K2090" t="s">
        <v>30</v>
      </c>
      <c r="L2090" t="s">
        <v>31</v>
      </c>
      <c r="M2090">
        <v>3</v>
      </c>
      <c r="N2090" t="s">
        <v>32</v>
      </c>
      <c r="O2090" t="s">
        <v>33</v>
      </c>
      <c r="P2090">
        <v>17.9117</v>
      </c>
      <c r="Q2090">
        <v>336005.625</v>
      </c>
      <c r="R2090">
        <v>3064347.5926999999</v>
      </c>
      <c r="S2090">
        <v>336017.87829999998</v>
      </c>
      <c r="T2090">
        <v>3064360.6573999999</v>
      </c>
      <c r="U2090">
        <v>1.7912000000000001E-2</v>
      </c>
    </row>
    <row r="2091" spans="1:21" x14ac:dyDescent="0.25">
      <c r="A2091">
        <v>2089</v>
      </c>
      <c r="B2091" t="s">
        <v>24</v>
      </c>
      <c r="C2091" t="s">
        <v>32</v>
      </c>
      <c r="D2091" t="s">
        <v>58</v>
      </c>
      <c r="E2091">
        <v>11</v>
      </c>
      <c r="F2091" t="s">
        <v>37</v>
      </c>
      <c r="G2091">
        <v>100</v>
      </c>
      <c r="H2091" t="s">
        <v>27</v>
      </c>
      <c r="I2091" t="s">
        <v>38</v>
      </c>
      <c r="J2091" t="s">
        <v>59</v>
      </c>
      <c r="K2091" t="s">
        <v>30</v>
      </c>
      <c r="L2091" t="s">
        <v>31</v>
      </c>
      <c r="M2091">
        <v>3</v>
      </c>
      <c r="N2091" t="s">
        <v>32</v>
      </c>
      <c r="O2091" t="s">
        <v>33</v>
      </c>
      <c r="P2091">
        <v>25.867799999999999</v>
      </c>
      <c r="Q2091">
        <v>336017.87829999998</v>
      </c>
      <c r="R2091">
        <v>3064360.6573999999</v>
      </c>
      <c r="S2091">
        <v>336029.8063</v>
      </c>
      <c r="T2091">
        <v>3064383.611</v>
      </c>
      <c r="U2091">
        <v>2.5867999999999999E-2</v>
      </c>
    </row>
    <row r="2092" spans="1:21" x14ac:dyDescent="0.25">
      <c r="A2092">
        <v>2090</v>
      </c>
      <c r="B2092" t="s">
        <v>24</v>
      </c>
      <c r="C2092" t="s">
        <v>32</v>
      </c>
      <c r="D2092" t="s">
        <v>58</v>
      </c>
      <c r="E2092">
        <v>11</v>
      </c>
      <c r="F2092" t="s">
        <v>37</v>
      </c>
      <c r="G2092">
        <v>100</v>
      </c>
      <c r="H2092" t="s">
        <v>27</v>
      </c>
      <c r="I2092" t="s">
        <v>38</v>
      </c>
      <c r="J2092" t="s">
        <v>59</v>
      </c>
      <c r="K2092" t="s">
        <v>30</v>
      </c>
      <c r="L2092" t="s">
        <v>31</v>
      </c>
      <c r="M2092">
        <v>3</v>
      </c>
      <c r="N2092" t="s">
        <v>32</v>
      </c>
      <c r="O2092" t="s">
        <v>33</v>
      </c>
      <c r="P2092">
        <v>24.3978</v>
      </c>
      <c r="Q2092">
        <v>336029.8063</v>
      </c>
      <c r="R2092">
        <v>3064383.611</v>
      </c>
      <c r="S2092">
        <v>336031.96870000003</v>
      </c>
      <c r="T2092">
        <v>3064407.9128</v>
      </c>
      <c r="U2092">
        <v>2.4398E-2</v>
      </c>
    </row>
    <row r="2093" spans="1:21" x14ac:dyDescent="0.25">
      <c r="A2093">
        <v>2091</v>
      </c>
      <c r="B2093" t="s">
        <v>24</v>
      </c>
      <c r="C2093" t="s">
        <v>32</v>
      </c>
      <c r="D2093" t="s">
        <v>58</v>
      </c>
      <c r="E2093">
        <v>11</v>
      </c>
      <c r="F2093" t="s">
        <v>37</v>
      </c>
      <c r="G2093">
        <v>100</v>
      </c>
      <c r="H2093" t="s">
        <v>27</v>
      </c>
      <c r="I2093" t="s">
        <v>38</v>
      </c>
      <c r="J2093" t="s">
        <v>59</v>
      </c>
      <c r="K2093" t="s">
        <v>30</v>
      </c>
      <c r="L2093" t="s">
        <v>31</v>
      </c>
      <c r="M2093">
        <v>3</v>
      </c>
      <c r="N2093" t="s">
        <v>32</v>
      </c>
      <c r="O2093" t="s">
        <v>33</v>
      </c>
      <c r="P2093">
        <v>27.54</v>
      </c>
      <c r="Q2093">
        <v>336031.96870000003</v>
      </c>
      <c r="R2093">
        <v>3064407.9128</v>
      </c>
      <c r="S2093">
        <v>336035.39480000001</v>
      </c>
      <c r="T2093">
        <v>3064435.2389000002</v>
      </c>
      <c r="U2093">
        <v>2.7539999999999999E-2</v>
      </c>
    </row>
    <row r="2094" spans="1:21" x14ac:dyDescent="0.25">
      <c r="A2094">
        <v>2092</v>
      </c>
      <c r="B2094" t="s">
        <v>24</v>
      </c>
      <c r="C2094" t="s">
        <v>32</v>
      </c>
      <c r="D2094" t="s">
        <v>58</v>
      </c>
      <c r="E2094">
        <v>11</v>
      </c>
      <c r="F2094" t="s">
        <v>37</v>
      </c>
      <c r="G2094">
        <v>100</v>
      </c>
      <c r="H2094" t="s">
        <v>27</v>
      </c>
      <c r="I2094" t="s">
        <v>38</v>
      </c>
      <c r="J2094" t="s">
        <v>59</v>
      </c>
      <c r="K2094" t="s">
        <v>30</v>
      </c>
      <c r="L2094" t="s">
        <v>31</v>
      </c>
      <c r="M2094">
        <v>3</v>
      </c>
      <c r="N2094" t="s">
        <v>32</v>
      </c>
      <c r="O2094" t="s">
        <v>33</v>
      </c>
      <c r="P2094">
        <v>23.846299999999999</v>
      </c>
      <c r="Q2094">
        <v>336035.39480000001</v>
      </c>
      <c r="R2094">
        <v>3064435.2389000002</v>
      </c>
      <c r="S2094">
        <v>336038.16029999999</v>
      </c>
      <c r="T2094">
        <v>3064458.9243000001</v>
      </c>
      <c r="U2094">
        <v>2.3845999999999999E-2</v>
      </c>
    </row>
    <row r="2095" spans="1:21" x14ac:dyDescent="0.25">
      <c r="A2095">
        <v>2093</v>
      </c>
      <c r="B2095" t="s">
        <v>24</v>
      </c>
      <c r="C2095" t="s">
        <v>32</v>
      </c>
      <c r="D2095" t="s">
        <v>58</v>
      </c>
      <c r="E2095">
        <v>11</v>
      </c>
      <c r="F2095" t="s">
        <v>37</v>
      </c>
      <c r="G2095">
        <v>100</v>
      </c>
      <c r="H2095" t="s">
        <v>27</v>
      </c>
      <c r="I2095" t="s">
        <v>38</v>
      </c>
      <c r="J2095" t="s">
        <v>59</v>
      </c>
      <c r="K2095" t="s">
        <v>30</v>
      </c>
      <c r="L2095" t="s">
        <v>31</v>
      </c>
      <c r="M2095">
        <v>3</v>
      </c>
      <c r="N2095" t="s">
        <v>32</v>
      </c>
      <c r="O2095" t="s">
        <v>33</v>
      </c>
      <c r="P2095">
        <v>11.7476</v>
      </c>
      <c r="Q2095">
        <v>336038.16029999999</v>
      </c>
      <c r="R2095">
        <v>3064458.9243000001</v>
      </c>
      <c r="S2095">
        <v>336048.6275</v>
      </c>
      <c r="T2095">
        <v>3064464.2574999998</v>
      </c>
      <c r="U2095">
        <v>1.1748E-2</v>
      </c>
    </row>
    <row r="2096" spans="1:21" x14ac:dyDescent="0.25">
      <c r="A2096">
        <v>2094</v>
      </c>
      <c r="B2096" t="s">
        <v>24</v>
      </c>
      <c r="C2096" t="s">
        <v>32</v>
      </c>
      <c r="D2096" t="s">
        <v>58</v>
      </c>
      <c r="E2096">
        <v>11</v>
      </c>
      <c r="F2096" t="s">
        <v>37</v>
      </c>
      <c r="G2096">
        <v>100</v>
      </c>
      <c r="H2096" t="s">
        <v>27</v>
      </c>
      <c r="I2096" t="s">
        <v>38</v>
      </c>
      <c r="J2096" t="s">
        <v>59</v>
      </c>
      <c r="K2096" t="s">
        <v>30</v>
      </c>
      <c r="L2096" t="s">
        <v>31</v>
      </c>
      <c r="M2096">
        <v>3</v>
      </c>
      <c r="N2096" t="s">
        <v>32</v>
      </c>
      <c r="O2096" t="s">
        <v>33</v>
      </c>
      <c r="P2096">
        <v>33.665599999999998</v>
      </c>
      <c r="Q2096">
        <v>336048.6275</v>
      </c>
      <c r="R2096">
        <v>3064464.2574999998</v>
      </c>
      <c r="S2096">
        <v>336080.90730000002</v>
      </c>
      <c r="T2096">
        <v>3064454.6979999999</v>
      </c>
      <c r="U2096">
        <v>3.3666000000000001E-2</v>
      </c>
    </row>
    <row r="2097" spans="1:21" x14ac:dyDescent="0.25">
      <c r="A2097">
        <v>2095</v>
      </c>
      <c r="B2097" t="s">
        <v>24</v>
      </c>
      <c r="C2097" t="s">
        <v>32</v>
      </c>
      <c r="D2097" t="s">
        <v>58</v>
      </c>
      <c r="E2097">
        <v>11</v>
      </c>
      <c r="F2097" t="s">
        <v>37</v>
      </c>
      <c r="G2097">
        <v>100</v>
      </c>
      <c r="H2097" t="s">
        <v>27</v>
      </c>
      <c r="I2097" t="s">
        <v>38</v>
      </c>
      <c r="J2097" t="s">
        <v>59</v>
      </c>
      <c r="K2097" t="s">
        <v>30</v>
      </c>
      <c r="L2097" t="s">
        <v>31</v>
      </c>
      <c r="M2097">
        <v>3</v>
      </c>
      <c r="N2097" t="s">
        <v>32</v>
      </c>
      <c r="O2097" t="s">
        <v>33</v>
      </c>
      <c r="P2097">
        <v>34.254600000000003</v>
      </c>
      <c r="Q2097">
        <v>336080.90730000002</v>
      </c>
      <c r="R2097">
        <v>3064454.6979999999</v>
      </c>
      <c r="S2097">
        <v>336113.79859999998</v>
      </c>
      <c r="T2097">
        <v>3064445.1302999998</v>
      </c>
      <c r="U2097">
        <v>3.4255000000000001E-2</v>
      </c>
    </row>
    <row r="2098" spans="1:21" x14ac:dyDescent="0.25">
      <c r="A2098">
        <v>2096</v>
      </c>
      <c r="B2098" t="s">
        <v>24</v>
      </c>
      <c r="C2098" t="s">
        <v>32</v>
      </c>
      <c r="D2098" t="s">
        <v>58</v>
      </c>
      <c r="E2098">
        <v>11</v>
      </c>
      <c r="F2098" t="s">
        <v>37</v>
      </c>
      <c r="G2098">
        <v>100</v>
      </c>
      <c r="H2098" t="s">
        <v>27</v>
      </c>
      <c r="I2098" t="s">
        <v>38</v>
      </c>
      <c r="J2098" t="s">
        <v>59</v>
      </c>
      <c r="K2098" t="s">
        <v>30</v>
      </c>
      <c r="L2098" t="s">
        <v>31</v>
      </c>
      <c r="M2098">
        <v>3</v>
      </c>
      <c r="N2098" t="s">
        <v>32</v>
      </c>
      <c r="O2098" t="s">
        <v>33</v>
      </c>
      <c r="P2098">
        <v>29.612500000000001</v>
      </c>
      <c r="Q2098">
        <v>336113.79859999998</v>
      </c>
      <c r="R2098">
        <v>3064445.1302999998</v>
      </c>
      <c r="S2098">
        <v>336141.1629</v>
      </c>
      <c r="T2098">
        <v>3064433.8124000002</v>
      </c>
      <c r="U2098">
        <v>2.9611999999999999E-2</v>
      </c>
    </row>
    <row r="2099" spans="1:21" x14ac:dyDescent="0.25">
      <c r="A2099">
        <v>2097</v>
      </c>
      <c r="B2099" t="s">
        <v>24</v>
      </c>
      <c r="C2099" t="s">
        <v>32</v>
      </c>
      <c r="D2099" t="s">
        <v>58</v>
      </c>
      <c r="E2099">
        <v>11</v>
      </c>
      <c r="F2099" t="s">
        <v>37</v>
      </c>
      <c r="G2099">
        <v>100</v>
      </c>
      <c r="H2099" t="s">
        <v>27</v>
      </c>
      <c r="I2099" t="s">
        <v>38</v>
      </c>
      <c r="J2099" t="s">
        <v>59</v>
      </c>
      <c r="K2099" t="s">
        <v>30</v>
      </c>
      <c r="L2099" t="s">
        <v>31</v>
      </c>
      <c r="M2099">
        <v>3</v>
      </c>
      <c r="N2099" t="s">
        <v>32</v>
      </c>
      <c r="O2099" t="s">
        <v>33</v>
      </c>
      <c r="P2099">
        <v>22.610399999999998</v>
      </c>
      <c r="Q2099">
        <v>336141.1629</v>
      </c>
      <c r="R2099">
        <v>3064433.8124000002</v>
      </c>
      <c r="S2099">
        <v>336162.46260000003</v>
      </c>
      <c r="T2099">
        <v>3064426.2259</v>
      </c>
      <c r="U2099">
        <v>2.2610000000000002E-2</v>
      </c>
    </row>
    <row r="2100" spans="1:21" x14ac:dyDescent="0.25">
      <c r="A2100">
        <v>2098</v>
      </c>
      <c r="B2100" t="s">
        <v>24</v>
      </c>
      <c r="C2100" t="s">
        <v>32</v>
      </c>
      <c r="D2100" t="s">
        <v>58</v>
      </c>
      <c r="E2100">
        <v>11</v>
      </c>
      <c r="F2100" t="s">
        <v>37</v>
      </c>
      <c r="G2100">
        <v>100</v>
      </c>
      <c r="H2100" t="s">
        <v>27</v>
      </c>
      <c r="I2100" t="s">
        <v>38</v>
      </c>
      <c r="J2100" t="s">
        <v>59</v>
      </c>
      <c r="K2100" t="s">
        <v>30</v>
      </c>
      <c r="L2100" t="s">
        <v>31</v>
      </c>
      <c r="M2100">
        <v>3</v>
      </c>
      <c r="N2100" t="s">
        <v>32</v>
      </c>
      <c r="O2100" t="s">
        <v>33</v>
      </c>
      <c r="P2100">
        <v>25.9496</v>
      </c>
      <c r="Q2100">
        <v>336162.46260000003</v>
      </c>
      <c r="R2100">
        <v>3064426.2259</v>
      </c>
      <c r="S2100">
        <v>336185.5392</v>
      </c>
      <c r="T2100">
        <v>3064414.3577000001</v>
      </c>
      <c r="U2100">
        <v>2.5950000000000001E-2</v>
      </c>
    </row>
    <row r="2101" spans="1:21" x14ac:dyDescent="0.25">
      <c r="A2101">
        <v>2099</v>
      </c>
      <c r="B2101" t="s">
        <v>24</v>
      </c>
      <c r="C2101" t="s">
        <v>32</v>
      </c>
      <c r="D2101" t="s">
        <v>58</v>
      </c>
      <c r="E2101">
        <v>11</v>
      </c>
      <c r="F2101" t="s">
        <v>37</v>
      </c>
      <c r="G2101">
        <v>100</v>
      </c>
      <c r="H2101" t="s">
        <v>27</v>
      </c>
      <c r="I2101" t="s">
        <v>38</v>
      </c>
      <c r="J2101" t="s">
        <v>59</v>
      </c>
      <c r="K2101" t="s">
        <v>30</v>
      </c>
      <c r="L2101" t="s">
        <v>31</v>
      </c>
      <c r="M2101">
        <v>3</v>
      </c>
      <c r="N2101" t="s">
        <v>32</v>
      </c>
      <c r="O2101" t="s">
        <v>33</v>
      </c>
      <c r="P2101">
        <v>15.7293</v>
      </c>
      <c r="Q2101">
        <v>336185.5392</v>
      </c>
      <c r="R2101">
        <v>3064414.3577000001</v>
      </c>
      <c r="S2101">
        <v>336200.5907</v>
      </c>
      <c r="T2101">
        <v>3064409.7902000002</v>
      </c>
      <c r="U2101">
        <v>1.5729E-2</v>
      </c>
    </row>
    <row r="2102" spans="1:21" x14ac:dyDescent="0.25">
      <c r="A2102">
        <v>2100</v>
      </c>
      <c r="B2102" t="s">
        <v>24</v>
      </c>
      <c r="C2102" t="s">
        <v>32</v>
      </c>
      <c r="D2102" t="s">
        <v>58</v>
      </c>
      <c r="E2102">
        <v>11</v>
      </c>
      <c r="F2102" t="s">
        <v>37</v>
      </c>
      <c r="G2102">
        <v>100</v>
      </c>
      <c r="H2102" t="s">
        <v>27</v>
      </c>
      <c r="I2102" t="s">
        <v>38</v>
      </c>
      <c r="J2102" t="s">
        <v>59</v>
      </c>
      <c r="K2102" t="s">
        <v>30</v>
      </c>
      <c r="L2102" t="s">
        <v>31</v>
      </c>
      <c r="M2102">
        <v>3</v>
      </c>
      <c r="N2102" t="s">
        <v>32</v>
      </c>
      <c r="O2102" t="s">
        <v>33</v>
      </c>
      <c r="P2102">
        <v>3.9997600000000002</v>
      </c>
      <c r="Q2102">
        <v>336200.5907</v>
      </c>
      <c r="R2102">
        <v>3064409.7902000002</v>
      </c>
      <c r="S2102">
        <v>336204.41810000001</v>
      </c>
      <c r="T2102">
        <v>3064408.6286999998</v>
      </c>
      <c r="U2102">
        <v>4.0000000000000001E-3</v>
      </c>
    </row>
    <row r="2103" spans="1:21" x14ac:dyDescent="0.25">
      <c r="A2103">
        <v>2101</v>
      </c>
      <c r="B2103" t="s">
        <v>24</v>
      </c>
      <c r="C2103" t="s">
        <v>32</v>
      </c>
      <c r="D2103" t="s">
        <v>58</v>
      </c>
      <c r="E2103">
        <v>11</v>
      </c>
      <c r="F2103" t="s">
        <v>37</v>
      </c>
      <c r="G2103">
        <v>100</v>
      </c>
      <c r="H2103" t="s">
        <v>27</v>
      </c>
      <c r="I2103" t="s">
        <v>38</v>
      </c>
      <c r="J2103" t="s">
        <v>59</v>
      </c>
      <c r="K2103" t="s">
        <v>30</v>
      </c>
      <c r="L2103" t="s">
        <v>31</v>
      </c>
      <c r="M2103">
        <v>3</v>
      </c>
      <c r="N2103" t="s">
        <v>32</v>
      </c>
      <c r="O2103" t="s">
        <v>33</v>
      </c>
      <c r="P2103">
        <v>31.6998</v>
      </c>
      <c r="Q2103">
        <v>336204.41810000001</v>
      </c>
      <c r="R2103">
        <v>3064408.6286999998</v>
      </c>
      <c r="S2103">
        <v>336233.33309999999</v>
      </c>
      <c r="T2103">
        <v>3064421.6211000001</v>
      </c>
      <c r="U2103">
        <v>3.1699999999999999E-2</v>
      </c>
    </row>
    <row r="2104" spans="1:21" x14ac:dyDescent="0.25">
      <c r="A2104">
        <v>2102</v>
      </c>
      <c r="B2104" t="s">
        <v>24</v>
      </c>
      <c r="C2104" t="s">
        <v>32</v>
      </c>
      <c r="D2104" t="s">
        <v>58</v>
      </c>
      <c r="E2104">
        <v>11</v>
      </c>
      <c r="F2104" t="s">
        <v>37</v>
      </c>
      <c r="G2104">
        <v>100</v>
      </c>
      <c r="H2104" t="s">
        <v>27</v>
      </c>
      <c r="I2104" t="s">
        <v>38</v>
      </c>
      <c r="J2104" t="s">
        <v>59</v>
      </c>
      <c r="K2104" t="s">
        <v>30</v>
      </c>
      <c r="L2104" t="s">
        <v>31</v>
      </c>
      <c r="M2104">
        <v>3</v>
      </c>
      <c r="N2104" t="s">
        <v>32</v>
      </c>
      <c r="O2104" t="s">
        <v>33</v>
      </c>
      <c r="P2104">
        <v>23.252300000000002</v>
      </c>
      <c r="Q2104">
        <v>336233.33309999999</v>
      </c>
      <c r="R2104">
        <v>3064421.6211000001</v>
      </c>
      <c r="S2104">
        <v>336253.6643</v>
      </c>
      <c r="T2104">
        <v>3064432.9043000001</v>
      </c>
      <c r="U2104">
        <v>2.3251999999999998E-2</v>
      </c>
    </row>
    <row r="2105" spans="1:21" x14ac:dyDescent="0.25">
      <c r="A2105">
        <v>2103</v>
      </c>
      <c r="B2105" t="s">
        <v>24</v>
      </c>
      <c r="C2105" t="s">
        <v>32</v>
      </c>
      <c r="D2105" t="s">
        <v>58</v>
      </c>
      <c r="E2105">
        <v>11</v>
      </c>
      <c r="F2105" t="s">
        <v>37</v>
      </c>
      <c r="G2105">
        <v>100</v>
      </c>
      <c r="H2105" t="s">
        <v>27</v>
      </c>
      <c r="I2105" t="s">
        <v>38</v>
      </c>
      <c r="J2105" t="s">
        <v>59</v>
      </c>
      <c r="K2105" t="s">
        <v>30</v>
      </c>
      <c r="L2105" t="s">
        <v>31</v>
      </c>
      <c r="M2105">
        <v>3</v>
      </c>
      <c r="N2105" t="s">
        <v>32</v>
      </c>
      <c r="O2105" t="s">
        <v>33</v>
      </c>
      <c r="P2105">
        <v>22.856200000000001</v>
      </c>
      <c r="Q2105">
        <v>336253.6643</v>
      </c>
      <c r="R2105">
        <v>3064432.9043000001</v>
      </c>
      <c r="S2105">
        <v>336272.78899999999</v>
      </c>
      <c r="T2105">
        <v>3064445.4204000002</v>
      </c>
      <c r="U2105">
        <v>2.2856000000000001E-2</v>
      </c>
    </row>
    <row r="2106" spans="1:21" x14ac:dyDescent="0.25">
      <c r="A2106">
        <v>2104</v>
      </c>
      <c r="B2106" t="s">
        <v>24</v>
      </c>
      <c r="C2106" t="s">
        <v>32</v>
      </c>
      <c r="D2106" t="s">
        <v>58</v>
      </c>
      <c r="E2106">
        <v>11</v>
      </c>
      <c r="F2106" t="s">
        <v>37</v>
      </c>
      <c r="G2106">
        <v>100</v>
      </c>
      <c r="H2106" t="s">
        <v>27</v>
      </c>
      <c r="I2106" t="s">
        <v>38</v>
      </c>
      <c r="J2106" t="s">
        <v>59</v>
      </c>
      <c r="K2106" t="s">
        <v>30</v>
      </c>
      <c r="L2106" t="s">
        <v>31</v>
      </c>
      <c r="M2106">
        <v>3</v>
      </c>
      <c r="N2106" t="s">
        <v>32</v>
      </c>
      <c r="O2106" t="s">
        <v>33</v>
      </c>
      <c r="P2106">
        <v>21.250399999999999</v>
      </c>
      <c r="Q2106">
        <v>336272.78899999999</v>
      </c>
      <c r="R2106">
        <v>3064445.4204000002</v>
      </c>
      <c r="S2106">
        <v>336289.47629999998</v>
      </c>
      <c r="T2106">
        <v>3064458.5776</v>
      </c>
      <c r="U2106">
        <v>2.1250000000000002E-2</v>
      </c>
    </row>
    <row r="2107" spans="1:21" x14ac:dyDescent="0.25">
      <c r="A2107">
        <v>2105</v>
      </c>
      <c r="B2107" t="s">
        <v>24</v>
      </c>
      <c r="C2107" t="s">
        <v>32</v>
      </c>
      <c r="D2107" t="s">
        <v>58</v>
      </c>
      <c r="E2107">
        <v>11</v>
      </c>
      <c r="F2107" t="s">
        <v>37</v>
      </c>
      <c r="G2107">
        <v>100</v>
      </c>
      <c r="H2107" t="s">
        <v>27</v>
      </c>
      <c r="I2107" t="s">
        <v>38</v>
      </c>
      <c r="J2107" t="s">
        <v>59</v>
      </c>
      <c r="K2107" t="s">
        <v>30</v>
      </c>
      <c r="L2107" t="s">
        <v>31</v>
      </c>
      <c r="M2107">
        <v>3</v>
      </c>
      <c r="N2107" t="s">
        <v>32</v>
      </c>
      <c r="O2107" t="s">
        <v>33</v>
      </c>
      <c r="P2107">
        <v>21.591100000000001</v>
      </c>
      <c r="Q2107">
        <v>336289.47629999998</v>
      </c>
      <c r="R2107">
        <v>3064458.5776</v>
      </c>
      <c r="S2107">
        <v>336308.56819999998</v>
      </c>
      <c r="T2107">
        <v>3064468.6609999998</v>
      </c>
      <c r="U2107">
        <v>2.1590999999999999E-2</v>
      </c>
    </row>
    <row r="2108" spans="1:21" x14ac:dyDescent="0.25">
      <c r="A2108">
        <v>2106</v>
      </c>
      <c r="B2108" t="s">
        <v>24</v>
      </c>
      <c r="C2108" t="s">
        <v>32</v>
      </c>
      <c r="D2108" t="s">
        <v>58</v>
      </c>
      <c r="E2108">
        <v>11</v>
      </c>
      <c r="F2108" t="s">
        <v>37</v>
      </c>
      <c r="G2108">
        <v>100</v>
      </c>
      <c r="H2108" t="s">
        <v>27</v>
      </c>
      <c r="I2108" t="s">
        <v>38</v>
      </c>
      <c r="J2108" t="s">
        <v>59</v>
      </c>
      <c r="K2108" t="s">
        <v>30</v>
      </c>
      <c r="L2108" t="s">
        <v>31</v>
      </c>
      <c r="M2108">
        <v>3</v>
      </c>
      <c r="N2108" t="s">
        <v>32</v>
      </c>
      <c r="O2108" t="s">
        <v>33</v>
      </c>
      <c r="P2108">
        <v>21.0015</v>
      </c>
      <c r="Q2108">
        <v>336308.56819999998</v>
      </c>
      <c r="R2108">
        <v>3064468.6609999998</v>
      </c>
      <c r="S2108">
        <v>336325.8505</v>
      </c>
      <c r="T2108">
        <v>3064480.5935999998</v>
      </c>
      <c r="U2108">
        <v>2.1002E-2</v>
      </c>
    </row>
    <row r="2109" spans="1:21" x14ac:dyDescent="0.25">
      <c r="A2109">
        <v>2107</v>
      </c>
      <c r="B2109" t="s">
        <v>24</v>
      </c>
      <c r="C2109" t="s">
        <v>32</v>
      </c>
      <c r="D2109" t="s">
        <v>58</v>
      </c>
      <c r="E2109">
        <v>11</v>
      </c>
      <c r="F2109" t="s">
        <v>37</v>
      </c>
      <c r="G2109">
        <v>100</v>
      </c>
      <c r="H2109" t="s">
        <v>27</v>
      </c>
      <c r="I2109" t="s">
        <v>38</v>
      </c>
      <c r="J2109" t="s">
        <v>59</v>
      </c>
      <c r="K2109" t="s">
        <v>30</v>
      </c>
      <c r="L2109" t="s">
        <v>31</v>
      </c>
      <c r="M2109">
        <v>3</v>
      </c>
      <c r="N2109" t="s">
        <v>32</v>
      </c>
      <c r="O2109" t="s">
        <v>33</v>
      </c>
      <c r="P2109">
        <v>15.2668</v>
      </c>
      <c r="Q2109">
        <v>336325.8505</v>
      </c>
      <c r="R2109">
        <v>3064480.5935999998</v>
      </c>
      <c r="S2109">
        <v>336332.15259999997</v>
      </c>
      <c r="T2109">
        <v>3064494.4989999998</v>
      </c>
      <c r="U2109">
        <v>1.5266999999999999E-2</v>
      </c>
    </row>
    <row r="2110" spans="1:21" x14ac:dyDescent="0.25">
      <c r="A2110">
        <v>2108</v>
      </c>
      <c r="B2110" t="s">
        <v>24</v>
      </c>
      <c r="C2110" t="s">
        <v>32</v>
      </c>
      <c r="D2110" t="s">
        <v>58</v>
      </c>
      <c r="E2110">
        <v>11</v>
      </c>
      <c r="F2110" t="s">
        <v>37</v>
      </c>
      <c r="G2110">
        <v>100</v>
      </c>
      <c r="H2110" t="s">
        <v>27</v>
      </c>
      <c r="I2110" t="s">
        <v>38</v>
      </c>
      <c r="J2110" t="s">
        <v>59</v>
      </c>
      <c r="K2110" t="s">
        <v>30</v>
      </c>
      <c r="L2110" t="s">
        <v>31</v>
      </c>
      <c r="M2110">
        <v>3</v>
      </c>
      <c r="N2110" t="s">
        <v>32</v>
      </c>
      <c r="O2110" t="s">
        <v>33</v>
      </c>
      <c r="P2110">
        <v>21.361499999999999</v>
      </c>
      <c r="Q2110">
        <v>336332.15259999997</v>
      </c>
      <c r="R2110">
        <v>3064494.4989999998</v>
      </c>
      <c r="S2110">
        <v>336350.64120000001</v>
      </c>
      <c r="T2110">
        <v>3064505.1987999999</v>
      </c>
      <c r="U2110">
        <v>2.1361999999999999E-2</v>
      </c>
    </row>
    <row r="2111" spans="1:21" x14ac:dyDescent="0.25">
      <c r="A2111">
        <v>2109</v>
      </c>
      <c r="B2111" t="s">
        <v>24</v>
      </c>
      <c r="C2111" t="s">
        <v>32</v>
      </c>
      <c r="D2111" t="s">
        <v>58</v>
      </c>
      <c r="E2111">
        <v>11</v>
      </c>
      <c r="F2111" t="s">
        <v>37</v>
      </c>
      <c r="G2111">
        <v>100</v>
      </c>
      <c r="H2111" t="s">
        <v>27</v>
      </c>
      <c r="I2111" t="s">
        <v>38</v>
      </c>
      <c r="J2111" t="s">
        <v>59</v>
      </c>
      <c r="K2111" t="s">
        <v>30</v>
      </c>
      <c r="L2111" t="s">
        <v>31</v>
      </c>
      <c r="M2111">
        <v>3</v>
      </c>
      <c r="N2111" t="s">
        <v>32</v>
      </c>
      <c r="O2111" t="s">
        <v>33</v>
      </c>
      <c r="P2111">
        <v>20</v>
      </c>
      <c r="Q2111">
        <v>336350.64120000001</v>
      </c>
      <c r="R2111">
        <v>3064505.1987999999</v>
      </c>
      <c r="S2111">
        <v>336367.89880000002</v>
      </c>
      <c r="T2111">
        <v>3064515.307</v>
      </c>
      <c r="U2111">
        <v>0.02</v>
      </c>
    </row>
    <row r="2112" spans="1:21" x14ac:dyDescent="0.25">
      <c r="A2112">
        <v>2110</v>
      </c>
      <c r="B2112" t="s">
        <v>24</v>
      </c>
      <c r="C2112" t="s">
        <v>32</v>
      </c>
      <c r="D2112" t="s">
        <v>58</v>
      </c>
      <c r="E2112">
        <v>11</v>
      </c>
      <c r="F2112" t="s">
        <v>37</v>
      </c>
      <c r="G2112">
        <v>100</v>
      </c>
      <c r="H2112" t="s">
        <v>27</v>
      </c>
      <c r="I2112" t="s">
        <v>38</v>
      </c>
      <c r="J2112" t="s">
        <v>59</v>
      </c>
      <c r="K2112" t="s">
        <v>30</v>
      </c>
      <c r="L2112" t="s">
        <v>31</v>
      </c>
      <c r="M2112">
        <v>3</v>
      </c>
      <c r="N2112" t="s">
        <v>32</v>
      </c>
      <c r="O2112" t="s">
        <v>33</v>
      </c>
      <c r="P2112">
        <v>20.8826</v>
      </c>
      <c r="Q2112">
        <v>336367.89880000002</v>
      </c>
      <c r="R2112">
        <v>3064515.307</v>
      </c>
      <c r="S2112">
        <v>336387.56089999998</v>
      </c>
      <c r="T2112">
        <v>3064522.3415000001</v>
      </c>
      <c r="U2112">
        <v>2.0882999999999999E-2</v>
      </c>
    </row>
    <row r="2113" spans="1:21" x14ac:dyDescent="0.25">
      <c r="A2113">
        <v>2111</v>
      </c>
      <c r="B2113" t="s">
        <v>24</v>
      </c>
      <c r="C2113" t="s">
        <v>32</v>
      </c>
      <c r="D2113" t="s">
        <v>58</v>
      </c>
      <c r="E2113">
        <v>11</v>
      </c>
      <c r="F2113" t="s">
        <v>37</v>
      </c>
      <c r="G2113">
        <v>100</v>
      </c>
      <c r="H2113" t="s">
        <v>27</v>
      </c>
      <c r="I2113" t="s">
        <v>38</v>
      </c>
      <c r="J2113" t="s">
        <v>59</v>
      </c>
      <c r="K2113" t="s">
        <v>30</v>
      </c>
      <c r="L2113" t="s">
        <v>31</v>
      </c>
      <c r="M2113">
        <v>3</v>
      </c>
      <c r="N2113" t="s">
        <v>32</v>
      </c>
      <c r="O2113" t="s">
        <v>33</v>
      </c>
      <c r="P2113">
        <v>10.4251</v>
      </c>
      <c r="Q2113">
        <v>336387.56089999998</v>
      </c>
      <c r="R2113">
        <v>3064522.3415000001</v>
      </c>
      <c r="S2113">
        <v>336382.223948</v>
      </c>
      <c r="T2113">
        <v>3064531.2969200001</v>
      </c>
      <c r="U2113">
        <v>1.0425E-2</v>
      </c>
    </row>
    <row r="2114" spans="1:21" x14ac:dyDescent="0.25">
      <c r="A2114">
        <v>2112</v>
      </c>
      <c r="B2114" t="s">
        <v>24</v>
      </c>
      <c r="C2114" t="s">
        <v>32</v>
      </c>
      <c r="D2114" t="s">
        <v>58</v>
      </c>
      <c r="E2114">
        <v>11</v>
      </c>
      <c r="F2114" t="s">
        <v>37</v>
      </c>
      <c r="G2114">
        <v>100</v>
      </c>
      <c r="H2114" t="s">
        <v>27</v>
      </c>
      <c r="I2114" t="s">
        <v>38</v>
      </c>
      <c r="J2114" t="s">
        <v>59</v>
      </c>
      <c r="K2114" t="s">
        <v>30</v>
      </c>
      <c r="L2114" t="s">
        <v>31</v>
      </c>
      <c r="M2114">
        <v>3</v>
      </c>
      <c r="N2114" t="s">
        <v>32</v>
      </c>
      <c r="O2114" t="s">
        <v>33</v>
      </c>
      <c r="P2114">
        <v>2.4236499999999999</v>
      </c>
      <c r="Q2114">
        <v>336382.223948</v>
      </c>
      <c r="R2114">
        <v>3064531.2969200001</v>
      </c>
      <c r="S2114">
        <v>336380.98320000002</v>
      </c>
      <c r="T2114">
        <v>3064533.3788999999</v>
      </c>
      <c r="U2114">
        <v>2.4239999999999999E-3</v>
      </c>
    </row>
    <row r="2115" spans="1:21" x14ac:dyDescent="0.25">
      <c r="A2115">
        <v>2113</v>
      </c>
      <c r="B2115" t="s">
        <v>24</v>
      </c>
      <c r="C2115" t="s">
        <v>32</v>
      </c>
      <c r="D2115" t="s">
        <v>58</v>
      </c>
      <c r="E2115">
        <v>11</v>
      </c>
      <c r="F2115" t="s">
        <v>37</v>
      </c>
      <c r="G2115">
        <v>100</v>
      </c>
      <c r="H2115" t="s">
        <v>27</v>
      </c>
      <c r="I2115" t="s">
        <v>38</v>
      </c>
      <c r="J2115" t="s">
        <v>59</v>
      </c>
      <c r="K2115" t="s">
        <v>30</v>
      </c>
      <c r="L2115" t="s">
        <v>31</v>
      </c>
      <c r="M2115">
        <v>3</v>
      </c>
      <c r="N2115" t="s">
        <v>32</v>
      </c>
      <c r="O2115" t="s">
        <v>33</v>
      </c>
      <c r="P2115">
        <v>5.7180099999999996</v>
      </c>
      <c r="Q2115">
        <v>336380.98320000002</v>
      </c>
      <c r="R2115">
        <v>3064533.3788999999</v>
      </c>
      <c r="S2115">
        <v>336386.6728</v>
      </c>
      <c r="T2115">
        <v>3064533.9482</v>
      </c>
      <c r="U2115">
        <v>5.718E-3</v>
      </c>
    </row>
    <row r="2116" spans="1:21" x14ac:dyDescent="0.25">
      <c r="A2116">
        <v>2114</v>
      </c>
      <c r="B2116" t="s">
        <v>24</v>
      </c>
      <c r="C2116" t="s">
        <v>32</v>
      </c>
      <c r="D2116" t="s">
        <v>58</v>
      </c>
      <c r="E2116">
        <v>11</v>
      </c>
      <c r="F2116" t="s">
        <v>37</v>
      </c>
      <c r="G2116">
        <v>100</v>
      </c>
      <c r="H2116" t="s">
        <v>27</v>
      </c>
      <c r="I2116" t="s">
        <v>38</v>
      </c>
      <c r="J2116" t="s">
        <v>59</v>
      </c>
      <c r="K2116" t="s">
        <v>30</v>
      </c>
      <c r="L2116" t="s">
        <v>31</v>
      </c>
      <c r="M2116">
        <v>3</v>
      </c>
      <c r="N2116" t="s">
        <v>32</v>
      </c>
      <c r="O2116" t="s">
        <v>33</v>
      </c>
      <c r="P2116">
        <v>15.819800000000001</v>
      </c>
      <c r="Q2116">
        <v>336386.6728</v>
      </c>
      <c r="R2116">
        <v>3064533.9482</v>
      </c>
      <c r="S2116">
        <v>336402.41399999999</v>
      </c>
      <c r="T2116">
        <v>3064535.5233999998</v>
      </c>
      <c r="U2116">
        <v>1.5820000000000001E-2</v>
      </c>
    </row>
    <row r="2117" spans="1:21" x14ac:dyDescent="0.25">
      <c r="A2117">
        <v>2115</v>
      </c>
      <c r="B2117" t="s">
        <v>24</v>
      </c>
      <c r="C2117" t="s">
        <v>32</v>
      </c>
      <c r="D2117" t="s">
        <v>58</v>
      </c>
      <c r="E2117">
        <v>11</v>
      </c>
      <c r="F2117" t="s">
        <v>37</v>
      </c>
      <c r="G2117">
        <v>100</v>
      </c>
      <c r="H2117" t="s">
        <v>27</v>
      </c>
      <c r="I2117" t="s">
        <v>38</v>
      </c>
      <c r="J2117" t="s">
        <v>59</v>
      </c>
      <c r="K2117" t="s">
        <v>30</v>
      </c>
      <c r="L2117" t="s">
        <v>31</v>
      </c>
      <c r="M2117">
        <v>3</v>
      </c>
      <c r="N2117" t="s">
        <v>32</v>
      </c>
      <c r="O2117" t="s">
        <v>33</v>
      </c>
      <c r="P2117">
        <v>24.576599999999999</v>
      </c>
      <c r="Q2117">
        <v>336402.41399999999</v>
      </c>
      <c r="R2117">
        <v>3064535.5233999998</v>
      </c>
      <c r="S2117">
        <v>336426.66680000001</v>
      </c>
      <c r="T2117">
        <v>3064531.5474</v>
      </c>
      <c r="U2117">
        <v>2.4577000000000002E-2</v>
      </c>
    </row>
    <row r="2118" spans="1:21" x14ac:dyDescent="0.25">
      <c r="A2118">
        <v>2116</v>
      </c>
      <c r="B2118" t="s">
        <v>24</v>
      </c>
      <c r="C2118" t="s">
        <v>32</v>
      </c>
      <c r="D2118" t="s">
        <v>58</v>
      </c>
      <c r="E2118">
        <v>11</v>
      </c>
      <c r="F2118" t="s">
        <v>37</v>
      </c>
      <c r="G2118">
        <v>100</v>
      </c>
      <c r="H2118" t="s">
        <v>27</v>
      </c>
      <c r="I2118" t="s">
        <v>38</v>
      </c>
      <c r="J2118" t="s">
        <v>59</v>
      </c>
      <c r="K2118" t="s">
        <v>30</v>
      </c>
      <c r="L2118" t="s">
        <v>31</v>
      </c>
      <c r="M2118">
        <v>3</v>
      </c>
      <c r="N2118" t="s">
        <v>32</v>
      </c>
      <c r="O2118" t="s">
        <v>33</v>
      </c>
      <c r="P2118">
        <v>17.344899999999999</v>
      </c>
      <c r="Q2118">
        <v>336426.66680000001</v>
      </c>
      <c r="R2118">
        <v>3064531.5474</v>
      </c>
      <c r="S2118">
        <v>336443.42219999997</v>
      </c>
      <c r="T2118">
        <v>3064527.0639999998</v>
      </c>
      <c r="U2118">
        <v>1.7344999999999999E-2</v>
      </c>
    </row>
    <row r="2119" spans="1:21" x14ac:dyDescent="0.25">
      <c r="A2119">
        <v>2117</v>
      </c>
      <c r="B2119" t="s">
        <v>24</v>
      </c>
      <c r="C2119" t="s">
        <v>32</v>
      </c>
      <c r="D2119" t="s">
        <v>58</v>
      </c>
      <c r="E2119">
        <v>11</v>
      </c>
      <c r="F2119" t="s">
        <v>37</v>
      </c>
      <c r="G2119">
        <v>100</v>
      </c>
      <c r="H2119" t="s">
        <v>27</v>
      </c>
      <c r="I2119" t="s">
        <v>38</v>
      </c>
      <c r="J2119" t="s">
        <v>59</v>
      </c>
      <c r="K2119" t="s">
        <v>30</v>
      </c>
      <c r="L2119" t="s">
        <v>31</v>
      </c>
      <c r="M2119">
        <v>3</v>
      </c>
      <c r="N2119" t="s">
        <v>32</v>
      </c>
      <c r="O2119" t="s">
        <v>33</v>
      </c>
      <c r="P2119">
        <v>19.426500000000001</v>
      </c>
      <c r="Q2119">
        <v>336443.42219999997</v>
      </c>
      <c r="R2119">
        <v>3064527.0639999998</v>
      </c>
      <c r="S2119">
        <v>336462.3174</v>
      </c>
      <c r="T2119">
        <v>3064522.5518</v>
      </c>
      <c r="U2119">
        <v>1.9425999999999999E-2</v>
      </c>
    </row>
    <row r="2120" spans="1:21" x14ac:dyDescent="0.25">
      <c r="A2120">
        <v>2118</v>
      </c>
      <c r="B2120" t="s">
        <v>24</v>
      </c>
      <c r="C2120" t="s">
        <v>32</v>
      </c>
      <c r="D2120" t="s">
        <v>58</v>
      </c>
      <c r="E2120">
        <v>11</v>
      </c>
      <c r="F2120" t="s">
        <v>37</v>
      </c>
      <c r="G2120">
        <v>100</v>
      </c>
      <c r="H2120" t="s">
        <v>27</v>
      </c>
      <c r="I2120" t="s">
        <v>38</v>
      </c>
      <c r="J2120" t="s">
        <v>59</v>
      </c>
      <c r="K2120" t="s">
        <v>30</v>
      </c>
      <c r="L2120" t="s">
        <v>31</v>
      </c>
      <c r="M2120">
        <v>3</v>
      </c>
      <c r="N2120" t="s">
        <v>32</v>
      </c>
      <c r="O2120" t="s">
        <v>33</v>
      </c>
      <c r="P2120">
        <v>19.1097</v>
      </c>
      <c r="Q2120">
        <v>336462.3174</v>
      </c>
      <c r="R2120">
        <v>3064522.5518</v>
      </c>
      <c r="S2120">
        <v>336481.3026</v>
      </c>
      <c r="T2120">
        <v>3064524.7294000001</v>
      </c>
      <c r="U2120">
        <v>1.9109999999999999E-2</v>
      </c>
    </row>
    <row r="2121" spans="1:21" x14ac:dyDescent="0.25">
      <c r="A2121">
        <v>2119</v>
      </c>
      <c r="B2121" t="s">
        <v>24</v>
      </c>
      <c r="C2121" t="s">
        <v>32</v>
      </c>
      <c r="D2121" t="s">
        <v>58</v>
      </c>
      <c r="E2121">
        <v>11</v>
      </c>
      <c r="F2121" t="s">
        <v>37</v>
      </c>
      <c r="G2121">
        <v>100</v>
      </c>
      <c r="H2121" t="s">
        <v>27</v>
      </c>
      <c r="I2121" t="s">
        <v>38</v>
      </c>
      <c r="J2121" t="s">
        <v>59</v>
      </c>
      <c r="K2121" t="s">
        <v>30</v>
      </c>
      <c r="L2121" t="s">
        <v>31</v>
      </c>
      <c r="M2121">
        <v>3</v>
      </c>
      <c r="N2121" t="s">
        <v>32</v>
      </c>
      <c r="O2121" t="s">
        <v>33</v>
      </c>
      <c r="P2121">
        <v>17.4925</v>
      </c>
      <c r="Q2121">
        <v>336481.3026</v>
      </c>
      <c r="R2121">
        <v>3064524.7294000001</v>
      </c>
      <c r="S2121">
        <v>336497.10009999998</v>
      </c>
      <c r="T2121">
        <v>3064517.2176000001</v>
      </c>
      <c r="U2121">
        <v>1.7493000000000002E-2</v>
      </c>
    </row>
    <row r="2122" spans="1:21" x14ac:dyDescent="0.25">
      <c r="A2122">
        <v>2120</v>
      </c>
      <c r="B2122" t="s">
        <v>24</v>
      </c>
      <c r="C2122" t="s">
        <v>32</v>
      </c>
      <c r="D2122" t="s">
        <v>58</v>
      </c>
      <c r="E2122">
        <v>11</v>
      </c>
      <c r="F2122" t="s">
        <v>37</v>
      </c>
      <c r="G2122">
        <v>100</v>
      </c>
      <c r="H2122" t="s">
        <v>27</v>
      </c>
      <c r="I2122" t="s">
        <v>38</v>
      </c>
      <c r="J2122" t="s">
        <v>59</v>
      </c>
      <c r="K2122" t="s">
        <v>30</v>
      </c>
      <c r="L2122" t="s">
        <v>31</v>
      </c>
      <c r="M2122">
        <v>3</v>
      </c>
      <c r="N2122" t="s">
        <v>32</v>
      </c>
      <c r="O2122" t="s">
        <v>33</v>
      </c>
      <c r="P2122">
        <v>14.7712</v>
      </c>
      <c r="Q2122">
        <v>336497.10009999998</v>
      </c>
      <c r="R2122">
        <v>3064517.2176000001</v>
      </c>
      <c r="S2122">
        <v>336508.59340000001</v>
      </c>
      <c r="T2122">
        <v>3064507.9389999998</v>
      </c>
      <c r="U2122">
        <v>1.4770999999999999E-2</v>
      </c>
    </row>
    <row r="2123" spans="1:21" x14ac:dyDescent="0.25">
      <c r="A2123">
        <v>2121</v>
      </c>
      <c r="B2123" t="s">
        <v>24</v>
      </c>
      <c r="C2123" t="s">
        <v>32</v>
      </c>
      <c r="D2123" t="s">
        <v>58</v>
      </c>
      <c r="E2123">
        <v>11</v>
      </c>
      <c r="F2123" t="s">
        <v>37</v>
      </c>
      <c r="G2123">
        <v>100</v>
      </c>
      <c r="H2123" t="s">
        <v>27</v>
      </c>
      <c r="I2123" t="s">
        <v>38</v>
      </c>
      <c r="J2123" t="s">
        <v>59</v>
      </c>
      <c r="K2123" t="s">
        <v>30</v>
      </c>
      <c r="L2123" t="s">
        <v>31</v>
      </c>
      <c r="M2123">
        <v>3</v>
      </c>
      <c r="N2123" t="s">
        <v>32</v>
      </c>
      <c r="O2123" t="s">
        <v>33</v>
      </c>
      <c r="P2123">
        <v>20.8827</v>
      </c>
      <c r="Q2123">
        <v>336508.59340000001</v>
      </c>
      <c r="R2123">
        <v>3064507.9389999998</v>
      </c>
      <c r="S2123">
        <v>336528.25550000003</v>
      </c>
      <c r="T2123">
        <v>3064514.9737</v>
      </c>
      <c r="U2123">
        <v>2.0882999999999999E-2</v>
      </c>
    </row>
    <row r="2124" spans="1:21" x14ac:dyDescent="0.25">
      <c r="A2124">
        <v>2122</v>
      </c>
      <c r="B2124" t="s">
        <v>24</v>
      </c>
      <c r="C2124" t="s">
        <v>32</v>
      </c>
      <c r="D2124" t="s">
        <v>58</v>
      </c>
      <c r="E2124">
        <v>11</v>
      </c>
      <c r="F2124" t="s">
        <v>37</v>
      </c>
      <c r="G2124">
        <v>100</v>
      </c>
      <c r="H2124" t="s">
        <v>27</v>
      </c>
      <c r="I2124" t="s">
        <v>38</v>
      </c>
      <c r="J2124" t="s">
        <v>59</v>
      </c>
      <c r="K2124" t="s">
        <v>30</v>
      </c>
      <c r="L2124" t="s">
        <v>31</v>
      </c>
      <c r="M2124">
        <v>3</v>
      </c>
      <c r="N2124" t="s">
        <v>32</v>
      </c>
      <c r="O2124" t="s">
        <v>33</v>
      </c>
      <c r="P2124">
        <v>20.259399999999999</v>
      </c>
      <c r="Q2124">
        <v>336528.25550000003</v>
      </c>
      <c r="R2124">
        <v>3064514.9737</v>
      </c>
      <c r="S2124">
        <v>336548.45529999997</v>
      </c>
      <c r="T2124">
        <v>3064516.5268000001</v>
      </c>
      <c r="U2124">
        <v>2.0258999999999999E-2</v>
      </c>
    </row>
    <row r="2125" spans="1:21" x14ac:dyDescent="0.25">
      <c r="A2125">
        <v>2123</v>
      </c>
      <c r="B2125" t="s">
        <v>24</v>
      </c>
      <c r="C2125" t="s">
        <v>32</v>
      </c>
      <c r="D2125" t="s">
        <v>58</v>
      </c>
      <c r="E2125">
        <v>11</v>
      </c>
      <c r="F2125" t="s">
        <v>37</v>
      </c>
      <c r="G2125">
        <v>100</v>
      </c>
      <c r="H2125" t="s">
        <v>27</v>
      </c>
      <c r="I2125" t="s">
        <v>38</v>
      </c>
      <c r="J2125" t="s">
        <v>59</v>
      </c>
      <c r="K2125" t="s">
        <v>30</v>
      </c>
      <c r="L2125" t="s">
        <v>31</v>
      </c>
      <c r="M2125">
        <v>3</v>
      </c>
      <c r="N2125" t="s">
        <v>32</v>
      </c>
      <c r="O2125" t="s">
        <v>33</v>
      </c>
      <c r="P2125">
        <v>29.253699999999998</v>
      </c>
      <c r="Q2125">
        <v>336548.45529999997</v>
      </c>
      <c r="R2125">
        <v>3064516.5268000001</v>
      </c>
      <c r="S2125">
        <v>336577.26329999999</v>
      </c>
      <c r="T2125">
        <v>3064521.6137999999</v>
      </c>
      <c r="U2125">
        <v>2.9253999999999999E-2</v>
      </c>
    </row>
    <row r="2126" spans="1:21" x14ac:dyDescent="0.25">
      <c r="A2126">
        <v>2124</v>
      </c>
      <c r="B2126" t="s">
        <v>24</v>
      </c>
      <c r="C2126" t="s">
        <v>32</v>
      </c>
      <c r="D2126" t="s">
        <v>58</v>
      </c>
      <c r="E2126">
        <v>11</v>
      </c>
      <c r="F2126" t="s">
        <v>37</v>
      </c>
      <c r="G2126">
        <v>100</v>
      </c>
      <c r="H2126" t="s">
        <v>27</v>
      </c>
      <c r="I2126" t="s">
        <v>38</v>
      </c>
      <c r="J2126" t="s">
        <v>59</v>
      </c>
      <c r="K2126" t="s">
        <v>30</v>
      </c>
      <c r="L2126" t="s">
        <v>31</v>
      </c>
      <c r="M2126">
        <v>3</v>
      </c>
      <c r="N2126" t="s">
        <v>32</v>
      </c>
      <c r="O2126" t="s">
        <v>33</v>
      </c>
      <c r="P2126">
        <v>8.2652099999999997</v>
      </c>
      <c r="Q2126">
        <v>336577.26329999999</v>
      </c>
      <c r="R2126">
        <v>3064521.6137999999</v>
      </c>
      <c r="S2126">
        <v>336585.46120000002</v>
      </c>
      <c r="T2126">
        <v>3064522.6664999998</v>
      </c>
      <c r="U2126">
        <v>8.2649999999999998E-3</v>
      </c>
    </row>
    <row r="2127" spans="1:21" x14ac:dyDescent="0.25">
      <c r="A2127">
        <v>2125</v>
      </c>
      <c r="B2127" t="s">
        <v>24</v>
      </c>
      <c r="C2127" t="s">
        <v>32</v>
      </c>
      <c r="D2127" t="s">
        <v>58</v>
      </c>
      <c r="E2127">
        <v>11</v>
      </c>
      <c r="F2127" t="s">
        <v>37</v>
      </c>
      <c r="G2127">
        <v>100</v>
      </c>
      <c r="H2127" t="s">
        <v>27</v>
      </c>
      <c r="I2127" t="s">
        <v>38</v>
      </c>
      <c r="J2127" t="s">
        <v>59</v>
      </c>
      <c r="K2127" t="s">
        <v>30</v>
      </c>
      <c r="L2127" t="s">
        <v>31</v>
      </c>
      <c r="M2127">
        <v>3</v>
      </c>
      <c r="N2127" t="s">
        <v>32</v>
      </c>
      <c r="O2127" t="s">
        <v>33</v>
      </c>
      <c r="P2127">
        <v>9.0267199999999992</v>
      </c>
      <c r="Q2127">
        <v>336585.46120000002</v>
      </c>
      <c r="R2127">
        <v>3064522.6664999998</v>
      </c>
      <c r="S2127">
        <v>336594.41440000001</v>
      </c>
      <c r="T2127">
        <v>3064523.8161999998</v>
      </c>
      <c r="U2127">
        <v>9.0270000000000003E-3</v>
      </c>
    </row>
    <row r="2128" spans="1:21" x14ac:dyDescent="0.25">
      <c r="A2128">
        <v>2126</v>
      </c>
      <c r="B2128" t="s">
        <v>24</v>
      </c>
      <c r="C2128" t="s">
        <v>32</v>
      </c>
      <c r="D2128" t="s">
        <v>58</v>
      </c>
      <c r="E2128">
        <v>11</v>
      </c>
      <c r="F2128" t="s">
        <v>37</v>
      </c>
      <c r="G2128">
        <v>100</v>
      </c>
      <c r="H2128" t="s">
        <v>27</v>
      </c>
      <c r="I2128" t="s">
        <v>38</v>
      </c>
      <c r="J2128" t="s">
        <v>59</v>
      </c>
      <c r="K2128" t="s">
        <v>30</v>
      </c>
      <c r="L2128" t="s">
        <v>31</v>
      </c>
      <c r="M2128">
        <v>3</v>
      </c>
      <c r="N2128" t="s">
        <v>32</v>
      </c>
      <c r="O2128" t="s">
        <v>33</v>
      </c>
      <c r="P2128">
        <v>19.902999999999999</v>
      </c>
      <c r="Q2128">
        <v>336594.41440000001</v>
      </c>
      <c r="R2128">
        <v>3064523.8161999998</v>
      </c>
      <c r="S2128">
        <v>336614.02730000002</v>
      </c>
      <c r="T2128">
        <v>3064527.2020999999</v>
      </c>
      <c r="U2128">
        <v>1.9903000000000001E-2</v>
      </c>
    </row>
    <row r="2129" spans="1:21" x14ac:dyDescent="0.25">
      <c r="A2129">
        <v>2127</v>
      </c>
      <c r="B2129" t="s">
        <v>24</v>
      </c>
      <c r="C2129" t="s">
        <v>32</v>
      </c>
      <c r="D2129" t="s">
        <v>58</v>
      </c>
      <c r="E2129">
        <v>11</v>
      </c>
      <c r="F2129" t="s">
        <v>37</v>
      </c>
      <c r="G2129">
        <v>100</v>
      </c>
      <c r="H2129" t="s">
        <v>27</v>
      </c>
      <c r="I2129" t="s">
        <v>38</v>
      </c>
      <c r="J2129" t="s">
        <v>59</v>
      </c>
      <c r="K2129" t="s">
        <v>30</v>
      </c>
      <c r="L2129" t="s">
        <v>31</v>
      </c>
      <c r="M2129">
        <v>3</v>
      </c>
      <c r="N2129" t="s">
        <v>32</v>
      </c>
      <c r="O2129" t="s">
        <v>33</v>
      </c>
      <c r="P2129">
        <v>23.305700000000002</v>
      </c>
      <c r="Q2129">
        <v>336614.02730000002</v>
      </c>
      <c r="R2129">
        <v>3064527.2020999999</v>
      </c>
      <c r="S2129">
        <v>336637.28389999998</v>
      </c>
      <c r="T2129">
        <v>3064528.7143000001</v>
      </c>
      <c r="U2129">
        <v>2.3306E-2</v>
      </c>
    </row>
    <row r="2130" spans="1:21" x14ac:dyDescent="0.25">
      <c r="A2130">
        <v>2128</v>
      </c>
      <c r="B2130" t="s">
        <v>24</v>
      </c>
      <c r="C2130" t="s">
        <v>32</v>
      </c>
      <c r="D2130" t="s">
        <v>58</v>
      </c>
      <c r="E2130">
        <v>11</v>
      </c>
      <c r="F2130" t="s">
        <v>37</v>
      </c>
      <c r="G2130">
        <v>100</v>
      </c>
      <c r="H2130" t="s">
        <v>27</v>
      </c>
      <c r="I2130" t="s">
        <v>38</v>
      </c>
      <c r="J2130" t="s">
        <v>59</v>
      </c>
      <c r="K2130" t="s">
        <v>30</v>
      </c>
      <c r="L2130" t="s">
        <v>31</v>
      </c>
      <c r="M2130">
        <v>3</v>
      </c>
      <c r="N2130" t="s">
        <v>32</v>
      </c>
      <c r="O2130" t="s">
        <v>33</v>
      </c>
      <c r="P2130">
        <v>22.8262</v>
      </c>
      <c r="Q2130">
        <v>336637.28389999998</v>
      </c>
      <c r="R2130">
        <v>3064528.7143000001</v>
      </c>
      <c r="S2130">
        <v>336659.94549999997</v>
      </c>
      <c r="T2130">
        <v>3064531.4509999999</v>
      </c>
      <c r="U2130">
        <v>2.2825999999999999E-2</v>
      </c>
    </row>
    <row r="2131" spans="1:21" x14ac:dyDescent="0.25">
      <c r="A2131">
        <v>2129</v>
      </c>
      <c r="B2131" t="s">
        <v>24</v>
      </c>
      <c r="C2131" t="s">
        <v>32</v>
      </c>
      <c r="D2131" t="s">
        <v>58</v>
      </c>
      <c r="E2131">
        <v>11</v>
      </c>
      <c r="F2131" t="s">
        <v>37</v>
      </c>
      <c r="G2131">
        <v>100</v>
      </c>
      <c r="H2131" t="s">
        <v>27</v>
      </c>
      <c r="I2131" t="s">
        <v>38</v>
      </c>
      <c r="J2131" t="s">
        <v>59</v>
      </c>
      <c r="K2131" t="s">
        <v>30</v>
      </c>
      <c r="L2131" t="s">
        <v>31</v>
      </c>
      <c r="M2131">
        <v>3</v>
      </c>
      <c r="N2131" t="s">
        <v>32</v>
      </c>
      <c r="O2131" t="s">
        <v>33</v>
      </c>
      <c r="P2131">
        <v>19.603400000000001</v>
      </c>
      <c r="Q2131">
        <v>336659.94549999997</v>
      </c>
      <c r="R2131">
        <v>3064531.4509999999</v>
      </c>
      <c r="S2131">
        <v>336679.49300000002</v>
      </c>
      <c r="T2131">
        <v>3064529.9717000001</v>
      </c>
      <c r="U2131">
        <v>1.9602999999999999E-2</v>
      </c>
    </row>
    <row r="2132" spans="1:21" x14ac:dyDescent="0.25">
      <c r="A2132">
        <v>2130</v>
      </c>
      <c r="B2132" t="s">
        <v>24</v>
      </c>
      <c r="C2132" t="s">
        <v>32</v>
      </c>
      <c r="D2132" t="s">
        <v>58</v>
      </c>
      <c r="E2132">
        <v>11</v>
      </c>
      <c r="F2132" t="s">
        <v>37</v>
      </c>
      <c r="G2132">
        <v>100</v>
      </c>
      <c r="H2132" t="s">
        <v>27</v>
      </c>
      <c r="I2132" t="s">
        <v>38</v>
      </c>
      <c r="J2132" t="s">
        <v>59</v>
      </c>
      <c r="K2132" t="s">
        <v>30</v>
      </c>
      <c r="L2132" t="s">
        <v>31</v>
      </c>
      <c r="M2132">
        <v>3</v>
      </c>
      <c r="N2132" t="s">
        <v>32</v>
      </c>
      <c r="O2132" t="s">
        <v>33</v>
      </c>
      <c r="P2132">
        <v>24.727699999999999</v>
      </c>
      <c r="Q2132">
        <v>336679.49300000002</v>
      </c>
      <c r="R2132">
        <v>3064529.9717000001</v>
      </c>
      <c r="S2132">
        <v>336703.99680000002</v>
      </c>
      <c r="T2132">
        <v>3064533.2921000002</v>
      </c>
      <c r="U2132">
        <v>2.4728E-2</v>
      </c>
    </row>
    <row r="2133" spans="1:21" x14ac:dyDescent="0.25">
      <c r="A2133">
        <v>2131</v>
      </c>
      <c r="B2133" t="s">
        <v>24</v>
      </c>
      <c r="C2133" t="s">
        <v>32</v>
      </c>
      <c r="D2133" t="s">
        <v>58</v>
      </c>
      <c r="E2133">
        <v>11</v>
      </c>
      <c r="F2133" t="s">
        <v>37</v>
      </c>
      <c r="G2133">
        <v>100</v>
      </c>
      <c r="H2133" t="s">
        <v>27</v>
      </c>
      <c r="I2133" t="s">
        <v>38</v>
      </c>
      <c r="J2133" t="s">
        <v>59</v>
      </c>
      <c r="K2133" t="s">
        <v>30</v>
      </c>
      <c r="L2133" t="s">
        <v>31</v>
      </c>
      <c r="M2133">
        <v>3</v>
      </c>
      <c r="N2133" t="s">
        <v>32</v>
      </c>
      <c r="O2133" t="s">
        <v>33</v>
      </c>
      <c r="P2133">
        <v>23.234100000000002</v>
      </c>
      <c r="Q2133">
        <v>336703.99680000002</v>
      </c>
      <c r="R2133">
        <v>3064533.2921000002</v>
      </c>
      <c r="S2133">
        <v>336727.22879999998</v>
      </c>
      <c r="T2133">
        <v>3064532.9799000002</v>
      </c>
      <c r="U2133">
        <v>2.3234000000000001E-2</v>
      </c>
    </row>
    <row r="2134" spans="1:21" x14ac:dyDescent="0.25">
      <c r="A2134">
        <v>2132</v>
      </c>
      <c r="B2134" t="s">
        <v>24</v>
      </c>
      <c r="C2134" t="s">
        <v>32</v>
      </c>
      <c r="D2134" t="s">
        <v>58</v>
      </c>
      <c r="E2134">
        <v>11</v>
      </c>
      <c r="F2134" t="s">
        <v>37</v>
      </c>
      <c r="G2134">
        <v>100</v>
      </c>
      <c r="H2134" t="s">
        <v>27</v>
      </c>
      <c r="I2134" t="s">
        <v>38</v>
      </c>
      <c r="J2134" t="s">
        <v>59</v>
      </c>
      <c r="K2134" t="s">
        <v>30</v>
      </c>
      <c r="L2134" t="s">
        <v>31</v>
      </c>
      <c r="M2134">
        <v>3</v>
      </c>
      <c r="N2134" t="s">
        <v>32</v>
      </c>
      <c r="O2134" t="s">
        <v>33</v>
      </c>
      <c r="P2134">
        <v>11.759600000000001</v>
      </c>
      <c r="Q2134">
        <v>336727.22879999998</v>
      </c>
      <c r="R2134">
        <v>3064532.9799000002</v>
      </c>
      <c r="S2134">
        <v>336738.86940000003</v>
      </c>
      <c r="T2134">
        <v>3064534.6483</v>
      </c>
      <c r="U2134">
        <v>1.176E-2</v>
      </c>
    </row>
    <row r="2135" spans="1:21" x14ac:dyDescent="0.25">
      <c r="A2135">
        <v>2133</v>
      </c>
      <c r="B2135" t="s">
        <v>24</v>
      </c>
      <c r="C2135" t="s">
        <v>32</v>
      </c>
      <c r="D2135" t="s">
        <v>58</v>
      </c>
      <c r="E2135">
        <v>11</v>
      </c>
      <c r="F2135" t="s">
        <v>37</v>
      </c>
      <c r="G2135">
        <v>100</v>
      </c>
      <c r="H2135" t="s">
        <v>27</v>
      </c>
      <c r="I2135" t="s">
        <v>38</v>
      </c>
      <c r="J2135" t="s">
        <v>59</v>
      </c>
      <c r="K2135" t="s">
        <v>30</v>
      </c>
      <c r="L2135" t="s">
        <v>31</v>
      </c>
      <c r="M2135">
        <v>3</v>
      </c>
      <c r="N2135" t="s">
        <v>32</v>
      </c>
      <c r="O2135" t="s">
        <v>33</v>
      </c>
      <c r="P2135">
        <v>16.86</v>
      </c>
      <c r="Q2135">
        <v>336738.86940000003</v>
      </c>
      <c r="R2135">
        <v>3064534.6483</v>
      </c>
      <c r="S2135">
        <v>336750.04560000001</v>
      </c>
      <c r="T2135">
        <v>3064547.2718000002</v>
      </c>
      <c r="U2135">
        <v>1.686E-2</v>
      </c>
    </row>
    <row r="2136" spans="1:21" x14ac:dyDescent="0.25">
      <c r="A2136">
        <v>2134</v>
      </c>
      <c r="B2136" t="s">
        <v>24</v>
      </c>
      <c r="C2136" t="s">
        <v>32</v>
      </c>
      <c r="D2136" t="s">
        <v>58</v>
      </c>
      <c r="E2136">
        <v>11</v>
      </c>
      <c r="F2136" t="s">
        <v>37</v>
      </c>
      <c r="G2136">
        <v>100</v>
      </c>
      <c r="H2136" t="s">
        <v>27</v>
      </c>
      <c r="I2136" t="s">
        <v>38</v>
      </c>
      <c r="J2136" t="s">
        <v>59</v>
      </c>
      <c r="K2136" t="s">
        <v>30</v>
      </c>
      <c r="L2136" t="s">
        <v>31</v>
      </c>
      <c r="M2136">
        <v>3</v>
      </c>
      <c r="N2136" t="s">
        <v>32</v>
      </c>
      <c r="O2136" t="s">
        <v>33</v>
      </c>
      <c r="P2136">
        <v>6.1443599999999998</v>
      </c>
      <c r="Q2136">
        <v>336750.04560000001</v>
      </c>
      <c r="R2136">
        <v>3064547.2718000002</v>
      </c>
      <c r="S2136">
        <v>336756.16739999998</v>
      </c>
      <c r="T2136">
        <v>3064547.7977999998</v>
      </c>
      <c r="U2136">
        <v>6.1440000000000002E-3</v>
      </c>
    </row>
    <row r="2137" spans="1:21" x14ac:dyDescent="0.25">
      <c r="A2137">
        <v>2135</v>
      </c>
      <c r="B2137" t="s">
        <v>24</v>
      </c>
      <c r="C2137" t="s">
        <v>32</v>
      </c>
      <c r="D2137" t="s">
        <v>58</v>
      </c>
      <c r="E2137">
        <v>11</v>
      </c>
      <c r="F2137" t="s">
        <v>37</v>
      </c>
      <c r="G2137">
        <v>100</v>
      </c>
      <c r="H2137" t="s">
        <v>27</v>
      </c>
      <c r="I2137" t="s">
        <v>38</v>
      </c>
      <c r="J2137" t="s">
        <v>59</v>
      </c>
      <c r="K2137" t="s">
        <v>30</v>
      </c>
      <c r="L2137" t="s">
        <v>31</v>
      </c>
      <c r="M2137">
        <v>3</v>
      </c>
      <c r="N2137" t="s">
        <v>32</v>
      </c>
      <c r="O2137" t="s">
        <v>33</v>
      </c>
      <c r="P2137">
        <v>1.2166600000000001</v>
      </c>
      <c r="Q2137">
        <v>336756.16739999998</v>
      </c>
      <c r="R2137">
        <v>3064547.7977999998</v>
      </c>
      <c r="S2137">
        <v>336756.029461</v>
      </c>
      <c r="T2137">
        <v>3064546.58898</v>
      </c>
      <c r="U2137">
        <v>1.217E-3</v>
      </c>
    </row>
    <row r="2138" spans="1:21" x14ac:dyDescent="0.25">
      <c r="A2138">
        <v>2136</v>
      </c>
      <c r="B2138" t="s">
        <v>24</v>
      </c>
      <c r="C2138" t="s">
        <v>32</v>
      </c>
      <c r="D2138" t="s">
        <v>58</v>
      </c>
      <c r="E2138">
        <v>11</v>
      </c>
      <c r="F2138" t="s">
        <v>37</v>
      </c>
      <c r="G2138">
        <v>100</v>
      </c>
      <c r="H2138" t="s">
        <v>27</v>
      </c>
      <c r="I2138" t="s">
        <v>38</v>
      </c>
      <c r="J2138" t="s">
        <v>59</v>
      </c>
      <c r="K2138" t="s">
        <v>30</v>
      </c>
      <c r="L2138" t="s">
        <v>31</v>
      </c>
      <c r="M2138">
        <v>3</v>
      </c>
      <c r="N2138" t="s">
        <v>32</v>
      </c>
      <c r="O2138" t="s">
        <v>33</v>
      </c>
      <c r="P2138">
        <v>17.121700000000001</v>
      </c>
      <c r="Q2138">
        <v>336756.029461</v>
      </c>
      <c r="R2138">
        <v>3064546.58898</v>
      </c>
      <c r="S2138">
        <v>336754.0883</v>
      </c>
      <c r="T2138">
        <v>3064529.5776999998</v>
      </c>
      <c r="U2138">
        <v>1.7121999999999998E-2</v>
      </c>
    </row>
    <row r="2139" spans="1:21" x14ac:dyDescent="0.25">
      <c r="A2139">
        <v>2137</v>
      </c>
      <c r="B2139" t="s">
        <v>24</v>
      </c>
      <c r="C2139" t="s">
        <v>32</v>
      </c>
      <c r="D2139" t="s">
        <v>58</v>
      </c>
      <c r="E2139">
        <v>11</v>
      </c>
      <c r="F2139" t="s">
        <v>37</v>
      </c>
      <c r="G2139">
        <v>100</v>
      </c>
      <c r="H2139" t="s">
        <v>27</v>
      </c>
      <c r="I2139" t="s">
        <v>38</v>
      </c>
      <c r="J2139" t="s">
        <v>59</v>
      </c>
      <c r="K2139" t="s">
        <v>30</v>
      </c>
      <c r="L2139" t="s">
        <v>31</v>
      </c>
      <c r="M2139">
        <v>3</v>
      </c>
      <c r="N2139" t="s">
        <v>32</v>
      </c>
      <c r="O2139" t="s">
        <v>33</v>
      </c>
      <c r="P2139">
        <v>21.895600000000002</v>
      </c>
      <c r="Q2139">
        <v>336754.0883</v>
      </c>
      <c r="R2139">
        <v>3064529.5776999998</v>
      </c>
      <c r="S2139">
        <v>336753.7942</v>
      </c>
      <c r="T2139">
        <v>3064507.6841000002</v>
      </c>
      <c r="U2139">
        <v>2.1895999999999999E-2</v>
      </c>
    </row>
    <row r="2140" spans="1:21" x14ac:dyDescent="0.25">
      <c r="A2140">
        <v>2138</v>
      </c>
      <c r="B2140" t="s">
        <v>24</v>
      </c>
      <c r="C2140" t="s">
        <v>32</v>
      </c>
      <c r="D2140" t="s">
        <v>58</v>
      </c>
      <c r="E2140">
        <v>11</v>
      </c>
      <c r="F2140" t="s">
        <v>37</v>
      </c>
      <c r="G2140">
        <v>100</v>
      </c>
      <c r="H2140" t="s">
        <v>27</v>
      </c>
      <c r="I2140" t="s">
        <v>38</v>
      </c>
      <c r="J2140" t="s">
        <v>59</v>
      </c>
      <c r="K2140" t="s">
        <v>30</v>
      </c>
      <c r="L2140" t="s">
        <v>31</v>
      </c>
      <c r="M2140">
        <v>3</v>
      </c>
      <c r="N2140" t="s">
        <v>32</v>
      </c>
      <c r="O2140" t="s">
        <v>33</v>
      </c>
      <c r="P2140">
        <v>19.548999999999999</v>
      </c>
      <c r="Q2140">
        <v>336753.7942</v>
      </c>
      <c r="R2140">
        <v>3064507.6841000002</v>
      </c>
      <c r="S2140">
        <v>336751.6986</v>
      </c>
      <c r="T2140">
        <v>3064488.2477000002</v>
      </c>
      <c r="U2140">
        <v>1.9549E-2</v>
      </c>
    </row>
    <row r="2141" spans="1:21" x14ac:dyDescent="0.25">
      <c r="A2141">
        <v>2139</v>
      </c>
      <c r="B2141" t="s">
        <v>24</v>
      </c>
      <c r="C2141" t="s">
        <v>32</v>
      </c>
      <c r="D2141" t="s">
        <v>58</v>
      </c>
      <c r="E2141">
        <v>11</v>
      </c>
      <c r="F2141" t="s">
        <v>37</v>
      </c>
      <c r="G2141">
        <v>100</v>
      </c>
      <c r="H2141" t="s">
        <v>27</v>
      </c>
      <c r="I2141" t="s">
        <v>38</v>
      </c>
      <c r="J2141" t="s">
        <v>59</v>
      </c>
      <c r="K2141" t="s">
        <v>30</v>
      </c>
      <c r="L2141" t="s">
        <v>31</v>
      </c>
      <c r="M2141">
        <v>3</v>
      </c>
      <c r="N2141" t="s">
        <v>32</v>
      </c>
      <c r="O2141" t="s">
        <v>33</v>
      </c>
      <c r="P2141">
        <v>17.648800000000001</v>
      </c>
      <c r="Q2141">
        <v>336751.6986</v>
      </c>
      <c r="R2141">
        <v>3064488.2477000002</v>
      </c>
      <c r="S2141">
        <v>336750.85029999999</v>
      </c>
      <c r="T2141">
        <v>3064470.6192999999</v>
      </c>
      <c r="U2141">
        <v>1.7649000000000001E-2</v>
      </c>
    </row>
    <row r="2142" spans="1:21" x14ac:dyDescent="0.25">
      <c r="A2142">
        <v>2140</v>
      </c>
      <c r="B2142" t="s">
        <v>24</v>
      </c>
      <c r="C2142" t="s">
        <v>32</v>
      </c>
      <c r="D2142" t="s">
        <v>58</v>
      </c>
      <c r="E2142">
        <v>11</v>
      </c>
      <c r="F2142" t="s">
        <v>37</v>
      </c>
      <c r="G2142">
        <v>100</v>
      </c>
      <c r="H2142" t="s">
        <v>27</v>
      </c>
      <c r="I2142" t="s">
        <v>38</v>
      </c>
      <c r="J2142" t="s">
        <v>59</v>
      </c>
      <c r="K2142" t="s">
        <v>30</v>
      </c>
      <c r="L2142" t="s">
        <v>31</v>
      </c>
      <c r="M2142">
        <v>3</v>
      </c>
      <c r="N2142" t="s">
        <v>32</v>
      </c>
      <c r="O2142" t="s">
        <v>33</v>
      </c>
      <c r="P2142">
        <v>20.688400000000001</v>
      </c>
      <c r="Q2142">
        <v>336750.85029999999</v>
      </c>
      <c r="R2142">
        <v>3064470.6192999999</v>
      </c>
      <c r="S2142">
        <v>336749.96120000002</v>
      </c>
      <c r="T2142">
        <v>3064449.95</v>
      </c>
      <c r="U2142">
        <v>2.0688000000000002E-2</v>
      </c>
    </row>
    <row r="2143" spans="1:21" x14ac:dyDescent="0.25">
      <c r="A2143">
        <v>2141</v>
      </c>
      <c r="B2143" t="s">
        <v>24</v>
      </c>
      <c r="C2143" t="s">
        <v>32</v>
      </c>
      <c r="D2143" t="s">
        <v>58</v>
      </c>
      <c r="E2143">
        <v>11</v>
      </c>
      <c r="F2143" t="s">
        <v>37</v>
      </c>
      <c r="G2143">
        <v>100</v>
      </c>
      <c r="H2143" t="s">
        <v>27</v>
      </c>
      <c r="I2143" t="s">
        <v>38</v>
      </c>
      <c r="J2143" t="s">
        <v>59</v>
      </c>
      <c r="K2143" t="s">
        <v>30</v>
      </c>
      <c r="L2143" t="s">
        <v>31</v>
      </c>
      <c r="M2143">
        <v>3</v>
      </c>
      <c r="N2143" t="s">
        <v>32</v>
      </c>
      <c r="O2143" t="s">
        <v>33</v>
      </c>
      <c r="P2143">
        <v>16.703900000000001</v>
      </c>
      <c r="Q2143">
        <v>336749.96120000002</v>
      </c>
      <c r="R2143">
        <v>3064449.95</v>
      </c>
      <c r="S2143">
        <v>336746.6838</v>
      </c>
      <c r="T2143">
        <v>3064433.5707999999</v>
      </c>
      <c r="U2143">
        <v>1.6704E-2</v>
      </c>
    </row>
    <row r="2144" spans="1:21" x14ac:dyDescent="0.25">
      <c r="A2144">
        <v>2142</v>
      </c>
      <c r="B2144" t="s">
        <v>24</v>
      </c>
      <c r="C2144" t="s">
        <v>32</v>
      </c>
      <c r="D2144" t="s">
        <v>58</v>
      </c>
      <c r="E2144">
        <v>11</v>
      </c>
      <c r="F2144" t="s">
        <v>37</v>
      </c>
      <c r="G2144">
        <v>100</v>
      </c>
      <c r="H2144" t="s">
        <v>27</v>
      </c>
      <c r="I2144" t="s">
        <v>38</v>
      </c>
      <c r="J2144" t="s">
        <v>59</v>
      </c>
      <c r="K2144" t="s">
        <v>30</v>
      </c>
      <c r="L2144" t="s">
        <v>31</v>
      </c>
      <c r="M2144">
        <v>3</v>
      </c>
      <c r="N2144" t="s">
        <v>32</v>
      </c>
      <c r="O2144" t="s">
        <v>33</v>
      </c>
      <c r="P2144">
        <v>18.287400000000002</v>
      </c>
      <c r="Q2144">
        <v>336746.6838</v>
      </c>
      <c r="R2144">
        <v>3064433.5707999999</v>
      </c>
      <c r="S2144">
        <v>336747.66139999998</v>
      </c>
      <c r="T2144">
        <v>3064415.3095</v>
      </c>
      <c r="U2144">
        <v>1.8287000000000001E-2</v>
      </c>
    </row>
    <row r="2145" spans="1:21" x14ac:dyDescent="0.25">
      <c r="A2145">
        <v>2143</v>
      </c>
      <c r="B2145" t="s">
        <v>24</v>
      </c>
      <c r="C2145" t="s">
        <v>32</v>
      </c>
      <c r="D2145" t="s">
        <v>58</v>
      </c>
      <c r="E2145">
        <v>11</v>
      </c>
      <c r="F2145" t="s">
        <v>37</v>
      </c>
      <c r="G2145">
        <v>100</v>
      </c>
      <c r="H2145" t="s">
        <v>27</v>
      </c>
      <c r="I2145" t="s">
        <v>38</v>
      </c>
      <c r="J2145" t="s">
        <v>59</v>
      </c>
      <c r="K2145" t="s">
        <v>30</v>
      </c>
      <c r="L2145" t="s">
        <v>31</v>
      </c>
      <c r="M2145">
        <v>3</v>
      </c>
      <c r="N2145" t="s">
        <v>32</v>
      </c>
      <c r="O2145" t="s">
        <v>33</v>
      </c>
      <c r="P2145">
        <v>18.0944</v>
      </c>
      <c r="Q2145">
        <v>336747.66139999998</v>
      </c>
      <c r="R2145">
        <v>3064415.3095</v>
      </c>
      <c r="S2145">
        <v>336747.41840000002</v>
      </c>
      <c r="T2145">
        <v>3064397.2167000002</v>
      </c>
      <c r="U2145">
        <v>1.8093999999999999E-2</v>
      </c>
    </row>
    <row r="2146" spans="1:21" x14ac:dyDescent="0.25">
      <c r="A2146">
        <v>2144</v>
      </c>
      <c r="B2146" t="s">
        <v>24</v>
      </c>
      <c r="C2146" t="s">
        <v>32</v>
      </c>
      <c r="D2146" t="s">
        <v>58</v>
      </c>
      <c r="E2146">
        <v>11</v>
      </c>
      <c r="F2146" t="s">
        <v>37</v>
      </c>
      <c r="G2146">
        <v>100</v>
      </c>
      <c r="H2146" t="s">
        <v>27</v>
      </c>
      <c r="I2146" t="s">
        <v>38</v>
      </c>
      <c r="J2146" t="s">
        <v>59</v>
      </c>
      <c r="K2146" t="s">
        <v>30</v>
      </c>
      <c r="L2146" t="s">
        <v>31</v>
      </c>
      <c r="M2146">
        <v>3</v>
      </c>
      <c r="N2146" t="s">
        <v>32</v>
      </c>
      <c r="O2146" t="s">
        <v>33</v>
      </c>
      <c r="P2146">
        <v>18.304099999999998</v>
      </c>
      <c r="Q2146">
        <v>336747.41840000002</v>
      </c>
      <c r="R2146">
        <v>3064397.2167000002</v>
      </c>
      <c r="S2146">
        <v>336752.07250000001</v>
      </c>
      <c r="T2146">
        <v>3064379.5142000001</v>
      </c>
      <c r="U2146">
        <v>1.8304000000000001E-2</v>
      </c>
    </row>
    <row r="2147" spans="1:21" x14ac:dyDescent="0.25">
      <c r="A2147">
        <v>2145</v>
      </c>
      <c r="B2147" t="s">
        <v>24</v>
      </c>
      <c r="C2147" t="s">
        <v>32</v>
      </c>
      <c r="D2147" t="s">
        <v>58</v>
      </c>
      <c r="E2147">
        <v>11</v>
      </c>
      <c r="F2147" t="s">
        <v>37</v>
      </c>
      <c r="G2147">
        <v>100</v>
      </c>
      <c r="H2147" t="s">
        <v>27</v>
      </c>
      <c r="I2147" t="s">
        <v>38</v>
      </c>
      <c r="J2147" t="s">
        <v>59</v>
      </c>
      <c r="K2147" t="s">
        <v>30</v>
      </c>
      <c r="L2147" t="s">
        <v>31</v>
      </c>
      <c r="M2147">
        <v>3</v>
      </c>
      <c r="N2147" t="s">
        <v>32</v>
      </c>
      <c r="O2147" t="s">
        <v>33</v>
      </c>
      <c r="P2147">
        <v>19.2043</v>
      </c>
      <c r="Q2147">
        <v>336752.07250000001</v>
      </c>
      <c r="R2147">
        <v>3064379.5142000001</v>
      </c>
      <c r="S2147">
        <v>336754.99119999999</v>
      </c>
      <c r="T2147">
        <v>3064360.5329999998</v>
      </c>
      <c r="U2147">
        <v>1.9203999999999999E-2</v>
      </c>
    </row>
    <row r="2148" spans="1:21" x14ac:dyDescent="0.25">
      <c r="A2148">
        <v>2146</v>
      </c>
      <c r="B2148" t="s">
        <v>24</v>
      </c>
      <c r="C2148" t="s">
        <v>32</v>
      </c>
      <c r="D2148" t="s">
        <v>58</v>
      </c>
      <c r="E2148">
        <v>11</v>
      </c>
      <c r="F2148" t="s">
        <v>37</v>
      </c>
      <c r="G2148">
        <v>100</v>
      </c>
      <c r="H2148" t="s">
        <v>27</v>
      </c>
      <c r="I2148" t="s">
        <v>38</v>
      </c>
      <c r="J2148" t="s">
        <v>59</v>
      </c>
      <c r="K2148" t="s">
        <v>30</v>
      </c>
      <c r="L2148" t="s">
        <v>31</v>
      </c>
      <c r="M2148">
        <v>3</v>
      </c>
      <c r="N2148" t="s">
        <v>32</v>
      </c>
      <c r="O2148" t="s">
        <v>33</v>
      </c>
      <c r="P2148">
        <v>2.99682</v>
      </c>
      <c r="Q2148">
        <v>336754.99119999999</v>
      </c>
      <c r="R2148">
        <v>3064360.5329999998</v>
      </c>
      <c r="S2148">
        <v>336755.44669999997</v>
      </c>
      <c r="T2148">
        <v>3064357.571</v>
      </c>
      <c r="U2148">
        <v>2.9970000000000001E-3</v>
      </c>
    </row>
    <row r="2149" spans="1:21" x14ac:dyDescent="0.25">
      <c r="A2149">
        <v>2147</v>
      </c>
      <c r="B2149" t="s">
        <v>24</v>
      </c>
      <c r="C2149" t="s">
        <v>32</v>
      </c>
      <c r="D2149" t="s">
        <v>58</v>
      </c>
      <c r="E2149">
        <v>11</v>
      </c>
      <c r="F2149" t="s">
        <v>37</v>
      </c>
      <c r="G2149">
        <v>100</v>
      </c>
      <c r="H2149" t="s">
        <v>27</v>
      </c>
      <c r="I2149" t="s">
        <v>38</v>
      </c>
      <c r="J2149" t="s">
        <v>59</v>
      </c>
      <c r="K2149" t="s">
        <v>30</v>
      </c>
      <c r="L2149" t="s">
        <v>31</v>
      </c>
      <c r="M2149">
        <v>3</v>
      </c>
      <c r="N2149" t="s">
        <v>32</v>
      </c>
      <c r="O2149" t="s">
        <v>33</v>
      </c>
      <c r="P2149">
        <v>25.205400000000001</v>
      </c>
      <c r="Q2149">
        <v>336755.44669999997</v>
      </c>
      <c r="R2149">
        <v>3064357.571</v>
      </c>
      <c r="S2149">
        <v>336758.78</v>
      </c>
      <c r="T2149">
        <v>3064332.5869999998</v>
      </c>
      <c r="U2149">
        <v>2.5205000000000002E-2</v>
      </c>
    </row>
    <row r="2150" spans="1:21" x14ac:dyDescent="0.25">
      <c r="A2150">
        <v>2148</v>
      </c>
      <c r="B2150" t="s">
        <v>24</v>
      </c>
      <c r="C2150" t="s">
        <v>32</v>
      </c>
      <c r="D2150" t="s">
        <v>58</v>
      </c>
      <c r="E2150">
        <v>11</v>
      </c>
      <c r="F2150" t="s">
        <v>37</v>
      </c>
      <c r="G2150">
        <v>100</v>
      </c>
      <c r="H2150" t="s">
        <v>27</v>
      </c>
      <c r="I2150" t="s">
        <v>38</v>
      </c>
      <c r="J2150" t="s">
        <v>59</v>
      </c>
      <c r="K2150" t="s">
        <v>30</v>
      </c>
      <c r="L2150" t="s">
        <v>31</v>
      </c>
      <c r="M2150">
        <v>3</v>
      </c>
      <c r="N2150" t="s">
        <v>32</v>
      </c>
      <c r="O2150" t="s">
        <v>33</v>
      </c>
      <c r="P2150">
        <v>24.3596</v>
      </c>
      <c r="Q2150">
        <v>336758.78</v>
      </c>
      <c r="R2150">
        <v>3064332.5869999998</v>
      </c>
      <c r="S2150">
        <v>336757.23050000001</v>
      </c>
      <c r="T2150">
        <v>3064308.2766999998</v>
      </c>
      <c r="U2150">
        <v>2.436E-2</v>
      </c>
    </row>
    <row r="2151" spans="1:21" x14ac:dyDescent="0.25">
      <c r="A2151">
        <v>2149</v>
      </c>
      <c r="B2151" t="s">
        <v>24</v>
      </c>
      <c r="C2151" t="s">
        <v>32</v>
      </c>
      <c r="D2151" t="s">
        <v>58</v>
      </c>
      <c r="E2151">
        <v>11</v>
      </c>
      <c r="F2151" t="s">
        <v>37</v>
      </c>
      <c r="G2151">
        <v>100</v>
      </c>
      <c r="H2151" t="s">
        <v>27</v>
      </c>
      <c r="I2151" t="s">
        <v>38</v>
      </c>
      <c r="J2151" t="s">
        <v>59</v>
      </c>
      <c r="K2151" t="s">
        <v>30</v>
      </c>
      <c r="L2151" t="s">
        <v>31</v>
      </c>
      <c r="M2151">
        <v>3</v>
      </c>
      <c r="N2151" t="s">
        <v>32</v>
      </c>
      <c r="O2151" t="s">
        <v>33</v>
      </c>
      <c r="P2151">
        <v>20.823699999999999</v>
      </c>
      <c r="Q2151">
        <v>336757.23050000001</v>
      </c>
      <c r="R2151">
        <v>3064308.2766999998</v>
      </c>
      <c r="S2151">
        <v>336754.50719999999</v>
      </c>
      <c r="T2151">
        <v>3064287.6318000001</v>
      </c>
      <c r="U2151">
        <v>2.0823999999999999E-2</v>
      </c>
    </row>
    <row r="2152" spans="1:21" x14ac:dyDescent="0.25">
      <c r="A2152">
        <v>2150</v>
      </c>
      <c r="B2152" t="s">
        <v>24</v>
      </c>
      <c r="C2152" t="s">
        <v>32</v>
      </c>
      <c r="D2152" t="s">
        <v>58</v>
      </c>
      <c r="E2152">
        <v>11</v>
      </c>
      <c r="F2152" t="s">
        <v>37</v>
      </c>
      <c r="G2152">
        <v>100</v>
      </c>
      <c r="H2152" t="s">
        <v>27</v>
      </c>
      <c r="I2152" t="s">
        <v>38</v>
      </c>
      <c r="J2152" t="s">
        <v>59</v>
      </c>
      <c r="K2152" t="s">
        <v>30</v>
      </c>
      <c r="L2152" t="s">
        <v>31</v>
      </c>
      <c r="M2152">
        <v>3</v>
      </c>
      <c r="N2152" t="s">
        <v>32</v>
      </c>
      <c r="O2152" t="s">
        <v>33</v>
      </c>
      <c r="P2152">
        <v>24.363299999999999</v>
      </c>
      <c r="Q2152">
        <v>336754.50719999999</v>
      </c>
      <c r="R2152">
        <v>3064287.6318000001</v>
      </c>
      <c r="S2152">
        <v>336747.46750000003</v>
      </c>
      <c r="T2152">
        <v>3064264.3076999998</v>
      </c>
      <c r="U2152">
        <v>2.4362999999999999E-2</v>
      </c>
    </row>
    <row r="2153" spans="1:21" x14ac:dyDescent="0.25">
      <c r="A2153">
        <v>2151</v>
      </c>
      <c r="B2153" t="s">
        <v>24</v>
      </c>
      <c r="C2153" t="s">
        <v>32</v>
      </c>
      <c r="D2153" t="s">
        <v>58</v>
      </c>
      <c r="E2153">
        <v>11</v>
      </c>
      <c r="F2153" t="s">
        <v>37</v>
      </c>
      <c r="G2153">
        <v>100</v>
      </c>
      <c r="H2153" t="s">
        <v>27</v>
      </c>
      <c r="I2153" t="s">
        <v>38</v>
      </c>
      <c r="J2153" t="s">
        <v>59</v>
      </c>
      <c r="K2153" t="s">
        <v>30</v>
      </c>
      <c r="L2153" t="s">
        <v>31</v>
      </c>
      <c r="M2153">
        <v>3</v>
      </c>
      <c r="N2153" t="s">
        <v>32</v>
      </c>
      <c r="O2153" t="s">
        <v>33</v>
      </c>
      <c r="P2153">
        <v>29.733699999999999</v>
      </c>
      <c r="Q2153">
        <v>336747.46750000003</v>
      </c>
      <c r="R2153">
        <v>3064264.3076999998</v>
      </c>
      <c r="S2153">
        <v>336735.48359999998</v>
      </c>
      <c r="T2153">
        <v>3064237.0959999999</v>
      </c>
      <c r="U2153">
        <v>2.9734E-2</v>
      </c>
    </row>
    <row r="2154" spans="1:21" x14ac:dyDescent="0.25">
      <c r="A2154">
        <v>2152</v>
      </c>
      <c r="B2154" t="s">
        <v>24</v>
      </c>
      <c r="C2154" t="s">
        <v>32</v>
      </c>
      <c r="D2154" t="s">
        <v>58</v>
      </c>
      <c r="E2154">
        <v>11</v>
      </c>
      <c r="F2154" t="s">
        <v>37</v>
      </c>
      <c r="G2154">
        <v>100</v>
      </c>
      <c r="H2154" t="s">
        <v>27</v>
      </c>
      <c r="I2154" t="s">
        <v>38</v>
      </c>
      <c r="J2154" t="s">
        <v>59</v>
      </c>
      <c r="K2154" t="s">
        <v>30</v>
      </c>
      <c r="L2154" t="s">
        <v>31</v>
      </c>
      <c r="M2154">
        <v>3</v>
      </c>
      <c r="N2154" t="s">
        <v>32</v>
      </c>
      <c r="O2154" t="s">
        <v>33</v>
      </c>
      <c r="P2154">
        <v>23.7194</v>
      </c>
      <c r="Q2154">
        <v>336735.48359999998</v>
      </c>
      <c r="R2154">
        <v>3064237.0959999999</v>
      </c>
      <c r="S2154">
        <v>336723.5895</v>
      </c>
      <c r="T2154">
        <v>3064216.5743</v>
      </c>
      <c r="U2154">
        <v>2.3719E-2</v>
      </c>
    </row>
    <row r="2155" spans="1:21" x14ac:dyDescent="0.25">
      <c r="A2155">
        <v>2153</v>
      </c>
      <c r="B2155" t="s">
        <v>24</v>
      </c>
      <c r="C2155" t="s">
        <v>32</v>
      </c>
      <c r="D2155" t="s">
        <v>58</v>
      </c>
      <c r="E2155">
        <v>11</v>
      </c>
      <c r="F2155" t="s">
        <v>37</v>
      </c>
      <c r="G2155">
        <v>100</v>
      </c>
      <c r="H2155" t="s">
        <v>27</v>
      </c>
      <c r="I2155" t="s">
        <v>38</v>
      </c>
      <c r="J2155" t="s">
        <v>59</v>
      </c>
      <c r="K2155" t="s">
        <v>30</v>
      </c>
      <c r="L2155" t="s">
        <v>31</v>
      </c>
      <c r="M2155">
        <v>3</v>
      </c>
      <c r="N2155" t="s">
        <v>32</v>
      </c>
      <c r="O2155" t="s">
        <v>33</v>
      </c>
      <c r="P2155">
        <v>24.341799999999999</v>
      </c>
      <c r="Q2155">
        <v>336723.5895</v>
      </c>
      <c r="R2155">
        <v>3064216.5743</v>
      </c>
      <c r="S2155">
        <v>336710.47259999998</v>
      </c>
      <c r="T2155">
        <v>3064196.0688999998</v>
      </c>
      <c r="U2155">
        <v>2.4341999999999999E-2</v>
      </c>
    </row>
    <row r="2156" spans="1:21" x14ac:dyDescent="0.25">
      <c r="A2156">
        <v>2154</v>
      </c>
      <c r="B2156" t="s">
        <v>24</v>
      </c>
      <c r="C2156" t="s">
        <v>32</v>
      </c>
      <c r="D2156" t="s">
        <v>58</v>
      </c>
      <c r="E2156">
        <v>11</v>
      </c>
      <c r="F2156" t="s">
        <v>37</v>
      </c>
      <c r="G2156">
        <v>100</v>
      </c>
      <c r="H2156" t="s">
        <v>27</v>
      </c>
      <c r="I2156" t="s">
        <v>38</v>
      </c>
      <c r="J2156" t="s">
        <v>59</v>
      </c>
      <c r="K2156" t="s">
        <v>30</v>
      </c>
      <c r="L2156" t="s">
        <v>31</v>
      </c>
      <c r="M2156">
        <v>3</v>
      </c>
      <c r="N2156" t="s">
        <v>32</v>
      </c>
      <c r="O2156" t="s">
        <v>33</v>
      </c>
      <c r="P2156">
        <v>22.603400000000001</v>
      </c>
      <c r="Q2156">
        <v>336710.47259999998</v>
      </c>
      <c r="R2156">
        <v>3064196.0688999998</v>
      </c>
      <c r="S2156">
        <v>336699.80940000003</v>
      </c>
      <c r="T2156">
        <v>3064176.1387999998</v>
      </c>
      <c r="U2156">
        <v>2.2603000000000002E-2</v>
      </c>
    </row>
    <row r="2157" spans="1:21" x14ac:dyDescent="0.25">
      <c r="A2157">
        <v>2155</v>
      </c>
      <c r="B2157" t="s">
        <v>24</v>
      </c>
      <c r="C2157" t="s">
        <v>32</v>
      </c>
      <c r="D2157" t="s">
        <v>58</v>
      </c>
      <c r="E2157">
        <v>11</v>
      </c>
      <c r="F2157" t="s">
        <v>37</v>
      </c>
      <c r="G2157">
        <v>100</v>
      </c>
      <c r="H2157" t="s">
        <v>27</v>
      </c>
      <c r="I2157" t="s">
        <v>38</v>
      </c>
      <c r="J2157" t="s">
        <v>59</v>
      </c>
      <c r="K2157" t="s">
        <v>30</v>
      </c>
      <c r="L2157" t="s">
        <v>31</v>
      </c>
      <c r="M2157">
        <v>3</v>
      </c>
      <c r="N2157" t="s">
        <v>32</v>
      </c>
      <c r="O2157" t="s">
        <v>33</v>
      </c>
      <c r="P2157">
        <v>22.3596</v>
      </c>
      <c r="Q2157">
        <v>336699.80940000003</v>
      </c>
      <c r="R2157">
        <v>3064176.1387999998</v>
      </c>
      <c r="S2157">
        <v>336688.5429</v>
      </c>
      <c r="T2157">
        <v>3064156.8251</v>
      </c>
      <c r="U2157">
        <v>2.2360000000000001E-2</v>
      </c>
    </row>
    <row r="2158" spans="1:21" x14ac:dyDescent="0.25">
      <c r="A2158">
        <v>2156</v>
      </c>
      <c r="B2158" t="s">
        <v>24</v>
      </c>
      <c r="C2158" t="s">
        <v>32</v>
      </c>
      <c r="D2158" t="s">
        <v>58</v>
      </c>
      <c r="E2158">
        <v>11</v>
      </c>
      <c r="F2158" t="s">
        <v>37</v>
      </c>
      <c r="G2158">
        <v>100</v>
      </c>
      <c r="H2158" t="s">
        <v>27</v>
      </c>
      <c r="I2158" t="s">
        <v>38</v>
      </c>
      <c r="J2158" t="s">
        <v>59</v>
      </c>
      <c r="K2158" t="s">
        <v>30</v>
      </c>
      <c r="L2158" t="s">
        <v>31</v>
      </c>
      <c r="M2158">
        <v>3</v>
      </c>
      <c r="N2158" t="s">
        <v>32</v>
      </c>
      <c r="O2158" t="s">
        <v>33</v>
      </c>
      <c r="P2158">
        <v>21.783799999999999</v>
      </c>
      <c r="Q2158">
        <v>336688.5429</v>
      </c>
      <c r="R2158">
        <v>3064156.8251</v>
      </c>
      <c r="S2158">
        <v>336678.49920000002</v>
      </c>
      <c r="T2158">
        <v>3064137.4948999998</v>
      </c>
      <c r="U2158">
        <v>2.1784000000000001E-2</v>
      </c>
    </row>
    <row r="2159" spans="1:21" x14ac:dyDescent="0.25">
      <c r="A2159">
        <v>2157</v>
      </c>
      <c r="B2159" t="s">
        <v>24</v>
      </c>
      <c r="C2159" t="s">
        <v>32</v>
      </c>
      <c r="D2159" t="s">
        <v>58</v>
      </c>
      <c r="E2159">
        <v>11</v>
      </c>
      <c r="F2159" t="s">
        <v>37</v>
      </c>
      <c r="G2159">
        <v>100</v>
      </c>
      <c r="H2159" t="s">
        <v>27</v>
      </c>
      <c r="I2159" t="s">
        <v>38</v>
      </c>
      <c r="J2159" t="s">
        <v>59</v>
      </c>
      <c r="K2159" t="s">
        <v>30</v>
      </c>
      <c r="L2159" t="s">
        <v>31</v>
      </c>
      <c r="M2159">
        <v>3</v>
      </c>
      <c r="N2159" t="s">
        <v>32</v>
      </c>
      <c r="O2159" t="s">
        <v>33</v>
      </c>
      <c r="P2159">
        <v>25.3263</v>
      </c>
      <c r="Q2159">
        <v>336678.49920000002</v>
      </c>
      <c r="R2159">
        <v>3064137.4948999998</v>
      </c>
      <c r="S2159">
        <v>336666.58039999998</v>
      </c>
      <c r="T2159">
        <v>3064115.1485000001</v>
      </c>
      <c r="U2159">
        <v>2.5326000000000001E-2</v>
      </c>
    </row>
    <row r="2160" spans="1:21" x14ac:dyDescent="0.25">
      <c r="A2160">
        <v>2158</v>
      </c>
      <c r="B2160" t="s">
        <v>24</v>
      </c>
      <c r="C2160" t="s">
        <v>32</v>
      </c>
      <c r="D2160" t="s">
        <v>58</v>
      </c>
      <c r="E2160">
        <v>11</v>
      </c>
      <c r="F2160" t="s">
        <v>37</v>
      </c>
      <c r="G2160">
        <v>100</v>
      </c>
      <c r="H2160" t="s">
        <v>27</v>
      </c>
      <c r="I2160" t="s">
        <v>38</v>
      </c>
      <c r="J2160" t="s">
        <v>59</v>
      </c>
      <c r="K2160" t="s">
        <v>30</v>
      </c>
      <c r="L2160" t="s">
        <v>31</v>
      </c>
      <c r="M2160">
        <v>3</v>
      </c>
      <c r="N2160" t="s">
        <v>32</v>
      </c>
      <c r="O2160" t="s">
        <v>33</v>
      </c>
      <c r="P2160">
        <v>22.017600000000002</v>
      </c>
      <c r="Q2160">
        <v>336666.58039999998</v>
      </c>
      <c r="R2160">
        <v>3064115.1485000001</v>
      </c>
      <c r="S2160">
        <v>336654.71260000003</v>
      </c>
      <c r="T2160">
        <v>3064096.6030999999</v>
      </c>
      <c r="U2160">
        <v>2.2017999999999999E-2</v>
      </c>
    </row>
    <row r="2161" spans="1:21" x14ac:dyDescent="0.25">
      <c r="A2161">
        <v>2159</v>
      </c>
      <c r="B2161" t="s">
        <v>24</v>
      </c>
      <c r="C2161" t="s">
        <v>32</v>
      </c>
      <c r="D2161" t="s">
        <v>58</v>
      </c>
      <c r="E2161">
        <v>11</v>
      </c>
      <c r="F2161" t="s">
        <v>37</v>
      </c>
      <c r="G2161">
        <v>100</v>
      </c>
      <c r="H2161" t="s">
        <v>27</v>
      </c>
      <c r="I2161" t="s">
        <v>38</v>
      </c>
      <c r="J2161" t="s">
        <v>59</v>
      </c>
      <c r="K2161" t="s">
        <v>30</v>
      </c>
      <c r="L2161" t="s">
        <v>31</v>
      </c>
      <c r="M2161">
        <v>3</v>
      </c>
      <c r="N2161" t="s">
        <v>32</v>
      </c>
      <c r="O2161" t="s">
        <v>33</v>
      </c>
      <c r="P2161">
        <v>21.631399999999999</v>
      </c>
      <c r="Q2161">
        <v>336654.71260000003</v>
      </c>
      <c r="R2161">
        <v>3064096.6030999999</v>
      </c>
      <c r="S2161">
        <v>336642.85100000002</v>
      </c>
      <c r="T2161">
        <v>3064078.5139000001</v>
      </c>
      <c r="U2161">
        <v>2.1631000000000001E-2</v>
      </c>
    </row>
    <row r="2162" spans="1:21" x14ac:dyDescent="0.25">
      <c r="A2162">
        <v>2160</v>
      </c>
      <c r="B2162" t="s">
        <v>24</v>
      </c>
      <c r="C2162" t="s">
        <v>32</v>
      </c>
      <c r="D2162" t="s">
        <v>58</v>
      </c>
      <c r="E2162">
        <v>11</v>
      </c>
      <c r="F2162" t="s">
        <v>37</v>
      </c>
      <c r="G2162">
        <v>100</v>
      </c>
      <c r="H2162" t="s">
        <v>27</v>
      </c>
      <c r="I2162" t="s">
        <v>38</v>
      </c>
      <c r="J2162" t="s">
        <v>59</v>
      </c>
      <c r="K2162" t="s">
        <v>30</v>
      </c>
      <c r="L2162" t="s">
        <v>31</v>
      </c>
      <c r="M2162">
        <v>3</v>
      </c>
      <c r="N2162" t="s">
        <v>32</v>
      </c>
      <c r="O2162" t="s">
        <v>33</v>
      </c>
      <c r="P2162">
        <v>19.8597</v>
      </c>
      <c r="Q2162">
        <v>336642.85100000002</v>
      </c>
      <c r="R2162">
        <v>3064078.5139000001</v>
      </c>
      <c r="S2162">
        <v>336627.99770000001</v>
      </c>
      <c r="T2162">
        <v>3064065.3311000001</v>
      </c>
      <c r="U2162">
        <v>1.9859999999999999E-2</v>
      </c>
    </row>
    <row r="2163" spans="1:21" x14ac:dyDescent="0.25">
      <c r="A2163">
        <v>2161</v>
      </c>
      <c r="B2163" t="s">
        <v>24</v>
      </c>
      <c r="C2163" t="s">
        <v>32</v>
      </c>
      <c r="D2163" t="s">
        <v>58</v>
      </c>
      <c r="E2163">
        <v>11</v>
      </c>
      <c r="F2163" t="s">
        <v>37</v>
      </c>
      <c r="G2163">
        <v>100</v>
      </c>
      <c r="H2163" t="s">
        <v>27</v>
      </c>
      <c r="I2163" t="s">
        <v>38</v>
      </c>
      <c r="J2163" t="s">
        <v>59</v>
      </c>
      <c r="K2163" t="s">
        <v>30</v>
      </c>
      <c r="L2163" t="s">
        <v>31</v>
      </c>
      <c r="M2163">
        <v>3</v>
      </c>
      <c r="N2163" t="s">
        <v>32</v>
      </c>
      <c r="O2163" t="s">
        <v>33</v>
      </c>
      <c r="P2163">
        <v>15.825900000000001</v>
      </c>
      <c r="Q2163">
        <v>336627.99770000001</v>
      </c>
      <c r="R2163">
        <v>3064065.3311000001</v>
      </c>
      <c r="S2163">
        <v>336628.39659999998</v>
      </c>
      <c r="T2163">
        <v>3064049.5101999999</v>
      </c>
      <c r="U2163">
        <v>1.5826E-2</v>
      </c>
    </row>
    <row r="2164" spans="1:21" x14ac:dyDescent="0.25">
      <c r="A2164">
        <v>2162</v>
      </c>
      <c r="B2164" t="s">
        <v>24</v>
      </c>
      <c r="C2164" t="s">
        <v>32</v>
      </c>
      <c r="D2164" t="s">
        <v>58</v>
      </c>
      <c r="E2164">
        <v>11</v>
      </c>
      <c r="F2164" t="s">
        <v>37</v>
      </c>
      <c r="G2164">
        <v>100</v>
      </c>
      <c r="H2164" t="s">
        <v>27</v>
      </c>
      <c r="I2164" t="s">
        <v>38</v>
      </c>
      <c r="J2164" t="s">
        <v>59</v>
      </c>
      <c r="K2164" t="s">
        <v>30</v>
      </c>
      <c r="L2164" t="s">
        <v>31</v>
      </c>
      <c r="M2164">
        <v>3</v>
      </c>
      <c r="N2164" t="s">
        <v>32</v>
      </c>
      <c r="O2164" t="s">
        <v>33</v>
      </c>
      <c r="P2164">
        <v>28.814699999999998</v>
      </c>
      <c r="Q2164">
        <v>336048.6275</v>
      </c>
      <c r="R2164">
        <v>3064464.2574999998</v>
      </c>
      <c r="S2164">
        <v>336048.86330000003</v>
      </c>
      <c r="T2164">
        <v>3064493.0712000001</v>
      </c>
      <c r="U2164">
        <v>2.8815E-2</v>
      </c>
    </row>
    <row r="2165" spans="1:21" x14ac:dyDescent="0.25">
      <c r="A2165">
        <v>2163</v>
      </c>
      <c r="B2165" t="s">
        <v>24</v>
      </c>
      <c r="C2165" t="s">
        <v>32</v>
      </c>
      <c r="D2165" t="s">
        <v>58</v>
      </c>
      <c r="E2165">
        <v>11</v>
      </c>
      <c r="F2165" t="s">
        <v>37</v>
      </c>
      <c r="G2165">
        <v>100</v>
      </c>
      <c r="H2165" t="s">
        <v>27</v>
      </c>
      <c r="I2165" t="s">
        <v>38</v>
      </c>
      <c r="J2165" t="s">
        <v>59</v>
      </c>
      <c r="K2165" t="s">
        <v>30</v>
      </c>
      <c r="L2165" t="s">
        <v>31</v>
      </c>
      <c r="M2165">
        <v>3</v>
      </c>
      <c r="N2165" t="s">
        <v>32</v>
      </c>
      <c r="O2165" t="s">
        <v>33</v>
      </c>
      <c r="P2165">
        <v>28.3034</v>
      </c>
      <c r="Q2165">
        <v>336048.86330000003</v>
      </c>
      <c r="R2165">
        <v>3064493.0712000001</v>
      </c>
      <c r="S2165">
        <v>336053.52039999998</v>
      </c>
      <c r="T2165">
        <v>3064520.9887999999</v>
      </c>
      <c r="U2165">
        <v>2.8302999999999998E-2</v>
      </c>
    </row>
    <row r="2166" spans="1:21" x14ac:dyDescent="0.25">
      <c r="A2166">
        <v>2164</v>
      </c>
      <c r="B2166" t="s">
        <v>24</v>
      </c>
      <c r="C2166" t="s">
        <v>32</v>
      </c>
      <c r="D2166" t="s">
        <v>58</v>
      </c>
      <c r="E2166">
        <v>11</v>
      </c>
      <c r="F2166" t="s">
        <v>37</v>
      </c>
      <c r="G2166">
        <v>100</v>
      </c>
      <c r="H2166" t="s">
        <v>27</v>
      </c>
      <c r="I2166" t="s">
        <v>38</v>
      </c>
      <c r="J2166" t="s">
        <v>59</v>
      </c>
      <c r="K2166" t="s">
        <v>30</v>
      </c>
      <c r="L2166" t="s">
        <v>31</v>
      </c>
      <c r="M2166">
        <v>3</v>
      </c>
      <c r="N2166" t="s">
        <v>32</v>
      </c>
      <c r="O2166" t="s">
        <v>33</v>
      </c>
      <c r="P2166">
        <v>27.916799999999999</v>
      </c>
      <c r="Q2166">
        <v>336053.52039999998</v>
      </c>
      <c r="R2166">
        <v>3064520.9887999999</v>
      </c>
      <c r="S2166">
        <v>336061.82919999998</v>
      </c>
      <c r="T2166">
        <v>3064547.6405000002</v>
      </c>
      <c r="U2166">
        <v>2.7917000000000001E-2</v>
      </c>
    </row>
    <row r="2167" spans="1:21" x14ac:dyDescent="0.25">
      <c r="A2167">
        <v>2165</v>
      </c>
      <c r="B2167" t="s">
        <v>24</v>
      </c>
      <c r="C2167" t="s">
        <v>32</v>
      </c>
      <c r="D2167" t="s">
        <v>58</v>
      </c>
      <c r="E2167">
        <v>11</v>
      </c>
      <c r="F2167" t="s">
        <v>37</v>
      </c>
      <c r="G2167">
        <v>100</v>
      </c>
      <c r="H2167" t="s">
        <v>27</v>
      </c>
      <c r="I2167" t="s">
        <v>38</v>
      </c>
      <c r="J2167" t="s">
        <v>59</v>
      </c>
      <c r="K2167" t="s">
        <v>30</v>
      </c>
      <c r="L2167" t="s">
        <v>31</v>
      </c>
      <c r="M2167">
        <v>3</v>
      </c>
      <c r="N2167" t="s">
        <v>32</v>
      </c>
      <c r="O2167" t="s">
        <v>33</v>
      </c>
      <c r="P2167">
        <v>21.308499999999999</v>
      </c>
      <c r="Q2167">
        <v>336061.82919999998</v>
      </c>
      <c r="R2167">
        <v>3064547.6405000002</v>
      </c>
      <c r="S2167">
        <v>336073.08</v>
      </c>
      <c r="T2167">
        <v>3064565.7366999998</v>
      </c>
      <c r="U2167">
        <v>2.1309000000000002E-2</v>
      </c>
    </row>
    <row r="2168" spans="1:21" x14ac:dyDescent="0.25">
      <c r="A2168">
        <v>2166</v>
      </c>
      <c r="B2168" t="s">
        <v>24</v>
      </c>
      <c r="C2168" t="s">
        <v>32</v>
      </c>
      <c r="D2168" t="s">
        <v>58</v>
      </c>
      <c r="E2168">
        <v>11</v>
      </c>
      <c r="F2168" t="s">
        <v>37</v>
      </c>
      <c r="G2168">
        <v>100</v>
      </c>
      <c r="H2168" t="s">
        <v>27</v>
      </c>
      <c r="I2168" t="s">
        <v>38</v>
      </c>
      <c r="J2168" t="s">
        <v>59</v>
      </c>
      <c r="K2168" t="s">
        <v>30</v>
      </c>
      <c r="L2168" t="s">
        <v>31</v>
      </c>
      <c r="M2168">
        <v>3</v>
      </c>
      <c r="N2168" t="s">
        <v>32</v>
      </c>
      <c r="O2168" t="s">
        <v>33</v>
      </c>
      <c r="P2168">
        <v>22.578499999999998</v>
      </c>
      <c r="Q2168">
        <v>336073.08</v>
      </c>
      <c r="R2168">
        <v>3064565.7366999998</v>
      </c>
      <c r="S2168">
        <v>336071.54940000002</v>
      </c>
      <c r="T2168">
        <v>3064588.2633000002</v>
      </c>
      <c r="U2168">
        <v>2.2578999999999998E-2</v>
      </c>
    </row>
    <row r="2169" spans="1:21" x14ac:dyDescent="0.25">
      <c r="A2169">
        <v>2167</v>
      </c>
      <c r="B2169" t="s">
        <v>24</v>
      </c>
      <c r="C2169" t="s">
        <v>32</v>
      </c>
      <c r="D2169" t="s">
        <v>58</v>
      </c>
      <c r="E2169">
        <v>11</v>
      </c>
      <c r="F2169" t="s">
        <v>37</v>
      </c>
      <c r="G2169">
        <v>100</v>
      </c>
      <c r="H2169" t="s">
        <v>27</v>
      </c>
      <c r="I2169" t="s">
        <v>38</v>
      </c>
      <c r="J2169" t="s">
        <v>59</v>
      </c>
      <c r="K2169" t="s">
        <v>30</v>
      </c>
      <c r="L2169" t="s">
        <v>31</v>
      </c>
      <c r="M2169">
        <v>3</v>
      </c>
      <c r="N2169" t="s">
        <v>32</v>
      </c>
      <c r="O2169" t="s">
        <v>33</v>
      </c>
      <c r="P2169">
        <v>24.397400000000001</v>
      </c>
      <c r="Q2169">
        <v>336071.54940000002</v>
      </c>
      <c r="R2169">
        <v>3064588.2633000002</v>
      </c>
      <c r="S2169">
        <v>336073.71159999998</v>
      </c>
      <c r="T2169">
        <v>3064612.5647</v>
      </c>
      <c r="U2169">
        <v>2.4396999999999999E-2</v>
      </c>
    </row>
    <row r="2170" spans="1:21" x14ac:dyDescent="0.25">
      <c r="A2170">
        <v>2168</v>
      </c>
      <c r="B2170" t="s">
        <v>24</v>
      </c>
      <c r="C2170" t="s">
        <v>32</v>
      </c>
      <c r="D2170" t="s">
        <v>58</v>
      </c>
      <c r="E2170">
        <v>11</v>
      </c>
      <c r="F2170" t="s">
        <v>37</v>
      </c>
      <c r="G2170">
        <v>100</v>
      </c>
      <c r="H2170" t="s">
        <v>27</v>
      </c>
      <c r="I2170" t="s">
        <v>38</v>
      </c>
      <c r="J2170" t="s">
        <v>59</v>
      </c>
      <c r="K2170" t="s">
        <v>30</v>
      </c>
      <c r="L2170" t="s">
        <v>31</v>
      </c>
      <c r="M2170">
        <v>3</v>
      </c>
      <c r="N2170" t="s">
        <v>32</v>
      </c>
      <c r="O2170" t="s">
        <v>33</v>
      </c>
      <c r="P2170">
        <v>14.8789</v>
      </c>
      <c r="Q2170">
        <v>336073.71159999998</v>
      </c>
      <c r="R2170">
        <v>3064612.5647</v>
      </c>
      <c r="S2170">
        <v>336073.52889999998</v>
      </c>
      <c r="T2170">
        <v>3064627.4424999999</v>
      </c>
      <c r="U2170">
        <v>1.4879E-2</v>
      </c>
    </row>
    <row r="2171" spans="1:21" x14ac:dyDescent="0.25">
      <c r="A2171">
        <v>2169</v>
      </c>
      <c r="B2171" t="s">
        <v>24</v>
      </c>
      <c r="C2171" t="s">
        <v>32</v>
      </c>
      <c r="D2171" t="s">
        <v>58</v>
      </c>
      <c r="E2171">
        <v>11</v>
      </c>
      <c r="F2171" t="s">
        <v>37</v>
      </c>
      <c r="G2171">
        <v>100</v>
      </c>
      <c r="H2171" t="s">
        <v>27</v>
      </c>
      <c r="I2171" t="s">
        <v>38</v>
      </c>
      <c r="J2171" t="s">
        <v>59</v>
      </c>
      <c r="K2171" t="s">
        <v>30</v>
      </c>
      <c r="L2171" t="s">
        <v>31</v>
      </c>
      <c r="M2171">
        <v>3</v>
      </c>
      <c r="N2171" t="s">
        <v>32</v>
      </c>
      <c r="O2171" t="s">
        <v>33</v>
      </c>
      <c r="P2171">
        <v>8.8490699999999993</v>
      </c>
      <c r="Q2171">
        <v>336073.52889999998</v>
      </c>
      <c r="R2171">
        <v>3064627.4424999999</v>
      </c>
      <c r="S2171">
        <v>336073.42019999999</v>
      </c>
      <c r="T2171">
        <v>3064636.2908999999</v>
      </c>
      <c r="U2171">
        <v>8.8489999999999992E-3</v>
      </c>
    </row>
    <row r="2172" spans="1:21" x14ac:dyDescent="0.25">
      <c r="A2172">
        <v>2170</v>
      </c>
      <c r="B2172" t="s">
        <v>24</v>
      </c>
      <c r="C2172" t="s">
        <v>32</v>
      </c>
      <c r="D2172" t="s">
        <v>58</v>
      </c>
      <c r="E2172">
        <v>11</v>
      </c>
      <c r="F2172" t="s">
        <v>37</v>
      </c>
      <c r="G2172">
        <v>100</v>
      </c>
      <c r="H2172" t="s">
        <v>27</v>
      </c>
      <c r="I2172" t="s">
        <v>38</v>
      </c>
      <c r="J2172" t="s">
        <v>59</v>
      </c>
      <c r="K2172" t="s">
        <v>30</v>
      </c>
      <c r="L2172" t="s">
        <v>31</v>
      </c>
      <c r="M2172">
        <v>3</v>
      </c>
      <c r="N2172" t="s">
        <v>32</v>
      </c>
      <c r="O2172" t="s">
        <v>33</v>
      </c>
      <c r="P2172">
        <v>28.084199999999999</v>
      </c>
      <c r="Q2172">
        <v>336073.42019999999</v>
      </c>
      <c r="R2172">
        <v>3064636.2908999999</v>
      </c>
      <c r="S2172">
        <v>336076.24300000002</v>
      </c>
      <c r="T2172">
        <v>3064664.2329000002</v>
      </c>
      <c r="U2172">
        <v>2.8084000000000001E-2</v>
      </c>
    </row>
    <row r="2173" spans="1:21" x14ac:dyDescent="0.25">
      <c r="A2173">
        <v>2171</v>
      </c>
      <c r="B2173" t="s">
        <v>24</v>
      </c>
      <c r="C2173" t="s">
        <v>32</v>
      </c>
      <c r="D2173" t="s">
        <v>58</v>
      </c>
      <c r="E2173">
        <v>11</v>
      </c>
      <c r="F2173" t="s">
        <v>37</v>
      </c>
      <c r="G2173">
        <v>100</v>
      </c>
      <c r="H2173" t="s">
        <v>27</v>
      </c>
      <c r="I2173" t="s">
        <v>38</v>
      </c>
      <c r="J2173" t="s">
        <v>59</v>
      </c>
      <c r="K2173" t="s">
        <v>30</v>
      </c>
      <c r="L2173" t="s">
        <v>31</v>
      </c>
      <c r="M2173">
        <v>3</v>
      </c>
      <c r="N2173" t="s">
        <v>32</v>
      </c>
      <c r="O2173" t="s">
        <v>33</v>
      </c>
      <c r="P2173">
        <v>31.018899999999999</v>
      </c>
      <c r="Q2173">
        <v>336076.24300000002</v>
      </c>
      <c r="R2173">
        <v>3064664.2329000002</v>
      </c>
      <c r="S2173">
        <v>336082.76689999999</v>
      </c>
      <c r="T2173">
        <v>3064694.5580000002</v>
      </c>
      <c r="U2173">
        <v>3.1019000000000001E-2</v>
      </c>
    </row>
    <row r="2174" spans="1:21" x14ac:dyDescent="0.25">
      <c r="A2174">
        <v>2172</v>
      </c>
      <c r="B2174" t="s">
        <v>24</v>
      </c>
      <c r="C2174" t="s">
        <v>32</v>
      </c>
      <c r="D2174" t="s">
        <v>58</v>
      </c>
      <c r="E2174">
        <v>11</v>
      </c>
      <c r="F2174" t="s">
        <v>37</v>
      </c>
      <c r="G2174">
        <v>100</v>
      </c>
      <c r="H2174" t="s">
        <v>27</v>
      </c>
      <c r="I2174" t="s">
        <v>38</v>
      </c>
      <c r="J2174" t="s">
        <v>59</v>
      </c>
      <c r="K2174" t="s">
        <v>30</v>
      </c>
      <c r="L2174" t="s">
        <v>31</v>
      </c>
      <c r="M2174">
        <v>3</v>
      </c>
      <c r="N2174" t="s">
        <v>32</v>
      </c>
      <c r="O2174" t="s">
        <v>33</v>
      </c>
      <c r="P2174">
        <v>27.802900000000001</v>
      </c>
      <c r="Q2174">
        <v>336082.76689999999</v>
      </c>
      <c r="R2174">
        <v>3064694.5580000002</v>
      </c>
      <c r="S2174">
        <v>336088.0269</v>
      </c>
      <c r="T2174">
        <v>3064721.8588</v>
      </c>
      <c r="U2174">
        <v>2.7803000000000001E-2</v>
      </c>
    </row>
    <row r="2175" spans="1:21" x14ac:dyDescent="0.25">
      <c r="A2175">
        <v>2173</v>
      </c>
      <c r="B2175" t="s">
        <v>24</v>
      </c>
      <c r="C2175" t="s">
        <v>32</v>
      </c>
      <c r="D2175" t="s">
        <v>58</v>
      </c>
      <c r="E2175">
        <v>11</v>
      </c>
      <c r="F2175" t="s">
        <v>37</v>
      </c>
      <c r="G2175">
        <v>100</v>
      </c>
      <c r="H2175" t="s">
        <v>27</v>
      </c>
      <c r="I2175" t="s">
        <v>38</v>
      </c>
      <c r="J2175" t="s">
        <v>59</v>
      </c>
      <c r="K2175" t="s">
        <v>30</v>
      </c>
      <c r="L2175" t="s">
        <v>31</v>
      </c>
      <c r="M2175">
        <v>3</v>
      </c>
      <c r="N2175" t="s">
        <v>32</v>
      </c>
      <c r="O2175" t="s">
        <v>33</v>
      </c>
      <c r="P2175">
        <v>16.2332</v>
      </c>
      <c r="Q2175">
        <v>336088.0269</v>
      </c>
      <c r="R2175">
        <v>3064721.8588</v>
      </c>
      <c r="S2175">
        <v>336091.90840000001</v>
      </c>
      <c r="T2175">
        <v>3064737.6211000001</v>
      </c>
      <c r="U2175">
        <v>1.6233000000000001E-2</v>
      </c>
    </row>
    <row r="2176" spans="1:21" x14ac:dyDescent="0.25">
      <c r="A2176">
        <v>2174</v>
      </c>
      <c r="B2176" t="s">
        <v>24</v>
      </c>
      <c r="C2176" t="s">
        <v>32</v>
      </c>
      <c r="D2176" t="s">
        <v>58</v>
      </c>
      <c r="E2176">
        <v>11</v>
      </c>
      <c r="F2176" t="s">
        <v>37</v>
      </c>
      <c r="G2176">
        <v>100</v>
      </c>
      <c r="H2176" t="s">
        <v>27</v>
      </c>
      <c r="I2176" t="s">
        <v>38</v>
      </c>
      <c r="J2176" t="s">
        <v>59</v>
      </c>
      <c r="K2176" t="s">
        <v>30</v>
      </c>
      <c r="L2176" t="s">
        <v>31</v>
      </c>
      <c r="M2176">
        <v>3</v>
      </c>
      <c r="N2176" t="s">
        <v>32</v>
      </c>
      <c r="O2176" t="s">
        <v>33</v>
      </c>
      <c r="P2176">
        <v>25.535799999999998</v>
      </c>
      <c r="Q2176">
        <v>336091.90840000001</v>
      </c>
      <c r="R2176">
        <v>3064737.6211000001</v>
      </c>
      <c r="S2176">
        <v>336116.90850000002</v>
      </c>
      <c r="T2176">
        <v>3064732.4178999998</v>
      </c>
      <c r="U2176">
        <v>2.5536E-2</v>
      </c>
    </row>
    <row r="2177" spans="1:21" x14ac:dyDescent="0.25">
      <c r="A2177">
        <v>2175</v>
      </c>
      <c r="B2177" t="s">
        <v>24</v>
      </c>
      <c r="C2177" t="s">
        <v>32</v>
      </c>
      <c r="D2177" t="s">
        <v>58</v>
      </c>
      <c r="E2177">
        <v>11</v>
      </c>
      <c r="F2177" t="s">
        <v>37</v>
      </c>
      <c r="G2177">
        <v>100</v>
      </c>
      <c r="H2177" t="s">
        <v>27</v>
      </c>
      <c r="I2177" t="s">
        <v>38</v>
      </c>
      <c r="J2177" t="s">
        <v>59</v>
      </c>
      <c r="K2177" t="s">
        <v>30</v>
      </c>
      <c r="L2177" t="s">
        <v>31</v>
      </c>
      <c r="M2177">
        <v>3</v>
      </c>
      <c r="N2177" t="s">
        <v>32</v>
      </c>
      <c r="O2177" t="s">
        <v>33</v>
      </c>
      <c r="P2177">
        <v>29.056799999999999</v>
      </c>
      <c r="Q2177">
        <v>336116.90850000002</v>
      </c>
      <c r="R2177">
        <v>3064732.4178999998</v>
      </c>
      <c r="S2177">
        <v>336144.93280000001</v>
      </c>
      <c r="T2177">
        <v>3064724.7407999998</v>
      </c>
      <c r="U2177">
        <v>2.9056999999999999E-2</v>
      </c>
    </row>
    <row r="2178" spans="1:21" x14ac:dyDescent="0.25">
      <c r="A2178">
        <v>2176</v>
      </c>
      <c r="B2178" t="s">
        <v>24</v>
      </c>
      <c r="C2178" t="s">
        <v>32</v>
      </c>
      <c r="D2178" t="s">
        <v>58</v>
      </c>
      <c r="E2178">
        <v>11</v>
      </c>
      <c r="F2178" t="s">
        <v>37</v>
      </c>
      <c r="G2178">
        <v>100</v>
      </c>
      <c r="H2178" t="s">
        <v>27</v>
      </c>
      <c r="I2178" t="s">
        <v>38</v>
      </c>
      <c r="J2178" t="s">
        <v>59</v>
      </c>
      <c r="K2178" t="s">
        <v>30</v>
      </c>
      <c r="L2178" t="s">
        <v>31</v>
      </c>
      <c r="M2178">
        <v>3</v>
      </c>
      <c r="N2178" t="s">
        <v>32</v>
      </c>
      <c r="O2178" t="s">
        <v>33</v>
      </c>
      <c r="P2178">
        <v>9.1751000000000005</v>
      </c>
      <c r="Q2178">
        <v>336144.93280000001</v>
      </c>
      <c r="R2178">
        <v>3064724.7407999998</v>
      </c>
      <c r="S2178">
        <v>336153.9633</v>
      </c>
      <c r="T2178">
        <v>3064723.1183000002</v>
      </c>
      <c r="U2178">
        <v>9.1750000000000009E-3</v>
      </c>
    </row>
    <row r="2179" spans="1:21" x14ac:dyDescent="0.25">
      <c r="A2179">
        <v>2177</v>
      </c>
      <c r="B2179" t="s">
        <v>24</v>
      </c>
      <c r="C2179" t="s">
        <v>32</v>
      </c>
      <c r="D2179" t="s">
        <v>58</v>
      </c>
      <c r="E2179">
        <v>11</v>
      </c>
      <c r="F2179" t="s">
        <v>37</v>
      </c>
      <c r="G2179">
        <v>100</v>
      </c>
      <c r="H2179" t="s">
        <v>27</v>
      </c>
      <c r="I2179" t="s">
        <v>38</v>
      </c>
      <c r="J2179" t="s">
        <v>59</v>
      </c>
      <c r="K2179" t="s">
        <v>30</v>
      </c>
      <c r="L2179" t="s">
        <v>31</v>
      </c>
      <c r="M2179">
        <v>3</v>
      </c>
      <c r="N2179" t="s">
        <v>32</v>
      </c>
      <c r="O2179" t="s">
        <v>33</v>
      </c>
      <c r="P2179">
        <v>20.573499999999999</v>
      </c>
      <c r="Q2179">
        <v>336153.9633</v>
      </c>
      <c r="R2179">
        <v>3064723.1183000002</v>
      </c>
      <c r="S2179">
        <v>336174.21250000002</v>
      </c>
      <c r="T2179">
        <v>3064719.48</v>
      </c>
      <c r="U2179">
        <v>2.0573000000000001E-2</v>
      </c>
    </row>
    <row r="2180" spans="1:21" x14ac:dyDescent="0.25">
      <c r="A2180">
        <v>2178</v>
      </c>
      <c r="B2180" t="s">
        <v>24</v>
      </c>
      <c r="C2180" t="s">
        <v>32</v>
      </c>
      <c r="D2180" t="s">
        <v>58</v>
      </c>
      <c r="E2180">
        <v>11</v>
      </c>
      <c r="F2180" t="s">
        <v>37</v>
      </c>
      <c r="G2180">
        <v>100</v>
      </c>
      <c r="H2180" t="s">
        <v>27</v>
      </c>
      <c r="I2180" t="s">
        <v>38</v>
      </c>
      <c r="J2180" t="s">
        <v>59</v>
      </c>
      <c r="K2180" t="s">
        <v>30</v>
      </c>
      <c r="L2180" t="s">
        <v>31</v>
      </c>
      <c r="M2180">
        <v>3</v>
      </c>
      <c r="N2180" t="s">
        <v>32</v>
      </c>
      <c r="O2180" t="s">
        <v>33</v>
      </c>
      <c r="P2180">
        <v>22.914899999999999</v>
      </c>
      <c r="Q2180">
        <v>336174.21250000002</v>
      </c>
      <c r="R2180">
        <v>3064719.48</v>
      </c>
      <c r="S2180">
        <v>336196.78370000003</v>
      </c>
      <c r="T2180">
        <v>3064715.5262000002</v>
      </c>
      <c r="U2180">
        <v>2.2915000000000001E-2</v>
      </c>
    </row>
    <row r="2181" spans="1:21" x14ac:dyDescent="0.25">
      <c r="A2181">
        <v>2179</v>
      </c>
      <c r="B2181" t="s">
        <v>24</v>
      </c>
      <c r="C2181" t="s">
        <v>32</v>
      </c>
      <c r="D2181" t="s">
        <v>58</v>
      </c>
      <c r="E2181">
        <v>11</v>
      </c>
      <c r="F2181" t="s">
        <v>37</v>
      </c>
      <c r="G2181">
        <v>100</v>
      </c>
      <c r="H2181" t="s">
        <v>27</v>
      </c>
      <c r="I2181" t="s">
        <v>38</v>
      </c>
      <c r="J2181" t="s">
        <v>59</v>
      </c>
      <c r="K2181" t="s">
        <v>30</v>
      </c>
      <c r="L2181" t="s">
        <v>31</v>
      </c>
      <c r="M2181">
        <v>3</v>
      </c>
      <c r="N2181" t="s">
        <v>32</v>
      </c>
      <c r="O2181" t="s">
        <v>33</v>
      </c>
      <c r="P2181">
        <v>37.527500000000003</v>
      </c>
      <c r="Q2181">
        <v>336196.78370000003</v>
      </c>
      <c r="R2181">
        <v>3064715.5262000002</v>
      </c>
      <c r="S2181">
        <v>336233.35889999999</v>
      </c>
      <c r="T2181">
        <v>3064707.1258</v>
      </c>
      <c r="U2181">
        <v>3.7526999999999998E-2</v>
      </c>
    </row>
    <row r="2182" spans="1:21" x14ac:dyDescent="0.25">
      <c r="A2182">
        <v>2180</v>
      </c>
      <c r="B2182" t="s">
        <v>24</v>
      </c>
      <c r="C2182" t="s">
        <v>32</v>
      </c>
      <c r="D2182" t="s">
        <v>58</v>
      </c>
      <c r="E2182">
        <v>11</v>
      </c>
      <c r="F2182" t="s">
        <v>37</v>
      </c>
      <c r="G2182">
        <v>100</v>
      </c>
      <c r="H2182" t="s">
        <v>27</v>
      </c>
      <c r="I2182" t="s">
        <v>38</v>
      </c>
      <c r="J2182" t="s">
        <v>59</v>
      </c>
      <c r="K2182" t="s">
        <v>30</v>
      </c>
      <c r="L2182" t="s">
        <v>31</v>
      </c>
      <c r="M2182">
        <v>3</v>
      </c>
      <c r="N2182" t="s">
        <v>32</v>
      </c>
      <c r="O2182" t="s">
        <v>33</v>
      </c>
      <c r="P2182">
        <v>32.482500000000002</v>
      </c>
      <c r="Q2182">
        <v>336091.90840000001</v>
      </c>
      <c r="R2182">
        <v>3064737.6211000001</v>
      </c>
      <c r="S2182">
        <v>336099.06189999997</v>
      </c>
      <c r="T2182">
        <v>3064769.3061000002</v>
      </c>
      <c r="U2182">
        <v>3.2481999999999997E-2</v>
      </c>
    </row>
    <row r="2183" spans="1:21" x14ac:dyDescent="0.25">
      <c r="A2183">
        <v>2181</v>
      </c>
      <c r="B2183" t="s">
        <v>24</v>
      </c>
      <c r="C2183" t="s">
        <v>32</v>
      </c>
      <c r="D2183" t="s">
        <v>58</v>
      </c>
      <c r="E2183">
        <v>11</v>
      </c>
      <c r="F2183" t="s">
        <v>37</v>
      </c>
      <c r="G2183">
        <v>100</v>
      </c>
      <c r="H2183" t="s">
        <v>27</v>
      </c>
      <c r="I2183" t="s">
        <v>38</v>
      </c>
      <c r="J2183" t="s">
        <v>59</v>
      </c>
      <c r="K2183" t="s">
        <v>30</v>
      </c>
      <c r="L2183" t="s">
        <v>31</v>
      </c>
      <c r="M2183">
        <v>3</v>
      </c>
      <c r="N2183" t="s">
        <v>32</v>
      </c>
      <c r="O2183" t="s">
        <v>33</v>
      </c>
      <c r="P2183">
        <v>28.923300000000001</v>
      </c>
      <c r="Q2183">
        <v>336099.06189999997</v>
      </c>
      <c r="R2183">
        <v>3064769.3061000002</v>
      </c>
      <c r="S2183">
        <v>336106.77559999999</v>
      </c>
      <c r="T2183">
        <v>3064797.1817999999</v>
      </c>
      <c r="U2183">
        <v>2.8923000000000001E-2</v>
      </c>
    </row>
    <row r="2184" spans="1:21" x14ac:dyDescent="0.25">
      <c r="A2184">
        <v>2182</v>
      </c>
      <c r="B2184" t="s">
        <v>24</v>
      </c>
      <c r="C2184" t="s">
        <v>32</v>
      </c>
      <c r="D2184" t="s">
        <v>58</v>
      </c>
      <c r="E2184">
        <v>11</v>
      </c>
      <c r="F2184" t="s">
        <v>37</v>
      </c>
      <c r="G2184">
        <v>100</v>
      </c>
      <c r="H2184" t="s">
        <v>27</v>
      </c>
      <c r="I2184" t="s">
        <v>38</v>
      </c>
      <c r="J2184" t="s">
        <v>59</v>
      </c>
      <c r="K2184" t="s">
        <v>30</v>
      </c>
      <c r="L2184" t="s">
        <v>31</v>
      </c>
      <c r="M2184">
        <v>3</v>
      </c>
      <c r="N2184" t="s">
        <v>32</v>
      </c>
      <c r="O2184" t="s">
        <v>33</v>
      </c>
      <c r="P2184">
        <v>29.231999999999999</v>
      </c>
      <c r="Q2184">
        <v>336106.77559999999</v>
      </c>
      <c r="R2184">
        <v>3064797.1817999999</v>
      </c>
      <c r="S2184">
        <v>336113.2746</v>
      </c>
      <c r="T2184">
        <v>3064825.6822000002</v>
      </c>
      <c r="U2184">
        <v>2.9232000000000001E-2</v>
      </c>
    </row>
    <row r="2185" spans="1:21" x14ac:dyDescent="0.25">
      <c r="A2185">
        <v>2183</v>
      </c>
      <c r="B2185" t="s">
        <v>24</v>
      </c>
      <c r="C2185" t="s">
        <v>32</v>
      </c>
      <c r="D2185" t="s">
        <v>58</v>
      </c>
      <c r="E2185">
        <v>11</v>
      </c>
      <c r="F2185" t="s">
        <v>37</v>
      </c>
      <c r="G2185">
        <v>100</v>
      </c>
      <c r="H2185" t="s">
        <v>27</v>
      </c>
      <c r="I2185" t="s">
        <v>38</v>
      </c>
      <c r="J2185" t="s">
        <v>59</v>
      </c>
      <c r="K2185" t="s">
        <v>30</v>
      </c>
      <c r="L2185" t="s">
        <v>31</v>
      </c>
      <c r="M2185">
        <v>3</v>
      </c>
      <c r="N2185" t="s">
        <v>32</v>
      </c>
      <c r="O2185" t="s">
        <v>33</v>
      </c>
      <c r="P2185">
        <v>29.084199999999999</v>
      </c>
      <c r="Q2185">
        <v>336113.2746</v>
      </c>
      <c r="R2185">
        <v>3064825.6822000002</v>
      </c>
      <c r="S2185">
        <v>336121.59960000002</v>
      </c>
      <c r="T2185">
        <v>3064853.5495000002</v>
      </c>
      <c r="U2185">
        <v>2.9083999999999999E-2</v>
      </c>
    </row>
    <row r="2186" spans="1:21" x14ac:dyDescent="0.25">
      <c r="A2186">
        <v>2184</v>
      </c>
      <c r="B2186" t="s">
        <v>24</v>
      </c>
      <c r="C2186" t="s">
        <v>32</v>
      </c>
      <c r="D2186" t="s">
        <v>58</v>
      </c>
      <c r="E2186">
        <v>11</v>
      </c>
      <c r="F2186" t="s">
        <v>37</v>
      </c>
      <c r="G2186">
        <v>100</v>
      </c>
      <c r="H2186" t="s">
        <v>27</v>
      </c>
      <c r="I2186" t="s">
        <v>38</v>
      </c>
      <c r="J2186" t="s">
        <v>59</v>
      </c>
      <c r="K2186" t="s">
        <v>30</v>
      </c>
      <c r="L2186" t="s">
        <v>31</v>
      </c>
      <c r="M2186">
        <v>3</v>
      </c>
      <c r="N2186" t="s">
        <v>32</v>
      </c>
      <c r="O2186" t="s">
        <v>33</v>
      </c>
      <c r="P2186">
        <v>33.104700000000001</v>
      </c>
      <c r="Q2186">
        <v>336121.59960000002</v>
      </c>
      <c r="R2186">
        <v>3064853.5495000002</v>
      </c>
      <c r="S2186">
        <v>336131.8077</v>
      </c>
      <c r="T2186">
        <v>3064885.0410000002</v>
      </c>
      <c r="U2186">
        <v>3.3105000000000002E-2</v>
      </c>
    </row>
    <row r="2187" spans="1:21" x14ac:dyDescent="0.25">
      <c r="A2187">
        <v>2185</v>
      </c>
      <c r="B2187" t="s">
        <v>24</v>
      </c>
      <c r="C2187" t="s">
        <v>32</v>
      </c>
      <c r="D2187" t="s">
        <v>58</v>
      </c>
      <c r="E2187">
        <v>11</v>
      </c>
      <c r="F2187" t="s">
        <v>37</v>
      </c>
      <c r="G2187">
        <v>100</v>
      </c>
      <c r="H2187" t="s">
        <v>27</v>
      </c>
      <c r="I2187" t="s">
        <v>38</v>
      </c>
      <c r="J2187" t="s">
        <v>59</v>
      </c>
      <c r="K2187" t="s">
        <v>30</v>
      </c>
      <c r="L2187" t="s">
        <v>31</v>
      </c>
      <c r="M2187">
        <v>3</v>
      </c>
      <c r="N2187" t="s">
        <v>32</v>
      </c>
      <c r="O2187" t="s">
        <v>33</v>
      </c>
      <c r="P2187">
        <v>25.2043</v>
      </c>
      <c r="Q2187">
        <v>336131.8077</v>
      </c>
      <c r="R2187">
        <v>3064885.0410000002</v>
      </c>
      <c r="S2187">
        <v>336135.81209999998</v>
      </c>
      <c r="T2187">
        <v>3064909.9251999999</v>
      </c>
      <c r="U2187">
        <v>2.5204000000000001E-2</v>
      </c>
    </row>
    <row r="2188" spans="1:21" x14ac:dyDescent="0.25">
      <c r="A2188">
        <v>2186</v>
      </c>
      <c r="B2188" t="s">
        <v>24</v>
      </c>
      <c r="C2188" t="s">
        <v>32</v>
      </c>
      <c r="D2188" t="s">
        <v>58</v>
      </c>
      <c r="E2188">
        <v>11</v>
      </c>
      <c r="F2188" t="s">
        <v>37</v>
      </c>
      <c r="G2188">
        <v>100</v>
      </c>
      <c r="H2188" t="s">
        <v>27</v>
      </c>
      <c r="I2188" t="s">
        <v>38</v>
      </c>
      <c r="J2188" t="s">
        <v>59</v>
      </c>
      <c r="K2188" t="s">
        <v>30</v>
      </c>
      <c r="L2188" t="s">
        <v>31</v>
      </c>
      <c r="M2188">
        <v>3</v>
      </c>
      <c r="N2188" t="s">
        <v>32</v>
      </c>
      <c r="O2188" t="s">
        <v>33</v>
      </c>
      <c r="P2188">
        <v>28.043299999999999</v>
      </c>
      <c r="Q2188">
        <v>336135.81209999998</v>
      </c>
      <c r="R2188">
        <v>3064909.9251999999</v>
      </c>
      <c r="S2188">
        <v>336142.29460000002</v>
      </c>
      <c r="T2188">
        <v>3064937.2089999998</v>
      </c>
      <c r="U2188">
        <v>2.8042999999999998E-2</v>
      </c>
    </row>
    <row r="2189" spans="1:21" x14ac:dyDescent="0.25">
      <c r="A2189">
        <v>2187</v>
      </c>
      <c r="B2189" t="s">
        <v>24</v>
      </c>
      <c r="C2189" t="s">
        <v>32</v>
      </c>
      <c r="D2189" t="s">
        <v>58</v>
      </c>
      <c r="E2189">
        <v>11</v>
      </c>
      <c r="F2189" t="s">
        <v>37</v>
      </c>
      <c r="G2189">
        <v>100</v>
      </c>
      <c r="H2189" t="s">
        <v>27</v>
      </c>
      <c r="I2189" t="s">
        <v>38</v>
      </c>
      <c r="J2189" t="s">
        <v>59</v>
      </c>
      <c r="K2189" t="s">
        <v>30</v>
      </c>
      <c r="L2189" t="s">
        <v>31</v>
      </c>
      <c r="M2189">
        <v>3</v>
      </c>
      <c r="N2189" t="s">
        <v>32</v>
      </c>
      <c r="O2189" t="s">
        <v>33</v>
      </c>
      <c r="P2189">
        <v>33.1997</v>
      </c>
      <c r="Q2189">
        <v>336142.29460000002</v>
      </c>
      <c r="R2189">
        <v>3064937.2089999998</v>
      </c>
      <c r="S2189">
        <v>336150.67680000002</v>
      </c>
      <c r="T2189">
        <v>3064969.3330999999</v>
      </c>
      <c r="U2189">
        <v>3.32E-2</v>
      </c>
    </row>
    <row r="2190" spans="1:21" x14ac:dyDescent="0.25">
      <c r="A2190">
        <v>2188</v>
      </c>
      <c r="B2190" t="s">
        <v>24</v>
      </c>
      <c r="C2190" t="s">
        <v>32</v>
      </c>
      <c r="D2190" t="s">
        <v>58</v>
      </c>
      <c r="E2190">
        <v>11</v>
      </c>
      <c r="F2190" t="s">
        <v>37</v>
      </c>
      <c r="G2190">
        <v>100</v>
      </c>
      <c r="H2190" t="s">
        <v>27</v>
      </c>
      <c r="I2190" t="s">
        <v>38</v>
      </c>
      <c r="J2190" t="s">
        <v>59</v>
      </c>
      <c r="K2190" t="s">
        <v>30</v>
      </c>
      <c r="L2190" t="s">
        <v>31</v>
      </c>
      <c r="M2190">
        <v>3</v>
      </c>
      <c r="N2190" t="s">
        <v>32</v>
      </c>
      <c r="O2190" t="s">
        <v>33</v>
      </c>
      <c r="P2190">
        <v>19.102699999999999</v>
      </c>
      <c r="Q2190">
        <v>336150.67680000002</v>
      </c>
      <c r="R2190">
        <v>3064969.3330999999</v>
      </c>
      <c r="S2190">
        <v>336158.25079999998</v>
      </c>
      <c r="T2190">
        <v>3064986.8700999999</v>
      </c>
      <c r="U2190">
        <v>1.9102999999999998E-2</v>
      </c>
    </row>
    <row r="2191" spans="1:21" x14ac:dyDescent="0.25">
      <c r="A2191">
        <v>2189</v>
      </c>
      <c r="B2191" t="s">
        <v>24</v>
      </c>
      <c r="C2191" t="s">
        <v>32</v>
      </c>
      <c r="D2191" t="s">
        <v>58</v>
      </c>
      <c r="E2191">
        <v>11</v>
      </c>
      <c r="F2191" t="s">
        <v>37</v>
      </c>
      <c r="G2191">
        <v>100</v>
      </c>
      <c r="H2191" t="s">
        <v>27</v>
      </c>
      <c r="I2191" t="s">
        <v>38</v>
      </c>
      <c r="J2191" t="s">
        <v>59</v>
      </c>
      <c r="K2191" t="s">
        <v>30</v>
      </c>
      <c r="L2191" t="s">
        <v>31</v>
      </c>
      <c r="M2191">
        <v>3</v>
      </c>
      <c r="N2191" t="s">
        <v>32</v>
      </c>
      <c r="O2191" t="s">
        <v>33</v>
      </c>
      <c r="P2191">
        <v>40.303800000000003</v>
      </c>
      <c r="Q2191">
        <v>336158.25079999998</v>
      </c>
      <c r="R2191">
        <v>3064986.8700999999</v>
      </c>
      <c r="S2191">
        <v>336169.77789999999</v>
      </c>
      <c r="T2191">
        <v>3065025.4903000002</v>
      </c>
      <c r="U2191">
        <v>4.0304E-2</v>
      </c>
    </row>
    <row r="2192" spans="1:21" x14ac:dyDescent="0.25">
      <c r="A2192">
        <v>2190</v>
      </c>
      <c r="B2192" t="s">
        <v>24</v>
      </c>
      <c r="C2192" t="s">
        <v>32</v>
      </c>
      <c r="D2192" t="s">
        <v>58</v>
      </c>
      <c r="E2192">
        <v>11</v>
      </c>
      <c r="F2192" t="s">
        <v>37</v>
      </c>
      <c r="G2192">
        <v>100</v>
      </c>
      <c r="H2192" t="s">
        <v>27</v>
      </c>
      <c r="I2192" t="s">
        <v>38</v>
      </c>
      <c r="J2192" t="s">
        <v>59</v>
      </c>
      <c r="K2192" t="s">
        <v>30</v>
      </c>
      <c r="L2192" t="s">
        <v>31</v>
      </c>
      <c r="M2192">
        <v>3</v>
      </c>
      <c r="N2192" t="s">
        <v>32</v>
      </c>
      <c r="O2192" t="s">
        <v>33</v>
      </c>
      <c r="P2192">
        <v>23.508500000000002</v>
      </c>
      <c r="Q2192">
        <v>336169.77789999999</v>
      </c>
      <c r="R2192">
        <v>3065025.4903000002</v>
      </c>
      <c r="S2192">
        <v>336178.63189999998</v>
      </c>
      <c r="T2192">
        <v>3065047.2677000002</v>
      </c>
      <c r="U2192">
        <v>2.3508000000000001E-2</v>
      </c>
    </row>
    <row r="2193" spans="1:21" x14ac:dyDescent="0.25">
      <c r="A2193">
        <v>2191</v>
      </c>
      <c r="B2193" t="s">
        <v>24</v>
      </c>
      <c r="C2193" t="s">
        <v>32</v>
      </c>
      <c r="D2193" t="s">
        <v>58</v>
      </c>
      <c r="E2193">
        <v>11</v>
      </c>
      <c r="F2193" t="s">
        <v>37</v>
      </c>
      <c r="G2193">
        <v>100</v>
      </c>
      <c r="H2193" t="s">
        <v>27</v>
      </c>
      <c r="I2193" t="s">
        <v>38</v>
      </c>
      <c r="J2193" t="s">
        <v>59</v>
      </c>
      <c r="K2193" t="s">
        <v>30</v>
      </c>
      <c r="L2193" t="s">
        <v>31</v>
      </c>
      <c r="M2193">
        <v>3</v>
      </c>
      <c r="N2193" t="s">
        <v>32</v>
      </c>
      <c r="O2193" t="s">
        <v>33</v>
      </c>
      <c r="P2193">
        <v>23.963100000000001</v>
      </c>
      <c r="Q2193">
        <v>336178.63189999998</v>
      </c>
      <c r="R2193">
        <v>3065047.2677000002</v>
      </c>
      <c r="S2193">
        <v>336189.92310000001</v>
      </c>
      <c r="T2193">
        <v>3065068.4038999998</v>
      </c>
      <c r="U2193">
        <v>2.3963000000000002E-2</v>
      </c>
    </row>
    <row r="2194" spans="1:21" x14ac:dyDescent="0.25">
      <c r="A2194">
        <v>2192</v>
      </c>
      <c r="B2194" t="s">
        <v>24</v>
      </c>
      <c r="C2194" t="s">
        <v>32</v>
      </c>
      <c r="D2194" t="s">
        <v>58</v>
      </c>
      <c r="E2194">
        <v>11</v>
      </c>
      <c r="F2194" t="s">
        <v>37</v>
      </c>
      <c r="G2194">
        <v>100</v>
      </c>
      <c r="H2194" t="s">
        <v>27</v>
      </c>
      <c r="I2194" t="s">
        <v>38</v>
      </c>
      <c r="J2194" t="s">
        <v>59</v>
      </c>
      <c r="K2194" t="s">
        <v>30</v>
      </c>
      <c r="L2194" t="s">
        <v>31</v>
      </c>
      <c r="M2194">
        <v>3</v>
      </c>
      <c r="N2194" t="s">
        <v>32</v>
      </c>
      <c r="O2194" t="s">
        <v>33</v>
      </c>
      <c r="P2194">
        <v>22.310300000000002</v>
      </c>
      <c r="Q2194">
        <v>336189.92310000001</v>
      </c>
      <c r="R2194">
        <v>3065068.4038999998</v>
      </c>
      <c r="S2194">
        <v>336203.00719999999</v>
      </c>
      <c r="T2194">
        <v>3065086.4747000001</v>
      </c>
      <c r="U2194">
        <v>2.231E-2</v>
      </c>
    </row>
    <row r="2195" spans="1:21" x14ac:dyDescent="0.25">
      <c r="A2195">
        <v>2193</v>
      </c>
      <c r="B2195" t="s">
        <v>24</v>
      </c>
      <c r="C2195" t="s">
        <v>32</v>
      </c>
      <c r="D2195" t="s">
        <v>58</v>
      </c>
      <c r="E2195">
        <v>11</v>
      </c>
      <c r="F2195" t="s">
        <v>37</v>
      </c>
      <c r="G2195">
        <v>100</v>
      </c>
      <c r="H2195" t="s">
        <v>27</v>
      </c>
      <c r="I2195" t="s">
        <v>38</v>
      </c>
      <c r="J2195" t="s">
        <v>59</v>
      </c>
      <c r="K2195" t="s">
        <v>30</v>
      </c>
      <c r="L2195" t="s">
        <v>31</v>
      </c>
      <c r="M2195">
        <v>3</v>
      </c>
      <c r="N2195" t="s">
        <v>32</v>
      </c>
      <c r="O2195" t="s">
        <v>33</v>
      </c>
      <c r="P2195">
        <v>21.130500000000001</v>
      </c>
      <c r="Q2195">
        <v>336203.00719999999</v>
      </c>
      <c r="R2195">
        <v>3065086.4747000001</v>
      </c>
      <c r="S2195">
        <v>336217.88439999998</v>
      </c>
      <c r="T2195">
        <v>3065101.4802000001</v>
      </c>
      <c r="U2195">
        <v>2.1129999999999999E-2</v>
      </c>
    </row>
    <row r="2196" spans="1:21" x14ac:dyDescent="0.25">
      <c r="A2196">
        <v>2194</v>
      </c>
      <c r="B2196" t="s">
        <v>24</v>
      </c>
      <c r="C2196" t="s">
        <v>32</v>
      </c>
      <c r="D2196" t="s">
        <v>58</v>
      </c>
      <c r="E2196">
        <v>11</v>
      </c>
      <c r="F2196" t="s">
        <v>37</v>
      </c>
      <c r="G2196">
        <v>100</v>
      </c>
      <c r="H2196" t="s">
        <v>27</v>
      </c>
      <c r="I2196" t="s">
        <v>38</v>
      </c>
      <c r="J2196" t="s">
        <v>59</v>
      </c>
      <c r="K2196" t="s">
        <v>30</v>
      </c>
      <c r="L2196" t="s">
        <v>31</v>
      </c>
      <c r="M2196">
        <v>3</v>
      </c>
      <c r="N2196" t="s">
        <v>32</v>
      </c>
      <c r="O2196" t="s">
        <v>33</v>
      </c>
      <c r="P2196">
        <v>12.7714</v>
      </c>
      <c r="Q2196">
        <v>336217.88439999998</v>
      </c>
      <c r="R2196">
        <v>3065101.4802000001</v>
      </c>
      <c r="S2196">
        <v>336227.77659999998</v>
      </c>
      <c r="T2196">
        <v>3065109.5581</v>
      </c>
      <c r="U2196">
        <v>1.2770999999999999E-2</v>
      </c>
    </row>
    <row r="2197" spans="1:21" x14ac:dyDescent="0.25">
      <c r="A2197">
        <v>2195</v>
      </c>
      <c r="B2197" t="s">
        <v>24</v>
      </c>
      <c r="C2197" t="s">
        <v>32</v>
      </c>
      <c r="D2197" t="s">
        <v>58</v>
      </c>
      <c r="E2197">
        <v>11</v>
      </c>
      <c r="F2197" t="s">
        <v>37</v>
      </c>
      <c r="G2197">
        <v>100</v>
      </c>
      <c r="H2197" t="s">
        <v>27</v>
      </c>
      <c r="I2197" t="s">
        <v>38</v>
      </c>
      <c r="J2197" t="s">
        <v>59</v>
      </c>
      <c r="K2197" t="s">
        <v>30</v>
      </c>
      <c r="L2197" t="s">
        <v>31</v>
      </c>
      <c r="M2197">
        <v>3</v>
      </c>
      <c r="N2197" t="s">
        <v>32</v>
      </c>
      <c r="O2197" t="s">
        <v>33</v>
      </c>
      <c r="P2197">
        <v>17.821000000000002</v>
      </c>
      <c r="Q2197">
        <v>336227.77659999998</v>
      </c>
      <c r="R2197">
        <v>3065109.5581</v>
      </c>
      <c r="S2197">
        <v>336241.98499999999</v>
      </c>
      <c r="T2197">
        <v>3065120.3149000001</v>
      </c>
      <c r="U2197">
        <v>1.7821E-2</v>
      </c>
    </row>
    <row r="2198" spans="1:21" x14ac:dyDescent="0.25">
      <c r="A2198">
        <v>2196</v>
      </c>
      <c r="B2198" t="s">
        <v>24</v>
      </c>
      <c r="C2198" t="s">
        <v>32</v>
      </c>
      <c r="D2198" t="s">
        <v>58</v>
      </c>
      <c r="E2198">
        <v>11</v>
      </c>
      <c r="F2198" t="s">
        <v>37</v>
      </c>
      <c r="G2198">
        <v>100</v>
      </c>
      <c r="H2198" t="s">
        <v>27</v>
      </c>
      <c r="I2198" t="s">
        <v>38</v>
      </c>
      <c r="J2198" t="s">
        <v>59</v>
      </c>
      <c r="K2198" t="s">
        <v>30</v>
      </c>
      <c r="L2198" t="s">
        <v>31</v>
      </c>
      <c r="M2198">
        <v>3</v>
      </c>
      <c r="N2198" t="s">
        <v>32</v>
      </c>
      <c r="O2198" t="s">
        <v>33</v>
      </c>
      <c r="P2198">
        <v>21.2563</v>
      </c>
      <c r="Q2198">
        <v>336241.98499999999</v>
      </c>
      <c r="R2198">
        <v>3065120.3149000001</v>
      </c>
      <c r="S2198">
        <v>336262.24939999997</v>
      </c>
      <c r="T2198">
        <v>3065126.7324000001</v>
      </c>
      <c r="U2198">
        <v>2.1256000000000001E-2</v>
      </c>
    </row>
    <row r="2199" spans="1:21" x14ac:dyDescent="0.25">
      <c r="A2199">
        <v>2197</v>
      </c>
      <c r="B2199" t="s">
        <v>24</v>
      </c>
      <c r="C2199" t="s">
        <v>32</v>
      </c>
      <c r="D2199" t="s">
        <v>58</v>
      </c>
      <c r="E2199">
        <v>11</v>
      </c>
      <c r="F2199" t="s">
        <v>37</v>
      </c>
      <c r="G2199">
        <v>100</v>
      </c>
      <c r="H2199" t="s">
        <v>27</v>
      </c>
      <c r="I2199" t="s">
        <v>38</v>
      </c>
      <c r="J2199" t="s">
        <v>59</v>
      </c>
      <c r="K2199" t="s">
        <v>30</v>
      </c>
      <c r="L2199" t="s">
        <v>31</v>
      </c>
      <c r="M2199">
        <v>3</v>
      </c>
      <c r="N2199" t="s">
        <v>32</v>
      </c>
      <c r="O2199" t="s">
        <v>33</v>
      </c>
      <c r="P2199">
        <v>10.368399999999999</v>
      </c>
      <c r="Q2199">
        <v>336262.24939999997</v>
      </c>
      <c r="R2199">
        <v>3065126.7324000001</v>
      </c>
      <c r="S2199">
        <v>336271.53210000001</v>
      </c>
      <c r="T2199">
        <v>3065131.3514</v>
      </c>
      <c r="U2199">
        <v>1.0368E-2</v>
      </c>
    </row>
    <row r="2200" spans="1:21" x14ac:dyDescent="0.25">
      <c r="A2200">
        <v>2198</v>
      </c>
      <c r="B2200" t="s">
        <v>24</v>
      </c>
      <c r="C2200" t="s">
        <v>32</v>
      </c>
      <c r="D2200" t="s">
        <v>58</v>
      </c>
      <c r="E2200">
        <v>11</v>
      </c>
      <c r="F2200" t="s">
        <v>37</v>
      </c>
      <c r="G2200">
        <v>100</v>
      </c>
      <c r="H2200" t="s">
        <v>27</v>
      </c>
      <c r="I2200" t="s">
        <v>38</v>
      </c>
      <c r="J2200" t="s">
        <v>59</v>
      </c>
      <c r="K2200" t="s">
        <v>30</v>
      </c>
      <c r="L2200" t="s">
        <v>31</v>
      </c>
      <c r="M2200">
        <v>3</v>
      </c>
      <c r="N2200" t="s">
        <v>32</v>
      </c>
      <c r="O2200" t="s">
        <v>33</v>
      </c>
      <c r="P2200">
        <v>24.046700000000001</v>
      </c>
      <c r="Q2200">
        <v>336370.00890000002</v>
      </c>
      <c r="R2200">
        <v>3063842.5008</v>
      </c>
      <c r="S2200">
        <v>336360.3101</v>
      </c>
      <c r="T2200">
        <v>3063864.5048000002</v>
      </c>
      <c r="U2200">
        <v>2.4046999999999999E-2</v>
      </c>
    </row>
    <row r="2201" spans="1:21" x14ac:dyDescent="0.25">
      <c r="A2201">
        <v>2199</v>
      </c>
      <c r="B2201" t="s">
        <v>24</v>
      </c>
      <c r="C2201" t="s">
        <v>32</v>
      </c>
      <c r="D2201" t="s">
        <v>58</v>
      </c>
      <c r="E2201">
        <v>11</v>
      </c>
      <c r="F2201" t="s">
        <v>37</v>
      </c>
      <c r="G2201">
        <v>100</v>
      </c>
      <c r="H2201" t="s">
        <v>27</v>
      </c>
      <c r="I2201" t="s">
        <v>38</v>
      </c>
      <c r="J2201" t="s">
        <v>59</v>
      </c>
      <c r="K2201" t="s">
        <v>30</v>
      </c>
      <c r="L2201" t="s">
        <v>31</v>
      </c>
      <c r="M2201">
        <v>3</v>
      </c>
      <c r="N2201" t="s">
        <v>32</v>
      </c>
      <c r="O2201" t="s">
        <v>33</v>
      </c>
      <c r="P2201">
        <v>25.475000000000001</v>
      </c>
      <c r="Q2201">
        <v>336360.3101</v>
      </c>
      <c r="R2201">
        <v>3063864.5048000002</v>
      </c>
      <c r="S2201">
        <v>336335.39399999997</v>
      </c>
      <c r="T2201">
        <v>3063869.8114999998</v>
      </c>
      <c r="U2201">
        <v>2.5475000000000001E-2</v>
      </c>
    </row>
    <row r="2202" spans="1:21" x14ac:dyDescent="0.25">
      <c r="A2202">
        <v>2200</v>
      </c>
      <c r="B2202" t="s">
        <v>24</v>
      </c>
      <c r="C2202" t="s">
        <v>32</v>
      </c>
      <c r="D2202" t="s">
        <v>58</v>
      </c>
      <c r="E2202">
        <v>11</v>
      </c>
      <c r="F2202" t="s">
        <v>37</v>
      </c>
      <c r="G2202">
        <v>100</v>
      </c>
      <c r="H2202" t="s">
        <v>27</v>
      </c>
      <c r="I2202" t="s">
        <v>38</v>
      </c>
      <c r="J2202" t="s">
        <v>59</v>
      </c>
      <c r="K2202" t="s">
        <v>30</v>
      </c>
      <c r="L2202" t="s">
        <v>31</v>
      </c>
      <c r="M2202">
        <v>3</v>
      </c>
      <c r="N2202" t="s">
        <v>32</v>
      </c>
      <c r="O2202" t="s">
        <v>33</v>
      </c>
      <c r="P2202">
        <v>26.287199999999999</v>
      </c>
      <c r="Q2202">
        <v>336335.39399999997</v>
      </c>
      <c r="R2202">
        <v>3063869.8114999998</v>
      </c>
      <c r="S2202">
        <v>336309.46519999998</v>
      </c>
      <c r="T2202">
        <v>3063874.1376</v>
      </c>
      <c r="U2202">
        <v>2.6287000000000001E-2</v>
      </c>
    </row>
    <row r="2203" spans="1:21" x14ac:dyDescent="0.25">
      <c r="A2203">
        <v>2201</v>
      </c>
      <c r="B2203" t="s">
        <v>24</v>
      </c>
      <c r="C2203" t="s">
        <v>32</v>
      </c>
      <c r="D2203" t="s">
        <v>58</v>
      </c>
      <c r="E2203">
        <v>11</v>
      </c>
      <c r="F2203" t="s">
        <v>37</v>
      </c>
      <c r="G2203">
        <v>100</v>
      </c>
      <c r="H2203" t="s">
        <v>27</v>
      </c>
      <c r="I2203" t="s">
        <v>38</v>
      </c>
      <c r="J2203" t="s">
        <v>59</v>
      </c>
      <c r="K2203" t="s">
        <v>30</v>
      </c>
      <c r="L2203" t="s">
        <v>31</v>
      </c>
      <c r="M2203">
        <v>3</v>
      </c>
      <c r="N2203" t="s">
        <v>32</v>
      </c>
      <c r="O2203" t="s">
        <v>33</v>
      </c>
      <c r="P2203">
        <v>25.474900000000002</v>
      </c>
      <c r="Q2203">
        <v>336309.46519999998</v>
      </c>
      <c r="R2203">
        <v>3063874.1376</v>
      </c>
      <c r="S2203">
        <v>336284.54920000001</v>
      </c>
      <c r="T2203">
        <v>3063879.4443999999</v>
      </c>
      <c r="U2203">
        <v>2.5475000000000001E-2</v>
      </c>
    </row>
    <row r="2204" spans="1:21" x14ac:dyDescent="0.25">
      <c r="A2204">
        <v>2202</v>
      </c>
      <c r="B2204" t="s">
        <v>24</v>
      </c>
      <c r="C2204" t="s">
        <v>32</v>
      </c>
      <c r="D2204" t="s">
        <v>58</v>
      </c>
      <c r="E2204">
        <v>11</v>
      </c>
      <c r="F2204" t="s">
        <v>37</v>
      </c>
      <c r="G2204">
        <v>100</v>
      </c>
      <c r="H2204" t="s">
        <v>27</v>
      </c>
      <c r="I2204" t="s">
        <v>38</v>
      </c>
      <c r="J2204" t="s">
        <v>59</v>
      </c>
      <c r="K2204" t="s">
        <v>30</v>
      </c>
      <c r="L2204" t="s">
        <v>31</v>
      </c>
      <c r="M2204">
        <v>3</v>
      </c>
      <c r="N2204" t="s">
        <v>32</v>
      </c>
      <c r="O2204" t="s">
        <v>33</v>
      </c>
      <c r="P2204">
        <v>11.816800000000001</v>
      </c>
      <c r="Q2204">
        <v>336284.54920000001</v>
      </c>
      <c r="R2204">
        <v>3063879.4443999999</v>
      </c>
      <c r="S2204">
        <v>336273.58669999999</v>
      </c>
      <c r="T2204">
        <v>3063883.8558</v>
      </c>
      <c r="U2204">
        <v>1.1816999999999999E-2</v>
      </c>
    </row>
    <row r="2205" spans="1:21" x14ac:dyDescent="0.25">
      <c r="A2205">
        <v>2203</v>
      </c>
      <c r="B2205" t="s">
        <v>24</v>
      </c>
      <c r="C2205" t="s">
        <v>32</v>
      </c>
      <c r="D2205" t="s">
        <v>58</v>
      </c>
      <c r="E2205">
        <v>11</v>
      </c>
      <c r="F2205" t="s">
        <v>37</v>
      </c>
      <c r="G2205">
        <v>100</v>
      </c>
      <c r="H2205" t="s">
        <v>27</v>
      </c>
      <c r="I2205" t="s">
        <v>38</v>
      </c>
      <c r="J2205" t="s">
        <v>59</v>
      </c>
      <c r="K2205" t="s">
        <v>30</v>
      </c>
      <c r="L2205" t="s">
        <v>31</v>
      </c>
      <c r="M2205">
        <v>3</v>
      </c>
      <c r="N2205" t="s">
        <v>32</v>
      </c>
      <c r="O2205" t="s">
        <v>33</v>
      </c>
      <c r="P2205">
        <v>7.4717700000000002</v>
      </c>
      <c r="Q2205">
        <v>336273.58669999999</v>
      </c>
      <c r="R2205">
        <v>3063883.8558</v>
      </c>
      <c r="S2205">
        <v>336266.65509999997</v>
      </c>
      <c r="T2205">
        <v>3063886.6450999998</v>
      </c>
      <c r="U2205">
        <v>7.4720000000000003E-3</v>
      </c>
    </row>
    <row r="2206" spans="1:21" x14ac:dyDescent="0.25">
      <c r="A2206">
        <v>2204</v>
      </c>
      <c r="B2206" t="s">
        <v>24</v>
      </c>
      <c r="C2206" t="s">
        <v>32</v>
      </c>
      <c r="D2206" t="s">
        <v>58</v>
      </c>
      <c r="E2206">
        <v>11</v>
      </c>
      <c r="F2206" t="s">
        <v>37</v>
      </c>
      <c r="G2206">
        <v>100</v>
      </c>
      <c r="H2206" t="s">
        <v>27</v>
      </c>
      <c r="I2206" t="s">
        <v>38</v>
      </c>
      <c r="J2206" t="s">
        <v>59</v>
      </c>
      <c r="K2206" t="s">
        <v>30</v>
      </c>
      <c r="L2206" t="s">
        <v>31</v>
      </c>
      <c r="M2206">
        <v>3</v>
      </c>
      <c r="N2206" t="s">
        <v>32</v>
      </c>
      <c r="O2206" t="s">
        <v>33</v>
      </c>
      <c r="P2206">
        <v>21.871400000000001</v>
      </c>
      <c r="Q2206">
        <v>336266.65509999997</v>
      </c>
      <c r="R2206">
        <v>3063886.6450999998</v>
      </c>
      <c r="S2206">
        <v>336266.9497</v>
      </c>
      <c r="T2206">
        <v>3063908.5145</v>
      </c>
      <c r="U2206">
        <v>2.1871000000000002E-2</v>
      </c>
    </row>
    <row r="2207" spans="1:21" x14ac:dyDescent="0.25">
      <c r="A2207">
        <v>2205</v>
      </c>
      <c r="B2207" t="s">
        <v>24</v>
      </c>
      <c r="C2207" t="s">
        <v>32</v>
      </c>
      <c r="D2207" t="s">
        <v>58</v>
      </c>
      <c r="E2207">
        <v>11</v>
      </c>
      <c r="F2207" t="s">
        <v>37</v>
      </c>
      <c r="G2207">
        <v>100</v>
      </c>
      <c r="H2207" t="s">
        <v>27</v>
      </c>
      <c r="I2207" t="s">
        <v>38</v>
      </c>
      <c r="J2207" t="s">
        <v>59</v>
      </c>
      <c r="K2207" t="s">
        <v>30</v>
      </c>
      <c r="L2207" t="s">
        <v>31</v>
      </c>
      <c r="M2207">
        <v>3</v>
      </c>
      <c r="N2207" t="s">
        <v>32</v>
      </c>
      <c r="O2207" t="s">
        <v>33</v>
      </c>
      <c r="P2207">
        <v>22.233799999999999</v>
      </c>
      <c r="Q2207">
        <v>336266.9497</v>
      </c>
      <c r="R2207">
        <v>3063908.5145</v>
      </c>
      <c r="S2207">
        <v>336271.24160000001</v>
      </c>
      <c r="T2207">
        <v>3063930.3300999999</v>
      </c>
      <c r="U2207">
        <v>2.2234E-2</v>
      </c>
    </row>
    <row r="2208" spans="1:21" x14ac:dyDescent="0.25">
      <c r="A2208">
        <v>2206</v>
      </c>
      <c r="B2208" t="s">
        <v>24</v>
      </c>
      <c r="C2208" t="s">
        <v>32</v>
      </c>
      <c r="D2208" t="s">
        <v>58</v>
      </c>
      <c r="E2208">
        <v>11</v>
      </c>
      <c r="F2208" t="s">
        <v>37</v>
      </c>
      <c r="G2208">
        <v>100</v>
      </c>
      <c r="H2208" t="s">
        <v>27</v>
      </c>
      <c r="I2208" t="s">
        <v>38</v>
      </c>
      <c r="J2208" t="s">
        <v>59</v>
      </c>
      <c r="K2208" t="s">
        <v>30</v>
      </c>
      <c r="L2208" t="s">
        <v>31</v>
      </c>
      <c r="M2208">
        <v>3</v>
      </c>
      <c r="N2208" t="s">
        <v>32</v>
      </c>
      <c r="O2208" t="s">
        <v>33</v>
      </c>
      <c r="P2208">
        <v>20.107900000000001</v>
      </c>
      <c r="Q2208">
        <v>336271.24160000001</v>
      </c>
      <c r="R2208">
        <v>3063930.3300999999</v>
      </c>
      <c r="S2208">
        <v>336274.5073</v>
      </c>
      <c r="T2208">
        <v>3063950.1710000001</v>
      </c>
      <c r="U2208">
        <v>2.0108000000000001E-2</v>
      </c>
    </row>
    <row r="2209" spans="1:21" x14ac:dyDescent="0.25">
      <c r="A2209">
        <v>2207</v>
      </c>
      <c r="B2209" t="s">
        <v>24</v>
      </c>
      <c r="C2209" t="s">
        <v>32</v>
      </c>
      <c r="D2209" t="s">
        <v>58</v>
      </c>
      <c r="E2209">
        <v>11</v>
      </c>
      <c r="F2209" t="s">
        <v>37</v>
      </c>
      <c r="G2209">
        <v>100</v>
      </c>
      <c r="H2209" t="s">
        <v>27</v>
      </c>
      <c r="I2209" t="s">
        <v>38</v>
      </c>
      <c r="J2209" t="s">
        <v>59</v>
      </c>
      <c r="K2209" t="s">
        <v>30</v>
      </c>
      <c r="L2209" t="s">
        <v>31</v>
      </c>
      <c r="M2209">
        <v>3</v>
      </c>
      <c r="N2209" t="s">
        <v>32</v>
      </c>
      <c r="O2209" t="s">
        <v>33</v>
      </c>
      <c r="P2209">
        <v>13.079499999999999</v>
      </c>
      <c r="Q2209">
        <v>336274.5073</v>
      </c>
      <c r="R2209">
        <v>3063950.1710000001</v>
      </c>
      <c r="S2209">
        <v>336269.33669999999</v>
      </c>
      <c r="T2209">
        <v>3063962.1850999999</v>
      </c>
      <c r="U2209">
        <v>1.308E-2</v>
      </c>
    </row>
    <row r="2210" spans="1:21" x14ac:dyDescent="0.25">
      <c r="A2210">
        <v>2208</v>
      </c>
      <c r="B2210" t="s">
        <v>24</v>
      </c>
      <c r="C2210" t="s">
        <v>60</v>
      </c>
      <c r="D2210" t="s">
        <v>61</v>
      </c>
      <c r="E2210">
        <v>11</v>
      </c>
      <c r="F2210" t="s">
        <v>42</v>
      </c>
      <c r="G2210">
        <v>100</v>
      </c>
      <c r="H2210" t="s">
        <v>27</v>
      </c>
      <c r="I2210" t="s">
        <v>28</v>
      </c>
      <c r="J2210" t="s">
        <v>59</v>
      </c>
      <c r="K2210" t="s">
        <v>49</v>
      </c>
      <c r="L2210" t="s">
        <v>31</v>
      </c>
      <c r="M2210">
        <v>3</v>
      </c>
      <c r="N2210" t="s">
        <v>32</v>
      </c>
      <c r="O2210" t="s">
        <v>33</v>
      </c>
      <c r="P2210">
        <v>6.1945199999999998</v>
      </c>
      <c r="Q2210">
        <v>336236.49300000002</v>
      </c>
      <c r="R2210">
        <v>3063405.7793000001</v>
      </c>
      <c r="S2210">
        <v>336234.30412599997</v>
      </c>
      <c r="T2210">
        <v>3063411.5742000001</v>
      </c>
      <c r="U2210">
        <v>6.195E-3</v>
      </c>
    </row>
    <row r="2211" spans="1:21" x14ac:dyDescent="0.25">
      <c r="A2211">
        <v>2209</v>
      </c>
      <c r="B2211" t="s">
        <v>24</v>
      </c>
      <c r="C2211" t="s">
        <v>60</v>
      </c>
      <c r="D2211" t="s">
        <v>61</v>
      </c>
      <c r="E2211">
        <v>11</v>
      </c>
      <c r="F2211" t="s">
        <v>42</v>
      </c>
      <c r="G2211">
        <v>100</v>
      </c>
      <c r="H2211" t="s">
        <v>27</v>
      </c>
      <c r="I2211" t="s">
        <v>28</v>
      </c>
      <c r="J2211" t="s">
        <v>59</v>
      </c>
      <c r="K2211" t="s">
        <v>49</v>
      </c>
      <c r="L2211" t="s">
        <v>31</v>
      </c>
      <c r="M2211">
        <v>3</v>
      </c>
      <c r="N2211" t="s">
        <v>32</v>
      </c>
      <c r="O2211" t="s">
        <v>33</v>
      </c>
      <c r="P2211">
        <v>12.8003</v>
      </c>
      <c r="Q2211">
        <v>336232.94708800002</v>
      </c>
      <c r="R2211">
        <v>3063415.1668699998</v>
      </c>
      <c r="S2211">
        <v>336228.42401800002</v>
      </c>
      <c r="T2211">
        <v>3063427.14139</v>
      </c>
      <c r="U2211">
        <v>1.2800000000000001E-2</v>
      </c>
    </row>
    <row r="2212" spans="1:21" x14ac:dyDescent="0.25">
      <c r="A2212">
        <v>2210</v>
      </c>
      <c r="B2212" t="s">
        <v>24</v>
      </c>
      <c r="C2212" t="s">
        <v>60</v>
      </c>
      <c r="D2212" t="s">
        <v>61</v>
      </c>
      <c r="E2212">
        <v>11</v>
      </c>
      <c r="F2212" t="s">
        <v>42</v>
      </c>
      <c r="G2212">
        <v>100</v>
      </c>
      <c r="H2212" t="s">
        <v>27</v>
      </c>
      <c r="I2212" t="s">
        <v>28</v>
      </c>
      <c r="J2212" t="s">
        <v>59</v>
      </c>
      <c r="K2212" t="s">
        <v>49</v>
      </c>
      <c r="L2212" t="s">
        <v>31</v>
      </c>
      <c r="M2212">
        <v>3</v>
      </c>
      <c r="N2212" t="s">
        <v>32</v>
      </c>
      <c r="O2212" t="s">
        <v>33</v>
      </c>
      <c r="P2212">
        <v>0.22192200000000001</v>
      </c>
      <c r="Q2212">
        <v>336228.42401800002</v>
      </c>
      <c r="R2212">
        <v>3063427.14139</v>
      </c>
      <c r="S2212">
        <v>336228.3456</v>
      </c>
      <c r="T2212">
        <v>3063427.3489999999</v>
      </c>
      <c r="U2212">
        <v>2.22E-4</v>
      </c>
    </row>
    <row r="2213" spans="1:21" x14ac:dyDescent="0.25">
      <c r="A2213">
        <v>2211</v>
      </c>
      <c r="B2213" t="s">
        <v>24</v>
      </c>
      <c r="C2213" t="s">
        <v>60</v>
      </c>
      <c r="D2213" t="s">
        <v>61</v>
      </c>
      <c r="E2213">
        <v>11</v>
      </c>
      <c r="F2213" t="s">
        <v>42</v>
      </c>
      <c r="G2213">
        <v>100</v>
      </c>
      <c r="H2213" t="s">
        <v>27</v>
      </c>
      <c r="I2213" t="s">
        <v>28</v>
      </c>
      <c r="J2213" t="s">
        <v>59</v>
      </c>
      <c r="K2213" t="s">
        <v>49</v>
      </c>
      <c r="L2213" t="s">
        <v>31</v>
      </c>
      <c r="M2213">
        <v>3</v>
      </c>
      <c r="N2213" t="s">
        <v>32</v>
      </c>
      <c r="O2213" t="s">
        <v>33</v>
      </c>
      <c r="P2213">
        <v>3.8404199999999999</v>
      </c>
      <c r="Q2213">
        <v>336234.30412599997</v>
      </c>
      <c r="R2213">
        <v>3063411.5742000001</v>
      </c>
      <c r="S2213">
        <v>336232.94708800002</v>
      </c>
      <c r="T2213">
        <v>3063415.1668699998</v>
      </c>
      <c r="U2213">
        <v>3.8400000000000001E-3</v>
      </c>
    </row>
    <row r="2214" spans="1:21" x14ac:dyDescent="0.25">
      <c r="A2214">
        <v>2212</v>
      </c>
      <c r="B2214" t="s">
        <v>24</v>
      </c>
      <c r="C2214" t="s">
        <v>60</v>
      </c>
      <c r="D2214" t="s">
        <v>61</v>
      </c>
      <c r="E2214">
        <v>11</v>
      </c>
      <c r="F2214" t="s">
        <v>42</v>
      </c>
      <c r="G2214">
        <v>100</v>
      </c>
      <c r="H2214" t="s">
        <v>27</v>
      </c>
      <c r="I2214" t="s">
        <v>28</v>
      </c>
      <c r="J2214" t="s">
        <v>59</v>
      </c>
      <c r="K2214" t="s">
        <v>49</v>
      </c>
      <c r="L2214" t="s">
        <v>31</v>
      </c>
      <c r="M2214">
        <v>3</v>
      </c>
      <c r="N2214" t="s">
        <v>32</v>
      </c>
      <c r="O2214" t="s">
        <v>33</v>
      </c>
      <c r="P2214">
        <v>6.0446900000000001</v>
      </c>
      <c r="Q2214">
        <v>336228.3456</v>
      </c>
      <c r="R2214">
        <v>3063427.3489999999</v>
      </c>
      <c r="S2214">
        <v>336224.645518</v>
      </c>
      <c r="T2214">
        <v>3063432.1289300001</v>
      </c>
      <c r="U2214">
        <v>6.045E-3</v>
      </c>
    </row>
    <row r="2215" spans="1:21" x14ac:dyDescent="0.25">
      <c r="A2215">
        <v>2213</v>
      </c>
      <c r="B2215" t="s">
        <v>24</v>
      </c>
      <c r="C2215" t="s">
        <v>60</v>
      </c>
      <c r="D2215" t="s">
        <v>61</v>
      </c>
      <c r="E2215">
        <v>11</v>
      </c>
      <c r="F2215" t="s">
        <v>42</v>
      </c>
      <c r="G2215">
        <v>100</v>
      </c>
      <c r="H2215" t="s">
        <v>27</v>
      </c>
      <c r="I2215" t="s">
        <v>28</v>
      </c>
      <c r="J2215" t="s">
        <v>59</v>
      </c>
      <c r="K2215" t="s">
        <v>49</v>
      </c>
      <c r="L2215" t="s">
        <v>31</v>
      </c>
      <c r="M2215">
        <v>3</v>
      </c>
      <c r="N2215" t="s">
        <v>32</v>
      </c>
      <c r="O2215" t="s">
        <v>33</v>
      </c>
      <c r="P2215">
        <v>0.97124900000000003</v>
      </c>
      <c r="Q2215">
        <v>336224.645518</v>
      </c>
      <c r="R2215">
        <v>3063432.1289300001</v>
      </c>
      <c r="S2215">
        <v>336224.05099600001</v>
      </c>
      <c r="T2215">
        <v>3063432.89696</v>
      </c>
      <c r="U2215">
        <v>9.7099999999999997E-4</v>
      </c>
    </row>
    <row r="2216" spans="1:21" x14ac:dyDescent="0.25">
      <c r="A2216">
        <v>2214</v>
      </c>
      <c r="B2216" t="s">
        <v>24</v>
      </c>
      <c r="C2216" t="s">
        <v>60</v>
      </c>
      <c r="D2216" t="s">
        <v>61</v>
      </c>
      <c r="E2216">
        <v>11</v>
      </c>
      <c r="F2216" t="s">
        <v>42</v>
      </c>
      <c r="G2216">
        <v>100</v>
      </c>
      <c r="H2216" t="s">
        <v>27</v>
      </c>
      <c r="I2216" t="s">
        <v>28</v>
      </c>
      <c r="J2216" t="s">
        <v>59</v>
      </c>
      <c r="K2216" t="s">
        <v>49</v>
      </c>
      <c r="L2216" t="s">
        <v>31</v>
      </c>
      <c r="M2216">
        <v>3</v>
      </c>
      <c r="N2216" t="s">
        <v>32</v>
      </c>
      <c r="O2216" t="s">
        <v>33</v>
      </c>
      <c r="P2216">
        <v>6.4436299999999997</v>
      </c>
      <c r="Q2216">
        <v>336222.62479500001</v>
      </c>
      <c r="R2216">
        <v>3063434.7393800002</v>
      </c>
      <c r="S2216">
        <v>336218.68051699997</v>
      </c>
      <c r="T2216">
        <v>3063439.8347800002</v>
      </c>
      <c r="U2216">
        <v>6.4440000000000001E-3</v>
      </c>
    </row>
    <row r="2217" spans="1:21" x14ac:dyDescent="0.25">
      <c r="A2217">
        <v>2215</v>
      </c>
      <c r="B2217" t="s">
        <v>24</v>
      </c>
      <c r="C2217" t="s">
        <v>60</v>
      </c>
      <c r="D2217" t="s">
        <v>61</v>
      </c>
      <c r="E2217">
        <v>11</v>
      </c>
      <c r="F2217" t="s">
        <v>42</v>
      </c>
      <c r="G2217">
        <v>100</v>
      </c>
      <c r="H2217" t="s">
        <v>27</v>
      </c>
      <c r="I2217" t="s">
        <v>28</v>
      </c>
      <c r="J2217" t="s">
        <v>59</v>
      </c>
      <c r="K2217" t="s">
        <v>49</v>
      </c>
      <c r="L2217" t="s">
        <v>31</v>
      </c>
      <c r="M2217">
        <v>3</v>
      </c>
      <c r="N2217" t="s">
        <v>32</v>
      </c>
      <c r="O2217" t="s">
        <v>33</v>
      </c>
      <c r="P2217">
        <v>2.3299300000000001</v>
      </c>
      <c r="Q2217">
        <v>336224.05099600001</v>
      </c>
      <c r="R2217">
        <v>3063432.89696</v>
      </c>
      <c r="S2217">
        <v>336222.62479500001</v>
      </c>
      <c r="T2217">
        <v>3063434.7393800002</v>
      </c>
      <c r="U2217">
        <v>2.33E-3</v>
      </c>
    </row>
    <row r="2218" spans="1:21" x14ac:dyDescent="0.25">
      <c r="A2218">
        <v>2216</v>
      </c>
      <c r="B2218" t="s">
        <v>24</v>
      </c>
      <c r="C2218" t="s">
        <v>60</v>
      </c>
      <c r="D2218" t="s">
        <v>61</v>
      </c>
      <c r="E2218">
        <v>11</v>
      </c>
      <c r="F2218" t="s">
        <v>42</v>
      </c>
      <c r="G2218">
        <v>100</v>
      </c>
      <c r="H2218" t="s">
        <v>27</v>
      </c>
      <c r="I2218" t="s">
        <v>28</v>
      </c>
      <c r="J2218" t="s">
        <v>59</v>
      </c>
      <c r="K2218" t="s">
        <v>49</v>
      </c>
      <c r="L2218" t="s">
        <v>31</v>
      </c>
      <c r="M2218">
        <v>3</v>
      </c>
      <c r="N2218" t="s">
        <v>32</v>
      </c>
      <c r="O2218" t="s">
        <v>33</v>
      </c>
      <c r="P2218">
        <v>2.8677600000000001</v>
      </c>
      <c r="Q2218">
        <v>336218.68051699997</v>
      </c>
      <c r="R2218">
        <v>3063439.8347800002</v>
      </c>
      <c r="S2218">
        <v>336216.92509999999</v>
      </c>
      <c r="T2218">
        <v>3063442.1025</v>
      </c>
      <c r="U2218">
        <v>2.8679999999999999E-3</v>
      </c>
    </row>
    <row r="2219" spans="1:21" x14ac:dyDescent="0.25">
      <c r="A2219">
        <v>2217</v>
      </c>
      <c r="B2219" t="s">
        <v>24</v>
      </c>
      <c r="C2219" t="s">
        <v>60</v>
      </c>
      <c r="D2219" t="s">
        <v>61</v>
      </c>
      <c r="E2219">
        <v>11</v>
      </c>
      <c r="F2219" t="s">
        <v>42</v>
      </c>
      <c r="G2219">
        <v>100</v>
      </c>
      <c r="H2219" t="s">
        <v>27</v>
      </c>
      <c r="I2219" t="s">
        <v>28</v>
      </c>
      <c r="J2219" t="s">
        <v>59</v>
      </c>
      <c r="K2219" t="s">
        <v>49</v>
      </c>
      <c r="L2219" t="s">
        <v>31</v>
      </c>
      <c r="M2219">
        <v>3</v>
      </c>
      <c r="N2219" t="s">
        <v>32</v>
      </c>
      <c r="O2219" t="s">
        <v>33</v>
      </c>
      <c r="P2219">
        <v>2.8292199999999998</v>
      </c>
      <c r="Q2219">
        <v>336216.92509999999</v>
      </c>
      <c r="R2219">
        <v>3063442.1025</v>
      </c>
      <c r="S2219">
        <v>336215.82614999998</v>
      </c>
      <c r="T2219">
        <v>3063444.7095699999</v>
      </c>
      <c r="U2219">
        <v>2.8289999999999999E-3</v>
      </c>
    </row>
    <row r="2220" spans="1:21" x14ac:dyDescent="0.25">
      <c r="A2220">
        <v>2218</v>
      </c>
      <c r="B2220" t="s">
        <v>24</v>
      </c>
      <c r="C2220" t="s">
        <v>60</v>
      </c>
      <c r="D2220" t="s">
        <v>61</v>
      </c>
      <c r="E2220">
        <v>11</v>
      </c>
      <c r="F2220" t="s">
        <v>42</v>
      </c>
      <c r="G2220">
        <v>100</v>
      </c>
      <c r="H2220" t="s">
        <v>27</v>
      </c>
      <c r="I2220" t="s">
        <v>28</v>
      </c>
      <c r="J2220" t="s">
        <v>59</v>
      </c>
      <c r="K2220" t="s">
        <v>49</v>
      </c>
      <c r="L2220" t="s">
        <v>31</v>
      </c>
      <c r="M2220">
        <v>3</v>
      </c>
      <c r="N2220" t="s">
        <v>32</v>
      </c>
      <c r="O2220" t="s">
        <v>33</v>
      </c>
      <c r="P2220">
        <v>0.55751600000000001</v>
      </c>
      <c r="Q2220">
        <v>336213.43169699999</v>
      </c>
      <c r="R2220">
        <v>3063450.3899900001</v>
      </c>
      <c r="S2220">
        <v>336213.215142</v>
      </c>
      <c r="T2220">
        <v>3063450.9037299999</v>
      </c>
      <c r="U2220">
        <v>5.5800000000000001E-4</v>
      </c>
    </row>
    <row r="2221" spans="1:21" x14ac:dyDescent="0.25">
      <c r="A2221">
        <v>2219</v>
      </c>
      <c r="B2221" t="s">
        <v>24</v>
      </c>
      <c r="C2221" t="s">
        <v>60</v>
      </c>
      <c r="D2221" t="s">
        <v>61</v>
      </c>
      <c r="E2221">
        <v>11</v>
      </c>
      <c r="F2221" t="s">
        <v>42</v>
      </c>
      <c r="G2221">
        <v>100</v>
      </c>
      <c r="H2221" t="s">
        <v>27</v>
      </c>
      <c r="I2221" t="s">
        <v>28</v>
      </c>
      <c r="J2221" t="s">
        <v>59</v>
      </c>
      <c r="K2221" t="s">
        <v>49</v>
      </c>
      <c r="L2221" t="s">
        <v>31</v>
      </c>
      <c r="M2221">
        <v>3</v>
      </c>
      <c r="N2221" t="s">
        <v>32</v>
      </c>
      <c r="O2221" t="s">
        <v>33</v>
      </c>
      <c r="P2221">
        <v>5.9259399999999998</v>
      </c>
      <c r="Q2221">
        <v>336213.215142</v>
      </c>
      <c r="R2221">
        <v>3063450.9037299999</v>
      </c>
      <c r="S2221">
        <v>336210.91333700001</v>
      </c>
      <c r="T2221">
        <v>3063456.36436</v>
      </c>
      <c r="U2221">
        <v>5.9259999999999998E-3</v>
      </c>
    </row>
    <row r="2222" spans="1:21" x14ac:dyDescent="0.25">
      <c r="A2222">
        <v>2220</v>
      </c>
      <c r="B2222" t="s">
        <v>24</v>
      </c>
      <c r="C2222" t="s">
        <v>60</v>
      </c>
      <c r="D2222" t="s">
        <v>61</v>
      </c>
      <c r="E2222">
        <v>11</v>
      </c>
      <c r="F2222" t="s">
        <v>42</v>
      </c>
      <c r="G2222">
        <v>100</v>
      </c>
      <c r="H2222" t="s">
        <v>27</v>
      </c>
      <c r="I2222" t="s">
        <v>28</v>
      </c>
      <c r="J2222" t="s">
        <v>59</v>
      </c>
      <c r="K2222" t="s">
        <v>49</v>
      </c>
      <c r="L2222" t="s">
        <v>31</v>
      </c>
      <c r="M2222">
        <v>3</v>
      </c>
      <c r="N2222" t="s">
        <v>32</v>
      </c>
      <c r="O2222" t="s">
        <v>33</v>
      </c>
      <c r="P2222">
        <v>0.80243600000000004</v>
      </c>
      <c r="Q2222">
        <v>336210.273789</v>
      </c>
      <c r="R2222">
        <v>3063457.8815700002</v>
      </c>
      <c r="S2222">
        <v>336209.9621</v>
      </c>
      <c r="T2222">
        <v>3063458.6209999998</v>
      </c>
      <c r="U2222">
        <v>8.0199999999999998E-4</v>
      </c>
    </row>
    <row r="2223" spans="1:21" x14ac:dyDescent="0.25">
      <c r="A2223">
        <v>2221</v>
      </c>
      <c r="B2223" t="s">
        <v>24</v>
      </c>
      <c r="C2223" t="s">
        <v>60</v>
      </c>
      <c r="D2223" t="s">
        <v>61</v>
      </c>
      <c r="E2223">
        <v>11</v>
      </c>
      <c r="F2223" t="s">
        <v>42</v>
      </c>
      <c r="G2223">
        <v>100</v>
      </c>
      <c r="H2223" t="s">
        <v>27</v>
      </c>
      <c r="I2223" t="s">
        <v>28</v>
      </c>
      <c r="J2223" t="s">
        <v>59</v>
      </c>
      <c r="K2223" t="s">
        <v>49</v>
      </c>
      <c r="L2223" t="s">
        <v>31</v>
      </c>
      <c r="M2223">
        <v>3</v>
      </c>
      <c r="N2223" t="s">
        <v>32</v>
      </c>
      <c r="O2223" t="s">
        <v>33</v>
      </c>
      <c r="P2223">
        <v>6.1644600000000001</v>
      </c>
      <c r="Q2223">
        <v>336215.82614999998</v>
      </c>
      <c r="R2223">
        <v>3063444.7095699999</v>
      </c>
      <c r="S2223">
        <v>336213.43169699999</v>
      </c>
      <c r="T2223">
        <v>3063450.3899900001</v>
      </c>
      <c r="U2223">
        <v>6.1640000000000002E-3</v>
      </c>
    </row>
    <row r="2224" spans="1:21" x14ac:dyDescent="0.25">
      <c r="A2224">
        <v>2222</v>
      </c>
      <c r="B2224" t="s">
        <v>24</v>
      </c>
      <c r="C2224" t="s">
        <v>60</v>
      </c>
      <c r="D2224" t="s">
        <v>61</v>
      </c>
      <c r="E2224">
        <v>11</v>
      </c>
      <c r="F2224" t="s">
        <v>42</v>
      </c>
      <c r="G2224">
        <v>100</v>
      </c>
      <c r="H2224" t="s">
        <v>27</v>
      </c>
      <c r="I2224" t="s">
        <v>28</v>
      </c>
      <c r="J2224" t="s">
        <v>59</v>
      </c>
      <c r="K2224" t="s">
        <v>49</v>
      </c>
      <c r="L2224" t="s">
        <v>31</v>
      </c>
      <c r="M2224">
        <v>3</v>
      </c>
      <c r="N2224" t="s">
        <v>32</v>
      </c>
      <c r="O2224" t="s">
        <v>33</v>
      </c>
      <c r="P2224">
        <v>1.6465000000000001</v>
      </c>
      <c r="Q2224">
        <v>336210.91333700001</v>
      </c>
      <c r="R2224">
        <v>3063456.36436</v>
      </c>
      <c r="S2224">
        <v>336210.273789</v>
      </c>
      <c r="T2224">
        <v>3063457.8815700002</v>
      </c>
      <c r="U2224">
        <v>1.6459999999999999E-3</v>
      </c>
    </row>
    <row r="2225" spans="1:21" x14ac:dyDescent="0.25">
      <c r="A2225">
        <v>2223</v>
      </c>
      <c r="B2225" t="s">
        <v>24</v>
      </c>
      <c r="C2225" t="s">
        <v>60</v>
      </c>
      <c r="D2225" t="s">
        <v>61</v>
      </c>
      <c r="E2225">
        <v>11</v>
      </c>
      <c r="F2225" t="s">
        <v>42</v>
      </c>
      <c r="G2225">
        <v>100</v>
      </c>
      <c r="H2225" t="s">
        <v>27</v>
      </c>
      <c r="I2225" t="s">
        <v>28</v>
      </c>
      <c r="J2225" t="s">
        <v>59</v>
      </c>
      <c r="K2225" t="s">
        <v>49</v>
      </c>
      <c r="L2225" t="s">
        <v>31</v>
      </c>
      <c r="M2225">
        <v>3</v>
      </c>
      <c r="N2225" t="s">
        <v>32</v>
      </c>
      <c r="O2225" t="s">
        <v>33</v>
      </c>
      <c r="P2225">
        <v>8.8433499999999992</v>
      </c>
      <c r="Q2225">
        <v>336209.9621</v>
      </c>
      <c r="R2225">
        <v>3063458.6209999998</v>
      </c>
      <c r="S2225">
        <v>336206.097381</v>
      </c>
      <c r="T2225">
        <v>3063466.57516</v>
      </c>
      <c r="U2225">
        <v>8.8430000000000002E-3</v>
      </c>
    </row>
    <row r="2226" spans="1:21" x14ac:dyDescent="0.25">
      <c r="A2226">
        <v>2224</v>
      </c>
      <c r="B2226" t="s">
        <v>24</v>
      </c>
      <c r="C2226" t="s">
        <v>60</v>
      </c>
      <c r="D2226" t="s">
        <v>61</v>
      </c>
      <c r="E2226">
        <v>11</v>
      </c>
      <c r="F2226" t="s">
        <v>42</v>
      </c>
      <c r="G2226">
        <v>100</v>
      </c>
      <c r="H2226" t="s">
        <v>27</v>
      </c>
      <c r="I2226" t="s">
        <v>28</v>
      </c>
      <c r="J2226" t="s">
        <v>59</v>
      </c>
      <c r="K2226" t="s">
        <v>49</v>
      </c>
      <c r="L2226" t="s">
        <v>31</v>
      </c>
      <c r="M2226">
        <v>3</v>
      </c>
      <c r="N2226" t="s">
        <v>32</v>
      </c>
      <c r="O2226" t="s">
        <v>33</v>
      </c>
      <c r="P2226">
        <v>0.86932500000000001</v>
      </c>
      <c r="Q2226">
        <v>336205.31800000003</v>
      </c>
      <c r="R2226">
        <v>3063468.17924</v>
      </c>
      <c r="S2226">
        <v>336204.938088</v>
      </c>
      <c r="T2226">
        <v>3063468.9611599999</v>
      </c>
      <c r="U2226">
        <v>8.6899999999999998E-4</v>
      </c>
    </row>
    <row r="2227" spans="1:21" x14ac:dyDescent="0.25">
      <c r="A2227">
        <v>2225</v>
      </c>
      <c r="B2227" t="s">
        <v>24</v>
      </c>
      <c r="C2227" t="s">
        <v>60</v>
      </c>
      <c r="D2227" t="s">
        <v>61</v>
      </c>
      <c r="E2227">
        <v>11</v>
      </c>
      <c r="F2227" t="s">
        <v>42</v>
      </c>
      <c r="G2227">
        <v>100</v>
      </c>
      <c r="H2227" t="s">
        <v>27</v>
      </c>
      <c r="I2227" t="s">
        <v>28</v>
      </c>
      <c r="J2227" t="s">
        <v>59</v>
      </c>
      <c r="K2227" t="s">
        <v>49</v>
      </c>
      <c r="L2227" t="s">
        <v>31</v>
      </c>
      <c r="M2227">
        <v>3</v>
      </c>
      <c r="N2227" t="s">
        <v>32</v>
      </c>
      <c r="O2227" t="s">
        <v>33</v>
      </c>
      <c r="P2227">
        <v>0.75806099999999998</v>
      </c>
      <c r="Q2227">
        <v>336204.938088</v>
      </c>
      <c r="R2227">
        <v>3063468.9611599999</v>
      </c>
      <c r="S2227">
        <v>336204.60680000001</v>
      </c>
      <c r="T2227">
        <v>3063469.6430000002</v>
      </c>
      <c r="U2227">
        <v>7.5799999999999999E-4</v>
      </c>
    </row>
    <row r="2228" spans="1:21" x14ac:dyDescent="0.25">
      <c r="A2228">
        <v>2226</v>
      </c>
      <c r="B2228" t="s">
        <v>24</v>
      </c>
      <c r="C2228" t="s">
        <v>60</v>
      </c>
      <c r="D2228" t="s">
        <v>61</v>
      </c>
      <c r="E2228">
        <v>11</v>
      </c>
      <c r="F2228" t="s">
        <v>42</v>
      </c>
      <c r="G2228">
        <v>100</v>
      </c>
      <c r="H2228" t="s">
        <v>27</v>
      </c>
      <c r="I2228" t="s">
        <v>28</v>
      </c>
      <c r="J2228" t="s">
        <v>59</v>
      </c>
      <c r="K2228" t="s">
        <v>49</v>
      </c>
      <c r="L2228" t="s">
        <v>31</v>
      </c>
      <c r="M2228">
        <v>3</v>
      </c>
      <c r="N2228" t="s">
        <v>32</v>
      </c>
      <c r="O2228" t="s">
        <v>33</v>
      </c>
      <c r="P2228">
        <v>1.7834000000000001</v>
      </c>
      <c r="Q2228">
        <v>336206.097381</v>
      </c>
      <c r="R2228">
        <v>3063466.57516</v>
      </c>
      <c r="S2228">
        <v>336205.31800000003</v>
      </c>
      <c r="T2228">
        <v>3063468.17924</v>
      </c>
      <c r="U2228">
        <v>1.7830000000000001E-3</v>
      </c>
    </row>
    <row r="2229" spans="1:21" x14ac:dyDescent="0.25">
      <c r="A2229">
        <v>2227</v>
      </c>
      <c r="B2229" t="s">
        <v>24</v>
      </c>
      <c r="C2229" t="s">
        <v>60</v>
      </c>
      <c r="D2229" t="s">
        <v>61</v>
      </c>
      <c r="E2229">
        <v>11</v>
      </c>
      <c r="F2229" t="s">
        <v>42</v>
      </c>
      <c r="G2229">
        <v>100</v>
      </c>
      <c r="H2229" t="s">
        <v>27</v>
      </c>
      <c r="I2229" t="s">
        <v>28</v>
      </c>
      <c r="J2229" t="s">
        <v>59</v>
      </c>
      <c r="K2229" t="s">
        <v>49</v>
      </c>
      <c r="L2229" t="s">
        <v>31</v>
      </c>
      <c r="M2229">
        <v>3</v>
      </c>
      <c r="N2229" t="s">
        <v>32</v>
      </c>
      <c r="O2229" t="s">
        <v>33</v>
      </c>
      <c r="P2229">
        <v>2.26166</v>
      </c>
      <c r="Q2229">
        <v>336204.60680000001</v>
      </c>
      <c r="R2229">
        <v>3063469.6430000002</v>
      </c>
      <c r="S2229">
        <v>336206.85871100001</v>
      </c>
      <c r="T2229">
        <v>3063469.4332300001</v>
      </c>
      <c r="U2229">
        <v>2.2620000000000001E-3</v>
      </c>
    </row>
    <row r="2230" spans="1:21" x14ac:dyDescent="0.25">
      <c r="A2230">
        <v>2228</v>
      </c>
      <c r="B2230" t="s">
        <v>24</v>
      </c>
      <c r="C2230" t="s">
        <v>60</v>
      </c>
      <c r="D2230" t="s">
        <v>61</v>
      </c>
      <c r="E2230">
        <v>11</v>
      </c>
      <c r="F2230" t="s">
        <v>42</v>
      </c>
      <c r="G2230">
        <v>100</v>
      </c>
      <c r="H2230" t="s">
        <v>27</v>
      </c>
      <c r="I2230" t="s">
        <v>28</v>
      </c>
      <c r="J2230" t="s">
        <v>59</v>
      </c>
      <c r="K2230" t="s">
        <v>49</v>
      </c>
      <c r="L2230" t="s">
        <v>31</v>
      </c>
      <c r="M2230">
        <v>3</v>
      </c>
      <c r="N2230" t="s">
        <v>32</v>
      </c>
      <c r="O2230" t="s">
        <v>33</v>
      </c>
      <c r="P2230">
        <v>0.53639199999999998</v>
      </c>
      <c r="Q2230">
        <v>336208.47528399999</v>
      </c>
      <c r="R2230">
        <v>3063469.28265</v>
      </c>
      <c r="S2230">
        <v>336209.009364</v>
      </c>
      <c r="T2230">
        <v>3063469.2329000002</v>
      </c>
      <c r="U2230">
        <v>5.3600000000000002E-4</v>
      </c>
    </row>
    <row r="2231" spans="1:21" x14ac:dyDescent="0.25">
      <c r="A2231">
        <v>2229</v>
      </c>
      <c r="B2231" t="s">
        <v>24</v>
      </c>
      <c r="C2231" t="s">
        <v>60</v>
      </c>
      <c r="D2231" t="s">
        <v>61</v>
      </c>
      <c r="E2231">
        <v>11</v>
      </c>
      <c r="F2231" t="s">
        <v>42</v>
      </c>
      <c r="G2231">
        <v>100</v>
      </c>
      <c r="H2231" t="s">
        <v>27</v>
      </c>
      <c r="I2231" t="s">
        <v>28</v>
      </c>
      <c r="J2231" t="s">
        <v>59</v>
      </c>
      <c r="K2231" t="s">
        <v>49</v>
      </c>
      <c r="L2231" t="s">
        <v>31</v>
      </c>
      <c r="M2231">
        <v>3</v>
      </c>
      <c r="N2231" t="s">
        <v>32</v>
      </c>
      <c r="O2231" t="s">
        <v>33</v>
      </c>
      <c r="P2231">
        <v>1.62357</v>
      </c>
      <c r="Q2231">
        <v>336206.85871100001</v>
      </c>
      <c r="R2231">
        <v>3063469.4332300001</v>
      </c>
      <c r="S2231">
        <v>336208.47528399999</v>
      </c>
      <c r="T2231">
        <v>3063469.28265</v>
      </c>
      <c r="U2231">
        <v>1.624E-3</v>
      </c>
    </row>
    <row r="2232" spans="1:21" x14ac:dyDescent="0.25">
      <c r="A2232">
        <v>2230</v>
      </c>
      <c r="B2232" t="s">
        <v>24</v>
      </c>
      <c r="C2232" t="s">
        <v>60</v>
      </c>
      <c r="D2232" t="s">
        <v>61</v>
      </c>
      <c r="E2232">
        <v>11</v>
      </c>
      <c r="F2232" t="s">
        <v>42</v>
      </c>
      <c r="G2232">
        <v>100</v>
      </c>
      <c r="H2232" t="s">
        <v>27</v>
      </c>
      <c r="I2232" t="s">
        <v>28</v>
      </c>
      <c r="J2232" t="s">
        <v>59</v>
      </c>
      <c r="K2232" t="s">
        <v>49</v>
      </c>
      <c r="L2232" t="s">
        <v>31</v>
      </c>
      <c r="M2232">
        <v>3</v>
      </c>
      <c r="N2232" t="s">
        <v>32</v>
      </c>
      <c r="O2232" t="s">
        <v>33</v>
      </c>
      <c r="P2232">
        <v>26.249099999999999</v>
      </c>
      <c r="Q2232">
        <v>336209.009364</v>
      </c>
      <c r="R2232">
        <v>3063469.2329000002</v>
      </c>
      <c r="S2232">
        <v>336235.14529999997</v>
      </c>
      <c r="T2232">
        <v>3063466.7982999999</v>
      </c>
      <c r="U2232">
        <v>2.6249000000000001E-2</v>
      </c>
    </row>
    <row r="2233" spans="1:21" x14ac:dyDescent="0.25">
      <c r="A2233">
        <v>2231</v>
      </c>
      <c r="B2233" t="s">
        <v>24</v>
      </c>
      <c r="C2233" t="s">
        <v>60</v>
      </c>
      <c r="D2233" t="s">
        <v>61</v>
      </c>
      <c r="E2233">
        <v>11</v>
      </c>
      <c r="F2233" t="s">
        <v>42</v>
      </c>
      <c r="G2233">
        <v>100</v>
      </c>
      <c r="H2233" t="s">
        <v>27</v>
      </c>
      <c r="I2233" t="s">
        <v>28</v>
      </c>
      <c r="J2233" t="s">
        <v>59</v>
      </c>
      <c r="K2233" t="s">
        <v>49</v>
      </c>
      <c r="L2233" t="s">
        <v>31</v>
      </c>
      <c r="M2233">
        <v>3</v>
      </c>
      <c r="N2233" t="s">
        <v>32</v>
      </c>
      <c r="O2233" t="s">
        <v>33</v>
      </c>
      <c r="P2233">
        <v>2.3092299999999999</v>
      </c>
      <c r="Q2233">
        <v>336235.14529999997</v>
      </c>
      <c r="R2233">
        <v>3063466.7982999999</v>
      </c>
      <c r="S2233">
        <v>336237.44568</v>
      </c>
      <c r="T2233">
        <v>3063466.5963499998</v>
      </c>
      <c r="U2233">
        <v>2.3089999999999999E-3</v>
      </c>
    </row>
    <row r="2234" spans="1:21" x14ac:dyDescent="0.25">
      <c r="A2234">
        <v>2232</v>
      </c>
      <c r="B2234" t="s">
        <v>24</v>
      </c>
      <c r="C2234" t="s">
        <v>60</v>
      </c>
      <c r="D2234" t="s">
        <v>61</v>
      </c>
      <c r="E2234">
        <v>11</v>
      </c>
      <c r="F2234" t="s">
        <v>42</v>
      </c>
      <c r="G2234">
        <v>100</v>
      </c>
      <c r="H2234" t="s">
        <v>27</v>
      </c>
      <c r="I2234" t="s">
        <v>28</v>
      </c>
      <c r="J2234" t="s">
        <v>59</v>
      </c>
      <c r="K2234" t="s">
        <v>49</v>
      </c>
      <c r="L2234" t="s">
        <v>31</v>
      </c>
      <c r="M2234">
        <v>3</v>
      </c>
      <c r="N2234" t="s">
        <v>32</v>
      </c>
      <c r="O2234" t="s">
        <v>33</v>
      </c>
      <c r="P2234">
        <v>6.2279600000000004</v>
      </c>
      <c r="Q2234">
        <v>336269.86560399999</v>
      </c>
      <c r="R2234">
        <v>3063463.7501599998</v>
      </c>
      <c r="S2234">
        <v>336276.06969999999</v>
      </c>
      <c r="T2234">
        <v>3063463.2055000002</v>
      </c>
      <c r="U2234">
        <v>6.228E-3</v>
      </c>
    </row>
    <row r="2235" spans="1:21" x14ac:dyDescent="0.25">
      <c r="A2235">
        <v>2233</v>
      </c>
      <c r="B2235" t="s">
        <v>24</v>
      </c>
      <c r="C2235" t="s">
        <v>60</v>
      </c>
      <c r="D2235" t="s">
        <v>61</v>
      </c>
      <c r="E2235">
        <v>11</v>
      </c>
      <c r="F2235" t="s">
        <v>42</v>
      </c>
      <c r="G2235">
        <v>100</v>
      </c>
      <c r="H2235" t="s">
        <v>27</v>
      </c>
      <c r="I2235" t="s">
        <v>28</v>
      </c>
      <c r="J2235" t="s">
        <v>59</v>
      </c>
      <c r="K2235" t="s">
        <v>49</v>
      </c>
      <c r="L2235" t="s">
        <v>31</v>
      </c>
      <c r="M2235">
        <v>3</v>
      </c>
      <c r="N2235" t="s">
        <v>32</v>
      </c>
      <c r="O2235" t="s">
        <v>33</v>
      </c>
      <c r="P2235">
        <v>32.544600000000003</v>
      </c>
      <c r="Q2235">
        <v>336237.44568</v>
      </c>
      <c r="R2235">
        <v>3063466.5963499998</v>
      </c>
      <c r="S2235">
        <v>336269.86560399999</v>
      </c>
      <c r="T2235">
        <v>3063463.7501599998</v>
      </c>
      <c r="U2235">
        <v>3.2544999999999998E-2</v>
      </c>
    </row>
    <row r="2236" spans="1:21" x14ac:dyDescent="0.25">
      <c r="A2236">
        <v>2234</v>
      </c>
      <c r="B2236" t="s">
        <v>24</v>
      </c>
      <c r="C2236" t="s">
        <v>60</v>
      </c>
      <c r="D2236" t="s">
        <v>61</v>
      </c>
      <c r="E2236">
        <v>11</v>
      </c>
      <c r="F2236" t="s">
        <v>42</v>
      </c>
      <c r="G2236">
        <v>100</v>
      </c>
      <c r="H2236" t="s">
        <v>27</v>
      </c>
      <c r="I2236" t="s">
        <v>28</v>
      </c>
      <c r="J2236" t="s">
        <v>59</v>
      </c>
      <c r="K2236" t="s">
        <v>49</v>
      </c>
      <c r="L2236" t="s">
        <v>31</v>
      </c>
      <c r="M2236">
        <v>3</v>
      </c>
      <c r="N2236" t="s">
        <v>32</v>
      </c>
      <c r="O2236" t="s">
        <v>33</v>
      </c>
      <c r="P2236">
        <v>3.8021199999999999</v>
      </c>
      <c r="Q2236">
        <v>336276.06969999999</v>
      </c>
      <c r="R2236">
        <v>3063463.2055000002</v>
      </c>
      <c r="S2236">
        <v>336279.85141300003</v>
      </c>
      <c r="T2236">
        <v>3063462.8121000002</v>
      </c>
      <c r="U2236">
        <v>3.8019999999999998E-3</v>
      </c>
    </row>
    <row r="2237" spans="1:21" x14ac:dyDescent="0.25">
      <c r="A2237">
        <v>2235</v>
      </c>
      <c r="B2237" t="s">
        <v>24</v>
      </c>
      <c r="C2237" t="s">
        <v>60</v>
      </c>
      <c r="D2237" t="s">
        <v>61</v>
      </c>
      <c r="E2237">
        <v>11</v>
      </c>
      <c r="F2237" t="s">
        <v>42</v>
      </c>
      <c r="G2237">
        <v>100</v>
      </c>
      <c r="H2237" t="s">
        <v>27</v>
      </c>
      <c r="I2237" t="s">
        <v>28</v>
      </c>
      <c r="J2237" t="s">
        <v>59</v>
      </c>
      <c r="K2237" t="s">
        <v>49</v>
      </c>
      <c r="L2237" t="s">
        <v>31</v>
      </c>
      <c r="M2237">
        <v>3</v>
      </c>
      <c r="N2237" t="s">
        <v>32</v>
      </c>
      <c r="O2237" t="s">
        <v>33</v>
      </c>
      <c r="P2237">
        <v>2.9516300000000002</v>
      </c>
      <c r="Q2237">
        <v>336279.85141300003</v>
      </c>
      <c r="R2237">
        <v>3063462.8121000002</v>
      </c>
      <c r="S2237">
        <v>336282.78720000002</v>
      </c>
      <c r="T2237">
        <v>3063462.5066999998</v>
      </c>
      <c r="U2237">
        <v>2.9520000000000002E-3</v>
      </c>
    </row>
    <row r="2238" spans="1:21" x14ac:dyDescent="0.25">
      <c r="A2238">
        <v>2236</v>
      </c>
      <c r="B2238" t="s">
        <v>24</v>
      </c>
      <c r="C2238" t="s">
        <v>60</v>
      </c>
      <c r="D2238" t="s">
        <v>61</v>
      </c>
      <c r="E2238">
        <v>11</v>
      </c>
      <c r="F2238" t="s">
        <v>42</v>
      </c>
      <c r="G2238">
        <v>100</v>
      </c>
      <c r="H2238" t="s">
        <v>27</v>
      </c>
      <c r="I2238" t="s">
        <v>28</v>
      </c>
      <c r="J2238" t="s">
        <v>59</v>
      </c>
      <c r="K2238" t="s">
        <v>49</v>
      </c>
      <c r="L2238" t="s">
        <v>31</v>
      </c>
      <c r="M2238">
        <v>3</v>
      </c>
      <c r="N2238" t="s">
        <v>32</v>
      </c>
      <c r="O2238" t="s">
        <v>33</v>
      </c>
      <c r="P2238">
        <v>0.17566699999999999</v>
      </c>
      <c r="Q2238">
        <v>336282.78720000002</v>
      </c>
      <c r="R2238">
        <v>3063462.5066999998</v>
      </c>
      <c r="S2238">
        <v>336282.83404599997</v>
      </c>
      <c r="T2238">
        <v>3063462.6760100001</v>
      </c>
      <c r="U2238">
        <v>1.76E-4</v>
      </c>
    </row>
    <row r="2239" spans="1:21" x14ac:dyDescent="0.25">
      <c r="A2239">
        <v>2237</v>
      </c>
      <c r="B2239" t="s">
        <v>24</v>
      </c>
      <c r="C2239" t="s">
        <v>60</v>
      </c>
      <c r="D2239" t="s">
        <v>61</v>
      </c>
      <c r="E2239">
        <v>11</v>
      </c>
      <c r="F2239" t="s">
        <v>42</v>
      </c>
      <c r="G2239">
        <v>100</v>
      </c>
      <c r="H2239" t="s">
        <v>27</v>
      </c>
      <c r="I2239" t="s">
        <v>28</v>
      </c>
      <c r="J2239" t="s">
        <v>59</v>
      </c>
      <c r="K2239" t="s">
        <v>49</v>
      </c>
      <c r="L2239" t="s">
        <v>31</v>
      </c>
      <c r="M2239">
        <v>3</v>
      </c>
      <c r="N2239" t="s">
        <v>32</v>
      </c>
      <c r="O2239" t="s">
        <v>33</v>
      </c>
      <c r="P2239">
        <v>27.0288</v>
      </c>
      <c r="Q2239">
        <v>336283.29321700003</v>
      </c>
      <c r="R2239">
        <v>3063464.33549</v>
      </c>
      <c r="S2239">
        <v>336290.50109999999</v>
      </c>
      <c r="T2239">
        <v>3063490.3854999999</v>
      </c>
      <c r="U2239">
        <v>2.7029000000000001E-2</v>
      </c>
    </row>
    <row r="2240" spans="1:21" x14ac:dyDescent="0.25">
      <c r="A2240">
        <v>2238</v>
      </c>
      <c r="B2240" t="s">
        <v>24</v>
      </c>
      <c r="C2240" t="s">
        <v>60</v>
      </c>
      <c r="D2240" t="s">
        <v>61</v>
      </c>
      <c r="E2240">
        <v>11</v>
      </c>
      <c r="F2240" t="s">
        <v>42</v>
      </c>
      <c r="G2240">
        <v>100</v>
      </c>
      <c r="H2240" t="s">
        <v>27</v>
      </c>
      <c r="I2240" t="s">
        <v>28</v>
      </c>
      <c r="J2240" t="s">
        <v>59</v>
      </c>
      <c r="K2240" t="s">
        <v>49</v>
      </c>
      <c r="L2240" t="s">
        <v>31</v>
      </c>
      <c r="M2240">
        <v>3</v>
      </c>
      <c r="N2240" t="s">
        <v>32</v>
      </c>
      <c r="O2240" t="s">
        <v>33</v>
      </c>
      <c r="P2240">
        <v>1.72184</v>
      </c>
      <c r="Q2240">
        <v>336282.83404599997</v>
      </c>
      <c r="R2240">
        <v>3063462.6760100001</v>
      </c>
      <c r="S2240">
        <v>336283.29321700003</v>
      </c>
      <c r="T2240">
        <v>3063464.33549</v>
      </c>
      <c r="U2240">
        <v>1.722E-3</v>
      </c>
    </row>
    <row r="2241" spans="1:21" x14ac:dyDescent="0.25">
      <c r="A2241">
        <v>2239</v>
      </c>
      <c r="B2241" t="s">
        <v>24</v>
      </c>
      <c r="C2241" t="s">
        <v>60</v>
      </c>
      <c r="D2241" t="s">
        <v>61</v>
      </c>
      <c r="E2241">
        <v>11</v>
      </c>
      <c r="F2241" t="s">
        <v>42</v>
      </c>
      <c r="G2241">
        <v>100</v>
      </c>
      <c r="H2241" t="s">
        <v>27</v>
      </c>
      <c r="I2241" t="s">
        <v>28</v>
      </c>
      <c r="J2241" t="s">
        <v>59</v>
      </c>
      <c r="K2241" t="s">
        <v>49</v>
      </c>
      <c r="L2241" t="s">
        <v>31</v>
      </c>
      <c r="M2241">
        <v>3</v>
      </c>
      <c r="N2241" t="s">
        <v>32</v>
      </c>
      <c r="O2241" t="s">
        <v>33</v>
      </c>
      <c r="P2241">
        <v>3.9132199999999999</v>
      </c>
      <c r="Q2241">
        <v>336290.50109999999</v>
      </c>
      <c r="R2241">
        <v>3063490.3854999999</v>
      </c>
      <c r="S2241">
        <v>336291.83682800003</v>
      </c>
      <c r="T2241">
        <v>3063494.0636999998</v>
      </c>
      <c r="U2241">
        <v>3.9129999999999998E-3</v>
      </c>
    </row>
    <row r="2242" spans="1:21" x14ac:dyDescent="0.25">
      <c r="A2242">
        <v>2240</v>
      </c>
      <c r="B2242" t="s">
        <v>24</v>
      </c>
      <c r="C2242" t="s">
        <v>60</v>
      </c>
      <c r="D2242" t="s">
        <v>61</v>
      </c>
      <c r="E2242">
        <v>11</v>
      </c>
      <c r="F2242" t="s">
        <v>42</v>
      </c>
      <c r="G2242">
        <v>100</v>
      </c>
      <c r="H2242" t="s">
        <v>27</v>
      </c>
      <c r="I2242" t="s">
        <v>28</v>
      </c>
      <c r="J2242" t="s">
        <v>59</v>
      </c>
      <c r="K2242" t="s">
        <v>49</v>
      </c>
      <c r="L2242" t="s">
        <v>31</v>
      </c>
      <c r="M2242">
        <v>3</v>
      </c>
      <c r="N2242" t="s">
        <v>32</v>
      </c>
      <c r="O2242" t="s">
        <v>33</v>
      </c>
      <c r="P2242">
        <v>15.5318</v>
      </c>
      <c r="Q2242">
        <v>336291.83682800003</v>
      </c>
      <c r="R2242">
        <v>3063494.0636999998</v>
      </c>
      <c r="S2242">
        <v>336297.13840300002</v>
      </c>
      <c r="T2242">
        <v>3063508.66267</v>
      </c>
      <c r="U2242">
        <v>1.5532000000000001E-2</v>
      </c>
    </row>
    <row r="2243" spans="1:21" x14ac:dyDescent="0.25">
      <c r="A2243">
        <v>2241</v>
      </c>
      <c r="B2243" t="s">
        <v>24</v>
      </c>
      <c r="C2243" t="s">
        <v>60</v>
      </c>
      <c r="D2243" t="s">
        <v>61</v>
      </c>
      <c r="E2243">
        <v>11</v>
      </c>
      <c r="F2243" t="s">
        <v>42</v>
      </c>
      <c r="G2243">
        <v>100</v>
      </c>
      <c r="H2243" t="s">
        <v>27</v>
      </c>
      <c r="I2243" t="s">
        <v>28</v>
      </c>
      <c r="J2243" t="s">
        <v>59</v>
      </c>
      <c r="K2243" t="s">
        <v>49</v>
      </c>
      <c r="L2243" t="s">
        <v>31</v>
      </c>
      <c r="M2243">
        <v>3</v>
      </c>
      <c r="N2243" t="s">
        <v>32</v>
      </c>
      <c r="O2243" t="s">
        <v>33</v>
      </c>
      <c r="P2243">
        <v>14.0451</v>
      </c>
      <c r="Q2243">
        <v>336297.13840300002</v>
      </c>
      <c r="R2243">
        <v>3063508.66267</v>
      </c>
      <c r="S2243">
        <v>336301.9325</v>
      </c>
      <c r="T2243">
        <v>3063521.8642000002</v>
      </c>
      <c r="U2243">
        <v>1.4045E-2</v>
      </c>
    </row>
    <row r="2244" spans="1:21" x14ac:dyDescent="0.25">
      <c r="A2244">
        <v>2242</v>
      </c>
      <c r="B2244" t="s">
        <v>24</v>
      </c>
      <c r="C2244" t="s">
        <v>60</v>
      </c>
      <c r="D2244" t="s">
        <v>61</v>
      </c>
      <c r="E2244">
        <v>11</v>
      </c>
      <c r="F2244" t="s">
        <v>42</v>
      </c>
      <c r="G2244">
        <v>100</v>
      </c>
      <c r="H2244" t="s">
        <v>27</v>
      </c>
      <c r="I2244" t="s">
        <v>28</v>
      </c>
      <c r="J2244" t="s">
        <v>59</v>
      </c>
      <c r="K2244" t="s">
        <v>49</v>
      </c>
      <c r="L2244" t="s">
        <v>31</v>
      </c>
      <c r="M2244">
        <v>3</v>
      </c>
      <c r="N2244" t="s">
        <v>32</v>
      </c>
      <c r="O2244" t="s">
        <v>33</v>
      </c>
      <c r="P2244">
        <v>1.4674400000000001</v>
      </c>
      <c r="Q2244">
        <v>336301.9325</v>
      </c>
      <c r="R2244">
        <v>3063521.8642000002</v>
      </c>
      <c r="S2244">
        <v>336302.219109</v>
      </c>
      <c r="T2244">
        <v>3063523.3033799999</v>
      </c>
      <c r="U2244">
        <v>1.467E-3</v>
      </c>
    </row>
    <row r="2245" spans="1:21" x14ac:dyDescent="0.25">
      <c r="A2245">
        <v>2243</v>
      </c>
      <c r="B2245" t="s">
        <v>24</v>
      </c>
      <c r="C2245" t="s">
        <v>60</v>
      </c>
      <c r="D2245" t="s">
        <v>61</v>
      </c>
      <c r="E2245">
        <v>11</v>
      </c>
      <c r="F2245" t="s">
        <v>42</v>
      </c>
      <c r="G2245">
        <v>100</v>
      </c>
      <c r="H2245" t="s">
        <v>27</v>
      </c>
      <c r="I2245" t="s">
        <v>28</v>
      </c>
      <c r="J2245" t="s">
        <v>59</v>
      </c>
      <c r="K2245" t="s">
        <v>49</v>
      </c>
      <c r="L2245" t="s">
        <v>31</v>
      </c>
      <c r="M2245">
        <v>3</v>
      </c>
      <c r="N2245" t="s">
        <v>32</v>
      </c>
      <c r="O2245" t="s">
        <v>33</v>
      </c>
      <c r="P2245">
        <v>2.7192799999999999</v>
      </c>
      <c r="Q2245">
        <v>336305.99258999998</v>
      </c>
      <c r="R2245">
        <v>3063542.2514900002</v>
      </c>
      <c r="S2245">
        <v>336306.52370000002</v>
      </c>
      <c r="T2245">
        <v>3063544.9183999998</v>
      </c>
      <c r="U2245">
        <v>2.7190000000000001E-3</v>
      </c>
    </row>
    <row r="2246" spans="1:21" x14ac:dyDescent="0.25">
      <c r="A2246">
        <v>2244</v>
      </c>
      <c r="B2246" t="s">
        <v>24</v>
      </c>
      <c r="C2246" t="s">
        <v>60</v>
      </c>
      <c r="D2246" t="s">
        <v>61</v>
      </c>
      <c r="E2246">
        <v>11</v>
      </c>
      <c r="F2246" t="s">
        <v>42</v>
      </c>
      <c r="G2246">
        <v>100</v>
      </c>
      <c r="H2246" t="s">
        <v>27</v>
      </c>
      <c r="I2246" t="s">
        <v>28</v>
      </c>
      <c r="J2246" t="s">
        <v>59</v>
      </c>
      <c r="K2246" t="s">
        <v>49</v>
      </c>
      <c r="L2246" t="s">
        <v>31</v>
      </c>
      <c r="M2246">
        <v>3</v>
      </c>
      <c r="N2246" t="s">
        <v>32</v>
      </c>
      <c r="O2246" t="s">
        <v>33</v>
      </c>
      <c r="P2246">
        <v>19.3202</v>
      </c>
      <c r="Q2246">
        <v>336302.219109</v>
      </c>
      <c r="R2246">
        <v>3063523.3033799999</v>
      </c>
      <c r="S2246">
        <v>336305.99258999998</v>
      </c>
      <c r="T2246">
        <v>3063542.2514900002</v>
      </c>
      <c r="U2246">
        <v>1.932E-2</v>
      </c>
    </row>
    <row r="2247" spans="1:21" x14ac:dyDescent="0.25">
      <c r="A2247">
        <v>2245</v>
      </c>
      <c r="B2247" t="s">
        <v>24</v>
      </c>
      <c r="C2247" t="s">
        <v>60</v>
      </c>
      <c r="D2247" t="s">
        <v>61</v>
      </c>
      <c r="E2247">
        <v>11</v>
      </c>
      <c r="F2247" t="s">
        <v>42</v>
      </c>
      <c r="G2247">
        <v>100</v>
      </c>
      <c r="H2247" t="s">
        <v>27</v>
      </c>
      <c r="I2247" t="s">
        <v>28</v>
      </c>
      <c r="J2247" t="s">
        <v>59</v>
      </c>
      <c r="K2247" t="s">
        <v>49</v>
      </c>
      <c r="L2247" t="s">
        <v>31</v>
      </c>
      <c r="M2247">
        <v>3</v>
      </c>
      <c r="N2247" t="s">
        <v>32</v>
      </c>
      <c r="O2247" t="s">
        <v>33</v>
      </c>
      <c r="P2247">
        <v>20.4742</v>
      </c>
      <c r="Q2247">
        <v>336306.52370000002</v>
      </c>
      <c r="R2247">
        <v>3063544.9183999998</v>
      </c>
      <c r="S2247">
        <v>336311.67681700003</v>
      </c>
      <c r="T2247">
        <v>3063564.7335000001</v>
      </c>
      <c r="U2247">
        <v>2.0473999999999999E-2</v>
      </c>
    </row>
    <row r="2248" spans="1:21" x14ac:dyDescent="0.25">
      <c r="A2248">
        <v>2246</v>
      </c>
      <c r="B2248" t="s">
        <v>24</v>
      </c>
      <c r="C2248" t="s">
        <v>60</v>
      </c>
      <c r="D2248" t="s">
        <v>61</v>
      </c>
      <c r="E2248">
        <v>11</v>
      </c>
      <c r="F2248" t="s">
        <v>42</v>
      </c>
      <c r="G2248">
        <v>100</v>
      </c>
      <c r="H2248" t="s">
        <v>27</v>
      </c>
      <c r="I2248" t="s">
        <v>28</v>
      </c>
      <c r="J2248" t="s">
        <v>59</v>
      </c>
      <c r="K2248" t="s">
        <v>49</v>
      </c>
      <c r="L2248" t="s">
        <v>31</v>
      </c>
      <c r="M2248">
        <v>3</v>
      </c>
      <c r="N2248" t="s">
        <v>32</v>
      </c>
      <c r="O2248" t="s">
        <v>33</v>
      </c>
      <c r="P2248">
        <v>7.7118500000000001</v>
      </c>
      <c r="Q2248">
        <v>336311.67681700003</v>
      </c>
      <c r="R2248">
        <v>3063564.7335000001</v>
      </c>
      <c r="S2248">
        <v>336313.61780000001</v>
      </c>
      <c r="T2248">
        <v>3063572.1971</v>
      </c>
      <c r="U2248">
        <v>7.7120000000000001E-3</v>
      </c>
    </row>
    <row r="2249" spans="1:21" x14ac:dyDescent="0.25">
      <c r="A2249">
        <v>2247</v>
      </c>
      <c r="B2249" t="s">
        <v>24</v>
      </c>
      <c r="C2249" t="s">
        <v>60</v>
      </c>
      <c r="D2249" t="s">
        <v>61</v>
      </c>
      <c r="E2249">
        <v>11</v>
      </c>
      <c r="F2249" t="s">
        <v>42</v>
      </c>
      <c r="G2249">
        <v>100</v>
      </c>
      <c r="H2249" t="s">
        <v>27</v>
      </c>
      <c r="I2249" t="s">
        <v>28</v>
      </c>
      <c r="J2249" t="s">
        <v>59</v>
      </c>
      <c r="K2249" t="s">
        <v>49</v>
      </c>
      <c r="L2249" t="s">
        <v>31</v>
      </c>
      <c r="M2249">
        <v>3</v>
      </c>
      <c r="N2249" t="s">
        <v>32</v>
      </c>
      <c r="O2249" t="s">
        <v>33</v>
      </c>
      <c r="P2249">
        <v>20.066299999999998</v>
      </c>
      <c r="Q2249">
        <v>336313.61780000001</v>
      </c>
      <c r="R2249">
        <v>3063572.1971</v>
      </c>
      <c r="S2249">
        <v>336319.85144100001</v>
      </c>
      <c r="T2249">
        <v>3063591.27061</v>
      </c>
      <c r="U2249">
        <v>2.0066000000000001E-2</v>
      </c>
    </row>
    <row r="2250" spans="1:21" x14ac:dyDescent="0.25">
      <c r="A2250">
        <v>2248</v>
      </c>
      <c r="B2250" t="s">
        <v>24</v>
      </c>
      <c r="C2250" t="s">
        <v>60</v>
      </c>
      <c r="D2250" t="s">
        <v>61</v>
      </c>
      <c r="E2250">
        <v>11</v>
      </c>
      <c r="F2250" t="s">
        <v>42</v>
      </c>
      <c r="G2250">
        <v>100</v>
      </c>
      <c r="H2250" t="s">
        <v>27</v>
      </c>
      <c r="I2250" t="s">
        <v>28</v>
      </c>
      <c r="J2250" t="s">
        <v>59</v>
      </c>
      <c r="K2250" t="s">
        <v>49</v>
      </c>
      <c r="L2250" t="s">
        <v>31</v>
      </c>
      <c r="M2250">
        <v>3</v>
      </c>
      <c r="N2250" t="s">
        <v>32</v>
      </c>
      <c r="O2250" t="s">
        <v>33</v>
      </c>
      <c r="P2250">
        <v>12.2628</v>
      </c>
      <c r="Q2250">
        <v>336319.85144100001</v>
      </c>
      <c r="R2250">
        <v>3063591.27061</v>
      </c>
      <c r="S2250">
        <v>336323.66089</v>
      </c>
      <c r="T2250">
        <v>3063602.9266599999</v>
      </c>
      <c r="U2250">
        <v>1.2263E-2</v>
      </c>
    </row>
    <row r="2251" spans="1:21" x14ac:dyDescent="0.25">
      <c r="A2251">
        <v>2249</v>
      </c>
      <c r="B2251" t="s">
        <v>24</v>
      </c>
      <c r="C2251" t="s">
        <v>60</v>
      </c>
      <c r="D2251" t="s">
        <v>61</v>
      </c>
      <c r="E2251">
        <v>11</v>
      </c>
      <c r="F2251" t="s">
        <v>42</v>
      </c>
      <c r="G2251">
        <v>100</v>
      </c>
      <c r="H2251" t="s">
        <v>27</v>
      </c>
      <c r="I2251" t="s">
        <v>28</v>
      </c>
      <c r="J2251" t="s">
        <v>59</v>
      </c>
      <c r="K2251" t="s">
        <v>49</v>
      </c>
      <c r="L2251" t="s">
        <v>31</v>
      </c>
      <c r="M2251">
        <v>3</v>
      </c>
      <c r="N2251" t="s">
        <v>32</v>
      </c>
      <c r="O2251" t="s">
        <v>33</v>
      </c>
      <c r="P2251">
        <v>4.6270699999999998</v>
      </c>
      <c r="Q2251">
        <v>336323.66089</v>
      </c>
      <c r="R2251">
        <v>3063602.9266599999</v>
      </c>
      <c r="S2251">
        <v>336325.09830000001</v>
      </c>
      <c r="T2251">
        <v>3063607.3248000001</v>
      </c>
      <c r="U2251">
        <v>4.627E-3</v>
      </c>
    </row>
    <row r="2252" spans="1:21" x14ac:dyDescent="0.25">
      <c r="A2252">
        <v>2250</v>
      </c>
      <c r="B2252" t="s">
        <v>24</v>
      </c>
      <c r="C2252" t="s">
        <v>60</v>
      </c>
      <c r="D2252" t="s">
        <v>61</v>
      </c>
      <c r="E2252">
        <v>11</v>
      </c>
      <c r="F2252" t="s">
        <v>42</v>
      </c>
      <c r="G2252">
        <v>100</v>
      </c>
      <c r="H2252" t="s">
        <v>27</v>
      </c>
      <c r="I2252" t="s">
        <v>28</v>
      </c>
      <c r="J2252" t="s">
        <v>59</v>
      </c>
      <c r="K2252" t="s">
        <v>49</v>
      </c>
      <c r="L2252" t="s">
        <v>31</v>
      </c>
      <c r="M2252">
        <v>3</v>
      </c>
      <c r="N2252" t="s">
        <v>32</v>
      </c>
      <c r="O2252" t="s">
        <v>33</v>
      </c>
      <c r="P2252">
        <v>8.9412000000000003</v>
      </c>
      <c r="Q2252">
        <v>336325.09830000001</v>
      </c>
      <c r="R2252">
        <v>3063607.3248000001</v>
      </c>
      <c r="S2252">
        <v>336327.682119</v>
      </c>
      <c r="T2252">
        <v>3063615.8845299999</v>
      </c>
      <c r="U2252">
        <v>8.9409999999999993E-3</v>
      </c>
    </row>
    <row r="2253" spans="1:21" x14ac:dyDescent="0.25">
      <c r="A2253">
        <v>2251</v>
      </c>
      <c r="B2253" t="s">
        <v>24</v>
      </c>
      <c r="C2253" t="s">
        <v>60</v>
      </c>
      <c r="D2253" t="s">
        <v>61</v>
      </c>
      <c r="E2253">
        <v>11</v>
      </c>
      <c r="F2253" t="s">
        <v>42</v>
      </c>
      <c r="G2253">
        <v>100</v>
      </c>
      <c r="H2253" t="s">
        <v>27</v>
      </c>
      <c r="I2253" t="s">
        <v>28</v>
      </c>
      <c r="J2253" t="s">
        <v>59</v>
      </c>
      <c r="K2253" t="s">
        <v>49</v>
      </c>
      <c r="L2253" t="s">
        <v>31</v>
      </c>
      <c r="M2253">
        <v>3</v>
      </c>
      <c r="N2253" t="s">
        <v>32</v>
      </c>
      <c r="O2253" t="s">
        <v>33</v>
      </c>
      <c r="P2253">
        <v>9.3833599999999997</v>
      </c>
      <c r="Q2253">
        <v>336327.682119</v>
      </c>
      <c r="R2253">
        <v>3063615.8845299999</v>
      </c>
      <c r="S2253">
        <v>336330.39371199999</v>
      </c>
      <c r="T2253">
        <v>3063624.8675500001</v>
      </c>
      <c r="U2253">
        <v>9.3830000000000007E-3</v>
      </c>
    </row>
    <row r="2254" spans="1:21" x14ac:dyDescent="0.25">
      <c r="A2254">
        <v>2252</v>
      </c>
      <c r="B2254" t="s">
        <v>24</v>
      </c>
      <c r="C2254" t="s">
        <v>60</v>
      </c>
      <c r="D2254" t="s">
        <v>61</v>
      </c>
      <c r="E2254">
        <v>11</v>
      </c>
      <c r="F2254" t="s">
        <v>42</v>
      </c>
      <c r="G2254">
        <v>100</v>
      </c>
      <c r="H2254" t="s">
        <v>27</v>
      </c>
      <c r="I2254" t="s">
        <v>28</v>
      </c>
      <c r="J2254" t="s">
        <v>59</v>
      </c>
      <c r="K2254" t="s">
        <v>49</v>
      </c>
      <c r="L2254" t="s">
        <v>31</v>
      </c>
      <c r="M2254">
        <v>3</v>
      </c>
      <c r="N2254" t="s">
        <v>32</v>
      </c>
      <c r="O2254" t="s">
        <v>33</v>
      </c>
      <c r="P2254">
        <v>3.8251499999999998</v>
      </c>
      <c r="Q2254">
        <v>336330.39371199999</v>
      </c>
      <c r="R2254">
        <v>3063624.8675500001</v>
      </c>
      <c r="S2254">
        <v>336331.49910000002</v>
      </c>
      <c r="T2254">
        <v>3063628.5295000002</v>
      </c>
      <c r="U2254">
        <v>3.8249999999999998E-3</v>
      </c>
    </row>
    <row r="2255" spans="1:21" x14ac:dyDescent="0.25">
      <c r="A2255">
        <v>2253</v>
      </c>
      <c r="B2255" t="s">
        <v>24</v>
      </c>
      <c r="C2255" t="s">
        <v>60</v>
      </c>
      <c r="D2255" t="s">
        <v>61</v>
      </c>
      <c r="E2255">
        <v>11</v>
      </c>
      <c r="F2255" t="s">
        <v>42</v>
      </c>
      <c r="G2255">
        <v>100</v>
      </c>
      <c r="H2255" t="s">
        <v>27</v>
      </c>
      <c r="I2255" t="s">
        <v>28</v>
      </c>
      <c r="J2255" t="s">
        <v>59</v>
      </c>
      <c r="K2255" t="s">
        <v>49</v>
      </c>
      <c r="L2255" t="s">
        <v>31</v>
      </c>
      <c r="M2255">
        <v>3</v>
      </c>
      <c r="N2255" t="s">
        <v>32</v>
      </c>
      <c r="O2255" t="s">
        <v>33</v>
      </c>
      <c r="P2255">
        <v>0.52263700000000002</v>
      </c>
      <c r="Q2255">
        <v>336331.49910000002</v>
      </c>
      <c r="R2255">
        <v>3063628.5295000002</v>
      </c>
      <c r="S2255">
        <v>336331.95841899997</v>
      </c>
      <c r="T2255">
        <v>3063628.7788499999</v>
      </c>
      <c r="U2255">
        <v>5.2300000000000003E-4</v>
      </c>
    </row>
    <row r="2256" spans="1:21" x14ac:dyDescent="0.25">
      <c r="A2256">
        <v>2254</v>
      </c>
      <c r="B2256" t="s">
        <v>24</v>
      </c>
      <c r="C2256" t="s">
        <v>60</v>
      </c>
      <c r="D2256" t="s">
        <v>61</v>
      </c>
      <c r="E2256">
        <v>11</v>
      </c>
      <c r="F2256" t="s">
        <v>42</v>
      </c>
      <c r="G2256">
        <v>100</v>
      </c>
      <c r="H2256" t="s">
        <v>27</v>
      </c>
      <c r="I2256" t="s">
        <v>28</v>
      </c>
      <c r="J2256" t="s">
        <v>59</v>
      </c>
      <c r="K2256" t="s">
        <v>49</v>
      </c>
      <c r="L2256" t="s">
        <v>31</v>
      </c>
      <c r="M2256">
        <v>3</v>
      </c>
      <c r="N2256" t="s">
        <v>32</v>
      </c>
      <c r="O2256" t="s">
        <v>33</v>
      </c>
      <c r="P2256">
        <v>7.7300500000000003</v>
      </c>
      <c r="Q2256">
        <v>336331.95841899997</v>
      </c>
      <c r="R2256">
        <v>3063628.7788499999</v>
      </c>
      <c r="S2256">
        <v>336338.75196199998</v>
      </c>
      <c r="T2256">
        <v>3063632.46685</v>
      </c>
      <c r="U2256">
        <v>7.7299999999999999E-3</v>
      </c>
    </row>
    <row r="2257" spans="1:21" x14ac:dyDescent="0.25">
      <c r="A2257">
        <v>2255</v>
      </c>
      <c r="B2257" t="s">
        <v>24</v>
      </c>
      <c r="C2257" t="s">
        <v>60</v>
      </c>
      <c r="D2257" t="s">
        <v>61</v>
      </c>
      <c r="E2257">
        <v>11</v>
      </c>
      <c r="F2257" t="s">
        <v>42</v>
      </c>
      <c r="G2257">
        <v>100</v>
      </c>
      <c r="H2257" t="s">
        <v>27</v>
      </c>
      <c r="I2257" t="s">
        <v>28</v>
      </c>
      <c r="J2257" t="s">
        <v>59</v>
      </c>
      <c r="K2257" t="s">
        <v>49</v>
      </c>
      <c r="L2257" t="s">
        <v>31</v>
      </c>
      <c r="M2257">
        <v>3</v>
      </c>
      <c r="N2257" t="s">
        <v>32</v>
      </c>
      <c r="O2257" t="s">
        <v>33</v>
      </c>
      <c r="P2257">
        <v>4.1891600000000002</v>
      </c>
      <c r="Q2257">
        <v>336338.75196199998</v>
      </c>
      <c r="R2257">
        <v>3063632.46685</v>
      </c>
      <c r="S2257">
        <v>336342.43359999999</v>
      </c>
      <c r="T2257">
        <v>3063634.4654999999</v>
      </c>
      <c r="U2257">
        <v>4.189E-3</v>
      </c>
    </row>
    <row r="2258" spans="1:21" x14ac:dyDescent="0.25">
      <c r="A2258">
        <v>2256</v>
      </c>
      <c r="B2258" t="s">
        <v>24</v>
      </c>
      <c r="C2258" t="s">
        <v>60</v>
      </c>
      <c r="D2258" t="s">
        <v>61</v>
      </c>
      <c r="E2258">
        <v>11</v>
      </c>
      <c r="F2258" t="s">
        <v>42</v>
      </c>
      <c r="G2258">
        <v>100</v>
      </c>
      <c r="H2258" t="s">
        <v>27</v>
      </c>
      <c r="I2258" t="s">
        <v>28</v>
      </c>
      <c r="J2258" t="s">
        <v>59</v>
      </c>
      <c r="K2258" t="s">
        <v>49</v>
      </c>
      <c r="L2258" t="s">
        <v>31</v>
      </c>
      <c r="M2258">
        <v>3</v>
      </c>
      <c r="N2258" t="s">
        <v>32</v>
      </c>
      <c r="O2258" t="s">
        <v>33</v>
      </c>
      <c r="P2258">
        <v>1.38262</v>
      </c>
      <c r="Q2258">
        <v>336342.43359999999</v>
      </c>
      <c r="R2258">
        <v>3063634.4654999999</v>
      </c>
      <c r="S2258">
        <v>336343.744756</v>
      </c>
      <c r="T2258">
        <v>3063634.02673</v>
      </c>
      <c r="U2258">
        <v>1.3829999999999999E-3</v>
      </c>
    </row>
    <row r="2259" spans="1:21" x14ac:dyDescent="0.25">
      <c r="A2259">
        <v>2257</v>
      </c>
      <c r="B2259" t="s">
        <v>24</v>
      </c>
      <c r="C2259" t="s">
        <v>60</v>
      </c>
      <c r="D2259" t="s">
        <v>61</v>
      </c>
      <c r="E2259">
        <v>11</v>
      </c>
      <c r="F2259" t="s">
        <v>42</v>
      </c>
      <c r="G2259">
        <v>100</v>
      </c>
      <c r="H2259" t="s">
        <v>27</v>
      </c>
      <c r="I2259" t="s">
        <v>28</v>
      </c>
      <c r="J2259" t="s">
        <v>59</v>
      </c>
      <c r="K2259" t="s">
        <v>49</v>
      </c>
      <c r="L2259" t="s">
        <v>31</v>
      </c>
      <c r="M2259">
        <v>3</v>
      </c>
      <c r="N2259" t="s">
        <v>32</v>
      </c>
      <c r="O2259" t="s">
        <v>33</v>
      </c>
      <c r="P2259">
        <v>34.567500000000003</v>
      </c>
      <c r="Q2259">
        <v>336343.744756</v>
      </c>
      <c r="R2259">
        <v>3063634.02673</v>
      </c>
      <c r="S2259">
        <v>336376.52549999999</v>
      </c>
      <c r="T2259">
        <v>3063623.0569000002</v>
      </c>
      <c r="U2259">
        <v>3.4568000000000002E-2</v>
      </c>
    </row>
    <row r="2260" spans="1:21" x14ac:dyDescent="0.25">
      <c r="A2260">
        <v>2258</v>
      </c>
      <c r="B2260" t="s">
        <v>24</v>
      </c>
      <c r="C2260" t="s">
        <v>60</v>
      </c>
      <c r="D2260" t="s">
        <v>61</v>
      </c>
      <c r="E2260">
        <v>11</v>
      </c>
      <c r="F2260" t="s">
        <v>42</v>
      </c>
      <c r="G2260">
        <v>100</v>
      </c>
      <c r="H2260" t="s">
        <v>27</v>
      </c>
      <c r="I2260" t="s">
        <v>28</v>
      </c>
      <c r="J2260" t="s">
        <v>59</v>
      </c>
      <c r="K2260" t="s">
        <v>49</v>
      </c>
      <c r="L2260" t="s">
        <v>31</v>
      </c>
      <c r="M2260">
        <v>3</v>
      </c>
      <c r="N2260" t="s">
        <v>32</v>
      </c>
      <c r="O2260" t="s">
        <v>33</v>
      </c>
      <c r="P2260">
        <v>30.2224</v>
      </c>
      <c r="Q2260">
        <v>336376.52549999999</v>
      </c>
      <c r="R2260">
        <v>3063623.0569000002</v>
      </c>
      <c r="S2260">
        <v>336405.85720799997</v>
      </c>
      <c r="T2260">
        <v>3063615.7738899998</v>
      </c>
      <c r="U2260">
        <v>3.0221999999999999E-2</v>
      </c>
    </row>
    <row r="2261" spans="1:21" x14ac:dyDescent="0.25">
      <c r="A2261">
        <v>2259</v>
      </c>
      <c r="B2261" t="s">
        <v>24</v>
      </c>
      <c r="C2261" t="s">
        <v>60</v>
      </c>
      <c r="D2261" t="s">
        <v>61</v>
      </c>
      <c r="E2261">
        <v>11</v>
      </c>
      <c r="F2261" t="s">
        <v>42</v>
      </c>
      <c r="G2261">
        <v>100</v>
      </c>
      <c r="H2261" t="s">
        <v>27</v>
      </c>
      <c r="I2261" t="s">
        <v>28</v>
      </c>
      <c r="J2261" t="s">
        <v>59</v>
      </c>
      <c r="K2261" t="s">
        <v>49</v>
      </c>
      <c r="L2261" t="s">
        <v>31</v>
      </c>
      <c r="M2261">
        <v>3</v>
      </c>
      <c r="N2261" t="s">
        <v>32</v>
      </c>
      <c r="O2261" t="s">
        <v>33</v>
      </c>
      <c r="P2261">
        <v>1.8055000000000001</v>
      </c>
      <c r="Q2261">
        <v>336405.85720799997</v>
      </c>
      <c r="R2261">
        <v>3063615.7738899998</v>
      </c>
      <c r="S2261">
        <v>336407.60950000002</v>
      </c>
      <c r="T2261">
        <v>3063615.3388</v>
      </c>
      <c r="U2261">
        <v>1.805E-3</v>
      </c>
    </row>
    <row r="2262" spans="1:21" x14ac:dyDescent="0.25">
      <c r="A2262">
        <v>2260</v>
      </c>
      <c r="B2262" t="s">
        <v>24</v>
      </c>
      <c r="C2262" t="s">
        <v>60</v>
      </c>
      <c r="D2262" t="s">
        <v>61</v>
      </c>
      <c r="E2262">
        <v>11</v>
      </c>
      <c r="F2262" t="s">
        <v>42</v>
      </c>
      <c r="G2262">
        <v>100</v>
      </c>
      <c r="H2262" t="s">
        <v>27</v>
      </c>
      <c r="I2262" t="s">
        <v>28</v>
      </c>
      <c r="J2262" t="s">
        <v>59</v>
      </c>
      <c r="K2262" t="s">
        <v>49</v>
      </c>
      <c r="L2262" t="s">
        <v>31</v>
      </c>
      <c r="M2262">
        <v>3</v>
      </c>
      <c r="N2262" t="s">
        <v>32</v>
      </c>
      <c r="O2262" t="s">
        <v>33</v>
      </c>
      <c r="P2262">
        <v>39.233499999999999</v>
      </c>
      <c r="Q2262">
        <v>336407.60950000002</v>
      </c>
      <c r="R2262">
        <v>3063615.3388</v>
      </c>
      <c r="S2262">
        <v>336444.74229999998</v>
      </c>
      <c r="T2262">
        <v>3063602.6729000001</v>
      </c>
      <c r="U2262">
        <v>3.9233999999999998E-2</v>
      </c>
    </row>
    <row r="2263" spans="1:21" x14ac:dyDescent="0.25">
      <c r="A2263">
        <v>2261</v>
      </c>
      <c r="B2263" t="s">
        <v>24</v>
      </c>
      <c r="C2263" t="s">
        <v>60</v>
      </c>
      <c r="D2263" t="s">
        <v>61</v>
      </c>
      <c r="E2263">
        <v>11</v>
      </c>
      <c r="F2263" t="s">
        <v>42</v>
      </c>
      <c r="G2263">
        <v>100</v>
      </c>
      <c r="H2263" t="s">
        <v>27</v>
      </c>
      <c r="I2263" t="s">
        <v>28</v>
      </c>
      <c r="J2263" t="s">
        <v>59</v>
      </c>
      <c r="K2263" t="s">
        <v>49</v>
      </c>
      <c r="L2263" t="s">
        <v>31</v>
      </c>
      <c r="M2263">
        <v>3</v>
      </c>
      <c r="N2263" t="s">
        <v>32</v>
      </c>
      <c r="O2263" t="s">
        <v>33</v>
      </c>
      <c r="P2263">
        <v>32.623600000000003</v>
      </c>
      <c r="Q2263">
        <v>336444.74229999998</v>
      </c>
      <c r="R2263">
        <v>3063602.6729000001</v>
      </c>
      <c r="S2263">
        <v>336476.43780000001</v>
      </c>
      <c r="T2263">
        <v>3063594.9468</v>
      </c>
      <c r="U2263">
        <v>3.2624E-2</v>
      </c>
    </row>
    <row r="2264" spans="1:21" x14ac:dyDescent="0.25">
      <c r="A2264">
        <v>2262</v>
      </c>
      <c r="B2264" t="s">
        <v>24</v>
      </c>
      <c r="C2264" t="s">
        <v>60</v>
      </c>
      <c r="D2264" t="s">
        <v>61</v>
      </c>
      <c r="E2264">
        <v>11</v>
      </c>
      <c r="F2264" t="s">
        <v>42</v>
      </c>
      <c r="G2264">
        <v>100</v>
      </c>
      <c r="H2264" t="s">
        <v>27</v>
      </c>
      <c r="I2264" t="s">
        <v>28</v>
      </c>
      <c r="J2264" t="s">
        <v>59</v>
      </c>
      <c r="K2264" t="s">
        <v>49</v>
      </c>
      <c r="L2264" t="s">
        <v>31</v>
      </c>
      <c r="M2264">
        <v>3</v>
      </c>
      <c r="N2264" t="s">
        <v>32</v>
      </c>
      <c r="O2264" t="s">
        <v>33</v>
      </c>
      <c r="P2264">
        <v>7.2254199999999997</v>
      </c>
      <c r="Q2264">
        <v>336476.43780000001</v>
      </c>
      <c r="R2264">
        <v>3063594.9468</v>
      </c>
      <c r="S2264">
        <v>336483.43306800001</v>
      </c>
      <c r="T2264">
        <v>3063593.13766</v>
      </c>
      <c r="U2264">
        <v>7.2249999999999997E-3</v>
      </c>
    </row>
    <row r="2265" spans="1:21" x14ac:dyDescent="0.25">
      <c r="A2265">
        <v>2263</v>
      </c>
      <c r="B2265" t="s">
        <v>24</v>
      </c>
      <c r="C2265" t="s">
        <v>60</v>
      </c>
      <c r="D2265" t="s">
        <v>61</v>
      </c>
      <c r="E2265">
        <v>11</v>
      </c>
      <c r="F2265" t="s">
        <v>42</v>
      </c>
      <c r="G2265">
        <v>100</v>
      </c>
      <c r="H2265" t="s">
        <v>27</v>
      </c>
      <c r="I2265" t="s">
        <v>28</v>
      </c>
      <c r="J2265" t="s">
        <v>59</v>
      </c>
      <c r="K2265" t="s">
        <v>49</v>
      </c>
      <c r="L2265" t="s">
        <v>31</v>
      </c>
      <c r="M2265">
        <v>3</v>
      </c>
      <c r="N2265" t="s">
        <v>32</v>
      </c>
      <c r="O2265" t="s">
        <v>33</v>
      </c>
      <c r="P2265">
        <v>0.20736599999999999</v>
      </c>
      <c r="Q2265">
        <v>336505.22123899998</v>
      </c>
      <c r="R2265">
        <v>3063587.5027200002</v>
      </c>
      <c r="S2265">
        <v>336505.42200000002</v>
      </c>
      <c r="T2265">
        <v>3063587.4508000002</v>
      </c>
      <c r="U2265">
        <v>2.0699999999999999E-4</v>
      </c>
    </row>
    <row r="2266" spans="1:21" x14ac:dyDescent="0.25">
      <c r="A2266">
        <v>2264</v>
      </c>
      <c r="B2266" t="s">
        <v>24</v>
      </c>
      <c r="C2266" t="s">
        <v>60</v>
      </c>
      <c r="D2266" t="s">
        <v>61</v>
      </c>
      <c r="E2266">
        <v>11</v>
      </c>
      <c r="F2266" t="s">
        <v>42</v>
      </c>
      <c r="G2266">
        <v>100</v>
      </c>
      <c r="H2266" t="s">
        <v>27</v>
      </c>
      <c r="I2266" t="s">
        <v>28</v>
      </c>
      <c r="J2266" t="s">
        <v>59</v>
      </c>
      <c r="K2266" t="s">
        <v>49</v>
      </c>
      <c r="L2266" t="s">
        <v>31</v>
      </c>
      <c r="M2266">
        <v>3</v>
      </c>
      <c r="N2266" t="s">
        <v>32</v>
      </c>
      <c r="O2266" t="s">
        <v>33</v>
      </c>
      <c r="P2266">
        <v>22.504999999999999</v>
      </c>
      <c r="Q2266">
        <v>336483.43306800001</v>
      </c>
      <c r="R2266">
        <v>3063593.13766</v>
      </c>
      <c r="S2266">
        <v>336505.22123899998</v>
      </c>
      <c r="T2266">
        <v>3063587.5027200002</v>
      </c>
      <c r="U2266">
        <v>2.2505000000000001E-2</v>
      </c>
    </row>
    <row r="2267" spans="1:21" x14ac:dyDescent="0.25">
      <c r="A2267">
        <v>2265</v>
      </c>
      <c r="B2267" t="s">
        <v>24</v>
      </c>
      <c r="C2267" t="s">
        <v>60</v>
      </c>
      <c r="D2267" t="s">
        <v>61</v>
      </c>
      <c r="E2267">
        <v>11</v>
      </c>
      <c r="F2267" t="s">
        <v>42</v>
      </c>
      <c r="G2267">
        <v>100</v>
      </c>
      <c r="H2267" t="s">
        <v>27</v>
      </c>
      <c r="I2267" t="s">
        <v>28</v>
      </c>
      <c r="J2267" t="s">
        <v>59</v>
      </c>
      <c r="K2267" t="s">
        <v>49</v>
      </c>
      <c r="L2267" t="s">
        <v>31</v>
      </c>
      <c r="M2267">
        <v>3</v>
      </c>
      <c r="N2267" t="s">
        <v>32</v>
      </c>
      <c r="O2267" t="s">
        <v>33</v>
      </c>
      <c r="P2267">
        <v>5.79E-3</v>
      </c>
      <c r="Q2267">
        <v>336505.42200000002</v>
      </c>
      <c r="R2267">
        <v>3063587.4508000002</v>
      </c>
      <c r="S2267">
        <v>336505.42760599998</v>
      </c>
      <c r="T2267">
        <v>3063587.4493499999</v>
      </c>
      <c r="U2267">
        <v>6.0000000000000002E-6</v>
      </c>
    </row>
    <row r="2268" spans="1:21" x14ac:dyDescent="0.25">
      <c r="A2268">
        <v>2266</v>
      </c>
      <c r="B2268" t="s">
        <v>24</v>
      </c>
      <c r="C2268" t="s">
        <v>60</v>
      </c>
      <c r="D2268" t="s">
        <v>61</v>
      </c>
      <c r="E2268">
        <v>11</v>
      </c>
      <c r="F2268" t="s">
        <v>42</v>
      </c>
      <c r="G2268">
        <v>100</v>
      </c>
      <c r="H2268" t="s">
        <v>27</v>
      </c>
      <c r="I2268" t="s">
        <v>28</v>
      </c>
      <c r="J2268" t="s">
        <v>59</v>
      </c>
      <c r="K2268" t="s">
        <v>49</v>
      </c>
      <c r="L2268" t="s">
        <v>31</v>
      </c>
      <c r="M2268">
        <v>3</v>
      </c>
      <c r="N2268" t="s">
        <v>32</v>
      </c>
      <c r="O2268" t="s">
        <v>33</v>
      </c>
      <c r="P2268">
        <v>5.9355599999999997</v>
      </c>
      <c r="Q2268">
        <v>336505.42760599998</v>
      </c>
      <c r="R2268">
        <v>3063587.4493499999</v>
      </c>
      <c r="S2268">
        <v>336511.1741</v>
      </c>
      <c r="T2268">
        <v>3063585.9632000001</v>
      </c>
      <c r="U2268">
        <v>5.9360000000000003E-3</v>
      </c>
    </row>
    <row r="2269" spans="1:21" x14ac:dyDescent="0.25">
      <c r="A2269">
        <v>2267</v>
      </c>
      <c r="B2269" t="s">
        <v>24</v>
      </c>
      <c r="C2269" t="s">
        <v>60</v>
      </c>
      <c r="D2269" t="s">
        <v>61</v>
      </c>
      <c r="E2269">
        <v>11</v>
      </c>
      <c r="F2269" t="s">
        <v>42</v>
      </c>
      <c r="G2269">
        <v>100</v>
      </c>
      <c r="H2269" t="s">
        <v>27</v>
      </c>
      <c r="I2269" t="s">
        <v>28</v>
      </c>
      <c r="J2269" t="s">
        <v>59</v>
      </c>
      <c r="K2269" t="s">
        <v>49</v>
      </c>
      <c r="L2269" t="s">
        <v>31</v>
      </c>
      <c r="M2269">
        <v>3</v>
      </c>
      <c r="N2269" t="s">
        <v>32</v>
      </c>
      <c r="O2269" t="s">
        <v>33</v>
      </c>
      <c r="P2269">
        <v>7.4433600000000002</v>
      </c>
      <c r="Q2269">
        <v>336511.1741</v>
      </c>
      <c r="R2269">
        <v>3063585.9632000001</v>
      </c>
      <c r="S2269">
        <v>336518.31433700002</v>
      </c>
      <c r="T2269">
        <v>3063583.8606799999</v>
      </c>
      <c r="U2269">
        <v>7.443E-3</v>
      </c>
    </row>
    <row r="2270" spans="1:21" x14ac:dyDescent="0.25">
      <c r="A2270">
        <v>2268</v>
      </c>
      <c r="B2270" t="s">
        <v>24</v>
      </c>
      <c r="C2270" t="s">
        <v>60</v>
      </c>
      <c r="D2270" t="s">
        <v>61</v>
      </c>
      <c r="E2270">
        <v>11</v>
      </c>
      <c r="F2270" t="s">
        <v>42</v>
      </c>
      <c r="G2270">
        <v>100</v>
      </c>
      <c r="H2270" t="s">
        <v>27</v>
      </c>
      <c r="I2270" t="s">
        <v>28</v>
      </c>
      <c r="J2270" t="s">
        <v>59</v>
      </c>
      <c r="K2270" t="s">
        <v>49</v>
      </c>
      <c r="L2270" t="s">
        <v>31</v>
      </c>
      <c r="M2270">
        <v>3</v>
      </c>
      <c r="N2270" t="s">
        <v>32</v>
      </c>
      <c r="O2270" t="s">
        <v>33</v>
      </c>
      <c r="P2270">
        <v>2.1826599999999998</v>
      </c>
      <c r="Q2270">
        <v>336544.256826</v>
      </c>
      <c r="R2270">
        <v>3063576.22163</v>
      </c>
      <c r="S2270">
        <v>336546.35060000001</v>
      </c>
      <c r="T2270">
        <v>3063575.6050999998</v>
      </c>
      <c r="U2270">
        <v>2.183E-3</v>
      </c>
    </row>
    <row r="2271" spans="1:21" x14ac:dyDescent="0.25">
      <c r="A2271">
        <v>2269</v>
      </c>
      <c r="B2271" t="s">
        <v>24</v>
      </c>
      <c r="C2271" t="s">
        <v>60</v>
      </c>
      <c r="D2271" t="s">
        <v>61</v>
      </c>
      <c r="E2271">
        <v>11</v>
      </c>
      <c r="F2271" t="s">
        <v>42</v>
      </c>
      <c r="G2271">
        <v>100</v>
      </c>
      <c r="H2271" t="s">
        <v>27</v>
      </c>
      <c r="I2271" t="s">
        <v>28</v>
      </c>
      <c r="J2271" t="s">
        <v>59</v>
      </c>
      <c r="K2271" t="s">
        <v>49</v>
      </c>
      <c r="L2271" t="s">
        <v>31</v>
      </c>
      <c r="M2271">
        <v>3</v>
      </c>
      <c r="N2271" t="s">
        <v>32</v>
      </c>
      <c r="O2271" t="s">
        <v>33</v>
      </c>
      <c r="P2271">
        <v>27.043800000000001</v>
      </c>
      <c r="Q2271">
        <v>336518.31433700002</v>
      </c>
      <c r="R2271">
        <v>3063583.8606799999</v>
      </c>
      <c r="S2271">
        <v>336544.256826</v>
      </c>
      <c r="T2271">
        <v>3063576.22163</v>
      </c>
      <c r="U2271">
        <v>2.7043999999999999E-2</v>
      </c>
    </row>
    <row r="2272" spans="1:21" x14ac:dyDescent="0.25">
      <c r="A2272">
        <v>2270</v>
      </c>
      <c r="B2272" t="s">
        <v>24</v>
      </c>
      <c r="C2272" t="s">
        <v>60</v>
      </c>
      <c r="D2272" t="s">
        <v>61</v>
      </c>
      <c r="E2272">
        <v>11</v>
      </c>
      <c r="F2272" t="s">
        <v>42</v>
      </c>
      <c r="G2272">
        <v>100</v>
      </c>
      <c r="H2272" t="s">
        <v>27</v>
      </c>
      <c r="I2272" t="s">
        <v>28</v>
      </c>
      <c r="J2272" t="s">
        <v>59</v>
      </c>
      <c r="K2272" t="s">
        <v>49</v>
      </c>
      <c r="L2272" t="s">
        <v>31</v>
      </c>
      <c r="M2272">
        <v>3</v>
      </c>
      <c r="N2272" t="s">
        <v>32</v>
      </c>
      <c r="O2272" t="s">
        <v>33</v>
      </c>
      <c r="P2272">
        <v>0.816859</v>
      </c>
      <c r="Q2272">
        <v>336546.35060000001</v>
      </c>
      <c r="R2272">
        <v>3063575.6050999998</v>
      </c>
      <c r="S2272">
        <v>336546.54672400001</v>
      </c>
      <c r="T2272">
        <v>3063576.3980700001</v>
      </c>
      <c r="U2272">
        <v>8.1700000000000002E-4</v>
      </c>
    </row>
    <row r="2273" spans="1:21" x14ac:dyDescent="0.25">
      <c r="A2273">
        <v>2271</v>
      </c>
      <c r="B2273" t="s">
        <v>24</v>
      </c>
      <c r="C2273" t="s">
        <v>60</v>
      </c>
      <c r="D2273" t="s">
        <v>61</v>
      </c>
      <c r="E2273">
        <v>11</v>
      </c>
      <c r="F2273" t="s">
        <v>42</v>
      </c>
      <c r="G2273">
        <v>100</v>
      </c>
      <c r="H2273" t="s">
        <v>27</v>
      </c>
      <c r="I2273" t="s">
        <v>28</v>
      </c>
      <c r="J2273" t="s">
        <v>59</v>
      </c>
      <c r="K2273" t="s">
        <v>49</v>
      </c>
      <c r="L2273" t="s">
        <v>31</v>
      </c>
      <c r="M2273">
        <v>3</v>
      </c>
      <c r="N2273" t="s">
        <v>32</v>
      </c>
      <c r="O2273" t="s">
        <v>33</v>
      </c>
      <c r="P2273">
        <v>5.3939199999999996</v>
      </c>
      <c r="Q2273">
        <v>336555.40244699997</v>
      </c>
      <c r="R2273">
        <v>3063612.2034499999</v>
      </c>
      <c r="S2273">
        <v>336556.69750000001</v>
      </c>
      <c r="T2273">
        <v>3063617.4396000002</v>
      </c>
      <c r="U2273">
        <v>5.3940000000000004E-3</v>
      </c>
    </row>
    <row r="2274" spans="1:21" x14ac:dyDescent="0.25">
      <c r="A2274">
        <v>2272</v>
      </c>
      <c r="B2274" t="s">
        <v>24</v>
      </c>
      <c r="C2274" t="s">
        <v>60</v>
      </c>
      <c r="D2274" t="s">
        <v>61</v>
      </c>
      <c r="E2274">
        <v>11</v>
      </c>
      <c r="F2274" t="s">
        <v>42</v>
      </c>
      <c r="G2274">
        <v>100</v>
      </c>
      <c r="H2274" t="s">
        <v>27</v>
      </c>
      <c r="I2274" t="s">
        <v>28</v>
      </c>
      <c r="J2274" t="s">
        <v>59</v>
      </c>
      <c r="K2274" t="s">
        <v>49</v>
      </c>
      <c r="L2274" t="s">
        <v>31</v>
      </c>
      <c r="M2274">
        <v>3</v>
      </c>
      <c r="N2274" t="s">
        <v>32</v>
      </c>
      <c r="O2274" t="s">
        <v>33</v>
      </c>
      <c r="P2274">
        <v>36.884300000000003</v>
      </c>
      <c r="Q2274">
        <v>336546.54672400001</v>
      </c>
      <c r="R2274">
        <v>3063576.3980700001</v>
      </c>
      <c r="S2274">
        <v>336555.40244699997</v>
      </c>
      <c r="T2274">
        <v>3063612.2034499999</v>
      </c>
      <c r="U2274">
        <v>3.6884E-2</v>
      </c>
    </row>
    <row r="2275" spans="1:21" x14ac:dyDescent="0.25">
      <c r="A2275">
        <v>2273</v>
      </c>
      <c r="B2275" t="s">
        <v>24</v>
      </c>
      <c r="C2275" t="s">
        <v>60</v>
      </c>
      <c r="D2275" t="s">
        <v>61</v>
      </c>
      <c r="E2275">
        <v>11</v>
      </c>
      <c r="F2275" t="s">
        <v>37</v>
      </c>
      <c r="G2275">
        <v>100</v>
      </c>
      <c r="H2275" t="s">
        <v>27</v>
      </c>
      <c r="I2275" t="s">
        <v>38</v>
      </c>
      <c r="J2275" t="s">
        <v>59</v>
      </c>
      <c r="K2275" t="s">
        <v>30</v>
      </c>
      <c r="L2275" t="s">
        <v>31</v>
      </c>
      <c r="M2275">
        <v>3</v>
      </c>
      <c r="N2275" t="s">
        <v>32</v>
      </c>
      <c r="O2275" t="s">
        <v>33</v>
      </c>
      <c r="P2275">
        <v>17.112100000000002</v>
      </c>
      <c r="Q2275">
        <v>336556.69750000001</v>
      </c>
      <c r="R2275">
        <v>3063617.4396000002</v>
      </c>
      <c r="S2275">
        <v>336567.728</v>
      </c>
      <c r="T2275">
        <v>3063630.5221000002</v>
      </c>
      <c r="U2275">
        <v>1.7111999999999999E-2</v>
      </c>
    </row>
    <row r="2276" spans="1:21" x14ac:dyDescent="0.25">
      <c r="A2276">
        <v>2274</v>
      </c>
      <c r="B2276" t="s">
        <v>24</v>
      </c>
      <c r="C2276" t="s">
        <v>60</v>
      </c>
      <c r="D2276" t="s">
        <v>61</v>
      </c>
      <c r="E2276">
        <v>11</v>
      </c>
      <c r="F2276" t="s">
        <v>37</v>
      </c>
      <c r="G2276">
        <v>100</v>
      </c>
      <c r="H2276" t="s">
        <v>27</v>
      </c>
      <c r="I2276" t="s">
        <v>38</v>
      </c>
      <c r="J2276" t="s">
        <v>59</v>
      </c>
      <c r="K2276" t="s">
        <v>30</v>
      </c>
      <c r="L2276" t="s">
        <v>31</v>
      </c>
      <c r="M2276">
        <v>3</v>
      </c>
      <c r="N2276" t="s">
        <v>32</v>
      </c>
      <c r="O2276" t="s">
        <v>33</v>
      </c>
      <c r="P2276">
        <v>21.897200000000002</v>
      </c>
      <c r="Q2276">
        <v>336567.728</v>
      </c>
      <c r="R2276">
        <v>3063630.5221000002</v>
      </c>
      <c r="S2276">
        <v>336568.02230000001</v>
      </c>
      <c r="T2276">
        <v>3063652.4172999999</v>
      </c>
      <c r="U2276">
        <v>2.1897E-2</v>
      </c>
    </row>
    <row r="2277" spans="1:21" x14ac:dyDescent="0.25">
      <c r="A2277">
        <v>2275</v>
      </c>
      <c r="B2277" t="s">
        <v>24</v>
      </c>
      <c r="C2277" t="s">
        <v>60</v>
      </c>
      <c r="D2277" t="s">
        <v>61</v>
      </c>
      <c r="E2277">
        <v>11</v>
      </c>
      <c r="F2277" t="s">
        <v>37</v>
      </c>
      <c r="G2277">
        <v>100</v>
      </c>
      <c r="H2277" t="s">
        <v>27</v>
      </c>
      <c r="I2277" t="s">
        <v>38</v>
      </c>
      <c r="J2277" t="s">
        <v>59</v>
      </c>
      <c r="K2277" t="s">
        <v>30</v>
      </c>
      <c r="L2277" t="s">
        <v>31</v>
      </c>
      <c r="M2277">
        <v>3</v>
      </c>
      <c r="N2277" t="s">
        <v>32</v>
      </c>
      <c r="O2277" t="s">
        <v>33</v>
      </c>
      <c r="P2277">
        <v>21.119</v>
      </c>
      <c r="Q2277">
        <v>336568.02230000001</v>
      </c>
      <c r="R2277">
        <v>3063652.4172999999</v>
      </c>
      <c r="S2277">
        <v>336572.58020000003</v>
      </c>
      <c r="T2277">
        <v>3063673.0386000001</v>
      </c>
      <c r="U2277">
        <v>2.1118999999999999E-2</v>
      </c>
    </row>
    <row r="2278" spans="1:21" x14ac:dyDescent="0.25">
      <c r="A2278">
        <v>2276</v>
      </c>
      <c r="B2278" t="s">
        <v>24</v>
      </c>
      <c r="C2278" t="s">
        <v>60</v>
      </c>
      <c r="D2278" t="s">
        <v>61</v>
      </c>
      <c r="E2278">
        <v>11</v>
      </c>
      <c r="F2278" t="s">
        <v>37</v>
      </c>
      <c r="G2278">
        <v>100</v>
      </c>
      <c r="H2278" t="s">
        <v>27</v>
      </c>
      <c r="I2278" t="s">
        <v>38</v>
      </c>
      <c r="J2278" t="s">
        <v>59</v>
      </c>
      <c r="K2278" t="s">
        <v>30</v>
      </c>
      <c r="L2278" t="s">
        <v>31</v>
      </c>
      <c r="M2278">
        <v>3</v>
      </c>
      <c r="N2278" t="s">
        <v>32</v>
      </c>
      <c r="O2278" t="s">
        <v>33</v>
      </c>
      <c r="P2278">
        <v>21.999700000000001</v>
      </c>
      <c r="Q2278">
        <v>336572.58020000003</v>
      </c>
      <c r="R2278">
        <v>3063673.0386000001</v>
      </c>
      <c r="S2278">
        <v>336588.6814</v>
      </c>
      <c r="T2278">
        <v>3063688.0299</v>
      </c>
      <c r="U2278">
        <v>2.1999999999999999E-2</v>
      </c>
    </row>
    <row r="2279" spans="1:21" x14ac:dyDescent="0.25">
      <c r="A2279">
        <v>2277</v>
      </c>
      <c r="B2279" t="s">
        <v>24</v>
      </c>
      <c r="C2279" t="s">
        <v>60</v>
      </c>
      <c r="D2279" t="s">
        <v>61</v>
      </c>
      <c r="E2279">
        <v>11</v>
      </c>
      <c r="F2279" t="s">
        <v>37</v>
      </c>
      <c r="G2279">
        <v>100</v>
      </c>
      <c r="H2279" t="s">
        <v>27</v>
      </c>
      <c r="I2279" t="s">
        <v>38</v>
      </c>
      <c r="J2279" t="s">
        <v>59</v>
      </c>
      <c r="K2279" t="s">
        <v>30</v>
      </c>
      <c r="L2279" t="s">
        <v>31</v>
      </c>
      <c r="M2279">
        <v>3</v>
      </c>
      <c r="N2279" t="s">
        <v>32</v>
      </c>
      <c r="O2279" t="s">
        <v>33</v>
      </c>
      <c r="P2279">
        <v>23.307300000000001</v>
      </c>
      <c r="Q2279">
        <v>336588.6814</v>
      </c>
      <c r="R2279">
        <v>3063688.0299</v>
      </c>
      <c r="S2279">
        <v>336606.0135</v>
      </c>
      <c r="T2279">
        <v>3063703.6129000001</v>
      </c>
      <c r="U2279">
        <v>2.3307000000000001E-2</v>
      </c>
    </row>
    <row r="2280" spans="1:21" x14ac:dyDescent="0.25">
      <c r="A2280">
        <v>2278</v>
      </c>
      <c r="B2280" t="s">
        <v>24</v>
      </c>
      <c r="C2280" t="s">
        <v>60</v>
      </c>
      <c r="D2280" t="s">
        <v>61</v>
      </c>
      <c r="E2280">
        <v>11</v>
      </c>
      <c r="F2280" t="s">
        <v>37</v>
      </c>
      <c r="G2280">
        <v>100</v>
      </c>
      <c r="H2280" t="s">
        <v>27</v>
      </c>
      <c r="I2280" t="s">
        <v>38</v>
      </c>
      <c r="J2280" t="s">
        <v>59</v>
      </c>
      <c r="K2280" t="s">
        <v>30</v>
      </c>
      <c r="L2280" t="s">
        <v>31</v>
      </c>
      <c r="M2280">
        <v>3</v>
      </c>
      <c r="N2280" t="s">
        <v>32</v>
      </c>
      <c r="O2280" t="s">
        <v>33</v>
      </c>
      <c r="P2280">
        <v>20.712800000000001</v>
      </c>
      <c r="Q2280">
        <v>336606.0135</v>
      </c>
      <c r="R2280">
        <v>3063703.6129000001</v>
      </c>
      <c r="S2280">
        <v>336620.28029999998</v>
      </c>
      <c r="T2280">
        <v>3063718.6288000001</v>
      </c>
      <c r="U2280">
        <v>2.0712999999999999E-2</v>
      </c>
    </row>
    <row r="2281" spans="1:21" x14ac:dyDescent="0.25">
      <c r="A2281">
        <v>2279</v>
      </c>
      <c r="B2281" t="s">
        <v>24</v>
      </c>
      <c r="C2281" t="s">
        <v>60</v>
      </c>
      <c r="D2281" t="s">
        <v>61</v>
      </c>
      <c r="E2281">
        <v>11</v>
      </c>
      <c r="F2281" t="s">
        <v>37</v>
      </c>
      <c r="G2281">
        <v>100</v>
      </c>
      <c r="H2281" t="s">
        <v>27</v>
      </c>
      <c r="I2281" t="s">
        <v>38</v>
      </c>
      <c r="J2281" t="s">
        <v>59</v>
      </c>
      <c r="K2281" t="s">
        <v>30</v>
      </c>
      <c r="L2281" t="s">
        <v>31</v>
      </c>
      <c r="M2281">
        <v>3</v>
      </c>
      <c r="N2281" t="s">
        <v>32</v>
      </c>
      <c r="O2281" t="s">
        <v>33</v>
      </c>
      <c r="P2281">
        <v>22.885300000000001</v>
      </c>
      <c r="Q2281">
        <v>336620.28029999998</v>
      </c>
      <c r="R2281">
        <v>3063718.6288000001</v>
      </c>
      <c r="S2281">
        <v>336635.79440000001</v>
      </c>
      <c r="T2281">
        <v>3063735.4528999999</v>
      </c>
      <c r="U2281">
        <v>2.2884999999999999E-2</v>
      </c>
    </row>
    <row r="2282" spans="1:21" x14ac:dyDescent="0.25">
      <c r="A2282">
        <v>2280</v>
      </c>
      <c r="B2282" t="s">
        <v>24</v>
      </c>
      <c r="C2282" t="s">
        <v>60</v>
      </c>
      <c r="D2282" t="s">
        <v>61</v>
      </c>
      <c r="E2282">
        <v>11</v>
      </c>
      <c r="F2282" t="s">
        <v>37</v>
      </c>
      <c r="G2282">
        <v>100</v>
      </c>
      <c r="H2282" t="s">
        <v>27</v>
      </c>
      <c r="I2282" t="s">
        <v>38</v>
      </c>
      <c r="J2282" t="s">
        <v>59</v>
      </c>
      <c r="K2282" t="s">
        <v>30</v>
      </c>
      <c r="L2282" t="s">
        <v>31</v>
      </c>
      <c r="M2282">
        <v>3</v>
      </c>
      <c r="N2282" t="s">
        <v>32</v>
      </c>
      <c r="O2282" t="s">
        <v>33</v>
      </c>
      <c r="P2282">
        <v>20.274899999999999</v>
      </c>
      <c r="Q2282">
        <v>336635.79440000001</v>
      </c>
      <c r="R2282">
        <v>3063735.4528999999</v>
      </c>
      <c r="S2282">
        <v>336650.65620000003</v>
      </c>
      <c r="T2282">
        <v>3063749.2442000001</v>
      </c>
      <c r="U2282">
        <v>2.0275000000000001E-2</v>
      </c>
    </row>
    <row r="2283" spans="1:21" x14ac:dyDescent="0.25">
      <c r="A2283">
        <v>2281</v>
      </c>
      <c r="B2283" t="s">
        <v>24</v>
      </c>
      <c r="C2283" t="s">
        <v>60</v>
      </c>
      <c r="D2283" t="s">
        <v>61</v>
      </c>
      <c r="E2283">
        <v>11</v>
      </c>
      <c r="F2283" t="s">
        <v>37</v>
      </c>
      <c r="G2283">
        <v>100</v>
      </c>
      <c r="H2283" t="s">
        <v>27</v>
      </c>
      <c r="I2283" t="s">
        <v>38</v>
      </c>
      <c r="J2283" t="s">
        <v>59</v>
      </c>
      <c r="K2283" t="s">
        <v>30</v>
      </c>
      <c r="L2283" t="s">
        <v>31</v>
      </c>
      <c r="M2283">
        <v>3</v>
      </c>
      <c r="N2283" t="s">
        <v>32</v>
      </c>
      <c r="O2283" t="s">
        <v>33</v>
      </c>
      <c r="P2283">
        <v>20.762</v>
      </c>
      <c r="Q2283">
        <v>336650.65620000003</v>
      </c>
      <c r="R2283">
        <v>3063749.2442000001</v>
      </c>
      <c r="S2283">
        <v>336664.31969999999</v>
      </c>
      <c r="T2283">
        <v>3063764.8764999998</v>
      </c>
      <c r="U2283">
        <v>2.0761999999999999E-2</v>
      </c>
    </row>
    <row r="2284" spans="1:21" x14ac:dyDescent="0.25">
      <c r="A2284">
        <v>2282</v>
      </c>
      <c r="B2284" t="s">
        <v>24</v>
      </c>
      <c r="C2284" t="s">
        <v>60</v>
      </c>
      <c r="D2284" t="s">
        <v>61</v>
      </c>
      <c r="E2284">
        <v>11</v>
      </c>
      <c r="F2284" t="s">
        <v>37</v>
      </c>
      <c r="G2284">
        <v>100</v>
      </c>
      <c r="H2284" t="s">
        <v>27</v>
      </c>
      <c r="I2284" t="s">
        <v>38</v>
      </c>
      <c r="J2284" t="s">
        <v>59</v>
      </c>
      <c r="K2284" t="s">
        <v>30</v>
      </c>
      <c r="L2284" t="s">
        <v>31</v>
      </c>
      <c r="M2284">
        <v>3</v>
      </c>
      <c r="N2284" t="s">
        <v>32</v>
      </c>
      <c r="O2284" t="s">
        <v>33</v>
      </c>
      <c r="P2284">
        <v>19.043600000000001</v>
      </c>
      <c r="Q2284">
        <v>336664.31969999999</v>
      </c>
      <c r="R2284">
        <v>3063764.8764999998</v>
      </c>
      <c r="S2284">
        <v>336676.74400000001</v>
      </c>
      <c r="T2284">
        <v>3063779.3089000001</v>
      </c>
      <c r="U2284">
        <v>1.9043999999999998E-2</v>
      </c>
    </row>
    <row r="2285" spans="1:21" x14ac:dyDescent="0.25">
      <c r="A2285">
        <v>2283</v>
      </c>
      <c r="B2285" t="s">
        <v>24</v>
      </c>
      <c r="C2285" t="s">
        <v>60</v>
      </c>
      <c r="D2285" t="s">
        <v>61</v>
      </c>
      <c r="E2285">
        <v>11</v>
      </c>
      <c r="F2285" t="s">
        <v>37</v>
      </c>
      <c r="G2285">
        <v>100</v>
      </c>
      <c r="H2285" t="s">
        <v>27</v>
      </c>
      <c r="I2285" t="s">
        <v>38</v>
      </c>
      <c r="J2285" t="s">
        <v>59</v>
      </c>
      <c r="K2285" t="s">
        <v>30</v>
      </c>
      <c r="L2285" t="s">
        <v>31</v>
      </c>
      <c r="M2285">
        <v>3</v>
      </c>
      <c r="N2285" t="s">
        <v>32</v>
      </c>
      <c r="O2285" t="s">
        <v>33</v>
      </c>
      <c r="P2285">
        <v>29.128499999999999</v>
      </c>
      <c r="Q2285">
        <v>336676.74400000001</v>
      </c>
      <c r="R2285">
        <v>3063779.3089000001</v>
      </c>
      <c r="S2285">
        <v>336700.81359999999</v>
      </c>
      <c r="T2285">
        <v>3063795.7138999999</v>
      </c>
      <c r="U2285">
        <v>2.9128999999999999E-2</v>
      </c>
    </row>
    <row r="2286" spans="1:21" x14ac:dyDescent="0.25">
      <c r="A2286">
        <v>2284</v>
      </c>
      <c r="B2286" t="s">
        <v>24</v>
      </c>
      <c r="C2286" t="s">
        <v>60</v>
      </c>
      <c r="D2286" t="s">
        <v>61</v>
      </c>
      <c r="E2286">
        <v>11</v>
      </c>
      <c r="F2286" t="s">
        <v>37</v>
      </c>
      <c r="G2286">
        <v>100</v>
      </c>
      <c r="H2286" t="s">
        <v>27</v>
      </c>
      <c r="I2286" t="s">
        <v>38</v>
      </c>
      <c r="J2286" t="s">
        <v>59</v>
      </c>
      <c r="K2286" t="s">
        <v>30</v>
      </c>
      <c r="L2286" t="s">
        <v>31</v>
      </c>
      <c r="M2286">
        <v>3</v>
      </c>
      <c r="N2286" t="s">
        <v>32</v>
      </c>
      <c r="O2286" t="s">
        <v>33</v>
      </c>
      <c r="P2286">
        <v>22.4025</v>
      </c>
      <c r="Q2286">
        <v>336700.81359999999</v>
      </c>
      <c r="R2286">
        <v>3063795.7138999999</v>
      </c>
      <c r="S2286">
        <v>336721.12070000003</v>
      </c>
      <c r="T2286">
        <v>3063805.1738999998</v>
      </c>
      <c r="U2286">
        <v>2.2401999999999998E-2</v>
      </c>
    </row>
    <row r="2287" spans="1:21" x14ac:dyDescent="0.25">
      <c r="A2287">
        <v>2285</v>
      </c>
      <c r="B2287" t="s">
        <v>24</v>
      </c>
      <c r="C2287" t="s">
        <v>60</v>
      </c>
      <c r="D2287" t="s">
        <v>61</v>
      </c>
      <c r="E2287">
        <v>11</v>
      </c>
      <c r="F2287" t="s">
        <v>37</v>
      </c>
      <c r="G2287">
        <v>100</v>
      </c>
      <c r="H2287" t="s">
        <v>27</v>
      </c>
      <c r="I2287" t="s">
        <v>38</v>
      </c>
      <c r="J2287" t="s">
        <v>59</v>
      </c>
      <c r="K2287" t="s">
        <v>30</v>
      </c>
      <c r="L2287" t="s">
        <v>31</v>
      </c>
      <c r="M2287">
        <v>3</v>
      </c>
      <c r="N2287" t="s">
        <v>32</v>
      </c>
      <c r="O2287" t="s">
        <v>33</v>
      </c>
      <c r="P2287">
        <v>17.3889</v>
      </c>
      <c r="Q2287">
        <v>336721.12070000003</v>
      </c>
      <c r="R2287">
        <v>3063805.1738999998</v>
      </c>
      <c r="S2287">
        <v>336738.28090000001</v>
      </c>
      <c r="T2287">
        <v>3063807.9849999999</v>
      </c>
      <c r="U2287">
        <v>1.7389000000000002E-2</v>
      </c>
    </row>
    <row r="2288" spans="1:21" x14ac:dyDescent="0.25">
      <c r="A2288">
        <v>2286</v>
      </c>
      <c r="B2288" t="s">
        <v>24</v>
      </c>
      <c r="C2288" t="s">
        <v>60</v>
      </c>
      <c r="D2288" t="s">
        <v>61</v>
      </c>
      <c r="E2288">
        <v>11</v>
      </c>
      <c r="F2288" t="s">
        <v>37</v>
      </c>
      <c r="G2288">
        <v>100</v>
      </c>
      <c r="H2288" t="s">
        <v>27</v>
      </c>
      <c r="I2288" t="s">
        <v>38</v>
      </c>
      <c r="J2288" t="s">
        <v>59</v>
      </c>
      <c r="K2288" t="s">
        <v>30</v>
      </c>
      <c r="L2288" t="s">
        <v>31</v>
      </c>
      <c r="M2288">
        <v>3</v>
      </c>
      <c r="N2288" t="s">
        <v>32</v>
      </c>
      <c r="O2288" t="s">
        <v>33</v>
      </c>
      <c r="P2288">
        <v>24.300799999999999</v>
      </c>
      <c r="Q2288">
        <v>336738.28090000001</v>
      </c>
      <c r="R2288">
        <v>3063807.9849999999</v>
      </c>
      <c r="S2288">
        <v>336757.4387</v>
      </c>
      <c r="T2288">
        <v>3063822.9352000002</v>
      </c>
      <c r="U2288">
        <v>2.4301E-2</v>
      </c>
    </row>
    <row r="2289" spans="1:21" x14ac:dyDescent="0.25">
      <c r="A2289">
        <v>2287</v>
      </c>
      <c r="B2289" t="s">
        <v>24</v>
      </c>
      <c r="C2289" t="s">
        <v>60</v>
      </c>
      <c r="D2289" t="s">
        <v>61</v>
      </c>
      <c r="E2289">
        <v>11</v>
      </c>
      <c r="F2289" t="s">
        <v>37</v>
      </c>
      <c r="G2289">
        <v>100</v>
      </c>
      <c r="H2289" t="s">
        <v>27</v>
      </c>
      <c r="I2289" t="s">
        <v>38</v>
      </c>
      <c r="J2289" t="s">
        <v>59</v>
      </c>
      <c r="K2289" t="s">
        <v>30</v>
      </c>
      <c r="L2289" t="s">
        <v>31</v>
      </c>
      <c r="M2289">
        <v>3</v>
      </c>
      <c r="N2289" t="s">
        <v>32</v>
      </c>
      <c r="O2289" t="s">
        <v>33</v>
      </c>
      <c r="P2289">
        <v>18.121500000000001</v>
      </c>
      <c r="Q2289">
        <v>336757.4387</v>
      </c>
      <c r="R2289">
        <v>3063822.9352000002</v>
      </c>
      <c r="S2289">
        <v>336772.85450000002</v>
      </c>
      <c r="T2289">
        <v>3063832.4610000001</v>
      </c>
      <c r="U2289">
        <v>1.8121000000000002E-2</v>
      </c>
    </row>
    <row r="2290" spans="1:21" x14ac:dyDescent="0.25">
      <c r="A2290">
        <v>2288</v>
      </c>
      <c r="B2290" t="s">
        <v>24</v>
      </c>
      <c r="C2290" t="s">
        <v>60</v>
      </c>
      <c r="D2290" t="s">
        <v>61</v>
      </c>
      <c r="E2290">
        <v>11</v>
      </c>
      <c r="F2290" t="s">
        <v>37</v>
      </c>
      <c r="G2290">
        <v>100</v>
      </c>
      <c r="H2290" t="s">
        <v>27</v>
      </c>
      <c r="I2290" t="s">
        <v>38</v>
      </c>
      <c r="J2290" t="s">
        <v>59</v>
      </c>
      <c r="K2290" t="s">
        <v>30</v>
      </c>
      <c r="L2290" t="s">
        <v>31</v>
      </c>
      <c r="M2290">
        <v>3</v>
      </c>
      <c r="N2290" t="s">
        <v>32</v>
      </c>
      <c r="O2290" t="s">
        <v>33</v>
      </c>
      <c r="P2290">
        <v>17.249300000000002</v>
      </c>
      <c r="Q2290">
        <v>336772.85450000002</v>
      </c>
      <c r="R2290">
        <v>3063832.4610000001</v>
      </c>
      <c r="S2290">
        <v>336785.24589999998</v>
      </c>
      <c r="T2290">
        <v>3063844.4605999999</v>
      </c>
      <c r="U2290">
        <v>1.7249E-2</v>
      </c>
    </row>
    <row r="2291" spans="1:21" x14ac:dyDescent="0.25">
      <c r="A2291">
        <v>2289</v>
      </c>
      <c r="B2291" t="s">
        <v>24</v>
      </c>
      <c r="C2291" t="s">
        <v>60</v>
      </c>
      <c r="D2291" t="s">
        <v>61</v>
      </c>
      <c r="E2291">
        <v>11</v>
      </c>
      <c r="F2291" t="s">
        <v>37</v>
      </c>
      <c r="G2291">
        <v>100</v>
      </c>
      <c r="H2291" t="s">
        <v>27</v>
      </c>
      <c r="I2291" t="s">
        <v>38</v>
      </c>
      <c r="J2291" t="s">
        <v>59</v>
      </c>
      <c r="K2291" t="s">
        <v>30</v>
      </c>
      <c r="L2291" t="s">
        <v>31</v>
      </c>
      <c r="M2291">
        <v>3</v>
      </c>
      <c r="N2291" t="s">
        <v>32</v>
      </c>
      <c r="O2291" t="s">
        <v>33</v>
      </c>
      <c r="P2291">
        <v>24.861799999999999</v>
      </c>
      <c r="Q2291">
        <v>336785.24589999998</v>
      </c>
      <c r="R2291">
        <v>3063844.4605999999</v>
      </c>
      <c r="S2291">
        <v>336807.41159999999</v>
      </c>
      <c r="T2291">
        <v>3063855.7206999999</v>
      </c>
      <c r="U2291">
        <v>2.4861999999999999E-2</v>
      </c>
    </row>
    <row r="2292" spans="1:21" x14ac:dyDescent="0.25">
      <c r="A2292">
        <v>2290</v>
      </c>
      <c r="B2292" t="s">
        <v>24</v>
      </c>
      <c r="C2292" t="s">
        <v>60</v>
      </c>
      <c r="D2292" t="s">
        <v>61</v>
      </c>
      <c r="E2292">
        <v>11</v>
      </c>
      <c r="F2292" t="s">
        <v>37</v>
      </c>
      <c r="G2292">
        <v>100</v>
      </c>
      <c r="H2292" t="s">
        <v>27</v>
      </c>
      <c r="I2292" t="s">
        <v>38</v>
      </c>
      <c r="J2292" t="s">
        <v>59</v>
      </c>
      <c r="K2292" t="s">
        <v>30</v>
      </c>
      <c r="L2292" t="s">
        <v>31</v>
      </c>
      <c r="M2292">
        <v>3</v>
      </c>
      <c r="N2292" t="s">
        <v>32</v>
      </c>
      <c r="O2292" t="s">
        <v>33</v>
      </c>
      <c r="P2292">
        <v>19.325900000000001</v>
      </c>
      <c r="Q2292">
        <v>336807.41159999999</v>
      </c>
      <c r="R2292">
        <v>3063855.7206999999</v>
      </c>
      <c r="S2292">
        <v>336825.83539999998</v>
      </c>
      <c r="T2292">
        <v>3063861.5564000001</v>
      </c>
      <c r="U2292">
        <v>1.9325999999999999E-2</v>
      </c>
    </row>
    <row r="2293" spans="1:21" x14ac:dyDescent="0.25">
      <c r="A2293">
        <v>2291</v>
      </c>
      <c r="B2293" t="s">
        <v>24</v>
      </c>
      <c r="C2293" t="s">
        <v>60</v>
      </c>
      <c r="D2293" t="s">
        <v>61</v>
      </c>
      <c r="E2293">
        <v>11</v>
      </c>
      <c r="F2293" t="s">
        <v>37</v>
      </c>
      <c r="G2293">
        <v>100</v>
      </c>
      <c r="H2293" t="s">
        <v>27</v>
      </c>
      <c r="I2293" t="s">
        <v>38</v>
      </c>
      <c r="J2293" t="s">
        <v>59</v>
      </c>
      <c r="K2293" t="s">
        <v>30</v>
      </c>
      <c r="L2293" t="s">
        <v>31</v>
      </c>
      <c r="M2293">
        <v>3</v>
      </c>
      <c r="N2293" t="s">
        <v>32</v>
      </c>
      <c r="O2293" t="s">
        <v>33</v>
      </c>
      <c r="P2293">
        <v>16.621700000000001</v>
      </c>
      <c r="Q2293">
        <v>336825.83539999998</v>
      </c>
      <c r="R2293">
        <v>3063861.5564000001</v>
      </c>
      <c r="S2293">
        <v>336833.97950000002</v>
      </c>
      <c r="T2293">
        <v>3063876.0462000002</v>
      </c>
      <c r="U2293">
        <v>1.6622000000000001E-2</v>
      </c>
    </row>
    <row r="2294" spans="1:21" x14ac:dyDescent="0.25">
      <c r="A2294">
        <v>2292</v>
      </c>
      <c r="B2294" t="s">
        <v>24</v>
      </c>
      <c r="C2294" t="s">
        <v>60</v>
      </c>
      <c r="D2294" t="s">
        <v>61</v>
      </c>
      <c r="E2294">
        <v>11</v>
      </c>
      <c r="F2294" t="s">
        <v>37</v>
      </c>
      <c r="G2294">
        <v>100</v>
      </c>
      <c r="H2294" t="s">
        <v>27</v>
      </c>
      <c r="I2294" t="s">
        <v>38</v>
      </c>
      <c r="J2294" t="s">
        <v>59</v>
      </c>
      <c r="K2294" t="s">
        <v>30</v>
      </c>
      <c r="L2294" t="s">
        <v>31</v>
      </c>
      <c r="M2294">
        <v>3</v>
      </c>
      <c r="N2294" t="s">
        <v>32</v>
      </c>
      <c r="O2294" t="s">
        <v>33</v>
      </c>
      <c r="P2294">
        <v>26.010400000000001</v>
      </c>
      <c r="Q2294">
        <v>336833.97950000002</v>
      </c>
      <c r="R2294">
        <v>3063876.0462000002</v>
      </c>
      <c r="S2294">
        <v>336839.21360000002</v>
      </c>
      <c r="T2294">
        <v>3063901.5244999998</v>
      </c>
      <c r="U2294">
        <v>2.6009999999999998E-2</v>
      </c>
    </row>
    <row r="2295" spans="1:21" x14ac:dyDescent="0.25">
      <c r="A2295">
        <v>2293</v>
      </c>
      <c r="B2295" t="s">
        <v>24</v>
      </c>
      <c r="C2295" t="s">
        <v>60</v>
      </c>
      <c r="D2295" t="s">
        <v>61</v>
      </c>
      <c r="E2295">
        <v>11</v>
      </c>
      <c r="F2295" t="s">
        <v>37</v>
      </c>
      <c r="G2295">
        <v>100</v>
      </c>
      <c r="H2295" t="s">
        <v>27</v>
      </c>
      <c r="I2295" t="s">
        <v>38</v>
      </c>
      <c r="J2295" t="s">
        <v>59</v>
      </c>
      <c r="K2295" t="s">
        <v>30</v>
      </c>
      <c r="L2295" t="s">
        <v>31</v>
      </c>
      <c r="M2295">
        <v>3</v>
      </c>
      <c r="N2295" t="s">
        <v>32</v>
      </c>
      <c r="O2295" t="s">
        <v>33</v>
      </c>
      <c r="P2295">
        <v>22.180800000000001</v>
      </c>
      <c r="Q2295">
        <v>336839.21360000002</v>
      </c>
      <c r="R2295">
        <v>3063901.5244999998</v>
      </c>
      <c r="S2295">
        <v>336846.22269999998</v>
      </c>
      <c r="T2295">
        <v>3063922.5687000002</v>
      </c>
      <c r="U2295">
        <v>2.2180999999999999E-2</v>
      </c>
    </row>
    <row r="2296" spans="1:21" x14ac:dyDescent="0.25">
      <c r="A2296">
        <v>2294</v>
      </c>
      <c r="B2296" t="s">
        <v>24</v>
      </c>
      <c r="C2296" t="s">
        <v>60</v>
      </c>
      <c r="D2296" t="s">
        <v>61</v>
      </c>
      <c r="E2296">
        <v>11</v>
      </c>
      <c r="F2296" t="s">
        <v>37</v>
      </c>
      <c r="G2296">
        <v>100</v>
      </c>
      <c r="H2296" t="s">
        <v>27</v>
      </c>
      <c r="I2296" t="s">
        <v>38</v>
      </c>
      <c r="J2296" t="s">
        <v>59</v>
      </c>
      <c r="K2296" t="s">
        <v>30</v>
      </c>
      <c r="L2296" t="s">
        <v>31</v>
      </c>
      <c r="M2296">
        <v>3</v>
      </c>
      <c r="N2296" t="s">
        <v>32</v>
      </c>
      <c r="O2296" t="s">
        <v>33</v>
      </c>
      <c r="P2296">
        <v>15.6006</v>
      </c>
      <c r="Q2296">
        <v>336846.22269999998</v>
      </c>
      <c r="R2296">
        <v>3063922.5687000002</v>
      </c>
      <c r="S2296">
        <v>336840.91600000003</v>
      </c>
      <c r="T2296">
        <v>3063937.2390000001</v>
      </c>
      <c r="U2296">
        <v>1.5601E-2</v>
      </c>
    </row>
    <row r="2297" spans="1:21" x14ac:dyDescent="0.25">
      <c r="A2297">
        <v>2295</v>
      </c>
      <c r="B2297" t="s">
        <v>24</v>
      </c>
      <c r="C2297" t="s">
        <v>60</v>
      </c>
      <c r="D2297" t="s">
        <v>61</v>
      </c>
      <c r="E2297">
        <v>11</v>
      </c>
      <c r="F2297" t="s">
        <v>37</v>
      </c>
      <c r="G2297">
        <v>100</v>
      </c>
      <c r="H2297" t="s">
        <v>27</v>
      </c>
      <c r="I2297" t="s">
        <v>38</v>
      </c>
      <c r="J2297" t="s">
        <v>59</v>
      </c>
      <c r="K2297" t="s">
        <v>30</v>
      </c>
      <c r="L2297" t="s">
        <v>31</v>
      </c>
      <c r="M2297">
        <v>3</v>
      </c>
      <c r="N2297" t="s">
        <v>32</v>
      </c>
      <c r="O2297" t="s">
        <v>33</v>
      </c>
      <c r="P2297">
        <v>19.013400000000001</v>
      </c>
      <c r="Q2297">
        <v>336840.91600000003</v>
      </c>
      <c r="R2297">
        <v>3063937.2390000001</v>
      </c>
      <c r="S2297">
        <v>336843.61469999998</v>
      </c>
      <c r="T2297">
        <v>3063956.0599000002</v>
      </c>
      <c r="U2297">
        <v>1.9012999999999999E-2</v>
      </c>
    </row>
    <row r="2298" spans="1:21" x14ac:dyDescent="0.25">
      <c r="A2298">
        <v>2296</v>
      </c>
      <c r="B2298" t="s">
        <v>24</v>
      </c>
      <c r="C2298" t="s">
        <v>60</v>
      </c>
      <c r="D2298" t="s">
        <v>61</v>
      </c>
      <c r="E2298">
        <v>11</v>
      </c>
      <c r="F2298" t="s">
        <v>37</v>
      </c>
      <c r="G2298">
        <v>100</v>
      </c>
      <c r="H2298" t="s">
        <v>27</v>
      </c>
      <c r="I2298" t="s">
        <v>38</v>
      </c>
      <c r="J2298" t="s">
        <v>59</v>
      </c>
      <c r="K2298" t="s">
        <v>30</v>
      </c>
      <c r="L2298" t="s">
        <v>31</v>
      </c>
      <c r="M2298">
        <v>3</v>
      </c>
      <c r="N2298" t="s">
        <v>32</v>
      </c>
      <c r="O2298" t="s">
        <v>33</v>
      </c>
      <c r="P2298">
        <v>19.0611</v>
      </c>
      <c r="Q2298">
        <v>336843.61469999998</v>
      </c>
      <c r="R2298">
        <v>3063956.0599000002</v>
      </c>
      <c r="S2298">
        <v>336852.40279999998</v>
      </c>
      <c r="T2298">
        <v>3063972.9742000001</v>
      </c>
      <c r="U2298">
        <v>1.9061000000000002E-2</v>
      </c>
    </row>
    <row r="2299" spans="1:21" x14ac:dyDescent="0.25">
      <c r="A2299">
        <v>2297</v>
      </c>
      <c r="B2299" t="s">
        <v>24</v>
      </c>
      <c r="C2299" t="s">
        <v>60</v>
      </c>
      <c r="D2299" t="s">
        <v>61</v>
      </c>
      <c r="E2299">
        <v>11</v>
      </c>
      <c r="F2299" t="s">
        <v>37</v>
      </c>
      <c r="G2299">
        <v>100</v>
      </c>
      <c r="H2299" t="s">
        <v>27</v>
      </c>
      <c r="I2299" t="s">
        <v>38</v>
      </c>
      <c r="J2299" t="s">
        <v>59</v>
      </c>
      <c r="K2299" t="s">
        <v>30</v>
      </c>
      <c r="L2299" t="s">
        <v>31</v>
      </c>
      <c r="M2299">
        <v>3</v>
      </c>
      <c r="N2299" t="s">
        <v>32</v>
      </c>
      <c r="O2299" t="s">
        <v>33</v>
      </c>
      <c r="P2299">
        <v>15.522399999999999</v>
      </c>
      <c r="Q2299">
        <v>336852.40279999998</v>
      </c>
      <c r="R2299">
        <v>3063972.9742000001</v>
      </c>
      <c r="S2299">
        <v>336859.31599999999</v>
      </c>
      <c r="T2299">
        <v>3063986.8720999998</v>
      </c>
      <c r="U2299">
        <v>1.5521999999999999E-2</v>
      </c>
    </row>
    <row r="2300" spans="1:21" x14ac:dyDescent="0.25">
      <c r="A2300">
        <v>2298</v>
      </c>
      <c r="B2300" t="s">
        <v>24</v>
      </c>
      <c r="C2300" t="s">
        <v>60</v>
      </c>
      <c r="D2300" t="s">
        <v>61</v>
      </c>
      <c r="E2300">
        <v>11</v>
      </c>
      <c r="F2300" t="s">
        <v>37</v>
      </c>
      <c r="G2300">
        <v>100</v>
      </c>
      <c r="H2300" t="s">
        <v>27</v>
      </c>
      <c r="I2300" t="s">
        <v>38</v>
      </c>
      <c r="J2300" t="s">
        <v>59</v>
      </c>
      <c r="K2300" t="s">
        <v>30</v>
      </c>
      <c r="L2300" t="s">
        <v>31</v>
      </c>
      <c r="M2300">
        <v>3</v>
      </c>
      <c r="N2300" t="s">
        <v>32</v>
      </c>
      <c r="O2300" t="s">
        <v>33</v>
      </c>
      <c r="P2300">
        <v>19.549900000000001</v>
      </c>
      <c r="Q2300">
        <v>336859.31599999999</v>
      </c>
      <c r="R2300">
        <v>3063986.8720999998</v>
      </c>
      <c r="S2300">
        <v>336861.41139999998</v>
      </c>
      <c r="T2300">
        <v>3064006.3094000001</v>
      </c>
      <c r="U2300">
        <v>1.9550000000000001E-2</v>
      </c>
    </row>
    <row r="2301" spans="1:21" x14ac:dyDescent="0.25">
      <c r="A2301">
        <v>2299</v>
      </c>
      <c r="B2301" t="s">
        <v>24</v>
      </c>
      <c r="C2301" t="s">
        <v>60</v>
      </c>
      <c r="D2301" t="s">
        <v>61</v>
      </c>
      <c r="E2301">
        <v>11</v>
      </c>
      <c r="F2301" t="s">
        <v>37</v>
      </c>
      <c r="G2301">
        <v>100</v>
      </c>
      <c r="H2301" t="s">
        <v>27</v>
      </c>
      <c r="I2301" t="s">
        <v>38</v>
      </c>
      <c r="J2301" t="s">
        <v>59</v>
      </c>
      <c r="K2301" t="s">
        <v>30</v>
      </c>
      <c r="L2301" t="s">
        <v>31</v>
      </c>
      <c r="M2301">
        <v>3</v>
      </c>
      <c r="N2301" t="s">
        <v>32</v>
      </c>
      <c r="O2301" t="s">
        <v>33</v>
      </c>
      <c r="P2301">
        <v>7.3391500000000001</v>
      </c>
      <c r="Q2301">
        <v>336861.41139999998</v>
      </c>
      <c r="R2301">
        <v>3064006.3094000001</v>
      </c>
      <c r="S2301">
        <v>336860.18882600003</v>
      </c>
      <c r="T2301">
        <v>3064013.5460000001</v>
      </c>
      <c r="U2301">
        <v>7.339E-3</v>
      </c>
    </row>
    <row r="2302" spans="1:21" x14ac:dyDescent="0.25">
      <c r="A2302">
        <v>2300</v>
      </c>
      <c r="B2302" t="s">
        <v>24</v>
      </c>
      <c r="C2302" t="s">
        <v>60</v>
      </c>
      <c r="D2302" t="s">
        <v>61</v>
      </c>
      <c r="E2302">
        <v>11</v>
      </c>
      <c r="F2302" t="s">
        <v>37</v>
      </c>
      <c r="G2302">
        <v>100</v>
      </c>
      <c r="H2302" t="s">
        <v>27</v>
      </c>
      <c r="I2302" t="s">
        <v>38</v>
      </c>
      <c r="J2302" t="s">
        <v>59</v>
      </c>
      <c r="K2302" t="s">
        <v>30</v>
      </c>
      <c r="L2302" t="s">
        <v>31</v>
      </c>
      <c r="M2302">
        <v>3</v>
      </c>
      <c r="N2302" t="s">
        <v>32</v>
      </c>
      <c r="O2302" t="s">
        <v>33</v>
      </c>
      <c r="P2302">
        <v>13.065099999999999</v>
      </c>
      <c r="Q2302">
        <v>336860.18882600003</v>
      </c>
      <c r="R2302">
        <v>3064013.5460000001</v>
      </c>
      <c r="S2302">
        <v>336858.01240000001</v>
      </c>
      <c r="T2302">
        <v>3064026.4286000002</v>
      </c>
      <c r="U2302">
        <v>1.3065E-2</v>
      </c>
    </row>
    <row r="2303" spans="1:21" x14ac:dyDescent="0.25">
      <c r="A2303">
        <v>2301</v>
      </c>
      <c r="B2303" t="s">
        <v>24</v>
      </c>
      <c r="C2303" t="s">
        <v>60</v>
      </c>
      <c r="D2303" t="s">
        <v>61</v>
      </c>
      <c r="E2303">
        <v>11</v>
      </c>
      <c r="F2303" t="s">
        <v>37</v>
      </c>
      <c r="G2303">
        <v>100</v>
      </c>
      <c r="H2303" t="s">
        <v>27</v>
      </c>
      <c r="I2303" t="s">
        <v>38</v>
      </c>
      <c r="J2303" t="s">
        <v>59</v>
      </c>
      <c r="K2303" t="s">
        <v>30</v>
      </c>
      <c r="L2303" t="s">
        <v>31</v>
      </c>
      <c r="M2303">
        <v>3</v>
      </c>
      <c r="N2303" t="s">
        <v>32</v>
      </c>
      <c r="O2303" t="s">
        <v>33</v>
      </c>
      <c r="P2303">
        <v>9.7412500000000009</v>
      </c>
      <c r="Q2303">
        <v>336858.01240000001</v>
      </c>
      <c r="R2303">
        <v>3064026.4286000002</v>
      </c>
      <c r="S2303">
        <v>336858.48050000001</v>
      </c>
      <c r="T2303">
        <v>3064036.1586000002</v>
      </c>
      <c r="U2303">
        <v>9.7409999999999997E-3</v>
      </c>
    </row>
    <row r="2304" spans="1:21" x14ac:dyDescent="0.25">
      <c r="A2304">
        <v>2302</v>
      </c>
      <c r="B2304" t="s">
        <v>24</v>
      </c>
      <c r="C2304" t="s">
        <v>60</v>
      </c>
      <c r="D2304" t="s">
        <v>61</v>
      </c>
      <c r="E2304">
        <v>11</v>
      </c>
      <c r="F2304" t="s">
        <v>37</v>
      </c>
      <c r="G2304">
        <v>100</v>
      </c>
      <c r="H2304" t="s">
        <v>27</v>
      </c>
      <c r="I2304" t="s">
        <v>38</v>
      </c>
      <c r="J2304" t="s">
        <v>59</v>
      </c>
      <c r="K2304" t="s">
        <v>30</v>
      </c>
      <c r="L2304" t="s">
        <v>31</v>
      </c>
      <c r="M2304">
        <v>3</v>
      </c>
      <c r="N2304" t="s">
        <v>32</v>
      </c>
      <c r="O2304" t="s">
        <v>33</v>
      </c>
      <c r="P2304">
        <v>7.9081299999999999</v>
      </c>
      <c r="Q2304">
        <v>336858.48050000001</v>
      </c>
      <c r="R2304">
        <v>3064036.1586000002</v>
      </c>
      <c r="S2304">
        <v>336858.86050000001</v>
      </c>
      <c r="T2304">
        <v>3064044.0575999999</v>
      </c>
      <c r="U2304">
        <v>7.9080000000000001E-3</v>
      </c>
    </row>
    <row r="2305" spans="1:21" x14ac:dyDescent="0.25">
      <c r="A2305">
        <v>2303</v>
      </c>
      <c r="B2305" t="s">
        <v>24</v>
      </c>
      <c r="C2305" t="s">
        <v>60</v>
      </c>
      <c r="D2305" t="s">
        <v>61</v>
      </c>
      <c r="E2305">
        <v>11</v>
      </c>
      <c r="F2305" t="s">
        <v>37</v>
      </c>
      <c r="G2305">
        <v>100</v>
      </c>
      <c r="H2305" t="s">
        <v>27</v>
      </c>
      <c r="I2305" t="s">
        <v>38</v>
      </c>
      <c r="J2305" t="s">
        <v>59</v>
      </c>
      <c r="K2305" t="s">
        <v>30</v>
      </c>
      <c r="L2305" t="s">
        <v>31</v>
      </c>
      <c r="M2305">
        <v>3</v>
      </c>
      <c r="N2305" t="s">
        <v>32</v>
      </c>
      <c r="O2305" t="s">
        <v>33</v>
      </c>
      <c r="P2305">
        <v>7.4005799999999997</v>
      </c>
      <c r="Q2305">
        <v>336858.86050000001</v>
      </c>
      <c r="R2305">
        <v>3064044.0575999999</v>
      </c>
      <c r="S2305">
        <v>336857.73570000002</v>
      </c>
      <c r="T2305">
        <v>3064051.3722000001</v>
      </c>
      <c r="U2305">
        <v>7.4009999999999996E-3</v>
      </c>
    </row>
    <row r="2306" spans="1:21" x14ac:dyDescent="0.25">
      <c r="A2306">
        <v>2304</v>
      </c>
      <c r="B2306" t="s">
        <v>24</v>
      </c>
      <c r="C2306" t="s">
        <v>60</v>
      </c>
      <c r="D2306" t="s">
        <v>61</v>
      </c>
      <c r="E2306">
        <v>11</v>
      </c>
      <c r="F2306" t="s">
        <v>37</v>
      </c>
      <c r="G2306">
        <v>100</v>
      </c>
      <c r="H2306" t="s">
        <v>27</v>
      </c>
      <c r="I2306" t="s">
        <v>38</v>
      </c>
      <c r="J2306" t="s">
        <v>59</v>
      </c>
      <c r="K2306" t="s">
        <v>30</v>
      </c>
      <c r="L2306" t="s">
        <v>31</v>
      </c>
      <c r="M2306">
        <v>3</v>
      </c>
      <c r="N2306" t="s">
        <v>32</v>
      </c>
      <c r="O2306" t="s">
        <v>33</v>
      </c>
      <c r="P2306">
        <v>24.4666</v>
      </c>
      <c r="Q2306">
        <v>336857.73570000002</v>
      </c>
      <c r="R2306">
        <v>3064051.3722000001</v>
      </c>
      <c r="S2306">
        <v>336878.09730000002</v>
      </c>
      <c r="T2306">
        <v>3064064.9375</v>
      </c>
      <c r="U2306">
        <v>2.4466999999999999E-2</v>
      </c>
    </row>
    <row r="2307" spans="1:21" x14ac:dyDescent="0.25">
      <c r="A2307">
        <v>2305</v>
      </c>
      <c r="B2307" t="s">
        <v>24</v>
      </c>
      <c r="C2307" t="s">
        <v>60</v>
      </c>
      <c r="D2307" t="s">
        <v>61</v>
      </c>
      <c r="E2307">
        <v>11</v>
      </c>
      <c r="F2307" t="s">
        <v>37</v>
      </c>
      <c r="G2307">
        <v>100</v>
      </c>
      <c r="H2307" t="s">
        <v>27</v>
      </c>
      <c r="I2307" t="s">
        <v>38</v>
      </c>
      <c r="J2307" t="s">
        <v>59</v>
      </c>
      <c r="K2307" t="s">
        <v>30</v>
      </c>
      <c r="L2307" t="s">
        <v>31</v>
      </c>
      <c r="M2307">
        <v>3</v>
      </c>
      <c r="N2307" t="s">
        <v>32</v>
      </c>
      <c r="O2307" t="s">
        <v>33</v>
      </c>
      <c r="P2307">
        <v>21.0746</v>
      </c>
      <c r="Q2307">
        <v>336878.09730000002</v>
      </c>
      <c r="R2307">
        <v>3064064.9375</v>
      </c>
      <c r="S2307">
        <v>336898.35489999998</v>
      </c>
      <c r="T2307">
        <v>3064070.7485000002</v>
      </c>
      <c r="U2307">
        <v>2.1075E-2</v>
      </c>
    </row>
    <row r="2308" spans="1:21" x14ac:dyDescent="0.25">
      <c r="A2308">
        <v>2306</v>
      </c>
      <c r="B2308" t="s">
        <v>24</v>
      </c>
      <c r="C2308" t="s">
        <v>60</v>
      </c>
      <c r="D2308" t="s">
        <v>61</v>
      </c>
      <c r="E2308">
        <v>11</v>
      </c>
      <c r="F2308" t="s">
        <v>37</v>
      </c>
      <c r="G2308">
        <v>100</v>
      </c>
      <c r="H2308" t="s">
        <v>27</v>
      </c>
      <c r="I2308" t="s">
        <v>38</v>
      </c>
      <c r="J2308" t="s">
        <v>59</v>
      </c>
      <c r="K2308" t="s">
        <v>30</v>
      </c>
      <c r="L2308" t="s">
        <v>31</v>
      </c>
      <c r="M2308">
        <v>3</v>
      </c>
      <c r="N2308" t="s">
        <v>32</v>
      </c>
      <c r="O2308" t="s">
        <v>33</v>
      </c>
      <c r="P2308">
        <v>22.672899999999998</v>
      </c>
      <c r="Q2308">
        <v>336898.35489999998</v>
      </c>
      <c r="R2308">
        <v>3064070.7485000002</v>
      </c>
      <c r="S2308">
        <v>336918.66960000002</v>
      </c>
      <c r="T2308">
        <v>3064080.8169</v>
      </c>
      <c r="U2308">
        <v>2.2672999999999999E-2</v>
      </c>
    </row>
    <row r="2309" spans="1:21" x14ac:dyDescent="0.25">
      <c r="A2309">
        <v>2307</v>
      </c>
      <c r="B2309" t="s">
        <v>24</v>
      </c>
      <c r="C2309" t="s">
        <v>60</v>
      </c>
      <c r="D2309" t="s">
        <v>61</v>
      </c>
      <c r="E2309">
        <v>11</v>
      </c>
      <c r="F2309" t="s">
        <v>37</v>
      </c>
      <c r="G2309">
        <v>100</v>
      </c>
      <c r="H2309" t="s">
        <v>27</v>
      </c>
      <c r="I2309" t="s">
        <v>38</v>
      </c>
      <c r="J2309" t="s">
        <v>59</v>
      </c>
      <c r="K2309" t="s">
        <v>30</v>
      </c>
      <c r="L2309" t="s">
        <v>31</v>
      </c>
      <c r="M2309">
        <v>3</v>
      </c>
      <c r="N2309" t="s">
        <v>32</v>
      </c>
      <c r="O2309" t="s">
        <v>33</v>
      </c>
      <c r="P2309">
        <v>20.311499999999999</v>
      </c>
      <c r="Q2309">
        <v>336918.66960000002</v>
      </c>
      <c r="R2309">
        <v>3064080.8169</v>
      </c>
      <c r="S2309">
        <v>336937.7206</v>
      </c>
      <c r="T2309">
        <v>3064087.8607000001</v>
      </c>
      <c r="U2309">
        <v>2.0310999999999999E-2</v>
      </c>
    </row>
    <row r="2310" spans="1:21" x14ac:dyDescent="0.25">
      <c r="A2310">
        <v>2308</v>
      </c>
      <c r="B2310" t="s">
        <v>24</v>
      </c>
      <c r="C2310" t="s">
        <v>60</v>
      </c>
      <c r="D2310" t="s">
        <v>61</v>
      </c>
      <c r="E2310">
        <v>11</v>
      </c>
      <c r="F2310" t="s">
        <v>37</v>
      </c>
      <c r="G2310">
        <v>100</v>
      </c>
      <c r="H2310" t="s">
        <v>27</v>
      </c>
      <c r="I2310" t="s">
        <v>38</v>
      </c>
      <c r="J2310" t="s">
        <v>59</v>
      </c>
      <c r="K2310" t="s">
        <v>30</v>
      </c>
      <c r="L2310" t="s">
        <v>31</v>
      </c>
      <c r="M2310">
        <v>3</v>
      </c>
      <c r="N2310" t="s">
        <v>32</v>
      </c>
      <c r="O2310" t="s">
        <v>33</v>
      </c>
      <c r="P2310">
        <v>22.465599999999998</v>
      </c>
      <c r="Q2310">
        <v>336937.7206</v>
      </c>
      <c r="R2310">
        <v>3064087.8607000001</v>
      </c>
      <c r="S2310">
        <v>336958.62219999998</v>
      </c>
      <c r="T2310">
        <v>3064096.0962999999</v>
      </c>
      <c r="U2310">
        <v>2.2466E-2</v>
      </c>
    </row>
    <row r="2311" spans="1:21" x14ac:dyDescent="0.25">
      <c r="A2311">
        <v>2309</v>
      </c>
      <c r="B2311" t="s">
        <v>24</v>
      </c>
      <c r="C2311" t="s">
        <v>60</v>
      </c>
      <c r="D2311" t="s">
        <v>61</v>
      </c>
      <c r="E2311">
        <v>11</v>
      </c>
      <c r="F2311" t="s">
        <v>37</v>
      </c>
      <c r="G2311">
        <v>100</v>
      </c>
      <c r="H2311" t="s">
        <v>27</v>
      </c>
      <c r="I2311" t="s">
        <v>38</v>
      </c>
      <c r="J2311" t="s">
        <v>59</v>
      </c>
      <c r="K2311" t="s">
        <v>30</v>
      </c>
      <c r="L2311" t="s">
        <v>31</v>
      </c>
      <c r="M2311">
        <v>3</v>
      </c>
      <c r="N2311" t="s">
        <v>32</v>
      </c>
      <c r="O2311" t="s">
        <v>33</v>
      </c>
      <c r="P2311">
        <v>25.601400000000002</v>
      </c>
      <c r="Q2311">
        <v>336958.62219999998</v>
      </c>
      <c r="R2311">
        <v>3064096.0962999999</v>
      </c>
      <c r="S2311">
        <v>336968.56969999999</v>
      </c>
      <c r="T2311">
        <v>3064119.6861</v>
      </c>
      <c r="U2311">
        <v>2.5600999999999999E-2</v>
      </c>
    </row>
    <row r="2312" spans="1:21" x14ac:dyDescent="0.25">
      <c r="A2312">
        <v>2310</v>
      </c>
      <c r="B2312" t="s">
        <v>24</v>
      </c>
      <c r="C2312" t="s">
        <v>60</v>
      </c>
      <c r="D2312" t="s">
        <v>61</v>
      </c>
      <c r="E2312">
        <v>11</v>
      </c>
      <c r="F2312" t="s">
        <v>37</v>
      </c>
      <c r="G2312">
        <v>100</v>
      </c>
      <c r="H2312" t="s">
        <v>27</v>
      </c>
      <c r="I2312" t="s">
        <v>38</v>
      </c>
      <c r="J2312" t="s">
        <v>59</v>
      </c>
      <c r="K2312" t="s">
        <v>30</v>
      </c>
      <c r="L2312" t="s">
        <v>31</v>
      </c>
      <c r="M2312">
        <v>3</v>
      </c>
      <c r="N2312" t="s">
        <v>32</v>
      </c>
      <c r="O2312" t="s">
        <v>33</v>
      </c>
      <c r="P2312">
        <v>18.7941</v>
      </c>
      <c r="Q2312">
        <v>336968.56969999999</v>
      </c>
      <c r="R2312">
        <v>3064119.6861</v>
      </c>
      <c r="S2312">
        <v>336976.74619999999</v>
      </c>
      <c r="T2312">
        <v>3064136.6083999998</v>
      </c>
      <c r="U2312">
        <v>1.8794000000000002E-2</v>
      </c>
    </row>
    <row r="2313" spans="1:21" x14ac:dyDescent="0.25">
      <c r="A2313">
        <v>2311</v>
      </c>
      <c r="B2313" t="s">
        <v>24</v>
      </c>
      <c r="C2313" t="s">
        <v>60</v>
      </c>
      <c r="D2313" t="s">
        <v>61</v>
      </c>
      <c r="E2313">
        <v>11</v>
      </c>
      <c r="F2313" t="s">
        <v>37</v>
      </c>
      <c r="G2313">
        <v>100</v>
      </c>
      <c r="H2313" t="s">
        <v>27</v>
      </c>
      <c r="I2313" t="s">
        <v>38</v>
      </c>
      <c r="J2313" t="s">
        <v>59</v>
      </c>
      <c r="K2313" t="s">
        <v>30</v>
      </c>
      <c r="L2313" t="s">
        <v>31</v>
      </c>
      <c r="M2313">
        <v>3</v>
      </c>
      <c r="N2313" t="s">
        <v>32</v>
      </c>
      <c r="O2313" t="s">
        <v>33</v>
      </c>
      <c r="P2313">
        <v>19.2441</v>
      </c>
      <c r="Q2313">
        <v>336976.74619999999</v>
      </c>
      <c r="R2313">
        <v>3064136.6083999998</v>
      </c>
      <c r="S2313">
        <v>336983.10479999997</v>
      </c>
      <c r="T2313">
        <v>3064154.7716000001</v>
      </c>
      <c r="U2313">
        <v>1.9244000000000001E-2</v>
      </c>
    </row>
    <row r="2314" spans="1:21" x14ac:dyDescent="0.25">
      <c r="A2314">
        <v>2312</v>
      </c>
      <c r="B2314" t="s">
        <v>24</v>
      </c>
      <c r="C2314" t="s">
        <v>60</v>
      </c>
      <c r="D2314" t="s">
        <v>61</v>
      </c>
      <c r="E2314">
        <v>11</v>
      </c>
      <c r="F2314" t="s">
        <v>37</v>
      </c>
      <c r="G2314">
        <v>100</v>
      </c>
      <c r="H2314" t="s">
        <v>27</v>
      </c>
      <c r="I2314" t="s">
        <v>38</v>
      </c>
      <c r="J2314" t="s">
        <v>59</v>
      </c>
      <c r="K2314" t="s">
        <v>30</v>
      </c>
      <c r="L2314" t="s">
        <v>31</v>
      </c>
      <c r="M2314">
        <v>3</v>
      </c>
      <c r="N2314" t="s">
        <v>32</v>
      </c>
      <c r="O2314" t="s">
        <v>33</v>
      </c>
      <c r="P2314">
        <v>15.7967</v>
      </c>
      <c r="Q2314">
        <v>336983.10479999997</v>
      </c>
      <c r="R2314">
        <v>3064154.7716000001</v>
      </c>
      <c r="S2314">
        <v>336987.58840000001</v>
      </c>
      <c r="T2314">
        <v>3064169.9186</v>
      </c>
      <c r="U2314">
        <v>1.5796999999999999E-2</v>
      </c>
    </row>
    <row r="2315" spans="1:21" x14ac:dyDescent="0.25">
      <c r="A2315">
        <v>2313</v>
      </c>
      <c r="B2315" t="s">
        <v>24</v>
      </c>
      <c r="C2315" t="s">
        <v>60</v>
      </c>
      <c r="D2315" t="s">
        <v>61</v>
      </c>
      <c r="E2315">
        <v>11</v>
      </c>
      <c r="F2315" t="s">
        <v>37</v>
      </c>
      <c r="G2315">
        <v>100</v>
      </c>
      <c r="H2315" t="s">
        <v>27</v>
      </c>
      <c r="I2315" t="s">
        <v>38</v>
      </c>
      <c r="J2315" t="s">
        <v>59</v>
      </c>
      <c r="K2315" t="s">
        <v>30</v>
      </c>
      <c r="L2315" t="s">
        <v>31</v>
      </c>
      <c r="M2315">
        <v>3</v>
      </c>
      <c r="N2315" t="s">
        <v>32</v>
      </c>
      <c r="O2315" t="s">
        <v>33</v>
      </c>
      <c r="P2315">
        <v>20.519100000000002</v>
      </c>
      <c r="Q2315">
        <v>336987.58840000001</v>
      </c>
      <c r="R2315">
        <v>3064169.9186</v>
      </c>
      <c r="S2315">
        <v>336993.35600000003</v>
      </c>
      <c r="T2315">
        <v>3064189.6104000001</v>
      </c>
      <c r="U2315">
        <v>2.0518999999999999E-2</v>
      </c>
    </row>
    <row r="2316" spans="1:21" x14ac:dyDescent="0.25">
      <c r="A2316">
        <v>2314</v>
      </c>
      <c r="B2316" t="s">
        <v>24</v>
      </c>
      <c r="C2316" t="s">
        <v>60</v>
      </c>
      <c r="D2316" t="s">
        <v>61</v>
      </c>
      <c r="E2316">
        <v>11</v>
      </c>
      <c r="F2316" t="s">
        <v>37</v>
      </c>
      <c r="G2316">
        <v>100</v>
      </c>
      <c r="H2316" t="s">
        <v>27</v>
      </c>
      <c r="I2316" t="s">
        <v>38</v>
      </c>
      <c r="J2316" t="s">
        <v>59</v>
      </c>
      <c r="K2316" t="s">
        <v>30</v>
      </c>
      <c r="L2316" t="s">
        <v>31</v>
      </c>
      <c r="M2316">
        <v>3</v>
      </c>
      <c r="N2316" t="s">
        <v>32</v>
      </c>
      <c r="O2316" t="s">
        <v>33</v>
      </c>
      <c r="P2316">
        <v>22.4359</v>
      </c>
      <c r="Q2316">
        <v>336993.35600000003</v>
      </c>
      <c r="R2316">
        <v>3064189.6104000001</v>
      </c>
      <c r="S2316">
        <v>336998.54070000001</v>
      </c>
      <c r="T2316">
        <v>3064211.4389999998</v>
      </c>
      <c r="U2316">
        <v>2.2436000000000001E-2</v>
      </c>
    </row>
    <row r="2317" spans="1:21" x14ac:dyDescent="0.25">
      <c r="A2317">
        <v>2315</v>
      </c>
      <c r="B2317" t="s">
        <v>24</v>
      </c>
      <c r="C2317" t="s">
        <v>60</v>
      </c>
      <c r="D2317" t="s">
        <v>61</v>
      </c>
      <c r="E2317">
        <v>11</v>
      </c>
      <c r="F2317" t="s">
        <v>37</v>
      </c>
      <c r="G2317">
        <v>100</v>
      </c>
      <c r="H2317" t="s">
        <v>27</v>
      </c>
      <c r="I2317" t="s">
        <v>38</v>
      </c>
      <c r="J2317" t="s">
        <v>59</v>
      </c>
      <c r="K2317" t="s">
        <v>30</v>
      </c>
      <c r="L2317" t="s">
        <v>31</v>
      </c>
      <c r="M2317">
        <v>3</v>
      </c>
      <c r="N2317" t="s">
        <v>32</v>
      </c>
      <c r="O2317" t="s">
        <v>33</v>
      </c>
      <c r="P2317">
        <v>21.3993</v>
      </c>
      <c r="Q2317">
        <v>336998.54070000001</v>
      </c>
      <c r="R2317">
        <v>3064211.4389999998</v>
      </c>
      <c r="S2317">
        <v>337004.32049999997</v>
      </c>
      <c r="T2317">
        <v>3064232.0430000001</v>
      </c>
      <c r="U2317">
        <v>2.1399000000000001E-2</v>
      </c>
    </row>
    <row r="2318" spans="1:21" x14ac:dyDescent="0.25">
      <c r="A2318">
        <v>2316</v>
      </c>
      <c r="B2318" t="s">
        <v>24</v>
      </c>
      <c r="C2318" t="s">
        <v>60</v>
      </c>
      <c r="D2318" t="s">
        <v>61</v>
      </c>
      <c r="E2318">
        <v>11</v>
      </c>
      <c r="F2318" t="s">
        <v>37</v>
      </c>
      <c r="G2318">
        <v>100</v>
      </c>
      <c r="H2318" t="s">
        <v>27</v>
      </c>
      <c r="I2318" t="s">
        <v>38</v>
      </c>
      <c r="J2318" t="s">
        <v>59</v>
      </c>
      <c r="K2318" t="s">
        <v>30</v>
      </c>
      <c r="L2318" t="s">
        <v>31</v>
      </c>
      <c r="M2318">
        <v>3</v>
      </c>
      <c r="N2318" t="s">
        <v>32</v>
      </c>
      <c r="O2318" t="s">
        <v>33</v>
      </c>
      <c r="P2318">
        <v>16.001899999999999</v>
      </c>
      <c r="Q2318">
        <v>337004.32049999997</v>
      </c>
      <c r="R2318">
        <v>3064232.0430000001</v>
      </c>
      <c r="S2318">
        <v>337006.97810000001</v>
      </c>
      <c r="T2318">
        <v>3064247.8226999999</v>
      </c>
      <c r="U2318">
        <v>1.6001999999999999E-2</v>
      </c>
    </row>
    <row r="2319" spans="1:21" x14ac:dyDescent="0.25">
      <c r="A2319">
        <v>2317</v>
      </c>
      <c r="B2319" t="s">
        <v>24</v>
      </c>
      <c r="C2319" t="s">
        <v>60</v>
      </c>
      <c r="D2319" t="s">
        <v>61</v>
      </c>
      <c r="E2319">
        <v>11</v>
      </c>
      <c r="F2319" t="s">
        <v>37</v>
      </c>
      <c r="G2319">
        <v>100</v>
      </c>
      <c r="H2319" t="s">
        <v>27</v>
      </c>
      <c r="I2319" t="s">
        <v>38</v>
      </c>
      <c r="J2319" t="s">
        <v>59</v>
      </c>
      <c r="K2319" t="s">
        <v>30</v>
      </c>
      <c r="L2319" t="s">
        <v>31</v>
      </c>
      <c r="M2319">
        <v>3</v>
      </c>
      <c r="N2319" t="s">
        <v>32</v>
      </c>
      <c r="O2319" t="s">
        <v>33</v>
      </c>
      <c r="P2319">
        <v>12.2532</v>
      </c>
      <c r="Q2319">
        <v>337006.97810000001</v>
      </c>
      <c r="R2319">
        <v>3064247.8226999999</v>
      </c>
      <c r="S2319">
        <v>337012.6274</v>
      </c>
      <c r="T2319">
        <v>3064258.6959000002</v>
      </c>
      <c r="U2319">
        <v>1.2253E-2</v>
      </c>
    </row>
    <row r="2320" spans="1:21" x14ac:dyDescent="0.25">
      <c r="A2320">
        <v>2318</v>
      </c>
      <c r="B2320" t="s">
        <v>24</v>
      </c>
      <c r="C2320" t="s">
        <v>60</v>
      </c>
      <c r="D2320" t="s">
        <v>61</v>
      </c>
      <c r="E2320">
        <v>11</v>
      </c>
      <c r="F2320" t="s">
        <v>37</v>
      </c>
      <c r="G2320">
        <v>100</v>
      </c>
      <c r="H2320" t="s">
        <v>27</v>
      </c>
      <c r="I2320" t="s">
        <v>38</v>
      </c>
      <c r="J2320" t="s">
        <v>59</v>
      </c>
      <c r="K2320" t="s">
        <v>30</v>
      </c>
      <c r="L2320" t="s">
        <v>31</v>
      </c>
      <c r="M2320">
        <v>3</v>
      </c>
      <c r="N2320" t="s">
        <v>32</v>
      </c>
      <c r="O2320" t="s">
        <v>33</v>
      </c>
      <c r="P2320">
        <v>15.211399999999999</v>
      </c>
      <c r="Q2320">
        <v>337012.6274</v>
      </c>
      <c r="R2320">
        <v>3064258.6959000002</v>
      </c>
      <c r="S2320">
        <v>337021.638714</v>
      </c>
      <c r="T2320">
        <v>3064270.9507900001</v>
      </c>
      <c r="U2320">
        <v>1.5211000000000001E-2</v>
      </c>
    </row>
    <row r="2321" spans="1:21" x14ac:dyDescent="0.25">
      <c r="A2321">
        <v>2319</v>
      </c>
      <c r="B2321" t="s">
        <v>24</v>
      </c>
      <c r="C2321" t="s">
        <v>60</v>
      </c>
      <c r="D2321" t="s">
        <v>61</v>
      </c>
      <c r="E2321">
        <v>11</v>
      </c>
      <c r="F2321" t="s">
        <v>37</v>
      </c>
      <c r="G2321">
        <v>100</v>
      </c>
      <c r="H2321" t="s">
        <v>27</v>
      </c>
      <c r="I2321" t="s">
        <v>38</v>
      </c>
      <c r="J2321" t="s">
        <v>59</v>
      </c>
      <c r="K2321" t="s">
        <v>30</v>
      </c>
      <c r="L2321" t="s">
        <v>31</v>
      </c>
      <c r="M2321">
        <v>3</v>
      </c>
      <c r="N2321" t="s">
        <v>32</v>
      </c>
      <c r="O2321" t="s">
        <v>33</v>
      </c>
      <c r="P2321">
        <v>10.022</v>
      </c>
      <c r="Q2321">
        <v>337021.638714</v>
      </c>
      <c r="R2321">
        <v>3064270.9507900001</v>
      </c>
      <c r="S2321">
        <v>337027.57579999999</v>
      </c>
      <c r="T2321">
        <v>3064279.0249000001</v>
      </c>
      <c r="U2321">
        <v>1.0022E-2</v>
      </c>
    </row>
    <row r="2322" spans="1:21" x14ac:dyDescent="0.25">
      <c r="A2322">
        <v>2320</v>
      </c>
      <c r="B2322" t="s">
        <v>24</v>
      </c>
      <c r="C2322" t="s">
        <v>60</v>
      </c>
      <c r="D2322" t="s">
        <v>61</v>
      </c>
      <c r="E2322">
        <v>11</v>
      </c>
      <c r="F2322" t="s">
        <v>37</v>
      </c>
      <c r="G2322">
        <v>100</v>
      </c>
      <c r="H2322" t="s">
        <v>27</v>
      </c>
      <c r="I2322" t="s">
        <v>38</v>
      </c>
      <c r="J2322" t="s">
        <v>59</v>
      </c>
      <c r="K2322" t="s">
        <v>30</v>
      </c>
      <c r="L2322" t="s">
        <v>31</v>
      </c>
      <c r="M2322">
        <v>3</v>
      </c>
      <c r="N2322" t="s">
        <v>32</v>
      </c>
      <c r="O2322" t="s">
        <v>33</v>
      </c>
      <c r="P2322">
        <v>22.473199999999999</v>
      </c>
      <c r="Q2322">
        <v>337027.57579999999</v>
      </c>
      <c r="R2322">
        <v>3064279.0249000001</v>
      </c>
      <c r="S2322">
        <v>337040.05619999999</v>
      </c>
      <c r="T2322">
        <v>3064297.7141</v>
      </c>
      <c r="U2322">
        <v>2.2473E-2</v>
      </c>
    </row>
    <row r="2323" spans="1:21" x14ac:dyDescent="0.25">
      <c r="A2323">
        <v>2321</v>
      </c>
      <c r="B2323" t="s">
        <v>24</v>
      </c>
      <c r="C2323" t="s">
        <v>60</v>
      </c>
      <c r="D2323" t="s">
        <v>61</v>
      </c>
      <c r="E2323">
        <v>11</v>
      </c>
      <c r="F2323" t="s">
        <v>37</v>
      </c>
      <c r="G2323">
        <v>100</v>
      </c>
      <c r="H2323" t="s">
        <v>27</v>
      </c>
      <c r="I2323" t="s">
        <v>38</v>
      </c>
      <c r="J2323" t="s">
        <v>59</v>
      </c>
      <c r="K2323" t="s">
        <v>30</v>
      </c>
      <c r="L2323" t="s">
        <v>31</v>
      </c>
      <c r="M2323">
        <v>3</v>
      </c>
      <c r="N2323" t="s">
        <v>32</v>
      </c>
      <c r="O2323" t="s">
        <v>33</v>
      </c>
      <c r="P2323">
        <v>21.515799999999999</v>
      </c>
      <c r="Q2323">
        <v>337040.05619999999</v>
      </c>
      <c r="R2323">
        <v>3064297.7141</v>
      </c>
      <c r="S2323">
        <v>337049.4878</v>
      </c>
      <c r="T2323">
        <v>3064317.0525000002</v>
      </c>
      <c r="U2323">
        <v>2.1516E-2</v>
      </c>
    </row>
    <row r="2324" spans="1:21" x14ac:dyDescent="0.25">
      <c r="A2324">
        <v>2322</v>
      </c>
      <c r="B2324" t="s">
        <v>24</v>
      </c>
      <c r="C2324" t="s">
        <v>60</v>
      </c>
      <c r="D2324" t="s">
        <v>61</v>
      </c>
      <c r="E2324">
        <v>11</v>
      </c>
      <c r="F2324" t="s">
        <v>37</v>
      </c>
      <c r="G2324">
        <v>100</v>
      </c>
      <c r="H2324" t="s">
        <v>27</v>
      </c>
      <c r="I2324" t="s">
        <v>38</v>
      </c>
      <c r="J2324" t="s">
        <v>59</v>
      </c>
      <c r="K2324" t="s">
        <v>30</v>
      </c>
      <c r="L2324" t="s">
        <v>31</v>
      </c>
      <c r="M2324">
        <v>3</v>
      </c>
      <c r="N2324" t="s">
        <v>32</v>
      </c>
      <c r="O2324" t="s">
        <v>33</v>
      </c>
      <c r="P2324">
        <v>23.428000000000001</v>
      </c>
      <c r="Q2324">
        <v>337049.4878</v>
      </c>
      <c r="R2324">
        <v>3064317.0525000002</v>
      </c>
      <c r="S2324">
        <v>337059.55530000001</v>
      </c>
      <c r="T2324">
        <v>3064338.2071000002</v>
      </c>
      <c r="U2324">
        <v>2.3428000000000001E-2</v>
      </c>
    </row>
    <row r="2325" spans="1:21" x14ac:dyDescent="0.25">
      <c r="A2325">
        <v>2323</v>
      </c>
      <c r="B2325" t="s">
        <v>24</v>
      </c>
      <c r="C2325" t="s">
        <v>60</v>
      </c>
      <c r="D2325" t="s">
        <v>61</v>
      </c>
      <c r="E2325">
        <v>11</v>
      </c>
      <c r="F2325" t="s">
        <v>37</v>
      </c>
      <c r="G2325">
        <v>100</v>
      </c>
      <c r="H2325" t="s">
        <v>27</v>
      </c>
      <c r="I2325" t="s">
        <v>38</v>
      </c>
      <c r="J2325" t="s">
        <v>59</v>
      </c>
      <c r="K2325" t="s">
        <v>30</v>
      </c>
      <c r="L2325" t="s">
        <v>31</v>
      </c>
      <c r="M2325">
        <v>3</v>
      </c>
      <c r="N2325" t="s">
        <v>32</v>
      </c>
      <c r="O2325" t="s">
        <v>33</v>
      </c>
      <c r="P2325">
        <v>3.5285799999999998</v>
      </c>
      <c r="Q2325">
        <v>337059.55530000001</v>
      </c>
      <c r="R2325">
        <v>3064338.2071000002</v>
      </c>
      <c r="S2325">
        <v>337061.04800000001</v>
      </c>
      <c r="T2325">
        <v>3064341.4043999999</v>
      </c>
      <c r="U2325">
        <v>3.529E-3</v>
      </c>
    </row>
    <row r="2326" spans="1:21" x14ac:dyDescent="0.25">
      <c r="A2326">
        <v>2324</v>
      </c>
      <c r="B2326" t="s">
        <v>24</v>
      </c>
      <c r="C2326" t="s">
        <v>60</v>
      </c>
      <c r="D2326" t="s">
        <v>61</v>
      </c>
      <c r="E2326">
        <v>11</v>
      </c>
      <c r="F2326" t="s">
        <v>37</v>
      </c>
      <c r="G2326">
        <v>100</v>
      </c>
      <c r="H2326" t="s">
        <v>27</v>
      </c>
      <c r="I2326" t="s">
        <v>38</v>
      </c>
      <c r="J2326" t="s">
        <v>59</v>
      </c>
      <c r="K2326" t="s">
        <v>30</v>
      </c>
      <c r="L2326" t="s">
        <v>31</v>
      </c>
      <c r="M2326">
        <v>3</v>
      </c>
      <c r="N2326" t="s">
        <v>32</v>
      </c>
      <c r="O2326" t="s">
        <v>33</v>
      </c>
      <c r="P2326">
        <v>15.818099999999999</v>
      </c>
      <c r="Q2326">
        <v>337061.04800000001</v>
      </c>
      <c r="R2326">
        <v>3064341.4043999999</v>
      </c>
      <c r="S2326">
        <v>337067.73969999998</v>
      </c>
      <c r="T2326">
        <v>3064355.7373000002</v>
      </c>
      <c r="U2326">
        <v>1.5817999999999999E-2</v>
      </c>
    </row>
    <row r="2327" spans="1:21" x14ac:dyDescent="0.25">
      <c r="A2327">
        <v>2325</v>
      </c>
      <c r="B2327" t="s">
        <v>24</v>
      </c>
      <c r="C2327" t="s">
        <v>60</v>
      </c>
      <c r="D2327" t="s">
        <v>61</v>
      </c>
      <c r="E2327">
        <v>11</v>
      </c>
      <c r="F2327" t="s">
        <v>37</v>
      </c>
      <c r="G2327">
        <v>100</v>
      </c>
      <c r="H2327" t="s">
        <v>27</v>
      </c>
      <c r="I2327" t="s">
        <v>38</v>
      </c>
      <c r="J2327" t="s">
        <v>59</v>
      </c>
      <c r="K2327" t="s">
        <v>30</v>
      </c>
      <c r="L2327" t="s">
        <v>31</v>
      </c>
      <c r="M2327">
        <v>3</v>
      </c>
      <c r="N2327" t="s">
        <v>32</v>
      </c>
      <c r="O2327" t="s">
        <v>33</v>
      </c>
      <c r="P2327">
        <v>23.092500000000001</v>
      </c>
      <c r="Q2327">
        <v>337067.73969999998</v>
      </c>
      <c r="R2327">
        <v>3064355.7373000002</v>
      </c>
      <c r="S2327">
        <v>337075.36969999998</v>
      </c>
      <c r="T2327">
        <v>3064377.5329</v>
      </c>
      <c r="U2327">
        <v>2.3092999999999999E-2</v>
      </c>
    </row>
    <row r="2328" spans="1:21" x14ac:dyDescent="0.25">
      <c r="A2328">
        <v>2326</v>
      </c>
      <c r="B2328" t="s">
        <v>24</v>
      </c>
      <c r="C2328" t="s">
        <v>60</v>
      </c>
      <c r="D2328" t="s">
        <v>61</v>
      </c>
      <c r="E2328">
        <v>11</v>
      </c>
      <c r="F2328" t="s">
        <v>37</v>
      </c>
      <c r="G2328">
        <v>100</v>
      </c>
      <c r="H2328" t="s">
        <v>27</v>
      </c>
      <c r="I2328" t="s">
        <v>38</v>
      </c>
      <c r="J2328" t="s">
        <v>59</v>
      </c>
      <c r="K2328" t="s">
        <v>30</v>
      </c>
      <c r="L2328" t="s">
        <v>31</v>
      </c>
      <c r="M2328">
        <v>3</v>
      </c>
      <c r="N2328" t="s">
        <v>32</v>
      </c>
      <c r="O2328" t="s">
        <v>33</v>
      </c>
      <c r="P2328">
        <v>8.7858099999999997</v>
      </c>
      <c r="Q2328">
        <v>337075.36969999998</v>
      </c>
      <c r="R2328">
        <v>3064377.5329</v>
      </c>
      <c r="S2328">
        <v>337077.08513299999</v>
      </c>
      <c r="T2328">
        <v>3064386.1496100002</v>
      </c>
      <c r="U2328">
        <v>8.7860000000000004E-3</v>
      </c>
    </row>
    <row r="2329" spans="1:21" x14ac:dyDescent="0.25">
      <c r="A2329">
        <v>2327</v>
      </c>
      <c r="B2329" t="s">
        <v>24</v>
      </c>
      <c r="C2329" t="s">
        <v>60</v>
      </c>
      <c r="D2329" t="s">
        <v>61</v>
      </c>
      <c r="E2329">
        <v>11</v>
      </c>
      <c r="F2329" t="s">
        <v>37</v>
      </c>
      <c r="G2329">
        <v>100</v>
      </c>
      <c r="H2329" t="s">
        <v>27</v>
      </c>
      <c r="I2329" t="s">
        <v>38</v>
      </c>
      <c r="J2329" t="s">
        <v>59</v>
      </c>
      <c r="K2329" t="s">
        <v>30</v>
      </c>
      <c r="L2329" t="s">
        <v>31</v>
      </c>
      <c r="M2329">
        <v>3</v>
      </c>
      <c r="N2329" t="s">
        <v>32</v>
      </c>
      <c r="O2329" t="s">
        <v>33</v>
      </c>
      <c r="P2329">
        <v>14.7194</v>
      </c>
      <c r="Q2329">
        <v>337077.08513299999</v>
      </c>
      <c r="R2329">
        <v>3064386.1496100002</v>
      </c>
      <c r="S2329">
        <v>337079.95909999998</v>
      </c>
      <c r="T2329">
        <v>3064400.5857000002</v>
      </c>
      <c r="U2329">
        <v>1.4718999999999999E-2</v>
      </c>
    </row>
    <row r="2330" spans="1:21" x14ac:dyDescent="0.25">
      <c r="A2330">
        <v>2328</v>
      </c>
      <c r="B2330" t="s">
        <v>24</v>
      </c>
      <c r="C2330" t="s">
        <v>60</v>
      </c>
      <c r="D2330" t="s">
        <v>61</v>
      </c>
      <c r="E2330">
        <v>11</v>
      </c>
      <c r="F2330" t="s">
        <v>37</v>
      </c>
      <c r="G2330">
        <v>100</v>
      </c>
      <c r="H2330" t="s">
        <v>27</v>
      </c>
      <c r="I2330" t="s">
        <v>38</v>
      </c>
      <c r="J2330" t="s">
        <v>59</v>
      </c>
      <c r="K2330" t="s">
        <v>30</v>
      </c>
      <c r="L2330" t="s">
        <v>31</v>
      </c>
      <c r="M2330">
        <v>3</v>
      </c>
      <c r="N2330" t="s">
        <v>32</v>
      </c>
      <c r="O2330" t="s">
        <v>33</v>
      </c>
      <c r="P2330">
        <v>18.889800000000001</v>
      </c>
      <c r="Q2330">
        <v>337079.95909999998</v>
      </c>
      <c r="R2330">
        <v>3064400.5857000002</v>
      </c>
      <c r="S2330">
        <v>337075.92609999998</v>
      </c>
      <c r="T2330">
        <v>3064419.04</v>
      </c>
      <c r="U2330">
        <v>1.8890000000000001E-2</v>
      </c>
    </row>
    <row r="2331" spans="1:21" x14ac:dyDescent="0.25">
      <c r="A2331">
        <v>2329</v>
      </c>
      <c r="B2331" t="s">
        <v>24</v>
      </c>
      <c r="C2331" t="s">
        <v>60</v>
      </c>
      <c r="D2331" t="s">
        <v>61</v>
      </c>
      <c r="E2331">
        <v>11</v>
      </c>
      <c r="F2331" t="s">
        <v>37</v>
      </c>
      <c r="G2331">
        <v>100</v>
      </c>
      <c r="H2331" t="s">
        <v>27</v>
      </c>
      <c r="I2331" t="s">
        <v>38</v>
      </c>
      <c r="J2331" t="s">
        <v>59</v>
      </c>
      <c r="K2331" t="s">
        <v>30</v>
      </c>
      <c r="L2331" t="s">
        <v>31</v>
      </c>
      <c r="M2331">
        <v>3</v>
      </c>
      <c r="N2331" t="s">
        <v>32</v>
      </c>
      <c r="O2331" t="s">
        <v>33</v>
      </c>
      <c r="P2331">
        <v>31.091799999999999</v>
      </c>
      <c r="Q2331">
        <v>337075.92609999998</v>
      </c>
      <c r="R2331">
        <v>3064419.04</v>
      </c>
      <c r="S2331">
        <v>337064.08189999999</v>
      </c>
      <c r="T2331">
        <v>3064447.7873999998</v>
      </c>
      <c r="U2331">
        <v>3.1092000000000002E-2</v>
      </c>
    </row>
    <row r="2332" spans="1:21" x14ac:dyDescent="0.25">
      <c r="A2332">
        <v>2330</v>
      </c>
      <c r="B2332" t="s">
        <v>24</v>
      </c>
      <c r="C2332" t="s">
        <v>60</v>
      </c>
      <c r="D2332" t="s">
        <v>61</v>
      </c>
      <c r="E2332">
        <v>11</v>
      </c>
      <c r="F2332" t="s">
        <v>37</v>
      </c>
      <c r="G2332">
        <v>100</v>
      </c>
      <c r="H2332" t="s">
        <v>27</v>
      </c>
      <c r="I2332" t="s">
        <v>38</v>
      </c>
      <c r="J2332" t="s">
        <v>59</v>
      </c>
      <c r="K2332" t="s">
        <v>30</v>
      </c>
      <c r="L2332" t="s">
        <v>31</v>
      </c>
      <c r="M2332">
        <v>3</v>
      </c>
      <c r="N2332" t="s">
        <v>32</v>
      </c>
      <c r="O2332" t="s">
        <v>33</v>
      </c>
      <c r="P2332">
        <v>19.048999999999999</v>
      </c>
      <c r="Q2332">
        <v>337064.08189999999</v>
      </c>
      <c r="R2332">
        <v>3064447.7873999998</v>
      </c>
      <c r="S2332">
        <v>337058.6666</v>
      </c>
      <c r="T2332">
        <v>3064466.0504000001</v>
      </c>
      <c r="U2332">
        <v>1.9049E-2</v>
      </c>
    </row>
    <row r="2333" spans="1:21" x14ac:dyDescent="0.25">
      <c r="A2333">
        <v>2331</v>
      </c>
      <c r="B2333" t="s">
        <v>24</v>
      </c>
      <c r="C2333" t="s">
        <v>60</v>
      </c>
      <c r="D2333" t="s">
        <v>61</v>
      </c>
      <c r="E2333">
        <v>11</v>
      </c>
      <c r="F2333" t="s">
        <v>37</v>
      </c>
      <c r="G2333">
        <v>100</v>
      </c>
      <c r="H2333" t="s">
        <v>27</v>
      </c>
      <c r="I2333" t="s">
        <v>38</v>
      </c>
      <c r="J2333" t="s">
        <v>59</v>
      </c>
      <c r="K2333" t="s">
        <v>30</v>
      </c>
      <c r="L2333" t="s">
        <v>31</v>
      </c>
      <c r="M2333">
        <v>3</v>
      </c>
      <c r="N2333" t="s">
        <v>32</v>
      </c>
      <c r="O2333" t="s">
        <v>33</v>
      </c>
      <c r="P2333">
        <v>7.7041500000000003</v>
      </c>
      <c r="Q2333">
        <v>337058.6666</v>
      </c>
      <c r="R2333">
        <v>3064466.0504000001</v>
      </c>
      <c r="S2333">
        <v>337056.47649999999</v>
      </c>
      <c r="T2333">
        <v>3064473.4367</v>
      </c>
      <c r="U2333">
        <v>7.7039999999999999E-3</v>
      </c>
    </row>
    <row r="2334" spans="1:21" x14ac:dyDescent="0.25">
      <c r="A2334">
        <v>2332</v>
      </c>
      <c r="B2334" t="s">
        <v>24</v>
      </c>
      <c r="C2334" t="s">
        <v>60</v>
      </c>
      <c r="D2334" t="s">
        <v>61</v>
      </c>
      <c r="E2334">
        <v>11</v>
      </c>
      <c r="F2334" t="s">
        <v>37</v>
      </c>
      <c r="G2334">
        <v>100</v>
      </c>
      <c r="H2334" t="s">
        <v>27</v>
      </c>
      <c r="I2334" t="s">
        <v>38</v>
      </c>
      <c r="J2334" t="s">
        <v>59</v>
      </c>
      <c r="K2334" t="s">
        <v>30</v>
      </c>
      <c r="L2334" t="s">
        <v>31</v>
      </c>
      <c r="M2334">
        <v>3</v>
      </c>
      <c r="N2334" t="s">
        <v>32</v>
      </c>
      <c r="O2334" t="s">
        <v>33</v>
      </c>
      <c r="P2334">
        <v>12.7142</v>
      </c>
      <c r="Q2334">
        <v>337056.47649999999</v>
      </c>
      <c r="R2334">
        <v>3064473.4367</v>
      </c>
      <c r="S2334">
        <v>337055.99219999998</v>
      </c>
      <c r="T2334">
        <v>3064486.1417</v>
      </c>
      <c r="U2334">
        <v>1.2714E-2</v>
      </c>
    </row>
    <row r="2335" spans="1:21" x14ac:dyDescent="0.25">
      <c r="A2335">
        <v>2333</v>
      </c>
      <c r="B2335" t="s">
        <v>24</v>
      </c>
      <c r="C2335" t="s">
        <v>60</v>
      </c>
      <c r="D2335" t="s">
        <v>61</v>
      </c>
      <c r="E2335">
        <v>11</v>
      </c>
      <c r="F2335" t="s">
        <v>37</v>
      </c>
      <c r="G2335">
        <v>100</v>
      </c>
      <c r="H2335" t="s">
        <v>27</v>
      </c>
      <c r="I2335" t="s">
        <v>38</v>
      </c>
      <c r="J2335" t="s">
        <v>59</v>
      </c>
      <c r="K2335" t="s">
        <v>30</v>
      </c>
      <c r="L2335" t="s">
        <v>31</v>
      </c>
      <c r="M2335">
        <v>3</v>
      </c>
      <c r="N2335" t="s">
        <v>32</v>
      </c>
      <c r="O2335" t="s">
        <v>33</v>
      </c>
      <c r="P2335">
        <v>11.0375</v>
      </c>
      <c r="Q2335">
        <v>337055.99219999998</v>
      </c>
      <c r="R2335">
        <v>3064486.1417</v>
      </c>
      <c r="S2335">
        <v>337055.57179999998</v>
      </c>
      <c r="T2335">
        <v>3064497.1712000002</v>
      </c>
      <c r="U2335">
        <v>1.1037999999999999E-2</v>
      </c>
    </row>
    <row r="2336" spans="1:21" x14ac:dyDescent="0.25">
      <c r="A2336">
        <v>2334</v>
      </c>
      <c r="B2336" t="s">
        <v>24</v>
      </c>
      <c r="C2336" t="s">
        <v>60</v>
      </c>
      <c r="D2336" t="s">
        <v>61</v>
      </c>
      <c r="E2336">
        <v>11</v>
      </c>
      <c r="F2336" t="s">
        <v>37</v>
      </c>
      <c r="G2336">
        <v>100</v>
      </c>
      <c r="H2336" t="s">
        <v>27</v>
      </c>
      <c r="I2336" t="s">
        <v>38</v>
      </c>
      <c r="J2336" t="s">
        <v>59</v>
      </c>
      <c r="K2336" t="s">
        <v>30</v>
      </c>
      <c r="L2336" t="s">
        <v>31</v>
      </c>
      <c r="M2336">
        <v>3</v>
      </c>
      <c r="N2336" t="s">
        <v>32</v>
      </c>
      <c r="O2336" t="s">
        <v>33</v>
      </c>
      <c r="P2336">
        <v>22.602799999999998</v>
      </c>
      <c r="Q2336">
        <v>337055.57179999998</v>
      </c>
      <c r="R2336">
        <v>3064497.1712000002</v>
      </c>
      <c r="S2336">
        <v>337045.44760000001</v>
      </c>
      <c r="T2336">
        <v>3064517.3798000002</v>
      </c>
      <c r="U2336">
        <v>2.2603000000000002E-2</v>
      </c>
    </row>
    <row r="2337" spans="1:21" x14ac:dyDescent="0.25">
      <c r="A2337">
        <v>2335</v>
      </c>
      <c r="B2337" t="s">
        <v>24</v>
      </c>
      <c r="C2337" t="s">
        <v>60</v>
      </c>
      <c r="D2337" t="s">
        <v>61</v>
      </c>
      <c r="E2337">
        <v>11</v>
      </c>
      <c r="F2337" t="s">
        <v>37</v>
      </c>
      <c r="G2337">
        <v>100</v>
      </c>
      <c r="H2337" t="s">
        <v>27</v>
      </c>
      <c r="I2337" t="s">
        <v>38</v>
      </c>
      <c r="J2337" t="s">
        <v>59</v>
      </c>
      <c r="K2337" t="s">
        <v>30</v>
      </c>
      <c r="L2337" t="s">
        <v>31</v>
      </c>
      <c r="M2337">
        <v>3</v>
      </c>
      <c r="N2337" t="s">
        <v>32</v>
      </c>
      <c r="O2337" t="s">
        <v>33</v>
      </c>
      <c r="P2337">
        <v>23.718800000000002</v>
      </c>
      <c r="Q2337">
        <v>337045.44760000001</v>
      </c>
      <c r="R2337">
        <v>3064517.3798000002</v>
      </c>
      <c r="S2337">
        <v>337034.10879999999</v>
      </c>
      <c r="T2337">
        <v>3064538.2127999999</v>
      </c>
      <c r="U2337">
        <v>2.3719E-2</v>
      </c>
    </row>
    <row r="2338" spans="1:21" x14ac:dyDescent="0.25">
      <c r="A2338">
        <v>2336</v>
      </c>
      <c r="B2338" t="s">
        <v>24</v>
      </c>
      <c r="C2338" t="s">
        <v>60</v>
      </c>
      <c r="D2338" t="s">
        <v>61</v>
      </c>
      <c r="E2338">
        <v>11</v>
      </c>
      <c r="F2338" t="s">
        <v>37</v>
      </c>
      <c r="G2338">
        <v>100</v>
      </c>
      <c r="H2338" t="s">
        <v>27</v>
      </c>
      <c r="I2338" t="s">
        <v>38</v>
      </c>
      <c r="J2338" t="s">
        <v>59</v>
      </c>
      <c r="K2338" t="s">
        <v>30</v>
      </c>
      <c r="L2338" t="s">
        <v>31</v>
      </c>
      <c r="M2338">
        <v>3</v>
      </c>
      <c r="N2338" t="s">
        <v>32</v>
      </c>
      <c r="O2338" t="s">
        <v>33</v>
      </c>
      <c r="P2338">
        <v>23.305599999999998</v>
      </c>
      <c r="Q2338">
        <v>337034.10879999999</v>
      </c>
      <c r="R2338">
        <v>3064538.2127999999</v>
      </c>
      <c r="S2338">
        <v>337017.20260000002</v>
      </c>
      <c r="T2338">
        <v>3064554.2544</v>
      </c>
      <c r="U2338">
        <v>2.3306E-2</v>
      </c>
    </row>
    <row r="2339" spans="1:21" x14ac:dyDescent="0.25">
      <c r="A2339">
        <v>2337</v>
      </c>
      <c r="B2339" t="s">
        <v>24</v>
      </c>
      <c r="C2339" t="s">
        <v>60</v>
      </c>
      <c r="D2339" t="s">
        <v>61</v>
      </c>
      <c r="E2339">
        <v>11</v>
      </c>
      <c r="F2339" t="s">
        <v>37</v>
      </c>
      <c r="G2339">
        <v>100</v>
      </c>
      <c r="H2339" t="s">
        <v>27</v>
      </c>
      <c r="I2339" t="s">
        <v>38</v>
      </c>
      <c r="J2339" t="s">
        <v>59</v>
      </c>
      <c r="K2339" t="s">
        <v>30</v>
      </c>
      <c r="L2339" t="s">
        <v>31</v>
      </c>
      <c r="M2339">
        <v>3</v>
      </c>
      <c r="N2339" t="s">
        <v>32</v>
      </c>
      <c r="O2339" t="s">
        <v>33</v>
      </c>
      <c r="P2339">
        <v>27.19</v>
      </c>
      <c r="Q2339">
        <v>337017.20260000002</v>
      </c>
      <c r="R2339">
        <v>3064554.2544</v>
      </c>
      <c r="S2339">
        <v>336999.13069999998</v>
      </c>
      <c r="T2339">
        <v>3064574.5695000002</v>
      </c>
      <c r="U2339">
        <v>2.7189999999999999E-2</v>
      </c>
    </row>
    <row r="2340" spans="1:21" x14ac:dyDescent="0.25">
      <c r="A2340">
        <v>2338</v>
      </c>
      <c r="B2340" t="s">
        <v>24</v>
      </c>
      <c r="C2340" t="s">
        <v>60</v>
      </c>
      <c r="D2340" t="s">
        <v>61</v>
      </c>
      <c r="E2340">
        <v>11</v>
      </c>
      <c r="F2340" t="s">
        <v>37</v>
      </c>
      <c r="G2340">
        <v>100</v>
      </c>
      <c r="H2340" t="s">
        <v>27</v>
      </c>
      <c r="I2340" t="s">
        <v>38</v>
      </c>
      <c r="J2340" t="s">
        <v>59</v>
      </c>
      <c r="K2340" t="s">
        <v>30</v>
      </c>
      <c r="L2340" t="s">
        <v>31</v>
      </c>
      <c r="M2340">
        <v>3</v>
      </c>
      <c r="N2340" t="s">
        <v>32</v>
      </c>
      <c r="O2340" t="s">
        <v>33</v>
      </c>
      <c r="P2340">
        <v>28.869900000000001</v>
      </c>
      <c r="Q2340">
        <v>336999.13069999998</v>
      </c>
      <c r="R2340">
        <v>3064574.5695000002</v>
      </c>
      <c r="S2340">
        <v>336986.0233</v>
      </c>
      <c r="T2340">
        <v>3064600.2924000002</v>
      </c>
      <c r="U2340">
        <v>2.887E-2</v>
      </c>
    </row>
    <row r="2341" spans="1:21" x14ac:dyDescent="0.25">
      <c r="A2341">
        <v>2339</v>
      </c>
      <c r="B2341" t="s">
        <v>24</v>
      </c>
      <c r="C2341" t="s">
        <v>60</v>
      </c>
      <c r="D2341" t="s">
        <v>61</v>
      </c>
      <c r="E2341">
        <v>11</v>
      </c>
      <c r="F2341" t="s">
        <v>37</v>
      </c>
      <c r="G2341">
        <v>100</v>
      </c>
      <c r="H2341" t="s">
        <v>27</v>
      </c>
      <c r="I2341" t="s">
        <v>38</v>
      </c>
      <c r="J2341" t="s">
        <v>59</v>
      </c>
      <c r="K2341" t="s">
        <v>30</v>
      </c>
      <c r="L2341" t="s">
        <v>31</v>
      </c>
      <c r="M2341">
        <v>3</v>
      </c>
      <c r="N2341" t="s">
        <v>32</v>
      </c>
      <c r="O2341" t="s">
        <v>33</v>
      </c>
      <c r="P2341">
        <v>24.245699999999999</v>
      </c>
      <c r="Q2341">
        <v>336986.0233</v>
      </c>
      <c r="R2341">
        <v>3064600.2924000002</v>
      </c>
      <c r="S2341">
        <v>336984.5135</v>
      </c>
      <c r="T2341">
        <v>3064624.4909999999</v>
      </c>
      <c r="U2341">
        <v>2.4246E-2</v>
      </c>
    </row>
    <row r="2342" spans="1:21" x14ac:dyDescent="0.25">
      <c r="A2342">
        <v>2340</v>
      </c>
      <c r="B2342" t="s">
        <v>24</v>
      </c>
      <c r="C2342" t="s">
        <v>60</v>
      </c>
      <c r="D2342" t="s">
        <v>61</v>
      </c>
      <c r="E2342">
        <v>11</v>
      </c>
      <c r="F2342" t="s">
        <v>37</v>
      </c>
      <c r="G2342">
        <v>100</v>
      </c>
      <c r="H2342" t="s">
        <v>27</v>
      </c>
      <c r="I2342" t="s">
        <v>38</v>
      </c>
      <c r="J2342" t="s">
        <v>59</v>
      </c>
      <c r="K2342" t="s">
        <v>30</v>
      </c>
      <c r="L2342" t="s">
        <v>31</v>
      </c>
      <c r="M2342">
        <v>3</v>
      </c>
      <c r="N2342" t="s">
        <v>32</v>
      </c>
      <c r="O2342" t="s">
        <v>33</v>
      </c>
      <c r="P2342">
        <v>23.144100000000002</v>
      </c>
      <c r="Q2342">
        <v>336984.5135</v>
      </c>
      <c r="R2342">
        <v>3064624.4909999999</v>
      </c>
      <c r="S2342">
        <v>336986.04619999998</v>
      </c>
      <c r="T2342">
        <v>3064647.5843000002</v>
      </c>
      <c r="U2342">
        <v>2.3144000000000001E-2</v>
      </c>
    </row>
    <row r="2343" spans="1:21" x14ac:dyDescent="0.25">
      <c r="A2343">
        <v>2341</v>
      </c>
      <c r="B2343" t="s">
        <v>24</v>
      </c>
      <c r="C2343" t="s">
        <v>60</v>
      </c>
      <c r="D2343" t="s">
        <v>61</v>
      </c>
      <c r="E2343">
        <v>11</v>
      </c>
      <c r="F2343" t="s">
        <v>37</v>
      </c>
      <c r="G2343">
        <v>100</v>
      </c>
      <c r="H2343" t="s">
        <v>27</v>
      </c>
      <c r="I2343" t="s">
        <v>38</v>
      </c>
      <c r="J2343" t="s">
        <v>59</v>
      </c>
      <c r="K2343" t="s">
        <v>30</v>
      </c>
      <c r="L2343" t="s">
        <v>31</v>
      </c>
      <c r="M2343">
        <v>3</v>
      </c>
      <c r="N2343" t="s">
        <v>32</v>
      </c>
      <c r="O2343" t="s">
        <v>33</v>
      </c>
      <c r="P2343">
        <v>9.1290300000000002</v>
      </c>
      <c r="Q2343">
        <v>336986.04619999998</v>
      </c>
      <c r="R2343">
        <v>3064647.5843000002</v>
      </c>
      <c r="S2343">
        <v>336987.78759999998</v>
      </c>
      <c r="T2343">
        <v>3064656.5457000001</v>
      </c>
      <c r="U2343">
        <v>9.129E-3</v>
      </c>
    </row>
    <row r="2344" spans="1:21" x14ac:dyDescent="0.25">
      <c r="A2344">
        <v>2342</v>
      </c>
      <c r="B2344" t="s">
        <v>24</v>
      </c>
      <c r="C2344" t="s">
        <v>60</v>
      </c>
      <c r="D2344" t="s">
        <v>61</v>
      </c>
      <c r="E2344">
        <v>11</v>
      </c>
      <c r="F2344" t="s">
        <v>37</v>
      </c>
      <c r="G2344">
        <v>100</v>
      </c>
      <c r="H2344" t="s">
        <v>27</v>
      </c>
      <c r="I2344" t="s">
        <v>38</v>
      </c>
      <c r="J2344" t="s">
        <v>59</v>
      </c>
      <c r="K2344" t="s">
        <v>30</v>
      </c>
      <c r="L2344" t="s">
        <v>31</v>
      </c>
      <c r="M2344">
        <v>3</v>
      </c>
      <c r="N2344" t="s">
        <v>32</v>
      </c>
      <c r="O2344" t="s">
        <v>33</v>
      </c>
      <c r="P2344">
        <v>14.9739</v>
      </c>
      <c r="Q2344">
        <v>336987.78759999998</v>
      </c>
      <c r="R2344">
        <v>3064656.5457000001</v>
      </c>
      <c r="S2344">
        <v>336990.64390000002</v>
      </c>
      <c r="T2344">
        <v>3064671.2447000002</v>
      </c>
      <c r="U2344">
        <v>1.4973999999999999E-2</v>
      </c>
    </row>
    <row r="2345" spans="1:21" x14ac:dyDescent="0.25">
      <c r="A2345">
        <v>2343</v>
      </c>
      <c r="B2345" t="s">
        <v>24</v>
      </c>
      <c r="C2345" t="s">
        <v>60</v>
      </c>
      <c r="D2345" t="s">
        <v>61</v>
      </c>
      <c r="E2345">
        <v>11</v>
      </c>
      <c r="F2345" t="s">
        <v>37</v>
      </c>
      <c r="G2345">
        <v>100</v>
      </c>
      <c r="H2345" t="s">
        <v>27</v>
      </c>
      <c r="I2345" t="s">
        <v>38</v>
      </c>
      <c r="J2345" t="s">
        <v>59</v>
      </c>
      <c r="K2345" t="s">
        <v>51</v>
      </c>
      <c r="L2345" t="s">
        <v>31</v>
      </c>
      <c r="M2345">
        <v>3</v>
      </c>
      <c r="N2345" t="s">
        <v>32</v>
      </c>
      <c r="O2345" t="s">
        <v>33</v>
      </c>
      <c r="P2345">
        <v>25.1219</v>
      </c>
      <c r="Q2345">
        <v>336990.64390000002</v>
      </c>
      <c r="R2345">
        <v>3064671.2447000002</v>
      </c>
      <c r="S2345">
        <v>336966.9069</v>
      </c>
      <c r="T2345">
        <v>3064679.4704999998</v>
      </c>
      <c r="U2345">
        <v>2.5121999999999998E-2</v>
      </c>
    </row>
    <row r="2346" spans="1:21" x14ac:dyDescent="0.25">
      <c r="A2346">
        <v>2344</v>
      </c>
      <c r="B2346" t="s">
        <v>24</v>
      </c>
      <c r="C2346" t="s">
        <v>60</v>
      </c>
      <c r="D2346" t="s">
        <v>61</v>
      </c>
      <c r="E2346">
        <v>11</v>
      </c>
      <c r="F2346" t="s">
        <v>37</v>
      </c>
      <c r="G2346">
        <v>100</v>
      </c>
      <c r="H2346" t="s">
        <v>27</v>
      </c>
      <c r="I2346" t="s">
        <v>38</v>
      </c>
      <c r="J2346" t="s">
        <v>59</v>
      </c>
      <c r="K2346" t="s">
        <v>51</v>
      </c>
      <c r="L2346" t="s">
        <v>31</v>
      </c>
      <c r="M2346">
        <v>3</v>
      </c>
      <c r="N2346" t="s">
        <v>32</v>
      </c>
      <c r="O2346" t="s">
        <v>33</v>
      </c>
      <c r="P2346">
        <v>16.310400000000001</v>
      </c>
      <c r="Q2346">
        <v>336966.9069</v>
      </c>
      <c r="R2346">
        <v>3064679.4704999998</v>
      </c>
      <c r="S2346">
        <v>336951.06040000002</v>
      </c>
      <c r="T2346">
        <v>3064683.3327000001</v>
      </c>
      <c r="U2346">
        <v>1.6310000000000002E-2</v>
      </c>
    </row>
    <row r="2347" spans="1:21" x14ac:dyDescent="0.25">
      <c r="A2347">
        <v>2345</v>
      </c>
      <c r="B2347" t="s">
        <v>24</v>
      </c>
      <c r="C2347" t="s">
        <v>60</v>
      </c>
      <c r="D2347" t="s">
        <v>61</v>
      </c>
      <c r="E2347">
        <v>11</v>
      </c>
      <c r="F2347" t="s">
        <v>37</v>
      </c>
      <c r="G2347">
        <v>100</v>
      </c>
      <c r="H2347" t="s">
        <v>27</v>
      </c>
      <c r="I2347" t="s">
        <v>38</v>
      </c>
      <c r="J2347" t="s">
        <v>59</v>
      </c>
      <c r="K2347" t="s">
        <v>51</v>
      </c>
      <c r="L2347" t="s">
        <v>31</v>
      </c>
      <c r="M2347">
        <v>3</v>
      </c>
      <c r="N2347" t="s">
        <v>32</v>
      </c>
      <c r="O2347" t="s">
        <v>33</v>
      </c>
      <c r="P2347">
        <v>16.457100000000001</v>
      </c>
      <c r="Q2347">
        <v>336951.06040000002</v>
      </c>
      <c r="R2347">
        <v>3064683.3327000001</v>
      </c>
      <c r="S2347">
        <v>336935.22210000001</v>
      </c>
      <c r="T2347">
        <v>3064687.8029999998</v>
      </c>
      <c r="U2347">
        <v>1.6456999999999999E-2</v>
      </c>
    </row>
    <row r="2348" spans="1:21" x14ac:dyDescent="0.25">
      <c r="A2348">
        <v>2346</v>
      </c>
      <c r="B2348" t="s">
        <v>24</v>
      </c>
      <c r="C2348" t="s">
        <v>60</v>
      </c>
      <c r="D2348" t="s">
        <v>61</v>
      </c>
      <c r="E2348">
        <v>11</v>
      </c>
      <c r="F2348" t="s">
        <v>37</v>
      </c>
      <c r="G2348">
        <v>100</v>
      </c>
      <c r="H2348" t="s">
        <v>27</v>
      </c>
      <c r="I2348" t="s">
        <v>38</v>
      </c>
      <c r="J2348" t="s">
        <v>59</v>
      </c>
      <c r="K2348" t="s">
        <v>51</v>
      </c>
      <c r="L2348" t="s">
        <v>31</v>
      </c>
      <c r="M2348">
        <v>3</v>
      </c>
      <c r="N2348" t="s">
        <v>32</v>
      </c>
      <c r="O2348" t="s">
        <v>33</v>
      </c>
      <c r="P2348">
        <v>17.8247</v>
      </c>
      <c r="Q2348">
        <v>336935.22210000001</v>
      </c>
      <c r="R2348">
        <v>3064687.8029999998</v>
      </c>
      <c r="S2348">
        <v>336917.5171</v>
      </c>
      <c r="T2348">
        <v>3064689.8654</v>
      </c>
      <c r="U2348">
        <v>1.7825000000000001E-2</v>
      </c>
    </row>
    <row r="2349" spans="1:21" x14ac:dyDescent="0.25">
      <c r="A2349">
        <v>2347</v>
      </c>
      <c r="B2349" t="s">
        <v>24</v>
      </c>
      <c r="C2349" t="s">
        <v>60</v>
      </c>
      <c r="D2349" t="s">
        <v>61</v>
      </c>
      <c r="E2349">
        <v>11</v>
      </c>
      <c r="F2349" t="s">
        <v>37</v>
      </c>
      <c r="G2349">
        <v>100</v>
      </c>
      <c r="H2349" t="s">
        <v>27</v>
      </c>
      <c r="I2349" t="s">
        <v>38</v>
      </c>
      <c r="J2349" t="s">
        <v>59</v>
      </c>
      <c r="K2349" t="s">
        <v>51</v>
      </c>
      <c r="L2349" t="s">
        <v>31</v>
      </c>
      <c r="M2349">
        <v>3</v>
      </c>
      <c r="N2349" t="s">
        <v>32</v>
      </c>
      <c r="O2349" t="s">
        <v>33</v>
      </c>
      <c r="P2349">
        <v>22.220099999999999</v>
      </c>
      <c r="Q2349">
        <v>336917.5171</v>
      </c>
      <c r="R2349">
        <v>3064689.8654</v>
      </c>
      <c r="S2349">
        <v>336895.54889999999</v>
      </c>
      <c r="T2349">
        <v>3064693.2015</v>
      </c>
      <c r="U2349">
        <v>2.222E-2</v>
      </c>
    </row>
    <row r="2350" spans="1:21" x14ac:dyDescent="0.25">
      <c r="A2350">
        <v>2348</v>
      </c>
      <c r="B2350" t="s">
        <v>24</v>
      </c>
      <c r="C2350" t="s">
        <v>60</v>
      </c>
      <c r="D2350" t="s">
        <v>61</v>
      </c>
      <c r="E2350">
        <v>11</v>
      </c>
      <c r="F2350" t="s">
        <v>37</v>
      </c>
      <c r="G2350">
        <v>100</v>
      </c>
      <c r="H2350" t="s">
        <v>27</v>
      </c>
      <c r="I2350" t="s">
        <v>38</v>
      </c>
      <c r="J2350" t="s">
        <v>59</v>
      </c>
      <c r="K2350" t="s">
        <v>51</v>
      </c>
      <c r="L2350" t="s">
        <v>31</v>
      </c>
      <c r="M2350">
        <v>3</v>
      </c>
      <c r="N2350" t="s">
        <v>32</v>
      </c>
      <c r="O2350" t="s">
        <v>33</v>
      </c>
      <c r="P2350">
        <v>15.3939</v>
      </c>
      <c r="Q2350">
        <v>336895.54889999999</v>
      </c>
      <c r="R2350">
        <v>3064693.2015</v>
      </c>
      <c r="S2350">
        <v>336880.28940000001</v>
      </c>
      <c r="T2350">
        <v>3064695.2311</v>
      </c>
      <c r="U2350">
        <v>1.5394E-2</v>
      </c>
    </row>
    <row r="2351" spans="1:21" x14ac:dyDescent="0.25">
      <c r="A2351">
        <v>2349</v>
      </c>
      <c r="B2351" t="s">
        <v>24</v>
      </c>
      <c r="C2351" t="s">
        <v>60</v>
      </c>
      <c r="D2351" t="s">
        <v>61</v>
      </c>
      <c r="E2351">
        <v>11</v>
      </c>
      <c r="F2351" t="s">
        <v>37</v>
      </c>
      <c r="G2351">
        <v>100</v>
      </c>
      <c r="H2351" t="s">
        <v>27</v>
      </c>
      <c r="I2351" t="s">
        <v>38</v>
      </c>
      <c r="J2351" t="s">
        <v>59</v>
      </c>
      <c r="K2351" t="s">
        <v>51</v>
      </c>
      <c r="L2351" t="s">
        <v>31</v>
      </c>
      <c r="M2351">
        <v>3</v>
      </c>
      <c r="N2351" t="s">
        <v>32</v>
      </c>
      <c r="O2351" t="s">
        <v>33</v>
      </c>
      <c r="P2351">
        <v>10.3226</v>
      </c>
      <c r="Q2351">
        <v>336880.28940000001</v>
      </c>
      <c r="R2351">
        <v>3064695.2311</v>
      </c>
      <c r="S2351">
        <v>336875.100087</v>
      </c>
      <c r="T2351">
        <v>3064704.1544900001</v>
      </c>
      <c r="U2351">
        <v>1.0323000000000001E-2</v>
      </c>
    </row>
    <row r="2352" spans="1:21" x14ac:dyDescent="0.25">
      <c r="A2352">
        <v>2350</v>
      </c>
      <c r="B2352" t="s">
        <v>24</v>
      </c>
      <c r="C2352" t="s">
        <v>60</v>
      </c>
      <c r="D2352" t="s">
        <v>61</v>
      </c>
      <c r="E2352">
        <v>11</v>
      </c>
      <c r="F2352" t="s">
        <v>37</v>
      </c>
      <c r="G2352">
        <v>100</v>
      </c>
      <c r="H2352" t="s">
        <v>27</v>
      </c>
      <c r="I2352" t="s">
        <v>38</v>
      </c>
      <c r="J2352" t="s">
        <v>59</v>
      </c>
      <c r="K2352" t="s">
        <v>51</v>
      </c>
      <c r="L2352" t="s">
        <v>31</v>
      </c>
      <c r="M2352">
        <v>3</v>
      </c>
      <c r="N2352" t="s">
        <v>32</v>
      </c>
      <c r="O2352" t="s">
        <v>33</v>
      </c>
      <c r="P2352">
        <v>9.8886900000000004</v>
      </c>
      <c r="Q2352">
        <v>336875.100087</v>
      </c>
      <c r="R2352">
        <v>3064704.1544900001</v>
      </c>
      <c r="S2352">
        <v>336870.12890000001</v>
      </c>
      <c r="T2352">
        <v>3064712.7028000001</v>
      </c>
      <c r="U2352">
        <v>9.8890000000000002E-3</v>
      </c>
    </row>
    <row r="2353" spans="1:21" x14ac:dyDescent="0.25">
      <c r="A2353">
        <v>2351</v>
      </c>
      <c r="B2353" t="s">
        <v>24</v>
      </c>
      <c r="C2353" t="s">
        <v>60</v>
      </c>
      <c r="D2353" t="s">
        <v>61</v>
      </c>
      <c r="E2353">
        <v>11</v>
      </c>
      <c r="F2353" t="s">
        <v>37</v>
      </c>
      <c r="G2353">
        <v>100</v>
      </c>
      <c r="H2353" t="s">
        <v>27</v>
      </c>
      <c r="I2353" t="s">
        <v>38</v>
      </c>
      <c r="J2353" t="s">
        <v>59</v>
      </c>
      <c r="K2353" t="s">
        <v>51</v>
      </c>
      <c r="L2353" t="s">
        <v>31</v>
      </c>
      <c r="M2353">
        <v>3</v>
      </c>
      <c r="N2353" t="s">
        <v>32</v>
      </c>
      <c r="O2353" t="s">
        <v>33</v>
      </c>
      <c r="P2353">
        <v>29.826899999999998</v>
      </c>
      <c r="Q2353">
        <v>336870.12890000001</v>
      </c>
      <c r="R2353">
        <v>3064712.7028000001</v>
      </c>
      <c r="S2353">
        <v>336869.3063</v>
      </c>
      <c r="T2353">
        <v>3064742.5183999999</v>
      </c>
      <c r="U2353">
        <v>2.9826999999999999E-2</v>
      </c>
    </row>
    <row r="2354" spans="1:21" x14ac:dyDescent="0.25">
      <c r="A2354">
        <v>2352</v>
      </c>
      <c r="B2354" t="s">
        <v>24</v>
      </c>
      <c r="C2354" t="s">
        <v>60</v>
      </c>
      <c r="D2354" t="s">
        <v>61</v>
      </c>
      <c r="E2354">
        <v>11</v>
      </c>
      <c r="F2354" t="s">
        <v>37</v>
      </c>
      <c r="G2354">
        <v>100</v>
      </c>
      <c r="H2354" t="s">
        <v>27</v>
      </c>
      <c r="I2354" t="s">
        <v>38</v>
      </c>
      <c r="J2354" t="s">
        <v>59</v>
      </c>
      <c r="K2354" t="s">
        <v>51</v>
      </c>
      <c r="L2354" t="s">
        <v>31</v>
      </c>
      <c r="M2354">
        <v>3</v>
      </c>
      <c r="N2354" t="s">
        <v>32</v>
      </c>
      <c r="O2354" t="s">
        <v>33</v>
      </c>
      <c r="P2354">
        <v>29.2</v>
      </c>
      <c r="Q2354">
        <v>336869.3063</v>
      </c>
      <c r="R2354">
        <v>3064742.5183999999</v>
      </c>
      <c r="S2354">
        <v>336870.30949999997</v>
      </c>
      <c r="T2354">
        <v>3064771.7012</v>
      </c>
      <c r="U2354">
        <v>2.92E-2</v>
      </c>
    </row>
    <row r="2355" spans="1:21" x14ac:dyDescent="0.25">
      <c r="A2355">
        <v>2353</v>
      </c>
      <c r="B2355" t="s">
        <v>24</v>
      </c>
      <c r="C2355" t="s">
        <v>60</v>
      </c>
      <c r="D2355" t="s">
        <v>61</v>
      </c>
      <c r="E2355">
        <v>11</v>
      </c>
      <c r="F2355" t="s">
        <v>37</v>
      </c>
      <c r="G2355">
        <v>100</v>
      </c>
      <c r="H2355" t="s">
        <v>27</v>
      </c>
      <c r="I2355" t="s">
        <v>38</v>
      </c>
      <c r="J2355" t="s">
        <v>59</v>
      </c>
      <c r="K2355" t="s">
        <v>51</v>
      </c>
      <c r="L2355" t="s">
        <v>31</v>
      </c>
      <c r="M2355">
        <v>3</v>
      </c>
      <c r="N2355" t="s">
        <v>32</v>
      </c>
      <c r="O2355" t="s">
        <v>33</v>
      </c>
      <c r="P2355">
        <v>19.0121</v>
      </c>
      <c r="Q2355">
        <v>336870.30949999997</v>
      </c>
      <c r="R2355">
        <v>3064771.7012</v>
      </c>
      <c r="S2355">
        <v>336868.11719999998</v>
      </c>
      <c r="T2355">
        <v>3064790.5865000002</v>
      </c>
      <c r="U2355">
        <v>1.9012000000000001E-2</v>
      </c>
    </row>
    <row r="2356" spans="1:21" x14ac:dyDescent="0.25">
      <c r="A2356">
        <v>2354</v>
      </c>
      <c r="B2356" t="s">
        <v>24</v>
      </c>
      <c r="C2356" t="s">
        <v>60</v>
      </c>
      <c r="D2356" t="s">
        <v>61</v>
      </c>
      <c r="E2356">
        <v>11</v>
      </c>
      <c r="F2356" t="s">
        <v>37</v>
      </c>
      <c r="G2356">
        <v>100</v>
      </c>
      <c r="H2356" t="s">
        <v>27</v>
      </c>
      <c r="I2356" t="s">
        <v>38</v>
      </c>
      <c r="J2356" t="s">
        <v>59</v>
      </c>
      <c r="K2356" t="s">
        <v>51</v>
      </c>
      <c r="L2356" t="s">
        <v>31</v>
      </c>
      <c r="M2356">
        <v>3</v>
      </c>
      <c r="N2356" t="s">
        <v>32</v>
      </c>
      <c r="O2356" t="s">
        <v>33</v>
      </c>
      <c r="P2356">
        <v>22.6358</v>
      </c>
      <c r="Q2356">
        <v>336868.11719999998</v>
      </c>
      <c r="R2356">
        <v>3064790.5865000002</v>
      </c>
      <c r="S2356">
        <v>336865.97379999998</v>
      </c>
      <c r="T2356">
        <v>3064813.1206</v>
      </c>
      <c r="U2356">
        <v>2.2636E-2</v>
      </c>
    </row>
    <row r="2357" spans="1:21" x14ac:dyDescent="0.25">
      <c r="A2357">
        <v>2355</v>
      </c>
      <c r="B2357" t="s">
        <v>24</v>
      </c>
      <c r="C2357" t="s">
        <v>60</v>
      </c>
      <c r="D2357" t="s">
        <v>61</v>
      </c>
      <c r="E2357">
        <v>11</v>
      </c>
      <c r="F2357" t="s">
        <v>37</v>
      </c>
      <c r="G2357">
        <v>100</v>
      </c>
      <c r="H2357" t="s">
        <v>27</v>
      </c>
      <c r="I2357" t="s">
        <v>38</v>
      </c>
      <c r="J2357" t="s">
        <v>59</v>
      </c>
      <c r="K2357" t="s">
        <v>51</v>
      </c>
      <c r="L2357" t="s">
        <v>31</v>
      </c>
      <c r="M2357">
        <v>3</v>
      </c>
      <c r="N2357" t="s">
        <v>32</v>
      </c>
      <c r="O2357" t="s">
        <v>33</v>
      </c>
      <c r="P2357">
        <v>27.539000000000001</v>
      </c>
      <c r="Q2357">
        <v>336865.97379999998</v>
      </c>
      <c r="R2357">
        <v>3064813.1206</v>
      </c>
      <c r="S2357">
        <v>336863.28450000001</v>
      </c>
      <c r="T2357">
        <v>3064840.5279999999</v>
      </c>
      <c r="U2357">
        <v>2.7539000000000001E-2</v>
      </c>
    </row>
    <row r="2358" spans="1:21" x14ac:dyDescent="0.25">
      <c r="A2358">
        <v>2356</v>
      </c>
      <c r="B2358" t="s">
        <v>24</v>
      </c>
      <c r="C2358" t="s">
        <v>60</v>
      </c>
      <c r="D2358" t="s">
        <v>61</v>
      </c>
      <c r="E2358">
        <v>11</v>
      </c>
      <c r="F2358" t="s">
        <v>37</v>
      </c>
      <c r="G2358">
        <v>100</v>
      </c>
      <c r="H2358" t="s">
        <v>27</v>
      </c>
      <c r="I2358" t="s">
        <v>38</v>
      </c>
      <c r="J2358" t="s">
        <v>59</v>
      </c>
      <c r="K2358" t="s">
        <v>51</v>
      </c>
      <c r="L2358" t="s">
        <v>31</v>
      </c>
      <c r="M2358">
        <v>3</v>
      </c>
      <c r="N2358" t="s">
        <v>32</v>
      </c>
      <c r="O2358" t="s">
        <v>33</v>
      </c>
      <c r="P2358">
        <v>19.462299999999999</v>
      </c>
      <c r="Q2358">
        <v>336863.28450000001</v>
      </c>
      <c r="R2358">
        <v>3064840.5279999999</v>
      </c>
      <c r="S2358">
        <v>336863.54570000002</v>
      </c>
      <c r="T2358">
        <v>3064859.9885</v>
      </c>
      <c r="U2358">
        <v>1.9462E-2</v>
      </c>
    </row>
    <row r="2359" spans="1:21" x14ac:dyDescent="0.25">
      <c r="A2359">
        <v>2357</v>
      </c>
      <c r="B2359" t="s">
        <v>24</v>
      </c>
      <c r="C2359" t="s">
        <v>60</v>
      </c>
      <c r="D2359" t="s">
        <v>61</v>
      </c>
      <c r="E2359">
        <v>11</v>
      </c>
      <c r="F2359" t="s">
        <v>37</v>
      </c>
      <c r="G2359">
        <v>100</v>
      </c>
      <c r="H2359" t="s">
        <v>27</v>
      </c>
      <c r="I2359" t="s">
        <v>38</v>
      </c>
      <c r="J2359" t="s">
        <v>59</v>
      </c>
      <c r="K2359" t="s">
        <v>51</v>
      </c>
      <c r="L2359" t="s">
        <v>31</v>
      </c>
      <c r="M2359">
        <v>3</v>
      </c>
      <c r="N2359" t="s">
        <v>32</v>
      </c>
      <c r="O2359" t="s">
        <v>33</v>
      </c>
      <c r="P2359">
        <v>19.548400000000001</v>
      </c>
      <c r="Q2359">
        <v>336863.54570000002</v>
      </c>
      <c r="R2359">
        <v>3064859.9885</v>
      </c>
      <c r="S2359">
        <v>336865.64110000001</v>
      </c>
      <c r="T2359">
        <v>3064879.4243000001</v>
      </c>
      <c r="U2359">
        <v>1.9547999999999999E-2</v>
      </c>
    </row>
    <row r="2360" spans="1:21" x14ac:dyDescent="0.25">
      <c r="A2360">
        <v>2358</v>
      </c>
      <c r="B2360" t="s">
        <v>24</v>
      </c>
      <c r="C2360" t="s">
        <v>60</v>
      </c>
      <c r="D2360" t="s">
        <v>61</v>
      </c>
      <c r="E2360">
        <v>11</v>
      </c>
      <c r="F2360" t="s">
        <v>37</v>
      </c>
      <c r="G2360">
        <v>100</v>
      </c>
      <c r="H2360" t="s">
        <v>27</v>
      </c>
      <c r="I2360" t="s">
        <v>38</v>
      </c>
      <c r="J2360" t="s">
        <v>59</v>
      </c>
      <c r="K2360" t="s">
        <v>51</v>
      </c>
      <c r="L2360" t="s">
        <v>31</v>
      </c>
      <c r="M2360">
        <v>3</v>
      </c>
      <c r="N2360" t="s">
        <v>32</v>
      </c>
      <c r="O2360" t="s">
        <v>33</v>
      </c>
      <c r="P2360">
        <v>24.396799999999999</v>
      </c>
      <c r="Q2360">
        <v>336865.64110000001</v>
      </c>
      <c r="R2360">
        <v>3064879.4243000001</v>
      </c>
      <c r="S2360">
        <v>336867.80170000001</v>
      </c>
      <c r="T2360">
        <v>3064903.7252000002</v>
      </c>
      <c r="U2360">
        <v>2.4396999999999999E-2</v>
      </c>
    </row>
    <row r="2361" spans="1:21" x14ac:dyDescent="0.25">
      <c r="A2361">
        <v>2359</v>
      </c>
      <c r="B2361" t="s">
        <v>24</v>
      </c>
      <c r="C2361" t="s">
        <v>60</v>
      </c>
      <c r="D2361" t="s">
        <v>61</v>
      </c>
      <c r="E2361">
        <v>11</v>
      </c>
      <c r="F2361" t="s">
        <v>37</v>
      </c>
      <c r="G2361">
        <v>100</v>
      </c>
      <c r="H2361" t="s">
        <v>27</v>
      </c>
      <c r="I2361" t="s">
        <v>38</v>
      </c>
      <c r="J2361" t="s">
        <v>59</v>
      </c>
      <c r="K2361" t="s">
        <v>51</v>
      </c>
      <c r="L2361" t="s">
        <v>31</v>
      </c>
      <c r="M2361">
        <v>3</v>
      </c>
      <c r="N2361" t="s">
        <v>32</v>
      </c>
      <c r="O2361" t="s">
        <v>33</v>
      </c>
      <c r="P2361">
        <v>21.167300000000001</v>
      </c>
      <c r="Q2361">
        <v>336867.80170000001</v>
      </c>
      <c r="R2361">
        <v>3064903.7252000002</v>
      </c>
      <c r="S2361">
        <v>336874.79599999997</v>
      </c>
      <c r="T2361">
        <v>3064923.7034999998</v>
      </c>
      <c r="U2361">
        <v>2.1166999999999998E-2</v>
      </c>
    </row>
    <row r="2362" spans="1:21" x14ac:dyDescent="0.25">
      <c r="A2362">
        <v>2360</v>
      </c>
      <c r="B2362" t="s">
        <v>24</v>
      </c>
      <c r="C2362" t="s">
        <v>60</v>
      </c>
      <c r="D2362" t="s">
        <v>61</v>
      </c>
      <c r="E2362">
        <v>11</v>
      </c>
      <c r="F2362" t="s">
        <v>37</v>
      </c>
      <c r="G2362">
        <v>100</v>
      </c>
      <c r="H2362" t="s">
        <v>27</v>
      </c>
      <c r="I2362" t="s">
        <v>38</v>
      </c>
      <c r="J2362" t="s">
        <v>59</v>
      </c>
      <c r="K2362" t="s">
        <v>51</v>
      </c>
      <c r="L2362" t="s">
        <v>31</v>
      </c>
      <c r="M2362">
        <v>3</v>
      </c>
      <c r="N2362" t="s">
        <v>32</v>
      </c>
      <c r="O2362" t="s">
        <v>33</v>
      </c>
      <c r="P2362">
        <v>20.372900000000001</v>
      </c>
      <c r="Q2362">
        <v>336874.79599999997</v>
      </c>
      <c r="R2362">
        <v>3064923.7034999998</v>
      </c>
      <c r="S2362">
        <v>336879.34279999998</v>
      </c>
      <c r="T2362">
        <v>3064943.5625</v>
      </c>
      <c r="U2362">
        <v>2.0372999999999999E-2</v>
      </c>
    </row>
    <row r="2363" spans="1:21" x14ac:dyDescent="0.25">
      <c r="A2363">
        <v>2361</v>
      </c>
      <c r="B2363" t="s">
        <v>24</v>
      </c>
      <c r="C2363" t="s">
        <v>60</v>
      </c>
      <c r="D2363" t="s">
        <v>61</v>
      </c>
      <c r="E2363">
        <v>11</v>
      </c>
      <c r="F2363" t="s">
        <v>37</v>
      </c>
      <c r="G2363">
        <v>100</v>
      </c>
      <c r="H2363" t="s">
        <v>27</v>
      </c>
      <c r="I2363" t="s">
        <v>38</v>
      </c>
      <c r="J2363" t="s">
        <v>59</v>
      </c>
      <c r="K2363" t="s">
        <v>51</v>
      </c>
      <c r="L2363" t="s">
        <v>31</v>
      </c>
      <c r="M2363">
        <v>3</v>
      </c>
      <c r="N2363" t="s">
        <v>32</v>
      </c>
      <c r="O2363" t="s">
        <v>33</v>
      </c>
      <c r="P2363">
        <v>19.100100000000001</v>
      </c>
      <c r="Q2363">
        <v>336879.34279999998</v>
      </c>
      <c r="R2363">
        <v>3064943.5625</v>
      </c>
      <c r="S2363">
        <v>336882.65259999997</v>
      </c>
      <c r="T2363">
        <v>3064962.3736</v>
      </c>
      <c r="U2363">
        <v>1.9099999999999999E-2</v>
      </c>
    </row>
    <row r="2364" spans="1:21" x14ac:dyDescent="0.25">
      <c r="A2364">
        <v>2362</v>
      </c>
      <c r="B2364" t="s">
        <v>24</v>
      </c>
      <c r="C2364" t="s">
        <v>60</v>
      </c>
      <c r="D2364" t="s">
        <v>61</v>
      </c>
      <c r="E2364">
        <v>11</v>
      </c>
      <c r="F2364" t="s">
        <v>37</v>
      </c>
      <c r="G2364">
        <v>100</v>
      </c>
      <c r="H2364" t="s">
        <v>27</v>
      </c>
      <c r="I2364" t="s">
        <v>38</v>
      </c>
      <c r="J2364" t="s">
        <v>59</v>
      </c>
      <c r="K2364" t="s">
        <v>51</v>
      </c>
      <c r="L2364" t="s">
        <v>31</v>
      </c>
      <c r="M2364">
        <v>3</v>
      </c>
      <c r="N2364" t="s">
        <v>32</v>
      </c>
      <c r="O2364" t="s">
        <v>33</v>
      </c>
      <c r="P2364">
        <v>17.558800000000002</v>
      </c>
      <c r="Q2364">
        <v>336882.65259999997</v>
      </c>
      <c r="R2364">
        <v>3064962.3736</v>
      </c>
      <c r="S2364">
        <v>336878.6018</v>
      </c>
      <c r="T2364">
        <v>3064979.4588000001</v>
      </c>
      <c r="U2364">
        <v>1.7559000000000002E-2</v>
      </c>
    </row>
    <row r="2365" spans="1:21" x14ac:dyDescent="0.25">
      <c r="A2365">
        <v>2363</v>
      </c>
      <c r="B2365" t="s">
        <v>24</v>
      </c>
      <c r="C2365" t="s">
        <v>60</v>
      </c>
      <c r="D2365" t="s">
        <v>61</v>
      </c>
      <c r="E2365">
        <v>11</v>
      </c>
      <c r="F2365" t="s">
        <v>37</v>
      </c>
      <c r="G2365">
        <v>100</v>
      </c>
      <c r="H2365" t="s">
        <v>27</v>
      </c>
      <c r="I2365" t="s">
        <v>38</v>
      </c>
      <c r="J2365" t="s">
        <v>59</v>
      </c>
      <c r="K2365" t="s">
        <v>51</v>
      </c>
      <c r="L2365" t="s">
        <v>31</v>
      </c>
      <c r="M2365">
        <v>3</v>
      </c>
      <c r="N2365" t="s">
        <v>32</v>
      </c>
      <c r="O2365" t="s">
        <v>33</v>
      </c>
      <c r="P2365">
        <v>1.0524500000000001</v>
      </c>
      <c r="Q2365">
        <v>336878.6018</v>
      </c>
      <c r="R2365">
        <v>3064979.4588000001</v>
      </c>
      <c r="S2365">
        <v>336878.88510000001</v>
      </c>
      <c r="T2365">
        <v>3064980.4723999999</v>
      </c>
      <c r="U2365">
        <v>1.052E-3</v>
      </c>
    </row>
    <row r="2366" spans="1:21" x14ac:dyDescent="0.25">
      <c r="A2366">
        <v>2364</v>
      </c>
      <c r="B2366" t="s">
        <v>24</v>
      </c>
      <c r="C2366" t="s">
        <v>60</v>
      </c>
      <c r="D2366" t="s">
        <v>61</v>
      </c>
      <c r="E2366">
        <v>11</v>
      </c>
      <c r="F2366" t="s">
        <v>37</v>
      </c>
      <c r="G2366">
        <v>100</v>
      </c>
      <c r="H2366" t="s">
        <v>27</v>
      </c>
      <c r="I2366" t="s">
        <v>38</v>
      </c>
      <c r="J2366" t="s">
        <v>59</v>
      </c>
      <c r="K2366" t="s">
        <v>51</v>
      </c>
      <c r="L2366" t="s">
        <v>31</v>
      </c>
      <c r="M2366">
        <v>3</v>
      </c>
      <c r="N2366" t="s">
        <v>32</v>
      </c>
      <c r="O2366" t="s">
        <v>33</v>
      </c>
      <c r="P2366">
        <v>0.62549999999999994</v>
      </c>
      <c r="Q2366">
        <v>336878.88510000001</v>
      </c>
      <c r="R2366">
        <v>3064980.4723999999</v>
      </c>
      <c r="S2366">
        <v>336879.05350400001</v>
      </c>
      <c r="T2366">
        <v>3064981.0748000001</v>
      </c>
      <c r="U2366">
        <v>6.2600000000000004E-4</v>
      </c>
    </row>
    <row r="2367" spans="1:21" x14ac:dyDescent="0.25">
      <c r="A2367">
        <v>2365</v>
      </c>
      <c r="B2367" t="s">
        <v>24</v>
      </c>
      <c r="C2367" t="s">
        <v>60</v>
      </c>
      <c r="D2367" t="s">
        <v>61</v>
      </c>
      <c r="E2367">
        <v>11</v>
      </c>
      <c r="F2367" t="s">
        <v>37</v>
      </c>
      <c r="G2367">
        <v>100</v>
      </c>
      <c r="H2367" t="s">
        <v>27</v>
      </c>
      <c r="I2367" t="s">
        <v>38</v>
      </c>
      <c r="J2367" t="s">
        <v>59</v>
      </c>
      <c r="K2367" t="s">
        <v>51</v>
      </c>
      <c r="L2367" t="s">
        <v>31</v>
      </c>
      <c r="M2367">
        <v>3</v>
      </c>
      <c r="N2367" t="s">
        <v>32</v>
      </c>
      <c r="O2367" t="s">
        <v>33</v>
      </c>
      <c r="P2367">
        <v>0.39025599999999999</v>
      </c>
      <c r="Q2367">
        <v>336879.05350400001</v>
      </c>
      <c r="R2367">
        <v>3064981.0748000001</v>
      </c>
      <c r="S2367">
        <v>336879.15857199999</v>
      </c>
      <c r="T2367">
        <v>3064981.45065</v>
      </c>
      <c r="U2367">
        <v>3.8999999999999999E-4</v>
      </c>
    </row>
    <row r="2368" spans="1:21" x14ac:dyDescent="0.25">
      <c r="A2368">
        <v>2366</v>
      </c>
      <c r="B2368" t="s">
        <v>24</v>
      </c>
      <c r="C2368" t="s">
        <v>60</v>
      </c>
      <c r="D2368" t="s">
        <v>61</v>
      </c>
      <c r="E2368">
        <v>11</v>
      </c>
      <c r="F2368" t="s">
        <v>37</v>
      </c>
      <c r="G2368">
        <v>100</v>
      </c>
      <c r="H2368" t="s">
        <v>27</v>
      </c>
      <c r="I2368" t="s">
        <v>38</v>
      </c>
      <c r="J2368" t="s">
        <v>59</v>
      </c>
      <c r="K2368" t="s">
        <v>51</v>
      </c>
      <c r="L2368" t="s">
        <v>31</v>
      </c>
      <c r="M2368">
        <v>3</v>
      </c>
      <c r="N2368" t="s">
        <v>32</v>
      </c>
      <c r="O2368" t="s">
        <v>33</v>
      </c>
      <c r="P2368">
        <v>12.2461</v>
      </c>
      <c r="Q2368">
        <v>336879.15857199999</v>
      </c>
      <c r="R2368">
        <v>3064981.45065</v>
      </c>
      <c r="S2368">
        <v>336882.45559999999</v>
      </c>
      <c r="T2368">
        <v>3064993.2445999999</v>
      </c>
      <c r="U2368">
        <v>1.2246E-2</v>
      </c>
    </row>
    <row r="2369" spans="1:21" x14ac:dyDescent="0.25">
      <c r="A2369">
        <v>2367</v>
      </c>
      <c r="B2369" t="s">
        <v>24</v>
      </c>
      <c r="C2369" t="s">
        <v>60</v>
      </c>
      <c r="D2369" t="s">
        <v>61</v>
      </c>
      <c r="E2369">
        <v>11</v>
      </c>
      <c r="F2369" t="s">
        <v>37</v>
      </c>
      <c r="G2369">
        <v>100</v>
      </c>
      <c r="H2369" t="s">
        <v>27</v>
      </c>
      <c r="I2369" t="s">
        <v>38</v>
      </c>
      <c r="J2369" t="s">
        <v>59</v>
      </c>
      <c r="K2369" t="s">
        <v>30</v>
      </c>
      <c r="L2369" t="s">
        <v>31</v>
      </c>
      <c r="M2369">
        <v>3</v>
      </c>
      <c r="N2369" t="s">
        <v>32</v>
      </c>
      <c r="O2369" t="s">
        <v>33</v>
      </c>
      <c r="P2369">
        <v>21.354500000000002</v>
      </c>
      <c r="Q2369">
        <v>336882.45559999999</v>
      </c>
      <c r="R2369">
        <v>3064993.2445999999</v>
      </c>
      <c r="S2369">
        <v>336885.79599999997</v>
      </c>
      <c r="T2369">
        <v>3065014.3361999998</v>
      </c>
      <c r="U2369">
        <v>2.1354000000000001E-2</v>
      </c>
    </row>
    <row r="2370" spans="1:21" x14ac:dyDescent="0.25">
      <c r="A2370">
        <v>2368</v>
      </c>
      <c r="B2370" t="s">
        <v>24</v>
      </c>
      <c r="C2370" t="s">
        <v>60</v>
      </c>
      <c r="D2370" t="s">
        <v>61</v>
      </c>
      <c r="E2370">
        <v>11</v>
      </c>
      <c r="F2370" t="s">
        <v>37</v>
      </c>
      <c r="G2370">
        <v>100</v>
      </c>
      <c r="H2370" t="s">
        <v>27</v>
      </c>
      <c r="I2370" t="s">
        <v>38</v>
      </c>
      <c r="J2370" t="s">
        <v>59</v>
      </c>
      <c r="K2370" t="s">
        <v>30</v>
      </c>
      <c r="L2370" t="s">
        <v>31</v>
      </c>
      <c r="M2370">
        <v>3</v>
      </c>
      <c r="N2370" t="s">
        <v>32</v>
      </c>
      <c r="O2370" t="s">
        <v>33</v>
      </c>
      <c r="P2370">
        <v>18.309200000000001</v>
      </c>
      <c r="Q2370">
        <v>336885.79599999997</v>
      </c>
      <c r="R2370">
        <v>3065014.3361999998</v>
      </c>
      <c r="S2370">
        <v>336892.74939999997</v>
      </c>
      <c r="T2370">
        <v>3065031.2736</v>
      </c>
      <c r="U2370">
        <v>1.8308999999999999E-2</v>
      </c>
    </row>
    <row r="2371" spans="1:21" x14ac:dyDescent="0.25">
      <c r="A2371">
        <v>2369</v>
      </c>
      <c r="B2371" t="s">
        <v>24</v>
      </c>
      <c r="C2371" t="s">
        <v>60</v>
      </c>
      <c r="D2371" t="s">
        <v>61</v>
      </c>
      <c r="E2371">
        <v>11</v>
      </c>
      <c r="F2371" t="s">
        <v>37</v>
      </c>
      <c r="G2371">
        <v>100</v>
      </c>
      <c r="H2371" t="s">
        <v>27</v>
      </c>
      <c r="I2371" t="s">
        <v>38</v>
      </c>
      <c r="J2371" t="s">
        <v>59</v>
      </c>
      <c r="K2371" t="s">
        <v>30</v>
      </c>
      <c r="L2371" t="s">
        <v>31</v>
      </c>
      <c r="M2371">
        <v>3</v>
      </c>
      <c r="N2371" t="s">
        <v>32</v>
      </c>
      <c r="O2371" t="s">
        <v>33</v>
      </c>
      <c r="P2371">
        <v>18.014900000000001</v>
      </c>
      <c r="Q2371">
        <v>336892.74939999997</v>
      </c>
      <c r="R2371">
        <v>3065031.2736</v>
      </c>
      <c r="S2371">
        <v>336896.65419999999</v>
      </c>
      <c r="T2371">
        <v>3065048.8602</v>
      </c>
      <c r="U2371">
        <v>1.8015E-2</v>
      </c>
    </row>
    <row r="2372" spans="1:21" x14ac:dyDescent="0.25">
      <c r="A2372">
        <v>2370</v>
      </c>
      <c r="B2372" t="s">
        <v>24</v>
      </c>
      <c r="C2372" t="s">
        <v>60</v>
      </c>
      <c r="D2372" t="s">
        <v>61</v>
      </c>
      <c r="E2372">
        <v>11</v>
      </c>
      <c r="F2372" t="s">
        <v>37</v>
      </c>
      <c r="G2372">
        <v>100</v>
      </c>
      <c r="H2372" t="s">
        <v>27</v>
      </c>
      <c r="I2372" t="s">
        <v>38</v>
      </c>
      <c r="J2372" t="s">
        <v>59</v>
      </c>
      <c r="K2372" t="s">
        <v>30</v>
      </c>
      <c r="L2372" t="s">
        <v>31</v>
      </c>
      <c r="M2372">
        <v>3</v>
      </c>
      <c r="N2372" t="s">
        <v>32</v>
      </c>
      <c r="O2372" t="s">
        <v>33</v>
      </c>
      <c r="P2372">
        <v>19.5002</v>
      </c>
      <c r="Q2372">
        <v>336896.65419999999</v>
      </c>
      <c r="R2372">
        <v>3065048.8602</v>
      </c>
      <c r="S2372">
        <v>336898.13809999998</v>
      </c>
      <c r="T2372">
        <v>3065068.3039000002</v>
      </c>
      <c r="U2372">
        <v>1.95E-2</v>
      </c>
    </row>
    <row r="2373" spans="1:21" x14ac:dyDescent="0.25">
      <c r="A2373">
        <v>2371</v>
      </c>
      <c r="B2373" t="s">
        <v>24</v>
      </c>
      <c r="C2373" t="s">
        <v>60</v>
      </c>
      <c r="D2373" t="s">
        <v>61</v>
      </c>
      <c r="E2373">
        <v>11</v>
      </c>
      <c r="F2373" t="s">
        <v>37</v>
      </c>
      <c r="G2373">
        <v>100</v>
      </c>
      <c r="H2373" t="s">
        <v>27</v>
      </c>
      <c r="I2373" t="s">
        <v>38</v>
      </c>
      <c r="J2373" t="s">
        <v>59</v>
      </c>
      <c r="K2373" t="s">
        <v>30</v>
      </c>
      <c r="L2373" t="s">
        <v>31</v>
      </c>
      <c r="M2373">
        <v>3</v>
      </c>
      <c r="N2373" t="s">
        <v>32</v>
      </c>
      <c r="O2373" t="s">
        <v>33</v>
      </c>
      <c r="P2373">
        <v>22.536000000000001</v>
      </c>
      <c r="Q2373">
        <v>336898.13809999998</v>
      </c>
      <c r="R2373">
        <v>3065068.3039000002</v>
      </c>
      <c r="S2373">
        <v>336897.21750000003</v>
      </c>
      <c r="T2373">
        <v>3065090.8210999998</v>
      </c>
      <c r="U2373">
        <v>2.2536E-2</v>
      </c>
    </row>
    <row r="2374" spans="1:21" x14ac:dyDescent="0.25">
      <c r="A2374">
        <v>2372</v>
      </c>
      <c r="B2374" t="s">
        <v>24</v>
      </c>
      <c r="C2374" t="s">
        <v>60</v>
      </c>
      <c r="D2374" t="s">
        <v>61</v>
      </c>
      <c r="E2374">
        <v>11</v>
      </c>
      <c r="F2374" t="s">
        <v>37</v>
      </c>
      <c r="G2374">
        <v>100</v>
      </c>
      <c r="H2374" t="s">
        <v>27</v>
      </c>
      <c r="I2374" t="s">
        <v>38</v>
      </c>
      <c r="J2374" t="s">
        <v>59</v>
      </c>
      <c r="K2374" t="s">
        <v>30</v>
      </c>
      <c r="L2374" t="s">
        <v>31</v>
      </c>
      <c r="M2374">
        <v>3</v>
      </c>
      <c r="N2374" t="s">
        <v>32</v>
      </c>
      <c r="O2374" t="s">
        <v>33</v>
      </c>
      <c r="P2374">
        <v>21.854900000000001</v>
      </c>
      <c r="Q2374">
        <v>336897.21750000003</v>
      </c>
      <c r="R2374">
        <v>3065090.8210999998</v>
      </c>
      <c r="S2374">
        <v>336903.61259999999</v>
      </c>
      <c r="T2374">
        <v>3065111.7193999998</v>
      </c>
      <c r="U2374">
        <v>2.1854999999999999E-2</v>
      </c>
    </row>
    <row r="2375" spans="1:21" x14ac:dyDescent="0.25">
      <c r="A2375">
        <v>2373</v>
      </c>
      <c r="B2375" t="s">
        <v>24</v>
      </c>
      <c r="C2375" t="s">
        <v>60</v>
      </c>
      <c r="D2375" t="s">
        <v>61</v>
      </c>
      <c r="E2375">
        <v>11</v>
      </c>
      <c r="F2375" t="s">
        <v>37</v>
      </c>
      <c r="G2375">
        <v>100</v>
      </c>
      <c r="H2375" t="s">
        <v>27</v>
      </c>
      <c r="I2375" t="s">
        <v>38</v>
      </c>
      <c r="J2375" t="s">
        <v>59</v>
      </c>
      <c r="K2375" t="s">
        <v>30</v>
      </c>
      <c r="L2375" t="s">
        <v>31</v>
      </c>
      <c r="M2375">
        <v>3</v>
      </c>
      <c r="N2375" t="s">
        <v>32</v>
      </c>
      <c r="O2375" t="s">
        <v>33</v>
      </c>
      <c r="P2375">
        <v>22.575399999999998</v>
      </c>
      <c r="Q2375">
        <v>336903.61259999999</v>
      </c>
      <c r="R2375">
        <v>3065111.7193999998</v>
      </c>
      <c r="S2375">
        <v>336909.40850000002</v>
      </c>
      <c r="T2375">
        <v>3065133.5381</v>
      </c>
      <c r="U2375">
        <v>2.2575000000000001E-2</v>
      </c>
    </row>
    <row r="2376" spans="1:21" x14ac:dyDescent="0.25">
      <c r="A2376">
        <v>2374</v>
      </c>
      <c r="B2376" t="s">
        <v>24</v>
      </c>
      <c r="C2376" t="s">
        <v>60</v>
      </c>
      <c r="D2376" t="s">
        <v>61</v>
      </c>
      <c r="E2376">
        <v>11</v>
      </c>
      <c r="F2376" t="s">
        <v>37</v>
      </c>
      <c r="G2376">
        <v>100</v>
      </c>
      <c r="H2376" t="s">
        <v>27</v>
      </c>
      <c r="I2376" t="s">
        <v>38</v>
      </c>
      <c r="J2376" t="s">
        <v>59</v>
      </c>
      <c r="K2376" t="s">
        <v>30</v>
      </c>
      <c r="L2376" t="s">
        <v>31</v>
      </c>
      <c r="M2376">
        <v>3</v>
      </c>
      <c r="N2376" t="s">
        <v>32</v>
      </c>
      <c r="O2376" t="s">
        <v>33</v>
      </c>
      <c r="P2376">
        <v>30.518899999999999</v>
      </c>
      <c r="Q2376">
        <v>336909.40850000002</v>
      </c>
      <c r="R2376">
        <v>3065133.5381</v>
      </c>
      <c r="S2376">
        <v>336924.43979999999</v>
      </c>
      <c r="T2376">
        <v>3065160.0987</v>
      </c>
      <c r="U2376">
        <v>3.0519000000000001E-2</v>
      </c>
    </row>
    <row r="2377" spans="1:21" x14ac:dyDescent="0.25">
      <c r="A2377">
        <v>2375</v>
      </c>
      <c r="B2377" t="s">
        <v>24</v>
      </c>
      <c r="C2377" t="s">
        <v>60</v>
      </c>
      <c r="D2377" t="s">
        <v>61</v>
      </c>
      <c r="E2377">
        <v>11</v>
      </c>
      <c r="F2377" t="s">
        <v>37</v>
      </c>
      <c r="G2377">
        <v>100</v>
      </c>
      <c r="H2377" t="s">
        <v>27</v>
      </c>
      <c r="I2377" t="s">
        <v>38</v>
      </c>
      <c r="J2377" t="s">
        <v>59</v>
      </c>
      <c r="K2377" t="s">
        <v>30</v>
      </c>
      <c r="L2377" t="s">
        <v>31</v>
      </c>
      <c r="M2377">
        <v>3</v>
      </c>
      <c r="N2377" t="s">
        <v>32</v>
      </c>
      <c r="O2377" t="s">
        <v>33</v>
      </c>
      <c r="P2377">
        <v>26.379200000000001</v>
      </c>
      <c r="Q2377">
        <v>336924.43979999999</v>
      </c>
      <c r="R2377">
        <v>3065160.0987</v>
      </c>
      <c r="S2377">
        <v>336941.82659999997</v>
      </c>
      <c r="T2377">
        <v>3065179.9371000002</v>
      </c>
      <c r="U2377">
        <v>2.6379E-2</v>
      </c>
    </row>
    <row r="2378" spans="1:21" x14ac:dyDescent="0.25">
      <c r="A2378">
        <v>2376</v>
      </c>
      <c r="B2378" t="s">
        <v>24</v>
      </c>
      <c r="C2378" t="s">
        <v>60</v>
      </c>
      <c r="D2378" t="s">
        <v>61</v>
      </c>
      <c r="E2378">
        <v>11</v>
      </c>
      <c r="F2378" t="s">
        <v>37</v>
      </c>
      <c r="G2378">
        <v>100</v>
      </c>
      <c r="H2378" t="s">
        <v>27</v>
      </c>
      <c r="I2378" t="s">
        <v>38</v>
      </c>
      <c r="J2378" t="s">
        <v>59</v>
      </c>
      <c r="K2378" t="s">
        <v>30</v>
      </c>
      <c r="L2378" t="s">
        <v>31</v>
      </c>
      <c r="M2378">
        <v>3</v>
      </c>
      <c r="N2378" t="s">
        <v>32</v>
      </c>
      <c r="O2378" t="s">
        <v>33</v>
      </c>
      <c r="P2378">
        <v>27.7925</v>
      </c>
      <c r="Q2378">
        <v>336941.82659999997</v>
      </c>
      <c r="R2378">
        <v>3065179.9371000002</v>
      </c>
      <c r="S2378">
        <v>336959.2378</v>
      </c>
      <c r="T2378">
        <v>3065201.5998</v>
      </c>
      <c r="U2378">
        <v>2.7792000000000001E-2</v>
      </c>
    </row>
    <row r="2379" spans="1:21" x14ac:dyDescent="0.25">
      <c r="A2379">
        <v>2377</v>
      </c>
      <c r="B2379" t="s">
        <v>24</v>
      </c>
      <c r="C2379" t="s">
        <v>60</v>
      </c>
      <c r="D2379" t="s">
        <v>61</v>
      </c>
      <c r="E2379">
        <v>11</v>
      </c>
      <c r="F2379" t="s">
        <v>37</v>
      </c>
      <c r="G2379">
        <v>100</v>
      </c>
      <c r="H2379" t="s">
        <v>27</v>
      </c>
      <c r="I2379" t="s">
        <v>38</v>
      </c>
      <c r="J2379" t="s">
        <v>59</v>
      </c>
      <c r="K2379" t="s">
        <v>30</v>
      </c>
      <c r="L2379" t="s">
        <v>31</v>
      </c>
      <c r="M2379">
        <v>3</v>
      </c>
      <c r="N2379" t="s">
        <v>32</v>
      </c>
      <c r="O2379" t="s">
        <v>33</v>
      </c>
      <c r="P2379">
        <v>27.375399999999999</v>
      </c>
      <c r="Q2379">
        <v>336959.2378</v>
      </c>
      <c r="R2379">
        <v>3065201.5998</v>
      </c>
      <c r="S2379">
        <v>336974.21990000003</v>
      </c>
      <c r="T2379">
        <v>3065224.5115999999</v>
      </c>
      <c r="U2379">
        <v>2.7375E-2</v>
      </c>
    </row>
    <row r="2380" spans="1:21" x14ac:dyDescent="0.25">
      <c r="A2380">
        <v>2378</v>
      </c>
      <c r="B2380" t="s">
        <v>24</v>
      </c>
      <c r="C2380" t="s">
        <v>60</v>
      </c>
      <c r="D2380" t="s">
        <v>61</v>
      </c>
      <c r="E2380">
        <v>11</v>
      </c>
      <c r="F2380" t="s">
        <v>37</v>
      </c>
      <c r="G2380">
        <v>100</v>
      </c>
      <c r="H2380" t="s">
        <v>27</v>
      </c>
      <c r="I2380" t="s">
        <v>38</v>
      </c>
      <c r="J2380" t="s">
        <v>59</v>
      </c>
      <c r="K2380" t="s">
        <v>30</v>
      </c>
      <c r="L2380" t="s">
        <v>31</v>
      </c>
      <c r="M2380">
        <v>3</v>
      </c>
      <c r="N2380" t="s">
        <v>32</v>
      </c>
      <c r="O2380" t="s">
        <v>33</v>
      </c>
      <c r="P2380">
        <v>22.81</v>
      </c>
      <c r="Q2380">
        <v>336974.21990000003</v>
      </c>
      <c r="R2380">
        <v>3065224.5115999999</v>
      </c>
      <c r="S2380">
        <v>336987.31089999998</v>
      </c>
      <c r="T2380">
        <v>3065243.1910999999</v>
      </c>
      <c r="U2380">
        <v>2.281E-2</v>
      </c>
    </row>
    <row r="2381" spans="1:21" x14ac:dyDescent="0.25">
      <c r="A2381">
        <v>2379</v>
      </c>
      <c r="B2381" t="s">
        <v>24</v>
      </c>
      <c r="C2381" t="s">
        <v>60</v>
      </c>
      <c r="D2381" t="s">
        <v>61</v>
      </c>
      <c r="E2381">
        <v>11</v>
      </c>
      <c r="F2381" t="s">
        <v>37</v>
      </c>
      <c r="G2381">
        <v>100</v>
      </c>
      <c r="H2381" t="s">
        <v>27</v>
      </c>
      <c r="I2381" t="s">
        <v>38</v>
      </c>
      <c r="J2381" t="s">
        <v>59</v>
      </c>
      <c r="K2381" t="s">
        <v>30</v>
      </c>
      <c r="L2381" t="s">
        <v>31</v>
      </c>
      <c r="M2381">
        <v>3</v>
      </c>
      <c r="N2381" t="s">
        <v>32</v>
      </c>
      <c r="O2381" t="s">
        <v>33</v>
      </c>
      <c r="P2381">
        <v>20.705400000000001</v>
      </c>
      <c r="Q2381">
        <v>336987.31089999998</v>
      </c>
      <c r="R2381">
        <v>3065243.1910999999</v>
      </c>
      <c r="S2381">
        <v>336996.1225</v>
      </c>
      <c r="T2381">
        <v>3065261.9279</v>
      </c>
      <c r="U2381">
        <v>2.0705000000000001E-2</v>
      </c>
    </row>
    <row r="2382" spans="1:21" x14ac:dyDescent="0.25">
      <c r="A2382">
        <v>2380</v>
      </c>
      <c r="B2382" t="s">
        <v>24</v>
      </c>
      <c r="C2382" t="s">
        <v>60</v>
      </c>
      <c r="D2382" t="s">
        <v>61</v>
      </c>
      <c r="E2382">
        <v>11</v>
      </c>
      <c r="F2382" t="s">
        <v>37</v>
      </c>
      <c r="G2382">
        <v>100</v>
      </c>
      <c r="H2382" t="s">
        <v>27</v>
      </c>
      <c r="I2382" t="s">
        <v>38</v>
      </c>
      <c r="J2382" t="s">
        <v>59</v>
      </c>
      <c r="K2382" t="s">
        <v>30</v>
      </c>
      <c r="L2382" t="s">
        <v>31</v>
      </c>
      <c r="M2382">
        <v>3</v>
      </c>
      <c r="N2382" t="s">
        <v>32</v>
      </c>
      <c r="O2382" t="s">
        <v>33</v>
      </c>
      <c r="P2382">
        <v>22.942599999999999</v>
      </c>
      <c r="Q2382">
        <v>336996.1225</v>
      </c>
      <c r="R2382">
        <v>3065261.9279</v>
      </c>
      <c r="S2382">
        <v>337004.96669999999</v>
      </c>
      <c r="T2382">
        <v>3065283.0973</v>
      </c>
      <c r="U2382">
        <v>2.2943000000000002E-2</v>
      </c>
    </row>
    <row r="2383" spans="1:21" x14ac:dyDescent="0.25">
      <c r="A2383">
        <v>2381</v>
      </c>
      <c r="B2383" t="s">
        <v>24</v>
      </c>
      <c r="C2383" t="s">
        <v>60</v>
      </c>
      <c r="D2383" t="s">
        <v>61</v>
      </c>
      <c r="E2383">
        <v>11</v>
      </c>
      <c r="F2383" t="s">
        <v>37</v>
      </c>
      <c r="G2383">
        <v>100</v>
      </c>
      <c r="H2383" t="s">
        <v>27</v>
      </c>
      <c r="I2383" t="s">
        <v>38</v>
      </c>
      <c r="J2383" t="s">
        <v>59</v>
      </c>
      <c r="K2383" t="s">
        <v>30</v>
      </c>
      <c r="L2383" t="s">
        <v>31</v>
      </c>
      <c r="M2383">
        <v>3</v>
      </c>
      <c r="N2383" t="s">
        <v>32</v>
      </c>
      <c r="O2383" t="s">
        <v>33</v>
      </c>
      <c r="P2383">
        <v>19.1021</v>
      </c>
      <c r="Q2383">
        <v>337004.96669999999</v>
      </c>
      <c r="R2383">
        <v>3065283.0973</v>
      </c>
      <c r="S2383">
        <v>337012.5392</v>
      </c>
      <c r="T2383">
        <v>3065300.6343</v>
      </c>
      <c r="U2383">
        <v>1.9102000000000001E-2</v>
      </c>
    </row>
    <row r="2384" spans="1:21" x14ac:dyDescent="0.25">
      <c r="A2384">
        <v>2382</v>
      </c>
      <c r="B2384" t="s">
        <v>24</v>
      </c>
      <c r="C2384" t="s">
        <v>60</v>
      </c>
      <c r="D2384" t="s">
        <v>61</v>
      </c>
      <c r="E2384">
        <v>11</v>
      </c>
      <c r="F2384" t="s">
        <v>37</v>
      </c>
      <c r="G2384">
        <v>100</v>
      </c>
      <c r="H2384" t="s">
        <v>27</v>
      </c>
      <c r="I2384" t="s">
        <v>38</v>
      </c>
      <c r="J2384" t="s">
        <v>59</v>
      </c>
      <c r="K2384" t="s">
        <v>30</v>
      </c>
      <c r="L2384" t="s">
        <v>31</v>
      </c>
      <c r="M2384">
        <v>3</v>
      </c>
      <c r="N2384" t="s">
        <v>32</v>
      </c>
      <c r="O2384" t="s">
        <v>33</v>
      </c>
      <c r="P2384">
        <v>29.4407</v>
      </c>
      <c r="Q2384">
        <v>337012.5392</v>
      </c>
      <c r="R2384">
        <v>3065300.6343</v>
      </c>
      <c r="S2384">
        <v>337003.74459999998</v>
      </c>
      <c r="T2384">
        <v>3065328.7307000002</v>
      </c>
      <c r="U2384">
        <v>2.9440999999999998E-2</v>
      </c>
    </row>
    <row r="2385" spans="1:21" x14ac:dyDescent="0.25">
      <c r="A2385">
        <v>2383</v>
      </c>
      <c r="B2385" t="s">
        <v>24</v>
      </c>
      <c r="C2385" t="s">
        <v>60</v>
      </c>
      <c r="D2385" t="s">
        <v>61</v>
      </c>
      <c r="E2385">
        <v>11</v>
      </c>
      <c r="F2385" t="s">
        <v>37</v>
      </c>
      <c r="G2385">
        <v>100</v>
      </c>
      <c r="H2385" t="s">
        <v>27</v>
      </c>
      <c r="I2385" t="s">
        <v>38</v>
      </c>
      <c r="J2385" t="s">
        <v>59</v>
      </c>
      <c r="K2385" t="s">
        <v>30</v>
      </c>
      <c r="L2385" t="s">
        <v>31</v>
      </c>
      <c r="M2385">
        <v>3</v>
      </c>
      <c r="N2385" t="s">
        <v>32</v>
      </c>
      <c r="O2385" t="s">
        <v>33</v>
      </c>
      <c r="P2385">
        <v>24.6829</v>
      </c>
      <c r="Q2385">
        <v>337003.74459999998</v>
      </c>
      <c r="R2385">
        <v>3065328.7307000002</v>
      </c>
      <c r="S2385">
        <v>336985.00559999997</v>
      </c>
      <c r="T2385">
        <v>3065344.7960000001</v>
      </c>
      <c r="U2385">
        <v>2.4683E-2</v>
      </c>
    </row>
    <row r="2386" spans="1:21" x14ac:dyDescent="0.25">
      <c r="A2386">
        <v>2384</v>
      </c>
      <c r="B2386" t="s">
        <v>24</v>
      </c>
      <c r="C2386" t="s">
        <v>60</v>
      </c>
      <c r="D2386" t="s">
        <v>61</v>
      </c>
      <c r="E2386">
        <v>11</v>
      </c>
      <c r="F2386" t="s">
        <v>37</v>
      </c>
      <c r="G2386">
        <v>100</v>
      </c>
      <c r="H2386" t="s">
        <v>27</v>
      </c>
      <c r="I2386" t="s">
        <v>38</v>
      </c>
      <c r="J2386" t="s">
        <v>59</v>
      </c>
      <c r="K2386" t="s">
        <v>30</v>
      </c>
      <c r="L2386" t="s">
        <v>31</v>
      </c>
      <c r="M2386">
        <v>3</v>
      </c>
      <c r="N2386" t="s">
        <v>32</v>
      </c>
      <c r="O2386" t="s">
        <v>33</v>
      </c>
      <c r="P2386">
        <v>27.313300000000002</v>
      </c>
      <c r="Q2386">
        <v>336985.00559999997</v>
      </c>
      <c r="R2386">
        <v>3065344.7960000001</v>
      </c>
      <c r="S2386">
        <v>336960.7156</v>
      </c>
      <c r="T2386">
        <v>3065357.2864000001</v>
      </c>
      <c r="U2386">
        <v>2.7313E-2</v>
      </c>
    </row>
    <row r="2387" spans="1:21" x14ac:dyDescent="0.25">
      <c r="A2387">
        <v>2385</v>
      </c>
      <c r="B2387" t="s">
        <v>24</v>
      </c>
      <c r="C2387" t="s">
        <v>60</v>
      </c>
      <c r="D2387" t="s">
        <v>61</v>
      </c>
      <c r="E2387">
        <v>11</v>
      </c>
      <c r="F2387" t="s">
        <v>37</v>
      </c>
      <c r="G2387">
        <v>100</v>
      </c>
      <c r="H2387" t="s">
        <v>27</v>
      </c>
      <c r="I2387" t="s">
        <v>38</v>
      </c>
      <c r="J2387" t="s">
        <v>59</v>
      </c>
      <c r="K2387" t="s">
        <v>30</v>
      </c>
      <c r="L2387" t="s">
        <v>31</v>
      </c>
      <c r="M2387">
        <v>3</v>
      </c>
      <c r="N2387" t="s">
        <v>32</v>
      </c>
      <c r="O2387" t="s">
        <v>33</v>
      </c>
      <c r="P2387">
        <v>25.937200000000001</v>
      </c>
      <c r="Q2387">
        <v>336960.7156</v>
      </c>
      <c r="R2387">
        <v>3065357.2864000001</v>
      </c>
      <c r="S2387">
        <v>336941.38170000003</v>
      </c>
      <c r="T2387">
        <v>3065374.5762</v>
      </c>
      <c r="U2387">
        <v>2.5937000000000002E-2</v>
      </c>
    </row>
    <row r="2388" spans="1:21" x14ac:dyDescent="0.25">
      <c r="A2388">
        <v>2386</v>
      </c>
      <c r="B2388" t="s">
        <v>24</v>
      </c>
      <c r="C2388" t="s">
        <v>60</v>
      </c>
      <c r="D2388" t="s">
        <v>61</v>
      </c>
      <c r="E2388">
        <v>11</v>
      </c>
      <c r="F2388" t="s">
        <v>37</v>
      </c>
      <c r="G2388">
        <v>100</v>
      </c>
      <c r="H2388" t="s">
        <v>27</v>
      </c>
      <c r="I2388" t="s">
        <v>38</v>
      </c>
      <c r="J2388" t="s">
        <v>59</v>
      </c>
      <c r="K2388" t="s">
        <v>30</v>
      </c>
      <c r="L2388" t="s">
        <v>31</v>
      </c>
      <c r="M2388">
        <v>3</v>
      </c>
      <c r="N2388" t="s">
        <v>32</v>
      </c>
      <c r="O2388" t="s">
        <v>33</v>
      </c>
      <c r="P2388">
        <v>38.547899999999998</v>
      </c>
      <c r="Q2388">
        <v>336941.38170000003</v>
      </c>
      <c r="R2388">
        <v>3065374.5762</v>
      </c>
      <c r="S2388">
        <v>336912.99420000002</v>
      </c>
      <c r="T2388">
        <v>3065400.6546999998</v>
      </c>
      <c r="U2388">
        <v>3.8547999999999999E-2</v>
      </c>
    </row>
    <row r="2389" spans="1:21" x14ac:dyDescent="0.25">
      <c r="A2389">
        <v>2387</v>
      </c>
      <c r="B2389" t="s">
        <v>24</v>
      </c>
      <c r="C2389" t="s">
        <v>60</v>
      </c>
      <c r="D2389" t="s">
        <v>61</v>
      </c>
      <c r="E2389">
        <v>11</v>
      </c>
      <c r="F2389" t="s">
        <v>37</v>
      </c>
      <c r="G2389">
        <v>100</v>
      </c>
      <c r="H2389" t="s">
        <v>27</v>
      </c>
      <c r="I2389" t="s">
        <v>38</v>
      </c>
      <c r="J2389" t="s">
        <v>59</v>
      </c>
      <c r="K2389" t="s">
        <v>30</v>
      </c>
      <c r="L2389" t="s">
        <v>31</v>
      </c>
      <c r="M2389">
        <v>3</v>
      </c>
      <c r="N2389" t="s">
        <v>32</v>
      </c>
      <c r="O2389" t="s">
        <v>33</v>
      </c>
      <c r="P2389">
        <v>31.2559</v>
      </c>
      <c r="Q2389">
        <v>336912.99420000002</v>
      </c>
      <c r="R2389">
        <v>3065400.6546999998</v>
      </c>
      <c r="S2389">
        <v>336896.22820000001</v>
      </c>
      <c r="T2389">
        <v>3065427.0332999998</v>
      </c>
      <c r="U2389">
        <v>3.1255999999999999E-2</v>
      </c>
    </row>
    <row r="2390" spans="1:21" x14ac:dyDescent="0.25">
      <c r="A2390">
        <v>2388</v>
      </c>
      <c r="B2390" t="s">
        <v>24</v>
      </c>
      <c r="C2390" t="s">
        <v>60</v>
      </c>
      <c r="D2390" t="s">
        <v>61</v>
      </c>
      <c r="E2390">
        <v>11</v>
      </c>
      <c r="F2390" t="s">
        <v>37</v>
      </c>
      <c r="G2390">
        <v>100</v>
      </c>
      <c r="H2390" t="s">
        <v>27</v>
      </c>
      <c r="I2390" t="s">
        <v>38</v>
      </c>
      <c r="J2390" t="s">
        <v>59</v>
      </c>
      <c r="K2390" t="s">
        <v>30</v>
      </c>
      <c r="L2390" t="s">
        <v>31</v>
      </c>
      <c r="M2390">
        <v>3</v>
      </c>
      <c r="N2390" t="s">
        <v>32</v>
      </c>
      <c r="O2390" t="s">
        <v>33</v>
      </c>
      <c r="P2390">
        <v>15.393599999999999</v>
      </c>
      <c r="Q2390">
        <v>336896.22820000001</v>
      </c>
      <c r="R2390">
        <v>3065427.0332999998</v>
      </c>
      <c r="S2390">
        <v>336901.31469999999</v>
      </c>
      <c r="T2390">
        <v>3065441.5622999999</v>
      </c>
      <c r="U2390">
        <v>1.5394E-2</v>
      </c>
    </row>
    <row r="2391" spans="1:21" x14ac:dyDescent="0.25">
      <c r="A2391">
        <v>2389</v>
      </c>
      <c r="B2391" t="s">
        <v>24</v>
      </c>
      <c r="C2391" t="s">
        <v>60</v>
      </c>
      <c r="D2391" t="s">
        <v>61</v>
      </c>
      <c r="E2391">
        <v>11</v>
      </c>
      <c r="F2391" t="s">
        <v>37</v>
      </c>
      <c r="G2391">
        <v>100</v>
      </c>
      <c r="H2391" t="s">
        <v>27</v>
      </c>
      <c r="I2391" t="s">
        <v>38</v>
      </c>
      <c r="J2391" t="s">
        <v>59</v>
      </c>
      <c r="K2391" t="s">
        <v>30</v>
      </c>
      <c r="L2391" t="s">
        <v>31</v>
      </c>
      <c r="M2391">
        <v>3</v>
      </c>
      <c r="N2391" t="s">
        <v>32</v>
      </c>
      <c r="O2391" t="s">
        <v>33</v>
      </c>
      <c r="P2391">
        <v>29.805199999999999</v>
      </c>
      <c r="Q2391">
        <v>336901.31469999999</v>
      </c>
      <c r="R2391">
        <v>3065441.5622999999</v>
      </c>
      <c r="S2391">
        <v>336898.65610000002</v>
      </c>
      <c r="T2391">
        <v>3065471.2486999999</v>
      </c>
      <c r="U2391">
        <v>2.9805000000000002E-2</v>
      </c>
    </row>
    <row r="2392" spans="1:21" x14ac:dyDescent="0.25">
      <c r="A2392">
        <v>2390</v>
      </c>
      <c r="B2392" t="s">
        <v>24</v>
      </c>
      <c r="C2392" t="s">
        <v>60</v>
      </c>
      <c r="D2392" t="s">
        <v>61</v>
      </c>
      <c r="E2392">
        <v>11</v>
      </c>
      <c r="F2392" t="s">
        <v>37</v>
      </c>
      <c r="G2392">
        <v>100</v>
      </c>
      <c r="H2392" t="s">
        <v>27</v>
      </c>
      <c r="I2392" t="s">
        <v>38</v>
      </c>
      <c r="J2392" t="s">
        <v>59</v>
      </c>
      <c r="K2392" t="s">
        <v>30</v>
      </c>
      <c r="L2392" t="s">
        <v>31</v>
      </c>
      <c r="M2392">
        <v>3</v>
      </c>
      <c r="N2392" t="s">
        <v>32</v>
      </c>
      <c r="O2392" t="s">
        <v>33</v>
      </c>
      <c r="P2392">
        <v>25.572099999999999</v>
      </c>
      <c r="Q2392">
        <v>336898.65610000002</v>
      </c>
      <c r="R2392">
        <v>3065471.2486999999</v>
      </c>
      <c r="S2392">
        <v>336897.77639999997</v>
      </c>
      <c r="T2392">
        <v>3065496.8056999999</v>
      </c>
      <c r="U2392">
        <v>2.5572000000000001E-2</v>
      </c>
    </row>
    <row r="2393" spans="1:21" x14ac:dyDescent="0.25">
      <c r="A2393">
        <v>2391</v>
      </c>
      <c r="B2393" t="s">
        <v>24</v>
      </c>
      <c r="C2393" t="s">
        <v>60</v>
      </c>
      <c r="D2393" t="s">
        <v>61</v>
      </c>
      <c r="E2393">
        <v>11</v>
      </c>
      <c r="F2393" t="s">
        <v>37</v>
      </c>
      <c r="G2393">
        <v>100</v>
      </c>
      <c r="H2393" t="s">
        <v>27</v>
      </c>
      <c r="I2393" t="s">
        <v>38</v>
      </c>
      <c r="J2393" t="s">
        <v>59</v>
      </c>
      <c r="K2393" t="s">
        <v>30</v>
      </c>
      <c r="L2393" t="s">
        <v>31</v>
      </c>
      <c r="M2393">
        <v>3</v>
      </c>
      <c r="N2393" t="s">
        <v>32</v>
      </c>
      <c r="O2393" t="s">
        <v>33</v>
      </c>
      <c r="P2393">
        <v>24.9421</v>
      </c>
      <c r="Q2393">
        <v>336897.77639999997</v>
      </c>
      <c r="R2393">
        <v>3065496.8056999999</v>
      </c>
      <c r="S2393">
        <v>336897.49979999999</v>
      </c>
      <c r="T2393">
        <v>3065521.7463000002</v>
      </c>
      <c r="U2393">
        <v>2.4941999999999999E-2</v>
      </c>
    </row>
    <row r="2394" spans="1:21" x14ac:dyDescent="0.25">
      <c r="A2394">
        <v>2392</v>
      </c>
      <c r="B2394" t="s">
        <v>24</v>
      </c>
      <c r="C2394" t="s">
        <v>60</v>
      </c>
      <c r="D2394" t="s">
        <v>61</v>
      </c>
      <c r="E2394">
        <v>11</v>
      </c>
      <c r="F2394" t="s">
        <v>37</v>
      </c>
      <c r="G2394">
        <v>100</v>
      </c>
      <c r="H2394" t="s">
        <v>27</v>
      </c>
      <c r="I2394" t="s">
        <v>38</v>
      </c>
      <c r="J2394" t="s">
        <v>59</v>
      </c>
      <c r="K2394" t="s">
        <v>30</v>
      </c>
      <c r="L2394" t="s">
        <v>31</v>
      </c>
      <c r="M2394">
        <v>3</v>
      </c>
      <c r="N2394" t="s">
        <v>32</v>
      </c>
      <c r="O2394" t="s">
        <v>33</v>
      </c>
      <c r="P2394">
        <v>21.840399999999999</v>
      </c>
      <c r="Q2394">
        <v>336897.49979999999</v>
      </c>
      <c r="R2394">
        <v>3065521.7463000002</v>
      </c>
      <c r="S2394">
        <v>336902.67609999998</v>
      </c>
      <c r="T2394">
        <v>3065542.9643999999</v>
      </c>
      <c r="U2394">
        <v>2.1839999999999998E-2</v>
      </c>
    </row>
    <row r="2395" spans="1:21" x14ac:dyDescent="0.25">
      <c r="A2395">
        <v>2393</v>
      </c>
      <c r="B2395" t="s">
        <v>24</v>
      </c>
      <c r="C2395" t="s">
        <v>60</v>
      </c>
      <c r="D2395" t="s">
        <v>61</v>
      </c>
      <c r="E2395">
        <v>11</v>
      </c>
      <c r="F2395" t="s">
        <v>37</v>
      </c>
      <c r="G2395">
        <v>100</v>
      </c>
      <c r="H2395" t="s">
        <v>27</v>
      </c>
      <c r="I2395" t="s">
        <v>38</v>
      </c>
      <c r="J2395" t="s">
        <v>59</v>
      </c>
      <c r="K2395" t="s">
        <v>30</v>
      </c>
      <c r="L2395" t="s">
        <v>31</v>
      </c>
      <c r="M2395">
        <v>3</v>
      </c>
      <c r="N2395" t="s">
        <v>32</v>
      </c>
      <c r="O2395" t="s">
        <v>33</v>
      </c>
      <c r="P2395">
        <v>23.291799999999999</v>
      </c>
      <c r="Q2395">
        <v>336902.67609999998</v>
      </c>
      <c r="R2395">
        <v>3065542.9643999999</v>
      </c>
      <c r="S2395">
        <v>336910.91720000003</v>
      </c>
      <c r="T2395">
        <v>3065564.7494999999</v>
      </c>
      <c r="U2395">
        <v>2.3292E-2</v>
      </c>
    </row>
    <row r="2396" spans="1:21" x14ac:dyDescent="0.25">
      <c r="A2396">
        <v>2394</v>
      </c>
      <c r="B2396" t="s">
        <v>24</v>
      </c>
      <c r="C2396" t="s">
        <v>60</v>
      </c>
      <c r="D2396" t="s">
        <v>61</v>
      </c>
      <c r="E2396">
        <v>11</v>
      </c>
      <c r="F2396" t="s">
        <v>37</v>
      </c>
      <c r="G2396">
        <v>100</v>
      </c>
      <c r="H2396" t="s">
        <v>27</v>
      </c>
      <c r="I2396" t="s">
        <v>38</v>
      </c>
      <c r="J2396" t="s">
        <v>59</v>
      </c>
      <c r="K2396" t="s">
        <v>30</v>
      </c>
      <c r="L2396" t="s">
        <v>31</v>
      </c>
      <c r="M2396">
        <v>3</v>
      </c>
      <c r="N2396" t="s">
        <v>32</v>
      </c>
      <c r="O2396" t="s">
        <v>33</v>
      </c>
      <c r="P2396">
        <v>22.903300000000002</v>
      </c>
      <c r="Q2396">
        <v>336910.91720000003</v>
      </c>
      <c r="R2396">
        <v>3065564.7494999999</v>
      </c>
      <c r="S2396">
        <v>336917.93560000003</v>
      </c>
      <c r="T2396">
        <v>3065586.551</v>
      </c>
      <c r="U2396">
        <v>2.2903E-2</v>
      </c>
    </row>
    <row r="2397" spans="1:21" x14ac:dyDescent="0.25">
      <c r="A2397">
        <v>2395</v>
      </c>
      <c r="B2397" t="s">
        <v>24</v>
      </c>
      <c r="C2397" t="s">
        <v>60</v>
      </c>
      <c r="D2397" t="s">
        <v>61</v>
      </c>
      <c r="E2397">
        <v>11</v>
      </c>
      <c r="F2397" t="s">
        <v>37</v>
      </c>
      <c r="G2397">
        <v>100</v>
      </c>
      <c r="H2397" t="s">
        <v>27</v>
      </c>
      <c r="I2397" t="s">
        <v>38</v>
      </c>
      <c r="J2397" t="s">
        <v>59</v>
      </c>
      <c r="K2397" t="s">
        <v>30</v>
      </c>
      <c r="L2397" t="s">
        <v>31</v>
      </c>
      <c r="M2397">
        <v>3</v>
      </c>
      <c r="N2397" t="s">
        <v>32</v>
      </c>
      <c r="O2397" t="s">
        <v>33</v>
      </c>
      <c r="P2397">
        <v>22.378900000000002</v>
      </c>
      <c r="Q2397">
        <v>336917.93560000003</v>
      </c>
      <c r="R2397">
        <v>3065586.551</v>
      </c>
      <c r="S2397">
        <v>336926.77159999998</v>
      </c>
      <c r="T2397">
        <v>3065607.1115999999</v>
      </c>
      <c r="U2397">
        <v>2.2379E-2</v>
      </c>
    </row>
    <row r="2398" spans="1:21" x14ac:dyDescent="0.25">
      <c r="A2398">
        <v>2396</v>
      </c>
      <c r="B2398" t="s">
        <v>24</v>
      </c>
      <c r="C2398" t="s">
        <v>60</v>
      </c>
      <c r="D2398" t="s">
        <v>61</v>
      </c>
      <c r="E2398">
        <v>11</v>
      </c>
      <c r="F2398" t="s">
        <v>37</v>
      </c>
      <c r="G2398">
        <v>100</v>
      </c>
      <c r="H2398" t="s">
        <v>27</v>
      </c>
      <c r="I2398" t="s">
        <v>38</v>
      </c>
      <c r="J2398" t="s">
        <v>59</v>
      </c>
      <c r="K2398" t="s">
        <v>30</v>
      </c>
      <c r="L2398" t="s">
        <v>31</v>
      </c>
      <c r="M2398">
        <v>3</v>
      </c>
      <c r="N2398" t="s">
        <v>32</v>
      </c>
      <c r="O2398" t="s">
        <v>33</v>
      </c>
      <c r="P2398">
        <v>19.264500000000002</v>
      </c>
      <c r="Q2398">
        <v>336926.77159999998</v>
      </c>
      <c r="R2398">
        <v>3065607.1115999999</v>
      </c>
      <c r="S2398">
        <v>336937.98749999999</v>
      </c>
      <c r="T2398">
        <v>3065622.7744999998</v>
      </c>
      <c r="U2398">
        <v>1.9265000000000001E-2</v>
      </c>
    </row>
    <row r="2399" spans="1:21" x14ac:dyDescent="0.25">
      <c r="A2399">
        <v>2397</v>
      </c>
      <c r="B2399" t="s">
        <v>24</v>
      </c>
      <c r="C2399" t="s">
        <v>60</v>
      </c>
      <c r="D2399" t="s">
        <v>61</v>
      </c>
      <c r="E2399">
        <v>11</v>
      </c>
      <c r="F2399" t="s">
        <v>37</v>
      </c>
      <c r="G2399">
        <v>100</v>
      </c>
      <c r="H2399" t="s">
        <v>27</v>
      </c>
      <c r="I2399" t="s">
        <v>38</v>
      </c>
      <c r="J2399" t="s">
        <v>59</v>
      </c>
      <c r="K2399" t="s">
        <v>30</v>
      </c>
      <c r="L2399" t="s">
        <v>31</v>
      </c>
      <c r="M2399">
        <v>3</v>
      </c>
      <c r="N2399" t="s">
        <v>32</v>
      </c>
      <c r="O2399" t="s">
        <v>33</v>
      </c>
      <c r="P2399">
        <v>24.175999999999998</v>
      </c>
      <c r="Q2399">
        <v>336937.98749999999</v>
      </c>
      <c r="R2399">
        <v>3065622.7744999998</v>
      </c>
      <c r="S2399">
        <v>336961.30719999998</v>
      </c>
      <c r="T2399">
        <v>3065629.1518000001</v>
      </c>
      <c r="U2399">
        <v>2.4176E-2</v>
      </c>
    </row>
    <row r="2400" spans="1:21" x14ac:dyDescent="0.25">
      <c r="A2400">
        <v>2398</v>
      </c>
      <c r="B2400" t="s">
        <v>24</v>
      </c>
      <c r="C2400" t="s">
        <v>60</v>
      </c>
      <c r="D2400" t="s">
        <v>61</v>
      </c>
      <c r="E2400">
        <v>11</v>
      </c>
      <c r="F2400" t="s">
        <v>37</v>
      </c>
      <c r="G2400">
        <v>100</v>
      </c>
      <c r="H2400" t="s">
        <v>27</v>
      </c>
      <c r="I2400" t="s">
        <v>38</v>
      </c>
      <c r="J2400" t="s">
        <v>59</v>
      </c>
      <c r="K2400" t="s">
        <v>30</v>
      </c>
      <c r="L2400" t="s">
        <v>31</v>
      </c>
      <c r="M2400">
        <v>3</v>
      </c>
      <c r="N2400" t="s">
        <v>32</v>
      </c>
      <c r="O2400" t="s">
        <v>33</v>
      </c>
      <c r="P2400">
        <v>23.386199999999999</v>
      </c>
      <c r="Q2400">
        <v>336961.30719999998</v>
      </c>
      <c r="R2400">
        <v>3065629.1518000001</v>
      </c>
      <c r="S2400">
        <v>336983.42060000001</v>
      </c>
      <c r="T2400">
        <v>3065636.7618</v>
      </c>
      <c r="U2400">
        <v>2.3386000000000001E-2</v>
      </c>
    </row>
    <row r="2401" spans="1:21" x14ac:dyDescent="0.25">
      <c r="A2401">
        <v>2399</v>
      </c>
      <c r="B2401" t="s">
        <v>24</v>
      </c>
      <c r="C2401" t="s">
        <v>60</v>
      </c>
      <c r="D2401" t="s">
        <v>61</v>
      </c>
      <c r="E2401">
        <v>11</v>
      </c>
      <c r="F2401" t="s">
        <v>37</v>
      </c>
      <c r="G2401">
        <v>100</v>
      </c>
      <c r="H2401" t="s">
        <v>27</v>
      </c>
      <c r="I2401" t="s">
        <v>38</v>
      </c>
      <c r="J2401" t="s">
        <v>59</v>
      </c>
      <c r="K2401" t="s">
        <v>30</v>
      </c>
      <c r="L2401" t="s">
        <v>31</v>
      </c>
      <c r="M2401">
        <v>3</v>
      </c>
      <c r="N2401" t="s">
        <v>32</v>
      </c>
      <c r="O2401" t="s">
        <v>33</v>
      </c>
      <c r="P2401">
        <v>10.6981</v>
      </c>
      <c r="Q2401">
        <v>336983.42060000001</v>
      </c>
      <c r="R2401">
        <v>3065636.7618</v>
      </c>
      <c r="S2401">
        <v>336993.00229999999</v>
      </c>
      <c r="T2401">
        <v>3065641.5199000002</v>
      </c>
      <c r="U2401">
        <v>1.0697999999999999E-2</v>
      </c>
    </row>
    <row r="2402" spans="1:21" x14ac:dyDescent="0.25">
      <c r="A2402">
        <v>2400</v>
      </c>
      <c r="B2402" t="s">
        <v>24</v>
      </c>
      <c r="C2402" t="s">
        <v>60</v>
      </c>
      <c r="D2402" t="s">
        <v>61</v>
      </c>
      <c r="E2402">
        <v>11</v>
      </c>
      <c r="F2402" t="s">
        <v>37</v>
      </c>
      <c r="G2402">
        <v>100</v>
      </c>
      <c r="H2402" t="s">
        <v>27</v>
      </c>
      <c r="I2402" t="s">
        <v>38</v>
      </c>
      <c r="J2402" t="s">
        <v>59</v>
      </c>
      <c r="K2402" t="s">
        <v>30</v>
      </c>
      <c r="L2402" t="s">
        <v>31</v>
      </c>
      <c r="M2402">
        <v>3</v>
      </c>
      <c r="N2402" t="s">
        <v>32</v>
      </c>
      <c r="O2402" t="s">
        <v>33</v>
      </c>
      <c r="P2402">
        <v>10.606299999999999</v>
      </c>
      <c r="Q2402">
        <v>336993.00229999999</v>
      </c>
      <c r="R2402">
        <v>3065641.5199000002</v>
      </c>
      <c r="S2402">
        <v>337002.50189999997</v>
      </c>
      <c r="T2402">
        <v>3065646.2371</v>
      </c>
      <c r="U2402">
        <v>1.0606000000000001E-2</v>
      </c>
    </row>
    <row r="2403" spans="1:21" x14ac:dyDescent="0.25">
      <c r="A2403">
        <v>2401</v>
      </c>
      <c r="B2403" t="s">
        <v>24</v>
      </c>
      <c r="C2403" t="s">
        <v>60</v>
      </c>
      <c r="D2403" t="s">
        <v>61</v>
      </c>
      <c r="E2403">
        <v>11</v>
      </c>
      <c r="F2403" t="s">
        <v>37</v>
      </c>
      <c r="G2403">
        <v>100</v>
      </c>
      <c r="H2403" t="s">
        <v>27</v>
      </c>
      <c r="I2403" t="s">
        <v>38</v>
      </c>
      <c r="J2403" t="s">
        <v>59</v>
      </c>
      <c r="K2403" t="s">
        <v>30</v>
      </c>
      <c r="L2403" t="s">
        <v>31</v>
      </c>
      <c r="M2403">
        <v>3</v>
      </c>
      <c r="N2403" t="s">
        <v>32</v>
      </c>
      <c r="O2403" t="s">
        <v>33</v>
      </c>
      <c r="P2403">
        <v>19.5229</v>
      </c>
      <c r="Q2403">
        <v>337002.50189999997</v>
      </c>
      <c r="R2403">
        <v>3065646.2371</v>
      </c>
      <c r="S2403">
        <v>337020.93099999998</v>
      </c>
      <c r="T2403">
        <v>3065652.6801</v>
      </c>
      <c r="U2403">
        <v>1.9522999999999999E-2</v>
      </c>
    </row>
    <row r="2404" spans="1:21" x14ac:dyDescent="0.25">
      <c r="A2404">
        <v>2402</v>
      </c>
      <c r="B2404" t="s">
        <v>24</v>
      </c>
      <c r="C2404" t="s">
        <v>60</v>
      </c>
      <c r="D2404" t="s">
        <v>61</v>
      </c>
      <c r="E2404">
        <v>11</v>
      </c>
      <c r="F2404" t="s">
        <v>37</v>
      </c>
      <c r="G2404">
        <v>100</v>
      </c>
      <c r="H2404" t="s">
        <v>27</v>
      </c>
      <c r="I2404" t="s">
        <v>38</v>
      </c>
      <c r="J2404" t="s">
        <v>59</v>
      </c>
      <c r="K2404" t="s">
        <v>30</v>
      </c>
      <c r="L2404" t="s">
        <v>31</v>
      </c>
      <c r="M2404">
        <v>3</v>
      </c>
      <c r="N2404" t="s">
        <v>32</v>
      </c>
      <c r="O2404" t="s">
        <v>33</v>
      </c>
      <c r="P2404">
        <v>23.921299999999999</v>
      </c>
      <c r="Q2404">
        <v>337020.93099999998</v>
      </c>
      <c r="R2404">
        <v>3065652.6801</v>
      </c>
      <c r="S2404">
        <v>337040.07750000001</v>
      </c>
      <c r="T2404">
        <v>3065667.0203</v>
      </c>
      <c r="U2404">
        <v>2.3921000000000001E-2</v>
      </c>
    </row>
    <row r="2405" spans="1:21" x14ac:dyDescent="0.25">
      <c r="A2405">
        <v>2403</v>
      </c>
      <c r="B2405" t="s">
        <v>24</v>
      </c>
      <c r="C2405" t="s">
        <v>60</v>
      </c>
      <c r="D2405" t="s">
        <v>61</v>
      </c>
      <c r="E2405">
        <v>11</v>
      </c>
      <c r="F2405" t="s">
        <v>37</v>
      </c>
      <c r="G2405">
        <v>100</v>
      </c>
      <c r="H2405" t="s">
        <v>27</v>
      </c>
      <c r="I2405" t="s">
        <v>38</v>
      </c>
      <c r="J2405" t="s">
        <v>59</v>
      </c>
      <c r="K2405" t="s">
        <v>30</v>
      </c>
      <c r="L2405" t="s">
        <v>31</v>
      </c>
      <c r="M2405">
        <v>3</v>
      </c>
      <c r="N2405" t="s">
        <v>32</v>
      </c>
      <c r="O2405" t="s">
        <v>33</v>
      </c>
      <c r="P2405">
        <v>5.7737999999999996</v>
      </c>
      <c r="Q2405">
        <v>337040.07750000001</v>
      </c>
      <c r="R2405">
        <v>3065667.0203</v>
      </c>
      <c r="S2405">
        <v>337045.20890000003</v>
      </c>
      <c r="T2405">
        <v>3065669.6671000002</v>
      </c>
      <c r="U2405">
        <v>5.7739999999999996E-3</v>
      </c>
    </row>
    <row r="2406" spans="1:21" x14ac:dyDescent="0.25">
      <c r="A2406">
        <v>2404</v>
      </c>
      <c r="B2406" t="s">
        <v>24</v>
      </c>
      <c r="C2406" t="s">
        <v>60</v>
      </c>
      <c r="D2406" t="s">
        <v>61</v>
      </c>
      <c r="E2406">
        <v>11</v>
      </c>
      <c r="F2406" t="s">
        <v>37</v>
      </c>
      <c r="G2406">
        <v>100</v>
      </c>
      <c r="H2406" t="s">
        <v>27</v>
      </c>
      <c r="I2406" t="s">
        <v>38</v>
      </c>
      <c r="J2406" t="s">
        <v>59</v>
      </c>
      <c r="K2406" t="s">
        <v>30</v>
      </c>
      <c r="L2406" t="s">
        <v>31</v>
      </c>
      <c r="M2406">
        <v>3</v>
      </c>
      <c r="N2406" t="s">
        <v>32</v>
      </c>
      <c r="O2406" t="s">
        <v>33</v>
      </c>
      <c r="P2406">
        <v>0.63176200000000005</v>
      </c>
      <c r="Q2406">
        <v>337045.20890000003</v>
      </c>
      <c r="R2406">
        <v>3065669.6671000002</v>
      </c>
      <c r="S2406">
        <v>337045.77037300001</v>
      </c>
      <c r="T2406">
        <v>3065669.9567100001</v>
      </c>
      <c r="U2406">
        <v>6.3199999999999997E-4</v>
      </c>
    </row>
    <row r="2407" spans="1:21" x14ac:dyDescent="0.25">
      <c r="A2407">
        <v>2405</v>
      </c>
      <c r="B2407" t="s">
        <v>24</v>
      </c>
      <c r="C2407" t="s">
        <v>60</v>
      </c>
      <c r="D2407" t="s">
        <v>61</v>
      </c>
      <c r="E2407">
        <v>11</v>
      </c>
      <c r="F2407" t="s">
        <v>37</v>
      </c>
      <c r="G2407">
        <v>100</v>
      </c>
      <c r="H2407" t="s">
        <v>27</v>
      </c>
      <c r="I2407" t="s">
        <v>38</v>
      </c>
      <c r="J2407" t="s">
        <v>59</v>
      </c>
      <c r="K2407" t="s">
        <v>30</v>
      </c>
      <c r="L2407" t="s">
        <v>31</v>
      </c>
      <c r="M2407">
        <v>3</v>
      </c>
      <c r="N2407" t="s">
        <v>32</v>
      </c>
      <c r="O2407" t="s">
        <v>33</v>
      </c>
      <c r="P2407">
        <v>12.9917</v>
      </c>
      <c r="Q2407">
        <v>337045.77037300001</v>
      </c>
      <c r="R2407">
        <v>3065669.9567100001</v>
      </c>
      <c r="S2407">
        <v>337057.31660000002</v>
      </c>
      <c r="T2407">
        <v>3065675.9122000001</v>
      </c>
      <c r="U2407">
        <v>1.2992E-2</v>
      </c>
    </row>
    <row r="2408" spans="1:21" x14ac:dyDescent="0.25">
      <c r="A2408">
        <v>2406</v>
      </c>
      <c r="B2408" t="s">
        <v>24</v>
      </c>
      <c r="C2408" t="s">
        <v>60</v>
      </c>
      <c r="D2408" t="s">
        <v>61</v>
      </c>
      <c r="E2408">
        <v>11</v>
      </c>
      <c r="F2408" t="s">
        <v>37</v>
      </c>
      <c r="G2408">
        <v>100</v>
      </c>
      <c r="H2408" t="s">
        <v>27</v>
      </c>
      <c r="I2408" t="s">
        <v>38</v>
      </c>
      <c r="J2408" t="s">
        <v>59</v>
      </c>
      <c r="K2408" t="s">
        <v>30</v>
      </c>
      <c r="L2408" t="s">
        <v>31</v>
      </c>
      <c r="M2408">
        <v>3</v>
      </c>
      <c r="N2408" t="s">
        <v>32</v>
      </c>
      <c r="O2408" t="s">
        <v>33</v>
      </c>
      <c r="P2408">
        <v>29.0838</v>
      </c>
      <c r="Q2408">
        <v>336700.81359999999</v>
      </c>
      <c r="R2408">
        <v>3063795.7138999999</v>
      </c>
      <c r="S2408">
        <v>336725.05339999998</v>
      </c>
      <c r="T2408">
        <v>3063779.6422000001</v>
      </c>
      <c r="U2408">
        <v>2.9083999999999999E-2</v>
      </c>
    </row>
    <row r="2409" spans="1:21" x14ac:dyDescent="0.25">
      <c r="A2409">
        <v>2407</v>
      </c>
      <c r="B2409" t="s">
        <v>24</v>
      </c>
      <c r="C2409" t="s">
        <v>60</v>
      </c>
      <c r="D2409" t="s">
        <v>61</v>
      </c>
      <c r="E2409">
        <v>11</v>
      </c>
      <c r="F2409" t="s">
        <v>37</v>
      </c>
      <c r="G2409">
        <v>100</v>
      </c>
      <c r="H2409" t="s">
        <v>27</v>
      </c>
      <c r="I2409" t="s">
        <v>38</v>
      </c>
      <c r="J2409" t="s">
        <v>59</v>
      </c>
      <c r="K2409" t="s">
        <v>30</v>
      </c>
      <c r="L2409" t="s">
        <v>31</v>
      </c>
      <c r="M2409">
        <v>3</v>
      </c>
      <c r="N2409" t="s">
        <v>32</v>
      </c>
      <c r="O2409" t="s">
        <v>33</v>
      </c>
      <c r="P2409">
        <v>29.3398</v>
      </c>
      <c r="Q2409">
        <v>336725.05339999998</v>
      </c>
      <c r="R2409">
        <v>3063779.6422000001</v>
      </c>
      <c r="S2409">
        <v>336747.92540000001</v>
      </c>
      <c r="T2409">
        <v>3063761.2656999999</v>
      </c>
      <c r="U2409">
        <v>2.9340000000000001E-2</v>
      </c>
    </row>
    <row r="2410" spans="1:21" x14ac:dyDescent="0.25">
      <c r="A2410">
        <v>2408</v>
      </c>
      <c r="B2410" t="s">
        <v>24</v>
      </c>
      <c r="C2410" t="s">
        <v>60</v>
      </c>
      <c r="D2410" t="s">
        <v>61</v>
      </c>
      <c r="E2410">
        <v>11</v>
      </c>
      <c r="F2410" t="s">
        <v>37</v>
      </c>
      <c r="G2410">
        <v>100</v>
      </c>
      <c r="H2410" t="s">
        <v>27</v>
      </c>
      <c r="I2410" t="s">
        <v>38</v>
      </c>
      <c r="J2410" t="s">
        <v>59</v>
      </c>
      <c r="K2410" t="s">
        <v>30</v>
      </c>
      <c r="L2410" t="s">
        <v>31</v>
      </c>
      <c r="M2410">
        <v>3</v>
      </c>
      <c r="N2410" t="s">
        <v>32</v>
      </c>
      <c r="O2410" t="s">
        <v>33</v>
      </c>
      <c r="P2410">
        <v>33.243600000000001</v>
      </c>
      <c r="Q2410">
        <v>336747.92540000001</v>
      </c>
      <c r="R2410">
        <v>3063761.2656999999</v>
      </c>
      <c r="S2410">
        <v>336772.3934</v>
      </c>
      <c r="T2410">
        <v>3063738.7610999998</v>
      </c>
      <c r="U2410">
        <v>3.3244000000000003E-2</v>
      </c>
    </row>
    <row r="2411" spans="1:21" x14ac:dyDescent="0.25">
      <c r="A2411">
        <v>2409</v>
      </c>
      <c r="B2411" t="s">
        <v>24</v>
      </c>
      <c r="C2411" t="s">
        <v>60</v>
      </c>
      <c r="D2411" t="s">
        <v>61</v>
      </c>
      <c r="E2411">
        <v>11</v>
      </c>
      <c r="F2411" t="s">
        <v>37</v>
      </c>
      <c r="G2411">
        <v>100</v>
      </c>
      <c r="H2411" t="s">
        <v>27</v>
      </c>
      <c r="I2411" t="s">
        <v>38</v>
      </c>
      <c r="J2411" t="s">
        <v>59</v>
      </c>
      <c r="K2411" t="s">
        <v>30</v>
      </c>
      <c r="L2411" t="s">
        <v>31</v>
      </c>
      <c r="M2411">
        <v>3</v>
      </c>
      <c r="N2411" t="s">
        <v>32</v>
      </c>
      <c r="O2411" t="s">
        <v>33</v>
      </c>
      <c r="P2411">
        <v>27.9786</v>
      </c>
      <c r="Q2411">
        <v>336772.3934</v>
      </c>
      <c r="R2411">
        <v>3063738.7610999998</v>
      </c>
      <c r="S2411">
        <v>336792.77789999999</v>
      </c>
      <c r="T2411">
        <v>3063719.5967000001</v>
      </c>
      <c r="U2411">
        <v>2.7979E-2</v>
      </c>
    </row>
    <row r="2412" spans="1:21" x14ac:dyDescent="0.25">
      <c r="A2412">
        <v>2410</v>
      </c>
      <c r="B2412" t="s">
        <v>24</v>
      </c>
      <c r="C2412" t="s">
        <v>60</v>
      </c>
      <c r="D2412" t="s">
        <v>61</v>
      </c>
      <c r="E2412">
        <v>11</v>
      </c>
      <c r="F2412" t="s">
        <v>37</v>
      </c>
      <c r="G2412">
        <v>100</v>
      </c>
      <c r="H2412" t="s">
        <v>27</v>
      </c>
      <c r="I2412" t="s">
        <v>38</v>
      </c>
      <c r="J2412" t="s">
        <v>59</v>
      </c>
      <c r="K2412" t="s">
        <v>30</v>
      </c>
      <c r="L2412" t="s">
        <v>31</v>
      </c>
      <c r="M2412">
        <v>3</v>
      </c>
      <c r="N2412" t="s">
        <v>32</v>
      </c>
      <c r="O2412" t="s">
        <v>33</v>
      </c>
      <c r="P2412">
        <v>53.752600000000001</v>
      </c>
      <c r="Q2412">
        <v>336792.77789999999</v>
      </c>
      <c r="R2412">
        <v>3063719.5967000001</v>
      </c>
      <c r="S2412">
        <v>336818.56650000002</v>
      </c>
      <c r="T2412">
        <v>3063672.4342999998</v>
      </c>
      <c r="U2412">
        <v>5.3753000000000002E-2</v>
      </c>
    </row>
    <row r="2413" spans="1:21" x14ac:dyDescent="0.25">
      <c r="A2413">
        <v>2411</v>
      </c>
      <c r="B2413" t="s">
        <v>24</v>
      </c>
      <c r="C2413" t="s">
        <v>60</v>
      </c>
      <c r="D2413" t="s">
        <v>61</v>
      </c>
      <c r="E2413">
        <v>11</v>
      </c>
      <c r="F2413" t="s">
        <v>37</v>
      </c>
      <c r="G2413">
        <v>100</v>
      </c>
      <c r="H2413" t="s">
        <v>27</v>
      </c>
      <c r="I2413" t="s">
        <v>38</v>
      </c>
      <c r="J2413" t="s">
        <v>59</v>
      </c>
      <c r="K2413" t="s">
        <v>30</v>
      </c>
      <c r="L2413" t="s">
        <v>31</v>
      </c>
      <c r="M2413">
        <v>3</v>
      </c>
      <c r="N2413" t="s">
        <v>32</v>
      </c>
      <c r="O2413" t="s">
        <v>33</v>
      </c>
      <c r="P2413">
        <v>13.607200000000001</v>
      </c>
      <c r="Q2413">
        <v>336818.56650000002</v>
      </c>
      <c r="R2413">
        <v>3063672.4342999998</v>
      </c>
      <c r="S2413">
        <v>336824.17979999998</v>
      </c>
      <c r="T2413">
        <v>3063660.0389</v>
      </c>
      <c r="U2413">
        <v>1.3606999999999999E-2</v>
      </c>
    </row>
    <row r="2414" spans="1:21" x14ac:dyDescent="0.25">
      <c r="A2414">
        <v>2412</v>
      </c>
      <c r="B2414" t="s">
        <v>24</v>
      </c>
      <c r="C2414" t="s">
        <v>60</v>
      </c>
      <c r="D2414" t="s">
        <v>61</v>
      </c>
      <c r="E2414">
        <v>11</v>
      </c>
      <c r="F2414" t="s">
        <v>37</v>
      </c>
      <c r="G2414">
        <v>100</v>
      </c>
      <c r="H2414" t="s">
        <v>27</v>
      </c>
      <c r="I2414" t="s">
        <v>38</v>
      </c>
      <c r="J2414" t="s">
        <v>59</v>
      </c>
      <c r="K2414" t="s">
        <v>30</v>
      </c>
      <c r="L2414" t="s">
        <v>31</v>
      </c>
      <c r="M2414">
        <v>3</v>
      </c>
      <c r="N2414" t="s">
        <v>32</v>
      </c>
      <c r="O2414" t="s">
        <v>33</v>
      </c>
      <c r="P2414">
        <v>36.109000000000002</v>
      </c>
      <c r="Q2414">
        <v>336824.17979999998</v>
      </c>
      <c r="R2414">
        <v>3063660.0389</v>
      </c>
      <c r="S2414">
        <v>336841.9227</v>
      </c>
      <c r="T2414">
        <v>3063628.5898000002</v>
      </c>
      <c r="U2414">
        <v>3.6109000000000002E-2</v>
      </c>
    </row>
    <row r="2415" spans="1:21" x14ac:dyDescent="0.25">
      <c r="A2415">
        <v>2413</v>
      </c>
      <c r="B2415" t="s">
        <v>24</v>
      </c>
      <c r="C2415" t="s">
        <v>60</v>
      </c>
      <c r="D2415" t="s">
        <v>61</v>
      </c>
      <c r="E2415">
        <v>11</v>
      </c>
      <c r="F2415" t="s">
        <v>37</v>
      </c>
      <c r="G2415">
        <v>100</v>
      </c>
      <c r="H2415" t="s">
        <v>27</v>
      </c>
      <c r="I2415" t="s">
        <v>38</v>
      </c>
      <c r="J2415" t="s">
        <v>59</v>
      </c>
      <c r="K2415" t="s">
        <v>30</v>
      </c>
      <c r="L2415" t="s">
        <v>31</v>
      </c>
      <c r="M2415">
        <v>3</v>
      </c>
      <c r="N2415" t="s">
        <v>32</v>
      </c>
      <c r="O2415" t="s">
        <v>33</v>
      </c>
      <c r="P2415">
        <v>31.5504</v>
      </c>
      <c r="Q2415">
        <v>336841.9227</v>
      </c>
      <c r="R2415">
        <v>3063628.5898000002</v>
      </c>
      <c r="S2415">
        <v>336815.27419999999</v>
      </c>
      <c r="T2415">
        <v>3063611.6993999998</v>
      </c>
      <c r="U2415">
        <v>3.1550000000000002E-2</v>
      </c>
    </row>
    <row r="2416" spans="1:21" x14ac:dyDescent="0.25">
      <c r="A2416">
        <v>2414</v>
      </c>
      <c r="B2416" t="s">
        <v>24</v>
      </c>
      <c r="C2416" t="s">
        <v>60</v>
      </c>
      <c r="D2416" t="s">
        <v>61</v>
      </c>
      <c r="E2416">
        <v>11</v>
      </c>
      <c r="F2416" t="s">
        <v>37</v>
      </c>
      <c r="G2416">
        <v>100</v>
      </c>
      <c r="H2416" t="s">
        <v>27</v>
      </c>
      <c r="I2416" t="s">
        <v>38</v>
      </c>
      <c r="J2416" t="s">
        <v>59</v>
      </c>
      <c r="K2416" t="s">
        <v>30</v>
      </c>
      <c r="L2416" t="s">
        <v>31</v>
      </c>
      <c r="M2416">
        <v>3</v>
      </c>
      <c r="N2416" t="s">
        <v>32</v>
      </c>
      <c r="O2416" t="s">
        <v>33</v>
      </c>
      <c r="P2416">
        <v>20.664899999999999</v>
      </c>
      <c r="Q2416">
        <v>336815.27419999999</v>
      </c>
      <c r="R2416">
        <v>3063611.6993999998</v>
      </c>
      <c r="S2416">
        <v>336796.98009999999</v>
      </c>
      <c r="T2416">
        <v>3063602.0888</v>
      </c>
      <c r="U2416">
        <v>2.0664999999999999E-2</v>
      </c>
    </row>
    <row r="2417" spans="1:21" x14ac:dyDescent="0.25">
      <c r="A2417">
        <v>2415</v>
      </c>
      <c r="B2417" t="s">
        <v>24</v>
      </c>
      <c r="C2417" t="s">
        <v>60</v>
      </c>
      <c r="D2417" t="s">
        <v>61</v>
      </c>
      <c r="E2417">
        <v>11</v>
      </c>
      <c r="F2417" t="s">
        <v>37</v>
      </c>
      <c r="G2417">
        <v>100</v>
      </c>
      <c r="H2417" t="s">
        <v>27</v>
      </c>
      <c r="I2417" t="s">
        <v>38</v>
      </c>
      <c r="J2417" t="s">
        <v>59</v>
      </c>
      <c r="K2417" t="s">
        <v>30</v>
      </c>
      <c r="L2417" t="s">
        <v>31</v>
      </c>
      <c r="M2417">
        <v>3</v>
      </c>
      <c r="N2417" t="s">
        <v>32</v>
      </c>
      <c r="O2417" t="s">
        <v>33</v>
      </c>
      <c r="P2417">
        <v>24.286899999999999</v>
      </c>
      <c r="Q2417">
        <v>336796.98009999999</v>
      </c>
      <c r="R2417">
        <v>3063602.0888</v>
      </c>
      <c r="S2417">
        <v>336786.77600000001</v>
      </c>
      <c r="T2417">
        <v>3063580.0495000002</v>
      </c>
      <c r="U2417">
        <v>2.4287E-2</v>
      </c>
    </row>
    <row r="2418" spans="1:21" x14ac:dyDescent="0.25">
      <c r="A2418">
        <v>2416</v>
      </c>
      <c r="B2418" t="s">
        <v>24</v>
      </c>
      <c r="C2418" t="s">
        <v>60</v>
      </c>
      <c r="D2418" t="s">
        <v>61</v>
      </c>
      <c r="E2418">
        <v>11</v>
      </c>
      <c r="F2418" t="s">
        <v>37</v>
      </c>
      <c r="G2418">
        <v>100</v>
      </c>
      <c r="H2418" t="s">
        <v>27</v>
      </c>
      <c r="I2418" t="s">
        <v>38</v>
      </c>
      <c r="J2418" t="s">
        <v>59</v>
      </c>
      <c r="K2418" t="s">
        <v>30</v>
      </c>
      <c r="L2418" t="s">
        <v>31</v>
      </c>
      <c r="M2418">
        <v>3</v>
      </c>
      <c r="N2418" t="s">
        <v>32</v>
      </c>
      <c r="O2418" t="s">
        <v>33</v>
      </c>
      <c r="P2418">
        <v>31.453600000000002</v>
      </c>
      <c r="Q2418">
        <v>336786.77600000001</v>
      </c>
      <c r="R2418">
        <v>3063580.0495000002</v>
      </c>
      <c r="S2418">
        <v>336775.6471</v>
      </c>
      <c r="T2418">
        <v>3063550.6305</v>
      </c>
      <c r="U2418">
        <v>3.1454000000000003E-2</v>
      </c>
    </row>
    <row r="2419" spans="1:21" x14ac:dyDescent="0.25">
      <c r="A2419">
        <v>2417</v>
      </c>
      <c r="B2419" t="s">
        <v>24</v>
      </c>
      <c r="C2419" t="s">
        <v>60</v>
      </c>
      <c r="D2419" t="s">
        <v>61</v>
      </c>
      <c r="E2419">
        <v>11</v>
      </c>
      <c r="F2419" t="s">
        <v>37</v>
      </c>
      <c r="G2419">
        <v>100</v>
      </c>
      <c r="H2419" t="s">
        <v>27</v>
      </c>
      <c r="I2419" t="s">
        <v>38</v>
      </c>
      <c r="J2419" t="s">
        <v>59</v>
      </c>
      <c r="K2419" t="s">
        <v>30</v>
      </c>
      <c r="L2419" t="s">
        <v>31</v>
      </c>
      <c r="M2419">
        <v>3</v>
      </c>
      <c r="N2419" t="s">
        <v>32</v>
      </c>
      <c r="O2419" t="s">
        <v>33</v>
      </c>
      <c r="P2419">
        <v>3.6673900000000001</v>
      </c>
      <c r="Q2419">
        <v>336775.6471</v>
      </c>
      <c r="R2419">
        <v>3063550.6305</v>
      </c>
      <c r="S2419">
        <v>336779.21149199997</v>
      </c>
      <c r="T2419">
        <v>3063549.7674699998</v>
      </c>
      <c r="U2419">
        <v>3.6670000000000001E-3</v>
      </c>
    </row>
    <row r="2420" spans="1:21" x14ac:dyDescent="0.25">
      <c r="A2420">
        <v>2418</v>
      </c>
      <c r="B2420" t="s">
        <v>24</v>
      </c>
      <c r="C2420" t="s">
        <v>60</v>
      </c>
      <c r="D2420" t="s">
        <v>61</v>
      </c>
      <c r="E2420">
        <v>11</v>
      </c>
      <c r="F2420" t="s">
        <v>37</v>
      </c>
      <c r="G2420">
        <v>100</v>
      </c>
      <c r="H2420" t="s">
        <v>27</v>
      </c>
      <c r="I2420" t="s">
        <v>38</v>
      </c>
      <c r="J2420" t="s">
        <v>59</v>
      </c>
      <c r="K2420" t="s">
        <v>30</v>
      </c>
      <c r="L2420" t="s">
        <v>31</v>
      </c>
      <c r="M2420">
        <v>3</v>
      </c>
      <c r="N2420" t="s">
        <v>32</v>
      </c>
      <c r="O2420" t="s">
        <v>33</v>
      </c>
      <c r="P2420">
        <v>19.308199999999999</v>
      </c>
      <c r="Q2420">
        <v>336796.38570599997</v>
      </c>
      <c r="R2420">
        <v>3063545.6091399998</v>
      </c>
      <c r="S2420">
        <v>336815.15169999999</v>
      </c>
      <c r="T2420">
        <v>3063541.0654000002</v>
      </c>
      <c r="U2420">
        <v>1.9307999999999999E-2</v>
      </c>
    </row>
    <row r="2421" spans="1:21" x14ac:dyDescent="0.25">
      <c r="A2421">
        <v>2419</v>
      </c>
      <c r="B2421" t="s">
        <v>24</v>
      </c>
      <c r="C2421" t="s">
        <v>60</v>
      </c>
      <c r="D2421" t="s">
        <v>61</v>
      </c>
      <c r="E2421">
        <v>11</v>
      </c>
      <c r="F2421" t="s">
        <v>37</v>
      </c>
      <c r="G2421">
        <v>100</v>
      </c>
      <c r="H2421" t="s">
        <v>27</v>
      </c>
      <c r="I2421" t="s">
        <v>38</v>
      </c>
      <c r="J2421" t="s">
        <v>59</v>
      </c>
      <c r="K2421" t="s">
        <v>30</v>
      </c>
      <c r="L2421" t="s">
        <v>31</v>
      </c>
      <c r="M2421">
        <v>3</v>
      </c>
      <c r="N2421" t="s">
        <v>32</v>
      </c>
      <c r="O2421" t="s">
        <v>33</v>
      </c>
      <c r="P2421">
        <v>17.670500000000001</v>
      </c>
      <c r="Q2421">
        <v>336779.21149199997</v>
      </c>
      <c r="R2421">
        <v>3063549.7674699998</v>
      </c>
      <c r="S2421">
        <v>336796.38570599997</v>
      </c>
      <c r="T2421">
        <v>3063545.6091399998</v>
      </c>
      <c r="U2421">
        <v>1.7670000000000002E-2</v>
      </c>
    </row>
    <row r="2422" spans="1:21" x14ac:dyDescent="0.25">
      <c r="A2422">
        <v>2420</v>
      </c>
      <c r="B2422" t="s">
        <v>24</v>
      </c>
      <c r="C2422" t="s">
        <v>60</v>
      </c>
      <c r="D2422" t="s">
        <v>61</v>
      </c>
      <c r="E2422">
        <v>11</v>
      </c>
      <c r="F2422" t="s">
        <v>37</v>
      </c>
      <c r="G2422">
        <v>100</v>
      </c>
      <c r="H2422" t="s">
        <v>27</v>
      </c>
      <c r="I2422" t="s">
        <v>38</v>
      </c>
      <c r="J2422" t="s">
        <v>59</v>
      </c>
      <c r="K2422" t="s">
        <v>30</v>
      </c>
      <c r="L2422" t="s">
        <v>31</v>
      </c>
      <c r="M2422">
        <v>3</v>
      </c>
      <c r="N2422" t="s">
        <v>32</v>
      </c>
      <c r="O2422" t="s">
        <v>33</v>
      </c>
      <c r="P2422">
        <v>8.0473499999999998</v>
      </c>
      <c r="Q2422">
        <v>336815.15169999999</v>
      </c>
      <c r="R2422">
        <v>3063541.0654000002</v>
      </c>
      <c r="S2422">
        <v>336822.91876700002</v>
      </c>
      <c r="T2422">
        <v>3063538.9600300002</v>
      </c>
      <c r="U2422">
        <v>8.0470000000000003E-3</v>
      </c>
    </row>
    <row r="2423" spans="1:21" x14ac:dyDescent="0.25">
      <c r="A2423">
        <v>2421</v>
      </c>
      <c r="B2423" t="s">
        <v>24</v>
      </c>
      <c r="C2423" t="s">
        <v>60</v>
      </c>
      <c r="D2423" t="s">
        <v>61</v>
      </c>
      <c r="E2423">
        <v>11</v>
      </c>
      <c r="F2423" t="s">
        <v>37</v>
      </c>
      <c r="G2423">
        <v>100</v>
      </c>
      <c r="H2423" t="s">
        <v>27</v>
      </c>
      <c r="I2423" t="s">
        <v>38</v>
      </c>
      <c r="J2423" t="s">
        <v>59</v>
      </c>
      <c r="K2423" t="s">
        <v>30</v>
      </c>
      <c r="L2423" t="s">
        <v>31</v>
      </c>
      <c r="M2423">
        <v>3</v>
      </c>
      <c r="N2423" t="s">
        <v>32</v>
      </c>
      <c r="O2423" t="s">
        <v>33</v>
      </c>
      <c r="P2423">
        <v>0.26502399999999998</v>
      </c>
      <c r="Q2423">
        <v>336836.05140699999</v>
      </c>
      <c r="R2423">
        <v>3063535.4002399999</v>
      </c>
      <c r="S2423">
        <v>336836.30719999998</v>
      </c>
      <c r="T2423">
        <v>3063535.3308999999</v>
      </c>
      <c r="U2423">
        <v>2.6499999999999999E-4</v>
      </c>
    </row>
    <row r="2424" spans="1:21" x14ac:dyDescent="0.25">
      <c r="A2424">
        <v>2422</v>
      </c>
      <c r="B2424" t="s">
        <v>24</v>
      </c>
      <c r="C2424" t="s">
        <v>60</v>
      </c>
      <c r="D2424" t="s">
        <v>61</v>
      </c>
      <c r="E2424">
        <v>11</v>
      </c>
      <c r="F2424" t="s">
        <v>37</v>
      </c>
      <c r="G2424">
        <v>100</v>
      </c>
      <c r="H2424" t="s">
        <v>27</v>
      </c>
      <c r="I2424" t="s">
        <v>38</v>
      </c>
      <c r="J2424" t="s">
        <v>59</v>
      </c>
      <c r="K2424" t="s">
        <v>30</v>
      </c>
      <c r="L2424" t="s">
        <v>31</v>
      </c>
      <c r="M2424">
        <v>3</v>
      </c>
      <c r="N2424" t="s">
        <v>32</v>
      </c>
      <c r="O2424" t="s">
        <v>33</v>
      </c>
      <c r="P2424">
        <v>13.6066</v>
      </c>
      <c r="Q2424">
        <v>336822.91876700002</v>
      </c>
      <c r="R2424">
        <v>3063538.9600300002</v>
      </c>
      <c r="S2424">
        <v>336836.05140699999</v>
      </c>
      <c r="T2424">
        <v>3063535.4002399999</v>
      </c>
      <c r="U2424">
        <v>1.3606999999999999E-2</v>
      </c>
    </row>
    <row r="2425" spans="1:21" x14ac:dyDescent="0.25">
      <c r="A2425">
        <v>2423</v>
      </c>
      <c r="B2425" t="s">
        <v>24</v>
      </c>
      <c r="C2425" t="s">
        <v>60</v>
      </c>
      <c r="D2425" t="s">
        <v>61</v>
      </c>
      <c r="E2425">
        <v>11</v>
      </c>
      <c r="F2425" t="s">
        <v>37</v>
      </c>
      <c r="G2425">
        <v>100</v>
      </c>
      <c r="H2425" t="s">
        <v>27</v>
      </c>
      <c r="I2425" t="s">
        <v>38</v>
      </c>
      <c r="J2425" t="s">
        <v>59</v>
      </c>
      <c r="K2425" t="s">
        <v>30</v>
      </c>
      <c r="L2425" t="s">
        <v>31</v>
      </c>
      <c r="M2425">
        <v>3</v>
      </c>
      <c r="N2425" t="s">
        <v>32</v>
      </c>
      <c r="O2425" t="s">
        <v>33</v>
      </c>
      <c r="P2425">
        <v>15.6288</v>
      </c>
      <c r="Q2425">
        <v>336836.30719999998</v>
      </c>
      <c r="R2425">
        <v>3063535.3308999999</v>
      </c>
      <c r="S2425">
        <v>336851.391695</v>
      </c>
      <c r="T2425">
        <v>3063531.2421200001</v>
      </c>
      <c r="U2425">
        <v>1.5629000000000001E-2</v>
      </c>
    </row>
    <row r="2426" spans="1:21" x14ac:dyDescent="0.25">
      <c r="A2426">
        <v>2424</v>
      </c>
      <c r="B2426" t="s">
        <v>24</v>
      </c>
      <c r="C2426" t="s">
        <v>60</v>
      </c>
      <c r="D2426" t="s">
        <v>61</v>
      </c>
      <c r="E2426">
        <v>11</v>
      </c>
      <c r="F2426" t="s">
        <v>37</v>
      </c>
      <c r="G2426">
        <v>100</v>
      </c>
      <c r="H2426" t="s">
        <v>27</v>
      </c>
      <c r="I2426" t="s">
        <v>38</v>
      </c>
      <c r="J2426" t="s">
        <v>59</v>
      </c>
      <c r="K2426" t="s">
        <v>30</v>
      </c>
      <c r="L2426" t="s">
        <v>31</v>
      </c>
      <c r="M2426">
        <v>3</v>
      </c>
      <c r="N2426" t="s">
        <v>32</v>
      </c>
      <c r="O2426" t="s">
        <v>33</v>
      </c>
      <c r="P2426">
        <v>35.876899999999999</v>
      </c>
      <c r="Q2426">
        <v>336851.391695</v>
      </c>
      <c r="R2426">
        <v>3063531.2421200001</v>
      </c>
      <c r="S2426">
        <v>336886.01901699998</v>
      </c>
      <c r="T2426">
        <v>3063521.8561</v>
      </c>
      <c r="U2426">
        <v>3.5876999999999999E-2</v>
      </c>
    </row>
    <row r="2427" spans="1:21" x14ac:dyDescent="0.25">
      <c r="A2427">
        <v>2425</v>
      </c>
      <c r="B2427" t="s">
        <v>24</v>
      </c>
      <c r="C2427" t="s">
        <v>60</v>
      </c>
      <c r="D2427" t="s">
        <v>61</v>
      </c>
      <c r="E2427">
        <v>11</v>
      </c>
      <c r="F2427" t="s">
        <v>37</v>
      </c>
      <c r="G2427">
        <v>100</v>
      </c>
      <c r="H2427" t="s">
        <v>27</v>
      </c>
      <c r="I2427" t="s">
        <v>38</v>
      </c>
      <c r="J2427" t="s">
        <v>59</v>
      </c>
      <c r="K2427" t="s">
        <v>30</v>
      </c>
      <c r="L2427" t="s">
        <v>31</v>
      </c>
      <c r="M2427">
        <v>3</v>
      </c>
      <c r="N2427" t="s">
        <v>32</v>
      </c>
      <c r="O2427" t="s">
        <v>33</v>
      </c>
      <c r="P2427">
        <v>3.97851</v>
      </c>
      <c r="Q2427">
        <v>336938.82965700002</v>
      </c>
      <c r="R2427">
        <v>3063507.5413500001</v>
      </c>
      <c r="S2427">
        <v>336942.66960000002</v>
      </c>
      <c r="T2427">
        <v>3063506.5005000001</v>
      </c>
      <c r="U2427">
        <v>3.9789999999999999E-3</v>
      </c>
    </row>
    <row r="2428" spans="1:21" x14ac:dyDescent="0.25">
      <c r="A2428">
        <v>2426</v>
      </c>
      <c r="B2428" t="s">
        <v>24</v>
      </c>
      <c r="C2428" t="s">
        <v>60</v>
      </c>
      <c r="D2428" t="s">
        <v>61</v>
      </c>
      <c r="E2428">
        <v>11</v>
      </c>
      <c r="F2428" t="s">
        <v>37</v>
      </c>
      <c r="G2428">
        <v>100</v>
      </c>
      <c r="H2428" t="s">
        <v>27</v>
      </c>
      <c r="I2428" t="s">
        <v>38</v>
      </c>
      <c r="J2428" t="s">
        <v>59</v>
      </c>
      <c r="K2428" t="s">
        <v>30</v>
      </c>
      <c r="L2428" t="s">
        <v>31</v>
      </c>
      <c r="M2428">
        <v>3</v>
      </c>
      <c r="N2428" t="s">
        <v>32</v>
      </c>
      <c r="O2428" t="s">
        <v>33</v>
      </c>
      <c r="P2428">
        <v>28.328499999999998</v>
      </c>
      <c r="Q2428">
        <v>336911.48774700001</v>
      </c>
      <c r="R2428">
        <v>3063514.9526</v>
      </c>
      <c r="S2428">
        <v>336938.82965700002</v>
      </c>
      <c r="T2428">
        <v>3063507.5413500001</v>
      </c>
      <c r="U2428">
        <v>2.8329E-2</v>
      </c>
    </row>
    <row r="2429" spans="1:21" x14ac:dyDescent="0.25">
      <c r="A2429">
        <v>2427</v>
      </c>
      <c r="B2429" t="s">
        <v>24</v>
      </c>
      <c r="C2429" t="s">
        <v>60</v>
      </c>
      <c r="D2429" t="s">
        <v>61</v>
      </c>
      <c r="E2429">
        <v>11</v>
      </c>
      <c r="F2429" t="s">
        <v>37</v>
      </c>
      <c r="G2429">
        <v>100</v>
      </c>
      <c r="H2429" t="s">
        <v>27</v>
      </c>
      <c r="I2429" t="s">
        <v>38</v>
      </c>
      <c r="J2429" t="s">
        <v>59</v>
      </c>
      <c r="K2429" t="s">
        <v>30</v>
      </c>
      <c r="L2429" t="s">
        <v>31</v>
      </c>
      <c r="M2429">
        <v>3</v>
      </c>
      <c r="N2429" t="s">
        <v>32</v>
      </c>
      <c r="O2429" t="s">
        <v>33</v>
      </c>
      <c r="P2429">
        <v>26.387799999999999</v>
      </c>
      <c r="Q2429">
        <v>336886.01901699998</v>
      </c>
      <c r="R2429">
        <v>3063521.8561</v>
      </c>
      <c r="S2429">
        <v>336911.48774700001</v>
      </c>
      <c r="T2429">
        <v>3063514.9526</v>
      </c>
      <c r="U2429">
        <v>2.6388000000000002E-2</v>
      </c>
    </row>
    <row r="2430" spans="1:21" x14ac:dyDescent="0.25">
      <c r="A2430">
        <v>2428</v>
      </c>
      <c r="B2430" t="s">
        <v>24</v>
      </c>
      <c r="C2430" t="s">
        <v>60</v>
      </c>
      <c r="D2430" t="s">
        <v>61</v>
      </c>
      <c r="E2430">
        <v>11</v>
      </c>
      <c r="F2430" t="s">
        <v>37</v>
      </c>
      <c r="G2430">
        <v>100</v>
      </c>
      <c r="H2430" t="s">
        <v>27</v>
      </c>
      <c r="I2430" t="s">
        <v>38</v>
      </c>
      <c r="J2430" t="s">
        <v>59</v>
      </c>
      <c r="K2430" t="s">
        <v>30</v>
      </c>
      <c r="L2430" t="s">
        <v>31</v>
      </c>
      <c r="M2430">
        <v>3</v>
      </c>
      <c r="N2430" t="s">
        <v>32</v>
      </c>
      <c r="O2430" t="s">
        <v>33</v>
      </c>
      <c r="P2430">
        <v>17.906600000000001</v>
      </c>
      <c r="Q2430">
        <v>336942.66960000002</v>
      </c>
      <c r="R2430">
        <v>3063506.5005000001</v>
      </c>
      <c r="S2430">
        <v>336960.05269099999</v>
      </c>
      <c r="T2430">
        <v>3063502.2023399998</v>
      </c>
      <c r="U2430">
        <v>1.7906999999999999E-2</v>
      </c>
    </row>
    <row r="2431" spans="1:21" x14ac:dyDescent="0.25">
      <c r="A2431">
        <v>2429</v>
      </c>
      <c r="B2431" t="s">
        <v>24</v>
      </c>
      <c r="C2431" t="s">
        <v>60</v>
      </c>
      <c r="D2431" t="s">
        <v>61</v>
      </c>
      <c r="E2431">
        <v>11</v>
      </c>
      <c r="F2431" t="s">
        <v>37</v>
      </c>
      <c r="G2431">
        <v>100</v>
      </c>
      <c r="H2431" t="s">
        <v>27</v>
      </c>
      <c r="I2431" t="s">
        <v>38</v>
      </c>
      <c r="J2431" t="s">
        <v>59</v>
      </c>
      <c r="K2431" t="s">
        <v>30</v>
      </c>
      <c r="L2431" t="s">
        <v>31</v>
      </c>
      <c r="M2431">
        <v>3</v>
      </c>
      <c r="N2431" t="s">
        <v>32</v>
      </c>
      <c r="O2431" t="s">
        <v>33</v>
      </c>
      <c r="P2431">
        <v>8.2784700000000004</v>
      </c>
      <c r="Q2431">
        <v>336983.80505000002</v>
      </c>
      <c r="R2431">
        <v>3063496.3292999999</v>
      </c>
      <c r="S2431">
        <v>336991.84149999998</v>
      </c>
      <c r="T2431">
        <v>3063494.3421999998</v>
      </c>
      <c r="U2431">
        <v>8.2780000000000006E-3</v>
      </c>
    </row>
    <row r="2432" spans="1:21" x14ac:dyDescent="0.25">
      <c r="A2432">
        <v>2430</v>
      </c>
      <c r="B2432" t="s">
        <v>24</v>
      </c>
      <c r="C2432" t="s">
        <v>60</v>
      </c>
      <c r="D2432" t="s">
        <v>61</v>
      </c>
      <c r="E2432">
        <v>11</v>
      </c>
      <c r="F2432" t="s">
        <v>37</v>
      </c>
      <c r="G2432">
        <v>100</v>
      </c>
      <c r="H2432" t="s">
        <v>27</v>
      </c>
      <c r="I2432" t="s">
        <v>38</v>
      </c>
      <c r="J2432" t="s">
        <v>59</v>
      </c>
      <c r="K2432" t="s">
        <v>30</v>
      </c>
      <c r="L2432" t="s">
        <v>31</v>
      </c>
      <c r="M2432">
        <v>3</v>
      </c>
      <c r="N2432" t="s">
        <v>32</v>
      </c>
      <c r="O2432" t="s">
        <v>33</v>
      </c>
      <c r="P2432">
        <v>24.467700000000001</v>
      </c>
      <c r="Q2432">
        <v>336960.05269099999</v>
      </c>
      <c r="R2432">
        <v>3063502.2023399998</v>
      </c>
      <c r="S2432">
        <v>336983.80505000002</v>
      </c>
      <c r="T2432">
        <v>3063496.3292999999</v>
      </c>
      <c r="U2432">
        <v>2.4468E-2</v>
      </c>
    </row>
    <row r="2433" spans="1:21" x14ac:dyDescent="0.25">
      <c r="A2433">
        <v>2431</v>
      </c>
      <c r="B2433" t="s">
        <v>24</v>
      </c>
      <c r="C2433" t="s">
        <v>60</v>
      </c>
      <c r="D2433" t="s">
        <v>61</v>
      </c>
      <c r="E2433">
        <v>11</v>
      </c>
      <c r="F2433" t="s">
        <v>37</v>
      </c>
      <c r="G2433">
        <v>100</v>
      </c>
      <c r="H2433" t="s">
        <v>27</v>
      </c>
      <c r="I2433" t="s">
        <v>38</v>
      </c>
      <c r="J2433" t="s">
        <v>59</v>
      </c>
      <c r="K2433" t="s">
        <v>30</v>
      </c>
      <c r="L2433" t="s">
        <v>31</v>
      </c>
      <c r="M2433">
        <v>3</v>
      </c>
      <c r="N2433" t="s">
        <v>32</v>
      </c>
      <c r="O2433" t="s">
        <v>33</v>
      </c>
      <c r="P2433">
        <v>21.855899999999998</v>
      </c>
      <c r="Q2433">
        <v>336991.84149999998</v>
      </c>
      <c r="R2433">
        <v>3063494.3421999998</v>
      </c>
      <c r="S2433">
        <v>337013.62417800003</v>
      </c>
      <c r="T2433">
        <v>3063492.55418</v>
      </c>
      <c r="U2433">
        <v>2.1856E-2</v>
      </c>
    </row>
    <row r="2434" spans="1:21" x14ac:dyDescent="0.25">
      <c r="A2434">
        <v>2432</v>
      </c>
      <c r="B2434" t="s">
        <v>24</v>
      </c>
      <c r="C2434" t="s">
        <v>60</v>
      </c>
      <c r="D2434" t="s">
        <v>61</v>
      </c>
      <c r="E2434">
        <v>11</v>
      </c>
      <c r="F2434" t="s">
        <v>37</v>
      </c>
      <c r="G2434">
        <v>100</v>
      </c>
      <c r="H2434" t="s">
        <v>27</v>
      </c>
      <c r="I2434" t="s">
        <v>38</v>
      </c>
      <c r="J2434" t="s">
        <v>59</v>
      </c>
      <c r="K2434" t="s">
        <v>30</v>
      </c>
      <c r="L2434" t="s">
        <v>31</v>
      </c>
      <c r="M2434">
        <v>3</v>
      </c>
      <c r="N2434" t="s">
        <v>32</v>
      </c>
      <c r="O2434" t="s">
        <v>33</v>
      </c>
      <c r="P2434">
        <v>4.3056400000000004</v>
      </c>
      <c r="Q2434">
        <v>337035.38759</v>
      </c>
      <c r="R2434">
        <v>3063490.76774</v>
      </c>
      <c r="S2434">
        <v>337039.67879999999</v>
      </c>
      <c r="T2434">
        <v>3063490.4155000001</v>
      </c>
      <c r="U2434">
        <v>4.3059999999999999E-3</v>
      </c>
    </row>
    <row r="2435" spans="1:21" x14ac:dyDescent="0.25">
      <c r="A2435">
        <v>2433</v>
      </c>
      <c r="B2435" t="s">
        <v>24</v>
      </c>
      <c r="C2435" t="s">
        <v>60</v>
      </c>
      <c r="D2435" t="s">
        <v>61</v>
      </c>
      <c r="E2435">
        <v>11</v>
      </c>
      <c r="F2435" t="s">
        <v>37</v>
      </c>
      <c r="G2435">
        <v>100</v>
      </c>
      <c r="H2435" t="s">
        <v>27</v>
      </c>
      <c r="I2435" t="s">
        <v>38</v>
      </c>
      <c r="J2435" t="s">
        <v>59</v>
      </c>
      <c r="K2435" t="s">
        <v>30</v>
      </c>
      <c r="L2435" t="s">
        <v>31</v>
      </c>
      <c r="M2435">
        <v>3</v>
      </c>
      <c r="N2435" t="s">
        <v>32</v>
      </c>
      <c r="O2435" t="s">
        <v>33</v>
      </c>
      <c r="P2435">
        <v>21.836600000000001</v>
      </c>
      <c r="Q2435">
        <v>337013.62417800003</v>
      </c>
      <c r="R2435">
        <v>3063492.55418</v>
      </c>
      <c r="S2435">
        <v>337035.38759</v>
      </c>
      <c r="T2435">
        <v>3063490.76774</v>
      </c>
      <c r="U2435">
        <v>2.1836999999999999E-2</v>
      </c>
    </row>
    <row r="2436" spans="1:21" x14ac:dyDescent="0.25">
      <c r="A2436">
        <v>2434</v>
      </c>
      <c r="B2436" t="s">
        <v>24</v>
      </c>
      <c r="C2436" t="s">
        <v>60</v>
      </c>
      <c r="D2436" t="s">
        <v>61</v>
      </c>
      <c r="E2436">
        <v>11</v>
      </c>
      <c r="F2436" t="s">
        <v>37</v>
      </c>
      <c r="G2436">
        <v>100</v>
      </c>
      <c r="H2436" t="s">
        <v>27</v>
      </c>
      <c r="I2436" t="s">
        <v>38</v>
      </c>
      <c r="J2436" t="s">
        <v>59</v>
      </c>
      <c r="K2436" t="s">
        <v>30</v>
      </c>
      <c r="L2436" t="s">
        <v>31</v>
      </c>
      <c r="M2436">
        <v>3</v>
      </c>
      <c r="N2436" t="s">
        <v>32</v>
      </c>
      <c r="O2436" t="s">
        <v>33</v>
      </c>
      <c r="P2436">
        <v>15.5107</v>
      </c>
      <c r="Q2436">
        <v>337039.67879999999</v>
      </c>
      <c r="R2436">
        <v>3063490.4155000001</v>
      </c>
      <c r="S2436">
        <v>337055.03256600001</v>
      </c>
      <c r="T2436">
        <v>3063492.6166099999</v>
      </c>
      <c r="U2436">
        <v>1.5511E-2</v>
      </c>
    </row>
    <row r="2437" spans="1:21" x14ac:dyDescent="0.25">
      <c r="A2437">
        <v>2435</v>
      </c>
      <c r="B2437" t="s">
        <v>24</v>
      </c>
      <c r="C2437" t="s">
        <v>60</v>
      </c>
      <c r="D2437" t="s">
        <v>61</v>
      </c>
      <c r="E2437">
        <v>11</v>
      </c>
      <c r="F2437" t="s">
        <v>37</v>
      </c>
      <c r="G2437">
        <v>100</v>
      </c>
      <c r="H2437" t="s">
        <v>27</v>
      </c>
      <c r="I2437" t="s">
        <v>38</v>
      </c>
      <c r="J2437" t="s">
        <v>59</v>
      </c>
      <c r="K2437" t="s">
        <v>30</v>
      </c>
      <c r="L2437" t="s">
        <v>31</v>
      </c>
      <c r="M2437">
        <v>3</v>
      </c>
      <c r="N2437" t="s">
        <v>32</v>
      </c>
      <c r="O2437" t="s">
        <v>33</v>
      </c>
      <c r="P2437">
        <v>3.0742500000000001</v>
      </c>
      <c r="Q2437">
        <v>337083.79056400002</v>
      </c>
      <c r="R2437">
        <v>3063496.7393399999</v>
      </c>
      <c r="S2437">
        <v>337086.83370000002</v>
      </c>
      <c r="T2437">
        <v>3063497.1756000002</v>
      </c>
      <c r="U2437">
        <v>3.0739999999999999E-3</v>
      </c>
    </row>
    <row r="2438" spans="1:21" x14ac:dyDescent="0.25">
      <c r="A2438">
        <v>2436</v>
      </c>
      <c r="B2438" t="s">
        <v>24</v>
      </c>
      <c r="C2438" t="s">
        <v>60</v>
      </c>
      <c r="D2438" t="s">
        <v>61</v>
      </c>
      <c r="E2438">
        <v>11</v>
      </c>
      <c r="F2438" t="s">
        <v>37</v>
      </c>
      <c r="G2438">
        <v>100</v>
      </c>
      <c r="H2438" t="s">
        <v>27</v>
      </c>
      <c r="I2438" t="s">
        <v>38</v>
      </c>
      <c r="J2438" t="s">
        <v>59</v>
      </c>
      <c r="K2438" t="s">
        <v>30</v>
      </c>
      <c r="L2438" t="s">
        <v>31</v>
      </c>
      <c r="M2438">
        <v>3</v>
      </c>
      <c r="N2438" t="s">
        <v>32</v>
      </c>
      <c r="O2438" t="s">
        <v>33</v>
      </c>
      <c r="P2438">
        <v>29.052</v>
      </c>
      <c r="Q2438">
        <v>337055.03256600001</v>
      </c>
      <c r="R2438">
        <v>3063492.6166099999</v>
      </c>
      <c r="S2438">
        <v>337083.79056400002</v>
      </c>
      <c r="T2438">
        <v>3063496.7393399999</v>
      </c>
      <c r="U2438">
        <v>2.9052000000000001E-2</v>
      </c>
    </row>
    <row r="2439" spans="1:21" x14ac:dyDescent="0.25">
      <c r="A2439">
        <v>2437</v>
      </c>
      <c r="B2439" t="s">
        <v>24</v>
      </c>
      <c r="C2439" t="s">
        <v>60</v>
      </c>
      <c r="D2439" t="s">
        <v>61</v>
      </c>
      <c r="E2439">
        <v>11</v>
      </c>
      <c r="F2439" t="s">
        <v>37</v>
      </c>
      <c r="G2439">
        <v>100</v>
      </c>
      <c r="H2439" t="s">
        <v>27</v>
      </c>
      <c r="I2439" t="s">
        <v>38</v>
      </c>
      <c r="J2439" t="s">
        <v>59</v>
      </c>
      <c r="K2439" t="s">
        <v>30</v>
      </c>
      <c r="L2439" t="s">
        <v>31</v>
      </c>
      <c r="M2439">
        <v>3</v>
      </c>
      <c r="N2439" t="s">
        <v>32</v>
      </c>
      <c r="O2439" t="s">
        <v>33</v>
      </c>
      <c r="P2439">
        <v>21.107900000000001</v>
      </c>
      <c r="Q2439">
        <v>337086.83370000002</v>
      </c>
      <c r="R2439">
        <v>3063497.1756000002</v>
      </c>
      <c r="S2439">
        <v>337107.38414099999</v>
      </c>
      <c r="T2439">
        <v>3063501.9947799998</v>
      </c>
      <c r="U2439">
        <v>2.1107999999999998E-2</v>
      </c>
    </row>
    <row r="2440" spans="1:21" x14ac:dyDescent="0.25">
      <c r="A2440">
        <v>2438</v>
      </c>
      <c r="B2440" t="s">
        <v>24</v>
      </c>
      <c r="C2440" t="s">
        <v>60</v>
      </c>
      <c r="D2440" t="s">
        <v>61</v>
      </c>
      <c r="E2440">
        <v>11</v>
      </c>
      <c r="F2440" t="s">
        <v>37</v>
      </c>
      <c r="G2440">
        <v>100</v>
      </c>
      <c r="H2440" t="s">
        <v>27</v>
      </c>
      <c r="I2440" t="s">
        <v>38</v>
      </c>
      <c r="J2440" t="s">
        <v>59</v>
      </c>
      <c r="K2440" t="s">
        <v>30</v>
      </c>
      <c r="L2440" t="s">
        <v>31</v>
      </c>
      <c r="M2440">
        <v>3</v>
      </c>
      <c r="N2440" t="s">
        <v>32</v>
      </c>
      <c r="O2440" t="s">
        <v>33</v>
      </c>
      <c r="P2440">
        <v>0.30135299999999998</v>
      </c>
      <c r="Q2440">
        <v>337129.61150599999</v>
      </c>
      <c r="R2440">
        <v>3063507.2072000001</v>
      </c>
      <c r="S2440">
        <v>337129.90490000002</v>
      </c>
      <c r="T2440">
        <v>3063507.2760000001</v>
      </c>
      <c r="U2440">
        <v>3.01E-4</v>
      </c>
    </row>
    <row r="2441" spans="1:21" x14ac:dyDescent="0.25">
      <c r="A2441">
        <v>2439</v>
      </c>
      <c r="B2441" t="s">
        <v>24</v>
      </c>
      <c r="C2441" t="s">
        <v>60</v>
      </c>
      <c r="D2441" t="s">
        <v>61</v>
      </c>
      <c r="E2441">
        <v>11</v>
      </c>
      <c r="F2441" t="s">
        <v>37</v>
      </c>
      <c r="G2441">
        <v>100</v>
      </c>
      <c r="H2441" t="s">
        <v>27</v>
      </c>
      <c r="I2441" t="s">
        <v>38</v>
      </c>
      <c r="J2441" t="s">
        <v>59</v>
      </c>
      <c r="K2441" t="s">
        <v>30</v>
      </c>
      <c r="L2441" t="s">
        <v>31</v>
      </c>
      <c r="M2441">
        <v>3</v>
      </c>
      <c r="N2441" t="s">
        <v>32</v>
      </c>
      <c r="O2441" t="s">
        <v>33</v>
      </c>
      <c r="P2441">
        <v>22.830400000000001</v>
      </c>
      <c r="Q2441">
        <v>337107.38414099999</v>
      </c>
      <c r="R2441">
        <v>3063501.9947799998</v>
      </c>
      <c r="S2441">
        <v>337129.61150599999</v>
      </c>
      <c r="T2441">
        <v>3063507.2072000001</v>
      </c>
      <c r="U2441">
        <v>2.283E-2</v>
      </c>
    </row>
    <row r="2442" spans="1:21" x14ac:dyDescent="0.25">
      <c r="A2442">
        <v>2440</v>
      </c>
      <c r="B2442" t="s">
        <v>24</v>
      </c>
      <c r="C2442" t="s">
        <v>60</v>
      </c>
      <c r="D2442" t="s">
        <v>61</v>
      </c>
      <c r="E2442">
        <v>11</v>
      </c>
      <c r="F2442" t="s">
        <v>37</v>
      </c>
      <c r="G2442">
        <v>100</v>
      </c>
      <c r="H2442" t="s">
        <v>27</v>
      </c>
      <c r="I2442" t="s">
        <v>38</v>
      </c>
      <c r="J2442" t="s">
        <v>59</v>
      </c>
      <c r="K2442" t="s">
        <v>30</v>
      </c>
      <c r="L2442" t="s">
        <v>31</v>
      </c>
      <c r="M2442">
        <v>3</v>
      </c>
      <c r="N2442" t="s">
        <v>32</v>
      </c>
      <c r="O2442" t="s">
        <v>33</v>
      </c>
      <c r="P2442">
        <v>21.248799999999999</v>
      </c>
      <c r="Q2442">
        <v>337129.90490000002</v>
      </c>
      <c r="R2442">
        <v>3063507.2760000001</v>
      </c>
      <c r="S2442">
        <v>337150.26956099999</v>
      </c>
      <c r="T2442">
        <v>3063513.34149</v>
      </c>
      <c r="U2442">
        <v>2.1249000000000001E-2</v>
      </c>
    </row>
    <row r="2443" spans="1:21" x14ac:dyDescent="0.25">
      <c r="A2443">
        <v>2441</v>
      </c>
      <c r="B2443" t="s">
        <v>24</v>
      </c>
      <c r="C2443" t="s">
        <v>60</v>
      </c>
      <c r="D2443" t="s">
        <v>61</v>
      </c>
      <c r="E2443">
        <v>11</v>
      </c>
      <c r="F2443" t="s">
        <v>37</v>
      </c>
      <c r="G2443">
        <v>100</v>
      </c>
      <c r="H2443" t="s">
        <v>27</v>
      </c>
      <c r="I2443" t="s">
        <v>38</v>
      </c>
      <c r="J2443" t="s">
        <v>59</v>
      </c>
      <c r="K2443" t="s">
        <v>30</v>
      </c>
      <c r="L2443" t="s">
        <v>31</v>
      </c>
      <c r="M2443">
        <v>3</v>
      </c>
      <c r="N2443" t="s">
        <v>32</v>
      </c>
      <c r="O2443" t="s">
        <v>33</v>
      </c>
      <c r="P2443">
        <v>20.054200000000002</v>
      </c>
      <c r="Q2443">
        <v>337150.26956099999</v>
      </c>
      <c r="R2443">
        <v>3063513.34149</v>
      </c>
      <c r="S2443">
        <v>337169.48940000002</v>
      </c>
      <c r="T2443">
        <v>3063519.0660000001</v>
      </c>
      <c r="U2443">
        <v>2.0053999999999999E-2</v>
      </c>
    </row>
    <row r="2444" spans="1:21" x14ac:dyDescent="0.25">
      <c r="A2444">
        <v>2442</v>
      </c>
      <c r="B2444" t="s">
        <v>24</v>
      </c>
      <c r="C2444" t="s">
        <v>60</v>
      </c>
      <c r="D2444" t="s">
        <v>61</v>
      </c>
      <c r="E2444">
        <v>11</v>
      </c>
      <c r="F2444" t="s">
        <v>37</v>
      </c>
      <c r="G2444">
        <v>100</v>
      </c>
      <c r="H2444" t="s">
        <v>27</v>
      </c>
      <c r="I2444" t="s">
        <v>38</v>
      </c>
      <c r="J2444" t="s">
        <v>59</v>
      </c>
      <c r="K2444" t="s">
        <v>30</v>
      </c>
      <c r="L2444" t="s">
        <v>31</v>
      </c>
      <c r="M2444">
        <v>3</v>
      </c>
      <c r="N2444" t="s">
        <v>32</v>
      </c>
      <c r="O2444" t="s">
        <v>33</v>
      </c>
      <c r="P2444">
        <v>3.41445</v>
      </c>
      <c r="Q2444">
        <v>337169.48940000002</v>
      </c>
      <c r="R2444">
        <v>3063519.0660000001</v>
      </c>
      <c r="S2444">
        <v>337172.64798200002</v>
      </c>
      <c r="T2444">
        <v>3063520.3628600002</v>
      </c>
      <c r="U2444">
        <v>3.4139999999999999E-3</v>
      </c>
    </row>
    <row r="2445" spans="1:21" x14ac:dyDescent="0.25">
      <c r="A2445">
        <v>2443</v>
      </c>
      <c r="B2445" t="s">
        <v>24</v>
      </c>
      <c r="C2445" t="s">
        <v>60</v>
      </c>
      <c r="D2445" t="s">
        <v>61</v>
      </c>
      <c r="E2445">
        <v>11</v>
      </c>
      <c r="F2445" t="s">
        <v>37</v>
      </c>
      <c r="G2445">
        <v>100</v>
      </c>
      <c r="H2445" t="s">
        <v>27</v>
      </c>
      <c r="I2445" t="s">
        <v>38</v>
      </c>
      <c r="J2445" t="s">
        <v>59</v>
      </c>
      <c r="K2445" t="s">
        <v>30</v>
      </c>
      <c r="L2445" t="s">
        <v>31</v>
      </c>
      <c r="M2445">
        <v>3</v>
      </c>
      <c r="N2445" t="s">
        <v>32</v>
      </c>
      <c r="O2445" t="s">
        <v>33</v>
      </c>
      <c r="P2445">
        <v>7.5728600000000004</v>
      </c>
      <c r="Q2445">
        <v>337197.35453200003</v>
      </c>
      <c r="R2445">
        <v>3063530.5069200001</v>
      </c>
      <c r="S2445">
        <v>337204.35989999998</v>
      </c>
      <c r="T2445">
        <v>3063533.3832</v>
      </c>
      <c r="U2445">
        <v>7.5729999999999999E-3</v>
      </c>
    </row>
    <row r="2446" spans="1:21" x14ac:dyDescent="0.25">
      <c r="A2446">
        <v>2444</v>
      </c>
      <c r="B2446" t="s">
        <v>24</v>
      </c>
      <c r="C2446" t="s">
        <v>60</v>
      </c>
      <c r="D2446" t="s">
        <v>61</v>
      </c>
      <c r="E2446">
        <v>11</v>
      </c>
      <c r="F2446" t="s">
        <v>37</v>
      </c>
      <c r="G2446">
        <v>100</v>
      </c>
      <c r="H2446" t="s">
        <v>27</v>
      </c>
      <c r="I2446" t="s">
        <v>38</v>
      </c>
      <c r="J2446" t="s">
        <v>59</v>
      </c>
      <c r="K2446" t="s">
        <v>30</v>
      </c>
      <c r="L2446" t="s">
        <v>31</v>
      </c>
      <c r="M2446">
        <v>3</v>
      </c>
      <c r="N2446" t="s">
        <v>32</v>
      </c>
      <c r="O2446" t="s">
        <v>33</v>
      </c>
      <c r="P2446">
        <v>26.707999999999998</v>
      </c>
      <c r="Q2446">
        <v>337172.64798200002</v>
      </c>
      <c r="R2446">
        <v>3063520.3628600002</v>
      </c>
      <c r="S2446">
        <v>337197.35453200003</v>
      </c>
      <c r="T2446">
        <v>3063530.5069200001</v>
      </c>
      <c r="U2446">
        <v>2.6707999999999999E-2</v>
      </c>
    </row>
    <row r="2447" spans="1:21" x14ac:dyDescent="0.25">
      <c r="A2447">
        <v>2445</v>
      </c>
      <c r="B2447" t="s">
        <v>24</v>
      </c>
      <c r="C2447" t="s">
        <v>60</v>
      </c>
      <c r="D2447" t="s">
        <v>61</v>
      </c>
      <c r="E2447">
        <v>11</v>
      </c>
      <c r="F2447" t="s">
        <v>37</v>
      </c>
      <c r="G2447">
        <v>100</v>
      </c>
      <c r="H2447" t="s">
        <v>27</v>
      </c>
      <c r="I2447" t="s">
        <v>38</v>
      </c>
      <c r="J2447" t="s">
        <v>59</v>
      </c>
      <c r="K2447" t="s">
        <v>30</v>
      </c>
      <c r="L2447" t="s">
        <v>31</v>
      </c>
      <c r="M2447">
        <v>3</v>
      </c>
      <c r="N2447" t="s">
        <v>32</v>
      </c>
      <c r="O2447" t="s">
        <v>33</v>
      </c>
      <c r="P2447">
        <v>16.720500000000001</v>
      </c>
      <c r="Q2447">
        <v>337204.35989999998</v>
      </c>
      <c r="R2447">
        <v>3063533.3832</v>
      </c>
      <c r="S2447">
        <v>337218.69760499999</v>
      </c>
      <c r="T2447">
        <v>3063541.9857899998</v>
      </c>
      <c r="U2447">
        <v>1.6719999999999999E-2</v>
      </c>
    </row>
    <row r="2448" spans="1:21" x14ac:dyDescent="0.25">
      <c r="A2448">
        <v>2446</v>
      </c>
      <c r="B2448" t="s">
        <v>24</v>
      </c>
      <c r="C2448" t="s">
        <v>60</v>
      </c>
      <c r="D2448" t="s">
        <v>61</v>
      </c>
      <c r="E2448">
        <v>11</v>
      </c>
      <c r="F2448" t="s">
        <v>37</v>
      </c>
      <c r="G2448">
        <v>100</v>
      </c>
      <c r="H2448" t="s">
        <v>27</v>
      </c>
      <c r="I2448" t="s">
        <v>38</v>
      </c>
      <c r="J2448" t="s">
        <v>59</v>
      </c>
      <c r="K2448" t="s">
        <v>30</v>
      </c>
      <c r="L2448" t="s">
        <v>31</v>
      </c>
      <c r="M2448">
        <v>3</v>
      </c>
      <c r="N2448" t="s">
        <v>32</v>
      </c>
      <c r="O2448" t="s">
        <v>33</v>
      </c>
      <c r="P2448">
        <v>19.195599999999999</v>
      </c>
      <c r="Q2448">
        <v>337218.69760499999</v>
      </c>
      <c r="R2448">
        <v>3063541.9857899998</v>
      </c>
      <c r="S2448">
        <v>337235.15769999998</v>
      </c>
      <c r="T2448">
        <v>3063551.8618000001</v>
      </c>
      <c r="U2448">
        <v>1.9196000000000001E-2</v>
      </c>
    </row>
    <row r="2449" spans="1:21" x14ac:dyDescent="0.25">
      <c r="A2449">
        <v>2447</v>
      </c>
      <c r="B2449" t="s">
        <v>24</v>
      </c>
      <c r="C2449" t="s">
        <v>60</v>
      </c>
      <c r="D2449" t="s">
        <v>61</v>
      </c>
      <c r="E2449">
        <v>11</v>
      </c>
      <c r="F2449" t="s">
        <v>37</v>
      </c>
      <c r="G2449">
        <v>100</v>
      </c>
      <c r="H2449" t="s">
        <v>27</v>
      </c>
      <c r="I2449" t="s">
        <v>38</v>
      </c>
      <c r="J2449" t="s">
        <v>59</v>
      </c>
      <c r="K2449" t="s">
        <v>30</v>
      </c>
      <c r="L2449" t="s">
        <v>31</v>
      </c>
      <c r="M2449">
        <v>3</v>
      </c>
      <c r="N2449" t="s">
        <v>32</v>
      </c>
      <c r="O2449" t="s">
        <v>33</v>
      </c>
      <c r="P2449">
        <v>4.3545699999999998</v>
      </c>
      <c r="Q2449">
        <v>337235.15769999998</v>
      </c>
      <c r="R2449">
        <v>3063551.8618000001</v>
      </c>
      <c r="S2449">
        <v>337238.49359700002</v>
      </c>
      <c r="T2449">
        <v>3063554.6607499998</v>
      </c>
      <c r="U2449">
        <v>4.3550000000000004E-3</v>
      </c>
    </row>
    <row r="2450" spans="1:21" x14ac:dyDescent="0.25">
      <c r="A2450">
        <v>2448</v>
      </c>
      <c r="B2450" t="s">
        <v>24</v>
      </c>
      <c r="C2450" t="s">
        <v>60</v>
      </c>
      <c r="D2450" t="s">
        <v>61</v>
      </c>
      <c r="E2450">
        <v>11</v>
      </c>
      <c r="F2450" t="s">
        <v>37</v>
      </c>
      <c r="G2450">
        <v>100</v>
      </c>
      <c r="H2450" t="s">
        <v>27</v>
      </c>
      <c r="I2450" t="s">
        <v>38</v>
      </c>
      <c r="J2450" t="s">
        <v>59</v>
      </c>
      <c r="K2450" t="s">
        <v>30</v>
      </c>
      <c r="L2450" t="s">
        <v>31</v>
      </c>
      <c r="M2450">
        <v>3</v>
      </c>
      <c r="N2450" t="s">
        <v>32</v>
      </c>
      <c r="O2450" t="s">
        <v>33</v>
      </c>
      <c r="P2450">
        <v>10.5465</v>
      </c>
      <c r="Q2450">
        <v>337252.13030600001</v>
      </c>
      <c r="R2450">
        <v>3063566.1024600002</v>
      </c>
      <c r="S2450">
        <v>337260.2096</v>
      </c>
      <c r="T2450">
        <v>3063572.8813</v>
      </c>
      <c r="U2450">
        <v>1.0546E-2</v>
      </c>
    </row>
    <row r="2451" spans="1:21" x14ac:dyDescent="0.25">
      <c r="A2451">
        <v>2449</v>
      </c>
      <c r="B2451" t="s">
        <v>24</v>
      </c>
      <c r="C2451" t="s">
        <v>60</v>
      </c>
      <c r="D2451" t="s">
        <v>61</v>
      </c>
      <c r="E2451">
        <v>11</v>
      </c>
      <c r="F2451" t="s">
        <v>37</v>
      </c>
      <c r="G2451">
        <v>100</v>
      </c>
      <c r="H2451" t="s">
        <v>27</v>
      </c>
      <c r="I2451" t="s">
        <v>38</v>
      </c>
      <c r="J2451" t="s">
        <v>59</v>
      </c>
      <c r="K2451" t="s">
        <v>30</v>
      </c>
      <c r="L2451" t="s">
        <v>31</v>
      </c>
      <c r="M2451">
        <v>3</v>
      </c>
      <c r="N2451" t="s">
        <v>32</v>
      </c>
      <c r="O2451" t="s">
        <v>33</v>
      </c>
      <c r="P2451">
        <v>17.800899999999999</v>
      </c>
      <c r="Q2451">
        <v>337238.49359700002</v>
      </c>
      <c r="R2451">
        <v>3063554.6607499998</v>
      </c>
      <c r="S2451">
        <v>337252.13030600001</v>
      </c>
      <c r="T2451">
        <v>3063566.1024600002</v>
      </c>
      <c r="U2451">
        <v>1.7801000000000001E-2</v>
      </c>
    </row>
    <row r="2452" spans="1:21" x14ac:dyDescent="0.25">
      <c r="A2452">
        <v>2450</v>
      </c>
      <c r="B2452" t="s">
        <v>24</v>
      </c>
      <c r="C2452" t="s">
        <v>60</v>
      </c>
      <c r="D2452" t="s">
        <v>61</v>
      </c>
      <c r="E2452">
        <v>11</v>
      </c>
      <c r="F2452" t="s">
        <v>37</v>
      </c>
      <c r="G2452">
        <v>100</v>
      </c>
      <c r="H2452" t="s">
        <v>27</v>
      </c>
      <c r="I2452" t="s">
        <v>38</v>
      </c>
      <c r="J2452" t="s">
        <v>59</v>
      </c>
      <c r="K2452" t="s">
        <v>30</v>
      </c>
      <c r="L2452" t="s">
        <v>31</v>
      </c>
      <c r="M2452">
        <v>3</v>
      </c>
      <c r="N2452" t="s">
        <v>32</v>
      </c>
      <c r="O2452" t="s">
        <v>33</v>
      </c>
      <c r="P2452">
        <v>7.9003800000000002</v>
      </c>
      <c r="Q2452">
        <v>337260.2096</v>
      </c>
      <c r="R2452">
        <v>3063572.8813</v>
      </c>
      <c r="S2452">
        <v>337266.28944600001</v>
      </c>
      <c r="T2452">
        <v>3063577.9262399999</v>
      </c>
      <c r="U2452">
        <v>7.9000000000000008E-3</v>
      </c>
    </row>
    <row r="2453" spans="1:21" x14ac:dyDescent="0.25">
      <c r="A2453">
        <v>2451</v>
      </c>
      <c r="B2453" t="s">
        <v>24</v>
      </c>
      <c r="C2453" t="s">
        <v>60</v>
      </c>
      <c r="D2453" t="s">
        <v>61</v>
      </c>
      <c r="E2453">
        <v>11</v>
      </c>
      <c r="F2453" t="s">
        <v>37</v>
      </c>
      <c r="G2453">
        <v>100</v>
      </c>
      <c r="H2453" t="s">
        <v>27</v>
      </c>
      <c r="I2453" t="s">
        <v>38</v>
      </c>
      <c r="J2453" t="s">
        <v>59</v>
      </c>
      <c r="K2453" t="s">
        <v>30</v>
      </c>
      <c r="L2453" t="s">
        <v>31</v>
      </c>
      <c r="M2453">
        <v>3</v>
      </c>
      <c r="N2453" t="s">
        <v>32</v>
      </c>
      <c r="O2453" t="s">
        <v>33</v>
      </c>
      <c r="P2453">
        <v>22.478899999999999</v>
      </c>
      <c r="Q2453">
        <v>337266.28944600001</v>
      </c>
      <c r="R2453">
        <v>3063577.9262399999</v>
      </c>
      <c r="S2453">
        <v>337283.58840000001</v>
      </c>
      <c r="T2453">
        <v>3063592.2806000002</v>
      </c>
      <c r="U2453">
        <v>2.2478999999999999E-2</v>
      </c>
    </row>
    <row r="2454" spans="1:21" x14ac:dyDescent="0.25">
      <c r="A2454">
        <v>2452</v>
      </c>
      <c r="B2454" t="s">
        <v>24</v>
      </c>
      <c r="C2454" t="s">
        <v>60</v>
      </c>
      <c r="D2454" t="s">
        <v>61</v>
      </c>
      <c r="E2454">
        <v>11</v>
      </c>
      <c r="F2454" t="s">
        <v>37</v>
      </c>
      <c r="G2454">
        <v>100</v>
      </c>
      <c r="H2454" t="s">
        <v>27</v>
      </c>
      <c r="I2454" t="s">
        <v>38</v>
      </c>
      <c r="J2454" t="s">
        <v>59</v>
      </c>
      <c r="K2454" t="s">
        <v>30</v>
      </c>
      <c r="L2454" t="s">
        <v>31</v>
      </c>
      <c r="M2454">
        <v>3</v>
      </c>
      <c r="N2454" t="s">
        <v>32</v>
      </c>
      <c r="O2454" t="s">
        <v>33</v>
      </c>
      <c r="P2454">
        <v>0.573407</v>
      </c>
      <c r="Q2454">
        <v>337283.58840000001</v>
      </c>
      <c r="R2454">
        <v>3063592.2806000002</v>
      </c>
      <c r="S2454">
        <v>337283.975408</v>
      </c>
      <c r="T2454">
        <v>3063592.70371</v>
      </c>
      <c r="U2454">
        <v>5.7300000000000005E-4</v>
      </c>
    </row>
    <row r="2455" spans="1:21" x14ac:dyDescent="0.25">
      <c r="A2455">
        <v>2453</v>
      </c>
      <c r="B2455" t="s">
        <v>24</v>
      </c>
      <c r="C2455" t="s">
        <v>60</v>
      </c>
      <c r="D2455" t="s">
        <v>61</v>
      </c>
      <c r="E2455">
        <v>11</v>
      </c>
      <c r="F2455" t="s">
        <v>37</v>
      </c>
      <c r="G2455">
        <v>100</v>
      </c>
      <c r="H2455" t="s">
        <v>27</v>
      </c>
      <c r="I2455" t="s">
        <v>38</v>
      </c>
      <c r="J2455" t="s">
        <v>59</v>
      </c>
      <c r="K2455" t="s">
        <v>30</v>
      </c>
      <c r="L2455" t="s">
        <v>31</v>
      </c>
      <c r="M2455">
        <v>3</v>
      </c>
      <c r="N2455" t="s">
        <v>32</v>
      </c>
      <c r="O2455" t="s">
        <v>33</v>
      </c>
      <c r="P2455">
        <v>17.985900000000001</v>
      </c>
      <c r="Q2455">
        <v>337297.42541999999</v>
      </c>
      <c r="R2455">
        <v>3063607.4083099999</v>
      </c>
      <c r="S2455">
        <v>337309.56459999998</v>
      </c>
      <c r="T2455">
        <v>3063620.6798</v>
      </c>
      <c r="U2455">
        <v>1.7985999999999999E-2</v>
      </c>
    </row>
    <row r="2456" spans="1:21" x14ac:dyDescent="0.25">
      <c r="A2456">
        <v>2454</v>
      </c>
      <c r="B2456" t="s">
        <v>24</v>
      </c>
      <c r="C2456" t="s">
        <v>60</v>
      </c>
      <c r="D2456" t="s">
        <v>61</v>
      </c>
      <c r="E2456">
        <v>11</v>
      </c>
      <c r="F2456" t="s">
        <v>37</v>
      </c>
      <c r="G2456">
        <v>100</v>
      </c>
      <c r="H2456" t="s">
        <v>27</v>
      </c>
      <c r="I2456" t="s">
        <v>38</v>
      </c>
      <c r="J2456" t="s">
        <v>59</v>
      </c>
      <c r="K2456" t="s">
        <v>30</v>
      </c>
      <c r="L2456" t="s">
        <v>31</v>
      </c>
      <c r="M2456">
        <v>3</v>
      </c>
      <c r="N2456" t="s">
        <v>32</v>
      </c>
      <c r="O2456" t="s">
        <v>33</v>
      </c>
      <c r="P2456">
        <v>14.994300000000001</v>
      </c>
      <c r="Q2456">
        <v>337287.30536699999</v>
      </c>
      <c r="R2456">
        <v>3063596.3442799998</v>
      </c>
      <c r="S2456">
        <v>337297.42541999999</v>
      </c>
      <c r="T2456">
        <v>3063607.4083099999</v>
      </c>
      <c r="U2456">
        <v>1.4994E-2</v>
      </c>
    </row>
    <row r="2457" spans="1:21" x14ac:dyDescent="0.25">
      <c r="A2457">
        <v>2455</v>
      </c>
      <c r="B2457" t="s">
        <v>24</v>
      </c>
      <c r="C2457" t="s">
        <v>60</v>
      </c>
      <c r="D2457" t="s">
        <v>61</v>
      </c>
      <c r="E2457">
        <v>11</v>
      </c>
      <c r="F2457" t="s">
        <v>37</v>
      </c>
      <c r="G2457">
        <v>100</v>
      </c>
      <c r="H2457" t="s">
        <v>27</v>
      </c>
      <c r="I2457" t="s">
        <v>38</v>
      </c>
      <c r="J2457" t="s">
        <v>59</v>
      </c>
      <c r="K2457" t="s">
        <v>30</v>
      </c>
      <c r="L2457" t="s">
        <v>31</v>
      </c>
      <c r="M2457">
        <v>3</v>
      </c>
      <c r="N2457" t="s">
        <v>32</v>
      </c>
      <c r="O2457" t="s">
        <v>33</v>
      </c>
      <c r="P2457">
        <v>4.9337999999999997</v>
      </c>
      <c r="Q2457">
        <v>337283.975408</v>
      </c>
      <c r="R2457">
        <v>3063592.70371</v>
      </c>
      <c r="S2457">
        <v>337287.30536699999</v>
      </c>
      <c r="T2457">
        <v>3063596.3442799998</v>
      </c>
      <c r="U2457">
        <v>4.934E-3</v>
      </c>
    </row>
    <row r="2458" spans="1:21" x14ac:dyDescent="0.25">
      <c r="A2458">
        <v>2456</v>
      </c>
      <c r="B2458" t="s">
        <v>24</v>
      </c>
      <c r="C2458" t="s">
        <v>60</v>
      </c>
      <c r="D2458" t="s">
        <v>61</v>
      </c>
      <c r="E2458">
        <v>11</v>
      </c>
      <c r="F2458" t="s">
        <v>37</v>
      </c>
      <c r="G2458">
        <v>100</v>
      </c>
      <c r="H2458" t="s">
        <v>27</v>
      </c>
      <c r="I2458" t="s">
        <v>38</v>
      </c>
      <c r="J2458" t="s">
        <v>59</v>
      </c>
      <c r="K2458" t="s">
        <v>30</v>
      </c>
      <c r="L2458" t="s">
        <v>31</v>
      </c>
      <c r="M2458">
        <v>3</v>
      </c>
      <c r="N2458" t="s">
        <v>32</v>
      </c>
      <c r="O2458" t="s">
        <v>33</v>
      </c>
      <c r="P2458">
        <v>5.8372299999999999</v>
      </c>
      <c r="Q2458">
        <v>337309.56459999998</v>
      </c>
      <c r="R2458">
        <v>3063620.6798</v>
      </c>
      <c r="S2458">
        <v>337313.77587999997</v>
      </c>
      <c r="T2458">
        <v>3063624.72187</v>
      </c>
      <c r="U2458">
        <v>5.8370000000000002E-3</v>
      </c>
    </row>
    <row r="2459" spans="1:21" x14ac:dyDescent="0.25">
      <c r="A2459">
        <v>2457</v>
      </c>
      <c r="B2459" t="s">
        <v>24</v>
      </c>
      <c r="C2459" t="s">
        <v>60</v>
      </c>
      <c r="D2459" t="s">
        <v>61</v>
      </c>
      <c r="E2459">
        <v>11</v>
      </c>
      <c r="F2459" t="s">
        <v>37</v>
      </c>
      <c r="G2459">
        <v>100</v>
      </c>
      <c r="H2459" t="s">
        <v>27</v>
      </c>
      <c r="I2459" t="s">
        <v>38</v>
      </c>
      <c r="J2459" t="s">
        <v>59</v>
      </c>
      <c r="K2459" t="s">
        <v>30</v>
      </c>
      <c r="L2459" t="s">
        <v>31</v>
      </c>
      <c r="M2459">
        <v>3</v>
      </c>
      <c r="N2459" t="s">
        <v>32</v>
      </c>
      <c r="O2459" t="s">
        <v>33</v>
      </c>
      <c r="P2459">
        <v>4.2342399999999998</v>
      </c>
      <c r="Q2459">
        <v>337329.92959900002</v>
      </c>
      <c r="R2459">
        <v>3063640.2265400002</v>
      </c>
      <c r="S2459">
        <v>337332.98440000002</v>
      </c>
      <c r="T2459">
        <v>3063643.1586000002</v>
      </c>
      <c r="U2459">
        <v>4.2339999999999999E-3</v>
      </c>
    </row>
    <row r="2460" spans="1:21" x14ac:dyDescent="0.25">
      <c r="A2460">
        <v>2458</v>
      </c>
      <c r="B2460" t="s">
        <v>24</v>
      </c>
      <c r="C2460" t="s">
        <v>60</v>
      </c>
      <c r="D2460" t="s">
        <v>61</v>
      </c>
      <c r="E2460">
        <v>11</v>
      </c>
      <c r="F2460" t="s">
        <v>37</v>
      </c>
      <c r="G2460">
        <v>100</v>
      </c>
      <c r="H2460" t="s">
        <v>27</v>
      </c>
      <c r="I2460" t="s">
        <v>38</v>
      </c>
      <c r="J2460" t="s">
        <v>59</v>
      </c>
      <c r="K2460" t="s">
        <v>30</v>
      </c>
      <c r="L2460" t="s">
        <v>31</v>
      </c>
      <c r="M2460">
        <v>3</v>
      </c>
      <c r="N2460" t="s">
        <v>32</v>
      </c>
      <c r="O2460" t="s">
        <v>33</v>
      </c>
      <c r="P2460">
        <v>22.390599999999999</v>
      </c>
      <c r="Q2460">
        <v>337313.77587999997</v>
      </c>
      <c r="R2460">
        <v>3063624.72187</v>
      </c>
      <c r="S2460">
        <v>337329.92959900002</v>
      </c>
      <c r="T2460">
        <v>3063640.2265400002</v>
      </c>
      <c r="U2460">
        <v>2.2391000000000001E-2</v>
      </c>
    </row>
    <row r="2461" spans="1:21" x14ac:dyDescent="0.25">
      <c r="A2461">
        <v>2459</v>
      </c>
      <c r="B2461" t="s">
        <v>24</v>
      </c>
      <c r="C2461" t="s">
        <v>60</v>
      </c>
      <c r="D2461" t="s">
        <v>61</v>
      </c>
      <c r="E2461">
        <v>11</v>
      </c>
      <c r="F2461" t="s">
        <v>37</v>
      </c>
      <c r="G2461">
        <v>100</v>
      </c>
      <c r="H2461" t="s">
        <v>27</v>
      </c>
      <c r="I2461" t="s">
        <v>38</v>
      </c>
      <c r="J2461" t="s">
        <v>59</v>
      </c>
      <c r="K2461" t="s">
        <v>30</v>
      </c>
      <c r="L2461" t="s">
        <v>31</v>
      </c>
      <c r="M2461">
        <v>3</v>
      </c>
      <c r="N2461" t="s">
        <v>32</v>
      </c>
      <c r="O2461" t="s">
        <v>33</v>
      </c>
      <c r="P2461">
        <v>17.653199999999998</v>
      </c>
      <c r="Q2461">
        <v>337332.98440000002</v>
      </c>
      <c r="R2461">
        <v>3063643.1586000002</v>
      </c>
      <c r="S2461">
        <v>337342.202445</v>
      </c>
      <c r="T2461">
        <v>3063658.2138999999</v>
      </c>
      <c r="U2461">
        <v>1.7652999999999999E-2</v>
      </c>
    </row>
    <row r="2462" spans="1:21" x14ac:dyDescent="0.25">
      <c r="A2462">
        <v>2460</v>
      </c>
      <c r="B2462" t="s">
        <v>24</v>
      </c>
      <c r="C2462" t="s">
        <v>60</v>
      </c>
      <c r="D2462" t="s">
        <v>61</v>
      </c>
      <c r="E2462">
        <v>11</v>
      </c>
      <c r="F2462" t="s">
        <v>37</v>
      </c>
      <c r="G2462">
        <v>100</v>
      </c>
      <c r="H2462" t="s">
        <v>27</v>
      </c>
      <c r="I2462" t="s">
        <v>38</v>
      </c>
      <c r="J2462" t="s">
        <v>59</v>
      </c>
      <c r="K2462" t="s">
        <v>30</v>
      </c>
      <c r="L2462" t="s">
        <v>31</v>
      </c>
      <c r="M2462">
        <v>3</v>
      </c>
      <c r="N2462" t="s">
        <v>32</v>
      </c>
      <c r="O2462" t="s">
        <v>33</v>
      </c>
      <c r="P2462">
        <v>2.0218099999999999</v>
      </c>
      <c r="Q2462">
        <v>337353.875864</v>
      </c>
      <c r="R2462">
        <v>3063677.2794300001</v>
      </c>
      <c r="S2462">
        <v>337354.93160000001</v>
      </c>
      <c r="T2462">
        <v>3063679.0036999998</v>
      </c>
      <c r="U2462">
        <v>2.0219999999999999E-3</v>
      </c>
    </row>
    <row r="2463" spans="1:21" x14ac:dyDescent="0.25">
      <c r="A2463">
        <v>2461</v>
      </c>
      <c r="B2463" t="s">
        <v>24</v>
      </c>
      <c r="C2463" t="s">
        <v>60</v>
      </c>
      <c r="D2463" t="s">
        <v>61</v>
      </c>
      <c r="E2463">
        <v>11</v>
      </c>
      <c r="F2463" t="s">
        <v>37</v>
      </c>
      <c r="G2463">
        <v>100</v>
      </c>
      <c r="H2463" t="s">
        <v>27</v>
      </c>
      <c r="I2463" t="s">
        <v>38</v>
      </c>
      <c r="J2463" t="s">
        <v>59</v>
      </c>
      <c r="K2463" t="s">
        <v>30</v>
      </c>
      <c r="L2463" t="s">
        <v>31</v>
      </c>
      <c r="M2463">
        <v>3</v>
      </c>
      <c r="N2463" t="s">
        <v>32</v>
      </c>
      <c r="O2463" t="s">
        <v>33</v>
      </c>
      <c r="P2463">
        <v>22.355399999999999</v>
      </c>
      <c r="Q2463">
        <v>337342.202445</v>
      </c>
      <c r="R2463">
        <v>3063658.2138999999</v>
      </c>
      <c r="S2463">
        <v>337353.875864</v>
      </c>
      <c r="T2463">
        <v>3063677.2794300001</v>
      </c>
      <c r="U2463">
        <v>2.2355E-2</v>
      </c>
    </row>
    <row r="2464" spans="1:21" x14ac:dyDescent="0.25">
      <c r="A2464">
        <v>2462</v>
      </c>
      <c r="B2464" t="s">
        <v>24</v>
      </c>
      <c r="C2464" t="s">
        <v>60</v>
      </c>
      <c r="D2464" t="s">
        <v>61</v>
      </c>
      <c r="E2464">
        <v>11</v>
      </c>
      <c r="F2464" t="s">
        <v>37</v>
      </c>
      <c r="G2464">
        <v>100</v>
      </c>
      <c r="H2464" t="s">
        <v>27</v>
      </c>
      <c r="I2464" t="s">
        <v>38</v>
      </c>
      <c r="J2464" t="s">
        <v>59</v>
      </c>
      <c r="K2464" t="s">
        <v>30</v>
      </c>
      <c r="L2464" t="s">
        <v>31</v>
      </c>
      <c r="M2464">
        <v>3</v>
      </c>
      <c r="N2464" t="s">
        <v>32</v>
      </c>
      <c r="O2464" t="s">
        <v>33</v>
      </c>
      <c r="P2464">
        <v>19.226800000000001</v>
      </c>
      <c r="Q2464">
        <v>337354.93160000001</v>
      </c>
      <c r="R2464">
        <v>3063679.0036999998</v>
      </c>
      <c r="S2464">
        <v>337364.30966999999</v>
      </c>
      <c r="T2464">
        <v>3063695.7883000001</v>
      </c>
      <c r="U2464">
        <v>1.9227000000000001E-2</v>
      </c>
    </row>
    <row r="2465" spans="1:21" x14ac:dyDescent="0.25">
      <c r="A2465">
        <v>2463</v>
      </c>
      <c r="B2465" t="s">
        <v>24</v>
      </c>
      <c r="C2465" t="s">
        <v>60</v>
      </c>
      <c r="D2465" t="s">
        <v>61</v>
      </c>
      <c r="E2465">
        <v>11</v>
      </c>
      <c r="F2465" t="s">
        <v>37</v>
      </c>
      <c r="G2465">
        <v>100</v>
      </c>
      <c r="H2465" t="s">
        <v>27</v>
      </c>
      <c r="I2465" t="s">
        <v>38</v>
      </c>
      <c r="J2465" t="s">
        <v>59</v>
      </c>
      <c r="K2465" t="s">
        <v>30</v>
      </c>
      <c r="L2465" t="s">
        <v>31</v>
      </c>
      <c r="M2465">
        <v>3</v>
      </c>
      <c r="N2465" t="s">
        <v>32</v>
      </c>
      <c r="O2465" t="s">
        <v>33</v>
      </c>
      <c r="P2465">
        <v>17.1938</v>
      </c>
      <c r="Q2465">
        <v>337364.30966999999</v>
      </c>
      <c r="R2465">
        <v>3063695.7883000001</v>
      </c>
      <c r="S2465">
        <v>337372.6961</v>
      </c>
      <c r="T2465">
        <v>3063710.7980999998</v>
      </c>
      <c r="U2465">
        <v>1.7194000000000001E-2</v>
      </c>
    </row>
    <row r="2466" spans="1:21" x14ac:dyDescent="0.25">
      <c r="A2466">
        <v>2464</v>
      </c>
      <c r="B2466" t="s">
        <v>24</v>
      </c>
      <c r="C2466" t="s">
        <v>60</v>
      </c>
      <c r="D2466" t="s">
        <v>61</v>
      </c>
      <c r="E2466">
        <v>11</v>
      </c>
      <c r="F2466" t="s">
        <v>37</v>
      </c>
      <c r="G2466">
        <v>100</v>
      </c>
      <c r="H2466" t="s">
        <v>27</v>
      </c>
      <c r="I2466" t="s">
        <v>38</v>
      </c>
      <c r="J2466" t="s">
        <v>59</v>
      </c>
      <c r="K2466" t="s">
        <v>30</v>
      </c>
      <c r="L2466" t="s">
        <v>31</v>
      </c>
      <c r="M2466">
        <v>3</v>
      </c>
      <c r="N2466" t="s">
        <v>32</v>
      </c>
      <c r="O2466" t="s">
        <v>33</v>
      </c>
      <c r="P2466">
        <v>5.1860499999999998</v>
      </c>
      <c r="Q2466">
        <v>337372.6961</v>
      </c>
      <c r="R2466">
        <v>3063710.7980999998</v>
      </c>
      <c r="S2466">
        <v>337375.03213000001</v>
      </c>
      <c r="T2466">
        <v>3063715.4282300002</v>
      </c>
      <c r="U2466">
        <v>5.1859999999999996E-3</v>
      </c>
    </row>
    <row r="2467" spans="1:21" x14ac:dyDescent="0.25">
      <c r="A2467">
        <v>2465</v>
      </c>
      <c r="B2467" t="s">
        <v>24</v>
      </c>
      <c r="C2467" t="s">
        <v>60</v>
      </c>
      <c r="D2467" t="s">
        <v>61</v>
      </c>
      <c r="E2467">
        <v>11</v>
      </c>
      <c r="F2467" t="s">
        <v>37</v>
      </c>
      <c r="G2467">
        <v>100</v>
      </c>
      <c r="H2467" t="s">
        <v>27</v>
      </c>
      <c r="I2467" t="s">
        <v>38</v>
      </c>
      <c r="J2467" t="s">
        <v>59</v>
      </c>
      <c r="K2467" t="s">
        <v>30</v>
      </c>
      <c r="L2467" t="s">
        <v>31</v>
      </c>
      <c r="M2467">
        <v>3</v>
      </c>
      <c r="N2467" t="s">
        <v>32</v>
      </c>
      <c r="O2467" t="s">
        <v>33</v>
      </c>
      <c r="P2467">
        <v>13.106400000000001</v>
      </c>
      <c r="Q2467">
        <v>337394.781586</v>
      </c>
      <c r="R2467">
        <v>3063754.5726399999</v>
      </c>
      <c r="S2467">
        <v>337400.68530000001</v>
      </c>
      <c r="T2467">
        <v>3063766.2741</v>
      </c>
      <c r="U2467">
        <v>1.3106E-2</v>
      </c>
    </row>
    <row r="2468" spans="1:21" x14ac:dyDescent="0.25">
      <c r="A2468">
        <v>2466</v>
      </c>
      <c r="B2468" t="s">
        <v>24</v>
      </c>
      <c r="C2468" t="s">
        <v>60</v>
      </c>
      <c r="D2468" t="s">
        <v>61</v>
      </c>
      <c r="E2468">
        <v>11</v>
      </c>
      <c r="F2468" t="s">
        <v>37</v>
      </c>
      <c r="G2468">
        <v>100</v>
      </c>
      <c r="H2468" t="s">
        <v>27</v>
      </c>
      <c r="I2468" t="s">
        <v>38</v>
      </c>
      <c r="J2468" t="s">
        <v>59</v>
      </c>
      <c r="K2468" t="s">
        <v>30</v>
      </c>
      <c r="L2468" t="s">
        <v>31</v>
      </c>
      <c r="M2468">
        <v>3</v>
      </c>
      <c r="N2468" t="s">
        <v>32</v>
      </c>
      <c r="O2468" t="s">
        <v>33</v>
      </c>
      <c r="P2468">
        <v>20.421500000000002</v>
      </c>
      <c r="Q2468">
        <v>337385.58282700001</v>
      </c>
      <c r="R2468">
        <v>3063736.3402399998</v>
      </c>
      <c r="S2468">
        <v>337394.781586</v>
      </c>
      <c r="T2468">
        <v>3063754.5726399999</v>
      </c>
      <c r="U2468">
        <v>2.0421000000000002E-2</v>
      </c>
    </row>
    <row r="2469" spans="1:21" x14ac:dyDescent="0.25">
      <c r="A2469">
        <v>2467</v>
      </c>
      <c r="B2469" t="s">
        <v>24</v>
      </c>
      <c r="C2469" t="s">
        <v>60</v>
      </c>
      <c r="D2469" t="s">
        <v>61</v>
      </c>
      <c r="E2469">
        <v>11</v>
      </c>
      <c r="F2469" t="s">
        <v>37</v>
      </c>
      <c r="G2469">
        <v>100</v>
      </c>
      <c r="H2469" t="s">
        <v>27</v>
      </c>
      <c r="I2469" t="s">
        <v>38</v>
      </c>
      <c r="J2469" t="s">
        <v>59</v>
      </c>
      <c r="K2469" t="s">
        <v>30</v>
      </c>
      <c r="L2469" t="s">
        <v>31</v>
      </c>
      <c r="M2469">
        <v>3</v>
      </c>
      <c r="N2469" t="s">
        <v>32</v>
      </c>
      <c r="O2469" t="s">
        <v>33</v>
      </c>
      <c r="P2469">
        <v>23.422799999999999</v>
      </c>
      <c r="Q2469">
        <v>337375.03213000001</v>
      </c>
      <c r="R2469">
        <v>3063715.4282300002</v>
      </c>
      <c r="S2469">
        <v>337385.58282700001</v>
      </c>
      <c r="T2469">
        <v>3063736.3402399998</v>
      </c>
      <c r="U2469">
        <v>2.3422999999999999E-2</v>
      </c>
    </row>
    <row r="2470" spans="1:21" x14ac:dyDescent="0.25">
      <c r="A2470">
        <v>2468</v>
      </c>
      <c r="B2470" t="s">
        <v>24</v>
      </c>
      <c r="C2470" t="s">
        <v>60</v>
      </c>
      <c r="D2470" t="s">
        <v>61</v>
      </c>
      <c r="E2470">
        <v>11</v>
      </c>
      <c r="F2470" t="s">
        <v>37</v>
      </c>
      <c r="G2470">
        <v>100</v>
      </c>
      <c r="H2470" t="s">
        <v>27</v>
      </c>
      <c r="I2470" t="s">
        <v>38</v>
      </c>
      <c r="J2470" t="s">
        <v>59</v>
      </c>
      <c r="K2470" t="s">
        <v>30</v>
      </c>
      <c r="L2470" t="s">
        <v>31</v>
      </c>
      <c r="M2470">
        <v>3</v>
      </c>
      <c r="N2470" t="s">
        <v>32</v>
      </c>
      <c r="O2470" t="s">
        <v>33</v>
      </c>
      <c r="P2470">
        <v>7.0021300000000002</v>
      </c>
      <c r="Q2470">
        <v>337400.68530000001</v>
      </c>
      <c r="R2470">
        <v>3063766.2741</v>
      </c>
      <c r="S2470">
        <v>337403.96392499999</v>
      </c>
      <c r="T2470">
        <v>3063772.4612199999</v>
      </c>
      <c r="U2470">
        <v>7.0020000000000004E-3</v>
      </c>
    </row>
    <row r="2471" spans="1:21" x14ac:dyDescent="0.25">
      <c r="A2471">
        <v>2469</v>
      </c>
      <c r="B2471" t="s">
        <v>24</v>
      </c>
      <c r="C2471" t="s">
        <v>60</v>
      </c>
      <c r="D2471" t="s">
        <v>61</v>
      </c>
      <c r="E2471">
        <v>11</v>
      </c>
      <c r="F2471" t="s">
        <v>37</v>
      </c>
      <c r="G2471">
        <v>100</v>
      </c>
      <c r="H2471" t="s">
        <v>27</v>
      </c>
      <c r="I2471" t="s">
        <v>38</v>
      </c>
      <c r="J2471" t="s">
        <v>59</v>
      </c>
      <c r="K2471" t="s">
        <v>30</v>
      </c>
      <c r="L2471" t="s">
        <v>31</v>
      </c>
      <c r="M2471">
        <v>3</v>
      </c>
      <c r="N2471" t="s">
        <v>32</v>
      </c>
      <c r="O2471" t="s">
        <v>33</v>
      </c>
      <c r="P2471">
        <v>21.606999999999999</v>
      </c>
      <c r="Q2471">
        <v>337411.744427</v>
      </c>
      <c r="R2471">
        <v>3063787.1438799999</v>
      </c>
      <c r="S2471">
        <v>337421.8615</v>
      </c>
      <c r="T2471">
        <v>3063806.2359000002</v>
      </c>
      <c r="U2471">
        <v>2.1607000000000001E-2</v>
      </c>
    </row>
    <row r="2472" spans="1:21" x14ac:dyDescent="0.25">
      <c r="A2472">
        <v>2470</v>
      </c>
      <c r="B2472" t="s">
        <v>24</v>
      </c>
      <c r="C2472" t="s">
        <v>60</v>
      </c>
      <c r="D2472" t="s">
        <v>61</v>
      </c>
      <c r="E2472">
        <v>11</v>
      </c>
      <c r="F2472" t="s">
        <v>37</v>
      </c>
      <c r="G2472">
        <v>100</v>
      </c>
      <c r="H2472" t="s">
        <v>27</v>
      </c>
      <c r="I2472" t="s">
        <v>38</v>
      </c>
      <c r="J2472" t="s">
        <v>59</v>
      </c>
      <c r="K2472" t="s">
        <v>30</v>
      </c>
      <c r="L2472" t="s">
        <v>31</v>
      </c>
      <c r="M2472">
        <v>3</v>
      </c>
      <c r="N2472" t="s">
        <v>32</v>
      </c>
      <c r="O2472" t="s">
        <v>33</v>
      </c>
      <c r="P2472">
        <v>16.616800000000001</v>
      </c>
      <c r="Q2472">
        <v>337403.96392499999</v>
      </c>
      <c r="R2472">
        <v>3063772.4612199999</v>
      </c>
      <c r="S2472">
        <v>337411.744427</v>
      </c>
      <c r="T2472">
        <v>3063787.1438799999</v>
      </c>
      <c r="U2472">
        <v>1.6617E-2</v>
      </c>
    </row>
    <row r="2473" spans="1:21" x14ac:dyDescent="0.25">
      <c r="A2473">
        <v>2471</v>
      </c>
      <c r="B2473" t="s">
        <v>24</v>
      </c>
      <c r="C2473" t="s">
        <v>60</v>
      </c>
      <c r="D2473" t="s">
        <v>61</v>
      </c>
      <c r="E2473">
        <v>11</v>
      </c>
      <c r="F2473" t="s">
        <v>37</v>
      </c>
      <c r="G2473">
        <v>100</v>
      </c>
      <c r="H2473" t="s">
        <v>27</v>
      </c>
      <c r="I2473" t="s">
        <v>38</v>
      </c>
      <c r="J2473" t="s">
        <v>59</v>
      </c>
      <c r="K2473" t="s">
        <v>30</v>
      </c>
      <c r="L2473" t="s">
        <v>31</v>
      </c>
      <c r="M2473">
        <v>3</v>
      </c>
      <c r="N2473" t="s">
        <v>32</v>
      </c>
      <c r="O2473" t="s">
        <v>33</v>
      </c>
      <c r="P2473">
        <v>2.58934</v>
      </c>
      <c r="Q2473">
        <v>337421.8615</v>
      </c>
      <c r="R2473">
        <v>3063806.2359000002</v>
      </c>
      <c r="S2473">
        <v>337423.04050200002</v>
      </c>
      <c r="T2473">
        <v>3063808.5412499998</v>
      </c>
      <c r="U2473">
        <v>2.5890000000000002E-3</v>
      </c>
    </row>
    <row r="2474" spans="1:21" x14ac:dyDescent="0.25">
      <c r="A2474">
        <v>2472</v>
      </c>
      <c r="B2474" t="s">
        <v>24</v>
      </c>
      <c r="C2474" t="s">
        <v>60</v>
      </c>
      <c r="D2474" t="s">
        <v>61</v>
      </c>
      <c r="E2474">
        <v>11</v>
      </c>
      <c r="F2474" t="s">
        <v>37</v>
      </c>
      <c r="G2474">
        <v>100</v>
      </c>
      <c r="H2474" t="s">
        <v>27</v>
      </c>
      <c r="I2474" t="s">
        <v>38</v>
      </c>
      <c r="J2474" t="s">
        <v>59</v>
      </c>
      <c r="K2474" t="s">
        <v>30</v>
      </c>
      <c r="L2474" t="s">
        <v>31</v>
      </c>
      <c r="M2474">
        <v>3</v>
      </c>
      <c r="N2474" t="s">
        <v>32</v>
      </c>
      <c r="O2474" t="s">
        <v>33</v>
      </c>
      <c r="P2474">
        <v>28.171900000000001</v>
      </c>
      <c r="Q2474">
        <v>337435.31693299999</v>
      </c>
      <c r="R2474">
        <v>3063832.5458399998</v>
      </c>
      <c r="S2474">
        <v>337448.14439999999</v>
      </c>
      <c r="T2474">
        <v>3063857.6279000002</v>
      </c>
      <c r="U2474">
        <v>2.8171999999999999E-2</v>
      </c>
    </row>
    <row r="2475" spans="1:21" x14ac:dyDescent="0.25">
      <c r="A2475">
        <v>2473</v>
      </c>
      <c r="B2475" t="s">
        <v>24</v>
      </c>
      <c r="C2475" t="s">
        <v>60</v>
      </c>
      <c r="D2475" t="s">
        <v>61</v>
      </c>
      <c r="E2475">
        <v>11</v>
      </c>
      <c r="F2475" t="s">
        <v>37</v>
      </c>
      <c r="G2475">
        <v>100</v>
      </c>
      <c r="H2475" t="s">
        <v>27</v>
      </c>
      <c r="I2475" t="s">
        <v>38</v>
      </c>
      <c r="J2475" t="s">
        <v>59</v>
      </c>
      <c r="K2475" t="s">
        <v>30</v>
      </c>
      <c r="L2475" t="s">
        <v>31</v>
      </c>
      <c r="M2475">
        <v>3</v>
      </c>
      <c r="N2475" t="s">
        <v>32</v>
      </c>
      <c r="O2475" t="s">
        <v>33</v>
      </c>
      <c r="P2475">
        <v>26.9617</v>
      </c>
      <c r="Q2475">
        <v>337423.04050200002</v>
      </c>
      <c r="R2475">
        <v>3063808.5412499998</v>
      </c>
      <c r="S2475">
        <v>337435.31693299999</v>
      </c>
      <c r="T2475">
        <v>3063832.5458399998</v>
      </c>
      <c r="U2475">
        <v>2.6962E-2</v>
      </c>
    </row>
    <row r="2476" spans="1:21" x14ac:dyDescent="0.25">
      <c r="A2476">
        <v>2474</v>
      </c>
      <c r="B2476" t="s">
        <v>24</v>
      </c>
      <c r="C2476" t="s">
        <v>60</v>
      </c>
      <c r="D2476" t="s">
        <v>61</v>
      </c>
      <c r="E2476">
        <v>11</v>
      </c>
      <c r="F2476" t="s">
        <v>37</v>
      </c>
      <c r="G2476">
        <v>100</v>
      </c>
      <c r="H2476" t="s">
        <v>27</v>
      </c>
      <c r="I2476" t="s">
        <v>38</v>
      </c>
      <c r="J2476" t="s">
        <v>59</v>
      </c>
      <c r="K2476" t="s">
        <v>30</v>
      </c>
      <c r="L2476" t="s">
        <v>31</v>
      </c>
      <c r="M2476">
        <v>3</v>
      </c>
      <c r="N2476" t="s">
        <v>32</v>
      </c>
      <c r="O2476" t="s">
        <v>33</v>
      </c>
      <c r="P2476">
        <v>0.61449500000000001</v>
      </c>
      <c r="Q2476">
        <v>337448.14439999999</v>
      </c>
      <c r="R2476">
        <v>3063857.6279000002</v>
      </c>
      <c r="S2476">
        <v>337448.44724200002</v>
      </c>
      <c r="T2476">
        <v>3063858.1625899998</v>
      </c>
      <c r="U2476">
        <v>6.1399999999999996E-4</v>
      </c>
    </row>
    <row r="2477" spans="1:21" x14ac:dyDescent="0.25">
      <c r="A2477">
        <v>2475</v>
      </c>
      <c r="B2477" t="s">
        <v>24</v>
      </c>
      <c r="C2477" t="s">
        <v>60</v>
      </c>
      <c r="D2477" t="s">
        <v>61</v>
      </c>
      <c r="E2477">
        <v>11</v>
      </c>
      <c r="F2477" t="s">
        <v>37</v>
      </c>
      <c r="G2477">
        <v>100</v>
      </c>
      <c r="H2477" t="s">
        <v>27</v>
      </c>
      <c r="I2477" t="s">
        <v>38</v>
      </c>
      <c r="J2477" t="s">
        <v>59</v>
      </c>
      <c r="K2477" t="s">
        <v>30</v>
      </c>
      <c r="L2477" t="s">
        <v>31</v>
      </c>
      <c r="M2477">
        <v>3</v>
      </c>
      <c r="N2477" t="s">
        <v>32</v>
      </c>
      <c r="O2477" t="s">
        <v>33</v>
      </c>
      <c r="P2477">
        <v>15.351699999999999</v>
      </c>
      <c r="Q2477">
        <v>337460.66221400001</v>
      </c>
      <c r="R2477">
        <v>3063879.7289100001</v>
      </c>
      <c r="S2477">
        <v>337468.228</v>
      </c>
      <c r="T2477">
        <v>3063893.0868000002</v>
      </c>
      <c r="U2477">
        <v>1.5351999999999999E-2</v>
      </c>
    </row>
    <row r="2478" spans="1:21" x14ac:dyDescent="0.25">
      <c r="A2478">
        <v>2476</v>
      </c>
      <c r="B2478" t="s">
        <v>24</v>
      </c>
      <c r="C2478" t="s">
        <v>60</v>
      </c>
      <c r="D2478" t="s">
        <v>61</v>
      </c>
      <c r="E2478">
        <v>11</v>
      </c>
      <c r="F2478" t="s">
        <v>37</v>
      </c>
      <c r="G2478">
        <v>100</v>
      </c>
      <c r="H2478" t="s">
        <v>27</v>
      </c>
      <c r="I2478" t="s">
        <v>38</v>
      </c>
      <c r="J2478" t="s">
        <v>59</v>
      </c>
      <c r="K2478" t="s">
        <v>30</v>
      </c>
      <c r="L2478" t="s">
        <v>31</v>
      </c>
      <c r="M2478">
        <v>3</v>
      </c>
      <c r="N2478" t="s">
        <v>32</v>
      </c>
      <c r="O2478" t="s">
        <v>33</v>
      </c>
      <c r="P2478">
        <v>24.785299999999999</v>
      </c>
      <c r="Q2478">
        <v>337448.44724200002</v>
      </c>
      <c r="R2478">
        <v>3063858.1625899998</v>
      </c>
      <c r="S2478">
        <v>337460.66221400001</v>
      </c>
      <c r="T2478">
        <v>3063879.7289100001</v>
      </c>
      <c r="U2478">
        <v>2.4785000000000001E-2</v>
      </c>
    </row>
    <row r="2479" spans="1:21" x14ac:dyDescent="0.25">
      <c r="A2479">
        <v>2477</v>
      </c>
      <c r="B2479" t="s">
        <v>24</v>
      </c>
      <c r="C2479" t="s">
        <v>60</v>
      </c>
      <c r="D2479" t="s">
        <v>61</v>
      </c>
      <c r="E2479">
        <v>11</v>
      </c>
      <c r="F2479" t="s">
        <v>37</v>
      </c>
      <c r="G2479">
        <v>100</v>
      </c>
      <c r="H2479" t="s">
        <v>27</v>
      </c>
      <c r="I2479" t="s">
        <v>38</v>
      </c>
      <c r="J2479" t="s">
        <v>59</v>
      </c>
      <c r="K2479" t="s">
        <v>30</v>
      </c>
      <c r="L2479" t="s">
        <v>31</v>
      </c>
      <c r="M2479">
        <v>3</v>
      </c>
      <c r="N2479" t="s">
        <v>32</v>
      </c>
      <c r="O2479" t="s">
        <v>33</v>
      </c>
      <c r="P2479">
        <v>9.78416</v>
      </c>
      <c r="Q2479">
        <v>337468.228</v>
      </c>
      <c r="R2479">
        <v>3063893.0868000002</v>
      </c>
      <c r="S2479">
        <v>337472.73856299999</v>
      </c>
      <c r="T2479">
        <v>3063901.7692300002</v>
      </c>
      <c r="U2479">
        <v>9.7839999999999993E-3</v>
      </c>
    </row>
    <row r="2480" spans="1:21" x14ac:dyDescent="0.25">
      <c r="A2480">
        <v>2478</v>
      </c>
      <c r="B2480" t="s">
        <v>24</v>
      </c>
      <c r="C2480" t="s">
        <v>60</v>
      </c>
      <c r="D2480" t="s">
        <v>61</v>
      </c>
      <c r="E2480">
        <v>11</v>
      </c>
      <c r="F2480" t="s">
        <v>37</v>
      </c>
      <c r="G2480">
        <v>100</v>
      </c>
      <c r="H2480" t="s">
        <v>27</v>
      </c>
      <c r="I2480" t="s">
        <v>38</v>
      </c>
      <c r="J2480" t="s">
        <v>59</v>
      </c>
      <c r="K2480" t="s">
        <v>30</v>
      </c>
      <c r="L2480" t="s">
        <v>31</v>
      </c>
      <c r="M2480">
        <v>3</v>
      </c>
      <c r="N2480" t="s">
        <v>32</v>
      </c>
      <c r="O2480" t="s">
        <v>33</v>
      </c>
      <c r="P2480">
        <v>15.2706</v>
      </c>
      <c r="Q2480">
        <v>337484.917365</v>
      </c>
      <c r="R2480">
        <v>3063925.2123400001</v>
      </c>
      <c r="S2480">
        <v>337491.9572</v>
      </c>
      <c r="T2480">
        <v>3063938.7634000001</v>
      </c>
      <c r="U2480">
        <v>1.5271E-2</v>
      </c>
    </row>
    <row r="2481" spans="1:21" x14ac:dyDescent="0.25">
      <c r="A2481">
        <v>2479</v>
      </c>
      <c r="B2481" t="s">
        <v>24</v>
      </c>
      <c r="C2481" t="s">
        <v>60</v>
      </c>
      <c r="D2481" t="s">
        <v>61</v>
      </c>
      <c r="E2481">
        <v>11</v>
      </c>
      <c r="F2481" t="s">
        <v>37</v>
      </c>
      <c r="G2481">
        <v>100</v>
      </c>
      <c r="H2481" t="s">
        <v>27</v>
      </c>
      <c r="I2481" t="s">
        <v>38</v>
      </c>
      <c r="J2481" t="s">
        <v>59</v>
      </c>
      <c r="K2481" t="s">
        <v>30</v>
      </c>
      <c r="L2481" t="s">
        <v>31</v>
      </c>
      <c r="M2481">
        <v>3</v>
      </c>
      <c r="N2481" t="s">
        <v>32</v>
      </c>
      <c r="O2481" t="s">
        <v>33</v>
      </c>
      <c r="P2481">
        <v>26.4178</v>
      </c>
      <c r="Q2481">
        <v>337472.73856299999</v>
      </c>
      <c r="R2481">
        <v>3063901.7692300002</v>
      </c>
      <c r="S2481">
        <v>337484.917365</v>
      </c>
      <c r="T2481">
        <v>3063925.2123400001</v>
      </c>
      <c r="U2481">
        <v>2.6418000000000001E-2</v>
      </c>
    </row>
    <row r="2482" spans="1:21" x14ac:dyDescent="0.25">
      <c r="A2482">
        <v>2480</v>
      </c>
      <c r="B2482" t="s">
        <v>24</v>
      </c>
      <c r="C2482" t="s">
        <v>60</v>
      </c>
      <c r="D2482" t="s">
        <v>61</v>
      </c>
      <c r="E2482">
        <v>11</v>
      </c>
      <c r="F2482" t="s">
        <v>37</v>
      </c>
      <c r="G2482">
        <v>100</v>
      </c>
      <c r="H2482" t="s">
        <v>27</v>
      </c>
      <c r="I2482" t="s">
        <v>38</v>
      </c>
      <c r="J2482" t="s">
        <v>59</v>
      </c>
      <c r="K2482" t="s">
        <v>30</v>
      </c>
      <c r="L2482" t="s">
        <v>31</v>
      </c>
      <c r="M2482">
        <v>3</v>
      </c>
      <c r="N2482" t="s">
        <v>32</v>
      </c>
      <c r="O2482" t="s">
        <v>33</v>
      </c>
      <c r="P2482">
        <v>5.3999499999999996</v>
      </c>
      <c r="Q2482">
        <v>337491.9572</v>
      </c>
      <c r="R2482">
        <v>3063938.7634000001</v>
      </c>
      <c r="S2482">
        <v>337494.48407399998</v>
      </c>
      <c r="T2482">
        <v>3063943.53565</v>
      </c>
      <c r="U2482">
        <v>5.4000000000000003E-3</v>
      </c>
    </row>
    <row r="2483" spans="1:21" x14ac:dyDescent="0.25">
      <c r="A2483">
        <v>2481</v>
      </c>
      <c r="B2483" t="s">
        <v>24</v>
      </c>
      <c r="C2483" t="s">
        <v>60</v>
      </c>
      <c r="D2483" t="s">
        <v>61</v>
      </c>
      <c r="E2483">
        <v>11</v>
      </c>
      <c r="F2483" t="s">
        <v>37</v>
      </c>
      <c r="G2483">
        <v>100</v>
      </c>
      <c r="H2483" t="s">
        <v>27</v>
      </c>
      <c r="I2483" t="s">
        <v>38</v>
      </c>
      <c r="J2483" t="s">
        <v>59</v>
      </c>
      <c r="K2483" t="s">
        <v>30</v>
      </c>
      <c r="L2483" t="s">
        <v>31</v>
      </c>
      <c r="M2483">
        <v>3</v>
      </c>
      <c r="N2483" t="s">
        <v>32</v>
      </c>
      <c r="O2483" t="s">
        <v>33</v>
      </c>
      <c r="P2483">
        <v>29.698</v>
      </c>
      <c r="Q2483">
        <v>337494.48407399998</v>
      </c>
      <c r="R2483">
        <v>3063943.53565</v>
      </c>
      <c r="S2483">
        <v>337508.38107200002</v>
      </c>
      <c r="T2483">
        <v>3063969.7815</v>
      </c>
      <c r="U2483">
        <v>2.9697999999999999E-2</v>
      </c>
    </row>
    <row r="2484" spans="1:21" x14ac:dyDescent="0.25">
      <c r="A2484">
        <v>2482</v>
      </c>
      <c r="B2484" t="s">
        <v>24</v>
      </c>
      <c r="C2484" t="s">
        <v>60</v>
      </c>
      <c r="D2484" t="s">
        <v>61</v>
      </c>
      <c r="E2484">
        <v>11</v>
      </c>
      <c r="F2484" t="s">
        <v>37</v>
      </c>
      <c r="G2484">
        <v>100</v>
      </c>
      <c r="H2484" t="s">
        <v>27</v>
      </c>
      <c r="I2484" t="s">
        <v>38</v>
      </c>
      <c r="J2484" t="s">
        <v>59</v>
      </c>
      <c r="K2484" t="s">
        <v>30</v>
      </c>
      <c r="L2484" t="s">
        <v>31</v>
      </c>
      <c r="M2484">
        <v>3</v>
      </c>
      <c r="N2484" t="s">
        <v>32</v>
      </c>
      <c r="O2484" t="s">
        <v>33</v>
      </c>
      <c r="P2484">
        <v>11.965400000000001</v>
      </c>
      <c r="Q2484">
        <v>337508.38107200002</v>
      </c>
      <c r="R2484">
        <v>3063969.7815</v>
      </c>
      <c r="S2484">
        <v>337513.98019999999</v>
      </c>
      <c r="T2484">
        <v>3063980.3560000001</v>
      </c>
      <c r="U2484">
        <v>1.1965E-2</v>
      </c>
    </row>
    <row r="2485" spans="1:21" x14ac:dyDescent="0.25">
      <c r="A2485">
        <v>2483</v>
      </c>
      <c r="B2485" t="s">
        <v>24</v>
      </c>
      <c r="C2485" t="s">
        <v>60</v>
      </c>
      <c r="D2485" t="s">
        <v>61</v>
      </c>
      <c r="E2485">
        <v>11</v>
      </c>
      <c r="F2485" t="s">
        <v>37</v>
      </c>
      <c r="G2485">
        <v>100</v>
      </c>
      <c r="H2485" t="s">
        <v>27</v>
      </c>
      <c r="I2485" t="s">
        <v>38</v>
      </c>
      <c r="J2485" t="s">
        <v>59</v>
      </c>
      <c r="K2485" t="s">
        <v>30</v>
      </c>
      <c r="L2485" t="s">
        <v>31</v>
      </c>
      <c r="M2485">
        <v>3</v>
      </c>
      <c r="N2485" t="s">
        <v>32</v>
      </c>
      <c r="O2485" t="s">
        <v>33</v>
      </c>
      <c r="P2485">
        <v>9.8820999999999994</v>
      </c>
      <c r="Q2485">
        <v>337513.98019999999</v>
      </c>
      <c r="R2485">
        <v>3063980.3560000001</v>
      </c>
      <c r="S2485">
        <v>337518.180582</v>
      </c>
      <c r="T2485">
        <v>3063989.3009899999</v>
      </c>
      <c r="U2485">
        <v>9.8820000000000002E-3</v>
      </c>
    </row>
    <row r="2486" spans="1:21" x14ac:dyDescent="0.25">
      <c r="A2486">
        <v>2484</v>
      </c>
      <c r="B2486" t="s">
        <v>24</v>
      </c>
      <c r="C2486" t="s">
        <v>60</v>
      </c>
      <c r="D2486" t="s">
        <v>61</v>
      </c>
      <c r="E2486">
        <v>11</v>
      </c>
      <c r="F2486" t="s">
        <v>37</v>
      </c>
      <c r="G2486">
        <v>100</v>
      </c>
      <c r="H2486" t="s">
        <v>27</v>
      </c>
      <c r="I2486" t="s">
        <v>38</v>
      </c>
      <c r="J2486" t="s">
        <v>59</v>
      </c>
      <c r="K2486" t="s">
        <v>30</v>
      </c>
      <c r="L2486" t="s">
        <v>31</v>
      </c>
      <c r="M2486">
        <v>3</v>
      </c>
      <c r="N2486" t="s">
        <v>32</v>
      </c>
      <c r="O2486" t="s">
        <v>33</v>
      </c>
      <c r="P2486">
        <v>6.7053799999999999</v>
      </c>
      <c r="Q2486">
        <v>337518.180582</v>
      </c>
      <c r="R2486">
        <v>3063989.3009899999</v>
      </c>
      <c r="S2486">
        <v>337521.0307</v>
      </c>
      <c r="T2486">
        <v>3063995.3705000002</v>
      </c>
      <c r="U2486">
        <v>6.705E-3</v>
      </c>
    </row>
    <row r="2487" spans="1:21" x14ac:dyDescent="0.25">
      <c r="A2487">
        <v>2485</v>
      </c>
      <c r="B2487" t="s">
        <v>24</v>
      </c>
      <c r="C2487" t="s">
        <v>60</v>
      </c>
      <c r="D2487" t="s">
        <v>61</v>
      </c>
      <c r="E2487">
        <v>11</v>
      </c>
      <c r="F2487" t="s">
        <v>37</v>
      </c>
      <c r="G2487">
        <v>100</v>
      </c>
      <c r="H2487" t="s">
        <v>27</v>
      </c>
      <c r="I2487" t="s">
        <v>38</v>
      </c>
      <c r="J2487" t="s">
        <v>59</v>
      </c>
      <c r="K2487" t="s">
        <v>30</v>
      </c>
      <c r="L2487" t="s">
        <v>31</v>
      </c>
      <c r="M2487">
        <v>3</v>
      </c>
      <c r="N2487" t="s">
        <v>32</v>
      </c>
      <c r="O2487" t="s">
        <v>33</v>
      </c>
      <c r="P2487">
        <v>0.10900600000000001</v>
      </c>
      <c r="Q2487">
        <v>337521.0307</v>
      </c>
      <c r="R2487">
        <v>3063995.3705000002</v>
      </c>
      <c r="S2487">
        <v>337521.07703300001</v>
      </c>
      <c r="T2487">
        <v>3063995.4691699999</v>
      </c>
      <c r="U2487">
        <v>1.0900000000000001E-4</v>
      </c>
    </row>
    <row r="2488" spans="1:21" x14ac:dyDescent="0.25">
      <c r="A2488">
        <v>2486</v>
      </c>
      <c r="B2488" t="s">
        <v>24</v>
      </c>
      <c r="C2488" t="s">
        <v>60</v>
      </c>
      <c r="D2488" t="s">
        <v>61</v>
      </c>
      <c r="E2488">
        <v>11</v>
      </c>
      <c r="F2488" t="s">
        <v>37</v>
      </c>
      <c r="G2488">
        <v>100</v>
      </c>
      <c r="H2488" t="s">
        <v>27</v>
      </c>
      <c r="I2488" t="s">
        <v>38</v>
      </c>
      <c r="J2488" t="s">
        <v>59</v>
      </c>
      <c r="K2488" t="s">
        <v>30</v>
      </c>
      <c r="L2488" t="s">
        <v>31</v>
      </c>
      <c r="M2488">
        <v>3</v>
      </c>
      <c r="N2488" t="s">
        <v>32</v>
      </c>
      <c r="O2488" t="s">
        <v>33</v>
      </c>
      <c r="P2488">
        <v>9.9553899999999995</v>
      </c>
      <c r="Q2488">
        <v>337529.29518900003</v>
      </c>
      <c r="R2488">
        <v>3064012.9703700002</v>
      </c>
      <c r="S2488">
        <v>337533.52669999999</v>
      </c>
      <c r="T2488">
        <v>3064021.9816999999</v>
      </c>
      <c r="U2488">
        <v>9.9550000000000003E-3</v>
      </c>
    </row>
    <row r="2489" spans="1:21" x14ac:dyDescent="0.25">
      <c r="A2489">
        <v>2487</v>
      </c>
      <c r="B2489" t="s">
        <v>24</v>
      </c>
      <c r="C2489" t="s">
        <v>60</v>
      </c>
      <c r="D2489" t="s">
        <v>61</v>
      </c>
      <c r="E2489">
        <v>11</v>
      </c>
      <c r="F2489" t="s">
        <v>37</v>
      </c>
      <c r="G2489">
        <v>100</v>
      </c>
      <c r="H2489" t="s">
        <v>27</v>
      </c>
      <c r="I2489" t="s">
        <v>38</v>
      </c>
      <c r="J2489" t="s">
        <v>59</v>
      </c>
      <c r="K2489" t="s">
        <v>30</v>
      </c>
      <c r="L2489" t="s">
        <v>31</v>
      </c>
      <c r="M2489">
        <v>3</v>
      </c>
      <c r="N2489" t="s">
        <v>32</v>
      </c>
      <c r="O2489" t="s">
        <v>33</v>
      </c>
      <c r="P2489">
        <v>19.334700000000002</v>
      </c>
      <c r="Q2489">
        <v>337521.07703300001</v>
      </c>
      <c r="R2489">
        <v>3063995.4691699999</v>
      </c>
      <c r="S2489">
        <v>337529.29518900003</v>
      </c>
      <c r="T2489">
        <v>3064012.9703700002</v>
      </c>
      <c r="U2489">
        <v>1.9335000000000001E-2</v>
      </c>
    </row>
    <row r="2490" spans="1:21" x14ac:dyDescent="0.25">
      <c r="A2490">
        <v>2488</v>
      </c>
      <c r="B2490" t="s">
        <v>24</v>
      </c>
      <c r="C2490" t="s">
        <v>60</v>
      </c>
      <c r="D2490" t="s">
        <v>61</v>
      </c>
      <c r="E2490">
        <v>11</v>
      </c>
      <c r="F2490" t="s">
        <v>37</v>
      </c>
      <c r="G2490">
        <v>100</v>
      </c>
      <c r="H2490" t="s">
        <v>27</v>
      </c>
      <c r="I2490" t="s">
        <v>38</v>
      </c>
      <c r="J2490" t="s">
        <v>59</v>
      </c>
      <c r="K2490" t="s">
        <v>30</v>
      </c>
      <c r="L2490" t="s">
        <v>31</v>
      </c>
      <c r="M2490">
        <v>3</v>
      </c>
      <c r="N2490" t="s">
        <v>32</v>
      </c>
      <c r="O2490" t="s">
        <v>33</v>
      </c>
      <c r="P2490">
        <v>11.801500000000001</v>
      </c>
      <c r="Q2490">
        <v>337533.52669999999</v>
      </c>
      <c r="R2490">
        <v>3064021.9816999999</v>
      </c>
      <c r="S2490">
        <v>337538.96717999998</v>
      </c>
      <c r="T2490">
        <v>3064032.4543099999</v>
      </c>
      <c r="U2490">
        <v>1.1801000000000001E-2</v>
      </c>
    </row>
    <row r="2491" spans="1:21" x14ac:dyDescent="0.25">
      <c r="A2491">
        <v>2489</v>
      </c>
      <c r="B2491" t="s">
        <v>24</v>
      </c>
      <c r="C2491" t="s">
        <v>60</v>
      </c>
      <c r="D2491" t="s">
        <v>61</v>
      </c>
      <c r="E2491">
        <v>11</v>
      </c>
      <c r="F2491" t="s">
        <v>37</v>
      </c>
      <c r="G2491">
        <v>100</v>
      </c>
      <c r="H2491" t="s">
        <v>27</v>
      </c>
      <c r="I2491" t="s">
        <v>38</v>
      </c>
      <c r="J2491" t="s">
        <v>59</v>
      </c>
      <c r="K2491" t="s">
        <v>30</v>
      </c>
      <c r="L2491" t="s">
        <v>31</v>
      </c>
      <c r="M2491">
        <v>3</v>
      </c>
      <c r="N2491" t="s">
        <v>32</v>
      </c>
      <c r="O2491" t="s">
        <v>33</v>
      </c>
      <c r="P2491">
        <v>9.03294</v>
      </c>
      <c r="Q2491">
        <v>337551.39620900003</v>
      </c>
      <c r="R2491">
        <v>3064056.37947</v>
      </c>
      <c r="S2491">
        <v>337555.56040000002</v>
      </c>
      <c r="T2491">
        <v>3064064.3953</v>
      </c>
      <c r="U2491">
        <v>9.0329999999999994E-3</v>
      </c>
    </row>
    <row r="2492" spans="1:21" x14ac:dyDescent="0.25">
      <c r="A2492">
        <v>2490</v>
      </c>
      <c r="B2492" t="s">
        <v>24</v>
      </c>
      <c r="C2492" t="s">
        <v>60</v>
      </c>
      <c r="D2492" t="s">
        <v>61</v>
      </c>
      <c r="E2492">
        <v>11</v>
      </c>
      <c r="F2492" t="s">
        <v>37</v>
      </c>
      <c r="G2492">
        <v>100</v>
      </c>
      <c r="H2492" t="s">
        <v>27</v>
      </c>
      <c r="I2492" t="s">
        <v>38</v>
      </c>
      <c r="J2492" t="s">
        <v>59</v>
      </c>
      <c r="K2492" t="s">
        <v>30</v>
      </c>
      <c r="L2492" t="s">
        <v>31</v>
      </c>
      <c r="M2492">
        <v>3</v>
      </c>
      <c r="N2492" t="s">
        <v>32</v>
      </c>
      <c r="O2492" t="s">
        <v>33</v>
      </c>
      <c r="P2492">
        <v>26.960999999999999</v>
      </c>
      <c r="Q2492">
        <v>337538.96717999998</v>
      </c>
      <c r="R2492">
        <v>3064032.4543099999</v>
      </c>
      <c r="S2492">
        <v>337551.39620900003</v>
      </c>
      <c r="T2492">
        <v>3064056.37947</v>
      </c>
      <c r="U2492">
        <v>2.6960999999999999E-2</v>
      </c>
    </row>
    <row r="2493" spans="1:21" x14ac:dyDescent="0.25">
      <c r="A2493">
        <v>2491</v>
      </c>
      <c r="B2493" t="s">
        <v>24</v>
      </c>
      <c r="C2493" t="s">
        <v>60</v>
      </c>
      <c r="D2493" t="s">
        <v>61</v>
      </c>
      <c r="E2493">
        <v>11</v>
      </c>
      <c r="F2493" t="s">
        <v>37</v>
      </c>
      <c r="G2493">
        <v>100</v>
      </c>
      <c r="H2493" t="s">
        <v>27</v>
      </c>
      <c r="I2493" t="s">
        <v>38</v>
      </c>
      <c r="J2493" t="s">
        <v>59</v>
      </c>
      <c r="K2493" t="s">
        <v>30</v>
      </c>
      <c r="L2493" t="s">
        <v>31</v>
      </c>
      <c r="M2493">
        <v>3</v>
      </c>
      <c r="N2493" t="s">
        <v>32</v>
      </c>
      <c r="O2493" t="s">
        <v>33</v>
      </c>
      <c r="P2493">
        <v>26.358000000000001</v>
      </c>
      <c r="Q2493">
        <v>337567.65990000003</v>
      </c>
      <c r="R2493">
        <v>3064088.8662</v>
      </c>
      <c r="S2493">
        <v>337545.76299999998</v>
      </c>
      <c r="T2493">
        <v>3064103.5383000001</v>
      </c>
      <c r="U2493">
        <v>2.6357999999999999E-2</v>
      </c>
    </row>
    <row r="2494" spans="1:21" x14ac:dyDescent="0.25">
      <c r="A2494">
        <v>2492</v>
      </c>
      <c r="B2494" t="s">
        <v>24</v>
      </c>
      <c r="C2494" t="s">
        <v>60</v>
      </c>
      <c r="D2494" t="s">
        <v>61</v>
      </c>
      <c r="E2494">
        <v>11</v>
      </c>
      <c r="F2494" t="s">
        <v>37</v>
      </c>
      <c r="G2494">
        <v>100</v>
      </c>
      <c r="H2494" t="s">
        <v>27</v>
      </c>
      <c r="I2494" t="s">
        <v>38</v>
      </c>
      <c r="J2494" t="s">
        <v>59</v>
      </c>
      <c r="K2494" t="s">
        <v>30</v>
      </c>
      <c r="L2494" t="s">
        <v>31</v>
      </c>
      <c r="M2494">
        <v>3</v>
      </c>
      <c r="N2494" t="s">
        <v>32</v>
      </c>
      <c r="O2494" t="s">
        <v>33</v>
      </c>
      <c r="P2494">
        <v>13.7342</v>
      </c>
      <c r="Q2494">
        <v>337545.76299999998</v>
      </c>
      <c r="R2494">
        <v>3064103.5383000001</v>
      </c>
      <c r="S2494">
        <v>337532.13329999999</v>
      </c>
      <c r="T2494">
        <v>3064105.2294000001</v>
      </c>
      <c r="U2494">
        <v>1.3734E-2</v>
      </c>
    </row>
    <row r="2495" spans="1:21" x14ac:dyDescent="0.25">
      <c r="A2495">
        <v>2493</v>
      </c>
      <c r="B2495" t="s">
        <v>24</v>
      </c>
      <c r="C2495" t="s">
        <v>60</v>
      </c>
      <c r="D2495" t="s">
        <v>61</v>
      </c>
      <c r="E2495">
        <v>11</v>
      </c>
      <c r="F2495" t="s">
        <v>37</v>
      </c>
      <c r="G2495">
        <v>100</v>
      </c>
      <c r="H2495" t="s">
        <v>27</v>
      </c>
      <c r="I2495" t="s">
        <v>38</v>
      </c>
      <c r="J2495" t="s">
        <v>59</v>
      </c>
      <c r="K2495" t="s">
        <v>30</v>
      </c>
      <c r="L2495" t="s">
        <v>31</v>
      </c>
      <c r="M2495">
        <v>3</v>
      </c>
      <c r="N2495" t="s">
        <v>32</v>
      </c>
      <c r="O2495" t="s">
        <v>33</v>
      </c>
      <c r="P2495">
        <v>16.167300000000001</v>
      </c>
      <c r="Q2495">
        <v>337532.13329999999</v>
      </c>
      <c r="R2495">
        <v>3064105.2294000001</v>
      </c>
      <c r="S2495">
        <v>337516.08899999998</v>
      </c>
      <c r="T2495">
        <v>3064107.2201999999</v>
      </c>
      <c r="U2495">
        <v>1.6167000000000001E-2</v>
      </c>
    </row>
    <row r="2496" spans="1:21" x14ac:dyDescent="0.25">
      <c r="A2496">
        <v>2494</v>
      </c>
      <c r="B2496" t="s">
        <v>24</v>
      </c>
      <c r="C2496" t="s">
        <v>60</v>
      </c>
      <c r="D2496" t="s">
        <v>61</v>
      </c>
      <c r="E2496">
        <v>11</v>
      </c>
      <c r="F2496" t="s">
        <v>37</v>
      </c>
      <c r="G2496">
        <v>100</v>
      </c>
      <c r="H2496" t="s">
        <v>27</v>
      </c>
      <c r="I2496" t="s">
        <v>38</v>
      </c>
      <c r="J2496" t="s">
        <v>59</v>
      </c>
      <c r="K2496" t="s">
        <v>30</v>
      </c>
      <c r="L2496" t="s">
        <v>31</v>
      </c>
      <c r="M2496">
        <v>3</v>
      </c>
      <c r="N2496" t="s">
        <v>32</v>
      </c>
      <c r="O2496" t="s">
        <v>33</v>
      </c>
      <c r="P2496">
        <v>34.646000000000001</v>
      </c>
      <c r="Q2496">
        <v>337516.08899999998</v>
      </c>
      <c r="R2496">
        <v>3064107.2201999999</v>
      </c>
      <c r="S2496">
        <v>337482.34240000002</v>
      </c>
      <c r="T2496">
        <v>3064115.0630999999</v>
      </c>
      <c r="U2496">
        <v>3.4646000000000003E-2</v>
      </c>
    </row>
    <row r="2497" spans="1:21" x14ac:dyDescent="0.25">
      <c r="A2497">
        <v>2495</v>
      </c>
      <c r="B2497" t="s">
        <v>24</v>
      </c>
      <c r="C2497" t="s">
        <v>60</v>
      </c>
      <c r="D2497" t="s">
        <v>61</v>
      </c>
      <c r="E2497">
        <v>11</v>
      </c>
      <c r="F2497" t="s">
        <v>37</v>
      </c>
      <c r="G2497">
        <v>100</v>
      </c>
      <c r="H2497" t="s">
        <v>27</v>
      </c>
      <c r="I2497" t="s">
        <v>38</v>
      </c>
      <c r="J2497" t="s">
        <v>59</v>
      </c>
      <c r="K2497" t="s">
        <v>30</v>
      </c>
      <c r="L2497" t="s">
        <v>31</v>
      </c>
      <c r="M2497">
        <v>3</v>
      </c>
      <c r="N2497" t="s">
        <v>32</v>
      </c>
      <c r="O2497" t="s">
        <v>33</v>
      </c>
      <c r="P2497">
        <v>29.555099999999999</v>
      </c>
      <c r="Q2497">
        <v>337482.34240000002</v>
      </c>
      <c r="R2497">
        <v>3064115.0630999999</v>
      </c>
      <c r="S2497">
        <v>337456.94959999999</v>
      </c>
      <c r="T2497">
        <v>3064130.1861999999</v>
      </c>
      <c r="U2497">
        <v>2.9555000000000001E-2</v>
      </c>
    </row>
    <row r="2498" spans="1:21" x14ac:dyDescent="0.25">
      <c r="A2498">
        <v>2496</v>
      </c>
      <c r="B2498" t="s">
        <v>24</v>
      </c>
      <c r="C2498" t="s">
        <v>60</v>
      </c>
      <c r="D2498" t="s">
        <v>61</v>
      </c>
      <c r="E2498">
        <v>11</v>
      </c>
      <c r="F2498" t="s">
        <v>37</v>
      </c>
      <c r="G2498">
        <v>100</v>
      </c>
      <c r="H2498" t="s">
        <v>27</v>
      </c>
      <c r="I2498" t="s">
        <v>38</v>
      </c>
      <c r="J2498" t="s">
        <v>59</v>
      </c>
      <c r="K2498" t="s">
        <v>30</v>
      </c>
      <c r="L2498" t="s">
        <v>31</v>
      </c>
      <c r="M2498">
        <v>3</v>
      </c>
      <c r="N2498" t="s">
        <v>32</v>
      </c>
      <c r="O2498" t="s">
        <v>33</v>
      </c>
      <c r="P2498">
        <v>23.312200000000001</v>
      </c>
      <c r="Q2498">
        <v>337456.94959999999</v>
      </c>
      <c r="R2498">
        <v>3064130.1861999999</v>
      </c>
      <c r="S2498">
        <v>337441.49589999998</v>
      </c>
      <c r="T2498">
        <v>3064147.6401999998</v>
      </c>
      <c r="U2498">
        <v>2.3311999999999999E-2</v>
      </c>
    </row>
    <row r="2499" spans="1:21" x14ac:dyDescent="0.25">
      <c r="A2499">
        <v>2497</v>
      </c>
      <c r="B2499" t="s">
        <v>24</v>
      </c>
      <c r="C2499" t="s">
        <v>60</v>
      </c>
      <c r="D2499" t="s">
        <v>61</v>
      </c>
      <c r="E2499">
        <v>11</v>
      </c>
      <c r="F2499" t="s">
        <v>37</v>
      </c>
      <c r="G2499">
        <v>100</v>
      </c>
      <c r="H2499" t="s">
        <v>27</v>
      </c>
      <c r="I2499" t="s">
        <v>38</v>
      </c>
      <c r="J2499" t="s">
        <v>59</v>
      </c>
      <c r="K2499" t="s">
        <v>30</v>
      </c>
      <c r="L2499" t="s">
        <v>31</v>
      </c>
      <c r="M2499">
        <v>3</v>
      </c>
      <c r="N2499" t="s">
        <v>32</v>
      </c>
      <c r="O2499" t="s">
        <v>33</v>
      </c>
      <c r="P2499">
        <v>30.353400000000001</v>
      </c>
      <c r="Q2499">
        <v>337441.49589999998</v>
      </c>
      <c r="R2499">
        <v>3064147.6401999998</v>
      </c>
      <c r="S2499">
        <v>337421.9915</v>
      </c>
      <c r="T2499">
        <v>3064170.8975999998</v>
      </c>
      <c r="U2499">
        <v>3.0353000000000002E-2</v>
      </c>
    </row>
    <row r="2500" spans="1:21" x14ac:dyDescent="0.25">
      <c r="A2500">
        <v>2498</v>
      </c>
      <c r="B2500" t="s">
        <v>24</v>
      </c>
      <c r="C2500" t="s">
        <v>60</v>
      </c>
      <c r="D2500" t="s">
        <v>61</v>
      </c>
      <c r="E2500">
        <v>11</v>
      </c>
      <c r="F2500" t="s">
        <v>37</v>
      </c>
      <c r="G2500">
        <v>100</v>
      </c>
      <c r="H2500" t="s">
        <v>27</v>
      </c>
      <c r="I2500" t="s">
        <v>38</v>
      </c>
      <c r="J2500" t="s">
        <v>59</v>
      </c>
      <c r="K2500" t="s">
        <v>30</v>
      </c>
      <c r="L2500" t="s">
        <v>31</v>
      </c>
      <c r="M2500">
        <v>3</v>
      </c>
      <c r="N2500" t="s">
        <v>32</v>
      </c>
      <c r="O2500" t="s">
        <v>33</v>
      </c>
      <c r="P2500">
        <v>10.538500000000001</v>
      </c>
      <c r="Q2500">
        <v>337421.9915</v>
      </c>
      <c r="R2500">
        <v>3064170.8975999998</v>
      </c>
      <c r="S2500">
        <v>337415.49739999999</v>
      </c>
      <c r="T2500">
        <v>3064179.1973999999</v>
      </c>
      <c r="U2500">
        <v>1.0539E-2</v>
      </c>
    </row>
    <row r="2501" spans="1:21" x14ac:dyDescent="0.25">
      <c r="A2501">
        <v>2499</v>
      </c>
      <c r="B2501" t="s">
        <v>24</v>
      </c>
      <c r="C2501" t="s">
        <v>60</v>
      </c>
      <c r="D2501" t="s">
        <v>61</v>
      </c>
      <c r="E2501">
        <v>11</v>
      </c>
      <c r="F2501" t="s">
        <v>37</v>
      </c>
      <c r="G2501">
        <v>100</v>
      </c>
      <c r="H2501" t="s">
        <v>27</v>
      </c>
      <c r="I2501" t="s">
        <v>38</v>
      </c>
      <c r="J2501" t="s">
        <v>59</v>
      </c>
      <c r="K2501" t="s">
        <v>30</v>
      </c>
      <c r="L2501" t="s">
        <v>31</v>
      </c>
      <c r="M2501">
        <v>3</v>
      </c>
      <c r="N2501" t="s">
        <v>32</v>
      </c>
      <c r="O2501" t="s">
        <v>33</v>
      </c>
      <c r="P2501">
        <v>44.875100000000003</v>
      </c>
      <c r="Q2501">
        <v>337415.49739999999</v>
      </c>
      <c r="R2501">
        <v>3064179.1973999999</v>
      </c>
      <c r="S2501">
        <v>337382.88419999997</v>
      </c>
      <c r="T2501">
        <v>3064210.0219000001</v>
      </c>
      <c r="U2501">
        <v>4.4874999999999998E-2</v>
      </c>
    </row>
    <row r="2502" spans="1:21" x14ac:dyDescent="0.25">
      <c r="A2502">
        <v>2500</v>
      </c>
      <c r="B2502" t="s">
        <v>24</v>
      </c>
      <c r="C2502" t="s">
        <v>60</v>
      </c>
      <c r="D2502" t="s">
        <v>61</v>
      </c>
      <c r="E2502">
        <v>11</v>
      </c>
      <c r="F2502" t="s">
        <v>37</v>
      </c>
      <c r="G2502">
        <v>100</v>
      </c>
      <c r="H2502" t="s">
        <v>27</v>
      </c>
      <c r="I2502" t="s">
        <v>38</v>
      </c>
      <c r="J2502" t="s">
        <v>59</v>
      </c>
      <c r="K2502" t="s">
        <v>30</v>
      </c>
      <c r="L2502" t="s">
        <v>31</v>
      </c>
      <c r="M2502">
        <v>3</v>
      </c>
      <c r="N2502" t="s">
        <v>32</v>
      </c>
      <c r="O2502" t="s">
        <v>33</v>
      </c>
      <c r="P2502">
        <v>50.375900000000001</v>
      </c>
      <c r="Q2502">
        <v>337382.88419999997</v>
      </c>
      <c r="R2502">
        <v>3064210.0219000001</v>
      </c>
      <c r="S2502">
        <v>337410.9828</v>
      </c>
      <c r="T2502">
        <v>3064251.8333999999</v>
      </c>
      <c r="U2502">
        <v>5.0375999999999997E-2</v>
      </c>
    </row>
    <row r="2503" spans="1:21" x14ac:dyDescent="0.25">
      <c r="A2503">
        <v>2501</v>
      </c>
      <c r="B2503" t="s">
        <v>24</v>
      </c>
      <c r="C2503" t="s">
        <v>60</v>
      </c>
      <c r="D2503" t="s">
        <v>61</v>
      </c>
      <c r="E2503">
        <v>11</v>
      </c>
      <c r="F2503" t="s">
        <v>37</v>
      </c>
      <c r="G2503">
        <v>100</v>
      </c>
      <c r="H2503" t="s">
        <v>27</v>
      </c>
      <c r="I2503" t="s">
        <v>38</v>
      </c>
      <c r="J2503" t="s">
        <v>59</v>
      </c>
      <c r="K2503" t="s">
        <v>30</v>
      </c>
      <c r="L2503" t="s">
        <v>31</v>
      </c>
      <c r="M2503">
        <v>3</v>
      </c>
      <c r="N2503" t="s">
        <v>32</v>
      </c>
      <c r="O2503" t="s">
        <v>33</v>
      </c>
      <c r="P2503">
        <v>38.427300000000002</v>
      </c>
      <c r="Q2503">
        <v>337382.88419999997</v>
      </c>
      <c r="R2503">
        <v>3064210.0219000001</v>
      </c>
      <c r="S2503">
        <v>337355.28039999999</v>
      </c>
      <c r="T2503">
        <v>3064183.2883000001</v>
      </c>
      <c r="U2503">
        <v>3.8427000000000003E-2</v>
      </c>
    </row>
    <row r="2504" spans="1:21" x14ac:dyDescent="0.25">
      <c r="A2504">
        <v>2502</v>
      </c>
      <c r="B2504" t="s">
        <v>24</v>
      </c>
      <c r="C2504" t="s">
        <v>60</v>
      </c>
      <c r="D2504" t="s">
        <v>61</v>
      </c>
      <c r="E2504">
        <v>11</v>
      </c>
      <c r="F2504" t="s">
        <v>37</v>
      </c>
      <c r="G2504">
        <v>100</v>
      </c>
      <c r="H2504" t="s">
        <v>27</v>
      </c>
      <c r="I2504" t="s">
        <v>38</v>
      </c>
      <c r="J2504" t="s">
        <v>59</v>
      </c>
      <c r="K2504" t="s">
        <v>30</v>
      </c>
      <c r="L2504" t="s">
        <v>31</v>
      </c>
      <c r="M2504">
        <v>3</v>
      </c>
      <c r="N2504" t="s">
        <v>32</v>
      </c>
      <c r="O2504" t="s">
        <v>33</v>
      </c>
      <c r="P2504">
        <v>40.991700000000002</v>
      </c>
      <c r="Q2504">
        <v>337021.63870000001</v>
      </c>
      <c r="R2504">
        <v>3064270.9508000002</v>
      </c>
      <c r="S2504">
        <v>336980.84269999998</v>
      </c>
      <c r="T2504">
        <v>3064274.9519000002</v>
      </c>
      <c r="U2504">
        <v>4.0992000000000001E-2</v>
      </c>
    </row>
    <row r="2505" spans="1:21" x14ac:dyDescent="0.25">
      <c r="A2505">
        <v>2503</v>
      </c>
      <c r="B2505" t="s">
        <v>24</v>
      </c>
      <c r="C2505" t="s">
        <v>60</v>
      </c>
      <c r="D2505" t="s">
        <v>61</v>
      </c>
      <c r="E2505">
        <v>11</v>
      </c>
      <c r="F2505" t="s">
        <v>37</v>
      </c>
      <c r="G2505">
        <v>100</v>
      </c>
      <c r="H2505" t="s">
        <v>27</v>
      </c>
      <c r="I2505" t="s">
        <v>38</v>
      </c>
      <c r="J2505" t="s">
        <v>59</v>
      </c>
      <c r="K2505" t="s">
        <v>30</v>
      </c>
      <c r="L2505" t="s">
        <v>31</v>
      </c>
      <c r="M2505">
        <v>3</v>
      </c>
      <c r="N2505" t="s">
        <v>32</v>
      </c>
      <c r="O2505" t="s">
        <v>33</v>
      </c>
      <c r="P2505">
        <v>59.531100000000002</v>
      </c>
      <c r="Q2505">
        <v>336980.84269999998</v>
      </c>
      <c r="R2505">
        <v>3064274.9519000002</v>
      </c>
      <c r="S2505">
        <v>336921.45169999998</v>
      </c>
      <c r="T2505">
        <v>3064279.0339000002</v>
      </c>
      <c r="U2505">
        <v>5.9531000000000001E-2</v>
      </c>
    </row>
    <row r="2506" spans="1:21" x14ac:dyDescent="0.25">
      <c r="A2506">
        <v>2504</v>
      </c>
      <c r="B2506" t="s">
        <v>24</v>
      </c>
      <c r="C2506" t="s">
        <v>60</v>
      </c>
      <c r="D2506" t="s">
        <v>61</v>
      </c>
      <c r="E2506">
        <v>11</v>
      </c>
      <c r="F2506" t="s">
        <v>37</v>
      </c>
      <c r="G2506">
        <v>100</v>
      </c>
      <c r="H2506" t="s">
        <v>27</v>
      </c>
      <c r="I2506" t="s">
        <v>38</v>
      </c>
      <c r="J2506" t="s">
        <v>59</v>
      </c>
      <c r="K2506" t="s">
        <v>30</v>
      </c>
      <c r="L2506" t="s">
        <v>31</v>
      </c>
      <c r="M2506">
        <v>3</v>
      </c>
      <c r="N2506" t="s">
        <v>32</v>
      </c>
      <c r="O2506" t="s">
        <v>33</v>
      </c>
      <c r="P2506">
        <v>1.28973</v>
      </c>
      <c r="Q2506">
        <v>337077.08519999997</v>
      </c>
      <c r="R2506">
        <v>3064386.1496000001</v>
      </c>
      <c r="S2506">
        <v>337075.79702699999</v>
      </c>
      <c r="T2506">
        <v>3064386.2130200001</v>
      </c>
      <c r="U2506">
        <v>1.2899999999999999E-3</v>
      </c>
    </row>
    <row r="2507" spans="1:21" x14ac:dyDescent="0.25">
      <c r="A2507">
        <v>2505</v>
      </c>
      <c r="B2507" t="s">
        <v>24</v>
      </c>
      <c r="C2507" t="s">
        <v>60</v>
      </c>
      <c r="D2507" t="s">
        <v>61</v>
      </c>
      <c r="E2507">
        <v>11</v>
      </c>
      <c r="F2507" t="s">
        <v>37</v>
      </c>
      <c r="G2507">
        <v>100</v>
      </c>
      <c r="H2507" t="s">
        <v>27</v>
      </c>
      <c r="I2507" t="s">
        <v>38</v>
      </c>
      <c r="J2507" t="s">
        <v>59</v>
      </c>
      <c r="K2507" t="s">
        <v>30</v>
      </c>
      <c r="L2507" t="s">
        <v>31</v>
      </c>
      <c r="M2507">
        <v>3</v>
      </c>
      <c r="N2507" t="s">
        <v>32</v>
      </c>
      <c r="O2507" t="s">
        <v>33</v>
      </c>
      <c r="P2507">
        <v>22.470199999999998</v>
      </c>
      <c r="Q2507">
        <v>337075.79702699999</v>
      </c>
      <c r="R2507">
        <v>3064386.2130200001</v>
      </c>
      <c r="S2507">
        <v>337053.35399999999</v>
      </c>
      <c r="T2507">
        <v>3064387.3179000001</v>
      </c>
      <c r="U2507">
        <v>2.247E-2</v>
      </c>
    </row>
    <row r="2508" spans="1:21" x14ac:dyDescent="0.25">
      <c r="A2508">
        <v>2506</v>
      </c>
      <c r="B2508" t="s">
        <v>24</v>
      </c>
      <c r="C2508" t="s">
        <v>60</v>
      </c>
      <c r="D2508" t="s">
        <v>61</v>
      </c>
      <c r="E2508">
        <v>11</v>
      </c>
      <c r="F2508" t="s">
        <v>37</v>
      </c>
      <c r="G2508">
        <v>100</v>
      </c>
      <c r="H2508" t="s">
        <v>27</v>
      </c>
      <c r="I2508" t="s">
        <v>38</v>
      </c>
      <c r="J2508" t="s">
        <v>59</v>
      </c>
      <c r="K2508" t="s">
        <v>30</v>
      </c>
      <c r="L2508" t="s">
        <v>31</v>
      </c>
      <c r="M2508">
        <v>3</v>
      </c>
      <c r="N2508" t="s">
        <v>32</v>
      </c>
      <c r="O2508" t="s">
        <v>33</v>
      </c>
      <c r="P2508">
        <v>37.975499999999997</v>
      </c>
      <c r="Q2508">
        <v>337053.35399999999</v>
      </c>
      <c r="R2508">
        <v>3064387.3179000001</v>
      </c>
      <c r="S2508">
        <v>337015.38189999998</v>
      </c>
      <c r="T2508">
        <v>3064387.8270999999</v>
      </c>
      <c r="U2508">
        <v>3.7976000000000003E-2</v>
      </c>
    </row>
    <row r="2509" spans="1:21" x14ac:dyDescent="0.25">
      <c r="A2509">
        <v>2507</v>
      </c>
      <c r="B2509" t="s">
        <v>24</v>
      </c>
      <c r="C2509" t="s">
        <v>60</v>
      </c>
      <c r="D2509" t="s">
        <v>61</v>
      </c>
      <c r="E2509">
        <v>11</v>
      </c>
      <c r="F2509" t="s">
        <v>37</v>
      </c>
      <c r="G2509">
        <v>100</v>
      </c>
      <c r="H2509" t="s">
        <v>27</v>
      </c>
      <c r="I2509" t="s">
        <v>38</v>
      </c>
      <c r="J2509" t="s">
        <v>59</v>
      </c>
      <c r="K2509" t="s">
        <v>30</v>
      </c>
      <c r="L2509" t="s">
        <v>31</v>
      </c>
      <c r="M2509">
        <v>3</v>
      </c>
      <c r="N2509" t="s">
        <v>32</v>
      </c>
      <c r="O2509" t="s">
        <v>33</v>
      </c>
      <c r="P2509">
        <v>21.447700000000001</v>
      </c>
      <c r="Q2509">
        <v>337015.38189999998</v>
      </c>
      <c r="R2509">
        <v>3064387.8270999999</v>
      </c>
      <c r="S2509">
        <v>336995.46029999998</v>
      </c>
      <c r="T2509">
        <v>3064379.8813999998</v>
      </c>
      <c r="U2509">
        <v>2.1447999999999998E-2</v>
      </c>
    </row>
    <row r="2510" spans="1:21" x14ac:dyDescent="0.25">
      <c r="A2510">
        <v>2508</v>
      </c>
      <c r="B2510" t="s">
        <v>24</v>
      </c>
      <c r="C2510" t="s">
        <v>60</v>
      </c>
      <c r="D2510" t="s">
        <v>61</v>
      </c>
      <c r="E2510">
        <v>11</v>
      </c>
      <c r="F2510" t="s">
        <v>37</v>
      </c>
      <c r="G2510">
        <v>100</v>
      </c>
      <c r="H2510" t="s">
        <v>27</v>
      </c>
      <c r="I2510" t="s">
        <v>38</v>
      </c>
      <c r="J2510" t="s">
        <v>59</v>
      </c>
      <c r="K2510" t="s">
        <v>30</v>
      </c>
      <c r="L2510" t="s">
        <v>31</v>
      </c>
      <c r="M2510">
        <v>3</v>
      </c>
      <c r="N2510" t="s">
        <v>32</v>
      </c>
      <c r="O2510" t="s">
        <v>33</v>
      </c>
      <c r="P2510">
        <v>34.712200000000003</v>
      </c>
      <c r="Q2510">
        <v>336995.46029999998</v>
      </c>
      <c r="R2510">
        <v>3064379.8813999998</v>
      </c>
      <c r="S2510">
        <v>336960.81209999998</v>
      </c>
      <c r="T2510">
        <v>3064381.9887000001</v>
      </c>
      <c r="U2510">
        <v>3.4712E-2</v>
      </c>
    </row>
    <row r="2511" spans="1:21" x14ac:dyDescent="0.25">
      <c r="A2511">
        <v>2509</v>
      </c>
      <c r="B2511" t="s">
        <v>24</v>
      </c>
      <c r="C2511" t="s">
        <v>60</v>
      </c>
      <c r="D2511" t="s">
        <v>61</v>
      </c>
      <c r="E2511">
        <v>11</v>
      </c>
      <c r="F2511" t="s">
        <v>37</v>
      </c>
      <c r="G2511">
        <v>100</v>
      </c>
      <c r="H2511" t="s">
        <v>27</v>
      </c>
      <c r="I2511" t="s">
        <v>38</v>
      </c>
      <c r="J2511" t="s">
        <v>59</v>
      </c>
      <c r="K2511" t="s">
        <v>30</v>
      </c>
      <c r="L2511" t="s">
        <v>31</v>
      </c>
      <c r="M2511">
        <v>3</v>
      </c>
      <c r="N2511" t="s">
        <v>32</v>
      </c>
      <c r="O2511" t="s">
        <v>33</v>
      </c>
      <c r="P2511">
        <v>46.695599999999999</v>
      </c>
      <c r="Q2511">
        <v>336960.81209999998</v>
      </c>
      <c r="R2511">
        <v>3064381.9887000001</v>
      </c>
      <c r="S2511">
        <v>336914.67330000002</v>
      </c>
      <c r="T2511">
        <v>3064389.1781000001</v>
      </c>
      <c r="U2511">
        <v>4.6696000000000001E-2</v>
      </c>
    </row>
    <row r="2512" spans="1:21" x14ac:dyDescent="0.25">
      <c r="A2512">
        <v>2510</v>
      </c>
      <c r="B2512" t="s">
        <v>24</v>
      </c>
      <c r="C2512" t="s">
        <v>60</v>
      </c>
      <c r="D2512" t="s">
        <v>61</v>
      </c>
      <c r="E2512">
        <v>11</v>
      </c>
      <c r="F2512" t="s">
        <v>37</v>
      </c>
      <c r="G2512">
        <v>100</v>
      </c>
      <c r="H2512" t="s">
        <v>27</v>
      </c>
      <c r="I2512" t="s">
        <v>38</v>
      </c>
      <c r="J2512" t="s">
        <v>59</v>
      </c>
      <c r="K2512" t="s">
        <v>30</v>
      </c>
      <c r="L2512" t="s">
        <v>31</v>
      </c>
      <c r="M2512">
        <v>3</v>
      </c>
      <c r="N2512" t="s">
        <v>32</v>
      </c>
      <c r="O2512" t="s">
        <v>33</v>
      </c>
      <c r="P2512">
        <v>21.527100000000001</v>
      </c>
      <c r="Q2512">
        <v>336914.67330000002</v>
      </c>
      <c r="R2512">
        <v>3064389.1781000001</v>
      </c>
      <c r="S2512">
        <v>336893.1888</v>
      </c>
      <c r="T2512">
        <v>3064387.8239000002</v>
      </c>
      <c r="U2512">
        <v>2.1527000000000001E-2</v>
      </c>
    </row>
    <row r="2513" spans="1:21" x14ac:dyDescent="0.25">
      <c r="A2513">
        <v>2511</v>
      </c>
      <c r="B2513" t="s">
        <v>24</v>
      </c>
      <c r="C2513" t="s">
        <v>60</v>
      </c>
      <c r="D2513" t="s">
        <v>61</v>
      </c>
      <c r="E2513">
        <v>11</v>
      </c>
      <c r="F2513" t="s">
        <v>37</v>
      </c>
      <c r="G2513">
        <v>100</v>
      </c>
      <c r="H2513" t="s">
        <v>27</v>
      </c>
      <c r="I2513" t="s">
        <v>38</v>
      </c>
      <c r="J2513" t="s">
        <v>59</v>
      </c>
      <c r="K2513" t="s">
        <v>30</v>
      </c>
      <c r="L2513" t="s">
        <v>31</v>
      </c>
      <c r="M2513">
        <v>3</v>
      </c>
      <c r="N2513" t="s">
        <v>32</v>
      </c>
      <c r="O2513" t="s">
        <v>33</v>
      </c>
      <c r="P2513">
        <v>47.419400000000003</v>
      </c>
      <c r="Q2513">
        <v>337055.57179999998</v>
      </c>
      <c r="R2513">
        <v>3064497.1712000002</v>
      </c>
      <c r="S2513">
        <v>337102.63520000002</v>
      </c>
      <c r="T2513">
        <v>3064491.3711999999</v>
      </c>
      <c r="U2513">
        <v>4.7419000000000003E-2</v>
      </c>
    </row>
    <row r="2514" spans="1:21" x14ac:dyDescent="0.25">
      <c r="A2514">
        <v>2512</v>
      </c>
      <c r="B2514" t="s">
        <v>24</v>
      </c>
      <c r="C2514" t="s">
        <v>60</v>
      </c>
      <c r="D2514" t="s">
        <v>61</v>
      </c>
      <c r="E2514">
        <v>11</v>
      </c>
      <c r="F2514" t="s">
        <v>37</v>
      </c>
      <c r="G2514">
        <v>100</v>
      </c>
      <c r="H2514" t="s">
        <v>27</v>
      </c>
      <c r="I2514" t="s">
        <v>38</v>
      </c>
      <c r="J2514" t="s">
        <v>59</v>
      </c>
      <c r="K2514" t="s">
        <v>30</v>
      </c>
      <c r="L2514" t="s">
        <v>31</v>
      </c>
      <c r="M2514">
        <v>3</v>
      </c>
      <c r="N2514" t="s">
        <v>32</v>
      </c>
      <c r="O2514" t="s">
        <v>33</v>
      </c>
      <c r="P2514">
        <v>18.2362</v>
      </c>
      <c r="Q2514">
        <v>337102.63520000002</v>
      </c>
      <c r="R2514">
        <v>3064491.3711999999</v>
      </c>
      <c r="S2514">
        <v>337120.77360000001</v>
      </c>
      <c r="T2514">
        <v>3064489.4855</v>
      </c>
      <c r="U2514">
        <v>1.8235999999999999E-2</v>
      </c>
    </row>
    <row r="2515" spans="1:21" x14ac:dyDescent="0.25">
      <c r="A2515">
        <v>2513</v>
      </c>
      <c r="B2515" t="s">
        <v>24</v>
      </c>
      <c r="C2515" t="s">
        <v>60</v>
      </c>
      <c r="D2515" t="s">
        <v>61</v>
      </c>
      <c r="E2515">
        <v>11</v>
      </c>
      <c r="F2515" t="s">
        <v>37</v>
      </c>
      <c r="G2515">
        <v>100</v>
      </c>
      <c r="H2515" t="s">
        <v>27</v>
      </c>
      <c r="I2515" t="s">
        <v>38</v>
      </c>
      <c r="J2515" t="s">
        <v>59</v>
      </c>
      <c r="K2515" t="s">
        <v>30</v>
      </c>
      <c r="L2515" t="s">
        <v>31</v>
      </c>
      <c r="M2515">
        <v>3</v>
      </c>
      <c r="N2515" t="s">
        <v>32</v>
      </c>
      <c r="O2515" t="s">
        <v>33</v>
      </c>
      <c r="P2515">
        <v>20.174800000000001</v>
      </c>
      <c r="Q2515">
        <v>337057.31660000002</v>
      </c>
      <c r="R2515">
        <v>3065675.9122000001</v>
      </c>
      <c r="S2515">
        <v>337070.01140000002</v>
      </c>
      <c r="T2515">
        <v>3065660.2321000001</v>
      </c>
      <c r="U2515">
        <v>2.0174999999999998E-2</v>
      </c>
    </row>
    <row r="2516" spans="1:21" x14ac:dyDescent="0.25">
      <c r="A2516">
        <v>2514</v>
      </c>
      <c r="B2516" t="s">
        <v>24</v>
      </c>
      <c r="C2516" t="s">
        <v>60</v>
      </c>
      <c r="D2516" t="s">
        <v>61</v>
      </c>
      <c r="E2516">
        <v>11</v>
      </c>
      <c r="F2516" t="s">
        <v>37</v>
      </c>
      <c r="G2516">
        <v>100</v>
      </c>
      <c r="H2516" t="s">
        <v>27</v>
      </c>
      <c r="I2516" t="s">
        <v>38</v>
      </c>
      <c r="J2516" t="s">
        <v>59</v>
      </c>
      <c r="K2516" t="s">
        <v>30</v>
      </c>
      <c r="L2516" t="s">
        <v>31</v>
      </c>
      <c r="M2516">
        <v>3</v>
      </c>
      <c r="N2516" t="s">
        <v>32</v>
      </c>
      <c r="O2516" t="s">
        <v>33</v>
      </c>
      <c r="P2516">
        <v>16.4312</v>
      </c>
      <c r="Q2516">
        <v>337070.01140000002</v>
      </c>
      <c r="R2516">
        <v>3065660.2321000001</v>
      </c>
      <c r="S2516">
        <v>337078.49080000003</v>
      </c>
      <c r="T2516">
        <v>3065646.1579</v>
      </c>
      <c r="U2516">
        <v>1.6431000000000001E-2</v>
      </c>
    </row>
    <row r="2517" spans="1:21" x14ac:dyDescent="0.25">
      <c r="A2517">
        <v>2515</v>
      </c>
      <c r="B2517" t="s">
        <v>24</v>
      </c>
      <c r="C2517" t="s">
        <v>60</v>
      </c>
      <c r="D2517" t="s">
        <v>61</v>
      </c>
      <c r="E2517">
        <v>11</v>
      </c>
      <c r="F2517" t="s">
        <v>37</v>
      </c>
      <c r="G2517">
        <v>100</v>
      </c>
      <c r="H2517" t="s">
        <v>27</v>
      </c>
      <c r="I2517" t="s">
        <v>38</v>
      </c>
      <c r="J2517" t="s">
        <v>59</v>
      </c>
      <c r="K2517" t="s">
        <v>30</v>
      </c>
      <c r="L2517" t="s">
        <v>31</v>
      </c>
      <c r="M2517">
        <v>3</v>
      </c>
      <c r="N2517" t="s">
        <v>32</v>
      </c>
      <c r="O2517" t="s">
        <v>33</v>
      </c>
      <c r="P2517">
        <v>11.9986</v>
      </c>
      <c r="Q2517">
        <v>337057.31660000002</v>
      </c>
      <c r="R2517">
        <v>3065675.9122000001</v>
      </c>
      <c r="S2517">
        <v>337045.31978399999</v>
      </c>
      <c r="T2517">
        <v>3065676.1184</v>
      </c>
      <c r="U2517">
        <v>1.1998999999999999E-2</v>
      </c>
    </row>
    <row r="2518" spans="1:21" x14ac:dyDescent="0.25">
      <c r="A2518">
        <v>2516</v>
      </c>
      <c r="B2518" t="s">
        <v>24</v>
      </c>
      <c r="C2518" t="s">
        <v>60</v>
      </c>
      <c r="D2518" t="s">
        <v>61</v>
      </c>
      <c r="E2518">
        <v>11</v>
      </c>
      <c r="F2518" t="s">
        <v>37</v>
      </c>
      <c r="G2518">
        <v>100</v>
      </c>
      <c r="H2518" t="s">
        <v>27</v>
      </c>
      <c r="I2518" t="s">
        <v>38</v>
      </c>
      <c r="J2518" t="s">
        <v>59</v>
      </c>
      <c r="K2518" t="s">
        <v>30</v>
      </c>
      <c r="L2518" t="s">
        <v>31</v>
      </c>
      <c r="M2518">
        <v>3</v>
      </c>
      <c r="N2518" t="s">
        <v>32</v>
      </c>
      <c r="O2518" t="s">
        <v>33</v>
      </c>
      <c r="P2518">
        <v>2.7523900000000001</v>
      </c>
      <c r="Q2518">
        <v>337045.31978399999</v>
      </c>
      <c r="R2518">
        <v>3065676.1184</v>
      </c>
      <c r="S2518">
        <v>337042.56780000002</v>
      </c>
      <c r="T2518">
        <v>3065676.1656999998</v>
      </c>
      <c r="U2518">
        <v>2.7520000000000001E-3</v>
      </c>
    </row>
    <row r="2519" spans="1:21" x14ac:dyDescent="0.25">
      <c r="A2519">
        <v>2517</v>
      </c>
      <c r="B2519" t="s">
        <v>24</v>
      </c>
      <c r="C2519" t="s">
        <v>60</v>
      </c>
      <c r="D2519" t="s">
        <v>61</v>
      </c>
      <c r="E2519">
        <v>11</v>
      </c>
      <c r="F2519" t="s">
        <v>37</v>
      </c>
      <c r="G2519">
        <v>100</v>
      </c>
      <c r="H2519" t="s">
        <v>27</v>
      </c>
      <c r="I2519" t="s">
        <v>38</v>
      </c>
      <c r="J2519" t="s">
        <v>59</v>
      </c>
      <c r="K2519" t="s">
        <v>30</v>
      </c>
      <c r="L2519" t="s">
        <v>31</v>
      </c>
      <c r="M2519">
        <v>3</v>
      </c>
      <c r="N2519" t="s">
        <v>32</v>
      </c>
      <c r="O2519" t="s">
        <v>33</v>
      </c>
      <c r="P2519">
        <v>2.33277</v>
      </c>
      <c r="Q2519">
        <v>337042.56780000002</v>
      </c>
      <c r="R2519">
        <v>3065676.1656999998</v>
      </c>
      <c r="S2519">
        <v>337040.235376</v>
      </c>
      <c r="T2519">
        <v>3065676.20579</v>
      </c>
      <c r="U2519">
        <v>2.333E-3</v>
      </c>
    </row>
    <row r="2520" spans="1:21" x14ac:dyDescent="0.25">
      <c r="A2520">
        <v>2518</v>
      </c>
      <c r="B2520" t="s">
        <v>24</v>
      </c>
      <c r="C2520" t="s">
        <v>60</v>
      </c>
      <c r="D2520" t="s">
        <v>61</v>
      </c>
      <c r="E2520">
        <v>11</v>
      </c>
      <c r="F2520" t="s">
        <v>37</v>
      </c>
      <c r="G2520">
        <v>100</v>
      </c>
      <c r="H2520" t="s">
        <v>27</v>
      </c>
      <c r="I2520" t="s">
        <v>38</v>
      </c>
      <c r="J2520" t="s">
        <v>59</v>
      </c>
      <c r="K2520" t="s">
        <v>30</v>
      </c>
      <c r="L2520" t="s">
        <v>31</v>
      </c>
      <c r="M2520">
        <v>3</v>
      </c>
      <c r="N2520" t="s">
        <v>32</v>
      </c>
      <c r="O2520" t="s">
        <v>33</v>
      </c>
      <c r="P2520">
        <v>7.5711899999999996</v>
      </c>
      <c r="Q2520">
        <v>337040.235376</v>
      </c>
      <c r="R2520">
        <v>3065676.20579</v>
      </c>
      <c r="S2520">
        <v>337032.66529999999</v>
      </c>
      <c r="T2520">
        <v>3065676.3358999998</v>
      </c>
      <c r="U2520">
        <v>7.5709999999999996E-3</v>
      </c>
    </row>
    <row r="2521" spans="1:21" x14ac:dyDescent="0.25">
      <c r="A2521">
        <v>2519</v>
      </c>
      <c r="B2521" t="s">
        <v>24</v>
      </c>
      <c r="C2521" t="s">
        <v>60</v>
      </c>
      <c r="D2521" t="s">
        <v>61</v>
      </c>
      <c r="E2521">
        <v>11</v>
      </c>
      <c r="F2521" t="s">
        <v>37</v>
      </c>
      <c r="G2521">
        <v>100</v>
      </c>
      <c r="H2521" t="s">
        <v>27</v>
      </c>
      <c r="I2521" t="s">
        <v>38</v>
      </c>
      <c r="J2521" t="s">
        <v>59</v>
      </c>
      <c r="K2521" t="s">
        <v>30</v>
      </c>
      <c r="L2521" t="s">
        <v>31</v>
      </c>
      <c r="M2521">
        <v>3</v>
      </c>
      <c r="N2521" t="s">
        <v>32</v>
      </c>
      <c r="O2521" t="s">
        <v>33</v>
      </c>
      <c r="P2521">
        <v>21.8749</v>
      </c>
      <c r="Q2521">
        <v>337032.66529999999</v>
      </c>
      <c r="R2521">
        <v>3065676.3358999998</v>
      </c>
      <c r="S2521">
        <v>337010.79239999998</v>
      </c>
      <c r="T2521">
        <v>3065676.6294</v>
      </c>
      <c r="U2521">
        <v>2.1874999999999999E-2</v>
      </c>
    </row>
    <row r="2522" spans="1:21" x14ac:dyDescent="0.25">
      <c r="A2522">
        <v>2520</v>
      </c>
      <c r="B2522" t="s">
        <v>24</v>
      </c>
      <c r="C2522" t="s">
        <v>60</v>
      </c>
      <c r="D2522" t="s">
        <v>61</v>
      </c>
      <c r="E2522">
        <v>11</v>
      </c>
      <c r="F2522" t="s">
        <v>37</v>
      </c>
      <c r="G2522">
        <v>100</v>
      </c>
      <c r="H2522" t="s">
        <v>27</v>
      </c>
      <c r="I2522" t="s">
        <v>38</v>
      </c>
      <c r="J2522" t="s">
        <v>59</v>
      </c>
      <c r="K2522" t="s">
        <v>30</v>
      </c>
      <c r="L2522" t="s">
        <v>31</v>
      </c>
      <c r="M2522">
        <v>3</v>
      </c>
      <c r="N2522" t="s">
        <v>32</v>
      </c>
      <c r="O2522" t="s">
        <v>33</v>
      </c>
      <c r="P2522">
        <v>32.216799999999999</v>
      </c>
      <c r="Q2522">
        <v>337010.79239999998</v>
      </c>
      <c r="R2522">
        <v>3065676.6294</v>
      </c>
      <c r="S2522">
        <v>336978.61859999999</v>
      </c>
      <c r="T2522">
        <v>3065678.2930000001</v>
      </c>
      <c r="U2522">
        <v>3.2217000000000003E-2</v>
      </c>
    </row>
    <row r="2523" spans="1:21" x14ac:dyDescent="0.25">
      <c r="A2523">
        <v>2521</v>
      </c>
      <c r="B2523" t="s">
        <v>24</v>
      </c>
      <c r="C2523" t="s">
        <v>60</v>
      </c>
      <c r="D2523" t="s">
        <v>61</v>
      </c>
      <c r="E2523">
        <v>11</v>
      </c>
      <c r="F2523" t="s">
        <v>37</v>
      </c>
      <c r="G2523">
        <v>100</v>
      </c>
      <c r="H2523" t="s">
        <v>27</v>
      </c>
      <c r="I2523" t="s">
        <v>38</v>
      </c>
      <c r="J2523" t="s">
        <v>59</v>
      </c>
      <c r="K2523" t="s">
        <v>30</v>
      </c>
      <c r="L2523" t="s">
        <v>31</v>
      </c>
      <c r="M2523">
        <v>3</v>
      </c>
      <c r="N2523" t="s">
        <v>32</v>
      </c>
      <c r="O2523" t="s">
        <v>33</v>
      </c>
      <c r="P2523">
        <v>14.6729</v>
      </c>
      <c r="Q2523">
        <v>337555.56040000002</v>
      </c>
      <c r="R2523">
        <v>3064064.3953</v>
      </c>
      <c r="S2523">
        <v>337562.06379699998</v>
      </c>
      <c r="T2523">
        <v>3064077.5482399999</v>
      </c>
      <c r="U2523">
        <v>1.4673E-2</v>
      </c>
    </row>
    <row r="2524" spans="1:21" x14ac:dyDescent="0.25">
      <c r="A2524">
        <v>2522</v>
      </c>
      <c r="B2524" t="s">
        <v>24</v>
      </c>
      <c r="C2524" t="s">
        <v>60</v>
      </c>
      <c r="D2524" t="s">
        <v>61</v>
      </c>
      <c r="E2524">
        <v>11</v>
      </c>
      <c r="F2524" t="s">
        <v>37</v>
      </c>
      <c r="G2524">
        <v>100</v>
      </c>
      <c r="H2524" t="s">
        <v>27</v>
      </c>
      <c r="I2524" t="s">
        <v>38</v>
      </c>
      <c r="J2524" t="s">
        <v>59</v>
      </c>
      <c r="K2524" t="s">
        <v>30</v>
      </c>
      <c r="L2524" t="s">
        <v>31</v>
      </c>
      <c r="M2524">
        <v>3</v>
      </c>
      <c r="N2524" t="s">
        <v>32</v>
      </c>
      <c r="O2524" t="s">
        <v>33</v>
      </c>
      <c r="P2524">
        <v>12.6259</v>
      </c>
      <c r="Q2524">
        <v>337562.06379699998</v>
      </c>
      <c r="R2524">
        <v>3064077.5482399999</v>
      </c>
      <c r="S2524">
        <v>337567.65990000003</v>
      </c>
      <c r="T2524">
        <v>3064088.8662</v>
      </c>
      <c r="U2524">
        <v>1.2626E-2</v>
      </c>
    </row>
    <row r="2525" spans="1:21" x14ac:dyDescent="0.25">
      <c r="A2525">
        <v>2523</v>
      </c>
      <c r="B2525" t="s">
        <v>24</v>
      </c>
      <c r="C2525" t="s">
        <v>62</v>
      </c>
      <c r="D2525" t="s">
        <v>63</v>
      </c>
      <c r="E2525">
        <v>11</v>
      </c>
      <c r="F2525" t="s">
        <v>42</v>
      </c>
      <c r="G2525">
        <v>300</v>
      </c>
      <c r="H2525" t="s">
        <v>27</v>
      </c>
      <c r="I2525" t="s">
        <v>28</v>
      </c>
      <c r="J2525" t="s">
        <v>59</v>
      </c>
      <c r="K2525" t="s">
        <v>49</v>
      </c>
      <c r="L2525" t="s">
        <v>31</v>
      </c>
      <c r="M2525">
        <v>3</v>
      </c>
      <c r="N2525" t="s">
        <v>32</v>
      </c>
      <c r="O2525" t="s">
        <v>33</v>
      </c>
      <c r="P2525">
        <v>5.3441000000000001</v>
      </c>
      <c r="Q2525">
        <v>336236.49300000002</v>
      </c>
      <c r="R2525">
        <v>3063405.7793000001</v>
      </c>
      <c r="S2525">
        <v>336233.93760900002</v>
      </c>
      <c r="T2525">
        <v>3063410.47285</v>
      </c>
      <c r="U2525">
        <v>5.3439999999999998E-3</v>
      </c>
    </row>
    <row r="2526" spans="1:21" x14ac:dyDescent="0.25">
      <c r="A2526">
        <v>2524</v>
      </c>
      <c r="B2526" t="s">
        <v>24</v>
      </c>
      <c r="C2526" t="s">
        <v>62</v>
      </c>
      <c r="D2526" t="s">
        <v>63</v>
      </c>
      <c r="E2526">
        <v>11</v>
      </c>
      <c r="F2526" t="s">
        <v>42</v>
      </c>
      <c r="G2526">
        <v>300</v>
      </c>
      <c r="H2526" t="s">
        <v>27</v>
      </c>
      <c r="I2526" t="s">
        <v>28</v>
      </c>
      <c r="J2526" t="s">
        <v>59</v>
      </c>
      <c r="K2526" t="s">
        <v>49</v>
      </c>
      <c r="L2526" t="s">
        <v>31</v>
      </c>
      <c r="M2526">
        <v>3</v>
      </c>
      <c r="N2526" t="s">
        <v>32</v>
      </c>
      <c r="O2526" t="s">
        <v>33</v>
      </c>
      <c r="P2526">
        <v>11.780900000000001</v>
      </c>
      <c r="Q2526">
        <v>336231.60564299999</v>
      </c>
      <c r="R2526">
        <v>3063414.7560299998</v>
      </c>
      <c r="S2526">
        <v>336225.97234799998</v>
      </c>
      <c r="T2526">
        <v>3063425.1028399998</v>
      </c>
      <c r="U2526">
        <v>1.1781E-2</v>
      </c>
    </row>
    <row r="2527" spans="1:21" x14ac:dyDescent="0.25">
      <c r="A2527">
        <v>2525</v>
      </c>
      <c r="B2527" t="s">
        <v>24</v>
      </c>
      <c r="C2527" t="s">
        <v>62</v>
      </c>
      <c r="D2527" t="s">
        <v>63</v>
      </c>
      <c r="E2527">
        <v>11</v>
      </c>
      <c r="F2527" t="s">
        <v>42</v>
      </c>
      <c r="G2527">
        <v>300</v>
      </c>
      <c r="H2527" t="s">
        <v>27</v>
      </c>
      <c r="I2527" t="s">
        <v>28</v>
      </c>
      <c r="J2527" t="s">
        <v>59</v>
      </c>
      <c r="K2527" t="s">
        <v>49</v>
      </c>
      <c r="L2527" t="s">
        <v>31</v>
      </c>
      <c r="M2527">
        <v>3</v>
      </c>
      <c r="N2527" t="s">
        <v>32</v>
      </c>
      <c r="O2527" t="s">
        <v>33</v>
      </c>
      <c r="P2527">
        <v>5.6128200000000001</v>
      </c>
      <c r="Q2527">
        <v>336225.57168300002</v>
      </c>
      <c r="R2527">
        <v>3063425.8387500001</v>
      </c>
      <c r="S2527">
        <v>336222.88780000003</v>
      </c>
      <c r="T2527">
        <v>3063430.7683000001</v>
      </c>
      <c r="U2527">
        <v>5.6129999999999999E-3</v>
      </c>
    </row>
    <row r="2528" spans="1:21" x14ac:dyDescent="0.25">
      <c r="A2528">
        <v>2526</v>
      </c>
      <c r="B2528" t="s">
        <v>24</v>
      </c>
      <c r="C2528" t="s">
        <v>62</v>
      </c>
      <c r="D2528" t="s">
        <v>63</v>
      </c>
      <c r="E2528">
        <v>11</v>
      </c>
      <c r="F2528" t="s">
        <v>42</v>
      </c>
      <c r="G2528">
        <v>300</v>
      </c>
      <c r="H2528" t="s">
        <v>27</v>
      </c>
      <c r="I2528" t="s">
        <v>28</v>
      </c>
      <c r="J2528" t="s">
        <v>59</v>
      </c>
      <c r="K2528" t="s">
        <v>49</v>
      </c>
      <c r="L2528" t="s">
        <v>31</v>
      </c>
      <c r="M2528">
        <v>3</v>
      </c>
      <c r="N2528" t="s">
        <v>32</v>
      </c>
      <c r="O2528" t="s">
        <v>33</v>
      </c>
      <c r="P2528">
        <v>0.83791300000000002</v>
      </c>
      <c r="Q2528">
        <v>336225.97234799998</v>
      </c>
      <c r="R2528">
        <v>3063425.1028399998</v>
      </c>
      <c r="S2528">
        <v>336225.57168300002</v>
      </c>
      <c r="T2528">
        <v>3063425.8387500001</v>
      </c>
      <c r="U2528">
        <v>8.3799999999999999E-4</v>
      </c>
    </row>
    <row r="2529" spans="1:21" x14ac:dyDescent="0.25">
      <c r="A2529">
        <v>2527</v>
      </c>
      <c r="B2529" t="s">
        <v>24</v>
      </c>
      <c r="C2529" t="s">
        <v>62</v>
      </c>
      <c r="D2529" t="s">
        <v>63</v>
      </c>
      <c r="E2529">
        <v>11</v>
      </c>
      <c r="F2529" t="s">
        <v>42</v>
      </c>
      <c r="G2529">
        <v>300</v>
      </c>
      <c r="H2529" t="s">
        <v>27</v>
      </c>
      <c r="I2529" t="s">
        <v>28</v>
      </c>
      <c r="J2529" t="s">
        <v>59</v>
      </c>
      <c r="K2529" t="s">
        <v>49</v>
      </c>
      <c r="L2529" t="s">
        <v>31</v>
      </c>
      <c r="M2529">
        <v>3</v>
      </c>
      <c r="N2529" t="s">
        <v>32</v>
      </c>
      <c r="O2529" t="s">
        <v>33</v>
      </c>
      <c r="P2529">
        <v>4.8768500000000001</v>
      </c>
      <c r="Q2529">
        <v>336233.93760900002</v>
      </c>
      <c r="R2529">
        <v>3063410.47285</v>
      </c>
      <c r="S2529">
        <v>336231.60564299999</v>
      </c>
      <c r="T2529">
        <v>3063414.7560299998</v>
      </c>
      <c r="U2529">
        <v>4.8770000000000003E-3</v>
      </c>
    </row>
    <row r="2530" spans="1:21" x14ac:dyDescent="0.25">
      <c r="A2530">
        <v>2528</v>
      </c>
      <c r="B2530" t="s">
        <v>24</v>
      </c>
      <c r="C2530" t="s">
        <v>62</v>
      </c>
      <c r="D2530" t="s">
        <v>63</v>
      </c>
      <c r="E2530">
        <v>11</v>
      </c>
      <c r="F2530" t="s">
        <v>42</v>
      </c>
      <c r="G2530">
        <v>300</v>
      </c>
      <c r="H2530" t="s">
        <v>27</v>
      </c>
      <c r="I2530" t="s">
        <v>28</v>
      </c>
      <c r="J2530" t="s">
        <v>59</v>
      </c>
      <c r="K2530" t="s">
        <v>49</v>
      </c>
      <c r="L2530" t="s">
        <v>31</v>
      </c>
      <c r="M2530">
        <v>3</v>
      </c>
      <c r="N2530" t="s">
        <v>32</v>
      </c>
      <c r="O2530" t="s">
        <v>33</v>
      </c>
      <c r="P2530">
        <v>0.620556</v>
      </c>
      <c r="Q2530">
        <v>336222.88780000003</v>
      </c>
      <c r="R2530">
        <v>3063430.7683000001</v>
      </c>
      <c r="S2530">
        <v>336222.61660100002</v>
      </c>
      <c r="T2530">
        <v>3063431.3264600001</v>
      </c>
      <c r="U2530">
        <v>6.2100000000000002E-4</v>
      </c>
    </row>
    <row r="2531" spans="1:21" x14ac:dyDescent="0.25">
      <c r="A2531">
        <v>2529</v>
      </c>
      <c r="B2531" t="s">
        <v>24</v>
      </c>
      <c r="C2531" t="s">
        <v>62</v>
      </c>
      <c r="D2531" t="s">
        <v>63</v>
      </c>
      <c r="E2531">
        <v>11</v>
      </c>
      <c r="F2531" t="s">
        <v>42</v>
      </c>
      <c r="G2531">
        <v>300</v>
      </c>
      <c r="H2531" t="s">
        <v>27</v>
      </c>
      <c r="I2531" t="s">
        <v>28</v>
      </c>
      <c r="J2531" t="s">
        <v>59</v>
      </c>
      <c r="K2531" t="s">
        <v>49</v>
      </c>
      <c r="L2531" t="s">
        <v>31</v>
      </c>
      <c r="M2531">
        <v>3</v>
      </c>
      <c r="N2531" t="s">
        <v>32</v>
      </c>
      <c r="O2531" t="s">
        <v>33</v>
      </c>
      <c r="P2531">
        <v>7.4639800000000003</v>
      </c>
      <c r="Q2531">
        <v>336221.42670100002</v>
      </c>
      <c r="R2531">
        <v>3063433.7754099998</v>
      </c>
      <c r="S2531">
        <v>336218.16475300002</v>
      </c>
      <c r="T2531">
        <v>3063440.4888800001</v>
      </c>
      <c r="U2531">
        <v>7.4640000000000001E-3</v>
      </c>
    </row>
    <row r="2532" spans="1:21" x14ac:dyDescent="0.25">
      <c r="A2532">
        <v>2530</v>
      </c>
      <c r="B2532" t="s">
        <v>24</v>
      </c>
      <c r="C2532" t="s">
        <v>62</v>
      </c>
      <c r="D2532" t="s">
        <v>63</v>
      </c>
      <c r="E2532">
        <v>11</v>
      </c>
      <c r="F2532" t="s">
        <v>42</v>
      </c>
      <c r="G2532">
        <v>300</v>
      </c>
      <c r="H2532" t="s">
        <v>27</v>
      </c>
      <c r="I2532" t="s">
        <v>28</v>
      </c>
      <c r="J2532" t="s">
        <v>59</v>
      </c>
      <c r="K2532" t="s">
        <v>49</v>
      </c>
      <c r="L2532" t="s">
        <v>31</v>
      </c>
      <c r="M2532">
        <v>3</v>
      </c>
      <c r="N2532" t="s">
        <v>32</v>
      </c>
      <c r="O2532" t="s">
        <v>33</v>
      </c>
      <c r="P2532">
        <v>6.0372300000000001</v>
      </c>
      <c r="Q2532">
        <v>336216.00562200003</v>
      </c>
      <c r="R2532">
        <v>3063444.9326200001</v>
      </c>
      <c r="S2532">
        <v>336213.36719999998</v>
      </c>
      <c r="T2532">
        <v>3063450.3627999998</v>
      </c>
      <c r="U2532">
        <v>6.0369999999999998E-3</v>
      </c>
    </row>
    <row r="2533" spans="1:21" x14ac:dyDescent="0.25">
      <c r="A2533">
        <v>2531</v>
      </c>
      <c r="B2533" t="s">
        <v>24</v>
      </c>
      <c r="C2533" t="s">
        <v>62</v>
      </c>
      <c r="D2533" t="s">
        <v>63</v>
      </c>
      <c r="E2533">
        <v>11</v>
      </c>
      <c r="F2533" t="s">
        <v>42</v>
      </c>
      <c r="G2533">
        <v>300</v>
      </c>
      <c r="H2533" t="s">
        <v>27</v>
      </c>
      <c r="I2533" t="s">
        <v>28</v>
      </c>
      <c r="J2533" t="s">
        <v>59</v>
      </c>
      <c r="K2533" t="s">
        <v>49</v>
      </c>
      <c r="L2533" t="s">
        <v>31</v>
      </c>
      <c r="M2533">
        <v>3</v>
      </c>
      <c r="N2533" t="s">
        <v>32</v>
      </c>
      <c r="O2533" t="s">
        <v>33</v>
      </c>
      <c r="P2533">
        <v>2.7227199999999998</v>
      </c>
      <c r="Q2533">
        <v>336222.61660100002</v>
      </c>
      <c r="R2533">
        <v>3063431.3264600001</v>
      </c>
      <c r="S2533">
        <v>336221.42670100002</v>
      </c>
      <c r="T2533">
        <v>3063433.7754099998</v>
      </c>
      <c r="U2533">
        <v>2.7230000000000002E-3</v>
      </c>
    </row>
    <row r="2534" spans="1:21" x14ac:dyDescent="0.25">
      <c r="A2534">
        <v>2532</v>
      </c>
      <c r="B2534" t="s">
        <v>24</v>
      </c>
      <c r="C2534" t="s">
        <v>62</v>
      </c>
      <c r="D2534" t="s">
        <v>63</v>
      </c>
      <c r="E2534">
        <v>11</v>
      </c>
      <c r="F2534" t="s">
        <v>42</v>
      </c>
      <c r="G2534">
        <v>300</v>
      </c>
      <c r="H2534" t="s">
        <v>27</v>
      </c>
      <c r="I2534" t="s">
        <v>28</v>
      </c>
      <c r="J2534" t="s">
        <v>59</v>
      </c>
      <c r="K2534" t="s">
        <v>49</v>
      </c>
      <c r="L2534" t="s">
        <v>31</v>
      </c>
      <c r="M2534">
        <v>3</v>
      </c>
      <c r="N2534" t="s">
        <v>32</v>
      </c>
      <c r="O2534" t="s">
        <v>33</v>
      </c>
      <c r="P2534">
        <v>2.94739</v>
      </c>
      <c r="Q2534">
        <v>336217.29370400001</v>
      </c>
      <c r="R2534">
        <v>3063442.2815999999</v>
      </c>
      <c r="S2534">
        <v>336216.00562200003</v>
      </c>
      <c r="T2534">
        <v>3063444.9326200001</v>
      </c>
      <c r="U2534">
        <v>2.947E-3</v>
      </c>
    </row>
    <row r="2535" spans="1:21" x14ac:dyDescent="0.25">
      <c r="A2535">
        <v>2533</v>
      </c>
      <c r="B2535" t="s">
        <v>24</v>
      </c>
      <c r="C2535" t="s">
        <v>62</v>
      </c>
      <c r="D2535" t="s">
        <v>63</v>
      </c>
      <c r="E2535">
        <v>11</v>
      </c>
      <c r="F2535" t="s">
        <v>42</v>
      </c>
      <c r="G2535">
        <v>300</v>
      </c>
      <c r="H2535" t="s">
        <v>27</v>
      </c>
      <c r="I2535" t="s">
        <v>28</v>
      </c>
      <c r="J2535" t="s">
        <v>59</v>
      </c>
      <c r="K2535" t="s">
        <v>49</v>
      </c>
      <c r="L2535" t="s">
        <v>31</v>
      </c>
      <c r="M2535">
        <v>3</v>
      </c>
      <c r="N2535" t="s">
        <v>32</v>
      </c>
      <c r="O2535" t="s">
        <v>33</v>
      </c>
      <c r="P2535">
        <v>1.9931300000000001</v>
      </c>
      <c r="Q2535">
        <v>336218.16475300002</v>
      </c>
      <c r="R2535">
        <v>3063440.4888800001</v>
      </c>
      <c r="S2535">
        <v>336217.29370400001</v>
      </c>
      <c r="T2535">
        <v>3063442.2815999999</v>
      </c>
      <c r="U2535">
        <v>1.993E-3</v>
      </c>
    </row>
    <row r="2536" spans="1:21" x14ac:dyDescent="0.25">
      <c r="A2536">
        <v>2534</v>
      </c>
      <c r="B2536" t="s">
        <v>24</v>
      </c>
      <c r="C2536" t="s">
        <v>62</v>
      </c>
      <c r="D2536" t="s">
        <v>63</v>
      </c>
      <c r="E2536">
        <v>11</v>
      </c>
      <c r="F2536" t="s">
        <v>42</v>
      </c>
      <c r="G2536">
        <v>300</v>
      </c>
      <c r="H2536" t="s">
        <v>27</v>
      </c>
      <c r="I2536" t="s">
        <v>28</v>
      </c>
      <c r="J2536" t="s">
        <v>59</v>
      </c>
      <c r="K2536" t="s">
        <v>49</v>
      </c>
      <c r="L2536" t="s">
        <v>31</v>
      </c>
      <c r="M2536">
        <v>3</v>
      </c>
      <c r="N2536" t="s">
        <v>32</v>
      </c>
      <c r="O2536" t="s">
        <v>33</v>
      </c>
      <c r="P2536">
        <v>0.52131499999999997</v>
      </c>
      <c r="Q2536">
        <v>336213.36719999998</v>
      </c>
      <c r="R2536">
        <v>3063450.3627999998</v>
      </c>
      <c r="S2536">
        <v>336213.20358299999</v>
      </c>
      <c r="T2536">
        <v>3063450.8577700001</v>
      </c>
      <c r="U2536">
        <v>5.2099999999999998E-4</v>
      </c>
    </row>
    <row r="2537" spans="1:21" x14ac:dyDescent="0.25">
      <c r="A2537">
        <v>2535</v>
      </c>
      <c r="B2537" t="s">
        <v>24</v>
      </c>
      <c r="C2537" t="s">
        <v>62</v>
      </c>
      <c r="D2537" t="s">
        <v>63</v>
      </c>
      <c r="E2537">
        <v>11</v>
      </c>
      <c r="F2537" t="s">
        <v>42</v>
      </c>
      <c r="G2537">
        <v>300</v>
      </c>
      <c r="H2537" t="s">
        <v>27</v>
      </c>
      <c r="I2537" t="s">
        <v>28</v>
      </c>
      <c r="J2537" t="s">
        <v>59</v>
      </c>
      <c r="K2537" t="s">
        <v>49</v>
      </c>
      <c r="L2537" t="s">
        <v>31</v>
      </c>
      <c r="M2537">
        <v>3</v>
      </c>
      <c r="N2537" t="s">
        <v>32</v>
      </c>
      <c r="O2537" t="s">
        <v>33</v>
      </c>
      <c r="P2537">
        <v>0.67971300000000001</v>
      </c>
      <c r="Q2537">
        <v>336207.11703000002</v>
      </c>
      <c r="R2537">
        <v>3063469.2708299998</v>
      </c>
      <c r="S2537">
        <v>336206.90370000002</v>
      </c>
      <c r="T2537">
        <v>3063469.9161999999</v>
      </c>
      <c r="U2537">
        <v>6.8000000000000005E-4</v>
      </c>
    </row>
    <row r="2538" spans="1:21" x14ac:dyDescent="0.25">
      <c r="A2538">
        <v>2536</v>
      </c>
      <c r="B2538" t="s">
        <v>24</v>
      </c>
      <c r="C2538" t="s">
        <v>62</v>
      </c>
      <c r="D2538" t="s">
        <v>63</v>
      </c>
      <c r="E2538">
        <v>11</v>
      </c>
      <c r="F2538" t="s">
        <v>42</v>
      </c>
      <c r="G2538">
        <v>300</v>
      </c>
      <c r="H2538" t="s">
        <v>27</v>
      </c>
      <c r="I2538" t="s">
        <v>28</v>
      </c>
      <c r="J2538" t="s">
        <v>59</v>
      </c>
      <c r="K2538" t="s">
        <v>49</v>
      </c>
      <c r="L2538" t="s">
        <v>31</v>
      </c>
      <c r="M2538">
        <v>3</v>
      </c>
      <c r="N2538" t="s">
        <v>32</v>
      </c>
      <c r="O2538" t="s">
        <v>33</v>
      </c>
      <c r="P2538">
        <v>5.9548399999999999</v>
      </c>
      <c r="Q2538">
        <v>336213.20358299999</v>
      </c>
      <c r="R2538">
        <v>3063450.8577700001</v>
      </c>
      <c r="S2538">
        <v>336211.33463499998</v>
      </c>
      <c r="T2538">
        <v>3063456.5117199998</v>
      </c>
      <c r="U2538">
        <v>5.9550000000000002E-3</v>
      </c>
    </row>
    <row r="2539" spans="1:21" x14ac:dyDescent="0.25">
      <c r="A2539">
        <v>2537</v>
      </c>
      <c r="B2539" t="s">
        <v>24</v>
      </c>
      <c r="C2539" t="s">
        <v>62</v>
      </c>
      <c r="D2539" t="s">
        <v>63</v>
      </c>
      <c r="E2539">
        <v>11</v>
      </c>
      <c r="F2539" t="s">
        <v>42</v>
      </c>
      <c r="G2539">
        <v>300</v>
      </c>
      <c r="H2539" t="s">
        <v>27</v>
      </c>
      <c r="I2539" t="s">
        <v>28</v>
      </c>
      <c r="J2539" t="s">
        <v>59</v>
      </c>
      <c r="K2539" t="s">
        <v>49</v>
      </c>
      <c r="L2539" t="s">
        <v>31</v>
      </c>
      <c r="M2539">
        <v>3</v>
      </c>
      <c r="N2539" t="s">
        <v>32</v>
      </c>
      <c r="O2539" t="s">
        <v>33</v>
      </c>
      <c r="P2539">
        <v>1.1345799999999999</v>
      </c>
      <c r="Q2539">
        <v>336210.92697299999</v>
      </c>
      <c r="R2539">
        <v>3063457.74498</v>
      </c>
      <c r="S2539">
        <v>336210.57088000001</v>
      </c>
      <c r="T2539">
        <v>3063458.8222400001</v>
      </c>
      <c r="U2539">
        <v>1.1349999999999999E-3</v>
      </c>
    </row>
    <row r="2540" spans="1:21" x14ac:dyDescent="0.25">
      <c r="A2540">
        <v>2538</v>
      </c>
      <c r="B2540" t="s">
        <v>24</v>
      </c>
      <c r="C2540" t="s">
        <v>62</v>
      </c>
      <c r="D2540" t="s">
        <v>63</v>
      </c>
      <c r="E2540">
        <v>11</v>
      </c>
      <c r="F2540" t="s">
        <v>42</v>
      </c>
      <c r="G2540">
        <v>300</v>
      </c>
      <c r="H2540" t="s">
        <v>27</v>
      </c>
      <c r="I2540" t="s">
        <v>28</v>
      </c>
      <c r="J2540" t="s">
        <v>59</v>
      </c>
      <c r="K2540" t="s">
        <v>49</v>
      </c>
      <c r="L2540" t="s">
        <v>31</v>
      </c>
      <c r="M2540">
        <v>3</v>
      </c>
      <c r="N2540" t="s">
        <v>32</v>
      </c>
      <c r="O2540" t="s">
        <v>33</v>
      </c>
      <c r="P2540">
        <v>1.82789</v>
      </c>
      <c r="Q2540">
        <v>336207.69072200003</v>
      </c>
      <c r="R2540">
        <v>3063467.5353000001</v>
      </c>
      <c r="S2540">
        <v>336207.11703000002</v>
      </c>
      <c r="T2540">
        <v>3063469.2708299998</v>
      </c>
      <c r="U2540">
        <v>1.828E-3</v>
      </c>
    </row>
    <row r="2541" spans="1:21" x14ac:dyDescent="0.25">
      <c r="A2541">
        <v>2539</v>
      </c>
      <c r="B2541" t="s">
        <v>24</v>
      </c>
      <c r="C2541" t="s">
        <v>62</v>
      </c>
      <c r="D2541" t="s">
        <v>63</v>
      </c>
      <c r="E2541">
        <v>11</v>
      </c>
      <c r="F2541" t="s">
        <v>42</v>
      </c>
      <c r="G2541">
        <v>300</v>
      </c>
      <c r="H2541" t="s">
        <v>27</v>
      </c>
      <c r="I2541" t="s">
        <v>28</v>
      </c>
      <c r="J2541" t="s">
        <v>59</v>
      </c>
      <c r="K2541" t="s">
        <v>49</v>
      </c>
      <c r="L2541" t="s">
        <v>31</v>
      </c>
      <c r="M2541">
        <v>3</v>
      </c>
      <c r="N2541" t="s">
        <v>32</v>
      </c>
      <c r="O2541" t="s">
        <v>33</v>
      </c>
      <c r="P2541">
        <v>9.1767500000000002</v>
      </c>
      <c r="Q2541">
        <v>336210.57088000001</v>
      </c>
      <c r="R2541">
        <v>3063458.8222400001</v>
      </c>
      <c r="S2541">
        <v>336207.69072200003</v>
      </c>
      <c r="T2541">
        <v>3063467.5353000001</v>
      </c>
      <c r="U2541">
        <v>9.1769999999999994E-3</v>
      </c>
    </row>
    <row r="2542" spans="1:21" x14ac:dyDescent="0.25">
      <c r="A2542">
        <v>2540</v>
      </c>
      <c r="B2542" t="s">
        <v>24</v>
      </c>
      <c r="C2542" t="s">
        <v>62</v>
      </c>
      <c r="D2542" t="s">
        <v>63</v>
      </c>
      <c r="E2542">
        <v>11</v>
      </c>
      <c r="F2542" t="s">
        <v>42</v>
      </c>
      <c r="G2542">
        <v>300</v>
      </c>
      <c r="H2542" t="s">
        <v>27</v>
      </c>
      <c r="I2542" t="s">
        <v>28</v>
      </c>
      <c r="J2542" t="s">
        <v>59</v>
      </c>
      <c r="K2542" t="s">
        <v>49</v>
      </c>
      <c r="L2542" t="s">
        <v>31</v>
      </c>
      <c r="M2542">
        <v>3</v>
      </c>
      <c r="N2542" t="s">
        <v>32</v>
      </c>
      <c r="O2542" t="s">
        <v>33</v>
      </c>
      <c r="P2542">
        <v>1.2988900000000001</v>
      </c>
      <c r="Q2542">
        <v>336211.33463499998</v>
      </c>
      <c r="R2542">
        <v>3063456.5117199998</v>
      </c>
      <c r="S2542">
        <v>336210.92697299999</v>
      </c>
      <c r="T2542">
        <v>3063457.74498</v>
      </c>
      <c r="U2542">
        <v>1.299E-3</v>
      </c>
    </row>
    <row r="2543" spans="1:21" x14ac:dyDescent="0.25">
      <c r="A2543">
        <v>2541</v>
      </c>
      <c r="B2543" t="s">
        <v>24</v>
      </c>
      <c r="C2543" t="s">
        <v>62</v>
      </c>
      <c r="D2543" t="s">
        <v>63</v>
      </c>
      <c r="E2543">
        <v>11</v>
      </c>
      <c r="F2543" t="s">
        <v>42</v>
      </c>
      <c r="G2543">
        <v>300</v>
      </c>
      <c r="H2543" t="s">
        <v>27</v>
      </c>
      <c r="I2543" t="s">
        <v>28</v>
      </c>
      <c r="J2543" t="s">
        <v>59</v>
      </c>
      <c r="K2543" t="s">
        <v>49</v>
      </c>
      <c r="L2543" t="s">
        <v>31</v>
      </c>
      <c r="M2543">
        <v>3</v>
      </c>
      <c r="N2543" t="s">
        <v>32</v>
      </c>
      <c r="O2543" t="s">
        <v>33</v>
      </c>
      <c r="P2543">
        <v>1.6238900000000001</v>
      </c>
      <c r="Q2543">
        <v>336206.90370000002</v>
      </c>
      <c r="R2543">
        <v>3063469.9161999999</v>
      </c>
      <c r="S2543">
        <v>336208.51730000001</v>
      </c>
      <c r="T2543">
        <v>3063469.7337000002</v>
      </c>
      <c r="U2543">
        <v>1.624E-3</v>
      </c>
    </row>
    <row r="2544" spans="1:21" x14ac:dyDescent="0.25">
      <c r="A2544">
        <v>2542</v>
      </c>
      <c r="B2544" t="s">
        <v>24</v>
      </c>
      <c r="C2544" t="s">
        <v>62</v>
      </c>
      <c r="D2544" t="s">
        <v>63</v>
      </c>
      <c r="E2544">
        <v>11</v>
      </c>
      <c r="F2544" t="s">
        <v>37</v>
      </c>
      <c r="G2544">
        <v>100</v>
      </c>
      <c r="H2544" t="s">
        <v>27</v>
      </c>
      <c r="I2544" t="s">
        <v>38</v>
      </c>
      <c r="J2544" t="s">
        <v>59</v>
      </c>
      <c r="K2544" t="s">
        <v>30</v>
      </c>
      <c r="L2544" t="s">
        <v>31</v>
      </c>
      <c r="M2544">
        <v>3</v>
      </c>
      <c r="N2544" t="s">
        <v>32</v>
      </c>
      <c r="O2544" t="s">
        <v>33</v>
      </c>
      <c r="P2544">
        <v>20.884</v>
      </c>
      <c r="Q2544">
        <v>336342.35440000001</v>
      </c>
      <c r="R2544">
        <v>3063674.0066999998</v>
      </c>
      <c r="S2544">
        <v>336361.82140000002</v>
      </c>
      <c r="T2544">
        <v>3063666.4449999998</v>
      </c>
      <c r="U2544">
        <v>2.0884E-2</v>
      </c>
    </row>
    <row r="2545" spans="1:21" x14ac:dyDescent="0.25">
      <c r="A2545">
        <v>2543</v>
      </c>
      <c r="B2545" t="s">
        <v>24</v>
      </c>
      <c r="C2545" t="s">
        <v>62</v>
      </c>
      <c r="D2545" t="s">
        <v>63</v>
      </c>
      <c r="E2545">
        <v>11</v>
      </c>
      <c r="F2545" t="s">
        <v>37</v>
      </c>
      <c r="G2545">
        <v>100</v>
      </c>
      <c r="H2545" t="s">
        <v>27</v>
      </c>
      <c r="I2545" t="s">
        <v>38</v>
      </c>
      <c r="J2545" t="s">
        <v>59</v>
      </c>
      <c r="K2545" t="s">
        <v>30</v>
      </c>
      <c r="L2545" t="s">
        <v>31</v>
      </c>
      <c r="M2545">
        <v>3</v>
      </c>
      <c r="N2545" t="s">
        <v>32</v>
      </c>
      <c r="O2545" t="s">
        <v>33</v>
      </c>
      <c r="P2545">
        <v>19.7302</v>
      </c>
      <c r="Q2545">
        <v>336361.82140000002</v>
      </c>
      <c r="R2545">
        <v>3063666.4449999998</v>
      </c>
      <c r="S2545">
        <v>336380.70150000002</v>
      </c>
      <c r="T2545">
        <v>3063660.716</v>
      </c>
      <c r="U2545">
        <v>1.9730000000000001E-2</v>
      </c>
    </row>
    <row r="2546" spans="1:21" x14ac:dyDescent="0.25">
      <c r="A2546">
        <v>2544</v>
      </c>
      <c r="B2546" t="s">
        <v>24</v>
      </c>
      <c r="C2546" t="s">
        <v>62</v>
      </c>
      <c r="D2546" t="s">
        <v>63</v>
      </c>
      <c r="E2546">
        <v>11</v>
      </c>
      <c r="F2546" t="s">
        <v>37</v>
      </c>
      <c r="G2546">
        <v>100</v>
      </c>
      <c r="H2546" t="s">
        <v>27</v>
      </c>
      <c r="I2546" t="s">
        <v>38</v>
      </c>
      <c r="J2546" t="s">
        <v>59</v>
      </c>
      <c r="K2546" t="s">
        <v>30</v>
      </c>
      <c r="L2546" t="s">
        <v>31</v>
      </c>
      <c r="M2546">
        <v>3</v>
      </c>
      <c r="N2546" t="s">
        <v>32</v>
      </c>
      <c r="O2546" t="s">
        <v>33</v>
      </c>
      <c r="P2546">
        <v>19.907599999999999</v>
      </c>
      <c r="Q2546">
        <v>336380.70150000002</v>
      </c>
      <c r="R2546">
        <v>3063660.716</v>
      </c>
      <c r="S2546">
        <v>336399.5735</v>
      </c>
      <c r="T2546">
        <v>3063654.3788999999</v>
      </c>
      <c r="U2546">
        <v>1.9907999999999999E-2</v>
      </c>
    </row>
    <row r="2547" spans="1:21" x14ac:dyDescent="0.25">
      <c r="A2547">
        <v>2545</v>
      </c>
      <c r="B2547" t="s">
        <v>24</v>
      </c>
      <c r="C2547" t="s">
        <v>62</v>
      </c>
      <c r="D2547" t="s">
        <v>63</v>
      </c>
      <c r="E2547">
        <v>11</v>
      </c>
      <c r="F2547" t="s">
        <v>37</v>
      </c>
      <c r="G2547">
        <v>100</v>
      </c>
      <c r="H2547" t="s">
        <v>27</v>
      </c>
      <c r="I2547" t="s">
        <v>38</v>
      </c>
      <c r="J2547" t="s">
        <v>59</v>
      </c>
      <c r="K2547" t="s">
        <v>30</v>
      </c>
      <c r="L2547" t="s">
        <v>31</v>
      </c>
      <c r="M2547">
        <v>3</v>
      </c>
      <c r="N2547" t="s">
        <v>32</v>
      </c>
      <c r="O2547" t="s">
        <v>33</v>
      </c>
      <c r="P2547">
        <v>25.705200000000001</v>
      </c>
      <c r="Q2547">
        <v>336399.5735</v>
      </c>
      <c r="R2547">
        <v>3063654.3788999999</v>
      </c>
      <c r="S2547">
        <v>336423.92369999998</v>
      </c>
      <c r="T2547">
        <v>3063646.1431999998</v>
      </c>
      <c r="U2547">
        <v>2.5704999999999999E-2</v>
      </c>
    </row>
    <row r="2548" spans="1:21" x14ac:dyDescent="0.25">
      <c r="A2548">
        <v>2546</v>
      </c>
      <c r="B2548" t="s">
        <v>24</v>
      </c>
      <c r="C2548" t="s">
        <v>62</v>
      </c>
      <c r="D2548" t="s">
        <v>63</v>
      </c>
      <c r="E2548">
        <v>11</v>
      </c>
      <c r="F2548" t="s">
        <v>37</v>
      </c>
      <c r="G2548">
        <v>100</v>
      </c>
      <c r="H2548" t="s">
        <v>27</v>
      </c>
      <c r="I2548" t="s">
        <v>38</v>
      </c>
      <c r="J2548" t="s">
        <v>59</v>
      </c>
      <c r="K2548" t="s">
        <v>30</v>
      </c>
      <c r="L2548" t="s">
        <v>31</v>
      </c>
      <c r="M2548">
        <v>3</v>
      </c>
      <c r="N2548" t="s">
        <v>32</v>
      </c>
      <c r="O2548" t="s">
        <v>33</v>
      </c>
      <c r="P2548">
        <v>28.180499999999999</v>
      </c>
      <c r="Q2548">
        <v>336423.92369999998</v>
      </c>
      <c r="R2548">
        <v>3063646.1431999998</v>
      </c>
      <c r="S2548">
        <v>336451.35560000001</v>
      </c>
      <c r="T2548">
        <v>3063639.6910000001</v>
      </c>
      <c r="U2548">
        <v>2.818E-2</v>
      </c>
    </row>
    <row r="2549" spans="1:21" x14ac:dyDescent="0.25">
      <c r="A2549">
        <v>2547</v>
      </c>
      <c r="B2549" t="s">
        <v>24</v>
      </c>
      <c r="C2549" t="s">
        <v>62</v>
      </c>
      <c r="D2549" t="s">
        <v>63</v>
      </c>
      <c r="E2549">
        <v>11</v>
      </c>
      <c r="F2549" t="s">
        <v>37</v>
      </c>
      <c r="G2549">
        <v>100</v>
      </c>
      <c r="H2549" t="s">
        <v>27</v>
      </c>
      <c r="I2549" t="s">
        <v>38</v>
      </c>
      <c r="J2549" t="s">
        <v>59</v>
      </c>
      <c r="K2549" t="s">
        <v>30</v>
      </c>
      <c r="L2549" t="s">
        <v>31</v>
      </c>
      <c r="M2549">
        <v>3</v>
      </c>
      <c r="N2549" t="s">
        <v>32</v>
      </c>
      <c r="O2549" t="s">
        <v>33</v>
      </c>
      <c r="P2549">
        <v>23.739899999999999</v>
      </c>
      <c r="Q2549">
        <v>336451.35560000001</v>
      </c>
      <c r="R2549">
        <v>3063639.6910000001</v>
      </c>
      <c r="S2549">
        <v>336474.52389999997</v>
      </c>
      <c r="T2549">
        <v>3063634.5129</v>
      </c>
      <c r="U2549">
        <v>2.3740000000000001E-2</v>
      </c>
    </row>
    <row r="2550" spans="1:21" x14ac:dyDescent="0.25">
      <c r="A2550">
        <v>2548</v>
      </c>
      <c r="B2550" t="s">
        <v>24</v>
      </c>
      <c r="C2550" t="s">
        <v>62</v>
      </c>
      <c r="D2550" t="s">
        <v>63</v>
      </c>
      <c r="E2550">
        <v>11</v>
      </c>
      <c r="F2550" t="s">
        <v>37</v>
      </c>
      <c r="G2550">
        <v>100</v>
      </c>
      <c r="H2550" t="s">
        <v>27</v>
      </c>
      <c r="I2550" t="s">
        <v>38</v>
      </c>
      <c r="J2550" t="s">
        <v>59</v>
      </c>
      <c r="K2550" t="s">
        <v>30</v>
      </c>
      <c r="L2550" t="s">
        <v>31</v>
      </c>
      <c r="M2550">
        <v>3</v>
      </c>
      <c r="N2550" t="s">
        <v>32</v>
      </c>
      <c r="O2550" t="s">
        <v>33</v>
      </c>
      <c r="P2550">
        <v>26.871600000000001</v>
      </c>
      <c r="Q2550">
        <v>336474.52389999997</v>
      </c>
      <c r="R2550">
        <v>3063634.5129</v>
      </c>
      <c r="S2550">
        <v>336500.09700000001</v>
      </c>
      <c r="T2550">
        <v>3063626.2607999998</v>
      </c>
      <c r="U2550">
        <v>2.6872E-2</v>
      </c>
    </row>
    <row r="2551" spans="1:21" x14ac:dyDescent="0.25">
      <c r="A2551">
        <v>2549</v>
      </c>
      <c r="B2551" t="s">
        <v>24</v>
      </c>
      <c r="C2551" t="s">
        <v>62</v>
      </c>
      <c r="D2551" t="s">
        <v>63</v>
      </c>
      <c r="E2551">
        <v>11</v>
      </c>
      <c r="F2551" t="s">
        <v>37</v>
      </c>
      <c r="G2551">
        <v>100</v>
      </c>
      <c r="H2551" t="s">
        <v>27</v>
      </c>
      <c r="I2551" t="s">
        <v>38</v>
      </c>
      <c r="J2551" t="s">
        <v>59</v>
      </c>
      <c r="K2551" t="s">
        <v>30</v>
      </c>
      <c r="L2551" t="s">
        <v>31</v>
      </c>
      <c r="M2551">
        <v>3</v>
      </c>
      <c r="N2551" t="s">
        <v>32</v>
      </c>
      <c r="O2551" t="s">
        <v>33</v>
      </c>
      <c r="P2551">
        <v>13.4688</v>
      </c>
      <c r="Q2551">
        <v>336500.09700000001</v>
      </c>
      <c r="R2551">
        <v>3063626.2607999998</v>
      </c>
      <c r="S2551">
        <v>336513.09659999999</v>
      </c>
      <c r="T2551">
        <v>3063622.7368000001</v>
      </c>
      <c r="U2551">
        <v>1.3469E-2</v>
      </c>
    </row>
    <row r="2552" spans="1:21" x14ac:dyDescent="0.25">
      <c r="A2552">
        <v>2550</v>
      </c>
      <c r="B2552" t="s">
        <v>24</v>
      </c>
      <c r="C2552" t="s">
        <v>62</v>
      </c>
      <c r="D2552" t="s">
        <v>63</v>
      </c>
      <c r="E2552">
        <v>11</v>
      </c>
      <c r="F2552" t="s">
        <v>37</v>
      </c>
      <c r="G2552">
        <v>100</v>
      </c>
      <c r="H2552" t="s">
        <v>27</v>
      </c>
      <c r="I2552" t="s">
        <v>38</v>
      </c>
      <c r="J2552" t="s">
        <v>59</v>
      </c>
      <c r="K2552" t="s">
        <v>30</v>
      </c>
      <c r="L2552" t="s">
        <v>31</v>
      </c>
      <c r="M2552">
        <v>3</v>
      </c>
      <c r="N2552" t="s">
        <v>32</v>
      </c>
      <c r="O2552" t="s">
        <v>33</v>
      </c>
      <c r="P2552">
        <v>6.1014699999999999</v>
      </c>
      <c r="Q2552">
        <v>336513.09659999999</v>
      </c>
      <c r="R2552">
        <v>3063622.7368000001</v>
      </c>
      <c r="S2552">
        <v>336518.98550000001</v>
      </c>
      <c r="T2552">
        <v>3063621.1403000001</v>
      </c>
      <c r="U2552">
        <v>6.1009999999999997E-3</v>
      </c>
    </row>
    <row r="2553" spans="1:21" x14ac:dyDescent="0.25">
      <c r="A2553">
        <v>2551</v>
      </c>
      <c r="B2553" t="s">
        <v>24</v>
      </c>
      <c r="C2553" t="s">
        <v>62</v>
      </c>
      <c r="D2553" t="s">
        <v>63</v>
      </c>
      <c r="E2553">
        <v>11</v>
      </c>
      <c r="F2553" t="s">
        <v>37</v>
      </c>
      <c r="G2553">
        <v>100</v>
      </c>
      <c r="H2553" t="s">
        <v>27</v>
      </c>
      <c r="I2553" t="s">
        <v>38</v>
      </c>
      <c r="J2553" t="s">
        <v>59</v>
      </c>
      <c r="K2553" t="s">
        <v>30</v>
      </c>
      <c r="L2553" t="s">
        <v>31</v>
      </c>
      <c r="M2553">
        <v>3</v>
      </c>
      <c r="N2553" t="s">
        <v>32</v>
      </c>
      <c r="O2553" t="s">
        <v>33</v>
      </c>
      <c r="P2553">
        <v>26.698899999999998</v>
      </c>
      <c r="Q2553">
        <v>336518.98550000001</v>
      </c>
      <c r="R2553">
        <v>3063621.1403000001</v>
      </c>
      <c r="S2553">
        <v>336544.56679999997</v>
      </c>
      <c r="T2553">
        <v>3063613.4966000002</v>
      </c>
      <c r="U2553">
        <v>2.6699000000000001E-2</v>
      </c>
    </row>
    <row r="2554" spans="1:21" x14ac:dyDescent="0.25">
      <c r="A2554">
        <v>2552</v>
      </c>
      <c r="B2554" t="s">
        <v>24</v>
      </c>
      <c r="C2554" t="s">
        <v>62</v>
      </c>
      <c r="D2554" t="s">
        <v>63</v>
      </c>
      <c r="E2554">
        <v>11</v>
      </c>
      <c r="F2554" t="s">
        <v>37</v>
      </c>
      <c r="G2554">
        <v>100</v>
      </c>
      <c r="H2554" t="s">
        <v>27</v>
      </c>
      <c r="I2554" t="s">
        <v>38</v>
      </c>
      <c r="J2554" t="s">
        <v>59</v>
      </c>
      <c r="K2554" t="s">
        <v>30</v>
      </c>
      <c r="L2554" t="s">
        <v>31</v>
      </c>
      <c r="M2554">
        <v>3</v>
      </c>
      <c r="N2554" t="s">
        <v>32</v>
      </c>
      <c r="O2554" t="s">
        <v>33</v>
      </c>
      <c r="P2554">
        <v>11.431900000000001</v>
      </c>
      <c r="Q2554">
        <v>336544.56679999997</v>
      </c>
      <c r="R2554">
        <v>3063613.4966000002</v>
      </c>
      <c r="S2554">
        <v>336555.87824200001</v>
      </c>
      <c r="T2554">
        <v>3063611.8412799998</v>
      </c>
      <c r="U2554">
        <v>1.1431999999999999E-2</v>
      </c>
    </row>
    <row r="2555" spans="1:21" x14ac:dyDescent="0.25">
      <c r="A2555">
        <v>2553</v>
      </c>
      <c r="B2555" t="s">
        <v>24</v>
      </c>
      <c r="C2555" t="s">
        <v>62</v>
      </c>
      <c r="D2555" t="s">
        <v>63</v>
      </c>
      <c r="E2555">
        <v>11</v>
      </c>
      <c r="F2555" t="s">
        <v>37</v>
      </c>
      <c r="G2555">
        <v>100</v>
      </c>
      <c r="H2555" t="s">
        <v>27</v>
      </c>
      <c r="I2555" t="s">
        <v>38</v>
      </c>
      <c r="J2555" t="s">
        <v>59</v>
      </c>
      <c r="K2555" t="s">
        <v>30</v>
      </c>
      <c r="L2555" t="s">
        <v>31</v>
      </c>
      <c r="M2555">
        <v>3</v>
      </c>
      <c r="N2555" t="s">
        <v>32</v>
      </c>
      <c r="O2555" t="s">
        <v>33</v>
      </c>
      <c r="P2555">
        <v>2.4467400000000001</v>
      </c>
      <c r="Q2555">
        <v>336555.87824200001</v>
      </c>
      <c r="R2555">
        <v>3063611.8412799998</v>
      </c>
      <c r="S2555">
        <v>336558.29920000001</v>
      </c>
      <c r="T2555">
        <v>3063611.4870000002</v>
      </c>
      <c r="U2555">
        <v>2.447E-3</v>
      </c>
    </row>
    <row r="2556" spans="1:21" x14ac:dyDescent="0.25">
      <c r="A2556">
        <v>2554</v>
      </c>
      <c r="B2556" t="s">
        <v>24</v>
      </c>
      <c r="C2556" t="s">
        <v>62</v>
      </c>
      <c r="D2556" t="s">
        <v>63</v>
      </c>
      <c r="E2556">
        <v>11</v>
      </c>
      <c r="F2556" t="s">
        <v>37</v>
      </c>
      <c r="G2556">
        <v>100</v>
      </c>
      <c r="H2556" t="s">
        <v>27</v>
      </c>
      <c r="I2556" t="s">
        <v>38</v>
      </c>
      <c r="J2556" t="s">
        <v>59</v>
      </c>
      <c r="K2556" t="s">
        <v>30</v>
      </c>
      <c r="L2556" t="s">
        <v>31</v>
      </c>
      <c r="M2556">
        <v>3</v>
      </c>
      <c r="N2556" t="s">
        <v>32</v>
      </c>
      <c r="O2556" t="s">
        <v>33</v>
      </c>
      <c r="P2556">
        <v>26.857099999999999</v>
      </c>
      <c r="Q2556">
        <v>336558.29920000001</v>
      </c>
      <c r="R2556">
        <v>3063611.4870000002</v>
      </c>
      <c r="S2556">
        <v>336584.51650000003</v>
      </c>
      <c r="T2556">
        <v>3063605.6598</v>
      </c>
      <c r="U2556">
        <v>2.6856999999999999E-2</v>
      </c>
    </row>
    <row r="2557" spans="1:21" x14ac:dyDescent="0.25">
      <c r="A2557">
        <v>2555</v>
      </c>
      <c r="B2557" t="s">
        <v>24</v>
      </c>
      <c r="C2557" t="s">
        <v>62</v>
      </c>
      <c r="D2557" t="s">
        <v>63</v>
      </c>
      <c r="E2557">
        <v>11</v>
      </c>
      <c r="F2557" t="s">
        <v>37</v>
      </c>
      <c r="G2557">
        <v>100</v>
      </c>
      <c r="H2557" t="s">
        <v>27</v>
      </c>
      <c r="I2557" t="s">
        <v>38</v>
      </c>
      <c r="J2557" t="s">
        <v>59</v>
      </c>
      <c r="K2557" t="s">
        <v>30</v>
      </c>
      <c r="L2557" t="s">
        <v>31</v>
      </c>
      <c r="M2557">
        <v>3</v>
      </c>
      <c r="N2557" t="s">
        <v>32</v>
      </c>
      <c r="O2557" t="s">
        <v>33</v>
      </c>
      <c r="P2557">
        <v>22.704000000000001</v>
      </c>
      <c r="Q2557">
        <v>336584.51650000003</v>
      </c>
      <c r="R2557">
        <v>3063605.6598</v>
      </c>
      <c r="S2557">
        <v>336605.18199999997</v>
      </c>
      <c r="T2557">
        <v>3063596.2573000002</v>
      </c>
      <c r="U2557">
        <v>2.2703999999999998E-2</v>
      </c>
    </row>
    <row r="2558" spans="1:21" x14ac:dyDescent="0.25">
      <c r="A2558">
        <v>2556</v>
      </c>
      <c r="B2558" t="s">
        <v>24</v>
      </c>
      <c r="C2558" t="s">
        <v>62</v>
      </c>
      <c r="D2558" t="s">
        <v>63</v>
      </c>
      <c r="E2558">
        <v>11</v>
      </c>
      <c r="F2558" t="s">
        <v>37</v>
      </c>
      <c r="G2558">
        <v>100</v>
      </c>
      <c r="H2558" t="s">
        <v>27</v>
      </c>
      <c r="I2558" t="s">
        <v>38</v>
      </c>
      <c r="J2558" t="s">
        <v>59</v>
      </c>
      <c r="K2558" t="s">
        <v>30</v>
      </c>
      <c r="L2558" t="s">
        <v>31</v>
      </c>
      <c r="M2558">
        <v>3</v>
      </c>
      <c r="N2558" t="s">
        <v>32</v>
      </c>
      <c r="O2558" t="s">
        <v>33</v>
      </c>
      <c r="P2558">
        <v>15.407999999999999</v>
      </c>
      <c r="Q2558">
        <v>336605.18199999997</v>
      </c>
      <c r="R2558">
        <v>3063596.2573000002</v>
      </c>
      <c r="S2558">
        <v>336617.90740000003</v>
      </c>
      <c r="T2558">
        <v>3063587.5699</v>
      </c>
      <c r="U2558">
        <v>1.5408E-2</v>
      </c>
    </row>
    <row r="2559" spans="1:21" x14ac:dyDescent="0.25">
      <c r="A2559">
        <v>2557</v>
      </c>
      <c r="B2559" t="s">
        <v>24</v>
      </c>
      <c r="C2559" t="s">
        <v>62</v>
      </c>
      <c r="D2559" t="s">
        <v>63</v>
      </c>
      <c r="E2559">
        <v>11</v>
      </c>
      <c r="F2559" t="s">
        <v>37</v>
      </c>
      <c r="G2559">
        <v>100</v>
      </c>
      <c r="H2559" t="s">
        <v>27</v>
      </c>
      <c r="I2559" t="s">
        <v>38</v>
      </c>
      <c r="J2559" t="s">
        <v>59</v>
      </c>
      <c r="K2559" t="s">
        <v>30</v>
      </c>
      <c r="L2559" t="s">
        <v>31</v>
      </c>
      <c r="M2559">
        <v>3</v>
      </c>
      <c r="N2559" t="s">
        <v>32</v>
      </c>
      <c r="O2559" t="s">
        <v>33</v>
      </c>
      <c r="P2559">
        <v>23.2774</v>
      </c>
      <c r="Q2559">
        <v>336617.90740000003</v>
      </c>
      <c r="R2559">
        <v>3063587.5699</v>
      </c>
      <c r="S2559">
        <v>336640.45630000002</v>
      </c>
      <c r="T2559">
        <v>3063581.7919999999</v>
      </c>
      <c r="U2559">
        <v>2.3276999999999999E-2</v>
      </c>
    </row>
    <row r="2560" spans="1:21" x14ac:dyDescent="0.25">
      <c r="A2560">
        <v>2558</v>
      </c>
      <c r="B2560" t="s">
        <v>24</v>
      </c>
      <c r="C2560" t="s">
        <v>62</v>
      </c>
      <c r="D2560" t="s">
        <v>63</v>
      </c>
      <c r="E2560">
        <v>11</v>
      </c>
      <c r="F2560" t="s">
        <v>37</v>
      </c>
      <c r="G2560">
        <v>100</v>
      </c>
      <c r="H2560" t="s">
        <v>27</v>
      </c>
      <c r="I2560" t="s">
        <v>38</v>
      </c>
      <c r="J2560" t="s">
        <v>59</v>
      </c>
      <c r="K2560" t="s">
        <v>30</v>
      </c>
      <c r="L2560" t="s">
        <v>31</v>
      </c>
      <c r="M2560">
        <v>3</v>
      </c>
      <c r="N2560" t="s">
        <v>32</v>
      </c>
      <c r="O2560" t="s">
        <v>33</v>
      </c>
      <c r="P2560">
        <v>101.28</v>
      </c>
      <c r="Q2560">
        <v>336640.45630000002</v>
      </c>
      <c r="R2560">
        <v>3063581.7919999999</v>
      </c>
      <c r="S2560">
        <v>336738.17469999997</v>
      </c>
      <c r="T2560">
        <v>3063555.1694999998</v>
      </c>
      <c r="U2560">
        <v>0.10128</v>
      </c>
    </row>
    <row r="2561" spans="1:21" x14ac:dyDescent="0.25">
      <c r="A2561">
        <v>2559</v>
      </c>
      <c r="B2561" t="s">
        <v>24</v>
      </c>
      <c r="C2561" t="s">
        <v>62</v>
      </c>
      <c r="D2561" t="s">
        <v>63</v>
      </c>
      <c r="E2561">
        <v>11</v>
      </c>
      <c r="F2561" t="s">
        <v>37</v>
      </c>
      <c r="G2561">
        <v>100</v>
      </c>
      <c r="H2561" t="s">
        <v>27</v>
      </c>
      <c r="I2561" t="s">
        <v>38</v>
      </c>
      <c r="J2561" t="s">
        <v>59</v>
      </c>
      <c r="K2561" t="s">
        <v>30</v>
      </c>
      <c r="L2561" t="s">
        <v>31</v>
      </c>
      <c r="M2561">
        <v>3</v>
      </c>
      <c r="N2561" t="s">
        <v>32</v>
      </c>
      <c r="O2561" t="s">
        <v>33</v>
      </c>
      <c r="P2561">
        <v>3.3920699999999999</v>
      </c>
      <c r="Q2561">
        <v>336738.17469999997</v>
      </c>
      <c r="R2561">
        <v>3063555.1694999998</v>
      </c>
      <c r="S2561">
        <v>336741.44750000001</v>
      </c>
      <c r="T2561">
        <v>3063554.2779000001</v>
      </c>
      <c r="U2561">
        <v>3.392E-3</v>
      </c>
    </row>
    <row r="2562" spans="1:21" x14ac:dyDescent="0.25">
      <c r="A2562">
        <v>2560</v>
      </c>
      <c r="B2562" t="s">
        <v>24</v>
      </c>
      <c r="C2562" t="s">
        <v>62</v>
      </c>
      <c r="D2562" t="s">
        <v>63</v>
      </c>
      <c r="E2562">
        <v>11</v>
      </c>
      <c r="F2562" t="s">
        <v>37</v>
      </c>
      <c r="G2562">
        <v>100</v>
      </c>
      <c r="H2562" t="s">
        <v>27</v>
      </c>
      <c r="I2562" t="s">
        <v>38</v>
      </c>
      <c r="J2562" t="s">
        <v>59</v>
      </c>
      <c r="K2562" t="s">
        <v>30</v>
      </c>
      <c r="L2562" t="s">
        <v>31</v>
      </c>
      <c r="M2562">
        <v>3</v>
      </c>
      <c r="N2562" t="s">
        <v>32</v>
      </c>
      <c r="O2562" t="s">
        <v>33</v>
      </c>
      <c r="P2562">
        <v>27.346299999999999</v>
      </c>
      <c r="Q2562">
        <v>336741.44750000001</v>
      </c>
      <c r="R2562">
        <v>3063554.2779000001</v>
      </c>
      <c r="S2562">
        <v>336767.9215</v>
      </c>
      <c r="T2562">
        <v>3063547.4259000001</v>
      </c>
      <c r="U2562">
        <v>2.7345999999999999E-2</v>
      </c>
    </row>
    <row r="2563" spans="1:21" x14ac:dyDescent="0.25">
      <c r="A2563">
        <v>2561</v>
      </c>
      <c r="B2563" t="s">
        <v>24</v>
      </c>
      <c r="C2563" t="s">
        <v>62</v>
      </c>
      <c r="D2563" t="s">
        <v>63</v>
      </c>
      <c r="E2563">
        <v>11</v>
      </c>
      <c r="F2563" t="s">
        <v>37</v>
      </c>
      <c r="G2563">
        <v>100</v>
      </c>
      <c r="H2563" t="s">
        <v>27</v>
      </c>
      <c r="I2563" t="s">
        <v>38</v>
      </c>
      <c r="J2563" t="s">
        <v>59</v>
      </c>
      <c r="K2563" t="s">
        <v>30</v>
      </c>
      <c r="L2563" t="s">
        <v>31</v>
      </c>
      <c r="M2563">
        <v>3</v>
      </c>
      <c r="N2563" t="s">
        <v>32</v>
      </c>
      <c r="O2563" t="s">
        <v>33</v>
      </c>
      <c r="P2563">
        <v>6.6762300000000003</v>
      </c>
      <c r="Q2563">
        <v>336767.9215</v>
      </c>
      <c r="R2563">
        <v>3063547.4259000001</v>
      </c>
      <c r="S2563">
        <v>336774.38477399998</v>
      </c>
      <c r="T2563">
        <v>3063545.75312</v>
      </c>
      <c r="U2563">
        <v>6.6759999999999996E-3</v>
      </c>
    </row>
    <row r="2564" spans="1:21" x14ac:dyDescent="0.25">
      <c r="A2564">
        <v>2562</v>
      </c>
      <c r="B2564" t="s">
        <v>24</v>
      </c>
      <c r="C2564" t="s">
        <v>62</v>
      </c>
      <c r="D2564" t="s">
        <v>63</v>
      </c>
      <c r="E2564">
        <v>11</v>
      </c>
      <c r="F2564" t="s">
        <v>37</v>
      </c>
      <c r="G2564">
        <v>100</v>
      </c>
      <c r="H2564" t="s">
        <v>27</v>
      </c>
      <c r="I2564" t="s">
        <v>38</v>
      </c>
      <c r="J2564" t="s">
        <v>59</v>
      </c>
      <c r="K2564" t="s">
        <v>30</v>
      </c>
      <c r="L2564" t="s">
        <v>31</v>
      </c>
      <c r="M2564">
        <v>3</v>
      </c>
      <c r="N2564" t="s">
        <v>32</v>
      </c>
      <c r="O2564" t="s">
        <v>33</v>
      </c>
      <c r="P2564">
        <v>3.74695</v>
      </c>
      <c r="Q2564">
        <v>336774.38477399998</v>
      </c>
      <c r="R2564">
        <v>3063545.75312</v>
      </c>
      <c r="S2564">
        <v>336778.0122</v>
      </c>
      <c r="T2564">
        <v>3063544.8143000002</v>
      </c>
      <c r="U2564">
        <v>3.7469999999999999E-3</v>
      </c>
    </row>
    <row r="2565" spans="1:21" x14ac:dyDescent="0.25">
      <c r="A2565">
        <v>2563</v>
      </c>
      <c r="B2565" t="s">
        <v>24</v>
      </c>
      <c r="C2565" t="s">
        <v>62</v>
      </c>
      <c r="D2565" t="s">
        <v>63</v>
      </c>
      <c r="E2565">
        <v>11</v>
      </c>
      <c r="F2565" t="s">
        <v>37</v>
      </c>
      <c r="G2565">
        <v>100</v>
      </c>
      <c r="H2565" t="s">
        <v>27</v>
      </c>
      <c r="I2565" t="s">
        <v>38</v>
      </c>
      <c r="J2565" t="s">
        <v>59</v>
      </c>
      <c r="K2565" t="s">
        <v>30</v>
      </c>
      <c r="L2565" t="s">
        <v>31</v>
      </c>
      <c r="M2565">
        <v>3</v>
      </c>
      <c r="N2565" t="s">
        <v>32</v>
      </c>
      <c r="O2565" t="s">
        <v>33</v>
      </c>
      <c r="P2565">
        <v>19.303799999999999</v>
      </c>
      <c r="Q2565">
        <v>336778.0122</v>
      </c>
      <c r="R2565">
        <v>3063544.8143000002</v>
      </c>
      <c r="S2565">
        <v>336797.01520000002</v>
      </c>
      <c r="T2565">
        <v>3063548.2089999998</v>
      </c>
      <c r="U2565">
        <v>1.9304000000000002E-2</v>
      </c>
    </row>
    <row r="2566" spans="1:21" x14ac:dyDescent="0.25">
      <c r="A2566">
        <v>2564</v>
      </c>
      <c r="B2566" t="s">
        <v>24</v>
      </c>
      <c r="C2566" t="s">
        <v>62</v>
      </c>
      <c r="D2566" t="s">
        <v>63</v>
      </c>
      <c r="E2566">
        <v>11</v>
      </c>
      <c r="F2566" t="s">
        <v>37</v>
      </c>
      <c r="G2566">
        <v>100</v>
      </c>
      <c r="H2566" t="s">
        <v>27</v>
      </c>
      <c r="I2566" t="s">
        <v>38</v>
      </c>
      <c r="J2566" t="s">
        <v>59</v>
      </c>
      <c r="K2566" t="s">
        <v>30</v>
      </c>
      <c r="L2566" t="s">
        <v>31</v>
      </c>
      <c r="M2566">
        <v>3</v>
      </c>
      <c r="N2566" t="s">
        <v>32</v>
      </c>
      <c r="O2566" t="s">
        <v>33</v>
      </c>
      <c r="P2566">
        <v>19.240400000000001</v>
      </c>
      <c r="Q2566">
        <v>336797.01520000002</v>
      </c>
      <c r="R2566">
        <v>3063548.2089999998</v>
      </c>
      <c r="S2566">
        <v>336815.81605099997</v>
      </c>
      <c r="T2566">
        <v>3063544.1200999999</v>
      </c>
      <c r="U2566">
        <v>1.924E-2</v>
      </c>
    </row>
    <row r="2567" spans="1:21" x14ac:dyDescent="0.25">
      <c r="A2567">
        <v>2565</v>
      </c>
      <c r="B2567" t="s">
        <v>24</v>
      </c>
      <c r="C2567" t="s">
        <v>62</v>
      </c>
      <c r="D2567" t="s">
        <v>63</v>
      </c>
      <c r="E2567">
        <v>11</v>
      </c>
      <c r="F2567" t="s">
        <v>37</v>
      </c>
      <c r="G2567">
        <v>100</v>
      </c>
      <c r="H2567" t="s">
        <v>27</v>
      </c>
      <c r="I2567" t="s">
        <v>38</v>
      </c>
      <c r="J2567" t="s">
        <v>59</v>
      </c>
      <c r="K2567" t="s">
        <v>30</v>
      </c>
      <c r="L2567" t="s">
        <v>31</v>
      </c>
      <c r="M2567">
        <v>3</v>
      </c>
      <c r="N2567" t="s">
        <v>32</v>
      </c>
      <c r="O2567" t="s">
        <v>33</v>
      </c>
      <c r="P2567">
        <v>8.2158200000000008</v>
      </c>
      <c r="Q2567">
        <v>336815.81605099997</v>
      </c>
      <c r="R2567">
        <v>3063544.1200999999</v>
      </c>
      <c r="S2567">
        <v>336823.84419999999</v>
      </c>
      <c r="T2567">
        <v>3063542.3741000001</v>
      </c>
      <c r="U2567">
        <v>8.2159999999999993E-3</v>
      </c>
    </row>
    <row r="2568" spans="1:21" x14ac:dyDescent="0.25">
      <c r="A2568">
        <v>2566</v>
      </c>
      <c r="B2568" t="s">
        <v>24</v>
      </c>
      <c r="C2568" t="s">
        <v>62</v>
      </c>
      <c r="D2568" t="s">
        <v>63</v>
      </c>
      <c r="E2568">
        <v>11</v>
      </c>
      <c r="F2568" t="s">
        <v>37</v>
      </c>
      <c r="G2568">
        <v>100</v>
      </c>
      <c r="H2568" t="s">
        <v>27</v>
      </c>
      <c r="I2568" t="s">
        <v>38</v>
      </c>
      <c r="J2568" t="s">
        <v>59</v>
      </c>
      <c r="K2568" t="s">
        <v>30</v>
      </c>
      <c r="L2568" t="s">
        <v>31</v>
      </c>
      <c r="M2568">
        <v>3</v>
      </c>
      <c r="N2568" t="s">
        <v>32</v>
      </c>
      <c r="O2568" t="s">
        <v>33</v>
      </c>
      <c r="P2568">
        <v>13.61</v>
      </c>
      <c r="Q2568">
        <v>336823.84419999999</v>
      </c>
      <c r="R2568">
        <v>3063542.3741000001</v>
      </c>
      <c r="S2568">
        <v>336837.05709999998</v>
      </c>
      <c r="T2568">
        <v>3063539.1104000001</v>
      </c>
      <c r="U2568">
        <v>1.3610000000000001E-2</v>
      </c>
    </row>
    <row r="2569" spans="1:21" x14ac:dyDescent="0.25">
      <c r="A2569">
        <v>2567</v>
      </c>
      <c r="B2569" t="s">
        <v>24</v>
      </c>
      <c r="C2569" t="s">
        <v>62</v>
      </c>
      <c r="D2569" t="s">
        <v>63</v>
      </c>
      <c r="E2569">
        <v>11</v>
      </c>
      <c r="F2569" t="s">
        <v>37</v>
      </c>
      <c r="G2569">
        <v>100</v>
      </c>
      <c r="H2569" t="s">
        <v>27</v>
      </c>
      <c r="I2569" t="s">
        <v>38</v>
      </c>
      <c r="J2569" t="s">
        <v>59</v>
      </c>
      <c r="K2569" t="s">
        <v>30</v>
      </c>
      <c r="L2569" t="s">
        <v>31</v>
      </c>
      <c r="M2569">
        <v>3</v>
      </c>
      <c r="N2569" t="s">
        <v>32</v>
      </c>
      <c r="O2569" t="s">
        <v>33</v>
      </c>
      <c r="P2569">
        <v>0.17830299999999999</v>
      </c>
      <c r="Q2569">
        <v>336837.05709999998</v>
      </c>
      <c r="R2569">
        <v>3063539.1104000001</v>
      </c>
      <c r="S2569">
        <v>336837.23019999999</v>
      </c>
      <c r="T2569">
        <v>3063539.06764</v>
      </c>
      <c r="U2569">
        <v>1.7799999999999999E-4</v>
      </c>
    </row>
    <row r="2570" spans="1:21" x14ac:dyDescent="0.25">
      <c r="A2570">
        <v>2568</v>
      </c>
      <c r="B2570" t="s">
        <v>24</v>
      </c>
      <c r="C2570" t="s">
        <v>62</v>
      </c>
      <c r="D2570" t="s">
        <v>63</v>
      </c>
      <c r="E2570">
        <v>11</v>
      </c>
      <c r="F2570" t="s">
        <v>37</v>
      </c>
      <c r="G2570">
        <v>100</v>
      </c>
      <c r="H2570" t="s">
        <v>27</v>
      </c>
      <c r="I2570" t="s">
        <v>38</v>
      </c>
      <c r="J2570" t="s">
        <v>59</v>
      </c>
      <c r="K2570" t="s">
        <v>30</v>
      </c>
      <c r="L2570" t="s">
        <v>31</v>
      </c>
      <c r="M2570">
        <v>3</v>
      </c>
      <c r="N2570" t="s">
        <v>32</v>
      </c>
      <c r="O2570" t="s">
        <v>33</v>
      </c>
      <c r="P2570">
        <v>15.7196</v>
      </c>
      <c r="Q2570">
        <v>336837.23019999999</v>
      </c>
      <c r="R2570">
        <v>3063539.06764</v>
      </c>
      <c r="S2570">
        <v>336852.49109999998</v>
      </c>
      <c r="T2570">
        <v>3063535.2980999998</v>
      </c>
      <c r="U2570">
        <v>1.5720000000000001E-2</v>
      </c>
    </row>
    <row r="2571" spans="1:21" x14ac:dyDescent="0.25">
      <c r="A2571">
        <v>2569</v>
      </c>
      <c r="B2571" t="s">
        <v>24</v>
      </c>
      <c r="C2571" t="s">
        <v>62</v>
      </c>
      <c r="D2571" t="s">
        <v>63</v>
      </c>
      <c r="E2571">
        <v>11</v>
      </c>
      <c r="F2571" t="s">
        <v>37</v>
      </c>
      <c r="G2571">
        <v>100</v>
      </c>
      <c r="H2571" t="s">
        <v>27</v>
      </c>
      <c r="I2571" t="s">
        <v>38</v>
      </c>
      <c r="J2571" t="s">
        <v>59</v>
      </c>
      <c r="K2571" t="s">
        <v>30</v>
      </c>
      <c r="L2571" t="s">
        <v>31</v>
      </c>
      <c r="M2571">
        <v>3</v>
      </c>
      <c r="N2571" t="s">
        <v>32</v>
      </c>
      <c r="O2571" t="s">
        <v>33</v>
      </c>
      <c r="P2571">
        <v>35.879300000000001</v>
      </c>
      <c r="Q2571">
        <v>336852.49109999998</v>
      </c>
      <c r="R2571">
        <v>3063535.2980999998</v>
      </c>
      <c r="S2571">
        <v>336887.22779999999</v>
      </c>
      <c r="T2571">
        <v>3063526.3155999999</v>
      </c>
      <c r="U2571">
        <v>3.5879000000000001E-2</v>
      </c>
    </row>
    <row r="2572" spans="1:21" x14ac:dyDescent="0.25">
      <c r="A2572">
        <v>2570</v>
      </c>
      <c r="B2572" t="s">
        <v>24</v>
      </c>
      <c r="C2572" t="s">
        <v>62</v>
      </c>
      <c r="D2572" t="s">
        <v>63</v>
      </c>
      <c r="E2572">
        <v>11</v>
      </c>
      <c r="F2572" t="s">
        <v>37</v>
      </c>
      <c r="G2572">
        <v>100</v>
      </c>
      <c r="H2572" t="s">
        <v>27</v>
      </c>
      <c r="I2572" t="s">
        <v>38</v>
      </c>
      <c r="J2572" t="s">
        <v>59</v>
      </c>
      <c r="K2572" t="s">
        <v>30</v>
      </c>
      <c r="L2572" t="s">
        <v>31</v>
      </c>
      <c r="M2572">
        <v>3</v>
      </c>
      <c r="N2572" t="s">
        <v>32</v>
      </c>
      <c r="O2572" t="s">
        <v>33</v>
      </c>
      <c r="P2572">
        <v>26.392399999999999</v>
      </c>
      <c r="Q2572">
        <v>336887.22779999999</v>
      </c>
      <c r="R2572">
        <v>3063526.3155999999</v>
      </c>
      <c r="S2572">
        <v>336912.82579999999</v>
      </c>
      <c r="T2572">
        <v>3063519.889</v>
      </c>
      <c r="U2572">
        <v>2.6391999999999999E-2</v>
      </c>
    </row>
    <row r="2573" spans="1:21" x14ac:dyDescent="0.25">
      <c r="A2573">
        <v>2571</v>
      </c>
      <c r="B2573" t="s">
        <v>24</v>
      </c>
      <c r="C2573" t="s">
        <v>62</v>
      </c>
      <c r="D2573" t="s">
        <v>63</v>
      </c>
      <c r="E2573">
        <v>11</v>
      </c>
      <c r="F2573" t="s">
        <v>37</v>
      </c>
      <c r="G2573">
        <v>100</v>
      </c>
      <c r="H2573" t="s">
        <v>27</v>
      </c>
      <c r="I2573" t="s">
        <v>38</v>
      </c>
      <c r="J2573" t="s">
        <v>59</v>
      </c>
      <c r="K2573" t="s">
        <v>30</v>
      </c>
      <c r="L2573" t="s">
        <v>31</v>
      </c>
      <c r="M2573">
        <v>3</v>
      </c>
      <c r="N2573" t="s">
        <v>32</v>
      </c>
      <c r="O2573" t="s">
        <v>33</v>
      </c>
      <c r="P2573">
        <v>28.409800000000001</v>
      </c>
      <c r="Q2573">
        <v>336912.82579999999</v>
      </c>
      <c r="R2573">
        <v>3063519.889</v>
      </c>
      <c r="S2573">
        <v>336939.60590000002</v>
      </c>
      <c r="T2573">
        <v>3063510.4051000001</v>
      </c>
      <c r="U2573">
        <v>2.8410000000000001E-2</v>
      </c>
    </row>
    <row r="2574" spans="1:21" x14ac:dyDescent="0.25">
      <c r="A2574">
        <v>2572</v>
      </c>
      <c r="B2574" t="s">
        <v>24</v>
      </c>
      <c r="C2574" t="s">
        <v>62</v>
      </c>
      <c r="D2574" t="s">
        <v>63</v>
      </c>
      <c r="E2574">
        <v>11</v>
      </c>
      <c r="F2574" t="s">
        <v>37</v>
      </c>
      <c r="G2574">
        <v>100</v>
      </c>
      <c r="H2574" t="s">
        <v>27</v>
      </c>
      <c r="I2574" t="s">
        <v>38</v>
      </c>
      <c r="J2574" t="s">
        <v>59</v>
      </c>
      <c r="K2574" t="s">
        <v>30</v>
      </c>
      <c r="L2574" t="s">
        <v>31</v>
      </c>
      <c r="M2574">
        <v>3</v>
      </c>
      <c r="N2574" t="s">
        <v>32</v>
      </c>
      <c r="O2574" t="s">
        <v>33</v>
      </c>
      <c r="P2574">
        <v>4.6858000000000004</v>
      </c>
      <c r="Q2574">
        <v>336939.60590000002</v>
      </c>
      <c r="R2574">
        <v>3063510.4051000001</v>
      </c>
      <c r="S2574">
        <v>336943.55177700002</v>
      </c>
      <c r="T2574">
        <v>3063507.8779000002</v>
      </c>
      <c r="U2574">
        <v>4.6860000000000001E-3</v>
      </c>
    </row>
    <row r="2575" spans="1:21" x14ac:dyDescent="0.25">
      <c r="A2575">
        <v>2573</v>
      </c>
      <c r="B2575" t="s">
        <v>24</v>
      </c>
      <c r="C2575" t="s">
        <v>62</v>
      </c>
      <c r="D2575" t="s">
        <v>63</v>
      </c>
      <c r="E2575">
        <v>11</v>
      </c>
      <c r="F2575" t="s">
        <v>37</v>
      </c>
      <c r="G2575">
        <v>100</v>
      </c>
      <c r="H2575" t="s">
        <v>27</v>
      </c>
      <c r="I2575" t="s">
        <v>38</v>
      </c>
      <c r="J2575" t="s">
        <v>59</v>
      </c>
      <c r="K2575" t="s">
        <v>30</v>
      </c>
      <c r="L2575" t="s">
        <v>31</v>
      </c>
      <c r="M2575">
        <v>3</v>
      </c>
      <c r="N2575" t="s">
        <v>32</v>
      </c>
      <c r="O2575" t="s">
        <v>33</v>
      </c>
      <c r="P2575">
        <v>18.354900000000001</v>
      </c>
      <c r="Q2575">
        <v>336943.55177700002</v>
      </c>
      <c r="R2575">
        <v>3063507.8779000002</v>
      </c>
      <c r="S2575">
        <v>336959.00829999999</v>
      </c>
      <c r="T2575">
        <v>3063497.9785000002</v>
      </c>
      <c r="U2575">
        <v>1.8355E-2</v>
      </c>
    </row>
    <row r="2576" spans="1:21" x14ac:dyDescent="0.25">
      <c r="A2576">
        <v>2574</v>
      </c>
      <c r="B2576" t="s">
        <v>24</v>
      </c>
      <c r="C2576" t="s">
        <v>62</v>
      </c>
      <c r="D2576" t="s">
        <v>63</v>
      </c>
      <c r="E2576">
        <v>11</v>
      </c>
      <c r="F2576" t="s">
        <v>37</v>
      </c>
      <c r="G2576">
        <v>100</v>
      </c>
      <c r="H2576" t="s">
        <v>27</v>
      </c>
      <c r="I2576" t="s">
        <v>38</v>
      </c>
      <c r="J2576" t="s">
        <v>59</v>
      </c>
      <c r="K2576" t="s">
        <v>30</v>
      </c>
      <c r="L2576" t="s">
        <v>31</v>
      </c>
      <c r="M2576">
        <v>3</v>
      </c>
      <c r="N2576" t="s">
        <v>32</v>
      </c>
      <c r="O2576" t="s">
        <v>33</v>
      </c>
      <c r="P2576">
        <v>24.4678</v>
      </c>
      <c r="Q2576">
        <v>336959.00829999999</v>
      </c>
      <c r="R2576">
        <v>3063497.9785000002</v>
      </c>
      <c r="S2576">
        <v>336982.78029999998</v>
      </c>
      <c r="T2576">
        <v>3063492.1849000002</v>
      </c>
      <c r="U2576">
        <v>2.4468E-2</v>
      </c>
    </row>
    <row r="2577" spans="1:21" x14ac:dyDescent="0.25">
      <c r="A2577">
        <v>2575</v>
      </c>
      <c r="B2577" t="s">
        <v>24</v>
      </c>
      <c r="C2577" t="s">
        <v>62</v>
      </c>
      <c r="D2577" t="s">
        <v>63</v>
      </c>
      <c r="E2577">
        <v>11</v>
      </c>
      <c r="F2577" t="s">
        <v>37</v>
      </c>
      <c r="G2577">
        <v>100</v>
      </c>
      <c r="H2577" t="s">
        <v>27</v>
      </c>
      <c r="I2577" t="s">
        <v>38</v>
      </c>
      <c r="J2577" t="s">
        <v>59</v>
      </c>
      <c r="K2577" t="s">
        <v>30</v>
      </c>
      <c r="L2577" t="s">
        <v>31</v>
      </c>
      <c r="M2577">
        <v>3</v>
      </c>
      <c r="N2577" t="s">
        <v>32</v>
      </c>
      <c r="O2577" t="s">
        <v>33</v>
      </c>
      <c r="P2577">
        <v>8.7615599999999993</v>
      </c>
      <c r="Q2577">
        <v>336982.78029999998</v>
      </c>
      <c r="R2577">
        <v>3063492.1849000002</v>
      </c>
      <c r="S2577">
        <v>336991.48642500001</v>
      </c>
      <c r="T2577">
        <v>3063491.20083</v>
      </c>
      <c r="U2577">
        <v>8.7620000000000007E-3</v>
      </c>
    </row>
    <row r="2578" spans="1:21" x14ac:dyDescent="0.25">
      <c r="A2578">
        <v>2576</v>
      </c>
      <c r="B2578" t="s">
        <v>24</v>
      </c>
      <c r="C2578" t="s">
        <v>62</v>
      </c>
      <c r="D2578" t="s">
        <v>63</v>
      </c>
      <c r="E2578">
        <v>11</v>
      </c>
      <c r="F2578" t="s">
        <v>37</v>
      </c>
      <c r="G2578">
        <v>100</v>
      </c>
      <c r="H2578" t="s">
        <v>27</v>
      </c>
      <c r="I2578" t="s">
        <v>38</v>
      </c>
      <c r="J2578" t="s">
        <v>59</v>
      </c>
      <c r="K2578" t="s">
        <v>30</v>
      </c>
      <c r="L2578" t="s">
        <v>31</v>
      </c>
      <c r="M2578">
        <v>3</v>
      </c>
      <c r="N2578" t="s">
        <v>32</v>
      </c>
      <c r="O2578" t="s">
        <v>33</v>
      </c>
      <c r="P2578">
        <v>21.963100000000001</v>
      </c>
      <c r="Q2578">
        <v>336991.48642500001</v>
      </c>
      <c r="R2578">
        <v>3063491.20083</v>
      </c>
      <c r="S2578">
        <v>337013.31060000003</v>
      </c>
      <c r="T2578">
        <v>3063488.7340000002</v>
      </c>
      <c r="U2578">
        <v>2.1963E-2</v>
      </c>
    </row>
    <row r="2579" spans="1:21" x14ac:dyDescent="0.25">
      <c r="A2579">
        <v>2577</v>
      </c>
      <c r="B2579" t="s">
        <v>24</v>
      </c>
      <c r="C2579" t="s">
        <v>62</v>
      </c>
      <c r="D2579" t="s">
        <v>63</v>
      </c>
      <c r="E2579">
        <v>11</v>
      </c>
      <c r="F2579" t="s">
        <v>37</v>
      </c>
      <c r="G2579">
        <v>100</v>
      </c>
      <c r="H2579" t="s">
        <v>27</v>
      </c>
      <c r="I2579" t="s">
        <v>38</v>
      </c>
      <c r="J2579" t="s">
        <v>59</v>
      </c>
      <c r="K2579" t="s">
        <v>30</v>
      </c>
      <c r="L2579" t="s">
        <v>31</v>
      </c>
      <c r="M2579">
        <v>3</v>
      </c>
      <c r="N2579" t="s">
        <v>32</v>
      </c>
      <c r="O2579" t="s">
        <v>33</v>
      </c>
      <c r="P2579">
        <v>22.0886</v>
      </c>
      <c r="Q2579">
        <v>337013.31060000003</v>
      </c>
      <c r="R2579">
        <v>3063488.7340000002</v>
      </c>
      <c r="S2579">
        <v>337035.34620000003</v>
      </c>
      <c r="T2579">
        <v>3063490.2634999999</v>
      </c>
      <c r="U2579">
        <v>2.2089000000000001E-2</v>
      </c>
    </row>
    <row r="2580" spans="1:21" x14ac:dyDescent="0.25">
      <c r="A2580">
        <v>2578</v>
      </c>
      <c r="B2580" t="s">
        <v>24</v>
      </c>
      <c r="C2580" t="s">
        <v>62</v>
      </c>
      <c r="D2580" t="s">
        <v>63</v>
      </c>
      <c r="E2580">
        <v>11</v>
      </c>
      <c r="F2580" t="s">
        <v>37</v>
      </c>
      <c r="G2580">
        <v>100</v>
      </c>
      <c r="H2580" t="s">
        <v>27</v>
      </c>
      <c r="I2580" t="s">
        <v>38</v>
      </c>
      <c r="J2580" t="s">
        <v>59</v>
      </c>
      <c r="K2580" t="s">
        <v>30</v>
      </c>
      <c r="L2580" t="s">
        <v>31</v>
      </c>
      <c r="M2580">
        <v>3</v>
      </c>
      <c r="N2580" t="s">
        <v>32</v>
      </c>
      <c r="O2580" t="s">
        <v>33</v>
      </c>
      <c r="P2580">
        <v>4.3349200000000003</v>
      </c>
      <c r="Q2580">
        <v>337035.34620000003</v>
      </c>
      <c r="R2580">
        <v>3063490.2634999999</v>
      </c>
      <c r="S2580">
        <v>337039.676179</v>
      </c>
      <c r="T2580">
        <v>3063490.4703600002</v>
      </c>
      <c r="U2580">
        <v>4.3350000000000003E-3</v>
      </c>
    </row>
    <row r="2581" spans="1:21" x14ac:dyDescent="0.25">
      <c r="A2581">
        <v>2579</v>
      </c>
      <c r="B2581" t="s">
        <v>24</v>
      </c>
      <c r="C2581" t="s">
        <v>62</v>
      </c>
      <c r="D2581" t="s">
        <v>63</v>
      </c>
      <c r="E2581">
        <v>11</v>
      </c>
      <c r="F2581" t="s">
        <v>37</v>
      </c>
      <c r="G2581">
        <v>100</v>
      </c>
      <c r="H2581" t="s">
        <v>27</v>
      </c>
      <c r="I2581" t="s">
        <v>38</v>
      </c>
      <c r="J2581" t="s">
        <v>59</v>
      </c>
      <c r="K2581" t="s">
        <v>30</v>
      </c>
      <c r="L2581" t="s">
        <v>31</v>
      </c>
      <c r="M2581">
        <v>3</v>
      </c>
      <c r="N2581" t="s">
        <v>32</v>
      </c>
      <c r="O2581" t="s">
        <v>33</v>
      </c>
      <c r="P2581">
        <v>15.5753</v>
      </c>
      <c r="Q2581">
        <v>337039.676179</v>
      </c>
      <c r="R2581">
        <v>3063490.4703600002</v>
      </c>
      <c r="S2581">
        <v>337055.23369999998</v>
      </c>
      <c r="T2581">
        <v>3063491.2135999999</v>
      </c>
      <c r="U2581">
        <v>1.5575E-2</v>
      </c>
    </row>
    <row r="2582" spans="1:21" x14ac:dyDescent="0.25">
      <c r="A2582">
        <v>2580</v>
      </c>
      <c r="B2582" t="s">
        <v>24</v>
      </c>
      <c r="C2582" t="s">
        <v>62</v>
      </c>
      <c r="D2582" t="s">
        <v>63</v>
      </c>
      <c r="E2582">
        <v>11</v>
      </c>
      <c r="F2582" t="s">
        <v>37</v>
      </c>
      <c r="G2582">
        <v>100</v>
      </c>
      <c r="H2582" t="s">
        <v>27</v>
      </c>
      <c r="I2582" t="s">
        <v>38</v>
      </c>
      <c r="J2582" t="s">
        <v>59</v>
      </c>
      <c r="K2582" t="s">
        <v>30</v>
      </c>
      <c r="L2582" t="s">
        <v>31</v>
      </c>
      <c r="M2582">
        <v>3</v>
      </c>
      <c r="N2582" t="s">
        <v>32</v>
      </c>
      <c r="O2582" t="s">
        <v>33</v>
      </c>
      <c r="P2582">
        <v>29.053100000000001</v>
      </c>
      <c r="Q2582">
        <v>337055.23369999998</v>
      </c>
      <c r="R2582">
        <v>3063491.2135999999</v>
      </c>
      <c r="S2582">
        <v>337084.02759999997</v>
      </c>
      <c r="T2582">
        <v>3063495.0858999998</v>
      </c>
      <c r="U2582">
        <v>2.9052999999999999E-2</v>
      </c>
    </row>
    <row r="2583" spans="1:21" x14ac:dyDescent="0.25">
      <c r="A2583">
        <v>2581</v>
      </c>
      <c r="B2583" t="s">
        <v>24</v>
      </c>
      <c r="C2583" t="s">
        <v>62</v>
      </c>
      <c r="D2583" t="s">
        <v>63</v>
      </c>
      <c r="E2583">
        <v>11</v>
      </c>
      <c r="F2583" t="s">
        <v>37</v>
      </c>
      <c r="G2583">
        <v>100</v>
      </c>
      <c r="H2583" t="s">
        <v>27</v>
      </c>
      <c r="I2583" t="s">
        <v>38</v>
      </c>
      <c r="J2583" t="s">
        <v>59</v>
      </c>
      <c r="K2583" t="s">
        <v>30</v>
      </c>
      <c r="L2583" t="s">
        <v>31</v>
      </c>
      <c r="M2583">
        <v>3</v>
      </c>
      <c r="N2583" t="s">
        <v>32</v>
      </c>
      <c r="O2583" t="s">
        <v>33</v>
      </c>
      <c r="P2583">
        <v>3.1470400000000001</v>
      </c>
      <c r="Q2583">
        <v>337084.02759999997</v>
      </c>
      <c r="R2583">
        <v>3063495.0858999998</v>
      </c>
      <c r="S2583">
        <v>337087.11925599998</v>
      </c>
      <c r="T2583">
        <v>3063495.6737299999</v>
      </c>
      <c r="U2583">
        <v>3.1470000000000001E-3</v>
      </c>
    </row>
    <row r="2584" spans="1:21" x14ac:dyDescent="0.25">
      <c r="A2584">
        <v>2582</v>
      </c>
      <c r="B2584" t="s">
        <v>24</v>
      </c>
      <c r="C2584" t="s">
        <v>62</v>
      </c>
      <c r="D2584" t="s">
        <v>63</v>
      </c>
      <c r="E2584">
        <v>11</v>
      </c>
      <c r="F2584" t="s">
        <v>37</v>
      </c>
      <c r="G2584">
        <v>100</v>
      </c>
      <c r="H2584" t="s">
        <v>27</v>
      </c>
      <c r="I2584" t="s">
        <v>38</v>
      </c>
      <c r="J2584" t="s">
        <v>59</v>
      </c>
      <c r="K2584" t="s">
        <v>30</v>
      </c>
      <c r="L2584" t="s">
        <v>31</v>
      </c>
      <c r="M2584">
        <v>3</v>
      </c>
      <c r="N2584" t="s">
        <v>32</v>
      </c>
      <c r="O2584" t="s">
        <v>33</v>
      </c>
      <c r="P2584">
        <v>21.1919</v>
      </c>
      <c r="Q2584">
        <v>337087.11925599998</v>
      </c>
      <c r="R2584">
        <v>3063495.6737299999</v>
      </c>
      <c r="S2584">
        <v>337107.93819999998</v>
      </c>
      <c r="T2584">
        <v>3063499.6321</v>
      </c>
      <c r="U2584">
        <v>2.1191999999999999E-2</v>
      </c>
    </row>
    <row r="2585" spans="1:21" x14ac:dyDescent="0.25">
      <c r="A2585">
        <v>2583</v>
      </c>
      <c r="B2585" t="s">
        <v>24</v>
      </c>
      <c r="C2585" t="s">
        <v>62</v>
      </c>
      <c r="D2585" t="s">
        <v>63</v>
      </c>
      <c r="E2585">
        <v>11</v>
      </c>
      <c r="F2585" t="s">
        <v>37</v>
      </c>
      <c r="G2585">
        <v>100</v>
      </c>
      <c r="H2585" t="s">
        <v>27</v>
      </c>
      <c r="I2585" t="s">
        <v>38</v>
      </c>
      <c r="J2585" t="s">
        <v>59</v>
      </c>
      <c r="K2585" t="s">
        <v>30</v>
      </c>
      <c r="L2585" t="s">
        <v>31</v>
      </c>
      <c r="M2585">
        <v>3</v>
      </c>
      <c r="N2585" t="s">
        <v>32</v>
      </c>
      <c r="O2585" t="s">
        <v>33</v>
      </c>
      <c r="P2585">
        <v>22.838000000000001</v>
      </c>
      <c r="Q2585">
        <v>337107.93819999998</v>
      </c>
      <c r="R2585">
        <v>3063499.6321</v>
      </c>
      <c r="S2585">
        <v>337130.03080000001</v>
      </c>
      <c r="T2585">
        <v>3063505.4191999999</v>
      </c>
      <c r="U2585">
        <v>2.2838000000000001E-2</v>
      </c>
    </row>
    <row r="2586" spans="1:21" x14ac:dyDescent="0.25">
      <c r="A2586">
        <v>2584</v>
      </c>
      <c r="B2586" t="s">
        <v>24</v>
      </c>
      <c r="C2586" t="s">
        <v>62</v>
      </c>
      <c r="D2586" t="s">
        <v>63</v>
      </c>
      <c r="E2586">
        <v>11</v>
      </c>
      <c r="F2586" t="s">
        <v>37</v>
      </c>
      <c r="G2586">
        <v>100</v>
      </c>
      <c r="H2586" t="s">
        <v>27</v>
      </c>
      <c r="I2586" t="s">
        <v>38</v>
      </c>
      <c r="J2586" t="s">
        <v>59</v>
      </c>
      <c r="K2586" t="s">
        <v>30</v>
      </c>
      <c r="L2586" t="s">
        <v>31</v>
      </c>
      <c r="M2586">
        <v>3</v>
      </c>
      <c r="N2586" t="s">
        <v>32</v>
      </c>
      <c r="O2586" t="s">
        <v>33</v>
      </c>
      <c r="P2586">
        <v>0.37617600000000001</v>
      </c>
      <c r="Q2586">
        <v>337130.03080000001</v>
      </c>
      <c r="R2586">
        <v>3063505.4191999999</v>
      </c>
      <c r="S2586">
        <v>337130.39322299999</v>
      </c>
      <c r="T2586">
        <v>3063505.5199799999</v>
      </c>
      <c r="U2586">
        <v>3.7599999999999998E-4</v>
      </c>
    </row>
    <row r="2587" spans="1:21" x14ac:dyDescent="0.25">
      <c r="A2587">
        <v>2585</v>
      </c>
      <c r="B2587" t="s">
        <v>24</v>
      </c>
      <c r="C2587" t="s">
        <v>62</v>
      </c>
      <c r="D2587" t="s">
        <v>63</v>
      </c>
      <c r="E2587">
        <v>11</v>
      </c>
      <c r="F2587" t="s">
        <v>37</v>
      </c>
      <c r="G2587">
        <v>100</v>
      </c>
      <c r="H2587" t="s">
        <v>27</v>
      </c>
      <c r="I2587" t="s">
        <v>38</v>
      </c>
      <c r="J2587" t="s">
        <v>59</v>
      </c>
      <c r="K2587" t="s">
        <v>30</v>
      </c>
      <c r="L2587" t="s">
        <v>31</v>
      </c>
      <c r="M2587">
        <v>3</v>
      </c>
      <c r="N2587" t="s">
        <v>32</v>
      </c>
      <c r="O2587" t="s">
        <v>33</v>
      </c>
      <c r="P2587">
        <v>21.285499999999999</v>
      </c>
      <c r="Q2587">
        <v>337130.39322299999</v>
      </c>
      <c r="R2587">
        <v>3063505.5199799999</v>
      </c>
      <c r="S2587">
        <v>337150.90059999999</v>
      </c>
      <c r="T2587">
        <v>3063511.2228000001</v>
      </c>
      <c r="U2587">
        <v>2.1285999999999999E-2</v>
      </c>
    </row>
    <row r="2588" spans="1:21" x14ac:dyDescent="0.25">
      <c r="A2588">
        <v>2586</v>
      </c>
      <c r="B2588" t="s">
        <v>24</v>
      </c>
      <c r="C2588" t="s">
        <v>62</v>
      </c>
      <c r="D2588" t="s">
        <v>63</v>
      </c>
      <c r="E2588">
        <v>11</v>
      </c>
      <c r="F2588" t="s">
        <v>37</v>
      </c>
      <c r="G2588">
        <v>100</v>
      </c>
      <c r="H2588" t="s">
        <v>27</v>
      </c>
      <c r="I2588" t="s">
        <v>38</v>
      </c>
      <c r="J2588" t="s">
        <v>59</v>
      </c>
      <c r="K2588" t="s">
        <v>30</v>
      </c>
      <c r="L2588" t="s">
        <v>31</v>
      </c>
      <c r="M2588">
        <v>3</v>
      </c>
      <c r="N2588" t="s">
        <v>32</v>
      </c>
      <c r="O2588" t="s">
        <v>33</v>
      </c>
      <c r="P2588">
        <v>20.156600000000001</v>
      </c>
      <c r="Q2588">
        <v>337150.90059999999</v>
      </c>
      <c r="R2588">
        <v>3063511.2228000001</v>
      </c>
      <c r="S2588">
        <v>337169.795277</v>
      </c>
      <c r="T2588">
        <v>3063518.2427099999</v>
      </c>
      <c r="U2588">
        <v>2.0157000000000001E-2</v>
      </c>
    </row>
    <row r="2589" spans="1:21" x14ac:dyDescent="0.25">
      <c r="A2589">
        <v>2587</v>
      </c>
      <c r="B2589" t="s">
        <v>24</v>
      </c>
      <c r="C2589" t="s">
        <v>62</v>
      </c>
      <c r="D2589" t="s">
        <v>63</v>
      </c>
      <c r="E2589">
        <v>11</v>
      </c>
      <c r="F2589" t="s">
        <v>37</v>
      </c>
      <c r="G2589">
        <v>100</v>
      </c>
      <c r="H2589" t="s">
        <v>27</v>
      </c>
      <c r="I2589" t="s">
        <v>38</v>
      </c>
      <c r="J2589" t="s">
        <v>59</v>
      </c>
      <c r="K2589" t="s">
        <v>30</v>
      </c>
      <c r="L2589" t="s">
        <v>31</v>
      </c>
      <c r="M2589">
        <v>3</v>
      </c>
      <c r="N2589" t="s">
        <v>32</v>
      </c>
      <c r="O2589" t="s">
        <v>33</v>
      </c>
      <c r="P2589">
        <v>3.44617</v>
      </c>
      <c r="Q2589">
        <v>337169.795277</v>
      </c>
      <c r="R2589">
        <v>3063518.2427099999</v>
      </c>
      <c r="S2589">
        <v>337173.0257</v>
      </c>
      <c r="T2589">
        <v>3063519.4429000001</v>
      </c>
      <c r="U2589">
        <v>3.4459999999999998E-3</v>
      </c>
    </row>
    <row r="2590" spans="1:21" x14ac:dyDescent="0.25">
      <c r="A2590">
        <v>2588</v>
      </c>
      <c r="B2590" t="s">
        <v>24</v>
      </c>
      <c r="C2590" t="s">
        <v>62</v>
      </c>
      <c r="D2590" t="s">
        <v>63</v>
      </c>
      <c r="E2590">
        <v>11</v>
      </c>
      <c r="F2590" t="s">
        <v>37</v>
      </c>
      <c r="G2590">
        <v>100</v>
      </c>
      <c r="H2590" t="s">
        <v>27</v>
      </c>
      <c r="I2590" t="s">
        <v>38</v>
      </c>
      <c r="J2590" t="s">
        <v>59</v>
      </c>
      <c r="K2590" t="s">
        <v>30</v>
      </c>
      <c r="L2590" t="s">
        <v>31</v>
      </c>
      <c r="M2590">
        <v>3</v>
      </c>
      <c r="N2590" t="s">
        <v>32</v>
      </c>
      <c r="O2590" t="s">
        <v>33</v>
      </c>
      <c r="P2590">
        <v>26.7712</v>
      </c>
      <c r="Q2590">
        <v>337173.0257</v>
      </c>
      <c r="R2590">
        <v>3063519.4429000001</v>
      </c>
      <c r="S2590">
        <v>337197.03399999999</v>
      </c>
      <c r="T2590">
        <v>3063531.2875999999</v>
      </c>
      <c r="U2590">
        <v>2.6771E-2</v>
      </c>
    </row>
    <row r="2591" spans="1:21" x14ac:dyDescent="0.25">
      <c r="A2591">
        <v>2589</v>
      </c>
      <c r="B2591" t="s">
        <v>24</v>
      </c>
      <c r="C2591" t="s">
        <v>62</v>
      </c>
      <c r="D2591" t="s">
        <v>63</v>
      </c>
      <c r="E2591">
        <v>11</v>
      </c>
      <c r="F2591" t="s">
        <v>37</v>
      </c>
      <c r="G2591">
        <v>100</v>
      </c>
      <c r="H2591" t="s">
        <v>27</v>
      </c>
      <c r="I2591" t="s">
        <v>38</v>
      </c>
      <c r="J2591" t="s">
        <v>59</v>
      </c>
      <c r="K2591" t="s">
        <v>30</v>
      </c>
      <c r="L2591" t="s">
        <v>31</v>
      </c>
      <c r="M2591">
        <v>3</v>
      </c>
      <c r="N2591" t="s">
        <v>32</v>
      </c>
      <c r="O2591" t="s">
        <v>33</v>
      </c>
      <c r="P2591">
        <v>7.4059900000000001</v>
      </c>
      <c r="Q2591">
        <v>337197.03399999999</v>
      </c>
      <c r="R2591">
        <v>3063531.2875999999</v>
      </c>
      <c r="S2591">
        <v>337203.47560200002</v>
      </c>
      <c r="T2591">
        <v>3063534.94196</v>
      </c>
      <c r="U2591">
        <v>7.4060000000000003E-3</v>
      </c>
    </row>
    <row r="2592" spans="1:21" x14ac:dyDescent="0.25">
      <c r="A2592">
        <v>2590</v>
      </c>
      <c r="B2592" t="s">
        <v>24</v>
      </c>
      <c r="C2592" t="s">
        <v>62</v>
      </c>
      <c r="D2592" t="s">
        <v>63</v>
      </c>
      <c r="E2592">
        <v>11</v>
      </c>
      <c r="F2592" t="s">
        <v>37</v>
      </c>
      <c r="G2592">
        <v>100</v>
      </c>
      <c r="H2592" t="s">
        <v>27</v>
      </c>
      <c r="I2592" t="s">
        <v>38</v>
      </c>
      <c r="J2592" t="s">
        <v>59</v>
      </c>
      <c r="K2592" t="s">
        <v>30</v>
      </c>
      <c r="L2592" t="s">
        <v>31</v>
      </c>
      <c r="M2592">
        <v>3</v>
      </c>
      <c r="N2592" t="s">
        <v>32</v>
      </c>
      <c r="O2592" t="s">
        <v>33</v>
      </c>
      <c r="P2592">
        <v>16.681699999999999</v>
      </c>
      <c r="Q2592">
        <v>337203.47560200002</v>
      </c>
      <c r="R2592">
        <v>3063534.94196</v>
      </c>
      <c r="S2592">
        <v>337217.98509999999</v>
      </c>
      <c r="T2592">
        <v>3063543.1732999999</v>
      </c>
      <c r="U2592">
        <v>1.6681999999999999E-2</v>
      </c>
    </row>
    <row r="2593" spans="1:21" x14ac:dyDescent="0.25">
      <c r="A2593">
        <v>2591</v>
      </c>
      <c r="B2593" t="s">
        <v>24</v>
      </c>
      <c r="C2593" t="s">
        <v>62</v>
      </c>
      <c r="D2593" t="s">
        <v>63</v>
      </c>
      <c r="E2593">
        <v>11</v>
      </c>
      <c r="F2593" t="s">
        <v>37</v>
      </c>
      <c r="G2593">
        <v>100</v>
      </c>
      <c r="H2593" t="s">
        <v>27</v>
      </c>
      <c r="I2593" t="s">
        <v>38</v>
      </c>
      <c r="J2593" t="s">
        <v>59</v>
      </c>
      <c r="K2593" t="s">
        <v>30</v>
      </c>
      <c r="L2593" t="s">
        <v>31</v>
      </c>
      <c r="M2593">
        <v>3</v>
      </c>
      <c r="N2593" t="s">
        <v>32</v>
      </c>
      <c r="O2593" t="s">
        <v>33</v>
      </c>
      <c r="P2593">
        <v>19.075700000000001</v>
      </c>
      <c r="Q2593">
        <v>337217.98509999999</v>
      </c>
      <c r="R2593">
        <v>3063543.1732999999</v>
      </c>
      <c r="S2593">
        <v>337233.71475799999</v>
      </c>
      <c r="T2593">
        <v>3063553.9649899998</v>
      </c>
      <c r="U2593">
        <v>1.9075999999999999E-2</v>
      </c>
    </row>
    <row r="2594" spans="1:21" x14ac:dyDescent="0.25">
      <c r="A2594">
        <v>2592</v>
      </c>
      <c r="B2594" t="s">
        <v>24</v>
      </c>
      <c r="C2594" t="s">
        <v>62</v>
      </c>
      <c r="D2594" t="s">
        <v>63</v>
      </c>
      <c r="E2594">
        <v>11</v>
      </c>
      <c r="F2594" t="s">
        <v>37</v>
      </c>
      <c r="G2594">
        <v>100</v>
      </c>
      <c r="H2594" t="s">
        <v>27</v>
      </c>
      <c r="I2594" t="s">
        <v>38</v>
      </c>
      <c r="J2594" t="s">
        <v>59</v>
      </c>
      <c r="K2594" t="s">
        <v>30</v>
      </c>
      <c r="L2594" t="s">
        <v>31</v>
      </c>
      <c r="M2594">
        <v>3</v>
      </c>
      <c r="N2594" t="s">
        <v>32</v>
      </c>
      <c r="O2594" t="s">
        <v>33</v>
      </c>
      <c r="P2594">
        <v>4.1274300000000004</v>
      </c>
      <c r="Q2594">
        <v>337233.71475799999</v>
      </c>
      <c r="R2594">
        <v>3063553.9649899998</v>
      </c>
      <c r="S2594">
        <v>337237.11820000003</v>
      </c>
      <c r="T2594">
        <v>3063556.3</v>
      </c>
      <c r="U2594">
        <v>4.1269999999999996E-3</v>
      </c>
    </row>
    <row r="2595" spans="1:21" x14ac:dyDescent="0.25">
      <c r="A2595">
        <v>2593</v>
      </c>
      <c r="B2595" t="s">
        <v>24</v>
      </c>
      <c r="C2595" t="s">
        <v>62</v>
      </c>
      <c r="D2595" t="s">
        <v>63</v>
      </c>
      <c r="E2595">
        <v>11</v>
      </c>
      <c r="F2595" t="s">
        <v>37</v>
      </c>
      <c r="G2595">
        <v>100</v>
      </c>
      <c r="H2595" t="s">
        <v>27</v>
      </c>
      <c r="I2595" t="s">
        <v>38</v>
      </c>
      <c r="J2595" t="s">
        <v>59</v>
      </c>
      <c r="K2595" t="s">
        <v>30</v>
      </c>
      <c r="L2595" t="s">
        <v>31</v>
      </c>
      <c r="M2595">
        <v>3</v>
      </c>
      <c r="N2595" t="s">
        <v>32</v>
      </c>
      <c r="O2595" t="s">
        <v>33</v>
      </c>
      <c r="P2595">
        <v>17.8232</v>
      </c>
      <c r="Q2595">
        <v>337237.11820000003</v>
      </c>
      <c r="R2595">
        <v>3063556.3</v>
      </c>
      <c r="S2595">
        <v>337251.32740000001</v>
      </c>
      <c r="T2595">
        <v>3063567.0594000001</v>
      </c>
      <c r="U2595">
        <v>1.7822999999999999E-2</v>
      </c>
    </row>
    <row r="2596" spans="1:21" x14ac:dyDescent="0.25">
      <c r="A2596">
        <v>2594</v>
      </c>
      <c r="B2596" t="s">
        <v>24</v>
      </c>
      <c r="C2596" t="s">
        <v>62</v>
      </c>
      <c r="D2596" t="s">
        <v>63</v>
      </c>
      <c r="E2596">
        <v>11</v>
      </c>
      <c r="F2596" t="s">
        <v>37</v>
      </c>
      <c r="G2596">
        <v>100</v>
      </c>
      <c r="H2596" t="s">
        <v>27</v>
      </c>
      <c r="I2596" t="s">
        <v>38</v>
      </c>
      <c r="J2596" t="s">
        <v>59</v>
      </c>
      <c r="K2596" t="s">
        <v>30</v>
      </c>
      <c r="L2596" t="s">
        <v>31</v>
      </c>
      <c r="M2596">
        <v>3</v>
      </c>
      <c r="N2596" t="s">
        <v>32</v>
      </c>
      <c r="O2596" t="s">
        <v>33</v>
      </c>
      <c r="P2596">
        <v>10.381399999999999</v>
      </c>
      <c r="Q2596">
        <v>337251.32740000001</v>
      </c>
      <c r="R2596">
        <v>3063567.0594000001</v>
      </c>
      <c r="S2596">
        <v>337258.61490500002</v>
      </c>
      <c r="T2596">
        <v>3063574.45309</v>
      </c>
      <c r="U2596">
        <v>1.0381E-2</v>
      </c>
    </row>
    <row r="2597" spans="1:21" x14ac:dyDescent="0.25">
      <c r="A2597">
        <v>2595</v>
      </c>
      <c r="B2597" t="s">
        <v>24</v>
      </c>
      <c r="C2597" t="s">
        <v>62</v>
      </c>
      <c r="D2597" t="s">
        <v>63</v>
      </c>
      <c r="E2597">
        <v>11</v>
      </c>
      <c r="F2597" t="s">
        <v>37</v>
      </c>
      <c r="G2597">
        <v>100</v>
      </c>
      <c r="H2597" t="s">
        <v>27</v>
      </c>
      <c r="I2597" t="s">
        <v>38</v>
      </c>
      <c r="J2597" t="s">
        <v>59</v>
      </c>
      <c r="K2597" t="s">
        <v>30</v>
      </c>
      <c r="L2597" t="s">
        <v>31</v>
      </c>
      <c r="M2597">
        <v>3</v>
      </c>
      <c r="N2597" t="s">
        <v>32</v>
      </c>
      <c r="O2597" t="s">
        <v>33</v>
      </c>
      <c r="P2597">
        <v>8.1646800000000006</v>
      </c>
      <c r="Q2597">
        <v>337258.61490500002</v>
      </c>
      <c r="R2597">
        <v>3063574.45309</v>
      </c>
      <c r="S2597">
        <v>337264.34629999998</v>
      </c>
      <c r="T2597">
        <v>3063580.2680000002</v>
      </c>
      <c r="U2597">
        <v>8.1650000000000004E-3</v>
      </c>
    </row>
    <row r="2598" spans="1:21" x14ac:dyDescent="0.25">
      <c r="A2598">
        <v>2596</v>
      </c>
      <c r="B2598" t="s">
        <v>24</v>
      </c>
      <c r="C2598" t="s">
        <v>62</v>
      </c>
      <c r="D2598" t="s">
        <v>63</v>
      </c>
      <c r="E2598">
        <v>11</v>
      </c>
      <c r="F2598" t="s">
        <v>37</v>
      </c>
      <c r="G2598">
        <v>100</v>
      </c>
      <c r="H2598" t="s">
        <v>27</v>
      </c>
      <c r="I2598" t="s">
        <v>38</v>
      </c>
      <c r="J2598" t="s">
        <v>59</v>
      </c>
      <c r="K2598" t="s">
        <v>30</v>
      </c>
      <c r="L2598" t="s">
        <v>31</v>
      </c>
      <c r="M2598">
        <v>3</v>
      </c>
      <c r="N2598" t="s">
        <v>32</v>
      </c>
      <c r="O2598" t="s">
        <v>33</v>
      </c>
      <c r="P2598">
        <v>22.598099999999999</v>
      </c>
      <c r="Q2598">
        <v>337264.34629999998</v>
      </c>
      <c r="R2598">
        <v>3063580.2680000002</v>
      </c>
      <c r="S2598">
        <v>337282.40299500001</v>
      </c>
      <c r="T2598">
        <v>3063593.8558700001</v>
      </c>
      <c r="U2598">
        <v>2.2598E-2</v>
      </c>
    </row>
    <row r="2599" spans="1:21" x14ac:dyDescent="0.25">
      <c r="A2599">
        <v>2597</v>
      </c>
      <c r="B2599" t="s">
        <v>24</v>
      </c>
      <c r="C2599" t="s">
        <v>62</v>
      </c>
      <c r="D2599" t="s">
        <v>63</v>
      </c>
      <c r="E2599">
        <v>11</v>
      </c>
      <c r="F2599" t="s">
        <v>37</v>
      </c>
      <c r="G2599">
        <v>100</v>
      </c>
      <c r="H2599" t="s">
        <v>27</v>
      </c>
      <c r="I2599" t="s">
        <v>38</v>
      </c>
      <c r="J2599" t="s">
        <v>59</v>
      </c>
      <c r="K2599" t="s">
        <v>30</v>
      </c>
      <c r="L2599" t="s">
        <v>31</v>
      </c>
      <c r="M2599">
        <v>3</v>
      </c>
      <c r="N2599" t="s">
        <v>32</v>
      </c>
      <c r="O2599" t="s">
        <v>33</v>
      </c>
      <c r="P2599">
        <v>0.21476500000000001</v>
      </c>
      <c r="Q2599">
        <v>337282.40299500001</v>
      </c>
      <c r="R2599">
        <v>3063593.8558700001</v>
      </c>
      <c r="S2599">
        <v>337282.57459999999</v>
      </c>
      <c r="T2599">
        <v>3063593.9849999999</v>
      </c>
      <c r="U2599">
        <v>2.1499999999999999E-4</v>
      </c>
    </row>
    <row r="2600" spans="1:21" x14ac:dyDescent="0.25">
      <c r="A2600">
        <v>2598</v>
      </c>
      <c r="B2600" t="s">
        <v>24</v>
      </c>
      <c r="C2600" t="s">
        <v>62</v>
      </c>
      <c r="D2600" t="s">
        <v>63</v>
      </c>
      <c r="E2600">
        <v>11</v>
      </c>
      <c r="F2600" t="s">
        <v>37</v>
      </c>
      <c r="G2600">
        <v>100</v>
      </c>
      <c r="H2600" t="s">
        <v>27</v>
      </c>
      <c r="I2600" t="s">
        <v>38</v>
      </c>
      <c r="J2600" t="s">
        <v>59</v>
      </c>
      <c r="K2600" t="s">
        <v>30</v>
      </c>
      <c r="L2600" t="s">
        <v>31</v>
      </c>
      <c r="M2600">
        <v>3</v>
      </c>
      <c r="N2600" t="s">
        <v>32</v>
      </c>
      <c r="O2600" t="s">
        <v>33</v>
      </c>
      <c r="P2600">
        <v>5.0192899999999998</v>
      </c>
      <c r="Q2600">
        <v>337282.57459999999</v>
      </c>
      <c r="R2600">
        <v>3063593.9849999999</v>
      </c>
      <c r="S2600">
        <v>337286.58519999997</v>
      </c>
      <c r="T2600">
        <v>3063597.003</v>
      </c>
      <c r="U2600">
        <v>5.019E-3</v>
      </c>
    </row>
    <row r="2601" spans="1:21" x14ac:dyDescent="0.25">
      <c r="A2601">
        <v>2599</v>
      </c>
      <c r="B2601" t="s">
        <v>24</v>
      </c>
      <c r="C2601" t="s">
        <v>62</v>
      </c>
      <c r="D2601" t="s">
        <v>63</v>
      </c>
      <c r="E2601">
        <v>11</v>
      </c>
      <c r="F2601" t="s">
        <v>37</v>
      </c>
      <c r="G2601">
        <v>100</v>
      </c>
      <c r="H2601" t="s">
        <v>27</v>
      </c>
      <c r="I2601" t="s">
        <v>38</v>
      </c>
      <c r="J2601" t="s">
        <v>59</v>
      </c>
      <c r="K2601" t="s">
        <v>30</v>
      </c>
      <c r="L2601" t="s">
        <v>31</v>
      </c>
      <c r="M2601">
        <v>3</v>
      </c>
      <c r="N2601" t="s">
        <v>32</v>
      </c>
      <c r="O2601" t="s">
        <v>33</v>
      </c>
      <c r="P2601">
        <v>15.1555</v>
      </c>
      <c r="Q2601">
        <v>337286.58519999997</v>
      </c>
      <c r="R2601">
        <v>3063597.003</v>
      </c>
      <c r="S2601">
        <v>337298.33230000001</v>
      </c>
      <c r="T2601">
        <v>3063606.5787999998</v>
      </c>
      <c r="U2601">
        <v>1.5155999999999999E-2</v>
      </c>
    </row>
    <row r="2602" spans="1:21" x14ac:dyDescent="0.25">
      <c r="A2602">
        <v>2600</v>
      </c>
      <c r="B2602" t="s">
        <v>24</v>
      </c>
      <c r="C2602" t="s">
        <v>62</v>
      </c>
      <c r="D2602" t="s">
        <v>63</v>
      </c>
      <c r="E2602">
        <v>11</v>
      </c>
      <c r="F2602" t="s">
        <v>37</v>
      </c>
      <c r="G2602">
        <v>100</v>
      </c>
      <c r="H2602" t="s">
        <v>27</v>
      </c>
      <c r="I2602" t="s">
        <v>38</v>
      </c>
      <c r="J2602" t="s">
        <v>59</v>
      </c>
      <c r="K2602" t="s">
        <v>30</v>
      </c>
      <c r="L2602" t="s">
        <v>31</v>
      </c>
      <c r="M2602">
        <v>3</v>
      </c>
      <c r="N2602" t="s">
        <v>32</v>
      </c>
      <c r="O2602" t="s">
        <v>33</v>
      </c>
      <c r="P2602">
        <v>17.978100000000001</v>
      </c>
      <c r="Q2602">
        <v>337298.33230000001</v>
      </c>
      <c r="R2602">
        <v>3063606.5787999998</v>
      </c>
      <c r="S2602">
        <v>337310.546194</v>
      </c>
      <c r="T2602">
        <v>3063619.7710000002</v>
      </c>
      <c r="U2602">
        <v>1.7978000000000001E-2</v>
      </c>
    </row>
    <row r="2603" spans="1:21" x14ac:dyDescent="0.25">
      <c r="A2603">
        <v>2601</v>
      </c>
      <c r="B2603" t="s">
        <v>24</v>
      </c>
      <c r="C2603" t="s">
        <v>62</v>
      </c>
      <c r="D2603" t="s">
        <v>63</v>
      </c>
      <c r="E2603">
        <v>11</v>
      </c>
      <c r="F2603" t="s">
        <v>37</v>
      </c>
      <c r="G2603">
        <v>100</v>
      </c>
      <c r="H2603" t="s">
        <v>27</v>
      </c>
      <c r="I2603" t="s">
        <v>38</v>
      </c>
      <c r="J2603" t="s">
        <v>59</v>
      </c>
      <c r="K2603" t="s">
        <v>30</v>
      </c>
      <c r="L2603" t="s">
        <v>31</v>
      </c>
      <c r="M2603">
        <v>3</v>
      </c>
      <c r="N2603" t="s">
        <v>32</v>
      </c>
      <c r="O2603" t="s">
        <v>33</v>
      </c>
      <c r="P2603">
        <v>5.7683999999999997</v>
      </c>
      <c r="Q2603">
        <v>337310.546194</v>
      </c>
      <c r="R2603">
        <v>3063619.7710000002</v>
      </c>
      <c r="S2603">
        <v>337314.46509999997</v>
      </c>
      <c r="T2603">
        <v>3063624.0038000001</v>
      </c>
      <c r="U2603">
        <v>5.7679999999999997E-3</v>
      </c>
    </row>
    <row r="2604" spans="1:21" x14ac:dyDescent="0.25">
      <c r="A2604">
        <v>2602</v>
      </c>
      <c r="B2604" t="s">
        <v>24</v>
      </c>
      <c r="C2604" t="s">
        <v>62</v>
      </c>
      <c r="D2604" t="s">
        <v>63</v>
      </c>
      <c r="E2604">
        <v>11</v>
      </c>
      <c r="F2604" t="s">
        <v>37</v>
      </c>
      <c r="G2604">
        <v>100</v>
      </c>
      <c r="H2604" t="s">
        <v>27</v>
      </c>
      <c r="I2604" t="s">
        <v>38</v>
      </c>
      <c r="J2604" t="s">
        <v>59</v>
      </c>
      <c r="K2604" t="s">
        <v>30</v>
      </c>
      <c r="L2604" t="s">
        <v>31</v>
      </c>
      <c r="M2604">
        <v>3</v>
      </c>
      <c r="N2604" t="s">
        <v>32</v>
      </c>
      <c r="O2604" t="s">
        <v>33</v>
      </c>
      <c r="P2604">
        <v>22.670300000000001</v>
      </c>
      <c r="Q2604">
        <v>337314.46509999997</v>
      </c>
      <c r="R2604">
        <v>3063624.0038000001</v>
      </c>
      <c r="S2604">
        <v>337328.16039999999</v>
      </c>
      <c r="T2604">
        <v>3063642.0698000002</v>
      </c>
      <c r="U2604">
        <v>2.2669999999999999E-2</v>
      </c>
    </row>
    <row r="2605" spans="1:21" x14ac:dyDescent="0.25">
      <c r="A2605">
        <v>2603</v>
      </c>
      <c r="B2605" t="s">
        <v>24</v>
      </c>
      <c r="C2605" t="s">
        <v>62</v>
      </c>
      <c r="D2605" t="s">
        <v>63</v>
      </c>
      <c r="E2605">
        <v>11</v>
      </c>
      <c r="F2605" t="s">
        <v>37</v>
      </c>
      <c r="G2605">
        <v>100</v>
      </c>
      <c r="H2605" t="s">
        <v>27</v>
      </c>
      <c r="I2605" t="s">
        <v>38</v>
      </c>
      <c r="J2605" t="s">
        <v>59</v>
      </c>
      <c r="K2605" t="s">
        <v>30</v>
      </c>
      <c r="L2605" t="s">
        <v>31</v>
      </c>
      <c r="M2605">
        <v>3</v>
      </c>
      <c r="N2605" t="s">
        <v>32</v>
      </c>
      <c r="O2605" t="s">
        <v>33</v>
      </c>
      <c r="P2605">
        <v>3.4625699999999999</v>
      </c>
      <c r="Q2605">
        <v>337328.16039999999</v>
      </c>
      <c r="R2605">
        <v>3063642.0698000002</v>
      </c>
      <c r="S2605">
        <v>337329.98099399998</v>
      </c>
      <c r="T2605">
        <v>3063645.01511</v>
      </c>
      <c r="U2605">
        <v>3.4629999999999999E-3</v>
      </c>
    </row>
    <row r="2606" spans="1:21" x14ac:dyDescent="0.25">
      <c r="A2606">
        <v>2604</v>
      </c>
      <c r="B2606" t="s">
        <v>24</v>
      </c>
      <c r="C2606" t="s">
        <v>62</v>
      </c>
      <c r="D2606" t="s">
        <v>63</v>
      </c>
      <c r="E2606">
        <v>11</v>
      </c>
      <c r="F2606" t="s">
        <v>37</v>
      </c>
      <c r="G2606">
        <v>100</v>
      </c>
      <c r="H2606" t="s">
        <v>27</v>
      </c>
      <c r="I2606" t="s">
        <v>38</v>
      </c>
      <c r="J2606" t="s">
        <v>59</v>
      </c>
      <c r="K2606" t="s">
        <v>30</v>
      </c>
      <c r="L2606" t="s">
        <v>31</v>
      </c>
      <c r="M2606">
        <v>3</v>
      </c>
      <c r="N2606" t="s">
        <v>32</v>
      </c>
      <c r="O2606" t="s">
        <v>33</v>
      </c>
      <c r="P2606">
        <v>17.638300000000001</v>
      </c>
      <c r="Q2606">
        <v>337329.98099399998</v>
      </c>
      <c r="R2606">
        <v>3063645.01511</v>
      </c>
      <c r="S2606">
        <v>337339.25510000001</v>
      </c>
      <c r="T2606">
        <v>3063660.0184999998</v>
      </c>
      <c r="U2606">
        <v>1.7638000000000001E-2</v>
      </c>
    </row>
    <row r="2607" spans="1:21" x14ac:dyDescent="0.25">
      <c r="A2607">
        <v>2605</v>
      </c>
      <c r="B2607" t="s">
        <v>24</v>
      </c>
      <c r="C2607" t="s">
        <v>62</v>
      </c>
      <c r="D2607" t="s">
        <v>63</v>
      </c>
      <c r="E2607">
        <v>11</v>
      </c>
      <c r="F2607" t="s">
        <v>37</v>
      </c>
      <c r="G2607">
        <v>100</v>
      </c>
      <c r="H2607" t="s">
        <v>27</v>
      </c>
      <c r="I2607" t="s">
        <v>38</v>
      </c>
      <c r="J2607" t="s">
        <v>59</v>
      </c>
      <c r="K2607" t="s">
        <v>30</v>
      </c>
      <c r="L2607" t="s">
        <v>31</v>
      </c>
      <c r="M2607">
        <v>3</v>
      </c>
      <c r="N2607" t="s">
        <v>32</v>
      </c>
      <c r="O2607" t="s">
        <v>33</v>
      </c>
      <c r="P2607">
        <v>22.360499999999998</v>
      </c>
      <c r="Q2607">
        <v>337339.25510000001</v>
      </c>
      <c r="R2607">
        <v>3063660.0184999998</v>
      </c>
      <c r="S2607">
        <v>337350.5209</v>
      </c>
      <c r="T2607">
        <v>3063679.3336</v>
      </c>
      <c r="U2607">
        <v>2.2360000000000001E-2</v>
      </c>
    </row>
    <row r="2608" spans="1:21" x14ac:dyDescent="0.25">
      <c r="A2608">
        <v>2606</v>
      </c>
      <c r="B2608" t="s">
        <v>24</v>
      </c>
      <c r="C2608" t="s">
        <v>62</v>
      </c>
      <c r="D2608" t="s">
        <v>63</v>
      </c>
      <c r="E2608">
        <v>11</v>
      </c>
      <c r="F2608" t="s">
        <v>37</v>
      </c>
      <c r="G2608">
        <v>100</v>
      </c>
      <c r="H2608" t="s">
        <v>27</v>
      </c>
      <c r="I2608" t="s">
        <v>38</v>
      </c>
      <c r="J2608" t="s">
        <v>59</v>
      </c>
      <c r="K2608" t="s">
        <v>30</v>
      </c>
      <c r="L2608" t="s">
        <v>31</v>
      </c>
      <c r="M2608">
        <v>3</v>
      </c>
      <c r="N2608" t="s">
        <v>32</v>
      </c>
      <c r="O2608" t="s">
        <v>33</v>
      </c>
      <c r="P2608">
        <v>2.4414899999999999</v>
      </c>
      <c r="Q2608">
        <v>337350.5209</v>
      </c>
      <c r="R2608">
        <v>3063679.3336</v>
      </c>
      <c r="S2608">
        <v>337352.016688</v>
      </c>
      <c r="T2608">
        <v>3063681.2632399998</v>
      </c>
      <c r="U2608">
        <v>2.441E-3</v>
      </c>
    </row>
    <row r="2609" spans="1:21" x14ac:dyDescent="0.25">
      <c r="A2609">
        <v>2607</v>
      </c>
      <c r="B2609" t="s">
        <v>24</v>
      </c>
      <c r="C2609" t="s">
        <v>62</v>
      </c>
      <c r="D2609" t="s">
        <v>63</v>
      </c>
      <c r="E2609">
        <v>11</v>
      </c>
      <c r="F2609" t="s">
        <v>37</v>
      </c>
      <c r="G2609">
        <v>100</v>
      </c>
      <c r="H2609" t="s">
        <v>27</v>
      </c>
      <c r="I2609" t="s">
        <v>38</v>
      </c>
      <c r="J2609" t="s">
        <v>59</v>
      </c>
      <c r="K2609" t="s">
        <v>30</v>
      </c>
      <c r="L2609" t="s">
        <v>31</v>
      </c>
      <c r="M2609">
        <v>3</v>
      </c>
      <c r="N2609" t="s">
        <v>32</v>
      </c>
      <c r="O2609" t="s">
        <v>33</v>
      </c>
      <c r="P2609">
        <v>18.887899999999998</v>
      </c>
      <c r="Q2609">
        <v>337352.016688</v>
      </c>
      <c r="R2609">
        <v>3063681.2632399998</v>
      </c>
      <c r="S2609">
        <v>337363.58840000001</v>
      </c>
      <c r="T2609">
        <v>3063696.1913000001</v>
      </c>
      <c r="U2609">
        <v>1.8887999999999999E-2</v>
      </c>
    </row>
    <row r="2610" spans="1:21" x14ac:dyDescent="0.25">
      <c r="A2610">
        <v>2608</v>
      </c>
      <c r="B2610" t="s">
        <v>24</v>
      </c>
      <c r="C2610" t="s">
        <v>62</v>
      </c>
      <c r="D2610" t="s">
        <v>63</v>
      </c>
      <c r="E2610">
        <v>11</v>
      </c>
      <c r="F2610" t="s">
        <v>37</v>
      </c>
      <c r="G2610">
        <v>100</v>
      </c>
      <c r="H2610" t="s">
        <v>27</v>
      </c>
      <c r="I2610" t="s">
        <v>38</v>
      </c>
      <c r="J2610" t="s">
        <v>59</v>
      </c>
      <c r="K2610" t="s">
        <v>30</v>
      </c>
      <c r="L2610" t="s">
        <v>31</v>
      </c>
      <c r="M2610">
        <v>3</v>
      </c>
      <c r="N2610" t="s">
        <v>32</v>
      </c>
      <c r="O2610" t="s">
        <v>33</v>
      </c>
      <c r="P2610">
        <v>17.143000000000001</v>
      </c>
      <c r="Q2610">
        <v>337363.58840000001</v>
      </c>
      <c r="R2610">
        <v>3063696.1913000001</v>
      </c>
      <c r="S2610">
        <v>337371.30479800003</v>
      </c>
      <c r="T2610">
        <v>3063711.4994199998</v>
      </c>
      <c r="U2610">
        <v>1.7142999999999999E-2</v>
      </c>
    </row>
    <row r="2611" spans="1:21" x14ac:dyDescent="0.25">
      <c r="A2611">
        <v>2609</v>
      </c>
      <c r="B2611" t="s">
        <v>24</v>
      </c>
      <c r="C2611" t="s">
        <v>62</v>
      </c>
      <c r="D2611" t="s">
        <v>63</v>
      </c>
      <c r="E2611">
        <v>11</v>
      </c>
      <c r="F2611" t="s">
        <v>37</v>
      </c>
      <c r="G2611">
        <v>100</v>
      </c>
      <c r="H2611" t="s">
        <v>27</v>
      </c>
      <c r="I2611" t="s">
        <v>38</v>
      </c>
      <c r="J2611" t="s">
        <v>59</v>
      </c>
      <c r="K2611" t="s">
        <v>30</v>
      </c>
      <c r="L2611" t="s">
        <v>31</v>
      </c>
      <c r="M2611">
        <v>3</v>
      </c>
      <c r="N2611" t="s">
        <v>32</v>
      </c>
      <c r="O2611" t="s">
        <v>33</v>
      </c>
      <c r="P2611">
        <v>5.1866199999999996</v>
      </c>
      <c r="Q2611">
        <v>337371.30479800003</v>
      </c>
      <c r="R2611">
        <v>3063711.4994199998</v>
      </c>
      <c r="S2611">
        <v>337373.63939999999</v>
      </c>
      <c r="T2611">
        <v>3063716.1309000002</v>
      </c>
      <c r="U2611">
        <v>5.1869999999999998E-3</v>
      </c>
    </row>
    <row r="2612" spans="1:21" x14ac:dyDescent="0.25">
      <c r="A2612">
        <v>2610</v>
      </c>
      <c r="B2612" t="s">
        <v>24</v>
      </c>
      <c r="C2612" t="s">
        <v>62</v>
      </c>
      <c r="D2612" t="s">
        <v>63</v>
      </c>
      <c r="E2612">
        <v>11</v>
      </c>
      <c r="F2612" t="s">
        <v>37</v>
      </c>
      <c r="G2612">
        <v>100</v>
      </c>
      <c r="H2612" t="s">
        <v>27</v>
      </c>
      <c r="I2612" t="s">
        <v>38</v>
      </c>
      <c r="J2612" t="s">
        <v>59</v>
      </c>
      <c r="K2612" t="s">
        <v>30</v>
      </c>
      <c r="L2612" t="s">
        <v>31</v>
      </c>
      <c r="M2612">
        <v>3</v>
      </c>
      <c r="N2612" t="s">
        <v>32</v>
      </c>
      <c r="O2612" t="s">
        <v>33</v>
      </c>
      <c r="P2612">
        <v>23.429099999999998</v>
      </c>
      <c r="Q2612">
        <v>337373.63939999999</v>
      </c>
      <c r="R2612">
        <v>3063716.1309000002</v>
      </c>
      <c r="S2612">
        <v>337383.70669999998</v>
      </c>
      <c r="T2612">
        <v>3063737.2867999999</v>
      </c>
      <c r="U2612">
        <v>2.3428999999999998E-2</v>
      </c>
    </row>
    <row r="2613" spans="1:21" x14ac:dyDescent="0.25">
      <c r="A2613">
        <v>2611</v>
      </c>
      <c r="B2613" t="s">
        <v>24</v>
      </c>
      <c r="C2613" t="s">
        <v>62</v>
      </c>
      <c r="D2613" t="s">
        <v>63</v>
      </c>
      <c r="E2613">
        <v>11</v>
      </c>
      <c r="F2613" t="s">
        <v>37</v>
      </c>
      <c r="G2613">
        <v>100</v>
      </c>
      <c r="H2613" t="s">
        <v>27</v>
      </c>
      <c r="I2613" t="s">
        <v>38</v>
      </c>
      <c r="J2613" t="s">
        <v>59</v>
      </c>
      <c r="K2613" t="s">
        <v>30</v>
      </c>
      <c r="L2613" t="s">
        <v>31</v>
      </c>
      <c r="M2613">
        <v>3</v>
      </c>
      <c r="N2613" t="s">
        <v>32</v>
      </c>
      <c r="O2613" t="s">
        <v>33</v>
      </c>
      <c r="P2613">
        <v>20.422899999999998</v>
      </c>
      <c r="Q2613">
        <v>337383.70669999998</v>
      </c>
      <c r="R2613">
        <v>3063737.2867999999</v>
      </c>
      <c r="S2613">
        <v>337393.12190000003</v>
      </c>
      <c r="T2613">
        <v>3063755.41</v>
      </c>
      <c r="U2613">
        <v>2.0423E-2</v>
      </c>
    </row>
    <row r="2614" spans="1:21" x14ac:dyDescent="0.25">
      <c r="A2614">
        <v>2612</v>
      </c>
      <c r="B2614" t="s">
        <v>24</v>
      </c>
      <c r="C2614" t="s">
        <v>62</v>
      </c>
      <c r="D2614" t="s">
        <v>63</v>
      </c>
      <c r="E2614">
        <v>11</v>
      </c>
      <c r="F2614" t="s">
        <v>37</v>
      </c>
      <c r="G2614">
        <v>100</v>
      </c>
      <c r="H2614" t="s">
        <v>27</v>
      </c>
      <c r="I2614" t="s">
        <v>38</v>
      </c>
      <c r="J2614" t="s">
        <v>59</v>
      </c>
      <c r="K2614" t="s">
        <v>30</v>
      </c>
      <c r="L2614" t="s">
        <v>31</v>
      </c>
      <c r="M2614">
        <v>3</v>
      </c>
      <c r="N2614" t="s">
        <v>32</v>
      </c>
      <c r="O2614" t="s">
        <v>33</v>
      </c>
      <c r="P2614">
        <v>13.076599999999999</v>
      </c>
      <c r="Q2614">
        <v>337393.12190000003</v>
      </c>
      <c r="R2614">
        <v>3063755.41</v>
      </c>
      <c r="S2614">
        <v>337398.83361700003</v>
      </c>
      <c r="T2614">
        <v>3063767.1732000001</v>
      </c>
      <c r="U2614">
        <v>1.3077E-2</v>
      </c>
    </row>
    <row r="2615" spans="1:21" x14ac:dyDescent="0.25">
      <c r="A2615">
        <v>2613</v>
      </c>
      <c r="B2615" t="s">
        <v>24</v>
      </c>
      <c r="C2615" t="s">
        <v>62</v>
      </c>
      <c r="D2615" t="s">
        <v>63</v>
      </c>
      <c r="E2615">
        <v>11</v>
      </c>
      <c r="F2615" t="s">
        <v>37</v>
      </c>
      <c r="G2615">
        <v>100</v>
      </c>
      <c r="H2615" t="s">
        <v>27</v>
      </c>
      <c r="I2615" t="s">
        <v>38</v>
      </c>
      <c r="J2615" t="s">
        <v>59</v>
      </c>
      <c r="K2615" t="s">
        <v>30</v>
      </c>
      <c r="L2615" t="s">
        <v>31</v>
      </c>
      <c r="M2615">
        <v>3</v>
      </c>
      <c r="N2615" t="s">
        <v>32</v>
      </c>
      <c r="O2615" t="s">
        <v>33</v>
      </c>
      <c r="P2615">
        <v>7.0791000000000004</v>
      </c>
      <c r="Q2615">
        <v>337398.83361700003</v>
      </c>
      <c r="R2615">
        <v>3063767.1732000001</v>
      </c>
      <c r="S2615">
        <v>337401.92570000002</v>
      </c>
      <c r="T2615">
        <v>3063773.5413000002</v>
      </c>
      <c r="U2615">
        <v>7.0790000000000002E-3</v>
      </c>
    </row>
    <row r="2616" spans="1:21" x14ac:dyDescent="0.25">
      <c r="A2616">
        <v>2614</v>
      </c>
      <c r="B2616" t="s">
        <v>24</v>
      </c>
      <c r="C2616" t="s">
        <v>62</v>
      </c>
      <c r="D2616" t="s">
        <v>63</v>
      </c>
      <c r="E2616">
        <v>11</v>
      </c>
      <c r="F2616" t="s">
        <v>37</v>
      </c>
      <c r="G2616">
        <v>100</v>
      </c>
      <c r="H2616" t="s">
        <v>27</v>
      </c>
      <c r="I2616" t="s">
        <v>38</v>
      </c>
      <c r="J2616" t="s">
        <v>59</v>
      </c>
      <c r="K2616" t="s">
        <v>30</v>
      </c>
      <c r="L2616" t="s">
        <v>31</v>
      </c>
      <c r="M2616">
        <v>3</v>
      </c>
      <c r="N2616" t="s">
        <v>32</v>
      </c>
      <c r="O2616" t="s">
        <v>33</v>
      </c>
      <c r="P2616">
        <v>16.6218</v>
      </c>
      <c r="Q2616">
        <v>337401.92570000002</v>
      </c>
      <c r="R2616">
        <v>3063773.5413000002</v>
      </c>
      <c r="S2616">
        <v>337410.06920000003</v>
      </c>
      <c r="T2616">
        <v>3063788.0315999999</v>
      </c>
      <c r="U2616">
        <v>1.6622000000000001E-2</v>
      </c>
    </row>
    <row r="2617" spans="1:21" x14ac:dyDescent="0.25">
      <c r="A2617">
        <v>2615</v>
      </c>
      <c r="B2617" t="s">
        <v>24</v>
      </c>
      <c r="C2617" t="s">
        <v>62</v>
      </c>
      <c r="D2617" t="s">
        <v>63</v>
      </c>
      <c r="E2617">
        <v>11</v>
      </c>
      <c r="F2617" t="s">
        <v>37</v>
      </c>
      <c r="G2617">
        <v>100</v>
      </c>
      <c r="H2617" t="s">
        <v>27</v>
      </c>
      <c r="I2617" t="s">
        <v>38</v>
      </c>
      <c r="J2617" t="s">
        <v>59</v>
      </c>
      <c r="K2617" t="s">
        <v>30</v>
      </c>
      <c r="L2617" t="s">
        <v>31</v>
      </c>
      <c r="M2617">
        <v>3</v>
      </c>
      <c r="N2617" t="s">
        <v>32</v>
      </c>
      <c r="O2617" t="s">
        <v>33</v>
      </c>
      <c r="P2617">
        <v>21.590800000000002</v>
      </c>
      <c r="Q2617">
        <v>337410.06920000003</v>
      </c>
      <c r="R2617">
        <v>3063788.0315999999</v>
      </c>
      <c r="S2617">
        <v>337420.02276899997</v>
      </c>
      <c r="T2617">
        <v>3063807.1911399998</v>
      </c>
      <c r="U2617">
        <v>2.1590999999999999E-2</v>
      </c>
    </row>
    <row r="2618" spans="1:21" x14ac:dyDescent="0.25">
      <c r="A2618">
        <v>2616</v>
      </c>
      <c r="B2618" t="s">
        <v>24</v>
      </c>
      <c r="C2618" t="s">
        <v>62</v>
      </c>
      <c r="D2618" t="s">
        <v>63</v>
      </c>
      <c r="E2618">
        <v>11</v>
      </c>
      <c r="F2618" t="s">
        <v>37</v>
      </c>
      <c r="G2618">
        <v>100</v>
      </c>
      <c r="H2618" t="s">
        <v>27</v>
      </c>
      <c r="I2618" t="s">
        <v>38</v>
      </c>
      <c r="J2618" t="s">
        <v>59</v>
      </c>
      <c r="K2618" t="s">
        <v>30</v>
      </c>
      <c r="L2618" t="s">
        <v>31</v>
      </c>
      <c r="M2618">
        <v>3</v>
      </c>
      <c r="N2618" t="s">
        <v>32</v>
      </c>
      <c r="O2618" t="s">
        <v>33</v>
      </c>
      <c r="P2618">
        <v>2.5761500000000002</v>
      </c>
      <c r="Q2618">
        <v>337420.02276899997</v>
      </c>
      <c r="R2618">
        <v>3063807.1911399998</v>
      </c>
      <c r="S2618">
        <v>337421.21039999998</v>
      </c>
      <c r="T2618">
        <v>3063809.4772000001</v>
      </c>
      <c r="U2618">
        <v>2.5760000000000002E-3</v>
      </c>
    </row>
    <row r="2619" spans="1:21" x14ac:dyDescent="0.25">
      <c r="A2619">
        <v>2617</v>
      </c>
      <c r="B2619" t="s">
        <v>24</v>
      </c>
      <c r="C2619" t="s">
        <v>62</v>
      </c>
      <c r="D2619" t="s">
        <v>63</v>
      </c>
      <c r="E2619">
        <v>11</v>
      </c>
      <c r="F2619" t="s">
        <v>37</v>
      </c>
      <c r="G2619">
        <v>100</v>
      </c>
      <c r="H2619" t="s">
        <v>27</v>
      </c>
      <c r="I2619" t="s">
        <v>38</v>
      </c>
      <c r="J2619" t="s">
        <v>59</v>
      </c>
      <c r="K2619" t="s">
        <v>30</v>
      </c>
      <c r="L2619" t="s">
        <v>31</v>
      </c>
      <c r="M2619">
        <v>3</v>
      </c>
      <c r="N2619" t="s">
        <v>32</v>
      </c>
      <c r="O2619" t="s">
        <v>33</v>
      </c>
      <c r="P2619">
        <v>27.017700000000001</v>
      </c>
      <c r="Q2619">
        <v>337421.21039999998</v>
      </c>
      <c r="R2619">
        <v>3063809.4772000001</v>
      </c>
      <c r="S2619">
        <v>337431.93780000001</v>
      </c>
      <c r="T2619">
        <v>3063834.2740000002</v>
      </c>
      <c r="U2619">
        <v>2.7018E-2</v>
      </c>
    </row>
    <row r="2620" spans="1:21" x14ac:dyDescent="0.25">
      <c r="A2620">
        <v>2618</v>
      </c>
      <c r="B2620" t="s">
        <v>24</v>
      </c>
      <c r="C2620" t="s">
        <v>62</v>
      </c>
      <c r="D2620" t="s">
        <v>63</v>
      </c>
      <c r="E2620">
        <v>11</v>
      </c>
      <c r="F2620" t="s">
        <v>37</v>
      </c>
      <c r="G2620">
        <v>100</v>
      </c>
      <c r="H2620" t="s">
        <v>27</v>
      </c>
      <c r="I2620" t="s">
        <v>38</v>
      </c>
      <c r="J2620" t="s">
        <v>59</v>
      </c>
      <c r="K2620" t="s">
        <v>30</v>
      </c>
      <c r="L2620" t="s">
        <v>31</v>
      </c>
      <c r="M2620">
        <v>3</v>
      </c>
      <c r="N2620" t="s">
        <v>32</v>
      </c>
      <c r="O2620" t="s">
        <v>33</v>
      </c>
      <c r="P2620">
        <v>28.372800000000002</v>
      </c>
      <c r="Q2620">
        <v>337431.93780000001</v>
      </c>
      <c r="R2620">
        <v>3063834.2740000002</v>
      </c>
      <c r="S2620">
        <v>337446.65312999999</v>
      </c>
      <c r="T2620">
        <v>3063858.5325099998</v>
      </c>
      <c r="U2620">
        <v>2.8372999999999999E-2</v>
      </c>
    </row>
    <row r="2621" spans="1:21" x14ac:dyDescent="0.25">
      <c r="A2621">
        <v>2619</v>
      </c>
      <c r="B2621" t="s">
        <v>24</v>
      </c>
      <c r="C2621" t="s">
        <v>62</v>
      </c>
      <c r="D2621" t="s">
        <v>63</v>
      </c>
      <c r="E2621">
        <v>11</v>
      </c>
      <c r="F2621" t="s">
        <v>37</v>
      </c>
      <c r="G2621">
        <v>100</v>
      </c>
      <c r="H2621" t="s">
        <v>27</v>
      </c>
      <c r="I2621" t="s">
        <v>38</v>
      </c>
      <c r="J2621" t="s">
        <v>59</v>
      </c>
      <c r="K2621" t="s">
        <v>30</v>
      </c>
      <c r="L2621" t="s">
        <v>31</v>
      </c>
      <c r="M2621">
        <v>3</v>
      </c>
      <c r="N2621" t="s">
        <v>32</v>
      </c>
      <c r="O2621" t="s">
        <v>33</v>
      </c>
      <c r="P2621">
        <v>0.56256499999999998</v>
      </c>
      <c r="Q2621">
        <v>337446.65312999999</v>
      </c>
      <c r="R2621">
        <v>3063858.5325099998</v>
      </c>
      <c r="S2621">
        <v>337446.9449</v>
      </c>
      <c r="T2621">
        <v>3063859.0134999999</v>
      </c>
      <c r="U2621">
        <v>5.6300000000000002E-4</v>
      </c>
    </row>
    <row r="2622" spans="1:21" x14ac:dyDescent="0.25">
      <c r="A2622">
        <v>2620</v>
      </c>
      <c r="B2622" t="s">
        <v>24</v>
      </c>
      <c r="C2622" t="s">
        <v>62</v>
      </c>
      <c r="D2622" t="s">
        <v>63</v>
      </c>
      <c r="E2622">
        <v>11</v>
      </c>
      <c r="F2622" t="s">
        <v>37</v>
      </c>
      <c r="G2622">
        <v>100</v>
      </c>
      <c r="H2622" t="s">
        <v>27</v>
      </c>
      <c r="I2622" t="s">
        <v>38</v>
      </c>
      <c r="J2622" t="s">
        <v>59</v>
      </c>
      <c r="K2622" t="s">
        <v>30</v>
      </c>
      <c r="L2622" t="s">
        <v>31</v>
      </c>
      <c r="M2622">
        <v>3</v>
      </c>
      <c r="N2622" t="s">
        <v>32</v>
      </c>
      <c r="O2622" t="s">
        <v>33</v>
      </c>
      <c r="P2622">
        <v>24.787800000000001</v>
      </c>
      <c r="Q2622">
        <v>337446.9449</v>
      </c>
      <c r="R2622">
        <v>3063859.0134999999</v>
      </c>
      <c r="S2622">
        <v>337458.85430000001</v>
      </c>
      <c r="T2622">
        <v>3063880.7529000002</v>
      </c>
      <c r="U2622">
        <v>2.4788000000000001E-2</v>
      </c>
    </row>
    <row r="2623" spans="1:21" x14ac:dyDescent="0.25">
      <c r="A2623">
        <v>2621</v>
      </c>
      <c r="B2623" t="s">
        <v>24</v>
      </c>
      <c r="C2623" t="s">
        <v>62</v>
      </c>
      <c r="D2623" t="s">
        <v>63</v>
      </c>
      <c r="E2623">
        <v>11</v>
      </c>
      <c r="F2623" t="s">
        <v>37</v>
      </c>
      <c r="G2623">
        <v>100</v>
      </c>
      <c r="H2623" t="s">
        <v>27</v>
      </c>
      <c r="I2623" t="s">
        <v>38</v>
      </c>
      <c r="J2623" t="s">
        <v>59</v>
      </c>
      <c r="K2623" t="s">
        <v>30</v>
      </c>
      <c r="L2623" t="s">
        <v>31</v>
      </c>
      <c r="M2623">
        <v>3</v>
      </c>
      <c r="N2623" t="s">
        <v>32</v>
      </c>
      <c r="O2623" t="s">
        <v>33</v>
      </c>
      <c r="P2623">
        <v>15.236800000000001</v>
      </c>
      <c r="Q2623">
        <v>337458.85430000001</v>
      </c>
      <c r="R2623">
        <v>3063880.7529000002</v>
      </c>
      <c r="S2623">
        <v>337465.73073200003</v>
      </c>
      <c r="T2623">
        <v>3063894.3497600001</v>
      </c>
      <c r="U2623">
        <v>1.5237000000000001E-2</v>
      </c>
    </row>
    <row r="2624" spans="1:21" x14ac:dyDescent="0.25">
      <c r="A2624">
        <v>2622</v>
      </c>
      <c r="B2624" t="s">
        <v>24</v>
      </c>
      <c r="C2624" t="s">
        <v>62</v>
      </c>
      <c r="D2624" t="s">
        <v>63</v>
      </c>
      <c r="E2624">
        <v>11</v>
      </c>
      <c r="F2624" t="s">
        <v>37</v>
      </c>
      <c r="G2624">
        <v>100</v>
      </c>
      <c r="H2624" t="s">
        <v>27</v>
      </c>
      <c r="I2624" t="s">
        <v>38</v>
      </c>
      <c r="J2624" t="s">
        <v>59</v>
      </c>
      <c r="K2624" t="s">
        <v>30</v>
      </c>
      <c r="L2624" t="s">
        <v>31</v>
      </c>
      <c r="M2624">
        <v>3</v>
      </c>
      <c r="N2624" t="s">
        <v>32</v>
      </c>
      <c r="O2624" t="s">
        <v>33</v>
      </c>
      <c r="P2624">
        <v>9.8152600000000003</v>
      </c>
      <c r="Q2624">
        <v>337465.73073200003</v>
      </c>
      <c r="R2624">
        <v>3063894.3497600001</v>
      </c>
      <c r="S2624">
        <v>337470.16039999999</v>
      </c>
      <c r="T2624">
        <v>3063903.1085999999</v>
      </c>
      <c r="U2624">
        <v>9.8150000000000008E-3</v>
      </c>
    </row>
    <row r="2625" spans="1:21" x14ac:dyDescent="0.25">
      <c r="A2625">
        <v>2623</v>
      </c>
      <c r="B2625" t="s">
        <v>24</v>
      </c>
      <c r="C2625" t="s">
        <v>62</v>
      </c>
      <c r="D2625" t="s">
        <v>63</v>
      </c>
      <c r="E2625">
        <v>11</v>
      </c>
      <c r="F2625" t="s">
        <v>37</v>
      </c>
      <c r="G2625">
        <v>100</v>
      </c>
      <c r="H2625" t="s">
        <v>27</v>
      </c>
      <c r="I2625" t="s">
        <v>38</v>
      </c>
      <c r="J2625" t="s">
        <v>59</v>
      </c>
      <c r="K2625" t="s">
        <v>30</v>
      </c>
      <c r="L2625" t="s">
        <v>31</v>
      </c>
      <c r="M2625">
        <v>3</v>
      </c>
      <c r="N2625" t="s">
        <v>32</v>
      </c>
      <c r="O2625" t="s">
        <v>33</v>
      </c>
      <c r="P2625">
        <v>26.4404</v>
      </c>
      <c r="Q2625">
        <v>337470.16039999999</v>
      </c>
      <c r="R2625">
        <v>3063903.1085999999</v>
      </c>
      <c r="S2625">
        <v>337483.3088</v>
      </c>
      <c r="T2625">
        <v>3063926.048</v>
      </c>
      <c r="U2625">
        <v>2.6440000000000002E-2</v>
      </c>
    </row>
    <row r="2626" spans="1:21" x14ac:dyDescent="0.25">
      <c r="A2626">
        <v>2624</v>
      </c>
      <c r="B2626" t="s">
        <v>24</v>
      </c>
      <c r="C2626" t="s">
        <v>62</v>
      </c>
      <c r="D2626" t="s">
        <v>63</v>
      </c>
      <c r="E2626">
        <v>11</v>
      </c>
      <c r="F2626" t="s">
        <v>37</v>
      </c>
      <c r="G2626">
        <v>100</v>
      </c>
      <c r="H2626" t="s">
        <v>27</v>
      </c>
      <c r="I2626" t="s">
        <v>38</v>
      </c>
      <c r="J2626" t="s">
        <v>59</v>
      </c>
      <c r="K2626" t="s">
        <v>30</v>
      </c>
      <c r="L2626" t="s">
        <v>31</v>
      </c>
      <c r="M2626">
        <v>3</v>
      </c>
      <c r="N2626" t="s">
        <v>32</v>
      </c>
      <c r="O2626" t="s">
        <v>33</v>
      </c>
      <c r="P2626">
        <v>15.1869</v>
      </c>
      <c r="Q2626">
        <v>337483.3088</v>
      </c>
      <c r="R2626">
        <v>3063926.048</v>
      </c>
      <c r="S2626">
        <v>337489.77121400001</v>
      </c>
      <c r="T2626">
        <v>3063939.7913000002</v>
      </c>
      <c r="U2626">
        <v>1.5187000000000001E-2</v>
      </c>
    </row>
    <row r="2627" spans="1:21" x14ac:dyDescent="0.25">
      <c r="A2627">
        <v>2625</v>
      </c>
      <c r="B2627" t="s">
        <v>24</v>
      </c>
      <c r="C2627" t="s">
        <v>62</v>
      </c>
      <c r="D2627" t="s">
        <v>63</v>
      </c>
      <c r="E2627">
        <v>11</v>
      </c>
      <c r="F2627" t="s">
        <v>37</v>
      </c>
      <c r="G2627">
        <v>100</v>
      </c>
      <c r="H2627" t="s">
        <v>27</v>
      </c>
      <c r="I2627" t="s">
        <v>38</v>
      </c>
      <c r="J2627" t="s">
        <v>59</v>
      </c>
      <c r="K2627" t="s">
        <v>30</v>
      </c>
      <c r="L2627" t="s">
        <v>31</v>
      </c>
      <c r="M2627">
        <v>3</v>
      </c>
      <c r="N2627" t="s">
        <v>32</v>
      </c>
      <c r="O2627" t="s">
        <v>33</v>
      </c>
      <c r="P2627">
        <v>5.5206600000000003</v>
      </c>
      <c r="Q2627">
        <v>337489.77121400001</v>
      </c>
      <c r="R2627">
        <v>3063939.7913000002</v>
      </c>
      <c r="S2627">
        <v>337492.12040000001</v>
      </c>
      <c r="T2627">
        <v>3063944.7872000001</v>
      </c>
      <c r="U2627">
        <v>5.5209999999999999E-3</v>
      </c>
    </row>
    <row r="2628" spans="1:21" x14ac:dyDescent="0.25">
      <c r="A2628">
        <v>2626</v>
      </c>
      <c r="B2628" t="s">
        <v>24</v>
      </c>
      <c r="C2628" t="s">
        <v>62</v>
      </c>
      <c r="D2628" t="s">
        <v>63</v>
      </c>
      <c r="E2628">
        <v>11</v>
      </c>
      <c r="F2628" t="s">
        <v>37</v>
      </c>
      <c r="G2628">
        <v>100</v>
      </c>
      <c r="H2628" t="s">
        <v>27</v>
      </c>
      <c r="I2628" t="s">
        <v>38</v>
      </c>
      <c r="J2628" t="s">
        <v>59</v>
      </c>
      <c r="K2628" t="s">
        <v>30</v>
      </c>
      <c r="L2628" t="s">
        <v>31</v>
      </c>
      <c r="M2628">
        <v>3</v>
      </c>
      <c r="N2628" t="s">
        <v>32</v>
      </c>
      <c r="O2628" t="s">
        <v>33</v>
      </c>
      <c r="P2628">
        <v>29.725100000000001</v>
      </c>
      <c r="Q2628">
        <v>337492.12040000001</v>
      </c>
      <c r="R2628">
        <v>3063944.7872000001</v>
      </c>
      <c r="S2628">
        <v>337507.13949999999</v>
      </c>
      <c r="T2628">
        <v>3063970.4389</v>
      </c>
      <c r="U2628">
        <v>2.9725000000000001E-2</v>
      </c>
    </row>
    <row r="2629" spans="1:21" x14ac:dyDescent="0.25">
      <c r="A2629">
        <v>2627</v>
      </c>
      <c r="B2629" t="s">
        <v>24</v>
      </c>
      <c r="C2629" t="s">
        <v>62</v>
      </c>
      <c r="D2629" t="s">
        <v>63</v>
      </c>
      <c r="E2629">
        <v>11</v>
      </c>
      <c r="F2629" t="s">
        <v>37</v>
      </c>
      <c r="G2629">
        <v>100</v>
      </c>
      <c r="H2629" t="s">
        <v>27</v>
      </c>
      <c r="I2629" t="s">
        <v>38</v>
      </c>
      <c r="J2629" t="s">
        <v>59</v>
      </c>
      <c r="K2629" t="s">
        <v>30</v>
      </c>
      <c r="L2629" t="s">
        <v>31</v>
      </c>
      <c r="M2629">
        <v>3</v>
      </c>
      <c r="N2629" t="s">
        <v>32</v>
      </c>
      <c r="O2629" t="s">
        <v>33</v>
      </c>
      <c r="P2629">
        <v>11.954000000000001</v>
      </c>
      <c r="Q2629">
        <v>337507.13949999999</v>
      </c>
      <c r="R2629">
        <v>3063970.4389</v>
      </c>
      <c r="S2629">
        <v>337512.65035800001</v>
      </c>
      <c r="T2629">
        <v>3063981.0468600001</v>
      </c>
      <c r="U2629">
        <v>1.1953999999999999E-2</v>
      </c>
    </row>
    <row r="2630" spans="1:21" x14ac:dyDescent="0.25">
      <c r="A2630">
        <v>2628</v>
      </c>
      <c r="B2630" t="s">
        <v>24</v>
      </c>
      <c r="C2630" t="s">
        <v>62</v>
      </c>
      <c r="D2630" t="s">
        <v>63</v>
      </c>
      <c r="E2630">
        <v>11</v>
      </c>
      <c r="F2630" t="s">
        <v>37</v>
      </c>
      <c r="G2630">
        <v>100</v>
      </c>
      <c r="H2630" t="s">
        <v>27</v>
      </c>
      <c r="I2630" t="s">
        <v>38</v>
      </c>
      <c r="J2630" t="s">
        <v>59</v>
      </c>
      <c r="K2630" t="s">
        <v>30</v>
      </c>
      <c r="L2630" t="s">
        <v>31</v>
      </c>
      <c r="M2630">
        <v>3</v>
      </c>
      <c r="N2630" t="s">
        <v>32</v>
      </c>
      <c r="O2630" t="s">
        <v>33</v>
      </c>
      <c r="P2630">
        <v>9.8299199999999995</v>
      </c>
      <c r="Q2630">
        <v>337512.65035800001</v>
      </c>
      <c r="R2630">
        <v>3063981.0468600001</v>
      </c>
      <c r="S2630">
        <v>337517.18199999997</v>
      </c>
      <c r="T2630">
        <v>3063989.7699000002</v>
      </c>
      <c r="U2630">
        <v>9.8300000000000002E-3</v>
      </c>
    </row>
    <row r="2631" spans="1:21" x14ac:dyDescent="0.25">
      <c r="A2631">
        <v>2629</v>
      </c>
      <c r="B2631" t="s">
        <v>24</v>
      </c>
      <c r="C2631" t="s">
        <v>62</v>
      </c>
      <c r="D2631" t="s">
        <v>63</v>
      </c>
      <c r="E2631">
        <v>11</v>
      </c>
      <c r="F2631" t="s">
        <v>37</v>
      </c>
      <c r="G2631">
        <v>100</v>
      </c>
      <c r="H2631" t="s">
        <v>27</v>
      </c>
      <c r="I2631" t="s">
        <v>38</v>
      </c>
      <c r="J2631" t="s">
        <v>59</v>
      </c>
      <c r="K2631" t="s">
        <v>30</v>
      </c>
      <c r="L2631" t="s">
        <v>31</v>
      </c>
      <c r="M2631">
        <v>3</v>
      </c>
      <c r="N2631" t="s">
        <v>32</v>
      </c>
      <c r="O2631" t="s">
        <v>33</v>
      </c>
      <c r="P2631">
        <v>6.7147899999999998</v>
      </c>
      <c r="Q2631">
        <v>337517.18199999997</v>
      </c>
      <c r="R2631">
        <v>3063989.7699000002</v>
      </c>
      <c r="S2631">
        <v>337520.08926600002</v>
      </c>
      <c r="T2631">
        <v>3063995.8226899998</v>
      </c>
      <c r="U2631">
        <v>6.7149999999999996E-3</v>
      </c>
    </row>
    <row r="2632" spans="1:21" x14ac:dyDescent="0.25">
      <c r="A2632">
        <v>2630</v>
      </c>
      <c r="B2632" t="s">
        <v>24</v>
      </c>
      <c r="C2632" t="s">
        <v>62</v>
      </c>
      <c r="D2632" t="s">
        <v>63</v>
      </c>
      <c r="E2632">
        <v>11</v>
      </c>
      <c r="F2632" t="s">
        <v>37</v>
      </c>
      <c r="G2632">
        <v>100</v>
      </c>
      <c r="H2632" t="s">
        <v>27</v>
      </c>
      <c r="I2632" t="s">
        <v>38</v>
      </c>
      <c r="J2632" t="s">
        <v>59</v>
      </c>
      <c r="K2632" t="s">
        <v>30</v>
      </c>
      <c r="L2632" t="s">
        <v>31</v>
      </c>
      <c r="M2632">
        <v>3</v>
      </c>
      <c r="N2632" t="s">
        <v>32</v>
      </c>
      <c r="O2632" t="s">
        <v>33</v>
      </c>
      <c r="P2632">
        <v>9.9857000000000001E-2</v>
      </c>
      <c r="Q2632">
        <v>337520.08926600002</v>
      </c>
      <c r="R2632">
        <v>3063995.8226899998</v>
      </c>
      <c r="S2632">
        <v>337520.13250000001</v>
      </c>
      <c r="T2632">
        <v>3063995.9127000002</v>
      </c>
      <c r="U2632">
        <v>1E-4</v>
      </c>
    </row>
    <row r="2633" spans="1:21" x14ac:dyDescent="0.25">
      <c r="A2633">
        <v>2631</v>
      </c>
      <c r="B2633" t="s">
        <v>24</v>
      </c>
      <c r="C2633" t="s">
        <v>62</v>
      </c>
      <c r="D2633" t="s">
        <v>63</v>
      </c>
      <c r="E2633">
        <v>11</v>
      </c>
      <c r="F2633" t="s">
        <v>37</v>
      </c>
      <c r="G2633">
        <v>100</v>
      </c>
      <c r="H2633" t="s">
        <v>27</v>
      </c>
      <c r="I2633" t="s">
        <v>38</v>
      </c>
      <c r="J2633" t="s">
        <v>59</v>
      </c>
      <c r="K2633" t="s">
        <v>30</v>
      </c>
      <c r="L2633" t="s">
        <v>31</v>
      </c>
      <c r="M2633">
        <v>3</v>
      </c>
      <c r="N2633" t="s">
        <v>32</v>
      </c>
      <c r="O2633" t="s">
        <v>33</v>
      </c>
      <c r="P2633">
        <v>19.3354</v>
      </c>
      <c r="Q2633">
        <v>337520.13250000001</v>
      </c>
      <c r="R2633">
        <v>3063995.9127000002</v>
      </c>
      <c r="S2633">
        <v>337528.50420000002</v>
      </c>
      <c r="T2633">
        <v>3064013.3418000001</v>
      </c>
      <c r="U2633">
        <v>1.9335000000000001E-2</v>
      </c>
    </row>
    <row r="2634" spans="1:21" x14ac:dyDescent="0.25">
      <c r="A2634">
        <v>2632</v>
      </c>
      <c r="B2634" t="s">
        <v>24</v>
      </c>
      <c r="C2634" t="s">
        <v>62</v>
      </c>
      <c r="D2634" t="s">
        <v>63</v>
      </c>
      <c r="E2634">
        <v>11</v>
      </c>
      <c r="F2634" t="s">
        <v>37</v>
      </c>
      <c r="G2634">
        <v>100</v>
      </c>
      <c r="H2634" t="s">
        <v>27</v>
      </c>
      <c r="I2634" t="s">
        <v>38</v>
      </c>
      <c r="J2634" t="s">
        <v>59</v>
      </c>
      <c r="K2634" t="s">
        <v>30</v>
      </c>
      <c r="L2634" t="s">
        <v>31</v>
      </c>
      <c r="M2634">
        <v>3</v>
      </c>
      <c r="N2634" t="s">
        <v>32</v>
      </c>
      <c r="O2634" t="s">
        <v>33</v>
      </c>
      <c r="P2634">
        <v>9.9824199999999994</v>
      </c>
      <c r="Q2634">
        <v>337528.50420000002</v>
      </c>
      <c r="R2634">
        <v>3064013.3418000001</v>
      </c>
      <c r="S2634">
        <v>337533.106111</v>
      </c>
      <c r="T2634">
        <v>3064022.2001899998</v>
      </c>
      <c r="U2634">
        <v>9.9819999999999996E-3</v>
      </c>
    </row>
    <row r="2635" spans="1:21" x14ac:dyDescent="0.25">
      <c r="A2635">
        <v>2633</v>
      </c>
      <c r="B2635" t="s">
        <v>24</v>
      </c>
      <c r="C2635" t="s">
        <v>62</v>
      </c>
      <c r="D2635" t="s">
        <v>63</v>
      </c>
      <c r="E2635">
        <v>11</v>
      </c>
      <c r="F2635" t="s">
        <v>37</v>
      </c>
      <c r="G2635">
        <v>100</v>
      </c>
      <c r="H2635" t="s">
        <v>27</v>
      </c>
      <c r="I2635" t="s">
        <v>38</v>
      </c>
      <c r="J2635" t="s">
        <v>59</v>
      </c>
      <c r="K2635" t="s">
        <v>30</v>
      </c>
      <c r="L2635" t="s">
        <v>31</v>
      </c>
      <c r="M2635">
        <v>3</v>
      </c>
      <c r="N2635" t="s">
        <v>32</v>
      </c>
      <c r="O2635" t="s">
        <v>33</v>
      </c>
      <c r="P2635">
        <v>11.801500000000001</v>
      </c>
      <c r="Q2635">
        <v>337533.106111</v>
      </c>
      <c r="R2635">
        <v>3064022.2001899998</v>
      </c>
      <c r="S2635">
        <v>337538.5466</v>
      </c>
      <c r="T2635">
        <v>3064032.6727999998</v>
      </c>
      <c r="U2635">
        <v>1.1801000000000001E-2</v>
      </c>
    </row>
    <row r="2636" spans="1:21" x14ac:dyDescent="0.25">
      <c r="A2636">
        <v>2634</v>
      </c>
      <c r="B2636" t="s">
        <v>24</v>
      </c>
      <c r="C2636" t="s">
        <v>62</v>
      </c>
      <c r="D2636" t="s">
        <v>63</v>
      </c>
      <c r="E2636">
        <v>11</v>
      </c>
      <c r="F2636" t="s">
        <v>37</v>
      </c>
      <c r="G2636">
        <v>100</v>
      </c>
      <c r="H2636" t="s">
        <v>27</v>
      </c>
      <c r="I2636" t="s">
        <v>38</v>
      </c>
      <c r="J2636" t="s">
        <v>59</v>
      </c>
      <c r="K2636" t="s">
        <v>30</v>
      </c>
      <c r="L2636" t="s">
        <v>31</v>
      </c>
      <c r="M2636">
        <v>3</v>
      </c>
      <c r="N2636" t="s">
        <v>32</v>
      </c>
      <c r="O2636" t="s">
        <v>33</v>
      </c>
      <c r="P2636">
        <v>26.973400000000002</v>
      </c>
      <c r="Q2636">
        <v>337538.5466</v>
      </c>
      <c r="R2636">
        <v>3064032.6727999998</v>
      </c>
      <c r="S2636">
        <v>337551.70280000003</v>
      </c>
      <c r="T2636">
        <v>3064056.2201999999</v>
      </c>
      <c r="U2636">
        <v>2.6973E-2</v>
      </c>
    </row>
    <row r="2637" spans="1:21" x14ac:dyDescent="0.25">
      <c r="A2637">
        <v>2635</v>
      </c>
      <c r="B2637" t="s">
        <v>24</v>
      </c>
      <c r="C2637" t="s">
        <v>62</v>
      </c>
      <c r="D2637" t="s">
        <v>63</v>
      </c>
      <c r="E2637">
        <v>11</v>
      </c>
      <c r="F2637" t="s">
        <v>37</v>
      </c>
      <c r="G2637">
        <v>100</v>
      </c>
      <c r="H2637" t="s">
        <v>27</v>
      </c>
      <c r="I2637" t="s">
        <v>38</v>
      </c>
      <c r="J2637" t="s">
        <v>59</v>
      </c>
      <c r="K2637" t="s">
        <v>30</v>
      </c>
      <c r="L2637" t="s">
        <v>31</v>
      </c>
      <c r="M2637">
        <v>3</v>
      </c>
      <c r="N2637" t="s">
        <v>32</v>
      </c>
      <c r="O2637" t="s">
        <v>33</v>
      </c>
      <c r="P2637">
        <v>9.0352399999999999</v>
      </c>
      <c r="Q2637">
        <v>337551.70280000003</v>
      </c>
      <c r="R2637">
        <v>3064056.2201999999</v>
      </c>
      <c r="S2637">
        <v>337555.30458499998</v>
      </c>
      <c r="T2637">
        <v>3064064.5064900001</v>
      </c>
      <c r="U2637">
        <v>9.0349999999999996E-3</v>
      </c>
    </row>
    <row r="2638" spans="1:21" x14ac:dyDescent="0.25">
      <c r="A2638">
        <v>2636</v>
      </c>
      <c r="B2638" t="s">
        <v>24</v>
      </c>
      <c r="C2638" t="s">
        <v>62</v>
      </c>
      <c r="D2638" t="s">
        <v>63</v>
      </c>
      <c r="E2638">
        <v>11</v>
      </c>
      <c r="F2638" t="s">
        <v>37</v>
      </c>
      <c r="G2638">
        <v>100</v>
      </c>
      <c r="H2638" t="s">
        <v>27</v>
      </c>
      <c r="I2638" t="s">
        <v>38</v>
      </c>
      <c r="J2638" t="s">
        <v>59</v>
      </c>
      <c r="K2638" t="s">
        <v>30</v>
      </c>
      <c r="L2638" t="s">
        <v>31</v>
      </c>
      <c r="M2638">
        <v>3</v>
      </c>
      <c r="N2638" t="s">
        <v>32</v>
      </c>
      <c r="O2638" t="s">
        <v>33</v>
      </c>
      <c r="P2638">
        <v>14.7044</v>
      </c>
      <c r="Q2638">
        <v>337555.30458499998</v>
      </c>
      <c r="R2638">
        <v>3064064.5064900001</v>
      </c>
      <c r="S2638">
        <v>337561.16629999998</v>
      </c>
      <c r="T2638">
        <v>3064077.9920000001</v>
      </c>
      <c r="U2638">
        <v>1.4704E-2</v>
      </c>
    </row>
    <row r="2639" spans="1:21" x14ac:dyDescent="0.25">
      <c r="A2639">
        <v>2637</v>
      </c>
      <c r="B2639" t="s">
        <v>24</v>
      </c>
      <c r="C2639" t="s">
        <v>62</v>
      </c>
      <c r="D2639" t="s">
        <v>63</v>
      </c>
      <c r="E2639">
        <v>11</v>
      </c>
      <c r="F2639" t="s">
        <v>37</v>
      </c>
      <c r="G2639">
        <v>100</v>
      </c>
      <c r="H2639" t="s">
        <v>27</v>
      </c>
      <c r="I2639" t="s">
        <v>38</v>
      </c>
      <c r="J2639" t="s">
        <v>59</v>
      </c>
      <c r="K2639" t="s">
        <v>30</v>
      </c>
      <c r="L2639" t="s">
        <v>31</v>
      </c>
      <c r="M2639">
        <v>3</v>
      </c>
      <c r="N2639" t="s">
        <v>32</v>
      </c>
      <c r="O2639" t="s">
        <v>33</v>
      </c>
      <c r="P2639">
        <v>12.660500000000001</v>
      </c>
      <c r="Q2639">
        <v>337561.16629999998</v>
      </c>
      <c r="R2639">
        <v>3064077.9920000001</v>
      </c>
      <c r="S2639">
        <v>337567.35067999997</v>
      </c>
      <c r="T2639">
        <v>3064089.0392999998</v>
      </c>
      <c r="U2639">
        <v>1.2661E-2</v>
      </c>
    </row>
    <row r="2640" spans="1:21" x14ac:dyDescent="0.25">
      <c r="A2640">
        <v>2638</v>
      </c>
      <c r="B2640" t="s">
        <v>24</v>
      </c>
      <c r="C2640" t="s">
        <v>62</v>
      </c>
      <c r="D2640" t="s">
        <v>63</v>
      </c>
      <c r="E2640">
        <v>11</v>
      </c>
      <c r="F2640" t="s">
        <v>37</v>
      </c>
      <c r="G2640">
        <v>100</v>
      </c>
      <c r="H2640" t="s">
        <v>27</v>
      </c>
      <c r="I2640" t="s">
        <v>38</v>
      </c>
      <c r="J2640" t="s">
        <v>59</v>
      </c>
      <c r="K2640" t="s">
        <v>30</v>
      </c>
      <c r="L2640" t="s">
        <v>31</v>
      </c>
      <c r="M2640">
        <v>3</v>
      </c>
      <c r="N2640" t="s">
        <v>32</v>
      </c>
      <c r="O2640" t="s">
        <v>33</v>
      </c>
      <c r="P2640">
        <v>24.530999999999999</v>
      </c>
      <c r="Q2640">
        <v>337567.35067999997</v>
      </c>
      <c r="R2640">
        <v>3064089.0392999998</v>
      </c>
      <c r="S2640">
        <v>337579.33350000001</v>
      </c>
      <c r="T2640">
        <v>3064110.4445000002</v>
      </c>
      <c r="U2640">
        <v>2.4531000000000001E-2</v>
      </c>
    </row>
    <row r="2641" spans="1:21" x14ac:dyDescent="0.25">
      <c r="A2641">
        <v>2639</v>
      </c>
      <c r="B2641" t="s">
        <v>24</v>
      </c>
      <c r="C2641" t="s">
        <v>62</v>
      </c>
      <c r="D2641" t="s">
        <v>63</v>
      </c>
      <c r="E2641">
        <v>11</v>
      </c>
      <c r="F2641" t="s">
        <v>37</v>
      </c>
      <c r="G2641">
        <v>100</v>
      </c>
      <c r="H2641" t="s">
        <v>27</v>
      </c>
      <c r="I2641" t="s">
        <v>38</v>
      </c>
      <c r="J2641" t="s">
        <v>59</v>
      </c>
      <c r="K2641" t="s">
        <v>30</v>
      </c>
      <c r="L2641" t="s">
        <v>31</v>
      </c>
      <c r="M2641">
        <v>3</v>
      </c>
      <c r="N2641" t="s">
        <v>32</v>
      </c>
      <c r="O2641" t="s">
        <v>33</v>
      </c>
      <c r="P2641">
        <v>34.581600000000002</v>
      </c>
      <c r="Q2641">
        <v>337579.33350000001</v>
      </c>
      <c r="R2641">
        <v>3064110.4445000002</v>
      </c>
      <c r="S2641">
        <v>337595.03259999998</v>
      </c>
      <c r="T2641">
        <v>3064141.2571999999</v>
      </c>
      <c r="U2641">
        <v>3.4582000000000002E-2</v>
      </c>
    </row>
    <row r="2642" spans="1:21" x14ac:dyDescent="0.25">
      <c r="A2642">
        <v>2640</v>
      </c>
      <c r="B2642" t="s">
        <v>24</v>
      </c>
      <c r="C2642" t="s">
        <v>62</v>
      </c>
      <c r="D2642" t="s">
        <v>63</v>
      </c>
      <c r="E2642">
        <v>11</v>
      </c>
      <c r="F2642" t="s">
        <v>37</v>
      </c>
      <c r="G2642">
        <v>100</v>
      </c>
      <c r="H2642" t="s">
        <v>27</v>
      </c>
      <c r="I2642" t="s">
        <v>38</v>
      </c>
      <c r="J2642" t="s">
        <v>59</v>
      </c>
      <c r="K2642" t="s">
        <v>30</v>
      </c>
      <c r="L2642" t="s">
        <v>31</v>
      </c>
      <c r="M2642">
        <v>3</v>
      </c>
      <c r="N2642" t="s">
        <v>32</v>
      </c>
      <c r="O2642" t="s">
        <v>33</v>
      </c>
      <c r="P2642">
        <v>24.789000000000001</v>
      </c>
      <c r="Q2642">
        <v>337595.03259999998</v>
      </c>
      <c r="R2642">
        <v>3064141.2571999999</v>
      </c>
      <c r="S2642">
        <v>337605.72690000001</v>
      </c>
      <c r="T2642">
        <v>3064163.6206999999</v>
      </c>
      <c r="U2642">
        <v>2.4788999999999999E-2</v>
      </c>
    </row>
    <row r="2643" spans="1:21" x14ac:dyDescent="0.25">
      <c r="A2643">
        <v>2641</v>
      </c>
      <c r="B2643" t="s">
        <v>24</v>
      </c>
      <c r="C2643" t="s">
        <v>62</v>
      </c>
      <c r="D2643" t="s">
        <v>63</v>
      </c>
      <c r="E2643">
        <v>11</v>
      </c>
      <c r="F2643" t="s">
        <v>37</v>
      </c>
      <c r="G2643">
        <v>100</v>
      </c>
      <c r="H2643" t="s">
        <v>27</v>
      </c>
      <c r="I2643" t="s">
        <v>38</v>
      </c>
      <c r="J2643" t="s">
        <v>59</v>
      </c>
      <c r="K2643" t="s">
        <v>30</v>
      </c>
      <c r="L2643" t="s">
        <v>31</v>
      </c>
      <c r="M2643">
        <v>3</v>
      </c>
      <c r="N2643" t="s">
        <v>32</v>
      </c>
      <c r="O2643" t="s">
        <v>33</v>
      </c>
      <c r="P2643">
        <v>21.515999999999998</v>
      </c>
      <c r="Q2643">
        <v>337605.72690000001</v>
      </c>
      <c r="R2643">
        <v>3064163.6206999999</v>
      </c>
      <c r="S2643">
        <v>337615.15769999998</v>
      </c>
      <c r="T2643">
        <v>3064182.9597</v>
      </c>
      <c r="U2643">
        <v>2.1516E-2</v>
      </c>
    </row>
    <row r="2644" spans="1:21" x14ac:dyDescent="0.25">
      <c r="A2644">
        <v>2642</v>
      </c>
      <c r="B2644" t="s">
        <v>24</v>
      </c>
      <c r="C2644" t="s">
        <v>62</v>
      </c>
      <c r="D2644" t="s">
        <v>63</v>
      </c>
      <c r="E2644">
        <v>11</v>
      </c>
      <c r="F2644" t="s">
        <v>37</v>
      </c>
      <c r="G2644">
        <v>100</v>
      </c>
      <c r="H2644" t="s">
        <v>27</v>
      </c>
      <c r="I2644" t="s">
        <v>38</v>
      </c>
      <c r="J2644" t="s">
        <v>59</v>
      </c>
      <c r="K2644" t="s">
        <v>30</v>
      </c>
      <c r="L2644" t="s">
        <v>31</v>
      </c>
      <c r="M2644">
        <v>3</v>
      </c>
      <c r="N2644" t="s">
        <v>32</v>
      </c>
      <c r="O2644" t="s">
        <v>33</v>
      </c>
      <c r="P2644">
        <v>22.536200000000001</v>
      </c>
      <c r="Q2644">
        <v>337615.15769999998</v>
      </c>
      <c r="R2644">
        <v>3064182.9597</v>
      </c>
      <c r="S2644">
        <v>337627.03200000001</v>
      </c>
      <c r="T2644">
        <v>3064202.1139000002</v>
      </c>
      <c r="U2644">
        <v>2.2536E-2</v>
      </c>
    </row>
    <row r="2645" spans="1:21" x14ac:dyDescent="0.25">
      <c r="A2645">
        <v>2643</v>
      </c>
      <c r="B2645" t="s">
        <v>24</v>
      </c>
      <c r="C2645" t="s">
        <v>62</v>
      </c>
      <c r="D2645" t="s">
        <v>63</v>
      </c>
      <c r="E2645">
        <v>11</v>
      </c>
      <c r="F2645" t="s">
        <v>37</v>
      </c>
      <c r="G2645">
        <v>100</v>
      </c>
      <c r="H2645" t="s">
        <v>27</v>
      </c>
      <c r="I2645" t="s">
        <v>38</v>
      </c>
      <c r="J2645" t="s">
        <v>59</v>
      </c>
      <c r="K2645" t="s">
        <v>30</v>
      </c>
      <c r="L2645" t="s">
        <v>31</v>
      </c>
      <c r="M2645">
        <v>3</v>
      </c>
      <c r="N2645" t="s">
        <v>32</v>
      </c>
      <c r="O2645" t="s">
        <v>33</v>
      </c>
      <c r="P2645">
        <v>23.425999999999998</v>
      </c>
      <c r="Q2645">
        <v>337627.03200000001</v>
      </c>
      <c r="R2645">
        <v>3064202.1139000002</v>
      </c>
      <c r="S2645">
        <v>337638.31310000003</v>
      </c>
      <c r="T2645">
        <v>3064222.6447000001</v>
      </c>
      <c r="U2645">
        <v>2.3425999999999999E-2</v>
      </c>
    </row>
    <row r="2646" spans="1:21" x14ac:dyDescent="0.25">
      <c r="A2646">
        <v>2644</v>
      </c>
      <c r="B2646" t="s">
        <v>24</v>
      </c>
      <c r="C2646" t="s">
        <v>62</v>
      </c>
      <c r="D2646" t="s">
        <v>63</v>
      </c>
      <c r="E2646">
        <v>11</v>
      </c>
      <c r="F2646" t="s">
        <v>37</v>
      </c>
      <c r="G2646">
        <v>100</v>
      </c>
      <c r="H2646" t="s">
        <v>27</v>
      </c>
      <c r="I2646" t="s">
        <v>38</v>
      </c>
      <c r="J2646" t="s">
        <v>59</v>
      </c>
      <c r="K2646" t="s">
        <v>30</v>
      </c>
      <c r="L2646" t="s">
        <v>31</v>
      </c>
      <c r="M2646">
        <v>3</v>
      </c>
      <c r="N2646" t="s">
        <v>32</v>
      </c>
      <c r="O2646" t="s">
        <v>33</v>
      </c>
      <c r="P2646">
        <v>24.2515</v>
      </c>
      <c r="Q2646">
        <v>337638.31310000003</v>
      </c>
      <c r="R2646">
        <v>3064222.6447000001</v>
      </c>
      <c r="S2646">
        <v>337650.21370000002</v>
      </c>
      <c r="T2646">
        <v>3064243.7755</v>
      </c>
      <c r="U2646">
        <v>2.4251000000000002E-2</v>
      </c>
    </row>
    <row r="2647" spans="1:21" x14ac:dyDescent="0.25">
      <c r="A2647">
        <v>2645</v>
      </c>
      <c r="B2647" t="s">
        <v>24</v>
      </c>
      <c r="C2647" t="s">
        <v>62</v>
      </c>
      <c r="D2647" t="s">
        <v>63</v>
      </c>
      <c r="E2647">
        <v>11</v>
      </c>
      <c r="F2647" t="s">
        <v>37</v>
      </c>
      <c r="G2647">
        <v>100</v>
      </c>
      <c r="H2647" t="s">
        <v>27</v>
      </c>
      <c r="I2647" t="s">
        <v>38</v>
      </c>
      <c r="J2647" t="s">
        <v>59</v>
      </c>
      <c r="K2647" t="s">
        <v>30</v>
      </c>
      <c r="L2647" t="s">
        <v>31</v>
      </c>
      <c r="M2647">
        <v>3</v>
      </c>
      <c r="N2647" t="s">
        <v>32</v>
      </c>
      <c r="O2647" t="s">
        <v>33</v>
      </c>
      <c r="P2647">
        <v>26.6873</v>
      </c>
      <c r="Q2647">
        <v>337650.21370000002</v>
      </c>
      <c r="R2647">
        <v>3064243.7755</v>
      </c>
      <c r="S2647">
        <v>337662.75819999998</v>
      </c>
      <c r="T2647">
        <v>3064267.3306999998</v>
      </c>
      <c r="U2647">
        <v>2.6686999999999999E-2</v>
      </c>
    </row>
    <row r="2648" spans="1:21" x14ac:dyDescent="0.25">
      <c r="A2648">
        <v>2646</v>
      </c>
      <c r="B2648" t="s">
        <v>24</v>
      </c>
      <c r="C2648" t="s">
        <v>62</v>
      </c>
      <c r="D2648" t="s">
        <v>63</v>
      </c>
      <c r="E2648">
        <v>11</v>
      </c>
      <c r="F2648" t="s">
        <v>37</v>
      </c>
      <c r="G2648">
        <v>100</v>
      </c>
      <c r="H2648" t="s">
        <v>27</v>
      </c>
      <c r="I2648" t="s">
        <v>38</v>
      </c>
      <c r="J2648" t="s">
        <v>59</v>
      </c>
      <c r="K2648" t="s">
        <v>30</v>
      </c>
      <c r="L2648" t="s">
        <v>31</v>
      </c>
      <c r="M2648">
        <v>3</v>
      </c>
      <c r="N2648" t="s">
        <v>32</v>
      </c>
      <c r="O2648" t="s">
        <v>33</v>
      </c>
      <c r="P2648">
        <v>21.241700000000002</v>
      </c>
      <c r="Q2648">
        <v>337662.75819999998</v>
      </c>
      <c r="R2648">
        <v>3064267.3306999998</v>
      </c>
      <c r="S2648">
        <v>337672.79210000002</v>
      </c>
      <c r="T2648">
        <v>3064286.0532</v>
      </c>
      <c r="U2648">
        <v>2.1242E-2</v>
      </c>
    </row>
    <row r="2649" spans="1:21" x14ac:dyDescent="0.25">
      <c r="A2649">
        <v>2647</v>
      </c>
      <c r="B2649" t="s">
        <v>24</v>
      </c>
      <c r="C2649" t="s">
        <v>62</v>
      </c>
      <c r="D2649" t="s">
        <v>63</v>
      </c>
      <c r="E2649">
        <v>11</v>
      </c>
      <c r="F2649" t="s">
        <v>37</v>
      </c>
      <c r="G2649">
        <v>100</v>
      </c>
      <c r="H2649" t="s">
        <v>27</v>
      </c>
      <c r="I2649" t="s">
        <v>38</v>
      </c>
      <c r="J2649" t="s">
        <v>59</v>
      </c>
      <c r="K2649" t="s">
        <v>30</v>
      </c>
      <c r="L2649" t="s">
        <v>31</v>
      </c>
      <c r="M2649">
        <v>3</v>
      </c>
      <c r="N2649" t="s">
        <v>32</v>
      </c>
      <c r="O2649" t="s">
        <v>33</v>
      </c>
      <c r="P2649">
        <v>19.060400000000001</v>
      </c>
      <c r="Q2649">
        <v>337672.79210000002</v>
      </c>
      <c r="R2649">
        <v>3064286.0532</v>
      </c>
      <c r="S2649">
        <v>337681.57880000002</v>
      </c>
      <c r="T2649">
        <v>3064302.9674999998</v>
      </c>
      <c r="U2649">
        <v>1.9060000000000001E-2</v>
      </c>
    </row>
    <row r="2650" spans="1:21" x14ac:dyDescent="0.25">
      <c r="A2650">
        <v>2648</v>
      </c>
      <c r="B2650" t="s">
        <v>24</v>
      </c>
      <c r="C2650" t="s">
        <v>62</v>
      </c>
      <c r="D2650" t="s">
        <v>63</v>
      </c>
      <c r="E2650">
        <v>11</v>
      </c>
      <c r="F2650" t="s">
        <v>37</v>
      </c>
      <c r="G2650">
        <v>100</v>
      </c>
      <c r="H2650" t="s">
        <v>27</v>
      </c>
      <c r="I2650" t="s">
        <v>38</v>
      </c>
      <c r="J2650" t="s">
        <v>59</v>
      </c>
      <c r="K2650" t="s">
        <v>30</v>
      </c>
      <c r="L2650" t="s">
        <v>31</v>
      </c>
      <c r="M2650">
        <v>3</v>
      </c>
      <c r="N2650" t="s">
        <v>32</v>
      </c>
      <c r="O2650" t="s">
        <v>33</v>
      </c>
      <c r="P2650">
        <v>21.443000000000001</v>
      </c>
      <c r="Q2650">
        <v>337681.57880000002</v>
      </c>
      <c r="R2650">
        <v>3064302.9674999998</v>
      </c>
      <c r="S2650">
        <v>337691.46389999997</v>
      </c>
      <c r="T2650">
        <v>3064321.9961000001</v>
      </c>
      <c r="U2650">
        <v>2.1443E-2</v>
      </c>
    </row>
    <row r="2651" spans="1:21" x14ac:dyDescent="0.25">
      <c r="A2651">
        <v>2649</v>
      </c>
      <c r="B2651" t="s">
        <v>24</v>
      </c>
      <c r="C2651" t="s">
        <v>62</v>
      </c>
      <c r="D2651" t="s">
        <v>63</v>
      </c>
      <c r="E2651">
        <v>11</v>
      </c>
      <c r="F2651" t="s">
        <v>37</v>
      </c>
      <c r="G2651">
        <v>100</v>
      </c>
      <c r="H2651" t="s">
        <v>27</v>
      </c>
      <c r="I2651" t="s">
        <v>38</v>
      </c>
      <c r="J2651" t="s">
        <v>59</v>
      </c>
      <c r="K2651" t="s">
        <v>30</v>
      </c>
      <c r="L2651" t="s">
        <v>31</v>
      </c>
      <c r="M2651">
        <v>3</v>
      </c>
      <c r="N2651" t="s">
        <v>32</v>
      </c>
      <c r="O2651" t="s">
        <v>33</v>
      </c>
      <c r="P2651">
        <v>29.135300000000001</v>
      </c>
      <c r="Q2651">
        <v>337691.46389999997</v>
      </c>
      <c r="R2651">
        <v>3064321.9961000001</v>
      </c>
      <c r="S2651">
        <v>337704.652</v>
      </c>
      <c r="T2651">
        <v>3064347.9756999998</v>
      </c>
      <c r="U2651">
        <v>2.9135000000000001E-2</v>
      </c>
    </row>
    <row r="2652" spans="1:21" x14ac:dyDescent="0.25">
      <c r="A2652">
        <v>2650</v>
      </c>
      <c r="B2652" t="s">
        <v>24</v>
      </c>
      <c r="C2652" t="s">
        <v>62</v>
      </c>
      <c r="D2652" t="s">
        <v>63</v>
      </c>
      <c r="E2652">
        <v>11</v>
      </c>
      <c r="F2652" t="s">
        <v>37</v>
      </c>
      <c r="G2652">
        <v>100</v>
      </c>
      <c r="H2652" t="s">
        <v>27</v>
      </c>
      <c r="I2652" t="s">
        <v>38</v>
      </c>
      <c r="J2652" t="s">
        <v>59</v>
      </c>
      <c r="K2652" t="s">
        <v>30</v>
      </c>
      <c r="L2652" t="s">
        <v>31</v>
      </c>
      <c r="M2652">
        <v>3</v>
      </c>
      <c r="N2652" t="s">
        <v>32</v>
      </c>
      <c r="O2652" t="s">
        <v>33</v>
      </c>
      <c r="P2652">
        <v>20.966999999999999</v>
      </c>
      <c r="Q2652">
        <v>337704.652</v>
      </c>
      <c r="R2652">
        <v>3064347.9756999998</v>
      </c>
      <c r="S2652">
        <v>337714.07439999998</v>
      </c>
      <c r="T2652">
        <v>3064366.7063000002</v>
      </c>
      <c r="U2652">
        <v>2.0967E-2</v>
      </c>
    </row>
    <row r="2653" spans="1:21" x14ac:dyDescent="0.25">
      <c r="A2653">
        <v>2651</v>
      </c>
      <c r="B2653" t="s">
        <v>24</v>
      </c>
      <c r="C2653" t="s">
        <v>62</v>
      </c>
      <c r="D2653" t="s">
        <v>63</v>
      </c>
      <c r="E2653">
        <v>11</v>
      </c>
      <c r="F2653" t="s">
        <v>37</v>
      </c>
      <c r="G2653">
        <v>100</v>
      </c>
      <c r="H2653" t="s">
        <v>27</v>
      </c>
      <c r="I2653" t="s">
        <v>38</v>
      </c>
      <c r="J2653" t="s">
        <v>59</v>
      </c>
      <c r="K2653" t="s">
        <v>30</v>
      </c>
      <c r="L2653" t="s">
        <v>31</v>
      </c>
      <c r="M2653">
        <v>3</v>
      </c>
      <c r="N2653" t="s">
        <v>32</v>
      </c>
      <c r="O2653" t="s">
        <v>33</v>
      </c>
      <c r="P2653">
        <v>23.826799999999999</v>
      </c>
      <c r="Q2653">
        <v>337714.07439999998</v>
      </c>
      <c r="R2653">
        <v>3064366.7063000002</v>
      </c>
      <c r="S2653">
        <v>337727.1813</v>
      </c>
      <c r="T2653">
        <v>3064386.6041999999</v>
      </c>
      <c r="U2653">
        <v>2.3827000000000001E-2</v>
      </c>
    </row>
    <row r="2654" spans="1:21" x14ac:dyDescent="0.25">
      <c r="A2654">
        <v>2652</v>
      </c>
      <c r="B2654" t="s">
        <v>24</v>
      </c>
      <c r="C2654" t="s">
        <v>62</v>
      </c>
      <c r="D2654" t="s">
        <v>63</v>
      </c>
      <c r="E2654">
        <v>11</v>
      </c>
      <c r="F2654" t="s">
        <v>37</v>
      </c>
      <c r="G2654">
        <v>100</v>
      </c>
      <c r="H2654" t="s">
        <v>27</v>
      </c>
      <c r="I2654" t="s">
        <v>38</v>
      </c>
      <c r="J2654" t="s">
        <v>59</v>
      </c>
      <c r="K2654" t="s">
        <v>30</v>
      </c>
      <c r="L2654" t="s">
        <v>31</v>
      </c>
      <c r="M2654">
        <v>3</v>
      </c>
      <c r="N2654" t="s">
        <v>32</v>
      </c>
      <c r="O2654" t="s">
        <v>33</v>
      </c>
      <c r="P2654">
        <v>24.506</v>
      </c>
      <c r="Q2654">
        <v>337727.1813</v>
      </c>
      <c r="R2654">
        <v>3064386.6041999999</v>
      </c>
      <c r="S2654">
        <v>337738.47830000002</v>
      </c>
      <c r="T2654">
        <v>3064408.3509999998</v>
      </c>
      <c r="U2654">
        <v>2.4506E-2</v>
      </c>
    </row>
    <row r="2655" spans="1:21" x14ac:dyDescent="0.25">
      <c r="A2655">
        <v>2653</v>
      </c>
      <c r="B2655" t="s">
        <v>24</v>
      </c>
      <c r="C2655" t="s">
        <v>62</v>
      </c>
      <c r="D2655" t="s">
        <v>63</v>
      </c>
      <c r="E2655">
        <v>11</v>
      </c>
      <c r="F2655" t="s">
        <v>37</v>
      </c>
      <c r="G2655">
        <v>100</v>
      </c>
      <c r="H2655" t="s">
        <v>27</v>
      </c>
      <c r="I2655" t="s">
        <v>38</v>
      </c>
      <c r="J2655" t="s">
        <v>59</v>
      </c>
      <c r="K2655" t="s">
        <v>30</v>
      </c>
      <c r="L2655" t="s">
        <v>31</v>
      </c>
      <c r="M2655">
        <v>3</v>
      </c>
      <c r="N2655" t="s">
        <v>32</v>
      </c>
      <c r="O2655" t="s">
        <v>33</v>
      </c>
      <c r="P2655">
        <v>18.2807</v>
      </c>
      <c r="Q2655">
        <v>337738.47830000002</v>
      </c>
      <c r="R2655">
        <v>3064408.3509999998</v>
      </c>
      <c r="S2655">
        <v>337747.86</v>
      </c>
      <c r="T2655">
        <v>3064424.0406999998</v>
      </c>
      <c r="U2655">
        <v>1.8280999999999999E-2</v>
      </c>
    </row>
    <row r="2656" spans="1:21" x14ac:dyDescent="0.25">
      <c r="A2656">
        <v>2654</v>
      </c>
      <c r="B2656" t="s">
        <v>24</v>
      </c>
      <c r="C2656" t="s">
        <v>62</v>
      </c>
      <c r="D2656" t="s">
        <v>63</v>
      </c>
      <c r="E2656">
        <v>11</v>
      </c>
      <c r="F2656" t="s">
        <v>37</v>
      </c>
      <c r="G2656">
        <v>100</v>
      </c>
      <c r="H2656" t="s">
        <v>27</v>
      </c>
      <c r="I2656" t="s">
        <v>38</v>
      </c>
      <c r="J2656" t="s">
        <v>59</v>
      </c>
      <c r="K2656" t="s">
        <v>30</v>
      </c>
      <c r="L2656" t="s">
        <v>31</v>
      </c>
      <c r="M2656">
        <v>3</v>
      </c>
      <c r="N2656" t="s">
        <v>32</v>
      </c>
      <c r="O2656" t="s">
        <v>33</v>
      </c>
      <c r="P2656">
        <v>22.6219</v>
      </c>
      <c r="Q2656">
        <v>337747.86</v>
      </c>
      <c r="R2656">
        <v>3064424.0406999998</v>
      </c>
      <c r="S2656">
        <v>337757.30670000002</v>
      </c>
      <c r="T2656">
        <v>3064444.5956999999</v>
      </c>
      <c r="U2656">
        <v>2.2622E-2</v>
      </c>
    </row>
    <row r="2657" spans="1:21" x14ac:dyDescent="0.25">
      <c r="A2657">
        <v>2655</v>
      </c>
      <c r="B2657" t="s">
        <v>24</v>
      </c>
      <c r="C2657" t="s">
        <v>62</v>
      </c>
      <c r="D2657" t="s">
        <v>63</v>
      </c>
      <c r="E2657">
        <v>11</v>
      </c>
      <c r="F2657" t="s">
        <v>37</v>
      </c>
      <c r="G2657">
        <v>100</v>
      </c>
      <c r="H2657" t="s">
        <v>27</v>
      </c>
      <c r="I2657" t="s">
        <v>38</v>
      </c>
      <c r="J2657" t="s">
        <v>59</v>
      </c>
      <c r="K2657" t="s">
        <v>30</v>
      </c>
      <c r="L2657" t="s">
        <v>31</v>
      </c>
      <c r="M2657">
        <v>3</v>
      </c>
      <c r="N2657" t="s">
        <v>32</v>
      </c>
      <c r="O2657" t="s">
        <v>33</v>
      </c>
      <c r="P2657">
        <v>24.506</v>
      </c>
      <c r="Q2657">
        <v>337757.30670000002</v>
      </c>
      <c r="R2657">
        <v>3064444.5956999999</v>
      </c>
      <c r="S2657">
        <v>337768.60359999997</v>
      </c>
      <c r="T2657">
        <v>3064466.3424999998</v>
      </c>
      <c r="U2657">
        <v>2.4506E-2</v>
      </c>
    </row>
    <row r="2658" spans="1:21" x14ac:dyDescent="0.25">
      <c r="A2658">
        <v>2656</v>
      </c>
      <c r="B2658" t="s">
        <v>24</v>
      </c>
      <c r="C2658" t="s">
        <v>62</v>
      </c>
      <c r="D2658" t="s">
        <v>63</v>
      </c>
      <c r="E2658">
        <v>11</v>
      </c>
      <c r="F2658" t="s">
        <v>37</v>
      </c>
      <c r="G2658">
        <v>100</v>
      </c>
      <c r="H2658" t="s">
        <v>27</v>
      </c>
      <c r="I2658" t="s">
        <v>38</v>
      </c>
      <c r="J2658" t="s">
        <v>59</v>
      </c>
      <c r="K2658" t="s">
        <v>30</v>
      </c>
      <c r="L2658" t="s">
        <v>31</v>
      </c>
      <c r="M2658">
        <v>3</v>
      </c>
      <c r="N2658" t="s">
        <v>32</v>
      </c>
      <c r="O2658" t="s">
        <v>33</v>
      </c>
      <c r="P2658">
        <v>21.8201</v>
      </c>
      <c r="Q2658">
        <v>337768.60359999997</v>
      </c>
      <c r="R2658">
        <v>3064466.3424999998</v>
      </c>
      <c r="S2658">
        <v>337777.43070000003</v>
      </c>
      <c r="T2658">
        <v>3064486.2974</v>
      </c>
      <c r="U2658">
        <v>2.1819999999999999E-2</v>
      </c>
    </row>
    <row r="2659" spans="1:21" x14ac:dyDescent="0.25">
      <c r="A2659">
        <v>2657</v>
      </c>
      <c r="B2659" t="s">
        <v>24</v>
      </c>
      <c r="C2659" t="s">
        <v>62</v>
      </c>
      <c r="D2659" t="s">
        <v>63</v>
      </c>
      <c r="E2659">
        <v>11</v>
      </c>
      <c r="F2659" t="s">
        <v>37</v>
      </c>
      <c r="G2659">
        <v>100</v>
      </c>
      <c r="H2659" t="s">
        <v>27</v>
      </c>
      <c r="I2659" t="s">
        <v>38</v>
      </c>
      <c r="J2659" t="s">
        <v>59</v>
      </c>
      <c r="K2659" t="s">
        <v>30</v>
      </c>
      <c r="L2659" t="s">
        <v>31</v>
      </c>
      <c r="M2659">
        <v>3</v>
      </c>
      <c r="N2659" t="s">
        <v>32</v>
      </c>
      <c r="O2659" t="s">
        <v>33</v>
      </c>
      <c r="P2659">
        <v>28.626799999999999</v>
      </c>
      <c r="Q2659">
        <v>337777.43070000003</v>
      </c>
      <c r="R2659">
        <v>3064486.2974</v>
      </c>
      <c r="S2659">
        <v>337784.52720000001</v>
      </c>
      <c r="T2659">
        <v>3064514.0307</v>
      </c>
      <c r="U2659">
        <v>2.8627E-2</v>
      </c>
    </row>
    <row r="2660" spans="1:21" x14ac:dyDescent="0.25">
      <c r="A2660">
        <v>2658</v>
      </c>
      <c r="B2660" t="s">
        <v>24</v>
      </c>
      <c r="C2660" t="s">
        <v>62</v>
      </c>
      <c r="D2660" t="s">
        <v>63</v>
      </c>
      <c r="E2660">
        <v>11</v>
      </c>
      <c r="F2660" t="s">
        <v>37</v>
      </c>
      <c r="G2660">
        <v>100</v>
      </c>
      <c r="H2660" t="s">
        <v>27</v>
      </c>
      <c r="I2660" t="s">
        <v>38</v>
      </c>
      <c r="J2660" t="s">
        <v>59</v>
      </c>
      <c r="K2660" t="s">
        <v>30</v>
      </c>
      <c r="L2660" t="s">
        <v>31</v>
      </c>
      <c r="M2660">
        <v>3</v>
      </c>
      <c r="N2660" t="s">
        <v>32</v>
      </c>
      <c r="O2660" t="s">
        <v>33</v>
      </c>
      <c r="P2660">
        <v>2.8227699999999998</v>
      </c>
      <c r="Q2660">
        <v>337784.52720000001</v>
      </c>
      <c r="R2660">
        <v>3064514.0307</v>
      </c>
      <c r="S2660">
        <v>337782.18430800003</v>
      </c>
      <c r="T2660">
        <v>3064515.6051500002</v>
      </c>
      <c r="U2660">
        <v>2.823E-3</v>
      </c>
    </row>
    <row r="2661" spans="1:21" x14ac:dyDescent="0.25">
      <c r="A2661">
        <v>2659</v>
      </c>
      <c r="B2661" t="s">
        <v>24</v>
      </c>
      <c r="C2661" t="s">
        <v>62</v>
      </c>
      <c r="D2661" t="s">
        <v>63</v>
      </c>
      <c r="E2661">
        <v>11</v>
      </c>
      <c r="F2661" t="s">
        <v>37</v>
      </c>
      <c r="G2661">
        <v>100</v>
      </c>
      <c r="H2661" t="s">
        <v>27</v>
      </c>
      <c r="I2661" t="s">
        <v>38</v>
      </c>
      <c r="J2661" t="s">
        <v>59</v>
      </c>
      <c r="K2661" t="s">
        <v>30</v>
      </c>
      <c r="L2661" t="s">
        <v>31</v>
      </c>
      <c r="M2661">
        <v>3</v>
      </c>
      <c r="N2661" t="s">
        <v>32</v>
      </c>
      <c r="O2661" t="s">
        <v>33</v>
      </c>
      <c r="P2661">
        <v>8.9713700000000003</v>
      </c>
      <c r="Q2661">
        <v>337782.18430800003</v>
      </c>
      <c r="R2661">
        <v>3064515.6051500002</v>
      </c>
      <c r="S2661">
        <v>337774.73810000002</v>
      </c>
      <c r="T2661">
        <v>3064520.6091</v>
      </c>
      <c r="U2661">
        <v>8.9709999999999998E-3</v>
      </c>
    </row>
    <row r="2662" spans="1:21" x14ac:dyDescent="0.25">
      <c r="A2662">
        <v>2660</v>
      </c>
      <c r="B2662" t="s">
        <v>24</v>
      </c>
      <c r="C2662" t="s">
        <v>62</v>
      </c>
      <c r="D2662" t="s">
        <v>63</v>
      </c>
      <c r="E2662">
        <v>11</v>
      </c>
      <c r="F2662" t="s">
        <v>37</v>
      </c>
      <c r="G2662">
        <v>100</v>
      </c>
      <c r="H2662" t="s">
        <v>27</v>
      </c>
      <c r="I2662" t="s">
        <v>38</v>
      </c>
      <c r="J2662" t="s">
        <v>59</v>
      </c>
      <c r="K2662" t="s">
        <v>30</v>
      </c>
      <c r="L2662" t="s">
        <v>31</v>
      </c>
      <c r="M2662">
        <v>3</v>
      </c>
      <c r="N2662" t="s">
        <v>32</v>
      </c>
      <c r="O2662" t="s">
        <v>33</v>
      </c>
      <c r="P2662">
        <v>11.571300000000001</v>
      </c>
      <c r="Q2662">
        <v>337774.73810000002</v>
      </c>
      <c r="R2662">
        <v>3064520.6091</v>
      </c>
      <c r="S2662">
        <v>337765.13390000002</v>
      </c>
      <c r="T2662">
        <v>3064527.0630999999</v>
      </c>
      <c r="U2662">
        <v>1.1571E-2</v>
      </c>
    </row>
    <row r="2663" spans="1:21" x14ac:dyDescent="0.25">
      <c r="A2663">
        <v>2661</v>
      </c>
      <c r="B2663" t="s">
        <v>24</v>
      </c>
      <c r="C2663" t="s">
        <v>62</v>
      </c>
      <c r="D2663" t="s">
        <v>63</v>
      </c>
      <c r="E2663">
        <v>11</v>
      </c>
      <c r="F2663" t="s">
        <v>37</v>
      </c>
      <c r="G2663">
        <v>100</v>
      </c>
      <c r="H2663" t="s">
        <v>27</v>
      </c>
      <c r="I2663" t="s">
        <v>38</v>
      </c>
      <c r="J2663" t="s">
        <v>59</v>
      </c>
      <c r="K2663" t="s">
        <v>30</v>
      </c>
      <c r="L2663" t="s">
        <v>31</v>
      </c>
      <c r="M2663">
        <v>3</v>
      </c>
      <c r="N2663" t="s">
        <v>32</v>
      </c>
      <c r="O2663" t="s">
        <v>33</v>
      </c>
      <c r="P2663">
        <v>27.754899999999999</v>
      </c>
      <c r="Q2663">
        <v>337765.13390000002</v>
      </c>
      <c r="R2663">
        <v>3064527.0630999999</v>
      </c>
      <c r="S2663">
        <v>337737.67109999998</v>
      </c>
      <c r="T2663">
        <v>3064531.0794000002</v>
      </c>
      <c r="U2663">
        <v>2.7754999999999998E-2</v>
      </c>
    </row>
    <row r="2664" spans="1:21" x14ac:dyDescent="0.25">
      <c r="A2664">
        <v>2662</v>
      </c>
      <c r="B2664" t="s">
        <v>24</v>
      </c>
      <c r="C2664" t="s">
        <v>62</v>
      </c>
      <c r="D2664" t="s">
        <v>63</v>
      </c>
      <c r="E2664">
        <v>11</v>
      </c>
      <c r="F2664" t="s">
        <v>37</v>
      </c>
      <c r="G2664">
        <v>100</v>
      </c>
      <c r="H2664" t="s">
        <v>27</v>
      </c>
      <c r="I2664" t="s">
        <v>38</v>
      </c>
      <c r="J2664" t="s">
        <v>59</v>
      </c>
      <c r="K2664" t="s">
        <v>30</v>
      </c>
      <c r="L2664" t="s">
        <v>31</v>
      </c>
      <c r="M2664">
        <v>3</v>
      </c>
      <c r="N2664" t="s">
        <v>32</v>
      </c>
      <c r="O2664" t="s">
        <v>33</v>
      </c>
      <c r="P2664">
        <v>22.311599999999999</v>
      </c>
      <c r="Q2664">
        <v>337737.67109999998</v>
      </c>
      <c r="R2664">
        <v>3064531.0794000002</v>
      </c>
      <c r="S2664">
        <v>337715.71059999999</v>
      </c>
      <c r="T2664">
        <v>3064535.0222</v>
      </c>
      <c r="U2664">
        <v>2.2311999999999999E-2</v>
      </c>
    </row>
    <row r="2665" spans="1:21" x14ac:dyDescent="0.25">
      <c r="A2665">
        <v>2663</v>
      </c>
      <c r="B2665" t="s">
        <v>24</v>
      </c>
      <c r="C2665" t="s">
        <v>62</v>
      </c>
      <c r="D2665" t="s">
        <v>63</v>
      </c>
      <c r="E2665">
        <v>11</v>
      </c>
      <c r="F2665" t="s">
        <v>37</v>
      </c>
      <c r="G2665">
        <v>100</v>
      </c>
      <c r="H2665" t="s">
        <v>27</v>
      </c>
      <c r="I2665" t="s">
        <v>38</v>
      </c>
      <c r="J2665" t="s">
        <v>59</v>
      </c>
      <c r="K2665" t="s">
        <v>30</v>
      </c>
      <c r="L2665" t="s">
        <v>31</v>
      </c>
      <c r="M2665">
        <v>3</v>
      </c>
      <c r="N2665" t="s">
        <v>32</v>
      </c>
      <c r="O2665" t="s">
        <v>33</v>
      </c>
      <c r="P2665">
        <v>26.3218</v>
      </c>
      <c r="Q2665">
        <v>337715.71059999999</v>
      </c>
      <c r="R2665">
        <v>3064535.0222</v>
      </c>
      <c r="S2665">
        <v>337691.38579999999</v>
      </c>
      <c r="T2665">
        <v>3064545.0792</v>
      </c>
      <c r="U2665">
        <v>2.6322000000000002E-2</v>
      </c>
    </row>
    <row r="2666" spans="1:21" x14ac:dyDescent="0.25">
      <c r="A2666">
        <v>2664</v>
      </c>
      <c r="B2666" t="s">
        <v>24</v>
      </c>
      <c r="C2666" t="s">
        <v>62</v>
      </c>
      <c r="D2666" t="s">
        <v>63</v>
      </c>
      <c r="E2666">
        <v>11</v>
      </c>
      <c r="F2666" t="s">
        <v>37</v>
      </c>
      <c r="G2666">
        <v>100</v>
      </c>
      <c r="H2666" t="s">
        <v>27</v>
      </c>
      <c r="I2666" t="s">
        <v>38</v>
      </c>
      <c r="J2666" t="s">
        <v>59</v>
      </c>
      <c r="K2666" t="s">
        <v>30</v>
      </c>
      <c r="L2666" t="s">
        <v>31</v>
      </c>
      <c r="M2666">
        <v>3</v>
      </c>
      <c r="N2666" t="s">
        <v>32</v>
      </c>
      <c r="O2666" t="s">
        <v>33</v>
      </c>
      <c r="P2666">
        <v>27.129000000000001</v>
      </c>
      <c r="Q2666">
        <v>337691.38579999999</v>
      </c>
      <c r="R2666">
        <v>3064545.0792</v>
      </c>
      <c r="S2666">
        <v>337665.18640000001</v>
      </c>
      <c r="T2666">
        <v>3064552.1200999999</v>
      </c>
      <c r="U2666">
        <v>2.7129E-2</v>
      </c>
    </row>
    <row r="2667" spans="1:21" x14ac:dyDescent="0.25">
      <c r="A2667">
        <v>2665</v>
      </c>
      <c r="B2667" t="s">
        <v>24</v>
      </c>
      <c r="C2667" t="s">
        <v>62</v>
      </c>
      <c r="D2667" t="s">
        <v>63</v>
      </c>
      <c r="E2667">
        <v>11</v>
      </c>
      <c r="F2667" t="s">
        <v>37</v>
      </c>
      <c r="G2667">
        <v>100</v>
      </c>
      <c r="H2667" t="s">
        <v>27</v>
      </c>
      <c r="I2667" t="s">
        <v>38</v>
      </c>
      <c r="J2667" t="s">
        <v>59</v>
      </c>
      <c r="K2667" t="s">
        <v>30</v>
      </c>
      <c r="L2667" t="s">
        <v>31</v>
      </c>
      <c r="M2667">
        <v>3</v>
      </c>
      <c r="N2667" t="s">
        <v>32</v>
      </c>
      <c r="O2667" t="s">
        <v>33</v>
      </c>
      <c r="P2667">
        <v>23.770700000000001</v>
      </c>
      <c r="Q2667">
        <v>337665.18640000001</v>
      </c>
      <c r="R2667">
        <v>3064552.1200999999</v>
      </c>
      <c r="S2667">
        <v>337642.66340000002</v>
      </c>
      <c r="T2667">
        <v>3064559.7201</v>
      </c>
      <c r="U2667">
        <v>2.3771E-2</v>
      </c>
    </row>
    <row r="2668" spans="1:21" x14ac:dyDescent="0.25">
      <c r="A2668">
        <v>2666</v>
      </c>
      <c r="B2668" t="s">
        <v>24</v>
      </c>
      <c r="C2668" t="s">
        <v>62</v>
      </c>
      <c r="D2668" t="s">
        <v>63</v>
      </c>
      <c r="E2668">
        <v>11</v>
      </c>
      <c r="F2668" t="s">
        <v>37</v>
      </c>
      <c r="G2668">
        <v>100</v>
      </c>
      <c r="H2668" t="s">
        <v>27</v>
      </c>
      <c r="I2668" t="s">
        <v>38</v>
      </c>
      <c r="J2668" t="s">
        <v>59</v>
      </c>
      <c r="K2668" t="s">
        <v>30</v>
      </c>
      <c r="L2668" t="s">
        <v>31</v>
      </c>
      <c r="M2668">
        <v>3</v>
      </c>
      <c r="N2668" t="s">
        <v>32</v>
      </c>
      <c r="O2668" t="s">
        <v>33</v>
      </c>
      <c r="P2668">
        <v>22.247299999999999</v>
      </c>
      <c r="Q2668">
        <v>337642.66340000002</v>
      </c>
      <c r="R2668">
        <v>3064559.7201</v>
      </c>
      <c r="S2668">
        <v>337621.3468</v>
      </c>
      <c r="T2668">
        <v>3064566.0874999999</v>
      </c>
      <c r="U2668">
        <v>2.2246999999999999E-2</v>
      </c>
    </row>
    <row r="2669" spans="1:21" x14ac:dyDescent="0.25">
      <c r="A2669">
        <v>2667</v>
      </c>
      <c r="B2669" t="s">
        <v>24</v>
      </c>
      <c r="C2669" t="s">
        <v>62</v>
      </c>
      <c r="D2669" t="s">
        <v>63</v>
      </c>
      <c r="E2669">
        <v>11</v>
      </c>
      <c r="F2669" t="s">
        <v>37</v>
      </c>
      <c r="G2669">
        <v>100</v>
      </c>
      <c r="H2669" t="s">
        <v>27</v>
      </c>
      <c r="I2669" t="s">
        <v>38</v>
      </c>
      <c r="J2669" t="s">
        <v>59</v>
      </c>
      <c r="K2669" t="s">
        <v>30</v>
      </c>
      <c r="L2669" t="s">
        <v>31</v>
      </c>
      <c r="M2669">
        <v>3</v>
      </c>
      <c r="N2669" t="s">
        <v>32</v>
      </c>
      <c r="O2669" t="s">
        <v>33</v>
      </c>
      <c r="P2669">
        <v>25.697500000000002</v>
      </c>
      <c r="Q2669">
        <v>337621.3468</v>
      </c>
      <c r="R2669">
        <v>3064566.0874999999</v>
      </c>
      <c r="S2669">
        <v>337597.63160000002</v>
      </c>
      <c r="T2669">
        <v>3064575.9844999998</v>
      </c>
      <c r="U2669">
        <v>2.5697000000000001E-2</v>
      </c>
    </row>
    <row r="2670" spans="1:21" x14ac:dyDescent="0.25">
      <c r="A2670">
        <v>2668</v>
      </c>
      <c r="B2670" t="s">
        <v>24</v>
      </c>
      <c r="C2670" t="s">
        <v>62</v>
      </c>
      <c r="D2670" t="s">
        <v>63</v>
      </c>
      <c r="E2670">
        <v>11</v>
      </c>
      <c r="F2670" t="s">
        <v>37</v>
      </c>
      <c r="G2670">
        <v>100</v>
      </c>
      <c r="H2670" t="s">
        <v>27</v>
      </c>
      <c r="I2670" t="s">
        <v>38</v>
      </c>
      <c r="J2670" t="s">
        <v>59</v>
      </c>
      <c r="K2670" t="s">
        <v>30</v>
      </c>
      <c r="L2670" t="s">
        <v>31</v>
      </c>
      <c r="M2670">
        <v>3</v>
      </c>
      <c r="N2670" t="s">
        <v>32</v>
      </c>
      <c r="O2670" t="s">
        <v>33</v>
      </c>
      <c r="P2670">
        <v>27.354500000000002</v>
      </c>
      <c r="Q2670">
        <v>337597.63160000002</v>
      </c>
      <c r="R2670">
        <v>3064575.9844999998</v>
      </c>
      <c r="S2670">
        <v>337572.71189999999</v>
      </c>
      <c r="T2670">
        <v>3064587.2662999998</v>
      </c>
      <c r="U2670">
        <v>2.7355000000000001E-2</v>
      </c>
    </row>
    <row r="2671" spans="1:21" x14ac:dyDescent="0.25">
      <c r="A2671">
        <v>2669</v>
      </c>
      <c r="B2671" t="s">
        <v>24</v>
      </c>
      <c r="C2671" t="s">
        <v>62</v>
      </c>
      <c r="D2671" t="s">
        <v>63</v>
      </c>
      <c r="E2671">
        <v>11</v>
      </c>
      <c r="F2671" t="s">
        <v>37</v>
      </c>
      <c r="G2671">
        <v>100</v>
      </c>
      <c r="H2671" t="s">
        <v>27</v>
      </c>
      <c r="I2671" t="s">
        <v>38</v>
      </c>
      <c r="J2671" t="s">
        <v>59</v>
      </c>
      <c r="K2671" t="s">
        <v>30</v>
      </c>
      <c r="L2671" t="s">
        <v>31</v>
      </c>
      <c r="M2671">
        <v>3</v>
      </c>
      <c r="N2671" t="s">
        <v>32</v>
      </c>
      <c r="O2671" t="s">
        <v>33</v>
      </c>
      <c r="P2671">
        <v>26.498000000000001</v>
      </c>
      <c r="Q2671">
        <v>337572.71189999999</v>
      </c>
      <c r="R2671">
        <v>3064587.2662999998</v>
      </c>
      <c r="S2671">
        <v>337549.02309999999</v>
      </c>
      <c r="T2671">
        <v>3064599.1398999998</v>
      </c>
      <c r="U2671">
        <v>2.6498000000000001E-2</v>
      </c>
    </row>
    <row r="2672" spans="1:21" x14ac:dyDescent="0.25">
      <c r="A2672">
        <v>2670</v>
      </c>
      <c r="B2672" t="s">
        <v>24</v>
      </c>
      <c r="C2672" t="s">
        <v>62</v>
      </c>
      <c r="D2672" t="s">
        <v>63</v>
      </c>
      <c r="E2672">
        <v>11</v>
      </c>
      <c r="F2672" t="s">
        <v>37</v>
      </c>
      <c r="G2672">
        <v>100</v>
      </c>
      <c r="H2672" t="s">
        <v>27</v>
      </c>
      <c r="I2672" t="s">
        <v>38</v>
      </c>
      <c r="J2672" t="s">
        <v>59</v>
      </c>
      <c r="K2672" t="s">
        <v>30</v>
      </c>
      <c r="L2672" t="s">
        <v>31</v>
      </c>
      <c r="M2672">
        <v>3</v>
      </c>
      <c r="N2672" t="s">
        <v>32</v>
      </c>
      <c r="O2672" t="s">
        <v>33</v>
      </c>
      <c r="P2672">
        <v>27.438700000000001</v>
      </c>
      <c r="Q2672">
        <v>337549.02309999999</v>
      </c>
      <c r="R2672">
        <v>3064599.1398999998</v>
      </c>
      <c r="S2672">
        <v>337525.98639999999</v>
      </c>
      <c r="T2672">
        <v>3064614.0460999999</v>
      </c>
      <c r="U2672">
        <v>2.7439000000000002E-2</v>
      </c>
    </row>
    <row r="2673" spans="1:21" x14ac:dyDescent="0.25">
      <c r="A2673">
        <v>2671</v>
      </c>
      <c r="B2673" t="s">
        <v>24</v>
      </c>
      <c r="C2673" t="s">
        <v>62</v>
      </c>
      <c r="D2673" t="s">
        <v>63</v>
      </c>
      <c r="E2673">
        <v>11</v>
      </c>
      <c r="F2673" t="s">
        <v>37</v>
      </c>
      <c r="G2673">
        <v>100</v>
      </c>
      <c r="H2673" t="s">
        <v>27</v>
      </c>
      <c r="I2673" t="s">
        <v>38</v>
      </c>
      <c r="J2673" t="s">
        <v>59</v>
      </c>
      <c r="K2673" t="s">
        <v>30</v>
      </c>
      <c r="L2673" t="s">
        <v>31</v>
      </c>
      <c r="M2673">
        <v>3</v>
      </c>
      <c r="N2673" t="s">
        <v>32</v>
      </c>
      <c r="O2673" t="s">
        <v>33</v>
      </c>
      <c r="P2673">
        <v>23.784099999999999</v>
      </c>
      <c r="Q2673">
        <v>337525.98639999999</v>
      </c>
      <c r="R2673">
        <v>3064614.0460999999</v>
      </c>
      <c r="S2673">
        <v>337505.35460000002</v>
      </c>
      <c r="T2673">
        <v>3064625.8788000001</v>
      </c>
      <c r="U2673">
        <v>2.3784E-2</v>
      </c>
    </row>
    <row r="2674" spans="1:21" x14ac:dyDescent="0.25">
      <c r="A2674">
        <v>2672</v>
      </c>
      <c r="B2674" t="s">
        <v>24</v>
      </c>
      <c r="C2674" t="s">
        <v>62</v>
      </c>
      <c r="D2674" t="s">
        <v>63</v>
      </c>
      <c r="E2674">
        <v>11</v>
      </c>
      <c r="F2674" t="s">
        <v>37</v>
      </c>
      <c r="G2674">
        <v>100</v>
      </c>
      <c r="H2674" t="s">
        <v>27</v>
      </c>
      <c r="I2674" t="s">
        <v>38</v>
      </c>
      <c r="J2674" t="s">
        <v>59</v>
      </c>
      <c r="K2674" t="s">
        <v>30</v>
      </c>
      <c r="L2674" t="s">
        <v>31</v>
      </c>
      <c r="M2674">
        <v>3</v>
      </c>
      <c r="N2674" t="s">
        <v>32</v>
      </c>
      <c r="O2674" t="s">
        <v>33</v>
      </c>
      <c r="P2674">
        <v>22.2133</v>
      </c>
      <c r="Q2674">
        <v>337505.35460000002</v>
      </c>
      <c r="R2674">
        <v>3064625.8788000001</v>
      </c>
      <c r="S2674">
        <v>337487.804</v>
      </c>
      <c r="T2674">
        <v>3064639.4951999998</v>
      </c>
      <c r="U2674">
        <v>2.2213E-2</v>
      </c>
    </row>
    <row r="2675" spans="1:21" x14ac:dyDescent="0.25">
      <c r="A2675">
        <v>2673</v>
      </c>
      <c r="B2675" t="s">
        <v>24</v>
      </c>
      <c r="C2675" t="s">
        <v>62</v>
      </c>
      <c r="D2675" t="s">
        <v>63</v>
      </c>
      <c r="E2675">
        <v>11</v>
      </c>
      <c r="F2675" t="s">
        <v>37</v>
      </c>
      <c r="G2675">
        <v>100</v>
      </c>
      <c r="H2675" t="s">
        <v>27</v>
      </c>
      <c r="I2675" t="s">
        <v>38</v>
      </c>
      <c r="J2675" t="s">
        <v>59</v>
      </c>
      <c r="K2675" t="s">
        <v>30</v>
      </c>
      <c r="L2675" t="s">
        <v>31</v>
      </c>
      <c r="M2675">
        <v>3</v>
      </c>
      <c r="N2675" t="s">
        <v>32</v>
      </c>
      <c r="O2675" t="s">
        <v>33</v>
      </c>
      <c r="P2675">
        <v>12.765700000000001</v>
      </c>
      <c r="Q2675">
        <v>337487.804</v>
      </c>
      <c r="R2675">
        <v>3064639.4951999998</v>
      </c>
      <c r="S2675">
        <v>337477.07151400001</v>
      </c>
      <c r="T2675">
        <v>3064646.4072199999</v>
      </c>
      <c r="U2675">
        <v>1.2766E-2</v>
      </c>
    </row>
    <row r="2676" spans="1:21" x14ac:dyDescent="0.25">
      <c r="A2676">
        <v>2674</v>
      </c>
      <c r="B2676" t="s">
        <v>24</v>
      </c>
      <c r="C2676" t="s">
        <v>62</v>
      </c>
      <c r="D2676" t="s">
        <v>63</v>
      </c>
      <c r="E2676">
        <v>11</v>
      </c>
      <c r="F2676" t="s">
        <v>37</v>
      </c>
      <c r="G2676">
        <v>100</v>
      </c>
      <c r="H2676" t="s">
        <v>27</v>
      </c>
      <c r="I2676" t="s">
        <v>38</v>
      </c>
      <c r="J2676" t="s">
        <v>59</v>
      </c>
      <c r="K2676" t="s">
        <v>30</v>
      </c>
      <c r="L2676" t="s">
        <v>31</v>
      </c>
      <c r="M2676">
        <v>3</v>
      </c>
      <c r="N2676" t="s">
        <v>32</v>
      </c>
      <c r="O2676" t="s">
        <v>33</v>
      </c>
      <c r="P2676">
        <v>12.472899999999999</v>
      </c>
      <c r="Q2676">
        <v>337477.07151400001</v>
      </c>
      <c r="R2676">
        <v>3064646.4072199999</v>
      </c>
      <c r="S2676">
        <v>337466.58519999997</v>
      </c>
      <c r="T2676">
        <v>3064653.1606999999</v>
      </c>
      <c r="U2676">
        <v>1.2473E-2</v>
      </c>
    </row>
    <row r="2677" spans="1:21" x14ac:dyDescent="0.25">
      <c r="A2677">
        <v>2675</v>
      </c>
      <c r="B2677" t="s">
        <v>24</v>
      </c>
      <c r="C2677" t="s">
        <v>62</v>
      </c>
      <c r="D2677" t="s">
        <v>63</v>
      </c>
      <c r="E2677">
        <v>11</v>
      </c>
      <c r="F2677" t="s">
        <v>37</v>
      </c>
      <c r="G2677">
        <v>100</v>
      </c>
      <c r="H2677" t="s">
        <v>27</v>
      </c>
      <c r="I2677" t="s">
        <v>38</v>
      </c>
      <c r="J2677" t="s">
        <v>59</v>
      </c>
      <c r="K2677" t="s">
        <v>30</v>
      </c>
      <c r="L2677" t="s">
        <v>31</v>
      </c>
      <c r="M2677">
        <v>3</v>
      </c>
      <c r="N2677" t="s">
        <v>32</v>
      </c>
      <c r="O2677" t="s">
        <v>33</v>
      </c>
      <c r="P2677">
        <v>22.213200000000001</v>
      </c>
      <c r="Q2677">
        <v>337466.58519999997</v>
      </c>
      <c r="R2677">
        <v>3064653.1606999999</v>
      </c>
      <c r="S2677">
        <v>337449.03470000002</v>
      </c>
      <c r="T2677">
        <v>3064666.7771000001</v>
      </c>
      <c r="U2677">
        <v>2.2213E-2</v>
      </c>
    </row>
    <row r="2678" spans="1:21" x14ac:dyDescent="0.25">
      <c r="A2678">
        <v>2676</v>
      </c>
      <c r="B2678" t="s">
        <v>24</v>
      </c>
      <c r="C2678" t="s">
        <v>62</v>
      </c>
      <c r="D2678" t="s">
        <v>63</v>
      </c>
      <c r="E2678">
        <v>11</v>
      </c>
      <c r="F2678" t="s">
        <v>37</v>
      </c>
      <c r="G2678">
        <v>100</v>
      </c>
      <c r="H2678" t="s">
        <v>27</v>
      </c>
      <c r="I2678" t="s">
        <v>38</v>
      </c>
      <c r="J2678" t="s">
        <v>59</v>
      </c>
      <c r="K2678" t="s">
        <v>30</v>
      </c>
      <c r="L2678" t="s">
        <v>31</v>
      </c>
      <c r="M2678">
        <v>3</v>
      </c>
      <c r="N2678" t="s">
        <v>32</v>
      </c>
      <c r="O2678" t="s">
        <v>33</v>
      </c>
      <c r="P2678">
        <v>21.8522</v>
      </c>
      <c r="Q2678">
        <v>337449.03470000002</v>
      </c>
      <c r="R2678">
        <v>3064666.7771000001</v>
      </c>
      <c r="S2678">
        <v>337431.47610000003</v>
      </c>
      <c r="T2678">
        <v>3064679.7853999999</v>
      </c>
      <c r="U2678">
        <v>2.1852E-2</v>
      </c>
    </row>
    <row r="2679" spans="1:21" x14ac:dyDescent="0.25">
      <c r="A2679">
        <v>2677</v>
      </c>
      <c r="B2679" t="s">
        <v>24</v>
      </c>
      <c r="C2679" t="s">
        <v>62</v>
      </c>
      <c r="D2679" t="s">
        <v>63</v>
      </c>
      <c r="E2679">
        <v>11</v>
      </c>
      <c r="F2679" t="s">
        <v>37</v>
      </c>
      <c r="G2679">
        <v>100</v>
      </c>
      <c r="H2679" t="s">
        <v>27</v>
      </c>
      <c r="I2679" t="s">
        <v>38</v>
      </c>
      <c r="J2679" t="s">
        <v>59</v>
      </c>
      <c r="K2679" t="s">
        <v>30</v>
      </c>
      <c r="L2679" t="s">
        <v>31</v>
      </c>
      <c r="M2679">
        <v>3</v>
      </c>
      <c r="N2679" t="s">
        <v>32</v>
      </c>
      <c r="O2679" t="s">
        <v>33</v>
      </c>
      <c r="P2679">
        <v>37.0396</v>
      </c>
      <c r="Q2679">
        <v>337431.47610000003</v>
      </c>
      <c r="R2679">
        <v>3064679.7853999999</v>
      </c>
      <c r="S2679">
        <v>337401.34370000003</v>
      </c>
      <c r="T2679">
        <v>3064701.3254</v>
      </c>
      <c r="U2679">
        <v>3.7039999999999997E-2</v>
      </c>
    </row>
    <row r="2680" spans="1:21" x14ac:dyDescent="0.25">
      <c r="A2680">
        <v>2678</v>
      </c>
      <c r="B2680" t="s">
        <v>24</v>
      </c>
      <c r="C2680" t="s">
        <v>62</v>
      </c>
      <c r="D2680" t="s">
        <v>63</v>
      </c>
      <c r="E2680">
        <v>11</v>
      </c>
      <c r="F2680" t="s">
        <v>37</v>
      </c>
      <c r="G2680">
        <v>100</v>
      </c>
      <c r="H2680" t="s">
        <v>27</v>
      </c>
      <c r="I2680" t="s">
        <v>38</v>
      </c>
      <c r="J2680" t="s">
        <v>59</v>
      </c>
      <c r="K2680" t="s">
        <v>30</v>
      </c>
      <c r="L2680" t="s">
        <v>31</v>
      </c>
      <c r="M2680">
        <v>3</v>
      </c>
      <c r="N2680" t="s">
        <v>32</v>
      </c>
      <c r="O2680" t="s">
        <v>33</v>
      </c>
      <c r="P2680">
        <v>24.0517</v>
      </c>
      <c r="Q2680">
        <v>337401.34370000003</v>
      </c>
      <c r="R2680">
        <v>3064701.3254</v>
      </c>
      <c r="S2680">
        <v>337381.96730000002</v>
      </c>
      <c r="T2680">
        <v>3064715.5745999999</v>
      </c>
      <c r="U2680">
        <v>2.4052E-2</v>
      </c>
    </row>
    <row r="2681" spans="1:21" x14ac:dyDescent="0.25">
      <c r="A2681">
        <v>2679</v>
      </c>
      <c r="B2681" t="s">
        <v>24</v>
      </c>
      <c r="C2681" t="s">
        <v>62</v>
      </c>
      <c r="D2681" t="s">
        <v>63</v>
      </c>
      <c r="E2681">
        <v>11</v>
      </c>
      <c r="F2681" t="s">
        <v>37</v>
      </c>
      <c r="G2681">
        <v>100</v>
      </c>
      <c r="H2681" t="s">
        <v>27</v>
      </c>
      <c r="I2681" t="s">
        <v>38</v>
      </c>
      <c r="J2681" t="s">
        <v>59</v>
      </c>
      <c r="K2681" t="s">
        <v>30</v>
      </c>
      <c r="L2681" t="s">
        <v>31</v>
      </c>
      <c r="M2681">
        <v>3</v>
      </c>
      <c r="N2681" t="s">
        <v>32</v>
      </c>
      <c r="O2681" t="s">
        <v>33</v>
      </c>
      <c r="P2681">
        <v>25.758700000000001</v>
      </c>
      <c r="Q2681">
        <v>337381.96730000002</v>
      </c>
      <c r="R2681">
        <v>3064715.5745999999</v>
      </c>
      <c r="S2681">
        <v>337360.13750000001</v>
      </c>
      <c r="T2681">
        <v>3064729.2483000001</v>
      </c>
      <c r="U2681">
        <v>2.5759000000000001E-2</v>
      </c>
    </row>
    <row r="2682" spans="1:21" x14ac:dyDescent="0.25">
      <c r="A2682">
        <v>2680</v>
      </c>
      <c r="B2682" t="s">
        <v>24</v>
      </c>
      <c r="C2682" t="s">
        <v>62</v>
      </c>
      <c r="D2682" t="s">
        <v>63</v>
      </c>
      <c r="E2682">
        <v>11</v>
      </c>
      <c r="F2682" t="s">
        <v>37</v>
      </c>
      <c r="G2682">
        <v>100</v>
      </c>
      <c r="H2682" t="s">
        <v>27</v>
      </c>
      <c r="I2682" t="s">
        <v>38</v>
      </c>
      <c r="J2682" t="s">
        <v>59</v>
      </c>
      <c r="K2682" t="s">
        <v>30</v>
      </c>
      <c r="L2682" t="s">
        <v>31</v>
      </c>
      <c r="M2682">
        <v>3</v>
      </c>
      <c r="N2682" t="s">
        <v>32</v>
      </c>
      <c r="O2682" t="s">
        <v>33</v>
      </c>
      <c r="P2682">
        <v>28.685500000000001</v>
      </c>
      <c r="Q2682">
        <v>337360.13750000001</v>
      </c>
      <c r="R2682">
        <v>3064729.2483000001</v>
      </c>
      <c r="S2682">
        <v>337337.75329999998</v>
      </c>
      <c r="T2682">
        <v>3064747.1872999999</v>
      </c>
      <c r="U2682">
        <v>2.8686E-2</v>
      </c>
    </row>
    <row r="2683" spans="1:21" x14ac:dyDescent="0.25">
      <c r="A2683">
        <v>2681</v>
      </c>
      <c r="B2683" t="s">
        <v>24</v>
      </c>
      <c r="C2683" t="s">
        <v>62</v>
      </c>
      <c r="D2683" t="s">
        <v>63</v>
      </c>
      <c r="E2683">
        <v>11</v>
      </c>
      <c r="F2683" t="s">
        <v>37</v>
      </c>
      <c r="G2683">
        <v>100</v>
      </c>
      <c r="H2683" t="s">
        <v>27</v>
      </c>
      <c r="I2683" t="s">
        <v>38</v>
      </c>
      <c r="J2683" t="s">
        <v>59</v>
      </c>
      <c r="K2683" t="s">
        <v>30</v>
      </c>
      <c r="L2683" t="s">
        <v>31</v>
      </c>
      <c r="M2683">
        <v>3</v>
      </c>
      <c r="N2683" t="s">
        <v>32</v>
      </c>
      <c r="O2683" t="s">
        <v>33</v>
      </c>
      <c r="P2683">
        <v>29.115400000000001</v>
      </c>
      <c r="Q2683">
        <v>337337.75329999998</v>
      </c>
      <c r="R2683">
        <v>3064747.1872999999</v>
      </c>
      <c r="S2683">
        <v>337314.03519999998</v>
      </c>
      <c r="T2683">
        <v>3064764.074</v>
      </c>
      <c r="U2683">
        <v>2.9114999999999999E-2</v>
      </c>
    </row>
    <row r="2684" spans="1:21" x14ac:dyDescent="0.25">
      <c r="A2684">
        <v>2682</v>
      </c>
      <c r="B2684" t="s">
        <v>24</v>
      </c>
      <c r="C2684" t="s">
        <v>62</v>
      </c>
      <c r="D2684" t="s">
        <v>63</v>
      </c>
      <c r="E2684">
        <v>11</v>
      </c>
      <c r="F2684" t="s">
        <v>37</v>
      </c>
      <c r="G2684">
        <v>100</v>
      </c>
      <c r="H2684" t="s">
        <v>27</v>
      </c>
      <c r="I2684" t="s">
        <v>38</v>
      </c>
      <c r="J2684" t="s">
        <v>59</v>
      </c>
      <c r="K2684" t="s">
        <v>30</v>
      </c>
      <c r="L2684" t="s">
        <v>31</v>
      </c>
      <c r="M2684">
        <v>3</v>
      </c>
      <c r="N2684" t="s">
        <v>32</v>
      </c>
      <c r="O2684" t="s">
        <v>33</v>
      </c>
      <c r="P2684">
        <v>5.0868399999999996</v>
      </c>
      <c r="Q2684">
        <v>337314.03519999998</v>
      </c>
      <c r="R2684">
        <v>3064764.074</v>
      </c>
      <c r="S2684">
        <v>337309.89140000002</v>
      </c>
      <c r="T2684">
        <v>3064767.0244</v>
      </c>
      <c r="U2684">
        <v>5.0870000000000004E-3</v>
      </c>
    </row>
    <row r="2685" spans="1:21" x14ac:dyDescent="0.25">
      <c r="A2685">
        <v>2683</v>
      </c>
      <c r="B2685" t="s">
        <v>24</v>
      </c>
      <c r="C2685" t="s">
        <v>62</v>
      </c>
      <c r="D2685" t="s">
        <v>63</v>
      </c>
      <c r="E2685">
        <v>11</v>
      </c>
      <c r="F2685" t="s">
        <v>37</v>
      </c>
      <c r="G2685">
        <v>100</v>
      </c>
      <c r="H2685" t="s">
        <v>27</v>
      </c>
      <c r="I2685" t="s">
        <v>38</v>
      </c>
      <c r="J2685" t="s">
        <v>59</v>
      </c>
      <c r="K2685" t="s">
        <v>30</v>
      </c>
      <c r="L2685" t="s">
        <v>31</v>
      </c>
      <c r="M2685">
        <v>3</v>
      </c>
      <c r="N2685" t="s">
        <v>32</v>
      </c>
      <c r="O2685" t="s">
        <v>33</v>
      </c>
      <c r="P2685">
        <v>12.329700000000001</v>
      </c>
      <c r="Q2685">
        <v>337309.89140000002</v>
      </c>
      <c r="R2685">
        <v>3064767.0244</v>
      </c>
      <c r="S2685">
        <v>337299.91889999999</v>
      </c>
      <c r="T2685">
        <v>3064774.2749999999</v>
      </c>
      <c r="U2685">
        <v>1.2330000000000001E-2</v>
      </c>
    </row>
    <row r="2686" spans="1:21" x14ac:dyDescent="0.25">
      <c r="A2686">
        <v>2684</v>
      </c>
      <c r="B2686" t="s">
        <v>24</v>
      </c>
      <c r="C2686" t="s">
        <v>62</v>
      </c>
      <c r="D2686" t="s">
        <v>63</v>
      </c>
      <c r="E2686">
        <v>11</v>
      </c>
      <c r="F2686" t="s">
        <v>37</v>
      </c>
      <c r="G2686">
        <v>100</v>
      </c>
      <c r="H2686" t="s">
        <v>27</v>
      </c>
      <c r="I2686" t="s">
        <v>38</v>
      </c>
      <c r="J2686" t="s">
        <v>59</v>
      </c>
      <c r="K2686" t="s">
        <v>30</v>
      </c>
      <c r="L2686" t="s">
        <v>31</v>
      </c>
      <c r="M2686">
        <v>3</v>
      </c>
      <c r="N2686" t="s">
        <v>32</v>
      </c>
      <c r="O2686" t="s">
        <v>33</v>
      </c>
      <c r="P2686">
        <v>16.121300000000002</v>
      </c>
      <c r="Q2686">
        <v>337299.91889999999</v>
      </c>
      <c r="R2686">
        <v>3064774.2749999999</v>
      </c>
      <c r="S2686">
        <v>337286.87969999999</v>
      </c>
      <c r="T2686">
        <v>3064783.7552999998</v>
      </c>
      <c r="U2686">
        <v>1.6121E-2</v>
      </c>
    </row>
    <row r="2687" spans="1:21" x14ac:dyDescent="0.25">
      <c r="A2687">
        <v>2685</v>
      </c>
      <c r="B2687" t="s">
        <v>24</v>
      </c>
      <c r="C2687" t="s">
        <v>62</v>
      </c>
      <c r="D2687" t="s">
        <v>63</v>
      </c>
      <c r="E2687">
        <v>11</v>
      </c>
      <c r="F2687" t="s">
        <v>37</v>
      </c>
      <c r="G2687">
        <v>100</v>
      </c>
      <c r="H2687" t="s">
        <v>27</v>
      </c>
      <c r="I2687" t="s">
        <v>38</v>
      </c>
      <c r="J2687" t="s">
        <v>59</v>
      </c>
      <c r="K2687" t="s">
        <v>30</v>
      </c>
      <c r="L2687" t="s">
        <v>31</v>
      </c>
      <c r="M2687">
        <v>3</v>
      </c>
      <c r="N2687" t="s">
        <v>32</v>
      </c>
      <c r="O2687" t="s">
        <v>33</v>
      </c>
      <c r="P2687">
        <v>25.576699999999999</v>
      </c>
      <c r="Q2687">
        <v>337286.87969999999</v>
      </c>
      <c r="R2687">
        <v>3064783.7552999998</v>
      </c>
      <c r="S2687">
        <v>337266.29320000001</v>
      </c>
      <c r="T2687">
        <v>3064798.9331</v>
      </c>
      <c r="U2687">
        <v>2.5576999999999999E-2</v>
      </c>
    </row>
    <row r="2688" spans="1:21" x14ac:dyDescent="0.25">
      <c r="A2688">
        <v>2686</v>
      </c>
      <c r="B2688" t="s">
        <v>24</v>
      </c>
      <c r="C2688" t="s">
        <v>62</v>
      </c>
      <c r="D2688" t="s">
        <v>63</v>
      </c>
      <c r="E2688">
        <v>11</v>
      </c>
      <c r="F2688" t="s">
        <v>37</v>
      </c>
      <c r="G2688">
        <v>100</v>
      </c>
      <c r="H2688" t="s">
        <v>27</v>
      </c>
      <c r="I2688" t="s">
        <v>38</v>
      </c>
      <c r="J2688" t="s">
        <v>59</v>
      </c>
      <c r="K2688" t="s">
        <v>30</v>
      </c>
      <c r="L2688" t="s">
        <v>31</v>
      </c>
      <c r="M2688">
        <v>3</v>
      </c>
      <c r="N2688" t="s">
        <v>32</v>
      </c>
      <c r="O2688" t="s">
        <v>33</v>
      </c>
      <c r="P2688">
        <v>28.5899</v>
      </c>
      <c r="Q2688">
        <v>337266.29320000001</v>
      </c>
      <c r="R2688">
        <v>3064798.9331</v>
      </c>
      <c r="S2688">
        <v>337244.52879999997</v>
      </c>
      <c r="T2688">
        <v>3064817.4720999999</v>
      </c>
      <c r="U2688">
        <v>2.8590000000000001E-2</v>
      </c>
    </row>
    <row r="2689" spans="1:21" x14ac:dyDescent="0.25">
      <c r="A2689">
        <v>2687</v>
      </c>
      <c r="B2689" t="s">
        <v>24</v>
      </c>
      <c r="C2689" t="s">
        <v>62</v>
      </c>
      <c r="D2689" t="s">
        <v>63</v>
      </c>
      <c r="E2689">
        <v>11</v>
      </c>
      <c r="F2689" t="s">
        <v>37</v>
      </c>
      <c r="G2689">
        <v>100</v>
      </c>
      <c r="H2689" t="s">
        <v>27</v>
      </c>
      <c r="I2689" t="s">
        <v>38</v>
      </c>
      <c r="J2689" t="s">
        <v>59</v>
      </c>
      <c r="K2689" t="s">
        <v>30</v>
      </c>
      <c r="L2689" t="s">
        <v>31</v>
      </c>
      <c r="M2689">
        <v>3</v>
      </c>
      <c r="N2689" t="s">
        <v>32</v>
      </c>
      <c r="O2689" t="s">
        <v>33</v>
      </c>
      <c r="P2689">
        <v>25.0563</v>
      </c>
      <c r="Q2689">
        <v>337244.52879999997</v>
      </c>
      <c r="R2689">
        <v>3064817.4720999999</v>
      </c>
      <c r="S2689">
        <v>337223.9301</v>
      </c>
      <c r="T2689">
        <v>3064831.7377999998</v>
      </c>
      <c r="U2689">
        <v>2.5055999999999998E-2</v>
      </c>
    </row>
    <row r="2690" spans="1:21" x14ac:dyDescent="0.25">
      <c r="A2690">
        <v>2688</v>
      </c>
      <c r="B2690" t="s">
        <v>24</v>
      </c>
      <c r="C2690" t="s">
        <v>62</v>
      </c>
      <c r="D2690" t="s">
        <v>63</v>
      </c>
      <c r="E2690">
        <v>11</v>
      </c>
      <c r="F2690" t="s">
        <v>37</v>
      </c>
      <c r="G2690">
        <v>100</v>
      </c>
      <c r="H2690" t="s">
        <v>27</v>
      </c>
      <c r="I2690" t="s">
        <v>38</v>
      </c>
      <c r="J2690" t="s">
        <v>59</v>
      </c>
      <c r="K2690" t="s">
        <v>30</v>
      </c>
      <c r="L2690" t="s">
        <v>31</v>
      </c>
      <c r="M2690">
        <v>3</v>
      </c>
      <c r="N2690" t="s">
        <v>32</v>
      </c>
      <c r="O2690" t="s">
        <v>33</v>
      </c>
      <c r="P2690">
        <v>24.778600000000001</v>
      </c>
      <c r="Q2690">
        <v>337223.9301</v>
      </c>
      <c r="R2690">
        <v>3064831.7377999998</v>
      </c>
      <c r="S2690">
        <v>337204.57049999997</v>
      </c>
      <c r="T2690">
        <v>3064847.2034</v>
      </c>
      <c r="U2690">
        <v>2.4778999999999999E-2</v>
      </c>
    </row>
    <row r="2691" spans="1:21" x14ac:dyDescent="0.25">
      <c r="A2691">
        <v>2689</v>
      </c>
      <c r="B2691" t="s">
        <v>24</v>
      </c>
      <c r="C2691" t="s">
        <v>62</v>
      </c>
      <c r="D2691" t="s">
        <v>63</v>
      </c>
      <c r="E2691">
        <v>11</v>
      </c>
      <c r="F2691" t="s">
        <v>37</v>
      </c>
      <c r="G2691">
        <v>100</v>
      </c>
      <c r="H2691" t="s">
        <v>27</v>
      </c>
      <c r="I2691" t="s">
        <v>38</v>
      </c>
      <c r="J2691" t="s">
        <v>59</v>
      </c>
      <c r="K2691" t="s">
        <v>30</v>
      </c>
      <c r="L2691" t="s">
        <v>31</v>
      </c>
      <c r="M2691">
        <v>3</v>
      </c>
      <c r="N2691" t="s">
        <v>32</v>
      </c>
      <c r="O2691" t="s">
        <v>33</v>
      </c>
      <c r="P2691">
        <v>22.497499999999999</v>
      </c>
      <c r="Q2691">
        <v>337204.57049999997</v>
      </c>
      <c r="R2691">
        <v>3064847.2034</v>
      </c>
      <c r="S2691">
        <v>337187.6482</v>
      </c>
      <c r="T2691">
        <v>3064862.0281000002</v>
      </c>
      <c r="U2691">
        <v>2.2497E-2</v>
      </c>
    </row>
    <row r="2692" spans="1:21" x14ac:dyDescent="0.25">
      <c r="A2692">
        <v>2690</v>
      </c>
      <c r="B2692" t="s">
        <v>24</v>
      </c>
      <c r="C2692" t="s">
        <v>62</v>
      </c>
      <c r="D2692" t="s">
        <v>63</v>
      </c>
      <c r="E2692">
        <v>11</v>
      </c>
      <c r="F2692" t="s">
        <v>37</v>
      </c>
      <c r="G2692">
        <v>100</v>
      </c>
      <c r="H2692" t="s">
        <v>27</v>
      </c>
      <c r="I2692" t="s">
        <v>38</v>
      </c>
      <c r="J2692" t="s">
        <v>59</v>
      </c>
      <c r="K2692" t="s">
        <v>30</v>
      </c>
      <c r="L2692" t="s">
        <v>31</v>
      </c>
      <c r="M2692">
        <v>3</v>
      </c>
      <c r="N2692" t="s">
        <v>32</v>
      </c>
      <c r="O2692" t="s">
        <v>33</v>
      </c>
      <c r="P2692">
        <v>20.7637</v>
      </c>
      <c r="Q2692">
        <v>337187.6482</v>
      </c>
      <c r="R2692">
        <v>3064862.0281000002</v>
      </c>
      <c r="S2692">
        <v>337169.43800000002</v>
      </c>
      <c r="T2692">
        <v>3064872.0041</v>
      </c>
      <c r="U2692">
        <v>2.0764000000000001E-2</v>
      </c>
    </row>
    <row r="2693" spans="1:21" x14ac:dyDescent="0.25">
      <c r="A2693">
        <v>2691</v>
      </c>
      <c r="B2693" t="s">
        <v>24</v>
      </c>
      <c r="C2693" t="s">
        <v>62</v>
      </c>
      <c r="D2693" t="s">
        <v>63</v>
      </c>
      <c r="E2693">
        <v>11</v>
      </c>
      <c r="F2693" t="s">
        <v>37</v>
      </c>
      <c r="G2693">
        <v>100</v>
      </c>
      <c r="H2693" t="s">
        <v>27</v>
      </c>
      <c r="I2693" t="s">
        <v>38</v>
      </c>
      <c r="J2693" t="s">
        <v>59</v>
      </c>
      <c r="K2693" t="s">
        <v>30</v>
      </c>
      <c r="L2693" t="s">
        <v>31</v>
      </c>
      <c r="M2693">
        <v>3</v>
      </c>
      <c r="N2693" t="s">
        <v>32</v>
      </c>
      <c r="O2693" t="s">
        <v>33</v>
      </c>
      <c r="P2693">
        <v>17.557500000000001</v>
      </c>
      <c r="Q2693">
        <v>337169.43800000002</v>
      </c>
      <c r="R2693">
        <v>3064872.0041</v>
      </c>
      <c r="S2693">
        <v>337154.11339999997</v>
      </c>
      <c r="T2693">
        <v>3064880.5728000002</v>
      </c>
      <c r="U2693">
        <v>1.7558000000000001E-2</v>
      </c>
    </row>
    <row r="2694" spans="1:21" x14ac:dyDescent="0.25">
      <c r="A2694">
        <v>2692</v>
      </c>
      <c r="B2694" t="s">
        <v>24</v>
      </c>
      <c r="C2694" t="s">
        <v>62</v>
      </c>
      <c r="D2694" t="s">
        <v>63</v>
      </c>
      <c r="E2694">
        <v>11</v>
      </c>
      <c r="F2694" t="s">
        <v>37</v>
      </c>
      <c r="G2694">
        <v>100</v>
      </c>
      <c r="H2694" t="s">
        <v>27</v>
      </c>
      <c r="I2694" t="s">
        <v>38</v>
      </c>
      <c r="J2694" t="s">
        <v>59</v>
      </c>
      <c r="K2694" t="s">
        <v>30</v>
      </c>
      <c r="L2694" t="s">
        <v>31</v>
      </c>
      <c r="M2694">
        <v>3</v>
      </c>
      <c r="N2694" t="s">
        <v>32</v>
      </c>
      <c r="O2694" t="s">
        <v>33</v>
      </c>
      <c r="P2694">
        <v>26.512499999999999</v>
      </c>
      <c r="Q2694">
        <v>337154.11339999997</v>
      </c>
      <c r="R2694">
        <v>3064880.5728000002</v>
      </c>
      <c r="S2694">
        <v>337131.05330000003</v>
      </c>
      <c r="T2694">
        <v>3064893.6551000001</v>
      </c>
      <c r="U2694">
        <v>2.6512999999999998E-2</v>
      </c>
    </row>
    <row r="2695" spans="1:21" x14ac:dyDescent="0.25">
      <c r="A2695">
        <v>2693</v>
      </c>
      <c r="B2695" t="s">
        <v>24</v>
      </c>
      <c r="C2695" t="s">
        <v>62</v>
      </c>
      <c r="D2695" t="s">
        <v>63</v>
      </c>
      <c r="E2695">
        <v>11</v>
      </c>
      <c r="F2695" t="s">
        <v>37</v>
      </c>
      <c r="G2695">
        <v>100</v>
      </c>
      <c r="H2695" t="s">
        <v>27</v>
      </c>
      <c r="I2695" t="s">
        <v>38</v>
      </c>
      <c r="J2695" t="s">
        <v>59</v>
      </c>
      <c r="K2695" t="s">
        <v>30</v>
      </c>
      <c r="L2695" t="s">
        <v>31</v>
      </c>
      <c r="M2695">
        <v>3</v>
      </c>
      <c r="N2695" t="s">
        <v>32</v>
      </c>
      <c r="O2695" t="s">
        <v>33</v>
      </c>
      <c r="P2695">
        <v>24.318100000000001</v>
      </c>
      <c r="Q2695">
        <v>337131.05330000003</v>
      </c>
      <c r="R2695">
        <v>3064893.6551000001</v>
      </c>
      <c r="S2695">
        <v>337109.18320000003</v>
      </c>
      <c r="T2695">
        <v>3064904.2884999998</v>
      </c>
      <c r="U2695">
        <v>2.4317999999999999E-2</v>
      </c>
    </row>
    <row r="2696" spans="1:21" x14ac:dyDescent="0.25">
      <c r="A2696">
        <v>2694</v>
      </c>
      <c r="B2696" t="s">
        <v>24</v>
      </c>
      <c r="C2696" t="s">
        <v>62</v>
      </c>
      <c r="D2696" t="s">
        <v>63</v>
      </c>
      <c r="E2696">
        <v>11</v>
      </c>
      <c r="F2696" t="s">
        <v>37</v>
      </c>
      <c r="G2696">
        <v>100</v>
      </c>
      <c r="H2696" t="s">
        <v>27</v>
      </c>
      <c r="I2696" t="s">
        <v>38</v>
      </c>
      <c r="J2696" t="s">
        <v>59</v>
      </c>
      <c r="K2696" t="s">
        <v>30</v>
      </c>
      <c r="L2696" t="s">
        <v>31</v>
      </c>
      <c r="M2696">
        <v>3</v>
      </c>
      <c r="N2696" t="s">
        <v>32</v>
      </c>
      <c r="O2696" t="s">
        <v>33</v>
      </c>
      <c r="P2696">
        <v>15.2828</v>
      </c>
      <c r="Q2696">
        <v>337109.18320000003</v>
      </c>
      <c r="R2696">
        <v>3064904.2884999998</v>
      </c>
      <c r="S2696">
        <v>337095.38100599998</v>
      </c>
      <c r="T2696">
        <v>3064910.8507099999</v>
      </c>
      <c r="U2696">
        <v>1.5283E-2</v>
      </c>
    </row>
    <row r="2697" spans="1:21" x14ac:dyDescent="0.25">
      <c r="A2697">
        <v>2695</v>
      </c>
      <c r="B2697" t="s">
        <v>24</v>
      </c>
      <c r="C2697" t="s">
        <v>62</v>
      </c>
      <c r="D2697" t="s">
        <v>63</v>
      </c>
      <c r="E2697">
        <v>11</v>
      </c>
      <c r="F2697" t="s">
        <v>37</v>
      </c>
      <c r="G2697">
        <v>100</v>
      </c>
      <c r="H2697" t="s">
        <v>27</v>
      </c>
      <c r="I2697" t="s">
        <v>38</v>
      </c>
      <c r="J2697" t="s">
        <v>59</v>
      </c>
      <c r="K2697" t="s">
        <v>30</v>
      </c>
      <c r="L2697" t="s">
        <v>31</v>
      </c>
      <c r="M2697">
        <v>3</v>
      </c>
      <c r="N2697" t="s">
        <v>32</v>
      </c>
      <c r="O2697" t="s">
        <v>33</v>
      </c>
      <c r="P2697">
        <v>10.9549</v>
      </c>
      <c r="Q2697">
        <v>337095.38100599998</v>
      </c>
      <c r="R2697">
        <v>3064910.8507099999</v>
      </c>
      <c r="S2697">
        <v>337085.48739999998</v>
      </c>
      <c r="T2697">
        <v>3064915.5545999999</v>
      </c>
      <c r="U2697">
        <v>1.0954999999999999E-2</v>
      </c>
    </row>
    <row r="2698" spans="1:21" x14ac:dyDescent="0.25">
      <c r="A2698">
        <v>2696</v>
      </c>
      <c r="B2698" t="s">
        <v>24</v>
      </c>
      <c r="C2698" t="s">
        <v>62</v>
      </c>
      <c r="D2698" t="s">
        <v>63</v>
      </c>
      <c r="E2698">
        <v>11</v>
      </c>
      <c r="F2698" t="s">
        <v>37</v>
      </c>
      <c r="G2698">
        <v>100</v>
      </c>
      <c r="H2698" t="s">
        <v>27</v>
      </c>
      <c r="I2698" t="s">
        <v>38</v>
      </c>
      <c r="J2698" t="s">
        <v>59</v>
      </c>
      <c r="K2698" t="s">
        <v>30</v>
      </c>
      <c r="L2698" t="s">
        <v>31</v>
      </c>
      <c r="M2698">
        <v>3</v>
      </c>
      <c r="N2698" t="s">
        <v>32</v>
      </c>
      <c r="O2698" t="s">
        <v>33</v>
      </c>
      <c r="P2698">
        <v>25.521999999999998</v>
      </c>
      <c r="Q2698">
        <v>337085.48739999998</v>
      </c>
      <c r="R2698">
        <v>3064915.5545999999</v>
      </c>
      <c r="S2698">
        <v>337061.1312</v>
      </c>
      <c r="T2698">
        <v>3064923.1801</v>
      </c>
      <c r="U2698">
        <v>2.5522E-2</v>
      </c>
    </row>
    <row r="2699" spans="1:21" x14ac:dyDescent="0.25">
      <c r="A2699">
        <v>2697</v>
      </c>
      <c r="B2699" t="s">
        <v>24</v>
      </c>
      <c r="C2699" t="s">
        <v>62</v>
      </c>
      <c r="D2699" t="s">
        <v>63</v>
      </c>
      <c r="E2699">
        <v>11</v>
      </c>
      <c r="F2699" t="s">
        <v>37</v>
      </c>
      <c r="G2699">
        <v>100</v>
      </c>
      <c r="H2699" t="s">
        <v>27</v>
      </c>
      <c r="I2699" t="s">
        <v>38</v>
      </c>
      <c r="J2699" t="s">
        <v>59</v>
      </c>
      <c r="K2699" t="s">
        <v>30</v>
      </c>
      <c r="L2699" t="s">
        <v>31</v>
      </c>
      <c r="M2699">
        <v>3</v>
      </c>
      <c r="N2699" t="s">
        <v>32</v>
      </c>
      <c r="O2699" t="s">
        <v>33</v>
      </c>
      <c r="P2699">
        <v>25.148</v>
      </c>
      <c r="Q2699">
        <v>337061.1312</v>
      </c>
      <c r="R2699">
        <v>3064923.1801</v>
      </c>
      <c r="S2699">
        <v>337039.28580000001</v>
      </c>
      <c r="T2699">
        <v>3064935.6379999998</v>
      </c>
      <c r="U2699">
        <v>2.5148E-2</v>
      </c>
    </row>
    <row r="2700" spans="1:21" x14ac:dyDescent="0.25">
      <c r="A2700">
        <v>2698</v>
      </c>
      <c r="B2700" t="s">
        <v>24</v>
      </c>
      <c r="C2700" t="s">
        <v>62</v>
      </c>
      <c r="D2700" t="s">
        <v>63</v>
      </c>
      <c r="E2700">
        <v>11</v>
      </c>
      <c r="F2700" t="s">
        <v>37</v>
      </c>
      <c r="G2700">
        <v>100</v>
      </c>
      <c r="H2700" t="s">
        <v>27</v>
      </c>
      <c r="I2700" t="s">
        <v>38</v>
      </c>
      <c r="J2700" t="s">
        <v>59</v>
      </c>
      <c r="K2700" t="s">
        <v>30</v>
      </c>
      <c r="L2700" t="s">
        <v>31</v>
      </c>
      <c r="M2700">
        <v>3</v>
      </c>
      <c r="N2700" t="s">
        <v>32</v>
      </c>
      <c r="O2700" t="s">
        <v>33</v>
      </c>
      <c r="P2700">
        <v>19.640499999999999</v>
      </c>
      <c r="Q2700">
        <v>337039.28580000001</v>
      </c>
      <c r="R2700">
        <v>3064935.6379999998</v>
      </c>
      <c r="S2700">
        <v>337034.03649999999</v>
      </c>
      <c r="T2700">
        <v>3064954.5639999998</v>
      </c>
      <c r="U2700">
        <v>1.9640000000000001E-2</v>
      </c>
    </row>
    <row r="2701" spans="1:21" x14ac:dyDescent="0.25">
      <c r="A2701">
        <v>2699</v>
      </c>
      <c r="B2701" t="s">
        <v>24</v>
      </c>
      <c r="C2701" t="s">
        <v>62</v>
      </c>
      <c r="D2701" t="s">
        <v>63</v>
      </c>
      <c r="E2701">
        <v>11</v>
      </c>
      <c r="F2701" t="s">
        <v>37</v>
      </c>
      <c r="G2701">
        <v>100</v>
      </c>
      <c r="H2701" t="s">
        <v>27</v>
      </c>
      <c r="I2701" t="s">
        <v>38</v>
      </c>
      <c r="J2701" t="s">
        <v>59</v>
      </c>
      <c r="K2701" t="s">
        <v>30</v>
      </c>
      <c r="L2701" t="s">
        <v>31</v>
      </c>
      <c r="M2701">
        <v>3</v>
      </c>
      <c r="N2701" t="s">
        <v>32</v>
      </c>
      <c r="O2701" t="s">
        <v>33</v>
      </c>
      <c r="P2701">
        <v>75.128200000000007</v>
      </c>
      <c r="Q2701">
        <v>337034.03649999999</v>
      </c>
      <c r="R2701">
        <v>3064954.5639999998</v>
      </c>
      <c r="S2701">
        <v>336963.45270000002</v>
      </c>
      <c r="T2701">
        <v>3064980.2968000001</v>
      </c>
      <c r="U2701">
        <v>7.5128E-2</v>
      </c>
    </row>
    <row r="2702" spans="1:21" x14ac:dyDescent="0.25">
      <c r="A2702">
        <v>2700</v>
      </c>
      <c r="B2702" t="s">
        <v>24</v>
      </c>
      <c r="C2702" t="s">
        <v>62</v>
      </c>
      <c r="D2702" t="s">
        <v>63</v>
      </c>
      <c r="E2702">
        <v>11</v>
      </c>
      <c r="F2702" t="s">
        <v>37</v>
      </c>
      <c r="G2702">
        <v>100</v>
      </c>
      <c r="H2702" t="s">
        <v>27</v>
      </c>
      <c r="I2702" t="s">
        <v>38</v>
      </c>
      <c r="J2702" t="s">
        <v>59</v>
      </c>
      <c r="K2702" t="s">
        <v>30</v>
      </c>
      <c r="L2702" t="s">
        <v>31</v>
      </c>
      <c r="M2702">
        <v>3</v>
      </c>
      <c r="N2702" t="s">
        <v>32</v>
      </c>
      <c r="O2702" t="s">
        <v>33</v>
      </c>
      <c r="P2702">
        <v>27.730799999999999</v>
      </c>
      <c r="Q2702">
        <v>336963.45270000002</v>
      </c>
      <c r="R2702">
        <v>3064980.2968000001</v>
      </c>
      <c r="S2702">
        <v>336985.08639999997</v>
      </c>
      <c r="T2702">
        <v>3064997.6455999999</v>
      </c>
      <c r="U2702">
        <v>2.7730999999999999E-2</v>
      </c>
    </row>
    <row r="2703" spans="1:21" x14ac:dyDescent="0.25">
      <c r="A2703">
        <v>2701</v>
      </c>
      <c r="B2703" t="s">
        <v>24</v>
      </c>
      <c r="C2703" t="s">
        <v>62</v>
      </c>
      <c r="D2703" t="s">
        <v>63</v>
      </c>
      <c r="E2703">
        <v>11</v>
      </c>
      <c r="F2703" t="s">
        <v>37</v>
      </c>
      <c r="G2703">
        <v>100</v>
      </c>
      <c r="H2703" t="s">
        <v>27</v>
      </c>
      <c r="I2703" t="s">
        <v>38</v>
      </c>
      <c r="J2703" t="s">
        <v>59</v>
      </c>
      <c r="K2703" t="s">
        <v>30</v>
      </c>
      <c r="L2703" t="s">
        <v>31</v>
      </c>
      <c r="M2703">
        <v>3</v>
      </c>
      <c r="N2703" t="s">
        <v>32</v>
      </c>
      <c r="O2703" t="s">
        <v>33</v>
      </c>
      <c r="P2703">
        <v>40.5092</v>
      </c>
      <c r="Q2703">
        <v>336985.08639999997</v>
      </c>
      <c r="R2703">
        <v>3064997.6455999999</v>
      </c>
      <c r="S2703">
        <v>337022.5906</v>
      </c>
      <c r="T2703">
        <v>3065012.9567</v>
      </c>
      <c r="U2703">
        <v>4.0509000000000003E-2</v>
      </c>
    </row>
    <row r="2704" spans="1:21" x14ac:dyDescent="0.25">
      <c r="A2704">
        <v>2702</v>
      </c>
      <c r="B2704" t="s">
        <v>24</v>
      </c>
      <c r="C2704" t="s">
        <v>62</v>
      </c>
      <c r="D2704" t="s">
        <v>63</v>
      </c>
      <c r="E2704">
        <v>11</v>
      </c>
      <c r="F2704" t="s">
        <v>37</v>
      </c>
      <c r="G2704">
        <v>100</v>
      </c>
      <c r="H2704" t="s">
        <v>27</v>
      </c>
      <c r="I2704" t="s">
        <v>38</v>
      </c>
      <c r="J2704" t="s">
        <v>59</v>
      </c>
      <c r="K2704" t="s">
        <v>30</v>
      </c>
      <c r="L2704" t="s">
        <v>31</v>
      </c>
      <c r="M2704">
        <v>3</v>
      </c>
      <c r="N2704" t="s">
        <v>32</v>
      </c>
      <c r="O2704" t="s">
        <v>33</v>
      </c>
      <c r="P2704">
        <v>36.093299999999999</v>
      </c>
      <c r="Q2704">
        <v>336963.45270000002</v>
      </c>
      <c r="R2704">
        <v>3064980.2968000001</v>
      </c>
      <c r="S2704">
        <v>336927.3995</v>
      </c>
      <c r="T2704">
        <v>3064981.9970999998</v>
      </c>
      <c r="U2704">
        <v>3.6093E-2</v>
      </c>
    </row>
    <row r="2705" spans="1:21" x14ac:dyDescent="0.25">
      <c r="A2705">
        <v>2703</v>
      </c>
      <c r="B2705" t="s">
        <v>24</v>
      </c>
      <c r="C2705" t="s">
        <v>62</v>
      </c>
      <c r="D2705" t="s">
        <v>63</v>
      </c>
      <c r="E2705">
        <v>11</v>
      </c>
      <c r="F2705" t="s">
        <v>37</v>
      </c>
      <c r="G2705">
        <v>100</v>
      </c>
      <c r="H2705" t="s">
        <v>27</v>
      </c>
      <c r="I2705" t="s">
        <v>38</v>
      </c>
      <c r="J2705" t="s">
        <v>59</v>
      </c>
      <c r="K2705" t="s">
        <v>30</v>
      </c>
      <c r="L2705" t="s">
        <v>31</v>
      </c>
      <c r="M2705">
        <v>3</v>
      </c>
      <c r="N2705" t="s">
        <v>32</v>
      </c>
      <c r="O2705" t="s">
        <v>33</v>
      </c>
      <c r="P2705">
        <v>33.977200000000003</v>
      </c>
      <c r="Q2705">
        <v>336927.3995</v>
      </c>
      <c r="R2705">
        <v>3064981.9970999998</v>
      </c>
      <c r="S2705">
        <v>336893.84080000001</v>
      </c>
      <c r="T2705">
        <v>3064987.3135000002</v>
      </c>
      <c r="U2705">
        <v>3.3977E-2</v>
      </c>
    </row>
    <row r="2706" spans="1:21" x14ac:dyDescent="0.25">
      <c r="A2706">
        <v>2704</v>
      </c>
      <c r="B2706" t="s">
        <v>24</v>
      </c>
      <c r="C2706" t="s">
        <v>62</v>
      </c>
      <c r="D2706" t="s">
        <v>63</v>
      </c>
      <c r="E2706">
        <v>11</v>
      </c>
      <c r="F2706" t="s">
        <v>37</v>
      </c>
      <c r="G2706">
        <v>100</v>
      </c>
      <c r="H2706" t="s">
        <v>27</v>
      </c>
      <c r="I2706" t="s">
        <v>38</v>
      </c>
      <c r="J2706" t="s">
        <v>59</v>
      </c>
      <c r="K2706" t="s">
        <v>30</v>
      </c>
      <c r="L2706" t="s">
        <v>31</v>
      </c>
      <c r="M2706">
        <v>3</v>
      </c>
      <c r="N2706" t="s">
        <v>32</v>
      </c>
      <c r="O2706" t="s">
        <v>33</v>
      </c>
      <c r="P2706">
        <v>10.116099999999999</v>
      </c>
      <c r="Q2706">
        <v>336893.84080000001</v>
      </c>
      <c r="R2706">
        <v>3064987.3135000002</v>
      </c>
      <c r="S2706">
        <v>336883.89358999999</v>
      </c>
      <c r="T2706">
        <v>3064985.4729599999</v>
      </c>
      <c r="U2706">
        <v>1.0116E-2</v>
      </c>
    </row>
    <row r="2707" spans="1:21" x14ac:dyDescent="0.25">
      <c r="A2707">
        <v>2705</v>
      </c>
      <c r="B2707" t="s">
        <v>24</v>
      </c>
      <c r="C2707" t="s">
        <v>62</v>
      </c>
      <c r="D2707" t="s">
        <v>63</v>
      </c>
      <c r="E2707">
        <v>11</v>
      </c>
      <c r="F2707" t="s">
        <v>37</v>
      </c>
      <c r="G2707">
        <v>100</v>
      </c>
      <c r="H2707" t="s">
        <v>27</v>
      </c>
      <c r="I2707" t="s">
        <v>38</v>
      </c>
      <c r="J2707" t="s">
        <v>59</v>
      </c>
      <c r="K2707" t="s">
        <v>30</v>
      </c>
      <c r="L2707" t="s">
        <v>31</v>
      </c>
      <c r="M2707">
        <v>3</v>
      </c>
      <c r="N2707" t="s">
        <v>32</v>
      </c>
      <c r="O2707" t="s">
        <v>33</v>
      </c>
      <c r="P2707">
        <v>5.8347100000000003</v>
      </c>
      <c r="Q2707">
        <v>336883.89358999999</v>
      </c>
      <c r="R2707">
        <v>3064985.4729599999</v>
      </c>
      <c r="S2707">
        <v>336878.15626800002</v>
      </c>
      <c r="T2707">
        <v>3064984.4113799999</v>
      </c>
      <c r="U2707">
        <v>5.8349999999999999E-3</v>
      </c>
    </row>
    <row r="2708" spans="1:21" x14ac:dyDescent="0.25">
      <c r="A2708">
        <v>2706</v>
      </c>
      <c r="B2708" t="s">
        <v>24</v>
      </c>
      <c r="C2708" t="s">
        <v>62</v>
      </c>
      <c r="D2708" t="s">
        <v>63</v>
      </c>
      <c r="E2708">
        <v>11</v>
      </c>
      <c r="F2708" t="s">
        <v>37</v>
      </c>
      <c r="G2708">
        <v>100</v>
      </c>
      <c r="H2708" t="s">
        <v>27</v>
      </c>
      <c r="I2708" t="s">
        <v>38</v>
      </c>
      <c r="J2708" t="s">
        <v>59</v>
      </c>
      <c r="K2708" t="s">
        <v>30</v>
      </c>
      <c r="L2708" t="s">
        <v>31</v>
      </c>
      <c r="M2708">
        <v>3</v>
      </c>
      <c r="N2708" t="s">
        <v>32</v>
      </c>
      <c r="O2708" t="s">
        <v>33</v>
      </c>
      <c r="P2708">
        <v>0.46298800000000001</v>
      </c>
      <c r="Q2708">
        <v>336878.15626800002</v>
      </c>
      <c r="R2708">
        <v>3064984.4113799999</v>
      </c>
      <c r="S2708">
        <v>336877.701007</v>
      </c>
      <c r="T2708">
        <v>3064984.3271499998</v>
      </c>
      <c r="U2708">
        <v>4.6299999999999998E-4</v>
      </c>
    </row>
    <row r="2709" spans="1:21" x14ac:dyDescent="0.25">
      <c r="A2709">
        <v>2707</v>
      </c>
      <c r="B2709" t="s">
        <v>24</v>
      </c>
      <c r="C2709" t="s">
        <v>62</v>
      </c>
      <c r="D2709" t="s">
        <v>63</v>
      </c>
      <c r="E2709">
        <v>11</v>
      </c>
      <c r="F2709" t="s">
        <v>37</v>
      </c>
      <c r="G2709">
        <v>100</v>
      </c>
      <c r="H2709" t="s">
        <v>27</v>
      </c>
      <c r="I2709" t="s">
        <v>38</v>
      </c>
      <c r="J2709" t="s">
        <v>59</v>
      </c>
      <c r="K2709" t="s">
        <v>30</v>
      </c>
      <c r="L2709" t="s">
        <v>31</v>
      </c>
      <c r="M2709">
        <v>3</v>
      </c>
      <c r="N2709" t="s">
        <v>32</v>
      </c>
      <c r="O2709" t="s">
        <v>33</v>
      </c>
      <c r="P2709">
        <v>5.4047200000000002</v>
      </c>
      <c r="Q2709">
        <v>336877.701007</v>
      </c>
      <c r="R2709">
        <v>3064984.3271499998</v>
      </c>
      <c r="S2709">
        <v>336872.38650000002</v>
      </c>
      <c r="T2709">
        <v>3064983.3437999999</v>
      </c>
      <c r="U2709">
        <v>5.4050000000000001E-3</v>
      </c>
    </row>
    <row r="2710" spans="1:21" x14ac:dyDescent="0.25">
      <c r="A2710">
        <v>2708</v>
      </c>
      <c r="B2710" t="s">
        <v>24</v>
      </c>
      <c r="C2710" t="s">
        <v>62</v>
      </c>
      <c r="D2710" t="s">
        <v>63</v>
      </c>
      <c r="E2710">
        <v>11</v>
      </c>
      <c r="F2710" t="s">
        <v>37</v>
      </c>
      <c r="G2710">
        <v>100</v>
      </c>
      <c r="H2710" t="s">
        <v>27</v>
      </c>
      <c r="I2710" t="s">
        <v>38</v>
      </c>
      <c r="J2710" t="s">
        <v>59</v>
      </c>
      <c r="K2710" t="s">
        <v>30</v>
      </c>
      <c r="L2710" t="s">
        <v>31</v>
      </c>
      <c r="M2710">
        <v>3</v>
      </c>
      <c r="N2710" t="s">
        <v>32</v>
      </c>
      <c r="O2710" t="s">
        <v>33</v>
      </c>
      <c r="P2710">
        <v>2.7895500000000002</v>
      </c>
      <c r="Q2710">
        <v>336872.38650000002</v>
      </c>
      <c r="R2710">
        <v>3064983.3437999999</v>
      </c>
      <c r="S2710">
        <v>336869.6213</v>
      </c>
      <c r="T2710">
        <v>3064983.7116</v>
      </c>
      <c r="U2710">
        <v>2.7899999999999999E-3</v>
      </c>
    </row>
    <row r="2711" spans="1:21" x14ac:dyDescent="0.25">
      <c r="A2711">
        <v>2709</v>
      </c>
      <c r="B2711" t="s">
        <v>24</v>
      </c>
      <c r="C2711" t="s">
        <v>62</v>
      </c>
      <c r="D2711" t="s">
        <v>63</v>
      </c>
      <c r="E2711">
        <v>11</v>
      </c>
      <c r="F2711" t="s">
        <v>37</v>
      </c>
      <c r="G2711">
        <v>100</v>
      </c>
      <c r="H2711" t="s">
        <v>27</v>
      </c>
      <c r="I2711" t="s">
        <v>38</v>
      </c>
      <c r="J2711" t="s">
        <v>59</v>
      </c>
      <c r="K2711" t="s">
        <v>30</v>
      </c>
      <c r="L2711" t="s">
        <v>31</v>
      </c>
      <c r="M2711">
        <v>3</v>
      </c>
      <c r="N2711" t="s">
        <v>32</v>
      </c>
      <c r="O2711" t="s">
        <v>33</v>
      </c>
      <c r="P2711">
        <v>27.997499999999999</v>
      </c>
      <c r="Q2711">
        <v>336869.6213</v>
      </c>
      <c r="R2711">
        <v>3064983.7116</v>
      </c>
      <c r="S2711">
        <v>336841.86820000003</v>
      </c>
      <c r="T2711">
        <v>3064987.4029999999</v>
      </c>
      <c r="U2711">
        <v>2.7997999999999999E-2</v>
      </c>
    </row>
    <row r="2712" spans="1:21" x14ac:dyDescent="0.25">
      <c r="A2712">
        <v>2710</v>
      </c>
      <c r="B2712" t="s">
        <v>24</v>
      </c>
      <c r="C2712" t="s">
        <v>62</v>
      </c>
      <c r="D2712" t="s">
        <v>63</v>
      </c>
      <c r="E2712">
        <v>11</v>
      </c>
      <c r="F2712" t="s">
        <v>37</v>
      </c>
      <c r="G2712">
        <v>100</v>
      </c>
      <c r="H2712" t="s">
        <v>27</v>
      </c>
      <c r="I2712" t="s">
        <v>38</v>
      </c>
      <c r="J2712" t="s">
        <v>59</v>
      </c>
      <c r="K2712" t="s">
        <v>30</v>
      </c>
      <c r="L2712" t="s">
        <v>31</v>
      </c>
      <c r="M2712">
        <v>3</v>
      </c>
      <c r="N2712" t="s">
        <v>32</v>
      </c>
      <c r="O2712" t="s">
        <v>33</v>
      </c>
      <c r="P2712">
        <v>21.659099999999999</v>
      </c>
      <c r="Q2712">
        <v>336841.86820000003</v>
      </c>
      <c r="R2712">
        <v>3064987.4029999999</v>
      </c>
      <c r="S2712">
        <v>336821.16409999999</v>
      </c>
      <c r="T2712">
        <v>3064993.7634999999</v>
      </c>
      <c r="U2712">
        <v>2.1659000000000001E-2</v>
      </c>
    </row>
    <row r="2713" spans="1:21" x14ac:dyDescent="0.25">
      <c r="A2713">
        <v>2711</v>
      </c>
      <c r="B2713" t="s">
        <v>24</v>
      </c>
      <c r="C2713" t="s">
        <v>62</v>
      </c>
      <c r="D2713" t="s">
        <v>63</v>
      </c>
      <c r="E2713">
        <v>11</v>
      </c>
      <c r="F2713" t="s">
        <v>37</v>
      </c>
      <c r="G2713">
        <v>100</v>
      </c>
      <c r="H2713" t="s">
        <v>27</v>
      </c>
      <c r="I2713" t="s">
        <v>38</v>
      </c>
      <c r="J2713" t="s">
        <v>59</v>
      </c>
      <c r="K2713" t="s">
        <v>30</v>
      </c>
      <c r="L2713" t="s">
        <v>31</v>
      </c>
      <c r="M2713">
        <v>3</v>
      </c>
      <c r="N2713" t="s">
        <v>32</v>
      </c>
      <c r="O2713" t="s">
        <v>33</v>
      </c>
      <c r="P2713">
        <v>32.253500000000003</v>
      </c>
      <c r="Q2713">
        <v>336821.16409999999</v>
      </c>
      <c r="R2713">
        <v>3064993.7634999999</v>
      </c>
      <c r="S2713">
        <v>336791.99920000002</v>
      </c>
      <c r="T2713">
        <v>3065007.5366000002</v>
      </c>
      <c r="U2713">
        <v>3.2253999999999998E-2</v>
      </c>
    </row>
    <row r="2714" spans="1:21" x14ac:dyDescent="0.25">
      <c r="A2714">
        <v>2712</v>
      </c>
      <c r="B2714" t="s">
        <v>24</v>
      </c>
      <c r="C2714" t="s">
        <v>62</v>
      </c>
      <c r="D2714" t="s">
        <v>63</v>
      </c>
      <c r="E2714">
        <v>11</v>
      </c>
      <c r="F2714" t="s">
        <v>37</v>
      </c>
      <c r="G2714">
        <v>100</v>
      </c>
      <c r="H2714" t="s">
        <v>27</v>
      </c>
      <c r="I2714" t="s">
        <v>38</v>
      </c>
      <c r="J2714" t="s">
        <v>59</v>
      </c>
      <c r="K2714" t="s">
        <v>30</v>
      </c>
      <c r="L2714" t="s">
        <v>31</v>
      </c>
      <c r="M2714">
        <v>3</v>
      </c>
      <c r="N2714" t="s">
        <v>32</v>
      </c>
      <c r="O2714" t="s">
        <v>33</v>
      </c>
      <c r="P2714">
        <v>30.3047</v>
      </c>
      <c r="Q2714">
        <v>336791.99920000002</v>
      </c>
      <c r="R2714">
        <v>3065007.5366000002</v>
      </c>
      <c r="S2714">
        <v>336767.16269999999</v>
      </c>
      <c r="T2714">
        <v>3065024.9010000001</v>
      </c>
      <c r="U2714">
        <v>3.0304999999999999E-2</v>
      </c>
    </row>
    <row r="2715" spans="1:21" x14ac:dyDescent="0.25">
      <c r="A2715">
        <v>2713</v>
      </c>
      <c r="B2715" t="s">
        <v>24</v>
      </c>
      <c r="C2715" t="s">
        <v>62</v>
      </c>
      <c r="D2715" t="s">
        <v>63</v>
      </c>
      <c r="E2715">
        <v>11</v>
      </c>
      <c r="F2715" t="s">
        <v>37</v>
      </c>
      <c r="G2715">
        <v>100</v>
      </c>
      <c r="H2715" t="s">
        <v>27</v>
      </c>
      <c r="I2715" t="s">
        <v>38</v>
      </c>
      <c r="J2715" t="s">
        <v>59</v>
      </c>
      <c r="K2715" t="s">
        <v>30</v>
      </c>
      <c r="L2715" t="s">
        <v>31</v>
      </c>
      <c r="M2715">
        <v>3</v>
      </c>
      <c r="N2715" t="s">
        <v>32</v>
      </c>
      <c r="O2715" t="s">
        <v>33</v>
      </c>
      <c r="P2715">
        <v>27.261700000000001</v>
      </c>
      <c r="Q2715">
        <v>336767.16269999999</v>
      </c>
      <c r="R2715">
        <v>3065024.9010000001</v>
      </c>
      <c r="S2715">
        <v>336746.614</v>
      </c>
      <c r="T2715">
        <v>3065042.8160999999</v>
      </c>
      <c r="U2715">
        <v>2.7262000000000002E-2</v>
      </c>
    </row>
    <row r="2716" spans="1:21" x14ac:dyDescent="0.25">
      <c r="A2716">
        <v>2714</v>
      </c>
      <c r="B2716" t="s">
        <v>24</v>
      </c>
      <c r="C2716" t="s">
        <v>62</v>
      </c>
      <c r="D2716" t="s">
        <v>63</v>
      </c>
      <c r="E2716">
        <v>11</v>
      </c>
      <c r="F2716" t="s">
        <v>37</v>
      </c>
      <c r="G2716">
        <v>100</v>
      </c>
      <c r="H2716" t="s">
        <v>27</v>
      </c>
      <c r="I2716" t="s">
        <v>38</v>
      </c>
      <c r="J2716" t="s">
        <v>59</v>
      </c>
      <c r="K2716" t="s">
        <v>30</v>
      </c>
      <c r="L2716" t="s">
        <v>31</v>
      </c>
      <c r="M2716">
        <v>3</v>
      </c>
      <c r="N2716" t="s">
        <v>32</v>
      </c>
      <c r="O2716" t="s">
        <v>33</v>
      </c>
      <c r="P2716">
        <v>27.014099999999999</v>
      </c>
      <c r="Q2716">
        <v>336746.614</v>
      </c>
      <c r="R2716">
        <v>3065042.8160999999</v>
      </c>
      <c r="S2716">
        <v>336725.74939999997</v>
      </c>
      <c r="T2716">
        <v>3065059.9750999999</v>
      </c>
      <c r="U2716">
        <v>2.7014E-2</v>
      </c>
    </row>
    <row r="2717" spans="1:21" x14ac:dyDescent="0.25">
      <c r="A2717">
        <v>2715</v>
      </c>
      <c r="B2717" t="s">
        <v>24</v>
      </c>
      <c r="C2717" t="s">
        <v>62</v>
      </c>
      <c r="D2717" t="s">
        <v>63</v>
      </c>
      <c r="E2717">
        <v>11</v>
      </c>
      <c r="F2717" t="s">
        <v>37</v>
      </c>
      <c r="G2717">
        <v>100</v>
      </c>
      <c r="H2717" t="s">
        <v>27</v>
      </c>
      <c r="I2717" t="s">
        <v>38</v>
      </c>
      <c r="J2717" t="s">
        <v>59</v>
      </c>
      <c r="K2717" t="s">
        <v>30</v>
      </c>
      <c r="L2717" t="s">
        <v>31</v>
      </c>
      <c r="M2717">
        <v>3</v>
      </c>
      <c r="N2717" t="s">
        <v>32</v>
      </c>
      <c r="O2717" t="s">
        <v>33</v>
      </c>
      <c r="P2717">
        <v>22.520800000000001</v>
      </c>
      <c r="Q2717">
        <v>336725.74939999997</v>
      </c>
      <c r="R2717">
        <v>3065059.9750999999</v>
      </c>
      <c r="S2717">
        <v>336706.96120000002</v>
      </c>
      <c r="T2717">
        <v>3065072.3923999998</v>
      </c>
      <c r="U2717">
        <v>2.2520999999999999E-2</v>
      </c>
    </row>
    <row r="2718" spans="1:21" x14ac:dyDescent="0.25">
      <c r="A2718">
        <v>2716</v>
      </c>
      <c r="B2718" t="s">
        <v>24</v>
      </c>
      <c r="C2718" t="s">
        <v>62</v>
      </c>
      <c r="D2718" t="s">
        <v>63</v>
      </c>
      <c r="E2718">
        <v>11</v>
      </c>
      <c r="F2718" t="s">
        <v>37</v>
      </c>
      <c r="G2718">
        <v>100</v>
      </c>
      <c r="H2718" t="s">
        <v>27</v>
      </c>
      <c r="I2718" t="s">
        <v>38</v>
      </c>
      <c r="J2718" t="s">
        <v>59</v>
      </c>
      <c r="K2718" t="s">
        <v>30</v>
      </c>
      <c r="L2718" t="s">
        <v>31</v>
      </c>
      <c r="M2718">
        <v>3</v>
      </c>
      <c r="N2718" t="s">
        <v>32</v>
      </c>
      <c r="O2718" t="s">
        <v>33</v>
      </c>
      <c r="P2718">
        <v>19.973400000000002</v>
      </c>
      <c r="Q2718">
        <v>336706.96120000002</v>
      </c>
      <c r="R2718">
        <v>3065072.3923999998</v>
      </c>
      <c r="S2718">
        <v>336688.72720000002</v>
      </c>
      <c r="T2718">
        <v>3065080.5446000001</v>
      </c>
      <c r="U2718">
        <v>1.9973000000000001E-2</v>
      </c>
    </row>
    <row r="2719" spans="1:21" x14ac:dyDescent="0.25">
      <c r="A2719">
        <v>2717</v>
      </c>
      <c r="B2719" t="s">
        <v>24</v>
      </c>
      <c r="C2719" t="s">
        <v>62</v>
      </c>
      <c r="D2719" t="s">
        <v>63</v>
      </c>
      <c r="E2719">
        <v>11</v>
      </c>
      <c r="F2719" t="s">
        <v>37</v>
      </c>
      <c r="G2719">
        <v>100</v>
      </c>
      <c r="H2719" t="s">
        <v>27</v>
      </c>
      <c r="I2719" t="s">
        <v>38</v>
      </c>
      <c r="J2719" t="s">
        <v>59</v>
      </c>
      <c r="K2719" t="s">
        <v>30</v>
      </c>
      <c r="L2719" t="s">
        <v>31</v>
      </c>
      <c r="M2719">
        <v>3</v>
      </c>
      <c r="N2719" t="s">
        <v>32</v>
      </c>
      <c r="O2719" t="s">
        <v>33</v>
      </c>
      <c r="P2719">
        <v>26.4739</v>
      </c>
      <c r="Q2719">
        <v>336688.72720000002</v>
      </c>
      <c r="R2719">
        <v>3065080.5446000001</v>
      </c>
      <c r="S2719">
        <v>336663.77659999998</v>
      </c>
      <c r="T2719">
        <v>3065089.3953</v>
      </c>
      <c r="U2719">
        <v>2.6474000000000001E-2</v>
      </c>
    </row>
    <row r="2720" spans="1:21" x14ac:dyDescent="0.25">
      <c r="A2720">
        <v>2718</v>
      </c>
      <c r="B2720" t="s">
        <v>24</v>
      </c>
      <c r="C2720" t="s">
        <v>62</v>
      </c>
      <c r="D2720" t="s">
        <v>63</v>
      </c>
      <c r="E2720">
        <v>11</v>
      </c>
      <c r="F2720" t="s">
        <v>37</v>
      </c>
      <c r="G2720">
        <v>100</v>
      </c>
      <c r="H2720" t="s">
        <v>27</v>
      </c>
      <c r="I2720" t="s">
        <v>38</v>
      </c>
      <c r="J2720" t="s">
        <v>59</v>
      </c>
      <c r="K2720" t="s">
        <v>30</v>
      </c>
      <c r="L2720" t="s">
        <v>31</v>
      </c>
      <c r="M2720">
        <v>3</v>
      </c>
      <c r="N2720" t="s">
        <v>32</v>
      </c>
      <c r="O2720" t="s">
        <v>33</v>
      </c>
      <c r="P2720">
        <v>22.952400000000001</v>
      </c>
      <c r="Q2720">
        <v>336663.77659999998</v>
      </c>
      <c r="R2720">
        <v>3065089.3953</v>
      </c>
      <c r="S2720">
        <v>336643.12180000002</v>
      </c>
      <c r="T2720">
        <v>3065099.4048000001</v>
      </c>
      <c r="U2720">
        <v>2.2952E-2</v>
      </c>
    </row>
    <row r="2721" spans="1:21" x14ac:dyDescent="0.25">
      <c r="A2721">
        <v>2719</v>
      </c>
      <c r="B2721" t="s">
        <v>24</v>
      </c>
      <c r="C2721" t="s">
        <v>62</v>
      </c>
      <c r="D2721" t="s">
        <v>63</v>
      </c>
      <c r="E2721">
        <v>11</v>
      </c>
      <c r="F2721" t="s">
        <v>37</v>
      </c>
      <c r="G2721">
        <v>100</v>
      </c>
      <c r="H2721" t="s">
        <v>27</v>
      </c>
      <c r="I2721" t="s">
        <v>38</v>
      </c>
      <c r="J2721" t="s">
        <v>59</v>
      </c>
      <c r="K2721" t="s">
        <v>30</v>
      </c>
      <c r="L2721" t="s">
        <v>31</v>
      </c>
      <c r="M2721">
        <v>3</v>
      </c>
      <c r="N2721" t="s">
        <v>32</v>
      </c>
      <c r="O2721" t="s">
        <v>33</v>
      </c>
      <c r="P2721">
        <v>22.8127</v>
      </c>
      <c r="Q2721">
        <v>336643.12180000002</v>
      </c>
      <c r="R2721">
        <v>3065099.4048000001</v>
      </c>
      <c r="S2721">
        <v>336621.83120000002</v>
      </c>
      <c r="T2721">
        <v>3065107.5981999999</v>
      </c>
      <c r="U2721">
        <v>2.2813E-2</v>
      </c>
    </row>
    <row r="2722" spans="1:21" x14ac:dyDescent="0.25">
      <c r="A2722">
        <v>2720</v>
      </c>
      <c r="B2722" t="s">
        <v>24</v>
      </c>
      <c r="C2722" t="s">
        <v>62</v>
      </c>
      <c r="D2722" t="s">
        <v>63</v>
      </c>
      <c r="E2722">
        <v>11</v>
      </c>
      <c r="F2722" t="s">
        <v>37</v>
      </c>
      <c r="G2722">
        <v>100</v>
      </c>
      <c r="H2722" t="s">
        <v>27</v>
      </c>
      <c r="I2722" t="s">
        <v>38</v>
      </c>
      <c r="J2722" t="s">
        <v>59</v>
      </c>
      <c r="K2722" t="s">
        <v>30</v>
      </c>
      <c r="L2722" t="s">
        <v>31</v>
      </c>
      <c r="M2722">
        <v>3</v>
      </c>
      <c r="N2722" t="s">
        <v>32</v>
      </c>
      <c r="O2722" t="s">
        <v>33</v>
      </c>
      <c r="P2722">
        <v>20.777999999999999</v>
      </c>
      <c r="Q2722">
        <v>336621.83120000002</v>
      </c>
      <c r="R2722">
        <v>3065107.5981999999</v>
      </c>
      <c r="S2722">
        <v>336602.99410000001</v>
      </c>
      <c r="T2722">
        <v>3065116.3668</v>
      </c>
      <c r="U2722">
        <v>2.0778000000000001E-2</v>
      </c>
    </row>
    <row r="2723" spans="1:21" x14ac:dyDescent="0.25">
      <c r="A2723">
        <v>2721</v>
      </c>
      <c r="B2723" t="s">
        <v>24</v>
      </c>
      <c r="C2723" t="s">
        <v>62</v>
      </c>
      <c r="D2723" t="s">
        <v>63</v>
      </c>
      <c r="E2723">
        <v>11</v>
      </c>
      <c r="F2723" t="s">
        <v>37</v>
      </c>
      <c r="G2723">
        <v>100</v>
      </c>
      <c r="H2723" t="s">
        <v>27</v>
      </c>
      <c r="I2723" t="s">
        <v>38</v>
      </c>
      <c r="J2723" t="s">
        <v>59</v>
      </c>
      <c r="K2723" t="s">
        <v>30</v>
      </c>
      <c r="L2723" t="s">
        <v>31</v>
      </c>
      <c r="M2723">
        <v>3</v>
      </c>
      <c r="N2723" t="s">
        <v>32</v>
      </c>
      <c r="O2723" t="s">
        <v>33</v>
      </c>
      <c r="P2723">
        <v>23.0306</v>
      </c>
      <c r="Q2723">
        <v>336602.99410000001</v>
      </c>
      <c r="R2723">
        <v>3065116.3668</v>
      </c>
      <c r="S2723">
        <v>336581.71169999999</v>
      </c>
      <c r="T2723">
        <v>3065125.1683999998</v>
      </c>
      <c r="U2723">
        <v>2.3030999999999999E-2</v>
      </c>
    </row>
    <row r="2724" spans="1:21" x14ac:dyDescent="0.25">
      <c r="A2724">
        <v>2722</v>
      </c>
      <c r="B2724" t="s">
        <v>24</v>
      </c>
      <c r="C2724" t="s">
        <v>62</v>
      </c>
      <c r="D2724" t="s">
        <v>63</v>
      </c>
      <c r="E2724">
        <v>11</v>
      </c>
      <c r="F2724" t="s">
        <v>37</v>
      </c>
      <c r="G2724">
        <v>100</v>
      </c>
      <c r="H2724" t="s">
        <v>27</v>
      </c>
      <c r="I2724" t="s">
        <v>38</v>
      </c>
      <c r="J2724" t="s">
        <v>59</v>
      </c>
      <c r="K2724" t="s">
        <v>30</v>
      </c>
      <c r="L2724" t="s">
        <v>31</v>
      </c>
      <c r="M2724">
        <v>3</v>
      </c>
      <c r="N2724" t="s">
        <v>32</v>
      </c>
      <c r="O2724" t="s">
        <v>33</v>
      </c>
      <c r="P2724">
        <v>25.702100000000002</v>
      </c>
      <c r="Q2724">
        <v>336581.71169999999</v>
      </c>
      <c r="R2724">
        <v>3065125.1683999998</v>
      </c>
      <c r="S2724">
        <v>336557.36440000002</v>
      </c>
      <c r="T2724">
        <v>3065133.4029999999</v>
      </c>
      <c r="U2724">
        <v>2.5701999999999999E-2</v>
      </c>
    </row>
    <row r="2725" spans="1:21" x14ac:dyDescent="0.25">
      <c r="A2725">
        <v>2723</v>
      </c>
      <c r="B2725" t="s">
        <v>24</v>
      </c>
      <c r="C2725" t="s">
        <v>62</v>
      </c>
      <c r="D2725" t="s">
        <v>63</v>
      </c>
      <c r="E2725">
        <v>11</v>
      </c>
      <c r="F2725" t="s">
        <v>37</v>
      </c>
      <c r="G2725">
        <v>100</v>
      </c>
      <c r="H2725" t="s">
        <v>27</v>
      </c>
      <c r="I2725" t="s">
        <v>38</v>
      </c>
      <c r="J2725" t="s">
        <v>59</v>
      </c>
      <c r="K2725" t="s">
        <v>30</v>
      </c>
      <c r="L2725" t="s">
        <v>31</v>
      </c>
      <c r="M2725">
        <v>3</v>
      </c>
      <c r="N2725" t="s">
        <v>32</v>
      </c>
      <c r="O2725" t="s">
        <v>33</v>
      </c>
      <c r="P2725">
        <v>21.034500000000001</v>
      </c>
      <c r="Q2725">
        <v>336557.36440000002</v>
      </c>
      <c r="R2725">
        <v>3065133.4029999999</v>
      </c>
      <c r="S2725">
        <v>336538.5356</v>
      </c>
      <c r="T2725">
        <v>3065142.7798000001</v>
      </c>
      <c r="U2725">
        <v>2.1034000000000001E-2</v>
      </c>
    </row>
    <row r="2726" spans="1:21" x14ac:dyDescent="0.25">
      <c r="A2726">
        <v>2724</v>
      </c>
      <c r="B2726" t="s">
        <v>24</v>
      </c>
      <c r="C2726" t="s">
        <v>62</v>
      </c>
      <c r="D2726" t="s">
        <v>63</v>
      </c>
      <c r="E2726">
        <v>11</v>
      </c>
      <c r="F2726" t="s">
        <v>37</v>
      </c>
      <c r="G2726">
        <v>100</v>
      </c>
      <c r="H2726" t="s">
        <v>27</v>
      </c>
      <c r="I2726" t="s">
        <v>38</v>
      </c>
      <c r="J2726" t="s">
        <v>59</v>
      </c>
      <c r="K2726" t="s">
        <v>30</v>
      </c>
      <c r="L2726" t="s">
        <v>31</v>
      </c>
      <c r="M2726">
        <v>3</v>
      </c>
      <c r="N2726" t="s">
        <v>32</v>
      </c>
      <c r="O2726" t="s">
        <v>33</v>
      </c>
      <c r="P2726">
        <v>28.0733</v>
      </c>
      <c r="Q2726">
        <v>336538.5356</v>
      </c>
      <c r="R2726">
        <v>3065142.7798000001</v>
      </c>
      <c r="S2726">
        <v>336513.95429999998</v>
      </c>
      <c r="T2726">
        <v>3065156.3396999999</v>
      </c>
      <c r="U2726">
        <v>2.8073000000000001E-2</v>
      </c>
    </row>
    <row r="2727" spans="1:21" x14ac:dyDescent="0.25">
      <c r="A2727">
        <v>2725</v>
      </c>
      <c r="B2727" t="s">
        <v>24</v>
      </c>
      <c r="C2727" t="s">
        <v>62</v>
      </c>
      <c r="D2727" t="s">
        <v>63</v>
      </c>
      <c r="E2727">
        <v>11</v>
      </c>
      <c r="F2727" t="s">
        <v>37</v>
      </c>
      <c r="G2727">
        <v>100</v>
      </c>
      <c r="H2727" t="s">
        <v>27</v>
      </c>
      <c r="I2727" t="s">
        <v>38</v>
      </c>
      <c r="J2727" t="s">
        <v>59</v>
      </c>
      <c r="K2727" t="s">
        <v>30</v>
      </c>
      <c r="L2727" t="s">
        <v>31</v>
      </c>
      <c r="M2727">
        <v>3</v>
      </c>
      <c r="N2727" t="s">
        <v>32</v>
      </c>
      <c r="O2727" t="s">
        <v>33</v>
      </c>
      <c r="P2727">
        <v>27.4604</v>
      </c>
      <c r="Q2727">
        <v>336513.95429999998</v>
      </c>
      <c r="R2727">
        <v>3065156.3396999999</v>
      </c>
      <c r="S2727">
        <v>336488.40909999999</v>
      </c>
      <c r="T2727">
        <v>3065166.4153</v>
      </c>
      <c r="U2727">
        <v>2.7459999999999998E-2</v>
      </c>
    </row>
    <row r="2728" spans="1:21" x14ac:dyDescent="0.25">
      <c r="A2728">
        <v>2726</v>
      </c>
      <c r="B2728" t="s">
        <v>24</v>
      </c>
      <c r="C2728" t="s">
        <v>62</v>
      </c>
      <c r="D2728" t="s">
        <v>63</v>
      </c>
      <c r="E2728">
        <v>11</v>
      </c>
      <c r="F2728" t="s">
        <v>37</v>
      </c>
      <c r="G2728">
        <v>100</v>
      </c>
      <c r="H2728" t="s">
        <v>27</v>
      </c>
      <c r="I2728" t="s">
        <v>38</v>
      </c>
      <c r="J2728" t="s">
        <v>59</v>
      </c>
      <c r="K2728" t="s">
        <v>30</v>
      </c>
      <c r="L2728" t="s">
        <v>31</v>
      </c>
      <c r="M2728">
        <v>3</v>
      </c>
      <c r="N2728" t="s">
        <v>32</v>
      </c>
      <c r="O2728" t="s">
        <v>33</v>
      </c>
      <c r="P2728">
        <v>25.188500000000001</v>
      </c>
      <c r="Q2728">
        <v>336488.40909999999</v>
      </c>
      <c r="R2728">
        <v>3065166.4153</v>
      </c>
      <c r="S2728">
        <v>336465.30920000002</v>
      </c>
      <c r="T2728">
        <v>3065176.4578999998</v>
      </c>
      <c r="U2728">
        <v>2.5187999999999999E-2</v>
      </c>
    </row>
    <row r="2729" spans="1:21" x14ac:dyDescent="0.25">
      <c r="A2729">
        <v>2727</v>
      </c>
      <c r="B2729" t="s">
        <v>24</v>
      </c>
      <c r="C2729" t="s">
        <v>62</v>
      </c>
      <c r="D2729" t="s">
        <v>63</v>
      </c>
      <c r="E2729">
        <v>11</v>
      </c>
      <c r="F2729" t="s">
        <v>37</v>
      </c>
      <c r="G2729">
        <v>100</v>
      </c>
      <c r="H2729" t="s">
        <v>27</v>
      </c>
      <c r="I2729" t="s">
        <v>38</v>
      </c>
      <c r="J2729" t="s">
        <v>59</v>
      </c>
      <c r="K2729" t="s">
        <v>30</v>
      </c>
      <c r="L2729" t="s">
        <v>31</v>
      </c>
      <c r="M2729">
        <v>3</v>
      </c>
      <c r="N2729" t="s">
        <v>32</v>
      </c>
      <c r="O2729" t="s">
        <v>33</v>
      </c>
      <c r="P2729">
        <v>27.4605</v>
      </c>
      <c r="Q2729">
        <v>336465.30920000002</v>
      </c>
      <c r="R2729">
        <v>3065176.4578999998</v>
      </c>
      <c r="S2729">
        <v>336439.76400000002</v>
      </c>
      <c r="T2729">
        <v>3065186.5336000002</v>
      </c>
      <c r="U2729">
        <v>2.7459999999999998E-2</v>
      </c>
    </row>
    <row r="2730" spans="1:21" x14ac:dyDescent="0.25">
      <c r="A2730">
        <v>2728</v>
      </c>
      <c r="B2730" t="s">
        <v>24</v>
      </c>
      <c r="C2730" t="s">
        <v>62</v>
      </c>
      <c r="D2730" t="s">
        <v>63</v>
      </c>
      <c r="E2730">
        <v>11</v>
      </c>
      <c r="F2730" t="s">
        <v>37</v>
      </c>
      <c r="G2730">
        <v>100</v>
      </c>
      <c r="H2730" t="s">
        <v>27</v>
      </c>
      <c r="I2730" t="s">
        <v>38</v>
      </c>
      <c r="J2730" t="s">
        <v>59</v>
      </c>
      <c r="K2730" t="s">
        <v>30</v>
      </c>
      <c r="L2730" t="s">
        <v>31</v>
      </c>
      <c r="M2730">
        <v>3</v>
      </c>
      <c r="N2730" t="s">
        <v>32</v>
      </c>
      <c r="O2730" t="s">
        <v>33</v>
      </c>
      <c r="P2730">
        <v>23.825900000000001</v>
      </c>
      <c r="Q2730">
        <v>336439.76400000002</v>
      </c>
      <c r="R2730">
        <v>3065186.5336000002</v>
      </c>
      <c r="S2730">
        <v>336417.8786</v>
      </c>
      <c r="T2730">
        <v>3065195.9517000001</v>
      </c>
      <c r="U2730">
        <v>2.3826E-2</v>
      </c>
    </row>
    <row r="2731" spans="1:21" x14ac:dyDescent="0.25">
      <c r="A2731">
        <v>2729</v>
      </c>
      <c r="B2731" t="s">
        <v>24</v>
      </c>
      <c r="C2731" t="s">
        <v>62</v>
      </c>
      <c r="D2731" t="s">
        <v>63</v>
      </c>
      <c r="E2731">
        <v>11</v>
      </c>
      <c r="F2731" t="s">
        <v>37</v>
      </c>
      <c r="G2731">
        <v>100</v>
      </c>
      <c r="H2731" t="s">
        <v>27</v>
      </c>
      <c r="I2731" t="s">
        <v>38</v>
      </c>
      <c r="J2731" t="s">
        <v>59</v>
      </c>
      <c r="K2731" t="s">
        <v>30</v>
      </c>
      <c r="L2731" t="s">
        <v>31</v>
      </c>
      <c r="M2731">
        <v>3</v>
      </c>
      <c r="N2731" t="s">
        <v>32</v>
      </c>
      <c r="O2731" t="s">
        <v>33</v>
      </c>
      <c r="P2731">
        <v>22.952200000000001</v>
      </c>
      <c r="Q2731">
        <v>336417.8786</v>
      </c>
      <c r="R2731">
        <v>3065195.9517000001</v>
      </c>
      <c r="S2731">
        <v>336397.2242</v>
      </c>
      <c r="T2731">
        <v>3065205.9616</v>
      </c>
      <c r="U2731">
        <v>2.2952E-2</v>
      </c>
    </row>
    <row r="2732" spans="1:21" x14ac:dyDescent="0.25">
      <c r="A2732">
        <v>2730</v>
      </c>
      <c r="B2732" t="s">
        <v>24</v>
      </c>
      <c r="C2732" t="s">
        <v>62</v>
      </c>
      <c r="D2732" t="s">
        <v>63</v>
      </c>
      <c r="E2732">
        <v>11</v>
      </c>
      <c r="F2732" t="s">
        <v>37</v>
      </c>
      <c r="G2732">
        <v>100</v>
      </c>
      <c r="H2732" t="s">
        <v>27</v>
      </c>
      <c r="I2732" t="s">
        <v>38</v>
      </c>
      <c r="J2732" t="s">
        <v>59</v>
      </c>
      <c r="K2732" t="s">
        <v>30</v>
      </c>
      <c r="L2732" t="s">
        <v>31</v>
      </c>
      <c r="M2732">
        <v>3</v>
      </c>
      <c r="N2732" t="s">
        <v>32</v>
      </c>
      <c r="O2732" t="s">
        <v>33</v>
      </c>
      <c r="P2732">
        <v>24.0364</v>
      </c>
      <c r="Q2732">
        <v>336397.2242</v>
      </c>
      <c r="R2732">
        <v>3065205.9616</v>
      </c>
      <c r="S2732">
        <v>336375.97480000003</v>
      </c>
      <c r="T2732">
        <v>3065217.196</v>
      </c>
      <c r="U2732">
        <v>2.4035999999999998E-2</v>
      </c>
    </row>
    <row r="2733" spans="1:21" x14ac:dyDescent="0.25">
      <c r="A2733">
        <v>2731</v>
      </c>
      <c r="B2733" t="s">
        <v>24</v>
      </c>
      <c r="C2733" t="s">
        <v>62</v>
      </c>
      <c r="D2733" t="s">
        <v>63</v>
      </c>
      <c r="E2733">
        <v>11</v>
      </c>
      <c r="F2733" t="s">
        <v>42</v>
      </c>
      <c r="G2733">
        <v>120</v>
      </c>
      <c r="H2733" t="s">
        <v>27</v>
      </c>
      <c r="I2733" t="s">
        <v>28</v>
      </c>
      <c r="J2733" t="s">
        <v>59</v>
      </c>
      <c r="K2733" t="s">
        <v>49</v>
      </c>
      <c r="L2733" t="s">
        <v>31</v>
      </c>
      <c r="M2733">
        <v>3</v>
      </c>
      <c r="N2733" t="s">
        <v>32</v>
      </c>
      <c r="O2733" t="s">
        <v>33</v>
      </c>
      <c r="P2733">
        <v>15.649100000000001</v>
      </c>
      <c r="Q2733">
        <v>336488.40909999999</v>
      </c>
      <c r="R2733">
        <v>3065166.4153</v>
      </c>
      <c r="S2733">
        <v>336492.48590000003</v>
      </c>
      <c r="T2733">
        <v>3065151.3065999998</v>
      </c>
      <c r="U2733">
        <v>1.5649E-2</v>
      </c>
    </row>
    <row r="2734" spans="1:21" x14ac:dyDescent="0.25">
      <c r="A2734">
        <v>2732</v>
      </c>
      <c r="B2734" t="s">
        <v>24</v>
      </c>
      <c r="C2734" t="s">
        <v>62</v>
      </c>
      <c r="D2734" t="s">
        <v>63</v>
      </c>
      <c r="E2734">
        <v>11</v>
      </c>
      <c r="F2734" t="s">
        <v>42</v>
      </c>
      <c r="G2734">
        <v>120</v>
      </c>
      <c r="H2734" t="s">
        <v>27</v>
      </c>
      <c r="I2734" t="s">
        <v>28</v>
      </c>
      <c r="J2734" t="s">
        <v>59</v>
      </c>
      <c r="K2734" t="s">
        <v>49</v>
      </c>
      <c r="L2734" t="s">
        <v>31</v>
      </c>
      <c r="M2734">
        <v>3</v>
      </c>
      <c r="N2734" t="s">
        <v>32</v>
      </c>
      <c r="O2734" t="s">
        <v>33</v>
      </c>
      <c r="P2734">
        <v>21.248799999999999</v>
      </c>
      <c r="Q2734">
        <v>336492.48590000003</v>
      </c>
      <c r="R2734">
        <v>3065151.3065999998</v>
      </c>
      <c r="S2734">
        <v>336487.31689999998</v>
      </c>
      <c r="T2734">
        <v>3065130.6960999998</v>
      </c>
      <c r="U2734">
        <v>2.1249000000000001E-2</v>
      </c>
    </row>
    <row r="2735" spans="1:21" x14ac:dyDescent="0.25">
      <c r="A2735">
        <v>2733</v>
      </c>
      <c r="B2735" t="s">
        <v>24</v>
      </c>
      <c r="C2735" t="s">
        <v>62</v>
      </c>
      <c r="D2735" t="s">
        <v>63</v>
      </c>
      <c r="E2735">
        <v>11</v>
      </c>
      <c r="F2735" t="s">
        <v>42</v>
      </c>
      <c r="G2735">
        <v>120</v>
      </c>
      <c r="H2735" t="s">
        <v>27</v>
      </c>
      <c r="I2735" t="s">
        <v>28</v>
      </c>
      <c r="J2735" t="s">
        <v>59</v>
      </c>
      <c r="K2735" t="s">
        <v>49</v>
      </c>
      <c r="L2735" t="s">
        <v>31</v>
      </c>
      <c r="M2735">
        <v>3</v>
      </c>
      <c r="N2735" t="s">
        <v>32</v>
      </c>
      <c r="O2735" t="s">
        <v>33</v>
      </c>
      <c r="P2735">
        <v>16.9695</v>
      </c>
      <c r="Q2735">
        <v>336487.31689999998</v>
      </c>
      <c r="R2735">
        <v>3065130.6960999998</v>
      </c>
      <c r="S2735">
        <v>336482.81650000002</v>
      </c>
      <c r="T2735">
        <v>3065114.3341999999</v>
      </c>
      <c r="U2735">
        <v>1.6969999999999999E-2</v>
      </c>
    </row>
    <row r="2736" spans="1:21" x14ac:dyDescent="0.25">
      <c r="A2736">
        <v>2734</v>
      </c>
      <c r="B2736" t="s">
        <v>24</v>
      </c>
      <c r="C2736" t="s">
        <v>62</v>
      </c>
      <c r="D2736" t="s">
        <v>63</v>
      </c>
      <c r="E2736">
        <v>11</v>
      </c>
      <c r="F2736" t="s">
        <v>42</v>
      </c>
      <c r="G2736">
        <v>120</v>
      </c>
      <c r="H2736" t="s">
        <v>27</v>
      </c>
      <c r="I2736" t="s">
        <v>28</v>
      </c>
      <c r="J2736" t="s">
        <v>59</v>
      </c>
      <c r="K2736" t="s">
        <v>49</v>
      </c>
      <c r="L2736" t="s">
        <v>31</v>
      </c>
      <c r="M2736">
        <v>3</v>
      </c>
      <c r="N2736" t="s">
        <v>32</v>
      </c>
      <c r="O2736" t="s">
        <v>33</v>
      </c>
      <c r="P2736">
        <v>18.303000000000001</v>
      </c>
      <c r="Q2736">
        <v>336482.81650000002</v>
      </c>
      <c r="R2736">
        <v>3065114.3341999999</v>
      </c>
      <c r="S2736">
        <v>336477.68839999998</v>
      </c>
      <c r="T2736">
        <v>3065096.7642999999</v>
      </c>
      <c r="U2736">
        <v>1.8303E-2</v>
      </c>
    </row>
    <row r="2737" spans="1:21" x14ac:dyDescent="0.25">
      <c r="A2737">
        <v>2735</v>
      </c>
      <c r="B2737" t="s">
        <v>24</v>
      </c>
      <c r="C2737" t="s">
        <v>62</v>
      </c>
      <c r="D2737" t="s">
        <v>63</v>
      </c>
      <c r="E2737">
        <v>11</v>
      </c>
      <c r="F2737" t="s">
        <v>42</v>
      </c>
      <c r="G2737">
        <v>120</v>
      </c>
      <c r="H2737" t="s">
        <v>27</v>
      </c>
      <c r="I2737" t="s">
        <v>28</v>
      </c>
      <c r="J2737" t="s">
        <v>59</v>
      </c>
      <c r="K2737" t="s">
        <v>49</v>
      </c>
      <c r="L2737" t="s">
        <v>31</v>
      </c>
      <c r="M2737">
        <v>3</v>
      </c>
      <c r="N2737" t="s">
        <v>32</v>
      </c>
      <c r="O2737" t="s">
        <v>33</v>
      </c>
      <c r="P2737">
        <v>9.4448399999999992</v>
      </c>
      <c r="Q2737">
        <v>336477.68839999998</v>
      </c>
      <c r="R2737">
        <v>3065096.7642999999</v>
      </c>
      <c r="S2737">
        <v>336475.12030000001</v>
      </c>
      <c r="T2737">
        <v>3065087.6752999998</v>
      </c>
      <c r="U2737">
        <v>9.4450000000000003E-3</v>
      </c>
    </row>
    <row r="2738" spans="1:21" x14ac:dyDescent="0.25">
      <c r="A2738">
        <v>2736</v>
      </c>
      <c r="B2738" t="s">
        <v>24</v>
      </c>
      <c r="C2738" t="s">
        <v>62</v>
      </c>
      <c r="D2738" t="s">
        <v>63</v>
      </c>
      <c r="E2738">
        <v>11</v>
      </c>
      <c r="F2738" t="s">
        <v>42</v>
      </c>
      <c r="G2738">
        <v>120</v>
      </c>
      <c r="H2738" t="s">
        <v>27</v>
      </c>
      <c r="I2738" t="s">
        <v>28</v>
      </c>
      <c r="J2738" t="s">
        <v>59</v>
      </c>
      <c r="K2738" t="s">
        <v>49</v>
      </c>
      <c r="L2738" t="s">
        <v>31</v>
      </c>
      <c r="M2738">
        <v>3</v>
      </c>
      <c r="N2738" t="s">
        <v>32</v>
      </c>
      <c r="O2738" t="s">
        <v>33</v>
      </c>
      <c r="P2738">
        <v>16.6021</v>
      </c>
      <c r="Q2738">
        <v>336475.12030000001</v>
      </c>
      <c r="R2738">
        <v>3065087.6752999998</v>
      </c>
      <c r="S2738">
        <v>336477.34470000002</v>
      </c>
      <c r="T2738">
        <v>3065071.2228999999</v>
      </c>
      <c r="U2738">
        <v>1.6601999999999999E-2</v>
      </c>
    </row>
    <row r="2739" spans="1:21" x14ac:dyDescent="0.25">
      <c r="A2739">
        <v>2737</v>
      </c>
      <c r="B2739" t="s">
        <v>24</v>
      </c>
      <c r="C2739" t="s">
        <v>62</v>
      </c>
      <c r="D2739" t="s">
        <v>63</v>
      </c>
      <c r="E2739">
        <v>11</v>
      </c>
      <c r="F2739" t="s">
        <v>42</v>
      </c>
      <c r="G2739">
        <v>120</v>
      </c>
      <c r="H2739" t="s">
        <v>27</v>
      </c>
      <c r="I2739" t="s">
        <v>28</v>
      </c>
      <c r="J2739" t="s">
        <v>59</v>
      </c>
      <c r="K2739" t="s">
        <v>49</v>
      </c>
      <c r="L2739" t="s">
        <v>31</v>
      </c>
      <c r="M2739">
        <v>3</v>
      </c>
      <c r="N2739" t="s">
        <v>32</v>
      </c>
      <c r="O2739" t="s">
        <v>33</v>
      </c>
      <c r="P2739">
        <v>14.1081</v>
      </c>
      <c r="Q2739">
        <v>336477.34470000002</v>
      </c>
      <c r="R2739">
        <v>3065071.2228999999</v>
      </c>
      <c r="S2739">
        <v>336475.3224</v>
      </c>
      <c r="T2739">
        <v>3065057.2604999999</v>
      </c>
      <c r="U2739">
        <v>1.4108000000000001E-2</v>
      </c>
    </row>
    <row r="2740" spans="1:21" x14ac:dyDescent="0.25">
      <c r="A2740">
        <v>2738</v>
      </c>
      <c r="B2740" t="s">
        <v>24</v>
      </c>
      <c r="C2740" t="s">
        <v>62</v>
      </c>
      <c r="D2740" t="s">
        <v>63</v>
      </c>
      <c r="E2740">
        <v>11</v>
      </c>
      <c r="F2740" t="s">
        <v>42</v>
      </c>
      <c r="G2740">
        <v>120</v>
      </c>
      <c r="H2740" t="s">
        <v>27</v>
      </c>
      <c r="I2740" t="s">
        <v>28</v>
      </c>
      <c r="J2740" t="s">
        <v>59</v>
      </c>
      <c r="K2740" t="s">
        <v>49</v>
      </c>
      <c r="L2740" t="s">
        <v>31</v>
      </c>
      <c r="M2740">
        <v>3</v>
      </c>
      <c r="N2740" t="s">
        <v>32</v>
      </c>
      <c r="O2740" t="s">
        <v>33</v>
      </c>
      <c r="P2740">
        <v>14.8188</v>
      </c>
      <c r="Q2740">
        <v>336475.3224</v>
      </c>
      <c r="R2740">
        <v>3065057.2604999999</v>
      </c>
      <c r="S2740">
        <v>336470.24339999998</v>
      </c>
      <c r="T2740">
        <v>3065043.3393000001</v>
      </c>
      <c r="U2740">
        <v>1.4819000000000001E-2</v>
      </c>
    </row>
    <row r="2741" spans="1:21" x14ac:dyDescent="0.25">
      <c r="A2741">
        <v>2739</v>
      </c>
      <c r="B2741" t="s">
        <v>24</v>
      </c>
      <c r="C2741" t="s">
        <v>62</v>
      </c>
      <c r="D2741" t="s">
        <v>63</v>
      </c>
      <c r="E2741">
        <v>11</v>
      </c>
      <c r="F2741" t="s">
        <v>42</v>
      </c>
      <c r="G2741">
        <v>120</v>
      </c>
      <c r="H2741" t="s">
        <v>27</v>
      </c>
      <c r="I2741" t="s">
        <v>28</v>
      </c>
      <c r="J2741" t="s">
        <v>59</v>
      </c>
      <c r="K2741" t="s">
        <v>49</v>
      </c>
      <c r="L2741" t="s">
        <v>31</v>
      </c>
      <c r="M2741">
        <v>3</v>
      </c>
      <c r="N2741" t="s">
        <v>32</v>
      </c>
      <c r="O2741" t="s">
        <v>33</v>
      </c>
      <c r="P2741">
        <v>15.918799999999999</v>
      </c>
      <c r="Q2741">
        <v>336470.24339999998</v>
      </c>
      <c r="R2741">
        <v>3065043.3393000001</v>
      </c>
      <c r="S2741">
        <v>336468.19660000002</v>
      </c>
      <c r="T2741">
        <v>3065027.5526000001</v>
      </c>
      <c r="U2741">
        <v>1.5918999999999999E-2</v>
      </c>
    </row>
    <row r="2742" spans="1:21" x14ac:dyDescent="0.25">
      <c r="A2742">
        <v>2740</v>
      </c>
      <c r="B2742" t="s">
        <v>24</v>
      </c>
      <c r="C2742" t="s">
        <v>62</v>
      </c>
      <c r="D2742" t="s">
        <v>63</v>
      </c>
      <c r="E2742">
        <v>11</v>
      </c>
      <c r="F2742" t="s">
        <v>42</v>
      </c>
      <c r="G2742">
        <v>120</v>
      </c>
      <c r="H2742" t="s">
        <v>27</v>
      </c>
      <c r="I2742" t="s">
        <v>28</v>
      </c>
      <c r="J2742" t="s">
        <v>59</v>
      </c>
      <c r="K2742" t="s">
        <v>49</v>
      </c>
      <c r="L2742" t="s">
        <v>31</v>
      </c>
      <c r="M2742">
        <v>3</v>
      </c>
      <c r="N2742" t="s">
        <v>32</v>
      </c>
      <c r="O2742" t="s">
        <v>33</v>
      </c>
      <c r="P2742">
        <v>21.971499999999999</v>
      </c>
      <c r="Q2742">
        <v>336468.19660000002</v>
      </c>
      <c r="R2742">
        <v>3065027.5526000001</v>
      </c>
      <c r="S2742">
        <v>336469.73590000003</v>
      </c>
      <c r="T2742">
        <v>3065005.6351000001</v>
      </c>
      <c r="U2742">
        <v>2.1971000000000001E-2</v>
      </c>
    </row>
    <row r="2743" spans="1:21" x14ac:dyDescent="0.25">
      <c r="A2743">
        <v>2741</v>
      </c>
      <c r="B2743" t="s">
        <v>24</v>
      </c>
      <c r="C2743" t="s">
        <v>62</v>
      </c>
      <c r="D2743" t="s">
        <v>63</v>
      </c>
      <c r="E2743">
        <v>11</v>
      </c>
      <c r="F2743" t="s">
        <v>42</v>
      </c>
      <c r="G2743">
        <v>120</v>
      </c>
      <c r="H2743" t="s">
        <v>27</v>
      </c>
      <c r="I2743" t="s">
        <v>28</v>
      </c>
      <c r="J2743" t="s">
        <v>59</v>
      </c>
      <c r="K2743" t="s">
        <v>49</v>
      </c>
      <c r="L2743" t="s">
        <v>31</v>
      </c>
      <c r="M2743">
        <v>3</v>
      </c>
      <c r="N2743" t="s">
        <v>32</v>
      </c>
      <c r="O2743" t="s">
        <v>33</v>
      </c>
      <c r="P2743">
        <v>19.700600000000001</v>
      </c>
      <c r="Q2743">
        <v>336469.73590000003</v>
      </c>
      <c r="R2743">
        <v>3065005.6351000001</v>
      </c>
      <c r="S2743">
        <v>336466.41729999997</v>
      </c>
      <c r="T2743">
        <v>3064986.216</v>
      </c>
      <c r="U2743">
        <v>1.9701E-2</v>
      </c>
    </row>
    <row r="2744" spans="1:21" x14ac:dyDescent="0.25">
      <c r="A2744">
        <v>2742</v>
      </c>
      <c r="B2744" t="s">
        <v>24</v>
      </c>
      <c r="C2744" t="s">
        <v>62</v>
      </c>
      <c r="D2744" t="s">
        <v>63</v>
      </c>
      <c r="E2744">
        <v>11</v>
      </c>
      <c r="F2744" t="s">
        <v>37</v>
      </c>
      <c r="G2744">
        <v>100</v>
      </c>
      <c r="H2744" t="s">
        <v>27</v>
      </c>
      <c r="I2744" t="s">
        <v>38</v>
      </c>
      <c r="J2744" t="s">
        <v>59</v>
      </c>
      <c r="K2744" t="s">
        <v>30</v>
      </c>
      <c r="L2744" t="s">
        <v>31</v>
      </c>
      <c r="M2744">
        <v>3</v>
      </c>
      <c r="N2744" t="s">
        <v>32</v>
      </c>
      <c r="O2744" t="s">
        <v>33</v>
      </c>
      <c r="P2744">
        <v>37.842300000000002</v>
      </c>
      <c r="Q2744">
        <v>336466.41729999997</v>
      </c>
      <c r="R2744">
        <v>3064986.216</v>
      </c>
      <c r="S2744">
        <v>336500.43589999998</v>
      </c>
      <c r="T2744">
        <v>3064969.6397000002</v>
      </c>
      <c r="U2744">
        <v>3.7842000000000001E-2</v>
      </c>
    </row>
    <row r="2745" spans="1:21" x14ac:dyDescent="0.25">
      <c r="A2745">
        <v>2743</v>
      </c>
      <c r="B2745" t="s">
        <v>24</v>
      </c>
      <c r="C2745" t="s">
        <v>62</v>
      </c>
      <c r="D2745" t="s">
        <v>63</v>
      </c>
      <c r="E2745">
        <v>11</v>
      </c>
      <c r="F2745" t="s">
        <v>37</v>
      </c>
      <c r="G2745">
        <v>100</v>
      </c>
      <c r="H2745" t="s">
        <v>27</v>
      </c>
      <c r="I2745" t="s">
        <v>38</v>
      </c>
      <c r="J2745" t="s">
        <v>59</v>
      </c>
      <c r="K2745" t="s">
        <v>30</v>
      </c>
      <c r="L2745" t="s">
        <v>31</v>
      </c>
      <c r="M2745">
        <v>3</v>
      </c>
      <c r="N2745" t="s">
        <v>32</v>
      </c>
      <c r="O2745" t="s">
        <v>33</v>
      </c>
      <c r="P2745">
        <v>1.3110299999999999</v>
      </c>
      <c r="Q2745">
        <v>336500.43589999998</v>
      </c>
      <c r="R2745">
        <v>3064969.6397000002</v>
      </c>
      <c r="S2745">
        <v>336499.92550000001</v>
      </c>
      <c r="T2745">
        <v>3064968.4320999999</v>
      </c>
      <c r="U2745">
        <v>1.3110000000000001E-3</v>
      </c>
    </row>
    <row r="2746" spans="1:21" x14ac:dyDescent="0.25">
      <c r="A2746">
        <v>2744</v>
      </c>
      <c r="B2746" t="s">
        <v>24</v>
      </c>
      <c r="C2746" t="s">
        <v>62</v>
      </c>
      <c r="D2746" t="s">
        <v>63</v>
      </c>
      <c r="E2746">
        <v>11</v>
      </c>
      <c r="F2746" t="s">
        <v>37</v>
      </c>
      <c r="G2746">
        <v>100</v>
      </c>
      <c r="H2746" t="s">
        <v>27</v>
      </c>
      <c r="I2746" t="s">
        <v>38</v>
      </c>
      <c r="J2746" t="s">
        <v>59</v>
      </c>
      <c r="K2746" t="s">
        <v>30</v>
      </c>
      <c r="L2746" t="s">
        <v>31</v>
      </c>
      <c r="M2746">
        <v>3</v>
      </c>
      <c r="N2746" t="s">
        <v>32</v>
      </c>
      <c r="O2746" t="s">
        <v>33</v>
      </c>
      <c r="P2746">
        <v>26.2667</v>
      </c>
      <c r="Q2746">
        <v>336499.92550000001</v>
      </c>
      <c r="R2746">
        <v>3064968.4320999999</v>
      </c>
      <c r="S2746">
        <v>336489.69929999998</v>
      </c>
      <c r="T2746">
        <v>3064944.2377999998</v>
      </c>
      <c r="U2746">
        <v>2.6266999999999999E-2</v>
      </c>
    </row>
    <row r="2747" spans="1:21" x14ac:dyDescent="0.25">
      <c r="A2747">
        <v>2745</v>
      </c>
      <c r="B2747" t="s">
        <v>24</v>
      </c>
      <c r="C2747" t="s">
        <v>62</v>
      </c>
      <c r="D2747" t="s">
        <v>63</v>
      </c>
      <c r="E2747">
        <v>11</v>
      </c>
      <c r="F2747" t="s">
        <v>37</v>
      </c>
      <c r="G2747">
        <v>100</v>
      </c>
      <c r="H2747" t="s">
        <v>27</v>
      </c>
      <c r="I2747" t="s">
        <v>38</v>
      </c>
      <c r="J2747" t="s">
        <v>59</v>
      </c>
      <c r="K2747" t="s">
        <v>30</v>
      </c>
      <c r="L2747" t="s">
        <v>31</v>
      </c>
      <c r="M2747">
        <v>3</v>
      </c>
      <c r="N2747" t="s">
        <v>32</v>
      </c>
      <c r="O2747" t="s">
        <v>33</v>
      </c>
      <c r="P2747">
        <v>21.0014</v>
      </c>
      <c r="Q2747">
        <v>336489.69929999998</v>
      </c>
      <c r="R2747">
        <v>3064944.2377999998</v>
      </c>
      <c r="S2747">
        <v>336485.75290000002</v>
      </c>
      <c r="T2747">
        <v>3064923.6105</v>
      </c>
      <c r="U2747">
        <v>2.1000999999999999E-2</v>
      </c>
    </row>
    <row r="2748" spans="1:21" x14ac:dyDescent="0.25">
      <c r="A2748">
        <v>2746</v>
      </c>
      <c r="B2748" t="s">
        <v>24</v>
      </c>
      <c r="C2748" t="s">
        <v>62</v>
      </c>
      <c r="D2748" t="s">
        <v>63</v>
      </c>
      <c r="E2748">
        <v>11</v>
      </c>
      <c r="F2748" t="s">
        <v>37</v>
      </c>
      <c r="G2748">
        <v>100</v>
      </c>
      <c r="H2748" t="s">
        <v>27</v>
      </c>
      <c r="I2748" t="s">
        <v>38</v>
      </c>
      <c r="J2748" t="s">
        <v>59</v>
      </c>
      <c r="K2748" t="s">
        <v>30</v>
      </c>
      <c r="L2748" t="s">
        <v>31</v>
      </c>
      <c r="M2748">
        <v>3</v>
      </c>
      <c r="N2748" t="s">
        <v>32</v>
      </c>
      <c r="O2748" t="s">
        <v>33</v>
      </c>
      <c r="P2748">
        <v>22.906500000000001</v>
      </c>
      <c r="Q2748">
        <v>336485.75290000002</v>
      </c>
      <c r="R2748">
        <v>3064923.6105</v>
      </c>
      <c r="S2748">
        <v>336481.17070000002</v>
      </c>
      <c r="T2748">
        <v>3064901.1669999999</v>
      </c>
      <c r="U2748">
        <v>2.2905999999999999E-2</v>
      </c>
    </row>
    <row r="2749" spans="1:21" x14ac:dyDescent="0.25">
      <c r="A2749">
        <v>2747</v>
      </c>
      <c r="B2749" t="s">
        <v>24</v>
      </c>
      <c r="C2749" t="s">
        <v>62</v>
      </c>
      <c r="D2749" t="s">
        <v>63</v>
      </c>
      <c r="E2749">
        <v>11</v>
      </c>
      <c r="F2749" t="s">
        <v>37</v>
      </c>
      <c r="G2749">
        <v>100</v>
      </c>
      <c r="H2749" t="s">
        <v>27</v>
      </c>
      <c r="I2749" t="s">
        <v>38</v>
      </c>
      <c r="J2749" t="s">
        <v>59</v>
      </c>
      <c r="K2749" t="s">
        <v>30</v>
      </c>
      <c r="L2749" t="s">
        <v>31</v>
      </c>
      <c r="M2749">
        <v>3</v>
      </c>
      <c r="N2749" t="s">
        <v>32</v>
      </c>
      <c r="O2749" t="s">
        <v>33</v>
      </c>
      <c r="P2749">
        <v>40.179499999999997</v>
      </c>
      <c r="Q2749">
        <v>336481.17070000002</v>
      </c>
      <c r="R2749">
        <v>3064901.1669999999</v>
      </c>
      <c r="S2749">
        <v>336442.16690000001</v>
      </c>
      <c r="T2749">
        <v>3064910.8157000002</v>
      </c>
      <c r="U2749">
        <v>4.018E-2</v>
      </c>
    </row>
    <row r="2750" spans="1:21" x14ac:dyDescent="0.25">
      <c r="A2750">
        <v>2748</v>
      </c>
      <c r="B2750" t="s">
        <v>24</v>
      </c>
      <c r="C2750" t="s">
        <v>62</v>
      </c>
      <c r="D2750" t="s">
        <v>63</v>
      </c>
      <c r="E2750">
        <v>11</v>
      </c>
      <c r="F2750" t="s">
        <v>37</v>
      </c>
      <c r="G2750">
        <v>100</v>
      </c>
      <c r="H2750" t="s">
        <v>27</v>
      </c>
      <c r="I2750" t="s">
        <v>38</v>
      </c>
      <c r="J2750" t="s">
        <v>59</v>
      </c>
      <c r="K2750" t="s">
        <v>30</v>
      </c>
      <c r="L2750" t="s">
        <v>31</v>
      </c>
      <c r="M2750">
        <v>3</v>
      </c>
      <c r="N2750" t="s">
        <v>32</v>
      </c>
      <c r="O2750" t="s">
        <v>33</v>
      </c>
      <c r="P2750">
        <v>21.536999999999999</v>
      </c>
      <c r="Q2750">
        <v>336442.16690000001</v>
      </c>
      <c r="R2750">
        <v>3064910.8157000002</v>
      </c>
      <c r="S2750">
        <v>336420.80239999999</v>
      </c>
      <c r="T2750">
        <v>3064913.5362999998</v>
      </c>
      <c r="U2750">
        <v>2.1537000000000001E-2</v>
      </c>
    </row>
    <row r="2751" spans="1:21" x14ac:dyDescent="0.25">
      <c r="A2751">
        <v>2749</v>
      </c>
      <c r="B2751" t="s">
        <v>24</v>
      </c>
      <c r="C2751" t="s">
        <v>62</v>
      </c>
      <c r="D2751" t="s">
        <v>63</v>
      </c>
      <c r="E2751">
        <v>11</v>
      </c>
      <c r="F2751" t="s">
        <v>37</v>
      </c>
      <c r="G2751">
        <v>100</v>
      </c>
      <c r="H2751" t="s">
        <v>27</v>
      </c>
      <c r="I2751" t="s">
        <v>38</v>
      </c>
      <c r="J2751" t="s">
        <v>59</v>
      </c>
      <c r="K2751" t="s">
        <v>30</v>
      </c>
      <c r="L2751" t="s">
        <v>31</v>
      </c>
      <c r="M2751">
        <v>3</v>
      </c>
      <c r="N2751" t="s">
        <v>32</v>
      </c>
      <c r="O2751" t="s">
        <v>33</v>
      </c>
      <c r="P2751">
        <v>28.774799999999999</v>
      </c>
      <c r="Q2751">
        <v>336420.80239999999</v>
      </c>
      <c r="R2751">
        <v>3064913.5362999998</v>
      </c>
      <c r="S2751">
        <v>336392.76209999999</v>
      </c>
      <c r="T2751">
        <v>3064919.9963000002</v>
      </c>
      <c r="U2751">
        <v>2.8774999999999998E-2</v>
      </c>
    </row>
    <row r="2752" spans="1:21" x14ac:dyDescent="0.25">
      <c r="A2752">
        <v>2750</v>
      </c>
      <c r="B2752" t="s">
        <v>24</v>
      </c>
      <c r="C2752" t="s">
        <v>62</v>
      </c>
      <c r="D2752" t="s">
        <v>63</v>
      </c>
      <c r="E2752">
        <v>11</v>
      </c>
      <c r="F2752" t="s">
        <v>37</v>
      </c>
      <c r="G2752">
        <v>100</v>
      </c>
      <c r="H2752" t="s">
        <v>27</v>
      </c>
      <c r="I2752" t="s">
        <v>38</v>
      </c>
      <c r="J2752" t="s">
        <v>59</v>
      </c>
      <c r="K2752" t="s">
        <v>30</v>
      </c>
      <c r="L2752" t="s">
        <v>31</v>
      </c>
      <c r="M2752">
        <v>3</v>
      </c>
      <c r="N2752" t="s">
        <v>32</v>
      </c>
      <c r="O2752" t="s">
        <v>33</v>
      </c>
      <c r="P2752">
        <v>22.9145</v>
      </c>
      <c r="Q2752">
        <v>336392.76209999999</v>
      </c>
      <c r="R2752">
        <v>3064919.9963000002</v>
      </c>
      <c r="S2752">
        <v>336370.1912</v>
      </c>
      <c r="T2752">
        <v>3064923.9497000002</v>
      </c>
      <c r="U2752">
        <v>2.2915000000000001E-2</v>
      </c>
    </row>
    <row r="2753" spans="1:21" x14ac:dyDescent="0.25">
      <c r="A2753">
        <v>2751</v>
      </c>
      <c r="B2753" t="s">
        <v>24</v>
      </c>
      <c r="C2753" t="s">
        <v>62</v>
      </c>
      <c r="D2753" t="s">
        <v>63</v>
      </c>
      <c r="E2753">
        <v>11</v>
      </c>
      <c r="F2753" t="s">
        <v>37</v>
      </c>
      <c r="G2753">
        <v>100</v>
      </c>
      <c r="H2753" t="s">
        <v>27</v>
      </c>
      <c r="I2753" t="s">
        <v>38</v>
      </c>
      <c r="J2753" t="s">
        <v>59</v>
      </c>
      <c r="K2753" t="s">
        <v>30</v>
      </c>
      <c r="L2753" t="s">
        <v>31</v>
      </c>
      <c r="M2753">
        <v>3</v>
      </c>
      <c r="N2753" t="s">
        <v>32</v>
      </c>
      <c r="O2753" t="s">
        <v>33</v>
      </c>
      <c r="P2753">
        <v>26.5425</v>
      </c>
      <c r="Q2753">
        <v>336370.1912</v>
      </c>
      <c r="R2753">
        <v>3064923.9497000002</v>
      </c>
      <c r="S2753">
        <v>336343.9523</v>
      </c>
      <c r="T2753">
        <v>3064927.9526</v>
      </c>
      <c r="U2753">
        <v>2.6542E-2</v>
      </c>
    </row>
    <row r="2754" spans="1:21" x14ac:dyDescent="0.25">
      <c r="A2754">
        <v>2752</v>
      </c>
      <c r="B2754" t="s">
        <v>24</v>
      </c>
      <c r="C2754" t="s">
        <v>62</v>
      </c>
      <c r="D2754" t="s">
        <v>63</v>
      </c>
      <c r="E2754">
        <v>11</v>
      </c>
      <c r="F2754" t="s">
        <v>37</v>
      </c>
      <c r="G2754">
        <v>100</v>
      </c>
      <c r="H2754" t="s">
        <v>27</v>
      </c>
      <c r="I2754" t="s">
        <v>38</v>
      </c>
      <c r="J2754" t="s">
        <v>59</v>
      </c>
      <c r="K2754" t="s">
        <v>30</v>
      </c>
      <c r="L2754" t="s">
        <v>31</v>
      </c>
      <c r="M2754">
        <v>3</v>
      </c>
      <c r="N2754" t="s">
        <v>32</v>
      </c>
      <c r="O2754" t="s">
        <v>33</v>
      </c>
      <c r="P2754">
        <v>25.535399999999999</v>
      </c>
      <c r="Q2754">
        <v>336343.9523</v>
      </c>
      <c r="R2754">
        <v>3064927.9526</v>
      </c>
      <c r="S2754">
        <v>336318.95250000001</v>
      </c>
      <c r="T2754">
        <v>3064933.1553000002</v>
      </c>
      <c r="U2754">
        <v>2.5534999999999999E-2</v>
      </c>
    </row>
    <row r="2755" spans="1:21" x14ac:dyDescent="0.25">
      <c r="A2755">
        <v>2753</v>
      </c>
      <c r="B2755" t="s">
        <v>24</v>
      </c>
      <c r="C2755" t="s">
        <v>62</v>
      </c>
      <c r="D2755" t="s">
        <v>63</v>
      </c>
      <c r="E2755">
        <v>11</v>
      </c>
      <c r="F2755" t="s">
        <v>37</v>
      </c>
      <c r="G2755">
        <v>100</v>
      </c>
      <c r="H2755" t="s">
        <v>27</v>
      </c>
      <c r="I2755" t="s">
        <v>38</v>
      </c>
      <c r="J2755" t="s">
        <v>59</v>
      </c>
      <c r="K2755" t="s">
        <v>30</v>
      </c>
      <c r="L2755" t="s">
        <v>31</v>
      </c>
      <c r="M2755">
        <v>3</v>
      </c>
      <c r="N2755" t="s">
        <v>32</v>
      </c>
      <c r="O2755" t="s">
        <v>33</v>
      </c>
      <c r="P2755">
        <v>24.935600000000001</v>
      </c>
      <c r="Q2755">
        <v>336318.95250000001</v>
      </c>
      <c r="R2755">
        <v>3064933.1553000002</v>
      </c>
      <c r="S2755">
        <v>336294.56400000001</v>
      </c>
      <c r="T2755">
        <v>3064938.3498</v>
      </c>
      <c r="U2755">
        <v>2.4936E-2</v>
      </c>
    </row>
    <row r="2756" spans="1:21" x14ac:dyDescent="0.25">
      <c r="A2756">
        <v>2754</v>
      </c>
      <c r="B2756" t="s">
        <v>24</v>
      </c>
      <c r="C2756" t="s">
        <v>62</v>
      </c>
      <c r="D2756" t="s">
        <v>63</v>
      </c>
      <c r="E2756">
        <v>11</v>
      </c>
      <c r="F2756" t="s">
        <v>37</v>
      </c>
      <c r="G2756">
        <v>100</v>
      </c>
      <c r="H2756" t="s">
        <v>27</v>
      </c>
      <c r="I2756" t="s">
        <v>38</v>
      </c>
      <c r="J2756" t="s">
        <v>59</v>
      </c>
      <c r="K2756" t="s">
        <v>30</v>
      </c>
      <c r="L2756" t="s">
        <v>31</v>
      </c>
      <c r="M2756">
        <v>3</v>
      </c>
      <c r="N2756" t="s">
        <v>32</v>
      </c>
      <c r="O2756" t="s">
        <v>33</v>
      </c>
      <c r="P2756">
        <v>5.6910299999999996</v>
      </c>
      <c r="Q2756">
        <v>337784.52720000001</v>
      </c>
      <c r="R2756">
        <v>3064514.0307</v>
      </c>
      <c r="S2756">
        <v>337784.94059999997</v>
      </c>
      <c r="T2756">
        <v>3064519.7067</v>
      </c>
      <c r="U2756">
        <v>5.6909999999999999E-3</v>
      </c>
    </row>
    <row r="2757" spans="1:21" x14ac:dyDescent="0.25">
      <c r="A2757">
        <v>2755</v>
      </c>
      <c r="B2757" t="s">
        <v>24</v>
      </c>
      <c r="C2757" t="s">
        <v>62</v>
      </c>
      <c r="D2757" t="s">
        <v>63</v>
      </c>
      <c r="E2757">
        <v>11</v>
      </c>
      <c r="F2757" t="s">
        <v>37</v>
      </c>
      <c r="G2757">
        <v>100</v>
      </c>
      <c r="H2757" t="s">
        <v>27</v>
      </c>
      <c r="I2757" t="s">
        <v>38</v>
      </c>
      <c r="J2757" t="s">
        <v>59</v>
      </c>
      <c r="K2757" t="s">
        <v>30</v>
      </c>
      <c r="L2757" t="s">
        <v>31</v>
      </c>
      <c r="M2757">
        <v>3</v>
      </c>
      <c r="N2757" t="s">
        <v>32</v>
      </c>
      <c r="O2757" t="s">
        <v>33</v>
      </c>
      <c r="P2757">
        <v>25.23</v>
      </c>
      <c r="Q2757">
        <v>337784.94059999997</v>
      </c>
      <c r="R2757">
        <v>3064519.7067</v>
      </c>
      <c r="S2757">
        <v>337786.7732</v>
      </c>
      <c r="T2757">
        <v>3064544.8700999999</v>
      </c>
      <c r="U2757">
        <v>2.5229999999999999E-2</v>
      </c>
    </row>
    <row r="2758" spans="1:21" x14ac:dyDescent="0.25">
      <c r="A2758">
        <v>2756</v>
      </c>
      <c r="B2758" t="s">
        <v>24</v>
      </c>
      <c r="C2758" t="s">
        <v>62</v>
      </c>
      <c r="D2758" t="s">
        <v>63</v>
      </c>
      <c r="E2758">
        <v>11</v>
      </c>
      <c r="F2758" t="s">
        <v>37</v>
      </c>
      <c r="G2758">
        <v>100</v>
      </c>
      <c r="H2758" t="s">
        <v>27</v>
      </c>
      <c r="I2758" t="s">
        <v>38</v>
      </c>
      <c r="J2758" t="s">
        <v>59</v>
      </c>
      <c r="K2758" t="s">
        <v>30</v>
      </c>
      <c r="L2758" t="s">
        <v>31</v>
      </c>
      <c r="M2758">
        <v>3</v>
      </c>
      <c r="N2758" t="s">
        <v>32</v>
      </c>
      <c r="O2758" t="s">
        <v>33</v>
      </c>
      <c r="P2758">
        <v>21.7453</v>
      </c>
      <c r="Q2758">
        <v>337786.7732</v>
      </c>
      <c r="R2758">
        <v>3064544.8700999999</v>
      </c>
      <c r="S2758">
        <v>337793.77429999999</v>
      </c>
      <c r="T2758">
        <v>3064565.4575</v>
      </c>
      <c r="U2758">
        <v>2.1745E-2</v>
      </c>
    </row>
    <row r="2759" spans="1:21" x14ac:dyDescent="0.25">
      <c r="A2759">
        <v>2757</v>
      </c>
      <c r="B2759" t="s">
        <v>24</v>
      </c>
      <c r="C2759" t="s">
        <v>62</v>
      </c>
      <c r="D2759" t="s">
        <v>63</v>
      </c>
      <c r="E2759">
        <v>11</v>
      </c>
      <c r="F2759" t="s">
        <v>37</v>
      </c>
      <c r="G2759">
        <v>100</v>
      </c>
      <c r="H2759" t="s">
        <v>27</v>
      </c>
      <c r="I2759" t="s">
        <v>38</v>
      </c>
      <c r="J2759" t="s">
        <v>59</v>
      </c>
      <c r="K2759" t="s">
        <v>30</v>
      </c>
      <c r="L2759" t="s">
        <v>31</v>
      </c>
      <c r="M2759">
        <v>3</v>
      </c>
      <c r="N2759" t="s">
        <v>32</v>
      </c>
      <c r="O2759" t="s">
        <v>33</v>
      </c>
      <c r="P2759">
        <v>23.1845</v>
      </c>
      <c r="Q2759">
        <v>337793.77429999999</v>
      </c>
      <c r="R2759">
        <v>3064565.4575</v>
      </c>
      <c r="S2759">
        <v>337795.91680000001</v>
      </c>
      <c r="T2759">
        <v>3064588.5427999999</v>
      </c>
      <c r="U2759">
        <v>2.3185000000000001E-2</v>
      </c>
    </row>
    <row r="2760" spans="1:21" x14ac:dyDescent="0.25">
      <c r="A2760">
        <v>2758</v>
      </c>
      <c r="B2760" t="s">
        <v>24</v>
      </c>
      <c r="C2760" t="s">
        <v>62</v>
      </c>
      <c r="D2760" t="s">
        <v>63</v>
      </c>
      <c r="E2760">
        <v>11</v>
      </c>
      <c r="F2760" t="s">
        <v>37</v>
      </c>
      <c r="G2760">
        <v>100</v>
      </c>
      <c r="H2760" t="s">
        <v>27</v>
      </c>
      <c r="I2760" t="s">
        <v>38</v>
      </c>
      <c r="J2760" t="s">
        <v>59</v>
      </c>
      <c r="K2760" t="s">
        <v>30</v>
      </c>
      <c r="L2760" t="s">
        <v>31</v>
      </c>
      <c r="M2760">
        <v>3</v>
      </c>
      <c r="N2760" t="s">
        <v>32</v>
      </c>
      <c r="O2760" t="s">
        <v>33</v>
      </c>
      <c r="P2760">
        <v>20.687899999999999</v>
      </c>
      <c r="Q2760">
        <v>337795.91680000001</v>
      </c>
      <c r="R2760">
        <v>3064588.5427999999</v>
      </c>
      <c r="S2760">
        <v>337796.80420000001</v>
      </c>
      <c r="T2760">
        <v>3064609.2116999999</v>
      </c>
      <c r="U2760">
        <v>2.0688000000000002E-2</v>
      </c>
    </row>
    <row r="2761" spans="1:21" x14ac:dyDescent="0.25">
      <c r="A2761">
        <v>2759</v>
      </c>
      <c r="B2761" t="s">
        <v>24</v>
      </c>
      <c r="C2761" t="s">
        <v>62</v>
      </c>
      <c r="D2761" t="s">
        <v>63</v>
      </c>
      <c r="E2761">
        <v>11</v>
      </c>
      <c r="F2761" t="s">
        <v>37</v>
      </c>
      <c r="G2761">
        <v>100</v>
      </c>
      <c r="H2761" t="s">
        <v>27</v>
      </c>
      <c r="I2761" t="s">
        <v>38</v>
      </c>
      <c r="J2761" t="s">
        <v>59</v>
      </c>
      <c r="K2761" t="s">
        <v>30</v>
      </c>
      <c r="L2761" t="s">
        <v>31</v>
      </c>
      <c r="M2761">
        <v>3</v>
      </c>
      <c r="N2761" t="s">
        <v>32</v>
      </c>
      <c r="O2761" t="s">
        <v>33</v>
      </c>
      <c r="P2761">
        <v>27.2043</v>
      </c>
      <c r="Q2761">
        <v>337796.80420000001</v>
      </c>
      <c r="R2761">
        <v>3064609.2116999999</v>
      </c>
      <c r="S2761">
        <v>337802.05219999998</v>
      </c>
      <c r="T2761">
        <v>3064635.9049999998</v>
      </c>
      <c r="U2761">
        <v>2.7203999999999999E-2</v>
      </c>
    </row>
    <row r="2762" spans="1:21" x14ac:dyDescent="0.25">
      <c r="A2762">
        <v>2760</v>
      </c>
      <c r="B2762" t="s">
        <v>24</v>
      </c>
      <c r="C2762" t="s">
        <v>62</v>
      </c>
      <c r="D2762" t="s">
        <v>63</v>
      </c>
      <c r="E2762">
        <v>11</v>
      </c>
      <c r="F2762" t="s">
        <v>37</v>
      </c>
      <c r="G2762">
        <v>100</v>
      </c>
      <c r="H2762" t="s">
        <v>27</v>
      </c>
      <c r="I2762" t="s">
        <v>38</v>
      </c>
      <c r="J2762" t="s">
        <v>59</v>
      </c>
      <c r="K2762" t="s">
        <v>30</v>
      </c>
      <c r="L2762" t="s">
        <v>31</v>
      </c>
      <c r="M2762">
        <v>3</v>
      </c>
      <c r="N2762" t="s">
        <v>32</v>
      </c>
      <c r="O2762" t="s">
        <v>33</v>
      </c>
      <c r="P2762">
        <v>23.2057</v>
      </c>
      <c r="Q2762">
        <v>337802.05219999998</v>
      </c>
      <c r="R2762">
        <v>3064635.9049999998</v>
      </c>
      <c r="S2762">
        <v>337806.63620000001</v>
      </c>
      <c r="T2762">
        <v>3064658.6534000002</v>
      </c>
      <c r="U2762">
        <v>2.3206000000000001E-2</v>
      </c>
    </row>
    <row r="2763" spans="1:21" x14ac:dyDescent="0.25">
      <c r="A2763">
        <v>2761</v>
      </c>
      <c r="B2763" t="s">
        <v>24</v>
      </c>
      <c r="C2763" t="s">
        <v>62</v>
      </c>
      <c r="D2763" t="s">
        <v>63</v>
      </c>
      <c r="E2763">
        <v>11</v>
      </c>
      <c r="F2763" t="s">
        <v>37</v>
      </c>
      <c r="G2763">
        <v>100</v>
      </c>
      <c r="H2763" t="s">
        <v>27</v>
      </c>
      <c r="I2763" t="s">
        <v>38</v>
      </c>
      <c r="J2763" t="s">
        <v>59</v>
      </c>
      <c r="K2763" t="s">
        <v>30</v>
      </c>
      <c r="L2763" t="s">
        <v>31</v>
      </c>
      <c r="M2763">
        <v>3</v>
      </c>
      <c r="N2763" t="s">
        <v>32</v>
      </c>
      <c r="O2763" t="s">
        <v>33</v>
      </c>
      <c r="P2763">
        <v>26.823599999999999</v>
      </c>
      <c r="Q2763">
        <v>337806.63620000001</v>
      </c>
      <c r="R2763">
        <v>3064658.6534000002</v>
      </c>
      <c r="S2763">
        <v>337808.82740000001</v>
      </c>
      <c r="T2763">
        <v>3064685.3873999999</v>
      </c>
      <c r="U2763">
        <v>2.6824000000000001E-2</v>
      </c>
    </row>
    <row r="2764" spans="1:21" x14ac:dyDescent="0.25">
      <c r="A2764">
        <v>2762</v>
      </c>
      <c r="B2764" t="s">
        <v>24</v>
      </c>
      <c r="C2764" t="s">
        <v>62</v>
      </c>
      <c r="D2764" t="s">
        <v>63</v>
      </c>
      <c r="E2764">
        <v>11</v>
      </c>
      <c r="F2764" t="s">
        <v>37</v>
      </c>
      <c r="G2764">
        <v>100</v>
      </c>
      <c r="H2764" t="s">
        <v>27</v>
      </c>
      <c r="I2764" t="s">
        <v>38</v>
      </c>
      <c r="J2764" t="s">
        <v>59</v>
      </c>
      <c r="K2764" t="s">
        <v>30</v>
      </c>
      <c r="L2764" t="s">
        <v>31</v>
      </c>
      <c r="M2764">
        <v>3</v>
      </c>
      <c r="N2764" t="s">
        <v>32</v>
      </c>
      <c r="O2764" t="s">
        <v>33</v>
      </c>
      <c r="P2764">
        <v>20.154299999999999</v>
      </c>
      <c r="Q2764">
        <v>337808.82740000001</v>
      </c>
      <c r="R2764">
        <v>3064685.3873999999</v>
      </c>
      <c r="S2764">
        <v>337810.92930000002</v>
      </c>
      <c r="T2764">
        <v>3064705.4317999999</v>
      </c>
      <c r="U2764">
        <v>2.0153999999999998E-2</v>
      </c>
    </row>
    <row r="2765" spans="1:21" x14ac:dyDescent="0.25">
      <c r="A2765">
        <v>2763</v>
      </c>
      <c r="B2765" t="s">
        <v>24</v>
      </c>
      <c r="C2765" t="s">
        <v>62</v>
      </c>
      <c r="D2765" t="s">
        <v>63</v>
      </c>
      <c r="E2765">
        <v>11</v>
      </c>
      <c r="F2765" t="s">
        <v>37</v>
      </c>
      <c r="G2765">
        <v>100</v>
      </c>
      <c r="H2765" t="s">
        <v>27</v>
      </c>
      <c r="I2765" t="s">
        <v>38</v>
      </c>
      <c r="J2765" t="s">
        <v>59</v>
      </c>
      <c r="K2765" t="s">
        <v>30</v>
      </c>
      <c r="L2765" t="s">
        <v>31</v>
      </c>
      <c r="M2765">
        <v>3</v>
      </c>
      <c r="N2765" t="s">
        <v>32</v>
      </c>
      <c r="O2765" t="s">
        <v>33</v>
      </c>
      <c r="P2765">
        <v>23.751200000000001</v>
      </c>
      <c r="Q2765">
        <v>337810.92930000002</v>
      </c>
      <c r="R2765">
        <v>3064705.4317999999</v>
      </c>
      <c r="S2765">
        <v>337812.46860000002</v>
      </c>
      <c r="T2765">
        <v>3064729.1331000002</v>
      </c>
      <c r="U2765">
        <v>2.3751000000000001E-2</v>
      </c>
    </row>
    <row r="2766" spans="1:21" x14ac:dyDescent="0.25">
      <c r="A2766">
        <v>2764</v>
      </c>
      <c r="B2766" t="s">
        <v>24</v>
      </c>
      <c r="C2766" t="s">
        <v>62</v>
      </c>
      <c r="D2766" t="s">
        <v>63</v>
      </c>
      <c r="E2766">
        <v>11</v>
      </c>
      <c r="F2766" t="s">
        <v>37</v>
      </c>
      <c r="G2766">
        <v>100</v>
      </c>
      <c r="H2766" t="s">
        <v>27</v>
      </c>
      <c r="I2766" t="s">
        <v>38</v>
      </c>
      <c r="J2766" t="s">
        <v>59</v>
      </c>
      <c r="K2766" t="s">
        <v>30</v>
      </c>
      <c r="L2766" t="s">
        <v>31</v>
      </c>
      <c r="M2766">
        <v>3</v>
      </c>
      <c r="N2766" t="s">
        <v>32</v>
      </c>
      <c r="O2766" t="s">
        <v>33</v>
      </c>
      <c r="P2766">
        <v>19.5486</v>
      </c>
      <c r="Q2766">
        <v>337812.46860000002</v>
      </c>
      <c r="R2766">
        <v>3064729.1331000002</v>
      </c>
      <c r="S2766">
        <v>337814.5624</v>
      </c>
      <c r="T2766">
        <v>3064748.5691999998</v>
      </c>
      <c r="U2766">
        <v>1.9549E-2</v>
      </c>
    </row>
    <row r="2767" spans="1:21" x14ac:dyDescent="0.25">
      <c r="A2767">
        <v>2765</v>
      </c>
      <c r="B2767" t="s">
        <v>24</v>
      </c>
      <c r="C2767" t="s">
        <v>62</v>
      </c>
      <c r="D2767" t="s">
        <v>63</v>
      </c>
      <c r="E2767">
        <v>11</v>
      </c>
      <c r="F2767" t="s">
        <v>37</v>
      </c>
      <c r="G2767">
        <v>100</v>
      </c>
      <c r="H2767" t="s">
        <v>27</v>
      </c>
      <c r="I2767" t="s">
        <v>38</v>
      </c>
      <c r="J2767" t="s">
        <v>59</v>
      </c>
      <c r="K2767" t="s">
        <v>30</v>
      </c>
      <c r="L2767" t="s">
        <v>31</v>
      </c>
      <c r="M2767">
        <v>3</v>
      </c>
      <c r="N2767" t="s">
        <v>32</v>
      </c>
      <c r="O2767" t="s">
        <v>33</v>
      </c>
      <c r="P2767">
        <v>20.070499999999999</v>
      </c>
      <c r="Q2767">
        <v>337814.5624</v>
      </c>
      <c r="R2767">
        <v>3064748.5691999998</v>
      </c>
      <c r="S2767">
        <v>337814.83029999997</v>
      </c>
      <c r="T2767">
        <v>3064768.6379</v>
      </c>
      <c r="U2767">
        <v>2.0070000000000001E-2</v>
      </c>
    </row>
    <row r="2768" spans="1:21" x14ac:dyDescent="0.25">
      <c r="A2768">
        <v>2766</v>
      </c>
      <c r="B2768" t="s">
        <v>24</v>
      </c>
      <c r="C2768" t="s">
        <v>62</v>
      </c>
      <c r="D2768" t="s">
        <v>63</v>
      </c>
      <c r="E2768">
        <v>11</v>
      </c>
      <c r="F2768" t="s">
        <v>37</v>
      </c>
      <c r="G2768">
        <v>100</v>
      </c>
      <c r="H2768" t="s">
        <v>27</v>
      </c>
      <c r="I2768" t="s">
        <v>38</v>
      </c>
      <c r="J2768" t="s">
        <v>59</v>
      </c>
      <c r="K2768" t="s">
        <v>30</v>
      </c>
      <c r="L2768" t="s">
        <v>31</v>
      </c>
      <c r="M2768">
        <v>3</v>
      </c>
      <c r="N2768" t="s">
        <v>32</v>
      </c>
      <c r="O2768" t="s">
        <v>33</v>
      </c>
      <c r="P2768">
        <v>20.107600000000001</v>
      </c>
      <c r="Q2768">
        <v>337814.83029999997</v>
      </c>
      <c r="R2768">
        <v>3064768.6379</v>
      </c>
      <c r="S2768">
        <v>337816.32079999999</v>
      </c>
      <c r="T2768">
        <v>3064788.6902000001</v>
      </c>
      <c r="U2768">
        <v>2.0108000000000001E-2</v>
      </c>
    </row>
    <row r="2769" spans="1:21" x14ac:dyDescent="0.25">
      <c r="A2769">
        <v>2767</v>
      </c>
      <c r="B2769" t="s">
        <v>24</v>
      </c>
      <c r="C2769" t="s">
        <v>62</v>
      </c>
      <c r="D2769" t="s">
        <v>63</v>
      </c>
      <c r="E2769">
        <v>11</v>
      </c>
      <c r="F2769" t="s">
        <v>37</v>
      </c>
      <c r="G2769">
        <v>100</v>
      </c>
      <c r="H2769" t="s">
        <v>27</v>
      </c>
      <c r="I2769" t="s">
        <v>38</v>
      </c>
      <c r="J2769" t="s">
        <v>59</v>
      </c>
      <c r="K2769" t="s">
        <v>30</v>
      </c>
      <c r="L2769" t="s">
        <v>31</v>
      </c>
      <c r="M2769">
        <v>3</v>
      </c>
      <c r="N2769" t="s">
        <v>32</v>
      </c>
      <c r="O2769" t="s">
        <v>33</v>
      </c>
      <c r="P2769">
        <v>20.079699999999999</v>
      </c>
      <c r="Q2769">
        <v>337816.32079999999</v>
      </c>
      <c r="R2769">
        <v>3064788.6902000001</v>
      </c>
      <c r="S2769">
        <v>337815.97730000003</v>
      </c>
      <c r="T2769">
        <v>3064808.767</v>
      </c>
      <c r="U2769">
        <v>2.0080000000000001E-2</v>
      </c>
    </row>
    <row r="2770" spans="1:21" x14ac:dyDescent="0.25">
      <c r="A2770">
        <v>2768</v>
      </c>
      <c r="B2770" t="s">
        <v>24</v>
      </c>
      <c r="C2770" t="s">
        <v>62</v>
      </c>
      <c r="D2770" t="s">
        <v>63</v>
      </c>
      <c r="E2770">
        <v>11</v>
      </c>
      <c r="F2770" t="s">
        <v>37</v>
      </c>
      <c r="G2770">
        <v>100</v>
      </c>
      <c r="H2770" t="s">
        <v>27</v>
      </c>
      <c r="I2770" t="s">
        <v>38</v>
      </c>
      <c r="J2770" t="s">
        <v>59</v>
      </c>
      <c r="K2770" t="s">
        <v>30</v>
      </c>
      <c r="L2770" t="s">
        <v>31</v>
      </c>
      <c r="M2770">
        <v>3</v>
      </c>
      <c r="N2770" t="s">
        <v>32</v>
      </c>
      <c r="O2770" t="s">
        <v>33</v>
      </c>
      <c r="P2770">
        <v>21.4269</v>
      </c>
      <c r="Q2770">
        <v>337815.97730000003</v>
      </c>
      <c r="R2770">
        <v>3064808.767</v>
      </c>
      <c r="S2770">
        <v>337813.81599999999</v>
      </c>
      <c r="T2770">
        <v>3064830.0846000002</v>
      </c>
      <c r="U2770">
        <v>2.1427000000000002E-2</v>
      </c>
    </row>
    <row r="2771" spans="1:21" x14ac:dyDescent="0.25">
      <c r="A2771">
        <v>2769</v>
      </c>
      <c r="B2771" t="s">
        <v>24</v>
      </c>
      <c r="C2771" t="s">
        <v>62</v>
      </c>
      <c r="D2771" t="s">
        <v>63</v>
      </c>
      <c r="E2771">
        <v>11</v>
      </c>
      <c r="F2771" t="s">
        <v>37</v>
      </c>
      <c r="G2771">
        <v>100</v>
      </c>
      <c r="H2771" t="s">
        <v>27</v>
      </c>
      <c r="I2771" t="s">
        <v>38</v>
      </c>
      <c r="J2771" t="s">
        <v>59</v>
      </c>
      <c r="K2771" t="s">
        <v>30</v>
      </c>
      <c r="L2771" t="s">
        <v>31</v>
      </c>
      <c r="M2771">
        <v>3</v>
      </c>
      <c r="N2771" t="s">
        <v>32</v>
      </c>
      <c r="O2771" t="s">
        <v>33</v>
      </c>
      <c r="P2771">
        <v>20.714600000000001</v>
      </c>
      <c r="Q2771">
        <v>337813.81599999999</v>
      </c>
      <c r="R2771">
        <v>3064830.0846000002</v>
      </c>
      <c r="S2771">
        <v>337812.86930000002</v>
      </c>
      <c r="T2771">
        <v>3064850.7776000001</v>
      </c>
      <c r="U2771">
        <v>2.0715000000000001E-2</v>
      </c>
    </row>
    <row r="2772" spans="1:21" x14ac:dyDescent="0.25">
      <c r="A2772">
        <v>2770</v>
      </c>
      <c r="B2772" t="s">
        <v>24</v>
      </c>
      <c r="C2772" t="s">
        <v>62</v>
      </c>
      <c r="D2772" t="s">
        <v>63</v>
      </c>
      <c r="E2772">
        <v>11</v>
      </c>
      <c r="F2772" t="s">
        <v>37</v>
      </c>
      <c r="G2772">
        <v>100</v>
      </c>
      <c r="H2772" t="s">
        <v>27</v>
      </c>
      <c r="I2772" t="s">
        <v>38</v>
      </c>
      <c r="J2772" t="s">
        <v>59</v>
      </c>
      <c r="K2772" t="s">
        <v>30</v>
      </c>
      <c r="L2772" t="s">
        <v>31</v>
      </c>
      <c r="M2772">
        <v>3</v>
      </c>
      <c r="N2772" t="s">
        <v>32</v>
      </c>
      <c r="O2772" t="s">
        <v>33</v>
      </c>
      <c r="P2772">
        <v>20.001300000000001</v>
      </c>
      <c r="Q2772">
        <v>337812.86930000002</v>
      </c>
      <c r="R2772">
        <v>3064850.7776000001</v>
      </c>
      <c r="S2772">
        <v>337810.07640000002</v>
      </c>
      <c r="T2772">
        <v>3064870.5828999998</v>
      </c>
      <c r="U2772">
        <v>2.0001000000000001E-2</v>
      </c>
    </row>
    <row r="2773" spans="1:21" x14ac:dyDescent="0.25">
      <c r="A2773">
        <v>2771</v>
      </c>
      <c r="B2773" t="s">
        <v>24</v>
      </c>
      <c r="C2773" t="s">
        <v>62</v>
      </c>
      <c r="D2773" t="s">
        <v>63</v>
      </c>
      <c r="E2773">
        <v>11</v>
      </c>
      <c r="F2773" t="s">
        <v>37</v>
      </c>
      <c r="G2773">
        <v>100</v>
      </c>
      <c r="H2773" t="s">
        <v>27</v>
      </c>
      <c r="I2773" t="s">
        <v>38</v>
      </c>
      <c r="J2773" t="s">
        <v>59</v>
      </c>
      <c r="K2773" t="s">
        <v>30</v>
      </c>
      <c r="L2773" t="s">
        <v>31</v>
      </c>
      <c r="M2773">
        <v>3</v>
      </c>
      <c r="N2773" t="s">
        <v>32</v>
      </c>
      <c r="O2773" t="s">
        <v>33</v>
      </c>
      <c r="P2773">
        <v>21.941400000000002</v>
      </c>
      <c r="Q2773">
        <v>337810.07640000002</v>
      </c>
      <c r="R2773">
        <v>3064870.5828999998</v>
      </c>
      <c r="S2773">
        <v>337803.01620000001</v>
      </c>
      <c r="T2773">
        <v>3064891.3574000001</v>
      </c>
      <c r="U2773">
        <v>2.1940999999999999E-2</v>
      </c>
    </row>
    <row r="2774" spans="1:21" x14ac:dyDescent="0.25">
      <c r="A2774">
        <v>2772</v>
      </c>
      <c r="B2774" t="s">
        <v>24</v>
      </c>
      <c r="C2774" t="s">
        <v>62</v>
      </c>
      <c r="D2774" t="s">
        <v>63</v>
      </c>
      <c r="E2774">
        <v>11</v>
      </c>
      <c r="F2774" t="s">
        <v>37</v>
      </c>
      <c r="G2774">
        <v>100</v>
      </c>
      <c r="H2774" t="s">
        <v>27</v>
      </c>
      <c r="I2774" t="s">
        <v>38</v>
      </c>
      <c r="J2774" t="s">
        <v>59</v>
      </c>
      <c r="K2774" t="s">
        <v>30</v>
      </c>
      <c r="L2774" t="s">
        <v>31</v>
      </c>
      <c r="M2774">
        <v>3</v>
      </c>
      <c r="N2774" t="s">
        <v>32</v>
      </c>
      <c r="O2774" t="s">
        <v>33</v>
      </c>
      <c r="P2774">
        <v>22.904499999999999</v>
      </c>
      <c r="Q2774">
        <v>337803.01620000001</v>
      </c>
      <c r="R2774">
        <v>3064891.3574000001</v>
      </c>
      <c r="S2774">
        <v>337796.58360000001</v>
      </c>
      <c r="T2774">
        <v>3064913.3401000001</v>
      </c>
      <c r="U2774">
        <v>2.2904999999999998E-2</v>
      </c>
    </row>
    <row r="2775" spans="1:21" x14ac:dyDescent="0.25">
      <c r="A2775">
        <v>2773</v>
      </c>
      <c r="B2775" t="s">
        <v>24</v>
      </c>
      <c r="C2775" t="s">
        <v>62</v>
      </c>
      <c r="D2775" t="s">
        <v>63</v>
      </c>
      <c r="E2775">
        <v>11</v>
      </c>
      <c r="F2775" t="s">
        <v>37</v>
      </c>
      <c r="G2775">
        <v>100</v>
      </c>
      <c r="H2775" t="s">
        <v>27</v>
      </c>
      <c r="I2775" t="s">
        <v>38</v>
      </c>
      <c r="J2775" t="s">
        <v>59</v>
      </c>
      <c r="K2775" t="s">
        <v>30</v>
      </c>
      <c r="L2775" t="s">
        <v>31</v>
      </c>
      <c r="M2775">
        <v>3</v>
      </c>
      <c r="N2775" t="s">
        <v>32</v>
      </c>
      <c r="O2775" t="s">
        <v>33</v>
      </c>
      <c r="P2775">
        <v>22.379899999999999</v>
      </c>
      <c r="Q2775">
        <v>337796.58360000001</v>
      </c>
      <c r="R2775">
        <v>3064913.3401000001</v>
      </c>
      <c r="S2775">
        <v>337788.30080000003</v>
      </c>
      <c r="T2775">
        <v>3064934.1309000002</v>
      </c>
      <c r="U2775">
        <v>2.2380000000000001E-2</v>
      </c>
    </row>
    <row r="2776" spans="1:21" x14ac:dyDescent="0.25">
      <c r="A2776">
        <v>2774</v>
      </c>
      <c r="B2776" t="s">
        <v>24</v>
      </c>
      <c r="C2776" t="s">
        <v>62</v>
      </c>
      <c r="D2776" t="s">
        <v>63</v>
      </c>
      <c r="E2776">
        <v>11</v>
      </c>
      <c r="F2776" t="s">
        <v>37</v>
      </c>
      <c r="G2776">
        <v>100</v>
      </c>
      <c r="H2776" t="s">
        <v>27</v>
      </c>
      <c r="I2776" t="s">
        <v>38</v>
      </c>
      <c r="J2776" t="s">
        <v>59</v>
      </c>
      <c r="K2776" t="s">
        <v>30</v>
      </c>
      <c r="L2776" t="s">
        <v>31</v>
      </c>
      <c r="M2776">
        <v>3</v>
      </c>
      <c r="N2776" t="s">
        <v>32</v>
      </c>
      <c r="O2776" t="s">
        <v>33</v>
      </c>
      <c r="P2776">
        <v>20.7059</v>
      </c>
      <c r="Q2776">
        <v>337788.30080000003</v>
      </c>
      <c r="R2776">
        <v>3064934.1309000002</v>
      </c>
      <c r="S2776">
        <v>337779.99359999999</v>
      </c>
      <c r="T2776">
        <v>3064953.0973</v>
      </c>
      <c r="U2776">
        <v>2.0705999999999999E-2</v>
      </c>
    </row>
    <row r="2777" spans="1:21" x14ac:dyDescent="0.25">
      <c r="A2777">
        <v>2775</v>
      </c>
      <c r="B2777" t="s">
        <v>24</v>
      </c>
      <c r="C2777" t="s">
        <v>62</v>
      </c>
      <c r="D2777" t="s">
        <v>63</v>
      </c>
      <c r="E2777">
        <v>11</v>
      </c>
      <c r="F2777" t="s">
        <v>37</v>
      </c>
      <c r="G2777">
        <v>100</v>
      </c>
      <c r="H2777" t="s">
        <v>27</v>
      </c>
      <c r="I2777" t="s">
        <v>38</v>
      </c>
      <c r="J2777" t="s">
        <v>59</v>
      </c>
      <c r="K2777" t="s">
        <v>30</v>
      </c>
      <c r="L2777" t="s">
        <v>31</v>
      </c>
      <c r="M2777">
        <v>3</v>
      </c>
      <c r="N2777" t="s">
        <v>32</v>
      </c>
      <c r="O2777" t="s">
        <v>33</v>
      </c>
      <c r="P2777">
        <v>14.5304</v>
      </c>
      <c r="Q2777">
        <v>337779.99359999999</v>
      </c>
      <c r="R2777">
        <v>3064953.0973</v>
      </c>
      <c r="S2777">
        <v>337772.20850000001</v>
      </c>
      <c r="T2777">
        <v>3064965.3661000002</v>
      </c>
      <c r="U2777">
        <v>1.453E-2</v>
      </c>
    </row>
    <row r="2778" spans="1:21" x14ac:dyDescent="0.25">
      <c r="A2778">
        <v>2776</v>
      </c>
      <c r="B2778" t="s">
        <v>24</v>
      </c>
      <c r="C2778" t="s">
        <v>62</v>
      </c>
      <c r="D2778" t="s">
        <v>63</v>
      </c>
      <c r="E2778">
        <v>11</v>
      </c>
      <c r="F2778" t="s">
        <v>37</v>
      </c>
      <c r="G2778">
        <v>100</v>
      </c>
      <c r="H2778" t="s">
        <v>27</v>
      </c>
      <c r="I2778" t="s">
        <v>38</v>
      </c>
      <c r="J2778" t="s">
        <v>59</v>
      </c>
      <c r="K2778" t="s">
        <v>30</v>
      </c>
      <c r="L2778" t="s">
        <v>31</v>
      </c>
      <c r="M2778">
        <v>3</v>
      </c>
      <c r="N2778" t="s">
        <v>32</v>
      </c>
      <c r="O2778" t="s">
        <v>33</v>
      </c>
      <c r="P2778">
        <v>20.692900000000002</v>
      </c>
      <c r="Q2778">
        <v>337772.20850000001</v>
      </c>
      <c r="R2778">
        <v>3064965.3661000002</v>
      </c>
      <c r="S2778">
        <v>337763.28600000002</v>
      </c>
      <c r="T2778">
        <v>3064984.0364999999</v>
      </c>
      <c r="U2778">
        <v>2.0693E-2</v>
      </c>
    </row>
    <row r="2779" spans="1:21" x14ac:dyDescent="0.25">
      <c r="A2779">
        <v>2777</v>
      </c>
      <c r="B2779" t="s">
        <v>24</v>
      </c>
      <c r="C2779" t="s">
        <v>62</v>
      </c>
      <c r="D2779" t="s">
        <v>63</v>
      </c>
      <c r="E2779">
        <v>11</v>
      </c>
      <c r="F2779" t="s">
        <v>37</v>
      </c>
      <c r="G2779">
        <v>100</v>
      </c>
      <c r="H2779" t="s">
        <v>27</v>
      </c>
      <c r="I2779" t="s">
        <v>38</v>
      </c>
      <c r="J2779" t="s">
        <v>59</v>
      </c>
      <c r="K2779" t="s">
        <v>30</v>
      </c>
      <c r="L2779" t="s">
        <v>31</v>
      </c>
      <c r="M2779">
        <v>3</v>
      </c>
      <c r="N2779" t="s">
        <v>32</v>
      </c>
      <c r="O2779" t="s">
        <v>33</v>
      </c>
      <c r="P2779">
        <v>21.119299999999999</v>
      </c>
      <c r="Q2779">
        <v>337763.28600000002</v>
      </c>
      <c r="R2779">
        <v>3064984.0364999999</v>
      </c>
      <c r="S2779">
        <v>337751.90590000001</v>
      </c>
      <c r="T2779">
        <v>3065001.8273999998</v>
      </c>
      <c r="U2779">
        <v>2.1118999999999999E-2</v>
      </c>
    </row>
    <row r="2780" spans="1:21" x14ac:dyDescent="0.25">
      <c r="A2780">
        <v>2778</v>
      </c>
      <c r="B2780" t="s">
        <v>24</v>
      </c>
      <c r="C2780" t="s">
        <v>62</v>
      </c>
      <c r="D2780" t="s">
        <v>63</v>
      </c>
      <c r="E2780">
        <v>11</v>
      </c>
      <c r="F2780" t="s">
        <v>37</v>
      </c>
      <c r="G2780">
        <v>100</v>
      </c>
      <c r="H2780" t="s">
        <v>27</v>
      </c>
      <c r="I2780" t="s">
        <v>38</v>
      </c>
      <c r="J2780" t="s">
        <v>59</v>
      </c>
      <c r="K2780" t="s">
        <v>30</v>
      </c>
      <c r="L2780" t="s">
        <v>31</v>
      </c>
      <c r="M2780">
        <v>3</v>
      </c>
      <c r="N2780" t="s">
        <v>32</v>
      </c>
      <c r="O2780" t="s">
        <v>33</v>
      </c>
      <c r="P2780">
        <v>22.810300000000002</v>
      </c>
      <c r="Q2780">
        <v>337751.90590000001</v>
      </c>
      <c r="R2780">
        <v>3065001.8273999998</v>
      </c>
      <c r="S2780">
        <v>337739.31949999998</v>
      </c>
      <c r="T2780">
        <v>3065020.8509</v>
      </c>
      <c r="U2780">
        <v>2.281E-2</v>
      </c>
    </row>
    <row r="2781" spans="1:21" x14ac:dyDescent="0.25">
      <c r="A2781">
        <v>2779</v>
      </c>
      <c r="B2781" t="s">
        <v>24</v>
      </c>
      <c r="C2781" t="s">
        <v>62</v>
      </c>
      <c r="D2781" t="s">
        <v>63</v>
      </c>
      <c r="E2781">
        <v>11</v>
      </c>
      <c r="F2781" t="s">
        <v>37</v>
      </c>
      <c r="G2781">
        <v>100</v>
      </c>
      <c r="H2781" t="s">
        <v>27</v>
      </c>
      <c r="I2781" t="s">
        <v>38</v>
      </c>
      <c r="J2781" t="s">
        <v>59</v>
      </c>
      <c r="K2781" t="s">
        <v>30</v>
      </c>
      <c r="L2781" t="s">
        <v>31</v>
      </c>
      <c r="M2781">
        <v>3</v>
      </c>
      <c r="N2781" t="s">
        <v>32</v>
      </c>
      <c r="O2781" t="s">
        <v>33</v>
      </c>
      <c r="P2781">
        <v>18.079699999999999</v>
      </c>
      <c r="Q2781">
        <v>337739.31949999998</v>
      </c>
      <c r="R2781">
        <v>3065020.8509</v>
      </c>
      <c r="S2781">
        <v>337729.74099999998</v>
      </c>
      <c r="T2781">
        <v>3065036.1847999999</v>
      </c>
      <c r="U2781">
        <v>1.8079999999999999E-2</v>
      </c>
    </row>
    <row r="2782" spans="1:21" x14ac:dyDescent="0.25">
      <c r="A2782">
        <v>2780</v>
      </c>
      <c r="B2782" t="s">
        <v>24</v>
      </c>
      <c r="C2782" t="s">
        <v>62</v>
      </c>
      <c r="D2782" t="s">
        <v>63</v>
      </c>
      <c r="E2782">
        <v>11</v>
      </c>
      <c r="F2782" t="s">
        <v>37</v>
      </c>
      <c r="G2782">
        <v>100</v>
      </c>
      <c r="H2782" t="s">
        <v>27</v>
      </c>
      <c r="I2782" t="s">
        <v>38</v>
      </c>
      <c r="J2782" t="s">
        <v>59</v>
      </c>
      <c r="K2782" t="s">
        <v>30</v>
      </c>
      <c r="L2782" t="s">
        <v>31</v>
      </c>
      <c r="M2782">
        <v>3</v>
      </c>
      <c r="N2782" t="s">
        <v>32</v>
      </c>
      <c r="O2782" t="s">
        <v>33</v>
      </c>
      <c r="P2782">
        <v>15.7234</v>
      </c>
      <c r="Q2782">
        <v>337729.74099999998</v>
      </c>
      <c r="R2782">
        <v>3065036.1847999999</v>
      </c>
      <c r="S2782">
        <v>337720.7415</v>
      </c>
      <c r="T2782">
        <v>3065049.0780000002</v>
      </c>
      <c r="U2782">
        <v>1.5723000000000001E-2</v>
      </c>
    </row>
    <row r="2783" spans="1:21" x14ac:dyDescent="0.25">
      <c r="A2783">
        <v>2781</v>
      </c>
      <c r="B2783" t="s">
        <v>24</v>
      </c>
      <c r="C2783" t="s">
        <v>62</v>
      </c>
      <c r="D2783" t="s">
        <v>63</v>
      </c>
      <c r="E2783">
        <v>11</v>
      </c>
      <c r="F2783" t="s">
        <v>37</v>
      </c>
      <c r="G2783">
        <v>100</v>
      </c>
      <c r="H2783" t="s">
        <v>27</v>
      </c>
      <c r="I2783" t="s">
        <v>38</v>
      </c>
      <c r="J2783" t="s">
        <v>59</v>
      </c>
      <c r="K2783" t="s">
        <v>30</v>
      </c>
      <c r="L2783" t="s">
        <v>31</v>
      </c>
      <c r="M2783">
        <v>3</v>
      </c>
      <c r="N2783" t="s">
        <v>32</v>
      </c>
      <c r="O2783" t="s">
        <v>33</v>
      </c>
      <c r="P2783">
        <v>17.4269</v>
      </c>
      <c r="Q2783">
        <v>337720.7415</v>
      </c>
      <c r="R2783">
        <v>3065049.0780000002</v>
      </c>
      <c r="S2783">
        <v>337710.5355</v>
      </c>
      <c r="T2783">
        <v>3065063.2037</v>
      </c>
      <c r="U2783">
        <v>1.7427000000000002E-2</v>
      </c>
    </row>
    <row r="2784" spans="1:21" x14ac:dyDescent="0.25">
      <c r="A2784">
        <v>2782</v>
      </c>
      <c r="B2784" t="s">
        <v>24</v>
      </c>
      <c r="C2784" t="s">
        <v>62</v>
      </c>
      <c r="D2784" t="s">
        <v>63</v>
      </c>
      <c r="E2784">
        <v>11</v>
      </c>
      <c r="F2784" t="s">
        <v>37</v>
      </c>
      <c r="G2784">
        <v>100</v>
      </c>
      <c r="H2784" t="s">
        <v>27</v>
      </c>
      <c r="I2784" t="s">
        <v>38</v>
      </c>
      <c r="J2784" t="s">
        <v>59</v>
      </c>
      <c r="K2784" t="s">
        <v>30</v>
      </c>
      <c r="L2784" t="s">
        <v>31</v>
      </c>
      <c r="M2784">
        <v>3</v>
      </c>
      <c r="N2784" t="s">
        <v>32</v>
      </c>
      <c r="O2784" t="s">
        <v>33</v>
      </c>
      <c r="P2784">
        <v>20.275700000000001</v>
      </c>
      <c r="Q2784">
        <v>337710.5355</v>
      </c>
      <c r="R2784">
        <v>3065063.2037</v>
      </c>
      <c r="S2784">
        <v>337699.75880000001</v>
      </c>
      <c r="T2784">
        <v>3065080.3783</v>
      </c>
      <c r="U2784">
        <v>2.0275999999999999E-2</v>
      </c>
    </row>
    <row r="2785" spans="1:21" x14ac:dyDescent="0.25">
      <c r="A2785">
        <v>2783</v>
      </c>
      <c r="B2785" t="s">
        <v>24</v>
      </c>
      <c r="C2785" t="s">
        <v>62</v>
      </c>
      <c r="D2785" t="s">
        <v>63</v>
      </c>
      <c r="E2785">
        <v>11</v>
      </c>
      <c r="F2785" t="s">
        <v>37</v>
      </c>
      <c r="G2785">
        <v>100</v>
      </c>
      <c r="H2785" t="s">
        <v>27</v>
      </c>
      <c r="I2785" t="s">
        <v>38</v>
      </c>
      <c r="J2785" t="s">
        <v>59</v>
      </c>
      <c r="K2785" t="s">
        <v>30</v>
      </c>
      <c r="L2785" t="s">
        <v>31</v>
      </c>
      <c r="M2785">
        <v>3</v>
      </c>
      <c r="N2785" t="s">
        <v>32</v>
      </c>
      <c r="O2785" t="s">
        <v>33</v>
      </c>
      <c r="P2785">
        <v>18.280100000000001</v>
      </c>
      <c r="Q2785">
        <v>337699.75880000001</v>
      </c>
      <c r="R2785">
        <v>3065080.3783</v>
      </c>
      <c r="S2785">
        <v>337688.9497</v>
      </c>
      <c r="T2785">
        <v>3065095.1203000001</v>
      </c>
      <c r="U2785">
        <v>1.8280000000000001E-2</v>
      </c>
    </row>
    <row r="2786" spans="1:21" x14ac:dyDescent="0.25">
      <c r="A2786">
        <v>2784</v>
      </c>
      <c r="B2786" t="s">
        <v>24</v>
      </c>
      <c r="C2786" t="s">
        <v>62</v>
      </c>
      <c r="D2786" t="s">
        <v>63</v>
      </c>
      <c r="E2786">
        <v>11</v>
      </c>
      <c r="F2786" t="s">
        <v>37</v>
      </c>
      <c r="G2786">
        <v>100</v>
      </c>
      <c r="H2786" t="s">
        <v>27</v>
      </c>
      <c r="I2786" t="s">
        <v>38</v>
      </c>
      <c r="J2786" t="s">
        <v>59</v>
      </c>
      <c r="K2786" t="s">
        <v>30</v>
      </c>
      <c r="L2786" t="s">
        <v>31</v>
      </c>
      <c r="M2786">
        <v>3</v>
      </c>
      <c r="N2786" t="s">
        <v>32</v>
      </c>
      <c r="O2786" t="s">
        <v>33</v>
      </c>
      <c r="P2786">
        <v>16.726500000000001</v>
      </c>
      <c r="Q2786">
        <v>337688.9497</v>
      </c>
      <c r="R2786">
        <v>3065095.1203000001</v>
      </c>
      <c r="S2786">
        <v>337679.96639999998</v>
      </c>
      <c r="T2786">
        <v>3065109.2297</v>
      </c>
      <c r="U2786">
        <v>1.6726000000000001E-2</v>
      </c>
    </row>
    <row r="2787" spans="1:21" x14ac:dyDescent="0.25">
      <c r="A2787">
        <v>2785</v>
      </c>
      <c r="B2787" t="s">
        <v>24</v>
      </c>
      <c r="C2787" t="s">
        <v>62</v>
      </c>
      <c r="D2787" t="s">
        <v>63</v>
      </c>
      <c r="E2787">
        <v>11</v>
      </c>
      <c r="F2787" t="s">
        <v>37</v>
      </c>
      <c r="G2787">
        <v>100</v>
      </c>
      <c r="H2787" t="s">
        <v>27</v>
      </c>
      <c r="I2787" t="s">
        <v>38</v>
      </c>
      <c r="J2787" t="s">
        <v>59</v>
      </c>
      <c r="K2787" t="s">
        <v>30</v>
      </c>
      <c r="L2787" t="s">
        <v>31</v>
      </c>
      <c r="M2787">
        <v>3</v>
      </c>
      <c r="N2787" t="s">
        <v>32</v>
      </c>
      <c r="O2787" t="s">
        <v>33</v>
      </c>
      <c r="P2787">
        <v>17.918700000000001</v>
      </c>
      <c r="Q2787">
        <v>337679.96639999998</v>
      </c>
      <c r="R2787">
        <v>3065109.2297</v>
      </c>
      <c r="S2787">
        <v>337669.76870000002</v>
      </c>
      <c r="T2787">
        <v>3065123.9635999999</v>
      </c>
      <c r="U2787">
        <v>1.7919000000000001E-2</v>
      </c>
    </row>
    <row r="2788" spans="1:21" x14ac:dyDescent="0.25">
      <c r="A2788">
        <v>2786</v>
      </c>
      <c r="B2788" t="s">
        <v>24</v>
      </c>
      <c r="C2788" t="s">
        <v>62</v>
      </c>
      <c r="D2788" t="s">
        <v>63</v>
      </c>
      <c r="E2788">
        <v>11</v>
      </c>
      <c r="F2788" t="s">
        <v>42</v>
      </c>
      <c r="G2788">
        <v>120</v>
      </c>
      <c r="H2788" t="s">
        <v>27</v>
      </c>
      <c r="I2788" t="s">
        <v>28</v>
      </c>
      <c r="J2788" t="s">
        <v>59</v>
      </c>
      <c r="K2788" t="s">
        <v>49</v>
      </c>
      <c r="L2788" t="s">
        <v>31</v>
      </c>
      <c r="M2788">
        <v>3</v>
      </c>
      <c r="N2788" t="s">
        <v>32</v>
      </c>
      <c r="O2788" t="s">
        <v>33</v>
      </c>
      <c r="P2788">
        <v>20.770800000000001</v>
      </c>
      <c r="Q2788">
        <v>336643.12180000002</v>
      </c>
      <c r="R2788">
        <v>3065099.4048000001</v>
      </c>
      <c r="S2788">
        <v>336648.74089999998</v>
      </c>
      <c r="T2788">
        <v>3065119.4010999999</v>
      </c>
      <c r="U2788">
        <v>2.0771000000000001E-2</v>
      </c>
    </row>
    <row r="2789" spans="1:21" x14ac:dyDescent="0.25">
      <c r="A2789">
        <v>2787</v>
      </c>
      <c r="B2789" t="s">
        <v>24</v>
      </c>
      <c r="C2789" t="s">
        <v>62</v>
      </c>
      <c r="D2789" t="s">
        <v>63</v>
      </c>
      <c r="E2789">
        <v>11</v>
      </c>
      <c r="F2789" t="s">
        <v>42</v>
      </c>
      <c r="G2789">
        <v>120</v>
      </c>
      <c r="H2789" t="s">
        <v>27</v>
      </c>
      <c r="I2789" t="s">
        <v>28</v>
      </c>
      <c r="J2789" t="s">
        <v>59</v>
      </c>
      <c r="K2789" t="s">
        <v>49</v>
      </c>
      <c r="L2789" t="s">
        <v>31</v>
      </c>
      <c r="M2789">
        <v>3</v>
      </c>
      <c r="N2789" t="s">
        <v>32</v>
      </c>
      <c r="O2789" t="s">
        <v>33</v>
      </c>
      <c r="P2789">
        <v>13.790100000000001</v>
      </c>
      <c r="Q2789">
        <v>336648.74089999998</v>
      </c>
      <c r="R2789">
        <v>3065119.4010999999</v>
      </c>
      <c r="S2789">
        <v>336662.23119999998</v>
      </c>
      <c r="T2789">
        <v>3065122.2609000001</v>
      </c>
      <c r="U2789">
        <v>1.379E-2</v>
      </c>
    </row>
    <row r="2790" spans="1:21" x14ac:dyDescent="0.25">
      <c r="A2790">
        <v>2788</v>
      </c>
      <c r="B2790" t="s">
        <v>24</v>
      </c>
      <c r="C2790" t="s">
        <v>62</v>
      </c>
      <c r="D2790" t="s">
        <v>63</v>
      </c>
      <c r="E2790">
        <v>11</v>
      </c>
      <c r="F2790" t="s">
        <v>42</v>
      </c>
      <c r="G2790">
        <v>120</v>
      </c>
      <c r="H2790" t="s">
        <v>27</v>
      </c>
      <c r="I2790" t="s">
        <v>28</v>
      </c>
      <c r="J2790" t="s">
        <v>59</v>
      </c>
      <c r="K2790" t="s">
        <v>49</v>
      </c>
      <c r="L2790" t="s">
        <v>31</v>
      </c>
      <c r="M2790">
        <v>3</v>
      </c>
      <c r="N2790" t="s">
        <v>32</v>
      </c>
      <c r="O2790" t="s">
        <v>33</v>
      </c>
      <c r="P2790">
        <v>12.6778</v>
      </c>
      <c r="Q2790">
        <v>336662.23119999998</v>
      </c>
      <c r="R2790">
        <v>3065122.2609000001</v>
      </c>
      <c r="S2790">
        <v>336669.70630000002</v>
      </c>
      <c r="T2790">
        <v>3065132.5005000001</v>
      </c>
      <c r="U2790">
        <v>1.2678E-2</v>
      </c>
    </row>
    <row r="2791" spans="1:21" x14ac:dyDescent="0.25">
      <c r="A2791">
        <v>2789</v>
      </c>
      <c r="B2791" t="s">
        <v>24</v>
      </c>
      <c r="C2791" t="s">
        <v>62</v>
      </c>
      <c r="D2791" t="s">
        <v>63</v>
      </c>
      <c r="E2791">
        <v>11</v>
      </c>
      <c r="F2791" t="s">
        <v>42</v>
      </c>
      <c r="G2791">
        <v>120</v>
      </c>
      <c r="H2791" t="s">
        <v>27</v>
      </c>
      <c r="I2791" t="s">
        <v>28</v>
      </c>
      <c r="J2791" t="s">
        <v>59</v>
      </c>
      <c r="K2791" t="s">
        <v>49</v>
      </c>
      <c r="L2791" t="s">
        <v>31</v>
      </c>
      <c r="M2791">
        <v>3</v>
      </c>
      <c r="N2791" t="s">
        <v>32</v>
      </c>
      <c r="O2791" t="s">
        <v>33</v>
      </c>
      <c r="P2791">
        <v>11.3337</v>
      </c>
      <c r="Q2791">
        <v>336669.70630000002</v>
      </c>
      <c r="R2791">
        <v>3065132.5005000001</v>
      </c>
      <c r="S2791">
        <v>336676.55359999998</v>
      </c>
      <c r="T2791">
        <v>3065141.5320000001</v>
      </c>
      <c r="U2791">
        <v>1.1334E-2</v>
      </c>
    </row>
    <row r="2792" spans="1:21" x14ac:dyDescent="0.25">
      <c r="A2792">
        <v>2790</v>
      </c>
      <c r="B2792" t="s">
        <v>24</v>
      </c>
      <c r="C2792" t="s">
        <v>62</v>
      </c>
      <c r="D2792" t="s">
        <v>63</v>
      </c>
      <c r="E2792">
        <v>11</v>
      </c>
      <c r="F2792" t="s">
        <v>42</v>
      </c>
      <c r="G2792">
        <v>120</v>
      </c>
      <c r="H2792" t="s">
        <v>27</v>
      </c>
      <c r="I2792" t="s">
        <v>28</v>
      </c>
      <c r="J2792" t="s">
        <v>59</v>
      </c>
      <c r="K2792" t="s">
        <v>49</v>
      </c>
      <c r="L2792" t="s">
        <v>31</v>
      </c>
      <c r="M2792">
        <v>3</v>
      </c>
      <c r="N2792" t="s">
        <v>32</v>
      </c>
      <c r="O2792" t="s">
        <v>33</v>
      </c>
      <c r="P2792">
        <v>10.16</v>
      </c>
      <c r="Q2792">
        <v>336676.55359999998</v>
      </c>
      <c r="R2792">
        <v>3065141.5320000001</v>
      </c>
      <c r="S2792">
        <v>336685.03879999998</v>
      </c>
      <c r="T2792">
        <v>3065135.9438</v>
      </c>
      <c r="U2792">
        <v>1.0160000000000001E-2</v>
      </c>
    </row>
    <row r="2793" spans="1:21" x14ac:dyDescent="0.25">
      <c r="A2793">
        <v>2791</v>
      </c>
      <c r="B2793" t="s">
        <v>24</v>
      </c>
      <c r="C2793" t="s">
        <v>62</v>
      </c>
      <c r="D2793" t="s">
        <v>63</v>
      </c>
      <c r="E2793">
        <v>11</v>
      </c>
      <c r="F2793" t="s">
        <v>37</v>
      </c>
      <c r="G2793">
        <v>100</v>
      </c>
      <c r="H2793" t="s">
        <v>27</v>
      </c>
      <c r="I2793" t="s">
        <v>38</v>
      </c>
      <c r="J2793" t="s">
        <v>59</v>
      </c>
      <c r="K2793" t="s">
        <v>30</v>
      </c>
      <c r="L2793" t="s">
        <v>31</v>
      </c>
      <c r="M2793">
        <v>3</v>
      </c>
      <c r="N2793" t="s">
        <v>32</v>
      </c>
      <c r="O2793" t="s">
        <v>33</v>
      </c>
      <c r="P2793">
        <v>40.953499999999998</v>
      </c>
      <c r="Q2793">
        <v>336746.614</v>
      </c>
      <c r="R2793">
        <v>3065042.8160999999</v>
      </c>
      <c r="S2793">
        <v>336728.96789999999</v>
      </c>
      <c r="T2793">
        <v>3065005.8593000001</v>
      </c>
      <c r="U2793">
        <v>4.0953999999999997E-2</v>
      </c>
    </row>
    <row r="2794" spans="1:21" x14ac:dyDescent="0.25">
      <c r="A2794">
        <v>2792</v>
      </c>
      <c r="B2794" t="s">
        <v>24</v>
      </c>
      <c r="C2794" t="s">
        <v>62</v>
      </c>
      <c r="D2794" t="s">
        <v>63</v>
      </c>
      <c r="E2794">
        <v>11</v>
      </c>
      <c r="F2794" t="s">
        <v>37</v>
      </c>
      <c r="G2794">
        <v>100</v>
      </c>
      <c r="H2794" t="s">
        <v>27</v>
      </c>
      <c r="I2794" t="s">
        <v>38</v>
      </c>
      <c r="J2794" t="s">
        <v>59</v>
      </c>
      <c r="K2794" t="s">
        <v>30</v>
      </c>
      <c r="L2794" t="s">
        <v>31</v>
      </c>
      <c r="M2794">
        <v>3</v>
      </c>
      <c r="N2794" t="s">
        <v>32</v>
      </c>
      <c r="O2794" t="s">
        <v>33</v>
      </c>
      <c r="P2794">
        <v>35.488500000000002</v>
      </c>
      <c r="Q2794">
        <v>336728.96789999999</v>
      </c>
      <c r="R2794">
        <v>3065005.8593000001</v>
      </c>
      <c r="S2794">
        <v>336721.50579999998</v>
      </c>
      <c r="T2794">
        <v>3064971.1642</v>
      </c>
      <c r="U2794">
        <v>3.5487999999999999E-2</v>
      </c>
    </row>
    <row r="2795" spans="1:21" x14ac:dyDescent="0.25">
      <c r="A2795">
        <v>2793</v>
      </c>
      <c r="B2795" t="s">
        <v>24</v>
      </c>
      <c r="C2795" t="s">
        <v>62</v>
      </c>
      <c r="D2795" t="s">
        <v>63</v>
      </c>
      <c r="E2795">
        <v>11</v>
      </c>
      <c r="F2795" t="s">
        <v>37</v>
      </c>
      <c r="G2795">
        <v>100</v>
      </c>
      <c r="H2795" t="s">
        <v>27</v>
      </c>
      <c r="I2795" t="s">
        <v>38</v>
      </c>
      <c r="J2795" t="s">
        <v>59</v>
      </c>
      <c r="K2795" t="s">
        <v>30</v>
      </c>
      <c r="L2795" t="s">
        <v>31</v>
      </c>
      <c r="M2795">
        <v>3</v>
      </c>
      <c r="N2795" t="s">
        <v>32</v>
      </c>
      <c r="O2795" t="s">
        <v>33</v>
      </c>
      <c r="P2795">
        <v>30.418800000000001</v>
      </c>
      <c r="Q2795">
        <v>336721.50579999998</v>
      </c>
      <c r="R2795">
        <v>3064971.1642</v>
      </c>
      <c r="S2795">
        <v>336715.10969999997</v>
      </c>
      <c r="T2795">
        <v>3064941.4254000001</v>
      </c>
      <c r="U2795">
        <v>3.0419000000000002E-2</v>
      </c>
    </row>
    <row r="2796" spans="1:21" x14ac:dyDescent="0.25">
      <c r="A2796">
        <v>2794</v>
      </c>
      <c r="B2796" t="s">
        <v>24</v>
      </c>
      <c r="C2796" t="s">
        <v>62</v>
      </c>
      <c r="D2796" t="s">
        <v>63</v>
      </c>
      <c r="E2796">
        <v>11</v>
      </c>
      <c r="F2796" t="s">
        <v>37</v>
      </c>
      <c r="G2796">
        <v>100</v>
      </c>
      <c r="H2796" t="s">
        <v>27</v>
      </c>
      <c r="I2796" t="s">
        <v>38</v>
      </c>
      <c r="J2796" t="s">
        <v>59</v>
      </c>
      <c r="K2796" t="s">
        <v>30</v>
      </c>
      <c r="L2796" t="s">
        <v>31</v>
      </c>
      <c r="M2796">
        <v>3</v>
      </c>
      <c r="N2796" t="s">
        <v>32</v>
      </c>
      <c r="O2796" t="s">
        <v>33</v>
      </c>
      <c r="P2796">
        <v>19.816199999999998</v>
      </c>
      <c r="Q2796">
        <v>336715.10969999997</v>
      </c>
      <c r="R2796">
        <v>3064941.4254000001</v>
      </c>
      <c r="S2796">
        <v>336708.86050000001</v>
      </c>
      <c r="T2796">
        <v>3064922.6203999999</v>
      </c>
      <c r="U2796">
        <v>1.9816E-2</v>
      </c>
    </row>
    <row r="2797" spans="1:21" x14ac:dyDescent="0.25">
      <c r="A2797">
        <v>2795</v>
      </c>
      <c r="B2797" t="s">
        <v>24</v>
      </c>
      <c r="C2797" t="s">
        <v>62</v>
      </c>
      <c r="D2797" t="s">
        <v>63</v>
      </c>
      <c r="E2797">
        <v>11</v>
      </c>
      <c r="F2797" t="s">
        <v>37</v>
      </c>
      <c r="G2797">
        <v>100</v>
      </c>
      <c r="H2797" t="s">
        <v>27</v>
      </c>
      <c r="I2797" t="s">
        <v>38</v>
      </c>
      <c r="J2797" t="s">
        <v>59</v>
      </c>
      <c r="K2797" t="s">
        <v>30</v>
      </c>
      <c r="L2797" t="s">
        <v>31</v>
      </c>
      <c r="M2797">
        <v>3</v>
      </c>
      <c r="N2797" t="s">
        <v>32</v>
      </c>
      <c r="O2797" t="s">
        <v>33</v>
      </c>
      <c r="P2797">
        <v>21.465199999999999</v>
      </c>
      <c r="Q2797">
        <v>336708.86050000001</v>
      </c>
      <c r="R2797">
        <v>3064922.6203999999</v>
      </c>
      <c r="S2797">
        <v>336703.58380000002</v>
      </c>
      <c r="T2797">
        <v>3064901.8139</v>
      </c>
      <c r="U2797">
        <v>2.1465000000000001E-2</v>
      </c>
    </row>
    <row r="2798" spans="1:21" x14ac:dyDescent="0.25">
      <c r="A2798">
        <v>2796</v>
      </c>
      <c r="B2798" t="s">
        <v>24</v>
      </c>
      <c r="C2798" t="s">
        <v>62</v>
      </c>
      <c r="D2798" t="s">
        <v>63</v>
      </c>
      <c r="E2798">
        <v>11</v>
      </c>
      <c r="F2798" t="s">
        <v>37</v>
      </c>
      <c r="G2798">
        <v>100</v>
      </c>
      <c r="H2798" t="s">
        <v>27</v>
      </c>
      <c r="I2798" t="s">
        <v>38</v>
      </c>
      <c r="J2798" t="s">
        <v>59</v>
      </c>
      <c r="K2798" t="s">
        <v>30</v>
      </c>
      <c r="L2798" t="s">
        <v>31</v>
      </c>
      <c r="M2798">
        <v>3</v>
      </c>
      <c r="N2798" t="s">
        <v>32</v>
      </c>
      <c r="O2798" t="s">
        <v>33</v>
      </c>
      <c r="P2798">
        <v>24.8719</v>
      </c>
      <c r="Q2798">
        <v>336703.58380000002</v>
      </c>
      <c r="R2798">
        <v>3064901.8139</v>
      </c>
      <c r="S2798">
        <v>336702.25060000003</v>
      </c>
      <c r="T2798">
        <v>3064876.9778</v>
      </c>
      <c r="U2798">
        <v>2.4871999999999998E-2</v>
      </c>
    </row>
    <row r="2799" spans="1:21" x14ac:dyDescent="0.25">
      <c r="A2799">
        <v>2797</v>
      </c>
      <c r="B2799" t="s">
        <v>24</v>
      </c>
      <c r="C2799" t="s">
        <v>62</v>
      </c>
      <c r="D2799" t="s">
        <v>63</v>
      </c>
      <c r="E2799">
        <v>11</v>
      </c>
      <c r="F2799" t="s">
        <v>37</v>
      </c>
      <c r="G2799">
        <v>100</v>
      </c>
      <c r="H2799" t="s">
        <v>27</v>
      </c>
      <c r="I2799" t="s">
        <v>38</v>
      </c>
      <c r="J2799" t="s">
        <v>59</v>
      </c>
      <c r="K2799" t="s">
        <v>30</v>
      </c>
      <c r="L2799" t="s">
        <v>31</v>
      </c>
      <c r="M2799">
        <v>3</v>
      </c>
      <c r="N2799" t="s">
        <v>32</v>
      </c>
      <c r="O2799" t="s">
        <v>33</v>
      </c>
      <c r="P2799">
        <v>25.227399999999999</v>
      </c>
      <c r="Q2799">
        <v>336702.25060000003</v>
      </c>
      <c r="R2799">
        <v>3064876.9778</v>
      </c>
      <c r="S2799">
        <v>336705.26579999999</v>
      </c>
      <c r="T2799">
        <v>3064851.9312</v>
      </c>
      <c r="U2799">
        <v>2.5226999999999999E-2</v>
      </c>
    </row>
    <row r="2800" spans="1:21" x14ac:dyDescent="0.25">
      <c r="A2800">
        <v>2798</v>
      </c>
      <c r="B2800" t="s">
        <v>24</v>
      </c>
      <c r="C2800" t="s">
        <v>62</v>
      </c>
      <c r="D2800" t="s">
        <v>63</v>
      </c>
      <c r="E2800">
        <v>11</v>
      </c>
      <c r="F2800" t="s">
        <v>37</v>
      </c>
      <c r="G2800">
        <v>100</v>
      </c>
      <c r="H2800" t="s">
        <v>27</v>
      </c>
      <c r="I2800" t="s">
        <v>38</v>
      </c>
      <c r="J2800" t="s">
        <v>59</v>
      </c>
      <c r="K2800" t="s">
        <v>30</v>
      </c>
      <c r="L2800" t="s">
        <v>31</v>
      </c>
      <c r="M2800">
        <v>3</v>
      </c>
      <c r="N2800" t="s">
        <v>32</v>
      </c>
      <c r="O2800" t="s">
        <v>33</v>
      </c>
      <c r="P2800">
        <v>4.8615500000000003</v>
      </c>
      <c r="Q2800">
        <v>336705.26579999999</v>
      </c>
      <c r="R2800">
        <v>3064851.9312</v>
      </c>
      <c r="S2800">
        <v>336705.8469</v>
      </c>
      <c r="T2800">
        <v>3064847.1044999999</v>
      </c>
      <c r="U2800">
        <v>4.862E-3</v>
      </c>
    </row>
    <row r="2801" spans="1:21" x14ac:dyDescent="0.25">
      <c r="A2801">
        <v>2799</v>
      </c>
      <c r="B2801" t="s">
        <v>24</v>
      </c>
      <c r="C2801" t="s">
        <v>62</v>
      </c>
      <c r="D2801" t="s">
        <v>63</v>
      </c>
      <c r="E2801">
        <v>11</v>
      </c>
      <c r="F2801" t="s">
        <v>37</v>
      </c>
      <c r="G2801">
        <v>100</v>
      </c>
      <c r="H2801" t="s">
        <v>27</v>
      </c>
      <c r="I2801" t="s">
        <v>38</v>
      </c>
      <c r="J2801" t="s">
        <v>59</v>
      </c>
      <c r="K2801" t="s">
        <v>30</v>
      </c>
      <c r="L2801" t="s">
        <v>31</v>
      </c>
      <c r="M2801">
        <v>3</v>
      </c>
      <c r="N2801" t="s">
        <v>32</v>
      </c>
      <c r="O2801" t="s">
        <v>33</v>
      </c>
      <c r="P2801">
        <v>30.8812</v>
      </c>
      <c r="Q2801">
        <v>336705.8469</v>
      </c>
      <c r="R2801">
        <v>3064847.1044999999</v>
      </c>
      <c r="S2801">
        <v>336707.43119999999</v>
      </c>
      <c r="T2801">
        <v>3064816.264</v>
      </c>
      <c r="U2801">
        <v>3.0880999999999999E-2</v>
      </c>
    </row>
    <row r="2802" spans="1:21" x14ac:dyDescent="0.25">
      <c r="A2802">
        <v>2800</v>
      </c>
      <c r="B2802" t="s">
        <v>24</v>
      </c>
      <c r="C2802" t="s">
        <v>62</v>
      </c>
      <c r="D2802" t="s">
        <v>63</v>
      </c>
      <c r="E2802">
        <v>11</v>
      </c>
      <c r="F2802" t="s">
        <v>37</v>
      </c>
      <c r="G2802">
        <v>100</v>
      </c>
      <c r="H2802" t="s">
        <v>27</v>
      </c>
      <c r="I2802" t="s">
        <v>38</v>
      </c>
      <c r="J2802" t="s">
        <v>59</v>
      </c>
      <c r="K2802" t="s">
        <v>30</v>
      </c>
      <c r="L2802" t="s">
        <v>31</v>
      </c>
      <c r="M2802">
        <v>3</v>
      </c>
      <c r="N2802" t="s">
        <v>32</v>
      </c>
      <c r="O2802" t="s">
        <v>33</v>
      </c>
      <c r="P2802">
        <v>41.858800000000002</v>
      </c>
      <c r="Q2802">
        <v>336707.43119999999</v>
      </c>
      <c r="R2802">
        <v>3064816.264</v>
      </c>
      <c r="S2802">
        <v>336703.8725</v>
      </c>
      <c r="T2802">
        <v>3064774.5567000001</v>
      </c>
      <c r="U2802">
        <v>4.1859E-2</v>
      </c>
    </row>
    <row r="2803" spans="1:21" x14ac:dyDescent="0.25">
      <c r="A2803">
        <v>2801</v>
      </c>
      <c r="B2803" t="s">
        <v>24</v>
      </c>
      <c r="C2803" t="s">
        <v>62</v>
      </c>
      <c r="D2803" t="s">
        <v>63</v>
      </c>
      <c r="E2803">
        <v>11</v>
      </c>
      <c r="F2803" t="s">
        <v>37</v>
      </c>
      <c r="G2803">
        <v>100</v>
      </c>
      <c r="H2803" t="s">
        <v>27</v>
      </c>
      <c r="I2803" t="s">
        <v>38</v>
      </c>
      <c r="J2803" t="s">
        <v>59</v>
      </c>
      <c r="K2803" t="s">
        <v>30</v>
      </c>
      <c r="L2803" t="s">
        <v>31</v>
      </c>
      <c r="M2803">
        <v>3</v>
      </c>
      <c r="N2803" t="s">
        <v>32</v>
      </c>
      <c r="O2803" t="s">
        <v>33</v>
      </c>
      <c r="P2803">
        <v>21.272099999999998</v>
      </c>
      <c r="Q2803">
        <v>337477.07150000002</v>
      </c>
      <c r="R2803">
        <v>3064646.4071999998</v>
      </c>
      <c r="S2803">
        <v>337490.98930000002</v>
      </c>
      <c r="T2803">
        <v>3064662.4944000002</v>
      </c>
      <c r="U2803">
        <v>2.1271999999999999E-2</v>
      </c>
    </row>
    <row r="2804" spans="1:21" x14ac:dyDescent="0.25">
      <c r="A2804">
        <v>2802</v>
      </c>
      <c r="B2804" t="s">
        <v>24</v>
      </c>
      <c r="C2804" t="s">
        <v>62</v>
      </c>
      <c r="D2804" t="s">
        <v>63</v>
      </c>
      <c r="E2804">
        <v>11</v>
      </c>
      <c r="F2804" t="s">
        <v>37</v>
      </c>
      <c r="G2804">
        <v>100</v>
      </c>
      <c r="H2804" t="s">
        <v>27</v>
      </c>
      <c r="I2804" t="s">
        <v>38</v>
      </c>
      <c r="J2804" t="s">
        <v>59</v>
      </c>
      <c r="K2804" t="s">
        <v>30</v>
      </c>
      <c r="L2804" t="s">
        <v>31</v>
      </c>
      <c r="M2804">
        <v>3</v>
      </c>
      <c r="N2804" t="s">
        <v>32</v>
      </c>
      <c r="O2804" t="s">
        <v>33</v>
      </c>
      <c r="P2804">
        <v>24.215</v>
      </c>
      <c r="Q2804">
        <v>337490.98930000002</v>
      </c>
      <c r="R2804">
        <v>3064662.4944000002</v>
      </c>
      <c r="S2804">
        <v>337506.83260000002</v>
      </c>
      <c r="T2804">
        <v>3064680.8070999999</v>
      </c>
      <c r="U2804">
        <v>2.4215E-2</v>
      </c>
    </row>
    <row r="2805" spans="1:21" x14ac:dyDescent="0.25">
      <c r="A2805">
        <v>2803</v>
      </c>
      <c r="B2805" t="s">
        <v>24</v>
      </c>
      <c r="C2805" t="s">
        <v>62</v>
      </c>
      <c r="D2805" t="s">
        <v>63</v>
      </c>
      <c r="E2805">
        <v>11</v>
      </c>
      <c r="F2805" t="s">
        <v>37</v>
      </c>
      <c r="G2805">
        <v>100</v>
      </c>
      <c r="H2805" t="s">
        <v>27</v>
      </c>
      <c r="I2805" t="s">
        <v>38</v>
      </c>
      <c r="J2805" t="s">
        <v>59</v>
      </c>
      <c r="K2805" t="s">
        <v>30</v>
      </c>
      <c r="L2805" t="s">
        <v>31</v>
      </c>
      <c r="M2805">
        <v>3</v>
      </c>
      <c r="N2805" t="s">
        <v>32</v>
      </c>
      <c r="O2805" t="s">
        <v>33</v>
      </c>
      <c r="P2805">
        <v>36.375</v>
      </c>
      <c r="Q2805">
        <v>337506.83260000002</v>
      </c>
      <c r="R2805">
        <v>3064680.8070999999</v>
      </c>
      <c r="S2805">
        <v>337518.85009999998</v>
      </c>
      <c r="T2805">
        <v>3064715.1395999999</v>
      </c>
      <c r="U2805">
        <v>3.6374999999999998E-2</v>
      </c>
    </row>
    <row r="2806" spans="1:21" x14ac:dyDescent="0.25">
      <c r="A2806">
        <v>2804</v>
      </c>
      <c r="B2806" t="s">
        <v>24</v>
      </c>
      <c r="C2806" t="s">
        <v>62</v>
      </c>
      <c r="D2806" t="s">
        <v>63</v>
      </c>
      <c r="E2806">
        <v>11</v>
      </c>
      <c r="F2806" t="s">
        <v>37</v>
      </c>
      <c r="G2806">
        <v>100</v>
      </c>
      <c r="H2806" t="s">
        <v>27</v>
      </c>
      <c r="I2806" t="s">
        <v>38</v>
      </c>
      <c r="J2806" t="s">
        <v>59</v>
      </c>
      <c r="K2806" t="s">
        <v>30</v>
      </c>
      <c r="L2806" t="s">
        <v>31</v>
      </c>
      <c r="M2806">
        <v>3</v>
      </c>
      <c r="N2806" t="s">
        <v>32</v>
      </c>
      <c r="O2806" t="s">
        <v>33</v>
      </c>
      <c r="P2806">
        <v>37.774799999999999</v>
      </c>
      <c r="Q2806">
        <v>337518.85009999998</v>
      </c>
      <c r="R2806">
        <v>3064715.1395999999</v>
      </c>
      <c r="S2806">
        <v>337519.35519999999</v>
      </c>
      <c r="T2806">
        <v>3064752.9109999998</v>
      </c>
      <c r="U2806">
        <v>3.7775000000000003E-2</v>
      </c>
    </row>
    <row r="2807" spans="1:21" x14ac:dyDescent="0.25">
      <c r="A2807">
        <v>2805</v>
      </c>
      <c r="B2807" t="s">
        <v>24</v>
      </c>
      <c r="C2807" t="s">
        <v>62</v>
      </c>
      <c r="D2807" t="s">
        <v>63</v>
      </c>
      <c r="E2807">
        <v>11</v>
      </c>
      <c r="F2807" t="s">
        <v>37</v>
      </c>
      <c r="G2807">
        <v>100</v>
      </c>
      <c r="H2807" t="s">
        <v>27</v>
      </c>
      <c r="I2807" t="s">
        <v>38</v>
      </c>
      <c r="J2807" t="s">
        <v>59</v>
      </c>
      <c r="K2807" t="s">
        <v>30</v>
      </c>
      <c r="L2807" t="s">
        <v>31</v>
      </c>
      <c r="M2807">
        <v>3</v>
      </c>
      <c r="N2807" t="s">
        <v>32</v>
      </c>
      <c r="O2807" t="s">
        <v>33</v>
      </c>
      <c r="P2807">
        <v>52.581899999999997</v>
      </c>
      <c r="Q2807">
        <v>337519.35519999999</v>
      </c>
      <c r="R2807">
        <v>3064752.9109999998</v>
      </c>
      <c r="S2807">
        <v>337521.70880000002</v>
      </c>
      <c r="T2807">
        <v>3064805.4402000001</v>
      </c>
      <c r="U2807">
        <v>5.2581999999999997E-2</v>
      </c>
    </row>
    <row r="2808" spans="1:21" x14ac:dyDescent="0.25">
      <c r="A2808">
        <v>2806</v>
      </c>
      <c r="B2808" t="s">
        <v>24</v>
      </c>
      <c r="C2808" t="s">
        <v>62</v>
      </c>
      <c r="D2808" t="s">
        <v>63</v>
      </c>
      <c r="E2808">
        <v>11</v>
      </c>
      <c r="F2808" t="s">
        <v>37</v>
      </c>
      <c r="G2808">
        <v>100</v>
      </c>
      <c r="H2808" t="s">
        <v>27</v>
      </c>
      <c r="I2808" t="s">
        <v>38</v>
      </c>
      <c r="J2808" t="s">
        <v>59</v>
      </c>
      <c r="K2808" t="s">
        <v>30</v>
      </c>
      <c r="L2808" t="s">
        <v>31</v>
      </c>
      <c r="M2808">
        <v>3</v>
      </c>
      <c r="N2808" t="s">
        <v>32</v>
      </c>
      <c r="O2808" t="s">
        <v>33</v>
      </c>
      <c r="P2808">
        <v>29.764299999999999</v>
      </c>
      <c r="Q2808">
        <v>337521.70880000002</v>
      </c>
      <c r="R2808">
        <v>3064805.4402000001</v>
      </c>
      <c r="S2808">
        <v>337492.01449999999</v>
      </c>
      <c r="T2808">
        <v>3064807.4797999999</v>
      </c>
      <c r="U2808">
        <v>2.9763999999999999E-2</v>
      </c>
    </row>
    <row r="2809" spans="1:21" x14ac:dyDescent="0.25">
      <c r="A2809">
        <v>2807</v>
      </c>
      <c r="B2809" t="s">
        <v>24</v>
      </c>
      <c r="C2809" t="s">
        <v>62</v>
      </c>
      <c r="D2809" t="s">
        <v>63</v>
      </c>
      <c r="E2809">
        <v>11</v>
      </c>
      <c r="F2809" t="s">
        <v>37</v>
      </c>
      <c r="G2809">
        <v>100</v>
      </c>
      <c r="H2809" t="s">
        <v>27</v>
      </c>
      <c r="I2809" t="s">
        <v>38</v>
      </c>
      <c r="J2809" t="s">
        <v>59</v>
      </c>
      <c r="K2809" t="s">
        <v>30</v>
      </c>
      <c r="L2809" t="s">
        <v>31</v>
      </c>
      <c r="M2809">
        <v>3</v>
      </c>
      <c r="N2809" t="s">
        <v>32</v>
      </c>
      <c r="O2809" t="s">
        <v>33</v>
      </c>
      <c r="P2809">
        <v>51.468800000000002</v>
      </c>
      <c r="Q2809">
        <v>337477.07150000002</v>
      </c>
      <c r="R2809">
        <v>3064646.4071999998</v>
      </c>
      <c r="S2809">
        <v>337456.20669999998</v>
      </c>
      <c r="T2809">
        <v>3064599.3572</v>
      </c>
      <c r="U2809">
        <v>5.1469000000000001E-2</v>
      </c>
    </row>
    <row r="2810" spans="1:21" x14ac:dyDescent="0.25">
      <c r="A2810">
        <v>2808</v>
      </c>
      <c r="B2810" t="s">
        <v>24</v>
      </c>
      <c r="C2810" t="s">
        <v>62</v>
      </c>
      <c r="D2810" t="s">
        <v>63</v>
      </c>
      <c r="E2810">
        <v>11</v>
      </c>
      <c r="F2810" t="s">
        <v>37</v>
      </c>
      <c r="G2810">
        <v>100</v>
      </c>
      <c r="H2810" t="s">
        <v>27</v>
      </c>
      <c r="I2810" t="s">
        <v>38</v>
      </c>
      <c r="J2810" t="s">
        <v>59</v>
      </c>
      <c r="K2810" t="s">
        <v>30</v>
      </c>
      <c r="L2810" t="s">
        <v>31</v>
      </c>
      <c r="M2810">
        <v>3</v>
      </c>
      <c r="N2810" t="s">
        <v>32</v>
      </c>
      <c r="O2810" t="s">
        <v>33</v>
      </c>
      <c r="P2810">
        <v>50.749699999999997</v>
      </c>
      <c r="Q2810">
        <v>337456.20669999998</v>
      </c>
      <c r="R2810">
        <v>3064599.3572</v>
      </c>
      <c r="S2810">
        <v>337434.12949999998</v>
      </c>
      <c r="T2810">
        <v>3064553.6611000001</v>
      </c>
      <c r="U2810">
        <v>5.0750000000000003E-2</v>
      </c>
    </row>
    <row r="2811" spans="1:21" x14ac:dyDescent="0.25">
      <c r="A2811">
        <v>2809</v>
      </c>
      <c r="B2811" t="s">
        <v>24</v>
      </c>
      <c r="C2811" t="s">
        <v>62</v>
      </c>
      <c r="D2811" t="s">
        <v>63</v>
      </c>
      <c r="E2811">
        <v>11</v>
      </c>
      <c r="F2811" t="s">
        <v>42</v>
      </c>
      <c r="G2811">
        <v>120</v>
      </c>
      <c r="H2811" t="s">
        <v>27</v>
      </c>
      <c r="I2811" t="s">
        <v>28</v>
      </c>
      <c r="J2811" t="s">
        <v>59</v>
      </c>
      <c r="K2811" t="s">
        <v>49</v>
      </c>
      <c r="L2811" t="s">
        <v>31</v>
      </c>
      <c r="M2811">
        <v>3</v>
      </c>
      <c r="N2811" t="s">
        <v>32</v>
      </c>
      <c r="O2811" t="s">
        <v>33</v>
      </c>
      <c r="P2811">
        <v>0.57102900000000001</v>
      </c>
      <c r="Q2811">
        <v>336208.51730000001</v>
      </c>
      <c r="R2811">
        <v>3063469.7337000002</v>
      </c>
      <c r="S2811">
        <v>336209.08471099997</v>
      </c>
      <c r="T2811">
        <v>3063469.6695300001</v>
      </c>
      <c r="U2811">
        <v>5.71E-4</v>
      </c>
    </row>
    <row r="2812" spans="1:21" x14ac:dyDescent="0.25">
      <c r="A2812">
        <v>2810</v>
      </c>
      <c r="B2812" t="s">
        <v>24</v>
      </c>
      <c r="C2812" t="s">
        <v>62</v>
      </c>
      <c r="D2812" t="s">
        <v>63</v>
      </c>
      <c r="E2812">
        <v>11</v>
      </c>
      <c r="F2812" t="s">
        <v>42</v>
      </c>
      <c r="G2812">
        <v>120</v>
      </c>
      <c r="H2812" t="s">
        <v>27</v>
      </c>
      <c r="I2812" t="s">
        <v>28</v>
      </c>
      <c r="J2812" t="s">
        <v>59</v>
      </c>
      <c r="K2812" t="s">
        <v>49</v>
      </c>
      <c r="L2812" t="s">
        <v>31</v>
      </c>
      <c r="M2812">
        <v>3</v>
      </c>
      <c r="N2812" t="s">
        <v>32</v>
      </c>
      <c r="O2812" t="s">
        <v>33</v>
      </c>
      <c r="P2812">
        <v>26.2182</v>
      </c>
      <c r="Q2812">
        <v>336209.08471099997</v>
      </c>
      <c r="R2812">
        <v>3063469.6695300001</v>
      </c>
      <c r="S2812">
        <v>336235.13679600001</v>
      </c>
      <c r="T2812">
        <v>3063466.7231100001</v>
      </c>
      <c r="U2812">
        <v>2.6218000000000002E-2</v>
      </c>
    </row>
    <row r="2813" spans="1:21" x14ac:dyDescent="0.25">
      <c r="A2813">
        <v>2811</v>
      </c>
      <c r="B2813" t="s">
        <v>24</v>
      </c>
      <c r="C2813" t="s">
        <v>62</v>
      </c>
      <c r="D2813" t="s">
        <v>63</v>
      </c>
      <c r="E2813">
        <v>11</v>
      </c>
      <c r="F2813" t="s">
        <v>42</v>
      </c>
      <c r="G2813">
        <v>120</v>
      </c>
      <c r="H2813" t="s">
        <v>27</v>
      </c>
      <c r="I2813" t="s">
        <v>28</v>
      </c>
      <c r="J2813" t="s">
        <v>59</v>
      </c>
      <c r="K2813" t="s">
        <v>49</v>
      </c>
      <c r="L2813" t="s">
        <v>31</v>
      </c>
      <c r="M2813">
        <v>3</v>
      </c>
      <c r="N2813" t="s">
        <v>32</v>
      </c>
      <c r="O2813" t="s">
        <v>33</v>
      </c>
      <c r="P2813">
        <v>2.3118500000000002</v>
      </c>
      <c r="Q2813">
        <v>336235.13679600001</v>
      </c>
      <c r="R2813">
        <v>3063466.7231100001</v>
      </c>
      <c r="S2813">
        <v>336237.43400000001</v>
      </c>
      <c r="T2813">
        <v>3063466.4632999999</v>
      </c>
      <c r="U2813">
        <v>2.3119999999999998E-3</v>
      </c>
    </row>
    <row r="2814" spans="1:21" x14ac:dyDescent="0.25">
      <c r="A2814">
        <v>2812</v>
      </c>
      <c r="B2814" t="s">
        <v>24</v>
      </c>
      <c r="C2814" t="s">
        <v>62</v>
      </c>
      <c r="D2814" t="s">
        <v>63</v>
      </c>
      <c r="E2814">
        <v>11</v>
      </c>
      <c r="F2814" t="s">
        <v>42</v>
      </c>
      <c r="G2814">
        <v>120</v>
      </c>
      <c r="H2814" t="s">
        <v>27</v>
      </c>
      <c r="I2814" t="s">
        <v>28</v>
      </c>
      <c r="J2814" t="s">
        <v>59</v>
      </c>
      <c r="K2814" t="s">
        <v>49</v>
      </c>
      <c r="L2814" t="s">
        <v>31</v>
      </c>
      <c r="M2814">
        <v>3</v>
      </c>
      <c r="N2814" t="s">
        <v>32</v>
      </c>
      <c r="O2814" t="s">
        <v>33</v>
      </c>
      <c r="P2814">
        <v>32.550800000000002</v>
      </c>
      <c r="Q2814">
        <v>336237.43400000001</v>
      </c>
      <c r="R2814">
        <v>3063466.4632999999</v>
      </c>
      <c r="S2814">
        <v>336269.79849999998</v>
      </c>
      <c r="T2814">
        <v>3063462.9857999999</v>
      </c>
      <c r="U2814">
        <v>3.2550999999999997E-2</v>
      </c>
    </row>
    <row r="2815" spans="1:21" x14ac:dyDescent="0.25">
      <c r="A2815">
        <v>2813</v>
      </c>
      <c r="B2815" t="s">
        <v>24</v>
      </c>
      <c r="C2815" t="s">
        <v>62</v>
      </c>
      <c r="D2815" t="s">
        <v>63</v>
      </c>
      <c r="E2815">
        <v>11</v>
      </c>
      <c r="F2815" t="s">
        <v>42</v>
      </c>
      <c r="G2815">
        <v>120</v>
      </c>
      <c r="H2815" t="s">
        <v>27</v>
      </c>
      <c r="I2815" t="s">
        <v>28</v>
      </c>
      <c r="J2815" t="s">
        <v>59</v>
      </c>
      <c r="K2815" t="s">
        <v>49</v>
      </c>
      <c r="L2815" t="s">
        <v>31</v>
      </c>
      <c r="M2815">
        <v>3</v>
      </c>
      <c r="N2815" t="s">
        <v>32</v>
      </c>
      <c r="O2815" t="s">
        <v>33</v>
      </c>
      <c r="P2815">
        <v>6.2713700000000001</v>
      </c>
      <c r="Q2815">
        <v>336269.79849999998</v>
      </c>
      <c r="R2815">
        <v>3063462.9857999999</v>
      </c>
      <c r="S2815">
        <v>336276.05484599998</v>
      </c>
      <c r="T2815">
        <v>3063463.4196799998</v>
      </c>
      <c r="U2815">
        <v>6.2709999999999997E-3</v>
      </c>
    </row>
    <row r="2816" spans="1:21" x14ac:dyDescent="0.25">
      <c r="A2816">
        <v>2814</v>
      </c>
      <c r="B2816" t="s">
        <v>24</v>
      </c>
      <c r="C2816" t="s">
        <v>62</v>
      </c>
      <c r="D2816" t="s">
        <v>63</v>
      </c>
      <c r="E2816">
        <v>11</v>
      </c>
      <c r="F2816" t="s">
        <v>42</v>
      </c>
      <c r="G2816">
        <v>120</v>
      </c>
      <c r="H2816" t="s">
        <v>27</v>
      </c>
      <c r="I2816" t="s">
        <v>28</v>
      </c>
      <c r="J2816" t="s">
        <v>59</v>
      </c>
      <c r="K2816" t="s">
        <v>49</v>
      </c>
      <c r="L2816" t="s">
        <v>31</v>
      </c>
      <c r="M2816">
        <v>3</v>
      </c>
      <c r="N2816" t="s">
        <v>32</v>
      </c>
      <c r="O2816" t="s">
        <v>33</v>
      </c>
      <c r="P2816">
        <v>2.79176</v>
      </c>
      <c r="Q2816">
        <v>336279.90689599997</v>
      </c>
      <c r="R2816">
        <v>3063463.6868199999</v>
      </c>
      <c r="S2816">
        <v>336282.69196299999</v>
      </c>
      <c r="T2816">
        <v>3063463.8799700001</v>
      </c>
      <c r="U2816">
        <v>2.7920000000000002E-3</v>
      </c>
    </row>
    <row r="2817" spans="1:21" x14ac:dyDescent="0.25">
      <c r="A2817">
        <v>2815</v>
      </c>
      <c r="B2817" t="s">
        <v>24</v>
      </c>
      <c r="C2817" t="s">
        <v>62</v>
      </c>
      <c r="D2817" t="s">
        <v>63</v>
      </c>
      <c r="E2817">
        <v>11</v>
      </c>
      <c r="F2817" t="s">
        <v>42</v>
      </c>
      <c r="G2817">
        <v>120</v>
      </c>
      <c r="H2817" t="s">
        <v>27</v>
      </c>
      <c r="I2817" t="s">
        <v>28</v>
      </c>
      <c r="J2817" t="s">
        <v>59</v>
      </c>
      <c r="K2817" t="s">
        <v>49</v>
      </c>
      <c r="L2817" t="s">
        <v>31</v>
      </c>
      <c r="M2817">
        <v>3</v>
      </c>
      <c r="N2817" t="s">
        <v>32</v>
      </c>
      <c r="O2817" t="s">
        <v>33</v>
      </c>
      <c r="P2817">
        <v>1.80145</v>
      </c>
      <c r="Q2817">
        <v>336282.69196299999</v>
      </c>
      <c r="R2817">
        <v>3063463.8799700001</v>
      </c>
      <c r="S2817">
        <v>336284.48910000001</v>
      </c>
      <c r="T2817">
        <v>3063464.0046000001</v>
      </c>
      <c r="U2817">
        <v>1.8010000000000001E-3</v>
      </c>
    </row>
    <row r="2818" spans="1:21" x14ac:dyDescent="0.25">
      <c r="A2818">
        <v>2816</v>
      </c>
      <c r="B2818" t="s">
        <v>24</v>
      </c>
      <c r="C2818" t="s">
        <v>62</v>
      </c>
      <c r="D2818" t="s">
        <v>63</v>
      </c>
      <c r="E2818">
        <v>11</v>
      </c>
      <c r="F2818" t="s">
        <v>42</v>
      </c>
      <c r="G2818">
        <v>120</v>
      </c>
      <c r="H2818" t="s">
        <v>27</v>
      </c>
      <c r="I2818" t="s">
        <v>28</v>
      </c>
      <c r="J2818" t="s">
        <v>59</v>
      </c>
      <c r="K2818" t="s">
        <v>49</v>
      </c>
      <c r="L2818" t="s">
        <v>31</v>
      </c>
      <c r="M2818">
        <v>3</v>
      </c>
      <c r="N2818" t="s">
        <v>32</v>
      </c>
      <c r="O2818" t="s">
        <v>33</v>
      </c>
      <c r="P2818">
        <v>3.8613</v>
      </c>
      <c r="Q2818">
        <v>336276.05484599998</v>
      </c>
      <c r="R2818">
        <v>3063463.4196799998</v>
      </c>
      <c r="S2818">
        <v>336279.90689599997</v>
      </c>
      <c r="T2818">
        <v>3063463.6868199999</v>
      </c>
      <c r="U2818">
        <v>3.8609999999999998E-3</v>
      </c>
    </row>
    <row r="2819" spans="1:21" x14ac:dyDescent="0.25">
      <c r="A2819">
        <v>2817</v>
      </c>
      <c r="B2819" t="s">
        <v>24</v>
      </c>
      <c r="C2819" t="s">
        <v>62</v>
      </c>
      <c r="D2819" t="s">
        <v>63</v>
      </c>
      <c r="E2819">
        <v>11</v>
      </c>
      <c r="F2819" t="s">
        <v>42</v>
      </c>
      <c r="G2819">
        <v>120</v>
      </c>
      <c r="H2819" t="s">
        <v>27</v>
      </c>
      <c r="I2819" t="s">
        <v>28</v>
      </c>
      <c r="J2819" t="s">
        <v>59</v>
      </c>
      <c r="K2819" t="s">
        <v>49</v>
      </c>
      <c r="L2819" t="s">
        <v>31</v>
      </c>
      <c r="M2819">
        <v>3</v>
      </c>
      <c r="N2819" t="s">
        <v>32</v>
      </c>
      <c r="O2819" t="s">
        <v>33</v>
      </c>
      <c r="P2819">
        <v>27.023399999999999</v>
      </c>
      <c r="Q2819">
        <v>336284.48910000001</v>
      </c>
      <c r="R2819">
        <v>3063464.0046000001</v>
      </c>
      <c r="S2819">
        <v>336291.80396400002</v>
      </c>
      <c r="T2819">
        <v>3063490.0191600001</v>
      </c>
      <c r="U2819">
        <v>2.7022999999999998E-2</v>
      </c>
    </row>
    <row r="2820" spans="1:21" x14ac:dyDescent="0.25">
      <c r="A2820">
        <v>2818</v>
      </c>
      <c r="B2820" t="s">
        <v>24</v>
      </c>
      <c r="C2820" t="s">
        <v>62</v>
      </c>
      <c r="D2820" t="s">
        <v>63</v>
      </c>
      <c r="E2820">
        <v>11</v>
      </c>
      <c r="F2820" t="s">
        <v>42</v>
      </c>
      <c r="G2820">
        <v>120</v>
      </c>
      <c r="H2820" t="s">
        <v>27</v>
      </c>
      <c r="I2820" t="s">
        <v>28</v>
      </c>
      <c r="J2820" t="s">
        <v>59</v>
      </c>
      <c r="K2820" t="s">
        <v>49</v>
      </c>
      <c r="L2820" t="s">
        <v>31</v>
      </c>
      <c r="M2820">
        <v>3</v>
      </c>
      <c r="N2820" t="s">
        <v>32</v>
      </c>
      <c r="O2820" t="s">
        <v>33</v>
      </c>
      <c r="P2820">
        <v>3.8233799999999998</v>
      </c>
      <c r="Q2820">
        <v>336291.80396400002</v>
      </c>
      <c r="R2820">
        <v>3063490.0191600001</v>
      </c>
      <c r="S2820">
        <v>336292.83889999997</v>
      </c>
      <c r="T2820">
        <v>3063493.6998000001</v>
      </c>
      <c r="U2820">
        <v>3.823E-3</v>
      </c>
    </row>
    <row r="2821" spans="1:21" x14ac:dyDescent="0.25">
      <c r="A2821">
        <v>2819</v>
      </c>
      <c r="B2821" t="s">
        <v>24</v>
      </c>
      <c r="C2821" t="s">
        <v>62</v>
      </c>
      <c r="D2821" t="s">
        <v>63</v>
      </c>
      <c r="E2821">
        <v>11</v>
      </c>
      <c r="F2821" t="s">
        <v>42</v>
      </c>
      <c r="G2821">
        <v>120</v>
      </c>
      <c r="H2821" t="s">
        <v>27</v>
      </c>
      <c r="I2821" t="s">
        <v>28</v>
      </c>
      <c r="J2821" t="s">
        <v>59</v>
      </c>
      <c r="K2821" t="s">
        <v>49</v>
      </c>
      <c r="L2821" t="s">
        <v>31</v>
      </c>
      <c r="M2821">
        <v>3</v>
      </c>
      <c r="N2821" t="s">
        <v>32</v>
      </c>
      <c r="O2821" t="s">
        <v>33</v>
      </c>
      <c r="P2821">
        <v>15.7013</v>
      </c>
      <c r="Q2821">
        <v>336292.83889999997</v>
      </c>
      <c r="R2821">
        <v>3063493.6998000001</v>
      </c>
      <c r="S2821">
        <v>336297.37626699999</v>
      </c>
      <c r="T2821">
        <v>3063508.7311900002</v>
      </c>
      <c r="U2821">
        <v>1.5701E-2</v>
      </c>
    </row>
    <row r="2822" spans="1:21" x14ac:dyDescent="0.25">
      <c r="A2822">
        <v>2820</v>
      </c>
      <c r="B2822" t="s">
        <v>24</v>
      </c>
      <c r="C2822" t="s">
        <v>62</v>
      </c>
      <c r="D2822" t="s">
        <v>63</v>
      </c>
      <c r="E2822">
        <v>11</v>
      </c>
      <c r="F2822" t="s">
        <v>42</v>
      </c>
      <c r="G2822">
        <v>120</v>
      </c>
      <c r="H2822" t="s">
        <v>27</v>
      </c>
      <c r="I2822" t="s">
        <v>28</v>
      </c>
      <c r="J2822" t="s">
        <v>59</v>
      </c>
      <c r="K2822" t="s">
        <v>49</v>
      </c>
      <c r="L2822" t="s">
        <v>31</v>
      </c>
      <c r="M2822">
        <v>3</v>
      </c>
      <c r="N2822" t="s">
        <v>32</v>
      </c>
      <c r="O2822" t="s">
        <v>33</v>
      </c>
      <c r="P2822">
        <v>13.8894</v>
      </c>
      <c r="Q2822">
        <v>336297.37626699999</v>
      </c>
      <c r="R2822">
        <v>3063508.7311900002</v>
      </c>
      <c r="S2822">
        <v>336301.39001899998</v>
      </c>
      <c r="T2822">
        <v>3063522.02795</v>
      </c>
      <c r="U2822">
        <v>1.3889E-2</v>
      </c>
    </row>
    <row r="2823" spans="1:21" x14ac:dyDescent="0.25">
      <c r="A2823">
        <v>2821</v>
      </c>
      <c r="B2823" t="s">
        <v>24</v>
      </c>
      <c r="C2823" t="s">
        <v>62</v>
      </c>
      <c r="D2823" t="s">
        <v>63</v>
      </c>
      <c r="E2823">
        <v>11</v>
      </c>
      <c r="F2823" t="s">
        <v>42</v>
      </c>
      <c r="G2823">
        <v>120</v>
      </c>
      <c r="H2823" t="s">
        <v>27</v>
      </c>
      <c r="I2823" t="s">
        <v>28</v>
      </c>
      <c r="J2823" t="s">
        <v>59</v>
      </c>
      <c r="K2823" t="s">
        <v>49</v>
      </c>
      <c r="L2823" t="s">
        <v>31</v>
      </c>
      <c r="M2823">
        <v>3</v>
      </c>
      <c r="N2823" t="s">
        <v>32</v>
      </c>
      <c r="O2823" t="s">
        <v>33</v>
      </c>
      <c r="P2823">
        <v>1.4194100000000001</v>
      </c>
      <c r="Q2823">
        <v>336301.39001899998</v>
      </c>
      <c r="R2823">
        <v>3063522.02795</v>
      </c>
      <c r="S2823">
        <v>336301.8002</v>
      </c>
      <c r="T2823">
        <v>3063523.3868</v>
      </c>
      <c r="U2823">
        <v>1.4189999999999999E-3</v>
      </c>
    </row>
    <row r="2824" spans="1:21" x14ac:dyDescent="0.25">
      <c r="A2824">
        <v>2822</v>
      </c>
      <c r="B2824" t="s">
        <v>24</v>
      </c>
      <c r="C2824" t="s">
        <v>62</v>
      </c>
      <c r="D2824" t="s">
        <v>63</v>
      </c>
      <c r="E2824">
        <v>11</v>
      </c>
      <c r="F2824" t="s">
        <v>42</v>
      </c>
      <c r="G2824">
        <v>120</v>
      </c>
      <c r="H2824" t="s">
        <v>27</v>
      </c>
      <c r="I2824" t="s">
        <v>28</v>
      </c>
      <c r="J2824" t="s">
        <v>59</v>
      </c>
      <c r="K2824" t="s">
        <v>49</v>
      </c>
      <c r="L2824" t="s">
        <v>31</v>
      </c>
      <c r="M2824">
        <v>3</v>
      </c>
      <c r="N2824" t="s">
        <v>32</v>
      </c>
      <c r="O2824" t="s">
        <v>33</v>
      </c>
      <c r="P2824">
        <v>19.335799999999999</v>
      </c>
      <c r="Q2824">
        <v>336301.8002</v>
      </c>
      <c r="R2824">
        <v>3063523.3868</v>
      </c>
      <c r="S2824">
        <v>336306.33399999997</v>
      </c>
      <c r="T2824">
        <v>3063542.1834999998</v>
      </c>
      <c r="U2824">
        <v>1.9335999999999999E-2</v>
      </c>
    </row>
    <row r="2825" spans="1:21" x14ac:dyDescent="0.25">
      <c r="A2825">
        <v>2823</v>
      </c>
      <c r="B2825" t="s">
        <v>24</v>
      </c>
      <c r="C2825" t="s">
        <v>62</v>
      </c>
      <c r="D2825" t="s">
        <v>63</v>
      </c>
      <c r="E2825">
        <v>11</v>
      </c>
      <c r="F2825" t="s">
        <v>42</v>
      </c>
      <c r="G2825">
        <v>120</v>
      </c>
      <c r="H2825" t="s">
        <v>27</v>
      </c>
      <c r="I2825" t="s">
        <v>28</v>
      </c>
      <c r="J2825" t="s">
        <v>59</v>
      </c>
      <c r="K2825" t="s">
        <v>49</v>
      </c>
      <c r="L2825" t="s">
        <v>31</v>
      </c>
      <c r="M2825">
        <v>3</v>
      </c>
      <c r="N2825" t="s">
        <v>32</v>
      </c>
      <c r="O2825" t="s">
        <v>33</v>
      </c>
      <c r="P2825">
        <v>2.6951800000000001</v>
      </c>
      <c r="Q2825">
        <v>336306.33399999997</v>
      </c>
      <c r="R2825">
        <v>3063542.1834999998</v>
      </c>
      <c r="S2825">
        <v>336307.00937599997</v>
      </c>
      <c r="T2825">
        <v>3063544.79269</v>
      </c>
      <c r="U2825">
        <v>2.6949999999999999E-3</v>
      </c>
    </row>
    <row r="2826" spans="1:21" x14ac:dyDescent="0.25">
      <c r="A2826">
        <v>2824</v>
      </c>
      <c r="B2826" t="s">
        <v>24</v>
      </c>
      <c r="C2826" t="s">
        <v>62</v>
      </c>
      <c r="D2826" t="s">
        <v>63</v>
      </c>
      <c r="E2826">
        <v>11</v>
      </c>
      <c r="F2826" t="s">
        <v>42</v>
      </c>
      <c r="G2826">
        <v>120</v>
      </c>
      <c r="H2826" t="s">
        <v>27</v>
      </c>
      <c r="I2826" t="s">
        <v>28</v>
      </c>
      <c r="J2826" t="s">
        <v>59</v>
      </c>
      <c r="K2826" t="s">
        <v>49</v>
      </c>
      <c r="L2826" t="s">
        <v>31</v>
      </c>
      <c r="M2826">
        <v>3</v>
      </c>
      <c r="N2826" t="s">
        <v>32</v>
      </c>
      <c r="O2826" t="s">
        <v>33</v>
      </c>
      <c r="P2826">
        <v>20.473600000000001</v>
      </c>
      <c r="Q2826">
        <v>336307.00937599997</v>
      </c>
      <c r="R2826">
        <v>3063544.79269</v>
      </c>
      <c r="S2826">
        <v>336312.1398</v>
      </c>
      <c r="T2826">
        <v>3063564.6131000002</v>
      </c>
      <c r="U2826">
        <v>2.0473999999999999E-2</v>
      </c>
    </row>
    <row r="2827" spans="1:21" x14ac:dyDescent="0.25">
      <c r="A2827">
        <v>2825</v>
      </c>
      <c r="B2827" t="s">
        <v>24</v>
      </c>
      <c r="C2827" t="s">
        <v>62</v>
      </c>
      <c r="D2827" t="s">
        <v>63</v>
      </c>
      <c r="E2827">
        <v>11</v>
      </c>
      <c r="F2827" t="s">
        <v>42</v>
      </c>
      <c r="G2827">
        <v>120</v>
      </c>
      <c r="H2827" t="s">
        <v>27</v>
      </c>
      <c r="I2827" t="s">
        <v>28</v>
      </c>
      <c r="J2827" t="s">
        <v>59</v>
      </c>
      <c r="K2827" t="s">
        <v>49</v>
      </c>
      <c r="L2827" t="s">
        <v>31</v>
      </c>
      <c r="M2827">
        <v>3</v>
      </c>
      <c r="N2827" t="s">
        <v>32</v>
      </c>
      <c r="O2827" t="s">
        <v>33</v>
      </c>
      <c r="P2827">
        <v>7.6963800000000004</v>
      </c>
      <c r="Q2827">
        <v>336312.1398</v>
      </c>
      <c r="R2827">
        <v>3063564.6131000002</v>
      </c>
      <c r="S2827">
        <v>336314.27454200003</v>
      </c>
      <c r="T2827">
        <v>3063572.0074999998</v>
      </c>
      <c r="U2827">
        <v>7.6959999999999997E-3</v>
      </c>
    </row>
    <row r="2828" spans="1:21" x14ac:dyDescent="0.25">
      <c r="A2828">
        <v>2826</v>
      </c>
      <c r="B2828" t="s">
        <v>24</v>
      </c>
      <c r="C2828" t="s">
        <v>62</v>
      </c>
      <c r="D2828" t="s">
        <v>63</v>
      </c>
      <c r="E2828">
        <v>11</v>
      </c>
      <c r="F2828" t="s">
        <v>42</v>
      </c>
      <c r="G2828">
        <v>120</v>
      </c>
      <c r="H2828" t="s">
        <v>27</v>
      </c>
      <c r="I2828" t="s">
        <v>28</v>
      </c>
      <c r="J2828" t="s">
        <v>59</v>
      </c>
      <c r="K2828" t="s">
        <v>49</v>
      </c>
      <c r="L2828" t="s">
        <v>31</v>
      </c>
      <c r="M2828">
        <v>3</v>
      </c>
      <c r="N2828" t="s">
        <v>32</v>
      </c>
      <c r="O2828" t="s">
        <v>33</v>
      </c>
      <c r="P2828">
        <v>20.0547</v>
      </c>
      <c r="Q2828">
        <v>336314.27454200003</v>
      </c>
      <c r="R2828">
        <v>3063572.0074999998</v>
      </c>
      <c r="S2828">
        <v>336319.8371</v>
      </c>
      <c r="T2828">
        <v>3063591.2752999999</v>
      </c>
      <c r="U2828">
        <v>2.0055E-2</v>
      </c>
    </row>
    <row r="2829" spans="1:21" x14ac:dyDescent="0.25">
      <c r="A2829">
        <v>2827</v>
      </c>
      <c r="B2829" t="s">
        <v>24</v>
      </c>
      <c r="C2829" t="s">
        <v>62</v>
      </c>
      <c r="D2829" t="s">
        <v>63</v>
      </c>
      <c r="E2829">
        <v>11</v>
      </c>
      <c r="F2829" t="s">
        <v>42</v>
      </c>
      <c r="G2829">
        <v>120</v>
      </c>
      <c r="H2829" t="s">
        <v>27</v>
      </c>
      <c r="I2829" t="s">
        <v>28</v>
      </c>
      <c r="J2829" t="s">
        <v>59</v>
      </c>
      <c r="K2829" t="s">
        <v>49</v>
      </c>
      <c r="L2829" t="s">
        <v>31</v>
      </c>
      <c r="M2829">
        <v>3</v>
      </c>
      <c r="N2829" t="s">
        <v>32</v>
      </c>
      <c r="O2829" t="s">
        <v>33</v>
      </c>
      <c r="P2829">
        <v>12.3856</v>
      </c>
      <c r="Q2829">
        <v>336319.8371</v>
      </c>
      <c r="R2829">
        <v>3063591.2752999999</v>
      </c>
      <c r="S2829">
        <v>336323.22305999999</v>
      </c>
      <c r="T2829">
        <v>3063603.1891000001</v>
      </c>
      <c r="U2829">
        <v>1.2385999999999999E-2</v>
      </c>
    </row>
    <row r="2830" spans="1:21" x14ac:dyDescent="0.25">
      <c r="A2830">
        <v>2828</v>
      </c>
      <c r="B2830" t="s">
        <v>24</v>
      </c>
      <c r="C2830" t="s">
        <v>62</v>
      </c>
      <c r="D2830" t="s">
        <v>63</v>
      </c>
      <c r="E2830">
        <v>11</v>
      </c>
      <c r="F2830" t="s">
        <v>42</v>
      </c>
      <c r="G2830">
        <v>120</v>
      </c>
      <c r="H2830" t="s">
        <v>27</v>
      </c>
      <c r="I2830" t="s">
        <v>28</v>
      </c>
      <c r="J2830" t="s">
        <v>59</v>
      </c>
      <c r="K2830" t="s">
        <v>49</v>
      </c>
      <c r="L2830" t="s">
        <v>31</v>
      </c>
      <c r="M2830">
        <v>3</v>
      </c>
      <c r="N2830" t="s">
        <v>32</v>
      </c>
      <c r="O2830" t="s">
        <v>33</v>
      </c>
      <c r="P2830">
        <v>4.4908099999999997</v>
      </c>
      <c r="Q2830">
        <v>336323.22305999999</v>
      </c>
      <c r="R2830">
        <v>3063603.1891000001</v>
      </c>
      <c r="S2830">
        <v>336324.45075199998</v>
      </c>
      <c r="T2830">
        <v>3063607.5088399998</v>
      </c>
      <c r="U2830">
        <v>4.4910000000000002E-3</v>
      </c>
    </row>
    <row r="2831" spans="1:21" x14ac:dyDescent="0.25">
      <c r="A2831">
        <v>2829</v>
      </c>
      <c r="B2831" t="s">
        <v>24</v>
      </c>
      <c r="C2831" t="s">
        <v>62</v>
      </c>
      <c r="D2831" t="s">
        <v>63</v>
      </c>
      <c r="E2831">
        <v>11</v>
      </c>
      <c r="F2831" t="s">
        <v>42</v>
      </c>
      <c r="G2831">
        <v>120</v>
      </c>
      <c r="H2831" t="s">
        <v>27</v>
      </c>
      <c r="I2831" t="s">
        <v>28</v>
      </c>
      <c r="J2831" t="s">
        <v>59</v>
      </c>
      <c r="K2831" t="s">
        <v>49</v>
      </c>
      <c r="L2831" t="s">
        <v>31</v>
      </c>
      <c r="M2831">
        <v>3</v>
      </c>
      <c r="N2831" t="s">
        <v>32</v>
      </c>
      <c r="O2831" t="s">
        <v>33</v>
      </c>
      <c r="P2831">
        <v>8.9533299999999993</v>
      </c>
      <c r="Q2831">
        <v>336324.45075199998</v>
      </c>
      <c r="R2831">
        <v>3063607.5088399998</v>
      </c>
      <c r="S2831">
        <v>336326.89840000001</v>
      </c>
      <c r="T2831">
        <v>3063616.1211000001</v>
      </c>
      <c r="U2831">
        <v>8.9529999999999992E-3</v>
      </c>
    </row>
    <row r="2832" spans="1:21" x14ac:dyDescent="0.25">
      <c r="A2832">
        <v>2830</v>
      </c>
      <c r="B2832" t="s">
        <v>24</v>
      </c>
      <c r="C2832" t="s">
        <v>62</v>
      </c>
      <c r="D2832" t="s">
        <v>63</v>
      </c>
      <c r="E2832">
        <v>11</v>
      </c>
      <c r="F2832" t="s">
        <v>42</v>
      </c>
      <c r="G2832">
        <v>120</v>
      </c>
      <c r="H2832" t="s">
        <v>27</v>
      </c>
      <c r="I2832" t="s">
        <v>28</v>
      </c>
      <c r="J2832" t="s">
        <v>59</v>
      </c>
      <c r="K2832" t="s">
        <v>49</v>
      </c>
      <c r="L2832" t="s">
        <v>31</v>
      </c>
      <c r="M2832">
        <v>3</v>
      </c>
      <c r="N2832" t="s">
        <v>32</v>
      </c>
      <c r="O2832" t="s">
        <v>33</v>
      </c>
      <c r="P2832">
        <v>9.5048600000000008</v>
      </c>
      <c r="Q2832">
        <v>336326.89840000001</v>
      </c>
      <c r="R2832">
        <v>3063616.1211000001</v>
      </c>
      <c r="S2832">
        <v>336329.29461699998</v>
      </c>
      <c r="T2832">
        <v>3063625.3189500002</v>
      </c>
      <c r="U2832">
        <v>9.5049999999999996E-3</v>
      </c>
    </row>
    <row r="2833" spans="1:21" x14ac:dyDescent="0.25">
      <c r="A2833">
        <v>2831</v>
      </c>
      <c r="B2833" t="s">
        <v>24</v>
      </c>
      <c r="C2833" t="s">
        <v>62</v>
      </c>
      <c r="D2833" t="s">
        <v>63</v>
      </c>
      <c r="E2833">
        <v>11</v>
      </c>
      <c r="F2833" t="s">
        <v>42</v>
      </c>
      <c r="G2833">
        <v>120</v>
      </c>
      <c r="H2833" t="s">
        <v>27</v>
      </c>
      <c r="I2833" t="s">
        <v>28</v>
      </c>
      <c r="J2833" t="s">
        <v>59</v>
      </c>
      <c r="K2833" t="s">
        <v>49</v>
      </c>
      <c r="L2833" t="s">
        <v>31</v>
      </c>
      <c r="M2833">
        <v>3</v>
      </c>
      <c r="N2833" t="s">
        <v>32</v>
      </c>
      <c r="O2833" t="s">
        <v>33</v>
      </c>
      <c r="P2833">
        <v>3.6626099999999999</v>
      </c>
      <c r="Q2833">
        <v>336329.29461699998</v>
      </c>
      <c r="R2833">
        <v>3063625.3189500002</v>
      </c>
      <c r="S2833">
        <v>336330.21797599999</v>
      </c>
      <c r="T2833">
        <v>3063628.86326</v>
      </c>
      <c r="U2833">
        <v>3.663E-3</v>
      </c>
    </row>
    <row r="2834" spans="1:21" x14ac:dyDescent="0.25">
      <c r="A2834">
        <v>2832</v>
      </c>
      <c r="B2834" t="s">
        <v>24</v>
      </c>
      <c r="C2834" t="s">
        <v>62</v>
      </c>
      <c r="D2834" t="s">
        <v>63</v>
      </c>
      <c r="E2834">
        <v>11</v>
      </c>
      <c r="F2834" t="s">
        <v>42</v>
      </c>
      <c r="G2834">
        <v>120</v>
      </c>
      <c r="H2834" t="s">
        <v>27</v>
      </c>
      <c r="I2834" t="s">
        <v>28</v>
      </c>
      <c r="J2834" t="s">
        <v>59</v>
      </c>
      <c r="K2834" t="s">
        <v>49</v>
      </c>
      <c r="L2834" t="s">
        <v>31</v>
      </c>
      <c r="M2834">
        <v>3</v>
      </c>
      <c r="N2834" t="s">
        <v>32</v>
      </c>
      <c r="O2834" t="s">
        <v>33</v>
      </c>
      <c r="P2834">
        <v>2.1797499999999999</v>
      </c>
      <c r="Q2834">
        <v>336330.21797599999</v>
      </c>
      <c r="R2834">
        <v>3063628.86326</v>
      </c>
      <c r="S2834">
        <v>336330.76750000002</v>
      </c>
      <c r="T2834">
        <v>3063630.9726</v>
      </c>
      <c r="U2834">
        <v>2.1800000000000001E-3</v>
      </c>
    </row>
    <row r="2835" spans="1:21" x14ac:dyDescent="0.25">
      <c r="A2835">
        <v>2833</v>
      </c>
      <c r="B2835" t="s">
        <v>24</v>
      </c>
      <c r="C2835" t="s">
        <v>62</v>
      </c>
      <c r="D2835" t="s">
        <v>63</v>
      </c>
      <c r="E2835">
        <v>11</v>
      </c>
      <c r="F2835" t="s">
        <v>42</v>
      </c>
      <c r="G2835">
        <v>120</v>
      </c>
      <c r="H2835" t="s">
        <v>27</v>
      </c>
      <c r="I2835" t="s">
        <v>28</v>
      </c>
      <c r="J2835" t="s">
        <v>59</v>
      </c>
      <c r="K2835" t="s">
        <v>49</v>
      </c>
      <c r="L2835" t="s">
        <v>31</v>
      </c>
      <c r="M2835">
        <v>3</v>
      </c>
      <c r="N2835" t="s">
        <v>32</v>
      </c>
      <c r="O2835" t="s">
        <v>33</v>
      </c>
      <c r="P2835">
        <v>44.566699999999997</v>
      </c>
      <c r="Q2835">
        <v>336330.76750000002</v>
      </c>
      <c r="R2835">
        <v>3063630.9726</v>
      </c>
      <c r="S2835">
        <v>336342.35440000001</v>
      </c>
      <c r="T2835">
        <v>3063674.0066999998</v>
      </c>
      <c r="U2835">
        <v>4.4567000000000002E-2</v>
      </c>
    </row>
    <row r="2836" spans="1:21" x14ac:dyDescent="0.25">
      <c r="A2836">
        <v>2834</v>
      </c>
      <c r="B2836" t="s">
        <v>24</v>
      </c>
      <c r="C2836" t="s">
        <v>45</v>
      </c>
      <c r="D2836" t="s">
        <v>46</v>
      </c>
      <c r="E2836">
        <v>11</v>
      </c>
      <c r="F2836" t="s">
        <v>37</v>
      </c>
      <c r="G2836">
        <v>100</v>
      </c>
      <c r="H2836" t="s">
        <v>27</v>
      </c>
      <c r="I2836" t="s">
        <v>38</v>
      </c>
      <c r="J2836" t="s">
        <v>36</v>
      </c>
      <c r="K2836" t="s">
        <v>30</v>
      </c>
      <c r="L2836" t="s">
        <v>31</v>
      </c>
      <c r="M2836">
        <v>3</v>
      </c>
      <c r="N2836" t="s">
        <v>32</v>
      </c>
      <c r="O2836" t="s">
        <v>33</v>
      </c>
      <c r="P2836">
        <v>2.4942000000000002</v>
      </c>
      <c r="Q2836">
        <v>337021.21370399999</v>
      </c>
      <c r="R2836">
        <v>3062603.2246900001</v>
      </c>
      <c r="S2836">
        <v>337019.15036099998</v>
      </c>
      <c r="T2836">
        <v>3062601.82338</v>
      </c>
      <c r="U2836">
        <v>2.4940000000000001E-3</v>
      </c>
    </row>
    <row r="2837" spans="1:21" x14ac:dyDescent="0.25">
      <c r="A2837">
        <v>2835</v>
      </c>
      <c r="B2837" t="s">
        <v>24</v>
      </c>
      <c r="C2837" t="s">
        <v>45</v>
      </c>
      <c r="D2837" t="s">
        <v>46</v>
      </c>
      <c r="E2837">
        <v>11</v>
      </c>
      <c r="F2837" t="s">
        <v>37</v>
      </c>
      <c r="G2837">
        <v>100</v>
      </c>
      <c r="H2837" t="s">
        <v>27</v>
      </c>
      <c r="I2837" t="s">
        <v>38</v>
      </c>
      <c r="J2837" t="s">
        <v>36</v>
      </c>
      <c r="K2837" t="s">
        <v>30</v>
      </c>
      <c r="L2837" t="s">
        <v>31</v>
      </c>
      <c r="M2837">
        <v>3</v>
      </c>
      <c r="N2837" t="s">
        <v>32</v>
      </c>
      <c r="O2837" t="s">
        <v>33</v>
      </c>
      <c r="P2837">
        <v>3.8742299999999998</v>
      </c>
      <c r="Q2837">
        <v>337022.87809999997</v>
      </c>
      <c r="R2837">
        <v>3062600.7681</v>
      </c>
      <c r="S2837">
        <v>337019.15036099998</v>
      </c>
      <c r="T2837">
        <v>3062601.82338</v>
      </c>
      <c r="U2837">
        <v>3.8739999999999998E-3</v>
      </c>
    </row>
    <row r="2838" spans="1:21" x14ac:dyDescent="0.25">
      <c r="A2838">
        <v>2836</v>
      </c>
      <c r="B2838" t="s">
        <v>24</v>
      </c>
      <c r="C2838" t="s">
        <v>47</v>
      </c>
      <c r="D2838" t="s">
        <v>48</v>
      </c>
      <c r="E2838">
        <v>11</v>
      </c>
      <c r="F2838" t="s">
        <v>37</v>
      </c>
      <c r="G2838">
        <v>100</v>
      </c>
      <c r="H2838" t="s">
        <v>27</v>
      </c>
      <c r="I2838" t="s">
        <v>38</v>
      </c>
      <c r="J2838" t="s">
        <v>39</v>
      </c>
      <c r="K2838" t="s">
        <v>30</v>
      </c>
      <c r="L2838" t="s">
        <v>31</v>
      </c>
      <c r="M2838">
        <v>3</v>
      </c>
      <c r="N2838" t="s">
        <v>40</v>
      </c>
      <c r="O2838" t="s">
        <v>41</v>
      </c>
      <c r="P2838">
        <v>63.837699999999998</v>
      </c>
      <c r="Q2838">
        <v>345294.60930000001</v>
      </c>
      <c r="R2838">
        <v>3053909.4287999999</v>
      </c>
      <c r="S2838">
        <v>345314.12359999999</v>
      </c>
      <c r="T2838">
        <v>3053848.6469000001</v>
      </c>
      <c r="U2838">
        <v>6.3838000000000006E-2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Buscoords BackUp</vt:lpstr>
      <vt:lpstr>Lines Work</vt:lpstr>
      <vt:lpstr>Lines_Work II</vt:lpstr>
      <vt:lpstr>Line Switches Names</vt:lpstr>
      <vt:lpstr>Transformer Switches Names</vt:lpstr>
      <vt:lpstr>Load Switches Names</vt:lpstr>
      <vt:lpstr>Lines_Work III</vt:lpstr>
      <vt:lpstr>Monitor Work</vt:lpstr>
      <vt:lpstr>LineCode</vt:lpstr>
      <vt:lpstr>Transformer BackUp</vt:lpstr>
      <vt:lpstr>Transformer Work</vt:lpstr>
      <vt:lpstr>Transformer Work II</vt:lpstr>
      <vt:lpstr>Transformer Work III</vt:lpstr>
      <vt:lpstr>Buscoords Workout</vt:lpstr>
      <vt:lpstr>Buscoords Workout II</vt:lpstr>
      <vt:lpstr>Loads Workout</vt:lpstr>
      <vt:lpstr>Loads Workout II</vt:lpstr>
      <vt:lpstr>Lines LookUp</vt:lpstr>
      <vt:lpstr>Lines BackUp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Binay Paudyal</dc:creator>
  <cp:lastModifiedBy>Binay Paudyal</cp:lastModifiedBy>
  <dcterms:created xsi:type="dcterms:W3CDTF">2022-08-26T14:07:27Z</dcterms:created>
  <dcterms:modified xsi:type="dcterms:W3CDTF">2022-08-28T18:05:05Z</dcterms:modified>
</cp:coreProperties>
</file>